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hreadedComments/threadedComment2.xml" ContentType="application/vnd.ms-excel.threadedcomments+xml"/>
  <Override PartName="/xl/comments3.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codeName="ThisWorkbook" defaultThemeVersion="124226"/>
  <mc:AlternateContent xmlns:mc="http://schemas.openxmlformats.org/markup-compatibility/2006">
    <mc:Choice Requires="x15">
      <x15ac:absPath xmlns:x15ac="http://schemas.microsoft.com/office/spreadsheetml/2010/11/ac" url="https://aklcouncil-my.sharepoint.com/personal/tinkerr_aklc_govt_nz/Documents/Queue requests/"/>
    </mc:Choice>
  </mc:AlternateContent>
  <xr:revisionPtr revIDLastSave="2" documentId="8_{7A5430D8-6E38-4888-A50F-7441D20CDA4B}" xr6:coauthVersionLast="47" xr6:coauthVersionMax="47" xr10:uidLastSave="{5342C6F9-C30F-4F17-950D-E3255B66AD3D}"/>
  <bookViews>
    <workbookView xWindow="-110" yWindow="-110" windowWidth="19420" windowHeight="10560" tabRatio="763" xr2:uid="{00000000-000D-0000-FFFF-FFFF00000000}"/>
  </bookViews>
  <sheets>
    <sheet name="Descriptions" sheetId="70" r:id="rId1"/>
    <sheet name="O_CWP_TOT" sheetId="23" r:id="rId2"/>
    <sheet name="O_CWP_NOW" sheetId="5" r:id="rId3"/>
    <sheet name="O_CWP_FUT" sheetId="6" r:id="rId4"/>
    <sheet name="Sch_8_Planned" sheetId="76" r:id="rId5"/>
    <sheet name="Sch_8_Hist" sheetId="75" r:id="rId6"/>
    <sheet name="Sch_8_trans_projects" sheetId="74" r:id="rId7"/>
    <sheet name="Hist_capex_updated_position" sheetId="42" r:id="rId8"/>
    <sheet name="Project_share_of_rev_allocation" sheetId="68" r:id="rId9"/>
    <sheet name="Small_balance_to_be_fully_paid" sheetId="47" r:id="rId10"/>
    <sheet name="Net_rev_for_allocation" sheetId="67" r:id="rId11"/>
    <sheet name="New_prepaids" sheetId="63" r:id="rId12"/>
    <sheet name="Rev_transfers" sheetId="54" r:id="rId13"/>
    <sheet name="NEW_BFWD_interest_for_FM" sheetId="66" r:id="rId14"/>
    <sheet name="Interest_from_FM" sheetId="61" r:id="rId15"/>
    <sheet name="BFwd_interest_from_FM" sheetId="64" r:id="rId16"/>
    <sheet name="FUT_interest_from_FM" sheetId="65" r:id="rId17"/>
    <sheet name="Previous_prepaids" sheetId="62" r:id="rId18"/>
    <sheet name="DC_rev_by_funding_area" sheetId="50" r:id="rId19"/>
    <sheet name="WBS_to_Funding_area" sheetId="51" r:id="rId20"/>
    <sheet name="DC_rev_by_WBS" sheetId="52" r:id="rId21"/>
    <sheet name="CI_trans" sheetId="72" r:id="rId22"/>
    <sheet name="Starting_Hist_capex" sheetId="49" r:id="rId23"/>
    <sheet name="Planned_capex_starting_position" sheetId="41" r:id="rId24"/>
    <sheet name="Lists" sheetId="48" r:id="rId25"/>
    <sheet name="FA_Codes" sheetId="58" r:id="rId26"/>
  </sheets>
  <externalReferences>
    <externalReference r:id="rId27"/>
    <externalReference r:id="rId28"/>
  </externalReferences>
  <definedNames>
    <definedName name="_xlnm._FilterDatabase" localSheetId="21" hidden="1">CI_trans!$A$5:$G$5</definedName>
    <definedName name="_xlnm._FilterDatabase" localSheetId="20" hidden="1">DC_rev_by_WBS!$A$7:$F$192</definedName>
    <definedName name="_xlnm._FilterDatabase" localSheetId="25" hidden="1">FA_Codes!$A$1:$J$237</definedName>
    <definedName name="_xlnm._FilterDatabase" localSheetId="7" hidden="1">Hist_capex_updated_position!$A$6:$AJ$919</definedName>
    <definedName name="_xlnm._FilterDatabase" localSheetId="14" hidden="1">Interest_from_FM!$A$6:$N$250</definedName>
    <definedName name="_xlnm._FilterDatabase" localSheetId="24" hidden="1">Lists!$A$5:$H$5</definedName>
    <definedName name="_xlnm._FilterDatabase" localSheetId="10" hidden="1">Net_rev_for_allocation!$A$9:$R$342</definedName>
    <definedName name="_xlnm._FilterDatabase" localSheetId="13" hidden="1">NEW_BFWD_interest_for_FM!$A$4:$N$4</definedName>
    <definedName name="_xlnm._FilterDatabase" localSheetId="11" hidden="1">New_prepaids!$A$5:$AF$5</definedName>
    <definedName name="_xlnm._FilterDatabase" localSheetId="3" hidden="1">O_CWP_FUT!$A$10:$AM$10</definedName>
    <definedName name="_xlnm._FilterDatabase" localSheetId="1" hidden="1">O_CWP_TOT!$A$10:$Q$10</definedName>
    <definedName name="_xlnm._FilterDatabase" localSheetId="23" hidden="1">Planned_capex_starting_position!$A$7:$BN$831</definedName>
    <definedName name="_xlnm._FilterDatabase" localSheetId="17" hidden="1">Previous_prepaids!$A$5:$AF$65</definedName>
    <definedName name="_xlnm._FilterDatabase" localSheetId="8" hidden="1">Project_share_of_rev_allocation!$A$6:$AJ$849</definedName>
    <definedName name="_xlnm._FilterDatabase" localSheetId="12" hidden="1">Rev_transfers!$A$6:$E$6</definedName>
    <definedName name="_xlnm._FilterDatabase" localSheetId="5" hidden="1">Sch_8_Hist!$A$6:$I$6</definedName>
    <definedName name="_xlnm._FilterDatabase" localSheetId="4" hidden="1">Sch_8_Planned!$A$4:$H$4</definedName>
    <definedName name="_xlnm._FilterDatabase" localSheetId="6" hidden="1">Sch_8_trans_projects!$A$11:$M$11</definedName>
    <definedName name="_xlnm._FilterDatabase" localSheetId="9" hidden="1">Small_balance_to_be_fully_paid!$A$8:$AJ$8</definedName>
    <definedName name="_xlnm._FilterDatabase" localSheetId="22" hidden="1">Starting_Hist_capex!$A$5:$AJ$1049</definedName>
    <definedName name="_xlnm._FilterDatabase" localSheetId="19" hidden="1">WBS_to_Funding_area!$A$2:$AF$1074</definedName>
    <definedName name="CSF_I_FY13" localSheetId="21">OFFSET(#REF!,0,0,COUNTA(#REF!),1)</definedName>
    <definedName name="CSF_I_FY13" localSheetId="1">OFFSET(#REF!,0,0,COUNTA(#REF!),1)</definedName>
    <definedName name="CSF_I_FY13" localSheetId="5">OFFSET(#REF!,0,0,COUNTA(#REF!),1)</definedName>
    <definedName name="CSF_I_FY13" localSheetId="4">OFFSET(#REF!,0,0,COUNTA(#REF!),1)</definedName>
    <definedName name="CSF_I_FY13" localSheetId="6">OFFSET(#REF!,0,0,COUNTA(#REF!),1)</definedName>
    <definedName name="CSF_I_FY13">OFFSET(#REF!,0,0,COUNTA(#REF!),1)</definedName>
    <definedName name="HPdata">[1]HyperionData!$D$3:$ED$1645</definedName>
    <definedName name="_xlnm.Print_Area" localSheetId="15">BFwd_interest_from_FM!$A$1:$O$251</definedName>
    <definedName name="_xlnm.Print_Area" localSheetId="18">DC_rev_by_funding_area!$A$1:$F$231</definedName>
    <definedName name="_xlnm.Print_Area" localSheetId="20">DC_rev_by_WBS!$A$1:$F$190</definedName>
    <definedName name="_xlnm.Print_Area" localSheetId="25">FA_Codes!$A$1:$J$237</definedName>
    <definedName name="_xlnm.Print_Area" localSheetId="16">FUT_interest_from_FM!$A$1:$N$251</definedName>
    <definedName name="_xlnm.Print_Area" localSheetId="7">Hist_capex_updated_position!$A$1:$AI$920</definedName>
    <definedName name="_xlnm.Print_Area" localSheetId="14">Interest_from_FM!$A$1:$O$251</definedName>
    <definedName name="_xlnm.Print_Area" localSheetId="10">Net_rev_for_allocation!$A$1:$Y$257</definedName>
    <definedName name="_xlnm.Print_Area" localSheetId="13">NEW_BFWD_interest_for_FM!$A$1:$N$181</definedName>
    <definedName name="_xlnm.Print_Area" localSheetId="11">New_prepaids!$A$1:$AF$88</definedName>
    <definedName name="_xlnm.Print_Area" localSheetId="3">O_CWP_FUT!$B$6:$O$261</definedName>
    <definedName name="_xlnm.Print_Area" localSheetId="2">O_CWP_NOW!$B$6:$O$261</definedName>
    <definedName name="_xlnm.Print_Area" localSheetId="1">O_CWP_TOT!$C$6:$P$261</definedName>
    <definedName name="_xlnm.Print_Area" localSheetId="23">Planned_capex_starting_position!$A$1:$BL$526</definedName>
    <definedName name="_xlnm.Print_Area" localSheetId="17">Previous_prepaids!$A$1:$AF$66</definedName>
    <definedName name="_xlnm.Print_Area" localSheetId="8">Project_share_of_rev_allocation!$A$1:$AJ$851</definedName>
    <definedName name="_xlnm.Print_Area" localSheetId="12">Rev_transfers!$A$1:$G$98</definedName>
    <definedName name="_xlnm.Print_Area" localSheetId="5">Sch_8_Hist!$A$1:$I$5</definedName>
    <definedName name="_xlnm.Print_Area" localSheetId="4">Sch_8_Planned!$A$1:$I$4</definedName>
    <definedName name="_xlnm.Print_Area" localSheetId="6">Sch_8_trans_projects!$A$1:$L$11</definedName>
    <definedName name="_xlnm.Print_Area" localSheetId="9">Small_balance_to_be_fully_paid!$A$1:$AJ$214</definedName>
    <definedName name="_xlnm.Print_Area" localSheetId="22">Starting_Hist_capex!$A$1:$AJ$1051</definedName>
    <definedName name="_xlnm.Print_Area" localSheetId="19">WBS_to_Funding_area!$A$1:$AF$1080</definedName>
    <definedName name="_xlnm.Print_Titles" localSheetId="15">BFwd_interest_from_FM!$1:$6</definedName>
    <definedName name="_xlnm.Print_Titles" localSheetId="18">DC_rev_by_funding_area!$1:$6</definedName>
    <definedName name="_xlnm.Print_Titles" localSheetId="20">DC_rev_by_WBS!$1:$7</definedName>
    <definedName name="_xlnm.Print_Titles" localSheetId="25">FA_Codes!$1:$1</definedName>
    <definedName name="_xlnm.Print_Titles" localSheetId="16">FUT_interest_from_FM!$1:$6</definedName>
    <definedName name="_xlnm.Print_Titles" localSheetId="7">Hist_capex_updated_position!$1:$6</definedName>
    <definedName name="_xlnm.Print_Titles" localSheetId="14">Interest_from_FM!$1:$6</definedName>
    <definedName name="_xlnm.Print_Titles" localSheetId="10">Net_rev_for_allocation!$9:$9</definedName>
    <definedName name="_xlnm.Print_Titles" localSheetId="11">New_prepaids!$6:$6</definedName>
    <definedName name="_xlnm.Print_Titles" localSheetId="3">O_CWP_FUT!$6:$10</definedName>
    <definedName name="_xlnm.Print_Titles" localSheetId="2">O_CWP_NOW!$6:$10</definedName>
    <definedName name="_xlnm.Print_Titles" localSheetId="1">O_CWP_TOT!$6:$10</definedName>
    <definedName name="_xlnm.Print_Titles" localSheetId="23">Planned_capex_starting_position!$1:$7</definedName>
    <definedName name="_xlnm.Print_Titles" localSheetId="17">Previous_prepaids!$1:$5</definedName>
    <definedName name="_xlnm.Print_Titles" localSheetId="8">Project_share_of_rev_allocation!$1:$6</definedName>
    <definedName name="_xlnm.Print_Titles" localSheetId="12">Rev_transfers!$1:$6</definedName>
    <definedName name="_xlnm.Print_Titles" localSheetId="5">Sch_8_Hist!$1:$5</definedName>
    <definedName name="_xlnm.Print_Titles" localSheetId="4">Sch_8_Planned!$1:$4</definedName>
    <definedName name="_xlnm.Print_Titles" localSheetId="6">Sch_8_trans_projects!$1:$11</definedName>
    <definedName name="_xlnm.Print_Titles" localSheetId="9">Small_balance_to_be_fully_paid!$1:$8</definedName>
    <definedName name="_xlnm.Print_Titles" localSheetId="22">Starting_Hist_capex!$1:$5</definedName>
    <definedName name="_xlnm.Print_Titles" localSheetId="19">WBS_to_Funding_area!$1:$2</definedName>
    <definedName name="TransportData" localSheetId="5">#REF!</definedName>
    <definedName name="TransportData" localSheetId="4">#REF!</definedName>
    <definedName name="TransportData" localSheetId="6">#REF!</definedName>
    <definedName name="TransportData">#REF!</definedName>
  </definedNames>
  <calcPr calcId="191029"/>
  <customWorkbookViews>
    <customWorkbookView name="Ghezzib - Personal View" guid="{1CB77D98-4AEF-4F29-8B05-C5D886F2ADBF}" mergeInterval="0" personalView="1" maximized="1" xWindow="1" yWindow="1" windowWidth="1400" windowHeight="830" tabRatio="763" activeSheetId="8"/>
    <customWorkbookView name="John Hall - Personal View" guid="{1DB52CAD-403B-4256-97F4-977FD85A83D4}" mergeInterval="0" personalView="1" maximized="1" windowWidth="1276" windowHeight="854" tabRatio="763" activeSheetId="9"/>
    <customWorkbookView name="youngs3 - Personal View" guid="{BFB4608D-4945-446C-9A8C-C4729DADE1CC}" mergeInterval="0" personalView="1" maximized="1" xWindow="1" yWindow="1" windowWidth="1680" windowHeight="828" tabRatio="763" activeSheetId="9"/>
    <customWorkbookView name="Claes Sandstrom - Personal View" guid="{D2344B6A-7DBB-4B88-A6B8-4C4D8D984BE2}" mergeInterval="0" personalView="1" maximized="1" windowWidth="1020" windowHeight="544" tabRatio="763" activeSheetId="8"/>
    <customWorkbookView name="dauber - Personal View" guid="{4CB5074A-E16B-4E31-B838-49EE3EE7DA09}" mergeInterval="0" personalView="1" maximized="1" xWindow="1" yWindow="1" windowWidth="1024" windowHeight="547" tabRatio="763" activeSheetId="9"/>
    <customWorkbookView name="stuppli - Personal View" guid="{5F7BCE1B-36F3-447A-8DD9-E51BEFF3AFBA}" mergeInterval="0" personalView="1" maximized="1" xWindow="1" yWindow="1" windowWidth="1680" windowHeight="829" tabRatio="763" activeSheetId="9"/>
    <customWorkbookView name="sandstc - Personal View" guid="{A2EDE129-9A82-414C-9545-4AA6BCAEFA13}" mergeInterval="0" personalView="1" maximized="1" xWindow="1" yWindow="1" windowWidth="1024" windowHeight="547" tabRatio="763" activeSheetId="8"/>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329" i="67" l="1"/>
  <c r="G321" i="76"/>
  <c r="F321" i="76"/>
  <c r="E321" i="76"/>
  <c r="I503" i="75"/>
  <c r="H503" i="75"/>
  <c r="E503" i="75"/>
  <c r="L20" i="74"/>
  <c r="J20" i="74"/>
  <c r="E20" i="74"/>
  <c r="M19" i="74"/>
  <c r="K19" i="74"/>
  <c r="H19" i="74"/>
  <c r="G19" i="74"/>
  <c r="M18" i="74"/>
  <c r="K18" i="74"/>
  <c r="H18" i="74"/>
  <c r="G18" i="74"/>
  <c r="M17" i="74"/>
  <c r="K17" i="74"/>
  <c r="H17" i="74"/>
  <c r="G17" i="74"/>
  <c r="M16" i="74"/>
  <c r="K16" i="74"/>
  <c r="H16" i="74"/>
  <c r="G16" i="74"/>
  <c r="M15" i="74"/>
  <c r="K15" i="74"/>
  <c r="H15" i="74"/>
  <c r="G15" i="74"/>
  <c r="M14" i="74"/>
  <c r="K14" i="74"/>
  <c r="H14" i="74"/>
  <c r="G14" i="74"/>
  <c r="M13" i="74"/>
  <c r="K13" i="74"/>
  <c r="H13" i="74"/>
  <c r="G13" i="74"/>
  <c r="M12" i="74"/>
  <c r="K12" i="74"/>
  <c r="H12" i="74"/>
  <c r="G12" i="74"/>
  <c r="G20" i="74" l="1"/>
  <c r="H20" i="74"/>
  <c r="AI851" i="68"/>
  <c r="AI852" i="68" s="1"/>
  <c r="AH851" i="68"/>
  <c r="BJ7" i="41" l="1"/>
  <c r="BI7" i="41"/>
  <c r="BH7" i="41"/>
  <c r="BG7" i="41"/>
  <c r="BF7" i="41"/>
  <c r="BE7" i="41"/>
  <c r="BD7" i="41"/>
  <c r="BC7" i="41"/>
  <c r="BB7" i="41"/>
  <c r="BA7" i="41"/>
  <c r="AV7" i="41"/>
  <c r="AU7" i="41"/>
  <c r="AT7" i="41"/>
  <c r="AS7" i="41"/>
  <c r="AR7" i="41"/>
  <c r="AQ7" i="41"/>
  <c r="AP7" i="41"/>
  <c r="AO7" i="41"/>
  <c r="AN7" i="41"/>
  <c r="AM7" i="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tc={50DD42F3-6DFF-437F-BF41-E3AF6EF8DF98}</author>
    <author>tc={96EB09D0-8A07-4EEA-9094-0255DAFDED46}</author>
  </authors>
  <commentList>
    <comment ref="AA129" authorId="0" shapeId="0" xr:uid="{50DD42F3-6DFF-437F-BF41-E3AF6EF8DF98}">
      <text>
        <t>[Threaded comment]
Your version of Excel allows you to read this threaded comment; however, any edits to it will get removed if the file is opened in a newer version of Excel. Learn more: https://go.microsoft.com/fwlink/?linkid=870924
Comment:
    Includes $5,984,521 of foregone DC revenue due to the changing of the growth % from 15% to 23% for the new 2021 DC policy
Reply:
    Includes $5,984,521 of foregone DC revenue due to the changing of the growth % from 15% to 23% for the new 2021 DC policy</t>
      </text>
    </comment>
    <comment ref="AA130" authorId="1" shapeId="0" xr:uid="{96EB09D0-8A07-4EEA-9094-0255DAFDED46}">
      <text>
        <t>[Threaded comment]
Your version of Excel allows you to read this threaded comment; however, any edits to it will get removed if the file is opened in a newer version of Excel. Learn more: https://go.microsoft.com/fwlink/?linkid=870924
Comment:
    Includes $2,428,736 of foregone DC revenue due to the changing of the growth % from 15% to 23% for the new 2021 DC policy</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tc={4E6E2987-1556-4E76-AE05-4119AD3547CC}</author>
  </authors>
  <commentList>
    <comment ref="A1" authorId="0" shapeId="0" xr:uid="{4E6E2987-1556-4E76-AE05-4119AD3547CC}">
      <text>
        <t>[Threaded comment]
Your version of Excel allows you to read this threaded comment; however, any edits to it will get removed if the file is opened in a newer version of Excel. Learn more: https://go.microsoft.com/fwlink/?linkid=870924
Comment:
    Will export then import to Bfwd_int in FM</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tc={BAF74C32-9976-4420-B55A-0C4F5D541D63}</author>
  </authors>
  <commentList>
    <comment ref="E6" authorId="0" shapeId="0" xr:uid="{BAF74C32-9976-4420-B55A-0C4F5D541D63}">
      <text>
        <t>[Threaded comment]
Your version of Excel allows you to read this threaded comment; however, any edits to it will get removed if the file is opened in a newer version of Excel. Learn more: https://go.microsoft.com/fwlink/?linkid=870924
Comment:
    Design process for remaining budget</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tc={79CEC60A-EFFB-4AF7-A868-5C000E98092C}</author>
    <author>tc={EA663795-3A61-44D0-B6B3-EBA64AF5BFB5}</author>
  </authors>
  <commentList>
    <comment ref="AA150" authorId="0" shapeId="0" xr:uid="{79CEC60A-EFFB-4AF7-A868-5C000E98092C}">
      <text>
        <t>[Threaded comment]
Your version of Excel allows you to read this threaded comment; however, any edits to it will get removed if the file is opened in a newer version of Excel. Learn more: https://go.microsoft.com/fwlink/?linkid=870924
Comment:
    Includes $5,984,521 of foregone DC revenue due to the changing of the growth % from 15% to 23% for the new 2021 DC policy
Reply:
    Includes $5,984,521 of foregone DC revenue due to the changing of the growth % from 15% to 23% for the new 2021 DC policy</t>
      </text>
    </comment>
    <comment ref="AA151" authorId="1" shapeId="0" xr:uid="{EA663795-3A61-44D0-B6B3-EBA64AF5BFB5}">
      <text>
        <t>[Threaded comment]
Your version of Excel allows you to read this threaded comment; however, any edits to it will get removed if the file is opened in a newer version of Excel. Learn more: https://go.microsoft.com/fwlink/?linkid=870924
Comment:
    Includes $2,428,736 of foregone DC revenue due to the changing of the growth % from 15% to 23% for the new 2021 DC policy</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Melva Yee</author>
    <author>tc={6DB34A69-0818-45B4-908E-B5F4C02F7CB0}</author>
  </authors>
  <commentList>
    <comment ref="AG7" authorId="0" shapeId="0" xr:uid="{D53B3267-BF0E-4276-A4B7-195FE967D8A1}">
      <text>
        <r>
          <rPr>
            <b/>
            <sz val="9"/>
            <color indexed="81"/>
            <rFont val="Tahoma"/>
            <family val="2"/>
          </rPr>
          <t>Melva Yee:</t>
        </r>
        <r>
          <rPr>
            <sz val="9"/>
            <color indexed="81"/>
            <rFont val="Tahoma"/>
            <family val="2"/>
          </rPr>
          <t xml:space="preserve">
Revenue as a line in the CAPEX schedule?
Bobbi: Is this field still required or can we remove it?</t>
        </r>
      </text>
    </comment>
    <comment ref="AX7" authorId="0" shapeId="0" xr:uid="{A571A2C3-EEB2-4312-9974-CECF633FE070}">
      <text>
        <r>
          <rPr>
            <b/>
            <sz val="9"/>
            <color indexed="81"/>
            <rFont val="Tahoma"/>
            <family val="2"/>
          </rPr>
          <t>Melva Yee:</t>
        </r>
        <r>
          <rPr>
            <sz val="9"/>
            <color indexed="81"/>
            <rFont val="Tahoma"/>
            <family val="2"/>
          </rPr>
          <t xml:space="preserve">
Decision on revenue column will impact on this one.  
Historic - should read: Funded from DC revenue received and funding from other sources.</t>
        </r>
      </text>
    </comment>
    <comment ref="Q172" authorId="1" shapeId="0" xr:uid="{6DB34A69-0818-45B4-908E-B5F4C02F7CB0}">
      <text>
        <t>[Threaded comment]
Your version of Excel allows you to read this threaded comment; however, any edits to it will get removed if the file is opened in a newer version of Excel. Learn more: https://go.microsoft.com/fwlink/?linkid=870924
Comment:
    Adjusted from 87.5% to 66.1% for CI transistion</t>
      </text>
    </comment>
  </commentList>
</comments>
</file>

<file path=xl/sharedStrings.xml><?xml version="1.0" encoding="utf-8"?>
<sst xmlns="http://schemas.openxmlformats.org/spreadsheetml/2006/main" count="79763" uniqueCount="9234">
  <si>
    <t>Pukekohe North East (Twomey-Anselmi)</t>
  </si>
  <si>
    <t>SWEI Flat bush water quality ponds</t>
  </si>
  <si>
    <t>Subtotal</t>
  </si>
  <si>
    <t>Auckland wide</t>
  </si>
  <si>
    <t>Net cost</t>
  </si>
  <si>
    <t>PTR</t>
  </si>
  <si>
    <t>TRA</t>
  </si>
  <si>
    <t>CSF</t>
  </si>
  <si>
    <t>LRF</t>
  </si>
  <si>
    <t>RRF</t>
  </si>
  <si>
    <t>OSL</t>
  </si>
  <si>
    <t>STW</t>
  </si>
  <si>
    <t>ACC</t>
  </si>
  <si>
    <t>Total</t>
  </si>
  <si>
    <t>Activity</t>
  </si>
  <si>
    <t>Transport</t>
  </si>
  <si>
    <t>WCC</t>
  </si>
  <si>
    <t>RDC</t>
  </si>
  <si>
    <t>MCC</t>
  </si>
  <si>
    <t>Churchill Park development Stage 2</t>
  </si>
  <si>
    <t>Crossfield Reserve Training Lights</t>
  </si>
  <si>
    <t>FDC</t>
  </si>
  <si>
    <t>PDC</t>
  </si>
  <si>
    <t>McLennan Park Extension</t>
  </si>
  <si>
    <t>Lower Corridor Area 3 Massey Nth PC15</t>
  </si>
  <si>
    <t>NSCC</t>
  </si>
  <si>
    <t>Stormwater</t>
  </si>
  <si>
    <t>Public Transport</t>
  </si>
  <si>
    <t>PC3200515</t>
  </si>
  <si>
    <t>Legacy council</t>
  </si>
  <si>
    <t>Y</t>
  </si>
  <si>
    <t>LTP capital expenditure projects - cost allocation model output: 10 year capacity consumption</t>
  </si>
  <si>
    <t>Prev</t>
  </si>
  <si>
    <t>Planned</t>
  </si>
  <si>
    <t>FundArea</t>
  </si>
  <si>
    <t>To date</t>
  </si>
  <si>
    <t>2018/19</t>
  </si>
  <si>
    <t>2019/20</t>
  </si>
  <si>
    <t>2020/21</t>
  </si>
  <si>
    <t>2021/22</t>
  </si>
  <si>
    <t>Community Service Facilities</t>
  </si>
  <si>
    <t>North</t>
  </si>
  <si>
    <t>West</t>
  </si>
  <si>
    <t>Central</t>
  </si>
  <si>
    <t>South</t>
  </si>
  <si>
    <t>HGI</t>
  </si>
  <si>
    <t>Rural</t>
  </si>
  <si>
    <t>Open Space Land Acquisition</t>
  </si>
  <si>
    <t>LTP capital expenditure projects - cost allocation model output: beyond 10 year capacity consumption</t>
  </si>
  <si>
    <t>Waitakere Ranges</t>
  </si>
  <si>
    <t>PC2140139</t>
  </si>
  <si>
    <t>PC2140140</t>
  </si>
  <si>
    <t>Development Contribution Activity</t>
  </si>
  <si>
    <t>Funding Area</t>
  </si>
  <si>
    <t>Inflated cost FY22</t>
  </si>
  <si>
    <t>DC Growth cost years 1-10
(ACn)</t>
  </si>
  <si>
    <t>Input</t>
  </si>
  <si>
    <t>Project name</t>
  </si>
  <si>
    <t>100246-0</t>
  </si>
  <si>
    <t>5753-0</t>
  </si>
  <si>
    <t>200-0</t>
  </si>
  <si>
    <t>48506-0</t>
  </si>
  <si>
    <t>126206-0</t>
  </si>
  <si>
    <t>4310-6</t>
  </si>
  <si>
    <t>126157-0</t>
  </si>
  <si>
    <t>126371-0</t>
  </si>
  <si>
    <t>48497-1</t>
  </si>
  <si>
    <t>48495-14</t>
  </si>
  <si>
    <t>48495-4</t>
  </si>
  <si>
    <t>22441-1</t>
  </si>
  <si>
    <t>15792-12</t>
  </si>
  <si>
    <t>48495-2</t>
  </si>
  <si>
    <t>126195-0</t>
  </si>
  <si>
    <t>4310-13</t>
  </si>
  <si>
    <t>15792-3</t>
  </si>
  <si>
    <t>126228-0</t>
  </si>
  <si>
    <t>15789-9</t>
  </si>
  <si>
    <t>15781-3</t>
  </si>
  <si>
    <t>126163-0</t>
  </si>
  <si>
    <t>126207-0</t>
  </si>
  <si>
    <t>295331-0</t>
  </si>
  <si>
    <t>4310-9</t>
  </si>
  <si>
    <t>4310-4</t>
  </si>
  <si>
    <t>15789-5</t>
  </si>
  <si>
    <t>15805-1</t>
  </si>
  <si>
    <t>15775-6</t>
  </si>
  <si>
    <t>15792-6</t>
  </si>
  <si>
    <t>4310-10</t>
  </si>
  <si>
    <t>15803-3</t>
  </si>
  <si>
    <t>15792-7</t>
  </si>
  <si>
    <t>126236-0</t>
  </si>
  <si>
    <t>126235-0</t>
  </si>
  <si>
    <t>295090-0</t>
  </si>
  <si>
    <t>295202-0</t>
  </si>
  <si>
    <t>126164-0</t>
  </si>
  <si>
    <t>126199-0</t>
  </si>
  <si>
    <t>93853-0</t>
  </si>
  <si>
    <t>22699-0</t>
  </si>
  <si>
    <t>28822-0</t>
  </si>
  <si>
    <t>295247-0</t>
  </si>
  <si>
    <t>3131-0</t>
  </si>
  <si>
    <t>2477-0</t>
  </si>
  <si>
    <t>2981-0</t>
  </si>
  <si>
    <t>3110-0</t>
  </si>
  <si>
    <t>2986-0</t>
  </si>
  <si>
    <t>3085-0</t>
  </si>
  <si>
    <t>3251-0</t>
  </si>
  <si>
    <t>3240-0</t>
  </si>
  <si>
    <t>2957-0</t>
  </si>
  <si>
    <t>2779-0</t>
  </si>
  <si>
    <t>2787-0</t>
  </si>
  <si>
    <t>3235-0</t>
  </si>
  <si>
    <t>3045-0</t>
  </si>
  <si>
    <t>2415-0</t>
  </si>
  <si>
    <t>2945-0</t>
  </si>
  <si>
    <t>2989-0</t>
  </si>
  <si>
    <t>3244-0</t>
  </si>
  <si>
    <t>3031-0</t>
  </si>
  <si>
    <t>3066-0</t>
  </si>
  <si>
    <t>2811-0</t>
  </si>
  <si>
    <t>3025-0</t>
  </si>
  <si>
    <t>2512-0</t>
  </si>
  <si>
    <t>15836-0</t>
  </si>
  <si>
    <t>2968-0</t>
  </si>
  <si>
    <t>3080-1</t>
  </si>
  <si>
    <t>2984-0</t>
  </si>
  <si>
    <t>3298-0</t>
  </si>
  <si>
    <t>3335-0</t>
  </si>
  <si>
    <t>3061-0</t>
  </si>
  <si>
    <t>15827-0</t>
  </si>
  <si>
    <t>2471-0</t>
  </si>
  <si>
    <t>106621-0</t>
  </si>
  <si>
    <t>3048-0</t>
  </si>
  <si>
    <t>2593-0</t>
  </si>
  <si>
    <t>126083-1</t>
  </si>
  <si>
    <t>3006-0</t>
  </si>
  <si>
    <t>3292-0</t>
  </si>
  <si>
    <t>3133-0</t>
  </si>
  <si>
    <t>3291-0</t>
  </si>
  <si>
    <t>2725-0</t>
  </si>
  <si>
    <t>3032-0</t>
  </si>
  <si>
    <t>3080-0</t>
  </si>
  <si>
    <t>28594-0</t>
  </si>
  <si>
    <t>3143-0</t>
  </si>
  <si>
    <t>123565-0</t>
  </si>
  <si>
    <t>15716-0</t>
  </si>
  <si>
    <t>123582-0</t>
  </si>
  <si>
    <t>3132-0</t>
  </si>
  <si>
    <t>3063-0</t>
  </si>
  <si>
    <t>125937-1</t>
  </si>
  <si>
    <t>2827-0</t>
  </si>
  <si>
    <t>2961-0</t>
  </si>
  <si>
    <t>3122-0</t>
  </si>
  <si>
    <t>3050-0</t>
  </si>
  <si>
    <t>269298-0</t>
  </si>
  <si>
    <t>2999-0</t>
  </si>
  <si>
    <t>2983-0</t>
  </si>
  <si>
    <t>126096-0</t>
  </si>
  <si>
    <t>3228-0</t>
  </si>
  <si>
    <t>28821-0</t>
  </si>
  <si>
    <t>126090-0</t>
  </si>
  <si>
    <t>2887-2</t>
  </si>
  <si>
    <t>2794-0</t>
  </si>
  <si>
    <t>293587-0</t>
  </si>
  <si>
    <t>3267-0</t>
  </si>
  <si>
    <t>3347-0</t>
  </si>
  <si>
    <t>126092-0</t>
  </si>
  <si>
    <t>2727-0</t>
  </si>
  <si>
    <t>2958-0</t>
  </si>
  <si>
    <t>293584-0</t>
  </si>
  <si>
    <t>2774-0</t>
  </si>
  <si>
    <t>22399-0</t>
  </si>
  <si>
    <t>3329-0</t>
  </si>
  <si>
    <t>278806-0</t>
  </si>
  <si>
    <t>126079-1</t>
  </si>
  <si>
    <t>3239-1</t>
  </si>
  <si>
    <t>2887-1</t>
  </si>
  <si>
    <t>293497-0</t>
  </si>
  <si>
    <t>126099-0</t>
  </si>
  <si>
    <t>3260-0</t>
  </si>
  <si>
    <t>126103-0</t>
  </si>
  <si>
    <t>28803-0</t>
  </si>
  <si>
    <t>62-0</t>
  </si>
  <si>
    <t>39-0</t>
  </si>
  <si>
    <t>42-0</t>
  </si>
  <si>
    <t>3705-0</t>
  </si>
  <si>
    <t>44-0</t>
  </si>
  <si>
    <t>28809-0</t>
  </si>
  <si>
    <t>21-0</t>
  </si>
  <si>
    <t>40-1</t>
  </si>
  <si>
    <t>125981-0</t>
  </si>
  <si>
    <t>126012-0</t>
  </si>
  <si>
    <t>28807-0</t>
  </si>
  <si>
    <t>48-0</t>
  </si>
  <si>
    <t>125975-0</t>
  </si>
  <si>
    <t>125982-0</t>
  </si>
  <si>
    <t>269499-0</t>
  </si>
  <si>
    <t>3721-6</t>
  </si>
  <si>
    <t>3721-3</t>
  </si>
  <si>
    <t>3721-4</t>
  </si>
  <si>
    <t>3721-2a</t>
  </si>
  <si>
    <t>3721-5a</t>
  </si>
  <si>
    <t>28805-0</t>
  </si>
  <si>
    <t>28804-0</t>
  </si>
  <si>
    <t>60-0</t>
  </si>
  <si>
    <t>5794-0</t>
  </si>
  <si>
    <t>3709-0</t>
  </si>
  <si>
    <t>28808-0</t>
  </si>
  <si>
    <t>58-0</t>
  </si>
  <si>
    <t>61-0</t>
  </si>
  <si>
    <t>4280-0</t>
  </si>
  <si>
    <t>4272-0</t>
  </si>
  <si>
    <t>4273-0</t>
  </si>
  <si>
    <t>4250-0</t>
  </si>
  <si>
    <t>125947-0</t>
  </si>
  <si>
    <t>126069-0</t>
  </si>
  <si>
    <t>126041-0</t>
  </si>
  <si>
    <t>125984-0</t>
  </si>
  <si>
    <t>8PLLE-08-002</t>
  </si>
  <si>
    <t>WWBI_Ba</t>
  </si>
  <si>
    <t>EW04 133C</t>
  </si>
  <si>
    <t>EW04 123C</t>
  </si>
  <si>
    <t>EW04 022C</t>
  </si>
  <si>
    <t>EW05 536B</t>
  </si>
  <si>
    <t>EW06 007L</t>
  </si>
  <si>
    <t>EW06 007N</t>
  </si>
  <si>
    <t>EW06 007M</t>
  </si>
  <si>
    <t>EW06 SWQ1</t>
  </si>
  <si>
    <t xml:space="preserve">EW06 007K </t>
  </si>
  <si>
    <t>EW07 001U</t>
  </si>
  <si>
    <t>EW07 001S</t>
  </si>
  <si>
    <t>EW07 001P</t>
  </si>
  <si>
    <t>EW08 SWU E</t>
  </si>
  <si>
    <t>EW08 SWU A</t>
  </si>
  <si>
    <t>EW08 SWU F</t>
  </si>
  <si>
    <t>8AMTA</t>
  </si>
  <si>
    <t>8AMTA-07-164</t>
  </si>
  <si>
    <t>8AMTA-</t>
  </si>
  <si>
    <t>8AMTA-07-034</t>
  </si>
  <si>
    <t>8AMTA-07-052</t>
  </si>
  <si>
    <t>8AMTA-11-008</t>
  </si>
  <si>
    <t>8AMTA-10-***</t>
  </si>
  <si>
    <t>8AMTA-07-192</t>
  </si>
  <si>
    <t>LTP capital expenditure projects - cost allocation model output: Total project cost</t>
  </si>
  <si>
    <t>742/999910</t>
  </si>
  <si>
    <t>422/500000</t>
  </si>
  <si>
    <t>272/620200</t>
  </si>
  <si>
    <t>492/700628</t>
  </si>
  <si>
    <t>Dominion Road</t>
  </si>
  <si>
    <t>332/500501/2</t>
  </si>
  <si>
    <t>572/500007</t>
  </si>
  <si>
    <t>Town square PC15 (Massey North)</t>
  </si>
  <si>
    <t>O_CWP_TOT</t>
  </si>
  <si>
    <t>O_CWP_NOW</t>
  </si>
  <si>
    <t>O_CWP_FUT</t>
  </si>
  <si>
    <t>662/174003</t>
  </si>
  <si>
    <t>742/999920</t>
  </si>
  <si>
    <t>842/800005</t>
  </si>
  <si>
    <t>842/813000</t>
  </si>
  <si>
    <t>862/450079</t>
  </si>
  <si>
    <t>862/621054</t>
  </si>
  <si>
    <t>862/731003</t>
  </si>
  <si>
    <t>862/821009</t>
  </si>
  <si>
    <t>862/821010</t>
  </si>
  <si>
    <t>862/821015</t>
  </si>
  <si>
    <t>862/821048</t>
  </si>
  <si>
    <t>862/831000</t>
  </si>
  <si>
    <t>862/831006</t>
  </si>
  <si>
    <t>DC Growth costs years 11 plus
(ACf)</t>
  </si>
  <si>
    <t>Auckland Wide</t>
  </si>
  <si>
    <t>PT Bus Station Minor Capex</t>
  </si>
  <si>
    <t>Manukau Bus Interchange (Lot 59)</t>
  </si>
  <si>
    <t>Otahuhu Bus Interchange</t>
  </si>
  <si>
    <t>PT Wharves Capex - Minor</t>
  </si>
  <si>
    <t>PT Rail Station Minor Capex</t>
  </si>
  <si>
    <t>Albany Highway Upgrade</t>
  </si>
  <si>
    <t>NORSGA PC 13 Hobsonvillle Point</t>
  </si>
  <si>
    <t>NORSGA PC 15 Massey North T/C</t>
  </si>
  <si>
    <t>East West Link</t>
  </si>
  <si>
    <t xml:space="preserve"> </t>
  </si>
  <si>
    <t>OSD</t>
  </si>
  <si>
    <t>Hibiscus Coast</t>
  </si>
  <si>
    <t>2022/23</t>
  </si>
  <si>
    <t>2023/24</t>
  </si>
  <si>
    <t>2024/25</t>
  </si>
  <si>
    <t>SW Catchment plan Hingaia Stream</t>
  </si>
  <si>
    <t>SW Catchment plan Hobson Bay</t>
  </si>
  <si>
    <t>SW Catchment plan Otara Creek - Flat Bush</t>
  </si>
  <si>
    <t>SW Catchment plan Whangapouri Creek</t>
  </si>
  <si>
    <t>SWEI 9-11 Kawakawa Bay outfall improvement</t>
  </si>
  <si>
    <t>SWEI La Rosa</t>
  </si>
  <si>
    <t>SWEI Mt Albert Grammar School</t>
  </si>
  <si>
    <t>SWFA 155 Howard Rd Maraetai stage 2</t>
  </si>
  <si>
    <t>SWFA Arimu Rd Pipe</t>
  </si>
  <si>
    <t>SWFA Ascot Ave to Ellerslie Racecourse Stage 1</t>
  </si>
  <si>
    <t>SWFA Hawera Rd 51A</t>
  </si>
  <si>
    <t>SWFA Land Purchase (Nelson Street SW channel)</t>
  </si>
  <si>
    <t>SWFA Lucas Creek rehabilitation</t>
  </si>
  <si>
    <t>SWFA Mead St East</t>
  </si>
  <si>
    <t>SWFA Melsop Avenue Railway embankment</t>
  </si>
  <si>
    <t>SWFA Parakai stopbanks</t>
  </si>
  <si>
    <t>SWFA Tramvalley Rd collapsed culvert</t>
  </si>
  <si>
    <t>SWFA Wood St to Ray Small Drive Pipeline</t>
  </si>
  <si>
    <t>SWFA Woodside overland and renewal</t>
  </si>
  <si>
    <t>SWG 148 Columbo Rd to Waiuku River</t>
  </si>
  <si>
    <t>SWG Parallel development (Takanini)</t>
  </si>
  <si>
    <t>Transport - Land Acquisitions (SWAMMCP)</t>
  </si>
  <si>
    <t>Toilet block replacement (Browns Bay / Hadfields Beach)</t>
  </si>
  <si>
    <t>STW AW</t>
  </si>
  <si>
    <t>Cycleways And Walkways</t>
  </si>
  <si>
    <t>Lake Town Green Reserve</t>
  </si>
  <si>
    <t>Stadium Pool (Albany)</t>
  </si>
  <si>
    <t>Wynyard Quarter Central Precinct Public Works</t>
  </si>
  <si>
    <t>Wairoa</t>
  </si>
  <si>
    <t>Open Space Land Development</t>
  </si>
  <si>
    <t>Stormwater pond (Crown Lynn precinct)</t>
  </si>
  <si>
    <t>SWEI Flat Bush water quality ponds</t>
  </si>
  <si>
    <t>Stormwater PC15 (Totara ponds)</t>
  </si>
  <si>
    <t>Stormwater PC14 (Waiarohia ponds)</t>
  </si>
  <si>
    <t>Development (Riverton Park Reserve)</t>
  </si>
  <si>
    <t>SW_EP_Contaminant - Croftfield Lane wetland</t>
  </si>
  <si>
    <t>SW_AR_Pond renewal and rehabilitation - Onepoto dams</t>
  </si>
  <si>
    <t>SW_FPC_Flood alleviation collaboration - Sunnynook Park</t>
  </si>
  <si>
    <t>SW_FPC_Flood control projects - Mead Street</t>
  </si>
  <si>
    <t>SW_FPC_Flood control projects - Madills Farm</t>
  </si>
  <si>
    <t>SW_FPC_Flood control projects - Olsen Ave</t>
  </si>
  <si>
    <t>SW_FPC_Flood control projects - Springcombe Rd</t>
  </si>
  <si>
    <t>SW_G_GPA - CBD</t>
  </si>
  <si>
    <t>SW_G_GPA - Inner west triangle</t>
  </si>
  <si>
    <t>SW_G_GPA - Manukau</t>
  </si>
  <si>
    <t>SW_G_GPA - Inner west triangle - Oakley Walmsley and Underwood Park</t>
  </si>
  <si>
    <t>SW_G_GPA - Manurewa Papakura -  Artillery Dr</t>
  </si>
  <si>
    <t>SW_G_GPA - Manurewa Papakura -  Waterview Rd pipe</t>
  </si>
  <si>
    <t>SW_G_GPA - Manurewa Papakura - Takanini School Rd</t>
  </si>
  <si>
    <t>SW_G_GPA - Pukekohe Wesley</t>
  </si>
  <si>
    <t>SW_G_Growth collaboration projects - 4 Parau St</t>
  </si>
  <si>
    <t>SW_G_Other growth projects - Hillcrest catchment</t>
  </si>
  <si>
    <t>SW_G_Special Housing Area - Okahu Bay</t>
  </si>
  <si>
    <t>SW_G_GPA - Manurewa Papakura - Grove Rd</t>
  </si>
  <si>
    <t>Helensville</t>
  </si>
  <si>
    <t>Kumeu / Huapai</t>
  </si>
  <si>
    <t>Warkworth</t>
  </si>
  <si>
    <t>East Coast Bays</t>
  </si>
  <si>
    <t>Mahurangi</t>
  </si>
  <si>
    <t>Waitemata North</t>
  </si>
  <si>
    <t>Waitemata West</t>
  </si>
  <si>
    <t>Manukau North</t>
  </si>
  <si>
    <t>Manukau Central</t>
  </si>
  <si>
    <t>Manukau South</t>
  </si>
  <si>
    <t>Manukau West</t>
  </si>
  <si>
    <t>Tamaki East</t>
  </si>
  <si>
    <t>Ararimu</t>
  </si>
  <si>
    <t>Urban Auckland</t>
  </si>
  <si>
    <t>Hibiscus</t>
  </si>
  <si>
    <t>North Shore</t>
  </si>
  <si>
    <t>Rural Islands</t>
  </si>
  <si>
    <t>Greenfield</t>
  </si>
  <si>
    <t>Urban</t>
  </si>
  <si>
    <t>Bus Priority &amp; Transit lane Improvements</t>
  </si>
  <si>
    <t>City Centre Bus Improvements</t>
  </si>
  <si>
    <t>Double decker network mitigation works</t>
  </si>
  <si>
    <t>Dominion Road Public Transport Corridor upgrade</t>
  </si>
  <si>
    <t>Mill Road Improvements (Northern)</t>
  </si>
  <si>
    <t>Warkworth Western Collector</t>
  </si>
  <si>
    <t>Check</t>
  </si>
  <si>
    <t/>
  </si>
  <si>
    <t>9.8 Local parks, sport and recreation</t>
  </si>
  <si>
    <t>9.91 Local community services</t>
  </si>
  <si>
    <t>4. Local planning and development</t>
  </si>
  <si>
    <t>9.9 Regional community services</t>
  </si>
  <si>
    <t>9.7 Regional parks, sport and recreation</t>
  </si>
  <si>
    <t>Warkworth Showgrounds</t>
  </si>
  <si>
    <t>Clark Street Reconstruction [Growth Portion Only]</t>
  </si>
  <si>
    <t>Great North Road - Henderson [Growth Portion Only]</t>
  </si>
  <si>
    <t>Henderson Transport Interchange [Growth Portion Only]</t>
  </si>
  <si>
    <t>Hobsonville Interchange [Growth Portion Only]</t>
  </si>
  <si>
    <t>Improved Illumination of Local Roads 2004 to 2008 [Growth Portion Only]</t>
  </si>
  <si>
    <t>Minor Safety 2004/5 to 2008/09 [Growth Portion Only]</t>
  </si>
  <si>
    <t>New Lynn Town Centre (non sub) [Growth Portion Only]</t>
  </si>
  <si>
    <t>New Lynn Town Centre [Growth Portion Only]</t>
  </si>
  <si>
    <t>Paremuka (Munroe) Bridge [Growth Portion Only]</t>
  </si>
  <si>
    <t>Pedestrian Signals 2005 to 2008 [Growth Portion Only]</t>
  </si>
  <si>
    <t>Plan Change 15 - NZRPG IFA [Growth Portion Only]</t>
  </si>
  <si>
    <t>Universal Drive Extension  [Growth Portion Only]</t>
  </si>
  <si>
    <t>Toilet (Lynn Reserve)</t>
  </si>
  <si>
    <t>Toilet replacement (Western Reserve)</t>
  </si>
  <si>
    <t>Toilet future developments</t>
  </si>
  <si>
    <t>Toilet (Ashley Reserve)</t>
  </si>
  <si>
    <t xml:space="preserve">Playground (Loughbourne Pukekohe) </t>
  </si>
  <si>
    <t>Playground (Matakana)</t>
  </si>
  <si>
    <t>Carpark (Port Albert Reserve Domain)</t>
  </si>
  <si>
    <t>Carpark (Pt England Reserve)</t>
  </si>
  <si>
    <t>Carpark (Rame Road)</t>
  </si>
  <si>
    <t>Carpark upgrade (Wellsford Centennial Park)</t>
  </si>
  <si>
    <t>Toilet (Rosedale Park)</t>
  </si>
  <si>
    <t>Sandcarpet (Auckland Domain)</t>
  </si>
  <si>
    <t>Sandcarpet (Blockhse Bay Rec Res #1 field)</t>
  </si>
  <si>
    <t>Sandcarpet (Eastdale Reserve #6 field)</t>
  </si>
  <si>
    <t>Sandcarpet (Grey Lynn Park #3 field)</t>
  </si>
  <si>
    <t>Sandcarpet Installation</t>
  </si>
  <si>
    <t>Transport (Franklin)</t>
  </si>
  <si>
    <t>Community Infrastructure (Franklin)</t>
  </si>
  <si>
    <t>Youth Facility In Parks (Albany)</t>
  </si>
  <si>
    <t>Youth Park (Nelson St Pukekohe)</t>
  </si>
  <si>
    <t>Dairy Flat</t>
  </si>
  <si>
    <t>Whenuapai / Kumeu</t>
  </si>
  <si>
    <t>Scott Point</t>
  </si>
  <si>
    <t>Flatbush</t>
  </si>
  <si>
    <t>Takanini</t>
  </si>
  <si>
    <t>Opaheke / Drury</t>
  </si>
  <si>
    <t>Hingaia</t>
  </si>
  <si>
    <t>Paerata / Pukekohe</t>
  </si>
  <si>
    <t>South (West)</t>
  </si>
  <si>
    <t>South (East)</t>
  </si>
  <si>
    <t>Rural North Upper</t>
  </si>
  <si>
    <t>Rural North Lower</t>
  </si>
  <si>
    <t>Rural West</t>
  </si>
  <si>
    <t>Rural South West</t>
  </si>
  <si>
    <t>Rural South East</t>
  </si>
  <si>
    <t>City Centre GPA</t>
  </si>
  <si>
    <t>Metro Manukau GPA</t>
  </si>
  <si>
    <t>Manurewa Papakura GPA</t>
  </si>
  <si>
    <t>Greater Takapuna GPA</t>
  </si>
  <si>
    <t>Greater Tamaki GPA</t>
  </si>
  <si>
    <t>Inner West Triangle GPA</t>
  </si>
  <si>
    <t>NORSGA GPA</t>
  </si>
  <si>
    <t>Otahuhu GPA</t>
  </si>
  <si>
    <t>Other Auckland</t>
  </si>
  <si>
    <t>Pukekohe GPA</t>
  </si>
  <si>
    <t>Tamaki West 1</t>
  </si>
  <si>
    <t>Tamaki West 2</t>
  </si>
  <si>
    <t>Tamaki West 3</t>
  </si>
  <si>
    <t>Waitemata Central 1</t>
  </si>
  <si>
    <t>Waitemata Central 2</t>
  </si>
  <si>
    <t>Waiuku</t>
  </si>
  <si>
    <t>Urban Auckland Non GPA</t>
  </si>
  <si>
    <t>Flat Bush Upgrades</t>
  </si>
  <si>
    <t>Inflated cost FY23</t>
  </si>
  <si>
    <t>Inflated cost FY24</t>
  </si>
  <si>
    <t>Inflated cost FY25</t>
  </si>
  <si>
    <t>AC</t>
  </si>
  <si>
    <t>OSL A1</t>
  </si>
  <si>
    <t>Area 1</t>
  </si>
  <si>
    <t>OSL A2</t>
  </si>
  <si>
    <t>Area 2</t>
  </si>
  <si>
    <t>OSL A3</t>
  </si>
  <si>
    <t>OSL A4</t>
  </si>
  <si>
    <t>Area 4</t>
  </si>
  <si>
    <t>OSL A5</t>
  </si>
  <si>
    <t>Area 5</t>
  </si>
  <si>
    <t>OSL A6</t>
  </si>
  <si>
    <t>Area 6</t>
  </si>
  <si>
    <t>OSL A7</t>
  </si>
  <si>
    <t>Area 7</t>
  </si>
  <si>
    <t>OSL A8</t>
  </si>
  <si>
    <t>Area 8</t>
  </si>
  <si>
    <t>OSL A9</t>
  </si>
  <si>
    <t>Area 9</t>
  </si>
  <si>
    <t>OSL A10</t>
  </si>
  <si>
    <t>Area 10</t>
  </si>
  <si>
    <t>OSL A11</t>
  </si>
  <si>
    <t>Area 11</t>
  </si>
  <si>
    <t>OSL A12</t>
  </si>
  <si>
    <t>Area 12</t>
  </si>
  <si>
    <t>OSL A13</t>
  </si>
  <si>
    <t>Area 13</t>
  </si>
  <si>
    <t>OSL A14</t>
  </si>
  <si>
    <t>Area 14</t>
  </si>
  <si>
    <t>OSL A15</t>
  </si>
  <si>
    <t>Area 15</t>
  </si>
  <si>
    <t>OSL A16</t>
  </si>
  <si>
    <t>Area 16</t>
  </si>
  <si>
    <t>OSL A17</t>
  </si>
  <si>
    <t>Area 17</t>
  </si>
  <si>
    <t>OSL A18</t>
  </si>
  <si>
    <t>Area 18</t>
  </si>
  <si>
    <t>OSL A19</t>
  </si>
  <si>
    <t>Area 19</t>
  </si>
  <si>
    <t>OSL A20</t>
  </si>
  <si>
    <t>Area 20</t>
  </si>
  <si>
    <t>OSL A21</t>
  </si>
  <si>
    <t>Area 21</t>
  </si>
  <si>
    <t>OSL A22</t>
  </si>
  <si>
    <t>Area 22</t>
  </si>
  <si>
    <t>OSL A23</t>
  </si>
  <si>
    <t>Area 23</t>
  </si>
  <si>
    <t>OSL A24</t>
  </si>
  <si>
    <t>Area 24</t>
  </si>
  <si>
    <t>OSL A25</t>
  </si>
  <si>
    <t>Area 25</t>
  </si>
  <si>
    <t>OSL A26</t>
  </si>
  <si>
    <t>Area 26</t>
  </si>
  <si>
    <t>OSL A27</t>
  </si>
  <si>
    <t>Area 27</t>
  </si>
  <si>
    <t>OSL A28</t>
  </si>
  <si>
    <t>Area 28</t>
  </si>
  <si>
    <t>OSL A29</t>
  </si>
  <si>
    <t>Area 29</t>
  </si>
  <si>
    <t>OSL A30</t>
  </si>
  <si>
    <t>Area 30</t>
  </si>
  <si>
    <t>OSL A31</t>
  </si>
  <si>
    <t>Area 31</t>
  </si>
  <si>
    <t>OSL A32</t>
  </si>
  <si>
    <t>Area 32</t>
  </si>
  <si>
    <t>OSL A33</t>
  </si>
  <si>
    <t>Area 33</t>
  </si>
  <si>
    <t>OSL A34</t>
  </si>
  <si>
    <t>Area 34</t>
  </si>
  <si>
    <t>OSL A35</t>
  </si>
  <si>
    <t>Area 35</t>
  </si>
  <si>
    <t>OSL A36</t>
  </si>
  <si>
    <t>Area 36</t>
  </si>
  <si>
    <t>OSL A37</t>
  </si>
  <si>
    <t>Area 37</t>
  </si>
  <si>
    <t>OSL A38</t>
  </si>
  <si>
    <t>Area 38</t>
  </si>
  <si>
    <t>OSL A39</t>
  </si>
  <si>
    <t>Area 39</t>
  </si>
  <si>
    <t>OSL A40</t>
  </si>
  <si>
    <t>Area 40</t>
  </si>
  <si>
    <t>OSL A41</t>
  </si>
  <si>
    <t>Area 41</t>
  </si>
  <si>
    <t>OSL A42</t>
  </si>
  <si>
    <t>Area 42</t>
  </si>
  <si>
    <t>OSL A43</t>
  </si>
  <si>
    <t>Area 43</t>
  </si>
  <si>
    <t>OSD A1</t>
  </si>
  <si>
    <t>OSD A2</t>
  </si>
  <si>
    <t>OSD A3</t>
  </si>
  <si>
    <t>OSD A4</t>
  </si>
  <si>
    <t>OSD A5</t>
  </si>
  <si>
    <t>OSD A6</t>
  </si>
  <si>
    <t>OSD A7</t>
  </si>
  <si>
    <t>OSD A8</t>
  </si>
  <si>
    <t>OSD A9</t>
  </si>
  <si>
    <t>OSD A10</t>
  </si>
  <si>
    <t>OSD A11</t>
  </si>
  <si>
    <t>OSD A12</t>
  </si>
  <si>
    <t>OSD A13</t>
  </si>
  <si>
    <t>OSD A14</t>
  </si>
  <si>
    <t>OSD A15</t>
  </si>
  <si>
    <t>OSD A16</t>
  </si>
  <si>
    <t>OSD A17</t>
  </si>
  <si>
    <t>OSD A18</t>
  </si>
  <si>
    <t>OSD A19</t>
  </si>
  <si>
    <t>OSD A20</t>
  </si>
  <si>
    <t>OSD A21</t>
  </si>
  <si>
    <t>OSD A22</t>
  </si>
  <si>
    <t>OSD A23</t>
  </si>
  <si>
    <t>OSD A24</t>
  </si>
  <si>
    <t>OSD A25</t>
  </si>
  <si>
    <t>OSD A26</t>
  </si>
  <si>
    <t>OSD A27</t>
  </si>
  <si>
    <t>OSD A28</t>
  </si>
  <si>
    <t>OSD A29</t>
  </si>
  <si>
    <t>OSD A30</t>
  </si>
  <si>
    <t>OSD A31</t>
  </si>
  <si>
    <t>OSD A32</t>
  </si>
  <si>
    <t>OSD A33</t>
  </si>
  <si>
    <t>OSD A34</t>
  </si>
  <si>
    <t>OSD A35</t>
  </si>
  <si>
    <t>OSD A36</t>
  </si>
  <si>
    <t>OSD A37</t>
  </si>
  <si>
    <t>OSD A38</t>
  </si>
  <si>
    <t>OSD A39</t>
  </si>
  <si>
    <t>OSD A40</t>
  </si>
  <si>
    <t>OSD A41</t>
  </si>
  <si>
    <t>OSD A42</t>
  </si>
  <si>
    <t>OSD A43</t>
  </si>
  <si>
    <t>Area 44</t>
  </si>
  <si>
    <t>Area 45</t>
  </si>
  <si>
    <t>Area 46</t>
  </si>
  <si>
    <t>Area 47</t>
  </si>
  <si>
    <t>Area 48</t>
  </si>
  <si>
    <t>Area 49</t>
  </si>
  <si>
    <t>Area 50</t>
  </si>
  <si>
    <t>TRA A1</t>
  </si>
  <si>
    <t>TRA A2</t>
  </si>
  <si>
    <t>TRA A3</t>
  </si>
  <si>
    <t>TRA A4</t>
  </si>
  <si>
    <t>TRA A5</t>
  </si>
  <si>
    <t>TRA A6</t>
  </si>
  <si>
    <t>TRA A7</t>
  </si>
  <si>
    <t>TRA A8</t>
  </si>
  <si>
    <t>TRA A9</t>
  </si>
  <si>
    <t>TRA A10</t>
  </si>
  <si>
    <t>TRA A11</t>
  </si>
  <si>
    <t>TRA A12</t>
  </si>
  <si>
    <t>TRA A13</t>
  </si>
  <si>
    <t>TRA A14</t>
  </si>
  <si>
    <t>TRA A15</t>
  </si>
  <si>
    <t>TRA A16</t>
  </si>
  <si>
    <t>TRA A17</t>
  </si>
  <si>
    <t>TRA A18</t>
  </si>
  <si>
    <t>TRA A19</t>
  </si>
  <si>
    <t>TRA A20</t>
  </si>
  <si>
    <t>TRA A21</t>
  </si>
  <si>
    <t>TRA A22</t>
  </si>
  <si>
    <t>TRA A23</t>
  </si>
  <si>
    <t>TRA A24</t>
  </si>
  <si>
    <t>TRA A25</t>
  </si>
  <si>
    <t>TRA A26</t>
  </si>
  <si>
    <t>TRA A27</t>
  </si>
  <si>
    <t>TRA A28</t>
  </si>
  <si>
    <t>TRA A29</t>
  </si>
  <si>
    <t>TRA A30</t>
  </si>
  <si>
    <t>TRA A31</t>
  </si>
  <si>
    <t>TRA A32</t>
  </si>
  <si>
    <t>PTR A1</t>
  </si>
  <si>
    <t>PTR A2</t>
  </si>
  <si>
    <t>PTR A3</t>
  </si>
  <si>
    <t>PTR A4</t>
  </si>
  <si>
    <t>PTR A5</t>
  </si>
  <si>
    <t>PTR A6</t>
  </si>
  <si>
    <t>PTR A7</t>
  </si>
  <si>
    <t>PTR A8</t>
  </si>
  <si>
    <t>PTR A9</t>
  </si>
  <si>
    <t>PTR A10</t>
  </si>
  <si>
    <t>PTR A11</t>
  </si>
  <si>
    <t>PTR A12</t>
  </si>
  <si>
    <t>PTR A13</t>
  </si>
  <si>
    <t>PTR A14</t>
  </si>
  <si>
    <t>PTR A15</t>
  </si>
  <si>
    <t>PTR A16</t>
  </si>
  <si>
    <t>PTR A17</t>
  </si>
  <si>
    <t>PTR A18</t>
  </si>
  <si>
    <t>PTR A19</t>
  </si>
  <si>
    <t>PTR A20</t>
  </si>
  <si>
    <t>PTR A21</t>
  </si>
  <si>
    <t>PTR A22</t>
  </si>
  <si>
    <t>PTR A23</t>
  </si>
  <si>
    <t>PTR A24</t>
  </si>
  <si>
    <t>PTR A25</t>
  </si>
  <si>
    <t>PTR A26</t>
  </si>
  <si>
    <t>PTR A27</t>
  </si>
  <si>
    <t>PTR A28</t>
  </si>
  <si>
    <t>PTR A29</t>
  </si>
  <si>
    <t>PTR A30</t>
  </si>
  <si>
    <t>PTR A31</t>
  </si>
  <si>
    <t>PTR A32</t>
  </si>
  <si>
    <t>CI A1</t>
  </si>
  <si>
    <t>CI A2</t>
  </si>
  <si>
    <t>CI A3</t>
  </si>
  <si>
    <t>CI A4</t>
  </si>
  <si>
    <t>CI A5</t>
  </si>
  <si>
    <t>CI A6</t>
  </si>
  <si>
    <t>CI A7</t>
  </si>
  <si>
    <t>CI A8</t>
  </si>
  <si>
    <t>CI A9</t>
  </si>
  <si>
    <t>CI A10</t>
  </si>
  <si>
    <t>CI A11</t>
  </si>
  <si>
    <t>CI A12</t>
  </si>
  <si>
    <t>CI A13</t>
  </si>
  <si>
    <t>CI A14</t>
  </si>
  <si>
    <t>CI A15</t>
  </si>
  <si>
    <t>CI A16</t>
  </si>
  <si>
    <t>CI A17</t>
  </si>
  <si>
    <t>CI A18</t>
  </si>
  <si>
    <t>CI A19</t>
  </si>
  <si>
    <t>CI A20</t>
  </si>
  <si>
    <t>CI A21</t>
  </si>
  <si>
    <t>CI A22</t>
  </si>
  <si>
    <t>CI A23</t>
  </si>
  <si>
    <t>CI A24</t>
  </si>
  <si>
    <t>CI A25</t>
  </si>
  <si>
    <t>CI A26</t>
  </si>
  <si>
    <t>CI A27</t>
  </si>
  <si>
    <t>CI A28</t>
  </si>
  <si>
    <t>CI A29</t>
  </si>
  <si>
    <t>CI A30</t>
  </si>
  <si>
    <t>CI A31</t>
  </si>
  <si>
    <t>CI A32</t>
  </si>
  <si>
    <t>CI A33</t>
  </si>
  <si>
    <t>CI A34</t>
  </si>
  <si>
    <t>CI A35</t>
  </si>
  <si>
    <t>CI A36</t>
  </si>
  <si>
    <t>CI A37</t>
  </si>
  <si>
    <t>CI A38</t>
  </si>
  <si>
    <t>CI A39</t>
  </si>
  <si>
    <t>CI A40</t>
  </si>
  <si>
    <t>CI A41</t>
  </si>
  <si>
    <t>CI A42</t>
  </si>
  <si>
    <t>CI A43</t>
  </si>
  <si>
    <t>Area 3</t>
  </si>
  <si>
    <t>Foreshore upgrade (Onehunga Bay)</t>
  </si>
  <si>
    <t>Reserves one two and three PC14 (Hobsonville Corridor)</t>
  </si>
  <si>
    <t>Regeneration project (New Lynn)</t>
  </si>
  <si>
    <t>NORSGA PC 14 Hobsonville Village</t>
  </si>
  <si>
    <t>Te Atatu Rd Corridor Improvements</t>
  </si>
  <si>
    <t>Park Land Acquisition (Manukau)</t>
  </si>
  <si>
    <t>Park Land Acquisition (North Shore)</t>
  </si>
  <si>
    <t>Walkway (Hobson Bay to Pt Resolution)</t>
  </si>
  <si>
    <t>Walkway (Gulf Harbour)</t>
  </si>
  <si>
    <t>Walkway (Onepoto Domain)</t>
  </si>
  <si>
    <t>Cycleways and Walkways (Orewa West)</t>
  </si>
  <si>
    <t>Multi-purpose community facility (Flat Bush)</t>
  </si>
  <si>
    <t>Inflated cost FY26</t>
  </si>
  <si>
    <t>Inflated cost FY27</t>
  </si>
  <si>
    <t>Inflated cost FY28</t>
  </si>
  <si>
    <t>2025/26</t>
  </si>
  <si>
    <t>2026/27</t>
  </si>
  <si>
    <t>2027/28</t>
  </si>
  <si>
    <t>Auckland Museum Surrounds and Cenotaph</t>
  </si>
  <si>
    <t>Community House Renewals (Ranui)</t>
  </si>
  <si>
    <t>Community Hub (Albany)</t>
  </si>
  <si>
    <t>Double Decker Network Mitigation Works</t>
  </si>
  <si>
    <t>Hall Upgrade (Stillwater)</t>
  </si>
  <si>
    <t>Library Build</t>
  </si>
  <si>
    <t>Library Build (Ranui)</t>
  </si>
  <si>
    <t>Library Build (Te Atatu Peninsula)</t>
  </si>
  <si>
    <t>Library Build (Waiheke)</t>
  </si>
  <si>
    <t>Library Build (Wellsford)</t>
  </si>
  <si>
    <t>Open Space redevelopment (Stonefields)</t>
  </si>
  <si>
    <t>Open Spaces (Massey North)</t>
  </si>
  <si>
    <t>Public Transport and Travel Demand Management</t>
  </si>
  <si>
    <t>Recreational Reserve (Waiuku)</t>
  </si>
  <si>
    <t>Sand Fields (Crossfield Reserve) and Lights (Glover Park)</t>
  </si>
  <si>
    <t>Sportsfield Development (Existing upgrades)</t>
  </si>
  <si>
    <t>Walkway Coastal (Takapuna-Devonport)</t>
  </si>
  <si>
    <t>Sportsfield Development (Drury)</t>
  </si>
  <si>
    <t>Sportsfield Development (Michaels Ave Reserve)</t>
  </si>
  <si>
    <t>Toilet (Fowlds Park)</t>
  </si>
  <si>
    <t>Park Development (Weymouth)</t>
  </si>
  <si>
    <t>Walkway Development (Pine Harbour Park)</t>
  </si>
  <si>
    <t>3200757</t>
  </si>
  <si>
    <t>3201551</t>
  </si>
  <si>
    <t>Drury South</t>
  </si>
  <si>
    <t>Dairy Flat Highway Upgrade</t>
  </si>
  <si>
    <t>Gills Road Link</t>
  </si>
  <si>
    <t>Hingaia Oakland Rd/Hingaia Rd Inter</t>
  </si>
  <si>
    <t>Hingaia Park Estate Rd/Great S Rd Inter</t>
  </si>
  <si>
    <t>Hingaia Park Estate Rd/SH1 Ped&amp;Cyc Brdge</t>
  </si>
  <si>
    <t>Hingaia Road Widening</t>
  </si>
  <si>
    <t>Medallion Drive Link</t>
  </si>
  <si>
    <t>Regional Improvement Projects</t>
  </si>
  <si>
    <t>Smales Allens Rd Widening and I/SCTN</t>
  </si>
  <si>
    <t>MCC DC</t>
  </si>
  <si>
    <t>Albany</t>
  </si>
  <si>
    <t>Huapai</t>
  </si>
  <si>
    <t>Whenuapai / Redhills</t>
  </si>
  <si>
    <t>Drury West</t>
  </si>
  <si>
    <t>Tamaki</t>
  </si>
  <si>
    <t>Dairy Flat / Wainui / Silverdale</t>
  </si>
  <si>
    <t>Greater Tamaki</t>
  </si>
  <si>
    <t>Lincoln Road - Corridor Improvements</t>
  </si>
  <si>
    <t>Matiatia Park &amp; Ride</t>
  </si>
  <si>
    <t>Puhinui Interchange (bus-rail)</t>
  </si>
  <si>
    <t>Red Light Cameras</t>
  </si>
  <si>
    <t>Wainui Improvements</t>
  </si>
  <si>
    <t>Wiri EMU Depot Extension (Wiri II)</t>
  </si>
  <si>
    <t>Master Plan (Barry Curtis Park)</t>
  </si>
  <si>
    <t>Waikowhai Coastal Boardwalk - Stage 2</t>
  </si>
  <si>
    <t>Playspace (Flat Bush)</t>
  </si>
  <si>
    <t>Hobsonville Corridor Reserves 1/2/3 PC14</t>
  </si>
  <si>
    <t>N.007076.01.04</t>
  </si>
  <si>
    <t>N.007134.42.01</t>
  </si>
  <si>
    <t>N.005349.05.02</t>
  </si>
  <si>
    <t>Watercare</t>
  </si>
  <si>
    <t>Panuku</t>
  </si>
  <si>
    <t>Organised Sport Park Acquisition - North-West</t>
  </si>
  <si>
    <t>Organised Sport Park Acquisition - South</t>
  </si>
  <si>
    <t>Suburb Park Land Acquisition - North</t>
  </si>
  <si>
    <t>Suburb Park Land Acquisition - North-West</t>
  </si>
  <si>
    <t>Suburb Park Land Acquisition - South</t>
  </si>
  <si>
    <t>Local</t>
  </si>
  <si>
    <t>Wider</t>
  </si>
  <si>
    <t xml:space="preserve">Kumeu/Huapai SHA Station Road Intersection </t>
  </si>
  <si>
    <t>Whole of Route Bus Priority Programme - Central</t>
  </si>
  <si>
    <t>Whole of Route Bus Priority Programme - South</t>
  </si>
  <si>
    <t>Glenvar Road/East Coast Road Intersection and Corridor Improvements</t>
  </si>
  <si>
    <t>Warkworth Matakana Link (SH1 to Matakana)</t>
  </si>
  <si>
    <t xml:space="preserve">Penlink </t>
  </si>
  <si>
    <t>PT Safety, Security and Amenity and other capital Improvements</t>
  </si>
  <si>
    <t>Walking &amp; Cycling Programme</t>
  </si>
  <si>
    <t>Urban Cycleways Programme</t>
  </si>
  <si>
    <t>Infrastructure works for Drury South (Ararimu)</t>
  </si>
  <si>
    <t>Suburban Bus Stations - Rosedale and Constellation</t>
  </si>
  <si>
    <t xml:space="preserve">Supporting Growth - Investigation for Growth Projects </t>
  </si>
  <si>
    <t>Wynyard Quarter Integrated Programme - Daldy Street Upgrade</t>
  </si>
  <si>
    <t>Redhills Arterial Upgrade</t>
  </si>
  <si>
    <t>Whenuapai Arterial Upgrade and Realignment</t>
  </si>
  <si>
    <t>Minor Safety Improvements</t>
  </si>
  <si>
    <t>AMETI Eastern Busway Panmure to Pakuranga</t>
  </si>
  <si>
    <t>AMETI Eastern Busway Ti Raukau Busway</t>
  </si>
  <si>
    <t>AMETI Eastern Busway Botany Bus Station</t>
  </si>
  <si>
    <t>N/A</t>
  </si>
  <si>
    <t>Total Inflated cost</t>
  </si>
  <si>
    <t>WBS</t>
  </si>
  <si>
    <t>Ports of Auckland Outfall Upgrade [01]</t>
  </si>
  <si>
    <t>N.009412</t>
  </si>
  <si>
    <t>PC3201340</t>
  </si>
  <si>
    <t>Ōkahu Bay Stormwater Separation [2538]</t>
  </si>
  <si>
    <t>N.004316</t>
  </si>
  <si>
    <t>PC3201408</t>
  </si>
  <si>
    <t>N.003645</t>
  </si>
  <si>
    <t>PC3201370</t>
  </si>
  <si>
    <t>Rosedale East Pond Upgrade [398]</t>
  </si>
  <si>
    <t>N.003660</t>
  </si>
  <si>
    <t>PC3201378</t>
  </si>
  <si>
    <t>N.012534</t>
  </si>
  <si>
    <t>N.002790</t>
  </si>
  <si>
    <t>SWAP_ Plan Changes for Housing Accord</t>
  </si>
  <si>
    <t>N.002793</t>
  </si>
  <si>
    <t>Grove Rd McLennan Box Culvert [1408]</t>
  </si>
  <si>
    <t>N.004317</t>
  </si>
  <si>
    <t>SWG Parallel Funding&amp; IFA- Regional Fund [1397, 1410, 2418]</t>
  </si>
  <si>
    <t>N.004318</t>
  </si>
  <si>
    <t>PC3201403</t>
  </si>
  <si>
    <t>N.003813</t>
  </si>
  <si>
    <t>PC3201341</t>
  </si>
  <si>
    <t>Morgan St, Alba St , Clayton St - SW Upgrade/Separation, Newmarket [1295]</t>
  </si>
  <si>
    <t>N.003859</t>
  </si>
  <si>
    <t>Kiri Place, Mairangi Bay [1257 &amp; 2442]</t>
  </si>
  <si>
    <t>N.003725</t>
  </si>
  <si>
    <t>Croftfield Lane Wetland Re-installation [412]</t>
  </si>
  <si>
    <t>N.009382</t>
  </si>
  <si>
    <t>N.004568</t>
  </si>
  <si>
    <t>Sunnynook Park Dry Pond Upgrade [426]</t>
  </si>
  <si>
    <t>N.002857</t>
  </si>
  <si>
    <t>Clinker Place New Lynn [1272]</t>
  </si>
  <si>
    <t>Waterview Separation [2141]</t>
  </si>
  <si>
    <t>N.004609</t>
  </si>
  <si>
    <t>N.004559</t>
  </si>
  <si>
    <t>N.004569</t>
  </si>
  <si>
    <t>N.004315</t>
  </si>
  <si>
    <t>N.004566</t>
  </si>
  <si>
    <t>N.004562</t>
  </si>
  <si>
    <t>Awakeri Wetlands stage 1 [297]</t>
  </si>
  <si>
    <t>N.004319</t>
  </si>
  <si>
    <t>PC3201395</t>
  </si>
  <si>
    <t>Faulder Avenue and Fife Street Stormwater upgrade [1344]</t>
  </si>
  <si>
    <t>N.004695</t>
  </si>
  <si>
    <t>PC3201405</t>
  </si>
  <si>
    <t>N.005678</t>
  </si>
  <si>
    <t>Asbury Cres, Avenue of Remembrance &amp; Pupuke GC (Outfalls Pkg1) [2450] [2511] [2576]</t>
  </si>
  <si>
    <t>N.005676</t>
  </si>
  <si>
    <t>Tāmaki College flood mitigation [2118]</t>
  </si>
  <si>
    <t>N.004327</t>
  </si>
  <si>
    <t>PC3201402</t>
  </si>
  <si>
    <t>University of Auckland Khyber Pass Road [2429]</t>
  </si>
  <si>
    <t>N.004928</t>
  </si>
  <si>
    <t>Offset Mitigation Stanmore Bay Catchment [2504]</t>
  </si>
  <si>
    <t>N.006484</t>
  </si>
  <si>
    <t>PC3201369</t>
  </si>
  <si>
    <t>N.005801</t>
  </si>
  <si>
    <t>N.005762</t>
  </si>
  <si>
    <t>PC3201519</t>
  </si>
  <si>
    <t>N.005792</t>
  </si>
  <si>
    <t>N.005672</t>
  </si>
  <si>
    <t>SW Development/Growth Collaboration Work</t>
  </si>
  <si>
    <t>Awaruku Stream Remediation [2489]</t>
  </si>
  <si>
    <t>N.007281</t>
  </si>
  <si>
    <t>N.007360</t>
  </si>
  <si>
    <t>Luplau Crescent Urgent Stream Stabilisation</t>
  </si>
  <si>
    <t>N.007594</t>
  </si>
  <si>
    <t>Moa Avenue Urgent Stormwater Works</t>
  </si>
  <si>
    <t>N.007799</t>
  </si>
  <si>
    <t>Bollard Avenue Culvert Upgrade [1267]</t>
  </si>
  <si>
    <t>N.007608</t>
  </si>
  <si>
    <t>N.007820</t>
  </si>
  <si>
    <t>N.007819</t>
  </si>
  <si>
    <t>Ōkahu Bay Outfall Diversion [2531]</t>
  </si>
  <si>
    <t>N.007578</t>
  </si>
  <si>
    <t>N.007590</t>
  </si>
  <si>
    <t>N.007589</t>
  </si>
  <si>
    <t>East Tāmaki Dam Upgrade [2500]</t>
  </si>
  <si>
    <t>N.007536</t>
  </si>
  <si>
    <t>N.007362</t>
  </si>
  <si>
    <t>PC3201338</t>
  </si>
  <si>
    <t>Line Road Flood Mitigation [2533]</t>
  </si>
  <si>
    <t>N.008251</t>
  </si>
  <si>
    <t>Freeland Reserve [1378]</t>
  </si>
  <si>
    <t>N.008252</t>
  </si>
  <si>
    <t>Oakley Creek Remediation at 15&amp;17 Mt Roskill Road &amp; 1304 Dominion Road [583]</t>
  </si>
  <si>
    <t>N.007902</t>
  </si>
  <si>
    <t>N.007947</t>
  </si>
  <si>
    <t>N.007863</t>
  </si>
  <si>
    <t>N.007822</t>
  </si>
  <si>
    <t>72-78 Malvern Road [556]</t>
  </si>
  <si>
    <t>N.007895</t>
  </si>
  <si>
    <t>Coles Crescent Flood Mitigation</t>
  </si>
  <si>
    <t>N.007836</t>
  </si>
  <si>
    <t>Outfalls Package 3 - Lincoln, Swanson and  Waiurutoa Catchments [2576]</t>
  </si>
  <si>
    <t>N.008309</t>
  </si>
  <si>
    <t>N.008268</t>
  </si>
  <si>
    <t>N.008517</t>
  </si>
  <si>
    <t>PC3201376</t>
  </si>
  <si>
    <t>Central Akld SW &amp; WW CMP Model Build</t>
  </si>
  <si>
    <t>N.007498</t>
  </si>
  <si>
    <t>N.007011</t>
  </si>
  <si>
    <t>PC3201360</t>
  </si>
  <si>
    <t>Darroch Slope, Omaha North - Ponding</t>
  </si>
  <si>
    <t>N.008328</t>
  </si>
  <si>
    <t>N.008378</t>
  </si>
  <si>
    <t>Westmere / Grey Lynn Stormwater Network Extension [2456],[2457],[2458],[2478]</t>
  </si>
  <si>
    <t>N.005791</t>
  </si>
  <si>
    <t>59 Blake Road Stormwatr Design Project[1306]</t>
  </si>
  <si>
    <t>Stanmore Road to Fife Street Stormwater Upgrade  [41] - Stanmore section</t>
  </si>
  <si>
    <t>N.009414</t>
  </si>
  <si>
    <t>PC3201346</t>
  </si>
  <si>
    <t>N.007012</t>
  </si>
  <si>
    <t>N.002809</t>
  </si>
  <si>
    <t>N.002810</t>
  </si>
  <si>
    <t>N.004326</t>
  </si>
  <si>
    <t>SWG Takanini Conveyance Land Purchase [297]</t>
  </si>
  <si>
    <t>N.002829</t>
  </si>
  <si>
    <t>N.003649</t>
  </si>
  <si>
    <t>N.003818</t>
  </si>
  <si>
    <t>N.002826</t>
  </si>
  <si>
    <t>N.012557</t>
  </si>
  <si>
    <t>N.006308</t>
  </si>
  <si>
    <t>Brylee Reserve SW Quality [320]</t>
  </si>
  <si>
    <t>PC3201400</t>
  </si>
  <si>
    <t>N.006292</t>
  </si>
  <si>
    <t>Hillcrest Creek Widening and Culvert [372]</t>
  </si>
  <si>
    <t>N.002849</t>
  </si>
  <si>
    <t>Te Auaunga Awa Oakley Walmsley &amp; Underwood Park Stream  [58]</t>
  </si>
  <si>
    <t>N.012555</t>
  </si>
  <si>
    <t>Swaffield Rd  to Ashlynne &amp; Balance  Av Papatoetoe [1000] Stages 2 &amp; 3</t>
  </si>
  <si>
    <t>N.009415</t>
  </si>
  <si>
    <t>Takanini School Rd Area 6A_6B, Popes Road  [347]</t>
  </si>
  <si>
    <t>N.012517</t>
  </si>
  <si>
    <t>PC3201374</t>
  </si>
  <si>
    <t>N.012516</t>
  </si>
  <si>
    <t>N.009418</t>
  </si>
  <si>
    <t>N.005673</t>
  </si>
  <si>
    <t>N.005674</t>
  </si>
  <si>
    <t>N.005783</t>
  </si>
  <si>
    <t>N.005802</t>
  </si>
  <si>
    <t>Waitaro Stream, Corbans Reserve Culvert Upgrade [2403]</t>
  </si>
  <si>
    <t>N.006434</t>
  </si>
  <si>
    <t>Ranfurly Road, Stages 6 [249 &amp; 250]</t>
  </si>
  <si>
    <t>N.007100</t>
  </si>
  <si>
    <t>N.007102</t>
  </si>
  <si>
    <t>N.007493</t>
  </si>
  <si>
    <t>32 Sharon Road, Cliff SW Outfall Renewal/Diversion &amp; Network Extension [1293]</t>
  </si>
  <si>
    <t>N.004073</t>
  </si>
  <si>
    <t>N.007497</t>
  </si>
  <si>
    <t>CANOPy Assessment for NDC</t>
  </si>
  <si>
    <t>N.008318</t>
  </si>
  <si>
    <t>N.008333</t>
  </si>
  <si>
    <t>N.007833</t>
  </si>
  <si>
    <t>N.007904</t>
  </si>
  <si>
    <t>75 White Swan Road &amp; Somerset Rd Erosion</t>
  </si>
  <si>
    <t>N.007894</t>
  </si>
  <si>
    <t>Te Kanawa Crescent - Abel Tasman Avenue  New Stormwater Reticulation, Henderson</t>
  </si>
  <si>
    <t>N.007893</t>
  </si>
  <si>
    <t>Portage Road Flood Mitigation Project [2053]</t>
  </si>
  <si>
    <t>N.008248</t>
  </si>
  <si>
    <t>Water Street Stormwater Upgrade Project, Otahuhu [2433]</t>
  </si>
  <si>
    <t>N.008321</t>
  </si>
  <si>
    <t>N.008319</t>
  </si>
  <si>
    <t>Osman Street Flood Mitigation [969]</t>
  </si>
  <si>
    <t>N.008312</t>
  </si>
  <si>
    <t>Outfalls Package 2 - Whau and Massey Catchments [2576]</t>
  </si>
  <si>
    <t>N.008308</t>
  </si>
  <si>
    <t>Outfalls Package 4 - Cockle Bay, Mangere Inlet, Slippery Creek and Whangapouri Creek [2576]</t>
  </si>
  <si>
    <t>N.008320</t>
  </si>
  <si>
    <t>N.008332</t>
  </si>
  <si>
    <t>N.008381</t>
  </si>
  <si>
    <t>Totaravale Drive SW Network Upgrade [2592]</t>
  </si>
  <si>
    <t>N.008385</t>
  </si>
  <si>
    <t>N.008383</t>
  </si>
  <si>
    <t>Rosalind Road and Diana Drive SW Improvements [2588]</t>
  </si>
  <si>
    <t>N.008387</t>
  </si>
  <si>
    <t>N.008386</t>
  </si>
  <si>
    <t>Longwood Place and Springfield Street SW Improvements [2524]</t>
  </si>
  <si>
    <t>N.008384</t>
  </si>
  <si>
    <t>N.008388</t>
  </si>
  <si>
    <t>N.008382</t>
  </si>
  <si>
    <t>N.008380</t>
  </si>
  <si>
    <t>N.008389</t>
  </si>
  <si>
    <t>N.008325</t>
  </si>
  <si>
    <t>N.008326</t>
  </si>
  <si>
    <t>Awakeri Stage 3</t>
  </si>
  <si>
    <t>PC3201373</t>
  </si>
  <si>
    <t>McArthur Avenue Stream Stabilisation [2569]</t>
  </si>
  <si>
    <t>N.008379</t>
  </si>
  <si>
    <t>Hayman Park Pond [229]</t>
  </si>
  <si>
    <t>N.008511</t>
  </si>
  <si>
    <t>6-10 Altona Road Forrest Hill Flood Mitigation [2529]</t>
  </si>
  <si>
    <t>N.008512</t>
  </si>
  <si>
    <t>Eastbourne Road Remuera Pipe Diversion [2621]</t>
  </si>
  <si>
    <t>N.008513</t>
  </si>
  <si>
    <t>Baltimore Place Conveyance and Inlet Upgrade [2506]</t>
  </si>
  <si>
    <t>N.008525</t>
  </si>
  <si>
    <t>Stanmore Road to Fife Street Stormwater Upgrade  [41] - Larchwood section</t>
  </si>
  <si>
    <t>N.008495</t>
  </si>
  <si>
    <t>Airport Oaks, Mangere stage 2 Wetland [491]</t>
  </si>
  <si>
    <t>SWCatchment &amp; Asset Planning_Hibiscus Coast</t>
  </si>
  <si>
    <t>SWCatchment &amp; Asset Planning_Hauraki Gulf Islands</t>
  </si>
  <si>
    <t>SWCatchment &amp; Asset Planning_Wairoa</t>
  </si>
  <si>
    <t>SWCatchment &amp; Asset Planning_Regional</t>
  </si>
  <si>
    <t>SWCatchment &amp; Asset Planning_Contaminant load model</t>
  </si>
  <si>
    <t>SWCatchment &amp; Asset Planning_ Asset systems and data</t>
  </si>
  <si>
    <t>SWCatchment &amp; Asset Planning_ Critical assets and asset risk</t>
  </si>
  <si>
    <t>SWCatchment &amp; Asset Planning_ Asset Consents</t>
  </si>
  <si>
    <t>Mt Roskill Growth Collaboration 1</t>
  </si>
  <si>
    <t>Improvements Alexander Underpass</t>
  </si>
  <si>
    <t>General Park Development (Auckland Domain St1)</t>
  </si>
  <si>
    <t>General Park Development (East View Reserve)</t>
  </si>
  <si>
    <t>General Park Development (Long Bay 6,7,10,11,13)</t>
  </si>
  <si>
    <t>General Park Development (Hayman Park Stage 1 )</t>
  </si>
  <si>
    <t>General Park Development (Hingaia Park)</t>
  </si>
  <si>
    <t>General Park Development (Maybury Reserve)</t>
  </si>
  <si>
    <t>General Park Development (Metro Park West )</t>
  </si>
  <si>
    <t>Masterplan Priorities (Panmure Basin)</t>
  </si>
  <si>
    <t>General Park Development (Taniwha Reserve)</t>
  </si>
  <si>
    <t>Natural Play (Auckland Domain)</t>
  </si>
  <si>
    <t>Playspace (Hadfields Beach)</t>
  </si>
  <si>
    <t>Playground (Eugenia Rise Reserve)</t>
  </si>
  <si>
    <t>Playground (Waimahia Reserve)</t>
  </si>
  <si>
    <t>Playground (Kahawairahi Drive Reserve)</t>
  </si>
  <si>
    <t>Te Whau Pathway Project Suite</t>
  </si>
  <si>
    <t>Walkways (Lake Pupuke South and Foreshore Structure)</t>
  </si>
  <si>
    <t>Walkways (Norana Park)</t>
  </si>
  <si>
    <t>Walkways (Ōrākei Spine shared Path and Links)</t>
  </si>
  <si>
    <t>Greenways Link (Otahuhu Portage)</t>
  </si>
  <si>
    <t>Cycleways and Walkways (Kowhai Park Reserve)</t>
  </si>
  <si>
    <t>Walkways (Rautawhiri Park)</t>
  </si>
  <si>
    <t>Improvements (Tahapa Reserve East)</t>
  </si>
  <si>
    <t>Walkways (Tamaki Estuary stage 2)</t>
  </si>
  <si>
    <t>Walkways (Tamaki Greenways Shared Path)</t>
  </si>
  <si>
    <t>Lighting (Allen Hill Reserve)</t>
  </si>
  <si>
    <t>Sportsfield Upgrade (Becroft Park fields 2 &amp; 3)</t>
  </si>
  <si>
    <t>Development (Brains Park)</t>
  </si>
  <si>
    <t>Sportsfield Upgrade and Lighting (Chamberlain Park stage 5)</t>
  </si>
  <si>
    <t>Sportsfield Upgrade (Colin Maiden Park Stage 3)</t>
  </si>
  <si>
    <t>Development (Deep Creek Reserve)</t>
  </si>
  <si>
    <t>Sportsfield Development and Lighting (Fowlds Park fields 2 and 3)</t>
  </si>
  <si>
    <t>Sportsfield Upgrade and Lighting Investigation (Franklin)</t>
  </si>
  <si>
    <t>Lighting (Freyberg Park field 3)</t>
  </si>
  <si>
    <t>Lighting (Waikaraka Park stage 4)</t>
  </si>
  <si>
    <t>New Changing Rooms (Grey Lynn Park)</t>
  </si>
  <si>
    <t>Toilet (Gulf Harbour Reserve)</t>
  </si>
  <si>
    <t>Development (Huapai Recreation Reserve)</t>
  </si>
  <si>
    <t>Changing Rooms and Toilet (Keith Hay Park)</t>
  </si>
  <si>
    <t>Lighting (Keith Hay Park)</t>
  </si>
  <si>
    <t>Lighting (Madills Farm fields 2 and 3)</t>
  </si>
  <si>
    <t>Sportsfield Upgrade (Ken Maunder Park Fields 3 and 4)</t>
  </si>
  <si>
    <t>Sportsfield Upgrade and Lighting Investigation (Manurewa)</t>
  </si>
  <si>
    <t>Sportsfield Development (Massey Domain)</t>
  </si>
  <si>
    <t>Lighting and Acoustics (Michaels Avenue Reserve)</t>
  </si>
  <si>
    <t>Development (Moire Park)</t>
  </si>
  <si>
    <t>Sandcarpet and Lighting (Moyle Park)</t>
  </si>
  <si>
    <t>Changing Room and Toilet (Opaheke Reserve)</t>
  </si>
  <si>
    <t>Development (Opaheke Reserve)</t>
  </si>
  <si>
    <t>Sportsfield Upgrade and Lighting Investigation (Otara-Papatoetoe)</t>
  </si>
  <si>
    <t>Sandcarpet and Lighting (Red Beach Park)</t>
  </si>
  <si>
    <t>Toilet (Red Beach Park)</t>
  </si>
  <si>
    <t>Sportsfield Development (Scott Point)</t>
  </si>
  <si>
    <t>Sportsfield Upgrade (Sister Rene Shadbolt Park field 2)</t>
  </si>
  <si>
    <t>Sportsfield Upgrade and Lighting (Sunnynook Park)</t>
  </si>
  <si>
    <t>Changing Rooms (Te Puke o Tara Sports Park)</t>
  </si>
  <si>
    <t>Sportsfield Upgrade and Lighting Investigation (Waitakere Ranges)</t>
  </si>
  <si>
    <t>Sandcarpet and Lighting (Williams Park)</t>
  </si>
  <si>
    <t>Sportsfield Upgrade and Lighting Investigation (Hibiscus and Bays)</t>
  </si>
  <si>
    <t>Sportsfield Upgrade and Lighting Investigation (Henderson-Massey)</t>
  </si>
  <si>
    <t>Multi-sport Facility(Ngati Otara Park)</t>
  </si>
  <si>
    <t>Playscape (Crown Lynn Park)</t>
  </si>
  <si>
    <t>Fearon Pk-Harold Long Res Linkage</t>
  </si>
  <si>
    <t>Sportspark Development (Waikaraka Park)</t>
  </si>
  <si>
    <t>Unlock Northcote  - Town Centre Upgrade</t>
  </si>
  <si>
    <t>SW_G_Growth area parallel funding - Nesdale Ave Pond</t>
  </si>
  <si>
    <t>AMETI Eastern Busway Pakuranga Bus Station and Reeves Road Flyover</t>
  </si>
  <si>
    <t>AMETI Morin to Merton; Package 1</t>
  </si>
  <si>
    <t>Hingaia Kuhanui Stage 1</t>
  </si>
  <si>
    <t>Neighbourhood Park Land Acquisition - North</t>
  </si>
  <si>
    <t>Neighbourhood Park Land Acquisition - South</t>
  </si>
  <si>
    <t>Neighbourhood Park Land Acquisition - Brownfield</t>
  </si>
  <si>
    <t>Neighbourhood Park Land Acquisition - Rural North</t>
  </si>
  <si>
    <t>Neighbourhood Park Land Acquisition - Northwest</t>
  </si>
  <si>
    <t>Neighbourhood Park Land Acquisition - Urban</t>
  </si>
  <si>
    <t>Suburb Park Land Acquisition - Urban</t>
  </si>
  <si>
    <t>Northwest</t>
  </si>
  <si>
    <t>Auckland Wide Less Parallel</t>
  </si>
  <si>
    <t>Dairyflat / Wainui / Silverdale</t>
  </si>
  <si>
    <t>NorthWest</t>
  </si>
  <si>
    <t>Hauraki Gulf Islands</t>
  </si>
  <si>
    <t>Blenheim Street, Glenfield, SW Renewals and Improvements [2618](30%)</t>
  </si>
  <si>
    <t>Mainland</t>
  </si>
  <si>
    <t>Waiheke</t>
  </si>
  <si>
    <t>Artillery Drive Tunnel to inlet [280] (19%)</t>
  </si>
  <si>
    <t>Filter total</t>
  </si>
  <si>
    <t>Grand total</t>
  </si>
  <si>
    <t>FDC Catchment Management Plan Projects - Stormwater A Zone</t>
  </si>
  <si>
    <t>FDC Catchment Management Plan Projects - Stormwater B Zone</t>
  </si>
  <si>
    <t>Retained DC revenue for this activity and funding area</t>
  </si>
  <si>
    <t>Omaha / Matakana</t>
  </si>
  <si>
    <t>Northwest Greenfield</t>
  </si>
  <si>
    <t>North Greenfield</t>
  </si>
  <si>
    <t>South Greenfield</t>
  </si>
  <si>
    <t>Rural North</t>
  </si>
  <si>
    <t>Rural South</t>
  </si>
  <si>
    <t>Seal Extensions - North</t>
  </si>
  <si>
    <t>Seal Extensions - West</t>
  </si>
  <si>
    <t>Seal Extensions - Hauraki Gulf Islands</t>
  </si>
  <si>
    <t>AMETI Busway Panmure to Botany</t>
  </si>
  <si>
    <t>Library Collections (New Builds)</t>
  </si>
  <si>
    <t>Neighbourhood Park Land Acquisition - Rural North Upper</t>
  </si>
  <si>
    <t>SW Catchment Management Plans (Oratia)</t>
  </si>
  <si>
    <t>Playground (Ray Faussett Reserve)</t>
  </si>
  <si>
    <t>Development (Styak-Lushington Park)</t>
  </si>
  <si>
    <t>Delivery of localised bus priority improvements across Auckland to support the roll out of the new bus networks</t>
  </si>
  <si>
    <t>Programme to enhance safety, security and amenities at Metro train stations and terminals region wide, as well as bus stops, minor improvements at stations, wharves and provision of PT information</t>
  </si>
  <si>
    <t>Delivery of bus infrastructure in the CBD, including bus priority along Wellesley Street, a new Learning Quarter bus interchange</t>
  </si>
  <si>
    <t>Delivery of new bus interchanges on Quay St East and Lower Albert St, in conjunction with CRL and Council Downtown projects</t>
  </si>
  <si>
    <t>Construction of a new Downtown Ferry Terminal to accommodate future growth and expansion of services</t>
  </si>
  <si>
    <t>The replacement of Piers 3 and 4 to Queens Wharf West and additional services</t>
  </si>
  <si>
    <t>Progress the delivery of Red Light Cameras at high risk urban intersections within the Auckland Region</t>
  </si>
  <si>
    <t>Road Safety Programme</t>
  </si>
  <si>
    <t>A package of small scale initiatives such as synchronisation of traffic signals, best-use road layout, first-and-final leg trials and implementation, dynamic lanes at highest congestion locations, targeted freight movement improvements, upgrades to traffic light management system to enable smarter intersections, BIG DATA real-time multi modal network performance and congestion monitoring system, ferry interpeak/weekend trials and implementation, and targeted local bus capacity and resilience enhancements</t>
  </si>
  <si>
    <t>A programme to take advantage of emerging technologies to manage congestion, improve safety and influence travel demand</t>
  </si>
  <si>
    <t>Phases 1 of the Albany Park and Ride extension to increase capacity and patronage on the Northern Busway</t>
  </si>
  <si>
    <t>Replace and expand existing Matiatia Park and Ride to cater for projected increase in demand to and from Waiheke</t>
  </si>
  <si>
    <t>Delivery of a new multi-storey facility on the site of the existing Papakura Park and Ride, to increase patronage on the rail network</t>
  </si>
  <si>
    <t>Park and Ride (Papakura)</t>
  </si>
  <si>
    <t>Park and Ride (Albany Extension Stage 1)</t>
  </si>
  <si>
    <t xml:space="preserve">Delivery of new and extended Park and Ride facilities </t>
  </si>
  <si>
    <t xml:space="preserve">Programme of delivering seal extensions to the region's highest priority unsealed roads.  </t>
  </si>
  <si>
    <t>Completion of the current Urban Cycleways Programme</t>
  </si>
  <si>
    <t>Walking and cycling programme focuses on achieving maximum impact for short trips to the city centre, public transit interchanges, schools and local and metropolitan centres</t>
  </si>
  <si>
    <t>Programme to improve airport access, including Puhinui bus-rail interchange upgrade and a range of other measures including localised bus priority and walking/cycling improvements.  Investigation, Route Protection and Capex</t>
  </si>
  <si>
    <t>Programme to improve airport access, including Puhinui bus-rail interchange upgrade and a range of other measures including localised bus priority and walking/cycling improvements. Investigation, Route Protection and Capex.</t>
  </si>
  <si>
    <t>Investigation, design and construction of a new bus station at Pakuranga town centre and the new Reeves Road Flyover</t>
  </si>
  <si>
    <t>Construction of a signalised Panmure Roundabout accommodating bus priority, a new two-lane busway, pedestrian and cyclist facilities from the roundabout to Pakuranga Road/Ti Rakau Road intersection, a new one-lane each way Panmure Bridge and upgrades to the existing bridge</t>
  </si>
  <si>
    <t>Investigation, design and construction of a new busway between Pakuranga town centre and Botany, new and improved walking and cycling facilities along Ti Rakau Drive, and upgrades to Pakuranga Creek Bridge to accommodate busway, pedestrian and cyclist facilities</t>
  </si>
  <si>
    <t>Investigation, design and construction of a new bus station facility at Botany Town Centre</t>
  </si>
  <si>
    <t>A new Rosedale bus station, and improvements to the existing Constellation bus station, associated with the extension of the Northern Busway to Albany</t>
  </si>
  <si>
    <t>Purchase of new EMUs to allow electric rail services to be extended to Pukekohe and to provide additional capacity on the rail network</t>
  </si>
  <si>
    <t>Extension to stabling facilities associated with the purchase of additional EMUs</t>
  </si>
  <si>
    <t>Widening of Dairy Flat Highway, replacement of Lucas Creek bridge and signalisation of The Avenue/Dairy Flat Highway Intersection</t>
  </si>
  <si>
    <t>Corridor improvements, including road widening and upgrading intersections to support the Long Bay development area</t>
  </si>
  <si>
    <t>A connection between State Highway 1 and Matakana Road</t>
  </si>
  <si>
    <t>Improvements to both Lake and Esmonde Road to improve people moving capacity and reduce journey time unreliability</t>
  </si>
  <si>
    <t xml:space="preserve">A new connection between the Northern Motorway and the Whangaparāoa Peninsula, bypassing the constrained Silverdale interchange. </t>
  </si>
  <si>
    <t>Mitigation works to safely allow the passage of double decker buses, addressing risks such as street signage, street furniture, low hanging power or phone lines, overhanging trees and low bridge structures</t>
  </si>
  <si>
    <t>Providing road upgrades within the Wynyard Quarter precinct as per Plan Change 4</t>
  </si>
  <si>
    <t>Lincoln Road widening between Te Pai Place and the Northwestern Motorway to accommodate additional transit/bus lanes on both sides, as well as intersection improvements, footpath widening for both pedestrians and cyclists, and installing a solid median</t>
  </si>
  <si>
    <t>Part of the Flat Bush Road network upgrade package, focussing on Murphy's Road from south of Ormiston Road to north of Flat Bush School Rd to construct a four lane urban arterial road</t>
  </si>
  <si>
    <t>Widening Smales and Allens Roads near their intersection and upgrading the intersection with Springs and Harris Roads by providing more lanes to increase capacity</t>
  </si>
  <si>
    <t>Delivery of the proposed Mill Road Corridor (phase 1) providing additional strategic North-South corridor for South Auckland, connecting Manukau and Drury to the east of the Southern Motorway</t>
  </si>
  <si>
    <t>Delivery of whole of route bus priority improvements across Auckland to support the roll out of the new bus networks</t>
  </si>
  <si>
    <t>To facilitate investigation and route protection for high priority projects in growth areas</t>
  </si>
  <si>
    <t>Station Road re-alignment and signalisation of SH16</t>
  </si>
  <si>
    <t>New link road connecting Gills Road to Oteha Valley Road / Appian Way Roundabout</t>
  </si>
  <si>
    <t>A two-way link road between Fairview Avenue and the existing Medallion Drive with pedestrian and cycle facilities</t>
  </si>
  <si>
    <t>Construction of spine road stage 1 and ancillary works to unlock the Ararimu Precinct</t>
  </si>
  <si>
    <t>Local road upgrades, improvements to Glen Innes town centre and enhanced linkages to public transport delivered in conjunction with the Tamaki Regeneration Project</t>
  </si>
  <si>
    <t>Infrastructure programme to support Wainui growth area</t>
  </si>
  <si>
    <t>Library Collections (ACC)</t>
  </si>
  <si>
    <t>General Park Development (ACC)</t>
  </si>
  <si>
    <t>Road base (ACC)</t>
  </si>
  <si>
    <t>Stormwater flood alleviation (ACC)</t>
  </si>
  <si>
    <t>SW Programme - design &amp; management Plan (ACC)</t>
  </si>
  <si>
    <t>Waiheke Service Centre</t>
  </si>
  <si>
    <t>Premier Park Development (MCC)</t>
  </si>
  <si>
    <t>Maritime Recreational Fund Development (MCC)</t>
  </si>
  <si>
    <t>Building Upgrades (WCC)</t>
  </si>
  <si>
    <t>Playground Upgrades (WCC)</t>
  </si>
  <si>
    <t>New 1000m2 public square, and associated road layout as part of major redevelopment</t>
  </si>
  <si>
    <t>Playground (Matua Road Huapai)</t>
  </si>
  <si>
    <t>Carpark (Botanic Gardens Overflow)</t>
  </si>
  <si>
    <t>Upgrade (Jubilee bridge)</t>
  </si>
  <si>
    <t>Footpath Construction 2004-2008 [Growth Portion Only] (WCC)</t>
  </si>
  <si>
    <t>Auckland Art Gallery</t>
  </si>
  <si>
    <t>Intelligent Transport Systems</t>
  </si>
  <si>
    <t>Increasing stormwater infrastructure to support growth in the area and improve water quality.</t>
  </si>
  <si>
    <t>Stormwater infrastructure to enable development</t>
  </si>
  <si>
    <t>Enabling work to support regionwide growth</t>
  </si>
  <si>
    <t>The development of Regional IP assets such as the regional overland flow path mapping, procuring LIDAR datasets and depression mapping to support growth</t>
  </si>
  <si>
    <t>To mitigate flooding issues caused by the limited capacity of the existing network and to facilitate growth</t>
  </si>
  <si>
    <t>A new stormwater wetland in the Brylee Reserve to provide treatment quality for the upstream urban catchment and to increase capacity</t>
  </si>
  <si>
    <t>Ocean View / Saltburn Cecil Renewal and Upgrade[2137]</t>
  </si>
  <si>
    <t>A number of stormwater pipes are in poor condition and need to be rehabilitated and increase capacity.</t>
  </si>
  <si>
    <t>Flood mitigation and improvement by replacing and up-sizing the stormwater network</t>
  </si>
  <si>
    <t>Increase capacity of inlets/outlets  that are restricting flows and/or causing blockages</t>
  </si>
  <si>
    <t>Investigation, design and construction of new stormwater systems to improve condition and capacity of existing lines</t>
  </si>
  <si>
    <t>25 Derrimore Heights, Otara; New stormwater system [170]</t>
  </si>
  <si>
    <t>Mitigate frequent flooding of commercial properties by upgrading and increasing capacity of the stormwater network in the area</t>
  </si>
  <si>
    <t>Picton Street 1-27 Stormwater Upgrade[46]</t>
  </si>
  <si>
    <t>New stormwater pipe to complete the network in the catchment area and increase capacity</t>
  </si>
  <si>
    <t>To design and construct wetland pond to improve water quality and increase capacity  in the Oruarangi Creek and Manukau Harbour.</t>
  </si>
  <si>
    <t>New stormwater pipe to increase capacity of the network</t>
  </si>
  <si>
    <t>Pipe renewal to increase capacity of stormwater network</t>
  </si>
  <si>
    <t>Great North Rd and Cartwright Road Pipe Renewal and Upgrade Stage 1 [2619]</t>
  </si>
  <si>
    <t>Smythe Rd Henderson SW Retic Renewal and Upgrade [2590]</t>
  </si>
  <si>
    <t>To increase capacity of the stormwater network</t>
  </si>
  <si>
    <t>Offset Mitigation Taiaotea Catchmt/NaturalizationTaiaotea/Sherwood Pond Renewal and Upgrade [2449] [2548] [1037]</t>
  </si>
  <si>
    <t>29 &amp; 41 Argo Drive Upgrade [195]</t>
  </si>
  <si>
    <t>To address flooding by increasing capacity of the stormwater network within the Sunnynook</t>
  </si>
  <si>
    <t>Korotaha Terrace Rothesay Pipe Renewal and Upgrade [2552]</t>
  </si>
  <si>
    <t>9 - 23 Holly Street, Avondale, Stormwater Renewal and Upgrade [2523]</t>
  </si>
  <si>
    <t>Highwic Ave to 295 Great South Rd, Greenlane Stormwater Upgrade [2519]</t>
  </si>
  <si>
    <t>Wolverton 244 Blockhouse Bay Road Stormwater Upgrade</t>
  </si>
  <si>
    <t>To address flooding by increasing capacity of the stormwater network</t>
  </si>
  <si>
    <t>Tonar St, Hillcrest Pipe Renewal and Upgrade [2555]</t>
  </si>
  <si>
    <t>95D Hinemoa Street Stormwater Outfall Renewal and Upgrade</t>
  </si>
  <si>
    <t>Captain Springs Road, Onehunga - Renewal and Upgrade [2443]</t>
  </si>
  <si>
    <t>12 Scenic Drive, Manurewa SW Renewal and Upgrade[2580]</t>
  </si>
  <si>
    <t>To strengthening capacity of the stormwater network by stablising the stream bank</t>
  </si>
  <si>
    <t>Holland Reserve Stormwater Renewal and Upgrade [2447]</t>
  </si>
  <si>
    <t>Stanley Bay Reserve Stormwater Outlet Renewal and Upgrade [2448]</t>
  </si>
  <si>
    <t>To design and construct wetland pond to improve water quality and increase capacity  of the stormwater network</t>
  </si>
  <si>
    <t>36 Buckland Road Māngere Stormwater Upgrade [187]</t>
  </si>
  <si>
    <t>Victor Street to Oakley Creek, Waterview Stormwater Renewal and Upgrade [2159]</t>
  </si>
  <si>
    <t>Development of stormwater infrastructure to facilitate growth in Flat Bush</t>
  </si>
  <si>
    <t>SWEI Flat Bush Water Quality Ponds</t>
  </si>
  <si>
    <t>Development of stormwater infrastructure to facilitate growth around the Crown Lynn site</t>
  </si>
  <si>
    <t>To manage run-off from new developments and minimise flood risk to downstream properties.  Residential development is proposed for this area.</t>
  </si>
  <si>
    <t>A culvert under Cosgrave Rd to allow for development of residential propertieson Cosgrave Rd. This area is currently designated as future urban growth and is currently being planned to be available for residential development in 2023.</t>
  </si>
  <si>
    <t>New pipelines to enable new development in the area and to reduce the frequency of overland flow</t>
  </si>
  <si>
    <t>The SW line extension.  Reynold Pl and its adjacent areas in Torbay is has significant growth potential which is restricted by the stormwater network.</t>
  </si>
  <si>
    <t>Reynolds Place, Torbay, SW Reticulation and Flood Mitigation [2589]</t>
  </si>
  <si>
    <t>Upgrade and increased capacity of existing pipes in an area where significant development could take place in the near future,</t>
  </si>
  <si>
    <t>30-32 Levesque Street Stormwater Renewal and Upgrade [2528]</t>
  </si>
  <si>
    <t>Enabling work for redevelopment area in partnership with key developer</t>
  </si>
  <si>
    <t>To convey stormwater from the upstream Takanini Conveyance Channel which services a major Special Housing Area.</t>
  </si>
  <si>
    <t>To facilitate growth in the region that comprises various projects delivered through partnerships.</t>
  </si>
  <si>
    <t>To acquire parts of land for NoR in growth area</t>
  </si>
  <si>
    <t xml:space="preserve">New pipeline with increased capacity and will serve as a new reticulation providing capacity for the catchment it serves. </t>
  </si>
  <si>
    <t>To renew aging stormwater network infrastructure and increase capacity to reduce localised flooding.</t>
  </si>
  <si>
    <t xml:space="preserve">To reduce flood risk as a result of a nearby development </t>
  </si>
  <si>
    <t>17-40 Tomo St New Lynn Stormwater Renewal and Upgrade [2608]</t>
  </si>
  <si>
    <t>To separate the combined sewer / network to enable intensification of development in the Carlton Gore area of Newmarket.</t>
  </si>
  <si>
    <t>The project will enable provision of new housing through flood plain reduction in the Mt Roskill area</t>
  </si>
  <si>
    <t>The project involves extending public soakage system from affected properties to new soakage system in western corner of Fowlds Park.  There are potential developable sites that can be connected with a minor extension.</t>
  </si>
  <si>
    <t>Stormwater pond will be upgraded to provide treatment capacity to cater for a redeveloping catchment in the period before full source control of contaminants can be achieved in the catchment.</t>
  </si>
  <si>
    <t xml:space="preserve">To restore increase capacity and improve structural integrity of stormwater pipes and manholes </t>
  </si>
  <si>
    <t>23 Routley Dr - 18 Savoy Rd Stormwater Renewal and Upgrade [1224]</t>
  </si>
  <si>
    <t xml:space="preserve">New trunk pipeline along Takanini School Road and a stormwater wetland at 2 Popes Road to cater for growth in the area </t>
  </si>
  <si>
    <t>Restore structural integrity and increase capacity of SW critical pipes.</t>
  </si>
  <si>
    <t>88 Harris Road, East Tamaki Stormwater Upgrade [2514]</t>
  </si>
  <si>
    <t>Stormwater services for special housing area</t>
  </si>
  <si>
    <t>SWG Northcote SW Mgmt Greenslade Reserve [377]</t>
  </si>
  <si>
    <t>To reduce the flooding in the Northcote area which will unlock redevelopment and intensification of the urban area around Northcote town centre</t>
  </si>
  <si>
    <t>To undertake stormwater separation to provide growth capacity in the catchment area.</t>
  </si>
  <si>
    <t>Conveyance channel that will provide for the development of the Takanini Structure Plan</t>
  </si>
  <si>
    <t>To provide a stormwater management solution to mitigate flooding on Tāmaki College that enables residential intensification upstream</t>
  </si>
  <si>
    <t xml:space="preserve">Decrease flooding extents upstream of the ponds and enable residential development of the Takanini Greenfield Area. </t>
  </si>
  <si>
    <t>Increased capacity in the  Stanley catchment area (Grafton Gully and The Strand) to support growth.</t>
  </si>
  <si>
    <t xml:space="preserve">To mitigate/resolve flooding issues in Dominion Street and Karaka Street, Takapuna and to provide for residential growth and intensification </t>
  </si>
  <si>
    <t>Karaka_Dominion Street Stormwater Upgrade [374]</t>
  </si>
  <si>
    <t>To upgrade the existing stormwater capacity by increasing the pipe to a bigger sized system</t>
  </si>
  <si>
    <t>To increase capacity to alleviate upstream habitable floor flooding.</t>
  </si>
  <si>
    <t>3-8 Robert Street, Ellerslie Pipeline Renewal and Upgrade [1300]</t>
  </si>
  <si>
    <t>New stormwater systems to improve condition of existing lines and to increase capacity</t>
  </si>
  <si>
    <t>102 Pah Road, Papatoetoe Stormwater Upgrade [188]</t>
  </si>
  <si>
    <t>Increase stormwater capacity which complies with the Council Code of Practice for Stormwater</t>
  </si>
  <si>
    <t>29 - 37 Third View Avenue Stormwater Upgrade [166]</t>
  </si>
  <si>
    <t>Bairds Rd &amp; Sean Fitzpatrick Pl, Papatoetoe Stormwater Upgrade[175]</t>
  </si>
  <si>
    <t xml:space="preserve">To provide a new public stormwater network and separate properties that are connected to the combined system which increases capacity to enable a number of SHAs to be serviced by the stormwater network.  </t>
  </si>
  <si>
    <t>To mitigate flooding risk caused by the new upstream development at 35‐39 Faulder Avenue.</t>
  </si>
  <si>
    <t>To upgrade the remaining part of the pond in order to increase the overall capacity of the pond</t>
  </si>
  <si>
    <t>Wattle Farm Stage 2 Stormwater Pond Upgrade [258] (12%)</t>
  </si>
  <si>
    <t>Wairoa Road Stormwater Renewal and Upgrade [2134]</t>
  </si>
  <si>
    <t>Clifton Road Stormwater Renewal and Upgrade [2129]</t>
  </si>
  <si>
    <t>Lake View Road SW Pipe Renewals and Upgrade [1287]</t>
  </si>
  <si>
    <t>To increase capacity of the stormwater network within a growth priority area.  SHAs are to the south and west</t>
  </si>
  <si>
    <t xml:space="preserve">The properties on Gt North Road are in the strategic growth area and are likely to be re-developed.  This project is to ensure the increase of impervious areas draining to the combined network resulting from growth, can be serviced by new stormwater and wastewater networks. </t>
  </si>
  <si>
    <t>Bath Street Stormwater Renewal and Upgrade [2136]</t>
  </si>
  <si>
    <t>To cater for potential growth through provision of additional capacity</t>
  </si>
  <si>
    <t>To construct a new reticulation system with higher capacity in order to reduce flooding</t>
  </si>
  <si>
    <t xml:space="preserve">Part of offset mitigation and consent requirement of the nearby  development project. </t>
  </si>
  <si>
    <t>Mangarata Stage 2 &amp; Kimpton Stg 3 Stormwater Reticulation [193]</t>
  </si>
  <si>
    <t>Point England Reserve Online SW Pond Renewal and Upgrade [2483]</t>
  </si>
  <si>
    <t>Mayfair Crescent Stormwater Renewal and Upgrade [2145]</t>
  </si>
  <si>
    <t>225 St George Street Papatoetoe Stormwater Renewal and Upgrade [167]</t>
  </si>
  <si>
    <t>Supporting Growth in the upstream growth area subcatchment of Flat Bush which is currently undergoing major transformation from rural to urban landuse</t>
  </si>
  <si>
    <t xml:space="preserve"> Provision of stormwater infrastructure services to enable residential growth in a high-density housing  redevelopment area;</t>
  </si>
  <si>
    <t>To relocate the existing stormwater pipe to facilitate future development.</t>
  </si>
  <si>
    <t>212 Henderson Valley Rd Stormwater Network Relocation [2579]</t>
  </si>
  <si>
    <t>Sunnyview Road, Greenhithe Pipe and Outfall Renewal and Upgrade [2410]</t>
  </si>
  <si>
    <t>90-92 Calliope Road - Stormwater Pipe Renewal and Upgrade [2464]</t>
  </si>
  <si>
    <t>The ponds no longer meet the requirements of the existing network discharge consent to cater for the growth within the existing subdivision</t>
  </si>
  <si>
    <t>Unsworth Reserve Stormwater Pond Renewal and Upgrade [2453]</t>
  </si>
  <si>
    <t xml:space="preserve"> To reduce the water level as required to satisfy a Resource Consent condition to pre-development levels near Bollard Ave culverts.</t>
  </si>
  <si>
    <t>Renewal and increase capacity of existing stormwater pipe and upgrade of the downstream outfall.</t>
  </si>
  <si>
    <t>Rata Road Devonport Outfall and Pipe Renewal and Upgrade [2465]</t>
  </si>
  <si>
    <t xml:space="preserve">Create an open waterway to increase downstream capacity and remove a seriously deteriorated pipe in the reserve. </t>
  </si>
  <si>
    <t>Normanton Reserve Pipeline Renewal and Upgrade [385]</t>
  </si>
  <si>
    <t>Upgrading and extending stormwater capacity to facilitate growth</t>
  </si>
  <si>
    <t>557-561 Blockhouse Bay Stormwater Network Extension</t>
  </si>
  <si>
    <t>Anzac St Precinct Stormwater Extension, Flood Mitigation and Environ Improvement [2525]</t>
  </si>
  <si>
    <t>First stage of new and upgraded reticulation in the Anzac St to provide stormwater infrastructure services to enable residential growth in a prime high density housing redevelopment area within a Special Housing Area;</t>
  </si>
  <si>
    <t>Infrastructure to enable development of the Hobsonville Corridor</t>
  </si>
  <si>
    <t xml:space="preserve">Develop the open spaces in conjunction with developers programme for construction of the Westgate Town Centre </t>
  </si>
  <si>
    <t>Pipe upgrade and additional catchpits within Line Road road reserve for significant redevelopment and growth as part of the Tamaki redevelopment strategy</t>
  </si>
  <si>
    <t>Upsize all stormwater pipes to effectively relieve flooding  to accommodate the impending development at 34 Dingle Road</t>
  </si>
  <si>
    <t>26-36 Dingle Road Flood Mitigation and Pipe Upgrade [2551]</t>
  </si>
  <si>
    <t>Construct an open channel to connect the Culvert under Cosgrave Rd to the adjacent developments.  This project will allow for the development of residential houses on Cosgrove Rd.</t>
  </si>
  <si>
    <t>To mitigate flooding issues caused by the limited capacity of the existing network and to facilitate growth by reducing floodplain to allow development intensification in 31ha of residential areas.</t>
  </si>
  <si>
    <t xml:space="preserve">Increase pipe capacity to support future development </t>
  </si>
  <si>
    <t>Marlborough Avenue Stormwater Improvements [497]</t>
  </si>
  <si>
    <t xml:space="preserve">Renew and upgrade the pipe network that is old and in very poor condition, under capacity  to support future development </t>
  </si>
  <si>
    <t>38-72 Hellyers Street, Birkdale Stormwater Upgrade [2481]</t>
  </si>
  <si>
    <t>To resolve the flooding risk to Tonar Street properties to enable proposed redevelopment to proceed.</t>
  </si>
  <si>
    <t>Increase capacity of stormwater drainage along the road.</t>
  </si>
  <si>
    <t>Matakana Valley Road Stormwater Upgrade [2641]</t>
  </si>
  <si>
    <t>Land purchase and construction of new City Rail Link - Auckland Council's Share</t>
  </si>
  <si>
    <t>Delivery of  a new bus-rail Interchange at Puhinui</t>
  </si>
  <si>
    <t>Bus Priority - Local Improvements</t>
  </si>
  <si>
    <t>Downtown Bus Improvements</t>
  </si>
  <si>
    <t>Downtown Ferry Basin Redevelopment</t>
  </si>
  <si>
    <t>EMU Rolling Stock</t>
  </si>
  <si>
    <t>Lake Road / Esmonde Road Improvements</t>
  </si>
  <si>
    <t>Murphys Rd Upgrade Bridge Improvement</t>
  </si>
  <si>
    <t>Network Perfomance</t>
  </si>
  <si>
    <t>Park and Ride Programme</t>
  </si>
  <si>
    <t>Safer Communities and Speed Management</t>
  </si>
  <si>
    <t>Airport Access Improvements</t>
  </si>
  <si>
    <t>EMU Stabling</t>
  </si>
  <si>
    <t>Carrington Road Improvements</t>
  </si>
  <si>
    <t>Acquisition of land for neighbourhood parks and civic space to support new growth in accordance with the Open Space Provision Policy</t>
  </si>
  <si>
    <t>Acquisition of land for neighbourhood parks in greenfield development areas in accordance with the Open Space Provision Policy</t>
  </si>
  <si>
    <t>Acquisition of land for neighbourhood parks to support new growth in accordance with the Open Space Provision Policy</t>
  </si>
  <si>
    <t>Acquisition of land for neighbourhood parks in Brownfield development areas in accordance with the Open Space Provision Policy</t>
  </si>
  <si>
    <t>Acquisition of land for neighbourhood parks in rural growth areas in accordance with the Open Space Provision Policy</t>
  </si>
  <si>
    <t>Acquisition of land to extend the organised sport network to cater for new growth in accordance with the Open Space Provision Policy</t>
  </si>
  <si>
    <t>Acquisition of land to suburb parks in greenfield development areas in accordance with the Open Space Provision Policy</t>
  </si>
  <si>
    <t>Programme to development local and sports parks to increase capacity in the network in line with the Open Space Provision policy</t>
  </si>
  <si>
    <t xml:space="preserve">The project will restore the structural integrity and service condition of existing 600mm diameter pipes and will increase the capacity of Stormwater infrastructure </t>
  </si>
  <si>
    <t>SW_AR_Major renewal and upgrades - Marine Parade</t>
  </si>
  <si>
    <t>SW_AR_Major renewal and upgrades - St Andrews Rd</t>
  </si>
  <si>
    <t>SW_AR_Major renewal and upgrades - Stanmore Rd to Fife St</t>
  </si>
  <si>
    <t>Minor stormwater upgrade to increase stormwater capacity</t>
  </si>
  <si>
    <t>Land Acquisition for a Leisure Centre in Glenfield</t>
  </si>
  <si>
    <t>Programme of works to upgrade council owned building with the inclusion of increasing capacity in the Waitakere area</t>
  </si>
  <si>
    <t>Programme of minor works across the city to increase capacity of the stormwater network</t>
  </si>
  <si>
    <t>Minor works to increase the capacity in the cycling network across the North Shore Area</t>
  </si>
  <si>
    <t>Programme of works across the city to increase capacity of the stormwater network including the provision of safety fences</t>
  </si>
  <si>
    <t>Acquisition of land for along the cost to increase capacity in the reserve network across North Shore City</t>
  </si>
  <si>
    <t>A new multipurpose facility in Albany to provide increase capacity</t>
  </si>
  <si>
    <t>Programme of works to increase capacity for community facilities identified in FDC Long Term Plan to support growth</t>
  </si>
  <si>
    <t>Programme of works to increase capacity in the cycling and walkways across the region</t>
  </si>
  <si>
    <t>Investigation and Design into the upgrade and utilisation of Dominion Road to improve transport capacity</t>
  </si>
  <si>
    <t>Minor stormwater works to improve stormwater capacity</t>
  </si>
  <si>
    <t>Programme of work to increase footpath construction to support growth</t>
  </si>
  <si>
    <t>Open space development adjacent to the Westfield Mall in Albany</t>
  </si>
  <si>
    <t>Programme of works to increase capacity in the community infrastructure network across the North Shore area</t>
  </si>
  <si>
    <t>Programme of minor road works to improve transport infrastructure across the Hibiscus area</t>
  </si>
  <si>
    <t>Upgrade to support new growth</t>
  </si>
  <si>
    <t>Upgrade and new road illumination to improve transport capacity and safety across the Waitakere area</t>
  </si>
  <si>
    <t>Minor stormwater upgrade to improve stormwater capacity</t>
  </si>
  <si>
    <t>Minor works to increase the capacity in the library network across the region.</t>
  </si>
  <si>
    <t>Minor stormwater upgrade to improve stormwater network</t>
  </si>
  <si>
    <t>Open space development to support new development area</t>
  </si>
  <si>
    <t>Programme of minor safety transport works in the Waitakere area</t>
  </si>
  <si>
    <t>Reserve land acquisition with natural environment benefits in the North Shore Area</t>
  </si>
  <si>
    <t>Stormwater Pond works to increase stormwater capacity</t>
  </si>
  <si>
    <t>Programme of work to increase capacity in the recreation park network across the Auckland City Isthmus</t>
  </si>
  <si>
    <t>Land purchases eg Stanley Point, Hinemoa St , Long Bay, Rosedale Rd</t>
  </si>
  <si>
    <t>New and upgraded pedestrian signalisation in the Waitakere area</t>
  </si>
  <si>
    <t>Programme of playground upgrades to support new growth in the Waitakere area</t>
  </si>
  <si>
    <t>Programme of work for major recreation park development across the Manukau Area</t>
  </si>
  <si>
    <t>Programme to enhance safety, security and amenities at bus stops</t>
  </si>
  <si>
    <t>Programme to enhance safety, security and amenities at rail stations</t>
  </si>
  <si>
    <t>Programme to enhance safety, security and amenities at Wharves</t>
  </si>
  <si>
    <t>Upgrade of Queen Street to support increase traffic and pedestrian utilisation</t>
  </si>
  <si>
    <t>Programme of work to increase the capacity in sportsfield across the Manukau Area</t>
  </si>
  <si>
    <t>Programme of stormwater infrastructure works to implement catchment management plan projects for FDC Stormwater area A</t>
  </si>
  <si>
    <t>Programme of stormwater infrastructure works to implement catchment management plan projects for FDC Stormwater area B</t>
  </si>
  <si>
    <t>Stormwater Ponds to support growth in Plan Change 14 Area</t>
  </si>
  <si>
    <t>Stormwater Ponds to support growth in Plan Change 15 Area</t>
  </si>
  <si>
    <t>Acquisition of land to suburb parks in development areas in accordance with the Open Space Provision Policy</t>
  </si>
  <si>
    <t>The development of IP assets such as the overland flow path mapping to support growth</t>
  </si>
  <si>
    <t>Stormwater infrastructure to service new SHA area and wider catchment</t>
  </si>
  <si>
    <t xml:space="preserve">Various projects eg Matakawau accessible, Omana Walkway, Waiuku, </t>
  </si>
  <si>
    <t>Intersection upgrades, corridor improvements, minor safety programmes, seal extensions to support new growth in FDC area</t>
  </si>
  <si>
    <t xml:space="preserve">Upgrade to the Waiheke service centre </t>
  </si>
  <si>
    <t>Whangaparoa civic centre upgrade</t>
  </si>
  <si>
    <t>Upgrading Whangaparoa Road to 4 lanes</t>
  </si>
  <si>
    <t>Upgrade to improve transport capacity and safety</t>
  </si>
  <si>
    <t>Open space acquisition and development in the Wynyard Quarter area to support new growth and increase visitors</t>
  </si>
  <si>
    <t>Park and Ride (Silverdale Stage 2)</t>
  </si>
  <si>
    <t>Upgrade of intersections along Akoranga Drive at College Road and Northcote Road, including traffic management and bus priority measures</t>
  </si>
  <si>
    <t>Upgrade of Albany Highway to support increased traffic demand, including cycle lanes and flush median and Rosedale Road intersection</t>
  </si>
  <si>
    <t>Reconstruction and upgrade to moderate sized traffic signal intersection</t>
  </si>
  <si>
    <t>Road widening for additional lane and right hand turns, including combined cycle pedistrian footpath</t>
  </si>
  <si>
    <t>Upgrade of Albany Highway to support increased traffic demand, including cycle lanes and flush median and Rosedale Road intersection;  Merged project includind upgrades along Albany Highway from Schnapper Rock to Bass Road and Schnapper Rock Road to SH17</t>
  </si>
  <si>
    <t>Upgrade College Road insection to support increase traffic volumes associated with the Esmonde Road interchange, including bus priority measures</t>
  </si>
  <si>
    <t>Upgrades to insections to support increase traffic demand</t>
  </si>
  <si>
    <t>Intersections upgrade required for Anzac, Kilarney, Fred Thomas, Barrys Pt Road and altered flows for the Akoranga Bus station and new Esmond interchange layout.</t>
  </si>
  <si>
    <t>Road upgrade and seal extension to support increase traffic demand</t>
  </si>
  <si>
    <t>Upgrade Esmonde Road to complement the proposed Esmonde Interchange and Lake Road Widening projects</t>
  </si>
  <si>
    <t>Upgrade Fairview Avenue to support new growth; extends from Lonely Track Road intersection to Oteha Valley Road, including reallignment of the southern end</t>
  </si>
  <si>
    <t>New Road link to complement access to Albany village; Incorporated into Gills Road Link project</t>
  </si>
  <si>
    <t>Glenfield road widening to four lanes between Bentley avenue and Sunset road, includes improvements to intersections and bus priority measures and cycle lanes.</t>
  </si>
  <si>
    <t>Reconstruction of Glenvar Road from East Coast Road to Ashley Ave to accommodate increased traffic demand from the Long Bay Structure Plan Area.</t>
  </si>
  <si>
    <t>Programme of upgrading all Greenhithe suburban streets to support increased traffic demand</t>
  </si>
  <si>
    <t>Kerb and chanelling combined with footpaths and lighting, in partnership with new development</t>
  </si>
  <si>
    <t>New crossing to link Beach Haven and Glenfield areas</t>
  </si>
  <si>
    <t>Programme of transport infrastructure upgrades to support new development areas, including Gills Road, Oakway Drive/Albany Highway and Oakway Dr/Schnapper Rock Road subdivision.  Access upgrades and new minor intersection projects to new adjoining land developments</t>
  </si>
  <si>
    <t>Construction new link between Pitoitoi Ave and Kyle Road School</t>
  </si>
  <si>
    <t>Junction improvements as part of overall upgrade of Lonely Track Road improvements</t>
  </si>
  <si>
    <t>Upgrade Lonely Track road between Fairview and East Coast Road in conjunction with development as it occurs</t>
  </si>
  <si>
    <t>Upgrade or new roads to support growth in the Long Bay Structure Plan Area.  Programme of works to be seperated as final list of projects developed.</t>
  </si>
  <si>
    <t xml:space="preserve">New link road, Coliseum Drive extension from SH17 to Albany Highway to support development </t>
  </si>
  <si>
    <t>Development of Bus Station to support new Northern Busway Project</t>
  </si>
  <si>
    <t>Upgrade Paremoremo Road to support new development</t>
  </si>
  <si>
    <t>Upgrade Rosedale Road between Tawa Drive and Bluestone Rise</t>
  </si>
  <si>
    <t>Continuation of seal extension along Ridge Road</t>
  </si>
  <si>
    <t>Realigning and signalising the intersection of SH17 and the Avenue to improve access and accommodate new development</t>
  </si>
  <si>
    <t>Widen Wairau Road (Forrest Hill to Shakespeare), including complementary works on Taharoto Road, Forrest Hill Road and Shakespeare road, including bus priority measures and cycle facilities to support increase traffic demand</t>
  </si>
  <si>
    <t>Northern Busway - Akoranga Station</t>
  </si>
  <si>
    <t>Northern Busway - Albany Station</t>
  </si>
  <si>
    <t>Northern Busway - Constellation Station</t>
  </si>
  <si>
    <t>Northern Busway - Sunnynook Station</t>
  </si>
  <si>
    <t>Lonely Track / Gills/Albany Heights Intersection-Stage 2</t>
  </si>
  <si>
    <t>Albany Centre Lake-Lucas Pond No.9</t>
  </si>
  <si>
    <t>Albany Highway (Schnapper Rock Road to State Highway 17)</t>
  </si>
  <si>
    <t>Anzac Street Corridor</t>
  </si>
  <si>
    <t>Beach Road to Freyberg Park</t>
  </si>
  <si>
    <t>Changing Facility (Ashley Reserve)</t>
  </si>
  <si>
    <t>Bush Road / Rosedale Road Improvements</t>
  </si>
  <si>
    <t>Bush Road Improvements</t>
  </si>
  <si>
    <t xml:space="preserve">Albany Lakes Development- Civic Park </t>
  </si>
  <si>
    <t>Carpark (Three Streams Reserve)</t>
  </si>
  <si>
    <t>Carpark / New Road (Rosedale Park Wainoni)</t>
  </si>
  <si>
    <t>NSCC Citywide - Coastal Outfalls (Share)</t>
  </si>
  <si>
    <t>NSCC Citywide - Minor Capital Works  (Share)</t>
  </si>
  <si>
    <t>NSCC Citywide - Recreational Cycling</t>
  </si>
  <si>
    <t>NSCC Citywide - Safety Fences - Various Sites (Share)</t>
  </si>
  <si>
    <t>NSCC Citywide - Stream Rehabilitation Works (Share)</t>
  </si>
  <si>
    <t>NSCC Citywide - Subdivisional Contributions (Share)</t>
  </si>
  <si>
    <t>Coastal Land Acquisition</t>
  </si>
  <si>
    <t>College Road</t>
  </si>
  <si>
    <t>Cycling (Sanders Reserve)</t>
  </si>
  <si>
    <t>Denby Lane (Stafford Park)</t>
  </si>
  <si>
    <t>East Coast Road / Glenvar Road / Lonely Track Road</t>
  </si>
  <si>
    <t>Elmore Road Upgrading</t>
  </si>
  <si>
    <t>Esmonde Road (Lake Rd to Assembly of God)</t>
  </si>
  <si>
    <t>Flood Protection - Hillcrest - Barrys Point Road</t>
  </si>
  <si>
    <t>Foundation Infrastructure (NSCC)</t>
  </si>
  <si>
    <t>Gills Road to Oteha Valley Road</t>
  </si>
  <si>
    <t>Glendhu Road Upgrading and Link</t>
  </si>
  <si>
    <t>Glenfield Road (Bentley to Sunset)</t>
  </si>
  <si>
    <t>Greenhithe Streets Upgrading</t>
  </si>
  <si>
    <t>Greville Road (Hugh Green Drive to SH1)</t>
  </si>
  <si>
    <t>Harvey Wright Training Field</t>
  </si>
  <si>
    <t>Improvements Complementing Development</t>
  </si>
  <si>
    <t>Kaipatiki Crossing</t>
  </si>
  <si>
    <t>Kyle Road Reconstruction</t>
  </si>
  <si>
    <t>Land Acquisition (Long Bay)</t>
  </si>
  <si>
    <t>Library Extension (Devonport)</t>
  </si>
  <si>
    <t>Library Extension / Replacement (Birkenhead)</t>
  </si>
  <si>
    <t>Lonely Track Road/Fairview Ave Intersection</t>
  </si>
  <si>
    <t>Long Bay Structural Plan</t>
  </si>
  <si>
    <t>Masons Road - Lucas Pond No. 3</t>
  </si>
  <si>
    <t>Massey Link - Coliseum to Albany Highway</t>
  </si>
  <si>
    <t>Natural Environment Land Acquisition 1997-2004</t>
  </si>
  <si>
    <t>Northern Busway - Westlake Station</t>
  </si>
  <si>
    <t>Oteha Valley Road - Lucas Creek Pond 1</t>
  </si>
  <si>
    <t>Paremoremo Rd Upgrading - Stage 1</t>
  </si>
  <si>
    <t>Paremoremo Rd Upgrading - Stage 2</t>
  </si>
  <si>
    <t>Paremoremo Rd Upgrading - Stage 3</t>
  </si>
  <si>
    <t>Paremoremo Rd Upgrading - Stage 4</t>
  </si>
  <si>
    <t>Pathway (Kell Park)</t>
  </si>
  <si>
    <t>Pathway (Normanton Reserve)</t>
  </si>
  <si>
    <t>Pathway / Bridge (Murrays Bay)</t>
  </si>
  <si>
    <t>Playground (Kell Park)</t>
  </si>
  <si>
    <t>Playground (Kennedy Park)</t>
  </si>
  <si>
    <t>Playground (Wainoni Park)</t>
  </si>
  <si>
    <t>Rosedale Road Improvements</t>
  </si>
  <si>
    <t>Sportsfield (Ashley Reserve)</t>
  </si>
  <si>
    <t>Sportsfield (Rosedale 1)</t>
  </si>
  <si>
    <t>Sportsfield (Rosedale 2)</t>
  </si>
  <si>
    <t>Sportsfield (Rosedale 3 &amp; 4)</t>
  </si>
  <si>
    <t>Sportsfield (Vauxhall Training Field)</t>
  </si>
  <si>
    <t>Sportsfield (Wainoni Park 3)</t>
  </si>
  <si>
    <t>Taiorahi - New Reticulation - Clematis 13</t>
  </si>
  <si>
    <t>Toilet (Marlborough Park 2004)</t>
  </si>
  <si>
    <t>Toilet (Normanton Reserve 2004)</t>
  </si>
  <si>
    <t>Toilet (Sanders Reserve)</t>
  </si>
  <si>
    <t>Toilet (Three Streams Reserve)</t>
  </si>
  <si>
    <t>Walkway (Campbells Bay)</t>
  </si>
  <si>
    <t>Walkway (Manuka Reserve)</t>
  </si>
  <si>
    <t>Walkway (Milford Reserve)</t>
  </si>
  <si>
    <t>Walkway (Nell Fisher Reserve)</t>
  </si>
  <si>
    <t>Walkway (Onepoto Domain Stage 1)</t>
  </si>
  <si>
    <t>Walkway (Piripiri Reserve)</t>
  </si>
  <si>
    <t>Walkway (Rosedale Park Stage 1)</t>
  </si>
  <si>
    <t>Walkway (Takapuna-Devonport Stage 1 -Northboro Section)</t>
  </si>
  <si>
    <t>Walkway Coastal Network  (NSCC)</t>
  </si>
  <si>
    <t>Walkway Development (Northboro)</t>
  </si>
  <si>
    <t>Windsor Park (No 2&amp;3) Natural Outdoor Sports Surfaces</t>
  </si>
  <si>
    <t>NSCC Citywide - Fish Passage Improvements &amp; Outfall Erosion (Share)</t>
  </si>
  <si>
    <t>NSCC Citywide - Stream Planting by Community Groups (Share)</t>
  </si>
  <si>
    <t>Acquistion of Park for new greenfield development area</t>
  </si>
  <si>
    <t>Bridge Replacement Wainui No 2</t>
  </si>
  <si>
    <t>Carpark (Buster Elliot Reserve Stage 2)</t>
  </si>
  <si>
    <t>HBC Rds-Knowledge Econony Zone Parkway</t>
  </si>
  <si>
    <t>Land Acquisition (Metropark East)</t>
  </si>
  <si>
    <t>Land Purchase - Whangaparaoa Rd Capacity Improvement Brightside-Arklow (PR)</t>
  </si>
  <si>
    <t>Library Build (Whangaparaoa)</t>
  </si>
  <si>
    <t>Mansel Drive Extension</t>
  </si>
  <si>
    <t>Orewa LINK Rd-East Leg</t>
  </si>
  <si>
    <t>Orewa LINK Rd-East Leg Land</t>
  </si>
  <si>
    <t>Park Development (Victor Eaves  Stg 5)</t>
  </si>
  <si>
    <t xml:space="preserve">Park Development (Victor Eaves) </t>
  </si>
  <si>
    <t>Peninsula Access Studies local share</t>
  </si>
  <si>
    <t>Seal Extensions - R&amp;T- Weranui Rd</t>
  </si>
  <si>
    <t>Silverdale Parkway Stage 1 - 3</t>
  </si>
  <si>
    <t>Silverdale Parkway Stage 1</t>
  </si>
  <si>
    <t>Silverdale Parkway Stage 2 &amp; 3a</t>
  </si>
  <si>
    <t>Silverdale Parkway Stage 4</t>
  </si>
  <si>
    <t>Silverdale Parkway Stage 4 Landscaping 800m</t>
  </si>
  <si>
    <t>Sportsfield (Metropark Stage 1 East)</t>
  </si>
  <si>
    <t>Svd N Struct Plan/Holy Trinity Relocn</t>
  </si>
  <si>
    <t>Toilet (Moana Reserve)</t>
  </si>
  <si>
    <t>Toilet design (Puhoi)</t>
  </si>
  <si>
    <t>Toilet Major Upgrade/Renewal (Martins Bay)</t>
  </si>
  <si>
    <t>Toilet replacement (Matheson Bay)</t>
  </si>
  <si>
    <t>Wainui Rd Silverdale street Intersection</t>
  </si>
  <si>
    <t>Warkworth Showgrounds Stage 3</t>
  </si>
  <si>
    <t>Wgp Civic Sqrare/Top of Plaza Str Proj</t>
  </si>
  <si>
    <t>Wgp Rd Widening - 4 Laning - F/Y 2006</t>
  </si>
  <si>
    <t>Wgp Rd Widening - 4 Laning R Bch/Vipond</t>
  </si>
  <si>
    <t>Woodcocks Road Widening &amp; Urban Upgrade (1 km)</t>
  </si>
  <si>
    <t>Warkworth Showgrounds Stage 2</t>
  </si>
  <si>
    <t>Redevelopment and increasing exhibition and display areas by 50%</t>
  </si>
  <si>
    <t>Upgrade works include improved access to site for commemorative services</t>
  </si>
  <si>
    <t>Stage 2 of development of churchill park including fencing, tree planting and pedestrian access.</t>
  </si>
  <si>
    <t>Upgrade works to improve amenity value as well as sand carpet installation and training lights to increase capacity</t>
  </si>
  <si>
    <t>Detailed design and land acquisition for Dominion Road Upgrade to support increase traffic demand</t>
  </si>
  <si>
    <t>Queen Street Upgrade Stage 4</t>
  </si>
  <si>
    <t xml:space="preserve">Construction of stormwater treatment poid in Hillcrest Creek downstream of Akoranga Drive culvert. </t>
  </si>
  <si>
    <t>Provide new reticulation and stormwater treatment in association with developer</t>
  </si>
  <si>
    <t>Replacement of existing pipeline and new culverts to mitigate flooding issues caused by the limited capacity of the existing network and to facilitate growth</t>
  </si>
  <si>
    <t>Stormwater Detention Pond to improve stormwater capacity, includes raising spillway and reconstruction to improve performance</t>
  </si>
  <si>
    <t xml:space="preserve">Replacement of existing culvert to increase capacity due to changes in overland flow </t>
  </si>
  <si>
    <t>Replacement of piped infrastructure to increase stormwater capacity</t>
  </si>
  <si>
    <t xml:space="preserve">Realignment of piped infrastructure to new outfall, increase in capacity provide by larger piped infrastructure and superpits </t>
  </si>
  <si>
    <t>Upgrade all pipelines to increase capacity in stormwater network</t>
  </si>
  <si>
    <t>Replacement of duplicate line to increase stormwater capacity</t>
  </si>
  <si>
    <t>Upgrade of existing waterway and outlet entry with reshaping and provide bank protection and improvement of piped infrastructure to increase capacity in stormwater network</t>
  </si>
  <si>
    <t>Cost sharing for new or upgrade stormwater reticulation in association with new development to increase stormwater capacity</t>
  </si>
  <si>
    <t>New parallel stormwater system to increase stormwater capacity, including detention structure and overland flow paths</t>
  </si>
  <si>
    <t>New reticulation to increase stormwater capacity</t>
  </si>
  <si>
    <t>Water Quality wetland to increase stormwater capacity</t>
  </si>
  <si>
    <t>New reticulation along Oxford, Eton and Dominion to link up with new line in Cambridge, includes increase in stormwater capacity</t>
  </si>
  <si>
    <t>New reticulation and outlet structure to increase stormwater capacity, eliminate flooding and overland flow</t>
  </si>
  <si>
    <t>Stormwater upgrades to improve stormwater capacity, includes pipes and overland flows</t>
  </si>
  <si>
    <t>Stormwater pipe upgrades to improve stormwater capacity</t>
  </si>
  <si>
    <t>Divert existing flow to new pipeline to improve stormwater capacity and reduce flooding</t>
  </si>
  <si>
    <t>Stormwater pipe upgrades and renewals to improve stormwater capacity</t>
  </si>
  <si>
    <t>Extension of existing reticulated system and overland flow diverstion to improve stormwater capacity</t>
  </si>
  <si>
    <t>New pipe reticulation to improve capacity in downstream stormwater network</t>
  </si>
  <si>
    <t>New pipe reticulation in a natural flowpath area to increase stormwater capacity</t>
  </si>
  <si>
    <t>Extend piped reticulation to increase stormwater capacity</t>
  </si>
  <si>
    <t>New pipeline to increase stormwater capacity and inlets for overland flows</t>
  </si>
  <si>
    <t>Increase culvert to increase stormwater capacity</t>
  </si>
  <si>
    <t>Upgrade pipes to increase stormwater capacity</t>
  </si>
  <si>
    <t>Upgrade existing culvert to increase stormwater capacity</t>
  </si>
  <si>
    <t>Improvement to existing stormwater pond to improve water quality and increase stormwater capacity</t>
  </si>
  <si>
    <t>Stream protection and riparian planting to mitigate development in upper catchment</t>
  </si>
  <si>
    <t>New detention and water quality pond to mitigate new development in catchment</t>
  </si>
  <si>
    <t>Upgrading existing catchpits, connection with new and existing manholes to increase stormwater capacity</t>
  </si>
  <si>
    <t>Relocation and upgrade of stormwater pipe in associated with Busway construction</t>
  </si>
  <si>
    <t>Extension of existing pipeline to increase stormwater capacity</t>
  </si>
  <si>
    <t>Pipe upgrades to increase stormwater capacity</t>
  </si>
  <si>
    <t>Part of major project to increase stormwater capacity in the catchment</t>
  </si>
  <si>
    <t>New reticulation to extend existing stormwater network</t>
  </si>
  <si>
    <t>New Culvert to increast stormwater capacity</t>
  </si>
  <si>
    <t>Upgrade existing culvert and outfall, including erosion protection to increase stormwater capacity</t>
  </si>
  <si>
    <t>Upgrade and extend piped infrastructure to increase stormwater capacity</t>
  </si>
  <si>
    <t>Extend piped reticulation to increase stormwater capacity in conjunction with upgrades downstream</t>
  </si>
  <si>
    <t>Upgrade existing stormwater infrastructure, diversion of drainage channels and increase capacity inlets and improve secondary flowpaths</t>
  </si>
  <si>
    <t>Provision of stream bank lining to waterway and removal of overgrowth to improve hydraulics and stream flow to enable increase flows; in conjunction with Taiorahi project</t>
  </si>
  <si>
    <t xml:space="preserve">Rebuild library, increasing footprint to approximately 950 sqm with a common floor level throughout and mezzanine level  </t>
  </si>
  <si>
    <t>Programme of works to increase capacity in the sports infrastructure across the region</t>
  </si>
  <si>
    <t>Construction of wharf and pontoon.</t>
  </si>
  <si>
    <t xml:space="preserve">Full replacement of library building increasing  size and capacity </t>
  </si>
  <si>
    <t>Walking and cycling route development</t>
  </si>
  <si>
    <t>Installation of lighting to increase capacity in the sports network</t>
  </si>
  <si>
    <t>To construct a new library facility on Council owned land in Ranui at 431 Swanson Rd to meet the current and future needs of the community.</t>
  </si>
  <si>
    <t>Redevelopment of the existing Te Atatu Library and Community Centre involving construction of a new building to replace the exisiting buildng; extension to the exiting car park and associated landscaping.</t>
  </si>
  <si>
    <t>Construction of a new 800 square metre library on the existing Artworks site at 131 - 133 Ocean View Road Waiheke Island</t>
  </si>
  <si>
    <t>The new community Library is being constructed in the War Memorial Park to meet the future needs of the Wellsford community.</t>
  </si>
  <si>
    <t>Development of seven sand carpet platforms, new amenity changeroom facilities, carparks and integrated walkway connections.</t>
  </si>
  <si>
    <t>Installation of sandcarpet and lighting to increase capacity in sports infrastructure across the region</t>
  </si>
  <si>
    <t>Installation of sandcarpet to increase capacity in sports infrastructure</t>
  </si>
  <si>
    <t>Programme of work to install sandcarpet to increase capacity in sports infrastructure across the region</t>
  </si>
  <si>
    <t>The purpose of this project is for the design and consenting of new cricket practice nets at Wainoni Park, Greenhithe, to supplement the cricket pitches and sports code that this park is used for during the summer season.</t>
  </si>
  <si>
    <t xml:space="preserve">Deliver a full size sand carpet sports field with lighting and cricket nets at Wainoni Park including the detailed design, consent, tender and construction. </t>
  </si>
  <si>
    <t>The development of Riverton Reserve will mark a significant change by initiating a strong focal point for the community to gather, socialise, and recreate. The project is aimed at providing a wide range of activities and facilities.</t>
  </si>
  <si>
    <t>Local Board initiative to upgrade playground with addtion of new play equipment</t>
  </si>
  <si>
    <t>Car park upgrade, interdependant project to the Wharf construction and Rame Road improvements.</t>
  </si>
  <si>
    <t>Design and build of new play space on Lake Town Green.</t>
  </si>
  <si>
    <t>Development of a new community swimming pool on the North Harbour Stadium precinct.</t>
  </si>
  <si>
    <t>The Upper Harbour Local Board approved this project to deliver two skate parks and youth facilities within their area. Sites include Collins Park in Greenhithe and Hooten Reserve in Albany.</t>
  </si>
  <si>
    <t>Installation of new facility in West Harbour, as a partnership with Massey Matters.  Hub to be constructed at 74 Oreil Ave, West Harbour</t>
  </si>
  <si>
    <t>Reclamation of the Onehunga foreshore for the creation of a new park and bridge over SH20.</t>
  </si>
  <si>
    <t>Development programme of public open spaces within the Stonefields residential development.</t>
  </si>
  <si>
    <t xml:space="preserve">Supply and install of a double pan toilet, auto locking doors. </t>
  </si>
  <si>
    <t>Installation of toilet block and drinking fountains</t>
  </si>
  <si>
    <t>The Otahuhu Recreation Precinct Stage 2  comprises a new library, pool and open space development on the site of the existing Otahuhu Recreation Centre.</t>
  </si>
  <si>
    <t>Otahuhu Recreation Precinct</t>
  </si>
  <si>
    <t>This project has been identified in the Auckland Council Long Term Plan from the Rodney Local Board Plan.</t>
  </si>
  <si>
    <t>Upgrading existing carpark area at main entrance of the reserve to maximise usage</t>
  </si>
  <si>
    <t>Design, consent, consult and construct a new playspace in Matakana Wharf Reserve</t>
  </si>
  <si>
    <t>New community facility in Stillwater</t>
  </si>
  <si>
    <t xml:space="preserve">Improving the youth facility at Massey North. </t>
  </si>
  <si>
    <t>New multi-purpose (community facilities - 67% and library - 33%) and town square (open civic space) to meet future demand arising from population growth in the north west area (Community Facilities Network Plan).</t>
  </si>
  <si>
    <t>Multi-purpose community facility and town square (Westgate)</t>
  </si>
  <si>
    <t>Installation of pedestrian walkway lighting connecting Pine Harbour to Beachlands along esplanade walkway.</t>
  </si>
  <si>
    <t>The development of a 10-15 kilometre network of shared paths along the edge of the Tamaki Inlet which once complete will link to the Rotary Walkway (Tamaki Inlet Development/Growth Capacity Plan).</t>
  </si>
  <si>
    <t>Redevelopment of old nursery site to an open space community civic area with active recreation infrastructure to meet the demand arising from regional population growth and visitor numbers (Auckland Domain Concept Plan).</t>
  </si>
  <si>
    <t>N.007134.42.02</t>
  </si>
  <si>
    <t>Development of a natural play area to meet the demand arising from regional population growth and visitor numbers (Auckland Domain Concept Plan).</t>
  </si>
  <si>
    <t>N.007135.43.01</t>
  </si>
  <si>
    <t>Installation of 2 artificial sports fields, lighting, changing room and toilet facility, car park, pathways, entranceway and infrasture as part of the Sports Infrastructure Development Programme to develop local and sports parks to increase capacity in the network in line with the Open Space Provision Policy and Chamberlain Park Master Plan.</t>
  </si>
  <si>
    <t>Installation of lighting on field 3 as part of the Sports Infrastructure Development Programme to develop local and sports parks to increase capacity in the network in line with the Open Space Provision policy.</t>
  </si>
  <si>
    <t>Develop a new playground in support to support the population growth in the Belmont development (Open Space Strategic Action Plan and Community Facilities Network Plan).</t>
  </si>
  <si>
    <t>Develop a walkway/cycleway linking Warkworth Showgrounds to Kowhai Park Reserve with a suspension bridge (Parks and Open Spaces Strategic Plan; Auckland Plan; Rodney Greenways Plan).</t>
  </si>
  <si>
    <t>Redevelopment of the showgrounds to meet future demand arising from population growth in the area (Warkworth Structure Plan).  Works include installation of lighting on 2 fields and implementation of civil works.  Installation of wastewater system with landscaping.</t>
  </si>
  <si>
    <t>New multi-purpose (community facilities - 70% and library - 30%) to meet future demand arising from population growth in the south east area (Community Facilities Network Plan).</t>
  </si>
  <si>
    <t>Development of play space throughout the Flat Bush area to meet future demand arising from population growth (Flat Bush Master Plan).</t>
  </si>
  <si>
    <t>Development of neighbourhood park including nature play, connections, infrastructure and passive areas to meet the demand of population growth in the area (Glen Innes Town Centre Master Plan).</t>
  </si>
  <si>
    <t>Development of destination park including play, connections, amenities and passive recreational spaces to meet the demand of population growth (Open Space Provision Policy, Tamaki Rgeneration Master Plan and Tāmaki Open Space Network Plan).</t>
  </si>
  <si>
    <t>Initial investigation phase for development of sports lighting and field upgrades in the Henderson-Massey area to meet the demand in sports provisional requirements, this forms part of the Sports Infrastructure Development Programme to develop local and sports parks to increase capacity in the network in line with the Open Space Provision policy.</t>
  </si>
  <si>
    <t>Investigate provision of community facilities, including performing arts, in the Manurewa area including the Manukau metropolitan centre, assessing options to improve the existing network and address provision requirements (Community Facilities Network Plan).</t>
  </si>
  <si>
    <t>Development of a walkway and play space for the Weymouth special housing area to meet the new population demand in the south area (Community Facilities Network Plan).</t>
  </si>
  <si>
    <t>Installation of 2 changing rooms and 3 toilets as part of the Sports Infrastructure Development Programme to develop local and sports parks to increase capacity in the network in line with the Open Space Provision policy.</t>
  </si>
  <si>
    <t>The development of approximately one hectare of open space provided for a park within the Crown Lynn development precinct to meet the demand arising from population growth (Open Space Provision policy).</t>
  </si>
  <si>
    <t>Development of playspace to support the new local housing area and to meet future demand.  This project is to be collaboratively delivered under the terms of the signed infrastructure agreement with the development company.</t>
  </si>
  <si>
    <t>Initial investigation phase for development of sports lighting and field upgrades in the Franklin area to meet the demand in sports provisional requirements, this forms part of the Sports Infrastructure Development Programme to develop local and sports parks to increase capacity in the network in line with the Open Space Provision policy.</t>
  </si>
  <si>
    <t>Development of public access in greenfield to meet future demand arising from population growth in the area (Open Space Provision Policy).</t>
  </si>
  <si>
    <t>N.007137.01.04</t>
  </si>
  <si>
    <t>N.007136.02.01</t>
  </si>
  <si>
    <t>N.007137.18.01</t>
  </si>
  <si>
    <t>N.007135.03.03</t>
  </si>
  <si>
    <t>N.007136.16.03</t>
  </si>
  <si>
    <t>N.007736.11.03</t>
  </si>
  <si>
    <t>N.007736.11.02</t>
  </si>
  <si>
    <t>N.007739.05.02</t>
  </si>
  <si>
    <t>N.007135.10.01</t>
  </si>
  <si>
    <t>N.007137.13.01</t>
  </si>
  <si>
    <t>N.007739.03.01</t>
  </si>
  <si>
    <t>N.007739.06.06</t>
  </si>
  <si>
    <t>N.007737.10.01</t>
  </si>
  <si>
    <t>N.007136.07.01</t>
  </si>
  <si>
    <t>Initial investigation phase for development of sports lighting and field upgrades in the Hibiscus and Bays area to meet the demand in sports provisional requirements, this forms part of the Sports Infrastructure Development Programme to develop local and sports parks to increase capacity in the network in line with the Open Space Provision policy.</t>
  </si>
  <si>
    <t>N.007739.10.02</t>
  </si>
  <si>
    <t>N.007137.05.02</t>
  </si>
  <si>
    <t>The development of an open shared path creating an east to west connection from Manukau Harbour to the Tamaki Estuary, and form a key link to wider pedestrian connections. Provide local circulation improvement with connections to amenities, and public transport routes (Otahuhu Spatial Priority Area).</t>
  </si>
  <si>
    <t>N.007738.09.01</t>
  </si>
  <si>
    <t>Initial investigation phase for development of sports lighting and field upgrades in the Otara-Papatoetoe area to meet the demand in sports provisional requirements, this forms part of the Sports Infrastructure Development Programme to develop local and sports parks to increase capacity in the network in line with the Open Space Provision policy.</t>
  </si>
  <si>
    <t>N.007739.13.01</t>
  </si>
  <si>
    <t>Initial investigation phase for development of sports lighting and field upgrades in the Waitakere Ranges area to meet the demand in sports provisional requirements, this forms part of the Sports Infrastructure Development Programme to develop local and sports parks to increase capacity in the network in line with the Open Space Provision policy.</t>
  </si>
  <si>
    <t>N.007739.19.01</t>
  </si>
  <si>
    <t>N.007739.09.02</t>
  </si>
  <si>
    <t>Installation of sand carpet, drainage, irrigation and lighting on 1 field as part of the Sports Infrastructure Development Programme to develop local and sports parks to increase capacity in the network in line with the Open Space Provision policy.</t>
  </si>
  <si>
    <t>N.007136.16.02</t>
  </si>
  <si>
    <t>The development of a perimeter walkway and connections network with associated infrastructure to meet the demands arising from population growth  (Parks and Open Spaces Strategic Plan; Auckland Plan; Rodney Greenways Plan).</t>
  </si>
  <si>
    <t>Development of neighbourhood park including car park, play and open green to meet the demand arising from population growth in the wider Hingaia sub divisions (Open Space Provision Policy).</t>
  </si>
  <si>
    <t>N.007134.14.02</t>
  </si>
  <si>
    <t>Installation of sand slits drainage, lighting and irrigation.  Installation of 2 pan toilet block and car park.  Installation of drinking fountain as part of the Sports Infrastructure Development Programme to develop local and sports parks to increase capacity in the network in line with the Open Space Provision policy.</t>
  </si>
  <si>
    <t>N.007137.06.01</t>
  </si>
  <si>
    <t>The development of a shared path connection through Tahapa Reserve East and West in conjunction with Auckland Transport (Auckland Plan; Parks and Open Space Strategic Plan).</t>
  </si>
  <si>
    <t>N.007136.12.01</t>
  </si>
  <si>
    <t>Installation of artificial turf including drainage and sand slits as part of the Sports Infrastructure Development Programme to develop local and sports parks to increase capacity in the network in line with the Open Space Provision policy.</t>
  </si>
  <si>
    <t>N.007137.05.01</t>
  </si>
  <si>
    <t>Installation of irrigation and lighting as part of the Sports Infrastucture Development Programme to develop local and sports parks to increase capacity in the network in line with the Open Space Provision policy.</t>
  </si>
  <si>
    <t>N.005202.01.04</t>
  </si>
  <si>
    <t>Develop 14 hectare neighbourhood reserve within a new residential sub-division to meet the demand of population growth (Metro Park West Management Plan, Hibiscus and Bays Greenway Plan and Wainui Special Housing Area).</t>
  </si>
  <si>
    <t>N.005199.02.04</t>
  </si>
  <si>
    <t>Development of safe walking and cycling tracks to meet the demand due to population growth in the Tamaki area (Panmure Basin Master Plan, Auckland Plan).</t>
  </si>
  <si>
    <t>N.005348.03.01</t>
  </si>
  <si>
    <t>N.005349.03.01</t>
  </si>
  <si>
    <t>Programme to improve local and sports infrastructure including a greenway connection to the adjacent coastal cycle and walkway to meet future demand in the area and in line with the Open Space Provision policy.</t>
  </si>
  <si>
    <t>The development of a coastal walkway network with connections to stage 1 of the initiative  (Manukau Coastal Walkway Network Development Plan; Auckland Plan).</t>
  </si>
  <si>
    <t>Installation of sand carpet, irrigation and lighting on 1 field as part of the Sports Infrastructure Development Programme to develop local and sports parks to increase capacity in the network in line with the Open Space Provision policy.</t>
  </si>
  <si>
    <t>N.007739.09.01</t>
  </si>
  <si>
    <t>Redevelop existing multi-purpose facility and design stages of new marae development (marae development physical works not in scope) to provide for the population growth in the local area (Auckland Sport and Recreation Strategic Plan).</t>
  </si>
  <si>
    <t>Installation of hybrid field 2 and renewal of hybrid field 3 as part of the Sports Infrastructure Development Programme to develop local and sports parks to increase capacity in the network in line with the Open Space Provision policy.</t>
  </si>
  <si>
    <t>N.007739.02.02</t>
  </si>
  <si>
    <t>Develop changing room and toilet facility to meet demand in the area's sports provisional requirements, this forms part of the Sports Infrastructure Development Programme to develop local and sports parks to increase capacity in the network in line with the Open Space Provision policy.</t>
  </si>
  <si>
    <t>N.007137.20.03</t>
  </si>
  <si>
    <t>Develop a new playground including associated landscaping and infrastructure to support the population growth in the south east area (Open Space Strategic Action Plan and The Auckland Plan).</t>
  </si>
  <si>
    <t>N.007737.03.01</t>
  </si>
  <si>
    <t>Installation of sand field, irrigation and lighting on 2 fields as part of the Sports Infrastructure Development Programme to develop local and sports parks to increase capacity in the network in line with the Open Space Provision policy.</t>
  </si>
  <si>
    <t>Development of sports infrastructure to meet the demand arising from population growth (Open Space Provision Policy).</t>
  </si>
  <si>
    <t>Development of a sand carpet field and installation of new floodlights as part of the Sports Infrastructure Development Programme to develop local and sports parks to increase capacity in the network in line with the Open Space Provision policy.</t>
  </si>
  <si>
    <t>N.005202.02.01</t>
  </si>
  <si>
    <t>Greenway development to improve connections across the network to meet the future demand arising from population growth (Open Space Provision policy).</t>
  </si>
  <si>
    <t>Implement the concept plan for Phyllis Reserve Stage 2 development which includes the car park area, new changing rooms and toilets (Community Facilities Network Plan).</t>
  </si>
  <si>
    <t>N.007137.01.02</t>
  </si>
  <si>
    <t xml:space="preserve">Development of park amenities to support the upgraded sports infrastructure built to meet the future population growth demand in the area.   </t>
  </si>
  <si>
    <t>N.007739.06.02</t>
  </si>
  <si>
    <t>Installation of lighting on field 3 with an upgrade of  the sand slits drainage and irrigation as part of the Sports Infrastructure Development Programme to develop local and sports parks to increase capacity in the network in line with the Open Space Provision policy.</t>
  </si>
  <si>
    <t>N.007137.21.02</t>
  </si>
  <si>
    <t>Development of a new toilet block to meet the future demand and service provision requirements in support of the growth from sporting and Wentworth College users.</t>
  </si>
  <si>
    <t>N.007137.06.02</t>
  </si>
  <si>
    <t>Installation of acoustic wall as part of the Sports Infrastructure Development Programme to increase capacity in the network in line with the Open Space Provision policy.</t>
  </si>
  <si>
    <t>N.007137.12.05</t>
  </si>
  <si>
    <t>Installation of sand carpets and lighting on field 1 and 2.  Install new turf cricket block on field 1 as part of the Sports Infrastructure Development Programme to develop local and sports parks to increase capacity in the network in line with the Open Space Provision policy.</t>
  </si>
  <si>
    <t>N.007137.14.01</t>
  </si>
  <si>
    <t>The provision of local parks amenity within Scott Point Park including sports field replacement and development at Hobsonville Point.  Installation of four new changing rooms and four toilets, development of pathways to connect the new sports fields, pedestrian and cycling linkages as part of the Sports Infrastructure Development Programme to develop local and sports parks to increase capacity in the network in line with the Open Space Provision policy.</t>
  </si>
  <si>
    <t>N.007137.17.01</t>
  </si>
  <si>
    <t>Development of neighbourhood park to meet the demand arising from population growth (Open Space Provision Policy, Auckland Plan).</t>
  </si>
  <si>
    <t>N.007737.06.01</t>
  </si>
  <si>
    <t>Installation of lighting on 2 fields as part of the Sports Infrastructure Development Programme to develop local and sports parks to increase capacity in the network in line with the Open Space Provision policy.</t>
  </si>
  <si>
    <t>N.007137.12.03</t>
  </si>
  <si>
    <t>N.007739.15.02</t>
  </si>
  <si>
    <t>Development of the recreation reserve including sports field lighting, installation of field irrigation, installation of sand slits on field 4, develop a new field with lighting and develop a new field sand carpet as part of the Sports Infrastructure Development Programme to develop local and sports parks to increase capacity in the network in line with the Open Space Provision policy.</t>
  </si>
  <si>
    <t>N.007137.16.03</t>
  </si>
  <si>
    <t>Install new double hockey artificial turf, drainage, irrigation and lights as part of the Sports Infrastructure Development Programme to develop local and sports parks to increase capacity in the network in line with the Open Space Provision policy.</t>
  </si>
  <si>
    <t>N.007137.12.02</t>
  </si>
  <si>
    <t>Development of destination park including play, connections, amenities and kiosk to meet the demand arising from population demand (Open Space Provision Policy and Hayman Park Master Plan).</t>
  </si>
  <si>
    <t>N.005219.05.01</t>
  </si>
  <si>
    <t>Installation of sand slits, drainage and irrigation on 2 fields as part of the Sports Infrastructure Development Programme to develop local and sports parks to increase capacity in the network in line with the Open Space Provision policy.</t>
  </si>
  <si>
    <t>N.007739.21.02</t>
  </si>
  <si>
    <t>Develop a safe 4.7km greenway link connecting existing walkways to the west while providing fundamental link to proposed walkways around the Mangere Inlet (Parks and Open Spaces Strategic Action Plan and Mangere Otahuhu Greenways Plan).</t>
  </si>
  <si>
    <t>N.005221.03.01</t>
  </si>
  <si>
    <t>Development of neighbourhood park to meet the demand arising from population growth (Open Space Provision Policy, Tamaki Rgeneration Master Plan and Tāmaki Open Space Network Plan).</t>
  </si>
  <si>
    <t>N.007736.11.01</t>
  </si>
  <si>
    <t>Improve and renew walkways and paths throughout the foreshore walkway network as agreed in the Milford Centre Plan and the Devonport-Takapuna Greenways Plans to meet the need arising from wider population growth (Open Space Provision Policy).</t>
  </si>
  <si>
    <t>N.005201.01.02</t>
  </si>
  <si>
    <t>Redevelopment of the Hobsonville HQ building to create a community hub that provides community focused activities, services and programmes, designed to promote the overall wellbeing and connectedness of Hobsonville Point and is associated with the outcomes of the Upper Harbour Local Board Plan.  This facility will meet future demand arising frm the population growth in the Upper Harbour area (Community Facilities Network Plan).</t>
  </si>
  <si>
    <t>Development of carpark and pathways to increase capacity and meet future demand arising from regional population growth and visitor numbers (Botanic Gardens Master Plan).</t>
  </si>
  <si>
    <t>Devolopment of greenway link between the sites to increase capacity in the network in accordance with the Fearon Park masterplan.</t>
  </si>
  <si>
    <t>Installation of sand slits, drainage and irrigation as part of the Sports Infrastructure Development Programme to develop local and sports parks to increase capacity in the network in line with the Open Space Provision policy.</t>
  </si>
  <si>
    <t>N.007137.21.04</t>
  </si>
  <si>
    <t>Installation of sand slits, drainage, irrigation and lights as part of the Sports Infrastructure Development Programme to develop local and sports parks to increase capacity in the network in line with the Open Space Provision policy.</t>
  </si>
  <si>
    <t>N.005202.01.03</t>
  </si>
  <si>
    <t>The development of a network of pathways, cycleways and connections throughout the Henderson-Massey and Whau local board areas to meet the rising demand of population growth across  the region in conjunction with strategic partners (Greenway Network Plan; Auckland Plan; Henderson-Massey Greenway Plan and Whau Greenway Plan).</t>
  </si>
  <si>
    <t>Install hybrid turf sports surfaces on the site of the existing 3 league fields at Fowlds Park.  The facility is to incorporate a full-sized rugby league field and also make provision for a warm-up area and softball diamond and forms part of the Sports Infrastructure Development Programme to develop local and sports parks to increase capacity in the network in line with the Open Space Provision policy.</t>
  </si>
  <si>
    <t>N.005364.01.05</t>
  </si>
  <si>
    <t xml:space="preserve">Development of sports infrastructure to meet the future service provisional needs in the area.  A portion of this funding is to be granted to the receipient to construct the toilet and changing room facility under the Keith Hay Park Development Funding Agreement and approval from the Central Facility Partnerships Committee.  </t>
  </si>
  <si>
    <t>N.007137.15.01</t>
  </si>
  <si>
    <t>Contribution to the investment into improving the underpass in Upper Harbour. The opportunity to do this work comes through the northern corridor improvement works to meet future demand arising from population growth.</t>
  </si>
  <si>
    <t>N.007736.17.01</t>
  </si>
  <si>
    <t>The development of greenways connections and associated infrastructure linking local communities to the NZTA funded Orakei Spine shared path.  Feeder links are through Tahapa Reserve and Tahapa East Reserve (Strategic Action Plan: Public Open Space).</t>
  </si>
  <si>
    <t>N.007738.12.01</t>
  </si>
  <si>
    <t>New multi-purpose (community facilities - 70% and library - 30%) to meet future demand arising from population growth in the south area (Community Facilities Network Plan).</t>
  </si>
  <si>
    <t xml:space="preserve">Development of sports infrastructure to meet the future service provisional requirements in the area due to population growth.   </t>
  </si>
  <si>
    <t>N.005222.06.02</t>
  </si>
  <si>
    <t>Development of 9 neighbourhood parks as outlined in the binding Infrastructure Funding Agreement  a including passive open spaces, play and connections to meet the demand of the population growth in the development area (Parks and Open Spaces Strategic Action Plan and Open Space Provision Policy).</t>
  </si>
  <si>
    <t>N.007134.06.02</t>
  </si>
  <si>
    <t>Development of the John Walker Promenade on the southern edge of the park, development of a new car park and access road from Flat Bush School Road and a new changing room pavilion and toilets as per the masterplan (Open Space Provision Policy).</t>
  </si>
  <si>
    <t>Upgrade of greenway connection to increase capacity in the network (Open Space Provision policy).</t>
  </si>
  <si>
    <t>Develop a new playground including associated landscaping and infrastructure to support the population growth in the north west area.</t>
  </si>
  <si>
    <t>N.007736.16.01</t>
  </si>
  <si>
    <t>Initial investigation phase for development of sports lighting and field upgrades in the Manurewa area to meet the demand in sports provisional requirements, this forms part of the Sports Infrastructure Development Programme to develop local and sports parks to increase capacity in the network in line with the Open Space Provision policy.</t>
  </si>
  <si>
    <t>Neighbourhood Park / Civic Space Land Acquisition - North-West</t>
  </si>
  <si>
    <t xml:space="preserve">Separation of the combined waste and Stormwater network as a result of redevelopment is a requirement of the development.  This project enables the connection the University of Auckland development to the existing stormwater network. </t>
  </si>
  <si>
    <t>SWCatchment &amp; Asset Planning_Waitemata</t>
  </si>
  <si>
    <t>SWCatchment &amp; Asset Planning_NorthEast</t>
  </si>
  <si>
    <t>SWCatchment &amp; Asset Planning_Manukau Harbour</t>
  </si>
  <si>
    <t>SWCatchment &amp; Asset Planning_Kaipara Harbour</t>
  </si>
  <si>
    <t xml:space="preserve">Upgrading and increase of capacity of approx. 90m of 450 mm dia earthenware stormwater pipe and a 550mm by 550mm concrete box culvert.  </t>
  </si>
  <si>
    <t xml:space="preserve">To mitigate 4 habitable floors flooding and increase capacity in the upper Meola catchment and in addition reduce stormwater flows to the Edendale branch to reduce surcharging of combined flows to private properties. To reduce nuisance flooding in Watling reserve.   </t>
  </si>
  <si>
    <t>Pond rehabilitation to improve water quality</t>
  </si>
  <si>
    <t>SW_Catchment &amp; Asset Planning_Mahurangi Harbour</t>
  </si>
  <si>
    <t>SW_Catchment &amp; Asset Planning_Waitemata</t>
  </si>
  <si>
    <t>Improve the water quality/ecology and improve amentiy function</t>
  </si>
  <si>
    <t>Construction of approximatley 560m of 1.5 high x 2.5m wide box culvert along Melanesia Rd, Sage Rd and Tamaki Drive . A small stonewall along the northern boundary of Madills Farm Reserve will be constructed to provide additional flood protection to properties in this area.</t>
  </si>
  <si>
    <t>Investigation, design and construction of Mead St stormwater infrastructure upgrade</t>
  </si>
  <si>
    <t>The Olsen Avenue Stage 1 stormwater upgrade works includes construction of approximately: 236m of 1350mm stormwater pipeline routed along the boundary of 80 Olsen Avenue, 45m of 900mm stormwater pipeline crossing through 68 Olsen Avenue and across the carriage way, 140m of 600mm stormwater pipeline, 20m of 750mm stormwater pipeline and 30m of 1800mm stormwater pipeline. This stormwater upgrade shall use open trench construction methods and connect to the existing discharge chamber at Melrose Road via a new 2000mm X 2000mm box culvert. Three existing stormwater connections to the Olsen Creek will be sealeded off to prevent backflow flooding and increase capacity.</t>
  </si>
  <si>
    <t xml:space="preserve">Construct a new coastal outfall at the base of the cliff below Cliff Road. Construct new inlets, pipes and manholes in Springcombe Road and Cliff Road to capture greater flows. Decommission an existing cliff-top outfall on Cliff Road. </t>
  </si>
  <si>
    <t xml:space="preserve">Multiple major projects to facilitate growth. 
Clinker Place New Lynn
To construct a pipeline to drain the Crown Lynn and Vuksich and Borich sites in order to provide stormwater services for this Special Housing Area for future development by providing conveyance capacity.
Waterview Separation
To provide a new public stormwater network and separate properties that are connected to the combined system which increases capacity to enable a number of SHAs to be serviced by the stormwater network.  
Daventry and Saxon Street Stormwater upgrade
To facilitate  Housing New Zealand redevelopments and improve water quality by reducing wastewater overflows through separating stormwater network from the combined stormwater-wastewater network.
</t>
  </si>
  <si>
    <t>Upgrades to the public stormwater network in Waterview Road, Takanini</t>
  </si>
  <si>
    <t xml:space="preserve">To upgrade the stormwater network to provide an adequate level of service to the catchment area and alleviate flooding and sewer overflows.    </t>
  </si>
  <si>
    <t xml:space="preserve">Upgrade the stormwater system to an adequate level of service and alleviate flooding to the area </t>
  </si>
  <si>
    <t>La Rosa stream daylighting</t>
  </si>
  <si>
    <t>This project is required to resolve a long-standing frequent flooding problem at Mt Albert Grammar School caused by historical piping and building over a tributary of the Meola Creek. Flood waters are often contaminated from sewage overflows resulting from inadequate stormwater drainage and illegal stormwater connections to the wastewater system higher up in the catchment.</t>
  </si>
  <si>
    <t>This project has been initiated as a result of repetated complaint from the local resinents and the local board member regarding extensive flooding, uncontrolled road runoff causing cliff and beach erosionProject initiated to address the flooding from uncontrollrd road runoff, cliff and beach erosion problems complaint received from local residents and the local Board member.</t>
  </si>
  <si>
    <t>Based on the catchment study it was determined that a s/w upgrade was needed to cater for future infill subdivision</t>
  </si>
  <si>
    <t>To provide reduced flooding levels and improved flood protection to residential properties located within the Grand View Road / Peach Parade / Rotomahana Terrace depression area.</t>
  </si>
  <si>
    <t>During the course of the ICS study, flooding hazards were identified at Hawera Road. An upgrade was designed for MPD and has been constructed in stages to accommodate new private development.</t>
  </si>
  <si>
    <t>Purchase easements and land to manage open watercourse.</t>
  </si>
  <si>
    <t>Purely environmental project should be dropped</t>
  </si>
  <si>
    <t>Investigation, design and construction of Mead St upgrade</t>
  </si>
  <si>
    <t>The township of Parakai was identified as requiring improvements to the existing stopbank system as part of the Parakai Integrated Catchment Management Plan.  This was required to reduce the potential hazard of overtopping during adverse weather events.  The Stage 1 work in upgrading the southern section of the stopbanks has been completed and the construction of Stage 2 will further secure the safety of the township against flooding.  The tidal inundation during extreme events is the primary cause of flooding in Parakai, and once completed, the stopbanks will provide protection to approximately 150 houses which are currently within the tidal inundation floodplain.</t>
  </si>
  <si>
    <t xml:space="preserve">Upgrade of collapsed culvert to resolve flooding and increase capacity </t>
  </si>
  <si>
    <t xml:space="preserve">To rehabilitate the existing reticulation, and to provide new reticulation to manage the balance of flows to a 1% AEP storm to protect more than a dozen residential habitable floors, the RSA building and Hawkins Theatre. </t>
  </si>
  <si>
    <t>To replace the stormwater pipes that are in poor condition, upgrade existing stormwater pipes that are undersized and construct a formal overland flow path</t>
  </si>
  <si>
    <t>Project involves extending the public network to the base of the slope and construction of a new outfall</t>
  </si>
  <si>
    <t xml:space="preserve">The park comprises two artificial lakes that serve both as landscape features and stormwater ponds. </t>
  </si>
  <si>
    <t>Carpark works to provide increased capacity and value of the parks</t>
  </si>
  <si>
    <t xml:space="preserve">Redevelopment of the former library building to create a community house that provides community focused activities, services and programmes, designed to promote the overall wellbeing and connectedness of the community, </t>
  </si>
  <si>
    <t>Minor works to increase the capacity in the cycling network.</t>
  </si>
  <si>
    <t>To increase capacity in the sports infrastructure across the region</t>
  </si>
  <si>
    <t>Included in the walking programme which focuses on achieving maximum impact for short trips to the city centre, public transit interchanges, schools and local and metropolitan centres</t>
  </si>
  <si>
    <t xml:space="preserve">New  building to create a community house that provides community focused activities, services and programmes, designed to promote the overall wellbeing and connectedness of the community, </t>
  </si>
  <si>
    <t>Included in programme of work to increase capacity in the recreation park network across the Auckland City Isthmus</t>
  </si>
  <si>
    <t>Pathway development to increase capacity and value of parks</t>
  </si>
  <si>
    <t>Playground development to increase capacity and value of park</t>
  </si>
  <si>
    <t>Development of park to improve capacity and value of park</t>
  </si>
  <si>
    <t>Included in the New Lynn’s transformation programme.</t>
  </si>
  <si>
    <t>Provision of toilet to support increase in usability and value or park</t>
  </si>
  <si>
    <t>Toilet upgrade to support increase in usability and value or park</t>
  </si>
  <si>
    <t xml:space="preserve">Included in the walking programme increasing the network across the North Shore City area </t>
  </si>
  <si>
    <t>Walkway development to support new growth</t>
  </si>
  <si>
    <t>Provision of new open space areas in association with urbanisation of greenfield area</t>
  </si>
  <si>
    <t>Provision of new reserve land to increase the park network to support new growth</t>
  </si>
  <si>
    <t>Development of neighbourhood park to support SHA development</t>
  </si>
  <si>
    <t>Provision of reserve land to increase the open space network in the Manukau City area</t>
  </si>
  <si>
    <t>Investigation, design and construction of the AMETI/Eastern Busway, including Panmure to Pakuranga, Pakuranga town centre and Reeves Road flyover, Ti Rakau busway, and bus facility at Botany Town Centre</t>
  </si>
  <si>
    <t>AMETI programme reconfigured; this portion incorporated into wider programme</t>
  </si>
  <si>
    <t>Delivery of a network of bus and transit lanes throughout the Auckland Region.</t>
  </si>
  <si>
    <t xml:space="preserve">Delivery of bus infrastructure in the CBD, including Wynyard and Fanshawe Street. </t>
  </si>
  <si>
    <t>East West Connections is a programme to improve public transport, walking and cycling options, commuter travel, and freight efficiency</t>
  </si>
  <si>
    <t>Purchase of 57 3-car electric trains to increase capacity in the public transport network</t>
  </si>
  <si>
    <t>A bus and railinterchange at the terminus of the Manukau branch line.</t>
  </si>
  <si>
    <t xml:space="preserve">Lincoln Road Widening Norval - Sel Peacock </t>
  </si>
  <si>
    <t>Lincoln Road widening programme to accommodate additional transit/bus lanes on both sides</t>
  </si>
  <si>
    <t>A new bus-train interchange at Otahuhu Rail Station to contribute to a better connected and more frequent service.</t>
  </si>
  <si>
    <t>Stage 2 of Silverdale Park'n'ride development</t>
  </si>
  <si>
    <t>Widening of the eastern half of Wairau Road between Forrest Hill Drive and Shakespeare Road.</t>
  </si>
  <si>
    <t>Road Corridor Improvement project on Te Atatu Road from School Road/Edmonton Road intersection to SH16.</t>
  </si>
  <si>
    <t>A new two-lane road to improve connections through the western part of Warkworth</t>
  </si>
  <si>
    <t>Roading upgrades in the new Flat Bush growth area</t>
  </si>
  <si>
    <t>Development of new roading infrastructure to cater for new growth area</t>
  </si>
  <si>
    <t>Roading infrastructure supporting the Hingaia SHA</t>
  </si>
  <si>
    <t>Extension of roading infrastructure to support new growth area</t>
  </si>
  <si>
    <t>Programme of work to deliver infrastructure requirements to improve public transport network and manage traffic flows</t>
  </si>
  <si>
    <t>Airport to Botany RTN (Investigation and Route Protection)</t>
  </si>
  <si>
    <t>AMETI Eastern Busway Ti Rakau Busway</t>
  </si>
  <si>
    <t>New Footpaths - Regional Programme</t>
  </si>
  <si>
    <t>Programme to construct new and widened footpaths</t>
  </si>
  <si>
    <t>Tamaki Regeneration Transport Programme</t>
  </si>
  <si>
    <t>Matakana Link Road (SH1 to Matakana)</t>
  </si>
  <si>
    <t>Tamaki / Ngapipi Rd safety Improvements (Stg II)</t>
  </si>
  <si>
    <t>Smales Allens Rd Widening and Intersection Upgrade</t>
  </si>
  <si>
    <t>SWCatchment &amp; Asset Planning_Greater Tamaki</t>
  </si>
  <si>
    <t>Upgrade of existing pipe to increase stormwater capacity</t>
  </si>
  <si>
    <t>Extention of existing pipe network and development of new overland flow to increase stormwater capacity</t>
  </si>
  <si>
    <t>Neighbourhood Park Land Acquisition - Rural West</t>
  </si>
  <si>
    <t>Neighbourhood Park / Civic Space Land Acquisition - North</t>
  </si>
  <si>
    <t>Neighbourhood Park / Civic Space Land Acquisition - South</t>
  </si>
  <si>
    <t>Neighbourhood Park / Civic Space Land Acquisition - Central</t>
  </si>
  <si>
    <t>A programme to address the highest risk urban and rural roads and intersections that require larger scale improvements to address safety deficiencies.  Capital works may include improvements to intersections such as layout or signalisation.  Other capital works in the rural areas may include safety barriers, signage and delineation.  Other capital works in the urban areas may include traffic calming measures such as installation of speed tables, installation of traffic islands, and improved pedestrian crossings.</t>
  </si>
  <si>
    <t>A programme of targeted improvements to address safety and operational deficiencies across AT's road, motorcycle, pedestrian and cycle networks.  Also provides funding to implement smaller improvements recommended in Fatal &amp; Serious Crash Investigations. Capital works may include improvements to changes to intersections such as layout or signalisation, traffic calming measures such as installation of speed tables, installation of traffic islands and safety barriers and improved pedestrian crossings.</t>
  </si>
  <si>
    <t xml:space="preserve">A programme of investment to address safety and operational deficiencies across Auckland's road, motorcycle, pedestrian and cycle networks and speed management interventions within the Auckland Region.  Capital works may include delivery of safety cameras at high risk urban intersections, changes to road layout, traffic calming measures such as installation of speed tables, signage, raised pedestrian crossings and other safety related pedestrian improvements.  </t>
  </si>
  <si>
    <t>Ugrade arterial road to increase capacity in the roading network</t>
  </si>
  <si>
    <t>Investigation, Design and Acquisition for a Link between two halves of Glendhu Road;  Final construction to be undertaken once Glenfield Road Upgrades have been completed.</t>
  </si>
  <si>
    <t>Acquisition of land to increase capacity in the roading network</t>
  </si>
  <si>
    <t>Upgrade to improve transport capacity in a new development area</t>
  </si>
  <si>
    <t xml:space="preserve">New road and upgrade works to increase capacity in the roading network </t>
  </si>
  <si>
    <t>Investigation and design to identify capacity increase requirement to support growth</t>
  </si>
  <si>
    <t>New and upgrade infrastructure in partnership with developer to provide additional capacity in the roading network</t>
  </si>
  <si>
    <t>Construction of the Whangaparaoa library to meet the needs of the Whangapararoa community</t>
  </si>
  <si>
    <t>New collections to support new library developments</t>
  </si>
  <si>
    <t>Supporting works for the new silverdale parkway roading infrastructure</t>
  </si>
  <si>
    <t>Upgrade Toilets and changing Rooms to provide increased capacity</t>
  </si>
  <si>
    <t>Sandcarpet works to increase capacity in the organised sports network</t>
  </si>
  <si>
    <t xml:space="preserve">Redevelopment of the showgrounds to meet future demand arising from population growth in the area (Warkworth Structure Plan). </t>
  </si>
  <si>
    <t>Land acquisition to increase the roading network</t>
  </si>
  <si>
    <t>Duplicate line to increase stormwater capacity</t>
  </si>
  <si>
    <t>New stormwater treatment pond in conjunction with busway project</t>
  </si>
  <si>
    <t>Upgrade works to the existing network to alleviate flooding and to increase stormwater capacity</t>
  </si>
  <si>
    <t>Upgrade intersection at Wainui Road and Silverdale Street to increase capacity for future development</t>
  </si>
  <si>
    <t>Seal Weranui Road to increase roading capacity</t>
  </si>
  <si>
    <t>Road upgrade to support increase traffic demand</t>
  </si>
  <si>
    <t>Upgrade works on Ranfurly Road and Browns Road to increase stormwater capacity</t>
  </si>
  <si>
    <t>Upgrade works to alleviate flooding and increase stormwater capacity</t>
  </si>
  <si>
    <t>Extension of Universal Drive to support development and increase traffic demand</t>
  </si>
  <si>
    <t>Bridge replacement and upgrade to increase capacity to support growth.</t>
  </si>
  <si>
    <t xml:space="preserve">New integrated facility to meet future demand arising from population growth in the central west area (Community Facilities Network Plan).  </t>
  </si>
  <si>
    <t>Development to meet future demand arising from growth (Community Facilities Network Plan)</t>
  </si>
  <si>
    <t>Upgrades, renewals and increases to current collections</t>
  </si>
  <si>
    <t>Investigation and early design work in collaboration with developers for the provision of growth related assets across the stormwater network</t>
  </si>
  <si>
    <t>New pipeline and reticulation to extend existing network</t>
  </si>
  <si>
    <t>New pipeline and reticulation to improve stormwater network</t>
  </si>
  <si>
    <t>A  bus interchange to contribute to a better connected and more frequent service</t>
  </si>
  <si>
    <t>Upgrades and new infrastructure to support redevelopment of New Lynn Town Centre</t>
  </si>
  <si>
    <t>A new bridge connecting traffic from Sturges Rd through to Munroe and Metcalf Roads to improve capacity</t>
  </si>
  <si>
    <t>New Stormwater pond to support new growth area</t>
  </si>
  <si>
    <t>Modify all existing ponds stormwater treatment devices and appropriate maintenance program to improve stormwater capacity</t>
  </si>
  <si>
    <t>Enhance Rosedale ponds including stormwater treatment devices to improve stormwater capacity</t>
  </si>
  <si>
    <t>Riparian enhancement of upper main channel to improve stormwater capacity</t>
  </si>
  <si>
    <t>Programme of work to increase and improve roading capacity alongside renewal programme</t>
  </si>
  <si>
    <t>Sand Filter (Woodfern Crescent)</t>
  </si>
  <si>
    <t>Sand Filter or Storm Filter (Godley Reserve)</t>
  </si>
  <si>
    <t>Riparian and stream bank planting to mitigate existing erosion and future growth related flows</t>
  </si>
  <si>
    <t>Instream works to strengthen stream banks and beds  to mitigate existing erosion and future growth related flows.</t>
  </si>
  <si>
    <t>Instream works to strengthen stream banks and beds  to mitigate existing erosion and future growth related flows.</t>
  </si>
  <si>
    <t>SWCatchment &amp; Asset Planning_Mahurangi Harbour</t>
  </si>
  <si>
    <t>PC3200792</t>
  </si>
  <si>
    <t>PC3200778</t>
  </si>
  <si>
    <t>YFTRH - HM - Te Rangi Hiroa Reserve Youth Facility</t>
  </si>
  <si>
    <t>Te Puke O Tara Community Centre - refurbish centre</t>
  </si>
  <si>
    <t>STW A29</t>
  </si>
  <si>
    <t>STW A27</t>
  </si>
  <si>
    <t>STW A3</t>
  </si>
  <si>
    <t>STW A21</t>
  </si>
  <si>
    <t>STW A30</t>
  </si>
  <si>
    <t>STW A16</t>
  </si>
  <si>
    <t>STW A17</t>
  </si>
  <si>
    <t>STW A2</t>
  </si>
  <si>
    <t>STW A26</t>
  </si>
  <si>
    <t>STW A18</t>
  </si>
  <si>
    <t>STW A11</t>
  </si>
  <si>
    <t>STW A25</t>
  </si>
  <si>
    <t>STW A1</t>
  </si>
  <si>
    <t>STW A4</t>
  </si>
  <si>
    <t>STW A13</t>
  </si>
  <si>
    <t>STW A5</t>
  </si>
  <si>
    <t>STW A6</t>
  </si>
  <si>
    <t>STW A24</t>
  </si>
  <si>
    <t>STW A9</t>
  </si>
  <si>
    <t>STW A15</t>
  </si>
  <si>
    <t>STW A22</t>
  </si>
  <si>
    <t>STW A10</t>
  </si>
  <si>
    <t>STW A12</t>
  </si>
  <si>
    <t>STW A14</t>
  </si>
  <si>
    <t>STW A19</t>
  </si>
  <si>
    <t>STW A23</t>
  </si>
  <si>
    <t>STW A32</t>
  </si>
  <si>
    <t>STW A33</t>
  </si>
  <si>
    <t>STW A7</t>
  </si>
  <si>
    <t>STW A8</t>
  </si>
  <si>
    <t>STW A42</t>
  </si>
  <si>
    <t>STW A34</t>
  </si>
  <si>
    <t>STW A41</t>
  </si>
  <si>
    <t>STW A37</t>
  </si>
  <si>
    <t>STW A20</t>
  </si>
  <si>
    <t>STW A28</t>
  </si>
  <si>
    <t>STW A31</t>
  </si>
  <si>
    <t>STW A35</t>
  </si>
  <si>
    <t>STW A36</t>
  </si>
  <si>
    <t>STW A38</t>
  </si>
  <si>
    <t>STW A39</t>
  </si>
  <si>
    <t>STW A40</t>
  </si>
  <si>
    <t>STW A43</t>
  </si>
  <si>
    <t>STW A44</t>
  </si>
  <si>
    <t>STW A45</t>
  </si>
  <si>
    <t>STW A46</t>
  </si>
  <si>
    <t>STW A47</t>
  </si>
  <si>
    <t>STW A48</t>
  </si>
  <si>
    <t>STW A49</t>
  </si>
  <si>
    <t>STW A50</t>
  </si>
  <si>
    <t>Regional</t>
  </si>
  <si>
    <t>Standard</t>
  </si>
  <si>
    <t>Sub-regional</t>
  </si>
  <si>
    <t>Special_HIF_int_adj</t>
  </si>
  <si>
    <t>Special_Milldale</t>
  </si>
  <si>
    <t>Special_HIF</t>
  </si>
  <si>
    <t>CI</t>
  </si>
  <si>
    <t>Department</t>
  </si>
  <si>
    <t>Hyperion code</t>
  </si>
  <si>
    <t>WBS code</t>
  </si>
  <si>
    <t>Sentient ID</t>
  </si>
  <si>
    <t>Project / programme name</t>
  </si>
  <si>
    <t>Project/Programme description</t>
  </si>
  <si>
    <t>Local Board</t>
  </si>
  <si>
    <t>LTP activity</t>
  </si>
  <si>
    <t>Funding area description</t>
  </si>
  <si>
    <t>Growth
%</t>
  </si>
  <si>
    <t>Level of Service 
%</t>
  </si>
  <si>
    <t>Renewal
%</t>
  </si>
  <si>
    <t>Benefit considerations  % benefit to growth
s101(3)(a)(ii)</t>
  </si>
  <si>
    <t xml:space="preserve">Cause considerations % caused by growth
s101(3)(a)(iv) </t>
  </si>
  <si>
    <t>In which FY will the asset reach full capacity?
 s101(3)(a)(iii)</t>
  </si>
  <si>
    <t>Revenue from external sources</t>
  </si>
  <si>
    <t>LTP Group of activities</t>
  </si>
  <si>
    <t>List of tables used for validation lists</t>
  </si>
  <si>
    <t>Local boards</t>
  </si>
  <si>
    <t>Albert-Eden</t>
  </si>
  <si>
    <t>Aotea/Great Barrier</t>
  </si>
  <si>
    <t>Devonport-Takapuna</t>
  </si>
  <si>
    <t>Franklin</t>
  </si>
  <si>
    <t>Henderson-Massey</t>
  </si>
  <si>
    <t>Hibiscus and Bays</t>
  </si>
  <si>
    <t>Howick</t>
  </si>
  <si>
    <t>Kaipatiki</t>
  </si>
  <si>
    <t>Mangere</t>
  </si>
  <si>
    <t>Manurewa</t>
  </si>
  <si>
    <t>Mangakiekie-Tamaki</t>
  </si>
  <si>
    <t>Orakei</t>
  </si>
  <si>
    <t>Otara-Paptoetoe</t>
  </si>
  <si>
    <t>Papakura</t>
  </si>
  <si>
    <t>Puketapapa</t>
  </si>
  <si>
    <t>Rodney</t>
  </si>
  <si>
    <t>Upper Harbour</t>
  </si>
  <si>
    <t>Waitakere</t>
  </si>
  <si>
    <t>Waitemata</t>
  </si>
  <si>
    <t>Whau</t>
  </si>
  <si>
    <t>Healthy Waters</t>
  </si>
  <si>
    <t>DC activity</t>
  </si>
  <si>
    <t>STW - stormwater</t>
  </si>
  <si>
    <t>CI - Community infrastructure</t>
  </si>
  <si>
    <t>OSD - Open space development</t>
  </si>
  <si>
    <t>OSL - Open space land acquisition</t>
  </si>
  <si>
    <t>TRA - Transport</t>
  </si>
  <si>
    <t>PTR - Public transport</t>
  </si>
  <si>
    <t>DC activity code</t>
  </si>
  <si>
    <t>Regional planning</t>
  </si>
  <si>
    <t>Regulatory services</t>
  </si>
  <si>
    <t>Waste services</t>
  </si>
  <si>
    <t>Enviromental services</t>
  </si>
  <si>
    <t>Emergency management</t>
  </si>
  <si>
    <t>Organisational support</t>
  </si>
  <si>
    <t>Regional governance</t>
  </si>
  <si>
    <t>3rd party amenitiy and grant</t>
  </si>
  <si>
    <t>Regional community services</t>
  </si>
  <si>
    <t>Regionally Delivered  Council Services</t>
  </si>
  <si>
    <t>Local planning and development</t>
  </si>
  <si>
    <t>Local environmental management</t>
  </si>
  <si>
    <t>Local goverenance</t>
  </si>
  <si>
    <t>Local community services</t>
  </si>
  <si>
    <t>Local Council Services</t>
  </si>
  <si>
    <t>Development Auckland</t>
  </si>
  <si>
    <t>Economic growth and vistor economy</t>
  </si>
  <si>
    <t>Regional facilities</t>
  </si>
  <si>
    <t>Investment</t>
  </si>
  <si>
    <t>Local Controlled Services</t>
  </si>
  <si>
    <t>LTP GoA</t>
  </si>
  <si>
    <t>LTP Activity</t>
  </si>
  <si>
    <t>2019 Funding area description</t>
  </si>
  <si>
    <t>Combined Activity and funding area</t>
  </si>
  <si>
    <t>2019 Funding area code</t>
  </si>
  <si>
    <t>Reserve Acquisition</t>
  </si>
  <si>
    <t>Community infrastructure</t>
  </si>
  <si>
    <t>Reserve Development</t>
  </si>
  <si>
    <t>Flat Bush GPA</t>
  </si>
  <si>
    <t>WBS Code</t>
  </si>
  <si>
    <t>WBS element (post Feb2013)</t>
  </si>
  <si>
    <t>Historic Names (pre July2012)</t>
  </si>
  <si>
    <t>Preferred Names (post July2012)</t>
  </si>
  <si>
    <t>Description</t>
  </si>
  <si>
    <t>DC / FC</t>
  </si>
  <si>
    <t>Area</t>
  </si>
  <si>
    <t>New Core Fee Codes OLD</t>
  </si>
  <si>
    <t>New Core Fee Codes</t>
  </si>
  <si>
    <t>Activity (SHORT)</t>
  </si>
  <si>
    <t>2012 Activity</t>
  </si>
  <si>
    <t>2012 Funding Area</t>
  </si>
  <si>
    <t>2015 Activity</t>
  </si>
  <si>
    <t>2015 Funding Area</t>
  </si>
  <si>
    <t>2016 Activity</t>
  </si>
  <si>
    <t>2016 Funding Area</t>
  </si>
  <si>
    <t>2019 Activity</t>
  </si>
  <si>
    <t>2019 Funding Area</t>
  </si>
  <si>
    <t>N.002107.08</t>
  </si>
  <si>
    <t>DC CI Greenfield AC</t>
  </si>
  <si>
    <t>DC Community Infrastructure Greenfield AC</t>
  </si>
  <si>
    <t>DC</t>
  </si>
  <si>
    <t>Community Infrastructure</t>
  </si>
  <si>
    <t>Split CI Greenfield</t>
  </si>
  <si>
    <t>DCCI02</t>
  </si>
  <si>
    <t>Westgate/Redhills</t>
  </si>
  <si>
    <t>Opaheke/Drury</t>
  </si>
  <si>
    <t>Paerata/Pukekohe</t>
  </si>
  <si>
    <t>N.002107.09</t>
  </si>
  <si>
    <t>DC CI Urban AC</t>
  </si>
  <si>
    <t>DC Community Infrastructure Urban AC</t>
  </si>
  <si>
    <t>Split CI Urban</t>
  </si>
  <si>
    <t>DCCI03</t>
  </si>
  <si>
    <t>N.002107.10</t>
  </si>
  <si>
    <t>DC CI Rural AC</t>
  </si>
  <si>
    <t>DC Community Infrastructure Rural AC</t>
  </si>
  <si>
    <t>Split CI Rural</t>
  </si>
  <si>
    <t>DCCI04</t>
  </si>
  <si>
    <t>N.002108</t>
  </si>
  <si>
    <t>N.002108.09</t>
  </si>
  <si>
    <t>DC RDV Greenfield AC</t>
  </si>
  <si>
    <t>DC RES Dev Greenfield AC</t>
  </si>
  <si>
    <t>Reserves</t>
  </si>
  <si>
    <t>Split OSD Greenfield</t>
  </si>
  <si>
    <t>DCRD02</t>
  </si>
  <si>
    <t>N.002108.10</t>
  </si>
  <si>
    <t>DC RDV Urban AC</t>
  </si>
  <si>
    <t>DC RES Dev Urban AC</t>
  </si>
  <si>
    <t>Split OSD Urban</t>
  </si>
  <si>
    <t>DCRD03</t>
  </si>
  <si>
    <t>N.002108.11</t>
  </si>
  <si>
    <t>DC RDV Rural AC</t>
  </si>
  <si>
    <t>DC RES Dev Rural AC</t>
  </si>
  <si>
    <t>Split OSD Rural</t>
  </si>
  <si>
    <t>DCRD04</t>
  </si>
  <si>
    <t xml:space="preserve">Rural </t>
  </si>
  <si>
    <t>N.002103</t>
  </si>
  <si>
    <t>N.002103.02</t>
  </si>
  <si>
    <t>DC RSA Greenfield AC</t>
  </si>
  <si>
    <t>DC RES Acquisition Greenfield AC</t>
  </si>
  <si>
    <t>Split OSL Greenfield</t>
  </si>
  <si>
    <t>DCOS36</t>
  </si>
  <si>
    <t>Whenuapai/Kumeu</t>
  </si>
  <si>
    <t>N.002103.03</t>
  </si>
  <si>
    <t>DC RSA Urban AC</t>
  </si>
  <si>
    <t>DC RES Acquisition Urban AC</t>
  </si>
  <si>
    <t>Split OSL Urban</t>
  </si>
  <si>
    <t>DCOS37</t>
  </si>
  <si>
    <t>N.002103.04</t>
  </si>
  <si>
    <t xml:space="preserve">DC RSA Rural AC </t>
  </si>
  <si>
    <t xml:space="preserve">DC RES Acquisition Rural AC </t>
  </si>
  <si>
    <t>Split OSL Rural</t>
  </si>
  <si>
    <t>DCOS38</t>
  </si>
  <si>
    <t>N.009462</t>
  </si>
  <si>
    <t>N.002107.02</t>
  </si>
  <si>
    <t>DC Comm Amenities(North) AC</t>
  </si>
  <si>
    <t>DC CSF North AC</t>
  </si>
  <si>
    <t>Local Community Services</t>
  </si>
  <si>
    <t>DCCS02</t>
  </si>
  <si>
    <t>N.002107.04</t>
  </si>
  <si>
    <t>DC Comm Amenities(Central) AC</t>
  </si>
  <si>
    <t>DC CSF Central AC</t>
  </si>
  <si>
    <t>DCCS04</t>
  </si>
  <si>
    <t>N.002107.05</t>
  </si>
  <si>
    <t>DC Comm Amenities(South) AC</t>
  </si>
  <si>
    <t>DC CSF South AC</t>
  </si>
  <si>
    <t>DCCS05</t>
  </si>
  <si>
    <t>N.010099</t>
  </si>
  <si>
    <t>N.002111.15</t>
  </si>
  <si>
    <t>DC-ComAmntes(all other-rural&amp;unserv) FDC</t>
  </si>
  <si>
    <t>DC CSF all other-rural&amp;unserv FDC</t>
  </si>
  <si>
    <t>DC CSF Amenities other-rural&amp;unserv FDC</t>
  </si>
  <si>
    <t xml:space="preserve"> FDC</t>
  </si>
  <si>
    <t>DCCS21</t>
  </si>
  <si>
    <t xml:space="preserve"> Rural South West</t>
  </si>
  <si>
    <t>N.010098</t>
  </si>
  <si>
    <t>N.002110.01</t>
  </si>
  <si>
    <t>Development Contributions - Community Am</t>
  </si>
  <si>
    <t>DC CSF PDC</t>
  </si>
  <si>
    <t>DC CSF Amenities PDC</t>
  </si>
  <si>
    <t xml:space="preserve"> PDC</t>
  </si>
  <si>
    <t>DCCS23</t>
  </si>
  <si>
    <t>Amenities</t>
  </si>
  <si>
    <t>N.010105</t>
  </si>
  <si>
    <t>N.002116.01</t>
  </si>
  <si>
    <t>DC-Com Amnits(Hobsonville Peninsula)WCC</t>
  </si>
  <si>
    <t>DC CSF Hobsonville Peninsula WCC</t>
  </si>
  <si>
    <t>DC CSF Amenities Hobsonville Peninsula WCC</t>
  </si>
  <si>
    <t xml:space="preserve"> WCC</t>
  </si>
  <si>
    <t>DCCS49</t>
  </si>
  <si>
    <t>Hobsonville Peninsula</t>
  </si>
  <si>
    <t>N.002116.02</t>
  </si>
  <si>
    <t>DC-Com Amnits(Hobsonville Village)WCC</t>
  </si>
  <si>
    <t>DC CSF Hobsonville Village WCC</t>
  </si>
  <si>
    <t>DC CSF Amenities Hobsonville Village WCC</t>
  </si>
  <si>
    <t>DCCS50</t>
  </si>
  <si>
    <t>Hobsonville Village</t>
  </si>
  <si>
    <t>SPLIT Urban / Greenfield</t>
  </si>
  <si>
    <t>N.002116.03</t>
  </si>
  <si>
    <t>DC-Com Amnits(Massey Nth)WCC</t>
  </si>
  <si>
    <t>DC CSF Massey Nth WCC</t>
  </si>
  <si>
    <t>DC CSF Amenities Massey Nth WCC</t>
  </si>
  <si>
    <t>DCCS51</t>
  </si>
  <si>
    <t>Massey Nth</t>
  </si>
  <si>
    <t>N.002116.04</t>
  </si>
  <si>
    <t>DC Comm Amenities(Citywide)WCC</t>
  </si>
  <si>
    <t>DC CSF District Wide WCC</t>
  </si>
  <si>
    <t>DC CSF Amenities District Wide WCC</t>
  </si>
  <si>
    <t>DCCS52</t>
  </si>
  <si>
    <t>District Wide</t>
  </si>
  <si>
    <t>N.002173</t>
  </si>
  <si>
    <t>N.002173.01</t>
  </si>
  <si>
    <t>DC CSF Isthmus/CBD/HGI ACC</t>
  </si>
  <si>
    <t>DCCS53</t>
  </si>
  <si>
    <t>Isthmus/CBD/HGI</t>
  </si>
  <si>
    <t>N.002174</t>
  </si>
  <si>
    <t>N.002174.01</t>
  </si>
  <si>
    <t>FC CSF ACC</t>
  </si>
  <si>
    <t>FC CSF Facilities ACC</t>
  </si>
  <si>
    <t>FC</t>
  </si>
  <si>
    <t>FCCS04</t>
  </si>
  <si>
    <t>WCC3110</t>
  </si>
  <si>
    <t>N.010105.01</t>
  </si>
  <si>
    <t>WCC3120</t>
  </si>
  <si>
    <t>WCC3130</t>
  </si>
  <si>
    <t>906/000020/01/01</t>
  </si>
  <si>
    <t xml:space="preserve"> ACC</t>
  </si>
  <si>
    <t>FDC517401</t>
  </si>
  <si>
    <t>DC CSF District FDC</t>
  </si>
  <si>
    <t>N.009462.05</t>
  </si>
  <si>
    <t>N.009462.03</t>
  </si>
  <si>
    <t>DC CSF West AC</t>
  </si>
  <si>
    <t>N.009463.02</t>
  </si>
  <si>
    <t xml:space="preserve">North Shore </t>
  </si>
  <si>
    <t>N.010098.01</t>
  </si>
  <si>
    <t>LDR ; 2045618 ; Dev Con Community Amenities (LAP,</t>
  </si>
  <si>
    <t>N.009462.04</t>
  </si>
  <si>
    <t>LDR ; 2152007 ; Dev Con - Community Service Facili</t>
  </si>
  <si>
    <t>N.009462.02</t>
  </si>
  <si>
    <t>PDCCSF</t>
  </si>
  <si>
    <t>WCC3121</t>
  </si>
  <si>
    <t>WCC3123</t>
  </si>
  <si>
    <t>N.009447</t>
  </si>
  <si>
    <t>N.002092.01</t>
  </si>
  <si>
    <t>DC-Prks Land Acqstion-(Citywide 2006)RDC</t>
  </si>
  <si>
    <t>DC RES LA Citywide 2006 RDC</t>
  </si>
  <si>
    <t>DC RES Land Acquisition Citywide 2006 RDC</t>
  </si>
  <si>
    <t xml:space="preserve"> RDC</t>
  </si>
  <si>
    <t>Local PSR</t>
  </si>
  <si>
    <t>DCOS02</t>
  </si>
  <si>
    <t xml:space="preserve">Citywide </t>
  </si>
  <si>
    <t>N.009457</t>
  </si>
  <si>
    <t>N.002102.01</t>
  </si>
  <si>
    <t>DC Neighbhd Res (Dist wide) RDC</t>
  </si>
  <si>
    <t>DC N RES District Wide RDC</t>
  </si>
  <si>
    <t>DCOS03</t>
  </si>
  <si>
    <t>N.002175</t>
  </si>
  <si>
    <t>N.002175.01</t>
  </si>
  <si>
    <t>DC RES LA ACC</t>
  </si>
  <si>
    <t>DC RES Land Acquisition ACC</t>
  </si>
  <si>
    <t>DCOS34</t>
  </si>
  <si>
    <t>N.002176</t>
  </si>
  <si>
    <t>DC RES LA Isthmus &amp; CBD ACC</t>
  </si>
  <si>
    <t>DC RES Land Acquisition Isthmus &amp; CBD ACC</t>
  </si>
  <si>
    <t>DCOS35</t>
  </si>
  <si>
    <t>Isthmus &amp; CBD</t>
  </si>
  <si>
    <t>N.009452</t>
  </si>
  <si>
    <t>N.002097.01</t>
  </si>
  <si>
    <t>FC Parks-Land Acquisition (PDC)</t>
  </si>
  <si>
    <t>FC RES PDC</t>
  </si>
  <si>
    <t>FC RES Land Acquisition PDC</t>
  </si>
  <si>
    <t>FCOS02</t>
  </si>
  <si>
    <t>N.011024</t>
  </si>
  <si>
    <t>N.002122.02</t>
  </si>
  <si>
    <t>FC-LA (Nth settlmnts nth) RDC</t>
  </si>
  <si>
    <t>FC RES LA Nth settlmnts nth RDC</t>
  </si>
  <si>
    <t>FCOS26</t>
  </si>
  <si>
    <t>Nth settlmnts nth</t>
  </si>
  <si>
    <t>N.002122.03</t>
  </si>
  <si>
    <t>FC-LA (Nth settlmnts nth East) RDC</t>
  </si>
  <si>
    <t>FC RES LA Nth settlmnts nth East RDC</t>
  </si>
  <si>
    <t>FCOS27</t>
  </si>
  <si>
    <t>Nth settlmnts nth East</t>
  </si>
  <si>
    <t>N.002177</t>
  </si>
  <si>
    <t>N.002177.01</t>
  </si>
  <si>
    <t>FC RES LA ACC</t>
  </si>
  <si>
    <t>FC RES Land Acquisition ACC</t>
  </si>
  <si>
    <t>FCOS37</t>
  </si>
  <si>
    <t>906/000020/01/02</t>
  </si>
  <si>
    <t>FDC527904</t>
  </si>
  <si>
    <t>DC OSL District FDC</t>
  </si>
  <si>
    <t>FDC527905</t>
  </si>
  <si>
    <t>N.011022.01</t>
  </si>
  <si>
    <t>FC RES LA Citywide ACC</t>
  </si>
  <si>
    <t>906/000008/15</t>
  </si>
  <si>
    <t>906/000008/17</t>
  </si>
  <si>
    <t>906/000008/18</t>
  </si>
  <si>
    <t>906/000008/10/01</t>
  </si>
  <si>
    <t>FDC527902</t>
  </si>
  <si>
    <t>906/000020/01/09</t>
  </si>
  <si>
    <t>906/000008/16</t>
  </si>
  <si>
    <t>N.011015.01</t>
  </si>
  <si>
    <t>LDR ; 2045618 ; Dev Con Public Space Land Acquisit</t>
  </si>
  <si>
    <t>ACCBUSN</t>
  </si>
  <si>
    <t>LDR ; 2240774 ; All Business Financial contributio</t>
  </si>
  <si>
    <t>FC Business ACC</t>
  </si>
  <si>
    <t>Isthmus/CBD</t>
  </si>
  <si>
    <t>PDCLRF</t>
  </si>
  <si>
    <t>ACCPSLA</t>
  </si>
  <si>
    <t>ACCISH</t>
  </si>
  <si>
    <t>LDR ; 1120838 ; Isthmus Residential financial Cont</t>
  </si>
  <si>
    <t>FC Isthmus ACC</t>
  </si>
  <si>
    <t>Isthmus</t>
  </si>
  <si>
    <t>ACCCTR</t>
  </si>
  <si>
    <t>LDR ; 2039828 ; Central Area Residential Financial</t>
  </si>
  <si>
    <t>FC Central ACC</t>
  </si>
  <si>
    <t>WCC3100</t>
  </si>
  <si>
    <t>DC LRF Park Inf District Wide WCC</t>
  </si>
  <si>
    <t>Local Recreation Facilities</t>
  </si>
  <si>
    <t>N.011019.01</t>
  </si>
  <si>
    <t>WCC3140</t>
  </si>
  <si>
    <t>N.009463.05</t>
  </si>
  <si>
    <t>DC LRF South AC</t>
  </si>
  <si>
    <t>N.009463.04</t>
  </si>
  <si>
    <t>LDR ; 2152007 ; Dev Con - Local Recreation Facilit</t>
  </si>
  <si>
    <t>DC LRF Central AC</t>
  </si>
  <si>
    <t xml:space="preserve">Central </t>
  </si>
  <si>
    <t>N.009463.03</t>
  </si>
  <si>
    <t>DC LRF West AC</t>
  </si>
  <si>
    <t xml:space="preserve">West </t>
  </si>
  <si>
    <t>N.009448.01</t>
  </si>
  <si>
    <t>DC OS Amenities District Wide FDC</t>
  </si>
  <si>
    <t>ACCLRF</t>
  </si>
  <si>
    <t>DC LRF Isthmus/CBD/HGI ACC</t>
  </si>
  <si>
    <t>WCC3133</t>
  </si>
  <si>
    <t>N.009460</t>
  </si>
  <si>
    <t>N.002105.04</t>
  </si>
  <si>
    <t>DC Transport (Central) AC</t>
  </si>
  <si>
    <t>DC TRA Central AC</t>
  </si>
  <si>
    <t>Roads and Footpaths</t>
  </si>
  <si>
    <t>DCTR04</t>
  </si>
  <si>
    <t>Auckland Wide / Mainland</t>
  </si>
  <si>
    <t>N.002105</t>
  </si>
  <si>
    <t>N.002105.10</t>
  </si>
  <si>
    <t>DC Transport Central AC</t>
  </si>
  <si>
    <t>Split Transport CT</t>
  </si>
  <si>
    <t>N.002521</t>
  </si>
  <si>
    <t>N.002085.01</t>
  </si>
  <si>
    <t>DC- Transport (Isthmus,CBD&amp;HGI) ACC</t>
  </si>
  <si>
    <t>DC TRA Isthmus</t>
  </si>
  <si>
    <t>DC TRA Isthmus ACC</t>
  </si>
  <si>
    <t>DCTR08</t>
  </si>
  <si>
    <t>DCTR48</t>
  </si>
  <si>
    <t>N.002528</t>
  </si>
  <si>
    <t>N.002091.04</t>
  </si>
  <si>
    <t>DC-Transport(Citywide) WCC</t>
  </si>
  <si>
    <t>DC TRA Citywide WCC</t>
  </si>
  <si>
    <t>DCTR34</t>
  </si>
  <si>
    <t>Citywide</t>
  </si>
  <si>
    <t>N.002525</t>
  </si>
  <si>
    <t>N.002088.01</t>
  </si>
  <si>
    <t>DC-Transport (Albany_1 2006) NSCC</t>
  </si>
  <si>
    <t>DC TRA Albany_1 2006 NSCC</t>
  </si>
  <si>
    <t>DCTR35</t>
  </si>
  <si>
    <t xml:space="preserve">Albany_1 </t>
  </si>
  <si>
    <t>N.002088.02</t>
  </si>
  <si>
    <t>DC-Transport (Albany_2 2006) NSCC</t>
  </si>
  <si>
    <t>DC TRA Albany_2 2006 NSCC</t>
  </si>
  <si>
    <t>DCTR36</t>
  </si>
  <si>
    <t xml:space="preserve">Albany_2 </t>
  </si>
  <si>
    <t>N.002088.04</t>
  </si>
  <si>
    <t>DC-Transport (Albany_4 2006) NSCC</t>
  </si>
  <si>
    <t>DC TRA Albany_4 2006 NSCC</t>
  </si>
  <si>
    <t>DCTR38</t>
  </si>
  <si>
    <t xml:space="preserve">Albany_4 </t>
  </si>
  <si>
    <t>N.002088.09</t>
  </si>
  <si>
    <t>DC-Transport (Long Bay 2006) NSCC</t>
  </si>
  <si>
    <t>DC TRA Long Bay 2006 NSCC</t>
  </si>
  <si>
    <t>DCTR43</t>
  </si>
  <si>
    <t xml:space="preserve">Long Bay </t>
  </si>
  <si>
    <t>N.002179</t>
  </si>
  <si>
    <t>N.002179.01</t>
  </si>
  <si>
    <t>FC TRA ACC</t>
  </si>
  <si>
    <t>FCTR05</t>
  </si>
  <si>
    <t>WCC3090</t>
  </si>
  <si>
    <t>N.002528.01</t>
  </si>
  <si>
    <t>906/000020/01/05</t>
  </si>
  <si>
    <t>N.002525.02</t>
  </si>
  <si>
    <t>N.002525.03</t>
  </si>
  <si>
    <t>N.002525.05</t>
  </si>
  <si>
    <t>N.002525.10</t>
  </si>
  <si>
    <t>ACCTRA</t>
  </si>
  <si>
    <t>N.009459</t>
  </si>
  <si>
    <t>N.002104.01</t>
  </si>
  <si>
    <t>DC Stormwater (Auckland wide) AC</t>
  </si>
  <si>
    <t>DC STW Auckland Wide AC</t>
  </si>
  <si>
    <t>DCS001</t>
  </si>
  <si>
    <t xml:space="preserve">STW </t>
  </si>
  <si>
    <t>N.002104.02</t>
  </si>
  <si>
    <t>DC Stormwater (Urban AKLD-svcd area) AC</t>
  </si>
  <si>
    <t>DC STW Urban AKLD-svcd area AC</t>
  </si>
  <si>
    <t>DCS002</t>
  </si>
  <si>
    <t>Urban AKLD-svcd area</t>
  </si>
  <si>
    <t>N.002054</t>
  </si>
  <si>
    <t>N.002078.15</t>
  </si>
  <si>
    <t>DC Stmwter(allother-rural&amp;unserviced)FDC</t>
  </si>
  <si>
    <t>DC STW all other-rural &amp; unserv. FDC</t>
  </si>
  <si>
    <t>DCS021</t>
  </si>
  <si>
    <t>all other-rural &amp; unserv.</t>
  </si>
  <si>
    <t>Pukekohe / Waiuku</t>
  </si>
  <si>
    <t>Pukekohe</t>
  </si>
  <si>
    <t>N.002104</t>
  </si>
  <si>
    <t>N.002104.14</t>
  </si>
  <si>
    <t>DC STW Waitemata Ctl</t>
  </si>
  <si>
    <t>DCS102</t>
  </si>
  <si>
    <t>Waitemata Ctl</t>
  </si>
  <si>
    <t>Waitemata Central</t>
  </si>
  <si>
    <t>N.002104.35</t>
  </si>
  <si>
    <t>DC STW Manukau Central</t>
  </si>
  <si>
    <t>DCS123</t>
  </si>
  <si>
    <t>NSCC1953</t>
  </si>
  <si>
    <t>DC Stormwater NSCC</t>
  </si>
  <si>
    <t>FDC455105</t>
  </si>
  <si>
    <t>DC STW District FDC</t>
  </si>
  <si>
    <t>Rural Development Area</t>
  </si>
  <si>
    <t>FDC455106</t>
  </si>
  <si>
    <t>FDC455107</t>
  </si>
  <si>
    <t>FDC455108</t>
  </si>
  <si>
    <t>FDC455101</t>
  </si>
  <si>
    <t>N.009459.02</t>
  </si>
  <si>
    <t>DC STW Urban Auckland AC</t>
  </si>
  <si>
    <t>N.009459.03</t>
  </si>
  <si>
    <t>LDR ; 2223334 ; Dev Con - Stormwater (Rural develo</t>
  </si>
  <si>
    <t>DC STW Rural development area AC</t>
  </si>
  <si>
    <t>Rural development area</t>
  </si>
  <si>
    <t>N.009459.01</t>
  </si>
  <si>
    <t>N.009463</t>
  </si>
  <si>
    <t>N.002108.02</t>
  </si>
  <si>
    <t>DC Com Amnities Locl Rec Faclts(North)</t>
  </si>
  <si>
    <t>DC LRF North AC</t>
  </si>
  <si>
    <t>DCLR02</t>
  </si>
  <si>
    <t>N.002108.03</t>
  </si>
  <si>
    <t>DC Com Amnities Locl Rec Faclts(West)</t>
  </si>
  <si>
    <t>DCLR03</t>
  </si>
  <si>
    <t>N.002108.04</t>
  </si>
  <si>
    <t>DC Com Amnities Locl Rec Faclts(Central)</t>
  </si>
  <si>
    <t>DCLR04</t>
  </si>
  <si>
    <t>N.002108.05</t>
  </si>
  <si>
    <t>DC Com Amnities Locl Rec Faclts(South)</t>
  </si>
  <si>
    <t>DCLR05</t>
  </si>
  <si>
    <t>N.002108.06</t>
  </si>
  <si>
    <t>DC Com Amnities Locl Rec Faclts(Rural)</t>
  </si>
  <si>
    <t>DC LRF Rural AC</t>
  </si>
  <si>
    <t>DCLR06</t>
  </si>
  <si>
    <t>N.009448</t>
  </si>
  <si>
    <t>N.002093.01</t>
  </si>
  <si>
    <t>DC-Open Space Amenities(Dist wide) FDC</t>
  </si>
  <si>
    <t>DC OSA District Wide FDC</t>
  </si>
  <si>
    <t>DCLR08</t>
  </si>
  <si>
    <t>N.002093.06</t>
  </si>
  <si>
    <t>DC-Open Space Amenities(Tuakau) FDC</t>
  </si>
  <si>
    <t>DC OSA Tuakau FDC</t>
  </si>
  <si>
    <t>DC OS Amenities Tuakau FDC</t>
  </si>
  <si>
    <t>DCLR13</t>
  </si>
  <si>
    <t>Tuakau</t>
  </si>
  <si>
    <t xml:space="preserve">Rural South </t>
  </si>
  <si>
    <t>N.002093.14</t>
  </si>
  <si>
    <t>DC-Open Space Amenties(Port  Waikato Kai</t>
  </si>
  <si>
    <t>DC OSA Port  Waikato Kaiaua FDC</t>
  </si>
  <si>
    <t>DC OS Amenities Port  Waikato Kaiaua FDC</t>
  </si>
  <si>
    <t>DCLR21</t>
  </si>
  <si>
    <t>Port  Waikato Kaiaua</t>
  </si>
  <si>
    <t>N.002093.16</t>
  </si>
  <si>
    <t>DC-Open Space Amenities (all Other-rural</t>
  </si>
  <si>
    <t>DC OSA all other-rural FDC</t>
  </si>
  <si>
    <t>DC OS Amenities all other-rural FDC</t>
  </si>
  <si>
    <t>DCLR23</t>
  </si>
  <si>
    <t>all other-rural</t>
  </si>
  <si>
    <t>N.011019</t>
  </si>
  <si>
    <t>N.002120.01</t>
  </si>
  <si>
    <t>DC-PrksInfstrctre(HobsnvillePeninsla)WCC</t>
  </si>
  <si>
    <t>DC LRF HobsnvillePeninsla WCC</t>
  </si>
  <si>
    <t>DC LRF Park Inf HobsnvillePeninsla WCC</t>
  </si>
  <si>
    <t>DCLR25</t>
  </si>
  <si>
    <t>HobsnvillePeninsla</t>
  </si>
  <si>
    <t>N.002120.02</t>
  </si>
  <si>
    <t>DC-Parks Infrstrctre(Hobsonville Vlg)WCC</t>
  </si>
  <si>
    <t>DC LRF Hobsonville Village WCC</t>
  </si>
  <si>
    <t>DC LRF Park Inf Hobsonville Village WCC</t>
  </si>
  <si>
    <t>DCLR26</t>
  </si>
  <si>
    <t>N.002120.03</t>
  </si>
  <si>
    <t>DC-Parks Infrstrctre(Massery North)WCC</t>
  </si>
  <si>
    <t>DC LRF Massey North WCC</t>
  </si>
  <si>
    <t>DC LRF Park Inf Massey North WCC</t>
  </si>
  <si>
    <t>DCLR27</t>
  </si>
  <si>
    <t>Massey North</t>
  </si>
  <si>
    <t>N.002120.04</t>
  </si>
  <si>
    <t>DC-Parks Infrastructure(Citywide)WCC</t>
  </si>
  <si>
    <t>DC LRF District Wide WCC</t>
  </si>
  <si>
    <t>DCLR28</t>
  </si>
  <si>
    <t>N.009458</t>
  </si>
  <si>
    <t>N.002103.01</t>
  </si>
  <si>
    <t>DC Open Space Land (Auckland Wide)AC</t>
  </si>
  <si>
    <t>DC OSL Auckland Wide AC</t>
  </si>
  <si>
    <t>Split OSL AW</t>
  </si>
  <si>
    <t>DCOS01</t>
  </si>
  <si>
    <t>N.009458.01</t>
  </si>
  <si>
    <t>N.002104.03</t>
  </si>
  <si>
    <t>DC Stormwater (Rural Twns srvcd area) AC</t>
  </si>
  <si>
    <t>DCS003</t>
  </si>
  <si>
    <t>N.002104.26</t>
  </si>
  <si>
    <t>DC STW Urban Auckland</t>
  </si>
  <si>
    <t>DCS114</t>
  </si>
  <si>
    <t>N.002104.04</t>
  </si>
  <si>
    <t>DC Stormwater (Rural) AC</t>
  </si>
  <si>
    <t>DC STW Rural AC</t>
  </si>
  <si>
    <t>DCS004</t>
  </si>
  <si>
    <t>N.002056</t>
  </si>
  <si>
    <t>N.002080.07</t>
  </si>
  <si>
    <t>DC Stormwater (Rural) PDC</t>
  </si>
  <si>
    <t>DC STW Rural PDC</t>
  </si>
  <si>
    <t>DCS028</t>
  </si>
  <si>
    <t>N.002178</t>
  </si>
  <si>
    <t>N.002178.01</t>
  </si>
  <si>
    <t>DC STW ACC</t>
  </si>
  <si>
    <t>DCS093</t>
  </si>
  <si>
    <t>Tamaki West</t>
  </si>
  <si>
    <t>ACCSTW</t>
  </si>
  <si>
    <t>LDR ; xxxxxx ; Dev Con Stormwater (LAP, O)/AR Inv</t>
  </si>
  <si>
    <t>DC STW Isthmus &amp; CBD ACC</t>
  </si>
  <si>
    <t>906/000020/01/04</t>
  </si>
  <si>
    <t>N.002052.01</t>
  </si>
  <si>
    <t>LDR ; 2045618 ; Dev Con Stormwater (LAP, O)/AR Inv</t>
  </si>
  <si>
    <t>N.002062</t>
  </si>
  <si>
    <t>N.002083.01</t>
  </si>
  <si>
    <t>Financial Contributions - Stormwater (MC</t>
  </si>
  <si>
    <t>FC STW MCC</t>
  </si>
  <si>
    <t xml:space="preserve"> MCC</t>
  </si>
  <si>
    <t>FCS001</t>
  </si>
  <si>
    <t>N.002104.38</t>
  </si>
  <si>
    <t>DC STW Otahuhu GPA</t>
  </si>
  <si>
    <t>DCS126</t>
  </si>
  <si>
    <t>MCC8083</t>
  </si>
  <si>
    <t>MCC8085</t>
  </si>
  <si>
    <t>N.002062.01</t>
  </si>
  <si>
    <t>Other</t>
  </si>
  <si>
    <t>Waitemata Nortwest</t>
  </si>
  <si>
    <t>N.002077.01</t>
  </si>
  <si>
    <t>N.002081.10</t>
  </si>
  <si>
    <t>N.002090.01</t>
  </si>
  <si>
    <t>N.002094.01</t>
  </si>
  <si>
    <t>N.002105.01</t>
  </si>
  <si>
    <t>N.002105.02</t>
  </si>
  <si>
    <t>N.002105.08</t>
  </si>
  <si>
    <t>N.002106.01</t>
  </si>
  <si>
    <t>N.002107.01</t>
  </si>
  <si>
    <t>N.002107.03</t>
  </si>
  <si>
    <t>N.002107.07</t>
  </si>
  <si>
    <t>N.002108.08</t>
  </si>
  <si>
    <t>N.002109.01</t>
  </si>
  <si>
    <t>N.002115.04</t>
  </si>
  <si>
    <t>N.002115.06</t>
  </si>
  <si>
    <t>N.002115.09</t>
  </si>
  <si>
    <t>N.002115.31</t>
  </si>
  <si>
    <t>N.002104.12</t>
  </si>
  <si>
    <t>N.002105.05</t>
  </si>
  <si>
    <t>N.002104.17</t>
  </si>
  <si>
    <t>N.002104.18</t>
  </si>
  <si>
    <t>N.002104.13</t>
  </si>
  <si>
    <t>N.002104.15</t>
  </si>
  <si>
    <t>N.002104.21</t>
  </si>
  <si>
    <t>N.002104.22</t>
  </si>
  <si>
    <t>N.002104.09</t>
  </si>
  <si>
    <t>N.002104.10</t>
  </si>
  <si>
    <t>N.002104.07</t>
  </si>
  <si>
    <t>N.002104.20</t>
  </si>
  <si>
    <t>N.002104.19</t>
  </si>
  <si>
    <t>N.002104.25</t>
  </si>
  <si>
    <t>N.002105.03</t>
  </si>
  <si>
    <t>N.002108.26</t>
  </si>
  <si>
    <t>N.002104.50</t>
  </si>
  <si>
    <t>N.002103.19</t>
  </si>
  <si>
    <t>N.002107.25</t>
  </si>
  <si>
    <t>N.002107.16</t>
  </si>
  <si>
    <t>N.002108.33</t>
  </si>
  <si>
    <t>N.002104.49</t>
  </si>
  <si>
    <t>N.002107.17</t>
  </si>
  <si>
    <t>N.002104.36</t>
  </si>
  <si>
    <t>N.002107.26</t>
  </si>
  <si>
    <t>N.002104.41</t>
  </si>
  <si>
    <t>N.002107.21</t>
  </si>
  <si>
    <t>N.002103.16</t>
  </si>
  <si>
    <t>N.002108.23</t>
  </si>
  <si>
    <t>N.002107.22</t>
  </si>
  <si>
    <t>N.002104.46</t>
  </si>
  <si>
    <t>N.002107.23</t>
  </si>
  <si>
    <t>N.002104.32</t>
  </si>
  <si>
    <t>N.002103.17</t>
  </si>
  <si>
    <t>N.002103.14</t>
  </si>
  <si>
    <t>N.002108.21</t>
  </si>
  <si>
    <t>N.002107.24</t>
  </si>
  <si>
    <t>N.002103.18</t>
  </si>
  <si>
    <t>N.002108.25</t>
  </si>
  <si>
    <t>N.002104.40</t>
  </si>
  <si>
    <t>N.002104.33</t>
  </si>
  <si>
    <t>N.002103.97</t>
  </si>
  <si>
    <t>N.002104.34</t>
  </si>
  <si>
    <t>N.002108.28</t>
  </si>
  <si>
    <t>N.002107.27</t>
  </si>
  <si>
    <t>N.002104.44</t>
  </si>
  <si>
    <t>N.002104.48</t>
  </si>
  <si>
    <t>N.002107.28</t>
  </si>
  <si>
    <t>N.002176.01</t>
  </si>
  <si>
    <t>N.002108.32</t>
  </si>
  <si>
    <t>N.002104.11</t>
  </si>
  <si>
    <t>N.002107.18</t>
  </si>
  <si>
    <t>N.002104.31</t>
  </si>
  <si>
    <t>N.002089.06</t>
  </si>
  <si>
    <t>N.002108.31</t>
  </si>
  <si>
    <t>N.002107.32</t>
  </si>
  <si>
    <t>N.002104.23</t>
  </si>
  <si>
    <t>N.002104.06</t>
  </si>
  <si>
    <t>N.002104.28</t>
  </si>
  <si>
    <t>N.002113.04</t>
  </si>
  <si>
    <t>N.002089.04</t>
  </si>
  <si>
    <t>N.002080.03</t>
  </si>
  <si>
    <t>N.002101.01</t>
  </si>
  <si>
    <t>N.002108.15</t>
  </si>
  <si>
    <t>N.002107.14</t>
  </si>
  <si>
    <t>N.002089.05</t>
  </si>
  <si>
    <t>N.002081.17</t>
  </si>
  <si>
    <t>N.002103.27</t>
  </si>
  <si>
    <t>N.002108.34</t>
  </si>
  <si>
    <t>N.002104.29</t>
  </si>
  <si>
    <t>N.002086.02</t>
  </si>
  <si>
    <t>N.002108.30</t>
  </si>
  <si>
    <t>N.002107.31</t>
  </si>
  <si>
    <t>N.002103.30</t>
  </si>
  <si>
    <t>N.002108.17</t>
  </si>
  <si>
    <t>N.002108.18</t>
  </si>
  <si>
    <t>N.002108.24</t>
  </si>
  <si>
    <t>N.002103.25</t>
  </si>
  <si>
    <t>N.002081.22</t>
  </si>
  <si>
    <t>N.002113.05</t>
  </si>
  <si>
    <t>N.002119.06</t>
  </si>
  <si>
    <t>N.002118.01</t>
  </si>
  <si>
    <t>N.002079.13</t>
  </si>
  <si>
    <t>N.002088.08</t>
  </si>
  <si>
    <t>N.002103.29</t>
  </si>
  <si>
    <t>N.002103.15</t>
  </si>
  <si>
    <t>N.002108.22</t>
  </si>
  <si>
    <t>N.002108.12</t>
  </si>
  <si>
    <t>N.002103.28</t>
  </si>
  <si>
    <t>N.002108.35</t>
  </si>
  <si>
    <t>N.002117.34</t>
  </si>
  <si>
    <t>N.002108.27</t>
  </si>
  <si>
    <t>N.002088.05</t>
  </si>
  <si>
    <t>N.002103.21</t>
  </si>
  <si>
    <t>N.002086.04</t>
  </si>
  <si>
    <t>N.002080.17</t>
  </si>
  <si>
    <t>N.002089.07</t>
  </si>
  <si>
    <t>N.002104.47</t>
  </si>
  <si>
    <t>N.002105.19</t>
  </si>
  <si>
    <t>N.002105.13</t>
  </si>
  <si>
    <t>N.002105.06</t>
  </si>
  <si>
    <t>N.002104.05</t>
  </si>
  <si>
    <t>N.002103.98</t>
  </si>
  <si>
    <t>N.002105.18</t>
  </si>
  <si>
    <t>N.002105.16</t>
  </si>
  <si>
    <t>N.002102.23</t>
  </si>
  <si>
    <t>N.002081.12</t>
  </si>
  <si>
    <t>N.002086.15</t>
  </si>
  <si>
    <t>N.002105.17</t>
  </si>
  <si>
    <t>N.002108.07</t>
  </si>
  <si>
    <t>N.002107.06</t>
  </si>
  <si>
    <t>N.002105.15</t>
  </si>
  <si>
    <t>N.002104.27</t>
  </si>
  <si>
    <t>N.002104.55</t>
  </si>
  <si>
    <t>N.002086.05</t>
  </si>
  <si>
    <t>N.002086.06</t>
  </si>
  <si>
    <t>N.002082.04</t>
  </si>
  <si>
    <t>N.002104.45</t>
  </si>
  <si>
    <t>N.002104.51</t>
  </si>
  <si>
    <t>N.002105.12</t>
  </si>
  <si>
    <t>N.002104.24</t>
  </si>
  <si>
    <t>N.002103.23</t>
  </si>
  <si>
    <t>Revenue by WBS code</t>
  </si>
  <si>
    <t>Count check</t>
  </si>
  <si>
    <t>Count of WBS in WBS_to_Funding_area tab</t>
  </si>
  <si>
    <t>STW AAW</t>
  </si>
  <si>
    <t>Check to DC rev by WBS (should be zero)</t>
  </si>
  <si>
    <t>Funding Area Code</t>
  </si>
  <si>
    <t>Consolidating DC revenue by funding area</t>
  </si>
  <si>
    <t>This information is calculated by sumif-ing the revenue by funding area from the WBS_to_Funding_area tab</t>
  </si>
  <si>
    <t>2021 (YTD actual)</t>
  </si>
  <si>
    <t>N.002108.01</t>
  </si>
  <si>
    <t>Will have to do the remaining budget update manually, as the figure depends on a number of factors including whether are ahead or behind and how many months of the year remain</t>
  </si>
  <si>
    <t>2021 revenue projection for rest of year</t>
  </si>
  <si>
    <t>2019 Combined activity and funding area description</t>
  </si>
  <si>
    <t>Bond</t>
  </si>
  <si>
    <t>NONDC</t>
  </si>
  <si>
    <t>Non DC</t>
  </si>
  <si>
    <t>DC MCC</t>
  </si>
  <si>
    <t>General DC</t>
  </si>
  <si>
    <t>71% TR; 4% Town Centre; 25% Comm Facs</t>
  </si>
  <si>
    <t>Manukau District</t>
  </si>
  <si>
    <t>WSL</t>
  </si>
  <si>
    <t>DC CI AW</t>
  </si>
  <si>
    <t>DC Community Infrastructure AW AC</t>
  </si>
  <si>
    <t>Split  CI AW</t>
  </si>
  <si>
    <t>DCCI01</t>
  </si>
  <si>
    <t>N.002107.11</t>
  </si>
  <si>
    <t>DC Community Infrastructure Warkworth</t>
  </si>
  <si>
    <t>DCCI05</t>
  </si>
  <si>
    <t>N.002107.12</t>
  </si>
  <si>
    <t>DC Community Infrastructure Pine Valley/Dairy Flat</t>
  </si>
  <si>
    <t>DCCI06</t>
  </si>
  <si>
    <t>Pine Valley/Dairy Flat</t>
  </si>
  <si>
    <t>N.002107.13</t>
  </si>
  <si>
    <t>DC Community Infrastructure Whenuapai/Kumeu</t>
  </si>
  <si>
    <t>DCCI07</t>
  </si>
  <si>
    <t>DC Community Infrastructure Westgate/Redhills</t>
  </si>
  <si>
    <t>DCCI08</t>
  </si>
  <si>
    <t>N.002107.15</t>
  </si>
  <si>
    <t>DC Community Infrastructure Scott Point</t>
  </si>
  <si>
    <t>DCCI09</t>
  </si>
  <si>
    <t>DC Community Infrastructure Flatbush</t>
  </si>
  <si>
    <t>DCCI10</t>
  </si>
  <si>
    <t>DC Community Infrastructure Takanini</t>
  </si>
  <si>
    <t>DCCI11</t>
  </si>
  <si>
    <t>DC Community Infrastructure Opaheke/Drury</t>
  </si>
  <si>
    <t>DCCI12</t>
  </si>
  <si>
    <t>N.002107.19</t>
  </si>
  <si>
    <t>DC Community Infrastructure Hingaia</t>
  </si>
  <si>
    <t>DCCI13</t>
  </si>
  <si>
    <t>N.002107.20</t>
  </si>
  <si>
    <t>DC Community Infrastructure Paerata/Pukekohe</t>
  </si>
  <si>
    <t>DCCI14</t>
  </si>
  <si>
    <t>DC Community Infrastructure Hibiscus</t>
  </si>
  <si>
    <t>DCCI15</t>
  </si>
  <si>
    <t>DC Community Infrastructure North Shore</t>
  </si>
  <si>
    <t>DCCI16</t>
  </si>
  <si>
    <t>DC Community Infrastructure West</t>
  </si>
  <si>
    <t>DCCI17</t>
  </si>
  <si>
    <t>DC Community Infrastructure Central</t>
  </si>
  <si>
    <t>DCCI18</t>
  </si>
  <si>
    <t>DC Community Infrastructure South (West)</t>
  </si>
  <si>
    <t>DCCI19</t>
  </si>
  <si>
    <t>DC Community Infrastructure South (East)</t>
  </si>
  <si>
    <t>DCCI20</t>
  </si>
  <si>
    <t>DC Community Infrastructure Rural North Upper</t>
  </si>
  <si>
    <t>DCCI21</t>
  </si>
  <si>
    <t>DC Community Infrastructure Rural North Lower</t>
  </si>
  <si>
    <t>DCCI22</t>
  </si>
  <si>
    <t>N.002107.29</t>
  </si>
  <si>
    <t>DC Community Infrastructure Rural West</t>
  </si>
  <si>
    <t>DCCI23</t>
  </si>
  <si>
    <t>N.002107.30</t>
  </si>
  <si>
    <t>DC Community Infrastructure Rural South West</t>
  </si>
  <si>
    <t>DCCI24</t>
  </si>
  <si>
    <t>DC Community Infrastructure Rural South East</t>
  </si>
  <si>
    <t>DCCI25</t>
  </si>
  <si>
    <t>DC Community Infrastructure Rural Island</t>
  </si>
  <si>
    <t>DCCI26</t>
  </si>
  <si>
    <t>DC Comm Amenities(AKLD wide) AC</t>
  </si>
  <si>
    <t>DC CSF Auckland Wide AC</t>
  </si>
  <si>
    <t>DCCS01</t>
  </si>
  <si>
    <t>DC Comm Amenities(West) AC</t>
  </si>
  <si>
    <t>DCCS03</t>
  </si>
  <si>
    <t>DC Comm Amenities(HGI) AC</t>
  </si>
  <si>
    <t>DC CSF HGI AC</t>
  </si>
  <si>
    <t>DCCS06</t>
  </si>
  <si>
    <t>N.002111.01</t>
  </si>
  <si>
    <t>DC-Comm Amenities(Pukekohe Sth) FDC</t>
  </si>
  <si>
    <t>DC CSF Pukekohe Sth FDC</t>
  </si>
  <si>
    <t>DC CSF Amenities Pukekohe Sth FDC</t>
  </si>
  <si>
    <t>DCCS07</t>
  </si>
  <si>
    <t>Pukekohe Sth</t>
  </si>
  <si>
    <t>N.002111.02</t>
  </si>
  <si>
    <t>DC-Comm Amenities(Pukekohe Nth) FDC</t>
  </si>
  <si>
    <t>DC CSF Pukekohe Nth FDC</t>
  </si>
  <si>
    <t>DC CSF Amenities Pukekohe Nth FDC</t>
  </si>
  <si>
    <t>DCCS08</t>
  </si>
  <si>
    <t>Pukekohe Nth</t>
  </si>
  <si>
    <t>N.002111.03</t>
  </si>
  <si>
    <t>DC-Comm Amenities(Buckland) FDC</t>
  </si>
  <si>
    <t>DC CSF Buckland FDC</t>
  </si>
  <si>
    <t>DC CSF Amenities Buckland FDC</t>
  </si>
  <si>
    <t>DCCS09</t>
  </si>
  <si>
    <t>Buckland</t>
  </si>
  <si>
    <t>N.002111.04</t>
  </si>
  <si>
    <t>DC-Comm Amenities(Waiuku) FDC</t>
  </si>
  <si>
    <t>DC CSF Waiuku FDC</t>
  </si>
  <si>
    <t>DC CSF Amenities Waiuku FDC</t>
  </si>
  <si>
    <t>DCCS10</t>
  </si>
  <si>
    <t>N.002111.05</t>
  </si>
  <si>
    <t>DC-Comm Amenities(Tuakau) FDC</t>
  </si>
  <si>
    <t>DC CSF Tuakau FDC</t>
  </si>
  <si>
    <t>DC CSF Amenities Tuakau FDC</t>
  </si>
  <si>
    <t>DCCS11</t>
  </si>
  <si>
    <t>N.002111.06</t>
  </si>
  <si>
    <t>DC-Comm Amenities(Clarks Beach) FDC</t>
  </si>
  <si>
    <t>DC CSF Clarks Beach FDC</t>
  </si>
  <si>
    <t>DC CSF Amenities Clarks Beach FDC</t>
  </si>
  <si>
    <t>DCCS12</t>
  </si>
  <si>
    <t>Clarks Beach</t>
  </si>
  <si>
    <t>N.002111.07</t>
  </si>
  <si>
    <t>DC-Comm Amenities(Waiau Beach) FDC</t>
  </si>
  <si>
    <t>DC CSF Waiau Beach FDC</t>
  </si>
  <si>
    <t>DC CSF Amenities Waiau Beach FDC</t>
  </si>
  <si>
    <t>DCCS13</t>
  </si>
  <si>
    <t>Waiau Beach</t>
  </si>
  <si>
    <t>N.002111.08</t>
  </si>
  <si>
    <t>DC-Comm Amenities(Glenbrook Beach) FDC</t>
  </si>
  <si>
    <t>DC CSF Glenbrook Beach FDC</t>
  </si>
  <si>
    <t>DC CSF Amenities Glenbrook Beach FDC</t>
  </si>
  <si>
    <t>DCCS14</t>
  </si>
  <si>
    <t>Glenbrook Beach</t>
  </si>
  <si>
    <t>N.002111.09</t>
  </si>
  <si>
    <t>DC-Comm Amenities(Patumahoe) FDC</t>
  </si>
  <si>
    <t>DC CSF Patumahoe FDC</t>
  </si>
  <si>
    <t>DC CSF Amenities Patumahoe FDC</t>
  </si>
  <si>
    <t>DCCS15</t>
  </si>
  <si>
    <t>Patumahoe</t>
  </si>
  <si>
    <t>N.002111.10</t>
  </si>
  <si>
    <t>DC-Comm Amenities(Kingsgate) FDC</t>
  </si>
  <si>
    <t>DC CSF Kingsgate FDC</t>
  </si>
  <si>
    <t>DC CSF Amenities Kingsgate FDC</t>
  </si>
  <si>
    <t>DCCS16</t>
  </si>
  <si>
    <t>Kingsgate</t>
  </si>
  <si>
    <t>N.002111.11</t>
  </si>
  <si>
    <t>DC-Comm Amenities(Pokeno) FDC</t>
  </si>
  <si>
    <t>DC CSF Pokeno FDC</t>
  </si>
  <si>
    <t>DC CSF Amenities Pokeno FDC</t>
  </si>
  <si>
    <t>DCCS17</t>
  </si>
  <si>
    <t>Pokeno</t>
  </si>
  <si>
    <t>N.002111.12</t>
  </si>
  <si>
    <t>DC-ComAmnites(BmBay WaiauPk Huhua)FDC</t>
  </si>
  <si>
    <t>DC CSF Bombay Waiau Pa Hunua FDC</t>
  </si>
  <si>
    <t>DC CSF Amenities Bombay Waiau Pa Hunua FDC</t>
  </si>
  <si>
    <t>DCCS18</t>
  </si>
  <si>
    <t>Bombay Waiau Pa Hunua</t>
  </si>
  <si>
    <t>N.002111.13</t>
  </si>
  <si>
    <t>DC-Com Amenites(Port Waikato Kaiaua)FDC</t>
  </si>
  <si>
    <t>DC CSF Port Waikato Kaiaua FDC</t>
  </si>
  <si>
    <t>DC CSF Amenities Port Waikato Kaiaua FDC</t>
  </si>
  <si>
    <t>DCCS19</t>
  </si>
  <si>
    <t>Port Waikato Kaiaua</t>
  </si>
  <si>
    <t>N.002111.14</t>
  </si>
  <si>
    <t>DC-Comm Amenities(Paerata) FDC</t>
  </si>
  <si>
    <t>DC CSF Paerata FDC</t>
  </si>
  <si>
    <t>DC CSF Amenities Paerata FDC</t>
  </si>
  <si>
    <t>DCCS20</t>
  </si>
  <si>
    <t>Paerata</t>
  </si>
  <si>
    <t>N.010100</t>
  </si>
  <si>
    <t>N.002112.01</t>
  </si>
  <si>
    <t>DC - Comm Facilities (town ctr dev) MCC</t>
  </si>
  <si>
    <t>DC CSF Town Centre Redevelopment MCC</t>
  </si>
  <si>
    <t>DCCS22</t>
  </si>
  <si>
    <t>N.010103</t>
  </si>
  <si>
    <t>DC Districtwide Offices &amp; Service Cent</t>
  </si>
  <si>
    <t>DC Office-Svc Ctr District Wide RDC</t>
  </si>
  <si>
    <t>DCCS24</t>
  </si>
  <si>
    <t>N.010102</t>
  </si>
  <si>
    <t>N.002094.15</t>
  </si>
  <si>
    <t>DC Amenities District Wide RDC</t>
  </si>
  <si>
    <t>DC CSF Amenities District Wide RDC</t>
  </si>
  <si>
    <t>DCCS25</t>
  </si>
  <si>
    <t>N.009449</t>
  </si>
  <si>
    <t>N.002094.02</t>
  </si>
  <si>
    <t>FC Community Facilities(North) RDC</t>
  </si>
  <si>
    <t>FC CSF North RFC</t>
  </si>
  <si>
    <t>FC CSF Facilities North RDC</t>
  </si>
  <si>
    <t>DCCS27</t>
  </si>
  <si>
    <t>N.002094.03</t>
  </si>
  <si>
    <t>FC Community Facilities(South) RDC</t>
  </si>
  <si>
    <t>FC CSF South RFC</t>
  </si>
  <si>
    <t>FC CSF Facilities South RDC</t>
  </si>
  <si>
    <t>DCCS28</t>
  </si>
  <si>
    <t>N.002094.04</t>
  </si>
  <si>
    <t>FC Community Facilities(Urban HBC) RDC</t>
  </si>
  <si>
    <t>FC CSF Urban HBC RFC</t>
  </si>
  <si>
    <t>FC CSF Facilities Urban HBC RDC</t>
  </si>
  <si>
    <t>DCCS29</t>
  </si>
  <si>
    <t>Urban Hibiscus Coast</t>
  </si>
  <si>
    <t>N.002094.05</t>
  </si>
  <si>
    <t>FC Community Facilieties(North-Northern</t>
  </si>
  <si>
    <t>FC CSF Northern RFC</t>
  </si>
  <si>
    <t>FC CSF Facilities Northern RDC</t>
  </si>
  <si>
    <t>DCCS30</t>
  </si>
  <si>
    <t>Northern</t>
  </si>
  <si>
    <t>N.002094.06</t>
  </si>
  <si>
    <t>FC Community Facilities (Nth-Snell/Algie</t>
  </si>
  <si>
    <t>FC CSF Nth Snell/Algie RFC</t>
  </si>
  <si>
    <t>FC CSF Facilities Nth Snell/Algie RDC</t>
  </si>
  <si>
    <t>DCCS31</t>
  </si>
  <si>
    <t>Nth Snell/Algie</t>
  </si>
  <si>
    <t>N.002094.07</t>
  </si>
  <si>
    <t>FC Community Facilities(Nth-Warkworth/Ur</t>
  </si>
  <si>
    <t>FC CSF Nth-Warkworth/Urban RFC</t>
  </si>
  <si>
    <t>FC CSF Facilities Nth-Warkworth/Urban RDC</t>
  </si>
  <si>
    <t>DCCS32</t>
  </si>
  <si>
    <t>Nth-Warkworth/Urban</t>
  </si>
  <si>
    <t>N.002094.08</t>
  </si>
  <si>
    <t>FC Community Facilities(North-Wellsford)</t>
  </si>
  <si>
    <t>FC CSF North-Wellsford RFC</t>
  </si>
  <si>
    <t>FC CSF Facilities North-Wellsford RDC</t>
  </si>
  <si>
    <t>DCCS33</t>
  </si>
  <si>
    <t>North-Wellsford</t>
  </si>
  <si>
    <t>N.002094.09</t>
  </si>
  <si>
    <t>FC Community Facilities (Sth Helensville</t>
  </si>
  <si>
    <t>FC CSF Sth Helensville RFC</t>
  </si>
  <si>
    <t>FC CSF Facilities Sth Helensville RDC</t>
  </si>
  <si>
    <t>DCCS34</t>
  </si>
  <si>
    <t>Sth Helensville</t>
  </si>
  <si>
    <t>N.002094.10</t>
  </si>
  <si>
    <t>FC Community Facilities (Sth-Kumeu Huapa</t>
  </si>
  <si>
    <t>FC CSF Sth-Kumeu Huapai RFC</t>
  </si>
  <si>
    <t>FC CSF Facilities Sth-Kumeu Huapai RDC</t>
  </si>
  <si>
    <t>DCCS35</t>
  </si>
  <si>
    <t>Sth-Kumeu Huapai</t>
  </si>
  <si>
    <t>N.002094.11</t>
  </si>
  <si>
    <t>FC Community Facilities (Sth Riverhead U</t>
  </si>
  <si>
    <t>FC CSF Sth Riverhead RFC</t>
  </si>
  <si>
    <t>FC CSF Facilities Sth Riverhead RDC</t>
  </si>
  <si>
    <t>DCCS36</t>
  </si>
  <si>
    <t>Sth Riverhead</t>
  </si>
  <si>
    <t>N.002094.12</t>
  </si>
  <si>
    <t>FC Community Facilities (Sth Western Rur</t>
  </si>
  <si>
    <t>FC CSF Sth Western Rural RFC</t>
  </si>
  <si>
    <t>FC CSF Facilities Sth Western Rural RDC</t>
  </si>
  <si>
    <t>DCCS37</t>
  </si>
  <si>
    <t>Sth Western Rural</t>
  </si>
  <si>
    <t>N.002094.13</t>
  </si>
  <si>
    <t>FC Community Facilities (Urban HBC-Orewa</t>
  </si>
  <si>
    <t>FC CSF Urban HBC-Orewa RFC</t>
  </si>
  <si>
    <t>FC CSF Facilities Urban HBC-Orewa RDC</t>
  </si>
  <si>
    <t>DCCS38</t>
  </si>
  <si>
    <t>Orewa</t>
  </si>
  <si>
    <t>N.002094.14</t>
  </si>
  <si>
    <t>FC Community Facilities (Urban HBC-Whang</t>
  </si>
  <si>
    <t>FC CSF Urban HBC-Whangaparaoa RFC</t>
  </si>
  <si>
    <t>FC CSF Facilities Urban HBC-Whangaparaoa RDC</t>
  </si>
  <si>
    <t>DCCS39</t>
  </si>
  <si>
    <t>Whangaparaoa</t>
  </si>
  <si>
    <t>N.002115.02</t>
  </si>
  <si>
    <t>Dev Cont-Comm Amnties(Hibiscus Coast)RDC</t>
  </si>
  <si>
    <t>DC CSF Hibiscus Coast RDC</t>
  </si>
  <si>
    <t>DC CSF Amenities Hibiscus Coast RDC</t>
  </si>
  <si>
    <t>DCCS40</t>
  </si>
  <si>
    <t>N.002115.03</t>
  </si>
  <si>
    <t>Dev Cont-Comm Amenities(West Area) RDC</t>
  </si>
  <si>
    <t>DC CSF West RDC</t>
  </si>
  <si>
    <t>DC CSF Amenities West RDC</t>
  </si>
  <si>
    <t>DCCS41</t>
  </si>
  <si>
    <t>Dev Cont-Comm Amenities(Pks&amp; coastal)RDC</t>
  </si>
  <si>
    <t>DC LRF Parks&amp; Coastal RDC</t>
  </si>
  <si>
    <t>DC LRF Amenities Parks&amp; Coastal RDC</t>
  </si>
  <si>
    <t>DCCS42</t>
  </si>
  <si>
    <t>N.002115.05</t>
  </si>
  <si>
    <t>DC Central area halls &amp; Community RDC</t>
  </si>
  <si>
    <t>DC CSF HC Central RDC</t>
  </si>
  <si>
    <t>DC CSF Halls Community Central RDC</t>
  </si>
  <si>
    <t>DCCS43</t>
  </si>
  <si>
    <t>DC (Hibiscus Coast) halls&amp;Community RDC</t>
  </si>
  <si>
    <t>DC CSF HC Hibiscus Coast RDC</t>
  </si>
  <si>
    <t>DC CSF Halls Community Hibiscus Coast RDC</t>
  </si>
  <si>
    <t>DCCS44</t>
  </si>
  <si>
    <t>N.002115.07</t>
  </si>
  <si>
    <t>DC Nthern area halls &amp; Community RDC</t>
  </si>
  <si>
    <t>DC CSF HC Northern RDC</t>
  </si>
  <si>
    <t>DC CSF Halls Community Northern RDC</t>
  </si>
  <si>
    <t>DCCS45</t>
  </si>
  <si>
    <t>N.002115.08</t>
  </si>
  <si>
    <t>DC West area halls &amp; Community RDC</t>
  </si>
  <si>
    <t>DC CSF HC West RDC</t>
  </si>
  <si>
    <t>DC CSF Halls Community West RDC</t>
  </si>
  <si>
    <t>DCCS46</t>
  </si>
  <si>
    <t>DC Districtwide libraries RDC</t>
  </si>
  <si>
    <t>DC CSF LIB District Wide RDC</t>
  </si>
  <si>
    <t>DC CSF Libraries District Wide RDC</t>
  </si>
  <si>
    <t>DCCS47</t>
  </si>
  <si>
    <t>DC (Hibiscus Coast) Leisure Centre RDC</t>
  </si>
  <si>
    <t>DC CSF LC Hibiscus Coast RDC</t>
  </si>
  <si>
    <t>DC CSF Leisure Hibiscus Coast RDC</t>
  </si>
  <si>
    <t>DCCS48</t>
  </si>
  <si>
    <t>N.010101</t>
  </si>
  <si>
    <t>N.002113.01</t>
  </si>
  <si>
    <t>Dev Cont-Comm Amenities(Albany2006)NSCC</t>
  </si>
  <si>
    <t>DC CSF Albany2006 NSCC</t>
  </si>
  <si>
    <t>DCCS54</t>
  </si>
  <si>
    <t>N.002113.02</t>
  </si>
  <si>
    <t>DC-Com Amnities(Birkenhead Nth2006)NSCC</t>
  </si>
  <si>
    <t>DC CSF Birkenhead Nth 2006 NSCC</t>
  </si>
  <si>
    <t>DCCS55</t>
  </si>
  <si>
    <t xml:space="preserve">Birkenhead Nth </t>
  </si>
  <si>
    <t>N.002113.03</t>
  </si>
  <si>
    <t>Dev Cont-Comm Amnties(Devenport2006)NSCC</t>
  </si>
  <si>
    <t>DC CSF Devenport2006 NSCC</t>
  </si>
  <si>
    <t>DC CSF Devonport 2006 NSCC</t>
  </si>
  <si>
    <t>DCCS56</t>
  </si>
  <si>
    <t>Devenport</t>
  </si>
  <si>
    <t>DC-Com Amnties(EastCoast Bays 2006)NSCC</t>
  </si>
  <si>
    <t>DC CSF East Coast Bays 2006 NSCC</t>
  </si>
  <si>
    <t>DCCS57</t>
  </si>
  <si>
    <t xml:space="preserve">East Coast Bays </t>
  </si>
  <si>
    <t>DC-Comm Amenities(Glenfield 2006)NSCC</t>
  </si>
  <si>
    <t>DC CSF Glenfield 2006 NSCC</t>
  </si>
  <si>
    <t>DCCS58</t>
  </si>
  <si>
    <t xml:space="preserve">Glenfield </t>
  </si>
  <si>
    <t>N.002113.06</t>
  </si>
  <si>
    <t>DC-Comm Amenities(Takapuna 2006)NSCC</t>
  </si>
  <si>
    <t>DC CSF Takapuna 2006 NSCC</t>
  </si>
  <si>
    <t>DCCS59</t>
  </si>
  <si>
    <t xml:space="preserve">Takapuna </t>
  </si>
  <si>
    <t>N.002112.02</t>
  </si>
  <si>
    <t>DC CSF MCC</t>
  </si>
  <si>
    <t>DCCS60</t>
  </si>
  <si>
    <t>DC Com Amnities Locl Rec Faclts(AKLD WD)</t>
  </si>
  <si>
    <t>DC LRF Auckland Wide AC</t>
  </si>
  <si>
    <t>DCLR01</t>
  </si>
  <si>
    <t>DC Com Amnities Locl Rec Faclts(HGI)</t>
  </si>
  <si>
    <t>DC LRF HGI AC</t>
  </si>
  <si>
    <t>DCLR07</t>
  </si>
  <si>
    <t>N.002093.02</t>
  </si>
  <si>
    <t>DC-Open Space Amenities(Pukekohe South)F</t>
  </si>
  <si>
    <t>DC OSA Pukekohe South FDC</t>
  </si>
  <si>
    <t>DC OS Amenities Pukekohe South FDC</t>
  </si>
  <si>
    <t>DCLR09</t>
  </si>
  <si>
    <t>Pukekohe South</t>
  </si>
  <si>
    <t>N.002093.03</t>
  </si>
  <si>
    <t>DC-Open Space Amenities(Pukekohe North)F</t>
  </si>
  <si>
    <t>DC OSA Pukekohe North FDC</t>
  </si>
  <si>
    <t>DC OS Amenities Pukekohe North FDC</t>
  </si>
  <si>
    <t>DCLR10</t>
  </si>
  <si>
    <t>Pukekohe North</t>
  </si>
  <si>
    <t>N.002093.04</t>
  </si>
  <si>
    <t>DC-Open Space Amenities(Buckland) FDC</t>
  </si>
  <si>
    <t>DC OSA Buckland FDC</t>
  </si>
  <si>
    <t>DC OS Amenities Buckland FDC</t>
  </si>
  <si>
    <t>DCLR11</t>
  </si>
  <si>
    <t>N.002093.05</t>
  </si>
  <si>
    <t>DC-Open Space Amenities(Waiuku) FDC</t>
  </si>
  <si>
    <t>DC OSA Waiuku FDC</t>
  </si>
  <si>
    <t>DC OS Amenities Waiuku FDC</t>
  </si>
  <si>
    <t>DCLR12</t>
  </si>
  <si>
    <t>N.002093.07</t>
  </si>
  <si>
    <t>DC-Open Space Amenities(Clarks Beach)FDC</t>
  </si>
  <si>
    <t>DC OSA Clarks Beach FDC</t>
  </si>
  <si>
    <t>DC OS Amenities Clarks Beach FDC</t>
  </si>
  <si>
    <t>DCLR14</t>
  </si>
  <si>
    <t>N.002093.08</t>
  </si>
  <si>
    <t>DC-Open Space Amenities(Waiau Beach) FDC</t>
  </si>
  <si>
    <t>DC OSA Waiau Beach FDC</t>
  </si>
  <si>
    <t>DC OS Amenities Waiau Beach FDC</t>
  </si>
  <si>
    <t>DCLR15</t>
  </si>
  <si>
    <t>N.002093.09</t>
  </si>
  <si>
    <t>DC-Open SpaceAmenities(Glenbrook Beach)F</t>
  </si>
  <si>
    <t>DC OSA Glenbrook Beach FDC</t>
  </si>
  <si>
    <t>DC OS Amenities Glenbrook Beach FDC</t>
  </si>
  <si>
    <t>DCLR16</t>
  </si>
  <si>
    <t>N.002093.10</t>
  </si>
  <si>
    <t>DC-Open Space Amenities(Patumahoe)FDC</t>
  </si>
  <si>
    <t>DC OSA Patumahoe FDC</t>
  </si>
  <si>
    <t>DC OS Amenities Patumahoe FDC</t>
  </si>
  <si>
    <t>DCLR17</t>
  </si>
  <si>
    <t>N.002093.11</t>
  </si>
  <si>
    <t>DC-Open Space Amenities(Kingseat) FDC</t>
  </si>
  <si>
    <t>DC OSA Kingseat FDC</t>
  </si>
  <si>
    <t>DC OS Amenities Kingseat FDC</t>
  </si>
  <si>
    <t>DCLR18</t>
  </si>
  <si>
    <t>Kingseat</t>
  </si>
  <si>
    <t>N.002093.12</t>
  </si>
  <si>
    <t>DC-Open Space Amenities(Pokeno) FDC</t>
  </si>
  <si>
    <t>DC OSA Pokeno FDC</t>
  </si>
  <si>
    <t>DC OS Amenities Pokeno FDC</t>
  </si>
  <si>
    <t>DCLR19</t>
  </si>
  <si>
    <t>N.002093.13</t>
  </si>
  <si>
    <t>DC-Open Space Amenties(Bombay Waiau Pa H</t>
  </si>
  <si>
    <t>DC OSA Bombay Waiau Pa Hunua FDC</t>
  </si>
  <si>
    <t>DC OS Amenities Bombay Waiau Pa Hunua FDC</t>
  </si>
  <si>
    <t>DCLR20</t>
  </si>
  <si>
    <t>N.002093.15</t>
  </si>
  <si>
    <t>DC-Open Space Amenities(Paerata) FDC</t>
  </si>
  <si>
    <t>DC OSA Paerata FDC</t>
  </si>
  <si>
    <t>DC OS Amenities Paerata FDC</t>
  </si>
  <si>
    <t>DCLR22</t>
  </si>
  <si>
    <t>N.009456</t>
  </si>
  <si>
    <t>DC Park Infrastructure (Dist wide) RDC</t>
  </si>
  <si>
    <t>DC PARK INF District Wide RDC</t>
  </si>
  <si>
    <t>DC Park Inf District Wide RDC</t>
  </si>
  <si>
    <t>DCLR24</t>
  </si>
  <si>
    <t>N.011017</t>
  </si>
  <si>
    <t>Development Contributions - Parks - Land</t>
  </si>
  <si>
    <t>DC RES LA Citywide 2006 NSCC</t>
  </si>
  <si>
    <t>DCLR29</t>
  </si>
  <si>
    <t>N.011018</t>
  </si>
  <si>
    <t>N.002119.01</t>
  </si>
  <si>
    <t>DC-Parks Infrastructure(Albany 2006)NSCC</t>
  </si>
  <si>
    <t>DC LRF Albany 2006 NSCC</t>
  </si>
  <si>
    <t>DCLR30</t>
  </si>
  <si>
    <t xml:space="preserve">Albany </t>
  </si>
  <si>
    <t>N.002119.02</t>
  </si>
  <si>
    <t>DC Parks Reserves</t>
  </si>
  <si>
    <t>DC LRF Citywide NSCC</t>
  </si>
  <si>
    <t>DC LRF Citywide 2006 NSCC</t>
  </si>
  <si>
    <t>DCLR31</t>
  </si>
  <si>
    <t>N.002119.03</t>
  </si>
  <si>
    <t>DC-Prks Ifrstrctr(BirknhdNthCte2006)NSCC</t>
  </si>
  <si>
    <t>DC LRF Birkenhead Northcote 2006 NSCC</t>
  </si>
  <si>
    <t>DCLR32</t>
  </si>
  <si>
    <t xml:space="preserve">Birkenhead Northcote </t>
  </si>
  <si>
    <t>N.002119.04</t>
  </si>
  <si>
    <t>DC-Parks Infrstructre(Devenport2006)NSCC</t>
  </si>
  <si>
    <t>DC LRF Devenport 2006 NSCC</t>
  </si>
  <si>
    <t>DC LRF Devonport 2006 NSCC</t>
  </si>
  <si>
    <t>DCLR33</t>
  </si>
  <si>
    <t xml:space="preserve">Devenport </t>
  </si>
  <si>
    <t>N.002119.05</t>
  </si>
  <si>
    <t>DC-ParksInfrstrctr(EastCoastBay2006)NSCC</t>
  </si>
  <si>
    <t>DC LRF East Coast Bay 2006 NSCC</t>
  </si>
  <si>
    <t>DCLR34</t>
  </si>
  <si>
    <t xml:space="preserve">East Coast Bay </t>
  </si>
  <si>
    <t>DC-Parks Infrstrcture(Glenfield2006)NSCC</t>
  </si>
  <si>
    <t>DC LRF Glenfield 2006 NSCC</t>
  </si>
  <si>
    <t>DCLR35</t>
  </si>
  <si>
    <t>N.002119.07</t>
  </si>
  <si>
    <t>DC-Parks Infrastructur(Takapuna2006)NSCC</t>
  </si>
  <si>
    <t>DC LRF Takapuna 2006 NSCC</t>
  </si>
  <si>
    <t>DCLR36</t>
  </si>
  <si>
    <t>N.002101.02</t>
  </si>
  <si>
    <t>DC Park Inf Hibiscus Coast RDC</t>
  </si>
  <si>
    <t>DCLR37</t>
  </si>
  <si>
    <t>N.002102.02</t>
  </si>
  <si>
    <t>DC Neighbhd Res (Centreway)  RDC</t>
  </si>
  <si>
    <t>DC N RES Centreway RDC</t>
  </si>
  <si>
    <t>DCOS04</t>
  </si>
  <si>
    <t>Centreway</t>
  </si>
  <si>
    <t>N.002102.03</t>
  </si>
  <si>
    <t>DC Neighbhd Res (Kumeu Huapai) RDC</t>
  </si>
  <si>
    <t>DC N RES Kumeu Huapai RDC</t>
  </si>
  <si>
    <t>DCOS05</t>
  </si>
  <si>
    <t>Kumeu Huapai</t>
  </si>
  <si>
    <t>N.002102.04</t>
  </si>
  <si>
    <t>DC Neighbhd Res (Matakana)  RDC</t>
  </si>
  <si>
    <t>DC N RES Matakana RDC</t>
  </si>
  <si>
    <t>DCOS06</t>
  </si>
  <si>
    <t>Matakana</t>
  </si>
  <si>
    <t>N.002102.05</t>
  </si>
  <si>
    <t>DC Neighbhd Res (Muriwai) RDC</t>
  </si>
  <si>
    <t>DC N RES Muriwai RDC</t>
  </si>
  <si>
    <t>DCOS07</t>
  </si>
  <si>
    <t>Muriwai</t>
  </si>
  <si>
    <t>N.002102.06</t>
  </si>
  <si>
    <t>DC Neighbhd Res (Orewa north) RDC</t>
  </si>
  <si>
    <t>DC N RES Orewa north RDC</t>
  </si>
  <si>
    <t>DCOS08</t>
  </si>
  <si>
    <t>Orewa north</t>
  </si>
  <si>
    <t>N.002102.07</t>
  </si>
  <si>
    <t>DC Neighbhd Res (Orewa south) RDC</t>
  </si>
  <si>
    <t>DC N RES Orewa south RDC</t>
  </si>
  <si>
    <t>DCOS09</t>
  </si>
  <si>
    <t>Orewa south</t>
  </si>
  <si>
    <t>N.002102.08</t>
  </si>
  <si>
    <t>DC Neighbhd Res (Riverhead Town) RDC</t>
  </si>
  <si>
    <t>DC N RES Riverhead Town RDC</t>
  </si>
  <si>
    <t>DCOS10</t>
  </si>
  <si>
    <t>Riverhead Town</t>
  </si>
  <si>
    <t>N.002102.09</t>
  </si>
  <si>
    <t>DC Neighbhd Res (Stanmore Lnd)RDC</t>
  </si>
  <si>
    <t>DC N RES Stanmore Lnd RDC</t>
  </si>
  <si>
    <t>DCOS11</t>
  </si>
  <si>
    <t>Stanmore Lnd</t>
  </si>
  <si>
    <t>N.002102.10</t>
  </si>
  <si>
    <t>DC Neighbhd Res (Te Makiri) RDC</t>
  </si>
  <si>
    <t>DC N RES Te Makiri RDC</t>
  </si>
  <si>
    <t>DCOS12</t>
  </si>
  <si>
    <t>Te Makiri</t>
  </si>
  <si>
    <t>N.002102.11</t>
  </si>
  <si>
    <t>DC Neighbhd Res(Warkworth central)RDC</t>
  </si>
  <si>
    <t>DC N RES Warkworth central RDC</t>
  </si>
  <si>
    <t>DCOS13</t>
  </si>
  <si>
    <t>Warkworth central</t>
  </si>
  <si>
    <t>N.002102.12</t>
  </si>
  <si>
    <t>DC Neighbhd Res (Weiti River)RDC</t>
  </si>
  <si>
    <t>DC N RES Weiti River RDC</t>
  </si>
  <si>
    <t>DCOS14</t>
  </si>
  <si>
    <t>Weiti River</t>
  </si>
  <si>
    <t>N.002102.13</t>
  </si>
  <si>
    <t>DC Neighbhd Res (Algies Bay) RDC</t>
  </si>
  <si>
    <t>DC N RES Algies Bay RDC</t>
  </si>
  <si>
    <t>DCOS15</t>
  </si>
  <si>
    <t>Algies Bay</t>
  </si>
  <si>
    <t>N.002102.15</t>
  </si>
  <si>
    <t>DC Neighbhd Res (Hilltop south) RDC</t>
  </si>
  <si>
    <t>DC N RES Hilltop south RDC</t>
  </si>
  <si>
    <t>DCOS16</t>
  </si>
  <si>
    <t>Hilltop south</t>
  </si>
  <si>
    <t>N.002102.16</t>
  </si>
  <si>
    <t>DC Neighbhd Res (Kowhai) RDC</t>
  </si>
  <si>
    <t>DC N RES Kowhai RDC</t>
  </si>
  <si>
    <t>DCOS17</t>
  </si>
  <si>
    <t>Kowhai</t>
  </si>
  <si>
    <t>N.002102.17</t>
  </si>
  <si>
    <t>DC Neighbhd Res (Kumeu/Huapai) RDC</t>
  </si>
  <si>
    <t>DC N RES Kumeu/Huapai RDC</t>
  </si>
  <si>
    <t>DCOS18</t>
  </si>
  <si>
    <t>Kumeu/Huapai</t>
  </si>
  <si>
    <t>N.002102.18</t>
  </si>
  <si>
    <t>DC Neighbhd Res (Leigh Rd/Silvr west bank</t>
  </si>
  <si>
    <t>DC N RES Leigh Rd/Silver west bank RDC</t>
  </si>
  <si>
    <t>DCOS19</t>
  </si>
  <si>
    <t>Leigh Rd/Silver west bank</t>
  </si>
  <si>
    <t>DC Neighbhd Res (Orewa west) RDC</t>
  </si>
  <si>
    <t>DC N RES Orewa west RDC</t>
  </si>
  <si>
    <t>DCOS20</t>
  </si>
  <si>
    <t>Orewa west</t>
  </si>
  <si>
    <t>N.002102.24</t>
  </si>
  <si>
    <t>DC Neighbhd Res (Otanerua) RDC</t>
  </si>
  <si>
    <t>DC N RES Otanerua RDC</t>
  </si>
  <si>
    <t>DCOS21</t>
  </si>
  <si>
    <t>Otanerua</t>
  </si>
  <si>
    <t>N.002102.25</t>
  </si>
  <si>
    <t>DC Neighbhd Res (Point Wells) RDC</t>
  </si>
  <si>
    <t>DC N RES Point Wells RDC</t>
  </si>
  <si>
    <t>DCOS22</t>
  </si>
  <si>
    <t>Point Wells</t>
  </si>
  <si>
    <t>N.002102.27</t>
  </si>
  <si>
    <t>DC Neighbhd Res (Silverdale north) RDC</t>
  </si>
  <si>
    <t>DC N RES Silverdale north RDC</t>
  </si>
  <si>
    <t>DCOS23</t>
  </si>
  <si>
    <t>Silverdale north</t>
  </si>
  <si>
    <t>N.002102.28</t>
  </si>
  <si>
    <t>DC Neighbhd Res (Snells Beach) RDC</t>
  </si>
  <si>
    <t>DC N RES Snells Beach RDC</t>
  </si>
  <si>
    <t>DCOS24</t>
  </si>
  <si>
    <t>Snells Beach</t>
  </si>
  <si>
    <t>N.002102.30</t>
  </si>
  <si>
    <t>DC Neighbhd Res (Stanmore Ind) RDC</t>
  </si>
  <si>
    <t>DC N RES Stanmore Ind RDC</t>
  </si>
  <si>
    <t>DCOS25</t>
  </si>
  <si>
    <t>Stanmore Ind</t>
  </si>
  <si>
    <t>N.002102.31</t>
  </si>
  <si>
    <t>DC Neighbhd Res (Sunnyheight) RDC</t>
  </si>
  <si>
    <t>DC N RES Sunnyheight RDC</t>
  </si>
  <si>
    <t>DCOS26</t>
  </si>
  <si>
    <t>Sunnyheight</t>
  </si>
  <si>
    <t>N.002102.33</t>
  </si>
  <si>
    <t>DC Neighbhd Res (Warkworth North) RDC</t>
  </si>
  <si>
    <t>DC N RES Warkworth North RDC</t>
  </si>
  <si>
    <t>DCOS27</t>
  </si>
  <si>
    <t>Warkworth North</t>
  </si>
  <si>
    <t>N.002102.34</t>
  </si>
  <si>
    <t>DC Neighbhd Res (Warkworth south) RDC</t>
  </si>
  <si>
    <t>DC N RES Warkworth south RDC</t>
  </si>
  <si>
    <t>DCOS28</t>
  </si>
  <si>
    <t>Warkworth south</t>
  </si>
  <si>
    <t>N.002102.35</t>
  </si>
  <si>
    <t>DC Neighbhd Res (Waterloo) RDC</t>
  </si>
  <si>
    <t>DC N RES Waterloo RDC</t>
  </si>
  <si>
    <t>DCOS29</t>
  </si>
  <si>
    <t>Waterloo</t>
  </si>
  <si>
    <t>N.002102.36</t>
  </si>
  <si>
    <t>DC Neighbhd Res (Wellsford Central) RDC</t>
  </si>
  <si>
    <t>DC N RES Wellsford Central RDC</t>
  </si>
  <si>
    <t>DCOS30</t>
  </si>
  <si>
    <t>Wellsford Central</t>
  </si>
  <si>
    <t>N.002102.37</t>
  </si>
  <si>
    <t>DC Neighbhd Res (Wellsford North) RDC</t>
  </si>
  <si>
    <t>DC N RES Wellsford North RDC</t>
  </si>
  <si>
    <t>DCOS31</t>
  </si>
  <si>
    <t>Wellsford North</t>
  </si>
  <si>
    <t>N.002102.38</t>
  </si>
  <si>
    <t>DC Neighbhd Res (Army Bay) RDC</t>
  </si>
  <si>
    <t>DC N RES Army Bay RDC</t>
  </si>
  <si>
    <t>DCOS32</t>
  </si>
  <si>
    <t>Army Bay</t>
  </si>
  <si>
    <t>N.011015</t>
  </si>
  <si>
    <t>N.002117.01</t>
  </si>
  <si>
    <t>DCOS33</t>
  </si>
  <si>
    <t>N.002102</t>
  </si>
  <si>
    <t>N.002102.19</t>
  </si>
  <si>
    <t xml:space="preserve">DC Neighbhd Res Snells Beach South </t>
  </si>
  <si>
    <t>DC N RES Snells Beach South</t>
  </si>
  <si>
    <t>DCOS39</t>
  </si>
  <si>
    <t>Snells Beach South</t>
  </si>
  <si>
    <t>N.002103.05</t>
  </si>
  <si>
    <t>DC RES Acquisition Warkworth</t>
  </si>
  <si>
    <t>N.002102.20</t>
  </si>
  <si>
    <t xml:space="preserve">DC Neighbhd Res Wellsford South </t>
  </si>
  <si>
    <t>DC N RES Wellsford South</t>
  </si>
  <si>
    <t>DCOS40</t>
  </si>
  <si>
    <t>Wellsford South</t>
  </si>
  <si>
    <t>N.002103.06</t>
  </si>
  <si>
    <t>DC RES Acquisition Pine Valley/Dairy Flat</t>
  </si>
  <si>
    <t>Silverdale/Dairy Flat</t>
  </si>
  <si>
    <t>N.002103.07</t>
  </si>
  <si>
    <t>DC RES Acquisition Whenuapai/Kumeu</t>
  </si>
  <si>
    <t>DCOS41</t>
  </si>
  <si>
    <t>N.002103.08</t>
  </si>
  <si>
    <t>DC RES Acquisition Westgate/Redhills</t>
  </si>
  <si>
    <t>DCOS42</t>
  </si>
  <si>
    <t>N.002103.09</t>
  </si>
  <si>
    <t>DC RES Acquisition Scott Point</t>
  </si>
  <si>
    <t>DCOS43</t>
  </si>
  <si>
    <t>N.002103.10</t>
  </si>
  <si>
    <t>DC RES Acquisition Flatbush</t>
  </si>
  <si>
    <t>DCOS44</t>
  </si>
  <si>
    <t>N.002103.11</t>
  </si>
  <si>
    <t>DC RES Acquisition Takanini</t>
  </si>
  <si>
    <t>DCOS45</t>
  </si>
  <si>
    <t>N.002103.12</t>
  </si>
  <si>
    <t>DC RES Acquisition Opaheke/Drury</t>
  </si>
  <si>
    <t>DCOS46</t>
  </si>
  <si>
    <t>N.002103.13</t>
  </si>
  <si>
    <t>DC RES Acquisition Hingaia</t>
  </si>
  <si>
    <t>DCOS47</t>
  </si>
  <si>
    <t>DC RES Acquisition Paerata/Pukekohe</t>
  </si>
  <si>
    <t>DCOS48</t>
  </si>
  <si>
    <t>DC RES Acquisition Hibiscus</t>
  </si>
  <si>
    <t>DCOS49</t>
  </si>
  <si>
    <t>DC RES Acquisition North Shore</t>
  </si>
  <si>
    <t>DCOS50</t>
  </si>
  <si>
    <t>DC RES Acquisition West</t>
  </si>
  <si>
    <t>DCOS51</t>
  </si>
  <si>
    <t>DC RES Acquisition Central</t>
  </si>
  <si>
    <t>DCOS52</t>
  </si>
  <si>
    <t>DC RES Acquisition South (West)</t>
  </si>
  <si>
    <t>DCOS53</t>
  </si>
  <si>
    <t>N.002103.20</t>
  </si>
  <si>
    <t>DC RES Acquisition South (East)</t>
  </si>
  <si>
    <t>DCOS54</t>
  </si>
  <si>
    <t>DC RES Acquisition Rural North Upper</t>
  </si>
  <si>
    <t>DCOS55</t>
  </si>
  <si>
    <t>N.002103.22</t>
  </si>
  <si>
    <t>DC RES Acquisition Rural North Lower</t>
  </si>
  <si>
    <t>DCOS56</t>
  </si>
  <si>
    <t>DC RES Acquisition Rural West</t>
  </si>
  <si>
    <t>DCOS57</t>
  </si>
  <si>
    <t>N.002103.24</t>
  </si>
  <si>
    <t>DC RES Acquisition Rural South West</t>
  </si>
  <si>
    <t>DCOS58</t>
  </si>
  <si>
    <t>South West</t>
  </si>
  <si>
    <t>DC RES Acquisition Rural South East</t>
  </si>
  <si>
    <t>DCOS59</t>
  </si>
  <si>
    <t>South East</t>
  </si>
  <si>
    <t>N.002103.26</t>
  </si>
  <si>
    <t>DC RES Acquisition Rural Island</t>
  </si>
  <si>
    <t>DCOS60</t>
  </si>
  <si>
    <t>DC Migrated Balances BC MCC</t>
  </si>
  <si>
    <t>Unknown</t>
  </si>
  <si>
    <t>DCBC01</t>
  </si>
  <si>
    <t>DC Migrated Balances RC MCC</t>
  </si>
  <si>
    <t>DCRC01</t>
  </si>
  <si>
    <t>N.002103.99</t>
  </si>
  <si>
    <t>DC Private Development Agreement AC</t>
  </si>
  <si>
    <t>DCPDA1</t>
  </si>
  <si>
    <t>N.009461</t>
  </si>
  <si>
    <t>DC Public Transport(Auckland wide) AC</t>
  </si>
  <si>
    <t>DC PTR Auckland Wide AC</t>
  </si>
  <si>
    <t>DCPT01</t>
  </si>
  <si>
    <t>N.002526</t>
  </si>
  <si>
    <t>DC - Transport (Public Transport) PDC</t>
  </si>
  <si>
    <t>DC TRA Public Transport PDC</t>
  </si>
  <si>
    <t>DCPT02</t>
  </si>
  <si>
    <t>DC RDV AW</t>
  </si>
  <si>
    <t>DC RES Dev AW AC</t>
  </si>
  <si>
    <t>Split OSD AW</t>
  </si>
  <si>
    <t>DCRD01</t>
  </si>
  <si>
    <t>DC RES Dev Warkworth</t>
  </si>
  <si>
    <t>DCRD05</t>
  </si>
  <si>
    <t>N.002108.13</t>
  </si>
  <si>
    <t>DC RES Dev Pine Valley/Dairy Flat</t>
  </si>
  <si>
    <t>DCRD06</t>
  </si>
  <si>
    <t>N.002108.14</t>
  </si>
  <si>
    <t>DC RES Dev Whenuapai/Kumeu</t>
  </si>
  <si>
    <t>DCRD07</t>
  </si>
  <si>
    <t>DC RES Dev Westgate/Redhills</t>
  </si>
  <si>
    <t>DCRD08</t>
  </si>
  <si>
    <t>N.002108.16</t>
  </si>
  <si>
    <t>DC RES Dev Scott Point</t>
  </si>
  <si>
    <t>DCRD09</t>
  </si>
  <si>
    <t>DC RES Dev Flatbush</t>
  </si>
  <si>
    <t>DCRD10</t>
  </si>
  <si>
    <t>DC RES Dev Takanini</t>
  </si>
  <si>
    <t>DCRD11</t>
  </si>
  <si>
    <t>N.002108.19</t>
  </si>
  <si>
    <t>DC RES Dev Opaheke/Drury</t>
  </si>
  <si>
    <t>DCRD12</t>
  </si>
  <si>
    <t>N.002108.20</t>
  </si>
  <si>
    <t>DC RES Dev Hingaia</t>
  </si>
  <si>
    <t>DCRD13</t>
  </si>
  <si>
    <t>DC RES Dev Paerata/Pukekohe</t>
  </si>
  <si>
    <t>DCRD14</t>
  </si>
  <si>
    <t>DC RES Dev Hibiscus</t>
  </si>
  <si>
    <t>DCRD15</t>
  </si>
  <si>
    <t>DC RES Dev North Shore</t>
  </si>
  <si>
    <t>DCRD16</t>
  </si>
  <si>
    <t>DC RES Dev West</t>
  </si>
  <si>
    <t>DCRD17</t>
  </si>
  <si>
    <t>DC RES Dev Central</t>
  </si>
  <si>
    <t>DCRD18</t>
  </si>
  <si>
    <t>DC RES Dev South (West)</t>
  </si>
  <si>
    <t>DCRD19</t>
  </si>
  <si>
    <t>DC RES Dev South (East)</t>
  </si>
  <si>
    <t>DCRD20</t>
  </si>
  <si>
    <t>DC RES Dev Rural North Upper</t>
  </si>
  <si>
    <t>DCRD21</t>
  </si>
  <si>
    <t>N.002108.29</t>
  </si>
  <si>
    <t>DC RES Dev Rural North Lower</t>
  </si>
  <si>
    <t>DCRD22</t>
  </si>
  <si>
    <t>DC RES Dev Rural West</t>
  </si>
  <si>
    <t>DCRD23</t>
  </si>
  <si>
    <t>DC RES Dev South West</t>
  </si>
  <si>
    <t>DCRD24</t>
  </si>
  <si>
    <t>DC RES Dev South East</t>
  </si>
  <si>
    <t>DCRD25</t>
  </si>
  <si>
    <t>DC RES Dev Rural Island</t>
  </si>
  <si>
    <t>DCRD26</t>
  </si>
  <si>
    <t>N.009464</t>
  </si>
  <si>
    <t>DC Com Amnts Reg Rec Facliti(AKLD WIDE)</t>
  </si>
  <si>
    <t>DC RRF Auckland Wide AC</t>
  </si>
  <si>
    <t>Regional Recreation Facilities</t>
  </si>
  <si>
    <t>Regional PSR</t>
  </si>
  <si>
    <t>DCRR01</t>
  </si>
  <si>
    <t>DC Stormwater (HGI) AC</t>
  </si>
  <si>
    <t>DC STW HGI AC</t>
  </si>
  <si>
    <t>DCS005</t>
  </si>
  <si>
    <t>N.002052</t>
  </si>
  <si>
    <t>Development Contributions - Stormwater (</t>
  </si>
  <si>
    <t>DCS006</t>
  </si>
  <si>
    <t>N.002078.01</t>
  </si>
  <si>
    <t>DC Stormwater (Pukekohe South) FDC</t>
  </si>
  <si>
    <t>DC STW Pukekohe South FDC</t>
  </si>
  <si>
    <t>DCS007</t>
  </si>
  <si>
    <t>N.002078.02</t>
  </si>
  <si>
    <t>DC Stormwater (Pukekohe North) FDC</t>
  </si>
  <si>
    <t>DC STW Pukekohe North FDC</t>
  </si>
  <si>
    <t>DCS008</t>
  </si>
  <si>
    <t>N.002078.03</t>
  </si>
  <si>
    <t>DC Stormwater (Buckland) FDC</t>
  </si>
  <si>
    <t>DC STW Buckland FDC</t>
  </si>
  <si>
    <t>DCS009</t>
  </si>
  <si>
    <t>N.002078.04</t>
  </si>
  <si>
    <t>DC Stormwater (Waiuku) FDC</t>
  </si>
  <si>
    <t>DC STW Waiuku FDC</t>
  </si>
  <si>
    <t>DCS010</t>
  </si>
  <si>
    <t>N.002078.05</t>
  </si>
  <si>
    <t>DC Stormwater (Tuakau) FDC</t>
  </si>
  <si>
    <t>DC STW Tuakau FDC</t>
  </si>
  <si>
    <t>DCS011</t>
  </si>
  <si>
    <t>N.002078.06</t>
  </si>
  <si>
    <t>DC Stormwater (Clarks Beach) FDC</t>
  </si>
  <si>
    <t>DC STW Clarks Beach FDC</t>
  </si>
  <si>
    <t>DCS012</t>
  </si>
  <si>
    <t>N.002078.07</t>
  </si>
  <si>
    <t>DC Stormwater (Waiau Beach) FDC</t>
  </si>
  <si>
    <t>DC STW Waiau Beach FDC</t>
  </si>
  <si>
    <t>DCS013</t>
  </si>
  <si>
    <t>N.002078.08</t>
  </si>
  <si>
    <t>DC Stormwater (Glenbrook Beach) FDC</t>
  </si>
  <si>
    <t>DC STW Glenbrook Beach FDC</t>
  </si>
  <si>
    <t>DCS014</t>
  </si>
  <si>
    <t>N.002078.09</t>
  </si>
  <si>
    <t>DC Stormwater (Patumahoe) FDC</t>
  </si>
  <si>
    <t>DC STW Patumahoe FDC</t>
  </si>
  <si>
    <t>DCS015</t>
  </si>
  <si>
    <t>N.002078.10</t>
  </si>
  <si>
    <t>DC Stormwater (Kingsgate) FDC</t>
  </si>
  <si>
    <t>DC STW Kingsgate FDC</t>
  </si>
  <si>
    <t>DCS016</t>
  </si>
  <si>
    <t>N.002078.11</t>
  </si>
  <si>
    <t>DC Stormwater (Pokeno) FDC</t>
  </si>
  <si>
    <t>DC STW Pokeno FDC</t>
  </si>
  <si>
    <t>DCS017</t>
  </si>
  <si>
    <t>N.002078.12</t>
  </si>
  <si>
    <t>DC Stormwater (Bombay Waiau Pa Hunua)FDC</t>
  </si>
  <si>
    <t>DC STW Bombay Waiau Pa Hunua FDC</t>
  </si>
  <si>
    <t>DCS018</t>
  </si>
  <si>
    <t>N.002078.13</t>
  </si>
  <si>
    <t>DC Stormwater (Port Waikato. Kaiaua) FDC</t>
  </si>
  <si>
    <t>DC STW Port Waikato. Kaiaua FDC</t>
  </si>
  <si>
    <t>DCS019</t>
  </si>
  <si>
    <t>Port Waikato. Kaiaua</t>
  </si>
  <si>
    <t>N.002078.14</t>
  </si>
  <si>
    <t>DC Stormwater (Paerata) FDC</t>
  </si>
  <si>
    <t>DC STW Paerata FDC</t>
  </si>
  <si>
    <t>DCS020</t>
  </si>
  <si>
    <t>N.002080.01</t>
  </si>
  <si>
    <t>DC Stormwater (Hingaia South) PDC</t>
  </si>
  <si>
    <t>DC STW Hingaia South PDC</t>
  </si>
  <si>
    <t>DCS022</t>
  </si>
  <si>
    <t>Hingaia South</t>
  </si>
  <si>
    <t>N.002080.02</t>
  </si>
  <si>
    <t>DC Stormwater (Hingaia North) PDC</t>
  </si>
  <si>
    <t>DC STW Hingaia North PDC</t>
  </si>
  <si>
    <t>DCS023</t>
  </si>
  <si>
    <t>Hingaia North</t>
  </si>
  <si>
    <t>DC Stormwater (Papakura Central) PDC</t>
  </si>
  <si>
    <t>DC STW Papakura Central PDC</t>
  </si>
  <si>
    <t>DCS024</t>
  </si>
  <si>
    <t>Papakura Central</t>
  </si>
  <si>
    <t>N.002080.04</t>
  </si>
  <si>
    <t>DC Stormwater (Papakura Stream) PDC</t>
  </si>
  <si>
    <t>DC STW Papakura Stream PDC</t>
  </si>
  <si>
    <t>DCS025</t>
  </si>
  <si>
    <t>Papakura Stream</t>
  </si>
  <si>
    <t>N.002080.05</t>
  </si>
  <si>
    <t>DC Stormwater (Taitaia) PDC</t>
  </si>
  <si>
    <t>DC STW Taitaia PDC</t>
  </si>
  <si>
    <t>DCS026</t>
  </si>
  <si>
    <t>Taitaia</t>
  </si>
  <si>
    <t>N.002080.06</t>
  </si>
  <si>
    <t>DC Stormwater (Croskery) PDC</t>
  </si>
  <si>
    <t>DC STW Croskery PDC</t>
  </si>
  <si>
    <t>DCS027</t>
  </si>
  <si>
    <t>Croskery</t>
  </si>
  <si>
    <t>N.002080.08</t>
  </si>
  <si>
    <t>DC Stormwater (Drury Creek) PDC</t>
  </si>
  <si>
    <t>DC STW Drury Creek PDC</t>
  </si>
  <si>
    <t>DCS029</t>
  </si>
  <si>
    <t>Drury Creek</t>
  </si>
  <si>
    <t>N.002080.09</t>
  </si>
  <si>
    <t>DC Stormwater (Drury Triangle) PDC</t>
  </si>
  <si>
    <t>DC STW Drury Triangle PDC</t>
  </si>
  <si>
    <t>DCS030</t>
  </si>
  <si>
    <t>Drury Triangle</t>
  </si>
  <si>
    <t>N.002080.10</t>
  </si>
  <si>
    <t>DC Stormwater (Takanini East) PDC</t>
  </si>
  <si>
    <t>DC STW Takanini East PDC</t>
  </si>
  <si>
    <t>DCS031</t>
  </si>
  <si>
    <t>Takanini East</t>
  </si>
  <si>
    <t>N.002080.11</t>
  </si>
  <si>
    <t>DC Stormwater (Takanini South)PDC</t>
  </si>
  <si>
    <t>DC STW Takanini South PDC</t>
  </si>
  <si>
    <t>DCS032</t>
  </si>
  <si>
    <t>Takanini South</t>
  </si>
  <si>
    <t>N.002080.12</t>
  </si>
  <si>
    <t>DC Stormwater (NW Papakura) PDC</t>
  </si>
  <si>
    <t>DC STW NW Papakura PDC</t>
  </si>
  <si>
    <t>DCS033</t>
  </si>
  <si>
    <t>NW Papakura</t>
  </si>
  <si>
    <t>N.002080.13</t>
  </si>
  <si>
    <t>DC Stormwater (Rangi Road) PDC</t>
  </si>
  <si>
    <t>DC STW Rangi Road PDC</t>
  </si>
  <si>
    <t>DCS034</t>
  </si>
  <si>
    <t>Rangi Road</t>
  </si>
  <si>
    <t>N.002080.14</t>
  </si>
  <si>
    <t>DC Stormwater (Takanini 6) PDC</t>
  </si>
  <si>
    <t>DC STW Takanini 6 PDC</t>
  </si>
  <si>
    <t>DCS035</t>
  </si>
  <si>
    <t>Takanini 6</t>
  </si>
  <si>
    <t>N.002080.15</t>
  </si>
  <si>
    <t>DC Stormwater (Takanini 2c) PDC</t>
  </si>
  <si>
    <t>DC STW Takanini 2c PDC</t>
  </si>
  <si>
    <t>DCS036</t>
  </si>
  <si>
    <t>Takanini 2c</t>
  </si>
  <si>
    <t>N.002080.16</t>
  </si>
  <si>
    <t>DC Stormwater (Choy Block) PDC</t>
  </si>
  <si>
    <t>DC STW Choy Block PDC</t>
  </si>
  <si>
    <t>DCS037</t>
  </si>
  <si>
    <t>Choy Block</t>
  </si>
  <si>
    <t>DC Stormwater (District Wide) PDC</t>
  </si>
  <si>
    <t>DC STW District Wide PDC</t>
  </si>
  <si>
    <t>DCS038</t>
  </si>
  <si>
    <t>N.002057</t>
  </si>
  <si>
    <t>N.002081.01</t>
  </si>
  <si>
    <t>Dev Cont SW (Arkles Bay) RDC</t>
  </si>
  <si>
    <t>DC STW Arkles Bay RDC</t>
  </si>
  <si>
    <t>DCS039</t>
  </si>
  <si>
    <t>Arkles Bay</t>
  </si>
  <si>
    <t>N.002081.02</t>
  </si>
  <si>
    <t>Dev Cont SW (Gulf Harbour) RDC</t>
  </si>
  <si>
    <t>DC STW Gulf Harbour RDC</t>
  </si>
  <si>
    <t>DCS040</t>
  </si>
  <si>
    <t>Gulf Harbour</t>
  </si>
  <si>
    <t>N.002081.03</t>
  </si>
  <si>
    <t>Dev Cont SW (Hilltop north) RDC</t>
  </si>
  <si>
    <t>DC STW Hilltop north RDC</t>
  </si>
  <si>
    <t>DCS041</t>
  </si>
  <si>
    <t>Hilltop north</t>
  </si>
  <si>
    <t>N.002081.04</t>
  </si>
  <si>
    <t>Dev Cont SW (Hobbs Bay) RDC</t>
  </si>
  <si>
    <t>DC STW Hobbs Bay RDC</t>
  </si>
  <si>
    <t>DCS042</t>
  </si>
  <si>
    <t>Hobbs Bay</t>
  </si>
  <si>
    <t>N.002081.05</t>
  </si>
  <si>
    <t>Dev cont SW (Hobbs north)  RDC</t>
  </si>
  <si>
    <t>DC STW Hobbs north RDC</t>
  </si>
  <si>
    <t>DCS043</t>
  </si>
  <si>
    <t>Hobbs north</t>
  </si>
  <si>
    <t>N.002081.06</t>
  </si>
  <si>
    <t>Dev Cont SW (Kowhai) RDC</t>
  </si>
  <si>
    <t>DC STW Kowhai RDC</t>
  </si>
  <si>
    <t>DCS044</t>
  </si>
  <si>
    <t>N.002081.07</t>
  </si>
  <si>
    <t>Dev Cont SW (Little Manly Bay) RDC</t>
  </si>
  <si>
    <t>DC STW Little Manly Bay RDC</t>
  </si>
  <si>
    <t>DCS045</t>
  </si>
  <si>
    <t>Little Manly Bay</t>
  </si>
  <si>
    <t>N.002081.08</t>
  </si>
  <si>
    <t>Dev Cont SW (Manly Bay) RDC</t>
  </si>
  <si>
    <t>DC STW Manly Bay RDC</t>
  </si>
  <si>
    <t>DCS046</t>
  </si>
  <si>
    <t>Manly Bay</t>
  </si>
  <si>
    <t>N.002081.09</t>
  </si>
  <si>
    <t>Dev Cont SW (Matakatia Bay) RDC</t>
  </si>
  <si>
    <t>DC STW Matakatia Bay RDC</t>
  </si>
  <si>
    <t>DCS047</t>
  </si>
  <si>
    <t>Matakatia Bay</t>
  </si>
  <si>
    <t>Dev Cont SW (Northern Rural) RDC</t>
  </si>
  <si>
    <t>DC STW Northern Rural RDC</t>
  </si>
  <si>
    <t>DCS048</t>
  </si>
  <si>
    <t>Northern Rural</t>
  </si>
  <si>
    <t>N.002081.11</t>
  </si>
  <si>
    <t>Dev Cont SW (Northern township) RDC</t>
  </si>
  <si>
    <t>DC STW Northern township RDC</t>
  </si>
  <si>
    <t>DCS049</t>
  </si>
  <si>
    <t>Northern township</t>
  </si>
  <si>
    <t>Dev cont SW (Orewa) RDC</t>
  </si>
  <si>
    <t>DC STW Orewa RDC</t>
  </si>
  <si>
    <t>DCS050</t>
  </si>
  <si>
    <t>N.002081.13</t>
  </si>
  <si>
    <t>Dev Cont SW (Otanerua) RDC</t>
  </si>
  <si>
    <t>DC STW Otanerua RDC</t>
  </si>
  <si>
    <t>DCS051</t>
  </si>
  <si>
    <t>N.002081.14</t>
  </si>
  <si>
    <t>Dev Cont SW (Puawai Bay) RDC</t>
  </si>
  <si>
    <t>DC STW Puawai Bay RDC</t>
  </si>
  <si>
    <t>DCS052</t>
  </si>
  <si>
    <t>Puawai Bay</t>
  </si>
  <si>
    <t>N.002081.15</t>
  </si>
  <si>
    <t>Dev Cont SW (Red Beach) RDC</t>
  </si>
  <si>
    <t>DC STW Red Beach RDC</t>
  </si>
  <si>
    <t>DCS053</t>
  </si>
  <si>
    <t>Red Beach</t>
  </si>
  <si>
    <t>N.002081.16</t>
  </si>
  <si>
    <t>Dev Cont SW (Silverdale) RDC</t>
  </si>
  <si>
    <t>DC STW Silverdale RDC</t>
  </si>
  <si>
    <t>DCS054</t>
  </si>
  <si>
    <t>Silverdale</t>
  </si>
  <si>
    <t>Dev Cont SW (SIlverdale south) RDC</t>
  </si>
  <si>
    <t>DC STW SIlverdale south RDC</t>
  </si>
  <si>
    <t>DCS055</t>
  </si>
  <si>
    <t>SIlverdale south</t>
  </si>
  <si>
    <t>N.002081.18</t>
  </si>
  <si>
    <t>Dev Cont SW (Stanmore Bay) RDC</t>
  </si>
  <si>
    <t>DC STW Stanmore Bay RDC</t>
  </si>
  <si>
    <t>DCS056</t>
  </si>
  <si>
    <t>Stanmore Bay</t>
  </si>
  <si>
    <t>N.002081.19</t>
  </si>
  <si>
    <t>Dev Cont SW (Stillwater) RDC</t>
  </si>
  <si>
    <t>DC STW Stillwater RDC</t>
  </si>
  <si>
    <t>DCS057</t>
  </si>
  <si>
    <t>Stillwater</t>
  </si>
  <si>
    <t>N.002081.20</t>
  </si>
  <si>
    <t>Dev Cont SW (Weiti) RDC</t>
  </si>
  <si>
    <t>DC STW Weiti RDC</t>
  </si>
  <si>
    <t>DCS058</t>
  </si>
  <si>
    <t>Weiti</t>
  </si>
  <si>
    <t>N.002081.21</t>
  </si>
  <si>
    <t>Dev Cont SW (Weiti Forest) RDC</t>
  </si>
  <si>
    <t>DC STW Weiti Forest RDC</t>
  </si>
  <si>
    <t>DCS059</t>
  </si>
  <si>
    <t>Weiti Forest</t>
  </si>
  <si>
    <t>Dev cont SW (west/central rural) RDC</t>
  </si>
  <si>
    <t>DC STW west/central rural RDC</t>
  </si>
  <si>
    <t>DC STW West/central rural RDC</t>
  </si>
  <si>
    <t>DCS060</t>
  </si>
  <si>
    <t>west/central rural</t>
  </si>
  <si>
    <t>N.002081.23</t>
  </si>
  <si>
    <t>Dev Cont SW (West/central township)RDC</t>
  </si>
  <si>
    <t>DC STW West/central township RDC</t>
  </si>
  <si>
    <t>DCS061</t>
  </si>
  <si>
    <t>West/central township</t>
  </si>
  <si>
    <t>N.002081.26</t>
  </si>
  <si>
    <t>DCS062</t>
  </si>
  <si>
    <t>N.002081.30</t>
  </si>
  <si>
    <t>DCS063</t>
  </si>
  <si>
    <t>N.002081.31</t>
  </si>
  <si>
    <t>Dev cont SW (Nukumea) RDC</t>
  </si>
  <si>
    <t>DC STW Nukumea RDC</t>
  </si>
  <si>
    <t>DCS064</t>
  </si>
  <si>
    <t>Nukumea</t>
  </si>
  <si>
    <t>N.002081.36</t>
  </si>
  <si>
    <t>Dev cont SW (Stanmore Beach) RDC</t>
  </si>
  <si>
    <t>DC STW Stanmore Beach RDC</t>
  </si>
  <si>
    <t>DCS065</t>
  </si>
  <si>
    <t>Stanmore Beach</t>
  </si>
  <si>
    <t>N.002081.41</t>
  </si>
  <si>
    <t>Dev cont SW (Tindalls Beach) RDC</t>
  </si>
  <si>
    <t>DC STW Tindalls Beach RDC</t>
  </si>
  <si>
    <t>DCS066</t>
  </si>
  <si>
    <t>Tindalls Beach</t>
  </si>
  <si>
    <t>N.002081.42</t>
  </si>
  <si>
    <t>Dev cont SW (Waiwera) RDC</t>
  </si>
  <si>
    <t>DC STW Waiwera RDC</t>
  </si>
  <si>
    <t>DCS067</t>
  </si>
  <si>
    <t>Waiwera</t>
  </si>
  <si>
    <t>N.002081.44</t>
  </si>
  <si>
    <t>Dec cont SW (West/Central Township) RDC</t>
  </si>
  <si>
    <t>DCS068</t>
  </si>
  <si>
    <t>N.002081.46</t>
  </si>
  <si>
    <t>Dev cont SW (Weiti River north) RDC</t>
  </si>
  <si>
    <t>DC STW Weiti River north RDC</t>
  </si>
  <si>
    <t>DCS069</t>
  </si>
  <si>
    <t>Weiti River north</t>
  </si>
  <si>
    <t>N.002081.47</t>
  </si>
  <si>
    <t>Dev cont SW (Weiti River south) RDC</t>
  </si>
  <si>
    <t>DC STW Weiti River south RDC</t>
  </si>
  <si>
    <t>DCS070</t>
  </si>
  <si>
    <t>Weiti River south</t>
  </si>
  <si>
    <t>N.002081.48</t>
  </si>
  <si>
    <t>Dev cont SW (Army Golf course) RDC</t>
  </si>
  <si>
    <t>DC STW Army Golf course RDC</t>
  </si>
  <si>
    <t>DCS071</t>
  </si>
  <si>
    <t>Army Golf course</t>
  </si>
  <si>
    <t>N.002081.49</t>
  </si>
  <si>
    <t>Dev cont SW (Army Bay) RDC</t>
  </si>
  <si>
    <t>DC STW Army Bay RDC</t>
  </si>
  <si>
    <t>DCS072</t>
  </si>
  <si>
    <t>N.002081.50</t>
  </si>
  <si>
    <t>Dev cont SW (Army Golf Land) RDC</t>
  </si>
  <si>
    <t>DC STW Army Golf Land RDC</t>
  </si>
  <si>
    <t>DCS073</t>
  </si>
  <si>
    <t>Army Golf Land</t>
  </si>
  <si>
    <t>N.002081.51</t>
  </si>
  <si>
    <t>Dev cont SW (Hatfield) RDC</t>
  </si>
  <si>
    <t>DC STW Hatfield RDC</t>
  </si>
  <si>
    <t>DCS074</t>
  </si>
  <si>
    <t>Hatfield</t>
  </si>
  <si>
    <t>N.002081.52</t>
  </si>
  <si>
    <t>Dev cont Storm Water  RDC</t>
  </si>
  <si>
    <t>DC STW District Wide RDC</t>
  </si>
  <si>
    <t>DCS075</t>
  </si>
  <si>
    <t>N.002058</t>
  </si>
  <si>
    <t>N.002082.01</t>
  </si>
  <si>
    <t>DC Stormwater (Hobsonville Peninsula)WCC</t>
  </si>
  <si>
    <t>DC STW Hobsonville Peninsula WCC</t>
  </si>
  <si>
    <t>DCS076</t>
  </si>
  <si>
    <t>N.002082</t>
  </si>
  <si>
    <t>n.002082.02</t>
  </si>
  <si>
    <t>DC STW Hobsonville Village WCC</t>
  </si>
  <si>
    <t>DCS077</t>
  </si>
  <si>
    <t>n.002082.03</t>
  </si>
  <si>
    <t>DC STW Massey North WCC</t>
  </si>
  <si>
    <t>DCS078</t>
  </si>
  <si>
    <t>n.002082.04</t>
  </si>
  <si>
    <t>DC STW Citywide WCC</t>
  </si>
  <si>
    <t>DCS079</t>
  </si>
  <si>
    <t>N.002055</t>
  </si>
  <si>
    <t>N.002079.01</t>
  </si>
  <si>
    <t>Dev-Cont Stormwater - (Albany 2006) NSCC</t>
  </si>
  <si>
    <t>DC STW Albany 2006 NSCC</t>
  </si>
  <si>
    <t>DCS080</t>
  </si>
  <si>
    <t>N.002079.02</t>
  </si>
  <si>
    <t>Dev-Cont Stormwater - (Awaruku 2006)NSCC</t>
  </si>
  <si>
    <t>DC STW Awaruku 2006 NSCC</t>
  </si>
  <si>
    <t>DCS081</t>
  </si>
  <si>
    <t xml:space="preserve">Awaruku </t>
  </si>
  <si>
    <t>N.002079.03</t>
  </si>
  <si>
    <t>DC Strmwter(Birkdale-Beachhaven2006)NSCC</t>
  </si>
  <si>
    <t>DC STW Birkdale-Beachhaven 2006 NSCC</t>
  </si>
  <si>
    <t>DCS082</t>
  </si>
  <si>
    <t xml:space="preserve">Birkdale-Beachhaven </t>
  </si>
  <si>
    <t>N.002079.04</t>
  </si>
  <si>
    <t>DC Stormwater-(Devonport East2006)NSCC</t>
  </si>
  <si>
    <t>DC STW Devonport East 2006 NSCC</t>
  </si>
  <si>
    <t>DCS083</t>
  </si>
  <si>
    <t xml:space="preserve">Devonport East </t>
  </si>
  <si>
    <t>N.002079.05</t>
  </si>
  <si>
    <t>DC Stormwater-(EastCoast Bays2006)NSCC</t>
  </si>
  <si>
    <t>DC STW EastCoast Bays 2006 NSCC</t>
  </si>
  <si>
    <t>DCS084</t>
  </si>
  <si>
    <t xml:space="preserve">EastCoast Bays </t>
  </si>
  <si>
    <t>N.002079.06</t>
  </si>
  <si>
    <t>DC Stormwater - (Greenhite 2006) NSCC</t>
  </si>
  <si>
    <t>DC STW Greenhite 2006 NSCC</t>
  </si>
  <si>
    <t>DCS085</t>
  </si>
  <si>
    <t xml:space="preserve">Greenhite </t>
  </si>
  <si>
    <t>N.002079.07</t>
  </si>
  <si>
    <t>DC Stormwater-(Lake Pupuke 2006)NSCC</t>
  </si>
  <si>
    <t>DC STW Lake Pupuke 2006 NSCC</t>
  </si>
  <si>
    <t>DCS086</t>
  </si>
  <si>
    <t xml:space="preserve">Lake Pupuke </t>
  </si>
  <si>
    <t>N.002079.08</t>
  </si>
  <si>
    <t>DC Stormwater-(Long Bay 2006)NSCC</t>
  </si>
  <si>
    <t>DC STW Long Bay 2006 NSCC</t>
  </si>
  <si>
    <t>DCS087</t>
  </si>
  <si>
    <t>N.002079.09</t>
  </si>
  <si>
    <t>DC Stormwater-(Lucas Creek 2006) NSCC</t>
  </si>
  <si>
    <t>DC STW Lucas Creek 2006 NSCC</t>
  </si>
  <si>
    <t>DCS088</t>
  </si>
  <si>
    <t xml:space="preserve">Lucas Creek </t>
  </si>
  <si>
    <t>N.002079.10</t>
  </si>
  <si>
    <t>DC Stormwater-(Okura 2006)  NSCC</t>
  </si>
  <si>
    <t>DC STW Okura 2006 NSCC</t>
  </si>
  <si>
    <t>DCS089</t>
  </si>
  <si>
    <t xml:space="preserve">Okura </t>
  </si>
  <si>
    <t>N.002079.11</t>
  </si>
  <si>
    <t>DC Stormwater-(Paremoremo 2006)NSCC</t>
  </si>
  <si>
    <t>DC STW Paremoremo 2006 NSCC</t>
  </si>
  <si>
    <t>DCS090</t>
  </si>
  <si>
    <t xml:space="preserve">Paremoremo </t>
  </si>
  <si>
    <t>N.002079.12</t>
  </si>
  <si>
    <t>DC Stormwater-(Shoal Bay 2006)NSCC</t>
  </si>
  <si>
    <t>DC STW Shoal Bay 2006 NSCC</t>
  </si>
  <si>
    <t>DCS091</t>
  </si>
  <si>
    <t xml:space="preserve">Shoal Bay </t>
  </si>
  <si>
    <t>DC Stormwater-(Wairau 2006) NSCC</t>
  </si>
  <si>
    <t>DC STW Wairau 2006 NSCC</t>
  </si>
  <si>
    <t>DCS092</t>
  </si>
  <si>
    <t xml:space="preserve">Wairau </t>
  </si>
  <si>
    <t>DC STW Helensville</t>
  </si>
  <si>
    <t>DCS094</t>
  </si>
  <si>
    <t>DC STW Kumeu</t>
  </si>
  <si>
    <t>DCS095</t>
  </si>
  <si>
    <t>Kumeu</t>
  </si>
  <si>
    <t>N.002104.08</t>
  </si>
  <si>
    <t>DC STW Warkworth</t>
  </si>
  <si>
    <t>DCS096</t>
  </si>
  <si>
    <t>DC STW HBC</t>
  </si>
  <si>
    <t>DCS097</t>
  </si>
  <si>
    <t>DC STW ECB</t>
  </si>
  <si>
    <t>DCS098</t>
  </si>
  <si>
    <t>DC STW Mahurangi</t>
  </si>
  <si>
    <t>DCS099</t>
  </si>
  <si>
    <t>DC STW Waitemata Nth</t>
  </si>
  <si>
    <t>DCS100</t>
  </si>
  <si>
    <t>Waitemata Nth</t>
  </si>
  <si>
    <t>DC STW Waitemata Wst</t>
  </si>
  <si>
    <t>DCS101</t>
  </si>
  <si>
    <t>Waitemata Wst</t>
  </si>
  <si>
    <t>DC STW Waitemata NW</t>
  </si>
  <si>
    <t>DCS103</t>
  </si>
  <si>
    <t>Waitemata NW</t>
  </si>
  <si>
    <t>N.002104.16</t>
  </si>
  <si>
    <t>DC STW Manukau Nth</t>
  </si>
  <si>
    <t>DCS104</t>
  </si>
  <si>
    <t>Manukau Nth</t>
  </si>
  <si>
    <t>DC STW Manukau Ctr</t>
  </si>
  <si>
    <t>DCS105</t>
  </si>
  <si>
    <t>Manukau Ctr</t>
  </si>
  <si>
    <t>DC STW Pukekohe</t>
  </si>
  <si>
    <t>DCS106</t>
  </si>
  <si>
    <t>DC STW Manukau Sth</t>
  </si>
  <si>
    <t>DCS107</t>
  </si>
  <si>
    <t>Manukau Sth</t>
  </si>
  <si>
    <t>DC STW Manukau Wst</t>
  </si>
  <si>
    <t>DCS108</t>
  </si>
  <si>
    <t>Manukau Wst</t>
  </si>
  <si>
    <t>DC STW Tamaki Wst</t>
  </si>
  <si>
    <t>DCS109</t>
  </si>
  <si>
    <t>Tamaki Wst</t>
  </si>
  <si>
    <t>DC STW Tamaki Est</t>
  </si>
  <si>
    <t>DCS110</t>
  </si>
  <si>
    <t>Tamaki Est</t>
  </si>
  <si>
    <t>DC STW Wairoa</t>
  </si>
  <si>
    <t>DCS111</t>
  </si>
  <si>
    <t>DC STW Ararimu</t>
  </si>
  <si>
    <t>DCS112</t>
  </si>
  <si>
    <t>DC STW Waitakere</t>
  </si>
  <si>
    <t>DCS113</t>
  </si>
  <si>
    <t>DC STW Other</t>
  </si>
  <si>
    <t>DCS115</t>
  </si>
  <si>
    <t>DC STW City Centre GPA</t>
  </si>
  <si>
    <t>DCS116</t>
  </si>
  <si>
    <t>DC STW Flat Bush GPA</t>
  </si>
  <si>
    <t>DCS117</t>
  </si>
  <si>
    <t>N.002104.30</t>
  </si>
  <si>
    <t>DC STW Metro Manukau GPA</t>
  </si>
  <si>
    <t>DCS118</t>
  </si>
  <si>
    <t>DC STW Manurewa Papakura GPA</t>
  </si>
  <si>
    <t>DCS119</t>
  </si>
  <si>
    <t>DC STW Greater Takapuna GPA</t>
  </si>
  <si>
    <t>DCS120</t>
  </si>
  <si>
    <t>DC STW Greater Tamaki GPA</t>
  </si>
  <si>
    <t>DCS121</t>
  </si>
  <si>
    <t>DC STW Inner West Triangle GPA</t>
  </si>
  <si>
    <t>DCS122</t>
  </si>
  <si>
    <t xml:space="preserve">DC STW Manukau North </t>
  </si>
  <si>
    <t>DCS124</t>
  </si>
  <si>
    <t xml:space="preserve">Manukau North </t>
  </si>
  <si>
    <t>N.002104.37</t>
  </si>
  <si>
    <t>DC STW NORSGA GPA</t>
  </si>
  <si>
    <t>DCS125</t>
  </si>
  <si>
    <t>N.002104.39</t>
  </si>
  <si>
    <t>DC STW Other Auckland</t>
  </si>
  <si>
    <t>DCS127</t>
  </si>
  <si>
    <t>DC STW Pukekohe GPA</t>
  </si>
  <si>
    <t>DCS128</t>
  </si>
  <si>
    <t>DC STW Tamaki West 1</t>
  </si>
  <si>
    <t>DCS129</t>
  </si>
  <si>
    <t>N.002104.42</t>
  </si>
  <si>
    <t>DC STW Tamaki West 2</t>
  </si>
  <si>
    <t>DCS130</t>
  </si>
  <si>
    <t>N.002104.43</t>
  </si>
  <si>
    <t>DC STW Tamaki West 3</t>
  </si>
  <si>
    <t>DCS131</t>
  </si>
  <si>
    <t>DC STW Waitemata Central 1</t>
  </si>
  <si>
    <t>DCS132</t>
  </si>
  <si>
    <t>DC STW Waitemata Central 2</t>
  </si>
  <si>
    <t>DCS133</t>
  </si>
  <si>
    <t>DC STW Waitemata North</t>
  </si>
  <si>
    <t>DCS134</t>
  </si>
  <si>
    <t>DC STW Waitemata West</t>
  </si>
  <si>
    <t>DCS135</t>
  </si>
  <si>
    <t>DC STW Waiuku</t>
  </si>
  <si>
    <t>DCS136</t>
  </si>
  <si>
    <t>DC STW Urban Akld Non GPA</t>
  </si>
  <si>
    <t>DCS137</t>
  </si>
  <si>
    <t>Urban Akld Non GPA</t>
  </si>
  <si>
    <t>DCS138</t>
  </si>
  <si>
    <t>DC Transport (Auckland wide) AC</t>
  </si>
  <si>
    <t>DC TRA Auckland Wide AC</t>
  </si>
  <si>
    <t>DCTR01</t>
  </si>
  <si>
    <t>N.002105.07</t>
  </si>
  <si>
    <t>DC Transport AW</t>
  </si>
  <si>
    <t>DC Transport AW AC</t>
  </si>
  <si>
    <t>Split Transport AW</t>
  </si>
  <si>
    <t>DC Transport (North) AC</t>
  </si>
  <si>
    <t>DC TRA Mainland AC</t>
  </si>
  <si>
    <t>DCTR02</t>
  </si>
  <si>
    <t>DC Transport (West) AC</t>
  </si>
  <si>
    <t>DC TRA West AC</t>
  </si>
  <si>
    <t>DCTR03</t>
  </si>
  <si>
    <t>N.002105.11</t>
  </si>
  <si>
    <t>DC Transport West AC</t>
  </si>
  <si>
    <t>Split Transport WT</t>
  </si>
  <si>
    <t>DC Transport (South) AC</t>
  </si>
  <si>
    <t>DC TRA South AC</t>
  </si>
  <si>
    <t>DCTR05</t>
  </si>
  <si>
    <t>N.002105.09</t>
  </si>
  <si>
    <t>DC Transport South AC</t>
  </si>
  <si>
    <t>Split Transport ST</t>
  </si>
  <si>
    <t>DC Transport (HGI) AC</t>
  </si>
  <si>
    <t>DC TRA HGI AC</t>
  </si>
  <si>
    <t>DCTR06</t>
  </si>
  <si>
    <t>N.002085.02</t>
  </si>
  <si>
    <t>DC- Transport (Wynyard PT) ACC</t>
  </si>
  <si>
    <t>DC TRA Wynyard Pt ACC</t>
  </si>
  <si>
    <t>DCTR07</t>
  </si>
  <si>
    <t>DCTR47</t>
  </si>
  <si>
    <t>Wynyard Pt</t>
  </si>
  <si>
    <t>N.002523</t>
  </si>
  <si>
    <t>N.002086.01</t>
  </si>
  <si>
    <t>DC Transport (Pukekohe South) FDC</t>
  </si>
  <si>
    <t>DC TRA Pukekohe South FDC</t>
  </si>
  <si>
    <t>DCTR09</t>
  </si>
  <si>
    <t>DCTR49</t>
  </si>
  <si>
    <t>DC Transport (Pukekohe North) FDC</t>
  </si>
  <si>
    <t>DC TRA Pukekohe North FDC</t>
  </si>
  <si>
    <t>DCTR10</t>
  </si>
  <si>
    <t>DCTR50</t>
  </si>
  <si>
    <t>N.002086.03</t>
  </si>
  <si>
    <t>DC Transport (Buckland) FDC</t>
  </si>
  <si>
    <t>DC TRA Buckland FDC</t>
  </si>
  <si>
    <t>DCTR11</t>
  </si>
  <si>
    <t>DCTR51</t>
  </si>
  <si>
    <t>DC Transport (Waiuku) FDC</t>
  </si>
  <si>
    <t>DC TRA Waiuku FDC</t>
  </si>
  <si>
    <t>DCTR12</t>
  </si>
  <si>
    <t>DCTR52</t>
  </si>
  <si>
    <t>DC Transport (Tuakau) FDC</t>
  </si>
  <si>
    <t>DC TRA Tuakau FDC</t>
  </si>
  <si>
    <t>DCTR13</t>
  </si>
  <si>
    <t>DCTR53</t>
  </si>
  <si>
    <t>DC Transport (Clarks Beach) FDC</t>
  </si>
  <si>
    <t>DC TRA Clarks Beach FDC</t>
  </si>
  <si>
    <t>DCTR14</t>
  </si>
  <si>
    <t>DCTR54</t>
  </si>
  <si>
    <t>N.002086.07</t>
  </si>
  <si>
    <t>DC Transport (Waiau Beach) FDC</t>
  </si>
  <si>
    <t>DC TRA Waiau Beach FDC</t>
  </si>
  <si>
    <t>DCTR15</t>
  </si>
  <si>
    <t>N.002086.08</t>
  </si>
  <si>
    <t>DC Transport (Glenbrook Beach)FDC</t>
  </si>
  <si>
    <t>DC TRA Glenbrook Beach FDC</t>
  </si>
  <si>
    <t>DCTR16</t>
  </si>
  <si>
    <t>N.002086.09</t>
  </si>
  <si>
    <t>DC Transport (Patumahoe) FDC</t>
  </si>
  <si>
    <t>DC TRA Patumahoe FDC</t>
  </si>
  <si>
    <t>DCTR17</t>
  </si>
  <si>
    <t>N.002086.10</t>
  </si>
  <si>
    <t>DC Transport (Kingsgate) FDC</t>
  </si>
  <si>
    <t>DC TRA Kingsgate FDC</t>
  </si>
  <si>
    <t>DCTR18</t>
  </si>
  <si>
    <t>N.002086.12</t>
  </si>
  <si>
    <t>DC Transport (Bombay Waiau Pa  Hunua)FDC</t>
  </si>
  <si>
    <t>DC TRA Bombay Waiau Pa  Hunua FDC</t>
  </si>
  <si>
    <t>DC TRA Bombay Waiau Pa Hunua FDC</t>
  </si>
  <si>
    <t>DCTR19</t>
  </si>
  <si>
    <t>Bombay Waiau Pa  Hunua</t>
  </si>
  <si>
    <t>N.002086.13</t>
  </si>
  <si>
    <t>DC Transport (Port Waikato  Kaiaua) FDC</t>
  </si>
  <si>
    <t>DC TRA Port Waikato  Kaiaua FDC</t>
  </si>
  <si>
    <t>DCTR20</t>
  </si>
  <si>
    <t>Port Waikato  Kaiaua</t>
  </si>
  <si>
    <t>N.002086.14</t>
  </si>
  <si>
    <t>DC Transport (Paerata) FDC</t>
  </si>
  <si>
    <t>DC TRA Paerata FDC</t>
  </si>
  <si>
    <t>DCTR21</t>
  </si>
  <si>
    <t>DC Trnsprt(allother-rural&amp;unserviced)FDC</t>
  </si>
  <si>
    <t>DC TRA allother-rural&amp;unserviced FDC</t>
  </si>
  <si>
    <t>DCTR22</t>
  </si>
  <si>
    <t>allother-rural&amp;unserviced</t>
  </si>
  <si>
    <t>N.002524</t>
  </si>
  <si>
    <t>N.002087.01</t>
  </si>
  <si>
    <t>DC - Transport (Manukau) MCC</t>
  </si>
  <si>
    <t>DC TRA MCC</t>
  </si>
  <si>
    <t>DCTR23</t>
  </si>
  <si>
    <t>N.002089.01</t>
  </si>
  <si>
    <t>DC - Transport (Hingaia North) PDC</t>
  </si>
  <si>
    <t>DC TRA Hingaia North PDC</t>
  </si>
  <si>
    <t>DCTR24</t>
  </si>
  <si>
    <t>N.002089.02</t>
  </si>
  <si>
    <t>DC - Transport (Hingaia South) PDC</t>
  </si>
  <si>
    <t>DC TRA Hingaia South PDC</t>
  </si>
  <si>
    <t>DCTR25</t>
  </si>
  <si>
    <t>N.002089.03</t>
  </si>
  <si>
    <t>DC - Transport (Hingaia Balance) PDC</t>
  </si>
  <si>
    <t>DC TRA Hingaia Balance PDC</t>
  </si>
  <si>
    <t>DCTR26</t>
  </si>
  <si>
    <t>Hingaia Balance</t>
  </si>
  <si>
    <t>DC - Transport (Urban) PDC</t>
  </si>
  <si>
    <t>DC TRA Urban PDC</t>
  </si>
  <si>
    <t>DCTR27</t>
  </si>
  <si>
    <t>DC - Transport (Rural) PDC</t>
  </si>
  <si>
    <t>DC TRA Rural PDC</t>
  </si>
  <si>
    <t>DCTR28</t>
  </si>
  <si>
    <t>DC - Transport (District wide) PDC</t>
  </si>
  <si>
    <t>DC TRA District Wide PDC</t>
  </si>
  <si>
    <t>DCTR29</t>
  </si>
  <si>
    <t>N.002527</t>
  </si>
  <si>
    <t>Dev Cont - Transport (Hibiscus Coast)RDC</t>
  </si>
  <si>
    <t>DC TRA Hibiscus Coast RDC</t>
  </si>
  <si>
    <t>DCTR30</t>
  </si>
  <si>
    <t>N.002091.01</t>
  </si>
  <si>
    <t>DC-Transport(Hobsonville Peninsula)WCC</t>
  </si>
  <si>
    <t>DC TRA Hobsonville Peninsula WCC</t>
  </si>
  <si>
    <t>DCTR31</t>
  </si>
  <si>
    <t>N.002091.02</t>
  </si>
  <si>
    <t>DC-Transport(Hobsonville Village)WCC</t>
  </si>
  <si>
    <t>DC TRA Hobsonville Village WCC</t>
  </si>
  <si>
    <t>DCTR32</t>
  </si>
  <si>
    <t>N.002091.03</t>
  </si>
  <si>
    <t>DC-Transport(Massey North) WCC</t>
  </si>
  <si>
    <t>DC TRA Massey North WCC</t>
  </si>
  <si>
    <t>DCTR33</t>
  </si>
  <si>
    <t>N.002088.03</t>
  </si>
  <si>
    <t>DC-Transport (Albany_3 2006) NSCC</t>
  </si>
  <si>
    <t>DC TRA Albany_3 2006 NSCC</t>
  </si>
  <si>
    <t>DCTR37</t>
  </si>
  <si>
    <t xml:space="preserve">Albany_3 </t>
  </si>
  <si>
    <t>DC-Transport (Birknhead-Nrthcte2006)NSCC</t>
  </si>
  <si>
    <t>DC TRA Birknhead-Nrthcte2006 NSCC</t>
  </si>
  <si>
    <t>DCTR39</t>
  </si>
  <si>
    <t>Birknhead-Nrthcte</t>
  </si>
  <si>
    <t>N.002088.06</t>
  </si>
  <si>
    <t>DC-Transport (Devenport 2006)NSCC</t>
  </si>
  <si>
    <t>DC TRA Devenport 2006 NSCC</t>
  </si>
  <si>
    <t>DC TRA Devonport 2006 NSCC</t>
  </si>
  <si>
    <t>DCTR40</t>
  </si>
  <si>
    <t>N.002088.07</t>
  </si>
  <si>
    <t>DC-Transport (East Coast Bay 2006)NSCC</t>
  </si>
  <si>
    <t>DC TRA East Coast Bay 2006 NSCC</t>
  </si>
  <si>
    <t>DCTR41</t>
  </si>
  <si>
    <t>DC-Transport (Glenfield 2006)NSCC</t>
  </si>
  <si>
    <t>DC TRA Glenfield 2006 NSCC</t>
  </si>
  <si>
    <t>DCTR42</t>
  </si>
  <si>
    <t>N.002088.10</t>
  </si>
  <si>
    <t>DC-Transport (Takapuna 2006) NSCC</t>
  </si>
  <si>
    <t>DC TRA Takapuna 2006 NSCC</t>
  </si>
  <si>
    <t>DCTR44</t>
  </si>
  <si>
    <t>N.002088.11</t>
  </si>
  <si>
    <t>DC-Transport (Greenhithe 2006) NSCC</t>
  </si>
  <si>
    <t>DC TRA Greenhithe 2006 NSCC</t>
  </si>
  <si>
    <t>DCTR45</t>
  </si>
  <si>
    <t xml:space="preserve">Greenhithe </t>
  </si>
  <si>
    <t>N.002090</t>
  </si>
  <si>
    <t>N.002090.02</t>
  </si>
  <si>
    <t>DC TRA Rural and Township RDC</t>
  </si>
  <si>
    <t>Rural and Township</t>
  </si>
  <si>
    <t>DC Transport North AC</t>
  </si>
  <si>
    <t>Split Transport NT</t>
  </si>
  <si>
    <t>DCTR46</t>
  </si>
  <si>
    <t>N.002115.10</t>
  </si>
  <si>
    <t>FC PC62 Comm facilities (urban HBC) RDC</t>
  </si>
  <si>
    <t>FC CSF PC62 Urban HBC RDC</t>
  </si>
  <si>
    <t>FC PC62 CSF Facilities Urban HBC RDC</t>
  </si>
  <si>
    <t>FCCS01</t>
  </si>
  <si>
    <t>Urban HBC</t>
  </si>
  <si>
    <t>N.002115.11</t>
  </si>
  <si>
    <t>FC PC62 Community facilities (north) RDC</t>
  </si>
  <si>
    <t>FC CSF PC62 North RDC</t>
  </si>
  <si>
    <t>FC PC62 CSF Facilities North RDC</t>
  </si>
  <si>
    <t>FCCS02</t>
  </si>
  <si>
    <t>N.002115.12</t>
  </si>
  <si>
    <t>FC PC62 Community facilities (south) RDC</t>
  </si>
  <si>
    <t>FC CSF PC62 South RDC</t>
  </si>
  <si>
    <t>FC PC62 CSF Facilities South RDC</t>
  </si>
  <si>
    <t>FCCS03</t>
  </si>
  <si>
    <t>N.002094.16</t>
  </si>
  <si>
    <t>FC Community Facilities(Dist Wide) RDC</t>
  </si>
  <si>
    <t>FC CSF District Wide RFC</t>
  </si>
  <si>
    <t>FC CSF Facilities District Wide RDC</t>
  </si>
  <si>
    <t>FCCS05</t>
  </si>
  <si>
    <t>N.011026</t>
  </si>
  <si>
    <t>N.002124.01</t>
  </si>
  <si>
    <t>Financial Contributions - Parks - Infras</t>
  </si>
  <si>
    <t>FC LRF MCC</t>
  </si>
  <si>
    <t>FC LRF Parks Infrastructure MCC</t>
  </si>
  <si>
    <t>FCLR01</t>
  </si>
  <si>
    <t>N.011025</t>
  </si>
  <si>
    <t>N.002123.01</t>
  </si>
  <si>
    <t>Financial Contributions - Parks - Land A</t>
  </si>
  <si>
    <t>FC RES LA MCC</t>
  </si>
  <si>
    <t>FC RES Land Acquisition MCC</t>
  </si>
  <si>
    <t>FCOS01</t>
  </si>
  <si>
    <t>N.002092.02</t>
  </si>
  <si>
    <t>FC PC62 Nthres (Wellsford urban) RDC</t>
  </si>
  <si>
    <t>FC RES PC62 Wellsford urban RDC</t>
  </si>
  <si>
    <t>FC PC62 RES Wellsford urban RDC</t>
  </si>
  <si>
    <t>FCOS03</t>
  </si>
  <si>
    <t>Wellsford urban</t>
  </si>
  <si>
    <t>N.002092.03</t>
  </si>
  <si>
    <t>FC PC62 Nthres (Settlements north) RDC</t>
  </si>
  <si>
    <t>FC RES PC62 Settlements north RDC</t>
  </si>
  <si>
    <t>FC PC62 RES Settlements north RDC</t>
  </si>
  <si>
    <t>FCOS04</t>
  </si>
  <si>
    <t>Settlements north</t>
  </si>
  <si>
    <t>N.002092.04</t>
  </si>
  <si>
    <t>FC PC62 Nthres(Snells/Algies/Sandpit)RDC</t>
  </si>
  <si>
    <t>FC RES PC62 Snells/Algies/Sandpit RDC</t>
  </si>
  <si>
    <t>FC PC62 RES Snells/Algies/Sandpit RDC</t>
  </si>
  <si>
    <t>FCOS05</t>
  </si>
  <si>
    <t>Snells/Algies/Sandpit</t>
  </si>
  <si>
    <t>N.002092.05</t>
  </si>
  <si>
    <t>FC PC62 Nthres (Warkworth urban) RDC</t>
  </si>
  <si>
    <t>FC RES PC62 Warkworth urban RDC</t>
  </si>
  <si>
    <t>FC PC62 RES Warkworth urban RDC</t>
  </si>
  <si>
    <t>FCOS06</t>
  </si>
  <si>
    <t>Warkworth urban</t>
  </si>
  <si>
    <t>N.002092.06</t>
  </si>
  <si>
    <t>FC PC62 Nthres (Settlement ntheast) RDC</t>
  </si>
  <si>
    <t>FC RES PC62 Settlement ntheast RDC</t>
  </si>
  <si>
    <t>FC PC62 RES Settlement ntheast RDC</t>
  </si>
  <si>
    <t>FCOS07</t>
  </si>
  <si>
    <t>Settlement ntheast</t>
  </si>
  <si>
    <t>N.002092.07</t>
  </si>
  <si>
    <t>FC PC62 Sthres (Settlement west HBC)RDC</t>
  </si>
  <si>
    <t>FC RES PC62 Settlement west HBC RDC</t>
  </si>
  <si>
    <t>FC PC62 RES Settlement west HBC RDC</t>
  </si>
  <si>
    <t>FCOS08</t>
  </si>
  <si>
    <t>Settlement west HBC</t>
  </si>
  <si>
    <t>N.002092.08</t>
  </si>
  <si>
    <t>FC PC62 Sthres (Helensville urban) RDC</t>
  </si>
  <si>
    <t>FC RES PC62 Helensville urban RDC</t>
  </si>
  <si>
    <t>FC PC62 RES Helensville urban RDC</t>
  </si>
  <si>
    <t>FCOS09</t>
  </si>
  <si>
    <t>Helensville urban</t>
  </si>
  <si>
    <t>N.002092.09</t>
  </si>
  <si>
    <t>FC PC62 Sthres (Settlements west) RDC</t>
  </si>
  <si>
    <t>FC RES PC62 Settlements west RDC</t>
  </si>
  <si>
    <t>FC PC62 RES Settlements west RDC</t>
  </si>
  <si>
    <t>FCOS10</t>
  </si>
  <si>
    <t>Settlements west</t>
  </si>
  <si>
    <t>N.002092.10</t>
  </si>
  <si>
    <t>FC PC62 Sthres (Riverhead urban) RDC</t>
  </si>
  <si>
    <t>FC RES PC62 Riverhead urban RDC</t>
  </si>
  <si>
    <t>FC PC62 RES Riverhead urban RDC</t>
  </si>
  <si>
    <t>FCOS11</t>
  </si>
  <si>
    <t>Riverhead urban</t>
  </si>
  <si>
    <t>N.002092.11</t>
  </si>
  <si>
    <t>FC PC62 Sthres (Settlements south) RDC</t>
  </si>
  <si>
    <t>FC RES PC62 Settlements south RDC</t>
  </si>
  <si>
    <t>FC PC62 RES Settlements south RDC</t>
  </si>
  <si>
    <t>FCOS12</t>
  </si>
  <si>
    <t>Settlements south</t>
  </si>
  <si>
    <t>N.002092.12</t>
  </si>
  <si>
    <t>FC PC62 Sthres (Kumeu/Huapai Urban)RDC</t>
  </si>
  <si>
    <t>FC RES PC62 Kumeu/Huapai Urban RDC</t>
  </si>
  <si>
    <t>FC PC62 RES Kumeu/Huapai Urban RDC</t>
  </si>
  <si>
    <t>FCOS13</t>
  </si>
  <si>
    <t>Kumeu/Huapai Urban</t>
  </si>
  <si>
    <t>N.002092.13</t>
  </si>
  <si>
    <t>FC PC62 Sthres (Settlemt southeast) RDC</t>
  </si>
  <si>
    <t>FC RES PC62 Settlemt southeast RDC</t>
  </si>
  <si>
    <t>FC PC62 RES Settlemt southeast RDC</t>
  </si>
  <si>
    <t>FCOS14</t>
  </si>
  <si>
    <t>Settlemt southeast</t>
  </si>
  <si>
    <t>N.002092.14</t>
  </si>
  <si>
    <t>FC PC62 UrbHBC sprtsfld (OrewaSilvdl)RDC</t>
  </si>
  <si>
    <t>FC Sprts PC62 Orewa/Silverdale RDC</t>
  </si>
  <si>
    <t>FC PC62 Sprtsfld Orewa/Silverdale RDC</t>
  </si>
  <si>
    <t>FCOS15</t>
  </si>
  <si>
    <t>Orewa/Silverdale</t>
  </si>
  <si>
    <t>N.002092.15</t>
  </si>
  <si>
    <t>FC PC62 Urban HBC sprtsfld (Whangapa RDC</t>
  </si>
  <si>
    <t>FC Sprts PC62 Whangaparaoa RDC</t>
  </si>
  <si>
    <t>FC PC62 Sprtsfld Whangaparaoa RDC</t>
  </si>
  <si>
    <t>FCOS16</t>
  </si>
  <si>
    <t>N.002092.16</t>
  </si>
  <si>
    <t>FC PC62 Nthsprtsfld (Wellsford) RDC</t>
  </si>
  <si>
    <t>FC Sprts PC62 Wellsford RDC</t>
  </si>
  <si>
    <t>FC PC62 Sprtsfld Wellsford RDC</t>
  </si>
  <si>
    <t>FCOS17</t>
  </si>
  <si>
    <t>Wellsford</t>
  </si>
  <si>
    <t>N.002092.17</t>
  </si>
  <si>
    <t>FC PC62 Nthsprtsfld (Warkworth urbn) RDC</t>
  </si>
  <si>
    <t>FC Sprts PC62 Warkworth urbn RDC</t>
  </si>
  <si>
    <t>FC PC62 Sprtsfld Warkworth urbn RDC</t>
  </si>
  <si>
    <t>FCOS18</t>
  </si>
  <si>
    <t>Warkworth urbn</t>
  </si>
  <si>
    <t>N.002092.18</t>
  </si>
  <si>
    <t>FC PC62 Nthsprtsfld (Snell/Algie/SandUrb</t>
  </si>
  <si>
    <t>FC Sprts PC62 Snell/Algie/SandUrb RDC</t>
  </si>
  <si>
    <t>FC PC62 Sprtsfld Snell/Algie/SandUrb RDC</t>
  </si>
  <si>
    <t>FCOS19</t>
  </si>
  <si>
    <t>Snell/Algie/SandUrb</t>
  </si>
  <si>
    <t>N.002092.19</t>
  </si>
  <si>
    <t>FC PC62 Nthsprtsfld (NthernRural) RDC</t>
  </si>
  <si>
    <t>FC Sprts PC62 NthernRural RDC</t>
  </si>
  <si>
    <t>FC PC62 Sprtsfld NthernRural RDC</t>
  </si>
  <si>
    <t>FCOS20</t>
  </si>
  <si>
    <t>NthernRural</t>
  </si>
  <si>
    <t>N.002092.20</t>
  </si>
  <si>
    <t>FC PC62 Sthsprtsfld (HelensvilleUrb) RDC</t>
  </si>
  <si>
    <t>FC Sprts PC62 HelensvilleUrb RDC</t>
  </si>
  <si>
    <t>FC PC62 Sprtsfld HelensvilleUrb RDC</t>
  </si>
  <si>
    <t>FCOS21</t>
  </si>
  <si>
    <t>HelensvilleUrb</t>
  </si>
  <si>
    <t>N.002092.21</t>
  </si>
  <si>
    <t>FC PC62 Sthsprtsfld (Kumeu/HuapaiUrb)RDC</t>
  </si>
  <si>
    <t>FC Sprts PC62 Kumeu/HuapaiUrb RDC</t>
  </si>
  <si>
    <t>FC PC62 Sprtsfld Kumeu/HuapaiUrb RDC</t>
  </si>
  <si>
    <t>FCOS22</t>
  </si>
  <si>
    <t>Kumeu/HuapaiUrb</t>
  </si>
  <si>
    <t>N.002092.22</t>
  </si>
  <si>
    <t>FC PC62 Sthsprtsfld (Riverhead Urb) RDC</t>
  </si>
  <si>
    <t>FC Sprts PC62 Riverhead Urb RDC</t>
  </si>
  <si>
    <t>FC PC62 Sprtsfld Riverhead Urb RDC</t>
  </si>
  <si>
    <t>FCOS23</t>
  </si>
  <si>
    <t>Riverhead Urb</t>
  </si>
  <si>
    <t>N.002092.23</t>
  </si>
  <si>
    <t>FC PC62 Sthsprtsfld (Western rural) RDC</t>
  </si>
  <si>
    <t>FC Sprts PC62 Western rural RDC</t>
  </si>
  <si>
    <t>FC PC62 Sprtsfld Western rural RDC</t>
  </si>
  <si>
    <t>FCOS24</t>
  </si>
  <si>
    <t>Western rural</t>
  </si>
  <si>
    <t>N.002122.01</t>
  </si>
  <si>
    <t>FC-LA (Kumeu Huapai urban) RDC</t>
  </si>
  <si>
    <t>FC RES LA Kumeu Huapai urban RDC</t>
  </si>
  <si>
    <t>FCOS25</t>
  </si>
  <si>
    <t>Kumeu Huapai urban</t>
  </si>
  <si>
    <t>N.002122.04</t>
  </si>
  <si>
    <t>FC-LA (Nth-Snell/Algie/Sand urban) RDC</t>
  </si>
  <si>
    <t>FC RES LA Nth-Snell/Algie/Sand urban RDC</t>
  </si>
  <si>
    <t>FCOS28</t>
  </si>
  <si>
    <t>Nth-Snell/Algie/Sand urban</t>
  </si>
  <si>
    <t>N.002122.05</t>
  </si>
  <si>
    <t>FC-LA (Nth Warkworth urban) RDC</t>
  </si>
  <si>
    <t>FC RES LA Nth Warkworth urban RDC</t>
  </si>
  <si>
    <t>FCOS29</t>
  </si>
  <si>
    <t>Nth Warkworth urban</t>
  </si>
  <si>
    <t>N.002122.06</t>
  </si>
  <si>
    <t>FC-LA (Sth-Helensville urban) RDC</t>
  </si>
  <si>
    <t>FC RES LA Sth-Helensville urban RDC</t>
  </si>
  <si>
    <t>FCOS30</t>
  </si>
  <si>
    <t>Sth-Helensville urban</t>
  </si>
  <si>
    <t>N.002122.08</t>
  </si>
  <si>
    <t>FC-LA (Sth settlmnts sth) RDC</t>
  </si>
  <si>
    <t>FC RES LA Sth settlmnts sth RDC</t>
  </si>
  <si>
    <t>FCOS32</t>
  </si>
  <si>
    <t>Sth settlmnts sth</t>
  </si>
  <si>
    <t>N.002122.09</t>
  </si>
  <si>
    <t>FC-LA (Sth settlmnts west) RDC</t>
  </si>
  <si>
    <t>FC RES LA Sth settlmnts west RDC</t>
  </si>
  <si>
    <t>FCOS33</t>
  </si>
  <si>
    <t>Sth settlmnts west</t>
  </si>
  <si>
    <t>N.002122.10</t>
  </si>
  <si>
    <t>FC-LA (Urban HBC-Orewa Silverdale) RDC</t>
  </si>
  <si>
    <t>FC RES LA Urban HBC-Orewa Silverdale RDC</t>
  </si>
  <si>
    <t>FCOS34</t>
  </si>
  <si>
    <t>Urban HBC-Orewa Silverdale</t>
  </si>
  <si>
    <t>N.002122.11</t>
  </si>
  <si>
    <t>FC-LA (Urban HBC-Whangaparoa) RDC</t>
  </si>
  <si>
    <t>FC RES LA Urban HBC-Whangaparoa RDC</t>
  </si>
  <si>
    <t>FCOS35</t>
  </si>
  <si>
    <t>Urban HBC-Whangaparoa</t>
  </si>
  <si>
    <t>N.011022</t>
  </si>
  <si>
    <t>N.002121.01</t>
  </si>
  <si>
    <t>FC RES LA Citywide 2006 WCC</t>
  </si>
  <si>
    <t>FCOS36</t>
  </si>
  <si>
    <t>N.009453</t>
  </si>
  <si>
    <t>N.002098.01</t>
  </si>
  <si>
    <t>Financial Contribution Parking (FDC)</t>
  </si>
  <si>
    <t>FC Parking FDC</t>
  </si>
  <si>
    <t>Parking</t>
  </si>
  <si>
    <t>FCPK01</t>
  </si>
  <si>
    <t>N.009451</t>
  </si>
  <si>
    <t>N.002096.01</t>
  </si>
  <si>
    <t>Financial Contribution Parking-MCC</t>
  </si>
  <si>
    <t>FC Parking MCC</t>
  </si>
  <si>
    <t>FCPK02</t>
  </si>
  <si>
    <t>N.009454</t>
  </si>
  <si>
    <t>N.002099.01</t>
  </si>
  <si>
    <t>FC Parking (Dist Wide) RDC</t>
  </si>
  <si>
    <t>FC Parking District Wide RDC</t>
  </si>
  <si>
    <t>FCPK03</t>
  </si>
  <si>
    <t>N.002099.02</t>
  </si>
  <si>
    <t>FC Parking (Orewa Town Centre) RDC</t>
  </si>
  <si>
    <t>FC Parking Orewa Town Centre RDC</t>
  </si>
  <si>
    <t>FCPK04</t>
  </si>
  <si>
    <t>Orewa Town Centre</t>
  </si>
  <si>
    <t>N.002099.03</t>
  </si>
  <si>
    <t>FC Parking (Warkworth) RDC</t>
  </si>
  <si>
    <t>FC Parking Warkworth RDC</t>
  </si>
  <si>
    <t>FCPK05</t>
  </si>
  <si>
    <t>N.009455</t>
  </si>
  <si>
    <t>N.002100.04</t>
  </si>
  <si>
    <t>FC PC62  All other parking RDC</t>
  </si>
  <si>
    <t>FC PC62 Parking All other parking RDC</t>
  </si>
  <si>
    <t>FCPK06</t>
  </si>
  <si>
    <t>N.002115.13</t>
  </si>
  <si>
    <t>FC PC62 Business Area (Te Hana) RDC</t>
  </si>
  <si>
    <t>FC PC62 Parking Te Hana RDC</t>
  </si>
  <si>
    <t>FC PC62 BA Parking Te Hana RDC</t>
  </si>
  <si>
    <t>Business Area / Parking</t>
  </si>
  <si>
    <t>FCPK07</t>
  </si>
  <si>
    <t>Te Hana</t>
  </si>
  <si>
    <t>N.002115.14</t>
  </si>
  <si>
    <t>FC PC62 Business Area (Wellsford) RDC</t>
  </si>
  <si>
    <t>FC PC62 Parking Wellsford RDC</t>
  </si>
  <si>
    <t>FC PC62 BA Parking Wellsford RDC</t>
  </si>
  <si>
    <t>FCPK08</t>
  </si>
  <si>
    <t>N.002115.15</t>
  </si>
  <si>
    <t>FC PC62 Business Area (Leigh) RDC</t>
  </si>
  <si>
    <t>FC PC62 Parking Leigh RDC</t>
  </si>
  <si>
    <t>FC PC62 BA Parking Leigh RDC</t>
  </si>
  <si>
    <t>FCPK09</t>
  </si>
  <si>
    <t>Leigh</t>
  </si>
  <si>
    <t>N.002115.16</t>
  </si>
  <si>
    <t>FC PC62 Business Area (Matakana) RDC</t>
  </si>
  <si>
    <t>FC PC62 Parking Matakana RDC</t>
  </si>
  <si>
    <t>FC PC62 BA Parking Matakana RDC</t>
  </si>
  <si>
    <t>FCPK10</t>
  </si>
  <si>
    <t>N.002115.17</t>
  </si>
  <si>
    <t>FC PC62 Business Area (Warkworth) RDC</t>
  </si>
  <si>
    <t>FC PC62 Parking Warkworth RDC</t>
  </si>
  <si>
    <t>FC PC62 BA Parking Warkworth RDC</t>
  </si>
  <si>
    <t>FCPK11</t>
  </si>
  <si>
    <t>N.002115.18</t>
  </si>
  <si>
    <t>FC PC62 Business Area (Snells Beach) RDC</t>
  </si>
  <si>
    <t>FC PC62 Parking Snells Beach RDC</t>
  </si>
  <si>
    <t>FC PC62 BA Parking Snells Beach RDC</t>
  </si>
  <si>
    <t>FCPK12</t>
  </si>
  <si>
    <t>N.002115.19</t>
  </si>
  <si>
    <t>FC PC62 Business Area (Waiwera) RDC</t>
  </si>
  <si>
    <t>FC PC62 Parking Waiwera RDC</t>
  </si>
  <si>
    <t>FC PC62 BA Parking Waiwera RDC</t>
  </si>
  <si>
    <t>FCPK13</t>
  </si>
  <si>
    <t>N.002115.20</t>
  </si>
  <si>
    <t>FC PC62 Business Area (Orewa) RDC</t>
  </si>
  <si>
    <t>FC PC62 Parking Orewa RDC</t>
  </si>
  <si>
    <t>FC PC62 BA Parking Orewa RDC</t>
  </si>
  <si>
    <t>FCPK14</t>
  </si>
  <si>
    <t>N.002115.21</t>
  </si>
  <si>
    <t>FC PC62 Business Area(Red Beach hilltop)</t>
  </si>
  <si>
    <t>FC PC62 Parking Red Beach hilltop RDC</t>
  </si>
  <si>
    <t>FC PC62 BA Parking Red Beach hilltop RDC</t>
  </si>
  <si>
    <t>FCPK15</t>
  </si>
  <si>
    <t>Red Beach hilltop</t>
  </si>
  <si>
    <t>N.002115.22</t>
  </si>
  <si>
    <t>FC PC62 Business Area (Whangaparaoa) RDC</t>
  </si>
  <si>
    <t>FC PC62 Parking Whangaparaoa RDC</t>
  </si>
  <si>
    <t>FC PC62 BA Parking Whangaparaoa RDC</t>
  </si>
  <si>
    <t>FCPK16</t>
  </si>
  <si>
    <t>N.002115.23</t>
  </si>
  <si>
    <t>FC PC62 Business Area (Manly) RDC</t>
  </si>
  <si>
    <t>FC PC62 Parking Manly RDC</t>
  </si>
  <si>
    <t>FC PC62 BA Parking Manly RDC</t>
  </si>
  <si>
    <t>FCPK17</t>
  </si>
  <si>
    <t>Manly</t>
  </si>
  <si>
    <t>N.002115.24</t>
  </si>
  <si>
    <t>FC PC62 Business Area (Silverdale) RDC</t>
  </si>
  <si>
    <t>FC PC62 Parking Silverdale RDC</t>
  </si>
  <si>
    <t>FC PC62 BA Parking Silverdale RDC</t>
  </si>
  <si>
    <t>FCPK18</t>
  </si>
  <si>
    <t>N.002115.25</t>
  </si>
  <si>
    <t>FC PC62 Business Area (Helensville/Parak</t>
  </si>
  <si>
    <t>FC PC62 Parking Helensville/Parakiri RDC</t>
  </si>
  <si>
    <t>FC PC62 BA Parking Helensville/Parakiri RDC</t>
  </si>
  <si>
    <t>FCPK19</t>
  </si>
  <si>
    <t>Helensville/Parakiri</t>
  </si>
  <si>
    <t>N.002115.26</t>
  </si>
  <si>
    <t>FC PC62 Business Area (Waimauku) RDC</t>
  </si>
  <si>
    <t>FC PC62 Parking Waimauku RDC</t>
  </si>
  <si>
    <t>FC PC62 BA Parking Waimauku RDC</t>
  </si>
  <si>
    <t>FCPK20</t>
  </si>
  <si>
    <t>Waimauku</t>
  </si>
  <si>
    <t>N.002115.27</t>
  </si>
  <si>
    <t>FC PC62 Business Area (Huapai) RDC</t>
  </si>
  <si>
    <t>FC PC62 Parking Huapai RDC</t>
  </si>
  <si>
    <t>FC PC62 BA Parking Huapai RDC</t>
  </si>
  <si>
    <t>FCPK21</t>
  </si>
  <si>
    <t>N.002115.28</t>
  </si>
  <si>
    <t>FC PC62 Business Area (Riverhead) RDC</t>
  </si>
  <si>
    <t>FC PC62 Parking Riverhead RDC</t>
  </si>
  <si>
    <t>FC PC62 BA Parking Riverhead RDC</t>
  </si>
  <si>
    <t>FCPK22</t>
  </si>
  <si>
    <t>Riverhead</t>
  </si>
  <si>
    <t>N.002115.29</t>
  </si>
  <si>
    <t>FC PC62 Business Area (Dairy Flat) RDC</t>
  </si>
  <si>
    <t>FC PC62 Parking Dairy Flat RDC</t>
  </si>
  <si>
    <t>FC PC62 BA Parking Dairy Flat RDC</t>
  </si>
  <si>
    <t>FCPK23</t>
  </si>
  <si>
    <t>N.002115.30</t>
  </si>
  <si>
    <t>FC PC62 Business Area (Coatesville) RDC</t>
  </si>
  <si>
    <t>FC PC62 Parking Coatesville RDC</t>
  </si>
  <si>
    <t>FC PC62 BA Parking Coatesville RDC</t>
  </si>
  <si>
    <t>FCPK24</t>
  </si>
  <si>
    <t>Coatesville</t>
  </si>
  <si>
    <t>N.002088.12</t>
  </si>
  <si>
    <t>FC Cash in Lieu of parking NSCC</t>
  </si>
  <si>
    <t>FC Parking NSCC</t>
  </si>
  <si>
    <t>FCPK25</t>
  </si>
  <si>
    <t>N.002122.07</t>
  </si>
  <si>
    <t>FC-LA (Sth-Riverhead urban) RDC</t>
  </si>
  <si>
    <t>FC RES LA Sth-Riverhead urban RDC</t>
  </si>
  <si>
    <t>FCPS31</t>
  </si>
  <si>
    <t>Sth-Riverhead urban</t>
  </si>
  <si>
    <t>N.009450</t>
  </si>
  <si>
    <t>N.002095.01</t>
  </si>
  <si>
    <t>FC SW (Dist Wide) RDC</t>
  </si>
  <si>
    <t>FC STW District Wide RDC</t>
  </si>
  <si>
    <t>FCS002</t>
  </si>
  <si>
    <t>N.002095.25</t>
  </si>
  <si>
    <t>FC SW (Weiti Forest ) RDC</t>
  </si>
  <si>
    <t>FC STW Weiti Forest  RDC</t>
  </si>
  <si>
    <t>FCS004</t>
  </si>
  <si>
    <t xml:space="preserve">Weiti Forest </t>
  </si>
  <si>
    <t>N.002095.27</t>
  </si>
  <si>
    <t>FC PC62 SW (Waiwera) RDC</t>
  </si>
  <si>
    <t>FC STW PC62 Waiwera RDC</t>
  </si>
  <si>
    <t>FC PC62 STW Waiwera RDC</t>
  </si>
  <si>
    <t>FCS005</t>
  </si>
  <si>
    <t>N.002095.28</t>
  </si>
  <si>
    <t>FC PC62 SW (Hatfields north) RDC</t>
  </si>
  <si>
    <t>FC STW PC62 Hatfields north RDC</t>
  </si>
  <si>
    <t>FC PC62 STW Hatfields north RDC</t>
  </si>
  <si>
    <t>FCS006</t>
  </si>
  <si>
    <t>Hatfields north</t>
  </si>
  <si>
    <t>N.002095.29</t>
  </si>
  <si>
    <t>FC PC62 SW (Hatfields) RDC</t>
  </si>
  <si>
    <t>FC STW PC62 Hatfields RDC</t>
  </si>
  <si>
    <t>FC PC62 STW Hatfields RDC</t>
  </si>
  <si>
    <t>FCS007</t>
  </si>
  <si>
    <t>Hatfields</t>
  </si>
  <si>
    <t>N.002095.30</t>
  </si>
  <si>
    <t>FC PC62 SW (Nukumea) RDC</t>
  </si>
  <si>
    <t>FC STW PC62 Nukumea RDC</t>
  </si>
  <si>
    <t>FC PC62 STW Nukumea RDC</t>
  </si>
  <si>
    <t>FCS008</t>
  </si>
  <si>
    <t>N.002095.31</t>
  </si>
  <si>
    <t>FC PC62 SW (Orewa north) RDC</t>
  </si>
  <si>
    <t>FC STW PC62 Orewa north RDC</t>
  </si>
  <si>
    <t>FC PC62 STW Orewa north RDC</t>
  </si>
  <si>
    <t>FCS009</t>
  </si>
  <si>
    <t>N.002095.32</t>
  </si>
  <si>
    <t>FC PC62 SW (Orewa west) RDC</t>
  </si>
  <si>
    <t>FC STW PC62 Orewa west RDC</t>
  </si>
  <si>
    <t>FC PC62 STW Orewa west RDC</t>
  </si>
  <si>
    <t>FCS010</t>
  </si>
  <si>
    <t>N.002095.33</t>
  </si>
  <si>
    <t>FC PC62 SW (Orewa south) RDC</t>
  </si>
  <si>
    <t>FC STW PC62 Orewa south RDC</t>
  </si>
  <si>
    <t>FC PC62 STW Orewa south RDC</t>
  </si>
  <si>
    <t>FCS011</t>
  </si>
  <si>
    <t>N.002095.34</t>
  </si>
  <si>
    <t>FC PC62 SW(Red Beach) RDC</t>
  </si>
  <si>
    <t>FC STW PC62 Red Beach RDC</t>
  </si>
  <si>
    <t>FC PC62 STW Red Beach RDC</t>
  </si>
  <si>
    <t>FCS012</t>
  </si>
  <si>
    <t>N.002095.35</t>
  </si>
  <si>
    <t>FC PC62 SW (Silverdale) RDC</t>
  </si>
  <si>
    <t>FC STW PC62 Silverdale RDC</t>
  </si>
  <si>
    <t>FC PC62 STW Silverdale RDC</t>
  </si>
  <si>
    <t>FCS013</t>
  </si>
  <si>
    <t>N.002095.36</t>
  </si>
  <si>
    <t>FC PC62 SW (Silverdale south) RDC</t>
  </si>
  <si>
    <t>FC STW PC62 Silverdale south RDC</t>
  </si>
  <si>
    <t>FC PC62 STW Silverdale south RDC</t>
  </si>
  <si>
    <t>FCS014</t>
  </si>
  <si>
    <t>Silverdale south</t>
  </si>
  <si>
    <t>N.002095.37</t>
  </si>
  <si>
    <t>FC PC62 SW (Stillwater) RDC</t>
  </si>
  <si>
    <t>FC STW PC62 Stillwater RDC</t>
  </si>
  <si>
    <t>FC PC62 STW Stillwater RDC</t>
  </si>
  <si>
    <t>FCS015</t>
  </si>
  <si>
    <t>N.002095.38</t>
  </si>
  <si>
    <t>FC PC62 SW (Weiti) RDC</t>
  </si>
  <si>
    <t>FC STW PC62 Weiti RDC</t>
  </si>
  <si>
    <t>FC PC62 STW Weiti RDC</t>
  </si>
  <si>
    <t>FCS016</t>
  </si>
  <si>
    <t>N.002095.39</t>
  </si>
  <si>
    <t>FC PC62 SW (Puawai Bay) RDC</t>
  </si>
  <si>
    <t>FC STW PC62 Puawai Bay RDC</t>
  </si>
  <si>
    <t>FC PC62 STW Puawai Bay RDC</t>
  </si>
  <si>
    <t>FCS017</t>
  </si>
  <si>
    <t>N.002095.40</t>
  </si>
  <si>
    <t>FC PC62 SW (Stanmore Bay) RDC</t>
  </si>
  <si>
    <t>FC STW PC62 Stanmore Bay RDC</t>
  </si>
  <si>
    <t>FC PC62 STW Stanmore Bay RDC</t>
  </si>
  <si>
    <t>FCS018</t>
  </si>
  <si>
    <t>N.002095.42</t>
  </si>
  <si>
    <t>FC PC62 SW (Big Manly) RDC</t>
  </si>
  <si>
    <t>FC STW PC62 Big Manly RDC</t>
  </si>
  <si>
    <t>FC PC62 STW Big Manly RDC</t>
  </si>
  <si>
    <t>FCS019</t>
  </si>
  <si>
    <t>Big Manly</t>
  </si>
  <si>
    <t>N.002095.43</t>
  </si>
  <si>
    <t>FC PC62 SW (Little Manly)  RDC</t>
  </si>
  <si>
    <t>FC STW PC62 Little Manly RDC</t>
  </si>
  <si>
    <t>FC PC62 STW Little Manly RDC</t>
  </si>
  <si>
    <t>FCS020</t>
  </si>
  <si>
    <t>Little Manly</t>
  </si>
  <si>
    <t>N.002095.44</t>
  </si>
  <si>
    <t>FC PC62 SW (Tindalls Bay) RDC</t>
  </si>
  <si>
    <t>FC STW PC62 Tindalls Bay RDC</t>
  </si>
  <si>
    <t>FC PC62 STW Tindalls Bay RDC</t>
  </si>
  <si>
    <t>FCS021</t>
  </si>
  <si>
    <t>Tindalls Bay</t>
  </si>
  <si>
    <t>N.002095.45</t>
  </si>
  <si>
    <t>FC PC62 SW (Matakatia) RDC</t>
  </si>
  <si>
    <t>FC STW PC62 Matakatia RDC</t>
  </si>
  <si>
    <t>FC PC62 STW Matakatia RDC</t>
  </si>
  <si>
    <t>FCS022</t>
  </si>
  <si>
    <t>Matakatia</t>
  </si>
  <si>
    <t>N.002095.46</t>
  </si>
  <si>
    <t>FC PC62 SW (Coal Mine Bay) RDC</t>
  </si>
  <si>
    <t>FC STW PC62 Coal Mine Bay RDC</t>
  </si>
  <si>
    <t>FC PC62 STW Coal Mine Bay RDC</t>
  </si>
  <si>
    <t>FCS023</t>
  </si>
  <si>
    <t>Coal Mine Bay</t>
  </si>
  <si>
    <t>N.002095.47</t>
  </si>
  <si>
    <t>FC PC62 SW (Hobbs Bay) RDC</t>
  </si>
  <si>
    <t>FC STW PC62 Hobbs Bay RDC</t>
  </si>
  <si>
    <t>FC PC62 STW Hobbs Bay RDC</t>
  </si>
  <si>
    <t>FCS024</t>
  </si>
  <si>
    <t>N.002095.48</t>
  </si>
  <si>
    <t>FC PC62 SW (Army Bay) RDC</t>
  </si>
  <si>
    <t>FC STW PC62 Army Bay RDC</t>
  </si>
  <si>
    <t>FC PC62 STW Army Bay RDC</t>
  </si>
  <si>
    <t>FCS025</t>
  </si>
  <si>
    <t>N.002095.49</t>
  </si>
  <si>
    <t>FC PC62 SW (Shakespeare Rd) RDC</t>
  </si>
  <si>
    <t>FC STW PC62 Shakespeare Rd RDC</t>
  </si>
  <si>
    <t>FC PC62 STW Shakespeare Rd RDC</t>
  </si>
  <si>
    <t>FCS026</t>
  </si>
  <si>
    <t>Shakespeare Rd</t>
  </si>
  <si>
    <t>N.002095.50</t>
  </si>
  <si>
    <t>FC PC62 SW (Okoromai Bay) RDC</t>
  </si>
  <si>
    <t>FC STW PC62 Okoromai Bay RDC</t>
  </si>
  <si>
    <t>FC PC62 STW Okoromai Bay RDC</t>
  </si>
  <si>
    <t>FCS027</t>
  </si>
  <si>
    <t>Okoromai Bay</t>
  </si>
  <si>
    <t>N.002095.51</t>
  </si>
  <si>
    <t>FC PC62 SW (Gulf Harbour) RDC</t>
  </si>
  <si>
    <t>FC STW PC62 Gulf Harbour RDC</t>
  </si>
  <si>
    <t>FC PC62 STW Gulf Harbour RDC</t>
  </si>
  <si>
    <t>FCS028</t>
  </si>
  <si>
    <t>N.002095.52</t>
  </si>
  <si>
    <t>FC PC62 SW (Baddeleys/Campbells)RDC</t>
  </si>
  <si>
    <t>FC STW PC62 Baddeleys/Campbells RDC</t>
  </si>
  <si>
    <t>FC PC62 STW Baddeleys/Campbells RDC</t>
  </si>
  <si>
    <t>FCS029</t>
  </si>
  <si>
    <t>Baddeleys/Campbells</t>
  </si>
  <si>
    <t>N.002095.53</t>
  </si>
  <si>
    <t>FC PC62 SW (Birds Beach) RDC</t>
  </si>
  <si>
    <t>FC STW PC62 Birds Beach RDC</t>
  </si>
  <si>
    <t>FC PC62 STW Birds Beach RDC</t>
  </si>
  <si>
    <t>FCS030</t>
  </si>
  <si>
    <t>Birds Beach</t>
  </si>
  <si>
    <t>N.002095.54</t>
  </si>
  <si>
    <t>FC PC62 SW (Buckleton Beach) RDC</t>
  </si>
  <si>
    <t>FC STW PC62 Buckleton Beach RDC</t>
  </si>
  <si>
    <t>FC PC62 STW Buckleton Beach RDC</t>
  </si>
  <si>
    <t>FCS031</t>
  </si>
  <si>
    <t>Buckleton Beach</t>
  </si>
  <si>
    <t>N.002095.55</t>
  </si>
  <si>
    <t>FC PC62 SW (Helensville/Parakai) RDC</t>
  </si>
  <si>
    <t>FC STW PC62 Helensville/Parakai RDC</t>
  </si>
  <si>
    <t>FC PC62 STW Helensville/Parakai RDC</t>
  </si>
  <si>
    <t>FCS032</t>
  </si>
  <si>
    <t>Helensville/Parakai</t>
  </si>
  <si>
    <t>N.002095.56</t>
  </si>
  <si>
    <t>FC PC62 SW (Huapai/Kumeu) RDC</t>
  </si>
  <si>
    <t>FC STW PC62 Huapai/Kumeu RDC</t>
  </si>
  <si>
    <t>FC PC62 STW Huapai/Kumeu RDC</t>
  </si>
  <si>
    <t>FCS033</t>
  </si>
  <si>
    <t>Huapai/Kumeu</t>
  </si>
  <si>
    <t>N.002095.57</t>
  </si>
  <si>
    <t>FC PC62 SW (Jamieson Opahi Bay) RDC</t>
  </si>
  <si>
    <t>FC STW PC62 Jamieson Opahi Bay RDC</t>
  </si>
  <si>
    <t>FC PC62 STW Jamieson Opahi Bay RDC</t>
  </si>
  <si>
    <t>FCS034</t>
  </si>
  <si>
    <t>Jamieson Opahi Bay</t>
  </si>
  <si>
    <t>N.002095.58</t>
  </si>
  <si>
    <t>FC PC62 SW (Kaipara Flats) RDC</t>
  </si>
  <si>
    <t>FC STW PC62 Kaipara Flats RDC</t>
  </si>
  <si>
    <t>FC PC62 STW Kaipara Flats RDC</t>
  </si>
  <si>
    <t>FCS035</t>
  </si>
  <si>
    <t>Kaipara Flats</t>
  </si>
  <si>
    <t>N.002095.59</t>
  </si>
  <si>
    <t>FC PC62 SW (Kaukapakapa) RDC</t>
  </si>
  <si>
    <t>FC STW PC62 Kaukapakapa RDC</t>
  </si>
  <si>
    <t>FC PC62 STW Kaukapakapa RDC</t>
  </si>
  <si>
    <t>FCS036</t>
  </si>
  <si>
    <t>Kaukapakapa</t>
  </si>
  <si>
    <t>N.002095.60</t>
  </si>
  <si>
    <t>FC PC62 SW (Leigh/Matheson Bay) RDC</t>
  </si>
  <si>
    <t>FC STW PC62 Leigh/Matheson Bay RDC</t>
  </si>
  <si>
    <t>FC PC62 STW Leigh/Matheson Bay RDC</t>
  </si>
  <si>
    <t>FCS037</t>
  </si>
  <si>
    <t>Leigh/Matheson Bay</t>
  </si>
  <si>
    <t>N.002095.61</t>
  </si>
  <si>
    <t>FC PC62 SW (Mahurangi) RDC</t>
  </si>
  <si>
    <t>FC STW PC62 Mahurangi RDC</t>
  </si>
  <si>
    <t>FC PC62 STW Mahurangi RDC</t>
  </si>
  <si>
    <t>FCS038</t>
  </si>
  <si>
    <t>N.002095.62</t>
  </si>
  <si>
    <t>FC PC62 SW (Martins Bay)  RDC</t>
  </si>
  <si>
    <t>FC STW PC62 Martins Bay RDC</t>
  </si>
  <si>
    <t>FC PC62 STW Martins Bay RDC</t>
  </si>
  <si>
    <t>FCS039</t>
  </si>
  <si>
    <t>Martins Bay</t>
  </si>
  <si>
    <t>N.002095.64</t>
  </si>
  <si>
    <t>FC PC62 SW (Muriwai) RDC</t>
  </si>
  <si>
    <t>FC STW PC62 Muriwai RDC</t>
  </si>
  <si>
    <t>FC PC62 STW Muriwai RDC</t>
  </si>
  <si>
    <t>FCS040</t>
  </si>
  <si>
    <t>N.002095.65</t>
  </si>
  <si>
    <t>FC PC62 SW (Omaha) RDC</t>
  </si>
  <si>
    <t>FC STW PC62 Omaha RDC</t>
  </si>
  <si>
    <t>FC PC62 STW Omaha RDC</t>
  </si>
  <si>
    <t>FCS041</t>
  </si>
  <si>
    <t>Omaha</t>
  </si>
  <si>
    <t>N.002095.66</t>
  </si>
  <si>
    <t>FC PC62 SW (Pakiri) RDC</t>
  </si>
  <si>
    <t>FC STW PC62 Pakiri RDC</t>
  </si>
  <si>
    <t>FC PC62 STW Pakiri RDC</t>
  </si>
  <si>
    <t>FCS042</t>
  </si>
  <si>
    <t>Pakiri</t>
  </si>
  <si>
    <t>N.002095.67</t>
  </si>
  <si>
    <t>FC PC62 SW (Point Wells) RDC</t>
  </si>
  <si>
    <t>FC STW PC62 Point Wells RDC</t>
  </si>
  <si>
    <t>FC PC62 STW Point Wells RDC</t>
  </si>
  <si>
    <t>FCS043</t>
  </si>
  <si>
    <t>N.002095.68</t>
  </si>
  <si>
    <t>FC PC62 SW (Port Albert) RDC</t>
  </si>
  <si>
    <t>FC STW PC62 Port Albert RDC</t>
  </si>
  <si>
    <t>FC PC62 STW Port Albert RDC</t>
  </si>
  <si>
    <t>FCS044</t>
  </si>
  <si>
    <t>Port Albert</t>
  </si>
  <si>
    <t>N.002095.69</t>
  </si>
  <si>
    <t>FC PC62 SW (Puhoi) RDC</t>
  </si>
  <si>
    <t>FC STW PC62 Puhoi RDC</t>
  </si>
  <si>
    <t>FC PC62 STW Puhoi RDC</t>
  </si>
  <si>
    <t>FCS045</t>
  </si>
  <si>
    <t>Puhoi</t>
  </si>
  <si>
    <t>N.002095.70</t>
  </si>
  <si>
    <t>FC PC62 SW (Rainbows End) RDC</t>
  </si>
  <si>
    <t>FC STW PC62 Rainbows End RDC</t>
  </si>
  <si>
    <t>FC PC62 STW Rainbows End RDC</t>
  </si>
  <si>
    <t>FCS046</t>
  </si>
  <si>
    <t>Rainbows End</t>
  </si>
  <si>
    <t>N.002095.71</t>
  </si>
  <si>
    <t>FC PC62 SW (Riverhead) RDC</t>
  </si>
  <si>
    <t>FC STW PC62 Riverhead RDC</t>
  </si>
  <si>
    <t>FC PC62 STW Riverhead RDC</t>
  </si>
  <si>
    <t>FCS047</t>
  </si>
  <si>
    <t>Waitemata Northwest</t>
  </si>
  <si>
    <t>N.002095.72</t>
  </si>
  <si>
    <t>FC PC62 SW (Sandspit) RDC</t>
  </si>
  <si>
    <t>FC STW PC62 Sandspit RDC</t>
  </si>
  <si>
    <t>FC PC62 STW Sandspit RDC</t>
  </si>
  <si>
    <t>FCS048</t>
  </si>
  <si>
    <t>Sandspit</t>
  </si>
  <si>
    <t>N.002095.73</t>
  </si>
  <si>
    <t>FC PC62 SW (Shelly Beach) RDC</t>
  </si>
  <si>
    <t>FC STW PC62 Shelly Beach RDC</t>
  </si>
  <si>
    <t>FC PC62 STW Shelly Beach RDC</t>
  </si>
  <si>
    <t>FCS049</t>
  </si>
  <si>
    <t>Shelly Beach</t>
  </si>
  <si>
    <t>N.002095.74</t>
  </si>
  <si>
    <t>FC PC62 SW (Snells Beach/Algies) RDC</t>
  </si>
  <si>
    <t>FC STW PC62 Snells Beach/Algies RDC</t>
  </si>
  <si>
    <t>FC PC62 STW Snells Beach/Algies RDC</t>
  </si>
  <si>
    <t>FCS050</t>
  </si>
  <si>
    <t>Snells Beach/Algies</t>
  </si>
  <si>
    <t>N.002095.75</t>
  </si>
  <si>
    <t>FC PC62 SW (Tapora) RDC</t>
  </si>
  <si>
    <t>FC STW PC62 Tapora RDC</t>
  </si>
  <si>
    <t>FC PC62 STW Tapora RDC</t>
  </si>
  <si>
    <t>FCS051</t>
  </si>
  <si>
    <t>Tapora</t>
  </si>
  <si>
    <t>N.002095.76</t>
  </si>
  <si>
    <t>FC PC62 SW (Te Hana) RDC</t>
  </si>
  <si>
    <t>FC STW PC62 Te Hana RDC</t>
  </si>
  <si>
    <t>FC PC62 STW Te Hana RDC</t>
  </si>
  <si>
    <t>FCS052</t>
  </si>
  <si>
    <t>N.002095.77</t>
  </si>
  <si>
    <t>FC PC62 SW (Ti Point) RDC</t>
  </si>
  <si>
    <t>FC STW PC62 Ti Point RDC</t>
  </si>
  <si>
    <t>FC PC62 STW Ti Point RDC</t>
  </si>
  <si>
    <t>FCS053</t>
  </si>
  <si>
    <t>Ti Point</t>
  </si>
  <si>
    <t>N.002095.22</t>
  </si>
  <si>
    <t>FC SW (Waimauku) RDC</t>
  </si>
  <si>
    <t>FC STW Waimauku RDC</t>
  </si>
  <si>
    <t>FCS054</t>
  </si>
  <si>
    <t>N.002095.78</t>
  </si>
  <si>
    <t>FC PC62 SW (Waimauku) RDC</t>
  </si>
  <si>
    <t>FC STW PC62 Waimauku RDC</t>
  </si>
  <si>
    <t>FC PC62 STW Waimauku RDC</t>
  </si>
  <si>
    <t>N.002095.79</t>
  </si>
  <si>
    <t>FC PC62 SW (Waitoki) RDC</t>
  </si>
  <si>
    <t>FC STW PC62 Waitoki RDC</t>
  </si>
  <si>
    <t>FC PC62 STW Waitoki RDC</t>
  </si>
  <si>
    <t>FCS055</t>
  </si>
  <si>
    <t>Waitoki</t>
  </si>
  <si>
    <t>N.002095.80</t>
  </si>
  <si>
    <t>FC PC62 SW (Warkworth) RDC</t>
  </si>
  <si>
    <t>FC STW PC62 Warkworth RDC</t>
  </si>
  <si>
    <t>FC PC62 STW Warkworth RDC</t>
  </si>
  <si>
    <t>FCS056</t>
  </si>
  <si>
    <t>N.002095.81</t>
  </si>
  <si>
    <t>FC PC62 SW (Wellsford) RDC</t>
  </si>
  <si>
    <t>FC STW PC62 Wellsford RDC</t>
  </si>
  <si>
    <t>FC PC62 STW Wellsford RDC</t>
  </si>
  <si>
    <t>FCS057</t>
  </si>
  <si>
    <t>N.002095.82</t>
  </si>
  <si>
    <t>FC PC62 SW (Whangateau Tramcar Bay) RDC</t>
  </si>
  <si>
    <t>FC STW PC62 Whangateau Tramcar Bay RDC</t>
  </si>
  <si>
    <t>FC PC62 STW Whangateau Tramcar Bay RDC</t>
  </si>
  <si>
    <t>FCS058</t>
  </si>
  <si>
    <t>Whangateau Tramcar Bay</t>
  </si>
  <si>
    <t>N.002095.41</t>
  </si>
  <si>
    <t>FC PC62 SW (Arkles Bay) RDC</t>
  </si>
  <si>
    <t>FC STW PC62 Arkles Bay RDC</t>
  </si>
  <si>
    <t>FC PC62 STW Arkles Bay RDC</t>
  </si>
  <si>
    <t>FCS059</t>
  </si>
  <si>
    <t>N.002095.21</t>
  </si>
  <si>
    <t>FC SW (Unknown) RDC</t>
  </si>
  <si>
    <t>FC STW Unknown RDC</t>
  </si>
  <si>
    <t>FCS060</t>
  </si>
  <si>
    <t>N.002095.63</t>
  </si>
  <si>
    <t>FC PC62 SW (Matakana) RDC</t>
  </si>
  <si>
    <t>FC STW PC62 Matakana RDC</t>
  </si>
  <si>
    <t>FC PC62 STW Matakana RDC</t>
  </si>
  <si>
    <t>FCS061</t>
  </si>
  <si>
    <t>n.002082.05</t>
  </si>
  <si>
    <t>FC STW Twin Streams WCC</t>
  </si>
  <si>
    <t>FCS062</t>
  </si>
  <si>
    <t>Twin Streams</t>
  </si>
  <si>
    <t>N.002520</t>
  </si>
  <si>
    <t>N.002084.01</t>
  </si>
  <si>
    <t>Financial Contributions - Transport (MCC</t>
  </si>
  <si>
    <t>FC TRA MCC</t>
  </si>
  <si>
    <t>FCTR01</t>
  </si>
  <si>
    <t>N.002100.01</t>
  </si>
  <si>
    <t>FC Transport (Dist Wide) RDC</t>
  </si>
  <si>
    <t>FC TRA District Wide RDC</t>
  </si>
  <si>
    <t>FCTR02</t>
  </si>
  <si>
    <t>N.002100.02</t>
  </si>
  <si>
    <t>FC Transport (Rural Rodney) RDC</t>
  </si>
  <si>
    <t>FC TRA Rural Rodney RDC</t>
  </si>
  <si>
    <t>FCTR03</t>
  </si>
  <si>
    <t>Rural Rodney</t>
  </si>
  <si>
    <t>N.002100.03</t>
  </si>
  <si>
    <t>FC Transport (Urban HBC) RDC</t>
  </si>
  <si>
    <t>FC TRA Urban HBC RDC</t>
  </si>
  <si>
    <t>FCTR04</t>
  </si>
  <si>
    <t>DC STW Whenuapai / Redhills</t>
  </si>
  <si>
    <t xml:space="preserve">AC </t>
  </si>
  <si>
    <t>DCS139</t>
  </si>
  <si>
    <t>N.002104.52</t>
  </si>
  <si>
    <t>DC STW Dairy Flat / Wainui / Silverdale</t>
  </si>
  <si>
    <t>DCS140</t>
  </si>
  <si>
    <t>N.002104.53</t>
  </si>
  <si>
    <t>DC STW Drury West</t>
  </si>
  <si>
    <t>DCS141</t>
  </si>
  <si>
    <t>N.002104.54</t>
  </si>
  <si>
    <t>DC STW Opaheke / Drury</t>
  </si>
  <si>
    <t>DCS142</t>
  </si>
  <si>
    <t>DC STW Omaha / Matakana</t>
  </si>
  <si>
    <t>DCS143</t>
  </si>
  <si>
    <t>DC RES Acquisition Urban 2019</t>
  </si>
  <si>
    <t>DCOS61</t>
  </si>
  <si>
    <t>Urban 2019</t>
  </si>
  <si>
    <t>DC RES Acquisition Northwest Greenfield</t>
  </si>
  <si>
    <t>DCOS62</t>
  </si>
  <si>
    <t>DC RES Acquisition North Greenfield</t>
  </si>
  <si>
    <t>DCOS63</t>
  </si>
  <si>
    <t>DC RES Acquisition South Greenfield</t>
  </si>
  <si>
    <t>DCOS64</t>
  </si>
  <si>
    <t>N.002103.31</t>
  </si>
  <si>
    <t>DC RES Acquisition Tamaki</t>
  </si>
  <si>
    <t>DCOS65</t>
  </si>
  <si>
    <t>DC RES Dev Tamaki</t>
  </si>
  <si>
    <t>DCRD27</t>
  </si>
  <si>
    <t>Dev Tamaki</t>
  </si>
  <si>
    <t>DC TRA Drury South</t>
  </si>
  <si>
    <t>DC TRA Northwest</t>
  </si>
  <si>
    <t>N.002105.14</t>
  </si>
  <si>
    <t>DC TRA Dairy Flat/Wainui/Silverdale</t>
  </si>
  <si>
    <t>Dairy Flat/Wainui/Silverdale</t>
  </si>
  <si>
    <t>DC TRA Tamaki</t>
  </si>
  <si>
    <t>DC TRA Albany</t>
  </si>
  <si>
    <t>DC TRA Rural North</t>
  </si>
  <si>
    <t>DC TRA Rural West</t>
  </si>
  <si>
    <t>DC TRA Rural South</t>
  </si>
  <si>
    <t>N.002107.33</t>
  </si>
  <si>
    <t>DC Community Infrastructure Tamaki</t>
  </si>
  <si>
    <t>DCCI27</t>
  </si>
  <si>
    <t>N.002107.34</t>
  </si>
  <si>
    <t>DC Community Infrastructure Northwest</t>
  </si>
  <si>
    <t>DCCI28</t>
  </si>
  <si>
    <t>DC RES Dev Northwest</t>
  </si>
  <si>
    <t>DCRD28</t>
  </si>
  <si>
    <t>WCC3050</t>
  </si>
  <si>
    <t>WCC3051</t>
  </si>
  <si>
    <t>N.002058.01</t>
  </si>
  <si>
    <t>N.009460.01</t>
  </si>
  <si>
    <t>P.006399.01</t>
  </si>
  <si>
    <t>DC Fix Mapping</t>
  </si>
  <si>
    <t>WCC3091</t>
  </si>
  <si>
    <t>N.009460.02</t>
  </si>
  <si>
    <t>WCC3092</t>
  </si>
  <si>
    <t>N.009460.03</t>
  </si>
  <si>
    <t>WCC3093</t>
  </si>
  <si>
    <t>N.009461.01</t>
  </si>
  <si>
    <t>WCC3097</t>
  </si>
  <si>
    <t>WCC3101</t>
  </si>
  <si>
    <t>NSCC1949</t>
  </si>
  <si>
    <t>DC Community Service Facilities NSCC</t>
  </si>
  <si>
    <t>NSCC1952</t>
  </si>
  <si>
    <t>DC Local Recreation Facilities NSCC</t>
  </si>
  <si>
    <t>NSCC1954</t>
  </si>
  <si>
    <t>DC Transport NSCC</t>
  </si>
  <si>
    <t>NSCC1955</t>
  </si>
  <si>
    <t>NSCC1956</t>
  </si>
  <si>
    <t>NSCC1957</t>
  </si>
  <si>
    <t>NSCC1940</t>
  </si>
  <si>
    <t>NSCC1958</t>
  </si>
  <si>
    <t>DC Reserves NSCC</t>
  </si>
  <si>
    <t>NSCC1959</t>
  </si>
  <si>
    <t>NSCC1960</t>
  </si>
  <si>
    <t>XXXX</t>
  </si>
  <si>
    <t>DC Generic Transfer</t>
  </si>
  <si>
    <t>WCCXXXX</t>
  </si>
  <si>
    <t>WCC7130</t>
  </si>
  <si>
    <t>FC OSL WCC</t>
  </si>
  <si>
    <t>N.010103.01</t>
  </si>
  <si>
    <t>RDC1206</t>
  </si>
  <si>
    <t>RDC2801</t>
  </si>
  <si>
    <t>N.010103.09</t>
  </si>
  <si>
    <t>P.007660.01</t>
  </si>
  <si>
    <t>P.007664.01</t>
  </si>
  <si>
    <t>N.009457.01</t>
  </si>
  <si>
    <t>N.017956.01</t>
  </si>
  <si>
    <t>N.017957.01</t>
  </si>
  <si>
    <t>RDC4104</t>
  </si>
  <si>
    <t>N.002057.02</t>
  </si>
  <si>
    <t>N.009462.01</t>
  </si>
  <si>
    <t>N.009464.01</t>
  </si>
  <si>
    <t>N.009459.04</t>
  </si>
  <si>
    <t>Manurewa / Papakura GPA</t>
  </si>
  <si>
    <t>N.010103.05</t>
  </si>
  <si>
    <t>RDC3105</t>
  </si>
  <si>
    <t>N.009457.03</t>
  </si>
  <si>
    <t>N.009457.04</t>
  </si>
  <si>
    <t>N.002057.07</t>
  </si>
  <si>
    <t>N.002057.11</t>
  </si>
  <si>
    <t>DC STW Northern rural RDC</t>
  </si>
  <si>
    <t>N.002057.12</t>
  </si>
  <si>
    <t>Northern Township</t>
  </si>
  <si>
    <t>N.002057.23</t>
  </si>
  <si>
    <t>N.009450.36</t>
  </si>
  <si>
    <t>STW Silverdale south</t>
  </si>
  <si>
    <t>N.009456.01</t>
  </si>
  <si>
    <t>N.009457.08</t>
  </si>
  <si>
    <t>N.009457.31</t>
  </si>
  <si>
    <t>N.010103.06</t>
  </si>
  <si>
    <t>N.010103.31</t>
  </si>
  <si>
    <t>N.009447.04</t>
  </si>
  <si>
    <t>N.009447.15</t>
  </si>
  <si>
    <t>N.009447.19</t>
  </si>
  <si>
    <t>N.009447.23</t>
  </si>
  <si>
    <t>N.009447.25</t>
  </si>
  <si>
    <t>N.009449.02</t>
  </si>
  <si>
    <t>N.009450.43</t>
  </si>
  <si>
    <t>N.010103.02</t>
  </si>
  <si>
    <t>N.010103.12</t>
  </si>
  <si>
    <t>P.008745.01</t>
  </si>
  <si>
    <t>906/000020/01/08</t>
  </si>
  <si>
    <t>P.007442.01</t>
  </si>
  <si>
    <t>WCC3080</t>
  </si>
  <si>
    <t>PDCPT</t>
  </si>
  <si>
    <t>MCC8087</t>
  </si>
  <si>
    <t>P.009460.01</t>
  </si>
  <si>
    <t>MCC8086</t>
  </si>
  <si>
    <t>MCC9162</t>
  </si>
  <si>
    <t>WCC2240</t>
  </si>
  <si>
    <t>RDC3907</t>
  </si>
  <si>
    <t>RDC4009</t>
  </si>
  <si>
    <t>N.002054.02</t>
  </si>
  <si>
    <t>N.002526.07</t>
  </si>
  <si>
    <t>P.002056.01</t>
  </si>
  <si>
    <t>LDR ; 2097412 ; Stormwater District Wide (LAP, O)/</t>
  </si>
  <si>
    <t>N.002521.01</t>
  </si>
  <si>
    <t>LDR ; 2045618 ; Dev Con Transport (LAP, O)/AR Invo</t>
  </si>
  <si>
    <t>Wynyard PtC</t>
  </si>
  <si>
    <t>N.009448.03</t>
  </si>
  <si>
    <t>LDR ; 2222671 ; Open Space Amenity Pukekohe North</t>
  </si>
  <si>
    <t>N.009448.02</t>
  </si>
  <si>
    <t>LDR ; 2222367 ; Open Space Amenity Pukekohe South</t>
  </si>
  <si>
    <t>N.002580.01</t>
  </si>
  <si>
    <t>N.010102.01</t>
  </si>
  <si>
    <t>LDR ; 2097412 ; Community Infrastructure District</t>
  </si>
  <si>
    <t>P.002526.01</t>
  </si>
  <si>
    <t>LDR ; 2097412 ; Transportation and Roading Distric</t>
  </si>
  <si>
    <t>N.010101.02</t>
  </si>
  <si>
    <t>N.010101.03</t>
  </si>
  <si>
    <t>N.010101.04</t>
  </si>
  <si>
    <t>N.010101.05</t>
  </si>
  <si>
    <t>N.010101.06</t>
  </si>
  <si>
    <t>N.010101.07</t>
  </si>
  <si>
    <t>N.011018.02</t>
  </si>
  <si>
    <t>N.011018.03</t>
  </si>
  <si>
    <t>N.011018.04</t>
  </si>
  <si>
    <t>N.011018.05</t>
  </si>
  <si>
    <t>N.011018.06</t>
  </si>
  <si>
    <t>N.011018.07</t>
  </si>
  <si>
    <t>N.011018.01</t>
  </si>
  <si>
    <t>N.002525.04</t>
  </si>
  <si>
    <t>N.002525.06</t>
  </si>
  <si>
    <t>N.002525.07</t>
  </si>
  <si>
    <t>N.002525.08</t>
  </si>
  <si>
    <t>N.002525.09</t>
  </si>
  <si>
    <t>N.002525.11</t>
  </si>
  <si>
    <t>N.009462.06</t>
  </si>
  <si>
    <t>N.009463.07</t>
  </si>
  <si>
    <t>N.009460.06</t>
  </si>
  <si>
    <t>N.002056.14</t>
  </si>
  <si>
    <t>N.002526.05</t>
  </si>
  <si>
    <t>Uban</t>
  </si>
  <si>
    <t>N.002523.02</t>
  </si>
  <si>
    <t>N.002526.04</t>
  </si>
  <si>
    <t>N.002527.02</t>
  </si>
  <si>
    <t>N.009448.05</t>
  </si>
  <si>
    <t xml:space="preserve">South </t>
  </si>
  <si>
    <t>N.002056.04</t>
  </si>
  <si>
    <t>N.002056.05</t>
  </si>
  <si>
    <t>N.002523.13</t>
  </si>
  <si>
    <t>N.002526.06</t>
  </si>
  <si>
    <t>N.009448.13</t>
  </si>
  <si>
    <t>N.002056.01</t>
  </si>
  <si>
    <t>N.002056.07</t>
  </si>
  <si>
    <t>N.002057.01</t>
  </si>
  <si>
    <t>N.002057.03</t>
  </si>
  <si>
    <t>N.002057.05</t>
  </si>
  <si>
    <t>N.002057.08</t>
  </si>
  <si>
    <t>N.002524.01</t>
  </si>
  <si>
    <t>N.002526.01</t>
  </si>
  <si>
    <t>DC TRA District PDC</t>
  </si>
  <si>
    <t>N.009447.01</t>
  </si>
  <si>
    <t>N.009447.02</t>
  </si>
  <si>
    <t>N.009447.14</t>
  </si>
  <si>
    <t>N.009447.16</t>
  </si>
  <si>
    <t>N.009447.24</t>
  </si>
  <si>
    <t>N.009449.01</t>
  </si>
  <si>
    <t>N.009450.31</t>
  </si>
  <si>
    <t>N.009450.33</t>
  </si>
  <si>
    <t>N.009450.35</t>
  </si>
  <si>
    <t>N.009450.47</t>
  </si>
  <si>
    <t>N.009450.81</t>
  </si>
  <si>
    <t>`</t>
  </si>
  <si>
    <t>stormwater</t>
  </si>
  <si>
    <t>N.009453.01</t>
  </si>
  <si>
    <t>N.009455.01</t>
  </si>
  <si>
    <t>N.009457.27</t>
  </si>
  <si>
    <t>N.009463.01</t>
  </si>
  <si>
    <t>N.010099.02</t>
  </si>
  <si>
    <t>N.010100.01</t>
  </si>
  <si>
    <t>N.010100.02</t>
  </si>
  <si>
    <t>N.010103.10</t>
  </si>
  <si>
    <t>N.010103.11</t>
  </si>
  <si>
    <t>N.010099.12</t>
  </si>
  <si>
    <t>N.010099.03</t>
  </si>
  <si>
    <t>DC CSF Amenities Pukekohe FDC</t>
  </si>
  <si>
    <t>N.010099.06</t>
  </si>
  <si>
    <t>N.002054.03</t>
  </si>
  <si>
    <t>LDR ; 2216104 ; Stormwater Pukekohe North (LAP, O)</t>
  </si>
  <si>
    <t>N.002523.03</t>
  </si>
  <si>
    <t>LDR ; 2216104 ; Transport Pukekohe North (LAP, O)/</t>
  </si>
  <si>
    <t>N.002055.09</t>
  </si>
  <si>
    <t>N.002057.25</t>
  </si>
  <si>
    <t>N.002057.33</t>
  </si>
  <si>
    <t>N.002527.03</t>
  </si>
  <si>
    <t>N.009457.14</t>
  </si>
  <si>
    <t>N.009457.34</t>
  </si>
  <si>
    <t>WCC3170</t>
  </si>
  <si>
    <t>FDC465605</t>
  </si>
  <si>
    <t>FDC476108</t>
  </si>
  <si>
    <t>ACCHGI</t>
  </si>
  <si>
    <t>LDR ; 2147771 ; HGI Residential Financial contribu</t>
  </si>
  <si>
    <t>FC HGI ACC</t>
  </si>
  <si>
    <t>Hauraki Gulf Island</t>
  </si>
  <si>
    <t>Rural Island</t>
  </si>
  <si>
    <t>N.004360.01.43</t>
  </si>
  <si>
    <t>FC OSL District wide WCC</t>
  </si>
  <si>
    <t>N.009065.01.05</t>
  </si>
  <si>
    <t>wCC3138</t>
  </si>
  <si>
    <t>WCCOSL</t>
  </si>
  <si>
    <t>WCCOSH</t>
  </si>
  <si>
    <t>FC OSL Henderson WCC</t>
  </si>
  <si>
    <t>Henderson</t>
  </si>
  <si>
    <t>N.002520.01</t>
  </si>
  <si>
    <t>N.009447.05</t>
  </si>
  <si>
    <t>N.009447.17</t>
  </si>
  <si>
    <t>N.009450.80</t>
  </si>
  <si>
    <t>N.009455.02</t>
  </si>
  <si>
    <t>N.009455.03</t>
  </si>
  <si>
    <t>N.011025.01</t>
  </si>
  <si>
    <t>PDC DC</t>
  </si>
  <si>
    <t>PDC DC Migration</t>
  </si>
  <si>
    <t>NSCC DC</t>
  </si>
  <si>
    <t>DC Mapping Fix NSCC</t>
  </si>
  <si>
    <t>NSCC1971</t>
  </si>
  <si>
    <t>FC Reserves NSCC</t>
  </si>
  <si>
    <t>RDC DC</t>
  </si>
  <si>
    <t>DC Mapping Fix RDC</t>
  </si>
  <si>
    <t>ACC DC</t>
  </si>
  <si>
    <t>DC Mapping Fix ACC</t>
  </si>
  <si>
    <t>WCCOSM</t>
  </si>
  <si>
    <t>LDR ; 350643 ; RC - Reserve Contribution (Massey)L</t>
  </si>
  <si>
    <t>FC OSL Massey WCC</t>
  </si>
  <si>
    <t>Massey</t>
  </si>
  <si>
    <t>WCCOSN</t>
  </si>
  <si>
    <t>LDR ; 428087 ; RC - Reserve Contribution (New Lynn</t>
  </si>
  <si>
    <t>FC OSL New Lynn WCC</t>
  </si>
  <si>
    <t>New Lynn</t>
  </si>
  <si>
    <t>WCC DC</t>
  </si>
  <si>
    <t>DC Mapping Fix WCC</t>
  </si>
  <si>
    <t>FDC DC</t>
  </si>
  <si>
    <t>DC Mapping Fix FDC</t>
  </si>
  <si>
    <t>DC revenue to be allocated</t>
  </si>
  <si>
    <t>Non-DC revenue WBS's</t>
  </si>
  <si>
    <t>DC revenue to allocate</t>
  </si>
  <si>
    <t>Community infrastructure-Auckland wide</t>
  </si>
  <si>
    <t>Community infrastructure-Central</t>
  </si>
  <si>
    <t>Reserve Acquisition-Auckland wide</t>
  </si>
  <si>
    <t>Reserve Acquisition-North Greenfield</t>
  </si>
  <si>
    <t>Public Transport-Auckland wide</t>
  </si>
  <si>
    <t>Stormwater-Waitemata West</t>
  </si>
  <si>
    <t>Stormwater-Waiuku</t>
  </si>
  <si>
    <t>Stormwater-Waitemata Central 1</t>
  </si>
  <si>
    <t>Stormwater-Mahurangi</t>
  </si>
  <si>
    <t>Stormwater-Helensville</t>
  </si>
  <si>
    <t>Transport-Albany</t>
  </si>
  <si>
    <t>Community infrastructure-Flatbush</t>
  </si>
  <si>
    <t>Area Local/Wider</t>
  </si>
  <si>
    <t>Intergenerational equity
% consumed within LTP21-32
 s101(3)(a)(iii)</t>
  </si>
  <si>
    <t>Intergenerational equity
% consumed beyond LTP21-32
 s101(3)(a)(iii)</t>
  </si>
  <si>
    <t xml:space="preserve">Cost attributable to existing (E) 
</t>
  </si>
  <si>
    <t>DC revenue payments so far</t>
  </si>
  <si>
    <t>Community Infrastructure transition project</t>
  </si>
  <si>
    <t>Yes</t>
  </si>
  <si>
    <t>Check that allcation to groups add to inflated cost</t>
  </si>
  <si>
    <t>New brought forward FUT interest for the NEW funding model</t>
  </si>
  <si>
    <t>Check that allcation to stakeholder groups add to inflated cost</t>
  </si>
  <si>
    <t>Confirmed small balances to be paid in full from the Starting_Hist_capex tab</t>
  </si>
  <si>
    <t>DC revenue transfers from one area to another</t>
  </si>
  <si>
    <t>Tansfer from funding area</t>
  </si>
  <si>
    <t>Amount to transfer</t>
  </si>
  <si>
    <t>Transfer to funing area</t>
  </si>
  <si>
    <t>Amount transferred</t>
  </si>
  <si>
    <t>The totals in amount to transfer and amount transferred need to be the same</t>
  </si>
  <si>
    <t>Check totals need to be equal</t>
  </si>
  <si>
    <t>Bobbi determines the funding areas and amounts to be trasferred.</t>
  </si>
  <si>
    <t>DC policy team</t>
  </si>
  <si>
    <t>DC already recived to fund future expenditure for this activity and funding area</t>
  </si>
  <si>
    <t>Community infrastructure-South (East)</t>
  </si>
  <si>
    <t>Community infrastructure-Rural South East</t>
  </si>
  <si>
    <t>Reserve Development-Auckland wide</t>
  </si>
  <si>
    <t>Transport-Auckland wide</t>
  </si>
  <si>
    <t>Stormwater-Manukau North</t>
  </si>
  <si>
    <t>Stormwater-Tamaki East</t>
  </si>
  <si>
    <t>Reserve Development-Hibiscus</t>
  </si>
  <si>
    <t>Reserve Development-North Shore</t>
  </si>
  <si>
    <t>Reserve Development-West</t>
  </si>
  <si>
    <t>Reserve Development-Central</t>
  </si>
  <si>
    <t>Reserve Development-South (West)</t>
  </si>
  <si>
    <t>Reserve Development-South (East)</t>
  </si>
  <si>
    <t>Reserve Development-Rural Islands</t>
  </si>
  <si>
    <t>Reserve Acquisition-Flatbush</t>
  </si>
  <si>
    <t>Reserve Acquisition-Central</t>
  </si>
  <si>
    <t>Stormwater-Hibiscus Coast</t>
  </si>
  <si>
    <t>Stormwater-Kumeu / Huapai</t>
  </si>
  <si>
    <t>Stormwater-Manukau Central</t>
  </si>
  <si>
    <t>Stormwater-Otahuhu GPA</t>
  </si>
  <si>
    <t>Stormwater-Tamaki West 1</t>
  </si>
  <si>
    <t>Stormwater-Urban Auckland Non GPA</t>
  </si>
  <si>
    <t>Stormwater-Urban Auckland</t>
  </si>
  <si>
    <t>Stormwater-Greater Takapuna GPA</t>
  </si>
  <si>
    <t>Stormwater-Greater Tamaki GPA</t>
  </si>
  <si>
    <t>Stormwater-Omaha / Matakana</t>
  </si>
  <si>
    <t>DC revenue</t>
  </si>
  <si>
    <t>Interest to be paid</t>
  </si>
  <si>
    <t>Bfwd interest  to be paid</t>
  </si>
  <si>
    <t>Small balance to be paid in full</t>
  </si>
  <si>
    <t>Total DC revenue for allocation to individual projects</t>
  </si>
  <si>
    <t>DC revenue transfers</t>
  </si>
  <si>
    <t>Possible prepaid indicator</t>
  </si>
  <si>
    <t>Confirm need to do prepaid adjustment</t>
  </si>
  <si>
    <t>Confirm predpaid added to new prepaid list</t>
  </si>
  <si>
    <t>DC Growth cost years 1-10 less small balance to be paid in full and add in previous prepaids</t>
  </si>
  <si>
    <t>DC Growth costs years 11 plus less small balance to be paid in full and add in previous prepaids</t>
  </si>
  <si>
    <t>New prepaids</t>
  </si>
  <si>
    <t>Less new prepaids</t>
  </si>
  <si>
    <t>Net DC revenue for allocation to individual projects per activity and funding area</t>
  </si>
  <si>
    <t>Possible amount of New prepaid revenue</t>
  </si>
  <si>
    <t>Set up validation lists DC activity, LTP activity and funding area description</t>
  </si>
  <si>
    <t>Groups populate the data under the blue highlighted header. The fields under the green highlighted header are calculated automatically</t>
  </si>
  <si>
    <t>Last year for LTP</t>
  </si>
  <si>
    <t>Possible prepaid revenue</t>
  </si>
  <si>
    <t>May need to clear out this tab at the start of each new calculation scenario</t>
  </si>
  <si>
    <t>Allocating DC revenue to individual projects</t>
  </si>
  <si>
    <t>Summary by activity</t>
  </si>
  <si>
    <t>How many projects in funding area</t>
  </si>
  <si>
    <t>Check to see if need to add to prepaids</t>
  </si>
  <si>
    <t>Previous prepaids from the previous CAM model</t>
  </si>
  <si>
    <r>
      <t xml:space="preserve">DC growth 
%
</t>
    </r>
    <r>
      <rPr>
        <i/>
        <sz val="9"/>
        <rFont val="Calibri"/>
        <family val="2"/>
        <scheme val="minor"/>
      </rPr>
      <t>(O12+P12)/2</t>
    </r>
  </si>
  <si>
    <r>
      <t xml:space="preserve">DC growth 
%
</t>
    </r>
    <r>
      <rPr>
        <i/>
        <sz val="9"/>
        <rFont val="Calibri"/>
        <family val="2"/>
        <scheme val="minor"/>
      </rPr>
      <t>(Q12+R12)/2</t>
    </r>
  </si>
  <si>
    <t>CI INTN A1</t>
  </si>
  <si>
    <t>CI INTN A2</t>
  </si>
  <si>
    <t>CI INTN A3</t>
  </si>
  <si>
    <t>CI INTN A4</t>
  </si>
  <si>
    <t>CI INTN A5</t>
  </si>
  <si>
    <t>CI INTN A6</t>
  </si>
  <si>
    <t>CI INTN A7</t>
  </si>
  <si>
    <t>CI INTN A8</t>
  </si>
  <si>
    <t>CI INTN A9</t>
  </si>
  <si>
    <t>CI INTN A10</t>
  </si>
  <si>
    <t>CI INTN A11</t>
  </si>
  <si>
    <t>CI INTN A12</t>
  </si>
  <si>
    <t>CI INTN A13</t>
  </si>
  <si>
    <t>CI INTN A14</t>
  </si>
  <si>
    <t>CI INTN A15</t>
  </si>
  <si>
    <t>CI INTN A16</t>
  </si>
  <si>
    <t>CI INTN A17</t>
  </si>
  <si>
    <t>CI INTN A18</t>
  </si>
  <si>
    <t>CI INTN A19</t>
  </si>
  <si>
    <t>CI INTN A20</t>
  </si>
  <si>
    <t>CI INTN A21</t>
  </si>
  <si>
    <t>CI INTN A22</t>
  </si>
  <si>
    <t>CI INTN A23</t>
  </si>
  <si>
    <t>CI INTN A24</t>
  </si>
  <si>
    <t>CI INTN A25</t>
  </si>
  <si>
    <t>CI INTN A26</t>
  </si>
  <si>
    <t>CI INTN A27</t>
  </si>
  <si>
    <t>CI INTN A28</t>
  </si>
  <si>
    <t>CI INTN A29</t>
  </si>
  <si>
    <t>CI INTN A30</t>
  </si>
  <si>
    <t>CI INTN A31</t>
  </si>
  <si>
    <t>CI INTN A32</t>
  </si>
  <si>
    <t>CI INTN A33</t>
  </si>
  <si>
    <t>CI INTN A34</t>
  </si>
  <si>
    <t>CI INTN A35</t>
  </si>
  <si>
    <t>CI INTN A36</t>
  </si>
  <si>
    <t>CI INTN A37</t>
  </si>
  <si>
    <t>CI INTN A38</t>
  </si>
  <si>
    <t>CI INTN A39</t>
  </si>
  <si>
    <t>CI INTN A40</t>
  </si>
  <si>
    <t>CI INTN A41</t>
  </si>
  <si>
    <t>CI INTN A42</t>
  </si>
  <si>
    <t>CI INTN A43</t>
  </si>
  <si>
    <t>OSL INTN A1</t>
  </si>
  <si>
    <t>OSL INTN A2</t>
  </si>
  <si>
    <t>OSL INTN A3</t>
  </si>
  <si>
    <t>OSL INTN A4</t>
  </si>
  <si>
    <t>OSL INTN A5</t>
  </si>
  <si>
    <t>OSL INTN A6</t>
  </si>
  <si>
    <t>OSL INTN A7</t>
  </si>
  <si>
    <t>OSL INTN A8</t>
  </si>
  <si>
    <t>OSL INTN A9</t>
  </si>
  <si>
    <t>OSL INTN A10</t>
  </si>
  <si>
    <t>OSL INTN A11</t>
  </si>
  <si>
    <t>OSL INTN A12</t>
  </si>
  <si>
    <t>OSL INTN A13</t>
  </si>
  <si>
    <t>OSL INTN A14</t>
  </si>
  <si>
    <t>OSL INTN A15</t>
  </si>
  <si>
    <t>OSL INTN A16</t>
  </si>
  <si>
    <t>OSL INTN A17</t>
  </si>
  <si>
    <t>OSL INTN A18</t>
  </si>
  <si>
    <t>OSL INTN A19</t>
  </si>
  <si>
    <t>OSL INTN A20</t>
  </si>
  <si>
    <t>OSL INTN A21</t>
  </si>
  <si>
    <t>OSL INTN A22</t>
  </si>
  <si>
    <t>OSL INTN A23</t>
  </si>
  <si>
    <t>OSL INTN A24</t>
  </si>
  <si>
    <t>OSL INTN A25</t>
  </si>
  <si>
    <t>OSL INTN A26</t>
  </si>
  <si>
    <t>OSL INTN A27</t>
  </si>
  <si>
    <t>OSL INTN A28</t>
  </si>
  <si>
    <t>OSL INTN A29</t>
  </si>
  <si>
    <t>OSL INTN A30</t>
  </si>
  <si>
    <t>OSL INTN A31</t>
  </si>
  <si>
    <t>OSL INTN A32</t>
  </si>
  <si>
    <t>OSL INTN A33</t>
  </si>
  <si>
    <t>OSL INTN A34</t>
  </si>
  <si>
    <t>OSL INTN A35</t>
  </si>
  <si>
    <t>OSL INTN A36</t>
  </si>
  <si>
    <t>OSL INTN A37</t>
  </si>
  <si>
    <t>OSL INTN A38</t>
  </si>
  <si>
    <t>OSL INTN A39</t>
  </si>
  <si>
    <t>OSL INTN A40</t>
  </si>
  <si>
    <t>OSL INTN A41</t>
  </si>
  <si>
    <t>OSL INTN A42</t>
  </si>
  <si>
    <t>OSL INTN A43</t>
  </si>
  <si>
    <t>OSD INTN A1</t>
  </si>
  <si>
    <t>OSD INTN A2</t>
  </si>
  <si>
    <t>OSD INTN A3</t>
  </si>
  <si>
    <t>OSD INTN A4</t>
  </si>
  <si>
    <t>OSD INTN A5</t>
  </si>
  <si>
    <t>OSD INTN A6</t>
  </si>
  <si>
    <t>OSD INTN A7</t>
  </si>
  <si>
    <t>OSD INTN A8</t>
  </si>
  <si>
    <t>OSD INTN A9</t>
  </si>
  <si>
    <t>OSD INTN A10</t>
  </si>
  <si>
    <t>OSD INTN A11</t>
  </si>
  <si>
    <t>OSD INTN A12</t>
  </si>
  <si>
    <t>OSD INTN A13</t>
  </si>
  <si>
    <t>OSD INTN A14</t>
  </si>
  <si>
    <t>OSD INTN A15</t>
  </si>
  <si>
    <t>OSD INTN A16</t>
  </si>
  <si>
    <t>OSD INTN A17</t>
  </si>
  <si>
    <t>OSD INTN A18</t>
  </si>
  <si>
    <t>OSD INTN A19</t>
  </si>
  <si>
    <t>OSD INTN A20</t>
  </si>
  <si>
    <t>OSD INTN A21</t>
  </si>
  <si>
    <t>OSD INTN A22</t>
  </si>
  <si>
    <t>OSD INTN A23</t>
  </si>
  <si>
    <t>OSD INTN A24</t>
  </si>
  <si>
    <t>OSD INTN A25</t>
  </si>
  <si>
    <t>OSD INTN A26</t>
  </si>
  <si>
    <t>OSD INTN A27</t>
  </si>
  <si>
    <t>OSD INTN A28</t>
  </si>
  <si>
    <t>OSD INTN A29</t>
  </si>
  <si>
    <t>OSD INTN A30</t>
  </si>
  <si>
    <t>OSD INTN A31</t>
  </si>
  <si>
    <t>OSD INTN A32</t>
  </si>
  <si>
    <t>OSD INTN A33</t>
  </si>
  <si>
    <t>OSD INTN A34</t>
  </si>
  <si>
    <t>OSD INTN A35</t>
  </si>
  <si>
    <t>OSD INTN A36</t>
  </si>
  <si>
    <t>OSD INTN A37</t>
  </si>
  <si>
    <t>OSD INTN A38</t>
  </si>
  <si>
    <t>OSD INTN A39</t>
  </si>
  <si>
    <t>OSD INTN A40</t>
  </si>
  <si>
    <t>OSD INTN A41</t>
  </si>
  <si>
    <t>OSD INTN A42</t>
  </si>
  <si>
    <t>OSD INTN A43</t>
  </si>
  <si>
    <t>TRA INTN A1</t>
  </si>
  <si>
    <t>TRA INTN A2</t>
  </si>
  <si>
    <t>TRA INTN A3</t>
  </si>
  <si>
    <t>TRA INTN A4</t>
  </si>
  <si>
    <t>TRA INTN A5</t>
  </si>
  <si>
    <t>TRA INTN A6</t>
  </si>
  <si>
    <t>TRA INTN A7</t>
  </si>
  <si>
    <t>TRA INTN A8</t>
  </si>
  <si>
    <t>TRA INTN A9</t>
  </si>
  <si>
    <t>TRA INTN A10</t>
  </si>
  <si>
    <t>TRA INTN A11</t>
  </si>
  <si>
    <t>TRA INTN A12</t>
  </si>
  <si>
    <t>TRA INTN A13</t>
  </si>
  <si>
    <t>TRA INTN A14</t>
  </si>
  <si>
    <t>TRA INTN A15</t>
  </si>
  <si>
    <t>TRA INTN A16</t>
  </si>
  <si>
    <t>TRA INTN A17</t>
  </si>
  <si>
    <t>TRA INTN A18</t>
  </si>
  <si>
    <t>TRA INTN A19</t>
  </si>
  <si>
    <t>TRA INTN A20</t>
  </si>
  <si>
    <t>TRA INTN A21</t>
  </si>
  <si>
    <t>TRA INTN A22</t>
  </si>
  <si>
    <t>TRA INTN A23</t>
  </si>
  <si>
    <t>TRA INTN A24</t>
  </si>
  <si>
    <t>TRA INTN A25</t>
  </si>
  <si>
    <t>TRA INTN A26</t>
  </si>
  <si>
    <t>TRA INTN A27</t>
  </si>
  <si>
    <t>TRA INTN A28</t>
  </si>
  <si>
    <t>TRA INTN A29</t>
  </si>
  <si>
    <t>TRA INTN A30</t>
  </si>
  <si>
    <t>TRA INTN A31</t>
  </si>
  <si>
    <t>PTR INTN A1</t>
  </si>
  <si>
    <t>PTR INTN A2</t>
  </si>
  <si>
    <t>PTR INTN A3</t>
  </si>
  <si>
    <t>PTR INTN A4</t>
  </si>
  <si>
    <t>PTR INTN A5</t>
  </si>
  <si>
    <t>PTR INTN A6</t>
  </si>
  <si>
    <t>PTR INTN A7</t>
  </si>
  <si>
    <t>PTR INTN A8</t>
  </si>
  <si>
    <t>PTR INTN A9</t>
  </si>
  <si>
    <t>PTR INTN A10</t>
  </si>
  <si>
    <t>PTR INTN A11</t>
  </si>
  <si>
    <t>PTR INTN A12</t>
  </si>
  <si>
    <t>PTR INTN A13</t>
  </si>
  <si>
    <t>PTR INTN A14</t>
  </si>
  <si>
    <t>PTR INTN A15</t>
  </si>
  <si>
    <t>PTR INTN A16</t>
  </si>
  <si>
    <t>PTR INTN A17</t>
  </si>
  <si>
    <t>PTR INTN A18</t>
  </si>
  <si>
    <t>PTR INTN A19</t>
  </si>
  <si>
    <t>PTR INTN A20</t>
  </si>
  <si>
    <t>PTR INTN A21</t>
  </si>
  <si>
    <t>PTR INTN A22</t>
  </si>
  <si>
    <t>PTR INTN A23</t>
  </si>
  <si>
    <t>PTR INTN A24</t>
  </si>
  <si>
    <t>PTR INTN A25</t>
  </si>
  <si>
    <t>PTR INTN A26</t>
  </si>
  <si>
    <t>PTR INTN A27</t>
  </si>
  <si>
    <t>PTR INTN A28</t>
  </si>
  <si>
    <t>PTR INTN A29</t>
  </si>
  <si>
    <t>PTR INTN A30</t>
  </si>
  <si>
    <t>PTR INTN A31</t>
  </si>
  <si>
    <t>CI TFI A1</t>
  </si>
  <si>
    <t>CI TFI A2</t>
  </si>
  <si>
    <t>CI TFI A3</t>
  </si>
  <si>
    <t>CI TFI A4</t>
  </si>
  <si>
    <t>CI TFI A5</t>
  </si>
  <si>
    <t>CI TFI A6</t>
  </si>
  <si>
    <t>CI TFI A7</t>
  </si>
  <si>
    <t>CI TFI A8</t>
  </si>
  <si>
    <t>CI TFI A9</t>
  </si>
  <si>
    <t>CI TFI A10</t>
  </si>
  <si>
    <t>CI TFI A11</t>
  </si>
  <si>
    <t>CI TFI A12</t>
  </si>
  <si>
    <t>CI TFI A13</t>
  </si>
  <si>
    <t>CI TFI A14</t>
  </si>
  <si>
    <t>CI TFI A15</t>
  </si>
  <si>
    <t>CI TFI A16</t>
  </si>
  <si>
    <t>CI TFI A17</t>
  </si>
  <si>
    <t>CI TFI A18</t>
  </si>
  <si>
    <t>CI TFI A19</t>
  </si>
  <si>
    <t>CI TFI A20</t>
  </si>
  <si>
    <t>CI TFI A21</t>
  </si>
  <si>
    <t>CI TFI A22</t>
  </si>
  <si>
    <t>CI TFI A23</t>
  </si>
  <si>
    <t>CI TFI A24</t>
  </si>
  <si>
    <t>CI TFI A25</t>
  </si>
  <si>
    <t>CI TFI A26</t>
  </si>
  <si>
    <t>CI TFI A27</t>
  </si>
  <si>
    <t>CI TFI A28</t>
  </si>
  <si>
    <t>CI TFI A29</t>
  </si>
  <si>
    <t>CI TFI A30</t>
  </si>
  <si>
    <t>CI TFI A31</t>
  </si>
  <si>
    <t>CI TFI A32</t>
  </si>
  <si>
    <t>CI TFI A33</t>
  </si>
  <si>
    <t>CI TFI A34</t>
  </si>
  <si>
    <t>CI TFI A35</t>
  </si>
  <si>
    <t>CI TFI A36</t>
  </si>
  <si>
    <t>CI TFI A37</t>
  </si>
  <si>
    <t>CI TFI A38</t>
  </si>
  <si>
    <t>CI TFI A39</t>
  </si>
  <si>
    <t>CI TFI A40</t>
  </si>
  <si>
    <t>CI TFI A41</t>
  </si>
  <si>
    <t>CI TFI A42</t>
  </si>
  <si>
    <t>CI TFI A43</t>
  </si>
  <si>
    <t>OSL TFI A1</t>
  </si>
  <si>
    <t>OSL TFI A2</t>
  </si>
  <si>
    <t>OSL TFI A3</t>
  </si>
  <si>
    <t>OSL TFI A4</t>
  </si>
  <si>
    <t>OSL TFI A5</t>
  </si>
  <si>
    <t>OSL TFI A6</t>
  </si>
  <si>
    <t>OSL TFI A7</t>
  </si>
  <si>
    <t>OSL TFI A8</t>
  </si>
  <si>
    <t>OSL TFI A9</t>
  </si>
  <si>
    <t>OSL TFI A10</t>
  </si>
  <si>
    <t>OSL TFI A11</t>
  </si>
  <si>
    <t>OSL TFI A12</t>
  </si>
  <si>
    <t>OSL TFI A13</t>
  </si>
  <si>
    <t>OSL TFI A14</t>
  </si>
  <si>
    <t>OSL TFI A15</t>
  </si>
  <si>
    <t>OSL TFI A16</t>
  </si>
  <si>
    <t>OSL TFI A17</t>
  </si>
  <si>
    <t>OSL TFI A18</t>
  </si>
  <si>
    <t>OSL TFI A19</t>
  </si>
  <si>
    <t>OSL TFI A20</t>
  </si>
  <si>
    <t>OSL TFI A21</t>
  </si>
  <si>
    <t>OSL TFI A22</t>
  </si>
  <si>
    <t>OSL TFI A23</t>
  </si>
  <si>
    <t>OSL TFI A24</t>
  </si>
  <si>
    <t>OSL TFI A25</t>
  </si>
  <si>
    <t>OSL TFI A26</t>
  </si>
  <si>
    <t>OSL TFI A27</t>
  </si>
  <si>
    <t>OSL TFI A28</t>
  </si>
  <si>
    <t>OSL TFI A29</t>
  </si>
  <si>
    <t>OSL TFI A30</t>
  </si>
  <si>
    <t>OSL TFI A31</t>
  </si>
  <si>
    <t>OSL TFI A32</t>
  </si>
  <si>
    <t>OSL TFI A33</t>
  </si>
  <si>
    <t>OSL TFI A34</t>
  </si>
  <si>
    <t>OSL TFI A35</t>
  </si>
  <si>
    <t>OSL TFI A36</t>
  </si>
  <si>
    <t>OSL TFI A37</t>
  </si>
  <si>
    <t>OSL TFI A38</t>
  </si>
  <si>
    <t>OSL TFI A39</t>
  </si>
  <si>
    <t>OSL TFI A40</t>
  </si>
  <si>
    <t>OSL TFI A41</t>
  </si>
  <si>
    <t>OSL TFI A42</t>
  </si>
  <si>
    <t>OSL TFI A43</t>
  </si>
  <si>
    <t>OSD TFI A1</t>
  </si>
  <si>
    <t>OSD TFI A2</t>
  </si>
  <si>
    <t>OSD TFI A3</t>
  </si>
  <si>
    <t>OSD TFI A4</t>
  </si>
  <si>
    <t>OSD TFI A5</t>
  </si>
  <si>
    <t>OSD TFI A6</t>
  </si>
  <si>
    <t>OSD TFI A7</t>
  </si>
  <si>
    <t>OSD TFI A8</t>
  </si>
  <si>
    <t>OSD TFI A9</t>
  </si>
  <si>
    <t>OSD TFI A10</t>
  </si>
  <si>
    <t>OSD TFI A11</t>
  </si>
  <si>
    <t>OSD TFI A12</t>
  </si>
  <si>
    <t>OSD TFI A13</t>
  </si>
  <si>
    <t>OSD TFI A14</t>
  </si>
  <si>
    <t>OSD TFI A15</t>
  </si>
  <si>
    <t>OSD TFI A16</t>
  </si>
  <si>
    <t>OSD TFI A17</t>
  </si>
  <si>
    <t>OSD TFI A18</t>
  </si>
  <si>
    <t>OSD TFI A19</t>
  </si>
  <si>
    <t>OSD TFI A20</t>
  </si>
  <si>
    <t>OSD TFI A21</t>
  </si>
  <si>
    <t>OSD TFI A22</t>
  </si>
  <si>
    <t>OSD TFI A23</t>
  </si>
  <si>
    <t>OSD TFI A24</t>
  </si>
  <si>
    <t>OSD TFI A25</t>
  </si>
  <si>
    <t>OSD TFI A26</t>
  </si>
  <si>
    <t>OSD TFI A27</t>
  </si>
  <si>
    <t>OSD TFI A28</t>
  </si>
  <si>
    <t>OSD TFI A29</t>
  </si>
  <si>
    <t>OSD TFI A30</t>
  </si>
  <si>
    <t>OSD TFI A31</t>
  </si>
  <si>
    <t>OSD TFI A32</t>
  </si>
  <si>
    <t>OSD TFI A33</t>
  </si>
  <si>
    <t>OSD TFI A34</t>
  </si>
  <si>
    <t>OSD TFI A35</t>
  </si>
  <si>
    <t>OSD TFI A36</t>
  </si>
  <si>
    <t>OSD TFI A37</t>
  </si>
  <si>
    <t>OSD TFI A38</t>
  </si>
  <si>
    <t>OSD TFI A39</t>
  </si>
  <si>
    <t>OSD TFI A40</t>
  </si>
  <si>
    <t>OSD TFI A41</t>
  </si>
  <si>
    <t>OSD TFI A42</t>
  </si>
  <si>
    <t>OSD TFI A43</t>
  </si>
  <si>
    <t>TRA TFI A1</t>
  </si>
  <si>
    <t>TRA TFI A2</t>
  </si>
  <si>
    <t>TRA TFI A3</t>
  </si>
  <si>
    <t>TRA TFI A4</t>
  </si>
  <si>
    <t>TRA TFI A5</t>
  </si>
  <si>
    <t>TRA TFI A6</t>
  </si>
  <si>
    <t>TRA TFI A7</t>
  </si>
  <si>
    <t>TRA TFI A8</t>
  </si>
  <si>
    <t>TRA TFI A9</t>
  </si>
  <si>
    <t>TRA TFI A10</t>
  </si>
  <si>
    <t>TRA TFI A11</t>
  </si>
  <si>
    <t>TRA TFI A12</t>
  </si>
  <si>
    <t>TRA TFI A13</t>
  </si>
  <si>
    <t>TRA TFI A14</t>
  </si>
  <si>
    <t>TRA TFI A15</t>
  </si>
  <si>
    <t>TRA TFI A16</t>
  </si>
  <si>
    <t>TRA TFI A17</t>
  </si>
  <si>
    <t>TRA TFI A18</t>
  </si>
  <si>
    <t>TRA TFI A19</t>
  </si>
  <si>
    <t>TRA TFI A20</t>
  </si>
  <si>
    <t>TRA TFI A21</t>
  </si>
  <si>
    <t>TRA TFI A22</t>
  </si>
  <si>
    <t>TRA TFI A23</t>
  </si>
  <si>
    <t>TRA TFI A24</t>
  </si>
  <si>
    <t>TRA TFI A25</t>
  </si>
  <si>
    <t>TRA TFI A26</t>
  </si>
  <si>
    <t>TRA TFI A27</t>
  </si>
  <si>
    <t>TRA TFI A28</t>
  </si>
  <si>
    <t>TRA TFI A29</t>
  </si>
  <si>
    <t>TRA TFI A30</t>
  </si>
  <si>
    <t>TRA TFI A31</t>
  </si>
  <si>
    <t>PTR TFI A1</t>
  </si>
  <si>
    <t>PTR TFI A2</t>
  </si>
  <si>
    <t>PTR TFI A3</t>
  </si>
  <si>
    <t>PTR TFI A4</t>
  </si>
  <si>
    <t>PTR TFI A5</t>
  </si>
  <si>
    <t>PTR TFI A6</t>
  </si>
  <si>
    <t>PTR TFI A7</t>
  </si>
  <si>
    <t>PTR TFI A8</t>
  </si>
  <si>
    <t>PTR TFI A9</t>
  </si>
  <si>
    <t>PTR TFI A10</t>
  </si>
  <si>
    <t>PTR TFI A11</t>
  </si>
  <si>
    <t>PTR TFI A12</t>
  </si>
  <si>
    <t>PTR TFI A13</t>
  </si>
  <si>
    <t>PTR TFI A14</t>
  </si>
  <si>
    <t>PTR TFI A15</t>
  </si>
  <si>
    <t>PTR TFI A16</t>
  </si>
  <si>
    <t>PTR TFI A17</t>
  </si>
  <si>
    <t>PTR TFI A18</t>
  </si>
  <si>
    <t>PTR TFI A19</t>
  </si>
  <si>
    <t>PTR TFI A20</t>
  </si>
  <si>
    <t>PTR TFI A21</t>
  </si>
  <si>
    <t>PTR TFI A22</t>
  </si>
  <si>
    <t>PTR TFI A23</t>
  </si>
  <si>
    <t>PTR TFI A24</t>
  </si>
  <si>
    <t>PTR TFI A25</t>
  </si>
  <si>
    <t>PTR TFI A26</t>
  </si>
  <si>
    <t>PTR TFI A27</t>
  </si>
  <si>
    <t>PTR TFI A28</t>
  </si>
  <si>
    <t>PTR TFI A29</t>
  </si>
  <si>
    <t>PTR TFI A30</t>
  </si>
  <si>
    <t>PTR TFI A31</t>
  </si>
  <si>
    <t>CI INTF A1</t>
  </si>
  <si>
    <t>CI INTF A2</t>
  </si>
  <si>
    <t>CI INTF A3</t>
  </si>
  <si>
    <t>CI INTF A4</t>
  </si>
  <si>
    <t>CI INTF A5</t>
  </si>
  <si>
    <t>CI INTF A6</t>
  </si>
  <si>
    <t>CI INTF A7</t>
  </si>
  <si>
    <t>CI INTF A8</t>
  </si>
  <si>
    <t>CI INTF A9</t>
  </si>
  <si>
    <t>CI INTF A10</t>
  </si>
  <si>
    <t>CI INTF A11</t>
  </si>
  <si>
    <t>CI INTF A12</t>
  </si>
  <si>
    <t>CI INTF A13</t>
  </si>
  <si>
    <t>CI INTF A14</t>
  </si>
  <si>
    <t>CI INTF A15</t>
  </si>
  <si>
    <t>CI INTF A16</t>
  </si>
  <si>
    <t>CI INTF A17</t>
  </si>
  <si>
    <t>CI INTF A18</t>
  </si>
  <si>
    <t>CI INTF A19</t>
  </si>
  <si>
    <t>CI INTF A20</t>
  </si>
  <si>
    <t>CI INTF A21</t>
  </si>
  <si>
    <t>CI INTF A22</t>
  </si>
  <si>
    <t>CI INTF A23</t>
  </si>
  <si>
    <t>CI INTF A24</t>
  </si>
  <si>
    <t>CI INTF A25</t>
  </si>
  <si>
    <t>CI INTF A26</t>
  </si>
  <si>
    <t>CI INTF A27</t>
  </si>
  <si>
    <t>CI INTF A28</t>
  </si>
  <si>
    <t>CI INTF A29</t>
  </si>
  <si>
    <t>CI INTF A30</t>
  </si>
  <si>
    <t>CI INTF A31</t>
  </si>
  <si>
    <t>CI INTF A32</t>
  </si>
  <si>
    <t>CI INTF A33</t>
  </si>
  <si>
    <t>CI INTF A34</t>
  </si>
  <si>
    <t>CI INTF A35</t>
  </si>
  <si>
    <t>CI INTF A36</t>
  </si>
  <si>
    <t>CI INTF A37</t>
  </si>
  <si>
    <t>CI INTF A38</t>
  </si>
  <si>
    <t>CI INTF A39</t>
  </si>
  <si>
    <t>CI INTF A40</t>
  </si>
  <si>
    <t>CI INTF A41</t>
  </si>
  <si>
    <t>CI INTF A42</t>
  </si>
  <si>
    <t>CI INTF A43</t>
  </si>
  <si>
    <t>OSL INTF A1</t>
  </si>
  <si>
    <t>OSL INTF A2</t>
  </si>
  <si>
    <t>OSL INTF A3</t>
  </si>
  <si>
    <t>OSL INTF A4</t>
  </si>
  <si>
    <t>OSL INTF A5</t>
  </si>
  <si>
    <t>OSL INTF A6</t>
  </si>
  <si>
    <t>OSL INTF A7</t>
  </si>
  <si>
    <t>OSL INTF A8</t>
  </si>
  <si>
    <t>OSL INTF A9</t>
  </si>
  <si>
    <t>OSL INTF A10</t>
  </si>
  <si>
    <t>OSL INTF A11</t>
  </si>
  <si>
    <t>OSL INTF A12</t>
  </si>
  <si>
    <t>OSL INTF A13</t>
  </si>
  <si>
    <t>OSL INTF A14</t>
  </si>
  <si>
    <t>OSL INTF A15</t>
  </si>
  <si>
    <t>OSL INTF A16</t>
  </si>
  <si>
    <t>OSL INTF A17</t>
  </si>
  <si>
    <t>OSL INTF A18</t>
  </si>
  <si>
    <t>OSL INTF A19</t>
  </si>
  <si>
    <t>OSL INTF A20</t>
  </si>
  <si>
    <t>OSL INTF A21</t>
  </si>
  <si>
    <t>OSL INTF A22</t>
  </si>
  <si>
    <t>OSL INTF A23</t>
  </si>
  <si>
    <t>OSL INTF A24</t>
  </si>
  <si>
    <t>OSL INTF A25</t>
  </si>
  <si>
    <t>OSL INTF A26</t>
  </si>
  <si>
    <t>OSL INTF A27</t>
  </si>
  <si>
    <t>OSL INTF A28</t>
  </si>
  <si>
    <t>OSL INTF A29</t>
  </si>
  <si>
    <t>OSL INTF A30</t>
  </si>
  <si>
    <t>OSL INTF A31</t>
  </si>
  <si>
    <t>OSL INTF A32</t>
  </si>
  <si>
    <t>OSL INTF A33</t>
  </si>
  <si>
    <t>OSL INTF A34</t>
  </si>
  <si>
    <t>OSL INTF A35</t>
  </si>
  <si>
    <t>OSL INTF A36</t>
  </si>
  <si>
    <t>OSL INTF A37</t>
  </si>
  <si>
    <t>OSL INTF A38</t>
  </si>
  <si>
    <t>OSL INTF A39</t>
  </si>
  <si>
    <t>OSL INTF A40</t>
  </si>
  <si>
    <t>OSL INTF A41</t>
  </si>
  <si>
    <t>OSL INTF A42</t>
  </si>
  <si>
    <t>OSL INTF A43</t>
  </si>
  <si>
    <t>OSD INTF A1</t>
  </si>
  <si>
    <t>OSD INTF A2</t>
  </si>
  <si>
    <t>OSD INTF A3</t>
  </si>
  <si>
    <t>OSD INTF A4</t>
  </si>
  <si>
    <t>OSD INTF A5</t>
  </si>
  <si>
    <t>OSD INTF A6</t>
  </si>
  <si>
    <t>OSD INTF A7</t>
  </si>
  <si>
    <t>OSD INTF A8</t>
  </si>
  <si>
    <t>OSD INTF A9</t>
  </si>
  <si>
    <t>OSD INTF A10</t>
  </si>
  <si>
    <t>OSD INTF A11</t>
  </si>
  <si>
    <t>OSD INTF A12</t>
  </si>
  <si>
    <t>OSD INTF A13</t>
  </si>
  <si>
    <t>OSD INTF A14</t>
  </si>
  <si>
    <t>OSD INTF A15</t>
  </si>
  <si>
    <t>OSD INTF A16</t>
  </si>
  <si>
    <t>OSD INTF A17</t>
  </si>
  <si>
    <t>OSD INTF A18</t>
  </si>
  <si>
    <t>OSD INTF A19</t>
  </si>
  <si>
    <t>OSD INTF A20</t>
  </si>
  <si>
    <t>OSD INTF A21</t>
  </si>
  <si>
    <t>OSD INTF A22</t>
  </si>
  <si>
    <t>OSD INTF A23</t>
  </si>
  <si>
    <t>OSD INTF A24</t>
  </si>
  <si>
    <t>OSD INTF A25</t>
  </si>
  <si>
    <t>OSD INTF A26</t>
  </si>
  <si>
    <t>OSD INTF A27</t>
  </si>
  <si>
    <t>OSD INTF A28</t>
  </si>
  <si>
    <t>OSD INTF A29</t>
  </si>
  <si>
    <t>OSD INTF A30</t>
  </si>
  <si>
    <t>OSD INTF A31</t>
  </si>
  <si>
    <t>OSD INTF A32</t>
  </si>
  <si>
    <t>OSD INTF A33</t>
  </si>
  <si>
    <t>OSD INTF A34</t>
  </si>
  <si>
    <t>OSD INTF A35</t>
  </si>
  <si>
    <t>OSD INTF A36</t>
  </si>
  <si>
    <t>OSD INTF A37</t>
  </si>
  <si>
    <t>OSD INTF A38</t>
  </si>
  <si>
    <t>OSD INTF A39</t>
  </si>
  <si>
    <t>OSD INTF A40</t>
  </si>
  <si>
    <t>OSD INTF A41</t>
  </si>
  <si>
    <t>OSD INTF A42</t>
  </si>
  <si>
    <t>OSD INTF A43</t>
  </si>
  <si>
    <t>TRA INTF A1</t>
  </si>
  <si>
    <t>TRA INTF A2</t>
  </si>
  <si>
    <t>TRA INTF A3</t>
  </si>
  <si>
    <t>TRA INTF A4</t>
  </si>
  <si>
    <t>TRA INTF A5</t>
  </si>
  <si>
    <t>TRA INTF A6</t>
  </si>
  <si>
    <t>TRA INTF A7</t>
  </si>
  <si>
    <t>TRA INTF A8</t>
  </si>
  <si>
    <t>TRA INTF A9</t>
  </si>
  <si>
    <t>TRA INTF A10</t>
  </si>
  <si>
    <t>TRA INTF A11</t>
  </si>
  <si>
    <t>TRA INTF A12</t>
  </si>
  <si>
    <t>TRA INTF A13</t>
  </si>
  <si>
    <t>TRA INTF A14</t>
  </si>
  <si>
    <t>TRA INTF A15</t>
  </si>
  <si>
    <t>TRA INTF A16</t>
  </si>
  <si>
    <t>TRA INTF A17</t>
  </si>
  <si>
    <t>TRA INTF A18</t>
  </si>
  <si>
    <t>TRA INTF A19</t>
  </si>
  <si>
    <t>TRA INTF A20</t>
  </si>
  <si>
    <t>TRA INTF A21</t>
  </si>
  <si>
    <t>TRA INTF A22</t>
  </si>
  <si>
    <t>TRA INTF A23</t>
  </si>
  <si>
    <t>TRA INTF A24</t>
  </si>
  <si>
    <t>TRA INTF A25</t>
  </si>
  <si>
    <t>TRA INTF A26</t>
  </si>
  <si>
    <t>TRA INTF A27</t>
  </si>
  <si>
    <t>TRA INTF A28</t>
  </si>
  <si>
    <t>TRA INTF A29</t>
  </si>
  <si>
    <t>TRA INTF A30</t>
  </si>
  <si>
    <t>TRA INTF A31</t>
  </si>
  <si>
    <t>PTR INTF A1</t>
  </si>
  <si>
    <t>PTR INTF A2</t>
  </si>
  <si>
    <t>PTR INTF A3</t>
  </si>
  <si>
    <t>PTR INTF A4</t>
  </si>
  <si>
    <t>PTR INTF A5</t>
  </si>
  <si>
    <t>PTR INTF A6</t>
  </si>
  <si>
    <t>PTR INTF A7</t>
  </si>
  <si>
    <t>PTR INTF A8</t>
  </si>
  <si>
    <t>PTR INTF A9</t>
  </si>
  <si>
    <t>PTR INTF A10</t>
  </si>
  <si>
    <t>PTR INTF A11</t>
  </si>
  <si>
    <t>PTR INTF A12</t>
  </si>
  <si>
    <t>PTR INTF A13</t>
  </si>
  <si>
    <t>PTR INTF A14</t>
  </si>
  <si>
    <t>PTR INTF A15</t>
  </si>
  <si>
    <t>PTR INTF A16</t>
  </si>
  <si>
    <t>PTR INTF A17</t>
  </si>
  <si>
    <t>PTR INTF A18</t>
  </si>
  <si>
    <t>PTR INTF A19</t>
  </si>
  <si>
    <t>PTR INTF A20</t>
  </si>
  <si>
    <t>PTR INTF A21</t>
  </si>
  <si>
    <t>PTR INTF A22</t>
  </si>
  <si>
    <t>PTR INTF A23</t>
  </si>
  <si>
    <t>PTR INTF A24</t>
  </si>
  <si>
    <t>PTR INTF A25</t>
  </si>
  <si>
    <t>PTR INTF A26</t>
  </si>
  <si>
    <t>PTR INTF A27</t>
  </si>
  <si>
    <t>PTR INTF A28</t>
  </si>
  <si>
    <t>PTR INTF A29</t>
  </si>
  <si>
    <t>PTR INTF A30</t>
  </si>
  <si>
    <t>PTR INTF A31</t>
  </si>
  <si>
    <t>Set starting year for LTP:</t>
  </si>
  <si>
    <t>Checks</t>
  </si>
  <si>
    <t>Summary by DC activity</t>
  </si>
  <si>
    <t>Summary by funding area</t>
  </si>
  <si>
    <t>Totals</t>
  </si>
  <si>
    <t>DC Activity and funding area</t>
  </si>
  <si>
    <t>Sheet Name</t>
  </si>
  <si>
    <t>Sheet Type</t>
  </si>
  <si>
    <t>VBA</t>
  </si>
  <si>
    <t>Hist_capex_updated_position</t>
  </si>
  <si>
    <t>Project_share_of_rev_allocation</t>
  </si>
  <si>
    <t>Small_balance_to_be_fully_paid</t>
  </si>
  <si>
    <t>Net_rev_for_allocation</t>
  </si>
  <si>
    <t>New_prepaids</t>
  </si>
  <si>
    <t>Rev_transfers</t>
  </si>
  <si>
    <t>NEW_BFWD_interest_for_FM</t>
  </si>
  <si>
    <t>Interest_from_FM</t>
  </si>
  <si>
    <t>BFwd_interest_from_FM</t>
  </si>
  <si>
    <t>FUT_interest_from_FM</t>
  </si>
  <si>
    <t>DC_rev_by_funding_area</t>
  </si>
  <si>
    <t>Remaining budget</t>
  </si>
  <si>
    <t>DC_rev_by_WBS</t>
  </si>
  <si>
    <t>Previous_prepaids</t>
  </si>
  <si>
    <t>FA_Codes</t>
  </si>
  <si>
    <t>Funding area mapping</t>
  </si>
  <si>
    <t>Lists</t>
  </si>
  <si>
    <t>Planned_capex_starting_position</t>
  </si>
  <si>
    <t>Starting_Hist_capex</t>
  </si>
  <si>
    <t>WBS_to_Funding_area</t>
  </si>
  <si>
    <t>Category</t>
  </si>
  <si>
    <t>Tab Colour</t>
  </si>
  <si>
    <t>Red</t>
  </si>
  <si>
    <t>Contains codes, values, and definitions which are used throughout the model</t>
  </si>
  <si>
    <t>Green</t>
  </si>
  <si>
    <t>Light Green</t>
  </si>
  <si>
    <t>Usually contain a large amount of data and is imported into the sheet using a VBA button</t>
  </si>
  <si>
    <t>Processing</t>
  </si>
  <si>
    <t>Blue</t>
  </si>
  <si>
    <t>The default grey</t>
  </si>
  <si>
    <t>Output</t>
  </si>
  <si>
    <t>Orange</t>
  </si>
  <si>
    <t>Usually contains a small amount of data and is manually edited directly in the sheet</t>
  </si>
  <si>
    <t>Explanation of each sheet in the Cost Allocation Model</t>
  </si>
  <si>
    <t>Pink</t>
  </si>
  <si>
    <t>Purple</t>
  </si>
  <si>
    <t>Contains intermediary data between an input and an output.  The data in this sheet type is generated as a result of automatic processing, e.g. clicking on a button.</t>
  </si>
  <si>
    <t>Descriptions</t>
  </si>
  <si>
    <t>Others</t>
  </si>
  <si>
    <t>Contains explanation of different sheet types and sheets in the model</t>
  </si>
  <si>
    <t>Contains the buttons to import input data, process the data, and generate outputs from the model</t>
  </si>
  <si>
    <t>This sheet type includes the VBA sheet (contains the VBA buttons) and the Descriptions sheet (contains explanation of different sheet types and sheets in the model)</t>
  </si>
  <si>
    <t>Color codes of sheet types</t>
  </si>
  <si>
    <t>Contains intermediary data between an input and an output. The data in this sheet type is created as a result of manual processing.</t>
  </si>
  <si>
    <t>Contains intermediary data between an input and an output.  The data in this sheet type is created as a result of both automatic and manual processing.</t>
  </si>
  <si>
    <t>Interest from the DC activities in the previous funding model.</t>
  </si>
  <si>
    <t>Data taken from file</t>
  </si>
  <si>
    <t>Tab</t>
  </si>
  <si>
    <t>STW INTN 1</t>
  </si>
  <si>
    <t>STW INTN 2</t>
  </si>
  <si>
    <t>STW INTN 3</t>
  </si>
  <si>
    <t>STW INTN 4</t>
  </si>
  <si>
    <t>STW INTN 5</t>
  </si>
  <si>
    <t>STW INTN 6</t>
  </si>
  <si>
    <t>STW INTN 7</t>
  </si>
  <si>
    <t>STW INTN 8</t>
  </si>
  <si>
    <t>STW INTN 9</t>
  </si>
  <si>
    <t>STW INTN 10</t>
  </si>
  <si>
    <t>STW INTN 11</t>
  </si>
  <si>
    <t>STW INTN 12</t>
  </si>
  <si>
    <t>STW INTN 13</t>
  </si>
  <si>
    <t>STW INTN 14</t>
  </si>
  <si>
    <t>STW INTN 15</t>
  </si>
  <si>
    <t>STW INTN 16</t>
  </si>
  <si>
    <t>STW INTN 17</t>
  </si>
  <si>
    <t>STW INTN 18</t>
  </si>
  <si>
    <t>STW INTN 19</t>
  </si>
  <si>
    <t>STW INTN 20</t>
  </si>
  <si>
    <t>STW INTN 21</t>
  </si>
  <si>
    <t>STW INTN 22</t>
  </si>
  <si>
    <t>STW INTN 23</t>
  </si>
  <si>
    <t>STW INTN 24</t>
  </si>
  <si>
    <t>STW INTN 25</t>
  </si>
  <si>
    <t>STW INTN 26</t>
  </si>
  <si>
    <t>STW INTN 27</t>
  </si>
  <si>
    <t>STW INTN 28</t>
  </si>
  <si>
    <t>STW INTN 29</t>
  </si>
  <si>
    <t>STW INTN 30</t>
  </si>
  <si>
    <t>STW INTN 31</t>
  </si>
  <si>
    <t>STW INTN 32</t>
  </si>
  <si>
    <t>STW INTN 33</t>
  </si>
  <si>
    <t>STW INTN 34</t>
  </si>
  <si>
    <t>STW INTN 35</t>
  </si>
  <si>
    <t>STW INTN 36</t>
  </si>
  <si>
    <t>STW INTN 37</t>
  </si>
  <si>
    <t>STW INTN 38</t>
  </si>
  <si>
    <t>STW INTN 39</t>
  </si>
  <si>
    <t>STW INTN 40</t>
  </si>
  <si>
    <t>STW INTN 41</t>
  </si>
  <si>
    <t>STW INTN 42</t>
  </si>
  <si>
    <t>STW INTN 43</t>
  </si>
  <si>
    <t>STW INTN 44</t>
  </si>
  <si>
    <t>STW INTN 45</t>
  </si>
  <si>
    <t>STW INTN 46</t>
  </si>
  <si>
    <t>STW INTN 47</t>
  </si>
  <si>
    <t>STW INTN 48</t>
  </si>
  <si>
    <t>STW INTN 49</t>
  </si>
  <si>
    <t>STW INTN 50</t>
  </si>
  <si>
    <t>TRA INTN A32</t>
  </si>
  <si>
    <t>PTR INTN A32</t>
  </si>
  <si>
    <t>Brought forward FUT Interest from the DC activities in the previous funding model.</t>
  </si>
  <si>
    <t>STW TFI 1</t>
  </si>
  <si>
    <t>STW TFI 2</t>
  </si>
  <si>
    <t>STW TFI 3</t>
  </si>
  <si>
    <t>STW TFI 4</t>
  </si>
  <si>
    <t>STW TFI 5</t>
  </si>
  <si>
    <t>STW TFI 6</t>
  </si>
  <si>
    <t>STW TFI 7</t>
  </si>
  <si>
    <t>STW TFI 8</t>
  </si>
  <si>
    <t>STW TFI 9</t>
  </si>
  <si>
    <t>STW TFI 10</t>
  </si>
  <si>
    <t>STW TFI 11</t>
  </si>
  <si>
    <t>STW TFI 12</t>
  </si>
  <si>
    <t>STW TFI 13</t>
  </si>
  <si>
    <t>STW TFI 14</t>
  </si>
  <si>
    <t>STW TFI 15</t>
  </si>
  <si>
    <t>STW TFI 16</t>
  </si>
  <si>
    <t>STW TFI 17</t>
  </si>
  <si>
    <t>STW TFI 18</t>
  </si>
  <si>
    <t>STW TFI 19</t>
  </si>
  <si>
    <t>STW TFI 20</t>
  </si>
  <si>
    <t>STW TFI 21</t>
  </si>
  <si>
    <t>STW TFI 22</t>
  </si>
  <si>
    <t>STW TFI 23</t>
  </si>
  <si>
    <t>STW TFI 24</t>
  </si>
  <si>
    <t>STW TFI 25</t>
  </si>
  <si>
    <t>STW TFI 26</t>
  </si>
  <si>
    <t>STW TFI 27</t>
  </si>
  <si>
    <t>STW TFI 28</t>
  </si>
  <si>
    <t>STW TFI 29</t>
  </si>
  <si>
    <t>STW TFI 30</t>
  </si>
  <si>
    <t>STW TFI 31</t>
  </si>
  <si>
    <t>STW TFI 32</t>
  </si>
  <si>
    <t>STW TFI 33</t>
  </si>
  <si>
    <t>STW TFI 34</t>
  </si>
  <si>
    <t>STW TFI 35</t>
  </si>
  <si>
    <t>STW TFI 36</t>
  </si>
  <si>
    <t>STW TFI 37</t>
  </si>
  <si>
    <t>STW TFI 38</t>
  </si>
  <si>
    <t>STW TFI 39</t>
  </si>
  <si>
    <t>STW TFI 40</t>
  </si>
  <si>
    <t>STW TFI 41</t>
  </si>
  <si>
    <t>STW TFI 42</t>
  </si>
  <si>
    <t>STW TFI 43</t>
  </si>
  <si>
    <t>STW TFI 44</t>
  </si>
  <si>
    <t>STW TFI 45</t>
  </si>
  <si>
    <t>STW TFI 46</t>
  </si>
  <si>
    <t>STW TFI 47</t>
  </si>
  <si>
    <t>STW TFI 48</t>
  </si>
  <si>
    <t>STW TFI 49</t>
  </si>
  <si>
    <t>STW TFI 50</t>
  </si>
  <si>
    <t>TRA TFI A32</t>
  </si>
  <si>
    <t>PTR TFI A32</t>
  </si>
  <si>
    <t>FUTURE interest from the M_FUT tab in the previous funding model.</t>
  </si>
  <si>
    <t>STW INTF 1</t>
  </si>
  <si>
    <t>STW INTF 2</t>
  </si>
  <si>
    <t>STW INTF 3</t>
  </si>
  <si>
    <t>STW INTF 4</t>
  </si>
  <si>
    <t>STW INTF 5</t>
  </si>
  <si>
    <t>STW INTF 6</t>
  </si>
  <si>
    <t>STW INTF 7</t>
  </si>
  <si>
    <t>STW INTF 8</t>
  </si>
  <si>
    <t>STW INTF 9</t>
  </si>
  <si>
    <t>STW INTF 10</t>
  </si>
  <si>
    <t>STW INTF 11</t>
  </si>
  <si>
    <t>STW INTF 12</t>
  </si>
  <si>
    <t>STW INTF 13</t>
  </si>
  <si>
    <t>STW INTF 14</t>
  </si>
  <si>
    <t>STW INTF 15</t>
  </si>
  <si>
    <t>STW INTF 16</t>
  </si>
  <si>
    <t>STW INTF 17</t>
  </si>
  <si>
    <t>STW INTF 18</t>
  </si>
  <si>
    <t>STW INTF 19</t>
  </si>
  <si>
    <t>STW INTF 20</t>
  </si>
  <si>
    <t>STW INTF 21</t>
  </si>
  <si>
    <t>STW INTF 22</t>
  </si>
  <si>
    <t>STW INTF 23</t>
  </si>
  <si>
    <t>STW INTF 24</t>
  </si>
  <si>
    <t>STW INTF 25</t>
  </si>
  <si>
    <t>STW INTF 26</t>
  </si>
  <si>
    <t>STW INTF 27</t>
  </si>
  <si>
    <t>STW INTF 28</t>
  </si>
  <si>
    <t>STW INTF 29</t>
  </si>
  <si>
    <t>STW INTF 30</t>
  </si>
  <si>
    <t>STW INTF 31</t>
  </si>
  <si>
    <t>STW INTF 32</t>
  </si>
  <si>
    <t>STW INTF 33</t>
  </si>
  <si>
    <t>STW INTF 34</t>
  </si>
  <si>
    <t>STW INTF 35</t>
  </si>
  <si>
    <t>STW INTF 36</t>
  </si>
  <si>
    <t>STW INTF 37</t>
  </si>
  <si>
    <t>STW INTF 38</t>
  </si>
  <si>
    <t>STW INTF 39</t>
  </si>
  <si>
    <t>STW INTF 40</t>
  </si>
  <si>
    <t>STW INTF 41</t>
  </si>
  <si>
    <t>STW INTF 42</t>
  </si>
  <si>
    <t>STW INTF 43</t>
  </si>
  <si>
    <t>STW INTF 44</t>
  </si>
  <si>
    <t>STW INTF 45</t>
  </si>
  <si>
    <t>STW INTF 46</t>
  </si>
  <si>
    <t>STW INTF 47</t>
  </si>
  <si>
    <t>STW INTF 48</t>
  </si>
  <si>
    <t>STW INTF 49</t>
  </si>
  <si>
    <t>STW INTF 50</t>
  </si>
  <si>
    <t>TRA INTF A32</t>
  </si>
  <si>
    <t>PTR INTF A32</t>
  </si>
  <si>
    <t>Historic capex already spent</t>
  </si>
  <si>
    <t>Count of unique identifier</t>
  </si>
  <si>
    <t>DC already received to fund future expenditure for this activity and funding area</t>
  </si>
  <si>
    <t>Community infrastructure transition</t>
  </si>
  <si>
    <t>Unique identifer</t>
  </si>
  <si>
    <t>Project</t>
  </si>
  <si>
    <t>Growth at start on project</t>
  </si>
  <si>
    <t>Growth when project included in DC policy</t>
  </si>
  <si>
    <t>Growth when project at capacity</t>
  </si>
  <si>
    <t>Proportion of growth that occurred since project started and when add to DC policy</t>
  </si>
  <si>
    <t>Reserve development</t>
  </si>
  <si>
    <t>Reserve acquistion</t>
  </si>
  <si>
    <t>Schedule 8 - Assets for which development contributions will be used</t>
  </si>
  <si>
    <t>3. Transition projects - subject to 2019 Local Government Act change</t>
  </si>
  <si>
    <t>Percentage of capital expenditure to be recovered from development expenditure if legislation allowed council to recover these costs</t>
  </si>
  <si>
    <t>Expenditure from development contributions</t>
  </si>
  <si>
    <t>Expenditure from other sources</t>
  </si>
  <si>
    <t>Proportion that would have been funded by development contributions since project started and when project was included in the development contribution policy</t>
  </si>
  <si>
    <t>Adjusted portion to be funded by development contributions</t>
  </si>
  <si>
    <t>Adjusted expenditure from other sources</t>
  </si>
  <si>
    <t>Description_data</t>
  </si>
  <si>
    <t>CI_trans</t>
  </si>
  <si>
    <t>DC_Proj_desc</t>
  </si>
  <si>
    <t>Sch_8_trans_projects</t>
  </si>
  <si>
    <t>Output—Internal use</t>
  </si>
  <si>
    <t>Output—External</t>
  </si>
  <si>
    <t>Processing—Hybrid</t>
  </si>
  <si>
    <t>Processing—Automatic</t>
  </si>
  <si>
    <t>Processing—Mannual</t>
  </si>
  <si>
    <t>Input—Manual</t>
  </si>
  <si>
    <t>Processing—Manual</t>
  </si>
  <si>
    <t>Input—Imported</t>
  </si>
  <si>
    <t>Input—Variables</t>
  </si>
  <si>
    <t>2. Historic projects - already delivered or partially delivered</t>
  </si>
  <si>
    <t>Expenditure already incurred</t>
  </si>
  <si>
    <t>Proportion funded by development contributions</t>
  </si>
  <si>
    <t>Proportion funded by other sources</t>
  </si>
  <si>
    <t>Expenditure still to be recoved from Development Contributions</t>
  </si>
  <si>
    <t>Expenditure to be recovered from other sources</t>
  </si>
  <si>
    <t>Planned capital expenditure</t>
  </si>
  <si>
    <t>Planned capital expenditure funding from development contributions</t>
  </si>
  <si>
    <t>Planned capital expenditure funding from other sources</t>
  </si>
  <si>
    <t>Sch_8_Planned</t>
  </si>
  <si>
    <t>Sch_8_Hist</t>
  </si>
  <si>
    <t>Output—External use</t>
  </si>
  <si>
    <t>Yellow</t>
  </si>
  <si>
    <t>Contains output data used by people/systems outside of the Financial Strategy and Planning department</t>
  </si>
  <si>
    <t>Contains output data used by people/systems within the Financial Strategy and Planning department</t>
  </si>
  <si>
    <t>1. Planned projects - anticipated to be delivered 2021–2031</t>
  </si>
  <si>
    <t>Input—Common values</t>
  </si>
  <si>
    <t>Lists, Funding area mapping, and FA_Codes were imported from [CAM_CommonValues.xlsx] on 10/05/2021 at 04:55:19 PM</t>
  </si>
  <si>
    <t>Imported from [InterestsOriginal.xlsx] on 10/05/2021 at 04:55:24 PM</t>
  </si>
  <si>
    <t>Imported from [PreviousPrepaidsOrig.xlsx] on 10/05/2021 at 04:56:34 PM</t>
  </si>
  <si>
    <t>Project description</t>
  </si>
  <si>
    <t>Capital expenditure for historic projects</t>
  </si>
  <si>
    <t>Activity and funding area description</t>
  </si>
  <si>
    <t>Area type</t>
  </si>
  <si>
    <t>DC price calulation type</t>
  </si>
  <si>
    <t>Oakley</t>
  </si>
  <si>
    <t>Area 51</t>
  </si>
  <si>
    <t>STW A51</t>
  </si>
  <si>
    <t>Tamaki AHP</t>
  </si>
  <si>
    <t>Mt Roskill AHP</t>
  </si>
  <si>
    <t>Mangere AHP</t>
  </si>
  <si>
    <t>Southern Growth Area</t>
  </si>
  <si>
    <t>Drury / Opaheke</t>
  </si>
  <si>
    <t>Northwest  - Redhills</t>
  </si>
  <si>
    <t>Northwest  - Whenuapai</t>
  </si>
  <si>
    <t>Aera 23</t>
  </si>
  <si>
    <t>Reserve acquisitions</t>
  </si>
  <si>
    <t>Reserve Acquisition - Urban</t>
  </si>
  <si>
    <t>Reserve Acquisition - South Greenfield</t>
  </si>
  <si>
    <t>Reserve Acquisition - Northwest Greenfield</t>
  </si>
  <si>
    <t>Organised Sport Park Acquisition North</t>
  </si>
  <si>
    <t>Reserve Acquisition - North Greenfield</t>
  </si>
  <si>
    <t>Reserve Acquisition - Rural North Upper</t>
  </si>
  <si>
    <t>Suburb Park land acquisition North Rural</t>
  </si>
  <si>
    <t>Organised Sport Park Acquisition North Rural</t>
  </si>
  <si>
    <t>Avondale Civic Precinct  (Avondale Town Square, Crayford Lane and Playground)</t>
  </si>
  <si>
    <t>New town square and surrounds to community facilty. 
105 new homes have been delivered and over  450 new houses, including affordable homes, are being built in Avondale on sites controlled by Panuku by 2027. Regeneration includes town centre as a focus.</t>
  </si>
  <si>
    <t>Community infrastructure - West</t>
  </si>
  <si>
    <t>Henderson Ratanui Link Phase 2 Walking and Cycling</t>
  </si>
  <si>
    <t xml:space="preserve">Project supports walking and cycling connections through Henderson centre. 
Over 800 new homes are expected to be delivered  on Panuku controlled sites by 2030. </t>
  </si>
  <si>
    <t>Henderson Smythe to Hickory - CRL Laneway</t>
  </si>
  <si>
    <t>Opanuku Link -Bridge, Reserve</t>
  </si>
  <si>
    <t xml:space="preserve">Oratia Link Cycleway and Bridge Construction </t>
  </si>
  <si>
    <t>PC3200658</t>
  </si>
  <si>
    <t>Manukau - Hayman Park Playground  Works</t>
  </si>
  <si>
    <t xml:space="preserve">New playground (in conjunction with community facilities)
50 new homes have been delivered and over 700 new homes are expected to be delivered  on Panuku controlled sites by 2030. Population  in the city centre is forecast to increase from 621 in 2013 to 2344 in 2043. </t>
  </si>
  <si>
    <t>Otara-Papatoetoe</t>
  </si>
  <si>
    <t>Community infrastructure - South (West)</t>
  </si>
  <si>
    <t>Reserve Development - South (West)</t>
  </si>
  <si>
    <t>Manukau -Puhinui Stage 1: Ratavine Reserve Works</t>
  </si>
  <si>
    <t>Manukau Puhinui Stage 3: Wiri Reserve Works</t>
  </si>
  <si>
    <t>Manukau Puhinui Stage 4: Wiri and Manukau Industrial Area Works</t>
  </si>
  <si>
    <t xml:space="preserve">Manukau Puhinui Stage 5:  Puhinui Park (Plunkett Ave)  Works </t>
  </si>
  <si>
    <t>Northcote Community Facility</t>
  </si>
  <si>
    <t xml:space="preserve">A new or comprehensivley updgrade community facility
Town centre project is underway to comprehensively redevelop the existing northcote shopping centre, delivering  750 new homes.  Additional growth in the location is driven by Kainga Ora developments </t>
  </si>
  <si>
    <t>Community infrastructure - North Shore</t>
  </si>
  <si>
    <t>Te Ara Awataha Stage 1</t>
  </si>
  <si>
    <t xml:space="preserve">Greenway upgrade
Town centre project is underway to comprehensively redevelop the existing northcote shopping centre, delivering  750 new homes.  Additional growth in the location is driven by Kainga Ora developments. The greenway provides improved walking and cycling connections and public amenity </t>
  </si>
  <si>
    <t>Reserve Development - North Shore</t>
  </si>
  <si>
    <t>Te Ara Awataha Stage 2</t>
  </si>
  <si>
    <t>New playing fields 
Over 150 new homes are expected to be delivered on Panuku controlled sites by 2032</t>
  </si>
  <si>
    <t>Reserve Development - Auckland wide</t>
  </si>
  <si>
    <t>Upgraded public space 
Over 150 new homes are expected to be delivered on Panuku controlled sites by 2032</t>
  </si>
  <si>
    <t>New streetscape connections and renewed public facilities
Over 150 new homes are expected to be delivered on Panuku controlled sites by 2032</t>
  </si>
  <si>
    <t>New access road and road extension, parking reconfiguration and play facilities</t>
  </si>
  <si>
    <t>Land acquisition for new open space/connection
Over 140 new homes are expected to be delivered on Panuku controlled sites by 2030
Approach includes catalysing new housing choices in the town centre, which are integrated with non-residential uses.</t>
  </si>
  <si>
    <t xml:space="preserve"> Franklin</t>
  </si>
  <si>
    <t>Community infrastructure - Paerata / Pukekohe</t>
  </si>
  <si>
    <t>Upgrade/provide public open space.  Over 140 new homes are expected to be delivered on Panuku controlled sites by 2030.
Approach includes catalysing new housing choices in the town centre, which are integrated with non-residential uses.</t>
  </si>
  <si>
    <t>New open space/connection
Over 140 new homes are expected to be delivered on Panuku controlled sites by 2030
Approach includes catalysing new housing choices in the town centre, which are integrated with non-residential uses.</t>
  </si>
  <si>
    <t>Land acquisition for new open space/connection 
Over 140 new homes are expected to be delivered on Panuku controlled sites by 2030
Approach includes catalysing new housing choices in the town centre, which are integrated with non-residential uses.</t>
  </si>
  <si>
    <t>New open space
Over 140 new homes are expected to be delivered on Panuku controlled sites by 2030
Approach includes catalysing new housing choices in the town centre, which are integrated with non-residential uses.</t>
  </si>
  <si>
    <t>(VCW) Wynyard Crossing Replacement Bridge</t>
  </si>
  <si>
    <t xml:space="preserve">New bridge to replace wynyard crossing, providing improved capacity </t>
  </si>
  <si>
    <t>Reserve Development - Auckland Wide</t>
  </si>
  <si>
    <t>(WH) Auckland Harbour Bridge Park</t>
  </si>
  <si>
    <t xml:space="preserve">New public open space adjacent to Harbour Bridge </t>
  </si>
  <si>
    <t>Reserve Development - Central</t>
  </si>
  <si>
    <t>The proposed headland park on Wynyard Point i represents an opportunity to add a new green space to the city's waterfront. At approximately 4.3ha in size, it will function as a regional park for the city centre.</t>
  </si>
  <si>
    <t>(WQ) Silo Park Extension Phase 2</t>
  </si>
  <si>
    <t>Exstension to the Silo Park project that was completed for the 36th America’s Cup where storage tanks were removed</t>
  </si>
  <si>
    <t>Maungakiekie-Tamaki</t>
  </si>
  <si>
    <t>Community infrastructure - Tamaki</t>
  </si>
  <si>
    <t xml:space="preserve">Significantly upgraded or new community centre, supporting growth in the centre and surrounding Tamaki area </t>
  </si>
  <si>
    <t xml:space="preserve">New town square/open space 
Over 220 new homes are expected to be delivered  on Panuku controlled sites by 2029.  </t>
  </si>
  <si>
    <t>(VCW) East West Connection / Public Space Upgrade</t>
  </si>
  <si>
    <t xml:space="preserve">Upgraded eastern viaduct area, refurbishing and repurposing historic carpark site into public space </t>
  </si>
  <si>
    <t>N.007011.60</t>
  </si>
  <si>
    <t>In-house Catchment &amp; Asset Planning programme budget</t>
  </si>
  <si>
    <t>Catchment and asset planning to support growth, flooding, environmental and renewal programmes.</t>
  </si>
  <si>
    <t>Stormwater - Urban Auckland</t>
  </si>
  <si>
    <t>N.002829.60</t>
  </si>
  <si>
    <t>102 Pah Road, Papatoetoe [188]</t>
  </si>
  <si>
    <t>To renew the asset to improve capacity to provide adequate service to residents and  to alleviate flooding in the area.</t>
  </si>
  <si>
    <t>Stormwater - Manukau Central</t>
  </si>
  <si>
    <t>N.002826.60</t>
  </si>
  <si>
    <t>29 &amp; 41 Argo Drive [195]</t>
  </si>
  <si>
    <t>To renew the stormwater systems to improve condition of existing lines to solve problems with flooding and damaged drainage lines.</t>
  </si>
  <si>
    <t>Stormwater - Tamaki West 1</t>
  </si>
  <si>
    <t>N.012557.60</t>
  </si>
  <si>
    <t>Bairds Rd &amp; Sean Fitzpatrick Pl, Papatoetoe [175]</t>
  </si>
  <si>
    <t>N.003645.60</t>
  </si>
  <si>
    <t>Picton Street 1-27  [46]</t>
  </si>
  <si>
    <t>To reduce stormwater inflows to the combined sewer network, overflows and contamination in the Waitemata Harbour by separating the stormwater and wastewater network.  This project will also construct a significant stormwater network connection at Wellington Street which will provide the stormwater network connection for the wider catchment area.</t>
  </si>
  <si>
    <t>Stormwater - City Centre GPA</t>
  </si>
  <si>
    <t>N.003660.60</t>
  </si>
  <si>
    <t>Stormwater - Waitemata North</t>
  </si>
  <si>
    <t>N.009414.60</t>
  </si>
  <si>
    <t>To undertake flood mitigation and improve the level of service by replacing and up-sizing the stormwater network between Stanmore Road and Francis Reserve .</t>
  </si>
  <si>
    <t>Stormwater - Waitemata Central 1</t>
  </si>
  <si>
    <t>N.012555.60</t>
  </si>
  <si>
    <t>Stormwater - Otahuhu GPA</t>
  </si>
  <si>
    <t>N.004694.60</t>
  </si>
  <si>
    <t>To increase the capacity for storage or conveyance through the Blake Road Dam in order to reduce flooding of property sections.</t>
  </si>
  <si>
    <t>Mangere-Otahuhu</t>
  </si>
  <si>
    <t>PC3201389</t>
  </si>
  <si>
    <t>N.004314.60</t>
  </si>
  <si>
    <t>To construct a pipeline to drain the Crown Lynn site in order to provide stormwater services for future development by providing conveyance capacity.</t>
  </si>
  <si>
    <t>Stormwater - Inner West Triangle GPA</t>
  </si>
  <si>
    <t>N.004316.60</t>
  </si>
  <si>
    <t>Okahu Bay Stormwater Separation [2538]</t>
  </si>
  <si>
    <t>To undertake stormwater separation to resolve combined sewer issues and provide network renewal and to resolve flooding as necessary, to provide growth capacity in the catchment.</t>
  </si>
  <si>
    <t>N.004319.60</t>
  </si>
  <si>
    <t>To design, designate and consent stormwater servicing to enable development to occur in the Takanini 2a, 2b and 4 Structure Plan areas and to assist in reducing flooding issues within the adjacent catchment to the north-west (Takanini South Catchment).</t>
  </si>
  <si>
    <t>Stormwater - Manurewa / Papakura GPA</t>
  </si>
  <si>
    <t>N.009412.60</t>
  </si>
  <si>
    <t>To resolve and reduce the flood risk issues in the lower part of the catchment, including the portal to Britomart Station, and address the condition and ground settlement issues associated with the existing culvert, particularly through Ports of Auckland.</t>
  </si>
  <si>
    <t>N.012516.60</t>
  </si>
  <si>
    <t>Karaka_Dominion Street [374]</t>
  </si>
  <si>
    <t>To mitigate flooding risk, facilitate development, reduce risk to public safety and improve stormwater runoff on the surface of a closed landfill.</t>
  </si>
  <si>
    <t>Stormwater - Greater Takapuna GPA</t>
  </si>
  <si>
    <t>N.009418.60</t>
  </si>
  <si>
    <t>Wolverton 244 Blockhouse Bay Road [18]</t>
  </si>
  <si>
    <t>To reduce the flood risk associated with the failure of a poor conditioned pipe.</t>
  </si>
  <si>
    <t>N.004609.60</t>
  </si>
  <si>
    <t xml:space="preserve">To provide a new public stormwater network and separate properties that are connected to the combined system. </t>
  </si>
  <si>
    <t>Stormwater - Oakley</t>
  </si>
  <si>
    <t>N.004562.60</t>
  </si>
  <si>
    <t>Mayfair Crescent SW Renewal [2587]</t>
  </si>
  <si>
    <t>Renew and upgrade the pipe to an adequate level of service.</t>
  </si>
  <si>
    <t>Stormwater - East Coast Bays</t>
  </si>
  <si>
    <t>N.004928.60</t>
  </si>
  <si>
    <t>N.004695.60</t>
  </si>
  <si>
    <t>To construct appropriate downstream drainage to the outfall to mitigate flooding and to reduce incidence of overland flow activation back to levels before 35‐39 Faulder Avenue was developed.</t>
  </si>
  <si>
    <t>N.005678.60</t>
  </si>
  <si>
    <t>Stanley Bay Reserve SW Outlet Renewal [2448]</t>
  </si>
  <si>
    <t>N.005674.60</t>
  </si>
  <si>
    <t>90-92 Calliope Road - SW Pipe Renewal [2464]</t>
  </si>
  <si>
    <t>To renew, upgrade and relocate pipes that are in poor condition and are in danger of collapse.</t>
  </si>
  <si>
    <t>N.005792.60</t>
  </si>
  <si>
    <t>Rata Road Devonport OLFP and Pipe Renewal [2465]</t>
  </si>
  <si>
    <t>To renew and upsize an existing stormwater pipe and upgrade of the downstream outfall.</t>
  </si>
  <si>
    <t>N.005801.60</t>
  </si>
  <si>
    <t>Captain Springs Road, Onehunga - Renewal [2443]</t>
  </si>
  <si>
    <t xml:space="preserve">This project’s objectives are to extend the service life of the stormwater network in Captain Springs Road and Waikaraka Park and to reduce operational costs._x000D_
_x000D_
</t>
  </si>
  <si>
    <t>Stormwater - Manukau North</t>
  </si>
  <si>
    <t>N.005802.60</t>
  </si>
  <si>
    <t>Waitaro Stream, Corban Reserve Culvert Upgrade [2403]</t>
  </si>
  <si>
    <t>Stormwater - Waitemata West</t>
  </si>
  <si>
    <t>N.007078.60</t>
  </si>
  <si>
    <t>Hurstmere Road Upgrade - Healthy Waters</t>
  </si>
  <si>
    <t>New raingardens for Hurstmere Road to treat existing and increased traffic from growth in the catchment.</t>
  </si>
  <si>
    <t>N.007100.60</t>
  </si>
  <si>
    <t>Mangarata Stage 2 [193]</t>
  </si>
  <si>
    <t>To construct a new reticulation system with higher capacity in order to reduce flooding in a staged approach.  Construction is already completed for Stage 1 at Kimpton Road.</t>
  </si>
  <si>
    <t>N.007102.60</t>
  </si>
  <si>
    <t>Point England Reserve Online SW Pond Renewal [2483]</t>
  </si>
  <si>
    <t>To renew the stormwater pond to restore water quality treatment functions and create a higher amenity wetland.</t>
  </si>
  <si>
    <t>Stormwater - Greater Tamaki GPA</t>
  </si>
  <si>
    <t>N.007360.60</t>
  </si>
  <si>
    <t>Normanton Reserve Pipeline Renewal and Flood Mitigation [385]</t>
  </si>
  <si>
    <t xml:space="preserve">To renew existing asset by lining the existing pipe running through private properties, then remove the pipe through the reserve and create an open waterway to increase downstream capacity and remove a seriously deteriorated pipe in the reserve. </t>
  </si>
  <si>
    <t>N.004073.60</t>
  </si>
  <si>
    <t>225 St George Street Papatoetoe SW Renewal [167]</t>
  </si>
  <si>
    <t xml:space="preserve">The proposed upgrade is required to replace the existing pipe and to cater for potential infill residential development within the area._x000D_
_x000D_
</t>
  </si>
  <si>
    <t>PC3201364</t>
  </si>
  <si>
    <t>N.007498.50</t>
  </si>
  <si>
    <t>Building of a model to determine effects of stormwater and wastewater in the combined systems and the effects on the system from increased development.</t>
  </si>
  <si>
    <t>N.007536.60</t>
  </si>
  <si>
    <t>To upgrade the dam spillway and toe channel to enable the dam to safely pass the Maximum Design Flood to meet the requirements of the NZSOLD Dam Safety Guidelines 2015.</t>
  </si>
  <si>
    <t>N.007578.60</t>
  </si>
  <si>
    <t xml:space="preserve">To relocate the outfall to a higher energy receiving environment to disperse stormwater-borne contaminants. </t>
  </si>
  <si>
    <t>N.007799.60</t>
  </si>
  <si>
    <t>Moa Avenue Urgent Stormwater Works - Waiheke Island</t>
  </si>
  <si>
    <t>The proposed works aim to reduce the frequency and/or severity of flooding of 13 properties downstream of Mosquito Basin.  Although originally planned to be delivered as urgent works in line with Auckland Transport's request to complete road resurfacing work along Moa Avenue in early 2018, more complex ground conditions have been encountered than originally anticipated, hence causing delays to the project.</t>
  </si>
  <si>
    <t>Great Barrier</t>
  </si>
  <si>
    <t>Stormwater - Hauraki Gulf Islands</t>
  </si>
  <si>
    <t>N.008318.60</t>
  </si>
  <si>
    <t>88 Harris Road, East Tamaki [2514]</t>
  </si>
  <si>
    <t>To restore the structural integrity of critical stormwater pipes.</t>
  </si>
  <si>
    <t>N.010201.55</t>
  </si>
  <si>
    <t>Highwic Ave to 295 Great South Rd, Greenlane [2519]</t>
  </si>
  <si>
    <t>To restore structural integrity of stormwater pipes and manholes.</t>
  </si>
  <si>
    <t>N.007828.60</t>
  </si>
  <si>
    <t>New Lynn Culvert upgrade</t>
  </si>
  <si>
    <t xml:space="preserve">Stream enhancement works subsequent to the culvert upgrade to enhance the stream and address erosion. This will help support growth in the area and address existing issues. </t>
  </si>
  <si>
    <t>N.007819.60</t>
  </si>
  <si>
    <t>23 Routley Dr - 18 Savoy Rd Stormwater Renewal [1224]</t>
  </si>
  <si>
    <t>N.007822.60</t>
  </si>
  <si>
    <t>557-561 Blockhouse Bay SW Network Extension [2493]</t>
  </si>
  <si>
    <t>To reduce flooding, to enable growth, and to decommission a damaged asset.</t>
  </si>
  <si>
    <t>Stormwater - Waitemata Central 2</t>
  </si>
  <si>
    <t>N.007833.60</t>
  </si>
  <si>
    <t>17-40 Tomo St New Lynn Stormwater Renewal [2608]</t>
  </si>
  <si>
    <t>The project will restore the structural integrity and service condition of existing 600mm diameter pipes and will improve the capacity of existing infrastructure to mitigate the frequency of flooding and support upstream development.</t>
  </si>
  <si>
    <t>N.007902.60</t>
  </si>
  <si>
    <t>To remediate the collapsed sections of rock walls adjacent to properties at 1304 Dominion Road and 15 and 17 Mount Roskill Road for preventing the total collapse, which may cause damages to properties, general flooding and health and safety risk.</t>
  </si>
  <si>
    <t>N.007894.60</t>
  </si>
  <si>
    <t>Te Kanawa Crescent - Abel Tasman Avenue  New Stormwater Reticulation, Henderson [2553]</t>
  </si>
  <si>
    <t>To enable new development in the area and reduce the frequency of overland flows along roads and through private properties thereby mitigating health and safety issues and properties damages associated with overland flows.</t>
  </si>
  <si>
    <t>N.007893.60</t>
  </si>
  <si>
    <t>To mitigate frequent flooding of commercial properties by upgrading the stormwater network in the area.</t>
  </si>
  <si>
    <t>N.007947.60</t>
  </si>
  <si>
    <t>95D Hinemoa Street Stormwater Outfall Renewal</t>
  </si>
  <si>
    <t>To prevent further erosion to the stream banks and improve bank stability while reducing surface flooding to the associated properties.</t>
  </si>
  <si>
    <t>N.008252.60</t>
  </si>
  <si>
    <t>CPT AHP: Freeland Reserve [1378]</t>
  </si>
  <si>
    <t>To manage stormwater run-off from new developments and minimise flood risk to downstream properties via a single council-owned asset developed in collaboration with Homes. Land. Community. known as HLC (a wholly owned subsidiary of Housing New Zealand).</t>
  </si>
  <si>
    <t>N.008248.60</t>
  </si>
  <si>
    <t>To upgrade the existing stormwater pipe to a larger pipe system.</t>
  </si>
  <si>
    <t>N.008268.60</t>
  </si>
  <si>
    <t>26-36 Dingle Road Flood Mitigation [2551]</t>
  </si>
  <si>
    <t>To effectively relieve flooding across the 4 units at 36 Dingle Road and at 26 Dingle Road by piping sections of open channel with adequate inlets.</t>
  </si>
  <si>
    <t>N.008321.60</t>
  </si>
  <si>
    <t>Smythe Rd Henderson SW Retic Renewal and Flood Mitigation [2590]</t>
  </si>
  <si>
    <t>To replace two sections and extend eight sections of the existing public stormwater network in the Smythe Road, Henderson area where there is currently limited stormwater infrastructure and large overland flows.</t>
  </si>
  <si>
    <t>N.008319.60</t>
  </si>
  <si>
    <t>To mitigate flooding issues caused by the limited capacity of the existing network and to facilitate growth by reducing the floodplain extent to allow development intensification in 31ha of residential areas.</t>
  </si>
  <si>
    <t>N.008312.60</t>
  </si>
  <si>
    <t>To improve stormwater conveyance capacity at inlets and outlets and to reduce erosion in the vicinity. Inlets and Outlets will be sized for growth and erosion from increased flows will be mitigated.</t>
  </si>
  <si>
    <t>Henderson-Massey, Whau</t>
  </si>
  <si>
    <t>N.008309.60</t>
  </si>
  <si>
    <t>Henderson-Massey, Kaipatiki, Waitakere Ranges</t>
  </si>
  <si>
    <t>N.008308.60</t>
  </si>
  <si>
    <t>Franklin, Howick, Mangere-Otahuhu</t>
  </si>
  <si>
    <t>N.008320.60</t>
  </si>
  <si>
    <t>Great North Rd and Cartwright Road Pipe Renewal Stage 1 [2619]</t>
  </si>
  <si>
    <t>N.008332.60</t>
  </si>
  <si>
    <t>3-8 Robert Street, Ellerslie Pipeline Renewal [1300]</t>
  </si>
  <si>
    <t>N.008381.60</t>
  </si>
  <si>
    <t>Totaravale Drive Stormwater Network Upgrade [2592]</t>
  </si>
  <si>
    <t>The main business driver for this project is to provide stormwater infrastructure services to enable residential growth in a prime high density housing redevelopment area.   In addition, the project will mitigate and assist in the management of major overland flows that currently impact Tawavale Drive and Totaravale Drive.</t>
  </si>
  <si>
    <t>N.008385.60</t>
  </si>
  <si>
    <t>Marlborough Avenue SW Improvements [497]</t>
  </si>
  <si>
    <t>To resolve the frequent flooding and reduce surcharging manholes by increasing capacity and additional public stormwater.</t>
  </si>
  <si>
    <t>N.008383.60</t>
  </si>
  <si>
    <t>To capture overland flow path flow into the piped network at 21-22 and 35-36 Rosalind Road, to mitigate overland flow path regime issues recorded at 21-22 and 35-36 Rosalind Road and reduce surface flow peak rates and volume.</t>
  </si>
  <si>
    <t>N.008387.60</t>
  </si>
  <si>
    <t>Blenheim Street, Glenfield, SW Renewals and Improvements [2618]</t>
  </si>
  <si>
    <t>To resolve the frequent flooding of residential properties between 15, 17, 19 and 21 Blenheim Street</t>
  </si>
  <si>
    <t>N.008386.60</t>
  </si>
  <si>
    <t>This project will enable resident growth, construct new stormwater infrastructure, capture overland flow path flow into the proposed piped network and help with blockages to existing catch-pit blockage.</t>
  </si>
  <si>
    <t>N.008384.60</t>
  </si>
  <si>
    <t>Reynolds Place, Torbay, SW Retic and Flood Mitigation [2589]</t>
  </si>
  <si>
    <t>To support growth for the communities and to prevent damage to properties from flooding; to extend the existing public stormwater reticulation along the road to support future development; to provide a stormwater connection point for the owners of 15 Reynolds Street to intercept the overland flow on their property and divert it to the public network; to alleviate the flooding risk to the road caused by stormwater discharge from kerb outfalls.</t>
  </si>
  <si>
    <t>N.008388.60</t>
  </si>
  <si>
    <t>38-72 Hellyers Street, Birkdale SW upgrade [2481]</t>
  </si>
  <si>
    <t>To renew and upgrade the pipe network that is old and in very poor condition, under capacity and collapsed in sections; to realign the new pipe network clear of structures where practical; to stabilise the abandoned pipes that are at risk of collapse and close to houses; to renew the outfall structure that is in poor condition and the bank is undermining; to construct a formal overland flow path from the berm at 47 Hellyers Street to the watercourse behind 51 Hellyers Street.</t>
  </si>
  <si>
    <t>N.008382.60</t>
  </si>
  <si>
    <t>30-32 Levesque Street and Lauderdale Road SW Renewal [2528] [2681]</t>
  </si>
  <si>
    <t>N.008380.60</t>
  </si>
  <si>
    <t>Anzac St Precinct SW Extension, Flood Mitigation and Environ Improvement [2525]</t>
  </si>
  <si>
    <t>N.008389.60</t>
  </si>
  <si>
    <t>9 to 23 Holly Street, Avondale, SW Renewal [2523]</t>
  </si>
  <si>
    <t>N.008325.60</t>
  </si>
  <si>
    <t>Awakeri stage 2 Cosgrave Culvert [297]</t>
  </si>
  <si>
    <t xml:space="preserve">To construct culverts beneath Cosgrave Road. These culverts will link Awakeri Stage 1 (currently under construction) to the future Awakeri Stage 3. </t>
  </si>
  <si>
    <t>N.008326.60</t>
  </si>
  <si>
    <t>Awakeri Stage 3 [297]</t>
  </si>
  <si>
    <t xml:space="preserve">To construct a open channel at 55 Cosgrave Road.  The open channel will contain the 1 in 100 year flood and will allow for stormwater servicing of this large future development area. The open channel will connect to the future culverts beneath Cosgrave Road and the Awakeri Stage 1 open channel which is currently under construction. </t>
  </si>
  <si>
    <t>N.008322.60</t>
  </si>
  <si>
    <t xml:space="preserve">These project works aim to reduce erosion and flood risk to properties, both from existing flows and increased flows from growth in the contributory catchment. </t>
  </si>
  <si>
    <t>N.008379.60</t>
  </si>
  <si>
    <t>Hayman Park Pond [2697]</t>
  </si>
  <si>
    <t>To restore Hayman Park and Puhinui Stream to ensure they are attractive, safe and accessible green lungs</t>
  </si>
  <si>
    <t>Stormwater - Metro Manukau GPA</t>
  </si>
  <si>
    <t>N.008512.60</t>
  </si>
  <si>
    <t>N.008513.60</t>
  </si>
  <si>
    <t>N.008525.60</t>
  </si>
  <si>
    <t>To undertake flood mitigation and improve the level of service by replacing and up-sizing the stormwater network between Wellpark Reserve and Warnock Reserve</t>
  </si>
  <si>
    <t>PC3201367</t>
  </si>
  <si>
    <t>N.008495.60</t>
  </si>
  <si>
    <t>Airport Oaks, Mangere Stage 2 Wetland [491]</t>
  </si>
  <si>
    <t>To design and construct wetland pond to improve water quality in the Oruarangi Creek and Manukau Harbour.</t>
  </si>
  <si>
    <t>N.008487.60</t>
  </si>
  <si>
    <t>Kimpton Road Stormwater culvert upgrade Stage 3</t>
  </si>
  <si>
    <t xml:space="preserve">To design the motorway culvert to cater 100 year storm events </t>
  </si>
  <si>
    <t>N.008706.60</t>
  </si>
  <si>
    <t>Kitchener Road Box Culvert Emergency Renewal [2674]</t>
  </si>
  <si>
    <t>The project seeks to replace or renew the existing box culvert which a CCTV survey has revealed to be in poor condition. In addition, new stormwater infrastructure will be installed to resolve flooding issues that are frequently experienced at the Kitchener-Shakespeare Road Intersection during heavy rain events. The network upgrade will provide safe communities objectives and additional stormwater capacity to an area where there is a high potential for future development and is zoned as mixed housing urban in the Auckland Unitary Plan.</t>
  </si>
  <si>
    <t>N.008715.60</t>
  </si>
  <si>
    <t>William Souter St SW Network Upgrade [2593]</t>
  </si>
  <si>
    <t>The project involves extending the stormwater network along William Souter Street and Manutara Avenue. The extension of the network will provide additional capacity to an area where there is a high potential for future development given that it is zoned as mixed housing urban in the Auckland Unitary Plan Operative in part.</t>
  </si>
  <si>
    <t>N.008764.60</t>
  </si>
  <si>
    <t>Sunnyfield Crescent SW Network Upgrade [2591]</t>
  </si>
  <si>
    <t>To provide appropriate storm water services for an area designated for impending development as a Terraced Housing and Apartment Buildings zone where there is currently limited storm water infrastructure and large overland flows; also to reduce the frequency of flooding in the study area.</t>
  </si>
  <si>
    <t>N.008767.60</t>
  </si>
  <si>
    <t>Bracken and Tennyson Avenue Network Options [2640]</t>
  </si>
  <si>
    <t>Install enough Stormwater infrastructure to allow for future development. Complete catchment reticulation system. Opportunities for end of catchment treatment also exists.</t>
  </si>
  <si>
    <t>N.008821.60</t>
  </si>
  <si>
    <t>Orchard Road Browns Bay Flood Mitigation [483]</t>
  </si>
  <si>
    <t>Improve the level of service provided by the piped storm water reticulation and reduce the frequency of overland flows through the affected properties.</t>
  </si>
  <si>
    <t>N.008793.60</t>
  </si>
  <si>
    <t>Wolverton Street Culverts 1 &amp; 2 Renewal and Upgrade</t>
  </si>
  <si>
    <t>N.008960.60</t>
  </si>
  <si>
    <t>Great Nth Rd &amp; Cartwright Rd Flood Conveyance, Pipe Renewal and Enviro Improvement Stage 2 [2620]</t>
  </si>
  <si>
    <t>To improve and mitigate the flood risk at 4114-4116,4118 Great North Road and downstream commercial buildings</t>
  </si>
  <si>
    <t>PC3201601</t>
  </si>
  <si>
    <t>N.009059.55</t>
  </si>
  <si>
    <t>Glen Innes Town Centre - Water Quality Improvements</t>
  </si>
  <si>
    <t>Stormwater - Tamaki West 2</t>
  </si>
  <si>
    <t>N.009070.60</t>
  </si>
  <si>
    <t>Becroft Drive Stormwater Upgrade [2627, 2700, 2727]</t>
  </si>
  <si>
    <t>N.009184.60</t>
  </si>
  <si>
    <t>Potatu Street, 199 Great North Road SW Extension [2601]</t>
  </si>
  <si>
    <t>Healthy Waters has identified three core strategic objectives as follows: 1 - Supporting Growth, 2 - Healthy and connected Waterways and 3 - Prevent Flooding by ensuring runoffs from impervious areas draining to the combined network can be diverted to the extended stormwater network. .</t>
  </si>
  <si>
    <t>N.009187.60</t>
  </si>
  <si>
    <t>Ocean View Rd Pipe Renewal, Northcote [2646]</t>
  </si>
  <si>
    <t>Renew by upgrading the stormwater pipes to mitigate the identified risks</t>
  </si>
  <si>
    <t>N.009188.60</t>
  </si>
  <si>
    <t>Paerata Road Culvert Upgrade [2612]</t>
  </si>
  <si>
    <t>1. Reduce flood risk to the local community (aligns with Healthy Waters Core Objective 1 – Safe Communities)_x000D_
2. Reduce the extent of the floodplain, and the associated development constraint, in nearby private land. The immediate desire by Foodstuffs Ltd to develop a parcel of land in the adjacent flood plain means delivering this upgrade is critical in the short term (aligns with Healthy Waters Core Objective 2 – Supporting Growth)</t>
  </si>
  <si>
    <t>Stormwater - Pukekohe GPA</t>
  </si>
  <si>
    <t>N.009131.60</t>
  </si>
  <si>
    <t>34 Eskdale Rd Pipe Renewal, Birkdale [2701]</t>
  </si>
  <si>
    <t>The project seeks to install new stormwater infrastructure to replace an existing stormwater pipe which was found in poor condition during a recent CCTV survey. The network upgrade will provide safe community objectives by mitigating the health and safety risks presented by potential failure of the existing pipe, and will enable future growth to an area where there is high potential for future development.</t>
  </si>
  <si>
    <t>N.009196.60</t>
  </si>
  <si>
    <t>Te Atatu Peninsula Town Centre Area 1 Stormwater Reticulation [2603]</t>
  </si>
  <si>
    <t>Two key strategic objectives are associated with this project i.e. 1.Supporting Growth and 2.Safe Communities</t>
  </si>
  <si>
    <t>N.009236.60</t>
  </si>
  <si>
    <t>Te Atatu Peninsula Town Centre Area 2 Stormwater Reticulation [2603]</t>
  </si>
  <si>
    <t>N.009237.60</t>
  </si>
  <si>
    <t>Te Atatu Peninsula Town Centre Area 3 Stormwater Reticulation [2603]</t>
  </si>
  <si>
    <t>N.009195.60</t>
  </si>
  <si>
    <t>339-359 Great North Road (Northland St to Commercial Road) [2556]</t>
  </si>
  <si>
    <t>Healthy Waters has identified three core strategic objectives and are as follows: (1) Safe Community; (2) Supporting Growth and (3) Healthy and Connected Waterways.</t>
  </si>
  <si>
    <t>N.009197.60</t>
  </si>
  <si>
    <t>Birkenhead Ave/Waratah Street SW Network Extension [1291]</t>
  </si>
  <si>
    <t>Extending the stormwater network to provide connections to 30 lots in Birkenhead which are not reticulated.</t>
  </si>
  <si>
    <t>PC3201404</t>
  </si>
  <si>
    <t>N.009255.60</t>
  </si>
  <si>
    <t>FA: Otahuhu Town Centre upgrade - HW contribution</t>
  </si>
  <si>
    <t>N.009635.70</t>
  </si>
  <si>
    <t>Outfalls Package 5 - Hingaia, Ngakoroa, Oira and Tutaenui [2576]</t>
  </si>
  <si>
    <t>N.009636.70</t>
  </si>
  <si>
    <t>Outfalls Package 6 - Pahurehure Inlet and Outlet [2576]</t>
  </si>
  <si>
    <t>N.009638.70</t>
  </si>
  <si>
    <t>Outfalls Package 7 - Puhinui and Waimahia [2576]</t>
  </si>
  <si>
    <t>Manurewa, Otara-Papatoetoe</t>
  </si>
  <si>
    <t>N.009637.70</t>
  </si>
  <si>
    <t>Outfalls Package 8 - Okura [2576]</t>
  </si>
  <si>
    <t>N.009639.70</t>
  </si>
  <si>
    <t>Outfalls Package 9 - Warkworth [2576]</t>
  </si>
  <si>
    <t>N.009634.55</t>
  </si>
  <si>
    <t>Paremuka Stream Bank Stabilisation [2709]</t>
  </si>
  <si>
    <t>The objective of this initiative is to reduce the risk of erosion by applying geomorphically management solutions (GEMS) along the stream reach. The current stream bank is eroded and will become worse with upstream development.</t>
  </si>
  <si>
    <t>N.009767.60</t>
  </si>
  <si>
    <t>Mt Wellington Highway Stormwater Improvements [2539]</t>
  </si>
  <si>
    <t xml:space="preserve"> New Stormwater pipes to provide connections for growth</t>
  </si>
  <si>
    <t>Stormwater - Tamaki West 3</t>
  </si>
  <si>
    <t>PC3201409</t>
  </si>
  <si>
    <t>N.009877.60</t>
  </si>
  <si>
    <t>CPT AHP: Maybury Reserve Integrated Stormwater</t>
  </si>
  <si>
    <t>The proposed works described in this business case is primarily to support and enable the development and intensification of the Tamaki SPA. This includes construction of a wetland, detention facility and stream enhancements to support upstream development</t>
  </si>
  <si>
    <t>N.009909.60</t>
  </si>
  <si>
    <t>CPT FA:13 Aeronautic Road - Channel</t>
  </si>
  <si>
    <t>N.009871.60</t>
  </si>
  <si>
    <t>Carr_Clinker Roads Flood Mitigation [2759]</t>
  </si>
  <si>
    <t>Construction of larger sized network to reduce flooding and support upstream growth</t>
  </si>
  <si>
    <t>TBC</t>
  </si>
  <si>
    <t>CPT AHP: Dunkirk</t>
  </si>
  <si>
    <t>To upgrade a culvert to allow for upstream development</t>
  </si>
  <si>
    <t>N.009949.55</t>
  </si>
  <si>
    <t>Morningside Drive - 580 New North Road SW Extension [2557]</t>
  </si>
  <si>
    <t>Network extension to mitigate frequent flooding at and around the Morningside Cres Railway Crossing. This is intended to be a colloborative project with AT and KiwiRail. Another objective is improving network capacities to support future development in both the SW and WW networks by separating the systems and reduce overflows at EOP's</t>
  </si>
  <si>
    <t>St Marys Bay Separation [2784]</t>
  </si>
  <si>
    <t>To provide an integrated solution to reduce wet weather overflows to the Waitematā Harbour and Westhaven Marina from the St Marys Bay catchment. Wet weather overflows from 2 overflow points will be reduced from more than 52 times per year to between 2 to 6 times per year. Separation will also reduce stormwater load in the wastewater network and at the Mangere Wastewater Treatment Plant.</t>
  </si>
  <si>
    <t>N.004318.60</t>
  </si>
  <si>
    <t>CPT DA: Minor Works</t>
  </si>
  <si>
    <t>Contributions to developers to construct infrastructure to serve the catchment and not only their site</t>
  </si>
  <si>
    <t>Growth outer years pipeline</t>
  </si>
  <si>
    <t>Growth programme yet to be assigned to growth projects</t>
  </si>
  <si>
    <t>Community Facilities</t>
  </si>
  <si>
    <t>PC3200889</t>
  </si>
  <si>
    <t>N.010011.11.01</t>
  </si>
  <si>
    <t>This project is a programme of works to improve local sports infrastructure including a greenway connection to the adjacent coastal cycle and walkway to meet future demand in the area and in line with the Open Space Provision policy and Waikaraka Park Master Plan.
The components of this improvement project:
Upgrade fields eight, nine, and ten to two artificial turf fields and one sand carpet field including floodlighting to sports fields, toilet block and changing facilities.
An additional 100 car parking spaces. 
One children's playground; and footpath and cycleway connections to the adjacent coastal cycle and walkway, the neighbouring cemetery and Waikaraka Park.</t>
  </si>
  <si>
    <t>PC3201335</t>
  </si>
  <si>
    <t>N.010031.11.01</t>
  </si>
  <si>
    <t>Upgrade the Jubilee Bridge. The desired outcome is to increase the greenway/cycleway provision in the area and incorporates an arts feature as agreed by the local board to increase capacity in the network in line with the Open Space Provision Policy</t>
  </si>
  <si>
    <t>Reserve Development - Tamaki</t>
  </si>
  <si>
    <t>PC3201597</t>
  </si>
  <si>
    <t>N.010050.07.01</t>
  </si>
  <si>
    <t>Design and construct new library and multi-use community centre to meet demand arising from population growth.</t>
  </si>
  <si>
    <t>Community Infrastructure - Flatbush</t>
  </si>
  <si>
    <t>PC3201441</t>
  </si>
  <si>
    <t>N.005369.01.02</t>
  </si>
  <si>
    <r>
      <t>Develop new playgrounds in the</t>
    </r>
    <r>
      <rPr>
        <sz val="10"/>
        <color theme="1" tint="4.9989318521683403E-2"/>
        <rFont val="Calibri"/>
        <family val="2"/>
        <scheme val="minor"/>
      </rPr>
      <t xml:space="preserve"> Flat Bush area to meet demand arising from population growth </t>
    </r>
  </si>
  <si>
    <t>PC3201504</t>
  </si>
  <si>
    <t>N.009963.01.02</t>
  </si>
  <si>
    <t>Implement the local board approved concept plan for Phyllis Reserve, stage 2. 
This stage includes a standalone two pan toilet block for shared path and reserve users to meet a growing demand from population growth</t>
  </si>
  <si>
    <t>Community Infrastructure - Central</t>
  </si>
  <si>
    <t>PC3201501</t>
  </si>
  <si>
    <t>Develop a new playground to support new subdivisions in this area of the Belmont block.</t>
  </si>
  <si>
    <t>Reserve Development - Paerata / Pukekohe</t>
  </si>
  <si>
    <t>N.009960.14.01</t>
  </si>
  <si>
    <t>Development of a new park in a greenfield area to meet the increase demand due to population growth. This is Stage 1a of the park, and includes play space infrastructure, entranceway/pathway network, toilet facilities and open green space.</t>
  </si>
  <si>
    <t>Reserve Development - Hingaia</t>
  </si>
  <si>
    <t>PC3201520</t>
  </si>
  <si>
    <t>N.010041.07.01</t>
  </si>
  <si>
    <t>Develop public accessway to meet future demand arising from population growth in the area.</t>
  </si>
  <si>
    <t>Reserve Development - South (East)</t>
  </si>
  <si>
    <t>PC3201503</t>
  </si>
  <si>
    <t>Deliver the priorities identified in the Otahuhu Portage Greenways Plan linking Mangere to Onehunga and across the portage link with Maungakiekie-Tamaki pathways to meet future demand arising from population growth in the area. 
The designs will incorporate the findings of the LDI Heritage Survey in order to include Pasifika heritage as part of the greenway route.</t>
  </si>
  <si>
    <t>Community Infrastructure - South (West)</t>
  </si>
  <si>
    <t>PC3200916</t>
  </si>
  <si>
    <t>N.002934.03.02</t>
  </si>
  <si>
    <t>Development of a local park in conjunction with the stormwater pond construction at the old Crown Lynn Pottery site to meet the demand arising from population growth.</t>
  </si>
  <si>
    <t>Reserve Development - West</t>
  </si>
  <si>
    <t>Project not live</t>
  </si>
  <si>
    <t>Development of open space and sports infrastructure to meet the demands in the area. The investigation and design phase is to first consider the best service level outcomes for those utilising Colin Maiden Park. Service level changes anticipated include items such as improvements in lighting, sports field provision and other sports related infrastructure.</t>
  </si>
  <si>
    <t>Community Infrastructure - Auckland wide</t>
  </si>
  <si>
    <t>N.009963.12.03</t>
  </si>
  <si>
    <t>Install lighting and a sand carpet to increase the playing capacity at the reserve to meet the demands of increased usage. This forms part of the Sports Infrastructure Development Programme to develop local and sports parks to increase capacity in the network in accordance with the Open Space Provision policy.</t>
  </si>
  <si>
    <t>Development of toilet and changing room facilities to meet the increased demand due to population growth in the area. The project will install two new changing rooms and three new toilets.</t>
  </si>
  <si>
    <t>Community Infrastructure - South (East)</t>
  </si>
  <si>
    <t>N.009963.17.01</t>
  </si>
  <si>
    <t>The development of a sustainable sports park with greenways, community hub, courts and open space infrastructure. 
This is Stage I of the project and includes: development of Master Plan incorporating leading edge sustainable designs; undertake investigation and concept and detailed designs; obtain resource consents; demolition and site preparation; sports fields two &amp; three; car park construction; and toilet and changing rooms.</t>
  </si>
  <si>
    <t>PC3200693</t>
  </si>
  <si>
    <t>N.005640.01.01</t>
  </si>
  <si>
    <t>Create a 32 kilometre network of shared walk and cycle ways throughout the Flat Bush area to meet future demand arising from population growth (Flat Bush Cycle and Walkway Network Plan).</t>
  </si>
  <si>
    <t>PC3201442</t>
  </si>
  <si>
    <t>N.010036.07.01</t>
  </si>
  <si>
    <t>Sportsfield Development (Ostrich Farm)</t>
  </si>
  <si>
    <t>Design and consent for physical works for sand slits, drainage, irrigation and lights to meet the demand arising from population growth.</t>
  </si>
  <si>
    <t>N.009960.06.01</t>
  </si>
  <si>
    <t xml:space="preserve">Design for the development of a large 14 hectare neighbourhood reserve within a new residential sub-division, including engagement with stakeholders to ensure the park design reflects the aspirations and requirements of the local community.  </t>
  </si>
  <si>
    <t>Reserve Development - Hibiscus</t>
  </si>
  <si>
    <t>N.009962.12.02</t>
  </si>
  <si>
    <t>Develop greenways routes linking local communities to the NZTA funded Orakei Spine shared path. Feeder links are through Tahapa Reserve and Tahapa East Reserve and link the Tamaki Regeneration area to Tamaki Drive. Stage two to be delivered in alignment with the planned NZTA section 2 of Glen Ines to Tamaki Drive 3 metre wide shared pathway.</t>
  </si>
  <si>
    <t>N.009988.21.01</t>
  </si>
  <si>
    <t>Develop a new integrated community centre and library in Avondale to meet future demand arising from population growth in the central west area.</t>
  </si>
  <si>
    <t>Community Infrastructure - West</t>
  </si>
  <si>
    <t>N.009960.14.02</t>
  </si>
  <si>
    <t>Develop a neighbourhood park in the greenfield area of Takanini to support the new Airfield subdivision. Designs will be prepared in accordance with the concept plan for the park, which includes an open field for informal play, a junior playspace (ages 1-5+), a community pavilion, and associated landscaping.</t>
  </si>
  <si>
    <t>Reserve Development - Takanini</t>
  </si>
  <si>
    <t>N.009960.11.04</t>
  </si>
  <si>
    <t>Develop a new neighbourhood park within the Tamaki Regeneration area.</t>
  </si>
  <si>
    <t>N.009960.16.01</t>
  </si>
  <si>
    <t>Develop the local park in the new subdivision at Matua Road</t>
  </si>
  <si>
    <t>Community Infrastructure - Northwest</t>
  </si>
  <si>
    <t>PC3201438</t>
  </si>
  <si>
    <t>N.007045.10.01</t>
  </si>
  <si>
    <t>Develop a new community centre in Manurewa to improve the existing network and address provision requirements.</t>
  </si>
  <si>
    <t>PC3201502 / PC3201590</t>
  </si>
  <si>
    <t>N.008465.05.21</t>
  </si>
  <si>
    <t xml:space="preserve">Upgrade the existing playground to a large playground for a wide range of ages to increase capacity in the network. Renew park furniture associated with the playground as a part of the project. </t>
  </si>
  <si>
    <t>Investigate and deliver field and lighting upgrades at Singer Park to  increase capacity in the network through provision of additional   playing hours per week.
Works will include two field upgrades to sand carpet fields including lighting and irrigation.</t>
  </si>
  <si>
    <t xml:space="preserve">Deliver field and lighting upgrades at Te Atatu Peninsula Park to increase capacity in the network through provision of additional playing hours per week to support the sports network in the area. </t>
  </si>
  <si>
    <t>PC3201502</t>
  </si>
  <si>
    <t>N.007737.16.01</t>
  </si>
  <si>
    <t xml:space="preserve">Develop playspace infrastructure with walkway connections in the new Riverhead subdivision area to meet the demands of population growth in the immediate area.  
Works include the development of a playground including greenway/walkway connections in Riverhead Point Drive, as identified in the 2018 Riverhead Play Provision Assessment adopted by the local board.  </t>
  </si>
  <si>
    <t>N.009961.16.03</t>
  </si>
  <si>
    <t>Enhance and expand the amenities on the park to meet the needs of new and future residents, including expanding and upgrading the existing playground, reconfiguring the carpark and widening and enhancing the entranceway. 
Project also includes renewal of other minor park assets.</t>
  </si>
  <si>
    <t>N.009963.03.02</t>
  </si>
  <si>
    <t>Increase sports playing hours to meet the demand due to growth in the area and provision requirements to support the sports network in the area. Work includes installing sports field lighting and upgrading the field to increase the playing capacity.</t>
  </si>
  <si>
    <t>Install three sets of sports field lights to address provision gaps in the Howick Local Board area. The sports fields to be upgraded will be determined as part of the investigations and will increase capacity in the network.</t>
  </si>
  <si>
    <t>Develop a new neighbourhood park within the Tamaki Regeneration area. Works are expected to include a playground, greenways priority paths and lighting, bridge stream crossings and improved connections between Tripoli and Dunkirk Roads.</t>
  </si>
  <si>
    <t>PC3201501 / PC3201590</t>
  </si>
  <si>
    <t>Community Infrastructure - Tamaki</t>
  </si>
  <si>
    <t>PC3200917</t>
  </si>
  <si>
    <t>N.007000.01</t>
  </si>
  <si>
    <t>Redevelopment the Meadowbank Community Centre to provide a new fit-for-purpose community centre to meet future demand arising from growth. The community centre to be located on the ground level with housing on the upper levels.</t>
  </si>
  <si>
    <t>N.007737.19.01</t>
  </si>
  <si>
    <t>Develop a new neighbourhood park to meet the needs of the growing community in the new Swanson subdivision in the area.</t>
  </si>
  <si>
    <t>Reserve Development - Rural West</t>
  </si>
  <si>
    <t>N.009963.03.03</t>
  </si>
  <si>
    <t>Install lighting and upgrade the field to increase the playing capacity to meet the demand due to growth in the area and the provision requirements to support the sports network in the area.</t>
  </si>
  <si>
    <t xml:space="preserve">Develop a new suburban park at 490E Don Buck Road to meet the needs of the growing community.  The initial phase of the project will be to assess the changing needs and demographics of the area and start to design the park with community input. </t>
  </si>
  <si>
    <t>Reserve Development - Northwest</t>
  </si>
  <si>
    <t xml:space="preserve">Develop a new neighbourhood park to meet the needs of the growing community in a new subdivision area. </t>
  </si>
  <si>
    <t>Contribution to major greenway development as part of the larger "Unlock Northcote" development led by Panuku.</t>
  </si>
  <si>
    <t>Community infrastructure - Takanini</t>
  </si>
  <si>
    <t>Develop new neighbourhood park at 77 Tahuna Minhinnick Drive to meet the demand arising from population growth. Investigations will include the possibility of a small playspace, landscaping and other park amenities.</t>
  </si>
  <si>
    <t>Reserve Development - Rural South West</t>
  </si>
  <si>
    <t>N.009963.03.04</t>
  </si>
  <si>
    <t>Increase sports playing hours to meet the demand due to growth in the area and provision requirements to support the sports network in the area.
Works include installation of lighting and upgraded field to increase the playing capacity to meet the current shortfall in the local board area.</t>
  </si>
  <si>
    <t>N.007736.11.04</t>
  </si>
  <si>
    <t xml:space="preserve">Develop open space infrastructure to meet the demands of the new subdivisions in the area and population growth across the local network.  
This stage is to deliver Boundary Reserve west, the balance of the reserve from Tripoli Road.  </t>
  </si>
  <si>
    <t>N.009961.16.01</t>
  </si>
  <si>
    <t>Construct a new play space on the Cabeleigh Drive Pond Reserve with associated walkways and furniture.
This development for play space will meet the provision gap identified in the Helensville area and support the local population growth.  The design will incorporate junior play, primary/intermediate play and potentially teen play.  
Installation of a new pathway with seating will also be delivered.</t>
  </si>
  <si>
    <t>Community Infrastructure - Rural West</t>
  </si>
  <si>
    <t>PC3201504 / PC3201590</t>
  </si>
  <si>
    <r>
      <t xml:space="preserve">Replace and upgrade the </t>
    </r>
    <r>
      <rPr>
        <strike/>
        <sz val="10"/>
        <color theme="1" tint="4.9989318521683403E-2"/>
        <rFont val="Calibri"/>
        <family val="2"/>
        <scheme val="minor"/>
      </rPr>
      <t>whole</t>
    </r>
    <r>
      <rPr>
        <sz val="10"/>
        <color theme="1" tint="4.9989318521683403E-2"/>
        <rFont val="Calibri"/>
        <family val="2"/>
        <scheme val="minor"/>
      </rPr>
      <t xml:space="preserve"> hockey turf and facilities at Papatoetoe Recreation Reserve and upgrade the facilities to meet the demand and increase capacity in the network.</t>
    </r>
  </si>
  <si>
    <t>No CX WBS code yet</t>
  </si>
  <si>
    <t>Develop toilet facilities at Glasgow Park Waimauku to meet the provision demand due to the increase in community population</t>
  </si>
  <si>
    <t>Upgrade fields five &amp; six with sandcarpets, irrigation, lighting and a Designated Training Area to increase capacity in the network.</t>
  </si>
  <si>
    <t xml:space="preserve">Develop a new neighbourhood park at Observation Green Hobsonville to meet the needs of the growing community in a new subdivision area. </t>
  </si>
  <si>
    <t>Develop a new neighbourhood park to meet the needs of the growing community in a new subdivision area.</t>
  </si>
  <si>
    <t>Reserve Development - Rural South East</t>
  </si>
  <si>
    <t xml:space="preserve">Develop a new suburb level park park at 158 Park Estate Road, Hingaia to meet the needs of the growing community.  The initial phase of the project will be to assess the changing needs and demographics of the area and start to design the park with community input. </t>
  </si>
  <si>
    <t>Reserve Development - Flatbush</t>
  </si>
  <si>
    <t>PC3201000 + PC3201491</t>
  </si>
  <si>
    <t>NA</t>
  </si>
  <si>
    <t>Local Parks and Sportsfield Development</t>
  </si>
  <si>
    <t>Other (Unallocated)</t>
  </si>
  <si>
    <t>N.008465.13.01</t>
  </si>
  <si>
    <t>Demolish and rebuild toilet and changing room facility including an increased level of service to meet the needs of growth.</t>
  </si>
  <si>
    <t>Reserve development - South (West)</t>
  </si>
  <si>
    <t>%</t>
  </si>
  <si>
    <t>Auckland Transport</t>
  </si>
  <si>
    <t>Active mode crossing over Akoranga Drive</t>
  </si>
  <si>
    <t>An ongoing programme of cycleway delivery and associated projects following on from the completion of the Urban Cycleways Programme.</t>
  </si>
  <si>
    <t>Kaipātiki </t>
  </si>
  <si>
    <t>Roads and footpaths</t>
  </si>
  <si>
    <t>Transport - North</t>
  </si>
  <si>
    <t>Public transport</t>
  </si>
  <si>
    <t>Airport to Botany Rapid Transit Route Protection</t>
  </si>
  <si>
    <t>Notice of Requirement and allocation for early acquisition of land, identified as a necessary component for future Airport to Botany Rapid Transit infrastructure.</t>
  </si>
  <si>
    <t>Public transport and travel demand management</t>
  </si>
  <si>
    <t>Public Transport and travel demand management</t>
  </si>
  <si>
    <t>Public Transport - Auckland wide</t>
  </si>
  <si>
    <t>Airport to Botany Stage 2 Bus Improvements</t>
  </si>
  <si>
    <t>Improved bus infrastructure from Manukau to Botany, to support an extended bus service between the Airport and Botany.</t>
  </si>
  <si>
    <t>Albert and Vincent Street Bus Priority Improvements</t>
  </si>
  <si>
    <t>Bus priority measures on Albert and Vincent Streets to improve journey time and reliability between Karangahape Road and Britomart.</t>
  </si>
  <si>
    <t>Tamaki AHP public transport improvements supporting growth</t>
  </si>
  <si>
    <t xml:space="preserve">Improvements to support increased reliability and performance of the public transport networks in the Tamaki area. </t>
  </si>
  <si>
    <t>Maungakiekie-Tāmaki </t>
  </si>
  <si>
    <t>Public Transport - Tamaki AHP</t>
  </si>
  <si>
    <t>Tamaki AHP improvements supporting growth</t>
  </si>
  <si>
    <t>Multi modal transport corridor improvements supporting the Auckland Housing Programme in Tamaki.</t>
  </si>
  <si>
    <t>Transport - Tamaki AHP</t>
  </si>
  <si>
    <t>Mangere AHP improvements supporting growth</t>
  </si>
  <si>
    <t>Multi modal transport corridor improvements supporting the Auckland Housing Programme in Mangere.</t>
  </si>
  <si>
    <t>Māngere-Ōtāhuhu</t>
  </si>
  <si>
    <t>Transport - Mangere AHP</t>
  </si>
  <si>
    <t>Mt Roskill  AHP improvements supporting growth</t>
  </si>
  <si>
    <t>Multi modal transport corridor improvements supporting the Auckland Housing Programme in Mt Roskill.</t>
  </si>
  <si>
    <t>Public Transport - Mt Roskill AHP</t>
  </si>
  <si>
    <t>Transport - Mt Roskill AHP</t>
  </si>
  <si>
    <t>Mangere AHP public transport improvements supporting growth</t>
  </si>
  <si>
    <t xml:space="preserve">Improvements to support increased reliability and performance of the public transport networks in the Mangere area. </t>
  </si>
  <si>
    <t>Public Transport - Mangere AHP</t>
  </si>
  <si>
    <t>Provision of intersection improvements, bus lanes and new bus facilities to support the UNITEC precinct redevelopment in Mt Albert</t>
  </si>
  <si>
    <t>Transport - Central</t>
  </si>
  <si>
    <t>City Rail Link (Council's share of the joint venture)</t>
  </si>
  <si>
    <t>Half share of building a train link from Britomart to Mt Eden and building stations at Aotea, Krangahape Road and MT Eden to increase capacity of the train network.</t>
  </si>
  <si>
    <t>Public Transport - Auckland Wide</t>
  </si>
  <si>
    <t>Core Technology</t>
  </si>
  <si>
    <t xml:space="preserve">This programme is comprised of technology upgrades and replacements, and cybersecurity.
</t>
  </si>
  <si>
    <t>Transport - Auckland wide</t>
  </si>
  <si>
    <t>CRL Road Side Projects</t>
  </si>
  <si>
    <t>Road-side projects at Wellesley St, Pitt St, and Mt Eden Road to support increased capacity around CRL stations</t>
  </si>
  <si>
    <t>Customer and Business Technology</t>
  </si>
  <si>
    <t>A combined programme facilitating technology change to support the design, operation, and use of the public transport system</t>
  </si>
  <si>
    <t>Double Decker Mitigation</t>
  </si>
  <si>
    <t>Downtown Crossover Bus Facilities</t>
  </si>
  <si>
    <t>This project looks to provide an improved solution for buses serving Downtown, specifically enhancing Customs St to become a key bus corridor, and creating two new bus termini on the Eastern and Western sides of the city centre.</t>
  </si>
  <si>
    <t>Completing work on the Downtown Ferry Terminal Development.</t>
  </si>
  <si>
    <t>Drury Local Road Improvements</t>
  </si>
  <si>
    <t>Transport - South</t>
  </si>
  <si>
    <t>Eastern Busway Stage 1</t>
  </si>
  <si>
    <t>Completion of the signalised Panmure Roundabout accommodating bus priority, a new two-lane busway, pedestrian and cyclist facilities from the roundabout to Pakuranga Road/Ti Rakau Road intersection, a new one-lane each way Panmure Bridge and upgrades to the existing bridge.</t>
  </si>
  <si>
    <t>Eastern Busway Stages 2 to 4</t>
  </si>
  <si>
    <t>Completion of the Rapid Transit Busway, including the Reeves Road flyover, new bus interchanges at Pakuranga and Botany and associated safety and cycling works, which will create faster, more reliable transport options for communities in East and South Auckland.</t>
  </si>
  <si>
    <t>EMU Rolling Stock and Stabling Tranche for CRL</t>
  </si>
  <si>
    <t>Purchase of additional new EMUs, as well as provision of stabling, maintenance and cleaning facilities, and additional traction feed to Wiri, to maximise benefits of CRL.</t>
  </si>
  <si>
    <t>EMU Rolling Stock Current Tranche</t>
  </si>
  <si>
    <t>EMUs to allow electric rail services to be extended to Pukekohe and to provide additional capacity on the rail network.</t>
  </si>
  <si>
    <t>Exmouth Road cycle route extension</t>
  </si>
  <si>
    <t>Roading improvements supporting Oranga AHP</t>
  </si>
  <si>
    <t>Multi modal transport corridor improvements supporting the Auckland Housing Programme in Oranga.</t>
  </si>
  <si>
    <t>Public Transport - Central</t>
  </si>
  <si>
    <t>Freight Network Improvements</t>
  </si>
  <si>
    <t>Optimisation improvements on the freight network.</t>
  </si>
  <si>
    <t>Glenvar Road/East Coast Road intersection and corridor improvements</t>
  </si>
  <si>
    <t>Corridor improvements, including road widening and upgrading intersections to provide safety benefits, transit priority and additional cycleways.</t>
  </si>
  <si>
    <t>Greenfield transport infrastructure - Northwest</t>
  </si>
  <si>
    <t>Projects to support high priority greenfield growth areas, including new Redhills connections with appropriate public transport and active mode provision.</t>
  </si>
  <si>
    <t>Transport - NorthWest</t>
  </si>
  <si>
    <t>Huapai Improvements</t>
  </si>
  <si>
    <t>Station Road re-alignment and signalisation at the intersection of SH16.</t>
  </si>
  <si>
    <t>Improvements Complementing Developments</t>
  </si>
  <si>
    <t>Programme to allow AT to proactively work with developers to improve joint transport outcomes associated with new developments</t>
  </si>
  <si>
    <t>Lake Road/Esmonde Road Improvements</t>
  </si>
  <si>
    <t>Improvements to Lake and Esmonde Road to improve people moving capacity and reduce journey time unreliability.</t>
  </si>
  <si>
    <t>Level Crossings Removal - Group 2</t>
  </si>
  <si>
    <t>Programme of works to address rail level crossing issues, either through road closures or grade separation.</t>
  </si>
  <si>
    <t>Lincoln Road Corridor Improvements</t>
  </si>
  <si>
    <t>Lincoln Road widening to accommodate additional transit/bus lanes, as well as intersection improvements, footpath widening for both pedestrians and cyclists, and installing a solid median.</t>
  </si>
  <si>
    <t>Transport - West</t>
  </si>
  <si>
    <t>Mangere Cycleways (Airport Access)</t>
  </si>
  <si>
    <t>Walking and cycling infrastructure to improve airport access.</t>
  </si>
  <si>
    <t xml:space="preserve">Marae and Papakainga (Turnouts) safety programme </t>
  </si>
  <si>
    <t>Toa Takitini (Transformational) Maori Outcome Programme to improve the entry / exit from Marae, Papakainga and Urupa to main highways and or roads.</t>
  </si>
  <si>
    <t>Matiatia Park and Ride</t>
  </si>
  <si>
    <t>Public Transport - HGI</t>
  </si>
  <si>
    <t>Meadowbank Kohimarama Connectivity Project</t>
  </si>
  <si>
    <t>A shared path connecting the Meadowbank and Kohimarama communities, via the Pourewa Valley and the Glen Innes to Tamaki Drive shared path - Te Ara Ki Uta Ki Tai (the path of land and sea).</t>
  </si>
  <si>
    <t>Midtown Bus Improvements</t>
  </si>
  <si>
    <t>Delivery of bus infrastructure in the CBD, including bus priority along Wellesley Street, a new learning Quarter bus interchange.</t>
  </si>
  <si>
    <t>Minor Cycling and Micromobility
(Pop-Up Cycleways)</t>
  </si>
  <si>
    <t>A programme of minor improvements to the cycle network, that includes pop-up cycleways, cycling improvements in and around RTN Stations, community bike hub facilities and micro-mobility based improvements. The project will also look to address issues related to the monitoring of active modes.</t>
  </si>
  <si>
    <t>Minor Improvements</t>
  </si>
  <si>
    <t>A programme of targeted improvements to address safety and operational deficiencies across AT's road, motorcycle, pedestrian and cycle networks.</t>
  </si>
  <si>
    <t>Puketāpapa </t>
  </si>
  <si>
    <t>A programme of small scale multi-modal initiatives such as synchronisation of traffic signals, road-layout improvements including bus and freight lanes and dynamic lanes to support improved outcomes for active modes, public transport, freight, and general traffic.</t>
  </si>
  <si>
    <t>New Footpaths Regional Programme</t>
  </si>
  <si>
    <t>Northwest Growth Improvements</t>
  </si>
  <si>
    <t xml:space="preserve">Local road upgrades supporting growth and facilitating better active and public transport in the Northwest growth area. This programme includes better public transport and active modes provision  to the metropolitan centre from the growth areas. </t>
  </si>
  <si>
    <t>On-going Cycling Programme</t>
  </si>
  <si>
    <t>An ongoing programme of cycleway delivery and associated projects following on from the completion of the Urban Cycleways Programme. Currently focuses on achieving maximum impact for short trips to the city centre, public transit interchanges, schools and local and metropolitan centres.</t>
  </si>
  <si>
    <t>Ormiston Town Centre Link</t>
  </si>
  <si>
    <t>A new road link to provide shorter access towards the emerging Ormiston Town Centre. This includes walking and cycling facilities.</t>
  </si>
  <si>
    <t>Papakura Rail Station Park and Ride</t>
  </si>
  <si>
    <t>Delivery of a new facility on the site of the existing Papakura Park and Ride, to increase patronage on the rail network.</t>
  </si>
  <si>
    <t>Public Transport Safety, Security and Amenity</t>
  </si>
  <si>
    <t>A programme of capital improvements to the Public Transport network.</t>
  </si>
  <si>
    <t>Programme to respond to community requests for corridor improvements that focus on ensuring safe and efficient operation.</t>
  </si>
  <si>
    <t>Rosedale and Constellation Bus Stations</t>
  </si>
  <si>
    <t>Public Transport - North</t>
  </si>
  <si>
    <t>Rosedale Road Corridor</t>
  </si>
  <si>
    <t xml:space="preserve">Improvements to the Rosedale Road Corridor to support enhanced public transport network and linkage to new bus station </t>
  </si>
  <si>
    <t>Safety Programme</t>
  </si>
  <si>
    <t>A programme of investment to address the highest risk roads and intersections that require larger scale improvements to address safety deficiences. This programme includes addressing speed-related deficiencies on the network, and ensuring better outcomes for vulnerable road users.</t>
  </si>
  <si>
    <t>Smales Allens Road Widening and Intersection Upgrade</t>
  </si>
  <si>
    <t>Widening Smales and Allens Roads from two lanes into four lanes and upgrading the intersection with Springs and Harris Roads.</t>
  </si>
  <si>
    <t>Supporting Growth - Investigation for Growth Projects</t>
  </si>
  <si>
    <t>To facilitate and complete the investigation of the strategic multi modal network required to support future urban zone growth.</t>
  </si>
  <si>
    <t xml:space="preserve">Supporting Growth - Post Lodgement and Property </t>
  </si>
  <si>
    <t>To support the route protection process and designation process , including hearings and environment court costs in order to protect the strategic multi modal network required to support future urban zone growth.</t>
  </si>
  <si>
    <t>Tāmaki Drive/ Ngapipi Road safety improvements</t>
  </si>
  <si>
    <t>To improve the pedestrian and cycle connection on Ngapipi Bridge adjacent to the Tamaki Drive/ Ngapipi Road intersection.</t>
  </si>
  <si>
    <t>Programme of delivering improvements to the region's highest priority unsealed roads.</t>
  </si>
  <si>
    <t>Completion of the Urban Cycleways Programme. Remaining projects are New Lynn to Avondale, Links to Glen Innes, Waitemata Safe Routes and Great North Road.</t>
  </si>
  <si>
    <t>Transport - Dairyflat / Wainui / Silverdale</t>
  </si>
  <si>
    <t>Western Link Road Route Protection</t>
  </si>
  <si>
    <t>Route Protection for a section of the  Western Link Road in Warkworth that connects to SH1 and the Matakana Link Road</t>
  </si>
  <si>
    <t>Wynyard Quarter Integrated Road Programme</t>
  </si>
  <si>
    <t>Providing road upgrades within the Wynyard Quarter precinct.</t>
  </si>
  <si>
    <t>C.101504.03.01</t>
  </si>
  <si>
    <t>C.101502.03.01</t>
  </si>
  <si>
    <t>C.101501</t>
  </si>
  <si>
    <t>C.001110.03.02</t>
  </si>
  <si>
    <t>N.008675.10</t>
  </si>
  <si>
    <t>Downtown Ferry Basin (Pier 3 &amp; 4)</t>
  </si>
  <si>
    <t>Provision of stabling, maintenance and cleaning facilities, and additional traction feed to Wiri, to maximise benefits of CRL</t>
  </si>
  <si>
    <t>Transport - Albany</t>
  </si>
  <si>
    <t>Greenfield transport infrastructure - North-west</t>
  </si>
  <si>
    <t>Transport - Northwest</t>
  </si>
  <si>
    <t>Transport - Drury South</t>
  </si>
  <si>
    <t>A programme of capital improvements to support increased demand on the transport network</t>
  </si>
  <si>
    <t>C.101671</t>
  </si>
  <si>
    <t>Transport - Rural North</t>
  </si>
  <si>
    <t>Transport - Rural West</t>
  </si>
  <si>
    <t>Public Transport - South</t>
  </si>
  <si>
    <t>Wynyard Quarter Integrated Programme - Beaumont-Westhaven Road Upgrade</t>
  </si>
  <si>
    <t>PC3200793</t>
  </si>
  <si>
    <t>Community House Development (Papatoetoe Chambers)</t>
  </si>
  <si>
    <t>This project seeks to improve the usable space within the Chambers (former Papatoetoe Borough Council) buildings.  This building houses community tenants and includes a large meeting space.  Revitalisation of Old Papatoetoe is a priority for the Otara-Papatoetoe Local Board to ensure the upgrade meets the demand due to increased usage.</t>
  </si>
  <si>
    <t>Upgrade to existing community centre to meet the demand of growth in the immediate area.</t>
  </si>
  <si>
    <t>Development of an outdoor youth facility in an old wood yard site within the reserve to meet the demands of the growing population in the area and in support of the new subdivision in Swanson</t>
  </si>
  <si>
    <t>Community infrastructure - Northwest</t>
  </si>
  <si>
    <t>Awakeri Stage 2 Cosgrave Culvert</t>
  </si>
  <si>
    <t>N.008305.60</t>
  </si>
  <si>
    <t>N.009963.14.01</t>
  </si>
  <si>
    <t>Community infrastructure - Opaheke / Drury</t>
  </si>
  <si>
    <t>Changing Room and Toilet (Phyllis Reserve Stage 2)</t>
  </si>
  <si>
    <t>Community infrastructure - Central</t>
  </si>
  <si>
    <t>Community infrastructure - Auckland wide</t>
  </si>
  <si>
    <t>N.009962.16.01</t>
  </si>
  <si>
    <t>Reserve Development - Warkworth</t>
  </si>
  <si>
    <t>N.003185.01</t>
  </si>
  <si>
    <t>N.009962.12.01</t>
  </si>
  <si>
    <t>N.008494</t>
  </si>
  <si>
    <t>Stormwater - Omaha / Matakana</t>
  </si>
  <si>
    <t>N.009977.14.01</t>
  </si>
  <si>
    <t>Multi-purpose community facility (Takanini)</t>
  </si>
  <si>
    <t>N.009966.13.01</t>
  </si>
  <si>
    <t>Community infrastructure - South (East)</t>
  </si>
  <si>
    <t>N.004360.50.15</t>
  </si>
  <si>
    <t>Sandcarpet and Lighting (Onetangi Domain field 3)</t>
  </si>
  <si>
    <t>N.009963.01.01</t>
  </si>
  <si>
    <t>N.009964.03.01</t>
  </si>
  <si>
    <t>N.005782.50</t>
  </si>
  <si>
    <t>PC3201365</t>
  </si>
  <si>
    <t>SWCatchment &amp; Asset Planning_West Coast</t>
  </si>
  <si>
    <t>PC3201353</t>
  </si>
  <si>
    <t>PC3201354</t>
  </si>
  <si>
    <t>PC3201355</t>
  </si>
  <si>
    <t>PC3201356</t>
  </si>
  <si>
    <t>N.007004.99</t>
  </si>
  <si>
    <t>Stormwater - Mahurangi</t>
  </si>
  <si>
    <t>PC3201358</t>
  </si>
  <si>
    <t>PC3201359</t>
  </si>
  <si>
    <t>PC3201363</t>
  </si>
  <si>
    <t>N.007009.99</t>
  </si>
  <si>
    <t>N.005204</t>
  </si>
  <si>
    <t>N.007738</t>
  </si>
  <si>
    <t>N.010152</t>
  </si>
  <si>
    <t>Community infrastructure - Hibiscus</t>
  </si>
  <si>
    <t>N.009962.12.03</t>
  </si>
  <si>
    <t>Walkway (Norana Park)</t>
  </si>
  <si>
    <t>The development of a network of shared paths to support the development in the Tamaki Precinct area.</t>
  </si>
  <si>
    <t>N.009074.60</t>
  </si>
  <si>
    <t>Transport - Hauraki Gulf Islands</t>
  </si>
  <si>
    <t>Projects to support high priority greenfield growth areas</t>
  </si>
  <si>
    <t>To replace the existing pipe to cater for potential infill residential development within the area.</t>
  </si>
  <si>
    <t>Stormwater - Tamaki East</t>
  </si>
  <si>
    <t>N.010050.07.02</t>
  </si>
  <si>
    <t>Aquatic facility (Flat Bush)</t>
  </si>
  <si>
    <t xml:space="preserve">New recreation centre (swimming, fitness) to meet future demand arising from population growth in the souther area (Community Facilities Network Plan). </t>
  </si>
  <si>
    <t>Community infrastructure - Flatbush</t>
  </si>
  <si>
    <t>N.007137.12.04</t>
  </si>
  <si>
    <t>Changing Room and Toilet (Michaels Ave Reserve)</t>
  </si>
  <si>
    <t>N.009963.12.02</t>
  </si>
  <si>
    <t>N.009963.15.01</t>
  </si>
  <si>
    <t>Community Centre (Manurewa)</t>
  </si>
  <si>
    <t>Community Centre (Massey North) [Growth Portion Only]</t>
  </si>
  <si>
    <t>Community Centre Development (Meadowbank)</t>
  </si>
  <si>
    <t>Community Centre Replacement (Avondale)</t>
  </si>
  <si>
    <t>Community House Development (Hobsonville Point)</t>
  </si>
  <si>
    <t>N.005041.01</t>
  </si>
  <si>
    <t>N.007131.17.03</t>
  </si>
  <si>
    <t>N.005199.05.01</t>
  </si>
  <si>
    <t>General Park Development (Hobsonville)</t>
  </si>
  <si>
    <t>Development of neighbourhood park to meet the demand arising from population growth (Open Space Provision Policy)</t>
  </si>
  <si>
    <t>N.009960.11.03</t>
  </si>
  <si>
    <t>N.007736.11.01.01</t>
  </si>
  <si>
    <t>N.007736.11.01.02</t>
  </si>
  <si>
    <t>N.004360.01.07</t>
  </si>
  <si>
    <t>Reserve Acquisition - Auckland wide</t>
  </si>
  <si>
    <t>P.008596.01</t>
  </si>
  <si>
    <t>N.009963.02.01</t>
  </si>
  <si>
    <t>N.005212.03.03</t>
  </si>
  <si>
    <t>Lighting (Blockhouse Bay Sportsfield No.1)</t>
  </si>
  <si>
    <t>Installation and lighting as part of the Sports Infrastucture Development Programme to develop local and sports parks to increase capacity in the network in line with the Open Space Provision policy.</t>
  </si>
  <si>
    <t>N.007739.06.06.01</t>
  </si>
  <si>
    <t>N.007739.15.01</t>
  </si>
  <si>
    <t>N.009963.15.03</t>
  </si>
  <si>
    <t>N.009963.15.04</t>
  </si>
  <si>
    <t>N.005202.02.02</t>
  </si>
  <si>
    <t>Lighting (Metropark No.1+2 Fields)</t>
  </si>
  <si>
    <t>N.007137.07.01</t>
  </si>
  <si>
    <t>N.003825.60</t>
  </si>
  <si>
    <t>N.004117.03</t>
  </si>
  <si>
    <t>N.009961.22.02</t>
  </si>
  <si>
    <t>N.004360.50.34</t>
  </si>
  <si>
    <t>Reserve Acquisition - Central</t>
  </si>
  <si>
    <t>N.004360.50.21</t>
  </si>
  <si>
    <t>N.004360.50.23</t>
  </si>
  <si>
    <t>N.004360.50.39</t>
  </si>
  <si>
    <t>N.004360.02.03</t>
  </si>
  <si>
    <t>N.004360.50.03</t>
  </si>
  <si>
    <t>N.004360.01.94</t>
  </si>
  <si>
    <t>N.004360.01.93</t>
  </si>
  <si>
    <t>N.004360.02.14</t>
  </si>
  <si>
    <t>N.004360.02.13</t>
  </si>
  <si>
    <t>N.004360.06</t>
  </si>
  <si>
    <t>N.004360.01.86</t>
  </si>
  <si>
    <t>N.004360.50.31</t>
  </si>
  <si>
    <t>N.004360.12</t>
  </si>
  <si>
    <t>N.004360.01.80</t>
  </si>
  <si>
    <t>N.004360.50.13</t>
  </si>
  <si>
    <t>N.004360.50.20</t>
  </si>
  <si>
    <t>N.004360.50.04</t>
  </si>
  <si>
    <t>N.004360.50.26</t>
  </si>
  <si>
    <t>N.004360.01.36</t>
  </si>
  <si>
    <t>N.004360.09</t>
  </si>
  <si>
    <t>N.004360.50.27</t>
  </si>
  <si>
    <t>N.004360.50.25</t>
  </si>
  <si>
    <t>N.004360.10</t>
  </si>
  <si>
    <t>N.004360.02.15</t>
  </si>
  <si>
    <t>N.004360.11</t>
  </si>
  <si>
    <t>N.004360.50.24</t>
  </si>
  <si>
    <t>N.004360.50.02</t>
  </si>
  <si>
    <t>N.004360.50.08</t>
  </si>
  <si>
    <t>N.004360.13</t>
  </si>
  <si>
    <t>N.004360.02.08</t>
  </si>
  <si>
    <t>N.004360.20.02</t>
  </si>
  <si>
    <t>N.004360.50.38</t>
  </si>
  <si>
    <t>N.004360.50.36</t>
  </si>
  <si>
    <t>N.004360.01.99</t>
  </si>
  <si>
    <t>N.004360.50.35</t>
  </si>
  <si>
    <t>N.004360.50.16</t>
  </si>
  <si>
    <t>N.004360.20.03</t>
  </si>
  <si>
    <t>N.004360.50.40</t>
  </si>
  <si>
    <t>N.004360.20.01</t>
  </si>
  <si>
    <t>N.004360.01.65</t>
  </si>
  <si>
    <t>N.004360.50.32</t>
  </si>
  <si>
    <t>Reserve Acquisition - Rural West</t>
  </si>
  <si>
    <t>N.004360.50.06</t>
  </si>
  <si>
    <t>Stormwater - Hibiscus Coast</t>
  </si>
  <si>
    <t>N.003857.01.03</t>
  </si>
  <si>
    <t>N.003857.01.05</t>
  </si>
  <si>
    <t>N.009961.03.01</t>
  </si>
  <si>
    <t>Community infrastructure - Rural South East</t>
  </si>
  <si>
    <t>Recreation Centre (Whau)</t>
  </si>
  <si>
    <t>New Recreation centre (swimming, fitness and sports hall) to meet future demand arising from population growth in the Central west area (Community Facilities Network Plan).</t>
  </si>
  <si>
    <t>N.007137.06.03</t>
  </si>
  <si>
    <t>Sportsfield Development (MCC)</t>
  </si>
  <si>
    <t>Sportsfield development (Ostrich Farm)</t>
  </si>
  <si>
    <t>N.009963.10.01</t>
  </si>
  <si>
    <t>Stormwater - NORSGA GPA</t>
  </si>
  <si>
    <t>N.004360.50.09</t>
  </si>
  <si>
    <t>N.004360.50.14</t>
  </si>
  <si>
    <t>N.004360.50.10</t>
  </si>
  <si>
    <t>SWCatchment &amp; Asset Planning West Coast</t>
  </si>
  <si>
    <t>Stormwater - Flat Bush GPA</t>
  </si>
  <si>
    <t>N.004453.01</t>
  </si>
  <si>
    <t>N.010030.01.01</t>
  </si>
  <si>
    <t>N.007739.06.01</t>
  </si>
  <si>
    <t>Toilet (Metro Park East)</t>
  </si>
  <si>
    <t>N.007739.06.01.01</t>
  </si>
  <si>
    <t>N.007739.06.01.02</t>
  </si>
  <si>
    <t>N.007739.06.02.01</t>
  </si>
  <si>
    <t>N.007739.06.02.02</t>
  </si>
  <si>
    <t>Albany Highway Widening</t>
  </si>
  <si>
    <t>Albany Lakes - Foundation Infrastructure</t>
  </si>
  <si>
    <t>Busway Pond - Hillcrest</t>
  </si>
  <si>
    <t>Canoe Ramp (Kell Park)</t>
  </si>
  <si>
    <t>Canoe Ramp (Rame Reserve)</t>
  </si>
  <si>
    <t>Reserve Development - Rural North Lower</t>
  </si>
  <si>
    <t>Community infrastructure - Rural North Upper</t>
  </si>
  <si>
    <t>Catchpits and leads upgrade Nereus Pl</t>
  </si>
  <si>
    <t>Centennial Park to Beach Road Campbells Bay</t>
  </si>
  <si>
    <t>City Rail Link (council's share)</t>
  </si>
  <si>
    <t>Reserve Acquisition - North Shore</t>
  </si>
  <si>
    <t>Community House (McLaren Park )[Growth Portion Only]</t>
  </si>
  <si>
    <t>Community House (West Harbour ) [Growth Portion Only]</t>
  </si>
  <si>
    <t>Cricket Nets (Wainoni Park)</t>
  </si>
  <si>
    <t>Culvert - 1 Peter Tce &amp; 6 Castor Bay</t>
  </si>
  <si>
    <t>Culvert - 12/18 Killarney Ave</t>
  </si>
  <si>
    <t>Culvert - 307 Beach Road</t>
  </si>
  <si>
    <t>Culvert - 42 Alexander Ave</t>
  </si>
  <si>
    <t>Culvert - Inga Road</t>
  </si>
  <si>
    <t>Culvert - Pounamu Ave (Node 1)</t>
  </si>
  <si>
    <t>Deep Creek - New Reticulation - Carlisle- 153 to 167 Ldyll &amp; Nor East</t>
  </si>
  <si>
    <t>Detention Pond - Apollo Drive Albany</t>
  </si>
  <si>
    <t>Drainage (Western Springs Playing Fields)</t>
  </si>
  <si>
    <t>Duplicating Line - 10-21 Bevyn Street Milford</t>
  </si>
  <si>
    <t>Duplicating Line - 16 George Herring Pl to 83A Woodglen Rd</t>
  </si>
  <si>
    <t>Duplicating Line - Cambria Road Devonport</t>
  </si>
  <si>
    <t>Duplicating Line - Meilland Place</t>
  </si>
  <si>
    <t>Fairview Avenue Upgrade</t>
  </si>
  <si>
    <t>Stormwater - Waiuku</t>
  </si>
  <si>
    <t>Stormwater - Manukau South</t>
  </si>
  <si>
    <t>Flood Protection - Attwood - 143 Attwood Rd</t>
  </si>
  <si>
    <t xml:space="preserve">Flood Protection - Cassino - 110-112 Lake Rd </t>
  </si>
  <si>
    <t>Flood Protection - Deep Creek - 1-13 Rewi St Gray Cresc</t>
  </si>
  <si>
    <t>Flood Protection - Deep Creek - 26 Long Street Torbay</t>
  </si>
  <si>
    <t>Flood Protection - Deep Creek - 52 Alexander Ave culvert</t>
  </si>
  <si>
    <t>Flood Protection - Northboro - 40 Northboro Rd</t>
  </si>
  <si>
    <t>Formal Gardens (Kell Park - Walking LOS)</t>
  </si>
  <si>
    <t>Formal Gardens (Onepoto Domain - Walking LOS)</t>
  </si>
  <si>
    <t>Glenvar Road Reconstruction</t>
  </si>
  <si>
    <t>Greenleaf Way Stage 1</t>
  </si>
  <si>
    <t>Greenleaf Way Stage 2</t>
  </si>
  <si>
    <t>Community infrastructure - Rural North Lower</t>
  </si>
  <si>
    <t>Intersection upgrade - Akoranga Drive - Stage 1</t>
  </si>
  <si>
    <t>Intersection upgrade - State Highway 17 / The Avenue</t>
  </si>
  <si>
    <t>Land Acquisition (30 Downing Street)</t>
  </si>
  <si>
    <t>Lighting (Anderson Park #1 Field Training Lights)</t>
  </si>
  <si>
    <t>Major Works - Orchard Ridge Oban Rds Browns Bay</t>
  </si>
  <si>
    <t>Minor Stormwater Upgrade - 16 Dee Place</t>
  </si>
  <si>
    <t>Minor Upgrade - 13 Riverview Road to Rimu Street New Lynn</t>
  </si>
  <si>
    <t xml:space="preserve">Minor Upgrade - 15 Aquarius Avenue Glen Eden </t>
  </si>
  <si>
    <t xml:space="preserve">Minor Upgrade - 2/20 Kamara Road to 55 Rosier Road Glen Eden </t>
  </si>
  <si>
    <t>Minor Upgrade - 30 Crompton Rd</t>
  </si>
  <si>
    <t xml:space="preserve">Minor Upgrade - 46 Kamara Rd to 25 Kamara Rd Glen Eden </t>
  </si>
  <si>
    <t>Minor Upgrade - 52 – 40 Woodfern Crescent</t>
  </si>
  <si>
    <t>Minor Upgrade - Belle Vue Avenue</t>
  </si>
  <si>
    <t>Minor Upgrade - Birdwood Growth Areas Structure Plan</t>
  </si>
  <si>
    <t>Minor Upgrade - Deep Creek Road - Weatherly</t>
  </si>
  <si>
    <t xml:space="preserve">Minor Upgrade - Hastings Pde </t>
  </si>
  <si>
    <t>Minor Upgrade - Surville Pl 14a Mairangi Bay</t>
  </si>
  <si>
    <t>Minor Upgrade - Wisteria Way - Honeysuckle Lane</t>
  </si>
  <si>
    <t>Outfall and Pipeline realignment - 17 Beaconsfield and Cheltenham Park</t>
  </si>
  <si>
    <t>Park Development (Owairaka Ave)</t>
  </si>
  <si>
    <t>Park Development (Parrs Park North East)</t>
  </si>
  <si>
    <t>Park Development (Te Pai )</t>
  </si>
  <si>
    <t>Reserve Acquisition - South (West)</t>
  </si>
  <si>
    <t>Pedestrian Paths and Bridges (Kell Park)</t>
  </si>
  <si>
    <t>Pipe Upgrade - 12 Larnoch Road</t>
  </si>
  <si>
    <t>Pipe upgrade - 15 Omana Road</t>
  </si>
  <si>
    <t xml:space="preserve">Pipe Upgrade - 30 Surman Place to 18 Glen Close Glen Eden </t>
  </si>
  <si>
    <t>Pipelie - 7 Cedar Heights Ave</t>
  </si>
  <si>
    <t>Pipeline - 10A - 20 Hart Rd</t>
  </si>
  <si>
    <t>Pipeline - 15 James Street</t>
  </si>
  <si>
    <t>Pipeline - 3 Gull Lane &amp; 7 Marigold Pl</t>
  </si>
  <si>
    <t>Pipeline - 3-19 Northumberland Ave &amp; Hororata Rd</t>
  </si>
  <si>
    <t>Pipeline - Bute Road</t>
  </si>
  <si>
    <t>Pipeline - Stafford Park</t>
  </si>
  <si>
    <t xml:space="preserve">Pipeline and reticulation - 27 - 43 Glencourt Place  </t>
  </si>
  <si>
    <t>Pipeline and reticulation - 29 Hebron Rd</t>
  </si>
  <si>
    <t xml:space="preserve">Rain Garden - Paul Matthews </t>
  </si>
  <si>
    <t>Rec Prec Implementation (Keith Hay Park)</t>
  </si>
  <si>
    <t>Community infrastructure - Rural South West</t>
  </si>
  <si>
    <t>Reticulation - 1-3 Sharon Rd</t>
  </si>
  <si>
    <t>Reticulation - 2-22 Rothesay Bay Rd</t>
  </si>
  <si>
    <t>Reticulation - 32 Park Rd</t>
  </si>
  <si>
    <t>Reticulation - 72-82 Pupuke Rd</t>
  </si>
  <si>
    <t>Reticulation - 83 &amp; 85 Pupuke Rd</t>
  </si>
  <si>
    <t>Reticulation - Eton Avenue</t>
  </si>
  <si>
    <t>Reticulation - Foley Place</t>
  </si>
  <si>
    <t>Reticulation - Gulf View Road 38-60 Beach Road.</t>
  </si>
  <si>
    <t>Reticulation - Northcote Rd to Hillcrest Pond</t>
  </si>
  <si>
    <t>Reticulation - Tainui Rd 29-57</t>
  </si>
  <si>
    <t>Reticulation 11-51 Park Rd</t>
  </si>
  <si>
    <t>Reticulation and outlet structure - 3-25 Evelyn Place</t>
  </si>
  <si>
    <t>Reticulation and Treatment - 440-458 Albany Highway</t>
  </si>
  <si>
    <t>Stormwater - Manukau West</t>
  </si>
  <si>
    <t>Sandcarpet (Waler Massey Park Stadium)</t>
  </si>
  <si>
    <t>Reserve Development - Opaheke / Drury</t>
  </si>
  <si>
    <t>Seal Extensions - Ridge Road</t>
  </si>
  <si>
    <t>Sediment Forebays - Chelsea Estate</t>
  </si>
  <si>
    <t>Sportsfield (Pukekohe West )</t>
  </si>
  <si>
    <t>Stormwater Channel Upgrade - 193 Henderson Valley Road</t>
  </si>
  <si>
    <t>Stormwater Extension - Netherlands Ave Great North Road</t>
  </si>
  <si>
    <t>Stormwater Pond - Link Drive</t>
  </si>
  <si>
    <t>Stormwater Pond (Crown Lynn precinct)</t>
  </si>
  <si>
    <t>Stormwater Pond Upper - Oaks Albany</t>
  </si>
  <si>
    <t>Stormwater Treatment Pond - Akoranga Drive</t>
  </si>
  <si>
    <t>Stream Protection - 133 Manuka Rd</t>
  </si>
  <si>
    <t>Stream Works - Little Shoal Bay - Wakanui Street</t>
  </si>
  <si>
    <t>Stream Works - Lucas Creek Rehabilitation Works</t>
  </si>
  <si>
    <t>Stream Works - Oteha Valley Catchment - Riparian Enhancement</t>
  </si>
  <si>
    <t>Stream Works - Taiaotea - Bayside Reserve</t>
  </si>
  <si>
    <t>Stormwater - Waitakere Ranges</t>
  </si>
  <si>
    <t>Stormwater - Ararimu</t>
  </si>
  <si>
    <t>Stormwater - Wairoa</t>
  </si>
  <si>
    <t>Stormwater - Helensville</t>
  </si>
  <si>
    <t>Taharoto/Wairau - Road Widening Stage 3</t>
  </si>
  <si>
    <t xml:space="preserve">Taharoto/Wairau Corridor Road Widening </t>
  </si>
  <si>
    <t>Upgrade Wairoa Road 6 Moata Place</t>
  </si>
  <si>
    <t>Upgrade Westbourne Road to Beach Road</t>
  </si>
  <si>
    <t>Community infrastructure - Rural Islands</t>
  </si>
  <si>
    <t>Wainoni Park Natural Outdoor SportSurface (Wainoni Park)</t>
  </si>
  <si>
    <t>Walking Tracks (Wainoni Park Yr1)</t>
  </si>
  <si>
    <t>Walking Tracks (Wainoni Park Yr2)</t>
  </si>
  <si>
    <t>Walkway (Orewa Bridge Jelas Rd Esp Reserve Stg 1)</t>
  </si>
  <si>
    <t>Water Quality - Lake Pupuke - Quarry Lake Reserve Takapuna</t>
  </si>
  <si>
    <t>Water Quality - Lucas Creek - Civic Cres raingardens</t>
  </si>
  <si>
    <t>Water Quality - Oteha - Existing Pond Modifications</t>
  </si>
  <si>
    <t>Water Quality - Oteha - Rosedale West Pond Enhancement</t>
  </si>
  <si>
    <t>Non DC - Non DC</t>
  </si>
  <si>
    <t>71% TR; 4% Town Centre; 25% Comm Facs - Manukau District</t>
  </si>
  <si>
    <t>Watercare - Watercare</t>
  </si>
  <si>
    <t>Community Infrastructure - Auckland Wide</t>
  </si>
  <si>
    <t>Community Infrastructure - Warkworth</t>
  </si>
  <si>
    <t>Community Infrastructure - Dairy Flat</t>
  </si>
  <si>
    <t>Community Infrastructure - Takanini</t>
  </si>
  <si>
    <t>Community Infrastructure - Opaheke / Drury</t>
  </si>
  <si>
    <t>Community Infrastructure - Hingaia</t>
  </si>
  <si>
    <t>Community Infrastructure - Paerata / Pukekohe</t>
  </si>
  <si>
    <t>Community Infrastructure - Hibiscus</t>
  </si>
  <si>
    <t>Community Infrastructure - North Shore</t>
  </si>
  <si>
    <t>Community Infrastructure - Rural North Upper</t>
  </si>
  <si>
    <t>Community Infrastructure - Rural North Lower</t>
  </si>
  <si>
    <t>Community Infrastructure - Rural South West</t>
  </si>
  <si>
    <t>Community Infrastructure - Rural South East</t>
  </si>
  <si>
    <t>Community Infrastructure - Rural Islands</t>
  </si>
  <si>
    <t>Reserve Development - Rural Islands</t>
  </si>
  <si>
    <t>Reserve Acquisition - Auckland Wide</t>
  </si>
  <si>
    <t>Reserve Acquisition - Hibiscus</t>
  </si>
  <si>
    <t>Reserve Acquisition - Warkworth</t>
  </si>
  <si>
    <t>Reserve Acquisition - Rural North Lower</t>
  </si>
  <si>
    <t>Reserve Acquisition - Dairy Flat</t>
  </si>
  <si>
    <t>Reserve Acquisition - Flatbush</t>
  </si>
  <si>
    <t>Reserve Acquisition - Takanini</t>
  </si>
  <si>
    <t>Reserve Acquisition - Opaheke / Drury</t>
  </si>
  <si>
    <t>Reserve Acquisition - Hingaia</t>
  </si>
  <si>
    <t>Reserve Acquisition - Paerata / Pukekohe</t>
  </si>
  <si>
    <t>Reserve Acquisition - West</t>
  </si>
  <si>
    <t>Reserve Acquisition - South (East)</t>
  </si>
  <si>
    <t>Reserve Acquisition - Rural South West</t>
  </si>
  <si>
    <t>Reserve Acquisition - Rural South East</t>
  </si>
  <si>
    <t>Reserve Acquisition - Rural Islands</t>
  </si>
  <si>
    <t>N/A - N/A</t>
  </si>
  <si>
    <t>Reserve Development - Dairy Flat</t>
  </si>
  <si>
    <t>Reserve Development - Rural North Upper</t>
  </si>
  <si>
    <t>Stormwater - Other Auckland</t>
  </si>
  <si>
    <t>Stormwater - Warkworth</t>
  </si>
  <si>
    <t>Stormwater - Whenuapai / Redhills</t>
  </si>
  <si>
    <t>Stormwater - Kumeu / Huapai</t>
  </si>
  <si>
    <t>Stormwater - Urban Auckland Non GPA</t>
  </si>
  <si>
    <t>Transport - Auckland Wide</t>
  </si>
  <si>
    <t>Stormwater - Dairy Flat / Wainui / Silverdale</t>
  </si>
  <si>
    <t>Stormwater - Drury West</t>
  </si>
  <si>
    <t>Stormwater - Opaheke / Drury</t>
  </si>
  <si>
    <t>Reserve Acquisition - Tamaki</t>
  </si>
  <si>
    <t>Transport - Rural South</t>
  </si>
  <si>
    <t>stormwater - Other Auckland</t>
  </si>
  <si>
    <t>Community Infrastructure - Urban</t>
  </si>
  <si>
    <t>Reserve Acquisition - Greenfield</t>
  </si>
  <si>
    <t>Sum of planned projects</t>
  </si>
  <si>
    <t>Start</t>
  </si>
  <si>
    <t>included</t>
  </si>
  <si>
    <t>At capacity</t>
  </si>
  <si>
    <t>Capacity date</t>
  </si>
  <si>
    <t>DC%</t>
  </si>
  <si>
    <t>Cost</t>
  </si>
  <si>
    <t>Cost from other sources</t>
  </si>
  <si>
    <t>Adjusted cost from other sources</t>
  </si>
  <si>
    <t>Adjusted proportion from DCs</t>
  </si>
  <si>
    <t>Transport - Drury / Opaheke</t>
  </si>
  <si>
    <t>Cost from DCs</t>
  </si>
  <si>
    <t>Adjusted proportion from other sources</t>
  </si>
  <si>
    <t xml:space="preserve">Cost funded from other sources
</t>
  </si>
  <si>
    <t xml:space="preserve">Develop new playgrounds in the Flat Bush area to meet demand arising from population growth </t>
  </si>
  <si>
    <t>Replace and upgrade the whole hockey turf and facilities at Papatoetoe Recreation Reserve and upgrade the facilities to meet the demand and increase capacity in the network.</t>
  </si>
  <si>
    <t xml:space="preserve">Park upgrades tp support walking and cycling connections through Manukau  
50 new homes have been delivered and over 700 new homes are expected to be delivered  on Panuku controlled sites by 2030. Population  in the city centre is forecast to increase from 621 in 2013 to 2344 in 2043. </t>
  </si>
  <si>
    <t xml:space="preserve">New cycleways to support wider network around Manukau  
50 new homes have been delivered and over 700 new homes are expected to be delivered  on Panuku controlled sites by 2030. Population  in the city centre is forecast to increase from 621 in 2013 to 2344 in 2043. </t>
  </si>
  <si>
    <t xml:space="preserve">Park upgrades to improve utilisation of space
50 new homes have been delivered and over 700 new homes are expected to be delivered  on Panuku controlled sites by 2030. Population  in the city centre is forecast to increase from 621 in 2013 to 2344 in 2043. </t>
  </si>
  <si>
    <t xml:space="preserve">New park to connect support walking and cycling routes through Manukau  
50 new homes have been delivered and over 700 new homes are expected to be delivered  on Panuku controlled sites by 2030. Population  in the city centre is forecast to increase from 621 in 2013 to 2344 in 2043. </t>
  </si>
  <si>
    <t xml:space="preserve">Park upgrades to support walking and cycling connections through Manukau  
50 new homes have been delivered and over 700 new homes are expected to be delivered  on Panuku controlled sites by 2030. Population  in the city centre is forecast to increase from 621 in 2013 to 2344 in 2043. </t>
  </si>
  <si>
    <t>New connections to support regeneration of town centre and surrounding Tamaki area</t>
  </si>
  <si>
    <t xml:space="preserve">Constructing new Wolverton Street Culverts 1 and 2 and provide increased stormwater flow capacity. </t>
  </si>
  <si>
    <t>New open space/connection 
Over 140 new homes are expected to be delivered on Panuku controlled sites by 2030
Approach includes catalysing new housing choices in the town centre, which are integrated with non-residential uses.</t>
  </si>
  <si>
    <t xml:space="preserve">Fully restored treatment and attenuation functionality of pond.  Increased asset life of pond and associated assets.  Improved access for pond maintenance and operations
</t>
  </si>
  <si>
    <t>The main objective is to upgrade  the  existing aged stormwater network that is in poor structural condition. The project also aims  to mitigate stream bank erosion and land instability risk by enhancing stream bank.</t>
  </si>
  <si>
    <t>To provide the required future capacity to alleviate upstream habitable floor flooding. The remaining pipes in good condition upstream will be upgraded in the future as required. This project will involve:  restoring the structural condition of all pipes;  upgrading pipe capacity to support identified future improvement works in upstream catchment;  diverting pipes from under buildings.</t>
  </si>
  <si>
    <t>To mitigate frequent ponding on Altona Road and property flooding of numbers 6, 8 and 10.
To resolve concerns with the open channel along the boundary of Westlake Boys High School.
To achieve appropriate levels of service for the stormwater network in this area under existing development and maximum probable development conditions.
To facilitate growth in this area – currently zoned mixed housing suburban/urban.</t>
  </si>
  <si>
    <t>Safe Communities - Risk to our communities including people, property and infrastructure managed and reduced.  
Supporting Growth - Growth through water sensitive development and provision of water quality stormwater infrastructure is enabled.
Healthy and connected waterways - Stream, groundwater and coastal water values are maintained and enhanced and communities are connected within them.</t>
  </si>
  <si>
    <t>To provide the required future capacity to:  improve flow upstream who are heavily impacted; alleviate upstream flooding; re-grade the berm of Kennedy and Baltimore to define the existing swale;  improve inletting in the vicinity of the overland flow path; upgrade existing single catch pits within Kennedy Avenue to single splay catchpits; install a new scruffy dome outside 50 Kennedy Avenue.</t>
  </si>
  <si>
    <t>Installation of new raingardens to treat existing and increased stormwater contaminants from growth in catchment. Renewal of a pipe.</t>
  </si>
  <si>
    <t>Develop a new neighbourhood park within the Tamaki Regeneration area.  Works will include:  Upgrade playground to renew play equipment and provide for all ages;  Potential land exchanges on eastern and southern edges of reserve to provide housing and street frontage improving passive surveillance.</t>
  </si>
  <si>
    <t>Develop a new neighbourhood park within the Tamaki Regeneration area.  Works will include:
implementing Greenways priority links and shared paths along the coast; providing additional pathways to improve connectivity; enhance existing coastal planting to strengthen ecological and amenity values;  provide a new fitness trail looping around Riverside and Dunkirk Reserves and along the coast.</t>
  </si>
  <si>
    <t>DC Growth cost years 1-10 less small balance to be paid in full (no previous prepaids)</t>
  </si>
  <si>
    <t>Previous prepaids</t>
  </si>
  <si>
    <t>Added new column</t>
  </si>
  <si>
    <t>Modified formula to refer to DC growth cost 1-10 (no previous prepaids)</t>
  </si>
  <si>
    <t>Prepaid to New Prepaids</t>
  </si>
  <si>
    <t>Check whether we need to update this formaula once we do the export of Histotic capex to Project share</t>
  </si>
  <si>
    <t>Neighbourhood Park / Civic Space Land Acquisition - Drury / Opaheke</t>
  </si>
  <si>
    <t>Organised Sport Park Acquisition - Drury / Opaheke</t>
  </si>
  <si>
    <t>Suburb Park Land Acquisition - Drury / Opaheke</t>
  </si>
  <si>
    <t>Walkway works ( Manukau Puhinui Stage 2: CMDHB)</t>
  </si>
  <si>
    <t>Walking and Cycling Network Works (Manukau)</t>
  </si>
  <si>
    <t>Sportsfields works (Papatoetoe  86 Cambridge Tce)</t>
  </si>
  <si>
    <t>Cambridge Tce Interface Enhancement Works (Papatoetoe)</t>
  </si>
  <si>
    <t>Community Hub and Arts Development (Papatoetoe)</t>
  </si>
  <si>
    <t>Stadium Reserve Works (Papatoetoe)</t>
  </si>
  <si>
    <t>Civic Hub Enhancement Acquisitions (Pukekohe)</t>
  </si>
  <si>
    <t>Civic Hub Enhancements (Pukekohe)</t>
  </si>
  <si>
    <t>Eat Street Phase 2-King St Enhancements (Pukekohe)</t>
  </si>
  <si>
    <t>Eat Street Stage 2 Acquisition (Pukekohe)</t>
  </si>
  <si>
    <t>King St Through Site Link Acquisition (Pukekohe)</t>
  </si>
  <si>
    <t>Eat Streets Phase 1-Town Square + Roulston Street Upgrade (Pukekohe)</t>
  </si>
  <si>
    <t>Open Space (WQ-Headland Park East)</t>
  </si>
  <si>
    <t>Open Space (WQ-Headland Park North-Hamer St North)</t>
  </si>
  <si>
    <t>Open Space (WQ-Headland Park North East)</t>
  </si>
  <si>
    <t>Open Space (WQ-Headland Park North West)</t>
  </si>
  <si>
    <t>Open Space (WQ-Headland Park West)</t>
  </si>
  <si>
    <t>Sports Bowl Community Facility Investment (Manukau)</t>
  </si>
  <si>
    <t>Pedestrian and cycling bridge and connections to the Lagoon Pool and the Basin (Panmure Basin View Precinct)</t>
  </si>
  <si>
    <t>Community Hub (Panmure)</t>
  </si>
  <si>
    <t>Town Square (Anzac Street / Hurstmere Road)</t>
  </si>
  <si>
    <t>Sports park improvement, extend fields eight, nine, and 10 (Waikaraka Park)</t>
  </si>
  <si>
    <t>Playspace (Flatbush)</t>
  </si>
  <si>
    <t>Toilet - stage 2 (Phyllis Reserve)</t>
  </si>
  <si>
    <t>General Park Development (Hingaia Park-Stage 1a)</t>
  </si>
  <si>
    <t>Develop Public Access (Greenmount Development)</t>
  </si>
  <si>
    <t>General Park Development (Crown Lynn)</t>
  </si>
  <si>
    <t>Park Development (Colin Maiden Park - stage 2)</t>
  </si>
  <si>
    <t>Sand carpet and lighting on field 3 (Shore Road Reserve)</t>
  </si>
  <si>
    <t>Cycleways and walkways (Flat Bush)</t>
  </si>
  <si>
    <t>New community centre and library (Avondale)</t>
  </si>
  <si>
    <t>General Park Development (Kauri Heart Park)</t>
  </si>
  <si>
    <t>Playground and landscaping development (Huapai, Matua Road)</t>
  </si>
  <si>
    <t>Playspace and park furniture upgrade (Moire Park)</t>
  </si>
  <si>
    <t>Sportsfield and lighting (Singer Park)</t>
  </si>
  <si>
    <t>Sportsfield and Lighting upgrade (Te Atatu Peninsula Park)</t>
  </si>
  <si>
    <t>Playspace with walkways (Riverhead)</t>
  </si>
  <si>
    <t>Optimise play space, renew carpark and minor assets (Riverhead War Memorial Park)</t>
  </si>
  <si>
    <t>Sportsfield 2 upgrade (Pukekohe Stadium-Growers Stadium)</t>
  </si>
  <si>
    <t>Lighting - (Howick)</t>
  </si>
  <si>
    <t>General park development (Johnson Reserve)</t>
  </si>
  <si>
    <t>General park development (Taurima Reserve)</t>
  </si>
  <si>
    <t>General park development (Penihana Park)</t>
  </si>
  <si>
    <t>Sportsfield upgrade and lighting (Bledisloe Park)</t>
  </si>
  <si>
    <t>General park development (490E Don Buck Road Massey)</t>
  </si>
  <si>
    <t>General park development (86 Harvest Ave, Orewa)</t>
  </si>
  <si>
    <t>Awataha Greenway Plan development</t>
  </si>
  <si>
    <t>General park development (Glenbrook, 77 Tahuna Minhinnick Drive)</t>
  </si>
  <si>
    <t>Sportsfield and Lighting (Te Puru Park)</t>
  </si>
  <si>
    <t>General Park Development (Boundary Reserve West)</t>
  </si>
  <si>
    <t>Playspace and Walkways (Cabeleigh Drive Pond Reserve)</t>
  </si>
  <si>
    <t>Replace hockey turf upgrade facilities (Papatoetoe Recreation Reserve)</t>
  </si>
  <si>
    <t>Toilet (Glasgow Park)</t>
  </si>
  <si>
    <t>Sportsfield upgrade (Rongomai Park)</t>
  </si>
  <si>
    <t>General park development (Observation Green)</t>
  </si>
  <si>
    <t>General park development (Beachlands, 6 Angiangi Crescent)\</t>
  </si>
  <si>
    <t>Suburb park development (158A Park Estate Road, Hingaia)</t>
  </si>
  <si>
    <t>Generla park development (Dida Park Drive, Huapai)</t>
  </si>
  <si>
    <t>General park development (Thomas Road Recreation Reserve)</t>
  </si>
  <si>
    <t>General park development (935 Papakura-Clevedon Road subdivision)</t>
  </si>
  <si>
    <t>Toilet and Changing room (Aorere Park)</t>
  </si>
  <si>
    <t>General park development (Kirikiri Reserve)</t>
  </si>
  <si>
    <t>Previous</t>
  </si>
  <si>
    <t>Updated</t>
  </si>
  <si>
    <t xml:space="preserve">Manually have to override the intergeneral equity split for Drury / Opaheke to take into account the lower growth in the first 10 years </t>
  </si>
  <si>
    <t>Remapping of WBS codes to correct areas. SAP CRM corrected so WBS mapping tab remains the same</t>
  </si>
  <si>
    <t>Mapping table of WBS codes to DC funding area codes</t>
  </si>
  <si>
    <t>Updated on 02/09/2021 at 04:17:00 PM</t>
  </si>
  <si>
    <t>Total excluding NZTA funding</t>
  </si>
  <si>
    <t>Projected population figures</t>
  </si>
  <si>
    <t xml:space="preserve">DC growth 
%
</t>
  </si>
  <si>
    <t xml:space="preserve">DC growth 
%
</t>
  </si>
  <si>
    <t>Updated Historic expenditure after apportioning the DC revenue to individual projects</t>
  </si>
  <si>
    <t>The static data for DC funding areas used throughout the model in formulas and the outputs</t>
  </si>
  <si>
    <t>Table showing the mapping from the previous DC funding area to the new DC funding area</t>
  </si>
  <si>
    <t>List of static data used throughout the model in formulas and the outputs</t>
  </si>
  <si>
    <t>This is the list of projects where council has already incurred expenditure but not fully recovered that expenditure. This data is updated each policy review for the new projects that have been fully or partially completed. This information is used in allocating the net DC revenue to individual projects.</t>
  </si>
  <si>
    <t>Table showing the mapping from WBS code used when invoicing DC cahrges to DC activity and funding area</t>
  </si>
  <si>
    <t xml:space="preserve">Table of the DC revenue invoiced. </t>
  </si>
  <si>
    <t>Converting the DC revenue by WBS to DC revenue by DC activity and funding area.</t>
  </si>
  <si>
    <t>Importing FUTURE interest calculated in the previous DC funding model. This data is used in the calculation of NEW_BFWD_interest and the net revenue for allcoation.</t>
  </si>
  <si>
    <t>Importing interest calculated in the previous DC funding model. This data is used in the calculation of  the net revenue for allcoation.</t>
  </si>
  <si>
    <t>List of projects that are to be paid in full as they only have a small balance remaining. This information comes from the Starting_Hist_capex tab.</t>
  </si>
  <si>
    <t>Total of the consoildated CAPEX expenditure identified from past policies plus planned CAPEX expenditure fundable sorted  by DC activity and funding area. This information is imported into the DC funding model.</t>
  </si>
  <si>
    <t>Consoildation of the CAPEX expenditure identified from past policies plus and planned CAPEX expenditure fundable from DCs to be recovered over the current LTP period sorted by DC activity and funding area. This information is imported into the DC funding model.</t>
  </si>
  <si>
    <t>Consoildation of the  CAPEX expenditure identified from past policies plus and planned CAPEX expenditure fundable from DCs  to be recovered in future LTP period sorted by DC activity and funding area. This information is imported into the DC funding model.</t>
  </si>
  <si>
    <t>List of planned CAPEX expenditure extracted for schedule 8 in the DC policy. This data is generated as an output for the policy when the the button in the VBA is clicked.</t>
  </si>
  <si>
    <t>List of CAPEX expenditure identified from past policies but not yet recovered. Extracted for schedule 8 in the DC policy. This data is generated as an output for the policy when the the button in the VBA is clicked.</t>
  </si>
  <si>
    <t>List of community infrastructure CAPEX expenditure that can now be included in schedule 8 due to recent changes to the LGA. This data is generated as an output for the policy when the the button in the VBA is clicked.</t>
  </si>
  <si>
    <t>Calculation of the transition adjustment for community infrastructure projects  CAPEX expenditure that can now be included in proposed DC policy due to recent changes to the LGA. This data is used to generate Sch_8_trans_projects information.</t>
  </si>
  <si>
    <t>Consolidation of the project discriptions in the Historic and Planned capex tabs.  Do we need this tab or can it be hidden?</t>
  </si>
  <si>
    <t>Updated project information from past DC policies showing the project information and the remaining expenditure to be recovered. This information is used to produce the Shedule 8 historic project list for the DC policy.</t>
  </si>
  <si>
    <t>Calculation of the net DC revenue apportioned to each completed project from past DC policies.</t>
  </si>
  <si>
    <t>Calculation of the net DC revenue (gross revenue less projects paid in full, interest and prepaids). This revenue is apportioned to individual completed projects to reduce not yet recovered expenditure.</t>
  </si>
  <si>
    <t xml:space="preserve">List of prepaids (DC revenue received in advance of incurring the planned project expenditure) by DC activity and funding area. This revenue is retained in the DC activity and funding area to go against the planned expenditure that this revenue was invoiced for. </t>
  </si>
  <si>
    <t>DC revenue transfers from one DC funding area to another. This is usually a result of changes to funding areas.</t>
  </si>
  <si>
    <t>Calculation of the interest from previous DC policies and is then imported into the new DC funding model.</t>
  </si>
  <si>
    <t>Importing interest calculated in the previous DC funding model. This data is used in the calculation of NEW_BFWD_interest and the net revenue for allcoation.</t>
  </si>
  <si>
    <t>Calculation of the remaining forecast revenue if we are modelling before the completion of the financial year. Year to date actual DC revenue plus remaining budgeted DC revenue provides an estimate to the total DC revenue for that year.</t>
  </si>
  <si>
    <t xml:space="preserve">List of prepaids (DC revenue received in advance of incurring the planned project expenditure) by DC activity and funding area from the previous CAM (Cost allocation methodology model). This retained revenue is used for the planned expenditure that this revenue was invoiced for. </t>
  </si>
  <si>
    <t>The planned project information planned for delivery. Headings in blue contains the information provided by business units  The green headings show the calculations used throughout the model.</t>
  </si>
  <si>
    <t>List of project descriptions. This information has been included in the Sch_8_Planned, Sch_8_Hist and Sch_8_trans_projects.</t>
  </si>
  <si>
    <t>2028/29</t>
  </si>
  <si>
    <t>2029/30</t>
  </si>
  <si>
    <t>2030/31</t>
  </si>
  <si>
    <t xml:space="preserve">Summary of new prepaids to be added to New_prepaid tab before transfer toNew_prepaid tab. </t>
  </si>
  <si>
    <t>The redevelopment of the site required a separated stormwater network and a connection to it. This meant a deep pipe under the railway line and through basalt to the existing 22m deep stormwater tunnel under Kingdon St. Previously, the site discharged to soakage and to the combined system. This new connection pipe will also enable adjacent sites to have a stormwater connection, reduce the floodplain extents on the University of Auckland site and allow for future separation of the combined wastewater and stormwater systems.</t>
  </si>
  <si>
    <t>To reduce odour arising from the open channel (which borders three sides of Stanley Bay Reserve), to reduce flooding issues and to improve amenity. Outlet is also sized and surrounds protected for maximum upstream growth.</t>
  </si>
  <si>
    <t>Improve the water quality within the Glen Innes town center through the installation of treatment devices which are designed to capture gross pollutants from growth and existing town centre users.</t>
  </si>
  <si>
    <t>Unsealed Road Improvements - North</t>
  </si>
  <si>
    <t>Unsealed Road Improvements - West</t>
  </si>
  <si>
    <t>Unsealed Road Improvements - South</t>
  </si>
  <si>
    <t>Unsealed Road Improvements - Hauraki Gulf Islands</t>
  </si>
  <si>
    <t>Make improvements to the stormwater network that will: reduce flooding of neighboring properties; improve downstream water quality; prevent landfill gases and leachate entering the stormwater network making it safer to maintain. 
To increase capacity in the network to allow for future growth.  To create/ improve amenities giving the community greater connectivity to Opanuku and Waitaro streams. To enable adequate stormwater asset maintenance in the future .</t>
  </si>
  <si>
    <t>The main objectives for this project is to renew and upgrade remnant stream and associated under capacity pipe system serves an urbanised catchment of approximately 5.5 ha, as measured upstream from Routley Drive.  
This project will reduce frequency of flooding improved level of service with reduced overland flow through the private properties and support growth in the sub catchment.
The proposed project also support growth in the area by providing a sound stormwater system with capacity to support growth.</t>
  </si>
  <si>
    <t>The objectives of this project are to:  Reduce flooding to properties within the Eskdale Catchment by providing new stormwater infrastructure and increasing the level of service of stormwater reticulation;  Rehabilitate deteriorating assets to reduce the reputational risk to Auckland Council and risk of flooding to properties should they fail in the future;  Support and enable growth to occur within the catchment.</t>
  </si>
  <si>
    <t>Reduce flooding to private properties and the road reserve within the Hillcrest and Shoal Bay Catchment. 
Provide treatment to the stormwater within the Hillcrest and Shoal Bay Catchments discharging to Patuone Reserve 
Enable growth in the Anzac Street West Precinct by providing developers with stormwater infrastructure to connect and discharge.</t>
  </si>
  <si>
    <t>Renewal of approximately 143m of critical stormwater pipe in poor condition crossing beneath residential dwellings and servicing a large over land flow path to restore structural condition and reduce risk of flooding that would be caused if pipes were to fail. Using larger pipes to cater for growth.</t>
  </si>
  <si>
    <t>Objectives of this project are as follows:
To extend the existing public stormwater reticulation to support future development;
To reduce flow to the existing under capacity pipes from 1 Merriefield Avenue to 35 Becroft Drive compliant for a 1% AEP event;
To reduce flooding and erosion at the existing outfall at 3 Merriefield Avenue;
To alleviate nuisance flooding to the road from kerb outfalls and from overflow from Trevone Place;
To avoid potential failure of a critical culvert, Asset ID’s: 2000930244 and 2000534476 and alleviate flooding to properties caused by the culvert being under capacity.</t>
  </si>
  <si>
    <t>Minimise flood risks by implementing overland flow path solution before the serviced catchment reaches a full density allowance under Unitary Plan 
The construction of an OLFP to provide a safe and resilient conveyance through 13 Aeronautic Road to alleviate the long-term flood risks in the catchment. The project will also enable decommissioning the temporary pump station (reducing the Council’s operational costs, and allowing the Council to consider other uses for the pump station land).</t>
  </si>
  <si>
    <t>General park development (Dunkirk Reserve)</t>
  </si>
  <si>
    <t>Network Performance</t>
  </si>
  <si>
    <t>Imported from [Planned CAPEX 20211101.xlsx] on 18/11/2021 at 06:35:27 AM</t>
  </si>
  <si>
    <t>Local road upgrades supporting growth and the new rail infrastructure in Drury. This programme seeks to complement other investment in the Drury area to achive multi modal outcomes and the protection of the strategic network.  Includes Waihoehoe Road improvements to connect to the proposed Drury Central Station, and intersection improvements at Waihoehoe Road and SH22.</t>
  </si>
  <si>
    <t>Copied from Starting_Hist_capex on 26/11/2021 at 02:24:15 PM</t>
  </si>
  <si>
    <t>Refunded</t>
  </si>
  <si>
    <t>Funding area share of the WBS</t>
  </si>
  <si>
    <t>Check formula for blanks</t>
  </si>
  <si>
    <t>Reserve Acquisition - Area 2</t>
  </si>
  <si>
    <t>Reserve Acquisition - Area 4</t>
  </si>
  <si>
    <t>Reserve Acquisition - Area 28</t>
  </si>
  <si>
    <t>Reserve Acquisition - Area 29</t>
  </si>
  <si>
    <t>Reserve Acquisition - Area 30</t>
  </si>
  <si>
    <t>Reserve Acquisition - Area 31</t>
  </si>
  <si>
    <t>Reserve Acquisition - Area 32</t>
  </si>
  <si>
    <t>Reserve Acquisition - Area 33</t>
  </si>
  <si>
    <t>Reserve Acquisition - Area 34</t>
  </si>
  <si>
    <t>Reserve Acquisition - Area 35</t>
  </si>
  <si>
    <t>Reserve Acquisition - Area 36</t>
  </si>
  <si>
    <t>Reserve Acquisition - Area 37</t>
  </si>
  <si>
    <t>Reserve Acquisition - Area 38</t>
  </si>
  <si>
    <t>Reserve Acquisition - Area 39</t>
  </si>
  <si>
    <t>Reserve Acquisition - Area 40</t>
  </si>
  <si>
    <t>Reserve Acquisition - Area 41</t>
  </si>
  <si>
    <t>Reserve Acquisition - Area 42</t>
  </si>
  <si>
    <t>Reserve Acquisition - Area 43</t>
  </si>
  <si>
    <t>Community infrastructure - Area 2</t>
  </si>
  <si>
    <t>Community infrastructure - Area 3</t>
  </si>
  <si>
    <t>Community infrastructure - Area 4</t>
  </si>
  <si>
    <t>Community infrastructure - Warkworth</t>
  </si>
  <si>
    <t>Community infrastructure - Dairy Flat</t>
  </si>
  <si>
    <t>Community infrastructure - Area 8</t>
  </si>
  <si>
    <t>Community infrastructure - Area 9</t>
  </si>
  <si>
    <t>Community infrastructure - Hingaia</t>
  </si>
  <si>
    <t>Community infrastructure - Rural West</t>
  </si>
  <si>
    <t>Community infrastructure - Area 28</t>
  </si>
  <si>
    <t>Community infrastructure - Area 29</t>
  </si>
  <si>
    <t>Community infrastructure - Area 30</t>
  </si>
  <si>
    <t>Community infrastructure - Area 31</t>
  </si>
  <si>
    <t>Community infrastructure - Area 32</t>
  </si>
  <si>
    <t>Community infrastructure - Area 33</t>
  </si>
  <si>
    <t>Community infrastructure - Area 34</t>
  </si>
  <si>
    <t>Community infrastructure - Area 35</t>
  </si>
  <si>
    <t>Community infrastructure - Area 36</t>
  </si>
  <si>
    <t>Community infrastructure - Area 37</t>
  </si>
  <si>
    <t>Community infrastructure - Area 38</t>
  </si>
  <si>
    <t>Community infrastructure - Area 39</t>
  </si>
  <si>
    <t>Community infrastructure - Area 40</t>
  </si>
  <si>
    <t>Community infrastructure - Area 41</t>
  </si>
  <si>
    <t>Community infrastructure - Area 42</t>
  </si>
  <si>
    <t>Community infrastructure - Area 43</t>
  </si>
  <si>
    <t>Reserve Development - Area 2</t>
  </si>
  <si>
    <t>Reserve Development - Area 3</t>
  </si>
  <si>
    <t>Reserve Development - Area 4</t>
  </si>
  <si>
    <t>Reserve Development - Area 8</t>
  </si>
  <si>
    <t>Reserve Development - Area 9</t>
  </si>
  <si>
    <t>Reserve Development - Area 28</t>
  </si>
  <si>
    <t>Reserve Development - Area 29</t>
  </si>
  <si>
    <t>Reserve Development - Area 30</t>
  </si>
  <si>
    <t>Reserve Development - Area 31</t>
  </si>
  <si>
    <t>Reserve Development - Area 32</t>
  </si>
  <si>
    <t>Reserve Development - Area 33</t>
  </si>
  <si>
    <t>Reserve Development - Area 34</t>
  </si>
  <si>
    <t>Reserve Development - Area 35</t>
  </si>
  <si>
    <t>Reserve Development - Area 36</t>
  </si>
  <si>
    <t>Reserve Development - Area 37</t>
  </si>
  <si>
    <t>Reserve Development - Area 38</t>
  </si>
  <si>
    <t>Reserve Development - Area 39</t>
  </si>
  <si>
    <t>Reserve Development - Area 40</t>
  </si>
  <si>
    <t>Reserve Development - Area 41</t>
  </si>
  <si>
    <t>Reserve Development - Area 42</t>
  </si>
  <si>
    <t>Reserve Development - Area 43</t>
  </si>
  <si>
    <t xml:space="preserve">Stormwater - </t>
  </si>
  <si>
    <t>Stormwater - Area 28</t>
  </si>
  <si>
    <t>Stormwater - Area 44</t>
  </si>
  <si>
    <t>Stormwater - Area 45</t>
  </si>
  <si>
    <t>Stormwater - Area 46</t>
  </si>
  <si>
    <t>Stormwater - Area 47</t>
  </si>
  <si>
    <t>Stormwater - Area 48</t>
  </si>
  <si>
    <t>Stormwater - Area 49</t>
  </si>
  <si>
    <t>Stormwater - Area 50</t>
  </si>
  <si>
    <t>Stormwater - Area 51</t>
  </si>
  <si>
    <t>Transport - Auckland Wide Less Parallel</t>
  </si>
  <si>
    <t>Transport - Area 16</t>
  </si>
  <si>
    <t>Transport - Southern Growth Area</t>
  </si>
  <si>
    <t>Transport - Northwest  - Redhills</t>
  </si>
  <si>
    <t>Transport - Northwest  - Whenuapai</t>
  </si>
  <si>
    <t>Transport - Area 23</t>
  </si>
  <si>
    <t>Transport - Area 24</t>
  </si>
  <si>
    <t>Transport - Area 25</t>
  </si>
  <si>
    <t>Transport - Area 26</t>
  </si>
  <si>
    <t>Transport - Area 27</t>
  </si>
  <si>
    <t>Transport - Area 28</t>
  </si>
  <si>
    <t>Transport - Area 29</t>
  </si>
  <si>
    <t>Transport - Area 30</t>
  </si>
  <si>
    <t>Transport - Area 31</t>
  </si>
  <si>
    <t>Transport - Area 32</t>
  </si>
  <si>
    <t>Public Transport - West</t>
  </si>
  <si>
    <t>Public Transport - Drury South</t>
  </si>
  <si>
    <t>Public Transport - Auckland Wide Less Parallel</t>
  </si>
  <si>
    <t>Public Transport - NorthWest</t>
  </si>
  <si>
    <t>Public Transport - Dairyflat / Wainui / Silverdale</t>
  </si>
  <si>
    <t>Public Transport - Albany</t>
  </si>
  <si>
    <t>Public Transport - Rural North</t>
  </si>
  <si>
    <t>Public Transport - Rural West</t>
  </si>
  <si>
    <t>Public Transport - Rural South</t>
  </si>
  <si>
    <t>Public Transport - Area 16</t>
  </si>
  <si>
    <t>Public Transport - Southern Growth Area</t>
  </si>
  <si>
    <t>Public Transport - Drury / Opaheke</t>
  </si>
  <si>
    <t>Public Transport - Northwest  - Redhills</t>
  </si>
  <si>
    <t>Public Transport - Northwest  - Whenuapai</t>
  </si>
  <si>
    <t>Public Transport - Aera 23</t>
  </si>
  <si>
    <t>Planned capex for 2021-2031 LTP</t>
  </si>
  <si>
    <t>Inflated cost FY29</t>
  </si>
  <si>
    <t>Inflated cost FY30</t>
  </si>
  <si>
    <t>Inflated cost FY31</t>
  </si>
  <si>
    <t>OK</t>
  </si>
  <si>
    <t>CHECK</t>
  </si>
  <si>
    <t>Totals OK</t>
  </si>
  <si>
    <t>May need to add a prepaid</t>
  </si>
  <si>
    <t>Updated on 27/01/2022 at 09:37:04 AM</t>
  </si>
  <si>
    <t>DC growth 
%
(Q12+R12)/2</t>
  </si>
  <si>
    <t>Funding area code</t>
  </si>
  <si>
    <t xml:space="preserve">Revenue from external sources
Subsidy / FCs s200(1)(a) 
Third party s200(1)(b) 
Developer s200(1)(c) </t>
  </si>
  <si>
    <t>Local / Wider</t>
  </si>
  <si>
    <t>Intergenerational equity
% consumed within LTP12-22
 s101(3)(a)(iii)</t>
  </si>
  <si>
    <t>Intergenerational equity
% consumed beyond LTP12-22
 s101(3)(a)(iii)</t>
  </si>
  <si>
    <r>
      <t xml:space="preserve">Total 
DC CAPEX for delivery within 
</t>
    </r>
    <r>
      <rPr>
        <b/>
        <i/>
        <sz val="9"/>
        <rFont val="Calibri"/>
        <family val="2"/>
        <scheme val="minor"/>
      </rPr>
      <t>CURRENT</t>
    </r>
    <r>
      <rPr>
        <b/>
        <sz val="9"/>
        <rFont val="Calibri"/>
        <family val="2"/>
        <scheme val="minor"/>
      </rPr>
      <t>LTP</t>
    </r>
  </si>
  <si>
    <t>Funded from other sources $</t>
  </si>
  <si>
    <t>Funded from other sources %</t>
  </si>
  <si>
    <t>x</t>
  </si>
  <si>
    <r>
      <t xml:space="preserve">Total 
DC CAPEX for delivery within 
</t>
    </r>
    <r>
      <rPr>
        <b/>
        <i/>
        <sz val="9"/>
        <rFont val="Calibri"/>
        <family val="2"/>
        <scheme val="minor"/>
      </rPr>
      <t>FUTURE</t>
    </r>
    <r>
      <rPr>
        <b/>
        <sz val="9"/>
        <rFont val="Calibri"/>
        <family val="2"/>
        <scheme val="minor"/>
      </rPr>
      <t>LTP</t>
    </r>
  </si>
  <si>
    <t>Check of totals</t>
  </si>
  <si>
    <t>Unique identifier for schedule 8 - Planned capex projects</t>
  </si>
  <si>
    <t>Neighbourhood Park Land Acquisition - Brownfield OSL A3 0.85 2031 1</t>
  </si>
  <si>
    <t>Neighbourhood Park / Civic Space Land Acquisition - Drury / Opaheke OSL A12 0.95 2051 0.178</t>
  </si>
  <si>
    <t>Neighbourhood Park / Civic Space Land Acquisition - South OSL A9 0.95 2031 1</t>
  </si>
  <si>
    <t>Neighbourhood Park / Civic Space Land Acquisition - North-West OSL A7 0.985 2031 1</t>
  </si>
  <si>
    <t>Organised Sport Park Acquisition - Drury / Opaheke OSL A1 0.95 2051 0.333333333333333</t>
  </si>
  <si>
    <t>Organised Sport Park Acquisition - South OSL A1 0.95 2031 1</t>
  </si>
  <si>
    <t>Organised Sport Park Acquisition North OSL A1 0.95 2031 1</t>
  </si>
  <si>
    <t>Neighbourhood Park Land Acquisition - Rural North Upper OSL A21 0.96 2036 0.666666666666667</t>
  </si>
  <si>
    <t>Neighbourhood Park / Civic Space Land Acquisition - North OSL A8 0.95 2031 1</t>
  </si>
  <si>
    <t>Suburb Park Land Acquisition - North OSL A8 0.95 2036 0.666666666666667</t>
  </si>
  <si>
    <t>Suburb Park Land Acquisition - North-West OSL A7 0.985 2031 1</t>
  </si>
  <si>
    <t>Suburb Park Land Acquisition - Drury / Opaheke OSL A12 0.95 2051 0.178</t>
  </si>
  <si>
    <t>Suburb Park Land Acquisition - South OSL A9 0.95 2031 1</t>
  </si>
  <si>
    <t>Suburb Park land acquisition North Rural OSL A21 0.97 2036 0.666666666666667</t>
  </si>
  <si>
    <t>Organised Sport Park Acquisition - North-West OSL A1 0.985 2031 1</t>
  </si>
  <si>
    <t>Organised Sport Park Acquisition North Rural OSL A1 0.95 2036 0.666666666666667</t>
  </si>
  <si>
    <t>Avondale Civic Precinct  (Avondale Town Square, Crayford Lane and Playground) CI A17 0.5 2032 0.909090909090909</t>
  </si>
  <si>
    <t>Henderson Ratanui Link Phase 2 Walking and Cycling CI A17 0.3 2032 0.909090909090909</t>
  </si>
  <si>
    <t>Henderson Smythe to Hickory - CRL Laneway CI A17 0.3 2032 0.909090909090909</t>
  </si>
  <si>
    <t>Opanuku Link -Bridge, Reserve CI A17 0.3 2032 0.909090909090909</t>
  </si>
  <si>
    <t>Oratia Link Cycleway and Bridge Construction  CI A17 0.3 2032 0.909090909090909</t>
  </si>
  <si>
    <t>Manukau - Hayman Park Playground  Works CI A19 0.3 2032 0.909090909090909</t>
  </si>
  <si>
    <t>Walkway works ( Manukau Puhinui Stage 2: CMDHB) OSD A19 0.3 2031 1</t>
  </si>
  <si>
    <t>Manukau -Puhinui Stage 1: Ratavine Reserve Works CI A19 0.3 2032 0.909090909090909</t>
  </si>
  <si>
    <t>Walking and Cycling Network Works (Manukau) CI A19 0.5 2032 0.909090909090909</t>
  </si>
  <si>
    <t>Manukau Puhinui Stage 3: Wiri Reserve Works OSD A19 0.3 2031 1</t>
  </si>
  <si>
    <t>Manukau Puhinui Stage 4: Wiri and Manukau Industrial Area Works OSD A19 0.3 2031 1</t>
  </si>
  <si>
    <t>Manukau Puhinui Stage 5:  Puhinui Park (Plunkett Ave)  Works  OSD A19 0.3 2031 1</t>
  </si>
  <si>
    <t>Northcote Community Facility CI A16 0.3 2032 0.909090909090909</t>
  </si>
  <si>
    <t>Te Ara Awataha Stage 1 OSD A16 0.3 2031 1</t>
  </si>
  <si>
    <t>Te Ara Awataha Stage 2 OSD A16 0.3 2031 1</t>
  </si>
  <si>
    <t>Sportsfields works (Papatoetoe  86 Cambridge Tce) OSD A1 0.9 2031 1</t>
  </si>
  <si>
    <t>Cambridge Tce Interface Enhancement Works (Papatoetoe) OSD A19 0.1 2031 1</t>
  </si>
  <si>
    <t>Community Hub and Arts Development (Papatoetoe) CI A19 0.3 2032 0.909090909090909</t>
  </si>
  <si>
    <t>Stadium Reserve Works (Papatoetoe) OSD A19 0.1 2031 1</t>
  </si>
  <si>
    <t>Civic Hub Enhancement Acquisitions (Pukekohe) CI A14 0.5 2032 0.909090909090909</t>
  </si>
  <si>
    <t>Civic Hub Enhancements (Pukekohe) CI A14 0.5 2032 0.909090909090909</t>
  </si>
  <si>
    <t>Eat Street Phase 2-King St Enhancements (Pukekohe) CI A14 0.3 2032 0.909090909090909</t>
  </si>
  <si>
    <t>Eat Street Stage 2 Acquisition (Pukekohe) CI A14 0.3 2032 0.909090909090909</t>
  </si>
  <si>
    <t>King St Through Site Link Acquisition (Pukekohe) CI A14 0.3 2032 0.909090909090909</t>
  </si>
  <si>
    <t>Eat Streets Phase 1-Town Square + Roulston Street Upgrade (Pukekohe) CI A14 0.3 2032 0.909090909090909</t>
  </si>
  <si>
    <t>(VCW) Wynyard Crossing Replacement Bridge OSD A1 0.1 2031 1</t>
  </si>
  <si>
    <t>(WH) Auckland Harbour Bridge Park OSD A18 0.2 2031 1</t>
  </si>
  <si>
    <t>Open Space (WQ-Headland Park East) OSD A1 0.2 2031 1</t>
  </si>
  <si>
    <t>Open Space (WQ-Headland Park North-Hamer St North) OSD A1 0.2 2031 1</t>
  </si>
  <si>
    <t>Open Space (WQ-Headland Park North East) OSD A1 0.2 2031 1</t>
  </si>
  <si>
    <t>Open Space (WQ-Headland Park North West) OSD A1 0.2 2031 1</t>
  </si>
  <si>
    <t>Open Space (WQ-Headland Park West) OSD A1 0.2 2031 1</t>
  </si>
  <si>
    <t>(WQ) Silo Park Extension Phase 2 OSD A1 0.2 2031 1</t>
  </si>
  <si>
    <t>Sports Bowl Community Facility Investment (Manukau) CI A19 0.3 2032 0.909090909090909</t>
  </si>
  <si>
    <t>Pedestrian and cycling bridge and connections to the Lagoon Pool and the Basin (Panmure Basin View Precinct) CI A27 0.75 2032 0.909090909090909</t>
  </si>
  <si>
    <t>Community Hub (Panmure) CI A27 0.75 2032 0.909090909090909</t>
  </si>
  <si>
    <t>Town Square (Anzac Street / Hurstmere Road) CI A16 0.1 2032 0.909090909090909</t>
  </si>
  <si>
    <t>(VCW) East West Connection / Public Space Upgrade OSD A1 0.2 2031 1</t>
  </si>
  <si>
    <t>In-house Catchment &amp; Asset Planning programme budget STW A33 0.37 2031 1</t>
  </si>
  <si>
    <t>102 Pah Road, Papatoetoe [188] STW A14 0.1 2031 1</t>
  </si>
  <si>
    <t>29 &amp; 41 Argo Drive [195] STW A23 0.15 2031 1</t>
  </si>
  <si>
    <t>Bairds Rd &amp; Sean Fitzpatrick Pl, Papatoetoe [175] STW A23 0.1 2031 1</t>
  </si>
  <si>
    <t>Picton Street 1-27  [46] STW A2 0.05 2031 1</t>
  </si>
  <si>
    <t>Rosedale East Pond Upgrade [398] STW A27 0.3 2031 1</t>
  </si>
  <si>
    <t>Stanmore Road to Fife Street Stormwater Upgrade  [41] - Stanmore section STW A26 0.1 2031 1</t>
  </si>
  <si>
    <t>Swaffield Rd  to Ashlynne &amp; Balance  Av Papatoetoe [1000] Stages 2 &amp; 3 STW A19 0.35 2031 1</t>
  </si>
  <si>
    <t>59 Blake Road Stormwatr Design Project[1306] STW A14 0.1 2031 1</t>
  </si>
  <si>
    <t>Clinker Place New Lynn [1272] STW A11 1 2031 1</t>
  </si>
  <si>
    <t>Okahu Bay Stormwater Separation [2538] STW A26 0.4 2031 1</t>
  </si>
  <si>
    <t>Awakeri Wetlands stage 1 [297] STW A6 0.9 2034 0.769230769230769</t>
  </si>
  <si>
    <t>Ports of Auckland Outfall Upgrade [01] STW A2 0.25 2031 1</t>
  </si>
  <si>
    <t>Karaka_Dominion Street [374] STW A7 0.83 2031 1</t>
  </si>
  <si>
    <t>Wolverton 244 Blockhouse Bay Road [18] STW A11 0.1 2031 1</t>
  </si>
  <si>
    <t>Waterview Separation [2141] STW A43 0.5 2031 1</t>
  </si>
  <si>
    <t>Mayfair Crescent SW Renewal [2587] STW A3 0.1 2031 1</t>
  </si>
  <si>
    <t>University of Auckland Khyber Pass Road [2429] STW A2 0.65 2031 1</t>
  </si>
  <si>
    <t>Faulder Avenue and Fife Street Stormwater upgrade [1344] STW A26 0.3 2031 1</t>
  </si>
  <si>
    <t>Stanley Bay Reserve SW Outlet Renewal [2448] STW A27 0.1 2031 1</t>
  </si>
  <si>
    <t>90-92 Calliope Road - SW Pipe Renewal [2464] STW A27 0.1 2031 1</t>
  </si>
  <si>
    <t>Rata Road Devonport OLFP and Pipe Renewal [2465] STW A27 0.1 2031 1</t>
  </si>
  <si>
    <t>Captain Springs Road, Onehunga - Renewal [2443] STW A15 0.1 2031 1</t>
  </si>
  <si>
    <t>Waitaro Stream, Corban Reserve Culvert Upgrade [2403] STW A29 0.35 2031 1</t>
  </si>
  <si>
    <t>Hurstmere Road Upgrade - Healthy Waters STW A7 0.25 2031 1</t>
  </si>
  <si>
    <t>Mangarata Stage 2 [193] STW A23 0.1 2031 1</t>
  </si>
  <si>
    <t>Point England Reserve Online SW Pond Renewal [2483] STW A8 0.3 2031 1</t>
  </si>
  <si>
    <t>Normanton Reserve Pipeline Renewal and Flood Mitigation [385] STW A3 0.1 2031 1</t>
  </si>
  <si>
    <t>225 St George Street Papatoetoe SW Renewal [167] STW A5 0.1 2031 1</t>
  </si>
  <si>
    <t>Central Akld SW &amp; WW CMP Model Build STW A33 0.37 2031 1</t>
  </si>
  <si>
    <t>East Tāmaki Dam Upgrade [2500] STW A23 0.4 2031 1</t>
  </si>
  <si>
    <t>Ōkahu Bay Outfall Diversion [2531] STW A26 0.1 2031 1</t>
  </si>
  <si>
    <t>Moa Avenue Urgent Stormwater Works - Waiheke Island STW A41 0.1 2031 1</t>
  </si>
  <si>
    <t>88 Harris Road, East Tamaki [2514] STW A23 0.2 2031 1</t>
  </si>
  <si>
    <t>Highwic Ave to 295 Great South Rd, Greenlane [2519] STW A26 0.1 2031 1</t>
  </si>
  <si>
    <t>New Lynn Culvert upgrade STW A11 0.3 2031 1</t>
  </si>
  <si>
    <t>23 Routley Dr - 18 Savoy Rd Stormwater Renewal [1224] STW A29 0.25 2031 1</t>
  </si>
  <si>
    <t>557-561 Blockhouse Bay SW Network Extension [2493] STW A34 0.3 2031 1</t>
  </si>
  <si>
    <t>17-40 Tomo St New Lynn Stormwater Renewal [2608] STW A29 0.3 2031 1</t>
  </si>
  <si>
    <t>Oakley Creek Remediation at 15&amp;17 Mt Roskill Road &amp; 1304 Dominion Road [583] STW A43 0.1 2031 1</t>
  </si>
  <si>
    <t>Te Kanawa Crescent - Abel Tasman Avenue  New Stormwater Reticulation, Henderson [2553] STW A29 0.83 2031 1</t>
  </si>
  <si>
    <t>Portage Road Flood Mitigation Project [2053] STW A11 0.05 2031 1</t>
  </si>
  <si>
    <t>95D Hinemoa Street Stormwater Outfall Renewal STW A27 0.1 2031 1</t>
  </si>
  <si>
    <t>CPT AHP: Freeland Reserve [1378] STW A26 0.9 2031 1</t>
  </si>
  <si>
    <t>Water Street Stormwater Upgrade Project, Otahuhu [2433] STW A19 0.15 2031 1</t>
  </si>
  <si>
    <t>26-36 Dingle Road Flood Mitigation [2551] STW A26 0.3 2031 1</t>
  </si>
  <si>
    <t>Smythe Rd Henderson SW Retic Renewal and Flood Mitigation [2590] STW A29 0.4 2031 1</t>
  </si>
  <si>
    <t>Osman Street Flood Mitigation [969] STW A29 0.25 2031 1</t>
  </si>
  <si>
    <t>Outfalls Package 2 - Whau and Massey Catchments [2576] STW A33 0.1 2031 1</t>
  </si>
  <si>
    <t>Outfalls Package 3 - Lincoln, Swanson and  Waiurutoa Catchments [2576] STW A33 0.1 2031 1</t>
  </si>
  <si>
    <t>Outfalls Package 4 - Cockle Bay, Mangere Inlet, Slippery Creek and Whangapouri Creek [2576] STW A33 0.1 2031 1</t>
  </si>
  <si>
    <t>Great North Rd and Cartwright Road Pipe Renewal Stage 1 [2619] STW A11 0.1 2031 1</t>
  </si>
  <si>
    <t>3-8 Robert Street, Ellerslie Pipeline Renewal [1300] STW A26 0.15 2031 1</t>
  </si>
  <si>
    <t>Totaravale Drive Stormwater Network Upgrade [2592] STW A3 0.83 2031 1</t>
  </si>
  <si>
    <t>Marlborough Avenue SW Improvements [497] STW A3 0.2 2031 1</t>
  </si>
  <si>
    <t>Rosalind Road and Diana Drive SW Improvements [2588] STW A3 0.7 2031 1</t>
  </si>
  <si>
    <t>Blenheim Street, Glenfield, SW Renewals and Improvements [2618] STW A3 0.6 2031 1</t>
  </si>
  <si>
    <t>Longwood Place and Springfield Street SW Improvements [2524] STW A3 0.3 2031 1</t>
  </si>
  <si>
    <t>Reynolds Place, Torbay, SW Retic and Flood Mitigation [2589] STW A3 0.83 2031 1</t>
  </si>
  <si>
    <t>38-72 Hellyers Street, Birkdale SW upgrade [2481] STW A27 0.2 2031 1</t>
  </si>
  <si>
    <t>30-32 Levesque Street and Lauderdale Road SW Renewal [2528] [2681] STW A27 0.2 2031 1</t>
  </si>
  <si>
    <t>Anzac St Precinct SW Extension, Flood Mitigation and Environ Improvement [2525] STW A7 0.6 2031 1</t>
  </si>
  <si>
    <t>9 to 23 Holly Street, Avondale, SW Renewal [2523] STW A11 0.1 2031 1</t>
  </si>
  <si>
    <t>Awakeri stage 2 Cosgrave Culvert [297] STW A6 0.9 2034 0.769230769230769</t>
  </si>
  <si>
    <t>Awakeri Stage 3 [297] STW A6 0.9 2034 0.769230769230769</t>
  </si>
  <si>
    <t>McArthur Avenue Stream Stabilisation [2569] STW A26 0.1 2031 1</t>
  </si>
  <si>
    <t>Hayman Park Pond [2697] STW A5 0.3 2031 1</t>
  </si>
  <si>
    <t>6-10 Altona Road Forrest Hill Flood Mitigation [2529] STW A3 0.15 2031 1</t>
  </si>
  <si>
    <t>Eastbourne Road Remuera Pipe Diversion [2621] STW A2 0.15 2031 1</t>
  </si>
  <si>
    <t>Baltimore Place Conveyance and Inlet Upgrade [2506] STW A3 0.3 2031 1</t>
  </si>
  <si>
    <t>Stanmore Road to Fife Street Stormwater Upgrade  [41] - Larchwood section STW A26 0.1 2031 1</t>
  </si>
  <si>
    <t>Airport Oaks, Mangere Stage 2 Wetland [491] STW A14 0.1 2031 1</t>
  </si>
  <si>
    <t>Kimpton Road Stormwater culvert upgrade Stage 3 STW A23 0.1 2031 1</t>
  </si>
  <si>
    <t>Kitchener Road Box Culvert Emergency Renewal [2674] STW A3 0.05 2031 1</t>
  </si>
  <si>
    <t>William Souter St SW Network Upgrade [2593] STW A3 0.6 2031 1</t>
  </si>
  <si>
    <t>Sunnyfield Crescent SW Network Upgrade [2591] STW A27 0.8 2031 1</t>
  </si>
  <si>
    <t>Bracken and Tennyson Avenue Network Options [2640] STW A7 0.7 2031 1</t>
  </si>
  <si>
    <t>Orchard Road Browns Bay Flood Mitigation [483] STW A3 0.2 2031 1</t>
  </si>
  <si>
    <t>Wolverton Street Culverts 1 &amp; 2 Renewal and Upgrade STW A11 0.35 2031 1</t>
  </si>
  <si>
    <t>Great Nth Rd &amp; Cartwright Rd Flood Conveyance, Pipe Renewal and Enviro Improvement Stage 2 [2620] STW A11 0.1 2031 1</t>
  </si>
  <si>
    <t>Glen Innes Town Centre - Water Quality Improvements STW A8 0.3 2031 1</t>
  </si>
  <si>
    <t>Becroft Drive Stormwater Upgrade [2627, 2700, 2727] STW A3 0.1 2031 1</t>
  </si>
  <si>
    <t>Potatu Street, 199 Great North Road SW Extension [2601] STW A26 0.3 2031 1</t>
  </si>
  <si>
    <t>Ocean View Rd Pipe Renewal, Northcote [2646] STW A27 0.3 2031 1</t>
  </si>
  <si>
    <t>Paerata Road Culvert Upgrade [2612] STW A21 0.5 2031 1</t>
  </si>
  <si>
    <t>34 Eskdale Rd Pipe Renewal, Birkdale [2701] STW A27 0.1 2031 1</t>
  </si>
  <si>
    <t>Te Atatu Peninsula Town Centre Area 1 Stormwater Reticulation [2603] STW A29 0.4 2031 1</t>
  </si>
  <si>
    <t>Te Atatu Peninsula Town Centre Area 2 Stormwater Reticulation [2603] STW A29 0.4 2031 1</t>
  </si>
  <si>
    <t>Te Atatu Peninsula Town Centre Area 3 Stormwater Reticulation [2603] STW A29 0.4 2031 1</t>
  </si>
  <si>
    <t>339-359 Great North Road (Northland St to Commercial Road) [2556] STW A26 0.3 2031 1</t>
  </si>
  <si>
    <t>Birkenhead Ave/Waratah Street SW Network Extension [1291] STW A27 0.6 2031 1</t>
  </si>
  <si>
    <t>FA: Otahuhu Town Centre upgrade - HW contribution STW A19 0.3 2031 1</t>
  </si>
  <si>
    <t>Outfalls Package 5 - Hingaia, Ngakoroa, Oira and Tutaenui [2576] STW A33 0.3 2031 1</t>
  </si>
  <si>
    <t>Outfalls Package 6 - Pahurehure Inlet and Outlet [2576] STW A33 0.3 2031 1</t>
  </si>
  <si>
    <t>Outfalls Package 7 - Puhinui and Waimahia [2576] STW A33 0.3 2031 1</t>
  </si>
  <si>
    <t>Outfalls Package 8 - Okura [2576] STW A33 0.3 2031 1</t>
  </si>
  <si>
    <t>Outfalls Package 9 - Warkworth [2576] STW A33 0.3 2031 1</t>
  </si>
  <si>
    <t>Paremuka Stream Bank Stabilisation [2709] STW A29 0.2 2031 1</t>
  </si>
  <si>
    <t>Mt Wellington Highway Stormwater Improvements [2539] STW A36 0.7 2031 1</t>
  </si>
  <si>
    <t>CPT AHP: Maybury Reserve Integrated Stormwater STW A8 0.95 2031 1</t>
  </si>
  <si>
    <t>CPT FA:13 Aeronautic Road - Channel STW A6 0.8 2031 1</t>
  </si>
  <si>
    <t>Carr_Clinker Roads Flood Mitigation [2759] STW A43 0.05 2031 1</t>
  </si>
  <si>
    <t>CPT AHP: Dunkirk STW A8 1 2031 1</t>
  </si>
  <si>
    <t>Morningside Drive - 580 New North Road SW Extension [2557] STW A26 0.2 2031 1</t>
  </si>
  <si>
    <t>St Marys Bay Separation [2784] STW A2 0.1 2031 1</t>
  </si>
  <si>
    <t>CPT DA: Minor Works STW A33 1 2031 1</t>
  </si>
  <si>
    <t>Growth outer years pipeline STW A33 1 2031 1</t>
  </si>
  <si>
    <t>Sports park improvement, extend fields eight, nine, and 10 (Waikaraka Park) OSD A1 0.625 2031 1</t>
  </si>
  <si>
    <t>Upgrade (Jubilee bridge) OSD A27 0.5 2031 1</t>
  </si>
  <si>
    <t>Upgrade (Jubilee bridge) OSD A18 0.5 2031 1</t>
  </si>
  <si>
    <t>Multi-purpose community facility (Flat Bush) CI A10 0.661 2032 0.909090909090909</t>
  </si>
  <si>
    <t>Playspace (Flatbush) CI A10 0.5 2032 0.909090909090909</t>
  </si>
  <si>
    <t>Toilet - stage 2 (Phyllis Reserve) CI A18 0.625 2052 0.32258064516129</t>
  </si>
  <si>
    <t>Playground (Ray Faussett Reserve) OSD A14 0.75 2032 0.909090909090909</t>
  </si>
  <si>
    <t>General Park Development (Hingaia Park-Stage 1a) OSD A13 1 2032 0.909090909090909</t>
  </si>
  <si>
    <t>Develop Public Access (Greenmount Development) OSD A20 0.625 2031 1</t>
  </si>
  <si>
    <t>Greenways Link (Otahuhu Portage) CI A19 0.625 2052 0.32258064516129</t>
  </si>
  <si>
    <t>General Park Development (Crown Lynn) OSD A17 0.5 2031 1</t>
  </si>
  <si>
    <t>Park Development (Colin Maiden Park - stage 2) CI A1 0.5 2032 0.909090909090909</t>
  </si>
  <si>
    <t>Sand carpet and lighting on field 3 (Shore Road Reserve) OSD A1 0.625 2031 1</t>
  </si>
  <si>
    <t>Changing Rooms (Te Puke o Tara Sports Park) CI A1 0.625 2052 0.32258064516129</t>
  </si>
  <si>
    <t>Sportsfield Development (Scott Point) OSD A1 0.75 2031 1</t>
  </si>
  <si>
    <t>Cycleways and walkways (Flat Bush) CI A10 0.25 2052 0.32258064516129</t>
  </si>
  <si>
    <t>Sportsfield Development (Ostrich Farm) OSD A1 0.625 2031 1</t>
  </si>
  <si>
    <t>General Park Development (Metro Park West ) OSD A15 0.75 2052 0.32258064516129</t>
  </si>
  <si>
    <t>Walkways (Ōrākei Spine shared Path and Links) CI A18 0.625 2052 0.32258064516129</t>
  </si>
  <si>
    <t>New community centre and library (Avondale) CI A17 0.5 2032 0.909090909090909</t>
  </si>
  <si>
    <t>General Park Development (Kauri Heart Park) OSD A11 1 2032 0.909090909090909</t>
  </si>
  <si>
    <t>General Park Development (East View Reserve) OSD A27 0.75 2046 0.4</t>
  </si>
  <si>
    <t>Playground and landscaping development (Huapai, Matua Road) CI A7 0.75 2032 0.909090909090909</t>
  </si>
  <si>
    <t>Community Centre (Manurewa) CI A19 0.625 2052 0.32258064516129</t>
  </si>
  <si>
    <t>Playspace and park furniture upgrade (Moire Park) CI A17 0.5 2052 0.32258064516129</t>
  </si>
  <si>
    <t>Sportsfield and lighting (Singer Park) OSD A1 0.625 2031 1</t>
  </si>
  <si>
    <t>Sportsfield and Lighting upgrade (Te Atatu Peninsula Park) OSD A1 0.625 2031 1</t>
  </si>
  <si>
    <t>Playspace with walkways (Riverhead) CI A7 1 2052 0.32258064516129</t>
  </si>
  <si>
    <t>Optimise play space, renew carpark and minor assets (Riverhead War Memorial Park) CI A7 0.25 2033 0.833333333333333</t>
  </si>
  <si>
    <t>Sportsfield 2 upgrade (Pukekohe Stadium-Growers Stadium) OSD A1 0.625 2031 1</t>
  </si>
  <si>
    <t>Lighting - (Howick) OSD A1 0.75 2031 1</t>
  </si>
  <si>
    <t>General park development (Johnson Reserve) OSD A27 0.75 2031 1</t>
  </si>
  <si>
    <t>General park development (Taurima Reserve) CI A27 0.75 2046 0.4</t>
  </si>
  <si>
    <t>Community Centre Development (Meadowbank) CI A18 0.25 2032 0.909090909090909</t>
  </si>
  <si>
    <t>General park development (Penihana Park) OSD A23 1 2052 0.32258064516129</t>
  </si>
  <si>
    <t>Sportsfield upgrade and lighting (Bledisloe Park) OSD A1 0.625 2031 1</t>
  </si>
  <si>
    <t>General park development (490E Don Buck Road Massey) OSD A7 1 2031 1</t>
  </si>
  <si>
    <t>General park development (86 Harvest Ave, Orewa) OSD A15 1 2032 0.909090909090909</t>
  </si>
  <si>
    <t>Awataha Greenway Plan development CI A16 0.75 2052 0.32258064516129</t>
  </si>
  <si>
    <t>General park development (Glenbrook, 77 Tahuna Minhinnick Drive) OSD A24 1 2032 0.909090909090909</t>
  </si>
  <si>
    <t>Sportsfield and Lighting (Te Puru Park) OSD A1 0.625 2031 1</t>
  </si>
  <si>
    <t>General Park Development (Boundary Reserve West) OSD A27 0.625 2046 0.4</t>
  </si>
  <si>
    <t>Playspace and Walkways (Cabeleigh Drive Pond Reserve) CI A23 0.75 2052 0.32258064516129</t>
  </si>
  <si>
    <t>Replace hockey turf upgrade facilities (Papatoetoe Recreation Reserve) OSD A1 0.5 2031 1</t>
  </si>
  <si>
    <t>Toilet (Glasgow Park) OSD A23 0.625 2052 0.32258064516129</t>
  </si>
  <si>
    <t>Sportsfield upgrade (Rongomai Park) OSD A1 0.625 2031 1</t>
  </si>
  <si>
    <t>General park development (Observation Green) CI A7 1 2032 0.909090909090909</t>
  </si>
  <si>
    <t>General park development (Beachlands, 6 Angiangi Crescent)\ OSD A25 1 2032 0.909090909090909</t>
  </si>
  <si>
    <t>Suburb park development (158A Park Estate Road, Hingaia) OSD A13 1 2036 0.666666666666667</t>
  </si>
  <si>
    <t>Generla park development (Dida Park Drive, Huapai) OSD A7 1 2031 1</t>
  </si>
  <si>
    <t>General park development (Thomas Road Recreation Reserve) OSD A10 1 2046 0.4</t>
  </si>
  <si>
    <t>General park development (935 Papakura-Clevedon Road subdivision) OSD A11 1 2032 0.909090909090909</t>
  </si>
  <si>
    <t>General park development (Dunkirk Reserve) OSD A27 0.75 2046 0.4</t>
  </si>
  <si>
    <t>Local Parks and Sportsfield Development OSD A1 0.75 2031 1</t>
  </si>
  <si>
    <t>Toilet and Changing room (Aorere Park) OSD A19 0.25 2031 1</t>
  </si>
  <si>
    <t>General park development (Kirikiri Reserve) OSD A11 1 2046 0.4</t>
  </si>
  <si>
    <t>Active mode crossing over Akoranga Drive TRA A2 0.285664069792279 2043 0.454545454545455</t>
  </si>
  <si>
    <t>Airport to Botany Rapid Transit Route Protection PTR A1 0.267 2043 0.454545454545455</t>
  </si>
  <si>
    <t>Airport to Botany Stage 2 Bus Improvements PTR A1 0.267 2043 0.454545454545455</t>
  </si>
  <si>
    <t>Albert and Vincent Street Bus Priority Improvements PTR A1 0.16 2043 0.454545454545455</t>
  </si>
  <si>
    <t>Tamaki AHP public transport improvements supporting growth PTR A11 0.677070635692596 2043 0.454545454545455</t>
  </si>
  <si>
    <t>Tamaki AHP improvements supporting growth TRA A11 0.677070635692596 2043 0.454545454545455</t>
  </si>
  <si>
    <t>Tamaki AHP public transport improvements supporting growth PTR A11 0.332892795102081 2043 0.454545454545455</t>
  </si>
  <si>
    <t>Tamaki AHP improvements supporting growth TRA A11 0.332892795102081 2043 0.454545454545455</t>
  </si>
  <si>
    <t>Mangere AHP improvements supporting growth TRA A18 0.636433597589335 2043 0.454545454545455</t>
  </si>
  <si>
    <t>Mt Roskill  AHP improvements supporting growth PTR A17 0.204023716138375 2043 0.454545454545455</t>
  </si>
  <si>
    <t>Mt Roskill  AHP improvements supporting growth TRA A17 0.204023716138375 2043 0.454545454545455</t>
  </si>
  <si>
    <t>Mangere AHP improvements supporting growth TRA A18 0.27286719517867 2043 0.454545454545455</t>
  </si>
  <si>
    <t>Mangere AHP public transport improvements supporting growth PTR A18 0.256495163467949 2043 0.454545454545455</t>
  </si>
  <si>
    <t>Carrington Road Improvements TRA A3 0.536 2043 0.454545454545455</t>
  </si>
  <si>
    <t>City Rail Link (Council's share of the joint venture) PTR A1 0.23 2048 0.37037037037037</t>
  </si>
  <si>
    <t>Core Technology TRA A1 0.138 2043 0.454545454545455</t>
  </si>
  <si>
    <t>CRL Road Side Projects PTR A1 0.25 2048 0.37037037037037</t>
  </si>
  <si>
    <t>Customer and Business Technology TRA A1 0.138 2043 0.454545454545455</t>
  </si>
  <si>
    <t>Mt Roskill  AHP improvements supporting growth PTR A17 0.231516273632198 2043 0.454545454545455</t>
  </si>
  <si>
    <t>Mt Roskill  AHP improvements supporting growth TRA A17 0.231516273632198 2043 0.454545454545455</t>
  </si>
  <si>
    <t>Mt Roskill  AHP improvements supporting growth TRA A17 0.615758136816099 2043 0.454545454545455</t>
  </si>
  <si>
    <t>Double Decker Mitigation PTR A1 0.196 2043 0.454545454545455</t>
  </si>
  <si>
    <t>Downtown Crossover Bus Facilities PTR A1 0.345 2043 0.454545454545455</t>
  </si>
  <si>
    <t>Downtown Ferry Basin Redevelopment PTR A1 0.272 2043 0.454545454545455</t>
  </si>
  <si>
    <t>Drury Local Road Improvements TRA A20 0.907 2051 0.178</t>
  </si>
  <si>
    <t>Eastern Busway Stage 1 PTR A1 0.205 2043 0.454545454545455</t>
  </si>
  <si>
    <t>Eastern Busway Stages 2 to 4 PTR A1 0.162 2043 0.454545454545455</t>
  </si>
  <si>
    <t>Tamaki AHP public transport improvements supporting growth PTR A11 0.712484762831116 2043 0.454545454545455</t>
  </si>
  <si>
    <t>Tamaki AHP improvements supporting growth TRA A11 0.712484762831116 2043 0.454545454545455</t>
  </si>
  <si>
    <t>Tamaki AHP public transport improvements supporting growth PTR A11 0.688875344738769 2043 0.454545454545455</t>
  </si>
  <si>
    <t>Tamaki AHP improvements supporting growth TRA A11 0.688875344738769 2043 0.454545454545455</t>
  </si>
  <si>
    <t>Tamaki AHP improvements supporting growth TRA A11 0.666446397551041 2043 0.454545454545455</t>
  </si>
  <si>
    <t>EMU Rolling Stock and Stabling Tranche for CRL PTR A1 0.273 2043 0.454545454545455</t>
  </si>
  <si>
    <t>EMU Rolling Stock Current Tranche PTR A1 0.25 2043 0.454545454545455</t>
  </si>
  <si>
    <t>Exmouth Road cycle route extension TRA A2 0.285664069792279 2043 0.454545454545455</t>
  </si>
  <si>
    <t>Roading improvements supporting Oranga AHP PTR A3 0.524442315901179 2043 0.454545454545455</t>
  </si>
  <si>
    <t>Tamaki AHP public transport improvements supporting growth PTR A11 0.354141271385193 2043 0.454545454545455</t>
  </si>
  <si>
    <t>Tamaki AHP improvements supporting growth TRA A11 0.354141271385193 2043 0.454545454545455</t>
  </si>
  <si>
    <t>Freight Network Improvements TRA A1 0.153 2043 0.454545454545455</t>
  </si>
  <si>
    <t>Mangere AHP improvements supporting growth TRA A18 0.363822926904893 2043 0.454545454545455</t>
  </si>
  <si>
    <t>Tamaki AHP public transport improvements supporting growth PTR A11 0.472188361846924 2043 0.454545454545455</t>
  </si>
  <si>
    <t>Tamaki AHP public transport improvements supporting growth PTR A11 0.666446397551041 2043 0.454545454545455</t>
  </si>
  <si>
    <t>Glenvar Road/East Coast Road intersection and corridor improvements TRA A2 0.291 2043 0.454545454545455</t>
  </si>
  <si>
    <t>Greenfield transport infrastructure - Northwest TRA A9 0.72 2043 0.454545454545455</t>
  </si>
  <si>
    <t>Mt Roskill  AHP improvements supporting growth TRA A17 0.217046506530186 2043 0.454545454545455</t>
  </si>
  <si>
    <t>Mt Roskill  AHP improvements supporting growth PTR A17 0.602011858069187 2043 0.454545454545455</t>
  </si>
  <si>
    <t>Mt Roskill  AHP improvements supporting growth TRA A17 0.602011858069187 2043 0.454545454545455</t>
  </si>
  <si>
    <t>Huapai Improvements TRA A9 0.66 2038 0.588235294117647</t>
  </si>
  <si>
    <t>Improvements Complementing Developments TRA A1 0.16 2043 0.454545454545455</t>
  </si>
  <si>
    <t>Intelligent Transport Systems TRA A1 0.138 2043 0.454545454545455</t>
  </si>
  <si>
    <t>Mangere AHP improvements supporting growth TRA A18 0.628247581733975 2043 0.454545454545455</t>
  </si>
  <si>
    <t>Lake Road/Esmonde Road Improvements TRA A2 0.08 2043 0.454545454545455</t>
  </si>
  <si>
    <t>Level Crossings Removal - Group 2 PTR A1 0.25 2043 0.454545454545455</t>
  </si>
  <si>
    <t>Lincoln Road Corridor Improvements TRA A4 0.098 2043 0.454545454545455</t>
  </si>
  <si>
    <t>Mangere Cycleways (Airport Access) TRA A5 0.286 2043 0.454545454545455</t>
  </si>
  <si>
    <t>Marae and Papakainga (Turnouts) safety programme  TRA A1 0.1 2043 0.454545454545455</t>
  </si>
  <si>
    <t>Mangere AHP improvements supporting growth TRA A18 0.663720317107202 2043 0.454545454545455</t>
  </si>
  <si>
    <t>Matiatia Park and Ride PTR A7 0.55 2043 0.454545454545455</t>
  </si>
  <si>
    <t>Meadowbank Kohimarama Connectivity Project TRA A3 0.318 2043 0.454545454545455</t>
  </si>
  <si>
    <t>Medallion Drive Link TRA A2 1 2043 0.454545454545455</t>
  </si>
  <si>
    <t>Mangere AHP public transport improvements supporting growth PTR A18 0.363822926904893 2043 0.454545454545455</t>
  </si>
  <si>
    <t>Midtown Bus Improvements PTR A1 0.286 2043 0.454545454545455</t>
  </si>
  <si>
    <t>Minor Cycling and Micromobility
(Pop-Up Cycleways) TRA A1 0.312 2043 0.454545454545455</t>
  </si>
  <si>
    <t>Minor Improvements TRA A1 0.1 2043 0.454545454545455</t>
  </si>
  <si>
    <t>Mt Roskill  AHP improvements supporting growth PTR A17 0.615758136816099 2043 0.454545454545455</t>
  </si>
  <si>
    <t>Mt Roskill  AHP improvements supporting growth TRA A17 0.289395342040248 2043 0.454545454545455</t>
  </si>
  <si>
    <t>Roading improvements supporting Oranga AHP PTR A3 0.0439961686221219 2043 0.454545454545455</t>
  </si>
  <si>
    <t>Roading improvements supporting Oranga AHP TRA A3 0.521998084311061 2043 0.454545454545455</t>
  </si>
  <si>
    <t>Network Performance TRA A1 0.153 2043 0.454545454545455</t>
  </si>
  <si>
    <t>New Footpaths Regional Programme TRA A1 0.323 2043 0.454545454545455</t>
  </si>
  <si>
    <t>Northwest Growth Improvements TRA A9 0.81 2043 0.454545454545455</t>
  </si>
  <si>
    <t>On-going Cycling Programme TRA A1 0.526 2040 0.526315789473684</t>
  </si>
  <si>
    <t>Roading improvements supporting Oranga AHP TRA A3 0.524442315901179 2043 0.454545454545455</t>
  </si>
  <si>
    <t>Ormiston Town Centre Link TRA A5 0.166 2043 0.454545454545455</t>
  </si>
  <si>
    <t>Papakura Rail Station Park and Ride PTR A1 0.154 2032 0.909090909090909</t>
  </si>
  <si>
    <t>Park and Ride Programme PTR A1 0.216 2043 0.454545454545455</t>
  </si>
  <si>
    <t>Public Transport Safety, Security and Amenity PTR A1 0.1 2043 0.454545454545455</t>
  </si>
  <si>
    <t>Regional Improvement Projects TRA A1 0.1 2043 0.454545454545455</t>
  </si>
  <si>
    <t>Mt Roskill  AHP improvements supporting growth PTR A17 0.630227903918111 2043 0.454545454545455</t>
  </si>
  <si>
    <t>Roading improvements supporting Oranga AHP TRA A3 0.0488846318023577 2043 0.454545454545455</t>
  </si>
  <si>
    <t>Rosedale and Constellation Bus Stations PTR A2 0.272 2043 0.454545454545455</t>
  </si>
  <si>
    <t>Rosedale Road Corridor PTR A1 0.272 2043 0.454545454545455</t>
  </si>
  <si>
    <t>Safety Programme TRA A1 0.1 2043 0.454545454545455</t>
  </si>
  <si>
    <t>Smales Allens Road Widening and Intersection Upgrade TRA A5 0.16 2043 0.454545454545455</t>
  </si>
  <si>
    <t>Mt Roskill  AHP improvements supporting growth TRA A17 0.630227903918111 2043 0.454545454545455</t>
  </si>
  <si>
    <t>Supporting Growth - Investigation for Growth Projects TRA A1 0.724 2048 0.37037037037037</t>
  </si>
  <si>
    <t>Supporting Growth - Post Lodgement and Property  TRA A1 0.724 2051 0.333333333333333</t>
  </si>
  <si>
    <t>Tāmaki Drive/ Ngapipi Road safety improvements TRA A3 0.59 2043 0.454545454545455</t>
  </si>
  <si>
    <t>Tamaki AHP public transport improvements supporting growth PTR A11 0.377750689477539 2043 0.454545454545455</t>
  </si>
  <si>
    <t>Tamaki AHP improvements supporting growth TRA A11 0.377750689477539 2043 0.454545454545455</t>
  </si>
  <si>
    <t>Unsealed Road Improvements - North TRA A13 0.0714 2043 0.454545454545455</t>
  </si>
  <si>
    <t>Unsealed Road Improvements - West TRA A14 0.705 2043 0.454545454545455</t>
  </si>
  <si>
    <t>Unsealed Road Improvements - South TRA A15 0.705 2043 0.454545454545455</t>
  </si>
  <si>
    <t>Unsealed Road Improvements - Hauraki Gulf Islands TRA A7 0.0338 2043 0.454545454545455</t>
  </si>
  <si>
    <t>Urban Cycleways Programme TRA A3 0.312 2043 0.454545454545455</t>
  </si>
  <si>
    <t>Wainui Improvements TRA A10 0.75 2043 0.454545454545455</t>
  </si>
  <si>
    <t>Roading improvements supporting Oranga AHP TRA A3 0.518331736925884 2043 0.454545454545455</t>
  </si>
  <si>
    <t>Western Link Road Route Protection TRA A2 0.649 2043 0.454545454545455</t>
  </si>
  <si>
    <t>Wynyard Quarter Integrated Road Programme TRA A3 0.116 2043 0.454545454545455</t>
  </si>
  <si>
    <t>Potential small balance to be paid in full ($50k threshold and zero in 11 plus years)</t>
  </si>
  <si>
    <t>Confirm that it is a small balance to be paid in full</t>
  </si>
  <si>
    <t>Possible small balance to pay in full</t>
  </si>
  <si>
    <t>N</t>
  </si>
  <si>
    <t>Adjusted amount from DCs</t>
  </si>
  <si>
    <t>Increase in amount funded from other sources</t>
  </si>
  <si>
    <t>DC rev not in WBS to funding area tab which relate to non DC revenue</t>
  </si>
  <si>
    <t>OK as this difference relates to the refunding of revenue for STW A42</t>
  </si>
  <si>
    <t>Check to rev by Funding Area (should be zero)</t>
  </si>
  <si>
    <t>Sum</t>
  </si>
  <si>
    <t>Potential small balance to be paid in full ($20k threshold and zero in 11 plus years)</t>
  </si>
  <si>
    <t>Confirm that is a small to be paid in full</t>
  </si>
  <si>
    <t>Small balance threshold</t>
  </si>
  <si>
    <t>Unique identifier (porject ids, project name, DC%, capcity year, DC payments so far, DC growth costs years 1-10 and funding area)</t>
  </si>
  <si>
    <t>--_Smales Allens Rd Widening and Intersection Upgrade--2028-0-14880.353878-TRA A5</t>
  </si>
  <si>
    <t>-N.007820-_23 Routley Dr - 18 Savoy Rd Stormwater Renewal and Upgrade [1224]--2028-0-1348.135-STW A29</t>
  </si>
  <si>
    <t>-N.002826-_29 &amp; 41 Argo Drive Upgrade [195]--2028-0-2814.993-STW A23</t>
  </si>
  <si>
    <t>-N.008382-_30-32 Levesque Street Stormwater Renewal and Upgrade [2528]--2028-0-1365.136-STW A27</t>
  </si>
  <si>
    <t>-N.008332-_3-8 Robert Street, Ellerslie Pipeline Renewal and Upgrade [1300]--2028-0-112.719-STW A26</t>
  </si>
  <si>
    <t>-N.008388-_38-72 Hellyers Street, Birkdale Stormwater Upgrade [2481]--2028-0-1434.288-STW A27</t>
  </si>
  <si>
    <t>-N.007822-_557-561 Blockhouse Bay Stormwater Network Extension--2028-0-3350.25-STW A34</t>
  </si>
  <si>
    <t>-N.007904-_75 White Swan Road &amp; Somerset Rd Erosion--2028-0-3621.796-STW A11</t>
  </si>
  <si>
    <t>-N.005674-_90-92 Calliope Road - Stormwater Pipe Renewal and Upgrade [2464]--2028-0-1884.641-STW A27</t>
  </si>
  <si>
    <t>-N.007947-_95D Hinemoa Street Stormwater Outfall Renewal and Upgrade--2028-0-234.85-STW A27</t>
  </si>
  <si>
    <t>-N.008513-_Baltimore Place Conveyance and Inlet Upgrade [2506]--2028-0-369.174-STW A3</t>
  </si>
  <si>
    <t>-N.008387-_Blenheim Street, Glenfield, SW Renewals and Improvements [2618](30%)--2028-0-1131.801-STW A27</t>
  </si>
  <si>
    <t>-N.006308-_Brylee Reserve SW Quality [320]--2028-0-7.82599999999999-STW A6</t>
  </si>
  <si>
    <t>-N.007134.42.02-_General Park Development (Auckland Domain St1)--2028-0--1187.5-OSD A1</t>
  </si>
  <si>
    <t>-N.008379-_Hayman Park Pond [229]--2028-0-22116.804-STW A5</t>
  </si>
  <si>
    <t>-N.008333-_Highwic Ave to 295 Great South Rd, Greenlane Stormwater Upgrade [2519]--2028-0-391.5-STW A26</t>
  </si>
  <si>
    <t>-N.007362-_Holland Reserve Stormwater Renewal and Upgrade [2447]--2028-0-20-STW A27</t>
  </si>
  <si>
    <t>-N.008386-_Longwood Place and Springfield Street SW Improvements [2524]--2028-0-369.177-STW A3</t>
  </si>
  <si>
    <t>-N.008385-_Marlborough Avenue Stormwater Improvements [497]--2028-0-617.402-STW A3</t>
  </si>
  <si>
    <t>-N.004562-_Mayfair Crescent Stormwater Renewal and Upgrade [2145]--2028-0-192.581-STW A3</t>
  </si>
  <si>
    <t>-N.009977.14.01-_Multi-purpose community facility (Takanini)--2028-0-443.9412-CI A11</t>
  </si>
  <si>
    <t>-N.009966.13.01-_Multi-sport Facility(Ngati Otara Park)--2028-0-1193.731-CI A20</t>
  </si>
  <si>
    <t>-N.007360-_Normanton Reserve Pipeline Renewal and Upgrade [385]--2028-0-72-STW A3</t>
  </si>
  <si>
    <t>-N.007902-_Oakley Creek Remediation at 15&amp;17 Mt Roskill Road &amp; 1304 Dominion Road [583]--2028-0-264.137-STW A26</t>
  </si>
  <si>
    <t>-N.007578-_Ōkahu Bay Outfall Diversion [2531]--2028-0-100.25-STW A26</t>
  </si>
  <si>
    <t>-N.008312-_Outfalls Package 2 - Whau and Massey Catchments [2576]--2028-0-1566.732-STW A11</t>
  </si>
  <si>
    <t>-N.008309-_Outfalls Package 3 - Lincoln, Swanson and  Waiurutoa Catchments [2576]--2028-0-36.794-STW A33</t>
  </si>
  <si>
    <t>-N.008308-_Outfalls Package 4 - Cockle Bay, Mangere Inlet, Slippery Creek and Whangapouri Creek [2576]--2028-0-424.829-STW A33</t>
  </si>
  <si>
    <t>-N.007137.18.01-_Sandcarpet and Lighting (Onetangi Domain field 3)--2028-0-2413.86-OSD A1</t>
  </si>
  <si>
    <t>-N.007739.13.01-_Sportsfield Upgrade and Lighting Investigation (Otara-Papatoetoe)--2028-0-1625-OSD A1</t>
  </si>
  <si>
    <t>-N.005678-_Stanley Bay Reserve Stormwater Outlet Renewal and Upgrade [2448]--2028-0-128.581-STW A27</t>
  </si>
  <si>
    <t>-N.009414-_Stanmore Road to Fife Street Stormwater Upgrade  [41] - Stanmore section--2028-0-690.01-STW A26</t>
  </si>
  <si>
    <t>-PC3201365-_SWCatchment &amp; Asset Planning_West Coast--2028-0-9964.1629-STW A33</t>
  </si>
  <si>
    <t>-N.002790-_SWCatchment &amp; Asset Planning_ Asset Consents--2028-0-6141.7077-STW A33</t>
  </si>
  <si>
    <t>-N.007004.99-_SWCatchment &amp; Asset Planning_Mahurangi Harbour--2028-0-9901.9968-STW A13</t>
  </si>
  <si>
    <t>-PC3201359-_SWCatchment &amp; Asset Planning_NorthEast--2028-0-3531.9016-STW A33</t>
  </si>
  <si>
    <t>-N.004318-_SWG Parallel Funding&amp; IFA- Regional Fund [1397, 1410, 2418]--2028-0--53050.96-STW A33</t>
  </si>
  <si>
    <t>-N.007863-_Tonar St, Hillcrest Pipe Renewal and Upgrade [2555]--2028-0-2325.853-STW A27</t>
  </si>
  <si>
    <t>-N.005221.03.01-_Walkway (Norana Park)--2028-0-17773.7025-OSD A19</t>
  </si>
  <si>
    <t>-N.005349.03.01-_Walkways (Tamaki Greenways Shared Path)--2028-0-11988.6858-OSD A27</t>
  </si>
  <si>
    <t>-N.008248-_Water Street Stormwater Upgrade Project, Otahuhu [2433]--2028-0-5031.1335-STW A19</t>
  </si>
  <si>
    <t>-N.009074.60-_Wattle Farm Stage 2 Stormwater Pond Upgrade [258] (12%)--2028-0-845.066-STW A14</t>
  </si>
  <si>
    <t>-N.009418-_Wolverton 244 Blockhouse Bay Road Stormwater Upgrade--2028-0-383-STW A11</t>
  </si>
  <si>
    <t>--_Smales Allens Rd Widening and Intersection Upgrade--2028-0-4362.894756-TRA A5</t>
  </si>
  <si>
    <t>-N.002829-_102 Pah Road, Papatoetoe Stormwater Upgrade [188]--2028-0-993.255999999999-STW A14</t>
  </si>
  <si>
    <t>-N.004073-_225 St George Street Papatoetoe Stormwater Renewal and Upgrade [167]--2028-0-7255.774-STW A23</t>
  </si>
  <si>
    <t>-N.007820-_23 Routley Dr - 18 Savoy Rd Stormwater Renewal and Upgrade [1224]--2028-0-27467.415-STW A29</t>
  </si>
  <si>
    <t>-N.003818-_29 - 37 Third View Avenue Stormwater Upgrade [166]--2028-0-33876.263-STW A22</t>
  </si>
  <si>
    <t>-N.002826-_29 &amp; 41 Argo Drive Upgrade [195]--2028-0-14125.9005-STW A23</t>
  </si>
  <si>
    <t>-N.008382-_30-32 Levesque Street Stormwater Renewal and Upgrade [2528]--2028-0-21026.364-STW A27</t>
  </si>
  <si>
    <t>-N.008332-_3-8 Robert Street, Ellerslie Pipeline Renewal and Upgrade [1300]--2028-0-42438.8564999999-STW A26</t>
  </si>
  <si>
    <t>-N.008388-_38-72 Hellyers Street, Birkdale Stormwater Upgrade [2481]--2028-0-17932.654-STW A27</t>
  </si>
  <si>
    <t>-N.007822-_557-561 Blockhouse Bay Stormwater Network Extension--2028-0-2193.789-STW A34</t>
  </si>
  <si>
    <t>-N.008511-_6-10 Altona Road Forrest Hill Flood Mitigation [2529]--2028-0-20451.186-STW A3</t>
  </si>
  <si>
    <t>-N.007904-_75 White Swan Road &amp; Somerset Rd Erosion--2028-0-34284.822-STW A11</t>
  </si>
  <si>
    <t>-N.008318-_88 Harris Road, East Tamaki Stormwater Upgrade [2514]--2028-0-6511.58-STW A23</t>
  </si>
  <si>
    <t>-N.008389-_9 - 23 Holly Street, Avondale, Stormwater Renewal and Upgrade [2523]--2028-0-2556.773-STW A11</t>
  </si>
  <si>
    <t>-N.005674-_90-92 Calliope Road - Stormwater Pipe Renewal and Upgrade [2464]--2028-0-14830.485-STW A27</t>
  </si>
  <si>
    <t>-3201338-_95D Hinemoa Street Stormwater Outfall Renewal and Upgrade--2028-0-2066.441-STW A27</t>
  </si>
  <si>
    <t>-N.007947-_95D Hinemoa Street Stormwater Outfall Renewal and Upgrade--2028-0-11949.604-STW A27</t>
  </si>
  <si>
    <t>-N.005676-_Asbury Cres, Avenue of Remembrance &amp; Pupuke GC (Outfalls Pkg1) [2450] [2511] [2576]--2028-0-43364.19-STW A3</t>
  </si>
  <si>
    <t>-N.012557-_Bairds Rd &amp; Sean Fitzpatrick Pl, Papatoetoe Stormwater Upgrade[175]--2028-0-3378.224-STW A23</t>
  </si>
  <si>
    <t>-N.008513-_Baltimore Place Conveyance and Inlet Upgrade [2506]--2028-0-12517.425-STW A3</t>
  </si>
  <si>
    <t>-N.004568-_Bath Street Stormwater Renewal and Upgrade [2136]--2028-0-13435.407-STW A27</t>
  </si>
  <si>
    <t>-N.008387-_Blenheim Street, Glenfield, SW Renewals and Improvements [2618](30%)--2028-0-13879.761-STW A27</t>
  </si>
  <si>
    <t>-N.007608-_Bollard Avenue Culvert Upgrade [1267]--2028-0-4519.889-STW A11</t>
  </si>
  <si>
    <t>-N.006308-_Brylee Reserve SW Quality [320]--2028-0-2867.089-STW A6</t>
  </si>
  <si>
    <t>-N.007137.12.04-_Changing Room and Toilet (Michaels Ave Reserve)--2028-0-2610.15625-OSD A1</t>
  </si>
  <si>
    <t>-N.009963.12.02-_Changing Room and Toilet (Michaels Ave Reserve)--2028-0-2318.75-OSD A1</t>
  </si>
  <si>
    <t>-N.007137.15.01-_Changing Rooms and Toilet (Keith Hay Park)--2028-0-25980.9375-CI A18</t>
  </si>
  <si>
    <t>-N.009963.15.01-_Changing Rooms and Toilet (Keith Hay Park)--2028-0-4612.5-CI A18</t>
  </si>
  <si>
    <t>-N.004559-_Clifton Road Stormwater Renewal and Upgrade [2129]--2028-0-13452.897-STW A27</t>
  </si>
  <si>
    <t>-N.007836-_Coles Crescent Flood Mitigation--2028-0-2718.46-STW A6</t>
  </si>
  <si>
    <t>-3201438-_Community Centre (Manurewa)--2028-0-1357.5-CI A19</t>
  </si>
  <si>
    <t>-3200917-_Community Centre Development (Meadowbank)--2028-0-255-CI A18</t>
  </si>
  <si>
    <t>-N.009382-_Croftfield Lane Wetland Re-installation [412]--2028-0--326.901-STW A3</t>
  </si>
  <si>
    <t>-N.008328-_Darroch Slope, Omaha North - Ponding--2028-0-0-STW A42</t>
  </si>
  <si>
    <t>-N.007137.21.02-_Development (Brains Park)--2028-0-5370.2175-OSD A1</t>
  </si>
  <si>
    <t>-N.007137.16.03-_Development (Huapai Recreation Reserve)--2028-0-9975-OSD A1</t>
  </si>
  <si>
    <t>-3201520-_Development (Styak-Lushington Park)--2028-0-431.2-OSD A20</t>
  </si>
  <si>
    <t>-N.007134.42.02-_General Park Development (Auckland Domain St1)--2028-0-38845.4875-OSD A1</t>
  </si>
  <si>
    <t>-N.005199.05.01-_General Park Development (Hobsonville)--2028-0-2580.085-OSD A17</t>
  </si>
  <si>
    <t>-N.007134.06.02-_General Park Development (Long Bay 6,7,10,11,13)--2028-0-4121.25-OSD A16</t>
  </si>
  <si>
    <t>-N.007736.11.02-_General Park Development (Maybury Reserve)--2028-0-5775.78125-OSD A27</t>
  </si>
  <si>
    <t>-N.009960.11.03-_General Park Development (Maybury Reserve)--2028-0-21999.58125-OSD A27</t>
  </si>
  <si>
    <t>-N.008320-_Great North Rd and Cartwright Road Pipe Renewal and Upgrade Stage 1 [2619]--2028-0-38699.425-STW A11</t>
  </si>
  <si>
    <t>-N.008379-_Hayman Park Pond [229]--2028-0-1271.262-STW A5</t>
  </si>
  <si>
    <t>-N.008333-_Highwic Ave to 295 Great South Rd, Greenlane Stormwater Upgrade [2519]--2028-0-8317.772-STW A26</t>
  </si>
  <si>
    <t>-N.006292-_Hillcrest Creek Widening and Culvert [372]--2028-0-1602.777-STW A27</t>
  </si>
  <si>
    <t>-2130386-_Hobsonville Corridor Reserves 1/2/3 PC14--2028-0-5025.25-OSD A17</t>
  </si>
  <si>
    <t>-N.007362-_Holland Reserve Stormwater Renewal and Upgrade [2447]--2028-0-41766.137-STW A27</t>
  </si>
  <si>
    <t>-N.007736.17.01-_Improvements Alexander Underpass--2028-0-650-OSD A1</t>
  </si>
  <si>
    <t>-N.012516-_Karaka_Dominion Street Stormwater Upgrade [374]--2028-0-65.9518-STW A7</t>
  </si>
  <si>
    <t>-N.005212.03.03-_Lighting (Blockhouse Bay Sportsfield No.1)--2028-0-189.54-CI A1</t>
  </si>
  <si>
    <t>-N.007137.12.03-_Lighting (Madills Farm fields 2 and 3)--2028-0-24626.75-OSD A1</t>
  </si>
  <si>
    <t>-N.005202.02.02-_Lighting (Metropark No.1+2 Fields)--2028-0--157.19375-OSD A1</t>
  </si>
  <si>
    <t>-N.008386-_Longwood Place and Springfield Street SW Improvements [2524]--2028-0-12106.887-STW A3</t>
  </si>
  <si>
    <t>-N.007594-_Luplau Crescent Urgent Stream Stabilisation--2028-0-32652.394-STW A23</t>
  </si>
  <si>
    <t>-N.007100-_Mangarata Stage 2 &amp; Kimpton Stg 3 Stormwater Reticulation [193]--2028-0-13533.678-STW A23</t>
  </si>
  <si>
    <t>-N.008385-_Marlborough Avenue Stormwater Improvements [497]--2028-0-9590.268-STW A3</t>
  </si>
  <si>
    <t>-N.004562-_Mayfair Crescent Stormwater Renewal and Upgrade [2145]--2028-0-870.697-STW A3</t>
  </si>
  <si>
    <t>-N.003825.60-_Mt Roskill Growth Collaboration 1--2028-0-7864.25-STW A11</t>
  </si>
  <si>
    <t>-3101101-_Multi-purpose community facility (Takanini)--2028-0-36632.094-CI A11</t>
  </si>
  <si>
    <t>-N.009961.22.02-_Natural Play (Auckland Domain)--2028-0-8620-OSD A1</t>
  </si>
  <si>
    <t>-N.007135.43.01-_Natural Play (Auckland Domain)--2028-0-10397.5-OSD A1</t>
  </si>
  <si>
    <t>-N.004360.50.34-_Neighbourhood Park / Civic Space Land Acquisition - Central--2028-0-23463.2325-OSL A18</t>
  </si>
  <si>
    <t>-N.004360.50.21-_Neighbourhood Park / Civic Space Land Acquisition - Central--2028-0-18428.4825000003-OSL A18</t>
  </si>
  <si>
    <t>-N.004360.50.23-_Neighbourhood Park / Civic Space Land Acquisition - Central--2028-0-6300-OSL A18</t>
  </si>
  <si>
    <t>-N.007360-_Normanton Reserve Pipeline Renewal and Upgrade [385]--2028-0-23708.662-STW A3</t>
  </si>
  <si>
    <t>-N.007902-_Oakley Creek Remediation at 15&amp;17 Mt Roskill Road &amp; 1304 Dominion Road [583]--2028-0-7450.601-STW A26</t>
  </si>
  <si>
    <t>-N.004569-_Ocean View / Saltburn Cecil Renewal and Upgrade[2137]--2028-0-31672.161-STW A3</t>
  </si>
  <si>
    <t>-N.007578-_Ōkahu Bay Outfall Diversion [2531]--2028-0-26369.158-STW A26</t>
  </si>
  <si>
    <t>-N.008312-_Outfalls Package 2 - Whau and Massey Catchments [2576]--2028-0-21900.593-STW A11</t>
  </si>
  <si>
    <t>-N.008309-_Outfalls Package 3 - Lincoln, Swanson and  Waiurutoa Catchments [2576]--2028-0-15212.3819999999-STW A33</t>
  </si>
  <si>
    <t>-N.008308-_Outfalls Package 4 - Cockle Bay, Mangere Inlet, Slippery Creek and Whangapouri Creek [2576]--2028-0-1992.97299999999-STW A33</t>
  </si>
  <si>
    <t>-N.007737.10.01-_Playground (Eugenia Rise Reserve)--2028-0-112.5-CI A19</t>
  </si>
  <si>
    <t>-N.007736.16.01-_Playground (Matua Road Huapai)--2028-0-1925-CI A7</t>
  </si>
  <si>
    <t>-N.009960.16.01-_Playground (Matua Road Huapai)--2028-0-23775.14125-CI A7</t>
  </si>
  <si>
    <t>-N.007135.03.03-_Playground (Ray Faussett Reserve)--2028-0-157.5-CI A14</t>
  </si>
  <si>
    <t>-3200916-_Playscape (Crown Lynn Park)--2028-0-22116.9-OSD A17</t>
  </si>
  <si>
    <t>-N.007102-_Point England Reserve Online SW Pond Renewal and Upgrade [2483]--2028-0-45958.947-STW A8</t>
  </si>
  <si>
    <t>-N.007893-_Portage Road Flood Mitigation Project [2053]--2028-0-13852.549-STW A11</t>
  </si>
  <si>
    <t>-N.006434-_Ranfurly Road, Stages 6 [249 &amp; 250]--2028-0-10808.5979999999-STW A5</t>
  </si>
  <si>
    <t>-N.005792-_Rata Road Devonport Outfall and Pipe Renewal and Upgrade [2465]--2028-0-3560.456-STW A27</t>
  </si>
  <si>
    <t>-N.003660-_Rosedale East Pond Upgrade [398]--2028-0-289.431-STW A27</t>
  </si>
  <si>
    <t>-N.007137.18.01-_Sandcarpet and Lighting (Onetangi Domain field 3)--2028-0-37830-OSD A1</t>
  </si>
  <si>
    <t>-N.007137.05.01-_Sportsfield Development (Massey Domain)--2028-0-6426.42-OSD A1</t>
  </si>
  <si>
    <t>-N.007739.02.02-_Sportsfield Upgrade (Becroft Park fields 2 &amp; 3)--2028-0--3843.75-OSD A1</t>
  </si>
  <si>
    <t>-N.007137.12.02-_Sportsfield Upgrade (Colin Maiden Park Stage 3)--2028-0-1835.9375-OSD A1</t>
  </si>
  <si>
    <t>-N.007739.21.02-_Sportsfield Upgrade (Ken Maunder Park Fields 3 and 4)--2028-0-7392.5025-OSD A1</t>
  </si>
  <si>
    <t>-N.007137.01.04-_Sportsfield Upgrade and Lighting (Chamberlain Park stage 5)--2028-0-2310-OSD A1</t>
  </si>
  <si>
    <t>-N.007739.03.01-_Sportsfield Upgrade and Lighting Investigation (Franklin)--2028-0-4243.75-OSD A1</t>
  </si>
  <si>
    <t>-N.007739.10.02-_Sportsfield Upgrade and Lighting Investigation (Hibiscus and Bays)--2028-0-7455-OSD A1</t>
  </si>
  <si>
    <t>-N.009963.10.01-_Sportsfield Upgrade and Lighting Investigation (Manurewa)--2028-0-21060.4875-OSD A1</t>
  </si>
  <si>
    <t>-N.007739.13.01-_Sportsfield Upgrade and Lighting Investigation (Otara-Papatoetoe)--2028-0-46343.53125-OSD A1</t>
  </si>
  <si>
    <t>-N.005678-_Stanley Bay Reserve Stormwater Outlet Renewal and Upgrade [2448]--2028-0-13600.035-STW A27</t>
  </si>
  <si>
    <t>-N.009414-_Stanmore Road to Fife Street Stormwater Upgrade  [41] - Stanmore section--2028-0--16943.9459999999-STW A26</t>
  </si>
  <si>
    <t>-N.005673-_Sunnyview Road, Greenhithe Pipe and Outfall Renewal and Upgrade [2410]--2028-0-43825.662-STW A27</t>
  </si>
  <si>
    <t>-N.002790-_SWCatchment &amp; Asset Planning_ Asset Consents--2028-0-11840.6845-STW A33</t>
  </si>
  <si>
    <t>-3201359-_SWCatchment &amp; Asset Planning_NorthEast--2028-0-4906.3258-STW A33</t>
  </si>
  <si>
    <t>-N.007863-_Tonar St, Hillcrest Pipe Renewal and Upgrade [2555]--2028-0-35557.194-STW A27</t>
  </si>
  <si>
    <t>-N.004566-_Wairoa Road Stormwater Renewal and Upgrade [2134]--2028-0-21503.708-STW A27</t>
  </si>
  <si>
    <t>-N.008248-_Water Street Stormwater Upgrade Project, Otahuhu [2433]--2028-0-15399.339-STW A19</t>
  </si>
  <si>
    <t>-N.012534-_Wattle Farm Stage 2 Stormwater Pond Upgrade [258] (12%)--2028-0-11955.147-STW A14</t>
  </si>
  <si>
    <t>-N.009418-_Wolverton 244 Blockhouse Bay Road Stormwater Upgrade--2028-0-9107.19599999999-STW A11</t>
  </si>
  <si>
    <t>-28803-0-_Albany Highway Widening--2028-60822-19178-TRA A2</t>
  </si>
  <si>
    <t>-2130334-_Building Upgrades (WCC)--2028-131136.656781453-32523.2264185474-CI A17</t>
  </si>
  <si>
    <t>-4310-6-_Canoe Ramp (Kell Park)--2028-46727-30079-CI A16</t>
  </si>
  <si>
    <t>-2130283-_Carpark (Port Albert Reserve Domain)--2028-1807.47319993969-33112.5588000603-CI A21</t>
  </si>
  <si>
    <t>-126206-0-_Carpark (Three Streams Reserve)--2028-640203.9-36371-CI A16</t>
  </si>
  <si>
    <t>-48506-0-_Carpark / New Road (Rosedale Park Wainoni)--2028-227925-36075-CI A16</t>
  </si>
  <si>
    <t>-2130321-_Carpark upgrade (Wellsford Centennial Park)--2028-15381.5581253736-15621.3418746264-CI A21</t>
  </si>
  <si>
    <t>-126012-0-_College Road--2028-2690576.4238-23582.999999999-TRA A2</t>
  </si>
  <si>
    <t>-2130427-_Cricket Nets (Wainoni Park)--2028-3629.8600147152-27712.4499852848-CI A1</t>
  </si>
  <si>
    <t>-4280-0-_East Coast Road / Glenvar Road / Lonely Track Road--2028-1079526.0052-16324-TRA A2</t>
  </si>
  <si>
    <t>-4310-9-_Formal Gardens (Kell Park - Walking LOS)--2028-39560.239-31895-CI A16</t>
  </si>
  <si>
    <t>-15775-6-_Formal Gardens (Onepoto Domain - Walking LOS)--2028-31891.8972-30992-CI A16</t>
  </si>
  <si>
    <t>-4272-0-_Glenvar Road Reconstruction--2028-16133733.5552-26407-TRA A2</t>
  </si>
  <si>
    <t>--_Hingaia Park Estate Rd/Great S Rd Inter--2028-4757.18630305967-8077.78969694033-TRA A5</t>
  </si>
  <si>
    <t>--_Hingaia Park Estate Rd/SH1 Ped&amp;Cyc Brdge--2028-6343.26594555116-10770.9820544488-TRA A5</t>
  </si>
  <si>
    <t>-125947-0-_Intersection upgrade - State Highway 17 / The Avenue--2028-2068098.9-17195.25-TRA A2</t>
  </si>
  <si>
    <t>-100246-0-_Land Acquisition (30 Downing Street)--2028-299442.763651709-36557.2363482909-CI A16</t>
  </si>
  <si>
    <t>-125982-0-_Massey Link - Coliseum to Albany Highway--2028-3148118.0928-16860-TRA A12</t>
  </si>
  <si>
    <t>-2130211-_McLennan Park Extension--2028-117689.739061568-33397.2784384319-CI A1</t>
  </si>
  <si>
    <t>--_NORSGA PC 13 Hobsonvillle Point--2028-11015.2839509637-7557.59604903631-TRA A4</t>
  </si>
  <si>
    <t>-126371-0-_NSCC Citywide - Recreational Cycling--2028-112151.39-27024-CI A16</t>
  </si>
  <si>
    <t>-4310-4-_Pathway (Kell Park)--2028-39635.8564-31945-CI A16</t>
  </si>
  <si>
    <t>-40694-_Peninsula Access Studies local share--2028-259511.057703715-45467.5233980623-TRA A2</t>
  </si>
  <si>
    <t>-2130158-_Playground (Loughbourne Pukekohe) --2028-1691.00284445401-38955.797155546-CI A14</t>
  </si>
  <si>
    <t>-2130174-_Pukekohe North East (Twomey-Anselmi)--2028-1714.55776839652-39498.4342316035-CI A14</t>
  </si>
  <si>
    <t>-EW06 SWQ1-_Sand Filter or Storm Filter (Godley Reserve)--2028-41791.099072124-15072.900927876-STW A17</t>
  </si>
  <si>
    <t>-41365-_Silverdale Parkway Stage 4 Landscaping 800m--2028-195580.438308747-44419.5616912532-CI A15</t>
  </si>
  <si>
    <t>--_Smales Allens Rd Widening and I/SCTN--2028-45003.3150829458-32829.8711170542-TRA A5</t>
  </si>
  <si>
    <t>-2132002-_Sportsfield (Pukekohe West )--2028-1354.71057585929-31208.5994241407-OSD A14</t>
  </si>
  <si>
    <t>-22441-1-_Sportsfield (Vauxhall Training Field)--2028-12197-38705-OSD A1</t>
  </si>
  <si>
    <t>-3200921-_SW Catchment Management Plans (Oratia)--2028-29701.8828495986-19311.9806504014-STW A25</t>
  </si>
  <si>
    <t>-3201229-_SW Catchment plan Hobson Bay--2028-18324.9359920523-15855.8985079477-STW A2</t>
  </si>
  <si>
    <t>-3201237-_SW Catchment plan Whangapouri Creek--2028-37223.0924615886-348.07803841136-STW A21</t>
  </si>
  <si>
    <t>-3201399-_SW_G_GPA - Pukekohe Wesley--2028-159494.36420128-1491.45279871998-STW A21</t>
  </si>
  <si>
    <t>-3201403-_SW_G_Growth area parallel funding - Nesdale Ave Pond--2028-256112.772064339-44744.0249356608-STW A5</t>
  </si>
  <si>
    <t>-3201406-_SW_G_Other growth projects - Hillcrest catchment--2028-56120.6804417964-36489.3195582036-STW A27</t>
  </si>
  <si>
    <t>-3201256-_SWEI La Rosa--2028-55362.3640157568-47903.0359842431-STW A11</t>
  </si>
  <si>
    <t>-3201257-_SWEI Mt Albert Grammar School--2028-56330.9396985966-43596.9603014034-STW A26</t>
  </si>
  <si>
    <t>-3201268-_SWFA Hawera Rd 51A--2028-36264.7642305284-28066.8757694716-STW A26</t>
  </si>
  <si>
    <t>-3200948-_SWFA Land Purchase (Nelson Street SW channel)--2028-39926.9339835284-373.362016471568-STW A21</t>
  </si>
  <si>
    <t>-3100872-_SWFA Lucas Creek rehabilitation--2028-23276.9030223846-15134.4984776154-STW A27</t>
  </si>
  <si>
    <t>-3100960-_SWFA Melsop Avenue Railway embankment--2028-31941.7252219924-298.691278007579-STW A21</t>
  </si>
  <si>
    <t>-3100995-_SWFA Tramvalley Rd collapsed culvert--2028-73283.4716659222-47648.4603340778-STW A25</t>
  </si>
  <si>
    <t>-3201275-_SWFA Woodside overland and renewal--2028-58607.6901202953-38106.3578797045-STW A27</t>
  </si>
  <si>
    <t>-3101005-_SWG 148 Columbo Rd to Waiuku River--2028-50951.565205466-476.454794534016-STW A21</t>
  </si>
  <si>
    <t>-126163-0-_Toilet (Sanders Reserve)--2028-271401-42599-CI A16</t>
  </si>
  <si>
    <t>-126207-0-_Toilet (Three Streams Reserve)--2028-234499.04-12039-CI A16</t>
  </si>
  <si>
    <t>-2130149-_Toilet future developments--2028-5490.92696040447-41920.9110395956-CI A1</t>
  </si>
  <si>
    <t>-2130254-_Walkway (Gulf Harbour)--2028-94094.636062502-20135.049937498-OSD A15</t>
  </si>
  <si>
    <t>-41015-_Walkway (Orewa Bridge Jelas Rd Esp Reserve Stg 1)--2028-43613-21387-OSD A15</t>
  </si>
  <si>
    <t>-2130399-_Walkway Coastal (Takapuna-Devonport)--2028-4632.14060201877-623.225459127141-OSD A16</t>
  </si>
  <si>
    <t>-15805-1-_Walkway Development (Northboro)--2028-14856.75-41079-OSD A16</t>
  </si>
  <si>
    <t>-3201503-_Walkway Development (Pine Harbour Park)--2028-18244.1373739654-13747.1426260346-OSD A25</t>
  </si>
  <si>
    <t>-795569-_Wgp Civic Sqrare/Top of Plaza Str Proj--2028-462997.637857751-22836.5521422487-CI A15</t>
  </si>
  <si>
    <t>-126195-0-_Windsor Park (No 2&amp;3) Natural Outdoor Sports Surfaces--2028-636184.27-34608-CI A1</t>
  </si>
  <si>
    <t>-2130164-_Youth Park (Nelson St Pukekohe)--2028-9252.70620979064-30410.4937902094-CI A14</t>
  </si>
  <si>
    <t>Project in Small balance paid in full tab</t>
  </si>
  <si>
    <t>DC revenue allocation to individual project</t>
  </si>
  <si>
    <t>--_Airport to Botany RTN (Investigation and Route Protection)--2048-0-288419.015412-PTR A1</t>
  </si>
  <si>
    <t>--C.101504.03.01_AMETI Eastern Busway Botany Bus Station--2035-0-12197.6508823529-PTR A1</t>
  </si>
  <si>
    <t>--C.101502.03.01_AMETI Eastern Busway Pakuranga Bus Station and Reeves Road Flyover--2035-0-828509.032861176-PTR A1</t>
  </si>
  <si>
    <t>--C.101501_AMETI Eastern Busway Panmure to Pakuranga--2035-0-6619404.18104823-PTR A1</t>
  </si>
  <si>
    <t>--C.001110.03.02_AMETI Eastern Busway Ti Rakau Busway--2035-0-5999485.31452941-PTR A1</t>
  </si>
  <si>
    <t>--_Bus Priority - Local Improvements--2028-0-1327201.03436-PTR A1</t>
  </si>
  <si>
    <t>--_City Centre Bus Improvements--2038-0-145522.410923-PTR A1</t>
  </si>
  <si>
    <t>--_Dairy Flat Highway Upgrade--2035-0-251206.490117647-TRA A2</t>
  </si>
  <si>
    <t>--_Double Decker Network Mitigation Works--2028-0-836827.552-PTR A1</t>
  </si>
  <si>
    <t>--_Downtown Bus Improvements--2038--1205846.30163-PTR A1</t>
  </si>
  <si>
    <t>-N.008675.10-_Downtown Ferry Basin (Pier 3 &amp; 4)--2035-0-3230157.50360001-PTR A1</t>
  </si>
  <si>
    <t>--_EMU Rolling Stock--2028-0-7829684.238544-PTR A1</t>
  </si>
  <si>
    <t>--_EMU Stabling--2038-0-590054.52324-PTR A1</t>
  </si>
  <si>
    <t>--_Gills Road Link--2038-0-159202.07656675-TRA A12</t>
  </si>
  <si>
    <t>--_Glenvar Road/East Coast Road Intersection and Corridor Improvements--2038-0-218026.3026095-TRA A2</t>
  </si>
  <si>
    <t>--_Greenfield transport infrastructure - North-west--2042-0-2733662.59668-TRA A9</t>
  </si>
  <si>
    <t>--_Hingaia Road Widening--2028-0-5600373.75645-TRA A5</t>
  </si>
  <si>
    <t>--_Infrastructure works for Drury South (Ararimu)--2028-0-10910978.83-TRA A6</t>
  </si>
  <si>
    <t>--_Intelligent Transport Systems--2028-0-2224934.616518-TRA A1</t>
  </si>
  <si>
    <t>--_Kumeu/Huapai SHA Station Road Intersection --2038-0-1261228.94460675-TRA A4</t>
  </si>
  <si>
    <t>--_Lincoln Road - Corridor Improvements--2038-0-253106.0847-TRA A4</t>
  </si>
  <si>
    <t>--_Marae and Papakainga (Turnouts) safety programme --2042-0-36880.2541335-TRA A1</t>
  </si>
  <si>
    <t>--_Matiatia Park &amp; Ride--2038-0-7802.941316-PTR A1</t>
  </si>
  <si>
    <t>--_Medallion Drive Link--2038-0-1002935.70479445-TRA A12</t>
  </si>
  <si>
    <t>--_Minor Safety Improvements--2033-0-2103930.732678-TRA A1</t>
  </si>
  <si>
    <t>--_Murphys Rd Upgrade Bridge Improvement--2028-0-3255538.99952-TRA A5</t>
  </si>
  <si>
    <t>--_Network Perfomance--2028-0-4021650.625824-PTR A1</t>
  </si>
  <si>
    <t>--_New Footpaths - Regional Programme--2038-0-670755.759533-PTR A1</t>
  </si>
  <si>
    <t>--_Park and Ride (Albany Extension Stage 1)--2028--547874.2134-PTR A1</t>
  </si>
  <si>
    <t>--_Park and Ride (Papakura)--2028-0-62944.421-PTR A1</t>
  </si>
  <si>
    <t>--_PT Safety, Security and Amenity and other capital Improvements--2028-0-4573105.108994-PTR A1</t>
  </si>
  <si>
    <t>--_Puhinui Interchange (bus-rail)--2038-0-2273518.58495-PTR A1</t>
  </si>
  <si>
    <t>--_Red Light Cameras--2028-0-248870.7046-TRA A1</t>
  </si>
  <si>
    <t>--_Regional Improvement Projects--2042-0-227981.57215-TRA A1</t>
  </si>
  <si>
    <t>--_Road Safety Programme--2033-0-7418373.50163122-TRA A1</t>
  </si>
  <si>
    <t>--_Safer Communities and Speed Management--2033-0-2235453.2194884-TRA A1</t>
  </si>
  <si>
    <t>--C.101671_Seal Extensions - North--2033-0-398121.624600001-TRA A13</t>
  </si>
  <si>
    <t>--_Seal Extensions - West--2033-0-118225.1716-TRA A14</t>
  </si>
  <si>
    <t>--_Suburban Bus Stations - Rosedale and Constellation--2038-0-963113.810715839-PTR A1</t>
  </si>
  <si>
    <t>--_Supporting Growth - Investigation for Growth Projects --2048-0-800257.820569284-TRA A1</t>
  </si>
  <si>
    <t>--_Tamaki / Ngapipi Rd safety Improvements (Stg II)--2038-0-170959.565-TRA A3</t>
  </si>
  <si>
    <t>--_Tamaki Regeneration Transport Programme--2033-0-24453.393072-TRA A11</t>
  </si>
  <si>
    <t>--_Urban Cycleways Programme--2038-0-4651993.94573-TRA A1</t>
  </si>
  <si>
    <t>--_Walking &amp; Cycling Programme--2038-0-30433.063859-PTR A1</t>
  </si>
  <si>
    <t>--_Walkways (Ōrākei Spine shared Path and Links)--2028-0-115541.84-OSD A18</t>
  </si>
  <si>
    <t>--_Warkworth Western Collector--2028-0-6123.51-TRA A2</t>
  </si>
  <si>
    <t>--_Whole of Route Bus Priority Programme - Central--2038-0-1219449.026543-PTR A3</t>
  </si>
  <si>
    <t>--_Whole of Route Bus Priority Programme - South--2038-0-310418.953871-PTR A5</t>
  </si>
  <si>
    <t>--_Wynyard Quarter Integrated Programme - Beaumont-Westhaven Road Upgrade--2033-0-12524.634213-TRA A3</t>
  </si>
  <si>
    <t>--_Wynyard Quarter Integrated Programme - Daldy Street Upgrade--2033-0-2498801.44042364-TRA A3</t>
  </si>
  <si>
    <t>-PC3200793-_Community House Development (Papatoetoe Chambers)--2028-0-934.6-CI A19</t>
  </si>
  <si>
    <t>-PC3200778-_Te Puke O Tara Community Centre - refurbish centre--2048-0-258107.71725-CI A19</t>
  </si>
  <si>
    <t>-PC2140140-_YFTRH - HM - Te Rangi Hiroa Reserve Youth Facility--2048-0-300049.5168-CI A7</t>
  </si>
  <si>
    <t>-N.007833-_17-40 Tomo St New Lynn Stormwater Renewal and Upgrade [2608]--2028-0-3961.05-STW A29</t>
  </si>
  <si>
    <t>-N.003649-_25 Derrimore Heights, Otara; New stormwater system [170]--2028-0--396-STW A23</t>
  </si>
  <si>
    <t>-N.008268-_26-36 Dingle Road Flood Mitigation and Pipe Upgrade [2551]--2028-0-27028.413-STW A26</t>
  </si>
  <si>
    <t>-N.007895-_72-78 Malvern Road [556]--2028-0-77761.626-STW A26</t>
  </si>
  <si>
    <t>-N.008380-_Anzac St Precinct Stormwater Extension, Flood Mitigation and Environ Improvement [2525]--2028-0-3294.864-STW A7</t>
  </si>
  <si>
    <t>-N.008325-_Awakeri Stage 2 Cosgrave Culvert--2033-0-3747.24702-STW A14</t>
  </si>
  <si>
    <t>-N.008326-_Awakeri Stage 3--2033-0-1302.48-STW A14</t>
  </si>
  <si>
    <t>-N.008305.60-_Awakeri Wetlands stage 1 [297]--2028-0-47.25-STW A6</t>
  </si>
  <si>
    <t>-N.007281-_Awaruku Stream Remediation [2489]--2028-0-376.938-STW A3</t>
  </si>
  <si>
    <t>-N.007497-_CANOPy Assessment for NDC--2028-0--7840.9586-STW A33</t>
  </si>
  <si>
    <t>-N.005801-_Captain Springs Road, Onehunga - Renewal and Upgrade [2443]--2028-0-1732.808-STW A15</t>
  </si>
  <si>
    <t>-N.007498-_Central Akld SW &amp; WW CMP Model Build--2028-0-128733.4599-STW A33</t>
  </si>
  <si>
    <t>-N.009963.14.01-_Changing Room and Toilet (Opaheke Reserve)--2028-0-1294.125-CI A12</t>
  </si>
  <si>
    <t>-N.009963.01.02-_Changing Room and Toilet (Phyllis Reserve Stage 2)--2028-0-233.208-CI A18</t>
  </si>
  <si>
    <t>-N.007137.13.01-_Changing Rooms (Te Puke o Tara Sports Park)--2028-0-143944.88125-CI A1</t>
  </si>
  <si>
    <t>-N.004314.60-_Clinker Place New Lynn [1272]--2028-0-73853.36-STW A11</t>
  </si>
  <si>
    <t>-N.009962.16.01-_Cycleways and Walkways (Kowhai Park Reserve)--2028-0-31144.6425-OSD A5</t>
  </si>
  <si>
    <t>-N.007137.06.01-_Development (Deep Creek Reserve)--2028-0--1777.27375-OSD A1</t>
  </si>
  <si>
    <t>-N.007137.14.01-_Development (Opaheke Reserve)--2028-0--438.92625-OSD A1</t>
  </si>
  <si>
    <t>-N.008512-_Eastbourne Road Remuera Pipe Diversion [2621]--2028-0-504-STW A2</t>
  </si>
  <si>
    <t>-N.003185.01-_Fearon Pk-Harold Long Res Linkage--2028-0-3591.833-OSD A18</t>
  </si>
  <si>
    <t>-N.008252-_Freeland Reserve [1378]--2028-0-125536.869-STW A26</t>
  </si>
  <si>
    <t>-N.009960.11.04-_General Park Development (East View Reserve)--2028-0-718.0375-OSD A27</t>
  </si>
  <si>
    <t>-N.005219.05.01-_General Park Development (Hayman Park Stage 1 )--2028-0-11886.12-OSD A19</t>
  </si>
  <si>
    <t>-N.009960.14.01-_General Park Development (Hingaia Park)--2028-0-29373.015-OSD A13</t>
  </si>
  <si>
    <t>-N.009960.06.01-_General Park Development (Metro Park West )--2028-0-872323.10375-OSD A15</t>
  </si>
  <si>
    <t>-N.007736.11.01-_General Park Development (Taniwha Reserve)--2028-0-1225.54375-OSD A27</t>
  </si>
  <si>
    <t>-N.009962.12.01-_Improvements (Tahapa Reserve East)--2028-0-222.5-OSD A18</t>
  </si>
  <si>
    <t>-N.005783-_Lake View Road SW Pipe Renewals and Upgrade [1287]--2028-0-2997.5645-STW A7</t>
  </si>
  <si>
    <t>-N.007137.12.05-_Lighting and Acoustics (Michaels Avenue Reserve)--2028-0--971.4875-OSD A1</t>
  </si>
  <si>
    <t>-N.008251-_Line Road Flood Mitigation [2533]--2028-0-5897.02-STW A8</t>
  </si>
  <si>
    <t>-N.008494-_Open Spaces (Massey North)--2028-0-1318942.72-OSD A17</t>
  </si>
  <si>
    <t>-N.008517-_Matakana Valley Road Stormwater Upgrade [2641]--2028-0-0-STW A42</t>
  </si>
  <si>
    <t>-N.007799-_Moa Avenue Urgent Stormwater Works--2028-0-3590.231-STW A41</t>
  </si>
  <si>
    <t>-N.004360.50.15-_Neighbourhood Park / Civic Space Land Acquisition - North--2038-0-1386.0975-OSL A8</t>
  </si>
  <si>
    <t>-N.005762-_Offset Mitigation Taiaotea Catchmt/NaturalizationTaiaotea/Sherwood Pond Renewal and Upgrade [2449] [2548] [1037]--2028-0-24283.737-STW A3</t>
  </si>
  <si>
    <t>-N.004316-_Ōkahu Bay Stormwater Separation [2538]--2028-0-2283247.524-STW A26</t>
  </si>
  <si>
    <t>-N.003645-_Picton Street 1-27 Stormwater Upgrade[46]--2028-0-306919.7895-STW A2</t>
  </si>
  <si>
    <t>-N.007737.06.01-_Playspace (Hadfields Beach)--2028-0-560-OSD A15</t>
  </si>
  <si>
    <t>-N.009412-_Ports of Auckland Outfall Upgrade [01]--2028-0-39187.1325-STW A2</t>
  </si>
  <si>
    <t>-N.008384-_Reynolds Place, Torbay, SW Reticulation and Flood Mitigation [2589]--2028-0-1594.845-STW A3</t>
  </si>
  <si>
    <t>-N.008383-_Rosalind Road and Diana Drive SW Improvements [2588]--2028-0-23498.412-STW A3</t>
  </si>
  <si>
    <t>-N.007739.09.01-_Sandcarpet and Lighting (Moyle Park)--2028-0-149914.079-OSD A1</t>
  </si>
  <si>
    <t>-N.005202.02.01-_Sandcarpet and Lighting (Red Beach Park)--2028-0--8694.7125-OSD A1</t>
  </si>
  <si>
    <t>-N.007739.09.02-_Sandcarpet and Lighting (Williams Park)--2028-0-165665.675-OSD A1</t>
  </si>
  <si>
    <t>-N.009963.17.01-_Sportsfield Development (Scott Point)--2028-0-630-OSD A1</t>
  </si>
  <si>
    <t>-N.009963.01.01-_Sportsfield Development and Lighting (Fowlds Park fields 2 and 3)--2028-0-650-OSD A1</t>
  </si>
  <si>
    <t>-N.005202.01.03-_Sportsfield Upgrade and Lighting (Sunnynook Park)--2028-0--43620.68125-OSD A1</t>
  </si>
  <si>
    <t>-N.009964.03.01-_Sportspark Development (Waikaraka Park)--2028-0-343.225-OSD A1</t>
  </si>
  <si>
    <t>-N.005782.50-_SW Development/Growth Collaboration Work--2028-0-1090670.32-STW A33</t>
  </si>
  <si>
    <t>-N.002793-_SWAP_ Plan Changes for Housing Accord--2028-0-345677.3025-STW A33</t>
  </si>
  <si>
    <t>-N.002809-_SWCatchment &amp; Asset Planning_ Asset systems and data--2028-0-55111.6924-STW A33</t>
  </si>
  <si>
    <t>-N.002810-_SWCatchment &amp; Asset Planning_ Critical assets and asset risk--2028-0-104689.8905-STW A33</t>
  </si>
  <si>
    <t>-N.007012-_SWCatchment &amp; Asset Planning_Contaminant load model--2028-0-228345.6295-STW A33</t>
  </si>
  <si>
    <t>-PC3201353-_SWCatchment &amp; Asset Planning_Greater Tamaki--2028-0-69825.2345-STW A33</t>
  </si>
  <si>
    <t>-PC3201354-_SWCatchment &amp; Asset Planning_Hauraki Gulf Islands--2028-0-7546.15-STW A33</t>
  </si>
  <si>
    <t>-PC3201355-_SWCatchment &amp; Asset Planning_Hibiscus Coast--2028-0-87406.3395-STW A33</t>
  </si>
  <si>
    <t>-PC3201356-_SWCatchment &amp; Asset Planning_Kaipara Harbour--2028-0-95767.285-STW A33</t>
  </si>
  <si>
    <t>-PC3201358-_SWCatchment &amp; Asset Planning_Manukau Harbour--2028-0-201003.092-STW A33</t>
  </si>
  <si>
    <t>-N.007011-_SWCatchment &amp; Asset Planning_Regional--2028-0-642529.7123-STW A33</t>
  </si>
  <si>
    <t>-PC3201363-_SWCatchment &amp; Asset Planning_Wairoa--2028-0-19090.705-STW A33</t>
  </si>
  <si>
    <t>-N.007009.99-_SWCatchment &amp; Asset Planning_Waitemata--2028-0-246786.9294-STW A2</t>
  </si>
  <si>
    <t>-N.004315-_SWG Northcote SW Mgmt Greenslade Reserve [377]--2028-0-144937.2643-STW A27</t>
  </si>
  <si>
    <t>-N.004326-_SWG Takanini Conveyance Land Purchase [297]--2033-0-94481.20575-STW A6</t>
  </si>
  <si>
    <t>-N.009415-_Takanini School Rd Area 6A_6B, Popes Road  [347]--2033-0-674822.47374-STW A14</t>
  </si>
  <si>
    <t>-N.004327-_Tāmaki College flood mitigation [2118]--2028-0-545640.7975-STW A8</t>
  </si>
  <si>
    <t>-N.002849-_Te Auaunga Awa Oakley Walmsley &amp; Underwood Park Stream  [58]--2028-0-89004.386-STW A11</t>
  </si>
  <si>
    <t>-N.007894-_Te Kanawa Crescent - Abel Tasman Avenue  New Stormwater Reticulation, Henderson--2028-0-5887.5137-STW A29</t>
  </si>
  <si>
    <t>-N.005204-_Te Whau Pathway Project Suite--2028-0-362990.61-OSD A1</t>
  </si>
  <si>
    <t>-N.007738-_Te Whau Pathway Project Suite--2028-0-71678.24-OSD A1</t>
  </si>
  <si>
    <t>-N.010152-_Te Whau Pathway Project Suite--2028-0-1849.755-OSD A1</t>
  </si>
  <si>
    <t>-N.007739.06.02-_Toilet (Red Beach Park)--2028-0--1895.15625-CI A15</t>
  </si>
  <si>
    <t>-N.004928-_University of Auckland Khyber Pass Road [2429]--2028-0-11709.633-STW A2</t>
  </si>
  <si>
    <t>-N.005672-_Unsworth Reserve Stormwater Pond Renewal and Upgrade [2453]--2028-0-9193.38399999999-STW A27</t>
  </si>
  <si>
    <t>-N.010031.11.01-_Upgrade (Jubilee bridge)--2028-0-9588.7181-OSD A18</t>
  </si>
  <si>
    <t>-N.009962.12.03-_Waikowhai Coastal Boardwalk - Stage 2--2028-0-3266.05-OSD A18</t>
  </si>
  <si>
    <t>-N.005802-_Waitaro Stream, Corbans Reserve Culvert Upgrade [2403]--2028-0-62383.1005-STW A29</t>
  </si>
  <si>
    <t>-N.005201.01.02-_Walkways (Lake Pupuke South and Foreshore Structure)--2028-0-13367.41875-OSD A16</t>
  </si>
  <si>
    <t>-N.009962.12.02-_Walkways (Ōrākei Spine shared Path and Links)--2028-0-4157.86-OSD A18</t>
  </si>
  <si>
    <t>-N.007136.07.01-_Walkways (Tamaki Estuary stage 2)--2028-0--5399.895-OSD A20</t>
  </si>
  <si>
    <t>-N.005791-_Westmere / Grey Lynn Stormwater Network Extension [2456],[2457],[2458],[2478]--2028-0-488174.553-STW A26</t>
  </si>
  <si>
    <t>--_Airport Access Improvements--2028-0-1406126.836032-PTR A1</t>
  </si>
  <si>
    <t>--_Airport to Botany RTN (Investigation and Route Protection)--2048-0-107621.95028838-PTR A1</t>
  </si>
  <si>
    <t>--C.101504.03.01_AMETI Eastern Busway Botany Bus Station--2035-0-65491.0077058824-PTR A1</t>
  </si>
  <si>
    <t>--C.101502.03.01_AMETI Eastern Busway Pakuranga Bus Station and Reeves Road Flyover--2035-0-1670333.5892847-PTR A1</t>
  </si>
  <si>
    <t>--C.101501_AMETI Eastern Busway Panmure to Pakuranga--2035-0-3834970.52943529-PTR A1</t>
  </si>
  <si>
    <t>--C.001110.03.02_AMETI Eastern Busway Ti Rakau Busway--2035-0--95158.5318235294-PTR A1</t>
  </si>
  <si>
    <t>--_Bus Priority - Local Improvements--2028-0-478970.011758-PTR A1</t>
  </si>
  <si>
    <t>--_City Centre Bus Improvements--2038-0-45172.768169-PTR A1</t>
  </si>
  <si>
    <t>--_Double decker network mitigation works--2028-0-13920.444866-PTR A3</t>
  </si>
  <si>
    <t>--_Downtown Bus Improvements--2038-0-417123.708393-PTR A1</t>
  </si>
  <si>
    <t>--_Downtown Ferry Basin Redevelopment--2035-0-1426350.7036-PTR A1</t>
  </si>
  <si>
    <t>--_EMU Rolling Stock--2028-0-3120742.866864-PTR A1</t>
  </si>
  <si>
    <t>--_EMU Stabling--2038-0-2804.033505-PTR A1</t>
  </si>
  <si>
    <t>--_Gills Road Link--2038-0-18572.349373-TRA A12</t>
  </si>
  <si>
    <t>--_Glenvar Road/East Coast Road Intersection and Corridor Improvements--2038-0-10488.7811875-TRA A2</t>
  </si>
  <si>
    <t>--_Greenfield transport infrastructure - North-west--2042-0-352553.06484-TRA A9</t>
  </si>
  <si>
    <t>--_Hingaia Road Widening--2028-0-184047.000775-TRA A5</t>
  </si>
  <si>
    <t>--_Improvements Complementing Developments--2037-0-121162.194365061-TRA A2</t>
  </si>
  <si>
    <t>--_Infrastructure works for Drury South (Ararimu)--2028-0-4559.6-TRA A6</t>
  </si>
  <si>
    <t>--_Intelligent Transport Systems--2028-0-1124120.16316-TRA A1</t>
  </si>
  <si>
    <t>--_Kumeu/Huapai SHA Station Road Intersection --2038-0-724205.66829075-TRA A4</t>
  </si>
  <si>
    <t>--_Lake Road / Esmonde Road Improvements--2038-0-7205.930913-TRA A2</t>
  </si>
  <si>
    <t>--_Lincoln Road - Corridor Improvements--2038-0-21282.257367-TRA A4</t>
  </si>
  <si>
    <t>--_Matakana Link Road (SH1 to Matakana)--2038-0-1399581.930603-TRA A2</t>
  </si>
  <si>
    <t>--_Medallion Drive Link--2038-0-1739621.42855865-TRA A12</t>
  </si>
  <si>
    <t>--_Minor Safety Improvements--2033-0-972653.81464202-TRA A1</t>
  </si>
  <si>
    <t>--_Murphys Rd Upgrade Bridge Improvement--2028-0-261195.90878-TRA A5</t>
  </si>
  <si>
    <t>--_Network Perfomance--2028-0-1015560.606842-PTR A1</t>
  </si>
  <si>
    <t>--_New Footpaths - Regional Programme--2038-0-185311.418016-PTR A1</t>
  </si>
  <si>
    <t>--_PT Safety, Security and Amenity and other capital Improvements--2028-0-997159.10311-PTR A1</t>
  </si>
  <si>
    <t>--_Puhinui Interchange (bus-rail)--2038-0-3265971.197736-PTR A1</t>
  </si>
  <si>
    <t>--_Red Light Cameras--2028-0-163190.4988-TRA A1</t>
  </si>
  <si>
    <t>--_Redhills Arterial Upgrade--2033-0-117446.03865-TRA A9</t>
  </si>
  <si>
    <t>--_Road Safety Programme--2033-0-3125372.86078504-TRA A1</t>
  </si>
  <si>
    <t>--_Safer Communities and Speed Management--2033-0-1403554.02474316-TRA A1</t>
  </si>
  <si>
    <t>--_Seal Extensions - Hauraki Gulf Islands--2033-0-396.026816-TRA A7</t>
  </si>
  <si>
    <t>--C.101671_Seal Extensions - North--2033-0-129122.125769-TRA A13</t>
  </si>
  <si>
    <t>--_Seal Extensions - West--2033-0-306.274956-TRA A14</t>
  </si>
  <si>
    <t>--_Suburban Bus Stations - Rosedale and Constellation--2038-0-1309653.55798172-PTR A1</t>
  </si>
  <si>
    <t>--_Supporting Growth - Investigation for Growth Projects --2048-0-276318.562596799-TRA A1</t>
  </si>
  <si>
    <t>--_Tamaki / Ngapipi Rd safety Improvements (Stg II)--2038-0-199790.03415-TRA A3</t>
  </si>
  <si>
    <t>--_Urban Cycleways Programme--2038-0-4123871.786253-TRA A1</t>
  </si>
  <si>
    <t>--_Wainui Improvements--2038-0-152.690625-TRA A10</t>
  </si>
  <si>
    <t>--_Walking &amp; Cycling Programme--2038-0-83018.469834-PTR A1</t>
  </si>
  <si>
    <t>--_Walkways (Ōrākei Spine shared Path and Links)--2028-0-185869.64-OSD A18</t>
  </si>
  <si>
    <t>--_Whenuapai Arterial Upgrade and Realignment--2048-0-1006.834125-TRA A9</t>
  </si>
  <si>
    <t>--_Whole of Route Bus Priority Programme - Central--2038-0-205638.346355-PTR A3</t>
  </si>
  <si>
    <t>--_Whole of Route Bus Priority Programme - South--2038-0-34313.969056-PTR A5</t>
  </si>
  <si>
    <t>--_Wynyard Quarter Integrated Programme - Beaumont-Westhaven Road Upgrade--2033-0-19030.0982055-TRA A3</t>
  </si>
  <si>
    <t>--_Wynyard Quarter Integrated Programme - Daldy Street Upgrade--2033-0-489686.08647578-TRA A3</t>
  </si>
  <si>
    <t>-N.007589-_12 Scenic Drive, Manurewa SW Renewal and Upgrade[2580]--2028-0-65160.8589999999-STW A5</t>
  </si>
  <si>
    <t>-N.007833-_17-40 Tomo St New Lynn Stormwater Renewal and Upgrade [2608]--2028-0-88790.097-STW A29</t>
  </si>
  <si>
    <t>-N.007590-_212 Henderson Valley Rd Stormwater Network Relocation [2579]--2028-0-672652.494-STW A29</t>
  </si>
  <si>
    <t>-N.003649-_25 Derrimore Heights, Otara; New stormwater system [170]--2028-0-54208.8945-STW A23</t>
  </si>
  <si>
    <t>-N.008268-_26-36 Dingle Road Flood Mitigation and Pipe Upgrade [2551]--2028-0-119563.017-STW A26</t>
  </si>
  <si>
    <t>-N.007493-_32 Sharon Road, Cliff SW Outfall Renewal/Diversion &amp; Network Extension [1293]--2028-0-786156.504-STW A3</t>
  </si>
  <si>
    <t>-N.003813-_36 Buckland Road Māngere Stormwater Upgrade [187]--2028-0-617655.962-STW A14</t>
  </si>
  <si>
    <t>-N.007895-_72-78 Malvern Road [556]--2028-0-566537.448-STW A26</t>
  </si>
  <si>
    <t>-N.008495-_Airport Oaks, Mangere stage 2 Wetland [491]--2028-0-374873.341-STW A14</t>
  </si>
  <si>
    <t>-N.008380-_Anzac St Precinct Stormwater Extension, Flood Mitigation and Environ Improvement [2525]--2028-0-80808.96-STW A7</t>
  </si>
  <si>
    <t>-N.010050.07.02-_Aquatic facility (Flat Bush)--2028-0-6430.36-CI A10</t>
  </si>
  <si>
    <t>-N.012517-_Artillery Drive Tunnel to inlet [280] (19%)--2033-0-38311.89444-STW A14</t>
  </si>
  <si>
    <t>-N.008325-_Awakeri Stage 2 Cosgrave Culvert--2033-0-102655.14813-STW A14</t>
  </si>
  <si>
    <t>-N.008326-_Awakeri Stage 3--2033-0-91411.85133-STW A14</t>
  </si>
  <si>
    <t>-N.004319-_Awakeri Wetlands stage 1 [297]--2028-0-15149710.728-STW A6</t>
  </si>
  <si>
    <t>-N.007281-_Awaruku Stream Remediation [2489]--2028-0-62328.08-STW A3</t>
  </si>
  <si>
    <t>-N.007497-_CANOPy Assessment for NDC--2028-0-224412.5591-STW A33</t>
  </si>
  <si>
    <t>-N.005801-_Captain Springs Road, Onehunga - Renewal and Upgrade [2443]--2028-0-90730.328-STW A15</t>
  </si>
  <si>
    <t>-N.007134.42.01-_Carpark (Botanic Gardens Overflow)--2028-0-333868.81875-OSD A1</t>
  </si>
  <si>
    <t>-N.007498-_Central Akld SW &amp; WW CMP Model Build--2028-0-4040.39999999998-STW A33</t>
  </si>
  <si>
    <t>-N.005222.06.02-_Changing Room and Toilet (Opaheke Reserve)--2028-0-53365.095-CI A12</t>
  </si>
  <si>
    <t>-N.009963.14.01-_Changing Room and Toilet (Opaheke Reserve)--2028-0-1902502.497-CI A12</t>
  </si>
  <si>
    <t>-N.007137.01.02-_Changing Room and Toilet (Phyllis Reserve Stage 2)--2028-0-209289.288-CI A18</t>
  </si>
  <si>
    <t>-N.009963.01.02-_Changing Room and Toilet (Phyllis Reserve Stage 2)--2028-0-142027.32-CI A18</t>
  </si>
  <si>
    <t>-N.007137.13.01-_Changing Rooms (Te Puke o Tara Sports Park)--2028-0-60670.03125-CI A1</t>
  </si>
  <si>
    <t>-N.004314.60-_Clinker Place New Lynn [1272]--2028-0-664166.66-STW A11</t>
  </si>
  <si>
    <t>-2010165-_Community Centre (Massey North) [Growth Portion Only]--2040-0-6451446.00306122-CI A7</t>
  </si>
  <si>
    <t>-3200792-_Community Centre Replacement (Avondale)--2028-0-36809.5634-CI A17</t>
  </si>
  <si>
    <t>-3200671-_Community House Development (Hobsonville Point)--2028-0-1115097.9264-CI A17</t>
  </si>
  <si>
    <t>-N.005041.01-_Community House Development (Hobsonville Point)--2028-0-145296.396-CI A17</t>
  </si>
  <si>
    <t>-N.007131.17.03-_Community House Development (Hobsonville Point)--2028-0-29581.74-CI A17</t>
  </si>
  <si>
    <t>-2010173-_Community House Renewals (Ranui)--2028-0--6618.2784-CI A17</t>
  </si>
  <si>
    <t>-2010170-_Community Hub (Albany)--2028-0-14802.6412-CI A16</t>
  </si>
  <si>
    <t>-N.007136.16.03-_Cycleways and Walkways (Kowhai Park Reserve)--2028-0-9729.375-OSD A5</t>
  </si>
  <si>
    <t>-N.007137.06.01-_Development (Deep Creek Reserve)--2028-0-952201.38125-OSD A1</t>
  </si>
  <si>
    <t>-N.007137.05.02-_Development (Moire Park)--2028-0-400376.625-OSD A1</t>
  </si>
  <si>
    <t>-N.007137.14.01-_Development (Opaheke Reserve)--2028-0-111163.584-OSD A1</t>
  </si>
  <si>
    <t>-N.008675.10-_Downtown Ferry Basin (Pier 3 &amp; 4)--2035-0-10.7999999999994-PTR A1</t>
  </si>
  <si>
    <t>-N.007536-_East Tāmaki Dam Upgrade [2500]--2028-0-140298.896-STW A23</t>
  </si>
  <si>
    <t>-N.008512-_Eastbourne Road Remuera Pipe Diversion [2621]--2028-0-53475.5354999999-STW A2</t>
  </si>
  <si>
    <t>-N.004695-_Faulder Avenue and Fife Street Stormwater upgrade [1344]--2028-0-195333.888-STW A26</t>
  </si>
  <si>
    <t>-3200606-_Fearon Pk-Harold Long Res Linkage--2028-0-183728.1026-OSD A18</t>
  </si>
  <si>
    <t>-2130119-_Foreshore upgrade (Onehunga Bay)--2028-0-2696.65796666667-CI A18</t>
  </si>
  <si>
    <t>-N.008252-_Freeland Reserve [1378]--2028-0-712377.558-STW A26</t>
  </si>
  <si>
    <t>-N.007736.11.03-_General Park Development (East View Reserve)--2028-0-11236.09375-OSD A27</t>
  </si>
  <si>
    <t>-N.009960.11.04-_General Park Development (East View Reserve)--2028-0-58866.56875-OSD A27</t>
  </si>
  <si>
    <t>-N.005219.05.01-_General Park Development (Hayman Park Stage 1 )--2028-0-2853236.0025-OSD A19</t>
  </si>
  <si>
    <t>-N.007134.14.02-_General Park Development (Hingaia Park)--2028-0-45273.75125-OSD A13</t>
  </si>
  <si>
    <t>-N.009960.14.01-_General Park Development (Hingaia Park)--2028-0-84136.0187499998-OSD A13</t>
  </si>
  <si>
    <t>-N.005199.02.04-_General Park Development (Metro Park West )--2028-0-29467.1125-OSD A15</t>
  </si>
  <si>
    <t>-N.009960.06.01-_General Park Development (Metro Park West )--2028-0-199865.4525-OSD A15</t>
  </si>
  <si>
    <t>-N.007736.11.01-_General Park Development (Taniwha Reserve)--2028-0-184660.8875-OSD A27</t>
  </si>
  <si>
    <t>-N.007736.11.01.01-_General Park Development (Taniwha Reserve)--2028-0-6525-OSD A27</t>
  </si>
  <si>
    <t>-N.007736.11.01.02-_General Park Development (Taniwha Reserve)--2028-0-150-OSD A27</t>
  </si>
  <si>
    <t>-N.007738.09.01-_Greenways Link (Otahuhu Portage)--2028-0-122400.9075-OSD A19</t>
  </si>
  <si>
    <t>-N.004317-_Grove Rd McLennan Box Culvert [1408]--2028-0-289832.31-STW A6</t>
  </si>
  <si>
    <t>-N.007136.12.01-_Improvements (Tahapa Reserve East)--2028-0-57998.5-OSD A18</t>
  </si>
  <si>
    <t>-N.003725-_Kiri Place, Mairangi Bay [1257 &amp; 2442]--2028-0-238314.15-STW A3</t>
  </si>
  <si>
    <t>-N.007819-_Korotaha Terrace Rothesay Pipe Renewal and Upgrade [2552]--2028-0-53538.8225-STW A3</t>
  </si>
  <si>
    <t>-N.005783-_Lake View Road SW Pipe Renewals and Upgrade [1287]--2028-0-1242335.6715-STW A7</t>
  </si>
  <si>
    <t>-N.004360.01.07-_Land Acquisition (Long Bay)--2048-0-1004.34855769231-OSL A1</t>
  </si>
  <si>
    <t>-2130268-_Land Acquisition (Metropark East)--2029-0--4443.3027863777-OSL A1</t>
  </si>
  <si>
    <t>-P.008596.01-_Library Build (Waiheke)--2032-0--150.267857142857-CI A1</t>
  </si>
  <si>
    <t>-N.009963.02.01-_Lighting (Allen Hill Reserve)--2028-0-119992.50625-OSD A1</t>
  </si>
  <si>
    <t>-N.005202.01.04-_Lighting (Allen Hill Reserve)--2028-0-148602.5-OSD A1</t>
  </si>
  <si>
    <t>-N.007739.06.06-_Lighting (Freyberg Park field 3)--2028-0-170318.31875-OSD A1</t>
  </si>
  <si>
    <t>-N.007739.06.06.01-_Lighting (Freyberg Park field 3)--2028-0-16721.875-OSD A1</t>
  </si>
  <si>
    <t>-N.007739.15.01-_Lighting (Keith Hay Park)--2028-0-325050.63-OSD A1</t>
  </si>
  <si>
    <t>-N.009963.15.03-_Lighting (Keith Hay Park)--2028-0-373284.4425-OSD A1</t>
  </si>
  <si>
    <t>-N.009963.15.04-_Lighting (Keith Hay Park)--2028-0-299271.9975-OSD A1</t>
  </si>
  <si>
    <t>-N.007739.15.02-_Lighting (Keith Hay Park)--2028-0-123755.9475-OSD A1</t>
  </si>
  <si>
    <t>-N.007137.12.05-_Lighting and Acoustics (Michaels Avenue Reserve)--2028-0-141119.38125-OSD A1</t>
  </si>
  <si>
    <t>-N.008251-_Line Road Flood Mitigation [2533]--2028-0-430488.544-STW A8</t>
  </si>
  <si>
    <t>-N.007137.07.01-_Master Plan (Barry Curtis Park)--2028-0-4804.8-OSD A1</t>
  </si>
  <si>
    <t>-3201440-_Master Plan (Barry Curtis Park)--2028-0-1383972.928-OSD A1</t>
  </si>
  <si>
    <t>-N.005348.03.01-_Masterplan Priorities (Panmure Basin)--2028-0-618777.1625-OSD A27</t>
  </si>
  <si>
    <t>-N.007799-_Moa Avenue Urgent Stormwater Works--2028-0-50387.005-STW A41</t>
  </si>
  <si>
    <t>-N.003859-_Morgan St, Alba St , Clayton St - SW Upgrade/Separation, Newmarket [1295]--2028-0-301097.544-STW A2</t>
  </si>
  <si>
    <t>-2030173-_Multi-purpose community facility (Flat Bush)--2028-0-1192.925-CI A10</t>
  </si>
  <si>
    <t>-N.010050.07.01-_Multi-purpose community facility (Flat Bush)--2028-0-35166-CI A10</t>
  </si>
  <si>
    <t>-N.004117.03-_Multi-purpose community facility (Flat Bush)--2028-0-902.499999999998-CI A10</t>
  </si>
  <si>
    <t>-N.004360.50.39-_Neighbourhood Park / Civic Space Land Acquisition - North--2038-0-1631.625-OSL A8</t>
  </si>
  <si>
    <t>-N.004360.02.03-_Neighbourhood Park / Civic Space Land Acquisition - North--2038-0-5834.7575-OSL A8</t>
  </si>
  <si>
    <t>-N.004360.50.03-_Neighbourhood Park / Civic Space Land Acquisition - North--2038-0-1144430.57675-OSL A8</t>
  </si>
  <si>
    <t>-N.004360.01.94-_Neighbourhood Park / Civic Space Land Acquisition - North--2038-0-889.086-OSL A8</t>
  </si>
  <si>
    <t>-N.004360.01.93-_Neighbourhood Park / Civic Space Land Acquisition - North--2038-0-832953.96275-OSL A8</t>
  </si>
  <si>
    <t>-N.004360.02.14-_Neighbourhood Park / Civic Space Land Acquisition - North--2038-0-109.25-OSL A8</t>
  </si>
  <si>
    <t>-N.004360.02.13-_Neighbourhood Park / Civic Space Land Acquisition - North--2038-0-9058.02199999999-OSL A8</t>
  </si>
  <si>
    <t>-N.004360.06-_Neighbourhood Park / Civic Space Land Acquisition - North--2038-0-660.25-OSL A8</t>
  </si>
  <si>
    <t>-N.004360.01.86-_Neighbourhood Park / Civic Space Land Acquisition - North-West--2038-0-92490.66275-OSL A7</t>
  </si>
  <si>
    <t>-N.004360.50.31-_Neighbourhood Park / Civic Space Land Acquisition - North-West--2038-0-1443.025-OSL A7</t>
  </si>
  <si>
    <t>-N.004360.12-_Neighbourhood Park / Civic Space Land Acquisition - North-West--2038-0-3665080.42255-OSL A7</t>
  </si>
  <si>
    <t>-N.004360.01.80-_Neighbourhood Park / Civic Space Land Acquisition - North-West--2038-0-2914397.979875-OSL A7</t>
  </si>
  <si>
    <t>-N.004360.50.13-_Neighbourhood Park / Civic Space Land Acquisition - North-West--2038-0-11516064.7161-OSL A7</t>
  </si>
  <si>
    <t>-N.004360.50.20-_Neighbourhood Park / Civic Space Land Acquisition - South--2038-0-269.325-OSL A9</t>
  </si>
  <si>
    <t>-N.004360.50.04-_Neighbourhood Park / Civic Space Land Acquisition - South--2038-0-9444.88575-OSL A9</t>
  </si>
  <si>
    <t>-N.004360.50.26-_Neighbourhood Park / Civic Space Land Acquisition - South--2038-0-17300.6115-OSL A9</t>
  </si>
  <si>
    <t>-N.004360.01.36-_Neighbourhood Park / Civic Space Land Acquisition - South--2038-0-151903.84575-OSL A9</t>
  </si>
  <si>
    <t>-N.004360.09-_Neighbourhood Park / Civic Space Land Acquisition - South--2038-0-3247842.0925-OSL A9</t>
  </si>
  <si>
    <t>-N.004360.50.27-_Neighbourhood Park / Civic Space Land Acquisition - South--2038-0-1250.675-OSL A9</t>
  </si>
  <si>
    <t>-N.004360.50.25-_Neighbourhood Park / Civic Space Land Acquisition - South--2038-0-536946.60725-OSL A9</t>
  </si>
  <si>
    <t>-N.004360.10-_Neighbourhood Park / Civic Space Land Acquisition - South--2038-0-752744.413-OSL A9</t>
  </si>
  <si>
    <t>-N.004360.02.15-_Neighbourhood Park / Civic Space Land Acquisition - South--2038-0-11197.27475-OSL A9</t>
  </si>
  <si>
    <t>-N.004360.11-_Neighbourhood Park / Civic Space Land Acquisition - South--2038-0-576304.485-OSL A9</t>
  </si>
  <si>
    <t>-N.004360.50.24-_Neighbourhood Park / Civic Space Land Acquisition - South--2038-0-13856.4815-OSL A9</t>
  </si>
  <si>
    <t>-N.004360.50.02-_Neighbourhood Park / Civic Space Land Acquisition - South--2038-0-71.25-OSL A9</t>
  </si>
  <si>
    <t>-N.004360.50.08-_Neighbourhood Park / Civic Space Land Acquisition - South--2038-0-573.44375-OSL A9</t>
  </si>
  <si>
    <t>-N.004360.13-_Neighbourhood Park / Civic Space Land Acquisition - South--2038-0-2157.23625-OSL A9</t>
  </si>
  <si>
    <t>-N.004360.02.08-_Neighbourhood Park / Civic Space Land Acquisition - South--2038-0-13.0625-OSL A9</t>
  </si>
  <si>
    <t>-N.004360.20.02-_Neighbourhood Park / Civic Space Land Acquisition - South--2038-0-3070.875-OSL A9</t>
  </si>
  <si>
    <t>-N.004360.50.38-_Neighbourhood Park Land Acquisition - Brownfield--2038-0-3348-OSL A3</t>
  </si>
  <si>
    <t>-N.004360.50.36-_Neighbourhood Park Land Acquisition - Brownfield--2038-0-2025-OSL A3</t>
  </si>
  <si>
    <t>-N.004360.01.99-_Neighbourhood Park Land Acquisition - Brownfield--2038-0-3499.1415-OSL A3</t>
  </si>
  <si>
    <t>-N.004360.50.35-_Neighbourhood Park Land Acquisition - Brownfield--2038-0-14213.3175-OSL A3</t>
  </si>
  <si>
    <t>-N.004360.50.16-_Neighbourhood Park Land Acquisition - Brownfield--2038-0-27019.485-OSL A3</t>
  </si>
  <si>
    <t>-N.004360.20.03-_Neighbourhood Park Land Acquisition - Brownfield--2038-0-1763671.3065-OSL A3</t>
  </si>
  <si>
    <t>-N.004360.50.40-_Neighbourhood Park Land Acquisition - North--2038-0-871242.492-OSL A8</t>
  </si>
  <si>
    <t>-N.004360.20.01-_Neighbourhood Park Land Acquisition - Rural North--2038-0-5099790.6336-OSL A1</t>
  </si>
  <si>
    <t>-N.004360.01.65-_Neighbourhood Park Land Acquisition - Rural North--2038-0-602.4-OSL A1</t>
  </si>
  <si>
    <t>-N.004360.50.32-_Neighbourhood Park Land Acquisition - Rural West--2038-0-52.328125-OSL A23</t>
  </si>
  <si>
    <t>-N.004360.50.06-_Neighbourhood Park Land Acquisition - Rural West--2038-0-28271.9625-OSL A23</t>
  </si>
  <si>
    <t>-N.007137.20.03-_New Changing Rooms (Grey Lynn Park)--2028-0-134944-OSD A1</t>
  </si>
  <si>
    <t>-N.006484-_Offset Mitigation Stanmore Bay Catchment [2504]--2028-0-106220.575-STW A10</t>
  </si>
  <si>
    <t>-N.005762-_Offset Mitigation Taiaotea Catchmt/NaturalizationTaiaotea/Sherwood Pond Renewal and Upgrade [2449] [2548] [1037]--2028-0-465979.613-STW A3</t>
  </si>
  <si>
    <t>-N.004316-_Ōkahu Bay Stormwater Separation [2538]--2028-0-2532144.96-STW A26</t>
  </si>
  <si>
    <t>-N.003857.01.03-_Open Space redevelopment (Stonefields)--2028-0-143652.24-OSD A18</t>
  </si>
  <si>
    <t>-N.003857.01.05-_Open Space redevelopment (Stonefields)--2028-0-5760-OSD A18</t>
  </si>
  <si>
    <t>-2133002-_Open Spaces (Massey North)--2028-0-1735493.835-OSD A17</t>
  </si>
  <si>
    <t>-2200114-_Open Spaces (Massey North)--2028-0-364.875-OSD A17</t>
  </si>
  <si>
    <t>-N.008319-_Osman Street Flood Mitigation [969]--2028-0-54820.6875-STW A29</t>
  </si>
  <si>
    <t>-N.003645-_Picton Street 1-27 Stormwater Upgrade[46]--2028-0-459399.9275-STW A2</t>
  </si>
  <si>
    <t>-N.009961.03.01-_Playground (Kahawairahi Drive Reserve)--2028-0-16088.21375-CI A25</t>
  </si>
  <si>
    <t>-N.007737.03.01-_Playground (Kahawairahi Drive Reserve)--2028-0-815168.27875-CI A25</t>
  </si>
  <si>
    <t>-N.007135.10.01-_Playground (Waimahia Reserve)--2028-0-63910.2225-CI A19</t>
  </si>
  <si>
    <t>-3201441-_Playspace (Flat Bush)--2028-0-202262.5325-OSD A10</t>
  </si>
  <si>
    <t>-N.007737.06.01-_Playspace (Hadfields Beach)--2028-0-274258.52125-OSD A15</t>
  </si>
  <si>
    <t>-N.009412-_Ports of Auckland Outfall Upgrade [01]--2028-0-914623.5775-STW A2</t>
  </si>
  <si>
    <t>-PC2140139-_Recreation Centre (Whau)--2035-0-5013.2649-CI A17</t>
  </si>
  <si>
    <t>-N.008384-_Reynolds Place, Torbay, SW Reticulation and Flood Mitigation [2589]--2028-0-76346.5125-STW A3</t>
  </si>
  <si>
    <t>-N.008383-_Rosalind Road and Diana Drive SW Improvements [2588]--2028-0-29346.149-STW A3</t>
  </si>
  <si>
    <t>-N.007739.09.01-_Sandcarpet and Lighting (Moyle Park)--2028-0-34759.375-OSD A1</t>
  </si>
  <si>
    <t>-N.005202.02.01-_Sandcarpet and Lighting (Red Beach Park)--2028-0-414158.725-OSD A1</t>
  </si>
  <si>
    <t>-N.007739.09.02-_Sandcarpet and Lighting (Williams Park)--2028-0-463538.992-OSD A1</t>
  </si>
  <si>
    <t>-N.008321-_Smythe Rd Henderson SW Retic Renewal and Upgrade [2590]--2028-0-87968.504-STW A29</t>
  </si>
  <si>
    <t>-N.007137.06.03-_Sportsfield (Metropark Stage 1 East)--2028-0--20847.75-OSD A1</t>
  </si>
  <si>
    <t>-2130200-_Sportsfield Development (MCC)--2028-0-96878.45-OSD A1</t>
  </si>
  <si>
    <t>-3201442-_Sportsfield development (Ostrich Farm)--2028-0-299082.6-OSD A1</t>
  </si>
  <si>
    <t>-N.007137.17.01-_Sportsfield Development (Scott Point)--2028-0-1096815.21-OSD A1</t>
  </si>
  <si>
    <t>-N.009963.17.01-_Sportsfield Development (Scott Point)--2028-0-559346.87-OSD A1</t>
  </si>
  <si>
    <t>-N.005364.01.05-_Sportsfield Development and Lighting (Fowlds Park fields 2 and 3)--2028-0-1180364.83125-OSD A1</t>
  </si>
  <si>
    <t>-N.007137.21.04-_Sportsfield Upgrade (Sister Rene Shadbolt Park field 2)--2028-0-370888.38-OSD A1</t>
  </si>
  <si>
    <t>-N.005202.01.03-_Sportsfield Upgrade and Lighting (Sunnynook Park)--2028-0-1051409.44375-OSD A1</t>
  </si>
  <si>
    <t>-N.007739.05.02-_Sportsfield Upgrade and Lighting Investigation (Henderson-Massey)--2028-0-77897.41875-OSD A1</t>
  </si>
  <si>
    <t>-N.007739.19.01-_Sportsfield Upgrade and Lighting Investigation (Waitakere Ranges)--2028-0-67214.7-OSD A1</t>
  </si>
  <si>
    <t>-3200889-_Sportspark Development (Waikaraka Park)--2028-0-52191.4-OSD A1</t>
  </si>
  <si>
    <t>-2140146-_Stadium Pool (Albany)--2028-0-206723.366-CI A16</t>
  </si>
  <si>
    <t>-N.008525-_Stanmore Road to Fife Street Stormwater Upgrade  [41] - Larchwood section--2028-0-72137.8879999999-STW A26</t>
  </si>
  <si>
    <t>-3101115-_Stormwater PC14 (Waiarohia ponds)--2028-0--15964-STW A18</t>
  </si>
  <si>
    <t>-3101114-_Stormwater PC15 (Totara ponds)--2028-0-775549.805626034-STW A18</t>
  </si>
  <si>
    <t>-2310130-_Stormwater pond (Crown Lynn precinct)--2028-0-1260-STW A11</t>
  </si>
  <si>
    <t>-N.004360.50.15-_Suburb Park Land Acquisition - North--2038-0-2209513.0305-OSL A8</t>
  </si>
  <si>
    <t>-N.004360.50.09-_Suburb Park Land Acquisition - South--2038-0-608-OSL A9</t>
  </si>
  <si>
    <t>-N.004360.50.14-_Suburb Park Land Acquisition - South--2038-0-22946.56125-OSL A9</t>
  </si>
  <si>
    <t>-N.004360.50.10-_Suburb Park Land Acquisition - South--2038-0-1462826.36375-OSL A9</t>
  </si>
  <si>
    <t>-N.002857-_Sunnynook Park Dry Pond Upgrade [426]--2028-0-186197.906-STW A3</t>
  </si>
  <si>
    <t>-N.005782.50-_SW Development/Growth Collaboration Work--2028-0-4685724.53-STW A33</t>
  </si>
  <si>
    <t>-3201357-_SW_Catchment &amp; Asset Planning_Mahurangi Harbour--2028-0-75661.101-STW A13</t>
  </si>
  <si>
    <t>-3201364-_SW_Catchment &amp; Asset Planning_Waitemata--2028-0-5060323.70850001-STW A2</t>
  </si>
  <si>
    <t>-3201389-_SW_G_GPA - Inner west triangle--2028-0-903-STW A11</t>
  </si>
  <si>
    <t>-3201390-_SW_G_GPA - Inner west triangle - Oakley Walmsley and Underwood Park--2028-0-7247958.165-STW A11</t>
  </si>
  <si>
    <t>-3201404-_SW_G_Growth collaboration projects - 4 Parau St--2028-0-8208.558-STW A26</t>
  </si>
  <si>
    <t>-N.012555-_Swaffield Rd  to Ashlynne &amp; Balance  Av Papatoetoe [1000] Stages 2 &amp; 3--2028-0-1324127.063-STW A19</t>
  </si>
  <si>
    <t>-3201361-_SWAP_ Plan Changes for Housing Accord--2028-0-1137583.23-STW A33</t>
  </si>
  <si>
    <t>-N.002793-_SWAP_ Plan Changes for Housing Accord--2028-0-733491.555-STW A33</t>
  </si>
  <si>
    <t>-3201365-_SWCatchment &amp; Asset Planning West Coast--2028-0-275383.0228-STW A33</t>
  </si>
  <si>
    <t>-3201351-_SWCatchment &amp; Asset Planning_ Asset systems and data--2028-0-391189.4819-STW A33</t>
  </si>
  <si>
    <t>-3201362-_SWCatchment &amp; Asset Planning_Contaminant load model--2028-0-1345399.5944-STW A33</t>
  </si>
  <si>
    <t>-3201353-_SWCatchment &amp; Asset Planning_Greater Tamaki--2028-0-594841.7221-STW A33</t>
  </si>
  <si>
    <t>-3201354-_SWCatchment &amp; Asset Planning_Hauraki Gulf Islands--2028-0-309036.8575-STW A33</t>
  </si>
  <si>
    <t>-3201355-_SWCatchment &amp; Asset Planning_Hibiscus Coast--2028-0-361875.8656-STW A33</t>
  </si>
  <si>
    <t>-3201356-_SWCatchment &amp; Asset Planning_Kaipara Harbour--2028-0-126551.5588-STW A33</t>
  </si>
  <si>
    <t>-3201358-_SWCatchment &amp; Asset Planning_Manukau Harbour--2028-0-1541780.2209-STW A33</t>
  </si>
  <si>
    <t>-3201360-_SWCatchment &amp; Asset Planning_Regional--2028-0-4298384.9198-STW A33</t>
  </si>
  <si>
    <t>-3201363-_SWCatchment &amp; Asset Planning_Wairoa--2028-0-74860.7532-STW A33</t>
  </si>
  <si>
    <t>-3101072-_SWEI Flat Bush Water Quality Ponds--2028-0-284667.21-STW A4</t>
  </si>
  <si>
    <t>-N.004315-_SWG Northcote SW Mgmt Greenslade Reserve [377]--2028-0-627136.4879-STW A27</t>
  </si>
  <si>
    <t>-N.004326-_SWG Takanini Conveyance Land Purchase [297]--2033-0-5062872.25719-STW A6</t>
  </si>
  <si>
    <t>-N.009415-_Takanini School Rd Area 6A_6B, Popes Road  [347]--2033-0-4688538.42582-STW A14</t>
  </si>
  <si>
    <t>-N.004327-_Tāmaki College flood mitigation [2118]--2028-0-1600288.285-STW A8</t>
  </si>
  <si>
    <t>-N.007894-_Te Kanawa Crescent - Abel Tasman Avenue  New Stormwater Reticulation, Henderson--2028-0-449029.2364-STW A29</t>
  </si>
  <si>
    <t>-PC3200778-_Te Puke O Tara Community Centre - refurbish centre--2048-0-54743.0912-CI A19</t>
  </si>
  <si>
    <t>-N.004453.01-_Toilet (Fowlds Park)--2028-0-20112.9075-CI A1</t>
  </si>
  <si>
    <t>-N.010030.01.01-_Toilet (Fowlds Park)--2028-0-82300.1634-CI A1</t>
  </si>
  <si>
    <t>-N.007137.06.02-_Toilet (Gulf Harbour Reserve)--2028-0-176014.50625-CI A15</t>
  </si>
  <si>
    <t>-N.007739.06.01-_Toilet (Metro Park East)--2028-0-372472.7072-CI A15</t>
  </si>
  <si>
    <t>-N.007739.06.01.01-_Toilet (Metro Park East)--2028-0-5894.105-CI A15</t>
  </si>
  <si>
    <t>-N.007739.06.01.02-_Toilet (Metro Park East)--2028-0-770-CI A15</t>
  </si>
  <si>
    <t>-N.007739.06.02-_Toilet (Red Beach Park)--2028-0-162483.56875-CI A15</t>
  </si>
  <si>
    <t>-N.007739.06.02.01-_Toilet (Red Beach Park)--2028-0-4625-CI A15</t>
  </si>
  <si>
    <t>-N.007739.06.02.02-_Toilet (Red Beach Park)--2028-0-1434.375-CI A15</t>
  </si>
  <si>
    <t>-2130322-_Toilet replacement (Western Reserve)--2028-0--9552.7964-CI A15</t>
  </si>
  <si>
    <t>-N.008381-_Totaravale Drive SW Network Upgrade [2592]--2028-0-234543.6493-STW A3</t>
  </si>
  <si>
    <t>-N.004928-_University of Auckland Khyber Pass Road [2429]--2028-0-408716.6915-STW A2</t>
  </si>
  <si>
    <t>-N.007076.01.04-_Unlock Northcote  - Town Centre Upgrade--2028-0-101855.6433-OSD A16</t>
  </si>
  <si>
    <t>-N.005672-_Unsworth Reserve Stormwater Pond Renewal and Upgrade [2453]--2028-0-175434.283-STW A27</t>
  </si>
  <si>
    <t>-3201335-_Upgrade (Jubilee bridge)--2028-0-52401.3302-OSD A18</t>
  </si>
  <si>
    <t>-N.008378-_Victor Street to Oakley Creek, Waterview Stormwater Renewal and Upgrade [2159]--2028-0-90072.768-STW A11</t>
  </si>
  <si>
    <t>-N.005349.05.02-_Waikowhai Coastal Boardwalk - Stage 2--2028-0-94769.61875-OSD A18</t>
  </si>
  <si>
    <t>-N.005802-_Waitaro Stream, Corbans Reserve Culvert Upgrade [2403]--2028-0-1530133.717-STW A29</t>
  </si>
  <si>
    <t>-N.007136.02.01-_Walkways (Lake Pupuke South and Foreshore Structure)--2028-0-30316.9125-OSD A16</t>
  </si>
  <si>
    <t>-N.005201.01.02-_Walkways (Lake Pupuke South and Foreshore Structure)--2028-0-455467.09375-OSD A16</t>
  </si>
  <si>
    <t>-N.005221.03.01-_Walkways (Norana Park)--2028-0-3539141.5875-OSD A19</t>
  </si>
  <si>
    <t>-N.007738.12.01-_Walkways (Ōrākei Spine shared Path and Links)--2028-0-51293.2399999999-OSD A18</t>
  </si>
  <si>
    <t>-N.007136.16.02-_Walkways (Rautawhiri Park)--2028-0-224546.805-OSD A23</t>
  </si>
  <si>
    <t>-N.007136.07.01-_Walkways (Tamaki Estuary stage 2)--2028-0-495333.9675-OSD A20</t>
  </si>
  <si>
    <t>-2130319-_Warkworth Showgrounds--2028-0-53246.8425-CI A1</t>
  </si>
  <si>
    <t>-N.004609-_Waterview Separation [2141]--2028-0-227083.77-STW A11</t>
  </si>
  <si>
    <t>-N.005791-_Westmere / Grey Lynn Stormwater Network Extension [2456],[2457],[2458],[2478]--2028-0-2437016.085-STW A26</t>
  </si>
  <si>
    <t>-2471-0-_Albany Centre Lake-Lucas Pond No.9--2057-11872.7800133807-9153.95282610167-STW A27</t>
  </si>
  <si>
    <t>-125981-0-_Albany Highway (Schnapper Rock Road to State Highway 17)--2054-14663617.7750667-163792.999999999-TRA A2</t>
  </si>
  <si>
    <t>--_Albany Highway Upgrade--2028-3109855.27042566-11162700.2489743-TRA A2</t>
  </si>
  <si>
    <t>-295247-0-_Albany Lakes - Foundation Infrastructure--2050-2696906.81538462-585082-CI A16</t>
  </si>
  <si>
    <t>-295234-_Albany Lakes Development- Civic Park --2029-729668.895337543-2658928.25348429-CI A16</t>
  </si>
  <si>
    <t>--_AMETI Busway Panmure to Botany--2035-1092728.15676509-2479107.36072642-PTR A1</t>
  </si>
  <si>
    <t>--_AMETI Eastern Busway Botany Bus Station--2035-1200.7691567891-2724.22343718288-PTR A1</t>
  </si>
  <si>
    <t>--_AMETI Eastern Busway Pakuranga Bus Station and Reeves Road Flyover--2035-124038.761080218-281410.70924693-PTR A1</t>
  </si>
  <si>
    <t>--_AMETI Eastern Busway Panmure to Pakuranga--2035-666116.893460702-1511240.72667017-PTR A1</t>
  </si>
  <si>
    <t>--_AMETI Eastern Busway Ti Raukau Busway--2035-741074.170387497-1681298.701125-PTR A1</t>
  </si>
  <si>
    <t>--_AMETI Morin to Merton; Package 1--2035-12787.7063591136-29011.8789064037-PTR A1</t>
  </si>
  <si>
    <t>-21-0-_Anzac Street Corridor--2041-7360062.90827059-300495.000000001-TRA A2</t>
  </si>
  <si>
    <t>-572/500007-_Auckland Art Gallery--2042-2779519.49462545-7396082.41986733-CI A1</t>
  </si>
  <si>
    <t>-842/813000-_Auckland Museum Surrounds and Cenotaph--2028-180624.347546129-311760.652453871-CI A1</t>
  </si>
  <si>
    <t>-3292-0-_Beach Road to Freyberg Park--2057-3343.37524979898-3009.30085834588-STW A3</t>
  </si>
  <si>
    <t>-791984-_Bridge Replacement Wainui No 2--2029-308868.16158593-116493.470997371-TRA A2</t>
  </si>
  <si>
    <t>--_Bus Priority &amp; Transit lane Improvements--2028-321633.07-1026630-PTR A1</t>
  </si>
  <si>
    <t>-28804-0-_Bush Road / Rosedale Road Improvements--2031-589557.316811321-391062-TRA A2</t>
  </si>
  <si>
    <t>-28805-0-_Bush Road Improvements--2037-334932.6535-263492-TRA A2</t>
  </si>
  <si>
    <t>-28594-0-_Busway Pond - Hillcrest--2057-12679.3050098052-11412.3724076531-STW A3</t>
  </si>
  <si>
    <t>-2130390-_Canoe Ramp (Rame Reserve)--2028-568883.29-341233-CI A16</t>
  </si>
  <si>
    <t>-40768-_Carpark (Buster Elliot Reserve Stage 2)--2029-170645.514242091-130984.973679824-CI A22</t>
  </si>
  <si>
    <t>-862/831006-_Carpark (Pt England Reserve)--2028-103766.200579845-216781.799420155-OSD A18</t>
  </si>
  <si>
    <t>-2130435-_Carpark (Rame Road)--2028-6634.70622105444-312520.893778946-OSD A16</t>
  </si>
  <si>
    <t>-15716-0-_Catchpits and leads upgrade Nereus Pl--2057-4825.83623352859-4343.63241776925-STW A3</t>
  </si>
  <si>
    <t>-2512-0-_Centennial Park to Beach Road Campbells Bay--2057-30551.2045454545-110364-STW A3</t>
  </si>
  <si>
    <t>-295331-0-_Changing Facility (Ashley Reserve)--2028-205371-72629-CI A16</t>
  </si>
  <si>
    <t>-2130102-_Churchill Park development Stage 2--2028-191839.581473071-435079.418526929-CI A18</t>
  </si>
  <si>
    <t>--_City Centre Bus Improvements--2035-37444.9094131668-84952.4650510784-PTR A1</t>
  </si>
  <si>
    <t>--_City Centre Bus Improvements--2035-23972.5523425226-54387.2971514573-PTR A1</t>
  </si>
  <si>
    <t>-3200649-_City Rail Link (council's share)--2045-5984521-60459107.037037-PTR A1</t>
  </si>
  <si>
    <t>-3200649-_City Rail Link (council's share)--2045-9767525-20532398.1481481-PTR A1</t>
  </si>
  <si>
    <t>-8AMTA-_Clark Street Reconstruction [Growth Portion Only]--2028-176509.474541008-91690.5254589919-TRA A4</t>
  </si>
  <si>
    <t>-28822-0-_Coastal Land Acquisition--2048-3053561.43403296-3215436.05585429-OSL A16</t>
  </si>
  <si>
    <t>-2010165-_Community Centre (Massey North) [Growth Portion Only]--2040-113259.421792934-343337.408360387-CI A7</t>
  </si>
  <si>
    <t>-8PLLE-08-002-_Community House (McLaren Park )[Growth Portion Only]--2048-105068.559224374-286708.817778283-CI A17</t>
  </si>
  <si>
    <t>-2010172-_Community House (West Harbour ) [Growth Portion Only]--2048-33451.4114716338-91281.489979946-CI A17</t>
  </si>
  <si>
    <t>-2010173-_Community House Renewals (Ranui)--2028-84471.9696397878-554284.103960212-CI A17</t>
  </si>
  <si>
    <t>-2010170-_Community Hub (Albany)--2028--0.0061745528364554-532421.996374553-CI A16</t>
  </si>
  <si>
    <t>--_Community Infrastructure (Franklin)--2028-169947.890947091-3915106.10905291-CI A14</t>
  </si>
  <si>
    <t>-2130105-_Crossfield Reserve Training Lights--2028-41220.4824064447-281798.517593555-CI A18</t>
  </si>
  <si>
    <t>-2827-0-_Culvert - 1 Peter Tce &amp; 6 Castor Bay--2057-2889.51218076015-2600.7883758442-STW A3</t>
  </si>
  <si>
    <t>-2593-0-_Culvert - 12/18 Killarney Ave--2057-12673.6567216091-11407.2885037396-STW A3</t>
  </si>
  <si>
    <t>-269298-0-_Culvert - 307 Beach Road--2057-8197.6338648184-7378.51565638243-STW A3</t>
  </si>
  <si>
    <t>-2957-0-_Culvert - 42 Alexander Ave--2057-20298.2414208037-18270.0148103954-STW A3</t>
  </si>
  <si>
    <t>-3143-0-_Culvert - Inga Road--2057-460.791299865509-414.748435517959-STW A3</t>
  </si>
  <si>
    <t>-3228-0-_Culvert - Pounamu Ave (Node 1)--2057-21311.882824181-16431.5324454841-STW A27</t>
  </si>
  <si>
    <t>-3200834-_Cycleways And Walkways--2028-14825.8574600999-113189.1675399-CI A1</t>
  </si>
  <si>
    <t>-2130279-_Cycleways and Walkways (Orewa West)--2028-758808.305262877-130653.054737123-CI A15</t>
  </si>
  <si>
    <t>-126157-0-_Cycling (Sanders Reserve)--2028-136553-325447-CI A16</t>
  </si>
  <si>
    <t>--_Dairy Flat Highway Upgrade--2035-36470.0987563748-160574.472731544-TRA A2</t>
  </si>
  <si>
    <t>-22399-0-_Deep Creek - New Reticulation - Carlisle- 153 to 167 Ldyll &amp; Nor East--2057-23326.0971564731-20995.323273705-STW A3</t>
  </si>
  <si>
    <t>-3235-0-_Denby Lane (Stafford Park)--2057-8294.07543560961-6394.75970986853-STW A27</t>
  </si>
  <si>
    <t>-2989-0-_Detention Pond - Apollo Drive Albany--2057-33374.872407671-25732.1374819267-STW A27</t>
  </si>
  <si>
    <t>-3200824-_Development (Riverton Park Reserve)--2028-102446.272226097-418741.390273903-CI A11</t>
  </si>
  <si>
    <t>-3200824-_Development (Riverton Park Reserve)--2028-158796.260224299-649067.704775701-CI A11</t>
  </si>
  <si>
    <t>-332/500501/2-_Dominion Road--2042-3429199.05141254-2841991.90901978-TRA A3</t>
  </si>
  <si>
    <t>--_Dominion Road Public Transport Corridor upgrade--2028-44218.7068322813-69223.3031677187-TRA A3</t>
  </si>
  <si>
    <t>--_Dominion Road Public Transport Corridor upgrade--2028-100634.851850835-157541.397249165-TRA A3</t>
  </si>
  <si>
    <t>--_Double Decker Network Mitigation Works--2028-252439.106450841-973618.36354916-PTR A1</t>
  </si>
  <si>
    <t>--_Double Decker Network Mitigation Works--2028-142550.349469555-549794.522430445-PTR A1</t>
  </si>
  <si>
    <t>--_Downtown Ferry Basin (Pier 3 &amp; 4)--2035-11415.5646350759-25898.8570381906-PTR A1</t>
  </si>
  <si>
    <t>-862/621054-_Drainage (Western Springs Playing Fields)--2028-147527.06999595-166702.77000405-CI A1</t>
  </si>
  <si>
    <t>-3133-0-_Duplicating Line - 10-21 Bevyn Street Milford--2057-137723.418181818-130013-STW A3</t>
  </si>
  <si>
    <t>-EW06 007N-_Duplicating Line - 16 George Herring Pl to 83A Woodglen Rd--2050-63912.2860715589-4697.16305852451-STW A29</t>
  </si>
  <si>
    <t>-2999-0-_Duplicating Line - Cambria Road Devonport--2057-21513.7573332812-16587.1783625324-STW A27</t>
  </si>
  <si>
    <t>-EW06 007K -_Duplicating Line - Meilland Place--2050-111079.488601883-8163.66464870899-STW A29</t>
  </si>
  <si>
    <t>--_East West Link--2028-368004.002627684-842387.357372317-TRA A3</t>
  </si>
  <si>
    <t>--_East West Link--2028-53386.52-171525-TRA A3</t>
  </si>
  <si>
    <t>--_East West Link--2028-699850.878618603-510540.481381398-TRA A5</t>
  </si>
  <si>
    <t>--_East West Link--2028-120956.52-103955-TRA A5</t>
  </si>
  <si>
    <t>-126069-0-_Elmore Road Upgrading--2038-40095.9821428569-94282.5714285715-TRA A2</t>
  </si>
  <si>
    <t>-3200757-_EMU Rolling Stock--2028-736275.119769461-2839698.60023054-PTR A1</t>
  </si>
  <si>
    <t>-3200757-_EMU Rolling Stock--2028-13841.484458402-53384.4523415979-PTR A1</t>
  </si>
  <si>
    <t>-39-0-_Esmonde Road (Lake Rd to Assembly of God)--2028-2421641.497482-346643-TRA A2</t>
  </si>
  <si>
    <t>-61-0-_Fairview Avenue Upgrade--2038-387039.916114285-207902.557142857-TRA A2</t>
  </si>
  <si>
    <t>--_FDC Catchment Management Plan Projects - Stormwater A Zone--2028-1043065.16035526-9753.83964474068-STW A21</t>
  </si>
  <si>
    <t>--_FDC Catchment Management Plan Projects - Stormwater A Zone--2028-564434.928892102-488384.071107898-STW A30</t>
  </si>
  <si>
    <t>--_FDC Catchment Management Plan Projects - Stormwater B Zone--2028-607788-1143311-STW A16</t>
  </si>
  <si>
    <t>--_Flat Bush Upgrades--2028-124349.32046784-211147.42953216-TRA A5</t>
  </si>
  <si>
    <t>-293587-0-_Flood Protection - Attwood - 143 Attwood Rd--2057-80867.1318181818-11612-STW A27</t>
  </si>
  <si>
    <t>-3267-0-_Flood Protection - Cassino - 110-112 Lake Rd --2057-29799.9910762575-27205.2130083218-STW A27</t>
  </si>
  <si>
    <t>-2774-0-_Flood Protection - Deep Creek - 1-13 Rewi St Gray Cresc--2057-42199.9563114863-37983.2819417892-STW A3</t>
  </si>
  <si>
    <t>-293584-0-_Flood Protection - Deep Creek - 26 Long Street Torbay--2057-49706.4409090909-1747-STW A3</t>
  </si>
  <si>
    <t>-2958-0-_Flood Protection - Deep Creek - 52 Alexander Ave culvert--2057-38801.8398008041-34924.7096403492-STW A3</t>
  </si>
  <si>
    <t>-3048-0-_Flood Protection - Hillcrest - Barrys Point Road--2057-130180.327990909-138679-STW A3</t>
  </si>
  <si>
    <t>-3239-1-_Flood Protection - Northboro - 40 Northboro Rd--2057-16284.7489312335-14866.7851049869-STW A27</t>
  </si>
  <si>
    <t>-8AMTA-07-164-_Footpath Construction 2004-2008 [Growth Portion Only] (WCC)--2028-444886.611507666-71958.3884923335-TRA A4</t>
  </si>
  <si>
    <t>-2130119-_Foreshore upgrade (Onehunga Bay)--2028-862670.606381096-12362180.3317989-CI A18</t>
  </si>
  <si>
    <t>-2130119-_Foreshore upgrade (Onehunga Bay)--2028-4160.39304295232-59618.9654170477-CI A18</t>
  </si>
  <si>
    <t>-2130401-_Foundation Infrastructure (NSCC)--2045-6866892.97443381-1454637.08252422-CI A16</t>
  </si>
  <si>
    <t>-842/800005-_General Park Development (ACC)--2028-13870468.3363945-29569893.6636055-CI A18</t>
  </si>
  <si>
    <t>-3200757-_Gills Road Link--2035-0-352367.064225441-TRA A12</t>
  </si>
  <si>
    <t>-125975-0-_Gills Road to Oteha Valley Road--2042-12921362.7670303-38435.0000000001-TRA A2</t>
  </si>
  <si>
    <t>-48-0-_Glendhu Road Upgrading and Link--2028-1826731.44-141499-TRA A2</t>
  </si>
  <si>
    <t>-42-0-_Glenfield Road (Bentley to Sunset)--2028-3929312.4284-1476611-TRA A2</t>
  </si>
  <si>
    <t>-8AMTA--_Great North Road - Henderson [Growth Portion Only]--2028-503452.581899036-303441.418100964-TRA A4</t>
  </si>
  <si>
    <t>-4273-0-_Greenhithe Streets Upgrading--2038-8600904.80857143-462478.585714286-TRA A2</t>
  </si>
  <si>
    <t>-3080-1-_Greenleaf Way Stage 1--2057-12499.5308239523-11250.561491625-STW A3</t>
  </si>
  <si>
    <t>-3080-0-_Greenleaf Way Stage 2--2057-23896.1336351304-21508.4009680545-STW A3</t>
  </si>
  <si>
    <t>-126041-0-_Greville Road (Hugh Green Drive to SH1)--2044-306485.39396129-20776-TRA A2</t>
  </si>
  <si>
    <t>-2010153-_Hall Upgrade (Stillwater)--2028-157843.305732258-187092.807467742-CI A22</t>
  </si>
  <si>
    <t>-48497-1-_Harvey Wright Training Field--2028-60589-63972-CI A16</t>
  </si>
  <si>
    <t>-793737-_HBC Rds-Knowledge Econony Zone Parkway--2029-621813.455338139-380424.195434208-TRA A2</t>
  </si>
  <si>
    <t>-8AMTA--_Henderson Transport Interchange [Growth Portion Only]--2028-287338.853463369-173185.146536631-TRA A4</t>
  </si>
  <si>
    <t>--_Hingaia Kuhanui Stage 1--2028-547559.973821759-929766.890178242-TRA A5</t>
  </si>
  <si>
    <t>--_Hingaia Oakland Rd/Hingaia Rd Inter--2028-37474.1852765914-63631.8547234087-TRA A5</t>
  </si>
  <si>
    <t>--_Hingaia Road Widening--2028-802120.85358398-1362015.93841602-TRA A5</t>
  </si>
  <si>
    <t>-8AMTA-11-008-_Hobsonville Interchange [Growth Portion Only]--2057-63934.1744143432-37021.2921991296-TRA A4</t>
  </si>
  <si>
    <t>-8AMTA--_Improved Illumination of Local Roads 2004 to 2008 [Growth Portion Only]--2039-307041.498944564-172426.420810426-TRA A4</t>
  </si>
  <si>
    <t>-60-0-_Improvements Complementing Development--2037-13940965.37-1690132-TRA A2</t>
  </si>
  <si>
    <t>-3201551-_Infrastructure works for Drury South (Ararimu)--2028-0-36923-TRA A6</t>
  </si>
  <si>
    <t>-3201551-_Infrastructure works for Drury South (Ararimu)--2028-8.17914633799433E-10-7367120.08-TRA A6</t>
  </si>
  <si>
    <t>-40-1-_Intersection upgrade - Akoranga Drive - Stage 1--2028-1407709.5005-1100125-TRA A2</t>
  </si>
  <si>
    <t>-28807-0-_Kaipatiki Crossing--2049-257078.2019-210249-TRA A2</t>
  </si>
  <si>
    <t>--_Kumeu/Huapai SHA Station Road Intersection --2035-497893.967672033-158905.662310569-TRA A4</t>
  </si>
  <si>
    <t>-5794-0-_Kyle Road Reconstruction--2028-12471444.8167-94508-TRA A2</t>
  </si>
  <si>
    <t>-3200614-_Lake Town Green Reserve--2028-5815.22763196821-273920.212368032-CI A16</t>
  </si>
  <si>
    <t>-22699-0-_Land Acquisition (Long Bay)--2048-24347459.6589119-724412.614789281-OSL A1</t>
  </si>
  <si>
    <t>-2130268-_Land Acquisition (Metropark East)--2029-923444.242738802-744020.965648772-OSL A1</t>
  </si>
  <si>
    <t>-2130268-_Land Acquisition (Metropark East)--2029-304224.323057596-138412.917215199-OSL A1</t>
  </si>
  <si>
    <t>--_Land Purchase - Whangaparaoa Rd Capacity Improvement Brightside-Arklow (PR)--2028-930840.594872947-1231159.40512705-TRA A2</t>
  </si>
  <si>
    <t>-3200537-_Library Build--2028-83475.8436142377-637302.852385762-CI A1</t>
  </si>
  <si>
    <t>-2030174-_Library Build (Ranui)--2028-472976.5518-2944386-CI A1</t>
  </si>
  <si>
    <t>-2030156-_Library Build (Te Atatu Peninsula)--2028-697018.555093456-7345114.51930654-CI A1</t>
  </si>
  <si>
    <t>-3200537-_Library Build (Waiheke)--2032-174982.433613134-1743715.1642049-CI A1</t>
  </si>
  <si>
    <t>-2030150-_Library Build (Wellsford)--2032-132779.131560477-1323155.59002823-CI A1</t>
  </si>
  <si>
    <t>-792396-_Library Build (Whangaparaoa)--2029-1128592.3572178-315494.051658667-CI A1</t>
  </si>
  <si>
    <t>-422/500000-_Library Collections (ACC)--2028-224497.575453706-325171.994546294-CI A1</t>
  </si>
  <si>
    <t>-2030205-_Library Collections (New Builds)--2028-22680.2583304452-173154.204869555-CI A1</t>
  </si>
  <si>
    <t>-200-0-_Library Extension (Devonport)--2028-1304244.7429-79155.9999999995-CI A1</t>
  </si>
  <si>
    <t>-5753-0-_Library Extension / Replacement (Birkenhead)--2028-3348755.79-1713141-CI A1</t>
  </si>
  <si>
    <t>-862/831000-_Lighting (Anderson Park #1 Field Training Lights)--2028-95739.0701712168-124260.929828783-OSD A1</t>
  </si>
  <si>
    <t>-862/821048-_Lighting (Waikaraka Park stage 4)--2028-87166.3830160969-98496.6169839031-OSD A1</t>
  </si>
  <si>
    <t>--_Lincoln Road - Corridor Improvements--2028-689412.7640955-465470.8359045-TRA A4</t>
  </si>
  <si>
    <t>--_Lincoln Road - Corridor Improvements--2028-758230.193673718-505099.986326282-TRA A4</t>
  </si>
  <si>
    <t>-8AMTA--_Lincoln Road Widening Norval - Sel Peacock --2028-314445.880434202-189523.119565798-TRA A4</t>
  </si>
  <si>
    <t>-125984-0-_Lonely Track / Gills/Albany Heights Intersection-Stage 2--2049-781659.114814815-5828.00000000002-TRA A12</t>
  </si>
  <si>
    <t>-3709-0-_Lonely Track Road/Fairview Ave Intersection--2050-17574.8086923077-10922-TRA A2</t>
  </si>
  <si>
    <t>-269499-0-_Long Bay Structural Plan--2043-33558941.055-53510.9999999994-TRA A2</t>
  </si>
  <si>
    <t>-2130387-_Lower Corridor Area 3 Massey Nth PC15--2028-162350.349038866-781649.650961134-OSD A17</t>
  </si>
  <si>
    <t>-3251-0-_Major Works - Orchard Ridge Oban Rds Browns Bay--2057-36754.8727241505-33082.2781689941-STW A3</t>
  </si>
  <si>
    <t>-41425-_Mansel Drive Extension--2029-153866.830236593-133465.278886084-TRA A2</t>
  </si>
  <si>
    <t>--_Manukau Bus Interchange (Lot 59)--2035-0.0116225648671389-1115853.1931632-PTR A1</t>
  </si>
  <si>
    <t>-2130195-_Maritime Recreational Fund Development (MCC)--2028-152416.927743238-95538.2622567615-CI A19</t>
  </si>
  <si>
    <t>-2415-0-_Masons Road - Lucas Pond No. 3--2057-232986.663405903-179633.491357951-STW A27</t>
  </si>
  <si>
    <t>--_Medallion Drive Link--2035-0-63125.4-TRA A12</t>
  </si>
  <si>
    <t>--_Mill Road Improvements (Northern)--2028-3567560.04829318-1245111.21170682-TRA A5</t>
  </si>
  <si>
    <t>--_Mill Road Improvements (Northern)--2028-6483116.14480456-2262667.05799545-TRA A5</t>
  </si>
  <si>
    <t>-8AMTA-07-034-_Minor Safety 2004/5 to 2008/09 [Growth Portion Only]--2039-417085.761301824-234224.380871883-TRA A4</t>
  </si>
  <si>
    <t>-15836-0-_Minor Stormwater Upgrade - 16 Dee Place--2057-23110.1630367766-20800.9655713239-STW A3</t>
  </si>
  <si>
    <t>-EW07 001U-_Minor Upgrade - 13 Riverview Road to Rimu Street New Lynn--2050-103419.916376088-8054.17268035208-STW A29</t>
  </si>
  <si>
    <t>-EW06 007L-_Minor Upgrade - 15 Aquarius Avenue Glen Eden --2050-27351.6487524785-2010.17929426017-STW A29</t>
  </si>
  <si>
    <t>-EW06 007M-_Minor Upgrade - 2/20 Kamara Road to 55 Rosier Road Glen Eden --2050-77259.4228839418-6016.83655234019-STW A29</t>
  </si>
  <si>
    <t>-EW08 SWU A-_Minor Upgrade - 30 Crompton Rd--2050-32881.4111465022-2560.75012074575-STW A29</t>
  </si>
  <si>
    <t>-EW07 001P-_Minor Upgrade - 46 Kamara Rd to 25 Kamara Rd Glen Eden --2050-63968.4490285161-4981.75740827704-STW A29</t>
  </si>
  <si>
    <t>-EW04 022C-_Minor Upgrade - 52 – 40 Woodfern Crescent--2050-11076.7444592715-791.784882214953-STW A29</t>
  </si>
  <si>
    <t>-3110-0-_Minor Upgrade - Belle Vue Avenue--2057-6174.97416974079-4760.92559522699-STW A27</t>
  </si>
  <si>
    <t>-WWBI_Ba-_Minor Upgrade - Birdwood Growth Areas Structure Plan--2050-229758.701606274-30510.3525857451-STW A29</t>
  </si>
  <si>
    <t>-2787-0-_Minor Upgrade - Deep Creek Road - Weatherly--2057-47219.1861571564-42500.9838311355-STW A3</t>
  </si>
  <si>
    <t>-126099-0-_Minor Upgrade - Hastings Pde --2057-20708.106916021-15966.0192148334-STW A27</t>
  </si>
  <si>
    <t>-3050-0-_Minor Upgrade - Surville Pl 14a Mairangi Bay--2057-30518.6614372855-27469.1972025313-STW A3</t>
  </si>
  <si>
    <t>-126103-0-_Minor Upgrade - Wisteria Way - Honeysuckle Lane--2057-45056.27024805-40554.1892850565-STW A3</t>
  </si>
  <si>
    <t>-2010165-_Multi-purpose community facility and town square (Westgate)--2028-0-3266927.7586-CI A7</t>
  </si>
  <si>
    <t>-2010165-_Multi-purpose community facility and town square (Westgate)--2028-0-12598295.5406-CI A7</t>
  </si>
  <si>
    <t>--_Murphys Rd Upgrade Bridge Improvement--2028-149250.527120514-108878.102879486-TRA A5</t>
  </si>
  <si>
    <t>--_Murphys Rd Upgrade Bridge Improvement--2028-699759.434735411-510473.773164589-TRA A5</t>
  </si>
  <si>
    <t>-93853-0-_Natural Environment Land Acquisition 1997-2004--2038-519260.446904082-812369.776547959-OSL A16</t>
  </si>
  <si>
    <t>--_Neighbourhood Park Land Acquisition - North--2028-0-11013394.6064516-OSL A8</t>
  </si>
  <si>
    <t>--_Neighbourhood Park Land Acquisition - Northwest--2028-12000936.6859827-5993233.51401731-OSL A7</t>
  </si>
  <si>
    <t>--_Neighbourhood Park Land Acquisition - Rural North Upper--2028-1449217.33186825-1277314.64813175-OSL A21</t>
  </si>
  <si>
    <t>--_Neighbourhood Park Land Acquisition - South--2028-419140.118094441-17211669.737328-OSL A9</t>
  </si>
  <si>
    <t>--_Neighbourhood Park Land Acquisition - Urban--2028-8208493.30443349-8106202.91556651-OSL A3</t>
  </si>
  <si>
    <t>-8AMTA-07-192-_New Lynn Town Centre (non sub) [Growth Portion Only]--2028-2783862.03280524-1677891.96719476-TRA A4</t>
  </si>
  <si>
    <t>-8AMTA-07-192-_New Lynn Town Centre [Growth Portion Only]--2028-2870658.80179913-1730206.19820087-TRA A4</t>
  </si>
  <si>
    <t>--_NORSGA PC 14 Hobsonville Village--2028-392277.393680263-269141.866319737-TRA A4</t>
  </si>
  <si>
    <t>--_NORSGA PC 15 Massey North T/C--2028-1525971.78817546-1046970.59182454-TRA A4</t>
  </si>
  <si>
    <t>--_NORSGA PC 15 Massey North T/C--2028-103042.831610093-70697.7777899066-TRA A4</t>
  </si>
  <si>
    <t>-3721-6-_Northern Busway - Akoranga Station--2028-4161473.24467715-406425.059522849-PTR A1</t>
  </si>
  <si>
    <t>-3721-2a-_Northern Busway - Albany Station--2028-3457526.26274056-340171.555459443-PTR A1</t>
  </si>
  <si>
    <t>-3721-3-_Northern Busway - Constellation Station--2028-2573706.73492445-271819.583575547-PTR A1</t>
  </si>
  <si>
    <t>-3721-4-_Northern Busway - Sunnynook Station--2028-1113027.80887835-110198.624921652-PTR A1</t>
  </si>
  <si>
    <t>-3721-5a-_Northern Busway - Westlake Station--2028-15662818.62-586950-PTR A1</t>
  </si>
  <si>
    <t>-3347-0-_NSCC Citywide - Coastal Outfalls (Share)--2057-305393.909090909-3444.99999999998-STW A27</t>
  </si>
  <si>
    <t>-3347-0-_NSCC Citywide - Coastal Outfalls (Share)--2057-304892.836363636-3571.99999999998-STW A3</t>
  </si>
  <si>
    <t>-126092-0-_NSCC Citywide - Fish Passage Improvements &amp; Outfall Erosion (Share)--2057-364076.880909091-3320.00000000002-STW A27</t>
  </si>
  <si>
    <t>-126092-0-_NSCC Citywide - Fish Passage Improvements &amp; Outfall Erosion (Share)--2057-363595.535454546-3441.99999999996-STW A3</t>
  </si>
  <si>
    <t>-2727-0-_NSCC Citywide - Minor Capital Works  (Share)--2057-809053.916363636-7377.99999999996-STW A27</t>
  </si>
  <si>
    <t>-2727-0-_NSCC Citywide - Minor Capital Works  (Share)--2057-807984.698181818-7648.99999999998-STW A3</t>
  </si>
  <si>
    <t>-3244-0-_NSCC Citywide - Safety Fences - Various Sites (Share)--2050-452897.888846154-54133-STW A27</t>
  </si>
  <si>
    <t>-3244-0-_NSCC Citywide - Safety Fences - Various Sites (Share)--2050-445103.873461539-56534-STW A3</t>
  </si>
  <si>
    <t>-126090-0-_NSCC Citywide - Stream Planting by Community Groups (Share)--2057-50174.4259090909-525.999999999998-STW A27</t>
  </si>
  <si>
    <t>-126090-0-_NSCC Citywide - Stream Planting by Community Groups (Share)--2057-50099.4622727273-545.000000000002-STW A3</t>
  </si>
  <si>
    <t>-106621-0-_NSCC Citywide - Stream Rehabilitation Works (Share)--2057-6253206.88318182-41375.0000000004-STW A27</t>
  </si>
  <si>
    <t>-106621-0-_NSCC Citywide - Stream Rehabilitation Works (Share)--2057-6247201.90136364-42897.0000000001-STW A3</t>
  </si>
  <si>
    <t>-2725-0-_NSCC Citywide - Subdivisional Contributions (Share)--2057-381862.557272727-9432.99999999998-STW A27</t>
  </si>
  <si>
    <t>-2725-0-_NSCC Citywide - Subdivisional Contributions (Share)--2057-380493.484545454-9779.99999999999-STW A3</t>
  </si>
  <si>
    <t>-2130131-_Open Space redevelopment (Stonefields)--2028-809246.177458398-7672386.6125416-OSD A18</t>
  </si>
  <si>
    <t>-2130131-_Open Space redevelopment (Stonefields)--2028-44529.1254384265-422176.434561574-OSD A18</t>
  </si>
  <si>
    <t>-2133002-_Open Spaces (Massey North)--2032-1151829.8517-2916971.70235714-OSD A7</t>
  </si>
  <si>
    <t>-2133002-_Open Spaces (Massey North)--2032-751200.0584-1909324.35035723-OSD A7</t>
  </si>
  <si>
    <t>-791077-_Orewa LINK Rd-East Leg--2032-2219062.65988534-850219.942939039-TRA A2</t>
  </si>
  <si>
    <t>-791076-_Orewa LINK Rd-East Leg Land--2032-1105401.45168333-423527.634511905-TRA A2</t>
  </si>
  <si>
    <t>--_Organised Sport Park Acquisition - North-West--2028-3021286.29241826-1508821.74758174-OSL A7</t>
  </si>
  <si>
    <t>--_Organised Sport Park Acquisition - South--2028-123518.133535699-5072178.08367513-OSL A9</t>
  </si>
  <si>
    <t>--_Otahuhu Bus Interchange--2035-0.0187725685536861-1802306.95954555-PTR A1</t>
  </si>
  <si>
    <t>--_Otahuhu Bus Interchange--2035-3.56690652552061E-05-3424.49733195937-PTR A1</t>
  </si>
  <si>
    <t>-3200520-_Otahuhu Recreation Precinct--2028-2732097.75282786-9178129.24717214-CI A19</t>
  </si>
  <si>
    <t>-3240-0-_Oteha Valley Road - Lucas Creek Pond 1--2057-152450.64186855-117539.951249907-STW A27</t>
  </si>
  <si>
    <t>-2779-0-_Outfall and Pipeline realignment - 17 Beaconsfield and Cheltenham Park--2057-26984.7080999999-21846-STW A27</t>
  </si>
  <si>
    <t>-62-0-_Paremoremo Rd Upgrading - Stage 1--2050-32076.6169846154-20349-TRA A2</t>
  </si>
  <si>
    <t>-28808-0-_Paremoremo Rd Upgrading - Stage 2--2050-6989.02334615384-4329.99999999999-TRA A2</t>
  </si>
  <si>
    <t>-28809-0-_Paremoremo Rd Upgrading - Stage 3--2050-40421.5412615385-25139-TRA A2</t>
  </si>
  <si>
    <t>-4250-0-_Paremoremo Rd Upgrading - Stage 4--2050-409532.662553846-131754-TRA A2</t>
  </si>
  <si>
    <t>-8AMTA-_Paremuka (Munroe) Bridge [Growth Portion Only]--2028-576005.448977467-347170.551022533-TRA A4</t>
  </si>
  <si>
    <t>--_Park and Ride (Albany Extension Stage 1)--2028-8298.03600213012-11853.0989978699-PTR A1</t>
  </si>
  <si>
    <t>--_Park and Ride (Papakura)--2035-2.18682107515633E-05-2099.51175184223-PTR A1</t>
  </si>
  <si>
    <t>--_Park and Ride (Papakura)--2035-7.34270724933594E-05-7049.54860386642-PTR A1</t>
  </si>
  <si>
    <t>--_Park and Ride (Silverdale Stage 2)--2028-212786.02-303981-PTR A1</t>
  </si>
  <si>
    <t>--_Park and Ride (Silverdale Stage 2)--2028-283931.992058184-405618.427741816-PTR A1</t>
  </si>
  <si>
    <t>-862/731003-_Park Development (Owairaka Ave)--2028-273572.967486452-361427.032513548-OSD A18</t>
  </si>
  <si>
    <t>-2130361-_Park Development (Parrs Park North East)--2028-102747.423833769-494686.266166231-OSD A17</t>
  </si>
  <si>
    <t>-2130371-_Park Development (Te Pai )--2028-12322.8042471746-59329.1957528254-OSD A17</t>
  </si>
  <si>
    <t>-794415-_Park Development (Victor Eaves  Stg 5)--2028-286419.750100172-65308.6398998268-OSD A1</t>
  </si>
  <si>
    <t>-796199-_Park Development (Victor Eaves) --2028-1114736.03496712-386307.155032876-OSD A1</t>
  </si>
  <si>
    <t>-3201502-_Park Development (Weymouth)--2028-0.0249265790334903-300280.730073421-OSL A19</t>
  </si>
  <si>
    <t>-2132007-_Park Land Acquisition (Manukau)--2028-3627617.52553357-3524163.67446643-OSL A19</t>
  </si>
  <si>
    <t>-2130027-_Park Land Acquisition (North Shore)--2028-17003635.4021473-22800988.6768535-OSL A16</t>
  </si>
  <si>
    <t>-15789-5-_Pathway (Normanton Reserve)--2028-63085.9948-50597-CI A16</t>
  </si>
  <si>
    <t>-15803-3-_Pathway / Bridge (Murrays Bay)--2028-82432.2-110131-CI A16</t>
  </si>
  <si>
    <t>-4310-10-_Pedestrian Paths and Bridges (Kell Park)--2028-143472.2-173204-CI A16</t>
  </si>
  <si>
    <t>-8AMTA--_Pedestrian Signals 2005 to 2008 [Growth Portion Only]--2039-129418.74553089-67752.9230765689-TRA A4</t>
  </si>
  <si>
    <t>--_Penlink --2028-124194.044341949-606554.115658051-TRA A2</t>
  </si>
  <si>
    <t>--_Penlink --2028-101678.624245886-496590.543754114-TRA A2</t>
  </si>
  <si>
    <t>-EW08 SWU E-_Pipe Upgrade - 12 Larnoch Road--2050-31904.4036395032-2484.66238593503-STW A29</t>
  </si>
  <si>
    <t>-3260-0-_Pipe upgrade - 15 Omana Road--2057-15569.9291562435-14014.1616401226-STW A3</t>
  </si>
  <si>
    <t>-EW07 001S-_Pipe Upgrade - 30 Surman Place to 18 Glen Close Glen Eden --2050-25716.6894285092-2002.77339880047-STW A29</t>
  </si>
  <si>
    <t>-EW08 SWU F-_Pipelie - 7 Cedar Heights Ave--2050-29133.8210767633-2268.89398109188-STW A29</t>
  </si>
  <si>
    <t>-3298-0-_Pipeline - 10A - 20 Hart Rd--2057-12250.3351460076-9445.04908741742-STW A27</t>
  </si>
  <si>
    <t>-3085-0-_Pipeline - 15 James Street--2057-36587.329699724-41730.3425254155-STW A27</t>
  </si>
  <si>
    <t>-2984-0-_Pipeline - 3 Gull Lane &amp; 7 Marigold Pl--2057-3929.8712909091-13598-STW A3</t>
  </si>
  <si>
    <t>-3132-0-_Pipeline - 3-19 Northumberland Ave &amp; Hororata Rd--2057-16421.6371897714-12661.1368182607-STW A27</t>
  </si>
  <si>
    <t>-3291-0-_Pipeline - Bute Road--2057-18895.0122762099-17006.9981419744-STW A3</t>
  </si>
  <si>
    <t>-3122-0-_Pipeline - Stafford Park--2057-30383.7371394431-23425.9622549799-STW A27</t>
  </si>
  <si>
    <t>-3031-0-_Pipeline and reticulation - 27 - 43 Glencourt Place  --2057-37947.8768085-28854.3763751267-STW A27</t>
  </si>
  <si>
    <t>-3066-0-_Pipeline and reticulation - 29 Hebron Rd--2057-22415.652010951-20175.8509880078-STW A3</t>
  </si>
  <si>
    <t>-8AMTA-10-***-_Plan Change 15 - NZRPG IFA [Growth Portion Only]--2028-2290010.62321665-1380237.37678335-TRA A4</t>
  </si>
  <si>
    <t>-4310-13-_Playground (Kell Park)--2028-76950-74050-CI A16</t>
  </si>
  <si>
    <t>-126228-0-_Playground (Kennedy Park)--2028-19783-67319-CI A16</t>
  </si>
  <si>
    <t>-3201290-_Playground (Matakana)--2028-3011.35038268086-55167.3555200881-CI A21</t>
  </si>
  <si>
    <t>-15792-3-_Playground (Wainoni Park)--2028-181679-836321-CI A16</t>
  </si>
  <si>
    <t>-2130364-_Playground Upgrades (WCC)--2028-162594.445597231-69050.1932027687-CI A17</t>
  </si>
  <si>
    <t>-2130198-_Premier Park Development (MCC)--2028-391415.477235562-245347.777764438-OSD A19</t>
  </si>
  <si>
    <t>--_PT Bus Station Minor Capex--2028-61260.3664420959-236271.703557904-PTR A1</t>
  </si>
  <si>
    <t>--_PT Bus Station Minor Capex--2028-24690.7514623033-95228.3874376967-PTR A1</t>
  </si>
  <si>
    <t>--_PT Rail Station Minor Capex--2028-14517.3622309292-55991.2077690707-PTR A1</t>
  </si>
  <si>
    <t>--_PT Rail Station Minor Capex--2028-4283.45113113289-16520.6046688671-PTR A1</t>
  </si>
  <si>
    <t>--_PT Wharves Capex - Minor--2028-22665.1195882773-87415.8404117227-PTR A1</t>
  </si>
  <si>
    <t>--_PT Wharves Capex - Minor--2028-7146.00033949356-27561.0116605064-PTR A1</t>
  </si>
  <si>
    <t>-2110200-_Public Transport and Travel Demand Management--2032-10770113.6167777-6364584.86762609-PTR A1</t>
  </si>
  <si>
    <t>-272/620200-_Queen Street Upgrade Stage 4--2028-8147495.69049924-1855345.22350076-TRA A3</t>
  </si>
  <si>
    <t>-125937-1-_Rain Garden - Paul Matthews --2057-22436.053181973-17298.2715253064-STW A27</t>
  </si>
  <si>
    <t>-862/450079-_Rec Prec Implementation (Keith Hay Park)--2028-795762.965166765-869838.634833235-OSD A18</t>
  </si>
  <si>
    <t>-3200236-_Recreational Reserve (Waiuku)--2028-10443.8569265343-270267.043073466-CI A24</t>
  </si>
  <si>
    <t>-2310129-_Regeneration project (New Lynn)--2028-741871.999764121-3476790.79023588-CI A17</t>
  </si>
  <si>
    <t>-2130386-_Reserves one two and three PC14 (Hobsonville Corridor)--2032-294398.637971272-735230.972877663-OSD A7</t>
  </si>
  <si>
    <t>-2130386-_Reserves one two and three PC14 (Hobsonville Corridor)--2032-97461.5735877523-243400.47243732-OSD A7</t>
  </si>
  <si>
    <t>-2961-0-_Reticulation - 1-3 Sharon Rd--2057-9084.19578577252-8176.49116028807-STW A3</t>
  </si>
  <si>
    <t>-3061-0-_Reticulation - 2-22 Rothesay Bay Rd--2057-157592.460881818-2050.00000000002-STW A3</t>
  </si>
  <si>
    <t>-3063-0-_Reticulation - 32 Park Rd--2057-8204.72553390113-6325.87063887299-STW A27</t>
  </si>
  <si>
    <t>-2794-0-_Reticulation - 72-82 Pupuke Rd--2057-276249.145454545-17566-STW A27</t>
  </si>
  <si>
    <t>-2811-0-_Reticulation - 83 &amp; 85 Pupuke Rd--2057-24316.7218449796-18748.2733111803-STW A27</t>
  </si>
  <si>
    <t>-3032-0-_Reticulation - Eton Avenue--2057-36294.3648545454-27961-STW A27</t>
  </si>
  <si>
    <t>-2986-0-_Reticulation - Foley Place--2057-23093.745195757-20786.1882222736-STW A3</t>
  </si>
  <si>
    <t>-2983-0-_Reticulation - Gulf View Road 38-60 Beach Road.--2057-24001.9057668371-21603.6042111703-STW A3</t>
  </si>
  <si>
    <t>-123582-0-_Reticulation - Northcote Rd to Hillcrest Pond--2057-29922.0261103243-26932.1784513003-STW A3</t>
  </si>
  <si>
    <t>-3006-0-_Reticulation - Tainui Rd 29-57--2057-31701.8133942068-24442.2034254314-STW A27</t>
  </si>
  <si>
    <t>-2945-0-_Reticulation 11-51 Park Rd--2038-12097.1642983992-27218.9810508004-STW A27</t>
  </si>
  <si>
    <t>-2968-0-_Reticulation and outlet structure - 3-25 Evelyn Place--2057-143062.385663636-71981-STW A3</t>
  </si>
  <si>
    <t>-28821-0-_Reticulation and Treatment - 440-458 Albany Highway--2057-5487.21716800837-4230.66266248636-STW A27</t>
  </si>
  <si>
    <t>-492/700628-_Road base (ACC)--2028-5220198.46949872-1495626.65050128-TRA A3</t>
  </si>
  <si>
    <t>-58-0-_Rosedale Road Improvements--2050-120946.917692308-100024-TRA A2</t>
  </si>
  <si>
    <t>-3200803-_Sand Fields (Crossfield Reserve) and Lights (Glover Park)--2028-49622.3903652243-378846.017634776-OSD A1</t>
  </si>
  <si>
    <t>-EW05 536B-_Sand Filter (Woodfern Crescent)--2050-38783.6213451578-2772.32043869547-STW A29</t>
  </si>
  <si>
    <t>-2130100-_Sandcarpet (Auckland Domain)--2028-247838.997829291-196391.882170709-OSD A1</t>
  </si>
  <si>
    <t>-862/821010-_Sandcarpet (Blockhse Bay Rec Res #1 field)--2028-83087.770245591-101912.229754409-OSD A1</t>
  </si>
  <si>
    <t>-862/821009-_Sandcarpet (Eastdale Reserve #6 field)--2028-86855.2892761697-98144.7107238303-OSD A1</t>
  </si>
  <si>
    <t>-862/821015-_Sandcarpet (Grey Lynn Park #3 field)--2028-66037.1161771374-118962.883822863-OSD A1</t>
  </si>
  <si>
    <t>-2130210-_Sandcarpet (Waler Massey Park Stadium)--2028-508814.767377495-46225.930622505-OSD A12</t>
  </si>
  <si>
    <t>-3200803-_Sandcarpet Installation--2028-51981.915014486-396859.992985514-OSD A1</t>
  </si>
  <si>
    <t>-792145-_Seal Extensions - R&amp;T- Weranui Rd--2029-240691.626040293-90779.8421613426-TRA A2</t>
  </si>
  <si>
    <t>-3705-0-_Seal Extensions - Ridge Road--2050-122224.727707692-81859-TRA A2</t>
  </si>
  <si>
    <t>-3131-0-_Sediment Forebays - Chelsea Estate--2057-74721.6209060467-57610.6179086057-STW A27</t>
  </si>
  <si>
    <t>-41230-_Silverdale Parkway Stage 1--2028-2026336.83592377-242897.814076232-TRA A2</t>
  </si>
  <si>
    <t>-795571-_Silverdale Parkway Stage 1 - 3--2028-1224960.38900891-447566.140991088-TRA A2</t>
  </si>
  <si>
    <t>-794263-_Silverdale Parkway Stage 2 &amp; 3a--2028-2557126.85054751-851279.960020337-TRA A2</t>
  </si>
  <si>
    <t>-796152-_Silverdale Parkway Stage 4--2028-3257278.39449306-840747.265506936-TRA A2</t>
  </si>
  <si>
    <t>-2130398-_Sportsfield (Ashley Reserve)--2028-451282-246718-OSD A1</t>
  </si>
  <si>
    <t>-2130268-_Sportsfield (Metropark Stage 1 East)--2028-353344.038871844-284690.034157294-OSD A1</t>
  </si>
  <si>
    <t>-48495-14-_Sportsfield (Rosedale 1)--2028-172321-96679-OSD A1</t>
  </si>
  <si>
    <t>-48495-4-_Sportsfield (Rosedale 2)--2028-149480-85274-OSD A1</t>
  </si>
  <si>
    <t>-48495-2-_Sportsfield (Rosedale 3 &amp; 4)--2028-323905-178095-OSD A1</t>
  </si>
  <si>
    <t>-15792-12-_Sportsfield (Wainoni Park 3)--2028-155764-85236-OSD A1</t>
  </si>
  <si>
    <t>-2130230-_Sportsfield Development (Drury)--2028-180968.50638096-1381618.20611904-OSD A1</t>
  </si>
  <si>
    <t>-2130376-_Sportsfield Development (Existing upgrades)--2028-15104.7148564963-81532.8951435037-OSD A1</t>
  </si>
  <si>
    <t>-2130200-_Sportsfield Development (MCC)--2028-1861218.94258499-5309041.49241501-OSD A1</t>
  </si>
  <si>
    <t>-2130117-_Sportsfield Development (Michaels Ave Reserve)--2028-429681.967325988-3280440.56267401-OSD A1</t>
  </si>
  <si>
    <t>-2130117-_Sportsfield Development (Michaels Ave Reserve)--2028-3589.35543028774-27403.2145697123-OSD A1</t>
  </si>
  <si>
    <t>-2140146-_Stadium Pool (Albany)--2028-259078.956832193-12203643.1532678-CI A16</t>
  </si>
  <si>
    <t>-EW04 123C-_Stormwater Channel Upgrade - 193 Henderson Valley Road--2050-20213.617939012-1444.90442637072-STW A29</t>
  </si>
  <si>
    <t>-EW04 133C-_Stormwater Extension - Netherlands Ave Great North Road--2050-43046.6184950798-2995.04643516497-STW A29</t>
  </si>
  <si>
    <t>-742/999910-_Stormwater flood alleviation (ACC)--2028-17276935.1664611-7152919.63353886-STW A2</t>
  </si>
  <si>
    <t>-742/999910-_Stormwater flood alleviation (ACC)--2028-17702495.8757842-6727358.92421578-STW A26</t>
  </si>
  <si>
    <t>-3101115-_Stormwater PC14 (Waiarohia ponds)--2028-3825331.30089235-3258615.44910765-STW A18</t>
  </si>
  <si>
    <t>-3101114-_Stormwater PC15 (Totara ponds)--2028-9954524.06597701-6565411-STW A18</t>
  </si>
  <si>
    <t>-3045-0-_Stormwater Pond - Link Drive--2057--9680.21324545447-89352-STW A3</t>
  </si>
  <si>
    <t>-2310130-_Stormwater Pond (Crown Lynn precinct)--2028-2337981.13130709-2022969.86869291-STW A11</t>
  </si>
  <si>
    <t>-3335-0-_Stormwater Pond Upper - Oaks Albany--2057-137041.844256362-105659.717110139-STW A27</t>
  </si>
  <si>
    <t>-2981-0-_Stormwater Treatment Pond - Akoranga Drive--2057-118601.812363636-91440-STW A27</t>
  </si>
  <si>
    <t>-126096-0-_Stream Protection - 133 Manuka Rd--2057-3078.04471938388-2373.18270246031-STW A27</t>
  </si>
  <si>
    <t>-123565-0-_Stream Works - Little Shoal Bay - Wakanui Street--2057-3589.84383101608-2767.7815174844-STW A27</t>
  </si>
  <si>
    <t>-126079-1-_Stream Works - Lucas Creek Rehabilitation Works--2057-651421.523909091-10811-STW A27</t>
  </si>
  <si>
    <t>-126083-1-_Stream Works - Oteha Valley Catchment - Riparian Enhancement--2057-14534.3176908696-13268.7693663694-STW A27</t>
  </si>
  <si>
    <t>-293497-0-_Stream Works - Taiaotea - Bayside Reserve--2057-41856.9045454545-45695-STW A3</t>
  </si>
  <si>
    <t>--_Suburb Park Land Acquisition - North--2028-0-2618747.76774194-OSL A8</t>
  </si>
  <si>
    <t>--_Suburb Park Land Acquisition - North-West--2028-960879.514241935-479860.485758065-OSL A7</t>
  </si>
  <si>
    <t>--_Suburb Park Land Acquisition - South--2028-114048.449171335-4683312.70725355-OSL A9</t>
  </si>
  <si>
    <t>--_Suburb Park Land Acquisition - Urban--2028-2247305.6438013-2219300.7761987-OSL A3</t>
  </si>
  <si>
    <t>-793072-_Svd N Struct Plan/Holy Trinity Relocn--2028-295213.903424629-100631.336575371-TRA A2</t>
  </si>
  <si>
    <t>-3200924-_SW Catchment plan Hingaia Stream--2028-20864.3813790269-25445.7861209731-STW A1</t>
  </si>
  <si>
    <t>-3200926-_SW Catchment plan Otara Creek - Flat Bush--2028-65146.7265609211-56369.0834390788-STW A4</t>
  </si>
  <si>
    <t>-742/999920-_SW Programme - design &amp; management Plan (ACC)--2028-2922437.86215813-1528142.63784187-STW A2</t>
  </si>
  <si>
    <t>-742/999920-_SW Programme - design &amp; management Plan (ACC)--2028-3013354.228932-1437226.271068-STW A26</t>
  </si>
  <si>
    <t>-3201344-_SW_AR_Major renewal and upgrades - Marine Parade--2028-95927.8936273716-74242.7623726283-STW A26</t>
  </si>
  <si>
    <t>-3201345-_SW_AR_Major renewal and upgrades - St Andrews Rd--2028-84296.5119664017-65240.7310335983-STW A26</t>
  </si>
  <si>
    <t>-3201346-_SW_AR_Major renewal and upgrades - Stanmore Rd to Fife St--2028-193103.274615997-149451.009384003-STW A26</t>
  </si>
  <si>
    <t>-3201346-_SW_AR_Major renewal and upgrades - Stanmore Rd to Fife St--2028-16570.0470577976-12824.2789422024-STW A26</t>
  </si>
  <si>
    <t>-3201350-_SW_AR_Pond renewal and rehabilitation - Onepoto dams--2028-90254.5872236502-58682.9747763497-STW A27</t>
  </si>
  <si>
    <t>-3201357-_SW_Catchment &amp; Asset Planning_Mahurangi Harbour--2028-84909.7824356185-40215.1475643815-STW A13</t>
  </si>
  <si>
    <t>-3201357-_SW_Catchment &amp; Asset Planning_Mahurangi Harbour--2028-57473.8512596421-27220.8848403579-STW A13</t>
  </si>
  <si>
    <t>-3201364-_SW_Catchment &amp; Asset Planning_Waitemata--2028-1388485.95961914-1201406.24038086-STW A2</t>
  </si>
  <si>
    <t>-3201364-_SW_Catchment &amp; Asset Planning_Waitemata--2028-227170.169963534-175816.858986466-STW A26</t>
  </si>
  <si>
    <t>-3201364-_SW_Catchment &amp; Asset Planning_Waitemata--2028-546809.606565652-423199.698734348-STW A26</t>
  </si>
  <si>
    <t>-3201368-_SW_EP_Contaminant - Croftfield Lane wetland--2028-113308.059878123-98041.2901218776-STW A3</t>
  </si>
  <si>
    <t>-3201377-_SW_FPC_Flood alleviation collaboration - Sunnynook Park--2028-190326.119827813-164682.180172187-STW A3</t>
  </si>
  <si>
    <t>-3201377-_SW_FPC_Flood alleviation collaboration - Sunnynook Park--2028-842713.902457702-729169.295542298-STW A3</t>
  </si>
  <si>
    <t>-3201382-_SW_FPC_Flood control projects - Madills Farm--2028-1635398.32335565-1265705.77664435-STW A26</t>
  </si>
  <si>
    <t>-3201380-_SW_FPC_Flood control projects - Mead Street--2028-513828.191551108-444596.808448892-STW A11</t>
  </si>
  <si>
    <t>-3201383-_SW_FPC_Flood control projects - Olsen Ave--2028-389042.396156005-301096.803843995-STW A26</t>
  </si>
  <si>
    <t>-3201384-_SW_FPC_Flood control projects - Springcombe Rd--2028-391521.111058937-303015.188941063-STW A26</t>
  </si>
  <si>
    <t>-3201384-_SW_FPC_Flood control projects - Springcombe Rd--2028-54043.9265126167-41826.9414873833-STW A26</t>
  </si>
  <si>
    <t>-3201388-_SW_G_GPA - CBD--2028-75041.6388668318-63924.3611331682-STW A2</t>
  </si>
  <si>
    <t>-3201389-_SW_G_GPA - Inner west triangle--2028-613698.153279222-531010.646720777-STW A11</t>
  </si>
  <si>
    <t>-3201389-_SW_G_GPA - Inner west triangle--2028-72506.2919139318-61764.6240860682-STW A11</t>
  </si>
  <si>
    <t>-3201390-_SW_G_GPA - Inner west triangle - Oakley Walmsley and Underwood Park--2028-3786268.25973643-3276119.94026357-STW A11</t>
  </si>
  <si>
    <t>-3201390-_SW_G_GPA - Inner west triangle - Oakley Walmsley and Underwood Park--2028-4226375.4350155-3656928.6399845-STW A11</t>
  </si>
  <si>
    <t>-3201391-_SW_G_GPA - Manukau--2028-1290404.81701216-225439.382987836-STW A5</t>
  </si>
  <si>
    <t>-3201391-_SW_G_GPA - Manukau--2028-763234.17648288-132031.22951712-STW A5</t>
  </si>
  <si>
    <t>-3201394-_SW_G_GPA - Manurewa Papakura -  Artillery Dr--2028-9493472.67105976-8214354.92894024-STW A6</t>
  </si>
  <si>
    <t>-3201394-_SW_G_GPA - Manurewa Papakura -  Artillery Dr--2028-2725447.66008236-2358230.24891764-STW A6</t>
  </si>
  <si>
    <t>-3201396-_SW_G_GPA - Manurewa Papakura -  Waterview Rd pipe--2028-2130659.66475689-1843581.93524311-STW A6</t>
  </si>
  <si>
    <t>-3201392-_SW_G_GPA - Manurewa Papakura - Grove Rd--2028-6382233.06796306-5436716.84653694-STW A6</t>
  </si>
  <si>
    <t>-3201392-_SW_G_GPA - Manurewa Papakura - Grove Rd--2028-2873954.77353869-2486728.02646131-STW A6</t>
  </si>
  <si>
    <t>-3201397-_SW_G_GPA - Manurewa Papakura - Takanini School Rd--2028-553635.00380396-479040.13419604-STW A6</t>
  </si>
  <si>
    <t>-3201397-_SW_G_GPA - Manurewa Papakura - Takanini School Rd--2028-67410.7321981739-58328.0428018261-STW A6</t>
  </si>
  <si>
    <t>-3201404-_SW_G_Growth collaboration projects - 4 Parau St--2028-582135.328841274-450539.809158726-STW A26</t>
  </si>
  <si>
    <t>-3201404-_SW_G_Growth collaboration projects - 4 Parau St--2028-729901.06735044-564902.13064956-STW A26</t>
  </si>
  <si>
    <t>-3201408-_SW_G_Special Housing Area - Okahu Bay--2028-1026427.43630103-794396.763698973-STW A26</t>
  </si>
  <si>
    <t>-3201408-_SW_G_Special Housing Area - Okahu Bay--2028-851972.280090439-659378.342909561-STW A26</t>
  </si>
  <si>
    <t>-3101062-_SWEI 9-11 Kawakawa Bay outfall improvement--2028-40198.2288743827-33771.4211256172-STW A24</t>
  </si>
  <si>
    <t>-3101072-_SWEI Flat bush water quality ponds--2028-9731804.20838414-8420574.79161586-STW A4</t>
  </si>
  <si>
    <t>-3101072-_SWEI Flat Bush water quality ponds--2028-370988.430116516-316027.179883484-STW A4</t>
  </si>
  <si>
    <t>-3201262-_SWFA 155 Howard Rd Maraetai stage 2--2028-16928.3868276713-14221.9121723286-STW A24</t>
  </si>
  <si>
    <t>-3100902-_SWFA Arimu Rd Pipe--2028-125939.144857119-108970.539142882-STW A6</t>
  </si>
  <si>
    <t>-3100903-_SWFA Ascot Ave to Ellerslie Racecourse Stage 1--2028-68367.6896991667-52912.7238008333-STW A26</t>
  </si>
  <si>
    <t>-3100959-_SWFA Mead St East--2028-65673.3465753155-56824.7534246845-STW A11</t>
  </si>
  <si>
    <t>-3100968-_SWFA Parakai stopbanks--2028-49151.1059746295-42528.9135253705-STW A9</t>
  </si>
  <si>
    <t>-3101001-_SWFA Wood St to Ray Small Drive Pipeline--2028-319389.172376337-276355.777623663-STW A6</t>
  </si>
  <si>
    <t>-3201279-_SWG Parallel development (Takanini)--2028-335883.094716747-58680.2502832526-STW A5</t>
  </si>
  <si>
    <t>-3201279-_SWG Parallel development (Takanini)--2028-218129.130605675-188739.164394325-STW A6</t>
  </si>
  <si>
    <t>--_Taharoto/Wairau - Road Widening Stage 3--2028-121645.989124896-594109.610875104-TRA A2</t>
  </si>
  <si>
    <t>--_Taharoto/Wairau - Road Widening Stage 3--2028-25766.1839298298-125840.05127017-TRA A2</t>
  </si>
  <si>
    <t>-44-0-_Taharoto/Wairau Corridor Road Widening --2028-9166644.1906-857457-TRA A2</t>
  </si>
  <si>
    <t>-15827-0-_Taiorahi - New Reticulation - Clematis 13--2057-23914.0763636364-31501-STW A3</t>
  </si>
  <si>
    <t>--_Te Atatu Rd Corridor Improvements--2028-2156962.51981558-1479893.89018442-TRA A4</t>
  </si>
  <si>
    <t>--_Te Atatu Rd Corridor Improvements--2028-389349.041676669-267132.721423331-TRA A4</t>
  </si>
  <si>
    <t>-2130469-_Toilet (Ashley Reserve)--2028-8896.89865903025-419079.10134097-CI A16</t>
  </si>
  <si>
    <t>-3201319-_Toilet (Fowlds Park)--2028--0.000309805778670125-41457.0003098058-CI A18</t>
  </si>
  <si>
    <t>-2130415-_Toilet (Lynn Reserve)--2028-3173.06892003802-149464.091079962-CI A16</t>
  </si>
  <si>
    <t>-15781-3-_Toilet (Marlborough Park 2004)--2028-122854-63146-CI A16</t>
  </si>
  <si>
    <t>-40473-_Toilet (Moana Reserve)--2028-262004.171038421-131758.438961579-CI A15</t>
  </si>
  <si>
    <t>-15789-9-_Toilet (Normanton Reserve 2004)--2028-14606-137674-CI A16</t>
  </si>
  <si>
    <t>-2130467-_Toilet (Rosedale Park)--2028-2692.73605161859-126838.513948381-CI A16</t>
  </si>
  <si>
    <t>-2130256-_Toilet block replacement (Browns Bay / Hadfields Beach)--2028-2660.28768826922-130354.172311731-CI A16</t>
  </si>
  <si>
    <t>-40836-_Toilet design (Puhoi)--2028-140695.739385057-159304.260614943-CI A21</t>
  </si>
  <si>
    <t>-40459-_Toilet Major Upgrade/Renewal (Martins Bay)--2029-73673.663544289-128559.677939427-CI A21</t>
  </si>
  <si>
    <t>-41012-_Toilet replacement (Matheson Bay)--2029-78362.5651855556-136741.756254678-CI A21</t>
  </si>
  <si>
    <t>-2130322-_Toilet replacement (Western Reserve)--2028-246527.726764106-102552.993235894-CI A15</t>
  </si>
  <si>
    <t>-2200114-_Town square PC15 (Massey North)--2028-183748.620562775-5510263.87943722-CI A7</t>
  </si>
  <si>
    <t>-3200758-_Transport - Land Acquisitions (SWAMMCP)--2028-1210443.58579473-156791.32442304-PTR A1</t>
  </si>
  <si>
    <t>--_Transport (Franklin)--2028-8256641.33532925-1104905.06467075-TRA A5</t>
  </si>
  <si>
    <t>-8AMTA-07-052-_Universal Drive Extension  [Growth Portion Only]--2028-2190720.72495501-1320393.27504499-TRA A4</t>
  </si>
  <si>
    <t>-3025-0-_Upgrade Wairoa Road 6 Moata Place--2057-45423.9420810056-35022.0102214041-STW A27</t>
  </si>
  <si>
    <t>-2477-0-_Upgrade Westbourne Road to Beach Road--2057-27238.8998484779-24976.1017633247-STW A3</t>
  </si>
  <si>
    <t>-662/174003-_Waiheke Service Centre--2028-26348.294541764-261984.532665695-CI A26</t>
  </si>
  <si>
    <t>-2130420-_Wainoni Park Natural Outdoor SportSurface (Wainoni Park)--2028-63464.2781577344-484522.991842266-OSD A1</t>
  </si>
  <si>
    <t>-41232-_Wainui Rd Silverdale street Intersection--2029-153798.509918991-89688.6674114481-TRA A2</t>
  </si>
  <si>
    <t>-15792-6-_Walking Tracks (Wainoni Park Yr1)--2028-23517.675-211659.075-OSD A16</t>
  </si>
  <si>
    <t>-15792-7-_Walking Tracks (Wainoni Park Yr2)--2028-407248-377252-OSD A16</t>
  </si>
  <si>
    <t>-126236-0-_Walkway (Campbells Bay)--2029-269374.572881356-127887-OSD A16</t>
  </si>
  <si>
    <t>-2130111-_Walkway (Hobson Bay to Pt Resolution)--2028-48927.0199918649-342611.480008135-OSD A18</t>
  </si>
  <si>
    <t>-295202-0-_Walkway (Manuka Reserve)--2029-107011.508474576-36385-OSD A16</t>
  </si>
  <si>
    <t>-126235-0-_Walkway (Milford Reserve)--2029-1519425.11931864-172600-OSD A16</t>
  </si>
  <si>
    <t>-126199-0-_Walkway (Nell Fisher Reserve)--2029-543282.089661017-48729.9999999999-OSD A16</t>
  </si>
  <si>
    <t>-2130404-_Walkway (Onepoto Domain Stage 1)--2029-366894.858638983-3248.99999999998-OSD A16</t>
  </si>
  <si>
    <t>-2130404-_Walkway (Onepoto Domain)--2028-10932.7574904673-514976.101209533-OSD A16</t>
  </si>
  <si>
    <t>-2130404-_Walkway (Onepoto Domain)--2028-277.548220977969-18414.089379022-OSD A16</t>
  </si>
  <si>
    <t>-126164-0-_Walkway (Piripiri Reserve)--2029-399188.296220339-33137-OSD A16</t>
  </si>
  <si>
    <t>-2130437-_Walkway (Rosedale Park Stage 1)--2029-940907.752318644-33773-OSD A16</t>
  </si>
  <si>
    <t>-2130399-_Walkway (Takapuna-Devonport Stage 1 -Northboro Section)--2029-43966-361392.352941176-OSD A16</t>
  </si>
  <si>
    <t>-295090-0-_Walkway Coastal Network  (NSCC)--2029-51715.7128813559-417754-OSD A16</t>
  </si>
  <si>
    <t>--_Warkworth Matakana Link (SH1 to Matakana)--2035-18104.8427674595-87104.7357120826-TRA A2</t>
  </si>
  <si>
    <t>-2130319-_Warkworth Showgrounds--2028-897282.420228788-6898286.57977121-CI A1</t>
  </si>
  <si>
    <t>-2130319-_Warkworth Showgrounds--2028-19596.5333061113-150657.696693889-CI A1</t>
  </si>
  <si>
    <t>-2130319-_Warkworth Showgrounds Stage 2--2029-380797.481772893-222901.41386067-CI A1</t>
  </si>
  <si>
    <t>-2130319-_Warkworth Showgrounds Stage 3--2028-1838776.78266463-1086223.21733537-CI A1</t>
  </si>
  <si>
    <t>--_Warkworth Western Collector--2028-235317.502346388-1149272.49765361-TRA A2</t>
  </si>
  <si>
    <t>--_Warkworth Western Collector--2028-8044.46645548078-39288.5525445192-TRA A2</t>
  </si>
  <si>
    <t>-3329-0-_Water Quality - Lake Pupuke - Quarry Lake Reserve Takapuna--2057-9958.62507214592-10865.522447152-STW A3</t>
  </si>
  <si>
    <t>-278806-0-_Water Quality - Lucas Creek - Civic Cres raingardens--2057-14249.6818405972-13008.9176463924-STW A27</t>
  </si>
  <si>
    <t>-2887-1-_Water Quality - Oteha - Existing Pond Modifications--2057-8298.6877909091-7581-STW A27</t>
  </si>
  <si>
    <t>-2887-2-_Water Quality - Oteha - Rosedale West Pond Enhancement--2057--36921.8758727272-46304-STW A27</t>
  </si>
  <si>
    <t>-796532-_Wgp Rd Widening - 4 Laning - F/Y 2006--2029-1729185.92040133-270283.694060706-TRA A2</t>
  </si>
  <si>
    <t>-795525-_Wgp Rd Widening - 4 Laning R Bch/Vipond--2050-4287275.2387653-351551.003223958-TRA A2</t>
  </si>
  <si>
    <t>--_Wiri EMU Depot Extension (Wiri II)--2035-11626.4648838194-26377.3331859886-PTR A1</t>
  </si>
  <si>
    <t>-41357-_Woodcocks Road Widening &amp; Urban Upgrade (1 km)--2028-642541.607187836-57458.3928121635-TRA A2</t>
  </si>
  <si>
    <t>-3200769-_Wynyard Quarter Central Precinct Public Works--2035-60139.2773066796-518723.187760777-CI A1</t>
  </si>
  <si>
    <t>-3200769-_Wynyard Quarter Central Precinct Public Works--2032-1805230.37035835-14006240.3578233-CI A1</t>
  </si>
  <si>
    <t>--_Wynyard Quarter Integrated Programme - Daldy Street Upgrade--2030-679262.200346984-1611420.36782168-TRA A3</t>
  </si>
  <si>
    <t>-2130441-_Youth Facility In Parks (Albany)--2028-7274.5461946465-342659.886186464-CI A16</t>
  </si>
  <si>
    <t>OK this relates to STW A42 interest to be refunded</t>
  </si>
  <si>
    <t>Unique identifier</t>
  </si>
  <si>
    <t>Airport to Botany RTN (Investigation and Route Protection) PTR A1 0.1598 2048 0.37037037037037</t>
  </si>
  <si>
    <t>AMETI Eastern Busway Botany Bus Station PTR A1 0.23 2035 0.714285714285714</t>
  </si>
  <si>
    <t>AMETI Eastern Busway Pakuranga Bus Station and Reeves Road Flyover PTR A1 0.23 2035 0.714285714285714</t>
  </si>
  <si>
    <t>AMETI Eastern Busway Panmure to Pakuranga PTR A1 0.23 2035 0.714285714285714</t>
  </si>
  <si>
    <t>AMETI Eastern Busway Ti Rakau Busway PTR A1 0.23 2035 0.714285714285714</t>
  </si>
  <si>
    <t>Bus Priority - Local Improvements PTR A1 0.1598 2028 1</t>
  </si>
  <si>
    <t>City Centre Bus Improvements PTR A1 0.1598 2038 0.588235294117647</t>
  </si>
  <si>
    <t>Dairy Flat Highway Upgrade TRA A2 0.66 2035 0.714285714285714</t>
  </si>
  <si>
    <t>Double Decker Network Mitigation Works PTR A1 0.11 2028 1</t>
  </si>
  <si>
    <t>Downtown Bus Improvements PTR A1 0.1598 2038 0.588235294117647</t>
  </si>
  <si>
    <t>Downtown Ferry Basin (Pier 3 &amp; 4) PTR A1 0.068 2035 0.714285714285714</t>
  </si>
  <si>
    <t>EMU Rolling Stock PTR A1 0.16 2028 1</t>
  </si>
  <si>
    <t>EMU Stabling PTR A1 0.273 2038 0.588235294117647</t>
  </si>
  <si>
    <t>Gills Road Link TRA A12 0.8425 2038 0.588235294117647</t>
  </si>
  <si>
    <t>Glenvar Road/East Coast Road Intersection and Corridor Improvements TRA A2 0.5467 2038 0.588235294117647</t>
  </si>
  <si>
    <t>Greenfield transport infrastructure - North-west TRA A9 0.72 2042 0.476190476190476</t>
  </si>
  <si>
    <t>Hingaia Road Widening TRA A5 0.8525 2028 1</t>
  </si>
  <si>
    <t>Infrastructure works for Drury South (Ararimu) TRA A6 1 2028 1</t>
  </si>
  <si>
    <t>Intelligent Transport Systems TRA A1 0.1598 2028 1</t>
  </si>
  <si>
    <t>Kumeu/Huapai SHA Station Road Intersection  TRA A4 0.91335 2038 0.588235294117647</t>
  </si>
  <si>
    <t>Lincoln Road - Corridor Improvements TRA A4 0.18 2038 0.588235294117647</t>
  </si>
  <si>
    <t>Marae and Papakainga (Turnouts) safety programme  TRA A1 0.097 2042 0.476190476190476</t>
  </si>
  <si>
    <t>Matiatia Park &amp; Ride PTR A1 0.1598 2038 0.588235294117647</t>
  </si>
  <si>
    <t>Medallion Drive Link TRA A12 0.777 2038 0.588235294117647</t>
  </si>
  <si>
    <t>Minor Safety Improvements TRA A1 0.1598 2033 0.833333333333333</t>
  </si>
  <si>
    <t>Murphys Rd Upgrade Bridge Improvement TRA A5 0.166 2028 1</t>
  </si>
  <si>
    <t>Network Perfomance PTR A1 0.1598 2028 1</t>
  </si>
  <si>
    <t>New Footpaths - Regional Programme PTR A1 0.1598 2038 0.588235294117647</t>
  </si>
  <si>
    <t>Park and Ride (Albany Extension Stage 1) PTR A1 0.18 2028 1</t>
  </si>
  <si>
    <t>Park and Ride (Papakura) PTR A1 0.1598 2028 1</t>
  </si>
  <si>
    <t>PT Safety, Security and Amenity and other capital Improvements PTR A1 0.1598 2028 1</t>
  </si>
  <si>
    <t>Puhinui Interchange (bus-rail) PTR A1 0.1598 2038 0.588235294117647</t>
  </si>
  <si>
    <t>Red Light Cameras TRA A1 0.14 2028 1</t>
  </si>
  <si>
    <t>Regional Improvement Projects TRA A1 0.1 2042 0.476190476190476</t>
  </si>
  <si>
    <t>Road Safety Programme TRA A1 0.1598 2033 0.833333333333333</t>
  </si>
  <si>
    <t>Safer Communities and Speed Management TRA A1 0.1598 2033 0.833333333333333</t>
  </si>
  <si>
    <t>Seal Extensions - North TRA A13 0.07 2033 0.833333333333333</t>
  </si>
  <si>
    <t>Seal Extensions - West TRA A14 0.04 2033 0.833333333333333</t>
  </si>
  <si>
    <t>Suburban Bus Stations - Rosedale and Constellation PTR A1 0.1598 2038 0.588235294117647</t>
  </si>
  <si>
    <t>Supporting Growth - Investigation for Growth Projects  TRA A1 0.1598 2048 0.37037037037037</t>
  </si>
  <si>
    <t>Tamaki / Ngapipi Rd safety Improvements (Stg II) TRA A3 0.595 2038 0.588235294117647</t>
  </si>
  <si>
    <t>Tamaki Regeneration Transport Programme TRA A11 0.57 2033 0.833333333333333</t>
  </si>
  <si>
    <t>Urban Cycleways Programme TRA A1 0.1598 2038 0.588235294117647</t>
  </si>
  <si>
    <t>Walking &amp; Cycling Programme PTR A1 0.1598 2038 0.588235294117647</t>
  </si>
  <si>
    <t>Walkways (Ōrākei Spine shared Path and Links) OSD A18 0.5 2028 1</t>
  </si>
  <si>
    <t>Warkworth Western Collector TRA A2 0.3 2028 1</t>
  </si>
  <si>
    <t>Whole of Route Bus Priority Programme - Central PTR A3 0.1598 2038 0.588235294117647</t>
  </si>
  <si>
    <t>Whole of Route Bus Priority Programme - South PTR A5 0.1598 2038 0.588235294117647</t>
  </si>
  <si>
    <t>Wynyard Quarter Integrated Programme - Beaumont-Westhaven Road Upgrade TRA A3 0.1598 2033 0.833333333333333</t>
  </si>
  <si>
    <t>Wynyard Quarter Integrated Programme - Daldy Street Upgrade TRA A3 0.1598 2033 0.833333333333333</t>
  </si>
  <si>
    <t>Community House Development (Papatoetoe Chambers) CI A19 0.0882951804457415 2028 1</t>
  </si>
  <si>
    <t>Te Puke O Tara Community Centre - refurbish centre CI A19 0.223840247025303 2048 0.37037037037037</t>
  </si>
  <si>
    <t>YFTRH - HM - Te Rangi Hiroa Reserve Youth Facility CI A7 0.488306993506655 2048 0.37037037037037</t>
  </si>
  <si>
    <t>17-40 Tomo St New Lynn Stormwater Renewal and Upgrade [2608] STW A29 0.3 2028 1</t>
  </si>
  <si>
    <t>25 Derrimore Heights, Otara; New stormwater system [170] STW A23 0.15 2028 1</t>
  </si>
  <si>
    <t>26-36 Dingle Road Flood Mitigation and Pipe Upgrade [2551] STW A26 0.3 2028 1</t>
  </si>
  <si>
    <t>72-78 Malvern Road [556] STW A26 0.3 2028 1</t>
  </si>
  <si>
    <t>Anzac St Precinct Stormwater Extension, Flood Mitigation and Environ Improvement [2525] STW A7 0.6 2028 1</t>
  </si>
  <si>
    <t>Awakeri Stage 2 Cosgrave Culvert STW A14 0.9 2033 0.833333333333333</t>
  </si>
  <si>
    <t>Awakeri Stage 3 STW A14 0.9 2033 0.833333333333333</t>
  </si>
  <si>
    <t>Awakeri Wetlands stage 1 [297] STW A6 0.9 2028 1</t>
  </si>
  <si>
    <t>Awaruku Stream Remediation [2489] STW A3 0.1 2028 1</t>
  </si>
  <si>
    <t>CANOPy Assessment for NDC STW A33 0.37 2028 1</t>
  </si>
  <si>
    <t>Captain Springs Road, Onehunga - Renewal and Upgrade [2443] STW A15 0.1 2028 1</t>
  </si>
  <si>
    <t>Central Akld SW &amp; WW CMP Model Build STW A33 0.37 2028 1</t>
  </si>
  <si>
    <t>Changing Room and Toilet (Opaheke Reserve) CI A12 0.525 2028 1</t>
  </si>
  <si>
    <t>Changing Room and Toilet (Phyllis Reserve Stage 2) CI A18 0.6 2028 1</t>
  </si>
  <si>
    <t>Changing Rooms (Te Puke o Tara Sports Park) CI A1 0.625 2028 1</t>
  </si>
  <si>
    <t>Clinker Place New Lynn [1272] STW A11 1 2028 1</t>
  </si>
  <si>
    <t>Cycleways and Walkways (Kowhai Park Reserve) OSD A5 0.75 2028 1</t>
  </si>
  <si>
    <t>Development (Deep Creek Reserve) OSD A1 0.875 2028 1</t>
  </si>
  <si>
    <t>Development (Opaheke Reserve) OSD A1 0.525 2028 1</t>
  </si>
  <si>
    <t>Eastbourne Road Remuera Pipe Diversion [2621] STW A2 0.15 2028 1</t>
  </si>
  <si>
    <t>Fearon Pk-Harold Long Res Linkage OSD A18 0.14 2028 1</t>
  </si>
  <si>
    <t>Freeland Reserve [1378] STW A26 0.9 2028 1</t>
  </si>
  <si>
    <t>General Park Development (East View Reserve) OSD A27 0.625 2028 1</t>
  </si>
  <si>
    <t>General Park Development (Hayman Park Stage 1 ) OSD A19 0.75 2028 1</t>
  </si>
  <si>
    <t>General Park Development (Hingaia Park) OSD A13 0.875 2028 1</t>
  </si>
  <si>
    <t>General Park Development (Metro Park West ) OSD A15 0.875 2028 1</t>
  </si>
  <si>
    <t>General Park Development (Taniwha Reserve) OSD A27 0.625 2028 1</t>
  </si>
  <si>
    <t>Improvements (Tahapa Reserve East) OSD A18 0.5 2028 1</t>
  </si>
  <si>
    <t>Lake View Road SW Pipe Renewals and Upgrade [1287] STW A7 0.35 2028 1</t>
  </si>
  <si>
    <t>Lighting and Acoustics (Michaels Avenue Reserve) OSD A1 0.625 2028 1</t>
  </si>
  <si>
    <t>Line Road Flood Mitigation [2533] STW A8 0.4 2028 1</t>
  </si>
  <si>
    <t>Open Spaces (Massey North) OSD A17 0.5 2028 1</t>
  </si>
  <si>
    <t>Matakana Valley Road Stormwater Upgrade [2641] STW A42  2028 1</t>
  </si>
  <si>
    <t>Moa Avenue Urgent Stormwater Works STW A41 0.1 2028 1</t>
  </si>
  <si>
    <t>Neighbourhood Park / Civic Space Land Acquisition - North OSL A8 0.95 2038 0.588235294117647</t>
  </si>
  <si>
    <t>Offset Mitigation Taiaotea Catchmt/NaturalizationTaiaotea/Sherwood Pond Renewal and Upgrade [2449] [2548] [1037] STW A3 0.1 2028 1</t>
  </si>
  <si>
    <t>Ōkahu Bay Stormwater Separation [2538] STW A26 0.4 2028 1</t>
  </si>
  <si>
    <t>Picton Street 1-27 Stormwater Upgrade[46] STW A2 0.05 2028 1</t>
  </si>
  <si>
    <t>Playspace (Hadfields Beach) OSD A15 0.875 2028 1</t>
  </si>
  <si>
    <t>Ports of Auckland Outfall Upgrade [01] STW A2 0.25 2028 1</t>
  </si>
  <si>
    <t>Reynolds Place, Torbay, SW Reticulation and Flood Mitigation [2589] STW A3 0.83 2028 1</t>
  </si>
  <si>
    <t>Rosalind Road and Diana Drive SW Improvements [2588] STW A3 0.7 2028 1</t>
  </si>
  <si>
    <t>Sandcarpet and Lighting (Moyle Park) OSD A1 0.7 2028 1</t>
  </si>
  <si>
    <t>Sandcarpet and Lighting (Red Beach Park) OSD A1 0.625 2028 1</t>
  </si>
  <si>
    <t>Sandcarpet and Lighting (Williams Park) OSD A1 0.7 2028 1</t>
  </si>
  <si>
    <t>Sportsfield Development (Scott Point) OSD A1 1 2028 1</t>
  </si>
  <si>
    <t>Sportsfield Development and Lighting (Fowlds Park fields 2 and 3) OSD A1 0.625 2028 1</t>
  </si>
  <si>
    <t>Sportsfield Upgrade and Lighting (Sunnynook Park) OSD A1 0.625 2028 1</t>
  </si>
  <si>
    <t>Sportspark Development (Waikaraka Park) OSD A1 0.625 2028 1</t>
  </si>
  <si>
    <t>SW Development/Growth Collaboration Work STW A33 1 2028 1</t>
  </si>
  <si>
    <t>SWAP_ Plan Changes for Housing Accord STW A33 0.75 2028 1</t>
  </si>
  <si>
    <t>SWCatchment &amp; Asset Planning_ Asset systems and data STW A33 0.37 2028 1</t>
  </si>
  <si>
    <t>SWCatchment &amp; Asset Planning_ Critical assets and asset risk STW A33 0.37 2028 1</t>
  </si>
  <si>
    <t>SWCatchment &amp; Asset Planning_Contaminant load model STW A33 0.37 2028 1</t>
  </si>
  <si>
    <t>SWCatchment &amp; Asset Planning_Greater Tamaki STW A33 0.37 2028 1</t>
  </si>
  <si>
    <t>SWCatchment &amp; Asset Planning_Hauraki Gulf Islands STW A33 0.37 2028 1</t>
  </si>
  <si>
    <t>SWCatchment &amp; Asset Planning_Hibiscus Coast STW A33 0.37 2028 1</t>
  </si>
  <si>
    <t>SWCatchment &amp; Asset Planning_Kaipara Harbour STW A33 0.37 2028 1</t>
  </si>
  <si>
    <t>SWCatchment &amp; Asset Planning_Manukau Harbour STW A33 0.37 2028 1</t>
  </si>
  <si>
    <t>SWCatchment &amp; Asset Planning_Regional STW A33 0.37 2028 1</t>
  </si>
  <si>
    <t>SWCatchment &amp; Asset Planning_Wairoa STW A33 0.37 2028 1</t>
  </si>
  <si>
    <t>SWCatchment &amp; Asset Planning_Waitemata STW A2 0.51 2028 1</t>
  </si>
  <si>
    <t>SWG Northcote SW Mgmt Greenslade Reserve [377] STW A27 0.83 2028 1</t>
  </si>
  <si>
    <t>SWG Takanini Conveyance Land Purchase [297] STW A6 0.9 2033 0.833333333333333</t>
  </si>
  <si>
    <t>Takanini School Rd Area 6A_6B, Popes Road  [347] STW A14 0.9 2033 0.833333333333333</t>
  </si>
  <si>
    <t>Tāmaki College flood mitigation [2118] STW A8 0.85 2028 1</t>
  </si>
  <si>
    <t>Te Auaunga Awa Oakley Walmsley &amp; Underwood Park Stream  [58] STW A11 0.83 2028 1</t>
  </si>
  <si>
    <t>Te Kanawa Crescent - Abel Tasman Avenue  New Stormwater Reticulation, Henderson STW A29 0.83 2028 1</t>
  </si>
  <si>
    <t>Te Whau Pathway Project Suite OSD A1 0.5 2028 1</t>
  </si>
  <si>
    <t>Toilet (Red Beach Park) CI A15 0.625 2028 1</t>
  </si>
  <si>
    <t>University of Auckland Khyber Pass Road [2429] STW A2 0.65 2028 1</t>
  </si>
  <si>
    <t>Unsworth Reserve Stormwater Pond Renewal and Upgrade [2453] STW A27 0.1 2028 1</t>
  </si>
  <si>
    <t>Upgrade (Jubilee bridge) OSD A18 0.61 2028 1</t>
  </si>
  <si>
    <t>Waikowhai Coastal Boardwalk - Stage 2 OSD A18 0.625 2028 1</t>
  </si>
  <si>
    <t>Waitaro Stream, Corbans Reserve Culvert Upgrade [2403] STW A29 0.35 2028 1</t>
  </si>
  <si>
    <t>Walkways (Lake Pupuke South and Foreshore Structure) OSD A16 0.625 2028 1</t>
  </si>
  <si>
    <t>Walkways (Tamaki Estuary stage 2) OSD A20 0.75 2028 1</t>
  </si>
  <si>
    <t>Westmere / Grey Lynn Stormwater Network Extension [2456],[2457],[2458],[2478] STW A26 0.9 2028 1</t>
  </si>
  <si>
    <t>Airport Access Improvements PTR A1 0.1598 2028 1</t>
  </si>
  <si>
    <t>Double decker network mitigation works PTR A3 0.1598 2028 1</t>
  </si>
  <si>
    <t>Downtown Ferry Basin Redevelopment PTR A1 0.068 2035 0.714285714285714</t>
  </si>
  <si>
    <t>Improvements Complementing Developments TRA A2 0.187220751427831 2037 0.625</t>
  </si>
  <si>
    <t>Lake Road / Esmonde Road Improvements TRA A2 0.1598 2038 0.588235294117647</t>
  </si>
  <si>
    <t>Matakana Link Road (SH1 to Matakana) TRA A2 0.1598 2038 0.588235294117647</t>
  </si>
  <si>
    <t>Redhills Arterial Upgrade TRA A9 0.75 2033 0.833333333333333</t>
  </si>
  <si>
    <t>Seal Extensions - Hauraki Gulf Islands TRA A7 0.08 2033 0.833333333333333</t>
  </si>
  <si>
    <t>Wainui Improvements TRA A10 0.915 2038 0.588235294117647</t>
  </si>
  <si>
    <t>Whenuapai Arterial Upgrade and Realignment TRA A9 0.67 2048 0.37037037037037</t>
  </si>
  <si>
    <t>12 Scenic Drive, Manurewa SW Renewal and Upgrade[2580] STW A5 0.1 2028 1</t>
  </si>
  <si>
    <t>212 Henderson Valley Rd Stormwater Network Relocation [2579] STW A29 0.9 2028 1</t>
  </si>
  <si>
    <t>32 Sharon Road, Cliff SW Outfall Renewal/Diversion &amp; Network Extension [1293] STW A3 0.7 2028 1</t>
  </si>
  <si>
    <t>36 Buckland Road Māngere Stormwater Upgrade [187] STW A14 0.35 2028 1</t>
  </si>
  <si>
    <t>Airport Oaks, Mangere stage 2 Wetland [491] STW A14 0.1 2028 1</t>
  </si>
  <si>
    <t>Aquatic facility (Flat Bush) CI A10 0.287130735673663 2028 1</t>
  </si>
  <si>
    <t>Artillery Drive Tunnel to inlet [280] (19%) STW A14 0.9 2033 0.833333333333333</t>
  </si>
  <si>
    <t>Carpark (Botanic Gardens Overflow) OSD A1 0.625 2028 1</t>
  </si>
  <si>
    <t>Community Centre (Massey North) [Growth Portion Only] CI A7 1 2040 0.526315789473684</t>
  </si>
  <si>
    <t>Community Centre Replacement (Avondale) CI A17 0.204970001876695 2028 1</t>
  </si>
  <si>
    <t>Community House Development (Hobsonville Point) CI A17 0.54 2028 1</t>
  </si>
  <si>
    <t>Community House Renewals (Ranui) CI A17 0.96 2028 1</t>
  </si>
  <si>
    <t>Community Hub (Albany) CI A16 0.34 2028 1</t>
  </si>
  <si>
    <t>Development (Moire Park) OSD A1 0.625 2028 1</t>
  </si>
  <si>
    <t>East Tāmaki Dam Upgrade [2500] STW A23 0.4 2028 1</t>
  </si>
  <si>
    <t>Faulder Avenue and Fife Street Stormwater upgrade [1344] STW A26 0.8 2028 1</t>
  </si>
  <si>
    <t>Foreshore upgrade (Onehunga Bay) CI A18 0.392666666666667 2028 1</t>
  </si>
  <si>
    <t>Greenways Link (Otahuhu Portage) OSD A19 0.75 2028 1</t>
  </si>
  <si>
    <t>Grove Rd McLennan Box Culvert [1408] STW A6 0.9 2028 1</t>
  </si>
  <si>
    <t>Kiri Place, Mairangi Bay [1257 &amp; 2442] STW A3 0.3 2028 1</t>
  </si>
  <si>
    <t>Korotaha Terrace Rothesay Pipe Renewal and Upgrade [2552] STW A3 0.25 2028 1</t>
  </si>
  <si>
    <t>Land Acquisition (Long Bay) OSL A1 1 2048 0.37037037037037</t>
  </si>
  <si>
    <t>Land Acquisition (Metropark East) OSL A1 1 2029 1</t>
  </si>
  <si>
    <t>Library Build (Waiheke) CI A1 0.55 2032 0.909090909090909</t>
  </si>
  <si>
    <t>Lighting (Allen Hill Reserve) OSD A1 0.625 2028 1</t>
  </si>
  <si>
    <t>Lighting (Freyberg Park field 3) OSD A1 0.625 2028 1</t>
  </si>
  <si>
    <t>Lighting (Keith Hay Park) OSD A1 0.75 2028 1</t>
  </si>
  <si>
    <t>Master Plan (Barry Curtis Park) OSD A1 0.26 2028 1</t>
  </si>
  <si>
    <t>Masterplan Priorities (Panmure Basin) OSD A27 0.625 2028 1</t>
  </si>
  <si>
    <t>Morgan St, Alba St , Clayton St - SW Upgrade/Separation, Newmarket [1295] STW A2 0.6 2028 1</t>
  </si>
  <si>
    <t>Multi-purpose community facility (Flat Bush) CI A10 0.333815057050845 2028 1</t>
  </si>
  <si>
    <t>Neighbourhood Park / Civic Space Land Acquisition - North-West OSL A7 0.985 2038 0.588235294117647</t>
  </si>
  <si>
    <t>Neighbourhood Park / Civic Space Land Acquisition - South OSL A9 0.95 2038 0.588235294117647</t>
  </si>
  <si>
    <t>Neighbourhood Park Land Acquisition - Brownfield OSL A3 0.9 2038 0.588235294117647</t>
  </si>
  <si>
    <t>Neighbourhood Park Land Acquisition - North OSL A8 0.95 2038 0.588235294117647</t>
  </si>
  <si>
    <t>Neighbourhood Park Land Acquisition - Rural North OSL A1 0.82 2038 0.588235294117647</t>
  </si>
  <si>
    <t>Neighbourhood Park Land Acquisition - Rural West OSL A23 0.985 2038 0.588235294117647</t>
  </si>
  <si>
    <t>New Changing Rooms (Grey Lynn Park) OSD A1 0.5 2028 1</t>
  </si>
  <si>
    <t>Offset Mitigation Stanmore Bay Catchment [2504] STW A10 0.1 2028 1</t>
  </si>
  <si>
    <t>Open Space redevelopment (Stonefields) OSD A18 1 2028 1</t>
  </si>
  <si>
    <t>Open Spaces (Massey North) OSD A17 0.625 2028 1</t>
  </si>
  <si>
    <t>Osman Street Flood Mitigation [969] STW A29 0.25 2028 1</t>
  </si>
  <si>
    <t>Playground (Kahawairahi Drive Reserve) CI A25 0.875 2028 1</t>
  </si>
  <si>
    <t>Playground (Waimahia Reserve) CI A19 0.75 2028 1</t>
  </si>
  <si>
    <t>Playspace (Flat Bush) OSD A10 0.875 2028 1</t>
  </si>
  <si>
    <t>Recreation Centre (Whau) CI A17 0.313409306463287 2035 0.714285714285714</t>
  </si>
  <si>
    <t>Smythe Rd Henderson SW Retic Renewal and Upgrade [2590] STW A29 0.4 2028 1</t>
  </si>
  <si>
    <t>Sportsfield (Metropark Stage 1 East) OSD A1 1 2028 1</t>
  </si>
  <si>
    <t>Sportsfield Development (MCC) OSD A1 0.5 2028 1</t>
  </si>
  <si>
    <t>Sportsfield development (Ostrich Farm) OSD A1 0.75 2028 1</t>
  </si>
  <si>
    <t>Sportsfield Upgrade (Sister Rene Shadbolt Park field 2) OSD A1 0.75 2028 1</t>
  </si>
  <si>
    <t>Sportsfield Upgrade and Lighting Investigation (Henderson-Massey) OSD A1 0.625 2028 1</t>
  </si>
  <si>
    <t>Sportsfield Upgrade and Lighting Investigation (Waitakere Ranges) OSD A1 0.875 2028 1</t>
  </si>
  <si>
    <t>Stadium Pool (Albany) CI A16 0.37 2028 1</t>
  </si>
  <si>
    <t>Stanmore Road to Fife Street Stormwater Upgrade  [41] - Larchwood section STW A26 0.1 2028 1</t>
  </si>
  <si>
    <t>Stormwater PC14 (Waiarohia ponds) STW A18 1 2028 1</t>
  </si>
  <si>
    <t>Stormwater PC15 (Totara ponds) STW A18 1 2028 1</t>
  </si>
  <si>
    <t>Stormwater pond (Crown Lynn precinct) STW A11 1 2028 1</t>
  </si>
  <si>
    <t>Suburb Park Land Acquisition - North OSL A8 0.95 2038 0.588235294117647</t>
  </si>
  <si>
    <t>Suburb Park Land Acquisition - South OSL A9 0.95 2038 0.588235294117647</t>
  </si>
  <si>
    <t>Sunnynook Park Dry Pond Upgrade [426] STW A3 0.1 2028 1</t>
  </si>
  <si>
    <t>SW_Catchment &amp; Asset Planning_Mahurangi Harbour STW A13 0.51 2028 1</t>
  </si>
  <si>
    <t>SW_Catchment &amp; Asset Planning_Waitemata STW A2 0.51 2028 1</t>
  </si>
  <si>
    <t>SW_G_GPA - Inner west triangle STW A11 0.6 2028 1</t>
  </si>
  <si>
    <t>SW_G_GPA - Inner west triangle - Oakley Walmsley and Underwood Park STW A11 0.9 2028 1</t>
  </si>
  <si>
    <t>SW_G_Growth collaboration projects - 4 Parau St STW A26 0.9 2028 1</t>
  </si>
  <si>
    <t>Swaffield Rd  to Ashlynne &amp; Balance  Av Papatoetoe [1000] Stages 2 &amp; 3 STW A19 0.35 2028 1</t>
  </si>
  <si>
    <t>SWCatchment &amp; Asset Planning West Coast STW A33 0.37 2028 1</t>
  </si>
  <si>
    <t>SWEI Flat Bush Water Quality Ponds STW A4 1 2028 1</t>
  </si>
  <si>
    <t>Toilet (Fowlds Park) CI A1 0.63 2028 1</t>
  </si>
  <si>
    <t>Toilet (Gulf Harbour Reserve) CI A15 0.625 2028 1</t>
  </si>
  <si>
    <t>Toilet (Metro Park East) CI A15 0.88 2028 1</t>
  </si>
  <si>
    <t>Toilet (Metro Park East) CI A15 0.875 2028 1</t>
  </si>
  <si>
    <t>Toilet replacement (Western Reserve) CI A15 0.34 2028 1</t>
  </si>
  <si>
    <t>Totaravale Drive SW Network Upgrade [2592] STW A3 0.83 2028 1</t>
  </si>
  <si>
    <t>Unlock Northcote  - Town Centre Upgrade OSD A16 0.8025 2028 1</t>
  </si>
  <si>
    <t>Victor Street to Oakley Creek, Waterview Stormwater Renewal and Upgrade [2159] STW A11 0.4 2028 1</t>
  </si>
  <si>
    <t>Walkways (Norana Park) OSD A19 0.75 2028 1</t>
  </si>
  <si>
    <t>Walkways (Rautawhiri Park) OSD A23 0.75 2028 1</t>
  </si>
  <si>
    <t>Warkworth Showgrounds CI A1 0.75 2028 1</t>
  </si>
  <si>
    <t>Waterview Separation [2141] STW A11 0.5 2028 1</t>
  </si>
  <si>
    <t>Albany Centre Lake-Lucas Pond No.9 STW A27 0.3368 2057 0.277777777777778</t>
  </si>
  <si>
    <t>Albany Highway (Schnapper Rock Road to State Highway 17) TRA A2 0.4148 2054 0.303030303030303</t>
  </si>
  <si>
    <t>Albany Highway Upgrade TRA A2 0.43 2028 1</t>
  </si>
  <si>
    <t>Albany Lakes - Foundation Infrastructure CI A16 1 2050 0.344827586206897</t>
  </si>
  <si>
    <t>Albany Lakes Development- Civic Park  CI A16 1 2029 1</t>
  </si>
  <si>
    <t>AMETI Busway Panmure to Botany PTR A1 0.23 2035 0.714285714285714</t>
  </si>
  <si>
    <t>AMETI Eastern Busway Ti Raukau Busway PTR A1 0.23 2035 0.714285714285714</t>
  </si>
  <si>
    <t>AMETI Morin to Merton; Package 1 PTR A1 0.23 2035 0.714285714285714</t>
  </si>
  <si>
    <t>Anzac Street Corridor TRA A2 0.34 2041 0.5</t>
  </si>
  <si>
    <t>Auckland Art Gallery CI A1 0.188 2042 0.476190476190476</t>
  </si>
  <si>
    <t>Auckland Museum Surrounds and Cenotaph CI A1 0.2 2028 1</t>
  </si>
  <si>
    <t>Beach Road to Freyberg Park STW A3 0.2775 2057 0.277777777777778</t>
  </si>
  <si>
    <t>Bridge Replacement Wainui No 2 TRA A2 0.42 2029 1</t>
  </si>
  <si>
    <t>Bus Priority &amp; Transit lane Improvements PTR A1 0.11 2028 1</t>
  </si>
  <si>
    <t>Bush Road / Rosedale Road Improvements TRA A2 0.4605 2031 1</t>
  </si>
  <si>
    <t>Bush Road Improvements TRA A2 0.4745 2037 0.625</t>
  </si>
  <si>
    <t>Busway Pond - Hillcrest STW A3 0.3368 2057 0.277777777777778</t>
  </si>
  <si>
    <t>Canoe Ramp (Rame Reserve) CI A16 1 2028 1</t>
  </si>
  <si>
    <t>Carpark (Buster Elliot Reserve Stage 2) CI A22 1 2029 1</t>
  </si>
  <si>
    <t>Carpark (Pt England Reserve) OSD A18 1 2028 1</t>
  </si>
  <si>
    <t>Carpark (Rame Road) OSD A16 1 2028 1</t>
  </si>
  <si>
    <t>Catchpits and leads upgrade Nereus Pl STW A3 0.3307 2057 0.277777777777778</t>
  </si>
  <si>
    <t>Centennial Park to Beach Road Campbells Bay STW A3 0.353221949171043 2057 0.277777777777778</t>
  </si>
  <si>
    <t>Changing Facility (Ashley Reserve) CI A16 1 2028 1</t>
  </si>
  <si>
    <t>Churchill Park development Stage 2 CI A18 1 2028 1</t>
  </si>
  <si>
    <t>City Centre Bus Improvements PTR A1 0.11 2035 0.714285714285714</t>
  </si>
  <si>
    <t>City Rail Link (council's share) PTR A1 0.23 2045 0.416666666666667</t>
  </si>
  <si>
    <t>Clark Street Reconstruction [Growth Portion Only] TRA A4 1 2028 1</t>
  </si>
  <si>
    <t>Coastal Land Acquisition OSL A16 1 2048 0.37037037037037</t>
  </si>
  <si>
    <t>Community House (McLaren Park )[Growth Portion Only] CI A17 1 2048 0.37037037037037</t>
  </si>
  <si>
    <t>Community House (West Harbour ) [Growth Portion Only] CI A17 1 2048 0.37037037037037</t>
  </si>
  <si>
    <t>Community Infrastructure (Franklin) CI A14 1 2028 1</t>
  </si>
  <si>
    <t>Crossfield Reserve Training Lights CI A18 1 2028 1</t>
  </si>
  <si>
    <t>Culvert - 1 Peter Tce &amp; 6 Castor Bay STW A3 0.4805 2057 0.277777777777778</t>
  </si>
  <si>
    <t>Culvert - 12/18 Killarney Ave STW A3 0.3535 2057 0.277777777777778</t>
  </si>
  <si>
    <t>Culvert - 307 Beach Road STW A3 0.3992 2057 0.277777777777778</t>
  </si>
  <si>
    <t>Culvert - 42 Alexander Ave STW A3 0.3211 2057 0.277777777777778</t>
  </si>
  <si>
    <t>Culvert - Inga Road STW A3 0.3284 2057 0.277777777777778</t>
  </si>
  <si>
    <t>Culvert - Pounamu Ave (Node 1) STW A27 0.4352 2057 0.277777777777778</t>
  </si>
  <si>
    <t>Cycleways And Walkways CI A1 0.25 2028 1</t>
  </si>
  <si>
    <t>Cycleways and Walkways (Orewa West) CI A15 0.5 2028 1</t>
  </si>
  <si>
    <t>Cycling (Sanders Reserve) CI A16 0.75 2028 1</t>
  </si>
  <si>
    <t>Deep Creek - New Reticulation - Carlisle- 153 to 167 Ldyll &amp; Nor East STW A3 0.2923 2057 0.277777777777778</t>
  </si>
  <si>
    <t>Denby Lane (Stafford Park) STW A27 0.1619 2057 0.277777777777778</t>
  </si>
  <si>
    <t>Detention Pond - Apollo Drive Albany STW A27 0.3368 2057 0.277777777777778</t>
  </si>
  <si>
    <t>Development (Riverton Park Reserve) CI A11 0.25 2028 1</t>
  </si>
  <si>
    <t>Dominion Road TRA A3 0.35 2042 0.476190476190476</t>
  </si>
  <si>
    <t>Dominion Road Public Transport Corridor upgrade TRA A3 0.11 2028 1</t>
  </si>
  <si>
    <t>Downtown Ferry Basin (Pier 3 &amp; 4) PTR A1 0.18 2035 0.714285714285714</t>
  </si>
  <si>
    <t>Drainage (Western Springs Playing Fields) CI A1 1 2028 1</t>
  </si>
  <si>
    <t>Duplicating Line - 10-21 Bevyn Street Milford STW A3 0.39 2057 0.277777777777778</t>
  </si>
  <si>
    <t>Duplicating Line - 16 George Herring Pl to 83A Woodglen Rd STW A29 0.298344725722415 2050 0.344827586206897</t>
  </si>
  <si>
    <t>Duplicating Line - Cambria Road Devonport STW A27 0.2836 2057 0.277777777777778</t>
  </si>
  <si>
    <t>Duplicating Line - Meilland Place STW A29 0.388669693645903 2050 0.344827586206897</t>
  </si>
  <si>
    <t>East West Link TRA A3 0.16 2028 1</t>
  </si>
  <si>
    <t>East West Link TRA A5 0.16 2028 1</t>
  </si>
  <si>
    <t>Elmore Road Upgrading TRA A2 0.4125 2038 0.588235294117647</t>
  </si>
  <si>
    <t>EMU Rolling Stock PTR A1 0.11 2028 1</t>
  </si>
  <si>
    <t>Esmonde Road (Lake Rd to Assembly of God) TRA A2 0.1918 2028 1</t>
  </si>
  <si>
    <t>Fairview Avenue Upgrade TRA A2 0.4864 2038 0.588235294117647</t>
  </si>
  <si>
    <t>FDC Catchment Management Plan Projects - Stormwater A Zone STW A21 1 2028 1</t>
  </si>
  <si>
    <t>FDC Catchment Management Plan Projects - Stormwater A Zone STW A30 1 2028 1</t>
  </si>
  <si>
    <t>FDC Catchment Management Plan Projects - Stormwater B Zone STW A16 1 2028 1</t>
  </si>
  <si>
    <t>Flat Bush Upgrades TRA A5 0.215 2028 1</t>
  </si>
  <si>
    <t>Flood Protection - Attwood - 143 Attwood Rd STW A27 0.4615 2057 0.277777777777778</t>
  </si>
  <si>
    <t>Flood Protection - Cassino - 110-112 Lake Rd  STW A27 0.2969 2057 0.277777777777778</t>
  </si>
  <si>
    <t>Flood Protection - Deep Creek - 1-13 Rewi St Gray Cresc STW A3 0.2923 2057 0.277777777777778</t>
  </si>
  <si>
    <t>Flood Protection - Deep Creek - 26 Long Street Torbay STW A3 0.3359 2057 0.277777777777778</t>
  </si>
  <si>
    <t>Flood Protection - Deep Creek - 52 Alexander Ave culvert STW A3 0.4086 2057 0.277777777777778</t>
  </si>
  <si>
    <t>Flood Protection - Hillcrest - Barrys Point Road STW A3 0.4157 2057 0.277777777777778</t>
  </si>
  <si>
    <t>Flood Protection - Northboro - 40 Northboro Rd STW A27 0.3606 2057 0.277777777777778</t>
  </si>
  <si>
    <t>Footpath Construction 2004-2008 [Growth Portion Only] (WCC) TRA A4 1 2028 1</t>
  </si>
  <si>
    <t>Foundation Infrastructure (NSCC) CI A16 1 2045 0.416666666666667</t>
  </si>
  <si>
    <t>General Park Development (ACC) CI A18 1 2028 1</t>
  </si>
  <si>
    <t>Gills Road Link TRA A12 0.7545 2035 0.714285714285714</t>
  </si>
  <si>
    <t>Gills Road to Oteha Valley Road TRA A2 0.85 2042 0.476190476190476</t>
  </si>
  <si>
    <t>Glendhu Road Upgrading and Link TRA A2 0.44 2028 1</t>
  </si>
  <si>
    <t>Glenfield Road (Bentley to Sunset) TRA A2 0.22 2028 1</t>
  </si>
  <si>
    <t>Great North Road - Henderson [Growth Portion Only] TRA A4 1 2028 1</t>
  </si>
  <si>
    <t>Greenhithe Streets Upgrading TRA A2 0.73 2038 0.588235294117647</t>
  </si>
  <si>
    <t>Greenleaf Way Stage 1 STW A3 0.3842 2057 0.277777777777778</t>
  </si>
  <si>
    <t>Greenleaf Way Stage 2 STW A3 0.3856 2057 0.277777777777778</t>
  </si>
  <si>
    <t>Greville Road (Hugh Green Drive to SH1) TRA A2 0.9104 2044 0.434782608695652</t>
  </si>
  <si>
    <t>Hall Upgrade (Stillwater) CI A22 0.34 2028 1</t>
  </si>
  <si>
    <t>Harvey Wright Training Field CI A16 1 2028 1</t>
  </si>
  <si>
    <t>HBC Rds-Knowledge Econony Zone Parkway TRA A2 1 2029 1</t>
  </si>
  <si>
    <t>Henderson Transport Interchange [Growth Portion Only] TRA A4 1 2028 1</t>
  </si>
  <si>
    <t>Hingaia Kuhanui Stage 1 TRA A5 0.8 2028 1</t>
  </si>
  <si>
    <t>Hingaia Oakland Rd/Hingaia Rd Inter TRA A5 0.8 2028 1</t>
  </si>
  <si>
    <t>Hingaia Road Widening TRA A5 0.8 2028 1</t>
  </si>
  <si>
    <t>Hobsonville Interchange [Growth Portion Only] TRA A4 1 2057 0.277777777777778</t>
  </si>
  <si>
    <t>Improved Illumination of Local Roads 2004 to 2008 [Growth Portion Only] TRA A4 1 2039 0.555555555555556</t>
  </si>
  <si>
    <t>Improvements Complementing Development TRA A2 0.87 2037 0.625</t>
  </si>
  <si>
    <t>Intersection upgrade - Akoranga Drive - Stage 1 TRA A2 0.6195 2028 1</t>
  </si>
  <si>
    <t>Kaipatiki Crossing TRA A2 0.2641 2049 0.357142857142857</t>
  </si>
  <si>
    <t>Kumeu/Huapai SHA Station Road Intersection  TRA A4 0.91 2035 0.714285714285714</t>
  </si>
  <si>
    <t>Kyle Road Reconstruction TRA A2 0.51 2028 1</t>
  </si>
  <si>
    <t>Lake Town Green Reserve CI A16 1 2028 1</t>
  </si>
  <si>
    <t>Land Purchase - Whangaparaoa Rd Capacity Improvement Brightside-Arklow (PR) TRA A2 0.47 2028 1</t>
  </si>
  <si>
    <t>Library Build CI A1 0.55 2028 1</t>
  </si>
  <si>
    <t>Library Build (Ranui) CI A1 0.23 2028 1</t>
  </si>
  <si>
    <t>Library Build (Te Atatu Peninsula) CI A1 0.72 2028 1</t>
  </si>
  <si>
    <t>Library Build (Wellsford) CI A1 0.57 2032 0.909090909090909</t>
  </si>
  <si>
    <t>Library Build (Whangaparaoa) CI A1 0.3 2029 1</t>
  </si>
  <si>
    <t>Library Collections (ACC) CI A1 0.03 2028 1</t>
  </si>
  <si>
    <t>Library Collections (New Builds) CI A1 0.72 2028 1</t>
  </si>
  <si>
    <t>Library Extension (Devonport) CI A1 0.43 2028 1</t>
  </si>
  <si>
    <t>Library Extension / Replacement (Birkenhead) CI A1 0.43 2028 1</t>
  </si>
  <si>
    <t>Lighting (Anderson Park #1 Field Training Lights) OSD A1 1 2028 1</t>
  </si>
  <si>
    <t>Lighting (Waikaraka Park stage 4) OSD A1 1 2028 1</t>
  </si>
  <si>
    <t>Lincoln Road - Corridor Improvements TRA A4 0.18 2028 1</t>
  </si>
  <si>
    <t>Lincoln Road Widening Norval - Sel Peacock  TRA A4 0.18 2028 1</t>
  </si>
  <si>
    <t>Lonely Track / Gills/Albany Heights Intersection-Stage 2 TRA A12 0.972826756316627 2049 0.357142857142857</t>
  </si>
  <si>
    <t>Lonely Track Road/Fairview Ave Intersection TRA A2 0.1895 2050 0.344827586206897</t>
  </si>
  <si>
    <t>Long Bay Structural Plan TRA A2 1 2043 0.454545454545455</t>
  </si>
  <si>
    <t>Lower Corridor Area 3 Massey Nth PC15 OSD A17 1 2028 1</t>
  </si>
  <si>
    <t>Major Works - Orchard Ridge Oban Rds Browns Bay STW A3 0.2775 2057 0.277777777777778</t>
  </si>
  <si>
    <t>Mansel Drive Extension TRA A2 1 2029 1</t>
  </si>
  <si>
    <t>Manukau Bus Interchange (Lot 59) PTR A1 0.11 2035 0.714285714285714</t>
  </si>
  <si>
    <t>Maritime Recreational Fund Development (MCC) CI A19 0.5 2028 1</t>
  </si>
  <si>
    <t>Masons Road - Lucas Pond No. 3 STW A27 0.3368 2057 0.277777777777778</t>
  </si>
  <si>
    <t>Medallion Drive Link TRA A12 0.78 2035 0.714285714285714</t>
  </si>
  <si>
    <t>Mill Road Improvements (Northern) TRA A5 0.31 2028 1</t>
  </si>
  <si>
    <t>Minor Safety 2004/5 to 2008/09 [Growth Portion Only] TRA A4 1 2039 0.555555555555556</t>
  </si>
  <si>
    <t>Minor Stormwater Upgrade - 16 Dee Place STW A3 0.3932 2057 0.277777777777778</t>
  </si>
  <si>
    <t>Minor Upgrade - 13 Riverview Road to Rimu Street New Lynn STW A29 0.424618952297429 2050 0.344827586206897</t>
  </si>
  <si>
    <t>Minor Upgrade - 15 Aquarius Avenue Glen Eden  STW A29 0.340038513675266 2050 0.344827586206897</t>
  </si>
  <si>
    <t>Minor Upgrade - 2/20 Kamara Road to 55 Rosier Road Glen Eden  STW A29 0.489354414268434 2050 0.344827586206897</t>
  </si>
  <si>
    <t>Minor Upgrade - 30 Crompton Rd STW A29 0.46837976122797 2050 0.344827586206897</t>
  </si>
  <si>
    <t>Minor Upgrade - 46 Kamara Rd to 25 Kamara Rd Glen Eden  STW A29 0.478533468680958 2050 0.344827586206897</t>
  </si>
  <si>
    <t>Minor Upgrade - 52 – 40 Woodfern Crescent STW A29 0.196243942422456 2050 0.344827586206897</t>
  </si>
  <si>
    <t>Minor Upgrade - Belle Vue Avenue STW A27 0.1619 2057 0.277777777777778</t>
  </si>
  <si>
    <t>Minor Upgrade - Birdwood Growth Areas Structure Plan STW A29 0.710151187904968 2050 0.344827586206897</t>
  </si>
  <si>
    <t>Minor Upgrade - Deep Creek Road - Weatherly STW A3 0.294 2057 0.277777777777778</t>
  </si>
  <si>
    <t>Minor Upgrade - Hastings Pde  STW A27 0.2915 2057 0.277777777777778</t>
  </si>
  <si>
    <t>Minor Upgrade - Surville Pl 14a Mairangi Bay STW A3 0.2504 2057 0.277777777777778</t>
  </si>
  <si>
    <t>Minor Upgrade - Wisteria Way - Honeysuckle Lane STW A3 0.5539 2057 0.277777777777778</t>
  </si>
  <si>
    <t>Multi-purpose community facility and town square (Westgate) CI A7 0.67 2028 1</t>
  </si>
  <si>
    <t>Murphys Rd Upgrade Bridge Improvement TRA A5 0.31 2028 1</t>
  </si>
  <si>
    <t>Natural Environment Land Acquisition 1997-2004 OSL A16 1 2038 0.588235294117647</t>
  </si>
  <si>
    <t>Neighbourhood Park Land Acquisition - North OSL A8 0.82 2028 1</t>
  </si>
  <si>
    <t>Neighbourhood Park Land Acquisition - Northwest OSL A7 0.82 2028 1</t>
  </si>
  <si>
    <t>Neighbourhood Park Land Acquisition - Rural North Upper OSL A21 0.82 2028 1</t>
  </si>
  <si>
    <t>Neighbourhood Park Land Acquisition - South OSL A9 0.82 2028 1</t>
  </si>
  <si>
    <t>Neighbourhood Park Land Acquisition - Urban OSL A3 0.82 2028 1</t>
  </si>
  <si>
    <t>New Lynn Town Centre (non sub) [Growth Portion Only] TRA A4 1 2028 1</t>
  </si>
  <si>
    <t>New Lynn Town Centre [Growth Portion Only] TRA A4 1 2028 1</t>
  </si>
  <si>
    <t>NORSGA PC 14 Hobsonville Village TRA A4 0.38 2028 1</t>
  </si>
  <si>
    <t>NORSGA PC 15 Massey North T/C TRA A4 0.38 2028 1</t>
  </si>
  <si>
    <t>Northern Busway - Akoranga Station PTR A1 0.2387 2028 1</t>
  </si>
  <si>
    <t>Northern Busway - Albany Station PTR A1 0.2158 2028 1</t>
  </si>
  <si>
    <t>Northern Busway - Constellation Station PTR A1 0.1889 2028 1</t>
  </si>
  <si>
    <t>Northern Busway - Sunnynook Station PTR A1 0.1627 2028 1</t>
  </si>
  <si>
    <t>Northern Busway - Westlake Station PTR A1 0.41 2028 1</t>
  </si>
  <si>
    <t>NSCC Citywide - Coastal Outfalls (Share) STW A27 0.333333326366814 2057 0.277777777777778</t>
  </si>
  <si>
    <t>NSCC Citywide - Coastal Outfalls (Share) STW A3 0.333333326366814 2057 0.277777777777778</t>
  </si>
  <si>
    <t>NSCC Citywide - Fish Passage Improvements &amp; Outfall Erosion (Share) STW A27 0.333333333333333 2057 0.277777777777778</t>
  </si>
  <si>
    <t>NSCC Citywide - Fish Passage Improvements &amp; Outfall Erosion (Share) STW A3 0.333333333333333 2057 0.277777777777778</t>
  </si>
  <si>
    <t>NSCC Citywide - Minor Capital Works  (Share) STW A27 0.333333330682034 2057 0.277777777777778</t>
  </si>
  <si>
    <t>NSCC Citywide - Minor Capital Works  (Share) STW A3 0.333333330682034 2057 0.277777777777778</t>
  </si>
  <si>
    <t>NSCC Citywide - Safety Fences - Various Sites (Share) STW A27 0.333333333333333 2050 0.344827586206897</t>
  </si>
  <si>
    <t>NSCC Citywide - Safety Fences - Various Sites (Share) STW A3 0.333333333333333 2050 0.344827586206897</t>
  </si>
  <si>
    <t>NSCC Citywide - Stream Planting by Community Groups (Share) STW A27 0.333333322700638 2057 0.277777777777778</t>
  </si>
  <si>
    <t>NSCC Citywide - Stream Planting by Community Groups (Share) STW A3 0.333333322700638 2057 0.277777777777778</t>
  </si>
  <si>
    <t>NSCC Citywide - Stream Rehabilitation Works (Share) STW A27 0.333333333506499 2057 0.277777777777778</t>
  </si>
  <si>
    <t>NSCC Citywide - Stream Rehabilitation Works (Share) STW A3 0.333333333506499 2057 0.277777777777778</t>
  </si>
  <si>
    <t>NSCC Citywide - Subdivisional Contributions (Share) STW A27 0.333333330682023 2057 0.277777777777778</t>
  </si>
  <si>
    <t>NSCC Citywide - Subdivisional Contributions (Share) STW A3 0.333333330682023 2057 0.277777777777778</t>
  </si>
  <si>
    <t>Open Spaces (Massey North) OSD A7 0.5 2032 0.909090909090909</t>
  </si>
  <si>
    <t>Orewa LINK Rd-East Leg TRA A2 0.42 2032 0.909090909090909</t>
  </si>
  <si>
    <t>Orewa LINK Rd-East Leg Land TRA A2 0.42 2032 0.909090909090909</t>
  </si>
  <si>
    <t>Organised Sport Park Acquisition - North-West OSL A7 0.82 2028 1</t>
  </si>
  <si>
    <t>Organised Sport Park Acquisition - South OSL A9 0.82 2028 1</t>
  </si>
  <si>
    <t>Otahuhu Bus Interchange PTR A1 0.11 2035 0.714285714285714</t>
  </si>
  <si>
    <t>Otahuhu Recreation Precinct CI A19 0.5 2028 1</t>
  </si>
  <si>
    <t>Oteha Valley Road - Lucas Creek Pond 1 STW A27 0.5176 2057 0.277777777777778</t>
  </si>
  <si>
    <t>Outfall and Pipeline realignment - 17 Beaconsfield and Cheltenham Park STW A27 0.0931 2057 0.277777777777778</t>
  </si>
  <si>
    <t>Paremoremo Rd Upgrading - Stage 1 TRA A2 0.1782 2050 0.344827586206897</t>
  </si>
  <si>
    <t>Paremoremo Rd Upgrading - Stage 2 TRA A2 0.0697 2050 0.344827586206897</t>
  </si>
  <si>
    <t>Paremoremo Rd Upgrading - Stage 3 TRA A2 0.2396 2050 0.344827586206897</t>
  </si>
  <si>
    <t>Paremoremo Rd Upgrading - Stage 4 TRA A2 0.6436 2050 0.344827586206897</t>
  </si>
  <si>
    <t>Paremuka (Munroe) Bridge [Growth Portion Only] TRA A4 1 2028 1</t>
  </si>
  <si>
    <t>Park and Ride (Papakura) PTR A1 0.11 2035 0.714285714285714</t>
  </si>
  <si>
    <t>Park and Ride (Silverdale Stage 2) PTR A1 0.11 2028 1</t>
  </si>
  <si>
    <t>Park Development (Owairaka Ave) OSD A18 1 2028 1</t>
  </si>
  <si>
    <t>Park Development (Parrs Park North East) OSD A17 1 2028 1</t>
  </si>
  <si>
    <t>Park Development (Te Pai ) OSD A17 1 2028 1</t>
  </si>
  <si>
    <t>Park Development (Victor Eaves  Stg 5) OSD A1 1 2028 1</t>
  </si>
  <si>
    <t>Park Development (Victor Eaves)  OSD A1 1 2028 1</t>
  </si>
  <si>
    <t>Park Development (Weymouth) OSL A19 0.75 2028 1</t>
  </si>
  <si>
    <t>Park Land Acquisition (Manukau) OSL A19 1 2028 1</t>
  </si>
  <si>
    <t>Park Land Acquisition (North Shore) OSL A16 1 2028 1</t>
  </si>
  <si>
    <t>Pathway (Normanton Reserve) CI A16 0.7522 2028 1</t>
  </si>
  <si>
    <t>Pathway / Bridge (Murrays Bay) CI A16 0.7522 2028 1</t>
  </si>
  <si>
    <t>Pedestrian Paths and Bridges (Kell Park) CI A16 0.7522 2028 1</t>
  </si>
  <si>
    <t>Pedestrian Signals 2005 to 2008 [Growth Portion Only] TRA A4 1 2039 0.555555555555556</t>
  </si>
  <si>
    <t>Penlink  TRA A2 0.16 2028 1</t>
  </si>
  <si>
    <t>Pipe Upgrade - 12 Larnoch Road STW A29 0.355668268375156 2050 0.344827586206897</t>
  </si>
  <si>
    <t>Pipe upgrade - 15 Omana Road STW A3 0.2331 2057 0.277777777777778</t>
  </si>
  <si>
    <t>Pipe Upgrade - 30 Surman Place to 18 Glen Close Glen Eden  STW A29 0.128486540378863 2050 0.344827586206897</t>
  </si>
  <si>
    <t>Pipelie - 7 Cedar Heights Ave STW A29 0.236086675291074 2050 0.344827586206897</t>
  </si>
  <si>
    <t>Pipeline - 10A - 20 Hart Rd STW A27 0.2135 2057 0.277777777777778</t>
  </si>
  <si>
    <t>Pipeline - 15 James Street STW A27 0.4669 2057 0.277777777777778</t>
  </si>
  <si>
    <t>Pipeline - 3 Gull Lane &amp; 7 Marigold Pl STW A3 0.2343 2057 0.277777777777778</t>
  </si>
  <si>
    <t>Pipeline - 3-19 Northumberland Ave &amp; Hororata Rd STW A27 0.2581 2057 0.277777777777778</t>
  </si>
  <si>
    <t>Pipeline - Bute Road STW A3 0.3616 2057 0.277777777777778</t>
  </si>
  <si>
    <t>Pipeline - Stafford Park STW A27 0.1712 2057 0.277777777777778</t>
  </si>
  <si>
    <t>Pipeline and reticulation - 27 - 43 Glencourt Place   STW A27 0.3966 2057 0.277777777777778</t>
  </si>
  <si>
    <t>Pipeline and reticulation - 29 Hebron Rd STW A3 0.603 2057 0.277777777777778</t>
  </si>
  <si>
    <t>Plan Change 15 - NZRPG IFA [Growth Portion Only] TRA A4 1 2028 1</t>
  </si>
  <si>
    <t>Playground (Kell Park) CI A16 1 2028 1</t>
  </si>
  <si>
    <t>Playground (Kennedy Park) CI A16 0.8065 2028 1</t>
  </si>
  <si>
    <t>Playground (Matakana) CI A21 0.34 2028 1</t>
  </si>
  <si>
    <t>Playground (Wainoni Park) CI A16 1 2028 1</t>
  </si>
  <si>
    <t>Playground Upgrades (WCC) CI A17 0.36 2028 1</t>
  </si>
  <si>
    <t>Premier Park Development (MCC) OSD A19 0.5 2028 1</t>
  </si>
  <si>
    <t>PT Bus Station Minor Capex PTR A1 0.11 2028 1</t>
  </si>
  <si>
    <t>PT Rail Station Minor Capex PTR A1 0.11 2028 1</t>
  </si>
  <si>
    <t>PT Wharves Capex - Minor PTR A1 0.08 2028 1</t>
  </si>
  <si>
    <t>Public Transport and Travel Demand Management PTR A1 0.0580944502391828 2032 0.909090909090909</t>
  </si>
  <si>
    <t>Queen Street Upgrade Stage 4 TRA A3 0.803 2028 1</t>
  </si>
  <si>
    <t>Rain Garden - Paul Matthews  STW A27 0.3333 2057 0.277777777777778</t>
  </si>
  <si>
    <t>Rec Prec Implementation (Keith Hay Park) OSD A18 0.65 2028 1</t>
  </si>
  <si>
    <t>Recreational Reserve (Waiuku) CI A24 1 2028 1</t>
  </si>
  <si>
    <t>Regeneration project (New Lynn) CI A17 1 2028 1</t>
  </si>
  <si>
    <t>Reserves one two and three PC14 (Hobsonville Corridor) OSD A7 0.5 2032 0.909090909090909</t>
  </si>
  <si>
    <t>Reticulation - 1-3 Sharon Rd STW A3 0.2775 2057 0.277777777777778</t>
  </si>
  <si>
    <t>Reticulation - 2-22 Rothesay Bay Rd STW A3 0.27 2057 0.277777777777778</t>
  </si>
  <si>
    <t>Reticulation - 32 Park Rd STW A27 0.3098 2057 0.277777777777778</t>
  </si>
  <si>
    <t>Reticulation - 72-82 Pupuke Rd STW A27 1 2057 0.277777777777778</t>
  </si>
  <si>
    <t>Reticulation - 83 &amp; 85 Pupuke Rd STW A27 0.3006 2057 0.277777777777778</t>
  </si>
  <si>
    <t>Reticulation - Eton Avenue STW A27 0.2162 2057 0.277777777777778</t>
  </si>
  <si>
    <t>Reticulation - Foley Place STW A3 0.294 2057 0.277777777777778</t>
  </si>
  <si>
    <t>Reticulation - Gulf View Road 38-60 Beach Road. STW A3 0.2893 2057 0.277777777777778</t>
  </si>
  <si>
    <t>Reticulation - Northcote Rd to Hillcrest Pond STW A3 0.3368 2057 0.277777777777778</t>
  </si>
  <si>
    <t>Reticulation - Tainui Rd 29-57 STW A27 0.2162 2057 0.277777777777778</t>
  </si>
  <si>
    <t>Reticulation 11-51 Park Rd STW A27 0.3098 2038 0.588235294117647</t>
  </si>
  <si>
    <t>Reticulation and outlet structure - 3-25 Evelyn Place STW A3 0.3897 2057 0.277777777777778</t>
  </si>
  <si>
    <t>Reticulation and Treatment - 440-458 Albany Highway STW A27 0.4063 2057 0.277777777777778</t>
  </si>
  <si>
    <t>Road base (ACC) TRA A3 0.095 2028 1</t>
  </si>
  <si>
    <t>Rosedale Road Improvements TRA A2 0.37 2050 0.344827586206897</t>
  </si>
  <si>
    <t>Sand Fields (Crossfield Reserve) and Lights (Glover Park) OSD A1 0.4 2028 1</t>
  </si>
  <si>
    <t>Sand Filter (Woodfern Crescent) STW A29 0.176974074074074 2050 0.344827586206897</t>
  </si>
  <si>
    <t>Sandcarpet (Auckland Domain) OSD A1 1 2028 1</t>
  </si>
  <si>
    <t>Sandcarpet (Blockhse Bay Rec Res #1 field) OSD A1 1 2028 1</t>
  </si>
  <si>
    <t>Sandcarpet (Eastdale Reserve #6 field) OSD A1 1 2028 1</t>
  </si>
  <si>
    <t>Sandcarpet (Grey Lynn Park #3 field) OSD A1 1 2028 1</t>
  </si>
  <si>
    <t>Sandcarpet (Waler Massey Park Stadium) OSD A12 0.12 2028 1</t>
  </si>
  <si>
    <t>Sandcarpet Installation OSD A1 0.4 2028 1</t>
  </si>
  <si>
    <t>Seal Extensions - R&amp;T- Weranui Rd TRA A2 0.42 2029 1</t>
  </si>
  <si>
    <t>Seal Extensions - Ridge Road TRA A2 0.6931 2050 0.344827586206897</t>
  </si>
  <si>
    <t>Sediment Forebays - Chelsea Estate STW A27 0.3368 2057 0.277777777777778</t>
  </si>
  <si>
    <t>Silverdale Parkway Stage 1 TRA A2 1 2028 1</t>
  </si>
  <si>
    <t>Silverdale Parkway Stage 1 - 3 TRA A2 1 2028 1</t>
  </si>
  <si>
    <t>Silverdale Parkway Stage 2 &amp; 3a TRA A2 1 2028 1</t>
  </si>
  <si>
    <t>Silverdale Parkway Stage 4 TRA A2 1 2028 1</t>
  </si>
  <si>
    <t>Sportsfield (Ashley Reserve) OSD A1 1 2028 1</t>
  </si>
  <si>
    <t>Sportsfield (Rosedale 1) OSD A1 1 2028 1</t>
  </si>
  <si>
    <t>Sportsfield (Rosedale 2) OSD A1 1 2028 1</t>
  </si>
  <si>
    <t>Sportsfield (Rosedale 3 &amp; 4) OSD A1 1 2028 1</t>
  </si>
  <si>
    <t>Sportsfield (Wainoni Park 3) OSD A1 1 2028 1</t>
  </si>
  <si>
    <t>Sportsfield Development (Drury) OSD A1 0.75 2028 1</t>
  </si>
  <si>
    <t>Sportsfield Development (Existing upgrades) OSD A1 1 2028 1</t>
  </si>
  <si>
    <t>Sportsfield Development (Michaels Ave Reserve) OSD A1 1 2028 1</t>
  </si>
  <si>
    <t>Stormwater Channel Upgrade - 193 Henderson Valley Road STW A29 0.472024260803639 2050 0.344827586206897</t>
  </si>
  <si>
    <t>Stormwater Extension - Netherlands Ave Great North Road STW A29 0.214286004345089 2050 0.344827586206897</t>
  </si>
  <si>
    <t>Stormwater flood alleviation (ACC) STW A2 0.46 2028 1</t>
  </si>
  <si>
    <t>Stormwater flood alleviation (ACC) STW A26 0.46 2028 1</t>
  </si>
  <si>
    <t>Stormwater PC15 (Totara ponds) STW A18 0.299200679542587 2028 1</t>
  </si>
  <si>
    <t>Stormwater Pond - Link Drive STW A3 0.2939 2057 0.277777777777778</t>
  </si>
  <si>
    <t>Stormwater Pond (Crown Lynn precinct) STW A11 1 2028 1</t>
  </si>
  <si>
    <t>Stormwater Pond Upper - Oaks Albany STW A27 0.9742 2057 0.277777777777778</t>
  </si>
  <si>
    <t>Stormwater Treatment Pond - Akoranga Drive STW A27 0.3368 2057 0.277777777777778</t>
  </si>
  <si>
    <t>Stream Protection - 133 Manuka Rd STW A27 0.2356 2057 0.277777777777778</t>
  </si>
  <si>
    <t>Stream Works - Little Shoal Bay - Wakanui Street STW A27 1 2057 0.277777777777778</t>
  </si>
  <si>
    <t>Stream Works - Lucas Creek Rehabilitation Works STW A27 0.33 2057 0.277777777777778</t>
  </si>
  <si>
    <t>Stream Works - Oteha Valley Catchment - Riparian Enhancement STW A27 0.3333 2057 0.277777777777778</t>
  </si>
  <si>
    <t>Stream Works - Taiaotea - Bayside Reserve STW A3 0.3333 2057 0.277777777777778</t>
  </si>
  <si>
    <t>Suburb Park Land Acquisition - North OSL A8 0.82 2028 1</t>
  </si>
  <si>
    <t>Suburb Park Land Acquisition - North-West OSL A7 0.82 2028 1</t>
  </si>
  <si>
    <t>Suburb Park Land Acquisition - South OSL A9 0.82 2028 1</t>
  </si>
  <si>
    <t>Suburb Park Land Acquisition - Urban OSL A3 0.82 2028 1</t>
  </si>
  <si>
    <t>Svd N Struct Plan/Holy Trinity Relocn TRA A2 0.376075621513171 2028 1</t>
  </si>
  <si>
    <t>SW Catchment plan Hingaia Stream STW A1 0.15 2028 1</t>
  </si>
  <si>
    <t>SW Catchment plan Otara Creek - Flat Bush STW A4 0.15 2028 1</t>
  </si>
  <si>
    <t>SW Programme - design &amp; management Plan (ACC) STW A2 0.46 2028 1</t>
  </si>
  <si>
    <t>SW Programme - design &amp; management Plan (ACC) STW A26 0.46 2028 1</t>
  </si>
  <si>
    <t>SW_AR_Major renewal and upgrades - Marine Parade STW A26 0.1 2028 1</t>
  </si>
  <si>
    <t>SW_AR_Major renewal and upgrades - St Andrews Rd STW A26 0.1 2028 1</t>
  </si>
  <si>
    <t>SW_AR_Major renewal and upgrades - Stanmore Rd to Fife St STW A26 0.1 2028 1</t>
  </si>
  <si>
    <t>SW_AR_Pond renewal and rehabilitation - Onepoto dams STW A27 0.1 2028 1</t>
  </si>
  <si>
    <t>SW_Catchment &amp; Asset Planning_Waitemata STW A26 0.51 2028 1</t>
  </si>
  <si>
    <t>SW_EP_Contaminant - Croftfield Lane wetland STW A3 0.05 2028 1</t>
  </si>
  <si>
    <t>SW_FPC_Flood alleviation collaboration - Sunnynook Park STW A3 0.3 2028 1</t>
  </si>
  <si>
    <t>SW_FPC_Flood control projects - Madills Farm STW A26 0.3 2028 1</t>
  </si>
  <si>
    <t>SW_FPC_Flood control projects - Mead Street STW A11 0.3 2028 1</t>
  </si>
  <si>
    <t>SW_FPC_Flood control projects - Olsen Ave STW A26 0.3 2028 1</t>
  </si>
  <si>
    <t>SW_FPC_Flood control projects - Springcombe Rd STW A26 0.3 2028 1</t>
  </si>
  <si>
    <t>SW_G_GPA - CBD STW A2 0.6 2028 1</t>
  </si>
  <si>
    <t>SW_G_GPA - Manukau STW A5 0.6 2028 1</t>
  </si>
  <si>
    <t>SW_G_GPA - Manurewa Papakura -  Artillery Dr STW A6 0.9 2028 1</t>
  </si>
  <si>
    <t>SW_G_GPA - Manurewa Papakura -  Waterview Rd pipe STW A6 0.9 2028 1</t>
  </si>
  <si>
    <t>SW_G_GPA - Manurewa Papakura - Grove Rd STW A6 0.95 2028 1</t>
  </si>
  <si>
    <t>SW_G_GPA - Manurewa Papakura - Takanini School Rd STW A6 0.9 2028 1</t>
  </si>
  <si>
    <t>SW_G_Special Housing Area - Okahu Bay STW A26 0.9 2028 1</t>
  </si>
  <si>
    <t>SWEI 9-11 Kawakawa Bay outfall improvement STW A24 0.15 2028 1</t>
  </si>
  <si>
    <t>SWEI Flat bush water quality ponds STW A4 1 2028 1</t>
  </si>
  <si>
    <t>SWEI Flat Bush water quality ponds STW A4 1 2028 1</t>
  </si>
  <si>
    <t>SWFA 155 Howard Rd Maraetai stage 2 STW A24 0.15 2028 1</t>
  </si>
  <si>
    <t>SWFA Arimu Rd Pipe STW A6 0.15 2028 1</t>
  </si>
  <si>
    <t>SWFA Ascot Ave to Ellerslie Racecourse Stage 1 STW A26 0.15 2028 1</t>
  </si>
  <si>
    <t>SWFA Mead St East STW A11 0.15 2028 1</t>
  </si>
  <si>
    <t>SWFA Parakai stopbanks STW A9 0.15 2028 1</t>
  </si>
  <si>
    <t>SWFA Wood St to Ray Small Drive Pipeline STW A6 0.15 2028 1</t>
  </si>
  <si>
    <t>SWG Parallel development (Takanini) STW A5 1 2028 1</t>
  </si>
  <si>
    <t>SWG Parallel development (Takanini) STW A6 1 2028 1</t>
  </si>
  <si>
    <t>Taharoto/Wairau - Road Widening Stage 3 TRA A2 0.56 2028 1</t>
  </si>
  <si>
    <t>Taharoto/Wairau Corridor Road Widening  TRA A2 0.37 2028 1</t>
  </si>
  <si>
    <t>Taiorahi - New Reticulation - Clematis 13 STW A3 0.31 2057 0.277777777777778</t>
  </si>
  <si>
    <t>Te Atatu Rd Corridor Improvements TRA A4 0.17 2028 1</t>
  </si>
  <si>
    <t>Toilet (Ashley Reserve) CI A16 1 2028 1</t>
  </si>
  <si>
    <t>Toilet (Fowlds Park) CI A18 0.3 2028 1</t>
  </si>
  <si>
    <t>Toilet (Lynn Reserve) CI A16 1 2028 1</t>
  </si>
  <si>
    <t>Toilet (Marlborough Park 2004) CI A16 1 2028 1</t>
  </si>
  <si>
    <t>Toilet (Moana Reserve) CI A15 1 2028 1</t>
  </si>
  <si>
    <t>Toilet (Normanton Reserve 2004) CI A16 1 2028 1</t>
  </si>
  <si>
    <t>Toilet (Rosedale Park) CI A16 1 2028 1</t>
  </si>
  <si>
    <t>Toilet block replacement (Browns Bay / Hadfields Beach) CI A16 0.34 2028 1</t>
  </si>
  <si>
    <t>Toilet design (Puhoi) CI A21 1 2028 1</t>
  </si>
  <si>
    <t>Toilet Major Upgrade/Renewal (Martins Bay) CI A21 0.8 2029 1</t>
  </si>
  <si>
    <t>Toilet replacement (Matheson Bay) CI A21 0.8 2029 1</t>
  </si>
  <si>
    <t>Town square PC15 (Massey North) CI A7 0.625 2028 1</t>
  </si>
  <si>
    <t>Transport - Land Acquisitions (SWAMMCP) PTR A1 0.250000006439599 2028 1</t>
  </si>
  <si>
    <t>Transport (Franklin) TRA A5 0.85 2028 1</t>
  </si>
  <si>
    <t>Universal Drive Extension  [Growth Portion Only] TRA A4 1 2028 1</t>
  </si>
  <si>
    <t>Upgrade Wairoa Road 6 Moata Place STW A27 0.5065 2057 0.277777777777778</t>
  </si>
  <si>
    <t>Upgrade Westbourne Road to Beach Road STW A3 0.276872965043472 2057 0.277777777777778</t>
  </si>
  <si>
    <t>Waiheke Service Centre CI A26 0.0476046153846154 2028 1</t>
  </si>
  <si>
    <t>Wainoni Park Natural Outdoor SportSurface (Wainoni Park) OSD A1 1 2028 1</t>
  </si>
  <si>
    <t>Wainui Rd Silverdale street Intersection TRA A2 0.42 2029 1</t>
  </si>
  <si>
    <t>Walking Tracks (Wainoni Park Yr1) OSD A16 0.75 2028 1</t>
  </si>
  <si>
    <t>Walking Tracks (Wainoni Park Yr2) OSD A16 0.75 2028 1</t>
  </si>
  <si>
    <t>Walkway (Campbells Bay) OSD A16 0.89 2029 1</t>
  </si>
  <si>
    <t>Walkway (Hobson Bay to Pt Resolution) OSD A18 0.5 2028 1</t>
  </si>
  <si>
    <t>Walkway (Manuka Reserve) OSD A16 0.89 2029 1</t>
  </si>
  <si>
    <t>Walkway (Milford Reserve) OSD A16 0.89 2029 1</t>
  </si>
  <si>
    <t>Walkway (Nell Fisher Reserve) OSD A16 0.89 2029 1</t>
  </si>
  <si>
    <t>Walkway (Onepoto Domain Stage 1) OSD A16 0.89 2029 1</t>
  </si>
  <si>
    <t>Walkway (Onepoto Domain) OSD A16 0.89 2028 1</t>
  </si>
  <si>
    <t>Walkway (Piripiri Reserve) OSD A16 0.89 2029 1</t>
  </si>
  <si>
    <t>Walkway (Rosedale Park Stage 1) OSD A16 0.89 2029 1</t>
  </si>
  <si>
    <t>Walkway (Takapuna-Devonport Stage 1 -Northboro Section) OSD A16 0.89 2029 1</t>
  </si>
  <si>
    <t>Walkway Coastal Network  (NSCC) OSD A16 0.89 2029 1</t>
  </si>
  <si>
    <t>Warkworth Matakana Link (SH1 to Matakana) TRA A2 0.18 2035 0.714285714285714</t>
  </si>
  <si>
    <t>Warkworth Showgrounds CI A1 1 2028 1</t>
  </si>
  <si>
    <t>Warkworth Showgrounds Stage 2 CI A1 1 2029 1</t>
  </si>
  <si>
    <t>Warkworth Showgrounds Stage 3 CI A1 1 2028 1</t>
  </si>
  <si>
    <t>Water Quality - Lake Pupuke - Quarry Lake Reserve Takapuna STW A3 0.3333 2057 0.277777777777778</t>
  </si>
  <si>
    <t>Water Quality - Lucas Creek - Civic Cres raingardens STW A27 0.3333 2057 0.277777777777778</t>
  </si>
  <si>
    <t>Water Quality - Oteha - Existing Pond Modifications STW A27 0.3333 2057 0.277777777777778</t>
  </si>
  <si>
    <t>Water Quality - Oteha - Rosedale West Pond Enhancement STW A27 0.33 2057 0.277777777777778</t>
  </si>
  <si>
    <t>Wgp Rd Widening - 4 Laning - F/Y 2006 TRA A2 0.42 2029 1</t>
  </si>
  <si>
    <t>Wgp Rd Widening - 4 Laning R Bch/Vipond TRA A2 0.42 2050 0.344827586206897</t>
  </si>
  <si>
    <t>Wiri EMU Depot Extension (Wiri II) PTR A1 0.11 2035 0.714285714285714</t>
  </si>
  <si>
    <t>Woodcocks Road Widening &amp; Urban Upgrade (1 km) TRA A2 1 2028 1</t>
  </si>
  <si>
    <t>Wynyard Quarter Central Precinct Public Works CI A1 0.65 2035 0.714285714285714</t>
  </si>
  <si>
    <t>Wynyard Quarter Central Precinct Public Works CI A1 0.65 2032 0.909090909090909</t>
  </si>
  <si>
    <t>Wynyard Quarter Integrated Programme - Daldy Street Upgrade TRA A3 0.18 2030 1</t>
  </si>
  <si>
    <t>Youth Facility In Parks (Albany) CI A16 0.5 2028 1</t>
  </si>
  <si>
    <t>Hyperion code-WBS code-Sentient ID_Project / programme name-Growth
%-In which FY will the asset reach full capacity?
 s101(3)(a)(iii)-DC revenue payments so far-DC Growth cost years 1-10
(ACn)-Funding area code</t>
  </si>
  <si>
    <t>--_DC already received to fund future expenditure for this activity and funding area-1-2031-0--3394841.0723915-CI A10</t>
  </si>
  <si>
    <t>DC already received to fund future expenditure for this activity and funding area CI A10 1 2031 1</t>
  </si>
  <si>
    <t>--_DC already received to fund future expenditure for this activity and funding area-1-2031-0--71747065.3854457-OSD A1</t>
  </si>
  <si>
    <t>DC already received to fund future expenditure for this activity and funding area OSD A1 1 2031 1</t>
  </si>
  <si>
    <t>--_DC already received to fund future expenditure for this activity and funding area-1-2031-0--306591.308973803-OSD A11</t>
  </si>
  <si>
    <t>DC already received to fund future expenditure for this activity and funding area OSD A11 1 2031 1</t>
  </si>
  <si>
    <t>--_DC already received to fund future expenditure for this activity and funding area-1-2031-0--112234.177266622-OSD A14</t>
  </si>
  <si>
    <t>DC already received to fund future expenditure for this activity and funding area OSD A14 1 2031 1</t>
  </si>
  <si>
    <t>--_DC already received to fund future expenditure for this activity and funding area-1-2031-0--671958.262391744-OSD A15</t>
  </si>
  <si>
    <t>DC already received to fund future expenditure for this activity and funding area OSD A15 1 2031 1</t>
  </si>
  <si>
    <t>--_DC already received to fund future expenditure for this activity and funding area-1-2031-0--31140.5766690098-OSD A16</t>
  </si>
  <si>
    <t>DC already received to fund future expenditure for this activity and funding area OSD A16 1 2031 1</t>
  </si>
  <si>
    <t>--_DC already received to fund future expenditure for this activity and funding area-1-2031-0--272428.962378424-OSD A20</t>
  </si>
  <si>
    <t>DC already received to fund future expenditure for this activity and funding area OSD A20 1 2031 1</t>
  </si>
  <si>
    <t>--_DC already received to fund future expenditure for this activity and funding area-1-2031-0--3372.65-OSD A24</t>
  </si>
  <si>
    <t>DC already received to fund future expenditure for this activity and funding area OSD A24 1 2031 1</t>
  </si>
  <si>
    <t>--_DC already received to fund future expenditure for this activity and funding area-1-2031-0--109541.479090377-OSD A25</t>
  </si>
  <si>
    <t>DC already received to fund future expenditure for this activity and funding area OSD A25 1 2031 1</t>
  </si>
  <si>
    <t>--_DC already received to fund future expenditure for this activity and funding area-1-2031-0--1755403.71730448-OSD A27</t>
  </si>
  <si>
    <t>DC already received to fund future expenditure for this activity and funding area OSD A27 1 2031 1</t>
  </si>
  <si>
    <t>--_DC already received to fund future expenditure for this activity and funding area-1-2031-0--14317074.2639535-OSL A3</t>
  </si>
  <si>
    <t>DC already received to fund future expenditure for this activity and funding area OSL A3 1 2031 1</t>
  </si>
  <si>
    <t>--_DC already received to fund future expenditure for this activity and funding area-1-2031-0-13143.7516739891-PTR A2</t>
  </si>
  <si>
    <t>DC already received to fund future expenditure for this activity and funding area PTR A2 1 2031 1</t>
  </si>
  <si>
    <t>--_DC already received to fund future expenditure for this activity and funding area-1-2031-0--6103.963184-PTR A7</t>
  </si>
  <si>
    <t>DC already received to fund future expenditure for this activity and funding area PTR A7 1 2031 1</t>
  </si>
  <si>
    <t>--_DC already received to fund future expenditure for this activity and funding area-1-2031-0-0-STW A10</t>
  </si>
  <si>
    <t>DC already received to fund future expenditure for this activity and funding area STW A10 1 2031 1</t>
  </si>
  <si>
    <t>--_DC already received to fund future expenditure for this activity and funding area-1-2031-0--865610.928555813-STW A19</t>
  </si>
  <si>
    <t>DC already received to fund future expenditure for this activity and funding area STW A19 1 2031 1</t>
  </si>
  <si>
    <t>--_DC already received to fund future expenditure for this activity and funding area-1-2031-0--461549.621429115-STW A21</t>
  </si>
  <si>
    <t>DC already received to fund future expenditure for this activity and funding area STW A21 1 2031 1</t>
  </si>
  <si>
    <t>--_DC already received to fund future expenditure for this activity and funding area-1-2031-0--3294587.68655721-STW A23</t>
  </si>
  <si>
    <t>DC already received to fund future expenditure for this activity and funding area STW A23 1 2031 1</t>
  </si>
  <si>
    <t>--_DC already received to fund future expenditure for this activity and funding area-1-2031-0--59733365.5692305-STW A33</t>
  </si>
  <si>
    <t>DC already received to fund future expenditure for this activity and funding area STW A33 1 2031 1</t>
  </si>
  <si>
    <t>--_DC already received to fund future expenditure for this activity and funding area-1-2031-0--15210.1199371381-STW A34</t>
  </si>
  <si>
    <t>DC already received to fund future expenditure for this activity and funding area STW A34 1 2031 1</t>
  </si>
  <si>
    <t>--_DC already received to fund future expenditure for this activity and funding area-1-2031-0--688184-STW A36</t>
  </si>
  <si>
    <t>DC already received to fund future expenditure for this activity and funding area STW A36 1 2031 1</t>
  </si>
  <si>
    <t>--_DC already received to fund future expenditure for this activity and funding area-1-2031-0--1414871.81881114-STW A43</t>
  </si>
  <si>
    <t>DC already received to fund future expenditure for this activity and funding area STW A43 1 2031 1</t>
  </si>
  <si>
    <t>--_DC already received to fund future expenditure for this activity and funding area-1-2031-0--316813.87713692-STW A7</t>
  </si>
  <si>
    <t>DC already received to fund future expenditure for this activity and funding area STW A7 1 2031 1</t>
  </si>
  <si>
    <t>--_DC already received to fund future expenditure for this activity and funding area-1-2031-0--11438128.1187034-TRA A1</t>
  </si>
  <si>
    <t>DC already received to fund future expenditure for this activity and funding area TRA A1 1 2031 1</t>
  </si>
  <si>
    <t>--_DC already received to fund future expenditure for this activity and funding area-1-2031-0--113998.309375-TRA A10</t>
  </si>
  <si>
    <t>DC already received to fund future expenditure for this activity and funding area TRA A10 1 2031 1</t>
  </si>
  <si>
    <t>--_DC already received to fund future expenditure for this activity and funding area-1-2031-0--5426478.1849687-TRA A11</t>
  </si>
  <si>
    <t>DC already received to fund future expenditure for this activity and funding area TRA A11 1 2031 1</t>
  </si>
  <si>
    <t>Adjusted expenditure from development contributions</t>
  </si>
  <si>
    <t>Adjusted portion to be funded by other sourcess</t>
  </si>
  <si>
    <t>Section 11 of the Local Government (Community Well-being) Ammendment Act 2019 now allows councils to fund community infrastructure from development contributions that had previously not been allowed since 8 August 2014. For each community infrastructure project (completed since 8 August 2014 and when this new legisaltion came into affect) that councils what use development contributions to fund the growth share of the capital costs must show the following:</t>
  </si>
  <si>
    <t>(1) the proportion that would have been funded from development contributions had it been possible to do so from 8 August 2014</t>
  </si>
  <si>
    <t>(2) the proportion funded from other sources</t>
  </si>
  <si>
    <t>(3) the proportion of (1) that would have recoverable from development contributions from when it was planned until when the project was included in the amended development contribution policy</t>
  </si>
  <si>
    <t>(4) the adjusted proportion from development contributions and other sources after taking (3) into account</t>
  </si>
  <si>
    <t>This schedule provides the above details for each project that meets the transition criteria. These projects also appear in either the "1. Planned projects - anticipated to be delivered 2021–2031and beyond 2031" or "2. Historic projects - already delivered or partially delivered" schedules with their adjusted development contribution and other sources proportions.</t>
  </si>
  <si>
    <t>In some instances, Auckland Council has not received enough development contibution revenue to fund the interest incurred for some projects. The difference between the development contribution revenue received and the interest incurred for the project is added to the "Expenditure still to be recoved from Development Contributions" column. In these instances the "Expenditure still to be recoved from Development Contributions" may be greater than "Proportion funded by development contributions" indicates.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</si>
</sst>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7">
    <numFmt numFmtId="44" formatCode="_-&quot;$&quot;* #,##0.00_-;\-&quot;$&quot;* #,##0.00_-;_-&quot;$&quot;* &quot;-&quot;??_-;_-@_-"/>
    <numFmt numFmtId="43" formatCode="_-* #,##0.00_-;\-* #,##0.00_-;_-* &quot;-&quot;??_-;_-@_-"/>
    <numFmt numFmtId="164" formatCode="&quot;$&quot;#,##0.00_);[Red]\(&quot;$&quot;#,##0.00\)"/>
    <numFmt numFmtId="165" formatCode="_(* #,##0.00_);_(* \(#,##0.00\);_(* &quot;-&quot;??_);_(@_)"/>
    <numFmt numFmtId="166" formatCode="_-* #,##0_-;\-* #,##0_-;_-* &quot;-&quot;??_-;_-@_-"/>
    <numFmt numFmtId="167" formatCode="#,##0_ ;[Red]\-#,##0\ "/>
    <numFmt numFmtId="168" formatCode="0.0%"/>
    <numFmt numFmtId="169" formatCode="#,###_);\(#,###\)"/>
    <numFmt numFmtId="170" formatCode="0%\,#"/>
    <numFmt numFmtId="171" formatCode="#,##0.00_);\(#,##0.00\);#"/>
    <numFmt numFmtId="172" formatCode="#,##0.0000_);\(#,##0.0000\);#"/>
    <numFmt numFmtId="173" formatCode="#,###_);\(#,###\);#"/>
    <numFmt numFmtId="174" formatCode="&quot;$&quot;#,##0.0&quot;m&quot;;\-&quot;$&quot;#,##0.0&quot;m&quot;"/>
    <numFmt numFmtId="175" formatCode="#,##0.0&quot;¢&quot;;\-#,##0.0&quot;¢&quot;"/>
    <numFmt numFmtId="176" formatCode="#,##0.0&quot;¢&quot;_);\(#,##0.0&quot;¢&quot;\)"/>
    <numFmt numFmtId="177" formatCode="#,###.000_);\(#,###.000\)"/>
    <numFmt numFmtId="178" formatCode="0.0%;\-0.0%;#"/>
    <numFmt numFmtId="179" formatCode="0.00%_);\(0.00%\)"/>
    <numFmt numFmtId="180" formatCode="0_);\(0\)"/>
    <numFmt numFmtId="181" formatCode="#,##0.0&quot;x&quot;;\-#,##0.0&quot;x&quot;"/>
    <numFmt numFmtId="182" formatCode="_(&quot;$&quot;#,##0.0_);\(&quot;$&quot;#,##0.0\);_(&quot;-&quot;_)"/>
    <numFmt numFmtId="183" formatCode="_(#,##0.0\x_);\(#,##0.0\x\);_(&quot;-&quot;_)"/>
    <numFmt numFmtId="184" formatCode="_(#,##0.0_);\(#,##0.0\);_(&quot;-&quot;_)"/>
    <numFmt numFmtId="185" formatCode="_(#,##0.0%_);\(#,##0.0%\);_(&quot;-&quot;_)"/>
    <numFmt numFmtId="186" formatCode="_(###0_);\(###0\);_(###0_)"/>
    <numFmt numFmtId="187" formatCode="_)d\-mmm\-yy_)"/>
    <numFmt numFmtId="188" formatCode="#,##0;\(#,##0\)"/>
    <numFmt numFmtId="189" formatCode="#,##0."/>
    <numFmt numFmtId="190" formatCode="&quot;$&quot;#."/>
    <numFmt numFmtId="191" formatCode="General_)"/>
    <numFmt numFmtId="192" formatCode="#,##0_ ;\(#,##0\)_-;&quot;-&quot;"/>
    <numFmt numFmtId="193" formatCode="#,##0;[Red]\(#,##0\);\-"/>
    <numFmt numFmtId="194" formatCode="_(#,##0_);\(#,##0\);_(&quot;-&quot;_)"/>
    <numFmt numFmtId="195" formatCode="#,##0&quot;m&quot;;\-#,##0&quot;m&quot;"/>
    <numFmt numFmtId="196" formatCode="#,##0.0&quot;m&quot;_);\(#,##0.0&quot;m&quot;\)"/>
    <numFmt numFmtId="197" formatCode="&quot;$&quot;#,##0.00_);\(&quot;$&quot;#,###.00\)"/>
    <numFmt numFmtId="198" formatCode="0.00_)"/>
    <numFmt numFmtId="199" formatCode="#,##0.000_);\(#,##0.000\)"/>
    <numFmt numFmtId="200" formatCode="0.0000"/>
    <numFmt numFmtId="201" formatCode="#,##0.0&quot;x&quot;_);\(#,##0.0&quot;x&quot;\)"/>
    <numFmt numFmtId="202" formatCode="&quot;$&quot;#,##0.0,,&quot;m&quot;;\-&quot;$&quot;#,##0.0,,&quot;m&quot;"/>
    <numFmt numFmtId="203" formatCode="#,##0.0,,;\-#,##0.0,,"/>
    <numFmt numFmtId="204" formatCode="&quot;$&quot;#,##0.0,,&quot;k&quot;;\-&quot;$&quot;#,##0.0,,&quot;k&quot;"/>
    <numFmt numFmtId="205" formatCode="#,##0.0,;\-#,##0.0,"/>
    <numFmt numFmtId="206" formatCode="0_ ;[Red]\-0\ "/>
    <numFmt numFmtId="207" formatCode="#,##0_ ;[Red]\-#,##0"/>
    <numFmt numFmtId="208" formatCode="&quot;$&quot;#,##0_);[Red]\(&quot;$&quot;#,##0\)"/>
  </numFmts>
  <fonts count="144">
    <font>
      <sz val="10"/>
      <name val="Arial"/>
    </font>
    <font>
      <sz val="11"/>
      <color theme="1"/>
      <name val="Calibri"/>
      <family val="2"/>
      <scheme val="minor"/>
    </font>
    <font>
      <sz val="11"/>
      <color theme="1"/>
      <name val="Calibri"/>
      <family val="2"/>
      <scheme val="minor"/>
    </font>
    <font>
      <sz val="11"/>
      <color theme="1"/>
      <name val="Arial"/>
      <family val="2"/>
    </font>
    <font>
      <sz val="11"/>
      <color theme="1"/>
      <name val="Arial"/>
      <family val="2"/>
    </font>
    <font>
      <sz val="10"/>
      <name val="Arial"/>
      <family val="2"/>
    </font>
    <font>
      <sz val="8"/>
      <name val="Arial"/>
      <family val="2"/>
    </font>
    <font>
      <b/>
      <sz val="11"/>
      <color indexed="8"/>
      <name val="Arial"/>
      <family val="2"/>
    </font>
    <font>
      <sz val="11"/>
      <color indexed="8"/>
      <name val="Arial"/>
      <family val="2"/>
    </font>
    <font>
      <sz val="11"/>
      <color indexed="9"/>
      <name val="Arial"/>
      <family val="2"/>
    </font>
    <font>
      <sz val="10"/>
      <name val="Arial"/>
      <family val="2"/>
    </font>
    <font>
      <sz val="11"/>
      <color indexed="20"/>
      <name val="Arial"/>
      <family val="2"/>
    </font>
    <font>
      <b/>
      <sz val="11"/>
      <color indexed="9"/>
      <name val="Arial"/>
      <family val="2"/>
    </font>
    <font>
      <i/>
      <sz val="11"/>
      <color indexed="23"/>
      <name val="Arial"/>
      <family val="2"/>
    </font>
    <font>
      <b/>
      <sz val="15"/>
      <color indexed="56"/>
      <name val="Arial"/>
      <family val="2"/>
    </font>
    <font>
      <b/>
      <sz val="13"/>
      <color indexed="56"/>
      <name val="Arial"/>
      <family val="2"/>
    </font>
    <font>
      <b/>
      <sz val="11"/>
      <color indexed="56"/>
      <name val="Arial"/>
      <family val="2"/>
    </font>
    <font>
      <sz val="11"/>
      <color indexed="52"/>
      <name val="Arial"/>
      <family val="2"/>
    </font>
    <font>
      <sz val="10"/>
      <name val="Calibri"/>
      <family val="2"/>
    </font>
    <font>
      <b/>
      <sz val="11"/>
      <color indexed="63"/>
      <name val="Arial"/>
      <family val="2"/>
    </font>
    <font>
      <b/>
      <sz val="18"/>
      <color indexed="56"/>
      <name val="Cambria"/>
      <family val="2"/>
    </font>
    <font>
      <sz val="11"/>
      <color indexed="10"/>
      <name val="Arial"/>
      <family val="2"/>
    </font>
    <font>
      <b/>
      <sz val="14"/>
      <color indexed="8"/>
      <name val="Calibri"/>
      <family val="2"/>
    </font>
    <font>
      <sz val="10"/>
      <name val="Calibri"/>
      <family val="2"/>
    </font>
    <font>
      <sz val="10"/>
      <color indexed="8"/>
      <name val="Calibri"/>
      <family val="2"/>
    </font>
    <font>
      <b/>
      <sz val="9"/>
      <name val="Calibri"/>
      <family val="2"/>
      <scheme val="minor"/>
    </font>
    <font>
      <sz val="9"/>
      <name val="Calibri"/>
      <family val="2"/>
      <scheme val="minor"/>
    </font>
    <font>
      <sz val="9"/>
      <color indexed="62"/>
      <name val="Calibri"/>
      <family val="2"/>
      <scheme val="minor"/>
    </font>
    <font>
      <b/>
      <sz val="9"/>
      <color theme="6" tint="-0.24994659260841701"/>
      <name val="Calibri"/>
      <family val="2"/>
      <scheme val="minor"/>
    </font>
    <font>
      <sz val="9"/>
      <color indexed="17"/>
      <name val="Calibri"/>
      <family val="2"/>
      <scheme val="minor"/>
    </font>
    <font>
      <sz val="9"/>
      <color indexed="60"/>
      <name val="Calibri"/>
      <family val="2"/>
      <scheme val="minor"/>
    </font>
    <font>
      <b/>
      <sz val="9"/>
      <color theme="0"/>
      <name val="Calibri"/>
      <family val="2"/>
      <scheme val="minor"/>
    </font>
    <font>
      <sz val="10"/>
      <color theme="0"/>
      <name val="Calibri"/>
      <family val="2"/>
    </font>
    <font>
      <sz val="10"/>
      <color theme="1"/>
      <name val="Calibri"/>
      <family val="2"/>
      <scheme val="minor"/>
    </font>
    <font>
      <b/>
      <sz val="11"/>
      <color theme="1"/>
      <name val="Arial"/>
      <family val="2"/>
    </font>
    <font>
      <b/>
      <sz val="10"/>
      <name val="Arial"/>
      <family val="2"/>
    </font>
    <font>
      <b/>
      <sz val="10"/>
      <color theme="6" tint="-0.24994659260841701"/>
      <name val="Calibri"/>
      <family val="2"/>
      <scheme val="minor"/>
    </font>
    <font>
      <sz val="10"/>
      <color indexed="8"/>
      <name val="Arial"/>
      <family val="2"/>
    </font>
    <font>
      <sz val="11"/>
      <color rgb="FF3F3F76"/>
      <name val="Calibri"/>
      <family val="2"/>
      <scheme val="minor"/>
    </font>
    <font>
      <sz val="11"/>
      <color rgb="FF006100"/>
      <name val="Calibri"/>
      <family val="2"/>
      <scheme val="minor"/>
    </font>
    <font>
      <b/>
      <sz val="11"/>
      <color rgb="FFFA7D00"/>
      <name val="Calibri"/>
      <family val="2"/>
      <scheme val="minor"/>
    </font>
    <font>
      <sz val="12"/>
      <name val="Weiss"/>
    </font>
    <font>
      <sz val="12"/>
      <name val="Helv"/>
    </font>
    <font>
      <sz val="10"/>
      <name val="Helv"/>
    </font>
    <font>
      <sz val="11"/>
      <color indexed="8"/>
      <name val="Calibri"/>
      <family val="2"/>
    </font>
    <font>
      <sz val="11"/>
      <color indexed="9"/>
      <name val="Calibri"/>
      <family val="2"/>
    </font>
    <font>
      <sz val="10"/>
      <color indexed="8"/>
      <name val="Book Antiqua"/>
      <family val="1"/>
    </font>
    <font>
      <sz val="12"/>
      <name val="Times New Roman"/>
      <family val="1"/>
    </font>
    <font>
      <sz val="8"/>
      <color indexed="12"/>
      <name val="Helvetica-Narrow"/>
      <family val="2"/>
    </font>
    <font>
      <i/>
      <sz val="8"/>
      <name val="Arial"/>
      <family val="2"/>
    </font>
    <font>
      <b/>
      <sz val="10"/>
      <name val="Arial Rounded MT Bold"/>
      <family val="2"/>
    </font>
    <font>
      <outline/>
      <sz val="14"/>
      <name val="N Helvetica Narrow"/>
    </font>
    <font>
      <sz val="1"/>
      <color indexed="8"/>
      <name val="Courier"/>
      <family val="3"/>
    </font>
    <font>
      <sz val="10"/>
      <color indexed="12"/>
      <name val="Arial"/>
      <family val="2"/>
    </font>
    <font>
      <b/>
      <sz val="16"/>
      <name val="Times New Roman"/>
      <family val="1"/>
    </font>
    <font>
      <b/>
      <sz val="11"/>
      <color indexed="8"/>
      <name val="Calibri"/>
      <family val="2"/>
    </font>
    <font>
      <b/>
      <sz val="20"/>
      <name val="Times New Roman"/>
      <family val="1"/>
    </font>
    <font>
      <b/>
      <sz val="14"/>
      <name val="Helv"/>
    </font>
    <font>
      <b/>
      <sz val="16"/>
      <name val="Copperplate31bc"/>
    </font>
    <font>
      <b/>
      <i/>
      <sz val="11"/>
      <name val="IQE Hlv Narrow"/>
    </font>
    <font>
      <i/>
      <sz val="11"/>
      <name val="IQE Hlv Narrow"/>
    </font>
    <font>
      <sz val="11"/>
      <name val="IQE Hlv Narrow"/>
    </font>
    <font>
      <b/>
      <sz val="14"/>
      <name val="IQE Hlv Narrow"/>
    </font>
    <font>
      <b/>
      <sz val="11"/>
      <name val="IQE Hlv Narrow"/>
    </font>
    <font>
      <b/>
      <i/>
      <sz val="13"/>
      <color indexed="9"/>
      <name val="IQE Garamond I Cd"/>
    </font>
    <font>
      <b/>
      <sz val="10"/>
      <color indexed="8"/>
      <name val="Arial"/>
      <family val="2"/>
    </font>
    <font>
      <b/>
      <sz val="10"/>
      <name val="Trebuchet MS"/>
      <family val="2"/>
    </font>
    <font>
      <b/>
      <u val="doubleAccounting"/>
      <sz val="12"/>
      <name val="Copperplate31bc"/>
    </font>
    <font>
      <b/>
      <sz val="10"/>
      <color indexed="56"/>
      <name val="Wingdings"/>
      <charset val="2"/>
    </font>
    <font>
      <b/>
      <u/>
      <sz val="8"/>
      <color indexed="56"/>
      <name val="Arial"/>
      <family val="2"/>
    </font>
    <font>
      <b/>
      <sz val="10"/>
      <color indexed="12"/>
      <name val="Trebuchet MS"/>
      <family val="2"/>
    </font>
    <font>
      <b/>
      <sz val="8"/>
      <color indexed="12"/>
      <name val="Arial"/>
      <family val="2"/>
    </font>
    <font>
      <b/>
      <sz val="10"/>
      <color indexed="37"/>
      <name val="Arial MT"/>
    </font>
    <font>
      <b/>
      <sz val="10"/>
      <color indexed="57"/>
      <name val="Trebuchet MS"/>
      <family val="2"/>
    </font>
    <font>
      <b/>
      <sz val="10"/>
      <color indexed="37"/>
      <name val="Trebuchet MS"/>
      <family val="2"/>
    </font>
    <font>
      <b/>
      <sz val="8"/>
      <name val="Arial"/>
      <family val="2"/>
    </font>
    <font>
      <sz val="12"/>
      <name val="Optima"/>
      <family val="2"/>
    </font>
    <font>
      <b/>
      <sz val="12"/>
      <name val="Arial"/>
      <family val="2"/>
    </font>
    <font>
      <b/>
      <sz val="10"/>
      <color indexed="12"/>
      <name val="Arial"/>
      <family val="2"/>
    </font>
    <font>
      <i/>
      <sz val="10"/>
      <name val="Comic Sans MS"/>
      <family val="4"/>
    </font>
    <font>
      <b/>
      <sz val="11"/>
      <color indexed="16"/>
      <name val="Times New Roman"/>
      <family val="1"/>
    </font>
    <font>
      <sz val="10"/>
      <color indexed="39"/>
      <name val="Arial"/>
      <family val="2"/>
    </font>
    <font>
      <b/>
      <sz val="12"/>
      <color indexed="8"/>
      <name val="Arial"/>
      <family val="2"/>
    </font>
    <font>
      <b/>
      <sz val="16"/>
      <color indexed="23"/>
      <name val="Arial"/>
      <family val="2"/>
    </font>
    <font>
      <sz val="10"/>
      <color indexed="10"/>
      <name val="Arial"/>
      <family val="2"/>
    </font>
    <font>
      <b/>
      <sz val="13"/>
      <name val="Arial"/>
      <family val="2"/>
    </font>
    <font>
      <sz val="9"/>
      <color indexed="20"/>
      <name val="Arial"/>
      <family val="2"/>
    </font>
    <font>
      <sz val="9"/>
      <color indexed="48"/>
      <name val="Arial"/>
      <family val="2"/>
    </font>
    <font>
      <b/>
      <sz val="12"/>
      <color indexed="20"/>
      <name val="Arial"/>
      <family val="2"/>
    </font>
    <font>
      <b/>
      <sz val="9"/>
      <color indexed="20"/>
      <name val="Arial"/>
      <family val="2"/>
    </font>
    <font>
      <b/>
      <sz val="18"/>
      <color indexed="62"/>
      <name val="Cambria"/>
      <family val="2"/>
    </font>
    <font>
      <sz val="8"/>
      <name val="Arial Narrow"/>
      <family val="2"/>
    </font>
    <font>
      <sz val="9"/>
      <name val="SwitzerlandNarrow"/>
    </font>
    <font>
      <sz val="9"/>
      <color indexed="12"/>
      <name val="SwitzerlandNarrow"/>
    </font>
    <font>
      <u/>
      <sz val="10"/>
      <name val="Arial"/>
      <family val="2"/>
    </font>
    <font>
      <sz val="12"/>
      <color indexed="9"/>
      <name val="Arial MT"/>
    </font>
    <font>
      <b/>
      <u/>
      <sz val="9.5"/>
      <color indexed="56"/>
      <name val="Arial"/>
      <family val="2"/>
    </font>
    <font>
      <b/>
      <u/>
      <sz val="9"/>
      <color indexed="56"/>
      <name val="Arial"/>
      <family val="2"/>
    </font>
    <font>
      <u/>
      <sz val="8"/>
      <color indexed="56"/>
      <name val="Arial"/>
      <family val="2"/>
    </font>
    <font>
      <u/>
      <sz val="7.5"/>
      <color indexed="56"/>
      <name val="Arial"/>
      <family val="2"/>
    </font>
    <font>
      <i/>
      <sz val="12"/>
      <color indexed="8"/>
      <name val="Arial MT"/>
    </font>
    <font>
      <sz val="11"/>
      <color rgb="FF9C0006"/>
      <name val="Calibri"/>
      <family val="2"/>
      <scheme val="minor"/>
    </font>
    <font>
      <sz val="11"/>
      <name val="Calibri"/>
      <family val="2"/>
      <scheme val="minor"/>
    </font>
    <font>
      <sz val="11"/>
      <color rgb="FFFF0000"/>
      <name val="Calibri"/>
      <family val="2"/>
      <scheme val="minor"/>
    </font>
    <font>
      <b/>
      <u/>
      <sz val="10"/>
      <name val="Arial"/>
      <family val="2"/>
    </font>
    <font>
      <sz val="10"/>
      <color theme="1"/>
      <name val="Arial"/>
      <family val="2"/>
    </font>
    <font>
      <b/>
      <sz val="10"/>
      <color theme="1"/>
      <name val="Arial"/>
      <family val="2"/>
    </font>
    <font>
      <sz val="11"/>
      <color theme="1" tint="4.9989318521683403E-2"/>
      <name val="Calibri"/>
      <family val="2"/>
      <scheme val="minor"/>
    </font>
    <font>
      <sz val="11"/>
      <name val="Calibri"/>
      <family val="2"/>
    </font>
    <font>
      <i/>
      <sz val="9"/>
      <name val="Calibri"/>
      <family val="2"/>
      <scheme val="minor"/>
    </font>
    <font>
      <b/>
      <u/>
      <sz val="16"/>
      <name val="Arial"/>
      <family val="2"/>
    </font>
    <font>
      <b/>
      <sz val="9"/>
      <name val="Arial"/>
      <family val="2"/>
    </font>
    <font>
      <b/>
      <sz val="9"/>
      <color theme="1"/>
      <name val="Arial"/>
      <family val="2"/>
    </font>
    <font>
      <sz val="9"/>
      <color theme="1"/>
      <name val="Arial"/>
      <family val="2"/>
    </font>
    <font>
      <sz val="9"/>
      <name val="Arial"/>
      <family val="2"/>
    </font>
    <font>
      <sz val="9"/>
      <color rgb="FFFF0000"/>
      <name val="Arial"/>
      <family val="2"/>
    </font>
    <font>
      <b/>
      <u/>
      <sz val="20"/>
      <color theme="1"/>
      <name val="Calibri"/>
      <family val="2"/>
      <scheme val="minor"/>
    </font>
    <font>
      <b/>
      <sz val="11"/>
      <color theme="1"/>
      <name val="Calibri"/>
      <family val="2"/>
      <scheme val="minor"/>
    </font>
    <font>
      <b/>
      <u/>
      <sz val="20"/>
      <name val="Arial"/>
      <family val="2"/>
    </font>
    <font>
      <b/>
      <sz val="10"/>
      <color rgb="FFCC00CC"/>
      <name val="Arial"/>
      <family val="2"/>
    </font>
    <font>
      <b/>
      <sz val="10"/>
      <color rgb="FFC65911"/>
      <name val="Arial"/>
      <family val="2"/>
    </font>
    <font>
      <sz val="10"/>
      <name val="Calibri"/>
      <family val="2"/>
      <scheme val="minor"/>
    </font>
    <font>
      <b/>
      <sz val="16"/>
      <color theme="1"/>
      <name val="Calibri"/>
      <family val="2"/>
      <scheme val="minor"/>
    </font>
    <font>
      <sz val="11"/>
      <color theme="0" tint="-4.9989318521683403E-2"/>
      <name val="Calibri"/>
      <family val="2"/>
      <scheme val="minor"/>
    </font>
    <font>
      <sz val="11"/>
      <color theme="0"/>
      <name val="Calibri"/>
      <family val="2"/>
      <scheme val="minor"/>
    </font>
    <font>
      <b/>
      <sz val="11"/>
      <name val="Arial"/>
      <family val="2"/>
    </font>
    <font>
      <b/>
      <sz val="14"/>
      <color theme="1"/>
      <name val="Arial"/>
      <family val="2"/>
    </font>
    <font>
      <b/>
      <sz val="28"/>
      <color theme="1"/>
      <name val="Arial"/>
      <family val="2"/>
    </font>
    <font>
      <sz val="10"/>
      <color theme="1" tint="4.9989318521683403E-2"/>
      <name val="Calibri"/>
      <family val="2"/>
      <scheme val="minor"/>
    </font>
    <font>
      <strike/>
      <sz val="10"/>
      <color theme="1" tint="4.9989318521683403E-2"/>
      <name val="Calibri"/>
      <family val="2"/>
      <scheme val="minor"/>
    </font>
    <font>
      <sz val="10"/>
      <color rgb="FFFF0000"/>
      <name val="Calibri"/>
      <family val="2"/>
      <scheme val="minor"/>
    </font>
    <font>
      <sz val="10"/>
      <color rgb="FF000000"/>
      <name val="Arial"/>
      <family val="2"/>
    </font>
    <font>
      <sz val="10"/>
      <color rgb="FF000000"/>
      <name val="Calibri"/>
      <family val="2"/>
      <scheme val="minor"/>
    </font>
    <font>
      <b/>
      <sz val="18"/>
      <name val="Arial"/>
      <family val="2"/>
    </font>
    <font>
      <b/>
      <u/>
      <sz val="18"/>
      <name val="Arial"/>
      <family val="2"/>
    </font>
    <font>
      <b/>
      <sz val="10"/>
      <name val="Calibri"/>
      <family val="2"/>
      <scheme val="minor"/>
    </font>
    <font>
      <sz val="10"/>
      <color theme="1"/>
      <name val="Calibri"/>
      <family val="2"/>
    </font>
    <font>
      <sz val="11"/>
      <color theme="1" tint="4.9989318521683403E-2"/>
      <name val="Calibri"/>
      <family val="2"/>
    </font>
    <font>
      <sz val="10"/>
      <color theme="1" tint="4.9989318521683403E-2"/>
      <name val="Calibri"/>
      <family val="2"/>
    </font>
    <font>
      <b/>
      <sz val="10"/>
      <color theme="1" tint="4.9989318521683403E-2"/>
      <name val="Arial"/>
      <family val="2"/>
    </font>
    <font>
      <sz val="11"/>
      <color rgb="FF000000"/>
      <name val="Calibri"/>
      <family val="2"/>
    </font>
    <font>
      <b/>
      <i/>
      <sz val="9"/>
      <name val="Calibri"/>
      <family val="2"/>
      <scheme val="minor"/>
    </font>
    <font>
      <b/>
      <sz val="9"/>
      <color indexed="81"/>
      <name val="Tahoma"/>
      <family val="2"/>
    </font>
    <font>
      <sz val="9"/>
      <color indexed="81"/>
      <name val="Tahoma"/>
      <family val="2"/>
    </font>
  </fonts>
  <fills count="11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13"/>
        <bgColor indexed="64"/>
      </patternFill>
    </fill>
    <fill>
      <patternFill patternType="solid">
        <fgColor indexed="45"/>
        <bgColor indexed="64"/>
      </patternFill>
    </fill>
    <fill>
      <patternFill patternType="solid">
        <fgColor theme="6" tint="0.39997558519241921"/>
        <bgColor indexed="64"/>
      </patternFill>
    </fill>
    <fill>
      <patternFill patternType="solid">
        <fgColor theme="0" tint="-0.14996795556505021"/>
        <bgColor indexed="64"/>
      </patternFill>
    </fill>
    <fill>
      <patternFill patternType="solid">
        <fgColor theme="6" tint="-0.249977111117893"/>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rgb="FFFFFF00"/>
        <bgColor indexed="64"/>
      </patternFill>
    </fill>
    <fill>
      <patternFill patternType="solid">
        <fgColor rgb="FF92D050"/>
        <bgColor indexed="64"/>
      </patternFill>
    </fill>
    <fill>
      <patternFill patternType="solid">
        <fgColor rgb="FFFF0000"/>
        <bgColor indexed="64"/>
      </patternFill>
    </fill>
    <fill>
      <patternFill patternType="solid">
        <fgColor indexed="22"/>
        <bgColor indexed="64"/>
      </patternFill>
    </fill>
    <fill>
      <patternFill patternType="solid">
        <fgColor indexed="8"/>
        <bgColor indexed="64"/>
      </patternFill>
    </fill>
    <fill>
      <patternFill patternType="solid">
        <fgColor indexed="10"/>
        <bgColor indexed="64"/>
      </patternFill>
    </fill>
    <fill>
      <patternFill patternType="solid">
        <fgColor indexed="43"/>
        <bgColor indexed="64"/>
      </patternFill>
    </fill>
    <fill>
      <patternFill patternType="solid">
        <fgColor indexed="50"/>
        <bgColor indexed="64"/>
      </patternFill>
    </fill>
    <fill>
      <patternFill patternType="solid">
        <fgColor indexed="57"/>
        <bgColor indexed="64"/>
      </patternFill>
    </fill>
    <fill>
      <patternFill patternType="solid">
        <fgColor rgb="FFFFCC99"/>
      </patternFill>
    </fill>
    <fill>
      <patternFill patternType="solid">
        <fgColor rgb="FFC6EFCE"/>
      </patternFill>
    </fill>
    <fill>
      <patternFill patternType="solid">
        <fgColor rgb="FFF2F2F2"/>
      </patternFill>
    </fill>
    <fill>
      <patternFill patternType="solid">
        <fgColor rgb="FFFFC7CE"/>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26"/>
        <bgColor indexed="64"/>
      </patternFill>
    </fill>
    <fill>
      <patternFill patternType="gray0625">
        <fgColor indexed="26"/>
        <bgColor indexed="43"/>
      </patternFill>
    </fill>
    <fill>
      <patternFill patternType="solid">
        <fgColor indexed="9"/>
        <bgColor indexed="64"/>
      </patternFill>
    </fill>
    <fill>
      <patternFill patternType="gray0625"/>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14"/>
        <bgColor indexed="64"/>
      </patternFill>
    </fill>
    <fill>
      <patternFill patternType="solid">
        <fgColor indexed="13"/>
      </patternFill>
    </fill>
    <fill>
      <patternFill patternType="solid">
        <fgColor theme="9" tint="0.39997558519241921"/>
        <bgColor indexed="64"/>
      </patternFill>
    </fill>
    <fill>
      <patternFill patternType="solid">
        <fgColor rgb="FFFD9BCC"/>
        <bgColor indexed="64"/>
      </patternFill>
    </fill>
    <fill>
      <patternFill patternType="solid">
        <fgColor theme="7" tint="0.39997558519241921"/>
        <bgColor indexed="64"/>
      </patternFill>
    </fill>
    <fill>
      <patternFill patternType="solid">
        <fgColor theme="7"/>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FFC000"/>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rgb="FF00B0F0"/>
        <bgColor indexed="64"/>
      </patternFill>
    </fill>
    <fill>
      <patternFill patternType="solid">
        <fgColor theme="9"/>
        <bgColor indexed="64"/>
      </patternFill>
    </fill>
    <fill>
      <patternFill patternType="solid">
        <fgColor theme="4"/>
        <bgColor indexed="64"/>
      </patternFill>
    </fill>
    <fill>
      <patternFill patternType="solid">
        <fgColor theme="8" tint="-0.249977111117893"/>
        <bgColor indexed="64"/>
      </patternFill>
    </fill>
    <fill>
      <patternFill patternType="solid">
        <fgColor rgb="FF0070C0"/>
        <bgColor indexed="64"/>
      </patternFill>
    </fill>
    <fill>
      <patternFill patternType="solid">
        <fgColor theme="8" tint="0.79998168889431442"/>
        <bgColor indexed="64"/>
      </patternFill>
    </fill>
    <fill>
      <patternFill patternType="solid">
        <fgColor rgb="FFFABF8F"/>
        <bgColor indexed="64"/>
      </patternFill>
    </fill>
    <fill>
      <patternFill patternType="solid">
        <fgColor rgb="FFF4B084"/>
        <bgColor indexed="64"/>
      </patternFill>
    </fill>
    <fill>
      <patternFill patternType="solid">
        <fgColor rgb="FFC65911"/>
        <bgColor indexed="64"/>
      </patternFill>
    </fill>
    <fill>
      <patternFill patternType="solid">
        <fgColor rgb="FF0563C1"/>
        <bgColor indexed="64"/>
      </patternFill>
    </fill>
    <fill>
      <patternFill patternType="solid">
        <fgColor rgb="FFA9D08E"/>
        <bgColor indexed="64"/>
      </patternFill>
    </fill>
    <fill>
      <patternFill patternType="solid">
        <fgColor rgb="FF00B050"/>
        <bgColor indexed="64"/>
      </patternFill>
    </fill>
    <fill>
      <patternFill patternType="solid">
        <fgColor rgb="FFC00000"/>
        <bgColor indexed="64"/>
      </patternFill>
    </fill>
    <fill>
      <patternFill patternType="solid">
        <fgColor rgb="FFF8CBAD"/>
        <bgColor indexed="64"/>
      </patternFill>
    </fill>
    <fill>
      <patternFill patternType="solid">
        <fgColor rgb="FFA28DBD"/>
        <bgColor indexed="64"/>
      </patternFill>
    </fill>
    <fill>
      <patternFill patternType="solid">
        <fgColor rgb="FFF371F3"/>
        <bgColor indexed="64"/>
      </patternFill>
    </fill>
    <fill>
      <patternFill patternType="solid">
        <fgColor rgb="FFA28DC7"/>
        <bgColor indexed="64"/>
      </patternFill>
    </fill>
    <fill>
      <patternFill patternType="solid">
        <fgColor theme="3" tint="0.59999389629810485"/>
        <bgColor indexed="64"/>
      </patternFill>
    </fill>
    <fill>
      <patternFill patternType="solid">
        <fgColor rgb="FFFFFF93"/>
        <bgColor indexed="64"/>
      </patternFill>
    </fill>
    <fill>
      <patternFill patternType="solid">
        <fgColor rgb="FFDDEBF7"/>
        <bgColor indexed="64"/>
      </patternFill>
    </fill>
    <fill>
      <patternFill patternType="solid">
        <fgColor rgb="FFEBF1DE"/>
        <bgColor indexed="64"/>
      </patternFill>
    </fill>
    <fill>
      <patternFill patternType="solid">
        <fgColor rgb="FFD0CECE"/>
        <bgColor indexed="64"/>
      </patternFill>
    </fill>
    <fill>
      <patternFill patternType="solid">
        <fgColor rgb="FFFFFF99"/>
        <bgColor indexed="64"/>
      </patternFill>
    </fill>
    <fill>
      <patternFill patternType="solid">
        <fgColor rgb="FFFCE4D6"/>
        <bgColor indexed="64"/>
      </patternFill>
    </fill>
    <fill>
      <patternFill patternType="solid">
        <fgColor theme="0"/>
        <bgColor indexed="64"/>
      </patternFill>
    </fill>
    <fill>
      <patternFill patternType="solid">
        <fgColor rgb="FFFFFF33"/>
        <bgColor indexed="64"/>
      </patternFill>
    </fill>
    <fill>
      <patternFill patternType="solid">
        <fgColor rgb="FF76935A"/>
        <bgColor indexed="64"/>
      </patternFill>
    </fill>
    <fill>
      <patternFill patternType="solid">
        <fgColor theme="1"/>
        <bgColor indexed="64"/>
      </patternFill>
    </fill>
  </fills>
  <borders count="78">
    <border>
      <left/>
      <right/>
      <top/>
      <bottom/>
      <diagonal/>
    </border>
    <border>
      <left/>
      <right/>
      <top style="thin">
        <color indexed="64"/>
      </top>
      <bottom style="thin">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top style="thin">
        <color indexed="62"/>
      </top>
      <bottom style="double">
        <color indexed="6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medium">
        <color indexed="18"/>
      </left>
      <right style="medium">
        <color indexed="18"/>
      </right>
      <top style="medium">
        <color indexed="18"/>
      </top>
      <bottom style="medium">
        <color indexed="1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dotted">
        <color indexed="64"/>
      </left>
      <right style="dotted">
        <color indexed="64"/>
      </right>
      <top style="dotted">
        <color indexed="64"/>
      </top>
      <bottom style="dotted">
        <color indexed="64"/>
      </bottom>
      <diagonal/>
    </border>
    <border>
      <left style="hair">
        <color indexed="64"/>
      </left>
      <right style="hair">
        <color indexed="64"/>
      </right>
      <top style="hair">
        <color indexed="64"/>
      </top>
      <bottom style="hair">
        <color indexed="64"/>
      </bottom>
      <diagonal/>
    </border>
    <border>
      <left style="double">
        <color indexed="64"/>
      </left>
      <right style="double">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style="thin">
        <color indexed="64"/>
      </top>
      <bottom style="medium">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style="medium">
        <color rgb="FFA6A6A6"/>
      </right>
      <top style="medium">
        <color rgb="FFA6A6A6"/>
      </top>
      <bottom style="medium">
        <color rgb="FFA6A6A6"/>
      </bottom>
      <diagonal/>
    </border>
    <border>
      <left style="thin">
        <color auto="1"/>
      </left>
      <right/>
      <top style="medium">
        <color indexed="64"/>
      </top>
      <bottom style="thin">
        <color auto="1"/>
      </bottom>
      <diagonal/>
    </border>
    <border>
      <left style="thin">
        <color auto="1"/>
      </left>
      <right style="thin">
        <color auto="1"/>
      </right>
      <top/>
      <bottom style="thin">
        <color auto="1"/>
      </bottom>
      <diagonal/>
    </border>
    <border>
      <left style="thin">
        <color indexed="64"/>
      </left>
      <right style="medium">
        <color indexed="64"/>
      </right>
      <top/>
      <bottom style="thin">
        <color auto="1"/>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937">
    <xf numFmtId="0" fontId="0"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1" fillId="3" borderId="0" applyNumberFormat="0" applyBorder="0" applyAlignment="0" applyProtection="0"/>
    <xf numFmtId="0" fontId="28" fillId="27" borderId="3" applyNumberFormat="0" applyAlignment="0" applyProtection="0"/>
    <xf numFmtId="0" fontId="12" fillId="21" borderId="4" applyNumberFormat="0" applyAlignment="0" applyProtection="0"/>
    <xf numFmtId="43" fontId="5" fillId="0" borderId="0" applyFont="0" applyFill="0" applyBorder="0" applyAlignment="0" applyProtection="0"/>
    <xf numFmtId="0" fontId="13" fillId="0" borderId="0" applyNumberFormat="0" applyFill="0" applyBorder="0" applyAlignment="0" applyProtection="0"/>
    <xf numFmtId="0" fontId="29" fillId="4" borderId="0" applyNumberFormat="0" applyBorder="0" applyAlignment="0" applyProtection="0"/>
    <xf numFmtId="0" fontId="14" fillId="0" borderId="5" applyNumberFormat="0" applyFill="0" applyAlignment="0" applyProtection="0"/>
    <xf numFmtId="0" fontId="15" fillId="0" borderId="6" applyNumberFormat="0" applyFill="0" applyAlignment="0" applyProtection="0"/>
    <xf numFmtId="0" fontId="16" fillId="0" borderId="7" applyNumberFormat="0" applyFill="0" applyAlignment="0" applyProtection="0"/>
    <xf numFmtId="0" fontId="16" fillId="0" borderId="0" applyNumberFormat="0" applyFill="0" applyBorder="0" applyAlignment="0" applyProtection="0"/>
    <xf numFmtId="0" fontId="27" fillId="7" borderId="3" applyNumberFormat="0" applyAlignment="0" applyProtection="0"/>
    <xf numFmtId="0" fontId="17" fillId="0" borderId="9" applyNumberFormat="0" applyFill="0" applyAlignment="0" applyProtection="0"/>
    <xf numFmtId="0" fontId="30" fillId="22" borderId="0" applyNumberFormat="0" applyBorder="0" applyAlignment="0" applyProtection="0"/>
    <xf numFmtId="0" fontId="8" fillId="23" borderId="10" applyNumberFormat="0" applyFont="0" applyAlignment="0" applyProtection="0"/>
    <xf numFmtId="0" fontId="19" fillId="20" borderId="11" applyNumberFormat="0" applyAlignment="0" applyProtection="0"/>
    <xf numFmtId="9" fontId="5" fillId="0" borderId="0" applyFont="0" applyFill="0" applyBorder="0" applyAlignment="0" applyProtection="0"/>
    <xf numFmtId="0" fontId="20" fillId="0" borderId="0" applyNumberFormat="0" applyFill="0" applyBorder="0" applyAlignment="0" applyProtection="0"/>
    <xf numFmtId="0" fontId="7" fillId="0" borderId="13" applyNumberFormat="0" applyFill="0" applyAlignment="0" applyProtection="0"/>
    <xf numFmtId="0" fontId="21" fillId="0" borderId="0" applyNumberFormat="0" applyFill="0" applyBorder="0" applyAlignment="0" applyProtection="0"/>
    <xf numFmtId="0" fontId="18" fillId="0" borderId="0"/>
    <xf numFmtId="9" fontId="18" fillId="0" borderId="0" applyFont="0" applyFill="0" applyBorder="0" applyAlignment="0" applyProtection="0"/>
    <xf numFmtId="43" fontId="18" fillId="0" borderId="0" applyFont="0" applyFill="0" applyBorder="0" applyAlignment="0" applyProtection="0"/>
    <xf numFmtId="0" fontId="5" fillId="0" borderId="0"/>
    <xf numFmtId="0" fontId="33" fillId="0" borderId="0"/>
    <xf numFmtId="0" fontId="4" fillId="0" borderId="0"/>
    <xf numFmtId="43" fontId="8" fillId="0" borderId="0" applyFont="0" applyFill="0" applyBorder="0" applyAlignment="0" applyProtection="0"/>
    <xf numFmtId="0" fontId="38" fillId="40" borderId="20" applyNumberFormat="0" applyAlignment="0" applyProtection="0"/>
    <xf numFmtId="0" fontId="39" fillId="41" borderId="0" applyNumberFormat="0" applyBorder="0" applyAlignment="0" applyProtection="0"/>
    <xf numFmtId="0" fontId="40" fillId="42" borderId="20" applyNumberFormat="0" applyAlignment="0" applyProtection="0"/>
    <xf numFmtId="0" fontId="5" fillId="0" borderId="0"/>
    <xf numFmtId="0" fontId="28" fillId="27" borderId="3" applyNumberFormat="0" applyAlignment="0" applyProtection="0"/>
    <xf numFmtId="0" fontId="29" fillId="4" borderId="0" applyNumberFormat="0" applyBorder="0" applyAlignment="0" applyProtection="0"/>
    <xf numFmtId="169" fontId="41" fillId="0" borderId="0" applyFont="0" applyFill="0" applyBorder="0" applyAlignment="0" applyProtection="0"/>
    <xf numFmtId="170" fontId="42" fillId="0" borderId="0" applyFont="0" applyFill="0" applyBorder="0" applyAlignment="0" applyProtection="0"/>
    <xf numFmtId="171" fontId="42" fillId="0" borderId="0" applyFont="0" applyFill="0" applyBorder="0" applyAlignment="0" applyProtection="0"/>
    <xf numFmtId="172" fontId="42" fillId="0" borderId="0" applyFont="0" applyFill="0" applyBorder="0" applyAlignment="0" applyProtection="0"/>
    <xf numFmtId="173" fontId="42" fillId="0" borderId="0" applyFont="0" applyFill="0" applyBorder="0" applyAlignment="0" applyProtection="0"/>
    <xf numFmtId="174" fontId="41" fillId="0" borderId="0" applyFont="0" applyFill="0" applyBorder="0" applyAlignment="0" applyProtection="0"/>
    <xf numFmtId="175" fontId="41" fillId="0" borderId="0" applyFont="0" applyFill="0" applyBorder="0" applyAlignment="0" applyProtection="0"/>
    <xf numFmtId="176" fontId="41" fillId="0" borderId="0" applyFont="0" applyFill="0" applyBorder="0" applyAlignment="0" applyProtection="0"/>
    <xf numFmtId="176" fontId="41" fillId="0" borderId="0" applyFont="0" applyFill="0" applyBorder="0" applyAlignment="0" applyProtection="0"/>
    <xf numFmtId="176" fontId="41" fillId="0" borderId="0" applyFont="0" applyFill="0" applyBorder="0" applyAlignment="0" applyProtection="0"/>
    <xf numFmtId="175" fontId="41" fillId="0" borderId="0" applyFont="0" applyFill="0" applyBorder="0" applyAlignment="0" applyProtection="0"/>
    <xf numFmtId="176" fontId="41" fillId="0" borderId="0" applyFont="0" applyFill="0" applyBorder="0" applyAlignment="0" applyProtection="0"/>
    <xf numFmtId="176" fontId="41" fillId="0" borderId="0" applyFont="0" applyFill="0" applyBorder="0" applyAlignment="0" applyProtection="0"/>
    <xf numFmtId="175" fontId="41" fillId="0" borderId="0" applyFont="0" applyFill="0" applyBorder="0" applyAlignment="0" applyProtection="0"/>
    <xf numFmtId="176" fontId="41" fillId="0" borderId="0" applyFont="0" applyFill="0" applyBorder="0" applyAlignment="0" applyProtection="0"/>
    <xf numFmtId="176" fontId="41" fillId="0" borderId="0" applyFont="0" applyFill="0" applyBorder="0" applyAlignment="0" applyProtection="0"/>
    <xf numFmtId="175" fontId="41" fillId="0" borderId="0" applyFont="0" applyFill="0" applyBorder="0" applyAlignment="0" applyProtection="0"/>
    <xf numFmtId="175" fontId="41" fillId="0" borderId="0" applyFont="0" applyFill="0" applyBorder="0" applyAlignment="0" applyProtection="0"/>
    <xf numFmtId="175" fontId="41" fillId="0" borderId="0" applyFont="0" applyFill="0" applyBorder="0" applyAlignment="0" applyProtection="0"/>
    <xf numFmtId="175" fontId="41" fillId="0" borderId="0" applyFont="0" applyFill="0" applyBorder="0" applyAlignment="0" applyProtection="0"/>
    <xf numFmtId="175" fontId="41" fillId="0" borderId="0" applyFont="0" applyFill="0" applyBorder="0" applyAlignment="0" applyProtection="0"/>
    <xf numFmtId="175" fontId="41" fillId="0" borderId="0" applyFont="0" applyFill="0" applyBorder="0" applyAlignment="0" applyProtection="0"/>
    <xf numFmtId="176" fontId="41" fillId="0" borderId="0" applyFont="0" applyFill="0" applyBorder="0" applyAlignment="0" applyProtection="0"/>
    <xf numFmtId="175" fontId="41" fillId="0" borderId="0" applyFont="0" applyFill="0" applyBorder="0" applyAlignment="0" applyProtection="0"/>
    <xf numFmtId="177" fontId="5" fillId="0" borderId="0" applyFont="0" applyFill="0" applyBorder="0" applyAlignment="0" applyProtection="0"/>
    <xf numFmtId="37" fontId="42" fillId="0" borderId="0" applyFont="0" applyFill="0" applyBorder="0" applyAlignment="0" applyProtection="0"/>
    <xf numFmtId="178" fontId="41" fillId="0" borderId="0" applyFont="0" applyFill="0" applyBorder="0" applyAlignment="0" applyProtection="0"/>
    <xf numFmtId="179" fontId="41" fillId="0" borderId="0" applyFont="0" applyFill="0" applyBorder="0" applyAlignment="0" applyProtection="0"/>
    <xf numFmtId="180" fontId="41" fillId="0" borderId="0" applyFont="0" applyFill="0" applyBorder="0" applyAlignment="0" applyProtection="0"/>
    <xf numFmtId="181" fontId="5" fillId="0" borderId="0" applyFont="0" applyFill="0" applyBorder="0" applyAlignment="0" applyProtection="0"/>
    <xf numFmtId="37" fontId="41" fillId="0" borderId="0"/>
    <xf numFmtId="37" fontId="41" fillId="0" borderId="0"/>
    <xf numFmtId="37" fontId="41" fillId="0" borderId="0"/>
    <xf numFmtId="37" fontId="43" fillId="0" borderId="0"/>
    <xf numFmtId="37" fontId="43" fillId="0" borderId="0"/>
    <xf numFmtId="37" fontId="43" fillId="0" borderId="0"/>
    <xf numFmtId="37" fontId="41" fillId="0" borderId="0"/>
    <xf numFmtId="37" fontId="41" fillId="0" borderId="0"/>
    <xf numFmtId="37" fontId="41" fillId="0" borderId="0"/>
    <xf numFmtId="37" fontId="43" fillId="0" borderId="0"/>
    <xf numFmtId="37" fontId="43" fillId="0" borderId="0"/>
    <xf numFmtId="37" fontId="43" fillId="0" borderId="0"/>
    <xf numFmtId="37" fontId="43" fillId="0" borderId="0"/>
    <xf numFmtId="0" fontId="44" fillId="44" borderId="0" applyNumberFormat="0" applyBorder="0" applyAlignment="0" applyProtection="0"/>
    <xf numFmtId="0" fontId="44" fillId="45" borderId="0" applyNumberFormat="0" applyBorder="0" applyAlignment="0" applyProtection="0"/>
    <xf numFmtId="0" fontId="45" fillId="46"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5" fillId="49" borderId="0" applyNumberFormat="0" applyBorder="0" applyAlignment="0" applyProtection="0"/>
    <xf numFmtId="0" fontId="44" fillId="50" borderId="0" applyNumberFormat="0" applyBorder="0" applyAlignment="0" applyProtection="0"/>
    <xf numFmtId="0" fontId="44" fillId="51" borderId="0" applyNumberFormat="0" applyBorder="0" applyAlignment="0" applyProtection="0"/>
    <xf numFmtId="0" fontId="45" fillId="52"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5" fillId="52" borderId="0" applyNumberFormat="0" applyBorder="0" applyAlignment="0" applyProtection="0"/>
    <xf numFmtId="0" fontId="44" fillId="44" borderId="0" applyNumberFormat="0" applyBorder="0" applyAlignment="0" applyProtection="0"/>
    <xf numFmtId="0" fontId="44" fillId="45" borderId="0" applyNumberFormat="0" applyBorder="0" applyAlignment="0" applyProtection="0"/>
    <xf numFmtId="0" fontId="45" fillId="45" borderId="0" applyNumberFormat="0" applyBorder="0" applyAlignment="0" applyProtection="0"/>
    <xf numFmtId="0" fontId="44" fillId="53" borderId="0" applyNumberFormat="0" applyBorder="0" applyAlignment="0" applyProtection="0"/>
    <xf numFmtId="0" fontId="44" fillId="48" borderId="0" applyNumberFormat="0" applyBorder="0" applyAlignment="0" applyProtection="0"/>
    <xf numFmtId="0" fontId="45" fillId="54" borderId="0" applyNumberFormat="0" applyBorder="0" applyAlignment="0" applyProtection="0"/>
    <xf numFmtId="0" fontId="46" fillId="0" borderId="1"/>
    <xf numFmtId="37" fontId="41" fillId="0" borderId="0"/>
    <xf numFmtId="182" fontId="6" fillId="0" borderId="21">
      <alignment horizontal="center" vertical="center"/>
      <protection locked="0"/>
    </xf>
    <xf numFmtId="15" fontId="6" fillId="0" borderId="21">
      <alignment horizontal="center" vertical="center"/>
      <protection locked="0"/>
    </xf>
    <xf numFmtId="183" fontId="6" fillId="0" borderId="21">
      <alignment horizontal="center" vertical="center"/>
      <protection locked="0"/>
    </xf>
    <xf numFmtId="184" fontId="6" fillId="0" borderId="21">
      <alignment horizontal="center" vertical="center"/>
      <protection locked="0"/>
    </xf>
    <xf numFmtId="185" fontId="6" fillId="0" borderId="21">
      <alignment horizontal="center" vertical="center"/>
      <protection locked="0"/>
    </xf>
    <xf numFmtId="186" fontId="6" fillId="0" borderId="21">
      <alignment horizontal="center" vertical="center"/>
      <protection locked="0"/>
    </xf>
    <xf numFmtId="0" fontId="6" fillId="0" borderId="21">
      <alignment vertical="center"/>
      <protection locked="0"/>
    </xf>
    <xf numFmtId="182" fontId="6" fillId="0" borderId="21">
      <alignment horizontal="right" vertical="center"/>
      <protection locked="0"/>
    </xf>
    <xf numFmtId="187" fontId="6" fillId="0" borderId="21">
      <alignment horizontal="right" vertical="center"/>
      <protection locked="0"/>
    </xf>
    <xf numFmtId="183" fontId="6" fillId="0" borderId="21">
      <alignment horizontal="right" vertical="center"/>
      <protection locked="0"/>
    </xf>
    <xf numFmtId="184" fontId="6" fillId="0" borderId="21">
      <alignment horizontal="right" vertical="center"/>
      <protection locked="0"/>
    </xf>
    <xf numFmtId="185" fontId="6" fillId="0" borderId="21">
      <alignment horizontal="right" vertical="center"/>
      <protection locked="0"/>
    </xf>
    <xf numFmtId="186" fontId="6" fillId="0" borderId="21">
      <alignment horizontal="right" vertical="center"/>
      <protection locked="0"/>
    </xf>
    <xf numFmtId="188" fontId="47" fillId="0" borderId="0">
      <alignment vertical="top"/>
    </xf>
    <xf numFmtId="0" fontId="48" fillId="0" borderId="0" applyNumberFormat="0" applyFill="0" applyBorder="0" applyAlignment="0" applyProtection="0">
      <protection locked="0"/>
    </xf>
    <xf numFmtId="38" fontId="49" fillId="0" borderId="0" applyAlignment="0"/>
    <xf numFmtId="0" fontId="50" fillId="0" borderId="0" applyNumberFormat="0" applyFill="0" applyBorder="0" applyAlignment="0" applyProtection="0"/>
    <xf numFmtId="37" fontId="41" fillId="0" borderId="2" applyNumberFormat="0" applyFont="0" applyFill="0" applyAlignment="0" applyProtection="0"/>
    <xf numFmtId="0" fontId="6" fillId="0" borderId="0" applyNumberFormat="0" applyFont="0" applyFill="0" applyBorder="0">
      <alignment horizontal="center" vertical="center"/>
      <protection locked="0"/>
    </xf>
    <xf numFmtId="182" fontId="6" fillId="0" borderId="0" applyFill="0" applyBorder="0">
      <alignment horizontal="center" vertical="center"/>
    </xf>
    <xf numFmtId="15" fontId="6" fillId="0" borderId="0" applyFill="0" applyBorder="0">
      <alignment horizontal="center" vertical="center"/>
    </xf>
    <xf numFmtId="183" fontId="6" fillId="0" borderId="0" applyFill="0" applyBorder="0">
      <alignment horizontal="center" vertical="center"/>
    </xf>
    <xf numFmtId="184" fontId="6" fillId="0" borderId="0" applyFill="0" applyBorder="0">
      <alignment horizontal="center" vertical="center"/>
    </xf>
    <xf numFmtId="185" fontId="6" fillId="0" borderId="0" applyFill="0" applyBorder="0">
      <alignment horizontal="center" vertical="center"/>
    </xf>
    <xf numFmtId="186" fontId="6" fillId="0" borderId="0" applyFill="0" applyBorder="0">
      <alignment horizontal="center" vertical="center"/>
    </xf>
    <xf numFmtId="169" fontId="51" fillId="0" borderId="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89" fontId="52" fillId="0" borderId="0">
      <protection locked="0"/>
    </xf>
    <xf numFmtId="188" fontId="53" fillId="0" borderId="0" applyFill="0" applyBorder="0">
      <protection locked="0"/>
    </xf>
    <xf numFmtId="190" fontId="52" fillId="0" borderId="0">
      <protection locked="0"/>
    </xf>
    <xf numFmtId="15" fontId="41" fillId="0" borderId="0" applyFont="0" applyFill="0" applyBorder="0" applyAlignment="0" applyProtection="0"/>
    <xf numFmtId="0" fontId="54" fillId="0" borderId="0">
      <alignment horizontal="left" vertical="top"/>
    </xf>
    <xf numFmtId="0" fontId="55" fillId="55" borderId="0" applyNumberFormat="0" applyBorder="0" applyAlignment="0" applyProtection="0"/>
    <xf numFmtId="0" fontId="55" fillId="56" borderId="0" applyNumberFormat="0" applyBorder="0" applyAlignment="0" applyProtection="0"/>
    <xf numFmtId="0" fontId="55" fillId="57" borderId="0" applyNumberFormat="0" applyBorder="0" applyAlignment="0" applyProtection="0"/>
    <xf numFmtId="2" fontId="6" fillId="0" borderId="0" applyFont="0" applyFill="0" applyBorder="0" applyAlignment="0" applyProtection="0"/>
    <xf numFmtId="38" fontId="5" fillId="34" borderId="0" applyNumberFormat="0" applyBorder="0" applyAlignment="0" applyProtection="0"/>
    <xf numFmtId="0" fontId="56" fillId="0" borderId="0">
      <alignment vertical="top"/>
    </xf>
    <xf numFmtId="191" fontId="57" fillId="0" borderId="0" applyNumberFormat="0" applyFill="0" applyBorder="0" applyProtection="0">
      <alignment horizontal="left"/>
    </xf>
    <xf numFmtId="191" fontId="58" fillId="0" borderId="0">
      <alignment horizontal="left"/>
    </xf>
    <xf numFmtId="0" fontId="59" fillId="0" borderId="2">
      <alignment horizontal="left"/>
    </xf>
    <xf numFmtId="0" fontId="60" fillId="0" borderId="0">
      <alignment horizontal="right"/>
    </xf>
    <xf numFmtId="37" fontId="61" fillId="0" borderId="0">
      <alignment horizontal="right"/>
    </xf>
    <xf numFmtId="0" fontId="62" fillId="0" borderId="0">
      <alignment horizontal="left"/>
    </xf>
    <xf numFmtId="37" fontId="63" fillId="0" borderId="0">
      <alignment horizontal="right"/>
    </xf>
    <xf numFmtId="0" fontId="64" fillId="35" borderId="0"/>
    <xf numFmtId="192" fontId="37" fillId="0" borderId="0">
      <alignment horizontal="left"/>
    </xf>
    <xf numFmtId="0" fontId="65" fillId="0" borderId="0"/>
    <xf numFmtId="0" fontId="66" fillId="34" borderId="0"/>
    <xf numFmtId="37" fontId="67" fillId="0" borderId="0" applyNumberFormat="0" applyBorder="0" applyAlignment="0" applyProtection="0"/>
    <xf numFmtId="0" fontId="68" fillId="0" borderId="0" applyFill="0" applyBorder="0">
      <alignment horizontal="center" vertical="center"/>
      <protection locked="0"/>
    </xf>
    <xf numFmtId="0" fontId="68" fillId="0" borderId="0" applyFill="0" applyBorder="0">
      <alignment horizontal="center" vertical="center"/>
      <protection locked="0"/>
    </xf>
    <xf numFmtId="0" fontId="69" fillId="0" borderId="0" applyFill="0" applyBorder="0">
      <alignment horizontal="left" vertical="center"/>
      <protection locked="0"/>
    </xf>
    <xf numFmtId="10" fontId="5" fillId="58" borderId="8" applyNumberFormat="0" applyBorder="0" applyAlignment="0" applyProtection="0"/>
    <xf numFmtId="10" fontId="70" fillId="0" borderId="0"/>
    <xf numFmtId="9" fontId="71" fillId="0" borderId="0" applyNumberFormat="0" applyFill="0" applyBorder="0" applyAlignment="0">
      <alignment vertical="top" wrapText="1"/>
      <protection locked="0"/>
    </xf>
    <xf numFmtId="0" fontId="72" fillId="59" borderId="0" applyNumberFormat="0"/>
    <xf numFmtId="193" fontId="73" fillId="0" borderId="0"/>
    <xf numFmtId="3" fontId="74" fillId="0" borderId="0"/>
    <xf numFmtId="0" fontId="75" fillId="0" borderId="8" applyFill="0">
      <alignment horizontal="center" vertical="center"/>
    </xf>
    <xf numFmtId="0" fontId="6" fillId="0" borderId="8" applyFill="0">
      <alignment horizontal="center" vertical="center"/>
    </xf>
    <xf numFmtId="194" fontId="6" fillId="0" borderId="8" applyFill="0">
      <alignment horizontal="center" vertical="center"/>
    </xf>
    <xf numFmtId="195" fontId="5" fillId="0" borderId="0" applyFont="0" applyFill="0" applyBorder="0" applyAlignment="0" applyProtection="0"/>
    <xf numFmtId="196" fontId="41" fillId="0" borderId="0" applyFont="0" applyFill="0" applyBorder="0" applyAlignment="0" applyProtection="0"/>
    <xf numFmtId="196" fontId="41" fillId="0" borderId="0" applyFont="0" applyFill="0" applyBorder="0" applyAlignment="0" applyProtection="0"/>
    <xf numFmtId="196" fontId="41" fillId="0" borderId="0" applyFont="0" applyFill="0" applyBorder="0" applyAlignment="0" applyProtection="0"/>
    <xf numFmtId="195" fontId="5" fillId="0" borderId="0" applyFont="0" applyFill="0" applyBorder="0" applyAlignment="0" applyProtection="0"/>
    <xf numFmtId="196" fontId="41" fillId="0" borderId="0" applyFont="0" applyFill="0" applyBorder="0" applyAlignment="0" applyProtection="0"/>
    <xf numFmtId="196" fontId="41" fillId="0" borderId="0" applyFont="0" applyFill="0" applyBorder="0" applyAlignment="0" applyProtection="0"/>
    <xf numFmtId="195" fontId="5" fillId="0" borderId="0" applyFont="0" applyFill="0" applyBorder="0" applyAlignment="0" applyProtection="0"/>
    <xf numFmtId="196" fontId="41" fillId="0" borderId="0" applyFont="0" applyFill="0" applyBorder="0" applyAlignment="0" applyProtection="0"/>
    <xf numFmtId="196" fontId="41"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6" fontId="41" fillId="0" borderId="0" applyFont="0" applyFill="0" applyBorder="0" applyAlignment="0" applyProtection="0"/>
    <xf numFmtId="195" fontId="5" fillId="0" borderId="0" applyFont="0" applyFill="0" applyBorder="0" applyAlignment="0" applyProtection="0"/>
    <xf numFmtId="197" fontId="5" fillId="0" borderId="0" applyFont="0" applyFill="0" applyBorder="0" applyAlignment="0" applyProtection="0"/>
    <xf numFmtId="0" fontId="76" fillId="0" borderId="0"/>
    <xf numFmtId="17" fontId="41" fillId="0" borderId="0" applyFont="0" applyFill="0" applyBorder="0" applyAlignment="0" applyProtection="0"/>
    <xf numFmtId="0" fontId="77" fillId="0" borderId="0" applyFill="0" applyBorder="0">
      <alignment horizontal="left" vertical="center"/>
    </xf>
    <xf numFmtId="39" fontId="42" fillId="0" borderId="0" applyNumberFormat="0" applyFont="0" applyBorder="0" applyAlignment="0" applyProtection="0"/>
    <xf numFmtId="198" fontId="5" fillId="0" borderId="0"/>
    <xf numFmtId="0" fontId="37" fillId="0" borderId="0">
      <alignment vertical="top"/>
    </xf>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top"/>
    </xf>
    <xf numFmtId="0" fontId="5" fillId="0" borderId="0"/>
    <xf numFmtId="0" fontId="5" fillId="0" borderId="0"/>
    <xf numFmtId="0" fontId="5" fillId="0" borderId="0"/>
    <xf numFmtId="0" fontId="5" fillId="0" borderId="0">
      <alignment vertical="top"/>
    </xf>
    <xf numFmtId="0" fontId="38" fillId="40" borderId="20" applyNumberFormat="0" applyAlignment="0" applyProtection="0"/>
    <xf numFmtId="0" fontId="2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5" fillId="0" borderId="0"/>
    <xf numFmtId="0" fontId="44" fillId="0" borderId="0"/>
    <xf numFmtId="0" fontId="44" fillId="0" borderId="0"/>
    <xf numFmtId="0" fontId="44" fillId="0" borderId="0"/>
    <xf numFmtId="0" fontId="53" fillId="0" borderId="0" applyFill="0" applyBorder="0">
      <protection locked="0"/>
    </xf>
    <xf numFmtId="39" fontId="41" fillId="0" borderId="0" applyFont="0" applyFill="0" applyBorder="0" applyAlignment="0" applyProtection="0"/>
    <xf numFmtId="199" fontId="41" fillId="0" borderId="0" applyFont="0" applyFill="0" applyBorder="0" applyAlignment="0" applyProtection="0"/>
    <xf numFmtId="0" fontId="78" fillId="0" borderId="0">
      <alignment horizontal="left" vertical="top"/>
    </xf>
    <xf numFmtId="0" fontId="35" fillId="34" borderId="0" applyBorder="0" applyAlignment="0" applyProtection="0">
      <alignment horizontal="center" vertical="top"/>
    </xf>
    <xf numFmtId="0" fontId="35" fillId="0" borderId="0" applyFill="0" applyBorder="0" applyProtection="0">
      <alignment horizontal="left" vertical="top"/>
    </xf>
    <xf numFmtId="0" fontId="79" fillId="0" borderId="0">
      <alignment horizontal="left" vertical="top"/>
    </xf>
    <xf numFmtId="0" fontId="5" fillId="0" borderId="0" applyFill="0" applyBorder="0" applyProtection="0">
      <alignment horizontal="left" vertical="top"/>
    </xf>
    <xf numFmtId="0" fontId="35" fillId="34" borderId="0" applyBorder="0" applyProtection="0"/>
    <xf numFmtId="0" fontId="80" fillId="60" borderId="12"/>
    <xf numFmtId="164" fontId="41" fillId="61" borderId="0" applyNumberFormat="0" applyFont="0" applyBorder="0" applyAlignment="0" applyProtection="0"/>
    <xf numFmtId="10" fontId="5" fillId="0" borderId="0" applyFont="0" applyFill="0" applyBorder="0" applyAlignment="0" applyProtection="0"/>
    <xf numFmtId="200" fontId="5" fillId="0" borderId="0" applyFill="0" applyBorder="0">
      <protection locked="0"/>
    </xf>
    <xf numFmtId="0" fontId="4" fillId="0" borderId="0"/>
    <xf numFmtId="9" fontId="5" fillId="0" borderId="0" applyFont="0" applyFill="0" applyBorder="0" applyAlignment="0" applyProtection="0"/>
    <xf numFmtId="9" fontId="5" fillId="0" borderId="0" applyFont="0" applyFill="0" applyBorder="0" applyAlignment="0" applyProtection="0"/>
    <xf numFmtId="0" fontId="66" fillId="62" borderId="8"/>
    <xf numFmtId="0" fontId="75" fillId="0" borderId="0" applyFill="0" applyBorder="0">
      <alignment vertical="center"/>
    </xf>
    <xf numFmtId="0" fontId="66" fillId="62" borderId="8"/>
    <xf numFmtId="0" fontId="5" fillId="0" borderId="0"/>
    <xf numFmtId="182" fontId="6" fillId="0" borderId="0" applyFill="0" applyBorder="0">
      <alignment horizontal="right" vertical="center"/>
    </xf>
    <xf numFmtId="187" fontId="6" fillId="0" borderId="0" applyFill="0" applyBorder="0">
      <alignment horizontal="right" vertical="center"/>
    </xf>
    <xf numFmtId="183" fontId="6" fillId="0" borderId="0" applyFill="0" applyBorder="0">
      <alignment horizontal="right" vertical="center"/>
    </xf>
    <xf numFmtId="184" fontId="6" fillId="0" borderId="0" applyFill="0" applyBorder="0">
      <alignment horizontal="right" vertical="center"/>
    </xf>
    <xf numFmtId="185" fontId="6" fillId="0" borderId="0" applyFill="0" applyBorder="0">
      <alignment horizontal="right" vertical="center"/>
    </xf>
    <xf numFmtId="186" fontId="6" fillId="0" borderId="0" applyFill="0" applyBorder="0">
      <alignment horizontal="right" vertical="center"/>
    </xf>
    <xf numFmtId="4" fontId="37" fillId="37" borderId="11" applyNumberFormat="0" applyProtection="0">
      <alignment vertical="center"/>
    </xf>
    <xf numFmtId="4" fontId="81" fillId="37" borderId="11" applyNumberFormat="0" applyProtection="0">
      <alignment vertical="center"/>
    </xf>
    <xf numFmtId="4" fontId="37" fillId="37" borderId="11" applyNumberFormat="0" applyProtection="0">
      <alignment horizontal="left" vertical="center" indent="1"/>
    </xf>
    <xf numFmtId="4" fontId="37" fillId="37" borderId="11" applyNumberFormat="0" applyProtection="0">
      <alignment horizontal="left" vertical="center" indent="1"/>
    </xf>
    <xf numFmtId="0" fontId="5" fillId="62" borderId="11" applyNumberFormat="0" applyProtection="0">
      <alignment horizontal="left" vertical="center" indent="1"/>
    </xf>
    <xf numFmtId="4" fontId="37" fillId="25" borderId="11" applyNumberFormat="0" applyProtection="0">
      <alignment horizontal="right" vertical="center"/>
    </xf>
    <xf numFmtId="4" fontId="37" fillId="63" borderId="11" applyNumberFormat="0" applyProtection="0">
      <alignment horizontal="right" vertical="center"/>
    </xf>
    <xf numFmtId="4" fontId="37" fillId="36" borderId="11" applyNumberFormat="0" applyProtection="0">
      <alignment horizontal="right" vertical="center"/>
    </xf>
    <xf numFmtId="4" fontId="37" fillId="64" borderId="11" applyNumberFormat="0" applyProtection="0">
      <alignment horizontal="right" vertical="center"/>
    </xf>
    <xf numFmtId="4" fontId="37" fillId="65" borderId="11" applyNumberFormat="0" applyProtection="0">
      <alignment horizontal="right" vertical="center"/>
    </xf>
    <xf numFmtId="4" fontId="37" fillId="66" borderId="11" applyNumberFormat="0" applyProtection="0">
      <alignment horizontal="right" vertical="center"/>
    </xf>
    <xf numFmtId="4" fontId="37" fillId="39" borderId="11" applyNumberFormat="0" applyProtection="0">
      <alignment horizontal="right" vertical="center"/>
    </xf>
    <xf numFmtId="4" fontId="37" fillId="38" borderId="11" applyNumberFormat="0" applyProtection="0">
      <alignment horizontal="right" vertical="center"/>
    </xf>
    <xf numFmtId="4" fontId="37" fillId="67" borderId="11" applyNumberFormat="0" applyProtection="0">
      <alignment horizontal="right" vertical="center"/>
    </xf>
    <xf numFmtId="4" fontId="65" fillId="68" borderId="11" applyNumberFormat="0" applyProtection="0">
      <alignment horizontal="left" vertical="center" indent="1"/>
    </xf>
    <xf numFmtId="4" fontId="37" fillId="69" borderId="22" applyNumberFormat="0" applyProtection="0">
      <alignment horizontal="left" vertical="center" indent="1"/>
    </xf>
    <xf numFmtId="4" fontId="82" fillId="70" borderId="0" applyNumberFormat="0" applyProtection="0">
      <alignment horizontal="left" vertical="center" indent="1"/>
    </xf>
    <xf numFmtId="0" fontId="5" fillId="62" borderId="11" applyNumberFormat="0" applyProtection="0">
      <alignment horizontal="left" vertical="center" indent="1"/>
    </xf>
    <xf numFmtId="4" fontId="37" fillId="69" borderId="11" applyNumberFormat="0" applyProtection="0">
      <alignment horizontal="left" vertical="center" indent="1"/>
    </xf>
    <xf numFmtId="4" fontId="37" fillId="71" borderId="11" applyNumberFormat="0" applyProtection="0">
      <alignment horizontal="left" vertical="center" indent="1"/>
    </xf>
    <xf numFmtId="0" fontId="5" fillId="71" borderId="11" applyNumberFormat="0" applyProtection="0">
      <alignment horizontal="left" vertical="center" indent="1"/>
    </xf>
    <xf numFmtId="0" fontId="5" fillId="71" borderId="11" applyNumberFormat="0" applyProtection="0">
      <alignment horizontal="left" vertical="center" indent="1"/>
    </xf>
    <xf numFmtId="0" fontId="5" fillId="72" borderId="11" applyNumberFormat="0" applyProtection="0">
      <alignment horizontal="left" vertical="center" indent="1"/>
    </xf>
    <xf numFmtId="0" fontId="5" fillId="72" borderId="11" applyNumberFormat="0" applyProtection="0">
      <alignment horizontal="left" vertical="center" indent="1"/>
    </xf>
    <xf numFmtId="0" fontId="5" fillId="34" borderId="11" applyNumberFormat="0" applyProtection="0">
      <alignment horizontal="left" vertical="center" indent="1"/>
    </xf>
    <xf numFmtId="0" fontId="5" fillId="34" borderId="11" applyNumberFormat="0" applyProtection="0">
      <alignment horizontal="left" vertical="center" indent="1"/>
    </xf>
    <xf numFmtId="0" fontId="5" fillId="62" borderId="11" applyNumberFormat="0" applyProtection="0">
      <alignment horizontal="left" vertical="center" indent="1"/>
    </xf>
    <xf numFmtId="0" fontId="5" fillId="62" borderId="11" applyNumberFormat="0" applyProtection="0">
      <alignment horizontal="left" vertical="center" indent="1"/>
    </xf>
    <xf numFmtId="0" fontId="5" fillId="0" borderId="0"/>
    <xf numFmtId="4" fontId="37" fillId="58" borderId="11" applyNumberFormat="0" applyProtection="0">
      <alignment vertical="center"/>
    </xf>
    <xf numFmtId="4" fontId="81" fillId="58" borderId="11" applyNumberFormat="0" applyProtection="0">
      <alignment vertical="center"/>
    </xf>
    <xf numFmtId="4" fontId="37" fillId="58" borderId="11" applyNumberFormat="0" applyProtection="0">
      <alignment horizontal="left" vertical="center" indent="1"/>
    </xf>
    <xf numFmtId="4" fontId="37" fillId="58" borderId="11" applyNumberFormat="0" applyProtection="0">
      <alignment horizontal="left" vertical="center" indent="1"/>
    </xf>
    <xf numFmtId="4" fontId="37" fillId="69" borderId="11" applyNumberFormat="0" applyProtection="0">
      <alignment horizontal="right" vertical="center"/>
    </xf>
    <xf numFmtId="4" fontId="81" fillId="69" borderId="11" applyNumberFormat="0" applyProtection="0">
      <alignment horizontal="right" vertical="center"/>
    </xf>
    <xf numFmtId="0" fontId="5" fillId="62" borderId="11" applyNumberFormat="0" applyProtection="0">
      <alignment horizontal="left" vertical="center" indent="1"/>
    </xf>
    <xf numFmtId="0" fontId="5" fillId="62" borderId="11" applyNumberFormat="0" applyProtection="0">
      <alignment horizontal="left" vertical="center" indent="1"/>
    </xf>
    <xf numFmtId="0" fontId="83" fillId="0" borderId="0"/>
    <xf numFmtId="4" fontId="84" fillId="69" borderId="11" applyNumberFormat="0" applyProtection="0">
      <alignment horizontal="right" vertical="center"/>
    </xf>
    <xf numFmtId="0" fontId="85" fillId="0" borderId="0" applyFill="0" applyBorder="0">
      <alignment horizontal="left" vertical="center"/>
    </xf>
    <xf numFmtId="0" fontId="86" fillId="73" borderId="0"/>
    <xf numFmtId="49" fontId="87" fillId="73" borderId="0"/>
    <xf numFmtId="49" fontId="88" fillId="73" borderId="23"/>
    <xf numFmtId="49" fontId="88" fillId="73" borderId="0"/>
    <xf numFmtId="0" fontId="86" fillId="60" borderId="23">
      <protection locked="0"/>
    </xf>
    <xf numFmtId="0" fontId="86" fillId="73" borderId="0"/>
    <xf numFmtId="0" fontId="89" fillId="24" borderId="0"/>
    <xf numFmtId="0" fontId="89" fillId="67" borderId="0"/>
    <xf numFmtId="0" fontId="89" fillId="64" borderId="0"/>
    <xf numFmtId="0" fontId="90" fillId="0" borderId="0" applyNumberFormat="0" applyFill="0" applyBorder="0" applyAlignment="0" applyProtection="0"/>
    <xf numFmtId="198" fontId="91" fillId="74" borderId="0" applyNumberFormat="0" applyFont="0" applyBorder="0" applyAlignment="0"/>
    <xf numFmtId="0" fontId="5" fillId="0" borderId="0"/>
    <xf numFmtId="0" fontId="37" fillId="0" borderId="0">
      <alignment vertical="top"/>
    </xf>
    <xf numFmtId="192" fontId="5" fillId="0" borderId="0"/>
    <xf numFmtId="192" fontId="53" fillId="0" borderId="0"/>
    <xf numFmtId="0" fontId="77" fillId="0" borderId="0"/>
    <xf numFmtId="15" fontId="5" fillId="0" borderId="0"/>
    <xf numFmtId="10" fontId="5" fillId="0" borderId="0"/>
    <xf numFmtId="3" fontId="92" fillId="0" borderId="0"/>
    <xf numFmtId="3" fontId="93" fillId="0" borderId="24"/>
    <xf numFmtId="3" fontId="93" fillId="0" borderId="25"/>
    <xf numFmtId="3" fontId="93" fillId="0" borderId="26"/>
    <xf numFmtId="3" fontId="92" fillId="0" borderId="0"/>
    <xf numFmtId="0" fontId="5" fillId="0" borderId="0"/>
    <xf numFmtId="0" fontId="94" fillId="0" borderId="0" applyFill="0" applyBorder="0" applyAlignment="0"/>
    <xf numFmtId="0" fontId="95" fillId="0" borderId="0"/>
    <xf numFmtId="201" fontId="41" fillId="0" borderId="0" applyFont="0" applyFill="0" applyBorder="0" applyAlignment="0" applyProtection="0"/>
    <xf numFmtId="0" fontId="96" fillId="0" borderId="0" applyFill="0" applyBorder="0">
      <alignment horizontal="left" vertical="center"/>
      <protection locked="0"/>
    </xf>
    <xf numFmtId="0" fontId="97" fillId="0" borderId="0" applyFill="0" applyBorder="0">
      <alignment horizontal="left" vertical="center"/>
      <protection locked="0"/>
    </xf>
    <xf numFmtId="0" fontId="98" fillId="0" borderId="0" applyFill="0" applyBorder="0">
      <alignment horizontal="left" vertical="center"/>
      <protection locked="0"/>
    </xf>
    <xf numFmtId="0" fontId="99" fillId="0" borderId="0" applyFill="0" applyBorder="0">
      <alignment horizontal="left" vertical="center"/>
      <protection locked="0"/>
    </xf>
    <xf numFmtId="37" fontId="5" fillId="0" borderId="0" applyNumberFormat="0" applyFill="0" applyBorder="0" applyAlignment="0" applyProtection="0"/>
    <xf numFmtId="0" fontId="100" fillId="0" borderId="0" applyNumberFormat="0" applyFont="0" applyFill="0"/>
    <xf numFmtId="37" fontId="41" fillId="0" borderId="0" applyNumberFormat="0" applyFont="0" applyBorder="0" applyAlignment="0" applyProtection="0"/>
    <xf numFmtId="37" fontId="41" fillId="0" borderId="0" applyNumberFormat="0" applyFont="0" applyFill="0" applyBorder="0" applyProtection="0"/>
    <xf numFmtId="37" fontId="6" fillId="0" borderId="0" applyNumberFormat="0" applyFill="0" applyBorder="0" applyAlignment="0" applyProtection="0"/>
    <xf numFmtId="0" fontId="77" fillId="0" borderId="0"/>
    <xf numFmtId="37" fontId="41" fillId="0" borderId="0" applyNumberFormat="0" applyFont="0" applyFill="0" applyBorder="0" applyProtection="0">
      <alignment horizontal="right" vertical="top" wrapText="1"/>
    </xf>
    <xf numFmtId="202" fontId="42" fillId="0" borderId="0" applyFont="0" applyFill="0" applyBorder="0" applyAlignment="0" applyProtection="0"/>
    <xf numFmtId="203" fontId="41" fillId="0" borderId="0" applyFont="0" applyFill="0" applyBorder="0" applyAlignment="0" applyProtection="0"/>
    <xf numFmtId="204" fontId="42" fillId="0" borderId="0" applyFont="0" applyFill="0" applyBorder="0" applyAlignment="0" applyProtection="0"/>
    <xf numFmtId="205" fontId="41" fillId="0" borderId="0" applyFont="0" applyFill="0" applyBorder="0" applyAlignment="0" applyProtection="0"/>
    <xf numFmtId="39" fontId="42" fillId="74" borderId="0" applyNumberFormat="0" applyFont="0" applyBorder="0" applyAlignment="0" applyProtection="0"/>
    <xf numFmtId="0" fontId="4" fillId="0" borderId="0"/>
    <xf numFmtId="0" fontId="101" fillId="43" borderId="0" applyNumberFormat="0" applyBorder="0" applyAlignment="0" applyProtection="0"/>
    <xf numFmtId="9" fontId="4" fillId="0" borderId="0" applyFont="0" applyFill="0" applyBorder="0" applyAlignment="0" applyProtection="0"/>
    <xf numFmtId="0" fontId="5"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1" fillId="3" borderId="0" applyNumberFormat="0" applyBorder="0" applyAlignment="0" applyProtection="0"/>
    <xf numFmtId="0" fontId="28" fillId="27" borderId="3" applyNumberFormat="0" applyAlignment="0" applyProtection="0"/>
    <xf numFmtId="0" fontId="12" fillId="21" borderId="4" applyNumberFormat="0" applyAlignment="0" applyProtection="0"/>
    <xf numFmtId="43" fontId="5" fillId="0" borderId="0" applyFont="0" applyFill="0" applyBorder="0" applyAlignment="0" applyProtection="0"/>
    <xf numFmtId="0" fontId="13" fillId="0" borderId="0" applyNumberFormat="0" applyFill="0" applyBorder="0" applyAlignment="0" applyProtection="0"/>
    <xf numFmtId="0" fontId="14" fillId="0" borderId="5" applyNumberFormat="0" applyFill="0" applyAlignment="0" applyProtection="0"/>
    <xf numFmtId="0" fontId="15" fillId="0" borderId="6" applyNumberFormat="0" applyFill="0" applyAlignment="0" applyProtection="0"/>
    <xf numFmtId="0" fontId="16" fillId="0" borderId="7" applyNumberFormat="0" applyFill="0" applyAlignment="0" applyProtection="0"/>
    <xf numFmtId="0" fontId="16" fillId="0" borderId="0" applyNumberFormat="0" applyFill="0" applyBorder="0" applyAlignment="0" applyProtection="0"/>
    <xf numFmtId="0" fontId="27" fillId="7" borderId="3" applyNumberFormat="0" applyAlignment="0" applyProtection="0"/>
    <xf numFmtId="0" fontId="17" fillId="0" borderId="9" applyNumberFormat="0" applyFill="0" applyAlignment="0" applyProtection="0"/>
    <xf numFmtId="0" fontId="30" fillId="22" borderId="0" applyNumberFormat="0" applyBorder="0" applyAlignment="0" applyProtection="0"/>
    <xf numFmtId="0" fontId="8" fillId="23" borderId="10" applyNumberFormat="0" applyFont="0" applyAlignment="0" applyProtection="0"/>
    <xf numFmtId="0" fontId="19" fillId="20" borderId="11" applyNumberFormat="0" applyAlignment="0" applyProtection="0"/>
    <xf numFmtId="9" fontId="5" fillId="0" borderId="0" applyFont="0" applyFill="0" applyBorder="0" applyAlignment="0" applyProtection="0"/>
    <xf numFmtId="0" fontId="20" fillId="0" borderId="0" applyNumberFormat="0" applyFill="0" applyBorder="0" applyAlignment="0" applyProtection="0"/>
    <xf numFmtId="0" fontId="7" fillId="0" borderId="13" applyNumberFormat="0" applyFill="0" applyAlignment="0" applyProtection="0"/>
    <xf numFmtId="0" fontId="21" fillId="0" borderId="0" applyNumberFormat="0" applyFill="0" applyBorder="0" applyAlignment="0" applyProtection="0"/>
    <xf numFmtId="0" fontId="18" fillId="0" borderId="0"/>
    <xf numFmtId="0" fontId="28" fillId="27" borderId="3" applyNumberFormat="0" applyAlignment="0" applyProtection="0"/>
    <xf numFmtId="0" fontId="46" fillId="0" borderId="1"/>
    <xf numFmtId="10" fontId="5" fillId="58" borderId="8" applyNumberFormat="0" applyBorder="0" applyAlignment="0" applyProtection="0"/>
    <xf numFmtId="0" fontId="75" fillId="0" borderId="8" applyFill="0">
      <alignment horizontal="center" vertical="center"/>
    </xf>
    <xf numFmtId="0" fontId="6" fillId="0" borderId="8" applyFill="0">
      <alignment horizontal="center" vertical="center"/>
    </xf>
    <xf numFmtId="194" fontId="6" fillId="0" borderId="8" applyFill="0">
      <alignment horizontal="center" vertical="center"/>
    </xf>
    <xf numFmtId="0" fontId="66" fillId="62" borderId="8"/>
    <xf numFmtId="4" fontId="37" fillId="37" borderId="11" applyNumberFormat="0" applyProtection="0">
      <alignment vertical="center"/>
    </xf>
    <xf numFmtId="4" fontId="81" fillId="37" borderId="11" applyNumberFormat="0" applyProtection="0">
      <alignment vertical="center"/>
    </xf>
    <xf numFmtId="4" fontId="37" fillId="37" borderId="11" applyNumberFormat="0" applyProtection="0">
      <alignment horizontal="left" vertical="center" indent="1"/>
    </xf>
    <xf numFmtId="4" fontId="37" fillId="37" borderId="11" applyNumberFormat="0" applyProtection="0">
      <alignment horizontal="left" vertical="center" indent="1"/>
    </xf>
    <xf numFmtId="0" fontId="5" fillId="62" borderId="11" applyNumberFormat="0" applyProtection="0">
      <alignment horizontal="left" vertical="center" indent="1"/>
    </xf>
    <xf numFmtId="4" fontId="37" fillId="25" borderId="11" applyNumberFormat="0" applyProtection="0">
      <alignment horizontal="right" vertical="center"/>
    </xf>
    <xf numFmtId="4" fontId="37" fillId="63" borderId="11" applyNumberFormat="0" applyProtection="0">
      <alignment horizontal="right" vertical="center"/>
    </xf>
    <xf numFmtId="4" fontId="37" fillId="36" borderId="11" applyNumberFormat="0" applyProtection="0">
      <alignment horizontal="right" vertical="center"/>
    </xf>
    <xf numFmtId="4" fontId="37" fillId="64" borderId="11" applyNumberFormat="0" applyProtection="0">
      <alignment horizontal="right" vertical="center"/>
    </xf>
    <xf numFmtId="4" fontId="37" fillId="65" borderId="11" applyNumberFormat="0" applyProtection="0">
      <alignment horizontal="right" vertical="center"/>
    </xf>
    <xf numFmtId="4" fontId="37" fillId="66" borderId="11" applyNumberFormat="0" applyProtection="0">
      <alignment horizontal="right" vertical="center"/>
    </xf>
    <xf numFmtId="4" fontId="37" fillId="39" borderId="11" applyNumberFormat="0" applyProtection="0">
      <alignment horizontal="right" vertical="center"/>
    </xf>
    <xf numFmtId="4" fontId="37" fillId="38" borderId="11" applyNumberFormat="0" applyProtection="0">
      <alignment horizontal="right" vertical="center"/>
    </xf>
    <xf numFmtId="4" fontId="37" fillId="67" borderId="11" applyNumberFormat="0" applyProtection="0">
      <alignment horizontal="right" vertical="center"/>
    </xf>
    <xf numFmtId="4" fontId="65" fillId="68" borderId="11" applyNumberFormat="0" applyProtection="0">
      <alignment horizontal="left" vertical="center" indent="1"/>
    </xf>
    <xf numFmtId="4" fontId="37" fillId="69" borderId="22" applyNumberFormat="0" applyProtection="0">
      <alignment horizontal="left" vertical="center" indent="1"/>
    </xf>
    <xf numFmtId="0" fontId="5" fillId="62" borderId="11" applyNumberFormat="0" applyProtection="0">
      <alignment horizontal="left" vertical="center" indent="1"/>
    </xf>
    <xf numFmtId="4" fontId="37" fillId="69" borderId="11" applyNumberFormat="0" applyProtection="0">
      <alignment horizontal="left" vertical="center" indent="1"/>
    </xf>
    <xf numFmtId="4" fontId="37" fillId="71" borderId="11" applyNumberFormat="0" applyProtection="0">
      <alignment horizontal="left" vertical="center" indent="1"/>
    </xf>
    <xf numFmtId="0" fontId="5" fillId="71" borderId="11" applyNumberFormat="0" applyProtection="0">
      <alignment horizontal="left" vertical="center" indent="1"/>
    </xf>
    <xf numFmtId="0" fontId="5" fillId="71" borderId="11" applyNumberFormat="0" applyProtection="0">
      <alignment horizontal="left" vertical="center" indent="1"/>
    </xf>
    <xf numFmtId="0" fontId="5" fillId="72" borderId="11" applyNumberFormat="0" applyProtection="0">
      <alignment horizontal="left" vertical="center" indent="1"/>
    </xf>
    <xf numFmtId="0" fontId="5" fillId="72" borderId="11" applyNumberFormat="0" applyProtection="0">
      <alignment horizontal="left" vertical="center" indent="1"/>
    </xf>
    <xf numFmtId="0" fontId="5" fillId="34" borderId="11" applyNumberFormat="0" applyProtection="0">
      <alignment horizontal="left" vertical="center" indent="1"/>
    </xf>
    <xf numFmtId="0" fontId="5" fillId="34" borderId="11" applyNumberFormat="0" applyProtection="0">
      <alignment horizontal="left" vertical="center" indent="1"/>
    </xf>
    <xf numFmtId="0" fontId="5" fillId="62" borderId="11" applyNumberFormat="0" applyProtection="0">
      <alignment horizontal="left" vertical="center" indent="1"/>
    </xf>
    <xf numFmtId="0" fontId="5" fillId="62" borderId="11" applyNumberFormat="0" applyProtection="0">
      <alignment horizontal="left" vertical="center" indent="1"/>
    </xf>
    <xf numFmtId="4" fontId="37" fillId="58" borderId="11" applyNumberFormat="0" applyProtection="0">
      <alignment vertical="center"/>
    </xf>
    <xf numFmtId="4" fontId="81" fillId="58" borderId="11" applyNumberFormat="0" applyProtection="0">
      <alignment vertical="center"/>
    </xf>
    <xf numFmtId="4" fontId="37" fillId="58" borderId="11" applyNumberFormat="0" applyProtection="0">
      <alignment horizontal="left" vertical="center" indent="1"/>
    </xf>
    <xf numFmtId="4" fontId="37" fillId="58" borderId="11" applyNumberFormat="0" applyProtection="0">
      <alignment horizontal="left" vertical="center" indent="1"/>
    </xf>
    <xf numFmtId="4" fontId="37" fillId="69" borderId="11" applyNumberFormat="0" applyProtection="0">
      <alignment horizontal="right" vertical="center"/>
    </xf>
    <xf numFmtId="4" fontId="81" fillId="69" borderId="11" applyNumberFormat="0" applyProtection="0">
      <alignment horizontal="right" vertical="center"/>
    </xf>
    <xf numFmtId="0" fontId="5" fillId="62" borderId="11" applyNumberFormat="0" applyProtection="0">
      <alignment horizontal="left" vertical="center" indent="1"/>
    </xf>
    <xf numFmtId="0" fontId="5" fillId="62" borderId="11" applyNumberFormat="0" applyProtection="0">
      <alignment horizontal="left" vertical="center" indent="1"/>
    </xf>
    <xf numFmtId="4" fontId="84" fillId="69" borderId="11" applyNumberFormat="0" applyProtection="0">
      <alignment horizontal="right" vertical="center"/>
    </xf>
    <xf numFmtId="0" fontId="28" fillId="27" borderId="3" applyNumberFormat="0" applyAlignment="0" applyProtection="0"/>
    <xf numFmtId="0" fontId="27" fillId="7" borderId="3" applyNumberFormat="0" applyAlignment="0" applyProtection="0"/>
    <xf numFmtId="0" fontId="8" fillId="23" borderId="10" applyNumberFormat="0" applyFont="0" applyAlignment="0" applyProtection="0"/>
    <xf numFmtId="0" fontId="19" fillId="20" borderId="11" applyNumberFormat="0" applyAlignment="0" applyProtection="0"/>
    <xf numFmtId="0" fontId="7" fillId="0" borderId="13" applyNumberFormat="0" applyFill="0" applyAlignment="0" applyProtection="0"/>
    <xf numFmtId="0" fontId="5" fillId="0" borderId="0"/>
    <xf numFmtId="0" fontId="27" fillId="7" borderId="3" applyNumberFormat="0" applyAlignment="0" applyProtection="0"/>
    <xf numFmtId="0" fontId="9" fillId="19"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18"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27" fillId="7" borderId="3" applyNumberFormat="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27" fillId="7" borderId="3" applyNumberFormat="0" applyAlignment="0" applyProtection="0"/>
    <xf numFmtId="9" fontId="5" fillId="0" borderId="0" applyFont="0" applyFill="0" applyBorder="0" applyAlignment="0" applyProtection="0"/>
    <xf numFmtId="44" fontId="5" fillId="0" borderId="0" applyFont="0" applyFill="0" applyBorder="0" applyAlignment="0" applyProtection="0"/>
    <xf numFmtId="0" fontId="28" fillId="27" borderId="27" applyNumberFormat="0" applyAlignment="0" applyProtection="0"/>
    <xf numFmtId="0" fontId="38" fillId="40" borderId="20" applyNumberFormat="0" applyAlignment="0" applyProtection="0"/>
    <xf numFmtId="0" fontId="5" fillId="72" borderId="42" applyNumberFormat="0" applyProtection="0">
      <alignment horizontal="left" vertical="center" indent="1"/>
    </xf>
    <xf numFmtId="9" fontId="4" fillId="0" borderId="0" applyFont="0" applyFill="0" applyBorder="0" applyAlignment="0" applyProtection="0"/>
    <xf numFmtId="0" fontId="4" fillId="0" borderId="0"/>
    <xf numFmtId="0" fontId="28" fillId="27" borderId="39" applyNumberFormat="0" applyAlignment="0" applyProtection="0"/>
    <xf numFmtId="4" fontId="37" fillId="37" borderId="42" applyNumberFormat="0" applyProtection="0">
      <alignment horizontal="left" vertical="center" indent="1"/>
    </xf>
    <xf numFmtId="0" fontId="28" fillId="27" borderId="39" applyNumberFormat="0" applyAlignment="0" applyProtection="0"/>
    <xf numFmtId="194" fontId="6" fillId="0" borderId="34" applyFill="0">
      <alignment horizontal="center" vertical="center"/>
    </xf>
    <xf numFmtId="4" fontId="81" fillId="37" borderId="42" applyNumberFormat="0" applyProtection="0">
      <alignment vertical="center"/>
    </xf>
    <xf numFmtId="0" fontId="8" fillId="23" borderId="37" applyNumberFormat="0" applyFont="0" applyAlignment="0" applyProtection="0"/>
    <xf numFmtId="0" fontId="8" fillId="23" borderId="44" applyNumberFormat="0" applyFont="0" applyAlignment="0" applyProtection="0"/>
    <xf numFmtId="4" fontId="37" fillId="58" borderId="35" applyNumberFormat="0" applyProtection="0">
      <alignment horizontal="left" vertical="center" indent="1"/>
    </xf>
    <xf numFmtId="4" fontId="37" fillId="38" borderId="42" applyNumberFormat="0" applyProtection="0">
      <alignment horizontal="right" vertical="center"/>
    </xf>
    <xf numFmtId="0" fontId="27" fillId="7" borderId="32" applyNumberFormat="0" applyAlignment="0" applyProtection="0"/>
    <xf numFmtId="0" fontId="38" fillId="40" borderId="20" applyNumberFormat="0" applyAlignment="0" applyProtection="0"/>
    <xf numFmtId="9" fontId="4" fillId="0" borderId="0" applyFont="0" applyFill="0" applyBorder="0" applyAlignment="0" applyProtection="0"/>
    <xf numFmtId="4" fontId="37" fillId="64" borderId="35" applyNumberFormat="0" applyProtection="0">
      <alignment horizontal="right" vertical="center"/>
    </xf>
    <xf numFmtId="0" fontId="5" fillId="62" borderId="42" applyNumberFormat="0" applyProtection="0">
      <alignment horizontal="left" vertical="center" indent="1"/>
    </xf>
    <xf numFmtId="194" fontId="6" fillId="0" borderId="34" applyFill="0">
      <alignment horizontal="center" vertical="center"/>
    </xf>
    <xf numFmtId="0" fontId="5" fillId="62" borderId="35" applyNumberFormat="0" applyProtection="0">
      <alignment horizontal="left" vertical="center" indent="1"/>
    </xf>
    <xf numFmtId="9" fontId="4" fillId="0" borderId="0" applyFont="0" applyFill="0" applyBorder="0" applyAlignment="0" applyProtection="0"/>
    <xf numFmtId="9" fontId="4" fillId="0" borderId="0" applyFont="0" applyFill="0" applyBorder="0" applyAlignment="0" applyProtection="0"/>
    <xf numFmtId="0" fontId="46" fillId="0" borderId="40"/>
    <xf numFmtId="0" fontId="19" fillId="20" borderId="35" applyNumberFormat="0" applyAlignment="0" applyProtection="0"/>
    <xf numFmtId="0" fontId="28" fillId="27" borderId="32" applyNumberFormat="0" applyAlignment="0" applyProtection="0"/>
    <xf numFmtId="0" fontId="5" fillId="71" borderId="42" applyNumberFormat="0" applyProtection="0">
      <alignment horizontal="left" vertical="center" indent="1"/>
    </xf>
    <xf numFmtId="4" fontId="81" fillId="37" borderId="35" applyNumberFormat="0" applyProtection="0">
      <alignment vertical="center"/>
    </xf>
    <xf numFmtId="0" fontId="46" fillId="0" borderId="33"/>
    <xf numFmtId="4" fontId="37" fillId="37" borderId="35" applyNumberFormat="0" applyProtection="0">
      <alignment horizontal="left" vertical="center" indent="1"/>
    </xf>
    <xf numFmtId="0" fontId="46" fillId="0" borderId="28"/>
    <xf numFmtId="0" fontId="5" fillId="62" borderId="42" applyNumberFormat="0" applyProtection="0">
      <alignment horizontal="left" vertical="center" indent="1"/>
    </xf>
    <xf numFmtId="0" fontId="27" fillId="7" borderId="39" applyNumberFormat="0" applyAlignment="0" applyProtection="0"/>
    <xf numFmtId="4" fontId="37" fillId="38" borderId="42" applyNumberFormat="0" applyProtection="0">
      <alignment horizontal="right" vertical="center"/>
    </xf>
    <xf numFmtId="0" fontId="27" fillId="7" borderId="39" applyNumberFormat="0" applyAlignment="0" applyProtection="0"/>
    <xf numFmtId="4" fontId="37" fillId="63" borderId="35" applyNumberFormat="0" applyProtection="0">
      <alignment horizontal="right" vertical="center"/>
    </xf>
    <xf numFmtId="0" fontId="4" fillId="0" borderId="0"/>
    <xf numFmtId="4" fontId="37" fillId="38" borderId="35" applyNumberFormat="0" applyProtection="0">
      <alignment horizontal="right" vertical="center"/>
    </xf>
    <xf numFmtId="4" fontId="37" fillId="38" borderId="35" applyNumberFormat="0" applyProtection="0">
      <alignment horizontal="right" vertical="center"/>
    </xf>
    <xf numFmtId="4" fontId="65" fillId="68" borderId="35" applyNumberFormat="0" applyProtection="0">
      <alignment horizontal="left" vertical="center" indent="1"/>
    </xf>
    <xf numFmtId="0" fontId="5" fillId="62" borderId="35" applyNumberFormat="0" applyProtection="0">
      <alignment horizontal="left" vertical="center" indent="1"/>
    </xf>
    <xf numFmtId="4" fontId="37" fillId="71" borderId="35" applyNumberFormat="0" applyProtection="0">
      <alignment horizontal="left" vertical="center" indent="1"/>
    </xf>
    <xf numFmtId="0" fontId="5" fillId="62" borderId="35" applyNumberFormat="0" applyProtection="0">
      <alignment horizontal="left" vertical="center" indent="1"/>
    </xf>
    <xf numFmtId="4" fontId="84" fillId="69" borderId="35" applyNumberFormat="0" applyProtection="0">
      <alignment horizontal="right" vertical="center"/>
    </xf>
    <xf numFmtId="0" fontId="27" fillId="7" borderId="32" applyNumberFormat="0" applyAlignment="0" applyProtection="0"/>
    <xf numFmtId="10" fontId="5" fillId="58" borderId="41" applyNumberFormat="0" applyBorder="0" applyAlignment="0" applyProtection="0"/>
    <xf numFmtId="0" fontId="46" fillId="0" borderId="40"/>
    <xf numFmtId="0" fontId="66" fillId="62" borderId="41"/>
    <xf numFmtId="4" fontId="37" fillId="37" borderId="42" applyNumberFormat="0" applyProtection="0">
      <alignment vertical="center"/>
    </xf>
    <xf numFmtId="4" fontId="37" fillId="66" borderId="42" applyNumberFormat="0" applyProtection="0">
      <alignment horizontal="right" vertical="center"/>
    </xf>
    <xf numFmtId="4" fontId="65" fillId="68" borderId="42" applyNumberFormat="0" applyProtection="0">
      <alignment horizontal="left" vertical="center" indent="1"/>
    </xf>
    <xf numFmtId="4" fontId="37" fillId="69" borderId="43" applyNumberFormat="0" applyProtection="0">
      <alignment horizontal="left" vertical="center" indent="1"/>
    </xf>
    <xf numFmtId="0" fontId="5" fillId="72" borderId="42" applyNumberFormat="0" applyProtection="0">
      <alignment horizontal="left" vertical="center" indent="1"/>
    </xf>
    <xf numFmtId="0" fontId="5" fillId="72" borderId="42" applyNumberFormat="0" applyProtection="0">
      <alignment horizontal="left" vertical="center" indent="1"/>
    </xf>
    <xf numFmtId="10" fontId="5" fillId="58" borderId="29" applyNumberFormat="0" applyBorder="0" applyAlignment="0" applyProtection="0"/>
    <xf numFmtId="0" fontId="75" fillId="0" borderId="29" applyFill="0">
      <alignment horizontal="center" vertical="center"/>
    </xf>
    <xf numFmtId="0" fontId="6" fillId="0" borderId="29" applyFill="0">
      <alignment horizontal="center" vertical="center"/>
    </xf>
    <xf numFmtId="194" fontId="6" fillId="0" borderId="29" applyFill="0">
      <alignment horizontal="center" vertical="center"/>
    </xf>
    <xf numFmtId="0" fontId="6" fillId="0" borderId="41" applyFill="0">
      <alignment horizontal="center" vertical="center"/>
    </xf>
    <xf numFmtId="0" fontId="66" fillId="62" borderId="41"/>
    <xf numFmtId="4" fontId="37" fillId="25" borderId="42" applyNumberFormat="0" applyProtection="0">
      <alignment horizontal="right" vertical="center"/>
    </xf>
    <xf numFmtId="0" fontId="5" fillId="34" borderId="42" applyNumberFormat="0" applyProtection="0">
      <alignment horizontal="left" vertical="center" indent="1"/>
    </xf>
    <xf numFmtId="0" fontId="5" fillId="62" borderId="42" applyNumberFormat="0" applyProtection="0">
      <alignment horizontal="left" vertical="center" indent="1"/>
    </xf>
    <xf numFmtId="0" fontId="7" fillId="0" borderId="45" applyNumberFormat="0" applyFill="0" applyAlignment="0" applyProtection="0"/>
    <xf numFmtId="0" fontId="38" fillId="40" borderId="20" applyNumberFormat="0" applyAlignment="0" applyProtection="0"/>
    <xf numFmtId="4" fontId="37" fillId="71" borderId="42" applyNumberFormat="0" applyProtection="0">
      <alignment horizontal="left" vertical="center" indent="1"/>
    </xf>
    <xf numFmtId="0" fontId="66" fillId="62" borderId="34"/>
    <xf numFmtId="4" fontId="37" fillId="39" borderId="42" applyNumberFormat="0" applyProtection="0">
      <alignment horizontal="right" vertical="center"/>
    </xf>
    <xf numFmtId="4" fontId="37" fillId="37" borderId="35" applyNumberFormat="0" applyProtection="0">
      <alignment vertical="center"/>
    </xf>
    <xf numFmtId="4" fontId="37" fillId="66" borderId="35" applyNumberFormat="0" applyProtection="0">
      <alignment horizontal="right" vertical="center"/>
    </xf>
    <xf numFmtId="4" fontId="37" fillId="67" borderId="35" applyNumberFormat="0" applyProtection="0">
      <alignment horizontal="right" vertical="center"/>
    </xf>
    <xf numFmtId="4" fontId="65" fillId="68" borderId="35" applyNumberFormat="0" applyProtection="0">
      <alignment horizontal="left" vertical="center" indent="1"/>
    </xf>
    <xf numFmtId="4" fontId="37" fillId="69" borderId="36" applyNumberFormat="0" applyProtection="0">
      <alignment horizontal="left" vertical="center" indent="1"/>
    </xf>
    <xf numFmtId="0" fontId="5" fillId="72" borderId="35" applyNumberFormat="0" applyProtection="0">
      <alignment horizontal="left" vertical="center" indent="1"/>
    </xf>
    <xf numFmtId="0" fontId="5" fillId="72" borderId="35" applyNumberFormat="0" applyProtection="0">
      <alignment horizontal="left" vertical="center" indent="1"/>
    </xf>
    <xf numFmtId="0" fontId="5" fillId="34" borderId="35" applyNumberFormat="0" applyProtection="0">
      <alignment horizontal="left" vertical="center" indent="1"/>
    </xf>
    <xf numFmtId="0" fontId="5" fillId="34" borderId="35" applyNumberFormat="0" applyProtection="0">
      <alignment horizontal="left" vertical="center" indent="1"/>
    </xf>
    <xf numFmtId="0" fontId="5" fillId="62" borderId="35" applyNumberFormat="0" applyProtection="0">
      <alignment horizontal="left" vertical="center" indent="1"/>
    </xf>
    <xf numFmtId="4" fontId="37" fillId="58" borderId="42" applyNumberFormat="0" applyProtection="0">
      <alignment horizontal="left" vertical="center" indent="1"/>
    </xf>
    <xf numFmtId="0" fontId="6" fillId="0" borderId="41" applyFill="0">
      <alignment horizontal="center" vertical="center"/>
    </xf>
    <xf numFmtId="0" fontId="6" fillId="0" borderId="34" applyFill="0">
      <alignment horizontal="center" vertical="center"/>
    </xf>
    <xf numFmtId="0" fontId="66" fillId="62" borderId="34"/>
    <xf numFmtId="4" fontId="37" fillId="25" borderId="35" applyNumberFormat="0" applyProtection="0">
      <alignment horizontal="right" vertical="center"/>
    </xf>
    <xf numFmtId="0" fontId="5" fillId="71" borderId="35" applyNumberFormat="0" applyProtection="0">
      <alignment horizontal="left" vertical="center" indent="1"/>
    </xf>
    <xf numFmtId="0" fontId="5" fillId="34" borderId="35" applyNumberFormat="0" applyProtection="0">
      <alignment horizontal="left" vertical="center" indent="1"/>
    </xf>
    <xf numFmtId="0" fontId="5" fillId="34" borderId="35" applyNumberFormat="0" applyProtection="0">
      <alignment horizontal="left" vertical="center" indent="1"/>
    </xf>
    <xf numFmtId="0" fontId="5" fillId="62" borderId="35" applyNumberFormat="0" applyProtection="0">
      <alignment horizontal="left" vertical="center" indent="1"/>
    </xf>
    <xf numFmtId="0" fontId="5" fillId="62" borderId="35" applyNumberFormat="0" applyProtection="0">
      <alignment horizontal="left" vertical="center" indent="1"/>
    </xf>
    <xf numFmtId="4" fontId="37" fillId="58" borderId="35" applyNumberFormat="0" applyProtection="0">
      <alignment horizontal="left" vertical="center" indent="1"/>
    </xf>
    <xf numFmtId="4" fontId="37" fillId="69" borderId="35" applyNumberFormat="0" applyProtection="0">
      <alignment horizontal="right" vertical="center"/>
    </xf>
    <xf numFmtId="0" fontId="8" fillId="23" borderId="37" applyNumberFormat="0" applyFont="0" applyAlignment="0" applyProtection="0"/>
    <xf numFmtId="0" fontId="19" fillId="20" borderId="35" applyNumberFormat="0" applyAlignment="0" applyProtection="0"/>
    <xf numFmtId="0" fontId="27" fillId="7" borderId="32" applyNumberFormat="0" applyAlignment="0" applyProtection="0"/>
    <xf numFmtId="4" fontId="37" fillId="71" borderId="42" applyNumberFormat="0" applyProtection="0">
      <alignment horizontal="left" vertical="center" indent="1"/>
    </xf>
    <xf numFmtId="0" fontId="5" fillId="62" borderId="42" applyNumberFormat="0" applyProtection="0">
      <alignment horizontal="left" vertical="center" indent="1"/>
    </xf>
    <xf numFmtId="0" fontId="66" fillId="62" borderId="29"/>
    <xf numFmtId="0" fontId="5" fillId="62" borderId="42" applyNumberFormat="0" applyProtection="0">
      <alignment horizontal="left" vertical="center" indent="1"/>
    </xf>
    <xf numFmtId="0" fontId="38" fillId="40" borderId="20" applyNumberFormat="0" applyAlignment="0" applyProtection="0"/>
    <xf numFmtId="0" fontId="4" fillId="0" borderId="0"/>
    <xf numFmtId="4" fontId="37" fillId="37" borderId="30" applyNumberFormat="0" applyProtection="0">
      <alignment vertical="center"/>
    </xf>
    <xf numFmtId="4" fontId="81" fillId="37" borderId="30" applyNumberFormat="0" applyProtection="0">
      <alignment vertical="center"/>
    </xf>
    <xf numFmtId="4" fontId="37" fillId="37" borderId="30" applyNumberFormat="0" applyProtection="0">
      <alignment horizontal="left" vertical="center" indent="1"/>
    </xf>
    <xf numFmtId="4" fontId="37" fillId="37" borderId="30" applyNumberFormat="0" applyProtection="0">
      <alignment horizontal="left" vertical="center" indent="1"/>
    </xf>
    <xf numFmtId="0" fontId="5" fillId="62" borderId="30" applyNumberFormat="0" applyProtection="0">
      <alignment horizontal="left" vertical="center" indent="1"/>
    </xf>
    <xf numFmtId="4" fontId="37" fillId="25" borderId="30" applyNumberFormat="0" applyProtection="0">
      <alignment horizontal="right" vertical="center"/>
    </xf>
    <xf numFmtId="4" fontId="37" fillId="63" borderId="30" applyNumberFormat="0" applyProtection="0">
      <alignment horizontal="right" vertical="center"/>
    </xf>
    <xf numFmtId="4" fontId="37" fillId="36" borderId="30" applyNumberFormat="0" applyProtection="0">
      <alignment horizontal="right" vertical="center"/>
    </xf>
    <xf numFmtId="4" fontId="37" fillId="64" borderId="30" applyNumberFormat="0" applyProtection="0">
      <alignment horizontal="right" vertical="center"/>
    </xf>
    <xf numFmtId="4" fontId="37" fillId="65" borderId="30" applyNumberFormat="0" applyProtection="0">
      <alignment horizontal="right" vertical="center"/>
    </xf>
    <xf numFmtId="4" fontId="37" fillId="66" borderId="30" applyNumberFormat="0" applyProtection="0">
      <alignment horizontal="right" vertical="center"/>
    </xf>
    <xf numFmtId="4" fontId="37" fillId="39" borderId="30" applyNumberFormat="0" applyProtection="0">
      <alignment horizontal="right" vertical="center"/>
    </xf>
    <xf numFmtId="4" fontId="37" fillId="38" borderId="30" applyNumberFormat="0" applyProtection="0">
      <alignment horizontal="right" vertical="center"/>
    </xf>
    <xf numFmtId="4" fontId="37" fillId="67" borderId="30" applyNumberFormat="0" applyProtection="0">
      <alignment horizontal="right" vertical="center"/>
    </xf>
    <xf numFmtId="4" fontId="65" fillId="68" borderId="30" applyNumberFormat="0" applyProtection="0">
      <alignment horizontal="left" vertical="center" indent="1"/>
    </xf>
    <xf numFmtId="4" fontId="37" fillId="69" borderId="31" applyNumberFormat="0" applyProtection="0">
      <alignment horizontal="left" vertical="center" indent="1"/>
    </xf>
    <xf numFmtId="0" fontId="5" fillId="62" borderId="30" applyNumberFormat="0" applyProtection="0">
      <alignment horizontal="left" vertical="center" indent="1"/>
    </xf>
    <xf numFmtId="4" fontId="37" fillId="69" borderId="30" applyNumberFormat="0" applyProtection="0">
      <alignment horizontal="left" vertical="center" indent="1"/>
    </xf>
    <xf numFmtId="4" fontId="37" fillId="71" borderId="30" applyNumberFormat="0" applyProtection="0">
      <alignment horizontal="left" vertical="center" indent="1"/>
    </xf>
    <xf numFmtId="0" fontId="5" fillId="71" borderId="30" applyNumberFormat="0" applyProtection="0">
      <alignment horizontal="left" vertical="center" indent="1"/>
    </xf>
    <xf numFmtId="0" fontId="5" fillId="71" borderId="30" applyNumberFormat="0" applyProtection="0">
      <alignment horizontal="left" vertical="center" indent="1"/>
    </xf>
    <xf numFmtId="0" fontId="5" fillId="72" borderId="30" applyNumberFormat="0" applyProtection="0">
      <alignment horizontal="left" vertical="center" indent="1"/>
    </xf>
    <xf numFmtId="0" fontId="5" fillId="72" borderId="30" applyNumberFormat="0" applyProtection="0">
      <alignment horizontal="left" vertical="center" indent="1"/>
    </xf>
    <xf numFmtId="0" fontId="5" fillId="34" borderId="30" applyNumberFormat="0" applyProtection="0">
      <alignment horizontal="left" vertical="center" indent="1"/>
    </xf>
    <xf numFmtId="0" fontId="5" fillId="34" borderId="30" applyNumberFormat="0" applyProtection="0">
      <alignment horizontal="left" vertical="center" indent="1"/>
    </xf>
    <xf numFmtId="0" fontId="5" fillId="62" borderId="30" applyNumberFormat="0" applyProtection="0">
      <alignment horizontal="left" vertical="center" indent="1"/>
    </xf>
    <xf numFmtId="0" fontId="5" fillId="62" borderId="30" applyNumberFormat="0" applyProtection="0">
      <alignment horizontal="left" vertical="center" indent="1"/>
    </xf>
    <xf numFmtId="0" fontId="5" fillId="71" borderId="42" applyNumberFormat="0" applyProtection="0">
      <alignment horizontal="left" vertical="center" indent="1"/>
    </xf>
    <xf numFmtId="4" fontId="37" fillId="58" borderId="30" applyNumberFormat="0" applyProtection="0">
      <alignment vertical="center"/>
    </xf>
    <xf numFmtId="4" fontId="81" fillId="58" borderId="30" applyNumberFormat="0" applyProtection="0">
      <alignment vertical="center"/>
    </xf>
    <xf numFmtId="4" fontId="37" fillId="58" borderId="30" applyNumberFormat="0" applyProtection="0">
      <alignment horizontal="left" vertical="center" indent="1"/>
    </xf>
    <xf numFmtId="4" fontId="37" fillId="58" borderId="30" applyNumberFormat="0" applyProtection="0">
      <alignment horizontal="left" vertical="center" indent="1"/>
    </xf>
    <xf numFmtId="4" fontId="37" fillId="69" borderId="30" applyNumberFormat="0" applyProtection="0">
      <alignment horizontal="right" vertical="center"/>
    </xf>
    <xf numFmtId="4" fontId="81" fillId="69" borderId="30" applyNumberFormat="0" applyProtection="0">
      <alignment horizontal="right" vertical="center"/>
    </xf>
    <xf numFmtId="0" fontId="5" fillId="62" borderId="30" applyNumberFormat="0" applyProtection="0">
      <alignment horizontal="left" vertical="center" indent="1"/>
    </xf>
    <xf numFmtId="0" fontId="5" fillId="62" borderId="30" applyNumberFormat="0" applyProtection="0">
      <alignment horizontal="left" vertical="center" indent="1"/>
    </xf>
    <xf numFmtId="4" fontId="84" fillId="69" borderId="30" applyNumberFormat="0" applyProtection="0">
      <alignment horizontal="right" vertical="center"/>
    </xf>
    <xf numFmtId="0" fontId="5" fillId="62" borderId="42" applyNumberFormat="0" applyProtection="0">
      <alignment horizontal="left" vertical="center" indent="1"/>
    </xf>
    <xf numFmtId="4" fontId="65" fillId="68" borderId="42" applyNumberFormat="0" applyProtection="0">
      <alignment horizontal="left" vertical="center" indent="1"/>
    </xf>
    <xf numFmtId="4" fontId="37" fillId="36" borderId="35" applyNumberFormat="0" applyProtection="0">
      <alignment horizontal="right" vertical="center"/>
    </xf>
    <xf numFmtId="4" fontId="37" fillId="58" borderId="35" applyNumberFormat="0" applyProtection="0">
      <alignment horizontal="left" vertical="center" indent="1"/>
    </xf>
    <xf numFmtId="4" fontId="37" fillId="67" borderId="42" applyNumberFormat="0" applyProtection="0">
      <alignment horizontal="right" vertical="center"/>
    </xf>
    <xf numFmtId="0" fontId="5" fillId="71" borderId="35" applyNumberFormat="0" applyProtection="0">
      <alignment horizontal="left" vertical="center" indent="1"/>
    </xf>
    <xf numFmtId="194" fontId="6" fillId="0" borderId="41" applyFill="0">
      <alignment horizontal="center" vertical="center"/>
    </xf>
    <xf numFmtId="4" fontId="81" fillId="58" borderId="35" applyNumberFormat="0" applyProtection="0">
      <alignment vertical="center"/>
    </xf>
    <xf numFmtId="4" fontId="37" fillId="37" borderId="35" applyNumberFormat="0" applyProtection="0">
      <alignment horizontal="left" vertical="center" indent="1"/>
    </xf>
    <xf numFmtId="4" fontId="37" fillId="36" borderId="35" applyNumberFormat="0" applyProtection="0">
      <alignment horizontal="right" vertical="center"/>
    </xf>
    <xf numFmtId="0" fontId="38" fillId="40" borderId="20" applyNumberFormat="0" applyAlignment="0" applyProtection="0"/>
    <xf numFmtId="4" fontId="81" fillId="58" borderId="42" applyNumberFormat="0" applyProtection="0">
      <alignment vertical="center"/>
    </xf>
    <xf numFmtId="4" fontId="37" fillId="58" borderId="35" applyNumberFormat="0" applyProtection="0">
      <alignment horizontal="left" vertical="center" indent="1"/>
    </xf>
    <xf numFmtId="4" fontId="37" fillId="58" borderId="35" applyNumberFormat="0" applyProtection="0">
      <alignment vertical="center"/>
    </xf>
    <xf numFmtId="4" fontId="81" fillId="58" borderId="35" applyNumberFormat="0" applyProtection="0">
      <alignment vertical="center"/>
    </xf>
    <xf numFmtId="0" fontId="38" fillId="40" borderId="20" applyNumberFormat="0" applyAlignment="0" applyProtection="0"/>
    <xf numFmtId="0" fontId="4" fillId="0" borderId="0"/>
    <xf numFmtId="4" fontId="81" fillId="37" borderId="35" applyNumberFormat="0" applyProtection="0">
      <alignment vertical="center"/>
    </xf>
    <xf numFmtId="9" fontId="4" fillId="0" borderId="0" applyFont="0" applyFill="0" applyBorder="0" applyAlignment="0" applyProtection="0"/>
    <xf numFmtId="0" fontId="5" fillId="62" borderId="35" applyNumberFormat="0" applyProtection="0">
      <alignment horizontal="left" vertical="center" indent="1"/>
    </xf>
    <xf numFmtId="10" fontId="5" fillId="58" borderId="34" applyNumberFormat="0" applyBorder="0" applyAlignment="0" applyProtection="0"/>
    <xf numFmtId="0" fontId="5" fillId="34" borderId="42" applyNumberFormat="0" applyProtection="0">
      <alignment horizontal="left" vertical="center" indent="1"/>
    </xf>
    <xf numFmtId="4" fontId="37" fillId="25" borderId="42" applyNumberFormat="0" applyProtection="0">
      <alignment horizontal="right" vertical="center"/>
    </xf>
    <xf numFmtId="4" fontId="37" fillId="36" borderId="42" applyNumberFormat="0" applyProtection="0">
      <alignment horizontal="right" vertical="center"/>
    </xf>
    <xf numFmtId="4" fontId="37" fillId="58" borderId="42" applyNumberFormat="0" applyProtection="0">
      <alignment horizontal="left" vertical="center" indent="1"/>
    </xf>
    <xf numFmtId="4" fontId="81" fillId="58" borderId="42" applyNumberFormat="0" applyProtection="0">
      <alignment vertical="center"/>
    </xf>
    <xf numFmtId="0" fontId="4" fillId="0" borderId="0"/>
    <xf numFmtId="4" fontId="37" fillId="63" borderId="35" applyNumberFormat="0" applyProtection="0">
      <alignment horizontal="right" vertical="center"/>
    </xf>
    <xf numFmtId="0" fontId="6" fillId="0" borderId="34" applyFill="0">
      <alignment horizontal="center" vertical="center"/>
    </xf>
    <xf numFmtId="0" fontId="28" fillId="27" borderId="32" applyNumberFormat="0" applyAlignment="0" applyProtection="0"/>
    <xf numFmtId="4" fontId="37" fillId="37" borderId="42" applyNumberFormat="0" applyProtection="0">
      <alignment horizontal="left" vertical="center" indent="1"/>
    </xf>
    <xf numFmtId="0" fontId="27" fillId="7" borderId="32" applyNumberFormat="0" applyAlignment="0" applyProtection="0"/>
    <xf numFmtId="0" fontId="46" fillId="0" borderId="33"/>
    <xf numFmtId="0" fontId="5" fillId="62" borderId="42" applyNumberFormat="0" applyProtection="0">
      <alignment horizontal="left" vertical="center" indent="1"/>
    </xf>
    <xf numFmtId="0" fontId="5" fillId="71" borderId="35" applyNumberFormat="0" applyProtection="0">
      <alignment horizontal="left" vertical="center" indent="1"/>
    </xf>
    <xf numFmtId="0" fontId="7" fillId="0" borderId="38" applyNumberFormat="0" applyFill="0" applyAlignment="0" applyProtection="0"/>
    <xf numFmtId="4" fontId="37" fillId="25" borderId="35" applyNumberFormat="0" applyProtection="0">
      <alignment horizontal="right" vertical="center"/>
    </xf>
    <xf numFmtId="4" fontId="37" fillId="64" borderId="35" applyNumberFormat="0" applyProtection="0">
      <alignment horizontal="right" vertical="center"/>
    </xf>
    <xf numFmtId="4" fontId="37" fillId="37" borderId="35" applyNumberFormat="0" applyProtection="0">
      <alignment horizontal="left" vertical="center" indent="1"/>
    </xf>
    <xf numFmtId="0" fontId="46" fillId="0" borderId="28"/>
    <xf numFmtId="10" fontId="5" fillId="58" borderId="29" applyNumberFormat="0" applyBorder="0" applyAlignment="0" applyProtection="0"/>
    <xf numFmtId="0" fontId="75" fillId="0" borderId="29" applyFill="0">
      <alignment horizontal="center" vertical="center"/>
    </xf>
    <xf numFmtId="0" fontId="6" fillId="0" borderId="29" applyFill="0">
      <alignment horizontal="center" vertical="center"/>
    </xf>
    <xf numFmtId="194" fontId="6" fillId="0" borderId="29" applyFill="0">
      <alignment horizontal="center" vertical="center"/>
    </xf>
    <xf numFmtId="0" fontId="66" fillId="62" borderId="29"/>
    <xf numFmtId="0" fontId="5" fillId="71" borderId="42" applyNumberFormat="0" applyProtection="0">
      <alignment horizontal="left" vertical="center" indent="1"/>
    </xf>
    <xf numFmtId="4" fontId="37" fillId="71" borderId="35" applyNumberFormat="0" applyProtection="0">
      <alignment horizontal="left" vertical="center" indent="1"/>
    </xf>
    <xf numFmtId="4" fontId="37" fillId="63" borderId="42" applyNumberFormat="0" applyProtection="0">
      <alignment horizontal="right" vertical="center"/>
    </xf>
    <xf numFmtId="4" fontId="37" fillId="69" borderId="31" applyNumberFormat="0" applyProtection="0">
      <alignment horizontal="left" vertical="center" indent="1"/>
    </xf>
    <xf numFmtId="0" fontId="5" fillId="71" borderId="35" applyNumberFormat="0" applyProtection="0">
      <alignment horizontal="left" vertical="center" indent="1"/>
    </xf>
    <xf numFmtId="4" fontId="37" fillId="36" borderId="42" applyNumberFormat="0" applyProtection="0">
      <alignment horizontal="right" vertical="center"/>
    </xf>
    <xf numFmtId="9" fontId="4" fillId="0" borderId="0" applyFont="0" applyFill="0" applyBorder="0" applyAlignment="0" applyProtection="0"/>
    <xf numFmtId="4" fontId="37" fillId="69" borderId="42" applyNumberFormat="0" applyProtection="0">
      <alignment horizontal="left" vertical="center" indent="1"/>
    </xf>
    <xf numFmtId="4" fontId="37" fillId="65" borderId="42" applyNumberFormat="0" applyProtection="0">
      <alignment horizontal="right" vertical="center"/>
    </xf>
    <xf numFmtId="0" fontId="5" fillId="62" borderId="42" applyNumberFormat="0" applyProtection="0">
      <alignment horizontal="left" vertical="center" indent="1"/>
    </xf>
    <xf numFmtId="4" fontId="37" fillId="39" borderId="35" applyNumberFormat="0" applyProtection="0">
      <alignment horizontal="right" vertical="center"/>
    </xf>
    <xf numFmtId="0" fontId="19" fillId="20" borderId="42" applyNumberFormat="0" applyAlignment="0" applyProtection="0"/>
    <xf numFmtId="4" fontId="37" fillId="65" borderId="35" applyNumberFormat="0" applyProtection="0">
      <alignment horizontal="right" vertical="center"/>
    </xf>
    <xf numFmtId="4" fontId="81" fillId="69" borderId="42" applyNumberFormat="0" applyProtection="0">
      <alignment horizontal="right" vertical="center"/>
    </xf>
    <xf numFmtId="0" fontId="5" fillId="72" borderId="35" applyNumberFormat="0" applyProtection="0">
      <alignment horizontal="left" vertical="center" indent="1"/>
    </xf>
    <xf numFmtId="4" fontId="81" fillId="69" borderId="35" applyNumberFormat="0" applyProtection="0">
      <alignment horizontal="right" vertical="center"/>
    </xf>
    <xf numFmtId="0" fontId="5" fillId="62" borderId="35" applyNumberFormat="0" applyProtection="0">
      <alignment horizontal="left" vertical="center" indent="1"/>
    </xf>
    <xf numFmtId="0" fontId="27" fillId="7" borderId="39" applyNumberFormat="0" applyAlignment="0" applyProtection="0"/>
    <xf numFmtId="0" fontId="5" fillId="72" borderId="35" applyNumberFormat="0" applyProtection="0">
      <alignment horizontal="left" vertical="center" indent="1"/>
    </xf>
    <xf numFmtId="0" fontId="4" fillId="0" borderId="0"/>
    <xf numFmtId="4" fontId="37" fillId="63" borderId="42" applyNumberFormat="0" applyProtection="0">
      <alignment horizontal="right" vertical="center"/>
    </xf>
    <xf numFmtId="4" fontId="84" fillId="69" borderId="42" applyNumberFormat="0" applyProtection="0">
      <alignment horizontal="right" vertical="center"/>
    </xf>
    <xf numFmtId="0" fontId="5" fillId="62" borderId="35" applyNumberFormat="0" applyProtection="0">
      <alignment horizontal="left" vertical="center" indent="1"/>
    </xf>
    <xf numFmtId="4" fontId="84" fillId="69" borderId="35" applyNumberFormat="0" applyProtection="0">
      <alignment horizontal="right" vertical="center"/>
    </xf>
    <xf numFmtId="0" fontId="38" fillId="40" borderId="20" applyNumberFormat="0" applyAlignment="0" applyProtection="0"/>
    <xf numFmtId="4" fontId="37" fillId="69" borderId="35" applyNumberFormat="0" applyProtection="0">
      <alignment horizontal="left" vertical="center" indent="1"/>
    </xf>
    <xf numFmtId="10" fontId="5" fillId="58" borderId="34" applyNumberFormat="0" applyBorder="0" applyAlignment="0" applyProtection="0"/>
    <xf numFmtId="4" fontId="81" fillId="37" borderId="42" applyNumberFormat="0" applyProtection="0">
      <alignment vertical="center"/>
    </xf>
    <xf numFmtId="0" fontId="4" fillId="0" borderId="0"/>
    <xf numFmtId="0" fontId="28" fillId="27" borderId="32" applyNumberFormat="0" applyAlignment="0" applyProtection="0"/>
    <xf numFmtId="0" fontId="5" fillId="62" borderId="35" applyNumberFormat="0" applyProtection="0">
      <alignment horizontal="left" vertical="center" indent="1"/>
    </xf>
    <xf numFmtId="4" fontId="81" fillId="69" borderId="35" applyNumberFormat="0" applyProtection="0">
      <alignment horizontal="right" vertical="center"/>
    </xf>
    <xf numFmtId="4" fontId="37" fillId="69" borderId="35" applyNumberFormat="0" applyProtection="0">
      <alignment horizontal="left" vertical="center" indent="1"/>
    </xf>
    <xf numFmtId="4" fontId="37" fillId="69" borderId="36" applyNumberFormat="0" applyProtection="0">
      <alignment horizontal="left" vertical="center" indent="1"/>
    </xf>
    <xf numFmtId="4" fontId="37" fillId="67" borderId="35" applyNumberFormat="0" applyProtection="0">
      <alignment horizontal="right" vertical="center"/>
    </xf>
    <xf numFmtId="4" fontId="37" fillId="39" borderId="35" applyNumberFormat="0" applyProtection="0">
      <alignment horizontal="right" vertical="center"/>
    </xf>
    <xf numFmtId="0" fontId="7" fillId="0" borderId="38" applyNumberFormat="0" applyFill="0" applyAlignment="0" applyProtection="0"/>
    <xf numFmtId="4" fontId="37" fillId="37" borderId="42" applyNumberFormat="0" applyProtection="0">
      <alignment horizontal="left" vertical="center" indent="1"/>
    </xf>
    <xf numFmtId="4" fontId="37" fillId="69" borderId="35" applyNumberFormat="0" applyProtection="0">
      <alignment horizontal="right" vertical="center"/>
    </xf>
    <xf numFmtId="0" fontId="5" fillId="71" borderId="42" applyNumberFormat="0" applyProtection="0">
      <alignment horizontal="left" vertical="center" indent="1"/>
    </xf>
    <xf numFmtId="0" fontId="5" fillId="72" borderId="42" applyNumberFormat="0" applyProtection="0">
      <alignment horizontal="left" vertical="center" indent="1"/>
    </xf>
    <xf numFmtId="0" fontId="5" fillId="62" borderId="35" applyNumberFormat="0" applyProtection="0">
      <alignment horizontal="left" vertical="center" indent="1"/>
    </xf>
    <xf numFmtId="4" fontId="37" fillId="69" borderId="42" applyNumberFormat="0" applyProtection="0">
      <alignment horizontal="right" vertical="center"/>
    </xf>
    <xf numFmtId="0" fontId="5" fillId="34" borderId="42" applyNumberFormat="0" applyProtection="0">
      <alignment horizontal="left" vertical="center" indent="1"/>
    </xf>
    <xf numFmtId="4" fontId="37" fillId="37" borderId="35" applyNumberFormat="0" applyProtection="0">
      <alignment vertical="center"/>
    </xf>
    <xf numFmtId="0" fontId="19" fillId="20" borderId="42" applyNumberFormat="0" applyAlignment="0" applyProtection="0"/>
    <xf numFmtId="4" fontId="37" fillId="58" borderId="42" applyNumberFormat="0" applyProtection="0">
      <alignment vertical="center"/>
    </xf>
    <xf numFmtId="9" fontId="4" fillId="0" borderId="0" applyFont="0" applyFill="0" applyBorder="0" applyAlignment="0" applyProtection="0"/>
    <xf numFmtId="4" fontId="37" fillId="37" borderId="35" applyNumberFormat="0" applyProtection="0">
      <alignment horizontal="left" vertical="center" indent="1"/>
    </xf>
    <xf numFmtId="0" fontId="28" fillId="27" borderId="32" applyNumberFormat="0" applyAlignment="0" applyProtection="0"/>
    <xf numFmtId="4" fontId="37" fillId="66" borderId="35" applyNumberFormat="0" applyProtection="0">
      <alignment horizontal="right" vertical="center"/>
    </xf>
    <xf numFmtId="0" fontId="5" fillId="62" borderId="35" applyNumberFormat="0" applyProtection="0">
      <alignment horizontal="left" vertical="center" indent="1"/>
    </xf>
    <xf numFmtId="4" fontId="37" fillId="58" borderId="42" applyNumberFormat="0" applyProtection="0">
      <alignment horizontal="left" vertical="center" indent="1"/>
    </xf>
    <xf numFmtId="0" fontId="5" fillId="62" borderId="42" applyNumberFormat="0" applyProtection="0">
      <alignment horizontal="left" vertical="center" indent="1"/>
    </xf>
    <xf numFmtId="4" fontId="37" fillId="58" borderId="35" applyNumberFormat="0" applyProtection="0">
      <alignment vertical="center"/>
    </xf>
    <xf numFmtId="0" fontId="5" fillId="34" borderId="42" applyNumberFormat="0" applyProtection="0">
      <alignment horizontal="left" vertical="center" indent="1"/>
    </xf>
    <xf numFmtId="4" fontId="84" fillId="69" borderId="42" applyNumberFormat="0" applyProtection="0">
      <alignment horizontal="right" vertical="center"/>
    </xf>
    <xf numFmtId="0" fontId="75" fillId="0" borderId="34" applyFill="0">
      <alignment horizontal="center" vertical="center"/>
    </xf>
    <xf numFmtId="4" fontId="37" fillId="64" borderId="42" applyNumberFormat="0" applyProtection="0">
      <alignment horizontal="right" vertical="center"/>
    </xf>
    <xf numFmtId="4" fontId="37" fillId="65" borderId="35" applyNumberFormat="0" applyProtection="0">
      <alignment horizontal="right" vertical="center"/>
    </xf>
    <xf numFmtId="0" fontId="75" fillId="0" borderId="34" applyFill="0">
      <alignment horizontal="center" vertical="center"/>
    </xf>
    <xf numFmtId="0" fontId="27" fillId="7" borderId="32" applyNumberFormat="0" applyAlignment="0" applyProtection="0"/>
    <xf numFmtId="4" fontId="37" fillId="64" borderId="42" applyNumberFormat="0" applyProtection="0">
      <alignment horizontal="right" vertical="center"/>
    </xf>
    <xf numFmtId="9" fontId="4" fillId="0" borderId="0" applyFont="0" applyFill="0" applyBorder="0" applyAlignment="0" applyProtection="0"/>
    <xf numFmtId="0" fontId="27" fillId="7" borderId="39" applyNumberFormat="0" applyAlignment="0" applyProtection="0"/>
    <xf numFmtId="4" fontId="37" fillId="58" borderId="42" applyNumberFormat="0" applyProtection="0">
      <alignment horizontal="left" vertical="center" indent="1"/>
    </xf>
    <xf numFmtId="0" fontId="8" fillId="23" borderId="44" applyNumberFormat="0" applyFont="0" applyAlignment="0" applyProtection="0"/>
    <xf numFmtId="10" fontId="5" fillId="58" borderId="41" applyNumberFormat="0" applyBorder="0" applyAlignment="0" applyProtection="0"/>
    <xf numFmtId="194" fontId="6" fillId="0" borderId="41" applyFill="0">
      <alignment horizontal="center" vertical="center"/>
    </xf>
    <xf numFmtId="0" fontId="38" fillId="40" borderId="20" applyNumberFormat="0" applyAlignment="0" applyProtection="0"/>
    <xf numFmtId="0" fontId="4" fillId="0" borderId="0"/>
    <xf numFmtId="0" fontId="28" fillId="27" borderId="39" applyNumberFormat="0" applyAlignment="0" applyProtection="0"/>
    <xf numFmtId="0" fontId="5" fillId="62" borderId="42" applyNumberFormat="0" applyProtection="0">
      <alignment horizontal="left" vertical="center" indent="1"/>
    </xf>
    <xf numFmtId="4" fontId="81" fillId="69" borderId="42" applyNumberFormat="0" applyProtection="0">
      <alignment horizontal="right" vertical="center"/>
    </xf>
    <xf numFmtId="4" fontId="37" fillId="69" borderId="42" applyNumberFormat="0" applyProtection="0">
      <alignment horizontal="left" vertical="center" indent="1"/>
    </xf>
    <xf numFmtId="4" fontId="37" fillId="69" borderId="43" applyNumberFormat="0" applyProtection="0">
      <alignment horizontal="left" vertical="center" indent="1"/>
    </xf>
    <xf numFmtId="4" fontId="37" fillId="67" borderId="42" applyNumberFormat="0" applyProtection="0">
      <alignment horizontal="right" vertical="center"/>
    </xf>
    <xf numFmtId="4" fontId="37" fillId="39" borderId="42" applyNumberFormat="0" applyProtection="0">
      <alignment horizontal="right" vertical="center"/>
    </xf>
    <xf numFmtId="0" fontId="7" fillId="0" borderId="45" applyNumberFormat="0" applyFill="0" applyAlignment="0" applyProtection="0"/>
    <xf numFmtId="4" fontId="37" fillId="69" borderId="42" applyNumberFormat="0" applyProtection="0">
      <alignment horizontal="right" vertical="center"/>
    </xf>
    <xf numFmtId="0" fontId="5" fillId="62" borderId="42" applyNumberFormat="0" applyProtection="0">
      <alignment horizontal="left" vertical="center" indent="1"/>
    </xf>
    <xf numFmtId="4" fontId="37" fillId="37" borderId="42" applyNumberFormat="0" applyProtection="0">
      <alignment vertical="center"/>
    </xf>
    <xf numFmtId="9" fontId="4" fillId="0" borderId="0" applyFont="0" applyFill="0" applyBorder="0" applyAlignment="0" applyProtection="0"/>
    <xf numFmtId="4" fontId="37" fillId="37" borderId="42" applyNumberFormat="0" applyProtection="0">
      <alignment horizontal="left" vertical="center" indent="1"/>
    </xf>
    <xf numFmtId="0" fontId="28" fillId="27" borderId="39" applyNumberFormat="0" applyAlignment="0" applyProtection="0"/>
    <xf numFmtId="4" fontId="37" fillId="66" borderId="42" applyNumberFormat="0" applyProtection="0">
      <alignment horizontal="right" vertical="center"/>
    </xf>
    <xf numFmtId="0" fontId="5" fillId="62" borderId="42" applyNumberFormat="0" applyProtection="0">
      <alignment horizontal="left" vertical="center" indent="1"/>
    </xf>
    <xf numFmtId="4" fontId="37" fillId="58" borderId="42" applyNumberFormat="0" applyProtection="0">
      <alignment vertical="center"/>
    </xf>
    <xf numFmtId="0" fontId="75" fillId="0" borderId="41" applyFill="0">
      <alignment horizontal="center" vertical="center"/>
    </xf>
    <xf numFmtId="4" fontId="37" fillId="65" borderId="42" applyNumberFormat="0" applyProtection="0">
      <alignment horizontal="right" vertical="center"/>
    </xf>
    <xf numFmtId="0" fontId="75" fillId="0" borderId="41" applyFill="0">
      <alignment horizontal="center" vertical="center"/>
    </xf>
    <xf numFmtId="0" fontId="27" fillId="7" borderId="39" applyNumberFormat="0" applyAlignment="0" applyProtection="0"/>
    <xf numFmtId="43" fontId="5" fillId="0" borderId="0" applyFont="0" applyFill="0" applyBorder="0" applyAlignment="0" applyProtection="0"/>
    <xf numFmtId="0" fontId="27" fillId="7" borderId="39" applyNumberFormat="0" applyAlignment="0" applyProtection="0"/>
    <xf numFmtId="44" fontId="5"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28" fillId="27" borderId="39" applyNumberFormat="0" applyAlignment="0" applyProtection="0"/>
    <xf numFmtId="9" fontId="3" fillId="0" borderId="0" applyFont="0" applyFill="0" applyBorder="0" applyAlignment="0" applyProtection="0"/>
    <xf numFmtId="0" fontId="3" fillId="0" borderId="0"/>
    <xf numFmtId="194" fontId="6" fillId="0" borderId="41" applyFill="0">
      <alignment horizontal="center" vertical="center"/>
    </xf>
    <xf numFmtId="0" fontId="8" fillId="23" borderId="44" applyNumberFormat="0" applyFont="0" applyAlignment="0" applyProtection="0"/>
    <xf numFmtId="4" fontId="37" fillId="58" borderId="42" applyNumberFormat="0" applyProtection="0">
      <alignment horizontal="left" vertical="center" indent="1"/>
    </xf>
    <xf numFmtId="0" fontId="27" fillId="7" borderId="39" applyNumberFormat="0" applyAlignment="0" applyProtection="0"/>
    <xf numFmtId="9" fontId="3" fillId="0" borderId="0" applyFont="0" applyFill="0" applyBorder="0" applyAlignment="0" applyProtection="0"/>
    <xf numFmtId="4" fontId="37" fillId="64" borderId="42" applyNumberFormat="0" applyProtection="0">
      <alignment horizontal="right" vertical="center"/>
    </xf>
    <xf numFmtId="194" fontId="6" fillId="0" borderId="41" applyFill="0">
      <alignment horizontal="center" vertical="center"/>
    </xf>
    <xf numFmtId="0" fontId="5" fillId="62" borderId="42" applyNumberFormat="0" applyProtection="0">
      <alignment horizontal="left" vertical="center" indent="1"/>
    </xf>
    <xf numFmtId="9" fontId="3" fillId="0" borderId="0" applyFont="0" applyFill="0" applyBorder="0" applyAlignment="0" applyProtection="0"/>
    <xf numFmtId="9" fontId="3" fillId="0" borderId="0" applyFont="0" applyFill="0" applyBorder="0" applyAlignment="0" applyProtection="0"/>
    <xf numFmtId="0" fontId="19" fillId="20" borderId="42" applyNumberFormat="0" applyAlignment="0" applyProtection="0"/>
    <xf numFmtId="0" fontId="28" fillId="27" borderId="39" applyNumberFormat="0" applyAlignment="0" applyProtection="0"/>
    <xf numFmtId="4" fontId="81" fillId="37" borderId="42" applyNumberFormat="0" applyProtection="0">
      <alignment vertical="center"/>
    </xf>
    <xf numFmtId="0" fontId="46" fillId="0" borderId="40"/>
    <xf numFmtId="4" fontId="37" fillId="37" borderId="42" applyNumberFormat="0" applyProtection="0">
      <alignment horizontal="left" vertical="center" indent="1"/>
    </xf>
    <xf numFmtId="0" fontId="46" fillId="0" borderId="40"/>
    <xf numFmtId="4" fontId="37" fillId="63" borderId="42" applyNumberFormat="0" applyProtection="0">
      <alignment horizontal="right" vertical="center"/>
    </xf>
    <xf numFmtId="0" fontId="3" fillId="0" borderId="0"/>
    <xf numFmtId="4" fontId="37" fillId="38" borderId="42" applyNumberFormat="0" applyProtection="0">
      <alignment horizontal="right" vertical="center"/>
    </xf>
    <xf numFmtId="4" fontId="37" fillId="38" borderId="42" applyNumberFormat="0" applyProtection="0">
      <alignment horizontal="right" vertical="center"/>
    </xf>
    <xf numFmtId="4" fontId="65" fillId="68" borderId="42" applyNumberFormat="0" applyProtection="0">
      <alignment horizontal="left" vertical="center" indent="1"/>
    </xf>
    <xf numFmtId="0" fontId="5" fillId="62" borderId="42" applyNumberFormat="0" applyProtection="0">
      <alignment horizontal="left" vertical="center" indent="1"/>
    </xf>
    <xf numFmtId="4" fontId="37" fillId="71" borderId="42" applyNumberFormat="0" applyProtection="0">
      <alignment horizontal="left" vertical="center" indent="1"/>
    </xf>
    <xf numFmtId="0" fontId="5" fillId="62" borderId="42" applyNumberFormat="0" applyProtection="0">
      <alignment horizontal="left" vertical="center" indent="1"/>
    </xf>
    <xf numFmtId="4" fontId="84" fillId="69" borderId="42" applyNumberFormat="0" applyProtection="0">
      <alignment horizontal="right" vertical="center"/>
    </xf>
    <xf numFmtId="0" fontId="27" fillId="7" borderId="39" applyNumberFormat="0" applyAlignment="0" applyProtection="0"/>
    <xf numFmtId="10" fontId="5" fillId="58" borderId="41" applyNumberFormat="0" applyBorder="0" applyAlignment="0" applyProtection="0"/>
    <xf numFmtId="0" fontId="75" fillId="0" borderId="41" applyFill="0">
      <alignment horizontal="center" vertical="center"/>
    </xf>
    <xf numFmtId="0" fontId="6" fillId="0" borderId="41" applyFill="0">
      <alignment horizontal="center" vertical="center"/>
    </xf>
    <xf numFmtId="194" fontId="6" fillId="0" borderId="41" applyFill="0">
      <alignment horizontal="center" vertical="center"/>
    </xf>
    <xf numFmtId="0" fontId="66" fillId="62" borderId="41"/>
    <xf numFmtId="4" fontId="37" fillId="37" borderId="42" applyNumberFormat="0" applyProtection="0">
      <alignment vertical="center"/>
    </xf>
    <xf numFmtId="4" fontId="37" fillId="66" borderId="42" applyNumberFormat="0" applyProtection="0">
      <alignment horizontal="right" vertical="center"/>
    </xf>
    <xf numFmtId="4" fontId="37" fillId="67" borderId="42" applyNumberFormat="0" applyProtection="0">
      <alignment horizontal="right" vertical="center"/>
    </xf>
    <xf numFmtId="4" fontId="65" fillId="68" borderId="42" applyNumberFormat="0" applyProtection="0">
      <alignment horizontal="left" vertical="center" indent="1"/>
    </xf>
    <xf numFmtId="4" fontId="37" fillId="69" borderId="43" applyNumberFormat="0" applyProtection="0">
      <alignment horizontal="left" vertical="center" indent="1"/>
    </xf>
    <xf numFmtId="0" fontId="5" fillId="72" borderId="42" applyNumberFormat="0" applyProtection="0">
      <alignment horizontal="left" vertical="center" indent="1"/>
    </xf>
    <xf numFmtId="0" fontId="5" fillId="72" borderId="42" applyNumberFormat="0" applyProtection="0">
      <alignment horizontal="left" vertical="center" indent="1"/>
    </xf>
    <xf numFmtId="0" fontId="5" fillId="34" borderId="42" applyNumberFormat="0" applyProtection="0">
      <alignment horizontal="left" vertical="center" indent="1"/>
    </xf>
    <xf numFmtId="0" fontId="5" fillId="34" borderId="42" applyNumberFormat="0" applyProtection="0">
      <alignment horizontal="left" vertical="center" indent="1"/>
    </xf>
    <xf numFmtId="0" fontId="5" fillId="62" borderId="42" applyNumberFormat="0" applyProtection="0">
      <alignment horizontal="left" vertical="center" indent="1"/>
    </xf>
    <xf numFmtId="0" fontId="6" fillId="0" borderId="41" applyFill="0">
      <alignment horizontal="center" vertical="center"/>
    </xf>
    <xf numFmtId="0" fontId="66" fillId="62" borderId="41"/>
    <xf numFmtId="4" fontId="37" fillId="25" borderId="42" applyNumberFormat="0" applyProtection="0">
      <alignment horizontal="right" vertical="center"/>
    </xf>
    <xf numFmtId="0" fontId="5" fillId="71" borderId="42" applyNumberFormat="0" applyProtection="0">
      <alignment horizontal="left" vertical="center" indent="1"/>
    </xf>
    <xf numFmtId="0" fontId="5" fillId="34" borderId="42" applyNumberFormat="0" applyProtection="0">
      <alignment horizontal="left" vertical="center" indent="1"/>
    </xf>
    <xf numFmtId="0" fontId="5" fillId="34" borderId="42" applyNumberFormat="0" applyProtection="0">
      <alignment horizontal="left" vertical="center" indent="1"/>
    </xf>
    <xf numFmtId="0" fontId="5" fillId="62" borderId="42" applyNumberFormat="0" applyProtection="0">
      <alignment horizontal="left" vertical="center" indent="1"/>
    </xf>
    <xf numFmtId="0" fontId="5" fillId="62" borderId="42" applyNumberFormat="0" applyProtection="0">
      <alignment horizontal="left" vertical="center" indent="1"/>
    </xf>
    <xf numFmtId="4" fontId="37" fillId="58" borderId="42" applyNumberFormat="0" applyProtection="0">
      <alignment horizontal="left" vertical="center" indent="1"/>
    </xf>
    <xf numFmtId="4" fontId="37" fillId="69" borderId="42" applyNumberFormat="0" applyProtection="0">
      <alignment horizontal="right" vertical="center"/>
    </xf>
    <xf numFmtId="0" fontId="8" fillId="23" borderId="44" applyNumberFormat="0" applyFont="0" applyAlignment="0" applyProtection="0"/>
    <xf numFmtId="0" fontId="19" fillId="20" borderId="42" applyNumberFormat="0" applyAlignment="0" applyProtection="0"/>
    <xf numFmtId="0" fontId="27" fillId="7" borderId="39" applyNumberFormat="0" applyAlignment="0" applyProtection="0"/>
    <xf numFmtId="0" fontId="66" fillId="62" borderId="41"/>
    <xf numFmtId="0" fontId="3" fillId="0" borderId="0"/>
    <xf numFmtId="4" fontId="37" fillId="37" borderId="42" applyNumberFormat="0" applyProtection="0">
      <alignment vertical="center"/>
    </xf>
    <xf numFmtId="4" fontId="81" fillId="37" borderId="42" applyNumberFormat="0" applyProtection="0">
      <alignment vertical="center"/>
    </xf>
    <xf numFmtId="4" fontId="37" fillId="37" borderId="42" applyNumberFormat="0" applyProtection="0">
      <alignment horizontal="left" vertical="center" indent="1"/>
    </xf>
    <xf numFmtId="4" fontId="37" fillId="37" borderId="42" applyNumberFormat="0" applyProtection="0">
      <alignment horizontal="left" vertical="center" indent="1"/>
    </xf>
    <xf numFmtId="0" fontId="5" fillId="62" borderId="42" applyNumberFormat="0" applyProtection="0">
      <alignment horizontal="left" vertical="center" indent="1"/>
    </xf>
    <xf numFmtId="4" fontId="37" fillId="25" borderId="42" applyNumberFormat="0" applyProtection="0">
      <alignment horizontal="right" vertical="center"/>
    </xf>
    <xf numFmtId="4" fontId="37" fillId="63" borderId="42" applyNumberFormat="0" applyProtection="0">
      <alignment horizontal="right" vertical="center"/>
    </xf>
    <xf numFmtId="4" fontId="37" fillId="36" borderId="42" applyNumberFormat="0" applyProtection="0">
      <alignment horizontal="right" vertical="center"/>
    </xf>
    <xf numFmtId="4" fontId="37" fillId="64" borderId="42" applyNumberFormat="0" applyProtection="0">
      <alignment horizontal="right" vertical="center"/>
    </xf>
    <xf numFmtId="4" fontId="37" fillId="65" borderId="42" applyNumberFormat="0" applyProtection="0">
      <alignment horizontal="right" vertical="center"/>
    </xf>
    <xf numFmtId="4" fontId="37" fillId="66" borderId="42" applyNumberFormat="0" applyProtection="0">
      <alignment horizontal="right" vertical="center"/>
    </xf>
    <xf numFmtId="4" fontId="37" fillId="39" borderId="42" applyNumberFormat="0" applyProtection="0">
      <alignment horizontal="right" vertical="center"/>
    </xf>
    <xf numFmtId="4" fontId="37" fillId="38" borderId="42" applyNumberFormat="0" applyProtection="0">
      <alignment horizontal="right" vertical="center"/>
    </xf>
    <xf numFmtId="4" fontId="37" fillId="67" borderId="42" applyNumberFormat="0" applyProtection="0">
      <alignment horizontal="right" vertical="center"/>
    </xf>
    <xf numFmtId="4" fontId="65" fillId="68" borderId="42" applyNumberFormat="0" applyProtection="0">
      <alignment horizontal="left" vertical="center" indent="1"/>
    </xf>
    <xf numFmtId="4" fontId="37" fillId="69" borderId="43" applyNumberFormat="0" applyProtection="0">
      <alignment horizontal="left" vertical="center" indent="1"/>
    </xf>
    <xf numFmtId="0" fontId="5" fillId="62" borderId="42" applyNumberFormat="0" applyProtection="0">
      <alignment horizontal="left" vertical="center" indent="1"/>
    </xf>
    <xf numFmtId="4" fontId="37" fillId="69" borderId="42" applyNumberFormat="0" applyProtection="0">
      <alignment horizontal="left" vertical="center" indent="1"/>
    </xf>
    <xf numFmtId="4" fontId="37" fillId="71" borderId="42" applyNumberFormat="0" applyProtection="0">
      <alignment horizontal="left" vertical="center" indent="1"/>
    </xf>
    <xf numFmtId="0" fontId="5" fillId="71" borderId="42" applyNumberFormat="0" applyProtection="0">
      <alignment horizontal="left" vertical="center" indent="1"/>
    </xf>
    <xf numFmtId="0" fontId="5" fillId="71" borderId="42" applyNumberFormat="0" applyProtection="0">
      <alignment horizontal="left" vertical="center" indent="1"/>
    </xf>
    <xf numFmtId="0" fontId="5" fillId="72" borderId="42" applyNumberFormat="0" applyProtection="0">
      <alignment horizontal="left" vertical="center" indent="1"/>
    </xf>
    <xf numFmtId="0" fontId="5" fillId="72" borderId="42" applyNumberFormat="0" applyProtection="0">
      <alignment horizontal="left" vertical="center" indent="1"/>
    </xf>
    <xf numFmtId="0" fontId="5" fillId="34" borderId="42" applyNumberFormat="0" applyProtection="0">
      <alignment horizontal="left" vertical="center" indent="1"/>
    </xf>
    <xf numFmtId="0" fontId="5" fillId="34" borderId="42" applyNumberFormat="0" applyProtection="0">
      <alignment horizontal="left" vertical="center" indent="1"/>
    </xf>
    <xf numFmtId="0" fontId="5" fillId="62" borderId="42" applyNumberFormat="0" applyProtection="0">
      <alignment horizontal="left" vertical="center" indent="1"/>
    </xf>
    <xf numFmtId="0" fontId="5" fillId="62" borderId="42" applyNumberFormat="0" applyProtection="0">
      <alignment horizontal="left" vertical="center" indent="1"/>
    </xf>
    <xf numFmtId="4" fontId="37" fillId="58" borderId="42" applyNumberFormat="0" applyProtection="0">
      <alignment vertical="center"/>
    </xf>
    <xf numFmtId="4" fontId="81" fillId="58" borderId="42" applyNumberFormat="0" applyProtection="0">
      <alignment vertical="center"/>
    </xf>
    <xf numFmtId="4" fontId="37" fillId="58" borderId="42" applyNumberFormat="0" applyProtection="0">
      <alignment horizontal="left" vertical="center" indent="1"/>
    </xf>
    <xf numFmtId="4" fontId="37" fillId="58" borderId="42" applyNumberFormat="0" applyProtection="0">
      <alignment horizontal="left" vertical="center" indent="1"/>
    </xf>
    <xf numFmtId="4" fontId="37" fillId="69" borderId="42" applyNumberFormat="0" applyProtection="0">
      <alignment horizontal="right" vertical="center"/>
    </xf>
    <xf numFmtId="4" fontId="81" fillId="69" borderId="42" applyNumberFormat="0" applyProtection="0">
      <alignment horizontal="right" vertical="center"/>
    </xf>
    <xf numFmtId="0" fontId="5" fillId="62" borderId="42" applyNumberFormat="0" applyProtection="0">
      <alignment horizontal="left" vertical="center" indent="1"/>
    </xf>
    <xf numFmtId="0" fontId="5" fillId="62" borderId="42" applyNumberFormat="0" applyProtection="0">
      <alignment horizontal="left" vertical="center" indent="1"/>
    </xf>
    <xf numFmtId="4" fontId="84" fillId="69" borderId="42" applyNumberFormat="0" applyProtection="0">
      <alignment horizontal="right" vertical="center"/>
    </xf>
    <xf numFmtId="4" fontId="37" fillId="36" borderId="42" applyNumberFormat="0" applyProtection="0">
      <alignment horizontal="right" vertical="center"/>
    </xf>
    <xf numFmtId="4" fontId="37" fillId="58" borderId="42" applyNumberFormat="0" applyProtection="0">
      <alignment horizontal="left" vertical="center" indent="1"/>
    </xf>
    <xf numFmtId="0" fontId="5" fillId="71" borderId="42" applyNumberFormat="0" applyProtection="0">
      <alignment horizontal="left" vertical="center" indent="1"/>
    </xf>
    <xf numFmtId="4" fontId="81" fillId="58" borderId="42" applyNumberFormat="0" applyProtection="0">
      <alignment vertical="center"/>
    </xf>
    <xf numFmtId="4" fontId="37" fillId="37" borderId="42" applyNumberFormat="0" applyProtection="0">
      <alignment horizontal="left" vertical="center" indent="1"/>
    </xf>
    <xf numFmtId="4" fontId="37" fillId="36" borderId="42" applyNumberFormat="0" applyProtection="0">
      <alignment horizontal="right" vertical="center"/>
    </xf>
    <xf numFmtId="4" fontId="37" fillId="58" borderId="42" applyNumberFormat="0" applyProtection="0">
      <alignment horizontal="left" vertical="center" indent="1"/>
    </xf>
    <xf numFmtId="4" fontId="37" fillId="58" borderId="42" applyNumberFormat="0" applyProtection="0">
      <alignment vertical="center"/>
    </xf>
    <xf numFmtId="4" fontId="81" fillId="58" borderId="42" applyNumberFormat="0" applyProtection="0">
      <alignment vertical="center"/>
    </xf>
    <xf numFmtId="0" fontId="3" fillId="0" borderId="0"/>
    <xf numFmtId="4" fontId="81" fillId="37" borderId="42" applyNumberFormat="0" applyProtection="0">
      <alignment vertical="center"/>
    </xf>
    <xf numFmtId="9" fontId="3" fillId="0" borderId="0" applyFont="0" applyFill="0" applyBorder="0" applyAlignment="0" applyProtection="0"/>
    <xf numFmtId="0" fontId="5" fillId="62" borderId="42" applyNumberFormat="0" applyProtection="0">
      <alignment horizontal="left" vertical="center" indent="1"/>
    </xf>
    <xf numFmtId="10" fontId="5" fillId="58" borderId="41" applyNumberFormat="0" applyBorder="0" applyAlignment="0" applyProtection="0"/>
    <xf numFmtId="0" fontId="3" fillId="0" borderId="0"/>
    <xf numFmtId="4" fontId="37" fillId="63" borderId="42" applyNumberFormat="0" applyProtection="0">
      <alignment horizontal="right" vertical="center"/>
    </xf>
    <xf numFmtId="0" fontId="6" fillId="0" borderId="41" applyFill="0">
      <alignment horizontal="center" vertical="center"/>
    </xf>
    <xf numFmtId="0" fontId="28" fillId="27" borderId="39" applyNumberFormat="0" applyAlignment="0" applyProtection="0"/>
    <xf numFmtId="0" fontId="27" fillId="7" borderId="39" applyNumberFormat="0" applyAlignment="0" applyProtection="0"/>
    <xf numFmtId="0" fontId="46" fillId="0" borderId="40"/>
    <xf numFmtId="0" fontId="5" fillId="71" borderId="42" applyNumberFormat="0" applyProtection="0">
      <alignment horizontal="left" vertical="center" indent="1"/>
    </xf>
    <xf numFmtId="0" fontId="7" fillId="0" borderId="45" applyNumberFormat="0" applyFill="0" applyAlignment="0" applyProtection="0"/>
    <xf numFmtId="4" fontId="37" fillId="25" borderId="42" applyNumberFormat="0" applyProtection="0">
      <alignment horizontal="right" vertical="center"/>
    </xf>
    <xf numFmtId="4" fontId="37" fillId="64" borderId="42" applyNumberFormat="0" applyProtection="0">
      <alignment horizontal="right" vertical="center"/>
    </xf>
    <xf numFmtId="4" fontId="37" fillId="37" borderId="42" applyNumberFormat="0" applyProtection="0">
      <alignment horizontal="left" vertical="center" indent="1"/>
    </xf>
    <xf numFmtId="0" fontId="46" fillId="0" borderId="40"/>
    <xf numFmtId="10" fontId="5" fillId="58" borderId="41" applyNumberFormat="0" applyBorder="0" applyAlignment="0" applyProtection="0"/>
    <xf numFmtId="0" fontId="75" fillId="0" borderId="41" applyFill="0">
      <alignment horizontal="center" vertical="center"/>
    </xf>
    <xf numFmtId="0" fontId="6" fillId="0" borderId="41" applyFill="0">
      <alignment horizontal="center" vertical="center"/>
    </xf>
    <xf numFmtId="194" fontId="6" fillId="0" borderId="41" applyFill="0">
      <alignment horizontal="center" vertical="center"/>
    </xf>
    <xf numFmtId="0" fontId="66" fillId="62" borderId="41"/>
    <xf numFmtId="4" fontId="37" fillId="71" borderId="42" applyNumberFormat="0" applyProtection="0">
      <alignment horizontal="left" vertical="center" indent="1"/>
    </xf>
    <xf numFmtId="4" fontId="37" fillId="69" borderId="43" applyNumberFormat="0" applyProtection="0">
      <alignment horizontal="left" vertical="center" indent="1"/>
    </xf>
    <xf numFmtId="0" fontId="5" fillId="71" borderId="42" applyNumberFormat="0" applyProtection="0">
      <alignment horizontal="left" vertical="center" indent="1"/>
    </xf>
    <xf numFmtId="9" fontId="3" fillId="0" borderId="0" applyFont="0" applyFill="0" applyBorder="0" applyAlignment="0" applyProtection="0"/>
    <xf numFmtId="4" fontId="37" fillId="39" borderId="42" applyNumberFormat="0" applyProtection="0">
      <alignment horizontal="right" vertical="center"/>
    </xf>
    <xf numFmtId="4" fontId="37" fillId="65" borderId="42" applyNumberFormat="0" applyProtection="0">
      <alignment horizontal="right" vertical="center"/>
    </xf>
    <xf numFmtId="0" fontId="5" fillId="72" borderId="42" applyNumberFormat="0" applyProtection="0">
      <alignment horizontal="left" vertical="center" indent="1"/>
    </xf>
    <xf numFmtId="4" fontId="81" fillId="69" borderId="42" applyNumberFormat="0" applyProtection="0">
      <alignment horizontal="right" vertical="center"/>
    </xf>
    <xf numFmtId="0" fontId="5" fillId="62" borderId="42" applyNumberFormat="0" applyProtection="0">
      <alignment horizontal="left" vertical="center" indent="1"/>
    </xf>
    <xf numFmtId="0" fontId="5" fillId="72" borderId="42" applyNumberFormat="0" applyProtection="0">
      <alignment horizontal="left" vertical="center" indent="1"/>
    </xf>
    <xf numFmtId="0" fontId="3" fillId="0" borderId="0"/>
    <xf numFmtId="0" fontId="5" fillId="62" borderId="42" applyNumberFormat="0" applyProtection="0">
      <alignment horizontal="left" vertical="center" indent="1"/>
    </xf>
    <xf numFmtId="4" fontId="84" fillId="69" borderId="42" applyNumberFormat="0" applyProtection="0">
      <alignment horizontal="right" vertical="center"/>
    </xf>
    <xf numFmtId="4" fontId="37" fillId="69" borderId="42" applyNumberFormat="0" applyProtection="0">
      <alignment horizontal="left" vertical="center" indent="1"/>
    </xf>
    <xf numFmtId="10" fontId="5" fillId="58" borderId="41" applyNumberFormat="0" applyBorder="0" applyAlignment="0" applyProtection="0"/>
    <xf numFmtId="0" fontId="3" fillId="0" borderId="0"/>
    <xf numFmtId="0" fontId="28" fillId="27" borderId="39" applyNumberFormat="0" applyAlignment="0" applyProtection="0"/>
    <xf numFmtId="0" fontId="5" fillId="62" borderId="42" applyNumberFormat="0" applyProtection="0">
      <alignment horizontal="left" vertical="center" indent="1"/>
    </xf>
    <xf numFmtId="4" fontId="81" fillId="69" borderId="42" applyNumberFormat="0" applyProtection="0">
      <alignment horizontal="right" vertical="center"/>
    </xf>
    <xf numFmtId="4" fontId="37" fillId="69" borderId="42" applyNumberFormat="0" applyProtection="0">
      <alignment horizontal="left" vertical="center" indent="1"/>
    </xf>
    <xf numFmtId="4" fontId="37" fillId="69" borderId="43" applyNumberFormat="0" applyProtection="0">
      <alignment horizontal="left" vertical="center" indent="1"/>
    </xf>
    <xf numFmtId="4" fontId="37" fillId="67" borderId="42" applyNumberFormat="0" applyProtection="0">
      <alignment horizontal="right" vertical="center"/>
    </xf>
    <xf numFmtId="4" fontId="37" fillId="39" borderId="42" applyNumberFormat="0" applyProtection="0">
      <alignment horizontal="right" vertical="center"/>
    </xf>
    <xf numFmtId="0" fontId="7" fillId="0" borderId="45" applyNumberFormat="0" applyFill="0" applyAlignment="0" applyProtection="0"/>
    <xf numFmtId="4" fontId="37" fillId="69" borderId="42" applyNumberFormat="0" applyProtection="0">
      <alignment horizontal="right" vertical="center"/>
    </xf>
    <xf numFmtId="0" fontId="5" fillId="62" borderId="42" applyNumberFormat="0" applyProtection="0">
      <alignment horizontal="left" vertical="center" indent="1"/>
    </xf>
    <xf numFmtId="4" fontId="37" fillId="37" borderId="42" applyNumberFormat="0" applyProtection="0">
      <alignment vertical="center"/>
    </xf>
    <xf numFmtId="9" fontId="3" fillId="0" borderId="0" applyFont="0" applyFill="0" applyBorder="0" applyAlignment="0" applyProtection="0"/>
    <xf numFmtId="4" fontId="37" fillId="37" borderId="42" applyNumberFormat="0" applyProtection="0">
      <alignment horizontal="left" vertical="center" indent="1"/>
    </xf>
    <xf numFmtId="0" fontId="28" fillId="27" borderId="39" applyNumberFormat="0" applyAlignment="0" applyProtection="0"/>
    <xf numFmtId="4" fontId="37" fillId="66" borderId="42" applyNumberFormat="0" applyProtection="0">
      <alignment horizontal="right" vertical="center"/>
    </xf>
    <xf numFmtId="0" fontId="5" fillId="62" borderId="42" applyNumberFormat="0" applyProtection="0">
      <alignment horizontal="left" vertical="center" indent="1"/>
    </xf>
    <xf numFmtId="4" fontId="37" fillId="58" borderId="42" applyNumberFormat="0" applyProtection="0">
      <alignment vertical="center"/>
    </xf>
    <xf numFmtId="0" fontId="75" fillId="0" borderId="41" applyFill="0">
      <alignment horizontal="center" vertical="center"/>
    </xf>
    <xf numFmtId="4" fontId="37" fillId="65" borderId="42" applyNumberFormat="0" applyProtection="0">
      <alignment horizontal="right" vertical="center"/>
    </xf>
    <xf numFmtId="0" fontId="75" fillId="0" borderId="41" applyFill="0">
      <alignment horizontal="center" vertical="center"/>
    </xf>
    <xf numFmtId="0" fontId="27" fillId="7" borderId="39" applyNumberFormat="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5" fillId="0" borderId="0" applyFont="0" applyFill="0" applyBorder="0" applyAlignment="0" applyProtection="0">
      <alignment vertical="center"/>
    </xf>
    <xf numFmtId="4" fontId="5" fillId="0" borderId="0" applyFont="0" applyFill="0" applyBorder="0" applyProtection="0">
      <alignment horizontal="right" vertical="center"/>
    </xf>
    <xf numFmtId="0" fontId="5" fillId="0" borderId="0"/>
    <xf numFmtId="0" fontId="131" fillId="0" borderId="0"/>
  </cellStyleXfs>
  <cellXfs count="614">
    <xf numFmtId="0" fontId="0" fillId="0" borderId="0" xfId="0"/>
    <xf numFmtId="0" fontId="0" fillId="0" borderId="0" xfId="0" applyAlignment="1">
      <alignment horizontal="left" vertical="center"/>
    </xf>
    <xf numFmtId="0" fontId="18" fillId="25" borderId="0" xfId="0" applyFont="1" applyFill="1" applyAlignment="1">
      <alignment vertical="center"/>
    </xf>
    <xf numFmtId="0" fontId="10" fillId="0" borderId="0" xfId="0" applyFont="1"/>
    <xf numFmtId="3" fontId="0" fillId="0" borderId="0" xfId="0" applyNumberFormat="1"/>
    <xf numFmtId="0" fontId="22" fillId="0" borderId="0" xfId="0" applyFont="1"/>
    <xf numFmtId="0" fontId="23" fillId="0" borderId="0" xfId="0" applyFont="1"/>
    <xf numFmtId="15" fontId="23" fillId="0" borderId="0" xfId="0" applyNumberFormat="1" applyFont="1"/>
    <xf numFmtId="3" fontId="23" fillId="0" borderId="0" xfId="0" applyNumberFormat="1" applyFont="1"/>
    <xf numFmtId="0" fontId="23" fillId="0" borderId="1" xfId="0" applyFont="1" applyBorder="1"/>
    <xf numFmtId="0" fontId="23" fillId="25" borderId="0" xfId="0" applyFont="1" applyFill="1" applyAlignment="1">
      <alignment vertical="center"/>
    </xf>
    <xf numFmtId="0" fontId="24" fillId="0" borderId="0" xfId="0" applyFont="1"/>
    <xf numFmtId="0" fontId="24" fillId="0" borderId="1" xfId="0" applyFont="1" applyBorder="1"/>
    <xf numFmtId="3" fontId="18" fillId="25" borderId="0" xfId="0" applyNumberFormat="1" applyFont="1" applyFill="1" applyAlignment="1">
      <alignment vertical="center"/>
    </xf>
    <xf numFmtId="0" fontId="24" fillId="0" borderId="0" xfId="0" applyFont="1" applyAlignment="1">
      <alignment horizontal="right"/>
    </xf>
    <xf numFmtId="0" fontId="23" fillId="0" borderId="0" xfId="0" applyFont="1" applyAlignment="1">
      <alignment horizontal="right"/>
    </xf>
    <xf numFmtId="3" fontId="23" fillId="25" borderId="0" xfId="0" applyNumberFormat="1" applyFont="1" applyFill="1" applyAlignment="1">
      <alignment vertical="center"/>
    </xf>
    <xf numFmtId="3" fontId="28" fillId="27" borderId="3" xfId="26" applyNumberFormat="1"/>
    <xf numFmtId="0" fontId="31" fillId="28" borderId="8" xfId="30" applyFont="1" applyFill="1" applyBorder="1" applyAlignment="1" applyProtection="1">
      <alignment horizontal="center" vertical="top" wrapText="1"/>
      <protection locked="0"/>
    </xf>
    <xf numFmtId="0" fontId="32" fillId="28" borderId="18" xfId="0" applyFont="1" applyFill="1" applyBorder="1" applyAlignment="1">
      <alignment horizontal="center"/>
    </xf>
    <xf numFmtId="0" fontId="32" fillId="28" borderId="14" xfId="0" applyFont="1" applyFill="1" applyBorder="1" applyAlignment="1">
      <alignment horizontal="center"/>
    </xf>
    <xf numFmtId="0" fontId="32" fillId="28" borderId="19" xfId="0" applyFont="1" applyFill="1" applyBorder="1" applyAlignment="1">
      <alignment horizontal="center"/>
    </xf>
    <xf numFmtId="0" fontId="32" fillId="28" borderId="15" xfId="0" applyFont="1" applyFill="1" applyBorder="1" applyAlignment="1">
      <alignment horizontal="center"/>
    </xf>
    <xf numFmtId="0" fontId="18" fillId="0" borderId="0" xfId="0" applyFont="1"/>
    <xf numFmtId="0" fontId="31" fillId="0" borderId="0" xfId="30" applyFont="1" applyFill="1" applyAlignment="1" applyProtection="1">
      <alignment horizontal="center" vertical="top" wrapText="1"/>
      <protection locked="0"/>
    </xf>
    <xf numFmtId="0" fontId="5" fillId="0" borderId="0" xfId="0" applyFont="1"/>
    <xf numFmtId="3" fontId="18" fillId="0" borderId="0" xfId="0" applyNumberFormat="1" applyFont="1" applyAlignment="1">
      <alignment vertical="center"/>
    </xf>
    <xf numFmtId="0" fontId="0" fillId="0" borderId="0" xfId="0" applyAlignment="1">
      <alignment wrapText="1"/>
    </xf>
    <xf numFmtId="0" fontId="0" fillId="0" borderId="0" xfId="0" applyAlignment="1">
      <alignment vertical="center" wrapText="1"/>
    </xf>
    <xf numFmtId="167" fontId="0" fillId="0" borderId="0" xfId="0" applyNumberFormat="1"/>
    <xf numFmtId="0" fontId="0" fillId="31" borderId="0" xfId="0" applyFill="1"/>
    <xf numFmtId="167" fontId="0" fillId="31" borderId="0" xfId="0" applyNumberFormat="1" applyFill="1"/>
    <xf numFmtId="167" fontId="0" fillId="0" borderId="0" xfId="0" applyNumberFormat="1" applyAlignment="1">
      <alignment vertical="center" wrapText="1"/>
    </xf>
    <xf numFmtId="0" fontId="104" fillId="0" borderId="0" xfId="0" applyFont="1"/>
    <xf numFmtId="167" fontId="26" fillId="0" borderId="0" xfId="0" applyNumberFormat="1" applyFont="1" applyAlignment="1">
      <alignment vertical="center"/>
    </xf>
    <xf numFmtId="0" fontId="5" fillId="0" borderId="0" xfId="220"/>
    <xf numFmtId="0" fontId="105" fillId="0" borderId="0" xfId="0" applyFont="1"/>
    <xf numFmtId="0" fontId="34" fillId="0" borderId="0" xfId="0" applyFont="1"/>
    <xf numFmtId="0" fontId="105" fillId="0" borderId="0" xfId="0" applyFont="1" applyAlignment="1">
      <alignment vertical="center" wrapText="1"/>
    </xf>
    <xf numFmtId="3" fontId="105" fillId="0" borderId="0" xfId="0" applyNumberFormat="1" applyFont="1"/>
    <xf numFmtId="0" fontId="35" fillId="0" borderId="0" xfId="0" applyFont="1"/>
    <xf numFmtId="167" fontId="35" fillId="0" borderId="0" xfId="0" applyNumberFormat="1" applyFont="1"/>
    <xf numFmtId="0" fontId="0" fillId="0" borderId="0" xfId="0" applyAlignment="1">
      <alignment vertical="center"/>
    </xf>
    <xf numFmtId="0" fontId="5" fillId="0" borderId="0" xfId="0" applyFont="1" applyAlignment="1">
      <alignment vertical="center"/>
    </xf>
    <xf numFmtId="0" fontId="0" fillId="0" borderId="0" xfId="0" applyAlignment="1">
      <alignment horizontal="center"/>
    </xf>
    <xf numFmtId="167" fontId="25" fillId="84" borderId="41" xfId="52" applyNumberFormat="1" applyFont="1" applyFill="1" applyBorder="1" applyAlignment="1" applyProtection="1">
      <alignment horizontal="center" vertical="center" wrapText="1"/>
      <protection locked="0"/>
    </xf>
    <xf numFmtId="0" fontId="110" fillId="0" borderId="0" xfId="0" applyFont="1"/>
    <xf numFmtId="0" fontId="33" fillId="0" borderId="0" xfId="0" applyFont="1"/>
    <xf numFmtId="0" fontId="111" fillId="0" borderId="41" xfId="390" applyFont="1" applyFill="1" applyBorder="1" applyAlignment="1">
      <alignment horizontal="left" wrapText="1"/>
    </xf>
    <xf numFmtId="0" fontId="111" fillId="0" borderId="41" xfId="390" applyFont="1" applyFill="1" applyBorder="1" applyAlignment="1">
      <alignment horizontal="center" wrapText="1"/>
    </xf>
    <xf numFmtId="0" fontId="112" fillId="0" borderId="41" xfId="44" applyFont="1" applyBorder="1" applyAlignment="1">
      <alignment horizontal="left"/>
    </xf>
    <xf numFmtId="0" fontId="112" fillId="0" borderId="41" xfId="44" applyFont="1" applyBorder="1" applyAlignment="1">
      <alignment horizontal="left" wrapText="1"/>
    </xf>
    <xf numFmtId="0" fontId="113" fillId="0" borderId="41" xfId="44" applyFont="1" applyBorder="1"/>
    <xf numFmtId="0" fontId="113" fillId="83" borderId="41" xfId="44" applyFont="1" applyFill="1" applyBorder="1" applyAlignment="1">
      <alignment horizontal="center" vertical="top" wrapText="1"/>
    </xf>
    <xf numFmtId="0" fontId="113" fillId="75" borderId="41" xfId="44" applyFont="1" applyFill="1" applyBorder="1" applyAlignment="1">
      <alignment horizontal="center" vertical="top" wrapText="1"/>
    </xf>
    <xf numFmtId="0" fontId="113" fillId="29" borderId="41" xfId="44" applyFont="1" applyFill="1" applyBorder="1" applyAlignment="1">
      <alignment horizontal="center" vertical="top" wrapText="1"/>
    </xf>
    <xf numFmtId="0" fontId="113" fillId="77" borderId="41" xfId="44" applyFont="1" applyFill="1" applyBorder="1" applyAlignment="1">
      <alignment horizontal="center" vertical="top" wrapText="1"/>
    </xf>
    <xf numFmtId="10" fontId="113" fillId="0" borderId="41" xfId="871" applyNumberFormat="1" applyFont="1" applyFill="1" applyBorder="1" applyAlignment="1">
      <alignment horizontal="center" vertical="top" wrapText="1"/>
    </xf>
    <xf numFmtId="10" fontId="114" fillId="0" borderId="41" xfId="871" applyNumberFormat="1" applyFont="1" applyFill="1" applyBorder="1"/>
    <xf numFmtId="3" fontId="114" fillId="0" borderId="41" xfId="44" applyNumberFormat="1" applyFont="1" applyBorder="1"/>
    <xf numFmtId="10" fontId="114" fillId="33" borderId="16" xfId="871" applyNumberFormat="1" applyFont="1" applyFill="1" applyBorder="1"/>
    <xf numFmtId="0" fontId="114" fillId="0" borderId="0" xfId="44" applyFont="1"/>
    <xf numFmtId="0" fontId="113" fillId="0" borderId="0" xfId="44" applyFont="1"/>
    <xf numFmtId="0" fontId="113" fillId="0" borderId="0" xfId="0" applyFont="1" applyAlignment="1">
      <alignment horizontal="left" vertical="top"/>
    </xf>
    <xf numFmtId="0" fontId="115" fillId="0" borderId="0" xfId="44" applyFont="1"/>
    <xf numFmtId="0" fontId="113" fillId="0" borderId="0" xfId="44" applyFont="1" applyAlignment="1">
      <alignment horizontal="center"/>
    </xf>
    <xf numFmtId="10" fontId="114" fillId="0" borderId="0" xfId="871" applyNumberFormat="1" applyFont="1" applyFill="1" applyBorder="1"/>
    <xf numFmtId="3" fontId="114" fillId="0" borderId="0" xfId="44" applyNumberFormat="1" applyFont="1"/>
    <xf numFmtId="10" fontId="0" fillId="0" borderId="0" xfId="871" applyNumberFormat="1" applyFont="1"/>
    <xf numFmtId="0" fontId="111" fillId="85" borderId="0" xfId="44" applyFont="1" applyFill="1"/>
    <xf numFmtId="10" fontId="0" fillId="85" borderId="0" xfId="871" applyNumberFormat="1" applyFont="1" applyFill="1"/>
    <xf numFmtId="3" fontId="111" fillId="85" borderId="46" xfId="44" applyNumberFormat="1" applyFont="1" applyFill="1" applyBorder="1"/>
    <xf numFmtId="3" fontId="111" fillId="0" borderId="46" xfId="44" applyNumberFormat="1" applyFont="1" applyBorder="1"/>
    <xf numFmtId="10" fontId="0" fillId="0" borderId="0" xfId="871" applyNumberFormat="1" applyFont="1" applyBorder="1"/>
    <xf numFmtId="0" fontId="116" fillId="0" borderId="0" xfId="0" applyFont="1"/>
    <xf numFmtId="0" fontId="117" fillId="0" borderId="0" xfId="0" applyFont="1"/>
    <xf numFmtId="0" fontId="117" fillId="0" borderId="0" xfId="0" applyFont="1" applyAlignment="1">
      <alignment horizontal="center"/>
    </xf>
    <xf numFmtId="3" fontId="117" fillId="0" borderId="0" xfId="0" applyNumberFormat="1" applyFont="1"/>
    <xf numFmtId="3" fontId="0" fillId="31" borderId="0" xfId="0" applyNumberFormat="1" applyFill="1"/>
    <xf numFmtId="3" fontId="117" fillId="31" borderId="0" xfId="0" applyNumberFormat="1" applyFont="1" applyFill="1"/>
    <xf numFmtId="3" fontId="117" fillId="0" borderId="46" xfId="0" applyNumberFormat="1" applyFont="1" applyBorder="1"/>
    <xf numFmtId="0" fontId="35" fillId="0" borderId="0" xfId="0" applyFont="1" applyAlignment="1">
      <alignment wrapText="1"/>
    </xf>
    <xf numFmtId="0" fontId="112" fillId="85" borderId="41" xfId="44" applyFont="1" applyFill="1" applyBorder="1" applyAlignment="1">
      <alignment horizontal="center" vertical="center" wrapText="1"/>
    </xf>
    <xf numFmtId="0" fontId="0" fillId="0" borderId="0" xfId="0" applyBorder="1"/>
    <xf numFmtId="3" fontId="0" fillId="0" borderId="0" xfId="0" applyNumberFormat="1" applyBorder="1"/>
    <xf numFmtId="3" fontId="35" fillId="0" borderId="0" xfId="0" applyNumberFormat="1" applyFont="1" applyBorder="1"/>
    <xf numFmtId="3" fontId="35" fillId="0" borderId="46" xfId="0" applyNumberFormat="1" applyFont="1" applyBorder="1"/>
    <xf numFmtId="0" fontId="35" fillId="0" borderId="0" xfId="0" applyFont="1" applyBorder="1" applyAlignment="1">
      <alignment horizontal="center"/>
    </xf>
    <xf numFmtId="10" fontId="5" fillId="0" borderId="0" xfId="871" applyNumberFormat="1" applyFont="1"/>
    <xf numFmtId="10" fontId="114" fillId="0" borderId="0" xfId="871" applyNumberFormat="1" applyFont="1" applyFill="1" applyBorder="1" applyAlignment="1">
      <alignment vertical="center" wrapText="1"/>
    </xf>
    <xf numFmtId="3" fontId="0" fillId="0" borderId="0" xfId="0" applyNumberFormat="1" applyAlignment="1">
      <alignment vertical="center"/>
    </xf>
    <xf numFmtId="0" fontId="118" fillId="0" borderId="0" xfId="0" applyFont="1"/>
    <xf numFmtId="0" fontId="35" fillId="0" borderId="0" xfId="0" applyFont="1" applyBorder="1" applyAlignment="1">
      <alignment horizontal="center" vertical="center"/>
    </xf>
    <xf numFmtId="0" fontId="35" fillId="31" borderId="0" xfId="0" applyFont="1" applyFill="1" applyBorder="1" applyAlignment="1">
      <alignment horizontal="center" vertical="center" wrapText="1"/>
    </xf>
    <xf numFmtId="0" fontId="35" fillId="0" borderId="0" xfId="0" applyFont="1" applyAlignment="1">
      <alignment vertical="center"/>
    </xf>
    <xf numFmtId="0" fontId="35" fillId="0" borderId="0" xfId="0" applyFont="1" applyAlignment="1">
      <alignment vertical="center" wrapText="1"/>
    </xf>
    <xf numFmtId="3" fontId="0" fillId="0" borderId="0" xfId="0" applyNumberFormat="1" applyAlignment="1">
      <alignment horizontal="right" vertical="center"/>
    </xf>
    <xf numFmtId="3" fontId="35" fillId="0" borderId="46" xfId="0" applyNumberFormat="1" applyFont="1" applyBorder="1" applyAlignment="1">
      <alignment horizontal="right" vertical="center"/>
    </xf>
    <xf numFmtId="0" fontId="35" fillId="75" borderId="0" xfId="0" applyFont="1" applyFill="1"/>
    <xf numFmtId="0" fontId="0" fillId="75" borderId="0" xfId="0" applyFill="1"/>
    <xf numFmtId="0" fontId="111" fillId="0" borderId="0" xfId="44" applyFont="1"/>
    <xf numFmtId="3" fontId="111" fillId="26" borderId="46" xfId="44" applyNumberFormat="1" applyFont="1" applyFill="1" applyBorder="1"/>
    <xf numFmtId="167" fontId="25" fillId="31" borderId="41" xfId="52"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33" fillId="0" borderId="0" xfId="0" applyFont="1" applyAlignment="1">
      <alignment vertical="center"/>
    </xf>
    <xf numFmtId="49" fontId="33" fillId="0" borderId="0" xfId="0" applyNumberFormat="1" applyFont="1" applyAlignment="1">
      <alignment horizontal="left" vertical="center"/>
    </xf>
    <xf numFmtId="0" fontId="33" fillId="0" borderId="0" xfId="0" applyFont="1" applyAlignment="1">
      <alignment vertical="center" wrapText="1"/>
    </xf>
    <xf numFmtId="9" fontId="33" fillId="0" borderId="0" xfId="0" applyNumberFormat="1" applyFont="1" applyAlignment="1">
      <alignment vertical="center"/>
    </xf>
    <xf numFmtId="0" fontId="33" fillId="31" borderId="0" xfId="0" applyFont="1" applyFill="1" applyAlignment="1">
      <alignment horizontal="center" vertical="center"/>
    </xf>
    <xf numFmtId="167" fontId="33" fillId="0" borderId="0" xfId="0" applyNumberFormat="1" applyFont="1" applyAlignment="1">
      <alignment vertical="center"/>
    </xf>
    <xf numFmtId="167" fontId="0" fillId="0" borderId="0" xfId="0" applyNumberFormat="1" applyAlignment="1">
      <alignment vertical="center"/>
    </xf>
    <xf numFmtId="9" fontId="0" fillId="0" borderId="0" xfId="40" applyFont="1" applyAlignment="1">
      <alignment vertical="center"/>
    </xf>
    <xf numFmtId="9" fontId="0" fillId="0" borderId="0" xfId="0" applyNumberFormat="1" applyAlignment="1">
      <alignment vertical="center"/>
    </xf>
    <xf numFmtId="49" fontId="0" fillId="0" borderId="0" xfId="0" applyNumberFormat="1" applyAlignment="1">
      <alignment horizontal="left" vertical="center"/>
    </xf>
    <xf numFmtId="0" fontId="0" fillId="31" borderId="0" xfId="0" applyFill="1" applyAlignment="1">
      <alignment horizontal="center" vertical="center"/>
    </xf>
    <xf numFmtId="9" fontId="33" fillId="0" borderId="0" xfId="40" applyFont="1" applyBorder="1" applyAlignment="1">
      <alignment vertical="center"/>
    </xf>
    <xf numFmtId="10" fontId="0" fillId="0" borderId="0" xfId="0" applyNumberFormat="1" applyAlignment="1">
      <alignment vertical="center"/>
    </xf>
    <xf numFmtId="0" fontId="5" fillId="0" borderId="0" xfId="0" applyFont="1" applyAlignment="1">
      <alignment horizontal="center" vertical="center"/>
    </xf>
    <xf numFmtId="167" fontId="35" fillId="0" borderId="46" xfId="0" applyNumberFormat="1" applyFont="1" applyBorder="1"/>
    <xf numFmtId="167" fontId="0" fillId="75" borderId="0" xfId="0" applyNumberFormat="1" applyFill="1"/>
    <xf numFmtId="0" fontId="35" fillId="75" borderId="0" xfId="0" applyFont="1" applyFill="1" applyAlignment="1">
      <alignment horizontal="left"/>
    </xf>
    <xf numFmtId="0" fontId="35" fillId="0" borderId="0" xfId="0" applyFont="1" applyBorder="1" applyAlignment="1">
      <alignment horizontal="left" vertical="center" wrapText="1"/>
    </xf>
    <xf numFmtId="0" fontId="118" fillId="0" borderId="0" xfId="0" applyFont="1" applyAlignment="1">
      <alignment vertical="center"/>
    </xf>
    <xf numFmtId="49" fontId="31" fillId="0" borderId="0" xfId="52" applyNumberFormat="1" applyFont="1" applyFill="1" applyBorder="1" applyAlignment="1" applyProtection="1">
      <alignment vertical="center" wrapText="1"/>
      <protection locked="0"/>
    </xf>
    <xf numFmtId="49" fontId="31" fillId="0" borderId="0" xfId="52" applyNumberFormat="1" applyFont="1" applyFill="1" applyBorder="1" applyAlignment="1" applyProtection="1">
      <alignment horizontal="center" vertical="center" wrapText="1"/>
      <protection locked="0"/>
    </xf>
    <xf numFmtId="0" fontId="0" fillId="0" borderId="0" xfId="0" applyFill="1" applyBorder="1" applyAlignment="1">
      <alignment vertical="center" wrapText="1"/>
    </xf>
    <xf numFmtId="0" fontId="0" fillId="0" borderId="0" xfId="0" applyFill="1" applyBorder="1" applyAlignment="1">
      <alignment vertical="center"/>
    </xf>
    <xf numFmtId="167" fontId="35" fillId="0" borderId="0" xfId="0" applyNumberFormat="1" applyFont="1" applyFill="1" applyBorder="1"/>
    <xf numFmtId="10" fontId="0" fillId="0" borderId="0" xfId="0" applyNumberFormat="1"/>
    <xf numFmtId="167" fontId="35" fillId="0" borderId="46" xfId="0" applyNumberFormat="1" applyFont="1" applyBorder="1" applyAlignment="1">
      <alignment vertical="center"/>
    </xf>
    <xf numFmtId="0" fontId="0" fillId="75" borderId="0" xfId="0" applyFill="1" applyAlignment="1">
      <alignment vertical="center"/>
    </xf>
    <xf numFmtId="167" fontId="0" fillId="0" borderId="0" xfId="0" applyNumberFormat="1" applyBorder="1" applyAlignment="1">
      <alignment vertical="center"/>
    </xf>
    <xf numFmtId="0" fontId="0" fillId="0" borderId="0" xfId="0" applyBorder="1" applyAlignment="1">
      <alignment vertical="center"/>
    </xf>
    <xf numFmtId="167" fontId="25" fillId="84" borderId="49" xfId="52" applyNumberFormat="1" applyFont="1" applyFill="1" applyBorder="1" applyAlignment="1" applyProtection="1">
      <alignment horizontal="center" vertical="center" wrapText="1"/>
      <protection locked="0"/>
    </xf>
    <xf numFmtId="0" fontId="119" fillId="0" borderId="0" xfId="0" applyFont="1"/>
    <xf numFmtId="0" fontId="120" fillId="0" borderId="0" xfId="0" applyFont="1"/>
    <xf numFmtId="0" fontId="120" fillId="0" borderId="0" xfId="0" applyFont="1" applyAlignment="1">
      <alignment vertical="center"/>
    </xf>
    <xf numFmtId="3" fontId="106" fillId="0" borderId="50" xfId="0" applyNumberFormat="1" applyFont="1" applyFill="1" applyBorder="1" applyAlignment="1">
      <alignment horizontal="center" vertical="center" wrapText="1"/>
    </xf>
    <xf numFmtId="206" fontId="106" fillId="0" borderId="0" xfId="0" applyNumberFormat="1" applyFont="1" applyFill="1" applyAlignment="1">
      <alignment horizontal="center" vertical="center" wrapText="1"/>
    </xf>
    <xf numFmtId="0" fontId="105" fillId="0" borderId="0" xfId="0" applyFont="1" applyFill="1"/>
    <xf numFmtId="3" fontId="105" fillId="0" borderId="0" xfId="0" applyNumberFormat="1" applyFont="1" applyFill="1"/>
    <xf numFmtId="0" fontId="106" fillId="0" borderId="0" xfId="0" applyFont="1" applyFill="1"/>
    <xf numFmtId="3" fontId="106" fillId="0" borderId="46" xfId="0" applyNumberFormat="1" applyFont="1" applyFill="1" applyBorder="1"/>
    <xf numFmtId="3" fontId="106" fillId="0" borderId="0" xfId="0" applyNumberFormat="1" applyFont="1" applyFill="1" applyBorder="1"/>
    <xf numFmtId="3" fontId="106" fillId="0" borderId="0" xfId="0" applyNumberFormat="1" applyFont="1" applyFill="1"/>
    <xf numFmtId="3" fontId="106" fillId="0" borderId="48" xfId="0" applyNumberFormat="1" applyFont="1" applyFill="1" applyBorder="1"/>
    <xf numFmtId="0" fontId="0" fillId="0" borderId="49" xfId="0" applyBorder="1" applyAlignment="1">
      <alignment vertical="center"/>
    </xf>
    <xf numFmtId="0" fontId="123" fillId="93" borderId="49" xfId="0" applyFont="1" applyFill="1" applyBorder="1" applyAlignment="1">
      <alignment vertical="center" wrapText="1"/>
    </xf>
    <xf numFmtId="0" fontId="0" fillId="0" borderId="49" xfId="0" applyBorder="1" applyAlignment="1">
      <alignment vertical="center" wrapText="1"/>
    </xf>
    <xf numFmtId="0" fontId="117" fillId="98" borderId="49" xfId="0" applyFont="1" applyFill="1" applyBorder="1"/>
    <xf numFmtId="0" fontId="124" fillId="97" borderId="49" xfId="0" applyFont="1" applyFill="1" applyBorder="1" applyAlignment="1">
      <alignment vertical="center" wrapText="1"/>
    </xf>
    <xf numFmtId="0" fontId="0" fillId="96" borderId="49" xfId="0" applyFill="1" applyBorder="1" applyAlignment="1">
      <alignment vertical="center" wrapText="1"/>
    </xf>
    <xf numFmtId="0" fontId="5" fillId="0" borderId="49" xfId="0" applyFont="1" applyBorder="1" applyAlignment="1">
      <alignment vertical="center" wrapText="1"/>
    </xf>
    <xf numFmtId="0" fontId="0" fillId="95" borderId="49" xfId="0" applyFill="1" applyBorder="1" applyAlignment="1">
      <alignment vertical="center" wrapText="1"/>
    </xf>
    <xf numFmtId="0" fontId="123" fillId="94" borderId="49" xfId="0" applyFont="1" applyFill="1" applyBorder="1" applyAlignment="1">
      <alignment vertical="center" wrapText="1"/>
    </xf>
    <xf numFmtId="0" fontId="102" fillId="100" borderId="49" xfId="0" applyFont="1" applyFill="1" applyBorder="1" applyAlignment="1">
      <alignment vertical="center" wrapText="1"/>
    </xf>
    <xf numFmtId="0" fontId="102" fillId="101" borderId="49" xfId="0" applyFont="1" applyFill="1" applyBorder="1" applyAlignment="1">
      <alignment vertical="center" wrapText="1"/>
    </xf>
    <xf numFmtId="0" fontId="0" fillId="80" borderId="49" xfId="0" applyFill="1" applyBorder="1" applyAlignment="1">
      <alignment vertical="center" wrapText="1"/>
    </xf>
    <xf numFmtId="0" fontId="102" fillId="99" borderId="49" xfId="0" applyFont="1" applyFill="1" applyBorder="1" applyAlignment="1">
      <alignment vertical="center" wrapText="1"/>
    </xf>
    <xf numFmtId="0" fontId="102" fillId="96" borderId="49" xfId="0" applyFont="1" applyFill="1" applyBorder="1" applyAlignment="1">
      <alignment vertical="center" wrapText="1"/>
    </xf>
    <xf numFmtId="0" fontId="102" fillId="95" borderId="49" xfId="0" applyFont="1" applyFill="1" applyBorder="1" applyAlignment="1">
      <alignment vertical="center" wrapText="1"/>
    </xf>
    <xf numFmtId="0" fontId="5" fillId="96" borderId="49" xfId="0" applyFont="1" applyFill="1" applyBorder="1" applyAlignment="1">
      <alignment vertical="center" wrapText="1"/>
    </xf>
    <xf numFmtId="0" fontId="5" fillId="80" borderId="49" xfId="0" applyFont="1" applyFill="1" applyBorder="1" applyAlignment="1">
      <alignment vertical="center" wrapText="1"/>
    </xf>
    <xf numFmtId="0" fontId="5" fillId="0" borderId="49" xfId="0" applyFont="1" applyFill="1" applyBorder="1" applyAlignment="1">
      <alignment vertical="center" wrapText="1"/>
    </xf>
    <xf numFmtId="0" fontId="102" fillId="0" borderId="49" xfId="0" applyFont="1" applyFill="1" applyBorder="1" applyAlignment="1">
      <alignment vertical="center" wrapText="1"/>
    </xf>
    <xf numFmtId="0" fontId="18" fillId="0" borderId="0" xfId="0" applyFont="1" applyFill="1" applyAlignment="1">
      <alignment vertical="center"/>
    </xf>
    <xf numFmtId="0" fontId="125" fillId="102" borderId="51" xfId="0" applyFont="1" applyFill="1" applyBorder="1" applyAlignment="1">
      <alignment horizontal="right"/>
    </xf>
    <xf numFmtId="0" fontId="125" fillId="102" borderId="52" xfId="0" applyFont="1" applyFill="1" applyBorder="1" applyAlignment="1">
      <alignment horizontal="right"/>
    </xf>
    <xf numFmtId="3" fontId="34" fillId="0" borderId="0" xfId="0" applyNumberFormat="1" applyFont="1"/>
    <xf numFmtId="0" fontId="5" fillId="0" borderId="0" xfId="218"/>
    <xf numFmtId="0" fontId="35" fillId="32" borderId="0" xfId="218" applyFont="1" applyFill="1" applyAlignment="1">
      <alignment vertical="center" wrapText="1"/>
    </xf>
    <xf numFmtId="0" fontId="35" fillId="0" borderId="0" xfId="218" applyFont="1" applyAlignment="1">
      <alignment vertical="center" wrapText="1"/>
    </xf>
    <xf numFmtId="168" fontId="5" fillId="0" borderId="0" xfId="218" applyNumberFormat="1"/>
    <xf numFmtId="0" fontId="120" fillId="0" borderId="0" xfId="218" applyFont="1"/>
    <xf numFmtId="0" fontId="5" fillId="0" borderId="0" xfId="218" applyAlignment="1">
      <alignment vertical="center"/>
    </xf>
    <xf numFmtId="0" fontId="126" fillId="0" borderId="0" xfId="218" applyFont="1" applyAlignment="1">
      <alignment vertical="center"/>
    </xf>
    <xf numFmtId="0" fontId="5" fillId="0" borderId="0" xfId="218" applyAlignment="1">
      <alignment vertical="top"/>
    </xf>
    <xf numFmtId="0" fontId="5" fillId="0" borderId="0" xfId="218" applyFill="1"/>
    <xf numFmtId="0" fontId="35" fillId="0" borderId="0" xfId="218" applyFont="1" applyAlignment="1">
      <alignment wrapText="1"/>
    </xf>
    <xf numFmtId="0" fontId="0" fillId="31" borderId="49" xfId="0" applyFill="1" applyBorder="1" applyAlignment="1">
      <alignment vertical="center" wrapText="1"/>
    </xf>
    <xf numFmtId="0" fontId="126" fillId="0" borderId="0" xfId="218" applyFont="1"/>
    <xf numFmtId="0" fontId="34" fillId="0" borderId="53" xfId="218" applyFont="1" applyBorder="1" applyAlignment="1">
      <alignment vertical="top" wrapText="1"/>
    </xf>
    <xf numFmtId="0" fontId="34" fillId="0" borderId="56" xfId="218" applyFont="1" applyBorder="1" applyAlignment="1">
      <alignment vertical="top" wrapText="1"/>
    </xf>
    <xf numFmtId="0" fontId="34" fillId="0" borderId="57" xfId="218" applyFont="1" applyBorder="1" applyAlignment="1">
      <alignment vertical="top" wrapText="1"/>
    </xf>
    <xf numFmtId="0" fontId="5" fillId="0" borderId="0" xfId="218" applyAlignment="1">
      <alignment vertical="center" wrapText="1"/>
    </xf>
    <xf numFmtId="0" fontId="113" fillId="0" borderId="0" xfId="218" applyFont="1" applyAlignment="1">
      <alignment vertical="center"/>
    </xf>
    <xf numFmtId="0" fontId="5" fillId="87" borderId="54" xfId="218" applyFill="1" applyBorder="1" applyAlignment="1">
      <alignment vertical="center"/>
    </xf>
    <xf numFmtId="0" fontId="5" fillId="87" borderId="54" xfId="218" applyFill="1" applyBorder="1" applyAlignment="1">
      <alignment vertical="center" wrapText="1"/>
    </xf>
    <xf numFmtId="0" fontId="113" fillId="87" borderId="58" xfId="218" applyFont="1" applyFill="1" applyBorder="1" applyAlignment="1">
      <alignment vertical="center"/>
    </xf>
    <xf numFmtId="0" fontId="5" fillId="31" borderId="49" xfId="0" applyFont="1" applyFill="1" applyBorder="1" applyAlignment="1">
      <alignment vertical="center" wrapText="1"/>
    </xf>
    <xf numFmtId="0" fontId="5" fillId="0" borderId="0" xfId="0" applyFont="1" applyFill="1" applyBorder="1" applyAlignment="1">
      <alignment vertical="center"/>
    </xf>
    <xf numFmtId="0" fontId="102" fillId="0" borderId="0" xfId="0" applyFont="1" applyFill="1" applyBorder="1" applyAlignment="1">
      <alignment vertical="center" wrapText="1"/>
    </xf>
    <xf numFmtId="0" fontId="5" fillId="0" borderId="0" xfId="0" applyFont="1" applyFill="1" applyBorder="1" applyAlignment="1">
      <alignment vertical="center" wrapText="1"/>
    </xf>
    <xf numFmtId="0" fontId="123" fillId="0" borderId="0" xfId="0" applyFont="1" applyFill="1" applyBorder="1" applyAlignment="1">
      <alignment vertical="center" wrapText="1"/>
    </xf>
    <xf numFmtId="0" fontId="105" fillId="0" borderId="0" xfId="218" applyFont="1" applyAlignment="1">
      <alignment vertical="center"/>
    </xf>
    <xf numFmtId="0" fontId="5" fillId="104" borderId="51" xfId="218" applyFill="1" applyBorder="1" applyAlignment="1">
      <alignment vertical="center"/>
    </xf>
    <xf numFmtId="168" fontId="5" fillId="104" borderId="51" xfId="218" applyNumberFormat="1" applyFill="1" applyBorder="1" applyAlignment="1">
      <alignment vertical="center"/>
    </xf>
    <xf numFmtId="0" fontId="5" fillId="104" borderId="51" xfId="218" applyFill="1" applyBorder="1" applyAlignment="1">
      <alignment vertical="center" wrapText="1"/>
    </xf>
    <xf numFmtId="168" fontId="105" fillId="104" borderId="52" xfId="218" applyNumberFormat="1" applyFont="1" applyFill="1" applyBorder="1" applyAlignment="1">
      <alignment vertical="center"/>
    </xf>
    <xf numFmtId="0" fontId="110" fillId="0" borderId="0" xfId="220" applyFont="1"/>
    <xf numFmtId="0" fontId="77" fillId="0" borderId="0" xfId="220" applyFont="1"/>
    <xf numFmtId="0" fontId="5" fillId="0" borderId="0" xfId="220" applyAlignment="1">
      <alignment horizontal="center"/>
    </xf>
    <xf numFmtId="0" fontId="120" fillId="0" borderId="0" xfId="220" applyFont="1"/>
    <xf numFmtId="0" fontId="125" fillId="102" borderId="64" xfId="0" applyFont="1" applyFill="1" applyBorder="1" applyAlignment="1">
      <alignment horizontal="right"/>
    </xf>
    <xf numFmtId="0" fontId="125" fillId="102" borderId="65" xfId="0" applyFont="1" applyFill="1" applyBorder="1" applyAlignment="1">
      <alignment horizontal="right"/>
    </xf>
    <xf numFmtId="3" fontId="34" fillId="0" borderId="66" xfId="0" applyNumberFormat="1" applyFont="1" applyBorder="1"/>
    <xf numFmtId="167" fontId="35" fillId="0" borderId="66" xfId="0" applyNumberFormat="1" applyFont="1" applyBorder="1"/>
    <xf numFmtId="0" fontId="5" fillId="104" borderId="67" xfId="218" applyFill="1" applyBorder="1" applyAlignment="1">
      <alignment vertical="center"/>
    </xf>
    <xf numFmtId="168" fontId="5" fillId="104" borderId="67" xfId="218" applyNumberFormat="1" applyFill="1" applyBorder="1" applyAlignment="1">
      <alignment vertical="center"/>
    </xf>
    <xf numFmtId="0" fontId="5" fillId="104" borderId="67" xfId="218" applyFill="1" applyBorder="1" applyAlignment="1">
      <alignment vertical="center" wrapText="1"/>
    </xf>
    <xf numFmtId="168" fontId="105" fillId="104" borderId="69" xfId="218" applyNumberFormat="1" applyFont="1" applyFill="1" applyBorder="1" applyAlignment="1">
      <alignment vertical="center"/>
    </xf>
    <xf numFmtId="0" fontId="5" fillId="108" borderId="67" xfId="218" applyFill="1" applyBorder="1" applyAlignment="1">
      <alignment vertical="center"/>
    </xf>
    <xf numFmtId="0" fontId="5" fillId="108" borderId="67" xfId="218" applyFill="1" applyBorder="1" applyAlignment="1">
      <alignment vertical="center" wrapText="1"/>
    </xf>
    <xf numFmtId="168" fontId="5" fillId="108" borderId="67" xfId="218" applyNumberFormat="1" applyFill="1" applyBorder="1" applyAlignment="1">
      <alignment vertical="center"/>
    </xf>
    <xf numFmtId="168" fontId="105" fillId="108" borderId="69" xfId="218" applyNumberFormat="1" applyFont="1" applyFill="1" applyBorder="1" applyAlignment="1">
      <alignment vertical="center"/>
    </xf>
    <xf numFmtId="0" fontId="5" fillId="106" borderId="67" xfId="218" applyFill="1" applyBorder="1" applyAlignment="1">
      <alignment vertical="center"/>
    </xf>
    <xf numFmtId="0" fontId="5" fillId="106" borderId="67" xfId="218" applyFill="1" applyBorder="1" applyAlignment="1">
      <alignment vertical="center" wrapText="1"/>
    </xf>
    <xf numFmtId="168" fontId="5" fillId="106" borderId="67" xfId="218" applyNumberFormat="1" applyFill="1" applyBorder="1" applyAlignment="1">
      <alignment vertical="center"/>
    </xf>
    <xf numFmtId="168" fontId="105" fillId="106" borderId="69" xfId="218" applyNumberFormat="1" applyFont="1" applyFill="1" applyBorder="1" applyAlignment="1">
      <alignment vertical="center"/>
    </xf>
    <xf numFmtId="0" fontId="5" fillId="107" borderId="67" xfId="218" applyFill="1" applyBorder="1" applyAlignment="1">
      <alignment vertical="center"/>
    </xf>
    <xf numFmtId="0" fontId="5" fillId="107" borderId="67" xfId="218" applyFill="1" applyBorder="1" applyAlignment="1">
      <alignment vertical="center" wrapText="1"/>
    </xf>
    <xf numFmtId="168" fontId="5" fillId="107" borderId="67" xfId="218" applyNumberFormat="1" applyFill="1" applyBorder="1" applyAlignment="1">
      <alignment vertical="center"/>
    </xf>
    <xf numFmtId="168" fontId="105" fillId="107" borderId="69" xfId="218" applyNumberFormat="1" applyFont="1" applyFill="1" applyBorder="1" applyAlignment="1">
      <alignment vertical="center"/>
    </xf>
    <xf numFmtId="0" fontId="5" fillId="105" borderId="67" xfId="218" applyFill="1" applyBorder="1" applyAlignment="1">
      <alignment vertical="center"/>
    </xf>
    <xf numFmtId="0" fontId="5" fillId="105" borderId="67" xfId="218" applyFill="1" applyBorder="1" applyAlignment="1">
      <alignment vertical="center" wrapText="1"/>
    </xf>
    <xf numFmtId="168" fontId="5" fillId="105" borderId="67" xfId="218" applyNumberFormat="1" applyFill="1" applyBorder="1" applyAlignment="1">
      <alignment vertical="center"/>
    </xf>
    <xf numFmtId="168" fontId="105" fillId="105" borderId="69" xfId="218" applyNumberFormat="1" applyFont="1" applyFill="1" applyBorder="1" applyAlignment="1">
      <alignment vertical="center"/>
    </xf>
    <xf numFmtId="0" fontId="5" fillId="107" borderId="64" xfId="218" applyFill="1" applyBorder="1" applyAlignment="1">
      <alignment vertical="center"/>
    </xf>
    <xf numFmtId="0" fontId="5" fillId="107" borderId="64" xfId="218" applyFill="1" applyBorder="1" applyAlignment="1">
      <alignment vertical="center" wrapText="1"/>
    </xf>
    <xf numFmtId="168" fontId="5" fillId="107" borderId="64" xfId="218" applyNumberFormat="1" applyFill="1" applyBorder="1" applyAlignment="1">
      <alignment vertical="center"/>
    </xf>
    <xf numFmtId="168" fontId="105" fillId="107" borderId="65" xfId="218" applyNumberFormat="1" applyFont="1" applyFill="1" applyBorder="1" applyAlignment="1">
      <alignment vertical="center"/>
    </xf>
    <xf numFmtId="0" fontId="5" fillId="0" borderId="49" xfId="0" applyFont="1" applyBorder="1" applyAlignment="1">
      <alignment vertical="center"/>
    </xf>
    <xf numFmtId="38" fontId="5" fillId="103" borderId="67" xfId="218" applyNumberFormat="1" applyFill="1" applyBorder="1"/>
    <xf numFmtId="0" fontId="34" fillId="0" borderId="63" xfId="218" applyFont="1" applyBorder="1" applyAlignment="1">
      <alignment vertical="top" wrapText="1"/>
    </xf>
    <xf numFmtId="0" fontId="34" fillId="0" borderId="61" xfId="218" applyFont="1" applyBorder="1" applyAlignment="1">
      <alignment vertical="top" wrapText="1"/>
    </xf>
    <xf numFmtId="0" fontId="34" fillId="0" borderId="62" xfId="218" applyFont="1" applyBorder="1" applyAlignment="1">
      <alignment vertical="top" wrapText="1"/>
    </xf>
    <xf numFmtId="0" fontId="34" fillId="0" borderId="59" xfId="218" applyFont="1" applyBorder="1" applyAlignment="1">
      <alignment vertical="top" wrapText="1"/>
    </xf>
    <xf numFmtId="0" fontId="34" fillId="0" borderId="0" xfId="47" applyFont="1" applyAlignment="1">
      <alignment vertical="center" wrapText="1"/>
    </xf>
    <xf numFmtId="0" fontId="5" fillId="0" borderId="0" xfId="47"/>
    <xf numFmtId="0" fontId="114" fillId="0" borderId="67" xfId="44" applyFont="1" applyBorder="1"/>
    <xf numFmtId="0" fontId="114" fillId="0" borderId="67" xfId="44" applyFont="1" applyBorder="1" applyAlignment="1">
      <alignment horizontal="center"/>
    </xf>
    <xf numFmtId="9" fontId="114" fillId="0" borderId="67" xfId="44" applyNumberFormat="1" applyFont="1" applyBorder="1"/>
    <xf numFmtId="10" fontId="114" fillId="0" borderId="67" xfId="871" applyNumberFormat="1" applyFont="1" applyFill="1" applyBorder="1"/>
    <xf numFmtId="0" fontId="114" fillId="82" borderId="67" xfId="44" applyFont="1" applyFill="1" applyBorder="1"/>
    <xf numFmtId="0" fontId="114" fillId="0" borderId="67" xfId="44" applyFont="1" applyBorder="1" applyAlignment="1">
      <alignment horizontal="left"/>
    </xf>
    <xf numFmtId="0" fontId="114" fillId="86" borderId="67" xfId="44" applyFont="1" applyFill="1" applyBorder="1"/>
    <xf numFmtId="9" fontId="114" fillId="86" borderId="67" xfId="44" applyNumberFormat="1" applyFont="1" applyFill="1" applyBorder="1"/>
    <xf numFmtId="2" fontId="114" fillId="0" borderId="67" xfId="44" applyNumberFormat="1" applyFont="1" applyBorder="1"/>
    <xf numFmtId="0" fontId="114" fillId="87" borderId="67" xfId="44" applyFont="1" applyFill="1" applyBorder="1"/>
    <xf numFmtId="9" fontId="114" fillId="87" borderId="67" xfId="44" applyNumberFormat="1" applyFont="1" applyFill="1" applyBorder="1"/>
    <xf numFmtId="0" fontId="114" fillId="33" borderId="67" xfId="44" applyFont="1" applyFill="1" applyBorder="1"/>
    <xf numFmtId="9" fontId="114" fillId="33" borderId="67" xfId="44" applyNumberFormat="1" applyFont="1" applyFill="1" applyBorder="1"/>
    <xf numFmtId="0" fontId="114" fillId="0" borderId="67" xfId="44" applyFont="1" applyBorder="1" applyAlignment="1">
      <alignment horizontal="center" vertical="top" wrapText="1"/>
    </xf>
    <xf numFmtId="0" fontId="113" fillId="0" borderId="67" xfId="44" applyFont="1" applyBorder="1"/>
    <xf numFmtId="9" fontId="113" fillId="0" borderId="67" xfId="44" applyNumberFormat="1" applyFont="1" applyBorder="1"/>
    <xf numFmtId="0" fontId="113" fillId="79" borderId="67" xfId="44" applyFont="1" applyFill="1" applyBorder="1"/>
    <xf numFmtId="9" fontId="113" fillId="79" borderId="67" xfId="44" applyNumberFormat="1" applyFont="1" applyFill="1" applyBorder="1"/>
    <xf numFmtId="0" fontId="114" fillId="0" borderId="67" xfId="390" applyFont="1" applyFill="1" applyBorder="1" applyAlignment="1">
      <alignment wrapText="1"/>
    </xf>
    <xf numFmtId="0" fontId="114" fillId="0" borderId="67" xfId="0" applyFont="1" applyBorder="1"/>
    <xf numFmtId="9" fontId="114" fillId="0" borderId="67" xfId="0" applyNumberFormat="1" applyFont="1" applyBorder="1"/>
    <xf numFmtId="0" fontId="114" fillId="79" borderId="67" xfId="44" applyFont="1" applyFill="1" applyBorder="1"/>
    <xf numFmtId="9" fontId="114" fillId="79" borderId="67" xfId="44" applyNumberFormat="1" applyFont="1" applyFill="1" applyBorder="1"/>
    <xf numFmtId="0" fontId="115" fillId="0" borderId="67" xfId="44" applyFont="1" applyBorder="1"/>
    <xf numFmtId="0" fontId="114" fillId="90" borderId="67" xfId="44" applyFont="1" applyFill="1" applyBorder="1"/>
    <xf numFmtId="0" fontId="114" fillId="0" borderId="67" xfId="0" applyFont="1" applyBorder="1" applyAlignment="1">
      <alignment horizontal="center"/>
    </xf>
    <xf numFmtId="0" fontId="113" fillId="79" borderId="67" xfId="44" applyFont="1" applyFill="1" applyBorder="1" applyAlignment="1">
      <alignment horizontal="left"/>
    </xf>
    <xf numFmtId="0" fontId="113" fillId="79" borderId="67" xfId="44" applyFont="1" applyFill="1" applyBorder="1" applyAlignment="1">
      <alignment horizontal="center"/>
    </xf>
    <xf numFmtId="0" fontId="113" fillId="79" borderId="67" xfId="44" applyFont="1" applyFill="1" applyBorder="1" applyAlignment="1">
      <alignment horizontal="center" vertical="top" wrapText="1"/>
    </xf>
    <xf numFmtId="0" fontId="114" fillId="88" borderId="67" xfId="44" applyFont="1" applyFill="1" applyBorder="1"/>
    <xf numFmtId="0" fontId="113" fillId="88" borderId="67" xfId="44" applyFont="1" applyFill="1" applyBorder="1"/>
    <xf numFmtId="9" fontId="113" fillId="88" borderId="67" xfId="44" applyNumberFormat="1" applyFont="1" applyFill="1" applyBorder="1"/>
    <xf numFmtId="0" fontId="115" fillId="79" borderId="67" xfId="44" applyFont="1" applyFill="1" applyBorder="1" applyAlignment="1">
      <alignment horizontal="left"/>
    </xf>
    <xf numFmtId="0" fontId="115" fillId="79" borderId="67" xfId="44" applyFont="1" applyFill="1" applyBorder="1" applyAlignment="1">
      <alignment horizontal="center"/>
    </xf>
    <xf numFmtId="0" fontId="115" fillId="79" borderId="67" xfId="44" applyFont="1" applyFill="1" applyBorder="1"/>
    <xf numFmtId="0" fontId="114" fillId="79" borderId="67" xfId="44" applyFont="1" applyFill="1" applyBorder="1" applyAlignment="1">
      <alignment horizontal="center"/>
    </xf>
    <xf numFmtId="0" fontId="114" fillId="79" borderId="67" xfId="44" applyFont="1" applyFill="1" applyBorder="1" applyAlignment="1">
      <alignment horizontal="center" vertical="top" wrapText="1"/>
    </xf>
    <xf numFmtId="0" fontId="114" fillId="79" borderId="67" xfId="44" applyFont="1" applyFill="1" applyBorder="1" applyAlignment="1">
      <alignment horizontal="left"/>
    </xf>
    <xf numFmtId="2" fontId="114" fillId="79" borderId="67" xfId="44" applyNumberFormat="1" applyFont="1" applyFill="1" applyBorder="1"/>
    <xf numFmtId="0" fontId="115" fillId="79" borderId="67" xfId="44" applyFont="1" applyFill="1" applyBorder="1" applyAlignment="1">
      <alignment horizontal="center" vertical="top" wrapText="1"/>
    </xf>
    <xf numFmtId="10" fontId="114" fillId="86" borderId="67" xfId="871" applyNumberFormat="1" applyFont="1" applyFill="1" applyBorder="1"/>
    <xf numFmtId="10" fontId="114" fillId="87" borderId="67" xfId="871" applyNumberFormat="1" applyFont="1" applyFill="1" applyBorder="1"/>
    <xf numFmtId="10" fontId="114" fillId="33" borderId="67" xfId="871" applyNumberFormat="1" applyFont="1" applyFill="1" applyBorder="1"/>
    <xf numFmtId="10" fontId="114" fillId="82" borderId="67" xfId="871" applyNumberFormat="1" applyFont="1" applyFill="1" applyBorder="1"/>
    <xf numFmtId="10" fontId="114" fillId="0" borderId="67" xfId="871" applyNumberFormat="1" applyFont="1" applyBorder="1"/>
    <xf numFmtId="0" fontId="113" fillId="89" borderId="67" xfId="44" applyFont="1" applyFill="1" applyBorder="1"/>
    <xf numFmtId="10" fontId="113" fillId="79" borderId="67" xfId="871" applyNumberFormat="1" applyFont="1" applyFill="1" applyBorder="1"/>
    <xf numFmtId="0" fontId="114" fillId="89" borderId="67" xfId="44" applyFont="1" applyFill="1" applyBorder="1"/>
    <xf numFmtId="0" fontId="114" fillId="31" borderId="67" xfId="44" applyFont="1" applyFill="1" applyBorder="1" applyAlignment="1">
      <alignment horizontal="left"/>
    </xf>
    <xf numFmtId="0" fontId="114" fillId="31" borderId="67" xfId="44" applyFont="1" applyFill="1" applyBorder="1"/>
    <xf numFmtId="0" fontId="115" fillId="0" borderId="67" xfId="44" applyFont="1" applyBorder="1" applyAlignment="1">
      <alignment horizontal="left"/>
    </xf>
    <xf numFmtId="0" fontId="114" fillId="0" borderId="67" xfId="390" applyFont="1" applyFill="1" applyBorder="1" applyAlignment="1">
      <alignment horizontal="left" wrapText="1"/>
    </xf>
    <xf numFmtId="0" fontId="114" fillId="0" borderId="67" xfId="0" applyFont="1" applyBorder="1" applyAlignment="1">
      <alignment horizontal="left"/>
    </xf>
    <xf numFmtId="0" fontId="113" fillId="79" borderId="67" xfId="0" applyFont="1" applyFill="1" applyBorder="1" applyAlignment="1">
      <alignment horizontal="left" vertical="top"/>
    </xf>
    <xf numFmtId="0" fontId="113" fillId="79" borderId="67" xfId="0" applyFont="1" applyFill="1" applyBorder="1" applyAlignment="1">
      <alignment vertical="top"/>
    </xf>
    <xf numFmtId="0" fontId="115" fillId="79" borderId="67" xfId="0" applyFont="1" applyFill="1" applyBorder="1" applyAlignment="1">
      <alignment horizontal="left" vertical="top"/>
    </xf>
    <xf numFmtId="0" fontId="115" fillId="79" borderId="67" xfId="0" applyFont="1" applyFill="1" applyBorder="1" applyAlignment="1">
      <alignment vertical="top"/>
    </xf>
    <xf numFmtId="167" fontId="33" fillId="0" borderId="0" xfId="28" applyNumberFormat="1" applyFont="1" applyAlignment="1">
      <alignment vertical="center"/>
    </xf>
    <xf numFmtId="0" fontId="128" fillId="0" borderId="0" xfId="0" applyFont="1" applyAlignment="1">
      <alignment vertical="center"/>
    </xf>
    <xf numFmtId="168" fontId="33" fillId="0" borderId="67" xfId="40" applyNumberFormat="1" applyFont="1" applyFill="1" applyBorder="1" applyAlignment="1">
      <alignment horizontal="right" vertical="center"/>
    </xf>
    <xf numFmtId="0" fontId="5" fillId="0" borderId="0" xfId="0" applyFont="1" applyAlignment="1">
      <alignment vertical="center" wrapText="1"/>
    </xf>
    <xf numFmtId="168" fontId="5" fillId="0" borderId="0" xfId="40" applyNumberFormat="1"/>
    <xf numFmtId="9" fontId="5" fillId="0" borderId="0" xfId="218" applyNumberFormat="1"/>
    <xf numFmtId="167" fontId="0" fillId="31" borderId="0" xfId="0" applyNumberFormat="1" applyFill="1" applyAlignment="1">
      <alignment vertical="center"/>
    </xf>
    <xf numFmtId="168" fontId="0" fillId="75" borderId="0" xfId="40" applyNumberFormat="1" applyFont="1" applyFill="1" applyAlignment="1">
      <alignment vertical="center"/>
    </xf>
    <xf numFmtId="0" fontId="5" fillId="0" borderId="0" xfId="0" applyFont="1" applyAlignment="1">
      <alignment horizontal="center"/>
    </xf>
    <xf numFmtId="0" fontId="5" fillId="31" borderId="0" xfId="0" applyFont="1" applyFill="1"/>
    <xf numFmtId="167" fontId="5" fillId="0" borderId="0" xfId="0" applyNumberFormat="1" applyFont="1"/>
    <xf numFmtId="167" fontId="5" fillId="76" borderId="0" xfId="472" applyNumberFormat="1" applyFill="1"/>
    <xf numFmtId="167" fontId="35" fillId="76" borderId="66" xfId="472" applyNumberFormat="1" applyFont="1" applyFill="1" applyBorder="1"/>
    <xf numFmtId="38" fontId="0" fillId="0" borderId="0" xfId="0" applyNumberFormat="1"/>
    <xf numFmtId="167" fontId="28" fillId="27" borderId="3" xfId="26" applyNumberFormat="1"/>
    <xf numFmtId="167" fontId="23" fillId="0" borderId="0" xfId="0" applyNumberFormat="1" applyFont="1" applyAlignment="1">
      <alignment horizontal="right"/>
    </xf>
    <xf numFmtId="167" fontId="28" fillId="0" borderId="3" xfId="26" applyNumberFormat="1" applyFill="1"/>
    <xf numFmtId="167" fontId="24" fillId="0" borderId="0" xfId="0" applyNumberFormat="1" applyFont="1" applyAlignment="1">
      <alignment horizontal="right"/>
    </xf>
    <xf numFmtId="167" fontId="23" fillId="0" borderId="0" xfId="0" applyNumberFormat="1" applyFont="1"/>
    <xf numFmtId="167" fontId="36" fillId="27" borderId="3" xfId="26" applyNumberFormat="1" applyFont="1"/>
    <xf numFmtId="0" fontId="35" fillId="31" borderId="0" xfId="0" applyFont="1" applyFill="1" applyAlignment="1">
      <alignment vertical="center" wrapText="1"/>
    </xf>
    <xf numFmtId="0" fontId="35" fillId="75" borderId="0" xfId="0" applyFont="1" applyFill="1" applyAlignment="1">
      <alignment vertical="center" wrapText="1"/>
    </xf>
    <xf numFmtId="0" fontId="35" fillId="75" borderId="0" xfId="0" applyFont="1" applyFill="1" applyAlignment="1">
      <alignment wrapText="1"/>
    </xf>
    <xf numFmtId="0" fontId="35" fillId="110" borderId="0" xfId="0" applyFont="1" applyFill="1" applyAlignment="1">
      <alignment wrapText="1"/>
    </xf>
    <xf numFmtId="0" fontId="35" fillId="0" borderId="0" xfId="0" applyFont="1" applyFill="1" applyAlignment="1">
      <alignment vertical="center"/>
    </xf>
    <xf numFmtId="0" fontId="5" fillId="75" borderId="0" xfId="0" applyFont="1" applyFill="1" applyAlignment="1">
      <alignment wrapText="1"/>
    </xf>
    <xf numFmtId="167" fontId="5" fillId="0" borderId="0" xfId="218" applyNumberFormat="1"/>
    <xf numFmtId="0" fontId="5" fillId="75" borderId="0" xfId="218" applyFill="1"/>
    <xf numFmtId="167" fontId="18" fillId="25" borderId="0" xfId="0" applyNumberFormat="1" applyFont="1" applyFill="1" applyAlignment="1">
      <alignment vertical="center"/>
    </xf>
    <xf numFmtId="38" fontId="0" fillId="0" borderId="0" xfId="0" applyNumberFormat="1"/>
    <xf numFmtId="38" fontId="0" fillId="0" borderId="66" xfId="0" applyNumberFormat="1" applyBorder="1"/>
    <xf numFmtId="38" fontId="35" fillId="0" borderId="66" xfId="0" applyNumberFormat="1" applyFont="1" applyBorder="1"/>
    <xf numFmtId="38" fontId="0" fillId="31" borderId="0" xfId="0" applyNumberFormat="1" applyFill="1"/>
    <xf numFmtId="0" fontId="133" fillId="0" borderId="2" xfId="0" applyFont="1" applyBorder="1"/>
    <xf numFmtId="0" fontId="134" fillId="0" borderId="0" xfId="218" applyFont="1"/>
    <xf numFmtId="9" fontId="33" fillId="0" borderId="0" xfId="0" applyNumberFormat="1" applyFont="1" applyAlignment="1">
      <alignment vertical="center" wrapText="1"/>
    </xf>
    <xf numFmtId="9" fontId="0" fillId="0" borderId="0" xfId="0" applyNumberFormat="1" applyAlignment="1">
      <alignment vertical="center" wrapText="1"/>
    </xf>
    <xf numFmtId="10" fontId="0" fillId="0" borderId="0" xfId="0" applyNumberFormat="1" applyAlignment="1">
      <alignment vertical="center" wrapText="1"/>
    </xf>
    <xf numFmtId="0" fontId="128" fillId="0" borderId="0" xfId="0" applyFont="1" applyAlignment="1">
      <alignment vertical="center" wrapText="1"/>
    </xf>
    <xf numFmtId="167" fontId="33" fillId="0" borderId="67" xfId="28" applyNumberFormat="1" applyFont="1" applyBorder="1" applyAlignment="1">
      <alignment vertical="center"/>
    </xf>
    <xf numFmtId="167" fontId="33" fillId="0" borderId="0" xfId="28" applyNumberFormat="1" applyFont="1" applyBorder="1" applyAlignment="1">
      <alignment vertical="center"/>
    </xf>
    <xf numFmtId="0" fontId="33" fillId="0" borderId="0" xfId="0" applyFont="1" applyAlignment="1">
      <alignment horizontal="left" vertical="center"/>
    </xf>
    <xf numFmtId="0" fontId="33" fillId="0" borderId="0" xfId="0" applyFont="1" applyAlignment="1">
      <alignment horizontal="center" vertical="center"/>
    </xf>
    <xf numFmtId="168" fontId="33" fillId="0" borderId="0" xfId="40" applyNumberFormat="1" applyFont="1" applyFill="1" applyBorder="1" applyAlignment="1">
      <alignment horizontal="right" vertical="center"/>
    </xf>
    <xf numFmtId="167" fontId="33" fillId="109" borderId="0" xfId="0" applyNumberFormat="1" applyFont="1" applyFill="1" applyAlignment="1">
      <alignment vertical="center"/>
    </xf>
    <xf numFmtId="0" fontId="128" fillId="0" borderId="0" xfId="0" applyFont="1" applyAlignment="1">
      <alignment horizontal="left" vertical="center"/>
    </xf>
    <xf numFmtId="168" fontId="128" fillId="0" borderId="0" xfId="40" applyNumberFormat="1" applyFont="1" applyFill="1" applyBorder="1" applyAlignment="1">
      <alignment horizontal="right" vertical="center"/>
    </xf>
    <xf numFmtId="167" fontId="128" fillId="109" borderId="0" xfId="0" applyNumberFormat="1" applyFont="1" applyFill="1" applyAlignment="1">
      <alignment vertical="center"/>
    </xf>
    <xf numFmtId="168" fontId="33" fillId="31" borderId="0" xfId="40" applyNumberFormat="1" applyFont="1" applyFill="1" applyBorder="1" applyAlignment="1">
      <alignment horizontal="right" vertical="center"/>
    </xf>
    <xf numFmtId="168" fontId="33" fillId="81" borderId="0" xfId="40" applyNumberFormat="1" applyFont="1" applyFill="1" applyBorder="1" applyAlignment="1">
      <alignment horizontal="right" vertical="center"/>
    </xf>
    <xf numFmtId="0" fontId="33" fillId="0" borderId="0" xfId="0" applyFont="1" applyAlignment="1">
      <alignment horizontal="center" vertical="center" wrapText="1"/>
    </xf>
    <xf numFmtId="0" fontId="33" fillId="33" borderId="0" xfId="0" applyFont="1" applyFill="1" applyAlignment="1">
      <alignment vertical="center" wrapText="1"/>
    </xf>
    <xf numFmtId="0" fontId="130" fillId="0" borderId="0" xfId="0" applyFont="1" applyAlignment="1">
      <alignment horizontal="left" vertical="center"/>
    </xf>
    <xf numFmtId="0" fontId="130" fillId="0" borderId="0" xfId="0" applyFont="1" applyAlignment="1">
      <alignment vertical="center"/>
    </xf>
    <xf numFmtId="0" fontId="121" fillId="0" borderId="0" xfId="0" applyFont="1" applyAlignment="1">
      <alignment vertical="center" wrapText="1"/>
    </xf>
    <xf numFmtId="0" fontId="26" fillId="0" borderId="0" xfId="30" applyFont="1" applyFill="1" applyBorder="1" applyAlignment="1" applyProtection="1">
      <alignment horizontal="left" vertical="center" wrapText="1"/>
      <protection locked="0"/>
    </xf>
    <xf numFmtId="168" fontId="121" fillId="0" borderId="0" xfId="40" applyNumberFormat="1" applyFont="1" applyFill="1" applyBorder="1" applyAlignment="1">
      <alignment horizontal="right" vertical="center"/>
    </xf>
    <xf numFmtId="0" fontId="33" fillId="109" borderId="0" xfId="0" applyFont="1" applyFill="1" applyAlignment="1">
      <alignment vertical="center"/>
    </xf>
    <xf numFmtId="0" fontId="33" fillId="31" borderId="0" xfId="0" applyFont="1" applyFill="1" applyAlignment="1">
      <alignment horizontal="left" vertical="center"/>
    </xf>
    <xf numFmtId="0" fontId="33" fillId="31" borderId="0" xfId="0" applyFont="1" applyFill="1" applyAlignment="1">
      <alignment vertical="center"/>
    </xf>
    <xf numFmtId="0" fontId="33" fillId="109" borderId="0" xfId="0" applyFont="1" applyFill="1" applyAlignment="1">
      <alignment vertical="center" wrapText="1"/>
    </xf>
    <xf numFmtId="168" fontId="33" fillId="109" borderId="0" xfId="40" applyNumberFormat="1" applyFont="1" applyFill="1" applyBorder="1" applyAlignment="1">
      <alignment vertical="center"/>
    </xf>
    <xf numFmtId="168" fontId="33" fillId="109" borderId="0" xfId="40" applyNumberFormat="1" applyFont="1" applyFill="1" applyBorder="1" applyAlignment="1">
      <alignment horizontal="right" vertical="center"/>
    </xf>
    <xf numFmtId="167" fontId="102" fillId="0" borderId="0" xfId="0" applyNumberFormat="1" applyFont="1" applyAlignment="1">
      <alignment vertical="center"/>
    </xf>
    <xf numFmtId="0" fontId="107" fillId="0" borderId="0" xfId="44" applyFont="1" applyAlignment="1">
      <alignment vertical="center"/>
    </xf>
    <xf numFmtId="0" fontId="107" fillId="0" borderId="0" xfId="0" applyFont="1" applyAlignment="1">
      <alignment vertical="center"/>
    </xf>
    <xf numFmtId="0" fontId="107" fillId="0" borderId="67" xfId="0" applyFont="1" applyBorder="1" applyAlignment="1">
      <alignment vertical="center" wrapText="1"/>
    </xf>
    <xf numFmtId="0" fontId="107" fillId="0" borderId="0" xfId="0" applyFont="1" applyAlignment="1">
      <alignment vertical="center" wrapText="1"/>
    </xf>
    <xf numFmtId="168" fontId="107" fillId="0" borderId="0" xfId="40" applyNumberFormat="1" applyFont="1" applyAlignment="1">
      <alignment vertical="center"/>
    </xf>
    <xf numFmtId="167" fontId="107" fillId="0" borderId="0" xfId="0" applyNumberFormat="1" applyFont="1" applyAlignment="1">
      <alignment vertical="center"/>
    </xf>
    <xf numFmtId="0" fontId="121" fillId="0" borderId="0" xfId="0" applyFont="1" applyFill="1" applyAlignment="1">
      <alignment vertical="center" wrapText="1"/>
    </xf>
    <xf numFmtId="0" fontId="121" fillId="0" borderId="0" xfId="0" applyFont="1" applyAlignment="1">
      <alignment vertical="center"/>
    </xf>
    <xf numFmtId="0" fontId="121" fillId="0" borderId="0" xfId="0" applyFont="1"/>
    <xf numFmtId="0" fontId="121" fillId="0" borderId="0" xfId="0" applyFont="1" applyAlignment="1">
      <alignment wrapText="1"/>
    </xf>
    <xf numFmtId="167" fontId="135" fillId="0" borderId="66" xfId="0" applyNumberFormat="1" applyFont="1" applyBorder="1" applyAlignment="1">
      <alignment vertical="center"/>
    </xf>
    <xf numFmtId="0" fontId="135" fillId="0" borderId="0" xfId="0" applyFont="1"/>
    <xf numFmtId="0" fontId="34" fillId="0" borderId="0" xfId="47" applyFont="1" applyFill="1" applyAlignment="1">
      <alignment vertical="center" wrapText="1"/>
    </xf>
    <xf numFmtId="0" fontId="35" fillId="0" borderId="0" xfId="218" applyFont="1"/>
    <xf numFmtId="10" fontId="111" fillId="0" borderId="0" xfId="871" applyNumberFormat="1" applyFont="1" applyFill="1" applyBorder="1" applyAlignment="1">
      <alignment vertical="center"/>
    </xf>
    <xf numFmtId="0" fontId="0" fillId="31" borderId="0" xfId="0" applyFill="1" applyAlignment="1">
      <alignment horizontal="center" vertical="center" wrapText="1"/>
    </xf>
    <xf numFmtId="9" fontId="0" fillId="0" borderId="0" xfId="40" applyFont="1" applyAlignment="1">
      <alignment vertical="center" wrapText="1"/>
    </xf>
    <xf numFmtId="167" fontId="35" fillId="0" borderId="66" xfId="0" applyNumberFormat="1" applyFont="1" applyBorder="1" applyAlignment="1">
      <alignment vertical="center" wrapText="1"/>
    </xf>
    <xf numFmtId="167" fontId="35" fillId="91" borderId="0" xfId="0" applyNumberFormat="1" applyFont="1" applyFill="1" applyAlignment="1">
      <alignment vertical="center" wrapText="1"/>
    </xf>
    <xf numFmtId="167" fontId="0" fillId="0" borderId="0" xfId="0" applyNumberFormat="1" applyBorder="1" applyAlignment="1">
      <alignment vertical="center" wrapText="1"/>
    </xf>
    <xf numFmtId="0" fontId="134" fillId="0" borderId="0" xfId="0" applyFont="1" applyAlignment="1">
      <alignment vertical="center"/>
    </xf>
    <xf numFmtId="0" fontId="33" fillId="31" borderId="0" xfId="0" applyFont="1" applyFill="1" applyAlignment="1">
      <alignment vertical="center" wrapText="1"/>
    </xf>
    <xf numFmtId="10" fontId="114" fillId="31" borderId="0" xfId="871" applyNumberFormat="1" applyFont="1" applyFill="1" applyBorder="1"/>
    <xf numFmtId="3" fontId="0" fillId="31" borderId="0" xfId="0" applyNumberFormat="1" applyFill="1" applyBorder="1"/>
    <xf numFmtId="3" fontId="35" fillId="31" borderId="0" xfId="0" applyNumberFormat="1" applyFont="1" applyFill="1" applyBorder="1"/>
    <xf numFmtId="167" fontId="35" fillId="0" borderId="0" xfId="0" applyNumberFormat="1" applyFont="1" applyFill="1"/>
    <xf numFmtId="1" fontId="0" fillId="31" borderId="0" xfId="0" applyNumberFormat="1" applyFill="1" applyAlignment="1">
      <alignment horizontal="center" vertical="center"/>
    </xf>
    <xf numFmtId="168" fontId="0" fillId="0" borderId="0" xfId="40" applyNumberFormat="1" applyFont="1" applyAlignment="1">
      <alignment vertical="center"/>
    </xf>
    <xf numFmtId="167" fontId="136" fillId="0" borderId="0" xfId="28" applyNumberFormat="1" applyFont="1" applyAlignment="1">
      <alignment vertical="center"/>
    </xf>
    <xf numFmtId="166" fontId="0" fillId="0" borderId="0" xfId="28" applyNumberFormat="1" applyFont="1" applyAlignment="1">
      <alignment vertical="center"/>
    </xf>
    <xf numFmtId="0" fontId="137" fillId="0" borderId="0" xfId="0" applyFont="1" applyAlignment="1">
      <alignment vertical="center" wrapText="1"/>
    </xf>
    <xf numFmtId="0" fontId="137" fillId="0" borderId="0" xfId="0" applyFont="1" applyAlignment="1">
      <alignment vertical="center"/>
    </xf>
    <xf numFmtId="0" fontId="137" fillId="0" borderId="67" xfId="0" applyFont="1" applyBorder="1" applyAlignment="1">
      <alignment vertical="center"/>
    </xf>
    <xf numFmtId="0" fontId="137" fillId="0" borderId="0" xfId="0" applyFont="1" applyAlignment="1">
      <alignment horizontal="left" vertical="center"/>
    </xf>
    <xf numFmtId="0" fontId="107" fillId="0" borderId="0" xfId="44" applyFont="1" applyAlignment="1">
      <alignment vertical="center" wrapText="1"/>
    </xf>
    <xf numFmtId="168" fontId="137" fillId="0" borderId="0" xfId="40" applyNumberFormat="1" applyFont="1" applyFill="1" applyAlignment="1">
      <alignment vertical="center"/>
    </xf>
    <xf numFmtId="168" fontId="137" fillId="0" borderId="0" xfId="40" applyNumberFormat="1" applyFont="1" applyFill="1" applyAlignment="1">
      <alignment horizontal="right" vertical="center"/>
    </xf>
    <xf numFmtId="167" fontId="138" fillId="0" borderId="0" xfId="28" applyNumberFormat="1" applyFont="1" applyFill="1" applyBorder="1" applyAlignment="1">
      <alignment vertical="center"/>
    </xf>
    <xf numFmtId="167" fontId="138" fillId="0" borderId="0" xfId="28" applyNumberFormat="1" applyFont="1" applyAlignment="1">
      <alignment vertical="center"/>
    </xf>
    <xf numFmtId="0" fontId="139" fillId="0" borderId="0" xfId="0" applyFont="1" applyAlignment="1">
      <alignment horizontal="left" vertical="center"/>
    </xf>
    <xf numFmtId="168" fontId="137" fillId="0" borderId="0" xfId="40" applyNumberFormat="1" applyFont="1" applyFill="1" applyBorder="1" applyAlignment="1">
      <alignment vertical="center"/>
    </xf>
    <xf numFmtId="0" fontId="139" fillId="0" borderId="67" xfId="0" applyFont="1" applyBorder="1" applyAlignment="1">
      <alignment horizontal="left" vertical="center"/>
    </xf>
    <xf numFmtId="0" fontId="137" fillId="0" borderId="67" xfId="0" applyFont="1" applyBorder="1" applyAlignment="1">
      <alignment vertical="center" wrapText="1"/>
    </xf>
    <xf numFmtId="168" fontId="137" fillId="0" borderId="67" xfId="40" applyNumberFormat="1" applyFont="1" applyFill="1" applyBorder="1" applyAlignment="1">
      <alignment vertical="center"/>
    </xf>
    <xf numFmtId="168" fontId="137" fillId="0" borderId="67" xfId="40" applyNumberFormat="1" applyFont="1" applyFill="1" applyBorder="1" applyAlignment="1">
      <alignment horizontal="right" vertical="center"/>
    </xf>
    <xf numFmtId="167" fontId="138" fillId="0" borderId="67" xfId="28" applyNumberFormat="1" applyFont="1" applyBorder="1" applyAlignment="1">
      <alignment vertical="center"/>
    </xf>
    <xf numFmtId="0" fontId="137" fillId="30" borderId="67" xfId="0" applyFont="1" applyFill="1" applyBorder="1" applyAlignment="1">
      <alignment vertical="center" wrapText="1"/>
    </xf>
    <xf numFmtId="167" fontId="138" fillId="0" borderId="67" xfId="28" applyNumberFormat="1" applyFont="1" applyFill="1" applyBorder="1" applyAlignment="1">
      <alignment vertical="center"/>
    </xf>
    <xf numFmtId="0" fontId="137" fillId="0" borderId="67" xfId="0" applyFont="1" applyBorder="1" applyAlignment="1">
      <alignment horizontal="left" vertical="center"/>
    </xf>
    <xf numFmtId="0" fontId="107" fillId="0" borderId="67" xfId="44" applyFont="1" applyBorder="1" applyAlignment="1">
      <alignment vertical="center" wrapText="1"/>
    </xf>
    <xf numFmtId="168" fontId="33" fillId="0" borderId="67" xfId="40" applyNumberFormat="1" applyFont="1" applyFill="1" applyBorder="1" applyAlignment="1">
      <alignment vertical="center"/>
    </xf>
    <xf numFmtId="0" fontId="18" fillId="0" borderId="67" xfId="44" applyBorder="1" applyAlignment="1">
      <alignment vertical="center"/>
    </xf>
    <xf numFmtId="0" fontId="0" fillId="0" borderId="67" xfId="0" applyBorder="1" applyAlignment="1">
      <alignment vertical="center" wrapText="1"/>
    </xf>
    <xf numFmtId="0" fontId="18" fillId="0" borderId="67" xfId="44" applyBorder="1" applyAlignment="1">
      <alignment vertical="center" wrapText="1"/>
    </xf>
    <xf numFmtId="0" fontId="1" fillId="0" borderId="67" xfId="44" applyFont="1" applyBorder="1" applyAlignment="1">
      <alignment vertical="center" wrapText="1"/>
    </xf>
    <xf numFmtId="168" fontId="1" fillId="0" borderId="67" xfId="40" applyNumberFormat="1" applyFont="1" applyBorder="1" applyAlignment="1">
      <alignment vertical="center"/>
    </xf>
    <xf numFmtId="168" fontId="1" fillId="0" borderId="67" xfId="40" applyNumberFormat="1" applyFont="1" applyBorder="1" applyAlignment="1">
      <alignment horizontal="right" vertical="center"/>
    </xf>
    <xf numFmtId="167" fontId="136" fillId="0" borderId="67" xfId="28" applyNumberFormat="1" applyFont="1" applyFill="1" applyBorder="1" applyAlignment="1">
      <alignment vertical="center"/>
    </xf>
    <xf numFmtId="0" fontId="18" fillId="81" borderId="67" xfId="44" applyFill="1" applyBorder="1" applyAlignment="1">
      <alignment vertical="center"/>
    </xf>
    <xf numFmtId="0" fontId="1" fillId="81" borderId="67" xfId="44" applyFont="1" applyFill="1" applyBorder="1" applyAlignment="1">
      <alignment vertical="center" wrapText="1"/>
    </xf>
    <xf numFmtId="0" fontId="102" fillId="0" borderId="67" xfId="44" applyFont="1" applyBorder="1" applyAlignment="1">
      <alignment vertical="center" wrapText="1"/>
    </xf>
    <xf numFmtId="0" fontId="18" fillId="109" borderId="67" xfId="44" applyFill="1" applyBorder="1" applyAlignment="1">
      <alignment vertical="center" wrapText="1"/>
    </xf>
    <xf numFmtId="167" fontId="136" fillId="0" borderId="0" xfId="28" applyNumberFormat="1" applyFont="1" applyFill="1" applyBorder="1" applyAlignment="1">
      <alignment vertical="center"/>
    </xf>
    <xf numFmtId="0" fontId="18" fillId="0" borderId="0" xfId="44" applyAlignment="1">
      <alignment vertical="center" wrapText="1"/>
    </xf>
    <xf numFmtId="0" fontId="18" fillId="0" borderId="0" xfId="44" applyAlignment="1">
      <alignment vertical="center"/>
    </xf>
    <xf numFmtId="168" fontId="1" fillId="0" borderId="0" xfId="40" applyNumberFormat="1" applyFont="1" applyBorder="1" applyAlignment="1">
      <alignment vertical="center"/>
    </xf>
    <xf numFmtId="168" fontId="1" fillId="0" borderId="0" xfId="40" applyNumberFormat="1" applyFont="1" applyBorder="1" applyAlignment="1">
      <alignment horizontal="right" vertical="center"/>
    </xf>
    <xf numFmtId="0" fontId="1" fillId="0" borderId="0" xfId="44" applyFont="1" applyAlignment="1">
      <alignment vertical="center" wrapText="1"/>
    </xf>
    <xf numFmtId="168" fontId="1" fillId="0" borderId="0" xfId="40" applyNumberFormat="1" applyFont="1" applyFill="1" applyBorder="1" applyAlignment="1">
      <alignment vertical="center"/>
    </xf>
    <xf numFmtId="0" fontId="1" fillId="81" borderId="0" xfId="44" applyFont="1" applyFill="1" applyAlignment="1">
      <alignment vertical="center" wrapText="1"/>
    </xf>
    <xf numFmtId="0" fontId="18" fillId="81" borderId="0" xfId="44" applyFill="1" applyAlignment="1">
      <alignment vertical="center"/>
    </xf>
    <xf numFmtId="0" fontId="102" fillId="0" borderId="0" xfId="44" applyFont="1" applyAlignment="1">
      <alignment vertical="center" wrapText="1"/>
    </xf>
    <xf numFmtId="0" fontId="18" fillId="109" borderId="0" xfId="44" applyFill="1" applyAlignment="1">
      <alignment vertical="center" wrapText="1"/>
    </xf>
    <xf numFmtId="168" fontId="33" fillId="84" borderId="0" xfId="40" applyNumberFormat="1" applyFont="1" applyFill="1" applyBorder="1" applyAlignment="1">
      <alignment vertical="center"/>
    </xf>
    <xf numFmtId="0" fontId="128" fillId="0" borderId="0" xfId="0" applyFont="1" applyAlignment="1">
      <alignment horizontal="left" vertical="center" wrapText="1"/>
    </xf>
    <xf numFmtId="168" fontId="128" fillId="84" borderId="0" xfId="40" applyNumberFormat="1" applyFont="1" applyFill="1" applyBorder="1" applyAlignment="1">
      <alignment vertical="center"/>
    </xf>
    <xf numFmtId="0" fontId="33" fillId="78" borderId="0" xfId="0" applyFont="1" applyFill="1" applyAlignment="1">
      <alignment horizontal="left" vertical="center" wrapText="1"/>
    </xf>
    <xf numFmtId="0" fontId="128" fillId="81" borderId="0" xfId="0" applyFont="1" applyFill="1" applyAlignment="1">
      <alignment vertical="center" wrapText="1"/>
    </xf>
    <xf numFmtId="0" fontId="33" fillId="81" borderId="0" xfId="0" applyFont="1" applyFill="1" applyAlignment="1">
      <alignment horizontal="left" vertical="center" wrapText="1"/>
    </xf>
    <xf numFmtId="0" fontId="128" fillId="81" borderId="0" xfId="0" applyFont="1" applyFill="1" applyAlignment="1">
      <alignment horizontal="left" vertical="center" wrapText="1"/>
    </xf>
    <xf numFmtId="168" fontId="33" fillId="81" borderId="0" xfId="40" applyNumberFormat="1" applyFont="1" applyFill="1" applyBorder="1" applyAlignment="1">
      <alignment vertical="center"/>
    </xf>
    <xf numFmtId="168" fontId="33" fillId="31" borderId="0" xfId="40" applyNumberFormat="1" applyFont="1" applyFill="1" applyBorder="1" applyAlignment="1">
      <alignment vertical="center"/>
    </xf>
    <xf numFmtId="0" fontId="33" fillId="81" borderId="0" xfId="0" applyFont="1" applyFill="1" applyAlignment="1">
      <alignment vertical="center" wrapText="1"/>
    </xf>
    <xf numFmtId="168" fontId="121" fillId="84" borderId="0" xfId="40" applyNumberFormat="1" applyFont="1" applyFill="1" applyBorder="1" applyAlignment="1">
      <alignment vertical="center"/>
    </xf>
    <xf numFmtId="168" fontId="0" fillId="31" borderId="0" xfId="40" applyNumberFormat="1" applyFont="1" applyFill="1" applyBorder="1" applyAlignment="1">
      <alignment vertical="center"/>
    </xf>
    <xf numFmtId="168" fontId="0" fillId="109" borderId="0" xfId="40" applyNumberFormat="1" applyFont="1" applyFill="1" applyBorder="1" applyAlignment="1">
      <alignment horizontal="right" vertical="center"/>
    </xf>
    <xf numFmtId="167" fontId="0" fillId="109" borderId="0" xfId="28" applyNumberFormat="1" applyFont="1" applyFill="1" applyBorder="1" applyAlignment="1">
      <alignment vertical="center"/>
    </xf>
    <xf numFmtId="0" fontId="33" fillId="109" borderId="0" xfId="0" applyFont="1" applyFill="1" applyAlignment="1">
      <alignment horizontal="left" vertical="center" wrapText="1"/>
    </xf>
    <xf numFmtId="0" fontId="0" fillId="32" borderId="0" xfId="0" applyFill="1" applyAlignment="1">
      <alignment vertical="center"/>
    </xf>
    <xf numFmtId="168" fontId="1" fillId="0" borderId="0" xfId="40" applyNumberFormat="1" applyFont="1" applyFill="1" applyAlignment="1">
      <alignment vertical="center"/>
    </xf>
    <xf numFmtId="0" fontId="24" fillId="0" borderId="0" xfId="0" applyFont="1" applyAlignment="1">
      <alignment horizontal="left" vertical="center" wrapText="1"/>
    </xf>
    <xf numFmtId="0" fontId="0" fillId="0" borderId="47" xfId="0" applyBorder="1" applyAlignment="1">
      <alignment vertical="center" wrapText="1"/>
    </xf>
    <xf numFmtId="168" fontId="0" fillId="0" borderId="0" xfId="40" applyNumberFormat="1" applyFont="1" applyFill="1" applyAlignment="1">
      <alignment vertical="center"/>
    </xf>
    <xf numFmtId="167" fontId="33" fillId="83" borderId="0" xfId="28" applyNumberFormat="1" applyFont="1" applyFill="1" applyAlignment="1">
      <alignment vertical="center"/>
    </xf>
    <xf numFmtId="167" fontId="18" fillId="0" borderId="0" xfId="28" applyNumberFormat="1" applyFont="1" applyFill="1" applyBorder="1" applyAlignment="1">
      <alignment vertical="center"/>
    </xf>
    <xf numFmtId="167" fontId="136" fillId="0" borderId="0" xfId="28" applyNumberFormat="1" applyFont="1" applyBorder="1" applyAlignment="1">
      <alignment vertical="center"/>
    </xf>
    <xf numFmtId="167" fontId="136" fillId="0" borderId="0" xfId="28" applyNumberFormat="1" applyFont="1" applyFill="1" applyAlignment="1">
      <alignment vertical="center"/>
    </xf>
    <xf numFmtId="168" fontId="0" fillId="0" borderId="0" xfId="40" applyNumberFormat="1" applyFont="1" applyBorder="1" applyAlignment="1">
      <alignment horizontal="right" vertical="center"/>
    </xf>
    <xf numFmtId="167" fontId="0" fillId="0" borderId="0" xfId="28" applyNumberFormat="1" applyFont="1" applyBorder="1" applyAlignment="1">
      <alignment vertical="center"/>
    </xf>
    <xf numFmtId="0" fontId="0" fillId="32" borderId="0" xfId="0" applyFill="1" applyAlignment="1">
      <alignment vertical="center" wrapText="1"/>
    </xf>
    <xf numFmtId="0" fontId="0" fillId="32" borderId="67" xfId="0" applyFill="1" applyBorder="1" applyAlignment="1">
      <alignment vertical="center" wrapText="1"/>
    </xf>
    <xf numFmtId="167" fontId="138" fillId="0" borderId="0" xfId="28" applyNumberFormat="1" applyFont="1" applyBorder="1" applyAlignment="1">
      <alignment vertical="center"/>
    </xf>
    <xf numFmtId="0" fontId="24" fillId="0" borderId="67" xfId="0" applyFont="1" applyBorder="1" applyAlignment="1">
      <alignment horizontal="left" vertical="center" wrapText="1"/>
    </xf>
    <xf numFmtId="168" fontId="1" fillId="0" borderId="67" xfId="40" applyNumberFormat="1" applyFont="1" applyFill="1" applyBorder="1" applyAlignment="1">
      <alignment vertical="center"/>
    </xf>
    <xf numFmtId="168" fontId="0" fillId="0" borderId="67" xfId="40" applyNumberFormat="1" applyFont="1" applyBorder="1" applyAlignment="1">
      <alignment vertical="center"/>
    </xf>
    <xf numFmtId="167" fontId="136" fillId="0" borderId="67" xfId="28" applyNumberFormat="1" applyFont="1" applyBorder="1" applyAlignment="1">
      <alignment vertical="center"/>
    </xf>
    <xf numFmtId="167" fontId="0" fillId="0" borderId="67" xfId="0" applyNumberFormat="1" applyBorder="1" applyAlignment="1">
      <alignment vertical="center"/>
    </xf>
    <xf numFmtId="0" fontId="0" fillId="78" borderId="0" xfId="0" applyFill="1" applyAlignment="1">
      <alignment vertical="center" wrapText="1"/>
    </xf>
    <xf numFmtId="0" fontId="18" fillId="0" borderId="17" xfId="44" applyBorder="1" applyAlignment="1">
      <alignment vertical="center"/>
    </xf>
    <xf numFmtId="167" fontId="136" fillId="0" borderId="0" xfId="40" applyNumberFormat="1" applyFont="1" applyFill="1" applyBorder="1" applyAlignment="1">
      <alignment vertical="center"/>
    </xf>
    <xf numFmtId="0" fontId="0" fillId="0" borderId="17" xfId="0" applyBorder="1" applyAlignment="1">
      <alignment vertical="center"/>
    </xf>
    <xf numFmtId="0" fontId="0" fillId="31" borderId="0" xfId="0" applyFill="1" applyAlignment="1">
      <alignment vertical="center" wrapText="1"/>
    </xf>
    <xf numFmtId="9" fontId="0" fillId="31" borderId="0" xfId="0" applyNumberFormat="1" applyFill="1" applyAlignment="1">
      <alignment vertical="center" wrapText="1"/>
    </xf>
    <xf numFmtId="0" fontId="0" fillId="31" borderId="0" xfId="0" applyFill="1" applyAlignment="1">
      <alignment vertical="center"/>
    </xf>
    <xf numFmtId="9" fontId="0" fillId="31" borderId="0" xfId="0" applyNumberFormat="1" applyFill="1" applyAlignment="1">
      <alignment vertical="center"/>
    </xf>
    <xf numFmtId="9" fontId="0" fillId="31" borderId="0" xfId="40" applyFont="1" applyFill="1" applyAlignment="1">
      <alignment vertical="center"/>
    </xf>
    <xf numFmtId="38" fontId="0" fillId="0" borderId="0" xfId="0" applyNumberFormat="1"/>
    <xf numFmtId="38" fontId="35" fillId="0" borderId="66" xfId="0" applyNumberFormat="1" applyFont="1" applyBorder="1"/>
    <xf numFmtId="0" fontId="0" fillId="91" borderId="0" xfId="0" applyFill="1"/>
    <xf numFmtId="167" fontId="0" fillId="91" borderId="0" xfId="0" applyNumberFormat="1" applyFill="1"/>
    <xf numFmtId="38" fontId="35" fillId="91" borderId="66" xfId="0" applyNumberFormat="1" applyFont="1" applyFill="1" applyBorder="1"/>
    <xf numFmtId="0" fontId="18" fillId="0" borderId="0" xfId="0" applyFont="1" applyAlignment="1">
      <alignment horizontal="right"/>
    </xf>
    <xf numFmtId="0" fontId="5" fillId="0" borderId="0" xfId="0" applyFont="1" applyBorder="1"/>
    <xf numFmtId="167" fontId="0" fillId="0" borderId="0" xfId="0" applyNumberFormat="1" applyBorder="1"/>
    <xf numFmtId="167" fontId="35" fillId="0" borderId="0" xfId="0" applyNumberFormat="1" applyFont="1" applyBorder="1"/>
    <xf numFmtId="0" fontId="135" fillId="0" borderId="66" xfId="0" applyFont="1" applyBorder="1" applyAlignment="1">
      <alignment vertical="center"/>
    </xf>
    <xf numFmtId="0" fontId="121" fillId="0" borderId="66" xfId="0" applyFont="1" applyBorder="1" applyAlignment="1">
      <alignment vertical="center"/>
    </xf>
    <xf numFmtId="0" fontId="35" fillId="0" borderId="66" xfId="0" applyFont="1" applyBorder="1" applyAlignment="1">
      <alignment vertical="center"/>
    </xf>
    <xf numFmtId="0" fontId="0" fillId="0" borderId="0" xfId="0" applyFill="1"/>
    <xf numFmtId="0" fontId="18" fillId="109" borderId="0" xfId="0" applyFont="1" applyFill="1" applyAlignment="1">
      <alignment vertical="center"/>
    </xf>
    <xf numFmtId="0" fontId="23" fillId="109" borderId="0" xfId="0" applyFont="1" applyFill="1" applyAlignment="1">
      <alignment vertical="center"/>
    </xf>
    <xf numFmtId="0" fontId="0" fillId="109" borderId="0" xfId="0" applyFill="1"/>
    <xf numFmtId="3" fontId="18" fillId="109" borderId="0" xfId="0" applyNumberFormat="1" applyFont="1" applyFill="1" applyAlignment="1">
      <alignment vertical="center"/>
    </xf>
    <xf numFmtId="3" fontId="0" fillId="109" borderId="0" xfId="0" applyNumberFormat="1" applyFill="1"/>
    <xf numFmtId="0" fontId="23" fillId="109" borderId="0" xfId="0" applyFont="1" applyFill="1"/>
    <xf numFmtId="38" fontId="0" fillId="0" borderId="0" xfId="0" applyNumberFormat="1"/>
    <xf numFmtId="38" fontId="35" fillId="0" borderId="66" xfId="0" applyNumberFormat="1" applyFont="1" applyBorder="1"/>
    <xf numFmtId="0" fontId="0" fillId="0" borderId="0" xfId="0" applyFill="1" applyAlignment="1">
      <alignment vertical="center" wrapText="1"/>
    </xf>
    <xf numFmtId="49" fontId="137" fillId="0" borderId="0" xfId="0" applyNumberFormat="1" applyFont="1" applyFill="1" applyAlignment="1">
      <alignment vertical="center" wrapText="1"/>
    </xf>
    <xf numFmtId="49" fontId="137" fillId="0" borderId="67" xfId="0" applyNumberFormat="1" applyFont="1" applyFill="1" applyBorder="1" applyAlignment="1">
      <alignment vertical="center" wrapText="1"/>
    </xf>
    <xf numFmtId="49" fontId="107" fillId="0" borderId="67" xfId="0" applyNumberFormat="1" applyFont="1" applyFill="1" applyBorder="1" applyAlignment="1">
      <alignment vertical="center" wrapText="1"/>
    </xf>
    <xf numFmtId="0" fontId="18" fillId="0" borderId="67" xfId="44" applyFill="1" applyBorder="1" applyAlignment="1">
      <alignment vertical="center" wrapText="1"/>
    </xf>
    <xf numFmtId="0" fontId="102" fillId="0" borderId="67" xfId="44" applyFont="1" applyFill="1" applyBorder="1" applyAlignment="1">
      <alignment horizontal="left" vertical="center" wrapText="1"/>
    </xf>
    <xf numFmtId="0" fontId="1" fillId="0" borderId="67" xfId="44" applyFont="1" applyFill="1" applyBorder="1" applyAlignment="1">
      <alignment vertical="center" wrapText="1"/>
    </xf>
    <xf numFmtId="0" fontId="18" fillId="0" borderId="0" xfId="44" applyFill="1" applyAlignment="1">
      <alignment vertical="center" wrapText="1"/>
    </xf>
    <xf numFmtId="0" fontId="102" fillId="0" borderId="0" xfId="44" applyFont="1" applyFill="1" applyAlignment="1">
      <alignment horizontal="left" vertical="center" wrapText="1"/>
    </xf>
    <xf numFmtId="0" fontId="1" fillId="0" borderId="0" xfId="44" applyFont="1" applyFill="1" applyAlignment="1">
      <alignment vertical="center" wrapText="1"/>
    </xf>
    <xf numFmtId="0" fontId="33" fillId="0" borderId="0" xfId="0" applyFont="1" applyFill="1" applyAlignment="1">
      <alignment vertical="center" wrapText="1"/>
    </xf>
    <xf numFmtId="0" fontId="128" fillId="0" borderId="0" xfId="0" applyFont="1" applyFill="1" applyAlignment="1">
      <alignment vertical="center" wrapText="1"/>
    </xf>
    <xf numFmtId="0" fontId="132" fillId="0" borderId="67" xfId="936" applyFont="1" applyFill="1" applyBorder="1" applyAlignment="1">
      <alignment vertical="center" wrapText="1"/>
    </xf>
    <xf numFmtId="0" fontId="33" fillId="0" borderId="0" xfId="0" applyFont="1" applyFill="1" applyAlignment="1">
      <alignment horizontal="left" vertical="center" wrapText="1"/>
    </xf>
    <xf numFmtId="0" fontId="0" fillId="0" borderId="47" xfId="0" applyFill="1" applyBorder="1" applyAlignment="1">
      <alignment vertical="center" wrapText="1"/>
    </xf>
    <xf numFmtId="0" fontId="140" fillId="0" borderId="70" xfId="0" applyFont="1" applyFill="1" applyBorder="1" applyAlignment="1">
      <alignment vertical="center" wrapText="1"/>
    </xf>
    <xf numFmtId="0" fontId="140" fillId="0" borderId="47" xfId="0" applyFont="1" applyFill="1" applyBorder="1" applyAlignment="1">
      <alignment vertical="center" wrapText="1"/>
    </xf>
    <xf numFmtId="0" fontId="140" fillId="0" borderId="0" xfId="0" applyFont="1" applyFill="1" applyAlignment="1">
      <alignment vertical="center" wrapText="1"/>
    </xf>
    <xf numFmtId="0" fontId="108" fillId="0" borderId="0" xfId="0" applyFont="1" applyFill="1" applyAlignment="1">
      <alignment vertical="center" wrapText="1"/>
    </xf>
    <xf numFmtId="0" fontId="140" fillId="0" borderId="71" xfId="0" applyFont="1" applyFill="1" applyBorder="1" applyAlignment="1">
      <alignment vertical="center" wrapText="1"/>
    </xf>
    <xf numFmtId="0" fontId="0" fillId="0" borderId="70" xfId="0" applyFill="1" applyBorder="1" applyAlignment="1">
      <alignment vertical="center" wrapText="1"/>
    </xf>
    <xf numFmtId="0" fontId="0" fillId="0" borderId="71" xfId="0" applyFill="1" applyBorder="1" applyAlignment="1">
      <alignment vertical="center" wrapText="1"/>
    </xf>
    <xf numFmtId="0" fontId="103" fillId="0" borderId="47" xfId="0" applyFont="1" applyFill="1" applyBorder="1" applyAlignment="1">
      <alignment vertical="center" wrapText="1"/>
    </xf>
    <xf numFmtId="0" fontId="107" fillId="0" borderId="47" xfId="0" applyFont="1" applyFill="1" applyBorder="1" applyAlignment="1">
      <alignment vertical="center" wrapText="1"/>
    </xf>
    <xf numFmtId="0" fontId="137" fillId="0" borderId="70" xfId="0" applyFont="1" applyFill="1" applyBorder="1" applyAlignment="1">
      <alignment vertical="center" wrapText="1"/>
    </xf>
    <xf numFmtId="0" fontId="121" fillId="0" borderId="0" xfId="0" applyFont="1" applyFill="1" applyAlignment="1">
      <alignment wrapText="1"/>
    </xf>
    <xf numFmtId="0" fontId="121" fillId="0" borderId="0" xfId="0" applyFont="1" applyFill="1"/>
    <xf numFmtId="3" fontId="106" fillId="82" borderId="0" xfId="0" applyNumberFormat="1" applyFont="1" applyFill="1" applyAlignment="1"/>
    <xf numFmtId="49" fontId="31" fillId="111" borderId="67" xfId="52" applyNumberFormat="1" applyFont="1" applyFill="1" applyBorder="1" applyAlignment="1" applyProtection="1">
      <alignment vertical="center" wrapText="1"/>
      <protection locked="0"/>
    </xf>
    <xf numFmtId="0" fontId="31" fillId="111" borderId="67" xfId="52" applyNumberFormat="1" applyFont="1" applyFill="1" applyBorder="1" applyAlignment="1" applyProtection="1">
      <alignment vertical="center" wrapText="1"/>
      <protection locked="0"/>
    </xf>
    <xf numFmtId="49" fontId="25" fillId="32" borderId="67" xfId="52" applyNumberFormat="1" applyFont="1" applyFill="1" applyBorder="1" applyAlignment="1" applyProtection="1">
      <alignment vertical="center" wrapText="1"/>
      <protection locked="0"/>
    </xf>
    <xf numFmtId="49" fontId="25" fillId="112" borderId="67" xfId="52" applyNumberFormat="1" applyFont="1" applyFill="1" applyBorder="1" applyAlignment="1" applyProtection="1">
      <alignment vertical="center" wrapText="1"/>
      <protection locked="0"/>
    </xf>
    <xf numFmtId="38" fontId="0" fillId="0" borderId="0" xfId="0" applyNumberFormat="1" applyAlignment="1">
      <alignment vertical="center"/>
    </xf>
    <xf numFmtId="49" fontId="31" fillId="111" borderId="67" xfId="52" applyNumberFormat="1" applyFont="1" applyFill="1" applyBorder="1" applyAlignment="1" applyProtection="1">
      <alignment horizontal="center" vertical="center" wrapText="1"/>
      <protection locked="0"/>
    </xf>
    <xf numFmtId="49" fontId="31" fillId="111" borderId="16" xfId="52" applyNumberFormat="1" applyFont="1" applyFill="1" applyBorder="1" applyAlignment="1" applyProtection="1">
      <alignment vertical="center" wrapText="1"/>
      <protection locked="0"/>
    </xf>
    <xf numFmtId="0" fontId="5" fillId="0" borderId="0" xfId="0" applyFont="1" applyAlignment="1">
      <alignment horizontal="center" vertical="center" wrapText="1"/>
    </xf>
    <xf numFmtId="0" fontId="0" fillId="0" borderId="0" xfId="0" applyAlignment="1">
      <alignment horizontal="center" vertical="center" wrapText="1"/>
    </xf>
    <xf numFmtId="38" fontId="0" fillId="91" borderId="0" xfId="0" applyNumberFormat="1" applyFill="1"/>
    <xf numFmtId="0" fontId="34" fillId="0" borderId="72" xfId="218" applyFont="1" applyBorder="1" applyAlignment="1">
      <alignment vertical="top" wrapText="1"/>
    </xf>
    <xf numFmtId="0" fontId="5" fillId="104" borderId="59" xfId="218" applyFill="1" applyBorder="1" applyAlignment="1">
      <alignment vertical="center"/>
    </xf>
    <xf numFmtId="0" fontId="5" fillId="104" borderId="72" xfId="218" applyFill="1" applyBorder="1" applyAlignment="1">
      <alignment vertical="center"/>
    </xf>
    <xf numFmtId="0" fontId="5" fillId="104" borderId="68" xfId="218" applyFill="1" applyBorder="1" applyAlignment="1">
      <alignment vertical="center"/>
    </xf>
    <xf numFmtId="0" fontId="5" fillId="104" borderId="73" xfId="218" applyFill="1" applyBorder="1" applyAlignment="1">
      <alignment vertical="center" wrapText="1"/>
    </xf>
    <xf numFmtId="3" fontId="5" fillId="104" borderId="73" xfId="218" applyNumberFormat="1" applyFill="1" applyBorder="1" applyAlignment="1">
      <alignment vertical="center"/>
    </xf>
    <xf numFmtId="168" fontId="5" fillId="104" borderId="73" xfId="218" applyNumberFormat="1" applyFill="1" applyBorder="1" applyAlignment="1">
      <alignment vertical="center"/>
    </xf>
    <xf numFmtId="168" fontId="5" fillId="104" borderId="74" xfId="218" applyNumberFormat="1" applyFill="1" applyBorder="1" applyAlignment="1">
      <alignment vertical="center"/>
    </xf>
    <xf numFmtId="0" fontId="5" fillId="104" borderId="16" xfId="218" applyFill="1" applyBorder="1" applyAlignment="1">
      <alignment vertical="center"/>
    </xf>
    <xf numFmtId="3" fontId="5" fillId="104" borderId="67" xfId="218" applyNumberFormat="1" applyFill="1" applyBorder="1" applyAlignment="1">
      <alignment vertical="center"/>
    </xf>
    <xf numFmtId="168" fontId="5" fillId="104" borderId="69" xfId="218" applyNumberFormat="1" applyFill="1" applyBorder="1" applyAlignment="1">
      <alignment vertical="center"/>
    </xf>
    <xf numFmtId="0" fontId="5" fillId="104" borderId="60" xfId="218" applyFill="1" applyBorder="1" applyAlignment="1">
      <alignment vertical="center"/>
    </xf>
    <xf numFmtId="0" fontId="5" fillId="104" borderId="64" xfId="218" applyFill="1" applyBorder="1" applyAlignment="1">
      <alignment vertical="center" wrapText="1"/>
    </xf>
    <xf numFmtId="3" fontId="5" fillId="104" borderId="18" xfId="218" applyNumberFormat="1" applyFill="1" applyBorder="1" applyAlignment="1">
      <alignment vertical="center"/>
    </xf>
    <xf numFmtId="168" fontId="5" fillId="104" borderId="18" xfId="218" applyNumberFormat="1" applyFill="1" applyBorder="1" applyAlignment="1">
      <alignment vertical="center"/>
    </xf>
    <xf numFmtId="168" fontId="5" fillId="104" borderId="65" xfId="218" applyNumberFormat="1" applyFill="1" applyBorder="1" applyAlignment="1">
      <alignment vertical="center"/>
    </xf>
    <xf numFmtId="3" fontId="35" fillId="0" borderId="53" xfId="218" applyNumberFormat="1" applyFont="1" applyBorder="1" applyAlignment="1">
      <alignment vertical="center"/>
    </xf>
    <xf numFmtId="0" fontId="35" fillId="0" borderId="56" xfId="218" applyFont="1" applyBorder="1" applyAlignment="1">
      <alignment vertical="center"/>
    </xf>
    <xf numFmtId="3" fontId="35" fillId="0" borderId="56" xfId="218" applyNumberFormat="1" applyFont="1" applyBorder="1" applyAlignment="1">
      <alignment vertical="center"/>
    </xf>
    <xf numFmtId="3" fontId="35" fillId="0" borderId="57" xfId="218" applyNumberFormat="1" applyFont="1" applyBorder="1" applyAlignment="1">
      <alignment vertical="center"/>
    </xf>
    <xf numFmtId="0" fontId="34" fillId="0" borderId="0" xfId="218" applyFont="1" applyAlignment="1">
      <alignment horizontal="left" vertical="center"/>
    </xf>
    <xf numFmtId="0" fontId="34" fillId="0" borderId="0" xfId="218" applyFont="1" applyAlignment="1">
      <alignment horizontal="left" vertical="center" wrapText="1"/>
    </xf>
    <xf numFmtId="0" fontId="127" fillId="96" borderId="55" xfId="218" applyFont="1" applyFill="1" applyBorder="1" applyAlignment="1">
      <alignment vertical="center"/>
    </xf>
    <xf numFmtId="0" fontId="127" fillId="96" borderId="54" xfId="218" applyFont="1" applyFill="1" applyBorder="1" applyAlignment="1">
      <alignment vertical="center"/>
    </xf>
    <xf numFmtId="0" fontId="5" fillId="96" borderId="54" xfId="218" applyFill="1" applyBorder="1"/>
    <xf numFmtId="0" fontId="113" fillId="96" borderId="54" xfId="218" applyFont="1" applyFill="1" applyBorder="1"/>
    <xf numFmtId="0" fontId="113" fillId="96" borderId="58" xfId="218" applyFont="1" applyFill="1" applyBorder="1"/>
    <xf numFmtId="207" fontId="5" fillId="104" borderId="51" xfId="218" applyNumberFormat="1" applyFill="1" applyBorder="1" applyAlignment="1">
      <alignment vertical="center"/>
    </xf>
    <xf numFmtId="207" fontId="5" fillId="104" borderId="52" xfId="218" applyNumberFormat="1" applyFill="1" applyBorder="1" applyAlignment="1">
      <alignment vertical="center"/>
    </xf>
    <xf numFmtId="207" fontId="5" fillId="104" borderId="67" xfId="218" applyNumberFormat="1" applyFill="1" applyBorder="1" applyAlignment="1">
      <alignment vertical="center"/>
    </xf>
    <xf numFmtId="207" fontId="5" fillId="104" borderId="69" xfId="218" applyNumberFormat="1" applyFill="1" applyBorder="1" applyAlignment="1">
      <alignment vertical="center"/>
    </xf>
    <xf numFmtId="0" fontId="5" fillId="106" borderId="68" xfId="218" applyFill="1" applyBorder="1" applyAlignment="1">
      <alignment vertical="center"/>
    </xf>
    <xf numFmtId="207" fontId="5" fillId="106" borderId="67" xfId="218" applyNumberFormat="1" applyFill="1" applyBorder="1" applyAlignment="1">
      <alignment vertical="center"/>
    </xf>
    <xf numFmtId="207" fontId="5" fillId="106" borderId="69" xfId="218" applyNumberFormat="1" applyFill="1" applyBorder="1" applyAlignment="1">
      <alignment vertical="center"/>
    </xf>
    <xf numFmtId="0" fontId="5" fillId="108" borderId="68" xfId="218" applyFill="1" applyBorder="1" applyAlignment="1">
      <alignment vertical="center"/>
    </xf>
    <xf numFmtId="207" fontId="5" fillId="108" borderId="67" xfId="218" applyNumberFormat="1" applyFill="1" applyBorder="1" applyAlignment="1">
      <alignment vertical="center"/>
    </xf>
    <xf numFmtId="207" fontId="5" fillId="108" borderId="69" xfId="218" applyNumberFormat="1" applyFill="1" applyBorder="1" applyAlignment="1">
      <alignment vertical="center"/>
    </xf>
    <xf numFmtId="0" fontId="5" fillId="105" borderId="68" xfId="218" applyFill="1" applyBorder="1" applyAlignment="1">
      <alignment vertical="center"/>
    </xf>
    <xf numFmtId="207" fontId="5" fillId="105" borderId="67" xfId="218" applyNumberFormat="1" applyFill="1" applyBorder="1" applyAlignment="1">
      <alignment vertical="center"/>
    </xf>
    <xf numFmtId="207" fontId="5" fillId="105" borderId="69" xfId="218" applyNumberFormat="1" applyFill="1" applyBorder="1" applyAlignment="1">
      <alignment vertical="center"/>
    </xf>
    <xf numFmtId="0" fontId="5" fillId="107" borderId="68" xfId="218" applyFill="1" applyBorder="1" applyAlignment="1">
      <alignment vertical="center"/>
    </xf>
    <xf numFmtId="207" fontId="5" fillId="107" borderId="67" xfId="218" applyNumberFormat="1" applyFill="1" applyBorder="1" applyAlignment="1">
      <alignment vertical="center"/>
    </xf>
    <xf numFmtId="207" fontId="5" fillId="107" borderId="69" xfId="218" applyNumberFormat="1" applyFill="1" applyBorder="1" applyAlignment="1">
      <alignment vertical="center"/>
    </xf>
    <xf numFmtId="0" fontId="5" fillId="107" borderId="60" xfId="218" applyFill="1" applyBorder="1" applyAlignment="1">
      <alignment vertical="center"/>
    </xf>
    <xf numFmtId="207" fontId="5" fillId="107" borderId="64" xfId="218" applyNumberFormat="1" applyFill="1" applyBorder="1" applyAlignment="1">
      <alignment vertical="center"/>
    </xf>
    <xf numFmtId="207" fontId="5" fillId="107" borderId="65" xfId="218" applyNumberFormat="1" applyFill="1" applyBorder="1" applyAlignment="1">
      <alignment vertical="center"/>
    </xf>
    <xf numFmtId="207" fontId="35" fillId="0" borderId="75" xfId="218" applyNumberFormat="1" applyFont="1" applyBorder="1" applyAlignment="1">
      <alignment vertical="center"/>
    </xf>
    <xf numFmtId="168" fontId="35" fillId="0" borderId="76" xfId="218" applyNumberFormat="1" applyFont="1" applyBorder="1" applyAlignment="1">
      <alignment vertical="center"/>
    </xf>
    <xf numFmtId="207" fontId="35" fillId="0" borderId="76" xfId="218" applyNumberFormat="1" applyFont="1" applyBorder="1" applyAlignment="1">
      <alignment vertical="center"/>
    </xf>
    <xf numFmtId="207" fontId="35" fillId="0" borderId="77" xfId="218" applyNumberFormat="1" applyFont="1" applyBorder="1" applyAlignment="1">
      <alignment vertical="center"/>
    </xf>
    <xf numFmtId="0" fontId="127" fillId="81" borderId="55" xfId="218" applyFont="1" applyFill="1" applyBorder="1" applyAlignment="1">
      <alignment vertical="center"/>
    </xf>
    <xf numFmtId="0" fontId="5" fillId="81" borderId="54" xfId="218" applyFill="1" applyBorder="1"/>
    <xf numFmtId="0" fontId="113" fillId="81" borderId="54" xfId="218" applyFont="1" applyFill="1" applyBorder="1"/>
    <xf numFmtId="0" fontId="113" fillId="81" borderId="58" xfId="218" applyFont="1" applyFill="1" applyBorder="1"/>
    <xf numFmtId="0" fontId="127" fillId="87" borderId="55" xfId="218" applyFont="1" applyFill="1" applyBorder="1" applyAlignment="1">
      <alignment vertical="center"/>
    </xf>
    <xf numFmtId="208" fontId="5" fillId="104" borderId="51" xfId="218" applyNumberFormat="1" applyFill="1" applyBorder="1" applyAlignment="1">
      <alignment vertical="center"/>
    </xf>
    <xf numFmtId="208" fontId="5" fillId="104" borderId="67" xfId="218" applyNumberFormat="1" applyFill="1" applyBorder="1" applyAlignment="1">
      <alignment vertical="center"/>
    </xf>
    <xf numFmtId="208" fontId="5" fillId="106" borderId="67" xfId="218" applyNumberFormat="1" applyFill="1" applyBorder="1" applyAlignment="1">
      <alignment vertical="center"/>
    </xf>
    <xf numFmtId="208" fontId="5" fillId="108" borderId="67" xfId="218" applyNumberFormat="1" applyFill="1" applyBorder="1" applyAlignment="1">
      <alignment vertical="center"/>
    </xf>
    <xf numFmtId="208" fontId="5" fillId="105" borderId="67" xfId="218" applyNumberFormat="1" applyFill="1" applyBorder="1" applyAlignment="1">
      <alignment vertical="center"/>
    </xf>
    <xf numFmtId="208" fontId="5" fillId="107" borderId="67" xfId="218" applyNumberFormat="1" applyFill="1" applyBorder="1" applyAlignment="1">
      <alignment vertical="center"/>
    </xf>
    <xf numFmtId="208" fontId="5" fillId="107" borderId="64" xfId="218" applyNumberFormat="1" applyFill="1" applyBorder="1" applyAlignment="1">
      <alignment vertical="center"/>
    </xf>
    <xf numFmtId="208" fontId="35" fillId="0" borderId="53" xfId="218" applyNumberFormat="1" applyFont="1" applyBorder="1" applyAlignment="1">
      <alignment vertical="center"/>
    </xf>
    <xf numFmtId="208" fontId="35" fillId="0" borderId="56" xfId="218" applyNumberFormat="1" applyFont="1" applyBorder="1" applyAlignment="1">
      <alignment vertical="center"/>
    </xf>
    <xf numFmtId="208" fontId="35" fillId="0" borderId="57" xfId="218" applyNumberFormat="1" applyFont="1" applyBorder="1" applyAlignment="1">
      <alignment vertical="center"/>
    </xf>
    <xf numFmtId="10" fontId="0" fillId="0" borderId="0" xfId="0" applyNumberFormat="1" applyFill="1"/>
    <xf numFmtId="38" fontId="0" fillId="0" borderId="0" xfId="0" applyNumberFormat="1" applyFill="1"/>
    <xf numFmtId="0" fontId="0" fillId="0" borderId="0" xfId="0" applyFill="1" applyAlignment="1">
      <alignment vertical="center"/>
    </xf>
    <xf numFmtId="0" fontId="0" fillId="0" borderId="0" xfId="0" applyAlignment="1">
      <alignment horizontal="right" vertical="center"/>
    </xf>
    <xf numFmtId="167" fontId="25" fillId="84" borderId="41" xfId="52" applyNumberFormat="1" applyFont="1" applyFill="1" applyBorder="1" applyAlignment="1" applyProtection="1">
      <alignment horizontal="right" vertical="center" wrapText="1"/>
      <protection locked="0"/>
    </xf>
    <xf numFmtId="0" fontId="0" fillId="0" borderId="0" xfId="0" applyAlignment="1">
      <alignment horizontal="right"/>
    </xf>
    <xf numFmtId="49" fontId="0" fillId="0" borderId="0" xfId="0" applyNumberFormat="1" applyFill="1" applyAlignment="1">
      <alignment horizontal="right" vertical="center"/>
    </xf>
    <xf numFmtId="0" fontId="0" fillId="0" borderId="0" xfId="0" applyFill="1" applyAlignment="1">
      <alignment horizontal="right" vertical="center"/>
    </xf>
    <xf numFmtId="49" fontId="0" fillId="0" borderId="0" xfId="0" applyNumberFormat="1" applyFill="1" applyAlignment="1">
      <alignment horizontal="left" vertical="center"/>
    </xf>
    <xf numFmtId="0" fontId="0" fillId="0" borderId="0" xfId="0" applyFill="1" applyAlignment="1">
      <alignment horizontal="left" vertical="center"/>
    </xf>
    <xf numFmtId="0" fontId="122" fillId="92" borderId="49" xfId="0" applyFont="1" applyFill="1" applyBorder="1" applyAlignment="1">
      <alignment horizontal="center"/>
    </xf>
    <xf numFmtId="0" fontId="34" fillId="0" borderId="0" xfId="218" applyFont="1" applyAlignment="1">
      <alignment horizontal="left" vertical="center" wrapText="1"/>
    </xf>
    <xf numFmtId="10" fontId="111" fillId="0" borderId="0" xfId="871" applyNumberFormat="1" applyFont="1" applyFill="1" applyBorder="1" applyAlignment="1">
      <alignment horizontal="left" vertical="center" wrapText="1"/>
    </xf>
    <xf numFmtId="0" fontId="117" fillId="0" borderId="0" xfId="0" applyFont="1" applyAlignment="1">
      <alignment horizontal="left" wrapText="1"/>
    </xf>
  </cellXfs>
  <cellStyles count="937">
    <cellStyle name="#" xfId="57" xr:uid="{00000000-0005-0000-0000-000000000000}"/>
    <cellStyle name="#%" xfId="58" xr:uid="{00000000-0005-0000-0000-000001000000}"/>
    <cellStyle name="#,00" xfId="59" xr:uid="{00000000-0005-0000-0000-000002000000}"/>
    <cellStyle name="#,0000" xfId="60" xr:uid="{00000000-0005-0000-0000-000003000000}"/>
    <cellStyle name="#_UNIT COST" xfId="61" xr:uid="{00000000-0005-0000-0000-000004000000}"/>
    <cellStyle name="$m" xfId="62" xr:uid="{00000000-0005-0000-0000-000005000000}"/>
    <cellStyle name="¢" xfId="63" xr:uid="{00000000-0005-0000-0000-000006000000}"/>
    <cellStyle name="¢_AlcoaFinModel_V1.0_16Jan00.xls Chart 1" xfId="64" xr:uid="{00000000-0005-0000-0000-000007000000}"/>
    <cellStyle name="¢_Annual LF" xfId="65" xr:uid="{00000000-0005-0000-0000-000008000000}"/>
    <cellStyle name="¢_FinModelTemplateVer1.xls Chart 2" xfId="66" xr:uid="{00000000-0005-0000-0000-000009000000}"/>
    <cellStyle name="¢_IndBid_Synergen_FModel_180200" xfId="67" xr:uid="{00000000-0005-0000-0000-00000A000000}"/>
    <cellStyle name="¢_JC WACC Jan99" xfId="68" xr:uid="{00000000-0005-0000-0000-00000B000000}"/>
    <cellStyle name="¢_MonthlyLF" xfId="69" xr:uid="{00000000-0005-0000-0000-00000C000000}"/>
    <cellStyle name="¢_NEGF_Availability_V2_1Aug00" xfId="70" xr:uid="{00000000-0005-0000-0000-00000D000000}"/>
    <cellStyle name="¢_NEGF_Availability_V2_1Aug00.xls Chart 4" xfId="71" xr:uid="{00000000-0005-0000-0000-00000E000000}"/>
    <cellStyle name="¢_NEGF_Availability_V2_1Aug00.xls Chart 5" xfId="72" xr:uid="{00000000-0005-0000-0000-00000F000000}"/>
    <cellStyle name="¢_RWC_IPP_NEGoldfieldIntercSys_13Mar00.xls Chart 1" xfId="73" xr:uid="{00000000-0005-0000-0000-000010000000}"/>
    <cellStyle name="¢_RWC_IPP_NEGoldfieldIntercSys_13Mar00.xls Chart 2" xfId="74" xr:uid="{00000000-0005-0000-0000-000011000000}"/>
    <cellStyle name="¢_RWC_IPP_NEGoldfieldIntercSys_13Mar00.xls Chart 3" xfId="75" xr:uid="{00000000-0005-0000-0000-000012000000}"/>
    <cellStyle name="¢_RWC_NEGoldfieldIntercSys_V6.0_31Jul00.xls Chart 1" xfId="76" xr:uid="{00000000-0005-0000-0000-000013000000}"/>
    <cellStyle name="¢_RWC_NEGoldfieldIntercSys_V6.0_31Jul00.xls Chart 2" xfId="77" xr:uid="{00000000-0005-0000-0000-000014000000}"/>
    <cellStyle name="¢_RWC_NEGoldfieldIntercSys_V6.0_31Jul00.xls Chart 4" xfId="78" xr:uid="{00000000-0005-0000-0000-000015000000}"/>
    <cellStyle name="¢_RWC_SCLbidreview_V1.1_2Nov03" xfId="79" xr:uid="{00000000-0005-0000-0000-000016000000}"/>
    <cellStyle name="¢_Sheet" xfId="80" xr:uid="{00000000-0005-0000-0000-000017000000}"/>
    <cellStyle name="¢_Worksheet" xfId="81" xr:uid="{00000000-0005-0000-0000-000018000000}"/>
    <cellStyle name="0,000" xfId="82" xr:uid="{00000000-0005-0000-0000-000019000000}"/>
    <cellStyle name="0.0%" xfId="83" xr:uid="{00000000-0005-0000-0000-00001A000000}"/>
    <cellStyle name="0.00%" xfId="84" xr:uid="{00000000-0005-0000-0000-00001B000000}"/>
    <cellStyle name="0000" xfId="85" xr:uid="{00000000-0005-0000-0000-00001C000000}"/>
    <cellStyle name="0x" xfId="86" xr:uid="{00000000-0005-0000-0000-00001D000000}"/>
    <cellStyle name="20% - Accent1" xfId="1" builtinId="30" customBuiltin="1"/>
    <cellStyle name="20% - Accent1 2" xfId="364" xr:uid="{00000000-0005-0000-0000-00001F000000}"/>
    <cellStyle name="20% - Accent2" xfId="2" builtinId="34" customBuiltin="1"/>
    <cellStyle name="20% - Accent2 2" xfId="365" xr:uid="{00000000-0005-0000-0000-000021000000}"/>
    <cellStyle name="20% - Accent3" xfId="3" builtinId="38" customBuiltin="1"/>
    <cellStyle name="20% - Accent3 2" xfId="366" xr:uid="{00000000-0005-0000-0000-000023000000}"/>
    <cellStyle name="20% - Accent4" xfId="4" builtinId="42" customBuiltin="1"/>
    <cellStyle name="20% - Accent4 2" xfId="367" xr:uid="{00000000-0005-0000-0000-000025000000}"/>
    <cellStyle name="20% - Accent5" xfId="5" builtinId="46" customBuiltin="1"/>
    <cellStyle name="20% - Accent5 2" xfId="368" xr:uid="{00000000-0005-0000-0000-000027000000}"/>
    <cellStyle name="20% - Accent6" xfId="6" builtinId="50" customBuiltin="1"/>
    <cellStyle name="20% - Accent6 2" xfId="369" xr:uid="{00000000-0005-0000-0000-000029000000}"/>
    <cellStyle name="4" xfId="87" xr:uid="{00000000-0005-0000-0000-00002A000000}"/>
    <cellStyle name="4_IndBid_Synergen_FModel_180200" xfId="88" xr:uid="{00000000-0005-0000-0000-00002B000000}"/>
    <cellStyle name="4_JC_Peakermodel26Apr00" xfId="89" xr:uid="{00000000-0005-0000-0000-00002C000000}"/>
    <cellStyle name="4_NEGF_Availability_V2_1Aug00" xfId="90" xr:uid="{00000000-0005-0000-0000-00002D000000}"/>
    <cellStyle name="4_Price Path (2)" xfId="91" xr:uid="{00000000-0005-0000-0000-00002E000000}"/>
    <cellStyle name="4_RWC_EDLgasturb_27Aug03" xfId="92" xr:uid="{00000000-0005-0000-0000-00002F000000}"/>
    <cellStyle name="4_RWC_IPP_NEGoldfieldIntercSys_13Mar00.xls Chart 1" xfId="93" xr:uid="{00000000-0005-0000-0000-000030000000}"/>
    <cellStyle name="4_RWC_IPP_NEGoldfieldIntercSys_13Mar00.xls Chart 2" xfId="94" xr:uid="{00000000-0005-0000-0000-000031000000}"/>
    <cellStyle name="4_RWC_IPP_NEGoldfieldIntercSys_13Mar00.xls Chart 3" xfId="95" xr:uid="{00000000-0005-0000-0000-000032000000}"/>
    <cellStyle name="4_RWC_NEGoldfieldIntercSys_V6.0_31Jul00.xls Chart 1" xfId="96" xr:uid="{00000000-0005-0000-0000-000033000000}"/>
    <cellStyle name="4_RWC_NEGoldfieldIntercSys_V6.0_31Jul00.xls Chart 2" xfId="97" xr:uid="{00000000-0005-0000-0000-000034000000}"/>
    <cellStyle name="4_RWC_NEGoldfieldIntercSys_V6.0_31Jul00.xls Chart 4" xfId="98" xr:uid="{00000000-0005-0000-0000-000035000000}"/>
    <cellStyle name="4_RWC_SCLbidreview_V1.1_2Nov03" xfId="99" xr:uid="{00000000-0005-0000-0000-000036000000}"/>
    <cellStyle name="40% - Accent1" xfId="7" builtinId="31" customBuiltin="1"/>
    <cellStyle name="40% - Accent1 2" xfId="370" xr:uid="{00000000-0005-0000-0000-000038000000}"/>
    <cellStyle name="40% - Accent2" xfId="8" builtinId="35" customBuiltin="1"/>
    <cellStyle name="40% - Accent2 2" xfId="371" xr:uid="{00000000-0005-0000-0000-00003A000000}"/>
    <cellStyle name="40% - Accent3" xfId="9" builtinId="39" customBuiltin="1"/>
    <cellStyle name="40% - Accent3 2" xfId="372" xr:uid="{00000000-0005-0000-0000-00003C000000}"/>
    <cellStyle name="40% - Accent4" xfId="10" builtinId="43" customBuiltin="1"/>
    <cellStyle name="40% - Accent4 2" xfId="373" xr:uid="{00000000-0005-0000-0000-00003E000000}"/>
    <cellStyle name="40% - Accent5" xfId="11" builtinId="47" customBuiltin="1"/>
    <cellStyle name="40% - Accent5 2" xfId="374" xr:uid="{00000000-0005-0000-0000-000040000000}"/>
    <cellStyle name="40% - Accent6" xfId="12" builtinId="51" customBuiltin="1"/>
    <cellStyle name="40% - Accent6 2" xfId="375" xr:uid="{00000000-0005-0000-0000-000042000000}"/>
    <cellStyle name="60% - Accent1" xfId="13" builtinId="32" customBuiltin="1"/>
    <cellStyle name="60% - Accent1 2" xfId="376" xr:uid="{00000000-0005-0000-0000-000044000000}"/>
    <cellStyle name="60% - Accent2" xfId="14" builtinId="36" customBuiltin="1"/>
    <cellStyle name="60% - Accent2 2" xfId="377" xr:uid="{00000000-0005-0000-0000-000046000000}"/>
    <cellStyle name="60% - Accent3" xfId="15" builtinId="40" customBuiltin="1"/>
    <cellStyle name="60% - Accent3 2" xfId="378" xr:uid="{00000000-0005-0000-0000-000048000000}"/>
    <cellStyle name="60% - Accent4" xfId="16" builtinId="44" customBuiltin="1"/>
    <cellStyle name="60% - Accent4 2" xfId="379" xr:uid="{00000000-0005-0000-0000-00004A000000}"/>
    <cellStyle name="60% - Accent5" xfId="17" builtinId="48" customBuiltin="1"/>
    <cellStyle name="60% - Accent5 2" xfId="380" xr:uid="{00000000-0005-0000-0000-00004C000000}"/>
    <cellStyle name="60% - Accent6" xfId="18" builtinId="52" customBuiltin="1"/>
    <cellStyle name="60% - Accent6 2" xfId="381" xr:uid="{00000000-0005-0000-0000-00004E000000}"/>
    <cellStyle name="Accent1" xfId="19" builtinId="29" customBuiltin="1"/>
    <cellStyle name="Accent1 - 20%" xfId="100" xr:uid="{00000000-0005-0000-0000-000050000000}"/>
    <cellStyle name="Accent1 - 40%" xfId="101" xr:uid="{00000000-0005-0000-0000-000051000000}"/>
    <cellStyle name="Accent1 - 60%" xfId="102" xr:uid="{00000000-0005-0000-0000-000052000000}"/>
    <cellStyle name="Accent1 2" xfId="382" xr:uid="{00000000-0005-0000-0000-000053000000}"/>
    <cellStyle name="Accent1 3" xfId="461" xr:uid="{00000000-0005-0000-0000-000054000000}"/>
    <cellStyle name="Accent1 4" xfId="468" xr:uid="{00000000-0005-0000-0000-000055000000}"/>
    <cellStyle name="Accent1 5" xfId="476" xr:uid="{00000000-0005-0000-0000-000056000000}"/>
    <cellStyle name="Accent2" xfId="20" builtinId="33" customBuiltin="1"/>
    <cellStyle name="Accent2 - 20%" xfId="103" xr:uid="{00000000-0005-0000-0000-000058000000}"/>
    <cellStyle name="Accent2 - 40%" xfId="104" xr:uid="{00000000-0005-0000-0000-000059000000}"/>
    <cellStyle name="Accent2 - 60%" xfId="105" xr:uid="{00000000-0005-0000-0000-00005A000000}"/>
    <cellStyle name="Accent2 2" xfId="383" xr:uid="{00000000-0005-0000-0000-00005B000000}"/>
    <cellStyle name="Accent2 3" xfId="462" xr:uid="{00000000-0005-0000-0000-00005C000000}"/>
    <cellStyle name="Accent2 4" xfId="467" xr:uid="{00000000-0005-0000-0000-00005D000000}"/>
    <cellStyle name="Accent2 5" xfId="477" xr:uid="{00000000-0005-0000-0000-00005E000000}"/>
    <cellStyle name="Accent3" xfId="21" builtinId="37" customBuiltin="1"/>
    <cellStyle name="Accent3 - 20%" xfId="106" xr:uid="{00000000-0005-0000-0000-000060000000}"/>
    <cellStyle name="Accent3 - 40%" xfId="107" xr:uid="{00000000-0005-0000-0000-000061000000}"/>
    <cellStyle name="Accent3 - 60%" xfId="108" xr:uid="{00000000-0005-0000-0000-000062000000}"/>
    <cellStyle name="Accent3 2" xfId="384" xr:uid="{00000000-0005-0000-0000-000063000000}"/>
    <cellStyle name="Accent3 3" xfId="463" xr:uid="{00000000-0005-0000-0000-000064000000}"/>
    <cellStyle name="Accent3 4" xfId="460" xr:uid="{00000000-0005-0000-0000-000065000000}"/>
    <cellStyle name="Accent3 5" xfId="478" xr:uid="{00000000-0005-0000-0000-000066000000}"/>
    <cellStyle name="Accent4" xfId="22" builtinId="41" customBuiltin="1"/>
    <cellStyle name="Accent4 - 20%" xfId="109" xr:uid="{00000000-0005-0000-0000-000068000000}"/>
    <cellStyle name="Accent4 - 40%" xfId="110" xr:uid="{00000000-0005-0000-0000-000069000000}"/>
    <cellStyle name="Accent4 - 60%" xfId="111" xr:uid="{00000000-0005-0000-0000-00006A000000}"/>
    <cellStyle name="Accent4 2" xfId="385" xr:uid="{00000000-0005-0000-0000-00006B000000}"/>
    <cellStyle name="Accent4 3" xfId="464" xr:uid="{00000000-0005-0000-0000-00006C000000}"/>
    <cellStyle name="Accent4 4" xfId="459" xr:uid="{00000000-0005-0000-0000-00006D000000}"/>
    <cellStyle name="Accent4 5" xfId="479" xr:uid="{00000000-0005-0000-0000-00006E000000}"/>
    <cellStyle name="Accent5" xfId="23" builtinId="45" customBuiltin="1"/>
    <cellStyle name="Accent5 - 20%" xfId="112" xr:uid="{00000000-0005-0000-0000-000070000000}"/>
    <cellStyle name="Accent5 - 40%" xfId="113" xr:uid="{00000000-0005-0000-0000-000071000000}"/>
    <cellStyle name="Accent5 - 60%" xfId="114" xr:uid="{00000000-0005-0000-0000-000072000000}"/>
    <cellStyle name="Accent5 2" xfId="386" xr:uid="{00000000-0005-0000-0000-000073000000}"/>
    <cellStyle name="Accent5 3" xfId="465" xr:uid="{00000000-0005-0000-0000-000074000000}"/>
    <cellStyle name="Accent5 4" xfId="458" xr:uid="{00000000-0005-0000-0000-000075000000}"/>
    <cellStyle name="Accent5 5" xfId="480" xr:uid="{00000000-0005-0000-0000-000076000000}"/>
    <cellStyle name="Accent6" xfId="24" builtinId="49" customBuiltin="1"/>
    <cellStyle name="Accent6 - 20%" xfId="115" xr:uid="{00000000-0005-0000-0000-000078000000}"/>
    <cellStyle name="Accent6 - 40%" xfId="116" xr:uid="{00000000-0005-0000-0000-000079000000}"/>
    <cellStyle name="Accent6 - 60%" xfId="117" xr:uid="{00000000-0005-0000-0000-00007A000000}"/>
    <cellStyle name="Accent6 2" xfId="387" xr:uid="{00000000-0005-0000-0000-00007B000000}"/>
    <cellStyle name="Accent6 3" xfId="466" xr:uid="{00000000-0005-0000-0000-00007C000000}"/>
    <cellStyle name="Accent6 4" xfId="457" xr:uid="{00000000-0005-0000-0000-00007D000000}"/>
    <cellStyle name="Accent6 5" xfId="481" xr:uid="{00000000-0005-0000-0000-00007E000000}"/>
    <cellStyle name="Activity" xfId="118" xr:uid="{00000000-0005-0000-0000-00007F000000}"/>
    <cellStyle name="Activity 2" xfId="408" xr:uid="{00000000-0005-0000-0000-000080000000}"/>
    <cellStyle name="Activity 2 2" xfId="660" xr:uid="{00000000-0005-0000-0000-000081000000}"/>
    <cellStyle name="Activity 2 2 2" xfId="885" xr:uid="{00000000-0005-0000-0000-000082000000}"/>
    <cellStyle name="Activity 2 3" xfId="513" xr:uid="{00000000-0005-0000-0000-000083000000}"/>
    <cellStyle name="Activity 2 3 2" xfId="781" xr:uid="{00000000-0005-0000-0000-000084000000}"/>
    <cellStyle name="Activity 2 4" xfId="508" xr:uid="{00000000-0005-0000-0000-000085000000}"/>
    <cellStyle name="Activity 3" xfId="515" xr:uid="{00000000-0005-0000-0000-000086000000}"/>
    <cellStyle name="Activity 3 2" xfId="783" xr:uid="{00000000-0005-0000-0000-000087000000}"/>
    <cellStyle name="Activity 4" xfId="653" xr:uid="{00000000-0005-0000-0000-000088000000}"/>
    <cellStyle name="Activity 4 2" xfId="879" xr:uid="{00000000-0005-0000-0000-000089000000}"/>
    <cellStyle name="Activity 5" xfId="531" xr:uid="{00000000-0005-0000-0000-00008A000000}"/>
    <cellStyle name="array" xfId="119" xr:uid="{00000000-0005-0000-0000-00008B000000}"/>
    <cellStyle name="Assumptions Center Currency" xfId="120" xr:uid="{00000000-0005-0000-0000-00008C000000}"/>
    <cellStyle name="Assumptions Center Date" xfId="121" xr:uid="{00000000-0005-0000-0000-00008D000000}"/>
    <cellStyle name="Assumptions Center Multiple" xfId="122" xr:uid="{00000000-0005-0000-0000-00008E000000}"/>
    <cellStyle name="Assumptions Center Number" xfId="123" xr:uid="{00000000-0005-0000-0000-00008F000000}"/>
    <cellStyle name="Assumptions Center Percentage" xfId="124" xr:uid="{00000000-0005-0000-0000-000090000000}"/>
    <cellStyle name="Assumptions Center Year" xfId="125" xr:uid="{00000000-0005-0000-0000-000091000000}"/>
    <cellStyle name="Assumptions Heading" xfId="126" xr:uid="{00000000-0005-0000-0000-000092000000}"/>
    <cellStyle name="Assumptions Right Currency" xfId="127" xr:uid="{00000000-0005-0000-0000-000093000000}"/>
    <cellStyle name="Assumptions Right Date" xfId="128" xr:uid="{00000000-0005-0000-0000-000094000000}"/>
    <cellStyle name="Assumptions Right Multiple" xfId="129" xr:uid="{00000000-0005-0000-0000-000095000000}"/>
    <cellStyle name="Assumptions Right Number" xfId="130" xr:uid="{00000000-0005-0000-0000-000096000000}"/>
    <cellStyle name="Assumptions Right Percentage" xfId="131" xr:uid="{00000000-0005-0000-0000-000097000000}"/>
    <cellStyle name="Assumptions Right Year" xfId="132" xr:uid="{00000000-0005-0000-0000-000098000000}"/>
    <cellStyle name="Audit NZ" xfId="133" xr:uid="{00000000-0005-0000-0000-000099000000}"/>
    <cellStyle name="Bad" xfId="25" builtinId="27" customBuiltin="1"/>
    <cellStyle name="Bad 2" xfId="361" xr:uid="{00000000-0005-0000-0000-00009B000000}"/>
    <cellStyle name="Bad 3" xfId="388" xr:uid="{00000000-0005-0000-0000-00009C000000}"/>
    <cellStyle name="blue" xfId="134" xr:uid="{00000000-0005-0000-0000-00009D000000}"/>
    <cellStyle name="Body" xfId="135" xr:uid="{00000000-0005-0000-0000-00009E000000}"/>
    <cellStyle name="bold" xfId="136" xr:uid="{00000000-0005-0000-0000-00009F000000}"/>
    <cellStyle name="Border" xfId="137" xr:uid="{00000000-0005-0000-0000-0000A0000000}"/>
    <cellStyle name="Calculation" xfId="26" builtinId="22" customBuiltin="1"/>
    <cellStyle name="Calculation 2" xfId="55" xr:uid="{00000000-0005-0000-0000-0000A2000000}"/>
    <cellStyle name="Calculation 2 2" xfId="407" xr:uid="{00000000-0005-0000-0000-0000A3000000}"/>
    <cellStyle name="Calculation 2 2 2" xfId="510" xr:uid="{00000000-0005-0000-0000-0000A4000000}"/>
    <cellStyle name="Calculation 2 2 2 2" xfId="779" xr:uid="{00000000-0005-0000-0000-0000A5000000}"/>
    <cellStyle name="Calculation 2 2 3" xfId="492" xr:uid="{00000000-0005-0000-0000-0000A6000000}"/>
    <cellStyle name="Calculation 2 3" xfId="485" xr:uid="{00000000-0005-0000-0000-0000A7000000}"/>
    <cellStyle name="Calculation 2 3 2" xfId="765" xr:uid="{00000000-0005-0000-0000-0000A8000000}"/>
    <cellStyle name="Calculation 2 4" xfId="715" xr:uid="{00000000-0005-0000-0000-0000A9000000}"/>
    <cellStyle name="Calculation 2 4 2" xfId="920" xr:uid="{00000000-0005-0000-0000-0000AA000000}"/>
    <cellStyle name="Calculation 2 5" xfId="750" xr:uid="{00000000-0005-0000-0000-0000AB000000}"/>
    <cellStyle name="Calculation 3" xfId="389" xr:uid="{00000000-0005-0000-0000-0000AC000000}"/>
    <cellStyle name="Calculation 3 2" xfId="450" xr:uid="{00000000-0005-0000-0000-0000AD000000}"/>
    <cellStyle name="Calculation 3 2 2" xfId="695" xr:uid="{00000000-0005-0000-0000-0000AE000000}"/>
    <cellStyle name="Calculation 3 2 2 2" xfId="907" xr:uid="{00000000-0005-0000-0000-0000AF000000}"/>
    <cellStyle name="Calculation 3 2 3" xfId="737" xr:uid="{00000000-0005-0000-0000-0000B0000000}"/>
    <cellStyle name="Calculation 3 3" xfId="650" xr:uid="{00000000-0005-0000-0000-0000B1000000}"/>
    <cellStyle name="Calculation 3 3 2" xfId="877" xr:uid="{00000000-0005-0000-0000-0000B2000000}"/>
    <cellStyle name="Calculation 3 4" xfId="490" xr:uid="{00000000-0005-0000-0000-0000B3000000}"/>
    <cellStyle name="Calculation 4" xfId="53" xr:uid="{00000000-0005-0000-0000-0000B4000000}"/>
    <cellStyle name="Cell Link" xfId="138" xr:uid="{00000000-0005-0000-0000-0000B5000000}"/>
    <cellStyle name="Center Currency" xfId="139" xr:uid="{00000000-0005-0000-0000-0000B6000000}"/>
    <cellStyle name="Center Date" xfId="140" xr:uid="{00000000-0005-0000-0000-0000B7000000}"/>
    <cellStyle name="Center Multiple" xfId="141" xr:uid="{00000000-0005-0000-0000-0000B8000000}"/>
    <cellStyle name="Center Number" xfId="142" xr:uid="{00000000-0005-0000-0000-0000B9000000}"/>
    <cellStyle name="Center Percentage" xfId="143" xr:uid="{00000000-0005-0000-0000-0000BA000000}"/>
    <cellStyle name="Center Year" xfId="144" xr:uid="{00000000-0005-0000-0000-0000BB000000}"/>
    <cellStyle name="Check" xfId="145" xr:uid="{00000000-0005-0000-0000-0000BC000000}"/>
    <cellStyle name="Check Cell" xfId="27" builtinId="23" customBuiltin="1"/>
    <cellStyle name="Check Cell 2" xfId="390" xr:uid="{00000000-0005-0000-0000-0000BE000000}"/>
    <cellStyle name="Comma" xfId="28" builtinId="3"/>
    <cellStyle name="Comma 10 6" xfId="758" xr:uid="{00000000-0005-0000-0000-0000C0000000}"/>
    <cellStyle name="Comma 14" xfId="931" xr:uid="{00000000-0005-0000-0000-0000C1000000}"/>
    <cellStyle name="Comma 2" xfId="46" xr:uid="{00000000-0005-0000-0000-0000C2000000}"/>
    <cellStyle name="Comma 2 2" xfId="146" xr:uid="{00000000-0005-0000-0000-0000C3000000}"/>
    <cellStyle name="Comma 2 3" xfId="147" xr:uid="{00000000-0005-0000-0000-0000C4000000}"/>
    <cellStyle name="Comma 2 4" xfId="148" xr:uid="{00000000-0005-0000-0000-0000C5000000}"/>
    <cellStyle name="Comma 3" xfId="149" xr:uid="{00000000-0005-0000-0000-0000C6000000}"/>
    <cellStyle name="Comma 4" xfId="391" xr:uid="{00000000-0005-0000-0000-0000C7000000}"/>
    <cellStyle name="Comma 5" xfId="50" xr:uid="{00000000-0005-0000-0000-0000C8000000}"/>
    <cellStyle name="Comma0" xfId="150" xr:uid="{00000000-0005-0000-0000-0000C9000000}"/>
    <cellStyle name="Currency [0] U" xfId="151" xr:uid="{00000000-0005-0000-0000-0000CB000000}"/>
    <cellStyle name="Currency 2" xfId="472" xr:uid="{00000000-0005-0000-0000-0000CC000000}"/>
    <cellStyle name="Currency 3" xfId="474" xr:uid="{00000000-0005-0000-0000-0000CD000000}"/>
    <cellStyle name="Currency 4" xfId="484" xr:uid="{00000000-0005-0000-0000-0000CE000000}"/>
    <cellStyle name="Currency 5" xfId="760" xr:uid="{00000000-0005-0000-0000-0000CF000000}"/>
    <cellStyle name="Currency0" xfId="152" xr:uid="{00000000-0005-0000-0000-0000D0000000}"/>
    <cellStyle name="Date" xfId="153" xr:uid="{00000000-0005-0000-0000-0000D1000000}"/>
    <cellStyle name="Decimal2DP" xfId="934" xr:uid="{00000000-0005-0000-0000-0000D2000000}"/>
    <cellStyle name="Element" xfId="154" xr:uid="{00000000-0005-0000-0000-0000D3000000}"/>
    <cellStyle name="Emphasis 1" xfId="155" xr:uid="{00000000-0005-0000-0000-0000D4000000}"/>
    <cellStyle name="Emphasis 2" xfId="156" xr:uid="{00000000-0005-0000-0000-0000D5000000}"/>
    <cellStyle name="Emphasis 3" xfId="157" xr:uid="{00000000-0005-0000-0000-0000D6000000}"/>
    <cellStyle name="Explanatory Text" xfId="29" builtinId="53" customBuiltin="1"/>
    <cellStyle name="Explanatory Text 2" xfId="392" xr:uid="{00000000-0005-0000-0000-0000D8000000}"/>
    <cellStyle name="Fixed" xfId="158" xr:uid="{00000000-0005-0000-0000-0000D9000000}"/>
    <cellStyle name="Good" xfId="30" builtinId="26" customBuiltin="1"/>
    <cellStyle name="Good 2" xfId="56" xr:uid="{00000000-0005-0000-0000-0000DB000000}"/>
    <cellStyle name="Good 3" xfId="52" xr:uid="{00000000-0005-0000-0000-0000DC000000}"/>
    <cellStyle name="Grey" xfId="159" xr:uid="{00000000-0005-0000-0000-0000DD000000}"/>
    <cellStyle name="Group" xfId="160" xr:uid="{00000000-0005-0000-0000-0000DE000000}"/>
    <cellStyle name="Head" xfId="161" xr:uid="{00000000-0005-0000-0000-0000DF000000}"/>
    <cellStyle name="Head 1" xfId="162" xr:uid="{00000000-0005-0000-0000-0000E0000000}"/>
    <cellStyle name="head11a" xfId="163" xr:uid="{00000000-0005-0000-0000-0000E1000000}"/>
    <cellStyle name="head11b" xfId="164" xr:uid="{00000000-0005-0000-0000-0000E2000000}"/>
    <cellStyle name="head11c" xfId="165" xr:uid="{00000000-0005-0000-0000-0000E3000000}"/>
    <cellStyle name="head14" xfId="166" xr:uid="{00000000-0005-0000-0000-0000E4000000}"/>
    <cellStyle name="headd" xfId="167" xr:uid="{00000000-0005-0000-0000-0000E5000000}"/>
    <cellStyle name="heading" xfId="168" xr:uid="{00000000-0005-0000-0000-0000E6000000}"/>
    <cellStyle name="Heading 1" xfId="31" builtinId="16" customBuiltin="1"/>
    <cellStyle name="Heading 1 2" xfId="393" xr:uid="{00000000-0005-0000-0000-0000E8000000}"/>
    <cellStyle name="Heading 2" xfId="32" builtinId="17" customBuiltin="1"/>
    <cellStyle name="Heading 2 2" xfId="394" xr:uid="{00000000-0005-0000-0000-0000EA000000}"/>
    <cellStyle name="Heading 3" xfId="33" builtinId="18" customBuiltin="1"/>
    <cellStyle name="Heading 3 2" xfId="395" xr:uid="{00000000-0005-0000-0000-0000EC000000}"/>
    <cellStyle name="Heading 4" xfId="34" builtinId="19" customBuiltin="1"/>
    <cellStyle name="Heading 4 2" xfId="396" xr:uid="{00000000-0005-0000-0000-0000EE000000}"/>
    <cellStyle name="Heading1" xfId="169" xr:uid="{00000000-0005-0000-0000-0000EF000000}"/>
    <cellStyle name="Heading2" xfId="170" xr:uid="{00000000-0005-0000-0000-0000F0000000}"/>
    <cellStyle name="Heading3" xfId="171" xr:uid="{00000000-0005-0000-0000-0000F1000000}"/>
    <cellStyle name="Highlight" xfId="172" xr:uid="{00000000-0005-0000-0000-0000F2000000}"/>
    <cellStyle name="Hyperlink Arrow" xfId="173" xr:uid="{00000000-0005-0000-0000-0000F3000000}"/>
    <cellStyle name="Hyperlink Check" xfId="174" xr:uid="{00000000-0005-0000-0000-0000F4000000}"/>
    <cellStyle name="Hyperlink Text" xfId="175" xr:uid="{00000000-0005-0000-0000-0000F5000000}"/>
    <cellStyle name="Input" xfId="35" builtinId="20" customBuiltin="1"/>
    <cellStyle name="Input [yellow]" xfId="176" xr:uid="{00000000-0005-0000-0000-0000F7000000}"/>
    <cellStyle name="Input [yellow] 2" xfId="409" xr:uid="{00000000-0005-0000-0000-0000F8000000}"/>
    <cellStyle name="Input [yellow] 2 2" xfId="661" xr:uid="{00000000-0005-0000-0000-0000F9000000}"/>
    <cellStyle name="Input [yellow] 2 2 2" xfId="886" xr:uid="{00000000-0005-0000-0000-0000FA000000}"/>
    <cellStyle name="Input [yellow] 2 3" xfId="692" xr:uid="{00000000-0005-0000-0000-0000FB000000}"/>
    <cellStyle name="Input [yellow] 2 3 2" xfId="905" xr:uid="{00000000-0005-0000-0000-0000FC000000}"/>
    <cellStyle name="Input [yellow] 2 4" xfId="530" xr:uid="{00000000-0005-0000-0000-0000FD000000}"/>
    <cellStyle name="Input [yellow] 3" xfId="539" xr:uid="{00000000-0005-0000-0000-0000FE000000}"/>
    <cellStyle name="Input [yellow] 3 2" xfId="794" xr:uid="{00000000-0005-0000-0000-0000FF000000}"/>
    <cellStyle name="Input [yellow] 4" xfId="641" xr:uid="{00000000-0005-0000-0000-000000010000}"/>
    <cellStyle name="Input [yellow] 4 2" xfId="873" xr:uid="{00000000-0005-0000-0000-000001010000}"/>
    <cellStyle name="Input [yellow] 5" xfId="733" xr:uid="{00000000-0005-0000-0000-000002010000}"/>
    <cellStyle name="Input 10" xfId="582" xr:uid="{00000000-0005-0000-0000-000003010000}"/>
    <cellStyle name="Input 11" xfId="486" xr:uid="{00000000-0005-0000-0000-000004010000}"/>
    <cellStyle name="Input 12" xfId="500" xr:uid="{00000000-0005-0000-0000-000005010000}"/>
    <cellStyle name="Input 13" xfId="631" xr:uid="{00000000-0005-0000-0000-000006010000}"/>
    <cellStyle name="Input 14" xfId="549" xr:uid="{00000000-0005-0000-0000-000007010000}"/>
    <cellStyle name="Input 15" xfId="735" xr:uid="{00000000-0005-0000-0000-000008010000}"/>
    <cellStyle name="Input 16" xfId="759" xr:uid="{00000000-0005-0000-0000-000009010000}"/>
    <cellStyle name="Input 2" xfId="397" xr:uid="{00000000-0005-0000-0000-00000A010000}"/>
    <cellStyle name="Input 2 2" xfId="451" xr:uid="{00000000-0005-0000-0000-00000B010000}"/>
    <cellStyle name="Input 2 2 2" xfId="529" xr:uid="{00000000-0005-0000-0000-00000C010000}"/>
    <cellStyle name="Input 2 2 2 2" xfId="793" xr:uid="{00000000-0005-0000-0000-00000D010000}"/>
    <cellStyle name="Input 2 2 3" xfId="519" xr:uid="{00000000-0005-0000-0000-00000E010000}"/>
    <cellStyle name="Input 2 3" xfId="652" xr:uid="{00000000-0005-0000-0000-00000F010000}"/>
    <cellStyle name="Input 2 3 2" xfId="878" xr:uid="{00000000-0005-0000-0000-000010010000}"/>
    <cellStyle name="Input 2 4" xfId="517" xr:uid="{00000000-0005-0000-0000-000011010000}"/>
    <cellStyle name="Input 3" xfId="469" xr:uid="{00000000-0005-0000-0000-000012010000}"/>
    <cellStyle name="Input 3 2" xfId="499" xr:uid="{00000000-0005-0000-0000-000013010000}"/>
    <cellStyle name="Input 3 2 2" xfId="771" xr:uid="{00000000-0005-0000-0000-000014010000}"/>
    <cellStyle name="Input 3 3" xfId="730" xr:uid="{00000000-0005-0000-0000-000015010000}"/>
    <cellStyle name="Input 4" xfId="456" xr:uid="{00000000-0005-0000-0000-000016010000}"/>
    <cellStyle name="Input 4 2" xfId="577" xr:uid="{00000000-0005-0000-0000-000017010000}"/>
    <cellStyle name="Input 4 2 2" xfId="821" xr:uid="{00000000-0005-0000-0000-000018010000}"/>
    <cellStyle name="Input 4 3" xfId="683" xr:uid="{00000000-0005-0000-0000-000019010000}"/>
    <cellStyle name="Input 5" xfId="482" xr:uid="{00000000-0005-0000-0000-00001A010000}"/>
    <cellStyle name="Input 5 2" xfId="727" xr:uid="{00000000-0005-0000-0000-00001B010000}"/>
    <cellStyle name="Input 5 2 2" xfId="927" xr:uid="{00000000-0005-0000-0000-00001C010000}"/>
    <cellStyle name="Input 5 3" xfId="757" xr:uid="{00000000-0005-0000-0000-00001D010000}"/>
    <cellStyle name="Input 6" xfId="51" xr:uid="{00000000-0005-0000-0000-00001E010000}"/>
    <cellStyle name="Input 7" xfId="232" xr:uid="{00000000-0005-0000-0000-00001F010000}"/>
    <cellStyle name="Input 8" xfId="636" xr:uid="{00000000-0005-0000-0000-000020010000}"/>
    <cellStyle name="Input 9" xfId="690" xr:uid="{00000000-0005-0000-0000-000021010000}"/>
    <cellStyle name="Input%" xfId="177" xr:uid="{00000000-0005-0000-0000-000022010000}"/>
    <cellStyle name="InputCell" xfId="178" xr:uid="{00000000-0005-0000-0000-000023010000}"/>
    <cellStyle name="Inputs2" xfId="179" xr:uid="{00000000-0005-0000-0000-000024010000}"/>
    <cellStyle name="Integer" xfId="933" xr:uid="{00000000-0005-0000-0000-000025010000}"/>
    <cellStyle name="Linked Cell" xfId="36" builtinId="24" customBuiltin="1"/>
    <cellStyle name="Linked Cell 2" xfId="398" xr:uid="{00000000-0005-0000-0000-000027010000}"/>
    <cellStyle name="Linked Input" xfId="180" xr:uid="{00000000-0005-0000-0000-000028010000}"/>
    <cellStyle name="Linked Output" xfId="181" xr:uid="{00000000-0005-0000-0000-000029010000}"/>
    <cellStyle name="Lookup Table Heading" xfId="182" xr:uid="{00000000-0005-0000-0000-00002A010000}"/>
    <cellStyle name="Lookup Table Heading 2" xfId="410" xr:uid="{00000000-0005-0000-0000-00002B010000}"/>
    <cellStyle name="Lookup Table Heading 2 2" xfId="662" xr:uid="{00000000-0005-0000-0000-00002C010000}"/>
    <cellStyle name="Lookup Table Heading 2 2 2" xfId="887" xr:uid="{00000000-0005-0000-0000-00002D010000}"/>
    <cellStyle name="Lookup Table Heading 2 3" xfId="723" xr:uid="{00000000-0005-0000-0000-00002E010000}"/>
    <cellStyle name="Lookup Table Heading 2 3 2" xfId="924" xr:uid="{00000000-0005-0000-0000-00002F010000}"/>
    <cellStyle name="Lookup Table Heading 2 4" xfId="754" xr:uid="{00000000-0005-0000-0000-000030010000}"/>
    <cellStyle name="Lookup Table Heading 3" xfId="540" xr:uid="{00000000-0005-0000-0000-000031010000}"/>
    <cellStyle name="Lookup Table Heading 3 2" xfId="795" xr:uid="{00000000-0005-0000-0000-000032010000}"/>
    <cellStyle name="Lookup Table Heading 4" xfId="726" xr:uid="{00000000-0005-0000-0000-000033010000}"/>
    <cellStyle name="Lookup Table Heading 4 2" xfId="926" xr:uid="{00000000-0005-0000-0000-000034010000}"/>
    <cellStyle name="Lookup Table Heading 5" xfId="756" xr:uid="{00000000-0005-0000-0000-000035010000}"/>
    <cellStyle name="Lookup Table Label" xfId="183" xr:uid="{00000000-0005-0000-0000-000036010000}"/>
    <cellStyle name="Lookup Table Label 2" xfId="411" xr:uid="{00000000-0005-0000-0000-000037010000}"/>
    <cellStyle name="Lookup Table Label 2 2" xfId="663" xr:uid="{00000000-0005-0000-0000-000038010000}"/>
    <cellStyle name="Lookup Table Label 2 2 2" xfId="888" xr:uid="{00000000-0005-0000-0000-000039010000}"/>
    <cellStyle name="Lookup Table Label 2 3" xfId="565" xr:uid="{00000000-0005-0000-0000-00003A010000}"/>
    <cellStyle name="Lookup Table Label 2 3 2" xfId="809" xr:uid="{00000000-0005-0000-0000-00003B010000}"/>
    <cellStyle name="Lookup Table Label 2 4" xfId="543" xr:uid="{00000000-0005-0000-0000-00003C010000}"/>
    <cellStyle name="Lookup Table Label 3" xfId="541" xr:uid="{00000000-0005-0000-0000-00003D010000}"/>
    <cellStyle name="Lookup Table Label 3 2" xfId="796" xr:uid="{00000000-0005-0000-0000-00003E010000}"/>
    <cellStyle name="Lookup Table Label 4" xfId="649" xr:uid="{00000000-0005-0000-0000-00003F010000}"/>
    <cellStyle name="Lookup Table Label 4 2" xfId="876" xr:uid="{00000000-0005-0000-0000-000040010000}"/>
    <cellStyle name="Lookup Table Label 5" xfId="564" xr:uid="{00000000-0005-0000-0000-000041010000}"/>
    <cellStyle name="Lookup Table Number" xfId="184" xr:uid="{00000000-0005-0000-0000-000042010000}"/>
    <cellStyle name="Lookup Table Number 2" xfId="412" xr:uid="{00000000-0005-0000-0000-000043010000}"/>
    <cellStyle name="Lookup Table Number 2 2" xfId="664" xr:uid="{00000000-0005-0000-0000-000044010000}"/>
    <cellStyle name="Lookup Table Number 2 2 2" xfId="889" xr:uid="{00000000-0005-0000-0000-000045010000}"/>
    <cellStyle name="Lookup Table Number 2 3" xfId="504" xr:uid="{00000000-0005-0000-0000-000046010000}"/>
    <cellStyle name="Lookup Table Number 2 3 2" xfId="774" xr:uid="{00000000-0005-0000-0000-000047010000}"/>
    <cellStyle name="Lookup Table Number 2 4" xfId="627" xr:uid="{00000000-0005-0000-0000-000048010000}"/>
    <cellStyle name="Lookup Table Number 3" xfId="542" xr:uid="{00000000-0005-0000-0000-000049010000}"/>
    <cellStyle name="Lookup Table Number 3 2" xfId="797" xr:uid="{00000000-0005-0000-0000-00004A010000}"/>
    <cellStyle name="Lookup Table Number 4" xfId="493" xr:uid="{00000000-0005-0000-0000-00004B010000}"/>
    <cellStyle name="Lookup Table Number 4 2" xfId="768" xr:uid="{00000000-0005-0000-0000-00004C010000}"/>
    <cellStyle name="Lookup Table Number 5" xfId="734" xr:uid="{00000000-0005-0000-0000-00004D010000}"/>
    <cellStyle name="m" xfId="185" xr:uid="{00000000-0005-0000-0000-00004E010000}"/>
    <cellStyle name="m_AlcoaFinModel_V1.0_16Jan00.xls Chart 1" xfId="186" xr:uid="{00000000-0005-0000-0000-00004F010000}"/>
    <cellStyle name="m_Annual LF" xfId="187" xr:uid="{00000000-0005-0000-0000-000050010000}"/>
    <cellStyle name="m_FinModelTemplateVer1.xls Chart 2" xfId="188" xr:uid="{00000000-0005-0000-0000-000051010000}"/>
    <cellStyle name="m_IndBid_Synergen_FModel_180200" xfId="189" xr:uid="{00000000-0005-0000-0000-000052010000}"/>
    <cellStyle name="m_JC WACC Jan99" xfId="190" xr:uid="{00000000-0005-0000-0000-000053010000}"/>
    <cellStyle name="m_MonthlyLF" xfId="191" xr:uid="{00000000-0005-0000-0000-000054010000}"/>
    <cellStyle name="m_NEGF_Availability_V2_1Aug00" xfId="192" xr:uid="{00000000-0005-0000-0000-000055010000}"/>
    <cellStyle name="m_NEGF_Availability_V2_1Aug00.xls Chart 4" xfId="193" xr:uid="{00000000-0005-0000-0000-000056010000}"/>
    <cellStyle name="m_NEGF_Availability_V2_1Aug00.xls Chart 5" xfId="194" xr:uid="{00000000-0005-0000-0000-000057010000}"/>
    <cellStyle name="m_RWC_IPP_NEGoldfieldIntercSys_13Mar00.xls Chart 1" xfId="195" xr:uid="{00000000-0005-0000-0000-000058010000}"/>
    <cellStyle name="m_RWC_IPP_NEGoldfieldIntercSys_13Mar00.xls Chart 2" xfId="196" xr:uid="{00000000-0005-0000-0000-000059010000}"/>
    <cellStyle name="m_RWC_IPP_NEGoldfieldIntercSys_13Mar00.xls Chart 3" xfId="197" xr:uid="{00000000-0005-0000-0000-00005A010000}"/>
    <cellStyle name="m_RWC_NEGoldfieldIntercSys_V6.0_31Jul00.xls Chart 1" xfId="198" xr:uid="{00000000-0005-0000-0000-00005B010000}"/>
    <cellStyle name="m_RWC_NEGoldfieldIntercSys_V6.0_31Jul00.xls Chart 2" xfId="199" xr:uid="{00000000-0005-0000-0000-00005C010000}"/>
    <cellStyle name="m_RWC_NEGoldfieldIntercSys_V6.0_31Jul00.xls Chart 4" xfId="200" xr:uid="{00000000-0005-0000-0000-00005D010000}"/>
    <cellStyle name="m_RWC_SCLbidreview_V1.1_2Nov03" xfId="201" xr:uid="{00000000-0005-0000-0000-00005E010000}"/>
    <cellStyle name="m_Sheet" xfId="202" xr:uid="{00000000-0005-0000-0000-00005F010000}"/>
    <cellStyle name="m_Worksheet" xfId="203" xr:uid="{00000000-0005-0000-0000-000060010000}"/>
    <cellStyle name="millions" xfId="204" xr:uid="{00000000-0005-0000-0000-000061010000}"/>
    <cellStyle name="mmm-yy" xfId="205" xr:uid="{00000000-0005-0000-0000-000062010000}"/>
    <cellStyle name="Model Name" xfId="206" xr:uid="{00000000-0005-0000-0000-000063010000}"/>
    <cellStyle name="Neutral" xfId="37" builtinId="28" customBuiltin="1"/>
    <cellStyle name="Neutral 2" xfId="399" xr:uid="{00000000-0005-0000-0000-000065010000}"/>
    <cellStyle name="no pattern" xfId="207" xr:uid="{00000000-0005-0000-0000-000066010000}"/>
    <cellStyle name="Normal" xfId="0" builtinId="0"/>
    <cellStyle name="Normal - Style1" xfId="208" xr:uid="{00000000-0005-0000-0000-000068010000}"/>
    <cellStyle name="Normal 1" xfId="209" xr:uid="{00000000-0005-0000-0000-000069010000}"/>
    <cellStyle name="Normal 10" xfId="210" xr:uid="{00000000-0005-0000-0000-00006A010000}"/>
    <cellStyle name="Normal 11" xfId="211" xr:uid="{00000000-0005-0000-0000-00006B010000}"/>
    <cellStyle name="Normal 12" xfId="212" xr:uid="{00000000-0005-0000-0000-00006C010000}"/>
    <cellStyle name="Normal 13" xfId="213" xr:uid="{00000000-0005-0000-0000-00006D010000}"/>
    <cellStyle name="Normal 14" xfId="214" xr:uid="{00000000-0005-0000-0000-00006E010000}"/>
    <cellStyle name="Normal 15" xfId="215" xr:uid="{00000000-0005-0000-0000-00006F010000}"/>
    <cellStyle name="Normal 16" xfId="216" xr:uid="{00000000-0005-0000-0000-000070010000}"/>
    <cellStyle name="Normal 17" xfId="217" xr:uid="{00000000-0005-0000-0000-000071010000}"/>
    <cellStyle name="Normal 18" xfId="218" xr:uid="{00000000-0005-0000-0000-000072010000}"/>
    <cellStyle name="Normal 19" xfId="219" xr:uid="{00000000-0005-0000-0000-000073010000}"/>
    <cellStyle name="Normal 2" xfId="44" xr:uid="{00000000-0005-0000-0000-000074010000}"/>
    <cellStyle name="Normal 2 2" xfId="220" xr:uid="{00000000-0005-0000-0000-000075010000}"/>
    <cellStyle name="Normal 2 3" xfId="221" xr:uid="{00000000-0005-0000-0000-000076010000}"/>
    <cellStyle name="Normal 2 4" xfId="222" xr:uid="{00000000-0005-0000-0000-000077010000}"/>
    <cellStyle name="Normal 2 5" xfId="360" xr:uid="{00000000-0005-0000-0000-000078010000}"/>
    <cellStyle name="Normal 2 5 2" xfId="763" xr:uid="{00000000-0005-0000-0000-000079010000}"/>
    <cellStyle name="Normal 2 6" xfId="406" xr:uid="{00000000-0005-0000-0000-00007A010000}"/>
    <cellStyle name="Normal 2 7" xfId="54" xr:uid="{00000000-0005-0000-0000-00007B010000}"/>
    <cellStyle name="Normal 20" xfId="223" xr:uid="{00000000-0005-0000-0000-00007C010000}"/>
    <cellStyle name="Normal 21" xfId="224" xr:uid="{00000000-0005-0000-0000-00007D010000}"/>
    <cellStyle name="Normal 22" xfId="225" xr:uid="{00000000-0005-0000-0000-00007E010000}"/>
    <cellStyle name="Normal 23" xfId="226" xr:uid="{00000000-0005-0000-0000-00007F010000}"/>
    <cellStyle name="Normal 24" xfId="227" xr:uid="{00000000-0005-0000-0000-000080010000}"/>
    <cellStyle name="Normal 25" xfId="228" xr:uid="{00000000-0005-0000-0000-000081010000}"/>
    <cellStyle name="Normal 26" xfId="229" xr:uid="{00000000-0005-0000-0000-000082010000}"/>
    <cellStyle name="Normal 27" xfId="230" xr:uid="{00000000-0005-0000-0000-000083010000}"/>
    <cellStyle name="Normal 28" xfId="363" xr:uid="{00000000-0005-0000-0000-000084010000}"/>
    <cellStyle name="Normal 29" xfId="231" xr:uid="{00000000-0005-0000-0000-000085010000}"/>
    <cellStyle name="Normal 3" xfId="47" xr:uid="{00000000-0005-0000-0000-000086010000}"/>
    <cellStyle name="Normal 30" xfId="455" xr:uid="{00000000-0005-0000-0000-000087010000}"/>
    <cellStyle name="Normal 31" xfId="471" xr:uid="{00000000-0005-0000-0000-000088010000}"/>
    <cellStyle name="Normal 32" xfId="475" xr:uid="{00000000-0005-0000-0000-000089010000}"/>
    <cellStyle name="Normal 33" xfId="49" xr:uid="{00000000-0005-0000-0000-00008A010000}"/>
    <cellStyle name="Normal 33 2" xfId="761" xr:uid="{00000000-0005-0000-0000-00008B010000}"/>
    <cellStyle name="Normal 34" xfId="264" xr:uid="{00000000-0005-0000-0000-00008C010000}"/>
    <cellStyle name="Normal 34 2" xfId="762" xr:uid="{00000000-0005-0000-0000-00008D010000}"/>
    <cellStyle name="Normal 35" xfId="637" xr:uid="{00000000-0005-0000-0000-00008E010000}"/>
    <cellStyle name="Normal 35 2" xfId="869" xr:uid="{00000000-0005-0000-0000-00008F010000}"/>
    <cellStyle name="Normal 36" xfId="685" xr:uid="{00000000-0005-0000-0000-000090010000}"/>
    <cellStyle name="Normal 36 2" xfId="901" xr:uid="{00000000-0005-0000-0000-000091010000}"/>
    <cellStyle name="Normal 37" xfId="583" xr:uid="{00000000-0005-0000-0000-000092010000}"/>
    <cellStyle name="Normal 37 2" xfId="823" xr:uid="{00000000-0005-0000-0000-000093010000}"/>
    <cellStyle name="Normal 38" xfId="694" xr:uid="{00000000-0005-0000-0000-000094010000}"/>
    <cellStyle name="Normal 38 2" xfId="906" xr:uid="{00000000-0005-0000-0000-000095010000}"/>
    <cellStyle name="Normal 39" xfId="647" xr:uid="{00000000-0005-0000-0000-000096010000}"/>
    <cellStyle name="Normal 39 2" xfId="874" xr:uid="{00000000-0005-0000-0000-000097010000}"/>
    <cellStyle name="Normal 4" xfId="233" xr:uid="{00000000-0005-0000-0000-000098010000}"/>
    <cellStyle name="Normal 40" xfId="489" xr:uid="{00000000-0005-0000-0000-000099010000}"/>
    <cellStyle name="Normal 40 2" xfId="767" xr:uid="{00000000-0005-0000-0000-00009A010000}"/>
    <cellStyle name="Normal 41" xfId="521" xr:uid="{00000000-0005-0000-0000-00009B010000}"/>
    <cellStyle name="Normal 41 2" xfId="785" xr:uid="{00000000-0005-0000-0000-00009C010000}"/>
    <cellStyle name="Normal 42" xfId="736" xr:uid="{00000000-0005-0000-0000-00009D010000}"/>
    <cellStyle name="Normal 42 2" xfId="929" xr:uid="{00000000-0005-0000-0000-00009E010000}"/>
    <cellStyle name="Normal 43" xfId="935" xr:uid="{D310A4B8-C79A-436E-97DB-9EF5BA8D73C5}"/>
    <cellStyle name="Normal 44" xfId="936" xr:uid="{8268C85F-9C9F-4AF7-ACFE-81A3E0A496D9}"/>
    <cellStyle name="Normal 45" xfId="234" xr:uid="{00000000-0005-0000-0000-00009F010000}"/>
    <cellStyle name="Normal 47" xfId="235" xr:uid="{00000000-0005-0000-0000-0000A0010000}"/>
    <cellStyle name="Normal 48" xfId="236" xr:uid="{00000000-0005-0000-0000-0000A1010000}"/>
    <cellStyle name="Normal 5" xfId="237" xr:uid="{00000000-0005-0000-0000-0000A2010000}"/>
    <cellStyle name="Normal 50" xfId="238" xr:uid="{00000000-0005-0000-0000-0000A3010000}"/>
    <cellStyle name="Normal 51" xfId="48" xr:uid="{00000000-0005-0000-0000-0000A4010000}"/>
    <cellStyle name="Normal 54" xfId="239" xr:uid="{00000000-0005-0000-0000-0000A5010000}"/>
    <cellStyle name="Normal 55" xfId="240" xr:uid="{00000000-0005-0000-0000-0000A6010000}"/>
    <cellStyle name="Normal 56" xfId="241" xr:uid="{00000000-0005-0000-0000-0000A7010000}"/>
    <cellStyle name="Normal 57" xfId="242" xr:uid="{00000000-0005-0000-0000-0000A8010000}"/>
    <cellStyle name="Normal 59" xfId="243" xr:uid="{00000000-0005-0000-0000-0000A9010000}"/>
    <cellStyle name="Normal 6" xfId="244" xr:uid="{00000000-0005-0000-0000-0000AA010000}"/>
    <cellStyle name="Normal 60" xfId="245" xr:uid="{00000000-0005-0000-0000-0000AB010000}"/>
    <cellStyle name="Normal 62" xfId="246" xr:uid="{00000000-0005-0000-0000-0000AC010000}"/>
    <cellStyle name="Normal 63" xfId="247" xr:uid="{00000000-0005-0000-0000-0000AD010000}"/>
    <cellStyle name="Normal 7" xfId="248" xr:uid="{00000000-0005-0000-0000-0000AE010000}"/>
    <cellStyle name="Normal 8" xfId="249" xr:uid="{00000000-0005-0000-0000-0000AF010000}"/>
    <cellStyle name="Normal 9" xfId="250" xr:uid="{00000000-0005-0000-0000-0000B0010000}"/>
    <cellStyle name="Normal U" xfId="251" xr:uid="{00000000-0005-0000-0000-0000B1010000}"/>
    <cellStyle name="Note" xfId="38" builtinId="10" customBuiltin="1"/>
    <cellStyle name="Note 2" xfId="400" xr:uid="{00000000-0005-0000-0000-0000B3010000}"/>
    <cellStyle name="Note 2 2" xfId="452" xr:uid="{00000000-0005-0000-0000-0000B4010000}"/>
    <cellStyle name="Note 2 2 2" xfId="575" xr:uid="{00000000-0005-0000-0000-0000B5010000}"/>
    <cellStyle name="Note 2 2 2 2" xfId="819" xr:uid="{00000000-0005-0000-0000-0000B6010000}"/>
    <cellStyle name="Note 2 2 3" xfId="496" xr:uid="{00000000-0005-0000-0000-0000B7010000}"/>
    <cellStyle name="Note 2 3" xfId="495" xr:uid="{00000000-0005-0000-0000-0000B8010000}"/>
    <cellStyle name="Note 2 3 2" xfId="769" xr:uid="{00000000-0005-0000-0000-0000B9010000}"/>
    <cellStyle name="Note 2 4" xfId="732" xr:uid="{00000000-0005-0000-0000-0000BA010000}"/>
    <cellStyle name="O.OO" xfId="252" xr:uid="{00000000-0005-0000-0000-0000BB010000}"/>
    <cellStyle name="O.OO0" xfId="253" xr:uid="{00000000-0005-0000-0000-0000BC010000}"/>
    <cellStyle name="OrigenAccount" xfId="254" xr:uid="{00000000-0005-0000-0000-0000BD010000}"/>
    <cellStyle name="OrigenColumnHdg" xfId="255" xr:uid="{00000000-0005-0000-0000-0000BE010000}"/>
    <cellStyle name="OrigenEntity" xfId="256" xr:uid="{00000000-0005-0000-0000-0000BF010000}"/>
    <cellStyle name="OrigenPeriod" xfId="257" xr:uid="{00000000-0005-0000-0000-0000C0010000}"/>
    <cellStyle name="OrigenPostingCode" xfId="258" xr:uid="{00000000-0005-0000-0000-0000C1010000}"/>
    <cellStyle name="OrigenTotals" xfId="259" xr:uid="{00000000-0005-0000-0000-0000C2010000}"/>
    <cellStyle name="Output" xfId="39" builtinId="21" customBuiltin="1"/>
    <cellStyle name="Output 2" xfId="401" xr:uid="{00000000-0005-0000-0000-0000C4010000}"/>
    <cellStyle name="Output 2 2" xfId="453" xr:uid="{00000000-0005-0000-0000-0000C5010000}"/>
    <cellStyle name="Output 2 2 2" xfId="576" xr:uid="{00000000-0005-0000-0000-0000C6010000}"/>
    <cellStyle name="Output 2 2 2 2" xfId="820" xr:uid="{00000000-0005-0000-0000-0000C7010000}"/>
    <cellStyle name="Output 2 2 3" xfId="711" xr:uid="{00000000-0005-0000-0000-0000C8010000}"/>
    <cellStyle name="Output 2 3" xfId="509" xr:uid="{00000000-0005-0000-0000-0000C9010000}"/>
    <cellStyle name="Output 2 3 2" xfId="778" xr:uid="{00000000-0005-0000-0000-0000CA010000}"/>
    <cellStyle name="Output 2 4" xfId="677" xr:uid="{00000000-0005-0000-0000-0000CB010000}"/>
    <cellStyle name="Output Line Items" xfId="260" xr:uid="{00000000-0005-0000-0000-0000CC010000}"/>
    <cellStyle name="Pattern" xfId="261" xr:uid="{00000000-0005-0000-0000-0000CD010000}"/>
    <cellStyle name="Percent" xfId="40" builtinId="5"/>
    <cellStyle name="Percent [2]" xfId="262" xr:uid="{00000000-0005-0000-0000-0000CF010000}"/>
    <cellStyle name="Percent [2] U" xfId="263" xr:uid="{00000000-0005-0000-0000-0000D0010000}"/>
    <cellStyle name="Percent 10" xfId="639" xr:uid="{00000000-0005-0000-0000-0000D1010000}"/>
    <cellStyle name="Percent 10 2" xfId="871" xr:uid="{00000000-0005-0000-0000-0000D2010000}"/>
    <cellStyle name="Percent 11" xfId="506" xr:uid="{00000000-0005-0000-0000-0000D3010000}"/>
    <cellStyle name="Percent 11 2" xfId="776" xr:uid="{00000000-0005-0000-0000-0000D4010000}"/>
    <cellStyle name="Percent 12" xfId="507" xr:uid="{00000000-0005-0000-0000-0000D5010000}"/>
    <cellStyle name="Percent 12 2" xfId="777" xr:uid="{00000000-0005-0000-0000-0000D6010000}"/>
    <cellStyle name="Percent 13" xfId="501" xr:uid="{00000000-0005-0000-0000-0000D7010000}"/>
    <cellStyle name="Percent 13 2" xfId="772" xr:uid="{00000000-0005-0000-0000-0000D8010000}"/>
    <cellStyle name="Percent 14" xfId="713" xr:uid="{00000000-0005-0000-0000-0000D9010000}"/>
    <cellStyle name="Percent 14 2" xfId="918" xr:uid="{00000000-0005-0000-0000-0000DA010000}"/>
    <cellStyle name="Percent 15" xfId="488" xr:uid="{00000000-0005-0000-0000-0000DB010000}"/>
    <cellStyle name="Percent 15 2" xfId="766" xr:uid="{00000000-0005-0000-0000-0000DC010000}"/>
    <cellStyle name="Percent 16" xfId="672" xr:uid="{00000000-0005-0000-0000-0000DD010000}"/>
    <cellStyle name="Percent 16 2" xfId="894" xr:uid="{00000000-0005-0000-0000-0000DE010000}"/>
    <cellStyle name="Percent 17" xfId="729" xr:uid="{00000000-0005-0000-0000-0000DF010000}"/>
    <cellStyle name="Percent 17 2" xfId="928" xr:uid="{00000000-0005-0000-0000-0000E0010000}"/>
    <cellStyle name="Percent 18" xfId="748" xr:uid="{00000000-0005-0000-0000-0000E1010000}"/>
    <cellStyle name="Percent 18 2" xfId="930" xr:uid="{00000000-0005-0000-0000-0000E2010000}"/>
    <cellStyle name="Percent 2" xfId="45" xr:uid="{00000000-0005-0000-0000-0000E3010000}"/>
    <cellStyle name="Percent 29" xfId="932" xr:uid="{00000000-0005-0000-0000-0000E4010000}"/>
    <cellStyle name="Percent 3" xfId="265" xr:uid="{00000000-0005-0000-0000-0000E5010000}"/>
    <cellStyle name="Percent 4" xfId="266" xr:uid="{00000000-0005-0000-0000-0000E6010000}"/>
    <cellStyle name="Percent 5" xfId="402" xr:uid="{00000000-0005-0000-0000-0000E7010000}"/>
    <cellStyle name="Percent 6" xfId="470" xr:uid="{00000000-0005-0000-0000-0000E8010000}"/>
    <cellStyle name="Percent 7" xfId="473" xr:uid="{00000000-0005-0000-0000-0000E9010000}"/>
    <cellStyle name="Percent 8" xfId="483" xr:uid="{00000000-0005-0000-0000-0000EA010000}"/>
    <cellStyle name="Percent 9" xfId="362" xr:uid="{00000000-0005-0000-0000-0000EB010000}"/>
    <cellStyle name="Percent 9 2" xfId="764" xr:uid="{00000000-0005-0000-0000-0000EC010000}"/>
    <cellStyle name="Period" xfId="267" xr:uid="{00000000-0005-0000-0000-0000ED010000}"/>
    <cellStyle name="Period 2" xfId="413" xr:uid="{00000000-0005-0000-0000-0000EE010000}"/>
    <cellStyle name="Period 2 2" xfId="665" xr:uid="{00000000-0005-0000-0000-0000EF010000}"/>
    <cellStyle name="Period 2 2 2" xfId="890" xr:uid="{00000000-0005-0000-0000-0000F0010000}"/>
    <cellStyle name="Period 2 3" xfId="566" xr:uid="{00000000-0005-0000-0000-0000F1010000}"/>
    <cellStyle name="Period 2 3 2" xfId="810" xr:uid="{00000000-0005-0000-0000-0000F2010000}"/>
    <cellStyle name="Period 2 4" xfId="544" xr:uid="{00000000-0005-0000-0000-0000F3010000}"/>
    <cellStyle name="Period 3" xfId="580" xr:uid="{00000000-0005-0000-0000-0000F4010000}"/>
    <cellStyle name="Period 3 2" xfId="822" xr:uid="{00000000-0005-0000-0000-0000F5010000}"/>
    <cellStyle name="Period 4" xfId="551" xr:uid="{00000000-0005-0000-0000-0000F6010000}"/>
    <cellStyle name="Period 4 2" xfId="798" xr:uid="{00000000-0005-0000-0000-0000F7010000}"/>
    <cellStyle name="Period 5" xfId="532" xr:uid="{00000000-0005-0000-0000-0000F8010000}"/>
    <cellStyle name="Period Title" xfId="268" xr:uid="{00000000-0005-0000-0000-0000F9010000}"/>
    <cellStyle name="Period_Ratios Note 08 Feb 2012 (2)" xfId="269" xr:uid="{00000000-0005-0000-0000-0000FA010000}"/>
    <cellStyle name="Pounds (0)" xfId="270" xr:uid="{00000000-0005-0000-0000-0000FB010000}"/>
    <cellStyle name="Right Currency" xfId="271" xr:uid="{00000000-0005-0000-0000-0000FC010000}"/>
    <cellStyle name="Right Date" xfId="272" xr:uid="{00000000-0005-0000-0000-0000FD010000}"/>
    <cellStyle name="Right Multiple" xfId="273" xr:uid="{00000000-0005-0000-0000-0000FE010000}"/>
    <cellStyle name="Right Number" xfId="274" xr:uid="{00000000-0005-0000-0000-0000FF010000}"/>
    <cellStyle name="Right Percentage" xfId="275" xr:uid="{00000000-0005-0000-0000-000000020000}"/>
    <cellStyle name="Right Year" xfId="276" xr:uid="{00000000-0005-0000-0000-000001020000}"/>
    <cellStyle name="SAPBEXaggData" xfId="277" xr:uid="{00000000-0005-0000-0000-000002020000}"/>
    <cellStyle name="SAPBEXaggData 2" xfId="414" xr:uid="{00000000-0005-0000-0000-000003020000}"/>
    <cellStyle name="SAPBEXaggData 2 2" xfId="710" xr:uid="{00000000-0005-0000-0000-000004020000}"/>
    <cellStyle name="SAPBEXaggData 2 2 2" xfId="917" xr:uid="{00000000-0005-0000-0000-000005020000}"/>
    <cellStyle name="SAPBEXaggData 2 3" xfId="747" xr:uid="{00000000-0005-0000-0000-000006020000}"/>
    <cellStyle name="SAPBEXaggData 3" xfId="584" xr:uid="{00000000-0005-0000-0000-000007020000}"/>
    <cellStyle name="SAPBEXaggData 3 2" xfId="824" xr:uid="{00000000-0005-0000-0000-000008020000}"/>
    <cellStyle name="SAPBEXaggData 4" xfId="553" xr:uid="{00000000-0005-0000-0000-000009020000}"/>
    <cellStyle name="SAPBEXaggData 4 2" xfId="799" xr:uid="{00000000-0005-0000-0000-00000A020000}"/>
    <cellStyle name="SAPBEXaggData 5" xfId="533" xr:uid="{00000000-0005-0000-0000-00000B020000}"/>
    <cellStyle name="SAPBEXaggDataEmph" xfId="278" xr:uid="{00000000-0005-0000-0000-00000C020000}"/>
    <cellStyle name="SAPBEXaggDataEmph 2" xfId="415" xr:uid="{00000000-0005-0000-0000-00000D020000}"/>
    <cellStyle name="SAPBEXaggDataEmph 2 2" xfId="512" xr:uid="{00000000-0005-0000-0000-00000E020000}"/>
    <cellStyle name="SAPBEXaggDataEmph 2 2 2" xfId="780" xr:uid="{00000000-0005-0000-0000-00000F020000}"/>
    <cellStyle name="SAPBEXaggDataEmph 2 3" xfId="693" xr:uid="{00000000-0005-0000-0000-000010020000}"/>
    <cellStyle name="SAPBEXaggDataEmph 3" xfId="585" xr:uid="{00000000-0005-0000-0000-000011020000}"/>
    <cellStyle name="SAPBEXaggDataEmph 3 2" xfId="825" xr:uid="{00000000-0005-0000-0000-000012020000}"/>
    <cellStyle name="SAPBEXaggDataEmph 4" xfId="638" xr:uid="{00000000-0005-0000-0000-000013020000}"/>
    <cellStyle name="SAPBEXaggDataEmph 4 2" xfId="870" xr:uid="{00000000-0005-0000-0000-000014020000}"/>
    <cellStyle name="SAPBEXaggDataEmph 5" xfId="494" xr:uid="{00000000-0005-0000-0000-000015020000}"/>
    <cellStyle name="SAPBEXaggItem" xfId="279" xr:uid="{00000000-0005-0000-0000-000016020000}"/>
    <cellStyle name="SAPBEXaggItem 2" xfId="416" xr:uid="{00000000-0005-0000-0000-000017020000}"/>
    <cellStyle name="SAPBEXaggItem 2 2" xfId="514" xr:uid="{00000000-0005-0000-0000-000018020000}"/>
    <cellStyle name="SAPBEXaggItem 2 2 2" xfId="782" xr:uid="{00000000-0005-0000-0000-000019020000}"/>
    <cellStyle name="SAPBEXaggItem 2 3" xfId="491" xr:uid="{00000000-0005-0000-0000-00001A020000}"/>
    <cellStyle name="SAPBEXaggItem 3" xfId="586" xr:uid="{00000000-0005-0000-0000-00001B020000}"/>
    <cellStyle name="SAPBEXaggItem 3 2" xfId="826" xr:uid="{00000000-0005-0000-0000-00001C020000}"/>
    <cellStyle name="SAPBEXaggItem 4" xfId="659" xr:uid="{00000000-0005-0000-0000-00001D020000}"/>
    <cellStyle name="SAPBEXaggItem 4 2" xfId="884" xr:uid="{00000000-0005-0000-0000-00001E020000}"/>
    <cellStyle name="SAPBEXaggItem 5" xfId="651" xr:uid="{00000000-0005-0000-0000-00001F020000}"/>
    <cellStyle name="SAPBEXaggItemX" xfId="280" xr:uid="{00000000-0005-0000-0000-000020020000}"/>
    <cellStyle name="SAPBEXaggItemX 2" xfId="417" xr:uid="{00000000-0005-0000-0000-000021020000}"/>
    <cellStyle name="SAPBEXaggItemX 2 2" xfId="629" xr:uid="{00000000-0005-0000-0000-000022020000}"/>
    <cellStyle name="SAPBEXaggItemX 2 2 2" xfId="864" xr:uid="{00000000-0005-0000-0000-000023020000}"/>
    <cellStyle name="SAPBEXaggItemX 2 3" xfId="703" xr:uid="{00000000-0005-0000-0000-000024020000}"/>
    <cellStyle name="SAPBEXaggItemX 3" xfId="587" xr:uid="{00000000-0005-0000-0000-000025020000}"/>
    <cellStyle name="SAPBEXaggItemX 3 2" xfId="827" xr:uid="{00000000-0005-0000-0000-000026020000}"/>
    <cellStyle name="SAPBEXaggItemX 4" xfId="714" xr:uid="{00000000-0005-0000-0000-000027020000}"/>
    <cellStyle name="SAPBEXaggItemX 4 2" xfId="919" xr:uid="{00000000-0005-0000-0000-000028020000}"/>
    <cellStyle name="SAPBEXaggItemX 5" xfId="749" xr:uid="{00000000-0005-0000-0000-000029020000}"/>
    <cellStyle name="SAPBEXchaText" xfId="281" xr:uid="{00000000-0005-0000-0000-00002A020000}"/>
    <cellStyle name="SAPBEXchaText 2" xfId="418" xr:uid="{00000000-0005-0000-0000-00002B020000}"/>
    <cellStyle name="SAPBEXchaText 2 2" xfId="505" xr:uid="{00000000-0005-0000-0000-00002C020000}"/>
    <cellStyle name="SAPBEXchaText 2 2 2" xfId="775" xr:uid="{00000000-0005-0000-0000-00002D020000}"/>
    <cellStyle name="SAPBEXchaText 2 3" xfId="503" xr:uid="{00000000-0005-0000-0000-00002E020000}"/>
    <cellStyle name="SAPBEXchaText 3" xfId="588" xr:uid="{00000000-0005-0000-0000-00002F020000}"/>
    <cellStyle name="SAPBEXchaText 3 2" xfId="828" xr:uid="{00000000-0005-0000-0000-000030020000}"/>
    <cellStyle name="SAPBEXchaText 4" xfId="707" xr:uid="{00000000-0005-0000-0000-000031020000}"/>
    <cellStyle name="SAPBEXchaText 4 2" xfId="916" xr:uid="{00000000-0005-0000-0000-000032020000}"/>
    <cellStyle name="SAPBEXchaText 5" xfId="746" xr:uid="{00000000-0005-0000-0000-000033020000}"/>
    <cellStyle name="SAPBEXexcBad7" xfId="282" xr:uid="{00000000-0005-0000-0000-000034020000}"/>
    <cellStyle name="SAPBEXexcBad7 2" xfId="419" xr:uid="{00000000-0005-0000-0000-000035020000}"/>
    <cellStyle name="SAPBEXexcBad7 2 2" xfId="567" xr:uid="{00000000-0005-0000-0000-000036020000}"/>
    <cellStyle name="SAPBEXexcBad7 2 2 2" xfId="811" xr:uid="{00000000-0005-0000-0000-000037020000}"/>
    <cellStyle name="SAPBEXexcBad7 2 3" xfId="545" xr:uid="{00000000-0005-0000-0000-000038020000}"/>
    <cellStyle name="SAPBEXexcBad7 3" xfId="589" xr:uid="{00000000-0005-0000-0000-000039020000}"/>
    <cellStyle name="SAPBEXexcBad7 3 2" xfId="829" xr:uid="{00000000-0005-0000-0000-00003A020000}"/>
    <cellStyle name="SAPBEXexcBad7 4" xfId="657" xr:uid="{00000000-0005-0000-0000-00003B020000}"/>
    <cellStyle name="SAPBEXexcBad7 4 2" xfId="882" xr:uid="{00000000-0005-0000-0000-00003C020000}"/>
    <cellStyle name="SAPBEXexcBad7 5" xfId="643" xr:uid="{00000000-0005-0000-0000-00003D020000}"/>
    <cellStyle name="SAPBEXexcBad8" xfId="283" xr:uid="{00000000-0005-0000-0000-00003E020000}"/>
    <cellStyle name="SAPBEXexcBad8 2" xfId="420" xr:uid="{00000000-0005-0000-0000-00003F020000}"/>
    <cellStyle name="SAPBEXexcBad8 2 2" xfId="648" xr:uid="{00000000-0005-0000-0000-000040020000}"/>
    <cellStyle name="SAPBEXexcBad8 2 2 2" xfId="875" xr:uid="{00000000-0005-0000-0000-000041020000}"/>
    <cellStyle name="SAPBEXexcBad8 2 3" xfId="686" xr:uid="{00000000-0005-0000-0000-000042020000}"/>
    <cellStyle name="SAPBEXexcBad8 3" xfId="590" xr:uid="{00000000-0005-0000-0000-000043020000}"/>
    <cellStyle name="SAPBEXexcBad8 3 2" xfId="830" xr:uid="{00000000-0005-0000-0000-000044020000}"/>
    <cellStyle name="SAPBEXexcBad8 4" xfId="520" xr:uid="{00000000-0005-0000-0000-000045020000}"/>
    <cellStyle name="SAPBEXexcBad8 4 2" xfId="784" xr:uid="{00000000-0005-0000-0000-000046020000}"/>
    <cellStyle name="SAPBEXexcBad8 5" xfId="668" xr:uid="{00000000-0005-0000-0000-000047020000}"/>
    <cellStyle name="SAPBEXexcBad9" xfId="284" xr:uid="{00000000-0005-0000-0000-000048020000}"/>
    <cellStyle name="SAPBEXexcBad9 2" xfId="421" xr:uid="{00000000-0005-0000-0000-000049020000}"/>
    <cellStyle name="SAPBEXexcBad9 2 2" xfId="623" xr:uid="{00000000-0005-0000-0000-00004A020000}"/>
    <cellStyle name="SAPBEXexcBad9 2 2 2" xfId="860" xr:uid="{00000000-0005-0000-0000-00004B020000}"/>
    <cellStyle name="SAPBEXexcBad9 2 3" xfId="644" xr:uid="{00000000-0005-0000-0000-00004C020000}"/>
    <cellStyle name="SAPBEXexcBad9 3" xfId="591" xr:uid="{00000000-0005-0000-0000-00004D020000}"/>
    <cellStyle name="SAPBEXexcBad9 3 2" xfId="831" xr:uid="{00000000-0005-0000-0000-00004E020000}"/>
    <cellStyle name="SAPBEXexcBad9 4" xfId="630" xr:uid="{00000000-0005-0000-0000-00004F020000}"/>
    <cellStyle name="SAPBEXexcBad9 4 2" xfId="865" xr:uid="{00000000-0005-0000-0000-000050020000}"/>
    <cellStyle name="SAPBEXexcBad9 5" xfId="671" xr:uid="{00000000-0005-0000-0000-000051020000}"/>
    <cellStyle name="SAPBEXexcCritical4" xfId="285" xr:uid="{00000000-0005-0000-0000-000052020000}"/>
    <cellStyle name="SAPBEXexcCritical4 2" xfId="422" xr:uid="{00000000-0005-0000-0000-000053020000}"/>
    <cellStyle name="SAPBEXexcCritical4 2 2" xfId="658" xr:uid="{00000000-0005-0000-0000-000054020000}"/>
    <cellStyle name="SAPBEXexcCritical4 2 2 2" xfId="883" xr:uid="{00000000-0005-0000-0000-000055020000}"/>
    <cellStyle name="SAPBEXexcCritical4 2 3" xfId="724" xr:uid="{00000000-0005-0000-0000-000056020000}"/>
    <cellStyle name="SAPBEXexcCritical4 3" xfId="592" xr:uid="{00000000-0005-0000-0000-000057020000}"/>
    <cellStyle name="SAPBEXexcCritical4 3 2" xfId="832" xr:uid="{00000000-0005-0000-0000-000058020000}"/>
    <cellStyle name="SAPBEXexcCritical4 4" xfId="502" xr:uid="{00000000-0005-0000-0000-000059020000}"/>
    <cellStyle name="SAPBEXexcCritical4 4 2" xfId="773" xr:uid="{00000000-0005-0000-0000-00005A020000}"/>
    <cellStyle name="SAPBEXexcCritical4 5" xfId="728" xr:uid="{00000000-0005-0000-0000-00005B020000}"/>
    <cellStyle name="SAPBEXexcCritical5" xfId="286" xr:uid="{00000000-0005-0000-0000-00005C020000}"/>
    <cellStyle name="SAPBEXexcCritical5 2" xfId="423" xr:uid="{00000000-0005-0000-0000-00005D020000}"/>
    <cellStyle name="SAPBEXexcCritical5 2 2" xfId="678" xr:uid="{00000000-0005-0000-0000-00005E020000}"/>
    <cellStyle name="SAPBEXexcCritical5 2 2 2" xfId="896" xr:uid="{00000000-0005-0000-0000-00005F020000}"/>
    <cellStyle name="SAPBEXexcCritical5 2 3" xfId="674" xr:uid="{00000000-0005-0000-0000-000060020000}"/>
    <cellStyle name="SAPBEXexcCritical5 3" xfId="593" xr:uid="{00000000-0005-0000-0000-000061020000}"/>
    <cellStyle name="SAPBEXexcCritical5 3 2" xfId="833" xr:uid="{00000000-0005-0000-0000-000062020000}"/>
    <cellStyle name="SAPBEXexcCritical5 4" xfId="725" xr:uid="{00000000-0005-0000-0000-000063020000}"/>
    <cellStyle name="SAPBEXexcCritical5 4 2" xfId="925" xr:uid="{00000000-0005-0000-0000-000064020000}"/>
    <cellStyle name="SAPBEXexcCritical5 5" xfId="755" xr:uid="{00000000-0005-0000-0000-000065020000}"/>
    <cellStyle name="SAPBEXexcCritical6" xfId="287" xr:uid="{00000000-0005-0000-0000-000066020000}"/>
    <cellStyle name="SAPBEXexcCritical6 2" xfId="424" xr:uid="{00000000-0005-0000-0000-000067020000}"/>
    <cellStyle name="SAPBEXexcCritical6 2 2" xfId="716" xr:uid="{00000000-0005-0000-0000-000068020000}"/>
    <cellStyle name="SAPBEXexcCritical6 2 2 2" xfId="921" xr:uid="{00000000-0005-0000-0000-000069020000}"/>
    <cellStyle name="SAPBEXexcCritical6 2 3" xfId="751" xr:uid="{00000000-0005-0000-0000-00006A020000}"/>
    <cellStyle name="SAPBEXexcCritical6 3" xfId="594" xr:uid="{00000000-0005-0000-0000-00006B020000}"/>
    <cellStyle name="SAPBEXexcCritical6 3 2" xfId="834" xr:uid="{00000000-0005-0000-0000-00006C020000}"/>
    <cellStyle name="SAPBEXexcCritical6 4" xfId="554" xr:uid="{00000000-0005-0000-0000-00006D020000}"/>
    <cellStyle name="SAPBEXexcCritical6 4 2" xfId="800" xr:uid="{00000000-0005-0000-0000-00006E020000}"/>
    <cellStyle name="SAPBEXexcCritical6 5" xfId="534" xr:uid="{00000000-0005-0000-0000-00006F020000}"/>
    <cellStyle name="SAPBEXexcGood1" xfId="288" xr:uid="{00000000-0005-0000-0000-000070020000}"/>
    <cellStyle name="SAPBEXexcGood1 2" xfId="425" xr:uid="{00000000-0005-0000-0000-000071020000}"/>
    <cellStyle name="SAPBEXexcGood1 2 2" xfId="701" xr:uid="{00000000-0005-0000-0000-000072020000}"/>
    <cellStyle name="SAPBEXexcGood1 2 2 2" xfId="913" xr:uid="{00000000-0005-0000-0000-000073020000}"/>
    <cellStyle name="SAPBEXexcGood1 2 3" xfId="743" xr:uid="{00000000-0005-0000-0000-000074020000}"/>
    <cellStyle name="SAPBEXexcGood1 3" xfId="595" xr:uid="{00000000-0005-0000-0000-000075020000}"/>
    <cellStyle name="SAPBEXexcGood1 3 2" xfId="835" xr:uid="{00000000-0005-0000-0000-000076020000}"/>
    <cellStyle name="SAPBEXexcGood1 4" xfId="676" xr:uid="{00000000-0005-0000-0000-000077020000}"/>
    <cellStyle name="SAPBEXexcGood1 4 2" xfId="895" xr:uid="{00000000-0005-0000-0000-000078020000}"/>
    <cellStyle name="SAPBEXexcGood1 5" xfId="552" xr:uid="{00000000-0005-0000-0000-000079020000}"/>
    <cellStyle name="SAPBEXexcGood2" xfId="289" xr:uid="{00000000-0005-0000-0000-00007A020000}"/>
    <cellStyle name="SAPBEXexcGood2 2" xfId="426" xr:uid="{00000000-0005-0000-0000-00007B020000}"/>
    <cellStyle name="SAPBEXexcGood2 2 2" xfId="523" xr:uid="{00000000-0005-0000-0000-00007C020000}"/>
    <cellStyle name="SAPBEXexcGood2 2 2 2" xfId="787" xr:uid="{00000000-0005-0000-0000-00007D020000}"/>
    <cellStyle name="SAPBEXexcGood2 2 3" xfId="518" xr:uid="{00000000-0005-0000-0000-00007E020000}"/>
    <cellStyle name="SAPBEXexcGood2 3" xfId="596" xr:uid="{00000000-0005-0000-0000-00007F020000}"/>
    <cellStyle name="SAPBEXexcGood2 3 2" xfId="836" xr:uid="{00000000-0005-0000-0000-000080020000}"/>
    <cellStyle name="SAPBEXexcGood2 4" xfId="522" xr:uid="{00000000-0005-0000-0000-000081020000}"/>
    <cellStyle name="SAPBEXexcGood2 4 2" xfId="786" xr:uid="{00000000-0005-0000-0000-000082020000}"/>
    <cellStyle name="SAPBEXexcGood2 5" xfId="498" xr:uid="{00000000-0005-0000-0000-000083020000}"/>
    <cellStyle name="SAPBEXexcGood3" xfId="290" xr:uid="{00000000-0005-0000-0000-000084020000}"/>
    <cellStyle name="SAPBEXexcGood3 2" xfId="427" xr:uid="{00000000-0005-0000-0000-000085020000}"/>
    <cellStyle name="SAPBEXexcGood3 2 2" xfId="700" xr:uid="{00000000-0005-0000-0000-000086020000}"/>
    <cellStyle name="SAPBEXexcGood3 2 2 2" xfId="912" xr:uid="{00000000-0005-0000-0000-000087020000}"/>
    <cellStyle name="SAPBEXexcGood3 2 3" xfId="742" xr:uid="{00000000-0005-0000-0000-000088020000}"/>
    <cellStyle name="SAPBEXexcGood3 3" xfId="597" xr:uid="{00000000-0005-0000-0000-000089020000}"/>
    <cellStyle name="SAPBEXexcGood3 3 2" xfId="837" xr:uid="{00000000-0005-0000-0000-00008A020000}"/>
    <cellStyle name="SAPBEXexcGood3 4" xfId="555" xr:uid="{00000000-0005-0000-0000-00008B020000}"/>
    <cellStyle name="SAPBEXexcGood3 4 2" xfId="801" xr:uid="{00000000-0005-0000-0000-00008C020000}"/>
    <cellStyle name="SAPBEXexcGood3 5" xfId="625" xr:uid="{00000000-0005-0000-0000-00008D020000}"/>
    <cellStyle name="SAPBEXfilterDrill" xfId="291" xr:uid="{00000000-0005-0000-0000-00008E020000}"/>
    <cellStyle name="SAPBEXfilterDrill 2" xfId="428" xr:uid="{00000000-0005-0000-0000-00008F020000}"/>
    <cellStyle name="SAPBEXfilterDrill 2 2" xfId="524" xr:uid="{00000000-0005-0000-0000-000090020000}"/>
    <cellStyle name="SAPBEXfilterDrill 2 2 2" xfId="788" xr:uid="{00000000-0005-0000-0000-000091020000}"/>
    <cellStyle name="SAPBEXfilterDrill 2 3" xfId="622" xr:uid="{00000000-0005-0000-0000-000092020000}"/>
    <cellStyle name="SAPBEXfilterDrill 3" xfId="598" xr:uid="{00000000-0005-0000-0000-000093020000}"/>
    <cellStyle name="SAPBEXfilterDrill 3 2" xfId="838" xr:uid="{00000000-0005-0000-0000-000094020000}"/>
    <cellStyle name="SAPBEXfilterDrill 4" xfId="556" xr:uid="{00000000-0005-0000-0000-000095020000}"/>
    <cellStyle name="SAPBEXfilterDrill 4 2" xfId="802" xr:uid="{00000000-0005-0000-0000-000096020000}"/>
    <cellStyle name="SAPBEXfilterDrill 5" xfId="535" xr:uid="{00000000-0005-0000-0000-000097020000}"/>
    <cellStyle name="SAPBEXfilterItem" xfId="292" xr:uid="{00000000-0005-0000-0000-000098020000}"/>
    <cellStyle name="SAPBEXfilterItem 2" xfId="429" xr:uid="{00000000-0005-0000-0000-000099020000}"/>
    <cellStyle name="SAPBEXfilterItem 2 2" xfId="669" xr:uid="{00000000-0005-0000-0000-00009A020000}"/>
    <cellStyle name="SAPBEXfilterItem 2 2 2" xfId="892" xr:uid="{00000000-0005-0000-0000-00009B020000}"/>
    <cellStyle name="SAPBEXfilterItem 2 3" xfId="699" xr:uid="{00000000-0005-0000-0000-00009C020000}"/>
    <cellStyle name="SAPBEXfilterItem 2 3 2" xfId="911" xr:uid="{00000000-0005-0000-0000-00009D020000}"/>
    <cellStyle name="SAPBEXfilterItem 2 4" xfId="741" xr:uid="{00000000-0005-0000-0000-00009E020000}"/>
    <cellStyle name="SAPBEXfilterItem 3" xfId="599" xr:uid="{00000000-0005-0000-0000-00009F020000}"/>
    <cellStyle name="SAPBEXfilterItem 3 2" xfId="839" xr:uid="{00000000-0005-0000-0000-0000A0020000}"/>
    <cellStyle name="SAPBEXfilterItem 4" xfId="557" xr:uid="{00000000-0005-0000-0000-0000A1020000}"/>
    <cellStyle name="SAPBEXfilterItem 4 2" xfId="803" xr:uid="{00000000-0005-0000-0000-0000A2020000}"/>
    <cellStyle name="SAPBEXfilterItem 5" xfId="536" xr:uid="{00000000-0005-0000-0000-0000A3020000}"/>
    <cellStyle name="SAPBEXfilterText" xfId="293" xr:uid="{00000000-0005-0000-0000-0000A4020000}"/>
    <cellStyle name="SAPBEXformats" xfId="294" xr:uid="{00000000-0005-0000-0000-0000A5020000}"/>
    <cellStyle name="SAPBEXformats 2" xfId="430" xr:uid="{00000000-0005-0000-0000-0000A6020000}"/>
    <cellStyle name="SAPBEXformats 2 2" xfId="525" xr:uid="{00000000-0005-0000-0000-0000A7020000}"/>
    <cellStyle name="SAPBEXformats 2 2 2" xfId="789" xr:uid="{00000000-0005-0000-0000-0000A8020000}"/>
    <cellStyle name="SAPBEXformats 2 3" xfId="579" xr:uid="{00000000-0005-0000-0000-0000A9020000}"/>
    <cellStyle name="SAPBEXformats 3" xfId="600" xr:uid="{00000000-0005-0000-0000-0000AA020000}"/>
    <cellStyle name="SAPBEXformats 3 2" xfId="840" xr:uid="{00000000-0005-0000-0000-0000AB020000}"/>
    <cellStyle name="SAPBEXformats 4" xfId="682" xr:uid="{00000000-0005-0000-0000-0000AC020000}"/>
    <cellStyle name="SAPBEXformats 4 2" xfId="899" xr:uid="{00000000-0005-0000-0000-0000AD020000}"/>
    <cellStyle name="SAPBEXformats 5" xfId="621" xr:uid="{00000000-0005-0000-0000-0000AE020000}"/>
    <cellStyle name="SAPBEXheaderItem" xfId="295" xr:uid="{00000000-0005-0000-0000-0000AF020000}"/>
    <cellStyle name="SAPBEXheaderItem 2" xfId="431" xr:uid="{00000000-0005-0000-0000-0000B0020000}"/>
    <cellStyle name="SAPBEXheaderItem 2 2" xfId="698" xr:uid="{00000000-0005-0000-0000-0000B1020000}"/>
    <cellStyle name="SAPBEXheaderItem 2 2 2" xfId="910" xr:uid="{00000000-0005-0000-0000-0000B2020000}"/>
    <cellStyle name="SAPBEXheaderItem 2 3" xfId="740" xr:uid="{00000000-0005-0000-0000-0000B3020000}"/>
    <cellStyle name="SAPBEXheaderItem 3" xfId="601" xr:uid="{00000000-0005-0000-0000-0000B4020000}"/>
    <cellStyle name="SAPBEXheaderItem 3 2" xfId="841" xr:uid="{00000000-0005-0000-0000-0000B5020000}"/>
    <cellStyle name="SAPBEXheaderItem 4" xfId="691" xr:uid="{00000000-0005-0000-0000-0000B6020000}"/>
    <cellStyle name="SAPBEXheaderItem 4 2" xfId="904" xr:uid="{00000000-0005-0000-0000-0000B7020000}"/>
    <cellStyle name="SAPBEXheaderItem 5" xfId="673" xr:uid="{00000000-0005-0000-0000-0000B8020000}"/>
    <cellStyle name="SAPBEXheaderText" xfId="296" xr:uid="{00000000-0005-0000-0000-0000B9020000}"/>
    <cellStyle name="SAPBEXheaderText 2" xfId="432" xr:uid="{00000000-0005-0000-0000-0000BA020000}"/>
    <cellStyle name="SAPBEXheaderText 2 2" xfId="526" xr:uid="{00000000-0005-0000-0000-0000BB020000}"/>
    <cellStyle name="SAPBEXheaderText 2 2 2" xfId="790" xr:uid="{00000000-0005-0000-0000-0000BC020000}"/>
    <cellStyle name="SAPBEXheaderText 2 3" xfId="578" xr:uid="{00000000-0005-0000-0000-0000BD020000}"/>
    <cellStyle name="SAPBEXheaderText 3" xfId="602" xr:uid="{00000000-0005-0000-0000-0000BE020000}"/>
    <cellStyle name="SAPBEXheaderText 3 2" xfId="842" xr:uid="{00000000-0005-0000-0000-0000BF020000}"/>
    <cellStyle name="SAPBEXheaderText 4" xfId="667" xr:uid="{00000000-0005-0000-0000-0000C0020000}"/>
    <cellStyle name="SAPBEXheaderText 4 2" xfId="891" xr:uid="{00000000-0005-0000-0000-0000C1020000}"/>
    <cellStyle name="SAPBEXheaderText 5" xfId="550" xr:uid="{00000000-0005-0000-0000-0000C2020000}"/>
    <cellStyle name="SAPBEXHLevel0" xfId="297" xr:uid="{00000000-0005-0000-0000-0000C3020000}"/>
    <cellStyle name="SAPBEXHLevel0 2" xfId="433" xr:uid="{00000000-0005-0000-0000-0000C4020000}"/>
    <cellStyle name="SAPBEXHLevel0 2 2" xfId="568" xr:uid="{00000000-0005-0000-0000-0000C5020000}"/>
    <cellStyle name="SAPBEXHLevel0 2 2 2" xfId="812" xr:uid="{00000000-0005-0000-0000-0000C6020000}"/>
    <cellStyle name="SAPBEXHLevel0 2 3" xfId="666" xr:uid="{00000000-0005-0000-0000-0000C7020000}"/>
    <cellStyle name="SAPBEXHLevel0 3" xfId="603" xr:uid="{00000000-0005-0000-0000-0000C8020000}"/>
    <cellStyle name="SAPBEXHLevel0 3 2" xfId="843" xr:uid="{00000000-0005-0000-0000-0000C9020000}"/>
    <cellStyle name="SAPBEXHLevel0 4" xfId="670" xr:uid="{00000000-0005-0000-0000-0000CA020000}"/>
    <cellStyle name="SAPBEXHLevel0 4 2" xfId="893" xr:uid="{00000000-0005-0000-0000-0000CB020000}"/>
    <cellStyle name="SAPBEXHLevel0 5" xfId="705" xr:uid="{00000000-0005-0000-0000-0000CC020000}"/>
    <cellStyle name="SAPBEXHLevel0X" xfId="298" xr:uid="{00000000-0005-0000-0000-0000CD020000}"/>
    <cellStyle name="SAPBEXHLevel0X 2" xfId="434" xr:uid="{00000000-0005-0000-0000-0000CE020000}"/>
    <cellStyle name="SAPBEXHLevel0X 2 2" xfId="655" xr:uid="{00000000-0005-0000-0000-0000CF020000}"/>
    <cellStyle name="SAPBEXHLevel0X 2 2 2" xfId="880" xr:uid="{00000000-0005-0000-0000-0000D0020000}"/>
    <cellStyle name="SAPBEXHLevel0X 2 3" xfId="611" xr:uid="{00000000-0005-0000-0000-0000D1020000}"/>
    <cellStyle name="SAPBEXHLevel0X 3" xfId="604" xr:uid="{00000000-0005-0000-0000-0000D2020000}"/>
    <cellStyle name="SAPBEXHLevel0X 3 2" xfId="844" xr:uid="{00000000-0005-0000-0000-0000D3020000}"/>
    <cellStyle name="SAPBEXHLevel0X 4" xfId="626" xr:uid="{00000000-0005-0000-0000-0000D4020000}"/>
    <cellStyle name="SAPBEXHLevel0X 4 2" xfId="862" xr:uid="{00000000-0005-0000-0000-0000D5020000}"/>
    <cellStyle name="SAPBEXHLevel0X 5" xfId="511" xr:uid="{00000000-0005-0000-0000-0000D6020000}"/>
    <cellStyle name="SAPBEXHLevel1" xfId="299" xr:uid="{00000000-0005-0000-0000-0000D7020000}"/>
    <cellStyle name="SAPBEXHLevel1 2" xfId="435" xr:uid="{00000000-0005-0000-0000-0000D8020000}"/>
    <cellStyle name="SAPBEXHLevel1 2 2" xfId="684" xr:uid="{00000000-0005-0000-0000-0000D9020000}"/>
    <cellStyle name="SAPBEXHLevel1 2 2 2" xfId="900" xr:uid="{00000000-0005-0000-0000-0000DA020000}"/>
    <cellStyle name="SAPBEXHLevel1 2 3" xfId="487" xr:uid="{00000000-0005-0000-0000-0000DB020000}"/>
    <cellStyle name="SAPBEXHLevel1 3" xfId="605" xr:uid="{00000000-0005-0000-0000-0000DC020000}"/>
    <cellStyle name="SAPBEXHLevel1 3 2" xfId="845" xr:uid="{00000000-0005-0000-0000-0000DD020000}"/>
    <cellStyle name="SAPBEXHLevel1 4" xfId="558" xr:uid="{00000000-0005-0000-0000-0000DE020000}"/>
    <cellStyle name="SAPBEXHLevel1 4 2" xfId="804" xr:uid="{00000000-0005-0000-0000-0000DF020000}"/>
    <cellStyle name="SAPBEXHLevel1 5" xfId="537" xr:uid="{00000000-0005-0000-0000-0000E0020000}"/>
    <cellStyle name="SAPBEXHLevel1X" xfId="300" xr:uid="{00000000-0005-0000-0000-0000E1020000}"/>
    <cellStyle name="SAPBEXHLevel1X 2" xfId="436" xr:uid="{00000000-0005-0000-0000-0000E2020000}"/>
    <cellStyle name="SAPBEXHLevel1X 2 2" xfId="680" xr:uid="{00000000-0005-0000-0000-0000E3020000}"/>
    <cellStyle name="SAPBEXHLevel1X 2 2 2" xfId="897" xr:uid="{00000000-0005-0000-0000-0000E4020000}"/>
    <cellStyle name="SAPBEXHLevel1X 2 3" xfId="706" xr:uid="{00000000-0005-0000-0000-0000E5020000}"/>
    <cellStyle name="SAPBEXHLevel1X 3" xfId="606" xr:uid="{00000000-0005-0000-0000-0000E6020000}"/>
    <cellStyle name="SAPBEXHLevel1X 3 2" xfId="846" xr:uid="{00000000-0005-0000-0000-0000E7020000}"/>
    <cellStyle name="SAPBEXHLevel1X 4" xfId="559" xr:uid="{00000000-0005-0000-0000-0000E8020000}"/>
    <cellStyle name="SAPBEXHLevel1X 4 2" xfId="805" xr:uid="{00000000-0005-0000-0000-0000E9020000}"/>
    <cellStyle name="SAPBEXHLevel1X 5" xfId="538" xr:uid="{00000000-0005-0000-0000-0000EA020000}"/>
    <cellStyle name="SAPBEXHLevel2" xfId="301" xr:uid="{00000000-0005-0000-0000-0000EB020000}"/>
    <cellStyle name="SAPBEXHLevel2 2" xfId="437" xr:uid="{00000000-0005-0000-0000-0000EC020000}"/>
    <cellStyle name="SAPBEXHLevel2 2 2" xfId="569" xr:uid="{00000000-0005-0000-0000-0000ED020000}"/>
    <cellStyle name="SAPBEXHLevel2 2 2 2" xfId="813" xr:uid="{00000000-0005-0000-0000-0000EE020000}"/>
    <cellStyle name="SAPBEXHLevel2 2 3" xfId="546" xr:uid="{00000000-0005-0000-0000-0000EF020000}"/>
    <cellStyle name="SAPBEXHLevel2 3" xfId="607" xr:uid="{00000000-0005-0000-0000-0000F0020000}"/>
    <cellStyle name="SAPBEXHLevel2 3 2" xfId="847" xr:uid="{00000000-0005-0000-0000-0000F1020000}"/>
    <cellStyle name="SAPBEXHLevel2 4" xfId="560" xr:uid="{00000000-0005-0000-0000-0000F2020000}"/>
    <cellStyle name="SAPBEXHLevel2 4 2" xfId="806" xr:uid="{00000000-0005-0000-0000-0000F3020000}"/>
    <cellStyle name="SAPBEXHLevel2 5" xfId="709" xr:uid="{00000000-0005-0000-0000-0000F4020000}"/>
    <cellStyle name="SAPBEXHLevel2X" xfId="302" xr:uid="{00000000-0005-0000-0000-0000F5020000}"/>
    <cellStyle name="SAPBEXHLevel2X 2" xfId="438" xr:uid="{00000000-0005-0000-0000-0000F6020000}"/>
    <cellStyle name="SAPBEXHLevel2X 2 2" xfId="570" xr:uid="{00000000-0005-0000-0000-0000F7020000}"/>
    <cellStyle name="SAPBEXHLevel2X 2 2 2" xfId="814" xr:uid="{00000000-0005-0000-0000-0000F8020000}"/>
    <cellStyle name="SAPBEXHLevel2X 2 3" xfId="721" xr:uid="{00000000-0005-0000-0000-0000F9020000}"/>
    <cellStyle name="SAPBEXHLevel2X 3" xfId="608" xr:uid="{00000000-0005-0000-0000-0000FA020000}"/>
    <cellStyle name="SAPBEXHLevel2X 3 2" xfId="848" xr:uid="{00000000-0005-0000-0000-0000FB020000}"/>
    <cellStyle name="SAPBEXHLevel2X 4" xfId="561" xr:uid="{00000000-0005-0000-0000-0000FC020000}"/>
    <cellStyle name="SAPBEXHLevel2X 4 2" xfId="807" xr:uid="{00000000-0005-0000-0000-0000FD020000}"/>
    <cellStyle name="SAPBEXHLevel2X 5" xfId="642" xr:uid="{00000000-0005-0000-0000-0000FE020000}"/>
    <cellStyle name="SAPBEXHLevel3" xfId="303" xr:uid="{00000000-0005-0000-0000-0000FF020000}"/>
    <cellStyle name="SAPBEXHLevel3 2" xfId="439" xr:uid="{00000000-0005-0000-0000-000000030000}"/>
    <cellStyle name="SAPBEXHLevel3 2 2" xfId="571" xr:uid="{00000000-0005-0000-0000-000001030000}"/>
    <cellStyle name="SAPBEXHLevel3 2 2 2" xfId="815" xr:uid="{00000000-0005-0000-0000-000002030000}"/>
    <cellStyle name="SAPBEXHLevel3 2 3" xfId="547" xr:uid="{00000000-0005-0000-0000-000003030000}"/>
    <cellStyle name="SAPBEXHLevel3 3" xfId="609" xr:uid="{00000000-0005-0000-0000-000004030000}"/>
    <cellStyle name="SAPBEXHLevel3 3 2" xfId="849" xr:uid="{00000000-0005-0000-0000-000005030000}"/>
    <cellStyle name="SAPBEXHLevel3 4" xfId="640" xr:uid="{00000000-0005-0000-0000-000006030000}"/>
    <cellStyle name="SAPBEXHLevel3 4 2" xfId="872" xr:uid="{00000000-0005-0000-0000-000007030000}"/>
    <cellStyle name="SAPBEXHLevel3 5" xfId="654" xr:uid="{00000000-0005-0000-0000-000008030000}"/>
    <cellStyle name="SAPBEXHLevel3X" xfId="304" xr:uid="{00000000-0005-0000-0000-000009030000}"/>
    <cellStyle name="SAPBEXHLevel3X 2" xfId="440" xr:uid="{00000000-0005-0000-0000-00000A030000}"/>
    <cellStyle name="SAPBEXHLevel3X 2 2" xfId="572" xr:uid="{00000000-0005-0000-0000-00000B030000}"/>
    <cellStyle name="SAPBEXHLevel3X 2 2 2" xfId="816" xr:uid="{00000000-0005-0000-0000-00000C030000}"/>
    <cellStyle name="SAPBEXHLevel3X 2 3" xfId="719" xr:uid="{00000000-0005-0000-0000-00000D030000}"/>
    <cellStyle name="SAPBEXHLevel3X 3" xfId="610" xr:uid="{00000000-0005-0000-0000-00000E030000}"/>
    <cellStyle name="SAPBEXHLevel3X 3 2" xfId="850" xr:uid="{00000000-0005-0000-0000-00000F030000}"/>
    <cellStyle name="SAPBEXHLevel3X 4" xfId="562" xr:uid="{00000000-0005-0000-0000-000010030000}"/>
    <cellStyle name="SAPBEXHLevel3X 4 2" xfId="808" xr:uid="{00000000-0005-0000-0000-000011030000}"/>
    <cellStyle name="SAPBEXHLevel3X 5" xfId="516" xr:uid="{00000000-0005-0000-0000-000012030000}"/>
    <cellStyle name="SAPBEXinputData" xfId="305" xr:uid="{00000000-0005-0000-0000-000013030000}"/>
    <cellStyle name="SAPBEXresData" xfId="306" xr:uid="{00000000-0005-0000-0000-000014030000}"/>
    <cellStyle name="SAPBEXresData 2" xfId="441" xr:uid="{00000000-0005-0000-0000-000015030000}"/>
    <cellStyle name="SAPBEXresData 2 2" xfId="634" xr:uid="{00000000-0005-0000-0000-000016030000}"/>
    <cellStyle name="SAPBEXresData 2 2 2" xfId="867" xr:uid="{00000000-0005-0000-0000-000017030000}"/>
    <cellStyle name="SAPBEXresData 2 3" xfId="712" xr:uid="{00000000-0005-0000-0000-000018030000}"/>
    <cellStyle name="SAPBEXresData 3" xfId="612" xr:uid="{00000000-0005-0000-0000-000019030000}"/>
    <cellStyle name="SAPBEXresData 3 2" xfId="851" xr:uid="{00000000-0005-0000-0000-00001A030000}"/>
    <cellStyle name="SAPBEXresData 4" xfId="720" xr:uid="{00000000-0005-0000-0000-00001B030000}"/>
    <cellStyle name="SAPBEXresData 4 2" xfId="923" xr:uid="{00000000-0005-0000-0000-00001C030000}"/>
    <cellStyle name="SAPBEXresData 5" xfId="753" xr:uid="{00000000-0005-0000-0000-00001D030000}"/>
    <cellStyle name="SAPBEXresDataEmph" xfId="307" xr:uid="{00000000-0005-0000-0000-00001E030000}"/>
    <cellStyle name="SAPBEXresDataEmph 2" xfId="442" xr:uid="{00000000-0005-0000-0000-00001F030000}"/>
    <cellStyle name="SAPBEXresDataEmph 2 2" xfId="635" xr:uid="{00000000-0005-0000-0000-000020030000}"/>
    <cellStyle name="SAPBEXresDataEmph 2 2 2" xfId="868" xr:uid="{00000000-0005-0000-0000-000021030000}"/>
    <cellStyle name="SAPBEXresDataEmph 2 3" xfId="632" xr:uid="{00000000-0005-0000-0000-000022030000}"/>
    <cellStyle name="SAPBEXresDataEmph 3" xfId="613" xr:uid="{00000000-0005-0000-0000-000023030000}"/>
    <cellStyle name="SAPBEXresDataEmph 3 2" xfId="852" xr:uid="{00000000-0005-0000-0000-000024030000}"/>
    <cellStyle name="SAPBEXresDataEmph 4" xfId="628" xr:uid="{00000000-0005-0000-0000-000025030000}"/>
    <cellStyle name="SAPBEXresDataEmph 4 2" xfId="863" xr:uid="{00000000-0005-0000-0000-000026030000}"/>
    <cellStyle name="SAPBEXresDataEmph 5" xfId="646" xr:uid="{00000000-0005-0000-0000-000027030000}"/>
    <cellStyle name="SAPBEXresItem" xfId="308" xr:uid="{00000000-0005-0000-0000-000028030000}"/>
    <cellStyle name="SAPBEXresItem 2" xfId="443" xr:uid="{00000000-0005-0000-0000-000029030000}"/>
    <cellStyle name="SAPBEXresItem 2 2" xfId="573" xr:uid="{00000000-0005-0000-0000-00002A030000}"/>
    <cellStyle name="SAPBEXresItem 2 2 2" xfId="817" xr:uid="{00000000-0005-0000-0000-00002B030000}"/>
    <cellStyle name="SAPBEXresItem 2 3" xfId="718" xr:uid="{00000000-0005-0000-0000-00002C030000}"/>
    <cellStyle name="SAPBEXresItem 3" xfId="614" xr:uid="{00000000-0005-0000-0000-00002D030000}"/>
    <cellStyle name="SAPBEXresItem 3 2" xfId="853" xr:uid="{00000000-0005-0000-0000-00002E030000}"/>
    <cellStyle name="SAPBEXresItem 4" xfId="624" xr:uid="{00000000-0005-0000-0000-00002F030000}"/>
    <cellStyle name="SAPBEXresItem 4 2" xfId="861" xr:uid="{00000000-0005-0000-0000-000030030000}"/>
    <cellStyle name="SAPBEXresItem 5" xfId="645" xr:uid="{00000000-0005-0000-0000-000031030000}"/>
    <cellStyle name="SAPBEXresItemX" xfId="309" xr:uid="{00000000-0005-0000-0000-000032030000}"/>
    <cellStyle name="SAPBEXresItemX 2" xfId="444" xr:uid="{00000000-0005-0000-0000-000033030000}"/>
    <cellStyle name="SAPBEXresItemX 2 2" xfId="497" xr:uid="{00000000-0005-0000-0000-000034030000}"/>
    <cellStyle name="SAPBEXresItemX 2 2 2" xfId="770" xr:uid="{00000000-0005-0000-0000-000035030000}"/>
    <cellStyle name="SAPBEXresItemX 2 3" xfId="731" xr:uid="{00000000-0005-0000-0000-000036030000}"/>
    <cellStyle name="SAPBEXresItemX 3" xfId="615" xr:uid="{00000000-0005-0000-0000-000037030000}"/>
    <cellStyle name="SAPBEXresItemX 3 2" xfId="854" xr:uid="{00000000-0005-0000-0000-000038030000}"/>
    <cellStyle name="SAPBEXresItemX 4" xfId="633" xr:uid="{00000000-0005-0000-0000-000039030000}"/>
    <cellStyle name="SAPBEXresItemX 4 2" xfId="866" xr:uid="{00000000-0005-0000-0000-00003A030000}"/>
    <cellStyle name="SAPBEXresItemX 5" xfId="563" xr:uid="{00000000-0005-0000-0000-00003B030000}"/>
    <cellStyle name="SAPBEXstdData" xfId="310" xr:uid="{00000000-0005-0000-0000-00003C030000}"/>
    <cellStyle name="SAPBEXstdData 2" xfId="445" xr:uid="{00000000-0005-0000-0000-00003D030000}"/>
    <cellStyle name="SAPBEXstdData 2 2" xfId="574" xr:uid="{00000000-0005-0000-0000-00003E030000}"/>
    <cellStyle name="SAPBEXstdData 2 2 2" xfId="818" xr:uid="{00000000-0005-0000-0000-00003F030000}"/>
    <cellStyle name="SAPBEXstdData 2 3" xfId="708" xr:uid="{00000000-0005-0000-0000-000040030000}"/>
    <cellStyle name="SAPBEXstdData 3" xfId="616" xr:uid="{00000000-0005-0000-0000-000041030000}"/>
    <cellStyle name="SAPBEXstdData 3 2" xfId="855" xr:uid="{00000000-0005-0000-0000-000042030000}"/>
    <cellStyle name="SAPBEXstdData 4" xfId="704" xr:uid="{00000000-0005-0000-0000-000043030000}"/>
    <cellStyle name="SAPBEXstdData 4 2" xfId="915" xr:uid="{00000000-0005-0000-0000-000044030000}"/>
    <cellStyle name="SAPBEXstdData 5" xfId="745" xr:uid="{00000000-0005-0000-0000-000045030000}"/>
    <cellStyle name="SAPBEXstdDataEmph" xfId="311" xr:uid="{00000000-0005-0000-0000-000046030000}"/>
    <cellStyle name="SAPBEXstdDataEmph 2" xfId="446" xr:uid="{00000000-0005-0000-0000-000047030000}"/>
    <cellStyle name="SAPBEXstdDataEmph 2 2" xfId="697" xr:uid="{00000000-0005-0000-0000-000048030000}"/>
    <cellStyle name="SAPBEXstdDataEmph 2 2 2" xfId="909" xr:uid="{00000000-0005-0000-0000-000049030000}"/>
    <cellStyle name="SAPBEXstdDataEmph 2 3" xfId="739" xr:uid="{00000000-0005-0000-0000-00004A030000}"/>
    <cellStyle name="SAPBEXstdDataEmph 3" xfId="617" xr:uid="{00000000-0005-0000-0000-00004B030000}"/>
    <cellStyle name="SAPBEXstdDataEmph 3 2" xfId="856" xr:uid="{00000000-0005-0000-0000-00004C030000}"/>
    <cellStyle name="SAPBEXstdDataEmph 4" xfId="681" xr:uid="{00000000-0005-0000-0000-00004D030000}"/>
    <cellStyle name="SAPBEXstdDataEmph 4 2" xfId="898" xr:uid="{00000000-0005-0000-0000-00004E030000}"/>
    <cellStyle name="SAPBEXstdDataEmph 5" xfId="679" xr:uid="{00000000-0005-0000-0000-00004F030000}"/>
    <cellStyle name="SAPBEXstdItem" xfId="312" xr:uid="{00000000-0005-0000-0000-000050030000}"/>
    <cellStyle name="SAPBEXstdItem 2" xfId="447" xr:uid="{00000000-0005-0000-0000-000051030000}"/>
    <cellStyle name="SAPBEXstdItem 2 2" xfId="527" xr:uid="{00000000-0005-0000-0000-000052030000}"/>
    <cellStyle name="SAPBEXstdItem 2 2 2" xfId="791" xr:uid="{00000000-0005-0000-0000-000053030000}"/>
    <cellStyle name="SAPBEXstdItem 2 3" xfId="581" xr:uid="{00000000-0005-0000-0000-000054030000}"/>
    <cellStyle name="SAPBEXstdItem 3" xfId="618" xr:uid="{00000000-0005-0000-0000-000055030000}"/>
    <cellStyle name="SAPBEXstdItem 3 2" xfId="857" xr:uid="{00000000-0005-0000-0000-000056030000}"/>
    <cellStyle name="SAPBEXstdItem 4" xfId="717" xr:uid="{00000000-0005-0000-0000-000057030000}"/>
    <cellStyle name="SAPBEXstdItem 4 2" xfId="922" xr:uid="{00000000-0005-0000-0000-000058030000}"/>
    <cellStyle name="SAPBEXstdItem 5" xfId="752" xr:uid="{00000000-0005-0000-0000-000059030000}"/>
    <cellStyle name="SAPBEXstdItemX" xfId="313" xr:uid="{00000000-0005-0000-0000-00005A030000}"/>
    <cellStyle name="SAPBEXstdItemX 2" xfId="448" xr:uid="{00000000-0005-0000-0000-00005B030000}"/>
    <cellStyle name="SAPBEXstdItemX 2 2" xfId="696" xr:uid="{00000000-0005-0000-0000-00005C030000}"/>
    <cellStyle name="SAPBEXstdItemX 2 2 2" xfId="908" xr:uid="{00000000-0005-0000-0000-00005D030000}"/>
    <cellStyle name="SAPBEXstdItemX 2 3" xfId="738" xr:uid="{00000000-0005-0000-0000-00005E030000}"/>
    <cellStyle name="SAPBEXstdItemX 3" xfId="619" xr:uid="{00000000-0005-0000-0000-00005F030000}"/>
    <cellStyle name="SAPBEXstdItemX 3 2" xfId="858" xr:uid="{00000000-0005-0000-0000-000060030000}"/>
    <cellStyle name="SAPBEXstdItemX 4" xfId="688" xr:uid="{00000000-0005-0000-0000-000061030000}"/>
    <cellStyle name="SAPBEXstdItemX 4 2" xfId="902" xr:uid="{00000000-0005-0000-0000-000062030000}"/>
    <cellStyle name="SAPBEXstdItemX 5" xfId="675" xr:uid="{00000000-0005-0000-0000-000063030000}"/>
    <cellStyle name="SAPBEXtitle" xfId="314" xr:uid="{00000000-0005-0000-0000-000064030000}"/>
    <cellStyle name="SAPBEXundefined" xfId="315" xr:uid="{00000000-0005-0000-0000-000065030000}"/>
    <cellStyle name="SAPBEXundefined 2" xfId="449" xr:uid="{00000000-0005-0000-0000-000066030000}"/>
    <cellStyle name="SAPBEXundefined 2 2" xfId="528" xr:uid="{00000000-0005-0000-0000-000067030000}"/>
    <cellStyle name="SAPBEXundefined 2 2 2" xfId="792" xr:uid="{00000000-0005-0000-0000-000068030000}"/>
    <cellStyle name="SAPBEXundefined 2 3" xfId="722" xr:uid="{00000000-0005-0000-0000-000069030000}"/>
    <cellStyle name="SAPBEXundefined 3" xfId="620" xr:uid="{00000000-0005-0000-0000-00006A030000}"/>
    <cellStyle name="SAPBEXundefined 3 2" xfId="859" xr:uid="{00000000-0005-0000-0000-00006B030000}"/>
    <cellStyle name="SAPBEXundefined 4" xfId="689" xr:uid="{00000000-0005-0000-0000-00006C030000}"/>
    <cellStyle name="SAPBEXundefined 4 2" xfId="903" xr:uid="{00000000-0005-0000-0000-00006D030000}"/>
    <cellStyle name="SAPBEXundefined 5" xfId="687" xr:uid="{00000000-0005-0000-0000-00006E030000}"/>
    <cellStyle name="Section Number" xfId="316" xr:uid="{00000000-0005-0000-0000-00006F030000}"/>
    <cellStyle name="SEM-BPS-data" xfId="317" xr:uid="{00000000-0005-0000-0000-000070030000}"/>
    <cellStyle name="SEM-BPS-head" xfId="318" xr:uid="{00000000-0005-0000-0000-000071030000}"/>
    <cellStyle name="SEM-BPS-headdata" xfId="319" xr:uid="{00000000-0005-0000-0000-000072030000}"/>
    <cellStyle name="SEM-BPS-headkey" xfId="320" xr:uid="{00000000-0005-0000-0000-000073030000}"/>
    <cellStyle name="SEM-BPS-input-on" xfId="321" xr:uid="{00000000-0005-0000-0000-000074030000}"/>
    <cellStyle name="SEM-BPS-key" xfId="322" xr:uid="{00000000-0005-0000-0000-000075030000}"/>
    <cellStyle name="SEM-BPS-sub1" xfId="323" xr:uid="{00000000-0005-0000-0000-000076030000}"/>
    <cellStyle name="SEM-BPS-sub2" xfId="324" xr:uid="{00000000-0005-0000-0000-000077030000}"/>
    <cellStyle name="SEM-BPS-total" xfId="325" xr:uid="{00000000-0005-0000-0000-000078030000}"/>
    <cellStyle name="Sheet Title" xfId="326" xr:uid="{00000000-0005-0000-0000-000079030000}"/>
    <cellStyle name="Special" xfId="327" xr:uid="{00000000-0005-0000-0000-00007A030000}"/>
    <cellStyle name="Standard_stud97" xfId="328" xr:uid="{00000000-0005-0000-0000-00007B030000}"/>
    <cellStyle name="Style 1" xfId="329" xr:uid="{00000000-0005-0000-0000-00007C030000}"/>
    <cellStyle name="style1" xfId="330" xr:uid="{00000000-0005-0000-0000-00007D030000}"/>
    <cellStyle name="style1a" xfId="331" xr:uid="{00000000-0005-0000-0000-00007E030000}"/>
    <cellStyle name="Style2" xfId="332" xr:uid="{00000000-0005-0000-0000-00007F030000}"/>
    <cellStyle name="Style4" xfId="333" xr:uid="{00000000-0005-0000-0000-000080030000}"/>
    <cellStyle name="Style5" xfId="334" xr:uid="{00000000-0005-0000-0000-000081030000}"/>
    <cellStyle name="swiss" xfId="335" xr:uid="{00000000-0005-0000-0000-000082030000}"/>
    <cellStyle name="swiss input" xfId="336" xr:uid="{00000000-0005-0000-0000-000083030000}"/>
    <cellStyle name="swiss input1" xfId="337" xr:uid="{00000000-0005-0000-0000-000084030000}"/>
    <cellStyle name="swiss input2" xfId="338" xr:uid="{00000000-0005-0000-0000-000085030000}"/>
    <cellStyle name="swiss spec" xfId="339" xr:uid="{00000000-0005-0000-0000-000086030000}"/>
    <cellStyle name="Switch" xfId="340" xr:uid="{00000000-0005-0000-0000-000087030000}"/>
    <cellStyle name="Table Heading" xfId="341" xr:uid="{00000000-0005-0000-0000-000088030000}"/>
    <cellStyle name="Tim" xfId="342" xr:uid="{00000000-0005-0000-0000-000089030000}"/>
    <cellStyle name="times" xfId="343" xr:uid="{00000000-0005-0000-0000-00008A030000}"/>
    <cellStyle name="Title" xfId="41" builtinId="15" customBuiltin="1"/>
    <cellStyle name="Title 2" xfId="403" xr:uid="{00000000-0005-0000-0000-00008C030000}"/>
    <cellStyle name="TOC 1" xfId="344" xr:uid="{00000000-0005-0000-0000-00008D030000}"/>
    <cellStyle name="TOC 2" xfId="345" xr:uid="{00000000-0005-0000-0000-00008E030000}"/>
    <cellStyle name="TOC 3" xfId="346" xr:uid="{00000000-0005-0000-0000-00008F030000}"/>
    <cellStyle name="TOC 4" xfId="347" xr:uid="{00000000-0005-0000-0000-000090030000}"/>
    <cellStyle name="Total" xfId="42" builtinId="25" customBuiltin="1"/>
    <cellStyle name="Total 2" xfId="404" xr:uid="{00000000-0005-0000-0000-000092030000}"/>
    <cellStyle name="Total 2 2" xfId="454" xr:uid="{00000000-0005-0000-0000-000093030000}"/>
    <cellStyle name="Total 2 2 2" xfId="656" xr:uid="{00000000-0005-0000-0000-000094030000}"/>
    <cellStyle name="Total 2 2 2 2" xfId="881" xr:uid="{00000000-0005-0000-0000-000095030000}"/>
    <cellStyle name="Total 2 2 3" xfId="548" xr:uid="{00000000-0005-0000-0000-000096030000}"/>
    <cellStyle name="Total 2 3" xfId="702" xr:uid="{00000000-0005-0000-0000-000097030000}"/>
    <cellStyle name="Total 2 3 2" xfId="914" xr:uid="{00000000-0005-0000-0000-000098030000}"/>
    <cellStyle name="Total 2 4" xfId="744" xr:uid="{00000000-0005-0000-0000-000099030000}"/>
    <cellStyle name="un-bold" xfId="348" xr:uid="{00000000-0005-0000-0000-00009A030000}"/>
    <cellStyle name="UNITS" xfId="349" xr:uid="{00000000-0005-0000-0000-00009B030000}"/>
    <cellStyle name="un-Pattern" xfId="350" xr:uid="{00000000-0005-0000-0000-00009C030000}"/>
    <cellStyle name="un-wrap" xfId="351" xr:uid="{00000000-0005-0000-0000-00009D030000}"/>
    <cellStyle name="Warning Text" xfId="43" builtinId="11" customBuiltin="1"/>
    <cellStyle name="Warning Text 2" xfId="405" xr:uid="{00000000-0005-0000-0000-00009F030000}"/>
    <cellStyle name="white/hidden" xfId="352" xr:uid="{00000000-0005-0000-0000-0000A0030000}"/>
    <cellStyle name="WorksheetTitle" xfId="353" xr:uid="{00000000-0005-0000-0000-0000A1030000}"/>
    <cellStyle name="wrap" xfId="354" xr:uid="{00000000-0005-0000-0000-0000A2030000}"/>
    <cellStyle name="xMillions ($0.0m)" xfId="355" xr:uid="{00000000-0005-0000-0000-0000A3030000}"/>
    <cellStyle name="xMillions (0.0)" xfId="356" xr:uid="{00000000-0005-0000-0000-0000A4030000}"/>
    <cellStyle name="xThousands ($0.0k)" xfId="357" xr:uid="{00000000-0005-0000-0000-0000A5030000}"/>
    <cellStyle name="xThousands (0.0)" xfId="358" xr:uid="{00000000-0005-0000-0000-0000A6030000}"/>
    <cellStyle name="yellow" xfId="359" xr:uid="{00000000-0005-0000-0000-0000A7030000}"/>
  </cellStyles>
  <dxfs count="0"/>
  <tableStyles count="0" defaultTableStyle="TableStyleMedium2" defaultPivotStyle="PivotStyleLight16"/>
  <colors>
    <mruColors>
      <color rgb="FF0563C1"/>
      <color rgb="FF00B050"/>
      <color rgb="FFFFFF33"/>
      <color rgb="FFFFFF79"/>
      <color rgb="FFA28DBD"/>
      <color rgb="FFFFFF93"/>
      <color rgb="FF000000"/>
      <color rgb="FFFFFFFF"/>
      <color rgb="FFF371F3"/>
      <color rgb="FFA28D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 Id="rId35" Type="http://schemas.openxmlformats.org/officeDocument/2006/relationships/customXml" Target="../customXml/item2.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New%20folder\ACCAM\CURRENT_Project_Growth_Cost_Summary_2012_2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CFO\Finance\Planning%20and%20Policy\05%20Contributions\1%20Projects\DCP%202021\08%20Modelling\6%20Greg_ad_hoc_analysis\Final\Cost_allocation_methodology_model_20211117.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tatus"/>
      <sheetName val="GrowthCostSummary"/>
      <sheetName val="GrowthCostData"/>
      <sheetName val="GrowthCostData_FutureRec"/>
      <sheetName val="ActivMap"/>
      <sheetName val="ProjectAnalysis"/>
      <sheetName val="FLAcapex"/>
      <sheetName val="FLArevenue"/>
      <sheetName val="ProjectHPadd"/>
      <sheetName val="HyperionData"/>
      <sheetName val="HyperionData_old"/>
      <sheetName val="WorkingData"/>
      <sheetName val="LegacyProj"/>
      <sheetName val="TRCapexInfl2"/>
      <sheetName val="TRCapexList"/>
      <sheetName val="GrowthCostData_TrMap"/>
      <sheetName val="Notes"/>
    </sheetNames>
    <sheetDataSet>
      <sheetData sheetId="0"/>
      <sheetData sheetId="1"/>
      <sheetData sheetId="2"/>
      <sheetData sheetId="3"/>
      <sheetData sheetId="4"/>
      <sheetData sheetId="5"/>
      <sheetData sheetId="6"/>
      <sheetData sheetId="7"/>
      <sheetData sheetId="8"/>
      <sheetData sheetId="9"/>
      <sheetData sheetId="10">
        <row r="3">
          <cell r="D3" t="str">
            <v>PC2100004</v>
          </cell>
          <cell r="E3" t="str">
            <v>City Branding</v>
          </cell>
          <cell r="F3" t="str">
            <v>Auckland Council</v>
          </cell>
          <cell r="G3" t="str">
            <v>Auckland Council communications and public affairs</v>
          </cell>
          <cell r="H3" t="str">
            <v>E115305</v>
          </cell>
          <cell r="I3" t="str">
            <v>Brand and channel communication</v>
          </cell>
          <cell r="J3" t="str">
            <v>Lifestyle and culture</v>
          </cell>
          <cell r="K3" t="str">
            <v>Regional arts, culture and events services</v>
          </cell>
          <cell r="L3" t="str">
            <v>Regional arts and culture initiatives</v>
          </cell>
          <cell r="M3" t="str">
            <v>Lifestyle and culture</v>
          </cell>
          <cell r="N3" t="str">
            <v>Regional arts, culture and events services</v>
          </cell>
          <cell r="O3" t="str">
            <v>Regional arts and culture initiatives</v>
          </cell>
          <cell r="P3" t="str">
            <v>Lifestyle and culture</v>
          </cell>
          <cell r="Q3" t="str">
            <v>Regional arts, culture and events services</v>
          </cell>
          <cell r="R3" t="str">
            <v>Regional arts and culture initiatives</v>
          </cell>
          <cell r="S3" t="str">
            <v>A1211305</v>
          </cell>
          <cell r="T3" t="str">
            <v>A1211305</v>
          </cell>
          <cell r="U3" t="str">
            <v>Regional arts facilities</v>
          </cell>
          <cell r="V3" t="str">
            <v>L050</v>
          </cell>
          <cell r="W3" t="str">
            <v>Regional</v>
          </cell>
          <cell r="X3" t="str">
            <v>PL40810</v>
          </cell>
          <cell r="Y3" t="str">
            <v>Expense</v>
          </cell>
          <cell r="Z3">
            <v>20070701</v>
          </cell>
          <cell r="AA3">
            <v>20120630</v>
          </cell>
          <cell r="AB3">
            <v>1</v>
          </cell>
          <cell r="AC3" t="str">
            <v>Programme</v>
          </cell>
          <cell r="AD3">
            <v>0</v>
          </cell>
          <cell r="AE3">
            <v>0</v>
          </cell>
          <cell r="AF3">
            <v>0</v>
          </cell>
          <cell r="AG3">
            <v>1</v>
          </cell>
          <cell r="AH3">
            <v>14</v>
          </cell>
          <cell r="AI3" t="str">
            <v>Art Facilities</v>
          </cell>
          <cell r="AJ3" t="str">
            <v>Other assets (Capex)</v>
          </cell>
          <cell r="AK3">
            <v>20</v>
          </cell>
          <cell r="AM3">
            <v>1</v>
          </cell>
          <cell r="AS3">
            <v>92765</v>
          </cell>
          <cell r="AT3">
            <v>0</v>
          </cell>
          <cell r="AU3">
            <v>0</v>
          </cell>
          <cell r="AV3">
            <v>0</v>
          </cell>
          <cell r="AW3">
            <v>0</v>
          </cell>
          <cell r="AX3">
            <v>0</v>
          </cell>
          <cell r="AY3">
            <v>0</v>
          </cell>
          <cell r="AZ3">
            <v>0</v>
          </cell>
          <cell r="BA3">
            <v>0</v>
          </cell>
          <cell r="BB3">
            <v>0</v>
          </cell>
          <cell r="BC3">
            <v>0</v>
          </cell>
          <cell r="BD3">
            <v>3.3000000000000002E-2</v>
          </cell>
          <cell r="BE3">
            <v>6.7088999999999732E-2</v>
          </cell>
          <cell r="BF3">
            <v>0.10230293699999971</v>
          </cell>
          <cell r="BG3">
            <v>0.14088353979499968</v>
          </cell>
          <cell r="BH3">
            <v>0.18195534722761963</v>
          </cell>
          <cell r="BI3">
            <v>0.21859596299167583</v>
          </cell>
          <cell r="BJ3">
            <v>0.25637243784441766</v>
          </cell>
          <cell r="BK3">
            <v>0.29783272829328333</v>
          </cell>
          <cell r="BL3">
            <v>0.3445547065118415</v>
          </cell>
          <cell r="BM3">
            <v>0.39295867594626777</v>
          </cell>
          <cell r="BN3">
            <v>0</v>
          </cell>
          <cell r="BO3">
            <v>0</v>
          </cell>
          <cell r="BP3">
            <v>0</v>
          </cell>
          <cell r="BQ3">
            <v>0</v>
          </cell>
          <cell r="BR3">
            <v>0</v>
          </cell>
          <cell r="BS3">
            <v>0</v>
          </cell>
          <cell r="BT3">
            <v>0</v>
          </cell>
          <cell r="BU3">
            <v>0</v>
          </cell>
          <cell r="BV3">
            <v>0</v>
          </cell>
          <cell r="BW3">
            <v>0</v>
          </cell>
          <cell r="BX3">
            <v>0</v>
          </cell>
          <cell r="BY3">
            <v>92765</v>
          </cell>
          <cell r="BZ3">
            <v>0</v>
          </cell>
          <cell r="CA3">
            <v>0</v>
          </cell>
          <cell r="CB3">
            <v>0</v>
          </cell>
          <cell r="CC3">
            <v>0</v>
          </cell>
          <cell r="CD3">
            <v>0</v>
          </cell>
          <cell r="CE3">
            <v>0</v>
          </cell>
          <cell r="CF3">
            <v>0</v>
          </cell>
          <cell r="CG3">
            <v>0</v>
          </cell>
          <cell r="CH3">
            <v>0</v>
          </cell>
          <cell r="CI3">
            <v>0</v>
          </cell>
          <cell r="CK3">
            <v>0</v>
          </cell>
          <cell r="CL3">
            <v>0</v>
          </cell>
          <cell r="CM3">
            <v>0</v>
          </cell>
          <cell r="CN3">
            <v>0</v>
          </cell>
          <cell r="CO3">
            <v>0</v>
          </cell>
          <cell r="CP3">
            <v>0</v>
          </cell>
          <cell r="CQ3">
            <v>0</v>
          </cell>
          <cell r="CR3">
            <v>0</v>
          </cell>
          <cell r="CS3">
            <v>0</v>
          </cell>
          <cell r="CT3">
            <v>0</v>
          </cell>
          <cell r="CU3">
            <v>0</v>
          </cell>
          <cell r="CW3">
            <v>0</v>
          </cell>
          <cell r="CX3">
            <v>0</v>
          </cell>
          <cell r="CY3">
            <v>0</v>
          </cell>
          <cell r="CZ3">
            <v>0</v>
          </cell>
          <cell r="DA3">
            <v>0</v>
          </cell>
          <cell r="DB3">
            <v>0</v>
          </cell>
          <cell r="DC3">
            <v>0</v>
          </cell>
          <cell r="DD3">
            <v>0</v>
          </cell>
          <cell r="DE3">
            <v>0</v>
          </cell>
          <cell r="DF3">
            <v>0</v>
          </cell>
          <cell r="DG3">
            <v>0</v>
          </cell>
          <cell r="DI3">
            <v>92765</v>
          </cell>
          <cell r="DJ3">
            <v>0</v>
          </cell>
          <cell r="DK3">
            <v>0</v>
          </cell>
          <cell r="DL3">
            <v>0</v>
          </cell>
          <cell r="DM3">
            <v>0</v>
          </cell>
          <cell r="DN3">
            <v>0</v>
          </cell>
          <cell r="DO3">
            <v>0</v>
          </cell>
          <cell r="DP3">
            <v>0</v>
          </cell>
          <cell r="DQ3">
            <v>0</v>
          </cell>
          <cell r="DR3">
            <v>0</v>
          </cell>
          <cell r="DS3">
            <v>0</v>
          </cell>
          <cell r="DU3" t="str">
            <v>WCC 4PC-08-011</v>
          </cell>
          <cell r="DV3">
            <v>0</v>
          </cell>
          <cell r="DW3">
            <v>0</v>
          </cell>
          <cell r="DX3">
            <v>2</v>
          </cell>
          <cell r="DY3">
            <v>0</v>
          </cell>
          <cell r="DZ3">
            <v>0</v>
          </cell>
          <cell r="EB3">
            <v>0</v>
          </cell>
          <cell r="EC3" t="str">
            <v>Def</v>
          </cell>
          <cell r="ED3" t="str">
            <v>nonDC</v>
          </cell>
        </row>
        <row r="4">
          <cell r="D4" t="str">
            <v>PC2100004</v>
          </cell>
          <cell r="E4" t="str">
            <v>City Branding</v>
          </cell>
          <cell r="F4" t="str">
            <v>Auckland Council</v>
          </cell>
          <cell r="G4" t="str">
            <v>Auckland Council communications and public affairs</v>
          </cell>
          <cell r="H4" t="str">
            <v>E115305</v>
          </cell>
          <cell r="I4" t="str">
            <v>Brand and channel communication</v>
          </cell>
          <cell r="J4" t="str">
            <v>Corporate support</v>
          </cell>
          <cell r="K4" t="str">
            <v>Organisational support</v>
          </cell>
          <cell r="L4" t="str">
            <v>Communication</v>
          </cell>
          <cell r="M4" t="str">
            <v>Corporate support</v>
          </cell>
          <cell r="N4" t="str">
            <v>Organisational support</v>
          </cell>
          <cell r="O4" t="str">
            <v>Communication</v>
          </cell>
          <cell r="P4" t="str">
            <v>Corporate support</v>
          </cell>
          <cell r="Q4" t="str">
            <v>Organisational support</v>
          </cell>
          <cell r="R4" t="str">
            <v>Communication</v>
          </cell>
          <cell r="S4" t="str">
            <v>A5011105</v>
          </cell>
          <cell r="T4" t="str">
            <v>A5011105</v>
          </cell>
          <cell r="U4" t="str">
            <v>Communication</v>
          </cell>
          <cell r="V4" t="str">
            <v>L050</v>
          </cell>
          <cell r="W4" t="str">
            <v>Regional</v>
          </cell>
          <cell r="X4" t="str">
            <v>PL40810</v>
          </cell>
          <cell r="Y4" t="str">
            <v>Expense</v>
          </cell>
          <cell r="Z4">
            <v>20120701</v>
          </cell>
          <cell r="AA4">
            <v>20220630</v>
          </cell>
          <cell r="AB4">
            <v>1</v>
          </cell>
          <cell r="AC4" t="str">
            <v>Programme</v>
          </cell>
          <cell r="AD4">
            <v>0</v>
          </cell>
          <cell r="AE4">
            <v>0</v>
          </cell>
          <cell r="AF4">
            <v>0</v>
          </cell>
          <cell r="AG4">
            <v>1</v>
          </cell>
          <cell r="AH4">
            <v>14</v>
          </cell>
          <cell r="AI4" t="str">
            <v>Art Facilities</v>
          </cell>
          <cell r="AJ4" t="str">
            <v>Other assets (Capex)</v>
          </cell>
          <cell r="AK4">
            <v>20</v>
          </cell>
          <cell r="AM4">
            <v>1</v>
          </cell>
          <cell r="AT4">
            <v>50000</v>
          </cell>
          <cell r="AU4">
            <v>50000</v>
          </cell>
          <cell r="AV4">
            <v>50000</v>
          </cell>
          <cell r="AW4">
            <v>50000</v>
          </cell>
          <cell r="AX4">
            <v>50000</v>
          </cell>
          <cell r="AY4">
            <v>50000</v>
          </cell>
          <cell r="AZ4">
            <v>50000</v>
          </cell>
          <cell r="BA4">
            <v>50000</v>
          </cell>
          <cell r="BB4">
            <v>50000</v>
          </cell>
          <cell r="BC4">
            <v>50000</v>
          </cell>
          <cell r="BD4">
            <v>3.3000000000000002E-2</v>
          </cell>
          <cell r="BE4">
            <v>6.7088999999999732E-2</v>
          </cell>
          <cell r="BF4">
            <v>0.10230293699999971</v>
          </cell>
          <cell r="BG4">
            <v>0.14088353979499968</v>
          </cell>
          <cell r="BH4">
            <v>0.18195534722761963</v>
          </cell>
          <cell r="BI4">
            <v>0.21859596299167583</v>
          </cell>
          <cell r="BJ4">
            <v>0.25637243784441766</v>
          </cell>
          <cell r="BK4">
            <v>0.29783272829328333</v>
          </cell>
          <cell r="BL4">
            <v>0.3445547065118415</v>
          </cell>
          <cell r="BM4">
            <v>0.39295867594626777</v>
          </cell>
          <cell r="BN4">
            <v>0</v>
          </cell>
          <cell r="BO4">
            <v>1650</v>
          </cell>
          <cell r="BP4">
            <v>3354.4499999999866</v>
          </cell>
          <cell r="BQ4">
            <v>5115.1468499999855</v>
          </cell>
          <cell r="BR4">
            <v>7044.1769897499844</v>
          </cell>
          <cell r="BS4">
            <v>9097.767361380982</v>
          </cell>
          <cell r="BT4">
            <v>10929.798149583792</v>
          </cell>
          <cell r="BU4">
            <v>12818.621892220883</v>
          </cell>
          <cell r="BV4">
            <v>14891.636414664166</v>
          </cell>
          <cell r="BW4">
            <v>17227.735325592075</v>
          </cell>
          <cell r="BX4">
            <v>19647.933797313388</v>
          </cell>
          <cell r="BY4">
            <v>0</v>
          </cell>
          <cell r="BZ4">
            <v>51650</v>
          </cell>
          <cell r="CA4">
            <v>53354.44999999999</v>
          </cell>
          <cell r="CB4">
            <v>55115.146849999983</v>
          </cell>
          <cell r="CC4">
            <v>57044.176989749983</v>
          </cell>
          <cell r="CD4">
            <v>59097.767361380982</v>
          </cell>
          <cell r="CE4">
            <v>60929.798149583788</v>
          </cell>
          <cell r="CF4">
            <v>62818.621892220879</v>
          </cell>
          <cell r="CG4">
            <v>64891.636414664164</v>
          </cell>
          <cell r="CH4">
            <v>67227.735325592075</v>
          </cell>
          <cell r="CI4">
            <v>69647.933797313395</v>
          </cell>
          <cell r="CK4">
            <v>0</v>
          </cell>
          <cell r="CL4">
            <v>0</v>
          </cell>
          <cell r="CM4">
            <v>0</v>
          </cell>
          <cell r="CN4">
            <v>0</v>
          </cell>
          <cell r="CO4">
            <v>0</v>
          </cell>
          <cell r="CP4">
            <v>0</v>
          </cell>
          <cell r="CQ4">
            <v>0</v>
          </cell>
          <cell r="CR4">
            <v>0</v>
          </cell>
          <cell r="CS4">
            <v>0</v>
          </cell>
          <cell r="CT4">
            <v>0</v>
          </cell>
          <cell r="CU4">
            <v>0</v>
          </cell>
          <cell r="CW4">
            <v>0</v>
          </cell>
          <cell r="CX4">
            <v>0</v>
          </cell>
          <cell r="CY4">
            <v>0</v>
          </cell>
          <cell r="CZ4">
            <v>0</v>
          </cell>
          <cell r="DA4">
            <v>0</v>
          </cell>
          <cell r="DB4">
            <v>0</v>
          </cell>
          <cell r="DC4">
            <v>0</v>
          </cell>
          <cell r="DD4">
            <v>0</v>
          </cell>
          <cell r="DE4">
            <v>0</v>
          </cell>
          <cell r="DF4">
            <v>0</v>
          </cell>
          <cell r="DG4">
            <v>0</v>
          </cell>
          <cell r="DI4">
            <v>0</v>
          </cell>
          <cell r="DJ4">
            <v>51650</v>
          </cell>
          <cell r="DK4">
            <v>53354.44999999999</v>
          </cell>
          <cell r="DL4">
            <v>55115.146849999983</v>
          </cell>
          <cell r="DM4">
            <v>57044.176989749983</v>
          </cell>
          <cell r="DN4">
            <v>59097.767361380982</v>
          </cell>
          <cell r="DO4">
            <v>60929.798149583788</v>
          </cell>
          <cell r="DP4">
            <v>62818.621892220879</v>
          </cell>
          <cell r="DQ4">
            <v>64891.636414664164</v>
          </cell>
          <cell r="DR4">
            <v>67227.735325592075</v>
          </cell>
          <cell r="DS4">
            <v>69647.933797313395</v>
          </cell>
          <cell r="DU4" t="str">
            <v>WCC 4PC-08-011</v>
          </cell>
          <cell r="DV4">
            <v>0</v>
          </cell>
          <cell r="DW4">
            <v>0</v>
          </cell>
          <cell r="DX4">
            <v>2</v>
          </cell>
          <cell r="DY4">
            <v>500000</v>
          </cell>
          <cell r="DZ4">
            <v>601777.26678050519</v>
          </cell>
          <cell r="EB4">
            <v>601777.26678050519</v>
          </cell>
          <cell r="EC4" t="str">
            <v>Def</v>
          </cell>
          <cell r="ED4" t="str">
            <v>nonDC</v>
          </cell>
        </row>
        <row r="5">
          <cell r="D5" t="str">
            <v>PC3200544</v>
          </cell>
          <cell r="E5" t="str">
            <v>Brand Consistency Programme</v>
          </cell>
          <cell r="F5" t="str">
            <v>Auckland Council</v>
          </cell>
          <cell r="G5" t="str">
            <v>Auckland Council communications and public affairs</v>
          </cell>
          <cell r="H5" t="str">
            <v>E115305</v>
          </cell>
          <cell r="I5" t="str">
            <v>Brand and channel communication</v>
          </cell>
          <cell r="J5" t="str">
            <v>Corporate support</v>
          </cell>
          <cell r="K5" t="str">
            <v>Organisational support</v>
          </cell>
          <cell r="L5" t="str">
            <v>Communication</v>
          </cell>
          <cell r="M5" t="str">
            <v>Corporate support</v>
          </cell>
          <cell r="N5" t="str">
            <v>Organisational support</v>
          </cell>
          <cell r="O5" t="str">
            <v>Communication</v>
          </cell>
          <cell r="P5" t="str">
            <v>Corporate support</v>
          </cell>
          <cell r="Q5" t="str">
            <v>Organisational support</v>
          </cell>
          <cell r="R5" t="str">
            <v>Communication</v>
          </cell>
          <cell r="S5" t="str">
            <v>A5011105</v>
          </cell>
          <cell r="T5" t="str">
            <v>A5011105</v>
          </cell>
          <cell r="U5" t="str">
            <v>Communication</v>
          </cell>
          <cell r="V5" t="str">
            <v>L050</v>
          </cell>
          <cell r="W5" t="str">
            <v>Regional</v>
          </cell>
          <cell r="X5" t="str">
            <v>PL40810</v>
          </cell>
          <cell r="Y5" t="str">
            <v>Expense</v>
          </cell>
          <cell r="Z5">
            <v>20120701</v>
          </cell>
          <cell r="AA5">
            <v>20130630</v>
          </cell>
          <cell r="AB5">
            <v>2</v>
          </cell>
          <cell r="AC5" t="str">
            <v>Discrete</v>
          </cell>
          <cell r="AD5">
            <v>1</v>
          </cell>
          <cell r="AE5">
            <v>0</v>
          </cell>
          <cell r="AF5">
            <v>0</v>
          </cell>
          <cell r="AG5">
            <v>0</v>
          </cell>
          <cell r="AH5">
            <v>27</v>
          </cell>
          <cell r="AI5" t="str">
            <v>No AMP</v>
          </cell>
          <cell r="AJ5" t="str">
            <v>Other assets (Capex)</v>
          </cell>
          <cell r="AK5">
            <v>20</v>
          </cell>
          <cell r="AM5">
            <v>1</v>
          </cell>
          <cell r="AT5">
            <v>303000</v>
          </cell>
          <cell r="BD5">
            <v>3.3000000000000002E-2</v>
          </cell>
          <cell r="BE5">
            <v>6.7088999999999732E-2</v>
          </cell>
          <cell r="BF5">
            <v>0.10230293699999971</v>
          </cell>
          <cell r="BG5">
            <v>0.14088353979499968</v>
          </cell>
          <cell r="BH5">
            <v>0.18195534722761963</v>
          </cell>
          <cell r="BI5">
            <v>0.21859596299167583</v>
          </cell>
          <cell r="BJ5">
            <v>0.25637243784441766</v>
          </cell>
          <cell r="BK5">
            <v>0.29783272829328333</v>
          </cell>
          <cell r="BL5">
            <v>0.3445547065118415</v>
          </cell>
          <cell r="BM5">
            <v>0.39295867594626777</v>
          </cell>
          <cell r="BN5">
            <v>0</v>
          </cell>
          <cell r="BO5">
            <v>9999</v>
          </cell>
          <cell r="BP5">
            <v>0</v>
          </cell>
          <cell r="BQ5">
            <v>0</v>
          </cell>
          <cell r="BR5">
            <v>0</v>
          </cell>
          <cell r="BS5">
            <v>0</v>
          </cell>
          <cell r="BT5">
            <v>0</v>
          </cell>
          <cell r="BU5">
            <v>0</v>
          </cell>
          <cell r="BV5">
            <v>0</v>
          </cell>
          <cell r="BW5">
            <v>0</v>
          </cell>
          <cell r="BX5">
            <v>0</v>
          </cell>
          <cell r="BY5">
            <v>0</v>
          </cell>
          <cell r="BZ5">
            <v>312999</v>
          </cell>
          <cell r="CA5">
            <v>0</v>
          </cell>
          <cell r="CB5">
            <v>0</v>
          </cell>
          <cell r="CC5">
            <v>0</v>
          </cell>
          <cell r="CD5">
            <v>0</v>
          </cell>
          <cell r="CE5">
            <v>0</v>
          </cell>
          <cell r="CF5">
            <v>0</v>
          </cell>
          <cell r="CG5">
            <v>0</v>
          </cell>
          <cell r="CH5">
            <v>0</v>
          </cell>
          <cell r="CI5">
            <v>0</v>
          </cell>
          <cell r="CK5">
            <v>0</v>
          </cell>
          <cell r="CL5">
            <v>312999</v>
          </cell>
          <cell r="CM5">
            <v>0</v>
          </cell>
          <cell r="CN5">
            <v>0</v>
          </cell>
          <cell r="CO5">
            <v>0</v>
          </cell>
          <cell r="CP5">
            <v>0</v>
          </cell>
          <cell r="CQ5">
            <v>0</v>
          </cell>
          <cell r="CR5">
            <v>0</v>
          </cell>
          <cell r="CS5">
            <v>0</v>
          </cell>
          <cell r="CT5">
            <v>0</v>
          </cell>
          <cell r="CU5">
            <v>0</v>
          </cell>
          <cell r="CW5">
            <v>0</v>
          </cell>
          <cell r="CX5">
            <v>0</v>
          </cell>
          <cell r="CY5">
            <v>0</v>
          </cell>
          <cell r="CZ5">
            <v>0</v>
          </cell>
          <cell r="DA5">
            <v>0</v>
          </cell>
          <cell r="DB5">
            <v>0</v>
          </cell>
          <cell r="DC5">
            <v>0</v>
          </cell>
          <cell r="DD5">
            <v>0</v>
          </cell>
          <cell r="DE5">
            <v>0</v>
          </cell>
          <cell r="DF5">
            <v>0</v>
          </cell>
          <cell r="DG5">
            <v>0</v>
          </cell>
          <cell r="DI5">
            <v>0</v>
          </cell>
          <cell r="DJ5">
            <v>0</v>
          </cell>
          <cell r="DK5">
            <v>0</v>
          </cell>
          <cell r="DL5">
            <v>0</v>
          </cell>
          <cell r="DM5">
            <v>0</v>
          </cell>
          <cell r="DN5">
            <v>0</v>
          </cell>
          <cell r="DO5">
            <v>0</v>
          </cell>
          <cell r="DP5">
            <v>0</v>
          </cell>
          <cell r="DQ5">
            <v>0</v>
          </cell>
          <cell r="DR5">
            <v>0</v>
          </cell>
          <cell r="DS5">
            <v>0</v>
          </cell>
          <cell r="DU5" t="str">
            <v>none</v>
          </cell>
          <cell r="DV5">
            <v>0</v>
          </cell>
          <cell r="DW5">
            <v>0</v>
          </cell>
          <cell r="DX5">
            <v>1</v>
          </cell>
          <cell r="DY5">
            <v>303000</v>
          </cell>
          <cell r="DZ5">
            <v>312999</v>
          </cell>
          <cell r="EB5">
            <v>312999</v>
          </cell>
          <cell r="EC5" t="str">
            <v>Def</v>
          </cell>
          <cell r="ED5" t="str">
            <v>nonDC</v>
          </cell>
        </row>
        <row r="6">
          <cell r="D6" t="str">
            <v>PC3100700</v>
          </cell>
          <cell r="E6" t="str">
            <v>Customer First programme (budget)</v>
          </cell>
          <cell r="F6" t="str">
            <v>Auckland Council</v>
          </cell>
          <cell r="G6" t="str">
            <v>Auckland Council customer services</v>
          </cell>
          <cell r="H6" t="str">
            <v>E304105</v>
          </cell>
          <cell r="I6" t="str">
            <v>Services development and quality management</v>
          </cell>
          <cell r="J6" t="str">
            <v>Corporate support</v>
          </cell>
          <cell r="K6" t="str">
            <v>Organisational support</v>
          </cell>
          <cell r="L6" t="str">
            <v>Organisational improvement initiatives</v>
          </cell>
          <cell r="M6" t="str">
            <v>Corporate support</v>
          </cell>
          <cell r="N6" t="str">
            <v>Organisational support</v>
          </cell>
          <cell r="O6" t="str">
            <v>Organisational improvement initiatives</v>
          </cell>
          <cell r="P6" t="str">
            <v>Corporate support</v>
          </cell>
          <cell r="Q6" t="str">
            <v>Organisational support</v>
          </cell>
          <cell r="R6" t="str">
            <v>Organisational improvement initiatives</v>
          </cell>
          <cell r="S6" t="str">
            <v>A5011905</v>
          </cell>
          <cell r="T6" t="str">
            <v>A5011905</v>
          </cell>
          <cell r="U6" t="str">
            <v>Organisational improvement initiatives</v>
          </cell>
          <cell r="V6" t="str">
            <v>L050</v>
          </cell>
          <cell r="W6" t="str">
            <v>Regional</v>
          </cell>
          <cell r="X6" t="str">
            <v>PL43780</v>
          </cell>
          <cell r="Y6" t="str">
            <v>Expense</v>
          </cell>
          <cell r="Z6">
            <v>20110701</v>
          </cell>
          <cell r="AA6">
            <v>20130630</v>
          </cell>
          <cell r="AB6">
            <v>2</v>
          </cell>
          <cell r="AC6" t="str">
            <v>Discrete</v>
          </cell>
          <cell r="AD6">
            <v>0</v>
          </cell>
          <cell r="AE6">
            <v>0</v>
          </cell>
          <cell r="AF6">
            <v>0</v>
          </cell>
          <cell r="AG6">
            <v>1</v>
          </cell>
          <cell r="AH6">
            <v>11</v>
          </cell>
          <cell r="AI6" t="str">
            <v>Information Services</v>
          </cell>
          <cell r="AJ6" t="str">
            <v>Computer software (Capex)</v>
          </cell>
          <cell r="AK6">
            <v>8</v>
          </cell>
          <cell r="AM6">
            <v>1</v>
          </cell>
          <cell r="AS6">
            <v>501404.5</v>
          </cell>
          <cell r="AT6">
            <v>501404.5</v>
          </cell>
          <cell r="BD6">
            <v>3.3000000000000002E-2</v>
          </cell>
          <cell r="BE6">
            <v>6.7088999999999732E-2</v>
          </cell>
          <cell r="BF6">
            <v>0.10230293699999971</v>
          </cell>
          <cell r="BG6">
            <v>0.14088353979499968</v>
          </cell>
          <cell r="BH6">
            <v>0.18195534722761963</v>
          </cell>
          <cell r="BI6">
            <v>0.21859596299167583</v>
          </cell>
          <cell r="BJ6">
            <v>0.25637243784441766</v>
          </cell>
          <cell r="BK6">
            <v>0.29783272829328333</v>
          </cell>
          <cell r="BL6">
            <v>0.3445547065118415</v>
          </cell>
          <cell r="BM6">
            <v>0.39295867594626777</v>
          </cell>
          <cell r="BN6">
            <v>0</v>
          </cell>
          <cell r="BO6">
            <v>16546.3485</v>
          </cell>
          <cell r="BP6">
            <v>0</v>
          </cell>
          <cell r="BQ6">
            <v>0</v>
          </cell>
          <cell r="BR6">
            <v>0</v>
          </cell>
          <cell r="BS6">
            <v>0</v>
          </cell>
          <cell r="BT6">
            <v>0</v>
          </cell>
          <cell r="BU6">
            <v>0</v>
          </cell>
          <cell r="BV6">
            <v>0</v>
          </cell>
          <cell r="BW6">
            <v>0</v>
          </cell>
          <cell r="BX6">
            <v>0</v>
          </cell>
          <cell r="BY6">
            <v>501404.5</v>
          </cell>
          <cell r="BZ6">
            <v>517950.84850000002</v>
          </cell>
          <cell r="CA6">
            <v>0</v>
          </cell>
          <cell r="CB6">
            <v>0</v>
          </cell>
          <cell r="CC6">
            <v>0</v>
          </cell>
          <cell r="CD6">
            <v>0</v>
          </cell>
          <cell r="CE6">
            <v>0</v>
          </cell>
          <cell r="CF6">
            <v>0</v>
          </cell>
          <cell r="CG6">
            <v>0</v>
          </cell>
          <cell r="CH6">
            <v>0</v>
          </cell>
          <cell r="CI6">
            <v>0</v>
          </cell>
          <cell r="CK6">
            <v>0</v>
          </cell>
          <cell r="CL6">
            <v>0</v>
          </cell>
          <cell r="CM6">
            <v>0</v>
          </cell>
          <cell r="CN6">
            <v>0</v>
          </cell>
          <cell r="CO6">
            <v>0</v>
          </cell>
          <cell r="CP6">
            <v>0</v>
          </cell>
          <cell r="CQ6">
            <v>0</v>
          </cell>
          <cell r="CR6">
            <v>0</v>
          </cell>
          <cell r="CS6">
            <v>0</v>
          </cell>
          <cell r="CT6">
            <v>0</v>
          </cell>
          <cell r="CU6">
            <v>0</v>
          </cell>
          <cell r="CW6">
            <v>0</v>
          </cell>
          <cell r="CX6">
            <v>0</v>
          </cell>
          <cell r="CY6">
            <v>0</v>
          </cell>
          <cell r="CZ6">
            <v>0</v>
          </cell>
          <cell r="DA6">
            <v>0</v>
          </cell>
          <cell r="DB6">
            <v>0</v>
          </cell>
          <cell r="DC6">
            <v>0</v>
          </cell>
          <cell r="DD6">
            <v>0</v>
          </cell>
          <cell r="DE6">
            <v>0</v>
          </cell>
          <cell r="DF6">
            <v>0</v>
          </cell>
          <cell r="DG6">
            <v>0</v>
          </cell>
          <cell r="DI6">
            <v>501404.5</v>
          </cell>
          <cell r="DJ6">
            <v>517950.84850000002</v>
          </cell>
          <cell r="DK6">
            <v>0</v>
          </cell>
          <cell r="DL6">
            <v>0</v>
          </cell>
          <cell r="DM6">
            <v>0</v>
          </cell>
          <cell r="DN6">
            <v>0</v>
          </cell>
          <cell r="DO6">
            <v>0</v>
          </cell>
          <cell r="DP6">
            <v>0</v>
          </cell>
          <cell r="DQ6">
            <v>0</v>
          </cell>
          <cell r="DR6">
            <v>0</v>
          </cell>
          <cell r="DS6">
            <v>0</v>
          </cell>
          <cell r="DU6" t="str">
            <v>ACC 582/000300</v>
          </cell>
          <cell r="DV6">
            <v>0</v>
          </cell>
          <cell r="DW6">
            <v>0</v>
          </cell>
          <cell r="DX6">
            <v>1</v>
          </cell>
          <cell r="DY6">
            <v>501404.5</v>
          </cell>
          <cell r="DZ6">
            <v>517950.84850000002</v>
          </cell>
          <cell r="EB6">
            <v>517950.84850000002</v>
          </cell>
          <cell r="EC6" t="str">
            <v>Def</v>
          </cell>
          <cell r="ED6" t="str">
            <v>nonDC</v>
          </cell>
        </row>
        <row r="7">
          <cell r="D7" t="str">
            <v>PC2110016</v>
          </cell>
          <cell r="E7" t="str">
            <v>Town Hall Great Hall renewals</v>
          </cell>
          <cell r="F7" t="str">
            <v>Auckland Council</v>
          </cell>
          <cell r="G7" t="str">
            <v>Auckland Council property</v>
          </cell>
          <cell r="H7" t="str">
            <v>E519175</v>
          </cell>
          <cell r="I7" t="str">
            <v>Central property management non residential</v>
          </cell>
          <cell r="J7" t="str">
            <v>Corporate support</v>
          </cell>
          <cell r="K7" t="str">
            <v>Organisational support</v>
          </cell>
          <cell r="L7" t="str">
            <v>Management of council property</v>
          </cell>
          <cell r="M7" t="str">
            <v>Corporate support</v>
          </cell>
          <cell r="N7" t="str">
            <v>Organisational support</v>
          </cell>
          <cell r="O7" t="str">
            <v>Management of council property</v>
          </cell>
          <cell r="P7" t="str">
            <v>Corporate support</v>
          </cell>
          <cell r="Q7" t="str">
            <v>Organisational support</v>
          </cell>
          <cell r="R7" t="str">
            <v>Management of council property</v>
          </cell>
          <cell r="S7" t="str">
            <v>A5011705</v>
          </cell>
          <cell r="T7" t="str">
            <v>A5011705</v>
          </cell>
          <cell r="U7" t="str">
            <v>Management of council property</v>
          </cell>
          <cell r="V7" t="str">
            <v>L050</v>
          </cell>
          <cell r="W7" t="str">
            <v>Regional</v>
          </cell>
          <cell r="X7" t="str">
            <v>FY12 - Only</v>
          </cell>
          <cell r="Y7" t="str">
            <v>Expense</v>
          </cell>
          <cell r="Z7">
            <v>20110701</v>
          </cell>
          <cell r="AA7">
            <v>20120630</v>
          </cell>
          <cell r="AB7">
            <v>1</v>
          </cell>
          <cell r="AC7" t="str">
            <v>Programme</v>
          </cell>
          <cell r="AD7">
            <v>0</v>
          </cell>
          <cell r="AE7">
            <v>0</v>
          </cell>
          <cell r="AF7">
            <v>0</v>
          </cell>
          <cell r="AG7">
            <v>1</v>
          </cell>
          <cell r="AH7">
            <v>30</v>
          </cell>
          <cell r="AI7" t="str">
            <v>Town Hall</v>
          </cell>
          <cell r="AJ7" t="str">
            <v>Buildings (Capex)</v>
          </cell>
          <cell r="AK7">
            <v>75</v>
          </cell>
          <cell r="AP7">
            <v>1</v>
          </cell>
          <cell r="AS7">
            <v>244712</v>
          </cell>
          <cell r="AT7">
            <v>0</v>
          </cell>
          <cell r="AU7">
            <v>0</v>
          </cell>
          <cell r="AV7">
            <v>0</v>
          </cell>
          <cell r="BD7">
            <v>3.1E-2</v>
          </cell>
          <cell r="BE7">
            <v>6.1930000000000041E-2</v>
          </cell>
          <cell r="BF7">
            <v>9.3787900000000146E-2</v>
          </cell>
          <cell r="BG7">
            <v>0.12878911280000027</v>
          </cell>
          <cell r="BH7">
            <v>0.16491036440960039</v>
          </cell>
          <cell r="BI7">
            <v>0.19869276497747879</v>
          </cell>
          <cell r="BJ7">
            <v>0.23225616239684821</v>
          </cell>
          <cell r="BK7">
            <v>0.27045610343115034</v>
          </cell>
          <cell r="BL7">
            <v>0.31238115484437823</v>
          </cell>
          <cell r="BM7">
            <v>0.35568973295424255</v>
          </cell>
          <cell r="BN7">
            <v>0</v>
          </cell>
          <cell r="BO7">
            <v>0</v>
          </cell>
          <cell r="BP7">
            <v>0</v>
          </cell>
          <cell r="BQ7">
            <v>0</v>
          </cell>
          <cell r="BR7">
            <v>0</v>
          </cell>
          <cell r="BS7">
            <v>0</v>
          </cell>
          <cell r="BT7">
            <v>0</v>
          </cell>
          <cell r="BU7">
            <v>0</v>
          </cell>
          <cell r="BV7">
            <v>0</v>
          </cell>
          <cell r="BW7">
            <v>0</v>
          </cell>
          <cell r="BX7">
            <v>0</v>
          </cell>
          <cell r="BY7">
            <v>244712</v>
          </cell>
          <cell r="BZ7">
            <v>0</v>
          </cell>
          <cell r="CA7">
            <v>0</v>
          </cell>
          <cell r="CB7">
            <v>0</v>
          </cell>
          <cell r="CC7">
            <v>0</v>
          </cell>
          <cell r="CD7">
            <v>0</v>
          </cell>
          <cell r="CE7">
            <v>0</v>
          </cell>
          <cell r="CF7">
            <v>0</v>
          </cell>
          <cell r="CG7">
            <v>0</v>
          </cell>
          <cell r="CH7">
            <v>0</v>
          </cell>
          <cell r="CI7">
            <v>0</v>
          </cell>
          <cell r="CK7">
            <v>0</v>
          </cell>
          <cell r="CL7">
            <v>0</v>
          </cell>
          <cell r="CM7">
            <v>0</v>
          </cell>
          <cell r="CN7">
            <v>0</v>
          </cell>
          <cell r="CO7">
            <v>0</v>
          </cell>
          <cell r="CP7">
            <v>0</v>
          </cell>
          <cell r="CQ7">
            <v>0</v>
          </cell>
          <cell r="CR7">
            <v>0</v>
          </cell>
          <cell r="CS7">
            <v>0</v>
          </cell>
          <cell r="CT7">
            <v>0</v>
          </cell>
          <cell r="CU7">
            <v>0</v>
          </cell>
          <cell r="CW7">
            <v>0</v>
          </cell>
          <cell r="CX7">
            <v>0</v>
          </cell>
          <cell r="CY7">
            <v>0</v>
          </cell>
          <cell r="CZ7">
            <v>0</v>
          </cell>
          <cell r="DA7">
            <v>0</v>
          </cell>
          <cell r="DB7">
            <v>0</v>
          </cell>
          <cell r="DC7">
            <v>0</v>
          </cell>
          <cell r="DD7">
            <v>0</v>
          </cell>
          <cell r="DE7">
            <v>0</v>
          </cell>
          <cell r="DF7">
            <v>0</v>
          </cell>
          <cell r="DG7">
            <v>0</v>
          </cell>
          <cell r="DI7">
            <v>244712</v>
          </cell>
          <cell r="DJ7">
            <v>0</v>
          </cell>
          <cell r="DK7">
            <v>0</v>
          </cell>
          <cell r="DL7">
            <v>0</v>
          </cell>
          <cell r="DM7">
            <v>0</v>
          </cell>
          <cell r="DN7">
            <v>0</v>
          </cell>
          <cell r="DO7">
            <v>0</v>
          </cell>
          <cell r="DP7">
            <v>0</v>
          </cell>
          <cell r="DQ7">
            <v>0</v>
          </cell>
          <cell r="DR7">
            <v>0</v>
          </cell>
          <cell r="DS7">
            <v>0</v>
          </cell>
          <cell r="DU7" t="str">
            <v>ACC 802/000009</v>
          </cell>
          <cell r="DV7">
            <v>0</v>
          </cell>
          <cell r="DW7">
            <v>0</v>
          </cell>
          <cell r="DX7">
            <v>1</v>
          </cell>
          <cell r="DY7">
            <v>0</v>
          </cell>
          <cell r="DZ7">
            <v>0</v>
          </cell>
          <cell r="EB7">
            <v>0</v>
          </cell>
          <cell r="EC7" t="str">
            <v>Def</v>
          </cell>
          <cell r="ED7" t="str">
            <v>nonDC</v>
          </cell>
        </row>
        <row r="8">
          <cell r="D8" t="str">
            <v>PC2110017</v>
          </cell>
          <cell r="E8" t="str">
            <v>Town Hall internal renewals</v>
          </cell>
          <cell r="F8" t="str">
            <v>Auckland Council</v>
          </cell>
          <cell r="G8" t="str">
            <v>Auckland Council property</v>
          </cell>
          <cell r="H8" t="str">
            <v>E519175</v>
          </cell>
          <cell r="I8" t="str">
            <v>Central property management non residential</v>
          </cell>
          <cell r="J8" t="str">
            <v>Corporate support</v>
          </cell>
          <cell r="K8" t="str">
            <v>Organisational support</v>
          </cell>
          <cell r="L8" t="str">
            <v>Management of council property</v>
          </cell>
          <cell r="M8" t="str">
            <v>Corporate support</v>
          </cell>
          <cell r="N8" t="str">
            <v>Organisational support</v>
          </cell>
          <cell r="O8" t="str">
            <v>Management of council property</v>
          </cell>
          <cell r="P8" t="str">
            <v>Corporate support</v>
          </cell>
          <cell r="Q8" t="str">
            <v>Organisational support</v>
          </cell>
          <cell r="R8" t="str">
            <v>Management of council property</v>
          </cell>
          <cell r="S8" t="str">
            <v>A5011705</v>
          </cell>
          <cell r="T8" t="str">
            <v>A5011705</v>
          </cell>
          <cell r="U8" t="str">
            <v>Management of council property</v>
          </cell>
          <cell r="V8" t="str">
            <v>L050</v>
          </cell>
          <cell r="W8" t="str">
            <v>Regional</v>
          </cell>
          <cell r="X8" t="str">
            <v>PL40810</v>
          </cell>
          <cell r="Y8" t="str">
            <v>Expense</v>
          </cell>
          <cell r="Z8">
            <v>20110701</v>
          </cell>
          <cell r="AA8">
            <v>20220630</v>
          </cell>
          <cell r="AB8">
            <v>1</v>
          </cell>
          <cell r="AC8" t="str">
            <v>Programme</v>
          </cell>
          <cell r="AD8">
            <v>0</v>
          </cell>
          <cell r="AE8">
            <v>0</v>
          </cell>
          <cell r="AF8">
            <v>0</v>
          </cell>
          <cell r="AG8">
            <v>1</v>
          </cell>
          <cell r="AH8">
            <v>30</v>
          </cell>
          <cell r="AI8" t="str">
            <v>Town Hall</v>
          </cell>
          <cell r="AJ8" t="str">
            <v>Buildings (Capex)</v>
          </cell>
          <cell r="AK8">
            <v>75</v>
          </cell>
          <cell r="AM8">
            <v>1</v>
          </cell>
          <cell r="AS8">
            <v>293654</v>
          </cell>
          <cell r="AT8">
            <v>961273</v>
          </cell>
          <cell r="AU8">
            <v>1189454</v>
          </cell>
          <cell r="AV8">
            <v>1160642</v>
          </cell>
          <cell r="AW8">
            <v>571711</v>
          </cell>
          <cell r="AX8">
            <v>629519</v>
          </cell>
          <cell r="AY8">
            <v>1674785</v>
          </cell>
          <cell r="AZ8">
            <v>2216461</v>
          </cell>
          <cell r="BA8">
            <v>659583</v>
          </cell>
          <cell r="BB8">
            <v>781578</v>
          </cell>
          <cell r="BC8">
            <v>109440</v>
          </cell>
          <cell r="BD8">
            <v>3.1E-2</v>
          </cell>
          <cell r="BE8">
            <v>6.1930000000000041E-2</v>
          </cell>
          <cell r="BF8">
            <v>9.3787900000000146E-2</v>
          </cell>
          <cell r="BG8">
            <v>0.12878911280000027</v>
          </cell>
          <cell r="BH8">
            <v>0.16491036440960039</v>
          </cell>
          <cell r="BI8">
            <v>0.19869276497747879</v>
          </cell>
          <cell r="BJ8">
            <v>0.23225616239684821</v>
          </cell>
          <cell r="BK8">
            <v>0.27045610343115034</v>
          </cell>
          <cell r="BL8">
            <v>0.31238115484437823</v>
          </cell>
          <cell r="BM8">
            <v>0.35568973295424255</v>
          </cell>
          <cell r="BN8">
            <v>0</v>
          </cell>
          <cell r="BO8">
            <v>29799.463</v>
          </cell>
          <cell r="BP8">
            <v>73662.886220000044</v>
          </cell>
          <cell r="BQ8">
            <v>108854.17583180017</v>
          </cell>
          <cell r="BR8">
            <v>73630.152468000961</v>
          </cell>
          <cell r="BS8">
            <v>103814.20769276723</v>
          </cell>
          <cell r="BT8">
            <v>332767.66239280679</v>
          </cell>
          <cell r="BU8">
            <v>514786.72596228059</v>
          </cell>
          <cell r="BV8">
            <v>178388.24806942843</v>
          </cell>
          <cell r="BW8">
            <v>244150.23824095944</v>
          </cell>
          <cell r="BX8">
            <v>38926.684374512304</v>
          </cell>
          <cell r="BY8">
            <v>293654</v>
          </cell>
          <cell r="BZ8">
            <v>991072.46299999999</v>
          </cell>
          <cell r="CA8">
            <v>1263116.88622</v>
          </cell>
          <cell r="CB8">
            <v>1269496.1758318001</v>
          </cell>
          <cell r="CC8">
            <v>645341.152468001</v>
          </cell>
          <cell r="CD8">
            <v>733333.20769276726</v>
          </cell>
          <cell r="CE8">
            <v>2007552.6623928067</v>
          </cell>
          <cell r="CF8">
            <v>2731247.7259622808</v>
          </cell>
          <cell r="CG8">
            <v>837971.24806942837</v>
          </cell>
          <cell r="CH8">
            <v>1025728.2382409595</v>
          </cell>
          <cell r="CI8">
            <v>148366.68437451229</v>
          </cell>
          <cell r="CK8">
            <v>0</v>
          </cell>
          <cell r="CL8">
            <v>0</v>
          </cell>
          <cell r="CM8">
            <v>0</v>
          </cell>
          <cell r="CN8">
            <v>0</v>
          </cell>
          <cell r="CO8">
            <v>0</v>
          </cell>
          <cell r="CP8">
            <v>0</v>
          </cell>
          <cell r="CQ8">
            <v>0</v>
          </cell>
          <cell r="CR8">
            <v>0</v>
          </cell>
          <cell r="CS8">
            <v>0</v>
          </cell>
          <cell r="CT8">
            <v>0</v>
          </cell>
          <cell r="CU8">
            <v>0</v>
          </cell>
          <cell r="CW8">
            <v>0</v>
          </cell>
          <cell r="CX8">
            <v>0</v>
          </cell>
          <cell r="CY8">
            <v>0</v>
          </cell>
          <cell r="CZ8">
            <v>0</v>
          </cell>
          <cell r="DA8">
            <v>0</v>
          </cell>
          <cell r="DB8">
            <v>0</v>
          </cell>
          <cell r="DC8">
            <v>0</v>
          </cell>
          <cell r="DD8">
            <v>0</v>
          </cell>
          <cell r="DE8">
            <v>0</v>
          </cell>
          <cell r="DF8">
            <v>0</v>
          </cell>
          <cell r="DG8">
            <v>0</v>
          </cell>
          <cell r="DI8">
            <v>293654</v>
          </cell>
          <cell r="DJ8">
            <v>991072.46299999999</v>
          </cell>
          <cell r="DK8">
            <v>1263116.88622</v>
          </cell>
          <cell r="DL8">
            <v>1269496.1758318001</v>
          </cell>
          <cell r="DM8">
            <v>645341.152468001</v>
          </cell>
          <cell r="DN8">
            <v>733333.20769276726</v>
          </cell>
          <cell r="DO8">
            <v>2007552.6623928067</v>
          </cell>
          <cell r="DP8">
            <v>2731247.7259622808</v>
          </cell>
          <cell r="DQ8">
            <v>837971.24806942837</v>
          </cell>
          <cell r="DR8">
            <v>1025728.2382409595</v>
          </cell>
          <cell r="DS8">
            <v>148366.68437451229</v>
          </cell>
          <cell r="DU8" t="str">
            <v>ACC 802/000010</v>
          </cell>
          <cell r="DV8">
            <v>0</v>
          </cell>
          <cell r="DW8">
            <v>0</v>
          </cell>
          <cell r="DX8">
            <v>1</v>
          </cell>
          <cell r="DY8">
            <v>9954446</v>
          </cell>
          <cell r="DZ8">
            <v>11653226.444252556</v>
          </cell>
          <cell r="EB8">
            <v>11653226.444252556</v>
          </cell>
          <cell r="EC8" t="str">
            <v>Def</v>
          </cell>
          <cell r="ED8" t="str">
            <v>nonDC</v>
          </cell>
        </row>
        <row r="9">
          <cell r="D9" t="str">
            <v>PC2200112</v>
          </cell>
          <cell r="E9" t="str">
            <v>Takapuna - Hurstmere Green(4270-12) Commercial Area</v>
          </cell>
          <cell r="F9" t="str">
            <v>Auckland Council</v>
          </cell>
          <cell r="G9" t="str">
            <v>Auckland Council property</v>
          </cell>
          <cell r="H9" t="str">
            <v>E515125</v>
          </cell>
          <cell r="I9" t="str">
            <v>Major projects (team 1)</v>
          </cell>
          <cell r="J9" t="str">
            <v>Economic development</v>
          </cell>
          <cell r="K9" t="str">
            <v>Local economic development</v>
          </cell>
          <cell r="L9" t="str">
            <v>Local street environment and town centres</v>
          </cell>
          <cell r="M9" t="str">
            <v>Local activities</v>
          </cell>
          <cell r="N9" t="str">
            <v>Local economic development</v>
          </cell>
          <cell r="O9" t="str">
            <v>Local street environment and town centres</v>
          </cell>
          <cell r="P9" t="str">
            <v>Economic development</v>
          </cell>
          <cell r="Q9" t="str">
            <v>Local economic development</v>
          </cell>
          <cell r="R9" t="str">
            <v>Local street environment and town centres</v>
          </cell>
          <cell r="S9" t="str">
            <v>A1321205</v>
          </cell>
          <cell r="T9" t="str">
            <v>A1321205</v>
          </cell>
          <cell r="U9" t="str">
            <v>Local street environment and town centres</v>
          </cell>
          <cell r="V9" t="str">
            <v>L105</v>
          </cell>
          <cell r="W9" t="str">
            <v>Devonport-Takapuna</v>
          </cell>
          <cell r="X9" t="str">
            <v>PL40810</v>
          </cell>
          <cell r="Y9" t="str">
            <v>Expense</v>
          </cell>
          <cell r="Z9">
            <v>20110701</v>
          </cell>
          <cell r="AA9">
            <v>20130630</v>
          </cell>
          <cell r="AB9">
            <v>1</v>
          </cell>
          <cell r="AC9" t="str">
            <v>Programme</v>
          </cell>
          <cell r="AD9">
            <v>1</v>
          </cell>
          <cell r="AE9">
            <v>0</v>
          </cell>
          <cell r="AF9">
            <v>0</v>
          </cell>
          <cell r="AG9">
            <v>0</v>
          </cell>
          <cell r="AH9">
            <v>20</v>
          </cell>
          <cell r="AI9" t="str">
            <v>Street Environment and Town Centres</v>
          </cell>
          <cell r="AJ9" t="str">
            <v>Road base</v>
          </cell>
          <cell r="AK9">
            <v>50</v>
          </cell>
          <cell r="AM9">
            <v>1</v>
          </cell>
          <cell r="AS9">
            <v>690000</v>
          </cell>
          <cell r="AT9">
            <v>160000</v>
          </cell>
          <cell r="BD9">
            <v>3.9E-2</v>
          </cell>
          <cell r="BE9">
            <v>7.4325999999999892E-2</v>
          </cell>
          <cell r="BF9">
            <v>0.10440712799999985</v>
          </cell>
          <cell r="BG9">
            <v>0.13643493471199974</v>
          </cell>
          <cell r="BH9">
            <v>0.17166441768807172</v>
          </cell>
          <cell r="BI9">
            <v>0.2103293434717779</v>
          </cell>
          <cell r="BJ9">
            <v>0.25269087049328998</v>
          </cell>
          <cell r="BK9">
            <v>0.29904043270154168</v>
          </cell>
          <cell r="BL9">
            <v>0.35100205000960338</v>
          </cell>
          <cell r="BM9">
            <v>0.40504213200998751</v>
          </cell>
          <cell r="BN9">
            <v>0</v>
          </cell>
          <cell r="BO9">
            <v>6240</v>
          </cell>
          <cell r="BP9">
            <v>0</v>
          </cell>
          <cell r="BQ9">
            <v>0</v>
          </cell>
          <cell r="BR9">
            <v>0</v>
          </cell>
          <cell r="BS9">
            <v>0</v>
          </cell>
          <cell r="BT9">
            <v>0</v>
          </cell>
          <cell r="BU9">
            <v>0</v>
          </cell>
          <cell r="BV9">
            <v>0</v>
          </cell>
          <cell r="BW9">
            <v>0</v>
          </cell>
          <cell r="BX9">
            <v>0</v>
          </cell>
          <cell r="BY9">
            <v>690000</v>
          </cell>
          <cell r="BZ9">
            <v>166240</v>
          </cell>
          <cell r="CA9">
            <v>0</v>
          </cell>
          <cell r="CB9">
            <v>0</v>
          </cell>
          <cell r="CC9">
            <v>0</v>
          </cell>
          <cell r="CD9">
            <v>0</v>
          </cell>
          <cell r="CE9">
            <v>0</v>
          </cell>
          <cell r="CF9">
            <v>0</v>
          </cell>
          <cell r="CG9">
            <v>0</v>
          </cell>
          <cell r="CH9">
            <v>0</v>
          </cell>
          <cell r="CI9">
            <v>0</v>
          </cell>
          <cell r="CK9">
            <v>690000</v>
          </cell>
          <cell r="CL9">
            <v>166240</v>
          </cell>
          <cell r="CM9">
            <v>0</v>
          </cell>
          <cell r="CN9">
            <v>0</v>
          </cell>
          <cell r="CO9">
            <v>0</v>
          </cell>
          <cell r="CP9">
            <v>0</v>
          </cell>
          <cell r="CQ9">
            <v>0</v>
          </cell>
          <cell r="CR9">
            <v>0</v>
          </cell>
          <cell r="CS9">
            <v>0</v>
          </cell>
          <cell r="CT9">
            <v>0</v>
          </cell>
          <cell r="CU9">
            <v>0</v>
          </cell>
          <cell r="CW9">
            <v>0</v>
          </cell>
          <cell r="CX9">
            <v>0</v>
          </cell>
          <cell r="CY9">
            <v>0</v>
          </cell>
          <cell r="CZ9">
            <v>0</v>
          </cell>
          <cell r="DA9">
            <v>0</v>
          </cell>
          <cell r="DB9">
            <v>0</v>
          </cell>
          <cell r="DC9">
            <v>0</v>
          </cell>
          <cell r="DD9">
            <v>0</v>
          </cell>
          <cell r="DE9">
            <v>0</v>
          </cell>
          <cell r="DF9">
            <v>0</v>
          </cell>
          <cell r="DG9">
            <v>0</v>
          </cell>
          <cell r="DI9">
            <v>0</v>
          </cell>
          <cell r="DJ9">
            <v>0</v>
          </cell>
          <cell r="DK9">
            <v>0</v>
          </cell>
          <cell r="DL9">
            <v>0</v>
          </cell>
          <cell r="DM9">
            <v>0</v>
          </cell>
          <cell r="DN9">
            <v>0</v>
          </cell>
          <cell r="DO9">
            <v>0</v>
          </cell>
          <cell r="DP9">
            <v>0</v>
          </cell>
          <cell r="DQ9">
            <v>0</v>
          </cell>
          <cell r="DR9">
            <v>0</v>
          </cell>
          <cell r="DS9">
            <v>0</v>
          </cell>
          <cell r="DU9" t="str">
            <v>NSCC 10955</v>
          </cell>
          <cell r="DV9">
            <v>0</v>
          </cell>
          <cell r="DW9">
            <v>0</v>
          </cell>
          <cell r="DX9">
            <v>3</v>
          </cell>
          <cell r="DY9">
            <v>160000</v>
          </cell>
          <cell r="DZ9">
            <v>166240</v>
          </cell>
          <cell r="EB9">
            <v>166240</v>
          </cell>
          <cell r="EC9" t="str">
            <v>Def</v>
          </cell>
          <cell r="ED9" t="str">
            <v>TBC</v>
          </cell>
        </row>
        <row r="10">
          <cell r="D10" t="str">
            <v>PC2310002</v>
          </cell>
          <cell r="E10" t="str">
            <v>Sustainability Projects 2011</v>
          </cell>
          <cell r="F10" t="str">
            <v>Auckland Council</v>
          </cell>
          <cell r="G10" t="str">
            <v>Auckland Council property</v>
          </cell>
          <cell r="H10" t="str">
            <v>E517140</v>
          </cell>
          <cell r="I10" t="str">
            <v>Sustainability</v>
          </cell>
          <cell r="J10" t="str">
            <v>Built and natural environment</v>
          </cell>
          <cell r="K10" t="str">
            <v>Regulation</v>
          </cell>
          <cell r="L10" t="str">
            <v>Environmental health and licensing</v>
          </cell>
          <cell r="M10" t="str">
            <v>Built and natural environment</v>
          </cell>
          <cell r="N10" t="str">
            <v>Regulation</v>
          </cell>
          <cell r="O10" t="str">
            <v>Environmental health and licensing</v>
          </cell>
          <cell r="P10" t="str">
            <v>Built and natural environment</v>
          </cell>
          <cell r="Q10" t="str">
            <v>Regulation</v>
          </cell>
          <cell r="R10" t="str">
            <v>Environmental health and licensing</v>
          </cell>
          <cell r="S10" t="str">
            <v>A1421305</v>
          </cell>
          <cell r="T10" t="str">
            <v>A1421305</v>
          </cell>
          <cell r="U10" t="str">
            <v>Environmental health and licensing</v>
          </cell>
          <cell r="V10" t="str">
            <v>L050</v>
          </cell>
          <cell r="W10" t="str">
            <v>Regional</v>
          </cell>
          <cell r="X10" t="str">
            <v>FY12 - Only</v>
          </cell>
          <cell r="Y10" t="str">
            <v>Expense</v>
          </cell>
          <cell r="Z10">
            <v>20110701</v>
          </cell>
          <cell r="AA10">
            <v>20120630</v>
          </cell>
          <cell r="AB10">
            <v>2</v>
          </cell>
          <cell r="AC10" t="str">
            <v>Discrete</v>
          </cell>
          <cell r="AD10">
            <v>1</v>
          </cell>
          <cell r="AE10">
            <v>0</v>
          </cell>
          <cell r="AF10">
            <v>0</v>
          </cell>
          <cell r="AG10">
            <v>0</v>
          </cell>
          <cell r="AH10">
            <v>3</v>
          </cell>
          <cell r="AI10" t="str">
            <v>Corporate Property</v>
          </cell>
          <cell r="AJ10" t="str">
            <v>Other assets (Capex)</v>
          </cell>
          <cell r="AK10">
            <v>35</v>
          </cell>
          <cell r="AM10">
            <v>1</v>
          </cell>
          <cell r="AS10">
            <v>50000</v>
          </cell>
          <cell r="BD10">
            <v>3.3000000000000002E-2</v>
          </cell>
          <cell r="BE10">
            <v>6.7088999999999732E-2</v>
          </cell>
          <cell r="BF10">
            <v>0.10230293699999971</v>
          </cell>
          <cell r="BG10">
            <v>0.14088353979499968</v>
          </cell>
          <cell r="BH10">
            <v>0.18195534722761963</v>
          </cell>
          <cell r="BI10">
            <v>0.21859596299167583</v>
          </cell>
          <cell r="BJ10">
            <v>0.25637243784441766</v>
          </cell>
          <cell r="BK10">
            <v>0.29783272829328333</v>
          </cell>
          <cell r="BL10">
            <v>0.3445547065118415</v>
          </cell>
          <cell r="BM10">
            <v>0.39295867594626777</v>
          </cell>
          <cell r="BN10">
            <v>0</v>
          </cell>
          <cell r="BO10">
            <v>0</v>
          </cell>
          <cell r="BP10">
            <v>0</v>
          </cell>
          <cell r="BQ10">
            <v>0</v>
          </cell>
          <cell r="BR10">
            <v>0</v>
          </cell>
          <cell r="BS10">
            <v>0</v>
          </cell>
          <cell r="BT10">
            <v>0</v>
          </cell>
          <cell r="BU10">
            <v>0</v>
          </cell>
          <cell r="BV10">
            <v>0</v>
          </cell>
          <cell r="BW10">
            <v>0</v>
          </cell>
          <cell r="BX10">
            <v>0</v>
          </cell>
          <cell r="BY10">
            <v>50000</v>
          </cell>
          <cell r="BZ10">
            <v>0</v>
          </cell>
          <cell r="CA10">
            <v>0</v>
          </cell>
          <cell r="CB10">
            <v>0</v>
          </cell>
          <cell r="CC10">
            <v>0</v>
          </cell>
          <cell r="CD10">
            <v>0</v>
          </cell>
          <cell r="CE10">
            <v>0</v>
          </cell>
          <cell r="CF10">
            <v>0</v>
          </cell>
          <cell r="CG10">
            <v>0</v>
          </cell>
          <cell r="CH10">
            <v>0</v>
          </cell>
          <cell r="CI10">
            <v>0</v>
          </cell>
          <cell r="CK10">
            <v>50000</v>
          </cell>
          <cell r="CL10">
            <v>0</v>
          </cell>
          <cell r="CM10">
            <v>0</v>
          </cell>
          <cell r="CN10">
            <v>0</v>
          </cell>
          <cell r="CO10">
            <v>0</v>
          </cell>
          <cell r="CP10">
            <v>0</v>
          </cell>
          <cell r="CQ10">
            <v>0</v>
          </cell>
          <cell r="CR10">
            <v>0</v>
          </cell>
          <cell r="CS10">
            <v>0</v>
          </cell>
          <cell r="CT10">
            <v>0</v>
          </cell>
          <cell r="CU10">
            <v>0</v>
          </cell>
          <cell r="CW10">
            <v>0</v>
          </cell>
          <cell r="CX10">
            <v>0</v>
          </cell>
          <cell r="CY10">
            <v>0</v>
          </cell>
          <cell r="CZ10">
            <v>0</v>
          </cell>
          <cell r="DA10">
            <v>0</v>
          </cell>
          <cell r="DB10">
            <v>0</v>
          </cell>
          <cell r="DC10">
            <v>0</v>
          </cell>
          <cell r="DD10">
            <v>0</v>
          </cell>
          <cell r="DE10">
            <v>0</v>
          </cell>
          <cell r="DF10">
            <v>0</v>
          </cell>
          <cell r="DG10">
            <v>0</v>
          </cell>
          <cell r="DI10">
            <v>0</v>
          </cell>
          <cell r="DJ10">
            <v>0</v>
          </cell>
          <cell r="DK10">
            <v>0</v>
          </cell>
          <cell r="DL10">
            <v>0</v>
          </cell>
          <cell r="DM10">
            <v>0</v>
          </cell>
          <cell r="DN10">
            <v>0</v>
          </cell>
          <cell r="DO10">
            <v>0</v>
          </cell>
          <cell r="DP10">
            <v>0</v>
          </cell>
          <cell r="DQ10">
            <v>0</v>
          </cell>
          <cell r="DR10">
            <v>0</v>
          </cell>
          <cell r="DS10">
            <v>0</v>
          </cell>
          <cell r="DU10" t="str">
            <v>WCC 7UEDD-11-005</v>
          </cell>
          <cell r="DV10">
            <v>0</v>
          </cell>
          <cell r="DW10">
            <v>0</v>
          </cell>
          <cell r="DX10">
            <v>1</v>
          </cell>
          <cell r="DY10">
            <v>0</v>
          </cell>
          <cell r="DZ10">
            <v>0</v>
          </cell>
          <cell r="EB10">
            <v>0</v>
          </cell>
          <cell r="EC10" t="str">
            <v>Def</v>
          </cell>
          <cell r="ED10" t="str">
            <v>nonDC</v>
          </cell>
        </row>
        <row r="11">
          <cell r="D11" t="str">
            <v>PC2310003</v>
          </cell>
          <cell r="E11" t="str">
            <v>Sustainability Projects 2012</v>
          </cell>
          <cell r="F11" t="str">
            <v>Auckland Council</v>
          </cell>
          <cell r="G11" t="str">
            <v>Auckland Council property</v>
          </cell>
          <cell r="H11" t="str">
            <v>E517140</v>
          </cell>
          <cell r="I11" t="str">
            <v>Sustainability</v>
          </cell>
          <cell r="J11" t="str">
            <v>Built and natural environment</v>
          </cell>
          <cell r="K11" t="str">
            <v>Regulation</v>
          </cell>
          <cell r="L11" t="str">
            <v>Environmental health and licensing</v>
          </cell>
          <cell r="M11" t="str">
            <v>Built and natural environment</v>
          </cell>
          <cell r="N11" t="str">
            <v>Regulation</v>
          </cell>
          <cell r="O11" t="str">
            <v>Environmental health and licensing</v>
          </cell>
          <cell r="P11" t="str">
            <v>Built and natural environment</v>
          </cell>
          <cell r="Q11" t="str">
            <v>Regulation</v>
          </cell>
          <cell r="R11" t="str">
            <v>Environmental health and licensing</v>
          </cell>
          <cell r="S11" t="str">
            <v>A1421305</v>
          </cell>
          <cell r="T11" t="str">
            <v>A1421305</v>
          </cell>
          <cell r="U11" t="str">
            <v>Environmental health and licensing</v>
          </cell>
          <cell r="V11" t="str">
            <v>L050</v>
          </cell>
          <cell r="W11" t="str">
            <v>Regional</v>
          </cell>
          <cell r="X11" t="str">
            <v>FY12 - Only</v>
          </cell>
          <cell r="Y11" t="str">
            <v>Expense</v>
          </cell>
          <cell r="Z11">
            <v>20110701</v>
          </cell>
          <cell r="AA11">
            <v>20120630</v>
          </cell>
          <cell r="AB11">
            <v>2</v>
          </cell>
          <cell r="AC11" t="str">
            <v>Discrete</v>
          </cell>
          <cell r="AD11">
            <v>1</v>
          </cell>
          <cell r="AE11">
            <v>0</v>
          </cell>
          <cell r="AF11">
            <v>0</v>
          </cell>
          <cell r="AG11">
            <v>0</v>
          </cell>
          <cell r="AH11">
            <v>3</v>
          </cell>
          <cell r="AI11" t="str">
            <v>Corporate Property</v>
          </cell>
          <cell r="AJ11" t="str">
            <v>Other assets (Capex)</v>
          </cell>
          <cell r="AK11">
            <v>35</v>
          </cell>
          <cell r="AM11">
            <v>1</v>
          </cell>
          <cell r="AS11">
            <v>50000</v>
          </cell>
          <cell r="BD11">
            <v>3.3000000000000002E-2</v>
          </cell>
          <cell r="BE11">
            <v>6.7088999999999732E-2</v>
          </cell>
          <cell r="BF11">
            <v>0.10230293699999971</v>
          </cell>
          <cell r="BG11">
            <v>0.14088353979499968</v>
          </cell>
          <cell r="BH11">
            <v>0.18195534722761963</v>
          </cell>
          <cell r="BI11">
            <v>0.21859596299167583</v>
          </cell>
          <cell r="BJ11">
            <v>0.25637243784441766</v>
          </cell>
          <cell r="BK11">
            <v>0.29783272829328333</v>
          </cell>
          <cell r="BL11">
            <v>0.3445547065118415</v>
          </cell>
          <cell r="BM11">
            <v>0.39295867594626777</v>
          </cell>
          <cell r="BN11">
            <v>0</v>
          </cell>
          <cell r="BO11">
            <v>0</v>
          </cell>
          <cell r="BP11">
            <v>0</v>
          </cell>
          <cell r="BQ11">
            <v>0</v>
          </cell>
          <cell r="BR11">
            <v>0</v>
          </cell>
          <cell r="BS11">
            <v>0</v>
          </cell>
          <cell r="BT11">
            <v>0</v>
          </cell>
          <cell r="BU11">
            <v>0</v>
          </cell>
          <cell r="BV11">
            <v>0</v>
          </cell>
          <cell r="BW11">
            <v>0</v>
          </cell>
          <cell r="BX11">
            <v>0</v>
          </cell>
          <cell r="BY11">
            <v>50000</v>
          </cell>
          <cell r="BZ11">
            <v>0</v>
          </cell>
          <cell r="CA11">
            <v>0</v>
          </cell>
          <cell r="CB11">
            <v>0</v>
          </cell>
          <cell r="CC11">
            <v>0</v>
          </cell>
          <cell r="CD11">
            <v>0</v>
          </cell>
          <cell r="CE11">
            <v>0</v>
          </cell>
          <cell r="CF11">
            <v>0</v>
          </cell>
          <cell r="CG11">
            <v>0</v>
          </cell>
          <cell r="CH11">
            <v>0</v>
          </cell>
          <cell r="CI11">
            <v>0</v>
          </cell>
          <cell r="CK11">
            <v>50000</v>
          </cell>
          <cell r="CL11">
            <v>0</v>
          </cell>
          <cell r="CM11">
            <v>0</v>
          </cell>
          <cell r="CN11">
            <v>0</v>
          </cell>
          <cell r="CO11">
            <v>0</v>
          </cell>
          <cell r="CP11">
            <v>0</v>
          </cell>
          <cell r="CQ11">
            <v>0</v>
          </cell>
          <cell r="CR11">
            <v>0</v>
          </cell>
          <cell r="CS11">
            <v>0</v>
          </cell>
          <cell r="CT11">
            <v>0</v>
          </cell>
          <cell r="CU11">
            <v>0</v>
          </cell>
          <cell r="CW11">
            <v>0</v>
          </cell>
          <cell r="CX11">
            <v>0</v>
          </cell>
          <cell r="CY11">
            <v>0</v>
          </cell>
          <cell r="CZ11">
            <v>0</v>
          </cell>
          <cell r="DA11">
            <v>0</v>
          </cell>
          <cell r="DB11">
            <v>0</v>
          </cell>
          <cell r="DC11">
            <v>0</v>
          </cell>
          <cell r="DD11">
            <v>0</v>
          </cell>
          <cell r="DE11">
            <v>0</v>
          </cell>
          <cell r="DF11">
            <v>0</v>
          </cell>
          <cell r="DG11">
            <v>0</v>
          </cell>
          <cell r="DI11">
            <v>0</v>
          </cell>
          <cell r="DJ11">
            <v>0</v>
          </cell>
          <cell r="DK11">
            <v>0</v>
          </cell>
          <cell r="DL11">
            <v>0</v>
          </cell>
          <cell r="DM11">
            <v>0</v>
          </cell>
          <cell r="DN11">
            <v>0</v>
          </cell>
          <cell r="DO11">
            <v>0</v>
          </cell>
          <cell r="DP11">
            <v>0</v>
          </cell>
          <cell r="DQ11">
            <v>0</v>
          </cell>
          <cell r="DR11">
            <v>0</v>
          </cell>
          <cell r="DS11">
            <v>0</v>
          </cell>
          <cell r="DU11" t="str">
            <v>WCC 7UEDD-12-005</v>
          </cell>
          <cell r="DV11">
            <v>0</v>
          </cell>
          <cell r="DW11">
            <v>0</v>
          </cell>
          <cell r="DX11">
            <v>1</v>
          </cell>
          <cell r="DY11">
            <v>0</v>
          </cell>
          <cell r="DZ11">
            <v>0</v>
          </cell>
          <cell r="EB11">
            <v>0</v>
          </cell>
          <cell r="EC11" t="str">
            <v>Def</v>
          </cell>
          <cell r="ED11" t="str">
            <v>nonDC</v>
          </cell>
        </row>
        <row r="12">
          <cell r="D12" t="str">
            <v>PC2310004</v>
          </cell>
          <cell r="E12" t="str">
            <v>Regional Sustainability Projects</v>
          </cell>
          <cell r="F12" t="str">
            <v>Auckland Council</v>
          </cell>
          <cell r="G12" t="str">
            <v>Auckland Council property</v>
          </cell>
          <cell r="H12" t="str">
            <v>E517140</v>
          </cell>
          <cell r="I12" t="str">
            <v>Sustainability</v>
          </cell>
          <cell r="J12" t="str">
            <v>Corporate support</v>
          </cell>
          <cell r="K12" t="str">
            <v>Organisational support</v>
          </cell>
          <cell r="L12" t="str">
            <v>Management of council property</v>
          </cell>
          <cell r="M12" t="str">
            <v>Corporate support</v>
          </cell>
          <cell r="N12" t="str">
            <v>Organisational support</v>
          </cell>
          <cell r="O12" t="str">
            <v>Management of council property</v>
          </cell>
          <cell r="P12" t="str">
            <v>Corporate support</v>
          </cell>
          <cell r="Q12" t="str">
            <v>Organisational support</v>
          </cell>
          <cell r="R12" t="str">
            <v>Management of council property</v>
          </cell>
          <cell r="S12" t="str">
            <v>A5011705</v>
          </cell>
          <cell r="T12" t="str">
            <v>A5011705</v>
          </cell>
          <cell r="U12" t="str">
            <v>Management of council property</v>
          </cell>
          <cell r="V12" t="str">
            <v>L050</v>
          </cell>
          <cell r="W12" t="str">
            <v>Regional</v>
          </cell>
          <cell r="X12" t="str">
            <v>PL40810</v>
          </cell>
          <cell r="Y12" t="str">
            <v>Expense</v>
          </cell>
          <cell r="Z12">
            <v>20120701</v>
          </cell>
          <cell r="AA12">
            <v>20220630</v>
          </cell>
          <cell r="AB12">
            <v>1</v>
          </cell>
          <cell r="AC12" t="str">
            <v>Programme</v>
          </cell>
          <cell r="AD12">
            <v>1</v>
          </cell>
          <cell r="AE12">
            <v>0</v>
          </cell>
          <cell r="AF12">
            <v>0</v>
          </cell>
          <cell r="AG12">
            <v>0</v>
          </cell>
          <cell r="AH12">
            <v>3</v>
          </cell>
          <cell r="AI12" t="str">
            <v>Corporate Property</v>
          </cell>
          <cell r="AJ12" t="str">
            <v>Other assets (Capex)</v>
          </cell>
          <cell r="AK12">
            <v>35</v>
          </cell>
          <cell r="AM12">
            <v>1</v>
          </cell>
          <cell r="AT12">
            <v>50000</v>
          </cell>
          <cell r="AU12">
            <v>50000</v>
          </cell>
          <cell r="AV12">
            <v>50000</v>
          </cell>
          <cell r="AW12">
            <v>50000</v>
          </cell>
          <cell r="AX12">
            <v>50000</v>
          </cell>
          <cell r="AY12">
            <v>50000</v>
          </cell>
          <cell r="AZ12">
            <v>50000</v>
          </cell>
          <cell r="BA12">
            <v>50000</v>
          </cell>
          <cell r="BB12">
            <v>50000</v>
          </cell>
          <cell r="BC12">
            <v>50000</v>
          </cell>
          <cell r="BD12">
            <v>3.3000000000000002E-2</v>
          </cell>
          <cell r="BE12">
            <v>6.7088999999999732E-2</v>
          </cell>
          <cell r="BF12">
            <v>0.10230293699999971</v>
          </cell>
          <cell r="BG12">
            <v>0.14088353979499968</v>
          </cell>
          <cell r="BH12">
            <v>0.18195534722761963</v>
          </cell>
          <cell r="BI12">
            <v>0.21859596299167583</v>
          </cell>
          <cell r="BJ12">
            <v>0.25637243784441766</v>
          </cell>
          <cell r="BK12">
            <v>0.29783272829328333</v>
          </cell>
          <cell r="BL12">
            <v>0.3445547065118415</v>
          </cell>
          <cell r="BM12">
            <v>0.39295867594626777</v>
          </cell>
          <cell r="BN12">
            <v>0</v>
          </cell>
          <cell r="BO12">
            <v>1650</v>
          </cell>
          <cell r="BP12">
            <v>3354.4499999999866</v>
          </cell>
          <cell r="BQ12">
            <v>5115.1468499999855</v>
          </cell>
          <cell r="BR12">
            <v>7044.1769897499844</v>
          </cell>
          <cell r="BS12">
            <v>9097.767361380982</v>
          </cell>
          <cell r="BT12">
            <v>10929.798149583792</v>
          </cell>
          <cell r="BU12">
            <v>12818.621892220883</v>
          </cell>
          <cell r="BV12">
            <v>14891.636414664166</v>
          </cell>
          <cell r="BW12">
            <v>17227.735325592075</v>
          </cell>
          <cell r="BX12">
            <v>19647.933797313388</v>
          </cell>
          <cell r="BY12">
            <v>0</v>
          </cell>
          <cell r="BZ12">
            <v>51650</v>
          </cell>
          <cell r="CA12">
            <v>53354.44999999999</v>
          </cell>
          <cell r="CB12">
            <v>55115.146849999983</v>
          </cell>
          <cell r="CC12">
            <v>57044.176989749983</v>
          </cell>
          <cell r="CD12">
            <v>59097.767361380982</v>
          </cell>
          <cell r="CE12">
            <v>60929.798149583788</v>
          </cell>
          <cell r="CF12">
            <v>62818.621892220879</v>
          </cell>
          <cell r="CG12">
            <v>64891.636414664164</v>
          </cell>
          <cell r="CH12">
            <v>67227.735325592075</v>
          </cell>
          <cell r="CI12">
            <v>69647.933797313395</v>
          </cell>
          <cell r="CK12">
            <v>0</v>
          </cell>
          <cell r="CL12">
            <v>51650</v>
          </cell>
          <cell r="CM12">
            <v>53354.44999999999</v>
          </cell>
          <cell r="CN12">
            <v>55115.146849999983</v>
          </cell>
          <cell r="CO12">
            <v>57044.176989749983</v>
          </cell>
          <cell r="CP12">
            <v>59097.767361380982</v>
          </cell>
          <cell r="CQ12">
            <v>60929.798149583788</v>
          </cell>
          <cell r="CR12">
            <v>62818.621892220879</v>
          </cell>
          <cell r="CS12">
            <v>64891.636414664164</v>
          </cell>
          <cell r="CT12">
            <v>67227.735325592075</v>
          </cell>
          <cell r="CU12">
            <v>69647.933797313395</v>
          </cell>
          <cell r="CW12">
            <v>0</v>
          </cell>
          <cell r="CX12">
            <v>0</v>
          </cell>
          <cell r="CY12">
            <v>0</v>
          </cell>
          <cell r="CZ12">
            <v>0</v>
          </cell>
          <cell r="DA12">
            <v>0</v>
          </cell>
          <cell r="DB12">
            <v>0</v>
          </cell>
          <cell r="DC12">
            <v>0</v>
          </cell>
          <cell r="DD12">
            <v>0</v>
          </cell>
          <cell r="DE12">
            <v>0</v>
          </cell>
          <cell r="DF12">
            <v>0</v>
          </cell>
          <cell r="DG12">
            <v>0</v>
          </cell>
          <cell r="DI12">
            <v>0</v>
          </cell>
          <cell r="DJ12">
            <v>0</v>
          </cell>
          <cell r="DK12">
            <v>0</v>
          </cell>
          <cell r="DL12">
            <v>0</v>
          </cell>
          <cell r="DM12">
            <v>0</v>
          </cell>
          <cell r="DN12">
            <v>0</v>
          </cell>
          <cell r="DO12">
            <v>0</v>
          </cell>
          <cell r="DP12">
            <v>0</v>
          </cell>
          <cell r="DQ12">
            <v>0</v>
          </cell>
          <cell r="DR12">
            <v>0</v>
          </cell>
          <cell r="DS12">
            <v>0</v>
          </cell>
          <cell r="DU12" t="str">
            <v>WCC 7UEDD-13-005</v>
          </cell>
          <cell r="DV12">
            <v>0</v>
          </cell>
          <cell r="DW12">
            <v>0</v>
          </cell>
          <cell r="DX12">
            <v>1</v>
          </cell>
          <cell r="DY12">
            <v>500000</v>
          </cell>
          <cell r="DZ12">
            <v>601777.26678050519</v>
          </cell>
          <cell r="EB12">
            <v>601777.26678050519</v>
          </cell>
          <cell r="EC12" t="str">
            <v>Def</v>
          </cell>
          <cell r="ED12" t="str">
            <v>nonDC</v>
          </cell>
        </row>
        <row r="13">
          <cell r="D13" t="str">
            <v>PC2310115</v>
          </cell>
          <cell r="E13" t="str">
            <v>Strategic property developments</v>
          </cell>
          <cell r="F13" t="str">
            <v>Auckland Council</v>
          </cell>
          <cell r="G13" t="str">
            <v>Auckland Council property</v>
          </cell>
          <cell r="H13" t="str">
            <v>E517115</v>
          </cell>
          <cell r="I13" t="str">
            <v>Property strategic planning and partnerships</v>
          </cell>
          <cell r="J13" t="str">
            <v>Economic development</v>
          </cell>
          <cell r="K13" t="str">
            <v>Regional economic strategy and initiatives</v>
          </cell>
          <cell r="L13" t="str">
            <v>City transformation projects</v>
          </cell>
          <cell r="M13" t="str">
            <v>Economic development</v>
          </cell>
          <cell r="N13" t="str">
            <v>Regional economic strategy and initiatives</v>
          </cell>
          <cell r="O13" t="str">
            <v>City transformation projects</v>
          </cell>
          <cell r="P13" t="str">
            <v>Economic development</v>
          </cell>
          <cell r="Q13" t="str">
            <v>Regional economic strategy and initiatives</v>
          </cell>
          <cell r="R13" t="str">
            <v>City transformation projects</v>
          </cell>
          <cell r="S13" t="str">
            <v>A1411505</v>
          </cell>
          <cell r="T13" t="str">
            <v>A1411505</v>
          </cell>
          <cell r="U13" t="str">
            <v>Transformation projects</v>
          </cell>
          <cell r="V13" t="str">
            <v>L050</v>
          </cell>
          <cell r="W13" t="str">
            <v>Regional</v>
          </cell>
          <cell r="X13" t="str">
            <v>PL40810</v>
          </cell>
          <cell r="Y13" t="str">
            <v>Expense</v>
          </cell>
          <cell r="Z13">
            <v>20110701</v>
          </cell>
          <cell r="AA13">
            <v>20220630</v>
          </cell>
          <cell r="AB13">
            <v>1</v>
          </cell>
          <cell r="AC13" t="str">
            <v>Programme</v>
          </cell>
          <cell r="AD13">
            <v>0.9</v>
          </cell>
          <cell r="AE13">
            <v>0</v>
          </cell>
          <cell r="AF13">
            <v>0.1</v>
          </cell>
          <cell r="AG13">
            <v>0</v>
          </cell>
          <cell r="AH13">
            <v>3</v>
          </cell>
          <cell r="AI13" t="str">
            <v>Corporate Property</v>
          </cell>
          <cell r="AJ13" t="str">
            <v>Buildings (Capex)</v>
          </cell>
          <cell r="AK13">
            <v>75</v>
          </cell>
          <cell r="AM13">
            <v>0.9</v>
          </cell>
          <cell r="AO13">
            <v>0.1</v>
          </cell>
          <cell r="AS13">
            <v>2800000</v>
          </cell>
          <cell r="AT13">
            <v>4600000</v>
          </cell>
          <cell r="AU13">
            <v>13999999.650000006</v>
          </cell>
          <cell r="AV13">
            <v>12000000</v>
          </cell>
          <cell r="AW13">
            <v>13000000</v>
          </cell>
          <cell r="AX13">
            <v>17000000</v>
          </cell>
          <cell r="AY13">
            <v>7000000</v>
          </cell>
          <cell r="AZ13">
            <v>10000000</v>
          </cell>
          <cell r="BA13">
            <v>10000000</v>
          </cell>
          <cell r="BB13">
            <v>8000000</v>
          </cell>
          <cell r="BC13">
            <v>8000000</v>
          </cell>
          <cell r="BD13">
            <v>3.1E-2</v>
          </cell>
          <cell r="BE13">
            <v>6.1930000000000041E-2</v>
          </cell>
          <cell r="BF13">
            <v>9.3787900000000146E-2</v>
          </cell>
          <cell r="BG13">
            <v>0.12878911280000027</v>
          </cell>
          <cell r="BH13">
            <v>0.16491036440960039</v>
          </cell>
          <cell r="BI13">
            <v>0.19869276497747879</v>
          </cell>
          <cell r="BJ13">
            <v>0.23225616239684821</v>
          </cell>
          <cell r="BK13">
            <v>0.27045610343115034</v>
          </cell>
          <cell r="BL13">
            <v>0.31238115484437823</v>
          </cell>
          <cell r="BM13">
            <v>0.35568973295424255</v>
          </cell>
          <cell r="BN13">
            <v>0</v>
          </cell>
          <cell r="BO13">
            <v>142600</v>
          </cell>
          <cell r="BP13">
            <v>867019.97832450096</v>
          </cell>
          <cell r="BQ13">
            <v>1125454.8000000017</v>
          </cell>
          <cell r="BR13">
            <v>1674258.4664000035</v>
          </cell>
          <cell r="BS13">
            <v>2803476.1949632065</v>
          </cell>
          <cell r="BT13">
            <v>1390849.3548423515</v>
          </cell>
          <cell r="BU13">
            <v>2322561.623968482</v>
          </cell>
          <cell r="BV13">
            <v>2704561.0343115036</v>
          </cell>
          <cell r="BW13">
            <v>2499049.2387550259</v>
          </cell>
          <cell r="BX13">
            <v>2845517.8636339405</v>
          </cell>
          <cell r="BY13">
            <v>2800000</v>
          </cell>
          <cell r="BZ13">
            <v>4742600</v>
          </cell>
          <cell r="CA13">
            <v>14867019.628324507</v>
          </cell>
          <cell r="CB13">
            <v>13125454.800000001</v>
          </cell>
          <cell r="CC13">
            <v>14674258.466400003</v>
          </cell>
          <cell r="CD13">
            <v>19803476.194963206</v>
          </cell>
          <cell r="CE13">
            <v>8390849.3548423517</v>
          </cell>
          <cell r="CF13">
            <v>12322561.623968482</v>
          </cell>
          <cell r="CG13">
            <v>12704561.034311503</v>
          </cell>
          <cell r="CH13">
            <v>10499049.238755025</v>
          </cell>
          <cell r="CI13">
            <v>10845517.86363394</v>
          </cell>
          <cell r="CK13">
            <v>2520000</v>
          </cell>
          <cell r="CL13">
            <v>4268340</v>
          </cell>
          <cell r="CM13">
            <v>13380317.665492056</v>
          </cell>
          <cell r="CN13">
            <v>11812909.32</v>
          </cell>
          <cell r="CO13">
            <v>13206832.619760003</v>
          </cell>
          <cell r="CP13">
            <v>17823128.575466886</v>
          </cell>
          <cell r="CQ13">
            <v>7551764.4193581166</v>
          </cell>
          <cell r="CR13">
            <v>11090305.461571634</v>
          </cell>
          <cell r="CS13">
            <v>11434104.930880353</v>
          </cell>
          <cell r="CT13">
            <v>9449144.3148795236</v>
          </cell>
          <cell r="CU13">
            <v>9760966.0772705469</v>
          </cell>
          <cell r="CW13">
            <v>280000</v>
          </cell>
          <cell r="CX13">
            <v>474260</v>
          </cell>
          <cell r="CY13">
            <v>1486701.9628324509</v>
          </cell>
          <cell r="CZ13">
            <v>1312545.4800000002</v>
          </cell>
          <cell r="DA13">
            <v>1467425.8466400004</v>
          </cell>
          <cell r="DB13">
            <v>1980347.6194963206</v>
          </cell>
          <cell r="DC13">
            <v>839084.93548423517</v>
          </cell>
          <cell r="DD13">
            <v>1232256.1623968482</v>
          </cell>
          <cell r="DE13">
            <v>1270456.1034311503</v>
          </cell>
          <cell r="DF13">
            <v>1049904.9238755025</v>
          </cell>
          <cell r="DG13">
            <v>1084551.786363394</v>
          </cell>
          <cell r="DI13">
            <v>0</v>
          </cell>
          <cell r="DJ13">
            <v>0</v>
          </cell>
          <cell r="DK13">
            <v>0</v>
          </cell>
          <cell r="DL13">
            <v>0</v>
          </cell>
          <cell r="DM13">
            <v>0</v>
          </cell>
          <cell r="DN13">
            <v>0</v>
          </cell>
          <cell r="DO13">
            <v>0</v>
          </cell>
          <cell r="DP13">
            <v>0</v>
          </cell>
          <cell r="DQ13">
            <v>0</v>
          </cell>
          <cell r="DR13">
            <v>0</v>
          </cell>
          <cell r="DS13">
            <v>0</v>
          </cell>
          <cell r="DU13" t="str">
            <v>ACC 662/290001</v>
          </cell>
          <cell r="DV13">
            <v>10359999.965000002</v>
          </cell>
          <cell r="DW13">
            <v>1</v>
          </cell>
          <cell r="DX13">
            <v>1</v>
          </cell>
          <cell r="DY13">
            <v>103599999.65000001</v>
          </cell>
          <cell r="DZ13">
            <v>121975348.20519902</v>
          </cell>
          <cell r="EB13">
            <v>121975348.20519902</v>
          </cell>
          <cell r="EC13" t="str">
            <v>Reserve Land</v>
          </cell>
          <cell r="ED13" t="str">
            <v>Reserve Land</v>
          </cell>
        </row>
        <row r="14">
          <cell r="D14" t="str">
            <v>PC2900000</v>
          </cell>
          <cell r="E14" t="str">
            <v>Commercial renewals</v>
          </cell>
          <cell r="F14" t="str">
            <v>Auckland Council</v>
          </cell>
          <cell r="G14" t="str">
            <v>Auckland Council property</v>
          </cell>
          <cell r="H14" t="str">
            <v>E516405</v>
          </cell>
          <cell r="I14" t="str">
            <v>Central operations</v>
          </cell>
          <cell r="J14" t="str">
            <v>Commercial and investment</v>
          </cell>
          <cell r="K14" t="str">
            <v>Commercial</v>
          </cell>
          <cell r="L14" t="str">
            <v>Commercial property</v>
          </cell>
          <cell r="M14" t="str">
            <v>Commercial and investment</v>
          </cell>
          <cell r="N14" t="str">
            <v>Commercial</v>
          </cell>
          <cell r="O14" t="str">
            <v>Commercial property</v>
          </cell>
          <cell r="P14" t="str">
            <v>Commercial and investment</v>
          </cell>
          <cell r="Q14" t="str">
            <v>Commercial</v>
          </cell>
          <cell r="R14" t="str">
            <v>Commercial property</v>
          </cell>
          <cell r="S14" t="str">
            <v>A2011105</v>
          </cell>
          <cell r="T14" t="str">
            <v>A2011105</v>
          </cell>
          <cell r="U14" t="str">
            <v>Commercial property</v>
          </cell>
          <cell r="V14" t="str">
            <v>L050</v>
          </cell>
          <cell r="W14" t="str">
            <v>Regional</v>
          </cell>
          <cell r="X14" t="str">
            <v>FY12 - Only</v>
          </cell>
          <cell r="Y14" t="str">
            <v>Expense</v>
          </cell>
          <cell r="Z14">
            <v>20110701</v>
          </cell>
          <cell r="AA14">
            <v>20120630</v>
          </cell>
          <cell r="AB14">
            <v>1</v>
          </cell>
          <cell r="AC14" t="str">
            <v>Programme</v>
          </cell>
          <cell r="AD14">
            <v>0</v>
          </cell>
          <cell r="AE14">
            <v>0</v>
          </cell>
          <cell r="AF14">
            <v>0</v>
          </cell>
          <cell r="AG14">
            <v>1</v>
          </cell>
          <cell r="AH14">
            <v>4</v>
          </cell>
          <cell r="AI14" t="str">
            <v>Commercial and Investment (ACPL)</v>
          </cell>
          <cell r="AJ14" t="str">
            <v>Buildings (Capex)</v>
          </cell>
          <cell r="AK14">
            <v>0</v>
          </cell>
          <cell r="AP14">
            <v>1</v>
          </cell>
          <cell r="AS14">
            <v>680000</v>
          </cell>
          <cell r="BD14">
            <v>3.1E-2</v>
          </cell>
          <cell r="BE14">
            <v>6.1930000000000041E-2</v>
          </cell>
          <cell r="BF14">
            <v>9.3787900000000146E-2</v>
          </cell>
          <cell r="BG14">
            <v>0.12878911280000027</v>
          </cell>
          <cell r="BH14">
            <v>0.16491036440960039</v>
          </cell>
          <cell r="BI14">
            <v>0.19869276497747879</v>
          </cell>
          <cell r="BJ14">
            <v>0.23225616239684821</v>
          </cell>
          <cell r="BK14">
            <v>0.27045610343115034</v>
          </cell>
          <cell r="BL14">
            <v>0.31238115484437823</v>
          </cell>
          <cell r="BM14">
            <v>0.35568973295424255</v>
          </cell>
          <cell r="BN14">
            <v>0</v>
          </cell>
          <cell r="BO14">
            <v>0</v>
          </cell>
          <cell r="BP14">
            <v>0</v>
          </cell>
          <cell r="BQ14">
            <v>0</v>
          </cell>
          <cell r="BR14">
            <v>0</v>
          </cell>
          <cell r="BS14">
            <v>0</v>
          </cell>
          <cell r="BT14">
            <v>0</v>
          </cell>
          <cell r="BU14">
            <v>0</v>
          </cell>
          <cell r="BV14">
            <v>0</v>
          </cell>
          <cell r="BW14">
            <v>0</v>
          </cell>
          <cell r="BX14">
            <v>0</v>
          </cell>
          <cell r="BY14">
            <v>680000</v>
          </cell>
          <cell r="BZ14">
            <v>0</v>
          </cell>
          <cell r="CA14">
            <v>0</v>
          </cell>
          <cell r="CB14">
            <v>0</v>
          </cell>
          <cell r="CC14">
            <v>0</v>
          </cell>
          <cell r="CD14">
            <v>0</v>
          </cell>
          <cell r="CE14">
            <v>0</v>
          </cell>
          <cell r="CF14">
            <v>0</v>
          </cell>
          <cell r="CG14">
            <v>0</v>
          </cell>
          <cell r="CH14">
            <v>0</v>
          </cell>
          <cell r="CI14">
            <v>0</v>
          </cell>
          <cell r="CK14">
            <v>0</v>
          </cell>
          <cell r="CL14">
            <v>0</v>
          </cell>
          <cell r="CM14">
            <v>0</v>
          </cell>
          <cell r="CN14">
            <v>0</v>
          </cell>
          <cell r="CO14">
            <v>0</v>
          </cell>
          <cell r="CP14">
            <v>0</v>
          </cell>
          <cell r="CQ14">
            <v>0</v>
          </cell>
          <cell r="CR14">
            <v>0</v>
          </cell>
          <cell r="CS14">
            <v>0</v>
          </cell>
          <cell r="CT14">
            <v>0</v>
          </cell>
          <cell r="CU14">
            <v>0</v>
          </cell>
          <cell r="CW14">
            <v>0</v>
          </cell>
          <cell r="CX14">
            <v>0</v>
          </cell>
          <cell r="CY14">
            <v>0</v>
          </cell>
          <cell r="CZ14">
            <v>0</v>
          </cell>
          <cell r="DA14">
            <v>0</v>
          </cell>
          <cell r="DB14">
            <v>0</v>
          </cell>
          <cell r="DC14">
            <v>0</v>
          </cell>
          <cell r="DD14">
            <v>0</v>
          </cell>
          <cell r="DE14">
            <v>0</v>
          </cell>
          <cell r="DF14">
            <v>0</v>
          </cell>
          <cell r="DG14">
            <v>0</v>
          </cell>
          <cell r="DI14">
            <v>680000</v>
          </cell>
          <cell r="DJ14">
            <v>0</v>
          </cell>
          <cell r="DK14">
            <v>0</v>
          </cell>
          <cell r="DL14">
            <v>0</v>
          </cell>
          <cell r="DM14">
            <v>0</v>
          </cell>
          <cell r="DN14">
            <v>0</v>
          </cell>
          <cell r="DO14">
            <v>0</v>
          </cell>
          <cell r="DP14">
            <v>0</v>
          </cell>
          <cell r="DQ14">
            <v>0</v>
          </cell>
          <cell r="DR14">
            <v>0</v>
          </cell>
          <cell r="DS14">
            <v>0</v>
          </cell>
          <cell r="DU14" t="str">
            <v>ACC 662/159999</v>
          </cell>
          <cell r="DV14">
            <v>0</v>
          </cell>
          <cell r="DW14">
            <v>0</v>
          </cell>
          <cell r="DX14">
            <v>3</v>
          </cell>
          <cell r="DY14">
            <v>0</v>
          </cell>
          <cell r="DZ14">
            <v>0</v>
          </cell>
          <cell r="EB14">
            <v>0</v>
          </cell>
          <cell r="EC14" t="str">
            <v>Def</v>
          </cell>
          <cell r="ED14" t="str">
            <v>nonDC</v>
          </cell>
        </row>
        <row r="15">
          <cell r="D15" t="str">
            <v>PC2900009</v>
          </cell>
          <cell r="E15" t="str">
            <v>Domain Nursery heritage glasshouses X2 1</v>
          </cell>
          <cell r="F15" t="str">
            <v>Auckland Council</v>
          </cell>
          <cell r="G15" t="str">
            <v>Auckland Council property</v>
          </cell>
          <cell r="H15" t="str">
            <v>E516405</v>
          </cell>
          <cell r="I15" t="str">
            <v>Central operations</v>
          </cell>
          <cell r="J15" t="str">
            <v>Commercial and investment</v>
          </cell>
          <cell r="K15" t="str">
            <v>Commercial</v>
          </cell>
          <cell r="L15" t="str">
            <v>Commercial property</v>
          </cell>
          <cell r="M15" t="str">
            <v>Commercial and investment</v>
          </cell>
          <cell r="N15" t="str">
            <v>Commercial</v>
          </cell>
          <cell r="O15" t="str">
            <v>Commercial property</v>
          </cell>
          <cell r="P15" t="str">
            <v>Commercial and investment</v>
          </cell>
          <cell r="Q15" t="str">
            <v>Commercial</v>
          </cell>
          <cell r="R15" t="str">
            <v>Commercial property</v>
          </cell>
          <cell r="S15" t="str">
            <v>A2011105</v>
          </cell>
          <cell r="T15" t="str">
            <v>A2011105</v>
          </cell>
          <cell r="U15" t="str">
            <v>Commercial property</v>
          </cell>
          <cell r="V15" t="str">
            <v>L050</v>
          </cell>
          <cell r="W15" t="str">
            <v>Regional</v>
          </cell>
          <cell r="X15" t="str">
            <v>FY12 - Only</v>
          </cell>
          <cell r="Y15" t="str">
            <v>Expense</v>
          </cell>
          <cell r="Z15">
            <v>20100701</v>
          </cell>
          <cell r="AA15">
            <v>20120630</v>
          </cell>
          <cell r="AB15">
            <v>1</v>
          </cell>
          <cell r="AC15" t="str">
            <v>Programme</v>
          </cell>
          <cell r="AD15">
            <v>0</v>
          </cell>
          <cell r="AE15">
            <v>0</v>
          </cell>
          <cell r="AF15">
            <v>0</v>
          </cell>
          <cell r="AG15">
            <v>1</v>
          </cell>
          <cell r="AH15">
            <v>4</v>
          </cell>
          <cell r="AI15" t="str">
            <v>Commercial and Investment (ACPL)</v>
          </cell>
          <cell r="AJ15" t="str">
            <v>Buildings (Capex)</v>
          </cell>
          <cell r="AK15">
            <v>0</v>
          </cell>
          <cell r="AP15">
            <v>1</v>
          </cell>
          <cell r="AS15">
            <v>202000</v>
          </cell>
          <cell r="BD15">
            <v>3.1E-2</v>
          </cell>
          <cell r="BE15">
            <v>6.1930000000000041E-2</v>
          </cell>
          <cell r="BF15">
            <v>9.3787900000000146E-2</v>
          </cell>
          <cell r="BG15">
            <v>0.12878911280000027</v>
          </cell>
          <cell r="BH15">
            <v>0.16491036440960039</v>
          </cell>
          <cell r="BI15">
            <v>0.19869276497747879</v>
          </cell>
          <cell r="BJ15">
            <v>0.23225616239684821</v>
          </cell>
          <cell r="BK15">
            <v>0.27045610343115034</v>
          </cell>
          <cell r="BL15">
            <v>0.31238115484437823</v>
          </cell>
          <cell r="BM15">
            <v>0.35568973295424255</v>
          </cell>
          <cell r="BN15">
            <v>0</v>
          </cell>
          <cell r="BO15">
            <v>0</v>
          </cell>
          <cell r="BP15">
            <v>0</v>
          </cell>
          <cell r="BQ15">
            <v>0</v>
          </cell>
          <cell r="BR15">
            <v>0</v>
          </cell>
          <cell r="BS15">
            <v>0</v>
          </cell>
          <cell r="BT15">
            <v>0</v>
          </cell>
          <cell r="BU15">
            <v>0</v>
          </cell>
          <cell r="BV15">
            <v>0</v>
          </cell>
          <cell r="BW15">
            <v>0</v>
          </cell>
          <cell r="BX15">
            <v>0</v>
          </cell>
          <cell r="BY15">
            <v>202000</v>
          </cell>
          <cell r="BZ15">
            <v>0</v>
          </cell>
          <cell r="CA15">
            <v>0</v>
          </cell>
          <cell r="CB15">
            <v>0</v>
          </cell>
          <cell r="CC15">
            <v>0</v>
          </cell>
          <cell r="CD15">
            <v>0</v>
          </cell>
          <cell r="CE15">
            <v>0</v>
          </cell>
          <cell r="CF15">
            <v>0</v>
          </cell>
          <cell r="CG15">
            <v>0</v>
          </cell>
          <cell r="CH15">
            <v>0</v>
          </cell>
          <cell r="CI15">
            <v>0</v>
          </cell>
          <cell r="CK15">
            <v>0</v>
          </cell>
          <cell r="CL15">
            <v>0</v>
          </cell>
          <cell r="CM15">
            <v>0</v>
          </cell>
          <cell r="CN15">
            <v>0</v>
          </cell>
          <cell r="CO15">
            <v>0</v>
          </cell>
          <cell r="CP15">
            <v>0</v>
          </cell>
          <cell r="CQ15">
            <v>0</v>
          </cell>
          <cell r="CR15">
            <v>0</v>
          </cell>
          <cell r="CS15">
            <v>0</v>
          </cell>
          <cell r="CT15">
            <v>0</v>
          </cell>
          <cell r="CU15">
            <v>0</v>
          </cell>
          <cell r="CW15">
            <v>0</v>
          </cell>
          <cell r="CX15">
            <v>0</v>
          </cell>
          <cell r="CY15">
            <v>0</v>
          </cell>
          <cell r="CZ15">
            <v>0</v>
          </cell>
          <cell r="DA15">
            <v>0</v>
          </cell>
          <cell r="DB15">
            <v>0</v>
          </cell>
          <cell r="DC15">
            <v>0</v>
          </cell>
          <cell r="DD15">
            <v>0</v>
          </cell>
          <cell r="DE15">
            <v>0</v>
          </cell>
          <cell r="DF15">
            <v>0</v>
          </cell>
          <cell r="DG15">
            <v>0</v>
          </cell>
          <cell r="DI15">
            <v>202000</v>
          </cell>
          <cell r="DJ15">
            <v>0</v>
          </cell>
          <cell r="DK15">
            <v>0</v>
          </cell>
          <cell r="DL15">
            <v>0</v>
          </cell>
          <cell r="DM15">
            <v>0</v>
          </cell>
          <cell r="DN15">
            <v>0</v>
          </cell>
          <cell r="DO15">
            <v>0</v>
          </cell>
          <cell r="DP15">
            <v>0</v>
          </cell>
          <cell r="DQ15">
            <v>0</v>
          </cell>
          <cell r="DR15">
            <v>0</v>
          </cell>
          <cell r="DS15">
            <v>0</v>
          </cell>
          <cell r="DU15" t="str">
            <v>ACC 662/279999</v>
          </cell>
          <cell r="DV15">
            <v>0</v>
          </cell>
          <cell r="DW15">
            <v>0</v>
          </cell>
          <cell r="DX15">
            <v>1</v>
          </cell>
          <cell r="DY15">
            <v>0</v>
          </cell>
          <cell r="DZ15">
            <v>0</v>
          </cell>
          <cell r="EB15">
            <v>0</v>
          </cell>
          <cell r="EC15" t="str">
            <v>Def</v>
          </cell>
          <cell r="ED15" t="str">
            <v>nonDC</v>
          </cell>
        </row>
        <row r="16">
          <cell r="D16" t="str">
            <v>PC3000002</v>
          </cell>
          <cell r="E16" t="str">
            <v>Vehicle replacement</v>
          </cell>
          <cell r="F16" t="str">
            <v>Auckland Council</v>
          </cell>
          <cell r="G16" t="str">
            <v>Auckland Council property</v>
          </cell>
          <cell r="H16" t="str">
            <v>E518005</v>
          </cell>
          <cell r="I16" t="str">
            <v>Property data and processes management</v>
          </cell>
          <cell r="J16" t="str">
            <v>Corporate support</v>
          </cell>
          <cell r="K16" t="str">
            <v>Organisational support</v>
          </cell>
          <cell r="L16" t="str">
            <v>Management of council property</v>
          </cell>
          <cell r="M16" t="str">
            <v>Corporate support</v>
          </cell>
          <cell r="N16" t="str">
            <v>Organisational support</v>
          </cell>
          <cell r="O16" t="str">
            <v>Management of council property</v>
          </cell>
          <cell r="P16" t="str">
            <v>Corporate support</v>
          </cell>
          <cell r="Q16" t="str">
            <v>Organisational support</v>
          </cell>
          <cell r="R16" t="str">
            <v>Management of council property</v>
          </cell>
          <cell r="S16" t="str">
            <v>A5011705</v>
          </cell>
          <cell r="T16" t="str">
            <v>A5011705</v>
          </cell>
          <cell r="U16" t="str">
            <v>Management of council property</v>
          </cell>
          <cell r="V16" t="str">
            <v>L050</v>
          </cell>
          <cell r="W16" t="str">
            <v>Regional</v>
          </cell>
          <cell r="X16" t="str">
            <v>PL43780</v>
          </cell>
          <cell r="Y16" t="str">
            <v>Expense</v>
          </cell>
          <cell r="Z16">
            <v>20110701</v>
          </cell>
          <cell r="AA16">
            <v>20220630</v>
          </cell>
          <cell r="AB16">
            <v>1</v>
          </cell>
          <cell r="AC16" t="str">
            <v>Programme</v>
          </cell>
          <cell r="AD16">
            <v>0</v>
          </cell>
          <cell r="AE16">
            <v>0</v>
          </cell>
          <cell r="AF16">
            <v>0</v>
          </cell>
          <cell r="AG16">
            <v>1</v>
          </cell>
          <cell r="AH16">
            <v>10</v>
          </cell>
          <cell r="AI16" t="str">
            <v>Council Fleet</v>
          </cell>
          <cell r="AJ16" t="str">
            <v>Motor vehicles (Capex)</v>
          </cell>
          <cell r="AK16">
            <v>8</v>
          </cell>
          <cell r="AM16">
            <v>1</v>
          </cell>
          <cell r="AS16">
            <v>6468088.6400000006</v>
          </cell>
          <cell r="AT16">
            <v>3804622.3674400002</v>
          </cell>
          <cell r="AU16">
            <v>3918637.8778420002</v>
          </cell>
          <cell r="AV16">
            <v>3677325.917442</v>
          </cell>
          <cell r="AW16">
            <v>4306139.0566424001</v>
          </cell>
          <cell r="AX16">
            <v>4438079.2331419997</v>
          </cell>
          <cell r="AY16">
            <v>3395275.301242</v>
          </cell>
          <cell r="AZ16">
            <v>4543518.1405420015</v>
          </cell>
          <cell r="BA16">
            <v>3388000</v>
          </cell>
          <cell r="BB16">
            <v>3388000</v>
          </cell>
          <cell r="BC16">
            <v>3388000</v>
          </cell>
          <cell r="BD16">
            <v>3.3000000000000002E-2</v>
          </cell>
          <cell r="BE16">
            <v>6.7088999999999732E-2</v>
          </cell>
          <cell r="BF16">
            <v>0.10230293699999971</v>
          </cell>
          <cell r="BG16">
            <v>0.14088353979499968</v>
          </cell>
          <cell r="BH16">
            <v>0.18195534722761963</v>
          </cell>
          <cell r="BI16">
            <v>0.21859596299167583</v>
          </cell>
          <cell r="BJ16">
            <v>0.25637243784441766</v>
          </cell>
          <cell r="BK16">
            <v>0.29783272829328333</v>
          </cell>
          <cell r="BL16">
            <v>0.3445547065118415</v>
          </cell>
          <cell r="BM16">
            <v>0.39295867594626777</v>
          </cell>
          <cell r="BN16">
            <v>0</v>
          </cell>
          <cell r="BO16">
            <v>125552.53812552</v>
          </cell>
          <cell r="BP16">
            <v>262897.49658654089</v>
          </cell>
          <cell r="BQ16">
            <v>376201.24166053504</v>
          </cell>
          <cell r="BR16">
            <v>606664.11314928194</v>
          </cell>
          <cell r="BS16">
            <v>807532.24789004039</v>
          </cell>
          <cell r="BT16">
            <v>742193.47409684723</v>
          </cell>
          <cell r="BU16">
            <v>1164832.8220810883</v>
          </cell>
          <cell r="BV16">
            <v>1009057.2834576439</v>
          </cell>
          <cell r="BW16">
            <v>1167351.3456621191</v>
          </cell>
          <cell r="BX16">
            <v>1331343.9941059551</v>
          </cell>
          <cell r="BY16">
            <v>6468088.6400000006</v>
          </cell>
          <cell r="BZ16">
            <v>3930174.9055655203</v>
          </cell>
          <cell r="CA16">
            <v>4181535.3744285409</v>
          </cell>
          <cell r="CB16">
            <v>4053527.1591025349</v>
          </cell>
          <cell r="CC16">
            <v>4912803.1697916817</v>
          </cell>
          <cell r="CD16">
            <v>5245611.48103204</v>
          </cell>
          <cell r="CE16">
            <v>4137468.7753388472</v>
          </cell>
          <cell r="CF16">
            <v>5708350.9626230896</v>
          </cell>
          <cell r="CG16">
            <v>4397057.2834576443</v>
          </cell>
          <cell r="CH16">
            <v>4555351.3456621189</v>
          </cell>
          <cell r="CI16">
            <v>4719343.9941059556</v>
          </cell>
          <cell r="CK16">
            <v>0</v>
          </cell>
          <cell r="CL16">
            <v>0</v>
          </cell>
          <cell r="CM16">
            <v>0</v>
          </cell>
          <cell r="CN16">
            <v>0</v>
          </cell>
          <cell r="CO16">
            <v>0</v>
          </cell>
          <cell r="CP16">
            <v>0</v>
          </cell>
          <cell r="CQ16">
            <v>0</v>
          </cell>
          <cell r="CR16">
            <v>0</v>
          </cell>
          <cell r="CS16">
            <v>0</v>
          </cell>
          <cell r="CT16">
            <v>0</v>
          </cell>
          <cell r="CU16">
            <v>0</v>
          </cell>
          <cell r="CW16">
            <v>0</v>
          </cell>
          <cell r="CX16">
            <v>0</v>
          </cell>
          <cell r="CY16">
            <v>0</v>
          </cell>
          <cell r="CZ16">
            <v>0</v>
          </cell>
          <cell r="DA16">
            <v>0</v>
          </cell>
          <cell r="DB16">
            <v>0</v>
          </cell>
          <cell r="DC16">
            <v>0</v>
          </cell>
          <cell r="DD16">
            <v>0</v>
          </cell>
          <cell r="DE16">
            <v>0</v>
          </cell>
          <cell r="DF16">
            <v>0</v>
          </cell>
          <cell r="DG16">
            <v>0</v>
          </cell>
          <cell r="DI16">
            <v>6468088.6400000006</v>
          </cell>
          <cell r="DJ16">
            <v>3930174.9055655203</v>
          </cell>
          <cell r="DK16">
            <v>4181535.3744285409</v>
          </cell>
          <cell r="DL16">
            <v>4053527.1591025349</v>
          </cell>
          <cell r="DM16">
            <v>4912803.1697916817</v>
          </cell>
          <cell r="DN16">
            <v>5245611.48103204</v>
          </cell>
          <cell r="DO16">
            <v>4137468.7753388472</v>
          </cell>
          <cell r="DP16">
            <v>5708350.9626230896</v>
          </cell>
          <cell r="DQ16">
            <v>4397057.2834576443</v>
          </cell>
          <cell r="DR16">
            <v>4555351.3456621189</v>
          </cell>
          <cell r="DS16">
            <v>4719343.9941059556</v>
          </cell>
          <cell r="DU16" t="str">
            <v>PDC 11706700</v>
          </cell>
          <cell r="DV16">
            <v>0</v>
          </cell>
          <cell r="DW16">
            <v>0</v>
          </cell>
          <cell r="DX16">
            <v>1</v>
          </cell>
          <cell r="DY16">
            <v>38247597.894292399</v>
          </cell>
          <cell r="DZ16">
            <v>45841224.451107971</v>
          </cell>
          <cell r="EB16">
            <v>45841224.451107971</v>
          </cell>
          <cell r="EC16" t="str">
            <v>Def</v>
          </cell>
          <cell r="ED16" t="str">
            <v>nonDC</v>
          </cell>
        </row>
        <row r="17">
          <cell r="D17" t="str">
            <v>PC3100600</v>
          </cell>
          <cell r="E17" t="str">
            <v>Fleet Capex Revenue</v>
          </cell>
          <cell r="F17" t="str">
            <v>Auckland Council</v>
          </cell>
          <cell r="G17" t="str">
            <v>Auckland Council property</v>
          </cell>
          <cell r="H17" t="str">
            <v>E518015</v>
          </cell>
          <cell r="I17" t="str">
            <v>Fleet administration</v>
          </cell>
          <cell r="J17" t="str">
            <v>Corporate support</v>
          </cell>
          <cell r="K17" t="str">
            <v>Organisational support</v>
          </cell>
          <cell r="L17" t="str">
            <v>Management of council property</v>
          </cell>
          <cell r="M17" t="str">
            <v>Corporate support</v>
          </cell>
          <cell r="N17" t="str">
            <v>Organisational support</v>
          </cell>
          <cell r="O17" t="str">
            <v>Management of council property</v>
          </cell>
          <cell r="P17" t="str">
            <v>Corporate support</v>
          </cell>
          <cell r="Q17" t="str">
            <v>Organisational support</v>
          </cell>
          <cell r="R17" t="str">
            <v>Management of council property</v>
          </cell>
          <cell r="S17" t="str">
            <v>A5011705</v>
          </cell>
          <cell r="T17" t="str">
            <v>A5011705</v>
          </cell>
          <cell r="U17" t="str">
            <v>Management of council property</v>
          </cell>
          <cell r="V17" t="str">
            <v>L050</v>
          </cell>
          <cell r="W17" t="str">
            <v>Regional</v>
          </cell>
          <cell r="X17" t="str">
            <v>PL38380</v>
          </cell>
          <cell r="Y17" t="str">
            <v>Revenue</v>
          </cell>
          <cell r="Z17">
            <v>20100701</v>
          </cell>
          <cell r="AA17">
            <v>20190630</v>
          </cell>
          <cell r="AB17">
            <v>1</v>
          </cell>
          <cell r="AC17" t="str">
            <v>Programme</v>
          </cell>
          <cell r="AD17">
            <v>0</v>
          </cell>
          <cell r="AE17">
            <v>0</v>
          </cell>
          <cell r="AF17">
            <v>0</v>
          </cell>
          <cell r="AG17">
            <v>1</v>
          </cell>
          <cell r="AH17">
            <v>10</v>
          </cell>
          <cell r="AI17" t="str">
            <v>Council Fleet</v>
          </cell>
          <cell r="AJ17" t="str">
            <v>Motor vehicles (Capex)</v>
          </cell>
          <cell r="AK17">
            <v>0</v>
          </cell>
          <cell r="AM17">
            <v>1</v>
          </cell>
          <cell r="AS17">
            <v>-150000</v>
          </cell>
          <cell r="AT17">
            <v>-150000</v>
          </cell>
          <cell r="AU17">
            <v>-150000</v>
          </cell>
          <cell r="AV17">
            <v>-150000</v>
          </cell>
          <cell r="AW17">
            <v>-150000</v>
          </cell>
          <cell r="AX17">
            <v>-150000</v>
          </cell>
          <cell r="AY17">
            <v>-150000</v>
          </cell>
          <cell r="AZ17">
            <v>-150000</v>
          </cell>
          <cell r="BA17">
            <v>0</v>
          </cell>
          <cell r="BB17">
            <v>0</v>
          </cell>
          <cell r="BC17">
            <v>0</v>
          </cell>
          <cell r="BD17">
            <v>3.3000000000000002E-2</v>
          </cell>
          <cell r="BE17">
            <v>6.7088999999999732E-2</v>
          </cell>
          <cell r="BF17">
            <v>0.10230293699999971</v>
          </cell>
          <cell r="BG17">
            <v>0.14088353979499968</v>
          </cell>
          <cell r="BH17">
            <v>0.18195534722761963</v>
          </cell>
          <cell r="BI17">
            <v>0.21859596299167583</v>
          </cell>
          <cell r="BJ17">
            <v>0.25637243784441766</v>
          </cell>
          <cell r="BK17">
            <v>0.29783272829328333</v>
          </cell>
          <cell r="BL17">
            <v>0.3445547065118415</v>
          </cell>
          <cell r="BM17">
            <v>0.39295867594626777</v>
          </cell>
          <cell r="BN17">
            <v>0</v>
          </cell>
          <cell r="BO17">
            <v>-4950</v>
          </cell>
          <cell r="BP17">
            <v>-10063.34999999996</v>
          </cell>
          <cell r="BQ17">
            <v>-15345.440549999956</v>
          </cell>
          <cell r="BR17">
            <v>-21132.53096924995</v>
          </cell>
          <cell r="BS17">
            <v>-27293.302084142946</v>
          </cell>
          <cell r="BT17">
            <v>-32789.394448751373</v>
          </cell>
          <cell r="BU17">
            <v>-38455.865676662652</v>
          </cell>
          <cell r="BV17">
            <v>0</v>
          </cell>
          <cell r="BW17">
            <v>0</v>
          </cell>
          <cell r="BX17">
            <v>0</v>
          </cell>
          <cell r="BY17">
            <v>-150000</v>
          </cell>
          <cell r="BZ17">
            <v>-154950</v>
          </cell>
          <cell r="CA17">
            <v>-160063.34999999995</v>
          </cell>
          <cell r="CB17">
            <v>-165345.44054999994</v>
          </cell>
          <cell r="CC17">
            <v>-171132.53096924996</v>
          </cell>
          <cell r="CD17">
            <v>-177293.30208414295</v>
          </cell>
          <cell r="CE17">
            <v>-182789.39444875138</v>
          </cell>
          <cell r="CF17">
            <v>-188455.86567666265</v>
          </cell>
          <cell r="CG17">
            <v>0</v>
          </cell>
          <cell r="CH17">
            <v>0</v>
          </cell>
          <cell r="CI17">
            <v>0</v>
          </cell>
          <cell r="CK17">
            <v>0</v>
          </cell>
          <cell r="CL17">
            <v>0</v>
          </cell>
          <cell r="CM17">
            <v>0</v>
          </cell>
          <cell r="CN17">
            <v>0</v>
          </cell>
          <cell r="CO17">
            <v>0</v>
          </cell>
          <cell r="CP17">
            <v>0</v>
          </cell>
          <cell r="CQ17">
            <v>0</v>
          </cell>
          <cell r="CR17">
            <v>0</v>
          </cell>
          <cell r="CS17">
            <v>0</v>
          </cell>
          <cell r="CT17">
            <v>0</v>
          </cell>
          <cell r="CU17">
            <v>0</v>
          </cell>
          <cell r="CW17">
            <v>0</v>
          </cell>
          <cell r="CX17">
            <v>0</v>
          </cell>
          <cell r="CY17">
            <v>0</v>
          </cell>
          <cell r="CZ17">
            <v>0</v>
          </cell>
          <cell r="DA17">
            <v>0</v>
          </cell>
          <cell r="DB17">
            <v>0</v>
          </cell>
          <cell r="DC17">
            <v>0</v>
          </cell>
          <cell r="DD17">
            <v>0</v>
          </cell>
          <cell r="DE17">
            <v>0</v>
          </cell>
          <cell r="DF17">
            <v>0</v>
          </cell>
          <cell r="DG17">
            <v>0</v>
          </cell>
          <cell r="DI17">
            <v>-150000</v>
          </cell>
          <cell r="DJ17">
            <v>-154950</v>
          </cell>
          <cell r="DK17">
            <v>-160063.34999999995</v>
          </cell>
          <cell r="DL17">
            <v>-165345.44054999994</v>
          </cell>
          <cell r="DM17">
            <v>-171132.53096924996</v>
          </cell>
          <cell r="DN17">
            <v>-177293.30208414295</v>
          </cell>
          <cell r="DO17">
            <v>-182789.39444875138</v>
          </cell>
          <cell r="DP17">
            <v>-188455.86567666265</v>
          </cell>
          <cell r="DQ17">
            <v>0</v>
          </cell>
          <cell r="DR17">
            <v>0</v>
          </cell>
          <cell r="DS17">
            <v>0</v>
          </cell>
          <cell r="DU17" t="str">
            <v>none</v>
          </cell>
          <cell r="DV17">
            <v>0</v>
          </cell>
          <cell r="DW17">
            <v>0</v>
          </cell>
          <cell r="DX17">
            <v>1</v>
          </cell>
          <cell r="DY17">
            <v>-1050000</v>
          </cell>
          <cell r="DZ17">
            <v>-1200029.8837288069</v>
          </cell>
          <cell r="EB17">
            <v>-1200029.8837288069</v>
          </cell>
          <cell r="EC17" t="str">
            <v>Def</v>
          </cell>
          <cell r="ED17" t="str">
            <v>nonDC</v>
          </cell>
        </row>
        <row r="18">
          <cell r="D18" t="str">
            <v>PC3100604</v>
          </cell>
          <cell r="E18" t="str">
            <v>Office Fixtures, Fittings and Equipment</v>
          </cell>
          <cell r="F18" t="str">
            <v>Auckland Council</v>
          </cell>
          <cell r="G18" t="str">
            <v>Auckland Council property</v>
          </cell>
          <cell r="H18" t="str">
            <v>E515135</v>
          </cell>
          <cell r="I18" t="str">
            <v>Corporate accommodation</v>
          </cell>
          <cell r="J18" t="str">
            <v>Corporate support</v>
          </cell>
          <cell r="K18" t="str">
            <v>Organisational support</v>
          </cell>
          <cell r="L18" t="str">
            <v>Management of council property</v>
          </cell>
          <cell r="M18" t="str">
            <v>Corporate support</v>
          </cell>
          <cell r="N18" t="str">
            <v>Organisational support</v>
          </cell>
          <cell r="O18" t="str">
            <v>Management of council property</v>
          </cell>
          <cell r="P18" t="str">
            <v>Corporate support</v>
          </cell>
          <cell r="Q18" t="str">
            <v>Organisational support</v>
          </cell>
          <cell r="R18" t="str">
            <v>Management of council property</v>
          </cell>
          <cell r="S18" t="str">
            <v>A5011705</v>
          </cell>
          <cell r="T18" t="str">
            <v>A5011705</v>
          </cell>
          <cell r="U18" t="str">
            <v>Management of council property</v>
          </cell>
          <cell r="V18" t="str">
            <v>L050</v>
          </cell>
          <cell r="W18" t="str">
            <v>Regional</v>
          </cell>
          <cell r="X18" t="str">
            <v>PL43780</v>
          </cell>
          <cell r="Y18" t="str">
            <v>Expense</v>
          </cell>
          <cell r="Z18">
            <v>20100701</v>
          </cell>
          <cell r="AA18">
            <v>20220630</v>
          </cell>
          <cell r="AB18">
            <v>1</v>
          </cell>
          <cell r="AC18" t="str">
            <v>Programme</v>
          </cell>
          <cell r="AD18">
            <v>0</v>
          </cell>
          <cell r="AE18">
            <v>0</v>
          </cell>
          <cell r="AF18">
            <v>0</v>
          </cell>
          <cell r="AG18">
            <v>1</v>
          </cell>
          <cell r="AH18">
            <v>3</v>
          </cell>
          <cell r="AI18" t="str">
            <v>Corporate Property</v>
          </cell>
          <cell r="AJ18" t="str">
            <v>Office equipment</v>
          </cell>
          <cell r="AK18">
            <v>10</v>
          </cell>
          <cell r="AM18">
            <v>1</v>
          </cell>
          <cell r="AS18">
            <v>3540933.05</v>
          </cell>
          <cell r="AT18">
            <v>2529156.9904999998</v>
          </cell>
          <cell r="AU18">
            <v>1488762.1372999998</v>
          </cell>
          <cell r="AV18">
            <v>1528902.5604000001</v>
          </cell>
          <cell r="AW18">
            <v>1593161.4901999999</v>
          </cell>
          <cell r="AX18">
            <v>1618345.9558000001</v>
          </cell>
          <cell r="AY18">
            <v>1562353.5739</v>
          </cell>
          <cell r="AZ18">
            <v>1609144.5532</v>
          </cell>
          <cell r="BA18">
            <v>1600000</v>
          </cell>
          <cell r="BB18">
            <v>1600000</v>
          </cell>
          <cell r="BC18">
            <v>1600000</v>
          </cell>
          <cell r="BD18">
            <v>3.3000000000000002E-2</v>
          </cell>
          <cell r="BE18">
            <v>6.7088999999999732E-2</v>
          </cell>
          <cell r="BF18">
            <v>0.10230293699999971</v>
          </cell>
          <cell r="BG18">
            <v>0.14088353979499968</v>
          </cell>
          <cell r="BH18">
            <v>0.18195534722761963</v>
          </cell>
          <cell r="BI18">
            <v>0.21859596299167583</v>
          </cell>
          <cell r="BJ18">
            <v>0.25637243784441766</v>
          </cell>
          <cell r="BK18">
            <v>0.29783272829328333</v>
          </cell>
          <cell r="BL18">
            <v>0.3445547065118415</v>
          </cell>
          <cell r="BM18">
            <v>0.39295867594626777</v>
          </cell>
          <cell r="BN18">
            <v>0</v>
          </cell>
          <cell r="BO18">
            <v>83462.180686499996</v>
          </cell>
          <cell r="BP18">
            <v>99879.563029319295</v>
          </cell>
          <cell r="BQ18">
            <v>156411.22231573946</v>
          </cell>
          <cell r="BR18">
            <v>224450.23020445267</v>
          </cell>
          <cell r="BS18">
            <v>294466.70032200299</v>
          </cell>
          <cell r="BT18">
            <v>341524.18402015686</v>
          </cell>
          <cell r="BU18">
            <v>412540.31194795022</v>
          </cell>
          <cell r="BV18">
            <v>476532.36526925332</v>
          </cell>
          <cell r="BW18">
            <v>551287.53041894641</v>
          </cell>
          <cell r="BX18">
            <v>628733.88151402841</v>
          </cell>
          <cell r="BY18">
            <v>3540933.05</v>
          </cell>
          <cell r="BZ18">
            <v>2612619.1711864998</v>
          </cell>
          <cell r="CA18">
            <v>1588641.7003293191</v>
          </cell>
          <cell r="CB18">
            <v>1685313.7827157394</v>
          </cell>
          <cell r="CC18">
            <v>1817611.7204044526</v>
          </cell>
          <cell r="CD18">
            <v>1912812.6561220032</v>
          </cell>
          <cell r="CE18">
            <v>1903877.7579201567</v>
          </cell>
          <cell r="CF18">
            <v>2021684.8651479501</v>
          </cell>
          <cell r="CG18">
            <v>2076532.3652692533</v>
          </cell>
          <cell r="CH18">
            <v>2151287.5304189464</v>
          </cell>
          <cell r="CI18">
            <v>2228733.8815140286</v>
          </cell>
          <cell r="CK18">
            <v>0</v>
          </cell>
          <cell r="CL18">
            <v>0</v>
          </cell>
          <cell r="CM18">
            <v>0</v>
          </cell>
          <cell r="CN18">
            <v>0</v>
          </cell>
          <cell r="CO18">
            <v>0</v>
          </cell>
          <cell r="CP18">
            <v>0</v>
          </cell>
          <cell r="CQ18">
            <v>0</v>
          </cell>
          <cell r="CR18">
            <v>0</v>
          </cell>
          <cell r="CS18">
            <v>0</v>
          </cell>
          <cell r="CT18">
            <v>0</v>
          </cell>
          <cell r="CU18">
            <v>0</v>
          </cell>
          <cell r="CW18">
            <v>0</v>
          </cell>
          <cell r="CX18">
            <v>0</v>
          </cell>
          <cell r="CY18">
            <v>0</v>
          </cell>
          <cell r="CZ18">
            <v>0</v>
          </cell>
          <cell r="DA18">
            <v>0</v>
          </cell>
          <cell r="DB18">
            <v>0</v>
          </cell>
          <cell r="DC18">
            <v>0</v>
          </cell>
          <cell r="DD18">
            <v>0</v>
          </cell>
          <cell r="DE18">
            <v>0</v>
          </cell>
          <cell r="DF18">
            <v>0</v>
          </cell>
          <cell r="DG18">
            <v>0</v>
          </cell>
          <cell r="DI18">
            <v>3540933.05</v>
          </cell>
          <cell r="DJ18">
            <v>2612619.1711864998</v>
          </cell>
          <cell r="DK18">
            <v>1588641.7003293191</v>
          </cell>
          <cell r="DL18">
            <v>1685313.7827157394</v>
          </cell>
          <cell r="DM18">
            <v>1817611.7204044526</v>
          </cell>
          <cell r="DN18">
            <v>1912812.6561220032</v>
          </cell>
          <cell r="DO18">
            <v>1903877.7579201567</v>
          </cell>
          <cell r="DP18">
            <v>2021684.8651479501</v>
          </cell>
          <cell r="DQ18">
            <v>2076532.3652692533</v>
          </cell>
          <cell r="DR18">
            <v>2151287.5304189464</v>
          </cell>
          <cell r="DS18">
            <v>2228733.8815140286</v>
          </cell>
          <cell r="DU18" t="str">
            <v>ARC X/001500/3</v>
          </cell>
          <cell r="DV18">
            <v>0</v>
          </cell>
          <cell r="DW18">
            <v>0</v>
          </cell>
          <cell r="DX18">
            <v>1</v>
          </cell>
          <cell r="DY18">
            <v>16729827.261299998</v>
          </cell>
          <cell r="DZ18">
            <v>19999115.431028347</v>
          </cell>
          <cell r="EB18">
            <v>19999115.431028347</v>
          </cell>
          <cell r="EC18" t="str">
            <v>Def</v>
          </cell>
          <cell r="ED18" t="str">
            <v>nonDC</v>
          </cell>
        </row>
        <row r="19">
          <cell r="D19" t="str">
            <v>PC3100609</v>
          </cell>
          <cell r="E19" t="str">
            <v>Main Office Roof Renewal</v>
          </cell>
          <cell r="F19" t="str">
            <v>Auckland Council</v>
          </cell>
          <cell r="G19" t="str">
            <v>Auckland Council property</v>
          </cell>
          <cell r="H19" t="str">
            <v>E516505</v>
          </cell>
          <cell r="I19" t="str">
            <v>Southern operations management</v>
          </cell>
          <cell r="J19" t="str">
            <v>Corporate support</v>
          </cell>
          <cell r="K19" t="str">
            <v>Organisational support</v>
          </cell>
          <cell r="L19" t="str">
            <v>Management of council property</v>
          </cell>
          <cell r="M19" t="str">
            <v>Corporate support</v>
          </cell>
          <cell r="N19" t="str">
            <v>Organisational support</v>
          </cell>
          <cell r="O19" t="str">
            <v>Management of council property</v>
          </cell>
          <cell r="P19" t="str">
            <v>Corporate support</v>
          </cell>
          <cell r="Q19" t="str">
            <v>Organisational support</v>
          </cell>
          <cell r="R19" t="str">
            <v>Management of council property</v>
          </cell>
          <cell r="S19" t="str">
            <v>A5011705</v>
          </cell>
          <cell r="T19" t="str">
            <v>A5011705</v>
          </cell>
          <cell r="U19" t="str">
            <v>Management of council property</v>
          </cell>
          <cell r="V19" t="str">
            <v>L050</v>
          </cell>
          <cell r="W19" t="str">
            <v>Regional</v>
          </cell>
          <cell r="X19" t="str">
            <v>FY12 - Only</v>
          </cell>
          <cell r="Y19" t="str">
            <v>Expense</v>
          </cell>
          <cell r="Z19">
            <v>20100701</v>
          </cell>
          <cell r="AA19">
            <v>20120630</v>
          </cell>
          <cell r="AB19">
            <v>2</v>
          </cell>
          <cell r="AC19" t="str">
            <v>Discrete</v>
          </cell>
          <cell r="AD19">
            <v>0</v>
          </cell>
          <cell r="AE19">
            <v>0</v>
          </cell>
          <cell r="AF19">
            <v>0</v>
          </cell>
          <cell r="AG19">
            <v>1</v>
          </cell>
          <cell r="AH19">
            <v>3</v>
          </cell>
          <cell r="AI19" t="str">
            <v>Corporate Property</v>
          </cell>
          <cell r="AJ19" t="str">
            <v>Buildings (Capex)</v>
          </cell>
          <cell r="AK19">
            <v>75</v>
          </cell>
          <cell r="AQ19">
            <v>1</v>
          </cell>
          <cell r="AS19">
            <v>163635</v>
          </cell>
          <cell r="BD19">
            <v>3.1E-2</v>
          </cell>
          <cell r="BE19">
            <v>6.1930000000000041E-2</v>
          </cell>
          <cell r="BF19">
            <v>9.3787900000000146E-2</v>
          </cell>
          <cell r="BG19">
            <v>0.12878911280000027</v>
          </cell>
          <cell r="BH19">
            <v>0.16491036440960039</v>
          </cell>
          <cell r="BI19">
            <v>0.19869276497747879</v>
          </cell>
          <cell r="BJ19">
            <v>0.23225616239684821</v>
          </cell>
          <cell r="BK19">
            <v>0.27045610343115034</v>
          </cell>
          <cell r="BL19">
            <v>0.31238115484437823</v>
          </cell>
          <cell r="BM19">
            <v>0.35568973295424255</v>
          </cell>
          <cell r="BN19">
            <v>0</v>
          </cell>
          <cell r="BO19">
            <v>0</v>
          </cell>
          <cell r="BP19">
            <v>0</v>
          </cell>
          <cell r="BQ19">
            <v>0</v>
          </cell>
          <cell r="BR19">
            <v>0</v>
          </cell>
          <cell r="BS19">
            <v>0</v>
          </cell>
          <cell r="BT19">
            <v>0</v>
          </cell>
          <cell r="BU19">
            <v>0</v>
          </cell>
          <cell r="BV19">
            <v>0</v>
          </cell>
          <cell r="BW19">
            <v>0</v>
          </cell>
          <cell r="BX19">
            <v>0</v>
          </cell>
          <cell r="BY19">
            <v>163635</v>
          </cell>
          <cell r="BZ19">
            <v>0</v>
          </cell>
          <cell r="CA19">
            <v>0</v>
          </cell>
          <cell r="CB19">
            <v>0</v>
          </cell>
          <cell r="CC19">
            <v>0</v>
          </cell>
          <cell r="CD19">
            <v>0</v>
          </cell>
          <cell r="CE19">
            <v>0</v>
          </cell>
          <cell r="CF19">
            <v>0</v>
          </cell>
          <cell r="CG19">
            <v>0</v>
          </cell>
          <cell r="CH19">
            <v>0</v>
          </cell>
          <cell r="CI19">
            <v>0</v>
          </cell>
          <cell r="CK19">
            <v>0</v>
          </cell>
          <cell r="CL19">
            <v>0</v>
          </cell>
          <cell r="CM19">
            <v>0</v>
          </cell>
          <cell r="CN19">
            <v>0</v>
          </cell>
          <cell r="CO19">
            <v>0</v>
          </cell>
          <cell r="CP19">
            <v>0</v>
          </cell>
          <cell r="CQ19">
            <v>0</v>
          </cell>
          <cell r="CR19">
            <v>0</v>
          </cell>
          <cell r="CS19">
            <v>0</v>
          </cell>
          <cell r="CT19">
            <v>0</v>
          </cell>
          <cell r="CU19">
            <v>0</v>
          </cell>
          <cell r="CW19">
            <v>0</v>
          </cell>
          <cell r="CX19">
            <v>0</v>
          </cell>
          <cell r="CY19">
            <v>0</v>
          </cell>
          <cell r="CZ19">
            <v>0</v>
          </cell>
          <cell r="DA19">
            <v>0</v>
          </cell>
          <cell r="DB19">
            <v>0</v>
          </cell>
          <cell r="DC19">
            <v>0</v>
          </cell>
          <cell r="DD19">
            <v>0</v>
          </cell>
          <cell r="DE19">
            <v>0</v>
          </cell>
          <cell r="DF19">
            <v>0</v>
          </cell>
          <cell r="DG19">
            <v>0</v>
          </cell>
          <cell r="DI19">
            <v>163635</v>
          </cell>
          <cell r="DJ19">
            <v>0</v>
          </cell>
          <cell r="DK19">
            <v>0</v>
          </cell>
          <cell r="DL19">
            <v>0</v>
          </cell>
          <cell r="DM19">
            <v>0</v>
          </cell>
          <cell r="DN19">
            <v>0</v>
          </cell>
          <cell r="DO19">
            <v>0</v>
          </cell>
          <cell r="DP19">
            <v>0</v>
          </cell>
          <cell r="DQ19">
            <v>0</v>
          </cell>
          <cell r="DR19">
            <v>0</v>
          </cell>
          <cell r="DS19">
            <v>0</v>
          </cell>
          <cell r="DU19" t="str">
            <v>FDC PR038 009</v>
          </cell>
          <cell r="DV19">
            <v>0</v>
          </cell>
          <cell r="DW19">
            <v>0</v>
          </cell>
          <cell r="DX19">
            <v>1</v>
          </cell>
          <cell r="DY19">
            <v>0</v>
          </cell>
          <cell r="DZ19">
            <v>0</v>
          </cell>
          <cell r="EB19">
            <v>0</v>
          </cell>
          <cell r="EC19" t="str">
            <v>Def</v>
          </cell>
          <cell r="ED19" t="str">
            <v>nonDC</v>
          </cell>
        </row>
        <row r="20">
          <cell r="D20" t="str">
            <v>PC3100616</v>
          </cell>
          <cell r="E20" t="str">
            <v>Administration Renewals South</v>
          </cell>
          <cell r="F20" t="str">
            <v>Auckland Council</v>
          </cell>
          <cell r="G20" t="str">
            <v>Auckland Council property</v>
          </cell>
          <cell r="H20" t="str">
            <v>E516505</v>
          </cell>
          <cell r="I20" t="str">
            <v>Southern operations management</v>
          </cell>
          <cell r="J20" t="str">
            <v>Corporate support</v>
          </cell>
          <cell r="K20" t="str">
            <v>Organisational support</v>
          </cell>
          <cell r="L20" t="str">
            <v>Management of council property</v>
          </cell>
          <cell r="M20" t="str">
            <v>Corporate support</v>
          </cell>
          <cell r="N20" t="str">
            <v>Organisational support</v>
          </cell>
          <cell r="O20" t="str">
            <v>Management of council property</v>
          </cell>
          <cell r="P20" t="str">
            <v>Corporate support</v>
          </cell>
          <cell r="Q20" t="str">
            <v>Organisational support</v>
          </cell>
          <cell r="R20" t="str">
            <v>Management of council property</v>
          </cell>
          <cell r="S20" t="str">
            <v>A5011705</v>
          </cell>
          <cell r="T20" t="str">
            <v>A5011705</v>
          </cell>
          <cell r="U20" t="str">
            <v>Management of council property</v>
          </cell>
          <cell r="V20" t="str">
            <v>L050</v>
          </cell>
          <cell r="W20" t="str">
            <v>Regional</v>
          </cell>
          <cell r="X20" t="str">
            <v>PL40810</v>
          </cell>
          <cell r="Y20" t="str">
            <v>Expense</v>
          </cell>
          <cell r="Z20">
            <v>20100701</v>
          </cell>
          <cell r="AA20">
            <v>20220630</v>
          </cell>
          <cell r="AB20">
            <v>1</v>
          </cell>
          <cell r="AC20" t="str">
            <v>Programme</v>
          </cell>
          <cell r="AD20">
            <v>0</v>
          </cell>
          <cell r="AE20">
            <v>0</v>
          </cell>
          <cell r="AF20">
            <v>0</v>
          </cell>
          <cell r="AG20">
            <v>1</v>
          </cell>
          <cell r="AH20">
            <v>3</v>
          </cell>
          <cell r="AI20" t="str">
            <v>Corporate Property</v>
          </cell>
          <cell r="AJ20" t="str">
            <v>Buildings (Capex)</v>
          </cell>
          <cell r="AK20">
            <v>75</v>
          </cell>
          <cell r="AM20">
            <v>1</v>
          </cell>
          <cell r="AS20">
            <v>228952.91</v>
          </cell>
          <cell r="AT20">
            <v>324490.03859999997</v>
          </cell>
          <cell r="AU20">
            <v>398582.93650000001</v>
          </cell>
          <cell r="AV20">
            <v>199950.1862</v>
          </cell>
          <cell r="AW20">
            <v>289029.87820000004</v>
          </cell>
          <cell r="AX20">
            <v>244023.7683</v>
          </cell>
          <cell r="AY20">
            <v>2050307.2620000001</v>
          </cell>
          <cell r="AZ20">
            <v>204013.14620000002</v>
          </cell>
          <cell r="BA20">
            <v>320000</v>
          </cell>
          <cell r="BB20">
            <v>320000</v>
          </cell>
          <cell r="BC20">
            <v>320000</v>
          </cell>
          <cell r="BD20">
            <v>3.1E-2</v>
          </cell>
          <cell r="BE20">
            <v>6.1930000000000041E-2</v>
          </cell>
          <cell r="BF20">
            <v>9.3787900000000146E-2</v>
          </cell>
          <cell r="BG20">
            <v>0.12878911280000027</v>
          </cell>
          <cell r="BH20">
            <v>0.16491036440960039</v>
          </cell>
          <cell r="BI20">
            <v>0.19869276497747879</v>
          </cell>
          <cell r="BJ20">
            <v>0.23225616239684821</v>
          </cell>
          <cell r="BK20">
            <v>0.27045610343115034</v>
          </cell>
          <cell r="BL20">
            <v>0.31238115484437823</v>
          </cell>
          <cell r="BM20">
            <v>0.35568973295424255</v>
          </cell>
          <cell r="BN20">
            <v>0</v>
          </cell>
          <cell r="BO20">
            <v>10059.191196599999</v>
          </cell>
          <cell r="BP20">
            <v>24684.241257445017</v>
          </cell>
          <cell r="BQ20">
            <v>18752.90806830701</v>
          </cell>
          <cell r="BR20">
            <v>37223.901586070147</v>
          </cell>
          <cell r="BS20">
            <v>40242.048554956891</v>
          </cell>
          <cell r="BT20">
            <v>407381.21894018404</v>
          </cell>
          <cell r="BU20">
            <v>47383.310414919142</v>
          </cell>
          <cell r="BV20">
            <v>86545.953097968115</v>
          </cell>
          <cell r="BW20">
            <v>99961.969550201029</v>
          </cell>
          <cell r="BX20">
            <v>113820.71454535762</v>
          </cell>
          <cell r="BY20">
            <v>228952.91</v>
          </cell>
          <cell r="BZ20">
            <v>334549.22979659995</v>
          </cell>
          <cell r="CA20">
            <v>423267.17775744502</v>
          </cell>
          <cell r="CB20">
            <v>218703.094268307</v>
          </cell>
          <cell r="CC20">
            <v>326253.77978607017</v>
          </cell>
          <cell r="CD20">
            <v>284265.81685495691</v>
          </cell>
          <cell r="CE20">
            <v>2457688.4809401841</v>
          </cell>
          <cell r="CF20">
            <v>251396.45661491915</v>
          </cell>
          <cell r="CG20">
            <v>406545.95309796813</v>
          </cell>
          <cell r="CH20">
            <v>419961.96955020103</v>
          </cell>
          <cell r="CI20">
            <v>433820.71454535762</v>
          </cell>
          <cell r="CK20">
            <v>0</v>
          </cell>
          <cell r="CL20">
            <v>0</v>
          </cell>
          <cell r="CM20">
            <v>0</v>
          </cell>
          <cell r="CN20">
            <v>0</v>
          </cell>
          <cell r="CO20">
            <v>0</v>
          </cell>
          <cell r="CP20">
            <v>0</v>
          </cell>
          <cell r="CQ20">
            <v>0</v>
          </cell>
          <cell r="CR20">
            <v>0</v>
          </cell>
          <cell r="CS20">
            <v>0</v>
          </cell>
          <cell r="CT20">
            <v>0</v>
          </cell>
          <cell r="CU20">
            <v>0</v>
          </cell>
          <cell r="CW20">
            <v>0</v>
          </cell>
          <cell r="CX20">
            <v>0</v>
          </cell>
          <cell r="CY20">
            <v>0</v>
          </cell>
          <cell r="CZ20">
            <v>0</v>
          </cell>
          <cell r="DA20">
            <v>0</v>
          </cell>
          <cell r="DB20">
            <v>0</v>
          </cell>
          <cell r="DC20">
            <v>0</v>
          </cell>
          <cell r="DD20">
            <v>0</v>
          </cell>
          <cell r="DE20">
            <v>0</v>
          </cell>
          <cell r="DF20">
            <v>0</v>
          </cell>
          <cell r="DG20">
            <v>0</v>
          </cell>
          <cell r="DI20">
            <v>228952.91</v>
          </cell>
          <cell r="DJ20">
            <v>334549.22979659995</v>
          </cell>
          <cell r="DK20">
            <v>423267.17775744502</v>
          </cell>
          <cell r="DL20">
            <v>218703.094268307</v>
          </cell>
          <cell r="DM20">
            <v>326253.77978607017</v>
          </cell>
          <cell r="DN20">
            <v>284265.81685495691</v>
          </cell>
          <cell r="DO20">
            <v>2457688.4809401841</v>
          </cell>
          <cell r="DP20">
            <v>251396.45661491915</v>
          </cell>
          <cell r="DQ20">
            <v>406545.95309796813</v>
          </cell>
          <cell r="DR20">
            <v>419961.96955020103</v>
          </cell>
          <cell r="DS20">
            <v>433820.71454535762</v>
          </cell>
          <cell r="DU20" t="str">
            <v>MCC 0045CFM00672</v>
          </cell>
          <cell r="DV20">
            <v>0</v>
          </cell>
          <cell r="DW20">
            <v>0</v>
          </cell>
          <cell r="DX20">
            <v>1</v>
          </cell>
          <cell r="DY20">
            <v>4670397.216</v>
          </cell>
          <cell r="DZ20">
            <v>5556452.6732120095</v>
          </cell>
          <cell r="EB20">
            <v>5556452.6732120095</v>
          </cell>
          <cell r="EC20" t="str">
            <v>Def</v>
          </cell>
          <cell r="ED20" t="str">
            <v>nonDC</v>
          </cell>
        </row>
        <row r="21">
          <cell r="D21" t="str">
            <v>PC3100617</v>
          </cell>
          <cell r="E21" t="str">
            <v>Kotuku House Refit</v>
          </cell>
          <cell r="F21" t="str">
            <v>Auckland Council</v>
          </cell>
          <cell r="G21" t="str">
            <v>Auckland Council property</v>
          </cell>
          <cell r="H21" t="str">
            <v>E515125</v>
          </cell>
          <cell r="I21" t="str">
            <v>Major projects (team 1)</v>
          </cell>
          <cell r="J21" t="str">
            <v>Corporate support</v>
          </cell>
          <cell r="K21" t="str">
            <v>Organisational support</v>
          </cell>
          <cell r="L21" t="str">
            <v>Management of council property</v>
          </cell>
          <cell r="M21" t="str">
            <v>Corporate support</v>
          </cell>
          <cell r="N21" t="str">
            <v>Organisational support</v>
          </cell>
          <cell r="O21" t="str">
            <v>Management of council property</v>
          </cell>
          <cell r="P21" t="str">
            <v>Corporate support</v>
          </cell>
          <cell r="Q21" t="str">
            <v>Organisational support</v>
          </cell>
          <cell r="R21" t="str">
            <v>Management of council property</v>
          </cell>
          <cell r="S21" t="str">
            <v>A5011705</v>
          </cell>
          <cell r="T21" t="str">
            <v>A5011705</v>
          </cell>
          <cell r="U21" t="str">
            <v>Management of council property</v>
          </cell>
          <cell r="V21" t="str">
            <v>L050</v>
          </cell>
          <cell r="W21" t="str">
            <v>Regional</v>
          </cell>
          <cell r="X21" t="str">
            <v>PL40810</v>
          </cell>
          <cell r="Y21" t="str">
            <v>Expense</v>
          </cell>
          <cell r="Z21">
            <v>20120701</v>
          </cell>
          <cell r="AA21">
            <v>20160630</v>
          </cell>
          <cell r="AB21">
            <v>1</v>
          </cell>
          <cell r="AC21" t="str">
            <v>Programme</v>
          </cell>
          <cell r="AD21">
            <v>0</v>
          </cell>
          <cell r="AE21">
            <v>0</v>
          </cell>
          <cell r="AF21">
            <v>0</v>
          </cell>
          <cell r="AG21">
            <v>1</v>
          </cell>
          <cell r="AH21">
            <v>3</v>
          </cell>
          <cell r="AI21" t="str">
            <v>Corporate Property</v>
          </cell>
          <cell r="AJ21" t="str">
            <v>Buildings (Capex)</v>
          </cell>
          <cell r="AK21">
            <v>75</v>
          </cell>
          <cell r="AM21">
            <v>1</v>
          </cell>
          <cell r="AT21">
            <v>2848337.0010000002</v>
          </cell>
          <cell r="AU21">
            <v>4399601.5460000001</v>
          </cell>
          <cell r="AV21">
            <v>2254958.6609999998</v>
          </cell>
          <cell r="AW21">
            <v>1950385.997</v>
          </cell>
          <cell r="BD21">
            <v>3.1E-2</v>
          </cell>
          <cell r="BE21">
            <v>6.1930000000000041E-2</v>
          </cell>
          <cell r="BF21">
            <v>9.3787900000000146E-2</v>
          </cell>
          <cell r="BG21">
            <v>0.12878911280000027</v>
          </cell>
          <cell r="BH21">
            <v>0.16491036440960039</v>
          </cell>
          <cell r="BI21">
            <v>0.19869276497747879</v>
          </cell>
          <cell r="BJ21">
            <v>0.23225616239684821</v>
          </cell>
          <cell r="BK21">
            <v>0.27045610343115034</v>
          </cell>
          <cell r="BL21">
            <v>0.31238115484437823</v>
          </cell>
          <cell r="BM21">
            <v>0.35568973295424255</v>
          </cell>
          <cell r="BN21">
            <v>0</v>
          </cell>
          <cell r="BO21">
            <v>88298.447031000003</v>
          </cell>
          <cell r="BP21">
            <v>272467.3237437802</v>
          </cell>
          <cell r="BQ21">
            <v>211487.83740200222</v>
          </cell>
          <cell r="BR21">
            <v>251188.48217117399</v>
          </cell>
          <cell r="BS21">
            <v>0</v>
          </cell>
          <cell r="BT21">
            <v>0</v>
          </cell>
          <cell r="BU21">
            <v>0</v>
          </cell>
          <cell r="BV21">
            <v>0</v>
          </cell>
          <cell r="BW21">
            <v>0</v>
          </cell>
          <cell r="BX21">
            <v>0</v>
          </cell>
          <cell r="BY21">
            <v>0</v>
          </cell>
          <cell r="BZ21">
            <v>2936635.4480310003</v>
          </cell>
          <cell r="CA21">
            <v>4672068.8697437802</v>
          </cell>
          <cell r="CB21">
            <v>2466446.4984020023</v>
          </cell>
          <cell r="CC21">
            <v>2201574.4791711741</v>
          </cell>
          <cell r="CD21">
            <v>0</v>
          </cell>
          <cell r="CE21">
            <v>0</v>
          </cell>
          <cell r="CF21">
            <v>0</v>
          </cell>
          <cell r="CG21">
            <v>0</v>
          </cell>
          <cell r="CH21">
            <v>0</v>
          </cell>
          <cell r="CI21">
            <v>0</v>
          </cell>
          <cell r="CK21">
            <v>0</v>
          </cell>
          <cell r="CL21">
            <v>0</v>
          </cell>
          <cell r="CM21">
            <v>0</v>
          </cell>
          <cell r="CN21">
            <v>0</v>
          </cell>
          <cell r="CO21">
            <v>0</v>
          </cell>
          <cell r="CP21">
            <v>0</v>
          </cell>
          <cell r="CQ21">
            <v>0</v>
          </cell>
          <cell r="CR21">
            <v>0</v>
          </cell>
          <cell r="CS21">
            <v>0</v>
          </cell>
          <cell r="CT21">
            <v>0</v>
          </cell>
          <cell r="CU21">
            <v>0</v>
          </cell>
          <cell r="CW21">
            <v>0</v>
          </cell>
          <cell r="CX21">
            <v>0</v>
          </cell>
          <cell r="CY21">
            <v>0</v>
          </cell>
          <cell r="CZ21">
            <v>0</v>
          </cell>
          <cell r="DA21">
            <v>0</v>
          </cell>
          <cell r="DB21">
            <v>0</v>
          </cell>
          <cell r="DC21">
            <v>0</v>
          </cell>
          <cell r="DD21">
            <v>0</v>
          </cell>
          <cell r="DE21">
            <v>0</v>
          </cell>
          <cell r="DF21">
            <v>0</v>
          </cell>
          <cell r="DG21">
            <v>0</v>
          </cell>
          <cell r="DI21">
            <v>0</v>
          </cell>
          <cell r="DJ21">
            <v>2936635.4480310003</v>
          </cell>
          <cell r="DK21">
            <v>4672068.8697437802</v>
          </cell>
          <cell r="DL21">
            <v>2466446.4984020023</v>
          </cell>
          <cell r="DM21">
            <v>2201574.4791711741</v>
          </cell>
          <cell r="DN21">
            <v>0</v>
          </cell>
          <cell r="DO21">
            <v>0</v>
          </cell>
          <cell r="DP21">
            <v>0</v>
          </cell>
          <cell r="DQ21">
            <v>0</v>
          </cell>
          <cell r="DR21">
            <v>0</v>
          </cell>
          <cell r="DS21">
            <v>0</v>
          </cell>
          <cell r="DU21" t="str">
            <v>MCC 0045CFM00624</v>
          </cell>
          <cell r="DV21">
            <v>0</v>
          </cell>
          <cell r="DW21">
            <v>0</v>
          </cell>
          <cell r="DX21">
            <v>2</v>
          </cell>
          <cell r="DY21">
            <v>11453283.205</v>
          </cell>
          <cell r="DZ21">
            <v>12276725.295347957</v>
          </cell>
          <cell r="EB21">
            <v>12276725.295347957</v>
          </cell>
          <cell r="EC21" t="str">
            <v>Def</v>
          </cell>
          <cell r="ED21" t="str">
            <v>nonDC</v>
          </cell>
        </row>
        <row r="22">
          <cell r="D22" t="str">
            <v>PC3100617</v>
          </cell>
          <cell r="E22" t="str">
            <v>Kotuku House Refit</v>
          </cell>
          <cell r="F22" t="str">
            <v>Auckland Council</v>
          </cell>
          <cell r="G22" t="str">
            <v>Auckland Council property</v>
          </cell>
          <cell r="H22" t="str">
            <v>E516705</v>
          </cell>
          <cell r="I22" t="str">
            <v>Supplied services management</v>
          </cell>
          <cell r="J22" t="str">
            <v>Corporate support</v>
          </cell>
          <cell r="K22" t="str">
            <v>Organisational support</v>
          </cell>
          <cell r="L22" t="str">
            <v>Management of council property</v>
          </cell>
          <cell r="M22" t="str">
            <v>Corporate support</v>
          </cell>
          <cell r="N22" t="str">
            <v>Organisational support</v>
          </cell>
          <cell r="O22" t="str">
            <v>Management of council property</v>
          </cell>
          <cell r="P22" t="str">
            <v>Corporate support</v>
          </cell>
          <cell r="Q22" t="str">
            <v>Organisational support</v>
          </cell>
          <cell r="R22" t="str">
            <v>Management of council property</v>
          </cell>
          <cell r="S22" t="str">
            <v>A5011705</v>
          </cell>
          <cell r="T22" t="str">
            <v>A5011705</v>
          </cell>
          <cell r="U22" t="str">
            <v>Management of council property</v>
          </cell>
          <cell r="V22" t="str">
            <v>L050</v>
          </cell>
          <cell r="W22" t="str">
            <v>Regional</v>
          </cell>
          <cell r="X22" t="str">
            <v>FY12 - Only</v>
          </cell>
          <cell r="Y22" t="str">
            <v>Expense</v>
          </cell>
          <cell r="Z22">
            <v>20110701</v>
          </cell>
          <cell r="AA22">
            <v>20120630</v>
          </cell>
          <cell r="AB22">
            <v>1</v>
          </cell>
          <cell r="AC22" t="str">
            <v>Programme</v>
          </cell>
          <cell r="AD22">
            <v>0</v>
          </cell>
          <cell r="AE22">
            <v>0</v>
          </cell>
          <cell r="AF22">
            <v>0</v>
          </cell>
          <cell r="AG22">
            <v>1</v>
          </cell>
          <cell r="AH22">
            <v>3</v>
          </cell>
          <cell r="AI22" t="str">
            <v>Corporate Property</v>
          </cell>
          <cell r="AJ22" t="str">
            <v>Buildings (Capex)</v>
          </cell>
          <cell r="AK22">
            <v>75</v>
          </cell>
          <cell r="AP22">
            <v>1</v>
          </cell>
          <cell r="AS22">
            <v>65959.070000000007</v>
          </cell>
          <cell r="AV22">
            <v>0</v>
          </cell>
          <cell r="BD22">
            <v>3.1E-2</v>
          </cell>
          <cell r="BE22">
            <v>6.1930000000000041E-2</v>
          </cell>
          <cell r="BF22">
            <v>9.3787900000000146E-2</v>
          </cell>
          <cell r="BG22">
            <v>0.12878911280000027</v>
          </cell>
          <cell r="BH22">
            <v>0.16491036440960039</v>
          </cell>
          <cell r="BI22">
            <v>0.19869276497747879</v>
          </cell>
          <cell r="BJ22">
            <v>0.23225616239684821</v>
          </cell>
          <cell r="BK22">
            <v>0.27045610343115034</v>
          </cell>
          <cell r="BL22">
            <v>0.31238115484437823</v>
          </cell>
          <cell r="BM22">
            <v>0.35568973295424255</v>
          </cell>
          <cell r="BN22">
            <v>0</v>
          </cell>
          <cell r="BO22">
            <v>0</v>
          </cell>
          <cell r="BP22">
            <v>0</v>
          </cell>
          <cell r="BQ22">
            <v>0</v>
          </cell>
          <cell r="BR22">
            <v>0</v>
          </cell>
          <cell r="BS22">
            <v>0</v>
          </cell>
          <cell r="BT22">
            <v>0</v>
          </cell>
          <cell r="BU22">
            <v>0</v>
          </cell>
          <cell r="BV22">
            <v>0</v>
          </cell>
          <cell r="BW22">
            <v>0</v>
          </cell>
          <cell r="BX22">
            <v>0</v>
          </cell>
          <cell r="BY22">
            <v>65959.070000000007</v>
          </cell>
          <cell r="BZ22">
            <v>0</v>
          </cell>
          <cell r="CA22">
            <v>0</v>
          </cell>
          <cell r="CB22">
            <v>0</v>
          </cell>
          <cell r="CC22">
            <v>0</v>
          </cell>
          <cell r="CD22">
            <v>0</v>
          </cell>
          <cell r="CE22">
            <v>0</v>
          </cell>
          <cell r="CF22">
            <v>0</v>
          </cell>
          <cell r="CG22">
            <v>0</v>
          </cell>
          <cell r="CH22">
            <v>0</v>
          </cell>
          <cell r="CI22">
            <v>0</v>
          </cell>
          <cell r="CK22">
            <v>0</v>
          </cell>
          <cell r="CL22">
            <v>0</v>
          </cell>
          <cell r="CM22">
            <v>0</v>
          </cell>
          <cell r="CN22">
            <v>0</v>
          </cell>
          <cell r="CO22">
            <v>0</v>
          </cell>
          <cell r="CP22">
            <v>0</v>
          </cell>
          <cell r="CQ22">
            <v>0</v>
          </cell>
          <cell r="CR22">
            <v>0</v>
          </cell>
          <cell r="CS22">
            <v>0</v>
          </cell>
          <cell r="CT22">
            <v>0</v>
          </cell>
          <cell r="CU22">
            <v>0</v>
          </cell>
          <cell r="CW22">
            <v>0</v>
          </cell>
          <cell r="CX22">
            <v>0</v>
          </cell>
          <cell r="CY22">
            <v>0</v>
          </cell>
          <cell r="CZ22">
            <v>0</v>
          </cell>
          <cell r="DA22">
            <v>0</v>
          </cell>
          <cell r="DB22">
            <v>0</v>
          </cell>
          <cell r="DC22">
            <v>0</v>
          </cell>
          <cell r="DD22">
            <v>0</v>
          </cell>
          <cell r="DE22">
            <v>0</v>
          </cell>
          <cell r="DF22">
            <v>0</v>
          </cell>
          <cell r="DG22">
            <v>0</v>
          </cell>
          <cell r="DI22">
            <v>65959.070000000007</v>
          </cell>
          <cell r="DJ22">
            <v>0</v>
          </cell>
          <cell r="DK22">
            <v>0</v>
          </cell>
          <cell r="DL22">
            <v>0</v>
          </cell>
          <cell r="DM22">
            <v>0</v>
          </cell>
          <cell r="DN22">
            <v>0</v>
          </cell>
          <cell r="DO22">
            <v>0</v>
          </cell>
          <cell r="DP22">
            <v>0</v>
          </cell>
          <cell r="DQ22">
            <v>0</v>
          </cell>
          <cell r="DR22">
            <v>0</v>
          </cell>
          <cell r="DS22">
            <v>0</v>
          </cell>
          <cell r="DU22" t="str">
            <v>MCC 0045CFM00624</v>
          </cell>
          <cell r="DV22">
            <v>0</v>
          </cell>
          <cell r="DW22">
            <v>0</v>
          </cell>
          <cell r="DX22">
            <v>2</v>
          </cell>
          <cell r="DY22">
            <v>0</v>
          </cell>
          <cell r="DZ22">
            <v>0</v>
          </cell>
          <cell r="EB22">
            <v>0</v>
          </cell>
          <cell r="EC22" t="str">
            <v>Def</v>
          </cell>
          <cell r="ED22" t="str">
            <v>nonDC</v>
          </cell>
        </row>
        <row r="23">
          <cell r="D23" t="str">
            <v>PC3100621</v>
          </cell>
          <cell r="E23" t="str">
            <v>Aministration renewals west</v>
          </cell>
          <cell r="F23" t="str">
            <v>Auckland Council</v>
          </cell>
          <cell r="G23" t="str">
            <v>Auckland Council property</v>
          </cell>
          <cell r="H23" t="str">
            <v>E516205</v>
          </cell>
          <cell r="I23" t="str">
            <v>Western operations</v>
          </cell>
          <cell r="J23" t="str">
            <v>Corporate support</v>
          </cell>
          <cell r="K23" t="str">
            <v>Organisational support</v>
          </cell>
          <cell r="L23" t="str">
            <v>Management of council property</v>
          </cell>
          <cell r="M23" t="str">
            <v>Corporate support</v>
          </cell>
          <cell r="N23" t="str">
            <v>Organisational support</v>
          </cell>
          <cell r="O23" t="str">
            <v>Management of council property</v>
          </cell>
          <cell r="P23" t="str">
            <v>Corporate support</v>
          </cell>
          <cell r="Q23" t="str">
            <v>Organisational support</v>
          </cell>
          <cell r="R23" t="str">
            <v>Management of council property</v>
          </cell>
          <cell r="S23" t="str">
            <v>A5011705</v>
          </cell>
          <cell r="T23" t="str">
            <v>A5011705</v>
          </cell>
          <cell r="U23" t="str">
            <v>Management of council property</v>
          </cell>
          <cell r="V23" t="str">
            <v>L050</v>
          </cell>
          <cell r="W23" t="str">
            <v>Regional</v>
          </cell>
          <cell r="X23" t="str">
            <v>PL40810</v>
          </cell>
          <cell r="Y23" t="str">
            <v>Expense</v>
          </cell>
          <cell r="Z23">
            <v>20110701</v>
          </cell>
          <cell r="AA23">
            <v>20220630</v>
          </cell>
          <cell r="AB23">
            <v>1</v>
          </cell>
          <cell r="AC23" t="str">
            <v>Programme</v>
          </cell>
          <cell r="AD23">
            <v>0</v>
          </cell>
          <cell r="AE23">
            <v>0</v>
          </cell>
          <cell r="AF23">
            <v>0</v>
          </cell>
          <cell r="AG23">
            <v>1</v>
          </cell>
          <cell r="AH23">
            <v>3</v>
          </cell>
          <cell r="AI23" t="str">
            <v>Corporate Property</v>
          </cell>
          <cell r="AJ23" t="str">
            <v>Buildings (Capex)</v>
          </cell>
          <cell r="AK23">
            <v>75</v>
          </cell>
          <cell r="AM23">
            <v>1</v>
          </cell>
          <cell r="AS23">
            <v>106744</v>
          </cell>
          <cell r="AT23">
            <v>218635</v>
          </cell>
          <cell r="AU23">
            <v>325877</v>
          </cell>
          <cell r="AV23">
            <v>200000</v>
          </cell>
          <cell r="AW23">
            <v>200000</v>
          </cell>
          <cell r="AX23">
            <v>200000</v>
          </cell>
          <cell r="AY23">
            <v>200000</v>
          </cell>
          <cell r="AZ23">
            <v>200000</v>
          </cell>
          <cell r="BA23">
            <v>200000</v>
          </cell>
          <cell r="BB23">
            <v>200000</v>
          </cell>
          <cell r="BC23">
            <v>200000</v>
          </cell>
          <cell r="BD23">
            <v>3.1E-2</v>
          </cell>
          <cell r="BE23">
            <v>6.1930000000000041E-2</v>
          </cell>
          <cell r="BF23">
            <v>9.3787900000000146E-2</v>
          </cell>
          <cell r="BG23">
            <v>0.12878911280000027</v>
          </cell>
          <cell r="BH23">
            <v>0.16491036440960039</v>
          </cell>
          <cell r="BI23">
            <v>0.19869276497747879</v>
          </cell>
          <cell r="BJ23">
            <v>0.23225616239684821</v>
          </cell>
          <cell r="BK23">
            <v>0.27045610343115034</v>
          </cell>
          <cell r="BL23">
            <v>0.31238115484437823</v>
          </cell>
          <cell r="BM23">
            <v>0.35568973295424255</v>
          </cell>
          <cell r="BN23">
            <v>0</v>
          </cell>
          <cell r="BO23">
            <v>6777.6850000000004</v>
          </cell>
          <cell r="BP23">
            <v>20181.562610000012</v>
          </cell>
          <cell r="BQ23">
            <v>18757.580000000031</v>
          </cell>
          <cell r="BR23">
            <v>25757.822560000055</v>
          </cell>
          <cell r="BS23">
            <v>32982.072881920074</v>
          </cell>
          <cell r="BT23">
            <v>39738.55299549576</v>
          </cell>
          <cell r="BU23">
            <v>46451.232479369639</v>
          </cell>
          <cell r="BV23">
            <v>54091.220686230066</v>
          </cell>
          <cell r="BW23">
            <v>62476.230968875643</v>
          </cell>
          <cell r="BX23">
            <v>71137.946590848514</v>
          </cell>
          <cell r="BY23">
            <v>106744</v>
          </cell>
          <cell r="BZ23">
            <v>225412.685</v>
          </cell>
          <cell r="CA23">
            <v>346058.56261000002</v>
          </cell>
          <cell r="CB23">
            <v>218757.58000000002</v>
          </cell>
          <cell r="CC23">
            <v>225757.82256000006</v>
          </cell>
          <cell r="CD23">
            <v>232982.07288192009</v>
          </cell>
          <cell r="CE23">
            <v>239738.55299549576</v>
          </cell>
          <cell r="CF23">
            <v>246451.23247936965</v>
          </cell>
          <cell r="CG23">
            <v>254091.22068623005</v>
          </cell>
          <cell r="CH23">
            <v>262476.23096887564</v>
          </cell>
          <cell r="CI23">
            <v>271137.9465908485</v>
          </cell>
          <cell r="CK23">
            <v>0</v>
          </cell>
          <cell r="CL23">
            <v>0</v>
          </cell>
          <cell r="CM23">
            <v>0</v>
          </cell>
          <cell r="CN23">
            <v>0</v>
          </cell>
          <cell r="CO23">
            <v>0</v>
          </cell>
          <cell r="CP23">
            <v>0</v>
          </cell>
          <cell r="CQ23">
            <v>0</v>
          </cell>
          <cell r="CR23">
            <v>0</v>
          </cell>
          <cell r="CS23">
            <v>0</v>
          </cell>
          <cell r="CT23">
            <v>0</v>
          </cell>
          <cell r="CU23">
            <v>0</v>
          </cell>
          <cell r="CW23">
            <v>0</v>
          </cell>
          <cell r="CX23">
            <v>0</v>
          </cell>
          <cell r="CY23">
            <v>0</v>
          </cell>
          <cell r="CZ23">
            <v>0</v>
          </cell>
          <cell r="DA23">
            <v>0</v>
          </cell>
          <cell r="DB23">
            <v>0</v>
          </cell>
          <cell r="DC23">
            <v>0</v>
          </cell>
          <cell r="DD23">
            <v>0</v>
          </cell>
          <cell r="DE23">
            <v>0</v>
          </cell>
          <cell r="DF23">
            <v>0</v>
          </cell>
          <cell r="DG23">
            <v>0</v>
          </cell>
          <cell r="DI23">
            <v>106744</v>
          </cell>
          <cell r="DJ23">
            <v>225412.685</v>
          </cell>
          <cell r="DK23">
            <v>346058.56261000002</v>
          </cell>
          <cell r="DL23">
            <v>218757.58000000002</v>
          </cell>
          <cell r="DM23">
            <v>225757.82256000006</v>
          </cell>
          <cell r="DN23">
            <v>232982.07288192009</v>
          </cell>
          <cell r="DO23">
            <v>239738.55299549576</v>
          </cell>
          <cell r="DP23">
            <v>246451.23247936965</v>
          </cell>
          <cell r="DQ23">
            <v>254091.22068623005</v>
          </cell>
          <cell r="DR23">
            <v>262476.23096887564</v>
          </cell>
          <cell r="DS23">
            <v>271137.9465908485</v>
          </cell>
          <cell r="DU23" t="str">
            <v>RDC 41539-1</v>
          </cell>
          <cell r="DV23">
            <v>0</v>
          </cell>
          <cell r="DW23">
            <v>0</v>
          </cell>
          <cell r="DX23">
            <v>1</v>
          </cell>
          <cell r="DY23">
            <v>2144512</v>
          </cell>
          <cell r="DZ23">
            <v>2522863.9067727402</v>
          </cell>
          <cell r="EB23">
            <v>2522863.9067727402</v>
          </cell>
          <cell r="EC23" t="str">
            <v>Def</v>
          </cell>
          <cell r="ED23" t="str">
            <v>nonDC</v>
          </cell>
        </row>
        <row r="24">
          <cell r="D24" t="str">
            <v>PC3100626</v>
          </cell>
          <cell r="E24" t="str">
            <v>Off-street car park renewals</v>
          </cell>
          <cell r="F24" t="str">
            <v>Auckland Council</v>
          </cell>
          <cell r="G24" t="str">
            <v>Auckland Council property</v>
          </cell>
          <cell r="H24" t="str">
            <v>E516405</v>
          </cell>
          <cell r="I24" t="str">
            <v>Central operations</v>
          </cell>
          <cell r="J24" t="str">
            <v>Corporate support</v>
          </cell>
          <cell r="K24" t="str">
            <v>Organisational support</v>
          </cell>
          <cell r="L24" t="str">
            <v>Management of council property</v>
          </cell>
          <cell r="M24" t="str">
            <v>Corporate support</v>
          </cell>
          <cell r="N24" t="str">
            <v>Organisational support</v>
          </cell>
          <cell r="O24" t="str">
            <v>Management of council property</v>
          </cell>
          <cell r="P24" t="str">
            <v>Corporate support</v>
          </cell>
          <cell r="Q24" t="str">
            <v>Organisational support</v>
          </cell>
          <cell r="R24" t="str">
            <v>Management of council property</v>
          </cell>
          <cell r="S24" t="str">
            <v>A5011705</v>
          </cell>
          <cell r="T24" t="str">
            <v>A5011705</v>
          </cell>
          <cell r="U24" t="str">
            <v>Management of council property</v>
          </cell>
          <cell r="V24" t="str">
            <v>L050</v>
          </cell>
          <cell r="W24" t="str">
            <v>Regional</v>
          </cell>
          <cell r="X24" t="str">
            <v>PL40810</v>
          </cell>
          <cell r="Y24" t="str">
            <v>Expense</v>
          </cell>
          <cell r="Z24">
            <v>20110701</v>
          </cell>
          <cell r="AA24">
            <v>20220630</v>
          </cell>
          <cell r="AB24">
            <v>1</v>
          </cell>
          <cell r="AC24" t="str">
            <v>Programme</v>
          </cell>
          <cell r="AD24">
            <v>0</v>
          </cell>
          <cell r="AE24">
            <v>0</v>
          </cell>
          <cell r="AF24">
            <v>0</v>
          </cell>
          <cell r="AG24">
            <v>1</v>
          </cell>
          <cell r="AH24">
            <v>3</v>
          </cell>
          <cell r="AI24" t="str">
            <v>Corporate Property</v>
          </cell>
          <cell r="AJ24" t="str">
            <v>Buildings (Capex)</v>
          </cell>
          <cell r="AK24">
            <v>75</v>
          </cell>
          <cell r="AM24">
            <v>1</v>
          </cell>
          <cell r="AS24">
            <v>73942</v>
          </cell>
          <cell r="AT24">
            <v>48942</v>
          </cell>
          <cell r="AU24">
            <v>48942</v>
          </cell>
          <cell r="AV24">
            <v>48942</v>
          </cell>
          <cell r="AW24">
            <v>48942</v>
          </cell>
          <cell r="AX24">
            <v>48942</v>
          </cell>
          <cell r="AY24">
            <v>48942</v>
          </cell>
          <cell r="AZ24">
            <v>48942</v>
          </cell>
          <cell r="BA24">
            <v>48942</v>
          </cell>
          <cell r="BB24">
            <v>48942</v>
          </cell>
          <cell r="BC24">
            <v>48942</v>
          </cell>
          <cell r="BD24">
            <v>3.1E-2</v>
          </cell>
          <cell r="BE24">
            <v>6.1930000000000041E-2</v>
          </cell>
          <cell r="BF24">
            <v>9.3787900000000146E-2</v>
          </cell>
          <cell r="BG24">
            <v>0.12878911280000027</v>
          </cell>
          <cell r="BH24">
            <v>0.16491036440960039</v>
          </cell>
          <cell r="BI24">
            <v>0.19869276497747879</v>
          </cell>
          <cell r="BJ24">
            <v>0.23225616239684821</v>
          </cell>
          <cell r="BK24">
            <v>0.27045610343115034</v>
          </cell>
          <cell r="BL24">
            <v>0.31238115484437823</v>
          </cell>
          <cell r="BM24">
            <v>0.35568973295424255</v>
          </cell>
          <cell r="BN24">
            <v>0</v>
          </cell>
          <cell r="BO24">
            <v>1517.202</v>
          </cell>
          <cell r="BP24">
            <v>3030.9780600000022</v>
          </cell>
          <cell r="BQ24">
            <v>4590.1674018000067</v>
          </cell>
          <cell r="BR24">
            <v>6303.1967586576129</v>
          </cell>
          <cell r="BS24">
            <v>8071.043054934662</v>
          </cell>
          <cell r="BT24">
            <v>9724.4213035277662</v>
          </cell>
          <cell r="BU24">
            <v>11367.081100026546</v>
          </cell>
          <cell r="BV24">
            <v>13236.662614127359</v>
          </cell>
          <cell r="BW24">
            <v>15288.55848039356</v>
          </cell>
          <cell r="BX24">
            <v>17408.166910246538</v>
          </cell>
          <cell r="BY24">
            <v>73942</v>
          </cell>
          <cell r="BZ24">
            <v>50459.201999999997</v>
          </cell>
          <cell r="CA24">
            <v>51972.978060000001</v>
          </cell>
          <cell r="CB24">
            <v>53532.167401800005</v>
          </cell>
          <cell r="CC24">
            <v>55245.196758657614</v>
          </cell>
          <cell r="CD24">
            <v>57013.043054934664</v>
          </cell>
          <cell r="CE24">
            <v>58666.421303527764</v>
          </cell>
          <cell r="CF24">
            <v>60309.081100026546</v>
          </cell>
          <cell r="CG24">
            <v>62178.662614127359</v>
          </cell>
          <cell r="CH24">
            <v>64230.558480393564</v>
          </cell>
          <cell r="CI24">
            <v>66350.166910246538</v>
          </cell>
          <cell r="CK24">
            <v>0</v>
          </cell>
          <cell r="CL24">
            <v>0</v>
          </cell>
          <cell r="CM24">
            <v>0</v>
          </cell>
          <cell r="CN24">
            <v>0</v>
          </cell>
          <cell r="CO24">
            <v>0</v>
          </cell>
          <cell r="CP24">
            <v>0</v>
          </cell>
          <cell r="CQ24">
            <v>0</v>
          </cell>
          <cell r="CR24">
            <v>0</v>
          </cell>
          <cell r="CS24">
            <v>0</v>
          </cell>
          <cell r="CT24">
            <v>0</v>
          </cell>
          <cell r="CU24">
            <v>0</v>
          </cell>
          <cell r="CW24">
            <v>0</v>
          </cell>
          <cell r="CX24">
            <v>0</v>
          </cell>
          <cell r="CY24">
            <v>0</v>
          </cell>
          <cell r="CZ24">
            <v>0</v>
          </cell>
          <cell r="DA24">
            <v>0</v>
          </cell>
          <cell r="DB24">
            <v>0</v>
          </cell>
          <cell r="DC24">
            <v>0</v>
          </cell>
          <cell r="DD24">
            <v>0</v>
          </cell>
          <cell r="DE24">
            <v>0</v>
          </cell>
          <cell r="DF24">
            <v>0</v>
          </cell>
          <cell r="DG24">
            <v>0</v>
          </cell>
          <cell r="DI24">
            <v>73942</v>
          </cell>
          <cell r="DJ24">
            <v>50459.201999999997</v>
          </cell>
          <cell r="DK24">
            <v>51972.978060000001</v>
          </cell>
          <cell r="DL24">
            <v>53532.167401800005</v>
          </cell>
          <cell r="DM24">
            <v>55245.196758657614</v>
          </cell>
          <cell r="DN24">
            <v>57013.043054934664</v>
          </cell>
          <cell r="DO24">
            <v>58666.421303527764</v>
          </cell>
          <cell r="DP24">
            <v>60309.081100026546</v>
          </cell>
          <cell r="DQ24">
            <v>62178.662614127359</v>
          </cell>
          <cell r="DR24">
            <v>64230.558480393564</v>
          </cell>
          <cell r="DS24">
            <v>66350.166910246538</v>
          </cell>
          <cell r="DU24" t="str">
            <v>ACC 662/269999</v>
          </cell>
          <cell r="DV24">
            <v>0</v>
          </cell>
          <cell r="DW24">
            <v>0</v>
          </cell>
          <cell r="DX24">
            <v>1</v>
          </cell>
          <cell r="DY24">
            <v>489420</v>
          </cell>
          <cell r="DZ24">
            <v>579957.47768371401</v>
          </cell>
          <cell r="EB24">
            <v>579957.47768371401</v>
          </cell>
          <cell r="EC24" t="str">
            <v>Def</v>
          </cell>
          <cell r="ED24" t="str">
            <v>nonDC</v>
          </cell>
        </row>
        <row r="25">
          <cell r="D25" t="str">
            <v>PC3100629</v>
          </cell>
          <cell r="E25" t="str">
            <v>Town Hall Apex new carpet level 2</v>
          </cell>
          <cell r="F25" t="str">
            <v>Auckland Council</v>
          </cell>
          <cell r="G25" t="str">
            <v>Auckland Council property</v>
          </cell>
          <cell r="H25" t="str">
            <v>E516405</v>
          </cell>
          <cell r="I25" t="str">
            <v>Central operations</v>
          </cell>
          <cell r="J25" t="str">
            <v>Corporate support</v>
          </cell>
          <cell r="K25" t="str">
            <v>Organisational support</v>
          </cell>
          <cell r="L25" t="str">
            <v>Management of council property</v>
          </cell>
          <cell r="M25" t="str">
            <v>Corporate support</v>
          </cell>
          <cell r="N25" t="str">
            <v>Organisational support</v>
          </cell>
          <cell r="O25" t="str">
            <v>Management of council property</v>
          </cell>
          <cell r="P25" t="str">
            <v>Corporate support</v>
          </cell>
          <cell r="Q25" t="str">
            <v>Organisational support</v>
          </cell>
          <cell r="R25" t="str">
            <v>Management of council property</v>
          </cell>
          <cell r="S25" t="str">
            <v>A5011705</v>
          </cell>
          <cell r="T25" t="str">
            <v>A5011705</v>
          </cell>
          <cell r="U25" t="str">
            <v>Management of council property</v>
          </cell>
          <cell r="V25" t="str">
            <v>L050</v>
          </cell>
          <cell r="W25" t="str">
            <v>Regional</v>
          </cell>
          <cell r="X25" t="str">
            <v>FY12 - Only</v>
          </cell>
          <cell r="Y25" t="str">
            <v>Expense</v>
          </cell>
          <cell r="Z25">
            <v>20110701</v>
          </cell>
          <cell r="AA25">
            <v>20120630</v>
          </cell>
          <cell r="AB25">
            <v>2</v>
          </cell>
          <cell r="AC25" t="str">
            <v>Discrete</v>
          </cell>
          <cell r="AD25">
            <v>0</v>
          </cell>
          <cell r="AE25">
            <v>0</v>
          </cell>
          <cell r="AF25">
            <v>0</v>
          </cell>
          <cell r="AG25">
            <v>1</v>
          </cell>
          <cell r="AH25">
            <v>30</v>
          </cell>
          <cell r="AI25" t="str">
            <v>Town Hall</v>
          </cell>
          <cell r="AJ25" t="str">
            <v>Buildings (Capex)</v>
          </cell>
          <cell r="AK25">
            <v>75</v>
          </cell>
          <cell r="AP25">
            <v>1</v>
          </cell>
          <cell r="AS25">
            <v>293000</v>
          </cell>
          <cell r="BD25">
            <v>3.1E-2</v>
          </cell>
          <cell r="BE25">
            <v>6.1930000000000041E-2</v>
          </cell>
          <cell r="BF25">
            <v>9.3787900000000146E-2</v>
          </cell>
          <cell r="BG25">
            <v>0.12878911280000027</v>
          </cell>
          <cell r="BH25">
            <v>0.16491036440960039</v>
          </cell>
          <cell r="BI25">
            <v>0.19869276497747879</v>
          </cell>
          <cell r="BJ25">
            <v>0.23225616239684821</v>
          </cell>
          <cell r="BK25">
            <v>0.27045610343115034</v>
          </cell>
          <cell r="BL25">
            <v>0.31238115484437823</v>
          </cell>
          <cell r="BM25">
            <v>0.35568973295424255</v>
          </cell>
          <cell r="BN25">
            <v>0</v>
          </cell>
          <cell r="BO25">
            <v>0</v>
          </cell>
          <cell r="BP25">
            <v>0</v>
          </cell>
          <cell r="BQ25">
            <v>0</v>
          </cell>
          <cell r="BR25">
            <v>0</v>
          </cell>
          <cell r="BS25">
            <v>0</v>
          </cell>
          <cell r="BT25">
            <v>0</v>
          </cell>
          <cell r="BU25">
            <v>0</v>
          </cell>
          <cell r="BV25">
            <v>0</v>
          </cell>
          <cell r="BW25">
            <v>0</v>
          </cell>
          <cell r="BX25">
            <v>0</v>
          </cell>
          <cell r="BY25">
            <v>293000</v>
          </cell>
          <cell r="BZ25">
            <v>0</v>
          </cell>
          <cell r="CA25">
            <v>0</v>
          </cell>
          <cell r="CB25">
            <v>0</v>
          </cell>
          <cell r="CC25">
            <v>0</v>
          </cell>
          <cell r="CD25">
            <v>0</v>
          </cell>
          <cell r="CE25">
            <v>0</v>
          </cell>
          <cell r="CF25">
            <v>0</v>
          </cell>
          <cell r="CG25">
            <v>0</v>
          </cell>
          <cell r="CH25">
            <v>0</v>
          </cell>
          <cell r="CI25">
            <v>0</v>
          </cell>
          <cell r="CK25">
            <v>0</v>
          </cell>
          <cell r="CL25">
            <v>0</v>
          </cell>
          <cell r="CM25">
            <v>0</v>
          </cell>
          <cell r="CN25">
            <v>0</v>
          </cell>
          <cell r="CO25">
            <v>0</v>
          </cell>
          <cell r="CP25">
            <v>0</v>
          </cell>
          <cell r="CQ25">
            <v>0</v>
          </cell>
          <cell r="CR25">
            <v>0</v>
          </cell>
          <cell r="CS25">
            <v>0</v>
          </cell>
          <cell r="CT25">
            <v>0</v>
          </cell>
          <cell r="CU25">
            <v>0</v>
          </cell>
          <cell r="CW25">
            <v>0</v>
          </cell>
          <cell r="CX25">
            <v>0</v>
          </cell>
          <cell r="CY25">
            <v>0</v>
          </cell>
          <cell r="CZ25">
            <v>0</v>
          </cell>
          <cell r="DA25">
            <v>0</v>
          </cell>
          <cell r="DB25">
            <v>0</v>
          </cell>
          <cell r="DC25">
            <v>0</v>
          </cell>
          <cell r="DD25">
            <v>0</v>
          </cell>
          <cell r="DE25">
            <v>0</v>
          </cell>
          <cell r="DF25">
            <v>0</v>
          </cell>
          <cell r="DG25">
            <v>0</v>
          </cell>
          <cell r="DI25">
            <v>293000</v>
          </cell>
          <cell r="DJ25">
            <v>0</v>
          </cell>
          <cell r="DK25">
            <v>0</v>
          </cell>
          <cell r="DL25">
            <v>0</v>
          </cell>
          <cell r="DM25">
            <v>0</v>
          </cell>
          <cell r="DN25">
            <v>0</v>
          </cell>
          <cell r="DO25">
            <v>0</v>
          </cell>
          <cell r="DP25">
            <v>0</v>
          </cell>
          <cell r="DQ25">
            <v>0</v>
          </cell>
          <cell r="DR25">
            <v>0</v>
          </cell>
          <cell r="DS25">
            <v>0</v>
          </cell>
          <cell r="DU25" t="str">
            <v>ACC 662/279999</v>
          </cell>
          <cell r="DV25">
            <v>0</v>
          </cell>
          <cell r="DW25">
            <v>0</v>
          </cell>
          <cell r="DX25">
            <v>1</v>
          </cell>
          <cell r="DY25">
            <v>0</v>
          </cell>
          <cell r="DZ25">
            <v>0</v>
          </cell>
          <cell r="EB25">
            <v>0</v>
          </cell>
          <cell r="EC25" t="str">
            <v>Def</v>
          </cell>
          <cell r="ED25" t="str">
            <v>nonDC</v>
          </cell>
        </row>
        <row r="26">
          <cell r="D26" t="str">
            <v>PC3100634</v>
          </cell>
          <cell r="E26" t="str">
            <v>Bledisloe pipe insulation and air ven</v>
          </cell>
          <cell r="F26" t="str">
            <v>Auckland Council</v>
          </cell>
          <cell r="G26" t="str">
            <v>Auckland Council property</v>
          </cell>
          <cell r="H26" t="str">
            <v>E516405</v>
          </cell>
          <cell r="I26" t="str">
            <v>Central operations</v>
          </cell>
          <cell r="J26" t="str">
            <v>Corporate support</v>
          </cell>
          <cell r="K26" t="str">
            <v>Organisational support</v>
          </cell>
          <cell r="L26" t="str">
            <v>Management of council property</v>
          </cell>
          <cell r="M26" t="str">
            <v>Corporate support</v>
          </cell>
          <cell r="N26" t="str">
            <v>Organisational support</v>
          </cell>
          <cell r="O26" t="str">
            <v>Management of council property</v>
          </cell>
          <cell r="P26" t="str">
            <v>Corporate support</v>
          </cell>
          <cell r="Q26" t="str">
            <v>Organisational support</v>
          </cell>
          <cell r="R26" t="str">
            <v>Management of council property</v>
          </cell>
          <cell r="S26" t="str">
            <v>A5011705</v>
          </cell>
          <cell r="T26" t="str">
            <v>A5011705</v>
          </cell>
          <cell r="U26" t="str">
            <v>Management of council property</v>
          </cell>
          <cell r="V26" t="str">
            <v>L050</v>
          </cell>
          <cell r="W26" t="str">
            <v>Regional</v>
          </cell>
          <cell r="X26" t="str">
            <v>FY12 - Only</v>
          </cell>
          <cell r="Y26" t="str">
            <v>Expense</v>
          </cell>
          <cell r="Z26">
            <v>20110701</v>
          </cell>
          <cell r="AA26">
            <v>20120630</v>
          </cell>
          <cell r="AB26">
            <v>2</v>
          </cell>
          <cell r="AC26" t="str">
            <v>Discrete</v>
          </cell>
          <cell r="AD26">
            <v>0</v>
          </cell>
          <cell r="AE26">
            <v>0</v>
          </cell>
          <cell r="AF26">
            <v>0</v>
          </cell>
          <cell r="AG26">
            <v>1</v>
          </cell>
          <cell r="AH26">
            <v>3</v>
          </cell>
          <cell r="AI26" t="str">
            <v>Corporate Property</v>
          </cell>
          <cell r="AJ26" t="str">
            <v>Buildings (Capex)</v>
          </cell>
          <cell r="AK26">
            <v>75</v>
          </cell>
          <cell r="AP26">
            <v>1</v>
          </cell>
          <cell r="AS26">
            <v>48942</v>
          </cell>
          <cell r="BD26">
            <v>3.1E-2</v>
          </cell>
          <cell r="BE26">
            <v>6.1930000000000041E-2</v>
          </cell>
          <cell r="BF26">
            <v>9.3787900000000146E-2</v>
          </cell>
          <cell r="BG26">
            <v>0.12878911280000027</v>
          </cell>
          <cell r="BH26">
            <v>0.16491036440960039</v>
          </cell>
          <cell r="BI26">
            <v>0.19869276497747879</v>
          </cell>
          <cell r="BJ26">
            <v>0.23225616239684821</v>
          </cell>
          <cell r="BK26">
            <v>0.27045610343115034</v>
          </cell>
          <cell r="BL26">
            <v>0.31238115484437823</v>
          </cell>
          <cell r="BM26">
            <v>0.35568973295424255</v>
          </cell>
          <cell r="BN26">
            <v>0</v>
          </cell>
          <cell r="BO26">
            <v>0</v>
          </cell>
          <cell r="BP26">
            <v>0</v>
          </cell>
          <cell r="BQ26">
            <v>0</v>
          </cell>
          <cell r="BR26">
            <v>0</v>
          </cell>
          <cell r="BS26">
            <v>0</v>
          </cell>
          <cell r="BT26">
            <v>0</v>
          </cell>
          <cell r="BU26">
            <v>0</v>
          </cell>
          <cell r="BV26">
            <v>0</v>
          </cell>
          <cell r="BW26">
            <v>0</v>
          </cell>
          <cell r="BX26">
            <v>0</v>
          </cell>
          <cell r="BY26">
            <v>48942</v>
          </cell>
          <cell r="BZ26">
            <v>0</v>
          </cell>
          <cell r="CA26">
            <v>0</v>
          </cell>
          <cell r="CB26">
            <v>0</v>
          </cell>
          <cell r="CC26">
            <v>0</v>
          </cell>
          <cell r="CD26">
            <v>0</v>
          </cell>
          <cell r="CE26">
            <v>0</v>
          </cell>
          <cell r="CF26">
            <v>0</v>
          </cell>
          <cell r="CG26">
            <v>0</v>
          </cell>
          <cell r="CH26">
            <v>0</v>
          </cell>
          <cell r="CI26">
            <v>0</v>
          </cell>
          <cell r="CK26">
            <v>0</v>
          </cell>
          <cell r="CL26">
            <v>0</v>
          </cell>
          <cell r="CM26">
            <v>0</v>
          </cell>
          <cell r="CN26">
            <v>0</v>
          </cell>
          <cell r="CO26">
            <v>0</v>
          </cell>
          <cell r="CP26">
            <v>0</v>
          </cell>
          <cell r="CQ26">
            <v>0</v>
          </cell>
          <cell r="CR26">
            <v>0</v>
          </cell>
          <cell r="CS26">
            <v>0</v>
          </cell>
          <cell r="CT26">
            <v>0</v>
          </cell>
          <cell r="CU26">
            <v>0</v>
          </cell>
          <cell r="CW26">
            <v>0</v>
          </cell>
          <cell r="CX26">
            <v>0</v>
          </cell>
          <cell r="CY26">
            <v>0</v>
          </cell>
          <cell r="CZ26">
            <v>0</v>
          </cell>
          <cell r="DA26">
            <v>0</v>
          </cell>
          <cell r="DB26">
            <v>0</v>
          </cell>
          <cell r="DC26">
            <v>0</v>
          </cell>
          <cell r="DD26">
            <v>0</v>
          </cell>
          <cell r="DE26">
            <v>0</v>
          </cell>
          <cell r="DF26">
            <v>0</v>
          </cell>
          <cell r="DG26">
            <v>0</v>
          </cell>
          <cell r="DI26">
            <v>48942</v>
          </cell>
          <cell r="DJ26">
            <v>0</v>
          </cell>
          <cell r="DK26">
            <v>0</v>
          </cell>
          <cell r="DL26">
            <v>0</v>
          </cell>
          <cell r="DM26">
            <v>0</v>
          </cell>
          <cell r="DN26">
            <v>0</v>
          </cell>
          <cell r="DO26">
            <v>0</v>
          </cell>
          <cell r="DP26">
            <v>0</v>
          </cell>
          <cell r="DQ26">
            <v>0</v>
          </cell>
          <cell r="DR26">
            <v>0</v>
          </cell>
          <cell r="DS26">
            <v>0</v>
          </cell>
          <cell r="DU26" t="str">
            <v>ACC 662/170029</v>
          </cell>
          <cell r="DV26">
            <v>0</v>
          </cell>
          <cell r="DW26">
            <v>0</v>
          </cell>
          <cell r="DX26">
            <v>1</v>
          </cell>
          <cell r="DY26">
            <v>0</v>
          </cell>
          <cell r="DZ26">
            <v>0</v>
          </cell>
          <cell r="EB26">
            <v>0</v>
          </cell>
          <cell r="EC26" t="str">
            <v>Def</v>
          </cell>
          <cell r="ED26" t="str">
            <v>nonDC</v>
          </cell>
        </row>
        <row r="27">
          <cell r="D27" t="str">
            <v>PC3100636</v>
          </cell>
          <cell r="E27" t="str">
            <v>CIVIC Upgrade R11 chillers</v>
          </cell>
          <cell r="F27" t="str">
            <v>Auckland Council</v>
          </cell>
          <cell r="G27" t="str">
            <v>Auckland Council property</v>
          </cell>
          <cell r="H27" t="str">
            <v>E516405</v>
          </cell>
          <cell r="I27" t="str">
            <v>Central operations</v>
          </cell>
          <cell r="J27" t="str">
            <v>Corporate support</v>
          </cell>
          <cell r="K27" t="str">
            <v>Organisational support</v>
          </cell>
          <cell r="L27" t="str">
            <v>Management of council property</v>
          </cell>
          <cell r="M27" t="str">
            <v>Corporate support</v>
          </cell>
          <cell r="N27" t="str">
            <v>Organisational support</v>
          </cell>
          <cell r="O27" t="str">
            <v>Management of council property</v>
          </cell>
          <cell r="P27" t="str">
            <v>Corporate support</v>
          </cell>
          <cell r="Q27" t="str">
            <v>Organisational support</v>
          </cell>
          <cell r="R27" t="str">
            <v>Management of council property</v>
          </cell>
          <cell r="S27" t="str">
            <v>A5011705</v>
          </cell>
          <cell r="T27" t="str">
            <v>A5011705</v>
          </cell>
          <cell r="U27" t="str">
            <v>Management of council property</v>
          </cell>
          <cell r="V27" t="str">
            <v>L050</v>
          </cell>
          <cell r="W27" t="str">
            <v>Regional</v>
          </cell>
          <cell r="X27" t="str">
            <v>PL40810</v>
          </cell>
          <cell r="Y27" t="str">
            <v>Expense</v>
          </cell>
          <cell r="Z27">
            <v>20120701</v>
          </cell>
          <cell r="AA27">
            <v>20140630</v>
          </cell>
          <cell r="AB27">
            <v>2</v>
          </cell>
          <cell r="AC27" t="str">
            <v>Discrete</v>
          </cell>
          <cell r="AD27">
            <v>0</v>
          </cell>
          <cell r="AE27">
            <v>0</v>
          </cell>
          <cell r="AF27">
            <v>0</v>
          </cell>
          <cell r="AG27">
            <v>1</v>
          </cell>
          <cell r="AH27">
            <v>3</v>
          </cell>
          <cell r="AI27" t="str">
            <v>Corporate Property</v>
          </cell>
          <cell r="AJ27" t="str">
            <v>Buildings (Capex)</v>
          </cell>
          <cell r="AK27">
            <v>75</v>
          </cell>
          <cell r="AM27">
            <v>1</v>
          </cell>
          <cell r="AT27">
            <v>891847</v>
          </cell>
          <cell r="AU27">
            <v>1057483</v>
          </cell>
          <cell r="BD27">
            <v>3.1E-2</v>
          </cell>
          <cell r="BE27">
            <v>6.1930000000000041E-2</v>
          </cell>
          <cell r="BF27">
            <v>9.3787900000000146E-2</v>
          </cell>
          <cell r="BG27">
            <v>0.12878911280000027</v>
          </cell>
          <cell r="BH27">
            <v>0.16491036440960039</v>
          </cell>
          <cell r="BI27">
            <v>0.19869276497747879</v>
          </cell>
          <cell r="BJ27">
            <v>0.23225616239684821</v>
          </cell>
          <cell r="BK27">
            <v>0.27045610343115034</v>
          </cell>
          <cell r="BL27">
            <v>0.31238115484437823</v>
          </cell>
          <cell r="BM27">
            <v>0.35568973295424255</v>
          </cell>
          <cell r="BN27">
            <v>0</v>
          </cell>
          <cell r="BO27">
            <v>27647.257000000001</v>
          </cell>
          <cell r="BP27">
            <v>65489.922190000041</v>
          </cell>
          <cell r="BQ27">
            <v>0</v>
          </cell>
          <cell r="BR27">
            <v>0</v>
          </cell>
          <cell r="BS27">
            <v>0</v>
          </cell>
          <cell r="BT27">
            <v>0</v>
          </cell>
          <cell r="BU27">
            <v>0</v>
          </cell>
          <cell r="BV27">
            <v>0</v>
          </cell>
          <cell r="BW27">
            <v>0</v>
          </cell>
          <cell r="BX27">
            <v>0</v>
          </cell>
          <cell r="BY27">
            <v>0</v>
          </cell>
          <cell r="BZ27">
            <v>919494.25699999998</v>
          </cell>
          <cell r="CA27">
            <v>1122972.9221900001</v>
          </cell>
          <cell r="CB27">
            <v>0</v>
          </cell>
          <cell r="CC27">
            <v>0</v>
          </cell>
          <cell r="CD27">
            <v>0</v>
          </cell>
          <cell r="CE27">
            <v>0</v>
          </cell>
          <cell r="CF27">
            <v>0</v>
          </cell>
          <cell r="CG27">
            <v>0</v>
          </cell>
          <cell r="CH27">
            <v>0</v>
          </cell>
          <cell r="CI27">
            <v>0</v>
          </cell>
          <cell r="CK27">
            <v>0</v>
          </cell>
          <cell r="CL27">
            <v>0</v>
          </cell>
          <cell r="CM27">
            <v>0</v>
          </cell>
          <cell r="CN27">
            <v>0</v>
          </cell>
          <cell r="CO27">
            <v>0</v>
          </cell>
          <cell r="CP27">
            <v>0</v>
          </cell>
          <cell r="CQ27">
            <v>0</v>
          </cell>
          <cell r="CR27">
            <v>0</v>
          </cell>
          <cell r="CS27">
            <v>0</v>
          </cell>
          <cell r="CT27">
            <v>0</v>
          </cell>
          <cell r="CU27">
            <v>0</v>
          </cell>
          <cell r="CW27">
            <v>0</v>
          </cell>
          <cell r="CX27">
            <v>0</v>
          </cell>
          <cell r="CY27">
            <v>0</v>
          </cell>
          <cell r="CZ27">
            <v>0</v>
          </cell>
          <cell r="DA27">
            <v>0</v>
          </cell>
          <cell r="DB27">
            <v>0</v>
          </cell>
          <cell r="DC27">
            <v>0</v>
          </cell>
          <cell r="DD27">
            <v>0</v>
          </cell>
          <cell r="DE27">
            <v>0</v>
          </cell>
          <cell r="DF27">
            <v>0</v>
          </cell>
          <cell r="DG27">
            <v>0</v>
          </cell>
          <cell r="DI27">
            <v>0</v>
          </cell>
          <cell r="DJ27">
            <v>919494.25699999998</v>
          </cell>
          <cell r="DK27">
            <v>1122972.9221900001</v>
          </cell>
          <cell r="DL27">
            <v>0</v>
          </cell>
          <cell r="DM27">
            <v>0</v>
          </cell>
          <cell r="DN27">
            <v>0</v>
          </cell>
          <cell r="DO27">
            <v>0</v>
          </cell>
          <cell r="DP27">
            <v>0</v>
          </cell>
          <cell r="DQ27">
            <v>0</v>
          </cell>
          <cell r="DR27">
            <v>0</v>
          </cell>
          <cell r="DS27">
            <v>0</v>
          </cell>
          <cell r="DU27" t="str">
            <v>ACC 662/172024</v>
          </cell>
          <cell r="DV27">
            <v>0</v>
          </cell>
          <cell r="DW27">
            <v>0</v>
          </cell>
          <cell r="DX27">
            <v>1</v>
          </cell>
          <cell r="DY27">
            <v>1949330</v>
          </cell>
          <cell r="DZ27">
            <v>2042467.1791900001</v>
          </cell>
          <cell r="EB27">
            <v>2042467.1791900001</v>
          </cell>
          <cell r="EC27" t="str">
            <v>Def</v>
          </cell>
          <cell r="ED27" t="str">
            <v>nonDC</v>
          </cell>
        </row>
        <row r="28">
          <cell r="D28" t="str">
            <v>PC3100639</v>
          </cell>
          <cell r="E28" t="str">
            <v>Administration renewals - central</v>
          </cell>
          <cell r="F28" t="str">
            <v>Auckland Council</v>
          </cell>
          <cell r="G28" t="str">
            <v>Auckland Council property</v>
          </cell>
          <cell r="H28" t="str">
            <v>E516405</v>
          </cell>
          <cell r="I28" t="str">
            <v>Central operations</v>
          </cell>
          <cell r="J28" t="str">
            <v>Corporate support</v>
          </cell>
          <cell r="K28" t="str">
            <v>Organisational support</v>
          </cell>
          <cell r="L28" t="str">
            <v>Management of council property</v>
          </cell>
          <cell r="M28" t="str">
            <v>Corporate support</v>
          </cell>
          <cell r="N28" t="str">
            <v>Organisational support</v>
          </cell>
          <cell r="O28" t="str">
            <v>Management of council property</v>
          </cell>
          <cell r="P28" t="str">
            <v>Corporate support</v>
          </cell>
          <cell r="Q28" t="str">
            <v>Organisational support</v>
          </cell>
          <cell r="R28" t="str">
            <v>Management of council property</v>
          </cell>
          <cell r="S28" t="str">
            <v>A5011705</v>
          </cell>
          <cell r="T28" t="str">
            <v>A5011705</v>
          </cell>
          <cell r="U28" t="str">
            <v>Management of council property</v>
          </cell>
          <cell r="V28" t="str">
            <v>L050</v>
          </cell>
          <cell r="W28" t="str">
            <v>Regional</v>
          </cell>
          <cell r="X28" t="str">
            <v>PL40810</v>
          </cell>
          <cell r="Y28" t="str">
            <v>Expense</v>
          </cell>
          <cell r="Z28">
            <v>20110701</v>
          </cell>
          <cell r="AA28">
            <v>20220630</v>
          </cell>
          <cell r="AB28">
            <v>1</v>
          </cell>
          <cell r="AC28" t="str">
            <v>Programme</v>
          </cell>
          <cell r="AD28">
            <v>0</v>
          </cell>
          <cell r="AE28">
            <v>0</v>
          </cell>
          <cell r="AF28">
            <v>0</v>
          </cell>
          <cell r="AG28">
            <v>1</v>
          </cell>
          <cell r="AH28">
            <v>3</v>
          </cell>
          <cell r="AI28" t="str">
            <v>Corporate Property</v>
          </cell>
          <cell r="AJ28" t="str">
            <v>Buildings (Capex)</v>
          </cell>
          <cell r="AK28">
            <v>75</v>
          </cell>
          <cell r="AM28">
            <v>1</v>
          </cell>
          <cell r="AS28">
            <v>2298669</v>
          </cell>
          <cell r="AT28">
            <v>8050895</v>
          </cell>
          <cell r="AU28">
            <v>10241413</v>
          </cell>
          <cell r="AV28">
            <v>4491672</v>
          </cell>
          <cell r="AW28">
            <v>4032201</v>
          </cell>
          <cell r="AX28">
            <v>1766173</v>
          </cell>
          <cell r="AY28">
            <v>10974765</v>
          </cell>
          <cell r="AZ28">
            <v>18749151</v>
          </cell>
          <cell r="BA28">
            <v>2966000</v>
          </cell>
          <cell r="BB28">
            <v>2966000</v>
          </cell>
          <cell r="BC28">
            <v>2966000</v>
          </cell>
          <cell r="BD28">
            <v>3.1E-2</v>
          </cell>
          <cell r="BE28">
            <v>6.1930000000000041E-2</v>
          </cell>
          <cell r="BF28">
            <v>9.3787900000000146E-2</v>
          </cell>
          <cell r="BG28">
            <v>0.12878911280000027</v>
          </cell>
          <cell r="BH28">
            <v>0.16491036440960039</v>
          </cell>
          <cell r="BI28">
            <v>0.19869276497747879</v>
          </cell>
          <cell r="BJ28">
            <v>0.23225616239684821</v>
          </cell>
          <cell r="BK28">
            <v>0.27045610343115034</v>
          </cell>
          <cell r="BL28">
            <v>0.31238115484437823</v>
          </cell>
          <cell r="BM28">
            <v>0.35568973295424255</v>
          </cell>
          <cell r="BN28">
            <v>0</v>
          </cell>
          <cell r="BO28">
            <v>249577.745</v>
          </cell>
          <cell r="BP28">
            <v>634250.70709000039</v>
          </cell>
          <cell r="BQ28">
            <v>421264.48436880065</v>
          </cell>
          <cell r="BR28">
            <v>519303.58942127391</v>
          </cell>
          <cell r="BS28">
            <v>291260.23304039711</v>
          </cell>
          <cell r="BT28">
            <v>2180606.4028280601</v>
          </cell>
          <cell r="BU28">
            <v>4354605.8594590286</v>
          </cell>
          <cell r="BV28">
            <v>802172.80277679185</v>
          </cell>
          <cell r="BW28">
            <v>926522.5052684258</v>
          </cell>
          <cell r="BX28">
            <v>1054975.7479422835</v>
          </cell>
          <cell r="BY28">
            <v>2298669</v>
          </cell>
          <cell r="BZ28">
            <v>8300472.7450000001</v>
          </cell>
          <cell r="CA28">
            <v>10875663.70709</v>
          </cell>
          <cell r="CB28">
            <v>4912936.4843688011</v>
          </cell>
          <cell r="CC28">
            <v>4551504.5894212741</v>
          </cell>
          <cell r="CD28">
            <v>2057433.2330403971</v>
          </cell>
          <cell r="CE28">
            <v>13155371.40282806</v>
          </cell>
          <cell r="CF28">
            <v>23103756.859459028</v>
          </cell>
          <cell r="CG28">
            <v>3768172.8027767921</v>
          </cell>
          <cell r="CH28">
            <v>3892522.5052684257</v>
          </cell>
          <cell r="CI28">
            <v>4020975.7479422837</v>
          </cell>
          <cell r="CK28">
            <v>0</v>
          </cell>
          <cell r="CL28">
            <v>0</v>
          </cell>
          <cell r="CM28">
            <v>0</v>
          </cell>
          <cell r="CN28">
            <v>0</v>
          </cell>
          <cell r="CO28">
            <v>0</v>
          </cell>
          <cell r="CP28">
            <v>0</v>
          </cell>
          <cell r="CQ28">
            <v>0</v>
          </cell>
          <cell r="CR28">
            <v>0</v>
          </cell>
          <cell r="CS28">
            <v>0</v>
          </cell>
          <cell r="CT28">
            <v>0</v>
          </cell>
          <cell r="CU28">
            <v>0</v>
          </cell>
          <cell r="CW28">
            <v>0</v>
          </cell>
          <cell r="CX28">
            <v>0</v>
          </cell>
          <cell r="CY28">
            <v>0</v>
          </cell>
          <cell r="CZ28">
            <v>0</v>
          </cell>
          <cell r="DA28">
            <v>0</v>
          </cell>
          <cell r="DB28">
            <v>0</v>
          </cell>
          <cell r="DC28">
            <v>0</v>
          </cell>
          <cell r="DD28">
            <v>0</v>
          </cell>
          <cell r="DE28">
            <v>0</v>
          </cell>
          <cell r="DF28">
            <v>0</v>
          </cell>
          <cell r="DG28">
            <v>0</v>
          </cell>
          <cell r="DI28">
            <v>2298669</v>
          </cell>
          <cell r="DJ28">
            <v>8300472.7450000001</v>
          </cell>
          <cell r="DK28">
            <v>10875663.70709</v>
          </cell>
          <cell r="DL28">
            <v>4912936.4843688011</v>
          </cell>
          <cell r="DM28">
            <v>4551504.5894212741</v>
          </cell>
          <cell r="DN28">
            <v>2057433.2330403971</v>
          </cell>
          <cell r="DO28">
            <v>13155371.40282806</v>
          </cell>
          <cell r="DP28">
            <v>23103756.859459028</v>
          </cell>
          <cell r="DQ28">
            <v>3768172.8027767921</v>
          </cell>
          <cell r="DR28">
            <v>3892522.5052684257</v>
          </cell>
          <cell r="DS28">
            <v>4020975.7479422837</v>
          </cell>
          <cell r="DU28" t="str">
            <v>ACC 662/179999</v>
          </cell>
          <cell r="DV28">
            <v>0</v>
          </cell>
          <cell r="DW28">
            <v>0</v>
          </cell>
          <cell r="DX28">
            <v>1</v>
          </cell>
          <cell r="DY28">
            <v>67204270</v>
          </cell>
          <cell r="DZ28">
            <v>78638810.077195063</v>
          </cell>
          <cell r="EB28">
            <v>78638810.077195063</v>
          </cell>
          <cell r="EC28" t="str">
            <v>Def</v>
          </cell>
          <cell r="ED28" t="str">
            <v>nonDC</v>
          </cell>
        </row>
        <row r="29">
          <cell r="D29" t="str">
            <v>PC3100641</v>
          </cell>
          <cell r="E29" t="str">
            <v>Civic replace air handlers</v>
          </cell>
          <cell r="F29" t="str">
            <v>Auckland Council</v>
          </cell>
          <cell r="G29" t="str">
            <v>Auckland Council property</v>
          </cell>
          <cell r="H29" t="str">
            <v>E516405</v>
          </cell>
          <cell r="I29" t="str">
            <v>Central operations</v>
          </cell>
          <cell r="J29" t="str">
            <v>Corporate support</v>
          </cell>
          <cell r="K29" t="str">
            <v>Organisational support</v>
          </cell>
          <cell r="L29" t="str">
            <v>Management of council property</v>
          </cell>
          <cell r="M29" t="str">
            <v>Corporate support</v>
          </cell>
          <cell r="N29" t="str">
            <v>Organisational support</v>
          </cell>
          <cell r="O29" t="str">
            <v>Management of council property</v>
          </cell>
          <cell r="P29" t="str">
            <v>Corporate support</v>
          </cell>
          <cell r="Q29" t="str">
            <v>Organisational support</v>
          </cell>
          <cell r="R29" t="str">
            <v>Management of council property</v>
          </cell>
          <cell r="S29" t="str">
            <v>A5011705</v>
          </cell>
          <cell r="T29" t="str">
            <v>A5011705</v>
          </cell>
          <cell r="U29" t="str">
            <v>Management of council property</v>
          </cell>
          <cell r="V29" t="str">
            <v>L050</v>
          </cell>
          <cell r="W29" t="str">
            <v>Regional</v>
          </cell>
          <cell r="X29" t="str">
            <v>FY12 - Only</v>
          </cell>
          <cell r="Y29" t="str">
            <v>Expense</v>
          </cell>
          <cell r="Z29">
            <v>20110701</v>
          </cell>
          <cell r="AA29">
            <v>20120630</v>
          </cell>
          <cell r="AB29">
            <v>1</v>
          </cell>
          <cell r="AC29" t="str">
            <v>Programme</v>
          </cell>
          <cell r="AD29">
            <v>0</v>
          </cell>
          <cell r="AE29">
            <v>0</v>
          </cell>
          <cell r="AF29">
            <v>0</v>
          </cell>
          <cell r="AG29">
            <v>1</v>
          </cell>
          <cell r="AH29">
            <v>3</v>
          </cell>
          <cell r="AI29" t="str">
            <v>Corporate Property</v>
          </cell>
          <cell r="AJ29" t="str">
            <v>Buildings (Capex)</v>
          </cell>
          <cell r="AK29">
            <v>75</v>
          </cell>
          <cell r="AP29">
            <v>1</v>
          </cell>
          <cell r="AS29">
            <v>100000</v>
          </cell>
          <cell r="AT29">
            <v>0</v>
          </cell>
          <cell r="BD29">
            <v>3.1E-2</v>
          </cell>
          <cell r="BE29">
            <v>6.1930000000000041E-2</v>
          </cell>
          <cell r="BF29">
            <v>9.3787900000000146E-2</v>
          </cell>
          <cell r="BG29">
            <v>0.12878911280000027</v>
          </cell>
          <cell r="BH29">
            <v>0.16491036440960039</v>
          </cell>
          <cell r="BI29">
            <v>0.19869276497747879</v>
          </cell>
          <cell r="BJ29">
            <v>0.23225616239684821</v>
          </cell>
          <cell r="BK29">
            <v>0.27045610343115034</v>
          </cell>
          <cell r="BL29">
            <v>0.31238115484437823</v>
          </cell>
          <cell r="BM29">
            <v>0.35568973295424255</v>
          </cell>
          <cell r="BN29">
            <v>0</v>
          </cell>
          <cell r="BO29">
            <v>0</v>
          </cell>
          <cell r="BP29">
            <v>0</v>
          </cell>
          <cell r="BQ29">
            <v>0</v>
          </cell>
          <cell r="BR29">
            <v>0</v>
          </cell>
          <cell r="BS29">
            <v>0</v>
          </cell>
          <cell r="BT29">
            <v>0</v>
          </cell>
          <cell r="BU29">
            <v>0</v>
          </cell>
          <cell r="BV29">
            <v>0</v>
          </cell>
          <cell r="BW29">
            <v>0</v>
          </cell>
          <cell r="BX29">
            <v>0</v>
          </cell>
          <cell r="BY29">
            <v>100000</v>
          </cell>
          <cell r="BZ29">
            <v>0</v>
          </cell>
          <cell r="CA29">
            <v>0</v>
          </cell>
          <cell r="CB29">
            <v>0</v>
          </cell>
          <cell r="CC29">
            <v>0</v>
          </cell>
          <cell r="CD29">
            <v>0</v>
          </cell>
          <cell r="CE29">
            <v>0</v>
          </cell>
          <cell r="CF29">
            <v>0</v>
          </cell>
          <cell r="CG29">
            <v>0</v>
          </cell>
          <cell r="CH29">
            <v>0</v>
          </cell>
          <cell r="CI29">
            <v>0</v>
          </cell>
          <cell r="CK29">
            <v>0</v>
          </cell>
          <cell r="CL29">
            <v>0</v>
          </cell>
          <cell r="CM29">
            <v>0</v>
          </cell>
          <cell r="CN29">
            <v>0</v>
          </cell>
          <cell r="CO29">
            <v>0</v>
          </cell>
          <cell r="CP29">
            <v>0</v>
          </cell>
          <cell r="CQ29">
            <v>0</v>
          </cell>
          <cell r="CR29">
            <v>0</v>
          </cell>
          <cell r="CS29">
            <v>0</v>
          </cell>
          <cell r="CT29">
            <v>0</v>
          </cell>
          <cell r="CU29">
            <v>0</v>
          </cell>
          <cell r="CW29">
            <v>0</v>
          </cell>
          <cell r="CX29">
            <v>0</v>
          </cell>
          <cell r="CY29">
            <v>0</v>
          </cell>
          <cell r="CZ29">
            <v>0</v>
          </cell>
          <cell r="DA29">
            <v>0</v>
          </cell>
          <cell r="DB29">
            <v>0</v>
          </cell>
          <cell r="DC29">
            <v>0</v>
          </cell>
          <cell r="DD29">
            <v>0</v>
          </cell>
          <cell r="DE29">
            <v>0</v>
          </cell>
          <cell r="DF29">
            <v>0</v>
          </cell>
          <cell r="DG29">
            <v>0</v>
          </cell>
          <cell r="DI29">
            <v>100000</v>
          </cell>
          <cell r="DJ29">
            <v>0</v>
          </cell>
          <cell r="DK29">
            <v>0</v>
          </cell>
          <cell r="DL29">
            <v>0</v>
          </cell>
          <cell r="DM29">
            <v>0</v>
          </cell>
          <cell r="DN29">
            <v>0</v>
          </cell>
          <cell r="DO29">
            <v>0</v>
          </cell>
          <cell r="DP29">
            <v>0</v>
          </cell>
          <cell r="DQ29">
            <v>0</v>
          </cell>
          <cell r="DR29">
            <v>0</v>
          </cell>
          <cell r="DS29">
            <v>0</v>
          </cell>
          <cell r="DU29" t="str">
            <v>ACC 662/179999</v>
          </cell>
          <cell r="DV29">
            <v>0</v>
          </cell>
          <cell r="DW29">
            <v>0</v>
          </cell>
          <cell r="DX29">
            <v>1</v>
          </cell>
          <cell r="DY29">
            <v>0</v>
          </cell>
          <cell r="DZ29">
            <v>0</v>
          </cell>
          <cell r="EB29">
            <v>0</v>
          </cell>
          <cell r="EC29" t="str">
            <v>Def</v>
          </cell>
          <cell r="ED29" t="str">
            <v>nonDC</v>
          </cell>
        </row>
        <row r="30">
          <cell r="D30" t="str">
            <v>PC3100643</v>
          </cell>
          <cell r="E30" t="str">
            <v>Civic generator upgrades</v>
          </cell>
          <cell r="F30" t="str">
            <v>Auckland Council</v>
          </cell>
          <cell r="G30" t="str">
            <v>Auckland Council property</v>
          </cell>
          <cell r="H30" t="str">
            <v>E516405</v>
          </cell>
          <cell r="I30" t="str">
            <v>Central operations</v>
          </cell>
          <cell r="J30" t="str">
            <v>Corporate support</v>
          </cell>
          <cell r="K30" t="str">
            <v>Organisational support</v>
          </cell>
          <cell r="L30" t="str">
            <v>Management of council property</v>
          </cell>
          <cell r="M30" t="str">
            <v>Corporate support</v>
          </cell>
          <cell r="N30" t="str">
            <v>Organisational support</v>
          </cell>
          <cell r="O30" t="str">
            <v>Management of council property</v>
          </cell>
          <cell r="P30" t="str">
            <v>Corporate support</v>
          </cell>
          <cell r="Q30" t="str">
            <v>Organisational support</v>
          </cell>
          <cell r="R30" t="str">
            <v>Management of council property</v>
          </cell>
          <cell r="S30" t="str">
            <v>A5011705</v>
          </cell>
          <cell r="T30" t="str">
            <v>A5011705</v>
          </cell>
          <cell r="U30" t="str">
            <v>Management of council property</v>
          </cell>
          <cell r="V30" t="str">
            <v>L050</v>
          </cell>
          <cell r="W30" t="str">
            <v>Regional</v>
          </cell>
          <cell r="X30" t="str">
            <v>FY12 - Only</v>
          </cell>
          <cell r="Y30" t="str">
            <v>Expense</v>
          </cell>
          <cell r="Z30">
            <v>20110701</v>
          </cell>
          <cell r="AA30">
            <v>20120630</v>
          </cell>
          <cell r="AB30">
            <v>2</v>
          </cell>
          <cell r="AC30" t="str">
            <v>Discrete</v>
          </cell>
          <cell r="AD30">
            <v>0</v>
          </cell>
          <cell r="AE30">
            <v>0</v>
          </cell>
          <cell r="AF30">
            <v>0</v>
          </cell>
          <cell r="AG30">
            <v>1</v>
          </cell>
          <cell r="AH30">
            <v>3</v>
          </cell>
          <cell r="AI30" t="str">
            <v>Corporate Property</v>
          </cell>
          <cell r="AJ30" t="str">
            <v>Buildings (Capex)</v>
          </cell>
          <cell r="AK30">
            <v>75</v>
          </cell>
          <cell r="AP30">
            <v>1</v>
          </cell>
          <cell r="AS30">
            <v>30670</v>
          </cell>
          <cell r="BD30">
            <v>3.1E-2</v>
          </cell>
          <cell r="BE30">
            <v>6.1930000000000041E-2</v>
          </cell>
          <cell r="BF30">
            <v>9.3787900000000146E-2</v>
          </cell>
          <cell r="BG30">
            <v>0.12878911280000027</v>
          </cell>
          <cell r="BH30">
            <v>0.16491036440960039</v>
          </cell>
          <cell r="BI30">
            <v>0.19869276497747879</v>
          </cell>
          <cell r="BJ30">
            <v>0.23225616239684821</v>
          </cell>
          <cell r="BK30">
            <v>0.27045610343115034</v>
          </cell>
          <cell r="BL30">
            <v>0.31238115484437823</v>
          </cell>
          <cell r="BM30">
            <v>0.35568973295424255</v>
          </cell>
          <cell r="BN30">
            <v>0</v>
          </cell>
          <cell r="BO30">
            <v>0</v>
          </cell>
          <cell r="BP30">
            <v>0</v>
          </cell>
          <cell r="BQ30">
            <v>0</v>
          </cell>
          <cell r="BR30">
            <v>0</v>
          </cell>
          <cell r="BS30">
            <v>0</v>
          </cell>
          <cell r="BT30">
            <v>0</v>
          </cell>
          <cell r="BU30">
            <v>0</v>
          </cell>
          <cell r="BV30">
            <v>0</v>
          </cell>
          <cell r="BW30">
            <v>0</v>
          </cell>
          <cell r="BX30">
            <v>0</v>
          </cell>
          <cell r="BY30">
            <v>30670</v>
          </cell>
          <cell r="BZ30">
            <v>0</v>
          </cell>
          <cell r="CA30">
            <v>0</v>
          </cell>
          <cell r="CB30">
            <v>0</v>
          </cell>
          <cell r="CC30">
            <v>0</v>
          </cell>
          <cell r="CD30">
            <v>0</v>
          </cell>
          <cell r="CE30">
            <v>0</v>
          </cell>
          <cell r="CF30">
            <v>0</v>
          </cell>
          <cell r="CG30">
            <v>0</v>
          </cell>
          <cell r="CH30">
            <v>0</v>
          </cell>
          <cell r="CI30">
            <v>0</v>
          </cell>
          <cell r="CK30">
            <v>0</v>
          </cell>
          <cell r="CL30">
            <v>0</v>
          </cell>
          <cell r="CM30">
            <v>0</v>
          </cell>
          <cell r="CN30">
            <v>0</v>
          </cell>
          <cell r="CO30">
            <v>0</v>
          </cell>
          <cell r="CP30">
            <v>0</v>
          </cell>
          <cell r="CQ30">
            <v>0</v>
          </cell>
          <cell r="CR30">
            <v>0</v>
          </cell>
          <cell r="CS30">
            <v>0</v>
          </cell>
          <cell r="CT30">
            <v>0</v>
          </cell>
          <cell r="CU30">
            <v>0</v>
          </cell>
          <cell r="CW30">
            <v>0</v>
          </cell>
          <cell r="CX30">
            <v>0</v>
          </cell>
          <cell r="CY30">
            <v>0</v>
          </cell>
          <cell r="CZ30">
            <v>0</v>
          </cell>
          <cell r="DA30">
            <v>0</v>
          </cell>
          <cell r="DB30">
            <v>0</v>
          </cell>
          <cell r="DC30">
            <v>0</v>
          </cell>
          <cell r="DD30">
            <v>0</v>
          </cell>
          <cell r="DE30">
            <v>0</v>
          </cell>
          <cell r="DF30">
            <v>0</v>
          </cell>
          <cell r="DG30">
            <v>0</v>
          </cell>
          <cell r="DI30">
            <v>30670</v>
          </cell>
          <cell r="DJ30">
            <v>0</v>
          </cell>
          <cell r="DK30">
            <v>0</v>
          </cell>
          <cell r="DL30">
            <v>0</v>
          </cell>
          <cell r="DM30">
            <v>0</v>
          </cell>
          <cell r="DN30">
            <v>0</v>
          </cell>
          <cell r="DO30">
            <v>0</v>
          </cell>
          <cell r="DP30">
            <v>0</v>
          </cell>
          <cell r="DQ30">
            <v>0</v>
          </cell>
          <cell r="DR30">
            <v>0</v>
          </cell>
          <cell r="DS30">
            <v>0</v>
          </cell>
          <cell r="DU30" t="str">
            <v>ACC 662/179999</v>
          </cell>
          <cell r="DV30">
            <v>0</v>
          </cell>
          <cell r="DW30">
            <v>0</v>
          </cell>
          <cell r="DX30">
            <v>1</v>
          </cell>
          <cell r="DY30">
            <v>0</v>
          </cell>
          <cell r="DZ30">
            <v>0</v>
          </cell>
          <cell r="EB30">
            <v>0</v>
          </cell>
          <cell r="EC30" t="str">
            <v>Def</v>
          </cell>
          <cell r="ED30" t="str">
            <v>nonDC</v>
          </cell>
        </row>
        <row r="31">
          <cell r="D31" t="str">
            <v>PC3100645</v>
          </cell>
          <cell r="E31" t="str">
            <v>Bledisloe heating header</v>
          </cell>
          <cell r="F31" t="str">
            <v>Auckland Council</v>
          </cell>
          <cell r="G31" t="str">
            <v>Auckland Council property</v>
          </cell>
          <cell r="H31" t="str">
            <v>E516405</v>
          </cell>
          <cell r="I31" t="str">
            <v>Central operations</v>
          </cell>
          <cell r="J31" t="str">
            <v>Corporate support</v>
          </cell>
          <cell r="K31" t="str">
            <v>Organisational support</v>
          </cell>
          <cell r="L31" t="str">
            <v>Management of council property</v>
          </cell>
          <cell r="M31" t="str">
            <v>Corporate support</v>
          </cell>
          <cell r="N31" t="str">
            <v>Organisational support</v>
          </cell>
          <cell r="O31" t="str">
            <v>Management of council property</v>
          </cell>
          <cell r="P31" t="str">
            <v>Corporate support</v>
          </cell>
          <cell r="Q31" t="str">
            <v>Organisational support</v>
          </cell>
          <cell r="R31" t="str">
            <v>Management of council property</v>
          </cell>
          <cell r="S31" t="str">
            <v>A5011705</v>
          </cell>
          <cell r="T31" t="str">
            <v>A5011705</v>
          </cell>
          <cell r="U31" t="str">
            <v>Management of council property</v>
          </cell>
          <cell r="V31" t="str">
            <v>L050</v>
          </cell>
          <cell r="W31" t="str">
            <v>Regional</v>
          </cell>
          <cell r="X31" t="str">
            <v>FY12 - Only</v>
          </cell>
          <cell r="Y31" t="str">
            <v>Expense</v>
          </cell>
          <cell r="Z31">
            <v>20110701</v>
          </cell>
          <cell r="AA31">
            <v>20120630</v>
          </cell>
          <cell r="AB31">
            <v>2</v>
          </cell>
          <cell r="AC31" t="str">
            <v>Discrete</v>
          </cell>
          <cell r="AD31">
            <v>0</v>
          </cell>
          <cell r="AE31">
            <v>0</v>
          </cell>
          <cell r="AF31">
            <v>0</v>
          </cell>
          <cell r="AG31">
            <v>1</v>
          </cell>
          <cell r="AH31">
            <v>3</v>
          </cell>
          <cell r="AI31" t="str">
            <v>Corporate Property</v>
          </cell>
          <cell r="AJ31" t="str">
            <v>Buildings (Capex)</v>
          </cell>
          <cell r="AK31">
            <v>75</v>
          </cell>
          <cell r="AP31">
            <v>1</v>
          </cell>
          <cell r="AS31">
            <v>120000</v>
          </cell>
          <cell r="BD31">
            <v>3.1E-2</v>
          </cell>
          <cell r="BE31">
            <v>6.1930000000000041E-2</v>
          </cell>
          <cell r="BF31">
            <v>9.3787900000000146E-2</v>
          </cell>
          <cell r="BG31">
            <v>0.12878911280000027</v>
          </cell>
          <cell r="BH31">
            <v>0.16491036440960039</v>
          </cell>
          <cell r="BI31">
            <v>0.19869276497747879</v>
          </cell>
          <cell r="BJ31">
            <v>0.23225616239684821</v>
          </cell>
          <cell r="BK31">
            <v>0.27045610343115034</v>
          </cell>
          <cell r="BL31">
            <v>0.31238115484437823</v>
          </cell>
          <cell r="BM31">
            <v>0.35568973295424255</v>
          </cell>
          <cell r="BN31">
            <v>0</v>
          </cell>
          <cell r="BO31">
            <v>0</v>
          </cell>
          <cell r="BP31">
            <v>0</v>
          </cell>
          <cell r="BQ31">
            <v>0</v>
          </cell>
          <cell r="BR31">
            <v>0</v>
          </cell>
          <cell r="BS31">
            <v>0</v>
          </cell>
          <cell r="BT31">
            <v>0</v>
          </cell>
          <cell r="BU31">
            <v>0</v>
          </cell>
          <cell r="BV31">
            <v>0</v>
          </cell>
          <cell r="BW31">
            <v>0</v>
          </cell>
          <cell r="BX31">
            <v>0</v>
          </cell>
          <cell r="BY31">
            <v>120000</v>
          </cell>
          <cell r="BZ31">
            <v>0</v>
          </cell>
          <cell r="CA31">
            <v>0</v>
          </cell>
          <cell r="CB31">
            <v>0</v>
          </cell>
          <cell r="CC31">
            <v>0</v>
          </cell>
          <cell r="CD31">
            <v>0</v>
          </cell>
          <cell r="CE31">
            <v>0</v>
          </cell>
          <cell r="CF31">
            <v>0</v>
          </cell>
          <cell r="CG31">
            <v>0</v>
          </cell>
          <cell r="CH31">
            <v>0</v>
          </cell>
          <cell r="CI31">
            <v>0</v>
          </cell>
          <cell r="CK31">
            <v>0</v>
          </cell>
          <cell r="CL31">
            <v>0</v>
          </cell>
          <cell r="CM31">
            <v>0</v>
          </cell>
          <cell r="CN31">
            <v>0</v>
          </cell>
          <cell r="CO31">
            <v>0</v>
          </cell>
          <cell r="CP31">
            <v>0</v>
          </cell>
          <cell r="CQ31">
            <v>0</v>
          </cell>
          <cell r="CR31">
            <v>0</v>
          </cell>
          <cell r="CS31">
            <v>0</v>
          </cell>
          <cell r="CT31">
            <v>0</v>
          </cell>
          <cell r="CU31">
            <v>0</v>
          </cell>
          <cell r="CW31">
            <v>0</v>
          </cell>
          <cell r="CX31">
            <v>0</v>
          </cell>
          <cell r="CY31">
            <v>0</v>
          </cell>
          <cell r="CZ31">
            <v>0</v>
          </cell>
          <cell r="DA31">
            <v>0</v>
          </cell>
          <cell r="DB31">
            <v>0</v>
          </cell>
          <cell r="DC31">
            <v>0</v>
          </cell>
          <cell r="DD31">
            <v>0</v>
          </cell>
          <cell r="DE31">
            <v>0</v>
          </cell>
          <cell r="DF31">
            <v>0</v>
          </cell>
          <cell r="DG31">
            <v>0</v>
          </cell>
          <cell r="DI31">
            <v>120000</v>
          </cell>
          <cell r="DJ31">
            <v>0</v>
          </cell>
          <cell r="DK31">
            <v>0</v>
          </cell>
          <cell r="DL31">
            <v>0</v>
          </cell>
          <cell r="DM31">
            <v>0</v>
          </cell>
          <cell r="DN31">
            <v>0</v>
          </cell>
          <cell r="DO31">
            <v>0</v>
          </cell>
          <cell r="DP31">
            <v>0</v>
          </cell>
          <cell r="DQ31">
            <v>0</v>
          </cell>
          <cell r="DR31">
            <v>0</v>
          </cell>
          <cell r="DS31">
            <v>0</v>
          </cell>
          <cell r="DU31" t="str">
            <v>ACC 662/179999</v>
          </cell>
          <cell r="DV31">
            <v>0</v>
          </cell>
          <cell r="DW31">
            <v>0</v>
          </cell>
          <cell r="DX31">
            <v>1</v>
          </cell>
          <cell r="DY31">
            <v>0</v>
          </cell>
          <cell r="DZ31">
            <v>0</v>
          </cell>
          <cell r="EB31">
            <v>0</v>
          </cell>
          <cell r="EC31" t="str">
            <v>Def</v>
          </cell>
          <cell r="ED31" t="str">
            <v>nonDC</v>
          </cell>
        </row>
        <row r="32">
          <cell r="D32" t="str">
            <v>PC3100646</v>
          </cell>
          <cell r="E32" t="str">
            <v>Bledisloe and Civic electrical renewals</v>
          </cell>
          <cell r="F32" t="str">
            <v>Auckland Council</v>
          </cell>
          <cell r="G32" t="str">
            <v>Auckland Council property</v>
          </cell>
          <cell r="H32" t="str">
            <v>E516405</v>
          </cell>
          <cell r="I32" t="str">
            <v>Central operations</v>
          </cell>
          <cell r="J32" t="str">
            <v>Corporate support</v>
          </cell>
          <cell r="K32" t="str">
            <v>Organisational support</v>
          </cell>
          <cell r="L32" t="str">
            <v>Management of council property</v>
          </cell>
          <cell r="M32" t="str">
            <v>Corporate support</v>
          </cell>
          <cell r="N32" t="str">
            <v>Organisational support</v>
          </cell>
          <cell r="O32" t="str">
            <v>Management of council property</v>
          </cell>
          <cell r="P32" t="str">
            <v>Corporate support</v>
          </cell>
          <cell r="Q32" t="str">
            <v>Organisational support</v>
          </cell>
          <cell r="R32" t="str">
            <v>Management of council property</v>
          </cell>
          <cell r="S32" t="str">
            <v>A5011705</v>
          </cell>
          <cell r="T32" t="str">
            <v>A5011705</v>
          </cell>
          <cell r="U32" t="str">
            <v>Management of council property</v>
          </cell>
          <cell r="V32" t="str">
            <v>L050</v>
          </cell>
          <cell r="W32" t="str">
            <v>Regional</v>
          </cell>
          <cell r="X32" t="str">
            <v>FY12 - Only</v>
          </cell>
          <cell r="Y32" t="str">
            <v>Expense</v>
          </cell>
          <cell r="Z32">
            <v>20110701</v>
          </cell>
          <cell r="AA32">
            <v>20120630</v>
          </cell>
          <cell r="AB32">
            <v>2</v>
          </cell>
          <cell r="AC32" t="str">
            <v>Discrete</v>
          </cell>
          <cell r="AD32">
            <v>0</v>
          </cell>
          <cell r="AE32">
            <v>0</v>
          </cell>
          <cell r="AF32">
            <v>0</v>
          </cell>
          <cell r="AG32">
            <v>1</v>
          </cell>
          <cell r="AH32">
            <v>3</v>
          </cell>
          <cell r="AI32" t="str">
            <v>Corporate Property</v>
          </cell>
          <cell r="AJ32" t="str">
            <v>Buildings (Capex)</v>
          </cell>
          <cell r="AK32">
            <v>75</v>
          </cell>
          <cell r="AP32">
            <v>1</v>
          </cell>
          <cell r="AS32">
            <v>1453000</v>
          </cell>
          <cell r="BD32">
            <v>3.1E-2</v>
          </cell>
          <cell r="BE32">
            <v>6.1930000000000041E-2</v>
          </cell>
          <cell r="BF32">
            <v>9.3787900000000146E-2</v>
          </cell>
          <cell r="BG32">
            <v>0.12878911280000027</v>
          </cell>
          <cell r="BH32">
            <v>0.16491036440960039</v>
          </cell>
          <cell r="BI32">
            <v>0.19869276497747879</v>
          </cell>
          <cell r="BJ32">
            <v>0.23225616239684821</v>
          </cell>
          <cell r="BK32">
            <v>0.27045610343115034</v>
          </cell>
          <cell r="BL32">
            <v>0.31238115484437823</v>
          </cell>
          <cell r="BM32">
            <v>0.35568973295424255</v>
          </cell>
          <cell r="BN32">
            <v>0</v>
          </cell>
          <cell r="BO32">
            <v>0</v>
          </cell>
          <cell r="BP32">
            <v>0</v>
          </cell>
          <cell r="BQ32">
            <v>0</v>
          </cell>
          <cell r="BR32">
            <v>0</v>
          </cell>
          <cell r="BS32">
            <v>0</v>
          </cell>
          <cell r="BT32">
            <v>0</v>
          </cell>
          <cell r="BU32">
            <v>0</v>
          </cell>
          <cell r="BV32">
            <v>0</v>
          </cell>
          <cell r="BW32">
            <v>0</v>
          </cell>
          <cell r="BX32">
            <v>0</v>
          </cell>
          <cell r="BY32">
            <v>1453000</v>
          </cell>
          <cell r="BZ32">
            <v>0</v>
          </cell>
          <cell r="CA32">
            <v>0</v>
          </cell>
          <cell r="CB32">
            <v>0</v>
          </cell>
          <cell r="CC32">
            <v>0</v>
          </cell>
          <cell r="CD32">
            <v>0</v>
          </cell>
          <cell r="CE32">
            <v>0</v>
          </cell>
          <cell r="CF32">
            <v>0</v>
          </cell>
          <cell r="CG32">
            <v>0</v>
          </cell>
          <cell r="CH32">
            <v>0</v>
          </cell>
          <cell r="CI32">
            <v>0</v>
          </cell>
          <cell r="CK32">
            <v>0</v>
          </cell>
          <cell r="CL32">
            <v>0</v>
          </cell>
          <cell r="CM32">
            <v>0</v>
          </cell>
          <cell r="CN32">
            <v>0</v>
          </cell>
          <cell r="CO32">
            <v>0</v>
          </cell>
          <cell r="CP32">
            <v>0</v>
          </cell>
          <cell r="CQ32">
            <v>0</v>
          </cell>
          <cell r="CR32">
            <v>0</v>
          </cell>
          <cell r="CS32">
            <v>0</v>
          </cell>
          <cell r="CT32">
            <v>0</v>
          </cell>
          <cell r="CU32">
            <v>0</v>
          </cell>
          <cell r="CW32">
            <v>0</v>
          </cell>
          <cell r="CX32">
            <v>0</v>
          </cell>
          <cell r="CY32">
            <v>0</v>
          </cell>
          <cell r="CZ32">
            <v>0</v>
          </cell>
          <cell r="DA32">
            <v>0</v>
          </cell>
          <cell r="DB32">
            <v>0</v>
          </cell>
          <cell r="DC32">
            <v>0</v>
          </cell>
          <cell r="DD32">
            <v>0</v>
          </cell>
          <cell r="DE32">
            <v>0</v>
          </cell>
          <cell r="DF32">
            <v>0</v>
          </cell>
          <cell r="DG32">
            <v>0</v>
          </cell>
          <cell r="DI32">
            <v>1453000</v>
          </cell>
          <cell r="DJ32">
            <v>0</v>
          </cell>
          <cell r="DK32">
            <v>0</v>
          </cell>
          <cell r="DL32">
            <v>0</v>
          </cell>
          <cell r="DM32">
            <v>0</v>
          </cell>
          <cell r="DN32">
            <v>0</v>
          </cell>
          <cell r="DO32">
            <v>0</v>
          </cell>
          <cell r="DP32">
            <v>0</v>
          </cell>
          <cell r="DQ32">
            <v>0</v>
          </cell>
          <cell r="DR32">
            <v>0</v>
          </cell>
          <cell r="DS32">
            <v>0</v>
          </cell>
          <cell r="DU32" t="str">
            <v>ACC 662/179999</v>
          </cell>
          <cell r="DV32">
            <v>0</v>
          </cell>
          <cell r="DW32">
            <v>0</v>
          </cell>
          <cell r="DX32">
            <v>1</v>
          </cell>
          <cell r="DY32">
            <v>0</v>
          </cell>
          <cell r="DZ32">
            <v>0</v>
          </cell>
          <cell r="EB32">
            <v>0</v>
          </cell>
          <cell r="EC32" t="str">
            <v>Def</v>
          </cell>
          <cell r="ED32" t="str">
            <v>nonDC</v>
          </cell>
        </row>
        <row r="33">
          <cell r="D33" t="str">
            <v>PC3100647</v>
          </cell>
          <cell r="E33" t="str">
            <v>Administration building security</v>
          </cell>
          <cell r="F33" t="str">
            <v>Auckland Council</v>
          </cell>
          <cell r="G33" t="str">
            <v>Auckland Council property</v>
          </cell>
          <cell r="H33" t="str">
            <v>E516405</v>
          </cell>
          <cell r="I33" t="str">
            <v>Central operations</v>
          </cell>
          <cell r="J33" t="str">
            <v>Corporate support</v>
          </cell>
          <cell r="K33" t="str">
            <v>Organisational support</v>
          </cell>
          <cell r="L33" t="str">
            <v>Management of council property</v>
          </cell>
          <cell r="M33" t="str">
            <v>Corporate support</v>
          </cell>
          <cell r="N33" t="str">
            <v>Organisational support</v>
          </cell>
          <cell r="O33" t="str">
            <v>Management of council property</v>
          </cell>
          <cell r="P33" t="str">
            <v>Corporate support</v>
          </cell>
          <cell r="Q33" t="str">
            <v>Organisational support</v>
          </cell>
          <cell r="R33" t="str">
            <v>Management of council property</v>
          </cell>
          <cell r="S33" t="str">
            <v>A5011705</v>
          </cell>
          <cell r="T33" t="str">
            <v>A5011705</v>
          </cell>
          <cell r="U33" t="str">
            <v>Management of council property</v>
          </cell>
          <cell r="V33" t="str">
            <v>L050</v>
          </cell>
          <cell r="W33" t="str">
            <v>Regional</v>
          </cell>
          <cell r="X33" t="str">
            <v>PL40810</v>
          </cell>
          <cell r="Y33" t="str">
            <v>Expense</v>
          </cell>
          <cell r="Z33">
            <v>20110701</v>
          </cell>
          <cell r="AA33">
            <v>20220630</v>
          </cell>
          <cell r="AB33">
            <v>1</v>
          </cell>
          <cell r="AC33" t="str">
            <v>Programme</v>
          </cell>
          <cell r="AD33">
            <v>1</v>
          </cell>
          <cell r="AE33">
            <v>0</v>
          </cell>
          <cell r="AF33">
            <v>0</v>
          </cell>
          <cell r="AG33">
            <v>0</v>
          </cell>
          <cell r="AH33">
            <v>3</v>
          </cell>
          <cell r="AI33" t="str">
            <v>Corporate Property</v>
          </cell>
          <cell r="AJ33" t="str">
            <v>Buildings (Capex)</v>
          </cell>
          <cell r="AK33">
            <v>75</v>
          </cell>
          <cell r="AM33">
            <v>1</v>
          </cell>
          <cell r="AS33">
            <v>250000</v>
          </cell>
          <cell r="AU33">
            <v>120000</v>
          </cell>
          <cell r="AW33">
            <v>120000</v>
          </cell>
          <cell r="AY33">
            <v>120000</v>
          </cell>
          <cell r="BA33">
            <v>120000</v>
          </cell>
          <cell r="BC33">
            <v>120000</v>
          </cell>
          <cell r="BD33">
            <v>3.1E-2</v>
          </cell>
          <cell r="BE33">
            <v>6.1930000000000041E-2</v>
          </cell>
          <cell r="BF33">
            <v>9.3787900000000146E-2</v>
          </cell>
          <cell r="BG33">
            <v>0.12878911280000027</v>
          </cell>
          <cell r="BH33">
            <v>0.16491036440960039</v>
          </cell>
          <cell r="BI33">
            <v>0.19869276497747879</v>
          </cell>
          <cell r="BJ33">
            <v>0.23225616239684821</v>
          </cell>
          <cell r="BK33">
            <v>0.27045610343115034</v>
          </cell>
          <cell r="BL33">
            <v>0.31238115484437823</v>
          </cell>
          <cell r="BM33">
            <v>0.35568973295424255</v>
          </cell>
          <cell r="BN33">
            <v>0</v>
          </cell>
          <cell r="BO33">
            <v>0</v>
          </cell>
          <cell r="BP33">
            <v>7431.6000000000049</v>
          </cell>
          <cell r="BQ33">
            <v>0</v>
          </cell>
          <cell r="BR33">
            <v>15454.693536000033</v>
          </cell>
          <cell r="BS33">
            <v>0</v>
          </cell>
          <cell r="BT33">
            <v>23843.131797297454</v>
          </cell>
          <cell r="BU33">
            <v>0</v>
          </cell>
          <cell r="BV33">
            <v>32454.732411738041</v>
          </cell>
          <cell r="BW33">
            <v>0</v>
          </cell>
          <cell r="BX33">
            <v>42682.767954509109</v>
          </cell>
          <cell r="BY33">
            <v>250000</v>
          </cell>
          <cell r="BZ33">
            <v>0</v>
          </cell>
          <cell r="CA33">
            <v>127431.6</v>
          </cell>
          <cell r="CB33">
            <v>0</v>
          </cell>
          <cell r="CC33">
            <v>135454.69353600004</v>
          </cell>
          <cell r="CD33">
            <v>0</v>
          </cell>
          <cell r="CE33">
            <v>143843.13179729745</v>
          </cell>
          <cell r="CF33">
            <v>0</v>
          </cell>
          <cell r="CG33">
            <v>152454.73241173805</v>
          </cell>
          <cell r="CH33">
            <v>0</v>
          </cell>
          <cell r="CI33">
            <v>162682.76795450912</v>
          </cell>
          <cell r="CK33">
            <v>250000</v>
          </cell>
          <cell r="CL33">
            <v>0</v>
          </cell>
          <cell r="CM33">
            <v>127431.6</v>
          </cell>
          <cell r="CN33">
            <v>0</v>
          </cell>
          <cell r="CO33">
            <v>135454.69353600004</v>
          </cell>
          <cell r="CP33">
            <v>0</v>
          </cell>
          <cell r="CQ33">
            <v>143843.13179729745</v>
          </cell>
          <cell r="CR33">
            <v>0</v>
          </cell>
          <cell r="CS33">
            <v>152454.73241173805</v>
          </cell>
          <cell r="CT33">
            <v>0</v>
          </cell>
          <cell r="CU33">
            <v>162682.76795450912</v>
          </cell>
          <cell r="CW33">
            <v>0</v>
          </cell>
          <cell r="CX33">
            <v>0</v>
          </cell>
          <cell r="CY33">
            <v>0</v>
          </cell>
          <cell r="CZ33">
            <v>0</v>
          </cell>
          <cell r="DA33">
            <v>0</v>
          </cell>
          <cell r="DB33">
            <v>0</v>
          </cell>
          <cell r="DC33">
            <v>0</v>
          </cell>
          <cell r="DD33">
            <v>0</v>
          </cell>
          <cell r="DE33">
            <v>0</v>
          </cell>
          <cell r="DF33">
            <v>0</v>
          </cell>
          <cell r="DG33">
            <v>0</v>
          </cell>
          <cell r="DI33">
            <v>0</v>
          </cell>
          <cell r="DJ33">
            <v>0</v>
          </cell>
          <cell r="DK33">
            <v>0</v>
          </cell>
          <cell r="DL33">
            <v>0</v>
          </cell>
          <cell r="DM33">
            <v>0</v>
          </cell>
          <cell r="DN33">
            <v>0</v>
          </cell>
          <cell r="DO33">
            <v>0</v>
          </cell>
          <cell r="DP33">
            <v>0</v>
          </cell>
          <cell r="DQ33">
            <v>0</v>
          </cell>
          <cell r="DR33">
            <v>0</v>
          </cell>
          <cell r="DS33">
            <v>0</v>
          </cell>
          <cell r="DU33" t="str">
            <v>ACC 662/179999</v>
          </cell>
          <cell r="DV33">
            <v>0</v>
          </cell>
          <cell r="DW33">
            <v>0</v>
          </cell>
          <cell r="DX33">
            <v>1</v>
          </cell>
          <cell r="DY33">
            <v>600000</v>
          </cell>
          <cell r="DZ33">
            <v>721866.92569954472</v>
          </cell>
          <cell r="EB33">
            <v>721866.92569954472</v>
          </cell>
          <cell r="EC33" t="str">
            <v>Def</v>
          </cell>
          <cell r="ED33" t="str">
            <v>nonDC</v>
          </cell>
        </row>
        <row r="34">
          <cell r="D34" t="str">
            <v>PC3100648</v>
          </cell>
          <cell r="E34" t="str">
            <v>UDC fire alarm</v>
          </cell>
          <cell r="F34" t="str">
            <v>Auckland Council</v>
          </cell>
          <cell r="G34" t="str">
            <v>Auckland Council property</v>
          </cell>
          <cell r="H34" t="str">
            <v>E516405</v>
          </cell>
          <cell r="I34" t="str">
            <v>Central operations</v>
          </cell>
          <cell r="J34" t="str">
            <v>Corporate support</v>
          </cell>
          <cell r="K34" t="str">
            <v>Organisational support</v>
          </cell>
          <cell r="L34" t="str">
            <v>Management of council property</v>
          </cell>
          <cell r="M34" t="str">
            <v>Corporate support</v>
          </cell>
          <cell r="N34" t="str">
            <v>Organisational support</v>
          </cell>
          <cell r="O34" t="str">
            <v>Management of council property</v>
          </cell>
          <cell r="P34" t="str">
            <v>Corporate support</v>
          </cell>
          <cell r="Q34" t="str">
            <v>Organisational support</v>
          </cell>
          <cell r="R34" t="str">
            <v>Management of council property</v>
          </cell>
          <cell r="S34" t="str">
            <v>A5011705</v>
          </cell>
          <cell r="T34" t="str">
            <v>A5011705</v>
          </cell>
          <cell r="U34" t="str">
            <v>Management of council property</v>
          </cell>
          <cell r="V34" t="str">
            <v>L050</v>
          </cell>
          <cell r="W34" t="str">
            <v>Regional</v>
          </cell>
          <cell r="X34" t="str">
            <v>FY12 - Only</v>
          </cell>
          <cell r="Y34" t="str">
            <v>Expense</v>
          </cell>
          <cell r="Z34">
            <v>20110701</v>
          </cell>
          <cell r="AA34">
            <v>20120630</v>
          </cell>
          <cell r="AB34">
            <v>2</v>
          </cell>
          <cell r="AC34" t="str">
            <v>Discrete</v>
          </cell>
          <cell r="AD34">
            <v>0</v>
          </cell>
          <cell r="AE34">
            <v>0</v>
          </cell>
          <cell r="AF34">
            <v>0</v>
          </cell>
          <cell r="AG34">
            <v>1</v>
          </cell>
          <cell r="AH34">
            <v>3</v>
          </cell>
          <cell r="AI34" t="str">
            <v>Corporate Property</v>
          </cell>
          <cell r="AJ34" t="str">
            <v>Buildings (Capex)</v>
          </cell>
          <cell r="AK34">
            <v>75</v>
          </cell>
          <cell r="AP34">
            <v>1</v>
          </cell>
          <cell r="AS34">
            <v>220000</v>
          </cell>
          <cell r="BD34">
            <v>3.1E-2</v>
          </cell>
          <cell r="BE34">
            <v>6.1930000000000041E-2</v>
          </cell>
          <cell r="BF34">
            <v>9.3787900000000146E-2</v>
          </cell>
          <cell r="BG34">
            <v>0.12878911280000027</v>
          </cell>
          <cell r="BH34">
            <v>0.16491036440960039</v>
          </cell>
          <cell r="BI34">
            <v>0.19869276497747879</v>
          </cell>
          <cell r="BJ34">
            <v>0.23225616239684821</v>
          </cell>
          <cell r="BK34">
            <v>0.27045610343115034</v>
          </cell>
          <cell r="BL34">
            <v>0.31238115484437823</v>
          </cell>
          <cell r="BM34">
            <v>0.35568973295424255</v>
          </cell>
          <cell r="BN34">
            <v>0</v>
          </cell>
          <cell r="BO34">
            <v>0</v>
          </cell>
          <cell r="BP34">
            <v>0</v>
          </cell>
          <cell r="BQ34">
            <v>0</v>
          </cell>
          <cell r="BR34">
            <v>0</v>
          </cell>
          <cell r="BS34">
            <v>0</v>
          </cell>
          <cell r="BT34">
            <v>0</v>
          </cell>
          <cell r="BU34">
            <v>0</v>
          </cell>
          <cell r="BV34">
            <v>0</v>
          </cell>
          <cell r="BW34">
            <v>0</v>
          </cell>
          <cell r="BX34">
            <v>0</v>
          </cell>
          <cell r="BY34">
            <v>220000</v>
          </cell>
          <cell r="BZ34">
            <v>0</v>
          </cell>
          <cell r="CA34">
            <v>0</v>
          </cell>
          <cell r="CB34">
            <v>0</v>
          </cell>
          <cell r="CC34">
            <v>0</v>
          </cell>
          <cell r="CD34">
            <v>0</v>
          </cell>
          <cell r="CE34">
            <v>0</v>
          </cell>
          <cell r="CF34">
            <v>0</v>
          </cell>
          <cell r="CG34">
            <v>0</v>
          </cell>
          <cell r="CH34">
            <v>0</v>
          </cell>
          <cell r="CI34">
            <v>0</v>
          </cell>
          <cell r="CK34">
            <v>0</v>
          </cell>
          <cell r="CL34">
            <v>0</v>
          </cell>
          <cell r="CM34">
            <v>0</v>
          </cell>
          <cell r="CN34">
            <v>0</v>
          </cell>
          <cell r="CO34">
            <v>0</v>
          </cell>
          <cell r="CP34">
            <v>0</v>
          </cell>
          <cell r="CQ34">
            <v>0</v>
          </cell>
          <cell r="CR34">
            <v>0</v>
          </cell>
          <cell r="CS34">
            <v>0</v>
          </cell>
          <cell r="CT34">
            <v>0</v>
          </cell>
          <cell r="CU34">
            <v>0</v>
          </cell>
          <cell r="CW34">
            <v>0</v>
          </cell>
          <cell r="CX34">
            <v>0</v>
          </cell>
          <cell r="CY34">
            <v>0</v>
          </cell>
          <cell r="CZ34">
            <v>0</v>
          </cell>
          <cell r="DA34">
            <v>0</v>
          </cell>
          <cell r="DB34">
            <v>0</v>
          </cell>
          <cell r="DC34">
            <v>0</v>
          </cell>
          <cell r="DD34">
            <v>0</v>
          </cell>
          <cell r="DE34">
            <v>0</v>
          </cell>
          <cell r="DF34">
            <v>0</v>
          </cell>
          <cell r="DG34">
            <v>0</v>
          </cell>
          <cell r="DI34">
            <v>220000</v>
          </cell>
          <cell r="DJ34">
            <v>0</v>
          </cell>
          <cell r="DK34">
            <v>0</v>
          </cell>
          <cell r="DL34">
            <v>0</v>
          </cell>
          <cell r="DM34">
            <v>0</v>
          </cell>
          <cell r="DN34">
            <v>0</v>
          </cell>
          <cell r="DO34">
            <v>0</v>
          </cell>
          <cell r="DP34">
            <v>0</v>
          </cell>
          <cell r="DQ34">
            <v>0</v>
          </cell>
          <cell r="DR34">
            <v>0</v>
          </cell>
          <cell r="DS34">
            <v>0</v>
          </cell>
          <cell r="DU34" t="str">
            <v>ACC 662/179999</v>
          </cell>
          <cell r="DV34">
            <v>0</v>
          </cell>
          <cell r="DW34">
            <v>0</v>
          </cell>
          <cell r="DX34">
            <v>1</v>
          </cell>
          <cell r="DY34">
            <v>0</v>
          </cell>
          <cell r="DZ34">
            <v>0</v>
          </cell>
          <cell r="EB34">
            <v>0</v>
          </cell>
          <cell r="EC34" t="str">
            <v>Def</v>
          </cell>
          <cell r="ED34" t="str">
            <v>nonDC</v>
          </cell>
        </row>
        <row r="35">
          <cell r="D35" t="str">
            <v>PC3100651</v>
          </cell>
          <cell r="E35" t="str">
            <v>Waiheke service centre</v>
          </cell>
          <cell r="F35" t="str">
            <v>Auckland Council</v>
          </cell>
          <cell r="G35" t="str">
            <v>Auckland Council property</v>
          </cell>
          <cell r="H35" t="str">
            <v>E516405</v>
          </cell>
          <cell r="I35" t="str">
            <v>Central operations</v>
          </cell>
          <cell r="J35" t="str">
            <v>Corporate support</v>
          </cell>
          <cell r="K35" t="str">
            <v>Organisational support</v>
          </cell>
          <cell r="L35" t="str">
            <v>Management of council property</v>
          </cell>
          <cell r="M35" t="str">
            <v>Corporate support</v>
          </cell>
          <cell r="N35" t="str">
            <v>Organisational support</v>
          </cell>
          <cell r="O35" t="str">
            <v>Management of council property</v>
          </cell>
          <cell r="P35" t="str">
            <v>Corporate support</v>
          </cell>
          <cell r="Q35" t="str">
            <v>Organisational support</v>
          </cell>
          <cell r="R35" t="str">
            <v>Management of council property</v>
          </cell>
          <cell r="S35" t="str">
            <v>A5011705</v>
          </cell>
          <cell r="T35" t="str">
            <v>A5011705</v>
          </cell>
          <cell r="U35" t="str">
            <v>Management of council property</v>
          </cell>
          <cell r="V35" t="str">
            <v>L050</v>
          </cell>
          <cell r="W35" t="str">
            <v>Regional</v>
          </cell>
          <cell r="X35" t="str">
            <v>PL40810</v>
          </cell>
          <cell r="Y35" t="str">
            <v>Expense</v>
          </cell>
          <cell r="Z35">
            <v>20130701</v>
          </cell>
          <cell r="AA35">
            <v>20140630</v>
          </cell>
          <cell r="AB35">
            <v>2</v>
          </cell>
          <cell r="AC35" t="str">
            <v>Discrete</v>
          </cell>
          <cell r="AD35">
            <v>0.6</v>
          </cell>
          <cell r="AE35">
            <v>0</v>
          </cell>
          <cell r="AF35">
            <v>0</v>
          </cell>
          <cell r="AG35">
            <v>0.4</v>
          </cell>
          <cell r="AH35">
            <v>3</v>
          </cell>
          <cell r="AI35" t="str">
            <v>Corporate Property</v>
          </cell>
          <cell r="AJ35" t="str">
            <v>Buildings (Capex)</v>
          </cell>
          <cell r="AK35">
            <v>75</v>
          </cell>
          <cell r="AM35">
            <v>1</v>
          </cell>
          <cell r="AT35">
            <v>0</v>
          </cell>
          <cell r="AU35">
            <v>1359573.35</v>
          </cell>
          <cell r="BD35">
            <v>3.1E-2</v>
          </cell>
          <cell r="BE35">
            <v>6.1930000000000041E-2</v>
          </cell>
          <cell r="BF35">
            <v>9.3787900000000146E-2</v>
          </cell>
          <cell r="BG35">
            <v>0.12878911280000027</v>
          </cell>
          <cell r="BH35">
            <v>0.16491036440960039</v>
          </cell>
          <cell r="BI35">
            <v>0.19869276497747879</v>
          </cell>
          <cell r="BJ35">
            <v>0.23225616239684821</v>
          </cell>
          <cell r="BK35">
            <v>0.27045610343115034</v>
          </cell>
          <cell r="BL35">
            <v>0.31238115484437823</v>
          </cell>
          <cell r="BM35">
            <v>0.35568973295424255</v>
          </cell>
          <cell r="BN35">
            <v>0</v>
          </cell>
          <cell r="BO35">
            <v>0</v>
          </cell>
          <cell r="BP35">
            <v>84198.377565500065</v>
          </cell>
          <cell r="BQ35">
            <v>0</v>
          </cell>
          <cell r="BR35">
            <v>0</v>
          </cell>
          <cell r="BS35">
            <v>0</v>
          </cell>
          <cell r="BT35">
            <v>0</v>
          </cell>
          <cell r="BU35">
            <v>0</v>
          </cell>
          <cell r="BV35">
            <v>0</v>
          </cell>
          <cell r="BW35">
            <v>0</v>
          </cell>
          <cell r="BX35">
            <v>0</v>
          </cell>
          <cell r="BY35">
            <v>0</v>
          </cell>
          <cell r="BZ35">
            <v>0</v>
          </cell>
          <cell r="CA35">
            <v>1443771.7275655002</v>
          </cell>
          <cell r="CB35">
            <v>0</v>
          </cell>
          <cell r="CC35">
            <v>0</v>
          </cell>
          <cell r="CD35">
            <v>0</v>
          </cell>
          <cell r="CE35">
            <v>0</v>
          </cell>
          <cell r="CF35">
            <v>0</v>
          </cell>
          <cell r="CG35">
            <v>0</v>
          </cell>
          <cell r="CH35">
            <v>0</v>
          </cell>
          <cell r="CI35">
            <v>0</v>
          </cell>
          <cell r="CK35">
            <v>0</v>
          </cell>
          <cell r="CL35">
            <v>0</v>
          </cell>
          <cell r="CM35">
            <v>866263.03653930011</v>
          </cell>
          <cell r="CN35">
            <v>0</v>
          </cell>
          <cell r="CO35">
            <v>0</v>
          </cell>
          <cell r="CP35">
            <v>0</v>
          </cell>
          <cell r="CQ35">
            <v>0</v>
          </cell>
          <cell r="CR35">
            <v>0</v>
          </cell>
          <cell r="CS35">
            <v>0</v>
          </cell>
          <cell r="CT35">
            <v>0</v>
          </cell>
          <cell r="CU35">
            <v>0</v>
          </cell>
          <cell r="CW35">
            <v>0</v>
          </cell>
          <cell r="CX35">
            <v>0</v>
          </cell>
          <cell r="CY35">
            <v>0</v>
          </cell>
          <cell r="CZ35">
            <v>0</v>
          </cell>
          <cell r="DA35">
            <v>0</v>
          </cell>
          <cell r="DB35">
            <v>0</v>
          </cell>
          <cell r="DC35">
            <v>0</v>
          </cell>
          <cell r="DD35">
            <v>0</v>
          </cell>
          <cell r="DE35">
            <v>0</v>
          </cell>
          <cell r="DF35">
            <v>0</v>
          </cell>
          <cell r="DG35">
            <v>0</v>
          </cell>
          <cell r="DI35">
            <v>0</v>
          </cell>
          <cell r="DJ35">
            <v>0</v>
          </cell>
          <cell r="DK35">
            <v>577508.69102620007</v>
          </cell>
          <cell r="DL35">
            <v>0</v>
          </cell>
          <cell r="DM35">
            <v>0</v>
          </cell>
          <cell r="DN35">
            <v>0</v>
          </cell>
          <cell r="DO35">
            <v>0</v>
          </cell>
          <cell r="DP35">
            <v>0</v>
          </cell>
          <cell r="DQ35">
            <v>0</v>
          </cell>
          <cell r="DR35">
            <v>0</v>
          </cell>
          <cell r="DS35">
            <v>0</v>
          </cell>
          <cell r="DU35" t="str">
            <v>ACC 662/174003</v>
          </cell>
          <cell r="DV35">
            <v>0</v>
          </cell>
          <cell r="DW35">
            <v>0</v>
          </cell>
          <cell r="DX35">
            <v>1</v>
          </cell>
          <cell r="DY35">
            <v>1359573.35</v>
          </cell>
          <cell r="DZ35">
            <v>1443771.7275655002</v>
          </cell>
          <cell r="EB35">
            <v>1443771.7275655002</v>
          </cell>
          <cell r="EC35" t="str">
            <v>Def</v>
          </cell>
          <cell r="ED35" t="str">
            <v>nonDC</v>
          </cell>
        </row>
        <row r="36">
          <cell r="D36" t="str">
            <v>PC3100652</v>
          </cell>
          <cell r="E36" t="str">
            <v>Project  capitalisation cost</v>
          </cell>
          <cell r="F36" t="str">
            <v>Auckland Council</v>
          </cell>
          <cell r="G36" t="str">
            <v>Auckland Council property</v>
          </cell>
          <cell r="H36" t="str">
            <v>E516405</v>
          </cell>
          <cell r="I36" t="str">
            <v>Central operations</v>
          </cell>
          <cell r="J36" t="str">
            <v>Corporate support</v>
          </cell>
          <cell r="K36" t="str">
            <v>Organisational support</v>
          </cell>
          <cell r="L36" t="str">
            <v>Management of council property</v>
          </cell>
          <cell r="M36" t="str">
            <v>Corporate support</v>
          </cell>
          <cell r="N36" t="str">
            <v>Organisational support</v>
          </cell>
          <cell r="O36" t="str">
            <v>Management of council property</v>
          </cell>
          <cell r="P36" t="str">
            <v>Corporate support</v>
          </cell>
          <cell r="Q36" t="str">
            <v>Organisational support</v>
          </cell>
          <cell r="R36" t="str">
            <v>Management of council property</v>
          </cell>
          <cell r="S36" t="str">
            <v>A5011705</v>
          </cell>
          <cell r="T36" t="str">
            <v>A5011705</v>
          </cell>
          <cell r="U36" t="str">
            <v>Management of council property</v>
          </cell>
          <cell r="V36" t="str">
            <v>L050</v>
          </cell>
          <cell r="W36" t="str">
            <v>Regional</v>
          </cell>
          <cell r="X36" t="str">
            <v>FY12 - Only</v>
          </cell>
          <cell r="Y36" t="str">
            <v>Expense</v>
          </cell>
          <cell r="Z36">
            <v>20110701</v>
          </cell>
          <cell r="AA36">
            <v>20120630</v>
          </cell>
          <cell r="AB36">
            <v>1</v>
          </cell>
          <cell r="AC36" t="str">
            <v>Programme</v>
          </cell>
          <cell r="AD36">
            <v>0</v>
          </cell>
          <cell r="AE36">
            <v>0</v>
          </cell>
          <cell r="AF36">
            <v>0</v>
          </cell>
          <cell r="AG36">
            <v>1</v>
          </cell>
          <cell r="AH36">
            <v>3</v>
          </cell>
          <cell r="AI36" t="str">
            <v>Corporate Property</v>
          </cell>
          <cell r="AJ36" t="str">
            <v>Buildings (Capex)</v>
          </cell>
          <cell r="AK36">
            <v>75</v>
          </cell>
          <cell r="AP36">
            <v>1</v>
          </cell>
          <cell r="AS36">
            <v>640500</v>
          </cell>
          <cell r="AT36">
            <v>0</v>
          </cell>
          <cell r="AU36">
            <v>0</v>
          </cell>
          <cell r="AV36">
            <v>0</v>
          </cell>
          <cell r="AW36">
            <v>0</v>
          </cell>
          <cell r="AX36">
            <v>0</v>
          </cell>
          <cell r="AY36">
            <v>0</v>
          </cell>
          <cell r="AZ36">
            <v>0</v>
          </cell>
          <cell r="BD36">
            <v>3.1E-2</v>
          </cell>
          <cell r="BE36">
            <v>6.1930000000000041E-2</v>
          </cell>
          <cell r="BF36">
            <v>9.3787900000000146E-2</v>
          </cell>
          <cell r="BG36">
            <v>0.12878911280000027</v>
          </cell>
          <cell r="BH36">
            <v>0.16491036440960039</v>
          </cell>
          <cell r="BI36">
            <v>0.19869276497747879</v>
          </cell>
          <cell r="BJ36">
            <v>0.23225616239684821</v>
          </cell>
          <cell r="BK36">
            <v>0.27045610343115034</v>
          </cell>
          <cell r="BL36">
            <v>0.31238115484437823</v>
          </cell>
          <cell r="BM36">
            <v>0.35568973295424255</v>
          </cell>
          <cell r="BN36">
            <v>0</v>
          </cell>
          <cell r="BO36">
            <v>0</v>
          </cell>
          <cell r="BP36">
            <v>0</v>
          </cell>
          <cell r="BQ36">
            <v>0</v>
          </cell>
          <cell r="BR36">
            <v>0</v>
          </cell>
          <cell r="BS36">
            <v>0</v>
          </cell>
          <cell r="BT36">
            <v>0</v>
          </cell>
          <cell r="BU36">
            <v>0</v>
          </cell>
          <cell r="BV36">
            <v>0</v>
          </cell>
          <cell r="BW36">
            <v>0</v>
          </cell>
          <cell r="BX36">
            <v>0</v>
          </cell>
          <cell r="BY36">
            <v>640500</v>
          </cell>
          <cell r="BZ36">
            <v>0</v>
          </cell>
          <cell r="CA36">
            <v>0</v>
          </cell>
          <cell r="CB36">
            <v>0</v>
          </cell>
          <cell r="CC36">
            <v>0</v>
          </cell>
          <cell r="CD36">
            <v>0</v>
          </cell>
          <cell r="CE36">
            <v>0</v>
          </cell>
          <cell r="CF36">
            <v>0</v>
          </cell>
          <cell r="CG36">
            <v>0</v>
          </cell>
          <cell r="CH36">
            <v>0</v>
          </cell>
          <cell r="CI36">
            <v>0</v>
          </cell>
          <cell r="CK36">
            <v>0</v>
          </cell>
          <cell r="CL36">
            <v>0</v>
          </cell>
          <cell r="CM36">
            <v>0</v>
          </cell>
          <cell r="CN36">
            <v>0</v>
          </cell>
          <cell r="CO36">
            <v>0</v>
          </cell>
          <cell r="CP36">
            <v>0</v>
          </cell>
          <cell r="CQ36">
            <v>0</v>
          </cell>
          <cell r="CR36">
            <v>0</v>
          </cell>
          <cell r="CS36">
            <v>0</v>
          </cell>
          <cell r="CT36">
            <v>0</v>
          </cell>
          <cell r="CU36">
            <v>0</v>
          </cell>
          <cell r="CW36">
            <v>0</v>
          </cell>
          <cell r="CX36">
            <v>0</v>
          </cell>
          <cell r="CY36">
            <v>0</v>
          </cell>
          <cell r="CZ36">
            <v>0</v>
          </cell>
          <cell r="DA36">
            <v>0</v>
          </cell>
          <cell r="DB36">
            <v>0</v>
          </cell>
          <cell r="DC36">
            <v>0</v>
          </cell>
          <cell r="DD36">
            <v>0</v>
          </cell>
          <cell r="DE36">
            <v>0</v>
          </cell>
          <cell r="DF36">
            <v>0</v>
          </cell>
          <cell r="DG36">
            <v>0</v>
          </cell>
          <cell r="DI36">
            <v>640500</v>
          </cell>
          <cell r="DJ36">
            <v>0</v>
          </cell>
          <cell r="DK36">
            <v>0</v>
          </cell>
          <cell r="DL36">
            <v>0</v>
          </cell>
          <cell r="DM36">
            <v>0</v>
          </cell>
          <cell r="DN36">
            <v>0</v>
          </cell>
          <cell r="DO36">
            <v>0</v>
          </cell>
          <cell r="DP36">
            <v>0</v>
          </cell>
          <cell r="DQ36">
            <v>0</v>
          </cell>
          <cell r="DR36">
            <v>0</v>
          </cell>
          <cell r="DS36">
            <v>0</v>
          </cell>
          <cell r="DU36" t="str">
            <v>ACC 662/150053</v>
          </cell>
          <cell r="DV36">
            <v>0</v>
          </cell>
          <cell r="DW36">
            <v>0</v>
          </cell>
          <cell r="DX36">
            <v>1</v>
          </cell>
          <cell r="DY36">
            <v>0</v>
          </cell>
          <cell r="DZ36">
            <v>0</v>
          </cell>
          <cell r="EB36">
            <v>0</v>
          </cell>
          <cell r="EC36" t="str">
            <v>Def</v>
          </cell>
          <cell r="ED36" t="str">
            <v>nonDC</v>
          </cell>
        </row>
        <row r="37">
          <cell r="D37" t="str">
            <v>PC3100653</v>
          </cell>
          <cell r="E37" t="str">
            <v>Bledisloe House cyclical renewals</v>
          </cell>
          <cell r="F37" t="str">
            <v>Auckland Council</v>
          </cell>
          <cell r="G37" t="str">
            <v>Auckland Council property</v>
          </cell>
          <cell r="H37" t="str">
            <v>E516405</v>
          </cell>
          <cell r="I37" t="str">
            <v>Central operations</v>
          </cell>
          <cell r="J37" t="str">
            <v>Corporate support</v>
          </cell>
          <cell r="K37" t="str">
            <v>Organisational support</v>
          </cell>
          <cell r="L37" t="str">
            <v>Management of council property</v>
          </cell>
          <cell r="M37" t="str">
            <v>Corporate support</v>
          </cell>
          <cell r="N37" t="str">
            <v>Organisational support</v>
          </cell>
          <cell r="O37" t="str">
            <v>Management of council property</v>
          </cell>
          <cell r="P37" t="str">
            <v>Corporate support</v>
          </cell>
          <cell r="Q37" t="str">
            <v>Organisational support</v>
          </cell>
          <cell r="R37" t="str">
            <v>Management of council property</v>
          </cell>
          <cell r="S37" t="str">
            <v>A5011705</v>
          </cell>
          <cell r="T37" t="str">
            <v>A5011705</v>
          </cell>
          <cell r="U37" t="str">
            <v>Management of council property</v>
          </cell>
          <cell r="V37" t="str">
            <v>L050</v>
          </cell>
          <cell r="W37" t="str">
            <v>Regional</v>
          </cell>
          <cell r="X37" t="str">
            <v>FY12 - Only</v>
          </cell>
          <cell r="Y37" t="str">
            <v>Expense</v>
          </cell>
          <cell r="Z37">
            <v>20100701</v>
          </cell>
          <cell r="AA37">
            <v>20120630</v>
          </cell>
          <cell r="AB37">
            <v>2</v>
          </cell>
          <cell r="AC37" t="str">
            <v>Discrete</v>
          </cell>
          <cell r="AD37">
            <v>0</v>
          </cell>
          <cell r="AE37">
            <v>0</v>
          </cell>
          <cell r="AF37">
            <v>0</v>
          </cell>
          <cell r="AG37">
            <v>1</v>
          </cell>
          <cell r="AH37">
            <v>3</v>
          </cell>
          <cell r="AI37" t="str">
            <v>Corporate Property</v>
          </cell>
          <cell r="AJ37" t="str">
            <v>Buildings (Capex)</v>
          </cell>
          <cell r="AK37">
            <v>75</v>
          </cell>
          <cell r="AP37">
            <v>1</v>
          </cell>
          <cell r="AS37">
            <v>550000</v>
          </cell>
          <cell r="BD37">
            <v>3.1E-2</v>
          </cell>
          <cell r="BE37">
            <v>6.1930000000000041E-2</v>
          </cell>
          <cell r="BF37">
            <v>9.3787900000000146E-2</v>
          </cell>
          <cell r="BG37">
            <v>0.12878911280000027</v>
          </cell>
          <cell r="BH37">
            <v>0.16491036440960039</v>
          </cell>
          <cell r="BI37">
            <v>0.19869276497747879</v>
          </cell>
          <cell r="BJ37">
            <v>0.23225616239684821</v>
          </cell>
          <cell r="BK37">
            <v>0.27045610343115034</v>
          </cell>
          <cell r="BL37">
            <v>0.31238115484437823</v>
          </cell>
          <cell r="BM37">
            <v>0.35568973295424255</v>
          </cell>
          <cell r="BN37">
            <v>0</v>
          </cell>
          <cell r="BO37">
            <v>0</v>
          </cell>
          <cell r="BP37">
            <v>0</v>
          </cell>
          <cell r="BQ37">
            <v>0</v>
          </cell>
          <cell r="BR37">
            <v>0</v>
          </cell>
          <cell r="BS37">
            <v>0</v>
          </cell>
          <cell r="BT37">
            <v>0</v>
          </cell>
          <cell r="BU37">
            <v>0</v>
          </cell>
          <cell r="BV37">
            <v>0</v>
          </cell>
          <cell r="BW37">
            <v>0</v>
          </cell>
          <cell r="BX37">
            <v>0</v>
          </cell>
          <cell r="BY37">
            <v>550000</v>
          </cell>
          <cell r="BZ37">
            <v>0</v>
          </cell>
          <cell r="CA37">
            <v>0</v>
          </cell>
          <cell r="CB37">
            <v>0</v>
          </cell>
          <cell r="CC37">
            <v>0</v>
          </cell>
          <cell r="CD37">
            <v>0</v>
          </cell>
          <cell r="CE37">
            <v>0</v>
          </cell>
          <cell r="CF37">
            <v>0</v>
          </cell>
          <cell r="CG37">
            <v>0</v>
          </cell>
          <cell r="CH37">
            <v>0</v>
          </cell>
          <cell r="CI37">
            <v>0</v>
          </cell>
          <cell r="CK37">
            <v>0</v>
          </cell>
          <cell r="CL37">
            <v>0</v>
          </cell>
          <cell r="CM37">
            <v>0</v>
          </cell>
          <cell r="CN37">
            <v>0</v>
          </cell>
          <cell r="CO37">
            <v>0</v>
          </cell>
          <cell r="CP37">
            <v>0</v>
          </cell>
          <cell r="CQ37">
            <v>0</v>
          </cell>
          <cell r="CR37">
            <v>0</v>
          </cell>
          <cell r="CS37">
            <v>0</v>
          </cell>
          <cell r="CT37">
            <v>0</v>
          </cell>
          <cell r="CU37">
            <v>0</v>
          </cell>
          <cell r="CW37">
            <v>0</v>
          </cell>
          <cell r="CX37">
            <v>0</v>
          </cell>
          <cell r="CY37">
            <v>0</v>
          </cell>
          <cell r="CZ37">
            <v>0</v>
          </cell>
          <cell r="DA37">
            <v>0</v>
          </cell>
          <cell r="DB37">
            <v>0</v>
          </cell>
          <cell r="DC37">
            <v>0</v>
          </cell>
          <cell r="DD37">
            <v>0</v>
          </cell>
          <cell r="DE37">
            <v>0</v>
          </cell>
          <cell r="DF37">
            <v>0</v>
          </cell>
          <cell r="DG37">
            <v>0</v>
          </cell>
          <cell r="DI37">
            <v>550000</v>
          </cell>
          <cell r="DJ37">
            <v>0</v>
          </cell>
          <cell r="DK37">
            <v>0</v>
          </cell>
          <cell r="DL37">
            <v>0</v>
          </cell>
          <cell r="DM37">
            <v>0</v>
          </cell>
          <cell r="DN37">
            <v>0</v>
          </cell>
          <cell r="DO37">
            <v>0</v>
          </cell>
          <cell r="DP37">
            <v>0</v>
          </cell>
          <cell r="DQ37">
            <v>0</v>
          </cell>
          <cell r="DR37">
            <v>0</v>
          </cell>
          <cell r="DS37">
            <v>0</v>
          </cell>
          <cell r="DU37" t="str">
            <v>ACC 662/171031</v>
          </cell>
          <cell r="DV37">
            <v>0</v>
          </cell>
          <cell r="DW37">
            <v>0</v>
          </cell>
          <cell r="DX37">
            <v>1</v>
          </cell>
          <cell r="DY37">
            <v>0</v>
          </cell>
          <cell r="DZ37">
            <v>0</v>
          </cell>
          <cell r="EB37">
            <v>0</v>
          </cell>
          <cell r="EC37" t="str">
            <v>Def</v>
          </cell>
          <cell r="ED37" t="str">
            <v>nonDC</v>
          </cell>
        </row>
        <row r="38">
          <cell r="D38" t="str">
            <v>PC3100655</v>
          </cell>
          <cell r="E38" t="str">
            <v>CS-HO Extension to building, 1 The Strand</v>
          </cell>
          <cell r="F38" t="str">
            <v>Auckland Council</v>
          </cell>
          <cell r="G38" t="str">
            <v>Auckland Council property</v>
          </cell>
          <cell r="H38" t="str">
            <v>E515135</v>
          </cell>
          <cell r="I38" t="str">
            <v>Corporate accommodation</v>
          </cell>
          <cell r="J38" t="str">
            <v>Corporate support</v>
          </cell>
          <cell r="K38" t="str">
            <v>Organisational support</v>
          </cell>
          <cell r="L38" t="str">
            <v>Management of council property</v>
          </cell>
          <cell r="M38" t="str">
            <v>Corporate support</v>
          </cell>
          <cell r="N38" t="str">
            <v>Organisational support</v>
          </cell>
          <cell r="O38" t="str">
            <v>Management of council property</v>
          </cell>
          <cell r="P38" t="str">
            <v>Corporate support</v>
          </cell>
          <cell r="Q38" t="str">
            <v>Organisational support</v>
          </cell>
          <cell r="R38" t="str">
            <v>Management of council property</v>
          </cell>
          <cell r="S38" t="str">
            <v>A5011705</v>
          </cell>
          <cell r="T38" t="str">
            <v>A5011705</v>
          </cell>
          <cell r="U38" t="str">
            <v>Management of council property</v>
          </cell>
          <cell r="V38" t="str">
            <v>L050</v>
          </cell>
          <cell r="W38" t="str">
            <v>Regional</v>
          </cell>
          <cell r="X38" t="str">
            <v>PL40810</v>
          </cell>
          <cell r="Y38" t="str">
            <v>Expense</v>
          </cell>
          <cell r="Z38">
            <v>20150701</v>
          </cell>
          <cell r="AA38">
            <v>20160630</v>
          </cell>
          <cell r="AB38">
            <v>2</v>
          </cell>
          <cell r="AC38" t="str">
            <v>Discrete</v>
          </cell>
          <cell r="AD38">
            <v>0</v>
          </cell>
          <cell r="AE38">
            <v>0</v>
          </cell>
          <cell r="AF38">
            <v>0</v>
          </cell>
          <cell r="AG38">
            <v>1</v>
          </cell>
          <cell r="AH38">
            <v>3</v>
          </cell>
          <cell r="AI38" t="str">
            <v>Corporate Property</v>
          </cell>
          <cell r="AJ38" t="str">
            <v>Buildings (Capex)</v>
          </cell>
          <cell r="AK38">
            <v>75</v>
          </cell>
          <cell r="AM38">
            <v>1</v>
          </cell>
          <cell r="AW38">
            <v>1078260.98</v>
          </cell>
          <cell r="BD38">
            <v>3.1E-2</v>
          </cell>
          <cell r="BE38">
            <v>6.1930000000000041E-2</v>
          </cell>
          <cell r="BF38">
            <v>9.3787900000000146E-2</v>
          </cell>
          <cell r="BG38">
            <v>0.12878911280000027</v>
          </cell>
          <cell r="BH38">
            <v>0.16491036440960039</v>
          </cell>
          <cell r="BI38">
            <v>0.19869276497747879</v>
          </cell>
          <cell r="BJ38">
            <v>0.23225616239684821</v>
          </cell>
          <cell r="BK38">
            <v>0.27045610343115034</v>
          </cell>
          <cell r="BL38">
            <v>0.31238115484437823</v>
          </cell>
          <cell r="BM38">
            <v>0.35568973295424255</v>
          </cell>
          <cell r="BN38">
            <v>0</v>
          </cell>
          <cell r="BO38">
            <v>0</v>
          </cell>
          <cell r="BP38">
            <v>0</v>
          </cell>
          <cell r="BQ38">
            <v>0</v>
          </cell>
          <cell r="BR38">
            <v>138868.27498105884</v>
          </cell>
          <cell r="BS38">
            <v>0</v>
          </cell>
          <cell r="BT38">
            <v>0</v>
          </cell>
          <cell r="BU38">
            <v>0</v>
          </cell>
          <cell r="BV38">
            <v>0</v>
          </cell>
          <cell r="BW38">
            <v>0</v>
          </cell>
          <cell r="BX38">
            <v>0</v>
          </cell>
          <cell r="BY38">
            <v>0</v>
          </cell>
          <cell r="BZ38">
            <v>0</v>
          </cell>
          <cell r="CA38">
            <v>0</v>
          </cell>
          <cell r="CB38">
            <v>0</v>
          </cell>
          <cell r="CC38">
            <v>1217129.2549810589</v>
          </cell>
          <cell r="CD38">
            <v>0</v>
          </cell>
          <cell r="CE38">
            <v>0</v>
          </cell>
          <cell r="CF38">
            <v>0</v>
          </cell>
          <cell r="CG38">
            <v>0</v>
          </cell>
          <cell r="CH38">
            <v>0</v>
          </cell>
          <cell r="CI38">
            <v>0</v>
          </cell>
          <cell r="CK38">
            <v>0</v>
          </cell>
          <cell r="CL38">
            <v>0</v>
          </cell>
          <cell r="CM38">
            <v>0</v>
          </cell>
          <cell r="CN38">
            <v>0</v>
          </cell>
          <cell r="CO38">
            <v>0</v>
          </cell>
          <cell r="CP38">
            <v>0</v>
          </cell>
          <cell r="CQ38">
            <v>0</v>
          </cell>
          <cell r="CR38">
            <v>0</v>
          </cell>
          <cell r="CS38">
            <v>0</v>
          </cell>
          <cell r="CT38">
            <v>0</v>
          </cell>
          <cell r="CU38">
            <v>0</v>
          </cell>
          <cell r="CW38">
            <v>0</v>
          </cell>
          <cell r="CX38">
            <v>0</v>
          </cell>
          <cell r="CY38">
            <v>0</v>
          </cell>
          <cell r="CZ38">
            <v>0</v>
          </cell>
          <cell r="DA38">
            <v>0</v>
          </cell>
          <cell r="DB38">
            <v>0</v>
          </cell>
          <cell r="DC38">
            <v>0</v>
          </cell>
          <cell r="DD38">
            <v>0</v>
          </cell>
          <cell r="DE38">
            <v>0</v>
          </cell>
          <cell r="DF38">
            <v>0</v>
          </cell>
          <cell r="DG38">
            <v>0</v>
          </cell>
          <cell r="DI38">
            <v>0</v>
          </cell>
          <cell r="DJ38">
            <v>0</v>
          </cell>
          <cell r="DK38">
            <v>0</v>
          </cell>
          <cell r="DL38">
            <v>0</v>
          </cell>
          <cell r="DM38">
            <v>1217129.2549810589</v>
          </cell>
          <cell r="DN38">
            <v>0</v>
          </cell>
          <cell r="DO38">
            <v>0</v>
          </cell>
          <cell r="DP38">
            <v>0</v>
          </cell>
          <cell r="DQ38">
            <v>0</v>
          </cell>
          <cell r="DR38">
            <v>0</v>
          </cell>
          <cell r="DS38">
            <v>0</v>
          </cell>
          <cell r="DU38" t="str">
            <v>NSCC 11088</v>
          </cell>
          <cell r="DV38">
            <v>0</v>
          </cell>
          <cell r="DW38">
            <v>0</v>
          </cell>
          <cell r="DX38">
            <v>1</v>
          </cell>
          <cell r="DY38">
            <v>1078260.98</v>
          </cell>
          <cell r="DZ38">
            <v>1217129.2549810589</v>
          </cell>
          <cell r="EB38">
            <v>1217129.2549810589</v>
          </cell>
          <cell r="EC38" t="str">
            <v>Def</v>
          </cell>
          <cell r="ED38" t="str">
            <v>nonDC</v>
          </cell>
        </row>
        <row r="39">
          <cell r="D39" t="str">
            <v>PC3200114</v>
          </cell>
          <cell r="E39" t="str">
            <v>Citywide heritage building renewals</v>
          </cell>
          <cell r="F39" t="str">
            <v>Auckland Council</v>
          </cell>
          <cell r="G39" t="str">
            <v>Auckland Council property</v>
          </cell>
          <cell r="H39" t="str">
            <v>E516405</v>
          </cell>
          <cell r="I39" t="str">
            <v>Central operations</v>
          </cell>
          <cell r="J39" t="str">
            <v>Commercial and investment</v>
          </cell>
          <cell r="K39" t="str">
            <v>Commercial</v>
          </cell>
          <cell r="L39" t="str">
            <v>Commercial property</v>
          </cell>
          <cell r="M39" t="str">
            <v>Commercial and investment</v>
          </cell>
          <cell r="N39" t="str">
            <v>Commercial</v>
          </cell>
          <cell r="O39" t="str">
            <v>Commercial property</v>
          </cell>
          <cell r="P39" t="str">
            <v>Commercial and investment</v>
          </cell>
          <cell r="Q39" t="str">
            <v>Commercial</v>
          </cell>
          <cell r="R39" t="str">
            <v>Commercial property</v>
          </cell>
          <cell r="S39" t="str">
            <v>A2011105</v>
          </cell>
          <cell r="T39" t="str">
            <v>A2011105</v>
          </cell>
          <cell r="U39" t="str">
            <v>Commercial property</v>
          </cell>
          <cell r="V39" t="str">
            <v>L050</v>
          </cell>
          <cell r="W39" t="str">
            <v>Regional</v>
          </cell>
          <cell r="X39" t="str">
            <v>FY12 - Only</v>
          </cell>
          <cell r="Y39" t="str">
            <v>Expense</v>
          </cell>
          <cell r="Z39">
            <v>20110701</v>
          </cell>
          <cell r="AA39">
            <v>20120630</v>
          </cell>
          <cell r="AB39">
            <v>2</v>
          </cell>
          <cell r="AC39" t="str">
            <v>Discrete</v>
          </cell>
          <cell r="AD39">
            <v>0</v>
          </cell>
          <cell r="AE39">
            <v>0</v>
          </cell>
          <cell r="AF39">
            <v>0</v>
          </cell>
          <cell r="AG39">
            <v>1</v>
          </cell>
          <cell r="AH39">
            <v>3</v>
          </cell>
          <cell r="AI39" t="str">
            <v>Corporate Property</v>
          </cell>
          <cell r="AJ39" t="str">
            <v>Buildings (Capex)</v>
          </cell>
          <cell r="AK39">
            <v>0</v>
          </cell>
          <cell r="AP39">
            <v>1</v>
          </cell>
          <cell r="AS39">
            <v>52002</v>
          </cell>
          <cell r="BD39">
            <v>3.1E-2</v>
          </cell>
          <cell r="BE39">
            <v>6.1930000000000041E-2</v>
          </cell>
          <cell r="BF39">
            <v>9.3787900000000146E-2</v>
          </cell>
          <cell r="BG39">
            <v>0.12878911280000027</v>
          </cell>
          <cell r="BH39">
            <v>0.16491036440960039</v>
          </cell>
          <cell r="BI39">
            <v>0.19869276497747879</v>
          </cell>
          <cell r="BJ39">
            <v>0.23225616239684821</v>
          </cell>
          <cell r="BK39">
            <v>0.27045610343115034</v>
          </cell>
          <cell r="BL39">
            <v>0.31238115484437823</v>
          </cell>
          <cell r="BM39">
            <v>0.35568973295424255</v>
          </cell>
          <cell r="BN39">
            <v>0</v>
          </cell>
          <cell r="BO39">
            <v>0</v>
          </cell>
          <cell r="BP39">
            <v>0</v>
          </cell>
          <cell r="BQ39">
            <v>0</v>
          </cell>
          <cell r="BR39">
            <v>0</v>
          </cell>
          <cell r="BS39">
            <v>0</v>
          </cell>
          <cell r="BT39">
            <v>0</v>
          </cell>
          <cell r="BU39">
            <v>0</v>
          </cell>
          <cell r="BV39">
            <v>0</v>
          </cell>
          <cell r="BW39">
            <v>0</v>
          </cell>
          <cell r="BX39">
            <v>0</v>
          </cell>
          <cell r="BY39">
            <v>52002</v>
          </cell>
          <cell r="BZ39">
            <v>0</v>
          </cell>
          <cell r="CA39">
            <v>0</v>
          </cell>
          <cell r="CB39">
            <v>0</v>
          </cell>
          <cell r="CC39">
            <v>0</v>
          </cell>
          <cell r="CD39">
            <v>0</v>
          </cell>
          <cell r="CE39">
            <v>0</v>
          </cell>
          <cell r="CF39">
            <v>0</v>
          </cell>
          <cell r="CG39">
            <v>0</v>
          </cell>
          <cell r="CH39">
            <v>0</v>
          </cell>
          <cell r="CI39">
            <v>0</v>
          </cell>
          <cell r="CK39">
            <v>0</v>
          </cell>
          <cell r="CL39">
            <v>0</v>
          </cell>
          <cell r="CM39">
            <v>0</v>
          </cell>
          <cell r="CN39">
            <v>0</v>
          </cell>
          <cell r="CO39">
            <v>0</v>
          </cell>
          <cell r="CP39">
            <v>0</v>
          </cell>
          <cell r="CQ39">
            <v>0</v>
          </cell>
          <cell r="CR39">
            <v>0</v>
          </cell>
          <cell r="CS39">
            <v>0</v>
          </cell>
          <cell r="CT39">
            <v>0</v>
          </cell>
          <cell r="CU39">
            <v>0</v>
          </cell>
          <cell r="CW39">
            <v>0</v>
          </cell>
          <cell r="CX39">
            <v>0</v>
          </cell>
          <cell r="CY39">
            <v>0</v>
          </cell>
          <cell r="CZ39">
            <v>0</v>
          </cell>
          <cell r="DA39">
            <v>0</v>
          </cell>
          <cell r="DB39">
            <v>0</v>
          </cell>
          <cell r="DC39">
            <v>0</v>
          </cell>
          <cell r="DD39">
            <v>0</v>
          </cell>
          <cell r="DE39">
            <v>0</v>
          </cell>
          <cell r="DF39">
            <v>0</v>
          </cell>
          <cell r="DG39">
            <v>0</v>
          </cell>
          <cell r="DI39">
            <v>52002</v>
          </cell>
          <cell r="DJ39">
            <v>0</v>
          </cell>
          <cell r="DK39">
            <v>0</v>
          </cell>
          <cell r="DL39">
            <v>0</v>
          </cell>
          <cell r="DM39">
            <v>0</v>
          </cell>
          <cell r="DN39">
            <v>0</v>
          </cell>
          <cell r="DO39">
            <v>0</v>
          </cell>
          <cell r="DP39">
            <v>0</v>
          </cell>
          <cell r="DQ39">
            <v>0</v>
          </cell>
          <cell r="DR39">
            <v>0</v>
          </cell>
          <cell r="DS39">
            <v>0</v>
          </cell>
          <cell r="DU39" t="str">
            <v>ACC 662/180033</v>
          </cell>
          <cell r="DV39">
            <v>0</v>
          </cell>
          <cell r="DW39">
            <v>0</v>
          </cell>
          <cell r="DX39">
            <v>1</v>
          </cell>
          <cell r="DY39">
            <v>0</v>
          </cell>
          <cell r="DZ39">
            <v>0</v>
          </cell>
          <cell r="EB39">
            <v>0</v>
          </cell>
          <cell r="EC39" t="str">
            <v>Def</v>
          </cell>
          <cell r="ED39" t="str">
            <v>nonDC</v>
          </cell>
        </row>
        <row r="40">
          <cell r="D40" t="str">
            <v>PC3200262</v>
          </cell>
          <cell r="E40" t="str">
            <v>Tawhio's cottage</v>
          </cell>
          <cell r="F40" t="str">
            <v>Auckland Council</v>
          </cell>
          <cell r="G40" t="str">
            <v>Auckland Council property</v>
          </cell>
          <cell r="H40" t="str">
            <v>E516505</v>
          </cell>
          <cell r="I40" t="str">
            <v>Southern operations management</v>
          </cell>
          <cell r="J40" t="str">
            <v>Corporate support</v>
          </cell>
          <cell r="K40" t="str">
            <v>Organisational support</v>
          </cell>
          <cell r="L40" t="str">
            <v>Management of council property</v>
          </cell>
          <cell r="M40" t="str">
            <v>Corporate support</v>
          </cell>
          <cell r="N40" t="str">
            <v>Organisational support</v>
          </cell>
          <cell r="O40" t="str">
            <v>Management of council property</v>
          </cell>
          <cell r="P40" t="str">
            <v>Corporate support</v>
          </cell>
          <cell r="Q40" t="str">
            <v>Organisational support</v>
          </cell>
          <cell r="R40" t="str">
            <v>Management of council property</v>
          </cell>
          <cell r="S40" t="str">
            <v>A5011705</v>
          </cell>
          <cell r="T40" t="str">
            <v>A5011705</v>
          </cell>
          <cell r="U40" t="str">
            <v>Management of council property</v>
          </cell>
          <cell r="V40" t="str">
            <v>L050</v>
          </cell>
          <cell r="W40" t="str">
            <v>Regional</v>
          </cell>
          <cell r="X40" t="str">
            <v>FY12 - Only</v>
          </cell>
          <cell r="Y40" t="str">
            <v>Expense</v>
          </cell>
          <cell r="Z40">
            <v>20100701</v>
          </cell>
          <cell r="AA40">
            <v>20120630</v>
          </cell>
          <cell r="AB40">
            <v>2</v>
          </cell>
          <cell r="AC40" t="str">
            <v>Discrete</v>
          </cell>
          <cell r="AD40">
            <v>1</v>
          </cell>
          <cell r="AE40">
            <v>0</v>
          </cell>
          <cell r="AF40">
            <v>0</v>
          </cell>
          <cell r="AG40">
            <v>0</v>
          </cell>
          <cell r="AH40">
            <v>3</v>
          </cell>
          <cell r="AI40" t="str">
            <v>Corporate Property</v>
          </cell>
          <cell r="AJ40" t="str">
            <v>Buildings (Capex)</v>
          </cell>
          <cell r="AK40">
            <v>75</v>
          </cell>
          <cell r="AM40">
            <v>1</v>
          </cell>
          <cell r="AS40">
            <v>188342</v>
          </cell>
          <cell r="BD40">
            <v>3.1E-2</v>
          </cell>
          <cell r="BE40">
            <v>6.1930000000000041E-2</v>
          </cell>
          <cell r="BF40">
            <v>9.3787900000000146E-2</v>
          </cell>
          <cell r="BG40">
            <v>0.12878911280000027</v>
          </cell>
          <cell r="BH40">
            <v>0.16491036440960039</v>
          </cell>
          <cell r="BI40">
            <v>0.19869276497747879</v>
          </cell>
          <cell r="BJ40">
            <v>0.23225616239684821</v>
          </cell>
          <cell r="BK40">
            <v>0.27045610343115034</v>
          </cell>
          <cell r="BL40">
            <v>0.31238115484437823</v>
          </cell>
          <cell r="BM40">
            <v>0.35568973295424255</v>
          </cell>
          <cell r="BN40">
            <v>0</v>
          </cell>
          <cell r="BO40">
            <v>0</v>
          </cell>
          <cell r="BP40">
            <v>0</v>
          </cell>
          <cell r="BQ40">
            <v>0</v>
          </cell>
          <cell r="BR40">
            <v>0</v>
          </cell>
          <cell r="BS40">
            <v>0</v>
          </cell>
          <cell r="BT40">
            <v>0</v>
          </cell>
          <cell r="BU40">
            <v>0</v>
          </cell>
          <cell r="BV40">
            <v>0</v>
          </cell>
          <cell r="BW40">
            <v>0</v>
          </cell>
          <cell r="BX40">
            <v>0</v>
          </cell>
          <cell r="BY40">
            <v>188342</v>
          </cell>
          <cell r="BZ40">
            <v>0</v>
          </cell>
          <cell r="CA40">
            <v>0</v>
          </cell>
          <cell r="CB40">
            <v>0</v>
          </cell>
          <cell r="CC40">
            <v>0</v>
          </cell>
          <cell r="CD40">
            <v>0</v>
          </cell>
          <cell r="CE40">
            <v>0</v>
          </cell>
          <cell r="CF40">
            <v>0</v>
          </cell>
          <cell r="CG40">
            <v>0</v>
          </cell>
          <cell r="CH40">
            <v>0</v>
          </cell>
          <cell r="CI40">
            <v>0</v>
          </cell>
          <cell r="CK40">
            <v>188342</v>
          </cell>
          <cell r="CL40">
            <v>0</v>
          </cell>
          <cell r="CM40">
            <v>0</v>
          </cell>
          <cell r="CN40">
            <v>0</v>
          </cell>
          <cell r="CO40">
            <v>0</v>
          </cell>
          <cell r="CP40">
            <v>0</v>
          </cell>
          <cell r="CQ40">
            <v>0</v>
          </cell>
          <cell r="CR40">
            <v>0</v>
          </cell>
          <cell r="CS40">
            <v>0</v>
          </cell>
          <cell r="CT40">
            <v>0</v>
          </cell>
          <cell r="CU40">
            <v>0</v>
          </cell>
          <cell r="CW40">
            <v>0</v>
          </cell>
          <cell r="CX40">
            <v>0</v>
          </cell>
          <cell r="CY40">
            <v>0</v>
          </cell>
          <cell r="CZ40">
            <v>0</v>
          </cell>
          <cell r="DA40">
            <v>0</v>
          </cell>
          <cell r="DB40">
            <v>0</v>
          </cell>
          <cell r="DC40">
            <v>0</v>
          </cell>
          <cell r="DD40">
            <v>0</v>
          </cell>
          <cell r="DE40">
            <v>0</v>
          </cell>
          <cell r="DF40">
            <v>0</v>
          </cell>
          <cell r="DG40">
            <v>0</v>
          </cell>
          <cell r="DI40">
            <v>0</v>
          </cell>
          <cell r="DJ40">
            <v>0</v>
          </cell>
          <cell r="DK40">
            <v>0</v>
          </cell>
          <cell r="DL40">
            <v>0</v>
          </cell>
          <cell r="DM40">
            <v>0</v>
          </cell>
          <cell r="DN40">
            <v>0</v>
          </cell>
          <cell r="DO40">
            <v>0</v>
          </cell>
          <cell r="DP40">
            <v>0</v>
          </cell>
          <cell r="DQ40">
            <v>0</v>
          </cell>
          <cell r="DR40">
            <v>0</v>
          </cell>
          <cell r="DS40">
            <v>0</v>
          </cell>
          <cell r="DU40" t="str">
            <v>MCC CFM00774</v>
          </cell>
          <cell r="DV40">
            <v>0</v>
          </cell>
          <cell r="DW40">
            <v>0</v>
          </cell>
          <cell r="DX40">
            <v>1</v>
          </cell>
          <cell r="DY40">
            <v>0</v>
          </cell>
          <cell r="DZ40">
            <v>0</v>
          </cell>
          <cell r="EB40">
            <v>0</v>
          </cell>
          <cell r="EC40" t="str">
            <v>Def</v>
          </cell>
          <cell r="ED40" t="str">
            <v>nonDC</v>
          </cell>
        </row>
        <row r="41">
          <cell r="D41" t="str">
            <v>PC3200412</v>
          </cell>
          <cell r="E41" t="str">
            <v>Administration renewals North</v>
          </cell>
          <cell r="F41" t="str">
            <v>Auckland Council</v>
          </cell>
          <cell r="G41" t="str">
            <v>Auckland Council property</v>
          </cell>
          <cell r="H41" t="str">
            <v>E516305</v>
          </cell>
          <cell r="I41" t="str">
            <v>Northern operations</v>
          </cell>
          <cell r="J41" t="str">
            <v>Corporate support</v>
          </cell>
          <cell r="K41" t="str">
            <v>Organisational support</v>
          </cell>
          <cell r="L41" t="str">
            <v>Management of council property</v>
          </cell>
          <cell r="M41" t="str">
            <v>Corporate support</v>
          </cell>
          <cell r="N41" t="str">
            <v>Organisational support</v>
          </cell>
          <cell r="O41" t="str">
            <v>Management of council property</v>
          </cell>
          <cell r="P41" t="str">
            <v>Corporate support</v>
          </cell>
          <cell r="Q41" t="str">
            <v>Organisational support</v>
          </cell>
          <cell r="R41" t="str">
            <v>Management of council property</v>
          </cell>
          <cell r="S41" t="str">
            <v>A5011705</v>
          </cell>
          <cell r="T41" t="str">
            <v>A5011705</v>
          </cell>
          <cell r="U41" t="str">
            <v>Management of council property</v>
          </cell>
          <cell r="V41" t="str">
            <v>L050</v>
          </cell>
          <cell r="W41" t="str">
            <v>Regional</v>
          </cell>
          <cell r="X41" t="str">
            <v>PL40810</v>
          </cell>
          <cell r="Y41" t="str">
            <v>Expense</v>
          </cell>
          <cell r="Z41">
            <v>20110701</v>
          </cell>
          <cell r="AA41">
            <v>20220630</v>
          </cell>
          <cell r="AB41">
            <v>1</v>
          </cell>
          <cell r="AC41" t="str">
            <v>Programme</v>
          </cell>
          <cell r="AD41">
            <v>0</v>
          </cell>
          <cell r="AE41">
            <v>0</v>
          </cell>
          <cell r="AF41">
            <v>0</v>
          </cell>
          <cell r="AG41">
            <v>1</v>
          </cell>
          <cell r="AH41">
            <v>3</v>
          </cell>
          <cell r="AI41" t="str">
            <v>Corporate Property</v>
          </cell>
          <cell r="AJ41" t="str">
            <v>Buildings (Capex)</v>
          </cell>
          <cell r="AK41">
            <v>75</v>
          </cell>
          <cell r="AM41">
            <v>1</v>
          </cell>
          <cell r="AS41">
            <v>102108</v>
          </cell>
          <cell r="AT41">
            <v>100000</v>
          </cell>
          <cell r="AU41">
            <v>330520</v>
          </cell>
          <cell r="AV41">
            <v>582252</v>
          </cell>
          <cell r="AW41">
            <v>320000</v>
          </cell>
          <cell r="AX41">
            <v>320000</v>
          </cell>
          <cell r="AY41">
            <v>320000</v>
          </cell>
          <cell r="AZ41">
            <v>320000</v>
          </cell>
          <cell r="BA41">
            <v>320000</v>
          </cell>
          <cell r="BB41">
            <v>320000</v>
          </cell>
          <cell r="BC41">
            <v>320000</v>
          </cell>
          <cell r="BD41">
            <v>3.1E-2</v>
          </cell>
          <cell r="BE41">
            <v>6.1930000000000041E-2</v>
          </cell>
          <cell r="BF41">
            <v>9.3787900000000146E-2</v>
          </cell>
          <cell r="BG41">
            <v>0.12878911280000027</v>
          </cell>
          <cell r="BH41">
            <v>0.16491036440960039</v>
          </cell>
          <cell r="BI41">
            <v>0.19869276497747879</v>
          </cell>
          <cell r="BJ41">
            <v>0.23225616239684821</v>
          </cell>
          <cell r="BK41">
            <v>0.27045610343115034</v>
          </cell>
          <cell r="BL41">
            <v>0.31238115484437823</v>
          </cell>
          <cell r="BM41">
            <v>0.35568973295424255</v>
          </cell>
          <cell r="BN41">
            <v>0</v>
          </cell>
          <cell r="BO41">
            <v>3100</v>
          </cell>
          <cell r="BP41">
            <v>20469.103600000013</v>
          </cell>
          <cell r="BQ41">
            <v>54608.192350800084</v>
          </cell>
          <cell r="BR41">
            <v>41212.516096000087</v>
          </cell>
          <cell r="BS41">
            <v>52771.316611072121</v>
          </cell>
          <cell r="BT41">
            <v>63581.68479279321</v>
          </cell>
          <cell r="BU41">
            <v>74321.971966991434</v>
          </cell>
          <cell r="BV41">
            <v>86545.953097968115</v>
          </cell>
          <cell r="BW41">
            <v>99961.969550201029</v>
          </cell>
          <cell r="BX41">
            <v>113820.71454535762</v>
          </cell>
          <cell r="BY41">
            <v>102108</v>
          </cell>
          <cell r="BZ41">
            <v>103100</v>
          </cell>
          <cell r="CA41">
            <v>350989.10360000003</v>
          </cell>
          <cell r="CB41">
            <v>636860.19235080003</v>
          </cell>
          <cell r="CC41">
            <v>361212.51609600009</v>
          </cell>
          <cell r="CD41">
            <v>372771.31661107211</v>
          </cell>
          <cell r="CE41">
            <v>383581.68479279324</v>
          </cell>
          <cell r="CF41">
            <v>394321.97196699143</v>
          </cell>
          <cell r="CG41">
            <v>406545.95309796813</v>
          </cell>
          <cell r="CH41">
            <v>419961.96955020103</v>
          </cell>
          <cell r="CI41">
            <v>433820.71454535762</v>
          </cell>
          <cell r="CK41">
            <v>0</v>
          </cell>
          <cell r="CL41">
            <v>0</v>
          </cell>
          <cell r="CM41">
            <v>0</v>
          </cell>
          <cell r="CN41">
            <v>0</v>
          </cell>
          <cell r="CO41">
            <v>0</v>
          </cell>
          <cell r="CP41">
            <v>0</v>
          </cell>
          <cell r="CQ41">
            <v>0</v>
          </cell>
          <cell r="CR41">
            <v>0</v>
          </cell>
          <cell r="CS41">
            <v>0</v>
          </cell>
          <cell r="CT41">
            <v>0</v>
          </cell>
          <cell r="CU41">
            <v>0</v>
          </cell>
          <cell r="CW41">
            <v>0</v>
          </cell>
          <cell r="CX41">
            <v>0</v>
          </cell>
          <cell r="CY41">
            <v>0</v>
          </cell>
          <cell r="CZ41">
            <v>0</v>
          </cell>
          <cell r="DA41">
            <v>0</v>
          </cell>
          <cell r="DB41">
            <v>0</v>
          </cell>
          <cell r="DC41">
            <v>0</v>
          </cell>
          <cell r="DD41">
            <v>0</v>
          </cell>
          <cell r="DE41">
            <v>0</v>
          </cell>
          <cell r="DF41">
            <v>0</v>
          </cell>
          <cell r="DG41">
            <v>0</v>
          </cell>
          <cell r="DI41">
            <v>102108</v>
          </cell>
          <cell r="DJ41">
            <v>103100</v>
          </cell>
          <cell r="DK41">
            <v>350989.10360000003</v>
          </cell>
          <cell r="DL41">
            <v>636860.19235080003</v>
          </cell>
          <cell r="DM41">
            <v>361212.51609600009</v>
          </cell>
          <cell r="DN41">
            <v>372771.31661107211</v>
          </cell>
          <cell r="DO41">
            <v>383581.68479279324</v>
          </cell>
          <cell r="DP41">
            <v>394321.97196699143</v>
          </cell>
          <cell r="DQ41">
            <v>406545.95309796813</v>
          </cell>
          <cell r="DR41">
            <v>419961.96955020103</v>
          </cell>
          <cell r="DS41">
            <v>433820.71454535762</v>
          </cell>
          <cell r="DU41" t="str">
            <v>RDC 415531</v>
          </cell>
          <cell r="DV41">
            <v>0</v>
          </cell>
          <cell r="DW41">
            <v>0</v>
          </cell>
          <cell r="DX41">
            <v>1</v>
          </cell>
          <cell r="DY41">
            <v>3252772</v>
          </cell>
          <cell r="DZ41">
            <v>3863165.4226111844</v>
          </cell>
          <cell r="EB41">
            <v>3863165.4226111844</v>
          </cell>
          <cell r="EC41" t="str">
            <v>Def</v>
          </cell>
          <cell r="ED41" t="str">
            <v>nonDC</v>
          </cell>
        </row>
        <row r="42">
          <cell r="D42" t="str">
            <v>PC3200756</v>
          </cell>
          <cell r="E42" t="str">
            <v>Strategic Property Acquisitions</v>
          </cell>
          <cell r="F42" t="str">
            <v>Auckland Council</v>
          </cell>
          <cell r="G42" t="str">
            <v>Auckland Council property</v>
          </cell>
          <cell r="H42" t="str">
            <v>E516405</v>
          </cell>
          <cell r="I42" t="str">
            <v>Central operations</v>
          </cell>
          <cell r="J42" t="str">
            <v>Corporate support</v>
          </cell>
          <cell r="K42" t="str">
            <v>Organisational support</v>
          </cell>
          <cell r="L42" t="str">
            <v>Management of council property</v>
          </cell>
          <cell r="M42" t="str">
            <v>Corporate support</v>
          </cell>
          <cell r="N42" t="str">
            <v>Organisational support</v>
          </cell>
          <cell r="O42" t="str">
            <v>Management of council property</v>
          </cell>
          <cell r="P42" t="str">
            <v>Corporate support</v>
          </cell>
          <cell r="Q42" t="str">
            <v>Organisational support</v>
          </cell>
          <cell r="R42" t="str">
            <v>Management of council property</v>
          </cell>
          <cell r="S42" t="str">
            <v>A5011705</v>
          </cell>
          <cell r="T42" t="str">
            <v>A5011705</v>
          </cell>
          <cell r="U42" t="str">
            <v>Management of council property</v>
          </cell>
          <cell r="V42" t="str">
            <v>L050</v>
          </cell>
          <cell r="W42" t="str">
            <v>Regional</v>
          </cell>
          <cell r="X42" t="str">
            <v>PL40810</v>
          </cell>
          <cell r="Y42" t="str">
            <v>Expense</v>
          </cell>
          <cell r="Z42">
            <v>20120701</v>
          </cell>
          <cell r="AA42">
            <v>20140630</v>
          </cell>
          <cell r="AB42">
            <v>2</v>
          </cell>
          <cell r="AC42" t="str">
            <v>Discrete</v>
          </cell>
          <cell r="AD42">
            <v>1</v>
          </cell>
          <cell r="AE42">
            <v>0</v>
          </cell>
          <cell r="AF42">
            <v>0</v>
          </cell>
          <cell r="AG42">
            <v>0</v>
          </cell>
          <cell r="AH42">
            <v>3</v>
          </cell>
          <cell r="AI42" t="str">
            <v>Corporate Property</v>
          </cell>
          <cell r="AJ42" t="str">
            <v>Buildings (Capex)</v>
          </cell>
          <cell r="AK42">
            <v>75</v>
          </cell>
          <cell r="AM42">
            <v>1</v>
          </cell>
          <cell r="AT42">
            <v>100000000</v>
          </cell>
          <cell r="AU42">
            <v>0</v>
          </cell>
          <cell r="BD42">
            <v>3.1E-2</v>
          </cell>
          <cell r="BE42">
            <v>6.1930000000000041E-2</v>
          </cell>
          <cell r="BF42">
            <v>9.3787900000000146E-2</v>
          </cell>
          <cell r="BG42">
            <v>0.12878911280000027</v>
          </cell>
          <cell r="BH42">
            <v>0.16491036440960039</v>
          </cell>
          <cell r="BI42">
            <v>0.19869276497747879</v>
          </cell>
          <cell r="BJ42">
            <v>0.23225616239684821</v>
          </cell>
          <cell r="BK42">
            <v>0.27045610343115034</v>
          </cell>
          <cell r="BL42">
            <v>0.31238115484437823</v>
          </cell>
          <cell r="BM42">
            <v>0.35568973295424255</v>
          </cell>
          <cell r="BN42">
            <v>0</v>
          </cell>
          <cell r="BO42">
            <v>3100000</v>
          </cell>
          <cell r="BP42">
            <v>0</v>
          </cell>
          <cell r="BQ42">
            <v>0</v>
          </cell>
          <cell r="BR42">
            <v>0</v>
          </cell>
          <cell r="BS42">
            <v>0</v>
          </cell>
          <cell r="BT42">
            <v>0</v>
          </cell>
          <cell r="BU42">
            <v>0</v>
          </cell>
          <cell r="BV42">
            <v>0</v>
          </cell>
          <cell r="BW42">
            <v>0</v>
          </cell>
          <cell r="BX42">
            <v>0</v>
          </cell>
          <cell r="BY42">
            <v>0</v>
          </cell>
          <cell r="BZ42">
            <v>103100000</v>
          </cell>
          <cell r="CA42">
            <v>0</v>
          </cell>
          <cell r="CB42">
            <v>0</v>
          </cell>
          <cell r="CC42">
            <v>0</v>
          </cell>
          <cell r="CD42">
            <v>0</v>
          </cell>
          <cell r="CE42">
            <v>0</v>
          </cell>
          <cell r="CF42">
            <v>0</v>
          </cell>
          <cell r="CG42">
            <v>0</v>
          </cell>
          <cell r="CH42">
            <v>0</v>
          </cell>
          <cell r="CI42">
            <v>0</v>
          </cell>
          <cell r="CK42">
            <v>0</v>
          </cell>
          <cell r="CL42">
            <v>103100000</v>
          </cell>
          <cell r="CM42">
            <v>0</v>
          </cell>
          <cell r="CN42">
            <v>0</v>
          </cell>
          <cell r="CO42">
            <v>0</v>
          </cell>
          <cell r="CP42">
            <v>0</v>
          </cell>
          <cell r="CQ42">
            <v>0</v>
          </cell>
          <cell r="CR42">
            <v>0</v>
          </cell>
          <cell r="CS42">
            <v>0</v>
          </cell>
          <cell r="CT42">
            <v>0</v>
          </cell>
          <cell r="CU42">
            <v>0</v>
          </cell>
          <cell r="CW42">
            <v>0</v>
          </cell>
          <cell r="CX42">
            <v>0</v>
          </cell>
          <cell r="CY42">
            <v>0</v>
          </cell>
          <cell r="CZ42">
            <v>0</v>
          </cell>
          <cell r="DA42">
            <v>0</v>
          </cell>
          <cell r="DB42">
            <v>0</v>
          </cell>
          <cell r="DC42">
            <v>0</v>
          </cell>
          <cell r="DD42">
            <v>0</v>
          </cell>
          <cell r="DE42">
            <v>0</v>
          </cell>
          <cell r="DF42">
            <v>0</v>
          </cell>
          <cell r="DG42">
            <v>0</v>
          </cell>
          <cell r="DI42">
            <v>0</v>
          </cell>
          <cell r="DJ42">
            <v>0</v>
          </cell>
          <cell r="DK42">
            <v>0</v>
          </cell>
          <cell r="DL42">
            <v>0</v>
          </cell>
          <cell r="DM42">
            <v>0</v>
          </cell>
          <cell r="DN42">
            <v>0</v>
          </cell>
          <cell r="DO42">
            <v>0</v>
          </cell>
          <cell r="DP42">
            <v>0</v>
          </cell>
          <cell r="DQ42">
            <v>0</v>
          </cell>
          <cell r="DR42">
            <v>0</v>
          </cell>
          <cell r="DS42">
            <v>0</v>
          </cell>
          <cell r="DU42" t="e">
            <v>#N/A</v>
          </cell>
          <cell r="DV42">
            <v>0</v>
          </cell>
          <cell r="DW42">
            <v>0</v>
          </cell>
          <cell r="DX42">
            <v>1</v>
          </cell>
          <cell r="DY42">
            <v>100000000</v>
          </cell>
          <cell r="DZ42">
            <v>103100000</v>
          </cell>
          <cell r="EB42">
            <v>103100000</v>
          </cell>
          <cell r="EC42" t="str">
            <v>Def</v>
          </cell>
          <cell r="ED42" t="str">
            <v>nonDC</v>
          </cell>
        </row>
        <row r="43">
          <cell r="D43" t="str">
            <v>PC3200763</v>
          </cell>
          <cell r="E43" t="str">
            <v>Cafeteria At Hereford Street</v>
          </cell>
          <cell r="F43" t="str">
            <v>Auckland Council</v>
          </cell>
          <cell r="G43" t="str">
            <v>Auckland Council property</v>
          </cell>
          <cell r="H43" t="str">
            <v>E516405</v>
          </cell>
          <cell r="I43" t="str">
            <v>Central operations</v>
          </cell>
          <cell r="J43" t="str">
            <v>Corporate support</v>
          </cell>
          <cell r="K43" t="str">
            <v>Organisational support</v>
          </cell>
          <cell r="L43" t="str">
            <v>Management of council property</v>
          </cell>
          <cell r="M43" t="str">
            <v>Corporate support</v>
          </cell>
          <cell r="N43" t="str">
            <v>Organisational support</v>
          </cell>
          <cell r="O43" t="str">
            <v>Management of council property</v>
          </cell>
          <cell r="P43" t="str">
            <v>Corporate support</v>
          </cell>
          <cell r="Q43" t="str">
            <v>Organisational support</v>
          </cell>
          <cell r="R43" t="str">
            <v>Management of council property</v>
          </cell>
          <cell r="S43" t="str">
            <v>A5011705</v>
          </cell>
          <cell r="T43" t="str">
            <v>A5011705</v>
          </cell>
          <cell r="U43" t="str">
            <v>Management of council property</v>
          </cell>
          <cell r="V43" t="str">
            <v>L050</v>
          </cell>
          <cell r="W43" t="str">
            <v>Regional</v>
          </cell>
          <cell r="X43" t="str">
            <v>PL40810</v>
          </cell>
          <cell r="Y43" t="str">
            <v>Expense</v>
          </cell>
          <cell r="Z43">
            <v>20120701</v>
          </cell>
          <cell r="AA43">
            <v>20130630</v>
          </cell>
          <cell r="AB43">
            <v>2</v>
          </cell>
          <cell r="AC43" t="str">
            <v>Discrete</v>
          </cell>
          <cell r="AD43">
            <v>1</v>
          </cell>
          <cell r="AE43">
            <v>0</v>
          </cell>
          <cell r="AF43">
            <v>0</v>
          </cell>
          <cell r="AG43">
            <v>0</v>
          </cell>
          <cell r="AH43">
            <v>3</v>
          </cell>
          <cell r="AI43" t="str">
            <v>Corporate Property</v>
          </cell>
          <cell r="AJ43" t="str">
            <v>Buildings (Capex)</v>
          </cell>
          <cell r="AK43">
            <v>25</v>
          </cell>
          <cell r="AM43">
            <v>1</v>
          </cell>
          <cell r="AT43">
            <v>550000</v>
          </cell>
          <cell r="BD43">
            <v>3.1E-2</v>
          </cell>
          <cell r="BE43">
            <v>6.1930000000000041E-2</v>
          </cell>
          <cell r="BF43">
            <v>9.3787900000000146E-2</v>
          </cell>
          <cell r="BG43">
            <v>0.12878911280000027</v>
          </cell>
          <cell r="BH43">
            <v>0.16491036440960039</v>
          </cell>
          <cell r="BI43">
            <v>0.19869276497747879</v>
          </cell>
          <cell r="BJ43">
            <v>0.23225616239684821</v>
          </cell>
          <cell r="BK43">
            <v>0.27045610343115034</v>
          </cell>
          <cell r="BL43">
            <v>0.31238115484437823</v>
          </cell>
          <cell r="BM43">
            <v>0.35568973295424255</v>
          </cell>
          <cell r="BN43">
            <v>0</v>
          </cell>
          <cell r="BO43">
            <v>17050</v>
          </cell>
          <cell r="BP43">
            <v>0</v>
          </cell>
          <cell r="BQ43">
            <v>0</v>
          </cell>
          <cell r="BR43">
            <v>0</v>
          </cell>
          <cell r="BS43">
            <v>0</v>
          </cell>
          <cell r="BT43">
            <v>0</v>
          </cell>
          <cell r="BU43">
            <v>0</v>
          </cell>
          <cell r="BV43">
            <v>0</v>
          </cell>
          <cell r="BW43">
            <v>0</v>
          </cell>
          <cell r="BX43">
            <v>0</v>
          </cell>
          <cell r="BY43">
            <v>0</v>
          </cell>
          <cell r="BZ43">
            <v>567050</v>
          </cell>
          <cell r="CA43">
            <v>0</v>
          </cell>
          <cell r="CB43">
            <v>0</v>
          </cell>
          <cell r="CC43">
            <v>0</v>
          </cell>
          <cell r="CD43">
            <v>0</v>
          </cell>
          <cell r="CE43">
            <v>0</v>
          </cell>
          <cell r="CF43">
            <v>0</v>
          </cell>
          <cell r="CG43">
            <v>0</v>
          </cell>
          <cell r="CH43">
            <v>0</v>
          </cell>
          <cell r="CI43">
            <v>0</v>
          </cell>
          <cell r="CK43">
            <v>0</v>
          </cell>
          <cell r="CL43">
            <v>567050</v>
          </cell>
          <cell r="CM43">
            <v>0</v>
          </cell>
          <cell r="CN43">
            <v>0</v>
          </cell>
          <cell r="CO43">
            <v>0</v>
          </cell>
          <cell r="CP43">
            <v>0</v>
          </cell>
          <cell r="CQ43">
            <v>0</v>
          </cell>
          <cell r="CR43">
            <v>0</v>
          </cell>
          <cell r="CS43">
            <v>0</v>
          </cell>
          <cell r="CT43">
            <v>0</v>
          </cell>
          <cell r="CU43">
            <v>0</v>
          </cell>
          <cell r="CW43">
            <v>0</v>
          </cell>
          <cell r="CX43">
            <v>0</v>
          </cell>
          <cell r="CY43">
            <v>0</v>
          </cell>
          <cell r="CZ43">
            <v>0</v>
          </cell>
          <cell r="DA43">
            <v>0</v>
          </cell>
          <cell r="DB43">
            <v>0</v>
          </cell>
          <cell r="DC43">
            <v>0</v>
          </cell>
          <cell r="DD43">
            <v>0</v>
          </cell>
          <cell r="DE43">
            <v>0</v>
          </cell>
          <cell r="DF43">
            <v>0</v>
          </cell>
          <cell r="DG43">
            <v>0</v>
          </cell>
          <cell r="DI43">
            <v>0</v>
          </cell>
          <cell r="DJ43">
            <v>0</v>
          </cell>
          <cell r="DK43">
            <v>0</v>
          </cell>
          <cell r="DL43">
            <v>0</v>
          </cell>
          <cell r="DM43">
            <v>0</v>
          </cell>
          <cell r="DN43">
            <v>0</v>
          </cell>
          <cell r="DO43">
            <v>0</v>
          </cell>
          <cell r="DP43">
            <v>0</v>
          </cell>
          <cell r="DQ43">
            <v>0</v>
          </cell>
          <cell r="DR43">
            <v>0</v>
          </cell>
          <cell r="DS43">
            <v>0</v>
          </cell>
          <cell r="DU43" t="e">
            <v>#N/A</v>
          </cell>
          <cell r="DV43">
            <v>0</v>
          </cell>
          <cell r="DW43">
            <v>1</v>
          </cell>
          <cell r="DX43">
            <v>1</v>
          </cell>
          <cell r="DY43">
            <v>550000</v>
          </cell>
          <cell r="DZ43">
            <v>567050</v>
          </cell>
          <cell r="EB43">
            <v>567050</v>
          </cell>
          <cell r="EC43" t="str">
            <v>Def</v>
          </cell>
          <cell r="ED43" t="str">
            <v>nonDC</v>
          </cell>
        </row>
        <row r="44">
          <cell r="D44" t="str">
            <v>PC3200764</v>
          </cell>
          <cell r="E44" t="str">
            <v>Cafeteria At Henderson</v>
          </cell>
          <cell r="F44" t="str">
            <v>Auckland Council</v>
          </cell>
          <cell r="G44" t="str">
            <v>Auckland Council property</v>
          </cell>
          <cell r="H44" t="str">
            <v>E516205</v>
          </cell>
          <cell r="I44" t="str">
            <v>Western operations</v>
          </cell>
          <cell r="J44" t="str">
            <v>Corporate support</v>
          </cell>
          <cell r="K44" t="str">
            <v>Organisational support</v>
          </cell>
          <cell r="L44" t="str">
            <v>Management of council property</v>
          </cell>
          <cell r="M44" t="str">
            <v>Corporate support</v>
          </cell>
          <cell r="N44" t="str">
            <v>Organisational support</v>
          </cell>
          <cell r="O44" t="str">
            <v>Management of council property</v>
          </cell>
          <cell r="P44" t="str">
            <v>Corporate support</v>
          </cell>
          <cell r="Q44" t="str">
            <v>Organisational support</v>
          </cell>
          <cell r="R44" t="str">
            <v>Management of council property</v>
          </cell>
          <cell r="S44" t="str">
            <v>A5011705</v>
          </cell>
          <cell r="T44" t="str">
            <v>A5011705</v>
          </cell>
          <cell r="U44" t="str">
            <v>Management of council property</v>
          </cell>
          <cell r="V44" t="str">
            <v>L050</v>
          </cell>
          <cell r="W44" t="str">
            <v>Regional</v>
          </cell>
          <cell r="X44" t="str">
            <v>PL40810</v>
          </cell>
          <cell r="Y44" t="str">
            <v>Expense</v>
          </cell>
          <cell r="Z44">
            <v>20120701</v>
          </cell>
          <cell r="AA44">
            <v>20130630</v>
          </cell>
          <cell r="AB44">
            <v>2</v>
          </cell>
          <cell r="AC44" t="str">
            <v>Discrete</v>
          </cell>
          <cell r="AD44">
            <v>1</v>
          </cell>
          <cell r="AE44">
            <v>0</v>
          </cell>
          <cell r="AF44">
            <v>0</v>
          </cell>
          <cell r="AG44">
            <v>0</v>
          </cell>
          <cell r="AH44">
            <v>3</v>
          </cell>
          <cell r="AI44" t="str">
            <v>Corporate Property</v>
          </cell>
          <cell r="AJ44" t="str">
            <v>Buildings (Capex)</v>
          </cell>
          <cell r="AK44">
            <v>25</v>
          </cell>
          <cell r="AM44">
            <v>1</v>
          </cell>
          <cell r="AT44">
            <v>825000</v>
          </cell>
          <cell r="BD44">
            <v>3.1E-2</v>
          </cell>
          <cell r="BE44">
            <v>6.1930000000000041E-2</v>
          </cell>
          <cell r="BF44">
            <v>9.3787900000000146E-2</v>
          </cell>
          <cell r="BG44">
            <v>0.12878911280000027</v>
          </cell>
          <cell r="BH44">
            <v>0.16491036440960039</v>
          </cell>
          <cell r="BI44">
            <v>0.19869276497747879</v>
          </cell>
          <cell r="BJ44">
            <v>0.23225616239684821</v>
          </cell>
          <cell r="BK44">
            <v>0.27045610343115034</v>
          </cell>
          <cell r="BL44">
            <v>0.31238115484437823</v>
          </cell>
          <cell r="BM44">
            <v>0.35568973295424255</v>
          </cell>
          <cell r="BN44">
            <v>0</v>
          </cell>
          <cell r="BO44">
            <v>25575</v>
          </cell>
          <cell r="BP44">
            <v>0</v>
          </cell>
          <cell r="BQ44">
            <v>0</v>
          </cell>
          <cell r="BR44">
            <v>0</v>
          </cell>
          <cell r="BS44">
            <v>0</v>
          </cell>
          <cell r="BT44">
            <v>0</v>
          </cell>
          <cell r="BU44">
            <v>0</v>
          </cell>
          <cell r="BV44">
            <v>0</v>
          </cell>
          <cell r="BW44">
            <v>0</v>
          </cell>
          <cell r="BX44">
            <v>0</v>
          </cell>
          <cell r="BY44">
            <v>0</v>
          </cell>
          <cell r="BZ44">
            <v>850575</v>
          </cell>
          <cell r="CA44">
            <v>0</v>
          </cell>
          <cell r="CB44">
            <v>0</v>
          </cell>
          <cell r="CC44">
            <v>0</v>
          </cell>
          <cell r="CD44">
            <v>0</v>
          </cell>
          <cell r="CE44">
            <v>0</v>
          </cell>
          <cell r="CF44">
            <v>0</v>
          </cell>
          <cell r="CG44">
            <v>0</v>
          </cell>
          <cell r="CH44">
            <v>0</v>
          </cell>
          <cell r="CI44">
            <v>0</v>
          </cell>
          <cell r="CK44">
            <v>0</v>
          </cell>
          <cell r="CL44">
            <v>850575</v>
          </cell>
          <cell r="CM44">
            <v>0</v>
          </cell>
          <cell r="CN44">
            <v>0</v>
          </cell>
          <cell r="CO44">
            <v>0</v>
          </cell>
          <cell r="CP44">
            <v>0</v>
          </cell>
          <cell r="CQ44">
            <v>0</v>
          </cell>
          <cell r="CR44">
            <v>0</v>
          </cell>
          <cell r="CS44">
            <v>0</v>
          </cell>
          <cell r="CT44">
            <v>0</v>
          </cell>
          <cell r="CU44">
            <v>0</v>
          </cell>
          <cell r="CW44">
            <v>0</v>
          </cell>
          <cell r="CX44">
            <v>0</v>
          </cell>
          <cell r="CY44">
            <v>0</v>
          </cell>
          <cell r="CZ44">
            <v>0</v>
          </cell>
          <cell r="DA44">
            <v>0</v>
          </cell>
          <cell r="DB44">
            <v>0</v>
          </cell>
          <cell r="DC44">
            <v>0</v>
          </cell>
          <cell r="DD44">
            <v>0</v>
          </cell>
          <cell r="DE44">
            <v>0</v>
          </cell>
          <cell r="DF44">
            <v>0</v>
          </cell>
          <cell r="DG44">
            <v>0</v>
          </cell>
          <cell r="DI44">
            <v>0</v>
          </cell>
          <cell r="DJ44">
            <v>0</v>
          </cell>
          <cell r="DK44">
            <v>0</v>
          </cell>
          <cell r="DL44">
            <v>0</v>
          </cell>
          <cell r="DM44">
            <v>0</v>
          </cell>
          <cell r="DN44">
            <v>0</v>
          </cell>
          <cell r="DO44">
            <v>0</v>
          </cell>
          <cell r="DP44">
            <v>0</v>
          </cell>
          <cell r="DQ44">
            <v>0</v>
          </cell>
          <cell r="DR44">
            <v>0</v>
          </cell>
          <cell r="DS44">
            <v>0</v>
          </cell>
          <cell r="DU44" t="e">
            <v>#N/A</v>
          </cell>
          <cell r="DV44">
            <v>0</v>
          </cell>
          <cell r="DW44">
            <v>1</v>
          </cell>
          <cell r="DX44">
            <v>1</v>
          </cell>
          <cell r="DY44">
            <v>825000</v>
          </cell>
          <cell r="DZ44">
            <v>850575</v>
          </cell>
          <cell r="EB44">
            <v>850575</v>
          </cell>
          <cell r="EC44" t="str">
            <v>Def</v>
          </cell>
          <cell r="ED44" t="str">
            <v>nonDC</v>
          </cell>
        </row>
        <row r="45">
          <cell r="D45" t="str">
            <v>PC3100467</v>
          </cell>
          <cell r="E45" t="str">
            <v>Property Records Management</v>
          </cell>
          <cell r="F45" t="str">
            <v>Auckland Council</v>
          </cell>
          <cell r="G45" t="str">
            <v>Building control</v>
          </cell>
          <cell r="H45" t="str">
            <v>E280005</v>
          </cell>
          <cell r="I45" t="str">
            <v>Building control management</v>
          </cell>
          <cell r="J45" t="str">
            <v>Corporate support</v>
          </cell>
          <cell r="K45" t="str">
            <v>Organisational support</v>
          </cell>
          <cell r="L45" t="str">
            <v>Information technology services</v>
          </cell>
          <cell r="M45" t="str">
            <v>Corporate support</v>
          </cell>
          <cell r="N45" t="str">
            <v>Organisational support</v>
          </cell>
          <cell r="O45" t="str">
            <v>Information technology services</v>
          </cell>
          <cell r="P45" t="str">
            <v>Corporate support</v>
          </cell>
          <cell r="Q45" t="str">
            <v>Organisational support</v>
          </cell>
          <cell r="R45" t="str">
            <v>Information technology services</v>
          </cell>
          <cell r="S45" t="str">
            <v>A5011505</v>
          </cell>
          <cell r="T45" t="str">
            <v>A5011505</v>
          </cell>
          <cell r="U45" t="str">
            <v>Information technology services</v>
          </cell>
          <cell r="V45" t="str">
            <v>L050</v>
          </cell>
          <cell r="W45" t="str">
            <v>Regional</v>
          </cell>
          <cell r="X45" t="str">
            <v>FY12 - Only</v>
          </cell>
          <cell r="Y45" t="str">
            <v>Expense</v>
          </cell>
          <cell r="Z45">
            <v>20110701</v>
          </cell>
          <cell r="AA45">
            <v>20120630</v>
          </cell>
          <cell r="AB45">
            <v>2</v>
          </cell>
          <cell r="AC45" t="str">
            <v>Discrete</v>
          </cell>
          <cell r="AD45">
            <v>1</v>
          </cell>
          <cell r="AE45">
            <v>0</v>
          </cell>
          <cell r="AF45">
            <v>0</v>
          </cell>
          <cell r="AG45">
            <v>0</v>
          </cell>
          <cell r="AH45">
            <v>11</v>
          </cell>
          <cell r="AI45" t="str">
            <v>Information Services</v>
          </cell>
          <cell r="AJ45" t="str">
            <v>Other assets (Capex)</v>
          </cell>
          <cell r="AK45">
            <v>15</v>
          </cell>
          <cell r="AM45">
            <v>1</v>
          </cell>
          <cell r="AS45">
            <v>30671</v>
          </cell>
          <cell r="BD45">
            <v>3.3000000000000002E-2</v>
          </cell>
          <cell r="BE45">
            <v>6.7088999999999732E-2</v>
          </cell>
          <cell r="BF45">
            <v>0.10230293699999971</v>
          </cell>
          <cell r="BG45">
            <v>0.14088353979499968</v>
          </cell>
          <cell r="BH45">
            <v>0.18195534722761963</v>
          </cell>
          <cell r="BI45">
            <v>0.21859596299167583</v>
          </cell>
          <cell r="BJ45">
            <v>0.25637243784441766</v>
          </cell>
          <cell r="BK45">
            <v>0.29783272829328333</v>
          </cell>
          <cell r="BL45">
            <v>0.3445547065118415</v>
          </cell>
          <cell r="BM45">
            <v>0.39295867594626777</v>
          </cell>
          <cell r="BN45">
            <v>0</v>
          </cell>
          <cell r="BO45">
            <v>0</v>
          </cell>
          <cell r="BP45">
            <v>0</v>
          </cell>
          <cell r="BQ45">
            <v>0</v>
          </cell>
          <cell r="BR45">
            <v>0</v>
          </cell>
          <cell r="BS45">
            <v>0</v>
          </cell>
          <cell r="BT45">
            <v>0</v>
          </cell>
          <cell r="BU45">
            <v>0</v>
          </cell>
          <cell r="BV45">
            <v>0</v>
          </cell>
          <cell r="BW45">
            <v>0</v>
          </cell>
          <cell r="BX45">
            <v>0</v>
          </cell>
          <cell r="BY45">
            <v>30671</v>
          </cell>
          <cell r="BZ45">
            <v>0</v>
          </cell>
          <cell r="CA45">
            <v>0</v>
          </cell>
          <cell r="CB45">
            <v>0</v>
          </cell>
          <cell r="CC45">
            <v>0</v>
          </cell>
          <cell r="CD45">
            <v>0</v>
          </cell>
          <cell r="CE45">
            <v>0</v>
          </cell>
          <cell r="CF45">
            <v>0</v>
          </cell>
          <cell r="CG45">
            <v>0</v>
          </cell>
          <cell r="CH45">
            <v>0</v>
          </cell>
          <cell r="CI45">
            <v>0</v>
          </cell>
          <cell r="CK45">
            <v>30671</v>
          </cell>
          <cell r="CL45">
            <v>0</v>
          </cell>
          <cell r="CM45">
            <v>0</v>
          </cell>
          <cell r="CN45">
            <v>0</v>
          </cell>
          <cell r="CO45">
            <v>0</v>
          </cell>
          <cell r="CP45">
            <v>0</v>
          </cell>
          <cell r="CQ45">
            <v>0</v>
          </cell>
          <cell r="CR45">
            <v>0</v>
          </cell>
          <cell r="CS45">
            <v>0</v>
          </cell>
          <cell r="CT45">
            <v>0</v>
          </cell>
          <cell r="CU45">
            <v>0</v>
          </cell>
          <cell r="CW45">
            <v>0</v>
          </cell>
          <cell r="CX45">
            <v>0</v>
          </cell>
          <cell r="CY45">
            <v>0</v>
          </cell>
          <cell r="CZ45">
            <v>0</v>
          </cell>
          <cell r="DA45">
            <v>0</v>
          </cell>
          <cell r="DB45">
            <v>0</v>
          </cell>
          <cell r="DC45">
            <v>0</v>
          </cell>
          <cell r="DD45">
            <v>0</v>
          </cell>
          <cell r="DE45">
            <v>0</v>
          </cell>
          <cell r="DF45">
            <v>0</v>
          </cell>
          <cell r="DG45">
            <v>0</v>
          </cell>
          <cell r="DI45">
            <v>0</v>
          </cell>
          <cell r="DJ45">
            <v>0</v>
          </cell>
          <cell r="DK45">
            <v>0</v>
          </cell>
          <cell r="DL45">
            <v>0</v>
          </cell>
          <cell r="DM45">
            <v>0</v>
          </cell>
          <cell r="DN45">
            <v>0</v>
          </cell>
          <cell r="DO45">
            <v>0</v>
          </cell>
          <cell r="DP45">
            <v>0</v>
          </cell>
          <cell r="DQ45">
            <v>0</v>
          </cell>
          <cell r="DR45">
            <v>0</v>
          </cell>
          <cell r="DS45">
            <v>0</v>
          </cell>
          <cell r="DU45" t="str">
            <v>RDC 41527-1</v>
          </cell>
          <cell r="DV45">
            <v>0</v>
          </cell>
          <cell r="DW45">
            <v>0</v>
          </cell>
          <cell r="DX45">
            <v>1</v>
          </cell>
          <cell r="DY45">
            <v>0</v>
          </cell>
          <cell r="DZ45">
            <v>0</v>
          </cell>
          <cell r="EB45">
            <v>0</v>
          </cell>
          <cell r="EC45" t="str">
            <v>Def</v>
          </cell>
          <cell r="ED45" t="str">
            <v>nonDC</v>
          </cell>
        </row>
        <row r="46">
          <cell r="D46" t="str">
            <v>PC2130103</v>
          </cell>
          <cell r="E46" t="str">
            <v>City Parks Small Plant Replacement</v>
          </cell>
          <cell r="F46" t="str">
            <v>Auckland Council</v>
          </cell>
          <cell r="G46" t="str">
            <v>City parks services</v>
          </cell>
          <cell r="H46" t="str">
            <v>E173105</v>
          </cell>
          <cell r="I46" t="str">
            <v>City parks services management</v>
          </cell>
          <cell r="J46" t="str">
            <v>Commercial and investment</v>
          </cell>
          <cell r="K46" t="str">
            <v>Commercial</v>
          </cell>
          <cell r="L46" t="str">
            <v>Parks management services</v>
          </cell>
          <cell r="M46" t="str">
            <v>Commercial and investment</v>
          </cell>
          <cell r="N46" t="str">
            <v>Commercial</v>
          </cell>
          <cell r="O46" t="str">
            <v>Other commercial activities</v>
          </cell>
          <cell r="P46" t="str">
            <v>Commercial and investment</v>
          </cell>
          <cell r="Q46" t="str">
            <v>Commercial</v>
          </cell>
          <cell r="R46" t="str">
            <v>Other commercial activities</v>
          </cell>
          <cell r="S46" t="str">
            <v>A2031505</v>
          </cell>
          <cell r="T46" t="str">
            <v>A0751205</v>
          </cell>
          <cell r="U46" t="str">
            <v>Parks management services</v>
          </cell>
          <cell r="V46" t="str">
            <v>L050</v>
          </cell>
          <cell r="W46" t="str">
            <v>Regional</v>
          </cell>
          <cell r="X46" t="str">
            <v>FY12 - Only</v>
          </cell>
          <cell r="Y46" t="str">
            <v>Expense</v>
          </cell>
          <cell r="Z46">
            <v>20110701</v>
          </cell>
          <cell r="AA46">
            <v>20220630</v>
          </cell>
          <cell r="AB46">
            <v>1</v>
          </cell>
          <cell r="AC46" t="str">
            <v>Programme</v>
          </cell>
          <cell r="AD46">
            <v>0</v>
          </cell>
          <cell r="AE46">
            <v>0</v>
          </cell>
          <cell r="AF46">
            <v>0</v>
          </cell>
          <cell r="AG46">
            <v>1</v>
          </cell>
          <cell r="AH46">
            <v>27</v>
          </cell>
          <cell r="AI46" t="str">
            <v>No AMP</v>
          </cell>
          <cell r="AJ46" t="str">
            <v>Plant and equipment (Capex)</v>
          </cell>
          <cell r="AK46">
            <v>10</v>
          </cell>
          <cell r="AM46">
            <v>1</v>
          </cell>
          <cell r="AS46">
            <v>250654</v>
          </cell>
          <cell r="BD46">
            <v>3.3000000000000002E-2</v>
          </cell>
          <cell r="BE46">
            <v>6.7088999999999732E-2</v>
          </cell>
          <cell r="BF46">
            <v>0.10230293699999971</v>
          </cell>
          <cell r="BG46">
            <v>0.14088353979499968</v>
          </cell>
          <cell r="BH46">
            <v>0.18195534722761963</v>
          </cell>
          <cell r="BI46">
            <v>0.21859596299167583</v>
          </cell>
          <cell r="BJ46">
            <v>0.25637243784441766</v>
          </cell>
          <cell r="BK46">
            <v>0.29783272829328333</v>
          </cell>
          <cell r="BL46">
            <v>0.3445547065118415</v>
          </cell>
          <cell r="BM46">
            <v>0.39295867594626777</v>
          </cell>
          <cell r="BN46">
            <v>0</v>
          </cell>
          <cell r="BO46">
            <v>0</v>
          </cell>
          <cell r="BP46">
            <v>0</v>
          </cell>
          <cell r="BQ46">
            <v>0</v>
          </cell>
          <cell r="BR46">
            <v>0</v>
          </cell>
          <cell r="BS46">
            <v>0</v>
          </cell>
          <cell r="BT46">
            <v>0</v>
          </cell>
          <cell r="BU46">
            <v>0</v>
          </cell>
          <cell r="BV46">
            <v>0</v>
          </cell>
          <cell r="BW46">
            <v>0</v>
          </cell>
          <cell r="BX46">
            <v>0</v>
          </cell>
          <cell r="BY46">
            <v>250654</v>
          </cell>
          <cell r="BZ46">
            <v>0</v>
          </cell>
          <cell r="CA46">
            <v>0</v>
          </cell>
          <cell r="CB46">
            <v>0</v>
          </cell>
          <cell r="CC46">
            <v>0</v>
          </cell>
          <cell r="CD46">
            <v>0</v>
          </cell>
          <cell r="CE46">
            <v>0</v>
          </cell>
          <cell r="CF46">
            <v>0</v>
          </cell>
          <cell r="CG46">
            <v>0</v>
          </cell>
          <cell r="CH46">
            <v>0</v>
          </cell>
          <cell r="CI46">
            <v>0</v>
          </cell>
          <cell r="CK46">
            <v>0</v>
          </cell>
          <cell r="CL46">
            <v>0</v>
          </cell>
          <cell r="CM46">
            <v>0</v>
          </cell>
          <cell r="CN46">
            <v>0</v>
          </cell>
          <cell r="CO46">
            <v>0</v>
          </cell>
          <cell r="CP46">
            <v>0</v>
          </cell>
          <cell r="CQ46">
            <v>0</v>
          </cell>
          <cell r="CR46">
            <v>0</v>
          </cell>
          <cell r="CS46">
            <v>0</v>
          </cell>
          <cell r="CT46">
            <v>0</v>
          </cell>
          <cell r="CU46">
            <v>0</v>
          </cell>
          <cell r="CW46">
            <v>0</v>
          </cell>
          <cell r="CX46">
            <v>0</v>
          </cell>
          <cell r="CY46">
            <v>0</v>
          </cell>
          <cell r="CZ46">
            <v>0</v>
          </cell>
          <cell r="DA46">
            <v>0</v>
          </cell>
          <cell r="DB46">
            <v>0</v>
          </cell>
          <cell r="DC46">
            <v>0</v>
          </cell>
          <cell r="DD46">
            <v>0</v>
          </cell>
          <cell r="DE46">
            <v>0</v>
          </cell>
          <cell r="DF46">
            <v>0</v>
          </cell>
          <cell r="DG46">
            <v>0</v>
          </cell>
          <cell r="DI46">
            <v>250654</v>
          </cell>
          <cell r="DJ46">
            <v>0</v>
          </cell>
          <cell r="DK46">
            <v>0</v>
          </cell>
          <cell r="DL46">
            <v>0</v>
          </cell>
          <cell r="DM46">
            <v>0</v>
          </cell>
          <cell r="DN46">
            <v>0</v>
          </cell>
          <cell r="DO46">
            <v>0</v>
          </cell>
          <cell r="DP46">
            <v>0</v>
          </cell>
          <cell r="DQ46">
            <v>0</v>
          </cell>
          <cell r="DR46">
            <v>0</v>
          </cell>
          <cell r="DS46">
            <v>0</v>
          </cell>
          <cell r="DU46" t="str">
            <v>ACC 732/000001</v>
          </cell>
          <cell r="DV46">
            <v>0</v>
          </cell>
          <cell r="DW46">
            <v>0</v>
          </cell>
          <cell r="DX46">
            <v>2</v>
          </cell>
          <cell r="DY46">
            <v>0</v>
          </cell>
          <cell r="DZ46">
            <v>0</v>
          </cell>
          <cell r="EB46">
            <v>0</v>
          </cell>
          <cell r="EC46" t="str">
            <v>Def</v>
          </cell>
          <cell r="ED46" t="str">
            <v>nonDC</v>
          </cell>
        </row>
        <row r="47">
          <cell r="D47" t="str">
            <v>PC2130103</v>
          </cell>
          <cell r="E47" t="str">
            <v>City Parks Small Plant Replacement</v>
          </cell>
          <cell r="F47" t="str">
            <v>Auckland Council</v>
          </cell>
          <cell r="G47" t="str">
            <v>City parks services</v>
          </cell>
          <cell r="H47" t="str">
            <v>E173105</v>
          </cell>
          <cell r="I47" t="str">
            <v>City parks services management</v>
          </cell>
          <cell r="J47" t="str">
            <v>Commercial and investment</v>
          </cell>
          <cell r="K47" t="str">
            <v>Commercial</v>
          </cell>
          <cell r="L47" t="str">
            <v>Parks management services</v>
          </cell>
          <cell r="M47" t="str">
            <v>Commercial and investment</v>
          </cell>
          <cell r="N47" t="str">
            <v>Commercial</v>
          </cell>
          <cell r="O47" t="str">
            <v>Parks management services</v>
          </cell>
          <cell r="P47" t="str">
            <v>Commercial and investment</v>
          </cell>
          <cell r="Q47" t="str">
            <v>Commercial</v>
          </cell>
          <cell r="R47" t="str">
            <v>Parks management services</v>
          </cell>
          <cell r="S47" t="str">
            <v>A0751205</v>
          </cell>
          <cell r="T47" t="str">
            <v>A0751205</v>
          </cell>
          <cell r="U47" t="str">
            <v>Parks management services</v>
          </cell>
          <cell r="V47" t="str">
            <v>L050</v>
          </cell>
          <cell r="W47" t="str">
            <v>Regional</v>
          </cell>
          <cell r="X47" t="str">
            <v>PL43780</v>
          </cell>
          <cell r="Y47" t="str">
            <v>Expense</v>
          </cell>
          <cell r="Z47">
            <v>20110701</v>
          </cell>
          <cell r="AA47">
            <v>20220630</v>
          </cell>
          <cell r="AB47">
            <v>1</v>
          </cell>
          <cell r="AC47" t="str">
            <v>Programme</v>
          </cell>
          <cell r="AD47">
            <v>0</v>
          </cell>
          <cell r="AE47">
            <v>0</v>
          </cell>
          <cell r="AF47">
            <v>0</v>
          </cell>
          <cell r="AG47">
            <v>1</v>
          </cell>
          <cell r="AH47">
            <v>27</v>
          </cell>
          <cell r="AI47" t="str">
            <v>No AMP</v>
          </cell>
          <cell r="AJ47" t="str">
            <v>Plant and equipment (Capex)</v>
          </cell>
          <cell r="AK47">
            <v>10</v>
          </cell>
          <cell r="AM47">
            <v>1</v>
          </cell>
          <cell r="AT47">
            <v>156067</v>
          </cell>
          <cell r="AU47">
            <v>156067</v>
          </cell>
          <cell r="AV47">
            <v>156067</v>
          </cell>
          <cell r="AW47">
            <v>156067</v>
          </cell>
          <cell r="AX47">
            <v>156067</v>
          </cell>
          <cell r="AY47">
            <v>156067</v>
          </cell>
          <cell r="AZ47">
            <v>156067</v>
          </cell>
          <cell r="BA47">
            <v>157000</v>
          </cell>
          <cell r="BB47">
            <v>157000</v>
          </cell>
          <cell r="BC47">
            <v>157000</v>
          </cell>
          <cell r="BD47">
            <v>3.3000000000000002E-2</v>
          </cell>
          <cell r="BE47">
            <v>6.7088999999999732E-2</v>
          </cell>
          <cell r="BF47">
            <v>0.10230293699999971</v>
          </cell>
          <cell r="BG47">
            <v>0.14088353979499968</v>
          </cell>
          <cell r="BH47">
            <v>0.18195534722761963</v>
          </cell>
          <cell r="BI47">
            <v>0.21859596299167583</v>
          </cell>
          <cell r="BJ47">
            <v>0.25637243784441766</v>
          </cell>
          <cell r="BK47">
            <v>0.29783272829328333</v>
          </cell>
          <cell r="BL47">
            <v>0.3445547065118415</v>
          </cell>
          <cell r="BM47">
            <v>0.39295867594626777</v>
          </cell>
          <cell r="BN47">
            <v>0</v>
          </cell>
          <cell r="BO47">
            <v>5150.2110000000002</v>
          </cell>
          <cell r="BP47">
            <v>10470.378962999957</v>
          </cell>
          <cell r="BQ47">
            <v>15966.112468778954</v>
          </cell>
          <cell r="BR47">
            <v>21987.271405186217</v>
          </cell>
          <cell r="BS47">
            <v>28397.225175772914</v>
          </cell>
          <cell r="BT47">
            <v>34115.616156221869</v>
          </cell>
          <cell r="BU47">
            <v>40011.277257064728</v>
          </cell>
          <cell r="BV47">
            <v>46759.738342045486</v>
          </cell>
          <cell r="BW47">
            <v>54095.088922359115</v>
          </cell>
          <cell r="BX47">
            <v>61694.51212356404</v>
          </cell>
          <cell r="BY47">
            <v>0</v>
          </cell>
          <cell r="BZ47">
            <v>161217.21100000001</v>
          </cell>
          <cell r="CA47">
            <v>166537.37896299997</v>
          </cell>
          <cell r="CB47">
            <v>172033.11246877894</v>
          </cell>
          <cell r="CC47">
            <v>178054.27140518621</v>
          </cell>
          <cell r="CD47">
            <v>184464.22517577291</v>
          </cell>
          <cell r="CE47">
            <v>190182.61615622186</v>
          </cell>
          <cell r="CF47">
            <v>196078.27725706474</v>
          </cell>
          <cell r="CG47">
            <v>203759.73834204549</v>
          </cell>
          <cell r="CH47">
            <v>211095.08892235911</v>
          </cell>
          <cell r="CI47">
            <v>218694.51212356403</v>
          </cell>
          <cell r="CK47">
            <v>0</v>
          </cell>
          <cell r="CL47">
            <v>0</v>
          </cell>
          <cell r="CM47">
            <v>0</v>
          </cell>
          <cell r="CN47">
            <v>0</v>
          </cell>
          <cell r="CO47">
            <v>0</v>
          </cell>
          <cell r="CP47">
            <v>0</v>
          </cell>
          <cell r="CQ47">
            <v>0</v>
          </cell>
          <cell r="CR47">
            <v>0</v>
          </cell>
          <cell r="CS47">
            <v>0</v>
          </cell>
          <cell r="CT47">
            <v>0</v>
          </cell>
          <cell r="CU47">
            <v>0</v>
          </cell>
          <cell r="CW47">
            <v>0</v>
          </cell>
          <cell r="CX47">
            <v>0</v>
          </cell>
          <cell r="CY47">
            <v>0</v>
          </cell>
          <cell r="CZ47">
            <v>0</v>
          </cell>
          <cell r="DA47">
            <v>0</v>
          </cell>
          <cell r="DB47">
            <v>0</v>
          </cell>
          <cell r="DC47">
            <v>0</v>
          </cell>
          <cell r="DD47">
            <v>0</v>
          </cell>
          <cell r="DE47">
            <v>0</v>
          </cell>
          <cell r="DF47">
            <v>0</v>
          </cell>
          <cell r="DG47">
            <v>0</v>
          </cell>
          <cell r="DI47">
            <v>0</v>
          </cell>
          <cell r="DJ47">
            <v>161217.21100000001</v>
          </cell>
          <cell r="DK47">
            <v>166537.37896299997</v>
          </cell>
          <cell r="DL47">
            <v>172033.11246877894</v>
          </cell>
          <cell r="DM47">
            <v>178054.27140518621</v>
          </cell>
          <cell r="DN47">
            <v>184464.22517577291</v>
          </cell>
          <cell r="DO47">
            <v>190182.61615622186</v>
          </cell>
          <cell r="DP47">
            <v>196078.27725706474</v>
          </cell>
          <cell r="DQ47">
            <v>203759.73834204549</v>
          </cell>
          <cell r="DR47">
            <v>211095.08892235911</v>
          </cell>
          <cell r="DS47">
            <v>218694.51212356403</v>
          </cell>
          <cell r="DU47" t="str">
            <v>ACC 732/000001</v>
          </cell>
          <cell r="DV47">
            <v>0</v>
          </cell>
          <cell r="DW47">
            <v>0</v>
          </cell>
          <cell r="DX47">
            <v>2</v>
          </cell>
          <cell r="DY47">
            <v>1563469</v>
          </cell>
          <cell r="DZ47">
            <v>1882116.4318139935</v>
          </cell>
          <cell r="EB47">
            <v>1882116.4318139935</v>
          </cell>
          <cell r="EC47" t="str">
            <v>Def</v>
          </cell>
          <cell r="ED47" t="str">
            <v>nonDC</v>
          </cell>
        </row>
        <row r="48">
          <cell r="D48" t="str">
            <v>PC2130104</v>
          </cell>
          <cell r="E48" t="str">
            <v>City Parks vehicle replacement</v>
          </cell>
          <cell r="F48" t="str">
            <v>Auckland Council</v>
          </cell>
          <cell r="G48" t="str">
            <v>City parks services</v>
          </cell>
          <cell r="H48" t="str">
            <v>E173105</v>
          </cell>
          <cell r="I48" t="str">
            <v>City parks services management</v>
          </cell>
          <cell r="J48" t="str">
            <v>Commercial and investment</v>
          </cell>
          <cell r="K48" t="str">
            <v>Commercial</v>
          </cell>
          <cell r="L48" t="str">
            <v>Parks management services</v>
          </cell>
          <cell r="M48" t="str">
            <v>Commercial and investment</v>
          </cell>
          <cell r="N48" t="str">
            <v>Commercial</v>
          </cell>
          <cell r="O48" t="str">
            <v>Other commercial activities</v>
          </cell>
          <cell r="P48" t="str">
            <v>Commercial and investment</v>
          </cell>
          <cell r="Q48" t="str">
            <v>Commercial</v>
          </cell>
          <cell r="R48" t="str">
            <v>Other commercial activities</v>
          </cell>
          <cell r="S48" t="str">
            <v>A2031505</v>
          </cell>
          <cell r="T48" t="str">
            <v>A0751205</v>
          </cell>
          <cell r="U48" t="str">
            <v>Parks management services</v>
          </cell>
          <cell r="V48" t="str">
            <v>L050</v>
          </cell>
          <cell r="W48" t="str">
            <v>Regional</v>
          </cell>
          <cell r="X48" t="str">
            <v>FY12 - Only</v>
          </cell>
          <cell r="Y48" t="str">
            <v>Expense</v>
          </cell>
          <cell r="Z48">
            <v>20110701</v>
          </cell>
          <cell r="AA48">
            <v>20220630</v>
          </cell>
          <cell r="AB48">
            <v>1</v>
          </cell>
          <cell r="AC48" t="str">
            <v>Programme</v>
          </cell>
          <cell r="AD48">
            <v>0</v>
          </cell>
          <cell r="AE48">
            <v>0</v>
          </cell>
          <cell r="AF48">
            <v>0</v>
          </cell>
          <cell r="AG48">
            <v>1</v>
          </cell>
          <cell r="AH48">
            <v>10</v>
          </cell>
          <cell r="AI48" t="str">
            <v>Council Fleet</v>
          </cell>
          <cell r="AJ48" t="str">
            <v>Motor vehicles (Capex)</v>
          </cell>
          <cell r="AK48">
            <v>8</v>
          </cell>
          <cell r="AM48">
            <v>1</v>
          </cell>
          <cell r="AS48">
            <v>1031991</v>
          </cell>
          <cell r="BD48">
            <v>3.3000000000000002E-2</v>
          </cell>
          <cell r="BE48">
            <v>6.7088999999999732E-2</v>
          </cell>
          <cell r="BF48">
            <v>0.10230293699999971</v>
          </cell>
          <cell r="BG48">
            <v>0.14088353979499968</v>
          </cell>
          <cell r="BH48">
            <v>0.18195534722761963</v>
          </cell>
          <cell r="BI48">
            <v>0.21859596299167583</v>
          </cell>
          <cell r="BJ48">
            <v>0.25637243784441766</v>
          </cell>
          <cell r="BK48">
            <v>0.29783272829328333</v>
          </cell>
          <cell r="BL48">
            <v>0.3445547065118415</v>
          </cell>
          <cell r="BM48">
            <v>0.39295867594626777</v>
          </cell>
          <cell r="BN48">
            <v>0</v>
          </cell>
          <cell r="BO48">
            <v>0</v>
          </cell>
          <cell r="BP48">
            <v>0</v>
          </cell>
          <cell r="BQ48">
            <v>0</v>
          </cell>
          <cell r="BR48">
            <v>0</v>
          </cell>
          <cell r="BS48">
            <v>0</v>
          </cell>
          <cell r="BT48">
            <v>0</v>
          </cell>
          <cell r="BU48">
            <v>0</v>
          </cell>
          <cell r="BV48">
            <v>0</v>
          </cell>
          <cell r="BW48">
            <v>0</v>
          </cell>
          <cell r="BX48">
            <v>0</v>
          </cell>
          <cell r="BY48">
            <v>1031991</v>
          </cell>
          <cell r="BZ48">
            <v>0</v>
          </cell>
          <cell r="CA48">
            <v>0</v>
          </cell>
          <cell r="CB48">
            <v>0</v>
          </cell>
          <cell r="CC48">
            <v>0</v>
          </cell>
          <cell r="CD48">
            <v>0</v>
          </cell>
          <cell r="CE48">
            <v>0</v>
          </cell>
          <cell r="CF48">
            <v>0</v>
          </cell>
          <cell r="CG48">
            <v>0</v>
          </cell>
          <cell r="CH48">
            <v>0</v>
          </cell>
          <cell r="CI48">
            <v>0</v>
          </cell>
          <cell r="CK48">
            <v>0</v>
          </cell>
          <cell r="CL48">
            <v>0</v>
          </cell>
          <cell r="CM48">
            <v>0</v>
          </cell>
          <cell r="CN48">
            <v>0</v>
          </cell>
          <cell r="CO48">
            <v>0</v>
          </cell>
          <cell r="CP48">
            <v>0</v>
          </cell>
          <cell r="CQ48">
            <v>0</v>
          </cell>
          <cell r="CR48">
            <v>0</v>
          </cell>
          <cell r="CS48">
            <v>0</v>
          </cell>
          <cell r="CT48">
            <v>0</v>
          </cell>
          <cell r="CU48">
            <v>0</v>
          </cell>
          <cell r="CW48">
            <v>0</v>
          </cell>
          <cell r="CX48">
            <v>0</v>
          </cell>
          <cell r="CY48">
            <v>0</v>
          </cell>
          <cell r="CZ48">
            <v>0</v>
          </cell>
          <cell r="DA48">
            <v>0</v>
          </cell>
          <cell r="DB48">
            <v>0</v>
          </cell>
          <cell r="DC48">
            <v>0</v>
          </cell>
          <cell r="DD48">
            <v>0</v>
          </cell>
          <cell r="DE48">
            <v>0</v>
          </cell>
          <cell r="DF48">
            <v>0</v>
          </cell>
          <cell r="DG48">
            <v>0</v>
          </cell>
          <cell r="DI48">
            <v>1031991</v>
          </cell>
          <cell r="DJ48">
            <v>0</v>
          </cell>
          <cell r="DK48">
            <v>0</v>
          </cell>
          <cell r="DL48">
            <v>0</v>
          </cell>
          <cell r="DM48">
            <v>0</v>
          </cell>
          <cell r="DN48">
            <v>0</v>
          </cell>
          <cell r="DO48">
            <v>0</v>
          </cell>
          <cell r="DP48">
            <v>0</v>
          </cell>
          <cell r="DQ48">
            <v>0</v>
          </cell>
          <cell r="DR48">
            <v>0</v>
          </cell>
          <cell r="DS48">
            <v>0</v>
          </cell>
          <cell r="DU48" t="str">
            <v>ACC 732/000005</v>
          </cell>
          <cell r="DV48">
            <v>0</v>
          </cell>
          <cell r="DW48">
            <v>0</v>
          </cell>
          <cell r="DX48">
            <v>2</v>
          </cell>
          <cell r="DY48">
            <v>0</v>
          </cell>
          <cell r="DZ48">
            <v>0</v>
          </cell>
          <cell r="EB48">
            <v>0</v>
          </cell>
          <cell r="EC48" t="str">
            <v>Def</v>
          </cell>
          <cell r="ED48" t="str">
            <v>nonDC</v>
          </cell>
        </row>
        <row r="49">
          <cell r="D49" t="str">
            <v>PC2130104</v>
          </cell>
          <cell r="E49" t="str">
            <v>City Parks vehicle replacement</v>
          </cell>
          <cell r="F49" t="str">
            <v>Auckland Council</v>
          </cell>
          <cell r="G49" t="str">
            <v>City parks services</v>
          </cell>
          <cell r="H49" t="str">
            <v>E173105</v>
          </cell>
          <cell r="I49" t="str">
            <v>City parks services management</v>
          </cell>
          <cell r="J49" t="str">
            <v>Commercial and investment</v>
          </cell>
          <cell r="K49" t="str">
            <v>Commercial</v>
          </cell>
          <cell r="L49" t="str">
            <v>Parks management services</v>
          </cell>
          <cell r="M49" t="str">
            <v>Commercial and investment</v>
          </cell>
          <cell r="N49" t="str">
            <v>Commercial</v>
          </cell>
          <cell r="O49" t="str">
            <v>Other commercial activities</v>
          </cell>
          <cell r="P49" t="str">
            <v>Commercial and investment</v>
          </cell>
          <cell r="Q49" t="str">
            <v>Commercial</v>
          </cell>
          <cell r="R49" t="str">
            <v>Parks management services</v>
          </cell>
          <cell r="S49" t="str">
            <v>A0751205</v>
          </cell>
          <cell r="T49" t="str">
            <v>A0751205</v>
          </cell>
          <cell r="U49" t="str">
            <v>Parks management services</v>
          </cell>
          <cell r="V49" t="str">
            <v>L050</v>
          </cell>
          <cell r="W49" t="str">
            <v>Regional</v>
          </cell>
          <cell r="X49" t="str">
            <v>PL43780</v>
          </cell>
          <cell r="Y49" t="str">
            <v>Expense</v>
          </cell>
          <cell r="Z49">
            <v>20110701</v>
          </cell>
          <cell r="AA49">
            <v>20220630</v>
          </cell>
          <cell r="AB49">
            <v>1</v>
          </cell>
          <cell r="AC49" t="str">
            <v>Programme</v>
          </cell>
          <cell r="AD49">
            <v>0</v>
          </cell>
          <cell r="AE49">
            <v>0</v>
          </cell>
          <cell r="AF49">
            <v>0</v>
          </cell>
          <cell r="AG49">
            <v>1</v>
          </cell>
          <cell r="AH49">
            <v>10</v>
          </cell>
          <cell r="AI49" t="str">
            <v>Council Fleet</v>
          </cell>
          <cell r="AJ49" t="str">
            <v>Motor vehicles (Capex)</v>
          </cell>
          <cell r="AK49">
            <v>8</v>
          </cell>
          <cell r="AM49">
            <v>1</v>
          </cell>
          <cell r="AT49">
            <v>2027000</v>
          </cell>
          <cell r="AU49">
            <v>2027000</v>
          </cell>
          <cell r="AV49">
            <v>2027000</v>
          </cell>
          <cell r="AW49">
            <v>2027000</v>
          </cell>
          <cell r="AX49">
            <v>2027000</v>
          </cell>
          <cell r="AY49">
            <v>2027000</v>
          </cell>
          <cell r="AZ49">
            <v>2027000</v>
          </cell>
          <cell r="BA49">
            <v>2027000</v>
          </cell>
          <cell r="BB49">
            <v>2027000</v>
          </cell>
          <cell r="BC49">
            <v>2027000</v>
          </cell>
          <cell r="BD49">
            <v>3.3000000000000002E-2</v>
          </cell>
          <cell r="BE49">
            <v>6.7088999999999732E-2</v>
          </cell>
          <cell r="BF49">
            <v>0.10230293699999971</v>
          </cell>
          <cell r="BG49">
            <v>0.14088353979499968</v>
          </cell>
          <cell r="BH49">
            <v>0.18195534722761963</v>
          </cell>
          <cell r="BI49">
            <v>0.21859596299167583</v>
          </cell>
          <cell r="BJ49">
            <v>0.25637243784441766</v>
          </cell>
          <cell r="BK49">
            <v>0.29783272829328333</v>
          </cell>
          <cell r="BL49">
            <v>0.3445547065118415</v>
          </cell>
          <cell r="BM49">
            <v>0.39295867594626777</v>
          </cell>
          <cell r="BN49">
            <v>0</v>
          </cell>
          <cell r="BO49">
            <v>66891</v>
          </cell>
          <cell r="BP49">
            <v>135989.40299999947</v>
          </cell>
          <cell r="BQ49">
            <v>207368.05329899941</v>
          </cell>
          <cell r="BR49">
            <v>285570.93516446435</v>
          </cell>
          <cell r="BS49">
            <v>368823.48883038497</v>
          </cell>
          <cell r="BT49">
            <v>443094.01698412688</v>
          </cell>
          <cell r="BU49">
            <v>519666.9315106346</v>
          </cell>
          <cell r="BV49">
            <v>603706.94025048532</v>
          </cell>
          <cell r="BW49">
            <v>698412.39009950275</v>
          </cell>
          <cell r="BX49">
            <v>796527.23614308471</v>
          </cell>
          <cell r="BY49">
            <v>0</v>
          </cell>
          <cell r="BZ49">
            <v>2093891</v>
          </cell>
          <cell r="CA49">
            <v>2162989.4029999995</v>
          </cell>
          <cell r="CB49">
            <v>2234368.0532989996</v>
          </cell>
          <cell r="CC49">
            <v>2312570.9351644642</v>
          </cell>
          <cell r="CD49">
            <v>2395823.4888303848</v>
          </cell>
          <cell r="CE49">
            <v>2470094.016984127</v>
          </cell>
          <cell r="CF49">
            <v>2546666.9315106347</v>
          </cell>
          <cell r="CG49">
            <v>2630706.9402504852</v>
          </cell>
          <cell r="CH49">
            <v>2725412.3900995026</v>
          </cell>
          <cell r="CI49">
            <v>2823527.2361430847</v>
          </cell>
          <cell r="CK49">
            <v>0</v>
          </cell>
          <cell r="CL49">
            <v>0</v>
          </cell>
          <cell r="CM49">
            <v>0</v>
          </cell>
          <cell r="CN49">
            <v>0</v>
          </cell>
          <cell r="CO49">
            <v>0</v>
          </cell>
          <cell r="CP49">
            <v>0</v>
          </cell>
          <cell r="CQ49">
            <v>0</v>
          </cell>
          <cell r="CR49">
            <v>0</v>
          </cell>
          <cell r="CS49">
            <v>0</v>
          </cell>
          <cell r="CT49">
            <v>0</v>
          </cell>
          <cell r="CU49">
            <v>0</v>
          </cell>
          <cell r="CW49">
            <v>0</v>
          </cell>
          <cell r="CX49">
            <v>0</v>
          </cell>
          <cell r="CY49">
            <v>0</v>
          </cell>
          <cell r="CZ49">
            <v>0</v>
          </cell>
          <cell r="DA49">
            <v>0</v>
          </cell>
          <cell r="DB49">
            <v>0</v>
          </cell>
          <cell r="DC49">
            <v>0</v>
          </cell>
          <cell r="DD49">
            <v>0</v>
          </cell>
          <cell r="DE49">
            <v>0</v>
          </cell>
          <cell r="DF49">
            <v>0</v>
          </cell>
          <cell r="DG49">
            <v>0</v>
          </cell>
          <cell r="DI49">
            <v>0</v>
          </cell>
          <cell r="DJ49">
            <v>2093891</v>
          </cell>
          <cell r="DK49">
            <v>2162989.4029999995</v>
          </cell>
          <cell r="DL49">
            <v>2234368.0532989996</v>
          </cell>
          <cell r="DM49">
            <v>2312570.9351644642</v>
          </cell>
          <cell r="DN49">
            <v>2395823.4888303848</v>
          </cell>
          <cell r="DO49">
            <v>2470094.016984127</v>
          </cell>
          <cell r="DP49">
            <v>2546666.9315106347</v>
          </cell>
          <cell r="DQ49">
            <v>2630706.9402504852</v>
          </cell>
          <cell r="DR49">
            <v>2725412.3900995026</v>
          </cell>
          <cell r="DS49">
            <v>2823527.2361430847</v>
          </cell>
          <cell r="DU49" t="str">
            <v>ACC 732/000005</v>
          </cell>
          <cell r="DV49">
            <v>0</v>
          </cell>
          <cell r="DW49">
            <v>0</v>
          </cell>
          <cell r="DX49">
            <v>2</v>
          </cell>
          <cell r="DY49">
            <v>20270000</v>
          </cell>
          <cell r="DZ49">
            <v>24396050.395281684</v>
          </cell>
          <cell r="EB49">
            <v>24396050.395281684</v>
          </cell>
          <cell r="EC49" t="str">
            <v>Def</v>
          </cell>
          <cell r="ED49" t="str">
            <v>nonDC</v>
          </cell>
        </row>
        <row r="50">
          <cell r="D50" t="str">
            <v>PC2020000</v>
          </cell>
          <cell r="E50" t="str">
            <v>CDEM Appliances</v>
          </cell>
          <cell r="F50" t="str">
            <v>Auckland Council</v>
          </cell>
          <cell r="G50" t="str">
            <v>Civil defence</v>
          </cell>
          <cell r="H50" t="str">
            <v>E118115</v>
          </cell>
          <cell r="I50" t="str">
            <v>Hazard management</v>
          </cell>
          <cell r="J50" t="str">
            <v>Community</v>
          </cell>
          <cell r="K50" t="str">
            <v>Emergency management</v>
          </cell>
          <cell r="L50" t="str">
            <v>Emergency management and preparedness</v>
          </cell>
          <cell r="M50" t="str">
            <v>Community</v>
          </cell>
          <cell r="N50" t="str">
            <v>Emergency management</v>
          </cell>
          <cell r="O50" t="str">
            <v>Emergency management and preparedness</v>
          </cell>
          <cell r="P50" t="str">
            <v>Community</v>
          </cell>
          <cell r="Q50" t="str">
            <v>Emergency management</v>
          </cell>
          <cell r="R50" t="str">
            <v>Emergency management and preparedness</v>
          </cell>
          <cell r="S50" t="str">
            <v>A1031105</v>
          </cell>
          <cell r="T50" t="str">
            <v>A1031105</v>
          </cell>
          <cell r="U50" t="str">
            <v>Emergency management and preparedness</v>
          </cell>
          <cell r="V50" t="str">
            <v>L050</v>
          </cell>
          <cell r="W50" t="str">
            <v>Regional</v>
          </cell>
          <cell r="X50" t="str">
            <v>PL43780</v>
          </cell>
          <cell r="Y50" t="str">
            <v>Expense</v>
          </cell>
          <cell r="Z50">
            <v>20100701</v>
          </cell>
          <cell r="AA50">
            <v>20220630</v>
          </cell>
          <cell r="AB50">
            <v>1</v>
          </cell>
          <cell r="AC50" t="str">
            <v>Programme</v>
          </cell>
          <cell r="AD50">
            <v>0</v>
          </cell>
          <cell r="AE50">
            <v>0</v>
          </cell>
          <cell r="AF50">
            <v>0</v>
          </cell>
          <cell r="AG50">
            <v>1</v>
          </cell>
          <cell r="AH50">
            <v>10</v>
          </cell>
          <cell r="AI50" t="str">
            <v>Council Fleet</v>
          </cell>
          <cell r="AJ50" t="str">
            <v>Plant and equipment (Capex)</v>
          </cell>
          <cell r="AK50">
            <v>10</v>
          </cell>
          <cell r="AM50">
            <v>1</v>
          </cell>
          <cell r="AS50">
            <v>201088</v>
          </cell>
          <cell r="AT50">
            <v>192965</v>
          </cell>
          <cell r="AU50">
            <v>170585</v>
          </cell>
          <cell r="AV50">
            <v>121809</v>
          </cell>
          <cell r="AW50">
            <v>108600</v>
          </cell>
          <cell r="AX50">
            <v>124282</v>
          </cell>
          <cell r="AY50">
            <v>136055</v>
          </cell>
          <cell r="AZ50">
            <v>154080</v>
          </cell>
          <cell r="BA50">
            <v>150000</v>
          </cell>
          <cell r="BB50">
            <v>150000</v>
          </cell>
          <cell r="BC50">
            <v>150000</v>
          </cell>
          <cell r="BD50">
            <v>3.3000000000000002E-2</v>
          </cell>
          <cell r="BE50">
            <v>6.7088999999999732E-2</v>
          </cell>
          <cell r="BF50">
            <v>0.10230293699999971</v>
          </cell>
          <cell r="BG50">
            <v>0.14088353979499968</v>
          </cell>
          <cell r="BH50">
            <v>0.18195534722761963</v>
          </cell>
          <cell r="BI50">
            <v>0.21859596299167583</v>
          </cell>
          <cell r="BJ50">
            <v>0.25637243784441766</v>
          </cell>
          <cell r="BK50">
            <v>0.29783272829328333</v>
          </cell>
          <cell r="BL50">
            <v>0.3445547065118415</v>
          </cell>
          <cell r="BM50">
            <v>0.39295867594626777</v>
          </cell>
          <cell r="BN50">
            <v>0</v>
          </cell>
          <cell r="BO50">
            <v>6367.8450000000003</v>
          </cell>
          <cell r="BP50">
            <v>11444.377064999955</v>
          </cell>
          <cell r="BQ50">
            <v>12461.418453032964</v>
          </cell>
          <cell r="BR50">
            <v>15299.952421736965</v>
          </cell>
          <cell r="BS50">
            <v>22613.774464143022</v>
          </cell>
          <cell r="BT50">
            <v>29741.073744832454</v>
          </cell>
          <cell r="BU50">
            <v>39501.865223067871</v>
          </cell>
          <cell r="BV50">
            <v>44674.909243992501</v>
          </cell>
          <cell r="BW50">
            <v>51683.205976776226</v>
          </cell>
          <cell r="BX50">
            <v>58943.801391940164</v>
          </cell>
          <cell r="BY50">
            <v>201088</v>
          </cell>
          <cell r="BZ50">
            <v>199332.845</v>
          </cell>
          <cell r="CA50">
            <v>182029.37706499995</v>
          </cell>
          <cell r="CB50">
            <v>134270.41845303297</v>
          </cell>
          <cell r="CC50">
            <v>123899.95242173696</v>
          </cell>
          <cell r="CD50">
            <v>146895.77446414303</v>
          </cell>
          <cell r="CE50">
            <v>165796.07374483245</v>
          </cell>
          <cell r="CF50">
            <v>193581.86522306787</v>
          </cell>
          <cell r="CG50">
            <v>194674.9092439925</v>
          </cell>
          <cell r="CH50">
            <v>201683.20597677623</v>
          </cell>
          <cell r="CI50">
            <v>208943.80139194016</v>
          </cell>
          <cell r="CK50">
            <v>0</v>
          </cell>
          <cell r="CL50">
            <v>0</v>
          </cell>
          <cell r="CM50">
            <v>0</v>
          </cell>
          <cell r="CN50">
            <v>0</v>
          </cell>
          <cell r="CO50">
            <v>0</v>
          </cell>
          <cell r="CP50">
            <v>0</v>
          </cell>
          <cell r="CQ50">
            <v>0</v>
          </cell>
          <cell r="CR50">
            <v>0</v>
          </cell>
          <cell r="CS50">
            <v>0</v>
          </cell>
          <cell r="CT50">
            <v>0</v>
          </cell>
          <cell r="CU50">
            <v>0</v>
          </cell>
          <cell r="CW50">
            <v>0</v>
          </cell>
          <cell r="CX50">
            <v>0</v>
          </cell>
          <cell r="CY50">
            <v>0</v>
          </cell>
          <cell r="CZ50">
            <v>0</v>
          </cell>
          <cell r="DA50">
            <v>0</v>
          </cell>
          <cell r="DB50">
            <v>0</v>
          </cell>
          <cell r="DC50">
            <v>0</v>
          </cell>
          <cell r="DD50">
            <v>0</v>
          </cell>
          <cell r="DE50">
            <v>0</v>
          </cell>
          <cell r="DF50">
            <v>0</v>
          </cell>
          <cell r="DG50">
            <v>0</v>
          </cell>
          <cell r="DI50">
            <v>201088</v>
          </cell>
          <cell r="DJ50">
            <v>199332.845</v>
          </cell>
          <cell r="DK50">
            <v>182029.37706499995</v>
          </cell>
          <cell r="DL50">
            <v>134270.41845303297</v>
          </cell>
          <cell r="DM50">
            <v>123899.95242173696</v>
          </cell>
          <cell r="DN50">
            <v>146895.77446414303</v>
          </cell>
          <cell r="DO50">
            <v>165796.07374483245</v>
          </cell>
          <cell r="DP50">
            <v>193581.86522306787</v>
          </cell>
          <cell r="DQ50">
            <v>194674.9092439925</v>
          </cell>
          <cell r="DR50">
            <v>201683.20597677623</v>
          </cell>
          <cell r="DS50">
            <v>208943.80139194016</v>
          </cell>
          <cell r="DU50" t="str">
            <v>WCC 3ESEC-09-013</v>
          </cell>
          <cell r="DV50">
            <v>0</v>
          </cell>
          <cell r="DW50">
            <v>0</v>
          </cell>
          <cell r="DX50">
            <v>1</v>
          </cell>
          <cell r="DY50">
            <v>1458376</v>
          </cell>
          <cell r="DZ50">
            <v>1751108.2229845221</v>
          </cell>
          <cell r="EB50">
            <v>1751108.2229845221</v>
          </cell>
          <cell r="EC50" t="str">
            <v>Def</v>
          </cell>
          <cell r="ED50" t="str">
            <v>nonDC</v>
          </cell>
        </row>
        <row r="51">
          <cell r="D51" t="str">
            <v>PC2020004</v>
          </cell>
          <cell r="E51" t="str">
            <v>Rural Fire Minor Capex</v>
          </cell>
          <cell r="F51" t="str">
            <v>Auckland Council</v>
          </cell>
          <cell r="G51" t="str">
            <v>Civil defence</v>
          </cell>
          <cell r="H51" t="str">
            <v>E118115</v>
          </cell>
          <cell r="I51" t="str">
            <v>Hazard management</v>
          </cell>
          <cell r="J51" t="str">
            <v>Community</v>
          </cell>
          <cell r="K51" t="str">
            <v>Emergency management</v>
          </cell>
          <cell r="L51" t="str">
            <v>Emergency management and preparedness</v>
          </cell>
          <cell r="M51" t="str">
            <v>Community</v>
          </cell>
          <cell r="N51" t="str">
            <v>Emergency management</v>
          </cell>
          <cell r="O51" t="str">
            <v>Emergency management and preparedness</v>
          </cell>
          <cell r="P51" t="str">
            <v>Community</v>
          </cell>
          <cell r="Q51" t="str">
            <v>Emergency management</v>
          </cell>
          <cell r="R51" t="str">
            <v>Emergency management and preparedness</v>
          </cell>
          <cell r="S51" t="str">
            <v>A1031105</v>
          </cell>
          <cell r="T51" t="str">
            <v>A1031105</v>
          </cell>
          <cell r="U51" t="str">
            <v>Emergency management and preparedness</v>
          </cell>
          <cell r="V51" t="str">
            <v>L050</v>
          </cell>
          <cell r="W51" t="str">
            <v>Regional</v>
          </cell>
          <cell r="X51" t="str">
            <v>FY12 - Only</v>
          </cell>
          <cell r="Y51" t="str">
            <v>Expense</v>
          </cell>
          <cell r="Z51">
            <v>20080701</v>
          </cell>
          <cell r="AA51">
            <v>20120630</v>
          </cell>
          <cell r="AB51">
            <v>1</v>
          </cell>
          <cell r="AC51" t="str">
            <v>Programme</v>
          </cell>
          <cell r="AD51">
            <v>0</v>
          </cell>
          <cell r="AE51">
            <v>0</v>
          </cell>
          <cell r="AF51">
            <v>0</v>
          </cell>
          <cell r="AG51">
            <v>1</v>
          </cell>
          <cell r="AH51">
            <v>3</v>
          </cell>
          <cell r="AI51" t="str">
            <v>Corporate Property</v>
          </cell>
          <cell r="AJ51" t="str">
            <v>Plant and equipment (Capex)</v>
          </cell>
          <cell r="AK51">
            <v>10</v>
          </cell>
          <cell r="AP51">
            <v>1</v>
          </cell>
          <cell r="AS51">
            <v>258122</v>
          </cell>
          <cell r="BD51">
            <v>3.3000000000000002E-2</v>
          </cell>
          <cell r="BE51">
            <v>6.7088999999999732E-2</v>
          </cell>
          <cell r="BF51">
            <v>0.10230293699999971</v>
          </cell>
          <cell r="BG51">
            <v>0.14088353979499968</v>
          </cell>
          <cell r="BH51">
            <v>0.18195534722761963</v>
          </cell>
          <cell r="BI51">
            <v>0.21859596299167583</v>
          </cell>
          <cell r="BJ51">
            <v>0.25637243784441766</v>
          </cell>
          <cell r="BK51">
            <v>0.29783272829328333</v>
          </cell>
          <cell r="BL51">
            <v>0.3445547065118415</v>
          </cell>
          <cell r="BM51">
            <v>0.39295867594626777</v>
          </cell>
          <cell r="BN51">
            <v>0</v>
          </cell>
          <cell r="BO51">
            <v>0</v>
          </cell>
          <cell r="BP51">
            <v>0</v>
          </cell>
          <cell r="BQ51">
            <v>0</v>
          </cell>
          <cell r="BR51">
            <v>0</v>
          </cell>
          <cell r="BS51">
            <v>0</v>
          </cell>
          <cell r="BT51">
            <v>0</v>
          </cell>
          <cell r="BU51">
            <v>0</v>
          </cell>
          <cell r="BV51">
            <v>0</v>
          </cell>
          <cell r="BW51">
            <v>0</v>
          </cell>
          <cell r="BX51">
            <v>0</v>
          </cell>
          <cell r="BY51">
            <v>258122</v>
          </cell>
          <cell r="BZ51">
            <v>0</v>
          </cell>
          <cell r="CA51">
            <v>0</v>
          </cell>
          <cell r="CB51">
            <v>0</v>
          </cell>
          <cell r="CC51">
            <v>0</v>
          </cell>
          <cell r="CD51">
            <v>0</v>
          </cell>
          <cell r="CE51">
            <v>0</v>
          </cell>
          <cell r="CF51">
            <v>0</v>
          </cell>
          <cell r="CG51">
            <v>0</v>
          </cell>
          <cell r="CH51">
            <v>0</v>
          </cell>
          <cell r="CI51">
            <v>0</v>
          </cell>
          <cell r="CK51">
            <v>0</v>
          </cell>
          <cell r="CL51">
            <v>0</v>
          </cell>
          <cell r="CM51">
            <v>0</v>
          </cell>
          <cell r="CN51">
            <v>0</v>
          </cell>
          <cell r="CO51">
            <v>0</v>
          </cell>
          <cell r="CP51">
            <v>0</v>
          </cell>
          <cell r="CQ51">
            <v>0</v>
          </cell>
          <cell r="CR51">
            <v>0</v>
          </cell>
          <cell r="CS51">
            <v>0</v>
          </cell>
          <cell r="CT51">
            <v>0</v>
          </cell>
          <cell r="CU51">
            <v>0</v>
          </cell>
          <cell r="CW51">
            <v>0</v>
          </cell>
          <cell r="CX51">
            <v>0</v>
          </cell>
          <cell r="CY51">
            <v>0</v>
          </cell>
          <cell r="CZ51">
            <v>0</v>
          </cell>
          <cell r="DA51">
            <v>0</v>
          </cell>
          <cell r="DB51">
            <v>0</v>
          </cell>
          <cell r="DC51">
            <v>0</v>
          </cell>
          <cell r="DD51">
            <v>0</v>
          </cell>
          <cell r="DE51">
            <v>0</v>
          </cell>
          <cell r="DF51">
            <v>0</v>
          </cell>
          <cell r="DG51">
            <v>0</v>
          </cell>
          <cell r="DI51">
            <v>258122</v>
          </cell>
          <cell r="DJ51">
            <v>0</v>
          </cell>
          <cell r="DK51">
            <v>0</v>
          </cell>
          <cell r="DL51">
            <v>0</v>
          </cell>
          <cell r="DM51">
            <v>0</v>
          </cell>
          <cell r="DN51">
            <v>0</v>
          </cell>
          <cell r="DO51">
            <v>0</v>
          </cell>
          <cell r="DP51">
            <v>0</v>
          </cell>
          <cell r="DQ51">
            <v>0</v>
          </cell>
          <cell r="DR51">
            <v>0</v>
          </cell>
          <cell r="DS51">
            <v>0</v>
          </cell>
          <cell r="DU51" t="str">
            <v>WCC 3ESEC-09-016</v>
          </cell>
          <cell r="DV51">
            <v>0</v>
          </cell>
          <cell r="DW51">
            <v>0</v>
          </cell>
          <cell r="DX51">
            <v>2</v>
          </cell>
          <cell r="DY51">
            <v>0</v>
          </cell>
          <cell r="DZ51">
            <v>0</v>
          </cell>
          <cell r="EB51">
            <v>0</v>
          </cell>
          <cell r="EC51" t="str">
            <v>Def</v>
          </cell>
          <cell r="ED51" t="str">
            <v>nonDC</v>
          </cell>
        </row>
        <row r="52">
          <cell r="D52" t="str">
            <v>PC2020004</v>
          </cell>
          <cell r="E52" t="str">
            <v>Rural Fire Minor Capex</v>
          </cell>
          <cell r="F52" t="str">
            <v>Auckland Council</v>
          </cell>
          <cell r="G52" t="str">
            <v>Civil defence</v>
          </cell>
          <cell r="H52" t="str">
            <v>E118115</v>
          </cell>
          <cell r="I52" t="str">
            <v>Hazard management</v>
          </cell>
          <cell r="J52" t="str">
            <v>Community</v>
          </cell>
          <cell r="K52" t="str">
            <v>Emergency management</v>
          </cell>
          <cell r="L52" t="str">
            <v>Rural fire services</v>
          </cell>
          <cell r="M52" t="str">
            <v>Community</v>
          </cell>
          <cell r="N52" t="str">
            <v>Emergency management</v>
          </cell>
          <cell r="O52" t="str">
            <v>Rural fire services</v>
          </cell>
          <cell r="P52" t="str">
            <v>Community</v>
          </cell>
          <cell r="Q52" t="str">
            <v>Emergency management</v>
          </cell>
          <cell r="R52" t="str">
            <v>Rural fire services</v>
          </cell>
          <cell r="S52" t="str">
            <v>A1031205</v>
          </cell>
          <cell r="T52" t="str">
            <v>A1031205</v>
          </cell>
          <cell r="U52" t="str">
            <v>Rural fire services</v>
          </cell>
          <cell r="V52" t="str">
            <v>L050</v>
          </cell>
          <cell r="W52" t="str">
            <v>Regional</v>
          </cell>
          <cell r="X52" t="str">
            <v>PL43780</v>
          </cell>
          <cell r="Y52" t="str">
            <v>Expense</v>
          </cell>
          <cell r="Z52">
            <v>20120701</v>
          </cell>
          <cell r="AA52">
            <v>20140630</v>
          </cell>
          <cell r="AB52">
            <v>1</v>
          </cell>
          <cell r="AC52" t="str">
            <v>Programme</v>
          </cell>
          <cell r="AD52">
            <v>0</v>
          </cell>
          <cell r="AE52">
            <v>0</v>
          </cell>
          <cell r="AF52">
            <v>0</v>
          </cell>
          <cell r="AG52">
            <v>1</v>
          </cell>
          <cell r="AH52">
            <v>3</v>
          </cell>
          <cell r="AI52" t="str">
            <v>Corporate Property</v>
          </cell>
          <cell r="AJ52" t="str">
            <v>Plant and equipment (Capex)</v>
          </cell>
          <cell r="AK52">
            <v>10</v>
          </cell>
          <cell r="AM52">
            <v>1</v>
          </cell>
          <cell r="AT52">
            <v>0</v>
          </cell>
          <cell r="AU52">
            <v>0</v>
          </cell>
          <cell r="BD52">
            <v>3.3000000000000002E-2</v>
          </cell>
          <cell r="BE52">
            <v>6.7088999999999732E-2</v>
          </cell>
          <cell r="BF52">
            <v>0.10230293699999971</v>
          </cell>
          <cell r="BG52">
            <v>0.14088353979499968</v>
          </cell>
          <cell r="BH52">
            <v>0.18195534722761963</v>
          </cell>
          <cell r="BI52">
            <v>0.21859596299167583</v>
          </cell>
          <cell r="BJ52">
            <v>0.25637243784441766</v>
          </cell>
          <cell r="BK52">
            <v>0.29783272829328333</v>
          </cell>
          <cell r="BL52">
            <v>0.3445547065118415</v>
          </cell>
          <cell r="BM52">
            <v>0.39295867594626777</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K52">
            <v>0</v>
          </cell>
          <cell r="CL52">
            <v>0</v>
          </cell>
          <cell r="CM52">
            <v>0</v>
          </cell>
          <cell r="CN52">
            <v>0</v>
          </cell>
          <cell r="CO52">
            <v>0</v>
          </cell>
          <cell r="CP52">
            <v>0</v>
          </cell>
          <cell r="CQ52">
            <v>0</v>
          </cell>
          <cell r="CR52">
            <v>0</v>
          </cell>
          <cell r="CS52">
            <v>0</v>
          </cell>
          <cell r="CT52">
            <v>0</v>
          </cell>
          <cell r="CU52">
            <v>0</v>
          </cell>
          <cell r="CW52">
            <v>0</v>
          </cell>
          <cell r="CX52">
            <v>0</v>
          </cell>
          <cell r="CY52">
            <v>0</v>
          </cell>
          <cell r="CZ52">
            <v>0</v>
          </cell>
          <cell r="DA52">
            <v>0</v>
          </cell>
          <cell r="DB52">
            <v>0</v>
          </cell>
          <cell r="DC52">
            <v>0</v>
          </cell>
          <cell r="DD52">
            <v>0</v>
          </cell>
          <cell r="DE52">
            <v>0</v>
          </cell>
          <cell r="DF52">
            <v>0</v>
          </cell>
          <cell r="DG52">
            <v>0</v>
          </cell>
          <cell r="DI52">
            <v>0</v>
          </cell>
          <cell r="DJ52">
            <v>0</v>
          </cell>
          <cell r="DK52">
            <v>0</v>
          </cell>
          <cell r="DL52">
            <v>0</v>
          </cell>
          <cell r="DM52">
            <v>0</v>
          </cell>
          <cell r="DN52">
            <v>0</v>
          </cell>
          <cell r="DO52">
            <v>0</v>
          </cell>
          <cell r="DP52">
            <v>0</v>
          </cell>
          <cell r="DQ52">
            <v>0</v>
          </cell>
          <cell r="DR52">
            <v>0</v>
          </cell>
          <cell r="DS52">
            <v>0</v>
          </cell>
          <cell r="DU52" t="str">
            <v>WCC 3ESEC-09-016</v>
          </cell>
          <cell r="DV52">
            <v>0</v>
          </cell>
          <cell r="DW52">
            <v>0</v>
          </cell>
          <cell r="DX52">
            <v>2</v>
          </cell>
          <cell r="DY52">
            <v>0</v>
          </cell>
          <cell r="DZ52">
            <v>0</v>
          </cell>
          <cell r="EB52">
            <v>0</v>
          </cell>
          <cell r="EC52" t="str">
            <v>Def</v>
          </cell>
          <cell r="ED52" t="str">
            <v>nonDC</v>
          </cell>
        </row>
        <row r="53">
          <cell r="D53" t="str">
            <v>PC3200698</v>
          </cell>
          <cell r="E53" t="str">
            <v>Rural Fire Equipment Incl Fire Stations/Appl And Protective Clothing</v>
          </cell>
          <cell r="F53" t="str">
            <v>Auckland Council</v>
          </cell>
          <cell r="G53" t="str">
            <v>Civil defence</v>
          </cell>
          <cell r="H53" t="str">
            <v>E118115</v>
          </cell>
          <cell r="I53" t="str">
            <v>Hazard management</v>
          </cell>
          <cell r="J53" t="str">
            <v>Community</v>
          </cell>
          <cell r="K53" t="str">
            <v>Emergency management</v>
          </cell>
          <cell r="L53" t="str">
            <v>Rural fire services</v>
          </cell>
          <cell r="M53" t="str">
            <v>Community</v>
          </cell>
          <cell r="N53" t="str">
            <v>Emergency management</v>
          </cell>
          <cell r="O53" t="str">
            <v>Rural fire services</v>
          </cell>
          <cell r="P53" t="str">
            <v>Community</v>
          </cell>
          <cell r="Q53" t="str">
            <v>Emergency management</v>
          </cell>
          <cell r="R53" t="str">
            <v>Rural fire services</v>
          </cell>
          <cell r="S53" t="str">
            <v>A1031205</v>
          </cell>
          <cell r="T53" t="str">
            <v>A1031205</v>
          </cell>
          <cell r="U53" t="str">
            <v>Rural fire services</v>
          </cell>
          <cell r="V53" t="str">
            <v>L050</v>
          </cell>
          <cell r="W53" t="str">
            <v>Regional</v>
          </cell>
          <cell r="X53" t="str">
            <v>PL40810</v>
          </cell>
          <cell r="Y53" t="str">
            <v>Expense</v>
          </cell>
          <cell r="Z53">
            <v>20120701</v>
          </cell>
          <cell r="AA53">
            <v>20220630</v>
          </cell>
          <cell r="AB53">
            <v>1</v>
          </cell>
          <cell r="AC53" t="str">
            <v>Programme</v>
          </cell>
          <cell r="AD53">
            <v>0</v>
          </cell>
          <cell r="AE53">
            <v>0</v>
          </cell>
          <cell r="AF53">
            <v>0</v>
          </cell>
          <cell r="AG53">
            <v>1</v>
          </cell>
          <cell r="AH53">
            <v>27</v>
          </cell>
          <cell r="AI53" t="str">
            <v>No AMP</v>
          </cell>
          <cell r="AJ53" t="str">
            <v>Plant and equipment (Capex)</v>
          </cell>
          <cell r="AK53">
            <v>10</v>
          </cell>
          <cell r="AM53">
            <v>1</v>
          </cell>
          <cell r="AT53">
            <v>326000</v>
          </cell>
          <cell r="AU53">
            <v>297072</v>
          </cell>
          <cell r="AV53">
            <v>340133</v>
          </cell>
          <cell r="AW53">
            <v>324353</v>
          </cell>
          <cell r="AX53">
            <v>309500</v>
          </cell>
          <cell r="AY53">
            <v>260300</v>
          </cell>
          <cell r="AZ53">
            <v>191417</v>
          </cell>
          <cell r="BA53">
            <v>345497</v>
          </cell>
          <cell r="BB53">
            <v>345497</v>
          </cell>
          <cell r="BC53">
            <v>345497</v>
          </cell>
          <cell r="BD53">
            <v>3.3000000000000002E-2</v>
          </cell>
          <cell r="BE53">
            <v>6.7088999999999732E-2</v>
          </cell>
          <cell r="BF53">
            <v>0.10230293699999971</v>
          </cell>
          <cell r="BG53">
            <v>0.14088353979499968</v>
          </cell>
          <cell r="BH53">
            <v>0.18195534722761963</v>
          </cell>
          <cell r="BI53">
            <v>0.21859596299167583</v>
          </cell>
          <cell r="BJ53">
            <v>0.25637243784441766</v>
          </cell>
          <cell r="BK53">
            <v>0.29783272829328333</v>
          </cell>
          <cell r="BL53">
            <v>0.3445547065118415</v>
          </cell>
          <cell r="BM53">
            <v>0.39295867594626777</v>
          </cell>
          <cell r="BN53">
            <v>0</v>
          </cell>
          <cell r="BO53">
            <v>10758</v>
          </cell>
          <cell r="BP53">
            <v>19930.263407999919</v>
          </cell>
          <cell r="BQ53">
            <v>34796.604870620897</v>
          </cell>
          <cell r="BR53">
            <v>45695.998783127528</v>
          </cell>
          <cell r="BS53">
            <v>56315.179966948279</v>
          </cell>
          <cell r="BT53">
            <v>56900.52916673322</v>
          </cell>
          <cell r="BU53">
            <v>49074.042934864898</v>
          </cell>
          <cell r="BV53">
            <v>102900.31412714451</v>
          </cell>
          <cell r="BW53">
            <v>119042.61743572171</v>
          </cell>
          <cell r="BX53">
            <v>135766.04366340768</v>
          </cell>
          <cell r="BY53">
            <v>0</v>
          </cell>
          <cell r="BZ53">
            <v>336758</v>
          </cell>
          <cell r="CA53">
            <v>317002.26340799994</v>
          </cell>
          <cell r="CB53">
            <v>374929.60487062088</v>
          </cell>
          <cell r="CC53">
            <v>370048.99878312752</v>
          </cell>
          <cell r="CD53">
            <v>365815.17996694829</v>
          </cell>
          <cell r="CE53">
            <v>317200.52916673321</v>
          </cell>
          <cell r="CF53">
            <v>240491.0429348649</v>
          </cell>
          <cell r="CG53">
            <v>448397.31412714452</v>
          </cell>
          <cell r="CH53">
            <v>464539.61743572168</v>
          </cell>
          <cell r="CI53">
            <v>481263.04366340768</v>
          </cell>
          <cell r="CK53">
            <v>0</v>
          </cell>
          <cell r="CL53">
            <v>0</v>
          </cell>
          <cell r="CM53">
            <v>0</v>
          </cell>
          <cell r="CN53">
            <v>0</v>
          </cell>
          <cell r="CO53">
            <v>0</v>
          </cell>
          <cell r="CP53">
            <v>0</v>
          </cell>
          <cell r="CQ53">
            <v>0</v>
          </cell>
          <cell r="CR53">
            <v>0</v>
          </cell>
          <cell r="CS53">
            <v>0</v>
          </cell>
          <cell r="CT53">
            <v>0</v>
          </cell>
          <cell r="CU53">
            <v>0</v>
          </cell>
          <cell r="CW53">
            <v>0</v>
          </cell>
          <cell r="CX53">
            <v>0</v>
          </cell>
          <cell r="CY53">
            <v>0</v>
          </cell>
          <cell r="CZ53">
            <v>0</v>
          </cell>
          <cell r="DA53">
            <v>0</v>
          </cell>
          <cell r="DB53">
            <v>0</v>
          </cell>
          <cell r="DC53">
            <v>0</v>
          </cell>
          <cell r="DD53">
            <v>0</v>
          </cell>
          <cell r="DE53">
            <v>0</v>
          </cell>
          <cell r="DF53">
            <v>0</v>
          </cell>
          <cell r="DG53">
            <v>0</v>
          </cell>
          <cell r="DI53">
            <v>0</v>
          </cell>
          <cell r="DJ53">
            <v>336758</v>
          </cell>
          <cell r="DK53">
            <v>317002.26340799994</v>
          </cell>
          <cell r="DL53">
            <v>374929.60487062088</v>
          </cell>
          <cell r="DM53">
            <v>370048.99878312752</v>
          </cell>
          <cell r="DN53">
            <v>365815.17996694829</v>
          </cell>
          <cell r="DO53">
            <v>317200.52916673321</v>
          </cell>
          <cell r="DP53">
            <v>240491.0429348649</v>
          </cell>
          <cell r="DQ53">
            <v>448397.31412714452</v>
          </cell>
          <cell r="DR53">
            <v>464539.61743572168</v>
          </cell>
          <cell r="DS53">
            <v>481263.04366340768</v>
          </cell>
          <cell r="DU53" t="e">
            <v>#N/A</v>
          </cell>
          <cell r="DV53">
            <v>0</v>
          </cell>
          <cell r="DW53">
            <v>0</v>
          </cell>
          <cell r="DX53">
            <v>1</v>
          </cell>
          <cell r="DY53">
            <v>3085266</v>
          </cell>
          <cell r="DZ53">
            <v>3716445.5943565681</v>
          </cell>
          <cell r="EB53">
            <v>3716445.5943565681</v>
          </cell>
          <cell r="EC53" t="str">
            <v>Def</v>
          </cell>
          <cell r="ED53" t="str">
            <v>nonDC</v>
          </cell>
        </row>
        <row r="54">
          <cell r="D54" t="str">
            <v>PC2020007</v>
          </cell>
          <cell r="E54" t="str">
            <v>Siren System Battery Replacement</v>
          </cell>
          <cell r="F54" t="str">
            <v>Auckland Council</v>
          </cell>
          <cell r="G54" t="str">
            <v>Civil defence</v>
          </cell>
          <cell r="H54" t="str">
            <v>E118115</v>
          </cell>
          <cell r="I54" t="str">
            <v>Hazard management</v>
          </cell>
          <cell r="J54" t="str">
            <v>Community</v>
          </cell>
          <cell r="K54" t="str">
            <v>Emergency management</v>
          </cell>
          <cell r="L54" t="str">
            <v>Emergency management and preparedness</v>
          </cell>
          <cell r="M54" t="str">
            <v>Community</v>
          </cell>
          <cell r="N54" t="str">
            <v>Emergency management</v>
          </cell>
          <cell r="O54" t="str">
            <v>Emergency management and preparedness</v>
          </cell>
          <cell r="P54" t="str">
            <v>Community</v>
          </cell>
          <cell r="Q54" t="str">
            <v>Emergency management</v>
          </cell>
          <cell r="R54" t="str">
            <v>Emergency management and preparedness</v>
          </cell>
          <cell r="S54" t="str">
            <v>A1031105</v>
          </cell>
          <cell r="T54" t="str">
            <v>A1031105</v>
          </cell>
          <cell r="U54" t="str">
            <v>Emergency management and preparedness</v>
          </cell>
          <cell r="V54" t="str">
            <v>L050</v>
          </cell>
          <cell r="W54" t="str">
            <v>Regional</v>
          </cell>
          <cell r="X54" t="str">
            <v>PL43780</v>
          </cell>
          <cell r="Y54" t="str">
            <v>Expense</v>
          </cell>
          <cell r="Z54">
            <v>20110701</v>
          </cell>
          <cell r="AA54">
            <v>20130630</v>
          </cell>
          <cell r="AB54">
            <v>1</v>
          </cell>
          <cell r="AC54" t="str">
            <v>Programme</v>
          </cell>
          <cell r="AD54">
            <v>0</v>
          </cell>
          <cell r="AE54">
            <v>0</v>
          </cell>
          <cell r="AF54">
            <v>0</v>
          </cell>
          <cell r="AG54">
            <v>1</v>
          </cell>
          <cell r="AH54">
            <v>27</v>
          </cell>
          <cell r="AI54" t="str">
            <v>No AMP</v>
          </cell>
          <cell r="AJ54" t="str">
            <v>Plant and equipment (Capex)</v>
          </cell>
          <cell r="AK54">
            <v>10</v>
          </cell>
          <cell r="AM54">
            <v>1</v>
          </cell>
          <cell r="AS54">
            <v>101226</v>
          </cell>
          <cell r="AT54">
            <v>35000</v>
          </cell>
          <cell r="BD54">
            <v>3.3000000000000002E-2</v>
          </cell>
          <cell r="BE54">
            <v>6.7088999999999732E-2</v>
          </cell>
          <cell r="BF54">
            <v>0.10230293699999971</v>
          </cell>
          <cell r="BG54">
            <v>0.14088353979499968</v>
          </cell>
          <cell r="BH54">
            <v>0.18195534722761963</v>
          </cell>
          <cell r="BI54">
            <v>0.21859596299167583</v>
          </cell>
          <cell r="BJ54">
            <v>0.25637243784441766</v>
          </cell>
          <cell r="BK54">
            <v>0.29783272829328333</v>
          </cell>
          <cell r="BL54">
            <v>0.3445547065118415</v>
          </cell>
          <cell r="BM54">
            <v>0.39295867594626777</v>
          </cell>
          <cell r="BN54">
            <v>0</v>
          </cell>
          <cell r="BO54">
            <v>1155</v>
          </cell>
          <cell r="BP54">
            <v>0</v>
          </cell>
          <cell r="BQ54">
            <v>0</v>
          </cell>
          <cell r="BR54">
            <v>0</v>
          </cell>
          <cell r="BS54">
            <v>0</v>
          </cell>
          <cell r="BT54">
            <v>0</v>
          </cell>
          <cell r="BU54">
            <v>0</v>
          </cell>
          <cell r="BV54">
            <v>0</v>
          </cell>
          <cell r="BW54">
            <v>0</v>
          </cell>
          <cell r="BX54">
            <v>0</v>
          </cell>
          <cell r="BY54">
            <v>101226</v>
          </cell>
          <cell r="BZ54">
            <v>36155</v>
          </cell>
          <cell r="CA54">
            <v>0</v>
          </cell>
          <cell r="CB54">
            <v>0</v>
          </cell>
          <cell r="CC54">
            <v>0</v>
          </cell>
          <cell r="CD54">
            <v>0</v>
          </cell>
          <cell r="CE54">
            <v>0</v>
          </cell>
          <cell r="CF54">
            <v>0</v>
          </cell>
          <cell r="CG54">
            <v>0</v>
          </cell>
          <cell r="CH54">
            <v>0</v>
          </cell>
          <cell r="CI54">
            <v>0</v>
          </cell>
          <cell r="CK54">
            <v>0</v>
          </cell>
          <cell r="CL54">
            <v>0</v>
          </cell>
          <cell r="CM54">
            <v>0</v>
          </cell>
          <cell r="CN54">
            <v>0</v>
          </cell>
          <cell r="CO54">
            <v>0</v>
          </cell>
          <cell r="CP54">
            <v>0</v>
          </cell>
          <cell r="CQ54">
            <v>0</v>
          </cell>
          <cell r="CR54">
            <v>0</v>
          </cell>
          <cell r="CS54">
            <v>0</v>
          </cell>
          <cell r="CT54">
            <v>0</v>
          </cell>
          <cell r="CU54">
            <v>0</v>
          </cell>
          <cell r="CW54">
            <v>0</v>
          </cell>
          <cell r="CX54">
            <v>0</v>
          </cell>
          <cell r="CY54">
            <v>0</v>
          </cell>
          <cell r="CZ54">
            <v>0</v>
          </cell>
          <cell r="DA54">
            <v>0</v>
          </cell>
          <cell r="DB54">
            <v>0</v>
          </cell>
          <cell r="DC54">
            <v>0</v>
          </cell>
          <cell r="DD54">
            <v>0</v>
          </cell>
          <cell r="DE54">
            <v>0</v>
          </cell>
          <cell r="DF54">
            <v>0</v>
          </cell>
          <cell r="DG54">
            <v>0</v>
          </cell>
          <cell r="DI54">
            <v>101226</v>
          </cell>
          <cell r="DJ54">
            <v>36155</v>
          </cell>
          <cell r="DK54">
            <v>0</v>
          </cell>
          <cell r="DL54">
            <v>0</v>
          </cell>
          <cell r="DM54">
            <v>0</v>
          </cell>
          <cell r="DN54">
            <v>0</v>
          </cell>
          <cell r="DO54">
            <v>0</v>
          </cell>
          <cell r="DP54">
            <v>0</v>
          </cell>
          <cell r="DQ54">
            <v>0</v>
          </cell>
          <cell r="DR54">
            <v>0</v>
          </cell>
          <cell r="DS54">
            <v>0</v>
          </cell>
          <cell r="DU54" t="str">
            <v>WCC 3ESEC-09-007</v>
          </cell>
          <cell r="DV54">
            <v>0</v>
          </cell>
          <cell r="DW54">
            <v>0</v>
          </cell>
          <cell r="DX54">
            <v>1</v>
          </cell>
          <cell r="DY54">
            <v>35000</v>
          </cell>
          <cell r="DZ54">
            <v>36155</v>
          </cell>
          <cell r="EB54">
            <v>36155</v>
          </cell>
          <cell r="EC54" t="str">
            <v>Def</v>
          </cell>
          <cell r="ED54" t="str">
            <v>nonDC</v>
          </cell>
        </row>
        <row r="55">
          <cell r="D55" t="str">
            <v>PC2020027</v>
          </cell>
          <cell r="E55" t="str">
            <v>Replace Matakana fire tanker</v>
          </cell>
          <cell r="F55" t="str">
            <v>Auckland Council</v>
          </cell>
          <cell r="G55" t="str">
            <v>Civil defence</v>
          </cell>
          <cell r="H55" t="str">
            <v>E118115</v>
          </cell>
          <cell r="I55" t="str">
            <v>Hazard management</v>
          </cell>
          <cell r="J55" t="str">
            <v>Community</v>
          </cell>
          <cell r="K55" t="str">
            <v>Emergency management</v>
          </cell>
          <cell r="L55" t="str">
            <v>Emergency management and preparedness</v>
          </cell>
          <cell r="M55" t="str">
            <v>Community</v>
          </cell>
          <cell r="N55" t="str">
            <v>Emergency management</v>
          </cell>
          <cell r="O55" t="str">
            <v>Emergency management and preparedness</v>
          </cell>
          <cell r="P55" t="str">
            <v>Community</v>
          </cell>
          <cell r="Q55" t="str">
            <v>Emergency management</v>
          </cell>
          <cell r="R55" t="str">
            <v>Emergency management and preparedness</v>
          </cell>
          <cell r="S55" t="str">
            <v>A1031105</v>
          </cell>
          <cell r="T55" t="str">
            <v>A1031105</v>
          </cell>
          <cell r="U55" t="str">
            <v>Emergency management and preparedness</v>
          </cell>
          <cell r="V55" t="str">
            <v>L050</v>
          </cell>
          <cell r="W55" t="str">
            <v>Regional</v>
          </cell>
          <cell r="X55" t="str">
            <v>FY12 - Only</v>
          </cell>
          <cell r="Y55" t="str">
            <v>Expense</v>
          </cell>
          <cell r="Z55">
            <v>20100701</v>
          </cell>
          <cell r="AA55">
            <v>20120630</v>
          </cell>
          <cell r="AB55">
            <v>2</v>
          </cell>
          <cell r="AC55" t="str">
            <v>Discrete</v>
          </cell>
          <cell r="AD55">
            <v>0</v>
          </cell>
          <cell r="AE55">
            <v>0</v>
          </cell>
          <cell r="AF55">
            <v>0</v>
          </cell>
          <cell r="AG55">
            <v>1</v>
          </cell>
          <cell r="AH55">
            <v>10</v>
          </cell>
          <cell r="AI55" t="str">
            <v>Council Fleet</v>
          </cell>
          <cell r="AJ55" t="str">
            <v>Plant and equipment (Capex)</v>
          </cell>
          <cell r="AK55">
            <v>20</v>
          </cell>
          <cell r="AP55">
            <v>1</v>
          </cell>
          <cell r="AS55">
            <v>28132</v>
          </cell>
          <cell r="BD55">
            <v>3.3000000000000002E-2</v>
          </cell>
          <cell r="BE55">
            <v>6.7088999999999732E-2</v>
          </cell>
          <cell r="BF55">
            <v>0.10230293699999971</v>
          </cell>
          <cell r="BG55">
            <v>0.14088353979499968</v>
          </cell>
          <cell r="BH55">
            <v>0.18195534722761963</v>
          </cell>
          <cell r="BI55">
            <v>0.21859596299167583</v>
          </cell>
          <cell r="BJ55">
            <v>0.25637243784441766</v>
          </cell>
          <cell r="BK55">
            <v>0.29783272829328333</v>
          </cell>
          <cell r="BL55">
            <v>0.3445547065118415</v>
          </cell>
          <cell r="BM55">
            <v>0.39295867594626777</v>
          </cell>
          <cell r="BN55">
            <v>0</v>
          </cell>
          <cell r="BO55">
            <v>0</v>
          </cell>
          <cell r="BP55">
            <v>0</v>
          </cell>
          <cell r="BQ55">
            <v>0</v>
          </cell>
          <cell r="BR55">
            <v>0</v>
          </cell>
          <cell r="BS55">
            <v>0</v>
          </cell>
          <cell r="BT55">
            <v>0</v>
          </cell>
          <cell r="BU55">
            <v>0</v>
          </cell>
          <cell r="BV55">
            <v>0</v>
          </cell>
          <cell r="BW55">
            <v>0</v>
          </cell>
          <cell r="BX55">
            <v>0</v>
          </cell>
          <cell r="BY55">
            <v>28132</v>
          </cell>
          <cell r="BZ55">
            <v>0</v>
          </cell>
          <cell r="CA55">
            <v>0</v>
          </cell>
          <cell r="CB55">
            <v>0</v>
          </cell>
          <cell r="CC55">
            <v>0</v>
          </cell>
          <cell r="CD55">
            <v>0</v>
          </cell>
          <cell r="CE55">
            <v>0</v>
          </cell>
          <cell r="CF55">
            <v>0</v>
          </cell>
          <cell r="CG55">
            <v>0</v>
          </cell>
          <cell r="CH55">
            <v>0</v>
          </cell>
          <cell r="CI55">
            <v>0</v>
          </cell>
          <cell r="CK55">
            <v>0</v>
          </cell>
          <cell r="CL55">
            <v>0</v>
          </cell>
          <cell r="CM55">
            <v>0</v>
          </cell>
          <cell r="CN55">
            <v>0</v>
          </cell>
          <cell r="CO55">
            <v>0</v>
          </cell>
          <cell r="CP55">
            <v>0</v>
          </cell>
          <cell r="CQ55">
            <v>0</v>
          </cell>
          <cell r="CR55">
            <v>0</v>
          </cell>
          <cell r="CS55">
            <v>0</v>
          </cell>
          <cell r="CT55">
            <v>0</v>
          </cell>
          <cell r="CU55">
            <v>0</v>
          </cell>
          <cell r="CW55">
            <v>0</v>
          </cell>
          <cell r="CX55">
            <v>0</v>
          </cell>
          <cell r="CY55">
            <v>0</v>
          </cell>
          <cell r="CZ55">
            <v>0</v>
          </cell>
          <cell r="DA55">
            <v>0</v>
          </cell>
          <cell r="DB55">
            <v>0</v>
          </cell>
          <cell r="DC55">
            <v>0</v>
          </cell>
          <cell r="DD55">
            <v>0</v>
          </cell>
          <cell r="DE55">
            <v>0</v>
          </cell>
          <cell r="DF55">
            <v>0</v>
          </cell>
          <cell r="DG55">
            <v>0</v>
          </cell>
          <cell r="DI55">
            <v>28132</v>
          </cell>
          <cell r="DJ55">
            <v>0</v>
          </cell>
          <cell r="DK55">
            <v>0</v>
          </cell>
          <cell r="DL55">
            <v>0</v>
          </cell>
          <cell r="DM55">
            <v>0</v>
          </cell>
          <cell r="DN55">
            <v>0</v>
          </cell>
          <cell r="DO55">
            <v>0</v>
          </cell>
          <cell r="DP55">
            <v>0</v>
          </cell>
          <cell r="DQ55">
            <v>0</v>
          </cell>
          <cell r="DR55">
            <v>0</v>
          </cell>
          <cell r="DS55">
            <v>0</v>
          </cell>
          <cell r="DU55" t="str">
            <v>RDC 41607-1</v>
          </cell>
          <cell r="DV55">
            <v>0</v>
          </cell>
          <cell r="DW55">
            <v>0</v>
          </cell>
          <cell r="DX55">
            <v>1</v>
          </cell>
          <cell r="DY55">
            <v>0</v>
          </cell>
          <cell r="DZ55">
            <v>0</v>
          </cell>
          <cell r="EB55">
            <v>0</v>
          </cell>
          <cell r="EC55" t="str">
            <v>Def</v>
          </cell>
          <cell r="ED55" t="str">
            <v>nonDC</v>
          </cell>
        </row>
        <row r="56">
          <cell r="D56" t="str">
            <v>PC2020028</v>
          </cell>
          <cell r="E56" t="str">
            <v>Puhoi Fire Station study</v>
          </cell>
          <cell r="F56" t="str">
            <v>Auckland Council</v>
          </cell>
          <cell r="G56" t="str">
            <v>Civil defence</v>
          </cell>
          <cell r="H56" t="str">
            <v>E118115</v>
          </cell>
          <cell r="I56" t="str">
            <v>Hazard management</v>
          </cell>
          <cell r="J56" t="str">
            <v>Community</v>
          </cell>
          <cell r="K56" t="str">
            <v>Emergency management</v>
          </cell>
          <cell r="L56" t="str">
            <v>Emergency management and preparedness</v>
          </cell>
          <cell r="M56" t="str">
            <v>Community</v>
          </cell>
          <cell r="N56" t="str">
            <v>Emergency management</v>
          </cell>
          <cell r="O56" t="str">
            <v>Emergency management and preparedness</v>
          </cell>
          <cell r="P56" t="str">
            <v>Community</v>
          </cell>
          <cell r="Q56" t="str">
            <v>Emergency management</v>
          </cell>
          <cell r="R56" t="str">
            <v>Emergency management and preparedness</v>
          </cell>
          <cell r="S56" t="str">
            <v>A1031105</v>
          </cell>
          <cell r="T56" t="str">
            <v>A1031105</v>
          </cell>
          <cell r="U56" t="str">
            <v>Emergency management and preparedness</v>
          </cell>
          <cell r="V56" t="str">
            <v>L050</v>
          </cell>
          <cell r="W56" t="str">
            <v>Regional</v>
          </cell>
          <cell r="X56" t="str">
            <v>FY12 - Only</v>
          </cell>
          <cell r="Y56" t="str">
            <v>Expense</v>
          </cell>
          <cell r="Z56">
            <v>20110701</v>
          </cell>
          <cell r="AA56">
            <v>20120630</v>
          </cell>
          <cell r="AB56">
            <v>2</v>
          </cell>
          <cell r="AC56" t="str">
            <v>Discrete</v>
          </cell>
          <cell r="AD56">
            <v>0</v>
          </cell>
          <cell r="AE56">
            <v>0</v>
          </cell>
          <cell r="AF56">
            <v>0</v>
          </cell>
          <cell r="AG56">
            <v>1</v>
          </cell>
          <cell r="AH56">
            <v>3</v>
          </cell>
          <cell r="AI56" t="str">
            <v>Corporate Property</v>
          </cell>
          <cell r="AJ56" t="str">
            <v>Plant and equipment (Capex)</v>
          </cell>
          <cell r="AK56">
            <v>20</v>
          </cell>
          <cell r="AP56">
            <v>1</v>
          </cell>
          <cell r="AS56">
            <v>10000</v>
          </cell>
          <cell r="BD56">
            <v>3.3000000000000002E-2</v>
          </cell>
          <cell r="BE56">
            <v>6.7088999999999732E-2</v>
          </cell>
          <cell r="BF56">
            <v>0.10230293699999971</v>
          </cell>
          <cell r="BG56">
            <v>0.14088353979499968</v>
          </cell>
          <cell r="BH56">
            <v>0.18195534722761963</v>
          </cell>
          <cell r="BI56">
            <v>0.21859596299167583</v>
          </cell>
          <cell r="BJ56">
            <v>0.25637243784441766</v>
          </cell>
          <cell r="BK56">
            <v>0.29783272829328333</v>
          </cell>
          <cell r="BL56">
            <v>0.3445547065118415</v>
          </cell>
          <cell r="BM56">
            <v>0.39295867594626777</v>
          </cell>
          <cell r="BN56">
            <v>0</v>
          </cell>
          <cell r="BO56">
            <v>0</v>
          </cell>
          <cell r="BP56">
            <v>0</v>
          </cell>
          <cell r="BQ56">
            <v>0</v>
          </cell>
          <cell r="BR56">
            <v>0</v>
          </cell>
          <cell r="BS56">
            <v>0</v>
          </cell>
          <cell r="BT56">
            <v>0</v>
          </cell>
          <cell r="BU56">
            <v>0</v>
          </cell>
          <cell r="BV56">
            <v>0</v>
          </cell>
          <cell r="BW56">
            <v>0</v>
          </cell>
          <cell r="BX56">
            <v>0</v>
          </cell>
          <cell r="BY56">
            <v>10000</v>
          </cell>
          <cell r="BZ56">
            <v>0</v>
          </cell>
          <cell r="CA56">
            <v>0</v>
          </cell>
          <cell r="CB56">
            <v>0</v>
          </cell>
          <cell r="CC56">
            <v>0</v>
          </cell>
          <cell r="CD56">
            <v>0</v>
          </cell>
          <cell r="CE56">
            <v>0</v>
          </cell>
          <cell r="CF56">
            <v>0</v>
          </cell>
          <cell r="CG56">
            <v>0</v>
          </cell>
          <cell r="CH56">
            <v>0</v>
          </cell>
          <cell r="CI56">
            <v>0</v>
          </cell>
          <cell r="CK56">
            <v>0</v>
          </cell>
          <cell r="CL56">
            <v>0</v>
          </cell>
          <cell r="CM56">
            <v>0</v>
          </cell>
          <cell r="CN56">
            <v>0</v>
          </cell>
          <cell r="CO56">
            <v>0</v>
          </cell>
          <cell r="CP56">
            <v>0</v>
          </cell>
          <cell r="CQ56">
            <v>0</v>
          </cell>
          <cell r="CR56">
            <v>0</v>
          </cell>
          <cell r="CS56">
            <v>0</v>
          </cell>
          <cell r="CT56">
            <v>0</v>
          </cell>
          <cell r="CU56">
            <v>0</v>
          </cell>
          <cell r="CW56">
            <v>0</v>
          </cell>
          <cell r="CX56">
            <v>0</v>
          </cell>
          <cell r="CY56">
            <v>0</v>
          </cell>
          <cell r="CZ56">
            <v>0</v>
          </cell>
          <cell r="DA56">
            <v>0</v>
          </cell>
          <cell r="DB56">
            <v>0</v>
          </cell>
          <cell r="DC56">
            <v>0</v>
          </cell>
          <cell r="DD56">
            <v>0</v>
          </cell>
          <cell r="DE56">
            <v>0</v>
          </cell>
          <cell r="DF56">
            <v>0</v>
          </cell>
          <cell r="DG56">
            <v>0</v>
          </cell>
          <cell r="DI56">
            <v>10000</v>
          </cell>
          <cell r="DJ56">
            <v>0</v>
          </cell>
          <cell r="DK56">
            <v>0</v>
          </cell>
          <cell r="DL56">
            <v>0</v>
          </cell>
          <cell r="DM56">
            <v>0</v>
          </cell>
          <cell r="DN56">
            <v>0</v>
          </cell>
          <cell r="DO56">
            <v>0</v>
          </cell>
          <cell r="DP56">
            <v>0</v>
          </cell>
          <cell r="DQ56">
            <v>0</v>
          </cell>
          <cell r="DR56">
            <v>0</v>
          </cell>
          <cell r="DS56">
            <v>0</v>
          </cell>
          <cell r="DU56" t="str">
            <v>RDC 41608-1</v>
          </cell>
          <cell r="DV56">
            <v>0</v>
          </cell>
          <cell r="DW56">
            <v>0</v>
          </cell>
          <cell r="DX56">
            <v>2</v>
          </cell>
          <cell r="DY56">
            <v>0</v>
          </cell>
          <cell r="DZ56">
            <v>0</v>
          </cell>
          <cell r="EB56">
            <v>0</v>
          </cell>
          <cell r="EC56" t="str">
            <v>Def</v>
          </cell>
          <cell r="ED56" t="str">
            <v>nonDC</v>
          </cell>
        </row>
        <row r="57">
          <cell r="D57" t="str">
            <v>PC2020028</v>
          </cell>
          <cell r="E57" t="str">
            <v>Puhoi Fire Station study</v>
          </cell>
          <cell r="F57" t="str">
            <v>Auckland Council</v>
          </cell>
          <cell r="G57" t="str">
            <v>Civil defence</v>
          </cell>
          <cell r="H57" t="str">
            <v>E118115</v>
          </cell>
          <cell r="I57" t="str">
            <v>Hazard management</v>
          </cell>
          <cell r="J57" t="str">
            <v>Community</v>
          </cell>
          <cell r="K57" t="str">
            <v>Emergency management</v>
          </cell>
          <cell r="L57" t="str">
            <v>Rural fire services</v>
          </cell>
          <cell r="M57" t="str">
            <v>Community</v>
          </cell>
          <cell r="N57" t="str">
            <v>Emergency management</v>
          </cell>
          <cell r="O57" t="str">
            <v>Rural fire services</v>
          </cell>
          <cell r="P57" t="str">
            <v>Community</v>
          </cell>
          <cell r="Q57" t="str">
            <v>Emergency management</v>
          </cell>
          <cell r="R57" t="str">
            <v>Rural fire services</v>
          </cell>
          <cell r="S57" t="str">
            <v>A1031205</v>
          </cell>
          <cell r="T57" t="str">
            <v>A1031205</v>
          </cell>
          <cell r="U57" t="str">
            <v>Rural fire services</v>
          </cell>
          <cell r="V57" t="str">
            <v>L050</v>
          </cell>
          <cell r="W57" t="str">
            <v>Regional</v>
          </cell>
          <cell r="X57" t="str">
            <v>PL43780</v>
          </cell>
          <cell r="Y57" t="str">
            <v>Expense</v>
          </cell>
          <cell r="Z57">
            <v>20140701</v>
          </cell>
          <cell r="AA57">
            <v>20150630</v>
          </cell>
          <cell r="AB57">
            <v>2</v>
          </cell>
          <cell r="AC57" t="str">
            <v>Discrete</v>
          </cell>
          <cell r="AD57">
            <v>0</v>
          </cell>
          <cell r="AE57">
            <v>0</v>
          </cell>
          <cell r="AF57">
            <v>0</v>
          </cell>
          <cell r="AG57">
            <v>1</v>
          </cell>
          <cell r="AH57">
            <v>3</v>
          </cell>
          <cell r="AI57" t="str">
            <v>Corporate Property</v>
          </cell>
          <cell r="AJ57" t="str">
            <v>Plant and equipment (Capex)</v>
          </cell>
          <cell r="AK57">
            <v>20</v>
          </cell>
          <cell r="AM57">
            <v>1</v>
          </cell>
          <cell r="AV57">
            <v>188032</v>
          </cell>
          <cell r="BD57">
            <v>3.3000000000000002E-2</v>
          </cell>
          <cell r="BE57">
            <v>6.7088999999999732E-2</v>
          </cell>
          <cell r="BF57">
            <v>0.10230293699999971</v>
          </cell>
          <cell r="BG57">
            <v>0.14088353979499968</v>
          </cell>
          <cell r="BH57">
            <v>0.18195534722761963</v>
          </cell>
          <cell r="BI57">
            <v>0.21859596299167583</v>
          </cell>
          <cell r="BJ57">
            <v>0.25637243784441766</v>
          </cell>
          <cell r="BK57">
            <v>0.29783272829328333</v>
          </cell>
          <cell r="BL57">
            <v>0.3445547065118415</v>
          </cell>
          <cell r="BM57">
            <v>0.39295867594626777</v>
          </cell>
          <cell r="BN57">
            <v>0</v>
          </cell>
          <cell r="BO57">
            <v>0</v>
          </cell>
          <cell r="BP57">
            <v>0</v>
          </cell>
          <cell r="BQ57">
            <v>19236.225849983944</v>
          </cell>
          <cell r="BR57">
            <v>0</v>
          </cell>
          <cell r="BS57">
            <v>0</v>
          </cell>
          <cell r="BT57">
            <v>0</v>
          </cell>
          <cell r="BU57">
            <v>0</v>
          </cell>
          <cell r="BV57">
            <v>0</v>
          </cell>
          <cell r="BW57">
            <v>0</v>
          </cell>
          <cell r="BX57">
            <v>0</v>
          </cell>
          <cell r="BY57">
            <v>0</v>
          </cell>
          <cell r="BZ57">
            <v>0</v>
          </cell>
          <cell r="CA57">
            <v>0</v>
          </cell>
          <cell r="CB57">
            <v>207268.22584998395</v>
          </cell>
          <cell r="CC57">
            <v>0</v>
          </cell>
          <cell r="CD57">
            <v>0</v>
          </cell>
          <cell r="CE57">
            <v>0</v>
          </cell>
          <cell r="CF57">
            <v>0</v>
          </cell>
          <cell r="CG57">
            <v>0</v>
          </cell>
          <cell r="CH57">
            <v>0</v>
          </cell>
          <cell r="CI57">
            <v>0</v>
          </cell>
          <cell r="CK57">
            <v>0</v>
          </cell>
          <cell r="CL57">
            <v>0</v>
          </cell>
          <cell r="CM57">
            <v>0</v>
          </cell>
          <cell r="CN57">
            <v>0</v>
          </cell>
          <cell r="CO57">
            <v>0</v>
          </cell>
          <cell r="CP57">
            <v>0</v>
          </cell>
          <cell r="CQ57">
            <v>0</v>
          </cell>
          <cell r="CR57">
            <v>0</v>
          </cell>
          <cell r="CS57">
            <v>0</v>
          </cell>
          <cell r="CT57">
            <v>0</v>
          </cell>
          <cell r="CU57">
            <v>0</v>
          </cell>
          <cell r="CW57">
            <v>0</v>
          </cell>
          <cell r="CX57">
            <v>0</v>
          </cell>
          <cell r="CY57">
            <v>0</v>
          </cell>
          <cell r="CZ57">
            <v>0</v>
          </cell>
          <cell r="DA57">
            <v>0</v>
          </cell>
          <cell r="DB57">
            <v>0</v>
          </cell>
          <cell r="DC57">
            <v>0</v>
          </cell>
          <cell r="DD57">
            <v>0</v>
          </cell>
          <cell r="DE57">
            <v>0</v>
          </cell>
          <cell r="DF57">
            <v>0</v>
          </cell>
          <cell r="DG57">
            <v>0</v>
          </cell>
          <cell r="DI57">
            <v>0</v>
          </cell>
          <cell r="DJ57">
            <v>0</v>
          </cell>
          <cell r="DK57">
            <v>0</v>
          </cell>
          <cell r="DL57">
            <v>207268.22584998395</v>
          </cell>
          <cell r="DM57">
            <v>0</v>
          </cell>
          <cell r="DN57">
            <v>0</v>
          </cell>
          <cell r="DO57">
            <v>0</v>
          </cell>
          <cell r="DP57">
            <v>0</v>
          </cell>
          <cell r="DQ57">
            <v>0</v>
          </cell>
          <cell r="DR57">
            <v>0</v>
          </cell>
          <cell r="DS57">
            <v>0</v>
          </cell>
          <cell r="DU57" t="str">
            <v>RDC 41608-1</v>
          </cell>
          <cell r="DV57">
            <v>0</v>
          </cell>
          <cell r="DW57">
            <v>0</v>
          </cell>
          <cell r="DX57">
            <v>2</v>
          </cell>
          <cell r="DY57">
            <v>188032</v>
          </cell>
          <cell r="DZ57">
            <v>207268.22584998395</v>
          </cell>
          <cell r="EB57">
            <v>207268.22584998395</v>
          </cell>
          <cell r="EC57" t="str">
            <v>Def</v>
          </cell>
          <cell r="ED57" t="str">
            <v>nonDC</v>
          </cell>
        </row>
        <row r="58">
          <cell r="D58" t="str">
            <v>PC2020029</v>
          </cell>
          <cell r="E58" t="str">
            <v>Puhoi Fire Station build</v>
          </cell>
          <cell r="F58" t="str">
            <v>Auckland Council</v>
          </cell>
          <cell r="G58" t="str">
            <v>Civil defence</v>
          </cell>
          <cell r="H58" t="str">
            <v>E118115</v>
          </cell>
          <cell r="I58" t="str">
            <v>Hazard management</v>
          </cell>
          <cell r="J58" t="str">
            <v>Community</v>
          </cell>
          <cell r="K58" t="str">
            <v>Emergency management</v>
          </cell>
          <cell r="L58" t="str">
            <v>Rural fire services</v>
          </cell>
          <cell r="M58" t="str">
            <v>Community</v>
          </cell>
          <cell r="N58" t="str">
            <v>Emergency management</v>
          </cell>
          <cell r="O58" t="str">
            <v>Rural fire services</v>
          </cell>
          <cell r="P58" t="str">
            <v>Community</v>
          </cell>
          <cell r="Q58" t="str">
            <v>Emergency management</v>
          </cell>
          <cell r="R58" t="str">
            <v>Rural fire services</v>
          </cell>
          <cell r="S58" t="str">
            <v>A1031205</v>
          </cell>
          <cell r="T58" t="str">
            <v>A1031205</v>
          </cell>
          <cell r="U58" t="str">
            <v>Rural fire services</v>
          </cell>
          <cell r="V58" t="str">
            <v>L050</v>
          </cell>
          <cell r="W58" t="str">
            <v>Regional</v>
          </cell>
          <cell r="X58" t="str">
            <v>PL43780</v>
          </cell>
          <cell r="Y58" t="str">
            <v>Expense</v>
          </cell>
          <cell r="Z58">
            <v>20120701</v>
          </cell>
          <cell r="AA58">
            <v>20130630</v>
          </cell>
          <cell r="AB58">
            <v>2</v>
          </cell>
          <cell r="AC58" t="str">
            <v>Discrete</v>
          </cell>
          <cell r="AD58">
            <v>0</v>
          </cell>
          <cell r="AE58">
            <v>0</v>
          </cell>
          <cell r="AF58">
            <v>0</v>
          </cell>
          <cell r="AG58">
            <v>1</v>
          </cell>
          <cell r="AH58">
            <v>3</v>
          </cell>
          <cell r="AI58" t="str">
            <v>Corporate Property</v>
          </cell>
          <cell r="AJ58" t="str">
            <v>Plant and equipment (Capex)</v>
          </cell>
          <cell r="AK58">
            <v>20</v>
          </cell>
          <cell r="AM58">
            <v>1</v>
          </cell>
          <cell r="AT58">
            <v>150000</v>
          </cell>
          <cell r="BD58">
            <v>3.3000000000000002E-2</v>
          </cell>
          <cell r="BE58">
            <v>6.7088999999999732E-2</v>
          </cell>
          <cell r="BF58">
            <v>0.10230293699999971</v>
          </cell>
          <cell r="BG58">
            <v>0.14088353979499968</v>
          </cell>
          <cell r="BH58">
            <v>0.18195534722761963</v>
          </cell>
          <cell r="BI58">
            <v>0.21859596299167583</v>
          </cell>
          <cell r="BJ58">
            <v>0.25637243784441766</v>
          </cell>
          <cell r="BK58">
            <v>0.29783272829328333</v>
          </cell>
          <cell r="BL58">
            <v>0.3445547065118415</v>
          </cell>
          <cell r="BM58">
            <v>0.39295867594626777</v>
          </cell>
          <cell r="BN58">
            <v>0</v>
          </cell>
          <cell r="BO58">
            <v>4950</v>
          </cell>
          <cell r="BP58">
            <v>0</v>
          </cell>
          <cell r="BQ58">
            <v>0</v>
          </cell>
          <cell r="BR58">
            <v>0</v>
          </cell>
          <cell r="BS58">
            <v>0</v>
          </cell>
          <cell r="BT58">
            <v>0</v>
          </cell>
          <cell r="BU58">
            <v>0</v>
          </cell>
          <cell r="BV58">
            <v>0</v>
          </cell>
          <cell r="BW58">
            <v>0</v>
          </cell>
          <cell r="BX58">
            <v>0</v>
          </cell>
          <cell r="BY58">
            <v>0</v>
          </cell>
          <cell r="BZ58">
            <v>154950</v>
          </cell>
          <cell r="CA58">
            <v>0</v>
          </cell>
          <cell r="CB58">
            <v>0</v>
          </cell>
          <cell r="CC58">
            <v>0</v>
          </cell>
          <cell r="CD58">
            <v>0</v>
          </cell>
          <cell r="CE58">
            <v>0</v>
          </cell>
          <cell r="CF58">
            <v>0</v>
          </cell>
          <cell r="CG58">
            <v>0</v>
          </cell>
          <cell r="CH58">
            <v>0</v>
          </cell>
          <cell r="CI58">
            <v>0</v>
          </cell>
          <cell r="CK58">
            <v>0</v>
          </cell>
          <cell r="CL58">
            <v>0</v>
          </cell>
          <cell r="CM58">
            <v>0</v>
          </cell>
          <cell r="CN58">
            <v>0</v>
          </cell>
          <cell r="CO58">
            <v>0</v>
          </cell>
          <cell r="CP58">
            <v>0</v>
          </cell>
          <cell r="CQ58">
            <v>0</v>
          </cell>
          <cell r="CR58">
            <v>0</v>
          </cell>
          <cell r="CS58">
            <v>0</v>
          </cell>
          <cell r="CT58">
            <v>0</v>
          </cell>
          <cell r="CU58">
            <v>0</v>
          </cell>
          <cell r="CW58">
            <v>0</v>
          </cell>
          <cell r="CX58">
            <v>0</v>
          </cell>
          <cell r="CY58">
            <v>0</v>
          </cell>
          <cell r="CZ58">
            <v>0</v>
          </cell>
          <cell r="DA58">
            <v>0</v>
          </cell>
          <cell r="DB58">
            <v>0</v>
          </cell>
          <cell r="DC58">
            <v>0</v>
          </cell>
          <cell r="DD58">
            <v>0</v>
          </cell>
          <cell r="DE58">
            <v>0</v>
          </cell>
          <cell r="DF58">
            <v>0</v>
          </cell>
          <cell r="DG58">
            <v>0</v>
          </cell>
          <cell r="DI58">
            <v>0</v>
          </cell>
          <cell r="DJ58">
            <v>154950</v>
          </cell>
          <cell r="DK58">
            <v>0</v>
          </cell>
          <cell r="DL58">
            <v>0</v>
          </cell>
          <cell r="DM58">
            <v>0</v>
          </cell>
          <cell r="DN58">
            <v>0</v>
          </cell>
          <cell r="DO58">
            <v>0</v>
          </cell>
          <cell r="DP58">
            <v>0</v>
          </cell>
          <cell r="DQ58">
            <v>0</v>
          </cell>
          <cell r="DR58">
            <v>0</v>
          </cell>
          <cell r="DS58">
            <v>0</v>
          </cell>
          <cell r="DU58" t="str">
            <v>RDC 41609-1</v>
          </cell>
          <cell r="DV58">
            <v>0</v>
          </cell>
          <cell r="DW58">
            <v>0</v>
          </cell>
          <cell r="DX58">
            <v>1</v>
          </cell>
          <cell r="DY58">
            <v>150000</v>
          </cell>
          <cell r="DZ58">
            <v>154950</v>
          </cell>
          <cell r="EB58">
            <v>154950</v>
          </cell>
          <cell r="EC58" t="str">
            <v>Def</v>
          </cell>
          <cell r="ED58" t="str">
            <v>nonDC</v>
          </cell>
        </row>
        <row r="59">
          <cell r="D59" t="str">
            <v>PC2020030</v>
          </cell>
          <cell r="E59" t="str">
            <v>Replace Northern fire appliance</v>
          </cell>
          <cell r="F59" t="str">
            <v>Auckland Council</v>
          </cell>
          <cell r="G59" t="str">
            <v>Civil defence</v>
          </cell>
          <cell r="H59" t="str">
            <v>E118115</v>
          </cell>
          <cell r="I59" t="str">
            <v>Hazard management</v>
          </cell>
          <cell r="J59" t="str">
            <v>Community</v>
          </cell>
          <cell r="K59" t="str">
            <v>Emergency management</v>
          </cell>
          <cell r="L59" t="str">
            <v>Rural fire services</v>
          </cell>
          <cell r="M59" t="str">
            <v>Community</v>
          </cell>
          <cell r="N59" t="str">
            <v>Emergency management</v>
          </cell>
          <cell r="O59" t="str">
            <v>Rural fire services</v>
          </cell>
          <cell r="P59" t="str">
            <v>Community</v>
          </cell>
          <cell r="Q59" t="str">
            <v>Emergency management</v>
          </cell>
          <cell r="R59" t="str">
            <v>Rural fire services</v>
          </cell>
          <cell r="S59" t="str">
            <v>A1031205</v>
          </cell>
          <cell r="T59" t="str">
            <v>A1031205</v>
          </cell>
          <cell r="U59" t="str">
            <v>Rural fire services</v>
          </cell>
          <cell r="V59" t="str">
            <v>L050</v>
          </cell>
          <cell r="W59" t="str">
            <v>Regional</v>
          </cell>
          <cell r="X59" t="str">
            <v>PL43780</v>
          </cell>
          <cell r="Y59" t="str">
            <v>Expense</v>
          </cell>
          <cell r="Z59">
            <v>20140701</v>
          </cell>
          <cell r="AA59">
            <v>20150630</v>
          </cell>
          <cell r="AB59">
            <v>2</v>
          </cell>
          <cell r="AC59" t="str">
            <v>Discrete</v>
          </cell>
          <cell r="AD59">
            <v>0</v>
          </cell>
          <cell r="AE59">
            <v>0</v>
          </cell>
          <cell r="AF59">
            <v>0</v>
          </cell>
          <cell r="AG59">
            <v>1</v>
          </cell>
          <cell r="AH59">
            <v>10</v>
          </cell>
          <cell r="AI59" t="str">
            <v>Council Fleet</v>
          </cell>
          <cell r="AJ59" t="str">
            <v>Plant and equipment (Capex)</v>
          </cell>
          <cell r="AK59">
            <v>20</v>
          </cell>
          <cell r="AM59">
            <v>1</v>
          </cell>
          <cell r="AV59">
            <v>194367</v>
          </cell>
          <cell r="BD59">
            <v>3.3000000000000002E-2</v>
          </cell>
          <cell r="BE59">
            <v>6.7088999999999732E-2</v>
          </cell>
          <cell r="BF59">
            <v>0.10230293699999971</v>
          </cell>
          <cell r="BG59">
            <v>0.14088353979499968</v>
          </cell>
          <cell r="BH59">
            <v>0.18195534722761963</v>
          </cell>
          <cell r="BI59">
            <v>0.21859596299167583</v>
          </cell>
          <cell r="BJ59">
            <v>0.25637243784441766</v>
          </cell>
          <cell r="BK59">
            <v>0.29783272829328333</v>
          </cell>
          <cell r="BL59">
            <v>0.3445547065118415</v>
          </cell>
          <cell r="BM59">
            <v>0.39295867594626777</v>
          </cell>
          <cell r="BN59">
            <v>0</v>
          </cell>
          <cell r="BO59">
            <v>0</v>
          </cell>
          <cell r="BP59">
            <v>0</v>
          </cell>
          <cell r="BQ59">
            <v>19884.314955878941</v>
          </cell>
          <cell r="BR59">
            <v>0</v>
          </cell>
          <cell r="BS59">
            <v>0</v>
          </cell>
          <cell r="BT59">
            <v>0</v>
          </cell>
          <cell r="BU59">
            <v>0</v>
          </cell>
          <cell r="BV59">
            <v>0</v>
          </cell>
          <cell r="BW59">
            <v>0</v>
          </cell>
          <cell r="BX59">
            <v>0</v>
          </cell>
          <cell r="BY59">
            <v>0</v>
          </cell>
          <cell r="BZ59">
            <v>0</v>
          </cell>
          <cell r="CA59">
            <v>0</v>
          </cell>
          <cell r="CB59">
            <v>214251.31495587894</v>
          </cell>
          <cell r="CC59">
            <v>0</v>
          </cell>
          <cell r="CD59">
            <v>0</v>
          </cell>
          <cell r="CE59">
            <v>0</v>
          </cell>
          <cell r="CF59">
            <v>0</v>
          </cell>
          <cell r="CG59">
            <v>0</v>
          </cell>
          <cell r="CH59">
            <v>0</v>
          </cell>
          <cell r="CI59">
            <v>0</v>
          </cell>
          <cell r="CK59">
            <v>0</v>
          </cell>
          <cell r="CL59">
            <v>0</v>
          </cell>
          <cell r="CM59">
            <v>0</v>
          </cell>
          <cell r="CN59">
            <v>0</v>
          </cell>
          <cell r="CO59">
            <v>0</v>
          </cell>
          <cell r="CP59">
            <v>0</v>
          </cell>
          <cell r="CQ59">
            <v>0</v>
          </cell>
          <cell r="CR59">
            <v>0</v>
          </cell>
          <cell r="CS59">
            <v>0</v>
          </cell>
          <cell r="CT59">
            <v>0</v>
          </cell>
          <cell r="CU59">
            <v>0</v>
          </cell>
          <cell r="CW59">
            <v>0</v>
          </cell>
          <cell r="CX59">
            <v>0</v>
          </cell>
          <cell r="CY59">
            <v>0</v>
          </cell>
          <cell r="CZ59">
            <v>0</v>
          </cell>
          <cell r="DA59">
            <v>0</v>
          </cell>
          <cell r="DB59">
            <v>0</v>
          </cell>
          <cell r="DC59">
            <v>0</v>
          </cell>
          <cell r="DD59">
            <v>0</v>
          </cell>
          <cell r="DE59">
            <v>0</v>
          </cell>
          <cell r="DF59">
            <v>0</v>
          </cell>
          <cell r="DG59">
            <v>0</v>
          </cell>
          <cell r="DI59">
            <v>0</v>
          </cell>
          <cell r="DJ59">
            <v>0</v>
          </cell>
          <cell r="DK59">
            <v>0</v>
          </cell>
          <cell r="DL59">
            <v>214251.31495587894</v>
          </cell>
          <cell r="DM59">
            <v>0</v>
          </cell>
          <cell r="DN59">
            <v>0</v>
          </cell>
          <cell r="DO59">
            <v>0</v>
          </cell>
          <cell r="DP59">
            <v>0</v>
          </cell>
          <cell r="DQ59">
            <v>0</v>
          </cell>
          <cell r="DR59">
            <v>0</v>
          </cell>
          <cell r="DS59">
            <v>0</v>
          </cell>
          <cell r="DU59" t="str">
            <v>RDC 41610-1</v>
          </cell>
          <cell r="DV59">
            <v>0</v>
          </cell>
          <cell r="DW59">
            <v>0</v>
          </cell>
          <cell r="DX59">
            <v>1</v>
          </cell>
          <cell r="DY59">
            <v>194367</v>
          </cell>
          <cell r="DZ59">
            <v>214251.31495587894</v>
          </cell>
          <cell r="EB59">
            <v>214251.31495587894</v>
          </cell>
          <cell r="EC59" t="str">
            <v>Def</v>
          </cell>
          <cell r="ED59" t="str">
            <v>nonDC</v>
          </cell>
        </row>
        <row r="60">
          <cell r="D60" t="str">
            <v>PC2020031</v>
          </cell>
          <cell r="E60" t="str">
            <v>Replace Western fire appliance</v>
          </cell>
          <cell r="F60" t="str">
            <v>Auckland Council</v>
          </cell>
          <cell r="G60" t="str">
            <v>Civil defence</v>
          </cell>
          <cell r="H60" t="str">
            <v>E118115</v>
          </cell>
          <cell r="I60" t="str">
            <v>Hazard management</v>
          </cell>
          <cell r="J60" t="str">
            <v>Community</v>
          </cell>
          <cell r="K60" t="str">
            <v>Emergency management</v>
          </cell>
          <cell r="L60" t="str">
            <v>Rural fire services</v>
          </cell>
          <cell r="M60" t="str">
            <v>Community</v>
          </cell>
          <cell r="N60" t="str">
            <v>Emergency management</v>
          </cell>
          <cell r="O60" t="str">
            <v>Rural fire services</v>
          </cell>
          <cell r="P60" t="str">
            <v>Community</v>
          </cell>
          <cell r="Q60" t="str">
            <v>Emergency management</v>
          </cell>
          <cell r="R60" t="str">
            <v>Rural fire services</v>
          </cell>
          <cell r="S60" t="str">
            <v>A1031205</v>
          </cell>
          <cell r="T60" t="str">
            <v>A1031205</v>
          </cell>
          <cell r="U60" t="str">
            <v>Rural fire services</v>
          </cell>
          <cell r="V60" t="str">
            <v>L050</v>
          </cell>
          <cell r="W60" t="str">
            <v>Regional</v>
          </cell>
          <cell r="X60" t="str">
            <v>PL43780</v>
          </cell>
          <cell r="Y60" t="str">
            <v>Expense</v>
          </cell>
          <cell r="Z60">
            <v>20130701</v>
          </cell>
          <cell r="AA60">
            <v>20140630</v>
          </cell>
          <cell r="AB60">
            <v>2</v>
          </cell>
          <cell r="AC60" t="str">
            <v>Discrete</v>
          </cell>
          <cell r="AD60">
            <v>0</v>
          </cell>
          <cell r="AE60">
            <v>0</v>
          </cell>
          <cell r="AF60">
            <v>0</v>
          </cell>
          <cell r="AG60">
            <v>1</v>
          </cell>
          <cell r="AH60">
            <v>10</v>
          </cell>
          <cell r="AI60" t="str">
            <v>Council Fleet</v>
          </cell>
          <cell r="AJ60" t="str">
            <v>Plant and equipment (Capex)</v>
          </cell>
          <cell r="AK60">
            <v>20</v>
          </cell>
          <cell r="AM60">
            <v>1</v>
          </cell>
          <cell r="AU60">
            <v>184229</v>
          </cell>
          <cell r="BD60">
            <v>3.3000000000000002E-2</v>
          </cell>
          <cell r="BE60">
            <v>6.7088999999999732E-2</v>
          </cell>
          <cell r="BF60">
            <v>0.10230293699999971</v>
          </cell>
          <cell r="BG60">
            <v>0.14088353979499968</v>
          </cell>
          <cell r="BH60">
            <v>0.18195534722761963</v>
          </cell>
          <cell r="BI60">
            <v>0.21859596299167583</v>
          </cell>
          <cell r="BJ60">
            <v>0.25637243784441766</v>
          </cell>
          <cell r="BK60">
            <v>0.29783272829328333</v>
          </cell>
          <cell r="BL60">
            <v>0.3445547065118415</v>
          </cell>
          <cell r="BM60">
            <v>0.39295867594626777</v>
          </cell>
          <cell r="BN60">
            <v>0</v>
          </cell>
          <cell r="BO60">
            <v>0</v>
          </cell>
          <cell r="BP60">
            <v>12359.73938099995</v>
          </cell>
          <cell r="BQ60">
            <v>0</v>
          </cell>
          <cell r="BR60">
            <v>0</v>
          </cell>
          <cell r="BS60">
            <v>0</v>
          </cell>
          <cell r="BT60">
            <v>0</v>
          </cell>
          <cell r="BU60">
            <v>0</v>
          </cell>
          <cell r="BV60">
            <v>0</v>
          </cell>
          <cell r="BW60">
            <v>0</v>
          </cell>
          <cell r="BX60">
            <v>0</v>
          </cell>
          <cell r="BY60">
            <v>0</v>
          </cell>
          <cell r="BZ60">
            <v>0</v>
          </cell>
          <cell r="CA60">
            <v>196588.73938099996</v>
          </cell>
          <cell r="CB60">
            <v>0</v>
          </cell>
          <cell r="CC60">
            <v>0</v>
          </cell>
          <cell r="CD60">
            <v>0</v>
          </cell>
          <cell r="CE60">
            <v>0</v>
          </cell>
          <cell r="CF60">
            <v>0</v>
          </cell>
          <cell r="CG60">
            <v>0</v>
          </cell>
          <cell r="CH60">
            <v>0</v>
          </cell>
          <cell r="CI60">
            <v>0</v>
          </cell>
          <cell r="CK60">
            <v>0</v>
          </cell>
          <cell r="CL60">
            <v>0</v>
          </cell>
          <cell r="CM60">
            <v>0</v>
          </cell>
          <cell r="CN60">
            <v>0</v>
          </cell>
          <cell r="CO60">
            <v>0</v>
          </cell>
          <cell r="CP60">
            <v>0</v>
          </cell>
          <cell r="CQ60">
            <v>0</v>
          </cell>
          <cell r="CR60">
            <v>0</v>
          </cell>
          <cell r="CS60">
            <v>0</v>
          </cell>
          <cell r="CT60">
            <v>0</v>
          </cell>
          <cell r="CU60">
            <v>0</v>
          </cell>
          <cell r="CW60">
            <v>0</v>
          </cell>
          <cell r="CX60">
            <v>0</v>
          </cell>
          <cell r="CY60">
            <v>0</v>
          </cell>
          <cell r="CZ60">
            <v>0</v>
          </cell>
          <cell r="DA60">
            <v>0</v>
          </cell>
          <cell r="DB60">
            <v>0</v>
          </cell>
          <cell r="DC60">
            <v>0</v>
          </cell>
          <cell r="DD60">
            <v>0</v>
          </cell>
          <cell r="DE60">
            <v>0</v>
          </cell>
          <cell r="DF60">
            <v>0</v>
          </cell>
          <cell r="DG60">
            <v>0</v>
          </cell>
          <cell r="DI60">
            <v>0</v>
          </cell>
          <cell r="DJ60">
            <v>0</v>
          </cell>
          <cell r="DK60">
            <v>196588.73938099996</v>
          </cell>
          <cell r="DL60">
            <v>0</v>
          </cell>
          <cell r="DM60">
            <v>0</v>
          </cell>
          <cell r="DN60">
            <v>0</v>
          </cell>
          <cell r="DO60">
            <v>0</v>
          </cell>
          <cell r="DP60">
            <v>0</v>
          </cell>
          <cell r="DQ60">
            <v>0</v>
          </cell>
          <cell r="DR60">
            <v>0</v>
          </cell>
          <cell r="DS60">
            <v>0</v>
          </cell>
          <cell r="DU60" t="str">
            <v>RDC 41612-1</v>
          </cell>
          <cell r="DV60">
            <v>0</v>
          </cell>
          <cell r="DW60">
            <v>0</v>
          </cell>
          <cell r="DX60">
            <v>1</v>
          </cell>
          <cell r="DY60">
            <v>184229</v>
          </cell>
          <cell r="DZ60">
            <v>196588.73938099996</v>
          </cell>
          <cell r="EB60">
            <v>196588.73938099996</v>
          </cell>
          <cell r="EC60" t="str">
            <v>Def</v>
          </cell>
          <cell r="ED60" t="str">
            <v>nonDC</v>
          </cell>
        </row>
        <row r="61">
          <cell r="D61" t="str">
            <v>PC2020032</v>
          </cell>
          <cell r="E61" t="str">
            <v>Replace Southern fire appliance</v>
          </cell>
          <cell r="F61" t="str">
            <v>Auckland Council</v>
          </cell>
          <cell r="G61" t="str">
            <v>Civil defence</v>
          </cell>
          <cell r="H61" t="str">
            <v>E118115</v>
          </cell>
          <cell r="I61" t="str">
            <v>Hazard management</v>
          </cell>
          <cell r="J61" t="str">
            <v>Community</v>
          </cell>
          <cell r="K61" t="str">
            <v>Emergency management</v>
          </cell>
          <cell r="L61" t="str">
            <v>Rural fire services</v>
          </cell>
          <cell r="M61" t="str">
            <v>Community</v>
          </cell>
          <cell r="N61" t="str">
            <v>Emergency management</v>
          </cell>
          <cell r="O61" t="str">
            <v>Rural fire services</v>
          </cell>
          <cell r="P61" t="str">
            <v>Community</v>
          </cell>
          <cell r="Q61" t="str">
            <v>Emergency management</v>
          </cell>
          <cell r="R61" t="str">
            <v>Rural fire services</v>
          </cell>
          <cell r="S61" t="str">
            <v>A1031205</v>
          </cell>
          <cell r="T61" t="str">
            <v>A1031205</v>
          </cell>
          <cell r="U61" t="str">
            <v>Rural fire services</v>
          </cell>
          <cell r="V61" t="str">
            <v>L050</v>
          </cell>
          <cell r="W61" t="str">
            <v>Regional</v>
          </cell>
          <cell r="X61" t="str">
            <v>PL43780</v>
          </cell>
          <cell r="Y61" t="str">
            <v>Expense</v>
          </cell>
          <cell r="Z61">
            <v>20150701</v>
          </cell>
          <cell r="AA61">
            <v>20160630</v>
          </cell>
          <cell r="AB61">
            <v>2</v>
          </cell>
          <cell r="AC61" t="str">
            <v>Discrete</v>
          </cell>
          <cell r="AD61">
            <v>0</v>
          </cell>
          <cell r="AE61">
            <v>0</v>
          </cell>
          <cell r="AF61">
            <v>0</v>
          </cell>
          <cell r="AG61">
            <v>1</v>
          </cell>
          <cell r="AH61">
            <v>10</v>
          </cell>
          <cell r="AI61" t="str">
            <v>Council Fleet</v>
          </cell>
          <cell r="AJ61" t="str">
            <v>Plant and equipment (Capex)</v>
          </cell>
          <cell r="AK61">
            <v>20</v>
          </cell>
          <cell r="AM61">
            <v>1</v>
          </cell>
          <cell r="AW61">
            <v>222947</v>
          </cell>
          <cell r="BD61">
            <v>3.3000000000000002E-2</v>
          </cell>
          <cell r="BE61">
            <v>6.7088999999999732E-2</v>
          </cell>
          <cell r="BF61">
            <v>0.10230293699999971</v>
          </cell>
          <cell r="BG61">
            <v>0.14088353979499968</v>
          </cell>
          <cell r="BH61">
            <v>0.18195534722761963</v>
          </cell>
          <cell r="BI61">
            <v>0.21859596299167583</v>
          </cell>
          <cell r="BJ61">
            <v>0.25637243784441766</v>
          </cell>
          <cell r="BK61">
            <v>0.29783272829328333</v>
          </cell>
          <cell r="BL61">
            <v>0.3445547065118415</v>
          </cell>
          <cell r="BM61">
            <v>0.39295867594626777</v>
          </cell>
          <cell r="BN61">
            <v>0</v>
          </cell>
          <cell r="BO61">
            <v>0</v>
          </cell>
          <cell r="BP61">
            <v>0</v>
          </cell>
          <cell r="BQ61">
            <v>0</v>
          </cell>
          <cell r="BR61">
            <v>31409.562546675792</v>
          </cell>
          <cell r="BS61">
            <v>0</v>
          </cell>
          <cell r="BT61">
            <v>0</v>
          </cell>
          <cell r="BU61">
            <v>0</v>
          </cell>
          <cell r="BV61">
            <v>0</v>
          </cell>
          <cell r="BW61">
            <v>0</v>
          </cell>
          <cell r="BX61">
            <v>0</v>
          </cell>
          <cell r="BY61">
            <v>0</v>
          </cell>
          <cell r="BZ61">
            <v>0</v>
          </cell>
          <cell r="CA61">
            <v>0</v>
          </cell>
          <cell r="CB61">
            <v>0</v>
          </cell>
          <cell r="CC61">
            <v>254356.56254667579</v>
          </cell>
          <cell r="CD61">
            <v>0</v>
          </cell>
          <cell r="CE61">
            <v>0</v>
          </cell>
          <cell r="CF61">
            <v>0</v>
          </cell>
          <cell r="CG61">
            <v>0</v>
          </cell>
          <cell r="CH61">
            <v>0</v>
          </cell>
          <cell r="CI61">
            <v>0</v>
          </cell>
          <cell r="CK61">
            <v>0</v>
          </cell>
          <cell r="CL61">
            <v>0</v>
          </cell>
          <cell r="CM61">
            <v>0</v>
          </cell>
          <cell r="CN61">
            <v>0</v>
          </cell>
          <cell r="CO61">
            <v>0</v>
          </cell>
          <cell r="CP61">
            <v>0</v>
          </cell>
          <cell r="CQ61">
            <v>0</v>
          </cell>
          <cell r="CR61">
            <v>0</v>
          </cell>
          <cell r="CS61">
            <v>0</v>
          </cell>
          <cell r="CT61">
            <v>0</v>
          </cell>
          <cell r="CU61">
            <v>0</v>
          </cell>
          <cell r="CW61">
            <v>0</v>
          </cell>
          <cell r="CX61">
            <v>0</v>
          </cell>
          <cell r="CY61">
            <v>0</v>
          </cell>
          <cell r="CZ61">
            <v>0</v>
          </cell>
          <cell r="DA61">
            <v>0</v>
          </cell>
          <cell r="DB61">
            <v>0</v>
          </cell>
          <cell r="DC61">
            <v>0</v>
          </cell>
          <cell r="DD61">
            <v>0</v>
          </cell>
          <cell r="DE61">
            <v>0</v>
          </cell>
          <cell r="DF61">
            <v>0</v>
          </cell>
          <cell r="DG61">
            <v>0</v>
          </cell>
          <cell r="DI61">
            <v>0</v>
          </cell>
          <cell r="DJ61">
            <v>0</v>
          </cell>
          <cell r="DK61">
            <v>0</v>
          </cell>
          <cell r="DL61">
            <v>0</v>
          </cell>
          <cell r="DM61">
            <v>254356.56254667579</v>
          </cell>
          <cell r="DN61">
            <v>0</v>
          </cell>
          <cell r="DO61">
            <v>0</v>
          </cell>
          <cell r="DP61">
            <v>0</v>
          </cell>
          <cell r="DQ61">
            <v>0</v>
          </cell>
          <cell r="DR61">
            <v>0</v>
          </cell>
          <cell r="DS61">
            <v>0</v>
          </cell>
          <cell r="DU61" t="str">
            <v>RDC 41613-1</v>
          </cell>
          <cell r="DV61">
            <v>0</v>
          </cell>
          <cell r="DW61">
            <v>0</v>
          </cell>
          <cell r="DX61">
            <v>1</v>
          </cell>
          <cell r="DY61">
            <v>222947</v>
          </cell>
          <cell r="DZ61">
            <v>254356.56254667579</v>
          </cell>
          <cell r="EB61">
            <v>254356.56254667579</v>
          </cell>
          <cell r="EC61" t="str">
            <v>Def</v>
          </cell>
          <cell r="ED61" t="str">
            <v>nonDC</v>
          </cell>
        </row>
        <row r="62">
          <cell r="D62" t="str">
            <v>PC2020033</v>
          </cell>
          <cell r="E62" t="str">
            <v>Replace Northern fire tanker</v>
          </cell>
          <cell r="F62" t="str">
            <v>Auckland Council</v>
          </cell>
          <cell r="G62" t="str">
            <v>Civil defence</v>
          </cell>
          <cell r="H62" t="str">
            <v>E118115</v>
          </cell>
          <cell r="I62" t="str">
            <v>Hazard management</v>
          </cell>
          <cell r="J62" t="str">
            <v>Community</v>
          </cell>
          <cell r="K62" t="str">
            <v>Emergency management</v>
          </cell>
          <cell r="L62" t="str">
            <v>Rural fire services</v>
          </cell>
          <cell r="M62" t="str">
            <v>Community</v>
          </cell>
          <cell r="N62" t="str">
            <v>Emergency management</v>
          </cell>
          <cell r="O62" t="str">
            <v>Rural fire services</v>
          </cell>
          <cell r="P62" t="str">
            <v>Community</v>
          </cell>
          <cell r="Q62" t="str">
            <v>Emergency management</v>
          </cell>
          <cell r="R62" t="str">
            <v>Rural fire services</v>
          </cell>
          <cell r="S62" t="str">
            <v>A1031205</v>
          </cell>
          <cell r="T62" t="str">
            <v>A1031205</v>
          </cell>
          <cell r="U62" t="str">
            <v>Rural fire services</v>
          </cell>
          <cell r="V62" t="str">
            <v>L050</v>
          </cell>
          <cell r="W62" t="str">
            <v>Regional</v>
          </cell>
          <cell r="X62" t="str">
            <v>PL43780</v>
          </cell>
          <cell r="Y62" t="str">
            <v>Expense</v>
          </cell>
          <cell r="Z62">
            <v>20120701</v>
          </cell>
          <cell r="AA62">
            <v>20170630</v>
          </cell>
          <cell r="AB62">
            <v>2</v>
          </cell>
          <cell r="AC62" t="str">
            <v>Discrete</v>
          </cell>
          <cell r="AD62">
            <v>0</v>
          </cell>
          <cell r="AE62">
            <v>0</v>
          </cell>
          <cell r="AF62">
            <v>0</v>
          </cell>
          <cell r="AG62">
            <v>1</v>
          </cell>
          <cell r="AH62">
            <v>10</v>
          </cell>
          <cell r="AI62" t="str">
            <v>Council Fleet</v>
          </cell>
          <cell r="AJ62" t="str">
            <v>Plant and equipment (Capex)</v>
          </cell>
          <cell r="AK62">
            <v>10</v>
          </cell>
          <cell r="AM62">
            <v>1</v>
          </cell>
          <cell r="AT62">
            <v>95000</v>
          </cell>
          <cell r="AX62">
            <v>222780</v>
          </cell>
          <cell r="BD62">
            <v>3.3000000000000002E-2</v>
          </cell>
          <cell r="BE62">
            <v>6.7088999999999732E-2</v>
          </cell>
          <cell r="BF62">
            <v>0.10230293699999971</v>
          </cell>
          <cell r="BG62">
            <v>0.14088353979499968</v>
          </cell>
          <cell r="BH62">
            <v>0.18195534722761963</v>
          </cell>
          <cell r="BI62">
            <v>0.21859596299167583</v>
          </cell>
          <cell r="BJ62">
            <v>0.25637243784441766</v>
          </cell>
          <cell r="BK62">
            <v>0.29783272829328333</v>
          </cell>
          <cell r="BL62">
            <v>0.3445547065118415</v>
          </cell>
          <cell r="BM62">
            <v>0.39295867594626777</v>
          </cell>
          <cell r="BN62">
            <v>0</v>
          </cell>
          <cell r="BO62">
            <v>3135</v>
          </cell>
          <cell r="BP62">
            <v>0</v>
          </cell>
          <cell r="BQ62">
            <v>0</v>
          </cell>
          <cell r="BR62">
            <v>0</v>
          </cell>
          <cell r="BS62">
            <v>40536.012255369104</v>
          </cell>
          <cell r="BT62">
            <v>0</v>
          </cell>
          <cell r="BU62">
            <v>0</v>
          </cell>
          <cell r="BV62">
            <v>0</v>
          </cell>
          <cell r="BW62">
            <v>0</v>
          </cell>
          <cell r="BX62">
            <v>0</v>
          </cell>
          <cell r="BY62">
            <v>0</v>
          </cell>
          <cell r="BZ62">
            <v>98135</v>
          </cell>
          <cell r="CA62">
            <v>0</v>
          </cell>
          <cell r="CB62">
            <v>0</v>
          </cell>
          <cell r="CC62">
            <v>0</v>
          </cell>
          <cell r="CD62">
            <v>263316.0122553691</v>
          </cell>
          <cell r="CE62">
            <v>0</v>
          </cell>
          <cell r="CF62">
            <v>0</v>
          </cell>
          <cell r="CG62">
            <v>0</v>
          </cell>
          <cell r="CH62">
            <v>0</v>
          </cell>
          <cell r="CI62">
            <v>0</v>
          </cell>
          <cell r="CK62">
            <v>0</v>
          </cell>
          <cell r="CL62">
            <v>0</v>
          </cell>
          <cell r="CM62">
            <v>0</v>
          </cell>
          <cell r="CN62">
            <v>0</v>
          </cell>
          <cell r="CO62">
            <v>0</v>
          </cell>
          <cell r="CP62">
            <v>0</v>
          </cell>
          <cell r="CQ62">
            <v>0</v>
          </cell>
          <cell r="CR62">
            <v>0</v>
          </cell>
          <cell r="CS62">
            <v>0</v>
          </cell>
          <cell r="CT62">
            <v>0</v>
          </cell>
          <cell r="CU62">
            <v>0</v>
          </cell>
          <cell r="CW62">
            <v>0</v>
          </cell>
          <cell r="CX62">
            <v>0</v>
          </cell>
          <cell r="CY62">
            <v>0</v>
          </cell>
          <cell r="CZ62">
            <v>0</v>
          </cell>
          <cell r="DA62">
            <v>0</v>
          </cell>
          <cell r="DB62">
            <v>0</v>
          </cell>
          <cell r="DC62">
            <v>0</v>
          </cell>
          <cell r="DD62">
            <v>0</v>
          </cell>
          <cell r="DE62">
            <v>0</v>
          </cell>
          <cell r="DF62">
            <v>0</v>
          </cell>
          <cell r="DG62">
            <v>0</v>
          </cell>
          <cell r="DI62">
            <v>0</v>
          </cell>
          <cell r="DJ62">
            <v>98135</v>
          </cell>
          <cell r="DK62">
            <v>0</v>
          </cell>
          <cell r="DL62">
            <v>0</v>
          </cell>
          <cell r="DM62">
            <v>0</v>
          </cell>
          <cell r="DN62">
            <v>263316.0122553691</v>
          </cell>
          <cell r="DO62">
            <v>0</v>
          </cell>
          <cell r="DP62">
            <v>0</v>
          </cell>
          <cell r="DQ62">
            <v>0</v>
          </cell>
          <cell r="DR62">
            <v>0</v>
          </cell>
          <cell r="DS62">
            <v>0</v>
          </cell>
          <cell r="DU62" t="str">
            <v>RDC 41614-1</v>
          </cell>
          <cell r="DV62">
            <v>0</v>
          </cell>
          <cell r="DW62">
            <v>0</v>
          </cell>
          <cell r="DX62">
            <v>1</v>
          </cell>
          <cell r="DY62">
            <v>317780</v>
          </cell>
          <cell r="DZ62">
            <v>361451.0122553691</v>
          </cell>
          <cell r="EB62">
            <v>361451.0122553691</v>
          </cell>
          <cell r="EC62" t="str">
            <v>Def</v>
          </cell>
          <cell r="ED62" t="str">
            <v>nonDC</v>
          </cell>
        </row>
        <row r="63">
          <cell r="D63" t="str">
            <v>PC2020037</v>
          </cell>
          <cell r="E63" t="str">
            <v>Transition to P25 radios aligned to NZFS</v>
          </cell>
          <cell r="F63" t="str">
            <v>Auckland Council</v>
          </cell>
          <cell r="G63" t="str">
            <v>Civil defence</v>
          </cell>
          <cell r="H63" t="str">
            <v>E118115</v>
          </cell>
          <cell r="I63" t="str">
            <v>Hazard management</v>
          </cell>
          <cell r="J63" t="str">
            <v>Community</v>
          </cell>
          <cell r="K63" t="str">
            <v>Emergency management</v>
          </cell>
          <cell r="L63" t="str">
            <v>Emergency management and preparedness</v>
          </cell>
          <cell r="M63" t="str">
            <v>Community</v>
          </cell>
          <cell r="N63" t="str">
            <v>Emergency management</v>
          </cell>
          <cell r="O63" t="str">
            <v>Emergency management and preparedness</v>
          </cell>
          <cell r="P63" t="str">
            <v>Community</v>
          </cell>
          <cell r="Q63" t="str">
            <v>Emergency management</v>
          </cell>
          <cell r="R63" t="str">
            <v>Emergency management and preparedness</v>
          </cell>
          <cell r="S63" t="str">
            <v>A1031105</v>
          </cell>
          <cell r="T63" t="str">
            <v>A1031105</v>
          </cell>
          <cell r="U63" t="str">
            <v>Emergency management and preparedness</v>
          </cell>
          <cell r="V63" t="str">
            <v>L050</v>
          </cell>
          <cell r="W63" t="str">
            <v>Regional</v>
          </cell>
          <cell r="X63" t="str">
            <v>PL43780</v>
          </cell>
          <cell r="Y63" t="str">
            <v>Expense</v>
          </cell>
          <cell r="Z63">
            <v>20120701</v>
          </cell>
          <cell r="AA63">
            <v>20140630</v>
          </cell>
          <cell r="AB63">
            <v>1</v>
          </cell>
          <cell r="AC63" t="str">
            <v>Programme</v>
          </cell>
          <cell r="AD63">
            <v>0</v>
          </cell>
          <cell r="AE63">
            <v>0</v>
          </cell>
          <cell r="AF63">
            <v>0</v>
          </cell>
          <cell r="AG63">
            <v>1</v>
          </cell>
          <cell r="AH63">
            <v>27</v>
          </cell>
          <cell r="AI63" t="str">
            <v>No AMP</v>
          </cell>
          <cell r="AJ63" t="str">
            <v>Plant and equipment (Capex)</v>
          </cell>
          <cell r="AK63">
            <v>10</v>
          </cell>
          <cell r="AM63">
            <v>1</v>
          </cell>
          <cell r="AT63">
            <v>100000</v>
          </cell>
          <cell r="AU63">
            <v>100000</v>
          </cell>
          <cell r="BD63">
            <v>3.3000000000000002E-2</v>
          </cell>
          <cell r="BE63">
            <v>6.7088999999999732E-2</v>
          </cell>
          <cell r="BF63">
            <v>0.10230293699999971</v>
          </cell>
          <cell r="BG63">
            <v>0.14088353979499968</v>
          </cell>
          <cell r="BH63">
            <v>0.18195534722761963</v>
          </cell>
          <cell r="BI63">
            <v>0.21859596299167583</v>
          </cell>
          <cell r="BJ63">
            <v>0.25637243784441766</v>
          </cell>
          <cell r="BK63">
            <v>0.29783272829328333</v>
          </cell>
          <cell r="BL63">
            <v>0.3445547065118415</v>
          </cell>
          <cell r="BM63">
            <v>0.39295867594626777</v>
          </cell>
          <cell r="BN63">
            <v>0</v>
          </cell>
          <cell r="BO63">
            <v>3300</v>
          </cell>
          <cell r="BP63">
            <v>6708.8999999999733</v>
          </cell>
          <cell r="BQ63">
            <v>0</v>
          </cell>
          <cell r="BR63">
            <v>0</v>
          </cell>
          <cell r="BS63">
            <v>0</v>
          </cell>
          <cell r="BT63">
            <v>0</v>
          </cell>
          <cell r="BU63">
            <v>0</v>
          </cell>
          <cell r="BV63">
            <v>0</v>
          </cell>
          <cell r="BW63">
            <v>0</v>
          </cell>
          <cell r="BX63">
            <v>0</v>
          </cell>
          <cell r="BY63">
            <v>0</v>
          </cell>
          <cell r="BZ63">
            <v>103300</v>
          </cell>
          <cell r="CA63">
            <v>106708.89999999998</v>
          </cell>
          <cell r="CB63">
            <v>0</v>
          </cell>
          <cell r="CC63">
            <v>0</v>
          </cell>
          <cell r="CD63">
            <v>0</v>
          </cell>
          <cell r="CE63">
            <v>0</v>
          </cell>
          <cell r="CF63">
            <v>0</v>
          </cell>
          <cell r="CG63">
            <v>0</v>
          </cell>
          <cell r="CH63">
            <v>0</v>
          </cell>
          <cell r="CI63">
            <v>0</v>
          </cell>
          <cell r="CK63">
            <v>0</v>
          </cell>
          <cell r="CL63">
            <v>0</v>
          </cell>
          <cell r="CM63">
            <v>0</v>
          </cell>
          <cell r="CN63">
            <v>0</v>
          </cell>
          <cell r="CO63">
            <v>0</v>
          </cell>
          <cell r="CP63">
            <v>0</v>
          </cell>
          <cell r="CQ63">
            <v>0</v>
          </cell>
          <cell r="CR63">
            <v>0</v>
          </cell>
          <cell r="CS63">
            <v>0</v>
          </cell>
          <cell r="CT63">
            <v>0</v>
          </cell>
          <cell r="CU63">
            <v>0</v>
          </cell>
          <cell r="CW63">
            <v>0</v>
          </cell>
          <cell r="CX63">
            <v>0</v>
          </cell>
          <cell r="CY63">
            <v>0</v>
          </cell>
          <cell r="CZ63">
            <v>0</v>
          </cell>
          <cell r="DA63">
            <v>0</v>
          </cell>
          <cell r="DB63">
            <v>0</v>
          </cell>
          <cell r="DC63">
            <v>0</v>
          </cell>
          <cell r="DD63">
            <v>0</v>
          </cell>
          <cell r="DE63">
            <v>0</v>
          </cell>
          <cell r="DF63">
            <v>0</v>
          </cell>
          <cell r="DG63">
            <v>0</v>
          </cell>
          <cell r="DI63">
            <v>0</v>
          </cell>
          <cell r="DJ63">
            <v>103300</v>
          </cell>
          <cell r="DK63">
            <v>106708.89999999998</v>
          </cell>
          <cell r="DL63">
            <v>0</v>
          </cell>
          <cell r="DM63">
            <v>0</v>
          </cell>
          <cell r="DN63">
            <v>0</v>
          </cell>
          <cell r="DO63">
            <v>0</v>
          </cell>
          <cell r="DP63">
            <v>0</v>
          </cell>
          <cell r="DQ63">
            <v>0</v>
          </cell>
          <cell r="DR63">
            <v>0</v>
          </cell>
          <cell r="DS63">
            <v>0</v>
          </cell>
          <cell r="DU63" t="str">
            <v>RDC 41618-1</v>
          </cell>
          <cell r="DV63">
            <v>0</v>
          </cell>
          <cell r="DW63">
            <v>0</v>
          </cell>
          <cell r="DX63">
            <v>1</v>
          </cell>
          <cell r="DY63">
            <v>200000</v>
          </cell>
          <cell r="DZ63">
            <v>210008.89999999997</v>
          </cell>
          <cell r="EB63">
            <v>210008.89999999997</v>
          </cell>
          <cell r="EC63" t="str">
            <v>Def</v>
          </cell>
          <cell r="ED63" t="str">
            <v>nonDC</v>
          </cell>
        </row>
        <row r="64">
          <cell r="D64" t="str">
            <v>PC2020039</v>
          </cell>
          <cell r="E64" t="str">
            <v>Tsunami Early Warning System</v>
          </cell>
          <cell r="F64" t="str">
            <v>Auckland Council</v>
          </cell>
          <cell r="G64" t="str">
            <v>Civil defence</v>
          </cell>
          <cell r="H64" t="str">
            <v>E118115</v>
          </cell>
          <cell r="I64" t="str">
            <v>Hazard management</v>
          </cell>
          <cell r="J64" t="str">
            <v>Community</v>
          </cell>
          <cell r="K64" t="str">
            <v>Emergency management</v>
          </cell>
          <cell r="L64" t="str">
            <v>Emergency management and preparedness</v>
          </cell>
          <cell r="M64" t="str">
            <v>Community</v>
          </cell>
          <cell r="N64" t="str">
            <v>Emergency management</v>
          </cell>
          <cell r="O64" t="str">
            <v>Emergency management and preparedness</v>
          </cell>
          <cell r="P64" t="str">
            <v>Community</v>
          </cell>
          <cell r="Q64" t="str">
            <v>Emergency management</v>
          </cell>
          <cell r="R64" t="str">
            <v>Emergency management and preparedness</v>
          </cell>
          <cell r="S64" t="str">
            <v>A1031105</v>
          </cell>
          <cell r="T64" t="str">
            <v>A1031105</v>
          </cell>
          <cell r="U64" t="str">
            <v>Emergency management and preparedness</v>
          </cell>
          <cell r="V64" t="str">
            <v>L050</v>
          </cell>
          <cell r="W64" t="str">
            <v>Regional</v>
          </cell>
          <cell r="X64" t="str">
            <v>PL43780</v>
          </cell>
          <cell r="Y64" t="str">
            <v>Expense</v>
          </cell>
          <cell r="Z64">
            <v>20120701</v>
          </cell>
          <cell r="AA64">
            <v>20140630</v>
          </cell>
          <cell r="AB64">
            <v>2</v>
          </cell>
          <cell r="AC64" t="str">
            <v>Discrete</v>
          </cell>
          <cell r="AD64">
            <v>1</v>
          </cell>
          <cell r="AE64">
            <v>0</v>
          </cell>
          <cell r="AF64">
            <v>0</v>
          </cell>
          <cell r="AG64">
            <v>0</v>
          </cell>
          <cell r="AH64">
            <v>27</v>
          </cell>
          <cell r="AI64" t="str">
            <v>No AMP</v>
          </cell>
          <cell r="AJ64" t="str">
            <v>Plant and equipment (Capex)</v>
          </cell>
          <cell r="AK64">
            <v>15</v>
          </cell>
          <cell r="AM64">
            <v>1</v>
          </cell>
          <cell r="AT64">
            <v>264834.22002000001</v>
          </cell>
          <cell r="AU64">
            <v>265474.61995999998</v>
          </cell>
          <cell r="BD64">
            <v>3.3000000000000002E-2</v>
          </cell>
          <cell r="BE64">
            <v>6.7088999999999732E-2</v>
          </cell>
          <cell r="BF64">
            <v>0.10230293699999971</v>
          </cell>
          <cell r="BG64">
            <v>0.14088353979499968</v>
          </cell>
          <cell r="BH64">
            <v>0.18195534722761963</v>
          </cell>
          <cell r="BI64">
            <v>0.21859596299167583</v>
          </cell>
          <cell r="BJ64">
            <v>0.25637243784441766</v>
          </cell>
          <cell r="BK64">
            <v>0.29783272829328333</v>
          </cell>
          <cell r="BL64">
            <v>0.3445547065118415</v>
          </cell>
          <cell r="BM64">
            <v>0.39295867594626777</v>
          </cell>
          <cell r="BN64">
            <v>0</v>
          </cell>
          <cell r="BO64">
            <v>8739.5292606600015</v>
          </cell>
          <cell r="BP64">
            <v>17810.426778496367</v>
          </cell>
          <cell r="BQ64">
            <v>0</v>
          </cell>
          <cell r="BR64">
            <v>0</v>
          </cell>
          <cell r="BS64">
            <v>0</v>
          </cell>
          <cell r="BT64">
            <v>0</v>
          </cell>
          <cell r="BU64">
            <v>0</v>
          </cell>
          <cell r="BV64">
            <v>0</v>
          </cell>
          <cell r="BW64">
            <v>0</v>
          </cell>
          <cell r="BX64">
            <v>0</v>
          </cell>
          <cell r="BY64">
            <v>0</v>
          </cell>
          <cell r="BZ64">
            <v>273573.74928066001</v>
          </cell>
          <cell r="CA64">
            <v>283285.04673849634</v>
          </cell>
          <cell r="CB64">
            <v>0</v>
          </cell>
          <cell r="CC64">
            <v>0</v>
          </cell>
          <cell r="CD64">
            <v>0</v>
          </cell>
          <cell r="CE64">
            <v>0</v>
          </cell>
          <cell r="CF64">
            <v>0</v>
          </cell>
          <cell r="CG64">
            <v>0</v>
          </cell>
          <cell r="CH64">
            <v>0</v>
          </cell>
          <cell r="CI64">
            <v>0</v>
          </cell>
          <cell r="CK64">
            <v>0</v>
          </cell>
          <cell r="CL64">
            <v>273573.74928066001</v>
          </cell>
          <cell r="CM64">
            <v>283285.04673849634</v>
          </cell>
          <cell r="CN64">
            <v>0</v>
          </cell>
          <cell r="CO64">
            <v>0</v>
          </cell>
          <cell r="CP64">
            <v>0</v>
          </cell>
          <cell r="CQ64">
            <v>0</v>
          </cell>
          <cell r="CR64">
            <v>0</v>
          </cell>
          <cell r="CS64">
            <v>0</v>
          </cell>
          <cell r="CT64">
            <v>0</v>
          </cell>
          <cell r="CU64">
            <v>0</v>
          </cell>
          <cell r="CW64">
            <v>0</v>
          </cell>
          <cell r="CX64">
            <v>0</v>
          </cell>
          <cell r="CY64">
            <v>0</v>
          </cell>
          <cell r="CZ64">
            <v>0</v>
          </cell>
          <cell r="DA64">
            <v>0</v>
          </cell>
          <cell r="DB64">
            <v>0</v>
          </cell>
          <cell r="DC64">
            <v>0</v>
          </cell>
          <cell r="DD64">
            <v>0</v>
          </cell>
          <cell r="DE64">
            <v>0</v>
          </cell>
          <cell r="DF64">
            <v>0</v>
          </cell>
          <cell r="DG64">
            <v>0</v>
          </cell>
          <cell r="DI64">
            <v>0</v>
          </cell>
          <cell r="DJ64">
            <v>0</v>
          </cell>
          <cell r="DK64">
            <v>0</v>
          </cell>
          <cell r="DL64">
            <v>0</v>
          </cell>
          <cell r="DM64">
            <v>0</v>
          </cell>
          <cell r="DN64">
            <v>0</v>
          </cell>
          <cell r="DO64">
            <v>0</v>
          </cell>
          <cell r="DP64">
            <v>0</v>
          </cell>
          <cell r="DQ64">
            <v>0</v>
          </cell>
          <cell r="DR64">
            <v>0</v>
          </cell>
          <cell r="DS64">
            <v>0</v>
          </cell>
          <cell r="DU64" t="str">
            <v>NSCC 11089</v>
          </cell>
          <cell r="DV64">
            <v>0</v>
          </cell>
          <cell r="DW64">
            <v>0</v>
          </cell>
          <cell r="DX64">
            <v>1</v>
          </cell>
          <cell r="DY64">
            <v>530308.83997999993</v>
          </cell>
          <cell r="DZ64">
            <v>556858.79601915635</v>
          </cell>
          <cell r="EB64">
            <v>556858.79601915635</v>
          </cell>
          <cell r="EC64" t="str">
            <v>Def</v>
          </cell>
          <cell r="ED64" t="str">
            <v>nonDC</v>
          </cell>
        </row>
        <row r="65">
          <cell r="D65" t="str">
            <v>PC2020103</v>
          </cell>
          <cell r="E65" t="str">
            <v>Waitakere Fire Truck Replacement</v>
          </cell>
          <cell r="F65" t="str">
            <v>Auckland Council</v>
          </cell>
          <cell r="G65" t="str">
            <v>Civil defence</v>
          </cell>
          <cell r="H65" t="str">
            <v>E118115</v>
          </cell>
          <cell r="I65" t="str">
            <v>Hazard management</v>
          </cell>
          <cell r="J65" t="str">
            <v>Community</v>
          </cell>
          <cell r="K65" t="str">
            <v>Emergency management</v>
          </cell>
          <cell r="L65" t="str">
            <v>Rural fire services</v>
          </cell>
          <cell r="M65" t="str">
            <v>Community</v>
          </cell>
          <cell r="N65" t="str">
            <v>Emergency management</v>
          </cell>
          <cell r="O65" t="str">
            <v>Rural fire services</v>
          </cell>
          <cell r="P65" t="str">
            <v>Community</v>
          </cell>
          <cell r="Q65" t="str">
            <v>Emergency management</v>
          </cell>
          <cell r="R65" t="str">
            <v>Rural fire services</v>
          </cell>
          <cell r="S65" t="str">
            <v>A1031205</v>
          </cell>
          <cell r="T65" t="str">
            <v>A1031205</v>
          </cell>
          <cell r="U65" t="str">
            <v>Rural fire services</v>
          </cell>
          <cell r="V65" t="str">
            <v>L050</v>
          </cell>
          <cell r="W65" t="str">
            <v>Regional</v>
          </cell>
          <cell r="X65" t="str">
            <v>FY12 - Only</v>
          </cell>
          <cell r="Y65" t="str">
            <v>Expense</v>
          </cell>
          <cell r="Z65">
            <v>20110701</v>
          </cell>
          <cell r="AA65">
            <v>20120630</v>
          </cell>
          <cell r="AB65">
            <v>2</v>
          </cell>
          <cell r="AC65" t="str">
            <v>Discrete</v>
          </cell>
          <cell r="AD65">
            <v>0</v>
          </cell>
          <cell r="AE65">
            <v>0</v>
          </cell>
          <cell r="AF65">
            <v>0</v>
          </cell>
          <cell r="AG65">
            <v>1</v>
          </cell>
          <cell r="AH65">
            <v>10</v>
          </cell>
          <cell r="AI65" t="str">
            <v>Council Fleet</v>
          </cell>
          <cell r="AJ65" t="str">
            <v>Plant and equipment (Capex)</v>
          </cell>
          <cell r="AK65">
            <v>15</v>
          </cell>
          <cell r="AP65">
            <v>1</v>
          </cell>
          <cell r="AS65">
            <v>140000</v>
          </cell>
          <cell r="BD65">
            <v>3.3000000000000002E-2</v>
          </cell>
          <cell r="BE65">
            <v>6.7088999999999732E-2</v>
          </cell>
          <cell r="BF65">
            <v>0.10230293699999971</v>
          </cell>
          <cell r="BG65">
            <v>0.14088353979499968</v>
          </cell>
          <cell r="BH65">
            <v>0.18195534722761963</v>
          </cell>
          <cell r="BI65">
            <v>0.21859596299167583</v>
          </cell>
          <cell r="BJ65">
            <v>0.25637243784441766</v>
          </cell>
          <cell r="BK65">
            <v>0.29783272829328333</v>
          </cell>
          <cell r="BL65">
            <v>0.3445547065118415</v>
          </cell>
          <cell r="BM65">
            <v>0.39295867594626777</v>
          </cell>
          <cell r="BN65">
            <v>0</v>
          </cell>
          <cell r="BO65">
            <v>0</v>
          </cell>
          <cell r="BP65">
            <v>0</v>
          </cell>
          <cell r="BQ65">
            <v>0</v>
          </cell>
          <cell r="BR65">
            <v>0</v>
          </cell>
          <cell r="BS65">
            <v>0</v>
          </cell>
          <cell r="BT65">
            <v>0</v>
          </cell>
          <cell r="BU65">
            <v>0</v>
          </cell>
          <cell r="BV65">
            <v>0</v>
          </cell>
          <cell r="BW65">
            <v>0</v>
          </cell>
          <cell r="BX65">
            <v>0</v>
          </cell>
          <cell r="BY65">
            <v>140000</v>
          </cell>
          <cell r="BZ65">
            <v>0</v>
          </cell>
          <cell r="CA65">
            <v>0</v>
          </cell>
          <cell r="CB65">
            <v>0</v>
          </cell>
          <cell r="CC65">
            <v>0</v>
          </cell>
          <cell r="CD65">
            <v>0</v>
          </cell>
          <cell r="CE65">
            <v>0</v>
          </cell>
          <cell r="CF65">
            <v>0</v>
          </cell>
          <cell r="CG65">
            <v>0</v>
          </cell>
          <cell r="CH65">
            <v>0</v>
          </cell>
          <cell r="CI65">
            <v>0</v>
          </cell>
          <cell r="CK65">
            <v>0</v>
          </cell>
          <cell r="CL65">
            <v>0</v>
          </cell>
          <cell r="CM65">
            <v>0</v>
          </cell>
          <cell r="CN65">
            <v>0</v>
          </cell>
          <cell r="CO65">
            <v>0</v>
          </cell>
          <cell r="CP65">
            <v>0</v>
          </cell>
          <cell r="CQ65">
            <v>0</v>
          </cell>
          <cell r="CR65">
            <v>0</v>
          </cell>
          <cell r="CS65">
            <v>0</v>
          </cell>
          <cell r="CT65">
            <v>0</v>
          </cell>
          <cell r="CU65">
            <v>0</v>
          </cell>
          <cell r="CW65">
            <v>0</v>
          </cell>
          <cell r="CX65">
            <v>0</v>
          </cell>
          <cell r="CY65">
            <v>0</v>
          </cell>
          <cell r="CZ65">
            <v>0</v>
          </cell>
          <cell r="DA65">
            <v>0</v>
          </cell>
          <cell r="DB65">
            <v>0</v>
          </cell>
          <cell r="DC65">
            <v>0</v>
          </cell>
          <cell r="DD65">
            <v>0</v>
          </cell>
          <cell r="DE65">
            <v>0</v>
          </cell>
          <cell r="DF65">
            <v>0</v>
          </cell>
          <cell r="DG65">
            <v>0</v>
          </cell>
          <cell r="DI65">
            <v>140000</v>
          </cell>
          <cell r="DJ65">
            <v>0</v>
          </cell>
          <cell r="DK65">
            <v>0</v>
          </cell>
          <cell r="DL65">
            <v>0</v>
          </cell>
          <cell r="DM65">
            <v>0</v>
          </cell>
          <cell r="DN65">
            <v>0</v>
          </cell>
          <cell r="DO65">
            <v>0</v>
          </cell>
          <cell r="DP65">
            <v>0</v>
          </cell>
          <cell r="DQ65">
            <v>0</v>
          </cell>
          <cell r="DR65">
            <v>0</v>
          </cell>
          <cell r="DS65">
            <v>0</v>
          </cell>
          <cell r="DU65" t="str">
            <v>WCC 3ESEC-09-011</v>
          </cell>
          <cell r="DV65">
            <v>0</v>
          </cell>
          <cell r="DW65">
            <v>0</v>
          </cell>
          <cell r="DX65">
            <v>1</v>
          </cell>
          <cell r="DY65">
            <v>0</v>
          </cell>
          <cell r="DZ65">
            <v>0</v>
          </cell>
          <cell r="EB65">
            <v>0</v>
          </cell>
          <cell r="EC65" t="str">
            <v>Def</v>
          </cell>
          <cell r="ED65" t="str">
            <v>nonDC</v>
          </cell>
        </row>
        <row r="66">
          <cell r="D66" t="str">
            <v>PC3200541</v>
          </cell>
          <cell r="E66" t="str">
            <v>Pre-Installed Generator Plugs At Welfare Centres</v>
          </cell>
          <cell r="F66" t="str">
            <v>Auckland Council</v>
          </cell>
          <cell r="G66" t="str">
            <v>Civil defence</v>
          </cell>
          <cell r="H66" t="str">
            <v>E118115</v>
          </cell>
          <cell r="I66" t="str">
            <v>Hazard management</v>
          </cell>
          <cell r="J66" t="str">
            <v>Community</v>
          </cell>
          <cell r="K66" t="str">
            <v>Emergency management</v>
          </cell>
          <cell r="L66" t="str">
            <v>Emergency management and preparedness</v>
          </cell>
          <cell r="M66" t="str">
            <v>Community</v>
          </cell>
          <cell r="N66" t="str">
            <v>Emergency management</v>
          </cell>
          <cell r="O66" t="str">
            <v>Emergency management and preparedness</v>
          </cell>
          <cell r="P66" t="str">
            <v>Community</v>
          </cell>
          <cell r="Q66" t="str">
            <v>Emergency management</v>
          </cell>
          <cell r="R66" t="str">
            <v>Emergency management and preparedness</v>
          </cell>
          <cell r="S66" t="str">
            <v>A1031105</v>
          </cell>
          <cell r="T66" t="str">
            <v>A1031105</v>
          </cell>
          <cell r="U66" t="str">
            <v>Emergency management and preparedness</v>
          </cell>
          <cell r="V66" t="str">
            <v>L050</v>
          </cell>
          <cell r="W66" t="str">
            <v>Regional</v>
          </cell>
          <cell r="X66" t="str">
            <v>PL40810</v>
          </cell>
          <cell r="Y66" t="str">
            <v>Expense</v>
          </cell>
          <cell r="Z66">
            <v>20120701</v>
          </cell>
          <cell r="AA66">
            <v>20130630</v>
          </cell>
          <cell r="AB66">
            <v>2</v>
          </cell>
          <cell r="AC66" t="str">
            <v>Discrete</v>
          </cell>
          <cell r="AD66">
            <v>1</v>
          </cell>
          <cell r="AE66">
            <v>0</v>
          </cell>
          <cell r="AF66">
            <v>0</v>
          </cell>
          <cell r="AG66">
            <v>0</v>
          </cell>
          <cell r="AH66">
            <v>3</v>
          </cell>
          <cell r="AI66" t="str">
            <v>Corporate Property</v>
          </cell>
          <cell r="AJ66" t="str">
            <v>Plant and equipment (Capex)</v>
          </cell>
          <cell r="AK66">
            <v>15</v>
          </cell>
          <cell r="AM66">
            <v>1</v>
          </cell>
          <cell r="AT66">
            <v>110000</v>
          </cell>
          <cell r="BD66">
            <v>3.3000000000000002E-2</v>
          </cell>
          <cell r="BE66">
            <v>6.7088999999999732E-2</v>
          </cell>
          <cell r="BF66">
            <v>0.10230293699999971</v>
          </cell>
          <cell r="BG66">
            <v>0.14088353979499968</v>
          </cell>
          <cell r="BH66">
            <v>0.18195534722761963</v>
          </cell>
          <cell r="BI66">
            <v>0.21859596299167583</v>
          </cell>
          <cell r="BJ66">
            <v>0.25637243784441766</v>
          </cell>
          <cell r="BK66">
            <v>0.29783272829328333</v>
          </cell>
          <cell r="BL66">
            <v>0.3445547065118415</v>
          </cell>
          <cell r="BM66">
            <v>0.39295867594626777</v>
          </cell>
          <cell r="BN66">
            <v>0</v>
          </cell>
          <cell r="BO66">
            <v>3630</v>
          </cell>
          <cell r="BP66">
            <v>0</v>
          </cell>
          <cell r="BQ66">
            <v>0</v>
          </cell>
          <cell r="BR66">
            <v>0</v>
          </cell>
          <cell r="BS66">
            <v>0</v>
          </cell>
          <cell r="BT66">
            <v>0</v>
          </cell>
          <cell r="BU66">
            <v>0</v>
          </cell>
          <cell r="BV66">
            <v>0</v>
          </cell>
          <cell r="BW66">
            <v>0</v>
          </cell>
          <cell r="BX66">
            <v>0</v>
          </cell>
          <cell r="BY66">
            <v>0</v>
          </cell>
          <cell r="BZ66">
            <v>113630</v>
          </cell>
          <cell r="CA66">
            <v>0</v>
          </cell>
          <cell r="CB66">
            <v>0</v>
          </cell>
          <cell r="CC66">
            <v>0</v>
          </cell>
          <cell r="CD66">
            <v>0</v>
          </cell>
          <cell r="CE66">
            <v>0</v>
          </cell>
          <cell r="CF66">
            <v>0</v>
          </cell>
          <cell r="CG66">
            <v>0</v>
          </cell>
          <cell r="CH66">
            <v>0</v>
          </cell>
          <cell r="CI66">
            <v>0</v>
          </cell>
          <cell r="CK66">
            <v>0</v>
          </cell>
          <cell r="CL66">
            <v>113630</v>
          </cell>
          <cell r="CM66">
            <v>0</v>
          </cell>
          <cell r="CN66">
            <v>0</v>
          </cell>
          <cell r="CO66">
            <v>0</v>
          </cell>
          <cell r="CP66">
            <v>0</v>
          </cell>
          <cell r="CQ66">
            <v>0</v>
          </cell>
          <cell r="CR66">
            <v>0</v>
          </cell>
          <cell r="CS66">
            <v>0</v>
          </cell>
          <cell r="CT66">
            <v>0</v>
          </cell>
          <cell r="CU66">
            <v>0</v>
          </cell>
          <cell r="CW66">
            <v>0</v>
          </cell>
          <cell r="CX66">
            <v>0</v>
          </cell>
          <cell r="CY66">
            <v>0</v>
          </cell>
          <cell r="CZ66">
            <v>0</v>
          </cell>
          <cell r="DA66">
            <v>0</v>
          </cell>
          <cell r="DB66">
            <v>0</v>
          </cell>
          <cell r="DC66">
            <v>0</v>
          </cell>
          <cell r="DD66">
            <v>0</v>
          </cell>
          <cell r="DE66">
            <v>0</v>
          </cell>
          <cell r="DF66">
            <v>0</v>
          </cell>
          <cell r="DG66">
            <v>0</v>
          </cell>
          <cell r="DI66">
            <v>0</v>
          </cell>
          <cell r="DJ66">
            <v>0</v>
          </cell>
          <cell r="DK66">
            <v>0</v>
          </cell>
          <cell r="DL66">
            <v>0</v>
          </cell>
          <cell r="DM66">
            <v>0</v>
          </cell>
          <cell r="DN66">
            <v>0</v>
          </cell>
          <cell r="DO66">
            <v>0</v>
          </cell>
          <cell r="DP66">
            <v>0</v>
          </cell>
          <cell r="DQ66">
            <v>0</v>
          </cell>
          <cell r="DR66">
            <v>0</v>
          </cell>
          <cell r="DS66">
            <v>0</v>
          </cell>
          <cell r="DU66" t="str">
            <v>none</v>
          </cell>
          <cell r="DV66">
            <v>0</v>
          </cell>
          <cell r="DW66">
            <v>1</v>
          </cell>
          <cell r="DX66">
            <v>1</v>
          </cell>
          <cell r="DY66">
            <v>110000</v>
          </cell>
          <cell r="DZ66">
            <v>113630</v>
          </cell>
          <cell r="EB66">
            <v>113630</v>
          </cell>
          <cell r="EC66" t="str">
            <v>Def</v>
          </cell>
          <cell r="ED66" t="str">
            <v>nonDC</v>
          </cell>
        </row>
        <row r="67">
          <cell r="D67" t="str">
            <v>PC2200116</v>
          </cell>
          <cell r="E67" t="str">
            <v>Marine Industrial Precinct Land Acquisition PC13</v>
          </cell>
          <cell r="F67" t="str">
            <v>Auckland Council</v>
          </cell>
          <cell r="G67" t="str">
            <v>Commercial property portfolio</v>
          </cell>
          <cell r="H67" t="str">
            <v>E519035</v>
          </cell>
          <cell r="I67" t="str">
            <v>ACPL property development projects</v>
          </cell>
          <cell r="J67" t="str">
            <v>Economic development</v>
          </cell>
          <cell r="K67" t="str">
            <v>Regional economic strategy and initiatives</v>
          </cell>
          <cell r="L67" t="str">
            <v>City transformation projects</v>
          </cell>
          <cell r="M67" t="str">
            <v>Economic development</v>
          </cell>
          <cell r="N67" t="str">
            <v>Regional economic strategy and initiatives</v>
          </cell>
          <cell r="O67" t="str">
            <v>City transformation projects</v>
          </cell>
          <cell r="P67" t="str">
            <v>Economic development</v>
          </cell>
          <cell r="Q67" t="str">
            <v>Regional economic strategy and initiatives</v>
          </cell>
          <cell r="R67" t="str">
            <v>City transformation projects</v>
          </cell>
          <cell r="S67" t="str">
            <v>A1321105</v>
          </cell>
          <cell r="T67" t="str">
            <v>A1321105</v>
          </cell>
          <cell r="U67" t="str">
            <v>Regional street environment and town centres</v>
          </cell>
          <cell r="V67" t="str">
            <v>L050</v>
          </cell>
          <cell r="W67" t="str">
            <v>Regional</v>
          </cell>
          <cell r="X67" t="str">
            <v>FY12 - Only</v>
          </cell>
          <cell r="Y67" t="str">
            <v>Expense</v>
          </cell>
          <cell r="Z67">
            <v>20110701</v>
          </cell>
          <cell r="AA67">
            <v>20120630</v>
          </cell>
          <cell r="AB67">
            <v>2</v>
          </cell>
          <cell r="AC67" t="str">
            <v>Discrete</v>
          </cell>
          <cell r="AD67">
            <v>0.5</v>
          </cell>
          <cell r="AE67">
            <v>0</v>
          </cell>
          <cell r="AF67">
            <v>0.5</v>
          </cell>
          <cell r="AG67">
            <v>0</v>
          </cell>
          <cell r="AH67">
            <v>4</v>
          </cell>
          <cell r="AI67" t="str">
            <v>Commercial and Investment (ACPL)</v>
          </cell>
          <cell r="AJ67" t="str">
            <v>Land (Capex)</v>
          </cell>
          <cell r="AK67">
            <v>0</v>
          </cell>
          <cell r="AO67">
            <v>1</v>
          </cell>
          <cell r="AS67">
            <v>7609000</v>
          </cell>
          <cell r="AT67">
            <v>0</v>
          </cell>
          <cell r="BD67">
            <v>3.1E-2</v>
          </cell>
          <cell r="BE67">
            <v>6.1930000000000041E-2</v>
          </cell>
          <cell r="BF67">
            <v>9.3787900000000146E-2</v>
          </cell>
          <cell r="BG67">
            <v>0.12878911280000027</v>
          </cell>
          <cell r="BH67">
            <v>0.16491036440960039</v>
          </cell>
          <cell r="BI67">
            <v>0.19869276497747879</v>
          </cell>
          <cell r="BJ67">
            <v>0.23225616239684821</v>
          </cell>
          <cell r="BK67">
            <v>0.27045610343115034</v>
          </cell>
          <cell r="BL67">
            <v>0.31238115484437823</v>
          </cell>
          <cell r="BM67">
            <v>0.35568973295424255</v>
          </cell>
          <cell r="BN67">
            <v>0</v>
          </cell>
          <cell r="BO67">
            <v>0</v>
          </cell>
          <cell r="BP67">
            <v>0</v>
          </cell>
          <cell r="BQ67">
            <v>0</v>
          </cell>
          <cell r="BR67">
            <v>0</v>
          </cell>
          <cell r="BS67">
            <v>0</v>
          </cell>
          <cell r="BT67">
            <v>0</v>
          </cell>
          <cell r="BU67">
            <v>0</v>
          </cell>
          <cell r="BV67">
            <v>0</v>
          </cell>
          <cell r="BW67">
            <v>0</v>
          </cell>
          <cell r="BX67">
            <v>0</v>
          </cell>
          <cell r="BY67">
            <v>7609000</v>
          </cell>
          <cell r="BZ67">
            <v>0</v>
          </cell>
          <cell r="CA67">
            <v>0</v>
          </cell>
          <cell r="CB67">
            <v>0</v>
          </cell>
          <cell r="CC67">
            <v>0</v>
          </cell>
          <cell r="CD67">
            <v>0</v>
          </cell>
          <cell r="CE67">
            <v>0</v>
          </cell>
          <cell r="CF67">
            <v>0</v>
          </cell>
          <cell r="CG67">
            <v>0</v>
          </cell>
          <cell r="CH67">
            <v>0</v>
          </cell>
          <cell r="CI67">
            <v>0</v>
          </cell>
          <cell r="CK67">
            <v>3804500</v>
          </cell>
          <cell r="CL67">
            <v>0</v>
          </cell>
          <cell r="CM67">
            <v>0</v>
          </cell>
          <cell r="CN67">
            <v>0</v>
          </cell>
          <cell r="CO67">
            <v>0</v>
          </cell>
          <cell r="CP67">
            <v>0</v>
          </cell>
          <cell r="CQ67">
            <v>0</v>
          </cell>
          <cell r="CR67">
            <v>0</v>
          </cell>
          <cell r="CS67">
            <v>0</v>
          </cell>
          <cell r="CT67">
            <v>0</v>
          </cell>
          <cell r="CU67">
            <v>0</v>
          </cell>
          <cell r="CW67">
            <v>3804500</v>
          </cell>
          <cell r="CX67">
            <v>0</v>
          </cell>
          <cell r="CY67">
            <v>0</v>
          </cell>
          <cell r="CZ67">
            <v>0</v>
          </cell>
          <cell r="DA67">
            <v>0</v>
          </cell>
          <cell r="DB67">
            <v>0</v>
          </cell>
          <cell r="DC67">
            <v>0</v>
          </cell>
          <cell r="DD67">
            <v>0</v>
          </cell>
          <cell r="DE67">
            <v>0</v>
          </cell>
          <cell r="DF67">
            <v>0</v>
          </cell>
          <cell r="DG67">
            <v>0</v>
          </cell>
          <cell r="DI67">
            <v>0</v>
          </cell>
          <cell r="DJ67">
            <v>0</v>
          </cell>
          <cell r="DK67">
            <v>0</v>
          </cell>
          <cell r="DL67">
            <v>0</v>
          </cell>
          <cell r="DM67">
            <v>0</v>
          </cell>
          <cell r="DN67">
            <v>0</v>
          </cell>
          <cell r="DO67">
            <v>0</v>
          </cell>
          <cell r="DP67">
            <v>0</v>
          </cell>
          <cell r="DQ67">
            <v>0</v>
          </cell>
          <cell r="DR67">
            <v>0</v>
          </cell>
          <cell r="DS67">
            <v>0</v>
          </cell>
          <cell r="DU67" t="str">
            <v>WCC 3SPSC-07-020</v>
          </cell>
          <cell r="DV67">
            <v>0</v>
          </cell>
          <cell r="DW67">
            <v>0</v>
          </cell>
          <cell r="DX67">
            <v>1</v>
          </cell>
          <cell r="DY67">
            <v>0</v>
          </cell>
          <cell r="DZ67">
            <v>0</v>
          </cell>
          <cell r="EB67">
            <v>0</v>
          </cell>
          <cell r="EC67" t="str">
            <v>Def</v>
          </cell>
          <cell r="ED67" t="str">
            <v>CityXF</v>
          </cell>
        </row>
        <row r="68">
          <cell r="D68" t="str">
            <v>PC2900000</v>
          </cell>
          <cell r="E68" t="str">
            <v>Commercial renewals</v>
          </cell>
          <cell r="F68" t="str">
            <v>Auckland Council</v>
          </cell>
          <cell r="G68" t="str">
            <v>Commercial property portfolio</v>
          </cell>
          <cell r="H68" t="str">
            <v>E519010</v>
          </cell>
          <cell r="I68" t="str">
            <v>Property portfolio AC</v>
          </cell>
          <cell r="J68" t="str">
            <v>Commercial and investment</v>
          </cell>
          <cell r="K68" t="str">
            <v>Commercial</v>
          </cell>
          <cell r="L68" t="str">
            <v>Commercial property</v>
          </cell>
          <cell r="M68" t="str">
            <v>Commercial and investment</v>
          </cell>
          <cell r="N68" t="str">
            <v>Commercial</v>
          </cell>
          <cell r="O68" t="str">
            <v>Commercial property</v>
          </cell>
          <cell r="P68" t="str">
            <v>Commercial and investment</v>
          </cell>
          <cell r="Q68" t="str">
            <v>Commercial</v>
          </cell>
          <cell r="R68" t="str">
            <v>Commercial property</v>
          </cell>
          <cell r="S68" t="str">
            <v>A2011105</v>
          </cell>
          <cell r="T68" t="str">
            <v>A2011105</v>
          </cell>
          <cell r="U68" t="str">
            <v>Commercial property</v>
          </cell>
          <cell r="V68" t="str">
            <v>L050</v>
          </cell>
          <cell r="W68" t="str">
            <v>Regional</v>
          </cell>
          <cell r="X68" t="str">
            <v>PL40810</v>
          </cell>
          <cell r="Y68" t="str">
            <v>Expense</v>
          </cell>
          <cell r="Z68">
            <v>20110701</v>
          </cell>
          <cell r="AA68">
            <v>20220630</v>
          </cell>
          <cell r="AB68">
            <v>1</v>
          </cell>
          <cell r="AC68" t="str">
            <v>Programme</v>
          </cell>
          <cell r="AD68">
            <v>0</v>
          </cell>
          <cell r="AE68">
            <v>0</v>
          </cell>
          <cell r="AF68">
            <v>0</v>
          </cell>
          <cell r="AG68">
            <v>1</v>
          </cell>
          <cell r="AH68">
            <v>4</v>
          </cell>
          <cell r="AI68" t="str">
            <v>Commercial and Investment (ACPL)</v>
          </cell>
          <cell r="AJ68" t="str">
            <v>Buildings (Capex)</v>
          </cell>
          <cell r="AK68">
            <v>0</v>
          </cell>
          <cell r="AM68">
            <v>1</v>
          </cell>
          <cell r="AS68">
            <v>1065346</v>
          </cell>
          <cell r="AT68">
            <v>1058496</v>
          </cell>
          <cell r="AU68">
            <v>1070050</v>
          </cell>
          <cell r="AV68">
            <v>1078361</v>
          </cell>
          <cell r="AW68">
            <v>1090033</v>
          </cell>
          <cell r="AX68">
            <v>1090033</v>
          </cell>
          <cell r="AY68">
            <v>145132</v>
          </cell>
          <cell r="BA68">
            <v>569000</v>
          </cell>
          <cell r="BB68">
            <v>569000</v>
          </cell>
          <cell r="BC68">
            <v>569000</v>
          </cell>
          <cell r="BD68">
            <v>3.1E-2</v>
          </cell>
          <cell r="BE68">
            <v>6.1930000000000041E-2</v>
          </cell>
          <cell r="BF68">
            <v>9.3787900000000146E-2</v>
          </cell>
          <cell r="BG68">
            <v>0.12878911280000027</v>
          </cell>
          <cell r="BH68">
            <v>0.16491036440960039</v>
          </cell>
          <cell r="BI68">
            <v>0.19869276497747879</v>
          </cell>
          <cell r="BJ68">
            <v>0.23225616239684821</v>
          </cell>
          <cell r="BK68">
            <v>0.27045610343115034</v>
          </cell>
          <cell r="BL68">
            <v>0.31238115484437823</v>
          </cell>
          <cell r="BM68">
            <v>0.35568973295424255</v>
          </cell>
          <cell r="BN68">
            <v>0</v>
          </cell>
          <cell r="BO68">
            <v>32813.375999999997</v>
          </cell>
          <cell r="BP68">
            <v>66268.196500000049</v>
          </cell>
          <cell r="BQ68">
            <v>101137.21363190016</v>
          </cell>
          <cell r="BR68">
            <v>140384.38299272271</v>
          </cell>
          <cell r="BS68">
            <v>179757.73924848993</v>
          </cell>
          <cell r="BT68">
            <v>28836.678366711451</v>
          </cell>
          <cell r="BU68">
            <v>0</v>
          </cell>
          <cell r="BV68">
            <v>153889.52285232453</v>
          </cell>
          <cell r="BW68">
            <v>177744.87710645123</v>
          </cell>
          <cell r="BX68">
            <v>202387.45805096402</v>
          </cell>
          <cell r="BY68">
            <v>1065346</v>
          </cell>
          <cell r="BZ68">
            <v>1091309.3759999999</v>
          </cell>
          <cell r="CA68">
            <v>1136318.1965000001</v>
          </cell>
          <cell r="CB68">
            <v>1179498.2136319003</v>
          </cell>
          <cell r="CC68">
            <v>1230417.3829927228</v>
          </cell>
          <cell r="CD68">
            <v>1269790.73924849</v>
          </cell>
          <cell r="CE68">
            <v>173968.67836671145</v>
          </cell>
          <cell r="CF68">
            <v>0</v>
          </cell>
          <cell r="CG68">
            <v>722889.52285232453</v>
          </cell>
          <cell r="CH68">
            <v>746744.8771064512</v>
          </cell>
          <cell r="CI68">
            <v>771387.45805096405</v>
          </cell>
          <cell r="CK68">
            <v>0</v>
          </cell>
          <cell r="CL68">
            <v>0</v>
          </cell>
          <cell r="CM68">
            <v>0</v>
          </cell>
          <cell r="CN68">
            <v>0</v>
          </cell>
          <cell r="CO68">
            <v>0</v>
          </cell>
          <cell r="CP68">
            <v>0</v>
          </cell>
          <cell r="CQ68">
            <v>0</v>
          </cell>
          <cell r="CR68">
            <v>0</v>
          </cell>
          <cell r="CS68">
            <v>0</v>
          </cell>
          <cell r="CT68">
            <v>0</v>
          </cell>
          <cell r="CU68">
            <v>0</v>
          </cell>
          <cell r="CW68">
            <v>0</v>
          </cell>
          <cell r="CX68">
            <v>0</v>
          </cell>
          <cell r="CY68">
            <v>0</v>
          </cell>
          <cell r="CZ68">
            <v>0</v>
          </cell>
          <cell r="DA68">
            <v>0</v>
          </cell>
          <cell r="DB68">
            <v>0</v>
          </cell>
          <cell r="DC68">
            <v>0</v>
          </cell>
          <cell r="DD68">
            <v>0</v>
          </cell>
          <cell r="DE68">
            <v>0</v>
          </cell>
          <cell r="DF68">
            <v>0</v>
          </cell>
          <cell r="DG68">
            <v>0</v>
          </cell>
          <cell r="DI68">
            <v>1065346</v>
          </cell>
          <cell r="DJ68">
            <v>1091309.3759999999</v>
          </cell>
          <cell r="DK68">
            <v>1136318.1965000001</v>
          </cell>
          <cell r="DL68">
            <v>1179498.2136319003</v>
          </cell>
          <cell r="DM68">
            <v>1230417.3829927228</v>
          </cell>
          <cell r="DN68">
            <v>1269790.73924849</v>
          </cell>
          <cell r="DO68">
            <v>173968.67836671145</v>
          </cell>
          <cell r="DP68">
            <v>0</v>
          </cell>
          <cell r="DQ68">
            <v>722889.52285232453</v>
          </cell>
          <cell r="DR68">
            <v>746744.8771064512</v>
          </cell>
          <cell r="DS68">
            <v>771387.45805096405</v>
          </cell>
          <cell r="DU68" t="str">
            <v>ACC 662/159999</v>
          </cell>
          <cell r="DV68">
            <v>0</v>
          </cell>
          <cell r="DW68">
            <v>0</v>
          </cell>
          <cell r="DX68">
            <v>3</v>
          </cell>
          <cell r="DY68">
            <v>7239105</v>
          </cell>
          <cell r="DZ68">
            <v>8322324.4447495649</v>
          </cell>
          <cell r="EB68">
            <v>8322324.4447495649</v>
          </cell>
          <cell r="EC68" t="str">
            <v>Def</v>
          </cell>
          <cell r="ED68" t="str">
            <v>nonDC</v>
          </cell>
        </row>
        <row r="69">
          <cell r="D69" t="str">
            <v>PC2900000</v>
          </cell>
          <cell r="E69" t="str">
            <v>Commercial renewals</v>
          </cell>
          <cell r="F69" t="str">
            <v>Auckland Council</v>
          </cell>
          <cell r="G69" t="str">
            <v>Commercial property portfolio</v>
          </cell>
          <cell r="H69" t="str">
            <v>E519015</v>
          </cell>
          <cell r="I69" t="str">
            <v>Property portfolio AT</v>
          </cell>
          <cell r="J69" t="str">
            <v>Commercial and investment</v>
          </cell>
          <cell r="K69" t="str">
            <v>Commercial</v>
          </cell>
          <cell r="L69" t="str">
            <v>Commercial property</v>
          </cell>
          <cell r="M69" t="str">
            <v>Commercial and investment</v>
          </cell>
          <cell r="N69" t="str">
            <v>Commercial</v>
          </cell>
          <cell r="O69" t="str">
            <v>Commercial property</v>
          </cell>
          <cell r="P69" t="str">
            <v>Commercial and investment</v>
          </cell>
          <cell r="Q69" t="str">
            <v>Commercial</v>
          </cell>
          <cell r="R69" t="str">
            <v>Commercial property</v>
          </cell>
          <cell r="S69" t="str">
            <v>A2011105</v>
          </cell>
          <cell r="T69" t="str">
            <v>A2011105</v>
          </cell>
          <cell r="U69" t="str">
            <v>Commercial property</v>
          </cell>
          <cell r="V69" t="str">
            <v>L050</v>
          </cell>
          <cell r="W69" t="str">
            <v>Regional</v>
          </cell>
          <cell r="X69" t="str">
            <v>FY12 - Only</v>
          </cell>
          <cell r="Y69" t="str">
            <v>Expense</v>
          </cell>
          <cell r="Z69">
            <v>20110701</v>
          </cell>
          <cell r="AA69">
            <v>20120630</v>
          </cell>
          <cell r="AB69">
            <v>1</v>
          </cell>
          <cell r="AC69" t="str">
            <v>Programme</v>
          </cell>
          <cell r="AD69">
            <v>0</v>
          </cell>
          <cell r="AE69">
            <v>0</v>
          </cell>
          <cell r="AF69">
            <v>0</v>
          </cell>
          <cell r="AG69">
            <v>1</v>
          </cell>
          <cell r="AH69">
            <v>4</v>
          </cell>
          <cell r="AI69" t="str">
            <v>Commercial and Investment (ACPL)</v>
          </cell>
          <cell r="AJ69" t="str">
            <v>Buildings (Capex)</v>
          </cell>
          <cell r="AK69">
            <v>0</v>
          </cell>
          <cell r="AP69">
            <v>1</v>
          </cell>
          <cell r="AS69">
            <v>288896</v>
          </cell>
          <cell r="BD69">
            <v>3.1E-2</v>
          </cell>
          <cell r="BE69">
            <v>6.1930000000000041E-2</v>
          </cell>
          <cell r="BF69">
            <v>9.3787900000000146E-2</v>
          </cell>
          <cell r="BG69">
            <v>0.12878911280000027</v>
          </cell>
          <cell r="BH69">
            <v>0.16491036440960039</v>
          </cell>
          <cell r="BI69">
            <v>0.19869276497747879</v>
          </cell>
          <cell r="BJ69">
            <v>0.23225616239684821</v>
          </cell>
          <cell r="BK69">
            <v>0.27045610343115034</v>
          </cell>
          <cell r="BL69">
            <v>0.31238115484437823</v>
          </cell>
          <cell r="BM69">
            <v>0.35568973295424255</v>
          </cell>
          <cell r="BN69">
            <v>0</v>
          </cell>
          <cell r="BO69">
            <v>0</v>
          </cell>
          <cell r="BP69">
            <v>0</v>
          </cell>
          <cell r="BQ69">
            <v>0</v>
          </cell>
          <cell r="BR69">
            <v>0</v>
          </cell>
          <cell r="BS69">
            <v>0</v>
          </cell>
          <cell r="BT69">
            <v>0</v>
          </cell>
          <cell r="BU69">
            <v>0</v>
          </cell>
          <cell r="BV69">
            <v>0</v>
          </cell>
          <cell r="BW69">
            <v>0</v>
          </cell>
          <cell r="BX69">
            <v>0</v>
          </cell>
          <cell r="BY69">
            <v>288896</v>
          </cell>
          <cell r="BZ69">
            <v>0</v>
          </cell>
          <cell r="CA69">
            <v>0</v>
          </cell>
          <cell r="CB69">
            <v>0</v>
          </cell>
          <cell r="CC69">
            <v>0</v>
          </cell>
          <cell r="CD69">
            <v>0</v>
          </cell>
          <cell r="CE69">
            <v>0</v>
          </cell>
          <cell r="CF69">
            <v>0</v>
          </cell>
          <cell r="CG69">
            <v>0</v>
          </cell>
          <cell r="CH69">
            <v>0</v>
          </cell>
          <cell r="CI69">
            <v>0</v>
          </cell>
          <cell r="CK69">
            <v>0</v>
          </cell>
          <cell r="CL69">
            <v>0</v>
          </cell>
          <cell r="CM69">
            <v>0</v>
          </cell>
          <cell r="CN69">
            <v>0</v>
          </cell>
          <cell r="CO69">
            <v>0</v>
          </cell>
          <cell r="CP69">
            <v>0</v>
          </cell>
          <cell r="CQ69">
            <v>0</v>
          </cell>
          <cell r="CR69">
            <v>0</v>
          </cell>
          <cell r="CS69">
            <v>0</v>
          </cell>
          <cell r="CT69">
            <v>0</v>
          </cell>
          <cell r="CU69">
            <v>0</v>
          </cell>
          <cell r="CW69">
            <v>0</v>
          </cell>
          <cell r="CX69">
            <v>0</v>
          </cell>
          <cell r="CY69">
            <v>0</v>
          </cell>
          <cell r="CZ69">
            <v>0</v>
          </cell>
          <cell r="DA69">
            <v>0</v>
          </cell>
          <cell r="DB69">
            <v>0</v>
          </cell>
          <cell r="DC69">
            <v>0</v>
          </cell>
          <cell r="DD69">
            <v>0</v>
          </cell>
          <cell r="DE69">
            <v>0</v>
          </cell>
          <cell r="DF69">
            <v>0</v>
          </cell>
          <cell r="DG69">
            <v>0</v>
          </cell>
          <cell r="DI69">
            <v>288896</v>
          </cell>
          <cell r="DJ69">
            <v>0</v>
          </cell>
          <cell r="DK69">
            <v>0</v>
          </cell>
          <cell r="DL69">
            <v>0</v>
          </cell>
          <cell r="DM69">
            <v>0</v>
          </cell>
          <cell r="DN69">
            <v>0</v>
          </cell>
          <cell r="DO69">
            <v>0</v>
          </cell>
          <cell r="DP69">
            <v>0</v>
          </cell>
          <cell r="DQ69">
            <v>0</v>
          </cell>
          <cell r="DR69">
            <v>0</v>
          </cell>
          <cell r="DS69">
            <v>0</v>
          </cell>
          <cell r="DU69" t="str">
            <v>ACC 662/159999</v>
          </cell>
          <cell r="DV69">
            <v>0</v>
          </cell>
          <cell r="DW69">
            <v>0</v>
          </cell>
          <cell r="DX69">
            <v>3</v>
          </cell>
          <cell r="DY69">
            <v>0</v>
          </cell>
          <cell r="DZ69">
            <v>0</v>
          </cell>
          <cell r="EB69">
            <v>0</v>
          </cell>
          <cell r="EC69" t="str">
            <v>Def</v>
          </cell>
          <cell r="ED69" t="str">
            <v>nonDC</v>
          </cell>
        </row>
        <row r="70">
          <cell r="D70" t="str">
            <v>PC2900001</v>
          </cell>
          <cell r="E70" t="str">
            <v>Residential renewals</v>
          </cell>
          <cell r="F70" t="str">
            <v>Auckland Council</v>
          </cell>
          <cell r="G70" t="str">
            <v>Commercial property portfolio</v>
          </cell>
          <cell r="H70" t="str">
            <v>E519010</v>
          </cell>
          <cell r="I70" t="str">
            <v>Property portfolio AC</v>
          </cell>
          <cell r="J70" t="str">
            <v>Commercial and investment</v>
          </cell>
          <cell r="K70" t="str">
            <v>Commercial</v>
          </cell>
          <cell r="L70" t="str">
            <v>Commercial property</v>
          </cell>
          <cell r="M70" t="str">
            <v>Commercial and investment</v>
          </cell>
          <cell r="N70" t="str">
            <v>Commercial</v>
          </cell>
          <cell r="O70" t="str">
            <v>Commercial property</v>
          </cell>
          <cell r="P70" t="str">
            <v>Commercial and investment</v>
          </cell>
          <cell r="Q70" t="str">
            <v>Commercial</v>
          </cell>
          <cell r="R70" t="str">
            <v>Commercial property</v>
          </cell>
          <cell r="S70" t="str">
            <v>A2011105</v>
          </cell>
          <cell r="T70" t="str">
            <v>A2011105</v>
          </cell>
          <cell r="U70" t="str">
            <v>Commercial property</v>
          </cell>
          <cell r="V70" t="str">
            <v>L050</v>
          </cell>
          <cell r="W70" t="str">
            <v>Regional</v>
          </cell>
          <cell r="X70" t="str">
            <v>PL40810</v>
          </cell>
          <cell r="Y70" t="str">
            <v>Expense</v>
          </cell>
          <cell r="Z70">
            <v>20110701</v>
          </cell>
          <cell r="AA70">
            <v>20220630</v>
          </cell>
          <cell r="AB70">
            <v>1</v>
          </cell>
          <cell r="AC70" t="str">
            <v>Programme</v>
          </cell>
          <cell r="AD70">
            <v>0</v>
          </cell>
          <cell r="AE70">
            <v>0</v>
          </cell>
          <cell r="AF70">
            <v>0</v>
          </cell>
          <cell r="AG70">
            <v>1</v>
          </cell>
          <cell r="AH70">
            <v>4</v>
          </cell>
          <cell r="AI70" t="str">
            <v>Commercial and Investment (ACPL)</v>
          </cell>
          <cell r="AJ70" t="str">
            <v>Buildings (Capex)</v>
          </cell>
          <cell r="AK70">
            <v>0</v>
          </cell>
          <cell r="AM70">
            <v>1</v>
          </cell>
          <cell r="AS70">
            <v>1631090.4</v>
          </cell>
          <cell r="AT70">
            <v>539987.321902</v>
          </cell>
          <cell r="AU70">
            <v>499853.79729000002</v>
          </cell>
          <cell r="AV70">
            <v>489747.73372000002</v>
          </cell>
          <cell r="AW70">
            <v>489824.85794999998</v>
          </cell>
          <cell r="AX70">
            <v>499819.71039999998</v>
          </cell>
          <cell r="AY70">
            <v>489740.13710399996</v>
          </cell>
          <cell r="AZ70">
            <v>489804.72380000004</v>
          </cell>
          <cell r="BA70">
            <v>490000</v>
          </cell>
          <cell r="BB70">
            <v>490000</v>
          </cell>
          <cell r="BC70">
            <v>490000</v>
          </cell>
          <cell r="BD70">
            <v>3.1E-2</v>
          </cell>
          <cell r="BE70">
            <v>6.1930000000000041E-2</v>
          </cell>
          <cell r="BF70">
            <v>9.3787900000000146E-2</v>
          </cell>
          <cell r="BG70">
            <v>0.12878911280000027</v>
          </cell>
          <cell r="BH70">
            <v>0.16491036440960039</v>
          </cell>
          <cell r="BI70">
            <v>0.19869276497747879</v>
          </cell>
          <cell r="BJ70">
            <v>0.23225616239684821</v>
          </cell>
          <cell r="BK70">
            <v>0.27045610343115034</v>
          </cell>
          <cell r="BL70">
            <v>0.31238115484437823</v>
          </cell>
          <cell r="BM70">
            <v>0.35568973295424255</v>
          </cell>
          <cell r="BN70">
            <v>0</v>
          </cell>
          <cell r="BO70">
            <v>16739.606978962001</v>
          </cell>
          <cell r="BP70">
            <v>30955.945666169722</v>
          </cell>
          <cell r="BQ70">
            <v>45932.411475358058</v>
          </cell>
          <cell r="BR70">
            <v>63084.108882766654</v>
          </cell>
          <cell r="BS70">
            <v>82425.450581164929</v>
          </cell>
          <cell r="BT70">
            <v>97307.821961643305</v>
          </cell>
          <cell r="BU70">
            <v>113760.1654736362</v>
          </cell>
          <cell r="BV70">
            <v>132523.49068126368</v>
          </cell>
          <cell r="BW70">
            <v>153066.76587374535</v>
          </cell>
          <cell r="BX70">
            <v>174287.96914757884</v>
          </cell>
          <cell r="BY70">
            <v>1631090.4</v>
          </cell>
          <cell r="BZ70">
            <v>556726.92888096196</v>
          </cell>
          <cell r="CA70">
            <v>530809.74295616976</v>
          </cell>
          <cell r="CB70">
            <v>535680.14519535808</v>
          </cell>
          <cell r="CC70">
            <v>552908.96683276666</v>
          </cell>
          <cell r="CD70">
            <v>582245.1609811649</v>
          </cell>
          <cell r="CE70">
            <v>587047.95906564326</v>
          </cell>
          <cell r="CF70">
            <v>603564.88927363628</v>
          </cell>
          <cell r="CG70">
            <v>622523.49068126362</v>
          </cell>
          <cell r="CH70">
            <v>643066.76587374532</v>
          </cell>
          <cell r="CI70">
            <v>664287.96914757881</v>
          </cell>
          <cell r="CK70">
            <v>0</v>
          </cell>
          <cell r="CL70">
            <v>0</v>
          </cell>
          <cell r="CM70">
            <v>0</v>
          </cell>
          <cell r="CN70">
            <v>0</v>
          </cell>
          <cell r="CO70">
            <v>0</v>
          </cell>
          <cell r="CP70">
            <v>0</v>
          </cell>
          <cell r="CQ70">
            <v>0</v>
          </cell>
          <cell r="CR70">
            <v>0</v>
          </cell>
          <cell r="CS70">
            <v>0</v>
          </cell>
          <cell r="CT70">
            <v>0</v>
          </cell>
          <cell r="CU70">
            <v>0</v>
          </cell>
          <cell r="CW70">
            <v>0</v>
          </cell>
          <cell r="CX70">
            <v>0</v>
          </cell>
          <cell r="CY70">
            <v>0</v>
          </cell>
          <cell r="CZ70">
            <v>0</v>
          </cell>
          <cell r="DA70">
            <v>0</v>
          </cell>
          <cell r="DB70">
            <v>0</v>
          </cell>
          <cell r="DC70">
            <v>0</v>
          </cell>
          <cell r="DD70">
            <v>0</v>
          </cell>
          <cell r="DE70">
            <v>0</v>
          </cell>
          <cell r="DF70">
            <v>0</v>
          </cell>
          <cell r="DG70">
            <v>0</v>
          </cell>
          <cell r="DI70">
            <v>1631090.4</v>
          </cell>
          <cell r="DJ70">
            <v>556726.92888096196</v>
          </cell>
          <cell r="DK70">
            <v>530809.74295616976</v>
          </cell>
          <cell r="DL70">
            <v>535680.14519535808</v>
          </cell>
          <cell r="DM70">
            <v>552908.96683276666</v>
          </cell>
          <cell r="DN70">
            <v>582245.1609811649</v>
          </cell>
          <cell r="DO70">
            <v>587047.95906564326</v>
          </cell>
          <cell r="DP70">
            <v>603564.88927363628</v>
          </cell>
          <cell r="DQ70">
            <v>622523.49068126362</v>
          </cell>
          <cell r="DR70">
            <v>643066.76587374532</v>
          </cell>
          <cell r="DS70">
            <v>664287.96914757881</v>
          </cell>
          <cell r="DU70" t="str">
            <v>ACC 662/169999</v>
          </cell>
          <cell r="DV70">
            <v>0</v>
          </cell>
          <cell r="DW70">
            <v>0</v>
          </cell>
          <cell r="DX70">
            <v>2</v>
          </cell>
          <cell r="DY70">
            <v>4968778.2821659995</v>
          </cell>
          <cell r="DZ70">
            <v>5878862.0188882882</v>
          </cell>
          <cell r="EB70">
            <v>5878862.0188882882</v>
          </cell>
          <cell r="EC70" t="str">
            <v>Def</v>
          </cell>
          <cell r="ED70" t="str">
            <v>nonDC</v>
          </cell>
        </row>
        <row r="71">
          <cell r="D71" t="str">
            <v>PC2900001</v>
          </cell>
          <cell r="E71" t="str">
            <v>Residential renewals</v>
          </cell>
          <cell r="F71" t="str">
            <v>Auckland Council</v>
          </cell>
          <cell r="G71" t="str">
            <v>Commercial property portfolio</v>
          </cell>
          <cell r="H71" t="str">
            <v>E519015</v>
          </cell>
          <cell r="I71" t="str">
            <v>Property portfolio AT</v>
          </cell>
          <cell r="J71" t="str">
            <v>Commercial and investment</v>
          </cell>
          <cell r="K71" t="str">
            <v>Commercial</v>
          </cell>
          <cell r="L71" t="str">
            <v>Commercial property</v>
          </cell>
          <cell r="M71" t="str">
            <v>Commercial and investment</v>
          </cell>
          <cell r="N71" t="str">
            <v>Commercial</v>
          </cell>
          <cell r="O71" t="str">
            <v>Commercial property</v>
          </cell>
          <cell r="P71" t="str">
            <v>Commercial and investment</v>
          </cell>
          <cell r="Q71" t="str">
            <v>Commercial</v>
          </cell>
          <cell r="R71" t="str">
            <v>Commercial property</v>
          </cell>
          <cell r="S71" t="str">
            <v>A2011105</v>
          </cell>
          <cell r="T71" t="str">
            <v>A2011105</v>
          </cell>
          <cell r="U71" t="str">
            <v>Commercial property</v>
          </cell>
          <cell r="V71" t="str">
            <v>L050</v>
          </cell>
          <cell r="W71" t="str">
            <v>Regional</v>
          </cell>
          <cell r="X71" t="str">
            <v>FY12 - Only</v>
          </cell>
          <cell r="Y71" t="str">
            <v>Expense</v>
          </cell>
          <cell r="Z71">
            <v>20110701</v>
          </cell>
          <cell r="AA71">
            <v>20120630</v>
          </cell>
          <cell r="AB71">
            <v>1</v>
          </cell>
          <cell r="AC71" t="str">
            <v>Programme</v>
          </cell>
          <cell r="AD71">
            <v>0</v>
          </cell>
          <cell r="AE71">
            <v>0</v>
          </cell>
          <cell r="AF71">
            <v>0</v>
          </cell>
          <cell r="AG71">
            <v>1</v>
          </cell>
          <cell r="AH71">
            <v>4</v>
          </cell>
          <cell r="AI71" t="str">
            <v>Commercial and Investment (ACPL)</v>
          </cell>
          <cell r="AJ71" t="str">
            <v>Buildings (Capex)</v>
          </cell>
          <cell r="AK71">
            <v>0</v>
          </cell>
          <cell r="AP71">
            <v>1</v>
          </cell>
          <cell r="AS71">
            <v>340895</v>
          </cell>
          <cell r="BD71">
            <v>3.1E-2</v>
          </cell>
          <cell r="BE71">
            <v>6.1930000000000041E-2</v>
          </cell>
          <cell r="BF71">
            <v>9.3787900000000146E-2</v>
          </cell>
          <cell r="BG71">
            <v>0.12878911280000027</v>
          </cell>
          <cell r="BH71">
            <v>0.16491036440960039</v>
          </cell>
          <cell r="BI71">
            <v>0.19869276497747879</v>
          </cell>
          <cell r="BJ71">
            <v>0.23225616239684821</v>
          </cell>
          <cell r="BK71">
            <v>0.27045610343115034</v>
          </cell>
          <cell r="BL71">
            <v>0.31238115484437823</v>
          </cell>
          <cell r="BM71">
            <v>0.35568973295424255</v>
          </cell>
          <cell r="BN71">
            <v>0</v>
          </cell>
          <cell r="BO71">
            <v>0</v>
          </cell>
          <cell r="BP71">
            <v>0</v>
          </cell>
          <cell r="BQ71">
            <v>0</v>
          </cell>
          <cell r="BR71">
            <v>0</v>
          </cell>
          <cell r="BS71">
            <v>0</v>
          </cell>
          <cell r="BT71">
            <v>0</v>
          </cell>
          <cell r="BU71">
            <v>0</v>
          </cell>
          <cell r="BV71">
            <v>0</v>
          </cell>
          <cell r="BW71">
            <v>0</v>
          </cell>
          <cell r="BX71">
            <v>0</v>
          </cell>
          <cell r="BY71">
            <v>340895</v>
          </cell>
          <cell r="BZ71">
            <v>0</v>
          </cell>
          <cell r="CA71">
            <v>0</v>
          </cell>
          <cell r="CB71">
            <v>0</v>
          </cell>
          <cell r="CC71">
            <v>0</v>
          </cell>
          <cell r="CD71">
            <v>0</v>
          </cell>
          <cell r="CE71">
            <v>0</v>
          </cell>
          <cell r="CF71">
            <v>0</v>
          </cell>
          <cell r="CG71">
            <v>0</v>
          </cell>
          <cell r="CH71">
            <v>0</v>
          </cell>
          <cell r="CI71">
            <v>0</v>
          </cell>
          <cell r="CK71">
            <v>0</v>
          </cell>
          <cell r="CL71">
            <v>0</v>
          </cell>
          <cell r="CM71">
            <v>0</v>
          </cell>
          <cell r="CN71">
            <v>0</v>
          </cell>
          <cell r="CO71">
            <v>0</v>
          </cell>
          <cell r="CP71">
            <v>0</v>
          </cell>
          <cell r="CQ71">
            <v>0</v>
          </cell>
          <cell r="CR71">
            <v>0</v>
          </cell>
          <cell r="CS71">
            <v>0</v>
          </cell>
          <cell r="CT71">
            <v>0</v>
          </cell>
          <cell r="CU71">
            <v>0</v>
          </cell>
          <cell r="CW71">
            <v>0</v>
          </cell>
          <cell r="CX71">
            <v>0</v>
          </cell>
          <cell r="CY71">
            <v>0</v>
          </cell>
          <cell r="CZ71">
            <v>0</v>
          </cell>
          <cell r="DA71">
            <v>0</v>
          </cell>
          <cell r="DB71">
            <v>0</v>
          </cell>
          <cell r="DC71">
            <v>0</v>
          </cell>
          <cell r="DD71">
            <v>0</v>
          </cell>
          <cell r="DE71">
            <v>0</v>
          </cell>
          <cell r="DF71">
            <v>0</v>
          </cell>
          <cell r="DG71">
            <v>0</v>
          </cell>
          <cell r="DI71">
            <v>340895</v>
          </cell>
          <cell r="DJ71">
            <v>0</v>
          </cell>
          <cell r="DK71">
            <v>0</v>
          </cell>
          <cell r="DL71">
            <v>0</v>
          </cell>
          <cell r="DM71">
            <v>0</v>
          </cell>
          <cell r="DN71">
            <v>0</v>
          </cell>
          <cell r="DO71">
            <v>0</v>
          </cell>
          <cell r="DP71">
            <v>0</v>
          </cell>
          <cell r="DQ71">
            <v>0</v>
          </cell>
          <cell r="DR71">
            <v>0</v>
          </cell>
          <cell r="DS71">
            <v>0</v>
          </cell>
          <cell r="DU71" t="str">
            <v>ACC 662/169999</v>
          </cell>
          <cell r="DV71">
            <v>0</v>
          </cell>
          <cell r="DW71">
            <v>0</v>
          </cell>
          <cell r="DX71">
            <v>2</v>
          </cell>
          <cell r="DY71">
            <v>0</v>
          </cell>
          <cell r="DZ71">
            <v>0</v>
          </cell>
          <cell r="EB71">
            <v>0</v>
          </cell>
          <cell r="EC71" t="str">
            <v>Def</v>
          </cell>
          <cell r="ED71" t="str">
            <v>nonDC</v>
          </cell>
        </row>
        <row r="72">
          <cell r="D72" t="str">
            <v>PC2900003</v>
          </cell>
          <cell r="E72" t="str">
            <v>Commercial Property Renewals</v>
          </cell>
          <cell r="F72" t="str">
            <v>Auckland Council</v>
          </cell>
          <cell r="G72" t="str">
            <v>Commercial property portfolio</v>
          </cell>
          <cell r="H72" t="str">
            <v>E519010</v>
          </cell>
          <cell r="I72" t="str">
            <v>Property portfolio AC</v>
          </cell>
          <cell r="J72" t="str">
            <v>Commercial and investment</v>
          </cell>
          <cell r="K72" t="str">
            <v>Commercial</v>
          </cell>
          <cell r="L72" t="str">
            <v>Commercial property</v>
          </cell>
          <cell r="M72" t="str">
            <v>Commercial and investment</v>
          </cell>
          <cell r="N72" t="str">
            <v>Commercial</v>
          </cell>
          <cell r="O72" t="str">
            <v>Commercial property</v>
          </cell>
          <cell r="P72" t="str">
            <v>Commercial and investment</v>
          </cell>
          <cell r="Q72" t="str">
            <v>Commercial</v>
          </cell>
          <cell r="R72" t="str">
            <v>Commercial property</v>
          </cell>
          <cell r="S72" t="str">
            <v>A2011105</v>
          </cell>
          <cell r="T72" t="str">
            <v>A2011105</v>
          </cell>
          <cell r="U72" t="str">
            <v>Commercial property</v>
          </cell>
          <cell r="V72" t="str">
            <v>L050</v>
          </cell>
          <cell r="W72" t="str">
            <v>Regional</v>
          </cell>
          <cell r="X72" t="str">
            <v>PL40810</v>
          </cell>
          <cell r="Y72" t="str">
            <v>Expense</v>
          </cell>
          <cell r="Z72">
            <v>20100701</v>
          </cell>
          <cell r="AA72">
            <v>20220630</v>
          </cell>
          <cell r="AB72">
            <v>1</v>
          </cell>
          <cell r="AC72" t="str">
            <v>Programme</v>
          </cell>
          <cell r="AD72">
            <v>0</v>
          </cell>
          <cell r="AE72">
            <v>0</v>
          </cell>
          <cell r="AF72">
            <v>0</v>
          </cell>
          <cell r="AG72">
            <v>1</v>
          </cell>
          <cell r="AH72">
            <v>4</v>
          </cell>
          <cell r="AI72" t="str">
            <v>Commercial and Investment (ACPL)</v>
          </cell>
          <cell r="AJ72" t="str">
            <v>Buildings (Capex)</v>
          </cell>
          <cell r="AK72">
            <v>0</v>
          </cell>
          <cell r="AM72">
            <v>1</v>
          </cell>
          <cell r="AS72">
            <v>145218.78</v>
          </cell>
          <cell r="AT72">
            <v>179983.69959999999</v>
          </cell>
          <cell r="AU72">
            <v>180076.55669999999</v>
          </cell>
          <cell r="AV72">
            <v>299909.42940000002</v>
          </cell>
          <cell r="AW72">
            <v>500124.4927</v>
          </cell>
          <cell r="AX72">
            <v>380075.26640000002</v>
          </cell>
          <cell r="AY72">
            <v>599786.30189999996</v>
          </cell>
          <cell r="AZ72">
            <v>1300136.7209999999</v>
          </cell>
          <cell r="BA72">
            <v>1300000</v>
          </cell>
          <cell r="BB72">
            <v>1300000</v>
          </cell>
          <cell r="BC72">
            <v>1300000</v>
          </cell>
          <cell r="BD72">
            <v>3.1E-2</v>
          </cell>
          <cell r="BE72">
            <v>6.1930000000000041E-2</v>
          </cell>
          <cell r="BF72">
            <v>9.3787900000000146E-2</v>
          </cell>
          <cell r="BG72">
            <v>0.12878911280000027</v>
          </cell>
          <cell r="BH72">
            <v>0.16491036440960039</v>
          </cell>
          <cell r="BI72">
            <v>0.19869276497747879</v>
          </cell>
          <cell r="BJ72">
            <v>0.23225616239684821</v>
          </cell>
          <cell r="BK72">
            <v>0.27045610343115034</v>
          </cell>
          <cell r="BL72">
            <v>0.31238115484437823</v>
          </cell>
          <cell r="BM72">
            <v>0.35568973295424255</v>
          </cell>
          <cell r="BN72">
            <v>0</v>
          </cell>
          <cell r="BO72">
            <v>5579.4946875999995</v>
          </cell>
          <cell r="BP72">
            <v>11152.141156431006</v>
          </cell>
          <cell r="BQ72">
            <v>28127.875573624307</v>
          </cell>
          <cell r="BR72">
            <v>64410.589704383216</v>
          </cell>
          <cell r="BS72">
            <v>62678.350685099947</v>
          </cell>
          <cell r="BT72">
            <v>119173.19872012782</v>
          </cell>
          <cell r="BU72">
            <v>301964.76541068172</v>
          </cell>
          <cell r="BV72">
            <v>351592.93446049542</v>
          </cell>
          <cell r="BW72">
            <v>406095.50129769172</v>
          </cell>
          <cell r="BX72">
            <v>462396.65284051531</v>
          </cell>
          <cell r="BY72">
            <v>145218.78</v>
          </cell>
          <cell r="BZ72">
            <v>185563.1942876</v>
          </cell>
          <cell r="CA72">
            <v>191228.69785643098</v>
          </cell>
          <cell r="CB72">
            <v>328037.30497362436</v>
          </cell>
          <cell r="CC72">
            <v>564535.08240438323</v>
          </cell>
          <cell r="CD72">
            <v>442753.61708509998</v>
          </cell>
          <cell r="CE72">
            <v>718959.50062012777</v>
          </cell>
          <cell r="CF72">
            <v>1602101.4864106816</v>
          </cell>
          <cell r="CG72">
            <v>1651592.9344604954</v>
          </cell>
          <cell r="CH72">
            <v>1706095.5012976918</v>
          </cell>
          <cell r="CI72">
            <v>1762396.6528405154</v>
          </cell>
          <cell r="CK72">
            <v>0</v>
          </cell>
          <cell r="CL72">
            <v>0</v>
          </cell>
          <cell r="CM72">
            <v>0</v>
          </cell>
          <cell r="CN72">
            <v>0</v>
          </cell>
          <cell r="CO72">
            <v>0</v>
          </cell>
          <cell r="CP72">
            <v>0</v>
          </cell>
          <cell r="CQ72">
            <v>0</v>
          </cell>
          <cell r="CR72">
            <v>0</v>
          </cell>
          <cell r="CS72">
            <v>0</v>
          </cell>
          <cell r="CT72">
            <v>0</v>
          </cell>
          <cell r="CU72">
            <v>0</v>
          </cell>
          <cell r="CW72">
            <v>0</v>
          </cell>
          <cell r="CX72">
            <v>0</v>
          </cell>
          <cell r="CY72">
            <v>0</v>
          </cell>
          <cell r="CZ72">
            <v>0</v>
          </cell>
          <cell r="DA72">
            <v>0</v>
          </cell>
          <cell r="DB72">
            <v>0</v>
          </cell>
          <cell r="DC72">
            <v>0</v>
          </cell>
          <cell r="DD72">
            <v>0</v>
          </cell>
          <cell r="DE72">
            <v>0</v>
          </cell>
          <cell r="DF72">
            <v>0</v>
          </cell>
          <cell r="DG72">
            <v>0</v>
          </cell>
          <cell r="DI72">
            <v>145218.78</v>
          </cell>
          <cell r="DJ72">
            <v>185563.1942876</v>
          </cell>
          <cell r="DK72">
            <v>191228.69785643098</v>
          </cell>
          <cell r="DL72">
            <v>328037.30497362436</v>
          </cell>
          <cell r="DM72">
            <v>564535.08240438323</v>
          </cell>
          <cell r="DN72">
            <v>442753.61708509998</v>
          </cell>
          <cell r="DO72">
            <v>718959.50062012777</v>
          </cell>
          <cell r="DP72">
            <v>1602101.4864106816</v>
          </cell>
          <cell r="DQ72">
            <v>1651592.9344604954</v>
          </cell>
          <cell r="DR72">
            <v>1706095.5012976918</v>
          </cell>
          <cell r="DS72">
            <v>1762396.6528405154</v>
          </cell>
          <cell r="DU72" t="str">
            <v>MCC 7019CFM00633</v>
          </cell>
          <cell r="DV72">
            <v>0</v>
          </cell>
          <cell r="DW72">
            <v>0</v>
          </cell>
          <cell r="DX72">
            <v>1</v>
          </cell>
          <cell r="DY72">
            <v>7340092.4676999999</v>
          </cell>
          <cell r="DZ72">
            <v>9153263.9722366501</v>
          </cell>
          <cell r="EB72">
            <v>9153263.9722366501</v>
          </cell>
          <cell r="EC72" t="str">
            <v>Def</v>
          </cell>
          <cell r="ED72" t="str">
            <v>nonDC</v>
          </cell>
        </row>
        <row r="73">
          <cell r="D73" t="str">
            <v>PC2900008</v>
          </cell>
          <cell r="E73" t="str">
            <v>Church, Artworks, Waiheke</v>
          </cell>
          <cell r="F73" t="str">
            <v>Auckland Council</v>
          </cell>
          <cell r="G73" t="str">
            <v>Commercial property portfolio</v>
          </cell>
          <cell r="H73" t="str">
            <v>E519010</v>
          </cell>
          <cell r="I73" t="str">
            <v>Property portfolio AC</v>
          </cell>
          <cell r="J73" t="str">
            <v>Commercial and investment</v>
          </cell>
          <cell r="K73" t="str">
            <v>Commercial</v>
          </cell>
          <cell r="L73" t="str">
            <v>Commercial property</v>
          </cell>
          <cell r="M73" t="str">
            <v>Commercial and investment</v>
          </cell>
          <cell r="N73" t="str">
            <v>Commercial</v>
          </cell>
          <cell r="O73" t="str">
            <v>Commercial property</v>
          </cell>
          <cell r="P73" t="str">
            <v>Commercial and investment</v>
          </cell>
          <cell r="Q73" t="str">
            <v>Commercial</v>
          </cell>
          <cell r="R73" t="str">
            <v>Commercial property</v>
          </cell>
          <cell r="S73" t="str">
            <v>A2011105</v>
          </cell>
          <cell r="T73" t="str">
            <v>A2011105</v>
          </cell>
          <cell r="U73" t="str">
            <v>Commercial property</v>
          </cell>
          <cell r="V73" t="str">
            <v>L050</v>
          </cell>
          <cell r="W73" t="str">
            <v>Regional</v>
          </cell>
          <cell r="X73" t="str">
            <v>FY12 - Only</v>
          </cell>
          <cell r="Y73" t="str">
            <v>Expense</v>
          </cell>
          <cell r="Z73">
            <v>20110701</v>
          </cell>
          <cell r="AA73">
            <v>20120630</v>
          </cell>
          <cell r="AB73">
            <v>2</v>
          </cell>
          <cell r="AC73" t="str">
            <v>Discrete</v>
          </cell>
          <cell r="AD73">
            <v>0</v>
          </cell>
          <cell r="AE73">
            <v>0</v>
          </cell>
          <cell r="AF73">
            <v>0</v>
          </cell>
          <cell r="AG73">
            <v>1</v>
          </cell>
          <cell r="AH73">
            <v>4</v>
          </cell>
          <cell r="AI73" t="str">
            <v>Commercial and Investment (ACPL)</v>
          </cell>
          <cell r="AJ73" t="str">
            <v>Buildings (Capex)</v>
          </cell>
          <cell r="AK73">
            <v>0</v>
          </cell>
          <cell r="AP73">
            <v>1</v>
          </cell>
          <cell r="AS73">
            <v>20000</v>
          </cell>
          <cell r="BD73">
            <v>3.1E-2</v>
          </cell>
          <cell r="BE73">
            <v>6.1930000000000041E-2</v>
          </cell>
          <cell r="BF73">
            <v>9.3787900000000146E-2</v>
          </cell>
          <cell r="BG73">
            <v>0.12878911280000027</v>
          </cell>
          <cell r="BH73">
            <v>0.16491036440960039</v>
          </cell>
          <cell r="BI73">
            <v>0.19869276497747879</v>
          </cell>
          <cell r="BJ73">
            <v>0.23225616239684821</v>
          </cell>
          <cell r="BK73">
            <v>0.27045610343115034</v>
          </cell>
          <cell r="BL73">
            <v>0.31238115484437823</v>
          </cell>
          <cell r="BM73">
            <v>0.35568973295424255</v>
          </cell>
          <cell r="BN73">
            <v>0</v>
          </cell>
          <cell r="BO73">
            <v>0</v>
          </cell>
          <cell r="BP73">
            <v>0</v>
          </cell>
          <cell r="BQ73">
            <v>0</v>
          </cell>
          <cell r="BR73">
            <v>0</v>
          </cell>
          <cell r="BS73">
            <v>0</v>
          </cell>
          <cell r="BT73">
            <v>0</v>
          </cell>
          <cell r="BU73">
            <v>0</v>
          </cell>
          <cell r="BV73">
            <v>0</v>
          </cell>
          <cell r="BW73">
            <v>0</v>
          </cell>
          <cell r="BX73">
            <v>0</v>
          </cell>
          <cell r="BY73">
            <v>20000</v>
          </cell>
          <cell r="BZ73">
            <v>0</v>
          </cell>
          <cell r="CA73">
            <v>0</v>
          </cell>
          <cell r="CB73">
            <v>0</v>
          </cell>
          <cell r="CC73">
            <v>0</v>
          </cell>
          <cell r="CD73">
            <v>0</v>
          </cell>
          <cell r="CE73">
            <v>0</v>
          </cell>
          <cell r="CF73">
            <v>0</v>
          </cell>
          <cell r="CG73">
            <v>0</v>
          </cell>
          <cell r="CH73">
            <v>0</v>
          </cell>
          <cell r="CI73">
            <v>0</v>
          </cell>
          <cell r="CK73">
            <v>0</v>
          </cell>
          <cell r="CL73">
            <v>0</v>
          </cell>
          <cell r="CM73">
            <v>0</v>
          </cell>
          <cell r="CN73">
            <v>0</v>
          </cell>
          <cell r="CO73">
            <v>0</v>
          </cell>
          <cell r="CP73">
            <v>0</v>
          </cell>
          <cell r="CQ73">
            <v>0</v>
          </cell>
          <cell r="CR73">
            <v>0</v>
          </cell>
          <cell r="CS73">
            <v>0</v>
          </cell>
          <cell r="CT73">
            <v>0</v>
          </cell>
          <cell r="CU73">
            <v>0</v>
          </cell>
          <cell r="CW73">
            <v>0</v>
          </cell>
          <cell r="CX73">
            <v>0</v>
          </cell>
          <cell r="CY73">
            <v>0</v>
          </cell>
          <cell r="CZ73">
            <v>0</v>
          </cell>
          <cell r="DA73">
            <v>0</v>
          </cell>
          <cell r="DB73">
            <v>0</v>
          </cell>
          <cell r="DC73">
            <v>0</v>
          </cell>
          <cell r="DD73">
            <v>0</v>
          </cell>
          <cell r="DE73">
            <v>0</v>
          </cell>
          <cell r="DF73">
            <v>0</v>
          </cell>
          <cell r="DG73">
            <v>0</v>
          </cell>
          <cell r="DI73">
            <v>20000</v>
          </cell>
          <cell r="DJ73">
            <v>0</v>
          </cell>
          <cell r="DK73">
            <v>0</v>
          </cell>
          <cell r="DL73">
            <v>0</v>
          </cell>
          <cell r="DM73">
            <v>0</v>
          </cell>
          <cell r="DN73">
            <v>0</v>
          </cell>
          <cell r="DO73">
            <v>0</v>
          </cell>
          <cell r="DP73">
            <v>0</v>
          </cell>
          <cell r="DQ73">
            <v>0</v>
          </cell>
          <cell r="DR73">
            <v>0</v>
          </cell>
          <cell r="DS73">
            <v>0</v>
          </cell>
          <cell r="DU73" t="str">
            <v>ACC 662/279999</v>
          </cell>
          <cell r="DV73">
            <v>0</v>
          </cell>
          <cell r="DW73">
            <v>0</v>
          </cell>
          <cell r="DX73">
            <v>1</v>
          </cell>
          <cell r="DY73">
            <v>0</v>
          </cell>
          <cell r="DZ73">
            <v>0</v>
          </cell>
          <cell r="EB73">
            <v>0</v>
          </cell>
          <cell r="EC73" t="str">
            <v>Def</v>
          </cell>
          <cell r="ED73" t="str">
            <v>nonDC</v>
          </cell>
        </row>
        <row r="74">
          <cell r="D74" t="str">
            <v>PC3200514a</v>
          </cell>
          <cell r="E74" t="str">
            <v>Hobsonville Marine Precinct Development</v>
          </cell>
          <cell r="F74" t="str">
            <v>Auckland Council</v>
          </cell>
          <cell r="G74" t="str">
            <v>Commercial property portfolio</v>
          </cell>
          <cell r="H74" t="str">
            <v>E519035</v>
          </cell>
          <cell r="I74" t="str">
            <v>ACPL property development projects</v>
          </cell>
          <cell r="J74" t="str">
            <v>Commercial and investment</v>
          </cell>
          <cell r="K74" t="str">
            <v>Commercial</v>
          </cell>
          <cell r="L74" t="str">
            <v>Commercial property</v>
          </cell>
          <cell r="M74" t="str">
            <v>Commercial and investment</v>
          </cell>
          <cell r="N74" t="str">
            <v>Commercial</v>
          </cell>
          <cell r="O74" t="str">
            <v>Commercial property</v>
          </cell>
          <cell r="P74" t="str">
            <v>Commercial and investment</v>
          </cell>
          <cell r="Q74" t="str">
            <v>Commercial</v>
          </cell>
          <cell r="R74" t="str">
            <v>Commercial property</v>
          </cell>
          <cell r="S74" t="str">
            <v>A2011105</v>
          </cell>
          <cell r="T74" t="str">
            <v>A2011105</v>
          </cell>
          <cell r="U74" t="str">
            <v>Commercial property</v>
          </cell>
          <cell r="V74" t="str">
            <v>L050</v>
          </cell>
          <cell r="W74" t="str">
            <v>Regional</v>
          </cell>
          <cell r="X74" t="str">
            <v>PL40810</v>
          </cell>
          <cell r="Y74" t="str">
            <v>Expense</v>
          </cell>
          <cell r="Z74">
            <v>20120701</v>
          </cell>
          <cell r="AA74">
            <v>20190630</v>
          </cell>
          <cell r="AB74">
            <v>1</v>
          </cell>
          <cell r="AC74" t="str">
            <v>Programme</v>
          </cell>
          <cell r="AD74">
            <v>0.5</v>
          </cell>
          <cell r="AE74">
            <v>0</v>
          </cell>
          <cell r="AF74">
            <v>0.5</v>
          </cell>
          <cell r="AG74">
            <v>0</v>
          </cell>
          <cell r="AH74">
            <v>4</v>
          </cell>
          <cell r="AI74" t="str">
            <v>Commercial and Investment (ACPL)</v>
          </cell>
          <cell r="AJ74" t="str">
            <v>Other assets (Capex)</v>
          </cell>
          <cell r="AK74">
            <v>0</v>
          </cell>
          <cell r="AM74">
            <v>1</v>
          </cell>
          <cell r="AT74">
            <v>11268000</v>
          </cell>
          <cell r="AU74">
            <v>5447000</v>
          </cell>
          <cell r="AV74">
            <v>9508000</v>
          </cell>
          <cell r="AW74">
            <v>3553000</v>
          </cell>
          <cell r="AX74">
            <v>2117000</v>
          </cell>
          <cell r="AY74">
            <v>3893000</v>
          </cell>
          <cell r="AZ74">
            <v>9201000</v>
          </cell>
          <cell r="BD74">
            <v>3.3000000000000002E-2</v>
          </cell>
          <cell r="BE74">
            <v>6.7088999999999732E-2</v>
          </cell>
          <cell r="BF74">
            <v>0.10230293699999971</v>
          </cell>
          <cell r="BG74">
            <v>0.14088353979499968</v>
          </cell>
          <cell r="BH74">
            <v>0.18195534722761963</v>
          </cell>
          <cell r="BI74">
            <v>0.21859596299167583</v>
          </cell>
          <cell r="BJ74">
            <v>0.25637243784441766</v>
          </cell>
          <cell r="BK74">
            <v>0.29783272829328333</v>
          </cell>
          <cell r="BL74">
            <v>0.3445547065118415</v>
          </cell>
          <cell r="BM74">
            <v>0.39295867594626777</v>
          </cell>
          <cell r="BN74">
            <v>0</v>
          </cell>
          <cell r="BO74">
            <v>371844</v>
          </cell>
          <cell r="BP74">
            <v>365433.78299999854</v>
          </cell>
          <cell r="BQ74">
            <v>972696.32499599725</v>
          </cell>
          <cell r="BR74">
            <v>500559.21689163387</v>
          </cell>
          <cell r="BS74">
            <v>385199.47008087079</v>
          </cell>
          <cell r="BT74">
            <v>850994.083926594</v>
          </cell>
          <cell r="BU74">
            <v>2358882.8006064869</v>
          </cell>
          <cell r="BV74">
            <v>0</v>
          </cell>
          <cell r="BW74">
            <v>0</v>
          </cell>
          <cell r="BX74">
            <v>0</v>
          </cell>
          <cell r="BY74">
            <v>0</v>
          </cell>
          <cell r="BZ74">
            <v>11639844</v>
          </cell>
          <cell r="CA74">
            <v>5812433.7829999989</v>
          </cell>
          <cell r="CB74">
            <v>10480696.324995996</v>
          </cell>
          <cell r="CC74">
            <v>4053559.2168916338</v>
          </cell>
          <cell r="CD74">
            <v>2502199.4700808707</v>
          </cell>
          <cell r="CE74">
            <v>4743994.0839265939</v>
          </cell>
          <cell r="CF74">
            <v>11559882.800606487</v>
          </cell>
          <cell r="CG74">
            <v>0</v>
          </cell>
          <cell r="CH74">
            <v>0</v>
          </cell>
          <cell r="CI74">
            <v>0</v>
          </cell>
          <cell r="CK74">
            <v>0</v>
          </cell>
          <cell r="CL74">
            <v>5819922</v>
          </cell>
          <cell r="CM74">
            <v>2906216.8914999994</v>
          </cell>
          <cell r="CN74">
            <v>5240348.1624979982</v>
          </cell>
          <cell r="CO74">
            <v>2026779.6084458169</v>
          </cell>
          <cell r="CP74">
            <v>1251099.7350404353</v>
          </cell>
          <cell r="CQ74">
            <v>2371997.0419632969</v>
          </cell>
          <cell r="CR74">
            <v>5779941.4003032437</v>
          </cell>
          <cell r="CS74">
            <v>0</v>
          </cell>
          <cell r="CT74">
            <v>0</v>
          </cell>
          <cell r="CU74">
            <v>0</v>
          </cell>
          <cell r="CW74">
            <v>0</v>
          </cell>
          <cell r="CX74">
            <v>5819922</v>
          </cell>
          <cell r="CY74">
            <v>2906216.8914999994</v>
          </cell>
          <cell r="CZ74">
            <v>5240348.1624979982</v>
          </cell>
          <cell r="DA74">
            <v>2026779.6084458169</v>
          </cell>
          <cell r="DB74">
            <v>1251099.7350404353</v>
          </cell>
          <cell r="DC74">
            <v>2371997.0419632969</v>
          </cell>
          <cell r="DD74">
            <v>5779941.4003032437</v>
          </cell>
          <cell r="DE74">
            <v>0</v>
          </cell>
          <cell r="DF74">
            <v>0</v>
          </cell>
          <cell r="DG74">
            <v>0</v>
          </cell>
          <cell r="DI74">
            <v>0</v>
          </cell>
          <cell r="DJ74">
            <v>0</v>
          </cell>
          <cell r="DK74">
            <v>0</v>
          </cell>
          <cell r="DL74">
            <v>0</v>
          </cell>
          <cell r="DM74">
            <v>0</v>
          </cell>
          <cell r="DN74">
            <v>0</v>
          </cell>
          <cell r="DO74">
            <v>0</v>
          </cell>
          <cell r="DP74">
            <v>0</v>
          </cell>
          <cell r="DQ74">
            <v>0</v>
          </cell>
          <cell r="DR74">
            <v>0</v>
          </cell>
          <cell r="DS74">
            <v>0</v>
          </cell>
          <cell r="DU74" t="str">
            <v>none</v>
          </cell>
          <cell r="DV74">
            <v>22493500</v>
          </cell>
          <cell r="DW74">
            <v>1</v>
          </cell>
          <cell r="DX74">
            <v>1</v>
          </cell>
          <cell r="DY74">
            <v>44987000</v>
          </cell>
          <cell r="DZ74">
            <v>50792609.679501586</v>
          </cell>
          <cell r="EB74">
            <v>50792609.679501586</v>
          </cell>
          <cell r="EC74" t="str">
            <v>Def</v>
          </cell>
          <cell r="ED74" t="str">
            <v>nonDC</v>
          </cell>
        </row>
        <row r="75">
          <cell r="D75" t="str">
            <v>PC3200514b</v>
          </cell>
          <cell r="E75" t="str">
            <v>Hobsonville Marine Precinct Development</v>
          </cell>
          <cell r="F75" t="str">
            <v>Auckland Council</v>
          </cell>
          <cell r="G75" t="str">
            <v>Commercial property portfolio</v>
          </cell>
          <cell r="H75" t="str">
            <v>E519035</v>
          </cell>
          <cell r="I75" t="str">
            <v>ACPL property development projects</v>
          </cell>
          <cell r="J75" t="str">
            <v>Commercial and investment</v>
          </cell>
          <cell r="K75" t="str">
            <v>Commercial</v>
          </cell>
          <cell r="L75" t="str">
            <v>Commercial property</v>
          </cell>
          <cell r="M75" t="str">
            <v>Commercial and investment</v>
          </cell>
          <cell r="N75" t="str">
            <v>Commercial</v>
          </cell>
          <cell r="O75" t="str">
            <v>Commercial property</v>
          </cell>
          <cell r="P75" t="str">
            <v>Commercial and investment</v>
          </cell>
          <cell r="Q75" t="str">
            <v>Commercial</v>
          </cell>
          <cell r="R75" t="str">
            <v>Commercial property</v>
          </cell>
          <cell r="S75" t="str">
            <v>A2011105</v>
          </cell>
          <cell r="T75" t="str">
            <v>A2011105</v>
          </cell>
          <cell r="U75" t="str">
            <v>Commercial property</v>
          </cell>
          <cell r="V75" t="str">
            <v>L050</v>
          </cell>
          <cell r="W75" t="str">
            <v>Regional</v>
          </cell>
          <cell r="X75" t="str">
            <v>PL38380</v>
          </cell>
          <cell r="Y75" t="str">
            <v>Revenue</v>
          </cell>
          <cell r="Z75">
            <v>20120701</v>
          </cell>
          <cell r="AA75">
            <v>20190630</v>
          </cell>
          <cell r="AB75">
            <v>1</v>
          </cell>
          <cell r="AC75" t="str">
            <v>Programme</v>
          </cell>
          <cell r="AD75">
            <v>0.5</v>
          </cell>
          <cell r="AE75">
            <v>0</v>
          </cell>
          <cell r="AF75">
            <v>0.5</v>
          </cell>
          <cell r="AG75">
            <v>0</v>
          </cell>
          <cell r="AH75">
            <v>4</v>
          </cell>
          <cell r="AI75" t="str">
            <v>Commercial and Investment (ACPL)</v>
          </cell>
          <cell r="AJ75" t="str">
            <v>Other assets (Capex)</v>
          </cell>
          <cell r="AK75">
            <v>0</v>
          </cell>
          <cell r="AM75">
            <v>1</v>
          </cell>
          <cell r="AS75">
            <v>0</v>
          </cell>
          <cell r="AT75">
            <v>-14243000</v>
          </cell>
          <cell r="AU75">
            <v>-4614000</v>
          </cell>
          <cell r="AV75">
            <v>-3638000</v>
          </cell>
          <cell r="AW75">
            <v>-2386000</v>
          </cell>
          <cell r="AX75">
            <v>-5208000</v>
          </cell>
          <cell r="AY75">
            <v>-5416000</v>
          </cell>
          <cell r="AZ75">
            <v>-18960000</v>
          </cell>
          <cell r="BA75">
            <v>0</v>
          </cell>
          <cell r="BB75">
            <v>0</v>
          </cell>
          <cell r="BC75">
            <v>0</v>
          </cell>
          <cell r="BD75">
            <v>3.3000000000000002E-2</v>
          </cell>
          <cell r="BE75">
            <v>6.7088999999999732E-2</v>
          </cell>
          <cell r="BF75">
            <v>0.10230293699999971</v>
          </cell>
          <cell r="BG75">
            <v>0.14088353979499968</v>
          </cell>
          <cell r="BH75">
            <v>0.18195534722761963</v>
          </cell>
          <cell r="BI75">
            <v>0.21859596299167583</v>
          </cell>
          <cell r="BJ75">
            <v>0.25637243784441766</v>
          </cell>
          <cell r="BK75">
            <v>0.29783272829328333</v>
          </cell>
          <cell r="BL75">
            <v>0.3445547065118415</v>
          </cell>
          <cell r="BM75">
            <v>0.39295867594626777</v>
          </cell>
          <cell r="BN75">
            <v>0</v>
          </cell>
          <cell r="BO75">
            <v>-470019</v>
          </cell>
          <cell r="BP75">
            <v>-309548.64599999879</v>
          </cell>
          <cell r="BQ75">
            <v>-372178.08480599895</v>
          </cell>
          <cell r="BR75">
            <v>-336148.12595086923</v>
          </cell>
          <cell r="BS75">
            <v>-947623.44836144301</v>
          </cell>
          <cell r="BT75">
            <v>-1183915.7355629164</v>
          </cell>
          <cell r="BU75">
            <v>-4860821.4215301592</v>
          </cell>
          <cell r="BV75">
            <v>0</v>
          </cell>
          <cell r="BW75">
            <v>0</v>
          </cell>
          <cell r="BX75">
            <v>0</v>
          </cell>
          <cell r="BY75">
            <v>0</v>
          </cell>
          <cell r="BZ75">
            <v>-14713019</v>
          </cell>
          <cell r="CA75">
            <v>-4923548.6459999988</v>
          </cell>
          <cell r="CB75">
            <v>-4010178.084805999</v>
          </cell>
          <cell r="CC75">
            <v>-2722148.1259508692</v>
          </cell>
          <cell r="CD75">
            <v>-6155623.4483614434</v>
          </cell>
          <cell r="CE75">
            <v>-6599915.7355629168</v>
          </cell>
          <cell r="CF75">
            <v>-23820821.421530157</v>
          </cell>
          <cell r="CG75">
            <v>0</v>
          </cell>
          <cell r="CH75">
            <v>0</v>
          </cell>
          <cell r="CI75">
            <v>0</v>
          </cell>
          <cell r="CK75">
            <v>0</v>
          </cell>
          <cell r="CL75">
            <v>-7356509.5</v>
          </cell>
          <cell r="CM75">
            <v>-2461774.3229999994</v>
          </cell>
          <cell r="CN75">
            <v>-2005089.0424029995</v>
          </cell>
          <cell r="CO75">
            <v>-1361074.0629754346</v>
          </cell>
          <cell r="CP75">
            <v>-3077811.7241807217</v>
          </cell>
          <cell r="CQ75">
            <v>-3299957.8677814584</v>
          </cell>
          <cell r="CR75">
            <v>-11910410.710765079</v>
          </cell>
          <cell r="CS75">
            <v>0</v>
          </cell>
          <cell r="CT75">
            <v>0</v>
          </cell>
          <cell r="CU75">
            <v>0</v>
          </cell>
          <cell r="CW75">
            <v>0</v>
          </cell>
          <cell r="CX75">
            <v>-7356509.5</v>
          </cell>
          <cell r="CY75">
            <v>-2461774.3229999994</v>
          </cell>
          <cell r="CZ75">
            <v>-2005089.0424029995</v>
          </cell>
          <cell r="DA75">
            <v>-1361074.0629754346</v>
          </cell>
          <cell r="DB75">
            <v>-3077811.7241807217</v>
          </cell>
          <cell r="DC75">
            <v>-3299957.8677814584</v>
          </cell>
          <cell r="DD75">
            <v>-11910410.710765079</v>
          </cell>
          <cell r="DE75">
            <v>0</v>
          </cell>
          <cell r="DF75">
            <v>0</v>
          </cell>
          <cell r="DG75">
            <v>0</v>
          </cell>
          <cell r="DI75">
            <v>0</v>
          </cell>
          <cell r="DJ75">
            <v>0</v>
          </cell>
          <cell r="DK75">
            <v>0</v>
          </cell>
          <cell r="DL75">
            <v>0</v>
          </cell>
          <cell r="DM75">
            <v>0</v>
          </cell>
          <cell r="DN75">
            <v>0</v>
          </cell>
          <cell r="DO75">
            <v>0</v>
          </cell>
          <cell r="DP75">
            <v>0</v>
          </cell>
          <cell r="DQ75">
            <v>0</v>
          </cell>
          <cell r="DR75">
            <v>0</v>
          </cell>
          <cell r="DS75">
            <v>0</v>
          </cell>
          <cell r="DU75" t="str">
            <v>none</v>
          </cell>
          <cell r="DV75">
            <v>-27232500</v>
          </cell>
          <cell r="DW75">
            <v>1</v>
          </cell>
          <cell r="DX75">
            <v>1</v>
          </cell>
          <cell r="DY75">
            <v>-54465000</v>
          </cell>
          <cell r="DZ75">
            <v>-62945254.462211385</v>
          </cell>
          <cell r="EB75">
            <v>-62945254.462211385</v>
          </cell>
          <cell r="EC75" t="str">
            <v>Def</v>
          </cell>
          <cell r="ED75" t="str">
            <v>nonDC</v>
          </cell>
        </row>
        <row r="76">
          <cell r="D76" t="str">
            <v>PC3200514c</v>
          </cell>
          <cell r="E76" t="str">
            <v>Hobsonville Marine Precinct Development</v>
          </cell>
          <cell r="F76" t="str">
            <v>Auckland Council</v>
          </cell>
          <cell r="G76" t="str">
            <v>Commercial property portfolio</v>
          </cell>
          <cell r="H76" t="str">
            <v>E519035</v>
          </cell>
          <cell r="I76" t="str">
            <v>ACPL property development projects</v>
          </cell>
          <cell r="J76" t="str">
            <v>Corporate support</v>
          </cell>
          <cell r="K76" t="str">
            <v>Organisational support</v>
          </cell>
          <cell r="L76" t="str">
            <v>Management of council property</v>
          </cell>
          <cell r="M76" t="str">
            <v>Corporate support</v>
          </cell>
          <cell r="N76" t="str">
            <v>Organisational support</v>
          </cell>
          <cell r="O76" t="str">
            <v>Management of council property</v>
          </cell>
          <cell r="P76" t="str">
            <v>Corporate support</v>
          </cell>
          <cell r="Q76" t="str">
            <v>Organisational support</v>
          </cell>
          <cell r="R76" t="str">
            <v>Management of council property</v>
          </cell>
          <cell r="S76" t="str">
            <v>A5011705</v>
          </cell>
          <cell r="T76" t="str">
            <v>A5011705</v>
          </cell>
          <cell r="U76" t="str">
            <v>Management of council property</v>
          </cell>
          <cell r="V76" t="str">
            <v>L050</v>
          </cell>
          <cell r="W76" t="str">
            <v>Regional</v>
          </cell>
          <cell r="X76" t="str">
            <v>FY12 - Only</v>
          </cell>
          <cell r="Y76" t="str">
            <v>Expense</v>
          </cell>
          <cell r="Z76">
            <v>20110701</v>
          </cell>
          <cell r="AA76">
            <v>20120630</v>
          </cell>
          <cell r="AB76">
            <v>1</v>
          </cell>
          <cell r="AC76" t="str">
            <v>Programme</v>
          </cell>
          <cell r="AD76">
            <v>0.5</v>
          </cell>
          <cell r="AE76">
            <v>0</v>
          </cell>
          <cell r="AF76">
            <v>0.5</v>
          </cell>
          <cell r="AG76">
            <v>0</v>
          </cell>
          <cell r="AH76">
            <v>4</v>
          </cell>
          <cell r="AI76" t="str">
            <v>Commercial and Investment (ACPL)</v>
          </cell>
          <cell r="AJ76" t="str">
            <v>Other assets (Capex)</v>
          </cell>
          <cell r="AK76">
            <v>0</v>
          </cell>
          <cell r="AM76">
            <v>1</v>
          </cell>
          <cell r="AS76">
            <v>3451000</v>
          </cell>
          <cell r="AT76">
            <v>0</v>
          </cell>
          <cell r="AU76">
            <v>0</v>
          </cell>
          <cell r="AV76">
            <v>0</v>
          </cell>
          <cell r="AW76">
            <v>0</v>
          </cell>
          <cell r="AX76">
            <v>0</v>
          </cell>
          <cell r="AY76">
            <v>0</v>
          </cell>
          <cell r="AZ76">
            <v>0</v>
          </cell>
          <cell r="BD76">
            <v>3.3000000000000002E-2</v>
          </cell>
          <cell r="BE76">
            <v>6.7088999999999732E-2</v>
          </cell>
          <cell r="BF76">
            <v>0.10230293699999971</v>
          </cell>
          <cell r="BG76">
            <v>0.14088353979499968</v>
          </cell>
          <cell r="BH76">
            <v>0.18195534722761963</v>
          </cell>
          <cell r="BI76">
            <v>0.21859596299167583</v>
          </cell>
          <cell r="BJ76">
            <v>0.25637243784441766</v>
          </cell>
          <cell r="BK76">
            <v>0.29783272829328333</v>
          </cell>
          <cell r="BL76">
            <v>0.3445547065118415</v>
          </cell>
          <cell r="BM76">
            <v>0.39295867594626777</v>
          </cell>
          <cell r="BN76">
            <v>0</v>
          </cell>
          <cell r="BO76">
            <v>0</v>
          </cell>
          <cell r="BP76">
            <v>0</v>
          </cell>
          <cell r="BQ76">
            <v>0</v>
          </cell>
          <cell r="BR76">
            <v>0</v>
          </cell>
          <cell r="BS76">
            <v>0</v>
          </cell>
          <cell r="BT76">
            <v>0</v>
          </cell>
          <cell r="BU76">
            <v>0</v>
          </cell>
          <cell r="BV76">
            <v>0</v>
          </cell>
          <cell r="BW76">
            <v>0</v>
          </cell>
          <cell r="BX76">
            <v>0</v>
          </cell>
          <cell r="BY76">
            <v>3451000</v>
          </cell>
          <cell r="BZ76">
            <v>0</v>
          </cell>
          <cell r="CA76">
            <v>0</v>
          </cell>
          <cell r="CB76">
            <v>0</v>
          </cell>
          <cell r="CC76">
            <v>0</v>
          </cell>
          <cell r="CD76">
            <v>0</v>
          </cell>
          <cell r="CE76">
            <v>0</v>
          </cell>
          <cell r="CF76">
            <v>0</v>
          </cell>
          <cell r="CG76">
            <v>0</v>
          </cell>
          <cell r="CH76">
            <v>0</v>
          </cell>
          <cell r="CI76">
            <v>0</v>
          </cell>
          <cell r="CK76">
            <v>1725500</v>
          </cell>
          <cell r="CL76">
            <v>0</v>
          </cell>
          <cell r="CM76">
            <v>0</v>
          </cell>
          <cell r="CN76">
            <v>0</v>
          </cell>
          <cell r="CO76">
            <v>0</v>
          </cell>
          <cell r="CP76">
            <v>0</v>
          </cell>
          <cell r="CQ76">
            <v>0</v>
          </cell>
          <cell r="CR76">
            <v>0</v>
          </cell>
          <cell r="CS76">
            <v>0</v>
          </cell>
          <cell r="CT76">
            <v>0</v>
          </cell>
          <cell r="CU76">
            <v>0</v>
          </cell>
          <cell r="CW76">
            <v>1725500</v>
          </cell>
          <cell r="CX76">
            <v>0</v>
          </cell>
          <cell r="CY76">
            <v>0</v>
          </cell>
          <cell r="CZ76">
            <v>0</v>
          </cell>
          <cell r="DA76">
            <v>0</v>
          </cell>
          <cell r="DB76">
            <v>0</v>
          </cell>
          <cell r="DC76">
            <v>0</v>
          </cell>
          <cell r="DD76">
            <v>0</v>
          </cell>
          <cell r="DE76">
            <v>0</v>
          </cell>
          <cell r="DF76">
            <v>0</v>
          </cell>
          <cell r="DG76">
            <v>0</v>
          </cell>
          <cell r="DI76">
            <v>0</v>
          </cell>
          <cell r="DJ76">
            <v>0</v>
          </cell>
          <cell r="DK76">
            <v>0</v>
          </cell>
          <cell r="DL76">
            <v>0</v>
          </cell>
          <cell r="DM76">
            <v>0</v>
          </cell>
          <cell r="DN76">
            <v>0</v>
          </cell>
          <cell r="DO76">
            <v>0</v>
          </cell>
          <cell r="DP76">
            <v>0</v>
          </cell>
          <cell r="DQ76">
            <v>0</v>
          </cell>
          <cell r="DR76">
            <v>0</v>
          </cell>
          <cell r="DS76">
            <v>0</v>
          </cell>
          <cell r="DU76" t="str">
            <v>none</v>
          </cell>
          <cell r="DV76">
            <v>0</v>
          </cell>
          <cell r="DW76">
            <v>1</v>
          </cell>
          <cell r="DX76">
            <v>1</v>
          </cell>
          <cell r="DY76">
            <v>0</v>
          </cell>
          <cell r="DZ76">
            <v>0</v>
          </cell>
          <cell r="EB76">
            <v>0</v>
          </cell>
          <cell r="EC76" t="str">
            <v>Def</v>
          </cell>
          <cell r="ED76" t="str">
            <v>nonDC</v>
          </cell>
        </row>
        <row r="77">
          <cell r="D77" t="str">
            <v>PC3200515a</v>
          </cell>
          <cell r="E77" t="str">
            <v>Papatoetoe Redevelopment</v>
          </cell>
          <cell r="F77" t="str">
            <v>Auckland Council</v>
          </cell>
          <cell r="G77" t="str">
            <v>Commercial property portfolio</v>
          </cell>
          <cell r="H77" t="str">
            <v>E519035</v>
          </cell>
          <cell r="I77" t="str">
            <v>ACPL property development projects</v>
          </cell>
          <cell r="J77" t="str">
            <v>Commercial and investment</v>
          </cell>
          <cell r="K77" t="str">
            <v>Commercial</v>
          </cell>
          <cell r="L77" t="str">
            <v>Commercial property</v>
          </cell>
          <cell r="M77" t="str">
            <v>Commercial and investment</v>
          </cell>
          <cell r="N77" t="str">
            <v>Commercial</v>
          </cell>
          <cell r="O77" t="str">
            <v>Commercial property</v>
          </cell>
          <cell r="P77" t="str">
            <v>Commercial and investment</v>
          </cell>
          <cell r="Q77" t="str">
            <v>Commercial</v>
          </cell>
          <cell r="R77" t="str">
            <v>Commercial property</v>
          </cell>
          <cell r="S77" t="str">
            <v>A2011105</v>
          </cell>
          <cell r="T77" t="str">
            <v>A2011105</v>
          </cell>
          <cell r="U77" t="str">
            <v>Commercial property</v>
          </cell>
          <cell r="V77" t="str">
            <v>L050</v>
          </cell>
          <cell r="W77" t="str">
            <v>Regional</v>
          </cell>
          <cell r="X77" t="str">
            <v>PL40810</v>
          </cell>
          <cell r="Y77" t="str">
            <v>Expense</v>
          </cell>
          <cell r="Z77">
            <v>20120701</v>
          </cell>
          <cell r="AA77">
            <v>20150630</v>
          </cell>
          <cell r="AB77">
            <v>1</v>
          </cell>
          <cell r="AC77" t="str">
            <v>Programme</v>
          </cell>
          <cell r="AD77">
            <v>0.3</v>
          </cell>
          <cell r="AE77">
            <v>0</v>
          </cell>
          <cell r="AF77">
            <v>0.4</v>
          </cell>
          <cell r="AG77">
            <v>0.3</v>
          </cell>
          <cell r="AH77">
            <v>4</v>
          </cell>
          <cell r="AI77" t="str">
            <v>Commercial and Investment (ACPL)</v>
          </cell>
          <cell r="AJ77" t="str">
            <v>Other assets (Capex)</v>
          </cell>
          <cell r="AK77">
            <v>0</v>
          </cell>
          <cell r="AM77">
            <v>1</v>
          </cell>
          <cell r="AT77">
            <v>2500000</v>
          </cell>
          <cell r="AU77">
            <v>550000</v>
          </cell>
          <cell r="AV77">
            <v>550000</v>
          </cell>
          <cell r="BD77">
            <v>3.3000000000000002E-2</v>
          </cell>
          <cell r="BE77">
            <v>6.7088999999999732E-2</v>
          </cell>
          <cell r="BF77">
            <v>0.10230293699999971</v>
          </cell>
          <cell r="BG77">
            <v>0.14088353979499968</v>
          </cell>
          <cell r="BH77">
            <v>0.18195534722761963</v>
          </cell>
          <cell r="BI77">
            <v>0.21859596299167583</v>
          </cell>
          <cell r="BJ77">
            <v>0.25637243784441766</v>
          </cell>
          <cell r="BK77">
            <v>0.29783272829328333</v>
          </cell>
          <cell r="BL77">
            <v>0.3445547065118415</v>
          </cell>
          <cell r="BM77">
            <v>0.39295867594626777</v>
          </cell>
          <cell r="BN77">
            <v>0</v>
          </cell>
          <cell r="BO77">
            <v>82500</v>
          </cell>
          <cell r="BP77">
            <v>36898.949999999852</v>
          </cell>
          <cell r="BQ77">
            <v>56266.61534999984</v>
          </cell>
          <cell r="BR77">
            <v>0</v>
          </cell>
          <cell r="BS77">
            <v>0</v>
          </cell>
          <cell r="BT77">
            <v>0</v>
          </cell>
          <cell r="BU77">
            <v>0</v>
          </cell>
          <cell r="BV77">
            <v>0</v>
          </cell>
          <cell r="BW77">
            <v>0</v>
          </cell>
          <cell r="BX77">
            <v>0</v>
          </cell>
          <cell r="BY77">
            <v>0</v>
          </cell>
          <cell r="BZ77">
            <v>2582500</v>
          </cell>
          <cell r="CA77">
            <v>586898.94999999984</v>
          </cell>
          <cell r="CB77">
            <v>606266.61534999986</v>
          </cell>
          <cell r="CC77">
            <v>0</v>
          </cell>
          <cell r="CD77">
            <v>0</v>
          </cell>
          <cell r="CE77">
            <v>0</v>
          </cell>
          <cell r="CF77">
            <v>0</v>
          </cell>
          <cell r="CG77">
            <v>0</v>
          </cell>
          <cell r="CH77">
            <v>0</v>
          </cell>
          <cell r="CI77">
            <v>0</v>
          </cell>
          <cell r="CK77">
            <v>0</v>
          </cell>
          <cell r="CL77">
            <v>774750</v>
          </cell>
          <cell r="CM77">
            <v>176069.68499999994</v>
          </cell>
          <cell r="CN77">
            <v>181879.98460499995</v>
          </cell>
          <cell r="CO77">
            <v>0</v>
          </cell>
          <cell r="CP77">
            <v>0</v>
          </cell>
          <cell r="CQ77">
            <v>0</v>
          </cell>
          <cell r="CR77">
            <v>0</v>
          </cell>
          <cell r="CS77">
            <v>0</v>
          </cell>
          <cell r="CT77">
            <v>0</v>
          </cell>
          <cell r="CU77">
            <v>0</v>
          </cell>
          <cell r="CW77">
            <v>0</v>
          </cell>
          <cell r="CX77">
            <v>1033000</v>
          </cell>
          <cell r="CY77">
            <v>234759.57999999996</v>
          </cell>
          <cell r="CZ77">
            <v>242506.64613999997</v>
          </cell>
          <cell r="DA77">
            <v>0</v>
          </cell>
          <cell r="DB77">
            <v>0</v>
          </cell>
          <cell r="DC77">
            <v>0</v>
          </cell>
          <cell r="DD77">
            <v>0</v>
          </cell>
          <cell r="DE77">
            <v>0</v>
          </cell>
          <cell r="DF77">
            <v>0</v>
          </cell>
          <cell r="DG77">
            <v>0</v>
          </cell>
          <cell r="DI77">
            <v>0</v>
          </cell>
          <cell r="DJ77">
            <v>774750</v>
          </cell>
          <cell r="DK77">
            <v>176069.68499999994</v>
          </cell>
          <cell r="DL77">
            <v>181879.98460499995</v>
          </cell>
          <cell r="DM77">
            <v>0</v>
          </cell>
          <cell r="DN77">
            <v>0</v>
          </cell>
          <cell r="DO77">
            <v>0</v>
          </cell>
          <cell r="DP77">
            <v>0</v>
          </cell>
          <cell r="DQ77">
            <v>0</v>
          </cell>
          <cell r="DR77">
            <v>0</v>
          </cell>
          <cell r="DS77">
            <v>0</v>
          </cell>
          <cell r="DU77" t="str">
            <v>none</v>
          </cell>
          <cell r="DV77">
            <v>1440000</v>
          </cell>
          <cell r="DW77">
            <v>1</v>
          </cell>
          <cell r="DX77">
            <v>1</v>
          </cell>
          <cell r="DY77">
            <v>3600000</v>
          </cell>
          <cell r="DZ77">
            <v>3775665.5653499998</v>
          </cell>
          <cell r="EB77">
            <v>3775665.5653499998</v>
          </cell>
          <cell r="EC77" t="str">
            <v>Def</v>
          </cell>
          <cell r="ED77" t="str">
            <v>nonDC</v>
          </cell>
        </row>
        <row r="78">
          <cell r="D78" t="str">
            <v>PC3200515b</v>
          </cell>
          <cell r="E78" t="str">
            <v>Papatoetoe Redevelopment</v>
          </cell>
          <cell r="F78" t="str">
            <v>Auckland Council</v>
          </cell>
          <cell r="G78" t="str">
            <v>Commercial property portfolio</v>
          </cell>
          <cell r="H78" t="str">
            <v>E519035</v>
          </cell>
          <cell r="I78" t="str">
            <v>ACPL property development projects</v>
          </cell>
          <cell r="J78" t="str">
            <v>Commercial and investment</v>
          </cell>
          <cell r="K78" t="str">
            <v>Commercial</v>
          </cell>
          <cell r="L78" t="str">
            <v>Commercial property</v>
          </cell>
          <cell r="M78" t="str">
            <v>Commercial and investment</v>
          </cell>
          <cell r="N78" t="str">
            <v>Commercial</v>
          </cell>
          <cell r="O78" t="str">
            <v>Commercial property</v>
          </cell>
          <cell r="P78" t="str">
            <v>Commercial and investment</v>
          </cell>
          <cell r="Q78" t="str">
            <v>Commercial</v>
          </cell>
          <cell r="R78" t="str">
            <v>Commercial property</v>
          </cell>
          <cell r="S78" t="str">
            <v>A2011105</v>
          </cell>
          <cell r="T78" t="str">
            <v>A2011105</v>
          </cell>
          <cell r="U78" t="str">
            <v>Commercial property</v>
          </cell>
          <cell r="V78" t="str">
            <v>L050</v>
          </cell>
          <cell r="W78" t="str">
            <v>Regional</v>
          </cell>
          <cell r="X78" t="str">
            <v>PL38380</v>
          </cell>
          <cell r="Y78" t="str">
            <v>Revenue</v>
          </cell>
          <cell r="Z78">
            <v>20120701</v>
          </cell>
          <cell r="AA78">
            <v>20150630</v>
          </cell>
          <cell r="AB78">
            <v>1</v>
          </cell>
          <cell r="AC78" t="str">
            <v>Programme</v>
          </cell>
          <cell r="AD78">
            <v>0.3</v>
          </cell>
          <cell r="AE78">
            <v>0</v>
          </cell>
          <cell r="AF78">
            <v>0.4</v>
          </cell>
          <cell r="AG78">
            <v>0.3</v>
          </cell>
          <cell r="AH78">
            <v>4</v>
          </cell>
          <cell r="AI78" t="str">
            <v>Commercial and Investment (ACPL)</v>
          </cell>
          <cell r="AJ78" t="str">
            <v>Other assets (Capex)</v>
          </cell>
          <cell r="AK78">
            <v>0</v>
          </cell>
          <cell r="AM78">
            <v>1</v>
          </cell>
          <cell r="AS78">
            <v>0</v>
          </cell>
          <cell r="AT78">
            <v>0</v>
          </cell>
          <cell r="AU78">
            <v>0</v>
          </cell>
          <cell r="AV78">
            <v>-12000000</v>
          </cell>
          <cell r="AW78">
            <v>0</v>
          </cell>
          <cell r="AX78">
            <v>0</v>
          </cell>
          <cell r="AY78">
            <v>0</v>
          </cell>
          <cell r="AZ78">
            <v>0</v>
          </cell>
          <cell r="BA78">
            <v>0</v>
          </cell>
          <cell r="BB78">
            <v>0</v>
          </cell>
          <cell r="BC78">
            <v>0</v>
          </cell>
          <cell r="BD78">
            <v>3.3000000000000002E-2</v>
          </cell>
          <cell r="BE78">
            <v>6.7088999999999732E-2</v>
          </cell>
          <cell r="BF78">
            <v>0.10230293699999971</v>
          </cell>
          <cell r="BG78">
            <v>0.14088353979499968</v>
          </cell>
          <cell r="BH78">
            <v>0.18195534722761963</v>
          </cell>
          <cell r="BI78">
            <v>0.21859596299167583</v>
          </cell>
          <cell r="BJ78">
            <v>0.25637243784441766</v>
          </cell>
          <cell r="BK78">
            <v>0.29783272829328333</v>
          </cell>
          <cell r="BL78">
            <v>0.3445547065118415</v>
          </cell>
          <cell r="BM78">
            <v>0.39295867594626777</v>
          </cell>
          <cell r="BN78">
            <v>0</v>
          </cell>
          <cell r="BO78">
            <v>0</v>
          </cell>
          <cell r="BP78">
            <v>0</v>
          </cell>
          <cell r="BQ78">
            <v>-1227635.2439999965</v>
          </cell>
          <cell r="BR78">
            <v>0</v>
          </cell>
          <cell r="BS78">
            <v>0</v>
          </cell>
          <cell r="BT78">
            <v>0</v>
          </cell>
          <cell r="BU78">
            <v>0</v>
          </cell>
          <cell r="BV78">
            <v>0</v>
          </cell>
          <cell r="BW78">
            <v>0</v>
          </cell>
          <cell r="BX78">
            <v>0</v>
          </cell>
          <cell r="BY78">
            <v>0</v>
          </cell>
          <cell r="BZ78">
            <v>0</v>
          </cell>
          <cell r="CA78">
            <v>0</v>
          </cell>
          <cell r="CB78">
            <v>-13227635.243999997</v>
          </cell>
          <cell r="CC78">
            <v>0</v>
          </cell>
          <cell r="CD78">
            <v>0</v>
          </cell>
          <cell r="CE78">
            <v>0</v>
          </cell>
          <cell r="CF78">
            <v>0</v>
          </cell>
          <cell r="CG78">
            <v>0</v>
          </cell>
          <cell r="CH78">
            <v>0</v>
          </cell>
          <cell r="CI78">
            <v>0</v>
          </cell>
          <cell r="CK78">
            <v>0</v>
          </cell>
          <cell r="CL78">
            <v>0</v>
          </cell>
          <cell r="CM78">
            <v>0</v>
          </cell>
          <cell r="CN78">
            <v>-3968290.5731999991</v>
          </cell>
          <cell r="CO78">
            <v>0</v>
          </cell>
          <cell r="CP78">
            <v>0</v>
          </cell>
          <cell r="CQ78">
            <v>0</v>
          </cell>
          <cell r="CR78">
            <v>0</v>
          </cell>
          <cell r="CS78">
            <v>0</v>
          </cell>
          <cell r="CT78">
            <v>0</v>
          </cell>
          <cell r="CU78">
            <v>0</v>
          </cell>
          <cell r="CW78">
            <v>0</v>
          </cell>
          <cell r="CX78">
            <v>0</v>
          </cell>
          <cell r="CY78">
            <v>0</v>
          </cell>
          <cell r="CZ78">
            <v>-5291054.097599999</v>
          </cell>
          <cell r="DA78">
            <v>0</v>
          </cell>
          <cell r="DB78">
            <v>0</v>
          </cell>
          <cell r="DC78">
            <v>0</v>
          </cell>
          <cell r="DD78">
            <v>0</v>
          </cell>
          <cell r="DE78">
            <v>0</v>
          </cell>
          <cell r="DF78">
            <v>0</v>
          </cell>
          <cell r="DG78">
            <v>0</v>
          </cell>
          <cell r="DI78">
            <v>0</v>
          </cell>
          <cell r="DJ78">
            <v>0</v>
          </cell>
          <cell r="DK78">
            <v>0</v>
          </cell>
          <cell r="DL78">
            <v>-3968290.5731999991</v>
          </cell>
          <cell r="DM78">
            <v>0</v>
          </cell>
          <cell r="DN78">
            <v>0</v>
          </cell>
          <cell r="DO78">
            <v>0</v>
          </cell>
          <cell r="DP78">
            <v>0</v>
          </cell>
          <cell r="DQ78">
            <v>0</v>
          </cell>
          <cell r="DR78">
            <v>0</v>
          </cell>
          <cell r="DS78">
            <v>0</v>
          </cell>
          <cell r="DU78" t="str">
            <v>none</v>
          </cell>
          <cell r="DV78">
            <v>-4800000</v>
          </cell>
          <cell r="DW78">
            <v>1</v>
          </cell>
          <cell r="DX78">
            <v>1</v>
          </cell>
          <cell r="DY78">
            <v>-12000000</v>
          </cell>
          <cell r="DZ78">
            <v>-13227635.243999997</v>
          </cell>
          <cell r="EB78">
            <v>-13227635.243999997</v>
          </cell>
          <cell r="EC78" t="str">
            <v>Def</v>
          </cell>
          <cell r="ED78" t="str">
            <v>nonDC</v>
          </cell>
        </row>
        <row r="79">
          <cell r="D79" t="str">
            <v>PC3200515c</v>
          </cell>
          <cell r="E79" t="str">
            <v>Papatoetoe Redevelopment</v>
          </cell>
          <cell r="F79" t="str">
            <v>Auckland Council</v>
          </cell>
          <cell r="G79" t="str">
            <v>Commercial property portfolio</v>
          </cell>
          <cell r="H79" t="str">
            <v>E519035</v>
          </cell>
          <cell r="I79" t="str">
            <v>ACPL property development projects</v>
          </cell>
          <cell r="J79" t="str">
            <v>Corporate support</v>
          </cell>
          <cell r="K79" t="str">
            <v>Organisational support</v>
          </cell>
          <cell r="L79" t="str">
            <v>Management of council property</v>
          </cell>
          <cell r="M79" t="str">
            <v>Corporate support</v>
          </cell>
          <cell r="N79" t="str">
            <v>Organisational support</v>
          </cell>
          <cell r="O79" t="str">
            <v>Management of council property</v>
          </cell>
          <cell r="P79" t="str">
            <v>Corporate support</v>
          </cell>
          <cell r="Q79" t="str">
            <v>Organisational support</v>
          </cell>
          <cell r="R79" t="str">
            <v>Management of council property</v>
          </cell>
          <cell r="S79" t="str">
            <v>A5011705</v>
          </cell>
          <cell r="T79" t="str">
            <v>A5011705</v>
          </cell>
          <cell r="U79" t="str">
            <v>Management of council property</v>
          </cell>
          <cell r="V79" t="str">
            <v>L050</v>
          </cell>
          <cell r="W79" t="str">
            <v>Regional</v>
          </cell>
          <cell r="X79" t="str">
            <v>FY12 - Only</v>
          </cell>
          <cell r="Y79" t="str">
            <v>Expense</v>
          </cell>
          <cell r="Z79">
            <v>20110701</v>
          </cell>
          <cell r="AA79">
            <v>20120630</v>
          </cell>
          <cell r="AB79">
            <v>1</v>
          </cell>
          <cell r="AC79" t="str">
            <v>Programme</v>
          </cell>
          <cell r="AD79">
            <v>0.3</v>
          </cell>
          <cell r="AE79">
            <v>0</v>
          </cell>
          <cell r="AF79">
            <v>0.4</v>
          </cell>
          <cell r="AG79">
            <v>0.3</v>
          </cell>
          <cell r="AH79">
            <v>4</v>
          </cell>
          <cell r="AI79" t="str">
            <v>Commercial and Investment (ACPL)</v>
          </cell>
          <cell r="AJ79" t="str">
            <v>Other assets (Capex)</v>
          </cell>
          <cell r="AK79">
            <v>0</v>
          </cell>
          <cell r="AM79">
            <v>0.7</v>
          </cell>
          <cell r="AP79">
            <v>0.3</v>
          </cell>
          <cell r="AS79">
            <v>1156000</v>
          </cell>
          <cell r="AT79">
            <v>0</v>
          </cell>
          <cell r="AU79">
            <v>0</v>
          </cell>
          <cell r="AV79">
            <v>0</v>
          </cell>
          <cell r="BD79">
            <v>3.3000000000000002E-2</v>
          </cell>
          <cell r="BE79">
            <v>6.7088999999999732E-2</v>
          </cell>
          <cell r="BF79">
            <v>0.10230293699999971</v>
          </cell>
          <cell r="BG79">
            <v>0.14088353979499968</v>
          </cell>
          <cell r="BH79">
            <v>0.18195534722761963</v>
          </cell>
          <cell r="BI79">
            <v>0.21859596299167583</v>
          </cell>
          <cell r="BJ79">
            <v>0.25637243784441766</v>
          </cell>
          <cell r="BK79">
            <v>0.29783272829328333</v>
          </cell>
          <cell r="BL79">
            <v>0.3445547065118415</v>
          </cell>
          <cell r="BM79">
            <v>0.39295867594626777</v>
          </cell>
          <cell r="BN79">
            <v>0</v>
          </cell>
          <cell r="BO79">
            <v>0</v>
          </cell>
          <cell r="BP79">
            <v>0</v>
          </cell>
          <cell r="BQ79">
            <v>0</v>
          </cell>
          <cell r="BR79">
            <v>0</v>
          </cell>
          <cell r="BS79">
            <v>0</v>
          </cell>
          <cell r="BT79">
            <v>0</v>
          </cell>
          <cell r="BU79">
            <v>0</v>
          </cell>
          <cell r="BV79">
            <v>0</v>
          </cell>
          <cell r="BW79">
            <v>0</v>
          </cell>
          <cell r="BX79">
            <v>0</v>
          </cell>
          <cell r="BY79">
            <v>1156000</v>
          </cell>
          <cell r="BZ79">
            <v>0</v>
          </cell>
          <cell r="CA79">
            <v>0</v>
          </cell>
          <cell r="CB79">
            <v>0</v>
          </cell>
          <cell r="CC79">
            <v>0</v>
          </cell>
          <cell r="CD79">
            <v>0</v>
          </cell>
          <cell r="CE79">
            <v>0</v>
          </cell>
          <cell r="CF79">
            <v>0</v>
          </cell>
          <cell r="CG79">
            <v>0</v>
          </cell>
          <cell r="CH79">
            <v>0</v>
          </cell>
          <cell r="CI79">
            <v>0</v>
          </cell>
          <cell r="CK79">
            <v>346800</v>
          </cell>
          <cell r="CL79">
            <v>0</v>
          </cell>
          <cell r="CM79">
            <v>0</v>
          </cell>
          <cell r="CN79">
            <v>0</v>
          </cell>
          <cell r="CO79">
            <v>0</v>
          </cell>
          <cell r="CP79">
            <v>0</v>
          </cell>
          <cell r="CQ79">
            <v>0</v>
          </cell>
          <cell r="CR79">
            <v>0</v>
          </cell>
          <cell r="CS79">
            <v>0</v>
          </cell>
          <cell r="CT79">
            <v>0</v>
          </cell>
          <cell r="CU79">
            <v>0</v>
          </cell>
          <cell r="CW79">
            <v>462400</v>
          </cell>
          <cell r="CX79">
            <v>0</v>
          </cell>
          <cell r="CY79">
            <v>0</v>
          </cell>
          <cell r="CZ79">
            <v>0</v>
          </cell>
          <cell r="DA79">
            <v>0</v>
          </cell>
          <cell r="DB79">
            <v>0</v>
          </cell>
          <cell r="DC79">
            <v>0</v>
          </cell>
          <cell r="DD79">
            <v>0</v>
          </cell>
          <cell r="DE79">
            <v>0</v>
          </cell>
          <cell r="DF79">
            <v>0</v>
          </cell>
          <cell r="DG79">
            <v>0</v>
          </cell>
          <cell r="DI79">
            <v>346800</v>
          </cell>
          <cell r="DJ79">
            <v>0</v>
          </cell>
          <cell r="DK79">
            <v>0</v>
          </cell>
          <cell r="DL79">
            <v>0</v>
          </cell>
          <cell r="DM79">
            <v>0</v>
          </cell>
          <cell r="DN79">
            <v>0</v>
          </cell>
          <cell r="DO79">
            <v>0</v>
          </cell>
          <cell r="DP79">
            <v>0</v>
          </cell>
          <cell r="DQ79">
            <v>0</v>
          </cell>
          <cell r="DR79">
            <v>0</v>
          </cell>
          <cell r="DS79">
            <v>0</v>
          </cell>
          <cell r="DU79" t="str">
            <v>none</v>
          </cell>
          <cell r="DV79">
            <v>0</v>
          </cell>
          <cell r="DW79">
            <v>1</v>
          </cell>
          <cell r="DX79">
            <v>1</v>
          </cell>
          <cell r="DY79">
            <v>0</v>
          </cell>
          <cell r="DZ79">
            <v>0</v>
          </cell>
          <cell r="EB79">
            <v>0</v>
          </cell>
          <cell r="EC79" t="str">
            <v>Def</v>
          </cell>
          <cell r="ED79" t="str">
            <v>nonDC</v>
          </cell>
        </row>
        <row r="80">
          <cell r="D80" t="str">
            <v>PC3200519a</v>
          </cell>
          <cell r="E80" t="str">
            <v>Ormiston Town Centre Development</v>
          </cell>
          <cell r="F80" t="str">
            <v>Auckland Council</v>
          </cell>
          <cell r="G80" t="str">
            <v>Commercial property portfolio</v>
          </cell>
          <cell r="H80" t="str">
            <v>E519035</v>
          </cell>
          <cell r="I80" t="str">
            <v>ACPL property development projects</v>
          </cell>
          <cell r="J80" t="str">
            <v>Commercial and investment</v>
          </cell>
          <cell r="K80" t="str">
            <v>Commercial</v>
          </cell>
          <cell r="L80" t="str">
            <v>Commercial property</v>
          </cell>
          <cell r="M80" t="str">
            <v>Commercial and investment</v>
          </cell>
          <cell r="N80" t="str">
            <v>Commercial</v>
          </cell>
          <cell r="O80" t="str">
            <v>Commercial property</v>
          </cell>
          <cell r="P80" t="str">
            <v>Commercial and investment</v>
          </cell>
          <cell r="Q80" t="str">
            <v>Commercial</v>
          </cell>
          <cell r="R80" t="str">
            <v>Commercial property</v>
          </cell>
          <cell r="S80" t="str">
            <v>A2011105</v>
          </cell>
          <cell r="T80" t="str">
            <v>A2011105</v>
          </cell>
          <cell r="U80" t="str">
            <v>Commercial property</v>
          </cell>
          <cell r="V80" t="str">
            <v>L050</v>
          </cell>
          <cell r="W80" t="str">
            <v>Regional</v>
          </cell>
          <cell r="X80" t="str">
            <v>PL40810</v>
          </cell>
          <cell r="Y80" t="str">
            <v>Expense</v>
          </cell>
          <cell r="Z80">
            <v>20110701</v>
          </cell>
          <cell r="AA80">
            <v>20190630</v>
          </cell>
          <cell r="AB80">
            <v>1</v>
          </cell>
          <cell r="AC80" t="str">
            <v>Programme</v>
          </cell>
          <cell r="AD80">
            <v>0.35</v>
          </cell>
          <cell r="AE80">
            <v>0</v>
          </cell>
          <cell r="AF80">
            <v>0.65</v>
          </cell>
          <cell r="AG80">
            <v>0</v>
          </cell>
          <cell r="AH80">
            <v>4</v>
          </cell>
          <cell r="AI80" t="str">
            <v>Commercial and Investment (ACPL)</v>
          </cell>
          <cell r="AJ80" t="str">
            <v>Other assets (Capex)</v>
          </cell>
          <cell r="AK80">
            <v>0</v>
          </cell>
          <cell r="AM80">
            <v>1</v>
          </cell>
          <cell r="AS80">
            <v>4275000</v>
          </cell>
          <cell r="AT80">
            <v>1610000</v>
          </cell>
          <cell r="AU80">
            <v>1610000</v>
          </cell>
          <cell r="AV80">
            <v>790000</v>
          </cell>
          <cell r="AW80">
            <v>600000</v>
          </cell>
          <cell r="AX80">
            <v>300000</v>
          </cell>
          <cell r="AY80">
            <v>200000</v>
          </cell>
          <cell r="AZ80">
            <v>200000</v>
          </cell>
          <cell r="BD80">
            <v>3.3000000000000002E-2</v>
          </cell>
          <cell r="BE80">
            <v>6.7088999999999732E-2</v>
          </cell>
          <cell r="BF80">
            <v>0.10230293699999971</v>
          </cell>
          <cell r="BG80">
            <v>0.14088353979499968</v>
          </cell>
          <cell r="BH80">
            <v>0.18195534722761963</v>
          </cell>
          <cell r="BI80">
            <v>0.21859596299167583</v>
          </cell>
          <cell r="BJ80">
            <v>0.25637243784441766</v>
          </cell>
          <cell r="BK80">
            <v>0.29783272829328333</v>
          </cell>
          <cell r="BL80">
            <v>0.3445547065118415</v>
          </cell>
          <cell r="BM80">
            <v>0.39295867594626777</v>
          </cell>
          <cell r="BN80">
            <v>0</v>
          </cell>
          <cell r="BO80">
            <v>53130</v>
          </cell>
          <cell r="BP80">
            <v>108013.28999999957</v>
          </cell>
          <cell r="BQ80">
            <v>80819.320229999765</v>
          </cell>
          <cell r="BR80">
            <v>84530.123876999802</v>
          </cell>
          <cell r="BS80">
            <v>54586.604168285892</v>
          </cell>
          <cell r="BT80">
            <v>43719.192598335168</v>
          </cell>
          <cell r="BU80">
            <v>51274.487568883531</v>
          </cell>
          <cell r="BV80">
            <v>0</v>
          </cell>
          <cell r="BW80">
            <v>0</v>
          </cell>
          <cell r="BX80">
            <v>0</v>
          </cell>
          <cell r="BY80">
            <v>4275000</v>
          </cell>
          <cell r="BZ80">
            <v>1663130</v>
          </cell>
          <cell r="CA80">
            <v>1718013.2899999996</v>
          </cell>
          <cell r="CB80">
            <v>870819.32022999972</v>
          </cell>
          <cell r="CC80">
            <v>684530.12387699983</v>
          </cell>
          <cell r="CD80">
            <v>354586.60416828591</v>
          </cell>
          <cell r="CE80">
            <v>243719.19259833515</v>
          </cell>
          <cell r="CF80">
            <v>251274.48756888352</v>
          </cell>
          <cell r="CG80">
            <v>0</v>
          </cell>
          <cell r="CH80">
            <v>0</v>
          </cell>
          <cell r="CI80">
            <v>0</v>
          </cell>
          <cell r="CK80">
            <v>1496250</v>
          </cell>
          <cell r="CL80">
            <v>582095.5</v>
          </cell>
          <cell r="CM80">
            <v>601304.6514999998</v>
          </cell>
          <cell r="CN80">
            <v>304786.7620804999</v>
          </cell>
          <cell r="CO80">
            <v>239585.54335694993</v>
          </cell>
          <cell r="CP80">
            <v>124105.31145890006</v>
          </cell>
          <cell r="CQ80">
            <v>85301.717409417295</v>
          </cell>
          <cell r="CR80">
            <v>87946.070649109228</v>
          </cell>
          <cell r="CS80">
            <v>0</v>
          </cell>
          <cell r="CT80">
            <v>0</v>
          </cell>
          <cell r="CU80">
            <v>0</v>
          </cell>
          <cell r="CW80">
            <v>2778750</v>
          </cell>
          <cell r="CX80">
            <v>1081034.5</v>
          </cell>
          <cell r="CY80">
            <v>1116708.6384999997</v>
          </cell>
          <cell r="CZ80">
            <v>566032.55814949982</v>
          </cell>
          <cell r="DA80">
            <v>444944.5805200499</v>
          </cell>
          <cell r="DB80">
            <v>230481.29270938586</v>
          </cell>
          <cell r="DC80">
            <v>158417.47518891786</v>
          </cell>
          <cell r="DD80">
            <v>163328.41691977429</v>
          </cell>
          <cell r="DE80">
            <v>0</v>
          </cell>
          <cell r="DF80">
            <v>0</v>
          </cell>
          <cell r="DG80">
            <v>0</v>
          </cell>
          <cell r="DI80">
            <v>0</v>
          </cell>
          <cell r="DJ80">
            <v>0</v>
          </cell>
          <cell r="DK80">
            <v>0</v>
          </cell>
          <cell r="DL80">
            <v>0</v>
          </cell>
          <cell r="DM80">
            <v>0</v>
          </cell>
          <cell r="DN80">
            <v>0</v>
          </cell>
          <cell r="DO80">
            <v>0</v>
          </cell>
          <cell r="DP80">
            <v>0</v>
          </cell>
          <cell r="DQ80">
            <v>0</v>
          </cell>
          <cell r="DR80">
            <v>0</v>
          </cell>
          <cell r="DS80">
            <v>0</v>
          </cell>
          <cell r="DU80" t="str">
            <v>none</v>
          </cell>
          <cell r="DV80">
            <v>3451500</v>
          </cell>
          <cell r="DW80">
            <v>1</v>
          </cell>
          <cell r="DX80">
            <v>1</v>
          </cell>
          <cell r="DY80">
            <v>5310000</v>
          </cell>
          <cell r="DZ80">
            <v>5786073.0184425032</v>
          </cell>
          <cell r="EB80">
            <v>5786073.0184425032</v>
          </cell>
          <cell r="EC80" t="str">
            <v>Def</v>
          </cell>
          <cell r="ED80" t="str">
            <v>nonDC</v>
          </cell>
        </row>
        <row r="81">
          <cell r="D81" t="str">
            <v>PC3200519b</v>
          </cell>
          <cell r="E81" t="str">
            <v>Ormiston Town Centre Development</v>
          </cell>
          <cell r="F81" t="str">
            <v>Auckland Council</v>
          </cell>
          <cell r="G81" t="str">
            <v>Commercial property portfolio</v>
          </cell>
          <cell r="H81" t="str">
            <v>E519035</v>
          </cell>
          <cell r="I81" t="str">
            <v>ACPL property development projects</v>
          </cell>
          <cell r="J81" t="str">
            <v>Commercial and investment</v>
          </cell>
          <cell r="K81" t="str">
            <v>Commercial</v>
          </cell>
          <cell r="L81" t="str">
            <v>Commercial property</v>
          </cell>
          <cell r="M81" t="str">
            <v>Commercial and investment</v>
          </cell>
          <cell r="N81" t="str">
            <v>Commercial</v>
          </cell>
          <cell r="O81" t="str">
            <v>Commercial property</v>
          </cell>
          <cell r="P81" t="str">
            <v>Commercial and investment</v>
          </cell>
          <cell r="Q81" t="str">
            <v>Commercial</v>
          </cell>
          <cell r="R81" t="str">
            <v>Commercial property</v>
          </cell>
          <cell r="S81" t="str">
            <v>A2011105</v>
          </cell>
          <cell r="T81" t="str">
            <v>A2011105</v>
          </cell>
          <cell r="U81" t="str">
            <v>Commercial property</v>
          </cell>
          <cell r="V81" t="str">
            <v>L050</v>
          </cell>
          <cell r="W81" t="str">
            <v>Regional</v>
          </cell>
          <cell r="X81" t="str">
            <v>PL38380</v>
          </cell>
          <cell r="Y81" t="str">
            <v>Revenue</v>
          </cell>
          <cell r="Z81">
            <v>20110701</v>
          </cell>
          <cell r="AA81">
            <v>20190630</v>
          </cell>
          <cell r="AB81">
            <v>1</v>
          </cell>
          <cell r="AC81" t="str">
            <v>Programme</v>
          </cell>
          <cell r="AD81">
            <v>0.35</v>
          </cell>
          <cell r="AE81">
            <v>0</v>
          </cell>
          <cell r="AF81">
            <v>0.65</v>
          </cell>
          <cell r="AG81">
            <v>0</v>
          </cell>
          <cell r="AH81">
            <v>4</v>
          </cell>
          <cell r="AI81" t="str">
            <v>Commercial and Investment (ACPL)</v>
          </cell>
          <cell r="AJ81" t="str">
            <v>Other assets (Capex)</v>
          </cell>
          <cell r="AK81">
            <v>0</v>
          </cell>
          <cell r="AM81">
            <v>1</v>
          </cell>
          <cell r="AS81">
            <v>0</v>
          </cell>
          <cell r="AT81">
            <v>0</v>
          </cell>
          <cell r="AU81">
            <v>-3600000</v>
          </cell>
          <cell r="AV81">
            <v>-3300000</v>
          </cell>
          <cell r="AW81">
            <v>-3800000</v>
          </cell>
          <cell r="AX81">
            <v>-3800000</v>
          </cell>
          <cell r="AY81">
            <v>-2700000</v>
          </cell>
          <cell r="AZ81">
            <v>-2800000</v>
          </cell>
          <cell r="BA81">
            <v>0</v>
          </cell>
          <cell r="BB81">
            <v>0</v>
          </cell>
          <cell r="BC81">
            <v>0</v>
          </cell>
          <cell r="BD81">
            <v>3.3000000000000002E-2</v>
          </cell>
          <cell r="BE81">
            <v>6.7088999999999732E-2</v>
          </cell>
          <cell r="BF81">
            <v>0.10230293699999971</v>
          </cell>
          <cell r="BG81">
            <v>0.14088353979499968</v>
          </cell>
          <cell r="BH81">
            <v>0.18195534722761963</v>
          </cell>
          <cell r="BI81">
            <v>0.21859596299167583</v>
          </cell>
          <cell r="BJ81">
            <v>0.25637243784441766</v>
          </cell>
          <cell r="BK81">
            <v>0.29783272829328333</v>
          </cell>
          <cell r="BL81">
            <v>0.3445547065118415</v>
          </cell>
          <cell r="BM81">
            <v>0.39295867594626777</v>
          </cell>
          <cell r="BN81">
            <v>0</v>
          </cell>
          <cell r="BO81">
            <v>0</v>
          </cell>
          <cell r="BP81">
            <v>-241520.39999999903</v>
          </cell>
          <cell r="BQ81">
            <v>-337599.69209999905</v>
          </cell>
          <cell r="BR81">
            <v>-535357.45122099877</v>
          </cell>
          <cell r="BS81">
            <v>-691430.31946495466</v>
          </cell>
          <cell r="BT81">
            <v>-590209.10007752478</v>
          </cell>
          <cell r="BU81">
            <v>-717842.82596436946</v>
          </cell>
          <cell r="BV81">
            <v>0</v>
          </cell>
          <cell r="BW81">
            <v>0</v>
          </cell>
          <cell r="BX81">
            <v>0</v>
          </cell>
          <cell r="BY81">
            <v>0</v>
          </cell>
          <cell r="BZ81">
            <v>0</v>
          </cell>
          <cell r="CA81">
            <v>-3841520.399999999</v>
          </cell>
          <cell r="CB81">
            <v>-3637599.6920999992</v>
          </cell>
          <cell r="CC81">
            <v>-4335357.4512209985</v>
          </cell>
          <cell r="CD81">
            <v>-4491430.3194649545</v>
          </cell>
          <cell r="CE81">
            <v>-3290209.1000775248</v>
          </cell>
          <cell r="CF81">
            <v>-3517842.8259643693</v>
          </cell>
          <cell r="CG81">
            <v>0</v>
          </cell>
          <cell r="CH81">
            <v>0</v>
          </cell>
          <cell r="CI81">
            <v>0</v>
          </cell>
          <cell r="CK81">
            <v>0</v>
          </cell>
          <cell r="CL81">
            <v>0</v>
          </cell>
          <cell r="CM81">
            <v>-1344532.1399999997</v>
          </cell>
          <cell r="CN81">
            <v>-1273159.8922349997</v>
          </cell>
          <cell r="CO81">
            <v>-1517375.1079273494</v>
          </cell>
          <cell r="CP81">
            <v>-1572000.611812734</v>
          </cell>
          <cell r="CQ81">
            <v>-1151573.1850271337</v>
          </cell>
          <cell r="CR81">
            <v>-1231244.9890875292</v>
          </cell>
          <cell r="CS81">
            <v>0</v>
          </cell>
          <cell r="CT81">
            <v>0</v>
          </cell>
          <cell r="CU81">
            <v>0</v>
          </cell>
          <cell r="CW81">
            <v>0</v>
          </cell>
          <cell r="CX81">
            <v>0</v>
          </cell>
          <cell r="CY81">
            <v>-2496988.2599999993</v>
          </cell>
          <cell r="CZ81">
            <v>-2364439.7998649995</v>
          </cell>
          <cell r="DA81">
            <v>-2817982.3432936491</v>
          </cell>
          <cell r="DB81">
            <v>-2919429.7076522205</v>
          </cell>
          <cell r="DC81">
            <v>-2138635.9150503911</v>
          </cell>
          <cell r="DD81">
            <v>-2286597.8368768403</v>
          </cell>
          <cell r="DE81">
            <v>0</v>
          </cell>
          <cell r="DF81">
            <v>0</v>
          </cell>
          <cell r="DG81">
            <v>0</v>
          </cell>
          <cell r="DI81">
            <v>0</v>
          </cell>
          <cell r="DJ81">
            <v>0</v>
          </cell>
          <cell r="DK81">
            <v>0</v>
          </cell>
          <cell r="DL81">
            <v>0</v>
          </cell>
          <cell r="DM81">
            <v>0</v>
          </cell>
          <cell r="DN81">
            <v>0</v>
          </cell>
          <cell r="DO81">
            <v>0</v>
          </cell>
          <cell r="DP81">
            <v>0</v>
          </cell>
          <cell r="DQ81">
            <v>0</v>
          </cell>
          <cell r="DR81">
            <v>0</v>
          </cell>
          <cell r="DS81">
            <v>0</v>
          </cell>
          <cell r="DU81" t="str">
            <v>none</v>
          </cell>
          <cell r="DV81">
            <v>-13000000</v>
          </cell>
          <cell r="DW81">
            <v>1</v>
          </cell>
          <cell r="DX81">
            <v>1</v>
          </cell>
          <cell r="DY81">
            <v>-20000000</v>
          </cell>
          <cell r="DZ81">
            <v>-23113959.788827844</v>
          </cell>
          <cell r="EB81">
            <v>-23113959.788827844</v>
          </cell>
          <cell r="EC81" t="str">
            <v>Def</v>
          </cell>
          <cell r="ED81" t="str">
            <v>nonDC</v>
          </cell>
        </row>
        <row r="82">
          <cell r="D82" t="str">
            <v>PC2010000</v>
          </cell>
          <cell r="E82" t="str">
            <v>CAB Service Improve (Manukau)</v>
          </cell>
          <cell r="F82" t="str">
            <v>Auckland Council</v>
          </cell>
          <cell r="G82" t="str">
            <v>Community development, arts and culture</v>
          </cell>
          <cell r="H82" t="str">
            <v>E160540</v>
          </cell>
          <cell r="I82" t="str">
            <v>Community facilities south management</v>
          </cell>
          <cell r="J82" t="str">
            <v>Community</v>
          </cell>
          <cell r="K82" t="str">
            <v>Regional community services</v>
          </cell>
          <cell r="L82" t="str">
            <v>Regional community development initiatives</v>
          </cell>
          <cell r="M82" t="str">
            <v>Community</v>
          </cell>
          <cell r="N82" t="str">
            <v>Regional community services</v>
          </cell>
          <cell r="O82" t="str">
            <v>Regional community facilities</v>
          </cell>
          <cell r="P82" t="str">
            <v>Community</v>
          </cell>
          <cell r="Q82" t="str">
            <v>Regional community services</v>
          </cell>
          <cell r="R82" t="str">
            <v>Regional community development initiatives</v>
          </cell>
          <cell r="S82" t="str">
            <v>A1021520</v>
          </cell>
          <cell r="T82" t="str">
            <v>A1021520</v>
          </cell>
          <cell r="U82" t="str">
            <v>Regional community advice</v>
          </cell>
          <cell r="V82" t="str">
            <v>L050</v>
          </cell>
          <cell r="W82" t="str">
            <v>Regional</v>
          </cell>
          <cell r="X82" t="str">
            <v>PL43760</v>
          </cell>
          <cell r="Y82" t="str">
            <v>Expense</v>
          </cell>
          <cell r="Z82">
            <v>20130701</v>
          </cell>
          <cell r="AA82">
            <v>20170630</v>
          </cell>
          <cell r="AB82">
            <v>1</v>
          </cell>
          <cell r="AC82" t="str">
            <v>Programme</v>
          </cell>
          <cell r="AD82">
            <v>1</v>
          </cell>
          <cell r="AE82">
            <v>0</v>
          </cell>
          <cell r="AF82">
            <v>0</v>
          </cell>
          <cell r="AG82">
            <v>0</v>
          </cell>
          <cell r="AH82">
            <v>5</v>
          </cell>
          <cell r="AI82" t="str">
            <v>Community Facilities</v>
          </cell>
          <cell r="AJ82" t="str">
            <v>Buildings investment</v>
          </cell>
          <cell r="AK82">
            <v>50</v>
          </cell>
          <cell r="AM82">
            <v>1</v>
          </cell>
          <cell r="AU82">
            <v>10004.25315</v>
          </cell>
          <cell r="AX82">
            <v>10001.98069</v>
          </cell>
          <cell r="BD82">
            <v>3.1E-2</v>
          </cell>
          <cell r="BE82">
            <v>6.1930000000000041E-2</v>
          </cell>
          <cell r="BF82">
            <v>9.3787900000000146E-2</v>
          </cell>
          <cell r="BG82">
            <v>0.12878911280000027</v>
          </cell>
          <cell r="BH82">
            <v>0.16491036440960039</v>
          </cell>
          <cell r="BI82">
            <v>0.19869276497747879</v>
          </cell>
          <cell r="BJ82">
            <v>0.23225616239684821</v>
          </cell>
          <cell r="BK82">
            <v>0.27045610343115034</v>
          </cell>
          <cell r="BL82">
            <v>0.31238115484437823</v>
          </cell>
          <cell r="BM82">
            <v>0.35568973295424255</v>
          </cell>
          <cell r="BN82">
            <v>0</v>
          </cell>
          <cell r="BO82">
            <v>0</v>
          </cell>
          <cell r="BP82">
            <v>619.56339757950047</v>
          </cell>
          <cell r="BQ82">
            <v>0</v>
          </cell>
          <cell r="BR82">
            <v>0</v>
          </cell>
          <cell r="BS82">
            <v>1649.4302804056863</v>
          </cell>
          <cell r="BT82">
            <v>0</v>
          </cell>
          <cell r="BU82">
            <v>0</v>
          </cell>
          <cell r="BV82">
            <v>0</v>
          </cell>
          <cell r="BW82">
            <v>0</v>
          </cell>
          <cell r="BX82">
            <v>0</v>
          </cell>
          <cell r="BY82">
            <v>0</v>
          </cell>
          <cell r="BZ82">
            <v>0</v>
          </cell>
          <cell r="CA82">
            <v>10623.816547579501</v>
          </cell>
          <cell r="CB82">
            <v>0</v>
          </cell>
          <cell r="CC82">
            <v>0</v>
          </cell>
          <cell r="CD82">
            <v>11651.410970405686</v>
          </cell>
          <cell r="CE82">
            <v>0</v>
          </cell>
          <cell r="CF82">
            <v>0</v>
          </cell>
          <cell r="CG82">
            <v>0</v>
          </cell>
          <cell r="CH82">
            <v>0</v>
          </cell>
          <cell r="CI82">
            <v>0</v>
          </cell>
          <cell r="CK82">
            <v>0</v>
          </cell>
          <cell r="CL82">
            <v>0</v>
          </cell>
          <cell r="CM82">
            <v>10623.816547579501</v>
          </cell>
          <cell r="CN82">
            <v>0</v>
          </cell>
          <cell r="CO82">
            <v>0</v>
          </cell>
          <cell r="CP82">
            <v>11651.410970405686</v>
          </cell>
          <cell r="CQ82">
            <v>0</v>
          </cell>
          <cell r="CR82">
            <v>0</v>
          </cell>
          <cell r="CS82">
            <v>0</v>
          </cell>
          <cell r="CT82">
            <v>0</v>
          </cell>
          <cell r="CU82">
            <v>0</v>
          </cell>
          <cell r="CW82">
            <v>0</v>
          </cell>
          <cell r="CX82">
            <v>0</v>
          </cell>
          <cell r="CY82">
            <v>0</v>
          </cell>
          <cell r="CZ82">
            <v>0</v>
          </cell>
          <cell r="DA82">
            <v>0</v>
          </cell>
          <cell r="DB82">
            <v>0</v>
          </cell>
          <cell r="DC82">
            <v>0</v>
          </cell>
          <cell r="DD82">
            <v>0</v>
          </cell>
          <cell r="DE82">
            <v>0</v>
          </cell>
          <cell r="DF82">
            <v>0</v>
          </cell>
          <cell r="DG82">
            <v>0</v>
          </cell>
          <cell r="DI82">
            <v>0</v>
          </cell>
          <cell r="DJ82">
            <v>0</v>
          </cell>
          <cell r="DK82">
            <v>0</v>
          </cell>
          <cell r="DL82">
            <v>0</v>
          </cell>
          <cell r="DM82">
            <v>0</v>
          </cell>
          <cell r="DN82">
            <v>0</v>
          </cell>
          <cell r="DO82">
            <v>0</v>
          </cell>
          <cell r="DP82">
            <v>0</v>
          </cell>
          <cell r="DQ82">
            <v>0</v>
          </cell>
          <cell r="DR82">
            <v>0</v>
          </cell>
          <cell r="DS82">
            <v>0</v>
          </cell>
          <cell r="DU82" t="str">
            <v>MCC 7020CFM00656</v>
          </cell>
          <cell r="DV82">
            <v>0</v>
          </cell>
          <cell r="DW82">
            <v>0</v>
          </cell>
          <cell r="DX82">
            <v>2</v>
          </cell>
          <cell r="DY82">
            <v>20006.233840000001</v>
          </cell>
          <cell r="DZ82">
            <v>22275.227517985186</v>
          </cell>
          <cell r="EB82">
            <v>22275.227517985186</v>
          </cell>
          <cell r="EC82" t="str">
            <v>Def</v>
          </cell>
          <cell r="ED82" t="str">
            <v>nonDC</v>
          </cell>
        </row>
        <row r="83">
          <cell r="D83" t="str">
            <v>PC2010000</v>
          </cell>
          <cell r="E83" t="str">
            <v>CAB Service Improve (Manukau)</v>
          </cell>
          <cell r="F83" t="str">
            <v>Auckland Council</v>
          </cell>
          <cell r="G83" t="str">
            <v>Community development, arts and culture</v>
          </cell>
          <cell r="H83" t="str">
            <v>E160540</v>
          </cell>
          <cell r="I83" t="str">
            <v>Community facilities south management</v>
          </cell>
          <cell r="J83" t="str">
            <v>Community</v>
          </cell>
          <cell r="K83" t="str">
            <v>Regional community services</v>
          </cell>
          <cell r="L83" t="str">
            <v>Regional community development initiatives</v>
          </cell>
          <cell r="M83" t="str">
            <v>Community</v>
          </cell>
          <cell r="N83" t="str">
            <v>Regional community services</v>
          </cell>
          <cell r="O83" t="str">
            <v>Regional community facilities</v>
          </cell>
          <cell r="P83" t="str">
            <v>Corporate support</v>
          </cell>
          <cell r="Q83" t="str">
            <v>Archived Activities</v>
          </cell>
          <cell r="R83" t="str">
            <v>Regional community facilities management</v>
          </cell>
          <cell r="S83" t="str">
            <v>A1021305</v>
          </cell>
          <cell r="T83" t="str">
            <v>A1021520</v>
          </cell>
          <cell r="U83" t="str">
            <v>Regional community advice</v>
          </cell>
          <cell r="V83" t="str">
            <v>L050</v>
          </cell>
          <cell r="W83" t="str">
            <v>Regional</v>
          </cell>
          <cell r="X83" t="str">
            <v>FY12 - Only</v>
          </cell>
          <cell r="Y83" t="str">
            <v>Expense</v>
          </cell>
          <cell r="Z83">
            <v>20110701</v>
          </cell>
          <cell r="AA83">
            <v>20120630</v>
          </cell>
          <cell r="AB83">
            <v>2</v>
          </cell>
          <cell r="AC83" t="str">
            <v>Discrete</v>
          </cell>
          <cell r="AD83">
            <v>1</v>
          </cell>
          <cell r="AE83">
            <v>0</v>
          </cell>
          <cell r="AF83">
            <v>0</v>
          </cell>
          <cell r="AG83">
            <v>0</v>
          </cell>
          <cell r="AH83">
            <v>5</v>
          </cell>
          <cell r="AI83" t="str">
            <v>Community Facilities</v>
          </cell>
          <cell r="AJ83" t="str">
            <v>Buildings (Capex)</v>
          </cell>
          <cell r="AK83">
            <v>75</v>
          </cell>
          <cell r="AM83">
            <v>1</v>
          </cell>
          <cell r="AS83">
            <v>6667</v>
          </cell>
          <cell r="BD83">
            <v>3.1E-2</v>
          </cell>
          <cell r="BE83">
            <v>6.1930000000000041E-2</v>
          </cell>
          <cell r="BF83">
            <v>9.3787900000000146E-2</v>
          </cell>
          <cell r="BG83">
            <v>0.12878911280000027</v>
          </cell>
          <cell r="BH83">
            <v>0.16491036440960039</v>
          </cell>
          <cell r="BI83">
            <v>0.19869276497747879</v>
          </cell>
          <cell r="BJ83">
            <v>0.23225616239684821</v>
          </cell>
          <cell r="BK83">
            <v>0.27045610343115034</v>
          </cell>
          <cell r="BL83">
            <v>0.31238115484437823</v>
          </cell>
          <cell r="BM83">
            <v>0.35568973295424255</v>
          </cell>
          <cell r="BN83">
            <v>0</v>
          </cell>
          <cell r="BO83">
            <v>0</v>
          </cell>
          <cell r="BP83">
            <v>0</v>
          </cell>
          <cell r="BQ83">
            <v>0</v>
          </cell>
          <cell r="BR83">
            <v>0</v>
          </cell>
          <cell r="BS83">
            <v>0</v>
          </cell>
          <cell r="BT83">
            <v>0</v>
          </cell>
          <cell r="BU83">
            <v>0</v>
          </cell>
          <cell r="BV83">
            <v>0</v>
          </cell>
          <cell r="BW83">
            <v>0</v>
          </cell>
          <cell r="BX83">
            <v>0</v>
          </cell>
          <cell r="BY83">
            <v>6667</v>
          </cell>
          <cell r="BZ83">
            <v>0</v>
          </cell>
          <cell r="CA83">
            <v>0</v>
          </cell>
          <cell r="CB83">
            <v>0</v>
          </cell>
          <cell r="CC83">
            <v>0</v>
          </cell>
          <cell r="CD83">
            <v>0</v>
          </cell>
          <cell r="CE83">
            <v>0</v>
          </cell>
          <cell r="CF83">
            <v>0</v>
          </cell>
          <cell r="CG83">
            <v>0</v>
          </cell>
          <cell r="CH83">
            <v>0</v>
          </cell>
          <cell r="CI83">
            <v>0</v>
          </cell>
          <cell r="CK83">
            <v>6667</v>
          </cell>
          <cell r="CL83">
            <v>0</v>
          </cell>
          <cell r="CM83">
            <v>0</v>
          </cell>
          <cell r="CN83">
            <v>0</v>
          </cell>
          <cell r="CO83">
            <v>0</v>
          </cell>
          <cell r="CP83">
            <v>0</v>
          </cell>
          <cell r="CQ83">
            <v>0</v>
          </cell>
          <cell r="CR83">
            <v>0</v>
          </cell>
          <cell r="CS83">
            <v>0</v>
          </cell>
          <cell r="CT83">
            <v>0</v>
          </cell>
          <cell r="CU83">
            <v>0</v>
          </cell>
          <cell r="CW83">
            <v>0</v>
          </cell>
          <cell r="CX83">
            <v>0</v>
          </cell>
          <cell r="CY83">
            <v>0</v>
          </cell>
          <cell r="CZ83">
            <v>0</v>
          </cell>
          <cell r="DA83">
            <v>0</v>
          </cell>
          <cell r="DB83">
            <v>0</v>
          </cell>
          <cell r="DC83">
            <v>0</v>
          </cell>
          <cell r="DD83">
            <v>0</v>
          </cell>
          <cell r="DE83">
            <v>0</v>
          </cell>
          <cell r="DF83">
            <v>0</v>
          </cell>
          <cell r="DG83">
            <v>0</v>
          </cell>
          <cell r="DI83">
            <v>0</v>
          </cell>
          <cell r="DJ83">
            <v>0</v>
          </cell>
          <cell r="DK83">
            <v>0</v>
          </cell>
          <cell r="DL83">
            <v>0</v>
          </cell>
          <cell r="DM83">
            <v>0</v>
          </cell>
          <cell r="DN83">
            <v>0</v>
          </cell>
          <cell r="DO83">
            <v>0</v>
          </cell>
          <cell r="DP83">
            <v>0</v>
          </cell>
          <cell r="DQ83">
            <v>0</v>
          </cell>
          <cell r="DR83">
            <v>0</v>
          </cell>
          <cell r="DS83">
            <v>0</v>
          </cell>
          <cell r="DU83" t="str">
            <v>MCC 7020CFM00656</v>
          </cell>
          <cell r="DV83">
            <v>0</v>
          </cell>
          <cell r="DW83">
            <v>0</v>
          </cell>
          <cell r="DX83">
            <v>2</v>
          </cell>
          <cell r="DY83">
            <v>0</v>
          </cell>
          <cell r="DZ83">
            <v>0</v>
          </cell>
          <cell r="EB83">
            <v>0</v>
          </cell>
          <cell r="EC83" t="str">
            <v>Def</v>
          </cell>
          <cell r="ED83" t="str">
            <v>nonDC</v>
          </cell>
        </row>
        <row r="84">
          <cell r="D84" t="str">
            <v>PC2010001</v>
          </cell>
          <cell r="E84" t="str">
            <v>CAB Renew (Manukau)</v>
          </cell>
          <cell r="F84" t="str">
            <v>Auckland Council</v>
          </cell>
          <cell r="G84" t="str">
            <v>Community development, arts and culture</v>
          </cell>
          <cell r="H84" t="str">
            <v>E160540</v>
          </cell>
          <cell r="I84" t="str">
            <v>Community facilities south management</v>
          </cell>
          <cell r="J84" t="str">
            <v>Community</v>
          </cell>
          <cell r="K84" t="str">
            <v>Regional community services</v>
          </cell>
          <cell r="L84" t="str">
            <v>Regional community development initiatives</v>
          </cell>
          <cell r="M84" t="str">
            <v>Community</v>
          </cell>
          <cell r="N84" t="str">
            <v>Regional community services</v>
          </cell>
          <cell r="O84" t="str">
            <v>Regional community facilities</v>
          </cell>
          <cell r="P84" t="str">
            <v>Community</v>
          </cell>
          <cell r="Q84" t="str">
            <v>Regional community services</v>
          </cell>
          <cell r="R84" t="str">
            <v>Regional community development initiatives</v>
          </cell>
          <cell r="S84" t="str">
            <v>A1021520</v>
          </cell>
          <cell r="T84" t="str">
            <v>A1021520</v>
          </cell>
          <cell r="U84" t="str">
            <v>Regional community advice</v>
          </cell>
          <cell r="V84" t="str">
            <v>L050</v>
          </cell>
          <cell r="W84" t="str">
            <v>Regional</v>
          </cell>
          <cell r="X84" t="str">
            <v>PL43760</v>
          </cell>
          <cell r="Y84" t="str">
            <v>Expense</v>
          </cell>
          <cell r="Z84">
            <v>20120701</v>
          </cell>
          <cell r="AA84">
            <v>20220630</v>
          </cell>
          <cell r="AB84">
            <v>1</v>
          </cell>
          <cell r="AC84" t="str">
            <v>Programme</v>
          </cell>
          <cell r="AD84">
            <v>0</v>
          </cell>
          <cell r="AE84">
            <v>0</v>
          </cell>
          <cell r="AF84">
            <v>0</v>
          </cell>
          <cell r="AG84">
            <v>1</v>
          </cell>
          <cell r="AH84">
            <v>5</v>
          </cell>
          <cell r="AI84" t="str">
            <v>Community Facilities</v>
          </cell>
          <cell r="AJ84" t="str">
            <v>Buildings investment</v>
          </cell>
          <cell r="AK84">
            <v>50</v>
          </cell>
          <cell r="AM84">
            <v>1</v>
          </cell>
          <cell r="AT84">
            <v>59994.566529999996</v>
          </cell>
          <cell r="AU84">
            <v>60025.518920000002</v>
          </cell>
          <cell r="AV84">
            <v>59981.885880000002</v>
          </cell>
          <cell r="AW84">
            <v>60014.939120000003</v>
          </cell>
          <cell r="AX84">
            <v>60011.884160000001</v>
          </cell>
          <cell r="AY84">
            <v>59978.630190000003</v>
          </cell>
          <cell r="AZ84">
            <v>60006.3102</v>
          </cell>
          <cell r="BA84">
            <v>60000</v>
          </cell>
          <cell r="BB84">
            <v>60000</v>
          </cell>
          <cell r="BC84">
            <v>60000</v>
          </cell>
          <cell r="BD84">
            <v>3.1E-2</v>
          </cell>
          <cell r="BE84">
            <v>6.1930000000000041E-2</v>
          </cell>
          <cell r="BF84">
            <v>9.3787900000000146E-2</v>
          </cell>
          <cell r="BG84">
            <v>0.12878911280000027</v>
          </cell>
          <cell r="BH84">
            <v>0.16491036440960039</v>
          </cell>
          <cell r="BI84">
            <v>0.19869276497747879</v>
          </cell>
          <cell r="BJ84">
            <v>0.23225616239684821</v>
          </cell>
          <cell r="BK84">
            <v>0.27045610343115034</v>
          </cell>
          <cell r="BL84">
            <v>0.31238115484437823</v>
          </cell>
          <cell r="BM84">
            <v>0.35568973295424255</v>
          </cell>
          <cell r="BN84">
            <v>0</v>
          </cell>
          <cell r="BO84">
            <v>1859.8315624299998</v>
          </cell>
          <cell r="BP84">
            <v>3717.3803867156025</v>
          </cell>
          <cell r="BQ84">
            <v>5625.5751147248611</v>
          </cell>
          <cell r="BR84">
            <v>7729.2707640108292</v>
          </cell>
          <cell r="BS84">
            <v>9896.5816857323262</v>
          </cell>
          <cell r="BT84">
            <v>11917.319872012784</v>
          </cell>
          <cell r="BU84">
            <v>13936.835326646849</v>
          </cell>
          <cell r="BV84">
            <v>16227.366205869021</v>
          </cell>
          <cell r="BW84">
            <v>18742.869290662693</v>
          </cell>
          <cell r="BX84">
            <v>21341.383977254554</v>
          </cell>
          <cell r="BY84">
            <v>0</v>
          </cell>
          <cell r="BZ84">
            <v>61854.398092429998</v>
          </cell>
          <cell r="CA84">
            <v>63742.899306715604</v>
          </cell>
          <cell r="CB84">
            <v>65607.460994724868</v>
          </cell>
          <cell r="CC84">
            <v>67744.209884010837</v>
          </cell>
          <cell r="CD84">
            <v>69908.465845732324</v>
          </cell>
          <cell r="CE84">
            <v>71895.950062012795</v>
          </cell>
          <cell r="CF84">
            <v>73943.145526646855</v>
          </cell>
          <cell r="CG84">
            <v>76227.366205869024</v>
          </cell>
          <cell r="CH84">
            <v>78742.869290662697</v>
          </cell>
          <cell r="CI84">
            <v>81341.383977254562</v>
          </cell>
          <cell r="CK84">
            <v>0</v>
          </cell>
          <cell r="CL84">
            <v>0</v>
          </cell>
          <cell r="CM84">
            <v>0</v>
          </cell>
          <cell r="CN84">
            <v>0</v>
          </cell>
          <cell r="CO84">
            <v>0</v>
          </cell>
          <cell r="CP84">
            <v>0</v>
          </cell>
          <cell r="CQ84">
            <v>0</v>
          </cell>
          <cell r="CR84">
            <v>0</v>
          </cell>
          <cell r="CS84">
            <v>0</v>
          </cell>
          <cell r="CT84">
            <v>0</v>
          </cell>
          <cell r="CU84">
            <v>0</v>
          </cell>
          <cell r="CW84">
            <v>0</v>
          </cell>
          <cell r="CX84">
            <v>0</v>
          </cell>
          <cell r="CY84">
            <v>0</v>
          </cell>
          <cell r="CZ84">
            <v>0</v>
          </cell>
          <cell r="DA84">
            <v>0</v>
          </cell>
          <cell r="DB84">
            <v>0</v>
          </cell>
          <cell r="DC84">
            <v>0</v>
          </cell>
          <cell r="DD84">
            <v>0</v>
          </cell>
          <cell r="DE84">
            <v>0</v>
          </cell>
          <cell r="DF84">
            <v>0</v>
          </cell>
          <cell r="DG84">
            <v>0</v>
          </cell>
          <cell r="DI84">
            <v>0</v>
          </cell>
          <cell r="DJ84">
            <v>61854.398092429998</v>
          </cell>
          <cell r="DK84">
            <v>63742.899306715604</v>
          </cell>
          <cell r="DL84">
            <v>65607.460994724868</v>
          </cell>
          <cell r="DM84">
            <v>67744.209884010837</v>
          </cell>
          <cell r="DN84">
            <v>69908.465845732324</v>
          </cell>
          <cell r="DO84">
            <v>71895.950062012795</v>
          </cell>
          <cell r="DP84">
            <v>73943.145526646855</v>
          </cell>
          <cell r="DQ84">
            <v>76227.366205869024</v>
          </cell>
          <cell r="DR84">
            <v>78742.869290662697</v>
          </cell>
          <cell r="DS84">
            <v>81341.383977254562</v>
          </cell>
          <cell r="DU84" t="str">
            <v>MCC 7020CFM00655</v>
          </cell>
          <cell r="DV84">
            <v>0</v>
          </cell>
          <cell r="DW84">
            <v>0</v>
          </cell>
          <cell r="DX84">
            <v>2</v>
          </cell>
          <cell r="DY84">
            <v>600013.73499999999</v>
          </cell>
          <cell r="DZ84">
            <v>711008.1491860596</v>
          </cell>
          <cell r="EB84">
            <v>711008.1491860596</v>
          </cell>
          <cell r="EC84" t="str">
            <v>Def</v>
          </cell>
          <cell r="ED84" t="str">
            <v>nonDC</v>
          </cell>
        </row>
        <row r="85">
          <cell r="D85" t="str">
            <v>PC2010001</v>
          </cell>
          <cell r="E85" t="str">
            <v>CAB Renew (Manukau)</v>
          </cell>
          <cell r="F85" t="str">
            <v>Auckland Council</v>
          </cell>
          <cell r="G85" t="str">
            <v>Community development, arts and culture</v>
          </cell>
          <cell r="H85" t="str">
            <v>E160540</v>
          </cell>
          <cell r="I85" t="str">
            <v>Community facilities south management</v>
          </cell>
          <cell r="J85" t="str">
            <v>Community</v>
          </cell>
          <cell r="K85" t="str">
            <v>Regional community services</v>
          </cell>
          <cell r="L85" t="str">
            <v>Regional community development initiatives</v>
          </cell>
          <cell r="M85" t="str">
            <v>Community</v>
          </cell>
          <cell r="N85" t="str">
            <v>Regional community services</v>
          </cell>
          <cell r="O85" t="str">
            <v>Regional community facilities</v>
          </cell>
          <cell r="P85" t="str">
            <v>Corporate support</v>
          </cell>
          <cell r="Q85" t="str">
            <v>Archived Activities</v>
          </cell>
          <cell r="R85" t="str">
            <v>Regional community facilities management</v>
          </cell>
          <cell r="S85" t="str">
            <v>A1021305</v>
          </cell>
          <cell r="T85" t="str">
            <v>A1021520</v>
          </cell>
          <cell r="U85" t="str">
            <v>Regional community advice</v>
          </cell>
          <cell r="V85" t="str">
            <v>L050</v>
          </cell>
          <cell r="W85" t="str">
            <v>Regional</v>
          </cell>
          <cell r="X85" t="str">
            <v>FY12 - Only</v>
          </cell>
          <cell r="Y85" t="str">
            <v>Expense</v>
          </cell>
          <cell r="Z85">
            <v>20110701</v>
          </cell>
          <cell r="AA85">
            <v>20120630</v>
          </cell>
          <cell r="AB85">
            <v>2</v>
          </cell>
          <cell r="AC85" t="str">
            <v>Discrete</v>
          </cell>
          <cell r="AD85">
            <v>0</v>
          </cell>
          <cell r="AE85">
            <v>0</v>
          </cell>
          <cell r="AF85">
            <v>0</v>
          </cell>
          <cell r="AG85">
            <v>1</v>
          </cell>
          <cell r="AH85">
            <v>5</v>
          </cell>
          <cell r="AI85" t="str">
            <v>Community Facilities</v>
          </cell>
          <cell r="AJ85" t="str">
            <v>Buildings (Capex)</v>
          </cell>
          <cell r="AK85">
            <v>75</v>
          </cell>
          <cell r="AP85">
            <v>1</v>
          </cell>
          <cell r="AS85">
            <v>109985.51</v>
          </cell>
          <cell r="BD85">
            <v>3.1E-2</v>
          </cell>
          <cell r="BE85">
            <v>6.1930000000000041E-2</v>
          </cell>
          <cell r="BF85">
            <v>9.3787900000000146E-2</v>
          </cell>
          <cell r="BG85">
            <v>0.12878911280000027</v>
          </cell>
          <cell r="BH85">
            <v>0.16491036440960039</v>
          </cell>
          <cell r="BI85">
            <v>0.19869276497747879</v>
          </cell>
          <cell r="BJ85">
            <v>0.23225616239684821</v>
          </cell>
          <cell r="BK85">
            <v>0.27045610343115034</v>
          </cell>
          <cell r="BL85">
            <v>0.31238115484437823</v>
          </cell>
          <cell r="BM85">
            <v>0.35568973295424255</v>
          </cell>
          <cell r="BN85">
            <v>0</v>
          </cell>
          <cell r="BO85">
            <v>0</v>
          </cell>
          <cell r="BP85">
            <v>0</v>
          </cell>
          <cell r="BQ85">
            <v>0</v>
          </cell>
          <cell r="BR85">
            <v>0</v>
          </cell>
          <cell r="BS85">
            <v>0</v>
          </cell>
          <cell r="BT85">
            <v>0</v>
          </cell>
          <cell r="BU85">
            <v>0</v>
          </cell>
          <cell r="BV85">
            <v>0</v>
          </cell>
          <cell r="BW85">
            <v>0</v>
          </cell>
          <cell r="BX85">
            <v>0</v>
          </cell>
          <cell r="BY85">
            <v>109985.51</v>
          </cell>
          <cell r="BZ85">
            <v>0</v>
          </cell>
          <cell r="CA85">
            <v>0</v>
          </cell>
          <cell r="CB85">
            <v>0</v>
          </cell>
          <cell r="CC85">
            <v>0</v>
          </cell>
          <cell r="CD85">
            <v>0</v>
          </cell>
          <cell r="CE85">
            <v>0</v>
          </cell>
          <cell r="CF85">
            <v>0</v>
          </cell>
          <cell r="CG85">
            <v>0</v>
          </cell>
          <cell r="CH85">
            <v>0</v>
          </cell>
          <cell r="CI85">
            <v>0</v>
          </cell>
          <cell r="CK85">
            <v>0</v>
          </cell>
          <cell r="CL85">
            <v>0</v>
          </cell>
          <cell r="CM85">
            <v>0</v>
          </cell>
          <cell r="CN85">
            <v>0</v>
          </cell>
          <cell r="CO85">
            <v>0</v>
          </cell>
          <cell r="CP85">
            <v>0</v>
          </cell>
          <cell r="CQ85">
            <v>0</v>
          </cell>
          <cell r="CR85">
            <v>0</v>
          </cell>
          <cell r="CS85">
            <v>0</v>
          </cell>
          <cell r="CT85">
            <v>0</v>
          </cell>
          <cell r="CU85">
            <v>0</v>
          </cell>
          <cell r="CW85">
            <v>0</v>
          </cell>
          <cell r="CX85">
            <v>0</v>
          </cell>
          <cell r="CY85">
            <v>0</v>
          </cell>
          <cell r="CZ85">
            <v>0</v>
          </cell>
          <cell r="DA85">
            <v>0</v>
          </cell>
          <cell r="DB85">
            <v>0</v>
          </cell>
          <cell r="DC85">
            <v>0</v>
          </cell>
          <cell r="DD85">
            <v>0</v>
          </cell>
          <cell r="DE85">
            <v>0</v>
          </cell>
          <cell r="DF85">
            <v>0</v>
          </cell>
          <cell r="DG85">
            <v>0</v>
          </cell>
          <cell r="DI85">
            <v>109985.51</v>
          </cell>
          <cell r="DJ85">
            <v>0</v>
          </cell>
          <cell r="DK85">
            <v>0</v>
          </cell>
          <cell r="DL85">
            <v>0</v>
          </cell>
          <cell r="DM85">
            <v>0</v>
          </cell>
          <cell r="DN85">
            <v>0</v>
          </cell>
          <cell r="DO85">
            <v>0</v>
          </cell>
          <cell r="DP85">
            <v>0</v>
          </cell>
          <cell r="DQ85">
            <v>0</v>
          </cell>
          <cell r="DR85">
            <v>0</v>
          </cell>
          <cell r="DS85">
            <v>0</v>
          </cell>
          <cell r="DU85" t="str">
            <v>MCC 7020CFM00655</v>
          </cell>
          <cell r="DV85">
            <v>0</v>
          </cell>
          <cell r="DW85">
            <v>0</v>
          </cell>
          <cell r="DX85">
            <v>2</v>
          </cell>
          <cell r="DY85">
            <v>0</v>
          </cell>
          <cell r="DZ85">
            <v>0</v>
          </cell>
          <cell r="EB85">
            <v>0</v>
          </cell>
          <cell r="EC85" t="str">
            <v>Def</v>
          </cell>
          <cell r="ED85" t="str">
            <v>nonDC</v>
          </cell>
        </row>
        <row r="86">
          <cell r="D86" t="str">
            <v>PC2010101</v>
          </cell>
          <cell r="E86" t="str">
            <v>Comm Facility Renew (Central)</v>
          </cell>
          <cell r="F86" t="str">
            <v>Auckland Council</v>
          </cell>
          <cell r="G86" t="str">
            <v>Community development, arts and culture</v>
          </cell>
          <cell r="H86" t="str">
            <v>E160902</v>
          </cell>
          <cell r="I86" t="str">
            <v>Community facilities central</v>
          </cell>
          <cell r="J86" t="str">
            <v>Community</v>
          </cell>
          <cell r="K86" t="str">
            <v>Local community services</v>
          </cell>
          <cell r="L86" t="str">
            <v>Local community facilities</v>
          </cell>
          <cell r="M86" t="str">
            <v>Local activities</v>
          </cell>
          <cell r="N86" t="str">
            <v>Local community services</v>
          </cell>
          <cell r="O86" t="str">
            <v>Local community facilities</v>
          </cell>
          <cell r="P86" t="str">
            <v>Community</v>
          </cell>
          <cell r="Q86" t="str">
            <v>Local community services</v>
          </cell>
          <cell r="R86" t="str">
            <v>Local community facilities</v>
          </cell>
          <cell r="S86" t="str">
            <v>A1021405</v>
          </cell>
          <cell r="T86" t="str">
            <v>A1021405</v>
          </cell>
          <cell r="U86" t="str">
            <v>Local community centres</v>
          </cell>
          <cell r="V86" t="str">
            <v>L210</v>
          </cell>
          <cell r="W86" t="str">
            <v>Other (Unallocated)</v>
          </cell>
          <cell r="X86" t="str">
            <v>PL40810</v>
          </cell>
          <cell r="Y86" t="str">
            <v>Expense</v>
          </cell>
          <cell r="Z86">
            <v>20110701</v>
          </cell>
          <cell r="AA86">
            <v>20220630</v>
          </cell>
          <cell r="AB86">
            <v>1</v>
          </cell>
          <cell r="AC86" t="str">
            <v>Programme</v>
          </cell>
          <cell r="AD86">
            <v>0</v>
          </cell>
          <cell r="AE86">
            <v>0</v>
          </cell>
          <cell r="AF86">
            <v>0</v>
          </cell>
          <cell r="AG86">
            <v>1</v>
          </cell>
          <cell r="AH86">
            <v>5</v>
          </cell>
          <cell r="AI86" t="str">
            <v>Community Facilities</v>
          </cell>
          <cell r="AJ86" t="str">
            <v>Buildings (Capex)</v>
          </cell>
          <cell r="AK86">
            <v>75</v>
          </cell>
          <cell r="AM86">
            <v>1</v>
          </cell>
          <cell r="AS86">
            <v>1555955.39</v>
          </cell>
          <cell r="AT86">
            <v>1008652</v>
          </cell>
          <cell r="AU86">
            <v>1984083</v>
          </cell>
          <cell r="AV86">
            <v>962556</v>
          </cell>
          <cell r="AW86">
            <v>1094730</v>
          </cell>
          <cell r="AX86">
            <v>520747</v>
          </cell>
          <cell r="AY86">
            <v>996695</v>
          </cell>
          <cell r="AZ86">
            <v>912285</v>
          </cell>
          <cell r="BA86">
            <v>900000</v>
          </cell>
          <cell r="BB86">
            <v>900000</v>
          </cell>
          <cell r="BC86">
            <v>900000</v>
          </cell>
          <cell r="BD86">
            <v>3.1E-2</v>
          </cell>
          <cell r="BE86">
            <v>6.1930000000000041E-2</v>
          </cell>
          <cell r="BF86">
            <v>9.3787900000000146E-2</v>
          </cell>
          <cell r="BG86">
            <v>0.12878911280000027</v>
          </cell>
          <cell r="BH86">
            <v>0.16491036440960039</v>
          </cell>
          <cell r="BI86">
            <v>0.19869276497747879</v>
          </cell>
          <cell r="BJ86">
            <v>0.23225616239684821</v>
          </cell>
          <cell r="BK86">
            <v>0.27045610343115034</v>
          </cell>
          <cell r="BL86">
            <v>0.31238115484437823</v>
          </cell>
          <cell r="BM86">
            <v>0.35568973295424255</v>
          </cell>
          <cell r="BN86">
            <v>0</v>
          </cell>
          <cell r="BO86">
            <v>31268.212</v>
          </cell>
          <cell r="BP86">
            <v>122874.26019000007</v>
          </cell>
          <cell r="BQ86">
            <v>90276.105872400134</v>
          </cell>
          <cell r="BR86">
            <v>140989.30545554429</v>
          </cell>
          <cell r="BS86">
            <v>85876.577535206176</v>
          </cell>
          <cell r="BT86">
            <v>198036.08538922822</v>
          </cell>
          <cell r="BU86">
            <v>211883.81311220868</v>
          </cell>
          <cell r="BV86">
            <v>243410.49308803532</v>
          </cell>
          <cell r="BW86">
            <v>281143.03935994039</v>
          </cell>
          <cell r="BX86">
            <v>320120.75965881831</v>
          </cell>
          <cell r="BY86">
            <v>1555955.39</v>
          </cell>
          <cell r="BZ86">
            <v>1039920.2120000001</v>
          </cell>
          <cell r="CA86">
            <v>2106957.2601900003</v>
          </cell>
          <cell r="CB86">
            <v>1052832.1058724001</v>
          </cell>
          <cell r="CC86">
            <v>1235719.3054555443</v>
          </cell>
          <cell r="CD86">
            <v>606623.57753520622</v>
          </cell>
          <cell r="CE86">
            <v>1194731.0853892283</v>
          </cell>
          <cell r="CF86">
            <v>1124168.8131122086</v>
          </cell>
          <cell r="CG86">
            <v>1143410.4930880354</v>
          </cell>
          <cell r="CH86">
            <v>1181143.0393599404</v>
          </cell>
          <cell r="CI86">
            <v>1220120.7596588184</v>
          </cell>
          <cell r="CK86">
            <v>0</v>
          </cell>
          <cell r="CL86">
            <v>0</v>
          </cell>
          <cell r="CM86">
            <v>0</v>
          </cell>
          <cell r="CN86">
            <v>0</v>
          </cell>
          <cell r="CO86">
            <v>0</v>
          </cell>
          <cell r="CP86">
            <v>0</v>
          </cell>
          <cell r="CQ86">
            <v>0</v>
          </cell>
          <cell r="CR86">
            <v>0</v>
          </cell>
          <cell r="CS86">
            <v>0</v>
          </cell>
          <cell r="CT86">
            <v>0</v>
          </cell>
          <cell r="CU86">
            <v>0</v>
          </cell>
          <cell r="CW86">
            <v>0</v>
          </cell>
          <cell r="CX86">
            <v>0</v>
          </cell>
          <cell r="CY86">
            <v>0</v>
          </cell>
          <cell r="CZ86">
            <v>0</v>
          </cell>
          <cell r="DA86">
            <v>0</v>
          </cell>
          <cell r="DB86">
            <v>0</v>
          </cell>
          <cell r="DC86">
            <v>0</v>
          </cell>
          <cell r="DD86">
            <v>0</v>
          </cell>
          <cell r="DE86">
            <v>0</v>
          </cell>
          <cell r="DF86">
            <v>0</v>
          </cell>
          <cell r="DG86">
            <v>0</v>
          </cell>
          <cell r="DI86">
            <v>1555955.39</v>
          </cell>
          <cell r="DJ86">
            <v>1039920.2120000001</v>
          </cell>
          <cell r="DK86">
            <v>2106957.2601900003</v>
          </cell>
          <cell r="DL86">
            <v>1052832.1058724001</v>
          </cell>
          <cell r="DM86">
            <v>1235719.3054555443</v>
          </cell>
          <cell r="DN86">
            <v>606623.57753520622</v>
          </cell>
          <cell r="DO86">
            <v>1194731.0853892283</v>
          </cell>
          <cell r="DP86">
            <v>1124168.8131122086</v>
          </cell>
          <cell r="DQ86">
            <v>1143410.4930880354</v>
          </cell>
          <cell r="DR86">
            <v>1181143.0393599404</v>
          </cell>
          <cell r="DS86">
            <v>1220120.7596588184</v>
          </cell>
          <cell r="DU86" t="str">
            <v>ACC 862/220013</v>
          </cell>
          <cell r="DV86">
            <v>0</v>
          </cell>
          <cell r="DW86">
            <v>0</v>
          </cell>
          <cell r="DX86">
            <v>1</v>
          </cell>
          <cell r="DY86">
            <v>10179748</v>
          </cell>
          <cell r="DZ86">
            <v>11905626.651661383</v>
          </cell>
          <cell r="EB86">
            <v>11905626.651661383</v>
          </cell>
          <cell r="EC86" t="str">
            <v>Def</v>
          </cell>
          <cell r="ED86" t="str">
            <v>Community Service facilities</v>
          </cell>
        </row>
        <row r="87">
          <cell r="D87" t="str">
            <v>PC2010104</v>
          </cell>
          <cell r="E87" t="str">
            <v>Fickling centre redevelopment</v>
          </cell>
          <cell r="F87" t="str">
            <v>Auckland Council</v>
          </cell>
          <cell r="G87" t="str">
            <v>Community development, arts and culture</v>
          </cell>
          <cell r="H87" t="str">
            <v>E160902</v>
          </cell>
          <cell r="I87" t="str">
            <v>Community facilities central</v>
          </cell>
          <cell r="J87" t="str">
            <v>Community</v>
          </cell>
          <cell r="K87" t="str">
            <v>Local community services</v>
          </cell>
          <cell r="L87" t="str">
            <v>Local community facilities</v>
          </cell>
          <cell r="M87" t="str">
            <v>Local activities</v>
          </cell>
          <cell r="N87" t="str">
            <v>Local community services</v>
          </cell>
          <cell r="O87" t="str">
            <v>Local community facilities</v>
          </cell>
          <cell r="P87" t="str">
            <v>Community</v>
          </cell>
          <cell r="Q87" t="str">
            <v>Local community services</v>
          </cell>
          <cell r="R87" t="str">
            <v>Local community facilities</v>
          </cell>
          <cell r="S87" t="str">
            <v>A1021405</v>
          </cell>
          <cell r="T87" t="str">
            <v>A1021405</v>
          </cell>
          <cell r="U87" t="str">
            <v>Local community centres</v>
          </cell>
          <cell r="V87" t="str">
            <v>L170</v>
          </cell>
          <cell r="W87" t="str">
            <v>Puketapapa</v>
          </cell>
          <cell r="X87" t="str">
            <v>PL40810</v>
          </cell>
          <cell r="Y87" t="str">
            <v>Expense</v>
          </cell>
          <cell r="Z87">
            <v>20160701</v>
          </cell>
          <cell r="AA87">
            <v>20170630</v>
          </cell>
          <cell r="AB87">
            <v>2</v>
          </cell>
          <cell r="AC87" t="str">
            <v>Discrete</v>
          </cell>
          <cell r="AD87">
            <v>0</v>
          </cell>
          <cell r="AE87">
            <v>0</v>
          </cell>
          <cell r="AF87">
            <v>0</v>
          </cell>
          <cell r="AG87">
            <v>1</v>
          </cell>
          <cell r="AH87">
            <v>5</v>
          </cell>
          <cell r="AI87" t="str">
            <v>Community Facilities</v>
          </cell>
          <cell r="AJ87" t="str">
            <v>Buildings (Capex)</v>
          </cell>
          <cell r="AK87">
            <v>75</v>
          </cell>
          <cell r="AM87">
            <v>1</v>
          </cell>
          <cell r="AX87">
            <v>23237</v>
          </cell>
          <cell r="BD87">
            <v>3.1E-2</v>
          </cell>
          <cell r="BE87">
            <v>6.1930000000000041E-2</v>
          </cell>
          <cell r="BF87">
            <v>9.3787900000000146E-2</v>
          </cell>
          <cell r="BG87">
            <v>0.12878911280000027</v>
          </cell>
          <cell r="BH87">
            <v>0.16491036440960039</v>
          </cell>
          <cell r="BI87">
            <v>0.19869276497747879</v>
          </cell>
          <cell r="BJ87">
            <v>0.23225616239684821</v>
          </cell>
          <cell r="BK87">
            <v>0.27045610343115034</v>
          </cell>
          <cell r="BL87">
            <v>0.31238115484437823</v>
          </cell>
          <cell r="BM87">
            <v>0.35568973295424255</v>
          </cell>
          <cell r="BN87">
            <v>0</v>
          </cell>
          <cell r="BO87">
            <v>0</v>
          </cell>
          <cell r="BP87">
            <v>0</v>
          </cell>
          <cell r="BQ87">
            <v>0</v>
          </cell>
          <cell r="BR87">
            <v>0</v>
          </cell>
          <cell r="BS87">
            <v>3832.0221377858843</v>
          </cell>
          <cell r="BT87">
            <v>0</v>
          </cell>
          <cell r="BU87">
            <v>0</v>
          </cell>
          <cell r="BV87">
            <v>0</v>
          </cell>
          <cell r="BW87">
            <v>0</v>
          </cell>
          <cell r="BX87">
            <v>0</v>
          </cell>
          <cell r="BY87">
            <v>0</v>
          </cell>
          <cell r="BZ87">
            <v>0</v>
          </cell>
          <cell r="CA87">
            <v>0</v>
          </cell>
          <cell r="CB87">
            <v>0</v>
          </cell>
          <cell r="CC87">
            <v>0</v>
          </cell>
          <cell r="CD87">
            <v>27069.022137785883</v>
          </cell>
          <cell r="CE87">
            <v>0</v>
          </cell>
          <cell r="CF87">
            <v>0</v>
          </cell>
          <cell r="CG87">
            <v>0</v>
          </cell>
          <cell r="CH87">
            <v>0</v>
          </cell>
          <cell r="CI87">
            <v>0</v>
          </cell>
          <cell r="CK87">
            <v>0</v>
          </cell>
          <cell r="CL87">
            <v>0</v>
          </cell>
          <cell r="CM87">
            <v>0</v>
          </cell>
          <cell r="CN87">
            <v>0</v>
          </cell>
          <cell r="CO87">
            <v>0</v>
          </cell>
          <cell r="CP87">
            <v>0</v>
          </cell>
          <cell r="CQ87">
            <v>0</v>
          </cell>
          <cell r="CR87">
            <v>0</v>
          </cell>
          <cell r="CS87">
            <v>0</v>
          </cell>
          <cell r="CT87">
            <v>0</v>
          </cell>
          <cell r="CU87">
            <v>0</v>
          </cell>
          <cell r="CW87">
            <v>0</v>
          </cell>
          <cell r="CX87">
            <v>0</v>
          </cell>
          <cell r="CY87">
            <v>0</v>
          </cell>
          <cell r="CZ87">
            <v>0</v>
          </cell>
          <cell r="DA87">
            <v>0</v>
          </cell>
          <cell r="DB87">
            <v>0</v>
          </cell>
          <cell r="DC87">
            <v>0</v>
          </cell>
          <cell r="DD87">
            <v>0</v>
          </cell>
          <cell r="DE87">
            <v>0</v>
          </cell>
          <cell r="DF87">
            <v>0</v>
          </cell>
          <cell r="DG87">
            <v>0</v>
          </cell>
          <cell r="DI87">
            <v>0</v>
          </cell>
          <cell r="DJ87">
            <v>0</v>
          </cell>
          <cell r="DK87">
            <v>0</v>
          </cell>
          <cell r="DL87">
            <v>0</v>
          </cell>
          <cell r="DM87">
            <v>0</v>
          </cell>
          <cell r="DN87">
            <v>27069.022137785883</v>
          </cell>
          <cell r="DO87">
            <v>0</v>
          </cell>
          <cell r="DP87">
            <v>0</v>
          </cell>
          <cell r="DQ87">
            <v>0</v>
          </cell>
          <cell r="DR87">
            <v>0</v>
          </cell>
          <cell r="DS87">
            <v>0</v>
          </cell>
          <cell r="DU87" t="str">
            <v>ACC 842/500003</v>
          </cell>
          <cell r="DV87">
            <v>0</v>
          </cell>
          <cell r="DW87">
            <v>0</v>
          </cell>
          <cell r="DX87">
            <v>1</v>
          </cell>
          <cell r="DY87">
            <v>23237</v>
          </cell>
          <cell r="DZ87">
            <v>27069.022137785883</v>
          </cell>
          <cell r="EB87">
            <v>27069.022137785883</v>
          </cell>
          <cell r="EC87" t="str">
            <v>Def</v>
          </cell>
          <cell r="ED87" t="str">
            <v>Community Service facilities</v>
          </cell>
        </row>
        <row r="88">
          <cell r="D88" t="str">
            <v>PC2010114</v>
          </cell>
          <cell r="E88" t="str">
            <v>Comm Hall Renew (Franklin)</v>
          </cell>
          <cell r="F88" t="str">
            <v>Auckland Council</v>
          </cell>
          <cell r="G88" t="str">
            <v>Community development, arts and culture</v>
          </cell>
          <cell r="H88" t="str">
            <v>E160540</v>
          </cell>
          <cell r="I88" t="str">
            <v>Community facilities south management</v>
          </cell>
          <cell r="J88" t="str">
            <v>Community</v>
          </cell>
          <cell r="K88" t="str">
            <v>Local community services</v>
          </cell>
          <cell r="L88" t="str">
            <v>Local community facilities</v>
          </cell>
          <cell r="M88" t="str">
            <v>Local activities</v>
          </cell>
          <cell r="N88" t="str">
            <v>Local community services</v>
          </cell>
          <cell r="O88" t="str">
            <v>Local community facilities</v>
          </cell>
          <cell r="P88" t="str">
            <v>Community</v>
          </cell>
          <cell r="Q88" t="str">
            <v>Local community services</v>
          </cell>
          <cell r="R88" t="str">
            <v>Local community facilities</v>
          </cell>
          <cell r="S88" t="str">
            <v>A1021405</v>
          </cell>
          <cell r="T88" t="str">
            <v>A1021405</v>
          </cell>
          <cell r="U88" t="str">
            <v>Local community centres</v>
          </cell>
          <cell r="V88" t="str">
            <v>L110</v>
          </cell>
          <cell r="W88" t="str">
            <v>Franklin</v>
          </cell>
          <cell r="X88" t="str">
            <v>PL40810</v>
          </cell>
          <cell r="Y88" t="str">
            <v>Expense</v>
          </cell>
          <cell r="Z88">
            <v>20110701</v>
          </cell>
          <cell r="AA88">
            <v>20220630</v>
          </cell>
          <cell r="AB88">
            <v>1</v>
          </cell>
          <cell r="AC88" t="str">
            <v>Programme</v>
          </cell>
          <cell r="AD88">
            <v>0</v>
          </cell>
          <cell r="AE88">
            <v>0</v>
          </cell>
          <cell r="AF88">
            <v>0</v>
          </cell>
          <cell r="AG88">
            <v>1</v>
          </cell>
          <cell r="AH88">
            <v>5</v>
          </cell>
          <cell r="AI88" t="str">
            <v>Community Facilities</v>
          </cell>
          <cell r="AJ88" t="str">
            <v>Buildings (Capex)</v>
          </cell>
          <cell r="AK88">
            <v>75</v>
          </cell>
          <cell r="AM88">
            <v>1</v>
          </cell>
          <cell r="AS88">
            <v>14000</v>
          </cell>
          <cell r="AT88">
            <v>7000</v>
          </cell>
          <cell r="AU88">
            <v>7000</v>
          </cell>
          <cell r="AV88">
            <v>7000</v>
          </cell>
          <cell r="AW88">
            <v>7000</v>
          </cell>
          <cell r="AX88">
            <v>7000</v>
          </cell>
          <cell r="AY88">
            <v>7000</v>
          </cell>
          <cell r="AZ88">
            <v>7000</v>
          </cell>
          <cell r="BA88">
            <v>7000</v>
          </cell>
          <cell r="BB88">
            <v>7000</v>
          </cell>
          <cell r="BC88">
            <v>7000</v>
          </cell>
          <cell r="BD88">
            <v>3.1E-2</v>
          </cell>
          <cell r="BE88">
            <v>6.1930000000000041E-2</v>
          </cell>
          <cell r="BF88">
            <v>9.3787900000000146E-2</v>
          </cell>
          <cell r="BG88">
            <v>0.12878911280000027</v>
          </cell>
          <cell r="BH88">
            <v>0.16491036440960039</v>
          </cell>
          <cell r="BI88">
            <v>0.19869276497747879</v>
          </cell>
          <cell r="BJ88">
            <v>0.23225616239684821</v>
          </cell>
          <cell r="BK88">
            <v>0.27045610343115034</v>
          </cell>
          <cell r="BL88">
            <v>0.31238115484437823</v>
          </cell>
          <cell r="BM88">
            <v>0.35568973295424255</v>
          </cell>
          <cell r="BN88">
            <v>0</v>
          </cell>
          <cell r="BO88">
            <v>217</v>
          </cell>
          <cell r="BP88">
            <v>433.51000000000028</v>
          </cell>
          <cell r="BQ88">
            <v>656.51530000000105</v>
          </cell>
          <cell r="BR88">
            <v>901.52378960000192</v>
          </cell>
          <cell r="BS88">
            <v>1154.3725508672028</v>
          </cell>
          <cell r="BT88">
            <v>1390.8493548423514</v>
          </cell>
          <cell r="BU88">
            <v>1625.7931367779374</v>
          </cell>
          <cell r="BV88">
            <v>1893.1927240180523</v>
          </cell>
          <cell r="BW88">
            <v>2186.6680839106475</v>
          </cell>
          <cell r="BX88">
            <v>2489.828130679698</v>
          </cell>
          <cell r="BY88">
            <v>14000</v>
          </cell>
          <cell r="BZ88">
            <v>7217</v>
          </cell>
          <cell r="CA88">
            <v>7433.51</v>
          </cell>
          <cell r="CB88">
            <v>7656.5153000000009</v>
          </cell>
          <cell r="CC88">
            <v>7901.5237896000017</v>
          </cell>
          <cell r="CD88">
            <v>8154.3725508672032</v>
          </cell>
          <cell r="CE88">
            <v>8390.8493548423521</v>
          </cell>
          <cell r="CF88">
            <v>8625.7931367779383</v>
          </cell>
          <cell r="CG88">
            <v>8893.1927240180521</v>
          </cell>
          <cell r="CH88">
            <v>9186.6680839106484</v>
          </cell>
          <cell r="CI88">
            <v>9489.828130679698</v>
          </cell>
          <cell r="CK88">
            <v>0</v>
          </cell>
          <cell r="CL88">
            <v>0</v>
          </cell>
          <cell r="CM88">
            <v>0</v>
          </cell>
          <cell r="CN88">
            <v>0</v>
          </cell>
          <cell r="CO88">
            <v>0</v>
          </cell>
          <cell r="CP88">
            <v>0</v>
          </cell>
          <cell r="CQ88">
            <v>0</v>
          </cell>
          <cell r="CR88">
            <v>0</v>
          </cell>
          <cell r="CS88">
            <v>0</v>
          </cell>
          <cell r="CT88">
            <v>0</v>
          </cell>
          <cell r="CU88">
            <v>0</v>
          </cell>
          <cell r="CW88">
            <v>0</v>
          </cell>
          <cell r="CX88">
            <v>0</v>
          </cell>
          <cell r="CY88">
            <v>0</v>
          </cell>
          <cell r="CZ88">
            <v>0</v>
          </cell>
          <cell r="DA88">
            <v>0</v>
          </cell>
          <cell r="DB88">
            <v>0</v>
          </cell>
          <cell r="DC88">
            <v>0</v>
          </cell>
          <cell r="DD88">
            <v>0</v>
          </cell>
          <cell r="DE88">
            <v>0</v>
          </cell>
          <cell r="DF88">
            <v>0</v>
          </cell>
          <cell r="DG88">
            <v>0</v>
          </cell>
          <cell r="DI88">
            <v>14000</v>
          </cell>
          <cell r="DJ88">
            <v>7217</v>
          </cell>
          <cell r="DK88">
            <v>7433.51</v>
          </cell>
          <cell r="DL88">
            <v>7656.5153000000009</v>
          </cell>
          <cell r="DM88">
            <v>7901.5237896000017</v>
          </cell>
          <cell r="DN88">
            <v>8154.3725508672032</v>
          </cell>
          <cell r="DO88">
            <v>8390.8493548423521</v>
          </cell>
          <cell r="DP88">
            <v>8625.7931367779383</v>
          </cell>
          <cell r="DQ88">
            <v>8893.1927240180521</v>
          </cell>
          <cell r="DR88">
            <v>9186.6680839106484</v>
          </cell>
          <cell r="DS88">
            <v>9489.828130679698</v>
          </cell>
          <cell r="DU88" t="str">
            <v>FDC PR009 001</v>
          </cell>
          <cell r="DV88">
            <v>0</v>
          </cell>
          <cell r="DW88">
            <v>0</v>
          </cell>
          <cell r="DX88">
            <v>1</v>
          </cell>
          <cell r="DY88">
            <v>70000</v>
          </cell>
          <cell r="DZ88">
            <v>82949.253070695893</v>
          </cell>
          <cell r="EB88">
            <v>82949.253070695893</v>
          </cell>
          <cell r="EC88" t="str">
            <v>Def</v>
          </cell>
          <cell r="ED88" t="str">
            <v>Community Service facilities</v>
          </cell>
        </row>
        <row r="89">
          <cell r="D89" t="str">
            <v>PC2010115</v>
          </cell>
          <cell r="E89" t="str">
            <v>Fountain Drainage (Franklin)</v>
          </cell>
          <cell r="F89" t="str">
            <v>Auckland Council</v>
          </cell>
          <cell r="G89" t="str">
            <v>Community development, arts and culture</v>
          </cell>
          <cell r="H89" t="str">
            <v>E160540</v>
          </cell>
          <cell r="I89" t="str">
            <v>Community facilities south management</v>
          </cell>
          <cell r="J89" t="str">
            <v>Community</v>
          </cell>
          <cell r="K89" t="str">
            <v>Local community services</v>
          </cell>
          <cell r="L89" t="str">
            <v>Local community facilities</v>
          </cell>
          <cell r="M89" t="str">
            <v>Local activities</v>
          </cell>
          <cell r="N89" t="str">
            <v>Local community services</v>
          </cell>
          <cell r="O89" t="str">
            <v>Local community facilities</v>
          </cell>
          <cell r="P89" t="str">
            <v>Community</v>
          </cell>
          <cell r="Q89" t="str">
            <v>Local community services</v>
          </cell>
          <cell r="R89" t="str">
            <v>Local community facilities</v>
          </cell>
          <cell r="S89" t="str">
            <v>A1021405</v>
          </cell>
          <cell r="T89" t="str">
            <v>A1021405</v>
          </cell>
          <cell r="U89" t="str">
            <v>Local community centres</v>
          </cell>
          <cell r="V89" t="str">
            <v>L110</v>
          </cell>
          <cell r="W89" t="str">
            <v>Franklin</v>
          </cell>
          <cell r="X89" t="str">
            <v>PL40810</v>
          </cell>
          <cell r="Y89" t="str">
            <v>Expense</v>
          </cell>
          <cell r="Z89">
            <v>20120701</v>
          </cell>
          <cell r="AA89">
            <v>20130630</v>
          </cell>
          <cell r="AB89">
            <v>2</v>
          </cell>
          <cell r="AC89" t="str">
            <v>Discrete</v>
          </cell>
          <cell r="AD89">
            <v>0</v>
          </cell>
          <cell r="AE89">
            <v>0</v>
          </cell>
          <cell r="AF89">
            <v>0</v>
          </cell>
          <cell r="AG89">
            <v>1</v>
          </cell>
          <cell r="AH89">
            <v>5</v>
          </cell>
          <cell r="AI89" t="str">
            <v>Community Facilities</v>
          </cell>
          <cell r="AJ89" t="str">
            <v>Structures parks</v>
          </cell>
          <cell r="AK89">
            <v>50</v>
          </cell>
          <cell r="AM89">
            <v>1</v>
          </cell>
          <cell r="AT89">
            <v>40000</v>
          </cell>
          <cell r="BD89">
            <v>3.1E-2</v>
          </cell>
          <cell r="BE89">
            <v>6.1930000000000041E-2</v>
          </cell>
          <cell r="BF89">
            <v>9.3787900000000146E-2</v>
          </cell>
          <cell r="BG89">
            <v>0.12878911280000027</v>
          </cell>
          <cell r="BH89">
            <v>0.16491036440960039</v>
          </cell>
          <cell r="BI89">
            <v>0.19869276497747879</v>
          </cell>
          <cell r="BJ89">
            <v>0.23225616239684821</v>
          </cell>
          <cell r="BK89">
            <v>0.27045610343115034</v>
          </cell>
          <cell r="BL89">
            <v>0.31238115484437823</v>
          </cell>
          <cell r="BM89">
            <v>0.35568973295424255</v>
          </cell>
          <cell r="BN89">
            <v>0</v>
          </cell>
          <cell r="BO89">
            <v>1240</v>
          </cell>
          <cell r="BP89">
            <v>0</v>
          </cell>
          <cell r="BQ89">
            <v>0</v>
          </cell>
          <cell r="BR89">
            <v>0</v>
          </cell>
          <cell r="BS89">
            <v>0</v>
          </cell>
          <cell r="BT89">
            <v>0</v>
          </cell>
          <cell r="BU89">
            <v>0</v>
          </cell>
          <cell r="BV89">
            <v>0</v>
          </cell>
          <cell r="BW89">
            <v>0</v>
          </cell>
          <cell r="BX89">
            <v>0</v>
          </cell>
          <cell r="BY89">
            <v>0</v>
          </cell>
          <cell r="BZ89">
            <v>41240</v>
          </cell>
          <cell r="CA89">
            <v>0</v>
          </cell>
          <cell r="CB89">
            <v>0</v>
          </cell>
          <cell r="CC89">
            <v>0</v>
          </cell>
          <cell r="CD89">
            <v>0</v>
          </cell>
          <cell r="CE89">
            <v>0</v>
          </cell>
          <cell r="CF89">
            <v>0</v>
          </cell>
          <cell r="CG89">
            <v>0</v>
          </cell>
          <cell r="CH89">
            <v>0</v>
          </cell>
          <cell r="CI89">
            <v>0</v>
          </cell>
          <cell r="CK89">
            <v>0</v>
          </cell>
          <cell r="CL89">
            <v>0</v>
          </cell>
          <cell r="CM89">
            <v>0</v>
          </cell>
          <cell r="CN89">
            <v>0</v>
          </cell>
          <cell r="CO89">
            <v>0</v>
          </cell>
          <cell r="CP89">
            <v>0</v>
          </cell>
          <cell r="CQ89">
            <v>0</v>
          </cell>
          <cell r="CR89">
            <v>0</v>
          </cell>
          <cell r="CS89">
            <v>0</v>
          </cell>
          <cell r="CT89">
            <v>0</v>
          </cell>
          <cell r="CU89">
            <v>0</v>
          </cell>
          <cell r="CW89">
            <v>0</v>
          </cell>
          <cell r="CX89">
            <v>0</v>
          </cell>
          <cell r="CY89">
            <v>0</v>
          </cell>
          <cell r="CZ89">
            <v>0</v>
          </cell>
          <cell r="DA89">
            <v>0</v>
          </cell>
          <cell r="DB89">
            <v>0</v>
          </cell>
          <cell r="DC89">
            <v>0</v>
          </cell>
          <cell r="DD89">
            <v>0</v>
          </cell>
          <cell r="DE89">
            <v>0</v>
          </cell>
          <cell r="DF89">
            <v>0</v>
          </cell>
          <cell r="DG89">
            <v>0</v>
          </cell>
          <cell r="DI89">
            <v>0</v>
          </cell>
          <cell r="DJ89">
            <v>41240</v>
          </cell>
          <cell r="DK89">
            <v>0</v>
          </cell>
          <cell r="DL89">
            <v>0</v>
          </cell>
          <cell r="DM89">
            <v>0</v>
          </cell>
          <cell r="DN89">
            <v>0</v>
          </cell>
          <cell r="DO89">
            <v>0</v>
          </cell>
          <cell r="DP89">
            <v>0</v>
          </cell>
          <cell r="DQ89">
            <v>0</v>
          </cell>
          <cell r="DR89">
            <v>0</v>
          </cell>
          <cell r="DS89">
            <v>0</v>
          </cell>
          <cell r="DU89" t="str">
            <v>FDC PR042 003</v>
          </cell>
          <cell r="DV89">
            <v>0</v>
          </cell>
          <cell r="DW89">
            <v>0</v>
          </cell>
          <cell r="DX89">
            <v>1</v>
          </cell>
          <cell r="DY89">
            <v>40000</v>
          </cell>
          <cell r="DZ89">
            <v>41240</v>
          </cell>
          <cell r="EB89">
            <v>41240</v>
          </cell>
          <cell r="EC89" t="str">
            <v>Def</v>
          </cell>
          <cell r="ED89" t="str">
            <v>Community Service facilities</v>
          </cell>
        </row>
        <row r="90">
          <cell r="D90" t="str">
            <v>PC2010116</v>
          </cell>
          <cell r="E90" t="str">
            <v>Franklin The Centre Renewal</v>
          </cell>
          <cell r="F90" t="str">
            <v>Auckland Council</v>
          </cell>
          <cell r="G90" t="str">
            <v>Community development, arts and culture</v>
          </cell>
          <cell r="H90" t="str">
            <v>E160540</v>
          </cell>
          <cell r="I90" t="str">
            <v>Community facilities south management</v>
          </cell>
          <cell r="J90" t="str">
            <v>Community</v>
          </cell>
          <cell r="K90" t="str">
            <v>Local community services</v>
          </cell>
          <cell r="L90" t="str">
            <v>Local community facilities</v>
          </cell>
          <cell r="M90" t="str">
            <v>Local activities</v>
          </cell>
          <cell r="N90" t="str">
            <v>Local community services</v>
          </cell>
          <cell r="O90" t="str">
            <v>Local community facilities</v>
          </cell>
          <cell r="P90" t="str">
            <v>Community</v>
          </cell>
          <cell r="Q90" t="str">
            <v>Local community services</v>
          </cell>
          <cell r="R90" t="str">
            <v>Local community facilities</v>
          </cell>
          <cell r="S90" t="str">
            <v>A1021405</v>
          </cell>
          <cell r="T90" t="str">
            <v>A1021405</v>
          </cell>
          <cell r="U90" t="str">
            <v>Local community centres</v>
          </cell>
          <cell r="V90" t="str">
            <v>L110</v>
          </cell>
          <cell r="W90" t="str">
            <v>Franklin</v>
          </cell>
          <cell r="X90" t="str">
            <v>PL40810</v>
          </cell>
          <cell r="Y90" t="str">
            <v>Expense</v>
          </cell>
          <cell r="Z90">
            <v>20110701</v>
          </cell>
          <cell r="AA90">
            <v>20220630</v>
          </cell>
          <cell r="AB90">
            <v>1</v>
          </cell>
          <cell r="AC90" t="str">
            <v>Programme</v>
          </cell>
          <cell r="AD90">
            <v>0</v>
          </cell>
          <cell r="AE90">
            <v>0</v>
          </cell>
          <cell r="AF90">
            <v>0</v>
          </cell>
          <cell r="AG90">
            <v>1</v>
          </cell>
          <cell r="AH90">
            <v>5</v>
          </cell>
          <cell r="AI90" t="str">
            <v>Community Facilities</v>
          </cell>
          <cell r="AJ90" t="str">
            <v>Buildings (Capex)</v>
          </cell>
          <cell r="AK90">
            <v>75</v>
          </cell>
          <cell r="AM90">
            <v>1</v>
          </cell>
          <cell r="AS90">
            <v>3000</v>
          </cell>
          <cell r="AW90">
            <v>73000</v>
          </cell>
          <cell r="AX90">
            <v>75000</v>
          </cell>
          <cell r="AZ90">
            <v>173000</v>
          </cell>
          <cell r="BA90">
            <v>74000</v>
          </cell>
          <cell r="BB90">
            <v>74000</v>
          </cell>
          <cell r="BC90">
            <v>74000</v>
          </cell>
          <cell r="BD90">
            <v>3.1E-2</v>
          </cell>
          <cell r="BE90">
            <v>6.1930000000000041E-2</v>
          </cell>
          <cell r="BF90">
            <v>9.3787900000000146E-2</v>
          </cell>
          <cell r="BG90">
            <v>0.12878911280000027</v>
          </cell>
          <cell r="BH90">
            <v>0.16491036440960039</v>
          </cell>
          <cell r="BI90">
            <v>0.19869276497747879</v>
          </cell>
          <cell r="BJ90">
            <v>0.23225616239684821</v>
          </cell>
          <cell r="BK90">
            <v>0.27045610343115034</v>
          </cell>
          <cell r="BL90">
            <v>0.31238115484437823</v>
          </cell>
          <cell r="BM90">
            <v>0.35568973295424255</v>
          </cell>
          <cell r="BN90">
            <v>0</v>
          </cell>
          <cell r="BO90">
            <v>0</v>
          </cell>
          <cell r="BP90">
            <v>0</v>
          </cell>
          <cell r="BQ90">
            <v>0</v>
          </cell>
          <cell r="BR90">
            <v>9401.60523440002</v>
          </cell>
          <cell r="BS90">
            <v>12368.27733072003</v>
          </cell>
          <cell r="BT90">
            <v>0</v>
          </cell>
          <cell r="BU90">
            <v>40180.316094654743</v>
          </cell>
          <cell r="BV90">
            <v>20013.751653905125</v>
          </cell>
          <cell r="BW90">
            <v>23116.20545848399</v>
          </cell>
          <cell r="BX90">
            <v>26321.04023861395</v>
          </cell>
          <cell r="BY90">
            <v>3000</v>
          </cell>
          <cell r="BZ90">
            <v>0</v>
          </cell>
          <cell r="CA90">
            <v>0</v>
          </cell>
          <cell r="CB90">
            <v>0</v>
          </cell>
          <cell r="CC90">
            <v>82401.60523440002</v>
          </cell>
          <cell r="CD90">
            <v>87368.277330720026</v>
          </cell>
          <cell r="CE90">
            <v>0</v>
          </cell>
          <cell r="CF90">
            <v>213180.31609465473</v>
          </cell>
          <cell r="CG90">
            <v>94013.751653905128</v>
          </cell>
          <cell r="CH90">
            <v>97116.205458483993</v>
          </cell>
          <cell r="CI90">
            <v>100321.04023861395</v>
          </cell>
          <cell r="CK90">
            <v>0</v>
          </cell>
          <cell r="CL90">
            <v>0</v>
          </cell>
          <cell r="CM90">
            <v>0</v>
          </cell>
          <cell r="CN90">
            <v>0</v>
          </cell>
          <cell r="CO90">
            <v>0</v>
          </cell>
          <cell r="CP90">
            <v>0</v>
          </cell>
          <cell r="CQ90">
            <v>0</v>
          </cell>
          <cell r="CR90">
            <v>0</v>
          </cell>
          <cell r="CS90">
            <v>0</v>
          </cell>
          <cell r="CT90">
            <v>0</v>
          </cell>
          <cell r="CU90">
            <v>0</v>
          </cell>
          <cell r="CW90">
            <v>0</v>
          </cell>
          <cell r="CX90">
            <v>0</v>
          </cell>
          <cell r="CY90">
            <v>0</v>
          </cell>
          <cell r="CZ90">
            <v>0</v>
          </cell>
          <cell r="DA90">
            <v>0</v>
          </cell>
          <cell r="DB90">
            <v>0</v>
          </cell>
          <cell r="DC90">
            <v>0</v>
          </cell>
          <cell r="DD90">
            <v>0</v>
          </cell>
          <cell r="DE90">
            <v>0</v>
          </cell>
          <cell r="DF90">
            <v>0</v>
          </cell>
          <cell r="DG90">
            <v>0</v>
          </cell>
          <cell r="DI90">
            <v>3000</v>
          </cell>
          <cell r="DJ90">
            <v>0</v>
          </cell>
          <cell r="DK90">
            <v>0</v>
          </cell>
          <cell r="DL90">
            <v>0</v>
          </cell>
          <cell r="DM90">
            <v>82401.60523440002</v>
          </cell>
          <cell r="DN90">
            <v>87368.277330720026</v>
          </cell>
          <cell r="DO90">
            <v>0</v>
          </cell>
          <cell r="DP90">
            <v>213180.31609465473</v>
          </cell>
          <cell r="DQ90">
            <v>94013.751653905128</v>
          </cell>
          <cell r="DR90">
            <v>97116.205458483993</v>
          </cell>
          <cell r="DS90">
            <v>100321.04023861395</v>
          </cell>
          <cell r="DU90" t="str">
            <v>FDC PR037 001</v>
          </cell>
          <cell r="DV90">
            <v>0</v>
          </cell>
          <cell r="DW90">
            <v>0</v>
          </cell>
          <cell r="DX90">
            <v>1</v>
          </cell>
          <cell r="DY90">
            <v>543000</v>
          </cell>
          <cell r="DZ90">
            <v>674401.19601077784</v>
          </cell>
          <cell r="EB90">
            <v>674401.19601077784</v>
          </cell>
          <cell r="EC90" t="str">
            <v>Def</v>
          </cell>
          <cell r="ED90" t="str">
            <v>Community Service facilities</v>
          </cell>
        </row>
        <row r="91">
          <cell r="D91" t="str">
            <v>PC2010117</v>
          </cell>
          <cell r="E91" t="str">
            <v>Pukekohe Borough Building</v>
          </cell>
          <cell r="F91" t="str">
            <v>Auckland Council</v>
          </cell>
          <cell r="G91" t="str">
            <v>Community development, arts and culture</v>
          </cell>
          <cell r="H91" t="str">
            <v>E160540</v>
          </cell>
          <cell r="I91" t="str">
            <v>Community facilities south management</v>
          </cell>
          <cell r="J91" t="str">
            <v>Community</v>
          </cell>
          <cell r="K91" t="str">
            <v>Local community services</v>
          </cell>
          <cell r="L91" t="str">
            <v>Local community facilities</v>
          </cell>
          <cell r="M91" t="str">
            <v>Local activities</v>
          </cell>
          <cell r="N91" t="str">
            <v>Local community services</v>
          </cell>
          <cell r="O91" t="str">
            <v>Local community facilities</v>
          </cell>
          <cell r="P91" t="str">
            <v>Community</v>
          </cell>
          <cell r="Q91" t="str">
            <v>Local community services</v>
          </cell>
          <cell r="R91" t="str">
            <v>Local community facilities</v>
          </cell>
          <cell r="S91" t="str">
            <v>A1021405</v>
          </cell>
          <cell r="T91" t="str">
            <v>A1021405</v>
          </cell>
          <cell r="U91" t="str">
            <v>Local community centres</v>
          </cell>
          <cell r="V91" t="str">
            <v>L110</v>
          </cell>
          <cell r="W91" t="str">
            <v>Franklin</v>
          </cell>
          <cell r="X91" t="str">
            <v>PL40810</v>
          </cell>
          <cell r="Y91" t="str">
            <v>Expense</v>
          </cell>
          <cell r="Z91">
            <v>20130701</v>
          </cell>
          <cell r="AA91">
            <v>20190630</v>
          </cell>
          <cell r="AB91">
            <v>1</v>
          </cell>
          <cell r="AC91" t="str">
            <v>Programme</v>
          </cell>
          <cell r="AD91">
            <v>0</v>
          </cell>
          <cell r="AE91">
            <v>0</v>
          </cell>
          <cell r="AF91">
            <v>0</v>
          </cell>
          <cell r="AG91">
            <v>1</v>
          </cell>
          <cell r="AH91">
            <v>5</v>
          </cell>
          <cell r="AI91" t="str">
            <v>Community Facilities</v>
          </cell>
          <cell r="AJ91" t="str">
            <v>Buildings (Capex)</v>
          </cell>
          <cell r="AK91">
            <v>75</v>
          </cell>
          <cell r="AM91">
            <v>1</v>
          </cell>
          <cell r="AU91">
            <v>2185</v>
          </cell>
          <cell r="AW91">
            <v>17000</v>
          </cell>
          <cell r="AX91">
            <v>13000</v>
          </cell>
          <cell r="AZ91">
            <v>5000</v>
          </cell>
          <cell r="BD91">
            <v>3.1E-2</v>
          </cell>
          <cell r="BE91">
            <v>6.1930000000000041E-2</v>
          </cell>
          <cell r="BF91">
            <v>9.3787900000000146E-2</v>
          </cell>
          <cell r="BG91">
            <v>0.12878911280000027</v>
          </cell>
          <cell r="BH91">
            <v>0.16491036440960039</v>
          </cell>
          <cell r="BI91">
            <v>0.19869276497747879</v>
          </cell>
          <cell r="BJ91">
            <v>0.23225616239684821</v>
          </cell>
          <cell r="BK91">
            <v>0.27045610343115034</v>
          </cell>
          <cell r="BL91">
            <v>0.31238115484437823</v>
          </cell>
          <cell r="BM91">
            <v>0.35568973295424255</v>
          </cell>
          <cell r="BN91">
            <v>0</v>
          </cell>
          <cell r="BO91">
            <v>0</v>
          </cell>
          <cell r="BP91">
            <v>135.31705000000008</v>
          </cell>
          <cell r="BQ91">
            <v>0</v>
          </cell>
          <cell r="BR91">
            <v>2189.4149176000046</v>
          </cell>
          <cell r="BS91">
            <v>2143.8347373248048</v>
          </cell>
          <cell r="BT91">
            <v>0</v>
          </cell>
          <cell r="BU91">
            <v>1161.2808119842412</v>
          </cell>
          <cell r="BV91">
            <v>0</v>
          </cell>
          <cell r="BW91">
            <v>0</v>
          </cell>
          <cell r="BX91">
            <v>0</v>
          </cell>
          <cell r="BY91">
            <v>0</v>
          </cell>
          <cell r="BZ91">
            <v>0</v>
          </cell>
          <cell r="CA91">
            <v>2320.3170500000001</v>
          </cell>
          <cell r="CB91">
            <v>0</v>
          </cell>
          <cell r="CC91">
            <v>19189.414917600006</v>
          </cell>
          <cell r="CD91">
            <v>15143.834737324805</v>
          </cell>
          <cell r="CE91">
            <v>0</v>
          </cell>
          <cell r="CF91">
            <v>6161.2808119842412</v>
          </cell>
          <cell r="CG91">
            <v>0</v>
          </cell>
          <cell r="CH91">
            <v>0</v>
          </cell>
          <cell r="CI91">
            <v>0</v>
          </cell>
          <cell r="CK91">
            <v>0</v>
          </cell>
          <cell r="CL91">
            <v>0</v>
          </cell>
          <cell r="CM91">
            <v>0</v>
          </cell>
          <cell r="CN91">
            <v>0</v>
          </cell>
          <cell r="CO91">
            <v>0</v>
          </cell>
          <cell r="CP91">
            <v>0</v>
          </cell>
          <cell r="CQ91">
            <v>0</v>
          </cell>
          <cell r="CR91">
            <v>0</v>
          </cell>
          <cell r="CS91">
            <v>0</v>
          </cell>
          <cell r="CT91">
            <v>0</v>
          </cell>
          <cell r="CU91">
            <v>0</v>
          </cell>
          <cell r="CW91">
            <v>0</v>
          </cell>
          <cell r="CX91">
            <v>0</v>
          </cell>
          <cell r="CY91">
            <v>0</v>
          </cell>
          <cell r="CZ91">
            <v>0</v>
          </cell>
          <cell r="DA91">
            <v>0</v>
          </cell>
          <cell r="DB91">
            <v>0</v>
          </cell>
          <cell r="DC91">
            <v>0</v>
          </cell>
          <cell r="DD91">
            <v>0</v>
          </cell>
          <cell r="DE91">
            <v>0</v>
          </cell>
          <cell r="DF91">
            <v>0</v>
          </cell>
          <cell r="DG91">
            <v>0</v>
          </cell>
          <cell r="DI91">
            <v>0</v>
          </cell>
          <cell r="DJ91">
            <v>0</v>
          </cell>
          <cell r="DK91">
            <v>2320.3170500000001</v>
          </cell>
          <cell r="DL91">
            <v>0</v>
          </cell>
          <cell r="DM91">
            <v>19189.414917600006</v>
          </cell>
          <cell r="DN91">
            <v>15143.834737324805</v>
          </cell>
          <cell r="DO91">
            <v>0</v>
          </cell>
          <cell r="DP91">
            <v>6161.2808119842412</v>
          </cell>
          <cell r="DQ91">
            <v>0</v>
          </cell>
          <cell r="DR91">
            <v>0</v>
          </cell>
          <cell r="DS91">
            <v>0</v>
          </cell>
          <cell r="DU91" t="str">
            <v>FDC PR047 002</v>
          </cell>
          <cell r="DV91">
            <v>0</v>
          </cell>
          <cell r="DW91">
            <v>0</v>
          </cell>
          <cell r="DX91">
            <v>1</v>
          </cell>
          <cell r="DY91">
            <v>37185</v>
          </cell>
          <cell r="DZ91">
            <v>42814.847516909053</v>
          </cell>
          <cell r="EB91">
            <v>42814.847516909053</v>
          </cell>
          <cell r="EC91" t="str">
            <v>Def</v>
          </cell>
          <cell r="ED91" t="str">
            <v>Community Service facilities</v>
          </cell>
        </row>
        <row r="92">
          <cell r="D92" t="str">
            <v>PC2010118</v>
          </cell>
          <cell r="E92" t="str">
            <v>Pukekohe War Memorial Town Hall Renewal</v>
          </cell>
          <cell r="F92" t="str">
            <v>Auckland Council</v>
          </cell>
          <cell r="G92" t="str">
            <v>Community development, arts and culture</v>
          </cell>
          <cell r="H92" t="str">
            <v>E160540</v>
          </cell>
          <cell r="I92" t="str">
            <v>Community facilities south management</v>
          </cell>
          <cell r="J92" t="str">
            <v>Community</v>
          </cell>
          <cell r="K92" t="str">
            <v>Local community services</v>
          </cell>
          <cell r="L92" t="str">
            <v>Local community facilities</v>
          </cell>
          <cell r="M92" t="str">
            <v>Local activities</v>
          </cell>
          <cell r="N92" t="str">
            <v>Local community services</v>
          </cell>
          <cell r="O92" t="str">
            <v>Local community facilities</v>
          </cell>
          <cell r="P92" t="str">
            <v>Community</v>
          </cell>
          <cell r="Q92" t="str">
            <v>Local community services</v>
          </cell>
          <cell r="R92" t="str">
            <v>Local community facilities</v>
          </cell>
          <cell r="S92" t="str">
            <v>A1021405</v>
          </cell>
          <cell r="T92" t="str">
            <v>A1021405</v>
          </cell>
          <cell r="U92" t="str">
            <v>Local community centres</v>
          </cell>
          <cell r="V92" t="str">
            <v>L110</v>
          </cell>
          <cell r="W92" t="str">
            <v>Franklin</v>
          </cell>
          <cell r="X92" t="str">
            <v>PL40810</v>
          </cell>
          <cell r="Y92" t="str">
            <v>Expense</v>
          </cell>
          <cell r="Z92">
            <v>20100701</v>
          </cell>
          <cell r="AA92">
            <v>20220630</v>
          </cell>
          <cell r="AB92">
            <v>1</v>
          </cell>
          <cell r="AC92" t="str">
            <v>Programme</v>
          </cell>
          <cell r="AD92">
            <v>0</v>
          </cell>
          <cell r="AE92">
            <v>0</v>
          </cell>
          <cell r="AF92">
            <v>0</v>
          </cell>
          <cell r="AG92">
            <v>1</v>
          </cell>
          <cell r="AH92">
            <v>5</v>
          </cell>
          <cell r="AI92" t="str">
            <v>Community Facilities</v>
          </cell>
          <cell r="AJ92" t="str">
            <v>Buildings (Capex)</v>
          </cell>
          <cell r="AK92">
            <v>75</v>
          </cell>
          <cell r="AM92">
            <v>1</v>
          </cell>
          <cell r="AS92">
            <v>34003</v>
          </cell>
          <cell r="AT92">
            <v>20000</v>
          </cell>
          <cell r="AU92">
            <v>16000</v>
          </cell>
          <cell r="AV92">
            <v>1000</v>
          </cell>
          <cell r="AW92">
            <v>4000</v>
          </cell>
          <cell r="AX92">
            <v>1000</v>
          </cell>
          <cell r="AY92">
            <v>61000</v>
          </cell>
          <cell r="AZ92">
            <v>120000</v>
          </cell>
          <cell r="BA92">
            <v>61000</v>
          </cell>
          <cell r="BB92">
            <v>61000</v>
          </cell>
          <cell r="BC92">
            <v>61000</v>
          </cell>
          <cell r="BD92">
            <v>3.1E-2</v>
          </cell>
          <cell r="BE92">
            <v>6.1930000000000041E-2</v>
          </cell>
          <cell r="BF92">
            <v>9.3787900000000146E-2</v>
          </cell>
          <cell r="BG92">
            <v>0.12878911280000027</v>
          </cell>
          <cell r="BH92">
            <v>0.16491036440960039</v>
          </cell>
          <cell r="BI92">
            <v>0.19869276497747879</v>
          </cell>
          <cell r="BJ92">
            <v>0.23225616239684821</v>
          </cell>
          <cell r="BK92">
            <v>0.27045610343115034</v>
          </cell>
          <cell r="BL92">
            <v>0.31238115484437823</v>
          </cell>
          <cell r="BM92">
            <v>0.35568973295424255</v>
          </cell>
          <cell r="BN92">
            <v>0</v>
          </cell>
          <cell r="BO92">
            <v>620</v>
          </cell>
          <cell r="BP92">
            <v>990.88000000000068</v>
          </cell>
          <cell r="BQ92">
            <v>93.78790000000015</v>
          </cell>
          <cell r="BR92">
            <v>515.15645120000113</v>
          </cell>
          <cell r="BS92">
            <v>164.91036440960039</v>
          </cell>
          <cell r="BT92">
            <v>12120.258663626206</v>
          </cell>
          <cell r="BU92">
            <v>27870.739487621784</v>
          </cell>
          <cell r="BV92">
            <v>16497.822309300172</v>
          </cell>
          <cell r="BW92">
            <v>19055.25044550707</v>
          </cell>
          <cell r="BX92">
            <v>21697.073710208795</v>
          </cell>
          <cell r="BY92">
            <v>34003</v>
          </cell>
          <cell r="BZ92">
            <v>20620</v>
          </cell>
          <cell r="CA92">
            <v>16990.88</v>
          </cell>
          <cell r="CB92">
            <v>1093.7879000000003</v>
          </cell>
          <cell r="CC92">
            <v>4515.1564512000014</v>
          </cell>
          <cell r="CD92">
            <v>1164.9103644096003</v>
          </cell>
          <cell r="CE92">
            <v>73120.258663626213</v>
          </cell>
          <cell r="CF92">
            <v>147870.73948762179</v>
          </cell>
          <cell r="CG92">
            <v>77497.822309300172</v>
          </cell>
          <cell r="CH92">
            <v>80055.250445507074</v>
          </cell>
          <cell r="CI92">
            <v>82697.073710208788</v>
          </cell>
          <cell r="CK92">
            <v>0</v>
          </cell>
          <cell r="CL92">
            <v>0</v>
          </cell>
          <cell r="CM92">
            <v>0</v>
          </cell>
          <cell r="CN92">
            <v>0</v>
          </cell>
          <cell r="CO92">
            <v>0</v>
          </cell>
          <cell r="CP92">
            <v>0</v>
          </cell>
          <cell r="CQ92">
            <v>0</v>
          </cell>
          <cell r="CR92">
            <v>0</v>
          </cell>
          <cell r="CS92">
            <v>0</v>
          </cell>
          <cell r="CT92">
            <v>0</v>
          </cell>
          <cell r="CU92">
            <v>0</v>
          </cell>
          <cell r="CW92">
            <v>0</v>
          </cell>
          <cell r="CX92">
            <v>0</v>
          </cell>
          <cell r="CY92">
            <v>0</v>
          </cell>
          <cell r="CZ92">
            <v>0</v>
          </cell>
          <cell r="DA92">
            <v>0</v>
          </cell>
          <cell r="DB92">
            <v>0</v>
          </cell>
          <cell r="DC92">
            <v>0</v>
          </cell>
          <cell r="DD92">
            <v>0</v>
          </cell>
          <cell r="DE92">
            <v>0</v>
          </cell>
          <cell r="DF92">
            <v>0</v>
          </cell>
          <cell r="DG92">
            <v>0</v>
          </cell>
          <cell r="DI92">
            <v>34003</v>
          </cell>
          <cell r="DJ92">
            <v>20620</v>
          </cell>
          <cell r="DK92">
            <v>16990.88</v>
          </cell>
          <cell r="DL92">
            <v>1093.7879000000003</v>
          </cell>
          <cell r="DM92">
            <v>4515.1564512000014</v>
          </cell>
          <cell r="DN92">
            <v>1164.9103644096003</v>
          </cell>
          <cell r="DO92">
            <v>73120.258663626213</v>
          </cell>
          <cell r="DP92">
            <v>147870.73948762179</v>
          </cell>
          <cell r="DQ92">
            <v>77497.822309300172</v>
          </cell>
          <cell r="DR92">
            <v>80055.250445507074</v>
          </cell>
          <cell r="DS92">
            <v>82697.073710208788</v>
          </cell>
          <cell r="DU92" t="str">
            <v>FDC PR047 001</v>
          </cell>
          <cell r="DV92">
            <v>0</v>
          </cell>
          <cell r="DW92">
            <v>0</v>
          </cell>
          <cell r="DX92">
            <v>1</v>
          </cell>
          <cell r="DY92">
            <v>406000</v>
          </cell>
          <cell r="DZ92">
            <v>505625.87933187361</v>
          </cell>
          <cell r="EB92">
            <v>505625.87933187361</v>
          </cell>
          <cell r="EC92" t="str">
            <v>Def</v>
          </cell>
          <cell r="ED92" t="str">
            <v>Community Service facilities</v>
          </cell>
        </row>
        <row r="93">
          <cell r="D93" t="str">
            <v>PC2010119</v>
          </cell>
          <cell r="E93" t="str">
            <v>Waiuku War Memorial Town Hall Renewal</v>
          </cell>
          <cell r="F93" t="str">
            <v>Auckland Council</v>
          </cell>
          <cell r="G93" t="str">
            <v>Community development, arts and culture</v>
          </cell>
          <cell r="H93" t="str">
            <v>E160540</v>
          </cell>
          <cell r="I93" t="str">
            <v>Community facilities south management</v>
          </cell>
          <cell r="J93" t="str">
            <v>Community</v>
          </cell>
          <cell r="K93" t="str">
            <v>Local community services</v>
          </cell>
          <cell r="L93" t="str">
            <v>Local community facilities</v>
          </cell>
          <cell r="M93" t="str">
            <v>Local activities</v>
          </cell>
          <cell r="N93" t="str">
            <v>Local community services</v>
          </cell>
          <cell r="O93" t="str">
            <v>Local community facilities</v>
          </cell>
          <cell r="P93" t="str">
            <v>Community</v>
          </cell>
          <cell r="Q93" t="str">
            <v>Local community services</v>
          </cell>
          <cell r="R93" t="str">
            <v>Local community facilities</v>
          </cell>
          <cell r="S93" t="str">
            <v>A1021405</v>
          </cell>
          <cell r="T93" t="str">
            <v>A1021405</v>
          </cell>
          <cell r="U93" t="str">
            <v>Local community centres</v>
          </cell>
          <cell r="V93" t="str">
            <v>L110</v>
          </cell>
          <cell r="W93" t="str">
            <v>Franklin</v>
          </cell>
          <cell r="X93" t="str">
            <v>PL40810</v>
          </cell>
          <cell r="Y93" t="str">
            <v>Expense</v>
          </cell>
          <cell r="Z93">
            <v>20110701</v>
          </cell>
          <cell r="AA93">
            <v>20220630</v>
          </cell>
          <cell r="AB93">
            <v>1</v>
          </cell>
          <cell r="AC93" t="str">
            <v>Programme</v>
          </cell>
          <cell r="AD93">
            <v>0</v>
          </cell>
          <cell r="AE93">
            <v>0</v>
          </cell>
          <cell r="AF93">
            <v>0</v>
          </cell>
          <cell r="AG93">
            <v>1</v>
          </cell>
          <cell r="AH93">
            <v>5</v>
          </cell>
          <cell r="AI93" t="str">
            <v>Community Facilities</v>
          </cell>
          <cell r="AJ93" t="str">
            <v>Buildings (Capex)</v>
          </cell>
          <cell r="AK93">
            <v>75</v>
          </cell>
          <cell r="AM93">
            <v>1</v>
          </cell>
          <cell r="AS93">
            <v>139000</v>
          </cell>
          <cell r="AT93">
            <v>23000</v>
          </cell>
          <cell r="AU93">
            <v>3000</v>
          </cell>
          <cell r="AV93">
            <v>3000</v>
          </cell>
          <cell r="AW93">
            <v>7000</v>
          </cell>
          <cell r="AX93">
            <v>53000</v>
          </cell>
          <cell r="AY93">
            <v>9000</v>
          </cell>
          <cell r="AZ93">
            <v>34000</v>
          </cell>
          <cell r="BA93">
            <v>34000</v>
          </cell>
          <cell r="BB93">
            <v>34000</v>
          </cell>
          <cell r="BC93">
            <v>34000</v>
          </cell>
          <cell r="BD93">
            <v>3.1E-2</v>
          </cell>
          <cell r="BE93">
            <v>6.1930000000000041E-2</v>
          </cell>
          <cell r="BF93">
            <v>9.3787900000000146E-2</v>
          </cell>
          <cell r="BG93">
            <v>0.12878911280000027</v>
          </cell>
          <cell r="BH93">
            <v>0.16491036440960039</v>
          </cell>
          <cell r="BI93">
            <v>0.19869276497747879</v>
          </cell>
          <cell r="BJ93">
            <v>0.23225616239684821</v>
          </cell>
          <cell r="BK93">
            <v>0.27045610343115034</v>
          </cell>
          <cell r="BL93">
            <v>0.31238115484437823</v>
          </cell>
          <cell r="BM93">
            <v>0.35568973295424255</v>
          </cell>
          <cell r="BN93">
            <v>0</v>
          </cell>
          <cell r="BO93">
            <v>713</v>
          </cell>
          <cell r="BP93">
            <v>185.79000000000013</v>
          </cell>
          <cell r="BQ93">
            <v>281.36370000000045</v>
          </cell>
          <cell r="BR93">
            <v>901.52378960000192</v>
          </cell>
          <cell r="BS93">
            <v>8740.2493137088204</v>
          </cell>
          <cell r="BT93">
            <v>1788.2348847973092</v>
          </cell>
          <cell r="BU93">
            <v>7896.7095214928395</v>
          </cell>
          <cell r="BV93">
            <v>9195.5075166591123</v>
          </cell>
          <cell r="BW93">
            <v>10620.959264708859</v>
          </cell>
          <cell r="BX93">
            <v>12093.450920444247</v>
          </cell>
          <cell r="BY93">
            <v>139000</v>
          </cell>
          <cell r="BZ93">
            <v>23713</v>
          </cell>
          <cell r="CA93">
            <v>3185.79</v>
          </cell>
          <cell r="CB93">
            <v>3281.3637000000003</v>
          </cell>
          <cell r="CC93">
            <v>7901.5237896000017</v>
          </cell>
          <cell r="CD93">
            <v>61740.249313708817</v>
          </cell>
          <cell r="CE93">
            <v>10788.23488479731</v>
          </cell>
          <cell r="CF93">
            <v>41896.709521492841</v>
          </cell>
          <cell r="CG93">
            <v>43195.507516659112</v>
          </cell>
          <cell r="CH93">
            <v>44620.959264708858</v>
          </cell>
          <cell r="CI93">
            <v>46093.450920444244</v>
          </cell>
          <cell r="CK93">
            <v>0</v>
          </cell>
          <cell r="CL93">
            <v>0</v>
          </cell>
          <cell r="CM93">
            <v>0</v>
          </cell>
          <cell r="CN93">
            <v>0</v>
          </cell>
          <cell r="CO93">
            <v>0</v>
          </cell>
          <cell r="CP93">
            <v>0</v>
          </cell>
          <cell r="CQ93">
            <v>0</v>
          </cell>
          <cell r="CR93">
            <v>0</v>
          </cell>
          <cell r="CS93">
            <v>0</v>
          </cell>
          <cell r="CT93">
            <v>0</v>
          </cell>
          <cell r="CU93">
            <v>0</v>
          </cell>
          <cell r="CW93">
            <v>0</v>
          </cell>
          <cell r="CX93">
            <v>0</v>
          </cell>
          <cell r="CY93">
            <v>0</v>
          </cell>
          <cell r="CZ93">
            <v>0</v>
          </cell>
          <cell r="DA93">
            <v>0</v>
          </cell>
          <cell r="DB93">
            <v>0</v>
          </cell>
          <cell r="DC93">
            <v>0</v>
          </cell>
          <cell r="DD93">
            <v>0</v>
          </cell>
          <cell r="DE93">
            <v>0</v>
          </cell>
          <cell r="DF93">
            <v>0</v>
          </cell>
          <cell r="DG93">
            <v>0</v>
          </cell>
          <cell r="DI93">
            <v>139000</v>
          </cell>
          <cell r="DJ93">
            <v>23713</v>
          </cell>
          <cell r="DK93">
            <v>3185.79</v>
          </cell>
          <cell r="DL93">
            <v>3281.3637000000003</v>
          </cell>
          <cell r="DM93">
            <v>7901.5237896000017</v>
          </cell>
          <cell r="DN93">
            <v>61740.249313708817</v>
          </cell>
          <cell r="DO93">
            <v>10788.23488479731</v>
          </cell>
          <cell r="DP93">
            <v>41896.709521492841</v>
          </cell>
          <cell r="DQ93">
            <v>43195.507516659112</v>
          </cell>
          <cell r="DR93">
            <v>44620.959264708858</v>
          </cell>
          <cell r="DS93">
            <v>46093.450920444244</v>
          </cell>
          <cell r="DU93" t="str">
            <v>FDC PR049 001</v>
          </cell>
          <cell r="DV93">
            <v>0</v>
          </cell>
          <cell r="DW93">
            <v>0</v>
          </cell>
          <cell r="DX93">
            <v>1</v>
          </cell>
          <cell r="DY93">
            <v>234000</v>
          </cell>
          <cell r="DZ93">
            <v>286416.78891141119</v>
          </cell>
          <cell r="EB93">
            <v>286416.78891141119</v>
          </cell>
          <cell r="EC93" t="str">
            <v>Def</v>
          </cell>
          <cell r="ED93" t="str">
            <v>Community Service facilities</v>
          </cell>
        </row>
        <row r="94">
          <cell r="D94" t="str">
            <v>PC2010120</v>
          </cell>
          <cell r="E94" t="str">
            <v>Comm Facilities Tenancy (Manukau)</v>
          </cell>
          <cell r="F94" t="str">
            <v>Auckland Council</v>
          </cell>
          <cell r="G94" t="str">
            <v>Community development, arts and culture</v>
          </cell>
          <cell r="H94" t="str">
            <v>E160540</v>
          </cell>
          <cell r="I94" t="str">
            <v>Community facilities south management</v>
          </cell>
          <cell r="J94" t="str">
            <v>Community</v>
          </cell>
          <cell r="K94" t="str">
            <v>Local community services</v>
          </cell>
          <cell r="L94" t="str">
            <v>Local community facilities</v>
          </cell>
          <cell r="M94" t="str">
            <v>Local activities</v>
          </cell>
          <cell r="N94" t="str">
            <v>Local community services</v>
          </cell>
          <cell r="O94" t="str">
            <v>Local community facilities</v>
          </cell>
          <cell r="P94" t="str">
            <v>Community</v>
          </cell>
          <cell r="Q94" t="str">
            <v>Local community services</v>
          </cell>
          <cell r="R94" t="str">
            <v>Local community facilities</v>
          </cell>
          <cell r="S94" t="str">
            <v>A1021405</v>
          </cell>
          <cell r="T94" t="str">
            <v>A1021405</v>
          </cell>
          <cell r="U94" t="str">
            <v>Local community centres</v>
          </cell>
          <cell r="V94" t="str">
            <v>L210</v>
          </cell>
          <cell r="W94" t="str">
            <v>Other (Unallocated)</v>
          </cell>
          <cell r="X94" t="str">
            <v>PL40810</v>
          </cell>
          <cell r="Y94" t="str">
            <v>Expense</v>
          </cell>
          <cell r="Z94">
            <v>20100701</v>
          </cell>
          <cell r="AA94">
            <v>20220630</v>
          </cell>
          <cell r="AB94">
            <v>1</v>
          </cell>
          <cell r="AC94" t="str">
            <v>Programme</v>
          </cell>
          <cell r="AD94">
            <v>0</v>
          </cell>
          <cell r="AE94">
            <v>0</v>
          </cell>
          <cell r="AF94">
            <v>0</v>
          </cell>
          <cell r="AG94">
            <v>1</v>
          </cell>
          <cell r="AH94">
            <v>5</v>
          </cell>
          <cell r="AI94" t="str">
            <v>Community Facilities</v>
          </cell>
          <cell r="AJ94" t="str">
            <v>Buildings (Capex)</v>
          </cell>
          <cell r="AK94">
            <v>75</v>
          </cell>
          <cell r="AM94">
            <v>1</v>
          </cell>
          <cell r="AS94">
            <v>523991.31838032429</v>
          </cell>
          <cell r="AT94">
            <v>665651.18160000001</v>
          </cell>
          <cell r="AU94">
            <v>567918.73860000004</v>
          </cell>
          <cell r="AV94">
            <v>520842.70909999998</v>
          </cell>
          <cell r="AW94">
            <v>523130.2194</v>
          </cell>
          <cell r="AX94">
            <v>525103.98640000005</v>
          </cell>
          <cell r="AY94">
            <v>526812.30180000002</v>
          </cell>
          <cell r="AZ94">
            <v>529055.63489999995</v>
          </cell>
          <cell r="BA94">
            <v>530000</v>
          </cell>
          <cell r="BB94">
            <v>530000</v>
          </cell>
          <cell r="BC94">
            <v>530000</v>
          </cell>
          <cell r="BD94">
            <v>3.1E-2</v>
          </cell>
          <cell r="BE94">
            <v>6.1930000000000041E-2</v>
          </cell>
          <cell r="BF94">
            <v>9.3787900000000146E-2</v>
          </cell>
          <cell r="BG94">
            <v>0.12878911280000027</v>
          </cell>
          <cell r="BH94">
            <v>0.16491036440960039</v>
          </cell>
          <cell r="BI94">
            <v>0.19869276497747879</v>
          </cell>
          <cell r="BJ94">
            <v>0.23225616239684821</v>
          </cell>
          <cell r="BK94">
            <v>0.27045610343115034</v>
          </cell>
          <cell r="BL94">
            <v>0.31238115484437823</v>
          </cell>
          <cell r="BM94">
            <v>0.35568973295424255</v>
          </cell>
          <cell r="BN94">
            <v>0</v>
          </cell>
          <cell r="BO94">
            <v>20635.186629600001</v>
          </cell>
          <cell r="BP94">
            <v>35171.207481498022</v>
          </cell>
          <cell r="BQ94">
            <v>48848.743916799962</v>
          </cell>
          <cell r="BR94">
            <v>67373.476835395486</v>
          </cell>
          <cell r="BS94">
            <v>86595.089750157858</v>
          </cell>
          <cell r="BT94">
            <v>104673.79286879202</v>
          </cell>
          <cell r="BU94">
            <v>122876.43145630202</v>
          </cell>
          <cell r="BV94">
            <v>143341.73481850969</v>
          </cell>
          <cell r="BW94">
            <v>165562.01206752047</v>
          </cell>
          <cell r="BX94">
            <v>188515.55846574856</v>
          </cell>
          <cell r="BY94">
            <v>523991.31838032429</v>
          </cell>
          <cell r="BZ94">
            <v>686286.36822960002</v>
          </cell>
          <cell r="CA94">
            <v>603089.94608149806</v>
          </cell>
          <cell r="CB94">
            <v>569691.45301679999</v>
          </cell>
          <cell r="CC94">
            <v>590503.6962353955</v>
          </cell>
          <cell r="CD94">
            <v>611699.07615015795</v>
          </cell>
          <cell r="CE94">
            <v>631486.0946687921</v>
          </cell>
          <cell r="CF94">
            <v>651932.06635630201</v>
          </cell>
          <cell r="CG94">
            <v>673341.73481850966</v>
          </cell>
          <cell r="CH94">
            <v>695562.01206752053</v>
          </cell>
          <cell r="CI94">
            <v>718515.55846574856</v>
          </cell>
          <cell r="CK94">
            <v>0</v>
          </cell>
          <cell r="CL94">
            <v>0</v>
          </cell>
          <cell r="CM94">
            <v>0</v>
          </cell>
          <cell r="CN94">
            <v>0</v>
          </cell>
          <cell r="CO94">
            <v>0</v>
          </cell>
          <cell r="CP94">
            <v>0</v>
          </cell>
          <cell r="CQ94">
            <v>0</v>
          </cell>
          <cell r="CR94">
            <v>0</v>
          </cell>
          <cell r="CS94">
            <v>0</v>
          </cell>
          <cell r="CT94">
            <v>0</v>
          </cell>
          <cell r="CU94">
            <v>0</v>
          </cell>
          <cell r="CW94">
            <v>0</v>
          </cell>
          <cell r="CX94">
            <v>0</v>
          </cell>
          <cell r="CY94">
            <v>0</v>
          </cell>
          <cell r="CZ94">
            <v>0</v>
          </cell>
          <cell r="DA94">
            <v>0</v>
          </cell>
          <cell r="DB94">
            <v>0</v>
          </cell>
          <cell r="DC94">
            <v>0</v>
          </cell>
          <cell r="DD94">
            <v>0</v>
          </cell>
          <cell r="DE94">
            <v>0</v>
          </cell>
          <cell r="DF94">
            <v>0</v>
          </cell>
          <cell r="DG94">
            <v>0</v>
          </cell>
          <cell r="DI94">
            <v>523991.31838032429</v>
          </cell>
          <cell r="DJ94">
            <v>686286.36822960002</v>
          </cell>
          <cell r="DK94">
            <v>603089.94608149806</v>
          </cell>
          <cell r="DL94">
            <v>569691.45301679999</v>
          </cell>
          <cell r="DM94">
            <v>590503.6962353955</v>
          </cell>
          <cell r="DN94">
            <v>611699.07615015795</v>
          </cell>
          <cell r="DO94">
            <v>631486.0946687921</v>
          </cell>
          <cell r="DP94">
            <v>651932.06635630201</v>
          </cell>
          <cell r="DQ94">
            <v>673341.73481850966</v>
          </cell>
          <cell r="DR94">
            <v>695562.01206752053</v>
          </cell>
          <cell r="DS94">
            <v>718515.55846574856</v>
          </cell>
          <cell r="DU94" t="str">
            <v>MCC 7020CFM00661</v>
          </cell>
          <cell r="DV94">
            <v>0</v>
          </cell>
          <cell r="DW94">
            <v>0</v>
          </cell>
          <cell r="DX94">
            <v>1</v>
          </cell>
          <cell r="DY94">
            <v>5448514.7718000002</v>
          </cell>
          <cell r="DZ94">
            <v>6432108.0060903244</v>
          </cell>
          <cell r="EB94">
            <v>6432108.0060903244</v>
          </cell>
          <cell r="EC94" t="str">
            <v>Def</v>
          </cell>
          <cell r="ED94" t="str">
            <v>Community Service facilities</v>
          </cell>
        </row>
        <row r="95">
          <cell r="D95" t="str">
            <v>PC2010121</v>
          </cell>
          <cell r="E95" t="str">
            <v>Comm Facility Service Improve (Manukau)</v>
          </cell>
          <cell r="F95" t="str">
            <v>Auckland Council</v>
          </cell>
          <cell r="G95" t="str">
            <v>Community development, arts and culture</v>
          </cell>
          <cell r="H95" t="str">
            <v>E160540</v>
          </cell>
          <cell r="I95" t="str">
            <v>Community facilities south management</v>
          </cell>
          <cell r="J95" t="str">
            <v>Community</v>
          </cell>
          <cell r="K95" t="str">
            <v>Local community services</v>
          </cell>
          <cell r="L95" t="str">
            <v>Local community facilities</v>
          </cell>
          <cell r="M95" t="str">
            <v>Local activities</v>
          </cell>
          <cell r="N95" t="str">
            <v>Local community services</v>
          </cell>
          <cell r="O95" t="str">
            <v>Local community facilities</v>
          </cell>
          <cell r="P95" t="str">
            <v>Community</v>
          </cell>
          <cell r="Q95" t="str">
            <v>Local community services</v>
          </cell>
          <cell r="R95" t="str">
            <v>Local community facilities</v>
          </cell>
          <cell r="S95" t="str">
            <v>A1021405</v>
          </cell>
          <cell r="T95" t="str">
            <v>A1021405</v>
          </cell>
          <cell r="U95" t="str">
            <v>Local community centres</v>
          </cell>
          <cell r="V95" t="str">
            <v>L210</v>
          </cell>
          <cell r="W95" t="str">
            <v>Other (Unallocated)</v>
          </cell>
          <cell r="X95" t="str">
            <v>PL40810</v>
          </cell>
          <cell r="Y95" t="str">
            <v>Expense</v>
          </cell>
          <cell r="Z95">
            <v>20100701</v>
          </cell>
          <cell r="AA95">
            <v>20220630</v>
          </cell>
          <cell r="AB95">
            <v>1</v>
          </cell>
          <cell r="AC95" t="str">
            <v>Programme</v>
          </cell>
          <cell r="AD95">
            <v>1</v>
          </cell>
          <cell r="AE95">
            <v>0</v>
          </cell>
          <cell r="AF95">
            <v>0</v>
          </cell>
          <cell r="AG95">
            <v>0</v>
          </cell>
          <cell r="AH95">
            <v>5</v>
          </cell>
          <cell r="AI95" t="str">
            <v>Community Facilities</v>
          </cell>
          <cell r="AJ95" t="str">
            <v>Buildings (Capex)</v>
          </cell>
          <cell r="AK95">
            <v>75</v>
          </cell>
          <cell r="AM95">
            <v>1</v>
          </cell>
          <cell r="AS95">
            <v>55543.32</v>
          </cell>
          <cell r="AT95">
            <v>43496.060729999997</v>
          </cell>
          <cell r="AU95">
            <v>33514.248059999998</v>
          </cell>
          <cell r="AV95">
            <v>24492.6034</v>
          </cell>
          <cell r="AW95">
            <v>54513.5697</v>
          </cell>
          <cell r="AX95">
            <v>24504.852699999999</v>
          </cell>
          <cell r="AY95">
            <v>34487.712359999998</v>
          </cell>
          <cell r="AZ95">
            <v>45504.785230000001</v>
          </cell>
          <cell r="BA95">
            <v>45000</v>
          </cell>
          <cell r="BB95">
            <v>45000</v>
          </cell>
          <cell r="BC95">
            <v>45000</v>
          </cell>
          <cell r="BD95">
            <v>3.1E-2</v>
          </cell>
          <cell r="BE95">
            <v>6.1930000000000041E-2</v>
          </cell>
          <cell r="BF95">
            <v>9.3787900000000146E-2</v>
          </cell>
          <cell r="BG95">
            <v>0.12878911280000027</v>
          </cell>
          <cell r="BH95">
            <v>0.16491036440960039</v>
          </cell>
          <cell r="BI95">
            <v>0.19869276497747879</v>
          </cell>
          <cell r="BJ95">
            <v>0.23225616239684821</v>
          </cell>
          <cell r="BK95">
            <v>0.27045610343115034</v>
          </cell>
          <cell r="BL95">
            <v>0.31238115484437823</v>
          </cell>
          <cell r="BM95">
            <v>0.35568973295424255</v>
          </cell>
          <cell r="BN95">
            <v>0</v>
          </cell>
          <cell r="BO95">
            <v>1348.3778826299999</v>
          </cell>
          <cell r="BP95">
            <v>2075.5373823558011</v>
          </cell>
          <cell r="BQ95">
            <v>2297.1098384188635</v>
          </cell>
          <cell r="BR95">
            <v>7020.7542772239767</v>
          </cell>
          <cell r="BS95">
            <v>4041.1041885605796</v>
          </cell>
          <cell r="BT95">
            <v>6852.45892655637</v>
          </cell>
          <cell r="BU95">
            <v>10568.766788212581</v>
          </cell>
          <cell r="BV95">
            <v>12170.524654401765</v>
          </cell>
          <cell r="BW95">
            <v>14057.151967997021</v>
          </cell>
          <cell r="BX95">
            <v>16006.037982940916</v>
          </cell>
          <cell r="BY95">
            <v>55543.32</v>
          </cell>
          <cell r="BZ95">
            <v>44844.438612629994</v>
          </cell>
          <cell r="CA95">
            <v>35589.785442355802</v>
          </cell>
          <cell r="CB95">
            <v>26789.713238418863</v>
          </cell>
          <cell r="CC95">
            <v>61534.323977223976</v>
          </cell>
          <cell r="CD95">
            <v>28545.95688856058</v>
          </cell>
          <cell r="CE95">
            <v>41340.171286556368</v>
          </cell>
          <cell r="CF95">
            <v>56073.552018212584</v>
          </cell>
          <cell r="CG95">
            <v>57170.524654401765</v>
          </cell>
          <cell r="CH95">
            <v>59057.151967997022</v>
          </cell>
          <cell r="CI95">
            <v>61006.037982940914</v>
          </cell>
          <cell r="CK95">
            <v>55543.32</v>
          </cell>
          <cell r="CL95">
            <v>44844.438612629994</v>
          </cell>
          <cell r="CM95">
            <v>35589.785442355802</v>
          </cell>
          <cell r="CN95">
            <v>26789.713238418863</v>
          </cell>
          <cell r="CO95">
            <v>61534.323977223976</v>
          </cell>
          <cell r="CP95">
            <v>28545.95688856058</v>
          </cell>
          <cell r="CQ95">
            <v>41340.171286556368</v>
          </cell>
          <cell r="CR95">
            <v>56073.552018212584</v>
          </cell>
          <cell r="CS95">
            <v>57170.524654401765</v>
          </cell>
          <cell r="CT95">
            <v>59057.151967997022</v>
          </cell>
          <cell r="CU95">
            <v>61006.037982940914</v>
          </cell>
          <cell r="CW95">
            <v>0</v>
          </cell>
          <cell r="CX95">
            <v>0</v>
          </cell>
          <cell r="CY95">
            <v>0</v>
          </cell>
          <cell r="CZ95">
            <v>0</v>
          </cell>
          <cell r="DA95">
            <v>0</v>
          </cell>
          <cell r="DB95">
            <v>0</v>
          </cell>
          <cell r="DC95">
            <v>0</v>
          </cell>
          <cell r="DD95">
            <v>0</v>
          </cell>
          <cell r="DE95">
            <v>0</v>
          </cell>
          <cell r="DF95">
            <v>0</v>
          </cell>
          <cell r="DG95">
            <v>0</v>
          </cell>
          <cell r="DI95">
            <v>0</v>
          </cell>
          <cell r="DJ95">
            <v>0</v>
          </cell>
          <cell r="DK95">
            <v>0</v>
          </cell>
          <cell r="DL95">
            <v>0</v>
          </cell>
          <cell r="DM95">
            <v>0</v>
          </cell>
          <cell r="DN95">
            <v>0</v>
          </cell>
          <cell r="DO95">
            <v>0</v>
          </cell>
          <cell r="DP95">
            <v>0</v>
          </cell>
          <cell r="DQ95">
            <v>0</v>
          </cell>
          <cell r="DR95">
            <v>0</v>
          </cell>
          <cell r="DS95">
            <v>0</v>
          </cell>
          <cell r="DU95" t="str">
            <v>MCC 7022CFM00654</v>
          </cell>
          <cell r="DV95">
            <v>0</v>
          </cell>
          <cell r="DW95">
            <v>0</v>
          </cell>
          <cell r="DX95">
            <v>1</v>
          </cell>
          <cell r="DY95">
            <v>395513.83218000003</v>
          </cell>
          <cell r="DZ95">
            <v>471951.65606929787</v>
          </cell>
          <cell r="EB95">
            <v>471951.65606929787</v>
          </cell>
          <cell r="EC95" t="str">
            <v>Def</v>
          </cell>
          <cell r="ED95" t="str">
            <v>Community Service facilities</v>
          </cell>
        </row>
        <row r="96">
          <cell r="D96" t="str">
            <v>PC2010122</v>
          </cell>
          <cell r="E96" t="str">
            <v>Comm Facility Renew (Manukau)</v>
          </cell>
          <cell r="F96" t="str">
            <v>Auckland Council</v>
          </cell>
          <cell r="G96" t="str">
            <v>Community development, arts and culture</v>
          </cell>
          <cell r="H96" t="str">
            <v>E160540</v>
          </cell>
          <cell r="I96" t="str">
            <v>Community facilities south management</v>
          </cell>
          <cell r="J96" t="str">
            <v>Community</v>
          </cell>
          <cell r="K96" t="str">
            <v>Local community services</v>
          </cell>
          <cell r="L96" t="str">
            <v>Local community facilities</v>
          </cell>
          <cell r="M96" t="str">
            <v>Local activities</v>
          </cell>
          <cell r="N96" t="str">
            <v>Local community services</v>
          </cell>
          <cell r="O96" t="str">
            <v>Local community facilities</v>
          </cell>
          <cell r="P96" t="str">
            <v>Community</v>
          </cell>
          <cell r="Q96" t="str">
            <v>Local community services</v>
          </cell>
          <cell r="R96" t="str">
            <v>Local community facilities</v>
          </cell>
          <cell r="S96" t="str">
            <v>A1021405</v>
          </cell>
          <cell r="T96" t="str">
            <v>A1021405</v>
          </cell>
          <cell r="U96" t="str">
            <v>Local community centres</v>
          </cell>
          <cell r="V96" t="str">
            <v>L210</v>
          </cell>
          <cell r="W96" t="str">
            <v>Other (Unallocated)</v>
          </cell>
          <cell r="X96" t="str">
            <v>PL40810</v>
          </cell>
          <cell r="Y96" t="str">
            <v>Expense</v>
          </cell>
          <cell r="Z96">
            <v>20100701</v>
          </cell>
          <cell r="AA96">
            <v>20220630</v>
          </cell>
          <cell r="AB96">
            <v>1</v>
          </cell>
          <cell r="AC96" t="str">
            <v>Programme</v>
          </cell>
          <cell r="AD96">
            <v>0</v>
          </cell>
          <cell r="AE96">
            <v>0</v>
          </cell>
          <cell r="AF96">
            <v>0</v>
          </cell>
          <cell r="AG96">
            <v>1</v>
          </cell>
          <cell r="AH96">
            <v>5</v>
          </cell>
          <cell r="AI96" t="str">
            <v>Community Facilities</v>
          </cell>
          <cell r="AJ96" t="str">
            <v>Buildings (Capex)</v>
          </cell>
          <cell r="AK96">
            <v>75</v>
          </cell>
          <cell r="AM96">
            <v>1</v>
          </cell>
          <cell r="AS96">
            <v>153538.15863131674</v>
          </cell>
          <cell r="AT96">
            <v>139987.32190000001</v>
          </cell>
          <cell r="AU96">
            <v>150063.79730000001</v>
          </cell>
          <cell r="AV96">
            <v>249924.5245</v>
          </cell>
          <cell r="AW96">
            <v>270067.22610000003</v>
          </cell>
          <cell r="AX96">
            <v>170033.67180000001</v>
          </cell>
          <cell r="AY96">
            <v>269903.8358</v>
          </cell>
          <cell r="AZ96">
            <v>250026.29250000001</v>
          </cell>
          <cell r="BA96">
            <v>240000</v>
          </cell>
          <cell r="BB96">
            <v>240000</v>
          </cell>
          <cell r="BC96">
            <v>240000</v>
          </cell>
          <cell r="BD96">
            <v>3.1E-2</v>
          </cell>
          <cell r="BE96">
            <v>6.1930000000000041E-2</v>
          </cell>
          <cell r="BF96">
            <v>9.3787900000000146E-2</v>
          </cell>
          <cell r="BG96">
            <v>0.12878911280000027</v>
          </cell>
          <cell r="BH96">
            <v>0.16491036440960039</v>
          </cell>
          <cell r="BI96">
            <v>0.19869276497747879</v>
          </cell>
          <cell r="BJ96">
            <v>0.23225616239684821</v>
          </cell>
          <cell r="BK96">
            <v>0.27045610343115034</v>
          </cell>
          <cell r="BL96">
            <v>0.31238115484437823</v>
          </cell>
          <cell r="BM96">
            <v>0.35568973295424255</v>
          </cell>
          <cell r="BN96">
            <v>0</v>
          </cell>
          <cell r="BO96">
            <v>4339.6069789000003</v>
          </cell>
          <cell r="BP96">
            <v>9293.450966789007</v>
          </cell>
          <cell r="BQ96">
            <v>23439.896311353586</v>
          </cell>
          <cell r="BR96">
            <v>34781.718445776081</v>
          </cell>
          <cell r="BS96">
            <v>28040.314778440395</v>
          </cell>
          <cell r="BT96">
            <v>53627.939413129425</v>
          </cell>
          <cell r="BU96">
            <v>58070.147194361874</v>
          </cell>
          <cell r="BV96">
            <v>64909.464823476083</v>
          </cell>
          <cell r="BW96">
            <v>74971.477162650772</v>
          </cell>
          <cell r="BX96">
            <v>85365.535909018217</v>
          </cell>
          <cell r="BY96">
            <v>153538.15863131674</v>
          </cell>
          <cell r="BZ96">
            <v>144326.92887890001</v>
          </cell>
          <cell r="CA96">
            <v>159357.24826678901</v>
          </cell>
          <cell r="CB96">
            <v>273364.4208113536</v>
          </cell>
          <cell r="CC96">
            <v>304848.94454577612</v>
          </cell>
          <cell r="CD96">
            <v>198073.98657844041</v>
          </cell>
          <cell r="CE96">
            <v>323531.77521312941</v>
          </cell>
          <cell r="CF96">
            <v>308096.43969436188</v>
          </cell>
          <cell r="CG96">
            <v>304909.4648234761</v>
          </cell>
          <cell r="CH96">
            <v>314971.47716265079</v>
          </cell>
          <cell r="CI96">
            <v>325365.53590901825</v>
          </cell>
          <cell r="CK96">
            <v>0</v>
          </cell>
          <cell r="CL96">
            <v>0</v>
          </cell>
          <cell r="CM96">
            <v>0</v>
          </cell>
          <cell r="CN96">
            <v>0</v>
          </cell>
          <cell r="CO96">
            <v>0</v>
          </cell>
          <cell r="CP96">
            <v>0</v>
          </cell>
          <cell r="CQ96">
            <v>0</v>
          </cell>
          <cell r="CR96">
            <v>0</v>
          </cell>
          <cell r="CS96">
            <v>0</v>
          </cell>
          <cell r="CT96">
            <v>0</v>
          </cell>
          <cell r="CU96">
            <v>0</v>
          </cell>
          <cell r="CW96">
            <v>0</v>
          </cell>
          <cell r="CX96">
            <v>0</v>
          </cell>
          <cell r="CY96">
            <v>0</v>
          </cell>
          <cell r="CZ96">
            <v>0</v>
          </cell>
          <cell r="DA96">
            <v>0</v>
          </cell>
          <cell r="DB96">
            <v>0</v>
          </cell>
          <cell r="DC96">
            <v>0</v>
          </cell>
          <cell r="DD96">
            <v>0</v>
          </cell>
          <cell r="DE96">
            <v>0</v>
          </cell>
          <cell r="DF96">
            <v>0</v>
          </cell>
          <cell r="DG96">
            <v>0</v>
          </cell>
          <cell r="DI96">
            <v>153538.15863131674</v>
          </cell>
          <cell r="DJ96">
            <v>144326.92887890001</v>
          </cell>
          <cell r="DK96">
            <v>159357.24826678901</v>
          </cell>
          <cell r="DL96">
            <v>273364.4208113536</v>
          </cell>
          <cell r="DM96">
            <v>304848.94454577612</v>
          </cell>
          <cell r="DN96">
            <v>198073.98657844041</v>
          </cell>
          <cell r="DO96">
            <v>323531.77521312941</v>
          </cell>
          <cell r="DP96">
            <v>308096.43969436188</v>
          </cell>
          <cell r="DQ96">
            <v>304909.4648234761</v>
          </cell>
          <cell r="DR96">
            <v>314971.47716265079</v>
          </cell>
          <cell r="DS96">
            <v>325365.53590901825</v>
          </cell>
          <cell r="DU96" t="str">
            <v>MCC 7022CFM00653</v>
          </cell>
          <cell r="DV96">
            <v>0</v>
          </cell>
          <cell r="DW96">
            <v>0</v>
          </cell>
          <cell r="DX96">
            <v>1</v>
          </cell>
          <cell r="DY96">
            <v>2220006.6699000001</v>
          </cell>
          <cell r="DZ96">
            <v>2656846.2218838958</v>
          </cell>
          <cell r="EB96">
            <v>2656846.2218838958</v>
          </cell>
          <cell r="EC96" t="str">
            <v>Def</v>
          </cell>
          <cell r="ED96" t="str">
            <v>Community Service facilities</v>
          </cell>
        </row>
        <row r="97">
          <cell r="D97" t="str">
            <v>PC2010124</v>
          </cell>
          <cell r="E97" t="str">
            <v>Comm House Renew (Manukau)</v>
          </cell>
          <cell r="F97" t="str">
            <v>Auckland Council</v>
          </cell>
          <cell r="G97" t="str">
            <v>Community development, arts and culture</v>
          </cell>
          <cell r="H97" t="str">
            <v>E160540</v>
          </cell>
          <cell r="I97" t="str">
            <v>Community facilities south management</v>
          </cell>
          <cell r="J97" t="str">
            <v>Community</v>
          </cell>
          <cell r="K97" t="str">
            <v>Local community services</v>
          </cell>
          <cell r="L97" t="str">
            <v>Local community facilities</v>
          </cell>
          <cell r="M97" t="str">
            <v>Local activities</v>
          </cell>
          <cell r="N97" t="str">
            <v>Local community services</v>
          </cell>
          <cell r="O97" t="str">
            <v>Local community facilities</v>
          </cell>
          <cell r="P97" t="str">
            <v>Community</v>
          </cell>
          <cell r="Q97" t="str">
            <v>Local community services</v>
          </cell>
          <cell r="R97" t="str">
            <v>Local community facilities</v>
          </cell>
          <cell r="S97" t="str">
            <v>A1021405</v>
          </cell>
          <cell r="T97" t="str">
            <v>A1021405</v>
          </cell>
          <cell r="U97" t="str">
            <v>Local community centres</v>
          </cell>
          <cell r="V97" t="str">
            <v>L210</v>
          </cell>
          <cell r="W97" t="str">
            <v>Other (Unallocated)</v>
          </cell>
          <cell r="X97" t="str">
            <v>PL40810</v>
          </cell>
          <cell r="Y97" t="str">
            <v>Expense</v>
          </cell>
          <cell r="Z97">
            <v>20100701</v>
          </cell>
          <cell r="AA97">
            <v>20220630</v>
          </cell>
          <cell r="AB97">
            <v>1</v>
          </cell>
          <cell r="AC97" t="str">
            <v>Programme</v>
          </cell>
          <cell r="AD97">
            <v>0</v>
          </cell>
          <cell r="AE97">
            <v>0</v>
          </cell>
          <cell r="AF97">
            <v>0</v>
          </cell>
          <cell r="AG97">
            <v>1</v>
          </cell>
          <cell r="AH97">
            <v>5</v>
          </cell>
          <cell r="AI97" t="str">
            <v>Community Facilities</v>
          </cell>
          <cell r="AJ97" t="str">
            <v>Buildings (Capex)</v>
          </cell>
          <cell r="AK97">
            <v>75</v>
          </cell>
          <cell r="AM97">
            <v>1</v>
          </cell>
          <cell r="AS97">
            <v>69947.316483560644</v>
          </cell>
          <cell r="AT97">
            <v>104990.4914</v>
          </cell>
          <cell r="AU97">
            <v>105044.6581</v>
          </cell>
          <cell r="AV97">
            <v>109966.7908</v>
          </cell>
          <cell r="AW97">
            <v>110027.3884</v>
          </cell>
          <cell r="AX97">
            <v>112022.1838</v>
          </cell>
          <cell r="AY97">
            <v>114959.04120000001</v>
          </cell>
          <cell r="AZ97">
            <v>115012.09450000001</v>
          </cell>
          <cell r="BA97">
            <v>116000</v>
          </cell>
          <cell r="BB97">
            <v>116000</v>
          </cell>
          <cell r="BC97">
            <v>116000</v>
          </cell>
          <cell r="BD97">
            <v>3.1E-2</v>
          </cell>
          <cell r="BE97">
            <v>6.1930000000000041E-2</v>
          </cell>
          <cell r="BF97">
            <v>9.3787900000000146E-2</v>
          </cell>
          <cell r="BG97">
            <v>0.12878911280000027</v>
          </cell>
          <cell r="BH97">
            <v>0.16491036440960039</v>
          </cell>
          <cell r="BI97">
            <v>0.19869276497747879</v>
          </cell>
          <cell r="BJ97">
            <v>0.23225616239684821</v>
          </cell>
          <cell r="BK97">
            <v>0.27045610343115034</v>
          </cell>
          <cell r="BL97">
            <v>0.31238115484437823</v>
          </cell>
          <cell r="BM97">
            <v>0.35568973295424255</v>
          </cell>
          <cell r="BN97">
            <v>0</v>
          </cell>
          <cell r="BO97">
            <v>3254.7052334</v>
          </cell>
          <cell r="BP97">
            <v>6505.4156761330041</v>
          </cell>
          <cell r="BQ97">
            <v>10313.554378871337</v>
          </cell>
          <cell r="BR97">
            <v>14170.329735737041</v>
          </cell>
          <cell r="BS97">
            <v>18473.619152417232</v>
          </cell>
          <cell r="BT97">
            <v>22841.529755187901</v>
          </cell>
          <cell r="BU97">
            <v>26712.267697793653</v>
          </cell>
          <cell r="BV97">
            <v>31372.907998013441</v>
          </cell>
          <cell r="BW97">
            <v>36236.213961947877</v>
          </cell>
          <cell r="BX97">
            <v>41260.009022692138</v>
          </cell>
          <cell r="BY97">
            <v>69947.316483560644</v>
          </cell>
          <cell r="BZ97">
            <v>108245.1966334</v>
          </cell>
          <cell r="CA97">
            <v>111550.07377613301</v>
          </cell>
          <cell r="CB97">
            <v>120280.34517887134</v>
          </cell>
          <cell r="CC97">
            <v>124197.71813573704</v>
          </cell>
          <cell r="CD97">
            <v>130495.80295241723</v>
          </cell>
          <cell r="CE97">
            <v>137800.5709551879</v>
          </cell>
          <cell r="CF97">
            <v>141724.36219779367</v>
          </cell>
          <cell r="CG97">
            <v>147372.90799801343</v>
          </cell>
          <cell r="CH97">
            <v>152236.21396194788</v>
          </cell>
          <cell r="CI97">
            <v>157260.00902269213</v>
          </cell>
          <cell r="CK97">
            <v>0</v>
          </cell>
          <cell r="CL97">
            <v>0</v>
          </cell>
          <cell r="CM97">
            <v>0</v>
          </cell>
          <cell r="CN97">
            <v>0</v>
          </cell>
          <cell r="CO97">
            <v>0</v>
          </cell>
          <cell r="CP97">
            <v>0</v>
          </cell>
          <cell r="CQ97">
            <v>0</v>
          </cell>
          <cell r="CR97">
            <v>0</v>
          </cell>
          <cell r="CS97">
            <v>0</v>
          </cell>
          <cell r="CT97">
            <v>0</v>
          </cell>
          <cell r="CU97">
            <v>0</v>
          </cell>
          <cell r="CW97">
            <v>0</v>
          </cell>
          <cell r="CX97">
            <v>0</v>
          </cell>
          <cell r="CY97">
            <v>0</v>
          </cell>
          <cell r="CZ97">
            <v>0</v>
          </cell>
          <cell r="DA97">
            <v>0</v>
          </cell>
          <cell r="DB97">
            <v>0</v>
          </cell>
          <cell r="DC97">
            <v>0</v>
          </cell>
          <cell r="DD97">
            <v>0</v>
          </cell>
          <cell r="DE97">
            <v>0</v>
          </cell>
          <cell r="DF97">
            <v>0</v>
          </cell>
          <cell r="DG97">
            <v>0</v>
          </cell>
          <cell r="DI97">
            <v>69947.316483560644</v>
          </cell>
          <cell r="DJ97">
            <v>108245.1966334</v>
          </cell>
          <cell r="DK97">
            <v>111550.07377613301</v>
          </cell>
          <cell r="DL97">
            <v>120280.34517887134</v>
          </cell>
          <cell r="DM97">
            <v>124197.71813573704</v>
          </cell>
          <cell r="DN97">
            <v>130495.80295241723</v>
          </cell>
          <cell r="DO97">
            <v>137800.5709551879</v>
          </cell>
          <cell r="DP97">
            <v>141724.36219779367</v>
          </cell>
          <cell r="DQ97">
            <v>147372.90799801343</v>
          </cell>
          <cell r="DR97">
            <v>152236.21396194788</v>
          </cell>
          <cell r="DS97">
            <v>157260.00902269213</v>
          </cell>
          <cell r="DU97" t="str">
            <v>MCC 7020CFM00659</v>
          </cell>
          <cell r="DV97">
            <v>0</v>
          </cell>
          <cell r="DW97">
            <v>0</v>
          </cell>
          <cell r="DX97">
            <v>1</v>
          </cell>
          <cell r="DY97">
            <v>1120022.6481999999</v>
          </cell>
          <cell r="DZ97">
            <v>1331163.2008121938</v>
          </cell>
          <cell r="EB97">
            <v>1331163.2008121938</v>
          </cell>
          <cell r="EC97" t="str">
            <v>Def</v>
          </cell>
          <cell r="ED97" t="str">
            <v>Community Service facilities</v>
          </cell>
        </row>
        <row r="98">
          <cell r="D98" t="str">
            <v>PC2010125</v>
          </cell>
          <cell r="E98" t="str">
            <v>Comm Services Minor Assets (Manukau)</v>
          </cell>
          <cell r="F98" t="str">
            <v>Auckland Council</v>
          </cell>
          <cell r="G98" t="str">
            <v>Community development, arts and culture</v>
          </cell>
          <cell r="H98" t="str">
            <v>E160540</v>
          </cell>
          <cell r="I98" t="str">
            <v>Community facilities south management</v>
          </cell>
          <cell r="J98" t="str">
            <v>Community</v>
          </cell>
          <cell r="K98" t="str">
            <v>Local community services</v>
          </cell>
          <cell r="L98" t="str">
            <v>Local community facilities</v>
          </cell>
          <cell r="M98" t="str">
            <v>Local activities</v>
          </cell>
          <cell r="N98" t="str">
            <v>Local community services</v>
          </cell>
          <cell r="O98" t="str">
            <v>Local community facilities</v>
          </cell>
          <cell r="P98" t="str">
            <v>Community</v>
          </cell>
          <cell r="Q98" t="str">
            <v>Local community services</v>
          </cell>
          <cell r="R98" t="str">
            <v>Local community facilities</v>
          </cell>
          <cell r="S98" t="str">
            <v>A1021405</v>
          </cell>
          <cell r="T98" t="str">
            <v>A1021405</v>
          </cell>
          <cell r="U98" t="str">
            <v>Local community centres</v>
          </cell>
          <cell r="V98" t="str">
            <v>L210</v>
          </cell>
          <cell r="W98" t="str">
            <v>Other (Unallocated)</v>
          </cell>
          <cell r="X98" t="str">
            <v>PL43780</v>
          </cell>
          <cell r="Y98" t="str">
            <v>Expense</v>
          </cell>
          <cell r="Z98">
            <v>20100701</v>
          </cell>
          <cell r="AA98">
            <v>20220630</v>
          </cell>
          <cell r="AB98">
            <v>1</v>
          </cell>
          <cell r="AC98" t="str">
            <v>Programme</v>
          </cell>
          <cell r="AD98">
            <v>1</v>
          </cell>
          <cell r="AE98">
            <v>0</v>
          </cell>
          <cell r="AF98">
            <v>0</v>
          </cell>
          <cell r="AG98">
            <v>0</v>
          </cell>
          <cell r="AH98">
            <v>5</v>
          </cell>
          <cell r="AI98" t="str">
            <v>Community Facilities</v>
          </cell>
          <cell r="AJ98" t="str">
            <v>Furniture and fittings</v>
          </cell>
          <cell r="AK98">
            <v>10</v>
          </cell>
          <cell r="AM98">
            <v>1</v>
          </cell>
          <cell r="AS98">
            <v>70913.17</v>
          </cell>
          <cell r="AT98">
            <v>48995.562669999999</v>
          </cell>
          <cell r="AU98">
            <v>49020.840450000003</v>
          </cell>
          <cell r="AV98">
            <v>48985.2068</v>
          </cell>
          <cell r="AW98">
            <v>49012.200279999997</v>
          </cell>
          <cell r="AX98">
            <v>49009.705399999999</v>
          </cell>
          <cell r="AY98">
            <v>48982.547989999999</v>
          </cell>
          <cell r="AZ98">
            <v>49005.153330000001</v>
          </cell>
          <cell r="BA98">
            <v>49000</v>
          </cell>
          <cell r="BB98">
            <v>49000</v>
          </cell>
          <cell r="BC98">
            <v>49000</v>
          </cell>
          <cell r="BD98">
            <v>3.3000000000000002E-2</v>
          </cell>
          <cell r="BE98">
            <v>6.7088999999999732E-2</v>
          </cell>
          <cell r="BF98">
            <v>0.10230293699999971</v>
          </cell>
          <cell r="BG98">
            <v>0.14088353979499968</v>
          </cell>
          <cell r="BH98">
            <v>0.18195534722761963</v>
          </cell>
          <cell r="BI98">
            <v>0.21859596299167583</v>
          </cell>
          <cell r="BJ98">
            <v>0.25637243784441766</v>
          </cell>
          <cell r="BK98">
            <v>0.29783272829328333</v>
          </cell>
          <cell r="BL98">
            <v>0.3445547065118415</v>
          </cell>
          <cell r="BM98">
            <v>0.39295867594626777</v>
          </cell>
          <cell r="BN98">
            <v>0</v>
          </cell>
          <cell r="BO98">
            <v>1616.85356811</v>
          </cell>
          <cell r="BP98">
            <v>3288.7591649500373</v>
          </cell>
          <cell r="BQ98">
            <v>5011.3305251923575</v>
          </cell>
          <cell r="BR98">
            <v>6905.0122685878741</v>
          </cell>
          <cell r="BS98">
            <v>8917.5779635803447</v>
          </cell>
          <cell r="BT98">
            <v>10707.387247660025</v>
          </cell>
          <cell r="BU98">
            <v>12563.570626151582</v>
          </cell>
          <cell r="BV98">
            <v>14593.803686370884</v>
          </cell>
          <cell r="BW98">
            <v>16883.180619080234</v>
          </cell>
          <cell r="BX98">
            <v>19254.975121367119</v>
          </cell>
          <cell r="BY98">
            <v>70913.17</v>
          </cell>
          <cell r="BZ98">
            <v>50612.416238109996</v>
          </cell>
          <cell r="CA98">
            <v>52309.599614950042</v>
          </cell>
          <cell r="CB98">
            <v>53996.537325192359</v>
          </cell>
          <cell r="CC98">
            <v>55917.212548587871</v>
          </cell>
          <cell r="CD98">
            <v>57927.28336358034</v>
          </cell>
          <cell r="CE98">
            <v>59689.935237660022</v>
          </cell>
          <cell r="CF98">
            <v>61568.723956151582</v>
          </cell>
          <cell r="CG98">
            <v>63593.803686370884</v>
          </cell>
          <cell r="CH98">
            <v>65883.180619080231</v>
          </cell>
          <cell r="CI98">
            <v>68254.975121367112</v>
          </cell>
          <cell r="CK98">
            <v>70913.17</v>
          </cell>
          <cell r="CL98">
            <v>50612.416238109996</v>
          </cell>
          <cell r="CM98">
            <v>52309.599614950042</v>
          </cell>
          <cell r="CN98">
            <v>53996.537325192359</v>
          </cell>
          <cell r="CO98">
            <v>55917.212548587871</v>
          </cell>
          <cell r="CP98">
            <v>57927.28336358034</v>
          </cell>
          <cell r="CQ98">
            <v>59689.935237660022</v>
          </cell>
          <cell r="CR98">
            <v>61568.723956151582</v>
          </cell>
          <cell r="CS98">
            <v>63593.803686370884</v>
          </cell>
          <cell r="CT98">
            <v>65883.180619080231</v>
          </cell>
          <cell r="CU98">
            <v>68254.975121367112</v>
          </cell>
          <cell r="CW98">
            <v>0</v>
          </cell>
          <cell r="CX98">
            <v>0</v>
          </cell>
          <cell r="CY98">
            <v>0</v>
          </cell>
          <cell r="CZ98">
            <v>0</v>
          </cell>
          <cell r="DA98">
            <v>0</v>
          </cell>
          <cell r="DB98">
            <v>0</v>
          </cell>
          <cell r="DC98">
            <v>0</v>
          </cell>
          <cell r="DD98">
            <v>0</v>
          </cell>
          <cell r="DE98">
            <v>0</v>
          </cell>
          <cell r="DF98">
            <v>0</v>
          </cell>
          <cell r="DG98">
            <v>0</v>
          </cell>
          <cell r="DI98">
            <v>0</v>
          </cell>
          <cell r="DJ98">
            <v>0</v>
          </cell>
          <cell r="DK98">
            <v>0</v>
          </cell>
          <cell r="DL98">
            <v>0</v>
          </cell>
          <cell r="DM98">
            <v>0</v>
          </cell>
          <cell r="DN98">
            <v>0</v>
          </cell>
          <cell r="DO98">
            <v>0</v>
          </cell>
          <cell r="DP98">
            <v>0</v>
          </cell>
          <cell r="DQ98">
            <v>0</v>
          </cell>
          <cell r="DR98">
            <v>0</v>
          </cell>
          <cell r="DS98">
            <v>0</v>
          </cell>
          <cell r="DU98" t="str">
            <v>MCC 2100CCS00012</v>
          </cell>
          <cell r="DV98">
            <v>0</v>
          </cell>
          <cell r="DW98">
            <v>0</v>
          </cell>
          <cell r="DX98">
            <v>1</v>
          </cell>
          <cell r="DY98">
            <v>490011.21692000004</v>
          </cell>
          <cell r="DZ98">
            <v>589753.66771105048</v>
          </cell>
          <cell r="EB98">
            <v>589753.66771105048</v>
          </cell>
          <cell r="EC98" t="str">
            <v>Def</v>
          </cell>
          <cell r="ED98" t="str">
            <v>Community Service facilities</v>
          </cell>
        </row>
        <row r="99">
          <cell r="D99" t="str">
            <v>PC2010126</v>
          </cell>
          <cell r="E99" t="str">
            <v>Highland Park Community House</v>
          </cell>
          <cell r="F99" t="str">
            <v>Auckland Council</v>
          </cell>
          <cell r="G99" t="str">
            <v>Community development, arts and culture</v>
          </cell>
          <cell r="H99" t="str">
            <v>E160540</v>
          </cell>
          <cell r="I99" t="str">
            <v>Community facilities south management</v>
          </cell>
          <cell r="J99" t="str">
            <v>Community</v>
          </cell>
          <cell r="K99" t="str">
            <v>Local community services</v>
          </cell>
          <cell r="L99" t="str">
            <v>Local community facilities</v>
          </cell>
          <cell r="M99" t="str">
            <v>Local activities</v>
          </cell>
          <cell r="N99" t="str">
            <v>Local community services</v>
          </cell>
          <cell r="O99" t="str">
            <v>Local community facilities</v>
          </cell>
          <cell r="P99" t="str">
            <v>Community</v>
          </cell>
          <cell r="Q99" t="str">
            <v>Local community services</v>
          </cell>
          <cell r="R99" t="str">
            <v>Local community facilities</v>
          </cell>
          <cell r="S99" t="str">
            <v>A1021405</v>
          </cell>
          <cell r="T99" t="str">
            <v>A1021405</v>
          </cell>
          <cell r="U99" t="str">
            <v>Local community centres</v>
          </cell>
          <cell r="V99" t="str">
            <v>L130</v>
          </cell>
          <cell r="W99" t="str">
            <v>Howick</v>
          </cell>
          <cell r="X99" t="str">
            <v>PL40810</v>
          </cell>
          <cell r="Y99" t="str">
            <v>Expense</v>
          </cell>
          <cell r="Z99">
            <v>20160701</v>
          </cell>
          <cell r="AA99">
            <v>20170630</v>
          </cell>
          <cell r="AB99">
            <v>2</v>
          </cell>
          <cell r="AC99" t="str">
            <v>Discrete</v>
          </cell>
          <cell r="AD99">
            <v>1</v>
          </cell>
          <cell r="AE99">
            <v>0</v>
          </cell>
          <cell r="AF99">
            <v>0</v>
          </cell>
          <cell r="AG99">
            <v>0</v>
          </cell>
          <cell r="AH99">
            <v>5</v>
          </cell>
          <cell r="AI99" t="str">
            <v>Community Facilities</v>
          </cell>
          <cell r="AJ99" t="str">
            <v>Buildings (Capex)</v>
          </cell>
          <cell r="AK99">
            <v>75</v>
          </cell>
          <cell r="AM99">
            <v>1</v>
          </cell>
          <cell r="AU99">
            <v>0</v>
          </cell>
          <cell r="AX99">
            <v>530225.41709999996</v>
          </cell>
          <cell r="BD99">
            <v>3.1E-2</v>
          </cell>
          <cell r="BE99">
            <v>6.1930000000000041E-2</v>
          </cell>
          <cell r="BF99">
            <v>9.3787900000000146E-2</v>
          </cell>
          <cell r="BG99">
            <v>0.12878911280000027</v>
          </cell>
          <cell r="BH99">
            <v>0.16491036440960039</v>
          </cell>
          <cell r="BI99">
            <v>0.19869276497747879</v>
          </cell>
          <cell r="BJ99">
            <v>0.23225616239684821</v>
          </cell>
          <cell r="BK99">
            <v>0.27045610343115034</v>
          </cell>
          <cell r="BL99">
            <v>0.31238115484437823</v>
          </cell>
          <cell r="BM99">
            <v>0.35568973295424255</v>
          </cell>
          <cell r="BN99">
            <v>0</v>
          </cell>
          <cell r="BO99">
            <v>0</v>
          </cell>
          <cell r="BP99">
            <v>0</v>
          </cell>
          <cell r="BQ99">
            <v>0</v>
          </cell>
          <cell r="BR99">
            <v>0</v>
          </cell>
          <cell r="BS99">
            <v>87439.666753193349</v>
          </cell>
          <cell r="BT99">
            <v>0</v>
          </cell>
          <cell r="BU99">
            <v>0</v>
          </cell>
          <cell r="BV99">
            <v>0</v>
          </cell>
          <cell r="BW99">
            <v>0</v>
          </cell>
          <cell r="BX99">
            <v>0</v>
          </cell>
          <cell r="BY99">
            <v>0</v>
          </cell>
          <cell r="BZ99">
            <v>0</v>
          </cell>
          <cell r="CA99">
            <v>0</v>
          </cell>
          <cell r="CB99">
            <v>0</v>
          </cell>
          <cell r="CC99">
            <v>0</v>
          </cell>
          <cell r="CD99">
            <v>617665.08385319333</v>
          </cell>
          <cell r="CE99">
            <v>0</v>
          </cell>
          <cell r="CF99">
            <v>0</v>
          </cell>
          <cell r="CG99">
            <v>0</v>
          </cell>
          <cell r="CH99">
            <v>0</v>
          </cell>
          <cell r="CI99">
            <v>0</v>
          </cell>
          <cell r="CK99">
            <v>0</v>
          </cell>
          <cell r="CL99">
            <v>0</v>
          </cell>
          <cell r="CM99">
            <v>0</v>
          </cell>
          <cell r="CN99">
            <v>0</v>
          </cell>
          <cell r="CO99">
            <v>0</v>
          </cell>
          <cell r="CP99">
            <v>617665.08385319333</v>
          </cell>
          <cell r="CQ99">
            <v>0</v>
          </cell>
          <cell r="CR99">
            <v>0</v>
          </cell>
          <cell r="CS99">
            <v>0</v>
          </cell>
          <cell r="CT99">
            <v>0</v>
          </cell>
          <cell r="CU99">
            <v>0</v>
          </cell>
          <cell r="CW99">
            <v>0</v>
          </cell>
          <cell r="CX99">
            <v>0</v>
          </cell>
          <cell r="CY99">
            <v>0</v>
          </cell>
          <cell r="CZ99">
            <v>0</v>
          </cell>
          <cell r="DA99">
            <v>0</v>
          </cell>
          <cell r="DB99">
            <v>0</v>
          </cell>
          <cell r="DC99">
            <v>0</v>
          </cell>
          <cell r="DD99">
            <v>0</v>
          </cell>
          <cell r="DE99">
            <v>0</v>
          </cell>
          <cell r="DF99">
            <v>0</v>
          </cell>
          <cell r="DG99">
            <v>0</v>
          </cell>
          <cell r="DI99">
            <v>0</v>
          </cell>
          <cell r="DJ99">
            <v>0</v>
          </cell>
          <cell r="DK99">
            <v>0</v>
          </cell>
          <cell r="DL99">
            <v>0</v>
          </cell>
          <cell r="DM99">
            <v>0</v>
          </cell>
          <cell r="DN99">
            <v>0</v>
          </cell>
          <cell r="DO99">
            <v>0</v>
          </cell>
          <cell r="DP99">
            <v>0</v>
          </cell>
          <cell r="DQ99">
            <v>0</v>
          </cell>
          <cell r="DR99">
            <v>0</v>
          </cell>
          <cell r="DS99">
            <v>0</v>
          </cell>
          <cell r="DU99" t="str">
            <v>MCC 2153CCY00060</v>
          </cell>
          <cell r="DV99">
            <v>0</v>
          </cell>
          <cell r="DW99">
            <v>0</v>
          </cell>
          <cell r="DX99">
            <v>1</v>
          </cell>
          <cell r="DY99">
            <v>530225.41709999996</v>
          </cell>
          <cell r="DZ99">
            <v>617665.08385319333</v>
          </cell>
          <cell r="EB99">
            <v>617665.08385319333</v>
          </cell>
          <cell r="EC99" t="str">
            <v>Def</v>
          </cell>
          <cell r="ED99" t="str">
            <v>Community Service facilities</v>
          </cell>
        </row>
        <row r="100">
          <cell r="D100" t="str">
            <v>PC2010127</v>
          </cell>
          <cell r="E100" t="str">
            <v>Multi-use Comm Facility Flatbush</v>
          </cell>
          <cell r="F100" t="str">
            <v>Auckland Council</v>
          </cell>
          <cell r="G100" t="str">
            <v>Community development, arts and culture</v>
          </cell>
          <cell r="H100" t="str">
            <v>E160540</v>
          </cell>
          <cell r="I100" t="str">
            <v>Community facilities south management</v>
          </cell>
          <cell r="J100" t="str">
            <v>Community</v>
          </cell>
          <cell r="K100" t="str">
            <v>Local community services</v>
          </cell>
          <cell r="L100" t="str">
            <v>Local community facilities</v>
          </cell>
          <cell r="M100" t="str">
            <v>Local activities</v>
          </cell>
          <cell r="N100" t="str">
            <v>Local community services</v>
          </cell>
          <cell r="O100" t="str">
            <v>Local community facilities</v>
          </cell>
          <cell r="P100" t="str">
            <v>Community</v>
          </cell>
          <cell r="Q100" t="str">
            <v>Local community services</v>
          </cell>
          <cell r="R100" t="str">
            <v>Local community facilities</v>
          </cell>
          <cell r="S100" t="str">
            <v>A1021405</v>
          </cell>
          <cell r="T100" t="str">
            <v>A1021405</v>
          </cell>
          <cell r="U100" t="str">
            <v>Local community centres</v>
          </cell>
          <cell r="V100" t="str">
            <v>L130</v>
          </cell>
          <cell r="W100" t="str">
            <v>Howick</v>
          </cell>
          <cell r="X100" t="str">
            <v>PL40810</v>
          </cell>
          <cell r="Y100" t="str">
            <v>Expense</v>
          </cell>
          <cell r="Z100">
            <v>20140701</v>
          </cell>
          <cell r="AA100">
            <v>20160630</v>
          </cell>
          <cell r="AB100">
            <v>2</v>
          </cell>
          <cell r="AC100" t="str">
            <v>Discrete</v>
          </cell>
          <cell r="AD100">
            <v>0</v>
          </cell>
          <cell r="AE100">
            <v>0</v>
          </cell>
          <cell r="AF100">
            <v>1</v>
          </cell>
          <cell r="AG100">
            <v>0</v>
          </cell>
          <cell r="AH100">
            <v>5</v>
          </cell>
          <cell r="AI100" t="str">
            <v>Community Facilities</v>
          </cell>
          <cell r="AJ100" t="str">
            <v>Buildings (Capex)</v>
          </cell>
          <cell r="AK100">
            <v>75</v>
          </cell>
          <cell r="AM100">
            <v>0.75</v>
          </cell>
          <cell r="AO100">
            <v>0.25</v>
          </cell>
          <cell r="AV100">
            <v>2000000</v>
          </cell>
          <cell r="AW100">
            <v>2000000</v>
          </cell>
          <cell r="AY100">
            <v>0</v>
          </cell>
          <cell r="BD100">
            <v>3.1E-2</v>
          </cell>
          <cell r="BE100">
            <v>6.1930000000000041E-2</v>
          </cell>
          <cell r="BF100">
            <v>9.3787900000000146E-2</v>
          </cell>
          <cell r="BG100">
            <v>0.12878911280000027</v>
          </cell>
          <cell r="BH100">
            <v>0.16491036440960039</v>
          </cell>
          <cell r="BI100">
            <v>0.19869276497747879</v>
          </cell>
          <cell r="BJ100">
            <v>0.23225616239684821</v>
          </cell>
          <cell r="BK100">
            <v>0.27045610343115034</v>
          </cell>
          <cell r="BL100">
            <v>0.31238115484437823</v>
          </cell>
          <cell r="BM100">
            <v>0.35568973295424255</v>
          </cell>
          <cell r="BN100">
            <v>0</v>
          </cell>
          <cell r="BO100">
            <v>0</v>
          </cell>
          <cell r="BP100">
            <v>0</v>
          </cell>
          <cell r="BQ100">
            <v>187575.80000000028</v>
          </cell>
          <cell r="BR100">
            <v>257578.22560000053</v>
          </cell>
          <cell r="BS100">
            <v>0</v>
          </cell>
          <cell r="BT100">
            <v>0</v>
          </cell>
          <cell r="BU100">
            <v>0</v>
          </cell>
          <cell r="BV100">
            <v>0</v>
          </cell>
          <cell r="BW100">
            <v>0</v>
          </cell>
          <cell r="BX100">
            <v>0</v>
          </cell>
          <cell r="BY100">
            <v>0</v>
          </cell>
          <cell r="BZ100">
            <v>0</v>
          </cell>
          <cell r="CA100">
            <v>0</v>
          </cell>
          <cell r="CB100">
            <v>2187575.8000000003</v>
          </cell>
          <cell r="CC100">
            <v>2257578.2256000005</v>
          </cell>
          <cell r="CD100">
            <v>0</v>
          </cell>
          <cell r="CE100">
            <v>0</v>
          </cell>
          <cell r="CF100">
            <v>0</v>
          </cell>
          <cell r="CG100">
            <v>0</v>
          </cell>
          <cell r="CH100">
            <v>0</v>
          </cell>
          <cell r="CI100">
            <v>0</v>
          </cell>
          <cell r="CK100">
            <v>0</v>
          </cell>
          <cell r="CL100">
            <v>0</v>
          </cell>
          <cell r="CM100">
            <v>0</v>
          </cell>
          <cell r="CN100">
            <v>0</v>
          </cell>
          <cell r="CO100">
            <v>0</v>
          </cell>
          <cell r="CP100">
            <v>0</v>
          </cell>
          <cell r="CQ100">
            <v>0</v>
          </cell>
          <cell r="CR100">
            <v>0</v>
          </cell>
          <cell r="CS100">
            <v>0</v>
          </cell>
          <cell r="CT100">
            <v>0</v>
          </cell>
          <cell r="CU100">
            <v>0</v>
          </cell>
          <cell r="CW100">
            <v>0</v>
          </cell>
          <cell r="CX100">
            <v>0</v>
          </cell>
          <cell r="CY100">
            <v>0</v>
          </cell>
          <cell r="CZ100">
            <v>2187575.8000000003</v>
          </cell>
          <cell r="DA100">
            <v>2257578.2256000005</v>
          </cell>
          <cell r="DB100">
            <v>0</v>
          </cell>
          <cell r="DC100">
            <v>0</v>
          </cell>
          <cell r="DD100">
            <v>0</v>
          </cell>
          <cell r="DE100">
            <v>0</v>
          </cell>
          <cell r="DF100">
            <v>0</v>
          </cell>
          <cell r="DG100">
            <v>0</v>
          </cell>
          <cell r="DI100">
            <v>0</v>
          </cell>
          <cell r="DJ100">
            <v>0</v>
          </cell>
          <cell r="DK100">
            <v>0</v>
          </cell>
          <cell r="DL100">
            <v>0</v>
          </cell>
          <cell r="DM100">
            <v>0</v>
          </cell>
          <cell r="DN100">
            <v>0</v>
          </cell>
          <cell r="DO100">
            <v>0</v>
          </cell>
          <cell r="DP100">
            <v>0</v>
          </cell>
          <cell r="DQ100">
            <v>0</v>
          </cell>
          <cell r="DR100">
            <v>0</v>
          </cell>
          <cell r="DS100">
            <v>0</v>
          </cell>
          <cell r="DU100" t="str">
            <v>MCC 2127CCY00062</v>
          </cell>
          <cell r="DV100">
            <v>4000000</v>
          </cell>
          <cell r="DW100">
            <v>1</v>
          </cell>
          <cell r="DX100">
            <v>1</v>
          </cell>
          <cell r="DY100">
            <v>4000000</v>
          </cell>
          <cell r="DZ100">
            <v>4445154.0256000012</v>
          </cell>
          <cell r="EB100">
            <v>4445154.0256000012</v>
          </cell>
          <cell r="EC100" t="str">
            <v>Def</v>
          </cell>
          <cell r="ED100" t="str">
            <v>Community Service facilities</v>
          </cell>
        </row>
        <row r="101">
          <cell r="D101" t="str">
            <v>PC2010129</v>
          </cell>
          <cell r="E101" t="str">
            <v>Comm Facility Renew (Papakura)</v>
          </cell>
          <cell r="F101" t="str">
            <v>Auckland Council</v>
          </cell>
          <cell r="G101" t="str">
            <v>Community development, arts and culture</v>
          </cell>
          <cell r="H101" t="str">
            <v>E160540</v>
          </cell>
          <cell r="I101" t="str">
            <v>Community facilities south management</v>
          </cell>
          <cell r="J101" t="str">
            <v>Community</v>
          </cell>
          <cell r="K101" t="str">
            <v>Local community services</v>
          </cell>
          <cell r="L101" t="str">
            <v>Local community facilities</v>
          </cell>
          <cell r="M101" t="str">
            <v>Local activities</v>
          </cell>
          <cell r="N101" t="str">
            <v>Local community services</v>
          </cell>
          <cell r="O101" t="str">
            <v>Local community facilities</v>
          </cell>
          <cell r="P101" t="str">
            <v>Community</v>
          </cell>
          <cell r="Q101" t="str">
            <v>Local community services</v>
          </cell>
          <cell r="R101" t="str">
            <v>Local community facilities</v>
          </cell>
          <cell r="S101" t="str">
            <v>A1021405</v>
          </cell>
          <cell r="T101" t="str">
            <v>A1021405</v>
          </cell>
          <cell r="U101" t="str">
            <v>Local community centres</v>
          </cell>
          <cell r="V101" t="str">
            <v>L165</v>
          </cell>
          <cell r="W101" t="str">
            <v>Papakura</v>
          </cell>
          <cell r="X101" t="str">
            <v>PL40810</v>
          </cell>
          <cell r="Y101" t="str">
            <v>Expense</v>
          </cell>
          <cell r="Z101">
            <v>20110701</v>
          </cell>
          <cell r="AA101">
            <v>20220630</v>
          </cell>
          <cell r="AB101">
            <v>1</v>
          </cell>
          <cell r="AC101" t="str">
            <v>Programme</v>
          </cell>
          <cell r="AD101">
            <v>0</v>
          </cell>
          <cell r="AE101">
            <v>0</v>
          </cell>
          <cell r="AF101">
            <v>0</v>
          </cell>
          <cell r="AG101">
            <v>1</v>
          </cell>
          <cell r="AH101">
            <v>5</v>
          </cell>
          <cell r="AI101" t="str">
            <v>Community Facilities</v>
          </cell>
          <cell r="AJ101" t="str">
            <v>Buildings (Capex)</v>
          </cell>
          <cell r="AK101">
            <v>75</v>
          </cell>
          <cell r="AM101">
            <v>1</v>
          </cell>
          <cell r="AS101">
            <v>97000</v>
          </cell>
          <cell r="AT101">
            <v>125459</v>
          </cell>
          <cell r="AU101">
            <v>21500</v>
          </cell>
          <cell r="AV101">
            <v>62500</v>
          </cell>
          <cell r="AW101">
            <v>50000</v>
          </cell>
          <cell r="AX101">
            <v>60500</v>
          </cell>
          <cell r="AY101">
            <v>50000</v>
          </cell>
          <cell r="AZ101">
            <v>62500</v>
          </cell>
          <cell r="BA101">
            <v>60000</v>
          </cell>
          <cell r="BB101">
            <v>60000</v>
          </cell>
          <cell r="BC101">
            <v>60000</v>
          </cell>
          <cell r="BD101">
            <v>3.1E-2</v>
          </cell>
          <cell r="BE101">
            <v>6.1930000000000041E-2</v>
          </cell>
          <cell r="BF101">
            <v>9.3787900000000146E-2</v>
          </cell>
          <cell r="BG101">
            <v>0.12878911280000027</v>
          </cell>
          <cell r="BH101">
            <v>0.16491036440960039</v>
          </cell>
          <cell r="BI101">
            <v>0.19869276497747879</v>
          </cell>
          <cell r="BJ101">
            <v>0.23225616239684821</v>
          </cell>
          <cell r="BK101">
            <v>0.27045610343115034</v>
          </cell>
          <cell r="BL101">
            <v>0.31238115484437823</v>
          </cell>
          <cell r="BM101">
            <v>0.35568973295424255</v>
          </cell>
          <cell r="BN101">
            <v>0</v>
          </cell>
          <cell r="BO101">
            <v>3889.2289999999998</v>
          </cell>
          <cell r="BP101">
            <v>1331.4950000000008</v>
          </cell>
          <cell r="BQ101">
            <v>5861.7437500000087</v>
          </cell>
          <cell r="BR101">
            <v>6439.4556400000138</v>
          </cell>
          <cell r="BS101">
            <v>9977.0770467808234</v>
          </cell>
          <cell r="BT101">
            <v>9934.63824887394</v>
          </cell>
          <cell r="BU101">
            <v>14516.010149803013</v>
          </cell>
          <cell r="BV101">
            <v>16227.366205869021</v>
          </cell>
          <cell r="BW101">
            <v>18742.869290662693</v>
          </cell>
          <cell r="BX101">
            <v>21341.383977254554</v>
          </cell>
          <cell r="BY101">
            <v>97000</v>
          </cell>
          <cell r="BZ101">
            <v>129348.22900000001</v>
          </cell>
          <cell r="CA101">
            <v>22831.495000000003</v>
          </cell>
          <cell r="CB101">
            <v>68361.743750000009</v>
          </cell>
          <cell r="CC101">
            <v>56439.455640000015</v>
          </cell>
          <cell r="CD101">
            <v>70477.077046780818</v>
          </cell>
          <cell r="CE101">
            <v>59934.63824887394</v>
          </cell>
          <cell r="CF101">
            <v>77016.010149803013</v>
          </cell>
          <cell r="CG101">
            <v>76227.366205869024</v>
          </cell>
          <cell r="CH101">
            <v>78742.869290662697</v>
          </cell>
          <cell r="CI101">
            <v>81341.383977254562</v>
          </cell>
          <cell r="CK101">
            <v>0</v>
          </cell>
          <cell r="CL101">
            <v>0</v>
          </cell>
          <cell r="CM101">
            <v>0</v>
          </cell>
          <cell r="CN101">
            <v>0</v>
          </cell>
          <cell r="CO101">
            <v>0</v>
          </cell>
          <cell r="CP101">
            <v>0</v>
          </cell>
          <cell r="CQ101">
            <v>0</v>
          </cell>
          <cell r="CR101">
            <v>0</v>
          </cell>
          <cell r="CS101">
            <v>0</v>
          </cell>
          <cell r="CT101">
            <v>0</v>
          </cell>
          <cell r="CU101">
            <v>0</v>
          </cell>
          <cell r="CW101">
            <v>0</v>
          </cell>
          <cell r="CX101">
            <v>0</v>
          </cell>
          <cell r="CY101">
            <v>0</v>
          </cell>
          <cell r="CZ101">
            <v>0</v>
          </cell>
          <cell r="DA101">
            <v>0</v>
          </cell>
          <cell r="DB101">
            <v>0</v>
          </cell>
          <cell r="DC101">
            <v>0</v>
          </cell>
          <cell r="DD101">
            <v>0</v>
          </cell>
          <cell r="DE101">
            <v>0</v>
          </cell>
          <cell r="DF101">
            <v>0</v>
          </cell>
          <cell r="DG101">
            <v>0</v>
          </cell>
          <cell r="DI101">
            <v>97000</v>
          </cell>
          <cell r="DJ101">
            <v>129348.22900000001</v>
          </cell>
          <cell r="DK101">
            <v>22831.495000000003</v>
          </cell>
          <cell r="DL101">
            <v>68361.743750000009</v>
          </cell>
          <cell r="DM101">
            <v>56439.455640000015</v>
          </cell>
          <cell r="DN101">
            <v>70477.077046780818</v>
          </cell>
          <cell r="DO101">
            <v>59934.63824887394</v>
          </cell>
          <cell r="DP101">
            <v>77016.010149803013</v>
          </cell>
          <cell r="DQ101">
            <v>76227.366205869024</v>
          </cell>
          <cell r="DR101">
            <v>78742.869290662697</v>
          </cell>
          <cell r="DS101">
            <v>81341.383977254562</v>
          </cell>
          <cell r="DU101" t="str">
            <v>PDC 41848733</v>
          </cell>
          <cell r="DV101">
            <v>0</v>
          </cell>
          <cell r="DW101">
            <v>0</v>
          </cell>
          <cell r="DX101">
            <v>1</v>
          </cell>
          <cell r="DY101">
            <v>612459</v>
          </cell>
          <cell r="DZ101">
            <v>720720.26830924419</v>
          </cell>
          <cell r="EB101">
            <v>720720.26830924419</v>
          </cell>
          <cell r="EC101" t="str">
            <v>Def</v>
          </cell>
          <cell r="ED101" t="str">
            <v>Community Service facilities</v>
          </cell>
        </row>
        <row r="102">
          <cell r="D102" t="str">
            <v>PC2010130</v>
          </cell>
          <cell r="E102" t="str">
            <v>Ahuroa Hall renewals</v>
          </cell>
          <cell r="F102" t="str">
            <v>Auckland Council</v>
          </cell>
          <cell r="G102" t="str">
            <v>Community development, arts and culture</v>
          </cell>
          <cell r="H102" t="str">
            <v>E160530</v>
          </cell>
          <cell r="I102" t="str">
            <v>Community facilities management</v>
          </cell>
          <cell r="J102" t="str">
            <v>Community</v>
          </cell>
          <cell r="K102" t="str">
            <v>Local community services</v>
          </cell>
          <cell r="L102" t="str">
            <v>Local community facilities</v>
          </cell>
          <cell r="M102" t="str">
            <v>Local activities</v>
          </cell>
          <cell r="N102" t="str">
            <v>Local community services</v>
          </cell>
          <cell r="O102" t="str">
            <v>Local community facilities</v>
          </cell>
          <cell r="P102" t="str">
            <v>Community</v>
          </cell>
          <cell r="Q102" t="str">
            <v>Local community services</v>
          </cell>
          <cell r="R102" t="str">
            <v>Local community facilities</v>
          </cell>
          <cell r="S102" t="str">
            <v>A1021405</v>
          </cell>
          <cell r="T102" t="str">
            <v>A1021405</v>
          </cell>
          <cell r="U102" t="str">
            <v>Local community centres</v>
          </cell>
          <cell r="V102" t="str">
            <v>L175</v>
          </cell>
          <cell r="W102" t="str">
            <v>Rodney</v>
          </cell>
          <cell r="X102" t="str">
            <v>PL40810</v>
          </cell>
          <cell r="Y102" t="str">
            <v>Expense</v>
          </cell>
          <cell r="Z102">
            <v>20110701</v>
          </cell>
          <cell r="AA102">
            <v>20180630</v>
          </cell>
          <cell r="AB102">
            <v>1</v>
          </cell>
          <cell r="AC102" t="str">
            <v>Programme</v>
          </cell>
          <cell r="AD102">
            <v>0</v>
          </cell>
          <cell r="AE102">
            <v>0</v>
          </cell>
          <cell r="AF102">
            <v>0</v>
          </cell>
          <cell r="AG102">
            <v>1</v>
          </cell>
          <cell r="AH102">
            <v>5</v>
          </cell>
          <cell r="AI102" t="str">
            <v>Community Facilities</v>
          </cell>
          <cell r="AJ102" t="str">
            <v>Buildings (Capex)</v>
          </cell>
          <cell r="AK102">
            <v>75</v>
          </cell>
          <cell r="AM102">
            <v>1</v>
          </cell>
          <cell r="AS102">
            <v>10241</v>
          </cell>
          <cell r="AY102">
            <v>30785</v>
          </cell>
          <cell r="BD102">
            <v>3.1E-2</v>
          </cell>
          <cell r="BE102">
            <v>6.1930000000000041E-2</v>
          </cell>
          <cell r="BF102">
            <v>9.3787900000000146E-2</v>
          </cell>
          <cell r="BG102">
            <v>0.12878911280000027</v>
          </cell>
          <cell r="BH102">
            <v>0.16491036440960039</v>
          </cell>
          <cell r="BI102">
            <v>0.19869276497747879</v>
          </cell>
          <cell r="BJ102">
            <v>0.23225616239684821</v>
          </cell>
          <cell r="BK102">
            <v>0.27045610343115034</v>
          </cell>
          <cell r="BL102">
            <v>0.31238115484437823</v>
          </cell>
          <cell r="BM102">
            <v>0.35568973295424255</v>
          </cell>
          <cell r="BN102">
            <v>0</v>
          </cell>
          <cell r="BO102">
            <v>0</v>
          </cell>
          <cell r="BP102">
            <v>0</v>
          </cell>
          <cell r="BQ102">
            <v>0</v>
          </cell>
          <cell r="BR102">
            <v>0</v>
          </cell>
          <cell r="BS102">
            <v>0</v>
          </cell>
          <cell r="BT102">
            <v>6116.7567698316843</v>
          </cell>
          <cell r="BU102">
            <v>0</v>
          </cell>
          <cell r="BV102">
            <v>0</v>
          </cell>
          <cell r="BW102">
            <v>0</v>
          </cell>
          <cell r="BX102">
            <v>0</v>
          </cell>
          <cell r="BY102">
            <v>10241</v>
          </cell>
          <cell r="BZ102">
            <v>0</v>
          </cell>
          <cell r="CA102">
            <v>0</v>
          </cell>
          <cell r="CB102">
            <v>0</v>
          </cell>
          <cell r="CC102">
            <v>0</v>
          </cell>
          <cell r="CD102">
            <v>0</v>
          </cell>
          <cell r="CE102">
            <v>36901.756769831685</v>
          </cell>
          <cell r="CF102">
            <v>0</v>
          </cell>
          <cell r="CG102">
            <v>0</v>
          </cell>
          <cell r="CH102">
            <v>0</v>
          </cell>
          <cell r="CI102">
            <v>0</v>
          </cell>
          <cell r="CK102">
            <v>0</v>
          </cell>
          <cell r="CL102">
            <v>0</v>
          </cell>
          <cell r="CM102">
            <v>0</v>
          </cell>
          <cell r="CN102">
            <v>0</v>
          </cell>
          <cell r="CO102">
            <v>0</v>
          </cell>
          <cell r="CP102">
            <v>0</v>
          </cell>
          <cell r="CQ102">
            <v>0</v>
          </cell>
          <cell r="CR102">
            <v>0</v>
          </cell>
          <cell r="CS102">
            <v>0</v>
          </cell>
          <cell r="CT102">
            <v>0</v>
          </cell>
          <cell r="CU102">
            <v>0</v>
          </cell>
          <cell r="CW102">
            <v>0</v>
          </cell>
          <cell r="CX102">
            <v>0</v>
          </cell>
          <cell r="CY102">
            <v>0</v>
          </cell>
          <cell r="CZ102">
            <v>0</v>
          </cell>
          <cell r="DA102">
            <v>0</v>
          </cell>
          <cell r="DB102">
            <v>0</v>
          </cell>
          <cell r="DC102">
            <v>0</v>
          </cell>
          <cell r="DD102">
            <v>0</v>
          </cell>
          <cell r="DE102">
            <v>0</v>
          </cell>
          <cell r="DF102">
            <v>0</v>
          </cell>
          <cell r="DG102">
            <v>0</v>
          </cell>
          <cell r="DI102">
            <v>10241</v>
          </cell>
          <cell r="DJ102">
            <v>0</v>
          </cell>
          <cell r="DK102">
            <v>0</v>
          </cell>
          <cell r="DL102">
            <v>0</v>
          </cell>
          <cell r="DM102">
            <v>0</v>
          </cell>
          <cell r="DN102">
            <v>0</v>
          </cell>
          <cell r="DO102">
            <v>36901.756769831685</v>
          </cell>
          <cell r="DP102">
            <v>0</v>
          </cell>
          <cell r="DQ102">
            <v>0</v>
          </cell>
          <cell r="DR102">
            <v>0</v>
          </cell>
          <cell r="DS102">
            <v>0</v>
          </cell>
          <cell r="DU102" t="str">
            <v>RDC 42113-1</v>
          </cell>
          <cell r="DV102">
            <v>0</v>
          </cell>
          <cell r="DW102">
            <v>0</v>
          </cell>
          <cell r="DX102">
            <v>1</v>
          </cell>
          <cell r="DY102">
            <v>30785</v>
          </cell>
          <cell r="DZ102">
            <v>36901.756769831685</v>
          </cell>
          <cell r="EB102">
            <v>36901.756769831685</v>
          </cell>
          <cell r="EC102" t="str">
            <v>Def</v>
          </cell>
          <cell r="ED102" t="str">
            <v>Community Service facilities</v>
          </cell>
        </row>
        <row r="103">
          <cell r="D103" t="str">
            <v>PC2010131</v>
          </cell>
          <cell r="E103" t="str">
            <v>Comm Hall Ext Repaint (Coatesville)</v>
          </cell>
          <cell r="F103" t="str">
            <v>Auckland Council</v>
          </cell>
          <cell r="G103" t="str">
            <v>Community development, arts and culture</v>
          </cell>
          <cell r="H103" t="str">
            <v>E160530</v>
          </cell>
          <cell r="I103" t="str">
            <v>Community facilities management</v>
          </cell>
          <cell r="J103" t="str">
            <v>Community</v>
          </cell>
          <cell r="K103" t="str">
            <v>Local community services</v>
          </cell>
          <cell r="L103" t="str">
            <v>Local community facilities</v>
          </cell>
          <cell r="M103" t="str">
            <v>Local activities</v>
          </cell>
          <cell r="N103" t="str">
            <v>Local community services</v>
          </cell>
          <cell r="O103" t="str">
            <v>Local community facilities</v>
          </cell>
          <cell r="P103" t="str">
            <v>Community</v>
          </cell>
          <cell r="Q103" t="str">
            <v>Local community services</v>
          </cell>
          <cell r="R103" t="str">
            <v>Local community facilities</v>
          </cell>
          <cell r="S103" t="str">
            <v>A1021405</v>
          </cell>
          <cell r="T103" t="str">
            <v>A1021405</v>
          </cell>
          <cell r="U103" t="str">
            <v>Local community centres</v>
          </cell>
          <cell r="V103" t="str">
            <v>L175</v>
          </cell>
          <cell r="W103" t="str">
            <v>Rodney</v>
          </cell>
          <cell r="X103" t="str">
            <v>PL40810</v>
          </cell>
          <cell r="Y103" t="str">
            <v>Expense</v>
          </cell>
          <cell r="Z103">
            <v>20120701</v>
          </cell>
          <cell r="AA103">
            <v>20160630</v>
          </cell>
          <cell r="AB103">
            <v>1</v>
          </cell>
          <cell r="AC103" t="str">
            <v>Programme</v>
          </cell>
          <cell r="AD103">
            <v>0</v>
          </cell>
          <cell r="AE103">
            <v>0</v>
          </cell>
          <cell r="AF103">
            <v>0</v>
          </cell>
          <cell r="AG103">
            <v>1</v>
          </cell>
          <cell r="AH103">
            <v>5</v>
          </cell>
          <cell r="AI103" t="str">
            <v>Community Facilities</v>
          </cell>
          <cell r="AJ103" t="str">
            <v>Buildings (Capex)</v>
          </cell>
          <cell r="AK103">
            <v>25</v>
          </cell>
          <cell r="AM103">
            <v>1</v>
          </cell>
          <cell r="AT103">
            <v>10308</v>
          </cell>
          <cell r="AW103">
            <v>30811</v>
          </cell>
          <cell r="BD103">
            <v>3.1E-2</v>
          </cell>
          <cell r="BE103">
            <v>6.1930000000000041E-2</v>
          </cell>
          <cell r="BF103">
            <v>9.3787900000000146E-2</v>
          </cell>
          <cell r="BG103">
            <v>0.12878911280000027</v>
          </cell>
          <cell r="BH103">
            <v>0.16491036440960039</v>
          </cell>
          <cell r="BI103">
            <v>0.19869276497747879</v>
          </cell>
          <cell r="BJ103">
            <v>0.23225616239684821</v>
          </cell>
          <cell r="BK103">
            <v>0.27045610343115034</v>
          </cell>
          <cell r="BL103">
            <v>0.31238115484437823</v>
          </cell>
          <cell r="BM103">
            <v>0.35568973295424255</v>
          </cell>
          <cell r="BN103">
            <v>0</v>
          </cell>
          <cell r="BO103">
            <v>319.548</v>
          </cell>
          <cell r="BP103">
            <v>0</v>
          </cell>
          <cell r="BQ103">
            <v>0</v>
          </cell>
          <cell r="BR103">
            <v>3968.1213544808083</v>
          </cell>
          <cell r="BS103">
            <v>0</v>
          </cell>
          <cell r="BT103">
            <v>0</v>
          </cell>
          <cell r="BU103">
            <v>0</v>
          </cell>
          <cell r="BV103">
            <v>0</v>
          </cell>
          <cell r="BW103">
            <v>0</v>
          </cell>
          <cell r="BX103">
            <v>0</v>
          </cell>
          <cell r="BY103">
            <v>0</v>
          </cell>
          <cell r="BZ103">
            <v>10627.548000000001</v>
          </cell>
          <cell r="CA103">
            <v>0</v>
          </cell>
          <cell r="CB103">
            <v>0</v>
          </cell>
          <cell r="CC103">
            <v>34779.121354480805</v>
          </cell>
          <cell r="CD103">
            <v>0</v>
          </cell>
          <cell r="CE103">
            <v>0</v>
          </cell>
          <cell r="CF103">
            <v>0</v>
          </cell>
          <cell r="CG103">
            <v>0</v>
          </cell>
          <cell r="CH103">
            <v>0</v>
          </cell>
          <cell r="CI103">
            <v>0</v>
          </cell>
          <cell r="CK103">
            <v>0</v>
          </cell>
          <cell r="CL103">
            <v>0</v>
          </cell>
          <cell r="CM103">
            <v>0</v>
          </cell>
          <cell r="CN103">
            <v>0</v>
          </cell>
          <cell r="CO103">
            <v>0</v>
          </cell>
          <cell r="CP103">
            <v>0</v>
          </cell>
          <cell r="CQ103">
            <v>0</v>
          </cell>
          <cell r="CR103">
            <v>0</v>
          </cell>
          <cell r="CS103">
            <v>0</v>
          </cell>
          <cell r="CT103">
            <v>0</v>
          </cell>
          <cell r="CU103">
            <v>0</v>
          </cell>
          <cell r="CW103">
            <v>0</v>
          </cell>
          <cell r="CX103">
            <v>0</v>
          </cell>
          <cell r="CY103">
            <v>0</v>
          </cell>
          <cell r="CZ103">
            <v>0</v>
          </cell>
          <cell r="DA103">
            <v>0</v>
          </cell>
          <cell r="DB103">
            <v>0</v>
          </cell>
          <cell r="DC103">
            <v>0</v>
          </cell>
          <cell r="DD103">
            <v>0</v>
          </cell>
          <cell r="DE103">
            <v>0</v>
          </cell>
          <cell r="DF103">
            <v>0</v>
          </cell>
          <cell r="DG103">
            <v>0</v>
          </cell>
          <cell r="DI103">
            <v>0</v>
          </cell>
          <cell r="DJ103">
            <v>10627.548000000001</v>
          </cell>
          <cell r="DK103">
            <v>0</v>
          </cell>
          <cell r="DL103">
            <v>0</v>
          </cell>
          <cell r="DM103">
            <v>34779.121354480805</v>
          </cell>
          <cell r="DN103">
            <v>0</v>
          </cell>
          <cell r="DO103">
            <v>0</v>
          </cell>
          <cell r="DP103">
            <v>0</v>
          </cell>
          <cell r="DQ103">
            <v>0</v>
          </cell>
          <cell r="DR103">
            <v>0</v>
          </cell>
          <cell r="DS103">
            <v>0</v>
          </cell>
          <cell r="DU103" t="str">
            <v>RDC 42114-2</v>
          </cell>
          <cell r="DV103">
            <v>0</v>
          </cell>
          <cell r="DW103">
            <v>0</v>
          </cell>
          <cell r="DX103">
            <v>1</v>
          </cell>
          <cell r="DY103">
            <v>41119</v>
          </cell>
          <cell r="DZ103">
            <v>45406.669354480808</v>
          </cell>
          <cell r="EB103">
            <v>45406.669354480808</v>
          </cell>
          <cell r="EC103" t="str">
            <v>Def</v>
          </cell>
          <cell r="ED103" t="str">
            <v>Community Service facilities</v>
          </cell>
        </row>
        <row r="104">
          <cell r="D104" t="str">
            <v>PC2010132</v>
          </cell>
          <cell r="E104" t="str">
            <v>Comm Hall Floor Renew (Coatesville)</v>
          </cell>
          <cell r="F104" t="str">
            <v>Auckland Council</v>
          </cell>
          <cell r="G104" t="str">
            <v>Community development, arts and culture</v>
          </cell>
          <cell r="H104" t="str">
            <v>E160530</v>
          </cell>
          <cell r="I104" t="str">
            <v>Community facilities management</v>
          </cell>
          <cell r="J104" t="str">
            <v>Community</v>
          </cell>
          <cell r="K104" t="str">
            <v>Local community services</v>
          </cell>
          <cell r="L104" t="str">
            <v>Local community facilities</v>
          </cell>
          <cell r="M104" t="str">
            <v>Local activities</v>
          </cell>
          <cell r="N104" t="str">
            <v>Local community services</v>
          </cell>
          <cell r="O104" t="str">
            <v>Local community facilities</v>
          </cell>
          <cell r="P104" t="str">
            <v>Community</v>
          </cell>
          <cell r="Q104" t="str">
            <v>Local community services</v>
          </cell>
          <cell r="R104" t="str">
            <v>Local community facilities</v>
          </cell>
          <cell r="S104" t="str">
            <v>A1021405</v>
          </cell>
          <cell r="T104" t="str">
            <v>A1021405</v>
          </cell>
          <cell r="U104" t="str">
            <v>Local community centres</v>
          </cell>
          <cell r="V104" t="str">
            <v>L175</v>
          </cell>
          <cell r="W104" t="str">
            <v>Rodney</v>
          </cell>
          <cell r="X104" t="str">
            <v>PL40810</v>
          </cell>
          <cell r="Y104" t="str">
            <v>Expense</v>
          </cell>
          <cell r="Z104">
            <v>20120701</v>
          </cell>
          <cell r="AA104">
            <v>20160630</v>
          </cell>
          <cell r="AB104">
            <v>1</v>
          </cell>
          <cell r="AC104" t="str">
            <v>Programme</v>
          </cell>
          <cell r="AD104">
            <v>0</v>
          </cell>
          <cell r="AE104">
            <v>0</v>
          </cell>
          <cell r="AF104">
            <v>0</v>
          </cell>
          <cell r="AG104">
            <v>1</v>
          </cell>
          <cell r="AH104">
            <v>5</v>
          </cell>
          <cell r="AI104" t="str">
            <v>Community Facilities</v>
          </cell>
          <cell r="AJ104" t="str">
            <v>Buildings (Capex)</v>
          </cell>
          <cell r="AK104">
            <v>25</v>
          </cell>
          <cell r="AM104">
            <v>1</v>
          </cell>
          <cell r="AT104">
            <v>10308</v>
          </cell>
          <cell r="AW104">
            <v>30811</v>
          </cell>
          <cell r="BD104">
            <v>3.1E-2</v>
          </cell>
          <cell r="BE104">
            <v>6.1930000000000041E-2</v>
          </cell>
          <cell r="BF104">
            <v>9.3787900000000146E-2</v>
          </cell>
          <cell r="BG104">
            <v>0.12878911280000027</v>
          </cell>
          <cell r="BH104">
            <v>0.16491036440960039</v>
          </cell>
          <cell r="BI104">
            <v>0.19869276497747879</v>
          </cell>
          <cell r="BJ104">
            <v>0.23225616239684821</v>
          </cell>
          <cell r="BK104">
            <v>0.27045610343115034</v>
          </cell>
          <cell r="BL104">
            <v>0.31238115484437823</v>
          </cell>
          <cell r="BM104">
            <v>0.35568973295424255</v>
          </cell>
          <cell r="BN104">
            <v>0</v>
          </cell>
          <cell r="BO104">
            <v>319.548</v>
          </cell>
          <cell r="BP104">
            <v>0</v>
          </cell>
          <cell r="BQ104">
            <v>0</v>
          </cell>
          <cell r="BR104">
            <v>3968.1213544808083</v>
          </cell>
          <cell r="BS104">
            <v>0</v>
          </cell>
          <cell r="BT104">
            <v>0</v>
          </cell>
          <cell r="BU104">
            <v>0</v>
          </cell>
          <cell r="BV104">
            <v>0</v>
          </cell>
          <cell r="BW104">
            <v>0</v>
          </cell>
          <cell r="BX104">
            <v>0</v>
          </cell>
          <cell r="BY104">
            <v>0</v>
          </cell>
          <cell r="BZ104">
            <v>10627.548000000001</v>
          </cell>
          <cell r="CA104">
            <v>0</v>
          </cell>
          <cell r="CB104">
            <v>0</v>
          </cell>
          <cell r="CC104">
            <v>34779.121354480805</v>
          </cell>
          <cell r="CD104">
            <v>0</v>
          </cell>
          <cell r="CE104">
            <v>0</v>
          </cell>
          <cell r="CF104">
            <v>0</v>
          </cell>
          <cell r="CG104">
            <v>0</v>
          </cell>
          <cell r="CH104">
            <v>0</v>
          </cell>
          <cell r="CI104">
            <v>0</v>
          </cell>
          <cell r="CK104">
            <v>0</v>
          </cell>
          <cell r="CL104">
            <v>0</v>
          </cell>
          <cell r="CM104">
            <v>0</v>
          </cell>
          <cell r="CN104">
            <v>0</v>
          </cell>
          <cell r="CO104">
            <v>0</v>
          </cell>
          <cell r="CP104">
            <v>0</v>
          </cell>
          <cell r="CQ104">
            <v>0</v>
          </cell>
          <cell r="CR104">
            <v>0</v>
          </cell>
          <cell r="CS104">
            <v>0</v>
          </cell>
          <cell r="CT104">
            <v>0</v>
          </cell>
          <cell r="CU104">
            <v>0</v>
          </cell>
          <cell r="CW104">
            <v>0</v>
          </cell>
          <cell r="CX104">
            <v>0</v>
          </cell>
          <cell r="CY104">
            <v>0</v>
          </cell>
          <cell r="CZ104">
            <v>0</v>
          </cell>
          <cell r="DA104">
            <v>0</v>
          </cell>
          <cell r="DB104">
            <v>0</v>
          </cell>
          <cell r="DC104">
            <v>0</v>
          </cell>
          <cell r="DD104">
            <v>0</v>
          </cell>
          <cell r="DE104">
            <v>0</v>
          </cell>
          <cell r="DF104">
            <v>0</v>
          </cell>
          <cell r="DG104">
            <v>0</v>
          </cell>
          <cell r="DI104">
            <v>0</v>
          </cell>
          <cell r="DJ104">
            <v>10627.548000000001</v>
          </cell>
          <cell r="DK104">
            <v>0</v>
          </cell>
          <cell r="DL104">
            <v>0</v>
          </cell>
          <cell r="DM104">
            <v>34779.121354480805</v>
          </cell>
          <cell r="DN104">
            <v>0</v>
          </cell>
          <cell r="DO104">
            <v>0</v>
          </cell>
          <cell r="DP104">
            <v>0</v>
          </cell>
          <cell r="DQ104">
            <v>0</v>
          </cell>
          <cell r="DR104">
            <v>0</v>
          </cell>
          <cell r="DS104">
            <v>0</v>
          </cell>
          <cell r="DU104" t="str">
            <v>RDC 42114-1</v>
          </cell>
          <cell r="DV104">
            <v>0</v>
          </cell>
          <cell r="DW104">
            <v>0</v>
          </cell>
          <cell r="DX104">
            <v>1</v>
          </cell>
          <cell r="DY104">
            <v>41119</v>
          </cell>
          <cell r="DZ104">
            <v>45406.669354480808</v>
          </cell>
          <cell r="EB104">
            <v>45406.669354480808</v>
          </cell>
          <cell r="EC104" t="str">
            <v>Def</v>
          </cell>
          <cell r="ED104" t="str">
            <v>Community Service facilities</v>
          </cell>
        </row>
        <row r="105">
          <cell r="D105" t="str">
            <v>PC2010133</v>
          </cell>
          <cell r="E105" t="str">
            <v>Comm Hall Renew (Rodney)</v>
          </cell>
          <cell r="F105" t="str">
            <v>Auckland Council</v>
          </cell>
          <cell r="G105" t="str">
            <v>Community development, arts and culture</v>
          </cell>
          <cell r="H105" t="str">
            <v>E160530</v>
          </cell>
          <cell r="I105" t="str">
            <v>Community facilities management</v>
          </cell>
          <cell r="J105" t="str">
            <v>Community</v>
          </cell>
          <cell r="K105" t="str">
            <v>Local community services</v>
          </cell>
          <cell r="L105" t="str">
            <v>Local community facilities</v>
          </cell>
          <cell r="M105" t="str">
            <v>Local activities</v>
          </cell>
          <cell r="N105" t="str">
            <v>Local community services</v>
          </cell>
          <cell r="O105" t="str">
            <v>Local community facilities</v>
          </cell>
          <cell r="P105" t="str">
            <v>Community</v>
          </cell>
          <cell r="Q105" t="str">
            <v>Local community services</v>
          </cell>
          <cell r="R105" t="str">
            <v>Local community facilities</v>
          </cell>
          <cell r="S105" t="str">
            <v>A1021405</v>
          </cell>
          <cell r="T105" t="str">
            <v>A1021405</v>
          </cell>
          <cell r="U105" t="str">
            <v>Local community centres</v>
          </cell>
          <cell r="V105" t="str">
            <v>L175</v>
          </cell>
          <cell r="W105" t="str">
            <v>Rodney</v>
          </cell>
          <cell r="X105" t="str">
            <v>PL40810</v>
          </cell>
          <cell r="Y105" t="str">
            <v>Expense</v>
          </cell>
          <cell r="Z105">
            <v>20140701</v>
          </cell>
          <cell r="AA105">
            <v>20220630</v>
          </cell>
          <cell r="AB105">
            <v>1</v>
          </cell>
          <cell r="AC105" t="str">
            <v>Programme</v>
          </cell>
          <cell r="AD105">
            <v>0</v>
          </cell>
          <cell r="AE105">
            <v>0</v>
          </cell>
          <cell r="AF105">
            <v>0</v>
          </cell>
          <cell r="AG105">
            <v>1</v>
          </cell>
          <cell r="AH105">
            <v>5</v>
          </cell>
          <cell r="AI105" t="str">
            <v>Community Facilities</v>
          </cell>
          <cell r="AJ105" t="str">
            <v>Buildings (Capex)</v>
          </cell>
          <cell r="AK105">
            <v>75</v>
          </cell>
          <cell r="AM105">
            <v>1</v>
          </cell>
          <cell r="AV105">
            <v>51304</v>
          </cell>
          <cell r="AW105">
            <v>51351</v>
          </cell>
          <cell r="AX105">
            <v>102701</v>
          </cell>
          <cell r="AY105">
            <v>102619</v>
          </cell>
          <cell r="AZ105">
            <v>102860</v>
          </cell>
          <cell r="BA105">
            <v>100000</v>
          </cell>
          <cell r="BB105">
            <v>100000</v>
          </cell>
          <cell r="BC105">
            <v>100000</v>
          </cell>
          <cell r="BD105">
            <v>3.1E-2</v>
          </cell>
          <cell r="BE105">
            <v>6.1930000000000041E-2</v>
          </cell>
          <cell r="BF105">
            <v>9.3787900000000146E-2</v>
          </cell>
          <cell r="BG105">
            <v>0.12878911280000027</v>
          </cell>
          <cell r="BH105">
            <v>0.16491036440960039</v>
          </cell>
          <cell r="BI105">
            <v>0.19869276497747879</v>
          </cell>
          <cell r="BJ105">
            <v>0.23225616239684821</v>
          </cell>
          <cell r="BK105">
            <v>0.27045610343115034</v>
          </cell>
          <cell r="BL105">
            <v>0.31238115484437823</v>
          </cell>
          <cell r="BM105">
            <v>0.35568973295424255</v>
          </cell>
          <cell r="BN105">
            <v>0</v>
          </cell>
          <cell r="BO105">
            <v>0</v>
          </cell>
          <cell r="BP105">
            <v>0</v>
          </cell>
          <cell r="BQ105">
            <v>4811.6944216000074</v>
          </cell>
          <cell r="BR105">
            <v>6613.4497313928141</v>
          </cell>
          <cell r="BS105">
            <v>16936.459335230371</v>
          </cell>
          <cell r="BT105">
            <v>20389.652849223894</v>
          </cell>
          <cell r="BU105">
            <v>23889.868864139808</v>
          </cell>
          <cell r="BV105">
            <v>27045.610343115033</v>
          </cell>
          <cell r="BW105">
            <v>31238.115484437822</v>
          </cell>
          <cell r="BX105">
            <v>35568.973295424257</v>
          </cell>
          <cell r="BY105">
            <v>0</v>
          </cell>
          <cell r="BZ105">
            <v>0</v>
          </cell>
          <cell r="CA105">
            <v>0</v>
          </cell>
          <cell r="CB105">
            <v>56115.694421600005</v>
          </cell>
          <cell r="CC105">
            <v>57964.449731392815</v>
          </cell>
          <cell r="CD105">
            <v>119637.45933523038</v>
          </cell>
          <cell r="CE105">
            <v>123008.6528492239</v>
          </cell>
          <cell r="CF105">
            <v>126749.8688641398</v>
          </cell>
          <cell r="CG105">
            <v>127045.61034311503</v>
          </cell>
          <cell r="CH105">
            <v>131238.11548443782</v>
          </cell>
          <cell r="CI105">
            <v>135568.97329542425</v>
          </cell>
          <cell r="CK105">
            <v>0</v>
          </cell>
          <cell r="CL105">
            <v>0</v>
          </cell>
          <cell r="CM105">
            <v>0</v>
          </cell>
          <cell r="CN105">
            <v>0</v>
          </cell>
          <cell r="CO105">
            <v>0</v>
          </cell>
          <cell r="CP105">
            <v>0</v>
          </cell>
          <cell r="CQ105">
            <v>0</v>
          </cell>
          <cell r="CR105">
            <v>0</v>
          </cell>
          <cell r="CS105">
            <v>0</v>
          </cell>
          <cell r="CT105">
            <v>0</v>
          </cell>
          <cell r="CU105">
            <v>0</v>
          </cell>
          <cell r="CW105">
            <v>0</v>
          </cell>
          <cell r="CX105">
            <v>0</v>
          </cell>
          <cell r="CY105">
            <v>0</v>
          </cell>
          <cell r="CZ105">
            <v>0</v>
          </cell>
          <cell r="DA105">
            <v>0</v>
          </cell>
          <cell r="DB105">
            <v>0</v>
          </cell>
          <cell r="DC105">
            <v>0</v>
          </cell>
          <cell r="DD105">
            <v>0</v>
          </cell>
          <cell r="DE105">
            <v>0</v>
          </cell>
          <cell r="DF105">
            <v>0</v>
          </cell>
          <cell r="DG105">
            <v>0</v>
          </cell>
          <cell r="DI105">
            <v>0</v>
          </cell>
          <cell r="DJ105">
            <v>0</v>
          </cell>
          <cell r="DK105">
            <v>0</v>
          </cell>
          <cell r="DL105">
            <v>56115.694421600005</v>
          </cell>
          <cell r="DM105">
            <v>57964.449731392815</v>
          </cell>
          <cell r="DN105">
            <v>119637.45933523038</v>
          </cell>
          <cell r="DO105">
            <v>123008.6528492239</v>
          </cell>
          <cell r="DP105">
            <v>126749.8688641398</v>
          </cell>
          <cell r="DQ105">
            <v>127045.61034311503</v>
          </cell>
          <cell r="DR105">
            <v>131238.11548443782</v>
          </cell>
          <cell r="DS105">
            <v>135568.97329542425</v>
          </cell>
          <cell r="DU105" t="str">
            <v>RDC 41882-2</v>
          </cell>
          <cell r="DV105">
            <v>0</v>
          </cell>
          <cell r="DW105">
            <v>0</v>
          </cell>
          <cell r="DX105">
            <v>1</v>
          </cell>
          <cell r="DY105">
            <v>710835</v>
          </cell>
          <cell r="DZ105">
            <v>877328.82432456396</v>
          </cell>
          <cell r="EB105">
            <v>877328.82432456396</v>
          </cell>
          <cell r="EC105" t="str">
            <v>Def</v>
          </cell>
          <cell r="ED105" t="str">
            <v>Community Service facilities</v>
          </cell>
        </row>
        <row r="106">
          <cell r="D106" t="str">
            <v>PC2010134</v>
          </cell>
          <cell r="E106" t="str">
            <v>Comm Hall Kitchen Upgr (Glasgow Park)</v>
          </cell>
          <cell r="F106" t="str">
            <v>Auckland Council</v>
          </cell>
          <cell r="G106" t="str">
            <v>Community development, arts and culture</v>
          </cell>
          <cell r="H106" t="str">
            <v>E160530</v>
          </cell>
          <cell r="I106" t="str">
            <v>Community facilities management</v>
          </cell>
          <cell r="J106" t="str">
            <v>Community</v>
          </cell>
          <cell r="K106" t="str">
            <v>Local community services</v>
          </cell>
          <cell r="L106" t="str">
            <v>Local community facilities</v>
          </cell>
          <cell r="M106" t="str">
            <v>Local activities</v>
          </cell>
          <cell r="N106" t="str">
            <v>Local community services</v>
          </cell>
          <cell r="O106" t="str">
            <v>Local community facilities</v>
          </cell>
          <cell r="P106" t="str">
            <v>Community</v>
          </cell>
          <cell r="Q106" t="str">
            <v>Local community services</v>
          </cell>
          <cell r="R106" t="str">
            <v>Local community facilities</v>
          </cell>
          <cell r="S106" t="str">
            <v>A1021405</v>
          </cell>
          <cell r="T106" t="str">
            <v>A1021405</v>
          </cell>
          <cell r="U106" t="str">
            <v>Local community centres</v>
          </cell>
          <cell r="V106" t="str">
            <v>L175</v>
          </cell>
          <cell r="W106" t="str">
            <v>Rodney</v>
          </cell>
          <cell r="X106" t="str">
            <v>PL40810</v>
          </cell>
          <cell r="Y106" t="str">
            <v>Expense</v>
          </cell>
          <cell r="Z106">
            <v>20130701</v>
          </cell>
          <cell r="AA106">
            <v>20140630</v>
          </cell>
          <cell r="AB106">
            <v>2</v>
          </cell>
          <cell r="AC106" t="str">
            <v>Discrete</v>
          </cell>
          <cell r="AD106">
            <v>0</v>
          </cell>
          <cell r="AE106">
            <v>0</v>
          </cell>
          <cell r="AF106">
            <v>0</v>
          </cell>
          <cell r="AG106">
            <v>1</v>
          </cell>
          <cell r="AH106">
            <v>5</v>
          </cell>
          <cell r="AI106" t="str">
            <v>Community Facilities</v>
          </cell>
          <cell r="AJ106" t="str">
            <v>Buildings (Capex)</v>
          </cell>
          <cell r="AK106">
            <v>25</v>
          </cell>
          <cell r="AM106">
            <v>1</v>
          </cell>
          <cell r="AU106">
            <v>30892</v>
          </cell>
          <cell r="BD106">
            <v>3.1E-2</v>
          </cell>
          <cell r="BE106">
            <v>6.1930000000000041E-2</v>
          </cell>
          <cell r="BF106">
            <v>9.3787900000000146E-2</v>
          </cell>
          <cell r="BG106">
            <v>0.12878911280000027</v>
          </cell>
          <cell r="BH106">
            <v>0.16491036440960039</v>
          </cell>
          <cell r="BI106">
            <v>0.19869276497747879</v>
          </cell>
          <cell r="BJ106">
            <v>0.23225616239684821</v>
          </cell>
          <cell r="BK106">
            <v>0.27045610343115034</v>
          </cell>
          <cell r="BL106">
            <v>0.31238115484437823</v>
          </cell>
          <cell r="BM106">
            <v>0.35568973295424255</v>
          </cell>
          <cell r="BN106">
            <v>0</v>
          </cell>
          <cell r="BO106">
            <v>0</v>
          </cell>
          <cell r="BP106">
            <v>1913.1415600000012</v>
          </cell>
          <cell r="BQ106">
            <v>0</v>
          </cell>
          <cell r="BR106">
            <v>0</v>
          </cell>
          <cell r="BS106">
            <v>0</v>
          </cell>
          <cell r="BT106">
            <v>0</v>
          </cell>
          <cell r="BU106">
            <v>0</v>
          </cell>
          <cell r="BV106">
            <v>0</v>
          </cell>
          <cell r="BW106">
            <v>0</v>
          </cell>
          <cell r="BX106">
            <v>0</v>
          </cell>
          <cell r="BY106">
            <v>0</v>
          </cell>
          <cell r="BZ106">
            <v>0</v>
          </cell>
          <cell r="CA106">
            <v>32805.141560000004</v>
          </cell>
          <cell r="CB106">
            <v>0</v>
          </cell>
          <cell r="CC106">
            <v>0</v>
          </cell>
          <cell r="CD106">
            <v>0</v>
          </cell>
          <cell r="CE106">
            <v>0</v>
          </cell>
          <cell r="CF106">
            <v>0</v>
          </cell>
          <cell r="CG106">
            <v>0</v>
          </cell>
          <cell r="CH106">
            <v>0</v>
          </cell>
          <cell r="CI106">
            <v>0</v>
          </cell>
          <cell r="CK106">
            <v>0</v>
          </cell>
          <cell r="CL106">
            <v>0</v>
          </cell>
          <cell r="CM106">
            <v>0</v>
          </cell>
          <cell r="CN106">
            <v>0</v>
          </cell>
          <cell r="CO106">
            <v>0</v>
          </cell>
          <cell r="CP106">
            <v>0</v>
          </cell>
          <cell r="CQ106">
            <v>0</v>
          </cell>
          <cell r="CR106">
            <v>0</v>
          </cell>
          <cell r="CS106">
            <v>0</v>
          </cell>
          <cell r="CT106">
            <v>0</v>
          </cell>
          <cell r="CU106">
            <v>0</v>
          </cell>
          <cell r="CW106">
            <v>0</v>
          </cell>
          <cell r="CX106">
            <v>0</v>
          </cell>
          <cell r="CY106">
            <v>0</v>
          </cell>
          <cell r="CZ106">
            <v>0</v>
          </cell>
          <cell r="DA106">
            <v>0</v>
          </cell>
          <cell r="DB106">
            <v>0</v>
          </cell>
          <cell r="DC106">
            <v>0</v>
          </cell>
          <cell r="DD106">
            <v>0</v>
          </cell>
          <cell r="DE106">
            <v>0</v>
          </cell>
          <cell r="DF106">
            <v>0</v>
          </cell>
          <cell r="DG106">
            <v>0</v>
          </cell>
          <cell r="DI106">
            <v>0</v>
          </cell>
          <cell r="DJ106">
            <v>0</v>
          </cell>
          <cell r="DK106">
            <v>32805.141560000004</v>
          </cell>
          <cell r="DL106">
            <v>0</v>
          </cell>
          <cell r="DM106">
            <v>0</v>
          </cell>
          <cell r="DN106">
            <v>0</v>
          </cell>
          <cell r="DO106">
            <v>0</v>
          </cell>
          <cell r="DP106">
            <v>0</v>
          </cell>
          <cell r="DQ106">
            <v>0</v>
          </cell>
          <cell r="DR106">
            <v>0</v>
          </cell>
          <cell r="DS106">
            <v>0</v>
          </cell>
          <cell r="DU106" t="str">
            <v>RDC 40187-1</v>
          </cell>
          <cell r="DV106">
            <v>0</v>
          </cell>
          <cell r="DW106">
            <v>0</v>
          </cell>
          <cell r="DX106">
            <v>1</v>
          </cell>
          <cell r="DY106">
            <v>30892</v>
          </cell>
          <cell r="DZ106">
            <v>32805.141560000004</v>
          </cell>
          <cell r="EB106">
            <v>32805.141560000004</v>
          </cell>
          <cell r="EC106" t="str">
            <v>Def</v>
          </cell>
          <cell r="ED106" t="str">
            <v>Community Service facilities</v>
          </cell>
        </row>
        <row r="107">
          <cell r="D107" t="str">
            <v>PC2010135</v>
          </cell>
          <cell r="E107" t="str">
            <v>Helensville Community Centre renewals</v>
          </cell>
          <cell r="F107" t="str">
            <v>Auckland Council</v>
          </cell>
          <cell r="G107" t="str">
            <v>Community development, arts and culture</v>
          </cell>
          <cell r="H107" t="str">
            <v>E160530</v>
          </cell>
          <cell r="I107" t="str">
            <v>Community facilities management</v>
          </cell>
          <cell r="J107" t="str">
            <v>Community</v>
          </cell>
          <cell r="K107" t="str">
            <v>Local community services</v>
          </cell>
          <cell r="L107" t="str">
            <v>Local community facilities</v>
          </cell>
          <cell r="M107" t="str">
            <v>Local activities</v>
          </cell>
          <cell r="N107" t="str">
            <v>Local community services</v>
          </cell>
          <cell r="O107" t="str">
            <v>Local community facilities</v>
          </cell>
          <cell r="P107" t="str">
            <v>Community</v>
          </cell>
          <cell r="Q107" t="str">
            <v>Local community services</v>
          </cell>
          <cell r="R107" t="str">
            <v>Local community facilities</v>
          </cell>
          <cell r="S107" t="str">
            <v>A1021405</v>
          </cell>
          <cell r="T107" t="str">
            <v>A1021405</v>
          </cell>
          <cell r="U107" t="str">
            <v>Local community centres</v>
          </cell>
          <cell r="V107" t="str">
            <v>L175</v>
          </cell>
          <cell r="W107" t="str">
            <v>Rodney</v>
          </cell>
          <cell r="X107" t="str">
            <v>PL40810</v>
          </cell>
          <cell r="Y107" t="str">
            <v>Expense</v>
          </cell>
          <cell r="Z107">
            <v>20110701</v>
          </cell>
          <cell r="AA107">
            <v>20220630</v>
          </cell>
          <cell r="AB107">
            <v>1</v>
          </cell>
          <cell r="AC107" t="str">
            <v>Programme</v>
          </cell>
          <cell r="AD107">
            <v>0</v>
          </cell>
          <cell r="AE107">
            <v>0</v>
          </cell>
          <cell r="AF107">
            <v>0</v>
          </cell>
          <cell r="AG107">
            <v>1</v>
          </cell>
          <cell r="AH107">
            <v>5</v>
          </cell>
          <cell r="AI107" t="str">
            <v>Community Facilities</v>
          </cell>
          <cell r="AJ107" t="str">
            <v>Buildings (Capex)</v>
          </cell>
          <cell r="AK107">
            <v>75</v>
          </cell>
          <cell r="AM107">
            <v>1</v>
          </cell>
          <cell r="AS107">
            <v>86972.800000000003</v>
          </cell>
          <cell r="AT107">
            <v>10308</v>
          </cell>
          <cell r="AU107">
            <v>10297</v>
          </cell>
          <cell r="AV107">
            <v>10261</v>
          </cell>
          <cell r="AW107">
            <v>10270</v>
          </cell>
          <cell r="AX107">
            <v>10270</v>
          </cell>
          <cell r="AY107">
            <v>10262</v>
          </cell>
          <cell r="AZ107">
            <v>10286</v>
          </cell>
          <cell r="BA107">
            <v>10000</v>
          </cell>
          <cell r="BB107">
            <v>10000</v>
          </cell>
          <cell r="BC107">
            <v>10000</v>
          </cell>
          <cell r="BD107">
            <v>3.1E-2</v>
          </cell>
          <cell r="BE107">
            <v>6.1930000000000041E-2</v>
          </cell>
          <cell r="BF107">
            <v>9.3787900000000146E-2</v>
          </cell>
          <cell r="BG107">
            <v>0.12878911280000027</v>
          </cell>
          <cell r="BH107">
            <v>0.16491036440960039</v>
          </cell>
          <cell r="BI107">
            <v>0.19869276497747879</v>
          </cell>
          <cell r="BJ107">
            <v>0.23225616239684821</v>
          </cell>
          <cell r="BK107">
            <v>0.27045610343115034</v>
          </cell>
          <cell r="BL107">
            <v>0.31238115484437823</v>
          </cell>
          <cell r="BM107">
            <v>0.35568973295424255</v>
          </cell>
          <cell r="BN107">
            <v>0</v>
          </cell>
          <cell r="BO107">
            <v>319.548</v>
          </cell>
          <cell r="BP107">
            <v>637.69321000000036</v>
          </cell>
          <cell r="BQ107">
            <v>962.35764190000145</v>
          </cell>
          <cell r="BR107">
            <v>1322.6641884560029</v>
          </cell>
          <cell r="BS107">
            <v>1693.629442486596</v>
          </cell>
          <cell r="BT107">
            <v>2038.9851541988874</v>
          </cell>
          <cell r="BU107">
            <v>2388.9868864139808</v>
          </cell>
          <cell r="BV107">
            <v>2704.5610343115036</v>
          </cell>
          <cell r="BW107">
            <v>3123.8115484437822</v>
          </cell>
          <cell r="BX107">
            <v>3556.8973295424257</v>
          </cell>
          <cell r="BY107">
            <v>86972.800000000003</v>
          </cell>
          <cell r="BZ107">
            <v>10627.548000000001</v>
          </cell>
          <cell r="CA107">
            <v>10934.693210000001</v>
          </cell>
          <cell r="CB107">
            <v>11223.357641900002</v>
          </cell>
          <cell r="CC107">
            <v>11592.664188456003</v>
          </cell>
          <cell r="CD107">
            <v>11963.629442486596</v>
          </cell>
          <cell r="CE107">
            <v>12300.985154198886</v>
          </cell>
          <cell r="CF107">
            <v>12674.986886413981</v>
          </cell>
          <cell r="CG107">
            <v>12704.561034311504</v>
          </cell>
          <cell r="CH107">
            <v>13123.811548443782</v>
          </cell>
          <cell r="CI107">
            <v>13556.897329542426</v>
          </cell>
          <cell r="CK107">
            <v>0</v>
          </cell>
          <cell r="CL107">
            <v>0</v>
          </cell>
          <cell r="CM107">
            <v>0</v>
          </cell>
          <cell r="CN107">
            <v>0</v>
          </cell>
          <cell r="CO107">
            <v>0</v>
          </cell>
          <cell r="CP107">
            <v>0</v>
          </cell>
          <cell r="CQ107">
            <v>0</v>
          </cell>
          <cell r="CR107">
            <v>0</v>
          </cell>
          <cell r="CS107">
            <v>0</v>
          </cell>
          <cell r="CT107">
            <v>0</v>
          </cell>
          <cell r="CU107">
            <v>0</v>
          </cell>
          <cell r="CW107">
            <v>0</v>
          </cell>
          <cell r="CX107">
            <v>0</v>
          </cell>
          <cell r="CY107">
            <v>0</v>
          </cell>
          <cell r="CZ107">
            <v>0</v>
          </cell>
          <cell r="DA107">
            <v>0</v>
          </cell>
          <cell r="DB107">
            <v>0</v>
          </cell>
          <cell r="DC107">
            <v>0</v>
          </cell>
          <cell r="DD107">
            <v>0</v>
          </cell>
          <cell r="DE107">
            <v>0</v>
          </cell>
          <cell r="DF107">
            <v>0</v>
          </cell>
          <cell r="DG107">
            <v>0</v>
          </cell>
          <cell r="DI107">
            <v>86972.800000000003</v>
          </cell>
          <cell r="DJ107">
            <v>10627.548000000001</v>
          </cell>
          <cell r="DK107">
            <v>10934.693210000001</v>
          </cell>
          <cell r="DL107">
            <v>11223.357641900002</v>
          </cell>
          <cell r="DM107">
            <v>11592.664188456003</v>
          </cell>
          <cell r="DN107">
            <v>11963.629442486596</v>
          </cell>
          <cell r="DO107">
            <v>12300.985154198886</v>
          </cell>
          <cell r="DP107">
            <v>12674.986886413981</v>
          </cell>
          <cell r="DQ107">
            <v>12704.561034311504</v>
          </cell>
          <cell r="DR107">
            <v>13123.811548443782</v>
          </cell>
          <cell r="DS107">
            <v>13556.897329542426</v>
          </cell>
          <cell r="DU107" t="str">
            <v>RDC 40178-1</v>
          </cell>
          <cell r="DV107">
            <v>0</v>
          </cell>
          <cell r="DW107">
            <v>0</v>
          </cell>
          <cell r="DX107">
            <v>1</v>
          </cell>
          <cell r="DY107">
            <v>101954</v>
          </cell>
          <cell r="DZ107">
            <v>120703.13443575319</v>
          </cell>
          <cell r="EB107">
            <v>120703.13443575319</v>
          </cell>
          <cell r="EC107" t="str">
            <v>Def</v>
          </cell>
          <cell r="ED107" t="str">
            <v>Community Service facilities</v>
          </cell>
        </row>
        <row r="108">
          <cell r="D108" t="str">
            <v>PC2010136</v>
          </cell>
          <cell r="E108" t="str">
            <v>Comm Hall Ext Repaint (Kaukapakapa)</v>
          </cell>
          <cell r="F108" t="str">
            <v>Auckland Council</v>
          </cell>
          <cell r="G108" t="str">
            <v>Community development, arts and culture</v>
          </cell>
          <cell r="H108" t="str">
            <v>E160530</v>
          </cell>
          <cell r="I108" t="str">
            <v>Community facilities management</v>
          </cell>
          <cell r="J108" t="str">
            <v>Community</v>
          </cell>
          <cell r="K108" t="str">
            <v>Local community services</v>
          </cell>
          <cell r="L108" t="str">
            <v>Local community facilities</v>
          </cell>
          <cell r="M108" t="str">
            <v>Local activities</v>
          </cell>
          <cell r="N108" t="str">
            <v>Local community services</v>
          </cell>
          <cell r="O108" t="str">
            <v>Local community facilities</v>
          </cell>
          <cell r="P108" t="str">
            <v>Community</v>
          </cell>
          <cell r="Q108" t="str">
            <v>Local community services</v>
          </cell>
          <cell r="R108" t="str">
            <v>Local community facilities</v>
          </cell>
          <cell r="S108" t="str">
            <v>A1021405</v>
          </cell>
          <cell r="T108" t="str">
            <v>A1021405</v>
          </cell>
          <cell r="U108" t="str">
            <v>Local community centres</v>
          </cell>
          <cell r="V108" t="str">
            <v>L175</v>
          </cell>
          <cell r="W108" t="str">
            <v>Rodney</v>
          </cell>
          <cell r="X108" t="str">
            <v>PL40810</v>
          </cell>
          <cell r="Y108" t="str">
            <v>Expense</v>
          </cell>
          <cell r="Z108">
            <v>20130701</v>
          </cell>
          <cell r="AA108">
            <v>20140630</v>
          </cell>
          <cell r="AB108">
            <v>2</v>
          </cell>
          <cell r="AC108" t="str">
            <v>Discrete</v>
          </cell>
          <cell r="AD108">
            <v>0</v>
          </cell>
          <cell r="AE108">
            <v>0</v>
          </cell>
          <cell r="AF108">
            <v>0</v>
          </cell>
          <cell r="AG108">
            <v>1</v>
          </cell>
          <cell r="AH108">
            <v>5</v>
          </cell>
          <cell r="AI108" t="str">
            <v>Community Facilities</v>
          </cell>
          <cell r="AJ108" t="str">
            <v>Buildings (Capex)</v>
          </cell>
          <cell r="AK108">
            <v>25</v>
          </cell>
          <cell r="AM108">
            <v>1</v>
          </cell>
          <cell r="AU108">
            <v>20595</v>
          </cell>
          <cell r="BD108">
            <v>3.1E-2</v>
          </cell>
          <cell r="BE108">
            <v>6.1930000000000041E-2</v>
          </cell>
          <cell r="BF108">
            <v>9.3787900000000146E-2</v>
          </cell>
          <cell r="BG108">
            <v>0.12878911280000027</v>
          </cell>
          <cell r="BH108">
            <v>0.16491036440960039</v>
          </cell>
          <cell r="BI108">
            <v>0.19869276497747879</v>
          </cell>
          <cell r="BJ108">
            <v>0.23225616239684821</v>
          </cell>
          <cell r="BK108">
            <v>0.27045610343115034</v>
          </cell>
          <cell r="BL108">
            <v>0.31238115484437823</v>
          </cell>
          <cell r="BM108">
            <v>0.35568973295424255</v>
          </cell>
          <cell r="BN108">
            <v>0</v>
          </cell>
          <cell r="BO108">
            <v>0</v>
          </cell>
          <cell r="BP108">
            <v>1275.4483500000008</v>
          </cell>
          <cell r="BQ108">
            <v>0</v>
          </cell>
          <cell r="BR108">
            <v>0</v>
          </cell>
          <cell r="BS108">
            <v>0</v>
          </cell>
          <cell r="BT108">
            <v>0</v>
          </cell>
          <cell r="BU108">
            <v>0</v>
          </cell>
          <cell r="BV108">
            <v>0</v>
          </cell>
          <cell r="BW108">
            <v>0</v>
          </cell>
          <cell r="BX108">
            <v>0</v>
          </cell>
          <cell r="BY108">
            <v>0</v>
          </cell>
          <cell r="BZ108">
            <v>0</v>
          </cell>
          <cell r="CA108">
            <v>21870.448350000002</v>
          </cell>
          <cell r="CB108">
            <v>0</v>
          </cell>
          <cell r="CC108">
            <v>0</v>
          </cell>
          <cell r="CD108">
            <v>0</v>
          </cell>
          <cell r="CE108">
            <v>0</v>
          </cell>
          <cell r="CF108">
            <v>0</v>
          </cell>
          <cell r="CG108">
            <v>0</v>
          </cell>
          <cell r="CH108">
            <v>0</v>
          </cell>
          <cell r="CI108">
            <v>0</v>
          </cell>
          <cell r="CK108">
            <v>0</v>
          </cell>
          <cell r="CL108">
            <v>0</v>
          </cell>
          <cell r="CM108">
            <v>0</v>
          </cell>
          <cell r="CN108">
            <v>0</v>
          </cell>
          <cell r="CO108">
            <v>0</v>
          </cell>
          <cell r="CP108">
            <v>0</v>
          </cell>
          <cell r="CQ108">
            <v>0</v>
          </cell>
          <cell r="CR108">
            <v>0</v>
          </cell>
          <cell r="CS108">
            <v>0</v>
          </cell>
          <cell r="CT108">
            <v>0</v>
          </cell>
          <cell r="CU108">
            <v>0</v>
          </cell>
          <cell r="CW108">
            <v>0</v>
          </cell>
          <cell r="CX108">
            <v>0</v>
          </cell>
          <cell r="CY108">
            <v>0</v>
          </cell>
          <cell r="CZ108">
            <v>0</v>
          </cell>
          <cell r="DA108">
            <v>0</v>
          </cell>
          <cell r="DB108">
            <v>0</v>
          </cell>
          <cell r="DC108">
            <v>0</v>
          </cell>
          <cell r="DD108">
            <v>0</v>
          </cell>
          <cell r="DE108">
            <v>0</v>
          </cell>
          <cell r="DF108">
            <v>0</v>
          </cell>
          <cell r="DG108">
            <v>0</v>
          </cell>
          <cell r="DI108">
            <v>0</v>
          </cell>
          <cell r="DJ108">
            <v>0</v>
          </cell>
          <cell r="DK108">
            <v>21870.448350000002</v>
          </cell>
          <cell r="DL108">
            <v>0</v>
          </cell>
          <cell r="DM108">
            <v>0</v>
          </cell>
          <cell r="DN108">
            <v>0</v>
          </cell>
          <cell r="DO108">
            <v>0</v>
          </cell>
          <cell r="DP108">
            <v>0</v>
          </cell>
          <cell r="DQ108">
            <v>0</v>
          </cell>
          <cell r="DR108">
            <v>0</v>
          </cell>
          <cell r="DS108">
            <v>0</v>
          </cell>
          <cell r="DU108" t="str">
            <v>RDC 41877-2</v>
          </cell>
          <cell r="DV108">
            <v>0</v>
          </cell>
          <cell r="DW108">
            <v>0</v>
          </cell>
          <cell r="DX108">
            <v>1</v>
          </cell>
          <cell r="DY108">
            <v>20595</v>
          </cell>
          <cell r="DZ108">
            <v>21870.448350000002</v>
          </cell>
          <cell r="EB108">
            <v>21870.448350000002</v>
          </cell>
          <cell r="EC108" t="str">
            <v>Def</v>
          </cell>
          <cell r="ED108" t="str">
            <v>Community Service facilities</v>
          </cell>
        </row>
        <row r="109">
          <cell r="D109" t="str">
            <v>PC2010137</v>
          </cell>
          <cell r="E109" t="str">
            <v>Comm Hall Int Repaint (Kaukapakapa)</v>
          </cell>
          <cell r="F109" t="str">
            <v>Auckland Council</v>
          </cell>
          <cell r="G109" t="str">
            <v>Community development, arts and culture</v>
          </cell>
          <cell r="H109" t="str">
            <v>E160530</v>
          </cell>
          <cell r="I109" t="str">
            <v>Community facilities management</v>
          </cell>
          <cell r="J109" t="str">
            <v>Community</v>
          </cell>
          <cell r="K109" t="str">
            <v>Local community services</v>
          </cell>
          <cell r="L109" t="str">
            <v>Local community facilities</v>
          </cell>
          <cell r="M109" t="str">
            <v>Local activities</v>
          </cell>
          <cell r="N109" t="str">
            <v>Local community services</v>
          </cell>
          <cell r="O109" t="str">
            <v>Local community facilities</v>
          </cell>
          <cell r="P109" t="str">
            <v>Community</v>
          </cell>
          <cell r="Q109" t="str">
            <v>Local community services</v>
          </cell>
          <cell r="R109" t="str">
            <v>Local community facilities</v>
          </cell>
          <cell r="S109" t="str">
            <v>A1021405</v>
          </cell>
          <cell r="T109" t="str">
            <v>A1021405</v>
          </cell>
          <cell r="U109" t="str">
            <v>Local community centres</v>
          </cell>
          <cell r="V109" t="str">
            <v>L175</v>
          </cell>
          <cell r="W109" t="str">
            <v>Rodney</v>
          </cell>
          <cell r="X109" t="str">
            <v>FY12 - Only</v>
          </cell>
          <cell r="Y109" t="str">
            <v>Expense</v>
          </cell>
          <cell r="Z109">
            <v>20110701</v>
          </cell>
          <cell r="AA109">
            <v>20120630</v>
          </cell>
          <cell r="AB109">
            <v>2</v>
          </cell>
          <cell r="AC109" t="str">
            <v>Discrete</v>
          </cell>
          <cell r="AD109">
            <v>0</v>
          </cell>
          <cell r="AE109">
            <v>0</v>
          </cell>
          <cell r="AF109">
            <v>0</v>
          </cell>
          <cell r="AG109">
            <v>1</v>
          </cell>
          <cell r="AH109">
            <v>5</v>
          </cell>
          <cell r="AI109" t="str">
            <v>Community Facilities</v>
          </cell>
          <cell r="AJ109" t="str">
            <v>Buildings (Capex)</v>
          </cell>
          <cell r="AK109">
            <v>25</v>
          </cell>
          <cell r="AP109">
            <v>1</v>
          </cell>
          <cell r="AS109">
            <v>10241</v>
          </cell>
          <cell r="BD109">
            <v>3.1E-2</v>
          </cell>
          <cell r="BE109">
            <v>6.1930000000000041E-2</v>
          </cell>
          <cell r="BF109">
            <v>9.3787900000000146E-2</v>
          </cell>
          <cell r="BG109">
            <v>0.12878911280000027</v>
          </cell>
          <cell r="BH109">
            <v>0.16491036440960039</v>
          </cell>
          <cell r="BI109">
            <v>0.19869276497747879</v>
          </cell>
          <cell r="BJ109">
            <v>0.23225616239684821</v>
          </cell>
          <cell r="BK109">
            <v>0.27045610343115034</v>
          </cell>
          <cell r="BL109">
            <v>0.31238115484437823</v>
          </cell>
          <cell r="BM109">
            <v>0.35568973295424255</v>
          </cell>
          <cell r="BN109">
            <v>0</v>
          </cell>
          <cell r="BO109">
            <v>0</v>
          </cell>
          <cell r="BP109">
            <v>0</v>
          </cell>
          <cell r="BQ109">
            <v>0</v>
          </cell>
          <cell r="BR109">
            <v>0</v>
          </cell>
          <cell r="BS109">
            <v>0</v>
          </cell>
          <cell r="BT109">
            <v>0</v>
          </cell>
          <cell r="BU109">
            <v>0</v>
          </cell>
          <cell r="BV109">
            <v>0</v>
          </cell>
          <cell r="BW109">
            <v>0</v>
          </cell>
          <cell r="BX109">
            <v>0</v>
          </cell>
          <cell r="BY109">
            <v>10241</v>
          </cell>
          <cell r="BZ109">
            <v>0</v>
          </cell>
          <cell r="CA109">
            <v>0</v>
          </cell>
          <cell r="CB109">
            <v>0</v>
          </cell>
          <cell r="CC109">
            <v>0</v>
          </cell>
          <cell r="CD109">
            <v>0</v>
          </cell>
          <cell r="CE109">
            <v>0</v>
          </cell>
          <cell r="CF109">
            <v>0</v>
          </cell>
          <cell r="CG109">
            <v>0</v>
          </cell>
          <cell r="CH109">
            <v>0</v>
          </cell>
          <cell r="CI109">
            <v>0</v>
          </cell>
          <cell r="CK109">
            <v>0</v>
          </cell>
          <cell r="CL109">
            <v>0</v>
          </cell>
          <cell r="CM109">
            <v>0</v>
          </cell>
          <cell r="CN109">
            <v>0</v>
          </cell>
          <cell r="CO109">
            <v>0</v>
          </cell>
          <cell r="CP109">
            <v>0</v>
          </cell>
          <cell r="CQ109">
            <v>0</v>
          </cell>
          <cell r="CR109">
            <v>0</v>
          </cell>
          <cell r="CS109">
            <v>0</v>
          </cell>
          <cell r="CT109">
            <v>0</v>
          </cell>
          <cell r="CU109">
            <v>0</v>
          </cell>
          <cell r="CW109">
            <v>0</v>
          </cell>
          <cell r="CX109">
            <v>0</v>
          </cell>
          <cell r="CY109">
            <v>0</v>
          </cell>
          <cell r="CZ109">
            <v>0</v>
          </cell>
          <cell r="DA109">
            <v>0</v>
          </cell>
          <cell r="DB109">
            <v>0</v>
          </cell>
          <cell r="DC109">
            <v>0</v>
          </cell>
          <cell r="DD109">
            <v>0</v>
          </cell>
          <cell r="DE109">
            <v>0</v>
          </cell>
          <cell r="DF109">
            <v>0</v>
          </cell>
          <cell r="DG109">
            <v>0</v>
          </cell>
          <cell r="DI109">
            <v>10241</v>
          </cell>
          <cell r="DJ109">
            <v>0</v>
          </cell>
          <cell r="DK109">
            <v>0</v>
          </cell>
          <cell r="DL109">
            <v>0</v>
          </cell>
          <cell r="DM109">
            <v>0</v>
          </cell>
          <cell r="DN109">
            <v>0</v>
          </cell>
          <cell r="DO109">
            <v>0</v>
          </cell>
          <cell r="DP109">
            <v>0</v>
          </cell>
          <cell r="DQ109">
            <v>0</v>
          </cell>
          <cell r="DR109">
            <v>0</v>
          </cell>
          <cell r="DS109">
            <v>0</v>
          </cell>
          <cell r="DU109" t="str">
            <v>RDC 41877-1</v>
          </cell>
          <cell r="DV109">
            <v>0</v>
          </cell>
          <cell r="DW109">
            <v>0</v>
          </cell>
          <cell r="DX109">
            <v>1</v>
          </cell>
          <cell r="DY109">
            <v>0</v>
          </cell>
          <cell r="DZ109">
            <v>0</v>
          </cell>
          <cell r="EB109">
            <v>0</v>
          </cell>
          <cell r="EC109" t="str">
            <v>Def</v>
          </cell>
          <cell r="ED109" t="str">
            <v>Community Service facilities</v>
          </cell>
        </row>
        <row r="110">
          <cell r="D110" t="str">
            <v>PC2010138</v>
          </cell>
          <cell r="E110" t="str">
            <v>Comm Hall Toilet/Heating Upgr (Leigh)</v>
          </cell>
          <cell r="F110" t="str">
            <v>Auckland Council</v>
          </cell>
          <cell r="G110" t="str">
            <v>Community development, arts and culture</v>
          </cell>
          <cell r="H110" t="str">
            <v>E160530</v>
          </cell>
          <cell r="I110" t="str">
            <v>Community facilities management</v>
          </cell>
          <cell r="J110" t="str">
            <v>Community</v>
          </cell>
          <cell r="K110" t="str">
            <v>Local community services</v>
          </cell>
          <cell r="L110" t="str">
            <v>Local community facilities</v>
          </cell>
          <cell r="M110" t="str">
            <v>Local activities</v>
          </cell>
          <cell r="N110" t="str">
            <v>Local community services</v>
          </cell>
          <cell r="O110" t="str">
            <v>Local community facilities</v>
          </cell>
          <cell r="P110" t="str">
            <v>Community</v>
          </cell>
          <cell r="Q110" t="str">
            <v>Local community services</v>
          </cell>
          <cell r="R110" t="str">
            <v>Local community facilities</v>
          </cell>
          <cell r="S110" t="str">
            <v>A1021405</v>
          </cell>
          <cell r="T110" t="str">
            <v>A1021405</v>
          </cell>
          <cell r="U110" t="str">
            <v>Local community centres</v>
          </cell>
          <cell r="V110" t="str">
            <v>L175</v>
          </cell>
          <cell r="W110" t="str">
            <v>Rodney</v>
          </cell>
          <cell r="X110" t="str">
            <v>PL40810</v>
          </cell>
          <cell r="Y110" t="str">
            <v>Expense</v>
          </cell>
          <cell r="Z110">
            <v>20120701</v>
          </cell>
          <cell r="AA110">
            <v>20150630</v>
          </cell>
          <cell r="AB110">
            <v>2</v>
          </cell>
          <cell r="AC110" t="str">
            <v>Discrete</v>
          </cell>
          <cell r="AD110">
            <v>0</v>
          </cell>
          <cell r="AE110">
            <v>0</v>
          </cell>
          <cell r="AF110">
            <v>0</v>
          </cell>
          <cell r="AG110">
            <v>1</v>
          </cell>
          <cell r="AH110">
            <v>5</v>
          </cell>
          <cell r="AI110" t="str">
            <v>Community Facilities</v>
          </cell>
          <cell r="AJ110" t="str">
            <v>Buildings (Capex)</v>
          </cell>
          <cell r="AK110">
            <v>25</v>
          </cell>
          <cell r="AM110">
            <v>1</v>
          </cell>
          <cell r="AT110">
            <v>10308</v>
          </cell>
          <cell r="AV110">
            <v>30782</v>
          </cell>
          <cell r="BD110">
            <v>3.1E-2</v>
          </cell>
          <cell r="BE110">
            <v>6.1930000000000041E-2</v>
          </cell>
          <cell r="BF110">
            <v>9.3787900000000146E-2</v>
          </cell>
          <cell r="BG110">
            <v>0.12878911280000027</v>
          </cell>
          <cell r="BH110">
            <v>0.16491036440960039</v>
          </cell>
          <cell r="BI110">
            <v>0.19869276497747879</v>
          </cell>
          <cell r="BJ110">
            <v>0.23225616239684821</v>
          </cell>
          <cell r="BK110">
            <v>0.27045610343115034</v>
          </cell>
          <cell r="BL110">
            <v>0.31238115484437823</v>
          </cell>
          <cell r="BM110">
            <v>0.35568973295424255</v>
          </cell>
          <cell r="BN110">
            <v>0</v>
          </cell>
          <cell r="BO110">
            <v>319.548</v>
          </cell>
          <cell r="BP110">
            <v>0</v>
          </cell>
          <cell r="BQ110">
            <v>2886.9791378000045</v>
          </cell>
          <cell r="BR110">
            <v>0</v>
          </cell>
          <cell r="BS110">
            <v>0</v>
          </cell>
          <cell r="BT110">
            <v>0</v>
          </cell>
          <cell r="BU110">
            <v>0</v>
          </cell>
          <cell r="BV110">
            <v>0</v>
          </cell>
          <cell r="BW110">
            <v>0</v>
          </cell>
          <cell r="BX110">
            <v>0</v>
          </cell>
          <cell r="BY110">
            <v>0</v>
          </cell>
          <cell r="BZ110">
            <v>10627.548000000001</v>
          </cell>
          <cell r="CA110">
            <v>0</v>
          </cell>
          <cell r="CB110">
            <v>33668.979137800008</v>
          </cell>
          <cell r="CC110">
            <v>0</v>
          </cell>
          <cell r="CD110">
            <v>0</v>
          </cell>
          <cell r="CE110">
            <v>0</v>
          </cell>
          <cell r="CF110">
            <v>0</v>
          </cell>
          <cell r="CG110">
            <v>0</v>
          </cell>
          <cell r="CH110">
            <v>0</v>
          </cell>
          <cell r="CI110">
            <v>0</v>
          </cell>
          <cell r="CK110">
            <v>0</v>
          </cell>
          <cell r="CL110">
            <v>0</v>
          </cell>
          <cell r="CM110">
            <v>0</v>
          </cell>
          <cell r="CN110">
            <v>0</v>
          </cell>
          <cell r="CO110">
            <v>0</v>
          </cell>
          <cell r="CP110">
            <v>0</v>
          </cell>
          <cell r="CQ110">
            <v>0</v>
          </cell>
          <cell r="CR110">
            <v>0</v>
          </cell>
          <cell r="CS110">
            <v>0</v>
          </cell>
          <cell r="CT110">
            <v>0</v>
          </cell>
          <cell r="CU110">
            <v>0</v>
          </cell>
          <cell r="CW110">
            <v>0</v>
          </cell>
          <cell r="CX110">
            <v>0</v>
          </cell>
          <cell r="CY110">
            <v>0</v>
          </cell>
          <cell r="CZ110">
            <v>0</v>
          </cell>
          <cell r="DA110">
            <v>0</v>
          </cell>
          <cell r="DB110">
            <v>0</v>
          </cell>
          <cell r="DC110">
            <v>0</v>
          </cell>
          <cell r="DD110">
            <v>0</v>
          </cell>
          <cell r="DE110">
            <v>0</v>
          </cell>
          <cell r="DF110">
            <v>0</v>
          </cell>
          <cell r="DG110">
            <v>0</v>
          </cell>
          <cell r="DI110">
            <v>0</v>
          </cell>
          <cell r="DJ110">
            <v>10627.548000000001</v>
          </cell>
          <cell r="DK110">
            <v>0</v>
          </cell>
          <cell r="DL110">
            <v>33668.979137800008</v>
          </cell>
          <cell r="DM110">
            <v>0</v>
          </cell>
          <cell r="DN110">
            <v>0</v>
          </cell>
          <cell r="DO110">
            <v>0</v>
          </cell>
          <cell r="DP110">
            <v>0</v>
          </cell>
          <cell r="DQ110">
            <v>0</v>
          </cell>
          <cell r="DR110">
            <v>0</v>
          </cell>
          <cell r="DS110">
            <v>0</v>
          </cell>
          <cell r="DU110" t="str">
            <v>RDC 41874-2</v>
          </cell>
          <cell r="DV110">
            <v>0</v>
          </cell>
          <cell r="DW110">
            <v>0</v>
          </cell>
          <cell r="DX110">
            <v>1</v>
          </cell>
          <cell r="DY110">
            <v>41090</v>
          </cell>
          <cell r="DZ110">
            <v>44296.527137800011</v>
          </cell>
          <cell r="EB110">
            <v>44296.527137800011</v>
          </cell>
          <cell r="EC110" t="str">
            <v>Def</v>
          </cell>
          <cell r="ED110" t="str">
            <v>Community Service facilities</v>
          </cell>
        </row>
        <row r="111">
          <cell r="D111" t="str">
            <v>PC2010139</v>
          </cell>
          <cell r="E111" t="str">
            <v>Comm Hall Int Repaint (Leigh)</v>
          </cell>
          <cell r="F111" t="str">
            <v>Auckland Council</v>
          </cell>
          <cell r="G111" t="str">
            <v>Community development, arts and culture</v>
          </cell>
          <cell r="H111" t="str">
            <v>E160530</v>
          </cell>
          <cell r="I111" t="str">
            <v>Community facilities management</v>
          </cell>
          <cell r="J111" t="str">
            <v>Community</v>
          </cell>
          <cell r="K111" t="str">
            <v>Local community services</v>
          </cell>
          <cell r="L111" t="str">
            <v>Local community facilities</v>
          </cell>
          <cell r="M111" t="str">
            <v>Local activities</v>
          </cell>
          <cell r="N111" t="str">
            <v>Local community services</v>
          </cell>
          <cell r="O111" t="str">
            <v>Local community facilities</v>
          </cell>
          <cell r="P111" t="str">
            <v>Community</v>
          </cell>
          <cell r="Q111" t="str">
            <v>Local community services</v>
          </cell>
          <cell r="R111" t="str">
            <v>Local community facilities</v>
          </cell>
          <cell r="S111" t="str">
            <v>A1021405</v>
          </cell>
          <cell r="T111" t="str">
            <v>A1021405</v>
          </cell>
          <cell r="U111" t="str">
            <v>Local community centres</v>
          </cell>
          <cell r="V111" t="str">
            <v>L175</v>
          </cell>
          <cell r="W111" t="str">
            <v>Rodney</v>
          </cell>
          <cell r="X111" t="str">
            <v>PL40810</v>
          </cell>
          <cell r="Y111" t="str">
            <v>Expense</v>
          </cell>
          <cell r="Z111">
            <v>20120701</v>
          </cell>
          <cell r="AA111">
            <v>20140630</v>
          </cell>
          <cell r="AB111">
            <v>2</v>
          </cell>
          <cell r="AC111" t="str">
            <v>Discrete</v>
          </cell>
          <cell r="AD111">
            <v>0</v>
          </cell>
          <cell r="AE111">
            <v>0</v>
          </cell>
          <cell r="AF111">
            <v>0</v>
          </cell>
          <cell r="AG111">
            <v>1</v>
          </cell>
          <cell r="AH111">
            <v>5</v>
          </cell>
          <cell r="AI111" t="str">
            <v>Community Facilities</v>
          </cell>
          <cell r="AJ111" t="str">
            <v>Buildings (Capex)</v>
          </cell>
          <cell r="AK111">
            <v>25</v>
          </cell>
          <cell r="AM111">
            <v>1</v>
          </cell>
          <cell r="AT111">
            <v>10308</v>
          </cell>
          <cell r="AU111">
            <v>20595</v>
          </cell>
          <cell r="BD111">
            <v>3.1E-2</v>
          </cell>
          <cell r="BE111">
            <v>6.1930000000000041E-2</v>
          </cell>
          <cell r="BF111">
            <v>9.3787900000000146E-2</v>
          </cell>
          <cell r="BG111">
            <v>0.12878911280000027</v>
          </cell>
          <cell r="BH111">
            <v>0.16491036440960039</v>
          </cell>
          <cell r="BI111">
            <v>0.19869276497747879</v>
          </cell>
          <cell r="BJ111">
            <v>0.23225616239684821</v>
          </cell>
          <cell r="BK111">
            <v>0.27045610343115034</v>
          </cell>
          <cell r="BL111">
            <v>0.31238115484437823</v>
          </cell>
          <cell r="BM111">
            <v>0.35568973295424255</v>
          </cell>
          <cell r="BN111">
            <v>0</v>
          </cell>
          <cell r="BO111">
            <v>319.548</v>
          </cell>
          <cell r="BP111">
            <v>1275.4483500000008</v>
          </cell>
          <cell r="BQ111">
            <v>0</v>
          </cell>
          <cell r="BR111">
            <v>0</v>
          </cell>
          <cell r="BS111">
            <v>0</v>
          </cell>
          <cell r="BT111">
            <v>0</v>
          </cell>
          <cell r="BU111">
            <v>0</v>
          </cell>
          <cell r="BV111">
            <v>0</v>
          </cell>
          <cell r="BW111">
            <v>0</v>
          </cell>
          <cell r="BX111">
            <v>0</v>
          </cell>
          <cell r="BY111">
            <v>0</v>
          </cell>
          <cell r="BZ111">
            <v>10627.548000000001</v>
          </cell>
          <cell r="CA111">
            <v>21870.448350000002</v>
          </cell>
          <cell r="CB111">
            <v>0</v>
          </cell>
          <cell r="CC111">
            <v>0</v>
          </cell>
          <cell r="CD111">
            <v>0</v>
          </cell>
          <cell r="CE111">
            <v>0</v>
          </cell>
          <cell r="CF111">
            <v>0</v>
          </cell>
          <cell r="CG111">
            <v>0</v>
          </cell>
          <cell r="CH111">
            <v>0</v>
          </cell>
          <cell r="CI111">
            <v>0</v>
          </cell>
          <cell r="CK111">
            <v>0</v>
          </cell>
          <cell r="CL111">
            <v>0</v>
          </cell>
          <cell r="CM111">
            <v>0</v>
          </cell>
          <cell r="CN111">
            <v>0</v>
          </cell>
          <cell r="CO111">
            <v>0</v>
          </cell>
          <cell r="CP111">
            <v>0</v>
          </cell>
          <cell r="CQ111">
            <v>0</v>
          </cell>
          <cell r="CR111">
            <v>0</v>
          </cell>
          <cell r="CS111">
            <v>0</v>
          </cell>
          <cell r="CT111">
            <v>0</v>
          </cell>
          <cell r="CU111">
            <v>0</v>
          </cell>
          <cell r="CW111">
            <v>0</v>
          </cell>
          <cell r="CX111">
            <v>0</v>
          </cell>
          <cell r="CY111">
            <v>0</v>
          </cell>
          <cell r="CZ111">
            <v>0</v>
          </cell>
          <cell r="DA111">
            <v>0</v>
          </cell>
          <cell r="DB111">
            <v>0</v>
          </cell>
          <cell r="DC111">
            <v>0</v>
          </cell>
          <cell r="DD111">
            <v>0</v>
          </cell>
          <cell r="DE111">
            <v>0</v>
          </cell>
          <cell r="DF111">
            <v>0</v>
          </cell>
          <cell r="DG111">
            <v>0</v>
          </cell>
          <cell r="DI111">
            <v>0</v>
          </cell>
          <cell r="DJ111">
            <v>10627.548000000001</v>
          </cell>
          <cell r="DK111">
            <v>21870.448350000002</v>
          </cell>
          <cell r="DL111">
            <v>0</v>
          </cell>
          <cell r="DM111">
            <v>0</v>
          </cell>
          <cell r="DN111">
            <v>0</v>
          </cell>
          <cell r="DO111">
            <v>0</v>
          </cell>
          <cell r="DP111">
            <v>0</v>
          </cell>
          <cell r="DQ111">
            <v>0</v>
          </cell>
          <cell r="DR111">
            <v>0</v>
          </cell>
          <cell r="DS111">
            <v>0</v>
          </cell>
          <cell r="DU111" t="str">
            <v>RDC 41875-1</v>
          </cell>
          <cell r="DV111">
            <v>0</v>
          </cell>
          <cell r="DW111">
            <v>0</v>
          </cell>
          <cell r="DX111">
            <v>1</v>
          </cell>
          <cell r="DY111">
            <v>30903</v>
          </cell>
          <cell r="DZ111">
            <v>32497.996350000001</v>
          </cell>
          <cell r="EB111">
            <v>32497.996350000001</v>
          </cell>
          <cell r="EC111" t="str">
            <v>Def</v>
          </cell>
          <cell r="ED111" t="str">
            <v>Community Service facilities</v>
          </cell>
        </row>
        <row r="112">
          <cell r="D112" t="str">
            <v>PC2010140</v>
          </cell>
          <cell r="E112" t="str">
            <v>Comm Centre Renew (Mahurangi East)</v>
          </cell>
          <cell r="F112" t="str">
            <v>Auckland Council</v>
          </cell>
          <cell r="G112" t="str">
            <v>Community development, arts and culture</v>
          </cell>
          <cell r="H112" t="str">
            <v>E160530</v>
          </cell>
          <cell r="I112" t="str">
            <v>Community facilities management</v>
          </cell>
          <cell r="J112" t="str">
            <v>Community</v>
          </cell>
          <cell r="K112" t="str">
            <v>Local community services</v>
          </cell>
          <cell r="L112" t="str">
            <v>Local community facilities</v>
          </cell>
          <cell r="M112" t="str">
            <v>Local activities</v>
          </cell>
          <cell r="N112" t="str">
            <v>Local community services</v>
          </cell>
          <cell r="O112" t="str">
            <v>Local community facilities</v>
          </cell>
          <cell r="P112" t="str">
            <v>Community</v>
          </cell>
          <cell r="Q112" t="str">
            <v>Local community services</v>
          </cell>
          <cell r="R112" t="str">
            <v>Local community facilities</v>
          </cell>
          <cell r="S112" t="str">
            <v>A1021405</v>
          </cell>
          <cell r="T112" t="str">
            <v>A1021405</v>
          </cell>
          <cell r="U112" t="str">
            <v>Local community centres</v>
          </cell>
          <cell r="V112" t="str">
            <v>L175</v>
          </cell>
          <cell r="W112" t="str">
            <v>Rodney</v>
          </cell>
          <cell r="X112" t="str">
            <v>PL40810</v>
          </cell>
          <cell r="Y112" t="str">
            <v>Expense</v>
          </cell>
          <cell r="Z112">
            <v>20110701</v>
          </cell>
          <cell r="AA112">
            <v>20220630</v>
          </cell>
          <cell r="AB112">
            <v>1</v>
          </cell>
          <cell r="AC112" t="str">
            <v>Programme</v>
          </cell>
          <cell r="AD112">
            <v>0</v>
          </cell>
          <cell r="AE112">
            <v>0</v>
          </cell>
          <cell r="AF112">
            <v>0</v>
          </cell>
          <cell r="AG112">
            <v>1</v>
          </cell>
          <cell r="AH112">
            <v>5</v>
          </cell>
          <cell r="AI112" t="str">
            <v>Community Facilities</v>
          </cell>
          <cell r="AJ112" t="str">
            <v>Buildings (Capex)</v>
          </cell>
          <cell r="AK112">
            <v>75</v>
          </cell>
          <cell r="AM112">
            <v>1</v>
          </cell>
          <cell r="AS112">
            <v>61195</v>
          </cell>
          <cell r="AT112">
            <v>28862</v>
          </cell>
          <cell r="AU112">
            <v>28832</v>
          </cell>
          <cell r="AV112">
            <v>28730</v>
          </cell>
          <cell r="AW112">
            <v>28757</v>
          </cell>
          <cell r="AX112">
            <v>28756</v>
          </cell>
          <cell r="AY112">
            <v>28733</v>
          </cell>
          <cell r="AZ112">
            <v>28801</v>
          </cell>
          <cell r="BA112">
            <v>28000</v>
          </cell>
          <cell r="BB112">
            <v>28000</v>
          </cell>
          <cell r="BC112">
            <v>28000</v>
          </cell>
          <cell r="BD112">
            <v>3.1E-2</v>
          </cell>
          <cell r="BE112">
            <v>6.1930000000000041E-2</v>
          </cell>
          <cell r="BF112">
            <v>9.3787900000000146E-2</v>
          </cell>
          <cell r="BG112">
            <v>0.12878911280000027</v>
          </cell>
          <cell r="BH112">
            <v>0.16491036440960039</v>
          </cell>
          <cell r="BI112">
            <v>0.19869276497747879</v>
          </cell>
          <cell r="BJ112">
            <v>0.23225616239684821</v>
          </cell>
          <cell r="BK112">
            <v>0.27045610343115034</v>
          </cell>
          <cell r="BL112">
            <v>0.31238115484437823</v>
          </cell>
          <cell r="BM112">
            <v>0.35568973295424255</v>
          </cell>
          <cell r="BN112">
            <v>0</v>
          </cell>
          <cell r="BO112">
            <v>894.72199999999998</v>
          </cell>
          <cell r="BP112">
            <v>1785.5657600000011</v>
          </cell>
          <cell r="BQ112">
            <v>2694.526367000004</v>
          </cell>
          <cell r="BR112">
            <v>3703.5885167896076</v>
          </cell>
          <cell r="BS112">
            <v>4742.1624389624685</v>
          </cell>
          <cell r="BT112">
            <v>5709.0392160978981</v>
          </cell>
          <cell r="BU112">
            <v>6689.2097331916257</v>
          </cell>
          <cell r="BV112">
            <v>7572.7708960722093</v>
          </cell>
          <cell r="BW112">
            <v>8746.67233564259</v>
          </cell>
          <cell r="BX112">
            <v>9959.312522718792</v>
          </cell>
          <cell r="BY112">
            <v>61195</v>
          </cell>
          <cell r="BZ112">
            <v>29756.722000000002</v>
          </cell>
          <cell r="CA112">
            <v>30617.565760000001</v>
          </cell>
          <cell r="CB112">
            <v>31424.526367000006</v>
          </cell>
          <cell r="CC112">
            <v>32460.588516789609</v>
          </cell>
          <cell r="CD112">
            <v>33498.16243896247</v>
          </cell>
          <cell r="CE112">
            <v>34442.039216097895</v>
          </cell>
          <cell r="CF112">
            <v>35490.209733191623</v>
          </cell>
          <cell r="CG112">
            <v>35572.770896072208</v>
          </cell>
          <cell r="CH112">
            <v>36746.672335642594</v>
          </cell>
          <cell r="CI112">
            <v>37959.312522718792</v>
          </cell>
          <cell r="CK112">
            <v>0</v>
          </cell>
          <cell r="CL112">
            <v>0</v>
          </cell>
          <cell r="CM112">
            <v>0</v>
          </cell>
          <cell r="CN112">
            <v>0</v>
          </cell>
          <cell r="CO112">
            <v>0</v>
          </cell>
          <cell r="CP112">
            <v>0</v>
          </cell>
          <cell r="CQ112">
            <v>0</v>
          </cell>
          <cell r="CR112">
            <v>0</v>
          </cell>
          <cell r="CS112">
            <v>0</v>
          </cell>
          <cell r="CT112">
            <v>0</v>
          </cell>
          <cell r="CU112">
            <v>0</v>
          </cell>
          <cell r="CW112">
            <v>0</v>
          </cell>
          <cell r="CX112">
            <v>0</v>
          </cell>
          <cell r="CY112">
            <v>0</v>
          </cell>
          <cell r="CZ112">
            <v>0</v>
          </cell>
          <cell r="DA112">
            <v>0</v>
          </cell>
          <cell r="DB112">
            <v>0</v>
          </cell>
          <cell r="DC112">
            <v>0</v>
          </cell>
          <cell r="DD112">
            <v>0</v>
          </cell>
          <cell r="DE112">
            <v>0</v>
          </cell>
          <cell r="DF112">
            <v>0</v>
          </cell>
          <cell r="DG112">
            <v>0</v>
          </cell>
          <cell r="DI112">
            <v>61195</v>
          </cell>
          <cell r="DJ112">
            <v>29756.722000000002</v>
          </cell>
          <cell r="DK112">
            <v>30617.565760000001</v>
          </cell>
          <cell r="DL112">
            <v>31424.526367000006</v>
          </cell>
          <cell r="DM112">
            <v>32460.588516789609</v>
          </cell>
          <cell r="DN112">
            <v>33498.16243896247</v>
          </cell>
          <cell r="DO112">
            <v>34442.039216097895</v>
          </cell>
          <cell r="DP112">
            <v>35490.209733191623</v>
          </cell>
          <cell r="DQ112">
            <v>35572.770896072208</v>
          </cell>
          <cell r="DR112">
            <v>36746.672335642594</v>
          </cell>
          <cell r="DS112">
            <v>37959.312522718792</v>
          </cell>
          <cell r="DU112" t="str">
            <v>RDC 42115-1</v>
          </cell>
          <cell r="DV112">
            <v>0</v>
          </cell>
          <cell r="DW112">
            <v>0</v>
          </cell>
          <cell r="DX112">
            <v>1</v>
          </cell>
          <cell r="DY112">
            <v>285471</v>
          </cell>
          <cell r="DZ112">
            <v>337968.56978647527</v>
          </cell>
          <cell r="EB112">
            <v>337968.56978647527</v>
          </cell>
          <cell r="EC112" t="str">
            <v>Def</v>
          </cell>
          <cell r="ED112" t="str">
            <v>Community Service facilities</v>
          </cell>
        </row>
        <row r="113">
          <cell r="D113" t="str">
            <v>PC2010141</v>
          </cell>
          <cell r="E113" t="str">
            <v>Comm Centre Repaint (Mahurangi East)</v>
          </cell>
          <cell r="F113" t="str">
            <v>Auckland Council</v>
          </cell>
          <cell r="G113" t="str">
            <v>Community development, arts and culture</v>
          </cell>
          <cell r="H113" t="str">
            <v>E160530</v>
          </cell>
          <cell r="I113" t="str">
            <v>Community facilities management</v>
          </cell>
          <cell r="J113" t="str">
            <v>Community</v>
          </cell>
          <cell r="K113" t="str">
            <v>Local community services</v>
          </cell>
          <cell r="L113" t="str">
            <v>Local community facilities</v>
          </cell>
          <cell r="M113" t="str">
            <v>Local activities</v>
          </cell>
          <cell r="N113" t="str">
            <v>Local community services</v>
          </cell>
          <cell r="O113" t="str">
            <v>Local community facilities</v>
          </cell>
          <cell r="P113" t="str">
            <v>Community</v>
          </cell>
          <cell r="Q113" t="str">
            <v>Local community services</v>
          </cell>
          <cell r="R113" t="str">
            <v>Local community facilities</v>
          </cell>
          <cell r="S113" t="str">
            <v>A1021405</v>
          </cell>
          <cell r="T113" t="str">
            <v>A1021405</v>
          </cell>
          <cell r="U113" t="str">
            <v>Local community centres</v>
          </cell>
          <cell r="V113" t="str">
            <v>L175</v>
          </cell>
          <cell r="W113" t="str">
            <v>Rodney</v>
          </cell>
          <cell r="X113" t="str">
            <v>FY12 - Only</v>
          </cell>
          <cell r="Y113" t="str">
            <v>Expense</v>
          </cell>
          <cell r="Z113">
            <v>20110701</v>
          </cell>
          <cell r="AA113">
            <v>20120630</v>
          </cell>
          <cell r="AB113">
            <v>2</v>
          </cell>
          <cell r="AC113" t="str">
            <v>Discrete</v>
          </cell>
          <cell r="AD113">
            <v>0</v>
          </cell>
          <cell r="AE113">
            <v>0</v>
          </cell>
          <cell r="AF113">
            <v>0</v>
          </cell>
          <cell r="AG113">
            <v>1</v>
          </cell>
          <cell r="AH113">
            <v>5</v>
          </cell>
          <cell r="AI113" t="str">
            <v>Community Facilities</v>
          </cell>
          <cell r="AJ113" t="str">
            <v>Buildings (Capex)</v>
          </cell>
          <cell r="AK113">
            <v>25</v>
          </cell>
          <cell r="AP113">
            <v>1</v>
          </cell>
          <cell r="AS113">
            <v>7350</v>
          </cell>
          <cell r="BD113">
            <v>3.1E-2</v>
          </cell>
          <cell r="BE113">
            <v>6.1930000000000041E-2</v>
          </cell>
          <cell r="BF113">
            <v>9.3787900000000146E-2</v>
          </cell>
          <cell r="BG113">
            <v>0.12878911280000027</v>
          </cell>
          <cell r="BH113">
            <v>0.16491036440960039</v>
          </cell>
          <cell r="BI113">
            <v>0.19869276497747879</v>
          </cell>
          <cell r="BJ113">
            <v>0.23225616239684821</v>
          </cell>
          <cell r="BK113">
            <v>0.27045610343115034</v>
          </cell>
          <cell r="BL113">
            <v>0.31238115484437823</v>
          </cell>
          <cell r="BM113">
            <v>0.35568973295424255</v>
          </cell>
          <cell r="BN113">
            <v>0</v>
          </cell>
          <cell r="BO113">
            <v>0</v>
          </cell>
          <cell r="BP113">
            <v>0</v>
          </cell>
          <cell r="BQ113">
            <v>0</v>
          </cell>
          <cell r="BR113">
            <v>0</v>
          </cell>
          <cell r="BS113">
            <v>0</v>
          </cell>
          <cell r="BT113">
            <v>0</v>
          </cell>
          <cell r="BU113">
            <v>0</v>
          </cell>
          <cell r="BV113">
            <v>0</v>
          </cell>
          <cell r="BW113">
            <v>0</v>
          </cell>
          <cell r="BX113">
            <v>0</v>
          </cell>
          <cell r="BY113">
            <v>7350</v>
          </cell>
          <cell r="BZ113">
            <v>0</v>
          </cell>
          <cell r="CA113">
            <v>0</v>
          </cell>
          <cell r="CB113">
            <v>0</v>
          </cell>
          <cell r="CC113">
            <v>0</v>
          </cell>
          <cell r="CD113">
            <v>0</v>
          </cell>
          <cell r="CE113">
            <v>0</v>
          </cell>
          <cell r="CF113">
            <v>0</v>
          </cell>
          <cell r="CG113">
            <v>0</v>
          </cell>
          <cell r="CH113">
            <v>0</v>
          </cell>
          <cell r="CI113">
            <v>0</v>
          </cell>
          <cell r="CK113">
            <v>0</v>
          </cell>
          <cell r="CL113">
            <v>0</v>
          </cell>
          <cell r="CM113">
            <v>0</v>
          </cell>
          <cell r="CN113">
            <v>0</v>
          </cell>
          <cell r="CO113">
            <v>0</v>
          </cell>
          <cell r="CP113">
            <v>0</v>
          </cell>
          <cell r="CQ113">
            <v>0</v>
          </cell>
          <cell r="CR113">
            <v>0</v>
          </cell>
          <cell r="CS113">
            <v>0</v>
          </cell>
          <cell r="CT113">
            <v>0</v>
          </cell>
          <cell r="CU113">
            <v>0</v>
          </cell>
          <cell r="CW113">
            <v>0</v>
          </cell>
          <cell r="CX113">
            <v>0</v>
          </cell>
          <cell r="CY113">
            <v>0</v>
          </cell>
          <cell r="CZ113">
            <v>0</v>
          </cell>
          <cell r="DA113">
            <v>0</v>
          </cell>
          <cell r="DB113">
            <v>0</v>
          </cell>
          <cell r="DC113">
            <v>0</v>
          </cell>
          <cell r="DD113">
            <v>0</v>
          </cell>
          <cell r="DE113">
            <v>0</v>
          </cell>
          <cell r="DF113">
            <v>0</v>
          </cell>
          <cell r="DG113">
            <v>0</v>
          </cell>
          <cell r="DI113">
            <v>7350</v>
          </cell>
          <cell r="DJ113">
            <v>0</v>
          </cell>
          <cell r="DK113">
            <v>0</v>
          </cell>
          <cell r="DL113">
            <v>0</v>
          </cell>
          <cell r="DM113">
            <v>0</v>
          </cell>
          <cell r="DN113">
            <v>0</v>
          </cell>
          <cell r="DO113">
            <v>0</v>
          </cell>
          <cell r="DP113">
            <v>0</v>
          </cell>
          <cell r="DQ113">
            <v>0</v>
          </cell>
          <cell r="DR113">
            <v>0</v>
          </cell>
          <cell r="DS113">
            <v>0</v>
          </cell>
          <cell r="DU113" t="str">
            <v>RDC 42115-2</v>
          </cell>
          <cell r="DV113">
            <v>0</v>
          </cell>
          <cell r="DW113">
            <v>0</v>
          </cell>
          <cell r="DX113">
            <v>1</v>
          </cell>
          <cell r="DY113">
            <v>0</v>
          </cell>
          <cell r="DZ113">
            <v>0</v>
          </cell>
          <cell r="EB113">
            <v>0</v>
          </cell>
          <cell r="EC113" t="str">
            <v>Def</v>
          </cell>
          <cell r="ED113" t="str">
            <v>Community Service facilities</v>
          </cell>
        </row>
        <row r="114">
          <cell r="D114" t="str">
            <v>PC2010142</v>
          </cell>
          <cell r="E114" t="str">
            <v>Comm Halls Health/Safety (Rodney)</v>
          </cell>
          <cell r="F114" t="str">
            <v>Auckland Council</v>
          </cell>
          <cell r="G114" t="str">
            <v>Community development, arts and culture</v>
          </cell>
          <cell r="H114" t="str">
            <v>E160530</v>
          </cell>
          <cell r="I114" t="str">
            <v>Community facilities management</v>
          </cell>
          <cell r="J114" t="str">
            <v>Community</v>
          </cell>
          <cell r="K114" t="str">
            <v>Local community services</v>
          </cell>
          <cell r="L114" t="str">
            <v>Local community facilities</v>
          </cell>
          <cell r="M114" t="str">
            <v>Local activities</v>
          </cell>
          <cell r="N114" t="str">
            <v>Local community services</v>
          </cell>
          <cell r="O114" t="str">
            <v>Local community facilities</v>
          </cell>
          <cell r="P114" t="str">
            <v>Community</v>
          </cell>
          <cell r="Q114" t="str">
            <v>Local community services</v>
          </cell>
          <cell r="R114" t="str">
            <v>Local community facilities</v>
          </cell>
          <cell r="S114" t="str">
            <v>A1021405</v>
          </cell>
          <cell r="T114" t="str">
            <v>A1021405</v>
          </cell>
          <cell r="U114" t="str">
            <v>Local community centres</v>
          </cell>
          <cell r="V114" t="str">
            <v>L175</v>
          </cell>
          <cell r="W114" t="str">
            <v>Rodney</v>
          </cell>
          <cell r="X114" t="str">
            <v>PL40810</v>
          </cell>
          <cell r="Y114" t="str">
            <v>Expense</v>
          </cell>
          <cell r="Z114">
            <v>20090701</v>
          </cell>
          <cell r="AA114">
            <v>20220630</v>
          </cell>
          <cell r="AB114">
            <v>1</v>
          </cell>
          <cell r="AC114" t="str">
            <v>Programme</v>
          </cell>
          <cell r="AD114">
            <v>0</v>
          </cell>
          <cell r="AE114">
            <v>0</v>
          </cell>
          <cell r="AF114">
            <v>0</v>
          </cell>
          <cell r="AG114">
            <v>1</v>
          </cell>
          <cell r="AH114">
            <v>5</v>
          </cell>
          <cell r="AI114" t="str">
            <v>Community Facilities</v>
          </cell>
          <cell r="AJ114" t="str">
            <v>Buildings (Capex)</v>
          </cell>
          <cell r="AK114">
            <v>75</v>
          </cell>
          <cell r="AM114">
            <v>1</v>
          </cell>
          <cell r="AS114">
            <v>118164</v>
          </cell>
          <cell r="AT114">
            <v>103078</v>
          </cell>
          <cell r="AU114">
            <v>102973</v>
          </cell>
          <cell r="AV114">
            <v>102607</v>
          </cell>
          <cell r="AW114">
            <v>102705</v>
          </cell>
          <cell r="AX114">
            <v>102702</v>
          </cell>
          <cell r="AY114">
            <v>102617</v>
          </cell>
          <cell r="AZ114">
            <v>102861</v>
          </cell>
          <cell r="BA114">
            <v>102000</v>
          </cell>
          <cell r="BB114">
            <v>102000</v>
          </cell>
          <cell r="BC114">
            <v>102000</v>
          </cell>
          <cell r="BD114">
            <v>3.1E-2</v>
          </cell>
          <cell r="BE114">
            <v>6.1930000000000041E-2</v>
          </cell>
          <cell r="BF114">
            <v>9.3787900000000146E-2</v>
          </cell>
          <cell r="BG114">
            <v>0.12878911280000027</v>
          </cell>
          <cell r="BH114">
            <v>0.16491036440960039</v>
          </cell>
          <cell r="BI114">
            <v>0.19869276497747879</v>
          </cell>
          <cell r="BJ114">
            <v>0.23225616239684821</v>
          </cell>
          <cell r="BK114">
            <v>0.27045610343115034</v>
          </cell>
          <cell r="BL114">
            <v>0.31238115484437823</v>
          </cell>
          <cell r="BM114">
            <v>0.35568973295424255</v>
          </cell>
          <cell r="BN114">
            <v>0</v>
          </cell>
          <cell r="BO114">
            <v>3195.4180000000001</v>
          </cell>
          <cell r="BP114">
            <v>6377.1178900000041</v>
          </cell>
          <cell r="BQ114">
            <v>9623.2950553000155</v>
          </cell>
          <cell r="BR114">
            <v>13227.285830124029</v>
          </cell>
          <cell r="BS114">
            <v>16936.624245594779</v>
          </cell>
          <cell r="BT114">
            <v>20389.255463693942</v>
          </cell>
          <cell r="BU114">
            <v>23890.101120302203</v>
          </cell>
          <cell r="BV114">
            <v>27586.522549977333</v>
          </cell>
          <cell r="BW114">
            <v>31862.87779412658</v>
          </cell>
          <cell r="BX114">
            <v>36280.352761332739</v>
          </cell>
          <cell r="BY114">
            <v>118164</v>
          </cell>
          <cell r="BZ114">
            <v>106273.41800000001</v>
          </cell>
          <cell r="CA114">
            <v>109350.11789000001</v>
          </cell>
          <cell r="CB114">
            <v>112230.29505530001</v>
          </cell>
          <cell r="CC114">
            <v>115932.28583012403</v>
          </cell>
          <cell r="CD114">
            <v>119638.62424559478</v>
          </cell>
          <cell r="CE114">
            <v>123006.25546369395</v>
          </cell>
          <cell r="CF114">
            <v>126751.10112030221</v>
          </cell>
          <cell r="CG114">
            <v>129586.52254997734</v>
          </cell>
          <cell r="CH114">
            <v>133862.87779412657</v>
          </cell>
          <cell r="CI114">
            <v>138280.35276133273</v>
          </cell>
          <cell r="CK114">
            <v>0</v>
          </cell>
          <cell r="CL114">
            <v>0</v>
          </cell>
          <cell r="CM114">
            <v>0</v>
          </cell>
          <cell r="CN114">
            <v>0</v>
          </cell>
          <cell r="CO114">
            <v>0</v>
          </cell>
          <cell r="CP114">
            <v>0</v>
          </cell>
          <cell r="CQ114">
            <v>0</v>
          </cell>
          <cell r="CR114">
            <v>0</v>
          </cell>
          <cell r="CS114">
            <v>0</v>
          </cell>
          <cell r="CT114">
            <v>0</v>
          </cell>
          <cell r="CU114">
            <v>0</v>
          </cell>
          <cell r="CW114">
            <v>0</v>
          </cell>
          <cell r="CX114">
            <v>0</v>
          </cell>
          <cell r="CY114">
            <v>0</v>
          </cell>
          <cell r="CZ114">
            <v>0</v>
          </cell>
          <cell r="DA114">
            <v>0</v>
          </cell>
          <cell r="DB114">
            <v>0</v>
          </cell>
          <cell r="DC114">
            <v>0</v>
          </cell>
          <cell r="DD114">
            <v>0</v>
          </cell>
          <cell r="DE114">
            <v>0</v>
          </cell>
          <cell r="DF114">
            <v>0</v>
          </cell>
          <cell r="DG114">
            <v>0</v>
          </cell>
          <cell r="DI114">
            <v>118164</v>
          </cell>
          <cell r="DJ114">
            <v>106273.41800000001</v>
          </cell>
          <cell r="DK114">
            <v>109350.11789000001</v>
          </cell>
          <cell r="DL114">
            <v>112230.29505530001</v>
          </cell>
          <cell r="DM114">
            <v>115932.28583012403</v>
          </cell>
          <cell r="DN114">
            <v>119638.62424559478</v>
          </cell>
          <cell r="DO114">
            <v>123006.25546369395</v>
          </cell>
          <cell r="DP114">
            <v>126751.10112030221</v>
          </cell>
          <cell r="DQ114">
            <v>129586.52254997734</v>
          </cell>
          <cell r="DR114">
            <v>133862.87779412657</v>
          </cell>
          <cell r="DS114">
            <v>138280.35276133273</v>
          </cell>
          <cell r="DU114" t="str">
            <v>RDC 41081-1</v>
          </cell>
          <cell r="DV114">
            <v>0</v>
          </cell>
          <cell r="DW114">
            <v>0</v>
          </cell>
          <cell r="DX114">
            <v>1</v>
          </cell>
          <cell r="DY114">
            <v>1025543</v>
          </cell>
          <cell r="DZ114">
            <v>1214911.8507104516</v>
          </cell>
          <cell r="EB114">
            <v>1214911.8507104516</v>
          </cell>
          <cell r="EC114" t="str">
            <v>Def</v>
          </cell>
          <cell r="ED114" t="str">
            <v>Community Service facilities</v>
          </cell>
        </row>
        <row r="115">
          <cell r="D115" t="str">
            <v>PC2010144</v>
          </cell>
          <cell r="E115" t="str">
            <v>Orewa Community Centre renewals</v>
          </cell>
          <cell r="F115" t="str">
            <v>Auckland Council</v>
          </cell>
          <cell r="G115" t="str">
            <v>Community development, arts and culture</v>
          </cell>
          <cell r="H115" t="str">
            <v>E160530</v>
          </cell>
          <cell r="I115" t="str">
            <v>Community facilities management</v>
          </cell>
          <cell r="J115" t="str">
            <v>Community</v>
          </cell>
          <cell r="K115" t="str">
            <v>Local community services</v>
          </cell>
          <cell r="L115" t="str">
            <v>Local community facilities</v>
          </cell>
          <cell r="M115" t="str">
            <v>Local activities</v>
          </cell>
          <cell r="N115" t="str">
            <v>Local community services</v>
          </cell>
          <cell r="O115" t="str">
            <v>Local community facilities</v>
          </cell>
          <cell r="P115" t="str">
            <v>Community</v>
          </cell>
          <cell r="Q115" t="str">
            <v>Local community services</v>
          </cell>
          <cell r="R115" t="str">
            <v>Local community facilities</v>
          </cell>
          <cell r="S115" t="str">
            <v>A1021405</v>
          </cell>
          <cell r="T115" t="str">
            <v>A1021405</v>
          </cell>
          <cell r="U115" t="str">
            <v>Local community centres</v>
          </cell>
          <cell r="V115" t="str">
            <v>L125</v>
          </cell>
          <cell r="W115" t="str">
            <v>Hibiscus and Bays</v>
          </cell>
          <cell r="X115" t="str">
            <v>PL40810</v>
          </cell>
          <cell r="Y115" t="str">
            <v>Expense</v>
          </cell>
          <cell r="Z115">
            <v>20090701</v>
          </cell>
          <cell r="AA115">
            <v>20220630</v>
          </cell>
          <cell r="AB115">
            <v>1</v>
          </cell>
          <cell r="AC115" t="str">
            <v>Programme</v>
          </cell>
          <cell r="AD115">
            <v>0</v>
          </cell>
          <cell r="AE115">
            <v>0</v>
          </cell>
          <cell r="AF115">
            <v>0</v>
          </cell>
          <cell r="AG115">
            <v>1</v>
          </cell>
          <cell r="AH115">
            <v>5</v>
          </cell>
          <cell r="AI115" t="str">
            <v>Community Facilities</v>
          </cell>
          <cell r="AJ115" t="str">
            <v>Buildings (Capex)</v>
          </cell>
          <cell r="AK115">
            <v>75</v>
          </cell>
          <cell r="AM115">
            <v>1</v>
          </cell>
          <cell r="AS115">
            <v>18955</v>
          </cell>
          <cell r="AT115">
            <v>11339</v>
          </cell>
          <cell r="AU115">
            <v>11327</v>
          </cell>
          <cell r="AV115">
            <v>11287</v>
          </cell>
          <cell r="AW115">
            <v>11297</v>
          </cell>
          <cell r="AX115">
            <v>11297</v>
          </cell>
          <cell r="AY115">
            <v>11288</v>
          </cell>
          <cell r="AZ115">
            <v>11315</v>
          </cell>
          <cell r="BA115">
            <v>11000</v>
          </cell>
          <cell r="BB115">
            <v>11000</v>
          </cell>
          <cell r="BC115">
            <v>11000</v>
          </cell>
          <cell r="BD115">
            <v>3.1E-2</v>
          </cell>
          <cell r="BE115">
            <v>6.1930000000000041E-2</v>
          </cell>
          <cell r="BF115">
            <v>9.3787900000000146E-2</v>
          </cell>
          <cell r="BG115">
            <v>0.12878911280000027</v>
          </cell>
          <cell r="BH115">
            <v>0.16491036440960039</v>
          </cell>
          <cell r="BI115">
            <v>0.19869276497747879</v>
          </cell>
          <cell r="BJ115">
            <v>0.23225616239684821</v>
          </cell>
          <cell r="BK115">
            <v>0.27045610343115034</v>
          </cell>
          <cell r="BL115">
            <v>0.31238115484437823</v>
          </cell>
          <cell r="BM115">
            <v>0.35568973295424255</v>
          </cell>
          <cell r="BN115">
            <v>0</v>
          </cell>
          <cell r="BO115">
            <v>351.50900000000001</v>
          </cell>
          <cell r="BP115">
            <v>701.48111000000051</v>
          </cell>
          <cell r="BQ115">
            <v>1058.5840273000017</v>
          </cell>
          <cell r="BR115">
            <v>1454.930607301603</v>
          </cell>
          <cell r="BS115">
            <v>1862.9923867352556</v>
          </cell>
          <cell r="BT115">
            <v>2242.8439310657805</v>
          </cell>
          <cell r="BU115">
            <v>2627.9784775203375</v>
          </cell>
          <cell r="BV115">
            <v>2975.0171377426536</v>
          </cell>
          <cell r="BW115">
            <v>3436.1927032881604</v>
          </cell>
          <cell r="BX115">
            <v>3912.5870624966683</v>
          </cell>
          <cell r="BY115">
            <v>18955</v>
          </cell>
          <cell r="BZ115">
            <v>11690.509</v>
          </cell>
          <cell r="CA115">
            <v>12028.481110000001</v>
          </cell>
          <cell r="CB115">
            <v>12345.584027300001</v>
          </cell>
          <cell r="CC115">
            <v>12751.930607301603</v>
          </cell>
          <cell r="CD115">
            <v>13159.992386735255</v>
          </cell>
          <cell r="CE115">
            <v>13530.843931065781</v>
          </cell>
          <cell r="CF115">
            <v>13942.978477520337</v>
          </cell>
          <cell r="CG115">
            <v>13975.017137742654</v>
          </cell>
          <cell r="CH115">
            <v>14436.192703288161</v>
          </cell>
          <cell r="CI115">
            <v>14912.587062496668</v>
          </cell>
          <cell r="CK115">
            <v>0</v>
          </cell>
          <cell r="CL115">
            <v>0</v>
          </cell>
          <cell r="CM115">
            <v>0</v>
          </cell>
          <cell r="CN115">
            <v>0</v>
          </cell>
          <cell r="CO115">
            <v>0</v>
          </cell>
          <cell r="CP115">
            <v>0</v>
          </cell>
          <cell r="CQ115">
            <v>0</v>
          </cell>
          <cell r="CR115">
            <v>0</v>
          </cell>
          <cell r="CS115">
            <v>0</v>
          </cell>
          <cell r="CT115">
            <v>0</v>
          </cell>
          <cell r="CU115">
            <v>0</v>
          </cell>
          <cell r="CW115">
            <v>0</v>
          </cell>
          <cell r="CX115">
            <v>0</v>
          </cell>
          <cell r="CY115">
            <v>0</v>
          </cell>
          <cell r="CZ115">
            <v>0</v>
          </cell>
          <cell r="DA115">
            <v>0</v>
          </cell>
          <cell r="DB115">
            <v>0</v>
          </cell>
          <cell r="DC115">
            <v>0</v>
          </cell>
          <cell r="DD115">
            <v>0</v>
          </cell>
          <cell r="DE115">
            <v>0</v>
          </cell>
          <cell r="DF115">
            <v>0</v>
          </cell>
          <cell r="DG115">
            <v>0</v>
          </cell>
          <cell r="DI115">
            <v>18955</v>
          </cell>
          <cell r="DJ115">
            <v>11690.509</v>
          </cell>
          <cell r="DK115">
            <v>12028.481110000001</v>
          </cell>
          <cell r="DL115">
            <v>12345.584027300001</v>
          </cell>
          <cell r="DM115">
            <v>12751.930607301603</v>
          </cell>
          <cell r="DN115">
            <v>13159.992386735255</v>
          </cell>
          <cell r="DO115">
            <v>13530.843931065781</v>
          </cell>
          <cell r="DP115">
            <v>13942.978477520337</v>
          </cell>
          <cell r="DQ115">
            <v>13975.017137742654</v>
          </cell>
          <cell r="DR115">
            <v>14436.192703288161</v>
          </cell>
          <cell r="DS115">
            <v>14912.587062496668</v>
          </cell>
          <cell r="DU115" t="str">
            <v>RDC 41872-1</v>
          </cell>
          <cell r="DV115">
            <v>0</v>
          </cell>
          <cell r="DW115">
            <v>0</v>
          </cell>
          <cell r="DX115">
            <v>1</v>
          </cell>
          <cell r="DY115">
            <v>112150</v>
          </cell>
          <cell r="DZ115">
            <v>132774.11644345048</v>
          </cell>
          <cell r="EB115">
            <v>132774.11644345048</v>
          </cell>
          <cell r="EC115" t="str">
            <v>Def</v>
          </cell>
          <cell r="ED115" t="str">
            <v>Community Service facilities</v>
          </cell>
        </row>
        <row r="116">
          <cell r="D116" t="str">
            <v>PC2010145</v>
          </cell>
          <cell r="E116" t="str">
            <v>Comm Centre Ext Repaint (Orewa)</v>
          </cell>
          <cell r="F116" t="str">
            <v>Auckland Council</v>
          </cell>
          <cell r="G116" t="str">
            <v>Community development, arts and culture</v>
          </cell>
          <cell r="H116" t="str">
            <v>E160530</v>
          </cell>
          <cell r="I116" t="str">
            <v>Community facilities management</v>
          </cell>
          <cell r="J116" t="str">
            <v>Community</v>
          </cell>
          <cell r="K116" t="str">
            <v>Local community services</v>
          </cell>
          <cell r="L116" t="str">
            <v>Local community facilities</v>
          </cell>
          <cell r="M116" t="str">
            <v>Local activities</v>
          </cell>
          <cell r="N116" t="str">
            <v>Local community services</v>
          </cell>
          <cell r="O116" t="str">
            <v>Local community facilities</v>
          </cell>
          <cell r="P116" t="str">
            <v>Community</v>
          </cell>
          <cell r="Q116" t="str">
            <v>Local community services</v>
          </cell>
          <cell r="R116" t="str">
            <v>Local community facilities</v>
          </cell>
          <cell r="S116" t="str">
            <v>A1021405</v>
          </cell>
          <cell r="T116" t="str">
            <v>A1021405</v>
          </cell>
          <cell r="U116" t="str">
            <v>Local community centres</v>
          </cell>
          <cell r="V116" t="str">
            <v>L175</v>
          </cell>
          <cell r="W116" t="str">
            <v>Rodney</v>
          </cell>
          <cell r="X116" t="str">
            <v>PL40810</v>
          </cell>
          <cell r="Y116" t="str">
            <v>Expense</v>
          </cell>
          <cell r="Z116">
            <v>20120701</v>
          </cell>
          <cell r="AA116">
            <v>20130630</v>
          </cell>
          <cell r="AB116">
            <v>2</v>
          </cell>
          <cell r="AC116" t="str">
            <v>Discrete</v>
          </cell>
          <cell r="AD116">
            <v>0</v>
          </cell>
          <cell r="AE116">
            <v>0</v>
          </cell>
          <cell r="AF116">
            <v>0</v>
          </cell>
          <cell r="AG116">
            <v>1</v>
          </cell>
          <cell r="AH116">
            <v>5</v>
          </cell>
          <cell r="AI116" t="str">
            <v>Community Facilities</v>
          </cell>
          <cell r="AJ116" t="str">
            <v>Buildings (Capex)</v>
          </cell>
          <cell r="AK116">
            <v>25</v>
          </cell>
          <cell r="AM116">
            <v>1</v>
          </cell>
          <cell r="AT116">
            <v>15462</v>
          </cell>
          <cell r="BD116">
            <v>3.1E-2</v>
          </cell>
          <cell r="BE116">
            <v>6.1930000000000041E-2</v>
          </cell>
          <cell r="BF116">
            <v>9.3787900000000146E-2</v>
          </cell>
          <cell r="BG116">
            <v>0.12878911280000027</v>
          </cell>
          <cell r="BH116">
            <v>0.16491036440960039</v>
          </cell>
          <cell r="BI116">
            <v>0.19869276497747879</v>
          </cell>
          <cell r="BJ116">
            <v>0.23225616239684821</v>
          </cell>
          <cell r="BK116">
            <v>0.27045610343115034</v>
          </cell>
          <cell r="BL116">
            <v>0.31238115484437823</v>
          </cell>
          <cell r="BM116">
            <v>0.35568973295424255</v>
          </cell>
          <cell r="BN116">
            <v>0</v>
          </cell>
          <cell r="BO116">
            <v>479.322</v>
          </cell>
          <cell r="BP116">
            <v>0</v>
          </cell>
          <cell r="BQ116">
            <v>0</v>
          </cell>
          <cell r="BR116">
            <v>0</v>
          </cell>
          <cell r="BS116">
            <v>0</v>
          </cell>
          <cell r="BT116">
            <v>0</v>
          </cell>
          <cell r="BU116">
            <v>0</v>
          </cell>
          <cell r="BV116">
            <v>0</v>
          </cell>
          <cell r="BW116">
            <v>0</v>
          </cell>
          <cell r="BX116">
            <v>0</v>
          </cell>
          <cell r="BY116">
            <v>0</v>
          </cell>
          <cell r="BZ116">
            <v>15941.322</v>
          </cell>
          <cell r="CA116">
            <v>0</v>
          </cell>
          <cell r="CB116">
            <v>0</v>
          </cell>
          <cell r="CC116">
            <v>0</v>
          </cell>
          <cell r="CD116">
            <v>0</v>
          </cell>
          <cell r="CE116">
            <v>0</v>
          </cell>
          <cell r="CF116">
            <v>0</v>
          </cell>
          <cell r="CG116">
            <v>0</v>
          </cell>
          <cell r="CH116">
            <v>0</v>
          </cell>
          <cell r="CI116">
            <v>0</v>
          </cell>
          <cell r="CK116">
            <v>0</v>
          </cell>
          <cell r="CL116">
            <v>0</v>
          </cell>
          <cell r="CM116">
            <v>0</v>
          </cell>
          <cell r="CN116">
            <v>0</v>
          </cell>
          <cell r="CO116">
            <v>0</v>
          </cell>
          <cell r="CP116">
            <v>0</v>
          </cell>
          <cell r="CQ116">
            <v>0</v>
          </cell>
          <cell r="CR116">
            <v>0</v>
          </cell>
          <cell r="CS116">
            <v>0</v>
          </cell>
          <cell r="CT116">
            <v>0</v>
          </cell>
          <cell r="CU116">
            <v>0</v>
          </cell>
          <cell r="CW116">
            <v>0</v>
          </cell>
          <cell r="CX116">
            <v>0</v>
          </cell>
          <cell r="CY116">
            <v>0</v>
          </cell>
          <cell r="CZ116">
            <v>0</v>
          </cell>
          <cell r="DA116">
            <v>0</v>
          </cell>
          <cell r="DB116">
            <v>0</v>
          </cell>
          <cell r="DC116">
            <v>0</v>
          </cell>
          <cell r="DD116">
            <v>0</v>
          </cell>
          <cell r="DE116">
            <v>0</v>
          </cell>
          <cell r="DF116">
            <v>0</v>
          </cell>
          <cell r="DG116">
            <v>0</v>
          </cell>
          <cell r="DI116">
            <v>0</v>
          </cell>
          <cell r="DJ116">
            <v>15941.322</v>
          </cell>
          <cell r="DK116">
            <v>0</v>
          </cell>
          <cell r="DL116">
            <v>0</v>
          </cell>
          <cell r="DM116">
            <v>0</v>
          </cell>
          <cell r="DN116">
            <v>0</v>
          </cell>
          <cell r="DO116">
            <v>0</v>
          </cell>
          <cell r="DP116">
            <v>0</v>
          </cell>
          <cell r="DQ116">
            <v>0</v>
          </cell>
          <cell r="DR116">
            <v>0</v>
          </cell>
          <cell r="DS116">
            <v>0</v>
          </cell>
          <cell r="DU116" t="str">
            <v>RDC 41872-2</v>
          </cell>
          <cell r="DV116">
            <v>0</v>
          </cell>
          <cell r="DW116">
            <v>0</v>
          </cell>
          <cell r="DX116">
            <v>1</v>
          </cell>
          <cell r="DY116">
            <v>15462</v>
          </cell>
          <cell r="DZ116">
            <v>15941.322</v>
          </cell>
          <cell r="EB116">
            <v>15941.322</v>
          </cell>
          <cell r="EC116" t="str">
            <v>Def</v>
          </cell>
          <cell r="ED116" t="str">
            <v>Community Service facilities</v>
          </cell>
        </row>
        <row r="117">
          <cell r="D117" t="str">
            <v>PC2010146</v>
          </cell>
          <cell r="E117" t="str">
            <v>Pakiri Hall renewals</v>
          </cell>
          <cell r="F117" t="str">
            <v>Auckland Council</v>
          </cell>
          <cell r="G117" t="str">
            <v>Community development, arts and culture</v>
          </cell>
          <cell r="H117" t="str">
            <v>E160530</v>
          </cell>
          <cell r="I117" t="str">
            <v>Community facilities management</v>
          </cell>
          <cell r="J117" t="str">
            <v>Community</v>
          </cell>
          <cell r="K117" t="str">
            <v>Local community services</v>
          </cell>
          <cell r="L117" t="str">
            <v>Local community facilities</v>
          </cell>
          <cell r="M117" t="str">
            <v>Local activities</v>
          </cell>
          <cell r="N117" t="str">
            <v>Local community services</v>
          </cell>
          <cell r="O117" t="str">
            <v>Local community facilities</v>
          </cell>
          <cell r="P117" t="str">
            <v>Community</v>
          </cell>
          <cell r="Q117" t="str">
            <v>Local community services</v>
          </cell>
          <cell r="R117" t="str">
            <v>Local community facilities</v>
          </cell>
          <cell r="S117" t="str">
            <v>A1021405</v>
          </cell>
          <cell r="T117" t="str">
            <v>A1021405</v>
          </cell>
          <cell r="U117" t="str">
            <v>Local community centres</v>
          </cell>
          <cell r="V117" t="str">
            <v>L175</v>
          </cell>
          <cell r="W117" t="str">
            <v>Rodney</v>
          </cell>
          <cell r="X117" t="str">
            <v>FY12 - Only</v>
          </cell>
          <cell r="Y117" t="str">
            <v>Expense</v>
          </cell>
          <cell r="Z117">
            <v>20110701</v>
          </cell>
          <cell r="AA117">
            <v>20120630</v>
          </cell>
          <cell r="AB117">
            <v>2</v>
          </cell>
          <cell r="AC117" t="str">
            <v>Discrete</v>
          </cell>
          <cell r="AD117">
            <v>0</v>
          </cell>
          <cell r="AE117">
            <v>0</v>
          </cell>
          <cell r="AF117">
            <v>0</v>
          </cell>
          <cell r="AG117">
            <v>1</v>
          </cell>
          <cell r="AH117">
            <v>5</v>
          </cell>
          <cell r="AI117" t="str">
            <v>Community Facilities</v>
          </cell>
          <cell r="AJ117" t="str">
            <v>Buildings (Capex)</v>
          </cell>
          <cell r="AK117">
            <v>75</v>
          </cell>
          <cell r="AP117">
            <v>1</v>
          </cell>
          <cell r="AS117">
            <v>41400</v>
          </cell>
          <cell r="BD117">
            <v>3.1E-2</v>
          </cell>
          <cell r="BE117">
            <v>6.1930000000000041E-2</v>
          </cell>
          <cell r="BF117">
            <v>9.3787900000000146E-2</v>
          </cell>
          <cell r="BG117">
            <v>0.12878911280000027</v>
          </cell>
          <cell r="BH117">
            <v>0.16491036440960039</v>
          </cell>
          <cell r="BI117">
            <v>0.19869276497747879</v>
          </cell>
          <cell r="BJ117">
            <v>0.23225616239684821</v>
          </cell>
          <cell r="BK117">
            <v>0.27045610343115034</v>
          </cell>
          <cell r="BL117">
            <v>0.31238115484437823</v>
          </cell>
          <cell r="BM117">
            <v>0.35568973295424255</v>
          </cell>
          <cell r="BN117">
            <v>0</v>
          </cell>
          <cell r="BO117">
            <v>0</v>
          </cell>
          <cell r="BP117">
            <v>0</v>
          </cell>
          <cell r="BQ117">
            <v>0</v>
          </cell>
          <cell r="BR117">
            <v>0</v>
          </cell>
          <cell r="BS117">
            <v>0</v>
          </cell>
          <cell r="BT117">
            <v>0</v>
          </cell>
          <cell r="BU117">
            <v>0</v>
          </cell>
          <cell r="BV117">
            <v>0</v>
          </cell>
          <cell r="BW117">
            <v>0</v>
          </cell>
          <cell r="BX117">
            <v>0</v>
          </cell>
          <cell r="BY117">
            <v>41400</v>
          </cell>
          <cell r="BZ117">
            <v>0</v>
          </cell>
          <cell r="CA117">
            <v>0</v>
          </cell>
          <cell r="CB117">
            <v>0</v>
          </cell>
          <cell r="CC117">
            <v>0</v>
          </cell>
          <cell r="CD117">
            <v>0</v>
          </cell>
          <cell r="CE117">
            <v>0</v>
          </cell>
          <cell r="CF117">
            <v>0</v>
          </cell>
          <cell r="CG117">
            <v>0</v>
          </cell>
          <cell r="CH117">
            <v>0</v>
          </cell>
          <cell r="CI117">
            <v>0</v>
          </cell>
          <cell r="CK117">
            <v>0</v>
          </cell>
          <cell r="CL117">
            <v>0</v>
          </cell>
          <cell r="CM117">
            <v>0</v>
          </cell>
          <cell r="CN117">
            <v>0</v>
          </cell>
          <cell r="CO117">
            <v>0</v>
          </cell>
          <cell r="CP117">
            <v>0</v>
          </cell>
          <cell r="CQ117">
            <v>0</v>
          </cell>
          <cell r="CR117">
            <v>0</v>
          </cell>
          <cell r="CS117">
            <v>0</v>
          </cell>
          <cell r="CT117">
            <v>0</v>
          </cell>
          <cell r="CU117">
            <v>0</v>
          </cell>
          <cell r="CW117">
            <v>0</v>
          </cell>
          <cell r="CX117">
            <v>0</v>
          </cell>
          <cell r="CY117">
            <v>0</v>
          </cell>
          <cell r="CZ117">
            <v>0</v>
          </cell>
          <cell r="DA117">
            <v>0</v>
          </cell>
          <cell r="DB117">
            <v>0</v>
          </cell>
          <cell r="DC117">
            <v>0</v>
          </cell>
          <cell r="DD117">
            <v>0</v>
          </cell>
          <cell r="DE117">
            <v>0</v>
          </cell>
          <cell r="DF117">
            <v>0</v>
          </cell>
          <cell r="DG117">
            <v>0</v>
          </cell>
          <cell r="DI117">
            <v>41400</v>
          </cell>
          <cell r="DJ117">
            <v>0</v>
          </cell>
          <cell r="DK117">
            <v>0</v>
          </cell>
          <cell r="DL117">
            <v>0</v>
          </cell>
          <cell r="DM117">
            <v>0</v>
          </cell>
          <cell r="DN117">
            <v>0</v>
          </cell>
          <cell r="DO117">
            <v>0</v>
          </cell>
          <cell r="DP117">
            <v>0</v>
          </cell>
          <cell r="DQ117">
            <v>0</v>
          </cell>
          <cell r="DR117">
            <v>0</v>
          </cell>
          <cell r="DS117">
            <v>0</v>
          </cell>
          <cell r="DU117" t="str">
            <v>RDC 42116-2</v>
          </cell>
          <cell r="DV117">
            <v>0</v>
          </cell>
          <cell r="DW117">
            <v>0</v>
          </cell>
          <cell r="DX117">
            <v>1</v>
          </cell>
          <cell r="DY117">
            <v>0</v>
          </cell>
          <cell r="DZ117">
            <v>0</v>
          </cell>
          <cell r="EB117">
            <v>0</v>
          </cell>
          <cell r="EC117" t="str">
            <v>Def</v>
          </cell>
          <cell r="ED117" t="str">
            <v>Community Service facilities</v>
          </cell>
        </row>
        <row r="118">
          <cell r="D118" t="str">
            <v>PC2010147</v>
          </cell>
          <cell r="E118" t="str">
            <v>Comm Hall Replace Water Tank (Pakiri)</v>
          </cell>
          <cell r="F118" t="str">
            <v>Auckland Council</v>
          </cell>
          <cell r="G118" t="str">
            <v>Community development, arts and culture</v>
          </cell>
          <cell r="H118" t="str">
            <v>E160530</v>
          </cell>
          <cell r="I118" t="str">
            <v>Community facilities management</v>
          </cell>
          <cell r="J118" t="str">
            <v>Community</v>
          </cell>
          <cell r="K118" t="str">
            <v>Local community services</v>
          </cell>
          <cell r="L118" t="str">
            <v>Local community facilities</v>
          </cell>
          <cell r="M118" t="str">
            <v>Local activities</v>
          </cell>
          <cell r="N118" t="str">
            <v>Local community services</v>
          </cell>
          <cell r="O118" t="str">
            <v>Local community facilities</v>
          </cell>
          <cell r="P118" t="str">
            <v>Community</v>
          </cell>
          <cell r="Q118" t="str">
            <v>Local community services</v>
          </cell>
          <cell r="R118" t="str">
            <v>Local community facilities</v>
          </cell>
          <cell r="S118" t="str">
            <v>A1021405</v>
          </cell>
          <cell r="T118" t="str">
            <v>A1021405</v>
          </cell>
          <cell r="U118" t="str">
            <v>Local community centres</v>
          </cell>
          <cell r="V118" t="str">
            <v>L175</v>
          </cell>
          <cell r="W118" t="str">
            <v>Rodney</v>
          </cell>
          <cell r="X118" t="str">
            <v>PL40810</v>
          </cell>
          <cell r="Y118" t="str">
            <v>Expense</v>
          </cell>
          <cell r="Z118">
            <v>20120701</v>
          </cell>
          <cell r="AA118">
            <v>20130630</v>
          </cell>
          <cell r="AB118">
            <v>2</v>
          </cell>
          <cell r="AC118" t="str">
            <v>Discrete</v>
          </cell>
          <cell r="AD118">
            <v>0</v>
          </cell>
          <cell r="AE118">
            <v>0</v>
          </cell>
          <cell r="AF118">
            <v>0</v>
          </cell>
          <cell r="AG118">
            <v>1</v>
          </cell>
          <cell r="AH118">
            <v>5</v>
          </cell>
          <cell r="AI118" t="str">
            <v>Community Facilities</v>
          </cell>
          <cell r="AJ118" t="str">
            <v>Buildings (Capex)</v>
          </cell>
          <cell r="AK118">
            <v>25</v>
          </cell>
          <cell r="AM118">
            <v>1</v>
          </cell>
          <cell r="AT118">
            <v>10308</v>
          </cell>
          <cell r="BD118">
            <v>3.1E-2</v>
          </cell>
          <cell r="BE118">
            <v>6.1930000000000041E-2</v>
          </cell>
          <cell r="BF118">
            <v>9.3787900000000146E-2</v>
          </cell>
          <cell r="BG118">
            <v>0.12878911280000027</v>
          </cell>
          <cell r="BH118">
            <v>0.16491036440960039</v>
          </cell>
          <cell r="BI118">
            <v>0.19869276497747879</v>
          </cell>
          <cell r="BJ118">
            <v>0.23225616239684821</v>
          </cell>
          <cell r="BK118">
            <v>0.27045610343115034</v>
          </cell>
          <cell r="BL118">
            <v>0.31238115484437823</v>
          </cell>
          <cell r="BM118">
            <v>0.35568973295424255</v>
          </cell>
          <cell r="BN118">
            <v>0</v>
          </cell>
          <cell r="BO118">
            <v>319.548</v>
          </cell>
          <cell r="BP118">
            <v>0</v>
          </cell>
          <cell r="BQ118">
            <v>0</v>
          </cell>
          <cell r="BR118">
            <v>0</v>
          </cell>
          <cell r="BS118">
            <v>0</v>
          </cell>
          <cell r="BT118">
            <v>0</v>
          </cell>
          <cell r="BU118">
            <v>0</v>
          </cell>
          <cell r="BV118">
            <v>0</v>
          </cell>
          <cell r="BW118">
            <v>0</v>
          </cell>
          <cell r="BX118">
            <v>0</v>
          </cell>
          <cell r="BY118">
            <v>0</v>
          </cell>
          <cell r="BZ118">
            <v>10627.548000000001</v>
          </cell>
          <cell r="CA118">
            <v>0</v>
          </cell>
          <cell r="CB118">
            <v>0</v>
          </cell>
          <cell r="CC118">
            <v>0</v>
          </cell>
          <cell r="CD118">
            <v>0</v>
          </cell>
          <cell r="CE118">
            <v>0</v>
          </cell>
          <cell r="CF118">
            <v>0</v>
          </cell>
          <cell r="CG118">
            <v>0</v>
          </cell>
          <cell r="CH118">
            <v>0</v>
          </cell>
          <cell r="CI118">
            <v>0</v>
          </cell>
          <cell r="CK118">
            <v>0</v>
          </cell>
          <cell r="CL118">
            <v>0</v>
          </cell>
          <cell r="CM118">
            <v>0</v>
          </cell>
          <cell r="CN118">
            <v>0</v>
          </cell>
          <cell r="CO118">
            <v>0</v>
          </cell>
          <cell r="CP118">
            <v>0</v>
          </cell>
          <cell r="CQ118">
            <v>0</v>
          </cell>
          <cell r="CR118">
            <v>0</v>
          </cell>
          <cell r="CS118">
            <v>0</v>
          </cell>
          <cell r="CT118">
            <v>0</v>
          </cell>
          <cell r="CU118">
            <v>0</v>
          </cell>
          <cell r="CW118">
            <v>0</v>
          </cell>
          <cell r="CX118">
            <v>0</v>
          </cell>
          <cell r="CY118">
            <v>0</v>
          </cell>
          <cell r="CZ118">
            <v>0</v>
          </cell>
          <cell r="DA118">
            <v>0</v>
          </cell>
          <cell r="DB118">
            <v>0</v>
          </cell>
          <cell r="DC118">
            <v>0</v>
          </cell>
          <cell r="DD118">
            <v>0</v>
          </cell>
          <cell r="DE118">
            <v>0</v>
          </cell>
          <cell r="DF118">
            <v>0</v>
          </cell>
          <cell r="DG118">
            <v>0</v>
          </cell>
          <cell r="DI118">
            <v>0</v>
          </cell>
          <cell r="DJ118">
            <v>10627.548000000001</v>
          </cell>
          <cell r="DK118">
            <v>0</v>
          </cell>
          <cell r="DL118">
            <v>0</v>
          </cell>
          <cell r="DM118">
            <v>0</v>
          </cell>
          <cell r="DN118">
            <v>0</v>
          </cell>
          <cell r="DO118">
            <v>0</v>
          </cell>
          <cell r="DP118">
            <v>0</v>
          </cell>
          <cell r="DQ118">
            <v>0</v>
          </cell>
          <cell r="DR118">
            <v>0</v>
          </cell>
          <cell r="DS118">
            <v>0</v>
          </cell>
          <cell r="DU118" t="str">
            <v>RDC 42116-1</v>
          </cell>
          <cell r="DV118">
            <v>0</v>
          </cell>
          <cell r="DW118">
            <v>0</v>
          </cell>
          <cell r="DX118">
            <v>1</v>
          </cell>
          <cell r="DY118">
            <v>10308</v>
          </cell>
          <cell r="DZ118">
            <v>10627.548000000001</v>
          </cell>
          <cell r="EB118">
            <v>10627.548000000001</v>
          </cell>
          <cell r="EC118" t="str">
            <v>Def</v>
          </cell>
          <cell r="ED118" t="str">
            <v>Community Service facilities</v>
          </cell>
        </row>
        <row r="119">
          <cell r="D119" t="str">
            <v>PC2010149</v>
          </cell>
          <cell r="E119" t="str">
            <v>Ranfurly Hall renewals</v>
          </cell>
          <cell r="F119" t="str">
            <v>Auckland Council</v>
          </cell>
          <cell r="G119" t="str">
            <v>Community development, arts and culture</v>
          </cell>
          <cell r="H119" t="str">
            <v>E160530</v>
          </cell>
          <cell r="I119" t="str">
            <v>Community facilities management</v>
          </cell>
          <cell r="J119" t="str">
            <v>Community</v>
          </cell>
          <cell r="K119" t="str">
            <v>Local community services</v>
          </cell>
          <cell r="L119" t="str">
            <v>Local community facilities</v>
          </cell>
          <cell r="M119" t="str">
            <v>Local activities</v>
          </cell>
          <cell r="N119" t="str">
            <v>Local community services</v>
          </cell>
          <cell r="O119" t="str">
            <v>Local community facilities</v>
          </cell>
          <cell r="P119" t="str">
            <v>Community</v>
          </cell>
          <cell r="Q119" t="str">
            <v>Local community services</v>
          </cell>
          <cell r="R119" t="str">
            <v>Local community facilities</v>
          </cell>
          <cell r="S119" t="str">
            <v>A1021405</v>
          </cell>
          <cell r="T119" t="str">
            <v>A1021405</v>
          </cell>
          <cell r="U119" t="str">
            <v>Local community centres</v>
          </cell>
          <cell r="V119" t="str">
            <v>L175</v>
          </cell>
          <cell r="W119" t="str">
            <v>Rodney</v>
          </cell>
          <cell r="X119" t="str">
            <v>FY12 - Only</v>
          </cell>
          <cell r="Y119" t="str">
            <v>Expense</v>
          </cell>
          <cell r="Z119">
            <v>20110701</v>
          </cell>
          <cell r="AA119">
            <v>20120630</v>
          </cell>
          <cell r="AB119">
            <v>2</v>
          </cell>
          <cell r="AC119" t="str">
            <v>Discrete</v>
          </cell>
          <cell r="AD119">
            <v>0</v>
          </cell>
          <cell r="AE119">
            <v>0</v>
          </cell>
          <cell r="AF119">
            <v>0</v>
          </cell>
          <cell r="AG119">
            <v>1</v>
          </cell>
          <cell r="AH119">
            <v>5</v>
          </cell>
          <cell r="AI119" t="str">
            <v>Community Facilities</v>
          </cell>
          <cell r="AJ119" t="str">
            <v>Buildings (Capex)</v>
          </cell>
          <cell r="AK119">
            <v>75</v>
          </cell>
          <cell r="AP119">
            <v>1</v>
          </cell>
          <cell r="AS119">
            <v>40964</v>
          </cell>
          <cell r="BD119">
            <v>3.1E-2</v>
          </cell>
          <cell r="BE119">
            <v>6.1930000000000041E-2</v>
          </cell>
          <cell r="BF119">
            <v>9.3787900000000146E-2</v>
          </cell>
          <cell r="BG119">
            <v>0.12878911280000027</v>
          </cell>
          <cell r="BH119">
            <v>0.16491036440960039</v>
          </cell>
          <cell r="BI119">
            <v>0.19869276497747879</v>
          </cell>
          <cell r="BJ119">
            <v>0.23225616239684821</v>
          </cell>
          <cell r="BK119">
            <v>0.27045610343115034</v>
          </cell>
          <cell r="BL119">
            <v>0.31238115484437823</v>
          </cell>
          <cell r="BM119">
            <v>0.35568973295424255</v>
          </cell>
          <cell r="BN119">
            <v>0</v>
          </cell>
          <cell r="BO119">
            <v>0</v>
          </cell>
          <cell r="BP119">
            <v>0</v>
          </cell>
          <cell r="BQ119">
            <v>0</v>
          </cell>
          <cell r="BR119">
            <v>0</v>
          </cell>
          <cell r="BS119">
            <v>0</v>
          </cell>
          <cell r="BT119">
            <v>0</v>
          </cell>
          <cell r="BU119">
            <v>0</v>
          </cell>
          <cell r="BV119">
            <v>0</v>
          </cell>
          <cell r="BW119">
            <v>0</v>
          </cell>
          <cell r="BX119">
            <v>0</v>
          </cell>
          <cell r="BY119">
            <v>40964</v>
          </cell>
          <cell r="BZ119">
            <v>0</v>
          </cell>
          <cell r="CA119">
            <v>0</v>
          </cell>
          <cell r="CB119">
            <v>0</v>
          </cell>
          <cell r="CC119">
            <v>0</v>
          </cell>
          <cell r="CD119">
            <v>0</v>
          </cell>
          <cell r="CE119">
            <v>0</v>
          </cell>
          <cell r="CF119">
            <v>0</v>
          </cell>
          <cell r="CG119">
            <v>0</v>
          </cell>
          <cell r="CH119">
            <v>0</v>
          </cell>
          <cell r="CI119">
            <v>0</v>
          </cell>
          <cell r="CK119">
            <v>0</v>
          </cell>
          <cell r="CL119">
            <v>0</v>
          </cell>
          <cell r="CM119">
            <v>0</v>
          </cell>
          <cell r="CN119">
            <v>0</v>
          </cell>
          <cell r="CO119">
            <v>0</v>
          </cell>
          <cell r="CP119">
            <v>0</v>
          </cell>
          <cell r="CQ119">
            <v>0</v>
          </cell>
          <cell r="CR119">
            <v>0</v>
          </cell>
          <cell r="CS119">
            <v>0</v>
          </cell>
          <cell r="CT119">
            <v>0</v>
          </cell>
          <cell r="CU119">
            <v>0</v>
          </cell>
          <cell r="CW119">
            <v>0</v>
          </cell>
          <cell r="CX119">
            <v>0</v>
          </cell>
          <cell r="CY119">
            <v>0</v>
          </cell>
          <cell r="CZ119">
            <v>0</v>
          </cell>
          <cell r="DA119">
            <v>0</v>
          </cell>
          <cell r="DB119">
            <v>0</v>
          </cell>
          <cell r="DC119">
            <v>0</v>
          </cell>
          <cell r="DD119">
            <v>0</v>
          </cell>
          <cell r="DE119">
            <v>0</v>
          </cell>
          <cell r="DF119">
            <v>0</v>
          </cell>
          <cell r="DG119">
            <v>0</v>
          </cell>
          <cell r="DI119">
            <v>40964</v>
          </cell>
          <cell r="DJ119">
            <v>0</v>
          </cell>
          <cell r="DK119">
            <v>0</v>
          </cell>
          <cell r="DL119">
            <v>0</v>
          </cell>
          <cell r="DM119">
            <v>0</v>
          </cell>
          <cell r="DN119">
            <v>0</v>
          </cell>
          <cell r="DO119">
            <v>0</v>
          </cell>
          <cell r="DP119">
            <v>0</v>
          </cell>
          <cell r="DQ119">
            <v>0</v>
          </cell>
          <cell r="DR119">
            <v>0</v>
          </cell>
          <cell r="DS119">
            <v>0</v>
          </cell>
          <cell r="DU119" t="str">
            <v>RDC 41879-1</v>
          </cell>
          <cell r="DV119">
            <v>0</v>
          </cell>
          <cell r="DW119">
            <v>0</v>
          </cell>
          <cell r="DX119">
            <v>1</v>
          </cell>
          <cell r="DY119">
            <v>0</v>
          </cell>
          <cell r="DZ119">
            <v>0</v>
          </cell>
          <cell r="EB119">
            <v>0</v>
          </cell>
          <cell r="EC119" t="str">
            <v>Def</v>
          </cell>
          <cell r="ED119" t="str">
            <v>Community Service facilities</v>
          </cell>
        </row>
        <row r="120">
          <cell r="D120" t="str">
            <v>PC2010150</v>
          </cell>
          <cell r="E120" t="str">
            <v>Silverdale Hall renewals</v>
          </cell>
          <cell r="F120" t="str">
            <v>Auckland Council</v>
          </cell>
          <cell r="G120" t="str">
            <v>Community development, arts and culture</v>
          </cell>
          <cell r="H120" t="str">
            <v>E160530</v>
          </cell>
          <cell r="I120" t="str">
            <v>Community facilities management</v>
          </cell>
          <cell r="J120" t="str">
            <v>Community</v>
          </cell>
          <cell r="K120" t="str">
            <v>Local community services</v>
          </cell>
          <cell r="L120" t="str">
            <v>Local community facilities</v>
          </cell>
          <cell r="M120" t="str">
            <v>Local activities</v>
          </cell>
          <cell r="N120" t="str">
            <v>Local community services</v>
          </cell>
          <cell r="O120" t="str">
            <v>Local community facilities</v>
          </cell>
          <cell r="P120" t="str">
            <v>Community</v>
          </cell>
          <cell r="Q120" t="str">
            <v>Local community services</v>
          </cell>
          <cell r="R120" t="str">
            <v>Local community facilities</v>
          </cell>
          <cell r="S120" t="str">
            <v>A1021405</v>
          </cell>
          <cell r="T120" t="str">
            <v>A1021405</v>
          </cell>
          <cell r="U120" t="str">
            <v>Local community centres</v>
          </cell>
          <cell r="V120" t="str">
            <v>L125</v>
          </cell>
          <cell r="W120" t="str">
            <v>Hibiscus and Bays</v>
          </cell>
          <cell r="X120" t="str">
            <v>PL40810</v>
          </cell>
          <cell r="Y120" t="str">
            <v>Expense</v>
          </cell>
          <cell r="Z120">
            <v>20120701</v>
          </cell>
          <cell r="AA120">
            <v>20180630</v>
          </cell>
          <cell r="AB120">
            <v>1</v>
          </cell>
          <cell r="AC120" t="str">
            <v>Programme</v>
          </cell>
          <cell r="AD120">
            <v>0</v>
          </cell>
          <cell r="AE120">
            <v>0</v>
          </cell>
          <cell r="AF120">
            <v>0</v>
          </cell>
          <cell r="AG120">
            <v>1</v>
          </cell>
          <cell r="AH120">
            <v>5</v>
          </cell>
          <cell r="AI120" t="str">
            <v>Community Facilities</v>
          </cell>
          <cell r="AJ120" t="str">
            <v>Buildings (Capex)</v>
          </cell>
          <cell r="AK120">
            <v>75</v>
          </cell>
          <cell r="AM120">
            <v>1</v>
          </cell>
          <cell r="AT120">
            <v>10308</v>
          </cell>
          <cell r="AY120">
            <v>30785</v>
          </cell>
          <cell r="BD120">
            <v>3.1E-2</v>
          </cell>
          <cell r="BE120">
            <v>6.1930000000000041E-2</v>
          </cell>
          <cell r="BF120">
            <v>9.3787900000000146E-2</v>
          </cell>
          <cell r="BG120">
            <v>0.12878911280000027</v>
          </cell>
          <cell r="BH120">
            <v>0.16491036440960039</v>
          </cell>
          <cell r="BI120">
            <v>0.19869276497747879</v>
          </cell>
          <cell r="BJ120">
            <v>0.23225616239684821</v>
          </cell>
          <cell r="BK120">
            <v>0.27045610343115034</v>
          </cell>
          <cell r="BL120">
            <v>0.31238115484437823</v>
          </cell>
          <cell r="BM120">
            <v>0.35568973295424255</v>
          </cell>
          <cell r="BN120">
            <v>0</v>
          </cell>
          <cell r="BO120">
            <v>319.548</v>
          </cell>
          <cell r="BP120">
            <v>0</v>
          </cell>
          <cell r="BQ120">
            <v>0</v>
          </cell>
          <cell r="BR120">
            <v>0</v>
          </cell>
          <cell r="BS120">
            <v>0</v>
          </cell>
          <cell r="BT120">
            <v>6116.7567698316843</v>
          </cell>
          <cell r="BU120">
            <v>0</v>
          </cell>
          <cell r="BV120">
            <v>0</v>
          </cell>
          <cell r="BW120">
            <v>0</v>
          </cell>
          <cell r="BX120">
            <v>0</v>
          </cell>
          <cell r="BY120">
            <v>0</v>
          </cell>
          <cell r="BZ120">
            <v>10627.548000000001</v>
          </cell>
          <cell r="CA120">
            <v>0</v>
          </cell>
          <cell r="CB120">
            <v>0</v>
          </cell>
          <cell r="CC120">
            <v>0</v>
          </cell>
          <cell r="CD120">
            <v>0</v>
          </cell>
          <cell r="CE120">
            <v>36901.756769831685</v>
          </cell>
          <cell r="CF120">
            <v>0</v>
          </cell>
          <cell r="CG120">
            <v>0</v>
          </cell>
          <cell r="CH120">
            <v>0</v>
          </cell>
          <cell r="CI120">
            <v>0</v>
          </cell>
          <cell r="CK120">
            <v>0</v>
          </cell>
          <cell r="CL120">
            <v>0</v>
          </cell>
          <cell r="CM120">
            <v>0</v>
          </cell>
          <cell r="CN120">
            <v>0</v>
          </cell>
          <cell r="CO120">
            <v>0</v>
          </cell>
          <cell r="CP120">
            <v>0</v>
          </cell>
          <cell r="CQ120">
            <v>0</v>
          </cell>
          <cell r="CR120">
            <v>0</v>
          </cell>
          <cell r="CS120">
            <v>0</v>
          </cell>
          <cell r="CT120">
            <v>0</v>
          </cell>
          <cell r="CU120">
            <v>0</v>
          </cell>
          <cell r="CW120">
            <v>0</v>
          </cell>
          <cell r="CX120">
            <v>0</v>
          </cell>
          <cell r="CY120">
            <v>0</v>
          </cell>
          <cell r="CZ120">
            <v>0</v>
          </cell>
          <cell r="DA120">
            <v>0</v>
          </cell>
          <cell r="DB120">
            <v>0</v>
          </cell>
          <cell r="DC120">
            <v>0</v>
          </cell>
          <cell r="DD120">
            <v>0</v>
          </cell>
          <cell r="DE120">
            <v>0</v>
          </cell>
          <cell r="DF120">
            <v>0</v>
          </cell>
          <cell r="DG120">
            <v>0</v>
          </cell>
          <cell r="DI120">
            <v>0</v>
          </cell>
          <cell r="DJ120">
            <v>10627.548000000001</v>
          </cell>
          <cell r="DK120">
            <v>0</v>
          </cell>
          <cell r="DL120">
            <v>0</v>
          </cell>
          <cell r="DM120">
            <v>0</v>
          </cell>
          <cell r="DN120">
            <v>0</v>
          </cell>
          <cell r="DO120">
            <v>36901.756769831685</v>
          </cell>
          <cell r="DP120">
            <v>0</v>
          </cell>
          <cell r="DQ120">
            <v>0</v>
          </cell>
          <cell r="DR120">
            <v>0</v>
          </cell>
          <cell r="DS120">
            <v>0</v>
          </cell>
          <cell r="DU120" t="str">
            <v>RDC 41090-1</v>
          </cell>
          <cell r="DV120">
            <v>0</v>
          </cell>
          <cell r="DW120">
            <v>0</v>
          </cell>
          <cell r="DX120">
            <v>1</v>
          </cell>
          <cell r="DY120">
            <v>41093</v>
          </cell>
          <cell r="DZ120">
            <v>47529.304769831688</v>
          </cell>
          <cell r="EB120">
            <v>47529.304769831688</v>
          </cell>
          <cell r="EC120" t="str">
            <v>Def</v>
          </cell>
          <cell r="ED120" t="str">
            <v>Community Service facilities</v>
          </cell>
        </row>
        <row r="121">
          <cell r="D121" t="str">
            <v>PC2010151</v>
          </cell>
          <cell r="E121" t="str">
            <v>Comm Hall Exterior Repaint (South Head)</v>
          </cell>
          <cell r="F121" t="str">
            <v>Auckland Council</v>
          </cell>
          <cell r="G121" t="str">
            <v>Community development, arts and culture</v>
          </cell>
          <cell r="H121" t="str">
            <v>E160530</v>
          </cell>
          <cell r="I121" t="str">
            <v>Community facilities management</v>
          </cell>
          <cell r="J121" t="str">
            <v>Community</v>
          </cell>
          <cell r="K121" t="str">
            <v>Local community services</v>
          </cell>
          <cell r="L121" t="str">
            <v>Local community facilities</v>
          </cell>
          <cell r="M121" t="str">
            <v>Local activities</v>
          </cell>
          <cell r="N121" t="str">
            <v>Local community services</v>
          </cell>
          <cell r="O121" t="str">
            <v>Local community facilities</v>
          </cell>
          <cell r="P121" t="str">
            <v>Community</v>
          </cell>
          <cell r="Q121" t="str">
            <v>Local community services</v>
          </cell>
          <cell r="R121" t="str">
            <v>Local community facilities</v>
          </cell>
          <cell r="S121" t="str">
            <v>A1021405</v>
          </cell>
          <cell r="T121" t="str">
            <v>A1021405</v>
          </cell>
          <cell r="U121" t="str">
            <v>Local community centres</v>
          </cell>
          <cell r="V121" t="str">
            <v>L175</v>
          </cell>
          <cell r="W121" t="str">
            <v>Rodney</v>
          </cell>
          <cell r="X121" t="str">
            <v>PL40810</v>
          </cell>
          <cell r="Y121" t="str">
            <v>Expense</v>
          </cell>
          <cell r="Z121">
            <v>20120701</v>
          </cell>
          <cell r="AA121">
            <v>20150630</v>
          </cell>
          <cell r="AB121">
            <v>2</v>
          </cell>
          <cell r="AC121" t="str">
            <v>Discrete</v>
          </cell>
          <cell r="AD121">
            <v>0</v>
          </cell>
          <cell r="AE121">
            <v>0</v>
          </cell>
          <cell r="AF121">
            <v>0</v>
          </cell>
          <cell r="AG121">
            <v>1</v>
          </cell>
          <cell r="AH121">
            <v>5</v>
          </cell>
          <cell r="AI121" t="str">
            <v>Community Facilities</v>
          </cell>
          <cell r="AJ121" t="str">
            <v>Buildings (Capex)</v>
          </cell>
          <cell r="AK121">
            <v>25</v>
          </cell>
          <cell r="AM121">
            <v>1</v>
          </cell>
          <cell r="AT121">
            <v>10308</v>
          </cell>
          <cell r="AV121">
            <v>20522</v>
          </cell>
          <cell r="BD121">
            <v>3.1E-2</v>
          </cell>
          <cell r="BE121">
            <v>6.1930000000000041E-2</v>
          </cell>
          <cell r="BF121">
            <v>9.3787900000000146E-2</v>
          </cell>
          <cell r="BG121">
            <v>0.12878911280000027</v>
          </cell>
          <cell r="BH121">
            <v>0.16491036440960039</v>
          </cell>
          <cell r="BI121">
            <v>0.19869276497747879</v>
          </cell>
          <cell r="BJ121">
            <v>0.23225616239684821</v>
          </cell>
          <cell r="BK121">
            <v>0.27045610343115034</v>
          </cell>
          <cell r="BL121">
            <v>0.31238115484437823</v>
          </cell>
          <cell r="BM121">
            <v>0.35568973295424255</v>
          </cell>
          <cell r="BN121">
            <v>0</v>
          </cell>
          <cell r="BO121">
            <v>319.548</v>
          </cell>
          <cell r="BP121">
            <v>0</v>
          </cell>
          <cell r="BQ121">
            <v>1924.7152838000029</v>
          </cell>
          <cell r="BR121">
            <v>0</v>
          </cell>
          <cell r="BS121">
            <v>0</v>
          </cell>
          <cell r="BT121">
            <v>0</v>
          </cell>
          <cell r="BU121">
            <v>0</v>
          </cell>
          <cell r="BV121">
            <v>0</v>
          </cell>
          <cell r="BW121">
            <v>0</v>
          </cell>
          <cell r="BX121">
            <v>0</v>
          </cell>
          <cell r="BY121">
            <v>0</v>
          </cell>
          <cell r="BZ121">
            <v>10627.548000000001</v>
          </cell>
          <cell r="CA121">
            <v>0</v>
          </cell>
          <cell r="CB121">
            <v>22446.715283800004</v>
          </cell>
          <cell r="CC121">
            <v>0</v>
          </cell>
          <cell r="CD121">
            <v>0</v>
          </cell>
          <cell r="CE121">
            <v>0</v>
          </cell>
          <cell r="CF121">
            <v>0</v>
          </cell>
          <cell r="CG121">
            <v>0</v>
          </cell>
          <cell r="CH121">
            <v>0</v>
          </cell>
          <cell r="CI121">
            <v>0</v>
          </cell>
          <cell r="CK121">
            <v>0</v>
          </cell>
          <cell r="CL121">
            <v>0</v>
          </cell>
          <cell r="CM121">
            <v>0</v>
          </cell>
          <cell r="CN121">
            <v>0</v>
          </cell>
          <cell r="CO121">
            <v>0</v>
          </cell>
          <cell r="CP121">
            <v>0</v>
          </cell>
          <cell r="CQ121">
            <v>0</v>
          </cell>
          <cell r="CR121">
            <v>0</v>
          </cell>
          <cell r="CS121">
            <v>0</v>
          </cell>
          <cell r="CT121">
            <v>0</v>
          </cell>
          <cell r="CU121">
            <v>0</v>
          </cell>
          <cell r="CW121">
            <v>0</v>
          </cell>
          <cell r="CX121">
            <v>0</v>
          </cell>
          <cell r="CY121">
            <v>0</v>
          </cell>
          <cell r="CZ121">
            <v>0</v>
          </cell>
          <cell r="DA121">
            <v>0</v>
          </cell>
          <cell r="DB121">
            <v>0</v>
          </cell>
          <cell r="DC121">
            <v>0</v>
          </cell>
          <cell r="DD121">
            <v>0</v>
          </cell>
          <cell r="DE121">
            <v>0</v>
          </cell>
          <cell r="DF121">
            <v>0</v>
          </cell>
          <cell r="DG121">
            <v>0</v>
          </cell>
          <cell r="DI121">
            <v>0</v>
          </cell>
          <cell r="DJ121">
            <v>10627.548000000001</v>
          </cell>
          <cell r="DK121">
            <v>0</v>
          </cell>
          <cell r="DL121">
            <v>22446.715283800004</v>
          </cell>
          <cell r="DM121">
            <v>0</v>
          </cell>
          <cell r="DN121">
            <v>0</v>
          </cell>
          <cell r="DO121">
            <v>0</v>
          </cell>
          <cell r="DP121">
            <v>0</v>
          </cell>
          <cell r="DQ121">
            <v>0</v>
          </cell>
          <cell r="DR121">
            <v>0</v>
          </cell>
          <cell r="DS121">
            <v>0</v>
          </cell>
          <cell r="DU121" t="str">
            <v>RDC 40182-3</v>
          </cell>
          <cell r="DV121">
            <v>0</v>
          </cell>
          <cell r="DW121">
            <v>0</v>
          </cell>
          <cell r="DX121">
            <v>1</v>
          </cell>
          <cell r="DY121">
            <v>30830</v>
          </cell>
          <cell r="DZ121">
            <v>33074.263283800006</v>
          </cell>
          <cell r="EB121">
            <v>33074.263283800006</v>
          </cell>
          <cell r="EC121" t="str">
            <v>Def</v>
          </cell>
          <cell r="ED121" t="str">
            <v>Community Service facilities</v>
          </cell>
        </row>
        <row r="122">
          <cell r="D122" t="str">
            <v>PC2010152</v>
          </cell>
          <cell r="E122" t="str">
            <v>Comm Hall Toilet Upgr (South Head)</v>
          </cell>
          <cell r="F122" t="str">
            <v>Auckland Council</v>
          </cell>
          <cell r="G122" t="str">
            <v>Community development, arts and culture</v>
          </cell>
          <cell r="H122" t="str">
            <v>E160530</v>
          </cell>
          <cell r="I122" t="str">
            <v>Community facilities management</v>
          </cell>
          <cell r="J122" t="str">
            <v>Community</v>
          </cell>
          <cell r="K122" t="str">
            <v>Local community services</v>
          </cell>
          <cell r="L122" t="str">
            <v>Local community facilities</v>
          </cell>
          <cell r="M122" t="str">
            <v>Local activities</v>
          </cell>
          <cell r="N122" t="str">
            <v>Local community services</v>
          </cell>
          <cell r="O122" t="str">
            <v>Local community facilities</v>
          </cell>
          <cell r="P122" t="str">
            <v>Community</v>
          </cell>
          <cell r="Q122" t="str">
            <v>Local community services</v>
          </cell>
          <cell r="R122" t="str">
            <v>Local community facilities</v>
          </cell>
          <cell r="S122" t="str">
            <v>A1021405</v>
          </cell>
          <cell r="T122" t="str">
            <v>A1021405</v>
          </cell>
          <cell r="U122" t="str">
            <v>Local community centres</v>
          </cell>
          <cell r="V122" t="str">
            <v>L175</v>
          </cell>
          <cell r="W122" t="str">
            <v>Rodney</v>
          </cell>
          <cell r="X122" t="str">
            <v>PL40810</v>
          </cell>
          <cell r="Y122" t="str">
            <v>Expense</v>
          </cell>
          <cell r="Z122">
            <v>20120701</v>
          </cell>
          <cell r="AA122">
            <v>20130630</v>
          </cell>
          <cell r="AB122">
            <v>2</v>
          </cell>
          <cell r="AC122" t="str">
            <v>Discrete</v>
          </cell>
          <cell r="AD122">
            <v>0</v>
          </cell>
          <cell r="AE122">
            <v>0</v>
          </cell>
          <cell r="AF122">
            <v>0</v>
          </cell>
          <cell r="AG122">
            <v>1</v>
          </cell>
          <cell r="AH122">
            <v>5</v>
          </cell>
          <cell r="AI122" t="str">
            <v>Community Facilities</v>
          </cell>
          <cell r="AJ122" t="str">
            <v>Buildings (Capex)</v>
          </cell>
          <cell r="AK122">
            <v>25</v>
          </cell>
          <cell r="AM122">
            <v>1</v>
          </cell>
          <cell r="AT122">
            <v>41231</v>
          </cell>
          <cell r="BD122">
            <v>3.1E-2</v>
          </cell>
          <cell r="BE122">
            <v>6.1930000000000041E-2</v>
          </cell>
          <cell r="BF122">
            <v>9.3787900000000146E-2</v>
          </cell>
          <cell r="BG122">
            <v>0.12878911280000027</v>
          </cell>
          <cell r="BH122">
            <v>0.16491036440960039</v>
          </cell>
          <cell r="BI122">
            <v>0.19869276497747879</v>
          </cell>
          <cell r="BJ122">
            <v>0.23225616239684821</v>
          </cell>
          <cell r="BK122">
            <v>0.27045610343115034</v>
          </cell>
          <cell r="BL122">
            <v>0.31238115484437823</v>
          </cell>
          <cell r="BM122">
            <v>0.35568973295424255</v>
          </cell>
          <cell r="BN122">
            <v>0</v>
          </cell>
          <cell r="BO122">
            <v>1278.1610000000001</v>
          </cell>
          <cell r="BP122">
            <v>0</v>
          </cell>
          <cell r="BQ122">
            <v>0</v>
          </cell>
          <cell r="BR122">
            <v>0</v>
          </cell>
          <cell r="BS122">
            <v>0</v>
          </cell>
          <cell r="BT122">
            <v>0</v>
          </cell>
          <cell r="BU122">
            <v>0</v>
          </cell>
          <cell r="BV122">
            <v>0</v>
          </cell>
          <cell r="BW122">
            <v>0</v>
          </cell>
          <cell r="BX122">
            <v>0</v>
          </cell>
          <cell r="BY122">
            <v>0</v>
          </cell>
          <cell r="BZ122">
            <v>42509.161</v>
          </cell>
          <cell r="CA122">
            <v>0</v>
          </cell>
          <cell r="CB122">
            <v>0</v>
          </cell>
          <cell r="CC122">
            <v>0</v>
          </cell>
          <cell r="CD122">
            <v>0</v>
          </cell>
          <cell r="CE122">
            <v>0</v>
          </cell>
          <cell r="CF122">
            <v>0</v>
          </cell>
          <cell r="CG122">
            <v>0</v>
          </cell>
          <cell r="CH122">
            <v>0</v>
          </cell>
          <cell r="CI122">
            <v>0</v>
          </cell>
          <cell r="CK122">
            <v>0</v>
          </cell>
          <cell r="CL122">
            <v>0</v>
          </cell>
          <cell r="CM122">
            <v>0</v>
          </cell>
          <cell r="CN122">
            <v>0</v>
          </cell>
          <cell r="CO122">
            <v>0</v>
          </cell>
          <cell r="CP122">
            <v>0</v>
          </cell>
          <cell r="CQ122">
            <v>0</v>
          </cell>
          <cell r="CR122">
            <v>0</v>
          </cell>
          <cell r="CS122">
            <v>0</v>
          </cell>
          <cell r="CT122">
            <v>0</v>
          </cell>
          <cell r="CU122">
            <v>0</v>
          </cell>
          <cell r="CW122">
            <v>0</v>
          </cell>
          <cell r="CX122">
            <v>0</v>
          </cell>
          <cell r="CY122">
            <v>0</v>
          </cell>
          <cell r="CZ122">
            <v>0</v>
          </cell>
          <cell r="DA122">
            <v>0</v>
          </cell>
          <cell r="DB122">
            <v>0</v>
          </cell>
          <cell r="DC122">
            <v>0</v>
          </cell>
          <cell r="DD122">
            <v>0</v>
          </cell>
          <cell r="DE122">
            <v>0</v>
          </cell>
          <cell r="DF122">
            <v>0</v>
          </cell>
          <cell r="DG122">
            <v>0</v>
          </cell>
          <cell r="DI122">
            <v>0</v>
          </cell>
          <cell r="DJ122">
            <v>42509.161</v>
          </cell>
          <cell r="DK122">
            <v>0</v>
          </cell>
          <cell r="DL122">
            <v>0</v>
          </cell>
          <cell r="DM122">
            <v>0</v>
          </cell>
          <cell r="DN122">
            <v>0</v>
          </cell>
          <cell r="DO122">
            <v>0</v>
          </cell>
          <cell r="DP122">
            <v>0</v>
          </cell>
          <cell r="DQ122">
            <v>0</v>
          </cell>
          <cell r="DR122">
            <v>0</v>
          </cell>
          <cell r="DS122">
            <v>0</v>
          </cell>
          <cell r="DU122" t="str">
            <v>RDC 40182-2</v>
          </cell>
          <cell r="DV122">
            <v>0</v>
          </cell>
          <cell r="DW122">
            <v>0</v>
          </cell>
          <cell r="DX122">
            <v>1</v>
          </cell>
          <cell r="DY122">
            <v>41231</v>
          </cell>
          <cell r="DZ122">
            <v>42509.161</v>
          </cell>
          <cell r="EB122">
            <v>42509.161</v>
          </cell>
          <cell r="EC122" t="str">
            <v>Def</v>
          </cell>
          <cell r="ED122" t="str">
            <v>Community Service facilities</v>
          </cell>
        </row>
        <row r="123">
          <cell r="D123" t="str">
            <v>PC2010153</v>
          </cell>
          <cell r="E123" t="str">
            <v>Stillwater Hall upgrade</v>
          </cell>
          <cell r="F123" t="str">
            <v>Auckland Council</v>
          </cell>
          <cell r="G123" t="str">
            <v>Community development, arts and culture</v>
          </cell>
          <cell r="H123" t="str">
            <v>E160530</v>
          </cell>
          <cell r="I123" t="str">
            <v>Community facilities management</v>
          </cell>
          <cell r="J123" t="str">
            <v>Community</v>
          </cell>
          <cell r="K123" t="str">
            <v>Local community services</v>
          </cell>
          <cell r="L123" t="str">
            <v>Local community facilities</v>
          </cell>
          <cell r="M123" t="str">
            <v>Local activities</v>
          </cell>
          <cell r="N123" t="str">
            <v>Local community services</v>
          </cell>
          <cell r="O123" t="str">
            <v>Local community facilities</v>
          </cell>
          <cell r="P123" t="str">
            <v>Community</v>
          </cell>
          <cell r="Q123" t="str">
            <v>Local community services</v>
          </cell>
          <cell r="R123" t="str">
            <v>Local community facilities</v>
          </cell>
          <cell r="S123" t="str">
            <v>A1021405</v>
          </cell>
          <cell r="T123" t="str">
            <v>A1021405</v>
          </cell>
          <cell r="U123" t="str">
            <v>Local community centres</v>
          </cell>
          <cell r="V123" t="str">
            <v>L125</v>
          </cell>
          <cell r="W123" t="str">
            <v>Hibiscus and Bays</v>
          </cell>
          <cell r="X123" t="str">
            <v>PL40810</v>
          </cell>
          <cell r="Y123" t="str">
            <v>Expense</v>
          </cell>
          <cell r="Z123">
            <v>20110701</v>
          </cell>
          <cell r="AA123">
            <v>20130630</v>
          </cell>
          <cell r="AB123">
            <v>2</v>
          </cell>
          <cell r="AC123" t="str">
            <v>Discrete</v>
          </cell>
          <cell r="AD123">
            <v>0.66</v>
          </cell>
          <cell r="AE123">
            <v>0</v>
          </cell>
          <cell r="AF123">
            <v>0.34</v>
          </cell>
          <cell r="AG123">
            <v>0</v>
          </cell>
          <cell r="AH123">
            <v>5</v>
          </cell>
          <cell r="AI123" t="str">
            <v>Community Facilities</v>
          </cell>
          <cell r="AJ123" t="str">
            <v>Buildings (Capex)</v>
          </cell>
          <cell r="AK123">
            <v>75</v>
          </cell>
          <cell r="AM123">
            <v>0.66</v>
          </cell>
          <cell r="AO123">
            <v>0.34</v>
          </cell>
          <cell r="AS123">
            <v>52215</v>
          </cell>
          <cell r="AT123">
            <v>614000</v>
          </cell>
          <cell r="BD123">
            <v>3.1E-2</v>
          </cell>
          <cell r="BE123">
            <v>6.1930000000000041E-2</v>
          </cell>
          <cell r="BF123">
            <v>9.3787900000000146E-2</v>
          </cell>
          <cell r="BG123">
            <v>0.12878911280000027</v>
          </cell>
          <cell r="BH123">
            <v>0.16491036440960039</v>
          </cell>
          <cell r="BI123">
            <v>0.19869276497747879</v>
          </cell>
          <cell r="BJ123">
            <v>0.23225616239684821</v>
          </cell>
          <cell r="BK123">
            <v>0.27045610343115034</v>
          </cell>
          <cell r="BL123">
            <v>0.31238115484437823</v>
          </cell>
          <cell r="BM123">
            <v>0.35568973295424255</v>
          </cell>
          <cell r="BN123">
            <v>0</v>
          </cell>
          <cell r="BO123">
            <v>19034</v>
          </cell>
          <cell r="BP123">
            <v>0</v>
          </cell>
          <cell r="BQ123">
            <v>0</v>
          </cell>
          <cell r="BR123">
            <v>0</v>
          </cell>
          <cell r="BS123">
            <v>0</v>
          </cell>
          <cell r="BT123">
            <v>0</v>
          </cell>
          <cell r="BU123">
            <v>0</v>
          </cell>
          <cell r="BV123">
            <v>0</v>
          </cell>
          <cell r="BW123">
            <v>0</v>
          </cell>
          <cell r="BX123">
            <v>0</v>
          </cell>
          <cell r="BY123">
            <v>52215</v>
          </cell>
          <cell r="BZ123">
            <v>633034</v>
          </cell>
          <cell r="CA123">
            <v>0</v>
          </cell>
          <cell r="CB123">
            <v>0</v>
          </cell>
          <cell r="CC123">
            <v>0</v>
          </cell>
          <cell r="CD123">
            <v>0</v>
          </cell>
          <cell r="CE123">
            <v>0</v>
          </cell>
          <cell r="CF123">
            <v>0</v>
          </cell>
          <cell r="CG123">
            <v>0</v>
          </cell>
          <cell r="CH123">
            <v>0</v>
          </cell>
          <cell r="CI123">
            <v>0</v>
          </cell>
          <cell r="CK123">
            <v>34461.9</v>
          </cell>
          <cell r="CL123">
            <v>417802.44</v>
          </cell>
          <cell r="CM123">
            <v>0</v>
          </cell>
          <cell r="CN123">
            <v>0</v>
          </cell>
          <cell r="CO123">
            <v>0</v>
          </cell>
          <cell r="CP123">
            <v>0</v>
          </cell>
          <cell r="CQ123">
            <v>0</v>
          </cell>
          <cell r="CR123">
            <v>0</v>
          </cell>
          <cell r="CS123">
            <v>0</v>
          </cell>
          <cell r="CT123">
            <v>0</v>
          </cell>
          <cell r="CU123">
            <v>0</v>
          </cell>
          <cell r="CW123">
            <v>17753.100000000002</v>
          </cell>
          <cell r="CX123">
            <v>215231.56000000003</v>
          </cell>
          <cell r="CY123">
            <v>0</v>
          </cell>
          <cell r="CZ123">
            <v>0</v>
          </cell>
          <cell r="DA123">
            <v>0</v>
          </cell>
          <cell r="DB123">
            <v>0</v>
          </cell>
          <cell r="DC123">
            <v>0</v>
          </cell>
          <cell r="DD123">
            <v>0</v>
          </cell>
          <cell r="DE123">
            <v>0</v>
          </cell>
          <cell r="DF123">
            <v>0</v>
          </cell>
          <cell r="DG123">
            <v>0</v>
          </cell>
          <cell r="DI123">
            <v>0</v>
          </cell>
          <cell r="DJ123">
            <v>0</v>
          </cell>
          <cell r="DK123">
            <v>0</v>
          </cell>
          <cell r="DL123">
            <v>0</v>
          </cell>
          <cell r="DM123">
            <v>0</v>
          </cell>
          <cell r="DN123">
            <v>0</v>
          </cell>
          <cell r="DO123">
            <v>0</v>
          </cell>
          <cell r="DP123">
            <v>0</v>
          </cell>
          <cell r="DQ123">
            <v>0</v>
          </cell>
          <cell r="DR123">
            <v>0</v>
          </cell>
          <cell r="DS123">
            <v>0</v>
          </cell>
          <cell r="DU123" t="str">
            <v>RDC 40212-1</v>
          </cell>
          <cell r="DV123">
            <v>208760.00000000003</v>
          </cell>
          <cell r="DW123">
            <v>1</v>
          </cell>
          <cell r="DX123">
            <v>1</v>
          </cell>
          <cell r="DY123">
            <v>614000</v>
          </cell>
          <cell r="DZ123">
            <v>633034</v>
          </cell>
          <cell r="EB123">
            <v>633034</v>
          </cell>
          <cell r="EC123" t="str">
            <v>Def</v>
          </cell>
          <cell r="ED123" t="str">
            <v>Community Service facilities</v>
          </cell>
        </row>
        <row r="124">
          <cell r="D124" t="str">
            <v>PC2010154</v>
          </cell>
          <cell r="E124" t="str">
            <v>Tapora Hall renewals</v>
          </cell>
          <cell r="F124" t="str">
            <v>Auckland Council</v>
          </cell>
          <cell r="G124" t="str">
            <v>Community development, arts and culture</v>
          </cell>
          <cell r="H124" t="str">
            <v>E160530</v>
          </cell>
          <cell r="I124" t="str">
            <v>Community facilities management</v>
          </cell>
          <cell r="J124" t="str">
            <v>Community</v>
          </cell>
          <cell r="K124" t="str">
            <v>Local community services</v>
          </cell>
          <cell r="L124" t="str">
            <v>Local community facilities</v>
          </cell>
          <cell r="M124" t="str">
            <v>Local activities</v>
          </cell>
          <cell r="N124" t="str">
            <v>Local community services</v>
          </cell>
          <cell r="O124" t="str">
            <v>Local community facilities</v>
          </cell>
          <cell r="P124" t="str">
            <v>Community</v>
          </cell>
          <cell r="Q124" t="str">
            <v>Local community services</v>
          </cell>
          <cell r="R124" t="str">
            <v>Local community facilities</v>
          </cell>
          <cell r="S124" t="str">
            <v>A1021405</v>
          </cell>
          <cell r="T124" t="str">
            <v>A1021405</v>
          </cell>
          <cell r="U124" t="str">
            <v>Local community centres</v>
          </cell>
          <cell r="V124" t="str">
            <v>L175</v>
          </cell>
          <cell r="W124" t="str">
            <v>Rodney</v>
          </cell>
          <cell r="X124" t="str">
            <v>FY12 - Only</v>
          </cell>
          <cell r="Y124" t="str">
            <v>Expense</v>
          </cell>
          <cell r="Z124">
            <v>20110701</v>
          </cell>
          <cell r="AA124">
            <v>20120630</v>
          </cell>
          <cell r="AB124">
            <v>2</v>
          </cell>
          <cell r="AC124" t="str">
            <v>Discrete</v>
          </cell>
          <cell r="AD124">
            <v>0</v>
          </cell>
          <cell r="AE124">
            <v>0</v>
          </cell>
          <cell r="AF124">
            <v>0</v>
          </cell>
          <cell r="AG124">
            <v>1</v>
          </cell>
          <cell r="AH124">
            <v>5</v>
          </cell>
          <cell r="AI124" t="str">
            <v>Community Facilities</v>
          </cell>
          <cell r="AJ124" t="str">
            <v>Buildings (Capex)</v>
          </cell>
          <cell r="AK124">
            <v>75</v>
          </cell>
          <cell r="AP124">
            <v>1</v>
          </cell>
          <cell r="AS124">
            <v>20482</v>
          </cell>
          <cell r="BD124">
            <v>3.1E-2</v>
          </cell>
          <cell r="BE124">
            <v>6.1930000000000041E-2</v>
          </cell>
          <cell r="BF124">
            <v>9.3787900000000146E-2</v>
          </cell>
          <cell r="BG124">
            <v>0.12878911280000027</v>
          </cell>
          <cell r="BH124">
            <v>0.16491036440960039</v>
          </cell>
          <cell r="BI124">
            <v>0.19869276497747879</v>
          </cell>
          <cell r="BJ124">
            <v>0.23225616239684821</v>
          </cell>
          <cell r="BK124">
            <v>0.27045610343115034</v>
          </cell>
          <cell r="BL124">
            <v>0.31238115484437823</v>
          </cell>
          <cell r="BM124">
            <v>0.35568973295424255</v>
          </cell>
          <cell r="BN124">
            <v>0</v>
          </cell>
          <cell r="BO124">
            <v>0</v>
          </cell>
          <cell r="BP124">
            <v>0</v>
          </cell>
          <cell r="BQ124">
            <v>0</v>
          </cell>
          <cell r="BR124">
            <v>0</v>
          </cell>
          <cell r="BS124">
            <v>0</v>
          </cell>
          <cell r="BT124">
            <v>0</v>
          </cell>
          <cell r="BU124">
            <v>0</v>
          </cell>
          <cell r="BV124">
            <v>0</v>
          </cell>
          <cell r="BW124">
            <v>0</v>
          </cell>
          <cell r="BX124">
            <v>0</v>
          </cell>
          <cell r="BY124">
            <v>20482</v>
          </cell>
          <cell r="BZ124">
            <v>0</v>
          </cell>
          <cell r="CA124">
            <v>0</v>
          </cell>
          <cell r="CB124">
            <v>0</v>
          </cell>
          <cell r="CC124">
            <v>0</v>
          </cell>
          <cell r="CD124">
            <v>0</v>
          </cell>
          <cell r="CE124">
            <v>0</v>
          </cell>
          <cell r="CF124">
            <v>0</v>
          </cell>
          <cell r="CG124">
            <v>0</v>
          </cell>
          <cell r="CH124">
            <v>0</v>
          </cell>
          <cell r="CI124">
            <v>0</v>
          </cell>
          <cell r="CK124">
            <v>0</v>
          </cell>
          <cell r="CL124">
            <v>0</v>
          </cell>
          <cell r="CM124">
            <v>0</v>
          </cell>
          <cell r="CN124">
            <v>0</v>
          </cell>
          <cell r="CO124">
            <v>0</v>
          </cell>
          <cell r="CP124">
            <v>0</v>
          </cell>
          <cell r="CQ124">
            <v>0</v>
          </cell>
          <cell r="CR124">
            <v>0</v>
          </cell>
          <cell r="CS124">
            <v>0</v>
          </cell>
          <cell r="CT124">
            <v>0</v>
          </cell>
          <cell r="CU124">
            <v>0</v>
          </cell>
          <cell r="CW124">
            <v>0</v>
          </cell>
          <cell r="CX124">
            <v>0</v>
          </cell>
          <cell r="CY124">
            <v>0</v>
          </cell>
          <cell r="CZ124">
            <v>0</v>
          </cell>
          <cell r="DA124">
            <v>0</v>
          </cell>
          <cell r="DB124">
            <v>0</v>
          </cell>
          <cell r="DC124">
            <v>0</v>
          </cell>
          <cell r="DD124">
            <v>0</v>
          </cell>
          <cell r="DE124">
            <v>0</v>
          </cell>
          <cell r="DF124">
            <v>0</v>
          </cell>
          <cell r="DG124">
            <v>0</v>
          </cell>
          <cell r="DI124">
            <v>20482</v>
          </cell>
          <cell r="DJ124">
            <v>0</v>
          </cell>
          <cell r="DK124">
            <v>0</v>
          </cell>
          <cell r="DL124">
            <v>0</v>
          </cell>
          <cell r="DM124">
            <v>0</v>
          </cell>
          <cell r="DN124">
            <v>0</v>
          </cell>
          <cell r="DO124">
            <v>0</v>
          </cell>
          <cell r="DP124">
            <v>0</v>
          </cell>
          <cell r="DQ124">
            <v>0</v>
          </cell>
          <cell r="DR124">
            <v>0</v>
          </cell>
          <cell r="DS124">
            <v>0</v>
          </cell>
          <cell r="DU124" t="str">
            <v>RDC 42117-1</v>
          </cell>
          <cell r="DV124">
            <v>0</v>
          </cell>
          <cell r="DW124">
            <v>0</v>
          </cell>
          <cell r="DX124">
            <v>1</v>
          </cell>
          <cell r="DY124">
            <v>0</v>
          </cell>
          <cell r="DZ124">
            <v>0</v>
          </cell>
          <cell r="EB124">
            <v>0</v>
          </cell>
          <cell r="EC124" t="str">
            <v>Def</v>
          </cell>
          <cell r="ED124" t="str">
            <v>Community Service facilities</v>
          </cell>
        </row>
        <row r="125">
          <cell r="D125" t="str">
            <v>PC2010155</v>
          </cell>
          <cell r="E125" t="str">
            <v>Tauhoa Hall renewals</v>
          </cell>
          <cell r="F125" t="str">
            <v>Auckland Council</v>
          </cell>
          <cell r="G125" t="str">
            <v>Community development, arts and culture</v>
          </cell>
          <cell r="H125" t="str">
            <v>E160530</v>
          </cell>
          <cell r="I125" t="str">
            <v>Community facilities management</v>
          </cell>
          <cell r="J125" t="str">
            <v>Community</v>
          </cell>
          <cell r="K125" t="str">
            <v>Local community services</v>
          </cell>
          <cell r="L125" t="str">
            <v>Local community facilities</v>
          </cell>
          <cell r="M125" t="str">
            <v>Local activities</v>
          </cell>
          <cell r="N125" t="str">
            <v>Local community services</v>
          </cell>
          <cell r="O125" t="str">
            <v>Local community facilities</v>
          </cell>
          <cell r="P125" t="str">
            <v>Community</v>
          </cell>
          <cell r="Q125" t="str">
            <v>Local community services</v>
          </cell>
          <cell r="R125" t="str">
            <v>Local community facilities</v>
          </cell>
          <cell r="S125" t="str">
            <v>A1021405</v>
          </cell>
          <cell r="T125" t="str">
            <v>A1021405</v>
          </cell>
          <cell r="U125" t="str">
            <v>Local community centres</v>
          </cell>
          <cell r="V125" t="str">
            <v>L175</v>
          </cell>
          <cell r="W125" t="str">
            <v>Rodney</v>
          </cell>
          <cell r="X125" t="str">
            <v>PL40810</v>
          </cell>
          <cell r="Y125" t="str">
            <v>Expense</v>
          </cell>
          <cell r="Z125">
            <v>20130701</v>
          </cell>
          <cell r="AA125">
            <v>20140630</v>
          </cell>
          <cell r="AB125">
            <v>2</v>
          </cell>
          <cell r="AC125" t="str">
            <v>Discrete</v>
          </cell>
          <cell r="AD125">
            <v>0</v>
          </cell>
          <cell r="AE125">
            <v>0</v>
          </cell>
          <cell r="AF125">
            <v>0</v>
          </cell>
          <cell r="AG125">
            <v>1</v>
          </cell>
          <cell r="AH125">
            <v>5</v>
          </cell>
          <cell r="AI125" t="str">
            <v>Community Facilities</v>
          </cell>
          <cell r="AJ125" t="str">
            <v>Buildings (Capex)</v>
          </cell>
          <cell r="AK125">
            <v>75</v>
          </cell>
          <cell r="AM125">
            <v>1</v>
          </cell>
          <cell r="AU125">
            <v>41189</v>
          </cell>
          <cell r="BD125">
            <v>3.1E-2</v>
          </cell>
          <cell r="BE125">
            <v>6.1930000000000041E-2</v>
          </cell>
          <cell r="BF125">
            <v>9.3787900000000146E-2</v>
          </cell>
          <cell r="BG125">
            <v>0.12878911280000027</v>
          </cell>
          <cell r="BH125">
            <v>0.16491036440960039</v>
          </cell>
          <cell r="BI125">
            <v>0.19869276497747879</v>
          </cell>
          <cell r="BJ125">
            <v>0.23225616239684821</v>
          </cell>
          <cell r="BK125">
            <v>0.27045610343115034</v>
          </cell>
          <cell r="BL125">
            <v>0.31238115484437823</v>
          </cell>
          <cell r="BM125">
            <v>0.35568973295424255</v>
          </cell>
          <cell r="BN125">
            <v>0</v>
          </cell>
          <cell r="BO125">
            <v>0</v>
          </cell>
          <cell r="BP125">
            <v>2550.8347700000018</v>
          </cell>
          <cell r="BQ125">
            <v>0</v>
          </cell>
          <cell r="BR125">
            <v>0</v>
          </cell>
          <cell r="BS125">
            <v>0</v>
          </cell>
          <cell r="BT125">
            <v>0</v>
          </cell>
          <cell r="BU125">
            <v>0</v>
          </cell>
          <cell r="BV125">
            <v>0</v>
          </cell>
          <cell r="BW125">
            <v>0</v>
          </cell>
          <cell r="BX125">
            <v>0</v>
          </cell>
          <cell r="BY125">
            <v>0</v>
          </cell>
          <cell r="BZ125">
            <v>0</v>
          </cell>
          <cell r="CA125">
            <v>43739.834770000001</v>
          </cell>
          <cell r="CB125">
            <v>0</v>
          </cell>
          <cell r="CC125">
            <v>0</v>
          </cell>
          <cell r="CD125">
            <v>0</v>
          </cell>
          <cell r="CE125">
            <v>0</v>
          </cell>
          <cell r="CF125">
            <v>0</v>
          </cell>
          <cell r="CG125">
            <v>0</v>
          </cell>
          <cell r="CH125">
            <v>0</v>
          </cell>
          <cell r="CI125">
            <v>0</v>
          </cell>
          <cell r="CK125">
            <v>0</v>
          </cell>
          <cell r="CL125">
            <v>0</v>
          </cell>
          <cell r="CM125">
            <v>0</v>
          </cell>
          <cell r="CN125">
            <v>0</v>
          </cell>
          <cell r="CO125">
            <v>0</v>
          </cell>
          <cell r="CP125">
            <v>0</v>
          </cell>
          <cell r="CQ125">
            <v>0</v>
          </cell>
          <cell r="CR125">
            <v>0</v>
          </cell>
          <cell r="CS125">
            <v>0</v>
          </cell>
          <cell r="CT125">
            <v>0</v>
          </cell>
          <cell r="CU125">
            <v>0</v>
          </cell>
          <cell r="CW125">
            <v>0</v>
          </cell>
          <cell r="CX125">
            <v>0</v>
          </cell>
          <cell r="CY125">
            <v>0</v>
          </cell>
          <cell r="CZ125">
            <v>0</v>
          </cell>
          <cell r="DA125">
            <v>0</v>
          </cell>
          <cell r="DB125">
            <v>0</v>
          </cell>
          <cell r="DC125">
            <v>0</v>
          </cell>
          <cell r="DD125">
            <v>0</v>
          </cell>
          <cell r="DE125">
            <v>0</v>
          </cell>
          <cell r="DF125">
            <v>0</v>
          </cell>
          <cell r="DG125">
            <v>0</v>
          </cell>
          <cell r="DI125">
            <v>0</v>
          </cell>
          <cell r="DJ125">
            <v>0</v>
          </cell>
          <cell r="DK125">
            <v>43739.834770000001</v>
          </cell>
          <cell r="DL125">
            <v>0</v>
          </cell>
          <cell r="DM125">
            <v>0</v>
          </cell>
          <cell r="DN125">
            <v>0</v>
          </cell>
          <cell r="DO125">
            <v>0</v>
          </cell>
          <cell r="DP125">
            <v>0</v>
          </cell>
          <cell r="DQ125">
            <v>0</v>
          </cell>
          <cell r="DR125">
            <v>0</v>
          </cell>
          <cell r="DS125">
            <v>0</v>
          </cell>
          <cell r="DU125" t="str">
            <v>RDC 42118-1</v>
          </cell>
          <cell r="DV125">
            <v>0</v>
          </cell>
          <cell r="DW125">
            <v>0</v>
          </cell>
          <cell r="DX125">
            <v>1</v>
          </cell>
          <cell r="DY125">
            <v>41189</v>
          </cell>
          <cell r="DZ125">
            <v>43739.834770000001</v>
          </cell>
          <cell r="EB125">
            <v>43739.834770000001</v>
          </cell>
          <cell r="EC125" t="str">
            <v>Def</v>
          </cell>
          <cell r="ED125" t="str">
            <v>Community Service facilities</v>
          </cell>
        </row>
        <row r="126">
          <cell r="D126" t="str">
            <v>PC2010156</v>
          </cell>
          <cell r="E126" t="str">
            <v>Te Hana Hall renewals</v>
          </cell>
          <cell r="F126" t="str">
            <v>Auckland Council</v>
          </cell>
          <cell r="G126" t="str">
            <v>Community development, arts and culture</v>
          </cell>
          <cell r="H126" t="str">
            <v>E160530</v>
          </cell>
          <cell r="I126" t="str">
            <v>Community facilities management</v>
          </cell>
          <cell r="J126" t="str">
            <v>Community</v>
          </cell>
          <cell r="K126" t="str">
            <v>Local community services</v>
          </cell>
          <cell r="L126" t="str">
            <v>Local community facilities</v>
          </cell>
          <cell r="M126" t="str">
            <v>Local activities</v>
          </cell>
          <cell r="N126" t="str">
            <v>Local community services</v>
          </cell>
          <cell r="O126" t="str">
            <v>Local community facilities</v>
          </cell>
          <cell r="P126" t="str">
            <v>Community</v>
          </cell>
          <cell r="Q126" t="str">
            <v>Local community services</v>
          </cell>
          <cell r="R126" t="str">
            <v>Local community facilities</v>
          </cell>
          <cell r="S126" t="str">
            <v>A1021405</v>
          </cell>
          <cell r="T126" t="str">
            <v>A1021405</v>
          </cell>
          <cell r="U126" t="str">
            <v>Local community centres</v>
          </cell>
          <cell r="V126" t="str">
            <v>L175</v>
          </cell>
          <cell r="W126" t="str">
            <v>Rodney</v>
          </cell>
          <cell r="X126" t="str">
            <v>PL40810</v>
          </cell>
          <cell r="Y126" t="str">
            <v>Expense</v>
          </cell>
          <cell r="Z126">
            <v>20130701</v>
          </cell>
          <cell r="AA126">
            <v>20140630</v>
          </cell>
          <cell r="AB126">
            <v>2</v>
          </cell>
          <cell r="AC126" t="str">
            <v>Discrete</v>
          </cell>
          <cell r="AD126">
            <v>0</v>
          </cell>
          <cell r="AE126">
            <v>0</v>
          </cell>
          <cell r="AF126">
            <v>0</v>
          </cell>
          <cell r="AG126">
            <v>1</v>
          </cell>
          <cell r="AH126">
            <v>5</v>
          </cell>
          <cell r="AI126" t="str">
            <v>Community Facilities</v>
          </cell>
          <cell r="AJ126" t="str">
            <v>Buildings (Capex)</v>
          </cell>
          <cell r="AK126">
            <v>75</v>
          </cell>
          <cell r="AM126">
            <v>1</v>
          </cell>
          <cell r="AU126">
            <v>20595</v>
          </cell>
          <cell r="BD126">
            <v>3.1E-2</v>
          </cell>
          <cell r="BE126">
            <v>6.1930000000000041E-2</v>
          </cell>
          <cell r="BF126">
            <v>9.3787900000000146E-2</v>
          </cell>
          <cell r="BG126">
            <v>0.12878911280000027</v>
          </cell>
          <cell r="BH126">
            <v>0.16491036440960039</v>
          </cell>
          <cell r="BI126">
            <v>0.19869276497747879</v>
          </cell>
          <cell r="BJ126">
            <v>0.23225616239684821</v>
          </cell>
          <cell r="BK126">
            <v>0.27045610343115034</v>
          </cell>
          <cell r="BL126">
            <v>0.31238115484437823</v>
          </cell>
          <cell r="BM126">
            <v>0.35568973295424255</v>
          </cell>
          <cell r="BN126">
            <v>0</v>
          </cell>
          <cell r="BO126">
            <v>0</v>
          </cell>
          <cell r="BP126">
            <v>1275.4483500000008</v>
          </cell>
          <cell r="BQ126">
            <v>0</v>
          </cell>
          <cell r="BR126">
            <v>0</v>
          </cell>
          <cell r="BS126">
            <v>0</v>
          </cell>
          <cell r="BT126">
            <v>0</v>
          </cell>
          <cell r="BU126">
            <v>0</v>
          </cell>
          <cell r="BV126">
            <v>0</v>
          </cell>
          <cell r="BW126">
            <v>0</v>
          </cell>
          <cell r="BX126">
            <v>0</v>
          </cell>
          <cell r="BY126">
            <v>0</v>
          </cell>
          <cell r="BZ126">
            <v>0</v>
          </cell>
          <cell r="CA126">
            <v>21870.448350000002</v>
          </cell>
          <cell r="CB126">
            <v>0</v>
          </cell>
          <cell r="CC126">
            <v>0</v>
          </cell>
          <cell r="CD126">
            <v>0</v>
          </cell>
          <cell r="CE126">
            <v>0</v>
          </cell>
          <cell r="CF126">
            <v>0</v>
          </cell>
          <cell r="CG126">
            <v>0</v>
          </cell>
          <cell r="CH126">
            <v>0</v>
          </cell>
          <cell r="CI126">
            <v>0</v>
          </cell>
          <cell r="CK126">
            <v>0</v>
          </cell>
          <cell r="CL126">
            <v>0</v>
          </cell>
          <cell r="CM126">
            <v>0</v>
          </cell>
          <cell r="CN126">
            <v>0</v>
          </cell>
          <cell r="CO126">
            <v>0</v>
          </cell>
          <cell r="CP126">
            <v>0</v>
          </cell>
          <cell r="CQ126">
            <v>0</v>
          </cell>
          <cell r="CR126">
            <v>0</v>
          </cell>
          <cell r="CS126">
            <v>0</v>
          </cell>
          <cell r="CT126">
            <v>0</v>
          </cell>
          <cell r="CU126">
            <v>0</v>
          </cell>
          <cell r="CW126">
            <v>0</v>
          </cell>
          <cell r="CX126">
            <v>0</v>
          </cell>
          <cell r="CY126">
            <v>0</v>
          </cell>
          <cell r="CZ126">
            <v>0</v>
          </cell>
          <cell r="DA126">
            <v>0</v>
          </cell>
          <cell r="DB126">
            <v>0</v>
          </cell>
          <cell r="DC126">
            <v>0</v>
          </cell>
          <cell r="DD126">
            <v>0</v>
          </cell>
          <cell r="DE126">
            <v>0</v>
          </cell>
          <cell r="DF126">
            <v>0</v>
          </cell>
          <cell r="DG126">
            <v>0</v>
          </cell>
          <cell r="DI126">
            <v>0</v>
          </cell>
          <cell r="DJ126">
            <v>0</v>
          </cell>
          <cell r="DK126">
            <v>21870.448350000002</v>
          </cell>
          <cell r="DL126">
            <v>0</v>
          </cell>
          <cell r="DM126">
            <v>0</v>
          </cell>
          <cell r="DN126">
            <v>0</v>
          </cell>
          <cell r="DO126">
            <v>0</v>
          </cell>
          <cell r="DP126">
            <v>0</v>
          </cell>
          <cell r="DQ126">
            <v>0</v>
          </cell>
          <cell r="DR126">
            <v>0</v>
          </cell>
          <cell r="DS126">
            <v>0</v>
          </cell>
          <cell r="DU126" t="str">
            <v>RDC 42119-1</v>
          </cell>
          <cell r="DV126">
            <v>0</v>
          </cell>
          <cell r="DW126">
            <v>0</v>
          </cell>
          <cell r="DX126">
            <v>1</v>
          </cell>
          <cell r="DY126">
            <v>20595</v>
          </cell>
          <cell r="DZ126">
            <v>21870.448350000002</v>
          </cell>
          <cell r="EB126">
            <v>21870.448350000002</v>
          </cell>
          <cell r="EC126" t="str">
            <v>Def</v>
          </cell>
          <cell r="ED126" t="str">
            <v>Community Service facilities</v>
          </cell>
        </row>
        <row r="127">
          <cell r="D127" t="str">
            <v>PC2010157</v>
          </cell>
          <cell r="E127" t="str">
            <v>Comm Hall Kitchen Upgr (Waimauku)</v>
          </cell>
          <cell r="F127" t="str">
            <v>Auckland Council</v>
          </cell>
          <cell r="G127" t="str">
            <v>Community development, arts and culture</v>
          </cell>
          <cell r="H127" t="str">
            <v>E160530</v>
          </cell>
          <cell r="I127" t="str">
            <v>Community facilities management</v>
          </cell>
          <cell r="J127" t="str">
            <v>Community</v>
          </cell>
          <cell r="K127" t="str">
            <v>Local community services</v>
          </cell>
          <cell r="L127" t="str">
            <v>Local community facilities</v>
          </cell>
          <cell r="M127" t="str">
            <v>Local activities</v>
          </cell>
          <cell r="N127" t="str">
            <v>Local community services</v>
          </cell>
          <cell r="O127" t="str">
            <v>Local community facilities</v>
          </cell>
          <cell r="P127" t="str">
            <v>Community</v>
          </cell>
          <cell r="Q127" t="str">
            <v>Local community services</v>
          </cell>
          <cell r="R127" t="str">
            <v>Local community facilities</v>
          </cell>
          <cell r="S127" t="str">
            <v>A1021405</v>
          </cell>
          <cell r="T127" t="str">
            <v>A1021405</v>
          </cell>
          <cell r="U127" t="str">
            <v>Local community centres</v>
          </cell>
          <cell r="V127" t="str">
            <v>L175</v>
          </cell>
          <cell r="W127" t="str">
            <v>Rodney</v>
          </cell>
          <cell r="X127" t="str">
            <v>PL40810</v>
          </cell>
          <cell r="Y127" t="str">
            <v>Expense</v>
          </cell>
          <cell r="Z127">
            <v>20110701</v>
          </cell>
          <cell r="AA127">
            <v>20190630</v>
          </cell>
          <cell r="AB127">
            <v>1</v>
          </cell>
          <cell r="AC127" t="str">
            <v>Programme</v>
          </cell>
          <cell r="AD127">
            <v>0</v>
          </cell>
          <cell r="AE127">
            <v>0</v>
          </cell>
          <cell r="AF127">
            <v>0</v>
          </cell>
          <cell r="AG127">
            <v>1</v>
          </cell>
          <cell r="AH127">
            <v>5</v>
          </cell>
          <cell r="AI127" t="str">
            <v>Community Facilities</v>
          </cell>
          <cell r="AJ127" t="str">
            <v>Buildings (Capex)</v>
          </cell>
          <cell r="AK127">
            <v>25</v>
          </cell>
          <cell r="AM127">
            <v>1</v>
          </cell>
          <cell r="AS127">
            <v>30723</v>
          </cell>
          <cell r="AZ127">
            <v>30858</v>
          </cell>
          <cell r="BD127">
            <v>3.1E-2</v>
          </cell>
          <cell r="BE127">
            <v>6.1930000000000041E-2</v>
          </cell>
          <cell r="BF127">
            <v>9.3787900000000146E-2</v>
          </cell>
          <cell r="BG127">
            <v>0.12878911280000027</v>
          </cell>
          <cell r="BH127">
            <v>0.16491036440960039</v>
          </cell>
          <cell r="BI127">
            <v>0.19869276497747879</v>
          </cell>
          <cell r="BJ127">
            <v>0.23225616239684821</v>
          </cell>
          <cell r="BK127">
            <v>0.27045610343115034</v>
          </cell>
          <cell r="BL127">
            <v>0.31238115484437823</v>
          </cell>
          <cell r="BM127">
            <v>0.35568973295424255</v>
          </cell>
          <cell r="BN127">
            <v>0</v>
          </cell>
          <cell r="BO127">
            <v>0</v>
          </cell>
          <cell r="BP127">
            <v>0</v>
          </cell>
          <cell r="BQ127">
            <v>0</v>
          </cell>
          <cell r="BR127">
            <v>0</v>
          </cell>
          <cell r="BS127">
            <v>0</v>
          </cell>
          <cell r="BT127">
            <v>0</v>
          </cell>
          <cell r="BU127">
            <v>7166.9606592419423</v>
          </cell>
          <cell r="BV127">
            <v>0</v>
          </cell>
          <cell r="BW127">
            <v>0</v>
          </cell>
          <cell r="BX127">
            <v>0</v>
          </cell>
          <cell r="BY127">
            <v>30723</v>
          </cell>
          <cell r="BZ127">
            <v>0</v>
          </cell>
          <cell r="CA127">
            <v>0</v>
          </cell>
          <cell r="CB127">
            <v>0</v>
          </cell>
          <cell r="CC127">
            <v>0</v>
          </cell>
          <cell r="CD127">
            <v>0</v>
          </cell>
          <cell r="CE127">
            <v>0</v>
          </cell>
          <cell r="CF127">
            <v>38024.960659241944</v>
          </cell>
          <cell r="CG127">
            <v>0</v>
          </cell>
          <cell r="CH127">
            <v>0</v>
          </cell>
          <cell r="CI127">
            <v>0</v>
          </cell>
          <cell r="CK127">
            <v>0</v>
          </cell>
          <cell r="CL127">
            <v>0</v>
          </cell>
          <cell r="CM127">
            <v>0</v>
          </cell>
          <cell r="CN127">
            <v>0</v>
          </cell>
          <cell r="CO127">
            <v>0</v>
          </cell>
          <cell r="CP127">
            <v>0</v>
          </cell>
          <cell r="CQ127">
            <v>0</v>
          </cell>
          <cell r="CR127">
            <v>0</v>
          </cell>
          <cell r="CS127">
            <v>0</v>
          </cell>
          <cell r="CT127">
            <v>0</v>
          </cell>
          <cell r="CU127">
            <v>0</v>
          </cell>
          <cell r="CW127">
            <v>0</v>
          </cell>
          <cell r="CX127">
            <v>0</v>
          </cell>
          <cell r="CY127">
            <v>0</v>
          </cell>
          <cell r="CZ127">
            <v>0</v>
          </cell>
          <cell r="DA127">
            <v>0</v>
          </cell>
          <cell r="DB127">
            <v>0</v>
          </cell>
          <cell r="DC127">
            <v>0</v>
          </cell>
          <cell r="DD127">
            <v>0</v>
          </cell>
          <cell r="DE127">
            <v>0</v>
          </cell>
          <cell r="DF127">
            <v>0</v>
          </cell>
          <cell r="DG127">
            <v>0</v>
          </cell>
          <cell r="DI127">
            <v>30723</v>
          </cell>
          <cell r="DJ127">
            <v>0</v>
          </cell>
          <cell r="DK127">
            <v>0</v>
          </cell>
          <cell r="DL127">
            <v>0</v>
          </cell>
          <cell r="DM127">
            <v>0</v>
          </cell>
          <cell r="DN127">
            <v>0</v>
          </cell>
          <cell r="DO127">
            <v>0</v>
          </cell>
          <cell r="DP127">
            <v>38024.960659241944</v>
          </cell>
          <cell r="DQ127">
            <v>0</v>
          </cell>
          <cell r="DR127">
            <v>0</v>
          </cell>
          <cell r="DS127">
            <v>0</v>
          </cell>
          <cell r="DU127" t="str">
            <v>RDC 41880-1</v>
          </cell>
          <cell r="DV127">
            <v>0</v>
          </cell>
          <cell r="DW127">
            <v>0</v>
          </cell>
          <cell r="DX127">
            <v>1</v>
          </cell>
          <cell r="DY127">
            <v>30858</v>
          </cell>
          <cell r="DZ127">
            <v>38024.960659241944</v>
          </cell>
          <cell r="EB127">
            <v>38024.960659241944</v>
          </cell>
          <cell r="EC127" t="str">
            <v>Def</v>
          </cell>
          <cell r="ED127" t="str">
            <v>Community Service facilities</v>
          </cell>
        </row>
        <row r="128">
          <cell r="D128" t="str">
            <v>PC2010158</v>
          </cell>
          <cell r="E128" t="str">
            <v>Waimauku Hall toilet upgrade</v>
          </cell>
          <cell r="F128" t="str">
            <v>Auckland Council</v>
          </cell>
          <cell r="G128" t="str">
            <v>Community development, arts and culture</v>
          </cell>
          <cell r="H128" t="str">
            <v>E160530</v>
          </cell>
          <cell r="I128" t="str">
            <v>Community facilities management</v>
          </cell>
          <cell r="J128" t="str">
            <v>Community</v>
          </cell>
          <cell r="K128" t="str">
            <v>Local community services</v>
          </cell>
          <cell r="L128" t="str">
            <v>Local community facilities</v>
          </cell>
          <cell r="M128" t="str">
            <v>Local activities</v>
          </cell>
          <cell r="N128" t="str">
            <v>Local community services</v>
          </cell>
          <cell r="O128" t="str">
            <v>Local community facilities</v>
          </cell>
          <cell r="P128" t="str">
            <v>Community</v>
          </cell>
          <cell r="Q128" t="str">
            <v>Local community services</v>
          </cell>
          <cell r="R128" t="str">
            <v>Local community facilities</v>
          </cell>
          <cell r="S128" t="str">
            <v>A1021405</v>
          </cell>
          <cell r="T128" t="str">
            <v>A1021405</v>
          </cell>
          <cell r="U128" t="str">
            <v>Local community centres</v>
          </cell>
          <cell r="V128" t="str">
            <v>L175</v>
          </cell>
          <cell r="W128" t="str">
            <v>Rodney</v>
          </cell>
          <cell r="X128" t="str">
            <v>PL40810</v>
          </cell>
          <cell r="Y128" t="str">
            <v>Expense</v>
          </cell>
          <cell r="Z128">
            <v>20130701</v>
          </cell>
          <cell r="AA128">
            <v>20140630</v>
          </cell>
          <cell r="AB128">
            <v>2</v>
          </cell>
          <cell r="AC128" t="str">
            <v>Discrete</v>
          </cell>
          <cell r="AD128">
            <v>0</v>
          </cell>
          <cell r="AE128">
            <v>0</v>
          </cell>
          <cell r="AF128">
            <v>0</v>
          </cell>
          <cell r="AG128">
            <v>1</v>
          </cell>
          <cell r="AH128">
            <v>5</v>
          </cell>
          <cell r="AI128" t="str">
            <v>Community Facilities</v>
          </cell>
          <cell r="AJ128" t="str">
            <v>Buildings (Capex)</v>
          </cell>
          <cell r="AK128">
            <v>25</v>
          </cell>
          <cell r="AM128">
            <v>1</v>
          </cell>
          <cell r="AU128">
            <v>41189</v>
          </cell>
          <cell r="BD128">
            <v>3.1E-2</v>
          </cell>
          <cell r="BE128">
            <v>6.1930000000000041E-2</v>
          </cell>
          <cell r="BF128">
            <v>9.3787900000000146E-2</v>
          </cell>
          <cell r="BG128">
            <v>0.12878911280000027</v>
          </cell>
          <cell r="BH128">
            <v>0.16491036440960039</v>
          </cell>
          <cell r="BI128">
            <v>0.19869276497747879</v>
          </cell>
          <cell r="BJ128">
            <v>0.23225616239684821</v>
          </cell>
          <cell r="BK128">
            <v>0.27045610343115034</v>
          </cell>
          <cell r="BL128">
            <v>0.31238115484437823</v>
          </cell>
          <cell r="BM128">
            <v>0.35568973295424255</v>
          </cell>
          <cell r="BN128">
            <v>0</v>
          </cell>
          <cell r="BO128">
            <v>0</v>
          </cell>
          <cell r="BP128">
            <v>2550.8347700000018</v>
          </cell>
          <cell r="BQ128">
            <v>0</v>
          </cell>
          <cell r="BR128">
            <v>0</v>
          </cell>
          <cell r="BS128">
            <v>0</v>
          </cell>
          <cell r="BT128">
            <v>0</v>
          </cell>
          <cell r="BU128">
            <v>0</v>
          </cell>
          <cell r="BV128">
            <v>0</v>
          </cell>
          <cell r="BW128">
            <v>0</v>
          </cell>
          <cell r="BX128">
            <v>0</v>
          </cell>
          <cell r="BY128">
            <v>0</v>
          </cell>
          <cell r="BZ128">
            <v>0</v>
          </cell>
          <cell r="CA128">
            <v>43739.834770000001</v>
          </cell>
          <cell r="CB128">
            <v>0</v>
          </cell>
          <cell r="CC128">
            <v>0</v>
          </cell>
          <cell r="CD128">
            <v>0</v>
          </cell>
          <cell r="CE128">
            <v>0</v>
          </cell>
          <cell r="CF128">
            <v>0</v>
          </cell>
          <cell r="CG128">
            <v>0</v>
          </cell>
          <cell r="CH128">
            <v>0</v>
          </cell>
          <cell r="CI128">
            <v>0</v>
          </cell>
          <cell r="CK128">
            <v>0</v>
          </cell>
          <cell r="CL128">
            <v>0</v>
          </cell>
          <cell r="CM128">
            <v>0</v>
          </cell>
          <cell r="CN128">
            <v>0</v>
          </cell>
          <cell r="CO128">
            <v>0</v>
          </cell>
          <cell r="CP128">
            <v>0</v>
          </cell>
          <cell r="CQ128">
            <v>0</v>
          </cell>
          <cell r="CR128">
            <v>0</v>
          </cell>
          <cell r="CS128">
            <v>0</v>
          </cell>
          <cell r="CT128">
            <v>0</v>
          </cell>
          <cell r="CU128">
            <v>0</v>
          </cell>
          <cell r="CW128">
            <v>0</v>
          </cell>
          <cell r="CX128">
            <v>0</v>
          </cell>
          <cell r="CY128">
            <v>0</v>
          </cell>
          <cell r="CZ128">
            <v>0</v>
          </cell>
          <cell r="DA128">
            <v>0</v>
          </cell>
          <cell r="DB128">
            <v>0</v>
          </cell>
          <cell r="DC128">
            <v>0</v>
          </cell>
          <cell r="DD128">
            <v>0</v>
          </cell>
          <cell r="DE128">
            <v>0</v>
          </cell>
          <cell r="DF128">
            <v>0</v>
          </cell>
          <cell r="DG128">
            <v>0</v>
          </cell>
          <cell r="DI128">
            <v>0</v>
          </cell>
          <cell r="DJ128">
            <v>0</v>
          </cell>
          <cell r="DK128">
            <v>43739.834770000001</v>
          </cell>
          <cell r="DL128">
            <v>0</v>
          </cell>
          <cell r="DM128">
            <v>0</v>
          </cell>
          <cell r="DN128">
            <v>0</v>
          </cell>
          <cell r="DO128">
            <v>0</v>
          </cell>
          <cell r="DP128">
            <v>0</v>
          </cell>
          <cell r="DQ128">
            <v>0</v>
          </cell>
          <cell r="DR128">
            <v>0</v>
          </cell>
          <cell r="DS128">
            <v>0</v>
          </cell>
          <cell r="DU128" t="str">
            <v>RDC 41881-1</v>
          </cell>
          <cell r="DV128">
            <v>0</v>
          </cell>
          <cell r="DW128">
            <v>0</v>
          </cell>
          <cell r="DX128">
            <v>1</v>
          </cell>
          <cell r="DY128">
            <v>41189</v>
          </cell>
          <cell r="DZ128">
            <v>43739.834770000001</v>
          </cell>
          <cell r="EB128">
            <v>43739.834770000001</v>
          </cell>
          <cell r="EC128" t="str">
            <v>Def</v>
          </cell>
          <cell r="ED128" t="str">
            <v>Community Service facilities</v>
          </cell>
        </row>
        <row r="129">
          <cell r="D129" t="str">
            <v>PC2010159</v>
          </cell>
          <cell r="E129" t="str">
            <v>Wainui Hall renewals</v>
          </cell>
          <cell r="F129" t="str">
            <v>Auckland Council</v>
          </cell>
          <cell r="G129" t="str">
            <v>Community development, arts and culture</v>
          </cell>
          <cell r="H129" t="str">
            <v>E160530</v>
          </cell>
          <cell r="I129" t="str">
            <v>Community facilities management</v>
          </cell>
          <cell r="J129" t="str">
            <v>Community</v>
          </cell>
          <cell r="K129" t="str">
            <v>Local community services</v>
          </cell>
          <cell r="L129" t="str">
            <v>Local community facilities</v>
          </cell>
          <cell r="M129" t="str">
            <v>Local activities</v>
          </cell>
          <cell r="N129" t="str">
            <v>Local community services</v>
          </cell>
          <cell r="O129" t="str">
            <v>Local community facilities</v>
          </cell>
          <cell r="P129" t="str">
            <v>Community</v>
          </cell>
          <cell r="Q129" t="str">
            <v>Local community services</v>
          </cell>
          <cell r="R129" t="str">
            <v>Local community facilities</v>
          </cell>
          <cell r="S129" t="str">
            <v>A1021405</v>
          </cell>
          <cell r="T129" t="str">
            <v>A1021405</v>
          </cell>
          <cell r="U129" t="str">
            <v>Local community centres</v>
          </cell>
          <cell r="V129" t="str">
            <v>L175</v>
          </cell>
          <cell r="W129" t="str">
            <v>Rodney</v>
          </cell>
          <cell r="X129" t="str">
            <v>PL40810</v>
          </cell>
          <cell r="Y129" t="str">
            <v>Expense</v>
          </cell>
          <cell r="Z129">
            <v>20110701</v>
          </cell>
          <cell r="AA129">
            <v>20180630</v>
          </cell>
          <cell r="AB129">
            <v>1</v>
          </cell>
          <cell r="AC129" t="str">
            <v>Programme</v>
          </cell>
          <cell r="AD129">
            <v>0</v>
          </cell>
          <cell r="AE129">
            <v>0</v>
          </cell>
          <cell r="AF129">
            <v>0</v>
          </cell>
          <cell r="AG129">
            <v>1</v>
          </cell>
          <cell r="AH129">
            <v>5</v>
          </cell>
          <cell r="AI129" t="str">
            <v>Community Facilities</v>
          </cell>
          <cell r="AJ129" t="str">
            <v>Buildings (Capex)</v>
          </cell>
          <cell r="AK129">
            <v>75</v>
          </cell>
          <cell r="AM129">
            <v>1</v>
          </cell>
          <cell r="AS129">
            <v>20482</v>
          </cell>
          <cell r="AY129">
            <v>30785</v>
          </cell>
          <cell r="BD129">
            <v>3.1E-2</v>
          </cell>
          <cell r="BE129">
            <v>6.1930000000000041E-2</v>
          </cell>
          <cell r="BF129">
            <v>9.3787900000000146E-2</v>
          </cell>
          <cell r="BG129">
            <v>0.12878911280000027</v>
          </cell>
          <cell r="BH129">
            <v>0.16491036440960039</v>
          </cell>
          <cell r="BI129">
            <v>0.19869276497747879</v>
          </cell>
          <cell r="BJ129">
            <v>0.23225616239684821</v>
          </cell>
          <cell r="BK129">
            <v>0.27045610343115034</v>
          </cell>
          <cell r="BL129">
            <v>0.31238115484437823</v>
          </cell>
          <cell r="BM129">
            <v>0.35568973295424255</v>
          </cell>
          <cell r="BN129">
            <v>0</v>
          </cell>
          <cell r="BO129">
            <v>0</v>
          </cell>
          <cell r="BP129">
            <v>0</v>
          </cell>
          <cell r="BQ129">
            <v>0</v>
          </cell>
          <cell r="BR129">
            <v>0</v>
          </cell>
          <cell r="BS129">
            <v>0</v>
          </cell>
          <cell r="BT129">
            <v>6116.7567698316843</v>
          </cell>
          <cell r="BU129">
            <v>0</v>
          </cell>
          <cell r="BV129">
            <v>0</v>
          </cell>
          <cell r="BW129">
            <v>0</v>
          </cell>
          <cell r="BX129">
            <v>0</v>
          </cell>
          <cell r="BY129">
            <v>20482</v>
          </cell>
          <cell r="BZ129">
            <v>0</v>
          </cell>
          <cell r="CA129">
            <v>0</v>
          </cell>
          <cell r="CB129">
            <v>0</v>
          </cell>
          <cell r="CC129">
            <v>0</v>
          </cell>
          <cell r="CD129">
            <v>0</v>
          </cell>
          <cell r="CE129">
            <v>36901.756769831685</v>
          </cell>
          <cell r="CF129">
            <v>0</v>
          </cell>
          <cell r="CG129">
            <v>0</v>
          </cell>
          <cell r="CH129">
            <v>0</v>
          </cell>
          <cell r="CI129">
            <v>0</v>
          </cell>
          <cell r="CK129">
            <v>0</v>
          </cell>
          <cell r="CL129">
            <v>0</v>
          </cell>
          <cell r="CM129">
            <v>0</v>
          </cell>
          <cell r="CN129">
            <v>0</v>
          </cell>
          <cell r="CO129">
            <v>0</v>
          </cell>
          <cell r="CP129">
            <v>0</v>
          </cell>
          <cell r="CQ129">
            <v>0</v>
          </cell>
          <cell r="CR129">
            <v>0</v>
          </cell>
          <cell r="CS129">
            <v>0</v>
          </cell>
          <cell r="CT129">
            <v>0</v>
          </cell>
          <cell r="CU129">
            <v>0</v>
          </cell>
          <cell r="CW129">
            <v>0</v>
          </cell>
          <cell r="CX129">
            <v>0</v>
          </cell>
          <cell r="CY129">
            <v>0</v>
          </cell>
          <cell r="CZ129">
            <v>0</v>
          </cell>
          <cell r="DA129">
            <v>0</v>
          </cell>
          <cell r="DB129">
            <v>0</v>
          </cell>
          <cell r="DC129">
            <v>0</v>
          </cell>
          <cell r="DD129">
            <v>0</v>
          </cell>
          <cell r="DE129">
            <v>0</v>
          </cell>
          <cell r="DF129">
            <v>0</v>
          </cell>
          <cell r="DG129">
            <v>0</v>
          </cell>
          <cell r="DI129">
            <v>20482</v>
          </cell>
          <cell r="DJ129">
            <v>0</v>
          </cell>
          <cell r="DK129">
            <v>0</v>
          </cell>
          <cell r="DL129">
            <v>0</v>
          </cell>
          <cell r="DM129">
            <v>0</v>
          </cell>
          <cell r="DN129">
            <v>0</v>
          </cell>
          <cell r="DO129">
            <v>36901.756769831685</v>
          </cell>
          <cell r="DP129">
            <v>0</v>
          </cell>
          <cell r="DQ129">
            <v>0</v>
          </cell>
          <cell r="DR129">
            <v>0</v>
          </cell>
          <cell r="DS129">
            <v>0</v>
          </cell>
          <cell r="DU129" t="str">
            <v>RDC 42120-1</v>
          </cell>
          <cell r="DV129">
            <v>0</v>
          </cell>
          <cell r="DW129">
            <v>0</v>
          </cell>
          <cell r="DX129">
            <v>1</v>
          </cell>
          <cell r="DY129">
            <v>30785</v>
          </cell>
          <cell r="DZ129">
            <v>36901.756769831685</v>
          </cell>
          <cell r="EB129">
            <v>36901.756769831685</v>
          </cell>
          <cell r="EC129" t="str">
            <v>Def</v>
          </cell>
          <cell r="ED129" t="str">
            <v>Community Service facilities</v>
          </cell>
        </row>
        <row r="130">
          <cell r="D130" t="str">
            <v>PC2010160</v>
          </cell>
          <cell r="E130" t="str">
            <v>Wellsford Community Centre renewals</v>
          </cell>
          <cell r="F130" t="str">
            <v>Auckland Council</v>
          </cell>
          <cell r="G130" t="str">
            <v>Community development, arts and culture</v>
          </cell>
          <cell r="H130" t="str">
            <v>E160530</v>
          </cell>
          <cell r="I130" t="str">
            <v>Community facilities management</v>
          </cell>
          <cell r="J130" t="str">
            <v>Community</v>
          </cell>
          <cell r="K130" t="str">
            <v>Local community services</v>
          </cell>
          <cell r="L130" t="str">
            <v>Local community facilities</v>
          </cell>
          <cell r="M130" t="str">
            <v>Local activities</v>
          </cell>
          <cell r="N130" t="str">
            <v>Local community services</v>
          </cell>
          <cell r="O130" t="str">
            <v>Local community facilities</v>
          </cell>
          <cell r="P130" t="str">
            <v>Community</v>
          </cell>
          <cell r="Q130" t="str">
            <v>Local community services</v>
          </cell>
          <cell r="R130" t="str">
            <v>Local community facilities</v>
          </cell>
          <cell r="S130" t="str">
            <v>A1021405</v>
          </cell>
          <cell r="T130" t="str">
            <v>A1021405</v>
          </cell>
          <cell r="U130" t="str">
            <v>Local community centres</v>
          </cell>
          <cell r="V130" t="str">
            <v>L175</v>
          </cell>
          <cell r="W130" t="str">
            <v>Rodney</v>
          </cell>
          <cell r="X130" t="str">
            <v>PL40810</v>
          </cell>
          <cell r="Y130" t="str">
            <v>Expense</v>
          </cell>
          <cell r="Z130">
            <v>20110701</v>
          </cell>
          <cell r="AA130">
            <v>20220630</v>
          </cell>
          <cell r="AB130">
            <v>1</v>
          </cell>
          <cell r="AC130" t="str">
            <v>Programme</v>
          </cell>
          <cell r="AD130">
            <v>0</v>
          </cell>
          <cell r="AE130">
            <v>0</v>
          </cell>
          <cell r="AF130">
            <v>0</v>
          </cell>
          <cell r="AG130">
            <v>1</v>
          </cell>
          <cell r="AH130">
            <v>5</v>
          </cell>
          <cell r="AI130" t="str">
            <v>Community Facilities</v>
          </cell>
          <cell r="AJ130" t="str">
            <v>Buildings (Capex)</v>
          </cell>
          <cell r="AK130">
            <v>75</v>
          </cell>
          <cell r="AM130">
            <v>1</v>
          </cell>
          <cell r="AS130">
            <v>35920</v>
          </cell>
          <cell r="AT130">
            <v>21646</v>
          </cell>
          <cell r="AU130">
            <v>21624</v>
          </cell>
          <cell r="AV130">
            <v>21548</v>
          </cell>
          <cell r="AW130">
            <v>21568</v>
          </cell>
          <cell r="AX130">
            <v>21567</v>
          </cell>
          <cell r="AY130">
            <v>21550</v>
          </cell>
          <cell r="AZ130">
            <v>21601</v>
          </cell>
          <cell r="BA130">
            <v>22000</v>
          </cell>
          <cell r="BB130">
            <v>22000</v>
          </cell>
          <cell r="BC130">
            <v>22000</v>
          </cell>
          <cell r="BD130">
            <v>3.1E-2</v>
          </cell>
          <cell r="BE130">
            <v>6.1930000000000041E-2</v>
          </cell>
          <cell r="BF130">
            <v>9.3787900000000146E-2</v>
          </cell>
          <cell r="BG130">
            <v>0.12878911280000027</v>
          </cell>
          <cell r="BH130">
            <v>0.16491036440960039</v>
          </cell>
          <cell r="BI130">
            <v>0.19869276497747879</v>
          </cell>
          <cell r="BJ130">
            <v>0.23225616239684821</v>
          </cell>
          <cell r="BK130">
            <v>0.27045610343115034</v>
          </cell>
          <cell r="BL130">
            <v>0.31238115484437823</v>
          </cell>
          <cell r="BM130">
            <v>0.35568973295424255</v>
          </cell>
          <cell r="BN130">
            <v>0</v>
          </cell>
          <cell r="BO130">
            <v>671.02599999999995</v>
          </cell>
          <cell r="BP130">
            <v>1339.174320000001</v>
          </cell>
          <cell r="BQ130">
            <v>2020.9416692000032</v>
          </cell>
          <cell r="BR130">
            <v>2777.7235848704058</v>
          </cell>
          <cell r="BS130">
            <v>3556.6218292218514</v>
          </cell>
          <cell r="BT130">
            <v>4281.8290852646678</v>
          </cell>
          <cell r="BU130">
            <v>5016.9653639343178</v>
          </cell>
          <cell r="BV130">
            <v>5950.0342754853073</v>
          </cell>
          <cell r="BW130">
            <v>6872.3854065763207</v>
          </cell>
          <cell r="BX130">
            <v>7825.1741249933366</v>
          </cell>
          <cell r="BY130">
            <v>35920</v>
          </cell>
          <cell r="BZ130">
            <v>22317.026000000002</v>
          </cell>
          <cell r="CA130">
            <v>22963.174320000002</v>
          </cell>
          <cell r="CB130">
            <v>23568.941669200001</v>
          </cell>
          <cell r="CC130">
            <v>24345.723584870408</v>
          </cell>
          <cell r="CD130">
            <v>25123.621829221851</v>
          </cell>
          <cell r="CE130">
            <v>25831.829085264668</v>
          </cell>
          <cell r="CF130">
            <v>26617.965363934316</v>
          </cell>
          <cell r="CG130">
            <v>27950.034275485308</v>
          </cell>
          <cell r="CH130">
            <v>28872.385406576323</v>
          </cell>
          <cell r="CI130">
            <v>29825.174124993337</v>
          </cell>
          <cell r="CK130">
            <v>0</v>
          </cell>
          <cell r="CL130">
            <v>0</v>
          </cell>
          <cell r="CM130">
            <v>0</v>
          </cell>
          <cell r="CN130">
            <v>0</v>
          </cell>
          <cell r="CO130">
            <v>0</v>
          </cell>
          <cell r="CP130">
            <v>0</v>
          </cell>
          <cell r="CQ130">
            <v>0</v>
          </cell>
          <cell r="CR130">
            <v>0</v>
          </cell>
          <cell r="CS130">
            <v>0</v>
          </cell>
          <cell r="CT130">
            <v>0</v>
          </cell>
          <cell r="CU130">
            <v>0</v>
          </cell>
          <cell r="CW130">
            <v>0</v>
          </cell>
          <cell r="CX130">
            <v>0</v>
          </cell>
          <cell r="CY130">
            <v>0</v>
          </cell>
          <cell r="CZ130">
            <v>0</v>
          </cell>
          <cell r="DA130">
            <v>0</v>
          </cell>
          <cell r="DB130">
            <v>0</v>
          </cell>
          <cell r="DC130">
            <v>0</v>
          </cell>
          <cell r="DD130">
            <v>0</v>
          </cell>
          <cell r="DE130">
            <v>0</v>
          </cell>
          <cell r="DF130">
            <v>0</v>
          </cell>
          <cell r="DG130">
            <v>0</v>
          </cell>
          <cell r="DI130">
            <v>35920</v>
          </cell>
          <cell r="DJ130">
            <v>22317.026000000002</v>
          </cell>
          <cell r="DK130">
            <v>22963.174320000002</v>
          </cell>
          <cell r="DL130">
            <v>23568.941669200001</v>
          </cell>
          <cell r="DM130">
            <v>24345.723584870408</v>
          </cell>
          <cell r="DN130">
            <v>25123.621829221851</v>
          </cell>
          <cell r="DO130">
            <v>25831.829085264668</v>
          </cell>
          <cell r="DP130">
            <v>26617.965363934316</v>
          </cell>
          <cell r="DQ130">
            <v>27950.034275485308</v>
          </cell>
          <cell r="DR130">
            <v>28872.385406576323</v>
          </cell>
          <cell r="DS130">
            <v>29825.174124993337</v>
          </cell>
          <cell r="DU130" t="str">
            <v>RDC 42121-1</v>
          </cell>
          <cell r="DV130">
            <v>0</v>
          </cell>
          <cell r="DW130">
            <v>0</v>
          </cell>
          <cell r="DX130">
            <v>1</v>
          </cell>
          <cell r="DY130">
            <v>217104</v>
          </cell>
          <cell r="DZ130">
            <v>257415.8756595462</v>
          </cell>
          <cell r="EB130">
            <v>257415.8756595462</v>
          </cell>
          <cell r="EC130" t="str">
            <v>Def</v>
          </cell>
          <cell r="ED130" t="str">
            <v>Community Service facilities</v>
          </cell>
        </row>
        <row r="131">
          <cell r="D131" t="str">
            <v>PC2010161</v>
          </cell>
          <cell r="E131" t="str">
            <v>Whangaripo Hall renewals</v>
          </cell>
          <cell r="F131" t="str">
            <v>Auckland Council</v>
          </cell>
          <cell r="G131" t="str">
            <v>Community development, arts and culture</v>
          </cell>
          <cell r="H131" t="str">
            <v>E160530</v>
          </cell>
          <cell r="I131" t="str">
            <v>Community facilities management</v>
          </cell>
          <cell r="J131" t="str">
            <v>Community</v>
          </cell>
          <cell r="K131" t="str">
            <v>Local community services</v>
          </cell>
          <cell r="L131" t="str">
            <v>Local community facilities</v>
          </cell>
          <cell r="M131" t="str">
            <v>Local activities</v>
          </cell>
          <cell r="N131" t="str">
            <v>Local community services</v>
          </cell>
          <cell r="O131" t="str">
            <v>Local community facilities</v>
          </cell>
          <cell r="P131" t="str">
            <v>Community</v>
          </cell>
          <cell r="Q131" t="str">
            <v>Local community services</v>
          </cell>
          <cell r="R131" t="str">
            <v>Local community facilities</v>
          </cell>
          <cell r="S131" t="str">
            <v>A1021405</v>
          </cell>
          <cell r="T131" t="str">
            <v>A1021405</v>
          </cell>
          <cell r="U131" t="str">
            <v>Local community centres</v>
          </cell>
          <cell r="V131" t="str">
            <v>L175</v>
          </cell>
          <cell r="W131" t="str">
            <v>Rodney</v>
          </cell>
          <cell r="X131" t="str">
            <v>PL40810</v>
          </cell>
          <cell r="Y131" t="str">
            <v>Expense</v>
          </cell>
          <cell r="Z131">
            <v>20110701</v>
          </cell>
          <cell r="AA131">
            <v>20160630</v>
          </cell>
          <cell r="AB131">
            <v>1</v>
          </cell>
          <cell r="AC131" t="str">
            <v>Programme</v>
          </cell>
          <cell r="AD131">
            <v>0</v>
          </cell>
          <cell r="AE131">
            <v>0</v>
          </cell>
          <cell r="AF131">
            <v>0</v>
          </cell>
          <cell r="AG131">
            <v>1</v>
          </cell>
          <cell r="AH131">
            <v>5</v>
          </cell>
          <cell r="AI131" t="str">
            <v>Community Facilities</v>
          </cell>
          <cell r="AJ131" t="str">
            <v>Buildings (Capex)</v>
          </cell>
          <cell r="AK131">
            <v>75</v>
          </cell>
          <cell r="AM131">
            <v>1</v>
          </cell>
          <cell r="AS131">
            <v>10241</v>
          </cell>
          <cell r="AW131">
            <v>20541</v>
          </cell>
          <cell r="BD131">
            <v>3.1E-2</v>
          </cell>
          <cell r="BE131">
            <v>6.1930000000000041E-2</v>
          </cell>
          <cell r="BF131">
            <v>9.3787900000000146E-2</v>
          </cell>
          <cell r="BG131">
            <v>0.12878911280000027</v>
          </cell>
          <cell r="BH131">
            <v>0.16491036440960039</v>
          </cell>
          <cell r="BI131">
            <v>0.19869276497747879</v>
          </cell>
          <cell r="BJ131">
            <v>0.23225616239684821</v>
          </cell>
          <cell r="BK131">
            <v>0.27045610343115034</v>
          </cell>
          <cell r="BL131">
            <v>0.31238115484437823</v>
          </cell>
          <cell r="BM131">
            <v>0.35568973295424255</v>
          </cell>
          <cell r="BN131">
            <v>0</v>
          </cell>
          <cell r="BO131">
            <v>0</v>
          </cell>
          <cell r="BP131">
            <v>0</v>
          </cell>
          <cell r="BQ131">
            <v>0</v>
          </cell>
          <cell r="BR131">
            <v>2645.4571660248057</v>
          </cell>
          <cell r="BS131">
            <v>0</v>
          </cell>
          <cell r="BT131">
            <v>0</v>
          </cell>
          <cell r="BU131">
            <v>0</v>
          </cell>
          <cell r="BV131">
            <v>0</v>
          </cell>
          <cell r="BW131">
            <v>0</v>
          </cell>
          <cell r="BX131">
            <v>0</v>
          </cell>
          <cell r="BY131">
            <v>10241</v>
          </cell>
          <cell r="BZ131">
            <v>0</v>
          </cell>
          <cell r="CA131">
            <v>0</v>
          </cell>
          <cell r="CB131">
            <v>0</v>
          </cell>
          <cell r="CC131">
            <v>23186.457166024804</v>
          </cell>
          <cell r="CD131">
            <v>0</v>
          </cell>
          <cell r="CE131">
            <v>0</v>
          </cell>
          <cell r="CF131">
            <v>0</v>
          </cell>
          <cell r="CG131">
            <v>0</v>
          </cell>
          <cell r="CH131">
            <v>0</v>
          </cell>
          <cell r="CI131">
            <v>0</v>
          </cell>
          <cell r="CK131">
            <v>0</v>
          </cell>
          <cell r="CL131">
            <v>0</v>
          </cell>
          <cell r="CM131">
            <v>0</v>
          </cell>
          <cell r="CN131">
            <v>0</v>
          </cell>
          <cell r="CO131">
            <v>0</v>
          </cell>
          <cell r="CP131">
            <v>0</v>
          </cell>
          <cell r="CQ131">
            <v>0</v>
          </cell>
          <cell r="CR131">
            <v>0</v>
          </cell>
          <cell r="CS131">
            <v>0</v>
          </cell>
          <cell r="CT131">
            <v>0</v>
          </cell>
          <cell r="CU131">
            <v>0</v>
          </cell>
          <cell r="CW131">
            <v>0</v>
          </cell>
          <cell r="CX131">
            <v>0</v>
          </cell>
          <cell r="CY131">
            <v>0</v>
          </cell>
          <cell r="CZ131">
            <v>0</v>
          </cell>
          <cell r="DA131">
            <v>0</v>
          </cell>
          <cell r="DB131">
            <v>0</v>
          </cell>
          <cell r="DC131">
            <v>0</v>
          </cell>
          <cell r="DD131">
            <v>0</v>
          </cell>
          <cell r="DE131">
            <v>0</v>
          </cell>
          <cell r="DF131">
            <v>0</v>
          </cell>
          <cell r="DG131">
            <v>0</v>
          </cell>
          <cell r="DI131">
            <v>10241</v>
          </cell>
          <cell r="DJ131">
            <v>0</v>
          </cell>
          <cell r="DK131">
            <v>0</v>
          </cell>
          <cell r="DL131">
            <v>0</v>
          </cell>
          <cell r="DM131">
            <v>23186.457166024804</v>
          </cell>
          <cell r="DN131">
            <v>0</v>
          </cell>
          <cell r="DO131">
            <v>0</v>
          </cell>
          <cell r="DP131">
            <v>0</v>
          </cell>
          <cell r="DQ131">
            <v>0</v>
          </cell>
          <cell r="DR131">
            <v>0</v>
          </cell>
          <cell r="DS131">
            <v>0</v>
          </cell>
          <cell r="DU131" t="str">
            <v>RDC 40184-1</v>
          </cell>
          <cell r="DV131">
            <v>0</v>
          </cell>
          <cell r="DW131">
            <v>0</v>
          </cell>
          <cell r="DX131">
            <v>1</v>
          </cell>
          <cell r="DY131">
            <v>20541</v>
          </cell>
          <cell r="DZ131">
            <v>23186.457166024804</v>
          </cell>
          <cell r="EB131">
            <v>23186.457166024804</v>
          </cell>
          <cell r="EC131" t="str">
            <v>Def</v>
          </cell>
          <cell r="ED131" t="str">
            <v>Community Service facilities</v>
          </cell>
        </row>
        <row r="132">
          <cell r="D132" t="str">
            <v>PC2010162</v>
          </cell>
          <cell r="E132" t="str">
            <v>Whangateau Hall renewals</v>
          </cell>
          <cell r="F132" t="str">
            <v>Auckland Council</v>
          </cell>
          <cell r="G132" t="str">
            <v>Community development, arts and culture</v>
          </cell>
          <cell r="H132" t="str">
            <v>E160530</v>
          </cell>
          <cell r="I132" t="str">
            <v>Community facilities management</v>
          </cell>
          <cell r="J132" t="str">
            <v>Community</v>
          </cell>
          <cell r="K132" t="str">
            <v>Local community services</v>
          </cell>
          <cell r="L132" t="str">
            <v>Local community facilities</v>
          </cell>
          <cell r="M132" t="str">
            <v>Local activities</v>
          </cell>
          <cell r="N132" t="str">
            <v>Local community services</v>
          </cell>
          <cell r="O132" t="str">
            <v>Local community facilities</v>
          </cell>
          <cell r="P132" t="str">
            <v>Community</v>
          </cell>
          <cell r="Q132" t="str">
            <v>Local community services</v>
          </cell>
          <cell r="R132" t="str">
            <v>Local community facilities</v>
          </cell>
          <cell r="S132" t="str">
            <v>A1021405</v>
          </cell>
          <cell r="T132" t="str">
            <v>A1021405</v>
          </cell>
          <cell r="U132" t="str">
            <v>Local community centres</v>
          </cell>
          <cell r="V132" t="str">
            <v>L175</v>
          </cell>
          <cell r="W132" t="str">
            <v>Rodney</v>
          </cell>
          <cell r="X132" t="str">
            <v>PL40810</v>
          </cell>
          <cell r="Y132" t="str">
            <v>Expense</v>
          </cell>
          <cell r="Z132">
            <v>20180701</v>
          </cell>
          <cell r="AA132">
            <v>20190630</v>
          </cell>
          <cell r="AB132">
            <v>2</v>
          </cell>
          <cell r="AC132" t="str">
            <v>Discrete</v>
          </cell>
          <cell r="AD132">
            <v>0</v>
          </cell>
          <cell r="AE132">
            <v>0</v>
          </cell>
          <cell r="AF132">
            <v>0</v>
          </cell>
          <cell r="AG132">
            <v>1</v>
          </cell>
          <cell r="AH132">
            <v>5</v>
          </cell>
          <cell r="AI132" t="str">
            <v>Community Facilities</v>
          </cell>
          <cell r="AJ132" t="str">
            <v>Buildings (Capex)</v>
          </cell>
          <cell r="AK132">
            <v>75</v>
          </cell>
          <cell r="AM132">
            <v>1</v>
          </cell>
          <cell r="AZ132">
            <v>30858</v>
          </cell>
          <cell r="BD132">
            <v>3.1E-2</v>
          </cell>
          <cell r="BE132">
            <v>6.1930000000000041E-2</v>
          </cell>
          <cell r="BF132">
            <v>9.3787900000000146E-2</v>
          </cell>
          <cell r="BG132">
            <v>0.12878911280000027</v>
          </cell>
          <cell r="BH132">
            <v>0.16491036440960039</v>
          </cell>
          <cell r="BI132">
            <v>0.19869276497747879</v>
          </cell>
          <cell r="BJ132">
            <v>0.23225616239684821</v>
          </cell>
          <cell r="BK132">
            <v>0.27045610343115034</v>
          </cell>
          <cell r="BL132">
            <v>0.31238115484437823</v>
          </cell>
          <cell r="BM132">
            <v>0.35568973295424255</v>
          </cell>
          <cell r="BN132">
            <v>0</v>
          </cell>
          <cell r="BO132">
            <v>0</v>
          </cell>
          <cell r="BP132">
            <v>0</v>
          </cell>
          <cell r="BQ132">
            <v>0</v>
          </cell>
          <cell r="BR132">
            <v>0</v>
          </cell>
          <cell r="BS132">
            <v>0</v>
          </cell>
          <cell r="BT132">
            <v>0</v>
          </cell>
          <cell r="BU132">
            <v>7166.9606592419423</v>
          </cell>
          <cell r="BV132">
            <v>0</v>
          </cell>
          <cell r="BW132">
            <v>0</v>
          </cell>
          <cell r="BX132">
            <v>0</v>
          </cell>
          <cell r="BY132">
            <v>0</v>
          </cell>
          <cell r="BZ132">
            <v>0</v>
          </cell>
          <cell r="CA132">
            <v>0</v>
          </cell>
          <cell r="CB132">
            <v>0</v>
          </cell>
          <cell r="CC132">
            <v>0</v>
          </cell>
          <cell r="CD132">
            <v>0</v>
          </cell>
          <cell r="CE132">
            <v>0</v>
          </cell>
          <cell r="CF132">
            <v>38024.960659241944</v>
          </cell>
          <cell r="CG132">
            <v>0</v>
          </cell>
          <cell r="CH132">
            <v>0</v>
          </cell>
          <cell r="CI132">
            <v>0</v>
          </cell>
          <cell r="CK132">
            <v>0</v>
          </cell>
          <cell r="CL132">
            <v>0</v>
          </cell>
          <cell r="CM132">
            <v>0</v>
          </cell>
          <cell r="CN132">
            <v>0</v>
          </cell>
          <cell r="CO132">
            <v>0</v>
          </cell>
          <cell r="CP132">
            <v>0</v>
          </cell>
          <cell r="CQ132">
            <v>0</v>
          </cell>
          <cell r="CR132">
            <v>0</v>
          </cell>
          <cell r="CS132">
            <v>0</v>
          </cell>
          <cell r="CT132">
            <v>0</v>
          </cell>
          <cell r="CU132">
            <v>0</v>
          </cell>
          <cell r="CW132">
            <v>0</v>
          </cell>
          <cell r="CX132">
            <v>0</v>
          </cell>
          <cell r="CY132">
            <v>0</v>
          </cell>
          <cell r="CZ132">
            <v>0</v>
          </cell>
          <cell r="DA132">
            <v>0</v>
          </cell>
          <cell r="DB132">
            <v>0</v>
          </cell>
          <cell r="DC132">
            <v>0</v>
          </cell>
          <cell r="DD132">
            <v>0</v>
          </cell>
          <cell r="DE132">
            <v>0</v>
          </cell>
          <cell r="DF132">
            <v>0</v>
          </cell>
          <cell r="DG132">
            <v>0</v>
          </cell>
          <cell r="DI132">
            <v>0</v>
          </cell>
          <cell r="DJ132">
            <v>0</v>
          </cell>
          <cell r="DK132">
            <v>0</v>
          </cell>
          <cell r="DL132">
            <v>0</v>
          </cell>
          <cell r="DM132">
            <v>0</v>
          </cell>
          <cell r="DN132">
            <v>0</v>
          </cell>
          <cell r="DO132">
            <v>0</v>
          </cell>
          <cell r="DP132">
            <v>38024.960659241944</v>
          </cell>
          <cell r="DQ132">
            <v>0</v>
          </cell>
          <cell r="DR132">
            <v>0</v>
          </cell>
          <cell r="DS132">
            <v>0</v>
          </cell>
          <cell r="DU132" t="str">
            <v>RDC 41375-1</v>
          </cell>
          <cell r="DV132">
            <v>0</v>
          </cell>
          <cell r="DW132">
            <v>0</v>
          </cell>
          <cell r="DX132">
            <v>1</v>
          </cell>
          <cell r="DY132">
            <v>30858</v>
          </cell>
          <cell r="DZ132">
            <v>38024.960659241944</v>
          </cell>
          <cell r="EB132">
            <v>38024.960659241944</v>
          </cell>
          <cell r="EC132" t="str">
            <v>Def</v>
          </cell>
          <cell r="ED132" t="str">
            <v>Community Service facilities</v>
          </cell>
        </row>
        <row r="133">
          <cell r="D133" t="str">
            <v>PC2010163</v>
          </cell>
          <cell r="E133" t="str">
            <v>Comm Hall Upgr (Waitakere)</v>
          </cell>
          <cell r="F133" t="str">
            <v>Auckland Council</v>
          </cell>
          <cell r="G133" t="str">
            <v>Community development, arts and culture</v>
          </cell>
          <cell r="H133" t="str">
            <v>E160535</v>
          </cell>
          <cell r="I133" t="str">
            <v>Community facilities west</v>
          </cell>
          <cell r="J133" t="str">
            <v>Community</v>
          </cell>
          <cell r="K133" t="str">
            <v>Local community services</v>
          </cell>
          <cell r="L133" t="str">
            <v>Local community facilities</v>
          </cell>
          <cell r="M133" t="str">
            <v>Local activities</v>
          </cell>
          <cell r="N133" t="str">
            <v>Local community services</v>
          </cell>
          <cell r="O133" t="str">
            <v>Local community facilities</v>
          </cell>
          <cell r="P133" t="str">
            <v>Community</v>
          </cell>
          <cell r="Q133" t="str">
            <v>Local community services</v>
          </cell>
          <cell r="R133" t="str">
            <v>Local community facilities</v>
          </cell>
          <cell r="S133" t="str">
            <v>A1021405</v>
          </cell>
          <cell r="T133" t="str">
            <v>A1021405</v>
          </cell>
          <cell r="U133" t="str">
            <v>Local community centres</v>
          </cell>
          <cell r="V133" t="str">
            <v>L210</v>
          </cell>
          <cell r="W133" t="str">
            <v>Other (Unallocated)</v>
          </cell>
          <cell r="X133" t="str">
            <v>PL40810</v>
          </cell>
          <cell r="Y133" t="str">
            <v>Expense</v>
          </cell>
          <cell r="Z133">
            <v>20080701</v>
          </cell>
          <cell r="AA133">
            <v>20220630</v>
          </cell>
          <cell r="AB133">
            <v>1</v>
          </cell>
          <cell r="AC133" t="str">
            <v>Programme</v>
          </cell>
          <cell r="AD133">
            <v>0</v>
          </cell>
          <cell r="AE133">
            <v>0</v>
          </cell>
          <cell r="AF133">
            <v>0</v>
          </cell>
          <cell r="AG133">
            <v>1</v>
          </cell>
          <cell r="AH133">
            <v>5</v>
          </cell>
          <cell r="AI133" t="str">
            <v>Community Facilities</v>
          </cell>
          <cell r="AJ133" t="str">
            <v>Buildings (Capex)</v>
          </cell>
          <cell r="AK133">
            <v>75</v>
          </cell>
          <cell r="AM133">
            <v>1</v>
          </cell>
          <cell r="AS133">
            <v>28246</v>
          </cell>
          <cell r="AT133">
            <v>20000</v>
          </cell>
          <cell r="AU133">
            <v>20000</v>
          </cell>
          <cell r="AV133">
            <v>20000</v>
          </cell>
          <cell r="AW133">
            <v>20000</v>
          </cell>
          <cell r="AX133">
            <v>20000</v>
          </cell>
          <cell r="AY133">
            <v>20000</v>
          </cell>
          <cell r="AZ133">
            <v>20000</v>
          </cell>
          <cell r="BA133">
            <v>20000</v>
          </cell>
          <cell r="BB133">
            <v>20000</v>
          </cell>
          <cell r="BC133">
            <v>20000</v>
          </cell>
          <cell r="BD133">
            <v>3.1E-2</v>
          </cell>
          <cell r="BE133">
            <v>6.1930000000000041E-2</v>
          </cell>
          <cell r="BF133">
            <v>9.3787900000000146E-2</v>
          </cell>
          <cell r="BG133">
            <v>0.12878911280000027</v>
          </cell>
          <cell r="BH133">
            <v>0.16491036440960039</v>
          </cell>
          <cell r="BI133">
            <v>0.19869276497747879</v>
          </cell>
          <cell r="BJ133">
            <v>0.23225616239684821</v>
          </cell>
          <cell r="BK133">
            <v>0.27045610343115034</v>
          </cell>
          <cell r="BL133">
            <v>0.31238115484437823</v>
          </cell>
          <cell r="BM133">
            <v>0.35568973295424255</v>
          </cell>
          <cell r="BN133">
            <v>0</v>
          </cell>
          <cell r="BO133">
            <v>620</v>
          </cell>
          <cell r="BP133">
            <v>1238.6000000000008</v>
          </cell>
          <cell r="BQ133">
            <v>1875.758000000003</v>
          </cell>
          <cell r="BR133">
            <v>2575.7822560000054</v>
          </cell>
          <cell r="BS133">
            <v>3298.2072881920076</v>
          </cell>
          <cell r="BT133">
            <v>3973.8552995495756</v>
          </cell>
          <cell r="BU133">
            <v>4645.1232479369646</v>
          </cell>
          <cell r="BV133">
            <v>5409.1220686230072</v>
          </cell>
          <cell r="BW133">
            <v>6247.6230968875643</v>
          </cell>
          <cell r="BX133">
            <v>7113.7946590848514</v>
          </cell>
          <cell r="BY133">
            <v>28246</v>
          </cell>
          <cell r="BZ133">
            <v>20620</v>
          </cell>
          <cell r="CA133">
            <v>21238.600000000002</v>
          </cell>
          <cell r="CB133">
            <v>21875.758000000002</v>
          </cell>
          <cell r="CC133">
            <v>22575.782256000006</v>
          </cell>
          <cell r="CD133">
            <v>23298.207288192007</v>
          </cell>
          <cell r="CE133">
            <v>23973.855299549577</v>
          </cell>
          <cell r="CF133">
            <v>24645.123247936965</v>
          </cell>
          <cell r="CG133">
            <v>25409.122068623008</v>
          </cell>
          <cell r="CH133">
            <v>26247.623096887564</v>
          </cell>
          <cell r="CI133">
            <v>27113.794659084851</v>
          </cell>
          <cell r="CK133">
            <v>0</v>
          </cell>
          <cell r="CL133">
            <v>0</v>
          </cell>
          <cell r="CM133">
            <v>0</v>
          </cell>
          <cell r="CN133">
            <v>0</v>
          </cell>
          <cell r="CO133">
            <v>0</v>
          </cell>
          <cell r="CP133">
            <v>0</v>
          </cell>
          <cell r="CQ133">
            <v>0</v>
          </cell>
          <cell r="CR133">
            <v>0</v>
          </cell>
          <cell r="CS133">
            <v>0</v>
          </cell>
          <cell r="CT133">
            <v>0</v>
          </cell>
          <cell r="CU133">
            <v>0</v>
          </cell>
          <cell r="CW133">
            <v>0</v>
          </cell>
          <cell r="CX133">
            <v>0</v>
          </cell>
          <cell r="CY133">
            <v>0</v>
          </cell>
          <cell r="CZ133">
            <v>0</v>
          </cell>
          <cell r="DA133">
            <v>0</v>
          </cell>
          <cell r="DB133">
            <v>0</v>
          </cell>
          <cell r="DC133">
            <v>0</v>
          </cell>
          <cell r="DD133">
            <v>0</v>
          </cell>
          <cell r="DE133">
            <v>0</v>
          </cell>
          <cell r="DF133">
            <v>0</v>
          </cell>
          <cell r="DG133">
            <v>0</v>
          </cell>
          <cell r="DI133">
            <v>28246</v>
          </cell>
          <cell r="DJ133">
            <v>20620</v>
          </cell>
          <cell r="DK133">
            <v>21238.600000000002</v>
          </cell>
          <cell r="DL133">
            <v>21875.758000000002</v>
          </cell>
          <cell r="DM133">
            <v>22575.782256000006</v>
          </cell>
          <cell r="DN133">
            <v>23298.207288192007</v>
          </cell>
          <cell r="DO133">
            <v>23973.855299549577</v>
          </cell>
          <cell r="DP133">
            <v>24645.123247936965</v>
          </cell>
          <cell r="DQ133">
            <v>25409.122068623008</v>
          </cell>
          <cell r="DR133">
            <v>26247.623096887564</v>
          </cell>
          <cell r="DS133">
            <v>27113.794659084851</v>
          </cell>
          <cell r="DU133" t="str">
            <v>WCC 8PLLE-09-007</v>
          </cell>
          <cell r="DV133">
            <v>0</v>
          </cell>
          <cell r="DW133">
            <v>0</v>
          </cell>
          <cell r="DX133">
            <v>1</v>
          </cell>
          <cell r="DY133">
            <v>200000</v>
          </cell>
          <cell r="DZ133">
            <v>236997.86591627402</v>
          </cell>
          <cell r="EB133">
            <v>236997.86591627402</v>
          </cell>
          <cell r="EC133" t="str">
            <v>Def</v>
          </cell>
          <cell r="ED133" t="str">
            <v>Community Service facilities</v>
          </cell>
        </row>
        <row r="134">
          <cell r="D134" t="str">
            <v>PC2010165</v>
          </cell>
          <cell r="E134" t="str">
            <v>Massey North Community Centre</v>
          </cell>
          <cell r="F134" t="str">
            <v>Auckland Council</v>
          </cell>
          <cell r="G134" t="str">
            <v>Community development, arts and culture</v>
          </cell>
          <cell r="H134" t="str">
            <v>E160535</v>
          </cell>
          <cell r="I134" t="str">
            <v>Community facilities west</v>
          </cell>
          <cell r="J134" t="str">
            <v>Community</v>
          </cell>
          <cell r="K134" t="str">
            <v>Local community services</v>
          </cell>
          <cell r="L134" t="str">
            <v>Local community facilities</v>
          </cell>
          <cell r="M134" t="str">
            <v>Local activities</v>
          </cell>
          <cell r="N134" t="str">
            <v>Local community services</v>
          </cell>
          <cell r="O134" t="str">
            <v>Local community facilities</v>
          </cell>
          <cell r="P134" t="str">
            <v>Community</v>
          </cell>
          <cell r="Q134" t="str">
            <v>Local community services</v>
          </cell>
          <cell r="R134" t="str">
            <v>Local community facilities</v>
          </cell>
          <cell r="S134" t="str">
            <v>A1021405</v>
          </cell>
          <cell r="T134" t="str">
            <v>A1021405</v>
          </cell>
          <cell r="U134" t="str">
            <v>Local community centres</v>
          </cell>
          <cell r="V134" t="str">
            <v>L120</v>
          </cell>
          <cell r="W134" t="str">
            <v>Henderson-Massey</v>
          </cell>
          <cell r="X134" t="str">
            <v>PL40810</v>
          </cell>
          <cell r="Y134" t="str">
            <v>Expense</v>
          </cell>
          <cell r="Z134">
            <v>20130701</v>
          </cell>
          <cell r="AA134">
            <v>20150630</v>
          </cell>
          <cell r="AB134">
            <v>2</v>
          </cell>
          <cell r="AC134" t="str">
            <v>Discrete</v>
          </cell>
          <cell r="AD134">
            <v>0.08</v>
          </cell>
          <cell r="AE134">
            <v>0</v>
          </cell>
          <cell r="AF134">
            <v>0.92</v>
          </cell>
          <cell r="AG134">
            <v>0</v>
          </cell>
          <cell r="AH134">
            <v>5</v>
          </cell>
          <cell r="AI134" t="str">
            <v>Community Facilities</v>
          </cell>
          <cell r="AJ134" t="str">
            <v>Buildings (Capex)</v>
          </cell>
          <cell r="AK134">
            <v>75</v>
          </cell>
          <cell r="AM134">
            <v>0.08</v>
          </cell>
          <cell r="AO134">
            <v>0.92</v>
          </cell>
          <cell r="AT134">
            <v>0</v>
          </cell>
          <cell r="AU134">
            <v>4600000</v>
          </cell>
          <cell r="AV134">
            <v>2000000</v>
          </cell>
          <cell r="BD134">
            <v>3.1E-2</v>
          </cell>
          <cell r="BE134">
            <v>6.1930000000000041E-2</v>
          </cell>
          <cell r="BF134">
            <v>9.3787900000000146E-2</v>
          </cell>
          <cell r="BG134">
            <v>0.12878911280000027</v>
          </cell>
          <cell r="BH134">
            <v>0.16491036440960039</v>
          </cell>
          <cell r="BI134">
            <v>0.19869276497747879</v>
          </cell>
          <cell r="BJ134">
            <v>0.23225616239684821</v>
          </cell>
          <cell r="BK134">
            <v>0.27045610343115034</v>
          </cell>
          <cell r="BL134">
            <v>0.31238115484437823</v>
          </cell>
          <cell r="BM134">
            <v>0.35568973295424255</v>
          </cell>
          <cell r="BN134">
            <v>0</v>
          </cell>
          <cell r="BO134">
            <v>0</v>
          </cell>
          <cell r="BP134">
            <v>284878.00000000017</v>
          </cell>
          <cell r="BQ134">
            <v>187575.80000000028</v>
          </cell>
          <cell r="BR134">
            <v>0</v>
          </cell>
          <cell r="BS134">
            <v>0</v>
          </cell>
          <cell r="BT134">
            <v>0</v>
          </cell>
          <cell r="BU134">
            <v>0</v>
          </cell>
          <cell r="BV134">
            <v>0</v>
          </cell>
          <cell r="BW134">
            <v>0</v>
          </cell>
          <cell r="BX134">
            <v>0</v>
          </cell>
          <cell r="BY134">
            <v>0</v>
          </cell>
          <cell r="BZ134">
            <v>0</v>
          </cell>
          <cell r="CA134">
            <v>4884878</v>
          </cell>
          <cell r="CB134">
            <v>2187575.8000000003</v>
          </cell>
          <cell r="CC134">
            <v>0</v>
          </cell>
          <cell r="CD134">
            <v>0</v>
          </cell>
          <cell r="CE134">
            <v>0</v>
          </cell>
          <cell r="CF134">
            <v>0</v>
          </cell>
          <cell r="CG134">
            <v>0</v>
          </cell>
          <cell r="CH134">
            <v>0</v>
          </cell>
          <cell r="CI134">
            <v>0</v>
          </cell>
          <cell r="CK134">
            <v>0</v>
          </cell>
          <cell r="CL134">
            <v>0</v>
          </cell>
          <cell r="CM134">
            <v>390790.24</v>
          </cell>
          <cell r="CN134">
            <v>175006.06400000001</v>
          </cell>
          <cell r="CO134">
            <v>0</v>
          </cell>
          <cell r="CP134">
            <v>0</v>
          </cell>
          <cell r="CQ134">
            <v>0</v>
          </cell>
          <cell r="CR134">
            <v>0</v>
          </cell>
          <cell r="CS134">
            <v>0</v>
          </cell>
          <cell r="CT134">
            <v>0</v>
          </cell>
          <cell r="CU134">
            <v>0</v>
          </cell>
          <cell r="CW134">
            <v>0</v>
          </cell>
          <cell r="CX134">
            <v>0</v>
          </cell>
          <cell r="CY134">
            <v>4494087.76</v>
          </cell>
          <cell r="CZ134">
            <v>2012569.7360000003</v>
          </cell>
          <cell r="DA134">
            <v>0</v>
          </cell>
          <cell r="DB134">
            <v>0</v>
          </cell>
          <cell r="DC134">
            <v>0</v>
          </cell>
          <cell r="DD134">
            <v>0</v>
          </cell>
          <cell r="DE134">
            <v>0</v>
          </cell>
          <cell r="DF134">
            <v>0</v>
          </cell>
          <cell r="DG134">
            <v>0</v>
          </cell>
          <cell r="DI134">
            <v>0</v>
          </cell>
          <cell r="DJ134">
            <v>0</v>
          </cell>
          <cell r="DK134">
            <v>0</v>
          </cell>
          <cell r="DL134">
            <v>0</v>
          </cell>
          <cell r="DM134">
            <v>0</v>
          </cell>
          <cell r="DN134">
            <v>0</v>
          </cell>
          <cell r="DO134">
            <v>0</v>
          </cell>
          <cell r="DP134">
            <v>0</v>
          </cell>
          <cell r="DQ134">
            <v>0</v>
          </cell>
          <cell r="DR134">
            <v>0</v>
          </cell>
          <cell r="DS134">
            <v>0</v>
          </cell>
          <cell r="DU134" t="str">
            <v>WCC 8PLLE-09-014</v>
          </cell>
          <cell r="DV134">
            <v>6072000</v>
          </cell>
          <cell r="DW134">
            <v>1</v>
          </cell>
          <cell r="DX134">
            <v>1</v>
          </cell>
          <cell r="DY134">
            <v>6600000</v>
          </cell>
          <cell r="DZ134">
            <v>7072453.8000000007</v>
          </cell>
          <cell r="EB134">
            <v>7072453.8000000007</v>
          </cell>
          <cell r="EC134" t="str">
            <v>Def</v>
          </cell>
          <cell r="ED134" t="str">
            <v>Community Service facilities</v>
          </cell>
        </row>
        <row r="135">
          <cell r="D135" t="str">
            <v>PC2010166</v>
          </cell>
          <cell r="E135" t="str">
            <v>Massey North Youth Facility</v>
          </cell>
          <cell r="F135" t="str">
            <v>Auckland Council</v>
          </cell>
          <cell r="G135" t="str">
            <v>Community development, arts and culture</v>
          </cell>
          <cell r="H135" t="str">
            <v>E160535</v>
          </cell>
          <cell r="I135" t="str">
            <v>Community facilities west</v>
          </cell>
          <cell r="J135" t="str">
            <v>Community</v>
          </cell>
          <cell r="K135" t="str">
            <v>Local community services</v>
          </cell>
          <cell r="L135" t="str">
            <v>Local community facilities</v>
          </cell>
          <cell r="M135" t="str">
            <v>Local activities</v>
          </cell>
          <cell r="N135" t="str">
            <v>Local community services</v>
          </cell>
          <cell r="O135" t="str">
            <v>Local community facilities</v>
          </cell>
          <cell r="P135" t="str">
            <v>Community</v>
          </cell>
          <cell r="Q135" t="str">
            <v>Local community services</v>
          </cell>
          <cell r="R135" t="str">
            <v>Local community facilities</v>
          </cell>
          <cell r="S135" t="str">
            <v>A1021405</v>
          </cell>
          <cell r="T135" t="str">
            <v>A1021405</v>
          </cell>
          <cell r="U135" t="str">
            <v>Local community centres</v>
          </cell>
          <cell r="V135" t="str">
            <v>L120</v>
          </cell>
          <cell r="W135" t="str">
            <v>Henderson-Massey</v>
          </cell>
          <cell r="X135" t="str">
            <v>PL40810</v>
          </cell>
          <cell r="Y135" t="str">
            <v>Expense</v>
          </cell>
          <cell r="Z135">
            <v>20180701</v>
          </cell>
          <cell r="AA135">
            <v>20190630</v>
          </cell>
          <cell r="AB135">
            <v>2</v>
          </cell>
          <cell r="AC135" t="str">
            <v>Discrete</v>
          </cell>
          <cell r="AD135">
            <v>0.01</v>
          </cell>
          <cell r="AE135">
            <v>0</v>
          </cell>
          <cell r="AF135">
            <v>0.99</v>
          </cell>
          <cell r="AG135">
            <v>0</v>
          </cell>
          <cell r="AH135">
            <v>5</v>
          </cell>
          <cell r="AI135" t="str">
            <v>Community Facilities</v>
          </cell>
          <cell r="AJ135" t="str">
            <v>Buildings (Capex)</v>
          </cell>
          <cell r="AK135">
            <v>75</v>
          </cell>
          <cell r="AM135">
            <v>0.01</v>
          </cell>
          <cell r="AO135">
            <v>0.99</v>
          </cell>
          <cell r="AZ135">
            <v>150000</v>
          </cell>
          <cell r="BD135">
            <v>3.1E-2</v>
          </cell>
          <cell r="BE135">
            <v>6.1930000000000041E-2</v>
          </cell>
          <cell r="BF135">
            <v>9.3787900000000146E-2</v>
          </cell>
          <cell r="BG135">
            <v>0.12878911280000027</v>
          </cell>
          <cell r="BH135">
            <v>0.16491036440960039</v>
          </cell>
          <cell r="BI135">
            <v>0.19869276497747879</v>
          </cell>
          <cell r="BJ135">
            <v>0.23225616239684821</v>
          </cell>
          <cell r="BK135">
            <v>0.27045610343115034</v>
          </cell>
          <cell r="BL135">
            <v>0.31238115484437823</v>
          </cell>
          <cell r="BM135">
            <v>0.35568973295424255</v>
          </cell>
          <cell r="BN135">
            <v>0</v>
          </cell>
          <cell r="BO135">
            <v>0</v>
          </cell>
          <cell r="BP135">
            <v>0</v>
          </cell>
          <cell r="BQ135">
            <v>0</v>
          </cell>
          <cell r="BR135">
            <v>0</v>
          </cell>
          <cell r="BS135">
            <v>0</v>
          </cell>
          <cell r="BT135">
            <v>0</v>
          </cell>
          <cell r="BU135">
            <v>34838.424359527235</v>
          </cell>
          <cell r="BV135">
            <v>0</v>
          </cell>
          <cell r="BW135">
            <v>0</v>
          </cell>
          <cell r="BX135">
            <v>0</v>
          </cell>
          <cell r="BY135">
            <v>0</v>
          </cell>
          <cell r="BZ135">
            <v>0</v>
          </cell>
          <cell r="CA135">
            <v>0</v>
          </cell>
          <cell r="CB135">
            <v>0</v>
          </cell>
          <cell r="CC135">
            <v>0</v>
          </cell>
          <cell r="CD135">
            <v>0</v>
          </cell>
          <cell r="CE135">
            <v>0</v>
          </cell>
          <cell r="CF135">
            <v>184838.42435952724</v>
          </cell>
          <cell r="CG135">
            <v>0</v>
          </cell>
          <cell r="CH135">
            <v>0</v>
          </cell>
          <cell r="CI135">
            <v>0</v>
          </cell>
          <cell r="CK135">
            <v>0</v>
          </cell>
          <cell r="CL135">
            <v>0</v>
          </cell>
          <cell r="CM135">
            <v>0</v>
          </cell>
          <cell r="CN135">
            <v>0</v>
          </cell>
          <cell r="CO135">
            <v>0</v>
          </cell>
          <cell r="CP135">
            <v>0</v>
          </cell>
          <cell r="CQ135">
            <v>0</v>
          </cell>
          <cell r="CR135">
            <v>1848.3842435952724</v>
          </cell>
          <cell r="CS135">
            <v>0</v>
          </cell>
          <cell r="CT135">
            <v>0</v>
          </cell>
          <cell r="CU135">
            <v>0</v>
          </cell>
          <cell r="CW135">
            <v>0</v>
          </cell>
          <cell r="CX135">
            <v>0</v>
          </cell>
          <cell r="CY135">
            <v>0</v>
          </cell>
          <cell r="CZ135">
            <v>0</v>
          </cell>
          <cell r="DA135">
            <v>0</v>
          </cell>
          <cell r="DB135">
            <v>0</v>
          </cell>
          <cell r="DC135">
            <v>0</v>
          </cell>
          <cell r="DD135">
            <v>182990.04011593197</v>
          </cell>
          <cell r="DE135">
            <v>0</v>
          </cell>
          <cell r="DF135">
            <v>0</v>
          </cell>
          <cell r="DG135">
            <v>0</v>
          </cell>
          <cell r="DI135">
            <v>0</v>
          </cell>
          <cell r="DJ135">
            <v>0</v>
          </cell>
          <cell r="DK135">
            <v>0</v>
          </cell>
          <cell r="DL135">
            <v>0</v>
          </cell>
          <cell r="DM135">
            <v>0</v>
          </cell>
          <cell r="DN135">
            <v>0</v>
          </cell>
          <cell r="DO135">
            <v>0</v>
          </cell>
          <cell r="DP135">
            <v>0</v>
          </cell>
          <cell r="DQ135">
            <v>0</v>
          </cell>
          <cell r="DR135">
            <v>0</v>
          </cell>
          <cell r="DS135">
            <v>0</v>
          </cell>
          <cell r="DU135" t="str">
            <v>WCC 8PLLE-09-015</v>
          </cell>
          <cell r="DV135">
            <v>148500</v>
          </cell>
          <cell r="DW135">
            <v>1</v>
          </cell>
          <cell r="DX135">
            <v>1</v>
          </cell>
          <cell r="DY135">
            <v>150000</v>
          </cell>
          <cell r="DZ135">
            <v>184838.42435952724</v>
          </cell>
          <cell r="EB135">
            <v>184838.42435952724</v>
          </cell>
          <cell r="EC135" t="str">
            <v>Def</v>
          </cell>
          <cell r="ED135" t="str">
            <v>Community Service facilities</v>
          </cell>
        </row>
        <row r="136">
          <cell r="D136" t="str">
            <v>PC2010167</v>
          </cell>
          <cell r="E136" t="str">
            <v>New Lynn Youth Facility</v>
          </cell>
          <cell r="F136" t="str">
            <v>Auckland Council</v>
          </cell>
          <cell r="G136" t="str">
            <v>Community development, arts and culture</v>
          </cell>
          <cell r="H136" t="str">
            <v>E160535</v>
          </cell>
          <cell r="I136" t="str">
            <v>Community facilities west</v>
          </cell>
          <cell r="J136" t="str">
            <v>Community</v>
          </cell>
          <cell r="K136" t="str">
            <v>Local community services</v>
          </cell>
          <cell r="L136" t="str">
            <v>Local community facilities</v>
          </cell>
          <cell r="M136" t="str">
            <v>Local activities</v>
          </cell>
          <cell r="N136" t="str">
            <v>Local community services</v>
          </cell>
          <cell r="O136" t="str">
            <v>Local community facilities</v>
          </cell>
          <cell r="P136" t="str">
            <v>Community</v>
          </cell>
          <cell r="Q136" t="str">
            <v>Local community services</v>
          </cell>
          <cell r="R136" t="str">
            <v>Local community facilities</v>
          </cell>
          <cell r="S136" t="str">
            <v>A1021405</v>
          </cell>
          <cell r="T136" t="str">
            <v>A1021405</v>
          </cell>
          <cell r="U136" t="str">
            <v>Local community centres</v>
          </cell>
          <cell r="V136" t="str">
            <v>L200</v>
          </cell>
          <cell r="W136" t="str">
            <v>Whau</v>
          </cell>
          <cell r="X136" t="str">
            <v>PL40810</v>
          </cell>
          <cell r="Y136" t="str">
            <v>Expense</v>
          </cell>
          <cell r="Z136">
            <v>20180701</v>
          </cell>
          <cell r="AA136">
            <v>20190630</v>
          </cell>
          <cell r="AB136">
            <v>2</v>
          </cell>
          <cell r="AC136" t="str">
            <v>Discrete</v>
          </cell>
          <cell r="AD136">
            <v>0.01</v>
          </cell>
          <cell r="AE136">
            <v>0</v>
          </cell>
          <cell r="AF136">
            <v>0.99</v>
          </cell>
          <cell r="AG136">
            <v>0</v>
          </cell>
          <cell r="AH136">
            <v>5</v>
          </cell>
          <cell r="AI136" t="str">
            <v>Community Facilities</v>
          </cell>
          <cell r="AJ136" t="str">
            <v>Buildings (Capex)</v>
          </cell>
          <cell r="AK136">
            <v>75</v>
          </cell>
          <cell r="AM136">
            <v>0.01</v>
          </cell>
          <cell r="AO136">
            <v>0.99</v>
          </cell>
          <cell r="AZ136">
            <v>150000</v>
          </cell>
          <cell r="BD136">
            <v>3.1E-2</v>
          </cell>
          <cell r="BE136">
            <v>6.1930000000000041E-2</v>
          </cell>
          <cell r="BF136">
            <v>9.3787900000000146E-2</v>
          </cell>
          <cell r="BG136">
            <v>0.12878911280000027</v>
          </cell>
          <cell r="BH136">
            <v>0.16491036440960039</v>
          </cell>
          <cell r="BI136">
            <v>0.19869276497747879</v>
          </cell>
          <cell r="BJ136">
            <v>0.23225616239684821</v>
          </cell>
          <cell r="BK136">
            <v>0.27045610343115034</v>
          </cell>
          <cell r="BL136">
            <v>0.31238115484437823</v>
          </cell>
          <cell r="BM136">
            <v>0.35568973295424255</v>
          </cell>
          <cell r="BN136">
            <v>0</v>
          </cell>
          <cell r="BO136">
            <v>0</v>
          </cell>
          <cell r="BP136">
            <v>0</v>
          </cell>
          <cell r="BQ136">
            <v>0</v>
          </cell>
          <cell r="BR136">
            <v>0</v>
          </cell>
          <cell r="BS136">
            <v>0</v>
          </cell>
          <cell r="BT136">
            <v>0</v>
          </cell>
          <cell r="BU136">
            <v>34838.424359527235</v>
          </cell>
          <cell r="BV136">
            <v>0</v>
          </cell>
          <cell r="BW136">
            <v>0</v>
          </cell>
          <cell r="BX136">
            <v>0</v>
          </cell>
          <cell r="BY136">
            <v>0</v>
          </cell>
          <cell r="BZ136">
            <v>0</v>
          </cell>
          <cell r="CA136">
            <v>0</v>
          </cell>
          <cell r="CB136">
            <v>0</v>
          </cell>
          <cell r="CC136">
            <v>0</v>
          </cell>
          <cell r="CD136">
            <v>0</v>
          </cell>
          <cell r="CE136">
            <v>0</v>
          </cell>
          <cell r="CF136">
            <v>184838.42435952724</v>
          </cell>
          <cell r="CG136">
            <v>0</v>
          </cell>
          <cell r="CH136">
            <v>0</v>
          </cell>
          <cell r="CI136">
            <v>0</v>
          </cell>
          <cell r="CK136">
            <v>0</v>
          </cell>
          <cell r="CL136">
            <v>0</v>
          </cell>
          <cell r="CM136">
            <v>0</v>
          </cell>
          <cell r="CN136">
            <v>0</v>
          </cell>
          <cell r="CO136">
            <v>0</v>
          </cell>
          <cell r="CP136">
            <v>0</v>
          </cell>
          <cell r="CQ136">
            <v>0</v>
          </cell>
          <cell r="CR136">
            <v>1848.3842435952724</v>
          </cell>
          <cell r="CS136">
            <v>0</v>
          </cell>
          <cell r="CT136">
            <v>0</v>
          </cell>
          <cell r="CU136">
            <v>0</v>
          </cell>
          <cell r="CW136">
            <v>0</v>
          </cell>
          <cell r="CX136">
            <v>0</v>
          </cell>
          <cell r="CY136">
            <v>0</v>
          </cell>
          <cell r="CZ136">
            <v>0</v>
          </cell>
          <cell r="DA136">
            <v>0</v>
          </cell>
          <cell r="DB136">
            <v>0</v>
          </cell>
          <cell r="DC136">
            <v>0</v>
          </cell>
          <cell r="DD136">
            <v>182990.04011593197</v>
          </cell>
          <cell r="DE136">
            <v>0</v>
          </cell>
          <cell r="DF136">
            <v>0</v>
          </cell>
          <cell r="DG136">
            <v>0</v>
          </cell>
          <cell r="DI136">
            <v>0</v>
          </cell>
          <cell r="DJ136">
            <v>0</v>
          </cell>
          <cell r="DK136">
            <v>0</v>
          </cell>
          <cell r="DL136">
            <v>0</v>
          </cell>
          <cell r="DM136">
            <v>0</v>
          </cell>
          <cell r="DN136">
            <v>0</v>
          </cell>
          <cell r="DO136">
            <v>0</v>
          </cell>
          <cell r="DP136">
            <v>0</v>
          </cell>
          <cell r="DQ136">
            <v>0</v>
          </cell>
          <cell r="DR136">
            <v>0</v>
          </cell>
          <cell r="DS136">
            <v>0</v>
          </cell>
          <cell r="DU136" t="str">
            <v>WCC 8PLLE-09-019</v>
          </cell>
          <cell r="DV136">
            <v>148500</v>
          </cell>
          <cell r="DW136">
            <v>1</v>
          </cell>
          <cell r="DX136">
            <v>1</v>
          </cell>
          <cell r="DY136">
            <v>150000</v>
          </cell>
          <cell r="DZ136">
            <v>184838.42435952724</v>
          </cell>
          <cell r="EB136">
            <v>184838.42435952724</v>
          </cell>
          <cell r="EC136" t="str">
            <v>Def</v>
          </cell>
          <cell r="ED136" t="str">
            <v>Community Service facilities</v>
          </cell>
        </row>
        <row r="137">
          <cell r="D137" t="str">
            <v>PC2010169</v>
          </cell>
          <cell r="E137" t="str">
            <v>Comm Hall Renew (Manukau)</v>
          </cell>
          <cell r="F137" t="str">
            <v>Auckland Council</v>
          </cell>
          <cell r="G137" t="str">
            <v>Community development, arts and culture</v>
          </cell>
          <cell r="H137" t="str">
            <v>E160540</v>
          </cell>
          <cell r="I137" t="str">
            <v>Community facilities south management</v>
          </cell>
          <cell r="J137" t="str">
            <v>Community</v>
          </cell>
          <cell r="K137" t="str">
            <v>Local community services</v>
          </cell>
          <cell r="L137" t="str">
            <v>Local community facilities</v>
          </cell>
          <cell r="M137" t="str">
            <v>Local activities</v>
          </cell>
          <cell r="N137" t="str">
            <v>Local community services</v>
          </cell>
          <cell r="O137" t="str">
            <v>Local community facilities</v>
          </cell>
          <cell r="P137" t="str">
            <v>Community</v>
          </cell>
          <cell r="Q137" t="str">
            <v>Local community services</v>
          </cell>
          <cell r="R137" t="str">
            <v>Local community facilities</v>
          </cell>
          <cell r="S137" t="str">
            <v>A1021405</v>
          </cell>
          <cell r="T137" t="str">
            <v>A1021405</v>
          </cell>
          <cell r="U137" t="str">
            <v>Local community centres</v>
          </cell>
          <cell r="V137" t="str">
            <v>L210</v>
          </cell>
          <cell r="W137" t="str">
            <v>Other (Unallocated)</v>
          </cell>
          <cell r="X137" t="str">
            <v>PL40810</v>
          </cell>
          <cell r="Y137" t="str">
            <v>Expense</v>
          </cell>
          <cell r="Z137">
            <v>20110701</v>
          </cell>
          <cell r="AA137">
            <v>20220630</v>
          </cell>
          <cell r="AB137">
            <v>1</v>
          </cell>
          <cell r="AC137" t="str">
            <v>Programme</v>
          </cell>
          <cell r="AD137">
            <v>0</v>
          </cell>
          <cell r="AE137">
            <v>0</v>
          </cell>
          <cell r="AF137">
            <v>0</v>
          </cell>
          <cell r="AG137">
            <v>1</v>
          </cell>
          <cell r="AH137">
            <v>5</v>
          </cell>
          <cell r="AI137" t="str">
            <v>Community Facilities</v>
          </cell>
          <cell r="AJ137" t="str">
            <v>Buildings (Capex)</v>
          </cell>
          <cell r="AK137">
            <v>75</v>
          </cell>
          <cell r="AM137">
            <v>1</v>
          </cell>
          <cell r="AS137">
            <v>400279.99066637992</v>
          </cell>
          <cell r="AT137">
            <v>181983.51850000001</v>
          </cell>
          <cell r="AU137">
            <v>182077.4074</v>
          </cell>
          <cell r="AV137">
            <v>181945.05379999999</v>
          </cell>
          <cell r="AW137">
            <v>212052.7849</v>
          </cell>
          <cell r="AX137">
            <v>212041.99069999999</v>
          </cell>
          <cell r="AY137">
            <v>711746.41159999999</v>
          </cell>
          <cell r="AZ137">
            <v>272028.60619999998</v>
          </cell>
          <cell r="BA137">
            <v>280000</v>
          </cell>
          <cell r="BB137">
            <v>280000</v>
          </cell>
          <cell r="BC137">
            <v>280000</v>
          </cell>
          <cell r="BD137">
            <v>3.1E-2</v>
          </cell>
          <cell r="BE137">
            <v>6.1930000000000041E-2</v>
          </cell>
          <cell r="BF137">
            <v>9.3787900000000146E-2</v>
          </cell>
          <cell r="BG137">
            <v>0.12878911280000027</v>
          </cell>
          <cell r="BH137">
            <v>0.16491036440960039</v>
          </cell>
          <cell r="BI137">
            <v>0.19869276497747879</v>
          </cell>
          <cell r="BJ137">
            <v>0.23225616239684821</v>
          </cell>
          <cell r="BK137">
            <v>0.27045610343115034</v>
          </cell>
          <cell r="BL137">
            <v>0.31238115484437823</v>
          </cell>
          <cell r="BM137">
            <v>0.35568973295424255</v>
          </cell>
          <cell r="BN137">
            <v>0</v>
          </cell>
          <cell r="BO137">
            <v>5641.4890734999999</v>
          </cell>
          <cell r="BP137">
            <v>11276.053840282008</v>
          </cell>
          <cell r="BQ137">
            <v>17064.244511289045</v>
          </cell>
          <cell r="BR137">
            <v>27310.090034040295</v>
          </cell>
          <cell r="BS137">
            <v>34967.921956474092</v>
          </cell>
          <cell r="BT137">
            <v>141418.86248360269</v>
          </cell>
          <cell r="BU137">
            <v>63180.320138175462</v>
          </cell>
          <cell r="BV137">
            <v>75727.708960722099</v>
          </cell>
          <cell r="BW137">
            <v>87466.723356425908</v>
          </cell>
          <cell r="BX137">
            <v>99593.12522718792</v>
          </cell>
          <cell r="BY137">
            <v>400279.99066637992</v>
          </cell>
          <cell r="BZ137">
            <v>187625.00757350001</v>
          </cell>
          <cell r="CA137">
            <v>193353.46124028199</v>
          </cell>
          <cell r="CB137">
            <v>199009.29831128905</v>
          </cell>
          <cell r="CC137">
            <v>239362.8749340403</v>
          </cell>
          <cell r="CD137">
            <v>247009.9126564741</v>
          </cell>
          <cell r="CE137">
            <v>853165.27408360271</v>
          </cell>
          <cell r="CF137">
            <v>335208.92633817543</v>
          </cell>
          <cell r="CG137">
            <v>355727.70896072208</v>
          </cell>
          <cell r="CH137">
            <v>367466.72335642588</v>
          </cell>
          <cell r="CI137">
            <v>379593.12522718793</v>
          </cell>
          <cell r="CK137">
            <v>0</v>
          </cell>
          <cell r="CL137">
            <v>0</v>
          </cell>
          <cell r="CM137">
            <v>0</v>
          </cell>
          <cell r="CN137">
            <v>0</v>
          </cell>
          <cell r="CO137">
            <v>0</v>
          </cell>
          <cell r="CP137">
            <v>0</v>
          </cell>
          <cell r="CQ137">
            <v>0</v>
          </cell>
          <cell r="CR137">
            <v>0</v>
          </cell>
          <cell r="CS137">
            <v>0</v>
          </cell>
          <cell r="CT137">
            <v>0</v>
          </cell>
          <cell r="CU137">
            <v>0</v>
          </cell>
          <cell r="CW137">
            <v>0</v>
          </cell>
          <cell r="CX137">
            <v>0</v>
          </cell>
          <cell r="CY137">
            <v>0</v>
          </cell>
          <cell r="CZ137">
            <v>0</v>
          </cell>
          <cell r="DA137">
            <v>0</v>
          </cell>
          <cell r="DB137">
            <v>0</v>
          </cell>
          <cell r="DC137">
            <v>0</v>
          </cell>
          <cell r="DD137">
            <v>0</v>
          </cell>
          <cell r="DE137">
            <v>0</v>
          </cell>
          <cell r="DF137">
            <v>0</v>
          </cell>
          <cell r="DG137">
            <v>0</v>
          </cell>
          <cell r="DI137">
            <v>400279.99066637992</v>
          </cell>
          <cell r="DJ137">
            <v>187625.00757350001</v>
          </cell>
          <cell r="DK137">
            <v>193353.46124028199</v>
          </cell>
          <cell r="DL137">
            <v>199009.29831128905</v>
          </cell>
          <cell r="DM137">
            <v>239362.8749340403</v>
          </cell>
          <cell r="DN137">
            <v>247009.9126564741</v>
          </cell>
          <cell r="DO137">
            <v>853165.27408360271</v>
          </cell>
          <cell r="DP137">
            <v>335208.92633817543</v>
          </cell>
          <cell r="DQ137">
            <v>355727.70896072208</v>
          </cell>
          <cell r="DR137">
            <v>367466.72335642588</v>
          </cell>
          <cell r="DS137">
            <v>379593.12522718793</v>
          </cell>
          <cell r="DU137" t="str">
            <v>MCC 7027CFM00645</v>
          </cell>
          <cell r="DV137">
            <v>0</v>
          </cell>
          <cell r="DW137">
            <v>0</v>
          </cell>
          <cell r="DX137">
            <v>1</v>
          </cell>
          <cell r="DY137">
            <v>2793875.7730999999</v>
          </cell>
          <cell r="DZ137">
            <v>3357522.3126816992</v>
          </cell>
          <cell r="EB137">
            <v>3357522.3126816992</v>
          </cell>
          <cell r="EC137" t="str">
            <v>Def</v>
          </cell>
          <cell r="ED137" t="str">
            <v>Community Service facilities</v>
          </cell>
        </row>
        <row r="138">
          <cell r="D138" t="str">
            <v>PC2010170</v>
          </cell>
          <cell r="E138" t="str">
            <v>Northern Community facility</v>
          </cell>
          <cell r="F138" t="str">
            <v>Auckland Council</v>
          </cell>
          <cell r="G138" t="str">
            <v>Community development, arts and culture</v>
          </cell>
          <cell r="H138" t="str">
            <v>E160530</v>
          </cell>
          <cell r="I138" t="str">
            <v>Community facilities management</v>
          </cell>
          <cell r="J138" t="str">
            <v>Community</v>
          </cell>
          <cell r="K138" t="str">
            <v>Local community services</v>
          </cell>
          <cell r="L138" t="str">
            <v>Local community facilities</v>
          </cell>
          <cell r="M138" t="str">
            <v>Local activities</v>
          </cell>
          <cell r="N138" t="str">
            <v>Local community services</v>
          </cell>
          <cell r="O138" t="str">
            <v>Local community facilities</v>
          </cell>
          <cell r="P138" t="str">
            <v>Community</v>
          </cell>
          <cell r="Q138" t="str">
            <v>Local community services</v>
          </cell>
          <cell r="R138" t="str">
            <v>Local community facilities</v>
          </cell>
          <cell r="S138" t="str">
            <v>A1021405</v>
          </cell>
          <cell r="T138" t="str">
            <v>A1021405</v>
          </cell>
          <cell r="U138" t="str">
            <v>Local community centres</v>
          </cell>
          <cell r="V138" t="str">
            <v>L180</v>
          </cell>
          <cell r="W138" t="str">
            <v>Upper Harbour</v>
          </cell>
          <cell r="X138" t="str">
            <v>PL43780</v>
          </cell>
          <cell r="Y138" t="str">
            <v>Expense</v>
          </cell>
          <cell r="Z138">
            <v>20130701</v>
          </cell>
          <cell r="AA138">
            <v>20150630</v>
          </cell>
          <cell r="AB138">
            <v>2</v>
          </cell>
          <cell r="AC138" t="str">
            <v>Discrete</v>
          </cell>
          <cell r="AD138">
            <v>1</v>
          </cell>
          <cell r="AE138">
            <v>0</v>
          </cell>
          <cell r="AF138">
            <v>0</v>
          </cell>
          <cell r="AG138">
            <v>0</v>
          </cell>
          <cell r="AH138">
            <v>5</v>
          </cell>
          <cell r="AI138" t="str">
            <v>Community Facilities</v>
          </cell>
          <cell r="AJ138" t="str">
            <v>Plant and equipment (Capex)</v>
          </cell>
          <cell r="AK138">
            <v>15</v>
          </cell>
          <cell r="AM138">
            <v>1</v>
          </cell>
          <cell r="AU138">
            <v>551839.86</v>
          </cell>
          <cell r="AV138">
            <v>552384.37</v>
          </cell>
          <cell r="BD138">
            <v>3.3000000000000002E-2</v>
          </cell>
          <cell r="BE138">
            <v>6.7088999999999732E-2</v>
          </cell>
          <cell r="BF138">
            <v>0.10230293699999971</v>
          </cell>
          <cell r="BG138">
            <v>0.14088353979499968</v>
          </cell>
          <cell r="BH138">
            <v>0.18195534722761963</v>
          </cell>
          <cell r="BI138">
            <v>0.21859596299167583</v>
          </cell>
          <cell r="BJ138">
            <v>0.25637243784441766</v>
          </cell>
          <cell r="BK138">
            <v>0.29783272829328333</v>
          </cell>
          <cell r="BL138">
            <v>0.3445547065118415</v>
          </cell>
          <cell r="BM138">
            <v>0.39295867594626777</v>
          </cell>
          <cell r="BN138">
            <v>0</v>
          </cell>
          <cell r="BO138">
            <v>0</v>
          </cell>
          <cell r="BP138">
            <v>37022.384367539853</v>
          </cell>
          <cell r="BQ138">
            <v>56510.543403894524</v>
          </cell>
          <cell r="BR138">
            <v>0</v>
          </cell>
          <cell r="BS138">
            <v>0</v>
          </cell>
          <cell r="BT138">
            <v>0</v>
          </cell>
          <cell r="BU138">
            <v>0</v>
          </cell>
          <cell r="BV138">
            <v>0</v>
          </cell>
          <cell r="BW138">
            <v>0</v>
          </cell>
          <cell r="BX138">
            <v>0</v>
          </cell>
          <cell r="BY138">
            <v>0</v>
          </cell>
          <cell r="BZ138">
            <v>0</v>
          </cell>
          <cell r="CA138">
            <v>588862.24436753988</v>
          </cell>
          <cell r="CB138">
            <v>608894.91340389452</v>
          </cell>
          <cell r="CC138">
            <v>0</v>
          </cell>
          <cell r="CD138">
            <v>0</v>
          </cell>
          <cell r="CE138">
            <v>0</v>
          </cell>
          <cell r="CF138">
            <v>0</v>
          </cell>
          <cell r="CG138">
            <v>0</v>
          </cell>
          <cell r="CH138">
            <v>0</v>
          </cell>
          <cell r="CI138">
            <v>0</v>
          </cell>
          <cell r="CK138">
            <v>0</v>
          </cell>
          <cell r="CL138">
            <v>0</v>
          </cell>
          <cell r="CM138">
            <v>588862.24436753988</v>
          </cell>
          <cell r="CN138">
            <v>608894.91340389452</v>
          </cell>
          <cell r="CO138">
            <v>0</v>
          </cell>
          <cell r="CP138">
            <v>0</v>
          </cell>
          <cell r="CQ138">
            <v>0</v>
          </cell>
          <cell r="CR138">
            <v>0</v>
          </cell>
          <cell r="CS138">
            <v>0</v>
          </cell>
          <cell r="CT138">
            <v>0</v>
          </cell>
          <cell r="CU138">
            <v>0</v>
          </cell>
          <cell r="CW138">
            <v>0</v>
          </cell>
          <cell r="CX138">
            <v>0</v>
          </cell>
          <cell r="CY138">
            <v>0</v>
          </cell>
          <cell r="CZ138">
            <v>0</v>
          </cell>
          <cell r="DA138">
            <v>0</v>
          </cell>
          <cell r="DB138">
            <v>0</v>
          </cell>
          <cell r="DC138">
            <v>0</v>
          </cell>
          <cell r="DD138">
            <v>0</v>
          </cell>
          <cell r="DE138">
            <v>0</v>
          </cell>
          <cell r="DF138">
            <v>0</v>
          </cell>
          <cell r="DG138">
            <v>0</v>
          </cell>
          <cell r="DI138">
            <v>0</v>
          </cell>
          <cell r="DJ138">
            <v>0</v>
          </cell>
          <cell r="DK138">
            <v>0</v>
          </cell>
          <cell r="DL138">
            <v>0</v>
          </cell>
          <cell r="DM138">
            <v>0</v>
          </cell>
          <cell r="DN138">
            <v>0</v>
          </cell>
          <cell r="DO138">
            <v>0</v>
          </cell>
          <cell r="DP138">
            <v>0</v>
          </cell>
          <cell r="DQ138">
            <v>0</v>
          </cell>
          <cell r="DR138">
            <v>0</v>
          </cell>
          <cell r="DS138">
            <v>0</v>
          </cell>
          <cell r="DU138" t="str">
            <v>NSCC 12086</v>
          </cell>
          <cell r="DV138">
            <v>0</v>
          </cell>
          <cell r="DW138">
            <v>0</v>
          </cell>
          <cell r="DX138">
            <v>1</v>
          </cell>
          <cell r="DY138">
            <v>1104224.23</v>
          </cell>
          <cell r="DZ138">
            <v>1197757.1577714344</v>
          </cell>
          <cell r="EB138">
            <v>1197757.1577714344</v>
          </cell>
          <cell r="EC138" t="str">
            <v>Def</v>
          </cell>
          <cell r="ED138" t="str">
            <v>Community Service facilities</v>
          </cell>
        </row>
        <row r="139">
          <cell r="D139" t="str">
            <v>PC2010172</v>
          </cell>
          <cell r="E139" t="str">
            <v>West Harbour Community House</v>
          </cell>
          <cell r="F139" t="str">
            <v>Auckland Council</v>
          </cell>
          <cell r="G139" t="str">
            <v>Community development, arts and culture</v>
          </cell>
          <cell r="H139" t="str">
            <v>E160535</v>
          </cell>
          <cell r="I139" t="str">
            <v>Community facilities west</v>
          </cell>
          <cell r="J139" t="str">
            <v>Community</v>
          </cell>
          <cell r="K139" t="str">
            <v>Local community services</v>
          </cell>
          <cell r="L139" t="str">
            <v>Local community facilities</v>
          </cell>
          <cell r="M139" t="str">
            <v>Local activities</v>
          </cell>
          <cell r="N139" t="str">
            <v>Local community services</v>
          </cell>
          <cell r="O139" t="str">
            <v>Local community facilities</v>
          </cell>
          <cell r="P139" t="str">
            <v>Community</v>
          </cell>
          <cell r="Q139" t="str">
            <v>Local community services</v>
          </cell>
          <cell r="R139" t="str">
            <v>Local community facilities</v>
          </cell>
          <cell r="S139" t="str">
            <v>A1021405</v>
          </cell>
          <cell r="T139" t="str">
            <v>A1021405</v>
          </cell>
          <cell r="U139" t="str">
            <v>Local community centres</v>
          </cell>
          <cell r="V139" t="str">
            <v>L120</v>
          </cell>
          <cell r="W139" t="str">
            <v>Henderson-Massey</v>
          </cell>
          <cell r="X139" t="str">
            <v>PL40810</v>
          </cell>
          <cell r="Y139" t="str">
            <v>Expense</v>
          </cell>
          <cell r="Z139">
            <v>20140701</v>
          </cell>
          <cell r="AA139">
            <v>20160630</v>
          </cell>
          <cell r="AB139">
            <v>2</v>
          </cell>
          <cell r="AC139" t="str">
            <v>Discrete</v>
          </cell>
          <cell r="AD139">
            <v>0.04</v>
          </cell>
          <cell r="AE139">
            <v>0</v>
          </cell>
          <cell r="AF139">
            <v>0.96</v>
          </cell>
          <cell r="AG139">
            <v>0</v>
          </cell>
          <cell r="AH139">
            <v>5</v>
          </cell>
          <cell r="AI139" t="str">
            <v>Community Facilities</v>
          </cell>
          <cell r="AJ139" t="str">
            <v>Buildings (Capex)</v>
          </cell>
          <cell r="AK139">
            <v>75</v>
          </cell>
          <cell r="AM139">
            <v>0.04</v>
          </cell>
          <cell r="AO139">
            <v>0.96</v>
          </cell>
          <cell r="AV139">
            <v>150000</v>
          </cell>
          <cell r="AW139">
            <v>1000000</v>
          </cell>
          <cell r="BD139">
            <v>3.1E-2</v>
          </cell>
          <cell r="BE139">
            <v>6.1930000000000041E-2</v>
          </cell>
          <cell r="BF139">
            <v>9.3787900000000146E-2</v>
          </cell>
          <cell r="BG139">
            <v>0.12878911280000027</v>
          </cell>
          <cell r="BH139">
            <v>0.16491036440960039</v>
          </cell>
          <cell r="BI139">
            <v>0.19869276497747879</v>
          </cell>
          <cell r="BJ139">
            <v>0.23225616239684821</v>
          </cell>
          <cell r="BK139">
            <v>0.27045610343115034</v>
          </cell>
          <cell r="BL139">
            <v>0.31238115484437823</v>
          </cell>
          <cell r="BM139">
            <v>0.35568973295424255</v>
          </cell>
          <cell r="BN139">
            <v>0</v>
          </cell>
          <cell r="BO139">
            <v>0</v>
          </cell>
          <cell r="BP139">
            <v>0</v>
          </cell>
          <cell r="BQ139">
            <v>14068.185000000021</v>
          </cell>
          <cell r="BR139">
            <v>128789.11280000026</v>
          </cell>
          <cell r="BS139">
            <v>0</v>
          </cell>
          <cell r="BT139">
            <v>0</v>
          </cell>
          <cell r="BU139">
            <v>0</v>
          </cell>
          <cell r="BV139">
            <v>0</v>
          </cell>
          <cell r="BW139">
            <v>0</v>
          </cell>
          <cell r="BX139">
            <v>0</v>
          </cell>
          <cell r="BY139">
            <v>0</v>
          </cell>
          <cell r="BZ139">
            <v>0</v>
          </cell>
          <cell r="CA139">
            <v>0</v>
          </cell>
          <cell r="CB139">
            <v>164068.18500000003</v>
          </cell>
          <cell r="CC139">
            <v>1128789.1128000002</v>
          </cell>
          <cell r="CD139">
            <v>0</v>
          </cell>
          <cell r="CE139">
            <v>0</v>
          </cell>
          <cell r="CF139">
            <v>0</v>
          </cell>
          <cell r="CG139">
            <v>0</v>
          </cell>
          <cell r="CH139">
            <v>0</v>
          </cell>
          <cell r="CI139">
            <v>0</v>
          </cell>
          <cell r="CK139">
            <v>0</v>
          </cell>
          <cell r="CL139">
            <v>0</v>
          </cell>
          <cell r="CM139">
            <v>0</v>
          </cell>
          <cell r="CN139">
            <v>6562.7274000000016</v>
          </cell>
          <cell r="CO139">
            <v>45151.564512000012</v>
          </cell>
          <cell r="CP139">
            <v>0</v>
          </cell>
          <cell r="CQ139">
            <v>0</v>
          </cell>
          <cell r="CR139">
            <v>0</v>
          </cell>
          <cell r="CS139">
            <v>0</v>
          </cell>
          <cell r="CT139">
            <v>0</v>
          </cell>
          <cell r="CU139">
            <v>0</v>
          </cell>
          <cell r="CW139">
            <v>0</v>
          </cell>
          <cell r="CX139">
            <v>0</v>
          </cell>
          <cell r="CY139">
            <v>0</v>
          </cell>
          <cell r="CZ139">
            <v>157505.45760000002</v>
          </cell>
          <cell r="DA139">
            <v>1083637.5482880003</v>
          </cell>
          <cell r="DB139">
            <v>0</v>
          </cell>
          <cell r="DC139">
            <v>0</v>
          </cell>
          <cell r="DD139">
            <v>0</v>
          </cell>
          <cell r="DE139">
            <v>0</v>
          </cell>
          <cell r="DF139">
            <v>0</v>
          </cell>
          <cell r="DG139">
            <v>0</v>
          </cell>
          <cell r="DI139">
            <v>0</v>
          </cell>
          <cell r="DJ139">
            <v>0</v>
          </cell>
          <cell r="DK139">
            <v>0</v>
          </cell>
          <cell r="DL139">
            <v>0</v>
          </cell>
          <cell r="DM139">
            <v>0</v>
          </cell>
          <cell r="DN139">
            <v>0</v>
          </cell>
          <cell r="DO139">
            <v>0</v>
          </cell>
          <cell r="DP139">
            <v>0</v>
          </cell>
          <cell r="DQ139">
            <v>0</v>
          </cell>
          <cell r="DR139">
            <v>0</v>
          </cell>
          <cell r="DS139">
            <v>0</v>
          </cell>
          <cell r="DU139" t="str">
            <v>WCC 8PLLE-09-028</v>
          </cell>
          <cell r="DV139">
            <v>1104000</v>
          </cell>
          <cell r="DW139">
            <v>1</v>
          </cell>
          <cell r="DX139">
            <v>1</v>
          </cell>
          <cell r="DY139">
            <v>1150000</v>
          </cell>
          <cell r="DZ139">
            <v>1292857.2978000003</v>
          </cell>
          <cell r="EB139">
            <v>1292857.2978000003</v>
          </cell>
          <cell r="EC139" t="str">
            <v>Def</v>
          </cell>
          <cell r="ED139" t="str">
            <v>Community Service facilities</v>
          </cell>
        </row>
        <row r="140">
          <cell r="D140" t="str">
            <v>PC2010173</v>
          </cell>
          <cell r="E140" t="str">
            <v>Extension to Ranui Community House</v>
          </cell>
          <cell r="F140" t="str">
            <v>Auckland Council</v>
          </cell>
          <cell r="G140" t="str">
            <v>Community development, arts and culture</v>
          </cell>
          <cell r="H140" t="str">
            <v>E160535</v>
          </cell>
          <cell r="I140" t="str">
            <v>Community facilities west</v>
          </cell>
          <cell r="J140" t="str">
            <v>Community</v>
          </cell>
          <cell r="K140" t="str">
            <v>Local community services</v>
          </cell>
          <cell r="L140" t="str">
            <v>Local community facilities</v>
          </cell>
          <cell r="M140" t="str">
            <v>Local activities</v>
          </cell>
          <cell r="N140" t="str">
            <v>Local community services</v>
          </cell>
          <cell r="O140" t="str">
            <v>Local community facilities</v>
          </cell>
          <cell r="P140" t="str">
            <v>Community</v>
          </cell>
          <cell r="Q140" t="str">
            <v>Local community services</v>
          </cell>
          <cell r="R140" t="str">
            <v>Local community facilities</v>
          </cell>
          <cell r="S140" t="str">
            <v>A1021405</v>
          </cell>
          <cell r="T140" t="str">
            <v>A1021405</v>
          </cell>
          <cell r="U140" t="str">
            <v>Local community centres</v>
          </cell>
          <cell r="V140" t="str">
            <v>L120</v>
          </cell>
          <cell r="W140" t="str">
            <v>Henderson-Massey</v>
          </cell>
          <cell r="X140" t="str">
            <v>PL40810</v>
          </cell>
          <cell r="Y140" t="str">
            <v>Expense</v>
          </cell>
          <cell r="Z140">
            <v>20120701</v>
          </cell>
          <cell r="AA140">
            <v>20130630</v>
          </cell>
          <cell r="AB140">
            <v>2</v>
          </cell>
          <cell r="AC140" t="str">
            <v>Discrete</v>
          </cell>
          <cell r="AD140">
            <v>0.04</v>
          </cell>
          <cell r="AE140">
            <v>0</v>
          </cell>
          <cell r="AF140">
            <v>0.96</v>
          </cell>
          <cell r="AG140">
            <v>0</v>
          </cell>
          <cell r="AH140">
            <v>5</v>
          </cell>
          <cell r="AI140" t="str">
            <v>Community Facilities</v>
          </cell>
          <cell r="AJ140" t="str">
            <v>Buildings (Capex)</v>
          </cell>
          <cell r="AK140">
            <v>75</v>
          </cell>
          <cell r="AM140">
            <v>0.04</v>
          </cell>
          <cell r="AO140">
            <v>0.96</v>
          </cell>
          <cell r="AT140">
            <v>63200</v>
          </cell>
          <cell r="BD140">
            <v>3.1E-2</v>
          </cell>
          <cell r="BE140">
            <v>6.1930000000000041E-2</v>
          </cell>
          <cell r="BF140">
            <v>9.3787900000000146E-2</v>
          </cell>
          <cell r="BG140">
            <v>0.12878911280000027</v>
          </cell>
          <cell r="BH140">
            <v>0.16491036440960039</v>
          </cell>
          <cell r="BI140">
            <v>0.19869276497747879</v>
          </cell>
          <cell r="BJ140">
            <v>0.23225616239684821</v>
          </cell>
          <cell r="BK140">
            <v>0.27045610343115034</v>
          </cell>
          <cell r="BL140">
            <v>0.31238115484437823</v>
          </cell>
          <cell r="BM140">
            <v>0.35568973295424255</v>
          </cell>
          <cell r="BN140">
            <v>0</v>
          </cell>
          <cell r="BO140">
            <v>1959.2</v>
          </cell>
          <cell r="BP140">
            <v>0</v>
          </cell>
          <cell r="BQ140">
            <v>0</v>
          </cell>
          <cell r="BR140">
            <v>0</v>
          </cell>
          <cell r="BS140">
            <v>0</v>
          </cell>
          <cell r="BT140">
            <v>0</v>
          </cell>
          <cell r="BU140">
            <v>0</v>
          </cell>
          <cell r="BV140">
            <v>0</v>
          </cell>
          <cell r="BW140">
            <v>0</v>
          </cell>
          <cell r="BX140">
            <v>0</v>
          </cell>
          <cell r="BY140">
            <v>0</v>
          </cell>
          <cell r="BZ140">
            <v>65159.199999999997</v>
          </cell>
          <cell r="CA140">
            <v>0</v>
          </cell>
          <cell r="CB140">
            <v>0</v>
          </cell>
          <cell r="CC140">
            <v>0</v>
          </cell>
          <cell r="CD140">
            <v>0</v>
          </cell>
          <cell r="CE140">
            <v>0</v>
          </cell>
          <cell r="CF140">
            <v>0</v>
          </cell>
          <cell r="CG140">
            <v>0</v>
          </cell>
          <cell r="CH140">
            <v>0</v>
          </cell>
          <cell r="CI140">
            <v>0</v>
          </cell>
          <cell r="CK140">
            <v>0</v>
          </cell>
          <cell r="CL140">
            <v>2606.3679999999999</v>
          </cell>
          <cell r="CM140">
            <v>0</v>
          </cell>
          <cell r="CN140">
            <v>0</v>
          </cell>
          <cell r="CO140">
            <v>0</v>
          </cell>
          <cell r="CP140">
            <v>0</v>
          </cell>
          <cell r="CQ140">
            <v>0</v>
          </cell>
          <cell r="CR140">
            <v>0</v>
          </cell>
          <cell r="CS140">
            <v>0</v>
          </cell>
          <cell r="CT140">
            <v>0</v>
          </cell>
          <cell r="CU140">
            <v>0</v>
          </cell>
          <cell r="CW140">
            <v>0</v>
          </cell>
          <cell r="CX140">
            <v>62552.831999999995</v>
          </cell>
          <cell r="CY140">
            <v>0</v>
          </cell>
          <cell r="CZ140">
            <v>0</v>
          </cell>
          <cell r="DA140">
            <v>0</v>
          </cell>
          <cell r="DB140">
            <v>0</v>
          </cell>
          <cell r="DC140">
            <v>0</v>
          </cell>
          <cell r="DD140">
            <v>0</v>
          </cell>
          <cell r="DE140">
            <v>0</v>
          </cell>
          <cell r="DF140">
            <v>0</v>
          </cell>
          <cell r="DG140">
            <v>0</v>
          </cell>
          <cell r="DI140">
            <v>0</v>
          </cell>
          <cell r="DJ140">
            <v>0</v>
          </cell>
          <cell r="DK140">
            <v>0</v>
          </cell>
          <cell r="DL140">
            <v>0</v>
          </cell>
          <cell r="DM140">
            <v>0</v>
          </cell>
          <cell r="DN140">
            <v>0</v>
          </cell>
          <cell r="DO140">
            <v>0</v>
          </cell>
          <cell r="DP140">
            <v>0</v>
          </cell>
          <cell r="DQ140">
            <v>0</v>
          </cell>
          <cell r="DR140">
            <v>0</v>
          </cell>
          <cell r="DS140">
            <v>0</v>
          </cell>
          <cell r="DU140" t="str">
            <v>WCC 8PLLE-07-020</v>
          </cell>
          <cell r="DV140">
            <v>60672</v>
          </cell>
          <cell r="DW140">
            <v>1</v>
          </cell>
          <cell r="DX140">
            <v>1</v>
          </cell>
          <cell r="DY140">
            <v>63200</v>
          </cell>
          <cell r="DZ140">
            <v>65159.199999999997</v>
          </cell>
          <cell r="EB140">
            <v>65159.199999999997</v>
          </cell>
          <cell r="EC140" t="str">
            <v>Def</v>
          </cell>
          <cell r="ED140" t="str">
            <v>Community Service facilities</v>
          </cell>
        </row>
        <row r="141">
          <cell r="D141" t="str">
            <v>PC2010174</v>
          </cell>
          <cell r="E141" t="str">
            <v>Te Atatu Peninsula CC redevelopment</v>
          </cell>
          <cell r="F141" t="str">
            <v>Auckland Council</v>
          </cell>
          <cell r="G141" t="str">
            <v>Community development, arts and culture</v>
          </cell>
          <cell r="H141" t="str">
            <v>E160535</v>
          </cell>
          <cell r="I141" t="str">
            <v>Community facilities west</v>
          </cell>
          <cell r="J141" t="str">
            <v>Community</v>
          </cell>
          <cell r="K141" t="str">
            <v>Local community services</v>
          </cell>
          <cell r="L141" t="str">
            <v>Local community facilities</v>
          </cell>
          <cell r="M141" t="str">
            <v>Local activities</v>
          </cell>
          <cell r="N141" t="str">
            <v>Local community services</v>
          </cell>
          <cell r="O141" t="str">
            <v>Local community facilities</v>
          </cell>
          <cell r="P141" t="str">
            <v>Community</v>
          </cell>
          <cell r="Q141" t="str">
            <v>Local community services</v>
          </cell>
          <cell r="R141" t="str">
            <v>Local community facilities</v>
          </cell>
          <cell r="S141" t="str">
            <v>A1021405</v>
          </cell>
          <cell r="T141" t="str">
            <v>A1021405</v>
          </cell>
          <cell r="U141" t="str">
            <v>Local community centres</v>
          </cell>
          <cell r="V141" t="str">
            <v>L120</v>
          </cell>
          <cell r="W141" t="str">
            <v>Henderson-Massey</v>
          </cell>
          <cell r="X141" t="str">
            <v>PL40810</v>
          </cell>
          <cell r="Y141" t="str">
            <v>Expense</v>
          </cell>
          <cell r="Z141">
            <v>20080701</v>
          </cell>
          <cell r="AA141">
            <v>20130630</v>
          </cell>
          <cell r="AB141">
            <v>2</v>
          </cell>
          <cell r="AC141" t="str">
            <v>Discrete</v>
          </cell>
          <cell r="AD141">
            <v>0</v>
          </cell>
          <cell r="AE141">
            <v>0</v>
          </cell>
          <cell r="AF141">
            <v>0</v>
          </cell>
          <cell r="AG141">
            <v>1</v>
          </cell>
          <cell r="AH141">
            <v>5</v>
          </cell>
          <cell r="AI141" t="str">
            <v>Community Facilities</v>
          </cell>
          <cell r="AJ141" t="str">
            <v>Buildings (Capex)</v>
          </cell>
          <cell r="AK141">
            <v>75</v>
          </cell>
          <cell r="AM141">
            <v>1</v>
          </cell>
          <cell r="AS141">
            <v>400000</v>
          </cell>
          <cell r="AT141">
            <v>1562668</v>
          </cell>
          <cell r="BD141">
            <v>3.1E-2</v>
          </cell>
          <cell r="BE141">
            <v>6.1930000000000041E-2</v>
          </cell>
          <cell r="BF141">
            <v>9.3787900000000146E-2</v>
          </cell>
          <cell r="BG141">
            <v>0.12878911280000027</v>
          </cell>
          <cell r="BH141">
            <v>0.16491036440960039</v>
          </cell>
          <cell r="BI141">
            <v>0.19869276497747879</v>
          </cell>
          <cell r="BJ141">
            <v>0.23225616239684821</v>
          </cell>
          <cell r="BK141">
            <v>0.27045610343115034</v>
          </cell>
          <cell r="BL141">
            <v>0.31238115484437823</v>
          </cell>
          <cell r="BM141">
            <v>0.35568973295424255</v>
          </cell>
          <cell r="BN141">
            <v>0</v>
          </cell>
          <cell r="BO141">
            <v>48442.707999999999</v>
          </cell>
          <cell r="BP141">
            <v>0</v>
          </cell>
          <cell r="BQ141">
            <v>0</v>
          </cell>
          <cell r="BR141">
            <v>0</v>
          </cell>
          <cell r="BS141">
            <v>0</v>
          </cell>
          <cell r="BT141">
            <v>0</v>
          </cell>
          <cell r="BU141">
            <v>0</v>
          </cell>
          <cell r="BV141">
            <v>0</v>
          </cell>
          <cell r="BW141">
            <v>0</v>
          </cell>
          <cell r="BX141">
            <v>0</v>
          </cell>
          <cell r="BY141">
            <v>400000</v>
          </cell>
          <cell r="BZ141">
            <v>1611110.7080000001</v>
          </cell>
          <cell r="CA141">
            <v>0</v>
          </cell>
          <cell r="CB141">
            <v>0</v>
          </cell>
          <cell r="CC141">
            <v>0</v>
          </cell>
          <cell r="CD141">
            <v>0</v>
          </cell>
          <cell r="CE141">
            <v>0</v>
          </cell>
          <cell r="CF141">
            <v>0</v>
          </cell>
          <cell r="CG141">
            <v>0</v>
          </cell>
          <cell r="CH141">
            <v>0</v>
          </cell>
          <cell r="CI141">
            <v>0</v>
          </cell>
          <cell r="CK141">
            <v>0</v>
          </cell>
          <cell r="CL141">
            <v>0</v>
          </cell>
          <cell r="CM141">
            <v>0</v>
          </cell>
          <cell r="CN141">
            <v>0</v>
          </cell>
          <cell r="CO141">
            <v>0</v>
          </cell>
          <cell r="CP141">
            <v>0</v>
          </cell>
          <cell r="CQ141">
            <v>0</v>
          </cell>
          <cell r="CR141">
            <v>0</v>
          </cell>
          <cell r="CS141">
            <v>0</v>
          </cell>
          <cell r="CT141">
            <v>0</v>
          </cell>
          <cell r="CU141">
            <v>0</v>
          </cell>
          <cell r="CW141">
            <v>0</v>
          </cell>
          <cell r="CX141">
            <v>0</v>
          </cell>
          <cell r="CY141">
            <v>0</v>
          </cell>
          <cell r="CZ141">
            <v>0</v>
          </cell>
          <cell r="DA141">
            <v>0</v>
          </cell>
          <cell r="DB141">
            <v>0</v>
          </cell>
          <cell r="DC141">
            <v>0</v>
          </cell>
          <cell r="DD141">
            <v>0</v>
          </cell>
          <cell r="DE141">
            <v>0</v>
          </cell>
          <cell r="DF141">
            <v>0</v>
          </cell>
          <cell r="DG141">
            <v>0</v>
          </cell>
          <cell r="DI141">
            <v>400000</v>
          </cell>
          <cell r="DJ141">
            <v>1611110.7080000001</v>
          </cell>
          <cell r="DK141">
            <v>0</v>
          </cell>
          <cell r="DL141">
            <v>0</v>
          </cell>
          <cell r="DM141">
            <v>0</v>
          </cell>
          <cell r="DN141">
            <v>0</v>
          </cell>
          <cell r="DO141">
            <v>0</v>
          </cell>
          <cell r="DP141">
            <v>0</v>
          </cell>
          <cell r="DQ141">
            <v>0</v>
          </cell>
          <cell r="DR141">
            <v>0</v>
          </cell>
          <cell r="DS141">
            <v>0</v>
          </cell>
          <cell r="DU141" t="str">
            <v>WCC 8PLLE-09-004</v>
          </cell>
          <cell r="DV141">
            <v>0</v>
          </cell>
          <cell r="DW141">
            <v>0</v>
          </cell>
          <cell r="DX141">
            <v>1</v>
          </cell>
          <cell r="DY141">
            <v>1562668</v>
          </cell>
          <cell r="DZ141">
            <v>1611110.7080000001</v>
          </cell>
          <cell r="EB141">
            <v>1611110.7080000001</v>
          </cell>
          <cell r="EC141" t="str">
            <v>Def</v>
          </cell>
          <cell r="ED141" t="str">
            <v>Community Service facilities</v>
          </cell>
        </row>
        <row r="142">
          <cell r="D142" t="str">
            <v>PC2010175</v>
          </cell>
          <cell r="E142" t="str">
            <v>Community Facility massey/West Harbour</v>
          </cell>
          <cell r="F142" t="str">
            <v>Auckland Council</v>
          </cell>
          <cell r="G142" t="str">
            <v>Community development, arts and culture</v>
          </cell>
          <cell r="H142" t="str">
            <v>E160535</v>
          </cell>
          <cell r="I142" t="str">
            <v>Community facilities west</v>
          </cell>
          <cell r="J142" t="str">
            <v>Community</v>
          </cell>
          <cell r="K142" t="str">
            <v>Local community services</v>
          </cell>
          <cell r="L142" t="str">
            <v>Local community facilities</v>
          </cell>
          <cell r="M142" t="str">
            <v>Local activities</v>
          </cell>
          <cell r="N142" t="str">
            <v>Local community services</v>
          </cell>
          <cell r="O142" t="str">
            <v>Local community facilities</v>
          </cell>
          <cell r="P142" t="str">
            <v>Community</v>
          </cell>
          <cell r="Q142" t="str">
            <v>Local community services</v>
          </cell>
          <cell r="R142" t="str">
            <v>Local community facilities</v>
          </cell>
          <cell r="S142" t="str">
            <v>A1021405</v>
          </cell>
          <cell r="T142" t="str">
            <v>A1021405</v>
          </cell>
          <cell r="U142" t="str">
            <v>Local community centres</v>
          </cell>
          <cell r="V142" t="str">
            <v>L120</v>
          </cell>
          <cell r="W142" t="str">
            <v>Henderson-Massey</v>
          </cell>
          <cell r="X142" t="str">
            <v>PL40810</v>
          </cell>
          <cell r="Y142" t="str">
            <v>Expense</v>
          </cell>
          <cell r="Z142">
            <v>20120701</v>
          </cell>
          <cell r="AA142">
            <v>20130630</v>
          </cell>
          <cell r="AB142">
            <v>2</v>
          </cell>
          <cell r="AC142" t="str">
            <v>Discrete</v>
          </cell>
          <cell r="AD142">
            <v>0</v>
          </cell>
          <cell r="AE142">
            <v>0</v>
          </cell>
          <cell r="AF142">
            <v>0</v>
          </cell>
          <cell r="AG142">
            <v>1</v>
          </cell>
          <cell r="AH142">
            <v>5</v>
          </cell>
          <cell r="AI142" t="str">
            <v>Community Facilities</v>
          </cell>
          <cell r="AJ142" t="str">
            <v>Buildings (Capex)</v>
          </cell>
          <cell r="AK142">
            <v>75</v>
          </cell>
          <cell r="AM142">
            <v>1</v>
          </cell>
          <cell r="AT142">
            <v>317000</v>
          </cell>
          <cell r="BD142">
            <v>3.1E-2</v>
          </cell>
          <cell r="BE142">
            <v>6.1930000000000041E-2</v>
          </cell>
          <cell r="BF142">
            <v>9.3787900000000146E-2</v>
          </cell>
          <cell r="BG142">
            <v>0.12878911280000027</v>
          </cell>
          <cell r="BH142">
            <v>0.16491036440960039</v>
          </cell>
          <cell r="BI142">
            <v>0.19869276497747879</v>
          </cell>
          <cell r="BJ142">
            <v>0.23225616239684821</v>
          </cell>
          <cell r="BK142">
            <v>0.27045610343115034</v>
          </cell>
          <cell r="BL142">
            <v>0.31238115484437823</v>
          </cell>
          <cell r="BM142">
            <v>0.35568973295424255</v>
          </cell>
          <cell r="BN142">
            <v>0</v>
          </cell>
          <cell r="BO142">
            <v>9827</v>
          </cell>
          <cell r="BP142">
            <v>0</v>
          </cell>
          <cell r="BQ142">
            <v>0</v>
          </cell>
          <cell r="BR142">
            <v>0</v>
          </cell>
          <cell r="BS142">
            <v>0</v>
          </cell>
          <cell r="BT142">
            <v>0</v>
          </cell>
          <cell r="BU142">
            <v>0</v>
          </cell>
          <cell r="BV142">
            <v>0</v>
          </cell>
          <cell r="BW142">
            <v>0</v>
          </cell>
          <cell r="BX142">
            <v>0</v>
          </cell>
          <cell r="BY142">
            <v>0</v>
          </cell>
          <cell r="BZ142">
            <v>326827</v>
          </cell>
          <cell r="CA142">
            <v>0</v>
          </cell>
          <cell r="CB142">
            <v>0</v>
          </cell>
          <cell r="CC142">
            <v>0</v>
          </cell>
          <cell r="CD142">
            <v>0</v>
          </cell>
          <cell r="CE142">
            <v>0</v>
          </cell>
          <cell r="CF142">
            <v>0</v>
          </cell>
          <cell r="CG142">
            <v>0</v>
          </cell>
          <cell r="CH142">
            <v>0</v>
          </cell>
          <cell r="CI142">
            <v>0</v>
          </cell>
          <cell r="CK142">
            <v>0</v>
          </cell>
          <cell r="CL142">
            <v>0</v>
          </cell>
          <cell r="CM142">
            <v>0</v>
          </cell>
          <cell r="CN142">
            <v>0</v>
          </cell>
          <cell r="CO142">
            <v>0</v>
          </cell>
          <cell r="CP142">
            <v>0</v>
          </cell>
          <cell r="CQ142">
            <v>0</v>
          </cell>
          <cell r="CR142">
            <v>0</v>
          </cell>
          <cell r="CS142">
            <v>0</v>
          </cell>
          <cell r="CT142">
            <v>0</v>
          </cell>
          <cell r="CU142">
            <v>0</v>
          </cell>
          <cell r="CW142">
            <v>0</v>
          </cell>
          <cell r="CX142">
            <v>0</v>
          </cell>
          <cell r="CY142">
            <v>0</v>
          </cell>
          <cell r="CZ142">
            <v>0</v>
          </cell>
          <cell r="DA142">
            <v>0</v>
          </cell>
          <cell r="DB142">
            <v>0</v>
          </cell>
          <cell r="DC142">
            <v>0</v>
          </cell>
          <cell r="DD142">
            <v>0</v>
          </cell>
          <cell r="DE142">
            <v>0</v>
          </cell>
          <cell r="DF142">
            <v>0</v>
          </cell>
          <cell r="DG142">
            <v>0</v>
          </cell>
          <cell r="DI142">
            <v>0</v>
          </cell>
          <cell r="DJ142">
            <v>326827</v>
          </cell>
          <cell r="DK142">
            <v>0</v>
          </cell>
          <cell r="DL142">
            <v>0</v>
          </cell>
          <cell r="DM142">
            <v>0</v>
          </cell>
          <cell r="DN142">
            <v>0</v>
          </cell>
          <cell r="DO142">
            <v>0</v>
          </cell>
          <cell r="DP142">
            <v>0</v>
          </cell>
          <cell r="DQ142">
            <v>0</v>
          </cell>
          <cell r="DR142">
            <v>0</v>
          </cell>
          <cell r="DS142">
            <v>0</v>
          </cell>
          <cell r="DU142" t="str">
            <v>WCC 8PLLE-09-010</v>
          </cell>
          <cell r="DV142">
            <v>0</v>
          </cell>
          <cell r="DW142">
            <v>0</v>
          </cell>
          <cell r="DX142">
            <v>1</v>
          </cell>
          <cell r="DY142">
            <v>317000</v>
          </cell>
          <cell r="DZ142">
            <v>326827</v>
          </cell>
          <cell r="EB142">
            <v>326827</v>
          </cell>
          <cell r="EC142" t="str">
            <v>Def</v>
          </cell>
          <cell r="ED142" t="str">
            <v>Community Service facilities</v>
          </cell>
        </row>
        <row r="143">
          <cell r="D143" t="str">
            <v>PC2010176</v>
          </cell>
          <cell r="E143" t="str">
            <v>Kelston Community Facility</v>
          </cell>
          <cell r="F143" t="str">
            <v>Auckland Council</v>
          </cell>
          <cell r="G143" t="str">
            <v>Community development, arts and culture</v>
          </cell>
          <cell r="H143" t="str">
            <v>E160535</v>
          </cell>
          <cell r="I143" t="str">
            <v>Community facilities west</v>
          </cell>
          <cell r="J143" t="str">
            <v>Community</v>
          </cell>
          <cell r="K143" t="str">
            <v>Local community services</v>
          </cell>
          <cell r="L143" t="str">
            <v>Local community facilities</v>
          </cell>
          <cell r="M143" t="str">
            <v>Local activities</v>
          </cell>
          <cell r="N143" t="str">
            <v>Local community services</v>
          </cell>
          <cell r="O143" t="str">
            <v>Local community facilities</v>
          </cell>
          <cell r="P143" t="str">
            <v>Community</v>
          </cell>
          <cell r="Q143" t="str">
            <v>Local community services</v>
          </cell>
          <cell r="R143" t="str">
            <v>Local community facilities</v>
          </cell>
          <cell r="S143" t="str">
            <v>A1021405</v>
          </cell>
          <cell r="T143" t="str">
            <v>A1021405</v>
          </cell>
          <cell r="U143" t="str">
            <v>Local community centres</v>
          </cell>
          <cell r="V143" t="str">
            <v>L200</v>
          </cell>
          <cell r="W143" t="str">
            <v>Whau</v>
          </cell>
          <cell r="X143" t="str">
            <v>FY12 - Only</v>
          </cell>
          <cell r="Y143" t="str">
            <v>Expense</v>
          </cell>
          <cell r="Z143">
            <v>20080701</v>
          </cell>
          <cell r="AA143">
            <v>20120630</v>
          </cell>
          <cell r="AB143">
            <v>2</v>
          </cell>
          <cell r="AC143" t="str">
            <v>Discrete</v>
          </cell>
          <cell r="AD143">
            <v>0.04</v>
          </cell>
          <cell r="AE143">
            <v>0</v>
          </cell>
          <cell r="AF143">
            <v>0.96</v>
          </cell>
          <cell r="AG143">
            <v>0</v>
          </cell>
          <cell r="AH143">
            <v>5</v>
          </cell>
          <cell r="AI143" t="str">
            <v>Community Facilities</v>
          </cell>
          <cell r="AJ143" t="str">
            <v>Buildings (Capex)</v>
          </cell>
          <cell r="AK143">
            <v>75</v>
          </cell>
          <cell r="AM143">
            <v>0.04</v>
          </cell>
          <cell r="AO143">
            <v>0.96</v>
          </cell>
          <cell r="AS143">
            <v>1239833</v>
          </cell>
          <cell r="BD143">
            <v>3.1E-2</v>
          </cell>
          <cell r="BE143">
            <v>6.1930000000000041E-2</v>
          </cell>
          <cell r="BF143">
            <v>9.3787900000000146E-2</v>
          </cell>
          <cell r="BG143">
            <v>0.12878911280000027</v>
          </cell>
          <cell r="BH143">
            <v>0.16491036440960039</v>
          </cell>
          <cell r="BI143">
            <v>0.19869276497747879</v>
          </cell>
          <cell r="BJ143">
            <v>0.23225616239684821</v>
          </cell>
          <cell r="BK143">
            <v>0.27045610343115034</v>
          </cell>
          <cell r="BL143">
            <v>0.31238115484437823</v>
          </cell>
          <cell r="BM143">
            <v>0.35568973295424255</v>
          </cell>
          <cell r="BN143">
            <v>0</v>
          </cell>
          <cell r="BO143">
            <v>0</v>
          </cell>
          <cell r="BP143">
            <v>0</v>
          </cell>
          <cell r="BQ143">
            <v>0</v>
          </cell>
          <cell r="BR143">
            <v>0</v>
          </cell>
          <cell r="BS143">
            <v>0</v>
          </cell>
          <cell r="BT143">
            <v>0</v>
          </cell>
          <cell r="BU143">
            <v>0</v>
          </cell>
          <cell r="BV143">
            <v>0</v>
          </cell>
          <cell r="BW143">
            <v>0</v>
          </cell>
          <cell r="BX143">
            <v>0</v>
          </cell>
          <cell r="BY143">
            <v>1239833</v>
          </cell>
          <cell r="BZ143">
            <v>0</v>
          </cell>
          <cell r="CA143">
            <v>0</v>
          </cell>
          <cell r="CB143">
            <v>0</v>
          </cell>
          <cell r="CC143">
            <v>0</v>
          </cell>
          <cell r="CD143">
            <v>0</v>
          </cell>
          <cell r="CE143">
            <v>0</v>
          </cell>
          <cell r="CF143">
            <v>0</v>
          </cell>
          <cell r="CG143">
            <v>0</v>
          </cell>
          <cell r="CH143">
            <v>0</v>
          </cell>
          <cell r="CI143">
            <v>0</v>
          </cell>
          <cell r="CK143">
            <v>49593.32</v>
          </cell>
          <cell r="CL143">
            <v>0</v>
          </cell>
          <cell r="CM143">
            <v>0</v>
          </cell>
          <cell r="CN143">
            <v>0</v>
          </cell>
          <cell r="CO143">
            <v>0</v>
          </cell>
          <cell r="CP143">
            <v>0</v>
          </cell>
          <cell r="CQ143">
            <v>0</v>
          </cell>
          <cell r="CR143">
            <v>0</v>
          </cell>
          <cell r="CS143">
            <v>0</v>
          </cell>
          <cell r="CT143">
            <v>0</v>
          </cell>
          <cell r="CU143">
            <v>0</v>
          </cell>
          <cell r="CW143">
            <v>1190239.68</v>
          </cell>
          <cell r="CX143">
            <v>0</v>
          </cell>
          <cell r="CY143">
            <v>0</v>
          </cell>
          <cell r="CZ143">
            <v>0</v>
          </cell>
          <cell r="DA143">
            <v>0</v>
          </cell>
          <cell r="DB143">
            <v>0</v>
          </cell>
          <cell r="DC143">
            <v>0</v>
          </cell>
          <cell r="DD143">
            <v>0</v>
          </cell>
          <cell r="DE143">
            <v>0</v>
          </cell>
          <cell r="DF143">
            <v>0</v>
          </cell>
          <cell r="DG143">
            <v>0</v>
          </cell>
          <cell r="DI143">
            <v>0</v>
          </cell>
          <cell r="DJ143">
            <v>0</v>
          </cell>
          <cell r="DK143">
            <v>0</v>
          </cell>
          <cell r="DL143">
            <v>0</v>
          </cell>
          <cell r="DM143">
            <v>0</v>
          </cell>
          <cell r="DN143">
            <v>0</v>
          </cell>
          <cell r="DO143">
            <v>0</v>
          </cell>
          <cell r="DP143">
            <v>0</v>
          </cell>
          <cell r="DQ143">
            <v>0</v>
          </cell>
          <cell r="DR143">
            <v>0</v>
          </cell>
          <cell r="DS143">
            <v>0</v>
          </cell>
          <cell r="DU143" t="str">
            <v>WCC 8PLLE-09-011</v>
          </cell>
          <cell r="DV143">
            <v>0</v>
          </cell>
          <cell r="DW143">
            <v>0</v>
          </cell>
          <cell r="DX143">
            <v>1</v>
          </cell>
          <cell r="DY143">
            <v>0</v>
          </cell>
          <cell r="DZ143">
            <v>0</v>
          </cell>
          <cell r="EB143">
            <v>0</v>
          </cell>
          <cell r="EC143" t="str">
            <v>Def</v>
          </cell>
          <cell r="ED143" t="str">
            <v>Community Service facilities</v>
          </cell>
        </row>
        <row r="144">
          <cell r="D144" t="str">
            <v>PC2010177</v>
          </cell>
          <cell r="E144" t="str">
            <v>Corban Estate Maintenance capex</v>
          </cell>
          <cell r="F144" t="str">
            <v>Auckland Council</v>
          </cell>
          <cell r="G144" t="str">
            <v>Community development, arts and culture</v>
          </cell>
          <cell r="H144" t="str">
            <v>E165220</v>
          </cell>
          <cell r="I144" t="str">
            <v>Arts and culture west</v>
          </cell>
          <cell r="J144" t="str">
            <v>Lifestyle and culture</v>
          </cell>
          <cell r="K144" t="str">
            <v>Local arts, culture and events services</v>
          </cell>
          <cell r="L144" t="str">
            <v>Local arts and culture facilities</v>
          </cell>
          <cell r="M144" t="str">
            <v>Local activities</v>
          </cell>
          <cell r="N144" t="str">
            <v>Local arts, culture and events services</v>
          </cell>
          <cell r="O144" t="str">
            <v>Local arts and culture facilities</v>
          </cell>
          <cell r="P144" t="str">
            <v>Lifestyle and culture</v>
          </cell>
          <cell r="Q144" t="str">
            <v>Local arts, culture and events services</v>
          </cell>
          <cell r="R144" t="str">
            <v>Local arts and culture facilities</v>
          </cell>
          <cell r="S144" t="str">
            <v>A1211405</v>
          </cell>
          <cell r="T144" t="str">
            <v>A1211405</v>
          </cell>
          <cell r="U144" t="str">
            <v>Local arts and culture facilities</v>
          </cell>
          <cell r="V144" t="str">
            <v>L120</v>
          </cell>
          <cell r="W144" t="str">
            <v>Henderson-Massey</v>
          </cell>
          <cell r="X144" t="str">
            <v>PL40810</v>
          </cell>
          <cell r="Y144" t="str">
            <v>Expense</v>
          </cell>
          <cell r="Z144">
            <v>20090701</v>
          </cell>
          <cell r="AA144">
            <v>20130630</v>
          </cell>
          <cell r="AB144">
            <v>2</v>
          </cell>
          <cell r="AC144" t="str">
            <v>Discrete</v>
          </cell>
          <cell r="AD144">
            <v>0</v>
          </cell>
          <cell r="AE144">
            <v>0</v>
          </cell>
          <cell r="AF144">
            <v>0</v>
          </cell>
          <cell r="AG144">
            <v>1</v>
          </cell>
          <cell r="AH144">
            <v>14</v>
          </cell>
          <cell r="AI144" t="str">
            <v>Art Facilities</v>
          </cell>
          <cell r="AJ144" t="str">
            <v>Other assets (Capex)</v>
          </cell>
          <cell r="AK144">
            <v>10</v>
          </cell>
          <cell r="AM144">
            <v>1</v>
          </cell>
          <cell r="AS144">
            <v>125000</v>
          </cell>
          <cell r="AT144">
            <v>155000</v>
          </cell>
          <cell r="BD144">
            <v>3.3000000000000002E-2</v>
          </cell>
          <cell r="BE144">
            <v>6.7088999999999732E-2</v>
          </cell>
          <cell r="BF144">
            <v>0.10230293699999971</v>
          </cell>
          <cell r="BG144">
            <v>0.14088353979499968</v>
          </cell>
          <cell r="BH144">
            <v>0.18195534722761963</v>
          </cell>
          <cell r="BI144">
            <v>0.21859596299167583</v>
          </cell>
          <cell r="BJ144">
            <v>0.25637243784441766</v>
          </cell>
          <cell r="BK144">
            <v>0.29783272829328333</v>
          </cell>
          <cell r="BL144">
            <v>0.3445547065118415</v>
          </cell>
          <cell r="BM144">
            <v>0.39295867594626777</v>
          </cell>
          <cell r="BN144">
            <v>0</v>
          </cell>
          <cell r="BO144">
            <v>5115</v>
          </cell>
          <cell r="BP144">
            <v>0</v>
          </cell>
          <cell r="BQ144">
            <v>0</v>
          </cell>
          <cell r="BR144">
            <v>0</v>
          </cell>
          <cell r="BS144">
            <v>0</v>
          </cell>
          <cell r="BT144">
            <v>0</v>
          </cell>
          <cell r="BU144">
            <v>0</v>
          </cell>
          <cell r="BV144">
            <v>0</v>
          </cell>
          <cell r="BW144">
            <v>0</v>
          </cell>
          <cell r="BX144">
            <v>0</v>
          </cell>
          <cell r="BY144">
            <v>125000</v>
          </cell>
          <cell r="BZ144">
            <v>160115</v>
          </cell>
          <cell r="CA144">
            <v>0</v>
          </cell>
          <cell r="CB144">
            <v>0</v>
          </cell>
          <cell r="CC144">
            <v>0</v>
          </cell>
          <cell r="CD144">
            <v>0</v>
          </cell>
          <cell r="CE144">
            <v>0</v>
          </cell>
          <cell r="CF144">
            <v>0</v>
          </cell>
          <cell r="CG144">
            <v>0</v>
          </cell>
          <cell r="CH144">
            <v>0</v>
          </cell>
          <cell r="CI144">
            <v>0</v>
          </cell>
          <cell r="CK144">
            <v>0</v>
          </cell>
          <cell r="CL144">
            <v>0</v>
          </cell>
          <cell r="CM144">
            <v>0</v>
          </cell>
          <cell r="CN144">
            <v>0</v>
          </cell>
          <cell r="CO144">
            <v>0</v>
          </cell>
          <cell r="CP144">
            <v>0</v>
          </cell>
          <cell r="CQ144">
            <v>0</v>
          </cell>
          <cell r="CR144">
            <v>0</v>
          </cell>
          <cell r="CS144">
            <v>0</v>
          </cell>
          <cell r="CT144">
            <v>0</v>
          </cell>
          <cell r="CU144">
            <v>0</v>
          </cell>
          <cell r="CW144">
            <v>0</v>
          </cell>
          <cell r="CX144">
            <v>0</v>
          </cell>
          <cell r="CY144">
            <v>0</v>
          </cell>
          <cell r="CZ144">
            <v>0</v>
          </cell>
          <cell r="DA144">
            <v>0</v>
          </cell>
          <cell r="DB144">
            <v>0</v>
          </cell>
          <cell r="DC144">
            <v>0</v>
          </cell>
          <cell r="DD144">
            <v>0</v>
          </cell>
          <cell r="DE144">
            <v>0</v>
          </cell>
          <cell r="DF144">
            <v>0</v>
          </cell>
          <cell r="DG144">
            <v>0</v>
          </cell>
          <cell r="DI144">
            <v>125000</v>
          </cell>
          <cell r="DJ144">
            <v>160115</v>
          </cell>
          <cell r="DK144">
            <v>0</v>
          </cell>
          <cell r="DL144">
            <v>0</v>
          </cell>
          <cell r="DM144">
            <v>0</v>
          </cell>
          <cell r="DN144">
            <v>0</v>
          </cell>
          <cell r="DO144">
            <v>0</v>
          </cell>
          <cell r="DP144">
            <v>0</v>
          </cell>
          <cell r="DQ144">
            <v>0</v>
          </cell>
          <cell r="DR144">
            <v>0</v>
          </cell>
          <cell r="DS144">
            <v>0</v>
          </cell>
          <cell r="DU144" t="str">
            <v>WCC 4AC-10-047</v>
          </cell>
          <cell r="DV144">
            <v>0</v>
          </cell>
          <cell r="DW144">
            <v>0</v>
          </cell>
          <cell r="DX144">
            <v>1</v>
          </cell>
          <cell r="DY144">
            <v>155000</v>
          </cell>
          <cell r="DZ144">
            <v>160115</v>
          </cell>
          <cell r="EB144">
            <v>160115</v>
          </cell>
          <cell r="EC144" t="str">
            <v>Def</v>
          </cell>
          <cell r="ED144" t="str">
            <v>Community Service facilities</v>
          </cell>
        </row>
        <row r="145">
          <cell r="D145" t="str">
            <v>PC2010200</v>
          </cell>
          <cell r="E145" t="str">
            <v>CCTV Cameras (Manukau)</v>
          </cell>
          <cell r="F145" t="str">
            <v>Auckland Council</v>
          </cell>
          <cell r="G145" t="str">
            <v>Community development, arts and culture</v>
          </cell>
          <cell r="H145" t="str">
            <v>E160315</v>
          </cell>
          <cell r="I145" t="str">
            <v>Community safety south</v>
          </cell>
          <cell r="J145" t="str">
            <v>Community</v>
          </cell>
          <cell r="K145" t="str">
            <v>Regional community services</v>
          </cell>
          <cell r="L145" t="str">
            <v>Regional community safety initiatives</v>
          </cell>
          <cell r="M145" t="str">
            <v>Community</v>
          </cell>
          <cell r="N145" t="str">
            <v>Regional community services</v>
          </cell>
          <cell r="O145" t="str">
            <v>Regional community safety initiatives</v>
          </cell>
          <cell r="P145" t="str">
            <v>Community</v>
          </cell>
          <cell r="Q145" t="str">
            <v>Regional community services</v>
          </cell>
          <cell r="R145" t="str">
            <v>Regional community safety initiatives</v>
          </cell>
          <cell r="S145" t="str">
            <v>A1021810</v>
          </cell>
          <cell r="T145" t="str">
            <v>A1021810</v>
          </cell>
          <cell r="U145" t="str">
            <v>Regional safety programmes</v>
          </cell>
          <cell r="V145" t="str">
            <v>L050</v>
          </cell>
          <cell r="W145" t="str">
            <v>Regional</v>
          </cell>
          <cell r="X145" t="str">
            <v>PL43780</v>
          </cell>
          <cell r="Y145" t="str">
            <v>Expense</v>
          </cell>
          <cell r="Z145">
            <v>20100701</v>
          </cell>
          <cell r="AA145">
            <v>20180630</v>
          </cell>
          <cell r="AB145">
            <v>1</v>
          </cell>
          <cell r="AC145" t="str">
            <v>Programme</v>
          </cell>
          <cell r="AD145">
            <v>1</v>
          </cell>
          <cell r="AE145">
            <v>0</v>
          </cell>
          <cell r="AF145">
            <v>0</v>
          </cell>
          <cell r="AG145">
            <v>0</v>
          </cell>
          <cell r="AH145">
            <v>5</v>
          </cell>
          <cell r="AI145" t="str">
            <v>Community Facilities</v>
          </cell>
          <cell r="AJ145" t="str">
            <v>Plant and equipment (Capex)</v>
          </cell>
          <cell r="AK145">
            <v>10</v>
          </cell>
          <cell r="AM145">
            <v>1</v>
          </cell>
          <cell r="AS145">
            <v>36991.06</v>
          </cell>
          <cell r="AT145">
            <v>36996.649360000003</v>
          </cell>
          <cell r="AU145">
            <v>37015.736660000002</v>
          </cell>
          <cell r="AV145">
            <v>36988.82963</v>
          </cell>
          <cell r="AW145">
            <v>37009.212460000002</v>
          </cell>
          <cell r="AX145">
            <v>37007.328569999998</v>
          </cell>
          <cell r="AY145">
            <v>22469.821949999998</v>
          </cell>
          <cell r="BD145">
            <v>3.3000000000000002E-2</v>
          </cell>
          <cell r="BE145">
            <v>6.7088999999999732E-2</v>
          </cell>
          <cell r="BF145">
            <v>0.10230293699999971</v>
          </cell>
          <cell r="BG145">
            <v>0.14088353979499968</v>
          </cell>
          <cell r="BH145">
            <v>0.18195534722761963</v>
          </cell>
          <cell r="BI145">
            <v>0.21859596299167583</v>
          </cell>
          <cell r="BJ145">
            <v>0.25637243784441766</v>
          </cell>
          <cell r="BK145">
            <v>0.29783272829328333</v>
          </cell>
          <cell r="BL145">
            <v>0.3445547065118415</v>
          </cell>
          <cell r="BM145">
            <v>0.39295867594626777</v>
          </cell>
          <cell r="BN145">
            <v>0</v>
          </cell>
          <cell r="BO145">
            <v>1220.8894288800002</v>
          </cell>
          <cell r="BP145">
            <v>2483.3487567827301</v>
          </cell>
          <cell r="BQ145">
            <v>3784.0659073416123</v>
          </cell>
          <cell r="BR145">
            <v>5213.9888563900086</v>
          </cell>
          <cell r="BS145">
            <v>6733.6813199209582</v>
          </cell>
          <cell r="BT145">
            <v>4911.8123674117451</v>
          </cell>
          <cell r="BU145">
            <v>0</v>
          </cell>
          <cell r="BV145">
            <v>0</v>
          </cell>
          <cell r="BW145">
            <v>0</v>
          </cell>
          <cell r="BX145">
            <v>0</v>
          </cell>
          <cell r="BY145">
            <v>36991.06</v>
          </cell>
          <cell r="BZ145">
            <v>38217.538788880003</v>
          </cell>
          <cell r="CA145">
            <v>39499.085416782735</v>
          </cell>
          <cell r="CB145">
            <v>40772.89553734161</v>
          </cell>
          <cell r="CC145">
            <v>42223.201316390012</v>
          </cell>
          <cell r="CD145">
            <v>43741.009889920955</v>
          </cell>
          <cell r="CE145">
            <v>27381.634317411743</v>
          </cell>
          <cell r="CF145">
            <v>0</v>
          </cell>
          <cell r="CG145">
            <v>0</v>
          </cell>
          <cell r="CH145">
            <v>0</v>
          </cell>
          <cell r="CI145">
            <v>0</v>
          </cell>
          <cell r="CK145">
            <v>36991.06</v>
          </cell>
          <cell r="CL145">
            <v>38217.538788880003</v>
          </cell>
          <cell r="CM145">
            <v>39499.085416782735</v>
          </cell>
          <cell r="CN145">
            <v>40772.89553734161</v>
          </cell>
          <cell r="CO145">
            <v>42223.201316390012</v>
          </cell>
          <cell r="CP145">
            <v>43741.009889920955</v>
          </cell>
          <cell r="CQ145">
            <v>27381.634317411743</v>
          </cell>
          <cell r="CR145">
            <v>0</v>
          </cell>
          <cell r="CS145">
            <v>0</v>
          </cell>
          <cell r="CT145">
            <v>0</v>
          </cell>
          <cell r="CU145">
            <v>0</v>
          </cell>
          <cell r="CW145">
            <v>0</v>
          </cell>
          <cell r="CX145">
            <v>0</v>
          </cell>
          <cell r="CY145">
            <v>0</v>
          </cell>
          <cell r="CZ145">
            <v>0</v>
          </cell>
          <cell r="DA145">
            <v>0</v>
          </cell>
          <cell r="DB145">
            <v>0</v>
          </cell>
          <cell r="DC145">
            <v>0</v>
          </cell>
          <cell r="DD145">
            <v>0</v>
          </cell>
          <cell r="DE145">
            <v>0</v>
          </cell>
          <cell r="DF145">
            <v>0</v>
          </cell>
          <cell r="DG145">
            <v>0</v>
          </cell>
          <cell r="DI145">
            <v>0</v>
          </cell>
          <cell r="DJ145">
            <v>0</v>
          </cell>
          <cell r="DK145">
            <v>0</v>
          </cell>
          <cell r="DL145">
            <v>0</v>
          </cell>
          <cell r="DM145">
            <v>0</v>
          </cell>
          <cell r="DN145">
            <v>0</v>
          </cell>
          <cell r="DO145">
            <v>0</v>
          </cell>
          <cell r="DP145">
            <v>0</v>
          </cell>
          <cell r="DQ145">
            <v>0</v>
          </cell>
          <cell r="DR145">
            <v>0</v>
          </cell>
          <cell r="DS145">
            <v>0</v>
          </cell>
          <cell r="DU145" t="str">
            <v>MCC 2251CCS00143</v>
          </cell>
          <cell r="DV145">
            <v>0</v>
          </cell>
          <cell r="DW145">
            <v>0</v>
          </cell>
          <cell r="DX145">
            <v>1</v>
          </cell>
          <cell r="DY145">
            <v>207487.57863</v>
          </cell>
          <cell r="DZ145">
            <v>231835.36526672705</v>
          </cell>
          <cell r="EB145">
            <v>231835.36526672705</v>
          </cell>
          <cell r="EC145" t="str">
            <v>Def</v>
          </cell>
          <cell r="ED145" t="str">
            <v>nonDC</v>
          </cell>
        </row>
        <row r="146">
          <cell r="D146" t="str">
            <v>PC2010301</v>
          </cell>
          <cell r="E146" t="str">
            <v>Comm Hall Renew (Papakura)</v>
          </cell>
          <cell r="F146" t="str">
            <v>Auckland Council</v>
          </cell>
          <cell r="G146" t="str">
            <v>Community development, arts and culture</v>
          </cell>
          <cell r="H146" t="str">
            <v>E160540</v>
          </cell>
          <cell r="I146" t="str">
            <v>Community facilities south management</v>
          </cell>
          <cell r="J146" t="str">
            <v>Community</v>
          </cell>
          <cell r="K146" t="str">
            <v>Local community services</v>
          </cell>
          <cell r="L146" t="str">
            <v>Local community facilities</v>
          </cell>
          <cell r="M146" t="str">
            <v>Local activities</v>
          </cell>
          <cell r="N146" t="str">
            <v>Local community services</v>
          </cell>
          <cell r="O146" t="str">
            <v>Local community facilities</v>
          </cell>
          <cell r="P146" t="str">
            <v>Community</v>
          </cell>
          <cell r="Q146" t="str">
            <v>Local community services</v>
          </cell>
          <cell r="R146" t="str">
            <v>Local community facilities</v>
          </cell>
          <cell r="S146" t="str">
            <v>A1021410</v>
          </cell>
          <cell r="T146" t="str">
            <v>A1021410</v>
          </cell>
          <cell r="U146" t="str">
            <v>Local community halls</v>
          </cell>
          <cell r="V146" t="str">
            <v>L165</v>
          </cell>
          <cell r="W146" t="str">
            <v>Papakura</v>
          </cell>
          <cell r="X146" t="str">
            <v>PL40810</v>
          </cell>
          <cell r="Y146" t="str">
            <v>Expense</v>
          </cell>
          <cell r="Z146">
            <v>20150701</v>
          </cell>
          <cell r="AA146">
            <v>20220630</v>
          </cell>
          <cell r="AB146">
            <v>1</v>
          </cell>
          <cell r="AC146" t="str">
            <v>Programme</v>
          </cell>
          <cell r="AD146">
            <v>0</v>
          </cell>
          <cell r="AE146">
            <v>0</v>
          </cell>
          <cell r="AF146">
            <v>0</v>
          </cell>
          <cell r="AG146">
            <v>1</v>
          </cell>
          <cell r="AH146">
            <v>5</v>
          </cell>
          <cell r="AI146" t="str">
            <v>Community Facilities</v>
          </cell>
          <cell r="AJ146" t="str">
            <v>Buildings (Capex)</v>
          </cell>
          <cell r="AK146">
            <v>75</v>
          </cell>
          <cell r="AM146">
            <v>1</v>
          </cell>
          <cell r="AW146">
            <v>6000</v>
          </cell>
          <cell r="AX146">
            <v>6000</v>
          </cell>
          <cell r="AY146">
            <v>6000</v>
          </cell>
          <cell r="AZ146">
            <v>6000</v>
          </cell>
          <cell r="BA146">
            <v>6000</v>
          </cell>
          <cell r="BB146">
            <v>6000</v>
          </cell>
          <cell r="BC146">
            <v>6000</v>
          </cell>
          <cell r="BD146">
            <v>3.1E-2</v>
          </cell>
          <cell r="BE146">
            <v>6.1930000000000041E-2</v>
          </cell>
          <cell r="BF146">
            <v>9.3787900000000146E-2</v>
          </cell>
          <cell r="BG146">
            <v>0.12878911280000027</v>
          </cell>
          <cell r="BH146">
            <v>0.16491036440960039</v>
          </cell>
          <cell r="BI146">
            <v>0.19869276497747879</v>
          </cell>
          <cell r="BJ146">
            <v>0.23225616239684821</v>
          </cell>
          <cell r="BK146">
            <v>0.27045610343115034</v>
          </cell>
          <cell r="BL146">
            <v>0.31238115484437823</v>
          </cell>
          <cell r="BM146">
            <v>0.35568973295424255</v>
          </cell>
          <cell r="BN146">
            <v>0</v>
          </cell>
          <cell r="BO146">
            <v>0</v>
          </cell>
          <cell r="BP146">
            <v>0</v>
          </cell>
          <cell r="BQ146">
            <v>0</v>
          </cell>
          <cell r="BR146">
            <v>772.73467680000158</v>
          </cell>
          <cell r="BS146">
            <v>989.46218645760234</v>
          </cell>
          <cell r="BT146">
            <v>1192.1565898648728</v>
          </cell>
          <cell r="BU146">
            <v>1393.5369743810893</v>
          </cell>
          <cell r="BV146">
            <v>1622.7366205869021</v>
          </cell>
          <cell r="BW146">
            <v>1874.2869290662693</v>
          </cell>
          <cell r="BX146">
            <v>2134.1383977254554</v>
          </cell>
          <cell r="BY146">
            <v>0</v>
          </cell>
          <cell r="BZ146">
            <v>0</v>
          </cell>
          <cell r="CA146">
            <v>0</v>
          </cell>
          <cell r="CB146">
            <v>0</v>
          </cell>
          <cell r="CC146">
            <v>6772.7346768000016</v>
          </cell>
          <cell r="CD146">
            <v>6989.462186457602</v>
          </cell>
          <cell r="CE146">
            <v>7192.1565898648732</v>
          </cell>
          <cell r="CF146">
            <v>7393.5369743810897</v>
          </cell>
          <cell r="CG146">
            <v>7622.7366205869021</v>
          </cell>
          <cell r="CH146">
            <v>7874.2869290662693</v>
          </cell>
          <cell r="CI146">
            <v>8134.1383977254554</v>
          </cell>
          <cell r="CK146">
            <v>0</v>
          </cell>
          <cell r="CL146">
            <v>0</v>
          </cell>
          <cell r="CM146">
            <v>0</v>
          </cell>
          <cell r="CN146">
            <v>0</v>
          </cell>
          <cell r="CO146">
            <v>0</v>
          </cell>
          <cell r="CP146">
            <v>0</v>
          </cell>
          <cell r="CQ146">
            <v>0</v>
          </cell>
          <cell r="CR146">
            <v>0</v>
          </cell>
          <cell r="CS146">
            <v>0</v>
          </cell>
          <cell r="CT146">
            <v>0</v>
          </cell>
          <cell r="CU146">
            <v>0</v>
          </cell>
          <cell r="CW146">
            <v>0</v>
          </cell>
          <cell r="CX146">
            <v>0</v>
          </cell>
          <cell r="CY146">
            <v>0</v>
          </cell>
          <cell r="CZ146">
            <v>0</v>
          </cell>
          <cell r="DA146">
            <v>0</v>
          </cell>
          <cell r="DB146">
            <v>0</v>
          </cell>
          <cell r="DC146">
            <v>0</v>
          </cell>
          <cell r="DD146">
            <v>0</v>
          </cell>
          <cell r="DE146">
            <v>0</v>
          </cell>
          <cell r="DF146">
            <v>0</v>
          </cell>
          <cell r="DG146">
            <v>0</v>
          </cell>
          <cell r="DI146">
            <v>0</v>
          </cell>
          <cell r="DJ146">
            <v>0</v>
          </cell>
          <cell r="DK146">
            <v>0</v>
          </cell>
          <cell r="DL146">
            <v>0</v>
          </cell>
          <cell r="DM146">
            <v>6772.7346768000016</v>
          </cell>
          <cell r="DN146">
            <v>6989.462186457602</v>
          </cell>
          <cell r="DO146">
            <v>7192.1565898648732</v>
          </cell>
          <cell r="DP146">
            <v>7393.5369743810897</v>
          </cell>
          <cell r="DQ146">
            <v>7622.7366205869021</v>
          </cell>
          <cell r="DR146">
            <v>7874.2869290662693</v>
          </cell>
          <cell r="DS146">
            <v>8134.1383977254554</v>
          </cell>
          <cell r="DU146" t="str">
            <v>PDC 49848753</v>
          </cell>
          <cell r="DV146">
            <v>0</v>
          </cell>
          <cell r="DW146">
            <v>0</v>
          </cell>
          <cell r="DX146">
            <v>1</v>
          </cell>
          <cell r="DY146">
            <v>42000</v>
          </cell>
          <cell r="DZ146">
            <v>51979.052374882202</v>
          </cell>
          <cell r="EB146">
            <v>51979.052374882202</v>
          </cell>
          <cell r="EC146" t="str">
            <v>Def</v>
          </cell>
          <cell r="ED146" t="str">
            <v>Community Service facilities</v>
          </cell>
        </row>
        <row r="147">
          <cell r="D147" t="str">
            <v>PC2010303</v>
          </cell>
          <cell r="E147" t="str">
            <v>Mini Covert Cameras - Papakura</v>
          </cell>
          <cell r="F147" t="str">
            <v>Auckland Council</v>
          </cell>
          <cell r="G147" t="str">
            <v>Community development, arts and culture</v>
          </cell>
          <cell r="H147" t="str">
            <v>E160315</v>
          </cell>
          <cell r="I147" t="str">
            <v>Community safety south</v>
          </cell>
          <cell r="J147" t="str">
            <v>Community</v>
          </cell>
          <cell r="K147" t="str">
            <v>Local community services</v>
          </cell>
          <cell r="L147" t="str">
            <v>Local community safety initiatives</v>
          </cell>
          <cell r="M147" t="str">
            <v>Local activities</v>
          </cell>
          <cell r="N147" t="str">
            <v>Local community services</v>
          </cell>
          <cell r="O147" t="str">
            <v>Local community safety initiatives</v>
          </cell>
          <cell r="P147" t="str">
            <v>Community</v>
          </cell>
          <cell r="Q147" t="str">
            <v>Local community services</v>
          </cell>
          <cell r="R147" t="str">
            <v>Local community safety initiatives</v>
          </cell>
          <cell r="S147" t="str">
            <v>A1021910</v>
          </cell>
          <cell r="T147" t="str">
            <v>A1021910</v>
          </cell>
          <cell r="U147" t="str">
            <v>Local safety programmes</v>
          </cell>
          <cell r="V147" t="str">
            <v>L165</v>
          </cell>
          <cell r="W147" t="str">
            <v>Papakura</v>
          </cell>
          <cell r="X147" t="str">
            <v>FY12 - Only</v>
          </cell>
          <cell r="Y147" t="str">
            <v>Expense</v>
          </cell>
          <cell r="Z147">
            <v>20110701</v>
          </cell>
          <cell r="AA147">
            <v>20120630</v>
          </cell>
          <cell r="AB147">
            <v>2</v>
          </cell>
          <cell r="AC147" t="str">
            <v>Discrete</v>
          </cell>
          <cell r="AD147">
            <v>0</v>
          </cell>
          <cell r="AE147">
            <v>0</v>
          </cell>
          <cell r="AF147">
            <v>0</v>
          </cell>
          <cell r="AG147">
            <v>1</v>
          </cell>
          <cell r="AH147">
            <v>5</v>
          </cell>
          <cell r="AI147" t="str">
            <v>Community Facilities</v>
          </cell>
          <cell r="AJ147" t="str">
            <v>Plant and equipment (Capex)</v>
          </cell>
          <cell r="AK147">
            <v>10</v>
          </cell>
          <cell r="AP147">
            <v>1</v>
          </cell>
          <cell r="AS147">
            <v>4320</v>
          </cell>
          <cell r="BD147">
            <v>3.3000000000000002E-2</v>
          </cell>
          <cell r="BE147">
            <v>6.7088999999999732E-2</v>
          </cell>
          <cell r="BF147">
            <v>0.10230293699999971</v>
          </cell>
          <cell r="BG147">
            <v>0.14088353979499968</v>
          </cell>
          <cell r="BH147">
            <v>0.18195534722761963</v>
          </cell>
          <cell r="BI147">
            <v>0.21859596299167583</v>
          </cell>
          <cell r="BJ147">
            <v>0.25637243784441766</v>
          </cell>
          <cell r="BK147">
            <v>0.29783272829328333</v>
          </cell>
          <cell r="BL147">
            <v>0.3445547065118415</v>
          </cell>
          <cell r="BM147">
            <v>0.39295867594626777</v>
          </cell>
          <cell r="BN147">
            <v>0</v>
          </cell>
          <cell r="BO147">
            <v>0</v>
          </cell>
          <cell r="BP147">
            <v>0</v>
          </cell>
          <cell r="BQ147">
            <v>0</v>
          </cell>
          <cell r="BR147">
            <v>0</v>
          </cell>
          <cell r="BS147">
            <v>0</v>
          </cell>
          <cell r="BT147">
            <v>0</v>
          </cell>
          <cell r="BU147">
            <v>0</v>
          </cell>
          <cell r="BV147">
            <v>0</v>
          </cell>
          <cell r="BW147">
            <v>0</v>
          </cell>
          <cell r="BX147">
            <v>0</v>
          </cell>
          <cell r="BY147">
            <v>4320</v>
          </cell>
          <cell r="BZ147">
            <v>0</v>
          </cell>
          <cell r="CA147">
            <v>0</v>
          </cell>
          <cell r="CB147">
            <v>0</v>
          </cell>
          <cell r="CC147">
            <v>0</v>
          </cell>
          <cell r="CD147">
            <v>0</v>
          </cell>
          <cell r="CE147">
            <v>0</v>
          </cell>
          <cell r="CF147">
            <v>0</v>
          </cell>
          <cell r="CG147">
            <v>0</v>
          </cell>
          <cell r="CH147">
            <v>0</v>
          </cell>
          <cell r="CI147">
            <v>0</v>
          </cell>
          <cell r="CK147">
            <v>0</v>
          </cell>
          <cell r="CL147">
            <v>0</v>
          </cell>
          <cell r="CM147">
            <v>0</v>
          </cell>
          <cell r="CN147">
            <v>0</v>
          </cell>
          <cell r="CO147">
            <v>0</v>
          </cell>
          <cell r="CP147">
            <v>0</v>
          </cell>
          <cell r="CQ147">
            <v>0</v>
          </cell>
          <cell r="CR147">
            <v>0</v>
          </cell>
          <cell r="CS147">
            <v>0</v>
          </cell>
          <cell r="CT147">
            <v>0</v>
          </cell>
          <cell r="CU147">
            <v>0</v>
          </cell>
          <cell r="CW147">
            <v>0</v>
          </cell>
          <cell r="CX147">
            <v>0</v>
          </cell>
          <cell r="CY147">
            <v>0</v>
          </cell>
          <cell r="CZ147">
            <v>0</v>
          </cell>
          <cell r="DA147">
            <v>0</v>
          </cell>
          <cell r="DB147">
            <v>0</v>
          </cell>
          <cell r="DC147">
            <v>0</v>
          </cell>
          <cell r="DD147">
            <v>0</v>
          </cell>
          <cell r="DE147">
            <v>0</v>
          </cell>
          <cell r="DF147">
            <v>0</v>
          </cell>
          <cell r="DG147">
            <v>0</v>
          </cell>
          <cell r="DI147">
            <v>4320</v>
          </cell>
          <cell r="DJ147">
            <v>0</v>
          </cell>
          <cell r="DK147">
            <v>0</v>
          </cell>
          <cell r="DL147">
            <v>0</v>
          </cell>
          <cell r="DM147">
            <v>0</v>
          </cell>
          <cell r="DN147">
            <v>0</v>
          </cell>
          <cell r="DO147">
            <v>0</v>
          </cell>
          <cell r="DP147">
            <v>0</v>
          </cell>
          <cell r="DQ147">
            <v>0</v>
          </cell>
          <cell r="DR147">
            <v>0</v>
          </cell>
          <cell r="DS147">
            <v>0</v>
          </cell>
          <cell r="DU147" t="str">
            <v>PDC 49005390</v>
          </cell>
          <cell r="DV147">
            <v>0</v>
          </cell>
          <cell r="DW147">
            <v>0</v>
          </cell>
          <cell r="DX147">
            <v>1</v>
          </cell>
          <cell r="DY147">
            <v>0</v>
          </cell>
          <cell r="DZ147">
            <v>0</v>
          </cell>
          <cell r="EB147">
            <v>0</v>
          </cell>
          <cell r="EC147" t="str">
            <v>Def</v>
          </cell>
          <cell r="ED147" t="str">
            <v>nonDC</v>
          </cell>
        </row>
        <row r="148">
          <cell r="D148" t="str">
            <v>PC2010400</v>
          </cell>
          <cell r="E148" t="str">
            <v>Albert Place New Carports</v>
          </cell>
          <cell r="F148" t="str">
            <v>Auckland Council</v>
          </cell>
          <cell r="G148" t="str">
            <v>Community development, arts and culture</v>
          </cell>
          <cell r="H148" t="str">
            <v>E160540</v>
          </cell>
          <cell r="I148" t="str">
            <v>Community facilities south management</v>
          </cell>
          <cell r="J148" t="str">
            <v>Community</v>
          </cell>
          <cell r="K148" t="str">
            <v>Regional community services</v>
          </cell>
          <cell r="L148" t="str">
            <v>Regional social housing</v>
          </cell>
          <cell r="M148" t="str">
            <v>Community</v>
          </cell>
          <cell r="N148" t="str">
            <v>Regional community services</v>
          </cell>
          <cell r="O148" t="str">
            <v>Regional social housing</v>
          </cell>
          <cell r="P148" t="str">
            <v>Community</v>
          </cell>
          <cell r="Q148" t="str">
            <v>Regional community services</v>
          </cell>
          <cell r="R148" t="str">
            <v>Regional social housing</v>
          </cell>
          <cell r="S148" t="str">
            <v>A1022005</v>
          </cell>
          <cell r="T148" t="str">
            <v>A1022005</v>
          </cell>
          <cell r="U148" t="str">
            <v>Regional community houses</v>
          </cell>
          <cell r="V148" t="str">
            <v>L050</v>
          </cell>
          <cell r="W148" t="str">
            <v>Regional</v>
          </cell>
          <cell r="X148" t="str">
            <v>PL40810</v>
          </cell>
          <cell r="Y148" t="str">
            <v>Expense</v>
          </cell>
          <cell r="Z148">
            <v>20140701</v>
          </cell>
          <cell r="AA148">
            <v>20150630</v>
          </cell>
          <cell r="AB148">
            <v>2</v>
          </cell>
          <cell r="AC148" t="str">
            <v>Discrete</v>
          </cell>
          <cell r="AD148">
            <v>1</v>
          </cell>
          <cell r="AE148">
            <v>0</v>
          </cell>
          <cell r="AF148">
            <v>0</v>
          </cell>
          <cell r="AG148">
            <v>0</v>
          </cell>
          <cell r="AH148">
            <v>9</v>
          </cell>
          <cell r="AI148" t="str">
            <v>Social Housing</v>
          </cell>
          <cell r="AJ148" t="str">
            <v>Buildings (Capex)</v>
          </cell>
          <cell r="AK148">
            <v>75</v>
          </cell>
          <cell r="AM148">
            <v>1</v>
          </cell>
          <cell r="AV148">
            <v>25000</v>
          </cell>
          <cell r="BD148">
            <v>3.1E-2</v>
          </cell>
          <cell r="BE148">
            <v>6.1930000000000041E-2</v>
          </cell>
          <cell r="BF148">
            <v>9.3787900000000146E-2</v>
          </cell>
          <cell r="BG148">
            <v>0.12878911280000027</v>
          </cell>
          <cell r="BH148">
            <v>0.16491036440960039</v>
          </cell>
          <cell r="BI148">
            <v>0.19869276497747879</v>
          </cell>
          <cell r="BJ148">
            <v>0.23225616239684821</v>
          </cell>
          <cell r="BK148">
            <v>0.27045610343115034</v>
          </cell>
          <cell r="BL148">
            <v>0.31238115484437823</v>
          </cell>
          <cell r="BM148">
            <v>0.35568973295424255</v>
          </cell>
          <cell r="BN148">
            <v>0</v>
          </cell>
          <cell r="BO148">
            <v>0</v>
          </cell>
          <cell r="BP148">
            <v>0</v>
          </cell>
          <cell r="BQ148">
            <v>2344.6975000000039</v>
          </cell>
          <cell r="BR148">
            <v>0</v>
          </cell>
          <cell r="BS148">
            <v>0</v>
          </cell>
          <cell r="BT148">
            <v>0</v>
          </cell>
          <cell r="BU148">
            <v>0</v>
          </cell>
          <cell r="BV148">
            <v>0</v>
          </cell>
          <cell r="BW148">
            <v>0</v>
          </cell>
          <cell r="BX148">
            <v>0</v>
          </cell>
          <cell r="BY148">
            <v>0</v>
          </cell>
          <cell r="BZ148">
            <v>0</v>
          </cell>
          <cell r="CA148">
            <v>0</v>
          </cell>
          <cell r="CB148">
            <v>27344.697500000002</v>
          </cell>
          <cell r="CC148">
            <v>0</v>
          </cell>
          <cell r="CD148">
            <v>0</v>
          </cell>
          <cell r="CE148">
            <v>0</v>
          </cell>
          <cell r="CF148">
            <v>0</v>
          </cell>
          <cell r="CG148">
            <v>0</v>
          </cell>
          <cell r="CH148">
            <v>0</v>
          </cell>
          <cell r="CI148">
            <v>0</v>
          </cell>
          <cell r="CK148">
            <v>0</v>
          </cell>
          <cell r="CL148">
            <v>0</v>
          </cell>
          <cell r="CM148">
            <v>0</v>
          </cell>
          <cell r="CN148">
            <v>27344.697500000002</v>
          </cell>
          <cell r="CO148">
            <v>0</v>
          </cell>
          <cell r="CP148">
            <v>0</v>
          </cell>
          <cell r="CQ148">
            <v>0</v>
          </cell>
          <cell r="CR148">
            <v>0</v>
          </cell>
          <cell r="CS148">
            <v>0</v>
          </cell>
          <cell r="CT148">
            <v>0</v>
          </cell>
          <cell r="CU148">
            <v>0</v>
          </cell>
          <cell r="CW148">
            <v>0</v>
          </cell>
          <cell r="CX148">
            <v>0</v>
          </cell>
          <cell r="CY148">
            <v>0</v>
          </cell>
          <cell r="CZ148">
            <v>0</v>
          </cell>
          <cell r="DA148">
            <v>0</v>
          </cell>
          <cell r="DB148">
            <v>0</v>
          </cell>
          <cell r="DC148">
            <v>0</v>
          </cell>
          <cell r="DD148">
            <v>0</v>
          </cell>
          <cell r="DE148">
            <v>0</v>
          </cell>
          <cell r="DF148">
            <v>0</v>
          </cell>
          <cell r="DG148">
            <v>0</v>
          </cell>
          <cell r="DI148">
            <v>0</v>
          </cell>
          <cell r="DJ148">
            <v>0</v>
          </cell>
          <cell r="DK148">
            <v>0</v>
          </cell>
          <cell r="DL148">
            <v>0</v>
          </cell>
          <cell r="DM148">
            <v>0</v>
          </cell>
          <cell r="DN148">
            <v>0</v>
          </cell>
          <cell r="DO148">
            <v>0</v>
          </cell>
          <cell r="DP148">
            <v>0</v>
          </cell>
          <cell r="DQ148">
            <v>0</v>
          </cell>
          <cell r="DR148">
            <v>0</v>
          </cell>
          <cell r="DS148">
            <v>0</v>
          </cell>
          <cell r="DU148" t="str">
            <v>FDC PR041 001</v>
          </cell>
          <cell r="DV148">
            <v>0</v>
          </cell>
          <cell r="DW148">
            <v>0</v>
          </cell>
          <cell r="DX148">
            <v>1</v>
          </cell>
          <cell r="DY148">
            <v>25000</v>
          </cell>
          <cell r="DZ148">
            <v>27344.697500000002</v>
          </cell>
          <cell r="EB148">
            <v>27344.697500000002</v>
          </cell>
          <cell r="EC148" t="str">
            <v>Def</v>
          </cell>
          <cell r="ED148" t="str">
            <v>nonDC</v>
          </cell>
        </row>
        <row r="149">
          <cell r="D149" t="str">
            <v>PC2010401</v>
          </cell>
          <cell r="E149" t="str">
            <v>Albert Place Renewal</v>
          </cell>
          <cell r="F149" t="str">
            <v>Auckland Council</v>
          </cell>
          <cell r="G149" t="str">
            <v>Community development, arts and culture</v>
          </cell>
          <cell r="H149" t="str">
            <v>E160540</v>
          </cell>
          <cell r="I149" t="str">
            <v>Community facilities south management</v>
          </cell>
          <cell r="J149" t="str">
            <v>Community</v>
          </cell>
          <cell r="K149" t="str">
            <v>Regional community services</v>
          </cell>
          <cell r="L149" t="str">
            <v>Regional social housing</v>
          </cell>
          <cell r="M149" t="str">
            <v>Community</v>
          </cell>
          <cell r="N149" t="str">
            <v>Regional community services</v>
          </cell>
          <cell r="O149" t="str">
            <v>Regional social housing</v>
          </cell>
          <cell r="P149" t="str">
            <v>Community</v>
          </cell>
          <cell r="Q149" t="str">
            <v>Regional community services</v>
          </cell>
          <cell r="R149" t="str">
            <v>Regional social housing</v>
          </cell>
          <cell r="S149" t="str">
            <v>A1022005</v>
          </cell>
          <cell r="T149" t="str">
            <v>A1022005</v>
          </cell>
          <cell r="U149" t="str">
            <v>Regional community houses</v>
          </cell>
          <cell r="V149" t="str">
            <v>L050</v>
          </cell>
          <cell r="W149" t="str">
            <v>Regional</v>
          </cell>
          <cell r="X149" t="str">
            <v>PL40810</v>
          </cell>
          <cell r="Y149" t="str">
            <v>Expense</v>
          </cell>
          <cell r="Z149">
            <v>20100701</v>
          </cell>
          <cell r="AA149">
            <v>20220630</v>
          </cell>
          <cell r="AB149">
            <v>1</v>
          </cell>
          <cell r="AC149" t="str">
            <v>Programme</v>
          </cell>
          <cell r="AD149">
            <v>0</v>
          </cell>
          <cell r="AE149">
            <v>0</v>
          </cell>
          <cell r="AF149">
            <v>0</v>
          </cell>
          <cell r="AG149">
            <v>1</v>
          </cell>
          <cell r="AH149">
            <v>9</v>
          </cell>
          <cell r="AI149" t="str">
            <v>Social Housing</v>
          </cell>
          <cell r="AJ149" t="str">
            <v>Buildings (Capex)</v>
          </cell>
          <cell r="AK149">
            <v>75</v>
          </cell>
          <cell r="AM149">
            <v>1</v>
          </cell>
          <cell r="AS149">
            <v>16000</v>
          </cell>
          <cell r="AT149">
            <v>9000</v>
          </cell>
          <cell r="AU149">
            <v>26000</v>
          </cell>
          <cell r="AV149">
            <v>44000</v>
          </cell>
          <cell r="AW149">
            <v>59000</v>
          </cell>
          <cell r="AX149">
            <v>53000</v>
          </cell>
          <cell r="AY149">
            <v>8000</v>
          </cell>
          <cell r="AZ149">
            <v>49822</v>
          </cell>
          <cell r="BA149">
            <v>35000</v>
          </cell>
          <cell r="BB149">
            <v>35000</v>
          </cell>
          <cell r="BC149">
            <v>35000</v>
          </cell>
          <cell r="BD149">
            <v>3.1E-2</v>
          </cell>
          <cell r="BE149">
            <v>6.1930000000000041E-2</v>
          </cell>
          <cell r="BF149">
            <v>9.3787900000000146E-2</v>
          </cell>
          <cell r="BG149">
            <v>0.12878911280000027</v>
          </cell>
          <cell r="BH149">
            <v>0.16491036440960039</v>
          </cell>
          <cell r="BI149">
            <v>0.19869276497747879</v>
          </cell>
          <cell r="BJ149">
            <v>0.23225616239684821</v>
          </cell>
          <cell r="BK149">
            <v>0.27045610343115034</v>
          </cell>
          <cell r="BL149">
            <v>0.31238115484437823</v>
          </cell>
          <cell r="BM149">
            <v>0.35568973295424255</v>
          </cell>
          <cell r="BN149">
            <v>0</v>
          </cell>
          <cell r="BO149">
            <v>279</v>
          </cell>
          <cell r="BP149">
            <v>1610.180000000001</v>
          </cell>
          <cell r="BQ149">
            <v>4126.6676000000061</v>
          </cell>
          <cell r="BR149">
            <v>7598.5576552000157</v>
          </cell>
          <cell r="BS149">
            <v>8740.2493137088204</v>
          </cell>
          <cell r="BT149">
            <v>1589.5421198198303</v>
          </cell>
          <cell r="BU149">
            <v>11571.466522935771</v>
          </cell>
          <cell r="BV149">
            <v>9465.9636200902623</v>
          </cell>
          <cell r="BW149">
            <v>10933.340419553238</v>
          </cell>
          <cell r="BX149">
            <v>12449.14065339849</v>
          </cell>
          <cell r="BY149">
            <v>16000</v>
          </cell>
          <cell r="BZ149">
            <v>9279</v>
          </cell>
          <cell r="CA149">
            <v>27610.18</v>
          </cell>
          <cell r="CB149">
            <v>48126.667600000008</v>
          </cell>
          <cell r="CC149">
            <v>66598.557655200013</v>
          </cell>
          <cell r="CD149">
            <v>61740.249313708817</v>
          </cell>
          <cell r="CE149">
            <v>9589.542119819831</v>
          </cell>
          <cell r="CF149">
            <v>61393.466522935771</v>
          </cell>
          <cell r="CG149">
            <v>44465.963620090261</v>
          </cell>
          <cell r="CH149">
            <v>45933.340419553235</v>
          </cell>
          <cell r="CI149">
            <v>47449.140653398492</v>
          </cell>
          <cell r="CK149">
            <v>0</v>
          </cell>
          <cell r="CL149">
            <v>0</v>
          </cell>
          <cell r="CM149">
            <v>0</v>
          </cell>
          <cell r="CN149">
            <v>0</v>
          </cell>
          <cell r="CO149">
            <v>0</v>
          </cell>
          <cell r="CP149">
            <v>0</v>
          </cell>
          <cell r="CQ149">
            <v>0</v>
          </cell>
          <cell r="CR149">
            <v>0</v>
          </cell>
          <cell r="CS149">
            <v>0</v>
          </cell>
          <cell r="CT149">
            <v>0</v>
          </cell>
          <cell r="CU149">
            <v>0</v>
          </cell>
          <cell r="CW149">
            <v>0</v>
          </cell>
          <cell r="CX149">
            <v>0</v>
          </cell>
          <cell r="CY149">
            <v>0</v>
          </cell>
          <cell r="CZ149">
            <v>0</v>
          </cell>
          <cell r="DA149">
            <v>0</v>
          </cell>
          <cell r="DB149">
            <v>0</v>
          </cell>
          <cell r="DC149">
            <v>0</v>
          </cell>
          <cell r="DD149">
            <v>0</v>
          </cell>
          <cell r="DE149">
            <v>0</v>
          </cell>
          <cell r="DF149">
            <v>0</v>
          </cell>
          <cell r="DG149">
            <v>0</v>
          </cell>
          <cell r="DI149">
            <v>16000</v>
          </cell>
          <cell r="DJ149">
            <v>9279</v>
          </cell>
          <cell r="DK149">
            <v>27610.18</v>
          </cell>
          <cell r="DL149">
            <v>48126.667600000008</v>
          </cell>
          <cell r="DM149">
            <v>66598.557655200013</v>
          </cell>
          <cell r="DN149">
            <v>61740.249313708817</v>
          </cell>
          <cell r="DO149">
            <v>9589.542119819831</v>
          </cell>
          <cell r="DP149">
            <v>61393.466522935771</v>
          </cell>
          <cell r="DQ149">
            <v>44465.963620090261</v>
          </cell>
          <cell r="DR149">
            <v>45933.340419553235</v>
          </cell>
          <cell r="DS149">
            <v>47449.140653398492</v>
          </cell>
          <cell r="DU149" t="str">
            <v>FDC PR035 001</v>
          </cell>
          <cell r="DV149">
            <v>0</v>
          </cell>
          <cell r="DW149">
            <v>0</v>
          </cell>
          <cell r="DX149">
            <v>1</v>
          </cell>
          <cell r="DY149">
            <v>353822</v>
          </cell>
          <cell r="DZ149">
            <v>422186.10790470644</v>
          </cell>
          <cell r="EB149">
            <v>422186.10790470644</v>
          </cell>
          <cell r="EC149" t="str">
            <v>Def</v>
          </cell>
          <cell r="ED149" t="str">
            <v>nonDC</v>
          </cell>
        </row>
        <row r="150">
          <cell r="D150" t="str">
            <v>PC2010402</v>
          </cell>
          <cell r="E150" t="str">
            <v>Henderson Ave Renewal</v>
          </cell>
          <cell r="F150" t="str">
            <v>Auckland Council</v>
          </cell>
          <cell r="G150" t="str">
            <v>Community development, arts and culture</v>
          </cell>
          <cell r="H150" t="str">
            <v>E160535</v>
          </cell>
          <cell r="I150" t="str">
            <v>Community facilities west</v>
          </cell>
          <cell r="J150" t="str">
            <v>Community</v>
          </cell>
          <cell r="K150" t="str">
            <v>Regional community services</v>
          </cell>
          <cell r="L150" t="str">
            <v>Regional social housing</v>
          </cell>
          <cell r="M150" t="str">
            <v>Community</v>
          </cell>
          <cell r="N150" t="str">
            <v>Regional community services</v>
          </cell>
          <cell r="O150" t="str">
            <v>Regional social housing</v>
          </cell>
          <cell r="P150" t="str">
            <v>Community</v>
          </cell>
          <cell r="Q150" t="str">
            <v>Regional community services</v>
          </cell>
          <cell r="R150" t="str">
            <v>Regional social housing</v>
          </cell>
          <cell r="S150" t="str">
            <v>A1022005</v>
          </cell>
          <cell r="T150" t="str">
            <v>A1022005</v>
          </cell>
          <cell r="U150" t="str">
            <v>Regional community houses</v>
          </cell>
          <cell r="V150" t="str">
            <v>L050</v>
          </cell>
          <cell r="W150" t="str">
            <v>Regional</v>
          </cell>
          <cell r="X150" t="str">
            <v>PL40810</v>
          </cell>
          <cell r="Y150" t="str">
            <v>Expense</v>
          </cell>
          <cell r="Z150">
            <v>20140701</v>
          </cell>
          <cell r="AA150">
            <v>20210630</v>
          </cell>
          <cell r="AB150">
            <v>1</v>
          </cell>
          <cell r="AC150" t="str">
            <v>Programme</v>
          </cell>
          <cell r="AD150">
            <v>0</v>
          </cell>
          <cell r="AE150">
            <v>0</v>
          </cell>
          <cell r="AF150">
            <v>0</v>
          </cell>
          <cell r="AG150">
            <v>1</v>
          </cell>
          <cell r="AH150">
            <v>9</v>
          </cell>
          <cell r="AI150" t="str">
            <v>Social Housing</v>
          </cell>
          <cell r="AJ150" t="str">
            <v>Buildings (Capex)</v>
          </cell>
          <cell r="AK150">
            <v>75</v>
          </cell>
          <cell r="AM150">
            <v>1</v>
          </cell>
          <cell r="AV150">
            <v>1000</v>
          </cell>
          <cell r="AX150">
            <v>8000</v>
          </cell>
          <cell r="AZ150">
            <v>5000</v>
          </cell>
          <cell r="BB150">
            <v>5000</v>
          </cell>
          <cell r="BD150">
            <v>3.1E-2</v>
          </cell>
          <cell r="BE150">
            <v>6.1930000000000041E-2</v>
          </cell>
          <cell r="BF150">
            <v>9.3787900000000146E-2</v>
          </cell>
          <cell r="BG150">
            <v>0.12878911280000027</v>
          </cell>
          <cell r="BH150">
            <v>0.16491036440960039</v>
          </cell>
          <cell r="BI150">
            <v>0.19869276497747879</v>
          </cell>
          <cell r="BJ150">
            <v>0.23225616239684821</v>
          </cell>
          <cell r="BK150">
            <v>0.27045610343115034</v>
          </cell>
          <cell r="BL150">
            <v>0.31238115484437823</v>
          </cell>
          <cell r="BM150">
            <v>0.35568973295424255</v>
          </cell>
          <cell r="BN150">
            <v>0</v>
          </cell>
          <cell r="BO150">
            <v>0</v>
          </cell>
          <cell r="BP150">
            <v>0</v>
          </cell>
          <cell r="BQ150">
            <v>93.78790000000015</v>
          </cell>
          <cell r="BR150">
            <v>0</v>
          </cell>
          <cell r="BS150">
            <v>1319.2829152768031</v>
          </cell>
          <cell r="BT150">
            <v>0</v>
          </cell>
          <cell r="BU150">
            <v>1161.2808119842412</v>
          </cell>
          <cell r="BV150">
            <v>0</v>
          </cell>
          <cell r="BW150">
            <v>1561.9057742218911</v>
          </cell>
          <cell r="BX150">
            <v>0</v>
          </cell>
          <cell r="BY150">
            <v>0</v>
          </cell>
          <cell r="BZ150">
            <v>0</v>
          </cell>
          <cell r="CA150">
            <v>0</v>
          </cell>
          <cell r="CB150">
            <v>1093.7879000000003</v>
          </cell>
          <cell r="CC150">
            <v>0</v>
          </cell>
          <cell r="CD150">
            <v>9319.2829152768027</v>
          </cell>
          <cell r="CE150">
            <v>0</v>
          </cell>
          <cell r="CF150">
            <v>6161.2808119842412</v>
          </cell>
          <cell r="CG150">
            <v>0</v>
          </cell>
          <cell r="CH150">
            <v>6561.9057742218911</v>
          </cell>
          <cell r="CI150">
            <v>0</v>
          </cell>
          <cell r="CK150">
            <v>0</v>
          </cell>
          <cell r="CL150">
            <v>0</v>
          </cell>
          <cell r="CM150">
            <v>0</v>
          </cell>
          <cell r="CN150">
            <v>0</v>
          </cell>
          <cell r="CO150">
            <v>0</v>
          </cell>
          <cell r="CP150">
            <v>0</v>
          </cell>
          <cell r="CQ150">
            <v>0</v>
          </cell>
          <cell r="CR150">
            <v>0</v>
          </cell>
          <cell r="CS150">
            <v>0</v>
          </cell>
          <cell r="CT150">
            <v>0</v>
          </cell>
          <cell r="CU150">
            <v>0</v>
          </cell>
          <cell r="CW150">
            <v>0</v>
          </cell>
          <cell r="CX150">
            <v>0</v>
          </cell>
          <cell r="CY150">
            <v>0</v>
          </cell>
          <cell r="CZ150">
            <v>0</v>
          </cell>
          <cell r="DA150">
            <v>0</v>
          </cell>
          <cell r="DB150">
            <v>0</v>
          </cell>
          <cell r="DC150">
            <v>0</v>
          </cell>
          <cell r="DD150">
            <v>0</v>
          </cell>
          <cell r="DE150">
            <v>0</v>
          </cell>
          <cell r="DF150">
            <v>0</v>
          </cell>
          <cell r="DG150">
            <v>0</v>
          </cell>
          <cell r="DI150">
            <v>0</v>
          </cell>
          <cell r="DJ150">
            <v>0</v>
          </cell>
          <cell r="DK150">
            <v>0</v>
          </cell>
          <cell r="DL150">
            <v>1093.7879000000003</v>
          </cell>
          <cell r="DM150">
            <v>0</v>
          </cell>
          <cell r="DN150">
            <v>9319.2829152768027</v>
          </cell>
          <cell r="DO150">
            <v>0</v>
          </cell>
          <cell r="DP150">
            <v>6161.2808119842412</v>
          </cell>
          <cell r="DQ150">
            <v>0</v>
          </cell>
          <cell r="DR150">
            <v>6561.9057742218911</v>
          </cell>
          <cell r="DS150">
            <v>0</v>
          </cell>
          <cell r="DU150" t="str">
            <v>FDC PR035 002</v>
          </cell>
          <cell r="DV150">
            <v>0</v>
          </cell>
          <cell r="DW150">
            <v>0</v>
          </cell>
          <cell r="DX150">
            <v>1</v>
          </cell>
          <cell r="DY150">
            <v>19000</v>
          </cell>
          <cell r="DZ150">
            <v>23136.257401482933</v>
          </cell>
          <cell r="EB150">
            <v>23136.257401482933</v>
          </cell>
          <cell r="EC150" t="str">
            <v>Def</v>
          </cell>
          <cell r="ED150" t="str">
            <v>nonDC</v>
          </cell>
        </row>
        <row r="151">
          <cell r="D151" t="str">
            <v>PC2010403</v>
          </cell>
          <cell r="E151" t="str">
            <v>Henry Curd Renewal</v>
          </cell>
          <cell r="F151" t="str">
            <v>Auckland Council</v>
          </cell>
          <cell r="G151" t="str">
            <v>Community development, arts and culture</v>
          </cell>
          <cell r="H151" t="str">
            <v>E160540</v>
          </cell>
          <cell r="I151" t="str">
            <v>Community facilities south management</v>
          </cell>
          <cell r="J151" t="str">
            <v>Community</v>
          </cell>
          <cell r="K151" t="str">
            <v>Regional community services</v>
          </cell>
          <cell r="L151" t="str">
            <v>Regional social housing</v>
          </cell>
          <cell r="M151" t="str">
            <v>Community</v>
          </cell>
          <cell r="N151" t="str">
            <v>Regional community services</v>
          </cell>
          <cell r="O151" t="str">
            <v>Regional social housing</v>
          </cell>
          <cell r="P151" t="str">
            <v>Community</v>
          </cell>
          <cell r="Q151" t="str">
            <v>Regional community services</v>
          </cell>
          <cell r="R151" t="str">
            <v>Regional social housing</v>
          </cell>
          <cell r="S151" t="str">
            <v>A1022005</v>
          </cell>
          <cell r="T151" t="str">
            <v>A1022005</v>
          </cell>
          <cell r="U151" t="str">
            <v>Regional community houses</v>
          </cell>
          <cell r="V151" t="str">
            <v>L050</v>
          </cell>
          <cell r="W151" t="str">
            <v>Regional</v>
          </cell>
          <cell r="X151" t="str">
            <v>PL40810</v>
          </cell>
          <cell r="Y151" t="str">
            <v>Expense</v>
          </cell>
          <cell r="Z151">
            <v>20100701</v>
          </cell>
          <cell r="AA151">
            <v>20150630</v>
          </cell>
          <cell r="AB151">
            <v>1</v>
          </cell>
          <cell r="AC151" t="str">
            <v>Programme</v>
          </cell>
          <cell r="AD151">
            <v>0</v>
          </cell>
          <cell r="AE151">
            <v>0</v>
          </cell>
          <cell r="AF151">
            <v>0</v>
          </cell>
          <cell r="AG151">
            <v>1</v>
          </cell>
          <cell r="AH151">
            <v>9</v>
          </cell>
          <cell r="AI151" t="str">
            <v>Social Housing</v>
          </cell>
          <cell r="AJ151" t="str">
            <v>Buildings (Capex)</v>
          </cell>
          <cell r="AK151">
            <v>75</v>
          </cell>
          <cell r="AM151">
            <v>1</v>
          </cell>
          <cell r="AS151">
            <v>3000</v>
          </cell>
          <cell r="AU151">
            <v>5000</v>
          </cell>
          <cell r="AV151">
            <v>3848</v>
          </cell>
          <cell r="BD151">
            <v>3.1E-2</v>
          </cell>
          <cell r="BE151">
            <v>6.1930000000000041E-2</v>
          </cell>
          <cell r="BF151">
            <v>9.3787900000000146E-2</v>
          </cell>
          <cell r="BG151">
            <v>0.12878911280000027</v>
          </cell>
          <cell r="BH151">
            <v>0.16491036440960039</v>
          </cell>
          <cell r="BI151">
            <v>0.19869276497747879</v>
          </cell>
          <cell r="BJ151">
            <v>0.23225616239684821</v>
          </cell>
          <cell r="BK151">
            <v>0.27045610343115034</v>
          </cell>
          <cell r="BL151">
            <v>0.31238115484437823</v>
          </cell>
          <cell r="BM151">
            <v>0.35568973295424255</v>
          </cell>
          <cell r="BN151">
            <v>0</v>
          </cell>
          <cell r="BO151">
            <v>0</v>
          </cell>
          <cell r="BP151">
            <v>309.6500000000002</v>
          </cell>
          <cell r="BQ151">
            <v>360.89583920000058</v>
          </cell>
          <cell r="BR151">
            <v>0</v>
          </cell>
          <cell r="BS151">
            <v>0</v>
          </cell>
          <cell r="BT151">
            <v>0</v>
          </cell>
          <cell r="BU151">
            <v>0</v>
          </cell>
          <cell r="BV151">
            <v>0</v>
          </cell>
          <cell r="BW151">
            <v>0</v>
          </cell>
          <cell r="BX151">
            <v>0</v>
          </cell>
          <cell r="BY151">
            <v>3000</v>
          </cell>
          <cell r="BZ151">
            <v>0</v>
          </cell>
          <cell r="CA151">
            <v>5309.6500000000005</v>
          </cell>
          <cell r="CB151">
            <v>4208.8958392000004</v>
          </cell>
          <cell r="CC151">
            <v>0</v>
          </cell>
          <cell r="CD151">
            <v>0</v>
          </cell>
          <cell r="CE151">
            <v>0</v>
          </cell>
          <cell r="CF151">
            <v>0</v>
          </cell>
          <cell r="CG151">
            <v>0</v>
          </cell>
          <cell r="CH151">
            <v>0</v>
          </cell>
          <cell r="CI151">
            <v>0</v>
          </cell>
          <cell r="CK151">
            <v>0</v>
          </cell>
          <cell r="CL151">
            <v>0</v>
          </cell>
          <cell r="CM151">
            <v>0</v>
          </cell>
          <cell r="CN151">
            <v>0</v>
          </cell>
          <cell r="CO151">
            <v>0</v>
          </cell>
          <cell r="CP151">
            <v>0</v>
          </cell>
          <cell r="CQ151">
            <v>0</v>
          </cell>
          <cell r="CR151">
            <v>0</v>
          </cell>
          <cell r="CS151">
            <v>0</v>
          </cell>
          <cell r="CT151">
            <v>0</v>
          </cell>
          <cell r="CU151">
            <v>0</v>
          </cell>
          <cell r="CW151">
            <v>0</v>
          </cell>
          <cell r="CX151">
            <v>0</v>
          </cell>
          <cell r="CY151">
            <v>0</v>
          </cell>
          <cell r="CZ151">
            <v>0</v>
          </cell>
          <cell r="DA151">
            <v>0</v>
          </cell>
          <cell r="DB151">
            <v>0</v>
          </cell>
          <cell r="DC151">
            <v>0</v>
          </cell>
          <cell r="DD151">
            <v>0</v>
          </cell>
          <cell r="DE151">
            <v>0</v>
          </cell>
          <cell r="DF151">
            <v>0</v>
          </cell>
          <cell r="DG151">
            <v>0</v>
          </cell>
          <cell r="DI151">
            <v>3000</v>
          </cell>
          <cell r="DJ151">
            <v>0</v>
          </cell>
          <cell r="DK151">
            <v>5309.6500000000005</v>
          </cell>
          <cell r="DL151">
            <v>4208.8958392000004</v>
          </cell>
          <cell r="DM151">
            <v>0</v>
          </cell>
          <cell r="DN151">
            <v>0</v>
          </cell>
          <cell r="DO151">
            <v>0</v>
          </cell>
          <cell r="DP151">
            <v>0</v>
          </cell>
          <cell r="DQ151">
            <v>0</v>
          </cell>
          <cell r="DR151">
            <v>0</v>
          </cell>
          <cell r="DS151">
            <v>0</v>
          </cell>
          <cell r="DU151" t="str">
            <v>FDC PR035 003</v>
          </cell>
          <cell r="DV151">
            <v>0</v>
          </cell>
          <cell r="DW151">
            <v>0</v>
          </cell>
          <cell r="DX151">
            <v>1</v>
          </cell>
          <cell r="DY151">
            <v>8848</v>
          </cell>
          <cell r="DZ151">
            <v>9518.5458392</v>
          </cell>
          <cell r="EB151">
            <v>9518.5458392</v>
          </cell>
          <cell r="EC151" t="str">
            <v>Def</v>
          </cell>
          <cell r="ED151" t="str">
            <v>nonDC</v>
          </cell>
        </row>
        <row r="152">
          <cell r="D152" t="str">
            <v>PC2010404</v>
          </cell>
          <cell r="E152" t="str">
            <v>Kent St Renewal</v>
          </cell>
          <cell r="F152" t="str">
            <v>Auckland Council</v>
          </cell>
          <cell r="G152" t="str">
            <v>Community development, arts and culture</v>
          </cell>
          <cell r="H152" t="str">
            <v>E160540</v>
          </cell>
          <cell r="I152" t="str">
            <v>Community facilities south management</v>
          </cell>
          <cell r="J152" t="str">
            <v>Community</v>
          </cell>
          <cell r="K152" t="str">
            <v>Regional community services</v>
          </cell>
          <cell r="L152" t="str">
            <v>Regional social housing</v>
          </cell>
          <cell r="M152" t="str">
            <v>Community</v>
          </cell>
          <cell r="N152" t="str">
            <v>Regional community services</v>
          </cell>
          <cell r="O152" t="str">
            <v>Regional social housing</v>
          </cell>
          <cell r="P152" t="str">
            <v>Community</v>
          </cell>
          <cell r="Q152" t="str">
            <v>Regional community services</v>
          </cell>
          <cell r="R152" t="str">
            <v>Regional social housing</v>
          </cell>
          <cell r="S152" t="str">
            <v>A1022005</v>
          </cell>
          <cell r="T152" t="str">
            <v>A1022005</v>
          </cell>
          <cell r="U152" t="str">
            <v>Regional community houses</v>
          </cell>
          <cell r="V152" t="str">
            <v>L050</v>
          </cell>
          <cell r="W152" t="str">
            <v>Regional</v>
          </cell>
          <cell r="X152" t="str">
            <v>PL40810</v>
          </cell>
          <cell r="Y152" t="str">
            <v>Expense</v>
          </cell>
          <cell r="Z152">
            <v>20110701</v>
          </cell>
          <cell r="AA152">
            <v>20220630</v>
          </cell>
          <cell r="AB152">
            <v>1</v>
          </cell>
          <cell r="AC152" t="str">
            <v>Programme</v>
          </cell>
          <cell r="AD152">
            <v>0</v>
          </cell>
          <cell r="AE152">
            <v>0</v>
          </cell>
          <cell r="AF152">
            <v>0</v>
          </cell>
          <cell r="AG152">
            <v>1</v>
          </cell>
          <cell r="AH152">
            <v>9</v>
          </cell>
          <cell r="AI152" t="str">
            <v>Social Housing</v>
          </cell>
          <cell r="AJ152" t="str">
            <v>Buildings (Capex)</v>
          </cell>
          <cell r="AK152">
            <v>75</v>
          </cell>
          <cell r="AM152">
            <v>1</v>
          </cell>
          <cell r="AS152">
            <v>21000</v>
          </cell>
          <cell r="AT152">
            <v>3000</v>
          </cell>
          <cell r="AU152">
            <v>7000</v>
          </cell>
          <cell r="AW152">
            <v>8000</v>
          </cell>
          <cell r="AX152">
            <v>2000</v>
          </cell>
          <cell r="AY152">
            <v>22000</v>
          </cell>
          <cell r="AZ152">
            <v>9000</v>
          </cell>
          <cell r="BA152">
            <v>8500</v>
          </cell>
          <cell r="BB152">
            <v>8500</v>
          </cell>
          <cell r="BC152">
            <v>8500</v>
          </cell>
          <cell r="BD152">
            <v>3.1E-2</v>
          </cell>
          <cell r="BE152">
            <v>6.1930000000000041E-2</v>
          </cell>
          <cell r="BF152">
            <v>9.3787900000000146E-2</v>
          </cell>
          <cell r="BG152">
            <v>0.12878911280000027</v>
          </cell>
          <cell r="BH152">
            <v>0.16491036440960039</v>
          </cell>
          <cell r="BI152">
            <v>0.19869276497747879</v>
          </cell>
          <cell r="BJ152">
            <v>0.23225616239684821</v>
          </cell>
          <cell r="BK152">
            <v>0.27045610343115034</v>
          </cell>
          <cell r="BL152">
            <v>0.31238115484437823</v>
          </cell>
          <cell r="BM152">
            <v>0.35568973295424255</v>
          </cell>
          <cell r="BN152">
            <v>0</v>
          </cell>
          <cell r="BO152">
            <v>93</v>
          </cell>
          <cell r="BP152">
            <v>433.51000000000028</v>
          </cell>
          <cell r="BQ152">
            <v>0</v>
          </cell>
          <cell r="BR152">
            <v>1030.3129024000023</v>
          </cell>
          <cell r="BS152">
            <v>329.82072881920078</v>
          </cell>
          <cell r="BT152">
            <v>4371.2408295045334</v>
          </cell>
          <cell r="BU152">
            <v>2090.3054615716337</v>
          </cell>
          <cell r="BV152">
            <v>2298.8768791647781</v>
          </cell>
          <cell r="BW152">
            <v>2655.2398161772148</v>
          </cell>
          <cell r="BX152">
            <v>3023.3627301110619</v>
          </cell>
          <cell r="BY152">
            <v>21000</v>
          </cell>
          <cell r="BZ152">
            <v>3093</v>
          </cell>
          <cell r="CA152">
            <v>7433.51</v>
          </cell>
          <cell r="CB152">
            <v>0</v>
          </cell>
          <cell r="CC152">
            <v>9030.3129024000027</v>
          </cell>
          <cell r="CD152">
            <v>2329.8207288192007</v>
          </cell>
          <cell r="CE152">
            <v>26371.240829504532</v>
          </cell>
          <cell r="CF152">
            <v>11090.305461571634</v>
          </cell>
          <cell r="CG152">
            <v>10798.876879164778</v>
          </cell>
          <cell r="CH152">
            <v>11155.239816177214</v>
          </cell>
          <cell r="CI152">
            <v>11523.362730111061</v>
          </cell>
          <cell r="CK152">
            <v>0</v>
          </cell>
          <cell r="CL152">
            <v>0</v>
          </cell>
          <cell r="CM152">
            <v>0</v>
          </cell>
          <cell r="CN152">
            <v>0</v>
          </cell>
          <cell r="CO152">
            <v>0</v>
          </cell>
          <cell r="CP152">
            <v>0</v>
          </cell>
          <cell r="CQ152">
            <v>0</v>
          </cell>
          <cell r="CR152">
            <v>0</v>
          </cell>
          <cell r="CS152">
            <v>0</v>
          </cell>
          <cell r="CT152">
            <v>0</v>
          </cell>
          <cell r="CU152">
            <v>0</v>
          </cell>
          <cell r="CW152">
            <v>0</v>
          </cell>
          <cell r="CX152">
            <v>0</v>
          </cell>
          <cell r="CY152">
            <v>0</v>
          </cell>
          <cell r="CZ152">
            <v>0</v>
          </cell>
          <cell r="DA152">
            <v>0</v>
          </cell>
          <cell r="DB152">
            <v>0</v>
          </cell>
          <cell r="DC152">
            <v>0</v>
          </cell>
          <cell r="DD152">
            <v>0</v>
          </cell>
          <cell r="DE152">
            <v>0</v>
          </cell>
          <cell r="DF152">
            <v>0</v>
          </cell>
          <cell r="DG152">
            <v>0</v>
          </cell>
          <cell r="DI152">
            <v>21000</v>
          </cell>
          <cell r="DJ152">
            <v>3093</v>
          </cell>
          <cell r="DK152">
            <v>7433.51</v>
          </cell>
          <cell r="DL152">
            <v>0</v>
          </cell>
          <cell r="DM152">
            <v>9030.3129024000027</v>
          </cell>
          <cell r="DN152">
            <v>2329.8207288192007</v>
          </cell>
          <cell r="DO152">
            <v>26371.240829504532</v>
          </cell>
          <cell r="DP152">
            <v>11090.305461571634</v>
          </cell>
          <cell r="DQ152">
            <v>10798.876879164778</v>
          </cell>
          <cell r="DR152">
            <v>11155.239816177214</v>
          </cell>
          <cell r="DS152">
            <v>11523.362730111061</v>
          </cell>
          <cell r="DU152" t="str">
            <v>FDC PR035 005</v>
          </cell>
          <cell r="DV152">
            <v>0</v>
          </cell>
          <cell r="DW152">
            <v>0</v>
          </cell>
          <cell r="DX152">
            <v>1</v>
          </cell>
          <cell r="DY152">
            <v>76500</v>
          </cell>
          <cell r="DZ152">
            <v>92825.669347748422</v>
          </cell>
          <cell r="EB152">
            <v>92825.669347748422</v>
          </cell>
          <cell r="EC152" t="str">
            <v>Def</v>
          </cell>
          <cell r="ED152" t="str">
            <v>nonDC</v>
          </cell>
        </row>
        <row r="153">
          <cell r="D153" t="str">
            <v>PC2010405</v>
          </cell>
          <cell r="E153" t="str">
            <v>Lawrie Ave Renewal</v>
          </cell>
          <cell r="F153" t="str">
            <v>Auckland Council</v>
          </cell>
          <cell r="G153" t="str">
            <v>Community development, arts and culture</v>
          </cell>
          <cell r="H153" t="str">
            <v>E160540</v>
          </cell>
          <cell r="I153" t="str">
            <v>Community facilities south management</v>
          </cell>
          <cell r="J153" t="str">
            <v>Community</v>
          </cell>
          <cell r="K153" t="str">
            <v>Regional community services</v>
          </cell>
          <cell r="L153" t="str">
            <v>Regional social housing</v>
          </cell>
          <cell r="M153" t="str">
            <v>Community</v>
          </cell>
          <cell r="N153" t="str">
            <v>Regional community services</v>
          </cell>
          <cell r="O153" t="str">
            <v>Regional social housing</v>
          </cell>
          <cell r="P153" t="str">
            <v>Community</v>
          </cell>
          <cell r="Q153" t="str">
            <v>Regional community services</v>
          </cell>
          <cell r="R153" t="str">
            <v>Regional social housing</v>
          </cell>
          <cell r="S153" t="str">
            <v>A1022005</v>
          </cell>
          <cell r="T153" t="str">
            <v>A1022005</v>
          </cell>
          <cell r="U153" t="str">
            <v>Regional community houses</v>
          </cell>
          <cell r="V153" t="str">
            <v>L050</v>
          </cell>
          <cell r="W153" t="str">
            <v>Regional</v>
          </cell>
          <cell r="X153" t="str">
            <v>PL40810</v>
          </cell>
          <cell r="Y153" t="str">
            <v>Expense</v>
          </cell>
          <cell r="Z153">
            <v>20120701</v>
          </cell>
          <cell r="AA153">
            <v>20220630</v>
          </cell>
          <cell r="AB153">
            <v>1</v>
          </cell>
          <cell r="AC153" t="str">
            <v>Programme</v>
          </cell>
          <cell r="AD153">
            <v>0</v>
          </cell>
          <cell r="AE153">
            <v>0</v>
          </cell>
          <cell r="AF153">
            <v>0</v>
          </cell>
          <cell r="AG153">
            <v>1</v>
          </cell>
          <cell r="AH153">
            <v>9</v>
          </cell>
          <cell r="AI153" t="str">
            <v>Social Housing</v>
          </cell>
          <cell r="AJ153" t="str">
            <v>Buildings (Capex)</v>
          </cell>
          <cell r="AK153">
            <v>75</v>
          </cell>
          <cell r="AM153">
            <v>1</v>
          </cell>
          <cell r="AT153">
            <v>3000</v>
          </cell>
          <cell r="AU153">
            <v>6000</v>
          </cell>
          <cell r="AW153">
            <v>15000</v>
          </cell>
          <cell r="AX153">
            <v>15000</v>
          </cell>
          <cell r="AY153">
            <v>4000</v>
          </cell>
          <cell r="AZ153">
            <v>8000</v>
          </cell>
          <cell r="BA153">
            <v>8500</v>
          </cell>
          <cell r="BB153">
            <v>8500</v>
          </cell>
          <cell r="BC153">
            <v>8500</v>
          </cell>
          <cell r="BD153">
            <v>3.1E-2</v>
          </cell>
          <cell r="BE153">
            <v>6.1930000000000041E-2</v>
          </cell>
          <cell r="BF153">
            <v>9.3787900000000146E-2</v>
          </cell>
          <cell r="BG153">
            <v>0.12878911280000027</v>
          </cell>
          <cell r="BH153">
            <v>0.16491036440960039</v>
          </cell>
          <cell r="BI153">
            <v>0.19869276497747879</v>
          </cell>
          <cell r="BJ153">
            <v>0.23225616239684821</v>
          </cell>
          <cell r="BK153">
            <v>0.27045610343115034</v>
          </cell>
          <cell r="BL153">
            <v>0.31238115484437823</v>
          </cell>
          <cell r="BM153">
            <v>0.35568973295424255</v>
          </cell>
          <cell r="BN153">
            <v>0</v>
          </cell>
          <cell r="BO153">
            <v>93</v>
          </cell>
          <cell r="BP153">
            <v>371.58000000000027</v>
          </cell>
          <cell r="BQ153">
            <v>0</v>
          </cell>
          <cell r="BR153">
            <v>1931.8366920000042</v>
          </cell>
          <cell r="BS153">
            <v>2473.6554661440059</v>
          </cell>
          <cell r="BT153">
            <v>794.77105990991515</v>
          </cell>
          <cell r="BU153">
            <v>1858.0492991747856</v>
          </cell>
          <cell r="BV153">
            <v>2298.8768791647781</v>
          </cell>
          <cell r="BW153">
            <v>2655.2398161772148</v>
          </cell>
          <cell r="BX153">
            <v>3023.3627301110619</v>
          </cell>
          <cell r="BY153">
            <v>0</v>
          </cell>
          <cell r="BZ153">
            <v>3093</v>
          </cell>
          <cell r="CA153">
            <v>6371.58</v>
          </cell>
          <cell r="CB153">
            <v>0</v>
          </cell>
          <cell r="CC153">
            <v>16931.836692000004</v>
          </cell>
          <cell r="CD153">
            <v>17473.655466144006</v>
          </cell>
          <cell r="CE153">
            <v>4794.7710599099155</v>
          </cell>
          <cell r="CF153">
            <v>9858.0492991747851</v>
          </cell>
          <cell r="CG153">
            <v>10798.876879164778</v>
          </cell>
          <cell r="CH153">
            <v>11155.239816177214</v>
          </cell>
          <cell r="CI153">
            <v>11523.362730111061</v>
          </cell>
          <cell r="CK153">
            <v>0</v>
          </cell>
          <cell r="CL153">
            <v>0</v>
          </cell>
          <cell r="CM153">
            <v>0</v>
          </cell>
          <cell r="CN153">
            <v>0</v>
          </cell>
          <cell r="CO153">
            <v>0</v>
          </cell>
          <cell r="CP153">
            <v>0</v>
          </cell>
          <cell r="CQ153">
            <v>0</v>
          </cell>
          <cell r="CR153">
            <v>0</v>
          </cell>
          <cell r="CS153">
            <v>0</v>
          </cell>
          <cell r="CT153">
            <v>0</v>
          </cell>
          <cell r="CU153">
            <v>0</v>
          </cell>
          <cell r="CW153">
            <v>0</v>
          </cell>
          <cell r="CX153">
            <v>0</v>
          </cell>
          <cell r="CY153">
            <v>0</v>
          </cell>
          <cell r="CZ153">
            <v>0</v>
          </cell>
          <cell r="DA153">
            <v>0</v>
          </cell>
          <cell r="DB153">
            <v>0</v>
          </cell>
          <cell r="DC153">
            <v>0</v>
          </cell>
          <cell r="DD153">
            <v>0</v>
          </cell>
          <cell r="DE153">
            <v>0</v>
          </cell>
          <cell r="DF153">
            <v>0</v>
          </cell>
          <cell r="DG153">
            <v>0</v>
          </cell>
          <cell r="DI153">
            <v>0</v>
          </cell>
          <cell r="DJ153">
            <v>3093</v>
          </cell>
          <cell r="DK153">
            <v>6371.58</v>
          </cell>
          <cell r="DL153">
            <v>0</v>
          </cell>
          <cell r="DM153">
            <v>16931.836692000004</v>
          </cell>
          <cell r="DN153">
            <v>17473.655466144006</v>
          </cell>
          <cell r="DO153">
            <v>4794.7710599099155</v>
          </cell>
          <cell r="DP153">
            <v>9858.0492991747851</v>
          </cell>
          <cell r="DQ153">
            <v>10798.876879164778</v>
          </cell>
          <cell r="DR153">
            <v>11155.239816177214</v>
          </cell>
          <cell r="DS153">
            <v>11523.362730111061</v>
          </cell>
          <cell r="DU153" t="str">
            <v>FDC PR035 006</v>
          </cell>
          <cell r="DV153">
            <v>0</v>
          </cell>
          <cell r="DW153">
            <v>0</v>
          </cell>
          <cell r="DX153">
            <v>1</v>
          </cell>
          <cell r="DY153">
            <v>76500</v>
          </cell>
          <cell r="DZ153">
            <v>92000.371942681755</v>
          </cell>
          <cell r="EB153">
            <v>92000.371942681755</v>
          </cell>
          <cell r="EC153" t="str">
            <v>Def</v>
          </cell>
          <cell r="ED153" t="str">
            <v>nonDC</v>
          </cell>
        </row>
        <row r="154">
          <cell r="D154" t="str">
            <v>PC2010406</v>
          </cell>
          <cell r="E154" t="str">
            <v>Elderly Housing Renew (Franklin)</v>
          </cell>
          <cell r="F154" t="str">
            <v>Auckland Council</v>
          </cell>
          <cell r="G154" t="str">
            <v>Community development, arts and culture</v>
          </cell>
          <cell r="H154" t="str">
            <v>E160540</v>
          </cell>
          <cell r="I154" t="str">
            <v>Community facilities south management</v>
          </cell>
          <cell r="J154" t="str">
            <v>Community</v>
          </cell>
          <cell r="K154" t="str">
            <v>Regional community services</v>
          </cell>
          <cell r="L154" t="str">
            <v>Regional social housing</v>
          </cell>
          <cell r="M154" t="str">
            <v>Community</v>
          </cell>
          <cell r="N154" t="str">
            <v>Regional community services</v>
          </cell>
          <cell r="O154" t="str">
            <v>Regional social housing</v>
          </cell>
          <cell r="P154" t="str">
            <v>Community</v>
          </cell>
          <cell r="Q154" t="str">
            <v>Regional community services</v>
          </cell>
          <cell r="R154" t="str">
            <v>Regional social housing</v>
          </cell>
          <cell r="S154" t="str">
            <v>A1022005</v>
          </cell>
          <cell r="T154" t="str">
            <v>A1022005</v>
          </cell>
          <cell r="U154" t="str">
            <v>Regional community houses</v>
          </cell>
          <cell r="V154" t="str">
            <v>L050</v>
          </cell>
          <cell r="W154" t="str">
            <v>Regional</v>
          </cell>
          <cell r="X154" t="str">
            <v>PL40810</v>
          </cell>
          <cell r="Y154" t="str">
            <v>Expense</v>
          </cell>
          <cell r="Z154">
            <v>20100701</v>
          </cell>
          <cell r="AA154">
            <v>20220630</v>
          </cell>
          <cell r="AB154">
            <v>1</v>
          </cell>
          <cell r="AC154" t="str">
            <v>Programme</v>
          </cell>
          <cell r="AD154">
            <v>0</v>
          </cell>
          <cell r="AE154">
            <v>0</v>
          </cell>
          <cell r="AF154">
            <v>0</v>
          </cell>
          <cell r="AG154">
            <v>1</v>
          </cell>
          <cell r="AH154">
            <v>9</v>
          </cell>
          <cell r="AI154" t="str">
            <v>Social Housing</v>
          </cell>
          <cell r="AJ154" t="str">
            <v>Buildings (Capex)</v>
          </cell>
          <cell r="AK154">
            <v>75</v>
          </cell>
          <cell r="AM154">
            <v>1</v>
          </cell>
          <cell r="AS154">
            <v>16450</v>
          </cell>
          <cell r="AT154">
            <v>10000</v>
          </cell>
          <cell r="AU154">
            <v>10000</v>
          </cell>
          <cell r="AV154">
            <v>10000</v>
          </cell>
          <cell r="AW154">
            <v>10000</v>
          </cell>
          <cell r="AX154">
            <v>10000</v>
          </cell>
          <cell r="AY154">
            <v>10000</v>
          </cell>
          <cell r="AZ154">
            <v>10000</v>
          </cell>
          <cell r="BA154">
            <v>10000</v>
          </cell>
          <cell r="BB154">
            <v>10000</v>
          </cell>
          <cell r="BC154">
            <v>10000</v>
          </cell>
          <cell r="BD154">
            <v>3.1E-2</v>
          </cell>
          <cell r="BE154">
            <v>6.1930000000000041E-2</v>
          </cell>
          <cell r="BF154">
            <v>9.3787900000000146E-2</v>
          </cell>
          <cell r="BG154">
            <v>0.12878911280000027</v>
          </cell>
          <cell r="BH154">
            <v>0.16491036440960039</v>
          </cell>
          <cell r="BI154">
            <v>0.19869276497747879</v>
          </cell>
          <cell r="BJ154">
            <v>0.23225616239684821</v>
          </cell>
          <cell r="BK154">
            <v>0.27045610343115034</v>
          </cell>
          <cell r="BL154">
            <v>0.31238115484437823</v>
          </cell>
          <cell r="BM154">
            <v>0.35568973295424255</v>
          </cell>
          <cell r="BN154">
            <v>0</v>
          </cell>
          <cell r="BO154">
            <v>310</v>
          </cell>
          <cell r="BP154">
            <v>619.30000000000041</v>
          </cell>
          <cell r="BQ154">
            <v>937.8790000000015</v>
          </cell>
          <cell r="BR154">
            <v>1287.8911280000027</v>
          </cell>
          <cell r="BS154">
            <v>1649.1036440960038</v>
          </cell>
          <cell r="BT154">
            <v>1986.9276497747878</v>
          </cell>
          <cell r="BU154">
            <v>2322.5616239684823</v>
          </cell>
          <cell r="BV154">
            <v>2704.5610343115036</v>
          </cell>
          <cell r="BW154">
            <v>3123.8115484437822</v>
          </cell>
          <cell r="BX154">
            <v>3556.8973295424257</v>
          </cell>
          <cell r="BY154">
            <v>16450</v>
          </cell>
          <cell r="BZ154">
            <v>10310</v>
          </cell>
          <cell r="CA154">
            <v>10619.300000000001</v>
          </cell>
          <cell r="CB154">
            <v>10937.879000000001</v>
          </cell>
          <cell r="CC154">
            <v>11287.891128000003</v>
          </cell>
          <cell r="CD154">
            <v>11649.103644096003</v>
          </cell>
          <cell r="CE154">
            <v>11986.927649774789</v>
          </cell>
          <cell r="CF154">
            <v>12322.561623968482</v>
          </cell>
          <cell r="CG154">
            <v>12704.561034311504</v>
          </cell>
          <cell r="CH154">
            <v>13123.811548443782</v>
          </cell>
          <cell r="CI154">
            <v>13556.897329542426</v>
          </cell>
          <cell r="CK154">
            <v>0</v>
          </cell>
          <cell r="CL154">
            <v>0</v>
          </cell>
          <cell r="CM154">
            <v>0</v>
          </cell>
          <cell r="CN154">
            <v>0</v>
          </cell>
          <cell r="CO154">
            <v>0</v>
          </cell>
          <cell r="CP154">
            <v>0</v>
          </cell>
          <cell r="CQ154">
            <v>0</v>
          </cell>
          <cell r="CR154">
            <v>0</v>
          </cell>
          <cell r="CS154">
            <v>0</v>
          </cell>
          <cell r="CT154">
            <v>0</v>
          </cell>
          <cell r="CU154">
            <v>0</v>
          </cell>
          <cell r="CW154">
            <v>0</v>
          </cell>
          <cell r="CX154">
            <v>0</v>
          </cell>
          <cell r="CY154">
            <v>0</v>
          </cell>
          <cell r="CZ154">
            <v>0</v>
          </cell>
          <cell r="DA154">
            <v>0</v>
          </cell>
          <cell r="DB154">
            <v>0</v>
          </cell>
          <cell r="DC154">
            <v>0</v>
          </cell>
          <cell r="DD154">
            <v>0</v>
          </cell>
          <cell r="DE154">
            <v>0</v>
          </cell>
          <cell r="DF154">
            <v>0</v>
          </cell>
          <cell r="DG154">
            <v>0</v>
          </cell>
          <cell r="DI154">
            <v>16450</v>
          </cell>
          <cell r="DJ154">
            <v>10310</v>
          </cell>
          <cell r="DK154">
            <v>10619.300000000001</v>
          </cell>
          <cell r="DL154">
            <v>10937.879000000001</v>
          </cell>
          <cell r="DM154">
            <v>11287.891128000003</v>
          </cell>
          <cell r="DN154">
            <v>11649.103644096003</v>
          </cell>
          <cell r="DO154">
            <v>11986.927649774789</v>
          </cell>
          <cell r="DP154">
            <v>12322.561623968482</v>
          </cell>
          <cell r="DQ154">
            <v>12704.561034311504</v>
          </cell>
          <cell r="DR154">
            <v>13123.811548443782</v>
          </cell>
          <cell r="DS154">
            <v>13556.897329542426</v>
          </cell>
          <cell r="DU154" t="str">
            <v>FDC PR035 009</v>
          </cell>
          <cell r="DV154">
            <v>0</v>
          </cell>
          <cell r="DW154">
            <v>0</v>
          </cell>
          <cell r="DX154">
            <v>1</v>
          </cell>
          <cell r="DY154">
            <v>100000</v>
          </cell>
          <cell r="DZ154">
            <v>118498.93295813701</v>
          </cell>
          <cell r="EB154">
            <v>118498.93295813701</v>
          </cell>
          <cell r="EC154" t="str">
            <v>Def</v>
          </cell>
          <cell r="ED154" t="str">
            <v>nonDC</v>
          </cell>
        </row>
        <row r="155">
          <cell r="D155" t="str">
            <v>PC2010407</v>
          </cell>
          <cell r="E155" t="str">
            <v>Norfolk Rise Renewal</v>
          </cell>
          <cell r="F155" t="str">
            <v>Auckland Council</v>
          </cell>
          <cell r="G155" t="str">
            <v>Community development, arts and culture</v>
          </cell>
          <cell r="H155" t="str">
            <v>E160540</v>
          </cell>
          <cell r="I155" t="str">
            <v>Community facilities south management</v>
          </cell>
          <cell r="J155" t="str">
            <v>Community</v>
          </cell>
          <cell r="K155" t="str">
            <v>Regional community services</v>
          </cell>
          <cell r="L155" t="str">
            <v>Regional social housing</v>
          </cell>
          <cell r="M155" t="str">
            <v>Community</v>
          </cell>
          <cell r="N155" t="str">
            <v>Regional community services</v>
          </cell>
          <cell r="O155" t="str">
            <v>Regional social housing</v>
          </cell>
          <cell r="P155" t="str">
            <v>Community</v>
          </cell>
          <cell r="Q155" t="str">
            <v>Regional community services</v>
          </cell>
          <cell r="R155" t="str">
            <v>Regional social housing</v>
          </cell>
          <cell r="S155" t="str">
            <v>A1022005</v>
          </cell>
          <cell r="T155" t="str">
            <v>A1022005</v>
          </cell>
          <cell r="U155" t="str">
            <v>Regional community houses</v>
          </cell>
          <cell r="V155" t="str">
            <v>L050</v>
          </cell>
          <cell r="W155" t="str">
            <v>Regional</v>
          </cell>
          <cell r="X155" t="str">
            <v>PL40810</v>
          </cell>
          <cell r="Y155" t="str">
            <v>Expense</v>
          </cell>
          <cell r="Z155">
            <v>20100701</v>
          </cell>
          <cell r="AA155">
            <v>20220630</v>
          </cell>
          <cell r="AB155">
            <v>1</v>
          </cell>
          <cell r="AC155" t="str">
            <v>Programme</v>
          </cell>
          <cell r="AD155">
            <v>0</v>
          </cell>
          <cell r="AE155">
            <v>0</v>
          </cell>
          <cell r="AF155">
            <v>0</v>
          </cell>
          <cell r="AG155">
            <v>1</v>
          </cell>
          <cell r="AH155">
            <v>9</v>
          </cell>
          <cell r="AI155" t="str">
            <v>Social Housing</v>
          </cell>
          <cell r="AJ155" t="str">
            <v>Buildings (Capex)</v>
          </cell>
          <cell r="AK155">
            <v>75</v>
          </cell>
          <cell r="AM155">
            <v>1</v>
          </cell>
          <cell r="AS155">
            <v>12105</v>
          </cell>
          <cell r="AT155">
            <v>5000</v>
          </cell>
          <cell r="AU155">
            <v>6000</v>
          </cell>
          <cell r="AV155">
            <v>4000</v>
          </cell>
          <cell r="AW155">
            <v>27000</v>
          </cell>
          <cell r="AX155">
            <v>29000</v>
          </cell>
          <cell r="AY155">
            <v>6000</v>
          </cell>
          <cell r="AZ155">
            <v>1000</v>
          </cell>
          <cell r="BA155">
            <v>11000</v>
          </cell>
          <cell r="BB155">
            <v>11000</v>
          </cell>
          <cell r="BC155">
            <v>11000</v>
          </cell>
          <cell r="BD155">
            <v>3.1E-2</v>
          </cell>
          <cell r="BE155">
            <v>6.1930000000000041E-2</v>
          </cell>
          <cell r="BF155">
            <v>9.3787900000000146E-2</v>
          </cell>
          <cell r="BG155">
            <v>0.12878911280000027</v>
          </cell>
          <cell r="BH155">
            <v>0.16491036440960039</v>
          </cell>
          <cell r="BI155">
            <v>0.19869276497747879</v>
          </cell>
          <cell r="BJ155">
            <v>0.23225616239684821</v>
          </cell>
          <cell r="BK155">
            <v>0.27045610343115034</v>
          </cell>
          <cell r="BL155">
            <v>0.31238115484437823</v>
          </cell>
          <cell r="BM155">
            <v>0.35568973295424255</v>
          </cell>
          <cell r="BN155">
            <v>0</v>
          </cell>
          <cell r="BO155">
            <v>155</v>
          </cell>
          <cell r="BP155">
            <v>371.58000000000027</v>
          </cell>
          <cell r="BQ155">
            <v>375.1516000000006</v>
          </cell>
          <cell r="BR155">
            <v>3477.3060456000071</v>
          </cell>
          <cell r="BS155">
            <v>4782.4005678784115</v>
          </cell>
          <cell r="BT155">
            <v>1192.1565898648728</v>
          </cell>
          <cell r="BU155">
            <v>232.2561623968482</v>
          </cell>
          <cell r="BV155">
            <v>2975.0171377426536</v>
          </cell>
          <cell r="BW155">
            <v>3436.1927032881604</v>
          </cell>
          <cell r="BX155">
            <v>3912.5870624966683</v>
          </cell>
          <cell r="BY155">
            <v>12105</v>
          </cell>
          <cell r="BZ155">
            <v>5155</v>
          </cell>
          <cell r="CA155">
            <v>6371.58</v>
          </cell>
          <cell r="CB155">
            <v>4375.1516000000011</v>
          </cell>
          <cell r="CC155">
            <v>30477.306045600006</v>
          </cell>
          <cell r="CD155">
            <v>33782.400567878409</v>
          </cell>
          <cell r="CE155">
            <v>7192.1565898648732</v>
          </cell>
          <cell r="CF155">
            <v>1232.2561623968481</v>
          </cell>
          <cell r="CG155">
            <v>13975.017137742654</v>
          </cell>
          <cell r="CH155">
            <v>14436.192703288161</v>
          </cell>
          <cell r="CI155">
            <v>14912.587062496668</v>
          </cell>
          <cell r="CK155">
            <v>0</v>
          </cell>
          <cell r="CL155">
            <v>0</v>
          </cell>
          <cell r="CM155">
            <v>0</v>
          </cell>
          <cell r="CN155">
            <v>0</v>
          </cell>
          <cell r="CO155">
            <v>0</v>
          </cell>
          <cell r="CP155">
            <v>0</v>
          </cell>
          <cell r="CQ155">
            <v>0</v>
          </cell>
          <cell r="CR155">
            <v>0</v>
          </cell>
          <cell r="CS155">
            <v>0</v>
          </cell>
          <cell r="CT155">
            <v>0</v>
          </cell>
          <cell r="CU155">
            <v>0</v>
          </cell>
          <cell r="CW155">
            <v>0</v>
          </cell>
          <cell r="CX155">
            <v>0</v>
          </cell>
          <cell r="CY155">
            <v>0</v>
          </cell>
          <cell r="CZ155">
            <v>0</v>
          </cell>
          <cell r="DA155">
            <v>0</v>
          </cell>
          <cell r="DB155">
            <v>0</v>
          </cell>
          <cell r="DC155">
            <v>0</v>
          </cell>
          <cell r="DD155">
            <v>0</v>
          </cell>
          <cell r="DE155">
            <v>0</v>
          </cell>
          <cell r="DF155">
            <v>0</v>
          </cell>
          <cell r="DG155">
            <v>0</v>
          </cell>
          <cell r="DI155">
            <v>12105</v>
          </cell>
          <cell r="DJ155">
            <v>5155</v>
          </cell>
          <cell r="DK155">
            <v>6371.58</v>
          </cell>
          <cell r="DL155">
            <v>4375.1516000000011</v>
          </cell>
          <cell r="DM155">
            <v>30477.306045600006</v>
          </cell>
          <cell r="DN155">
            <v>33782.400567878409</v>
          </cell>
          <cell r="DO155">
            <v>7192.1565898648732</v>
          </cell>
          <cell r="DP155">
            <v>1232.2561623968481</v>
          </cell>
          <cell r="DQ155">
            <v>13975.017137742654</v>
          </cell>
          <cell r="DR155">
            <v>14436.192703288161</v>
          </cell>
          <cell r="DS155">
            <v>14912.587062496668</v>
          </cell>
          <cell r="DU155" t="str">
            <v>FDC PR035 007</v>
          </cell>
          <cell r="DV155">
            <v>0</v>
          </cell>
          <cell r="DW155">
            <v>0</v>
          </cell>
          <cell r="DX155">
            <v>1</v>
          </cell>
          <cell r="DY155">
            <v>111000</v>
          </cell>
          <cell r="DZ155">
            <v>131909.64786926765</v>
          </cell>
          <cell r="EB155">
            <v>131909.64786926765</v>
          </cell>
          <cell r="EC155" t="str">
            <v>Def</v>
          </cell>
          <cell r="ED155" t="str">
            <v>nonDC</v>
          </cell>
        </row>
        <row r="156">
          <cell r="D156" t="str">
            <v>PC2010408</v>
          </cell>
          <cell r="E156" t="str">
            <v>Parkway New Catports</v>
          </cell>
          <cell r="F156" t="str">
            <v>Auckland Council</v>
          </cell>
          <cell r="G156" t="str">
            <v>Community development, arts and culture</v>
          </cell>
          <cell r="H156" t="str">
            <v>E160540</v>
          </cell>
          <cell r="I156" t="str">
            <v>Community facilities south management</v>
          </cell>
          <cell r="J156" t="str">
            <v>Community</v>
          </cell>
          <cell r="K156" t="str">
            <v>Regional community services</v>
          </cell>
          <cell r="L156" t="str">
            <v>Regional social housing</v>
          </cell>
          <cell r="M156" t="str">
            <v>Community</v>
          </cell>
          <cell r="N156" t="str">
            <v>Regional community services</v>
          </cell>
          <cell r="O156" t="str">
            <v>Regional social housing</v>
          </cell>
          <cell r="P156" t="str">
            <v>Community</v>
          </cell>
          <cell r="Q156" t="str">
            <v>Regional community services</v>
          </cell>
          <cell r="R156" t="str">
            <v>Regional social housing</v>
          </cell>
          <cell r="S156" t="str">
            <v>A1022005</v>
          </cell>
          <cell r="T156" t="str">
            <v>A1022005</v>
          </cell>
          <cell r="U156" t="str">
            <v>Regional community houses</v>
          </cell>
          <cell r="V156" t="str">
            <v>L050</v>
          </cell>
          <cell r="W156" t="str">
            <v>Regional</v>
          </cell>
          <cell r="X156" t="str">
            <v>PL40810</v>
          </cell>
          <cell r="Y156" t="str">
            <v>Expense</v>
          </cell>
          <cell r="Z156">
            <v>20130701</v>
          </cell>
          <cell r="AA156">
            <v>20140630</v>
          </cell>
          <cell r="AB156">
            <v>2</v>
          </cell>
          <cell r="AC156" t="str">
            <v>Discrete</v>
          </cell>
          <cell r="AD156">
            <v>1</v>
          </cell>
          <cell r="AE156">
            <v>0</v>
          </cell>
          <cell r="AF156">
            <v>0</v>
          </cell>
          <cell r="AG156">
            <v>0</v>
          </cell>
          <cell r="AH156">
            <v>9</v>
          </cell>
          <cell r="AI156" t="str">
            <v>Social Housing</v>
          </cell>
          <cell r="AJ156" t="str">
            <v>Buildings (Capex)</v>
          </cell>
          <cell r="AK156">
            <v>75</v>
          </cell>
          <cell r="AM156">
            <v>1</v>
          </cell>
          <cell r="AU156">
            <v>70000</v>
          </cell>
          <cell r="BD156">
            <v>3.1E-2</v>
          </cell>
          <cell r="BE156">
            <v>6.1930000000000041E-2</v>
          </cell>
          <cell r="BF156">
            <v>9.3787900000000146E-2</v>
          </cell>
          <cell r="BG156">
            <v>0.12878911280000027</v>
          </cell>
          <cell r="BH156">
            <v>0.16491036440960039</v>
          </cell>
          <cell r="BI156">
            <v>0.19869276497747879</v>
          </cell>
          <cell r="BJ156">
            <v>0.23225616239684821</v>
          </cell>
          <cell r="BK156">
            <v>0.27045610343115034</v>
          </cell>
          <cell r="BL156">
            <v>0.31238115484437823</v>
          </cell>
          <cell r="BM156">
            <v>0.35568973295424255</v>
          </cell>
          <cell r="BN156">
            <v>0</v>
          </cell>
          <cell r="BO156">
            <v>0</v>
          </cell>
          <cell r="BP156">
            <v>4335.1000000000031</v>
          </cell>
          <cell r="BQ156">
            <v>0</v>
          </cell>
          <cell r="BR156">
            <v>0</v>
          </cell>
          <cell r="BS156">
            <v>0</v>
          </cell>
          <cell r="BT156">
            <v>0</v>
          </cell>
          <cell r="BU156">
            <v>0</v>
          </cell>
          <cell r="BV156">
            <v>0</v>
          </cell>
          <cell r="BW156">
            <v>0</v>
          </cell>
          <cell r="BX156">
            <v>0</v>
          </cell>
          <cell r="BY156">
            <v>0</v>
          </cell>
          <cell r="BZ156">
            <v>0</v>
          </cell>
          <cell r="CA156">
            <v>74335.100000000006</v>
          </cell>
          <cell r="CB156">
            <v>0</v>
          </cell>
          <cell r="CC156">
            <v>0</v>
          </cell>
          <cell r="CD156">
            <v>0</v>
          </cell>
          <cell r="CE156">
            <v>0</v>
          </cell>
          <cell r="CF156">
            <v>0</v>
          </cell>
          <cell r="CG156">
            <v>0</v>
          </cell>
          <cell r="CH156">
            <v>0</v>
          </cell>
          <cell r="CI156">
            <v>0</v>
          </cell>
          <cell r="CK156">
            <v>0</v>
          </cell>
          <cell r="CL156">
            <v>0</v>
          </cell>
          <cell r="CM156">
            <v>74335.100000000006</v>
          </cell>
          <cell r="CN156">
            <v>0</v>
          </cell>
          <cell r="CO156">
            <v>0</v>
          </cell>
          <cell r="CP156">
            <v>0</v>
          </cell>
          <cell r="CQ156">
            <v>0</v>
          </cell>
          <cell r="CR156">
            <v>0</v>
          </cell>
          <cell r="CS156">
            <v>0</v>
          </cell>
          <cell r="CT156">
            <v>0</v>
          </cell>
          <cell r="CU156">
            <v>0</v>
          </cell>
          <cell r="CW156">
            <v>0</v>
          </cell>
          <cell r="CX156">
            <v>0</v>
          </cell>
          <cell r="CY156">
            <v>0</v>
          </cell>
          <cell r="CZ156">
            <v>0</v>
          </cell>
          <cell r="DA156">
            <v>0</v>
          </cell>
          <cell r="DB156">
            <v>0</v>
          </cell>
          <cell r="DC156">
            <v>0</v>
          </cell>
          <cell r="DD156">
            <v>0</v>
          </cell>
          <cell r="DE156">
            <v>0</v>
          </cell>
          <cell r="DF156">
            <v>0</v>
          </cell>
          <cell r="DG156">
            <v>0</v>
          </cell>
          <cell r="DI156">
            <v>0</v>
          </cell>
          <cell r="DJ156">
            <v>0</v>
          </cell>
          <cell r="DK156">
            <v>0</v>
          </cell>
          <cell r="DL156">
            <v>0</v>
          </cell>
          <cell r="DM156">
            <v>0</v>
          </cell>
          <cell r="DN156">
            <v>0</v>
          </cell>
          <cell r="DO156">
            <v>0</v>
          </cell>
          <cell r="DP156">
            <v>0</v>
          </cell>
          <cell r="DQ156">
            <v>0</v>
          </cell>
          <cell r="DR156">
            <v>0</v>
          </cell>
          <cell r="DS156">
            <v>0</v>
          </cell>
          <cell r="DU156" t="str">
            <v>FDC PR041 002</v>
          </cell>
          <cell r="DV156">
            <v>0</v>
          </cell>
          <cell r="DW156">
            <v>0</v>
          </cell>
          <cell r="DX156">
            <v>1</v>
          </cell>
          <cell r="DY156">
            <v>70000</v>
          </cell>
          <cell r="DZ156">
            <v>74335.100000000006</v>
          </cell>
          <cell r="EB156">
            <v>74335.100000000006</v>
          </cell>
          <cell r="EC156" t="str">
            <v>Def</v>
          </cell>
          <cell r="ED156" t="str">
            <v>nonDC</v>
          </cell>
        </row>
        <row r="157">
          <cell r="D157" t="str">
            <v>PC2010409</v>
          </cell>
          <cell r="E157" t="str">
            <v>Parkway Renewal</v>
          </cell>
          <cell r="F157" t="str">
            <v>Auckland Council</v>
          </cell>
          <cell r="G157" t="str">
            <v>Community development, arts and culture</v>
          </cell>
          <cell r="H157" t="str">
            <v>E160540</v>
          </cell>
          <cell r="I157" t="str">
            <v>Community facilities south management</v>
          </cell>
          <cell r="J157" t="str">
            <v>Community</v>
          </cell>
          <cell r="K157" t="str">
            <v>Regional community services</v>
          </cell>
          <cell r="L157" t="str">
            <v>Regional social housing</v>
          </cell>
          <cell r="M157" t="str">
            <v>Community</v>
          </cell>
          <cell r="N157" t="str">
            <v>Regional community services</v>
          </cell>
          <cell r="O157" t="str">
            <v>Regional social housing</v>
          </cell>
          <cell r="P157" t="str">
            <v>Community</v>
          </cell>
          <cell r="Q157" t="str">
            <v>Regional community services</v>
          </cell>
          <cell r="R157" t="str">
            <v>Regional social housing</v>
          </cell>
          <cell r="S157" t="str">
            <v>A1022005</v>
          </cell>
          <cell r="T157" t="str">
            <v>A1022005</v>
          </cell>
          <cell r="U157" t="str">
            <v>Regional community houses</v>
          </cell>
          <cell r="V157" t="str">
            <v>L050</v>
          </cell>
          <cell r="W157" t="str">
            <v>Regional</v>
          </cell>
          <cell r="X157" t="str">
            <v>PL40810</v>
          </cell>
          <cell r="Y157" t="str">
            <v>Expense</v>
          </cell>
          <cell r="Z157">
            <v>20100701</v>
          </cell>
          <cell r="AA157">
            <v>20220630</v>
          </cell>
          <cell r="AB157">
            <v>1</v>
          </cell>
          <cell r="AC157" t="str">
            <v>Programme</v>
          </cell>
          <cell r="AD157">
            <v>0</v>
          </cell>
          <cell r="AE157">
            <v>0</v>
          </cell>
          <cell r="AF157">
            <v>0</v>
          </cell>
          <cell r="AG157">
            <v>1</v>
          </cell>
          <cell r="AH157">
            <v>9</v>
          </cell>
          <cell r="AI157" t="str">
            <v>Social Housing</v>
          </cell>
          <cell r="AJ157" t="str">
            <v>Buildings (Capex)</v>
          </cell>
          <cell r="AK157">
            <v>75</v>
          </cell>
          <cell r="AM157">
            <v>1</v>
          </cell>
          <cell r="AS157">
            <v>25180</v>
          </cell>
          <cell r="AT157">
            <v>37000</v>
          </cell>
          <cell r="AU157">
            <v>38000</v>
          </cell>
          <cell r="AV157">
            <v>14000</v>
          </cell>
          <cell r="AW157">
            <v>64000</v>
          </cell>
          <cell r="AX157">
            <v>47000</v>
          </cell>
          <cell r="AY157">
            <v>9000</v>
          </cell>
          <cell r="AZ157">
            <v>12000</v>
          </cell>
          <cell r="BA157">
            <v>31000</v>
          </cell>
          <cell r="BB157">
            <v>31000</v>
          </cell>
          <cell r="BC157">
            <v>31000</v>
          </cell>
          <cell r="BD157">
            <v>3.1E-2</v>
          </cell>
          <cell r="BE157">
            <v>6.1930000000000041E-2</v>
          </cell>
          <cell r="BF157">
            <v>9.3787900000000146E-2</v>
          </cell>
          <cell r="BG157">
            <v>0.12878911280000027</v>
          </cell>
          <cell r="BH157">
            <v>0.16491036440960039</v>
          </cell>
          <cell r="BI157">
            <v>0.19869276497747879</v>
          </cell>
          <cell r="BJ157">
            <v>0.23225616239684821</v>
          </cell>
          <cell r="BK157">
            <v>0.27045610343115034</v>
          </cell>
          <cell r="BL157">
            <v>0.31238115484437823</v>
          </cell>
          <cell r="BM157">
            <v>0.35568973295424255</v>
          </cell>
          <cell r="BN157">
            <v>0</v>
          </cell>
          <cell r="BO157">
            <v>1147</v>
          </cell>
          <cell r="BP157">
            <v>2353.3400000000015</v>
          </cell>
          <cell r="BQ157">
            <v>1313.0306000000021</v>
          </cell>
          <cell r="BR157">
            <v>8242.5032192000181</v>
          </cell>
          <cell r="BS157">
            <v>7750.7871272512184</v>
          </cell>
          <cell r="BT157">
            <v>1788.2348847973092</v>
          </cell>
          <cell r="BU157">
            <v>2787.0739487621786</v>
          </cell>
          <cell r="BV157">
            <v>8384.1392063656604</v>
          </cell>
          <cell r="BW157">
            <v>9683.8158001757256</v>
          </cell>
          <cell r="BX157">
            <v>11026.38172158152</v>
          </cell>
          <cell r="BY157">
            <v>25180</v>
          </cell>
          <cell r="BZ157">
            <v>38147</v>
          </cell>
          <cell r="CA157">
            <v>40353.340000000004</v>
          </cell>
          <cell r="CB157">
            <v>15313.030600000002</v>
          </cell>
          <cell r="CC157">
            <v>72242.503219200022</v>
          </cell>
          <cell r="CD157">
            <v>54750.78712725122</v>
          </cell>
          <cell r="CE157">
            <v>10788.23488479731</v>
          </cell>
          <cell r="CF157">
            <v>14787.073948762179</v>
          </cell>
          <cell r="CG157">
            <v>39384.13920636566</v>
          </cell>
          <cell r="CH157">
            <v>40683.815800175726</v>
          </cell>
          <cell r="CI157">
            <v>42026.381721581522</v>
          </cell>
          <cell r="CK157">
            <v>0</v>
          </cell>
          <cell r="CL157">
            <v>0</v>
          </cell>
          <cell r="CM157">
            <v>0</v>
          </cell>
          <cell r="CN157">
            <v>0</v>
          </cell>
          <cell r="CO157">
            <v>0</v>
          </cell>
          <cell r="CP157">
            <v>0</v>
          </cell>
          <cell r="CQ157">
            <v>0</v>
          </cell>
          <cell r="CR157">
            <v>0</v>
          </cell>
          <cell r="CS157">
            <v>0</v>
          </cell>
          <cell r="CT157">
            <v>0</v>
          </cell>
          <cell r="CU157">
            <v>0</v>
          </cell>
          <cell r="CW157">
            <v>0</v>
          </cell>
          <cell r="CX157">
            <v>0</v>
          </cell>
          <cell r="CY157">
            <v>0</v>
          </cell>
          <cell r="CZ157">
            <v>0</v>
          </cell>
          <cell r="DA157">
            <v>0</v>
          </cell>
          <cell r="DB157">
            <v>0</v>
          </cell>
          <cell r="DC157">
            <v>0</v>
          </cell>
          <cell r="DD157">
            <v>0</v>
          </cell>
          <cell r="DE157">
            <v>0</v>
          </cell>
          <cell r="DF157">
            <v>0</v>
          </cell>
          <cell r="DG157">
            <v>0</v>
          </cell>
          <cell r="DI157">
            <v>25180</v>
          </cell>
          <cell r="DJ157">
            <v>38147</v>
          </cell>
          <cell r="DK157">
            <v>40353.340000000004</v>
          </cell>
          <cell r="DL157">
            <v>15313.030600000002</v>
          </cell>
          <cell r="DM157">
            <v>72242.503219200022</v>
          </cell>
          <cell r="DN157">
            <v>54750.78712725122</v>
          </cell>
          <cell r="DO157">
            <v>10788.23488479731</v>
          </cell>
          <cell r="DP157">
            <v>14787.073948762179</v>
          </cell>
          <cell r="DQ157">
            <v>39384.13920636566</v>
          </cell>
          <cell r="DR157">
            <v>40683.815800175726</v>
          </cell>
          <cell r="DS157">
            <v>42026.381721581522</v>
          </cell>
          <cell r="DU157" t="str">
            <v>FDC PR035 008</v>
          </cell>
          <cell r="DV157">
            <v>0</v>
          </cell>
          <cell r="DW157">
            <v>0</v>
          </cell>
          <cell r="DX157">
            <v>1</v>
          </cell>
          <cell r="DY157">
            <v>314000</v>
          </cell>
          <cell r="DZ157">
            <v>368476.3065081336</v>
          </cell>
          <cell r="EB157">
            <v>368476.3065081336</v>
          </cell>
          <cell r="EC157" t="str">
            <v>Def</v>
          </cell>
          <cell r="ED157" t="str">
            <v>nonDC</v>
          </cell>
        </row>
        <row r="158">
          <cell r="D158" t="str">
            <v>PC2010411</v>
          </cell>
          <cell r="E158" t="str">
            <v>Older Persons Housing Maintenance, Papakura</v>
          </cell>
          <cell r="F158" t="str">
            <v>Auckland Council</v>
          </cell>
          <cell r="G158" t="str">
            <v>Community development, arts and culture</v>
          </cell>
          <cell r="H158" t="str">
            <v>E160540</v>
          </cell>
          <cell r="I158" t="str">
            <v>Community facilities south management</v>
          </cell>
          <cell r="J158" t="str">
            <v>Community</v>
          </cell>
          <cell r="K158" t="str">
            <v>Regional community services</v>
          </cell>
          <cell r="L158" t="str">
            <v>Regional social housing</v>
          </cell>
          <cell r="M158" t="str">
            <v>Community</v>
          </cell>
          <cell r="N158" t="str">
            <v>Regional community services</v>
          </cell>
          <cell r="O158" t="str">
            <v>Regional social housing</v>
          </cell>
          <cell r="P158" t="str">
            <v>Community</v>
          </cell>
          <cell r="Q158" t="str">
            <v>Regional community services</v>
          </cell>
          <cell r="R158" t="str">
            <v>Regional social housing</v>
          </cell>
          <cell r="S158" t="str">
            <v>A1022005</v>
          </cell>
          <cell r="T158" t="str">
            <v>A1022005</v>
          </cell>
          <cell r="U158" t="str">
            <v>Regional community houses</v>
          </cell>
          <cell r="V158" t="str">
            <v>L050</v>
          </cell>
          <cell r="W158" t="str">
            <v>Regional</v>
          </cell>
          <cell r="X158" t="str">
            <v>PL40810</v>
          </cell>
          <cell r="Y158" t="str">
            <v>Expense</v>
          </cell>
          <cell r="Z158">
            <v>20110701</v>
          </cell>
          <cell r="AA158">
            <v>20220630</v>
          </cell>
          <cell r="AB158">
            <v>1</v>
          </cell>
          <cell r="AC158" t="str">
            <v>Programme</v>
          </cell>
          <cell r="AD158">
            <v>0</v>
          </cell>
          <cell r="AE158">
            <v>0</v>
          </cell>
          <cell r="AF158">
            <v>0</v>
          </cell>
          <cell r="AG158">
            <v>1</v>
          </cell>
          <cell r="AH158">
            <v>9</v>
          </cell>
          <cell r="AI158" t="str">
            <v>Social Housing</v>
          </cell>
          <cell r="AJ158" t="str">
            <v>Buildings (Capex)</v>
          </cell>
          <cell r="AK158">
            <v>75</v>
          </cell>
          <cell r="AM158">
            <v>1</v>
          </cell>
          <cell r="AS158">
            <v>29315</v>
          </cell>
          <cell r="AT158">
            <v>5000</v>
          </cell>
          <cell r="AU158">
            <v>51000</v>
          </cell>
          <cell r="AV158">
            <v>45500</v>
          </cell>
          <cell r="AW158">
            <v>17000</v>
          </cell>
          <cell r="AX158">
            <v>5000</v>
          </cell>
          <cell r="AY158">
            <v>5000</v>
          </cell>
          <cell r="AZ158">
            <v>5000</v>
          </cell>
          <cell r="BA158">
            <v>19000</v>
          </cell>
          <cell r="BB158">
            <v>19000</v>
          </cell>
          <cell r="BC158">
            <v>19000</v>
          </cell>
          <cell r="BD158">
            <v>3.1E-2</v>
          </cell>
          <cell r="BE158">
            <v>6.1930000000000041E-2</v>
          </cell>
          <cell r="BF158">
            <v>9.3787900000000146E-2</v>
          </cell>
          <cell r="BG158">
            <v>0.12878911280000027</v>
          </cell>
          <cell r="BH158">
            <v>0.16491036440960039</v>
          </cell>
          <cell r="BI158">
            <v>0.19869276497747879</v>
          </cell>
          <cell r="BJ158">
            <v>0.23225616239684821</v>
          </cell>
          <cell r="BK158">
            <v>0.27045610343115034</v>
          </cell>
          <cell r="BL158">
            <v>0.31238115484437823</v>
          </cell>
          <cell r="BM158">
            <v>0.35568973295424255</v>
          </cell>
          <cell r="BN158">
            <v>0</v>
          </cell>
          <cell r="BO158">
            <v>155</v>
          </cell>
          <cell r="BP158">
            <v>3158.4300000000021</v>
          </cell>
          <cell r="BQ158">
            <v>4267.349450000007</v>
          </cell>
          <cell r="BR158">
            <v>2189.4149176000046</v>
          </cell>
          <cell r="BS158">
            <v>824.5518220480019</v>
          </cell>
          <cell r="BT158">
            <v>993.46382488739391</v>
          </cell>
          <cell r="BU158">
            <v>1161.2808119842412</v>
          </cell>
          <cell r="BV158">
            <v>5138.6659651918562</v>
          </cell>
          <cell r="BW158">
            <v>5935.2419420431861</v>
          </cell>
          <cell r="BX158">
            <v>6758.1049261306089</v>
          </cell>
          <cell r="BY158">
            <v>29315</v>
          </cell>
          <cell r="BZ158">
            <v>5155</v>
          </cell>
          <cell r="CA158">
            <v>54158.43</v>
          </cell>
          <cell r="CB158">
            <v>49767.349450000009</v>
          </cell>
          <cell r="CC158">
            <v>19189.414917600006</v>
          </cell>
          <cell r="CD158">
            <v>5824.5518220480017</v>
          </cell>
          <cell r="CE158">
            <v>5993.4638248873944</v>
          </cell>
          <cell r="CF158">
            <v>6161.2808119842412</v>
          </cell>
          <cell r="CG158">
            <v>24138.665965191856</v>
          </cell>
          <cell r="CH158">
            <v>24935.241942043187</v>
          </cell>
          <cell r="CI158">
            <v>25758.104926130611</v>
          </cell>
          <cell r="CK158">
            <v>0</v>
          </cell>
          <cell r="CL158">
            <v>0</v>
          </cell>
          <cell r="CM158">
            <v>0</v>
          </cell>
          <cell r="CN158">
            <v>0</v>
          </cell>
          <cell r="CO158">
            <v>0</v>
          </cell>
          <cell r="CP158">
            <v>0</v>
          </cell>
          <cell r="CQ158">
            <v>0</v>
          </cell>
          <cell r="CR158">
            <v>0</v>
          </cell>
          <cell r="CS158">
            <v>0</v>
          </cell>
          <cell r="CT158">
            <v>0</v>
          </cell>
          <cell r="CU158">
            <v>0</v>
          </cell>
          <cell r="CW158">
            <v>0</v>
          </cell>
          <cell r="CX158">
            <v>0</v>
          </cell>
          <cell r="CY158">
            <v>0</v>
          </cell>
          <cell r="CZ158">
            <v>0</v>
          </cell>
          <cell r="DA158">
            <v>0</v>
          </cell>
          <cell r="DB158">
            <v>0</v>
          </cell>
          <cell r="DC158">
            <v>0</v>
          </cell>
          <cell r="DD158">
            <v>0</v>
          </cell>
          <cell r="DE158">
            <v>0</v>
          </cell>
          <cell r="DF158">
            <v>0</v>
          </cell>
          <cell r="DG158">
            <v>0</v>
          </cell>
          <cell r="DI158">
            <v>29315</v>
          </cell>
          <cell r="DJ158">
            <v>5155</v>
          </cell>
          <cell r="DK158">
            <v>54158.43</v>
          </cell>
          <cell r="DL158">
            <v>49767.349450000009</v>
          </cell>
          <cell r="DM158">
            <v>19189.414917600006</v>
          </cell>
          <cell r="DN158">
            <v>5824.5518220480017</v>
          </cell>
          <cell r="DO158">
            <v>5993.4638248873944</v>
          </cell>
          <cell r="DP158">
            <v>6161.2808119842412</v>
          </cell>
          <cell r="DQ158">
            <v>24138.665965191856</v>
          </cell>
          <cell r="DR158">
            <v>24935.241942043187</v>
          </cell>
          <cell r="DS158">
            <v>25758.104926130611</v>
          </cell>
          <cell r="DU158" t="str">
            <v>PDC 47848751</v>
          </cell>
          <cell r="DV158">
            <v>0</v>
          </cell>
          <cell r="DW158">
            <v>0</v>
          </cell>
          <cell r="DX158">
            <v>1</v>
          </cell>
          <cell r="DY158">
            <v>190500</v>
          </cell>
          <cell r="DZ158">
            <v>221081.50365988529</v>
          </cell>
          <cell r="EB158">
            <v>221081.50365988529</v>
          </cell>
          <cell r="EC158" t="str">
            <v>Def</v>
          </cell>
          <cell r="ED158" t="str">
            <v>nonDC</v>
          </cell>
        </row>
        <row r="159">
          <cell r="D159" t="str">
            <v>PC2010412</v>
          </cell>
          <cell r="E159" t="str">
            <v>Housing for Older Adults - Main</v>
          </cell>
          <cell r="F159" t="str">
            <v>Auckland Council</v>
          </cell>
          <cell r="G159" t="str">
            <v>Community development, arts and culture</v>
          </cell>
          <cell r="H159" t="str">
            <v>E160535</v>
          </cell>
          <cell r="I159" t="str">
            <v>Community facilities west</v>
          </cell>
          <cell r="J159" t="str">
            <v>Community</v>
          </cell>
          <cell r="K159" t="str">
            <v>Regional community services</v>
          </cell>
          <cell r="L159" t="str">
            <v>Regional social housing</v>
          </cell>
          <cell r="M159" t="str">
            <v>Community</v>
          </cell>
          <cell r="N159" t="str">
            <v>Regional community services</v>
          </cell>
          <cell r="O159" t="str">
            <v>Regional social housing</v>
          </cell>
          <cell r="P159" t="str">
            <v>Community</v>
          </cell>
          <cell r="Q159" t="str">
            <v>Regional community services</v>
          </cell>
          <cell r="R159" t="str">
            <v>Regional social housing</v>
          </cell>
          <cell r="S159" t="str">
            <v>A1022005</v>
          </cell>
          <cell r="T159" t="str">
            <v>A1022005</v>
          </cell>
          <cell r="U159" t="str">
            <v>Regional community houses</v>
          </cell>
          <cell r="V159" t="str">
            <v>L050</v>
          </cell>
          <cell r="W159" t="str">
            <v>Regional</v>
          </cell>
          <cell r="X159" t="str">
            <v>PL40810</v>
          </cell>
          <cell r="Y159" t="str">
            <v>Expense</v>
          </cell>
          <cell r="Z159">
            <v>20160701</v>
          </cell>
          <cell r="AA159">
            <v>20190630</v>
          </cell>
          <cell r="AB159">
            <v>1</v>
          </cell>
          <cell r="AC159" t="str">
            <v>Programme</v>
          </cell>
          <cell r="AD159">
            <v>0</v>
          </cell>
          <cell r="AE159">
            <v>0</v>
          </cell>
          <cell r="AF159">
            <v>0</v>
          </cell>
          <cell r="AG159">
            <v>1</v>
          </cell>
          <cell r="AH159">
            <v>9</v>
          </cell>
          <cell r="AI159" t="str">
            <v>Social Housing</v>
          </cell>
          <cell r="AJ159" t="str">
            <v>Buildings (Capex)</v>
          </cell>
          <cell r="AK159">
            <v>75</v>
          </cell>
          <cell r="AM159">
            <v>1</v>
          </cell>
          <cell r="AX159">
            <v>168000</v>
          </cell>
          <cell r="AY159">
            <v>651000</v>
          </cell>
          <cell r="AZ159">
            <v>450000</v>
          </cell>
          <cell r="BD159">
            <v>3.1E-2</v>
          </cell>
          <cell r="BE159">
            <v>6.1930000000000041E-2</v>
          </cell>
          <cell r="BF159">
            <v>9.3787900000000146E-2</v>
          </cell>
          <cell r="BG159">
            <v>0.12878911280000027</v>
          </cell>
          <cell r="BH159">
            <v>0.16491036440960039</v>
          </cell>
          <cell r="BI159">
            <v>0.19869276497747879</v>
          </cell>
          <cell r="BJ159">
            <v>0.23225616239684821</v>
          </cell>
          <cell r="BK159">
            <v>0.27045610343115034</v>
          </cell>
          <cell r="BL159">
            <v>0.31238115484437823</v>
          </cell>
          <cell r="BM159">
            <v>0.35568973295424255</v>
          </cell>
          <cell r="BN159">
            <v>0</v>
          </cell>
          <cell r="BO159">
            <v>0</v>
          </cell>
          <cell r="BP159">
            <v>0</v>
          </cell>
          <cell r="BQ159">
            <v>0</v>
          </cell>
          <cell r="BR159">
            <v>0</v>
          </cell>
          <cell r="BS159">
            <v>27704.941220812863</v>
          </cell>
          <cell r="BT159">
            <v>129348.99000033869</v>
          </cell>
          <cell r="BU159">
            <v>104515.2730785817</v>
          </cell>
          <cell r="BV159">
            <v>0</v>
          </cell>
          <cell r="BW159">
            <v>0</v>
          </cell>
          <cell r="BX159">
            <v>0</v>
          </cell>
          <cell r="BY159">
            <v>0</v>
          </cell>
          <cell r="BZ159">
            <v>0</v>
          </cell>
          <cell r="CA159">
            <v>0</v>
          </cell>
          <cell r="CB159">
            <v>0</v>
          </cell>
          <cell r="CC159">
            <v>0</v>
          </cell>
          <cell r="CD159">
            <v>195704.94122081285</v>
          </cell>
          <cell r="CE159">
            <v>780348.99000033864</v>
          </cell>
          <cell r="CF159">
            <v>554515.27307858167</v>
          </cell>
          <cell r="CG159">
            <v>0</v>
          </cell>
          <cell r="CH159">
            <v>0</v>
          </cell>
          <cell r="CI159">
            <v>0</v>
          </cell>
          <cell r="CK159">
            <v>0</v>
          </cell>
          <cell r="CL159">
            <v>0</v>
          </cell>
          <cell r="CM159">
            <v>0</v>
          </cell>
          <cell r="CN159">
            <v>0</v>
          </cell>
          <cell r="CO159">
            <v>0</v>
          </cell>
          <cell r="CP159">
            <v>0</v>
          </cell>
          <cell r="CQ159">
            <v>0</v>
          </cell>
          <cell r="CR159">
            <v>0</v>
          </cell>
          <cell r="CS159">
            <v>0</v>
          </cell>
          <cell r="CT159">
            <v>0</v>
          </cell>
          <cell r="CU159">
            <v>0</v>
          </cell>
          <cell r="CW159">
            <v>0</v>
          </cell>
          <cell r="CX159">
            <v>0</v>
          </cell>
          <cell r="CY159">
            <v>0</v>
          </cell>
          <cell r="CZ159">
            <v>0</v>
          </cell>
          <cell r="DA159">
            <v>0</v>
          </cell>
          <cell r="DB159">
            <v>0</v>
          </cell>
          <cell r="DC159">
            <v>0</v>
          </cell>
          <cell r="DD159">
            <v>0</v>
          </cell>
          <cell r="DE159">
            <v>0</v>
          </cell>
          <cell r="DF159">
            <v>0</v>
          </cell>
          <cell r="DG159">
            <v>0</v>
          </cell>
          <cell r="DI159">
            <v>0</v>
          </cell>
          <cell r="DJ159">
            <v>0</v>
          </cell>
          <cell r="DK159">
            <v>0</v>
          </cell>
          <cell r="DL159">
            <v>0</v>
          </cell>
          <cell r="DM159">
            <v>0</v>
          </cell>
          <cell r="DN159">
            <v>195704.94122081285</v>
          </cell>
          <cell r="DO159">
            <v>780348.99000033864</v>
          </cell>
          <cell r="DP159">
            <v>554515.27307858167</v>
          </cell>
          <cell r="DQ159">
            <v>0</v>
          </cell>
          <cell r="DR159">
            <v>0</v>
          </cell>
          <cell r="DS159">
            <v>0</v>
          </cell>
          <cell r="DU159" t="str">
            <v>WCC 8AMPP-19-004</v>
          </cell>
          <cell r="DV159">
            <v>0</v>
          </cell>
          <cell r="DW159">
            <v>0</v>
          </cell>
          <cell r="DX159">
            <v>1</v>
          </cell>
          <cell r="DY159">
            <v>1269000</v>
          </cell>
          <cell r="DZ159">
            <v>1530569.204299733</v>
          </cell>
          <cell r="EB159">
            <v>1530569.204299733</v>
          </cell>
          <cell r="EC159" t="str">
            <v>Def</v>
          </cell>
          <cell r="ED159" t="str">
            <v>nonDC</v>
          </cell>
        </row>
        <row r="160">
          <cell r="D160" t="str">
            <v>PC2010413</v>
          </cell>
          <cell r="E160" t="str">
            <v>Housing for Older Adults - Renewals</v>
          </cell>
          <cell r="F160" t="str">
            <v>Auckland Council</v>
          </cell>
          <cell r="G160" t="str">
            <v>Community development, arts and culture</v>
          </cell>
          <cell r="H160" t="str">
            <v>E160535</v>
          </cell>
          <cell r="I160" t="str">
            <v>Community facilities west</v>
          </cell>
          <cell r="J160" t="str">
            <v>Community</v>
          </cell>
          <cell r="K160" t="str">
            <v>Regional community services</v>
          </cell>
          <cell r="L160" t="str">
            <v>Regional social housing</v>
          </cell>
          <cell r="M160" t="str">
            <v>Community</v>
          </cell>
          <cell r="N160" t="str">
            <v>Regional community services</v>
          </cell>
          <cell r="O160" t="str">
            <v>Regional social housing</v>
          </cell>
          <cell r="P160" t="str">
            <v>Community</v>
          </cell>
          <cell r="Q160" t="str">
            <v>Regional community services</v>
          </cell>
          <cell r="R160" t="str">
            <v>Regional social housing</v>
          </cell>
          <cell r="S160" t="str">
            <v>A1022005</v>
          </cell>
          <cell r="T160" t="str">
            <v>A1022005</v>
          </cell>
          <cell r="U160" t="str">
            <v>Regional community houses</v>
          </cell>
          <cell r="V160" t="str">
            <v>L050</v>
          </cell>
          <cell r="W160" t="str">
            <v>Regional</v>
          </cell>
          <cell r="X160" t="str">
            <v>PL40810</v>
          </cell>
          <cell r="Y160" t="str">
            <v>Expense</v>
          </cell>
          <cell r="Z160">
            <v>20110701</v>
          </cell>
          <cell r="AA160">
            <v>20220630</v>
          </cell>
          <cell r="AB160">
            <v>1</v>
          </cell>
          <cell r="AC160" t="str">
            <v>Programme</v>
          </cell>
          <cell r="AD160">
            <v>0</v>
          </cell>
          <cell r="AE160">
            <v>0</v>
          </cell>
          <cell r="AF160">
            <v>0</v>
          </cell>
          <cell r="AG160">
            <v>1</v>
          </cell>
          <cell r="AH160">
            <v>9</v>
          </cell>
          <cell r="AI160" t="str">
            <v>Social Housing</v>
          </cell>
          <cell r="AJ160" t="str">
            <v>Buildings (Capex)</v>
          </cell>
          <cell r="AK160">
            <v>75</v>
          </cell>
          <cell r="AM160">
            <v>1</v>
          </cell>
          <cell r="AS160">
            <v>172018</v>
          </cell>
          <cell r="AT160">
            <v>186000</v>
          </cell>
          <cell r="AU160">
            <v>290000</v>
          </cell>
          <cell r="AV160">
            <v>430000</v>
          </cell>
          <cell r="AW160">
            <v>117000</v>
          </cell>
          <cell r="BA160">
            <v>325000</v>
          </cell>
          <cell r="BB160">
            <v>325000</v>
          </cell>
          <cell r="BC160">
            <v>325000</v>
          </cell>
          <cell r="BD160">
            <v>3.1E-2</v>
          </cell>
          <cell r="BE160">
            <v>6.1930000000000041E-2</v>
          </cell>
          <cell r="BF160">
            <v>9.3787900000000146E-2</v>
          </cell>
          <cell r="BG160">
            <v>0.12878911280000027</v>
          </cell>
          <cell r="BH160">
            <v>0.16491036440960039</v>
          </cell>
          <cell r="BI160">
            <v>0.19869276497747879</v>
          </cell>
          <cell r="BJ160">
            <v>0.23225616239684821</v>
          </cell>
          <cell r="BK160">
            <v>0.27045610343115034</v>
          </cell>
          <cell r="BL160">
            <v>0.31238115484437823</v>
          </cell>
          <cell r="BM160">
            <v>0.35568973295424255</v>
          </cell>
          <cell r="BN160">
            <v>0</v>
          </cell>
          <cell r="BO160">
            <v>5766</v>
          </cell>
          <cell r="BP160">
            <v>17959.700000000012</v>
          </cell>
          <cell r="BQ160">
            <v>40328.797000000064</v>
          </cell>
          <cell r="BR160">
            <v>15068.326197600032</v>
          </cell>
          <cell r="BS160">
            <v>0</v>
          </cell>
          <cell r="BT160">
            <v>0</v>
          </cell>
          <cell r="BU160">
            <v>0</v>
          </cell>
          <cell r="BV160">
            <v>87898.233615123856</v>
          </cell>
          <cell r="BW160">
            <v>101523.87532442293</v>
          </cell>
          <cell r="BX160">
            <v>115599.16321012883</v>
          </cell>
          <cell r="BY160">
            <v>172018</v>
          </cell>
          <cell r="BZ160">
            <v>191766</v>
          </cell>
          <cell r="CA160">
            <v>307959.7</v>
          </cell>
          <cell r="CB160">
            <v>470328.79700000008</v>
          </cell>
          <cell r="CC160">
            <v>132068.32619760002</v>
          </cell>
          <cell r="CD160">
            <v>0</v>
          </cell>
          <cell r="CE160">
            <v>0</v>
          </cell>
          <cell r="CF160">
            <v>0</v>
          </cell>
          <cell r="CG160">
            <v>412898.23361512384</v>
          </cell>
          <cell r="CH160">
            <v>426523.87532442296</v>
          </cell>
          <cell r="CI160">
            <v>440599.16321012884</v>
          </cell>
          <cell r="CK160">
            <v>0</v>
          </cell>
          <cell r="CL160">
            <v>0</v>
          </cell>
          <cell r="CM160">
            <v>0</v>
          </cell>
          <cell r="CN160">
            <v>0</v>
          </cell>
          <cell r="CO160">
            <v>0</v>
          </cell>
          <cell r="CP160">
            <v>0</v>
          </cell>
          <cell r="CQ160">
            <v>0</v>
          </cell>
          <cell r="CR160">
            <v>0</v>
          </cell>
          <cell r="CS160">
            <v>0</v>
          </cell>
          <cell r="CT160">
            <v>0</v>
          </cell>
          <cell r="CU160">
            <v>0</v>
          </cell>
          <cell r="CW160">
            <v>0</v>
          </cell>
          <cell r="CX160">
            <v>0</v>
          </cell>
          <cell r="CY160">
            <v>0</v>
          </cell>
          <cell r="CZ160">
            <v>0</v>
          </cell>
          <cell r="DA160">
            <v>0</v>
          </cell>
          <cell r="DB160">
            <v>0</v>
          </cell>
          <cell r="DC160">
            <v>0</v>
          </cell>
          <cell r="DD160">
            <v>0</v>
          </cell>
          <cell r="DE160">
            <v>0</v>
          </cell>
          <cell r="DF160">
            <v>0</v>
          </cell>
          <cell r="DG160">
            <v>0</v>
          </cell>
          <cell r="DI160">
            <v>172018</v>
          </cell>
          <cell r="DJ160">
            <v>191766</v>
          </cell>
          <cell r="DK160">
            <v>307959.7</v>
          </cell>
          <cell r="DL160">
            <v>470328.79700000008</v>
          </cell>
          <cell r="DM160">
            <v>132068.32619760002</v>
          </cell>
          <cell r="DN160">
            <v>0</v>
          </cell>
          <cell r="DO160">
            <v>0</v>
          </cell>
          <cell r="DP160">
            <v>0</v>
          </cell>
          <cell r="DQ160">
            <v>412898.23361512384</v>
          </cell>
          <cell r="DR160">
            <v>426523.87532442296</v>
          </cell>
          <cell r="DS160">
            <v>440599.16321012884</v>
          </cell>
          <cell r="DU160" t="str">
            <v>WCC 8AMPP-13-004</v>
          </cell>
          <cell r="DV160">
            <v>0</v>
          </cell>
          <cell r="DW160">
            <v>0</v>
          </cell>
          <cell r="DX160">
            <v>1</v>
          </cell>
          <cell r="DY160">
            <v>1998000</v>
          </cell>
          <cell r="DZ160">
            <v>2382144.095347276</v>
          </cell>
          <cell r="EB160">
            <v>2382144.095347276</v>
          </cell>
          <cell r="EC160" t="str">
            <v>Def</v>
          </cell>
          <cell r="ED160" t="str">
            <v>nonDC</v>
          </cell>
        </row>
        <row r="161">
          <cell r="D161" t="str">
            <v>PC2010414</v>
          </cell>
          <cell r="E161" t="str">
            <v>Elderly Housing Refurb (Manukau)</v>
          </cell>
          <cell r="F161" t="str">
            <v>Auckland Council</v>
          </cell>
          <cell r="G161" t="str">
            <v>Community development, arts and culture</v>
          </cell>
          <cell r="H161" t="str">
            <v>E160540</v>
          </cell>
          <cell r="I161" t="str">
            <v>Community facilities south management</v>
          </cell>
          <cell r="J161" t="str">
            <v>Community</v>
          </cell>
          <cell r="K161" t="str">
            <v>Regional community services</v>
          </cell>
          <cell r="L161" t="str">
            <v>Regional social housing</v>
          </cell>
          <cell r="M161" t="str">
            <v>Community</v>
          </cell>
          <cell r="N161" t="str">
            <v>Regional community services</v>
          </cell>
          <cell r="O161" t="str">
            <v>Regional social housing</v>
          </cell>
          <cell r="P161" t="str">
            <v>Community</v>
          </cell>
          <cell r="Q161" t="str">
            <v>Regional community services</v>
          </cell>
          <cell r="R161" t="str">
            <v>Regional social housing</v>
          </cell>
          <cell r="S161" t="str">
            <v>A1022005</v>
          </cell>
          <cell r="T161" t="str">
            <v>A1022005</v>
          </cell>
          <cell r="U161" t="str">
            <v>Regional community houses</v>
          </cell>
          <cell r="V161" t="str">
            <v>L050</v>
          </cell>
          <cell r="W161" t="str">
            <v>Regional</v>
          </cell>
          <cell r="X161" t="str">
            <v>FY12 - Only</v>
          </cell>
          <cell r="Y161" t="str">
            <v>Expense</v>
          </cell>
          <cell r="Z161">
            <v>20100701</v>
          </cell>
          <cell r="AA161">
            <v>20120630</v>
          </cell>
          <cell r="AB161">
            <v>1</v>
          </cell>
          <cell r="AC161" t="str">
            <v>Programme</v>
          </cell>
          <cell r="AD161">
            <v>1</v>
          </cell>
          <cell r="AE161">
            <v>0</v>
          </cell>
          <cell r="AF161">
            <v>0</v>
          </cell>
          <cell r="AG161">
            <v>0</v>
          </cell>
          <cell r="AH161">
            <v>9</v>
          </cell>
          <cell r="AI161" t="str">
            <v>Social Housing</v>
          </cell>
          <cell r="AJ161" t="str">
            <v>Buildings (Capex)</v>
          </cell>
          <cell r="AK161">
            <v>75</v>
          </cell>
          <cell r="AM161">
            <v>1</v>
          </cell>
          <cell r="AS161">
            <v>3492942.33</v>
          </cell>
          <cell r="BD161">
            <v>3.1E-2</v>
          </cell>
          <cell r="BE161">
            <v>6.1930000000000041E-2</v>
          </cell>
          <cell r="BF161">
            <v>9.3787900000000146E-2</v>
          </cell>
          <cell r="BG161">
            <v>0.12878911280000027</v>
          </cell>
          <cell r="BH161">
            <v>0.16491036440960039</v>
          </cell>
          <cell r="BI161">
            <v>0.19869276497747879</v>
          </cell>
          <cell r="BJ161">
            <v>0.23225616239684821</v>
          </cell>
          <cell r="BK161">
            <v>0.27045610343115034</v>
          </cell>
          <cell r="BL161">
            <v>0.31238115484437823</v>
          </cell>
          <cell r="BM161">
            <v>0.35568973295424255</v>
          </cell>
          <cell r="BN161">
            <v>0</v>
          </cell>
          <cell r="BO161">
            <v>0</v>
          </cell>
          <cell r="BP161">
            <v>0</v>
          </cell>
          <cell r="BQ161">
            <v>0</v>
          </cell>
          <cell r="BR161">
            <v>0</v>
          </cell>
          <cell r="BS161">
            <v>0</v>
          </cell>
          <cell r="BT161">
            <v>0</v>
          </cell>
          <cell r="BU161">
            <v>0</v>
          </cell>
          <cell r="BV161">
            <v>0</v>
          </cell>
          <cell r="BW161">
            <v>0</v>
          </cell>
          <cell r="BX161">
            <v>0</v>
          </cell>
          <cell r="BY161">
            <v>3492942.33</v>
          </cell>
          <cell r="BZ161">
            <v>0</v>
          </cell>
          <cell r="CA161">
            <v>0</v>
          </cell>
          <cell r="CB161">
            <v>0</v>
          </cell>
          <cell r="CC161">
            <v>0</v>
          </cell>
          <cell r="CD161">
            <v>0</v>
          </cell>
          <cell r="CE161">
            <v>0</v>
          </cell>
          <cell r="CF161">
            <v>0</v>
          </cell>
          <cell r="CG161">
            <v>0</v>
          </cell>
          <cell r="CH161">
            <v>0</v>
          </cell>
          <cell r="CI161">
            <v>0</v>
          </cell>
          <cell r="CK161">
            <v>3492942.33</v>
          </cell>
          <cell r="CL161">
            <v>0</v>
          </cell>
          <cell r="CM161">
            <v>0</v>
          </cell>
          <cell r="CN161">
            <v>0</v>
          </cell>
          <cell r="CO161">
            <v>0</v>
          </cell>
          <cell r="CP161">
            <v>0</v>
          </cell>
          <cell r="CQ161">
            <v>0</v>
          </cell>
          <cell r="CR161">
            <v>0</v>
          </cell>
          <cell r="CS161">
            <v>0</v>
          </cell>
          <cell r="CT161">
            <v>0</v>
          </cell>
          <cell r="CU161">
            <v>0</v>
          </cell>
          <cell r="CW161">
            <v>0</v>
          </cell>
          <cell r="CX161">
            <v>0</v>
          </cell>
          <cell r="CY161">
            <v>0</v>
          </cell>
          <cell r="CZ161">
            <v>0</v>
          </cell>
          <cell r="DA161">
            <v>0</v>
          </cell>
          <cell r="DB161">
            <v>0</v>
          </cell>
          <cell r="DC161">
            <v>0</v>
          </cell>
          <cell r="DD161">
            <v>0</v>
          </cell>
          <cell r="DE161">
            <v>0</v>
          </cell>
          <cell r="DF161">
            <v>0</v>
          </cell>
          <cell r="DG161">
            <v>0</v>
          </cell>
          <cell r="DI161">
            <v>0</v>
          </cell>
          <cell r="DJ161">
            <v>0</v>
          </cell>
          <cell r="DK161">
            <v>0</v>
          </cell>
          <cell r="DL161">
            <v>0</v>
          </cell>
          <cell r="DM161">
            <v>0</v>
          </cell>
          <cell r="DN161">
            <v>0</v>
          </cell>
          <cell r="DO161">
            <v>0</v>
          </cell>
          <cell r="DP161">
            <v>0</v>
          </cell>
          <cell r="DQ161">
            <v>0</v>
          </cell>
          <cell r="DR161">
            <v>0</v>
          </cell>
          <cell r="DS161">
            <v>0</v>
          </cell>
          <cell r="DU161" t="str">
            <v>MCC 7015CFM00663</v>
          </cell>
          <cell r="DV161">
            <v>0</v>
          </cell>
          <cell r="DW161">
            <v>0</v>
          </cell>
          <cell r="DX161">
            <v>1</v>
          </cell>
          <cell r="DY161">
            <v>0</v>
          </cell>
          <cell r="DZ161">
            <v>0</v>
          </cell>
          <cell r="EB161">
            <v>0</v>
          </cell>
          <cell r="EC161" t="str">
            <v>Def</v>
          </cell>
          <cell r="ED161" t="str">
            <v>nonDC</v>
          </cell>
        </row>
        <row r="162">
          <cell r="D162" t="str">
            <v>PC2010415</v>
          </cell>
          <cell r="E162" t="str">
            <v>Elderly Housing Renew (Manukau)</v>
          </cell>
          <cell r="F162" t="str">
            <v>Auckland Council</v>
          </cell>
          <cell r="G162" t="str">
            <v>Community development, arts and culture</v>
          </cell>
          <cell r="H162" t="str">
            <v>E160540</v>
          </cell>
          <cell r="I162" t="str">
            <v>Community facilities south management</v>
          </cell>
          <cell r="J162" t="str">
            <v>Community</v>
          </cell>
          <cell r="K162" t="str">
            <v>Regional community services</v>
          </cell>
          <cell r="L162" t="str">
            <v>Regional social housing</v>
          </cell>
          <cell r="M162" t="str">
            <v>Community</v>
          </cell>
          <cell r="N162" t="str">
            <v>Regional community services</v>
          </cell>
          <cell r="O162" t="str">
            <v>Regional social housing</v>
          </cell>
          <cell r="P162" t="str">
            <v>Community</v>
          </cell>
          <cell r="Q162" t="str">
            <v>Regional community services</v>
          </cell>
          <cell r="R162" t="str">
            <v>Regional social housing</v>
          </cell>
          <cell r="S162" t="str">
            <v>A1022005</v>
          </cell>
          <cell r="T162" t="str">
            <v>A1022005</v>
          </cell>
          <cell r="U162" t="str">
            <v>Regional community houses</v>
          </cell>
          <cell r="V162" t="str">
            <v>L050</v>
          </cell>
          <cell r="W162" t="str">
            <v>Regional</v>
          </cell>
          <cell r="X162" t="str">
            <v>PL40810</v>
          </cell>
          <cell r="Y162" t="str">
            <v>Expense</v>
          </cell>
          <cell r="Z162">
            <v>20120701</v>
          </cell>
          <cell r="AA162">
            <v>20220630</v>
          </cell>
          <cell r="AB162">
            <v>1</v>
          </cell>
          <cell r="AC162" t="str">
            <v>Programme</v>
          </cell>
          <cell r="AD162">
            <v>1</v>
          </cell>
          <cell r="AE162">
            <v>0</v>
          </cell>
          <cell r="AF162">
            <v>0</v>
          </cell>
          <cell r="AG162">
            <v>0</v>
          </cell>
          <cell r="AH162">
            <v>9</v>
          </cell>
          <cell r="AI162" t="str">
            <v>Social Housing</v>
          </cell>
          <cell r="AJ162" t="str">
            <v>Buildings (Capex)</v>
          </cell>
          <cell r="AK162">
            <v>75</v>
          </cell>
          <cell r="AM162">
            <v>1</v>
          </cell>
          <cell r="AT162">
            <v>595946.02749999997</v>
          </cell>
          <cell r="AU162">
            <v>596253.48789999995</v>
          </cell>
          <cell r="AV162">
            <v>595820.06640000001</v>
          </cell>
          <cell r="AW162">
            <v>596148.39529999997</v>
          </cell>
          <cell r="AX162">
            <v>596118.04929999996</v>
          </cell>
          <cell r="AY162">
            <v>595787.72649999999</v>
          </cell>
          <cell r="AZ162">
            <v>596062.68130000005</v>
          </cell>
          <cell r="BA162">
            <v>550000</v>
          </cell>
          <cell r="BB162">
            <v>550000</v>
          </cell>
          <cell r="BC162">
            <v>550000</v>
          </cell>
          <cell r="BD162">
            <v>3.1E-2</v>
          </cell>
          <cell r="BE162">
            <v>6.1930000000000041E-2</v>
          </cell>
          <cell r="BF162">
            <v>9.3787900000000146E-2</v>
          </cell>
          <cell r="BG162">
            <v>0.12878911280000027</v>
          </cell>
          <cell r="BH162">
            <v>0.16491036440960039</v>
          </cell>
          <cell r="BI162">
            <v>0.19869276497747879</v>
          </cell>
          <cell r="BJ162">
            <v>0.23225616239684821</v>
          </cell>
          <cell r="BK162">
            <v>0.27045610343115034</v>
          </cell>
          <cell r="BL162">
            <v>0.31238115484437823</v>
          </cell>
          <cell r="BM162">
            <v>0.35568973295424255</v>
          </cell>
          <cell r="BN162">
            <v>0</v>
          </cell>
          <cell r="BO162">
            <v>18474.326852499998</v>
          </cell>
          <cell r="BP162">
            <v>36925.978505647021</v>
          </cell>
          <cell r="BQ162">
            <v>55880.712805516647</v>
          </cell>
          <cell r="BR162">
            <v>76777.422927830848</v>
          </cell>
          <cell r="BS162">
            <v>98306.044741203121</v>
          </cell>
          <cell r="BT162">
            <v>118378.71071793091</v>
          </cell>
          <cell r="BU162">
            <v>138439.23090671358</v>
          </cell>
          <cell r="BV162">
            <v>148750.85688713269</v>
          </cell>
          <cell r="BW162">
            <v>171809.63516440801</v>
          </cell>
          <cell r="BX162">
            <v>195629.3531248334</v>
          </cell>
          <cell r="BY162">
            <v>0</v>
          </cell>
          <cell r="BZ162">
            <v>614420.35435249994</v>
          </cell>
          <cell r="CA162">
            <v>633179.46640564699</v>
          </cell>
          <cell r="CB162">
            <v>651700.77920551668</v>
          </cell>
          <cell r="CC162">
            <v>672925.81822783081</v>
          </cell>
          <cell r="CD162">
            <v>694424.09404120303</v>
          </cell>
          <cell r="CE162">
            <v>714166.43721793091</v>
          </cell>
          <cell r="CF162">
            <v>734501.91220671358</v>
          </cell>
          <cell r="CG162">
            <v>698750.85688713263</v>
          </cell>
          <cell r="CH162">
            <v>721809.63516440801</v>
          </cell>
          <cell r="CI162">
            <v>745629.35312483343</v>
          </cell>
          <cell r="CK162">
            <v>0</v>
          </cell>
          <cell r="CL162">
            <v>614420.35435249994</v>
          </cell>
          <cell r="CM162">
            <v>633179.46640564699</v>
          </cell>
          <cell r="CN162">
            <v>651700.77920551668</v>
          </cell>
          <cell r="CO162">
            <v>672925.81822783081</v>
          </cell>
          <cell r="CP162">
            <v>694424.09404120303</v>
          </cell>
          <cell r="CQ162">
            <v>714166.43721793091</v>
          </cell>
          <cell r="CR162">
            <v>734501.91220671358</v>
          </cell>
          <cell r="CS162">
            <v>698750.85688713263</v>
          </cell>
          <cell r="CT162">
            <v>721809.63516440801</v>
          </cell>
          <cell r="CU162">
            <v>745629.35312483343</v>
          </cell>
          <cell r="CW162">
            <v>0</v>
          </cell>
          <cell r="CX162">
            <v>0</v>
          </cell>
          <cell r="CY162">
            <v>0</v>
          </cell>
          <cell r="CZ162">
            <v>0</v>
          </cell>
          <cell r="DA162">
            <v>0</v>
          </cell>
          <cell r="DB162">
            <v>0</v>
          </cell>
          <cell r="DC162">
            <v>0</v>
          </cell>
          <cell r="DD162">
            <v>0</v>
          </cell>
          <cell r="DE162">
            <v>0</v>
          </cell>
          <cell r="DF162">
            <v>0</v>
          </cell>
          <cell r="DG162">
            <v>0</v>
          </cell>
          <cell r="DI162">
            <v>0</v>
          </cell>
          <cell r="DJ162">
            <v>0</v>
          </cell>
          <cell r="DK162">
            <v>0</v>
          </cell>
          <cell r="DL162">
            <v>0</v>
          </cell>
          <cell r="DM162">
            <v>0</v>
          </cell>
          <cell r="DN162">
            <v>0</v>
          </cell>
          <cell r="DO162">
            <v>0</v>
          </cell>
          <cell r="DP162">
            <v>0</v>
          </cell>
          <cell r="DQ162">
            <v>0</v>
          </cell>
          <cell r="DR162">
            <v>0</v>
          </cell>
          <cell r="DS162">
            <v>0</v>
          </cell>
          <cell r="DU162" t="str">
            <v>MCC 7015CFM00664</v>
          </cell>
          <cell r="DV162">
            <v>0</v>
          </cell>
          <cell r="DW162">
            <v>0</v>
          </cell>
          <cell r="DX162">
            <v>1</v>
          </cell>
          <cell r="DY162">
            <v>5822136.4342</v>
          </cell>
          <cell r="DZ162">
            <v>6881508.7068337165</v>
          </cell>
          <cell r="EB162">
            <v>6881508.7068337165</v>
          </cell>
          <cell r="EC162" t="str">
            <v>Def</v>
          </cell>
          <cell r="ED162" t="str">
            <v>nonDC</v>
          </cell>
        </row>
        <row r="163">
          <cell r="D163" t="str">
            <v>PC2010416</v>
          </cell>
          <cell r="E163" t="str">
            <v>Elderly Housing Renew (N/Shore)</v>
          </cell>
          <cell r="F163" t="str">
            <v>Auckland Council</v>
          </cell>
          <cell r="G163" t="str">
            <v>Community development, arts and culture</v>
          </cell>
          <cell r="H163" t="str">
            <v>E160530</v>
          </cell>
          <cell r="I163" t="str">
            <v>Community facilities management</v>
          </cell>
          <cell r="J163" t="str">
            <v>Community</v>
          </cell>
          <cell r="K163" t="str">
            <v>Regional community services</v>
          </cell>
          <cell r="L163" t="str">
            <v>Regional social housing</v>
          </cell>
          <cell r="M163" t="str">
            <v>Community</v>
          </cell>
          <cell r="N163" t="str">
            <v>Regional community services</v>
          </cell>
          <cell r="O163" t="str">
            <v>Regional social housing</v>
          </cell>
          <cell r="P163" t="str">
            <v>Community</v>
          </cell>
          <cell r="Q163" t="str">
            <v>Regional community services</v>
          </cell>
          <cell r="R163" t="str">
            <v>Regional social housing</v>
          </cell>
          <cell r="S163" t="str">
            <v>A1022005</v>
          </cell>
          <cell r="T163" t="str">
            <v>A1022005</v>
          </cell>
          <cell r="U163" t="str">
            <v>Regional community houses</v>
          </cell>
          <cell r="V163" t="str">
            <v>L050</v>
          </cell>
          <cell r="W163" t="str">
            <v>Regional</v>
          </cell>
          <cell r="X163" t="str">
            <v>PL40810</v>
          </cell>
          <cell r="Y163" t="str">
            <v>Expense</v>
          </cell>
          <cell r="Z163">
            <v>20100701</v>
          </cell>
          <cell r="AA163">
            <v>20220630</v>
          </cell>
          <cell r="AB163">
            <v>1</v>
          </cell>
          <cell r="AC163" t="str">
            <v>Programme</v>
          </cell>
          <cell r="AD163">
            <v>0</v>
          </cell>
          <cell r="AE163">
            <v>0</v>
          </cell>
          <cell r="AF163">
            <v>0</v>
          </cell>
          <cell r="AG163">
            <v>1</v>
          </cell>
          <cell r="AH163">
            <v>9</v>
          </cell>
          <cell r="AI163" t="str">
            <v>Social Housing</v>
          </cell>
          <cell r="AJ163" t="str">
            <v>Buildings (Capex)</v>
          </cell>
          <cell r="AK163">
            <v>75</v>
          </cell>
          <cell r="AM163">
            <v>1</v>
          </cell>
          <cell r="AS163">
            <v>179898.56</v>
          </cell>
          <cell r="AT163">
            <v>161459.46</v>
          </cell>
          <cell r="AU163">
            <v>162031.56</v>
          </cell>
          <cell r="AV163">
            <v>161451.49</v>
          </cell>
          <cell r="AW163">
            <v>162419.56</v>
          </cell>
          <cell r="AX163">
            <v>161493.87</v>
          </cell>
          <cell r="AY163">
            <v>161880.51</v>
          </cell>
          <cell r="AZ163">
            <v>161978.85</v>
          </cell>
          <cell r="BA163">
            <v>150000</v>
          </cell>
          <cell r="BB163">
            <v>150000</v>
          </cell>
          <cell r="BC163">
            <v>150000</v>
          </cell>
          <cell r="BD163">
            <v>3.1E-2</v>
          </cell>
          <cell r="BE163">
            <v>6.1930000000000041E-2</v>
          </cell>
          <cell r="BF163">
            <v>9.3787900000000146E-2</v>
          </cell>
          <cell r="BG163">
            <v>0.12878911280000027</v>
          </cell>
          <cell r="BH163">
            <v>0.16491036440960039</v>
          </cell>
          <cell r="BI163">
            <v>0.19869276497747879</v>
          </cell>
          <cell r="BJ163">
            <v>0.23225616239684821</v>
          </cell>
          <cell r="BK163">
            <v>0.27045610343115034</v>
          </cell>
          <cell r="BL163">
            <v>0.31238115484437823</v>
          </cell>
          <cell r="BM163">
            <v>0.35568973295424255</v>
          </cell>
          <cell r="BN163">
            <v>0</v>
          </cell>
          <cell r="BO163">
            <v>5005.2432599999993</v>
          </cell>
          <cell r="BP163">
            <v>10034.614510800007</v>
          </cell>
          <cell r="BQ163">
            <v>15142.196198971023</v>
          </cell>
          <cell r="BR163">
            <v>20917.871033766412</v>
          </cell>
          <cell r="BS163">
            <v>26632.012951616631</v>
          </cell>
          <cell r="BT163">
            <v>32164.486127864406</v>
          </cell>
          <cell r="BU163">
            <v>37620.586090454715</v>
          </cell>
          <cell r="BV163">
            <v>40568.415514672553</v>
          </cell>
          <cell r="BW163">
            <v>46857.173226656734</v>
          </cell>
          <cell r="BX163">
            <v>53353.459943136382</v>
          </cell>
          <cell r="BY163">
            <v>179898.56</v>
          </cell>
          <cell r="BZ163">
            <v>166464.70325999998</v>
          </cell>
          <cell r="CA163">
            <v>172066.17451080002</v>
          </cell>
          <cell r="CB163">
            <v>176593.686198971</v>
          </cell>
          <cell r="CC163">
            <v>183337.43103376642</v>
          </cell>
          <cell r="CD163">
            <v>188125.88295161663</v>
          </cell>
          <cell r="CE163">
            <v>194044.9961278644</v>
          </cell>
          <cell r="CF163">
            <v>199599.43609045472</v>
          </cell>
          <cell r="CG163">
            <v>190568.41551467255</v>
          </cell>
          <cell r="CH163">
            <v>196857.17322665674</v>
          </cell>
          <cell r="CI163">
            <v>203353.45994313637</v>
          </cell>
          <cell r="CK163">
            <v>0</v>
          </cell>
          <cell r="CL163">
            <v>0</v>
          </cell>
          <cell r="CM163">
            <v>0</v>
          </cell>
          <cell r="CN163">
            <v>0</v>
          </cell>
          <cell r="CO163">
            <v>0</v>
          </cell>
          <cell r="CP163">
            <v>0</v>
          </cell>
          <cell r="CQ163">
            <v>0</v>
          </cell>
          <cell r="CR163">
            <v>0</v>
          </cell>
          <cell r="CS163">
            <v>0</v>
          </cell>
          <cell r="CT163">
            <v>0</v>
          </cell>
          <cell r="CU163">
            <v>0</v>
          </cell>
          <cell r="CW163">
            <v>0</v>
          </cell>
          <cell r="CX163">
            <v>0</v>
          </cell>
          <cell r="CY163">
            <v>0</v>
          </cell>
          <cell r="CZ163">
            <v>0</v>
          </cell>
          <cell r="DA163">
            <v>0</v>
          </cell>
          <cell r="DB163">
            <v>0</v>
          </cell>
          <cell r="DC163">
            <v>0</v>
          </cell>
          <cell r="DD163">
            <v>0</v>
          </cell>
          <cell r="DE163">
            <v>0</v>
          </cell>
          <cell r="DF163">
            <v>0</v>
          </cell>
          <cell r="DG163">
            <v>0</v>
          </cell>
          <cell r="DI163">
            <v>179898.56</v>
          </cell>
          <cell r="DJ163">
            <v>166464.70325999998</v>
          </cell>
          <cell r="DK163">
            <v>172066.17451080002</v>
          </cell>
          <cell r="DL163">
            <v>176593.686198971</v>
          </cell>
          <cell r="DM163">
            <v>183337.43103376642</v>
          </cell>
          <cell r="DN163">
            <v>188125.88295161663</v>
          </cell>
          <cell r="DO163">
            <v>194044.9961278644</v>
          </cell>
          <cell r="DP163">
            <v>199599.43609045472</v>
          </cell>
          <cell r="DQ163">
            <v>190568.41551467255</v>
          </cell>
          <cell r="DR163">
            <v>196857.17322665674</v>
          </cell>
          <cell r="DS163">
            <v>203353.45994313637</v>
          </cell>
          <cell r="DU163" t="str">
            <v>NSCC 72001</v>
          </cell>
          <cell r="DV163">
            <v>0</v>
          </cell>
          <cell r="DW163">
            <v>0</v>
          </cell>
          <cell r="DX163">
            <v>1</v>
          </cell>
          <cell r="DY163">
            <v>1582715.3</v>
          </cell>
          <cell r="DZ163">
            <v>1871011.3588579393</v>
          </cell>
          <cell r="EB163">
            <v>1871011.3588579393</v>
          </cell>
          <cell r="EC163" t="str">
            <v>Def</v>
          </cell>
          <cell r="ED163" t="str">
            <v>nonDC</v>
          </cell>
        </row>
        <row r="164">
          <cell r="D164" t="str">
            <v>PC2010417</v>
          </cell>
          <cell r="E164" t="str">
            <v>Housing for older Adults</v>
          </cell>
          <cell r="F164" t="str">
            <v>Auckland Council</v>
          </cell>
          <cell r="G164" t="str">
            <v>Community development, arts and culture</v>
          </cell>
          <cell r="H164" t="str">
            <v>E160535</v>
          </cell>
          <cell r="I164" t="str">
            <v>Community facilities west</v>
          </cell>
          <cell r="J164" t="str">
            <v>Community</v>
          </cell>
          <cell r="K164" t="str">
            <v>Regional community services</v>
          </cell>
          <cell r="L164" t="str">
            <v>Regional social housing</v>
          </cell>
          <cell r="M164" t="str">
            <v>Community</v>
          </cell>
          <cell r="N164" t="str">
            <v>Regional community services</v>
          </cell>
          <cell r="O164" t="str">
            <v>Regional social housing</v>
          </cell>
          <cell r="P164" t="str">
            <v>Community</v>
          </cell>
          <cell r="Q164" t="str">
            <v>Regional community services</v>
          </cell>
          <cell r="R164" t="str">
            <v>Regional social housing</v>
          </cell>
          <cell r="S164" t="str">
            <v>A1022005</v>
          </cell>
          <cell r="T164" t="str">
            <v>A1022005</v>
          </cell>
          <cell r="U164" t="str">
            <v>Regional community houses</v>
          </cell>
          <cell r="V164" t="str">
            <v>L050</v>
          </cell>
          <cell r="W164" t="str">
            <v>Regional</v>
          </cell>
          <cell r="X164" t="str">
            <v>PL40810</v>
          </cell>
          <cell r="Y164" t="str">
            <v>Expense</v>
          </cell>
          <cell r="Z164">
            <v>20080701</v>
          </cell>
          <cell r="AA164">
            <v>20130630</v>
          </cell>
          <cell r="AB164">
            <v>1</v>
          </cell>
          <cell r="AC164" t="str">
            <v>Programme</v>
          </cell>
          <cell r="AD164">
            <v>0</v>
          </cell>
          <cell r="AE164">
            <v>0</v>
          </cell>
          <cell r="AF164">
            <v>0</v>
          </cell>
          <cell r="AG164">
            <v>1</v>
          </cell>
          <cell r="AH164">
            <v>9</v>
          </cell>
          <cell r="AI164" t="str">
            <v>Social Housing</v>
          </cell>
          <cell r="AJ164" t="str">
            <v>Buildings (Capex)</v>
          </cell>
          <cell r="AK164">
            <v>75</v>
          </cell>
          <cell r="AM164">
            <v>1</v>
          </cell>
          <cell r="AS164">
            <v>500000</v>
          </cell>
          <cell r="AT164">
            <v>365334</v>
          </cell>
          <cell r="BD164">
            <v>3.1E-2</v>
          </cell>
          <cell r="BE164">
            <v>6.1930000000000041E-2</v>
          </cell>
          <cell r="BF164">
            <v>9.3787900000000146E-2</v>
          </cell>
          <cell r="BG164">
            <v>0.12878911280000027</v>
          </cell>
          <cell r="BH164">
            <v>0.16491036440960039</v>
          </cell>
          <cell r="BI164">
            <v>0.19869276497747879</v>
          </cell>
          <cell r="BJ164">
            <v>0.23225616239684821</v>
          </cell>
          <cell r="BK164">
            <v>0.27045610343115034</v>
          </cell>
          <cell r="BL164">
            <v>0.31238115484437823</v>
          </cell>
          <cell r="BM164">
            <v>0.35568973295424255</v>
          </cell>
          <cell r="BN164">
            <v>0</v>
          </cell>
          <cell r="BO164">
            <v>11325.353999999999</v>
          </cell>
          <cell r="BP164">
            <v>0</v>
          </cell>
          <cell r="BQ164">
            <v>0</v>
          </cell>
          <cell r="BR164">
            <v>0</v>
          </cell>
          <cell r="BS164">
            <v>0</v>
          </cell>
          <cell r="BT164">
            <v>0</v>
          </cell>
          <cell r="BU164">
            <v>0</v>
          </cell>
          <cell r="BV164">
            <v>0</v>
          </cell>
          <cell r="BW164">
            <v>0</v>
          </cell>
          <cell r="BX164">
            <v>0</v>
          </cell>
          <cell r="BY164">
            <v>500000</v>
          </cell>
          <cell r="BZ164">
            <v>376659.35399999999</v>
          </cell>
          <cell r="CA164">
            <v>0</v>
          </cell>
          <cell r="CB164">
            <v>0</v>
          </cell>
          <cell r="CC164">
            <v>0</v>
          </cell>
          <cell r="CD164">
            <v>0</v>
          </cell>
          <cell r="CE164">
            <v>0</v>
          </cell>
          <cell r="CF164">
            <v>0</v>
          </cell>
          <cell r="CG164">
            <v>0</v>
          </cell>
          <cell r="CH164">
            <v>0</v>
          </cell>
          <cell r="CI164">
            <v>0</v>
          </cell>
          <cell r="CK164">
            <v>0</v>
          </cell>
          <cell r="CL164">
            <v>0</v>
          </cell>
          <cell r="CM164">
            <v>0</v>
          </cell>
          <cell r="CN164">
            <v>0</v>
          </cell>
          <cell r="CO164">
            <v>0</v>
          </cell>
          <cell r="CP164">
            <v>0</v>
          </cell>
          <cell r="CQ164">
            <v>0</v>
          </cell>
          <cell r="CR164">
            <v>0</v>
          </cell>
          <cell r="CS164">
            <v>0</v>
          </cell>
          <cell r="CT164">
            <v>0</v>
          </cell>
          <cell r="CU164">
            <v>0</v>
          </cell>
          <cell r="CW164">
            <v>0</v>
          </cell>
          <cell r="CX164">
            <v>0</v>
          </cell>
          <cell r="CY164">
            <v>0</v>
          </cell>
          <cell r="CZ164">
            <v>0</v>
          </cell>
          <cell r="DA164">
            <v>0</v>
          </cell>
          <cell r="DB164">
            <v>0</v>
          </cell>
          <cell r="DC164">
            <v>0</v>
          </cell>
          <cell r="DD164">
            <v>0</v>
          </cell>
          <cell r="DE164">
            <v>0</v>
          </cell>
          <cell r="DF164">
            <v>0</v>
          </cell>
          <cell r="DG164">
            <v>0</v>
          </cell>
          <cell r="DI164">
            <v>500000</v>
          </cell>
          <cell r="DJ164">
            <v>376659.35399999999</v>
          </cell>
          <cell r="DK164">
            <v>0</v>
          </cell>
          <cell r="DL164">
            <v>0</v>
          </cell>
          <cell r="DM164">
            <v>0</v>
          </cell>
          <cell r="DN164">
            <v>0</v>
          </cell>
          <cell r="DO164">
            <v>0</v>
          </cell>
          <cell r="DP164">
            <v>0</v>
          </cell>
          <cell r="DQ164">
            <v>0</v>
          </cell>
          <cell r="DR164">
            <v>0</v>
          </cell>
          <cell r="DS164">
            <v>0</v>
          </cell>
          <cell r="DU164" t="str">
            <v>WCC 8AMPP-09-002</v>
          </cell>
          <cell r="DV164">
            <v>0</v>
          </cell>
          <cell r="DW164">
            <v>0</v>
          </cell>
          <cell r="DX164">
            <v>1</v>
          </cell>
          <cell r="DY164">
            <v>365334</v>
          </cell>
          <cell r="DZ164">
            <v>376659.35399999999</v>
          </cell>
          <cell r="EB164">
            <v>376659.35399999999</v>
          </cell>
          <cell r="EC164" t="str">
            <v>Def</v>
          </cell>
          <cell r="ED164" t="str">
            <v>nonDC</v>
          </cell>
        </row>
        <row r="165">
          <cell r="D165" t="str">
            <v>PC2010419</v>
          </cell>
          <cell r="E165" t="str">
            <v>Wilsher Village Redevelopment</v>
          </cell>
          <cell r="F165" t="str">
            <v>Auckland Council</v>
          </cell>
          <cell r="G165" t="str">
            <v>Community development, arts and culture</v>
          </cell>
          <cell r="H165" t="str">
            <v>E160535</v>
          </cell>
          <cell r="I165" t="str">
            <v>Community facilities west</v>
          </cell>
          <cell r="J165" t="str">
            <v>Community</v>
          </cell>
          <cell r="K165" t="str">
            <v>Regional community services</v>
          </cell>
          <cell r="L165" t="str">
            <v>Regional social housing</v>
          </cell>
          <cell r="M165" t="str">
            <v>Community</v>
          </cell>
          <cell r="N165" t="str">
            <v>Regional community services</v>
          </cell>
          <cell r="O165" t="str">
            <v>Regional social housing</v>
          </cell>
          <cell r="P165" t="str">
            <v>Community</v>
          </cell>
          <cell r="Q165" t="str">
            <v>Regional community services</v>
          </cell>
          <cell r="R165" t="str">
            <v>Regional social housing</v>
          </cell>
          <cell r="S165" t="str">
            <v>A1022005</v>
          </cell>
          <cell r="T165" t="str">
            <v>A1022005</v>
          </cell>
          <cell r="U165" t="str">
            <v>Regional community houses</v>
          </cell>
          <cell r="V165" t="str">
            <v>L050</v>
          </cell>
          <cell r="W165" t="str">
            <v>Regional</v>
          </cell>
          <cell r="X165" t="str">
            <v>PL40810</v>
          </cell>
          <cell r="Y165" t="str">
            <v>Expense</v>
          </cell>
          <cell r="Z165">
            <v>20080701</v>
          </cell>
          <cell r="AA165">
            <v>20160630</v>
          </cell>
          <cell r="AB165">
            <v>2</v>
          </cell>
          <cell r="AC165" t="str">
            <v>Discrete</v>
          </cell>
          <cell r="AD165">
            <v>0</v>
          </cell>
          <cell r="AE165">
            <v>0</v>
          </cell>
          <cell r="AF165">
            <v>0</v>
          </cell>
          <cell r="AG165">
            <v>1</v>
          </cell>
          <cell r="AH165">
            <v>9</v>
          </cell>
          <cell r="AI165" t="str">
            <v>Social Housing</v>
          </cell>
          <cell r="AJ165" t="str">
            <v>Buildings (Capex)</v>
          </cell>
          <cell r="AK165">
            <v>75</v>
          </cell>
          <cell r="AM165">
            <v>1</v>
          </cell>
          <cell r="AS165">
            <v>3580588</v>
          </cell>
          <cell r="AT165">
            <v>4827941</v>
          </cell>
          <cell r="AU165">
            <v>14518118</v>
          </cell>
          <cell r="AV165">
            <v>11924000</v>
          </cell>
          <cell r="AW165">
            <v>483220</v>
          </cell>
          <cell r="BD165">
            <v>3.1E-2</v>
          </cell>
          <cell r="BE165">
            <v>6.1930000000000041E-2</v>
          </cell>
          <cell r="BF165">
            <v>9.3787900000000146E-2</v>
          </cell>
          <cell r="BG165">
            <v>0.12878911280000027</v>
          </cell>
          <cell r="BH165">
            <v>0.16491036440960039</v>
          </cell>
          <cell r="BI165">
            <v>0.19869276497747879</v>
          </cell>
          <cell r="BJ165">
            <v>0.23225616239684821</v>
          </cell>
          <cell r="BK165">
            <v>0.27045610343115034</v>
          </cell>
          <cell r="BL165">
            <v>0.31238115484437823</v>
          </cell>
          <cell r="BM165">
            <v>0.35568973295424255</v>
          </cell>
          <cell r="BN165">
            <v>0</v>
          </cell>
          <cell r="BO165">
            <v>149666.171</v>
          </cell>
          <cell r="BP165">
            <v>899107.04774000053</v>
          </cell>
          <cell r="BQ165">
            <v>1118326.9196000018</v>
          </cell>
          <cell r="BR165">
            <v>62233.475087216131</v>
          </cell>
          <cell r="BS165">
            <v>0</v>
          </cell>
          <cell r="BT165">
            <v>0</v>
          </cell>
          <cell r="BU165">
            <v>0</v>
          </cell>
          <cell r="BV165">
            <v>0</v>
          </cell>
          <cell r="BW165">
            <v>0</v>
          </cell>
          <cell r="BX165">
            <v>0</v>
          </cell>
          <cell r="BY165">
            <v>3580588</v>
          </cell>
          <cell r="BZ165">
            <v>4977607.1710000001</v>
          </cell>
          <cell r="CA165">
            <v>15417225.047740001</v>
          </cell>
          <cell r="CB165">
            <v>13042326.919600002</v>
          </cell>
          <cell r="CC165">
            <v>545453.47508721612</v>
          </cell>
          <cell r="CD165">
            <v>0</v>
          </cell>
          <cell r="CE165">
            <v>0</v>
          </cell>
          <cell r="CF165">
            <v>0</v>
          </cell>
          <cell r="CG165">
            <v>0</v>
          </cell>
          <cell r="CH165">
            <v>0</v>
          </cell>
          <cell r="CI165">
            <v>0</v>
          </cell>
          <cell r="CK165">
            <v>0</v>
          </cell>
          <cell r="CL165">
            <v>0</v>
          </cell>
          <cell r="CM165">
            <v>0</v>
          </cell>
          <cell r="CN165">
            <v>0</v>
          </cell>
          <cell r="CO165">
            <v>0</v>
          </cell>
          <cell r="CP165">
            <v>0</v>
          </cell>
          <cell r="CQ165">
            <v>0</v>
          </cell>
          <cell r="CR165">
            <v>0</v>
          </cell>
          <cell r="CS165">
            <v>0</v>
          </cell>
          <cell r="CT165">
            <v>0</v>
          </cell>
          <cell r="CU165">
            <v>0</v>
          </cell>
          <cell r="CW165">
            <v>0</v>
          </cell>
          <cell r="CX165">
            <v>0</v>
          </cell>
          <cell r="CY165">
            <v>0</v>
          </cell>
          <cell r="CZ165">
            <v>0</v>
          </cell>
          <cell r="DA165">
            <v>0</v>
          </cell>
          <cell r="DB165">
            <v>0</v>
          </cell>
          <cell r="DC165">
            <v>0</v>
          </cell>
          <cell r="DD165">
            <v>0</v>
          </cell>
          <cell r="DE165">
            <v>0</v>
          </cell>
          <cell r="DF165">
            <v>0</v>
          </cell>
          <cell r="DG165">
            <v>0</v>
          </cell>
          <cell r="DI165">
            <v>3580588</v>
          </cell>
          <cell r="DJ165">
            <v>4977607.1710000001</v>
          </cell>
          <cell r="DK165">
            <v>15417225.047740001</v>
          </cell>
          <cell r="DL165">
            <v>13042326.919600002</v>
          </cell>
          <cell r="DM165">
            <v>545453.47508721612</v>
          </cell>
          <cell r="DN165">
            <v>0</v>
          </cell>
          <cell r="DO165">
            <v>0</v>
          </cell>
          <cell r="DP165">
            <v>0</v>
          </cell>
          <cell r="DQ165">
            <v>0</v>
          </cell>
          <cell r="DR165">
            <v>0</v>
          </cell>
          <cell r="DS165">
            <v>0</v>
          </cell>
          <cell r="DU165" t="str">
            <v>WCC 3SPSC-09-003</v>
          </cell>
          <cell r="DV165">
            <v>0</v>
          </cell>
          <cell r="DW165">
            <v>0</v>
          </cell>
          <cell r="DX165">
            <v>2</v>
          </cell>
          <cell r="DY165">
            <v>31753279</v>
          </cell>
          <cell r="DZ165">
            <v>33982612.613427222</v>
          </cell>
          <cell r="EB165">
            <v>33982612.613427222</v>
          </cell>
          <cell r="EC165" t="str">
            <v>Def</v>
          </cell>
          <cell r="ED165" t="str">
            <v>nonDC</v>
          </cell>
        </row>
        <row r="166">
          <cell r="D166" t="str">
            <v>PC2010419</v>
          </cell>
          <cell r="E166" t="str">
            <v>Wilsher Village Redevelopment</v>
          </cell>
          <cell r="F166" t="str">
            <v>Auckland Council</v>
          </cell>
          <cell r="G166" t="str">
            <v>Community development, arts and culture</v>
          </cell>
          <cell r="H166" t="str">
            <v>E160535</v>
          </cell>
          <cell r="I166" t="str">
            <v>Community facilities west</v>
          </cell>
          <cell r="J166" t="str">
            <v>Community</v>
          </cell>
          <cell r="K166" t="str">
            <v>Regional community services</v>
          </cell>
          <cell r="L166" t="str">
            <v>Regional social housing</v>
          </cell>
          <cell r="M166" t="str">
            <v>Community</v>
          </cell>
          <cell r="N166" t="str">
            <v>Regional community services</v>
          </cell>
          <cell r="O166" t="str">
            <v>Regional social housing</v>
          </cell>
          <cell r="P166" t="str">
            <v>Community</v>
          </cell>
          <cell r="Q166" t="str">
            <v>Regional community services</v>
          </cell>
          <cell r="R166" t="str">
            <v>Regional social housing</v>
          </cell>
          <cell r="S166" t="str">
            <v>A1022005</v>
          </cell>
          <cell r="T166" t="str">
            <v>A1022005</v>
          </cell>
          <cell r="U166" t="str">
            <v>Regional community houses</v>
          </cell>
          <cell r="V166" t="str">
            <v>L050</v>
          </cell>
          <cell r="W166" t="str">
            <v>Regional</v>
          </cell>
          <cell r="X166" t="str">
            <v>PL38380</v>
          </cell>
          <cell r="Y166" t="str">
            <v>Revenue</v>
          </cell>
          <cell r="Z166">
            <v>20080701</v>
          </cell>
          <cell r="AA166">
            <v>20160630</v>
          </cell>
          <cell r="AB166">
            <v>2</v>
          </cell>
          <cell r="AC166" t="str">
            <v>Discrete</v>
          </cell>
          <cell r="AD166">
            <v>0</v>
          </cell>
          <cell r="AE166">
            <v>0</v>
          </cell>
          <cell r="AF166">
            <v>0</v>
          </cell>
          <cell r="AG166">
            <v>1</v>
          </cell>
          <cell r="AH166">
            <v>9</v>
          </cell>
          <cell r="AI166" t="str">
            <v>Social Housing</v>
          </cell>
          <cell r="AJ166" t="str">
            <v>Buildings (Capex)</v>
          </cell>
          <cell r="AK166">
            <v>75</v>
          </cell>
          <cell r="AM166">
            <v>1</v>
          </cell>
          <cell r="AS166">
            <v>-8205390</v>
          </cell>
          <cell r="AT166">
            <v>-8143209.6500000004</v>
          </cell>
          <cell r="AU166">
            <v>-5876041.0800000001</v>
          </cell>
          <cell r="AV166">
            <v>-8282446.2400000002</v>
          </cell>
          <cell r="AW166">
            <v>0</v>
          </cell>
          <cell r="AX166">
            <v>0</v>
          </cell>
          <cell r="AY166">
            <v>0</v>
          </cell>
          <cell r="AZ166">
            <v>0</v>
          </cell>
          <cell r="BA166">
            <v>0</v>
          </cell>
          <cell r="BB166">
            <v>0</v>
          </cell>
          <cell r="BC166">
            <v>0</v>
          </cell>
          <cell r="BD166">
            <v>3.1E-2</v>
          </cell>
          <cell r="BE166">
            <v>6.1930000000000041E-2</v>
          </cell>
          <cell r="BF166">
            <v>9.3787900000000146E-2</v>
          </cell>
          <cell r="BG166">
            <v>0.12878911280000027</v>
          </cell>
          <cell r="BH166">
            <v>0.16491036440960039</v>
          </cell>
          <cell r="BI166">
            <v>0.19869276497747879</v>
          </cell>
          <cell r="BJ166">
            <v>0.23225616239684821</v>
          </cell>
          <cell r="BK166">
            <v>0.27045610343115034</v>
          </cell>
          <cell r="BL166">
            <v>0.31238115484437823</v>
          </cell>
          <cell r="BM166">
            <v>0.35568973295424255</v>
          </cell>
          <cell r="BN166">
            <v>0</v>
          </cell>
          <cell r="BO166">
            <v>-252439.49915000002</v>
          </cell>
          <cell r="BP166">
            <v>-363903.22408440022</v>
          </cell>
          <cell r="BQ166">
            <v>-776793.23971249722</v>
          </cell>
          <cell r="BR166">
            <v>0</v>
          </cell>
          <cell r="BS166">
            <v>0</v>
          </cell>
          <cell r="BT166">
            <v>0</v>
          </cell>
          <cell r="BU166">
            <v>0</v>
          </cell>
          <cell r="BV166">
            <v>0</v>
          </cell>
          <cell r="BW166">
            <v>0</v>
          </cell>
          <cell r="BX166">
            <v>0</v>
          </cell>
          <cell r="BY166">
            <v>-8205390</v>
          </cell>
          <cell r="BZ166">
            <v>-8395649.1491500009</v>
          </cell>
          <cell r="CA166">
            <v>-6239944.3040844006</v>
          </cell>
          <cell r="CB166">
            <v>-9059239.4797124974</v>
          </cell>
          <cell r="CC166">
            <v>0</v>
          </cell>
          <cell r="CD166">
            <v>0</v>
          </cell>
          <cell r="CE166">
            <v>0</v>
          </cell>
          <cell r="CF166">
            <v>0</v>
          </cell>
          <cell r="CG166">
            <v>0</v>
          </cell>
          <cell r="CH166">
            <v>0</v>
          </cell>
          <cell r="CI166">
            <v>0</v>
          </cell>
          <cell r="CK166">
            <v>0</v>
          </cell>
          <cell r="CL166">
            <v>0</v>
          </cell>
          <cell r="CM166">
            <v>0</v>
          </cell>
          <cell r="CN166">
            <v>0</v>
          </cell>
          <cell r="CO166">
            <v>0</v>
          </cell>
          <cell r="CP166">
            <v>0</v>
          </cell>
          <cell r="CQ166">
            <v>0</v>
          </cell>
          <cell r="CR166">
            <v>0</v>
          </cell>
          <cell r="CS166">
            <v>0</v>
          </cell>
          <cell r="CT166">
            <v>0</v>
          </cell>
          <cell r="CU166">
            <v>0</v>
          </cell>
          <cell r="CW166">
            <v>0</v>
          </cell>
          <cell r="CX166">
            <v>0</v>
          </cell>
          <cell r="CY166">
            <v>0</v>
          </cell>
          <cell r="CZ166">
            <v>0</v>
          </cell>
          <cell r="DA166">
            <v>0</v>
          </cell>
          <cell r="DB166">
            <v>0</v>
          </cell>
          <cell r="DC166">
            <v>0</v>
          </cell>
          <cell r="DD166">
            <v>0</v>
          </cell>
          <cell r="DE166">
            <v>0</v>
          </cell>
          <cell r="DF166">
            <v>0</v>
          </cell>
          <cell r="DG166">
            <v>0</v>
          </cell>
          <cell r="DI166">
            <v>-8205390</v>
          </cell>
          <cell r="DJ166">
            <v>-8395649.1491500009</v>
          </cell>
          <cell r="DK166">
            <v>-6239944.3040844006</v>
          </cell>
          <cell r="DL166">
            <v>-9059239.4797124974</v>
          </cell>
          <cell r="DM166">
            <v>0</v>
          </cell>
          <cell r="DN166">
            <v>0</v>
          </cell>
          <cell r="DO166">
            <v>0</v>
          </cell>
          <cell r="DP166">
            <v>0</v>
          </cell>
          <cell r="DQ166">
            <v>0</v>
          </cell>
          <cell r="DR166">
            <v>0</v>
          </cell>
          <cell r="DS166">
            <v>0</v>
          </cell>
          <cell r="DU166" t="str">
            <v>WCC 3SPSC-09-003</v>
          </cell>
          <cell r="DV166">
            <v>0</v>
          </cell>
          <cell r="DW166">
            <v>0</v>
          </cell>
          <cell r="DX166">
            <v>2</v>
          </cell>
          <cell r="DY166">
            <v>-22301696.969999999</v>
          </cell>
          <cell r="DZ166">
            <v>-23694832.932946898</v>
          </cell>
          <cell r="EB166">
            <v>-23694832.932946898</v>
          </cell>
          <cell r="EC166" t="str">
            <v>Def</v>
          </cell>
          <cell r="ED166" t="str">
            <v>nonDC</v>
          </cell>
        </row>
        <row r="167">
          <cell r="D167" t="str">
            <v>PC2100000</v>
          </cell>
          <cell r="E167" t="str">
            <v>Citywide artworks</v>
          </cell>
          <cell r="F167" t="str">
            <v>Auckland Council</v>
          </cell>
          <cell r="G167" t="str">
            <v>Community development, arts and culture</v>
          </cell>
          <cell r="H167" t="str">
            <v>E165400</v>
          </cell>
          <cell r="I167" t="str">
            <v>Public art</v>
          </cell>
          <cell r="J167" t="str">
            <v>Lifestyle and culture</v>
          </cell>
          <cell r="K167" t="str">
            <v>Regional arts, culture and events services</v>
          </cell>
          <cell r="L167" t="str">
            <v>Regional arts and culture initiatives</v>
          </cell>
          <cell r="M167" t="str">
            <v>Lifestyle and culture</v>
          </cell>
          <cell r="N167" t="str">
            <v>Regional arts, culture and events services</v>
          </cell>
          <cell r="O167" t="str">
            <v>Regional arts and culture initiatives</v>
          </cell>
          <cell r="P167" t="str">
            <v>Lifestyle and culture</v>
          </cell>
          <cell r="Q167" t="str">
            <v>Regional arts, culture and events services</v>
          </cell>
          <cell r="R167" t="str">
            <v>Regional arts and culture initiatives</v>
          </cell>
          <cell r="S167" t="str">
            <v>A1211110</v>
          </cell>
          <cell r="T167" t="str">
            <v>A1211110</v>
          </cell>
          <cell r="U167" t="str">
            <v>Regional public art</v>
          </cell>
          <cell r="V167" t="str">
            <v>L050</v>
          </cell>
          <cell r="W167" t="str">
            <v>Regional</v>
          </cell>
          <cell r="X167" t="str">
            <v>PL40810</v>
          </cell>
          <cell r="Y167" t="str">
            <v>Expense</v>
          </cell>
          <cell r="Z167">
            <v>20120701</v>
          </cell>
          <cell r="AA167">
            <v>20220630</v>
          </cell>
          <cell r="AB167">
            <v>1</v>
          </cell>
          <cell r="AC167" t="str">
            <v>Programme</v>
          </cell>
          <cell r="AD167">
            <v>0</v>
          </cell>
          <cell r="AE167">
            <v>0</v>
          </cell>
          <cell r="AF167">
            <v>0</v>
          </cell>
          <cell r="AG167">
            <v>1</v>
          </cell>
          <cell r="AH167">
            <v>24</v>
          </cell>
          <cell r="AI167" t="str">
            <v>Council Art</v>
          </cell>
          <cell r="AJ167" t="str">
            <v>Structures parks</v>
          </cell>
          <cell r="AK167">
            <v>35</v>
          </cell>
          <cell r="AM167">
            <v>1</v>
          </cell>
          <cell r="AT167">
            <v>1308369</v>
          </cell>
          <cell r="AU167">
            <v>1818269</v>
          </cell>
          <cell r="AV167">
            <v>1418269</v>
          </cell>
          <cell r="AW167">
            <v>1418269</v>
          </cell>
          <cell r="AX167">
            <v>1418269</v>
          </cell>
          <cell r="AY167">
            <v>1418269</v>
          </cell>
          <cell r="AZ167">
            <v>1418269</v>
          </cell>
          <cell r="BA167">
            <v>1567900</v>
          </cell>
          <cell r="BB167">
            <v>1567900</v>
          </cell>
          <cell r="BC167">
            <v>1567900</v>
          </cell>
          <cell r="BD167">
            <v>3.1E-2</v>
          </cell>
          <cell r="BE167">
            <v>6.1930000000000041E-2</v>
          </cell>
          <cell r="BF167">
            <v>9.3787900000000146E-2</v>
          </cell>
          <cell r="BG167">
            <v>0.12878911280000027</v>
          </cell>
          <cell r="BH167">
            <v>0.16491036440960039</v>
          </cell>
          <cell r="BI167">
            <v>0.19869276497747879</v>
          </cell>
          <cell r="BJ167">
            <v>0.23225616239684821</v>
          </cell>
          <cell r="BK167">
            <v>0.27045610343115034</v>
          </cell>
          <cell r="BL167">
            <v>0.31238115484437823</v>
          </cell>
          <cell r="BM167">
            <v>0.35568973295424255</v>
          </cell>
          <cell r="BN167">
            <v>0</v>
          </cell>
          <cell r="BO167">
            <v>40559.438999999998</v>
          </cell>
          <cell r="BP167">
            <v>112605.39917000008</v>
          </cell>
          <cell r="BQ167">
            <v>133016.47114510019</v>
          </cell>
          <cell r="BR167">
            <v>182657.6062217436</v>
          </cell>
          <cell r="BS167">
            <v>233887.25762083952</v>
          </cell>
          <cell r="BT167">
            <v>281799.78909184388</v>
          </cell>
          <cell r="BU167">
            <v>329401.71518641553</v>
          </cell>
          <cell r="BV167">
            <v>424048.12456970062</v>
          </cell>
          <cell r="BW167">
            <v>489782.41268050065</v>
          </cell>
          <cell r="BX167">
            <v>557685.9322989569</v>
          </cell>
          <cell r="BY167">
            <v>0</v>
          </cell>
          <cell r="BZ167">
            <v>1348928.439</v>
          </cell>
          <cell r="CA167">
            <v>1930874.3991700001</v>
          </cell>
          <cell r="CB167">
            <v>1551285.4711451002</v>
          </cell>
          <cell r="CC167">
            <v>1600926.6062217436</v>
          </cell>
          <cell r="CD167">
            <v>1652156.2576208394</v>
          </cell>
          <cell r="CE167">
            <v>1700068.7890918439</v>
          </cell>
          <cell r="CF167">
            <v>1747670.7151864155</v>
          </cell>
          <cell r="CG167">
            <v>1991948.1245697006</v>
          </cell>
          <cell r="CH167">
            <v>2057682.4126805007</v>
          </cell>
          <cell r="CI167">
            <v>2125585.9322989569</v>
          </cell>
          <cell r="CK167">
            <v>0</v>
          </cell>
          <cell r="CL167">
            <v>0</v>
          </cell>
          <cell r="CM167">
            <v>0</v>
          </cell>
          <cell r="CN167">
            <v>0</v>
          </cell>
          <cell r="CO167">
            <v>0</v>
          </cell>
          <cell r="CP167">
            <v>0</v>
          </cell>
          <cell r="CQ167">
            <v>0</v>
          </cell>
          <cell r="CR167">
            <v>0</v>
          </cell>
          <cell r="CS167">
            <v>0</v>
          </cell>
          <cell r="CT167">
            <v>0</v>
          </cell>
          <cell r="CU167">
            <v>0</v>
          </cell>
          <cell r="CW167">
            <v>0</v>
          </cell>
          <cell r="CX167">
            <v>0</v>
          </cell>
          <cell r="CY167">
            <v>0</v>
          </cell>
          <cell r="CZ167">
            <v>0</v>
          </cell>
          <cell r="DA167">
            <v>0</v>
          </cell>
          <cell r="DB167">
            <v>0</v>
          </cell>
          <cell r="DC167">
            <v>0</v>
          </cell>
          <cell r="DD167">
            <v>0</v>
          </cell>
          <cell r="DE167">
            <v>0</v>
          </cell>
          <cell r="DF167">
            <v>0</v>
          </cell>
          <cell r="DG167">
            <v>0</v>
          </cell>
          <cell r="DI167">
            <v>0</v>
          </cell>
          <cell r="DJ167">
            <v>1348928.439</v>
          </cell>
          <cell r="DK167">
            <v>1930874.3991700001</v>
          </cell>
          <cell r="DL167">
            <v>1551285.4711451002</v>
          </cell>
          <cell r="DM167">
            <v>1600926.6062217436</v>
          </cell>
          <cell r="DN167">
            <v>1652156.2576208394</v>
          </cell>
          <cell r="DO167">
            <v>1700068.7890918439</v>
          </cell>
          <cell r="DP167">
            <v>1747670.7151864155</v>
          </cell>
          <cell r="DQ167">
            <v>1991948.1245697006</v>
          </cell>
          <cell r="DR167">
            <v>2057682.4126805007</v>
          </cell>
          <cell r="DS167">
            <v>2125585.9322989569</v>
          </cell>
          <cell r="DU167" t="str">
            <v>ACC 862/455004</v>
          </cell>
          <cell r="DV167">
            <v>0</v>
          </cell>
          <cell r="DW167">
            <v>0</v>
          </cell>
          <cell r="DX167">
            <v>2</v>
          </cell>
          <cell r="DY167">
            <v>14921683</v>
          </cell>
          <cell r="DZ167">
            <v>17707127.146985102</v>
          </cell>
          <cell r="EB167">
            <v>17707127.146985102</v>
          </cell>
          <cell r="EC167" t="str">
            <v>Def</v>
          </cell>
          <cell r="ED167" t="str">
            <v>nonDC</v>
          </cell>
        </row>
        <row r="168">
          <cell r="D168" t="str">
            <v>PC2100000</v>
          </cell>
          <cell r="E168" t="str">
            <v>Citywide artworks</v>
          </cell>
          <cell r="F168" t="str">
            <v>Auckland Council</v>
          </cell>
          <cell r="G168" t="str">
            <v>Community development, arts and culture</v>
          </cell>
          <cell r="H168" t="str">
            <v>E165400</v>
          </cell>
          <cell r="I168" t="str">
            <v>Public art</v>
          </cell>
          <cell r="J168" t="str">
            <v>Lifestyle and culture</v>
          </cell>
          <cell r="K168" t="str">
            <v>Regional arts, culture and events services</v>
          </cell>
          <cell r="L168" t="str">
            <v>Regional arts and culture initiatives</v>
          </cell>
          <cell r="M168" t="str">
            <v>Lifestyle and culture</v>
          </cell>
          <cell r="N168" t="str">
            <v>Regional arts, culture and events services</v>
          </cell>
          <cell r="O168" t="str">
            <v>Regional arts and culture initiatives</v>
          </cell>
          <cell r="P168" t="str">
            <v>Lifestyle and culture</v>
          </cell>
          <cell r="Q168" t="str">
            <v>Regional arts, culture and events services</v>
          </cell>
          <cell r="R168" t="str">
            <v>Regional arts and culture initiatives</v>
          </cell>
          <cell r="S168" t="str">
            <v>A1211305</v>
          </cell>
          <cell r="T168" t="str">
            <v>A1211305</v>
          </cell>
          <cell r="U168" t="str">
            <v>Regional arts facilities</v>
          </cell>
          <cell r="V168" t="str">
            <v>L050</v>
          </cell>
          <cell r="W168" t="str">
            <v>Regional</v>
          </cell>
          <cell r="X168" t="str">
            <v>FY12 - Only</v>
          </cell>
          <cell r="Y168" t="str">
            <v>Expense</v>
          </cell>
          <cell r="Z168">
            <v>20110701</v>
          </cell>
          <cell r="AA168">
            <v>20120630</v>
          </cell>
          <cell r="AB168">
            <v>1</v>
          </cell>
          <cell r="AC168" t="str">
            <v>Programme</v>
          </cell>
          <cell r="AD168">
            <v>0</v>
          </cell>
          <cell r="AE168">
            <v>0</v>
          </cell>
          <cell r="AF168">
            <v>0</v>
          </cell>
          <cell r="AG168">
            <v>1</v>
          </cell>
          <cell r="AH168">
            <v>24</v>
          </cell>
          <cell r="AI168" t="str">
            <v>Council Art</v>
          </cell>
          <cell r="AJ168" t="str">
            <v>Structures parks</v>
          </cell>
          <cell r="AK168">
            <v>35</v>
          </cell>
          <cell r="AP168">
            <v>1</v>
          </cell>
          <cell r="AS168">
            <v>413362</v>
          </cell>
          <cell r="AT168">
            <v>0</v>
          </cell>
          <cell r="AU168">
            <v>0</v>
          </cell>
          <cell r="AV168">
            <v>0</v>
          </cell>
          <cell r="AW168">
            <v>0</v>
          </cell>
          <cell r="AX168">
            <v>0</v>
          </cell>
          <cell r="AY168">
            <v>0</v>
          </cell>
          <cell r="AZ168">
            <v>0</v>
          </cell>
          <cell r="BD168">
            <v>3.1E-2</v>
          </cell>
          <cell r="BE168">
            <v>6.1930000000000041E-2</v>
          </cell>
          <cell r="BF168">
            <v>9.3787900000000146E-2</v>
          </cell>
          <cell r="BG168">
            <v>0.12878911280000027</v>
          </cell>
          <cell r="BH168">
            <v>0.16491036440960039</v>
          </cell>
          <cell r="BI168">
            <v>0.19869276497747879</v>
          </cell>
          <cell r="BJ168">
            <v>0.23225616239684821</v>
          </cell>
          <cell r="BK168">
            <v>0.27045610343115034</v>
          </cell>
          <cell r="BL168">
            <v>0.31238115484437823</v>
          </cell>
          <cell r="BM168">
            <v>0.35568973295424255</v>
          </cell>
          <cell r="BN168">
            <v>0</v>
          </cell>
          <cell r="BO168">
            <v>0</v>
          </cell>
          <cell r="BP168">
            <v>0</v>
          </cell>
          <cell r="BQ168">
            <v>0</v>
          </cell>
          <cell r="BR168">
            <v>0</v>
          </cell>
          <cell r="BS168">
            <v>0</v>
          </cell>
          <cell r="BT168">
            <v>0</v>
          </cell>
          <cell r="BU168">
            <v>0</v>
          </cell>
          <cell r="BV168">
            <v>0</v>
          </cell>
          <cell r="BW168">
            <v>0</v>
          </cell>
          <cell r="BX168">
            <v>0</v>
          </cell>
          <cell r="BY168">
            <v>413362</v>
          </cell>
          <cell r="BZ168">
            <v>0</v>
          </cell>
          <cell r="CA168">
            <v>0</v>
          </cell>
          <cell r="CB168">
            <v>0</v>
          </cell>
          <cell r="CC168">
            <v>0</v>
          </cell>
          <cell r="CD168">
            <v>0</v>
          </cell>
          <cell r="CE168">
            <v>0</v>
          </cell>
          <cell r="CF168">
            <v>0</v>
          </cell>
          <cell r="CG168">
            <v>0</v>
          </cell>
          <cell r="CH168">
            <v>0</v>
          </cell>
          <cell r="CI168">
            <v>0</v>
          </cell>
          <cell r="CK168">
            <v>0</v>
          </cell>
          <cell r="CL168">
            <v>0</v>
          </cell>
          <cell r="CM168">
            <v>0</v>
          </cell>
          <cell r="CN168">
            <v>0</v>
          </cell>
          <cell r="CO168">
            <v>0</v>
          </cell>
          <cell r="CP168">
            <v>0</v>
          </cell>
          <cell r="CQ168">
            <v>0</v>
          </cell>
          <cell r="CR168">
            <v>0</v>
          </cell>
          <cell r="CS168">
            <v>0</v>
          </cell>
          <cell r="CT168">
            <v>0</v>
          </cell>
          <cell r="CU168">
            <v>0</v>
          </cell>
          <cell r="CW168">
            <v>0</v>
          </cell>
          <cell r="CX168">
            <v>0</v>
          </cell>
          <cell r="CY168">
            <v>0</v>
          </cell>
          <cell r="CZ168">
            <v>0</v>
          </cell>
          <cell r="DA168">
            <v>0</v>
          </cell>
          <cell r="DB168">
            <v>0</v>
          </cell>
          <cell r="DC168">
            <v>0</v>
          </cell>
          <cell r="DD168">
            <v>0</v>
          </cell>
          <cell r="DE168">
            <v>0</v>
          </cell>
          <cell r="DF168">
            <v>0</v>
          </cell>
          <cell r="DG168">
            <v>0</v>
          </cell>
          <cell r="DI168">
            <v>413362</v>
          </cell>
          <cell r="DJ168">
            <v>0</v>
          </cell>
          <cell r="DK168">
            <v>0</v>
          </cell>
          <cell r="DL168">
            <v>0</v>
          </cell>
          <cell r="DM168">
            <v>0</v>
          </cell>
          <cell r="DN168">
            <v>0</v>
          </cell>
          <cell r="DO168">
            <v>0</v>
          </cell>
          <cell r="DP168">
            <v>0</v>
          </cell>
          <cell r="DQ168">
            <v>0</v>
          </cell>
          <cell r="DR168">
            <v>0</v>
          </cell>
          <cell r="DS168">
            <v>0</v>
          </cell>
          <cell r="DU168" t="str">
            <v>ACC 862/455004</v>
          </cell>
          <cell r="DV168">
            <v>0</v>
          </cell>
          <cell r="DW168">
            <v>0</v>
          </cell>
          <cell r="DX168">
            <v>2</v>
          </cell>
          <cell r="DY168">
            <v>0</v>
          </cell>
          <cell r="DZ168">
            <v>0</v>
          </cell>
          <cell r="EB168">
            <v>0</v>
          </cell>
          <cell r="EC168" t="str">
            <v>Def</v>
          </cell>
          <cell r="ED168" t="str">
            <v>nonDC</v>
          </cell>
        </row>
        <row r="169">
          <cell r="D169" t="str">
            <v>PC2100001</v>
          </cell>
          <cell r="E169" t="str">
            <v>Memorial-fountain-artworks renewals</v>
          </cell>
          <cell r="F169" t="str">
            <v>Auckland Council</v>
          </cell>
          <cell r="G169" t="str">
            <v>Community development, arts and culture</v>
          </cell>
          <cell r="H169" t="str">
            <v>E165400</v>
          </cell>
          <cell r="I169" t="str">
            <v>Public art</v>
          </cell>
          <cell r="J169" t="str">
            <v>Lifestyle and culture</v>
          </cell>
          <cell r="K169" t="str">
            <v>Regional arts, culture and events services</v>
          </cell>
          <cell r="L169" t="str">
            <v>Regional arts and culture initiatives</v>
          </cell>
          <cell r="M169" t="str">
            <v>Lifestyle and culture</v>
          </cell>
          <cell r="N169" t="str">
            <v>Regional arts, culture and events services</v>
          </cell>
          <cell r="O169" t="str">
            <v>Regional arts and culture initiatives</v>
          </cell>
          <cell r="P169" t="str">
            <v>Lifestyle and culture</v>
          </cell>
          <cell r="Q169" t="str">
            <v>Regional arts, culture and events services</v>
          </cell>
          <cell r="R169" t="str">
            <v>Regional arts and culture initiatives</v>
          </cell>
          <cell r="S169" t="str">
            <v>A1211110</v>
          </cell>
          <cell r="T169" t="str">
            <v>A1211110</v>
          </cell>
          <cell r="U169" t="str">
            <v>Regional public art</v>
          </cell>
          <cell r="V169" t="str">
            <v>L050</v>
          </cell>
          <cell r="W169" t="str">
            <v>Regional</v>
          </cell>
          <cell r="X169" t="str">
            <v>PL40810</v>
          </cell>
          <cell r="Y169" t="str">
            <v>Expense</v>
          </cell>
          <cell r="Z169">
            <v>20120701</v>
          </cell>
          <cell r="AA169">
            <v>20220630</v>
          </cell>
          <cell r="AB169">
            <v>1</v>
          </cell>
          <cell r="AC169" t="str">
            <v>Programme</v>
          </cell>
          <cell r="AD169">
            <v>0</v>
          </cell>
          <cell r="AE169">
            <v>0</v>
          </cell>
          <cell r="AF169">
            <v>0</v>
          </cell>
          <cell r="AG169">
            <v>1</v>
          </cell>
          <cell r="AH169">
            <v>24</v>
          </cell>
          <cell r="AI169" t="str">
            <v>Council Art</v>
          </cell>
          <cell r="AJ169" t="str">
            <v>Structures parks</v>
          </cell>
          <cell r="AK169">
            <v>35</v>
          </cell>
          <cell r="AM169">
            <v>1</v>
          </cell>
          <cell r="AT169">
            <v>195769</v>
          </cell>
          <cell r="AU169">
            <v>195769</v>
          </cell>
          <cell r="AV169">
            <v>195769</v>
          </cell>
          <cell r="AW169">
            <v>195769</v>
          </cell>
          <cell r="AX169">
            <v>195769</v>
          </cell>
          <cell r="AY169">
            <v>195769</v>
          </cell>
          <cell r="AZ169">
            <v>195769</v>
          </cell>
          <cell r="BA169">
            <v>195000</v>
          </cell>
          <cell r="BB169">
            <v>195000</v>
          </cell>
          <cell r="BC169">
            <v>195000</v>
          </cell>
          <cell r="BD169">
            <v>3.1E-2</v>
          </cell>
          <cell r="BE169">
            <v>6.1930000000000041E-2</v>
          </cell>
          <cell r="BF169">
            <v>9.3787900000000146E-2</v>
          </cell>
          <cell r="BG169">
            <v>0.12878911280000027</v>
          </cell>
          <cell r="BH169">
            <v>0.16491036440960039</v>
          </cell>
          <cell r="BI169">
            <v>0.19869276497747879</v>
          </cell>
          <cell r="BJ169">
            <v>0.23225616239684821</v>
          </cell>
          <cell r="BK169">
            <v>0.27045610343115034</v>
          </cell>
          <cell r="BL169">
            <v>0.31238115484437823</v>
          </cell>
          <cell r="BM169">
            <v>0.35568973295424255</v>
          </cell>
          <cell r="BN169">
            <v>0</v>
          </cell>
          <cell r="BO169">
            <v>6068.8389999999999</v>
          </cell>
          <cell r="BP169">
            <v>12123.974170000009</v>
          </cell>
          <cell r="BQ169">
            <v>18360.763395100028</v>
          </cell>
          <cell r="BR169">
            <v>25212.915823743253</v>
          </cell>
          <cell r="BS169">
            <v>32284.337130103057</v>
          </cell>
          <cell r="BT169">
            <v>38897.883906876043</v>
          </cell>
          <cell r="BU169">
            <v>45468.556656268578</v>
          </cell>
          <cell r="BV169">
            <v>52738.940169074318</v>
          </cell>
          <cell r="BW169">
            <v>60914.325194653757</v>
          </cell>
          <cell r="BX169">
            <v>69359.497926077296</v>
          </cell>
          <cell r="BY169">
            <v>0</v>
          </cell>
          <cell r="BZ169">
            <v>201837.83900000001</v>
          </cell>
          <cell r="CA169">
            <v>207892.97417</v>
          </cell>
          <cell r="CB169">
            <v>214129.76339510002</v>
          </cell>
          <cell r="CC169">
            <v>220981.91582374324</v>
          </cell>
          <cell r="CD169">
            <v>228053.33713010306</v>
          </cell>
          <cell r="CE169">
            <v>234666.88390687603</v>
          </cell>
          <cell r="CF169">
            <v>241237.55665626857</v>
          </cell>
          <cell r="CG169">
            <v>247738.94016907431</v>
          </cell>
          <cell r="CH169">
            <v>255914.32519465376</v>
          </cell>
          <cell r="CI169">
            <v>264359.49792607728</v>
          </cell>
          <cell r="CK169">
            <v>0</v>
          </cell>
          <cell r="CL169">
            <v>0</v>
          </cell>
          <cell r="CM169">
            <v>0</v>
          </cell>
          <cell r="CN169">
            <v>0</v>
          </cell>
          <cell r="CO169">
            <v>0</v>
          </cell>
          <cell r="CP169">
            <v>0</v>
          </cell>
          <cell r="CQ169">
            <v>0</v>
          </cell>
          <cell r="CR169">
            <v>0</v>
          </cell>
          <cell r="CS169">
            <v>0</v>
          </cell>
          <cell r="CT169">
            <v>0</v>
          </cell>
          <cell r="CU169">
            <v>0</v>
          </cell>
          <cell r="CW169">
            <v>0</v>
          </cell>
          <cell r="CX169">
            <v>0</v>
          </cell>
          <cell r="CY169">
            <v>0</v>
          </cell>
          <cell r="CZ169">
            <v>0</v>
          </cell>
          <cell r="DA169">
            <v>0</v>
          </cell>
          <cell r="DB169">
            <v>0</v>
          </cell>
          <cell r="DC169">
            <v>0</v>
          </cell>
          <cell r="DD169">
            <v>0</v>
          </cell>
          <cell r="DE169">
            <v>0</v>
          </cell>
          <cell r="DF169">
            <v>0</v>
          </cell>
          <cell r="DG169">
            <v>0</v>
          </cell>
          <cell r="DI169">
            <v>0</v>
          </cell>
          <cell r="DJ169">
            <v>201837.83900000001</v>
          </cell>
          <cell r="DK169">
            <v>207892.97417</v>
          </cell>
          <cell r="DL169">
            <v>214129.76339510002</v>
          </cell>
          <cell r="DM169">
            <v>220981.91582374324</v>
          </cell>
          <cell r="DN169">
            <v>228053.33713010306</v>
          </cell>
          <cell r="DO169">
            <v>234666.88390687603</v>
          </cell>
          <cell r="DP169">
            <v>241237.55665626857</v>
          </cell>
          <cell r="DQ169">
            <v>247738.94016907431</v>
          </cell>
          <cell r="DR169">
            <v>255914.32519465376</v>
          </cell>
          <cell r="DS169">
            <v>264359.49792607728</v>
          </cell>
          <cell r="DU169" t="str">
            <v>ACC 862/601017</v>
          </cell>
          <cell r="DV169">
            <v>0</v>
          </cell>
          <cell r="DW169">
            <v>0</v>
          </cell>
          <cell r="DX169">
            <v>2</v>
          </cell>
          <cell r="DY169">
            <v>1955383</v>
          </cell>
          <cell r="DZ169">
            <v>2316813.0333718965</v>
          </cell>
          <cell r="EB169">
            <v>2316813.0333718965</v>
          </cell>
          <cell r="EC169" t="str">
            <v>Def</v>
          </cell>
          <cell r="ED169" t="str">
            <v>nonDC</v>
          </cell>
        </row>
        <row r="170">
          <cell r="D170" t="str">
            <v>PC2100001</v>
          </cell>
          <cell r="E170" t="str">
            <v>Memorial-fountain-artworks renewals</v>
          </cell>
          <cell r="F170" t="str">
            <v>Auckland Council</v>
          </cell>
          <cell r="G170" t="str">
            <v>Community development, arts and culture</v>
          </cell>
          <cell r="H170" t="str">
            <v>E165400</v>
          </cell>
          <cell r="I170" t="str">
            <v>Public art</v>
          </cell>
          <cell r="J170" t="str">
            <v>Lifestyle and culture</v>
          </cell>
          <cell r="K170" t="str">
            <v>Regional arts, culture and events services</v>
          </cell>
          <cell r="L170" t="str">
            <v>Regional arts and culture initiatives</v>
          </cell>
          <cell r="M170" t="str">
            <v>Lifestyle and culture</v>
          </cell>
          <cell r="N170" t="str">
            <v>Regional arts, culture and events services</v>
          </cell>
          <cell r="O170" t="str">
            <v>Regional arts and culture initiatives</v>
          </cell>
          <cell r="P170" t="str">
            <v>Lifestyle and culture</v>
          </cell>
          <cell r="Q170" t="str">
            <v>Regional arts, culture and events services</v>
          </cell>
          <cell r="R170" t="str">
            <v>Regional arts and culture initiatives</v>
          </cell>
          <cell r="S170" t="str">
            <v>A1211305</v>
          </cell>
          <cell r="T170" t="str">
            <v>A1211305</v>
          </cell>
          <cell r="U170" t="str">
            <v>Regional arts facilities</v>
          </cell>
          <cell r="V170" t="str">
            <v>L050</v>
          </cell>
          <cell r="W170" t="str">
            <v>Regional</v>
          </cell>
          <cell r="X170" t="str">
            <v>FY12 - Only</v>
          </cell>
          <cell r="Y170" t="str">
            <v>Expense</v>
          </cell>
          <cell r="Z170">
            <v>20110701</v>
          </cell>
          <cell r="AA170">
            <v>20120630</v>
          </cell>
          <cell r="AB170">
            <v>1</v>
          </cell>
          <cell r="AC170" t="str">
            <v>Programme</v>
          </cell>
          <cell r="AD170">
            <v>0</v>
          </cell>
          <cell r="AE170">
            <v>0</v>
          </cell>
          <cell r="AF170">
            <v>0</v>
          </cell>
          <cell r="AG170">
            <v>1</v>
          </cell>
          <cell r="AH170">
            <v>24</v>
          </cell>
          <cell r="AI170" t="str">
            <v>Council Art</v>
          </cell>
          <cell r="AJ170" t="str">
            <v>Structures parks</v>
          </cell>
          <cell r="AK170">
            <v>35</v>
          </cell>
          <cell r="AP170">
            <v>1</v>
          </cell>
          <cell r="AS170">
            <v>264172</v>
          </cell>
          <cell r="AT170">
            <v>0</v>
          </cell>
          <cell r="AU170">
            <v>0</v>
          </cell>
          <cell r="AV170">
            <v>0</v>
          </cell>
          <cell r="AW170">
            <v>0</v>
          </cell>
          <cell r="AX170">
            <v>0</v>
          </cell>
          <cell r="AY170">
            <v>0</v>
          </cell>
          <cell r="AZ170">
            <v>0</v>
          </cell>
          <cell r="BD170">
            <v>3.1E-2</v>
          </cell>
          <cell r="BE170">
            <v>6.1930000000000041E-2</v>
          </cell>
          <cell r="BF170">
            <v>9.3787900000000146E-2</v>
          </cell>
          <cell r="BG170">
            <v>0.12878911280000027</v>
          </cell>
          <cell r="BH170">
            <v>0.16491036440960039</v>
          </cell>
          <cell r="BI170">
            <v>0.19869276497747879</v>
          </cell>
          <cell r="BJ170">
            <v>0.23225616239684821</v>
          </cell>
          <cell r="BK170">
            <v>0.27045610343115034</v>
          </cell>
          <cell r="BL170">
            <v>0.31238115484437823</v>
          </cell>
          <cell r="BM170">
            <v>0.35568973295424255</v>
          </cell>
          <cell r="BN170">
            <v>0</v>
          </cell>
          <cell r="BO170">
            <v>0</v>
          </cell>
          <cell r="BP170">
            <v>0</v>
          </cell>
          <cell r="BQ170">
            <v>0</v>
          </cell>
          <cell r="BR170">
            <v>0</v>
          </cell>
          <cell r="BS170">
            <v>0</v>
          </cell>
          <cell r="BT170">
            <v>0</v>
          </cell>
          <cell r="BU170">
            <v>0</v>
          </cell>
          <cell r="BV170">
            <v>0</v>
          </cell>
          <cell r="BW170">
            <v>0</v>
          </cell>
          <cell r="BX170">
            <v>0</v>
          </cell>
          <cell r="BY170">
            <v>264172</v>
          </cell>
          <cell r="BZ170">
            <v>0</v>
          </cell>
          <cell r="CA170">
            <v>0</v>
          </cell>
          <cell r="CB170">
            <v>0</v>
          </cell>
          <cell r="CC170">
            <v>0</v>
          </cell>
          <cell r="CD170">
            <v>0</v>
          </cell>
          <cell r="CE170">
            <v>0</v>
          </cell>
          <cell r="CF170">
            <v>0</v>
          </cell>
          <cell r="CG170">
            <v>0</v>
          </cell>
          <cell r="CH170">
            <v>0</v>
          </cell>
          <cell r="CI170">
            <v>0</v>
          </cell>
          <cell r="CK170">
            <v>0</v>
          </cell>
          <cell r="CL170">
            <v>0</v>
          </cell>
          <cell r="CM170">
            <v>0</v>
          </cell>
          <cell r="CN170">
            <v>0</v>
          </cell>
          <cell r="CO170">
            <v>0</v>
          </cell>
          <cell r="CP170">
            <v>0</v>
          </cell>
          <cell r="CQ170">
            <v>0</v>
          </cell>
          <cell r="CR170">
            <v>0</v>
          </cell>
          <cell r="CS170">
            <v>0</v>
          </cell>
          <cell r="CT170">
            <v>0</v>
          </cell>
          <cell r="CU170">
            <v>0</v>
          </cell>
          <cell r="CW170">
            <v>0</v>
          </cell>
          <cell r="CX170">
            <v>0</v>
          </cell>
          <cell r="CY170">
            <v>0</v>
          </cell>
          <cell r="CZ170">
            <v>0</v>
          </cell>
          <cell r="DA170">
            <v>0</v>
          </cell>
          <cell r="DB170">
            <v>0</v>
          </cell>
          <cell r="DC170">
            <v>0</v>
          </cell>
          <cell r="DD170">
            <v>0</v>
          </cell>
          <cell r="DE170">
            <v>0</v>
          </cell>
          <cell r="DF170">
            <v>0</v>
          </cell>
          <cell r="DG170">
            <v>0</v>
          </cell>
          <cell r="DI170">
            <v>264172</v>
          </cell>
          <cell r="DJ170">
            <v>0</v>
          </cell>
          <cell r="DK170">
            <v>0</v>
          </cell>
          <cell r="DL170">
            <v>0</v>
          </cell>
          <cell r="DM170">
            <v>0</v>
          </cell>
          <cell r="DN170">
            <v>0</v>
          </cell>
          <cell r="DO170">
            <v>0</v>
          </cell>
          <cell r="DP170">
            <v>0</v>
          </cell>
          <cell r="DQ170">
            <v>0</v>
          </cell>
          <cell r="DR170">
            <v>0</v>
          </cell>
          <cell r="DS170">
            <v>0</v>
          </cell>
          <cell r="DU170" t="str">
            <v>ACC 862/601017</v>
          </cell>
          <cell r="DV170">
            <v>0</v>
          </cell>
          <cell r="DW170">
            <v>0</v>
          </cell>
          <cell r="DX170">
            <v>2</v>
          </cell>
          <cell r="DY170">
            <v>0</v>
          </cell>
          <cell r="DZ170">
            <v>0</v>
          </cell>
          <cell r="EB170">
            <v>0</v>
          </cell>
          <cell r="EC170" t="str">
            <v>Def</v>
          </cell>
          <cell r="ED170" t="str">
            <v>nonDC</v>
          </cell>
        </row>
        <row r="171">
          <cell r="D171" t="str">
            <v>PC2100002</v>
          </cell>
          <cell r="E171" t="str">
            <v>Q theatre Capex</v>
          </cell>
          <cell r="F171" t="str">
            <v>Auckland Council</v>
          </cell>
          <cell r="G171" t="str">
            <v>Community development, arts and culture</v>
          </cell>
          <cell r="H171" t="str">
            <v>E165205</v>
          </cell>
          <cell r="I171" t="str">
            <v>Arts and culture central management</v>
          </cell>
          <cell r="J171" t="str">
            <v>Lifestyle and culture</v>
          </cell>
          <cell r="K171" t="str">
            <v>Regional arts, culture and events services</v>
          </cell>
          <cell r="L171" t="str">
            <v>Regional arts and culture initiatives</v>
          </cell>
          <cell r="M171" t="str">
            <v>Lifestyle and culture</v>
          </cell>
          <cell r="N171" t="str">
            <v>Regional arts, culture and events services</v>
          </cell>
          <cell r="O171" t="str">
            <v>Regional arts and culture initiatives</v>
          </cell>
          <cell r="P171" t="str">
            <v>Lifestyle and culture</v>
          </cell>
          <cell r="Q171" t="str">
            <v>Regional arts, culture and events services</v>
          </cell>
          <cell r="R171" t="str">
            <v>Regional arts and culture initiatives</v>
          </cell>
          <cell r="S171" t="str">
            <v>A1211305</v>
          </cell>
          <cell r="T171" t="str">
            <v>A1211305</v>
          </cell>
          <cell r="U171" t="str">
            <v>Regional arts facilities</v>
          </cell>
          <cell r="V171" t="str">
            <v>L050</v>
          </cell>
          <cell r="W171" t="str">
            <v>Regional</v>
          </cell>
          <cell r="X171" t="str">
            <v>FY12 - Only</v>
          </cell>
          <cell r="Y171" t="str">
            <v>Expense</v>
          </cell>
          <cell r="Z171">
            <v>20100701</v>
          </cell>
          <cell r="AA171">
            <v>20120630</v>
          </cell>
          <cell r="AB171">
            <v>2</v>
          </cell>
          <cell r="AC171" t="str">
            <v>Discrete</v>
          </cell>
          <cell r="AD171">
            <v>0</v>
          </cell>
          <cell r="AE171">
            <v>0</v>
          </cell>
          <cell r="AF171">
            <v>0</v>
          </cell>
          <cell r="AG171">
            <v>1</v>
          </cell>
          <cell r="AH171">
            <v>14</v>
          </cell>
          <cell r="AI171" t="str">
            <v>Art Facilities</v>
          </cell>
          <cell r="AJ171" t="str">
            <v>Other intangibles (Capex)</v>
          </cell>
          <cell r="AK171">
            <v>50</v>
          </cell>
          <cell r="AP171">
            <v>1</v>
          </cell>
          <cell r="AS171">
            <v>1135475</v>
          </cell>
          <cell r="BD171">
            <v>3.3000000000000002E-2</v>
          </cell>
          <cell r="BE171">
            <v>6.7088999999999732E-2</v>
          </cell>
          <cell r="BF171">
            <v>0.10230293699999971</v>
          </cell>
          <cell r="BG171">
            <v>0.14088353979499968</v>
          </cell>
          <cell r="BH171">
            <v>0.18195534722761963</v>
          </cell>
          <cell r="BI171">
            <v>0.21859596299167583</v>
          </cell>
          <cell r="BJ171">
            <v>0.25637243784441766</v>
          </cell>
          <cell r="BK171">
            <v>0.29783272829328333</v>
          </cell>
          <cell r="BL171">
            <v>0.3445547065118415</v>
          </cell>
          <cell r="BM171">
            <v>0.39295867594626777</v>
          </cell>
          <cell r="BN171">
            <v>0</v>
          </cell>
          <cell r="BO171">
            <v>0</v>
          </cell>
          <cell r="BP171">
            <v>0</v>
          </cell>
          <cell r="BQ171">
            <v>0</v>
          </cell>
          <cell r="BR171">
            <v>0</v>
          </cell>
          <cell r="BS171">
            <v>0</v>
          </cell>
          <cell r="BT171">
            <v>0</v>
          </cell>
          <cell r="BU171">
            <v>0</v>
          </cell>
          <cell r="BV171">
            <v>0</v>
          </cell>
          <cell r="BW171">
            <v>0</v>
          </cell>
          <cell r="BX171">
            <v>0</v>
          </cell>
          <cell r="BY171">
            <v>1135475</v>
          </cell>
          <cell r="BZ171">
            <v>0</v>
          </cell>
          <cell r="CA171">
            <v>0</v>
          </cell>
          <cell r="CB171">
            <v>0</v>
          </cell>
          <cell r="CC171">
            <v>0</v>
          </cell>
          <cell r="CD171">
            <v>0</v>
          </cell>
          <cell r="CE171">
            <v>0</v>
          </cell>
          <cell r="CF171">
            <v>0</v>
          </cell>
          <cell r="CG171">
            <v>0</v>
          </cell>
          <cell r="CH171">
            <v>0</v>
          </cell>
          <cell r="CI171">
            <v>0</v>
          </cell>
          <cell r="CK171">
            <v>0</v>
          </cell>
          <cell r="CL171">
            <v>0</v>
          </cell>
          <cell r="CM171">
            <v>0</v>
          </cell>
          <cell r="CN171">
            <v>0</v>
          </cell>
          <cell r="CO171">
            <v>0</v>
          </cell>
          <cell r="CP171">
            <v>0</v>
          </cell>
          <cell r="CQ171">
            <v>0</v>
          </cell>
          <cell r="CR171">
            <v>0</v>
          </cell>
          <cell r="CS171">
            <v>0</v>
          </cell>
          <cell r="CT171">
            <v>0</v>
          </cell>
          <cell r="CU171">
            <v>0</v>
          </cell>
          <cell r="CW171">
            <v>0</v>
          </cell>
          <cell r="CX171">
            <v>0</v>
          </cell>
          <cell r="CY171">
            <v>0</v>
          </cell>
          <cell r="CZ171">
            <v>0</v>
          </cell>
          <cell r="DA171">
            <v>0</v>
          </cell>
          <cell r="DB171">
            <v>0</v>
          </cell>
          <cell r="DC171">
            <v>0</v>
          </cell>
          <cell r="DD171">
            <v>0</v>
          </cell>
          <cell r="DE171">
            <v>0</v>
          </cell>
          <cell r="DF171">
            <v>0</v>
          </cell>
          <cell r="DG171">
            <v>0</v>
          </cell>
          <cell r="DI171">
            <v>1135475</v>
          </cell>
          <cell r="DJ171">
            <v>0</v>
          </cell>
          <cell r="DK171">
            <v>0</v>
          </cell>
          <cell r="DL171">
            <v>0</v>
          </cell>
          <cell r="DM171">
            <v>0</v>
          </cell>
          <cell r="DN171">
            <v>0</v>
          </cell>
          <cell r="DO171">
            <v>0</v>
          </cell>
          <cell r="DP171">
            <v>0</v>
          </cell>
          <cell r="DQ171">
            <v>0</v>
          </cell>
          <cell r="DR171">
            <v>0</v>
          </cell>
          <cell r="DS171">
            <v>0</v>
          </cell>
          <cell r="DU171" t="str">
            <v>ACC 842/600002</v>
          </cell>
          <cell r="DV171">
            <v>0</v>
          </cell>
          <cell r="DW171">
            <v>0</v>
          </cell>
          <cell r="DX171">
            <v>1</v>
          </cell>
          <cell r="DY171">
            <v>0</v>
          </cell>
          <cell r="DZ171">
            <v>0</v>
          </cell>
          <cell r="EB171">
            <v>0</v>
          </cell>
          <cell r="EC171" t="str">
            <v>Def</v>
          </cell>
          <cell r="ED171" t="str">
            <v>nonDC</v>
          </cell>
        </row>
        <row r="172">
          <cell r="D172" t="str">
            <v>PC2100003</v>
          </cell>
          <cell r="E172" t="str">
            <v>Art Acquisitions (West)</v>
          </cell>
          <cell r="F172" t="str">
            <v>Auckland Council</v>
          </cell>
          <cell r="G172" t="str">
            <v>Community development, arts and culture</v>
          </cell>
          <cell r="H172" t="str">
            <v>E165400</v>
          </cell>
          <cell r="I172" t="str">
            <v>Public art</v>
          </cell>
          <cell r="J172" t="str">
            <v>Lifestyle and culture</v>
          </cell>
          <cell r="K172" t="str">
            <v>Regional arts, culture and events services</v>
          </cell>
          <cell r="L172" t="str">
            <v>Regional arts and culture initiatives</v>
          </cell>
          <cell r="M172" t="str">
            <v>Lifestyle and culture</v>
          </cell>
          <cell r="N172" t="str">
            <v>Regional arts, culture and events services</v>
          </cell>
          <cell r="O172" t="str">
            <v>Regional arts and culture initiatives</v>
          </cell>
          <cell r="P172" t="str">
            <v>Lifestyle and culture</v>
          </cell>
          <cell r="Q172" t="str">
            <v>Regional arts, culture and events services</v>
          </cell>
          <cell r="R172" t="str">
            <v>Regional arts and culture initiatives</v>
          </cell>
          <cell r="S172" t="str">
            <v>A1211110</v>
          </cell>
          <cell r="T172" t="str">
            <v>A1211110</v>
          </cell>
          <cell r="U172" t="str">
            <v>Regional public art</v>
          </cell>
          <cell r="V172" t="str">
            <v>L050</v>
          </cell>
          <cell r="W172" t="str">
            <v>Regional</v>
          </cell>
          <cell r="X172" t="str">
            <v>PL40810</v>
          </cell>
          <cell r="Y172" t="str">
            <v>Expense</v>
          </cell>
          <cell r="Z172">
            <v>20120701</v>
          </cell>
          <cell r="AA172">
            <v>20220630</v>
          </cell>
          <cell r="AB172">
            <v>1</v>
          </cell>
          <cell r="AC172" t="str">
            <v>Programme</v>
          </cell>
          <cell r="AD172">
            <v>0</v>
          </cell>
          <cell r="AE172">
            <v>0</v>
          </cell>
          <cell r="AF172">
            <v>0</v>
          </cell>
          <cell r="AG172">
            <v>1</v>
          </cell>
          <cell r="AH172">
            <v>24</v>
          </cell>
          <cell r="AI172" t="str">
            <v>Council Art</v>
          </cell>
          <cell r="AJ172" t="str">
            <v>Art works and object</v>
          </cell>
          <cell r="AK172">
            <v>0</v>
          </cell>
          <cell r="AM172">
            <v>1</v>
          </cell>
          <cell r="AT172">
            <v>35000</v>
          </cell>
          <cell r="AU172">
            <v>42000</v>
          </cell>
          <cell r="AV172">
            <v>42000</v>
          </cell>
          <cell r="AW172">
            <v>43000</v>
          </cell>
          <cell r="AX172">
            <v>43000</v>
          </cell>
          <cell r="AY172">
            <v>45000</v>
          </cell>
          <cell r="AZ172">
            <v>45000</v>
          </cell>
          <cell r="BA172">
            <v>45000</v>
          </cell>
          <cell r="BB172">
            <v>45000</v>
          </cell>
          <cell r="BC172">
            <v>45000</v>
          </cell>
          <cell r="BD172">
            <v>3.3000000000000002E-2</v>
          </cell>
          <cell r="BE172">
            <v>6.7088999999999732E-2</v>
          </cell>
          <cell r="BF172">
            <v>0.10230293699999971</v>
          </cell>
          <cell r="BG172">
            <v>0.14088353979499968</v>
          </cell>
          <cell r="BH172">
            <v>0.18195534722761963</v>
          </cell>
          <cell r="BI172">
            <v>0.21859596299167583</v>
          </cell>
          <cell r="BJ172">
            <v>0.25637243784441766</v>
          </cell>
          <cell r="BK172">
            <v>0.29783272829328333</v>
          </cell>
          <cell r="BL172">
            <v>0.3445547065118415</v>
          </cell>
          <cell r="BM172">
            <v>0.39295867594626777</v>
          </cell>
          <cell r="BN172">
            <v>0</v>
          </cell>
          <cell r="BO172">
            <v>1155</v>
          </cell>
          <cell r="BP172">
            <v>2817.7379999999889</v>
          </cell>
          <cell r="BQ172">
            <v>4296.7233539999879</v>
          </cell>
          <cell r="BR172">
            <v>6057.9922111849864</v>
          </cell>
          <cell r="BS172">
            <v>7824.0799307876441</v>
          </cell>
          <cell r="BT172">
            <v>9836.8183346254118</v>
          </cell>
          <cell r="BU172">
            <v>11536.759702998794</v>
          </cell>
          <cell r="BV172">
            <v>13402.472773197749</v>
          </cell>
          <cell r="BW172">
            <v>15504.961793032868</v>
          </cell>
          <cell r="BX172">
            <v>17683.14041758205</v>
          </cell>
          <cell r="BY172">
            <v>0</v>
          </cell>
          <cell r="BZ172">
            <v>36155</v>
          </cell>
          <cell r="CA172">
            <v>44817.73799999999</v>
          </cell>
          <cell r="CB172">
            <v>46296.723353999987</v>
          </cell>
          <cell r="CC172">
            <v>49057.992211184988</v>
          </cell>
          <cell r="CD172">
            <v>50824.079930787644</v>
          </cell>
          <cell r="CE172">
            <v>54836.818334625408</v>
          </cell>
          <cell r="CF172">
            <v>56536.759702998796</v>
          </cell>
          <cell r="CG172">
            <v>58402.472773197747</v>
          </cell>
          <cell r="CH172">
            <v>60504.961793032868</v>
          </cell>
          <cell r="CI172">
            <v>62683.14041758205</v>
          </cell>
          <cell r="CK172">
            <v>0</v>
          </cell>
          <cell r="CL172">
            <v>0</v>
          </cell>
          <cell r="CM172">
            <v>0</v>
          </cell>
          <cell r="CN172">
            <v>0</v>
          </cell>
          <cell r="CO172">
            <v>0</v>
          </cell>
          <cell r="CP172">
            <v>0</v>
          </cell>
          <cell r="CQ172">
            <v>0</v>
          </cell>
          <cell r="CR172">
            <v>0</v>
          </cell>
          <cell r="CS172">
            <v>0</v>
          </cell>
          <cell r="CT172">
            <v>0</v>
          </cell>
          <cell r="CU172">
            <v>0</v>
          </cell>
          <cell r="CW172">
            <v>0</v>
          </cell>
          <cell r="CX172">
            <v>0</v>
          </cell>
          <cell r="CY172">
            <v>0</v>
          </cell>
          <cell r="CZ172">
            <v>0</v>
          </cell>
          <cell r="DA172">
            <v>0</v>
          </cell>
          <cell r="DB172">
            <v>0</v>
          </cell>
          <cell r="DC172">
            <v>0</v>
          </cell>
          <cell r="DD172">
            <v>0</v>
          </cell>
          <cell r="DE172">
            <v>0</v>
          </cell>
          <cell r="DF172">
            <v>0</v>
          </cell>
          <cell r="DG172">
            <v>0</v>
          </cell>
          <cell r="DI172">
            <v>0</v>
          </cell>
          <cell r="DJ172">
            <v>36155</v>
          </cell>
          <cell r="DK172">
            <v>44817.73799999999</v>
          </cell>
          <cell r="DL172">
            <v>46296.723353999987</v>
          </cell>
          <cell r="DM172">
            <v>49057.992211184988</v>
          </cell>
          <cell r="DN172">
            <v>50824.079930787644</v>
          </cell>
          <cell r="DO172">
            <v>54836.818334625408</v>
          </cell>
          <cell r="DP172">
            <v>56536.759702998796</v>
          </cell>
          <cell r="DQ172">
            <v>58402.472773197747</v>
          </cell>
          <cell r="DR172">
            <v>60504.961793032868</v>
          </cell>
          <cell r="DS172">
            <v>62683.14041758205</v>
          </cell>
          <cell r="DU172" t="str">
            <v>WCC 4PC-07-083</v>
          </cell>
          <cell r="DV172">
            <v>0</v>
          </cell>
          <cell r="DW172">
            <v>0</v>
          </cell>
          <cell r="DX172">
            <v>2</v>
          </cell>
          <cell r="DY172">
            <v>430000</v>
          </cell>
          <cell r="DZ172">
            <v>520115.68651740951</v>
          </cell>
          <cell r="EB172">
            <v>520115.68651740951</v>
          </cell>
          <cell r="EC172" t="str">
            <v>Def</v>
          </cell>
          <cell r="ED172" t="str">
            <v>nonDC</v>
          </cell>
        </row>
        <row r="173">
          <cell r="D173" t="str">
            <v>PC2100003</v>
          </cell>
          <cell r="E173" t="str">
            <v>Art Acquisitions (West)</v>
          </cell>
          <cell r="F173" t="str">
            <v>Auckland Council</v>
          </cell>
          <cell r="G173" t="str">
            <v>Community development, arts and culture</v>
          </cell>
          <cell r="H173" t="str">
            <v>E165400</v>
          </cell>
          <cell r="I173" t="str">
            <v>Public art</v>
          </cell>
          <cell r="J173" t="str">
            <v>Lifestyle and culture</v>
          </cell>
          <cell r="K173" t="str">
            <v>Regional arts, culture and events services</v>
          </cell>
          <cell r="L173" t="str">
            <v>Regional arts and culture initiatives</v>
          </cell>
          <cell r="M173" t="str">
            <v>Lifestyle and culture</v>
          </cell>
          <cell r="N173" t="str">
            <v>Regional arts, culture and events services</v>
          </cell>
          <cell r="O173" t="str">
            <v>Regional arts and culture initiatives</v>
          </cell>
          <cell r="P173" t="str">
            <v>Lifestyle and culture</v>
          </cell>
          <cell r="Q173" t="str">
            <v>Regional arts, culture and events services</v>
          </cell>
          <cell r="R173" t="str">
            <v>Regional arts and culture initiatives</v>
          </cell>
          <cell r="S173" t="str">
            <v>A1211305</v>
          </cell>
          <cell r="T173" t="str">
            <v>A1211305</v>
          </cell>
          <cell r="U173" t="str">
            <v>Regional arts facilities</v>
          </cell>
          <cell r="V173" t="str">
            <v>L050</v>
          </cell>
          <cell r="W173" t="str">
            <v>Regional</v>
          </cell>
          <cell r="X173" t="str">
            <v>FY12 - Only</v>
          </cell>
          <cell r="Y173" t="str">
            <v>Expense</v>
          </cell>
          <cell r="Z173">
            <v>20070701</v>
          </cell>
          <cell r="AA173">
            <v>20120630</v>
          </cell>
          <cell r="AB173">
            <v>1</v>
          </cell>
          <cell r="AC173" t="str">
            <v>Programme</v>
          </cell>
          <cell r="AD173">
            <v>0</v>
          </cell>
          <cell r="AE173">
            <v>0</v>
          </cell>
          <cell r="AF173">
            <v>0</v>
          </cell>
          <cell r="AG173">
            <v>1</v>
          </cell>
          <cell r="AH173">
            <v>24</v>
          </cell>
          <cell r="AI173" t="str">
            <v>Council Art</v>
          </cell>
          <cell r="AJ173" t="str">
            <v>Art works and object</v>
          </cell>
          <cell r="AK173">
            <v>0</v>
          </cell>
          <cell r="AP173">
            <v>1</v>
          </cell>
          <cell r="AS173">
            <v>67126</v>
          </cell>
          <cell r="AT173">
            <v>0</v>
          </cell>
          <cell r="AU173">
            <v>0</v>
          </cell>
          <cell r="AV173">
            <v>0</v>
          </cell>
          <cell r="AW173">
            <v>0</v>
          </cell>
          <cell r="AX173">
            <v>0</v>
          </cell>
          <cell r="AY173">
            <v>0</v>
          </cell>
          <cell r="AZ173">
            <v>0</v>
          </cell>
          <cell r="BD173">
            <v>3.3000000000000002E-2</v>
          </cell>
          <cell r="BE173">
            <v>6.7088999999999732E-2</v>
          </cell>
          <cell r="BF173">
            <v>0.10230293699999971</v>
          </cell>
          <cell r="BG173">
            <v>0.14088353979499968</v>
          </cell>
          <cell r="BH173">
            <v>0.18195534722761963</v>
          </cell>
          <cell r="BI173">
            <v>0.21859596299167583</v>
          </cell>
          <cell r="BJ173">
            <v>0.25637243784441766</v>
          </cell>
          <cell r="BK173">
            <v>0.29783272829328333</v>
          </cell>
          <cell r="BL173">
            <v>0.3445547065118415</v>
          </cell>
          <cell r="BM173">
            <v>0.39295867594626777</v>
          </cell>
          <cell r="BN173">
            <v>0</v>
          </cell>
          <cell r="BO173">
            <v>0</v>
          </cell>
          <cell r="BP173">
            <v>0</v>
          </cell>
          <cell r="BQ173">
            <v>0</v>
          </cell>
          <cell r="BR173">
            <v>0</v>
          </cell>
          <cell r="BS173">
            <v>0</v>
          </cell>
          <cell r="BT173">
            <v>0</v>
          </cell>
          <cell r="BU173">
            <v>0</v>
          </cell>
          <cell r="BV173">
            <v>0</v>
          </cell>
          <cell r="BW173">
            <v>0</v>
          </cell>
          <cell r="BX173">
            <v>0</v>
          </cell>
          <cell r="BY173">
            <v>67126</v>
          </cell>
          <cell r="BZ173">
            <v>0</v>
          </cell>
          <cell r="CA173">
            <v>0</v>
          </cell>
          <cell r="CB173">
            <v>0</v>
          </cell>
          <cell r="CC173">
            <v>0</v>
          </cell>
          <cell r="CD173">
            <v>0</v>
          </cell>
          <cell r="CE173">
            <v>0</v>
          </cell>
          <cell r="CF173">
            <v>0</v>
          </cell>
          <cell r="CG173">
            <v>0</v>
          </cell>
          <cell r="CH173">
            <v>0</v>
          </cell>
          <cell r="CI173">
            <v>0</v>
          </cell>
          <cell r="CK173">
            <v>0</v>
          </cell>
          <cell r="CL173">
            <v>0</v>
          </cell>
          <cell r="CM173">
            <v>0</v>
          </cell>
          <cell r="CN173">
            <v>0</v>
          </cell>
          <cell r="CO173">
            <v>0</v>
          </cell>
          <cell r="CP173">
            <v>0</v>
          </cell>
          <cell r="CQ173">
            <v>0</v>
          </cell>
          <cell r="CR173">
            <v>0</v>
          </cell>
          <cell r="CS173">
            <v>0</v>
          </cell>
          <cell r="CT173">
            <v>0</v>
          </cell>
          <cell r="CU173">
            <v>0</v>
          </cell>
          <cell r="CW173">
            <v>0</v>
          </cell>
          <cell r="CX173">
            <v>0</v>
          </cell>
          <cell r="CY173">
            <v>0</v>
          </cell>
          <cell r="CZ173">
            <v>0</v>
          </cell>
          <cell r="DA173">
            <v>0</v>
          </cell>
          <cell r="DB173">
            <v>0</v>
          </cell>
          <cell r="DC173">
            <v>0</v>
          </cell>
          <cell r="DD173">
            <v>0</v>
          </cell>
          <cell r="DE173">
            <v>0</v>
          </cell>
          <cell r="DF173">
            <v>0</v>
          </cell>
          <cell r="DG173">
            <v>0</v>
          </cell>
          <cell r="DI173">
            <v>67126</v>
          </cell>
          <cell r="DJ173">
            <v>0</v>
          </cell>
          <cell r="DK173">
            <v>0</v>
          </cell>
          <cell r="DL173">
            <v>0</v>
          </cell>
          <cell r="DM173">
            <v>0</v>
          </cell>
          <cell r="DN173">
            <v>0</v>
          </cell>
          <cell r="DO173">
            <v>0</v>
          </cell>
          <cell r="DP173">
            <v>0</v>
          </cell>
          <cell r="DQ173">
            <v>0</v>
          </cell>
          <cell r="DR173">
            <v>0</v>
          </cell>
          <cell r="DS173">
            <v>0</v>
          </cell>
          <cell r="DU173" t="str">
            <v>WCC 4PC-07-083</v>
          </cell>
          <cell r="DV173">
            <v>0</v>
          </cell>
          <cell r="DW173">
            <v>0</v>
          </cell>
          <cell r="DX173">
            <v>2</v>
          </cell>
          <cell r="DY173">
            <v>0</v>
          </cell>
          <cell r="DZ173">
            <v>0</v>
          </cell>
          <cell r="EB173">
            <v>0</v>
          </cell>
          <cell r="EC173" t="str">
            <v>Def</v>
          </cell>
          <cell r="ED173" t="str">
            <v>nonDC</v>
          </cell>
        </row>
        <row r="174">
          <cell r="D174" t="str">
            <v>PC2100006</v>
          </cell>
          <cell r="E174" t="str">
            <v>Digital Arts Infrastructure Capex</v>
          </cell>
          <cell r="F174" t="str">
            <v>Auckland Council</v>
          </cell>
          <cell r="G174" t="str">
            <v>Community development, arts and culture</v>
          </cell>
          <cell r="H174" t="str">
            <v>E165400</v>
          </cell>
          <cell r="I174" t="str">
            <v>Public art</v>
          </cell>
          <cell r="J174" t="str">
            <v>Lifestyle and culture</v>
          </cell>
          <cell r="K174" t="str">
            <v>Regional arts, culture and events services</v>
          </cell>
          <cell r="L174" t="str">
            <v>Regional arts and culture initiatives</v>
          </cell>
          <cell r="M174" t="str">
            <v>Lifestyle and culture</v>
          </cell>
          <cell r="N174" t="str">
            <v>Regional arts, culture and events services</v>
          </cell>
          <cell r="O174" t="str">
            <v>Regional arts and culture initiatives</v>
          </cell>
          <cell r="P174" t="str">
            <v>Lifestyle and culture</v>
          </cell>
          <cell r="Q174" t="str">
            <v>Regional arts, culture and events services</v>
          </cell>
          <cell r="R174" t="str">
            <v>Regional arts and culture initiatives</v>
          </cell>
          <cell r="S174" t="str">
            <v>A1211110</v>
          </cell>
          <cell r="T174" t="str">
            <v>A1211110</v>
          </cell>
          <cell r="U174" t="str">
            <v>Regional public art</v>
          </cell>
          <cell r="V174" t="str">
            <v>L050</v>
          </cell>
          <cell r="W174" t="str">
            <v>Regional</v>
          </cell>
          <cell r="X174" t="str">
            <v>PL40810</v>
          </cell>
          <cell r="Y174" t="str">
            <v>Expense</v>
          </cell>
          <cell r="Z174">
            <v>20120701</v>
          </cell>
          <cell r="AA174">
            <v>20130630</v>
          </cell>
          <cell r="AB174">
            <v>2</v>
          </cell>
          <cell r="AC174" t="str">
            <v>Discrete</v>
          </cell>
          <cell r="AD174">
            <v>0</v>
          </cell>
          <cell r="AE174">
            <v>0</v>
          </cell>
          <cell r="AF174">
            <v>0</v>
          </cell>
          <cell r="AG174">
            <v>1</v>
          </cell>
          <cell r="AH174">
            <v>24</v>
          </cell>
          <cell r="AI174" t="str">
            <v>Council Art</v>
          </cell>
          <cell r="AJ174" t="str">
            <v>Buildings (Capex)</v>
          </cell>
          <cell r="AK174">
            <v>20</v>
          </cell>
          <cell r="AM174">
            <v>1</v>
          </cell>
          <cell r="AT174">
            <v>100000</v>
          </cell>
          <cell r="BD174">
            <v>3.1E-2</v>
          </cell>
          <cell r="BE174">
            <v>6.1930000000000041E-2</v>
          </cell>
          <cell r="BF174">
            <v>9.3787900000000146E-2</v>
          </cell>
          <cell r="BG174">
            <v>0.12878911280000027</v>
          </cell>
          <cell r="BH174">
            <v>0.16491036440960039</v>
          </cell>
          <cell r="BI174">
            <v>0.19869276497747879</v>
          </cell>
          <cell r="BJ174">
            <v>0.23225616239684821</v>
          </cell>
          <cell r="BK174">
            <v>0.27045610343115034</v>
          </cell>
          <cell r="BL174">
            <v>0.31238115484437823</v>
          </cell>
          <cell r="BM174">
            <v>0.35568973295424255</v>
          </cell>
          <cell r="BN174">
            <v>0</v>
          </cell>
          <cell r="BO174">
            <v>3100</v>
          </cell>
          <cell r="BP174">
            <v>0</v>
          </cell>
          <cell r="BQ174">
            <v>0</v>
          </cell>
          <cell r="BR174">
            <v>0</v>
          </cell>
          <cell r="BS174">
            <v>0</v>
          </cell>
          <cell r="BT174">
            <v>0</v>
          </cell>
          <cell r="BU174">
            <v>0</v>
          </cell>
          <cell r="BV174">
            <v>0</v>
          </cell>
          <cell r="BW174">
            <v>0</v>
          </cell>
          <cell r="BX174">
            <v>0</v>
          </cell>
          <cell r="BY174">
            <v>0</v>
          </cell>
          <cell r="BZ174">
            <v>103100</v>
          </cell>
          <cell r="CA174">
            <v>0</v>
          </cell>
          <cell r="CB174">
            <v>0</v>
          </cell>
          <cell r="CC174">
            <v>0</v>
          </cell>
          <cell r="CD174">
            <v>0</v>
          </cell>
          <cell r="CE174">
            <v>0</v>
          </cell>
          <cell r="CF174">
            <v>0</v>
          </cell>
          <cell r="CG174">
            <v>0</v>
          </cell>
          <cell r="CH174">
            <v>0</v>
          </cell>
          <cell r="CI174">
            <v>0</v>
          </cell>
          <cell r="CK174">
            <v>0</v>
          </cell>
          <cell r="CL174">
            <v>0</v>
          </cell>
          <cell r="CM174">
            <v>0</v>
          </cell>
          <cell r="CN174">
            <v>0</v>
          </cell>
          <cell r="CO174">
            <v>0</v>
          </cell>
          <cell r="CP174">
            <v>0</v>
          </cell>
          <cell r="CQ174">
            <v>0</v>
          </cell>
          <cell r="CR174">
            <v>0</v>
          </cell>
          <cell r="CS174">
            <v>0</v>
          </cell>
          <cell r="CT174">
            <v>0</v>
          </cell>
          <cell r="CU174">
            <v>0</v>
          </cell>
          <cell r="CW174">
            <v>0</v>
          </cell>
          <cell r="CX174">
            <v>0</v>
          </cell>
          <cell r="CY174">
            <v>0</v>
          </cell>
          <cell r="CZ174">
            <v>0</v>
          </cell>
          <cell r="DA174">
            <v>0</v>
          </cell>
          <cell r="DB174">
            <v>0</v>
          </cell>
          <cell r="DC174">
            <v>0</v>
          </cell>
          <cell r="DD174">
            <v>0</v>
          </cell>
          <cell r="DE174">
            <v>0</v>
          </cell>
          <cell r="DF174">
            <v>0</v>
          </cell>
          <cell r="DG174">
            <v>0</v>
          </cell>
          <cell r="DI174">
            <v>0</v>
          </cell>
          <cell r="DJ174">
            <v>103100</v>
          </cell>
          <cell r="DK174">
            <v>0</v>
          </cell>
          <cell r="DL174">
            <v>0</v>
          </cell>
          <cell r="DM174">
            <v>0</v>
          </cell>
          <cell r="DN174">
            <v>0</v>
          </cell>
          <cell r="DO174">
            <v>0</v>
          </cell>
          <cell r="DP174">
            <v>0</v>
          </cell>
          <cell r="DQ174">
            <v>0</v>
          </cell>
          <cell r="DR174">
            <v>0</v>
          </cell>
          <cell r="DS174">
            <v>0</v>
          </cell>
          <cell r="DU174" t="str">
            <v>WCC 4PC-10-002</v>
          </cell>
          <cell r="DV174">
            <v>0</v>
          </cell>
          <cell r="DW174">
            <v>0</v>
          </cell>
          <cell r="DX174">
            <v>2</v>
          </cell>
          <cell r="DY174">
            <v>100000</v>
          </cell>
          <cell r="DZ174">
            <v>103100</v>
          </cell>
          <cell r="EB174">
            <v>103100</v>
          </cell>
          <cell r="EC174" t="str">
            <v>Def</v>
          </cell>
          <cell r="ED174" t="str">
            <v>nonDC</v>
          </cell>
        </row>
        <row r="175">
          <cell r="D175" t="str">
            <v>PC2100006</v>
          </cell>
          <cell r="E175" t="str">
            <v>Digital Arts Infrastructure Capex</v>
          </cell>
          <cell r="F175" t="str">
            <v>Auckland Council</v>
          </cell>
          <cell r="G175" t="str">
            <v>Community development, arts and culture</v>
          </cell>
          <cell r="H175" t="str">
            <v>E165400</v>
          </cell>
          <cell r="I175" t="str">
            <v>Public art</v>
          </cell>
          <cell r="J175" t="str">
            <v>Lifestyle and culture</v>
          </cell>
          <cell r="K175" t="str">
            <v>Regional arts, culture and events services</v>
          </cell>
          <cell r="L175" t="str">
            <v>Regional arts and culture initiatives</v>
          </cell>
          <cell r="M175" t="str">
            <v>Lifestyle and culture</v>
          </cell>
          <cell r="N175" t="str">
            <v>Regional arts, culture and events services</v>
          </cell>
          <cell r="O175" t="str">
            <v>Regional arts and culture initiatives</v>
          </cell>
          <cell r="P175" t="str">
            <v>Lifestyle and culture</v>
          </cell>
          <cell r="Q175" t="str">
            <v>Regional arts, culture and events services</v>
          </cell>
          <cell r="R175" t="str">
            <v>Regional arts and culture initiatives</v>
          </cell>
          <cell r="S175" t="str">
            <v>A1211305</v>
          </cell>
          <cell r="T175" t="str">
            <v>A1211305</v>
          </cell>
          <cell r="U175" t="str">
            <v>Regional arts facilities</v>
          </cell>
          <cell r="V175" t="str">
            <v>L050</v>
          </cell>
          <cell r="W175" t="str">
            <v>Regional</v>
          </cell>
          <cell r="X175" t="str">
            <v>FY12 - Only</v>
          </cell>
          <cell r="Y175" t="str">
            <v>Expense</v>
          </cell>
          <cell r="Z175">
            <v>20110701</v>
          </cell>
          <cell r="AA175">
            <v>20120630</v>
          </cell>
          <cell r="AB175">
            <v>2</v>
          </cell>
          <cell r="AC175" t="str">
            <v>Discrete</v>
          </cell>
          <cell r="AD175">
            <v>0</v>
          </cell>
          <cell r="AE175">
            <v>0</v>
          </cell>
          <cell r="AF175">
            <v>0</v>
          </cell>
          <cell r="AG175">
            <v>1</v>
          </cell>
          <cell r="AH175">
            <v>24</v>
          </cell>
          <cell r="AI175" t="str">
            <v>Council Art</v>
          </cell>
          <cell r="AJ175" t="str">
            <v>Buildings (Capex)</v>
          </cell>
          <cell r="AK175">
            <v>20</v>
          </cell>
          <cell r="AP175">
            <v>1</v>
          </cell>
          <cell r="AS175">
            <v>100000</v>
          </cell>
          <cell r="AT175">
            <v>0</v>
          </cell>
          <cell r="BD175">
            <v>3.1E-2</v>
          </cell>
          <cell r="BE175">
            <v>6.1930000000000041E-2</v>
          </cell>
          <cell r="BF175">
            <v>9.3787900000000146E-2</v>
          </cell>
          <cell r="BG175">
            <v>0.12878911280000027</v>
          </cell>
          <cell r="BH175">
            <v>0.16491036440960039</v>
          </cell>
          <cell r="BI175">
            <v>0.19869276497747879</v>
          </cell>
          <cell r="BJ175">
            <v>0.23225616239684821</v>
          </cell>
          <cell r="BK175">
            <v>0.27045610343115034</v>
          </cell>
          <cell r="BL175">
            <v>0.31238115484437823</v>
          </cell>
          <cell r="BM175">
            <v>0.35568973295424255</v>
          </cell>
          <cell r="BN175">
            <v>0</v>
          </cell>
          <cell r="BO175">
            <v>0</v>
          </cell>
          <cell r="BP175">
            <v>0</v>
          </cell>
          <cell r="BQ175">
            <v>0</v>
          </cell>
          <cell r="BR175">
            <v>0</v>
          </cell>
          <cell r="BS175">
            <v>0</v>
          </cell>
          <cell r="BT175">
            <v>0</v>
          </cell>
          <cell r="BU175">
            <v>0</v>
          </cell>
          <cell r="BV175">
            <v>0</v>
          </cell>
          <cell r="BW175">
            <v>0</v>
          </cell>
          <cell r="BX175">
            <v>0</v>
          </cell>
          <cell r="BY175">
            <v>100000</v>
          </cell>
          <cell r="BZ175">
            <v>0</v>
          </cell>
          <cell r="CA175">
            <v>0</v>
          </cell>
          <cell r="CB175">
            <v>0</v>
          </cell>
          <cell r="CC175">
            <v>0</v>
          </cell>
          <cell r="CD175">
            <v>0</v>
          </cell>
          <cell r="CE175">
            <v>0</v>
          </cell>
          <cell r="CF175">
            <v>0</v>
          </cell>
          <cell r="CG175">
            <v>0</v>
          </cell>
          <cell r="CH175">
            <v>0</v>
          </cell>
          <cell r="CI175">
            <v>0</v>
          </cell>
          <cell r="CK175">
            <v>0</v>
          </cell>
          <cell r="CL175">
            <v>0</v>
          </cell>
          <cell r="CM175">
            <v>0</v>
          </cell>
          <cell r="CN175">
            <v>0</v>
          </cell>
          <cell r="CO175">
            <v>0</v>
          </cell>
          <cell r="CP175">
            <v>0</v>
          </cell>
          <cell r="CQ175">
            <v>0</v>
          </cell>
          <cell r="CR175">
            <v>0</v>
          </cell>
          <cell r="CS175">
            <v>0</v>
          </cell>
          <cell r="CT175">
            <v>0</v>
          </cell>
          <cell r="CU175">
            <v>0</v>
          </cell>
          <cell r="CW175">
            <v>0</v>
          </cell>
          <cell r="CX175">
            <v>0</v>
          </cell>
          <cell r="CY175">
            <v>0</v>
          </cell>
          <cell r="CZ175">
            <v>0</v>
          </cell>
          <cell r="DA175">
            <v>0</v>
          </cell>
          <cell r="DB175">
            <v>0</v>
          </cell>
          <cell r="DC175">
            <v>0</v>
          </cell>
          <cell r="DD175">
            <v>0</v>
          </cell>
          <cell r="DE175">
            <v>0</v>
          </cell>
          <cell r="DF175">
            <v>0</v>
          </cell>
          <cell r="DG175">
            <v>0</v>
          </cell>
          <cell r="DI175">
            <v>100000</v>
          </cell>
          <cell r="DJ175">
            <v>0</v>
          </cell>
          <cell r="DK175">
            <v>0</v>
          </cell>
          <cell r="DL175">
            <v>0</v>
          </cell>
          <cell r="DM175">
            <v>0</v>
          </cell>
          <cell r="DN175">
            <v>0</v>
          </cell>
          <cell r="DO175">
            <v>0</v>
          </cell>
          <cell r="DP175">
            <v>0</v>
          </cell>
          <cell r="DQ175">
            <v>0</v>
          </cell>
          <cell r="DR175">
            <v>0</v>
          </cell>
          <cell r="DS175">
            <v>0</v>
          </cell>
          <cell r="DU175" t="str">
            <v>WCC 4PC-10-002</v>
          </cell>
          <cell r="DV175">
            <v>0</v>
          </cell>
          <cell r="DW175">
            <v>0</v>
          </cell>
          <cell r="DX175">
            <v>2</v>
          </cell>
          <cell r="DY175">
            <v>0</v>
          </cell>
          <cell r="DZ175">
            <v>0</v>
          </cell>
          <cell r="EB175">
            <v>0</v>
          </cell>
          <cell r="EC175" t="str">
            <v>Def</v>
          </cell>
          <cell r="ED175" t="str">
            <v>nonDC</v>
          </cell>
        </row>
        <row r="176">
          <cell r="D176" t="str">
            <v>PC2100007</v>
          </cell>
          <cell r="E176" t="str">
            <v>Functional Art Proj (West)</v>
          </cell>
          <cell r="F176" t="str">
            <v>Auckland Council</v>
          </cell>
          <cell r="G176" t="str">
            <v>Community development, arts and culture</v>
          </cell>
          <cell r="H176" t="str">
            <v>E165400</v>
          </cell>
          <cell r="I176" t="str">
            <v>Public art</v>
          </cell>
          <cell r="J176" t="str">
            <v>Lifestyle and culture</v>
          </cell>
          <cell r="K176" t="str">
            <v>Regional arts, culture and events services</v>
          </cell>
          <cell r="L176" t="str">
            <v>Regional arts and culture initiatives</v>
          </cell>
          <cell r="M176" t="str">
            <v>Lifestyle and culture</v>
          </cell>
          <cell r="N176" t="str">
            <v>Regional arts, culture and events services</v>
          </cell>
          <cell r="O176" t="str">
            <v>Regional arts and culture initiatives</v>
          </cell>
          <cell r="P176" t="str">
            <v>Lifestyle and culture</v>
          </cell>
          <cell r="Q176" t="str">
            <v>Regional arts, culture and events services</v>
          </cell>
          <cell r="R176" t="str">
            <v>Regional arts and culture initiatives</v>
          </cell>
          <cell r="S176" t="str">
            <v>A1211110</v>
          </cell>
          <cell r="T176" t="str">
            <v>A1211110</v>
          </cell>
          <cell r="U176" t="str">
            <v>Regional public art</v>
          </cell>
          <cell r="V176" t="str">
            <v>L050</v>
          </cell>
          <cell r="W176" t="str">
            <v>Regional</v>
          </cell>
          <cell r="X176" t="str">
            <v>PL40810</v>
          </cell>
          <cell r="Y176" t="str">
            <v>Expense</v>
          </cell>
          <cell r="Z176">
            <v>20120701</v>
          </cell>
          <cell r="AA176">
            <v>20220630</v>
          </cell>
          <cell r="AB176">
            <v>1</v>
          </cell>
          <cell r="AC176" t="str">
            <v>Programme</v>
          </cell>
          <cell r="AD176">
            <v>0</v>
          </cell>
          <cell r="AE176">
            <v>0</v>
          </cell>
          <cell r="AF176">
            <v>0</v>
          </cell>
          <cell r="AG176">
            <v>1</v>
          </cell>
          <cell r="AH176">
            <v>24</v>
          </cell>
          <cell r="AI176" t="str">
            <v>Council Art</v>
          </cell>
          <cell r="AJ176" t="str">
            <v>Art works and object</v>
          </cell>
          <cell r="AK176">
            <v>20</v>
          </cell>
          <cell r="AM176">
            <v>1</v>
          </cell>
          <cell r="AT176">
            <v>70000</v>
          </cell>
          <cell r="AU176">
            <v>71000</v>
          </cell>
          <cell r="AV176">
            <v>73000</v>
          </cell>
          <cell r="AW176">
            <v>74000</v>
          </cell>
          <cell r="AX176">
            <v>76000</v>
          </cell>
          <cell r="AY176">
            <v>78000</v>
          </cell>
          <cell r="AZ176">
            <v>80000</v>
          </cell>
          <cell r="BA176">
            <v>80000</v>
          </cell>
          <cell r="BB176">
            <v>80000</v>
          </cell>
          <cell r="BC176">
            <v>80000</v>
          </cell>
          <cell r="BD176">
            <v>3.3000000000000002E-2</v>
          </cell>
          <cell r="BE176">
            <v>6.7088999999999732E-2</v>
          </cell>
          <cell r="BF176">
            <v>0.10230293699999971</v>
          </cell>
          <cell r="BG176">
            <v>0.14088353979499968</v>
          </cell>
          <cell r="BH176">
            <v>0.18195534722761963</v>
          </cell>
          <cell r="BI176">
            <v>0.21859596299167583</v>
          </cell>
          <cell r="BJ176">
            <v>0.25637243784441766</v>
          </cell>
          <cell r="BK176">
            <v>0.29783272829328333</v>
          </cell>
          <cell r="BL176">
            <v>0.3445547065118415</v>
          </cell>
          <cell r="BM176">
            <v>0.39295867594626777</v>
          </cell>
          <cell r="BN176">
            <v>0</v>
          </cell>
          <cell r="BO176">
            <v>2310</v>
          </cell>
          <cell r="BP176">
            <v>4763.3189999999813</v>
          </cell>
          <cell r="BQ176">
            <v>7468.1144009999789</v>
          </cell>
          <cell r="BR176">
            <v>10425.381944829976</v>
          </cell>
          <cell r="BS176">
            <v>13828.606389299091</v>
          </cell>
          <cell r="BT176">
            <v>17050.485113350715</v>
          </cell>
          <cell r="BU176">
            <v>20509.795027553413</v>
          </cell>
          <cell r="BV176">
            <v>23826.618263462668</v>
          </cell>
          <cell r="BW176">
            <v>27564.37652094732</v>
          </cell>
          <cell r="BX176">
            <v>31436.69407570142</v>
          </cell>
          <cell r="BY176">
            <v>0</v>
          </cell>
          <cell r="BZ176">
            <v>72310</v>
          </cell>
          <cell r="CA176">
            <v>75763.318999999989</v>
          </cell>
          <cell r="CB176">
            <v>80468.114400999984</v>
          </cell>
          <cell r="CC176">
            <v>84425.381944829976</v>
          </cell>
          <cell r="CD176">
            <v>89828.606389299093</v>
          </cell>
          <cell r="CE176">
            <v>95050.485113350718</v>
          </cell>
          <cell r="CF176">
            <v>100509.79502755341</v>
          </cell>
          <cell r="CG176">
            <v>103826.61826346267</v>
          </cell>
          <cell r="CH176">
            <v>107564.37652094732</v>
          </cell>
          <cell r="CI176">
            <v>111436.69407570142</v>
          </cell>
          <cell r="CK176">
            <v>0</v>
          </cell>
          <cell r="CL176">
            <v>0</v>
          </cell>
          <cell r="CM176">
            <v>0</v>
          </cell>
          <cell r="CN176">
            <v>0</v>
          </cell>
          <cell r="CO176">
            <v>0</v>
          </cell>
          <cell r="CP176">
            <v>0</v>
          </cell>
          <cell r="CQ176">
            <v>0</v>
          </cell>
          <cell r="CR176">
            <v>0</v>
          </cell>
          <cell r="CS176">
            <v>0</v>
          </cell>
          <cell r="CT176">
            <v>0</v>
          </cell>
          <cell r="CU176">
            <v>0</v>
          </cell>
          <cell r="CW176">
            <v>0</v>
          </cell>
          <cell r="CX176">
            <v>0</v>
          </cell>
          <cell r="CY176">
            <v>0</v>
          </cell>
          <cell r="CZ176">
            <v>0</v>
          </cell>
          <cell r="DA176">
            <v>0</v>
          </cell>
          <cell r="DB176">
            <v>0</v>
          </cell>
          <cell r="DC176">
            <v>0</v>
          </cell>
          <cell r="DD176">
            <v>0</v>
          </cell>
          <cell r="DE176">
            <v>0</v>
          </cell>
          <cell r="DF176">
            <v>0</v>
          </cell>
          <cell r="DG176">
            <v>0</v>
          </cell>
          <cell r="DI176">
            <v>0</v>
          </cell>
          <cell r="DJ176">
            <v>72310</v>
          </cell>
          <cell r="DK176">
            <v>75763.318999999989</v>
          </cell>
          <cell r="DL176">
            <v>80468.114400999984</v>
          </cell>
          <cell r="DM176">
            <v>84425.381944829976</v>
          </cell>
          <cell r="DN176">
            <v>89828.606389299093</v>
          </cell>
          <cell r="DO176">
            <v>95050.485113350718</v>
          </cell>
          <cell r="DP176">
            <v>100509.79502755341</v>
          </cell>
          <cell r="DQ176">
            <v>103826.61826346267</v>
          </cell>
          <cell r="DR176">
            <v>107564.37652094732</v>
          </cell>
          <cell r="DS176">
            <v>111436.69407570142</v>
          </cell>
          <cell r="DU176" t="str">
            <v>WCC 4PC-07-081</v>
          </cell>
          <cell r="DV176">
            <v>0</v>
          </cell>
          <cell r="DW176">
            <v>0</v>
          </cell>
          <cell r="DX176">
            <v>2</v>
          </cell>
          <cell r="DY176">
            <v>762000</v>
          </cell>
          <cell r="DZ176">
            <v>921183.39073614462</v>
          </cell>
          <cell r="EB176">
            <v>921183.39073614462</v>
          </cell>
          <cell r="EC176" t="str">
            <v>Def</v>
          </cell>
          <cell r="ED176" t="str">
            <v>nonDC</v>
          </cell>
        </row>
        <row r="177">
          <cell r="D177" t="str">
            <v>PC2100007</v>
          </cell>
          <cell r="E177" t="str">
            <v>Functional Art Proj (West)</v>
          </cell>
          <cell r="F177" t="str">
            <v>Auckland Council</v>
          </cell>
          <cell r="G177" t="str">
            <v>Community development, arts and culture</v>
          </cell>
          <cell r="H177" t="str">
            <v>E165400</v>
          </cell>
          <cell r="I177" t="str">
            <v>Public art</v>
          </cell>
          <cell r="J177" t="str">
            <v>Lifestyle and culture</v>
          </cell>
          <cell r="K177" t="str">
            <v>Regional arts, culture and events services</v>
          </cell>
          <cell r="L177" t="str">
            <v>Regional arts and culture initiatives</v>
          </cell>
          <cell r="M177" t="str">
            <v>Lifestyle and culture</v>
          </cell>
          <cell r="N177" t="str">
            <v>Regional arts, culture and events services</v>
          </cell>
          <cell r="O177" t="str">
            <v>Regional arts and culture initiatives</v>
          </cell>
          <cell r="P177" t="str">
            <v>Lifestyle and culture</v>
          </cell>
          <cell r="Q177" t="str">
            <v>Regional arts, culture and events services</v>
          </cell>
          <cell r="R177" t="str">
            <v>Regional arts and culture initiatives</v>
          </cell>
          <cell r="S177" t="str">
            <v>A1211305</v>
          </cell>
          <cell r="T177" t="str">
            <v>A1211305</v>
          </cell>
          <cell r="U177" t="str">
            <v>Regional arts facilities</v>
          </cell>
          <cell r="V177" t="str">
            <v>L050</v>
          </cell>
          <cell r="W177" t="str">
            <v>Regional</v>
          </cell>
          <cell r="X177" t="str">
            <v>FY12 - Only</v>
          </cell>
          <cell r="Y177" t="str">
            <v>Expense</v>
          </cell>
          <cell r="Z177">
            <v>20070701</v>
          </cell>
          <cell r="AA177">
            <v>20120630</v>
          </cell>
          <cell r="AB177">
            <v>1</v>
          </cell>
          <cell r="AC177" t="str">
            <v>Programme</v>
          </cell>
          <cell r="AD177">
            <v>0</v>
          </cell>
          <cell r="AE177">
            <v>0</v>
          </cell>
          <cell r="AF177">
            <v>0</v>
          </cell>
          <cell r="AG177">
            <v>1</v>
          </cell>
          <cell r="AH177">
            <v>24</v>
          </cell>
          <cell r="AI177" t="str">
            <v>Council Art</v>
          </cell>
          <cell r="AJ177" t="str">
            <v>Art works and object</v>
          </cell>
          <cell r="AK177">
            <v>20</v>
          </cell>
          <cell r="AP177">
            <v>1</v>
          </cell>
          <cell r="AS177">
            <v>80780</v>
          </cell>
          <cell r="AT177">
            <v>0</v>
          </cell>
          <cell r="AU177">
            <v>0</v>
          </cell>
          <cell r="AV177">
            <v>0</v>
          </cell>
          <cell r="AW177">
            <v>0</v>
          </cell>
          <cell r="AX177">
            <v>0</v>
          </cell>
          <cell r="AY177">
            <v>0</v>
          </cell>
          <cell r="AZ177">
            <v>0</v>
          </cell>
          <cell r="BD177">
            <v>3.3000000000000002E-2</v>
          </cell>
          <cell r="BE177">
            <v>6.7088999999999732E-2</v>
          </cell>
          <cell r="BF177">
            <v>0.10230293699999971</v>
          </cell>
          <cell r="BG177">
            <v>0.14088353979499968</v>
          </cell>
          <cell r="BH177">
            <v>0.18195534722761963</v>
          </cell>
          <cell r="BI177">
            <v>0.21859596299167583</v>
          </cell>
          <cell r="BJ177">
            <v>0.25637243784441766</v>
          </cell>
          <cell r="BK177">
            <v>0.29783272829328333</v>
          </cell>
          <cell r="BL177">
            <v>0.3445547065118415</v>
          </cell>
          <cell r="BM177">
            <v>0.39295867594626777</v>
          </cell>
          <cell r="BN177">
            <v>0</v>
          </cell>
          <cell r="BO177">
            <v>0</v>
          </cell>
          <cell r="BP177">
            <v>0</v>
          </cell>
          <cell r="BQ177">
            <v>0</v>
          </cell>
          <cell r="BR177">
            <v>0</v>
          </cell>
          <cell r="BS177">
            <v>0</v>
          </cell>
          <cell r="BT177">
            <v>0</v>
          </cell>
          <cell r="BU177">
            <v>0</v>
          </cell>
          <cell r="BV177">
            <v>0</v>
          </cell>
          <cell r="BW177">
            <v>0</v>
          </cell>
          <cell r="BX177">
            <v>0</v>
          </cell>
          <cell r="BY177">
            <v>80780</v>
          </cell>
          <cell r="BZ177">
            <v>0</v>
          </cell>
          <cell r="CA177">
            <v>0</v>
          </cell>
          <cell r="CB177">
            <v>0</v>
          </cell>
          <cell r="CC177">
            <v>0</v>
          </cell>
          <cell r="CD177">
            <v>0</v>
          </cell>
          <cell r="CE177">
            <v>0</v>
          </cell>
          <cell r="CF177">
            <v>0</v>
          </cell>
          <cell r="CG177">
            <v>0</v>
          </cell>
          <cell r="CH177">
            <v>0</v>
          </cell>
          <cell r="CI177">
            <v>0</v>
          </cell>
          <cell r="CK177">
            <v>0</v>
          </cell>
          <cell r="CL177">
            <v>0</v>
          </cell>
          <cell r="CM177">
            <v>0</v>
          </cell>
          <cell r="CN177">
            <v>0</v>
          </cell>
          <cell r="CO177">
            <v>0</v>
          </cell>
          <cell r="CP177">
            <v>0</v>
          </cell>
          <cell r="CQ177">
            <v>0</v>
          </cell>
          <cell r="CR177">
            <v>0</v>
          </cell>
          <cell r="CS177">
            <v>0</v>
          </cell>
          <cell r="CT177">
            <v>0</v>
          </cell>
          <cell r="CU177">
            <v>0</v>
          </cell>
          <cell r="CW177">
            <v>0</v>
          </cell>
          <cell r="CX177">
            <v>0</v>
          </cell>
          <cell r="CY177">
            <v>0</v>
          </cell>
          <cell r="CZ177">
            <v>0</v>
          </cell>
          <cell r="DA177">
            <v>0</v>
          </cell>
          <cell r="DB177">
            <v>0</v>
          </cell>
          <cell r="DC177">
            <v>0</v>
          </cell>
          <cell r="DD177">
            <v>0</v>
          </cell>
          <cell r="DE177">
            <v>0</v>
          </cell>
          <cell r="DF177">
            <v>0</v>
          </cell>
          <cell r="DG177">
            <v>0</v>
          </cell>
          <cell r="DI177">
            <v>80780</v>
          </cell>
          <cell r="DJ177">
            <v>0</v>
          </cell>
          <cell r="DK177">
            <v>0</v>
          </cell>
          <cell r="DL177">
            <v>0</v>
          </cell>
          <cell r="DM177">
            <v>0</v>
          </cell>
          <cell r="DN177">
            <v>0</v>
          </cell>
          <cell r="DO177">
            <v>0</v>
          </cell>
          <cell r="DP177">
            <v>0</v>
          </cell>
          <cell r="DQ177">
            <v>0</v>
          </cell>
          <cell r="DR177">
            <v>0</v>
          </cell>
          <cell r="DS177">
            <v>0</v>
          </cell>
          <cell r="DU177" t="str">
            <v>WCC 4PC-07-081</v>
          </cell>
          <cell r="DV177">
            <v>0</v>
          </cell>
          <cell r="DW177">
            <v>0</v>
          </cell>
          <cell r="DX177">
            <v>2</v>
          </cell>
          <cell r="DY177">
            <v>0</v>
          </cell>
          <cell r="DZ177">
            <v>0</v>
          </cell>
          <cell r="EB177">
            <v>0</v>
          </cell>
          <cell r="EC177" t="str">
            <v>Def</v>
          </cell>
          <cell r="ED177" t="str">
            <v>nonDC</v>
          </cell>
        </row>
        <row r="178">
          <cell r="D178" t="str">
            <v>PC2100008</v>
          </cell>
          <cell r="E178" t="str">
            <v>Massey North Arts Infrastructure</v>
          </cell>
          <cell r="F178" t="str">
            <v>Auckland Council</v>
          </cell>
          <cell r="G178" t="str">
            <v>Community development, arts and culture</v>
          </cell>
          <cell r="H178" t="str">
            <v>E165400</v>
          </cell>
          <cell r="I178" t="str">
            <v>Public art</v>
          </cell>
          <cell r="J178" t="str">
            <v>Lifestyle and culture</v>
          </cell>
          <cell r="K178" t="str">
            <v>Regional arts, culture and events services</v>
          </cell>
          <cell r="L178" t="str">
            <v>Regional arts and culture initiatives</v>
          </cell>
          <cell r="M178" t="str">
            <v>Lifestyle and culture</v>
          </cell>
          <cell r="N178" t="str">
            <v>Regional arts, culture and events services</v>
          </cell>
          <cell r="O178" t="str">
            <v>Regional arts and culture initiatives</v>
          </cell>
          <cell r="P178" t="str">
            <v>Lifestyle and culture</v>
          </cell>
          <cell r="Q178" t="str">
            <v>Regional arts, culture and events services</v>
          </cell>
          <cell r="R178" t="str">
            <v>Regional arts and culture initiatives</v>
          </cell>
          <cell r="S178" t="str">
            <v>A1211110</v>
          </cell>
          <cell r="T178" t="str">
            <v>A1211110</v>
          </cell>
          <cell r="U178" t="str">
            <v>Regional public art</v>
          </cell>
          <cell r="V178" t="str">
            <v>L050</v>
          </cell>
          <cell r="W178" t="str">
            <v>Regional</v>
          </cell>
          <cell r="X178" t="str">
            <v>PL40810</v>
          </cell>
          <cell r="Y178" t="str">
            <v>Expense</v>
          </cell>
          <cell r="Z178">
            <v>20120701</v>
          </cell>
          <cell r="AA178">
            <v>20130630</v>
          </cell>
          <cell r="AB178">
            <v>1</v>
          </cell>
          <cell r="AC178" t="str">
            <v>Programme</v>
          </cell>
          <cell r="AD178">
            <v>0</v>
          </cell>
          <cell r="AE178">
            <v>0</v>
          </cell>
          <cell r="AF178">
            <v>0</v>
          </cell>
          <cell r="AG178">
            <v>1</v>
          </cell>
          <cell r="AH178">
            <v>24</v>
          </cell>
          <cell r="AI178" t="str">
            <v>Council Art</v>
          </cell>
          <cell r="AJ178" t="str">
            <v>Buildings (Capex)</v>
          </cell>
          <cell r="AK178">
            <v>75</v>
          </cell>
          <cell r="AM178">
            <v>1</v>
          </cell>
          <cell r="AT178">
            <v>375000</v>
          </cell>
          <cell r="BD178">
            <v>3.1E-2</v>
          </cell>
          <cell r="BE178">
            <v>6.1930000000000041E-2</v>
          </cell>
          <cell r="BF178">
            <v>9.3787900000000146E-2</v>
          </cell>
          <cell r="BG178">
            <v>0.12878911280000027</v>
          </cell>
          <cell r="BH178">
            <v>0.16491036440960039</v>
          </cell>
          <cell r="BI178">
            <v>0.19869276497747879</v>
          </cell>
          <cell r="BJ178">
            <v>0.23225616239684821</v>
          </cell>
          <cell r="BK178">
            <v>0.27045610343115034</v>
          </cell>
          <cell r="BL178">
            <v>0.31238115484437823</v>
          </cell>
          <cell r="BM178">
            <v>0.35568973295424255</v>
          </cell>
          <cell r="BN178">
            <v>0</v>
          </cell>
          <cell r="BO178">
            <v>11625</v>
          </cell>
          <cell r="BP178">
            <v>0</v>
          </cell>
          <cell r="BQ178">
            <v>0</v>
          </cell>
          <cell r="BR178">
            <v>0</v>
          </cell>
          <cell r="BS178">
            <v>0</v>
          </cell>
          <cell r="BT178">
            <v>0</v>
          </cell>
          <cell r="BU178">
            <v>0</v>
          </cell>
          <cell r="BV178">
            <v>0</v>
          </cell>
          <cell r="BW178">
            <v>0</v>
          </cell>
          <cell r="BX178">
            <v>0</v>
          </cell>
          <cell r="BY178">
            <v>0</v>
          </cell>
          <cell r="BZ178">
            <v>386625</v>
          </cell>
          <cell r="CA178">
            <v>0</v>
          </cell>
          <cell r="CB178">
            <v>0</v>
          </cell>
          <cell r="CC178">
            <v>0</v>
          </cell>
          <cell r="CD178">
            <v>0</v>
          </cell>
          <cell r="CE178">
            <v>0</v>
          </cell>
          <cell r="CF178">
            <v>0</v>
          </cell>
          <cell r="CG178">
            <v>0</v>
          </cell>
          <cell r="CH178">
            <v>0</v>
          </cell>
          <cell r="CI178">
            <v>0</v>
          </cell>
          <cell r="CK178">
            <v>0</v>
          </cell>
          <cell r="CL178">
            <v>0</v>
          </cell>
          <cell r="CM178">
            <v>0</v>
          </cell>
          <cell r="CN178">
            <v>0</v>
          </cell>
          <cell r="CO178">
            <v>0</v>
          </cell>
          <cell r="CP178">
            <v>0</v>
          </cell>
          <cell r="CQ178">
            <v>0</v>
          </cell>
          <cell r="CR178">
            <v>0</v>
          </cell>
          <cell r="CS178">
            <v>0</v>
          </cell>
          <cell r="CT178">
            <v>0</v>
          </cell>
          <cell r="CU178">
            <v>0</v>
          </cell>
          <cell r="CW178">
            <v>0</v>
          </cell>
          <cell r="CX178">
            <v>0</v>
          </cell>
          <cell r="CY178">
            <v>0</v>
          </cell>
          <cell r="CZ178">
            <v>0</v>
          </cell>
          <cell r="DA178">
            <v>0</v>
          </cell>
          <cell r="DB178">
            <v>0</v>
          </cell>
          <cell r="DC178">
            <v>0</v>
          </cell>
          <cell r="DD178">
            <v>0</v>
          </cell>
          <cell r="DE178">
            <v>0</v>
          </cell>
          <cell r="DF178">
            <v>0</v>
          </cell>
          <cell r="DG178">
            <v>0</v>
          </cell>
          <cell r="DI178">
            <v>0</v>
          </cell>
          <cell r="DJ178">
            <v>386625</v>
          </cell>
          <cell r="DK178">
            <v>0</v>
          </cell>
          <cell r="DL178">
            <v>0</v>
          </cell>
          <cell r="DM178">
            <v>0</v>
          </cell>
          <cell r="DN178">
            <v>0</v>
          </cell>
          <cell r="DO178">
            <v>0</v>
          </cell>
          <cell r="DP178">
            <v>0</v>
          </cell>
          <cell r="DQ178">
            <v>0</v>
          </cell>
          <cell r="DR178">
            <v>0</v>
          </cell>
          <cell r="DS178">
            <v>0</v>
          </cell>
          <cell r="DU178" t="str">
            <v>WCC 4PC-10-001</v>
          </cell>
          <cell r="DV178">
            <v>0</v>
          </cell>
          <cell r="DW178">
            <v>0</v>
          </cell>
          <cell r="DX178">
            <v>2</v>
          </cell>
          <cell r="DY178">
            <v>375000</v>
          </cell>
          <cell r="DZ178">
            <v>386625</v>
          </cell>
          <cell r="EB178">
            <v>386625</v>
          </cell>
          <cell r="EC178" t="str">
            <v>Def</v>
          </cell>
          <cell r="ED178" t="str">
            <v>nonDC</v>
          </cell>
        </row>
        <row r="179">
          <cell r="D179" t="str">
            <v>PC2100008</v>
          </cell>
          <cell r="E179" t="str">
            <v>Massey North Arts Infrastructure</v>
          </cell>
          <cell r="F179" t="str">
            <v>Auckland Council</v>
          </cell>
          <cell r="G179" t="str">
            <v>Community development, arts and culture</v>
          </cell>
          <cell r="H179" t="str">
            <v>E165400</v>
          </cell>
          <cell r="I179" t="str">
            <v>Public art</v>
          </cell>
          <cell r="J179" t="str">
            <v>Lifestyle and culture</v>
          </cell>
          <cell r="K179" t="str">
            <v>Regional arts, culture and events services</v>
          </cell>
          <cell r="L179" t="str">
            <v>Regional arts and culture initiatives</v>
          </cell>
          <cell r="M179" t="str">
            <v>Lifestyle and culture</v>
          </cell>
          <cell r="N179" t="str">
            <v>Regional arts, culture and events services</v>
          </cell>
          <cell r="O179" t="str">
            <v>Regional arts and culture initiatives</v>
          </cell>
          <cell r="P179" t="str">
            <v>Lifestyle and culture</v>
          </cell>
          <cell r="Q179" t="str">
            <v>Regional arts, culture and events services</v>
          </cell>
          <cell r="R179" t="str">
            <v>Regional arts and culture initiatives</v>
          </cell>
          <cell r="S179" t="str">
            <v>A1211305</v>
          </cell>
          <cell r="T179" t="str">
            <v>A1211305</v>
          </cell>
          <cell r="U179" t="str">
            <v>Regional arts facilities</v>
          </cell>
          <cell r="V179" t="str">
            <v>L050</v>
          </cell>
          <cell r="W179" t="str">
            <v>Regional</v>
          </cell>
          <cell r="X179" t="str">
            <v>FY12 - Only</v>
          </cell>
          <cell r="Y179" t="str">
            <v>Expense</v>
          </cell>
          <cell r="Z179">
            <v>20090701</v>
          </cell>
          <cell r="AA179">
            <v>20120630</v>
          </cell>
          <cell r="AB179">
            <v>1</v>
          </cell>
          <cell r="AC179" t="str">
            <v>Programme</v>
          </cell>
          <cell r="AD179">
            <v>0</v>
          </cell>
          <cell r="AE179">
            <v>0</v>
          </cell>
          <cell r="AF179">
            <v>0</v>
          </cell>
          <cell r="AG179">
            <v>1</v>
          </cell>
          <cell r="AH179">
            <v>24</v>
          </cell>
          <cell r="AI179" t="str">
            <v>Council Art</v>
          </cell>
          <cell r="AJ179" t="str">
            <v>Buildings (Capex)</v>
          </cell>
          <cell r="AK179">
            <v>75</v>
          </cell>
          <cell r="AP179">
            <v>1</v>
          </cell>
          <cell r="AS179">
            <v>111600</v>
          </cell>
          <cell r="AT179">
            <v>0</v>
          </cell>
          <cell r="BD179">
            <v>3.1E-2</v>
          </cell>
          <cell r="BE179">
            <v>6.1930000000000041E-2</v>
          </cell>
          <cell r="BF179">
            <v>9.3787900000000146E-2</v>
          </cell>
          <cell r="BG179">
            <v>0.12878911280000027</v>
          </cell>
          <cell r="BH179">
            <v>0.16491036440960039</v>
          </cell>
          <cell r="BI179">
            <v>0.19869276497747879</v>
          </cell>
          <cell r="BJ179">
            <v>0.23225616239684821</v>
          </cell>
          <cell r="BK179">
            <v>0.27045610343115034</v>
          </cell>
          <cell r="BL179">
            <v>0.31238115484437823</v>
          </cell>
          <cell r="BM179">
            <v>0.35568973295424255</v>
          </cell>
          <cell r="BN179">
            <v>0</v>
          </cell>
          <cell r="BO179">
            <v>0</v>
          </cell>
          <cell r="BP179">
            <v>0</v>
          </cell>
          <cell r="BQ179">
            <v>0</v>
          </cell>
          <cell r="BR179">
            <v>0</v>
          </cell>
          <cell r="BS179">
            <v>0</v>
          </cell>
          <cell r="BT179">
            <v>0</v>
          </cell>
          <cell r="BU179">
            <v>0</v>
          </cell>
          <cell r="BV179">
            <v>0</v>
          </cell>
          <cell r="BW179">
            <v>0</v>
          </cell>
          <cell r="BX179">
            <v>0</v>
          </cell>
          <cell r="BY179">
            <v>111600</v>
          </cell>
          <cell r="BZ179">
            <v>0</v>
          </cell>
          <cell r="CA179">
            <v>0</v>
          </cell>
          <cell r="CB179">
            <v>0</v>
          </cell>
          <cell r="CC179">
            <v>0</v>
          </cell>
          <cell r="CD179">
            <v>0</v>
          </cell>
          <cell r="CE179">
            <v>0</v>
          </cell>
          <cell r="CF179">
            <v>0</v>
          </cell>
          <cell r="CG179">
            <v>0</v>
          </cell>
          <cell r="CH179">
            <v>0</v>
          </cell>
          <cell r="CI179">
            <v>0</v>
          </cell>
          <cell r="CK179">
            <v>0</v>
          </cell>
          <cell r="CL179">
            <v>0</v>
          </cell>
          <cell r="CM179">
            <v>0</v>
          </cell>
          <cell r="CN179">
            <v>0</v>
          </cell>
          <cell r="CO179">
            <v>0</v>
          </cell>
          <cell r="CP179">
            <v>0</v>
          </cell>
          <cell r="CQ179">
            <v>0</v>
          </cell>
          <cell r="CR179">
            <v>0</v>
          </cell>
          <cell r="CS179">
            <v>0</v>
          </cell>
          <cell r="CT179">
            <v>0</v>
          </cell>
          <cell r="CU179">
            <v>0</v>
          </cell>
          <cell r="CW179">
            <v>0</v>
          </cell>
          <cell r="CX179">
            <v>0</v>
          </cell>
          <cell r="CY179">
            <v>0</v>
          </cell>
          <cell r="CZ179">
            <v>0</v>
          </cell>
          <cell r="DA179">
            <v>0</v>
          </cell>
          <cell r="DB179">
            <v>0</v>
          </cell>
          <cell r="DC179">
            <v>0</v>
          </cell>
          <cell r="DD179">
            <v>0</v>
          </cell>
          <cell r="DE179">
            <v>0</v>
          </cell>
          <cell r="DF179">
            <v>0</v>
          </cell>
          <cell r="DG179">
            <v>0</v>
          </cell>
          <cell r="DI179">
            <v>111600</v>
          </cell>
          <cell r="DJ179">
            <v>0</v>
          </cell>
          <cell r="DK179">
            <v>0</v>
          </cell>
          <cell r="DL179">
            <v>0</v>
          </cell>
          <cell r="DM179">
            <v>0</v>
          </cell>
          <cell r="DN179">
            <v>0</v>
          </cell>
          <cell r="DO179">
            <v>0</v>
          </cell>
          <cell r="DP179">
            <v>0</v>
          </cell>
          <cell r="DQ179">
            <v>0</v>
          </cell>
          <cell r="DR179">
            <v>0</v>
          </cell>
          <cell r="DS179">
            <v>0</v>
          </cell>
          <cell r="DU179" t="str">
            <v>WCC 4PC-10-001</v>
          </cell>
          <cell r="DV179">
            <v>0</v>
          </cell>
          <cell r="DW179">
            <v>0</v>
          </cell>
          <cell r="DX179">
            <v>2</v>
          </cell>
          <cell r="DY179">
            <v>0</v>
          </cell>
          <cell r="DZ179">
            <v>0</v>
          </cell>
          <cell r="EB179">
            <v>0</v>
          </cell>
          <cell r="EC179" t="str">
            <v>Def</v>
          </cell>
          <cell r="ED179" t="str">
            <v>nonDC</v>
          </cell>
        </row>
        <row r="180">
          <cell r="D180" t="str">
            <v>PC2100009</v>
          </cell>
          <cell r="E180" t="str">
            <v>New Lynn Arts Infrastructure</v>
          </cell>
          <cell r="F180" t="str">
            <v>Auckland Council</v>
          </cell>
          <cell r="G180" t="str">
            <v>Community development, arts and culture</v>
          </cell>
          <cell r="H180" t="str">
            <v>E165400</v>
          </cell>
          <cell r="I180" t="str">
            <v>Public art</v>
          </cell>
          <cell r="J180" t="str">
            <v>Lifestyle and culture</v>
          </cell>
          <cell r="K180" t="str">
            <v>Regional arts, culture and events services</v>
          </cell>
          <cell r="L180" t="str">
            <v>Regional arts and culture initiatives</v>
          </cell>
          <cell r="M180" t="str">
            <v>Lifestyle and culture</v>
          </cell>
          <cell r="N180" t="str">
            <v>Regional arts, culture and events services</v>
          </cell>
          <cell r="O180" t="str">
            <v>Regional arts and culture initiatives</v>
          </cell>
          <cell r="P180" t="str">
            <v>Lifestyle and culture</v>
          </cell>
          <cell r="Q180" t="str">
            <v>Regional arts, culture and events services</v>
          </cell>
          <cell r="R180" t="str">
            <v>Regional arts and culture initiatives</v>
          </cell>
          <cell r="S180" t="str">
            <v>A1211110</v>
          </cell>
          <cell r="T180" t="str">
            <v>A1211110</v>
          </cell>
          <cell r="U180" t="str">
            <v>Regional public art</v>
          </cell>
          <cell r="V180" t="str">
            <v>L050</v>
          </cell>
          <cell r="W180" t="str">
            <v>Regional</v>
          </cell>
          <cell r="X180" t="str">
            <v>PL40810</v>
          </cell>
          <cell r="Y180" t="str">
            <v>Expense</v>
          </cell>
          <cell r="Z180">
            <v>20120701</v>
          </cell>
          <cell r="AA180">
            <v>20130630</v>
          </cell>
          <cell r="AB180">
            <v>1</v>
          </cell>
          <cell r="AC180" t="str">
            <v>Programme</v>
          </cell>
          <cell r="AD180">
            <v>0</v>
          </cell>
          <cell r="AE180">
            <v>0</v>
          </cell>
          <cell r="AF180">
            <v>0</v>
          </cell>
          <cell r="AG180">
            <v>1</v>
          </cell>
          <cell r="AH180">
            <v>24</v>
          </cell>
          <cell r="AI180" t="str">
            <v>Council Art</v>
          </cell>
          <cell r="AJ180" t="str">
            <v>Buildings (Capex)</v>
          </cell>
          <cell r="AK180">
            <v>75</v>
          </cell>
          <cell r="AM180">
            <v>1</v>
          </cell>
          <cell r="AT180">
            <v>43800</v>
          </cell>
          <cell r="BD180">
            <v>3.1E-2</v>
          </cell>
          <cell r="BE180">
            <v>6.1930000000000041E-2</v>
          </cell>
          <cell r="BF180">
            <v>9.3787900000000146E-2</v>
          </cell>
          <cell r="BG180">
            <v>0.12878911280000027</v>
          </cell>
          <cell r="BH180">
            <v>0.16491036440960039</v>
          </cell>
          <cell r="BI180">
            <v>0.19869276497747879</v>
          </cell>
          <cell r="BJ180">
            <v>0.23225616239684821</v>
          </cell>
          <cell r="BK180">
            <v>0.27045610343115034</v>
          </cell>
          <cell r="BL180">
            <v>0.31238115484437823</v>
          </cell>
          <cell r="BM180">
            <v>0.35568973295424255</v>
          </cell>
          <cell r="BN180">
            <v>0</v>
          </cell>
          <cell r="BO180">
            <v>1357.8</v>
          </cell>
          <cell r="BP180">
            <v>0</v>
          </cell>
          <cell r="BQ180">
            <v>0</v>
          </cell>
          <cell r="BR180">
            <v>0</v>
          </cell>
          <cell r="BS180">
            <v>0</v>
          </cell>
          <cell r="BT180">
            <v>0</v>
          </cell>
          <cell r="BU180">
            <v>0</v>
          </cell>
          <cell r="BV180">
            <v>0</v>
          </cell>
          <cell r="BW180">
            <v>0</v>
          </cell>
          <cell r="BX180">
            <v>0</v>
          </cell>
          <cell r="BY180">
            <v>0</v>
          </cell>
          <cell r="BZ180">
            <v>45157.8</v>
          </cell>
          <cell r="CA180">
            <v>0</v>
          </cell>
          <cell r="CB180">
            <v>0</v>
          </cell>
          <cell r="CC180">
            <v>0</v>
          </cell>
          <cell r="CD180">
            <v>0</v>
          </cell>
          <cell r="CE180">
            <v>0</v>
          </cell>
          <cell r="CF180">
            <v>0</v>
          </cell>
          <cell r="CG180">
            <v>0</v>
          </cell>
          <cell r="CH180">
            <v>0</v>
          </cell>
          <cell r="CI180">
            <v>0</v>
          </cell>
          <cell r="CK180">
            <v>0</v>
          </cell>
          <cell r="CL180">
            <v>0</v>
          </cell>
          <cell r="CM180">
            <v>0</v>
          </cell>
          <cell r="CN180">
            <v>0</v>
          </cell>
          <cell r="CO180">
            <v>0</v>
          </cell>
          <cell r="CP180">
            <v>0</v>
          </cell>
          <cell r="CQ180">
            <v>0</v>
          </cell>
          <cell r="CR180">
            <v>0</v>
          </cell>
          <cell r="CS180">
            <v>0</v>
          </cell>
          <cell r="CT180">
            <v>0</v>
          </cell>
          <cell r="CU180">
            <v>0</v>
          </cell>
          <cell r="CW180">
            <v>0</v>
          </cell>
          <cell r="CX180">
            <v>0</v>
          </cell>
          <cell r="CY180">
            <v>0</v>
          </cell>
          <cell r="CZ180">
            <v>0</v>
          </cell>
          <cell r="DA180">
            <v>0</v>
          </cell>
          <cell r="DB180">
            <v>0</v>
          </cell>
          <cell r="DC180">
            <v>0</v>
          </cell>
          <cell r="DD180">
            <v>0</v>
          </cell>
          <cell r="DE180">
            <v>0</v>
          </cell>
          <cell r="DF180">
            <v>0</v>
          </cell>
          <cell r="DG180">
            <v>0</v>
          </cell>
          <cell r="DI180">
            <v>0</v>
          </cell>
          <cell r="DJ180">
            <v>45157.8</v>
          </cell>
          <cell r="DK180">
            <v>0</v>
          </cell>
          <cell r="DL180">
            <v>0</v>
          </cell>
          <cell r="DM180">
            <v>0</v>
          </cell>
          <cell r="DN180">
            <v>0</v>
          </cell>
          <cell r="DO180">
            <v>0</v>
          </cell>
          <cell r="DP180">
            <v>0</v>
          </cell>
          <cell r="DQ180">
            <v>0</v>
          </cell>
          <cell r="DR180">
            <v>0</v>
          </cell>
          <cell r="DS180">
            <v>0</v>
          </cell>
          <cell r="DU180" t="str">
            <v>WCC 4PC-09-007</v>
          </cell>
          <cell r="DV180">
            <v>0</v>
          </cell>
          <cell r="DW180">
            <v>0</v>
          </cell>
          <cell r="DX180">
            <v>2</v>
          </cell>
          <cell r="DY180">
            <v>43800</v>
          </cell>
          <cell r="DZ180">
            <v>45157.8</v>
          </cell>
          <cell r="EB180">
            <v>45157.8</v>
          </cell>
          <cell r="EC180" t="str">
            <v>Def</v>
          </cell>
          <cell r="ED180" t="str">
            <v>nonDC</v>
          </cell>
        </row>
        <row r="181">
          <cell r="D181" t="str">
            <v>PC2100009</v>
          </cell>
          <cell r="E181" t="str">
            <v>New Lynn Arts Infrastructure</v>
          </cell>
          <cell r="F181" t="str">
            <v>Auckland Council</v>
          </cell>
          <cell r="G181" t="str">
            <v>Community development, arts and culture</v>
          </cell>
          <cell r="H181" t="str">
            <v>E165400</v>
          </cell>
          <cell r="I181" t="str">
            <v>Public art</v>
          </cell>
          <cell r="J181" t="str">
            <v>Lifestyle and culture</v>
          </cell>
          <cell r="K181" t="str">
            <v>Regional arts, culture and events services</v>
          </cell>
          <cell r="L181" t="str">
            <v>Regional arts and culture initiatives</v>
          </cell>
          <cell r="M181" t="str">
            <v>Lifestyle and culture</v>
          </cell>
          <cell r="N181" t="str">
            <v>Regional arts, culture and events services</v>
          </cell>
          <cell r="O181" t="str">
            <v>Regional arts and culture initiatives</v>
          </cell>
          <cell r="P181" t="str">
            <v>Lifestyle and culture</v>
          </cell>
          <cell r="Q181" t="str">
            <v>Regional arts, culture and events services</v>
          </cell>
          <cell r="R181" t="str">
            <v>Regional arts and culture initiatives</v>
          </cell>
          <cell r="S181" t="str">
            <v>A1211305</v>
          </cell>
          <cell r="T181" t="str">
            <v>A1211305</v>
          </cell>
          <cell r="U181" t="str">
            <v>Regional arts facilities</v>
          </cell>
          <cell r="V181" t="str">
            <v>L050</v>
          </cell>
          <cell r="W181" t="str">
            <v>Regional</v>
          </cell>
          <cell r="X181" t="str">
            <v>FY12 - Only</v>
          </cell>
          <cell r="Y181" t="str">
            <v>Expense</v>
          </cell>
          <cell r="Z181">
            <v>20080701</v>
          </cell>
          <cell r="AA181">
            <v>20120630</v>
          </cell>
          <cell r="AB181">
            <v>1</v>
          </cell>
          <cell r="AC181" t="str">
            <v>Programme</v>
          </cell>
          <cell r="AD181">
            <v>0</v>
          </cell>
          <cell r="AE181">
            <v>0</v>
          </cell>
          <cell r="AF181">
            <v>0</v>
          </cell>
          <cell r="AG181">
            <v>1</v>
          </cell>
          <cell r="AH181">
            <v>24</v>
          </cell>
          <cell r="AI181" t="str">
            <v>Council Art</v>
          </cell>
          <cell r="AJ181" t="str">
            <v>Buildings (Capex)</v>
          </cell>
          <cell r="AK181">
            <v>75</v>
          </cell>
          <cell r="AP181">
            <v>1</v>
          </cell>
          <cell r="AS181">
            <v>250000</v>
          </cell>
          <cell r="AT181">
            <v>0</v>
          </cell>
          <cell r="BD181">
            <v>3.1E-2</v>
          </cell>
          <cell r="BE181">
            <v>6.1930000000000041E-2</v>
          </cell>
          <cell r="BF181">
            <v>9.3787900000000146E-2</v>
          </cell>
          <cell r="BG181">
            <v>0.12878911280000027</v>
          </cell>
          <cell r="BH181">
            <v>0.16491036440960039</v>
          </cell>
          <cell r="BI181">
            <v>0.19869276497747879</v>
          </cell>
          <cell r="BJ181">
            <v>0.23225616239684821</v>
          </cell>
          <cell r="BK181">
            <v>0.27045610343115034</v>
          </cell>
          <cell r="BL181">
            <v>0.31238115484437823</v>
          </cell>
          <cell r="BM181">
            <v>0.35568973295424255</v>
          </cell>
          <cell r="BN181">
            <v>0</v>
          </cell>
          <cell r="BO181">
            <v>0</v>
          </cell>
          <cell r="BP181">
            <v>0</v>
          </cell>
          <cell r="BQ181">
            <v>0</v>
          </cell>
          <cell r="BR181">
            <v>0</v>
          </cell>
          <cell r="BS181">
            <v>0</v>
          </cell>
          <cell r="BT181">
            <v>0</v>
          </cell>
          <cell r="BU181">
            <v>0</v>
          </cell>
          <cell r="BV181">
            <v>0</v>
          </cell>
          <cell r="BW181">
            <v>0</v>
          </cell>
          <cell r="BX181">
            <v>0</v>
          </cell>
          <cell r="BY181">
            <v>250000</v>
          </cell>
          <cell r="BZ181">
            <v>0</v>
          </cell>
          <cell r="CA181">
            <v>0</v>
          </cell>
          <cell r="CB181">
            <v>0</v>
          </cell>
          <cell r="CC181">
            <v>0</v>
          </cell>
          <cell r="CD181">
            <v>0</v>
          </cell>
          <cell r="CE181">
            <v>0</v>
          </cell>
          <cell r="CF181">
            <v>0</v>
          </cell>
          <cell r="CG181">
            <v>0</v>
          </cell>
          <cell r="CH181">
            <v>0</v>
          </cell>
          <cell r="CI181">
            <v>0</v>
          </cell>
          <cell r="CK181">
            <v>0</v>
          </cell>
          <cell r="CL181">
            <v>0</v>
          </cell>
          <cell r="CM181">
            <v>0</v>
          </cell>
          <cell r="CN181">
            <v>0</v>
          </cell>
          <cell r="CO181">
            <v>0</v>
          </cell>
          <cell r="CP181">
            <v>0</v>
          </cell>
          <cell r="CQ181">
            <v>0</v>
          </cell>
          <cell r="CR181">
            <v>0</v>
          </cell>
          <cell r="CS181">
            <v>0</v>
          </cell>
          <cell r="CT181">
            <v>0</v>
          </cell>
          <cell r="CU181">
            <v>0</v>
          </cell>
          <cell r="CW181">
            <v>0</v>
          </cell>
          <cell r="CX181">
            <v>0</v>
          </cell>
          <cell r="CY181">
            <v>0</v>
          </cell>
          <cell r="CZ181">
            <v>0</v>
          </cell>
          <cell r="DA181">
            <v>0</v>
          </cell>
          <cell r="DB181">
            <v>0</v>
          </cell>
          <cell r="DC181">
            <v>0</v>
          </cell>
          <cell r="DD181">
            <v>0</v>
          </cell>
          <cell r="DE181">
            <v>0</v>
          </cell>
          <cell r="DF181">
            <v>0</v>
          </cell>
          <cell r="DG181">
            <v>0</v>
          </cell>
          <cell r="DI181">
            <v>250000</v>
          </cell>
          <cell r="DJ181">
            <v>0</v>
          </cell>
          <cell r="DK181">
            <v>0</v>
          </cell>
          <cell r="DL181">
            <v>0</v>
          </cell>
          <cell r="DM181">
            <v>0</v>
          </cell>
          <cell r="DN181">
            <v>0</v>
          </cell>
          <cell r="DO181">
            <v>0</v>
          </cell>
          <cell r="DP181">
            <v>0</v>
          </cell>
          <cell r="DQ181">
            <v>0</v>
          </cell>
          <cell r="DR181">
            <v>0</v>
          </cell>
          <cell r="DS181">
            <v>0</v>
          </cell>
          <cell r="DU181" t="str">
            <v>WCC 4PC-09-007</v>
          </cell>
          <cell r="DV181">
            <v>0</v>
          </cell>
          <cell r="DW181">
            <v>0</v>
          </cell>
          <cell r="DX181">
            <v>2</v>
          </cell>
          <cell r="DY181">
            <v>0</v>
          </cell>
          <cell r="DZ181">
            <v>0</v>
          </cell>
          <cell r="EB181">
            <v>0</v>
          </cell>
          <cell r="EC181" t="str">
            <v>Def</v>
          </cell>
          <cell r="ED181" t="str">
            <v>nonDC</v>
          </cell>
        </row>
        <row r="182">
          <cell r="D182" t="str">
            <v>PC2100010</v>
          </cell>
          <cell r="E182" t="str">
            <v>Public Art Works Remediation (West)</v>
          </cell>
          <cell r="F182" t="str">
            <v>Auckland Council</v>
          </cell>
          <cell r="G182" t="str">
            <v>Community development, arts and culture</v>
          </cell>
          <cell r="H182" t="str">
            <v>E165400</v>
          </cell>
          <cell r="I182" t="str">
            <v>Public art</v>
          </cell>
          <cell r="J182" t="str">
            <v>Lifestyle and culture</v>
          </cell>
          <cell r="K182" t="str">
            <v>Regional arts, culture and events services</v>
          </cell>
          <cell r="L182" t="str">
            <v>Regional arts and culture initiatives</v>
          </cell>
          <cell r="M182" t="str">
            <v>Lifestyle and culture</v>
          </cell>
          <cell r="N182" t="str">
            <v>Regional arts, culture and events services</v>
          </cell>
          <cell r="O182" t="str">
            <v>Regional arts and culture initiatives</v>
          </cell>
          <cell r="P182" t="str">
            <v>Lifestyle and culture</v>
          </cell>
          <cell r="Q182" t="str">
            <v>Regional arts, culture and events services</v>
          </cell>
          <cell r="R182" t="str">
            <v>Regional arts and culture initiatives</v>
          </cell>
          <cell r="S182" t="str">
            <v>A1211110</v>
          </cell>
          <cell r="T182" t="str">
            <v>A1211110</v>
          </cell>
          <cell r="U182" t="str">
            <v>Regional public art</v>
          </cell>
          <cell r="V182" t="str">
            <v>L050</v>
          </cell>
          <cell r="W182" t="str">
            <v>Regional</v>
          </cell>
          <cell r="X182" t="str">
            <v>PL40810</v>
          </cell>
          <cell r="Y182" t="str">
            <v>Expense</v>
          </cell>
          <cell r="Z182">
            <v>20120701</v>
          </cell>
          <cell r="AA182">
            <v>20220630</v>
          </cell>
          <cell r="AB182">
            <v>1</v>
          </cell>
          <cell r="AC182" t="str">
            <v>Programme</v>
          </cell>
          <cell r="AD182">
            <v>0</v>
          </cell>
          <cell r="AE182">
            <v>0</v>
          </cell>
          <cell r="AF182">
            <v>0</v>
          </cell>
          <cell r="AG182">
            <v>1</v>
          </cell>
          <cell r="AH182">
            <v>24</v>
          </cell>
          <cell r="AI182" t="str">
            <v>Council Art</v>
          </cell>
          <cell r="AJ182" t="str">
            <v>Art works and object</v>
          </cell>
          <cell r="AK182">
            <v>20</v>
          </cell>
          <cell r="AM182">
            <v>1</v>
          </cell>
          <cell r="AT182">
            <v>55000</v>
          </cell>
          <cell r="AU182">
            <v>56948</v>
          </cell>
          <cell r="AV182">
            <v>50000</v>
          </cell>
          <cell r="AW182">
            <v>50000</v>
          </cell>
          <cell r="AX182">
            <v>50000</v>
          </cell>
          <cell r="AY182">
            <v>50000</v>
          </cell>
          <cell r="AZ182">
            <v>50000</v>
          </cell>
          <cell r="BA182">
            <v>50000</v>
          </cell>
          <cell r="BB182">
            <v>50000</v>
          </cell>
          <cell r="BC182">
            <v>50000</v>
          </cell>
          <cell r="BD182">
            <v>3.3000000000000002E-2</v>
          </cell>
          <cell r="BE182">
            <v>6.7088999999999732E-2</v>
          </cell>
          <cell r="BF182">
            <v>0.10230293699999971</v>
          </cell>
          <cell r="BG182">
            <v>0.14088353979499968</v>
          </cell>
          <cell r="BH182">
            <v>0.18195534722761963</v>
          </cell>
          <cell r="BI182">
            <v>0.21859596299167583</v>
          </cell>
          <cell r="BJ182">
            <v>0.25637243784441766</v>
          </cell>
          <cell r="BK182">
            <v>0.29783272829328333</v>
          </cell>
          <cell r="BL182">
            <v>0.3445547065118415</v>
          </cell>
          <cell r="BM182">
            <v>0.39295867594626777</v>
          </cell>
          <cell r="BN182">
            <v>0</v>
          </cell>
          <cell r="BO182">
            <v>1815</v>
          </cell>
          <cell r="BP182">
            <v>3820.5843719999848</v>
          </cell>
          <cell r="BQ182">
            <v>5115.1468499999855</v>
          </cell>
          <cell r="BR182">
            <v>7044.1769897499844</v>
          </cell>
          <cell r="BS182">
            <v>9097.767361380982</v>
          </cell>
          <cell r="BT182">
            <v>10929.798149583792</v>
          </cell>
          <cell r="BU182">
            <v>12818.621892220883</v>
          </cell>
          <cell r="BV182">
            <v>14891.636414664166</v>
          </cell>
          <cell r="BW182">
            <v>17227.735325592075</v>
          </cell>
          <cell r="BX182">
            <v>19647.933797313388</v>
          </cell>
          <cell r="BY182">
            <v>0</v>
          </cell>
          <cell r="BZ182">
            <v>56815</v>
          </cell>
          <cell r="CA182">
            <v>60768.584371999983</v>
          </cell>
          <cell r="CB182">
            <v>55115.146849999983</v>
          </cell>
          <cell r="CC182">
            <v>57044.176989749983</v>
          </cell>
          <cell r="CD182">
            <v>59097.767361380982</v>
          </cell>
          <cell r="CE182">
            <v>60929.798149583788</v>
          </cell>
          <cell r="CF182">
            <v>62818.621892220879</v>
          </cell>
          <cell r="CG182">
            <v>64891.636414664164</v>
          </cell>
          <cell r="CH182">
            <v>67227.735325592075</v>
          </cell>
          <cell r="CI182">
            <v>69647.933797313395</v>
          </cell>
          <cell r="CK182">
            <v>0</v>
          </cell>
          <cell r="CL182">
            <v>0</v>
          </cell>
          <cell r="CM182">
            <v>0</v>
          </cell>
          <cell r="CN182">
            <v>0</v>
          </cell>
          <cell r="CO182">
            <v>0</v>
          </cell>
          <cell r="CP182">
            <v>0</v>
          </cell>
          <cell r="CQ182">
            <v>0</v>
          </cell>
          <cell r="CR182">
            <v>0</v>
          </cell>
          <cell r="CS182">
            <v>0</v>
          </cell>
          <cell r="CT182">
            <v>0</v>
          </cell>
          <cell r="CU182">
            <v>0</v>
          </cell>
          <cell r="CW182">
            <v>0</v>
          </cell>
          <cell r="CX182">
            <v>0</v>
          </cell>
          <cell r="CY182">
            <v>0</v>
          </cell>
          <cell r="CZ182">
            <v>0</v>
          </cell>
          <cell r="DA182">
            <v>0</v>
          </cell>
          <cell r="DB182">
            <v>0</v>
          </cell>
          <cell r="DC182">
            <v>0</v>
          </cell>
          <cell r="DD182">
            <v>0</v>
          </cell>
          <cell r="DE182">
            <v>0</v>
          </cell>
          <cell r="DF182">
            <v>0</v>
          </cell>
          <cell r="DG182">
            <v>0</v>
          </cell>
          <cell r="DI182">
            <v>0</v>
          </cell>
          <cell r="DJ182">
            <v>56815</v>
          </cell>
          <cell r="DK182">
            <v>60768.584371999983</v>
          </cell>
          <cell r="DL182">
            <v>55115.146849999983</v>
          </cell>
          <cell r="DM182">
            <v>57044.176989749983</v>
          </cell>
          <cell r="DN182">
            <v>59097.767361380982</v>
          </cell>
          <cell r="DO182">
            <v>60929.798149583788</v>
          </cell>
          <cell r="DP182">
            <v>62818.621892220879</v>
          </cell>
          <cell r="DQ182">
            <v>64891.636414664164</v>
          </cell>
          <cell r="DR182">
            <v>67227.735325592075</v>
          </cell>
          <cell r="DS182">
            <v>69647.933797313395</v>
          </cell>
          <cell r="DU182" t="str">
            <v>WCC 4PC-09-001</v>
          </cell>
          <cell r="DV182">
            <v>0</v>
          </cell>
          <cell r="DW182">
            <v>0</v>
          </cell>
          <cell r="DX182">
            <v>2</v>
          </cell>
          <cell r="DY182">
            <v>511948</v>
          </cell>
          <cell r="DZ182">
            <v>614356.40115250519</v>
          </cell>
          <cell r="EB182">
            <v>614356.40115250519</v>
          </cell>
          <cell r="EC182" t="str">
            <v>Def</v>
          </cell>
          <cell r="ED182" t="str">
            <v>nonDC</v>
          </cell>
        </row>
        <row r="183">
          <cell r="D183" t="str">
            <v>PC2100010</v>
          </cell>
          <cell r="E183" t="str">
            <v>Public Art Works Remediation (West)</v>
          </cell>
          <cell r="F183" t="str">
            <v>Auckland Council</v>
          </cell>
          <cell r="G183" t="str">
            <v>Community development, arts and culture</v>
          </cell>
          <cell r="H183" t="str">
            <v>E165400</v>
          </cell>
          <cell r="I183" t="str">
            <v>Public art</v>
          </cell>
          <cell r="J183" t="str">
            <v>Lifestyle and culture</v>
          </cell>
          <cell r="K183" t="str">
            <v>Regional arts, culture and events services</v>
          </cell>
          <cell r="L183" t="str">
            <v>Regional arts and culture initiatives</v>
          </cell>
          <cell r="M183" t="str">
            <v>Lifestyle and culture</v>
          </cell>
          <cell r="N183" t="str">
            <v>Regional arts, culture and events services</v>
          </cell>
          <cell r="O183" t="str">
            <v>Regional arts and culture initiatives</v>
          </cell>
          <cell r="P183" t="str">
            <v>Lifestyle and culture</v>
          </cell>
          <cell r="Q183" t="str">
            <v>Regional arts, culture and events services</v>
          </cell>
          <cell r="R183" t="str">
            <v>Regional arts and culture initiatives</v>
          </cell>
          <cell r="S183" t="str">
            <v>A1211305</v>
          </cell>
          <cell r="T183" t="str">
            <v>A1211305</v>
          </cell>
          <cell r="U183" t="str">
            <v>Regional arts facilities</v>
          </cell>
          <cell r="V183" t="str">
            <v>L050</v>
          </cell>
          <cell r="W183" t="str">
            <v>Regional</v>
          </cell>
          <cell r="X183" t="str">
            <v>FY12 - Only</v>
          </cell>
          <cell r="Y183" t="str">
            <v>Expense</v>
          </cell>
          <cell r="Z183">
            <v>20080701</v>
          </cell>
          <cell r="AA183">
            <v>20120630</v>
          </cell>
          <cell r="AB183">
            <v>1</v>
          </cell>
          <cell r="AC183" t="str">
            <v>Programme</v>
          </cell>
          <cell r="AD183">
            <v>0</v>
          </cell>
          <cell r="AE183">
            <v>0</v>
          </cell>
          <cell r="AF183">
            <v>0</v>
          </cell>
          <cell r="AG183">
            <v>1</v>
          </cell>
          <cell r="AH183">
            <v>24</v>
          </cell>
          <cell r="AI183" t="str">
            <v>Council Art</v>
          </cell>
          <cell r="AJ183" t="str">
            <v>Art works and object</v>
          </cell>
          <cell r="AK183">
            <v>20</v>
          </cell>
          <cell r="AP183">
            <v>1</v>
          </cell>
          <cell r="AS183">
            <v>73693</v>
          </cell>
          <cell r="AT183">
            <v>0</v>
          </cell>
          <cell r="AU183">
            <v>0</v>
          </cell>
          <cell r="AV183">
            <v>0</v>
          </cell>
          <cell r="AW183">
            <v>0</v>
          </cell>
          <cell r="AX183">
            <v>0</v>
          </cell>
          <cell r="AY183">
            <v>0</v>
          </cell>
          <cell r="AZ183">
            <v>0</v>
          </cell>
          <cell r="BD183">
            <v>3.3000000000000002E-2</v>
          </cell>
          <cell r="BE183">
            <v>6.7088999999999732E-2</v>
          </cell>
          <cell r="BF183">
            <v>0.10230293699999971</v>
          </cell>
          <cell r="BG183">
            <v>0.14088353979499968</v>
          </cell>
          <cell r="BH183">
            <v>0.18195534722761963</v>
          </cell>
          <cell r="BI183">
            <v>0.21859596299167583</v>
          </cell>
          <cell r="BJ183">
            <v>0.25637243784441766</v>
          </cell>
          <cell r="BK183">
            <v>0.29783272829328333</v>
          </cell>
          <cell r="BL183">
            <v>0.3445547065118415</v>
          </cell>
          <cell r="BM183">
            <v>0.39295867594626777</v>
          </cell>
          <cell r="BN183">
            <v>0</v>
          </cell>
          <cell r="BO183">
            <v>0</v>
          </cell>
          <cell r="BP183">
            <v>0</v>
          </cell>
          <cell r="BQ183">
            <v>0</v>
          </cell>
          <cell r="BR183">
            <v>0</v>
          </cell>
          <cell r="BS183">
            <v>0</v>
          </cell>
          <cell r="BT183">
            <v>0</v>
          </cell>
          <cell r="BU183">
            <v>0</v>
          </cell>
          <cell r="BV183">
            <v>0</v>
          </cell>
          <cell r="BW183">
            <v>0</v>
          </cell>
          <cell r="BX183">
            <v>0</v>
          </cell>
          <cell r="BY183">
            <v>73693</v>
          </cell>
          <cell r="BZ183">
            <v>0</v>
          </cell>
          <cell r="CA183">
            <v>0</v>
          </cell>
          <cell r="CB183">
            <v>0</v>
          </cell>
          <cell r="CC183">
            <v>0</v>
          </cell>
          <cell r="CD183">
            <v>0</v>
          </cell>
          <cell r="CE183">
            <v>0</v>
          </cell>
          <cell r="CF183">
            <v>0</v>
          </cell>
          <cell r="CG183">
            <v>0</v>
          </cell>
          <cell r="CH183">
            <v>0</v>
          </cell>
          <cell r="CI183">
            <v>0</v>
          </cell>
          <cell r="CK183">
            <v>0</v>
          </cell>
          <cell r="CL183">
            <v>0</v>
          </cell>
          <cell r="CM183">
            <v>0</v>
          </cell>
          <cell r="CN183">
            <v>0</v>
          </cell>
          <cell r="CO183">
            <v>0</v>
          </cell>
          <cell r="CP183">
            <v>0</v>
          </cell>
          <cell r="CQ183">
            <v>0</v>
          </cell>
          <cell r="CR183">
            <v>0</v>
          </cell>
          <cell r="CS183">
            <v>0</v>
          </cell>
          <cell r="CT183">
            <v>0</v>
          </cell>
          <cell r="CU183">
            <v>0</v>
          </cell>
          <cell r="CW183">
            <v>0</v>
          </cell>
          <cell r="CX183">
            <v>0</v>
          </cell>
          <cell r="CY183">
            <v>0</v>
          </cell>
          <cell r="CZ183">
            <v>0</v>
          </cell>
          <cell r="DA183">
            <v>0</v>
          </cell>
          <cell r="DB183">
            <v>0</v>
          </cell>
          <cell r="DC183">
            <v>0</v>
          </cell>
          <cell r="DD183">
            <v>0</v>
          </cell>
          <cell r="DE183">
            <v>0</v>
          </cell>
          <cell r="DF183">
            <v>0</v>
          </cell>
          <cell r="DG183">
            <v>0</v>
          </cell>
          <cell r="DI183">
            <v>73693</v>
          </cell>
          <cell r="DJ183">
            <v>0</v>
          </cell>
          <cell r="DK183">
            <v>0</v>
          </cell>
          <cell r="DL183">
            <v>0</v>
          </cell>
          <cell r="DM183">
            <v>0</v>
          </cell>
          <cell r="DN183">
            <v>0</v>
          </cell>
          <cell r="DO183">
            <v>0</v>
          </cell>
          <cell r="DP183">
            <v>0</v>
          </cell>
          <cell r="DQ183">
            <v>0</v>
          </cell>
          <cell r="DR183">
            <v>0</v>
          </cell>
          <cell r="DS183">
            <v>0</v>
          </cell>
          <cell r="DU183" t="str">
            <v>WCC 4PC-09-001</v>
          </cell>
          <cell r="DV183">
            <v>0</v>
          </cell>
          <cell r="DW183">
            <v>0</v>
          </cell>
          <cell r="DX183">
            <v>2</v>
          </cell>
          <cell r="DY183">
            <v>0</v>
          </cell>
          <cell r="DZ183">
            <v>0</v>
          </cell>
          <cell r="EB183">
            <v>0</v>
          </cell>
          <cell r="EC183" t="str">
            <v>Def</v>
          </cell>
          <cell r="ED183" t="str">
            <v>nonDC</v>
          </cell>
        </row>
        <row r="184">
          <cell r="D184" t="str">
            <v>PC2100011</v>
          </cell>
          <cell r="E184" t="str">
            <v>State Highway 16-18 Artwork</v>
          </cell>
          <cell r="F184" t="str">
            <v>Auckland Council</v>
          </cell>
          <cell r="G184" t="str">
            <v>Community development, arts and culture</v>
          </cell>
          <cell r="H184" t="str">
            <v>E165400</v>
          </cell>
          <cell r="I184" t="str">
            <v>Public art</v>
          </cell>
          <cell r="J184" t="str">
            <v>Lifestyle and culture</v>
          </cell>
          <cell r="K184" t="str">
            <v>Regional arts, culture and events services</v>
          </cell>
          <cell r="L184" t="str">
            <v>Regional arts and culture initiatives</v>
          </cell>
          <cell r="M184" t="str">
            <v>Lifestyle and culture</v>
          </cell>
          <cell r="N184" t="str">
            <v>Regional arts, culture and events services</v>
          </cell>
          <cell r="O184" t="str">
            <v>Regional arts and culture initiatives</v>
          </cell>
          <cell r="P184" t="str">
            <v>Lifestyle and culture</v>
          </cell>
          <cell r="Q184" t="str">
            <v>Regional arts, culture and events services</v>
          </cell>
          <cell r="R184" t="str">
            <v>Regional arts and culture initiatives</v>
          </cell>
          <cell r="S184" t="str">
            <v>A1211305</v>
          </cell>
          <cell r="T184" t="str">
            <v>A1211305</v>
          </cell>
          <cell r="U184" t="str">
            <v>Regional arts facilities</v>
          </cell>
          <cell r="V184" t="str">
            <v>L050</v>
          </cell>
          <cell r="W184" t="str">
            <v>Regional</v>
          </cell>
          <cell r="X184" t="str">
            <v>FY12 - Only</v>
          </cell>
          <cell r="Y184" t="str">
            <v>Expense</v>
          </cell>
          <cell r="Z184">
            <v>20070701</v>
          </cell>
          <cell r="AA184">
            <v>20120630</v>
          </cell>
          <cell r="AB184">
            <v>1</v>
          </cell>
          <cell r="AC184" t="str">
            <v>Programme</v>
          </cell>
          <cell r="AD184">
            <v>0</v>
          </cell>
          <cell r="AE184">
            <v>0</v>
          </cell>
          <cell r="AF184">
            <v>0</v>
          </cell>
          <cell r="AG184">
            <v>1</v>
          </cell>
          <cell r="AH184">
            <v>24</v>
          </cell>
          <cell r="AI184" t="str">
            <v>Council Art</v>
          </cell>
          <cell r="AJ184" t="str">
            <v>Art works and object</v>
          </cell>
          <cell r="AK184">
            <v>20</v>
          </cell>
          <cell r="AP184">
            <v>1</v>
          </cell>
          <cell r="AS184">
            <v>270000</v>
          </cell>
          <cell r="BD184">
            <v>3.3000000000000002E-2</v>
          </cell>
          <cell r="BE184">
            <v>6.7088999999999732E-2</v>
          </cell>
          <cell r="BF184">
            <v>0.10230293699999971</v>
          </cell>
          <cell r="BG184">
            <v>0.14088353979499968</v>
          </cell>
          <cell r="BH184">
            <v>0.18195534722761963</v>
          </cell>
          <cell r="BI184">
            <v>0.21859596299167583</v>
          </cell>
          <cell r="BJ184">
            <v>0.25637243784441766</v>
          </cell>
          <cell r="BK184">
            <v>0.29783272829328333</v>
          </cell>
          <cell r="BL184">
            <v>0.3445547065118415</v>
          </cell>
          <cell r="BM184">
            <v>0.39295867594626777</v>
          </cell>
          <cell r="BN184">
            <v>0</v>
          </cell>
          <cell r="BO184">
            <v>0</v>
          </cell>
          <cell r="BP184">
            <v>0</v>
          </cell>
          <cell r="BQ184">
            <v>0</v>
          </cell>
          <cell r="BR184">
            <v>0</v>
          </cell>
          <cell r="BS184">
            <v>0</v>
          </cell>
          <cell r="BT184">
            <v>0</v>
          </cell>
          <cell r="BU184">
            <v>0</v>
          </cell>
          <cell r="BV184">
            <v>0</v>
          </cell>
          <cell r="BW184">
            <v>0</v>
          </cell>
          <cell r="BX184">
            <v>0</v>
          </cell>
          <cell r="BY184">
            <v>270000</v>
          </cell>
          <cell r="BZ184">
            <v>0</v>
          </cell>
          <cell r="CA184">
            <v>0</v>
          </cell>
          <cell r="CB184">
            <v>0</v>
          </cell>
          <cell r="CC184">
            <v>0</v>
          </cell>
          <cell r="CD184">
            <v>0</v>
          </cell>
          <cell r="CE184">
            <v>0</v>
          </cell>
          <cell r="CF184">
            <v>0</v>
          </cell>
          <cell r="CG184">
            <v>0</v>
          </cell>
          <cell r="CH184">
            <v>0</v>
          </cell>
          <cell r="CI184">
            <v>0</v>
          </cell>
          <cell r="CK184">
            <v>0</v>
          </cell>
          <cell r="CL184">
            <v>0</v>
          </cell>
          <cell r="CM184">
            <v>0</v>
          </cell>
          <cell r="CN184">
            <v>0</v>
          </cell>
          <cell r="CO184">
            <v>0</v>
          </cell>
          <cell r="CP184">
            <v>0</v>
          </cell>
          <cell r="CQ184">
            <v>0</v>
          </cell>
          <cell r="CR184">
            <v>0</v>
          </cell>
          <cell r="CS184">
            <v>0</v>
          </cell>
          <cell r="CT184">
            <v>0</v>
          </cell>
          <cell r="CU184">
            <v>0</v>
          </cell>
          <cell r="CW184">
            <v>0</v>
          </cell>
          <cell r="CX184">
            <v>0</v>
          </cell>
          <cell r="CY184">
            <v>0</v>
          </cell>
          <cell r="CZ184">
            <v>0</v>
          </cell>
          <cell r="DA184">
            <v>0</v>
          </cell>
          <cell r="DB184">
            <v>0</v>
          </cell>
          <cell r="DC184">
            <v>0</v>
          </cell>
          <cell r="DD184">
            <v>0</v>
          </cell>
          <cell r="DE184">
            <v>0</v>
          </cell>
          <cell r="DF184">
            <v>0</v>
          </cell>
          <cell r="DG184">
            <v>0</v>
          </cell>
          <cell r="DI184">
            <v>270000</v>
          </cell>
          <cell r="DJ184">
            <v>0</v>
          </cell>
          <cell r="DK184">
            <v>0</v>
          </cell>
          <cell r="DL184">
            <v>0</v>
          </cell>
          <cell r="DM184">
            <v>0</v>
          </cell>
          <cell r="DN184">
            <v>0</v>
          </cell>
          <cell r="DO184">
            <v>0</v>
          </cell>
          <cell r="DP184">
            <v>0</v>
          </cell>
          <cell r="DQ184">
            <v>0</v>
          </cell>
          <cell r="DR184">
            <v>0</v>
          </cell>
          <cell r="DS184">
            <v>0</v>
          </cell>
          <cell r="DU184" t="str">
            <v>WCC 4PC-08-009</v>
          </cell>
          <cell r="DV184">
            <v>0</v>
          </cell>
          <cell r="DW184">
            <v>0</v>
          </cell>
          <cell r="DX184">
            <v>1</v>
          </cell>
          <cell r="DY184">
            <v>0</v>
          </cell>
          <cell r="DZ184">
            <v>0</v>
          </cell>
          <cell r="EB184">
            <v>0</v>
          </cell>
          <cell r="EC184" t="str">
            <v>Def</v>
          </cell>
          <cell r="ED184" t="str">
            <v>nonDC</v>
          </cell>
        </row>
        <row r="185">
          <cell r="D185" t="str">
            <v>PC2100012</v>
          </cell>
          <cell r="E185" t="str">
            <v>Utility Boxes (West)</v>
          </cell>
          <cell r="F185" t="str">
            <v>Auckland Council</v>
          </cell>
          <cell r="G185" t="str">
            <v>Community development, arts and culture</v>
          </cell>
          <cell r="H185" t="str">
            <v>E165400</v>
          </cell>
          <cell r="I185" t="str">
            <v>Public art</v>
          </cell>
          <cell r="J185" t="str">
            <v>Lifestyle and culture</v>
          </cell>
          <cell r="K185" t="str">
            <v>Regional arts, culture and events services</v>
          </cell>
          <cell r="L185" t="str">
            <v>Regional arts and culture initiatives</v>
          </cell>
          <cell r="M185" t="str">
            <v>Lifestyle and culture</v>
          </cell>
          <cell r="N185" t="str">
            <v>Regional arts, culture and events services</v>
          </cell>
          <cell r="O185" t="str">
            <v>Regional arts and culture initiatives</v>
          </cell>
          <cell r="P185" t="str">
            <v>Lifestyle and culture</v>
          </cell>
          <cell r="Q185" t="str">
            <v>Regional arts, culture and events services</v>
          </cell>
          <cell r="R185" t="str">
            <v>Regional arts and culture initiatives</v>
          </cell>
          <cell r="S185" t="str">
            <v>A1211110</v>
          </cell>
          <cell r="T185" t="str">
            <v>A1211110</v>
          </cell>
          <cell r="U185" t="str">
            <v>Regional public art</v>
          </cell>
          <cell r="V185" t="str">
            <v>L050</v>
          </cell>
          <cell r="W185" t="str">
            <v>Regional</v>
          </cell>
          <cell r="X185" t="str">
            <v>PL40810</v>
          </cell>
          <cell r="Y185" t="str">
            <v>Expense</v>
          </cell>
          <cell r="Z185">
            <v>20120701</v>
          </cell>
          <cell r="AA185">
            <v>20220630</v>
          </cell>
          <cell r="AB185">
            <v>1</v>
          </cell>
          <cell r="AC185" t="str">
            <v>Programme</v>
          </cell>
          <cell r="AD185">
            <v>0</v>
          </cell>
          <cell r="AE185">
            <v>0</v>
          </cell>
          <cell r="AF185">
            <v>0</v>
          </cell>
          <cell r="AG185">
            <v>1</v>
          </cell>
          <cell r="AH185">
            <v>24</v>
          </cell>
          <cell r="AI185" t="str">
            <v>Council Art</v>
          </cell>
          <cell r="AJ185" t="str">
            <v>Other assets (Capex)</v>
          </cell>
          <cell r="AK185">
            <v>5</v>
          </cell>
          <cell r="AM185">
            <v>1</v>
          </cell>
          <cell r="AT185">
            <v>45000</v>
          </cell>
          <cell r="AU185">
            <v>50000</v>
          </cell>
          <cell r="AV185">
            <v>50000</v>
          </cell>
          <cell r="AW185">
            <v>50000</v>
          </cell>
          <cell r="AX185">
            <v>50000</v>
          </cell>
          <cell r="AY185">
            <v>50000</v>
          </cell>
          <cell r="AZ185">
            <v>50000</v>
          </cell>
          <cell r="BA185">
            <v>50000</v>
          </cell>
          <cell r="BB185">
            <v>50000</v>
          </cell>
          <cell r="BC185">
            <v>50000</v>
          </cell>
          <cell r="BD185">
            <v>3.3000000000000002E-2</v>
          </cell>
          <cell r="BE185">
            <v>6.7088999999999732E-2</v>
          </cell>
          <cell r="BF185">
            <v>0.10230293699999971</v>
          </cell>
          <cell r="BG185">
            <v>0.14088353979499968</v>
          </cell>
          <cell r="BH185">
            <v>0.18195534722761963</v>
          </cell>
          <cell r="BI185">
            <v>0.21859596299167583</v>
          </cell>
          <cell r="BJ185">
            <v>0.25637243784441766</v>
          </cell>
          <cell r="BK185">
            <v>0.29783272829328333</v>
          </cell>
          <cell r="BL185">
            <v>0.3445547065118415</v>
          </cell>
          <cell r="BM185">
            <v>0.39295867594626777</v>
          </cell>
          <cell r="BN185">
            <v>0</v>
          </cell>
          <cell r="BO185">
            <v>1485</v>
          </cell>
          <cell r="BP185">
            <v>3354.4499999999866</v>
          </cell>
          <cell r="BQ185">
            <v>5115.1468499999855</v>
          </cell>
          <cell r="BR185">
            <v>7044.1769897499844</v>
          </cell>
          <cell r="BS185">
            <v>9097.767361380982</v>
          </cell>
          <cell r="BT185">
            <v>10929.798149583792</v>
          </cell>
          <cell r="BU185">
            <v>12818.621892220883</v>
          </cell>
          <cell r="BV185">
            <v>14891.636414664166</v>
          </cell>
          <cell r="BW185">
            <v>17227.735325592075</v>
          </cell>
          <cell r="BX185">
            <v>19647.933797313388</v>
          </cell>
          <cell r="BY185">
            <v>0</v>
          </cell>
          <cell r="BZ185">
            <v>46485</v>
          </cell>
          <cell r="CA185">
            <v>53354.44999999999</v>
          </cell>
          <cell r="CB185">
            <v>55115.146849999983</v>
          </cell>
          <cell r="CC185">
            <v>57044.176989749983</v>
          </cell>
          <cell r="CD185">
            <v>59097.767361380982</v>
          </cell>
          <cell r="CE185">
            <v>60929.798149583788</v>
          </cell>
          <cell r="CF185">
            <v>62818.621892220879</v>
          </cell>
          <cell r="CG185">
            <v>64891.636414664164</v>
          </cell>
          <cell r="CH185">
            <v>67227.735325592075</v>
          </cell>
          <cell r="CI185">
            <v>69647.933797313395</v>
          </cell>
          <cell r="CK185">
            <v>0</v>
          </cell>
          <cell r="CL185">
            <v>0</v>
          </cell>
          <cell r="CM185">
            <v>0</v>
          </cell>
          <cell r="CN185">
            <v>0</v>
          </cell>
          <cell r="CO185">
            <v>0</v>
          </cell>
          <cell r="CP185">
            <v>0</v>
          </cell>
          <cell r="CQ185">
            <v>0</v>
          </cell>
          <cell r="CR185">
            <v>0</v>
          </cell>
          <cell r="CS185">
            <v>0</v>
          </cell>
          <cell r="CT185">
            <v>0</v>
          </cell>
          <cell r="CU185">
            <v>0</v>
          </cell>
          <cell r="CW185">
            <v>0</v>
          </cell>
          <cell r="CX185">
            <v>0</v>
          </cell>
          <cell r="CY185">
            <v>0</v>
          </cell>
          <cell r="CZ185">
            <v>0</v>
          </cell>
          <cell r="DA185">
            <v>0</v>
          </cell>
          <cell r="DB185">
            <v>0</v>
          </cell>
          <cell r="DC185">
            <v>0</v>
          </cell>
          <cell r="DD185">
            <v>0</v>
          </cell>
          <cell r="DE185">
            <v>0</v>
          </cell>
          <cell r="DF185">
            <v>0</v>
          </cell>
          <cell r="DG185">
            <v>0</v>
          </cell>
          <cell r="DI185">
            <v>0</v>
          </cell>
          <cell r="DJ185">
            <v>46485</v>
          </cell>
          <cell r="DK185">
            <v>53354.44999999999</v>
          </cell>
          <cell r="DL185">
            <v>55115.146849999983</v>
          </cell>
          <cell r="DM185">
            <v>57044.176989749983</v>
          </cell>
          <cell r="DN185">
            <v>59097.767361380982</v>
          </cell>
          <cell r="DO185">
            <v>60929.798149583788</v>
          </cell>
          <cell r="DP185">
            <v>62818.621892220879</v>
          </cell>
          <cell r="DQ185">
            <v>64891.636414664164</v>
          </cell>
          <cell r="DR185">
            <v>67227.735325592075</v>
          </cell>
          <cell r="DS185">
            <v>69647.933797313395</v>
          </cell>
          <cell r="DU185" t="str">
            <v>WCC 4PC-07-087</v>
          </cell>
          <cell r="DV185">
            <v>0</v>
          </cell>
          <cell r="DW185">
            <v>0</v>
          </cell>
          <cell r="DX185">
            <v>2</v>
          </cell>
          <cell r="DY185">
            <v>495000</v>
          </cell>
          <cell r="DZ185">
            <v>596612.26678050519</v>
          </cell>
          <cell r="EB185">
            <v>596612.26678050519</v>
          </cell>
          <cell r="EC185" t="str">
            <v>Def</v>
          </cell>
          <cell r="ED185" t="str">
            <v>nonDC</v>
          </cell>
        </row>
        <row r="186">
          <cell r="D186" t="str">
            <v>PC2100012</v>
          </cell>
          <cell r="E186" t="str">
            <v>Utility Boxes (West)</v>
          </cell>
          <cell r="F186" t="str">
            <v>Auckland Council</v>
          </cell>
          <cell r="G186" t="str">
            <v>Community development, arts and culture</v>
          </cell>
          <cell r="H186" t="str">
            <v>E165400</v>
          </cell>
          <cell r="I186" t="str">
            <v>Public art</v>
          </cell>
          <cell r="J186" t="str">
            <v>Lifestyle and culture</v>
          </cell>
          <cell r="K186" t="str">
            <v>Regional arts, culture and events services</v>
          </cell>
          <cell r="L186" t="str">
            <v>Regional arts and culture initiatives</v>
          </cell>
          <cell r="M186" t="str">
            <v>Lifestyle and culture</v>
          </cell>
          <cell r="N186" t="str">
            <v>Regional arts, culture and events services</v>
          </cell>
          <cell r="O186" t="str">
            <v>Regional arts and culture initiatives</v>
          </cell>
          <cell r="P186" t="str">
            <v>Lifestyle and culture</v>
          </cell>
          <cell r="Q186" t="str">
            <v>Regional arts, culture and events services</v>
          </cell>
          <cell r="R186" t="str">
            <v>Regional arts and culture initiatives</v>
          </cell>
          <cell r="S186" t="str">
            <v>A1211305</v>
          </cell>
          <cell r="T186" t="str">
            <v>A1211305</v>
          </cell>
          <cell r="U186" t="str">
            <v>Regional arts facilities</v>
          </cell>
          <cell r="V186" t="str">
            <v>L050</v>
          </cell>
          <cell r="W186" t="str">
            <v>Regional</v>
          </cell>
          <cell r="X186" t="str">
            <v>FY12 - Only</v>
          </cell>
          <cell r="Y186" t="str">
            <v>Expense</v>
          </cell>
          <cell r="Z186">
            <v>20110701</v>
          </cell>
          <cell r="AA186">
            <v>20120630</v>
          </cell>
          <cell r="AB186">
            <v>1</v>
          </cell>
          <cell r="AC186" t="str">
            <v>Programme</v>
          </cell>
          <cell r="AD186">
            <v>0</v>
          </cell>
          <cell r="AE186">
            <v>0</v>
          </cell>
          <cell r="AF186">
            <v>0</v>
          </cell>
          <cell r="AG186">
            <v>1</v>
          </cell>
          <cell r="AH186">
            <v>24</v>
          </cell>
          <cell r="AI186" t="str">
            <v>Council Art</v>
          </cell>
          <cell r="AJ186" t="str">
            <v>Other assets (Capex)</v>
          </cell>
          <cell r="AK186">
            <v>5</v>
          </cell>
          <cell r="AP186">
            <v>1</v>
          </cell>
          <cell r="AS186">
            <v>40000</v>
          </cell>
          <cell r="AT186">
            <v>0</v>
          </cell>
          <cell r="AU186">
            <v>0</v>
          </cell>
          <cell r="AV186">
            <v>0</v>
          </cell>
          <cell r="AW186">
            <v>0</v>
          </cell>
          <cell r="AX186">
            <v>0</v>
          </cell>
          <cell r="AY186">
            <v>0</v>
          </cell>
          <cell r="AZ186">
            <v>0</v>
          </cell>
          <cell r="BD186">
            <v>3.3000000000000002E-2</v>
          </cell>
          <cell r="BE186">
            <v>6.7088999999999732E-2</v>
          </cell>
          <cell r="BF186">
            <v>0.10230293699999971</v>
          </cell>
          <cell r="BG186">
            <v>0.14088353979499968</v>
          </cell>
          <cell r="BH186">
            <v>0.18195534722761963</v>
          </cell>
          <cell r="BI186">
            <v>0.21859596299167583</v>
          </cell>
          <cell r="BJ186">
            <v>0.25637243784441766</v>
          </cell>
          <cell r="BK186">
            <v>0.29783272829328333</v>
          </cell>
          <cell r="BL186">
            <v>0.3445547065118415</v>
          </cell>
          <cell r="BM186">
            <v>0.39295867594626777</v>
          </cell>
          <cell r="BN186">
            <v>0</v>
          </cell>
          <cell r="BO186">
            <v>0</v>
          </cell>
          <cell r="BP186">
            <v>0</v>
          </cell>
          <cell r="BQ186">
            <v>0</v>
          </cell>
          <cell r="BR186">
            <v>0</v>
          </cell>
          <cell r="BS186">
            <v>0</v>
          </cell>
          <cell r="BT186">
            <v>0</v>
          </cell>
          <cell r="BU186">
            <v>0</v>
          </cell>
          <cell r="BV186">
            <v>0</v>
          </cell>
          <cell r="BW186">
            <v>0</v>
          </cell>
          <cell r="BX186">
            <v>0</v>
          </cell>
          <cell r="BY186">
            <v>40000</v>
          </cell>
          <cell r="BZ186">
            <v>0</v>
          </cell>
          <cell r="CA186">
            <v>0</v>
          </cell>
          <cell r="CB186">
            <v>0</v>
          </cell>
          <cell r="CC186">
            <v>0</v>
          </cell>
          <cell r="CD186">
            <v>0</v>
          </cell>
          <cell r="CE186">
            <v>0</v>
          </cell>
          <cell r="CF186">
            <v>0</v>
          </cell>
          <cell r="CG186">
            <v>0</v>
          </cell>
          <cell r="CH186">
            <v>0</v>
          </cell>
          <cell r="CI186">
            <v>0</v>
          </cell>
          <cell r="CK186">
            <v>0</v>
          </cell>
          <cell r="CL186">
            <v>0</v>
          </cell>
          <cell r="CM186">
            <v>0</v>
          </cell>
          <cell r="CN186">
            <v>0</v>
          </cell>
          <cell r="CO186">
            <v>0</v>
          </cell>
          <cell r="CP186">
            <v>0</v>
          </cell>
          <cell r="CQ186">
            <v>0</v>
          </cell>
          <cell r="CR186">
            <v>0</v>
          </cell>
          <cell r="CS186">
            <v>0</v>
          </cell>
          <cell r="CT186">
            <v>0</v>
          </cell>
          <cell r="CU186">
            <v>0</v>
          </cell>
          <cell r="CW186">
            <v>0</v>
          </cell>
          <cell r="CX186">
            <v>0</v>
          </cell>
          <cell r="CY186">
            <v>0</v>
          </cell>
          <cell r="CZ186">
            <v>0</v>
          </cell>
          <cell r="DA186">
            <v>0</v>
          </cell>
          <cell r="DB186">
            <v>0</v>
          </cell>
          <cell r="DC186">
            <v>0</v>
          </cell>
          <cell r="DD186">
            <v>0</v>
          </cell>
          <cell r="DE186">
            <v>0</v>
          </cell>
          <cell r="DF186">
            <v>0</v>
          </cell>
          <cell r="DG186">
            <v>0</v>
          </cell>
          <cell r="DI186">
            <v>40000</v>
          </cell>
          <cell r="DJ186">
            <v>0</v>
          </cell>
          <cell r="DK186">
            <v>0</v>
          </cell>
          <cell r="DL186">
            <v>0</v>
          </cell>
          <cell r="DM186">
            <v>0</v>
          </cell>
          <cell r="DN186">
            <v>0</v>
          </cell>
          <cell r="DO186">
            <v>0</v>
          </cell>
          <cell r="DP186">
            <v>0</v>
          </cell>
          <cell r="DQ186">
            <v>0</v>
          </cell>
          <cell r="DR186">
            <v>0</v>
          </cell>
          <cell r="DS186">
            <v>0</v>
          </cell>
          <cell r="DU186" t="str">
            <v>WCC 4PC-07-087</v>
          </cell>
          <cell r="DV186">
            <v>0</v>
          </cell>
          <cell r="DW186">
            <v>0</v>
          </cell>
          <cell r="DX186">
            <v>2</v>
          </cell>
          <cell r="DY186">
            <v>0</v>
          </cell>
          <cell r="DZ186">
            <v>0</v>
          </cell>
          <cell r="EB186">
            <v>0</v>
          </cell>
          <cell r="EC186" t="str">
            <v>Def</v>
          </cell>
          <cell r="ED186" t="str">
            <v>nonDC</v>
          </cell>
        </row>
        <row r="187">
          <cell r="D187" t="str">
            <v>PC2100013</v>
          </cell>
          <cell r="E187" t="str">
            <v>Art Assets (Manukau)</v>
          </cell>
          <cell r="F187" t="str">
            <v>Auckland Council</v>
          </cell>
          <cell r="G187" t="str">
            <v>Community development, arts and culture</v>
          </cell>
          <cell r="H187" t="str">
            <v>E165225</v>
          </cell>
          <cell r="I187" t="str">
            <v>Arts and culture south management</v>
          </cell>
          <cell r="J187" t="str">
            <v>Lifestyle and culture</v>
          </cell>
          <cell r="K187" t="str">
            <v>Regional arts, culture and events services</v>
          </cell>
          <cell r="L187" t="str">
            <v>Regional arts and culture initiatives</v>
          </cell>
          <cell r="M187" t="str">
            <v>Lifestyle and culture</v>
          </cell>
          <cell r="N187" t="str">
            <v>Regional arts, culture and events services</v>
          </cell>
          <cell r="O187" t="str">
            <v>Regional arts and culture initiatives</v>
          </cell>
          <cell r="P187" t="str">
            <v>Lifestyle and culture</v>
          </cell>
          <cell r="Q187" t="str">
            <v>Regional arts, culture and events services</v>
          </cell>
          <cell r="R187" t="str">
            <v>Regional arts and culture initiatives</v>
          </cell>
          <cell r="S187" t="str">
            <v>A1211305</v>
          </cell>
          <cell r="T187" t="str">
            <v>A1211305</v>
          </cell>
          <cell r="U187" t="str">
            <v>Regional arts facilities</v>
          </cell>
          <cell r="V187" t="str">
            <v>L050</v>
          </cell>
          <cell r="W187" t="str">
            <v>Regional</v>
          </cell>
          <cell r="X187" t="str">
            <v>PL43780</v>
          </cell>
          <cell r="Y187" t="str">
            <v>Expense</v>
          </cell>
          <cell r="Z187">
            <v>20110701</v>
          </cell>
          <cell r="AA187">
            <v>20220630</v>
          </cell>
          <cell r="AB187">
            <v>1</v>
          </cell>
          <cell r="AC187" t="str">
            <v>Programme</v>
          </cell>
          <cell r="AD187">
            <v>0</v>
          </cell>
          <cell r="AE187">
            <v>0</v>
          </cell>
          <cell r="AF187">
            <v>0</v>
          </cell>
          <cell r="AG187">
            <v>1</v>
          </cell>
          <cell r="AH187">
            <v>14</v>
          </cell>
          <cell r="AI187" t="str">
            <v>Art Facilities</v>
          </cell>
          <cell r="AJ187" t="str">
            <v>Plant and equipment (Capex)</v>
          </cell>
          <cell r="AK187">
            <v>15</v>
          </cell>
          <cell r="AM187">
            <v>1</v>
          </cell>
          <cell r="AS187">
            <v>64984.303310000003</v>
          </cell>
          <cell r="AT187">
            <v>97662.019319999992</v>
          </cell>
          <cell r="AU187">
            <v>75031.898639999999</v>
          </cell>
          <cell r="AV187">
            <v>79475.998789999998</v>
          </cell>
          <cell r="AW187">
            <v>131032.6171</v>
          </cell>
          <cell r="AX187">
            <v>110021.7876</v>
          </cell>
          <cell r="AY187">
            <v>105962.2467</v>
          </cell>
          <cell r="AZ187">
            <v>74007.782579999999</v>
          </cell>
          <cell r="BA187">
            <v>74000</v>
          </cell>
          <cell r="BB187">
            <v>74000</v>
          </cell>
          <cell r="BC187">
            <v>74000</v>
          </cell>
          <cell r="BD187">
            <v>3.3000000000000002E-2</v>
          </cell>
          <cell r="BE187">
            <v>6.7088999999999732E-2</v>
          </cell>
          <cell r="BF187">
            <v>0.10230293699999971</v>
          </cell>
          <cell r="BG187">
            <v>0.14088353979499968</v>
          </cell>
          <cell r="BH187">
            <v>0.18195534722761963</v>
          </cell>
          <cell r="BI187">
            <v>0.21859596299167583</v>
          </cell>
          <cell r="BJ187">
            <v>0.25637243784441766</v>
          </cell>
          <cell r="BK187">
            <v>0.29783272829328333</v>
          </cell>
          <cell r="BL187">
            <v>0.3445547065118415</v>
          </cell>
          <cell r="BM187">
            <v>0.39295867594626777</v>
          </cell>
          <cell r="BN187">
            <v>0</v>
          </cell>
          <cell r="BO187">
            <v>3222.8466375600001</v>
          </cell>
          <cell r="BP187">
            <v>5033.8150478589396</v>
          </cell>
          <cell r="BQ187">
            <v>8130.6280972254226</v>
          </cell>
          <cell r="BR187">
            <v>18460.338925650805</v>
          </cell>
          <cell r="BS187">
            <v>20019.052565361417</v>
          </cell>
          <cell r="BT187">
            <v>23162.919358148025</v>
          </cell>
          <cell r="BU187">
            <v>18973.555639494225</v>
          </cell>
          <cell r="BV187">
            <v>22039.621893702966</v>
          </cell>
          <cell r="BW187">
            <v>25497.048281876272</v>
          </cell>
          <cell r="BX187">
            <v>29078.942020023816</v>
          </cell>
          <cell r="BY187">
            <v>64984.303310000003</v>
          </cell>
          <cell r="BZ187">
            <v>100884.86595755999</v>
          </cell>
          <cell r="CA187">
            <v>80065.713687858937</v>
          </cell>
          <cell r="CB187">
            <v>87606.626887225415</v>
          </cell>
          <cell r="CC187">
            <v>149492.95602565081</v>
          </cell>
          <cell r="CD187">
            <v>130040.84016536141</v>
          </cell>
          <cell r="CE187">
            <v>129125.16605814802</v>
          </cell>
          <cell r="CF187">
            <v>92981.338219494224</v>
          </cell>
          <cell r="CG187">
            <v>96039.621893702963</v>
          </cell>
          <cell r="CH187">
            <v>99497.048281876268</v>
          </cell>
          <cell r="CI187">
            <v>103078.94202002382</v>
          </cell>
          <cell r="CK187">
            <v>0</v>
          </cell>
          <cell r="CL187">
            <v>0</v>
          </cell>
          <cell r="CM187">
            <v>0</v>
          </cell>
          <cell r="CN187">
            <v>0</v>
          </cell>
          <cell r="CO187">
            <v>0</v>
          </cell>
          <cell r="CP187">
            <v>0</v>
          </cell>
          <cell r="CQ187">
            <v>0</v>
          </cell>
          <cell r="CR187">
            <v>0</v>
          </cell>
          <cell r="CS187">
            <v>0</v>
          </cell>
          <cell r="CT187">
            <v>0</v>
          </cell>
          <cell r="CU187">
            <v>0</v>
          </cell>
          <cell r="CW187">
            <v>0</v>
          </cell>
          <cell r="CX187">
            <v>0</v>
          </cell>
          <cell r="CY187">
            <v>0</v>
          </cell>
          <cell r="CZ187">
            <v>0</v>
          </cell>
          <cell r="DA187">
            <v>0</v>
          </cell>
          <cell r="DB187">
            <v>0</v>
          </cell>
          <cell r="DC187">
            <v>0</v>
          </cell>
          <cell r="DD187">
            <v>0</v>
          </cell>
          <cell r="DE187">
            <v>0</v>
          </cell>
          <cell r="DF187">
            <v>0</v>
          </cell>
          <cell r="DG187">
            <v>0</v>
          </cell>
          <cell r="DI187">
            <v>64984.303310000003</v>
          </cell>
          <cell r="DJ187">
            <v>100884.86595755999</v>
          </cell>
          <cell r="DK187">
            <v>80065.713687858937</v>
          </cell>
          <cell r="DL187">
            <v>87606.626887225415</v>
          </cell>
          <cell r="DM187">
            <v>149492.95602565081</v>
          </cell>
          <cell r="DN187">
            <v>130040.84016536141</v>
          </cell>
          <cell r="DO187">
            <v>129125.16605814802</v>
          </cell>
          <cell r="DP187">
            <v>92981.338219494224</v>
          </cell>
          <cell r="DQ187">
            <v>96039.621893702963</v>
          </cell>
          <cell r="DR187">
            <v>99497.048281876268</v>
          </cell>
          <cell r="DS187">
            <v>103078.94202002382</v>
          </cell>
          <cell r="DU187" t="str">
            <v>MCC 4160CLS00081</v>
          </cell>
          <cell r="DV187">
            <v>0</v>
          </cell>
          <cell r="DW187">
            <v>0</v>
          </cell>
          <cell r="DX187">
            <v>1</v>
          </cell>
          <cell r="DY187">
            <v>895194.35072999995</v>
          </cell>
          <cell r="DZ187">
            <v>1068813.119196902</v>
          </cell>
          <cell r="EB187">
            <v>1068813.119196902</v>
          </cell>
          <cell r="EC187" t="str">
            <v>Def</v>
          </cell>
          <cell r="ED187" t="str">
            <v>nonDC</v>
          </cell>
        </row>
        <row r="188">
          <cell r="D188" t="str">
            <v>PC2100014</v>
          </cell>
          <cell r="E188" t="str">
            <v>Arts Collection (Manukau)</v>
          </cell>
          <cell r="F188" t="str">
            <v>Auckland Council</v>
          </cell>
          <cell r="G188" t="str">
            <v>Community development, arts and culture</v>
          </cell>
          <cell r="H188" t="str">
            <v>E165400</v>
          </cell>
          <cell r="I188" t="str">
            <v>Public art</v>
          </cell>
          <cell r="J188" t="str">
            <v>Lifestyle and culture</v>
          </cell>
          <cell r="K188" t="str">
            <v>Regional arts, culture and events services</v>
          </cell>
          <cell r="L188" t="str">
            <v>Regional arts and culture initiatives</v>
          </cell>
          <cell r="M188" t="str">
            <v>Lifestyle and culture</v>
          </cell>
          <cell r="N188" t="str">
            <v>Regional arts, culture and events services</v>
          </cell>
          <cell r="O188" t="str">
            <v>Regional arts and culture initiatives</v>
          </cell>
          <cell r="P188" t="str">
            <v>Lifestyle and culture</v>
          </cell>
          <cell r="Q188" t="str">
            <v>Regional arts, culture and events services</v>
          </cell>
          <cell r="R188" t="str">
            <v>Regional arts and culture initiatives</v>
          </cell>
          <cell r="S188" t="str">
            <v>A1211110</v>
          </cell>
          <cell r="T188" t="str">
            <v>A1211110</v>
          </cell>
          <cell r="U188" t="str">
            <v>Regional public art</v>
          </cell>
          <cell r="V188" t="str">
            <v>L050</v>
          </cell>
          <cell r="W188" t="str">
            <v>Regional</v>
          </cell>
          <cell r="X188" t="str">
            <v>PL40810</v>
          </cell>
          <cell r="Y188" t="str">
            <v>Expense</v>
          </cell>
          <cell r="Z188">
            <v>20120701</v>
          </cell>
          <cell r="AA188">
            <v>20220630</v>
          </cell>
          <cell r="AB188">
            <v>1</v>
          </cell>
          <cell r="AC188" t="str">
            <v>Programme</v>
          </cell>
          <cell r="AD188">
            <v>1</v>
          </cell>
          <cell r="AE188">
            <v>0</v>
          </cell>
          <cell r="AF188">
            <v>0</v>
          </cell>
          <cell r="AG188">
            <v>0</v>
          </cell>
          <cell r="AH188">
            <v>24</v>
          </cell>
          <cell r="AI188" t="str">
            <v>Council Art</v>
          </cell>
          <cell r="AJ188" t="str">
            <v>Art works and object</v>
          </cell>
          <cell r="AK188">
            <v>0</v>
          </cell>
          <cell r="AM188">
            <v>1</v>
          </cell>
          <cell r="AT188">
            <v>73828.472110000002</v>
          </cell>
          <cell r="AU188">
            <v>50021.265760000002</v>
          </cell>
          <cell r="AV188">
            <v>49984.904900000001</v>
          </cell>
          <cell r="AW188">
            <v>50012.449269999997</v>
          </cell>
          <cell r="AX188">
            <v>50009.903469999997</v>
          </cell>
          <cell r="AY188">
            <v>49982.19182</v>
          </cell>
          <cell r="AZ188">
            <v>50005.258500000004</v>
          </cell>
          <cell r="BA188">
            <v>50000</v>
          </cell>
          <cell r="BB188">
            <v>50000</v>
          </cell>
          <cell r="BC188">
            <v>50000</v>
          </cell>
          <cell r="BD188">
            <v>3.3000000000000002E-2</v>
          </cell>
          <cell r="BE188">
            <v>6.7088999999999732E-2</v>
          </cell>
          <cell r="BF188">
            <v>0.10230293699999971</v>
          </cell>
          <cell r="BG188">
            <v>0.14088353979499968</v>
          </cell>
          <cell r="BH188">
            <v>0.18195534722761963</v>
          </cell>
          <cell r="BI188">
            <v>0.21859596299167583</v>
          </cell>
          <cell r="BJ188">
            <v>0.25637243784441766</v>
          </cell>
          <cell r="BK188">
            <v>0.29783272829328333</v>
          </cell>
          <cell r="BL188">
            <v>0.3445547065118415</v>
          </cell>
          <cell r="BM188">
            <v>0.39295867594626777</v>
          </cell>
          <cell r="BN188">
            <v>0</v>
          </cell>
          <cell r="BO188">
            <v>2436.3395796300001</v>
          </cell>
          <cell r="BP188">
            <v>3355.8766985726265</v>
          </cell>
          <cell r="BQ188">
            <v>5113.6025769356766</v>
          </cell>
          <cell r="BR188">
            <v>7045.9308869754477</v>
          </cell>
          <cell r="BS188">
            <v>9099.5693507035903</v>
          </cell>
          <cell r="BT188">
            <v>10925.905353327562</v>
          </cell>
          <cell r="BU188">
            <v>12819.970026685289</v>
          </cell>
          <cell r="BV188">
            <v>14891.636414664166</v>
          </cell>
          <cell r="BW188">
            <v>17227.735325592075</v>
          </cell>
          <cell r="BX188">
            <v>19647.933797313388</v>
          </cell>
          <cell r="BY188">
            <v>0</v>
          </cell>
          <cell r="BZ188">
            <v>76264.811689630005</v>
          </cell>
          <cell r="CA188">
            <v>53377.142458572627</v>
          </cell>
          <cell r="CB188">
            <v>55098.50747693568</v>
          </cell>
          <cell r="CC188">
            <v>57058.380156975443</v>
          </cell>
          <cell r="CD188">
            <v>59109.472820703588</v>
          </cell>
          <cell r="CE188">
            <v>60908.097173327566</v>
          </cell>
          <cell r="CF188">
            <v>62825.228526685292</v>
          </cell>
          <cell r="CG188">
            <v>64891.636414664164</v>
          </cell>
          <cell r="CH188">
            <v>67227.735325592075</v>
          </cell>
          <cell r="CI188">
            <v>69647.933797313395</v>
          </cell>
          <cell r="CK188">
            <v>0</v>
          </cell>
          <cell r="CL188">
            <v>76264.811689630005</v>
          </cell>
          <cell r="CM188">
            <v>53377.142458572627</v>
          </cell>
          <cell r="CN188">
            <v>55098.50747693568</v>
          </cell>
          <cell r="CO188">
            <v>57058.380156975443</v>
          </cell>
          <cell r="CP188">
            <v>59109.472820703588</v>
          </cell>
          <cell r="CQ188">
            <v>60908.097173327566</v>
          </cell>
          <cell r="CR188">
            <v>62825.228526685292</v>
          </cell>
          <cell r="CS188">
            <v>64891.636414664164</v>
          </cell>
          <cell r="CT188">
            <v>67227.735325592075</v>
          </cell>
          <cell r="CU188">
            <v>69647.933797313395</v>
          </cell>
          <cell r="CW188">
            <v>0</v>
          </cell>
          <cell r="CX188">
            <v>0</v>
          </cell>
          <cell r="CY188">
            <v>0</v>
          </cell>
          <cell r="CZ188">
            <v>0</v>
          </cell>
          <cell r="DA188">
            <v>0</v>
          </cell>
          <cell r="DB188">
            <v>0</v>
          </cell>
          <cell r="DC188">
            <v>0</v>
          </cell>
          <cell r="DD188">
            <v>0</v>
          </cell>
          <cell r="DE188">
            <v>0</v>
          </cell>
          <cell r="DF188">
            <v>0</v>
          </cell>
          <cell r="DG188">
            <v>0</v>
          </cell>
          <cell r="DI188">
            <v>0</v>
          </cell>
          <cell r="DJ188">
            <v>0</v>
          </cell>
          <cell r="DK188">
            <v>0</v>
          </cell>
          <cell r="DL188">
            <v>0</v>
          </cell>
          <cell r="DM188">
            <v>0</v>
          </cell>
          <cell r="DN188">
            <v>0</v>
          </cell>
          <cell r="DO188">
            <v>0</v>
          </cell>
          <cell r="DP188">
            <v>0</v>
          </cell>
          <cell r="DQ188">
            <v>0</v>
          </cell>
          <cell r="DR188">
            <v>0</v>
          </cell>
          <cell r="DS188">
            <v>0</v>
          </cell>
          <cell r="DU188" t="str">
            <v>MCC 4160CLS00020</v>
          </cell>
          <cell r="DV188">
            <v>0</v>
          </cell>
          <cell r="DW188">
            <v>0</v>
          </cell>
          <cell r="DX188">
            <v>2</v>
          </cell>
          <cell r="DY188">
            <v>523844.44583000004</v>
          </cell>
          <cell r="DZ188">
            <v>626408.94584039983</v>
          </cell>
          <cell r="EB188">
            <v>626408.94584039983</v>
          </cell>
          <cell r="EC188" t="str">
            <v>Def</v>
          </cell>
          <cell r="ED188" t="str">
            <v>nonDC</v>
          </cell>
        </row>
        <row r="189">
          <cell r="D189" t="str">
            <v>PC2100014</v>
          </cell>
          <cell r="E189" t="str">
            <v>Arts Collection (Manukau)</v>
          </cell>
          <cell r="F189" t="str">
            <v>Auckland Council</v>
          </cell>
          <cell r="G189" t="str">
            <v>Community development, arts and culture</v>
          </cell>
          <cell r="H189" t="str">
            <v>E165400</v>
          </cell>
          <cell r="I189" t="str">
            <v>Public art</v>
          </cell>
          <cell r="J189" t="str">
            <v>Lifestyle and culture</v>
          </cell>
          <cell r="K189" t="str">
            <v>Regional arts, culture and events services</v>
          </cell>
          <cell r="L189" t="str">
            <v>Regional arts and culture initiatives</v>
          </cell>
          <cell r="M189" t="str">
            <v>Lifestyle and culture</v>
          </cell>
          <cell r="N189" t="str">
            <v>Regional arts, culture and events services</v>
          </cell>
          <cell r="O189" t="str">
            <v>Regional arts and culture initiatives</v>
          </cell>
          <cell r="P189" t="str">
            <v>Lifestyle and culture</v>
          </cell>
          <cell r="Q189" t="str">
            <v>Regional arts, culture and events services</v>
          </cell>
          <cell r="R189" t="str">
            <v>Regional arts and culture initiatives</v>
          </cell>
          <cell r="S189" t="str">
            <v>A1211305</v>
          </cell>
          <cell r="T189" t="str">
            <v>A1211305</v>
          </cell>
          <cell r="U189" t="str">
            <v>Regional arts facilities</v>
          </cell>
          <cell r="V189" t="str">
            <v>L050</v>
          </cell>
          <cell r="W189" t="str">
            <v>Regional</v>
          </cell>
          <cell r="X189" t="str">
            <v>FY12 - Only</v>
          </cell>
          <cell r="Y189" t="str">
            <v>Expense</v>
          </cell>
          <cell r="Z189">
            <v>20100701</v>
          </cell>
          <cell r="AA189">
            <v>20120630</v>
          </cell>
          <cell r="AB189">
            <v>1</v>
          </cell>
          <cell r="AC189" t="str">
            <v>Programme</v>
          </cell>
          <cell r="AD189">
            <v>1</v>
          </cell>
          <cell r="AE189">
            <v>0</v>
          </cell>
          <cell r="AF189">
            <v>0</v>
          </cell>
          <cell r="AG189">
            <v>0</v>
          </cell>
          <cell r="AH189">
            <v>24</v>
          </cell>
          <cell r="AI189" t="str">
            <v>Council Art</v>
          </cell>
          <cell r="AJ189" t="str">
            <v>Art works and object</v>
          </cell>
          <cell r="AK189">
            <v>0</v>
          </cell>
          <cell r="AM189">
            <v>1</v>
          </cell>
          <cell r="AS189">
            <v>49987.925620000002</v>
          </cell>
          <cell r="AT189">
            <v>0</v>
          </cell>
          <cell r="AU189">
            <v>0</v>
          </cell>
          <cell r="AV189">
            <v>0</v>
          </cell>
          <cell r="AW189">
            <v>0</v>
          </cell>
          <cell r="AX189">
            <v>0</v>
          </cell>
          <cell r="AY189">
            <v>0</v>
          </cell>
          <cell r="AZ189">
            <v>0</v>
          </cell>
          <cell r="BD189">
            <v>3.3000000000000002E-2</v>
          </cell>
          <cell r="BE189">
            <v>6.7088999999999732E-2</v>
          </cell>
          <cell r="BF189">
            <v>0.10230293699999971</v>
          </cell>
          <cell r="BG189">
            <v>0.14088353979499968</v>
          </cell>
          <cell r="BH189">
            <v>0.18195534722761963</v>
          </cell>
          <cell r="BI189">
            <v>0.21859596299167583</v>
          </cell>
          <cell r="BJ189">
            <v>0.25637243784441766</v>
          </cell>
          <cell r="BK189">
            <v>0.29783272829328333</v>
          </cell>
          <cell r="BL189">
            <v>0.3445547065118415</v>
          </cell>
          <cell r="BM189">
            <v>0.39295867594626777</v>
          </cell>
          <cell r="BN189">
            <v>0</v>
          </cell>
          <cell r="BO189">
            <v>0</v>
          </cell>
          <cell r="BP189">
            <v>0</v>
          </cell>
          <cell r="BQ189">
            <v>0</v>
          </cell>
          <cell r="BR189">
            <v>0</v>
          </cell>
          <cell r="BS189">
            <v>0</v>
          </cell>
          <cell r="BT189">
            <v>0</v>
          </cell>
          <cell r="BU189">
            <v>0</v>
          </cell>
          <cell r="BV189">
            <v>0</v>
          </cell>
          <cell r="BW189">
            <v>0</v>
          </cell>
          <cell r="BX189">
            <v>0</v>
          </cell>
          <cell r="BY189">
            <v>49987.925620000002</v>
          </cell>
          <cell r="BZ189">
            <v>0</v>
          </cell>
          <cell r="CA189">
            <v>0</v>
          </cell>
          <cell r="CB189">
            <v>0</v>
          </cell>
          <cell r="CC189">
            <v>0</v>
          </cell>
          <cell r="CD189">
            <v>0</v>
          </cell>
          <cell r="CE189">
            <v>0</v>
          </cell>
          <cell r="CF189">
            <v>0</v>
          </cell>
          <cell r="CG189">
            <v>0</v>
          </cell>
          <cell r="CH189">
            <v>0</v>
          </cell>
          <cell r="CI189">
            <v>0</v>
          </cell>
          <cell r="CK189">
            <v>49987.925620000002</v>
          </cell>
          <cell r="CL189">
            <v>0</v>
          </cell>
          <cell r="CM189">
            <v>0</v>
          </cell>
          <cell r="CN189">
            <v>0</v>
          </cell>
          <cell r="CO189">
            <v>0</v>
          </cell>
          <cell r="CP189">
            <v>0</v>
          </cell>
          <cell r="CQ189">
            <v>0</v>
          </cell>
          <cell r="CR189">
            <v>0</v>
          </cell>
          <cell r="CS189">
            <v>0</v>
          </cell>
          <cell r="CT189">
            <v>0</v>
          </cell>
          <cell r="CU189">
            <v>0</v>
          </cell>
          <cell r="CW189">
            <v>0</v>
          </cell>
          <cell r="CX189">
            <v>0</v>
          </cell>
          <cell r="CY189">
            <v>0</v>
          </cell>
          <cell r="CZ189">
            <v>0</v>
          </cell>
          <cell r="DA189">
            <v>0</v>
          </cell>
          <cell r="DB189">
            <v>0</v>
          </cell>
          <cell r="DC189">
            <v>0</v>
          </cell>
          <cell r="DD189">
            <v>0</v>
          </cell>
          <cell r="DE189">
            <v>0</v>
          </cell>
          <cell r="DF189">
            <v>0</v>
          </cell>
          <cell r="DG189">
            <v>0</v>
          </cell>
          <cell r="DI189">
            <v>0</v>
          </cell>
          <cell r="DJ189">
            <v>0</v>
          </cell>
          <cell r="DK189">
            <v>0</v>
          </cell>
          <cell r="DL189">
            <v>0</v>
          </cell>
          <cell r="DM189">
            <v>0</v>
          </cell>
          <cell r="DN189">
            <v>0</v>
          </cell>
          <cell r="DO189">
            <v>0</v>
          </cell>
          <cell r="DP189">
            <v>0</v>
          </cell>
          <cell r="DQ189">
            <v>0</v>
          </cell>
          <cell r="DR189">
            <v>0</v>
          </cell>
          <cell r="DS189">
            <v>0</v>
          </cell>
          <cell r="DU189" t="str">
            <v>MCC 4160CLS00020</v>
          </cell>
          <cell r="DV189">
            <v>0</v>
          </cell>
          <cell r="DW189">
            <v>0</v>
          </cell>
          <cell r="DX189">
            <v>2</v>
          </cell>
          <cell r="DY189">
            <v>0</v>
          </cell>
          <cell r="DZ189">
            <v>0</v>
          </cell>
          <cell r="EB189">
            <v>0</v>
          </cell>
          <cell r="EC189" t="str">
            <v>Def</v>
          </cell>
          <cell r="ED189" t="str">
            <v>nonDC</v>
          </cell>
        </row>
        <row r="190">
          <cell r="D190" t="str">
            <v>PC2100016</v>
          </cell>
          <cell r="E190" t="str">
            <v>Olympic Park Railway Bridge Arts</v>
          </cell>
          <cell r="F190" t="str">
            <v>Auckland Council</v>
          </cell>
          <cell r="G190" t="str">
            <v>Community development, arts and culture</v>
          </cell>
          <cell r="H190" t="str">
            <v>E165400</v>
          </cell>
          <cell r="I190" t="str">
            <v>Public art</v>
          </cell>
          <cell r="J190" t="str">
            <v>Lifestyle and culture</v>
          </cell>
          <cell r="K190" t="str">
            <v>Regional arts, culture and events services</v>
          </cell>
          <cell r="L190" t="str">
            <v>Regional arts and culture initiatives</v>
          </cell>
          <cell r="M190" t="str">
            <v>Lifestyle and culture</v>
          </cell>
          <cell r="N190" t="str">
            <v>Regional arts, culture and events services</v>
          </cell>
          <cell r="O190" t="str">
            <v>Regional arts and culture initiatives</v>
          </cell>
          <cell r="P190" t="str">
            <v>Lifestyle and culture</v>
          </cell>
          <cell r="Q190" t="str">
            <v>Regional arts, culture and events services</v>
          </cell>
          <cell r="R190" t="str">
            <v>Regional arts and culture initiatives</v>
          </cell>
          <cell r="S190" t="str">
            <v>A1211110</v>
          </cell>
          <cell r="T190" t="str">
            <v>A1211110</v>
          </cell>
          <cell r="U190" t="str">
            <v>Regional public art</v>
          </cell>
          <cell r="V190" t="str">
            <v>L050</v>
          </cell>
          <cell r="W190" t="str">
            <v>Regional</v>
          </cell>
          <cell r="X190" t="str">
            <v>PL40810</v>
          </cell>
          <cell r="Y190" t="str">
            <v>Expense</v>
          </cell>
          <cell r="Z190">
            <v>20180701</v>
          </cell>
          <cell r="AA190">
            <v>20190630</v>
          </cell>
          <cell r="AB190">
            <v>2</v>
          </cell>
          <cell r="AC190" t="str">
            <v>Discrete</v>
          </cell>
          <cell r="AD190">
            <v>0</v>
          </cell>
          <cell r="AE190">
            <v>0</v>
          </cell>
          <cell r="AF190">
            <v>0</v>
          </cell>
          <cell r="AG190">
            <v>1</v>
          </cell>
          <cell r="AH190">
            <v>24</v>
          </cell>
          <cell r="AI190" t="str">
            <v>Council Art</v>
          </cell>
          <cell r="AJ190" t="str">
            <v>Other assets (Capex)</v>
          </cell>
          <cell r="AK190">
            <v>20</v>
          </cell>
          <cell r="AM190">
            <v>1</v>
          </cell>
          <cell r="AZ190">
            <v>38973.67</v>
          </cell>
          <cell r="BD190">
            <v>3.3000000000000002E-2</v>
          </cell>
          <cell r="BE190">
            <v>6.7088999999999732E-2</v>
          </cell>
          <cell r="BF190">
            <v>0.10230293699999971</v>
          </cell>
          <cell r="BG190">
            <v>0.14088353979499968</v>
          </cell>
          <cell r="BH190">
            <v>0.18195534722761963</v>
          </cell>
          <cell r="BI190">
            <v>0.21859596299167583</v>
          </cell>
          <cell r="BJ190">
            <v>0.25637243784441766</v>
          </cell>
          <cell r="BK190">
            <v>0.29783272829328333</v>
          </cell>
          <cell r="BL190">
            <v>0.3445547065118415</v>
          </cell>
          <cell r="BM190">
            <v>0.39295867594626777</v>
          </cell>
          <cell r="BN190">
            <v>0</v>
          </cell>
          <cell r="BO190">
            <v>0</v>
          </cell>
          <cell r="BP190">
            <v>0</v>
          </cell>
          <cell r="BQ190">
            <v>0</v>
          </cell>
          <cell r="BR190">
            <v>0</v>
          </cell>
          <cell r="BS190">
            <v>0</v>
          </cell>
          <cell r="BT190">
            <v>0</v>
          </cell>
          <cell r="BU190">
            <v>9991.774789643845</v>
          </cell>
          <cell r="BV190">
            <v>0</v>
          </cell>
          <cell r="BW190">
            <v>0</v>
          </cell>
          <cell r="BX190">
            <v>0</v>
          </cell>
          <cell r="BY190">
            <v>0</v>
          </cell>
          <cell r="BZ190">
            <v>0</v>
          </cell>
          <cell r="CA190">
            <v>0</v>
          </cell>
          <cell r="CB190">
            <v>0</v>
          </cell>
          <cell r="CC190">
            <v>0</v>
          </cell>
          <cell r="CD190">
            <v>0</v>
          </cell>
          <cell r="CE190">
            <v>0</v>
          </cell>
          <cell r="CF190">
            <v>48965.444789643843</v>
          </cell>
          <cell r="CG190">
            <v>0</v>
          </cell>
          <cell r="CH190">
            <v>0</v>
          </cell>
          <cell r="CI190">
            <v>0</v>
          </cell>
          <cell r="CK190">
            <v>0</v>
          </cell>
          <cell r="CL190">
            <v>0</v>
          </cell>
          <cell r="CM190">
            <v>0</v>
          </cell>
          <cell r="CN190">
            <v>0</v>
          </cell>
          <cell r="CO190">
            <v>0</v>
          </cell>
          <cell r="CP190">
            <v>0</v>
          </cell>
          <cell r="CQ190">
            <v>0</v>
          </cell>
          <cell r="CR190">
            <v>0</v>
          </cell>
          <cell r="CS190">
            <v>0</v>
          </cell>
          <cell r="CT190">
            <v>0</v>
          </cell>
          <cell r="CU190">
            <v>0</v>
          </cell>
          <cell r="CW190">
            <v>0</v>
          </cell>
          <cell r="CX190">
            <v>0</v>
          </cell>
          <cell r="CY190">
            <v>0</v>
          </cell>
          <cell r="CZ190">
            <v>0</v>
          </cell>
          <cell r="DA190">
            <v>0</v>
          </cell>
          <cell r="DB190">
            <v>0</v>
          </cell>
          <cell r="DC190">
            <v>0</v>
          </cell>
          <cell r="DD190">
            <v>0</v>
          </cell>
          <cell r="DE190">
            <v>0</v>
          </cell>
          <cell r="DF190">
            <v>0</v>
          </cell>
          <cell r="DG190">
            <v>0</v>
          </cell>
          <cell r="DI190">
            <v>0</v>
          </cell>
          <cell r="DJ190">
            <v>0</v>
          </cell>
          <cell r="DK190">
            <v>0</v>
          </cell>
          <cell r="DL190">
            <v>0</v>
          </cell>
          <cell r="DM190">
            <v>0</v>
          </cell>
          <cell r="DN190">
            <v>0</v>
          </cell>
          <cell r="DO190">
            <v>0</v>
          </cell>
          <cell r="DP190">
            <v>48965.444789643843</v>
          </cell>
          <cell r="DQ190">
            <v>0</v>
          </cell>
          <cell r="DR190">
            <v>0</v>
          </cell>
          <cell r="DS190">
            <v>0</v>
          </cell>
          <cell r="DU190" t="str">
            <v>WCC 4PC-08-008</v>
          </cell>
          <cell r="DV190">
            <v>0</v>
          </cell>
          <cell r="DW190">
            <v>0</v>
          </cell>
          <cell r="DX190">
            <v>1</v>
          </cell>
          <cell r="DY190">
            <v>38973.67</v>
          </cell>
          <cell r="DZ190">
            <v>48965.444789643843</v>
          </cell>
          <cell r="EB190">
            <v>48965.444789643843</v>
          </cell>
          <cell r="EC190" t="str">
            <v>Def</v>
          </cell>
          <cell r="ED190" t="str">
            <v>nonDC</v>
          </cell>
        </row>
        <row r="191">
          <cell r="D191" t="str">
            <v>PC2100017</v>
          </cell>
          <cell r="E191" t="str">
            <v>Touch Poll Survey Equipment</v>
          </cell>
          <cell r="F191" t="str">
            <v>Auckland Council</v>
          </cell>
          <cell r="G191" t="str">
            <v>Community development, arts and culture</v>
          </cell>
          <cell r="H191" t="str">
            <v>E165105</v>
          </cell>
          <cell r="I191" t="str">
            <v>Arts and culture and events management</v>
          </cell>
          <cell r="J191" t="str">
            <v>Lifestyle and culture</v>
          </cell>
          <cell r="K191" t="str">
            <v>Regional arts, culture and events services</v>
          </cell>
          <cell r="L191" t="str">
            <v>Regional arts and culture initiatives</v>
          </cell>
          <cell r="M191" t="str">
            <v>Lifestyle and culture</v>
          </cell>
          <cell r="N191" t="str">
            <v>Regional arts, culture and events services</v>
          </cell>
          <cell r="O191" t="str">
            <v>Regional arts and culture initiatives</v>
          </cell>
          <cell r="P191" t="str">
            <v>Lifestyle and culture</v>
          </cell>
          <cell r="Q191" t="str">
            <v>Regional arts, culture and events services</v>
          </cell>
          <cell r="R191" t="str">
            <v>Regional arts and culture initiatives</v>
          </cell>
          <cell r="S191" t="str">
            <v>A1211305</v>
          </cell>
          <cell r="T191" t="str">
            <v>A1211305</v>
          </cell>
          <cell r="U191" t="str">
            <v>Regional arts facilities</v>
          </cell>
          <cell r="V191" t="str">
            <v>L050</v>
          </cell>
          <cell r="W191" t="str">
            <v>Regional</v>
          </cell>
          <cell r="X191" t="str">
            <v>PL43780</v>
          </cell>
          <cell r="Y191" t="str">
            <v>Expense</v>
          </cell>
          <cell r="Z191">
            <v>20110701</v>
          </cell>
          <cell r="AA191">
            <v>20220630</v>
          </cell>
          <cell r="AB191">
            <v>1</v>
          </cell>
          <cell r="AC191" t="str">
            <v>Programme</v>
          </cell>
          <cell r="AD191">
            <v>0</v>
          </cell>
          <cell r="AE191">
            <v>0</v>
          </cell>
          <cell r="AF191">
            <v>0</v>
          </cell>
          <cell r="AG191">
            <v>1</v>
          </cell>
          <cell r="AH191">
            <v>14</v>
          </cell>
          <cell r="AI191" t="str">
            <v>Art Facilities</v>
          </cell>
          <cell r="AJ191" t="str">
            <v>Computer hardware</v>
          </cell>
          <cell r="AK191">
            <v>5</v>
          </cell>
          <cell r="AM191">
            <v>1</v>
          </cell>
          <cell r="AS191">
            <v>32900</v>
          </cell>
          <cell r="AT191">
            <v>15000</v>
          </cell>
          <cell r="AU191">
            <v>10000</v>
          </cell>
          <cell r="AV191">
            <v>10000</v>
          </cell>
          <cell r="AW191">
            <v>10000</v>
          </cell>
          <cell r="AX191">
            <v>10000</v>
          </cell>
          <cell r="AY191">
            <v>10000</v>
          </cell>
          <cell r="AZ191">
            <v>10000</v>
          </cell>
          <cell r="BA191">
            <v>10000</v>
          </cell>
          <cell r="BB191">
            <v>10000</v>
          </cell>
          <cell r="BC191">
            <v>10000</v>
          </cell>
          <cell r="BD191">
            <v>3.3000000000000002E-2</v>
          </cell>
          <cell r="BE191">
            <v>6.7088999999999732E-2</v>
          </cell>
          <cell r="BF191">
            <v>0.10230293699999971</v>
          </cell>
          <cell r="BG191">
            <v>0.14088353979499968</v>
          </cell>
          <cell r="BH191">
            <v>0.18195534722761963</v>
          </cell>
          <cell r="BI191">
            <v>0.21859596299167583</v>
          </cell>
          <cell r="BJ191">
            <v>0.25637243784441766</v>
          </cell>
          <cell r="BK191">
            <v>0.29783272829328333</v>
          </cell>
          <cell r="BL191">
            <v>0.3445547065118415</v>
          </cell>
          <cell r="BM191">
            <v>0.39295867594626777</v>
          </cell>
          <cell r="BN191">
            <v>0</v>
          </cell>
          <cell r="BO191">
            <v>495</v>
          </cell>
          <cell r="BP191">
            <v>670.88999999999737</v>
          </cell>
          <cell r="BQ191">
            <v>1023.029369999997</v>
          </cell>
          <cell r="BR191">
            <v>1408.8353979499968</v>
          </cell>
          <cell r="BS191">
            <v>1819.5534722761963</v>
          </cell>
          <cell r="BT191">
            <v>2185.9596299167583</v>
          </cell>
          <cell r="BU191">
            <v>2563.7243784441766</v>
          </cell>
          <cell r="BV191">
            <v>2978.3272829328334</v>
          </cell>
          <cell r="BW191">
            <v>3445.547065118415</v>
          </cell>
          <cell r="BX191">
            <v>3929.5867594626775</v>
          </cell>
          <cell r="BY191">
            <v>32900</v>
          </cell>
          <cell r="BZ191">
            <v>15495</v>
          </cell>
          <cell r="CA191">
            <v>10670.889999999998</v>
          </cell>
          <cell r="CB191">
            <v>11023.029369999997</v>
          </cell>
          <cell r="CC191">
            <v>11408.835397949997</v>
          </cell>
          <cell r="CD191">
            <v>11819.553472276197</v>
          </cell>
          <cell r="CE191">
            <v>12185.959629916759</v>
          </cell>
          <cell r="CF191">
            <v>12563.724378444176</v>
          </cell>
          <cell r="CG191">
            <v>12978.327282932834</v>
          </cell>
          <cell r="CH191">
            <v>13445.547065118415</v>
          </cell>
          <cell r="CI191">
            <v>13929.586759462678</v>
          </cell>
          <cell r="CK191">
            <v>0</v>
          </cell>
          <cell r="CL191">
            <v>0</v>
          </cell>
          <cell r="CM191">
            <v>0</v>
          </cell>
          <cell r="CN191">
            <v>0</v>
          </cell>
          <cell r="CO191">
            <v>0</v>
          </cell>
          <cell r="CP191">
            <v>0</v>
          </cell>
          <cell r="CQ191">
            <v>0</v>
          </cell>
          <cell r="CR191">
            <v>0</v>
          </cell>
          <cell r="CS191">
            <v>0</v>
          </cell>
          <cell r="CT191">
            <v>0</v>
          </cell>
          <cell r="CU191">
            <v>0</v>
          </cell>
          <cell r="CW191">
            <v>0</v>
          </cell>
          <cell r="CX191">
            <v>0</v>
          </cell>
          <cell r="CY191">
            <v>0</v>
          </cell>
          <cell r="CZ191">
            <v>0</v>
          </cell>
          <cell r="DA191">
            <v>0</v>
          </cell>
          <cell r="DB191">
            <v>0</v>
          </cell>
          <cell r="DC191">
            <v>0</v>
          </cell>
          <cell r="DD191">
            <v>0</v>
          </cell>
          <cell r="DE191">
            <v>0</v>
          </cell>
          <cell r="DF191">
            <v>0</v>
          </cell>
          <cell r="DG191">
            <v>0</v>
          </cell>
          <cell r="DI191">
            <v>32900</v>
          </cell>
          <cell r="DJ191">
            <v>15495</v>
          </cell>
          <cell r="DK191">
            <v>10670.889999999998</v>
          </cell>
          <cell r="DL191">
            <v>11023.029369999997</v>
          </cell>
          <cell r="DM191">
            <v>11408.835397949997</v>
          </cell>
          <cell r="DN191">
            <v>11819.553472276197</v>
          </cell>
          <cell r="DO191">
            <v>12185.959629916759</v>
          </cell>
          <cell r="DP191">
            <v>12563.724378444176</v>
          </cell>
          <cell r="DQ191">
            <v>12978.327282932834</v>
          </cell>
          <cell r="DR191">
            <v>13445.547065118415</v>
          </cell>
          <cell r="DS191">
            <v>13929.586759462678</v>
          </cell>
          <cell r="DU191" t="str">
            <v>WCC 4PC-09-004</v>
          </cell>
          <cell r="DV191">
            <v>0</v>
          </cell>
          <cell r="DW191">
            <v>0</v>
          </cell>
          <cell r="DX191">
            <v>1</v>
          </cell>
          <cell r="DY191">
            <v>105000</v>
          </cell>
          <cell r="DZ191">
            <v>125520.45335610105</v>
          </cell>
          <cell r="EB191">
            <v>125520.45335610105</v>
          </cell>
          <cell r="EC191" t="str">
            <v>Def</v>
          </cell>
          <cell r="ED191" t="str">
            <v>nonDC</v>
          </cell>
        </row>
        <row r="192">
          <cell r="D192" t="str">
            <v>PC2100101</v>
          </cell>
          <cell r="E192" t="str">
            <v>Artstation renewals</v>
          </cell>
          <cell r="F192" t="str">
            <v>Auckland Council</v>
          </cell>
          <cell r="G192" t="str">
            <v>Community development, arts and culture</v>
          </cell>
          <cell r="H192" t="str">
            <v>E165205</v>
          </cell>
          <cell r="I192" t="str">
            <v>Arts and culture central management</v>
          </cell>
          <cell r="J192" t="str">
            <v>Lifestyle and culture</v>
          </cell>
          <cell r="K192" t="str">
            <v>Local arts, culture and events services</v>
          </cell>
          <cell r="L192" t="str">
            <v>Local arts and culture facilities</v>
          </cell>
          <cell r="M192" t="str">
            <v>Local activities</v>
          </cell>
          <cell r="N192" t="str">
            <v>Local arts, culture and events services</v>
          </cell>
          <cell r="O192" t="str">
            <v>Local arts and culture facilities</v>
          </cell>
          <cell r="P192" t="str">
            <v>Lifestyle and culture</v>
          </cell>
          <cell r="Q192" t="str">
            <v>Local arts, culture and events services</v>
          </cell>
          <cell r="R192" t="str">
            <v>Local arts and culture facilities</v>
          </cell>
          <cell r="S192" t="str">
            <v>A1211405</v>
          </cell>
          <cell r="T192" t="str">
            <v>A1211405</v>
          </cell>
          <cell r="U192" t="str">
            <v>Local arts and culture facilities</v>
          </cell>
          <cell r="V192" t="str">
            <v>L195</v>
          </cell>
          <cell r="W192" t="str">
            <v>Waitemata</v>
          </cell>
          <cell r="X192" t="str">
            <v>PL40810</v>
          </cell>
          <cell r="Y192" t="str">
            <v>Expense</v>
          </cell>
          <cell r="Z192">
            <v>20110701</v>
          </cell>
          <cell r="AA192">
            <v>20220630</v>
          </cell>
          <cell r="AB192">
            <v>1</v>
          </cell>
          <cell r="AC192" t="str">
            <v>Programme</v>
          </cell>
          <cell r="AD192">
            <v>0</v>
          </cell>
          <cell r="AE192">
            <v>0</v>
          </cell>
          <cell r="AF192">
            <v>0</v>
          </cell>
          <cell r="AG192">
            <v>1</v>
          </cell>
          <cell r="AH192">
            <v>14</v>
          </cell>
          <cell r="AI192" t="str">
            <v>Art Facilities</v>
          </cell>
          <cell r="AJ192" t="str">
            <v>Buildings (Capex)</v>
          </cell>
          <cell r="AK192">
            <v>75</v>
          </cell>
          <cell r="AM192">
            <v>1</v>
          </cell>
          <cell r="AS192">
            <v>62845</v>
          </cell>
          <cell r="AT192">
            <v>48942</v>
          </cell>
          <cell r="AU192">
            <v>147885</v>
          </cell>
          <cell r="AV192">
            <v>24471</v>
          </cell>
          <cell r="AW192">
            <v>24471</v>
          </cell>
          <cell r="AX192">
            <v>73413</v>
          </cell>
          <cell r="AY192">
            <v>48942</v>
          </cell>
          <cell r="AZ192">
            <v>48942</v>
          </cell>
          <cell r="BA192">
            <v>50000</v>
          </cell>
          <cell r="BB192">
            <v>50000</v>
          </cell>
          <cell r="BC192">
            <v>50000</v>
          </cell>
          <cell r="BD192">
            <v>3.1E-2</v>
          </cell>
          <cell r="BE192">
            <v>6.1930000000000041E-2</v>
          </cell>
          <cell r="BF192">
            <v>9.3787900000000146E-2</v>
          </cell>
          <cell r="BG192">
            <v>0.12878911280000027</v>
          </cell>
          <cell r="BH192">
            <v>0.16491036440960039</v>
          </cell>
          <cell r="BI192">
            <v>0.19869276497747879</v>
          </cell>
          <cell r="BJ192">
            <v>0.23225616239684821</v>
          </cell>
          <cell r="BK192">
            <v>0.27045610343115034</v>
          </cell>
          <cell r="BL192">
            <v>0.31238115484437823</v>
          </cell>
          <cell r="BM192">
            <v>0.35568973295424255</v>
          </cell>
          <cell r="BN192">
            <v>0</v>
          </cell>
          <cell r="BO192">
            <v>1517.202</v>
          </cell>
          <cell r="BP192">
            <v>9158.518050000006</v>
          </cell>
          <cell r="BQ192">
            <v>2295.0837009000034</v>
          </cell>
          <cell r="BR192">
            <v>3151.5983793288065</v>
          </cell>
          <cell r="BS192">
            <v>12106.564582401994</v>
          </cell>
          <cell r="BT192">
            <v>9724.4213035277662</v>
          </cell>
          <cell r="BU192">
            <v>11367.081100026546</v>
          </cell>
          <cell r="BV192">
            <v>13522.805171557517</v>
          </cell>
          <cell r="BW192">
            <v>15619.057742218911</v>
          </cell>
          <cell r="BX192">
            <v>17784.486647712129</v>
          </cell>
          <cell r="BY192">
            <v>62845</v>
          </cell>
          <cell r="BZ192">
            <v>50459.201999999997</v>
          </cell>
          <cell r="CA192">
            <v>157043.51805000001</v>
          </cell>
          <cell r="CB192">
            <v>26766.083700900002</v>
          </cell>
          <cell r="CC192">
            <v>27622.598379328807</v>
          </cell>
          <cell r="CD192">
            <v>85519.564582401988</v>
          </cell>
          <cell r="CE192">
            <v>58666.421303527764</v>
          </cell>
          <cell r="CF192">
            <v>60309.081100026546</v>
          </cell>
          <cell r="CG192">
            <v>63522.805171557513</v>
          </cell>
          <cell r="CH192">
            <v>65619.057742218909</v>
          </cell>
          <cell r="CI192">
            <v>67784.486647712125</v>
          </cell>
          <cell r="CK192">
            <v>0</v>
          </cell>
          <cell r="CL192">
            <v>0</v>
          </cell>
          <cell r="CM192">
            <v>0</v>
          </cell>
          <cell r="CN192">
            <v>0</v>
          </cell>
          <cell r="CO192">
            <v>0</v>
          </cell>
          <cell r="CP192">
            <v>0</v>
          </cell>
          <cell r="CQ192">
            <v>0</v>
          </cell>
          <cell r="CR192">
            <v>0</v>
          </cell>
          <cell r="CS192">
            <v>0</v>
          </cell>
          <cell r="CT192">
            <v>0</v>
          </cell>
          <cell r="CU192">
            <v>0</v>
          </cell>
          <cell r="CW192">
            <v>0</v>
          </cell>
          <cell r="CX192">
            <v>0</v>
          </cell>
          <cell r="CY192">
            <v>0</v>
          </cell>
          <cell r="CZ192">
            <v>0</v>
          </cell>
          <cell r="DA192">
            <v>0</v>
          </cell>
          <cell r="DB192">
            <v>0</v>
          </cell>
          <cell r="DC192">
            <v>0</v>
          </cell>
          <cell r="DD192">
            <v>0</v>
          </cell>
          <cell r="DE192">
            <v>0</v>
          </cell>
          <cell r="DF192">
            <v>0</v>
          </cell>
          <cell r="DG192">
            <v>0</v>
          </cell>
          <cell r="DI192">
            <v>62845</v>
          </cell>
          <cell r="DJ192">
            <v>50459.201999999997</v>
          </cell>
          <cell r="DK192">
            <v>157043.51805000001</v>
          </cell>
          <cell r="DL192">
            <v>26766.083700900002</v>
          </cell>
          <cell r="DM192">
            <v>27622.598379328807</v>
          </cell>
          <cell r="DN192">
            <v>85519.564582401988</v>
          </cell>
          <cell r="DO192">
            <v>58666.421303527764</v>
          </cell>
          <cell r="DP192">
            <v>60309.081100026546</v>
          </cell>
          <cell r="DQ192">
            <v>63522.805171557513</v>
          </cell>
          <cell r="DR192">
            <v>65619.057742218909</v>
          </cell>
          <cell r="DS192">
            <v>67784.486647712125</v>
          </cell>
          <cell r="DU192" t="str">
            <v>ACC 862/426207</v>
          </cell>
          <cell r="DV192">
            <v>0</v>
          </cell>
          <cell r="DW192">
            <v>0</v>
          </cell>
          <cell r="DX192">
            <v>1</v>
          </cell>
          <cell r="DY192">
            <v>567066</v>
          </cell>
          <cell r="DZ192">
            <v>663312.81867767381</v>
          </cell>
          <cell r="EB192">
            <v>663312.81867767381</v>
          </cell>
          <cell r="EC192" t="str">
            <v>Def</v>
          </cell>
          <cell r="ED192" t="str">
            <v>Community Service facilities</v>
          </cell>
        </row>
        <row r="193">
          <cell r="D193" t="str">
            <v>PC2100102</v>
          </cell>
          <cell r="E193" t="str">
            <v>Arts/Cultural Centre Service Improv (Manukau)</v>
          </cell>
          <cell r="F193" t="str">
            <v>Auckland Council</v>
          </cell>
          <cell r="G193" t="str">
            <v>Community development, arts and culture</v>
          </cell>
          <cell r="H193" t="str">
            <v>E165225</v>
          </cell>
          <cell r="I193" t="str">
            <v>Arts and culture south management</v>
          </cell>
          <cell r="J193" t="str">
            <v>Lifestyle and culture</v>
          </cell>
          <cell r="K193" t="str">
            <v>Local arts, culture and events services</v>
          </cell>
          <cell r="L193" t="str">
            <v>Local arts and culture facilities</v>
          </cell>
          <cell r="M193" t="str">
            <v>Local activities</v>
          </cell>
          <cell r="N193" t="str">
            <v>Local arts, culture and events services</v>
          </cell>
          <cell r="O193" t="str">
            <v>Local arts and culture facilities</v>
          </cell>
          <cell r="P193" t="str">
            <v>Lifestyle and culture</v>
          </cell>
          <cell r="Q193" t="str">
            <v>Local arts, culture and events services</v>
          </cell>
          <cell r="R193" t="str">
            <v>Local arts and culture facilities</v>
          </cell>
          <cell r="S193" t="str">
            <v>A1211405</v>
          </cell>
          <cell r="T193" t="str">
            <v>A1211405</v>
          </cell>
          <cell r="U193" t="str">
            <v>Local arts and culture facilities</v>
          </cell>
          <cell r="V193" t="str">
            <v>L210</v>
          </cell>
          <cell r="W193" t="str">
            <v>Other (Unallocated)</v>
          </cell>
          <cell r="X193" t="str">
            <v>PL40810</v>
          </cell>
          <cell r="Y193" t="str">
            <v>Expense</v>
          </cell>
          <cell r="Z193">
            <v>20110701</v>
          </cell>
          <cell r="AA193">
            <v>20220630</v>
          </cell>
          <cell r="AB193">
            <v>1</v>
          </cell>
          <cell r="AC193" t="str">
            <v>Programme</v>
          </cell>
          <cell r="AD193">
            <v>1</v>
          </cell>
          <cell r="AE193">
            <v>0</v>
          </cell>
          <cell r="AF193">
            <v>0</v>
          </cell>
          <cell r="AG193">
            <v>0</v>
          </cell>
          <cell r="AH193">
            <v>14</v>
          </cell>
          <cell r="AI193" t="str">
            <v>Art Facilities</v>
          </cell>
          <cell r="AJ193" t="str">
            <v>Buildings (Capex)</v>
          </cell>
          <cell r="AK193">
            <v>75</v>
          </cell>
          <cell r="AM193">
            <v>1</v>
          </cell>
          <cell r="AS193">
            <v>24999.347269999998</v>
          </cell>
          <cell r="AT193">
            <v>25000.007730000001</v>
          </cell>
          <cell r="AU193">
            <v>30669.356940000001</v>
          </cell>
          <cell r="AV193">
            <v>21993.35816</v>
          </cell>
          <cell r="AW193">
            <v>22005.47768</v>
          </cell>
          <cell r="AX193">
            <v>22004.357530000001</v>
          </cell>
          <cell r="AY193">
            <v>21992.164400000001</v>
          </cell>
          <cell r="AZ193">
            <v>22002.313740000001</v>
          </cell>
          <cell r="BA193">
            <v>22000</v>
          </cell>
          <cell r="BB193">
            <v>22000</v>
          </cell>
          <cell r="BC193">
            <v>22000</v>
          </cell>
          <cell r="BD193">
            <v>3.1E-2</v>
          </cell>
          <cell r="BE193">
            <v>6.1930000000000041E-2</v>
          </cell>
          <cell r="BF193">
            <v>9.3787900000000146E-2</v>
          </cell>
          <cell r="BG193">
            <v>0.12878911280000027</v>
          </cell>
          <cell r="BH193">
            <v>0.16491036440960039</v>
          </cell>
          <cell r="BI193">
            <v>0.19869276497747879</v>
          </cell>
          <cell r="BJ193">
            <v>0.23225616239684821</v>
          </cell>
          <cell r="BK193">
            <v>0.27045610343115034</v>
          </cell>
          <cell r="BL193">
            <v>0.31238115484437823</v>
          </cell>
          <cell r="BM193">
            <v>0.35568973295424255</v>
          </cell>
          <cell r="BN193">
            <v>0</v>
          </cell>
          <cell r="BO193">
            <v>775.00023963000001</v>
          </cell>
          <cell r="BP193">
            <v>1899.3532752942012</v>
          </cell>
          <cell r="BQ193">
            <v>2062.7108757742672</v>
          </cell>
          <cell r="BR193">
            <v>2834.0659471474082</v>
          </cell>
          <cell r="BS193">
            <v>3628.7466188714343</v>
          </cell>
          <cell r="BT193">
            <v>4369.6839524752759</v>
          </cell>
          <cell r="BU193">
            <v>5110.1729531038454</v>
          </cell>
          <cell r="BV193">
            <v>5950.0342754853073</v>
          </cell>
          <cell r="BW193">
            <v>6872.3854065763207</v>
          </cell>
          <cell r="BX193">
            <v>7825.1741249933366</v>
          </cell>
          <cell r="BY193">
            <v>24999.347269999998</v>
          </cell>
          <cell r="BZ193">
            <v>25775.007969630002</v>
          </cell>
          <cell r="CA193">
            <v>32568.710215294202</v>
          </cell>
          <cell r="CB193">
            <v>24056.069035774268</v>
          </cell>
          <cell r="CC193">
            <v>24839.54362714741</v>
          </cell>
          <cell r="CD193">
            <v>25633.104148871436</v>
          </cell>
          <cell r="CE193">
            <v>26361.848352475277</v>
          </cell>
          <cell r="CF193">
            <v>27112.486693103849</v>
          </cell>
          <cell r="CG193">
            <v>27950.034275485308</v>
          </cell>
          <cell r="CH193">
            <v>28872.385406576323</v>
          </cell>
          <cell r="CI193">
            <v>29825.174124993337</v>
          </cell>
          <cell r="CK193">
            <v>24999.347269999998</v>
          </cell>
          <cell r="CL193">
            <v>25775.007969630002</v>
          </cell>
          <cell r="CM193">
            <v>32568.710215294202</v>
          </cell>
          <cell r="CN193">
            <v>24056.069035774268</v>
          </cell>
          <cell r="CO193">
            <v>24839.54362714741</v>
          </cell>
          <cell r="CP193">
            <v>25633.104148871436</v>
          </cell>
          <cell r="CQ193">
            <v>26361.848352475277</v>
          </cell>
          <cell r="CR193">
            <v>27112.486693103849</v>
          </cell>
          <cell r="CS193">
            <v>27950.034275485308</v>
          </cell>
          <cell r="CT193">
            <v>28872.385406576323</v>
          </cell>
          <cell r="CU193">
            <v>29825.174124993337</v>
          </cell>
          <cell r="CW193">
            <v>0</v>
          </cell>
          <cell r="CX193">
            <v>0</v>
          </cell>
          <cell r="CY193">
            <v>0</v>
          </cell>
          <cell r="CZ193">
            <v>0</v>
          </cell>
          <cell r="DA193">
            <v>0</v>
          </cell>
          <cell r="DB193">
            <v>0</v>
          </cell>
          <cell r="DC193">
            <v>0</v>
          </cell>
          <cell r="DD193">
            <v>0</v>
          </cell>
          <cell r="DE193">
            <v>0</v>
          </cell>
          <cell r="DF193">
            <v>0</v>
          </cell>
          <cell r="DG193">
            <v>0</v>
          </cell>
          <cell r="DI193">
            <v>0</v>
          </cell>
          <cell r="DJ193">
            <v>0</v>
          </cell>
          <cell r="DK193">
            <v>0</v>
          </cell>
          <cell r="DL193">
            <v>0</v>
          </cell>
          <cell r="DM193">
            <v>0</v>
          </cell>
          <cell r="DN193">
            <v>0</v>
          </cell>
          <cell r="DO193">
            <v>0</v>
          </cell>
          <cell r="DP193">
            <v>0</v>
          </cell>
          <cell r="DQ193">
            <v>0</v>
          </cell>
          <cell r="DR193">
            <v>0</v>
          </cell>
          <cell r="DS193">
            <v>0</v>
          </cell>
          <cell r="DU193" t="str">
            <v>MCC 7018CFM00652</v>
          </cell>
          <cell r="DV193">
            <v>0</v>
          </cell>
          <cell r="DW193">
            <v>0</v>
          </cell>
          <cell r="DX193">
            <v>1</v>
          </cell>
          <cell r="DY193">
            <v>231667.03618000002</v>
          </cell>
          <cell r="DZ193">
            <v>272994.36384935142</v>
          </cell>
          <cell r="EB193">
            <v>272994.36384935142</v>
          </cell>
          <cell r="EC193" t="str">
            <v>Def</v>
          </cell>
          <cell r="ED193" t="str">
            <v>Community Service facilities</v>
          </cell>
        </row>
        <row r="194">
          <cell r="D194" t="str">
            <v>PC2100103</v>
          </cell>
          <cell r="E194" t="str">
            <v>Arts/Cultural Centre Renew (Manukau)</v>
          </cell>
          <cell r="F194" t="str">
            <v>Auckland Council</v>
          </cell>
          <cell r="G194" t="str">
            <v>Community development, arts and culture</v>
          </cell>
          <cell r="H194" t="str">
            <v>E165225</v>
          </cell>
          <cell r="I194" t="str">
            <v>Arts and culture south management</v>
          </cell>
          <cell r="J194" t="str">
            <v>Lifestyle and culture</v>
          </cell>
          <cell r="K194" t="str">
            <v>Local arts, culture and events services</v>
          </cell>
          <cell r="L194" t="str">
            <v>Local arts and culture facilities</v>
          </cell>
          <cell r="M194" t="str">
            <v>Local activities</v>
          </cell>
          <cell r="N194" t="str">
            <v>Local arts, culture and events services</v>
          </cell>
          <cell r="O194" t="str">
            <v>Local arts and culture facilities</v>
          </cell>
          <cell r="P194" t="str">
            <v>Lifestyle and culture</v>
          </cell>
          <cell r="Q194" t="str">
            <v>Local arts, culture and events services</v>
          </cell>
          <cell r="R194" t="str">
            <v>Local arts and culture facilities</v>
          </cell>
          <cell r="S194" t="str">
            <v>A1211405</v>
          </cell>
          <cell r="T194" t="str">
            <v>A1211405</v>
          </cell>
          <cell r="U194" t="str">
            <v>Local arts and culture facilities</v>
          </cell>
          <cell r="V194" t="str">
            <v>L210</v>
          </cell>
          <cell r="W194" t="str">
            <v>Other (Unallocated)</v>
          </cell>
          <cell r="X194" t="str">
            <v>PL40810</v>
          </cell>
          <cell r="Y194" t="str">
            <v>Expense</v>
          </cell>
          <cell r="Z194">
            <v>20110701</v>
          </cell>
          <cell r="AA194">
            <v>20220630</v>
          </cell>
          <cell r="AB194">
            <v>1</v>
          </cell>
          <cell r="AC194" t="str">
            <v>Programme</v>
          </cell>
          <cell r="AD194">
            <v>0</v>
          </cell>
          <cell r="AE194">
            <v>0</v>
          </cell>
          <cell r="AF194">
            <v>0</v>
          </cell>
          <cell r="AG194">
            <v>1</v>
          </cell>
          <cell r="AH194">
            <v>14</v>
          </cell>
          <cell r="AI194" t="str">
            <v>Art Facilities</v>
          </cell>
          <cell r="AJ194" t="str">
            <v>Buildings (Capex)</v>
          </cell>
          <cell r="AK194">
            <v>75</v>
          </cell>
          <cell r="AM194">
            <v>1</v>
          </cell>
          <cell r="AS194">
            <v>196527.09442787556</v>
          </cell>
          <cell r="AT194">
            <v>179987.32190000001</v>
          </cell>
          <cell r="AU194">
            <v>175059.5441</v>
          </cell>
          <cell r="AV194">
            <v>139957.73370000001</v>
          </cell>
          <cell r="AW194">
            <v>150037.34779999999</v>
          </cell>
          <cell r="AX194">
            <v>150029.71040000001</v>
          </cell>
          <cell r="AY194">
            <v>369868.21950000001</v>
          </cell>
          <cell r="AZ194">
            <v>260027.34419999999</v>
          </cell>
          <cell r="BA194">
            <v>231000</v>
          </cell>
          <cell r="BB194">
            <v>231000</v>
          </cell>
          <cell r="BC194">
            <v>231000</v>
          </cell>
          <cell r="BD194">
            <v>3.1E-2</v>
          </cell>
          <cell r="BE194">
            <v>6.1930000000000041E-2</v>
          </cell>
          <cell r="BF194">
            <v>9.3787900000000146E-2</v>
          </cell>
          <cell r="BG194">
            <v>0.12878911280000027</v>
          </cell>
          <cell r="BH194">
            <v>0.16491036440960039</v>
          </cell>
          <cell r="BI194">
            <v>0.19869276497747879</v>
          </cell>
          <cell r="BJ194">
            <v>0.23225616239684821</v>
          </cell>
          <cell r="BK194">
            <v>0.27045610343115034</v>
          </cell>
          <cell r="BL194">
            <v>0.31238115484437823</v>
          </cell>
          <cell r="BM194">
            <v>0.35568973295424255</v>
          </cell>
          <cell r="BN194">
            <v>0</v>
          </cell>
          <cell r="BO194">
            <v>5579.6069789000003</v>
          </cell>
          <cell r="BP194">
            <v>10841.437566113007</v>
          </cell>
          <cell r="BQ194">
            <v>13126.341932482252</v>
          </cell>
          <cell r="BR194">
            <v>19323.176910027072</v>
          </cell>
          <cell r="BS194">
            <v>24741.454214330814</v>
          </cell>
          <cell r="BT194">
            <v>73490.139209752044</v>
          </cell>
          <cell r="BU194">
            <v>60392.953082136344</v>
          </cell>
          <cell r="BV194">
            <v>62475.359892595727</v>
          </cell>
          <cell r="BW194">
            <v>72160.046769051376</v>
          </cell>
          <cell r="BX194">
            <v>82164.328312430036</v>
          </cell>
          <cell r="BY194">
            <v>196527.09442787556</v>
          </cell>
          <cell r="BZ194">
            <v>185566.92887890001</v>
          </cell>
          <cell r="CA194">
            <v>185900.98166611302</v>
          </cell>
          <cell r="CB194">
            <v>153084.07563248227</v>
          </cell>
          <cell r="CC194">
            <v>169360.52471002706</v>
          </cell>
          <cell r="CD194">
            <v>174771.16461433083</v>
          </cell>
          <cell r="CE194">
            <v>443358.35870975204</v>
          </cell>
          <cell r="CF194">
            <v>320420.29728213634</v>
          </cell>
          <cell r="CG194">
            <v>293475.35989259573</v>
          </cell>
          <cell r="CH194">
            <v>303160.04676905135</v>
          </cell>
          <cell r="CI194">
            <v>313164.32831243007</v>
          </cell>
          <cell r="CK194">
            <v>0</v>
          </cell>
          <cell r="CL194">
            <v>0</v>
          </cell>
          <cell r="CM194">
            <v>0</v>
          </cell>
          <cell r="CN194">
            <v>0</v>
          </cell>
          <cell r="CO194">
            <v>0</v>
          </cell>
          <cell r="CP194">
            <v>0</v>
          </cell>
          <cell r="CQ194">
            <v>0</v>
          </cell>
          <cell r="CR194">
            <v>0</v>
          </cell>
          <cell r="CS194">
            <v>0</v>
          </cell>
          <cell r="CT194">
            <v>0</v>
          </cell>
          <cell r="CU194">
            <v>0</v>
          </cell>
          <cell r="CW194">
            <v>0</v>
          </cell>
          <cell r="CX194">
            <v>0</v>
          </cell>
          <cell r="CY194">
            <v>0</v>
          </cell>
          <cell r="CZ194">
            <v>0</v>
          </cell>
          <cell r="DA194">
            <v>0</v>
          </cell>
          <cell r="DB194">
            <v>0</v>
          </cell>
          <cell r="DC194">
            <v>0</v>
          </cell>
          <cell r="DD194">
            <v>0</v>
          </cell>
          <cell r="DE194">
            <v>0</v>
          </cell>
          <cell r="DF194">
            <v>0</v>
          </cell>
          <cell r="DG194">
            <v>0</v>
          </cell>
          <cell r="DI194">
            <v>196527.09442787556</v>
          </cell>
          <cell r="DJ194">
            <v>185566.92887890001</v>
          </cell>
          <cell r="DK194">
            <v>185900.98166611302</v>
          </cell>
          <cell r="DL194">
            <v>153084.07563248227</v>
          </cell>
          <cell r="DM194">
            <v>169360.52471002706</v>
          </cell>
          <cell r="DN194">
            <v>174771.16461433083</v>
          </cell>
          <cell r="DO194">
            <v>443358.35870975204</v>
          </cell>
          <cell r="DP194">
            <v>320420.29728213634</v>
          </cell>
          <cell r="DQ194">
            <v>293475.35989259573</v>
          </cell>
          <cell r="DR194">
            <v>303160.04676905135</v>
          </cell>
          <cell r="DS194">
            <v>313164.32831243007</v>
          </cell>
          <cell r="DU194" t="str">
            <v>MCC 7018CFM00651</v>
          </cell>
          <cell r="DV194">
            <v>0</v>
          </cell>
          <cell r="DW194">
            <v>0</v>
          </cell>
          <cell r="DX194">
            <v>1</v>
          </cell>
          <cell r="DY194">
            <v>2117967.2215999998</v>
          </cell>
          <cell r="DZ194">
            <v>2542262.0664678188</v>
          </cell>
          <cell r="EB194">
            <v>2542262.0664678188</v>
          </cell>
          <cell r="EC194" t="str">
            <v>Def</v>
          </cell>
          <cell r="ED194" t="str">
            <v>Community Service facilities</v>
          </cell>
        </row>
        <row r="195">
          <cell r="D195" t="str">
            <v>PC2100105</v>
          </cell>
          <cell r="E195" t="str">
            <v>Mangere Art Centre Development</v>
          </cell>
          <cell r="F195" t="str">
            <v>Auckland Council</v>
          </cell>
          <cell r="G195" t="str">
            <v>Community development, arts and culture</v>
          </cell>
          <cell r="H195" t="str">
            <v>E165225</v>
          </cell>
          <cell r="I195" t="str">
            <v>Arts and culture south management</v>
          </cell>
          <cell r="J195" t="str">
            <v>Lifestyle and culture</v>
          </cell>
          <cell r="K195" t="str">
            <v>Local arts, culture and events services</v>
          </cell>
          <cell r="L195" t="str">
            <v>Local arts and culture facilities</v>
          </cell>
          <cell r="M195" t="str">
            <v>Local activities</v>
          </cell>
          <cell r="N195" t="str">
            <v>Local arts, culture and events services</v>
          </cell>
          <cell r="O195" t="str">
            <v>Local arts and culture facilities</v>
          </cell>
          <cell r="P195" t="str">
            <v>Lifestyle and culture</v>
          </cell>
          <cell r="Q195" t="str">
            <v>Local arts, culture and events services</v>
          </cell>
          <cell r="R195" t="str">
            <v>Local arts and culture facilities</v>
          </cell>
          <cell r="S195" t="str">
            <v>A1211405</v>
          </cell>
          <cell r="T195" t="str">
            <v>A1211405</v>
          </cell>
          <cell r="U195" t="str">
            <v>Local arts and culture facilities</v>
          </cell>
          <cell r="V195" t="str">
            <v>L140</v>
          </cell>
          <cell r="W195" t="str">
            <v>Mangere-Otahuhu</v>
          </cell>
          <cell r="X195" t="str">
            <v>FY12 - Only</v>
          </cell>
          <cell r="Y195" t="str">
            <v>Expense</v>
          </cell>
          <cell r="Z195">
            <v>20100701</v>
          </cell>
          <cell r="AA195">
            <v>20120630</v>
          </cell>
          <cell r="AB195">
            <v>2</v>
          </cell>
          <cell r="AC195" t="str">
            <v>Discrete</v>
          </cell>
          <cell r="AD195">
            <v>0</v>
          </cell>
          <cell r="AE195">
            <v>0</v>
          </cell>
          <cell r="AF195">
            <v>1</v>
          </cell>
          <cell r="AG195">
            <v>0</v>
          </cell>
          <cell r="AH195">
            <v>14</v>
          </cell>
          <cell r="AI195" t="str">
            <v>Art Facilities</v>
          </cell>
          <cell r="AJ195" t="str">
            <v>Buildings (Capex)</v>
          </cell>
          <cell r="AK195">
            <v>75</v>
          </cell>
          <cell r="AM195">
            <v>1</v>
          </cell>
          <cell r="AS195">
            <v>14646</v>
          </cell>
          <cell r="BD195">
            <v>3.1E-2</v>
          </cell>
          <cell r="BE195">
            <v>6.1930000000000041E-2</v>
          </cell>
          <cell r="BF195">
            <v>9.3787900000000146E-2</v>
          </cell>
          <cell r="BG195">
            <v>0.12878911280000027</v>
          </cell>
          <cell r="BH195">
            <v>0.16491036440960039</v>
          </cell>
          <cell r="BI195">
            <v>0.19869276497747879</v>
          </cell>
          <cell r="BJ195">
            <v>0.23225616239684821</v>
          </cell>
          <cell r="BK195">
            <v>0.27045610343115034</v>
          </cell>
          <cell r="BL195">
            <v>0.31238115484437823</v>
          </cell>
          <cell r="BM195">
            <v>0.35568973295424255</v>
          </cell>
          <cell r="BN195">
            <v>0</v>
          </cell>
          <cell r="BO195">
            <v>0</v>
          </cell>
          <cell r="BP195">
            <v>0</v>
          </cell>
          <cell r="BQ195">
            <v>0</v>
          </cell>
          <cell r="BR195">
            <v>0</v>
          </cell>
          <cell r="BS195">
            <v>0</v>
          </cell>
          <cell r="BT195">
            <v>0</v>
          </cell>
          <cell r="BU195">
            <v>0</v>
          </cell>
          <cell r="BV195">
            <v>0</v>
          </cell>
          <cell r="BW195">
            <v>0</v>
          </cell>
          <cell r="BX195">
            <v>0</v>
          </cell>
          <cell r="BY195">
            <v>14646</v>
          </cell>
          <cell r="BZ195">
            <v>0</v>
          </cell>
          <cell r="CA195">
            <v>0</v>
          </cell>
          <cell r="CB195">
            <v>0</v>
          </cell>
          <cell r="CC195">
            <v>0</v>
          </cell>
          <cell r="CD195">
            <v>0</v>
          </cell>
          <cell r="CE195">
            <v>0</v>
          </cell>
          <cell r="CF195">
            <v>0</v>
          </cell>
          <cell r="CG195">
            <v>0</v>
          </cell>
          <cell r="CH195">
            <v>0</v>
          </cell>
          <cell r="CI195">
            <v>0</v>
          </cell>
          <cell r="CK195">
            <v>0</v>
          </cell>
          <cell r="CL195">
            <v>0</v>
          </cell>
          <cell r="CM195">
            <v>0</v>
          </cell>
          <cell r="CN195">
            <v>0</v>
          </cell>
          <cell r="CO195">
            <v>0</v>
          </cell>
          <cell r="CP195">
            <v>0</v>
          </cell>
          <cell r="CQ195">
            <v>0</v>
          </cell>
          <cell r="CR195">
            <v>0</v>
          </cell>
          <cell r="CS195">
            <v>0</v>
          </cell>
          <cell r="CT195">
            <v>0</v>
          </cell>
          <cell r="CU195">
            <v>0</v>
          </cell>
          <cell r="CW195">
            <v>14646</v>
          </cell>
          <cell r="CX195">
            <v>0</v>
          </cell>
          <cell r="CY195">
            <v>0</v>
          </cell>
          <cell r="CZ195">
            <v>0</v>
          </cell>
          <cell r="DA195">
            <v>0</v>
          </cell>
          <cell r="DB195">
            <v>0</v>
          </cell>
          <cell r="DC195">
            <v>0</v>
          </cell>
          <cell r="DD195">
            <v>0</v>
          </cell>
          <cell r="DE195">
            <v>0</v>
          </cell>
          <cell r="DF195">
            <v>0</v>
          </cell>
          <cell r="DG195">
            <v>0</v>
          </cell>
          <cell r="DI195">
            <v>0</v>
          </cell>
          <cell r="DJ195">
            <v>0</v>
          </cell>
          <cell r="DK195">
            <v>0</v>
          </cell>
          <cell r="DL195">
            <v>0</v>
          </cell>
          <cell r="DM195">
            <v>0</v>
          </cell>
          <cell r="DN195">
            <v>0</v>
          </cell>
          <cell r="DO195">
            <v>0</v>
          </cell>
          <cell r="DP195">
            <v>0</v>
          </cell>
          <cell r="DQ195">
            <v>0</v>
          </cell>
          <cell r="DR195">
            <v>0</v>
          </cell>
          <cell r="DS195">
            <v>0</v>
          </cell>
          <cell r="DU195" t="str">
            <v>MCC 4180CCY00012</v>
          </cell>
          <cell r="DV195">
            <v>0</v>
          </cell>
          <cell r="DW195">
            <v>0</v>
          </cell>
          <cell r="DX195">
            <v>1</v>
          </cell>
          <cell r="DY195">
            <v>0</v>
          </cell>
          <cell r="DZ195">
            <v>0</v>
          </cell>
          <cell r="EB195">
            <v>0</v>
          </cell>
          <cell r="EC195" t="str">
            <v>Def</v>
          </cell>
          <cell r="ED195" t="str">
            <v>Community Service facilities</v>
          </cell>
        </row>
        <row r="196">
          <cell r="D196" t="str">
            <v>PC2100106</v>
          </cell>
          <cell r="E196" t="str">
            <v>Uxbridge Arts Centre ReDevd</v>
          </cell>
          <cell r="F196" t="str">
            <v>Auckland Council</v>
          </cell>
          <cell r="G196" t="str">
            <v>Community development, arts and culture</v>
          </cell>
          <cell r="H196" t="str">
            <v>E165225</v>
          </cell>
          <cell r="I196" t="str">
            <v>Arts and culture south management</v>
          </cell>
          <cell r="J196" t="str">
            <v>Lifestyle and culture</v>
          </cell>
          <cell r="K196" t="str">
            <v>Local arts, culture and events services</v>
          </cell>
          <cell r="L196" t="str">
            <v>Local arts and culture facilities</v>
          </cell>
          <cell r="M196" t="str">
            <v>Local activities</v>
          </cell>
          <cell r="N196" t="str">
            <v>Local arts, culture and events services</v>
          </cell>
          <cell r="O196" t="str">
            <v>Local arts and culture facilities</v>
          </cell>
          <cell r="P196" t="str">
            <v>Lifestyle and culture</v>
          </cell>
          <cell r="Q196" t="str">
            <v>Local arts, culture and events services</v>
          </cell>
          <cell r="R196" t="str">
            <v>Local arts and culture facilities</v>
          </cell>
          <cell r="S196" t="str">
            <v>A1211405</v>
          </cell>
          <cell r="T196" t="str">
            <v>A1211405</v>
          </cell>
          <cell r="U196" t="str">
            <v>Local arts and culture facilities</v>
          </cell>
          <cell r="V196" t="str">
            <v>L130</v>
          </cell>
          <cell r="W196" t="str">
            <v>Howick</v>
          </cell>
          <cell r="X196" t="str">
            <v>PL40810</v>
          </cell>
          <cell r="Y196" t="str">
            <v>Expense</v>
          </cell>
          <cell r="Z196">
            <v>20120701</v>
          </cell>
          <cell r="AA196">
            <v>20150630</v>
          </cell>
          <cell r="AB196">
            <v>2</v>
          </cell>
          <cell r="AC196" t="str">
            <v>Discrete</v>
          </cell>
          <cell r="AD196">
            <v>1</v>
          </cell>
          <cell r="AE196">
            <v>0</v>
          </cell>
          <cell r="AF196">
            <v>0</v>
          </cell>
          <cell r="AG196">
            <v>0</v>
          </cell>
          <cell r="AH196">
            <v>14</v>
          </cell>
          <cell r="AI196" t="str">
            <v>Art Facilities</v>
          </cell>
          <cell r="AJ196" t="str">
            <v>Buildings (Capex)</v>
          </cell>
          <cell r="AK196">
            <v>75</v>
          </cell>
          <cell r="AM196">
            <v>1</v>
          </cell>
          <cell r="AT196">
            <v>346826.1370000001</v>
          </cell>
          <cell r="AU196">
            <v>2353173.73</v>
          </cell>
          <cell r="AV196">
            <v>2300000</v>
          </cell>
          <cell r="BD196">
            <v>3.1E-2</v>
          </cell>
          <cell r="BE196">
            <v>6.1930000000000041E-2</v>
          </cell>
          <cell r="BF196">
            <v>9.3787900000000146E-2</v>
          </cell>
          <cell r="BG196">
            <v>0.12878911280000027</v>
          </cell>
          <cell r="BH196">
            <v>0.16491036440960039</v>
          </cell>
          <cell r="BI196">
            <v>0.19869276497747879</v>
          </cell>
          <cell r="BJ196">
            <v>0.23225616239684821</v>
          </cell>
          <cell r="BK196">
            <v>0.27045610343115034</v>
          </cell>
          <cell r="BL196">
            <v>0.31238115484437823</v>
          </cell>
          <cell r="BM196">
            <v>0.35568973295424255</v>
          </cell>
          <cell r="BN196">
            <v>0</v>
          </cell>
          <cell r="BO196">
            <v>10751.610247000002</v>
          </cell>
          <cell r="BP196">
            <v>145732.04909890008</v>
          </cell>
          <cell r="BQ196">
            <v>215712.17000000033</v>
          </cell>
          <cell r="BR196">
            <v>0</v>
          </cell>
          <cell r="BS196">
            <v>0</v>
          </cell>
          <cell r="BT196">
            <v>0</v>
          </cell>
          <cell r="BU196">
            <v>0</v>
          </cell>
          <cell r="BV196">
            <v>0</v>
          </cell>
          <cell r="BW196">
            <v>0</v>
          </cell>
          <cell r="BX196">
            <v>0</v>
          </cell>
          <cell r="BY196">
            <v>0</v>
          </cell>
          <cell r="BZ196">
            <v>357577.74724700011</v>
          </cell>
          <cell r="CA196">
            <v>2498905.7790989</v>
          </cell>
          <cell r="CB196">
            <v>2515712.1700000004</v>
          </cell>
          <cell r="CC196">
            <v>0</v>
          </cell>
          <cell r="CD196">
            <v>0</v>
          </cell>
          <cell r="CE196">
            <v>0</v>
          </cell>
          <cell r="CF196">
            <v>0</v>
          </cell>
          <cell r="CG196">
            <v>0</v>
          </cell>
          <cell r="CH196">
            <v>0</v>
          </cell>
          <cell r="CI196">
            <v>0</v>
          </cell>
          <cell r="CK196">
            <v>0</v>
          </cell>
          <cell r="CL196">
            <v>357577.74724700011</v>
          </cell>
          <cell r="CM196">
            <v>2498905.7790989</v>
          </cell>
          <cell r="CN196">
            <v>2515712.1700000004</v>
          </cell>
          <cell r="CO196">
            <v>0</v>
          </cell>
          <cell r="CP196">
            <v>0</v>
          </cell>
          <cell r="CQ196">
            <v>0</v>
          </cell>
          <cell r="CR196">
            <v>0</v>
          </cell>
          <cell r="CS196">
            <v>0</v>
          </cell>
          <cell r="CT196">
            <v>0</v>
          </cell>
          <cell r="CU196">
            <v>0</v>
          </cell>
          <cell r="CW196">
            <v>0</v>
          </cell>
          <cell r="CX196">
            <v>0</v>
          </cell>
          <cell r="CY196">
            <v>0</v>
          </cell>
          <cell r="CZ196">
            <v>0</v>
          </cell>
          <cell r="DA196">
            <v>0</v>
          </cell>
          <cell r="DB196">
            <v>0</v>
          </cell>
          <cell r="DC196">
            <v>0</v>
          </cell>
          <cell r="DD196">
            <v>0</v>
          </cell>
          <cell r="DE196">
            <v>0</v>
          </cell>
          <cell r="DF196">
            <v>0</v>
          </cell>
          <cell r="DG196">
            <v>0</v>
          </cell>
          <cell r="DI196">
            <v>0</v>
          </cell>
          <cell r="DJ196">
            <v>0</v>
          </cell>
          <cell r="DK196">
            <v>0</v>
          </cell>
          <cell r="DL196">
            <v>0</v>
          </cell>
          <cell r="DM196">
            <v>0</v>
          </cell>
          <cell r="DN196">
            <v>0</v>
          </cell>
          <cell r="DO196">
            <v>0</v>
          </cell>
          <cell r="DP196">
            <v>0</v>
          </cell>
          <cell r="DQ196">
            <v>0</v>
          </cell>
          <cell r="DR196">
            <v>0</v>
          </cell>
          <cell r="DS196">
            <v>0</v>
          </cell>
          <cell r="DU196" t="str">
            <v>MCC 0221CCY00068</v>
          </cell>
          <cell r="DV196">
            <v>0</v>
          </cell>
          <cell r="DW196">
            <v>0</v>
          </cell>
          <cell r="DX196">
            <v>1</v>
          </cell>
          <cell r="DY196">
            <v>4999999.8670000006</v>
          </cell>
          <cell r="DZ196">
            <v>5372195.6963459011</v>
          </cell>
          <cell r="EB196">
            <v>5372195.6963459011</v>
          </cell>
          <cell r="EC196" t="str">
            <v>Def</v>
          </cell>
          <cell r="ED196" t="str">
            <v>Community Service facilities</v>
          </cell>
        </row>
        <row r="197">
          <cell r="D197" t="str">
            <v>PC2100108</v>
          </cell>
          <cell r="E197" t="str">
            <v>Asset Renew (Hawkins Theatre)</v>
          </cell>
          <cell r="F197" t="str">
            <v>Auckland Council</v>
          </cell>
          <cell r="G197" t="str">
            <v>Community development, arts and culture</v>
          </cell>
          <cell r="H197" t="str">
            <v>E165225</v>
          </cell>
          <cell r="I197" t="str">
            <v>Arts and culture south management</v>
          </cell>
          <cell r="J197" t="str">
            <v>Lifestyle and culture</v>
          </cell>
          <cell r="K197" t="str">
            <v>Local arts, culture and events services</v>
          </cell>
          <cell r="L197" t="str">
            <v>Local arts and culture facilities</v>
          </cell>
          <cell r="M197" t="str">
            <v>Local activities</v>
          </cell>
          <cell r="N197" t="str">
            <v>Local arts, culture and events services</v>
          </cell>
          <cell r="O197" t="str">
            <v>Local arts and culture facilities</v>
          </cell>
          <cell r="P197" t="str">
            <v>Lifestyle and culture</v>
          </cell>
          <cell r="Q197" t="str">
            <v>Local arts, culture and events services</v>
          </cell>
          <cell r="R197" t="str">
            <v>Local arts and culture facilities</v>
          </cell>
          <cell r="S197" t="str">
            <v>A1211405</v>
          </cell>
          <cell r="T197" t="str">
            <v>A1211405</v>
          </cell>
          <cell r="U197" t="str">
            <v>Local arts and culture facilities</v>
          </cell>
          <cell r="V197" t="str">
            <v>L165</v>
          </cell>
          <cell r="W197" t="str">
            <v>Papakura</v>
          </cell>
          <cell r="X197" t="str">
            <v>PL40810</v>
          </cell>
          <cell r="Y197" t="str">
            <v>Expense</v>
          </cell>
          <cell r="Z197">
            <v>20100701</v>
          </cell>
          <cell r="AA197">
            <v>20220630</v>
          </cell>
          <cell r="AB197">
            <v>1</v>
          </cell>
          <cell r="AC197" t="str">
            <v>Programme</v>
          </cell>
          <cell r="AD197">
            <v>0</v>
          </cell>
          <cell r="AE197">
            <v>0</v>
          </cell>
          <cell r="AF197">
            <v>0</v>
          </cell>
          <cell r="AG197">
            <v>1</v>
          </cell>
          <cell r="AH197">
            <v>14</v>
          </cell>
          <cell r="AI197" t="str">
            <v>Art Facilities</v>
          </cell>
          <cell r="AJ197" t="str">
            <v>Buildings (Capex)</v>
          </cell>
          <cell r="AK197">
            <v>75</v>
          </cell>
          <cell r="AM197">
            <v>1</v>
          </cell>
          <cell r="AS197">
            <v>115173</v>
          </cell>
          <cell r="AT197">
            <v>0</v>
          </cell>
          <cell r="AU197">
            <v>0</v>
          </cell>
          <cell r="AV197">
            <v>0</v>
          </cell>
          <cell r="AW197">
            <v>231995</v>
          </cell>
          <cell r="AX197">
            <v>153995</v>
          </cell>
          <cell r="AY197">
            <v>29500</v>
          </cell>
          <cell r="AZ197">
            <v>1500</v>
          </cell>
          <cell r="BA197">
            <v>1500</v>
          </cell>
          <cell r="BB197">
            <v>1500</v>
          </cell>
          <cell r="BC197">
            <v>1500</v>
          </cell>
          <cell r="BD197">
            <v>3.1E-2</v>
          </cell>
          <cell r="BE197">
            <v>6.1930000000000041E-2</v>
          </cell>
          <cell r="BF197">
            <v>9.3787900000000146E-2</v>
          </cell>
          <cell r="BG197">
            <v>0.12878911280000027</v>
          </cell>
          <cell r="BH197">
            <v>0.16491036440960039</v>
          </cell>
          <cell r="BI197">
            <v>0.19869276497747879</v>
          </cell>
          <cell r="BJ197">
            <v>0.23225616239684821</v>
          </cell>
          <cell r="BK197">
            <v>0.27045610343115034</v>
          </cell>
          <cell r="BL197">
            <v>0.31238115484437823</v>
          </cell>
          <cell r="BM197">
            <v>0.35568973295424255</v>
          </cell>
          <cell r="BN197">
            <v>0</v>
          </cell>
          <cell r="BO197">
            <v>0</v>
          </cell>
          <cell r="BP197">
            <v>0</v>
          </cell>
          <cell r="BQ197">
            <v>0</v>
          </cell>
          <cell r="BR197">
            <v>29878.430224036063</v>
          </cell>
          <cell r="BS197">
            <v>25395.37156725641</v>
          </cell>
          <cell r="BT197">
            <v>5861.436566835624</v>
          </cell>
          <cell r="BU197">
            <v>348.38424359527232</v>
          </cell>
          <cell r="BV197">
            <v>405.68415514672552</v>
          </cell>
          <cell r="BW197">
            <v>468.57173226656732</v>
          </cell>
          <cell r="BX197">
            <v>533.53459943136386</v>
          </cell>
          <cell r="BY197">
            <v>115173</v>
          </cell>
          <cell r="BZ197">
            <v>0</v>
          </cell>
          <cell r="CA197">
            <v>0</v>
          </cell>
          <cell r="CB197">
            <v>0</v>
          </cell>
          <cell r="CC197">
            <v>261873.43022403607</v>
          </cell>
          <cell r="CD197">
            <v>179390.3715672564</v>
          </cell>
          <cell r="CE197">
            <v>35361.436566835626</v>
          </cell>
          <cell r="CF197">
            <v>1848.3842435952724</v>
          </cell>
          <cell r="CG197">
            <v>1905.6841551467255</v>
          </cell>
          <cell r="CH197">
            <v>1968.5717322665673</v>
          </cell>
          <cell r="CI197">
            <v>2033.5345994313639</v>
          </cell>
          <cell r="CK197">
            <v>0</v>
          </cell>
          <cell r="CL197">
            <v>0</v>
          </cell>
          <cell r="CM197">
            <v>0</v>
          </cell>
          <cell r="CN197">
            <v>0</v>
          </cell>
          <cell r="CO197">
            <v>0</v>
          </cell>
          <cell r="CP197">
            <v>0</v>
          </cell>
          <cell r="CQ197">
            <v>0</v>
          </cell>
          <cell r="CR197">
            <v>0</v>
          </cell>
          <cell r="CS197">
            <v>0</v>
          </cell>
          <cell r="CT197">
            <v>0</v>
          </cell>
          <cell r="CU197">
            <v>0</v>
          </cell>
          <cell r="CW197">
            <v>0</v>
          </cell>
          <cell r="CX197">
            <v>0</v>
          </cell>
          <cell r="CY197">
            <v>0</v>
          </cell>
          <cell r="CZ197">
            <v>0</v>
          </cell>
          <cell r="DA197">
            <v>0</v>
          </cell>
          <cell r="DB197">
            <v>0</v>
          </cell>
          <cell r="DC197">
            <v>0</v>
          </cell>
          <cell r="DD197">
            <v>0</v>
          </cell>
          <cell r="DE197">
            <v>0</v>
          </cell>
          <cell r="DF197">
            <v>0</v>
          </cell>
          <cell r="DG197">
            <v>0</v>
          </cell>
          <cell r="DI197">
            <v>115173</v>
          </cell>
          <cell r="DJ197">
            <v>0</v>
          </cell>
          <cell r="DK197">
            <v>0</v>
          </cell>
          <cell r="DL197">
            <v>0</v>
          </cell>
          <cell r="DM197">
            <v>261873.43022403607</v>
          </cell>
          <cell r="DN197">
            <v>179390.3715672564</v>
          </cell>
          <cell r="DO197">
            <v>35361.436566835626</v>
          </cell>
          <cell r="DP197">
            <v>1848.3842435952724</v>
          </cell>
          <cell r="DQ197">
            <v>1905.6841551467255</v>
          </cell>
          <cell r="DR197">
            <v>1968.5717322665673</v>
          </cell>
          <cell r="DS197">
            <v>2033.5345994313639</v>
          </cell>
          <cell r="DU197" t="str">
            <v>PDC 4A848757</v>
          </cell>
          <cell r="DV197">
            <v>0</v>
          </cell>
          <cell r="DW197">
            <v>0</v>
          </cell>
          <cell r="DX197">
            <v>1</v>
          </cell>
          <cell r="DY197">
            <v>421490</v>
          </cell>
          <cell r="DZ197">
            <v>484381.41308856808</v>
          </cell>
          <cell r="EB197">
            <v>484381.41308856808</v>
          </cell>
          <cell r="EC197" t="str">
            <v>Def</v>
          </cell>
          <cell r="ED197" t="str">
            <v>Community Service facilities</v>
          </cell>
        </row>
        <row r="198">
          <cell r="D198" t="str">
            <v>PC2100112</v>
          </cell>
          <cell r="E198" t="str">
            <v>Arts Collection Renew (Rodney)</v>
          </cell>
          <cell r="F198" t="str">
            <v>Auckland Council</v>
          </cell>
          <cell r="G198" t="str">
            <v>Community development, arts and culture</v>
          </cell>
          <cell r="H198" t="str">
            <v>E165400</v>
          </cell>
          <cell r="I198" t="str">
            <v>Public art</v>
          </cell>
          <cell r="J198" t="str">
            <v>Lifestyle and culture</v>
          </cell>
          <cell r="K198" t="str">
            <v>Local arts, culture and events services</v>
          </cell>
          <cell r="L198" t="str">
            <v>Local arts and culture facilities</v>
          </cell>
          <cell r="M198" t="str">
            <v>Local activities</v>
          </cell>
          <cell r="N198" t="str">
            <v>Local arts, culture and events services</v>
          </cell>
          <cell r="O198" t="str">
            <v>Local arts and culture facilities</v>
          </cell>
          <cell r="P198" t="str">
            <v>Lifestyle and culture</v>
          </cell>
          <cell r="Q198" t="str">
            <v>Local arts, culture and events services</v>
          </cell>
          <cell r="R198" t="str">
            <v>Local arts and culture facilities</v>
          </cell>
          <cell r="S198" t="str">
            <v>A1211405</v>
          </cell>
          <cell r="T198" t="str">
            <v>A1211405</v>
          </cell>
          <cell r="U198" t="str">
            <v>Local arts and culture facilities</v>
          </cell>
          <cell r="V198" t="str">
            <v>L175</v>
          </cell>
          <cell r="W198" t="str">
            <v>Rodney</v>
          </cell>
          <cell r="X198" t="str">
            <v>PL40810</v>
          </cell>
          <cell r="Y198" t="str">
            <v>Expense</v>
          </cell>
          <cell r="Z198">
            <v>20090701</v>
          </cell>
          <cell r="AA198">
            <v>20220630</v>
          </cell>
          <cell r="AB198">
            <v>1</v>
          </cell>
          <cell r="AC198" t="str">
            <v>Programme</v>
          </cell>
          <cell r="AD198">
            <v>0</v>
          </cell>
          <cell r="AE198">
            <v>0</v>
          </cell>
          <cell r="AF198">
            <v>0</v>
          </cell>
          <cell r="AG198">
            <v>1</v>
          </cell>
          <cell r="AH198">
            <v>24</v>
          </cell>
          <cell r="AI198" t="str">
            <v>Council Art</v>
          </cell>
          <cell r="AJ198" t="str">
            <v>Art works and object</v>
          </cell>
          <cell r="AK198">
            <v>0</v>
          </cell>
          <cell r="AM198">
            <v>1</v>
          </cell>
          <cell r="AS198">
            <v>1041</v>
          </cell>
          <cell r="AT198">
            <v>2070</v>
          </cell>
          <cell r="AU198">
            <v>2070</v>
          </cell>
          <cell r="AV198">
            <v>3113</v>
          </cell>
          <cell r="AW198">
            <v>3118</v>
          </cell>
          <cell r="AX198">
            <v>3123</v>
          </cell>
          <cell r="AY198">
            <v>3125</v>
          </cell>
          <cell r="AZ198">
            <v>3125</v>
          </cell>
          <cell r="BA198">
            <v>3100</v>
          </cell>
          <cell r="BB198">
            <v>3100</v>
          </cell>
          <cell r="BC198">
            <v>3100</v>
          </cell>
          <cell r="BD198">
            <v>3.3000000000000002E-2</v>
          </cell>
          <cell r="BE198">
            <v>6.7088999999999732E-2</v>
          </cell>
          <cell r="BF198">
            <v>0.10230293699999971</v>
          </cell>
          <cell r="BG198">
            <v>0.14088353979499968</v>
          </cell>
          <cell r="BH198">
            <v>0.18195534722761963</v>
          </cell>
          <cell r="BI198">
            <v>0.21859596299167583</v>
          </cell>
          <cell r="BJ198">
            <v>0.25637243784441766</v>
          </cell>
          <cell r="BK198">
            <v>0.29783272829328333</v>
          </cell>
          <cell r="BL198">
            <v>0.3445547065118415</v>
          </cell>
          <cell r="BM198">
            <v>0.39295867594626777</v>
          </cell>
          <cell r="BN198">
            <v>0</v>
          </cell>
          <cell r="BO198">
            <v>68.31</v>
          </cell>
          <cell r="BP198">
            <v>138.87422999999944</v>
          </cell>
          <cell r="BQ198">
            <v>318.4690428809991</v>
          </cell>
          <cell r="BR198">
            <v>439.27487708080901</v>
          </cell>
          <cell r="BS198">
            <v>568.24654939185609</v>
          </cell>
          <cell r="BT198">
            <v>683.11238434898701</v>
          </cell>
          <cell r="BU198">
            <v>801.16386826380517</v>
          </cell>
          <cell r="BV198">
            <v>923.28145770917831</v>
          </cell>
          <cell r="BW198">
            <v>1068.1195901867086</v>
          </cell>
          <cell r="BX198">
            <v>1218.1718954334301</v>
          </cell>
          <cell r="BY198">
            <v>1041</v>
          </cell>
          <cell r="BZ198">
            <v>2138.31</v>
          </cell>
          <cell r="CA198">
            <v>2208.8742299999994</v>
          </cell>
          <cell r="CB198">
            <v>3431.469042880999</v>
          </cell>
          <cell r="CC198">
            <v>3557.2748770808089</v>
          </cell>
          <cell r="CD198">
            <v>3691.2465493918562</v>
          </cell>
          <cell r="CE198">
            <v>3808.1123843489868</v>
          </cell>
          <cell r="CF198">
            <v>3926.1638682638049</v>
          </cell>
          <cell r="CG198">
            <v>4023.2814577091785</v>
          </cell>
          <cell r="CH198">
            <v>4168.1195901867086</v>
          </cell>
          <cell r="CI198">
            <v>4318.1718954334301</v>
          </cell>
          <cell r="CK198">
            <v>0</v>
          </cell>
          <cell r="CL198">
            <v>0</v>
          </cell>
          <cell r="CM198">
            <v>0</v>
          </cell>
          <cell r="CN198">
            <v>0</v>
          </cell>
          <cell r="CO198">
            <v>0</v>
          </cell>
          <cell r="CP198">
            <v>0</v>
          </cell>
          <cell r="CQ198">
            <v>0</v>
          </cell>
          <cell r="CR198">
            <v>0</v>
          </cell>
          <cell r="CS198">
            <v>0</v>
          </cell>
          <cell r="CT198">
            <v>0</v>
          </cell>
          <cell r="CU198">
            <v>0</v>
          </cell>
          <cell r="CW198">
            <v>0</v>
          </cell>
          <cell r="CX198">
            <v>0</v>
          </cell>
          <cell r="CY198">
            <v>0</v>
          </cell>
          <cell r="CZ198">
            <v>0</v>
          </cell>
          <cell r="DA198">
            <v>0</v>
          </cell>
          <cell r="DB198">
            <v>0</v>
          </cell>
          <cell r="DC198">
            <v>0</v>
          </cell>
          <cell r="DD198">
            <v>0</v>
          </cell>
          <cell r="DE198">
            <v>0</v>
          </cell>
          <cell r="DF198">
            <v>0</v>
          </cell>
          <cell r="DG198">
            <v>0</v>
          </cell>
          <cell r="DI198">
            <v>1041</v>
          </cell>
          <cell r="DJ198">
            <v>2138.31</v>
          </cell>
          <cell r="DK198">
            <v>2208.8742299999994</v>
          </cell>
          <cell r="DL198">
            <v>3431.469042880999</v>
          </cell>
          <cell r="DM198">
            <v>3557.2748770808089</v>
          </cell>
          <cell r="DN198">
            <v>3691.2465493918562</v>
          </cell>
          <cell r="DO198">
            <v>3808.1123843489868</v>
          </cell>
          <cell r="DP198">
            <v>3926.1638682638049</v>
          </cell>
          <cell r="DQ198">
            <v>4023.2814577091785</v>
          </cell>
          <cell r="DR198">
            <v>4168.1195901867086</v>
          </cell>
          <cell r="DS198">
            <v>4318.1718954334301</v>
          </cell>
          <cell r="DU198" t="str">
            <v>RDC 41354-1</v>
          </cell>
          <cell r="DV198">
            <v>0</v>
          </cell>
          <cell r="DW198">
            <v>0</v>
          </cell>
          <cell r="DX198">
            <v>1</v>
          </cell>
          <cell r="DY198">
            <v>29044</v>
          </cell>
          <cell r="DZ198">
            <v>35271.023895295766</v>
          </cell>
          <cell r="EB198">
            <v>35271.023895295766</v>
          </cell>
          <cell r="EC198" t="str">
            <v>Def</v>
          </cell>
          <cell r="ED198" t="str">
            <v>Community Service facilities</v>
          </cell>
        </row>
        <row r="199">
          <cell r="D199" t="str">
            <v>PC2100113</v>
          </cell>
          <cell r="E199" t="str">
            <v>Arts Embellishment (Rodney)</v>
          </cell>
          <cell r="F199" t="str">
            <v>Auckland Council</v>
          </cell>
          <cell r="G199" t="str">
            <v>Community development, arts and culture</v>
          </cell>
          <cell r="H199" t="str">
            <v>E165400</v>
          </cell>
          <cell r="I199" t="str">
            <v>Public art</v>
          </cell>
          <cell r="J199" t="str">
            <v>Lifestyle and culture</v>
          </cell>
          <cell r="K199" t="str">
            <v>Local arts, culture and events services</v>
          </cell>
          <cell r="L199" t="str">
            <v>Local arts and culture facilities</v>
          </cell>
          <cell r="M199" t="str">
            <v>Local activities</v>
          </cell>
          <cell r="N199" t="str">
            <v>Local arts, culture and events services</v>
          </cell>
          <cell r="O199" t="str">
            <v>Local arts and culture facilities</v>
          </cell>
          <cell r="P199" t="str">
            <v>Lifestyle and culture</v>
          </cell>
          <cell r="Q199" t="str">
            <v>Local arts, culture and events services</v>
          </cell>
          <cell r="R199" t="str">
            <v>Local arts and culture facilities</v>
          </cell>
          <cell r="S199" t="str">
            <v>A1211405</v>
          </cell>
          <cell r="T199" t="str">
            <v>A1211405</v>
          </cell>
          <cell r="U199" t="str">
            <v>Local arts and culture facilities</v>
          </cell>
          <cell r="V199" t="str">
            <v>L175</v>
          </cell>
          <cell r="W199" t="str">
            <v>Rodney</v>
          </cell>
          <cell r="X199" t="str">
            <v>PL40810</v>
          </cell>
          <cell r="Y199" t="str">
            <v>Expense</v>
          </cell>
          <cell r="Z199">
            <v>20090701</v>
          </cell>
          <cell r="AA199">
            <v>20220630</v>
          </cell>
          <cell r="AB199">
            <v>1</v>
          </cell>
          <cell r="AC199" t="str">
            <v>Programme</v>
          </cell>
          <cell r="AD199">
            <v>1</v>
          </cell>
          <cell r="AE199">
            <v>0</v>
          </cell>
          <cell r="AF199">
            <v>0</v>
          </cell>
          <cell r="AG199">
            <v>0</v>
          </cell>
          <cell r="AH199">
            <v>24</v>
          </cell>
          <cell r="AI199" t="str">
            <v>Council Art</v>
          </cell>
          <cell r="AJ199" t="str">
            <v>Art works and object</v>
          </cell>
          <cell r="AK199">
            <v>100</v>
          </cell>
          <cell r="AM199">
            <v>1</v>
          </cell>
          <cell r="AS199">
            <v>88770</v>
          </cell>
          <cell r="AT199">
            <v>84916</v>
          </cell>
          <cell r="AU199">
            <v>53820</v>
          </cell>
          <cell r="AV199">
            <v>53961</v>
          </cell>
          <cell r="AW199">
            <v>54049</v>
          </cell>
          <cell r="AX199">
            <v>54133</v>
          </cell>
          <cell r="AY199">
            <v>54174</v>
          </cell>
          <cell r="AZ199">
            <v>54165</v>
          </cell>
          <cell r="BA199">
            <v>54000</v>
          </cell>
          <cell r="BB199">
            <v>54000</v>
          </cell>
          <cell r="BC199">
            <v>54000</v>
          </cell>
          <cell r="BD199">
            <v>3.3000000000000002E-2</v>
          </cell>
          <cell r="BE199">
            <v>6.7088999999999732E-2</v>
          </cell>
          <cell r="BF199">
            <v>0.10230293699999971</v>
          </cell>
          <cell r="BG199">
            <v>0.14088353979499968</v>
          </cell>
          <cell r="BH199">
            <v>0.18195534722761963</v>
          </cell>
          <cell r="BI199">
            <v>0.21859596299167583</v>
          </cell>
          <cell r="BJ199">
            <v>0.25637243784441766</v>
          </cell>
          <cell r="BK199">
            <v>0.29783272829328333</v>
          </cell>
          <cell r="BL199">
            <v>0.3445547065118415</v>
          </cell>
          <cell r="BM199">
            <v>0.39295867594626777</v>
          </cell>
          <cell r="BN199">
            <v>0</v>
          </cell>
          <cell r="BO199">
            <v>2802.2280000000001</v>
          </cell>
          <cell r="BP199">
            <v>3610.7299799999855</v>
          </cell>
          <cell r="BQ199">
            <v>5520.3687834569837</v>
          </cell>
          <cell r="BR199">
            <v>7614.6144423799378</v>
          </cell>
          <cell r="BS199">
            <v>9849.7888114727339</v>
          </cell>
          <cell r="BT199">
            <v>11842.217699111046</v>
          </cell>
          <cell r="BU199">
            <v>13886.413095842883</v>
          </cell>
          <cell r="BV199">
            <v>16082.967327837299</v>
          </cell>
          <cell r="BW199">
            <v>18605.954151639442</v>
          </cell>
          <cell r="BX199">
            <v>21219.768501098461</v>
          </cell>
          <cell r="BY199">
            <v>88770</v>
          </cell>
          <cell r="BZ199">
            <v>87718.228000000003</v>
          </cell>
          <cell r="CA199">
            <v>57430.729979999989</v>
          </cell>
          <cell r="CB199">
            <v>59481.368783456986</v>
          </cell>
          <cell r="CC199">
            <v>61663.614442379941</v>
          </cell>
          <cell r="CD199">
            <v>63982.788811472732</v>
          </cell>
          <cell r="CE199">
            <v>66016.217699111046</v>
          </cell>
          <cell r="CF199">
            <v>68051.413095842887</v>
          </cell>
          <cell r="CG199">
            <v>70082.967327837294</v>
          </cell>
          <cell r="CH199">
            <v>72605.954151639438</v>
          </cell>
          <cell r="CI199">
            <v>75219.768501098457</v>
          </cell>
          <cell r="CK199">
            <v>88770</v>
          </cell>
          <cell r="CL199">
            <v>87718.228000000003</v>
          </cell>
          <cell r="CM199">
            <v>57430.729979999989</v>
          </cell>
          <cell r="CN199">
            <v>59481.368783456986</v>
          </cell>
          <cell r="CO199">
            <v>61663.614442379941</v>
          </cell>
          <cell r="CP199">
            <v>63982.788811472732</v>
          </cell>
          <cell r="CQ199">
            <v>66016.217699111046</v>
          </cell>
          <cell r="CR199">
            <v>68051.413095842887</v>
          </cell>
          <cell r="CS199">
            <v>70082.967327837294</v>
          </cell>
          <cell r="CT199">
            <v>72605.954151639438</v>
          </cell>
          <cell r="CU199">
            <v>75219.768501098457</v>
          </cell>
          <cell r="CW199">
            <v>0</v>
          </cell>
          <cell r="CX199">
            <v>0</v>
          </cell>
          <cell r="CY199">
            <v>0</v>
          </cell>
          <cell r="CZ199">
            <v>0</v>
          </cell>
          <cell r="DA199">
            <v>0</v>
          </cell>
          <cell r="DB199">
            <v>0</v>
          </cell>
          <cell r="DC199">
            <v>0</v>
          </cell>
          <cell r="DD199">
            <v>0</v>
          </cell>
          <cell r="DE199">
            <v>0</v>
          </cell>
          <cell r="DF199">
            <v>0</v>
          </cell>
          <cell r="DG199">
            <v>0</v>
          </cell>
          <cell r="DI199">
            <v>0</v>
          </cell>
          <cell r="DJ199">
            <v>0</v>
          </cell>
          <cell r="DK199">
            <v>0</v>
          </cell>
          <cell r="DL199">
            <v>0</v>
          </cell>
          <cell r="DM199">
            <v>0</v>
          </cell>
          <cell r="DN199">
            <v>0</v>
          </cell>
          <cell r="DO199">
            <v>0</v>
          </cell>
          <cell r="DP199">
            <v>0</v>
          </cell>
          <cell r="DQ199">
            <v>0</v>
          </cell>
          <cell r="DR199">
            <v>0</v>
          </cell>
          <cell r="DS199">
            <v>0</v>
          </cell>
          <cell r="DU199" t="str">
            <v>RDC 40945-1</v>
          </cell>
          <cell r="DV199">
            <v>0</v>
          </cell>
          <cell r="DW199">
            <v>0</v>
          </cell>
          <cell r="DX199">
            <v>1</v>
          </cell>
          <cell r="DY199">
            <v>571218</v>
          </cell>
          <cell r="DZ199">
            <v>682253.0507928388</v>
          </cell>
          <cell r="EB199">
            <v>682253.0507928388</v>
          </cell>
          <cell r="EC199" t="str">
            <v>Def</v>
          </cell>
          <cell r="ED199" t="str">
            <v>Community Service facilities</v>
          </cell>
        </row>
        <row r="200">
          <cell r="D200" t="str">
            <v>PC2100115</v>
          </cell>
          <cell r="E200" t="str">
            <v>Lopdell House Redevelopment</v>
          </cell>
          <cell r="F200" t="str">
            <v>Auckland Council</v>
          </cell>
          <cell r="G200" t="str">
            <v>Community development, arts and culture</v>
          </cell>
          <cell r="H200" t="str">
            <v>E165220</v>
          </cell>
          <cell r="I200" t="str">
            <v>Arts and culture west</v>
          </cell>
          <cell r="J200" t="str">
            <v>Lifestyle and culture</v>
          </cell>
          <cell r="K200" t="str">
            <v>Local arts, culture and events services</v>
          </cell>
          <cell r="L200" t="str">
            <v>Local arts and culture facilities</v>
          </cell>
          <cell r="M200" t="str">
            <v>Local activities</v>
          </cell>
          <cell r="N200" t="str">
            <v>Local arts, culture and events services</v>
          </cell>
          <cell r="O200" t="str">
            <v>Local arts and culture facilities</v>
          </cell>
          <cell r="P200" t="str">
            <v>Lifestyle and culture</v>
          </cell>
          <cell r="Q200" t="str">
            <v>Local arts, culture and events services</v>
          </cell>
          <cell r="R200" t="str">
            <v>Local arts and culture facilities</v>
          </cell>
          <cell r="S200" t="str">
            <v>A1211405</v>
          </cell>
          <cell r="T200" t="str">
            <v>A1211405</v>
          </cell>
          <cell r="U200" t="str">
            <v>Local arts and culture facilities</v>
          </cell>
          <cell r="V200" t="str">
            <v>L190</v>
          </cell>
          <cell r="W200" t="str">
            <v>Waitakere Ranges</v>
          </cell>
          <cell r="X200" t="str">
            <v>PL40810</v>
          </cell>
          <cell r="Y200" t="str">
            <v>Expense</v>
          </cell>
          <cell r="Z200">
            <v>20070701</v>
          </cell>
          <cell r="AA200">
            <v>20130630</v>
          </cell>
          <cell r="AB200">
            <v>2</v>
          </cell>
          <cell r="AC200" t="str">
            <v>Discrete</v>
          </cell>
          <cell r="AD200">
            <v>0</v>
          </cell>
          <cell r="AE200">
            <v>0</v>
          </cell>
          <cell r="AF200">
            <v>0</v>
          </cell>
          <cell r="AG200">
            <v>1</v>
          </cell>
          <cell r="AH200">
            <v>14</v>
          </cell>
          <cell r="AI200" t="str">
            <v>Art Facilities</v>
          </cell>
          <cell r="AJ200" t="str">
            <v>Buildings (Capex)</v>
          </cell>
          <cell r="AK200">
            <v>75</v>
          </cell>
          <cell r="AM200">
            <v>1</v>
          </cell>
          <cell r="AS200">
            <v>4143474.424000001</v>
          </cell>
          <cell r="AT200">
            <v>5776089</v>
          </cell>
          <cell r="BD200">
            <v>3.1E-2</v>
          </cell>
          <cell r="BE200">
            <v>6.1930000000000041E-2</v>
          </cell>
          <cell r="BF200">
            <v>9.3787900000000146E-2</v>
          </cell>
          <cell r="BG200">
            <v>0.12878911280000027</v>
          </cell>
          <cell r="BH200">
            <v>0.16491036440960039</v>
          </cell>
          <cell r="BI200">
            <v>0.19869276497747879</v>
          </cell>
          <cell r="BJ200">
            <v>0.23225616239684821</v>
          </cell>
          <cell r="BK200">
            <v>0.27045610343115034</v>
          </cell>
          <cell r="BL200">
            <v>0.31238115484437823</v>
          </cell>
          <cell r="BM200">
            <v>0.35568973295424255</v>
          </cell>
          <cell r="BN200">
            <v>0</v>
          </cell>
          <cell r="BO200">
            <v>179058.75899999999</v>
          </cell>
          <cell r="BP200">
            <v>0</v>
          </cell>
          <cell r="BQ200">
            <v>0</v>
          </cell>
          <cell r="BR200">
            <v>0</v>
          </cell>
          <cell r="BS200">
            <v>0</v>
          </cell>
          <cell r="BT200">
            <v>0</v>
          </cell>
          <cell r="BU200">
            <v>0</v>
          </cell>
          <cell r="BV200">
            <v>0</v>
          </cell>
          <cell r="BW200">
            <v>0</v>
          </cell>
          <cell r="BX200">
            <v>0</v>
          </cell>
          <cell r="BY200">
            <v>4143474.424000001</v>
          </cell>
          <cell r="BZ200">
            <v>5955147.7589999996</v>
          </cell>
          <cell r="CA200">
            <v>0</v>
          </cell>
          <cell r="CB200">
            <v>0</v>
          </cell>
          <cell r="CC200">
            <v>0</v>
          </cell>
          <cell r="CD200">
            <v>0</v>
          </cell>
          <cell r="CE200">
            <v>0</v>
          </cell>
          <cell r="CF200">
            <v>0</v>
          </cell>
          <cell r="CG200">
            <v>0</v>
          </cell>
          <cell r="CH200">
            <v>0</v>
          </cell>
          <cell r="CI200">
            <v>0</v>
          </cell>
          <cell r="CK200">
            <v>0</v>
          </cell>
          <cell r="CL200">
            <v>0</v>
          </cell>
          <cell r="CM200">
            <v>0</v>
          </cell>
          <cell r="CN200">
            <v>0</v>
          </cell>
          <cell r="CO200">
            <v>0</v>
          </cell>
          <cell r="CP200">
            <v>0</v>
          </cell>
          <cell r="CQ200">
            <v>0</v>
          </cell>
          <cell r="CR200">
            <v>0</v>
          </cell>
          <cell r="CS200">
            <v>0</v>
          </cell>
          <cell r="CT200">
            <v>0</v>
          </cell>
          <cell r="CU200">
            <v>0</v>
          </cell>
          <cell r="CW200">
            <v>0</v>
          </cell>
          <cell r="CX200">
            <v>0</v>
          </cell>
          <cell r="CY200">
            <v>0</v>
          </cell>
          <cell r="CZ200">
            <v>0</v>
          </cell>
          <cell r="DA200">
            <v>0</v>
          </cell>
          <cell r="DB200">
            <v>0</v>
          </cell>
          <cell r="DC200">
            <v>0</v>
          </cell>
          <cell r="DD200">
            <v>0</v>
          </cell>
          <cell r="DE200">
            <v>0</v>
          </cell>
          <cell r="DF200">
            <v>0</v>
          </cell>
          <cell r="DG200">
            <v>0</v>
          </cell>
          <cell r="DI200">
            <v>4143474.424000001</v>
          </cell>
          <cell r="DJ200">
            <v>5955147.7589999996</v>
          </cell>
          <cell r="DK200">
            <v>0</v>
          </cell>
          <cell r="DL200">
            <v>0</v>
          </cell>
          <cell r="DM200">
            <v>0</v>
          </cell>
          <cell r="DN200">
            <v>0</v>
          </cell>
          <cell r="DO200">
            <v>0</v>
          </cell>
          <cell r="DP200">
            <v>0</v>
          </cell>
          <cell r="DQ200">
            <v>0</v>
          </cell>
          <cell r="DR200">
            <v>0</v>
          </cell>
          <cell r="DS200">
            <v>0</v>
          </cell>
          <cell r="DU200" t="str">
            <v>WCC 4PC-07-082</v>
          </cell>
          <cell r="DV200">
            <v>0</v>
          </cell>
          <cell r="DW200">
            <v>0</v>
          </cell>
          <cell r="DX200">
            <v>1</v>
          </cell>
          <cell r="DY200">
            <v>5776089</v>
          </cell>
          <cell r="DZ200">
            <v>5955147.7589999996</v>
          </cell>
          <cell r="EB200">
            <v>5955147.7589999996</v>
          </cell>
          <cell r="EC200" t="str">
            <v>Def</v>
          </cell>
          <cell r="ED200" t="str">
            <v>Community Service facilities</v>
          </cell>
        </row>
        <row r="201">
          <cell r="D201" t="str">
            <v>PC2100116</v>
          </cell>
          <cell r="E201" t="str">
            <v>Lopdell House Carparking Project</v>
          </cell>
          <cell r="F201" t="str">
            <v>Auckland Council</v>
          </cell>
          <cell r="G201" t="str">
            <v>Community development, arts and culture</v>
          </cell>
          <cell r="H201" t="str">
            <v>E165220</v>
          </cell>
          <cell r="I201" t="str">
            <v>Arts and culture west</v>
          </cell>
          <cell r="J201" t="str">
            <v>Lifestyle and culture</v>
          </cell>
          <cell r="K201" t="str">
            <v>Local arts, culture and events services</v>
          </cell>
          <cell r="L201" t="str">
            <v>Local arts and culture facilities</v>
          </cell>
          <cell r="M201" t="str">
            <v>Local activities</v>
          </cell>
          <cell r="N201" t="str">
            <v>Local arts, culture and events services</v>
          </cell>
          <cell r="O201" t="str">
            <v>Local arts and culture facilities</v>
          </cell>
          <cell r="P201" t="str">
            <v>Lifestyle and culture</v>
          </cell>
          <cell r="Q201" t="str">
            <v>Local arts, culture and events services</v>
          </cell>
          <cell r="R201" t="str">
            <v>Local arts and culture facilities</v>
          </cell>
          <cell r="S201" t="str">
            <v>A1211405</v>
          </cell>
          <cell r="T201" t="str">
            <v>A1211405</v>
          </cell>
          <cell r="U201" t="str">
            <v>Local arts and culture facilities</v>
          </cell>
          <cell r="V201" t="str">
            <v>L190</v>
          </cell>
          <cell r="W201" t="str">
            <v>Waitakere Ranges</v>
          </cell>
          <cell r="X201" t="str">
            <v>PL40810</v>
          </cell>
          <cell r="Y201" t="str">
            <v>Expense</v>
          </cell>
          <cell r="Z201">
            <v>20110701</v>
          </cell>
          <cell r="AA201">
            <v>20130630</v>
          </cell>
          <cell r="AB201">
            <v>2</v>
          </cell>
          <cell r="AC201" t="str">
            <v>Discrete</v>
          </cell>
          <cell r="AD201">
            <v>0</v>
          </cell>
          <cell r="AE201">
            <v>0</v>
          </cell>
          <cell r="AF201">
            <v>0</v>
          </cell>
          <cell r="AG201">
            <v>1</v>
          </cell>
          <cell r="AH201">
            <v>14</v>
          </cell>
          <cell r="AI201" t="str">
            <v>Art Facilities</v>
          </cell>
          <cell r="AJ201" t="str">
            <v>Buildings (Capex)</v>
          </cell>
          <cell r="AK201">
            <v>75</v>
          </cell>
          <cell r="AM201">
            <v>1</v>
          </cell>
          <cell r="AS201">
            <v>1350000</v>
          </cell>
          <cell r="AT201">
            <v>1066500</v>
          </cell>
          <cell r="BD201">
            <v>3.1E-2</v>
          </cell>
          <cell r="BE201">
            <v>6.1930000000000041E-2</v>
          </cell>
          <cell r="BF201">
            <v>9.3787900000000146E-2</v>
          </cell>
          <cell r="BG201">
            <v>0.12878911280000027</v>
          </cell>
          <cell r="BH201">
            <v>0.16491036440960039</v>
          </cell>
          <cell r="BI201">
            <v>0.19869276497747879</v>
          </cell>
          <cell r="BJ201">
            <v>0.23225616239684821</v>
          </cell>
          <cell r="BK201">
            <v>0.27045610343115034</v>
          </cell>
          <cell r="BL201">
            <v>0.31238115484437823</v>
          </cell>
          <cell r="BM201">
            <v>0.35568973295424255</v>
          </cell>
          <cell r="BN201">
            <v>0</v>
          </cell>
          <cell r="BO201">
            <v>33061.5</v>
          </cell>
          <cell r="BP201">
            <v>0</v>
          </cell>
          <cell r="BQ201">
            <v>0</v>
          </cell>
          <cell r="BR201">
            <v>0</v>
          </cell>
          <cell r="BS201">
            <v>0</v>
          </cell>
          <cell r="BT201">
            <v>0</v>
          </cell>
          <cell r="BU201">
            <v>0</v>
          </cell>
          <cell r="BV201">
            <v>0</v>
          </cell>
          <cell r="BW201">
            <v>0</v>
          </cell>
          <cell r="BX201">
            <v>0</v>
          </cell>
          <cell r="BY201">
            <v>1350000</v>
          </cell>
          <cell r="BZ201">
            <v>1099561.5</v>
          </cell>
          <cell r="CA201">
            <v>0</v>
          </cell>
          <cell r="CB201">
            <v>0</v>
          </cell>
          <cell r="CC201">
            <v>0</v>
          </cell>
          <cell r="CD201">
            <v>0</v>
          </cell>
          <cell r="CE201">
            <v>0</v>
          </cell>
          <cell r="CF201">
            <v>0</v>
          </cell>
          <cell r="CG201">
            <v>0</v>
          </cell>
          <cell r="CH201">
            <v>0</v>
          </cell>
          <cell r="CI201">
            <v>0</v>
          </cell>
          <cell r="CK201">
            <v>0</v>
          </cell>
          <cell r="CL201">
            <v>0</v>
          </cell>
          <cell r="CM201">
            <v>0</v>
          </cell>
          <cell r="CN201">
            <v>0</v>
          </cell>
          <cell r="CO201">
            <v>0</v>
          </cell>
          <cell r="CP201">
            <v>0</v>
          </cell>
          <cell r="CQ201">
            <v>0</v>
          </cell>
          <cell r="CR201">
            <v>0</v>
          </cell>
          <cell r="CS201">
            <v>0</v>
          </cell>
          <cell r="CT201">
            <v>0</v>
          </cell>
          <cell r="CU201">
            <v>0</v>
          </cell>
          <cell r="CW201">
            <v>0</v>
          </cell>
          <cell r="CX201">
            <v>0</v>
          </cell>
          <cell r="CY201">
            <v>0</v>
          </cell>
          <cell r="CZ201">
            <v>0</v>
          </cell>
          <cell r="DA201">
            <v>0</v>
          </cell>
          <cell r="DB201">
            <v>0</v>
          </cell>
          <cell r="DC201">
            <v>0</v>
          </cell>
          <cell r="DD201">
            <v>0</v>
          </cell>
          <cell r="DE201">
            <v>0</v>
          </cell>
          <cell r="DF201">
            <v>0</v>
          </cell>
          <cell r="DG201">
            <v>0</v>
          </cell>
          <cell r="DI201">
            <v>1350000</v>
          </cell>
          <cell r="DJ201">
            <v>1099561.5</v>
          </cell>
          <cell r="DK201">
            <v>0</v>
          </cell>
          <cell r="DL201">
            <v>0</v>
          </cell>
          <cell r="DM201">
            <v>0</v>
          </cell>
          <cell r="DN201">
            <v>0</v>
          </cell>
          <cell r="DO201">
            <v>0</v>
          </cell>
          <cell r="DP201">
            <v>0</v>
          </cell>
          <cell r="DQ201">
            <v>0</v>
          </cell>
          <cell r="DR201">
            <v>0</v>
          </cell>
          <cell r="DS201">
            <v>0</v>
          </cell>
          <cell r="DU201" t="str">
            <v>WCC 4PC-09-005</v>
          </cell>
          <cell r="DV201">
            <v>0</v>
          </cell>
          <cell r="DW201">
            <v>0</v>
          </cell>
          <cell r="DX201">
            <v>1</v>
          </cell>
          <cell r="DY201">
            <v>1066500</v>
          </cell>
          <cell r="DZ201">
            <v>1099561.5</v>
          </cell>
          <cell r="EB201">
            <v>1099561.5</v>
          </cell>
          <cell r="EC201" t="str">
            <v>Def</v>
          </cell>
          <cell r="ED201" t="str">
            <v>Community Service facilities</v>
          </cell>
        </row>
        <row r="202">
          <cell r="D202" t="str">
            <v>PC2100117</v>
          </cell>
          <cell r="E202" t="str">
            <v>Ambrico Studio</v>
          </cell>
          <cell r="F202" t="str">
            <v>Auckland Council</v>
          </cell>
          <cell r="G202" t="str">
            <v>Community development, arts and culture</v>
          </cell>
          <cell r="H202" t="str">
            <v>E165220</v>
          </cell>
          <cell r="I202" t="str">
            <v>Arts and culture west</v>
          </cell>
          <cell r="J202" t="str">
            <v>Lifestyle and culture</v>
          </cell>
          <cell r="K202" t="str">
            <v>Local arts, culture and events services</v>
          </cell>
          <cell r="L202" t="str">
            <v>Local arts and culture facilities</v>
          </cell>
          <cell r="M202" t="str">
            <v>Local activities</v>
          </cell>
          <cell r="N202" t="str">
            <v>Local arts, culture and events services</v>
          </cell>
          <cell r="O202" t="str">
            <v>Local arts and culture facilities</v>
          </cell>
          <cell r="P202" t="str">
            <v>Lifestyle and culture</v>
          </cell>
          <cell r="Q202" t="str">
            <v>Local arts, culture and events services</v>
          </cell>
          <cell r="R202" t="str">
            <v>Local arts and culture facilities</v>
          </cell>
          <cell r="S202" t="str">
            <v>A1211405</v>
          </cell>
          <cell r="T202" t="str">
            <v>A1211405</v>
          </cell>
          <cell r="U202" t="str">
            <v>Local arts and culture facilities</v>
          </cell>
          <cell r="V202" t="str">
            <v>L200</v>
          </cell>
          <cell r="W202" t="str">
            <v>Whau</v>
          </cell>
          <cell r="X202" t="str">
            <v>FY12 - Only</v>
          </cell>
          <cell r="Y202" t="str">
            <v>Expense</v>
          </cell>
          <cell r="Z202">
            <v>20100701</v>
          </cell>
          <cell r="AA202">
            <v>20120630</v>
          </cell>
          <cell r="AB202">
            <v>2</v>
          </cell>
          <cell r="AC202" t="str">
            <v>Discrete</v>
          </cell>
          <cell r="AD202">
            <v>0</v>
          </cell>
          <cell r="AE202">
            <v>0</v>
          </cell>
          <cell r="AF202">
            <v>0</v>
          </cell>
          <cell r="AG202">
            <v>1</v>
          </cell>
          <cell r="AH202">
            <v>14</v>
          </cell>
          <cell r="AI202" t="str">
            <v>Art Facilities</v>
          </cell>
          <cell r="AJ202" t="str">
            <v>Other assets (Capex)</v>
          </cell>
          <cell r="AK202">
            <v>50</v>
          </cell>
          <cell r="AP202">
            <v>1</v>
          </cell>
          <cell r="AS202">
            <v>196134</v>
          </cell>
          <cell r="BD202">
            <v>3.3000000000000002E-2</v>
          </cell>
          <cell r="BE202">
            <v>6.7088999999999732E-2</v>
          </cell>
          <cell r="BF202">
            <v>0.10230293699999971</v>
          </cell>
          <cell r="BG202">
            <v>0.14088353979499968</v>
          </cell>
          <cell r="BH202">
            <v>0.18195534722761963</v>
          </cell>
          <cell r="BI202">
            <v>0.21859596299167583</v>
          </cell>
          <cell r="BJ202">
            <v>0.25637243784441766</v>
          </cell>
          <cell r="BK202">
            <v>0.29783272829328333</v>
          </cell>
          <cell r="BL202">
            <v>0.3445547065118415</v>
          </cell>
          <cell r="BM202">
            <v>0.39295867594626777</v>
          </cell>
          <cell r="BN202">
            <v>0</v>
          </cell>
          <cell r="BO202">
            <v>0</v>
          </cell>
          <cell r="BP202">
            <v>0</v>
          </cell>
          <cell r="BQ202">
            <v>0</v>
          </cell>
          <cell r="BR202">
            <v>0</v>
          </cell>
          <cell r="BS202">
            <v>0</v>
          </cell>
          <cell r="BT202">
            <v>0</v>
          </cell>
          <cell r="BU202">
            <v>0</v>
          </cell>
          <cell r="BV202">
            <v>0</v>
          </cell>
          <cell r="BW202">
            <v>0</v>
          </cell>
          <cell r="BX202">
            <v>0</v>
          </cell>
          <cell r="BY202">
            <v>196134</v>
          </cell>
          <cell r="BZ202">
            <v>0</v>
          </cell>
          <cell r="CA202">
            <v>0</v>
          </cell>
          <cell r="CB202">
            <v>0</v>
          </cell>
          <cell r="CC202">
            <v>0</v>
          </cell>
          <cell r="CD202">
            <v>0</v>
          </cell>
          <cell r="CE202">
            <v>0</v>
          </cell>
          <cell r="CF202">
            <v>0</v>
          </cell>
          <cell r="CG202">
            <v>0</v>
          </cell>
          <cell r="CH202">
            <v>0</v>
          </cell>
          <cell r="CI202">
            <v>0</v>
          </cell>
          <cell r="CK202">
            <v>0</v>
          </cell>
          <cell r="CL202">
            <v>0</v>
          </cell>
          <cell r="CM202">
            <v>0</v>
          </cell>
          <cell r="CN202">
            <v>0</v>
          </cell>
          <cell r="CO202">
            <v>0</v>
          </cell>
          <cell r="CP202">
            <v>0</v>
          </cell>
          <cell r="CQ202">
            <v>0</v>
          </cell>
          <cell r="CR202">
            <v>0</v>
          </cell>
          <cell r="CS202">
            <v>0</v>
          </cell>
          <cell r="CT202">
            <v>0</v>
          </cell>
          <cell r="CU202">
            <v>0</v>
          </cell>
          <cell r="CW202">
            <v>0</v>
          </cell>
          <cell r="CX202">
            <v>0</v>
          </cell>
          <cell r="CY202">
            <v>0</v>
          </cell>
          <cell r="CZ202">
            <v>0</v>
          </cell>
          <cell r="DA202">
            <v>0</v>
          </cell>
          <cell r="DB202">
            <v>0</v>
          </cell>
          <cell r="DC202">
            <v>0</v>
          </cell>
          <cell r="DD202">
            <v>0</v>
          </cell>
          <cell r="DE202">
            <v>0</v>
          </cell>
          <cell r="DF202">
            <v>0</v>
          </cell>
          <cell r="DG202">
            <v>0</v>
          </cell>
          <cell r="DI202">
            <v>196134</v>
          </cell>
          <cell r="DJ202">
            <v>0</v>
          </cell>
          <cell r="DK202">
            <v>0</v>
          </cell>
          <cell r="DL202">
            <v>0</v>
          </cell>
          <cell r="DM202">
            <v>0</v>
          </cell>
          <cell r="DN202">
            <v>0</v>
          </cell>
          <cell r="DO202">
            <v>0</v>
          </cell>
          <cell r="DP202">
            <v>0</v>
          </cell>
          <cell r="DQ202">
            <v>0</v>
          </cell>
          <cell r="DR202">
            <v>0</v>
          </cell>
          <cell r="DS202">
            <v>0</v>
          </cell>
          <cell r="DU202" t="str">
            <v>WCC 4PC-11-001</v>
          </cell>
          <cell r="DV202">
            <v>0</v>
          </cell>
          <cell r="DW202">
            <v>0</v>
          </cell>
          <cell r="DX202">
            <v>1</v>
          </cell>
          <cell r="DY202">
            <v>0</v>
          </cell>
          <cell r="DZ202">
            <v>0</v>
          </cell>
          <cell r="EB202">
            <v>0</v>
          </cell>
          <cell r="EC202" t="str">
            <v>Def</v>
          </cell>
          <cell r="ED202" t="str">
            <v>Community Service facilities</v>
          </cell>
        </row>
        <row r="203">
          <cell r="D203" t="str">
            <v>PC2110005</v>
          </cell>
          <cell r="E203" t="str">
            <v>Events Equipment</v>
          </cell>
          <cell r="F203" t="str">
            <v>Auckland Council</v>
          </cell>
          <cell r="G203" t="str">
            <v>Community development, arts and culture</v>
          </cell>
          <cell r="H203" t="str">
            <v>E165305</v>
          </cell>
          <cell r="I203" t="str">
            <v>Events management team</v>
          </cell>
          <cell r="J203" t="str">
            <v>Lifestyle and culture</v>
          </cell>
          <cell r="K203" t="str">
            <v>Regional arts, culture and events services</v>
          </cell>
          <cell r="L203" t="str">
            <v>Regional events</v>
          </cell>
          <cell r="M203" t="str">
            <v>Lifestyle and culture</v>
          </cell>
          <cell r="N203" t="str">
            <v>Regional arts, culture and events services</v>
          </cell>
          <cell r="O203" t="str">
            <v>Regional events</v>
          </cell>
          <cell r="P203" t="str">
            <v>Lifestyle and culture</v>
          </cell>
          <cell r="Q203" t="str">
            <v>Regional arts, culture and events services</v>
          </cell>
          <cell r="R203" t="str">
            <v>Regional events</v>
          </cell>
          <cell r="S203" t="str">
            <v>A1221105</v>
          </cell>
          <cell r="T203" t="str">
            <v>A1221105</v>
          </cell>
          <cell r="U203" t="str">
            <v>Regional events</v>
          </cell>
          <cell r="V203" t="str">
            <v>L050</v>
          </cell>
          <cell r="W203" t="str">
            <v>Regional</v>
          </cell>
          <cell r="X203" t="str">
            <v>PL43780</v>
          </cell>
          <cell r="Y203" t="str">
            <v>Expense</v>
          </cell>
          <cell r="Z203">
            <v>20120701</v>
          </cell>
          <cell r="AA203">
            <v>20220630</v>
          </cell>
          <cell r="AB203">
            <v>1</v>
          </cell>
          <cell r="AC203" t="str">
            <v>Programme</v>
          </cell>
          <cell r="AD203">
            <v>0</v>
          </cell>
          <cell r="AE203">
            <v>0</v>
          </cell>
          <cell r="AF203">
            <v>0</v>
          </cell>
          <cell r="AG203">
            <v>1</v>
          </cell>
          <cell r="AH203">
            <v>27</v>
          </cell>
          <cell r="AI203" t="str">
            <v>No AMP</v>
          </cell>
          <cell r="AJ203" t="str">
            <v>Plant and equipment (Capex)</v>
          </cell>
          <cell r="AK203">
            <v>10</v>
          </cell>
          <cell r="AM203">
            <v>1</v>
          </cell>
          <cell r="AT203">
            <v>25000</v>
          </cell>
          <cell r="AU203">
            <v>30000</v>
          </cell>
          <cell r="AV203">
            <v>30000</v>
          </cell>
          <cell r="AW203">
            <v>30000</v>
          </cell>
          <cell r="AX203">
            <v>35000</v>
          </cell>
          <cell r="AY203">
            <v>35000</v>
          </cell>
          <cell r="AZ203">
            <v>35000</v>
          </cell>
          <cell r="BA203">
            <v>35000</v>
          </cell>
          <cell r="BB203">
            <v>35000</v>
          </cell>
          <cell r="BC203">
            <v>35000</v>
          </cell>
          <cell r="BD203">
            <v>3.3000000000000002E-2</v>
          </cell>
          <cell r="BE203">
            <v>6.7088999999999732E-2</v>
          </cell>
          <cell r="BF203">
            <v>0.10230293699999971</v>
          </cell>
          <cell r="BG203">
            <v>0.14088353979499968</v>
          </cell>
          <cell r="BH203">
            <v>0.18195534722761963</v>
          </cell>
          <cell r="BI203">
            <v>0.21859596299167583</v>
          </cell>
          <cell r="BJ203">
            <v>0.25637243784441766</v>
          </cell>
          <cell r="BK203">
            <v>0.29783272829328333</v>
          </cell>
          <cell r="BL203">
            <v>0.3445547065118415</v>
          </cell>
          <cell r="BM203">
            <v>0.39295867594626777</v>
          </cell>
          <cell r="BN203">
            <v>0</v>
          </cell>
          <cell r="BO203">
            <v>825</v>
          </cell>
          <cell r="BP203">
            <v>2012.6699999999919</v>
          </cell>
          <cell r="BQ203">
            <v>3069.088109999991</v>
          </cell>
          <cell r="BR203">
            <v>4226.5061938499903</v>
          </cell>
          <cell r="BS203">
            <v>6368.4371529666869</v>
          </cell>
          <cell r="BT203">
            <v>7650.8587047086539</v>
          </cell>
          <cell r="BU203">
            <v>8973.0353245546175</v>
          </cell>
          <cell r="BV203">
            <v>10424.145490264917</v>
          </cell>
          <cell r="BW203">
            <v>12059.414727914453</v>
          </cell>
          <cell r="BX203">
            <v>13753.553658119372</v>
          </cell>
          <cell r="BY203">
            <v>0</v>
          </cell>
          <cell r="BZ203">
            <v>25825</v>
          </cell>
          <cell r="CA203">
            <v>32012.669999999991</v>
          </cell>
          <cell r="CB203">
            <v>33069.08810999999</v>
          </cell>
          <cell r="CC203">
            <v>34226.506193849993</v>
          </cell>
          <cell r="CD203">
            <v>41368.43715296669</v>
          </cell>
          <cell r="CE203">
            <v>42650.858704708655</v>
          </cell>
          <cell r="CF203">
            <v>43973.035324554614</v>
          </cell>
          <cell r="CG203">
            <v>45424.145490264913</v>
          </cell>
          <cell r="CH203">
            <v>47059.414727914453</v>
          </cell>
          <cell r="CI203">
            <v>48753.553658119374</v>
          </cell>
          <cell r="CK203">
            <v>0</v>
          </cell>
          <cell r="CL203">
            <v>0</v>
          </cell>
          <cell r="CM203">
            <v>0</v>
          </cell>
          <cell r="CN203">
            <v>0</v>
          </cell>
          <cell r="CO203">
            <v>0</v>
          </cell>
          <cell r="CP203">
            <v>0</v>
          </cell>
          <cell r="CQ203">
            <v>0</v>
          </cell>
          <cell r="CR203">
            <v>0</v>
          </cell>
          <cell r="CS203">
            <v>0</v>
          </cell>
          <cell r="CT203">
            <v>0</v>
          </cell>
          <cell r="CU203">
            <v>0</v>
          </cell>
          <cell r="CW203">
            <v>0</v>
          </cell>
          <cell r="CX203">
            <v>0</v>
          </cell>
          <cell r="CY203">
            <v>0</v>
          </cell>
          <cell r="CZ203">
            <v>0</v>
          </cell>
          <cell r="DA203">
            <v>0</v>
          </cell>
          <cell r="DB203">
            <v>0</v>
          </cell>
          <cell r="DC203">
            <v>0</v>
          </cell>
          <cell r="DD203">
            <v>0</v>
          </cell>
          <cell r="DE203">
            <v>0</v>
          </cell>
          <cell r="DF203">
            <v>0</v>
          </cell>
          <cell r="DG203">
            <v>0</v>
          </cell>
          <cell r="DI203">
            <v>0</v>
          </cell>
          <cell r="DJ203">
            <v>25825</v>
          </cell>
          <cell r="DK203">
            <v>32012.669999999991</v>
          </cell>
          <cell r="DL203">
            <v>33069.08810999999</v>
          </cell>
          <cell r="DM203">
            <v>34226.506193849993</v>
          </cell>
          <cell r="DN203">
            <v>41368.43715296669</v>
          </cell>
          <cell r="DO203">
            <v>42650.858704708655</v>
          </cell>
          <cell r="DP203">
            <v>43973.035324554614</v>
          </cell>
          <cell r="DQ203">
            <v>45424.145490264913</v>
          </cell>
          <cell r="DR203">
            <v>47059.414727914453</v>
          </cell>
          <cell r="DS203">
            <v>48753.553658119374</v>
          </cell>
          <cell r="DU203" t="str">
            <v>WCC 4PC-07-085</v>
          </cell>
          <cell r="DV203">
            <v>0</v>
          </cell>
          <cell r="DW203">
            <v>0</v>
          </cell>
          <cell r="DX203">
            <v>2</v>
          </cell>
          <cell r="DY203">
            <v>325000</v>
          </cell>
          <cell r="DZ203">
            <v>394362.70936237869</v>
          </cell>
          <cell r="EB203">
            <v>394362.70936237869</v>
          </cell>
          <cell r="EC203" t="str">
            <v>Def</v>
          </cell>
          <cell r="ED203" t="str">
            <v>nonDC</v>
          </cell>
        </row>
        <row r="204">
          <cell r="D204" t="str">
            <v>PC2110005</v>
          </cell>
          <cell r="E204" t="str">
            <v>Events Equipment</v>
          </cell>
          <cell r="F204" t="str">
            <v>Auckland Council</v>
          </cell>
          <cell r="G204" t="str">
            <v>Community development, arts and culture</v>
          </cell>
          <cell r="H204" t="str">
            <v>E165305</v>
          </cell>
          <cell r="I204" t="str">
            <v>Events management team</v>
          </cell>
          <cell r="J204" t="str">
            <v>Lifestyle and culture</v>
          </cell>
          <cell r="K204" t="str">
            <v>Regional arts, culture and events services</v>
          </cell>
          <cell r="L204" t="str">
            <v>Regional events</v>
          </cell>
          <cell r="M204" t="str">
            <v>Lifestyle and culture</v>
          </cell>
          <cell r="N204" t="str">
            <v>Regional event facilities</v>
          </cell>
          <cell r="O204" t="str">
            <v>Regional event facility and stadium support</v>
          </cell>
          <cell r="P204" t="str">
            <v>Lifestyle and culture</v>
          </cell>
          <cell r="Q204" t="str">
            <v>Regional event facilities</v>
          </cell>
          <cell r="R204" t="str">
            <v>Regional event facility and stadium support</v>
          </cell>
          <cell r="S204" t="str">
            <v>A1221525</v>
          </cell>
          <cell r="T204" t="str">
            <v>A1221105</v>
          </cell>
          <cell r="U204" t="str">
            <v>Regional events</v>
          </cell>
          <cell r="V204" t="str">
            <v>L050</v>
          </cell>
          <cell r="W204" t="str">
            <v>Regional</v>
          </cell>
          <cell r="X204" t="str">
            <v>FY12 - Only</v>
          </cell>
          <cell r="Y204" t="str">
            <v>Expense</v>
          </cell>
          <cell r="Z204">
            <v>20070701</v>
          </cell>
          <cell r="AA204">
            <v>20120630</v>
          </cell>
          <cell r="AB204">
            <v>1</v>
          </cell>
          <cell r="AC204" t="str">
            <v>Programme</v>
          </cell>
          <cell r="AD204">
            <v>0</v>
          </cell>
          <cell r="AE204">
            <v>0</v>
          </cell>
          <cell r="AF204">
            <v>0</v>
          </cell>
          <cell r="AG204">
            <v>1</v>
          </cell>
          <cell r="AH204">
            <v>3</v>
          </cell>
          <cell r="AI204" t="str">
            <v>Corporate Property</v>
          </cell>
          <cell r="AJ204" t="str">
            <v>Plant and equipment (Capex)</v>
          </cell>
          <cell r="AK204">
            <v>10</v>
          </cell>
          <cell r="AP204">
            <v>1</v>
          </cell>
          <cell r="AS204">
            <v>41873</v>
          </cell>
          <cell r="BD204">
            <v>3.3000000000000002E-2</v>
          </cell>
          <cell r="BE204">
            <v>6.7088999999999732E-2</v>
          </cell>
          <cell r="BF204">
            <v>0.10230293699999971</v>
          </cell>
          <cell r="BG204">
            <v>0.14088353979499968</v>
          </cell>
          <cell r="BH204">
            <v>0.18195534722761963</v>
          </cell>
          <cell r="BI204">
            <v>0.21859596299167583</v>
          </cell>
          <cell r="BJ204">
            <v>0.25637243784441766</v>
          </cell>
          <cell r="BK204">
            <v>0.29783272829328333</v>
          </cell>
          <cell r="BL204">
            <v>0.3445547065118415</v>
          </cell>
          <cell r="BM204">
            <v>0.39295867594626777</v>
          </cell>
          <cell r="BN204">
            <v>0</v>
          </cell>
          <cell r="BO204">
            <v>0</v>
          </cell>
          <cell r="BP204">
            <v>0</v>
          </cell>
          <cell r="BQ204">
            <v>0</v>
          </cell>
          <cell r="BR204">
            <v>0</v>
          </cell>
          <cell r="BS204">
            <v>0</v>
          </cell>
          <cell r="BT204">
            <v>0</v>
          </cell>
          <cell r="BU204">
            <v>0</v>
          </cell>
          <cell r="BV204">
            <v>0</v>
          </cell>
          <cell r="BW204">
            <v>0</v>
          </cell>
          <cell r="BX204">
            <v>0</v>
          </cell>
          <cell r="BY204">
            <v>41873</v>
          </cell>
          <cell r="BZ204">
            <v>0</v>
          </cell>
          <cell r="CA204">
            <v>0</v>
          </cell>
          <cell r="CB204">
            <v>0</v>
          </cell>
          <cell r="CC204">
            <v>0</v>
          </cell>
          <cell r="CD204">
            <v>0</v>
          </cell>
          <cell r="CE204">
            <v>0</v>
          </cell>
          <cell r="CF204">
            <v>0</v>
          </cell>
          <cell r="CG204">
            <v>0</v>
          </cell>
          <cell r="CH204">
            <v>0</v>
          </cell>
          <cell r="CI204">
            <v>0</v>
          </cell>
          <cell r="CK204">
            <v>0</v>
          </cell>
          <cell r="CL204">
            <v>0</v>
          </cell>
          <cell r="CM204">
            <v>0</v>
          </cell>
          <cell r="CN204">
            <v>0</v>
          </cell>
          <cell r="CO204">
            <v>0</v>
          </cell>
          <cell r="CP204">
            <v>0</v>
          </cell>
          <cell r="CQ204">
            <v>0</v>
          </cell>
          <cell r="CR204">
            <v>0</v>
          </cell>
          <cell r="CS204">
            <v>0</v>
          </cell>
          <cell r="CT204">
            <v>0</v>
          </cell>
          <cell r="CU204">
            <v>0</v>
          </cell>
          <cell r="CW204">
            <v>0</v>
          </cell>
          <cell r="CX204">
            <v>0</v>
          </cell>
          <cell r="CY204">
            <v>0</v>
          </cell>
          <cell r="CZ204">
            <v>0</v>
          </cell>
          <cell r="DA204">
            <v>0</v>
          </cell>
          <cell r="DB204">
            <v>0</v>
          </cell>
          <cell r="DC204">
            <v>0</v>
          </cell>
          <cell r="DD204">
            <v>0</v>
          </cell>
          <cell r="DE204">
            <v>0</v>
          </cell>
          <cell r="DF204">
            <v>0</v>
          </cell>
          <cell r="DG204">
            <v>0</v>
          </cell>
          <cell r="DI204">
            <v>41873</v>
          </cell>
          <cell r="DJ204">
            <v>0</v>
          </cell>
          <cell r="DK204">
            <v>0</v>
          </cell>
          <cell r="DL204">
            <v>0</v>
          </cell>
          <cell r="DM204">
            <v>0</v>
          </cell>
          <cell r="DN204">
            <v>0</v>
          </cell>
          <cell r="DO204">
            <v>0</v>
          </cell>
          <cell r="DP204">
            <v>0</v>
          </cell>
          <cell r="DQ204">
            <v>0</v>
          </cell>
          <cell r="DR204">
            <v>0</v>
          </cell>
          <cell r="DS204">
            <v>0</v>
          </cell>
          <cell r="DU204" t="str">
            <v>WCC 4PC-07-085</v>
          </cell>
          <cell r="DV204">
            <v>0</v>
          </cell>
          <cell r="DW204">
            <v>0</v>
          </cell>
          <cell r="DX204">
            <v>2</v>
          </cell>
          <cell r="DY204">
            <v>0</v>
          </cell>
          <cell r="DZ204">
            <v>0</v>
          </cell>
          <cell r="EB204">
            <v>0</v>
          </cell>
          <cell r="EC204" t="str">
            <v>Def</v>
          </cell>
          <cell r="ED204" t="str">
            <v>nonDC</v>
          </cell>
        </row>
        <row r="205">
          <cell r="D205" t="str">
            <v>PC2110100</v>
          </cell>
          <cell r="E205" t="str">
            <v>City Banner Programme (Manukau)</v>
          </cell>
          <cell r="F205" t="str">
            <v>Auckland Council</v>
          </cell>
          <cell r="G205" t="str">
            <v>Community development, arts and culture</v>
          </cell>
          <cell r="H205" t="str">
            <v>E165325</v>
          </cell>
          <cell r="I205" t="str">
            <v>Community events south</v>
          </cell>
          <cell r="J205" t="str">
            <v>Lifestyle and culture</v>
          </cell>
          <cell r="K205" t="str">
            <v>Local arts, culture and events services</v>
          </cell>
          <cell r="L205" t="str">
            <v>Local events</v>
          </cell>
          <cell r="M205" t="str">
            <v>Local activities</v>
          </cell>
          <cell r="N205" t="str">
            <v>Local arts, culture and events services</v>
          </cell>
          <cell r="O205" t="str">
            <v>Local events</v>
          </cell>
          <cell r="P205" t="str">
            <v>Lifestyle and culture</v>
          </cell>
          <cell r="Q205" t="str">
            <v>Local arts, culture and events services</v>
          </cell>
          <cell r="R205" t="str">
            <v>Local events</v>
          </cell>
          <cell r="S205" t="str">
            <v>A1221205</v>
          </cell>
          <cell r="T205" t="str">
            <v>A1221205</v>
          </cell>
          <cell r="U205" t="str">
            <v>Local events</v>
          </cell>
          <cell r="V205" t="str">
            <v>L210</v>
          </cell>
          <cell r="W205" t="str">
            <v>Other (Unallocated)</v>
          </cell>
          <cell r="X205" t="str">
            <v>PL43780</v>
          </cell>
          <cell r="Y205" t="str">
            <v>Expense</v>
          </cell>
          <cell r="Z205">
            <v>20120701</v>
          </cell>
          <cell r="AA205">
            <v>20190630</v>
          </cell>
          <cell r="AB205">
            <v>1</v>
          </cell>
          <cell r="AC205" t="str">
            <v>Programme</v>
          </cell>
          <cell r="AD205">
            <v>0</v>
          </cell>
          <cell r="AE205">
            <v>0</v>
          </cell>
          <cell r="AF205">
            <v>0</v>
          </cell>
          <cell r="AG205">
            <v>1</v>
          </cell>
          <cell r="AH205">
            <v>14</v>
          </cell>
          <cell r="AI205" t="str">
            <v>Art Facilities</v>
          </cell>
          <cell r="AJ205" t="str">
            <v>Plant and equipment (Capex)</v>
          </cell>
          <cell r="AK205">
            <v>10</v>
          </cell>
          <cell r="AM205">
            <v>1</v>
          </cell>
          <cell r="AT205">
            <v>106995.47211</v>
          </cell>
          <cell r="AU205">
            <v>50021.265760000002</v>
          </cell>
          <cell r="AV205">
            <v>49984.904900000001</v>
          </cell>
          <cell r="AW205">
            <v>50012.449269999997</v>
          </cell>
          <cell r="AX205">
            <v>50009.903469999997</v>
          </cell>
          <cell r="AY205">
            <v>49982.19182</v>
          </cell>
          <cell r="AZ205">
            <v>50005.258500000004</v>
          </cell>
          <cell r="BD205">
            <v>3.3000000000000002E-2</v>
          </cell>
          <cell r="BE205">
            <v>6.7088999999999732E-2</v>
          </cell>
          <cell r="BF205">
            <v>0.10230293699999971</v>
          </cell>
          <cell r="BG205">
            <v>0.14088353979499968</v>
          </cell>
          <cell r="BH205">
            <v>0.18195534722761963</v>
          </cell>
          <cell r="BI205">
            <v>0.21859596299167583</v>
          </cell>
          <cell r="BJ205">
            <v>0.25637243784441766</v>
          </cell>
          <cell r="BK205">
            <v>0.29783272829328333</v>
          </cell>
          <cell r="BL205">
            <v>0.3445547065118415</v>
          </cell>
          <cell r="BM205">
            <v>0.39295867594626777</v>
          </cell>
          <cell r="BN205">
            <v>0</v>
          </cell>
          <cell r="BO205">
            <v>3530.8505796300001</v>
          </cell>
          <cell r="BP205">
            <v>3355.8766985726265</v>
          </cell>
          <cell r="BQ205">
            <v>5113.6025769356766</v>
          </cell>
          <cell r="BR205">
            <v>7045.9308869754477</v>
          </cell>
          <cell r="BS205">
            <v>9099.5693507035903</v>
          </cell>
          <cell r="BT205">
            <v>10925.905353327562</v>
          </cell>
          <cell r="BU205">
            <v>12819.970026685289</v>
          </cell>
          <cell r="BV205">
            <v>0</v>
          </cell>
          <cell r="BW205">
            <v>0</v>
          </cell>
          <cell r="BX205">
            <v>0</v>
          </cell>
          <cell r="BY205">
            <v>0</v>
          </cell>
          <cell r="BZ205">
            <v>110526.32268963</v>
          </cell>
          <cell r="CA205">
            <v>53377.142458572627</v>
          </cell>
          <cell r="CB205">
            <v>55098.50747693568</v>
          </cell>
          <cell r="CC205">
            <v>57058.380156975443</v>
          </cell>
          <cell r="CD205">
            <v>59109.472820703588</v>
          </cell>
          <cell r="CE205">
            <v>60908.097173327566</v>
          </cell>
          <cell r="CF205">
            <v>62825.228526685292</v>
          </cell>
          <cell r="CG205">
            <v>0</v>
          </cell>
          <cell r="CH205">
            <v>0</v>
          </cell>
          <cell r="CI205">
            <v>0</v>
          </cell>
          <cell r="CK205">
            <v>0</v>
          </cell>
          <cell r="CL205">
            <v>0</v>
          </cell>
          <cell r="CM205">
            <v>0</v>
          </cell>
          <cell r="CN205">
            <v>0</v>
          </cell>
          <cell r="CO205">
            <v>0</v>
          </cell>
          <cell r="CP205">
            <v>0</v>
          </cell>
          <cell r="CQ205">
            <v>0</v>
          </cell>
          <cell r="CR205">
            <v>0</v>
          </cell>
          <cell r="CS205">
            <v>0</v>
          </cell>
          <cell r="CT205">
            <v>0</v>
          </cell>
          <cell r="CU205">
            <v>0</v>
          </cell>
          <cell r="CW205">
            <v>0</v>
          </cell>
          <cell r="CX205">
            <v>0</v>
          </cell>
          <cell r="CY205">
            <v>0</v>
          </cell>
          <cell r="CZ205">
            <v>0</v>
          </cell>
          <cell r="DA205">
            <v>0</v>
          </cell>
          <cell r="DB205">
            <v>0</v>
          </cell>
          <cell r="DC205">
            <v>0</v>
          </cell>
          <cell r="DD205">
            <v>0</v>
          </cell>
          <cell r="DE205">
            <v>0</v>
          </cell>
          <cell r="DF205">
            <v>0</v>
          </cell>
          <cell r="DG205">
            <v>0</v>
          </cell>
          <cell r="DI205">
            <v>0</v>
          </cell>
          <cell r="DJ205">
            <v>110526.32268963</v>
          </cell>
          <cell r="DK205">
            <v>53377.142458572627</v>
          </cell>
          <cell r="DL205">
            <v>55098.50747693568</v>
          </cell>
          <cell r="DM205">
            <v>57058.380156975443</v>
          </cell>
          <cell r="DN205">
            <v>59109.472820703588</v>
          </cell>
          <cell r="DO205">
            <v>60908.097173327566</v>
          </cell>
          <cell r="DP205">
            <v>62825.228526685292</v>
          </cell>
          <cell r="DQ205">
            <v>0</v>
          </cell>
          <cell r="DR205">
            <v>0</v>
          </cell>
          <cell r="DS205">
            <v>0</v>
          </cell>
          <cell r="DU205" t="str">
            <v>MCC 0223CSD00040</v>
          </cell>
          <cell r="DV205">
            <v>0</v>
          </cell>
          <cell r="DW205">
            <v>0</v>
          </cell>
          <cell r="DX205">
            <v>2</v>
          </cell>
          <cell r="DY205">
            <v>407011.44583000004</v>
          </cell>
          <cell r="DZ205">
            <v>458903.1513028302</v>
          </cell>
          <cell r="EB205">
            <v>458903.1513028302</v>
          </cell>
          <cell r="EC205" t="str">
            <v>Def</v>
          </cell>
          <cell r="ED205" t="str">
            <v>nonDC</v>
          </cell>
        </row>
        <row r="206">
          <cell r="D206" t="str">
            <v>PC2110100</v>
          </cell>
          <cell r="E206" t="str">
            <v>City Banner Programme (Manukau)</v>
          </cell>
          <cell r="F206" t="str">
            <v>Auckland Council</v>
          </cell>
          <cell r="G206" t="str">
            <v>Community development, arts and culture</v>
          </cell>
          <cell r="H206" t="str">
            <v>E165325</v>
          </cell>
          <cell r="I206" t="str">
            <v>Community events south</v>
          </cell>
          <cell r="J206" t="str">
            <v>Lifestyle and culture</v>
          </cell>
          <cell r="K206" t="str">
            <v>Local arts, culture and events services</v>
          </cell>
          <cell r="L206" t="str">
            <v>Local events</v>
          </cell>
          <cell r="M206" t="str">
            <v>Local activities</v>
          </cell>
          <cell r="N206" t="str">
            <v>Local arts, culture and events services</v>
          </cell>
          <cell r="O206" t="str">
            <v>Local events</v>
          </cell>
          <cell r="P206" t="str">
            <v>Corporate support</v>
          </cell>
          <cell r="Q206" t="str">
            <v>Archived Activities</v>
          </cell>
          <cell r="R206" t="str">
            <v>Local event facilities</v>
          </cell>
          <cell r="S206" t="str">
            <v>A1221605</v>
          </cell>
          <cell r="T206" t="str">
            <v>A1221205</v>
          </cell>
          <cell r="U206" t="str">
            <v>Local event facilities</v>
          </cell>
          <cell r="V206" t="str">
            <v>L210</v>
          </cell>
          <cell r="W206" t="str">
            <v>Other (Unallocated)</v>
          </cell>
          <cell r="X206" t="str">
            <v>FY12 - Only</v>
          </cell>
          <cell r="Y206" t="str">
            <v>Expense</v>
          </cell>
          <cell r="Z206">
            <v>20100701</v>
          </cell>
          <cell r="AA206">
            <v>20120630</v>
          </cell>
          <cell r="AB206">
            <v>1</v>
          </cell>
          <cell r="AC206" t="str">
            <v>Programme</v>
          </cell>
          <cell r="AD206">
            <v>0</v>
          </cell>
          <cell r="AE206">
            <v>0</v>
          </cell>
          <cell r="AF206">
            <v>0</v>
          </cell>
          <cell r="AG206">
            <v>1</v>
          </cell>
          <cell r="AH206">
            <v>5</v>
          </cell>
          <cell r="AI206" t="str">
            <v>Community Facilities</v>
          </cell>
          <cell r="AJ206" t="str">
            <v>Plant and equipment (Capex)</v>
          </cell>
          <cell r="AK206">
            <v>10</v>
          </cell>
          <cell r="AP206">
            <v>1</v>
          </cell>
          <cell r="AS206">
            <v>105764.36</v>
          </cell>
          <cell r="BD206">
            <v>3.3000000000000002E-2</v>
          </cell>
          <cell r="BE206">
            <v>6.7088999999999732E-2</v>
          </cell>
          <cell r="BF206">
            <v>0.10230293699999971</v>
          </cell>
          <cell r="BG206">
            <v>0.14088353979499968</v>
          </cell>
          <cell r="BH206">
            <v>0.18195534722761963</v>
          </cell>
          <cell r="BI206">
            <v>0.21859596299167583</v>
          </cell>
          <cell r="BJ206">
            <v>0.25637243784441766</v>
          </cell>
          <cell r="BK206">
            <v>0.29783272829328333</v>
          </cell>
          <cell r="BL206">
            <v>0.3445547065118415</v>
          </cell>
          <cell r="BM206">
            <v>0.39295867594626777</v>
          </cell>
          <cell r="BN206">
            <v>0</v>
          </cell>
          <cell r="BO206">
            <v>0</v>
          </cell>
          <cell r="BP206">
            <v>0</v>
          </cell>
          <cell r="BQ206">
            <v>0</v>
          </cell>
          <cell r="BR206">
            <v>0</v>
          </cell>
          <cell r="BS206">
            <v>0</v>
          </cell>
          <cell r="BT206">
            <v>0</v>
          </cell>
          <cell r="BU206">
            <v>0</v>
          </cell>
          <cell r="BV206">
            <v>0</v>
          </cell>
          <cell r="BW206">
            <v>0</v>
          </cell>
          <cell r="BX206">
            <v>0</v>
          </cell>
          <cell r="BY206">
            <v>105764.36</v>
          </cell>
          <cell r="BZ206">
            <v>0</v>
          </cell>
          <cell r="CA206">
            <v>0</v>
          </cell>
          <cell r="CB206">
            <v>0</v>
          </cell>
          <cell r="CC206">
            <v>0</v>
          </cell>
          <cell r="CD206">
            <v>0</v>
          </cell>
          <cell r="CE206">
            <v>0</v>
          </cell>
          <cell r="CF206">
            <v>0</v>
          </cell>
          <cell r="CG206">
            <v>0</v>
          </cell>
          <cell r="CH206">
            <v>0</v>
          </cell>
          <cell r="CI206">
            <v>0</v>
          </cell>
          <cell r="CK206">
            <v>0</v>
          </cell>
          <cell r="CL206">
            <v>0</v>
          </cell>
          <cell r="CM206">
            <v>0</v>
          </cell>
          <cell r="CN206">
            <v>0</v>
          </cell>
          <cell r="CO206">
            <v>0</v>
          </cell>
          <cell r="CP206">
            <v>0</v>
          </cell>
          <cell r="CQ206">
            <v>0</v>
          </cell>
          <cell r="CR206">
            <v>0</v>
          </cell>
          <cell r="CS206">
            <v>0</v>
          </cell>
          <cell r="CT206">
            <v>0</v>
          </cell>
          <cell r="CU206">
            <v>0</v>
          </cell>
          <cell r="CW206">
            <v>0</v>
          </cell>
          <cell r="CX206">
            <v>0</v>
          </cell>
          <cell r="CY206">
            <v>0</v>
          </cell>
          <cell r="CZ206">
            <v>0</v>
          </cell>
          <cell r="DA206">
            <v>0</v>
          </cell>
          <cell r="DB206">
            <v>0</v>
          </cell>
          <cell r="DC206">
            <v>0</v>
          </cell>
          <cell r="DD206">
            <v>0</v>
          </cell>
          <cell r="DE206">
            <v>0</v>
          </cell>
          <cell r="DF206">
            <v>0</v>
          </cell>
          <cell r="DG206">
            <v>0</v>
          </cell>
          <cell r="DI206">
            <v>105764.36</v>
          </cell>
          <cell r="DJ206">
            <v>0</v>
          </cell>
          <cell r="DK206">
            <v>0</v>
          </cell>
          <cell r="DL206">
            <v>0</v>
          </cell>
          <cell r="DM206">
            <v>0</v>
          </cell>
          <cell r="DN206">
            <v>0</v>
          </cell>
          <cell r="DO206">
            <v>0</v>
          </cell>
          <cell r="DP206">
            <v>0</v>
          </cell>
          <cell r="DQ206">
            <v>0</v>
          </cell>
          <cell r="DR206">
            <v>0</v>
          </cell>
          <cell r="DS206">
            <v>0</v>
          </cell>
          <cell r="DU206" t="str">
            <v>MCC 0223CSD00040</v>
          </cell>
          <cell r="DV206">
            <v>0</v>
          </cell>
          <cell r="DW206">
            <v>0</v>
          </cell>
          <cell r="DX206">
            <v>2</v>
          </cell>
          <cell r="DY206">
            <v>0</v>
          </cell>
          <cell r="DZ206">
            <v>0</v>
          </cell>
          <cell r="EB206">
            <v>0</v>
          </cell>
          <cell r="EC206" t="str">
            <v>Def</v>
          </cell>
          <cell r="ED206" t="str">
            <v>nonDC</v>
          </cell>
        </row>
        <row r="207">
          <cell r="D207" t="str">
            <v>PC2130153</v>
          </cell>
          <cell r="E207" t="str">
            <v>Halls Access</v>
          </cell>
          <cell r="F207" t="str">
            <v>Auckland Council</v>
          </cell>
          <cell r="G207" t="str">
            <v>Community development, arts and culture</v>
          </cell>
          <cell r="H207" t="str">
            <v>E160540</v>
          </cell>
          <cell r="I207" t="str">
            <v>Community facilities south management</v>
          </cell>
          <cell r="J207" t="str">
            <v>Community</v>
          </cell>
          <cell r="K207" t="str">
            <v>Local community services</v>
          </cell>
          <cell r="L207" t="str">
            <v>Local community facilities</v>
          </cell>
          <cell r="M207" t="str">
            <v>Local activities</v>
          </cell>
          <cell r="N207" t="str">
            <v>Local community services</v>
          </cell>
          <cell r="O207" t="str">
            <v>Local community facilities</v>
          </cell>
          <cell r="P207" t="str">
            <v>Community</v>
          </cell>
          <cell r="Q207" t="str">
            <v>Local community services</v>
          </cell>
          <cell r="R207" t="str">
            <v>Local community facilities</v>
          </cell>
          <cell r="S207" t="str">
            <v>A1021410</v>
          </cell>
          <cell r="T207" t="str">
            <v>A1021410</v>
          </cell>
          <cell r="U207" t="str">
            <v>Local community halls</v>
          </cell>
          <cell r="V207" t="str">
            <v>L110</v>
          </cell>
          <cell r="W207" t="str">
            <v>Franklin</v>
          </cell>
          <cell r="X207" t="str">
            <v>PL40810</v>
          </cell>
          <cell r="Y207" t="str">
            <v>Expense</v>
          </cell>
          <cell r="Z207">
            <v>20150701</v>
          </cell>
          <cell r="AA207">
            <v>20160630</v>
          </cell>
          <cell r="AB207">
            <v>2</v>
          </cell>
          <cell r="AC207" t="str">
            <v>Discrete</v>
          </cell>
          <cell r="AD207">
            <v>0.7</v>
          </cell>
          <cell r="AE207">
            <v>0</v>
          </cell>
          <cell r="AF207">
            <v>0.1</v>
          </cell>
          <cell r="AG207">
            <v>0.2</v>
          </cell>
          <cell r="AH207">
            <v>5</v>
          </cell>
          <cell r="AI207" t="str">
            <v>Community Facilities</v>
          </cell>
          <cell r="AJ207" t="str">
            <v>Structures parks</v>
          </cell>
          <cell r="AK207">
            <v>50</v>
          </cell>
          <cell r="AM207">
            <v>0.9</v>
          </cell>
          <cell r="AO207">
            <v>0.1</v>
          </cell>
          <cell r="AW207">
            <v>80000</v>
          </cell>
          <cell r="BD207">
            <v>3.1E-2</v>
          </cell>
          <cell r="BE207">
            <v>6.1930000000000041E-2</v>
          </cell>
          <cell r="BF207">
            <v>9.3787900000000146E-2</v>
          </cell>
          <cell r="BG207">
            <v>0.12878911280000027</v>
          </cell>
          <cell r="BH207">
            <v>0.16491036440960039</v>
          </cell>
          <cell r="BI207">
            <v>0.19869276497747879</v>
          </cell>
          <cell r="BJ207">
            <v>0.23225616239684821</v>
          </cell>
          <cell r="BK207">
            <v>0.27045610343115034</v>
          </cell>
          <cell r="BL207">
            <v>0.31238115484437823</v>
          </cell>
          <cell r="BM207">
            <v>0.35568973295424255</v>
          </cell>
          <cell r="BN207">
            <v>0</v>
          </cell>
          <cell r="BO207">
            <v>0</v>
          </cell>
          <cell r="BP207">
            <v>0</v>
          </cell>
          <cell r="BQ207">
            <v>0</v>
          </cell>
          <cell r="BR207">
            <v>10303.129024000022</v>
          </cell>
          <cell r="BS207">
            <v>0</v>
          </cell>
          <cell r="BT207">
            <v>0</v>
          </cell>
          <cell r="BU207">
            <v>0</v>
          </cell>
          <cell r="BV207">
            <v>0</v>
          </cell>
          <cell r="BW207">
            <v>0</v>
          </cell>
          <cell r="BX207">
            <v>0</v>
          </cell>
          <cell r="BY207">
            <v>0</v>
          </cell>
          <cell r="BZ207">
            <v>0</v>
          </cell>
          <cell r="CA207">
            <v>0</v>
          </cell>
          <cell r="CB207">
            <v>0</v>
          </cell>
          <cell r="CC207">
            <v>90303.129024000023</v>
          </cell>
          <cell r="CD207">
            <v>0</v>
          </cell>
          <cell r="CE207">
            <v>0</v>
          </cell>
          <cell r="CF207">
            <v>0</v>
          </cell>
          <cell r="CG207">
            <v>0</v>
          </cell>
          <cell r="CH207">
            <v>0</v>
          </cell>
          <cell r="CI207">
            <v>0</v>
          </cell>
          <cell r="CK207">
            <v>0</v>
          </cell>
          <cell r="CL207">
            <v>0</v>
          </cell>
          <cell r="CM207">
            <v>0</v>
          </cell>
          <cell r="CN207">
            <v>0</v>
          </cell>
          <cell r="CO207">
            <v>63212.190316800014</v>
          </cell>
          <cell r="CP207">
            <v>0</v>
          </cell>
          <cell r="CQ207">
            <v>0</v>
          </cell>
          <cell r="CR207">
            <v>0</v>
          </cell>
          <cell r="CS207">
            <v>0</v>
          </cell>
          <cell r="CT207">
            <v>0</v>
          </cell>
          <cell r="CU207">
            <v>0</v>
          </cell>
          <cell r="CW207">
            <v>0</v>
          </cell>
          <cell r="CX207">
            <v>0</v>
          </cell>
          <cell r="CY207">
            <v>0</v>
          </cell>
          <cell r="CZ207">
            <v>0</v>
          </cell>
          <cell r="DA207">
            <v>9030.3129024000027</v>
          </cell>
          <cell r="DB207">
            <v>0</v>
          </cell>
          <cell r="DC207">
            <v>0</v>
          </cell>
          <cell r="DD207">
            <v>0</v>
          </cell>
          <cell r="DE207">
            <v>0</v>
          </cell>
          <cell r="DF207">
            <v>0</v>
          </cell>
          <cell r="DG207">
            <v>0</v>
          </cell>
          <cell r="DI207">
            <v>0</v>
          </cell>
          <cell r="DJ207">
            <v>0</v>
          </cell>
          <cell r="DK207">
            <v>0</v>
          </cell>
          <cell r="DL207">
            <v>0</v>
          </cell>
          <cell r="DM207">
            <v>18060.625804800005</v>
          </cell>
          <cell r="DN207">
            <v>0</v>
          </cell>
          <cell r="DO207">
            <v>0</v>
          </cell>
          <cell r="DP207">
            <v>0</v>
          </cell>
          <cell r="DQ207">
            <v>0</v>
          </cell>
          <cell r="DR207">
            <v>0</v>
          </cell>
          <cell r="DS207">
            <v>0</v>
          </cell>
          <cell r="DU207" t="str">
            <v>FDC OS036 005</v>
          </cell>
          <cell r="DV207">
            <v>8000</v>
          </cell>
          <cell r="DW207">
            <v>1</v>
          </cell>
          <cell r="DX207">
            <v>1</v>
          </cell>
          <cell r="DY207">
            <v>80000</v>
          </cell>
          <cell r="DZ207">
            <v>90303.129024000023</v>
          </cell>
          <cell r="EB207">
            <v>90303.129024000023</v>
          </cell>
          <cell r="EC207" t="str">
            <v>Def</v>
          </cell>
          <cell r="ED207" t="str">
            <v>Community Service facilities</v>
          </cell>
        </row>
        <row r="208">
          <cell r="D208" t="str">
            <v>PC2140138</v>
          </cell>
          <cell r="E208" t="str">
            <v>McLaren Park Design and Construction</v>
          </cell>
          <cell r="F208" t="str">
            <v>Auckland Council</v>
          </cell>
          <cell r="G208" t="str">
            <v>Community development, arts and culture</v>
          </cell>
          <cell r="H208" t="str">
            <v>E160535</v>
          </cell>
          <cell r="I208" t="str">
            <v>Community facilities west</v>
          </cell>
          <cell r="J208" t="str">
            <v>Lifestyle and culture</v>
          </cell>
          <cell r="K208" t="str">
            <v>Local recreation services</v>
          </cell>
          <cell r="L208" t="str">
            <v>Local recreation initiatives and facilities</v>
          </cell>
          <cell r="M208" t="str">
            <v>Local activities</v>
          </cell>
          <cell r="N208" t="str">
            <v>Local recreation services</v>
          </cell>
          <cell r="O208" t="str">
            <v>Local recreation initiatives and facilities</v>
          </cell>
          <cell r="P208" t="str">
            <v>Lifestyle and culture</v>
          </cell>
          <cell r="Q208" t="str">
            <v>Local recreation services</v>
          </cell>
          <cell r="R208" t="str">
            <v>Local recreation initiatives and facilities</v>
          </cell>
          <cell r="S208" t="str">
            <v>A1251405</v>
          </cell>
          <cell r="T208" t="str">
            <v>A1251405</v>
          </cell>
          <cell r="U208" t="str">
            <v>Local aquatic, leisure and recreation facilities</v>
          </cell>
          <cell r="V208" t="str">
            <v>L120</v>
          </cell>
          <cell r="W208" t="str">
            <v>Henderson-Massey</v>
          </cell>
          <cell r="X208" t="str">
            <v>PL40810</v>
          </cell>
          <cell r="Y208" t="str">
            <v>Expense</v>
          </cell>
          <cell r="Z208">
            <v>20070701</v>
          </cell>
          <cell r="AA208">
            <v>20130630</v>
          </cell>
          <cell r="AB208">
            <v>2</v>
          </cell>
          <cell r="AC208" t="str">
            <v>Discrete</v>
          </cell>
          <cell r="AD208">
            <v>0.5</v>
          </cell>
          <cell r="AE208">
            <v>0</v>
          </cell>
          <cell r="AF208">
            <v>0</v>
          </cell>
          <cell r="AG208">
            <v>0.5</v>
          </cell>
          <cell r="AH208">
            <v>6</v>
          </cell>
          <cell r="AI208" t="str">
            <v>Recreational Facilities</v>
          </cell>
          <cell r="AJ208" t="str">
            <v>Structures parks</v>
          </cell>
          <cell r="AK208">
            <v>35</v>
          </cell>
          <cell r="AM208">
            <v>1</v>
          </cell>
          <cell r="AS208">
            <v>1642023</v>
          </cell>
          <cell r="AT208">
            <v>270000</v>
          </cell>
          <cell r="BD208">
            <v>3.1E-2</v>
          </cell>
          <cell r="BE208">
            <v>6.1930000000000041E-2</v>
          </cell>
          <cell r="BF208">
            <v>9.3787900000000146E-2</v>
          </cell>
          <cell r="BG208">
            <v>0.12878911280000027</v>
          </cell>
          <cell r="BH208">
            <v>0.16491036440960039</v>
          </cell>
          <cell r="BI208">
            <v>0.19869276497747879</v>
          </cell>
          <cell r="BJ208">
            <v>0.23225616239684821</v>
          </cell>
          <cell r="BK208">
            <v>0.27045610343115034</v>
          </cell>
          <cell r="BL208">
            <v>0.31238115484437823</v>
          </cell>
          <cell r="BM208">
            <v>0.35568973295424255</v>
          </cell>
          <cell r="BN208">
            <v>0</v>
          </cell>
          <cell r="BO208">
            <v>8370</v>
          </cell>
          <cell r="BP208">
            <v>0</v>
          </cell>
          <cell r="BQ208">
            <v>0</v>
          </cell>
          <cell r="BR208">
            <v>0</v>
          </cell>
          <cell r="BS208">
            <v>0</v>
          </cell>
          <cell r="BT208">
            <v>0</v>
          </cell>
          <cell r="BU208">
            <v>0</v>
          </cell>
          <cell r="BV208">
            <v>0</v>
          </cell>
          <cell r="BW208">
            <v>0</v>
          </cell>
          <cell r="BX208">
            <v>0</v>
          </cell>
          <cell r="BY208">
            <v>1642023</v>
          </cell>
          <cell r="BZ208">
            <v>278370</v>
          </cell>
          <cell r="CA208">
            <v>0</v>
          </cell>
          <cell r="CB208">
            <v>0</v>
          </cell>
          <cell r="CC208">
            <v>0</v>
          </cell>
          <cell r="CD208">
            <v>0</v>
          </cell>
          <cell r="CE208">
            <v>0</v>
          </cell>
          <cell r="CF208">
            <v>0</v>
          </cell>
          <cell r="CG208">
            <v>0</v>
          </cell>
          <cell r="CH208">
            <v>0</v>
          </cell>
          <cell r="CI208">
            <v>0</v>
          </cell>
          <cell r="CK208">
            <v>821011.5</v>
          </cell>
          <cell r="CL208">
            <v>139185</v>
          </cell>
          <cell r="CM208">
            <v>0</v>
          </cell>
          <cell r="CN208">
            <v>0</v>
          </cell>
          <cell r="CO208">
            <v>0</v>
          </cell>
          <cell r="CP208">
            <v>0</v>
          </cell>
          <cell r="CQ208">
            <v>0</v>
          </cell>
          <cell r="CR208">
            <v>0</v>
          </cell>
          <cell r="CS208">
            <v>0</v>
          </cell>
          <cell r="CT208">
            <v>0</v>
          </cell>
          <cell r="CU208">
            <v>0</v>
          </cell>
          <cell r="CW208">
            <v>0</v>
          </cell>
          <cell r="CX208">
            <v>0</v>
          </cell>
          <cell r="CY208">
            <v>0</v>
          </cell>
          <cell r="CZ208">
            <v>0</v>
          </cell>
          <cell r="DA208">
            <v>0</v>
          </cell>
          <cell r="DB208">
            <v>0</v>
          </cell>
          <cell r="DC208">
            <v>0</v>
          </cell>
          <cell r="DD208">
            <v>0</v>
          </cell>
          <cell r="DE208">
            <v>0</v>
          </cell>
          <cell r="DF208">
            <v>0</v>
          </cell>
          <cell r="DG208">
            <v>0</v>
          </cell>
          <cell r="DI208">
            <v>821011.5</v>
          </cell>
          <cell r="DJ208">
            <v>139185</v>
          </cell>
          <cell r="DK208">
            <v>0</v>
          </cell>
          <cell r="DL208">
            <v>0</v>
          </cell>
          <cell r="DM208">
            <v>0</v>
          </cell>
          <cell r="DN208">
            <v>0</v>
          </cell>
          <cell r="DO208">
            <v>0</v>
          </cell>
          <cell r="DP208">
            <v>0</v>
          </cell>
          <cell r="DQ208">
            <v>0</v>
          </cell>
          <cell r="DR208">
            <v>0</v>
          </cell>
          <cell r="DS208">
            <v>0</v>
          </cell>
          <cell r="DU208" t="str">
            <v>WCC 8PLLE-08-004</v>
          </cell>
          <cell r="DV208">
            <v>0</v>
          </cell>
          <cell r="DW208">
            <v>0</v>
          </cell>
          <cell r="DX208">
            <v>1</v>
          </cell>
          <cell r="DY208">
            <v>270000</v>
          </cell>
          <cell r="DZ208">
            <v>278370</v>
          </cell>
          <cell r="EB208">
            <v>278370</v>
          </cell>
          <cell r="EC208" t="str">
            <v>Def</v>
          </cell>
          <cell r="ED208" t="str">
            <v>Local Recreational Facilities</v>
          </cell>
        </row>
        <row r="209">
          <cell r="D209" t="str">
            <v>PC3100624</v>
          </cell>
          <cell r="E209" t="str">
            <v>General building renewals</v>
          </cell>
          <cell r="F209" t="str">
            <v>Auckland Council</v>
          </cell>
          <cell r="G209" t="str">
            <v>Community development, arts and culture</v>
          </cell>
          <cell r="H209" t="str">
            <v>E160535</v>
          </cell>
          <cell r="I209" t="str">
            <v>Community facilities west</v>
          </cell>
          <cell r="J209" t="str">
            <v>Corporate support</v>
          </cell>
          <cell r="K209" t="str">
            <v>Organisational support</v>
          </cell>
          <cell r="L209" t="str">
            <v>Management of council property</v>
          </cell>
          <cell r="M209" t="str">
            <v>Corporate support</v>
          </cell>
          <cell r="N209" t="str">
            <v>Organisational support</v>
          </cell>
          <cell r="O209" t="str">
            <v>Management of council property</v>
          </cell>
          <cell r="P209" t="str">
            <v>Corporate support</v>
          </cell>
          <cell r="Q209" t="str">
            <v>Organisational support</v>
          </cell>
          <cell r="R209" t="str">
            <v>Management of council property</v>
          </cell>
          <cell r="S209" t="str">
            <v>A5011705</v>
          </cell>
          <cell r="T209" t="str">
            <v>A5011705</v>
          </cell>
          <cell r="U209" t="str">
            <v>Management of council property</v>
          </cell>
          <cell r="V209" t="str">
            <v>L050</v>
          </cell>
          <cell r="W209" t="str">
            <v>Regional</v>
          </cell>
          <cell r="X209" t="str">
            <v>PL40810</v>
          </cell>
          <cell r="Y209" t="str">
            <v>Expense</v>
          </cell>
          <cell r="Z209">
            <v>20110701</v>
          </cell>
          <cell r="AA209">
            <v>20220630</v>
          </cell>
          <cell r="AB209">
            <v>1</v>
          </cell>
          <cell r="AC209" t="str">
            <v>Programme</v>
          </cell>
          <cell r="AD209">
            <v>0</v>
          </cell>
          <cell r="AE209">
            <v>0</v>
          </cell>
          <cell r="AF209">
            <v>0</v>
          </cell>
          <cell r="AG209">
            <v>1</v>
          </cell>
          <cell r="AH209">
            <v>5</v>
          </cell>
          <cell r="AI209" t="str">
            <v>Community Facilities</v>
          </cell>
          <cell r="AJ209" t="str">
            <v>Buildings (Capex)</v>
          </cell>
          <cell r="AK209">
            <v>75</v>
          </cell>
          <cell r="AM209">
            <v>1</v>
          </cell>
          <cell r="AS209">
            <v>79275</v>
          </cell>
          <cell r="AT209">
            <v>52500</v>
          </cell>
          <cell r="AU209">
            <v>52500</v>
          </cell>
          <cell r="AV209">
            <v>52500</v>
          </cell>
          <cell r="AW209">
            <v>52500</v>
          </cell>
          <cell r="AX209">
            <v>52500</v>
          </cell>
          <cell r="AY209">
            <v>52500</v>
          </cell>
          <cell r="AZ209">
            <v>52500</v>
          </cell>
          <cell r="BA209">
            <v>53000</v>
          </cell>
          <cell r="BB209">
            <v>53000</v>
          </cell>
          <cell r="BC209">
            <v>53000</v>
          </cell>
          <cell r="BD209">
            <v>3.1E-2</v>
          </cell>
          <cell r="BE209">
            <v>6.1930000000000041E-2</v>
          </cell>
          <cell r="BF209">
            <v>9.3787900000000146E-2</v>
          </cell>
          <cell r="BG209">
            <v>0.12878911280000027</v>
          </cell>
          <cell r="BH209">
            <v>0.16491036440960039</v>
          </cell>
          <cell r="BI209">
            <v>0.19869276497747879</v>
          </cell>
          <cell r="BJ209">
            <v>0.23225616239684821</v>
          </cell>
          <cell r="BK209">
            <v>0.27045610343115034</v>
          </cell>
          <cell r="BL209">
            <v>0.31238115484437823</v>
          </cell>
          <cell r="BM209">
            <v>0.35568973295424255</v>
          </cell>
          <cell r="BN209">
            <v>0</v>
          </cell>
          <cell r="BO209">
            <v>1627.5</v>
          </cell>
          <cell r="BP209">
            <v>3251.3250000000021</v>
          </cell>
          <cell r="BQ209">
            <v>4923.8647500000079</v>
          </cell>
          <cell r="BR209">
            <v>6761.4284220000145</v>
          </cell>
          <cell r="BS209">
            <v>8657.7941315040207</v>
          </cell>
          <cell r="BT209">
            <v>10431.370161317636</v>
          </cell>
          <cell r="BU209">
            <v>12193.44852583453</v>
          </cell>
          <cell r="BV209">
            <v>14334.173481850969</v>
          </cell>
          <cell r="BW209">
            <v>16556.201206752045</v>
          </cell>
          <cell r="BX209">
            <v>18851.555846574855</v>
          </cell>
          <cell r="BY209">
            <v>79275</v>
          </cell>
          <cell r="BZ209">
            <v>54127.5</v>
          </cell>
          <cell r="CA209">
            <v>55751.325000000004</v>
          </cell>
          <cell r="CB209">
            <v>57423.864750000008</v>
          </cell>
          <cell r="CC209">
            <v>59261.428422000012</v>
          </cell>
          <cell r="CD209">
            <v>61157.794131504023</v>
          </cell>
          <cell r="CE209">
            <v>62931.370161317638</v>
          </cell>
          <cell r="CF209">
            <v>64693.44852583453</v>
          </cell>
          <cell r="CG209">
            <v>67334.173481850972</v>
          </cell>
          <cell r="CH209">
            <v>69556.201206752041</v>
          </cell>
          <cell r="CI209">
            <v>71851.555846574862</v>
          </cell>
          <cell r="CK209">
            <v>0</v>
          </cell>
          <cell r="CL209">
            <v>0</v>
          </cell>
          <cell r="CM209">
            <v>0</v>
          </cell>
          <cell r="CN209">
            <v>0</v>
          </cell>
          <cell r="CO209">
            <v>0</v>
          </cell>
          <cell r="CP209">
            <v>0</v>
          </cell>
          <cell r="CQ209">
            <v>0</v>
          </cell>
          <cell r="CR209">
            <v>0</v>
          </cell>
          <cell r="CS209">
            <v>0</v>
          </cell>
          <cell r="CT209">
            <v>0</v>
          </cell>
          <cell r="CU209">
            <v>0</v>
          </cell>
          <cell r="CW209">
            <v>0</v>
          </cell>
          <cell r="CX209">
            <v>0</v>
          </cell>
          <cell r="CY209">
            <v>0</v>
          </cell>
          <cell r="CZ209">
            <v>0</v>
          </cell>
          <cell r="DA209">
            <v>0</v>
          </cell>
          <cell r="DB209">
            <v>0</v>
          </cell>
          <cell r="DC209">
            <v>0</v>
          </cell>
          <cell r="DD209">
            <v>0</v>
          </cell>
          <cell r="DE209">
            <v>0</v>
          </cell>
          <cell r="DF209">
            <v>0</v>
          </cell>
          <cell r="DG209">
            <v>0</v>
          </cell>
          <cell r="DI209">
            <v>79275</v>
          </cell>
          <cell r="DJ209">
            <v>54127.5</v>
          </cell>
          <cell r="DK209">
            <v>55751.325000000004</v>
          </cell>
          <cell r="DL209">
            <v>57423.864750000008</v>
          </cell>
          <cell r="DM209">
            <v>59261.428422000012</v>
          </cell>
          <cell r="DN209">
            <v>61157.794131504023</v>
          </cell>
          <cell r="DO209">
            <v>62931.370161317638</v>
          </cell>
          <cell r="DP209">
            <v>64693.44852583453</v>
          </cell>
          <cell r="DQ209">
            <v>67334.173481850972</v>
          </cell>
          <cell r="DR209">
            <v>69556.201206752041</v>
          </cell>
          <cell r="DS209">
            <v>71851.555846574862</v>
          </cell>
          <cell r="DU209" t="str">
            <v>WCC 8AMPP-11-005</v>
          </cell>
          <cell r="DV209">
            <v>0</v>
          </cell>
          <cell r="DW209">
            <v>0</v>
          </cell>
          <cell r="DX209">
            <v>4</v>
          </cell>
          <cell r="DY209">
            <v>526500</v>
          </cell>
          <cell r="DZ209">
            <v>624088.661525834</v>
          </cell>
          <cell r="EB209">
            <v>624088.661525834</v>
          </cell>
          <cell r="EC209" t="str">
            <v>Def</v>
          </cell>
          <cell r="ED209" t="str">
            <v>nonDC</v>
          </cell>
        </row>
        <row r="210">
          <cell r="D210" t="str">
            <v>PC3100624</v>
          </cell>
          <cell r="E210" t="str">
            <v>General building renewals</v>
          </cell>
          <cell r="F210" t="str">
            <v>Auckland Council</v>
          </cell>
          <cell r="G210" t="str">
            <v>Community development, arts and culture</v>
          </cell>
          <cell r="H210" t="str">
            <v>E165105</v>
          </cell>
          <cell r="I210" t="str">
            <v>Arts and culture and events management</v>
          </cell>
          <cell r="J210" t="str">
            <v>Corporate support</v>
          </cell>
          <cell r="K210" t="str">
            <v>Organisational support</v>
          </cell>
          <cell r="L210" t="str">
            <v>Management of council property</v>
          </cell>
          <cell r="M210" t="str">
            <v>Corporate support</v>
          </cell>
          <cell r="N210" t="str">
            <v>Organisational support</v>
          </cell>
          <cell r="O210" t="str">
            <v>Management of council property</v>
          </cell>
          <cell r="P210" t="str">
            <v>Corporate support</v>
          </cell>
          <cell r="Q210" t="str">
            <v>Organisational support</v>
          </cell>
          <cell r="R210" t="str">
            <v>Management of council property</v>
          </cell>
          <cell r="S210" t="str">
            <v>A5011705</v>
          </cell>
          <cell r="T210" t="str">
            <v>A5011705</v>
          </cell>
          <cell r="U210" t="str">
            <v>Management of council property</v>
          </cell>
          <cell r="V210" t="str">
            <v>L050</v>
          </cell>
          <cell r="W210" t="str">
            <v>Regional</v>
          </cell>
          <cell r="X210" t="str">
            <v>PL40810</v>
          </cell>
          <cell r="Y210" t="str">
            <v>Expense</v>
          </cell>
          <cell r="Z210">
            <v>20110701</v>
          </cell>
          <cell r="AA210">
            <v>20220630</v>
          </cell>
          <cell r="AB210">
            <v>1</v>
          </cell>
          <cell r="AC210" t="str">
            <v>Programme</v>
          </cell>
          <cell r="AD210">
            <v>0</v>
          </cell>
          <cell r="AE210">
            <v>0</v>
          </cell>
          <cell r="AF210">
            <v>0</v>
          </cell>
          <cell r="AG210">
            <v>1</v>
          </cell>
          <cell r="AH210">
            <v>14</v>
          </cell>
          <cell r="AI210" t="str">
            <v>Art Facilities</v>
          </cell>
          <cell r="AJ210" t="str">
            <v>Buildings (Capex)</v>
          </cell>
          <cell r="AK210">
            <v>75</v>
          </cell>
          <cell r="AM210">
            <v>1</v>
          </cell>
          <cell r="AS210">
            <v>33975</v>
          </cell>
          <cell r="AT210">
            <v>22500</v>
          </cell>
          <cell r="AU210">
            <v>22500</v>
          </cell>
          <cell r="AV210">
            <v>22500</v>
          </cell>
          <cell r="AW210">
            <v>22500</v>
          </cell>
          <cell r="AX210">
            <v>22500</v>
          </cell>
          <cell r="AY210">
            <v>22500</v>
          </cell>
          <cell r="AZ210">
            <v>22500</v>
          </cell>
          <cell r="BA210">
            <v>23000</v>
          </cell>
          <cell r="BB210">
            <v>23000</v>
          </cell>
          <cell r="BC210">
            <v>23000</v>
          </cell>
          <cell r="BD210">
            <v>3.1E-2</v>
          </cell>
          <cell r="BE210">
            <v>6.1930000000000041E-2</v>
          </cell>
          <cell r="BF210">
            <v>9.3787900000000146E-2</v>
          </cell>
          <cell r="BG210">
            <v>0.12878911280000027</v>
          </cell>
          <cell r="BH210">
            <v>0.16491036440960039</v>
          </cell>
          <cell r="BI210">
            <v>0.19869276497747879</v>
          </cell>
          <cell r="BJ210">
            <v>0.23225616239684821</v>
          </cell>
          <cell r="BK210">
            <v>0.27045610343115034</v>
          </cell>
          <cell r="BL210">
            <v>0.31238115484437823</v>
          </cell>
          <cell r="BM210">
            <v>0.35568973295424255</v>
          </cell>
          <cell r="BN210">
            <v>0</v>
          </cell>
          <cell r="BO210">
            <v>697.5</v>
          </cell>
          <cell r="BP210">
            <v>1393.4250000000009</v>
          </cell>
          <cell r="BQ210">
            <v>2110.2277500000032</v>
          </cell>
          <cell r="BR210">
            <v>2897.7550380000062</v>
          </cell>
          <cell r="BS210">
            <v>3710.4831992160089</v>
          </cell>
          <cell r="BT210">
            <v>4470.5872119932728</v>
          </cell>
          <cell r="BU210">
            <v>5225.7636539290843</v>
          </cell>
          <cell r="BV210">
            <v>6220.4903789164582</v>
          </cell>
          <cell r="BW210">
            <v>7184.766561420699</v>
          </cell>
          <cell r="BX210">
            <v>8180.8638579475792</v>
          </cell>
          <cell r="BY210">
            <v>33975</v>
          </cell>
          <cell r="BZ210">
            <v>23197.5</v>
          </cell>
          <cell r="CA210">
            <v>23893.424999999999</v>
          </cell>
          <cell r="CB210">
            <v>24610.227750000002</v>
          </cell>
          <cell r="CC210">
            <v>25397.755038000007</v>
          </cell>
          <cell r="CD210">
            <v>26210.483199216011</v>
          </cell>
          <cell r="CE210">
            <v>26970.587211993272</v>
          </cell>
          <cell r="CF210">
            <v>27725.763653929083</v>
          </cell>
          <cell r="CG210">
            <v>29220.49037891646</v>
          </cell>
          <cell r="CH210">
            <v>30184.7665614207</v>
          </cell>
          <cell r="CI210">
            <v>31180.863857947581</v>
          </cell>
          <cell r="CK210">
            <v>0</v>
          </cell>
          <cell r="CL210">
            <v>0</v>
          </cell>
          <cell r="CM210">
            <v>0</v>
          </cell>
          <cell r="CN210">
            <v>0</v>
          </cell>
          <cell r="CO210">
            <v>0</v>
          </cell>
          <cell r="CP210">
            <v>0</v>
          </cell>
          <cell r="CQ210">
            <v>0</v>
          </cell>
          <cell r="CR210">
            <v>0</v>
          </cell>
          <cell r="CS210">
            <v>0</v>
          </cell>
          <cell r="CT210">
            <v>0</v>
          </cell>
          <cell r="CU210">
            <v>0</v>
          </cell>
          <cell r="CW210">
            <v>0</v>
          </cell>
          <cell r="CX210">
            <v>0</v>
          </cell>
          <cell r="CY210">
            <v>0</v>
          </cell>
          <cell r="CZ210">
            <v>0</v>
          </cell>
          <cell r="DA210">
            <v>0</v>
          </cell>
          <cell r="DB210">
            <v>0</v>
          </cell>
          <cell r="DC210">
            <v>0</v>
          </cell>
          <cell r="DD210">
            <v>0</v>
          </cell>
          <cell r="DE210">
            <v>0</v>
          </cell>
          <cell r="DF210">
            <v>0</v>
          </cell>
          <cell r="DG210">
            <v>0</v>
          </cell>
          <cell r="DI210">
            <v>33975</v>
          </cell>
          <cell r="DJ210">
            <v>23197.5</v>
          </cell>
          <cell r="DK210">
            <v>23893.424999999999</v>
          </cell>
          <cell r="DL210">
            <v>24610.227750000002</v>
          </cell>
          <cell r="DM210">
            <v>25397.755038000007</v>
          </cell>
          <cell r="DN210">
            <v>26210.483199216011</v>
          </cell>
          <cell r="DO210">
            <v>26970.587211993272</v>
          </cell>
          <cell r="DP210">
            <v>27725.763653929083</v>
          </cell>
          <cell r="DQ210">
            <v>29220.49037891646</v>
          </cell>
          <cell r="DR210">
            <v>30184.7665614207</v>
          </cell>
          <cell r="DS210">
            <v>31180.863857947581</v>
          </cell>
          <cell r="DU210" t="str">
            <v>WCC 8AMPP-11-005</v>
          </cell>
          <cell r="DV210">
            <v>0</v>
          </cell>
          <cell r="DW210">
            <v>0</v>
          </cell>
          <cell r="DX210">
            <v>4</v>
          </cell>
          <cell r="DY210">
            <v>226500</v>
          </cell>
          <cell r="DZ210">
            <v>268591.86265142309</v>
          </cell>
          <cell r="EB210">
            <v>268591.86265142309</v>
          </cell>
          <cell r="EC210" t="str">
            <v>Def</v>
          </cell>
          <cell r="ED210" t="str">
            <v>nonDC</v>
          </cell>
        </row>
        <row r="211">
          <cell r="D211" t="str">
            <v>PC3100625</v>
          </cell>
          <cell r="E211" t="str">
            <v>Property Renewals</v>
          </cell>
          <cell r="F211" t="str">
            <v>Auckland Council</v>
          </cell>
          <cell r="G211" t="str">
            <v>Community development, arts and culture</v>
          </cell>
          <cell r="H211" t="str">
            <v>E160535</v>
          </cell>
          <cell r="I211" t="str">
            <v>Community facilities west</v>
          </cell>
          <cell r="J211" t="str">
            <v>Corporate support</v>
          </cell>
          <cell r="K211" t="str">
            <v>Organisational support</v>
          </cell>
          <cell r="L211" t="str">
            <v>Management of council property</v>
          </cell>
          <cell r="M211" t="str">
            <v>Corporate support</v>
          </cell>
          <cell r="N211" t="str">
            <v>Organisational support</v>
          </cell>
          <cell r="O211" t="str">
            <v>Management of council property</v>
          </cell>
          <cell r="P211" t="str">
            <v>Corporate support</v>
          </cell>
          <cell r="Q211" t="str">
            <v>Organisational support</v>
          </cell>
          <cell r="R211" t="str">
            <v>Management of council property</v>
          </cell>
          <cell r="S211" t="str">
            <v>A5011705</v>
          </cell>
          <cell r="T211" t="str">
            <v>A5011705</v>
          </cell>
          <cell r="U211" t="str">
            <v>Management of council property</v>
          </cell>
          <cell r="V211" t="str">
            <v>L050</v>
          </cell>
          <cell r="W211" t="str">
            <v>Regional</v>
          </cell>
          <cell r="X211" t="str">
            <v>PL40810</v>
          </cell>
          <cell r="Y211" t="str">
            <v>Expense</v>
          </cell>
          <cell r="Z211">
            <v>20110701</v>
          </cell>
          <cell r="AA211">
            <v>20220630</v>
          </cell>
          <cell r="AB211">
            <v>1</v>
          </cell>
          <cell r="AC211" t="str">
            <v>Programme</v>
          </cell>
          <cell r="AD211">
            <v>0</v>
          </cell>
          <cell r="AE211">
            <v>0</v>
          </cell>
          <cell r="AF211">
            <v>0</v>
          </cell>
          <cell r="AG211">
            <v>1</v>
          </cell>
          <cell r="AH211">
            <v>5</v>
          </cell>
          <cell r="AI211" t="str">
            <v>Community Facilities</v>
          </cell>
          <cell r="AJ211" t="str">
            <v>Buildings (Capex)</v>
          </cell>
          <cell r="AK211">
            <v>75</v>
          </cell>
          <cell r="AM211">
            <v>1</v>
          </cell>
          <cell r="AS211">
            <v>158893</v>
          </cell>
          <cell r="AT211">
            <v>259000</v>
          </cell>
          <cell r="AU211">
            <v>259000</v>
          </cell>
          <cell r="AV211">
            <v>259000</v>
          </cell>
          <cell r="AW211">
            <v>259000</v>
          </cell>
          <cell r="AX211">
            <v>259000</v>
          </cell>
          <cell r="AY211">
            <v>259000</v>
          </cell>
          <cell r="AZ211">
            <v>259000</v>
          </cell>
          <cell r="BA211">
            <v>259000</v>
          </cell>
          <cell r="BB211">
            <v>259000</v>
          </cell>
          <cell r="BC211">
            <v>259000</v>
          </cell>
          <cell r="BD211">
            <v>3.1E-2</v>
          </cell>
          <cell r="BE211">
            <v>6.1930000000000041E-2</v>
          </cell>
          <cell r="BF211">
            <v>9.3787900000000146E-2</v>
          </cell>
          <cell r="BG211">
            <v>0.12878911280000027</v>
          </cell>
          <cell r="BH211">
            <v>0.16491036440960039</v>
          </cell>
          <cell r="BI211">
            <v>0.19869276497747879</v>
          </cell>
          <cell r="BJ211">
            <v>0.23225616239684821</v>
          </cell>
          <cell r="BK211">
            <v>0.27045610343115034</v>
          </cell>
          <cell r="BL211">
            <v>0.31238115484437823</v>
          </cell>
          <cell r="BM211">
            <v>0.35568973295424255</v>
          </cell>
          <cell r="BN211">
            <v>0</v>
          </cell>
          <cell r="BO211">
            <v>8029</v>
          </cell>
          <cell r="BP211">
            <v>16039.87000000001</v>
          </cell>
          <cell r="BQ211">
            <v>24291.066100000036</v>
          </cell>
          <cell r="BR211">
            <v>33356.380215200072</v>
          </cell>
          <cell r="BS211">
            <v>42711.784382086502</v>
          </cell>
          <cell r="BT211">
            <v>51461.426129167005</v>
          </cell>
          <cell r="BU211">
            <v>60154.34606078369</v>
          </cell>
          <cell r="BV211">
            <v>70048.130788667942</v>
          </cell>
          <cell r="BW211">
            <v>80906.719104693955</v>
          </cell>
          <cell r="BX211">
            <v>92123.640835148821</v>
          </cell>
          <cell r="BY211">
            <v>158893</v>
          </cell>
          <cell r="BZ211">
            <v>267029</v>
          </cell>
          <cell r="CA211">
            <v>275039.87</v>
          </cell>
          <cell r="CB211">
            <v>283291.06610000005</v>
          </cell>
          <cell r="CC211">
            <v>292356.38021520007</v>
          </cell>
          <cell r="CD211">
            <v>301711.78438208648</v>
          </cell>
          <cell r="CE211">
            <v>310461.42612916703</v>
          </cell>
          <cell r="CF211">
            <v>319154.34606078372</v>
          </cell>
          <cell r="CG211">
            <v>329048.13078866794</v>
          </cell>
          <cell r="CH211">
            <v>339906.71910469397</v>
          </cell>
          <cell r="CI211">
            <v>351123.64083514881</v>
          </cell>
          <cell r="CK211">
            <v>0</v>
          </cell>
          <cell r="CL211">
            <v>0</v>
          </cell>
          <cell r="CM211">
            <v>0</v>
          </cell>
          <cell r="CN211">
            <v>0</v>
          </cell>
          <cell r="CO211">
            <v>0</v>
          </cell>
          <cell r="CP211">
            <v>0</v>
          </cell>
          <cell r="CQ211">
            <v>0</v>
          </cell>
          <cell r="CR211">
            <v>0</v>
          </cell>
          <cell r="CS211">
            <v>0</v>
          </cell>
          <cell r="CT211">
            <v>0</v>
          </cell>
          <cell r="CU211">
            <v>0</v>
          </cell>
          <cell r="CW211">
            <v>0</v>
          </cell>
          <cell r="CX211">
            <v>0</v>
          </cell>
          <cell r="CY211">
            <v>0</v>
          </cell>
          <cell r="CZ211">
            <v>0</v>
          </cell>
          <cell r="DA211">
            <v>0</v>
          </cell>
          <cell r="DB211">
            <v>0</v>
          </cell>
          <cell r="DC211">
            <v>0</v>
          </cell>
          <cell r="DD211">
            <v>0</v>
          </cell>
          <cell r="DE211">
            <v>0</v>
          </cell>
          <cell r="DF211">
            <v>0</v>
          </cell>
          <cell r="DG211">
            <v>0</v>
          </cell>
          <cell r="DI211">
            <v>158893</v>
          </cell>
          <cell r="DJ211">
            <v>267029</v>
          </cell>
          <cell r="DK211">
            <v>275039.87</v>
          </cell>
          <cell r="DL211">
            <v>283291.06610000005</v>
          </cell>
          <cell r="DM211">
            <v>292356.38021520007</v>
          </cell>
          <cell r="DN211">
            <v>301711.78438208648</v>
          </cell>
          <cell r="DO211">
            <v>310461.42612916703</v>
          </cell>
          <cell r="DP211">
            <v>319154.34606078372</v>
          </cell>
          <cell r="DQ211">
            <v>329048.13078866794</v>
          </cell>
          <cell r="DR211">
            <v>339906.71910469397</v>
          </cell>
          <cell r="DS211">
            <v>351123.64083514881</v>
          </cell>
          <cell r="DU211" t="str">
            <v>WCC 8AMPP-11-001</v>
          </cell>
          <cell r="DV211">
            <v>0</v>
          </cell>
          <cell r="DW211">
            <v>0</v>
          </cell>
          <cell r="DX211">
            <v>4</v>
          </cell>
          <cell r="DY211">
            <v>2590000</v>
          </cell>
          <cell r="DZ211">
            <v>3069122.363615748</v>
          </cell>
          <cell r="EB211">
            <v>3069122.363615748</v>
          </cell>
          <cell r="EC211" t="str">
            <v>Def</v>
          </cell>
          <cell r="ED211" t="str">
            <v>nonDC</v>
          </cell>
        </row>
        <row r="212">
          <cell r="D212" t="str">
            <v>PC3100625</v>
          </cell>
          <cell r="E212" t="str">
            <v>Property Renewals</v>
          </cell>
          <cell r="F212" t="str">
            <v>Auckland Council</v>
          </cell>
          <cell r="G212" t="str">
            <v>Community development, arts and culture</v>
          </cell>
          <cell r="H212" t="str">
            <v>E165105</v>
          </cell>
          <cell r="I212" t="str">
            <v>Arts and culture and events management</v>
          </cell>
          <cell r="J212" t="str">
            <v>Corporate support</v>
          </cell>
          <cell r="K212" t="str">
            <v>Organisational support</v>
          </cell>
          <cell r="L212" t="str">
            <v>Management of council property</v>
          </cell>
          <cell r="M212" t="str">
            <v>Corporate support</v>
          </cell>
          <cell r="N212" t="str">
            <v>Organisational support</v>
          </cell>
          <cell r="O212" t="str">
            <v>Management of council property</v>
          </cell>
          <cell r="P212" t="str">
            <v>Corporate support</v>
          </cell>
          <cell r="Q212" t="str">
            <v>Organisational support</v>
          </cell>
          <cell r="R212" t="str">
            <v>Management of council property</v>
          </cell>
          <cell r="S212" t="str">
            <v>A5011705</v>
          </cell>
          <cell r="T212" t="str">
            <v>A5011705</v>
          </cell>
          <cell r="U212" t="str">
            <v>Management of council property</v>
          </cell>
          <cell r="V212" t="str">
            <v>L050</v>
          </cell>
          <cell r="W212" t="str">
            <v>Regional</v>
          </cell>
          <cell r="X212" t="str">
            <v>PL40810</v>
          </cell>
          <cell r="Y212" t="str">
            <v>Expense</v>
          </cell>
          <cell r="Z212">
            <v>20110701</v>
          </cell>
          <cell r="AA212">
            <v>20220630</v>
          </cell>
          <cell r="AB212">
            <v>1</v>
          </cell>
          <cell r="AC212" t="str">
            <v>Programme</v>
          </cell>
          <cell r="AD212">
            <v>0</v>
          </cell>
          <cell r="AE212">
            <v>0</v>
          </cell>
          <cell r="AF212">
            <v>0</v>
          </cell>
          <cell r="AG212">
            <v>1</v>
          </cell>
          <cell r="AH212">
            <v>14</v>
          </cell>
          <cell r="AI212" t="str">
            <v>Art Facilities</v>
          </cell>
          <cell r="AJ212" t="str">
            <v>Buildings (Capex)</v>
          </cell>
          <cell r="AK212">
            <v>75</v>
          </cell>
          <cell r="AM212">
            <v>1</v>
          </cell>
          <cell r="AS212">
            <v>68096</v>
          </cell>
          <cell r="AT212">
            <v>111000</v>
          </cell>
          <cell r="AU212">
            <v>111000</v>
          </cell>
          <cell r="AV212">
            <v>111000</v>
          </cell>
          <cell r="AW212">
            <v>111000</v>
          </cell>
          <cell r="AX212">
            <v>111000</v>
          </cell>
          <cell r="AY212">
            <v>111000</v>
          </cell>
          <cell r="AZ212">
            <v>111000</v>
          </cell>
          <cell r="BA212">
            <v>111000</v>
          </cell>
          <cell r="BB212">
            <v>111000</v>
          </cell>
          <cell r="BC212">
            <v>111000</v>
          </cell>
          <cell r="BD212">
            <v>3.1E-2</v>
          </cell>
          <cell r="BE212">
            <v>6.1930000000000041E-2</v>
          </cell>
          <cell r="BF212">
            <v>9.3787900000000146E-2</v>
          </cell>
          <cell r="BG212">
            <v>0.12878911280000027</v>
          </cell>
          <cell r="BH212">
            <v>0.16491036440960039</v>
          </cell>
          <cell r="BI212">
            <v>0.19869276497747879</v>
          </cell>
          <cell r="BJ212">
            <v>0.23225616239684821</v>
          </cell>
          <cell r="BK212">
            <v>0.27045610343115034</v>
          </cell>
          <cell r="BL212">
            <v>0.31238115484437823</v>
          </cell>
          <cell r="BM212">
            <v>0.35568973295424255</v>
          </cell>
          <cell r="BN212">
            <v>0</v>
          </cell>
          <cell r="BO212">
            <v>3441</v>
          </cell>
          <cell r="BP212">
            <v>6874.2300000000041</v>
          </cell>
          <cell r="BQ212">
            <v>10410.456900000016</v>
          </cell>
          <cell r="BR212">
            <v>14295.59152080003</v>
          </cell>
          <cell r="BS212">
            <v>18305.050449465642</v>
          </cell>
          <cell r="BT212">
            <v>22054.896912500146</v>
          </cell>
          <cell r="BU212">
            <v>25780.434026050152</v>
          </cell>
          <cell r="BV212">
            <v>30020.627480857689</v>
          </cell>
          <cell r="BW212">
            <v>34674.308187725983</v>
          </cell>
          <cell r="BX212">
            <v>39481.56035792092</v>
          </cell>
          <cell r="BY212">
            <v>68096</v>
          </cell>
          <cell r="BZ212">
            <v>114441</v>
          </cell>
          <cell r="CA212">
            <v>117874.23000000001</v>
          </cell>
          <cell r="CB212">
            <v>121410.45690000002</v>
          </cell>
          <cell r="CC212">
            <v>125295.59152080002</v>
          </cell>
          <cell r="CD212">
            <v>129305.05044946563</v>
          </cell>
          <cell r="CE212">
            <v>133054.89691250015</v>
          </cell>
          <cell r="CF212">
            <v>136780.43402605015</v>
          </cell>
          <cell r="CG212">
            <v>141020.62748085769</v>
          </cell>
          <cell r="CH212">
            <v>145674.30818772598</v>
          </cell>
          <cell r="CI212">
            <v>150481.56035792091</v>
          </cell>
          <cell r="CK212">
            <v>0</v>
          </cell>
          <cell r="CL212">
            <v>0</v>
          </cell>
          <cell r="CM212">
            <v>0</v>
          </cell>
          <cell r="CN212">
            <v>0</v>
          </cell>
          <cell r="CO212">
            <v>0</v>
          </cell>
          <cell r="CP212">
            <v>0</v>
          </cell>
          <cell r="CQ212">
            <v>0</v>
          </cell>
          <cell r="CR212">
            <v>0</v>
          </cell>
          <cell r="CS212">
            <v>0</v>
          </cell>
          <cell r="CT212">
            <v>0</v>
          </cell>
          <cell r="CU212">
            <v>0</v>
          </cell>
          <cell r="CW212">
            <v>0</v>
          </cell>
          <cell r="CX212">
            <v>0</v>
          </cell>
          <cell r="CY212">
            <v>0</v>
          </cell>
          <cell r="CZ212">
            <v>0</v>
          </cell>
          <cell r="DA212">
            <v>0</v>
          </cell>
          <cell r="DB212">
            <v>0</v>
          </cell>
          <cell r="DC212">
            <v>0</v>
          </cell>
          <cell r="DD212">
            <v>0</v>
          </cell>
          <cell r="DE212">
            <v>0</v>
          </cell>
          <cell r="DF212">
            <v>0</v>
          </cell>
          <cell r="DG212">
            <v>0</v>
          </cell>
          <cell r="DI212">
            <v>68096</v>
          </cell>
          <cell r="DJ212">
            <v>114441</v>
          </cell>
          <cell r="DK212">
            <v>117874.23000000001</v>
          </cell>
          <cell r="DL212">
            <v>121410.45690000002</v>
          </cell>
          <cell r="DM212">
            <v>125295.59152080002</v>
          </cell>
          <cell r="DN212">
            <v>129305.05044946563</v>
          </cell>
          <cell r="DO212">
            <v>133054.89691250015</v>
          </cell>
          <cell r="DP212">
            <v>136780.43402605015</v>
          </cell>
          <cell r="DQ212">
            <v>141020.62748085769</v>
          </cell>
          <cell r="DR212">
            <v>145674.30818772598</v>
          </cell>
          <cell r="DS212">
            <v>150481.56035792091</v>
          </cell>
          <cell r="DU212" t="str">
            <v>WCC 8AMPP-11-001</v>
          </cell>
          <cell r="DV212">
            <v>0</v>
          </cell>
          <cell r="DW212">
            <v>0</v>
          </cell>
          <cell r="DX212">
            <v>4</v>
          </cell>
          <cell r="DY212">
            <v>1110000</v>
          </cell>
          <cell r="DZ212">
            <v>1315338.1558353205</v>
          </cell>
          <cell r="EB212">
            <v>1315338.1558353205</v>
          </cell>
          <cell r="EC212" t="str">
            <v>Def</v>
          </cell>
          <cell r="ED212" t="str">
            <v>nonDC</v>
          </cell>
        </row>
        <row r="213">
          <cell r="D213" t="str">
            <v>PC3100656</v>
          </cell>
          <cell r="E213" t="str">
            <v>Property Management - renewal capital</v>
          </cell>
          <cell r="F213" t="str">
            <v>Auckland Council</v>
          </cell>
          <cell r="G213" t="str">
            <v>Community development, arts and culture</v>
          </cell>
          <cell r="H213" t="str">
            <v>E160530</v>
          </cell>
          <cell r="I213" t="str">
            <v>Community facilities management</v>
          </cell>
          <cell r="J213" t="str">
            <v>Corporate support</v>
          </cell>
          <cell r="K213" t="str">
            <v>Organisational support</v>
          </cell>
          <cell r="L213" t="str">
            <v>Management of council property</v>
          </cell>
          <cell r="M213" t="str">
            <v>Corporate support</v>
          </cell>
          <cell r="N213" t="str">
            <v>Organisational support</v>
          </cell>
          <cell r="O213" t="str">
            <v>Management of council property</v>
          </cell>
          <cell r="P213" t="str">
            <v>Corporate support</v>
          </cell>
          <cell r="Q213" t="str">
            <v>Organisational support</v>
          </cell>
          <cell r="R213" t="str">
            <v>Management of council property</v>
          </cell>
          <cell r="S213" t="str">
            <v>A5011705</v>
          </cell>
          <cell r="T213" t="str">
            <v>A5011705</v>
          </cell>
          <cell r="U213" t="str">
            <v>Management of council property</v>
          </cell>
          <cell r="V213" t="str">
            <v>L050</v>
          </cell>
          <cell r="W213" t="str">
            <v>Regional</v>
          </cell>
          <cell r="X213" t="str">
            <v>PL40810</v>
          </cell>
          <cell r="Y213" t="str">
            <v>Expense</v>
          </cell>
          <cell r="Z213">
            <v>20110701</v>
          </cell>
          <cell r="AA213">
            <v>20220630</v>
          </cell>
          <cell r="AB213">
            <v>1</v>
          </cell>
          <cell r="AC213" t="str">
            <v>Programme</v>
          </cell>
          <cell r="AD213">
            <v>0</v>
          </cell>
          <cell r="AE213">
            <v>0</v>
          </cell>
          <cell r="AF213">
            <v>0</v>
          </cell>
          <cell r="AG213">
            <v>1</v>
          </cell>
          <cell r="AH213">
            <v>5</v>
          </cell>
          <cell r="AI213" t="str">
            <v>Community Facilities</v>
          </cell>
          <cell r="AJ213" t="str">
            <v>Buildings (Capex)</v>
          </cell>
          <cell r="AK213">
            <v>75</v>
          </cell>
          <cell r="AM213">
            <v>1</v>
          </cell>
          <cell r="AS213">
            <v>226054.23</v>
          </cell>
          <cell r="AT213">
            <v>140606.54250000001</v>
          </cell>
          <cell r="AU213">
            <v>140093.80499999999</v>
          </cell>
          <cell r="AV213">
            <v>139536.342</v>
          </cell>
          <cell r="AW213">
            <v>139002.63750000001</v>
          </cell>
          <cell r="AX213">
            <v>138517.65150000001</v>
          </cell>
          <cell r="AY213">
            <v>137392.8615</v>
          </cell>
          <cell r="AZ213">
            <v>138828.033</v>
          </cell>
          <cell r="BA213">
            <v>139000</v>
          </cell>
          <cell r="BB213">
            <v>139000</v>
          </cell>
          <cell r="BC213">
            <v>139000</v>
          </cell>
          <cell r="BD213">
            <v>3.1E-2</v>
          </cell>
          <cell r="BE213">
            <v>6.1930000000000041E-2</v>
          </cell>
          <cell r="BF213">
            <v>9.3787900000000146E-2</v>
          </cell>
          <cell r="BG213">
            <v>0.12878911280000027</v>
          </cell>
          <cell r="BH213">
            <v>0.16491036440960039</v>
          </cell>
          <cell r="BI213">
            <v>0.19869276497747879</v>
          </cell>
          <cell r="BJ213">
            <v>0.23225616239684821</v>
          </cell>
          <cell r="BK213">
            <v>0.27045610343115034</v>
          </cell>
          <cell r="BL213">
            <v>0.31238115484437823</v>
          </cell>
          <cell r="BM213">
            <v>0.35568973295424255</v>
          </cell>
          <cell r="BN213">
            <v>0</v>
          </cell>
          <cell r="BO213">
            <v>4358.8028174999999</v>
          </cell>
          <cell r="BP213">
            <v>8676.0093436500047</v>
          </cell>
          <cell r="BQ213">
            <v>13086.820489861821</v>
          </cell>
          <cell r="BR213">
            <v>17902.026360485048</v>
          </cell>
          <cell r="BS213">
            <v>22842.996386027029</v>
          </cell>
          <cell r="BT213">
            <v>27298.967539602792</v>
          </cell>
          <cell r="BU213">
            <v>32243.666177683001</v>
          </cell>
          <cell r="BV213">
            <v>37593.398376929894</v>
          </cell>
          <cell r="BW213">
            <v>43420.980523368577</v>
          </cell>
          <cell r="BX213">
            <v>49440.872880639712</v>
          </cell>
          <cell r="BY213">
            <v>226054.23</v>
          </cell>
          <cell r="BZ213">
            <v>144965.3453175</v>
          </cell>
          <cell r="CA213">
            <v>148769.81434365001</v>
          </cell>
          <cell r="CB213">
            <v>152623.16248986183</v>
          </cell>
          <cell r="CC213">
            <v>156904.66386048507</v>
          </cell>
          <cell r="CD213">
            <v>161360.64788602703</v>
          </cell>
          <cell r="CE213">
            <v>164691.8290396028</v>
          </cell>
          <cell r="CF213">
            <v>171071.69917768298</v>
          </cell>
          <cell r="CG213">
            <v>176593.39837692989</v>
          </cell>
          <cell r="CH213">
            <v>182420.98052336858</v>
          </cell>
          <cell r="CI213">
            <v>188440.87288063971</v>
          </cell>
          <cell r="CK213">
            <v>0</v>
          </cell>
          <cell r="CL213">
            <v>0</v>
          </cell>
          <cell r="CM213">
            <v>0</v>
          </cell>
          <cell r="CN213">
            <v>0</v>
          </cell>
          <cell r="CO213">
            <v>0</v>
          </cell>
          <cell r="CP213">
            <v>0</v>
          </cell>
          <cell r="CQ213">
            <v>0</v>
          </cell>
          <cell r="CR213">
            <v>0</v>
          </cell>
          <cell r="CS213">
            <v>0</v>
          </cell>
          <cell r="CT213">
            <v>0</v>
          </cell>
          <cell r="CU213">
            <v>0</v>
          </cell>
          <cell r="CW213">
            <v>0</v>
          </cell>
          <cell r="CX213">
            <v>0</v>
          </cell>
          <cell r="CY213">
            <v>0</v>
          </cell>
          <cell r="CZ213">
            <v>0</v>
          </cell>
          <cell r="DA213">
            <v>0</v>
          </cell>
          <cell r="DB213">
            <v>0</v>
          </cell>
          <cell r="DC213">
            <v>0</v>
          </cell>
          <cell r="DD213">
            <v>0</v>
          </cell>
          <cell r="DE213">
            <v>0</v>
          </cell>
          <cell r="DF213">
            <v>0</v>
          </cell>
          <cell r="DG213">
            <v>0</v>
          </cell>
          <cell r="DI213">
            <v>226054.23</v>
          </cell>
          <cell r="DJ213">
            <v>144965.3453175</v>
          </cell>
          <cell r="DK213">
            <v>148769.81434365001</v>
          </cell>
          <cell r="DL213">
            <v>152623.16248986183</v>
          </cell>
          <cell r="DM213">
            <v>156904.66386048507</v>
          </cell>
          <cell r="DN213">
            <v>161360.64788602703</v>
          </cell>
          <cell r="DO213">
            <v>164691.8290396028</v>
          </cell>
          <cell r="DP213">
            <v>171071.69917768298</v>
          </cell>
          <cell r="DQ213">
            <v>176593.39837692989</v>
          </cell>
          <cell r="DR213">
            <v>182420.98052336858</v>
          </cell>
          <cell r="DS213">
            <v>188440.87288063971</v>
          </cell>
          <cell r="DU213" t="str">
            <v>NSCC 71001</v>
          </cell>
          <cell r="DV213">
            <v>0</v>
          </cell>
          <cell r="DW213">
            <v>0</v>
          </cell>
          <cell r="DX213">
            <v>4</v>
          </cell>
          <cell r="DY213">
            <v>1390977.8730000001</v>
          </cell>
          <cell r="DZ213">
            <v>1647842.4138957479</v>
          </cell>
          <cell r="EB213">
            <v>1647842.4138957479</v>
          </cell>
          <cell r="EC213" t="str">
            <v>Def</v>
          </cell>
          <cell r="ED213" t="str">
            <v>nonDC</v>
          </cell>
        </row>
        <row r="214">
          <cell r="D214" t="str">
            <v>PC3100656</v>
          </cell>
          <cell r="E214" t="str">
            <v>Property Management - renewal capital</v>
          </cell>
          <cell r="F214" t="str">
            <v>Auckland Council</v>
          </cell>
          <cell r="G214" t="str">
            <v>Community development, arts and culture</v>
          </cell>
          <cell r="H214" t="str">
            <v>E165105</v>
          </cell>
          <cell r="I214" t="str">
            <v>Arts and culture and events management</v>
          </cell>
          <cell r="J214" t="str">
            <v>Corporate support</v>
          </cell>
          <cell r="K214" t="str">
            <v>Organisational support</v>
          </cell>
          <cell r="L214" t="str">
            <v>Management of council property</v>
          </cell>
          <cell r="M214" t="str">
            <v>Corporate support</v>
          </cell>
          <cell r="N214" t="str">
            <v>Organisational support</v>
          </cell>
          <cell r="O214" t="str">
            <v>Management of council property</v>
          </cell>
          <cell r="P214" t="str">
            <v>Corporate support</v>
          </cell>
          <cell r="Q214" t="str">
            <v>Organisational support</v>
          </cell>
          <cell r="R214" t="str">
            <v>Management of council property</v>
          </cell>
          <cell r="S214" t="str">
            <v>A5011705</v>
          </cell>
          <cell r="T214" t="str">
            <v>A5011705</v>
          </cell>
          <cell r="U214" t="str">
            <v>Management of council property</v>
          </cell>
          <cell r="V214" t="str">
            <v>L050</v>
          </cell>
          <cell r="W214" t="str">
            <v>Regional</v>
          </cell>
          <cell r="X214" t="str">
            <v>PL40810</v>
          </cell>
          <cell r="Y214" t="str">
            <v>Expense</v>
          </cell>
          <cell r="Z214">
            <v>20110701</v>
          </cell>
          <cell r="AA214">
            <v>20220630</v>
          </cell>
          <cell r="AB214">
            <v>1</v>
          </cell>
          <cell r="AC214" t="str">
            <v>Programme</v>
          </cell>
          <cell r="AD214">
            <v>0</v>
          </cell>
          <cell r="AE214">
            <v>0</v>
          </cell>
          <cell r="AF214">
            <v>0</v>
          </cell>
          <cell r="AG214">
            <v>1</v>
          </cell>
          <cell r="AH214">
            <v>14</v>
          </cell>
          <cell r="AI214" t="str">
            <v>Art Facilities</v>
          </cell>
          <cell r="AJ214" t="str">
            <v>Buildings (Capex)</v>
          </cell>
          <cell r="AK214">
            <v>75</v>
          </cell>
          <cell r="AM214">
            <v>1</v>
          </cell>
          <cell r="AS214">
            <v>226053.228</v>
          </cell>
          <cell r="AT214">
            <v>140606.54250000001</v>
          </cell>
          <cell r="AU214">
            <v>140093.80499999999</v>
          </cell>
          <cell r="AV214">
            <v>139536.342</v>
          </cell>
          <cell r="AW214">
            <v>139002.63750000001</v>
          </cell>
          <cell r="AX214">
            <v>138517.65150000001</v>
          </cell>
          <cell r="AY214">
            <v>137392.8615</v>
          </cell>
          <cell r="AZ214">
            <v>138828.033</v>
          </cell>
          <cell r="BA214">
            <v>139000</v>
          </cell>
          <cell r="BB214">
            <v>139000</v>
          </cell>
          <cell r="BC214">
            <v>139000</v>
          </cell>
          <cell r="BD214">
            <v>3.1E-2</v>
          </cell>
          <cell r="BE214">
            <v>6.1930000000000041E-2</v>
          </cell>
          <cell r="BF214">
            <v>9.3787900000000146E-2</v>
          </cell>
          <cell r="BG214">
            <v>0.12878911280000027</v>
          </cell>
          <cell r="BH214">
            <v>0.16491036440960039</v>
          </cell>
          <cell r="BI214">
            <v>0.19869276497747879</v>
          </cell>
          <cell r="BJ214">
            <v>0.23225616239684821</v>
          </cell>
          <cell r="BK214">
            <v>0.27045610343115034</v>
          </cell>
          <cell r="BL214">
            <v>0.31238115484437823</v>
          </cell>
          <cell r="BM214">
            <v>0.35568973295424255</v>
          </cell>
          <cell r="BN214">
            <v>0</v>
          </cell>
          <cell r="BO214">
            <v>4358.8028174999999</v>
          </cell>
          <cell r="BP214">
            <v>8676.0093436500047</v>
          </cell>
          <cell r="BQ214">
            <v>13086.820489861821</v>
          </cell>
          <cell r="BR214">
            <v>17902.026360485048</v>
          </cell>
          <cell r="BS214">
            <v>22842.996386027029</v>
          </cell>
          <cell r="BT214">
            <v>27298.967539602792</v>
          </cell>
          <cell r="BU214">
            <v>32243.666177683001</v>
          </cell>
          <cell r="BV214">
            <v>37593.398376929894</v>
          </cell>
          <cell r="BW214">
            <v>43420.980523368577</v>
          </cell>
          <cell r="BX214">
            <v>49440.872880639712</v>
          </cell>
          <cell r="BY214">
            <v>226053.228</v>
          </cell>
          <cell r="BZ214">
            <v>144965.3453175</v>
          </cell>
          <cell r="CA214">
            <v>148769.81434365001</v>
          </cell>
          <cell r="CB214">
            <v>152623.16248986183</v>
          </cell>
          <cell r="CC214">
            <v>156904.66386048507</v>
          </cell>
          <cell r="CD214">
            <v>161360.64788602703</v>
          </cell>
          <cell r="CE214">
            <v>164691.8290396028</v>
          </cell>
          <cell r="CF214">
            <v>171071.69917768298</v>
          </cell>
          <cell r="CG214">
            <v>176593.39837692989</v>
          </cell>
          <cell r="CH214">
            <v>182420.98052336858</v>
          </cell>
          <cell r="CI214">
            <v>188440.87288063971</v>
          </cell>
          <cell r="CK214">
            <v>0</v>
          </cell>
          <cell r="CL214">
            <v>0</v>
          </cell>
          <cell r="CM214">
            <v>0</v>
          </cell>
          <cell r="CN214">
            <v>0</v>
          </cell>
          <cell r="CO214">
            <v>0</v>
          </cell>
          <cell r="CP214">
            <v>0</v>
          </cell>
          <cell r="CQ214">
            <v>0</v>
          </cell>
          <cell r="CR214">
            <v>0</v>
          </cell>
          <cell r="CS214">
            <v>0</v>
          </cell>
          <cell r="CT214">
            <v>0</v>
          </cell>
          <cell r="CU214">
            <v>0</v>
          </cell>
          <cell r="CW214">
            <v>0</v>
          </cell>
          <cell r="CX214">
            <v>0</v>
          </cell>
          <cell r="CY214">
            <v>0</v>
          </cell>
          <cell r="CZ214">
            <v>0</v>
          </cell>
          <cell r="DA214">
            <v>0</v>
          </cell>
          <cell r="DB214">
            <v>0</v>
          </cell>
          <cell r="DC214">
            <v>0</v>
          </cell>
          <cell r="DD214">
            <v>0</v>
          </cell>
          <cell r="DE214">
            <v>0</v>
          </cell>
          <cell r="DF214">
            <v>0</v>
          </cell>
          <cell r="DG214">
            <v>0</v>
          </cell>
          <cell r="DI214">
            <v>226053.228</v>
          </cell>
          <cell r="DJ214">
            <v>144965.3453175</v>
          </cell>
          <cell r="DK214">
            <v>148769.81434365001</v>
          </cell>
          <cell r="DL214">
            <v>152623.16248986183</v>
          </cell>
          <cell r="DM214">
            <v>156904.66386048507</v>
          </cell>
          <cell r="DN214">
            <v>161360.64788602703</v>
          </cell>
          <cell r="DO214">
            <v>164691.8290396028</v>
          </cell>
          <cell r="DP214">
            <v>171071.69917768298</v>
          </cell>
          <cell r="DQ214">
            <v>176593.39837692989</v>
          </cell>
          <cell r="DR214">
            <v>182420.98052336858</v>
          </cell>
          <cell r="DS214">
            <v>188440.87288063971</v>
          </cell>
          <cell r="DU214" t="str">
            <v>NSCC 71001</v>
          </cell>
          <cell r="DV214">
            <v>0</v>
          </cell>
          <cell r="DW214">
            <v>0</v>
          </cell>
          <cell r="DX214">
            <v>4</v>
          </cell>
          <cell r="DY214">
            <v>1390977.8730000001</v>
          </cell>
          <cell r="DZ214">
            <v>1647842.4138957479</v>
          </cell>
          <cell r="EB214">
            <v>1647842.4138957479</v>
          </cell>
          <cell r="EC214" t="str">
            <v>Def</v>
          </cell>
          <cell r="ED214" t="str">
            <v>nonDC</v>
          </cell>
        </row>
        <row r="215">
          <cell r="D215" t="str">
            <v>PC3100658</v>
          </cell>
          <cell r="E215" t="str">
            <v>General property Renewals</v>
          </cell>
          <cell r="F215" t="str">
            <v>Auckland Council</v>
          </cell>
          <cell r="G215" t="str">
            <v>Community development, arts and culture</v>
          </cell>
          <cell r="H215" t="str">
            <v>E165105</v>
          </cell>
          <cell r="I215" t="str">
            <v>Arts and culture and events management</v>
          </cell>
          <cell r="J215" t="str">
            <v>Corporate support</v>
          </cell>
          <cell r="K215" t="str">
            <v>Organisational support</v>
          </cell>
          <cell r="L215" t="str">
            <v>Management of council property</v>
          </cell>
          <cell r="M215" t="str">
            <v>Corporate support</v>
          </cell>
          <cell r="N215" t="str">
            <v>Organisational support</v>
          </cell>
          <cell r="O215" t="str">
            <v>Management of council property</v>
          </cell>
          <cell r="P215" t="str">
            <v>Corporate support</v>
          </cell>
          <cell r="Q215" t="str">
            <v>Organisational support</v>
          </cell>
          <cell r="R215" t="str">
            <v>Management of council property</v>
          </cell>
          <cell r="S215" t="str">
            <v>A5011705</v>
          </cell>
          <cell r="T215" t="str">
            <v>A5011705</v>
          </cell>
          <cell r="U215" t="str">
            <v>Management of council property</v>
          </cell>
          <cell r="V215" t="str">
            <v>L050</v>
          </cell>
          <cell r="W215" t="str">
            <v>Regional</v>
          </cell>
          <cell r="X215" t="str">
            <v>FY12 - Only</v>
          </cell>
          <cell r="Y215" t="str">
            <v>Expense</v>
          </cell>
          <cell r="Z215">
            <v>20080701</v>
          </cell>
          <cell r="AA215">
            <v>20120630</v>
          </cell>
          <cell r="AB215">
            <v>2</v>
          </cell>
          <cell r="AC215" t="str">
            <v>Discrete</v>
          </cell>
          <cell r="AD215">
            <v>0</v>
          </cell>
          <cell r="AE215">
            <v>0</v>
          </cell>
          <cell r="AF215">
            <v>0</v>
          </cell>
          <cell r="AG215">
            <v>1</v>
          </cell>
          <cell r="AH215">
            <v>3</v>
          </cell>
          <cell r="AI215" t="str">
            <v>Corporate Property</v>
          </cell>
          <cell r="AJ215" t="str">
            <v>Buildings (Capex)</v>
          </cell>
          <cell r="AK215">
            <v>75</v>
          </cell>
          <cell r="AP215">
            <v>1</v>
          </cell>
          <cell r="AS215">
            <v>262583</v>
          </cell>
          <cell r="BD215">
            <v>3.1E-2</v>
          </cell>
          <cell r="BE215">
            <v>6.1930000000000041E-2</v>
          </cell>
          <cell r="BF215">
            <v>9.3787900000000146E-2</v>
          </cell>
          <cell r="BG215">
            <v>0.12878911280000027</v>
          </cell>
          <cell r="BH215">
            <v>0.16491036440960039</v>
          </cell>
          <cell r="BI215">
            <v>0.19869276497747879</v>
          </cell>
          <cell r="BJ215">
            <v>0.23225616239684821</v>
          </cell>
          <cell r="BK215">
            <v>0.27045610343115034</v>
          </cell>
          <cell r="BL215">
            <v>0.31238115484437823</v>
          </cell>
          <cell r="BM215">
            <v>0.35568973295424255</v>
          </cell>
          <cell r="BN215">
            <v>0</v>
          </cell>
          <cell r="BO215">
            <v>0</v>
          </cell>
          <cell r="BP215">
            <v>0</v>
          </cell>
          <cell r="BQ215">
            <v>0</v>
          </cell>
          <cell r="BR215">
            <v>0</v>
          </cell>
          <cell r="BS215">
            <v>0</v>
          </cell>
          <cell r="BT215">
            <v>0</v>
          </cell>
          <cell r="BU215">
            <v>0</v>
          </cell>
          <cell r="BV215">
            <v>0</v>
          </cell>
          <cell r="BW215">
            <v>0</v>
          </cell>
          <cell r="BX215">
            <v>0</v>
          </cell>
          <cell r="BY215">
            <v>262583</v>
          </cell>
          <cell r="BZ215">
            <v>0</v>
          </cell>
          <cell r="CA215">
            <v>0</v>
          </cell>
          <cell r="CB215">
            <v>0</v>
          </cell>
          <cell r="CC215">
            <v>0</v>
          </cell>
          <cell r="CD215">
            <v>0</v>
          </cell>
          <cell r="CE215">
            <v>0</v>
          </cell>
          <cell r="CF215">
            <v>0</v>
          </cell>
          <cell r="CG215">
            <v>0</v>
          </cell>
          <cell r="CH215">
            <v>0</v>
          </cell>
          <cell r="CI215">
            <v>0</v>
          </cell>
          <cell r="CK215">
            <v>0</v>
          </cell>
          <cell r="CL215">
            <v>0</v>
          </cell>
          <cell r="CM215">
            <v>0</v>
          </cell>
          <cell r="CN215">
            <v>0</v>
          </cell>
          <cell r="CO215">
            <v>0</v>
          </cell>
          <cell r="CP215">
            <v>0</v>
          </cell>
          <cell r="CQ215">
            <v>0</v>
          </cell>
          <cell r="CR215">
            <v>0</v>
          </cell>
          <cell r="CS215">
            <v>0</v>
          </cell>
          <cell r="CT215">
            <v>0</v>
          </cell>
          <cell r="CU215">
            <v>0</v>
          </cell>
          <cell r="CW215">
            <v>0</v>
          </cell>
          <cell r="CX215">
            <v>0</v>
          </cell>
          <cell r="CY215">
            <v>0</v>
          </cell>
          <cell r="CZ215">
            <v>0</v>
          </cell>
          <cell r="DA215">
            <v>0</v>
          </cell>
          <cell r="DB215">
            <v>0</v>
          </cell>
          <cell r="DC215">
            <v>0</v>
          </cell>
          <cell r="DD215">
            <v>0</v>
          </cell>
          <cell r="DE215">
            <v>0</v>
          </cell>
          <cell r="DF215">
            <v>0</v>
          </cell>
          <cell r="DG215">
            <v>0</v>
          </cell>
          <cell r="DI215">
            <v>262583</v>
          </cell>
          <cell r="DJ215">
            <v>0</v>
          </cell>
          <cell r="DK215">
            <v>0</v>
          </cell>
          <cell r="DL215">
            <v>0</v>
          </cell>
          <cell r="DM215">
            <v>0</v>
          </cell>
          <cell r="DN215">
            <v>0</v>
          </cell>
          <cell r="DO215">
            <v>0</v>
          </cell>
          <cell r="DP215">
            <v>0</v>
          </cell>
          <cell r="DQ215">
            <v>0</v>
          </cell>
          <cell r="DR215">
            <v>0</v>
          </cell>
          <cell r="DS215">
            <v>0</v>
          </cell>
          <cell r="DU215" t="str">
            <v>WCC 8AMPP-09-001</v>
          </cell>
          <cell r="DV215">
            <v>0</v>
          </cell>
          <cell r="DW215">
            <v>0</v>
          </cell>
          <cell r="DX215">
            <v>1</v>
          </cell>
          <cell r="DY215">
            <v>0</v>
          </cell>
          <cell r="DZ215">
            <v>0</v>
          </cell>
          <cell r="EB215">
            <v>0</v>
          </cell>
          <cell r="EC215" t="str">
            <v>Def</v>
          </cell>
          <cell r="ED215" t="str">
            <v>nonDC</v>
          </cell>
        </row>
        <row r="216">
          <cell r="D216" t="str">
            <v>PC3100659</v>
          </cell>
          <cell r="E216" t="str">
            <v>General Property - Contestable fund</v>
          </cell>
          <cell r="F216" t="str">
            <v>Auckland Council</v>
          </cell>
          <cell r="G216" t="str">
            <v>Community development, arts and culture</v>
          </cell>
          <cell r="H216" t="str">
            <v>E165105</v>
          </cell>
          <cell r="I216" t="str">
            <v>Arts and culture and events management</v>
          </cell>
          <cell r="J216" t="str">
            <v>Corporate support</v>
          </cell>
          <cell r="K216" t="str">
            <v>Organisational support</v>
          </cell>
          <cell r="L216" t="str">
            <v>Management of council property</v>
          </cell>
          <cell r="M216" t="str">
            <v>Corporate support</v>
          </cell>
          <cell r="N216" t="str">
            <v>Organisational support</v>
          </cell>
          <cell r="O216" t="str">
            <v>Management of council property</v>
          </cell>
          <cell r="P216" t="str">
            <v>Corporate support</v>
          </cell>
          <cell r="Q216" t="str">
            <v>Organisational support</v>
          </cell>
          <cell r="R216" t="str">
            <v>Management of council property</v>
          </cell>
          <cell r="S216" t="str">
            <v>A5011705</v>
          </cell>
          <cell r="T216" t="str">
            <v>A5011705</v>
          </cell>
          <cell r="U216" t="str">
            <v>Management of council property</v>
          </cell>
          <cell r="V216" t="str">
            <v>L050</v>
          </cell>
          <cell r="W216" t="str">
            <v>Regional</v>
          </cell>
          <cell r="X216" t="str">
            <v>FY12 - Only</v>
          </cell>
          <cell r="Y216" t="str">
            <v>Expense</v>
          </cell>
          <cell r="Z216">
            <v>20090701</v>
          </cell>
          <cell r="AA216">
            <v>20120630</v>
          </cell>
          <cell r="AB216">
            <v>2</v>
          </cell>
          <cell r="AC216" t="str">
            <v>Discrete</v>
          </cell>
          <cell r="AD216">
            <v>1</v>
          </cell>
          <cell r="AE216">
            <v>0</v>
          </cell>
          <cell r="AF216">
            <v>0</v>
          </cell>
          <cell r="AG216">
            <v>0</v>
          </cell>
          <cell r="AH216">
            <v>3</v>
          </cell>
          <cell r="AI216" t="str">
            <v>Corporate Property</v>
          </cell>
          <cell r="AJ216" t="str">
            <v>Buildings (Capex)</v>
          </cell>
          <cell r="AK216">
            <v>75</v>
          </cell>
          <cell r="AM216">
            <v>1</v>
          </cell>
          <cell r="AS216">
            <v>188553</v>
          </cell>
          <cell r="BD216">
            <v>3.1E-2</v>
          </cell>
          <cell r="BE216">
            <v>6.1930000000000041E-2</v>
          </cell>
          <cell r="BF216">
            <v>9.3787900000000146E-2</v>
          </cell>
          <cell r="BG216">
            <v>0.12878911280000027</v>
          </cell>
          <cell r="BH216">
            <v>0.16491036440960039</v>
          </cell>
          <cell r="BI216">
            <v>0.19869276497747879</v>
          </cell>
          <cell r="BJ216">
            <v>0.23225616239684821</v>
          </cell>
          <cell r="BK216">
            <v>0.27045610343115034</v>
          </cell>
          <cell r="BL216">
            <v>0.31238115484437823</v>
          </cell>
          <cell r="BM216">
            <v>0.35568973295424255</v>
          </cell>
          <cell r="BN216">
            <v>0</v>
          </cell>
          <cell r="BO216">
            <v>0</v>
          </cell>
          <cell r="BP216">
            <v>0</v>
          </cell>
          <cell r="BQ216">
            <v>0</v>
          </cell>
          <cell r="BR216">
            <v>0</v>
          </cell>
          <cell r="BS216">
            <v>0</v>
          </cell>
          <cell r="BT216">
            <v>0</v>
          </cell>
          <cell r="BU216">
            <v>0</v>
          </cell>
          <cell r="BV216">
            <v>0</v>
          </cell>
          <cell r="BW216">
            <v>0</v>
          </cell>
          <cell r="BX216">
            <v>0</v>
          </cell>
          <cell r="BY216">
            <v>188553</v>
          </cell>
          <cell r="BZ216">
            <v>0</v>
          </cell>
          <cell r="CA216">
            <v>0</v>
          </cell>
          <cell r="CB216">
            <v>0</v>
          </cell>
          <cell r="CC216">
            <v>0</v>
          </cell>
          <cell r="CD216">
            <v>0</v>
          </cell>
          <cell r="CE216">
            <v>0</v>
          </cell>
          <cell r="CF216">
            <v>0</v>
          </cell>
          <cell r="CG216">
            <v>0</v>
          </cell>
          <cell r="CH216">
            <v>0</v>
          </cell>
          <cell r="CI216">
            <v>0</v>
          </cell>
          <cell r="CK216">
            <v>188553</v>
          </cell>
          <cell r="CL216">
            <v>0</v>
          </cell>
          <cell r="CM216">
            <v>0</v>
          </cell>
          <cell r="CN216">
            <v>0</v>
          </cell>
          <cell r="CO216">
            <v>0</v>
          </cell>
          <cell r="CP216">
            <v>0</v>
          </cell>
          <cell r="CQ216">
            <v>0</v>
          </cell>
          <cell r="CR216">
            <v>0</v>
          </cell>
          <cell r="CS216">
            <v>0</v>
          </cell>
          <cell r="CT216">
            <v>0</v>
          </cell>
          <cell r="CU216">
            <v>0</v>
          </cell>
          <cell r="CW216">
            <v>0</v>
          </cell>
          <cell r="CX216">
            <v>0</v>
          </cell>
          <cell r="CY216">
            <v>0</v>
          </cell>
          <cell r="CZ216">
            <v>0</v>
          </cell>
          <cell r="DA216">
            <v>0</v>
          </cell>
          <cell r="DB216">
            <v>0</v>
          </cell>
          <cell r="DC216">
            <v>0</v>
          </cell>
          <cell r="DD216">
            <v>0</v>
          </cell>
          <cell r="DE216">
            <v>0</v>
          </cell>
          <cell r="DF216">
            <v>0</v>
          </cell>
          <cell r="DG216">
            <v>0</v>
          </cell>
          <cell r="DI216">
            <v>0</v>
          </cell>
          <cell r="DJ216">
            <v>0</v>
          </cell>
          <cell r="DK216">
            <v>0</v>
          </cell>
          <cell r="DL216">
            <v>0</v>
          </cell>
          <cell r="DM216">
            <v>0</v>
          </cell>
          <cell r="DN216">
            <v>0</v>
          </cell>
          <cell r="DO216">
            <v>0</v>
          </cell>
          <cell r="DP216">
            <v>0</v>
          </cell>
          <cell r="DQ216">
            <v>0</v>
          </cell>
          <cell r="DR216">
            <v>0</v>
          </cell>
          <cell r="DS216">
            <v>0</v>
          </cell>
          <cell r="DU216" t="str">
            <v>WCC 8AMPP-10-005</v>
          </cell>
          <cell r="DV216">
            <v>0</v>
          </cell>
          <cell r="DW216">
            <v>0</v>
          </cell>
          <cell r="DX216">
            <v>1</v>
          </cell>
          <cell r="DY216">
            <v>0</v>
          </cell>
          <cell r="DZ216">
            <v>0</v>
          </cell>
          <cell r="EB216">
            <v>0</v>
          </cell>
          <cell r="EC216" t="str">
            <v>Def</v>
          </cell>
          <cell r="ED216" t="str">
            <v>nonDC</v>
          </cell>
        </row>
        <row r="217">
          <cell r="D217" t="str">
            <v>PC3200246</v>
          </cell>
          <cell r="E217" t="str">
            <v>Pukekohe East Hall Upgrade</v>
          </cell>
          <cell r="F217" t="str">
            <v>Auckland Council</v>
          </cell>
          <cell r="G217" t="str">
            <v>Community development, arts and culture</v>
          </cell>
          <cell r="H217" t="str">
            <v>E160540</v>
          </cell>
          <cell r="I217" t="str">
            <v>Community facilities south management</v>
          </cell>
          <cell r="J217" t="str">
            <v>Community</v>
          </cell>
          <cell r="K217" t="str">
            <v>Local community services</v>
          </cell>
          <cell r="L217" t="str">
            <v>Local community facilities</v>
          </cell>
          <cell r="M217" t="str">
            <v>Local activities</v>
          </cell>
          <cell r="N217" t="str">
            <v>Local community services</v>
          </cell>
          <cell r="O217" t="str">
            <v>Local community facilities</v>
          </cell>
          <cell r="P217" t="str">
            <v>Community</v>
          </cell>
          <cell r="Q217" t="str">
            <v>Local community services</v>
          </cell>
          <cell r="R217" t="str">
            <v>Local community facilities</v>
          </cell>
          <cell r="S217" t="str">
            <v>A1021405</v>
          </cell>
          <cell r="T217" t="str">
            <v>A1021405</v>
          </cell>
          <cell r="U217" t="str">
            <v>Local community centres</v>
          </cell>
          <cell r="V217" t="str">
            <v>L110</v>
          </cell>
          <cell r="W217" t="str">
            <v>Franklin</v>
          </cell>
          <cell r="X217" t="str">
            <v>FY12 - Only</v>
          </cell>
          <cell r="Y217" t="str">
            <v>Expense</v>
          </cell>
          <cell r="Z217">
            <v>20110701</v>
          </cell>
          <cell r="AA217">
            <v>20120630</v>
          </cell>
          <cell r="AB217">
            <v>2</v>
          </cell>
          <cell r="AC217" t="str">
            <v>Discrete</v>
          </cell>
          <cell r="AD217">
            <v>1</v>
          </cell>
          <cell r="AE217">
            <v>0</v>
          </cell>
          <cell r="AF217">
            <v>0</v>
          </cell>
          <cell r="AG217">
            <v>0</v>
          </cell>
          <cell r="AH217">
            <v>5</v>
          </cell>
          <cell r="AI217" t="str">
            <v>Community Facilities</v>
          </cell>
          <cell r="AJ217" t="str">
            <v>Buildings (Capex)</v>
          </cell>
          <cell r="AK217">
            <v>75</v>
          </cell>
          <cell r="AM217">
            <v>1</v>
          </cell>
          <cell r="AS217">
            <v>61000</v>
          </cell>
          <cell r="BD217">
            <v>3.1E-2</v>
          </cell>
          <cell r="BE217">
            <v>6.1930000000000041E-2</v>
          </cell>
          <cell r="BF217">
            <v>9.3787900000000146E-2</v>
          </cell>
          <cell r="BG217">
            <v>0.12878911280000027</v>
          </cell>
          <cell r="BH217">
            <v>0.16491036440960039</v>
          </cell>
          <cell r="BI217">
            <v>0.19869276497747879</v>
          </cell>
          <cell r="BJ217">
            <v>0.23225616239684821</v>
          </cell>
          <cell r="BK217">
            <v>0.27045610343115034</v>
          </cell>
          <cell r="BL217">
            <v>0.31238115484437823</v>
          </cell>
          <cell r="BM217">
            <v>0.35568973295424255</v>
          </cell>
          <cell r="BN217">
            <v>0</v>
          </cell>
          <cell r="BO217">
            <v>0</v>
          </cell>
          <cell r="BP217">
            <v>0</v>
          </cell>
          <cell r="BQ217">
            <v>0</v>
          </cell>
          <cell r="BR217">
            <v>0</v>
          </cell>
          <cell r="BS217">
            <v>0</v>
          </cell>
          <cell r="BT217">
            <v>0</v>
          </cell>
          <cell r="BU217">
            <v>0</v>
          </cell>
          <cell r="BV217">
            <v>0</v>
          </cell>
          <cell r="BW217">
            <v>0</v>
          </cell>
          <cell r="BX217">
            <v>0</v>
          </cell>
          <cell r="BY217">
            <v>61000</v>
          </cell>
          <cell r="BZ217">
            <v>0</v>
          </cell>
          <cell r="CA217">
            <v>0</v>
          </cell>
          <cell r="CB217">
            <v>0</v>
          </cell>
          <cell r="CC217">
            <v>0</v>
          </cell>
          <cell r="CD217">
            <v>0</v>
          </cell>
          <cell r="CE217">
            <v>0</v>
          </cell>
          <cell r="CF217">
            <v>0</v>
          </cell>
          <cell r="CG217">
            <v>0</v>
          </cell>
          <cell r="CH217">
            <v>0</v>
          </cell>
          <cell r="CI217">
            <v>0</v>
          </cell>
          <cell r="CK217">
            <v>61000</v>
          </cell>
          <cell r="CL217">
            <v>0</v>
          </cell>
          <cell r="CM217">
            <v>0</v>
          </cell>
          <cell r="CN217">
            <v>0</v>
          </cell>
          <cell r="CO217">
            <v>0</v>
          </cell>
          <cell r="CP217">
            <v>0</v>
          </cell>
          <cell r="CQ217">
            <v>0</v>
          </cell>
          <cell r="CR217">
            <v>0</v>
          </cell>
          <cell r="CS217">
            <v>0</v>
          </cell>
          <cell r="CT217">
            <v>0</v>
          </cell>
          <cell r="CU217">
            <v>0</v>
          </cell>
          <cell r="CW217">
            <v>0</v>
          </cell>
          <cell r="CX217">
            <v>0</v>
          </cell>
          <cell r="CY217">
            <v>0</v>
          </cell>
          <cell r="CZ217">
            <v>0</v>
          </cell>
          <cell r="DA217">
            <v>0</v>
          </cell>
          <cell r="DB217">
            <v>0</v>
          </cell>
          <cell r="DC217">
            <v>0</v>
          </cell>
          <cell r="DD217">
            <v>0</v>
          </cell>
          <cell r="DE217">
            <v>0</v>
          </cell>
          <cell r="DF217">
            <v>0</v>
          </cell>
          <cell r="DG217">
            <v>0</v>
          </cell>
          <cell r="DI217">
            <v>0</v>
          </cell>
          <cell r="DJ217">
            <v>0</v>
          </cell>
          <cell r="DK217">
            <v>0</v>
          </cell>
          <cell r="DL217">
            <v>0</v>
          </cell>
          <cell r="DM217">
            <v>0</v>
          </cell>
          <cell r="DN217">
            <v>0</v>
          </cell>
          <cell r="DO217">
            <v>0</v>
          </cell>
          <cell r="DP217">
            <v>0</v>
          </cell>
          <cell r="DQ217">
            <v>0</v>
          </cell>
          <cell r="DR217">
            <v>0</v>
          </cell>
          <cell r="DS217">
            <v>0</v>
          </cell>
          <cell r="DU217" t="str">
            <v>FDC PR0047 001</v>
          </cell>
          <cell r="DV217">
            <v>0</v>
          </cell>
          <cell r="DW217">
            <v>0</v>
          </cell>
          <cell r="DX217">
            <v>1</v>
          </cell>
          <cell r="DY217">
            <v>0</v>
          </cell>
          <cell r="DZ217">
            <v>0</v>
          </cell>
          <cell r="EB217">
            <v>0</v>
          </cell>
          <cell r="EC217" t="str">
            <v>Def</v>
          </cell>
          <cell r="ED217" t="str">
            <v>Community Service facilities</v>
          </cell>
        </row>
        <row r="218">
          <cell r="D218" t="str">
            <v>PC3200248</v>
          </cell>
          <cell r="E218" t="str">
            <v>Pollok School and Land Purchase</v>
          </cell>
          <cell r="F218" t="str">
            <v>Auckland Council</v>
          </cell>
          <cell r="G218" t="str">
            <v>Community development, arts and culture</v>
          </cell>
          <cell r="H218" t="str">
            <v>E160540</v>
          </cell>
          <cell r="I218" t="str">
            <v>Community facilities south management</v>
          </cell>
          <cell r="J218" t="str">
            <v>Community</v>
          </cell>
          <cell r="K218" t="str">
            <v>Local community services</v>
          </cell>
          <cell r="L218" t="str">
            <v>Local community facilities</v>
          </cell>
          <cell r="M218" t="str">
            <v>Local activities</v>
          </cell>
          <cell r="N218" t="str">
            <v>Local community services</v>
          </cell>
          <cell r="O218" t="str">
            <v>Local community facilities</v>
          </cell>
          <cell r="P218" t="str">
            <v>Community</v>
          </cell>
          <cell r="Q218" t="str">
            <v>Local community services</v>
          </cell>
          <cell r="R218" t="str">
            <v>Local community facilities</v>
          </cell>
          <cell r="S218" t="str">
            <v>A1021405</v>
          </cell>
          <cell r="T218" t="str">
            <v>A1021405</v>
          </cell>
          <cell r="U218" t="str">
            <v>Local community centres</v>
          </cell>
          <cell r="V218" t="str">
            <v>L110</v>
          </cell>
          <cell r="W218" t="str">
            <v>Franklin</v>
          </cell>
          <cell r="X218" t="str">
            <v>PL40810</v>
          </cell>
          <cell r="Y218" t="str">
            <v>Expense</v>
          </cell>
          <cell r="Z218">
            <v>20120701</v>
          </cell>
          <cell r="AA218">
            <v>20130630</v>
          </cell>
          <cell r="AB218">
            <v>2</v>
          </cell>
          <cell r="AC218" t="str">
            <v>Discrete</v>
          </cell>
          <cell r="AD218">
            <v>1</v>
          </cell>
          <cell r="AE218">
            <v>0</v>
          </cell>
          <cell r="AF218">
            <v>0</v>
          </cell>
          <cell r="AG218">
            <v>0</v>
          </cell>
          <cell r="AH218">
            <v>5</v>
          </cell>
          <cell r="AI218" t="str">
            <v>Community Facilities</v>
          </cell>
          <cell r="AJ218" t="str">
            <v>Buildings (Capex)</v>
          </cell>
          <cell r="AK218">
            <v>75</v>
          </cell>
          <cell r="AM218">
            <v>1</v>
          </cell>
          <cell r="AT218">
            <v>35000</v>
          </cell>
          <cell r="BD218">
            <v>3.1E-2</v>
          </cell>
          <cell r="BE218">
            <v>6.1930000000000041E-2</v>
          </cell>
          <cell r="BF218">
            <v>9.3787900000000146E-2</v>
          </cell>
          <cell r="BG218">
            <v>0.12878911280000027</v>
          </cell>
          <cell r="BH218">
            <v>0.16491036440960039</v>
          </cell>
          <cell r="BI218">
            <v>0.19869276497747879</v>
          </cell>
          <cell r="BJ218">
            <v>0.23225616239684821</v>
          </cell>
          <cell r="BK218">
            <v>0.27045610343115034</v>
          </cell>
          <cell r="BL218">
            <v>0.31238115484437823</v>
          </cell>
          <cell r="BM218">
            <v>0.35568973295424255</v>
          </cell>
          <cell r="BN218">
            <v>0</v>
          </cell>
          <cell r="BO218">
            <v>1085</v>
          </cell>
          <cell r="BP218">
            <v>0</v>
          </cell>
          <cell r="BQ218">
            <v>0</v>
          </cell>
          <cell r="BR218">
            <v>0</v>
          </cell>
          <cell r="BS218">
            <v>0</v>
          </cell>
          <cell r="BT218">
            <v>0</v>
          </cell>
          <cell r="BU218">
            <v>0</v>
          </cell>
          <cell r="BV218">
            <v>0</v>
          </cell>
          <cell r="BW218">
            <v>0</v>
          </cell>
          <cell r="BX218">
            <v>0</v>
          </cell>
          <cell r="BY218">
            <v>0</v>
          </cell>
          <cell r="BZ218">
            <v>36085</v>
          </cell>
          <cell r="CA218">
            <v>0</v>
          </cell>
          <cell r="CB218">
            <v>0</v>
          </cell>
          <cell r="CC218">
            <v>0</v>
          </cell>
          <cell r="CD218">
            <v>0</v>
          </cell>
          <cell r="CE218">
            <v>0</v>
          </cell>
          <cell r="CF218">
            <v>0</v>
          </cell>
          <cell r="CG218">
            <v>0</v>
          </cell>
          <cell r="CH218">
            <v>0</v>
          </cell>
          <cell r="CI218">
            <v>0</v>
          </cell>
          <cell r="CK218">
            <v>0</v>
          </cell>
          <cell r="CL218">
            <v>36085</v>
          </cell>
          <cell r="CM218">
            <v>0</v>
          </cell>
          <cell r="CN218">
            <v>0</v>
          </cell>
          <cell r="CO218">
            <v>0</v>
          </cell>
          <cell r="CP218">
            <v>0</v>
          </cell>
          <cell r="CQ218">
            <v>0</v>
          </cell>
          <cell r="CR218">
            <v>0</v>
          </cell>
          <cell r="CS218">
            <v>0</v>
          </cell>
          <cell r="CT218">
            <v>0</v>
          </cell>
          <cell r="CU218">
            <v>0</v>
          </cell>
          <cell r="CW218">
            <v>0</v>
          </cell>
          <cell r="CX218">
            <v>0</v>
          </cell>
          <cell r="CY218">
            <v>0</v>
          </cell>
          <cell r="CZ218">
            <v>0</v>
          </cell>
          <cell r="DA218">
            <v>0</v>
          </cell>
          <cell r="DB218">
            <v>0</v>
          </cell>
          <cell r="DC218">
            <v>0</v>
          </cell>
          <cell r="DD218">
            <v>0</v>
          </cell>
          <cell r="DE218">
            <v>0</v>
          </cell>
          <cell r="DF218">
            <v>0</v>
          </cell>
          <cell r="DG218">
            <v>0</v>
          </cell>
          <cell r="DI218">
            <v>0</v>
          </cell>
          <cell r="DJ218">
            <v>0</v>
          </cell>
          <cell r="DK218">
            <v>0</v>
          </cell>
          <cell r="DL218">
            <v>0</v>
          </cell>
          <cell r="DM218">
            <v>0</v>
          </cell>
          <cell r="DN218">
            <v>0</v>
          </cell>
          <cell r="DO218">
            <v>0</v>
          </cell>
          <cell r="DP218">
            <v>0</v>
          </cell>
          <cell r="DQ218">
            <v>0</v>
          </cell>
          <cell r="DR218">
            <v>0</v>
          </cell>
          <cell r="DS218">
            <v>0</v>
          </cell>
          <cell r="DU218" t="str">
            <v>FDC PR053 001</v>
          </cell>
          <cell r="DV218">
            <v>0</v>
          </cell>
          <cell r="DW218">
            <v>0</v>
          </cell>
          <cell r="DX218">
            <v>1</v>
          </cell>
          <cell r="DY218">
            <v>35000</v>
          </cell>
          <cell r="DZ218">
            <v>36085</v>
          </cell>
          <cell r="EB218">
            <v>36085</v>
          </cell>
          <cell r="EC218" t="str">
            <v>Def</v>
          </cell>
          <cell r="ED218" t="str">
            <v>Community Service facilities</v>
          </cell>
        </row>
        <row r="219">
          <cell r="D219" t="str">
            <v>PC3200304</v>
          </cell>
          <cell r="E219" t="str">
            <v>CL-Birkenhead Northcote Communities Facilties Trus</v>
          </cell>
          <cell r="F219" t="str">
            <v>Auckland Council</v>
          </cell>
          <cell r="G219" t="str">
            <v>Community development, arts and culture</v>
          </cell>
          <cell r="H219" t="str">
            <v>E160530</v>
          </cell>
          <cell r="I219" t="str">
            <v>Community facilities management</v>
          </cell>
          <cell r="J219" t="str">
            <v>Community</v>
          </cell>
          <cell r="K219" t="str">
            <v>Local community services</v>
          </cell>
          <cell r="L219" t="str">
            <v>Local community facilities</v>
          </cell>
          <cell r="M219" t="str">
            <v>Local activities</v>
          </cell>
          <cell r="N219" t="str">
            <v>Local community services</v>
          </cell>
          <cell r="O219" t="str">
            <v>Local community facilities</v>
          </cell>
          <cell r="P219" t="str">
            <v>Community</v>
          </cell>
          <cell r="Q219" t="str">
            <v>Local community services</v>
          </cell>
          <cell r="R219" t="str">
            <v>Local community facilities</v>
          </cell>
          <cell r="S219" t="str">
            <v>A1021405</v>
          </cell>
          <cell r="T219" t="str">
            <v>A1021405</v>
          </cell>
          <cell r="U219" t="str">
            <v>Local community centres</v>
          </cell>
          <cell r="V219" t="str">
            <v>L135</v>
          </cell>
          <cell r="W219" t="str">
            <v>Kaipatiki</v>
          </cell>
          <cell r="X219" t="str">
            <v>PL40810</v>
          </cell>
          <cell r="Y219" t="str">
            <v>Expense</v>
          </cell>
          <cell r="Z219">
            <v>20110701</v>
          </cell>
          <cell r="AA219">
            <v>20140630</v>
          </cell>
          <cell r="AB219">
            <v>2</v>
          </cell>
          <cell r="AC219" t="str">
            <v>Discrete</v>
          </cell>
          <cell r="AD219">
            <v>0</v>
          </cell>
          <cell r="AE219">
            <v>0</v>
          </cell>
          <cell r="AF219">
            <v>0</v>
          </cell>
          <cell r="AG219">
            <v>1</v>
          </cell>
          <cell r="AH219">
            <v>5</v>
          </cell>
          <cell r="AI219" t="str">
            <v>Community Facilities</v>
          </cell>
          <cell r="AJ219" t="str">
            <v>Buildings (Capex)</v>
          </cell>
          <cell r="AK219">
            <v>75</v>
          </cell>
          <cell r="AM219">
            <v>1</v>
          </cell>
          <cell r="AS219">
            <v>150000</v>
          </cell>
          <cell r="AT219">
            <v>0</v>
          </cell>
          <cell r="AU219">
            <v>365000</v>
          </cell>
          <cell r="BD219">
            <v>3.1E-2</v>
          </cell>
          <cell r="BE219">
            <v>6.1930000000000041E-2</v>
          </cell>
          <cell r="BF219">
            <v>9.3787900000000146E-2</v>
          </cell>
          <cell r="BG219">
            <v>0.12878911280000027</v>
          </cell>
          <cell r="BH219">
            <v>0.16491036440960039</v>
          </cell>
          <cell r="BI219">
            <v>0.19869276497747879</v>
          </cell>
          <cell r="BJ219">
            <v>0.23225616239684821</v>
          </cell>
          <cell r="BK219">
            <v>0.27045610343115034</v>
          </cell>
          <cell r="BL219">
            <v>0.31238115484437823</v>
          </cell>
          <cell r="BM219">
            <v>0.35568973295424255</v>
          </cell>
          <cell r="BN219">
            <v>0</v>
          </cell>
          <cell r="BO219">
            <v>0</v>
          </cell>
          <cell r="BP219">
            <v>22604.450000000015</v>
          </cell>
          <cell r="BQ219">
            <v>0</v>
          </cell>
          <cell r="BR219">
            <v>0</v>
          </cell>
          <cell r="BS219">
            <v>0</v>
          </cell>
          <cell r="BT219">
            <v>0</v>
          </cell>
          <cell r="BU219">
            <v>0</v>
          </cell>
          <cell r="BV219">
            <v>0</v>
          </cell>
          <cell r="BW219">
            <v>0</v>
          </cell>
          <cell r="BX219">
            <v>0</v>
          </cell>
          <cell r="BY219">
            <v>150000</v>
          </cell>
          <cell r="BZ219">
            <v>0</v>
          </cell>
          <cell r="CA219">
            <v>387604.45</v>
          </cell>
          <cell r="CB219">
            <v>0</v>
          </cell>
          <cell r="CC219">
            <v>0</v>
          </cell>
          <cell r="CD219">
            <v>0</v>
          </cell>
          <cell r="CE219">
            <v>0</v>
          </cell>
          <cell r="CF219">
            <v>0</v>
          </cell>
          <cell r="CG219">
            <v>0</v>
          </cell>
          <cell r="CH219">
            <v>0</v>
          </cell>
          <cell r="CI219">
            <v>0</v>
          </cell>
          <cell r="CK219">
            <v>0</v>
          </cell>
          <cell r="CL219">
            <v>0</v>
          </cell>
          <cell r="CM219">
            <v>0</v>
          </cell>
          <cell r="CN219">
            <v>0</v>
          </cell>
          <cell r="CO219">
            <v>0</v>
          </cell>
          <cell r="CP219">
            <v>0</v>
          </cell>
          <cell r="CQ219">
            <v>0</v>
          </cell>
          <cell r="CR219">
            <v>0</v>
          </cell>
          <cell r="CS219">
            <v>0</v>
          </cell>
          <cell r="CT219">
            <v>0</v>
          </cell>
          <cell r="CU219">
            <v>0</v>
          </cell>
          <cell r="CW219">
            <v>0</v>
          </cell>
          <cell r="CX219">
            <v>0</v>
          </cell>
          <cell r="CY219">
            <v>0</v>
          </cell>
          <cell r="CZ219">
            <v>0</v>
          </cell>
          <cell r="DA219">
            <v>0</v>
          </cell>
          <cell r="DB219">
            <v>0</v>
          </cell>
          <cell r="DC219">
            <v>0</v>
          </cell>
          <cell r="DD219">
            <v>0</v>
          </cell>
          <cell r="DE219">
            <v>0</v>
          </cell>
          <cell r="DF219">
            <v>0</v>
          </cell>
          <cell r="DG219">
            <v>0</v>
          </cell>
          <cell r="DI219">
            <v>150000</v>
          </cell>
          <cell r="DJ219">
            <v>0</v>
          </cell>
          <cell r="DK219">
            <v>387604.45</v>
          </cell>
          <cell r="DL219">
            <v>0</v>
          </cell>
          <cell r="DM219">
            <v>0</v>
          </cell>
          <cell r="DN219">
            <v>0</v>
          </cell>
          <cell r="DO219">
            <v>0</v>
          </cell>
          <cell r="DP219">
            <v>0</v>
          </cell>
          <cell r="DQ219">
            <v>0</v>
          </cell>
          <cell r="DR219">
            <v>0</v>
          </cell>
          <cell r="DS219">
            <v>0</v>
          </cell>
          <cell r="DU219" t="str">
            <v>NSCC 12396</v>
          </cell>
          <cell r="DV219">
            <v>0</v>
          </cell>
          <cell r="DW219">
            <v>0</v>
          </cell>
          <cell r="DX219">
            <v>1</v>
          </cell>
          <cell r="DY219">
            <v>365000</v>
          </cell>
          <cell r="DZ219">
            <v>387604.45</v>
          </cell>
          <cell r="EB219">
            <v>387604.45</v>
          </cell>
          <cell r="EC219" t="str">
            <v>Def</v>
          </cell>
          <cell r="ED219" t="str">
            <v>Community Service facilities</v>
          </cell>
        </row>
        <row r="220">
          <cell r="D220" t="str">
            <v>PC3200354</v>
          </cell>
          <cell r="E220" t="str">
            <v>Older Persons Housing - Upgrade Waimana Flats</v>
          </cell>
          <cell r="F220" t="str">
            <v>Auckland Council</v>
          </cell>
          <cell r="G220" t="str">
            <v>Community development, arts and culture</v>
          </cell>
          <cell r="H220" t="str">
            <v>E160540</v>
          </cell>
          <cell r="I220" t="str">
            <v>Community facilities south management</v>
          </cell>
          <cell r="J220" t="str">
            <v>Community</v>
          </cell>
          <cell r="K220" t="str">
            <v>Regional community services</v>
          </cell>
          <cell r="L220" t="str">
            <v>Regional social housing</v>
          </cell>
          <cell r="M220" t="str">
            <v>Community</v>
          </cell>
          <cell r="N220" t="str">
            <v>Regional community services</v>
          </cell>
          <cell r="O220" t="str">
            <v>Regional social housing</v>
          </cell>
          <cell r="P220" t="str">
            <v>Community</v>
          </cell>
          <cell r="Q220" t="str">
            <v>Regional community services</v>
          </cell>
          <cell r="R220" t="str">
            <v>Regional social housing</v>
          </cell>
          <cell r="S220" t="str">
            <v>A1022005</v>
          </cell>
          <cell r="T220" t="str">
            <v>A1022005</v>
          </cell>
          <cell r="U220" t="str">
            <v>Regional community houses</v>
          </cell>
          <cell r="V220" t="str">
            <v>L050</v>
          </cell>
          <cell r="W220" t="str">
            <v>Regional</v>
          </cell>
          <cell r="X220" t="str">
            <v>FY12 - Only</v>
          </cell>
          <cell r="Y220" t="str">
            <v>Expense</v>
          </cell>
          <cell r="Z220">
            <v>20100701</v>
          </cell>
          <cell r="AA220">
            <v>20120630</v>
          </cell>
          <cell r="AB220">
            <v>2</v>
          </cell>
          <cell r="AC220" t="str">
            <v>Discrete</v>
          </cell>
          <cell r="AD220">
            <v>0</v>
          </cell>
          <cell r="AE220">
            <v>0</v>
          </cell>
          <cell r="AF220">
            <v>0</v>
          </cell>
          <cell r="AG220">
            <v>1</v>
          </cell>
          <cell r="AH220">
            <v>9</v>
          </cell>
          <cell r="AI220" t="str">
            <v>Social Housing</v>
          </cell>
          <cell r="AJ220" t="str">
            <v>Buildings (Capex)</v>
          </cell>
          <cell r="AK220">
            <v>75</v>
          </cell>
          <cell r="AP220">
            <v>1</v>
          </cell>
          <cell r="AS220">
            <v>112080</v>
          </cell>
          <cell r="BD220">
            <v>3.1E-2</v>
          </cell>
          <cell r="BE220">
            <v>6.1930000000000041E-2</v>
          </cell>
          <cell r="BF220">
            <v>9.3787900000000146E-2</v>
          </cell>
          <cell r="BG220">
            <v>0.12878911280000027</v>
          </cell>
          <cell r="BH220">
            <v>0.16491036440960039</v>
          </cell>
          <cell r="BI220">
            <v>0.19869276497747879</v>
          </cell>
          <cell r="BJ220">
            <v>0.23225616239684821</v>
          </cell>
          <cell r="BK220">
            <v>0.27045610343115034</v>
          </cell>
          <cell r="BL220">
            <v>0.31238115484437823</v>
          </cell>
          <cell r="BM220">
            <v>0.35568973295424255</v>
          </cell>
          <cell r="BN220">
            <v>0</v>
          </cell>
          <cell r="BO220">
            <v>0</v>
          </cell>
          <cell r="BP220">
            <v>0</v>
          </cell>
          <cell r="BQ220">
            <v>0</v>
          </cell>
          <cell r="BR220">
            <v>0</v>
          </cell>
          <cell r="BS220">
            <v>0</v>
          </cell>
          <cell r="BT220">
            <v>0</v>
          </cell>
          <cell r="BU220">
            <v>0</v>
          </cell>
          <cell r="BV220">
            <v>0</v>
          </cell>
          <cell r="BW220">
            <v>0</v>
          </cell>
          <cell r="BX220">
            <v>0</v>
          </cell>
          <cell r="BY220">
            <v>112080</v>
          </cell>
          <cell r="BZ220">
            <v>0</v>
          </cell>
          <cell r="CA220">
            <v>0</v>
          </cell>
          <cell r="CB220">
            <v>0</v>
          </cell>
          <cell r="CC220">
            <v>0</v>
          </cell>
          <cell r="CD220">
            <v>0</v>
          </cell>
          <cell r="CE220">
            <v>0</v>
          </cell>
          <cell r="CF220">
            <v>0</v>
          </cell>
          <cell r="CG220">
            <v>0</v>
          </cell>
          <cell r="CH220">
            <v>0</v>
          </cell>
          <cell r="CI220">
            <v>0</v>
          </cell>
          <cell r="CK220">
            <v>0</v>
          </cell>
          <cell r="CL220">
            <v>0</v>
          </cell>
          <cell r="CM220">
            <v>0</v>
          </cell>
          <cell r="CN220">
            <v>0</v>
          </cell>
          <cell r="CO220">
            <v>0</v>
          </cell>
          <cell r="CP220">
            <v>0</v>
          </cell>
          <cell r="CQ220">
            <v>0</v>
          </cell>
          <cell r="CR220">
            <v>0</v>
          </cell>
          <cell r="CS220">
            <v>0</v>
          </cell>
          <cell r="CT220">
            <v>0</v>
          </cell>
          <cell r="CU220">
            <v>0</v>
          </cell>
          <cell r="CW220">
            <v>0</v>
          </cell>
          <cell r="CX220">
            <v>0</v>
          </cell>
          <cell r="CY220">
            <v>0</v>
          </cell>
          <cell r="CZ220">
            <v>0</v>
          </cell>
          <cell r="DA220">
            <v>0</v>
          </cell>
          <cell r="DB220">
            <v>0</v>
          </cell>
          <cell r="DC220">
            <v>0</v>
          </cell>
          <cell r="DD220">
            <v>0</v>
          </cell>
          <cell r="DE220">
            <v>0</v>
          </cell>
          <cell r="DF220">
            <v>0</v>
          </cell>
          <cell r="DG220">
            <v>0</v>
          </cell>
          <cell r="DI220">
            <v>112080</v>
          </cell>
          <cell r="DJ220">
            <v>0</v>
          </cell>
          <cell r="DK220">
            <v>0</v>
          </cell>
          <cell r="DL220">
            <v>0</v>
          </cell>
          <cell r="DM220">
            <v>0</v>
          </cell>
          <cell r="DN220">
            <v>0</v>
          </cell>
          <cell r="DO220">
            <v>0</v>
          </cell>
          <cell r="DP220">
            <v>0</v>
          </cell>
          <cell r="DQ220">
            <v>0</v>
          </cell>
          <cell r="DR220">
            <v>0</v>
          </cell>
          <cell r="DS220">
            <v>0</v>
          </cell>
          <cell r="DU220" t="str">
            <v>PDC 47848770</v>
          </cell>
          <cell r="DV220">
            <v>0</v>
          </cell>
          <cell r="DW220">
            <v>0</v>
          </cell>
          <cell r="DX220">
            <v>1</v>
          </cell>
          <cell r="DY220">
            <v>0</v>
          </cell>
          <cell r="DZ220">
            <v>0</v>
          </cell>
          <cell r="EB220">
            <v>0</v>
          </cell>
          <cell r="EC220" t="str">
            <v>Def</v>
          </cell>
          <cell r="ED220" t="str">
            <v>nonDC</v>
          </cell>
        </row>
        <row r="221">
          <cell r="D221" t="str">
            <v>PC3200356</v>
          </cell>
          <cell r="E221" t="str">
            <v>Community Devel/Safer Commun - Capital Projects</v>
          </cell>
          <cell r="F221" t="str">
            <v>Auckland Council</v>
          </cell>
          <cell r="G221" t="str">
            <v>Community development, arts and culture</v>
          </cell>
          <cell r="H221" t="str">
            <v>E160540</v>
          </cell>
          <cell r="I221" t="str">
            <v>Community facilities south management</v>
          </cell>
          <cell r="J221" t="str">
            <v>Community</v>
          </cell>
          <cell r="K221" t="str">
            <v>Local community services</v>
          </cell>
          <cell r="L221" t="str">
            <v>Local community safety initiatives</v>
          </cell>
          <cell r="M221" t="str">
            <v>Local activities</v>
          </cell>
          <cell r="N221" t="str">
            <v>Local community services</v>
          </cell>
          <cell r="O221" t="str">
            <v>Local community safety initiatives</v>
          </cell>
          <cell r="P221" t="str">
            <v>Community</v>
          </cell>
          <cell r="Q221" t="str">
            <v>Local community services</v>
          </cell>
          <cell r="R221" t="str">
            <v>Local community safety initiatives</v>
          </cell>
          <cell r="S221" t="str">
            <v>A1021910</v>
          </cell>
          <cell r="T221" t="str">
            <v>A1021910</v>
          </cell>
          <cell r="U221" t="str">
            <v>Local safety programmes</v>
          </cell>
          <cell r="V221" t="str">
            <v>L210</v>
          </cell>
          <cell r="W221" t="str">
            <v>Other (Unallocated)</v>
          </cell>
          <cell r="X221" t="str">
            <v>PL40810</v>
          </cell>
          <cell r="Y221" t="str">
            <v>Expense</v>
          </cell>
          <cell r="Z221">
            <v>20110701</v>
          </cell>
          <cell r="AA221">
            <v>20130630</v>
          </cell>
          <cell r="AB221">
            <v>2</v>
          </cell>
          <cell r="AC221" t="str">
            <v>Discrete</v>
          </cell>
          <cell r="AD221">
            <v>0</v>
          </cell>
          <cell r="AE221">
            <v>0</v>
          </cell>
          <cell r="AF221">
            <v>0</v>
          </cell>
          <cell r="AG221">
            <v>1</v>
          </cell>
          <cell r="AH221">
            <v>5</v>
          </cell>
          <cell r="AI221" t="str">
            <v>Community Facilities</v>
          </cell>
          <cell r="AJ221" t="str">
            <v>Other assets (Capex)</v>
          </cell>
          <cell r="AK221">
            <v>35</v>
          </cell>
          <cell r="AM221">
            <v>1</v>
          </cell>
          <cell r="AS221">
            <v>40876</v>
          </cell>
          <cell r="AT221">
            <v>500000</v>
          </cell>
          <cell r="BD221">
            <v>3.3000000000000002E-2</v>
          </cell>
          <cell r="BE221">
            <v>6.7088999999999732E-2</v>
          </cell>
          <cell r="BF221">
            <v>0.10230293699999971</v>
          </cell>
          <cell r="BG221">
            <v>0.14088353979499968</v>
          </cell>
          <cell r="BH221">
            <v>0.18195534722761963</v>
          </cell>
          <cell r="BI221">
            <v>0.21859596299167583</v>
          </cell>
          <cell r="BJ221">
            <v>0.25637243784441766</v>
          </cell>
          <cell r="BK221">
            <v>0.29783272829328333</v>
          </cell>
          <cell r="BL221">
            <v>0.3445547065118415</v>
          </cell>
          <cell r="BM221">
            <v>0.39295867594626777</v>
          </cell>
          <cell r="BN221">
            <v>0</v>
          </cell>
          <cell r="BO221">
            <v>16500</v>
          </cell>
          <cell r="BP221">
            <v>0</v>
          </cell>
          <cell r="BQ221">
            <v>0</v>
          </cell>
          <cell r="BR221">
            <v>0</v>
          </cell>
          <cell r="BS221">
            <v>0</v>
          </cell>
          <cell r="BT221">
            <v>0</v>
          </cell>
          <cell r="BU221">
            <v>0</v>
          </cell>
          <cell r="BV221">
            <v>0</v>
          </cell>
          <cell r="BW221">
            <v>0</v>
          </cell>
          <cell r="BX221">
            <v>0</v>
          </cell>
          <cell r="BY221">
            <v>40876</v>
          </cell>
          <cell r="BZ221">
            <v>516500</v>
          </cell>
          <cell r="CA221">
            <v>0</v>
          </cell>
          <cell r="CB221">
            <v>0</v>
          </cell>
          <cell r="CC221">
            <v>0</v>
          </cell>
          <cell r="CD221">
            <v>0</v>
          </cell>
          <cell r="CE221">
            <v>0</v>
          </cell>
          <cell r="CF221">
            <v>0</v>
          </cell>
          <cell r="CG221">
            <v>0</v>
          </cell>
          <cell r="CH221">
            <v>0</v>
          </cell>
          <cell r="CI221">
            <v>0</v>
          </cell>
          <cell r="CK221">
            <v>0</v>
          </cell>
          <cell r="CL221">
            <v>0</v>
          </cell>
          <cell r="CM221">
            <v>0</v>
          </cell>
          <cell r="CN221">
            <v>0</v>
          </cell>
          <cell r="CO221">
            <v>0</v>
          </cell>
          <cell r="CP221">
            <v>0</v>
          </cell>
          <cell r="CQ221">
            <v>0</v>
          </cell>
          <cell r="CR221">
            <v>0</v>
          </cell>
          <cell r="CS221">
            <v>0</v>
          </cell>
          <cell r="CT221">
            <v>0</v>
          </cell>
          <cell r="CU221">
            <v>0</v>
          </cell>
          <cell r="CW221">
            <v>0</v>
          </cell>
          <cell r="CX221">
            <v>0</v>
          </cell>
          <cell r="CY221">
            <v>0</v>
          </cell>
          <cell r="CZ221">
            <v>0</v>
          </cell>
          <cell r="DA221">
            <v>0</v>
          </cell>
          <cell r="DB221">
            <v>0</v>
          </cell>
          <cell r="DC221">
            <v>0</v>
          </cell>
          <cell r="DD221">
            <v>0</v>
          </cell>
          <cell r="DE221">
            <v>0</v>
          </cell>
          <cell r="DF221">
            <v>0</v>
          </cell>
          <cell r="DG221">
            <v>0</v>
          </cell>
          <cell r="DI221">
            <v>40876</v>
          </cell>
          <cell r="DJ221">
            <v>516500</v>
          </cell>
          <cell r="DK221">
            <v>0</v>
          </cell>
          <cell r="DL221">
            <v>0</v>
          </cell>
          <cell r="DM221">
            <v>0</v>
          </cell>
          <cell r="DN221">
            <v>0</v>
          </cell>
          <cell r="DO221">
            <v>0</v>
          </cell>
          <cell r="DP221">
            <v>0</v>
          </cell>
          <cell r="DQ221">
            <v>0</v>
          </cell>
          <cell r="DR221">
            <v>0</v>
          </cell>
          <cell r="DS221">
            <v>0</v>
          </cell>
          <cell r="DU221" t="str">
            <v>PDC 49800738</v>
          </cell>
          <cell r="DV221">
            <v>0</v>
          </cell>
          <cell r="DW221">
            <v>0</v>
          </cell>
          <cell r="DX221">
            <v>1</v>
          </cell>
          <cell r="DY221">
            <v>500000</v>
          </cell>
          <cell r="DZ221">
            <v>516500</v>
          </cell>
          <cell r="EB221">
            <v>516500</v>
          </cell>
          <cell r="EC221" t="str">
            <v>Def</v>
          </cell>
          <cell r="ED221" t="str">
            <v>nonDC</v>
          </cell>
        </row>
        <row r="222">
          <cell r="D222" t="str">
            <v>PC3200364</v>
          </cell>
          <cell r="E222" t="str">
            <v>Arts Centre (Visual and Performing Arts)</v>
          </cell>
          <cell r="F222" t="str">
            <v>Auckland Council</v>
          </cell>
          <cell r="G222" t="str">
            <v>Community development, arts and culture</v>
          </cell>
          <cell r="H222" t="str">
            <v>E165105</v>
          </cell>
          <cell r="I222" t="str">
            <v>Arts and culture and events management</v>
          </cell>
          <cell r="J222" t="str">
            <v>Lifestyle and culture</v>
          </cell>
          <cell r="K222" t="str">
            <v>Local arts, culture and events services</v>
          </cell>
          <cell r="L222" t="str">
            <v>Local arts and culture facilities</v>
          </cell>
          <cell r="M222" t="str">
            <v>Local activities</v>
          </cell>
          <cell r="N222" t="str">
            <v>Local arts, culture and events services</v>
          </cell>
          <cell r="O222" t="str">
            <v>Local arts and culture facilities</v>
          </cell>
          <cell r="P222" t="str">
            <v>Lifestyle and culture</v>
          </cell>
          <cell r="Q222" t="str">
            <v>Local arts, culture and events services</v>
          </cell>
          <cell r="R222" t="str">
            <v>Local arts and culture facilities</v>
          </cell>
          <cell r="S222" t="str">
            <v>A1211405</v>
          </cell>
          <cell r="T222" t="str">
            <v>A1211405</v>
          </cell>
          <cell r="U222" t="str">
            <v>Local arts and culture facilities</v>
          </cell>
          <cell r="V222" t="str">
            <v>L210</v>
          </cell>
          <cell r="W222" t="str">
            <v>Other (Unallocated)</v>
          </cell>
          <cell r="X222" t="str">
            <v>FY12 - Only</v>
          </cell>
          <cell r="Y222" t="str">
            <v>Expense</v>
          </cell>
          <cell r="Z222">
            <v>20110701</v>
          </cell>
          <cell r="AA222">
            <v>20120630</v>
          </cell>
          <cell r="AB222">
            <v>2</v>
          </cell>
          <cell r="AC222" t="str">
            <v>Discrete</v>
          </cell>
          <cell r="AD222">
            <v>0</v>
          </cell>
          <cell r="AE222">
            <v>0</v>
          </cell>
          <cell r="AF222">
            <v>0</v>
          </cell>
          <cell r="AG222">
            <v>1</v>
          </cell>
          <cell r="AH222">
            <v>14</v>
          </cell>
          <cell r="AI222" t="str">
            <v>Art Facilities</v>
          </cell>
          <cell r="AJ222" t="str">
            <v>Buildings (Capex)</v>
          </cell>
          <cell r="AK222">
            <v>75</v>
          </cell>
          <cell r="AM222">
            <v>1</v>
          </cell>
          <cell r="AS222">
            <v>2492</v>
          </cell>
          <cell r="BD222">
            <v>3.1E-2</v>
          </cell>
          <cell r="BE222">
            <v>6.1930000000000041E-2</v>
          </cell>
          <cell r="BF222">
            <v>9.3787900000000146E-2</v>
          </cell>
          <cell r="BG222">
            <v>0.12878911280000027</v>
          </cell>
          <cell r="BH222">
            <v>0.16491036440960039</v>
          </cell>
          <cell r="BI222">
            <v>0.19869276497747879</v>
          </cell>
          <cell r="BJ222">
            <v>0.23225616239684821</v>
          </cell>
          <cell r="BK222">
            <v>0.27045610343115034</v>
          </cell>
          <cell r="BL222">
            <v>0.31238115484437823</v>
          </cell>
          <cell r="BM222">
            <v>0.35568973295424255</v>
          </cell>
          <cell r="BN222">
            <v>0</v>
          </cell>
          <cell r="BO222">
            <v>0</v>
          </cell>
          <cell r="BP222">
            <v>0</v>
          </cell>
          <cell r="BQ222">
            <v>0</v>
          </cell>
          <cell r="BR222">
            <v>0</v>
          </cell>
          <cell r="BS222">
            <v>0</v>
          </cell>
          <cell r="BT222">
            <v>0</v>
          </cell>
          <cell r="BU222">
            <v>0</v>
          </cell>
          <cell r="BV222">
            <v>0</v>
          </cell>
          <cell r="BW222">
            <v>0</v>
          </cell>
          <cell r="BX222">
            <v>0</v>
          </cell>
          <cell r="BY222">
            <v>2492</v>
          </cell>
          <cell r="BZ222">
            <v>0</v>
          </cell>
          <cell r="CA222">
            <v>0</v>
          </cell>
          <cell r="CB222">
            <v>0</v>
          </cell>
          <cell r="CC222">
            <v>0</v>
          </cell>
          <cell r="CD222">
            <v>0</v>
          </cell>
          <cell r="CE222">
            <v>0</v>
          </cell>
          <cell r="CF222">
            <v>0</v>
          </cell>
          <cell r="CG222">
            <v>0</v>
          </cell>
          <cell r="CH222">
            <v>0</v>
          </cell>
          <cell r="CI222">
            <v>0</v>
          </cell>
          <cell r="CK222">
            <v>0</v>
          </cell>
          <cell r="CL222">
            <v>0</v>
          </cell>
          <cell r="CM222">
            <v>0</v>
          </cell>
          <cell r="CN222">
            <v>0</v>
          </cell>
          <cell r="CO222">
            <v>0</v>
          </cell>
          <cell r="CP222">
            <v>0</v>
          </cell>
          <cell r="CQ222">
            <v>0</v>
          </cell>
          <cell r="CR222">
            <v>0</v>
          </cell>
          <cell r="CS222">
            <v>0</v>
          </cell>
          <cell r="CT222">
            <v>0</v>
          </cell>
          <cell r="CU222">
            <v>0</v>
          </cell>
          <cell r="CW222">
            <v>0</v>
          </cell>
          <cell r="CX222">
            <v>0</v>
          </cell>
          <cell r="CY222">
            <v>0</v>
          </cell>
          <cell r="CZ222">
            <v>0</v>
          </cell>
          <cell r="DA222">
            <v>0</v>
          </cell>
          <cell r="DB222">
            <v>0</v>
          </cell>
          <cell r="DC222">
            <v>0</v>
          </cell>
          <cell r="DD222">
            <v>0</v>
          </cell>
          <cell r="DE222">
            <v>0</v>
          </cell>
          <cell r="DF222">
            <v>0</v>
          </cell>
          <cell r="DG222">
            <v>0</v>
          </cell>
          <cell r="DI222">
            <v>2492</v>
          </cell>
          <cell r="DJ222">
            <v>0</v>
          </cell>
          <cell r="DK222">
            <v>0</v>
          </cell>
          <cell r="DL222">
            <v>0</v>
          </cell>
          <cell r="DM222">
            <v>0</v>
          </cell>
          <cell r="DN222">
            <v>0</v>
          </cell>
          <cell r="DO222">
            <v>0</v>
          </cell>
          <cell r="DP222">
            <v>0</v>
          </cell>
          <cell r="DQ222">
            <v>0</v>
          </cell>
          <cell r="DR222">
            <v>0</v>
          </cell>
          <cell r="DS222">
            <v>0</v>
          </cell>
          <cell r="DU222" t="str">
            <v>RDC 402161</v>
          </cell>
          <cell r="DV222">
            <v>0</v>
          </cell>
          <cell r="DW222">
            <v>0</v>
          </cell>
          <cell r="DX222">
            <v>1</v>
          </cell>
          <cell r="DY222">
            <v>0</v>
          </cell>
          <cell r="DZ222">
            <v>0</v>
          </cell>
          <cell r="EB222">
            <v>0</v>
          </cell>
          <cell r="EC222" t="str">
            <v>Def</v>
          </cell>
          <cell r="ED222" t="str">
            <v>Community Service facilities</v>
          </cell>
        </row>
        <row r="223">
          <cell r="D223" t="str">
            <v>PC3200529</v>
          </cell>
          <cell r="E223" t="str">
            <v>Swanson Overbridge</v>
          </cell>
          <cell r="F223" t="str">
            <v>Auckland Council</v>
          </cell>
          <cell r="G223" t="str">
            <v>Community development, arts and culture</v>
          </cell>
          <cell r="H223" t="str">
            <v>E165400</v>
          </cell>
          <cell r="I223" t="str">
            <v>Public art</v>
          </cell>
          <cell r="J223" t="str">
            <v>Lifestyle and culture</v>
          </cell>
          <cell r="K223" t="str">
            <v>Regional arts, culture and events services</v>
          </cell>
          <cell r="L223" t="str">
            <v>Regional arts and culture initiatives</v>
          </cell>
          <cell r="M223" t="str">
            <v>Lifestyle and culture</v>
          </cell>
          <cell r="N223" t="str">
            <v>Regional arts, culture and events services</v>
          </cell>
          <cell r="O223" t="str">
            <v>Regional arts and culture initiatives</v>
          </cell>
          <cell r="P223" t="str">
            <v>Lifestyle and culture</v>
          </cell>
          <cell r="Q223" t="str">
            <v>Regional arts, culture and events services</v>
          </cell>
          <cell r="R223" t="str">
            <v>Regional arts and culture initiatives</v>
          </cell>
          <cell r="S223" t="str">
            <v>A1211110</v>
          </cell>
          <cell r="T223" t="str">
            <v>A1211110</v>
          </cell>
          <cell r="U223" t="str">
            <v>Regional public art</v>
          </cell>
          <cell r="V223" t="str">
            <v>L050</v>
          </cell>
          <cell r="W223" t="str">
            <v>Regional</v>
          </cell>
          <cell r="X223" t="str">
            <v>FY12 - Only</v>
          </cell>
          <cell r="Y223" t="str">
            <v>Expense</v>
          </cell>
          <cell r="Z223">
            <v>20110701</v>
          </cell>
          <cell r="AA223">
            <v>20120630</v>
          </cell>
          <cell r="AB223">
            <v>2</v>
          </cell>
          <cell r="AC223" t="str">
            <v>Discrete</v>
          </cell>
          <cell r="AD223">
            <v>0</v>
          </cell>
          <cell r="AE223">
            <v>0</v>
          </cell>
          <cell r="AF223">
            <v>1</v>
          </cell>
          <cell r="AG223">
            <v>0</v>
          </cell>
          <cell r="AH223">
            <v>18</v>
          </cell>
          <cell r="AI223" t="str">
            <v>Art Gallery</v>
          </cell>
          <cell r="AJ223" t="str">
            <v>Bridges (Capex)</v>
          </cell>
          <cell r="AK223">
            <v>80</v>
          </cell>
          <cell r="AM223">
            <v>1</v>
          </cell>
          <cell r="AS223">
            <v>168786</v>
          </cell>
          <cell r="BD223">
            <v>3.1E-2</v>
          </cell>
          <cell r="BE223">
            <v>6.1930000000000041E-2</v>
          </cell>
          <cell r="BF223">
            <v>9.3787900000000146E-2</v>
          </cell>
          <cell r="BG223">
            <v>0.12878911280000027</v>
          </cell>
          <cell r="BH223">
            <v>0.16491036440960039</v>
          </cell>
          <cell r="BI223">
            <v>0.19869276497747879</v>
          </cell>
          <cell r="BJ223">
            <v>0.23225616239684821</v>
          </cell>
          <cell r="BK223">
            <v>0.27045610343115034</v>
          </cell>
          <cell r="BL223">
            <v>0.31238115484437823</v>
          </cell>
          <cell r="BM223">
            <v>0.35568973295424255</v>
          </cell>
          <cell r="BN223">
            <v>0</v>
          </cell>
          <cell r="BO223">
            <v>0</v>
          </cell>
          <cell r="BP223">
            <v>0</v>
          </cell>
          <cell r="BQ223">
            <v>0</v>
          </cell>
          <cell r="BR223">
            <v>0</v>
          </cell>
          <cell r="BS223">
            <v>0</v>
          </cell>
          <cell r="BT223">
            <v>0</v>
          </cell>
          <cell r="BU223">
            <v>0</v>
          </cell>
          <cell r="BV223">
            <v>0</v>
          </cell>
          <cell r="BW223">
            <v>0</v>
          </cell>
          <cell r="BX223">
            <v>0</v>
          </cell>
          <cell r="BY223">
            <v>168786</v>
          </cell>
          <cell r="BZ223">
            <v>0</v>
          </cell>
          <cell r="CA223">
            <v>0</v>
          </cell>
          <cell r="CB223">
            <v>0</v>
          </cell>
          <cell r="CC223">
            <v>0</v>
          </cell>
          <cell r="CD223">
            <v>0</v>
          </cell>
          <cell r="CE223">
            <v>0</v>
          </cell>
          <cell r="CF223">
            <v>0</v>
          </cell>
          <cell r="CG223">
            <v>0</v>
          </cell>
          <cell r="CH223">
            <v>0</v>
          </cell>
          <cell r="CI223">
            <v>0</v>
          </cell>
          <cell r="CK223">
            <v>0</v>
          </cell>
          <cell r="CL223">
            <v>0</v>
          </cell>
          <cell r="CM223">
            <v>0</v>
          </cell>
          <cell r="CN223">
            <v>0</v>
          </cell>
          <cell r="CO223">
            <v>0</v>
          </cell>
          <cell r="CP223">
            <v>0</v>
          </cell>
          <cell r="CQ223">
            <v>0</v>
          </cell>
          <cell r="CR223">
            <v>0</v>
          </cell>
          <cell r="CS223">
            <v>0</v>
          </cell>
          <cell r="CT223">
            <v>0</v>
          </cell>
          <cell r="CU223">
            <v>0</v>
          </cell>
          <cell r="CW223">
            <v>168786</v>
          </cell>
          <cell r="CX223">
            <v>0</v>
          </cell>
          <cell r="CY223">
            <v>0</v>
          </cell>
          <cell r="CZ223">
            <v>0</v>
          </cell>
          <cell r="DA223">
            <v>0</v>
          </cell>
          <cell r="DB223">
            <v>0</v>
          </cell>
          <cell r="DC223">
            <v>0</v>
          </cell>
          <cell r="DD223">
            <v>0</v>
          </cell>
          <cell r="DE223">
            <v>0</v>
          </cell>
          <cell r="DF223">
            <v>0</v>
          </cell>
          <cell r="DG223">
            <v>0</v>
          </cell>
          <cell r="DI223">
            <v>0</v>
          </cell>
          <cell r="DJ223">
            <v>0</v>
          </cell>
          <cell r="DK223">
            <v>0</v>
          </cell>
          <cell r="DL223">
            <v>0</v>
          </cell>
          <cell r="DM223">
            <v>0</v>
          </cell>
          <cell r="DN223">
            <v>0</v>
          </cell>
          <cell r="DO223">
            <v>0</v>
          </cell>
          <cell r="DP223">
            <v>0</v>
          </cell>
          <cell r="DQ223">
            <v>0</v>
          </cell>
          <cell r="DR223">
            <v>0</v>
          </cell>
          <cell r="DS223">
            <v>0</v>
          </cell>
          <cell r="DU223" t="str">
            <v>Not found</v>
          </cell>
          <cell r="DV223">
            <v>0</v>
          </cell>
          <cell r="DW223">
            <v>0</v>
          </cell>
          <cell r="DX223">
            <v>1</v>
          </cell>
          <cell r="DY223">
            <v>0</v>
          </cell>
          <cell r="DZ223">
            <v>0</v>
          </cell>
          <cell r="EB223">
            <v>0</v>
          </cell>
          <cell r="EC223" t="str">
            <v>Def</v>
          </cell>
          <cell r="ED223" t="str">
            <v>nonDC</v>
          </cell>
        </row>
        <row r="224">
          <cell r="D224" t="str">
            <v>PC3200535</v>
          </cell>
          <cell r="E224" t="str">
            <v>Pukekohe CCTV</v>
          </cell>
          <cell r="F224" t="str">
            <v>Auckland Council</v>
          </cell>
          <cell r="G224" t="str">
            <v>Community development, arts and culture</v>
          </cell>
          <cell r="H224" t="str">
            <v>E160315</v>
          </cell>
          <cell r="I224" t="str">
            <v>Community safety south</v>
          </cell>
          <cell r="J224" t="str">
            <v>Community</v>
          </cell>
          <cell r="K224" t="str">
            <v>Local community services</v>
          </cell>
          <cell r="L224" t="str">
            <v>Local community safety initiatives</v>
          </cell>
          <cell r="M224" t="str">
            <v>Local activities</v>
          </cell>
          <cell r="N224" t="str">
            <v>Local community services</v>
          </cell>
          <cell r="O224" t="str">
            <v>Local community safety initiatives</v>
          </cell>
          <cell r="P224" t="str">
            <v>Community</v>
          </cell>
          <cell r="Q224" t="str">
            <v>Local community services</v>
          </cell>
          <cell r="R224" t="str">
            <v>Local community safety initiatives</v>
          </cell>
          <cell r="S224" t="str">
            <v>A1021910</v>
          </cell>
          <cell r="T224" t="str">
            <v>A1021910</v>
          </cell>
          <cell r="U224" t="str">
            <v>Local safety programmes</v>
          </cell>
          <cell r="V224" t="str">
            <v>L110</v>
          </cell>
          <cell r="W224" t="str">
            <v>Franklin</v>
          </cell>
          <cell r="X224" t="str">
            <v>FY12 - Only</v>
          </cell>
          <cell r="Y224" t="str">
            <v>Expense</v>
          </cell>
          <cell r="Z224">
            <v>20110701</v>
          </cell>
          <cell r="AA224">
            <v>20120630</v>
          </cell>
          <cell r="AB224">
            <v>2</v>
          </cell>
          <cell r="AC224" t="str">
            <v>Discrete</v>
          </cell>
          <cell r="AD224">
            <v>1</v>
          </cell>
          <cell r="AE224">
            <v>0</v>
          </cell>
          <cell r="AF224">
            <v>0</v>
          </cell>
          <cell r="AG224">
            <v>0</v>
          </cell>
          <cell r="AH224">
            <v>20</v>
          </cell>
          <cell r="AI224" t="str">
            <v>Street Environment and Town Centres</v>
          </cell>
          <cell r="AJ224" t="str">
            <v>Plant and equipment (Capex)</v>
          </cell>
          <cell r="AK224">
            <v>10</v>
          </cell>
          <cell r="AM224">
            <v>1</v>
          </cell>
          <cell r="AS224">
            <v>150000</v>
          </cell>
          <cell r="BD224">
            <v>3.3000000000000002E-2</v>
          </cell>
          <cell r="BE224">
            <v>6.7088999999999732E-2</v>
          </cell>
          <cell r="BF224">
            <v>0.10230293699999971</v>
          </cell>
          <cell r="BG224">
            <v>0.14088353979499968</v>
          </cell>
          <cell r="BH224">
            <v>0.18195534722761963</v>
          </cell>
          <cell r="BI224">
            <v>0.21859596299167583</v>
          </cell>
          <cell r="BJ224">
            <v>0.25637243784441766</v>
          </cell>
          <cell r="BK224">
            <v>0.29783272829328333</v>
          </cell>
          <cell r="BL224">
            <v>0.3445547065118415</v>
          </cell>
          <cell r="BM224">
            <v>0.39295867594626777</v>
          </cell>
          <cell r="BN224">
            <v>0</v>
          </cell>
          <cell r="BO224">
            <v>0</v>
          </cell>
          <cell r="BP224">
            <v>0</v>
          </cell>
          <cell r="BQ224">
            <v>0</v>
          </cell>
          <cell r="BR224">
            <v>0</v>
          </cell>
          <cell r="BS224">
            <v>0</v>
          </cell>
          <cell r="BT224">
            <v>0</v>
          </cell>
          <cell r="BU224">
            <v>0</v>
          </cell>
          <cell r="BV224">
            <v>0</v>
          </cell>
          <cell r="BW224">
            <v>0</v>
          </cell>
          <cell r="BX224">
            <v>0</v>
          </cell>
          <cell r="BY224">
            <v>150000</v>
          </cell>
          <cell r="BZ224">
            <v>0</v>
          </cell>
          <cell r="CA224">
            <v>0</v>
          </cell>
          <cell r="CB224">
            <v>0</v>
          </cell>
          <cell r="CC224">
            <v>0</v>
          </cell>
          <cell r="CD224">
            <v>0</v>
          </cell>
          <cell r="CE224">
            <v>0</v>
          </cell>
          <cell r="CF224">
            <v>0</v>
          </cell>
          <cell r="CG224">
            <v>0</v>
          </cell>
          <cell r="CH224">
            <v>0</v>
          </cell>
          <cell r="CI224">
            <v>0</v>
          </cell>
          <cell r="CK224">
            <v>150000</v>
          </cell>
          <cell r="CL224">
            <v>0</v>
          </cell>
          <cell r="CM224">
            <v>0</v>
          </cell>
          <cell r="CN224">
            <v>0</v>
          </cell>
          <cell r="CO224">
            <v>0</v>
          </cell>
          <cell r="CP224">
            <v>0</v>
          </cell>
          <cell r="CQ224">
            <v>0</v>
          </cell>
          <cell r="CR224">
            <v>0</v>
          </cell>
          <cell r="CS224">
            <v>0</v>
          </cell>
          <cell r="CT224">
            <v>0</v>
          </cell>
          <cell r="CU224">
            <v>0</v>
          </cell>
          <cell r="CW224">
            <v>0</v>
          </cell>
          <cell r="CX224">
            <v>0</v>
          </cell>
          <cell r="CY224">
            <v>0</v>
          </cell>
          <cell r="CZ224">
            <v>0</v>
          </cell>
          <cell r="DA224">
            <v>0</v>
          </cell>
          <cell r="DB224">
            <v>0</v>
          </cell>
          <cell r="DC224">
            <v>0</v>
          </cell>
          <cell r="DD224">
            <v>0</v>
          </cell>
          <cell r="DE224">
            <v>0</v>
          </cell>
          <cell r="DF224">
            <v>0</v>
          </cell>
          <cell r="DG224">
            <v>0</v>
          </cell>
          <cell r="DI224">
            <v>0</v>
          </cell>
          <cell r="DJ224">
            <v>0</v>
          </cell>
          <cell r="DK224">
            <v>0</v>
          </cell>
          <cell r="DL224">
            <v>0</v>
          </cell>
          <cell r="DM224">
            <v>0</v>
          </cell>
          <cell r="DN224">
            <v>0</v>
          </cell>
          <cell r="DO224">
            <v>0</v>
          </cell>
          <cell r="DP224">
            <v>0</v>
          </cell>
          <cell r="DQ224">
            <v>0</v>
          </cell>
          <cell r="DR224">
            <v>0</v>
          </cell>
          <cell r="DS224">
            <v>0</v>
          </cell>
          <cell r="DU224" t="str">
            <v>Not found</v>
          </cell>
          <cell r="DV224">
            <v>0</v>
          </cell>
          <cell r="DW224">
            <v>0</v>
          </cell>
          <cell r="DX224">
            <v>1</v>
          </cell>
          <cell r="DY224">
            <v>0</v>
          </cell>
          <cell r="DZ224">
            <v>0</v>
          </cell>
          <cell r="EB224">
            <v>0</v>
          </cell>
          <cell r="EC224" t="str">
            <v>Def</v>
          </cell>
          <cell r="ED224" t="str">
            <v>nonDC</v>
          </cell>
        </row>
        <row r="225">
          <cell r="D225" t="str">
            <v>PC3200545</v>
          </cell>
          <cell r="E225" t="str">
            <v>Community Facilities Cluster</v>
          </cell>
          <cell r="F225" t="str">
            <v>Auckland Council</v>
          </cell>
          <cell r="G225" t="str">
            <v>Community development, arts and culture</v>
          </cell>
          <cell r="H225" t="str">
            <v>E160530</v>
          </cell>
          <cell r="I225" t="str">
            <v>Community facilities management</v>
          </cell>
          <cell r="J225" t="str">
            <v>Community</v>
          </cell>
          <cell r="K225" t="str">
            <v>Local community services</v>
          </cell>
          <cell r="L225" t="str">
            <v>Local community facilities</v>
          </cell>
          <cell r="M225" t="str">
            <v>Local activities</v>
          </cell>
          <cell r="N225" t="str">
            <v>Local community services</v>
          </cell>
          <cell r="O225" t="str">
            <v>Local community facilities</v>
          </cell>
          <cell r="P225" t="str">
            <v>Community</v>
          </cell>
          <cell r="Q225" t="str">
            <v>Local community services</v>
          </cell>
          <cell r="R225" t="str">
            <v>Local community facilities</v>
          </cell>
          <cell r="S225" t="str">
            <v>A1021405</v>
          </cell>
          <cell r="T225" t="str">
            <v>A1021405</v>
          </cell>
          <cell r="U225" t="str">
            <v>Local community centres</v>
          </cell>
          <cell r="V225" t="str">
            <v>L150</v>
          </cell>
          <cell r="W225" t="str">
            <v>Maungakiekie-Tamaki</v>
          </cell>
          <cell r="X225" t="str">
            <v>PL40810</v>
          </cell>
          <cell r="Y225" t="str">
            <v>Expense</v>
          </cell>
          <cell r="Z225">
            <v>20120701</v>
          </cell>
          <cell r="AA225">
            <v>20150630</v>
          </cell>
          <cell r="AB225">
            <v>1</v>
          </cell>
          <cell r="AC225" t="str">
            <v>Programme</v>
          </cell>
          <cell r="AD225">
            <v>0.5</v>
          </cell>
          <cell r="AE225">
            <v>0</v>
          </cell>
          <cell r="AF225">
            <v>0.5</v>
          </cell>
          <cell r="AG225">
            <v>0</v>
          </cell>
          <cell r="AH225">
            <v>5</v>
          </cell>
          <cell r="AI225" t="str">
            <v>Community Facilities</v>
          </cell>
          <cell r="AJ225" t="str">
            <v>Buildings (Capex)</v>
          </cell>
          <cell r="AK225">
            <v>75</v>
          </cell>
          <cell r="AM225">
            <v>0.5</v>
          </cell>
          <cell r="AO225">
            <v>0.5</v>
          </cell>
          <cell r="AT225">
            <v>500000</v>
          </cell>
          <cell r="AU225">
            <v>500000</v>
          </cell>
          <cell r="AV225">
            <v>500000</v>
          </cell>
          <cell r="BD225">
            <v>3.1E-2</v>
          </cell>
          <cell r="BE225">
            <v>6.1930000000000041E-2</v>
          </cell>
          <cell r="BF225">
            <v>9.3787900000000146E-2</v>
          </cell>
          <cell r="BG225">
            <v>0.12878911280000027</v>
          </cell>
          <cell r="BH225">
            <v>0.16491036440960039</v>
          </cell>
          <cell r="BI225">
            <v>0.19869276497747879</v>
          </cell>
          <cell r="BJ225">
            <v>0.23225616239684821</v>
          </cell>
          <cell r="BK225">
            <v>0.27045610343115034</v>
          </cell>
          <cell r="BL225">
            <v>0.31238115484437823</v>
          </cell>
          <cell r="BM225">
            <v>0.35568973295424255</v>
          </cell>
          <cell r="BN225">
            <v>0</v>
          </cell>
          <cell r="BO225">
            <v>15500</v>
          </cell>
          <cell r="BP225">
            <v>30965.000000000022</v>
          </cell>
          <cell r="BQ225">
            <v>46893.95000000007</v>
          </cell>
          <cell r="BR225">
            <v>0</v>
          </cell>
          <cell r="BS225">
            <v>0</v>
          </cell>
          <cell r="BT225">
            <v>0</v>
          </cell>
          <cell r="BU225">
            <v>0</v>
          </cell>
          <cell r="BV225">
            <v>0</v>
          </cell>
          <cell r="BW225">
            <v>0</v>
          </cell>
          <cell r="BX225">
            <v>0</v>
          </cell>
          <cell r="BY225">
            <v>0</v>
          </cell>
          <cell r="BZ225">
            <v>515500</v>
          </cell>
          <cell r="CA225">
            <v>530965</v>
          </cell>
          <cell r="CB225">
            <v>546893.95000000007</v>
          </cell>
          <cell r="CC225">
            <v>0</v>
          </cell>
          <cell r="CD225">
            <v>0</v>
          </cell>
          <cell r="CE225">
            <v>0</v>
          </cell>
          <cell r="CF225">
            <v>0</v>
          </cell>
          <cell r="CG225">
            <v>0</v>
          </cell>
          <cell r="CH225">
            <v>0</v>
          </cell>
          <cell r="CI225">
            <v>0</v>
          </cell>
          <cell r="CK225">
            <v>0</v>
          </cell>
          <cell r="CL225">
            <v>257750</v>
          </cell>
          <cell r="CM225">
            <v>265482.5</v>
          </cell>
          <cell r="CN225">
            <v>273446.97500000003</v>
          </cell>
          <cell r="CO225">
            <v>0</v>
          </cell>
          <cell r="CP225">
            <v>0</v>
          </cell>
          <cell r="CQ225">
            <v>0</v>
          </cell>
          <cell r="CR225">
            <v>0</v>
          </cell>
          <cell r="CS225">
            <v>0</v>
          </cell>
          <cell r="CT225">
            <v>0</v>
          </cell>
          <cell r="CU225">
            <v>0</v>
          </cell>
          <cell r="CW225">
            <v>0</v>
          </cell>
          <cell r="CX225">
            <v>257750</v>
          </cell>
          <cell r="CY225">
            <v>265482.5</v>
          </cell>
          <cell r="CZ225">
            <v>273446.97500000003</v>
          </cell>
          <cell r="DA225">
            <v>0</v>
          </cell>
          <cell r="DB225">
            <v>0</v>
          </cell>
          <cell r="DC225">
            <v>0</v>
          </cell>
          <cell r="DD225">
            <v>0</v>
          </cell>
          <cell r="DE225">
            <v>0</v>
          </cell>
          <cell r="DF225">
            <v>0</v>
          </cell>
          <cell r="DG225">
            <v>0</v>
          </cell>
          <cell r="DI225">
            <v>0</v>
          </cell>
          <cell r="DJ225">
            <v>0</v>
          </cell>
          <cell r="DK225">
            <v>0</v>
          </cell>
          <cell r="DL225">
            <v>0</v>
          </cell>
          <cell r="DM225">
            <v>0</v>
          </cell>
          <cell r="DN225">
            <v>0</v>
          </cell>
          <cell r="DO225">
            <v>0</v>
          </cell>
          <cell r="DP225">
            <v>0</v>
          </cell>
          <cell r="DQ225">
            <v>0</v>
          </cell>
          <cell r="DR225">
            <v>0</v>
          </cell>
          <cell r="DS225">
            <v>0</v>
          </cell>
          <cell r="DU225" t="e">
            <v>#N/A</v>
          </cell>
          <cell r="DV225">
            <v>750000</v>
          </cell>
          <cell r="DW225">
            <v>1</v>
          </cell>
          <cell r="DX225">
            <v>1</v>
          </cell>
          <cell r="DY225">
            <v>1500000</v>
          </cell>
          <cell r="DZ225">
            <v>1593358.9500000002</v>
          </cell>
          <cell r="EB225">
            <v>1593358.9500000002</v>
          </cell>
          <cell r="EC225" t="str">
            <v>Def</v>
          </cell>
          <cell r="ED225" t="str">
            <v>Community Service facilities</v>
          </cell>
        </row>
        <row r="226">
          <cell r="D226" t="str">
            <v>PC3200547</v>
          </cell>
          <cell r="E226" t="str">
            <v>LB generated Community Safety Initiatives</v>
          </cell>
          <cell r="F226" t="str">
            <v>Auckland Council</v>
          </cell>
          <cell r="G226" t="str">
            <v>Community development, arts and culture</v>
          </cell>
          <cell r="H226" t="str">
            <v>E160315</v>
          </cell>
          <cell r="I226" t="str">
            <v>Community safety south</v>
          </cell>
          <cell r="J226" t="str">
            <v>Community</v>
          </cell>
          <cell r="K226" t="str">
            <v>Local community services</v>
          </cell>
          <cell r="L226" t="str">
            <v>Local community safety initiatives</v>
          </cell>
          <cell r="M226" t="str">
            <v>Local activities</v>
          </cell>
          <cell r="N226" t="str">
            <v>Local community services</v>
          </cell>
          <cell r="O226" t="str">
            <v>Local community safety initiatives</v>
          </cell>
          <cell r="P226" t="str">
            <v>Community</v>
          </cell>
          <cell r="Q226" t="str">
            <v>Local community services</v>
          </cell>
          <cell r="R226" t="str">
            <v>Local community safety initiatives</v>
          </cell>
          <cell r="S226" t="str">
            <v>A1021910</v>
          </cell>
          <cell r="T226" t="str">
            <v>A1021910</v>
          </cell>
          <cell r="U226" t="str">
            <v>Local safety programmes</v>
          </cell>
          <cell r="V226" t="str">
            <v>L145</v>
          </cell>
          <cell r="W226" t="str">
            <v>Manurewa</v>
          </cell>
          <cell r="X226" t="str">
            <v>PL40810</v>
          </cell>
          <cell r="Y226" t="str">
            <v>Expense</v>
          </cell>
          <cell r="Z226">
            <v>20120701</v>
          </cell>
          <cell r="AA226">
            <v>20150630</v>
          </cell>
          <cell r="AB226">
            <v>1</v>
          </cell>
          <cell r="AC226" t="str">
            <v>Programme</v>
          </cell>
          <cell r="AD226">
            <v>1</v>
          </cell>
          <cell r="AE226">
            <v>0</v>
          </cell>
          <cell r="AF226">
            <v>0</v>
          </cell>
          <cell r="AG226">
            <v>0</v>
          </cell>
          <cell r="AH226">
            <v>27</v>
          </cell>
          <cell r="AI226" t="str">
            <v>No AMP</v>
          </cell>
          <cell r="AJ226" t="str">
            <v>Other assets (Capex)</v>
          </cell>
          <cell r="AK226">
            <v>35</v>
          </cell>
          <cell r="AM226">
            <v>1</v>
          </cell>
          <cell r="AT226">
            <v>150000</v>
          </cell>
          <cell r="AU226">
            <v>150000</v>
          </cell>
          <cell r="AV226">
            <v>150000</v>
          </cell>
          <cell r="BD226">
            <v>3.3000000000000002E-2</v>
          </cell>
          <cell r="BE226">
            <v>6.7088999999999732E-2</v>
          </cell>
          <cell r="BF226">
            <v>0.10230293699999971</v>
          </cell>
          <cell r="BG226">
            <v>0.14088353979499968</v>
          </cell>
          <cell r="BH226">
            <v>0.18195534722761963</v>
          </cell>
          <cell r="BI226">
            <v>0.21859596299167583</v>
          </cell>
          <cell r="BJ226">
            <v>0.25637243784441766</v>
          </cell>
          <cell r="BK226">
            <v>0.29783272829328333</v>
          </cell>
          <cell r="BL226">
            <v>0.3445547065118415</v>
          </cell>
          <cell r="BM226">
            <v>0.39295867594626777</v>
          </cell>
          <cell r="BN226">
            <v>0</v>
          </cell>
          <cell r="BO226">
            <v>4950</v>
          </cell>
          <cell r="BP226">
            <v>10063.34999999996</v>
          </cell>
          <cell r="BQ226">
            <v>15345.440549999956</v>
          </cell>
          <cell r="BR226">
            <v>0</v>
          </cell>
          <cell r="BS226">
            <v>0</v>
          </cell>
          <cell r="BT226">
            <v>0</v>
          </cell>
          <cell r="BU226">
            <v>0</v>
          </cell>
          <cell r="BV226">
            <v>0</v>
          </cell>
          <cell r="BW226">
            <v>0</v>
          </cell>
          <cell r="BX226">
            <v>0</v>
          </cell>
          <cell r="BY226">
            <v>0</v>
          </cell>
          <cell r="BZ226">
            <v>154950</v>
          </cell>
          <cell r="CA226">
            <v>160063.34999999995</v>
          </cell>
          <cell r="CB226">
            <v>165345.44054999994</v>
          </cell>
          <cell r="CC226">
            <v>0</v>
          </cell>
          <cell r="CD226">
            <v>0</v>
          </cell>
          <cell r="CE226">
            <v>0</v>
          </cell>
          <cell r="CF226">
            <v>0</v>
          </cell>
          <cell r="CG226">
            <v>0</v>
          </cell>
          <cell r="CH226">
            <v>0</v>
          </cell>
          <cell r="CI226">
            <v>0</v>
          </cell>
          <cell r="CK226">
            <v>0</v>
          </cell>
          <cell r="CL226">
            <v>154950</v>
          </cell>
          <cell r="CM226">
            <v>160063.34999999995</v>
          </cell>
          <cell r="CN226">
            <v>165345.44054999994</v>
          </cell>
          <cell r="CO226">
            <v>0</v>
          </cell>
          <cell r="CP226">
            <v>0</v>
          </cell>
          <cell r="CQ226">
            <v>0</v>
          </cell>
          <cell r="CR226">
            <v>0</v>
          </cell>
          <cell r="CS226">
            <v>0</v>
          </cell>
          <cell r="CT226">
            <v>0</v>
          </cell>
          <cell r="CU226">
            <v>0</v>
          </cell>
          <cell r="CW226">
            <v>0</v>
          </cell>
          <cell r="CX226">
            <v>0</v>
          </cell>
          <cell r="CY226">
            <v>0</v>
          </cell>
          <cell r="CZ226">
            <v>0</v>
          </cell>
          <cell r="DA226">
            <v>0</v>
          </cell>
          <cell r="DB226">
            <v>0</v>
          </cell>
          <cell r="DC226">
            <v>0</v>
          </cell>
          <cell r="DD226">
            <v>0</v>
          </cell>
          <cell r="DE226">
            <v>0</v>
          </cell>
          <cell r="DF226">
            <v>0</v>
          </cell>
          <cell r="DG226">
            <v>0</v>
          </cell>
          <cell r="DI226">
            <v>0</v>
          </cell>
          <cell r="DJ226">
            <v>0</v>
          </cell>
          <cell r="DK226">
            <v>0</v>
          </cell>
          <cell r="DL226">
            <v>0</v>
          </cell>
          <cell r="DM226">
            <v>0</v>
          </cell>
          <cell r="DN226">
            <v>0</v>
          </cell>
          <cell r="DO226">
            <v>0</v>
          </cell>
          <cell r="DP226">
            <v>0</v>
          </cell>
          <cell r="DQ226">
            <v>0</v>
          </cell>
          <cell r="DR226">
            <v>0</v>
          </cell>
          <cell r="DS226">
            <v>0</v>
          </cell>
          <cell r="DU226" t="e">
            <v>#N/A</v>
          </cell>
          <cell r="DV226">
            <v>0</v>
          </cell>
          <cell r="DW226">
            <v>0</v>
          </cell>
          <cell r="DX226">
            <v>1</v>
          </cell>
          <cell r="DY226">
            <v>450000</v>
          </cell>
          <cell r="DZ226">
            <v>480358.79054999992</v>
          </cell>
          <cell r="EB226">
            <v>480358.79054999992</v>
          </cell>
          <cell r="EC226" t="str">
            <v>Def</v>
          </cell>
          <cell r="ED226" t="str">
            <v>nonDC</v>
          </cell>
        </row>
        <row r="227">
          <cell r="D227" t="str">
            <v>PC3200549</v>
          </cell>
          <cell r="E227" t="str">
            <v>Museum And Arts Facility (Papatoetoe)</v>
          </cell>
          <cell r="F227" t="str">
            <v>Auckland Council</v>
          </cell>
          <cell r="G227" t="str">
            <v>Community development, arts and culture</v>
          </cell>
          <cell r="H227" t="str">
            <v>E165225</v>
          </cell>
          <cell r="I227" t="str">
            <v>Arts and culture south management</v>
          </cell>
          <cell r="J227" t="str">
            <v>Lifestyle and culture</v>
          </cell>
          <cell r="K227" t="str">
            <v>Local arts, culture and events services</v>
          </cell>
          <cell r="L227" t="str">
            <v>Local arts and culture facilities</v>
          </cell>
          <cell r="M227" t="str">
            <v>Local activities</v>
          </cell>
          <cell r="N227" t="str">
            <v>Local arts, culture and events services</v>
          </cell>
          <cell r="O227" t="str">
            <v>Local arts and culture facilities</v>
          </cell>
          <cell r="P227" t="str">
            <v>Lifestyle and culture</v>
          </cell>
          <cell r="Q227" t="str">
            <v>Local arts, culture and events services</v>
          </cell>
          <cell r="R227" t="str">
            <v>Local arts and culture facilities</v>
          </cell>
          <cell r="S227" t="str">
            <v>A1211405</v>
          </cell>
          <cell r="T227" t="str">
            <v>A1211405</v>
          </cell>
          <cell r="U227" t="str">
            <v>Local arts and culture facilities</v>
          </cell>
          <cell r="V227" t="str">
            <v>L160</v>
          </cell>
          <cell r="W227" t="str">
            <v>Otara-Papatoetoe</v>
          </cell>
          <cell r="X227" t="str">
            <v>PL40810</v>
          </cell>
          <cell r="Y227" t="str">
            <v>Expense</v>
          </cell>
          <cell r="Z227">
            <v>20150701</v>
          </cell>
          <cell r="AA227">
            <v>20170630</v>
          </cell>
          <cell r="AB227">
            <v>2</v>
          </cell>
          <cell r="AC227" t="str">
            <v>Discrete</v>
          </cell>
          <cell r="AD227">
            <v>1</v>
          </cell>
          <cell r="AE227">
            <v>0</v>
          </cell>
          <cell r="AF227">
            <v>0</v>
          </cell>
          <cell r="AG227">
            <v>0</v>
          </cell>
          <cell r="AH227">
            <v>14</v>
          </cell>
          <cell r="AI227" t="str">
            <v>Art Facilities</v>
          </cell>
          <cell r="AJ227" t="str">
            <v>Buildings (Capex)</v>
          </cell>
          <cell r="AK227">
            <v>50</v>
          </cell>
          <cell r="AM227">
            <v>1</v>
          </cell>
          <cell r="AW227">
            <v>1500000</v>
          </cell>
          <cell r="AX227">
            <v>1500000</v>
          </cell>
          <cell r="BD227">
            <v>3.1E-2</v>
          </cell>
          <cell r="BE227">
            <v>6.1930000000000041E-2</v>
          </cell>
          <cell r="BF227">
            <v>9.3787900000000146E-2</v>
          </cell>
          <cell r="BG227">
            <v>0.12878911280000027</v>
          </cell>
          <cell r="BH227">
            <v>0.16491036440960039</v>
          </cell>
          <cell r="BI227">
            <v>0.19869276497747879</v>
          </cell>
          <cell r="BJ227">
            <v>0.23225616239684821</v>
          </cell>
          <cell r="BK227">
            <v>0.27045610343115034</v>
          </cell>
          <cell r="BL227">
            <v>0.31238115484437823</v>
          </cell>
          <cell r="BM227">
            <v>0.35568973295424255</v>
          </cell>
          <cell r="BN227">
            <v>0</v>
          </cell>
          <cell r="BO227">
            <v>0</v>
          </cell>
          <cell r="BP227">
            <v>0</v>
          </cell>
          <cell r="BQ227">
            <v>0</v>
          </cell>
          <cell r="BR227">
            <v>193183.66920000041</v>
          </cell>
          <cell r="BS227">
            <v>247365.54661440058</v>
          </cell>
          <cell r="BT227">
            <v>0</v>
          </cell>
          <cell r="BU227">
            <v>0</v>
          </cell>
          <cell r="BV227">
            <v>0</v>
          </cell>
          <cell r="BW227">
            <v>0</v>
          </cell>
          <cell r="BX227">
            <v>0</v>
          </cell>
          <cell r="BY227">
            <v>0</v>
          </cell>
          <cell r="BZ227">
            <v>0</v>
          </cell>
          <cell r="CA227">
            <v>0</v>
          </cell>
          <cell r="CB227">
            <v>0</v>
          </cell>
          <cell r="CC227">
            <v>1693183.6692000004</v>
          </cell>
          <cell r="CD227">
            <v>1747365.5466144006</v>
          </cell>
          <cell r="CE227">
            <v>0</v>
          </cell>
          <cell r="CF227">
            <v>0</v>
          </cell>
          <cell r="CG227">
            <v>0</v>
          </cell>
          <cell r="CH227">
            <v>0</v>
          </cell>
          <cell r="CI227">
            <v>0</v>
          </cell>
          <cell r="CK227">
            <v>0</v>
          </cell>
          <cell r="CL227">
            <v>0</v>
          </cell>
          <cell r="CM227">
            <v>0</v>
          </cell>
          <cell r="CN227">
            <v>0</v>
          </cell>
          <cell r="CO227">
            <v>1693183.6692000004</v>
          </cell>
          <cell r="CP227">
            <v>1747365.5466144006</v>
          </cell>
          <cell r="CQ227">
            <v>0</v>
          </cell>
          <cell r="CR227">
            <v>0</v>
          </cell>
          <cell r="CS227">
            <v>0</v>
          </cell>
          <cell r="CT227">
            <v>0</v>
          </cell>
          <cell r="CU227">
            <v>0</v>
          </cell>
          <cell r="CW227">
            <v>0</v>
          </cell>
          <cell r="CX227">
            <v>0</v>
          </cell>
          <cell r="CY227">
            <v>0</v>
          </cell>
          <cell r="CZ227">
            <v>0</v>
          </cell>
          <cell r="DA227">
            <v>0</v>
          </cell>
          <cell r="DB227">
            <v>0</v>
          </cell>
          <cell r="DC227">
            <v>0</v>
          </cell>
          <cell r="DD227">
            <v>0</v>
          </cell>
          <cell r="DE227">
            <v>0</v>
          </cell>
          <cell r="DF227">
            <v>0</v>
          </cell>
          <cell r="DG227">
            <v>0</v>
          </cell>
          <cell r="DI227">
            <v>0</v>
          </cell>
          <cell r="DJ227">
            <v>0</v>
          </cell>
          <cell r="DK227">
            <v>0</v>
          </cell>
          <cell r="DL227">
            <v>0</v>
          </cell>
          <cell r="DM227">
            <v>0</v>
          </cell>
          <cell r="DN227">
            <v>0</v>
          </cell>
          <cell r="DO227">
            <v>0</v>
          </cell>
          <cell r="DP227">
            <v>0</v>
          </cell>
          <cell r="DQ227">
            <v>0</v>
          </cell>
          <cell r="DR227">
            <v>0</v>
          </cell>
          <cell r="DS227">
            <v>0</v>
          </cell>
          <cell r="DU227" t="e">
            <v>#N/A</v>
          </cell>
          <cell r="DV227">
            <v>0</v>
          </cell>
          <cell r="DW227">
            <v>0</v>
          </cell>
          <cell r="DX227">
            <v>1</v>
          </cell>
          <cell r="DY227">
            <v>3000000</v>
          </cell>
          <cell r="DZ227">
            <v>3440549.2158144009</v>
          </cell>
          <cell r="EB227">
            <v>3440549.2158144009</v>
          </cell>
          <cell r="EC227" t="str">
            <v>Def</v>
          </cell>
          <cell r="ED227" t="str">
            <v>Community Service facilities</v>
          </cell>
        </row>
        <row r="228">
          <cell r="D228" t="str">
            <v>PC3200551</v>
          </cell>
          <cell r="E228" t="str">
            <v>Public Art Programme</v>
          </cell>
          <cell r="F228" t="str">
            <v>Auckland Council</v>
          </cell>
          <cell r="G228" t="str">
            <v>Community development, arts and culture</v>
          </cell>
          <cell r="H228" t="str">
            <v>E165400</v>
          </cell>
          <cell r="I228" t="str">
            <v>Public art</v>
          </cell>
          <cell r="J228" t="str">
            <v>Lifestyle and culture</v>
          </cell>
          <cell r="K228" t="str">
            <v>Local arts, culture and events services</v>
          </cell>
          <cell r="L228" t="str">
            <v>Local arts and culture initiatives</v>
          </cell>
          <cell r="M228" t="str">
            <v>Local activities</v>
          </cell>
          <cell r="N228" t="str">
            <v>Local arts, culture and events services</v>
          </cell>
          <cell r="O228" t="str">
            <v>Local arts and culture initiatives</v>
          </cell>
          <cell r="P228" t="str">
            <v>Lifestyle and culture</v>
          </cell>
          <cell r="Q228" t="str">
            <v>Local arts, culture and events services</v>
          </cell>
          <cell r="R228" t="str">
            <v>Local arts and culture initiatives</v>
          </cell>
          <cell r="S228" t="str">
            <v>A1211210</v>
          </cell>
          <cell r="T228" t="str">
            <v>A1211210</v>
          </cell>
          <cell r="U228" t="str">
            <v>Local public art</v>
          </cell>
          <cell r="V228" t="str">
            <v>L150</v>
          </cell>
          <cell r="W228" t="str">
            <v>Maungakiekie-Tamaki</v>
          </cell>
          <cell r="X228" t="str">
            <v>PL40810</v>
          </cell>
          <cell r="Y228" t="str">
            <v>Expense</v>
          </cell>
          <cell r="Z228">
            <v>20120701</v>
          </cell>
          <cell r="AA228">
            <v>20220630</v>
          </cell>
          <cell r="AB228">
            <v>1</v>
          </cell>
          <cell r="AC228" t="str">
            <v>Programme</v>
          </cell>
          <cell r="AD228">
            <v>1</v>
          </cell>
          <cell r="AE228">
            <v>0</v>
          </cell>
          <cell r="AF228">
            <v>0</v>
          </cell>
          <cell r="AG228">
            <v>0</v>
          </cell>
          <cell r="AH228">
            <v>24</v>
          </cell>
          <cell r="AI228" t="str">
            <v>Council Art</v>
          </cell>
          <cell r="AJ228" t="str">
            <v>Structures parks</v>
          </cell>
          <cell r="AK228">
            <v>25</v>
          </cell>
          <cell r="AM228">
            <v>1</v>
          </cell>
          <cell r="AT228">
            <v>35000</v>
          </cell>
          <cell r="AU228">
            <v>35000</v>
          </cell>
          <cell r="AV228">
            <v>35000</v>
          </cell>
          <cell r="AW228">
            <v>35000</v>
          </cell>
          <cell r="AX228">
            <v>35000</v>
          </cell>
          <cell r="AY228">
            <v>35000</v>
          </cell>
          <cell r="AZ228">
            <v>35000</v>
          </cell>
          <cell r="BA228">
            <v>35000</v>
          </cell>
          <cell r="BB228">
            <v>35000</v>
          </cell>
          <cell r="BC228">
            <v>35000</v>
          </cell>
          <cell r="BD228">
            <v>3.1E-2</v>
          </cell>
          <cell r="BE228">
            <v>6.1930000000000041E-2</v>
          </cell>
          <cell r="BF228">
            <v>9.3787900000000146E-2</v>
          </cell>
          <cell r="BG228">
            <v>0.12878911280000027</v>
          </cell>
          <cell r="BH228">
            <v>0.16491036440960039</v>
          </cell>
          <cell r="BI228">
            <v>0.19869276497747879</v>
          </cell>
          <cell r="BJ228">
            <v>0.23225616239684821</v>
          </cell>
          <cell r="BK228">
            <v>0.27045610343115034</v>
          </cell>
          <cell r="BL228">
            <v>0.31238115484437823</v>
          </cell>
          <cell r="BM228">
            <v>0.35568973295424255</v>
          </cell>
          <cell r="BN228">
            <v>0</v>
          </cell>
          <cell r="BO228">
            <v>1085</v>
          </cell>
          <cell r="BP228">
            <v>2167.5500000000015</v>
          </cell>
          <cell r="BQ228">
            <v>3282.5765000000051</v>
          </cell>
          <cell r="BR228">
            <v>4507.6189480000094</v>
          </cell>
          <cell r="BS228">
            <v>5771.8627543360135</v>
          </cell>
          <cell r="BT228">
            <v>6954.2467742117578</v>
          </cell>
          <cell r="BU228">
            <v>8128.9656838896872</v>
          </cell>
          <cell r="BV228">
            <v>9465.9636200902623</v>
          </cell>
          <cell r="BW228">
            <v>10933.340419553238</v>
          </cell>
          <cell r="BX228">
            <v>12449.14065339849</v>
          </cell>
          <cell r="BY228">
            <v>0</v>
          </cell>
          <cell r="BZ228">
            <v>36085</v>
          </cell>
          <cell r="CA228">
            <v>37167.550000000003</v>
          </cell>
          <cell r="CB228">
            <v>38282.576500000003</v>
          </cell>
          <cell r="CC228">
            <v>39507.61894800001</v>
          </cell>
          <cell r="CD228">
            <v>40771.862754336013</v>
          </cell>
          <cell r="CE228">
            <v>41954.246774211759</v>
          </cell>
          <cell r="CF228">
            <v>43128.965683889684</v>
          </cell>
          <cell r="CG228">
            <v>44465.963620090261</v>
          </cell>
          <cell r="CH228">
            <v>45933.340419553235</v>
          </cell>
          <cell r="CI228">
            <v>47449.140653398492</v>
          </cell>
          <cell r="CK228">
            <v>0</v>
          </cell>
          <cell r="CL228">
            <v>36085</v>
          </cell>
          <cell r="CM228">
            <v>37167.550000000003</v>
          </cell>
          <cell r="CN228">
            <v>38282.576500000003</v>
          </cell>
          <cell r="CO228">
            <v>39507.61894800001</v>
          </cell>
          <cell r="CP228">
            <v>40771.862754336013</v>
          </cell>
          <cell r="CQ228">
            <v>41954.246774211759</v>
          </cell>
          <cell r="CR228">
            <v>43128.965683889684</v>
          </cell>
          <cell r="CS228">
            <v>44465.963620090261</v>
          </cell>
          <cell r="CT228">
            <v>45933.340419553235</v>
          </cell>
          <cell r="CU228">
            <v>47449.140653398492</v>
          </cell>
          <cell r="CW228">
            <v>0</v>
          </cell>
          <cell r="CX228">
            <v>0</v>
          </cell>
          <cell r="CY228">
            <v>0</v>
          </cell>
          <cell r="CZ228">
            <v>0</v>
          </cell>
          <cell r="DA228">
            <v>0</v>
          </cell>
          <cell r="DB228">
            <v>0</v>
          </cell>
          <cell r="DC228">
            <v>0</v>
          </cell>
          <cell r="DD228">
            <v>0</v>
          </cell>
          <cell r="DE228">
            <v>0</v>
          </cell>
          <cell r="DF228">
            <v>0</v>
          </cell>
          <cell r="DG228">
            <v>0</v>
          </cell>
          <cell r="DI228">
            <v>0</v>
          </cell>
          <cell r="DJ228">
            <v>0</v>
          </cell>
          <cell r="DK228">
            <v>0</v>
          </cell>
          <cell r="DL228">
            <v>0</v>
          </cell>
          <cell r="DM228">
            <v>0</v>
          </cell>
          <cell r="DN228">
            <v>0</v>
          </cell>
          <cell r="DO228">
            <v>0</v>
          </cell>
          <cell r="DP228">
            <v>0</v>
          </cell>
          <cell r="DQ228">
            <v>0</v>
          </cell>
          <cell r="DR228">
            <v>0</v>
          </cell>
          <cell r="DS228">
            <v>0</v>
          </cell>
          <cell r="DU228" t="e">
            <v>#N/A</v>
          </cell>
          <cell r="DV228">
            <v>0</v>
          </cell>
          <cell r="DW228">
            <v>0</v>
          </cell>
          <cell r="DX228">
            <v>1</v>
          </cell>
          <cell r="DY228">
            <v>350000</v>
          </cell>
          <cell r="DZ228">
            <v>414746.26535347942</v>
          </cell>
          <cell r="EB228">
            <v>414746.26535347942</v>
          </cell>
          <cell r="EC228" t="str">
            <v>Def</v>
          </cell>
          <cell r="ED228" t="str">
            <v>nonDC</v>
          </cell>
        </row>
        <row r="229">
          <cell r="D229" t="str">
            <v>PC3200669</v>
          </cell>
          <cell r="E229" t="str">
            <v>Glen Innes Music and Arts Centre for Youth</v>
          </cell>
          <cell r="F229" t="str">
            <v>Auckland Council</v>
          </cell>
          <cell r="G229" t="str">
            <v>Community development, arts and culture</v>
          </cell>
          <cell r="H229" t="str">
            <v>E165105</v>
          </cell>
          <cell r="I229" t="str">
            <v>Arts and culture and events management</v>
          </cell>
          <cell r="J229" t="str">
            <v>Lifestyle and culture</v>
          </cell>
          <cell r="K229" t="str">
            <v>Local arts, culture and events services</v>
          </cell>
          <cell r="L229" t="str">
            <v>Local arts and culture facilities</v>
          </cell>
          <cell r="M229" t="str">
            <v>Local activities</v>
          </cell>
          <cell r="N229" t="str">
            <v>Local arts, culture and events services</v>
          </cell>
          <cell r="O229" t="str">
            <v>Local arts and culture facilities</v>
          </cell>
          <cell r="P229" t="str">
            <v>Lifestyle and culture</v>
          </cell>
          <cell r="Q229" t="str">
            <v>Local arts, culture and events services</v>
          </cell>
          <cell r="R229" t="str">
            <v>Local arts and culture facilities</v>
          </cell>
          <cell r="S229" t="str">
            <v>A1211405</v>
          </cell>
          <cell r="T229" t="str">
            <v>A1211405</v>
          </cell>
          <cell r="U229" t="str">
            <v>Local arts and culture facilities</v>
          </cell>
          <cell r="V229" t="str">
            <v>L150</v>
          </cell>
          <cell r="W229" t="str">
            <v>Maungakiekie-Tamaki</v>
          </cell>
          <cell r="X229" t="str">
            <v>PL40810</v>
          </cell>
          <cell r="Y229" t="str">
            <v>Expense</v>
          </cell>
          <cell r="Z229">
            <v>20120701</v>
          </cell>
          <cell r="AA229">
            <v>20150630</v>
          </cell>
          <cell r="AB229">
            <v>2</v>
          </cell>
          <cell r="AC229" t="str">
            <v>Discrete</v>
          </cell>
          <cell r="AD229">
            <v>1</v>
          </cell>
          <cell r="AE229">
            <v>0</v>
          </cell>
          <cell r="AF229">
            <v>0</v>
          </cell>
          <cell r="AG229">
            <v>0</v>
          </cell>
          <cell r="AH229">
            <v>14</v>
          </cell>
          <cell r="AI229" t="str">
            <v>Art Facilities</v>
          </cell>
          <cell r="AJ229" t="str">
            <v>Buildings (Capex)</v>
          </cell>
          <cell r="AK229">
            <v>50</v>
          </cell>
          <cell r="AM229">
            <v>1</v>
          </cell>
          <cell r="AT229">
            <v>1497722</v>
          </cell>
          <cell r="AU229">
            <v>4739625</v>
          </cell>
          <cell r="AV229">
            <v>1346054</v>
          </cell>
          <cell r="BD229">
            <v>3.1E-2</v>
          </cell>
          <cell r="BE229">
            <v>6.1930000000000041E-2</v>
          </cell>
          <cell r="BF229">
            <v>9.3787900000000146E-2</v>
          </cell>
          <cell r="BG229">
            <v>0.12878911280000027</v>
          </cell>
          <cell r="BH229">
            <v>0.16491036440960039</v>
          </cell>
          <cell r="BI229">
            <v>0.19869276497747879</v>
          </cell>
          <cell r="BJ229">
            <v>0.23225616239684821</v>
          </cell>
          <cell r="BK229">
            <v>0.27045610343115034</v>
          </cell>
          <cell r="BL229">
            <v>0.31238115484437823</v>
          </cell>
          <cell r="BM229">
            <v>0.35568973295424255</v>
          </cell>
          <cell r="BN229">
            <v>0</v>
          </cell>
          <cell r="BO229">
            <v>46429.381999999998</v>
          </cell>
          <cell r="BP229">
            <v>293524.97625000018</v>
          </cell>
          <cell r="BQ229">
            <v>126243.5779466002</v>
          </cell>
          <cell r="BR229">
            <v>0</v>
          </cell>
          <cell r="BS229">
            <v>0</v>
          </cell>
          <cell r="BT229">
            <v>0</v>
          </cell>
          <cell r="BU229">
            <v>0</v>
          </cell>
          <cell r="BV229">
            <v>0</v>
          </cell>
          <cell r="BW229">
            <v>0</v>
          </cell>
          <cell r="BX229">
            <v>0</v>
          </cell>
          <cell r="BY229">
            <v>0</v>
          </cell>
          <cell r="BZ229">
            <v>1544151.382</v>
          </cell>
          <cell r="CA229">
            <v>5033149.9762500003</v>
          </cell>
          <cell r="CB229">
            <v>1472297.5779466003</v>
          </cell>
          <cell r="CC229">
            <v>0</v>
          </cell>
          <cell r="CD229">
            <v>0</v>
          </cell>
          <cell r="CE229">
            <v>0</v>
          </cell>
          <cell r="CF229">
            <v>0</v>
          </cell>
          <cell r="CG229">
            <v>0</v>
          </cell>
          <cell r="CH229">
            <v>0</v>
          </cell>
          <cell r="CI229">
            <v>0</v>
          </cell>
          <cell r="CK229">
            <v>0</v>
          </cell>
          <cell r="CL229">
            <v>1544151.382</v>
          </cell>
          <cell r="CM229">
            <v>5033149.9762500003</v>
          </cell>
          <cell r="CN229">
            <v>1472297.5779466003</v>
          </cell>
          <cell r="CO229">
            <v>0</v>
          </cell>
          <cell r="CP229">
            <v>0</v>
          </cell>
          <cell r="CQ229">
            <v>0</v>
          </cell>
          <cell r="CR229">
            <v>0</v>
          </cell>
          <cell r="CS229">
            <v>0</v>
          </cell>
          <cell r="CT229">
            <v>0</v>
          </cell>
          <cell r="CU229">
            <v>0</v>
          </cell>
          <cell r="CW229">
            <v>0</v>
          </cell>
          <cell r="CX229">
            <v>0</v>
          </cell>
          <cell r="CY229">
            <v>0</v>
          </cell>
          <cell r="CZ229">
            <v>0</v>
          </cell>
          <cell r="DA229">
            <v>0</v>
          </cell>
          <cell r="DB229">
            <v>0</v>
          </cell>
          <cell r="DC229">
            <v>0</v>
          </cell>
          <cell r="DD229">
            <v>0</v>
          </cell>
          <cell r="DE229">
            <v>0</v>
          </cell>
          <cell r="DF229">
            <v>0</v>
          </cell>
          <cell r="DG229">
            <v>0</v>
          </cell>
          <cell r="DI229">
            <v>0</v>
          </cell>
          <cell r="DJ229">
            <v>0</v>
          </cell>
          <cell r="DK229">
            <v>0</v>
          </cell>
          <cell r="DL229">
            <v>0</v>
          </cell>
          <cell r="DM229">
            <v>0</v>
          </cell>
          <cell r="DN229">
            <v>0</v>
          </cell>
          <cell r="DO229">
            <v>0</v>
          </cell>
          <cell r="DP229">
            <v>0</v>
          </cell>
          <cell r="DQ229">
            <v>0</v>
          </cell>
          <cell r="DR229">
            <v>0</v>
          </cell>
          <cell r="DS229">
            <v>0</v>
          </cell>
          <cell r="DU229" t="e">
            <v>#N/A</v>
          </cell>
          <cell r="DV229">
            <v>0</v>
          </cell>
          <cell r="DW229">
            <v>0</v>
          </cell>
          <cell r="DX229">
            <v>1</v>
          </cell>
          <cell r="DY229">
            <v>7583401</v>
          </cell>
          <cell r="DZ229">
            <v>8049598.936196601</v>
          </cell>
          <cell r="EB229">
            <v>8049598.936196601</v>
          </cell>
          <cell r="EC229" t="str">
            <v>Def</v>
          </cell>
          <cell r="ED229" t="str">
            <v>Community Service facilities</v>
          </cell>
        </row>
        <row r="230">
          <cell r="D230" t="str">
            <v>PC3200776</v>
          </cell>
          <cell r="E230" t="str">
            <v>Community Centre Upgrades</v>
          </cell>
          <cell r="F230" t="str">
            <v>Auckland Council</v>
          </cell>
          <cell r="G230" t="str">
            <v>Community development, arts and culture</v>
          </cell>
          <cell r="H230" t="str">
            <v>E160902</v>
          </cell>
          <cell r="I230" t="str">
            <v>Community facilities central</v>
          </cell>
          <cell r="J230" t="str">
            <v>Community</v>
          </cell>
          <cell r="K230" t="str">
            <v>Local community services</v>
          </cell>
          <cell r="L230" t="str">
            <v>Local community facilities</v>
          </cell>
          <cell r="M230" t="str">
            <v>Local activities</v>
          </cell>
          <cell r="N230" t="str">
            <v>Local community services</v>
          </cell>
          <cell r="O230" t="str">
            <v>Local community facilities</v>
          </cell>
          <cell r="P230" t="str">
            <v>Community</v>
          </cell>
          <cell r="Q230" t="str">
            <v>Local community services</v>
          </cell>
          <cell r="R230" t="str">
            <v>Local community facilities</v>
          </cell>
          <cell r="S230" t="str">
            <v>A1021405</v>
          </cell>
          <cell r="T230" t="str">
            <v>A1021405</v>
          </cell>
          <cell r="U230" t="str">
            <v>Local community centres</v>
          </cell>
          <cell r="V230" t="str">
            <v>L100</v>
          </cell>
          <cell r="W230" t="str">
            <v>Albert-Eden</v>
          </cell>
          <cell r="X230" t="str">
            <v>PL40810</v>
          </cell>
          <cell r="Y230" t="str">
            <v>Expense</v>
          </cell>
          <cell r="Z230">
            <v>20120701</v>
          </cell>
          <cell r="AA230">
            <v>20130630</v>
          </cell>
          <cell r="AB230">
            <v>2</v>
          </cell>
          <cell r="AC230" t="str">
            <v>Discrete</v>
          </cell>
          <cell r="AD230">
            <v>0.5</v>
          </cell>
          <cell r="AE230">
            <v>0</v>
          </cell>
          <cell r="AF230">
            <v>0.25</v>
          </cell>
          <cell r="AG230">
            <v>0.25</v>
          </cell>
          <cell r="AH230">
            <v>5</v>
          </cell>
          <cell r="AI230" t="str">
            <v>Community Facilities</v>
          </cell>
          <cell r="AJ230" t="str">
            <v>Buildings (Capex)</v>
          </cell>
          <cell r="AK230">
            <v>75</v>
          </cell>
          <cell r="AM230">
            <v>0.75</v>
          </cell>
          <cell r="AO230">
            <v>0.25</v>
          </cell>
          <cell r="AT230">
            <v>125000</v>
          </cell>
          <cell r="BD230">
            <v>3.1E-2</v>
          </cell>
          <cell r="BE230">
            <v>6.1930000000000041E-2</v>
          </cell>
          <cell r="BF230">
            <v>9.3787900000000146E-2</v>
          </cell>
          <cell r="BG230">
            <v>0.12878911280000027</v>
          </cell>
          <cell r="BH230">
            <v>0.16491036440960039</v>
          </cell>
          <cell r="BI230">
            <v>0.19869276497747879</v>
          </cell>
          <cell r="BJ230">
            <v>0.23225616239684821</v>
          </cell>
          <cell r="BK230">
            <v>0.27045610343115034</v>
          </cell>
          <cell r="BL230">
            <v>0.31238115484437823</v>
          </cell>
          <cell r="BM230">
            <v>0.35568973295424255</v>
          </cell>
          <cell r="BN230">
            <v>0</v>
          </cell>
          <cell r="BO230">
            <v>3875</v>
          </cell>
          <cell r="BP230">
            <v>0</v>
          </cell>
          <cell r="BQ230">
            <v>0</v>
          </cell>
          <cell r="BR230">
            <v>0</v>
          </cell>
          <cell r="BS230">
            <v>0</v>
          </cell>
          <cell r="BT230">
            <v>0</v>
          </cell>
          <cell r="BU230">
            <v>0</v>
          </cell>
          <cell r="BV230">
            <v>0</v>
          </cell>
          <cell r="BW230">
            <v>0</v>
          </cell>
          <cell r="BX230">
            <v>0</v>
          </cell>
          <cell r="BY230">
            <v>0</v>
          </cell>
          <cell r="BZ230">
            <v>128875</v>
          </cell>
          <cell r="CA230">
            <v>0</v>
          </cell>
          <cell r="CB230">
            <v>0</v>
          </cell>
          <cell r="CC230">
            <v>0</v>
          </cell>
          <cell r="CD230">
            <v>0</v>
          </cell>
          <cell r="CE230">
            <v>0</v>
          </cell>
          <cell r="CF230">
            <v>0</v>
          </cell>
          <cell r="CG230">
            <v>0</v>
          </cell>
          <cell r="CH230">
            <v>0</v>
          </cell>
          <cell r="CI230">
            <v>0</v>
          </cell>
          <cell r="CK230">
            <v>0</v>
          </cell>
          <cell r="CL230">
            <v>64437.5</v>
          </cell>
          <cell r="CM230">
            <v>0</v>
          </cell>
          <cell r="CN230">
            <v>0</v>
          </cell>
          <cell r="CO230">
            <v>0</v>
          </cell>
          <cell r="CP230">
            <v>0</v>
          </cell>
          <cell r="CQ230">
            <v>0</v>
          </cell>
          <cell r="CR230">
            <v>0</v>
          </cell>
          <cell r="CS230">
            <v>0</v>
          </cell>
          <cell r="CT230">
            <v>0</v>
          </cell>
          <cell r="CU230">
            <v>0</v>
          </cell>
          <cell r="CW230">
            <v>0</v>
          </cell>
          <cell r="CX230">
            <v>32218.75</v>
          </cell>
          <cell r="CY230">
            <v>0</v>
          </cell>
          <cell r="CZ230">
            <v>0</v>
          </cell>
          <cell r="DA230">
            <v>0</v>
          </cell>
          <cell r="DB230">
            <v>0</v>
          </cell>
          <cell r="DC230">
            <v>0</v>
          </cell>
          <cell r="DD230">
            <v>0</v>
          </cell>
          <cell r="DE230">
            <v>0</v>
          </cell>
          <cell r="DF230">
            <v>0</v>
          </cell>
          <cell r="DG230">
            <v>0</v>
          </cell>
          <cell r="DI230">
            <v>0</v>
          </cell>
          <cell r="DJ230">
            <v>32218.75</v>
          </cell>
          <cell r="DK230">
            <v>0</v>
          </cell>
          <cell r="DL230">
            <v>0</v>
          </cell>
          <cell r="DM230">
            <v>0</v>
          </cell>
          <cell r="DN230">
            <v>0</v>
          </cell>
          <cell r="DO230">
            <v>0</v>
          </cell>
          <cell r="DP230">
            <v>0</v>
          </cell>
          <cell r="DQ230">
            <v>0</v>
          </cell>
          <cell r="DR230">
            <v>0</v>
          </cell>
          <cell r="DS230">
            <v>0</v>
          </cell>
          <cell r="DU230" t="e">
            <v>#N/A</v>
          </cell>
          <cell r="DV230">
            <v>31250</v>
          </cell>
          <cell r="DW230">
            <v>1</v>
          </cell>
          <cell r="DX230">
            <v>1</v>
          </cell>
          <cell r="DY230">
            <v>125000</v>
          </cell>
          <cell r="DZ230">
            <v>128875</v>
          </cell>
          <cell r="EB230">
            <v>128875</v>
          </cell>
          <cell r="EC230" t="str">
            <v>Def</v>
          </cell>
          <cell r="ED230" t="str">
            <v>Community Service facilities</v>
          </cell>
        </row>
        <row r="231">
          <cell r="D231" t="str">
            <v>PC3200777</v>
          </cell>
          <cell r="E231" t="str">
            <v>Hall Upgrade (Rakino)</v>
          </cell>
          <cell r="F231" t="str">
            <v>Auckland Council</v>
          </cell>
          <cell r="G231" t="str">
            <v>Community development, arts and culture</v>
          </cell>
          <cell r="H231" t="str">
            <v>E160902</v>
          </cell>
          <cell r="I231" t="str">
            <v>Community facilities central</v>
          </cell>
          <cell r="J231" t="str">
            <v>Community</v>
          </cell>
          <cell r="K231" t="str">
            <v>Local community services</v>
          </cell>
          <cell r="L231" t="str">
            <v>Local community facilities</v>
          </cell>
          <cell r="M231" t="str">
            <v>Local activities</v>
          </cell>
          <cell r="N231" t="str">
            <v>Local community services</v>
          </cell>
          <cell r="O231" t="str">
            <v>Local community facilities</v>
          </cell>
          <cell r="P231" t="str">
            <v>Community</v>
          </cell>
          <cell r="Q231" t="str">
            <v>Local community services</v>
          </cell>
          <cell r="R231" t="str">
            <v>Local community facilities</v>
          </cell>
          <cell r="S231" t="str">
            <v>A1021410</v>
          </cell>
          <cell r="T231" t="str">
            <v>A1021410</v>
          </cell>
          <cell r="U231" t="str">
            <v>Local community halls</v>
          </cell>
          <cell r="V231" t="str">
            <v>L185</v>
          </cell>
          <cell r="W231" t="str">
            <v>Waiheke</v>
          </cell>
          <cell r="X231" t="str">
            <v>PL40810</v>
          </cell>
          <cell r="Y231" t="str">
            <v>Expense</v>
          </cell>
          <cell r="Z231">
            <v>20130701</v>
          </cell>
          <cell r="AA231">
            <v>20140630</v>
          </cell>
          <cell r="AB231">
            <v>2</v>
          </cell>
          <cell r="AC231" t="str">
            <v>Discrete</v>
          </cell>
          <cell r="AD231">
            <v>0.5</v>
          </cell>
          <cell r="AE231">
            <v>0</v>
          </cell>
          <cell r="AF231">
            <v>0</v>
          </cell>
          <cell r="AG231">
            <v>0.5</v>
          </cell>
          <cell r="AH231">
            <v>5</v>
          </cell>
          <cell r="AI231" t="str">
            <v>Community Facilities</v>
          </cell>
          <cell r="AJ231" t="str">
            <v>Buildings (Capex)</v>
          </cell>
          <cell r="AK231">
            <v>75</v>
          </cell>
          <cell r="AM231">
            <v>1</v>
          </cell>
          <cell r="AU231">
            <v>50000</v>
          </cell>
          <cell r="BD231">
            <v>3.1E-2</v>
          </cell>
          <cell r="BE231">
            <v>6.1930000000000041E-2</v>
          </cell>
          <cell r="BF231">
            <v>9.3787900000000146E-2</v>
          </cell>
          <cell r="BG231">
            <v>0.12878911280000027</v>
          </cell>
          <cell r="BH231">
            <v>0.16491036440960039</v>
          </cell>
          <cell r="BI231">
            <v>0.19869276497747879</v>
          </cell>
          <cell r="BJ231">
            <v>0.23225616239684821</v>
          </cell>
          <cell r="BK231">
            <v>0.27045610343115034</v>
          </cell>
          <cell r="BL231">
            <v>0.31238115484437823</v>
          </cell>
          <cell r="BM231">
            <v>0.35568973295424255</v>
          </cell>
          <cell r="BN231">
            <v>0</v>
          </cell>
          <cell r="BO231">
            <v>0</v>
          </cell>
          <cell r="BP231">
            <v>3096.5000000000018</v>
          </cell>
          <cell r="BQ231">
            <v>0</v>
          </cell>
          <cell r="BR231">
            <v>0</v>
          </cell>
          <cell r="BS231">
            <v>0</v>
          </cell>
          <cell r="BT231">
            <v>0</v>
          </cell>
          <cell r="BU231">
            <v>0</v>
          </cell>
          <cell r="BV231">
            <v>0</v>
          </cell>
          <cell r="BW231">
            <v>0</v>
          </cell>
          <cell r="BX231">
            <v>0</v>
          </cell>
          <cell r="BY231">
            <v>0</v>
          </cell>
          <cell r="BZ231">
            <v>0</v>
          </cell>
          <cell r="CA231">
            <v>53096.5</v>
          </cell>
          <cell r="CB231">
            <v>0</v>
          </cell>
          <cell r="CC231">
            <v>0</v>
          </cell>
          <cell r="CD231">
            <v>0</v>
          </cell>
          <cell r="CE231">
            <v>0</v>
          </cell>
          <cell r="CF231">
            <v>0</v>
          </cell>
          <cell r="CG231">
            <v>0</v>
          </cell>
          <cell r="CH231">
            <v>0</v>
          </cell>
          <cell r="CI231">
            <v>0</v>
          </cell>
          <cell r="CK231">
            <v>0</v>
          </cell>
          <cell r="CL231">
            <v>0</v>
          </cell>
          <cell r="CM231">
            <v>26548.25</v>
          </cell>
          <cell r="CN231">
            <v>0</v>
          </cell>
          <cell r="CO231">
            <v>0</v>
          </cell>
          <cell r="CP231">
            <v>0</v>
          </cell>
          <cell r="CQ231">
            <v>0</v>
          </cell>
          <cell r="CR231">
            <v>0</v>
          </cell>
          <cell r="CS231">
            <v>0</v>
          </cell>
          <cell r="CT231">
            <v>0</v>
          </cell>
          <cell r="CU231">
            <v>0</v>
          </cell>
          <cell r="CW231">
            <v>0</v>
          </cell>
          <cell r="CX231">
            <v>0</v>
          </cell>
          <cell r="CY231">
            <v>0</v>
          </cell>
          <cell r="CZ231">
            <v>0</v>
          </cell>
          <cell r="DA231">
            <v>0</v>
          </cell>
          <cell r="DB231">
            <v>0</v>
          </cell>
          <cell r="DC231">
            <v>0</v>
          </cell>
          <cell r="DD231">
            <v>0</v>
          </cell>
          <cell r="DE231">
            <v>0</v>
          </cell>
          <cell r="DF231">
            <v>0</v>
          </cell>
          <cell r="DG231">
            <v>0</v>
          </cell>
          <cell r="DI231">
            <v>0</v>
          </cell>
          <cell r="DJ231">
            <v>0</v>
          </cell>
          <cell r="DK231">
            <v>26548.25</v>
          </cell>
          <cell r="DL231">
            <v>0</v>
          </cell>
          <cell r="DM231">
            <v>0</v>
          </cell>
          <cell r="DN231">
            <v>0</v>
          </cell>
          <cell r="DO231">
            <v>0</v>
          </cell>
          <cell r="DP231">
            <v>0</v>
          </cell>
          <cell r="DQ231">
            <v>0</v>
          </cell>
          <cell r="DR231">
            <v>0</v>
          </cell>
          <cell r="DS231">
            <v>0</v>
          </cell>
          <cell r="DU231" t="e">
            <v>#N/A</v>
          </cell>
          <cell r="DV231">
            <v>0</v>
          </cell>
          <cell r="DW231">
            <v>0</v>
          </cell>
          <cell r="DX231">
            <v>1</v>
          </cell>
          <cell r="DY231">
            <v>50000</v>
          </cell>
          <cell r="DZ231">
            <v>53096.5</v>
          </cell>
          <cell r="EB231">
            <v>53096.5</v>
          </cell>
          <cell r="EC231" t="str">
            <v>Def</v>
          </cell>
          <cell r="ED231" t="str">
            <v>Community Service facilities</v>
          </cell>
        </row>
        <row r="232">
          <cell r="D232" t="str">
            <v>PC3200778</v>
          </cell>
          <cell r="E232" t="str">
            <v>Community Facility Upgrades</v>
          </cell>
          <cell r="F232" t="str">
            <v>Auckland Council</v>
          </cell>
          <cell r="G232" t="str">
            <v>Community development, arts and culture</v>
          </cell>
          <cell r="H232" t="str">
            <v>E160902</v>
          </cell>
          <cell r="I232" t="str">
            <v>Community facilities central</v>
          </cell>
          <cell r="J232" t="str">
            <v>Community</v>
          </cell>
          <cell r="K232" t="str">
            <v>Local community services</v>
          </cell>
          <cell r="L232" t="str">
            <v>Local community facilities</v>
          </cell>
          <cell r="M232" t="str">
            <v>Local activities</v>
          </cell>
          <cell r="N232" t="str">
            <v>Local community services</v>
          </cell>
          <cell r="O232" t="str">
            <v>Local community facilities</v>
          </cell>
          <cell r="P232" t="str">
            <v>Community</v>
          </cell>
          <cell r="Q232" t="str">
            <v>Local community services</v>
          </cell>
          <cell r="R232" t="str">
            <v>Local community facilities</v>
          </cell>
          <cell r="S232" t="str">
            <v>A1021410</v>
          </cell>
          <cell r="T232" t="str">
            <v>A1021410</v>
          </cell>
          <cell r="U232" t="str">
            <v>Local community halls</v>
          </cell>
          <cell r="V232" t="str">
            <v>L185</v>
          </cell>
          <cell r="W232" t="str">
            <v>Waiheke</v>
          </cell>
          <cell r="X232" t="str">
            <v>PL40810</v>
          </cell>
          <cell r="Y232" t="str">
            <v>Expense</v>
          </cell>
          <cell r="Z232">
            <v>20120701</v>
          </cell>
          <cell r="AA232">
            <v>20130630</v>
          </cell>
          <cell r="AB232">
            <v>2</v>
          </cell>
          <cell r="AC232" t="str">
            <v>Discrete</v>
          </cell>
          <cell r="AD232">
            <v>0.5</v>
          </cell>
          <cell r="AE232">
            <v>0</v>
          </cell>
          <cell r="AF232">
            <v>0.25</v>
          </cell>
          <cell r="AG232">
            <v>0.25</v>
          </cell>
          <cell r="AH232">
            <v>5</v>
          </cell>
          <cell r="AI232" t="str">
            <v>Community Facilities</v>
          </cell>
          <cell r="AJ232" t="str">
            <v>Buildings (Capex)</v>
          </cell>
          <cell r="AK232">
            <v>75</v>
          </cell>
          <cell r="AM232">
            <v>0.75</v>
          </cell>
          <cell r="AO232">
            <v>0.25</v>
          </cell>
          <cell r="AU232">
            <v>400000</v>
          </cell>
          <cell r="BD232">
            <v>3.1E-2</v>
          </cell>
          <cell r="BE232">
            <v>6.1930000000000041E-2</v>
          </cell>
          <cell r="BF232">
            <v>9.3787900000000146E-2</v>
          </cell>
          <cell r="BG232">
            <v>0.12878911280000027</v>
          </cell>
          <cell r="BH232">
            <v>0.16491036440960039</v>
          </cell>
          <cell r="BI232">
            <v>0.19869276497747879</v>
          </cell>
          <cell r="BJ232">
            <v>0.23225616239684821</v>
          </cell>
          <cell r="BK232">
            <v>0.27045610343115034</v>
          </cell>
          <cell r="BL232">
            <v>0.31238115484437823</v>
          </cell>
          <cell r="BM232">
            <v>0.35568973295424255</v>
          </cell>
          <cell r="BN232">
            <v>0</v>
          </cell>
          <cell r="BO232">
            <v>0</v>
          </cell>
          <cell r="BP232">
            <v>24772.000000000015</v>
          </cell>
          <cell r="BQ232">
            <v>0</v>
          </cell>
          <cell r="BR232">
            <v>0</v>
          </cell>
          <cell r="BS232">
            <v>0</v>
          </cell>
          <cell r="BT232">
            <v>0</v>
          </cell>
          <cell r="BU232">
            <v>0</v>
          </cell>
          <cell r="BV232">
            <v>0</v>
          </cell>
          <cell r="BW232">
            <v>0</v>
          </cell>
          <cell r="BX232">
            <v>0</v>
          </cell>
          <cell r="BY232">
            <v>0</v>
          </cell>
          <cell r="BZ232">
            <v>0</v>
          </cell>
          <cell r="CA232">
            <v>424772</v>
          </cell>
          <cell r="CB232">
            <v>0</v>
          </cell>
          <cell r="CC232">
            <v>0</v>
          </cell>
          <cell r="CD232">
            <v>0</v>
          </cell>
          <cell r="CE232">
            <v>0</v>
          </cell>
          <cell r="CF232">
            <v>0</v>
          </cell>
          <cell r="CG232">
            <v>0</v>
          </cell>
          <cell r="CH232">
            <v>0</v>
          </cell>
          <cell r="CI232">
            <v>0</v>
          </cell>
          <cell r="CK232">
            <v>0</v>
          </cell>
          <cell r="CL232">
            <v>0</v>
          </cell>
          <cell r="CM232">
            <v>212386</v>
          </cell>
          <cell r="CN232">
            <v>0</v>
          </cell>
          <cell r="CO232">
            <v>0</v>
          </cell>
          <cell r="CP232">
            <v>0</v>
          </cell>
          <cell r="CQ232">
            <v>0</v>
          </cell>
          <cell r="CR232">
            <v>0</v>
          </cell>
          <cell r="CS232">
            <v>0</v>
          </cell>
          <cell r="CT232">
            <v>0</v>
          </cell>
          <cell r="CU232">
            <v>0</v>
          </cell>
          <cell r="CW232">
            <v>0</v>
          </cell>
          <cell r="CX232">
            <v>0</v>
          </cell>
          <cell r="CY232">
            <v>106193</v>
          </cell>
          <cell r="CZ232">
            <v>0</v>
          </cell>
          <cell r="DA232">
            <v>0</v>
          </cell>
          <cell r="DB232">
            <v>0</v>
          </cell>
          <cell r="DC232">
            <v>0</v>
          </cell>
          <cell r="DD232">
            <v>0</v>
          </cell>
          <cell r="DE232">
            <v>0</v>
          </cell>
          <cell r="DF232">
            <v>0</v>
          </cell>
          <cell r="DG232">
            <v>0</v>
          </cell>
          <cell r="DI232">
            <v>0</v>
          </cell>
          <cell r="DJ232">
            <v>0</v>
          </cell>
          <cell r="DK232">
            <v>106193</v>
          </cell>
          <cell r="DL232">
            <v>0</v>
          </cell>
          <cell r="DM232">
            <v>0</v>
          </cell>
          <cell r="DN232">
            <v>0</v>
          </cell>
          <cell r="DO232">
            <v>0</v>
          </cell>
          <cell r="DP232">
            <v>0</v>
          </cell>
          <cell r="DQ232">
            <v>0</v>
          </cell>
          <cell r="DR232">
            <v>0</v>
          </cell>
          <cell r="DS232">
            <v>0</v>
          </cell>
          <cell r="DU232" t="e">
            <v>#N/A</v>
          </cell>
          <cell r="DV232">
            <v>100000</v>
          </cell>
          <cell r="DW232">
            <v>1</v>
          </cell>
          <cell r="DX232">
            <v>1</v>
          </cell>
          <cell r="DY232">
            <v>400000</v>
          </cell>
          <cell r="DZ232">
            <v>424772</v>
          </cell>
          <cell r="EB232">
            <v>424772</v>
          </cell>
          <cell r="EC232" t="str">
            <v>Def</v>
          </cell>
          <cell r="ED232" t="str">
            <v>Community Service facilities</v>
          </cell>
        </row>
        <row r="233">
          <cell r="D233" t="str">
            <v>PC3200790</v>
          </cell>
          <cell r="E233" t="str">
            <v>Town Hall Upgrade (Warkworth)</v>
          </cell>
          <cell r="F233" t="str">
            <v>Auckland Council</v>
          </cell>
          <cell r="G233" t="str">
            <v>Community development, arts and culture</v>
          </cell>
          <cell r="H233" t="str">
            <v>E160530</v>
          </cell>
          <cell r="I233" t="str">
            <v>Community facilities management</v>
          </cell>
          <cell r="J233" t="str">
            <v>Community</v>
          </cell>
          <cell r="K233" t="str">
            <v>Local community services</v>
          </cell>
          <cell r="L233" t="str">
            <v>Local community facilities</v>
          </cell>
          <cell r="M233" t="str">
            <v>Local activities</v>
          </cell>
          <cell r="N233" t="str">
            <v>Local community services</v>
          </cell>
          <cell r="O233" t="str">
            <v>Local community facilities</v>
          </cell>
          <cell r="P233" t="str">
            <v>Community</v>
          </cell>
          <cell r="Q233" t="str">
            <v>Local community services</v>
          </cell>
          <cell r="R233" t="str">
            <v>Local community facilities</v>
          </cell>
          <cell r="S233" t="str">
            <v>A1021410</v>
          </cell>
          <cell r="T233" t="str">
            <v>A1021410</v>
          </cell>
          <cell r="U233" t="str">
            <v>Local community halls</v>
          </cell>
          <cell r="V233" t="str">
            <v>L175</v>
          </cell>
          <cell r="W233" t="str">
            <v>Rodney</v>
          </cell>
          <cell r="X233" t="str">
            <v>PL40810</v>
          </cell>
          <cell r="Y233" t="str">
            <v>Expense</v>
          </cell>
          <cell r="Z233">
            <v>20130701</v>
          </cell>
          <cell r="AA233">
            <v>20160630</v>
          </cell>
          <cell r="AB233">
            <v>2</v>
          </cell>
          <cell r="AC233" t="str">
            <v>Discrete</v>
          </cell>
          <cell r="AD233">
            <v>0.4</v>
          </cell>
          <cell r="AE233">
            <v>0</v>
          </cell>
          <cell r="AF233">
            <v>0.1</v>
          </cell>
          <cell r="AG233">
            <v>0.5</v>
          </cell>
          <cell r="AH233">
            <v>5</v>
          </cell>
          <cell r="AI233" t="str">
            <v>Community Facilities</v>
          </cell>
          <cell r="AJ233" t="str">
            <v>Buildings (Capex)</v>
          </cell>
          <cell r="AK233">
            <v>75</v>
          </cell>
          <cell r="AM233">
            <v>0.9</v>
          </cell>
          <cell r="AO233">
            <v>0.1</v>
          </cell>
          <cell r="AU233">
            <v>500000</v>
          </cell>
          <cell r="AV233">
            <v>500000</v>
          </cell>
          <cell r="AW233">
            <v>2000000</v>
          </cell>
          <cell r="BD233">
            <v>3.1E-2</v>
          </cell>
          <cell r="BE233">
            <v>6.1930000000000041E-2</v>
          </cell>
          <cell r="BF233">
            <v>9.3787900000000146E-2</v>
          </cell>
          <cell r="BG233">
            <v>0.12878911280000027</v>
          </cell>
          <cell r="BH233">
            <v>0.16491036440960039</v>
          </cell>
          <cell r="BI233">
            <v>0.19869276497747879</v>
          </cell>
          <cell r="BJ233">
            <v>0.23225616239684821</v>
          </cell>
          <cell r="BK233">
            <v>0.27045610343115034</v>
          </cell>
          <cell r="BL233">
            <v>0.31238115484437823</v>
          </cell>
          <cell r="BM233">
            <v>0.35568973295424255</v>
          </cell>
          <cell r="BN233">
            <v>0</v>
          </cell>
          <cell r="BO233">
            <v>0</v>
          </cell>
          <cell r="BP233">
            <v>30965.000000000022</v>
          </cell>
          <cell r="BQ233">
            <v>46893.95000000007</v>
          </cell>
          <cell r="BR233">
            <v>257578.22560000053</v>
          </cell>
          <cell r="BS233">
            <v>0</v>
          </cell>
          <cell r="BT233">
            <v>0</v>
          </cell>
          <cell r="BU233">
            <v>0</v>
          </cell>
          <cell r="BV233">
            <v>0</v>
          </cell>
          <cell r="BW233">
            <v>0</v>
          </cell>
          <cell r="BX233">
            <v>0</v>
          </cell>
          <cell r="BY233">
            <v>0</v>
          </cell>
          <cell r="BZ233">
            <v>0</v>
          </cell>
          <cell r="CA233">
            <v>530965</v>
          </cell>
          <cell r="CB233">
            <v>546893.95000000007</v>
          </cell>
          <cell r="CC233">
            <v>2257578.2256000005</v>
          </cell>
          <cell r="CD233">
            <v>0</v>
          </cell>
          <cell r="CE233">
            <v>0</v>
          </cell>
          <cell r="CF233">
            <v>0</v>
          </cell>
          <cell r="CG233">
            <v>0</v>
          </cell>
          <cell r="CH233">
            <v>0</v>
          </cell>
          <cell r="CI233">
            <v>0</v>
          </cell>
          <cell r="CK233">
            <v>0</v>
          </cell>
          <cell r="CL233">
            <v>0</v>
          </cell>
          <cell r="CM233">
            <v>212386</v>
          </cell>
          <cell r="CN233">
            <v>218757.58000000005</v>
          </cell>
          <cell r="CO233">
            <v>903031.29024000023</v>
          </cell>
          <cell r="CP233">
            <v>0</v>
          </cell>
          <cell r="CQ233">
            <v>0</v>
          </cell>
          <cell r="CR233">
            <v>0</v>
          </cell>
          <cell r="CS233">
            <v>0</v>
          </cell>
          <cell r="CT233">
            <v>0</v>
          </cell>
          <cell r="CU233">
            <v>0</v>
          </cell>
          <cell r="CW233">
            <v>0</v>
          </cell>
          <cell r="CX233">
            <v>0</v>
          </cell>
          <cell r="CY233">
            <v>53096.5</v>
          </cell>
          <cell r="CZ233">
            <v>54689.395000000011</v>
          </cell>
          <cell r="DA233">
            <v>225757.82256000006</v>
          </cell>
          <cell r="DB233">
            <v>0</v>
          </cell>
          <cell r="DC233">
            <v>0</v>
          </cell>
          <cell r="DD233">
            <v>0</v>
          </cell>
          <cell r="DE233">
            <v>0</v>
          </cell>
          <cell r="DF233">
            <v>0</v>
          </cell>
          <cell r="DG233">
            <v>0</v>
          </cell>
          <cell r="DI233">
            <v>0</v>
          </cell>
          <cell r="DJ233">
            <v>0</v>
          </cell>
          <cell r="DK233">
            <v>265482.5</v>
          </cell>
          <cell r="DL233">
            <v>273446.97500000003</v>
          </cell>
          <cell r="DM233">
            <v>1128789.1128000002</v>
          </cell>
          <cell r="DN233">
            <v>0</v>
          </cell>
          <cell r="DO233">
            <v>0</v>
          </cell>
          <cell r="DP233">
            <v>0</v>
          </cell>
          <cell r="DQ233">
            <v>0</v>
          </cell>
          <cell r="DR233">
            <v>0</v>
          </cell>
          <cell r="DS233">
            <v>0</v>
          </cell>
          <cell r="DU233" t="e">
            <v>#N/A</v>
          </cell>
          <cell r="DV233">
            <v>300000</v>
          </cell>
          <cell r="DW233">
            <v>1</v>
          </cell>
          <cell r="DX233">
            <v>1</v>
          </cell>
          <cell r="DY233">
            <v>3000000</v>
          </cell>
          <cell r="DZ233">
            <v>3335437.1756000007</v>
          </cell>
          <cell r="EB233">
            <v>3335437.1756000007</v>
          </cell>
          <cell r="EC233" t="str">
            <v>Def</v>
          </cell>
          <cell r="ED233" t="str">
            <v>Community Service facilities</v>
          </cell>
        </row>
        <row r="234">
          <cell r="D234" t="str">
            <v>PC3200791</v>
          </cell>
          <cell r="E234" t="str">
            <v>Community Hall and Facility Renewals</v>
          </cell>
          <cell r="F234" t="str">
            <v>Auckland Council</v>
          </cell>
          <cell r="G234" t="str">
            <v>Community development, arts and culture</v>
          </cell>
          <cell r="H234" t="str">
            <v>E160530</v>
          </cell>
          <cell r="I234" t="str">
            <v>Community facilities management</v>
          </cell>
          <cell r="J234" t="str">
            <v>Community</v>
          </cell>
          <cell r="K234" t="str">
            <v>Local community services</v>
          </cell>
          <cell r="L234" t="str">
            <v>Local community facilities</v>
          </cell>
          <cell r="M234" t="str">
            <v>Local activities</v>
          </cell>
          <cell r="N234" t="str">
            <v>Local community services</v>
          </cell>
          <cell r="O234" t="str">
            <v>Local community facilities</v>
          </cell>
          <cell r="P234" t="str">
            <v>Community</v>
          </cell>
          <cell r="Q234" t="str">
            <v>Local community services</v>
          </cell>
          <cell r="R234" t="str">
            <v>Local community facilities</v>
          </cell>
          <cell r="S234" t="str">
            <v>A1021410</v>
          </cell>
          <cell r="T234" t="str">
            <v>A1021410</v>
          </cell>
          <cell r="U234" t="str">
            <v>Local community halls</v>
          </cell>
          <cell r="V234" t="str">
            <v>L175</v>
          </cell>
          <cell r="W234" t="str">
            <v>Rodney</v>
          </cell>
          <cell r="X234" t="str">
            <v>PL40810</v>
          </cell>
          <cell r="Y234" t="str">
            <v>Expense</v>
          </cell>
          <cell r="Z234">
            <v>20120701</v>
          </cell>
          <cell r="AA234">
            <v>20150630</v>
          </cell>
          <cell r="AB234">
            <v>1</v>
          </cell>
          <cell r="AC234" t="str">
            <v>Programme</v>
          </cell>
          <cell r="AD234">
            <v>0</v>
          </cell>
          <cell r="AE234">
            <v>0</v>
          </cell>
          <cell r="AF234">
            <v>0</v>
          </cell>
          <cell r="AG234">
            <v>1</v>
          </cell>
          <cell r="AH234">
            <v>5</v>
          </cell>
          <cell r="AI234" t="str">
            <v>Community Facilities</v>
          </cell>
          <cell r="AJ234" t="str">
            <v>Buildings (Capex)</v>
          </cell>
          <cell r="AK234">
            <v>75</v>
          </cell>
          <cell r="AM234">
            <v>1</v>
          </cell>
          <cell r="AT234">
            <v>100000</v>
          </cell>
          <cell r="AU234">
            <v>100000</v>
          </cell>
          <cell r="AV234">
            <v>100000</v>
          </cell>
          <cell r="BD234">
            <v>3.1E-2</v>
          </cell>
          <cell r="BE234">
            <v>6.1930000000000041E-2</v>
          </cell>
          <cell r="BF234">
            <v>9.3787900000000146E-2</v>
          </cell>
          <cell r="BG234">
            <v>0.12878911280000027</v>
          </cell>
          <cell r="BH234">
            <v>0.16491036440960039</v>
          </cell>
          <cell r="BI234">
            <v>0.19869276497747879</v>
          </cell>
          <cell r="BJ234">
            <v>0.23225616239684821</v>
          </cell>
          <cell r="BK234">
            <v>0.27045610343115034</v>
          </cell>
          <cell r="BL234">
            <v>0.31238115484437823</v>
          </cell>
          <cell r="BM234">
            <v>0.35568973295424255</v>
          </cell>
          <cell r="BN234">
            <v>0</v>
          </cell>
          <cell r="BO234">
            <v>3100</v>
          </cell>
          <cell r="BP234">
            <v>6193.0000000000036</v>
          </cell>
          <cell r="BQ234">
            <v>9378.7900000000154</v>
          </cell>
          <cell r="BR234">
            <v>0</v>
          </cell>
          <cell r="BS234">
            <v>0</v>
          </cell>
          <cell r="BT234">
            <v>0</v>
          </cell>
          <cell r="BU234">
            <v>0</v>
          </cell>
          <cell r="BV234">
            <v>0</v>
          </cell>
          <cell r="BW234">
            <v>0</v>
          </cell>
          <cell r="BX234">
            <v>0</v>
          </cell>
          <cell r="BY234">
            <v>0</v>
          </cell>
          <cell r="BZ234">
            <v>103100</v>
          </cell>
          <cell r="CA234">
            <v>106193</v>
          </cell>
          <cell r="CB234">
            <v>109378.79000000001</v>
          </cell>
          <cell r="CC234">
            <v>0</v>
          </cell>
          <cell r="CD234">
            <v>0</v>
          </cell>
          <cell r="CE234">
            <v>0</v>
          </cell>
          <cell r="CF234">
            <v>0</v>
          </cell>
          <cell r="CG234">
            <v>0</v>
          </cell>
          <cell r="CH234">
            <v>0</v>
          </cell>
          <cell r="CI234">
            <v>0</v>
          </cell>
          <cell r="CK234">
            <v>0</v>
          </cell>
          <cell r="CL234">
            <v>0</v>
          </cell>
          <cell r="CM234">
            <v>0</v>
          </cell>
          <cell r="CN234">
            <v>0</v>
          </cell>
          <cell r="CO234">
            <v>0</v>
          </cell>
          <cell r="CP234">
            <v>0</v>
          </cell>
          <cell r="CQ234">
            <v>0</v>
          </cell>
          <cell r="CR234">
            <v>0</v>
          </cell>
          <cell r="CS234">
            <v>0</v>
          </cell>
          <cell r="CT234">
            <v>0</v>
          </cell>
          <cell r="CU234">
            <v>0</v>
          </cell>
          <cell r="CW234">
            <v>0</v>
          </cell>
          <cell r="CX234">
            <v>0</v>
          </cell>
          <cell r="CY234">
            <v>0</v>
          </cell>
          <cell r="CZ234">
            <v>0</v>
          </cell>
          <cell r="DA234">
            <v>0</v>
          </cell>
          <cell r="DB234">
            <v>0</v>
          </cell>
          <cell r="DC234">
            <v>0</v>
          </cell>
          <cell r="DD234">
            <v>0</v>
          </cell>
          <cell r="DE234">
            <v>0</v>
          </cell>
          <cell r="DF234">
            <v>0</v>
          </cell>
          <cell r="DG234">
            <v>0</v>
          </cell>
          <cell r="DI234">
            <v>0</v>
          </cell>
          <cell r="DJ234">
            <v>103100</v>
          </cell>
          <cell r="DK234">
            <v>106193</v>
          </cell>
          <cell r="DL234">
            <v>109378.79000000001</v>
          </cell>
          <cell r="DM234">
            <v>0</v>
          </cell>
          <cell r="DN234">
            <v>0</v>
          </cell>
          <cell r="DO234">
            <v>0</v>
          </cell>
          <cell r="DP234">
            <v>0</v>
          </cell>
          <cell r="DQ234">
            <v>0</v>
          </cell>
          <cell r="DR234">
            <v>0</v>
          </cell>
          <cell r="DS234">
            <v>0</v>
          </cell>
          <cell r="DU234" t="e">
            <v>#N/A</v>
          </cell>
          <cell r="DV234">
            <v>0</v>
          </cell>
          <cell r="DW234">
            <v>0</v>
          </cell>
          <cell r="DX234">
            <v>1</v>
          </cell>
          <cell r="DY234">
            <v>300000</v>
          </cell>
          <cell r="DZ234">
            <v>318671.79000000004</v>
          </cell>
          <cell r="EB234">
            <v>318671.79000000004</v>
          </cell>
          <cell r="EC234" t="str">
            <v>Def</v>
          </cell>
          <cell r="ED234" t="str">
            <v>Community Service facilities</v>
          </cell>
        </row>
        <row r="235">
          <cell r="D235" t="str">
            <v>PC3200792</v>
          </cell>
          <cell r="E235" t="str">
            <v>Community Centre Feasibility Study (Avondale)</v>
          </cell>
          <cell r="F235" t="str">
            <v>Auckland Council</v>
          </cell>
          <cell r="G235" t="str">
            <v>Community development, arts and culture</v>
          </cell>
          <cell r="H235" t="str">
            <v>E160535</v>
          </cell>
          <cell r="I235" t="str">
            <v>Community facilities west</v>
          </cell>
          <cell r="J235" t="str">
            <v>Community</v>
          </cell>
          <cell r="K235" t="str">
            <v>Local community services</v>
          </cell>
          <cell r="L235" t="str">
            <v>Local community facilities</v>
          </cell>
          <cell r="M235" t="str">
            <v>Local activities</v>
          </cell>
          <cell r="N235" t="str">
            <v>Local community services</v>
          </cell>
          <cell r="O235" t="str">
            <v>Local community facilities</v>
          </cell>
          <cell r="P235" t="str">
            <v>Community</v>
          </cell>
          <cell r="Q235" t="str">
            <v>Local community services</v>
          </cell>
          <cell r="R235" t="str">
            <v>Local community facilities</v>
          </cell>
          <cell r="S235" t="str">
            <v>A1021405</v>
          </cell>
          <cell r="T235" t="str">
            <v>A1021405</v>
          </cell>
          <cell r="U235" t="str">
            <v>Local community centres</v>
          </cell>
          <cell r="V235" t="str">
            <v>L200</v>
          </cell>
          <cell r="W235" t="str">
            <v>Whau</v>
          </cell>
          <cell r="X235" t="str">
            <v>PL40810</v>
          </cell>
          <cell r="Y235" t="str">
            <v>Expense</v>
          </cell>
          <cell r="Z235">
            <v>20120701</v>
          </cell>
          <cell r="AA235">
            <v>20130630</v>
          </cell>
          <cell r="AB235">
            <v>2</v>
          </cell>
          <cell r="AC235" t="str">
            <v>Discrete</v>
          </cell>
          <cell r="AD235">
            <v>1</v>
          </cell>
          <cell r="AE235">
            <v>0</v>
          </cell>
          <cell r="AF235">
            <v>0</v>
          </cell>
          <cell r="AG235">
            <v>0</v>
          </cell>
          <cell r="AH235">
            <v>5</v>
          </cell>
          <cell r="AI235" t="str">
            <v>Community Facilities</v>
          </cell>
          <cell r="AJ235" t="str">
            <v>Buildings (Capex)</v>
          </cell>
          <cell r="AK235">
            <v>75</v>
          </cell>
          <cell r="AM235">
            <v>1</v>
          </cell>
          <cell r="AT235">
            <v>40000</v>
          </cell>
          <cell r="BD235">
            <v>3.1E-2</v>
          </cell>
          <cell r="BE235">
            <v>6.1930000000000041E-2</v>
          </cell>
          <cell r="BF235">
            <v>9.3787900000000146E-2</v>
          </cell>
          <cell r="BG235">
            <v>0.12878911280000027</v>
          </cell>
          <cell r="BH235">
            <v>0.16491036440960039</v>
          </cell>
          <cell r="BI235">
            <v>0.19869276497747879</v>
          </cell>
          <cell r="BJ235">
            <v>0.23225616239684821</v>
          </cell>
          <cell r="BK235">
            <v>0.27045610343115034</v>
          </cell>
          <cell r="BL235">
            <v>0.31238115484437823</v>
          </cell>
          <cell r="BM235">
            <v>0.35568973295424255</v>
          </cell>
          <cell r="BN235">
            <v>0</v>
          </cell>
          <cell r="BO235">
            <v>1240</v>
          </cell>
          <cell r="BP235">
            <v>0</v>
          </cell>
          <cell r="BQ235">
            <v>0</v>
          </cell>
          <cell r="BR235">
            <v>0</v>
          </cell>
          <cell r="BS235">
            <v>0</v>
          </cell>
          <cell r="BT235">
            <v>0</v>
          </cell>
          <cell r="BU235">
            <v>0</v>
          </cell>
          <cell r="BV235">
            <v>0</v>
          </cell>
          <cell r="BW235">
            <v>0</v>
          </cell>
          <cell r="BX235">
            <v>0</v>
          </cell>
          <cell r="BY235">
            <v>0</v>
          </cell>
          <cell r="BZ235">
            <v>41240</v>
          </cell>
          <cell r="CA235">
            <v>0</v>
          </cell>
          <cell r="CB235">
            <v>0</v>
          </cell>
          <cell r="CC235">
            <v>0</v>
          </cell>
          <cell r="CD235">
            <v>0</v>
          </cell>
          <cell r="CE235">
            <v>0</v>
          </cell>
          <cell r="CF235">
            <v>0</v>
          </cell>
          <cell r="CG235">
            <v>0</v>
          </cell>
          <cell r="CH235">
            <v>0</v>
          </cell>
          <cell r="CI235">
            <v>0</v>
          </cell>
          <cell r="CK235">
            <v>0</v>
          </cell>
          <cell r="CL235">
            <v>41240</v>
          </cell>
          <cell r="CM235">
            <v>0</v>
          </cell>
          <cell r="CN235">
            <v>0</v>
          </cell>
          <cell r="CO235">
            <v>0</v>
          </cell>
          <cell r="CP235">
            <v>0</v>
          </cell>
          <cell r="CQ235">
            <v>0</v>
          </cell>
          <cell r="CR235">
            <v>0</v>
          </cell>
          <cell r="CS235">
            <v>0</v>
          </cell>
          <cell r="CT235">
            <v>0</v>
          </cell>
          <cell r="CU235">
            <v>0</v>
          </cell>
          <cell r="CW235">
            <v>0</v>
          </cell>
          <cell r="CX235">
            <v>0</v>
          </cell>
          <cell r="CY235">
            <v>0</v>
          </cell>
          <cell r="CZ235">
            <v>0</v>
          </cell>
          <cell r="DA235">
            <v>0</v>
          </cell>
          <cell r="DB235">
            <v>0</v>
          </cell>
          <cell r="DC235">
            <v>0</v>
          </cell>
          <cell r="DD235">
            <v>0</v>
          </cell>
          <cell r="DE235">
            <v>0</v>
          </cell>
          <cell r="DF235">
            <v>0</v>
          </cell>
          <cell r="DG235">
            <v>0</v>
          </cell>
          <cell r="DI235">
            <v>0</v>
          </cell>
          <cell r="DJ235">
            <v>0</v>
          </cell>
          <cell r="DK235">
            <v>0</v>
          </cell>
          <cell r="DL235">
            <v>0</v>
          </cell>
          <cell r="DM235">
            <v>0</v>
          </cell>
          <cell r="DN235">
            <v>0</v>
          </cell>
          <cell r="DO235">
            <v>0</v>
          </cell>
          <cell r="DP235">
            <v>0</v>
          </cell>
          <cell r="DQ235">
            <v>0</v>
          </cell>
          <cell r="DR235">
            <v>0</v>
          </cell>
          <cell r="DS235">
            <v>0</v>
          </cell>
          <cell r="DU235" t="e">
            <v>#N/A</v>
          </cell>
          <cell r="DV235">
            <v>0</v>
          </cell>
          <cell r="DW235">
            <v>0</v>
          </cell>
          <cell r="DX235">
            <v>1</v>
          </cell>
          <cell r="DY235">
            <v>40000</v>
          </cell>
          <cell r="DZ235">
            <v>41240</v>
          </cell>
          <cell r="EB235">
            <v>41240</v>
          </cell>
          <cell r="EC235" t="str">
            <v>Def</v>
          </cell>
          <cell r="ED235" t="str">
            <v>Community Service facilities</v>
          </cell>
        </row>
        <row r="236">
          <cell r="D236" t="str">
            <v>PC3200793</v>
          </cell>
          <cell r="E236" t="str">
            <v>Community Facilities Upgrades And Renewals</v>
          </cell>
          <cell r="F236" t="str">
            <v>Auckland Council</v>
          </cell>
          <cell r="G236" t="str">
            <v>Community development, arts and culture</v>
          </cell>
          <cell r="H236" t="str">
            <v>E160540</v>
          </cell>
          <cell r="I236" t="str">
            <v>Community facilities south management</v>
          </cell>
          <cell r="J236" t="str">
            <v>Community</v>
          </cell>
          <cell r="K236" t="str">
            <v>Local community services</v>
          </cell>
          <cell r="L236" t="str">
            <v>Local community facilities</v>
          </cell>
          <cell r="M236" t="str">
            <v>Local activities</v>
          </cell>
          <cell r="N236" t="str">
            <v>Local community services</v>
          </cell>
          <cell r="O236" t="str">
            <v>Local community facilities</v>
          </cell>
          <cell r="P236" t="str">
            <v>Community</v>
          </cell>
          <cell r="Q236" t="str">
            <v>Local community services</v>
          </cell>
          <cell r="R236" t="str">
            <v>Local community facilities</v>
          </cell>
          <cell r="S236" t="str">
            <v>A1021405</v>
          </cell>
          <cell r="T236" t="str">
            <v>A1021405</v>
          </cell>
          <cell r="U236" t="str">
            <v>Local community centres</v>
          </cell>
          <cell r="V236" t="str">
            <v>L160</v>
          </cell>
          <cell r="W236" t="str">
            <v>Otara-Papatoetoe</v>
          </cell>
          <cell r="X236" t="str">
            <v>PL40810</v>
          </cell>
          <cell r="Y236" t="str">
            <v>Expense</v>
          </cell>
          <cell r="Z236">
            <v>20120701</v>
          </cell>
          <cell r="AA236">
            <v>20150630</v>
          </cell>
          <cell r="AB236">
            <v>1</v>
          </cell>
          <cell r="AC236" t="str">
            <v>Programme</v>
          </cell>
          <cell r="AD236">
            <v>0.4</v>
          </cell>
          <cell r="AE236">
            <v>0</v>
          </cell>
          <cell r="AF236">
            <v>0.1</v>
          </cell>
          <cell r="AG236">
            <v>0.5</v>
          </cell>
          <cell r="AH236">
            <v>5</v>
          </cell>
          <cell r="AI236" t="str">
            <v>Community Facilities</v>
          </cell>
          <cell r="AJ236" t="str">
            <v>Buildings (Capex)</v>
          </cell>
          <cell r="AK236">
            <v>75</v>
          </cell>
          <cell r="AM236">
            <v>0.9</v>
          </cell>
          <cell r="AO236">
            <v>0.1</v>
          </cell>
          <cell r="AT236">
            <v>500000</v>
          </cell>
          <cell r="AU236">
            <v>500000</v>
          </cell>
          <cell r="AV236">
            <v>500000</v>
          </cell>
          <cell r="BD236">
            <v>3.1E-2</v>
          </cell>
          <cell r="BE236">
            <v>6.1930000000000041E-2</v>
          </cell>
          <cell r="BF236">
            <v>9.3787900000000146E-2</v>
          </cell>
          <cell r="BG236">
            <v>0.12878911280000027</v>
          </cell>
          <cell r="BH236">
            <v>0.16491036440960039</v>
          </cell>
          <cell r="BI236">
            <v>0.19869276497747879</v>
          </cell>
          <cell r="BJ236">
            <v>0.23225616239684821</v>
          </cell>
          <cell r="BK236">
            <v>0.27045610343115034</v>
          </cell>
          <cell r="BL236">
            <v>0.31238115484437823</v>
          </cell>
          <cell r="BM236">
            <v>0.35568973295424255</v>
          </cell>
          <cell r="BN236">
            <v>0</v>
          </cell>
          <cell r="BO236">
            <v>15500</v>
          </cell>
          <cell r="BP236">
            <v>30965.000000000022</v>
          </cell>
          <cell r="BQ236">
            <v>46893.95000000007</v>
          </cell>
          <cell r="BR236">
            <v>0</v>
          </cell>
          <cell r="BS236">
            <v>0</v>
          </cell>
          <cell r="BT236">
            <v>0</v>
          </cell>
          <cell r="BU236">
            <v>0</v>
          </cell>
          <cell r="BV236">
            <v>0</v>
          </cell>
          <cell r="BW236">
            <v>0</v>
          </cell>
          <cell r="BX236">
            <v>0</v>
          </cell>
          <cell r="BY236">
            <v>0</v>
          </cell>
          <cell r="BZ236">
            <v>515500</v>
          </cell>
          <cell r="CA236">
            <v>530965</v>
          </cell>
          <cell r="CB236">
            <v>546893.95000000007</v>
          </cell>
          <cell r="CC236">
            <v>0</v>
          </cell>
          <cell r="CD236">
            <v>0</v>
          </cell>
          <cell r="CE236">
            <v>0</v>
          </cell>
          <cell r="CF236">
            <v>0</v>
          </cell>
          <cell r="CG236">
            <v>0</v>
          </cell>
          <cell r="CH236">
            <v>0</v>
          </cell>
          <cell r="CI236">
            <v>0</v>
          </cell>
          <cell r="CK236">
            <v>0</v>
          </cell>
          <cell r="CL236">
            <v>206200</v>
          </cell>
          <cell r="CM236">
            <v>212386</v>
          </cell>
          <cell r="CN236">
            <v>218757.58000000005</v>
          </cell>
          <cell r="CO236">
            <v>0</v>
          </cell>
          <cell r="CP236">
            <v>0</v>
          </cell>
          <cell r="CQ236">
            <v>0</v>
          </cell>
          <cell r="CR236">
            <v>0</v>
          </cell>
          <cell r="CS236">
            <v>0</v>
          </cell>
          <cell r="CT236">
            <v>0</v>
          </cell>
          <cell r="CU236">
            <v>0</v>
          </cell>
          <cell r="CW236">
            <v>0</v>
          </cell>
          <cell r="CX236">
            <v>51550</v>
          </cell>
          <cell r="CY236">
            <v>53096.5</v>
          </cell>
          <cell r="CZ236">
            <v>54689.395000000011</v>
          </cell>
          <cell r="DA236">
            <v>0</v>
          </cell>
          <cell r="DB236">
            <v>0</v>
          </cell>
          <cell r="DC236">
            <v>0</v>
          </cell>
          <cell r="DD236">
            <v>0</v>
          </cell>
          <cell r="DE236">
            <v>0</v>
          </cell>
          <cell r="DF236">
            <v>0</v>
          </cell>
          <cell r="DG236">
            <v>0</v>
          </cell>
          <cell r="DI236">
            <v>0</v>
          </cell>
          <cell r="DJ236">
            <v>257750</v>
          </cell>
          <cell r="DK236">
            <v>265482.5</v>
          </cell>
          <cell r="DL236">
            <v>273446.97500000003</v>
          </cell>
          <cell r="DM236">
            <v>0</v>
          </cell>
          <cell r="DN236">
            <v>0</v>
          </cell>
          <cell r="DO236">
            <v>0</v>
          </cell>
          <cell r="DP236">
            <v>0</v>
          </cell>
          <cell r="DQ236">
            <v>0</v>
          </cell>
          <cell r="DR236">
            <v>0</v>
          </cell>
          <cell r="DS236">
            <v>0</v>
          </cell>
          <cell r="DU236" t="e">
            <v>#N/A</v>
          </cell>
          <cell r="DV236">
            <v>150000</v>
          </cell>
          <cell r="DW236">
            <v>1</v>
          </cell>
          <cell r="DX236">
            <v>1</v>
          </cell>
          <cell r="DY236">
            <v>1500000</v>
          </cell>
          <cell r="DZ236">
            <v>1593358.9500000002</v>
          </cell>
          <cell r="EB236">
            <v>1593358.9500000002</v>
          </cell>
          <cell r="EC236" t="str">
            <v>Def</v>
          </cell>
          <cell r="ED236" t="str">
            <v>Community Service facilities</v>
          </cell>
        </row>
        <row r="237">
          <cell r="D237" t="str">
            <v>PC3200794</v>
          </cell>
          <cell r="E237" t="str">
            <v>Sculpture Trail (Okahu Bay-Bastion Point)</v>
          </cell>
          <cell r="F237" t="str">
            <v>Auckland Council</v>
          </cell>
          <cell r="G237" t="str">
            <v>Community development, arts and culture</v>
          </cell>
          <cell r="H237" t="str">
            <v>E165205</v>
          </cell>
          <cell r="I237" t="str">
            <v>Arts and culture central management</v>
          </cell>
          <cell r="J237" t="str">
            <v>Lifestyle and culture</v>
          </cell>
          <cell r="K237" t="str">
            <v>Local arts, culture and events services</v>
          </cell>
          <cell r="L237" t="str">
            <v>Local arts and culture initiatives</v>
          </cell>
          <cell r="M237" t="str">
            <v>Local activities</v>
          </cell>
          <cell r="N237" t="str">
            <v>Local arts, culture and events services</v>
          </cell>
          <cell r="O237" t="str">
            <v>Local arts and culture initiatives</v>
          </cell>
          <cell r="P237" t="str">
            <v>Lifestyle and culture</v>
          </cell>
          <cell r="Q237" t="str">
            <v>Local arts, culture and events services</v>
          </cell>
          <cell r="R237" t="str">
            <v>Local arts and culture initiatives</v>
          </cell>
          <cell r="S237" t="str">
            <v>A1211210</v>
          </cell>
          <cell r="T237" t="str">
            <v>A1211210</v>
          </cell>
          <cell r="U237" t="str">
            <v>Local public art</v>
          </cell>
          <cell r="V237" t="str">
            <v>L155</v>
          </cell>
          <cell r="W237" t="str">
            <v>Orakei</v>
          </cell>
          <cell r="X237" t="str">
            <v>PL40810</v>
          </cell>
          <cell r="Y237" t="str">
            <v>Expense</v>
          </cell>
          <cell r="Z237">
            <v>20120701</v>
          </cell>
          <cell r="AA237">
            <v>20160630</v>
          </cell>
          <cell r="AB237">
            <v>1</v>
          </cell>
          <cell r="AC237" t="str">
            <v>Programme</v>
          </cell>
          <cell r="AD237">
            <v>1</v>
          </cell>
          <cell r="AE237">
            <v>0</v>
          </cell>
          <cell r="AF237">
            <v>0</v>
          </cell>
          <cell r="AG237">
            <v>0</v>
          </cell>
          <cell r="AH237">
            <v>24</v>
          </cell>
          <cell r="AI237" t="str">
            <v>Council Art</v>
          </cell>
          <cell r="AJ237" t="str">
            <v>Structures parks</v>
          </cell>
          <cell r="AK237">
            <v>35</v>
          </cell>
          <cell r="AM237">
            <v>1</v>
          </cell>
          <cell r="AT237">
            <v>30000</v>
          </cell>
          <cell r="AU237">
            <v>30000</v>
          </cell>
          <cell r="AV237">
            <v>20000</v>
          </cell>
          <cell r="AW237">
            <v>20000</v>
          </cell>
          <cell r="BD237">
            <v>3.1E-2</v>
          </cell>
          <cell r="BE237">
            <v>6.1930000000000041E-2</v>
          </cell>
          <cell r="BF237">
            <v>9.3787900000000146E-2</v>
          </cell>
          <cell r="BG237">
            <v>0.12878911280000027</v>
          </cell>
          <cell r="BH237">
            <v>0.16491036440960039</v>
          </cell>
          <cell r="BI237">
            <v>0.19869276497747879</v>
          </cell>
          <cell r="BJ237">
            <v>0.23225616239684821</v>
          </cell>
          <cell r="BK237">
            <v>0.27045610343115034</v>
          </cell>
          <cell r="BL237">
            <v>0.31238115484437823</v>
          </cell>
          <cell r="BM237">
            <v>0.35568973295424255</v>
          </cell>
          <cell r="BN237">
            <v>0</v>
          </cell>
          <cell r="BO237">
            <v>930</v>
          </cell>
          <cell r="BP237">
            <v>1857.9000000000012</v>
          </cell>
          <cell r="BQ237">
            <v>1875.758000000003</v>
          </cell>
          <cell r="BR237">
            <v>2575.7822560000054</v>
          </cell>
          <cell r="BS237">
            <v>0</v>
          </cell>
          <cell r="BT237">
            <v>0</v>
          </cell>
          <cell r="BU237">
            <v>0</v>
          </cell>
          <cell r="BV237">
            <v>0</v>
          </cell>
          <cell r="BW237">
            <v>0</v>
          </cell>
          <cell r="BX237">
            <v>0</v>
          </cell>
          <cell r="BY237">
            <v>0</v>
          </cell>
          <cell r="BZ237">
            <v>30930</v>
          </cell>
          <cell r="CA237">
            <v>31857.9</v>
          </cell>
          <cell r="CB237">
            <v>21875.758000000002</v>
          </cell>
          <cell r="CC237">
            <v>22575.782256000006</v>
          </cell>
          <cell r="CD237">
            <v>0</v>
          </cell>
          <cell r="CE237">
            <v>0</v>
          </cell>
          <cell r="CF237">
            <v>0</v>
          </cell>
          <cell r="CG237">
            <v>0</v>
          </cell>
          <cell r="CH237">
            <v>0</v>
          </cell>
          <cell r="CI237">
            <v>0</v>
          </cell>
          <cell r="CK237">
            <v>0</v>
          </cell>
          <cell r="CL237">
            <v>30930</v>
          </cell>
          <cell r="CM237">
            <v>31857.9</v>
          </cell>
          <cell r="CN237">
            <v>21875.758000000002</v>
          </cell>
          <cell r="CO237">
            <v>22575.782256000006</v>
          </cell>
          <cell r="CP237">
            <v>0</v>
          </cell>
          <cell r="CQ237">
            <v>0</v>
          </cell>
          <cell r="CR237">
            <v>0</v>
          </cell>
          <cell r="CS237">
            <v>0</v>
          </cell>
          <cell r="CT237">
            <v>0</v>
          </cell>
          <cell r="CU237">
            <v>0</v>
          </cell>
          <cell r="CW237">
            <v>0</v>
          </cell>
          <cell r="CX237">
            <v>0</v>
          </cell>
          <cell r="CY237">
            <v>0</v>
          </cell>
          <cell r="CZ237">
            <v>0</v>
          </cell>
          <cell r="DA237">
            <v>0</v>
          </cell>
          <cell r="DB237">
            <v>0</v>
          </cell>
          <cell r="DC237">
            <v>0</v>
          </cell>
          <cell r="DD237">
            <v>0</v>
          </cell>
          <cell r="DE237">
            <v>0</v>
          </cell>
          <cell r="DF237">
            <v>0</v>
          </cell>
          <cell r="DG237">
            <v>0</v>
          </cell>
          <cell r="DI237">
            <v>0</v>
          </cell>
          <cell r="DJ237">
            <v>0</v>
          </cell>
          <cell r="DK237">
            <v>0</v>
          </cell>
          <cell r="DL237">
            <v>0</v>
          </cell>
          <cell r="DM237">
            <v>0</v>
          </cell>
          <cell r="DN237">
            <v>0</v>
          </cell>
          <cell r="DO237">
            <v>0</v>
          </cell>
          <cell r="DP237">
            <v>0</v>
          </cell>
          <cell r="DQ237">
            <v>0</v>
          </cell>
          <cell r="DR237">
            <v>0</v>
          </cell>
          <cell r="DS237">
            <v>0</v>
          </cell>
          <cell r="DU237" t="e">
            <v>#N/A</v>
          </cell>
          <cell r="DV237">
            <v>0</v>
          </cell>
          <cell r="DW237">
            <v>0</v>
          </cell>
          <cell r="DX237">
            <v>1</v>
          </cell>
          <cell r="DY237">
            <v>100000</v>
          </cell>
          <cell r="DZ237">
            <v>107239.440256</v>
          </cell>
          <cell r="EB237">
            <v>107239.440256</v>
          </cell>
          <cell r="EC237" t="str">
            <v>Def</v>
          </cell>
          <cell r="ED237" t="str">
            <v>nonDC</v>
          </cell>
        </row>
        <row r="238">
          <cell r="D238" t="str">
            <v>PC3200795</v>
          </cell>
          <cell r="E238" t="str">
            <v>Artworks Complex Upgrade</v>
          </cell>
          <cell r="F238" t="str">
            <v>Auckland Council</v>
          </cell>
          <cell r="G238" t="str">
            <v>Community development, arts and culture</v>
          </cell>
          <cell r="H238" t="str">
            <v>E165205</v>
          </cell>
          <cell r="I238" t="str">
            <v>Arts and culture central management</v>
          </cell>
          <cell r="J238" t="str">
            <v>Lifestyle and culture</v>
          </cell>
          <cell r="K238" t="str">
            <v>Local arts, culture and events services</v>
          </cell>
          <cell r="L238" t="str">
            <v>Local arts and culture facilities</v>
          </cell>
          <cell r="M238" t="str">
            <v>Local activities</v>
          </cell>
          <cell r="N238" t="str">
            <v>Local arts, culture and events services</v>
          </cell>
          <cell r="O238" t="str">
            <v>Local arts and culture facilities</v>
          </cell>
          <cell r="P238" t="str">
            <v>Lifestyle and culture</v>
          </cell>
          <cell r="Q238" t="str">
            <v>Local arts, culture and events services</v>
          </cell>
          <cell r="R238" t="str">
            <v>Local arts and culture facilities</v>
          </cell>
          <cell r="S238" t="str">
            <v>A1211405</v>
          </cell>
          <cell r="T238" t="str">
            <v>A1211405</v>
          </cell>
          <cell r="U238" t="str">
            <v>Local arts and culture facilities</v>
          </cell>
          <cell r="V238" t="str">
            <v>L185</v>
          </cell>
          <cell r="W238" t="str">
            <v>Waiheke</v>
          </cell>
          <cell r="X238" t="str">
            <v>PL40810</v>
          </cell>
          <cell r="Y238" t="str">
            <v>Expense</v>
          </cell>
          <cell r="Z238">
            <v>20160701</v>
          </cell>
          <cell r="AA238">
            <v>20180630</v>
          </cell>
          <cell r="AB238">
            <v>2</v>
          </cell>
          <cell r="AC238" t="str">
            <v>Discrete</v>
          </cell>
          <cell r="AD238">
            <v>1</v>
          </cell>
          <cell r="AE238">
            <v>0</v>
          </cell>
          <cell r="AF238">
            <v>0</v>
          </cell>
          <cell r="AG238">
            <v>0</v>
          </cell>
          <cell r="AH238">
            <v>14</v>
          </cell>
          <cell r="AI238" t="str">
            <v>Art Facilities</v>
          </cell>
          <cell r="AJ238" t="str">
            <v>Buildings (Capex)</v>
          </cell>
          <cell r="AK238">
            <v>75</v>
          </cell>
          <cell r="AM238">
            <v>1</v>
          </cell>
          <cell r="AX238">
            <v>2500000</v>
          </cell>
          <cell r="AY238">
            <v>2500000</v>
          </cell>
          <cell r="BD238">
            <v>3.1E-2</v>
          </cell>
          <cell r="BE238">
            <v>6.1930000000000041E-2</v>
          </cell>
          <cell r="BF238">
            <v>9.3787900000000146E-2</v>
          </cell>
          <cell r="BG238">
            <v>0.12878911280000027</v>
          </cell>
          <cell r="BH238">
            <v>0.16491036440960039</v>
          </cell>
          <cell r="BI238">
            <v>0.19869276497747879</v>
          </cell>
          <cell r="BJ238">
            <v>0.23225616239684821</v>
          </cell>
          <cell r="BK238">
            <v>0.27045610343115034</v>
          </cell>
          <cell r="BL238">
            <v>0.31238115484437823</v>
          </cell>
          <cell r="BM238">
            <v>0.35568973295424255</v>
          </cell>
          <cell r="BN238">
            <v>0</v>
          </cell>
          <cell r="BO238">
            <v>0</v>
          </cell>
          <cell r="BP238">
            <v>0</v>
          </cell>
          <cell r="BQ238">
            <v>0</v>
          </cell>
          <cell r="BR238">
            <v>0</v>
          </cell>
          <cell r="BS238">
            <v>412275.91102400096</v>
          </cell>
          <cell r="BT238">
            <v>496731.91244369699</v>
          </cell>
          <cell r="BU238">
            <v>0</v>
          </cell>
          <cell r="BV238">
            <v>0</v>
          </cell>
          <cell r="BW238">
            <v>0</v>
          </cell>
          <cell r="BX238">
            <v>0</v>
          </cell>
          <cell r="BY238">
            <v>0</v>
          </cell>
          <cell r="BZ238">
            <v>0</v>
          </cell>
          <cell r="CA238">
            <v>0</v>
          </cell>
          <cell r="CB238">
            <v>0</v>
          </cell>
          <cell r="CC238">
            <v>0</v>
          </cell>
          <cell r="CD238">
            <v>2912275.911024001</v>
          </cell>
          <cell r="CE238">
            <v>2996731.912443697</v>
          </cell>
          <cell r="CF238">
            <v>0</v>
          </cell>
          <cell r="CG238">
            <v>0</v>
          </cell>
          <cell r="CH238">
            <v>0</v>
          </cell>
          <cell r="CI238">
            <v>0</v>
          </cell>
          <cell r="CK238">
            <v>0</v>
          </cell>
          <cell r="CL238">
            <v>0</v>
          </cell>
          <cell r="CM238">
            <v>0</v>
          </cell>
          <cell r="CN238">
            <v>0</v>
          </cell>
          <cell r="CO238">
            <v>0</v>
          </cell>
          <cell r="CP238">
            <v>2912275.911024001</v>
          </cell>
          <cell r="CQ238">
            <v>2996731.912443697</v>
          </cell>
          <cell r="CR238">
            <v>0</v>
          </cell>
          <cell r="CS238">
            <v>0</v>
          </cell>
          <cell r="CT238">
            <v>0</v>
          </cell>
          <cell r="CU238">
            <v>0</v>
          </cell>
          <cell r="CW238">
            <v>0</v>
          </cell>
          <cell r="CX238">
            <v>0</v>
          </cell>
          <cell r="CY238">
            <v>0</v>
          </cell>
          <cell r="CZ238">
            <v>0</v>
          </cell>
          <cell r="DA238">
            <v>0</v>
          </cell>
          <cell r="DB238">
            <v>0</v>
          </cell>
          <cell r="DC238">
            <v>0</v>
          </cell>
          <cell r="DD238">
            <v>0</v>
          </cell>
          <cell r="DE238">
            <v>0</v>
          </cell>
          <cell r="DF238">
            <v>0</v>
          </cell>
          <cell r="DG238">
            <v>0</v>
          </cell>
          <cell r="DI238">
            <v>0</v>
          </cell>
          <cell r="DJ238">
            <v>0</v>
          </cell>
          <cell r="DK238">
            <v>0</v>
          </cell>
          <cell r="DL238">
            <v>0</v>
          </cell>
          <cell r="DM238">
            <v>0</v>
          </cell>
          <cell r="DN238">
            <v>0</v>
          </cell>
          <cell r="DO238">
            <v>0</v>
          </cell>
          <cell r="DP238">
            <v>0</v>
          </cell>
          <cell r="DQ238">
            <v>0</v>
          </cell>
          <cell r="DR238">
            <v>0</v>
          </cell>
          <cell r="DS238">
            <v>0</v>
          </cell>
          <cell r="DU238" t="e">
            <v>#N/A</v>
          </cell>
          <cell r="DV238">
            <v>0</v>
          </cell>
          <cell r="DW238">
            <v>0</v>
          </cell>
          <cell r="DX238">
            <v>1</v>
          </cell>
          <cell r="DY238">
            <v>5000000</v>
          </cell>
          <cell r="DZ238">
            <v>5909007.8234676979</v>
          </cell>
          <cell r="EB238">
            <v>5909007.8234676979</v>
          </cell>
          <cell r="EC238" t="str">
            <v>Def</v>
          </cell>
          <cell r="ED238" t="str">
            <v>Community Service facilities</v>
          </cell>
        </row>
        <row r="239">
          <cell r="D239" t="str">
            <v>PC3200796</v>
          </cell>
          <cell r="E239" t="str">
            <v>Nathan Homestead</v>
          </cell>
          <cell r="F239" t="str">
            <v>Auckland Council</v>
          </cell>
          <cell r="G239" t="str">
            <v>Community development, arts and culture</v>
          </cell>
          <cell r="H239" t="str">
            <v>E165225</v>
          </cell>
          <cell r="I239" t="str">
            <v>Arts and culture south management</v>
          </cell>
          <cell r="J239" t="str">
            <v>Lifestyle and culture</v>
          </cell>
          <cell r="K239" t="str">
            <v>Local arts, culture and events services</v>
          </cell>
          <cell r="L239" t="str">
            <v>Local arts and culture facilities</v>
          </cell>
          <cell r="M239" t="str">
            <v>Local activities</v>
          </cell>
          <cell r="N239" t="str">
            <v>Local arts, culture and events services</v>
          </cell>
          <cell r="O239" t="str">
            <v>Local arts and culture facilities</v>
          </cell>
          <cell r="P239" t="str">
            <v>Lifestyle and culture</v>
          </cell>
          <cell r="Q239" t="str">
            <v>Local arts, culture and events services</v>
          </cell>
          <cell r="R239" t="str">
            <v>Local arts and culture facilities</v>
          </cell>
          <cell r="S239" t="str">
            <v>A1211405</v>
          </cell>
          <cell r="T239" t="str">
            <v>A1211405</v>
          </cell>
          <cell r="U239" t="str">
            <v>Local arts and culture facilities</v>
          </cell>
          <cell r="V239" t="str">
            <v>L145</v>
          </cell>
          <cell r="W239" t="str">
            <v>Manurewa</v>
          </cell>
          <cell r="X239" t="str">
            <v>PL40810</v>
          </cell>
          <cell r="Y239" t="str">
            <v>Expense</v>
          </cell>
          <cell r="Z239">
            <v>20120701</v>
          </cell>
          <cell r="AA239">
            <v>20130630</v>
          </cell>
          <cell r="AB239">
            <v>2</v>
          </cell>
          <cell r="AC239" t="str">
            <v>Discrete</v>
          </cell>
          <cell r="AD239">
            <v>1</v>
          </cell>
          <cell r="AE239">
            <v>0</v>
          </cell>
          <cell r="AF239">
            <v>0</v>
          </cell>
          <cell r="AG239">
            <v>0</v>
          </cell>
          <cell r="AH239">
            <v>5</v>
          </cell>
          <cell r="AI239" t="str">
            <v>Community Facilities</v>
          </cell>
          <cell r="AJ239" t="str">
            <v>Buildings (Capex)</v>
          </cell>
          <cell r="AK239">
            <v>75</v>
          </cell>
          <cell r="AM239">
            <v>1</v>
          </cell>
          <cell r="AT239">
            <v>240000</v>
          </cell>
          <cell r="BD239">
            <v>3.1E-2</v>
          </cell>
          <cell r="BE239">
            <v>6.1930000000000041E-2</v>
          </cell>
          <cell r="BF239">
            <v>9.3787900000000146E-2</v>
          </cell>
          <cell r="BG239">
            <v>0.12878911280000027</v>
          </cell>
          <cell r="BH239">
            <v>0.16491036440960039</v>
          </cell>
          <cell r="BI239">
            <v>0.19869276497747879</v>
          </cell>
          <cell r="BJ239">
            <v>0.23225616239684821</v>
          </cell>
          <cell r="BK239">
            <v>0.27045610343115034</v>
          </cell>
          <cell r="BL239">
            <v>0.31238115484437823</v>
          </cell>
          <cell r="BM239">
            <v>0.35568973295424255</v>
          </cell>
          <cell r="BN239">
            <v>0</v>
          </cell>
          <cell r="BO239">
            <v>7440</v>
          </cell>
          <cell r="BP239">
            <v>0</v>
          </cell>
          <cell r="BQ239">
            <v>0</v>
          </cell>
          <cell r="BR239">
            <v>0</v>
          </cell>
          <cell r="BS239">
            <v>0</v>
          </cell>
          <cell r="BT239">
            <v>0</v>
          </cell>
          <cell r="BU239">
            <v>0</v>
          </cell>
          <cell r="BV239">
            <v>0</v>
          </cell>
          <cell r="BW239">
            <v>0</v>
          </cell>
          <cell r="BX239">
            <v>0</v>
          </cell>
          <cell r="BY239">
            <v>0</v>
          </cell>
          <cell r="BZ239">
            <v>247440</v>
          </cell>
          <cell r="CA239">
            <v>0</v>
          </cell>
          <cell r="CB239">
            <v>0</v>
          </cell>
          <cell r="CC239">
            <v>0</v>
          </cell>
          <cell r="CD239">
            <v>0</v>
          </cell>
          <cell r="CE239">
            <v>0</v>
          </cell>
          <cell r="CF239">
            <v>0</v>
          </cell>
          <cell r="CG239">
            <v>0</v>
          </cell>
          <cell r="CH239">
            <v>0</v>
          </cell>
          <cell r="CI239">
            <v>0</v>
          </cell>
          <cell r="CK239">
            <v>0</v>
          </cell>
          <cell r="CL239">
            <v>247440</v>
          </cell>
          <cell r="CM239">
            <v>0</v>
          </cell>
          <cell r="CN239">
            <v>0</v>
          </cell>
          <cell r="CO239">
            <v>0</v>
          </cell>
          <cell r="CP239">
            <v>0</v>
          </cell>
          <cell r="CQ239">
            <v>0</v>
          </cell>
          <cell r="CR239">
            <v>0</v>
          </cell>
          <cell r="CS239">
            <v>0</v>
          </cell>
          <cell r="CT239">
            <v>0</v>
          </cell>
          <cell r="CU239">
            <v>0</v>
          </cell>
          <cell r="CW239">
            <v>0</v>
          </cell>
          <cell r="CX239">
            <v>0</v>
          </cell>
          <cell r="CY239">
            <v>0</v>
          </cell>
          <cell r="CZ239">
            <v>0</v>
          </cell>
          <cell r="DA239">
            <v>0</v>
          </cell>
          <cell r="DB239">
            <v>0</v>
          </cell>
          <cell r="DC239">
            <v>0</v>
          </cell>
          <cell r="DD239">
            <v>0</v>
          </cell>
          <cell r="DE239">
            <v>0</v>
          </cell>
          <cell r="DF239">
            <v>0</v>
          </cell>
          <cell r="DG239">
            <v>0</v>
          </cell>
          <cell r="DI239">
            <v>0</v>
          </cell>
          <cell r="DJ239">
            <v>0</v>
          </cell>
          <cell r="DK239">
            <v>0</v>
          </cell>
          <cell r="DL239">
            <v>0</v>
          </cell>
          <cell r="DM239">
            <v>0</v>
          </cell>
          <cell r="DN239">
            <v>0</v>
          </cell>
          <cell r="DO239">
            <v>0</v>
          </cell>
          <cell r="DP239">
            <v>0</v>
          </cell>
          <cell r="DQ239">
            <v>0</v>
          </cell>
          <cell r="DR239">
            <v>0</v>
          </cell>
          <cell r="DS239">
            <v>0</v>
          </cell>
          <cell r="DU239" t="e">
            <v>#N/A</v>
          </cell>
          <cell r="DV239">
            <v>0</v>
          </cell>
          <cell r="DW239">
            <v>0</v>
          </cell>
          <cell r="DX239">
            <v>1</v>
          </cell>
          <cell r="DY239">
            <v>240000</v>
          </cell>
          <cell r="DZ239">
            <v>247440</v>
          </cell>
          <cell r="EB239">
            <v>247440</v>
          </cell>
          <cell r="EC239" t="str">
            <v>Def</v>
          </cell>
          <cell r="ED239" t="str">
            <v>Community Service facilities</v>
          </cell>
        </row>
        <row r="240">
          <cell r="D240" t="str">
            <v>PC2210204</v>
          </cell>
          <cell r="E240" t="str">
            <v>Town Centre Revitalisation</v>
          </cell>
          <cell r="F240" t="str">
            <v>Auckland Council</v>
          </cell>
          <cell r="G240" t="str">
            <v>Corporate finance</v>
          </cell>
          <cell r="H240" t="str">
            <v>E540005</v>
          </cell>
          <cell r="I240" t="str">
            <v>Corporate finance</v>
          </cell>
          <cell r="J240" t="str">
            <v>Economic development</v>
          </cell>
          <cell r="K240" t="str">
            <v>Local economic development</v>
          </cell>
          <cell r="L240" t="str">
            <v>Local street environment and town centres</v>
          </cell>
          <cell r="M240" t="str">
            <v>Local activities</v>
          </cell>
          <cell r="N240" t="str">
            <v>Local economic development</v>
          </cell>
          <cell r="O240" t="str">
            <v>Local street environment and town centres</v>
          </cell>
          <cell r="P240" t="str">
            <v>Economic development</v>
          </cell>
          <cell r="Q240" t="str">
            <v>Local economic development</v>
          </cell>
          <cell r="R240" t="str">
            <v>Local street environment and town centres</v>
          </cell>
          <cell r="S240" t="str">
            <v>A1321205</v>
          </cell>
          <cell r="T240" t="str">
            <v>A1321205</v>
          </cell>
          <cell r="U240" t="str">
            <v>Local street environment and town centres</v>
          </cell>
          <cell r="V240" t="str">
            <v>L210</v>
          </cell>
          <cell r="W240" t="str">
            <v>Other (Unallocated)</v>
          </cell>
          <cell r="X240" t="str">
            <v>PL40810</v>
          </cell>
          <cell r="Y240" t="str">
            <v>Expense</v>
          </cell>
          <cell r="Z240">
            <v>20190701</v>
          </cell>
          <cell r="AA240">
            <v>20220630</v>
          </cell>
          <cell r="AB240">
            <v>1</v>
          </cell>
          <cell r="AC240" t="str">
            <v>Programme</v>
          </cell>
          <cell r="AD240">
            <v>0</v>
          </cell>
          <cell r="AE240">
            <v>0</v>
          </cell>
          <cell r="AF240">
            <v>0</v>
          </cell>
          <cell r="AG240">
            <v>1</v>
          </cell>
          <cell r="AH240">
            <v>20</v>
          </cell>
          <cell r="AI240" t="str">
            <v>Street Environment and Town Centres</v>
          </cell>
          <cell r="AJ240" t="str">
            <v>Buildings (Capex)</v>
          </cell>
          <cell r="AK240">
            <v>75</v>
          </cell>
          <cell r="AM240">
            <v>1</v>
          </cell>
          <cell r="BA240">
            <v>1500000</v>
          </cell>
          <cell r="BB240">
            <v>1500000</v>
          </cell>
          <cell r="BC240">
            <v>1500000</v>
          </cell>
          <cell r="BD240">
            <v>3.1E-2</v>
          </cell>
          <cell r="BE240">
            <v>6.1930000000000041E-2</v>
          </cell>
          <cell r="BF240">
            <v>9.3787900000000146E-2</v>
          </cell>
          <cell r="BG240">
            <v>0.12878911280000027</v>
          </cell>
          <cell r="BH240">
            <v>0.16491036440960039</v>
          </cell>
          <cell r="BI240">
            <v>0.19869276497747879</v>
          </cell>
          <cell r="BJ240">
            <v>0.23225616239684821</v>
          </cell>
          <cell r="BK240">
            <v>0.27045610343115034</v>
          </cell>
          <cell r="BL240">
            <v>0.31238115484437823</v>
          </cell>
          <cell r="BM240">
            <v>0.35568973295424255</v>
          </cell>
          <cell r="BN240">
            <v>0</v>
          </cell>
          <cell r="BO240">
            <v>0</v>
          </cell>
          <cell r="BP240">
            <v>0</v>
          </cell>
          <cell r="BQ240">
            <v>0</v>
          </cell>
          <cell r="BR240">
            <v>0</v>
          </cell>
          <cell r="BS240">
            <v>0</v>
          </cell>
          <cell r="BT240">
            <v>0</v>
          </cell>
          <cell r="BU240">
            <v>0</v>
          </cell>
          <cell r="BV240">
            <v>405684.15514672553</v>
          </cell>
          <cell r="BW240">
            <v>468571.73226656736</v>
          </cell>
          <cell r="BX240">
            <v>533534.59943136387</v>
          </cell>
          <cell r="BY240">
            <v>0</v>
          </cell>
          <cell r="BZ240">
            <v>0</v>
          </cell>
          <cell r="CA240">
            <v>0</v>
          </cell>
          <cell r="CB240">
            <v>0</v>
          </cell>
          <cell r="CC240">
            <v>0</v>
          </cell>
          <cell r="CD240">
            <v>0</v>
          </cell>
          <cell r="CE240">
            <v>0</v>
          </cell>
          <cell r="CF240">
            <v>0</v>
          </cell>
          <cell r="CG240">
            <v>1905684.1551467255</v>
          </cell>
          <cell r="CH240">
            <v>1968571.7322665674</v>
          </cell>
          <cell r="CI240">
            <v>2033534.5994313639</v>
          </cell>
          <cell r="CK240">
            <v>0</v>
          </cell>
          <cell r="CL240">
            <v>0</v>
          </cell>
          <cell r="CM240">
            <v>0</v>
          </cell>
          <cell r="CN240">
            <v>0</v>
          </cell>
          <cell r="CO240">
            <v>0</v>
          </cell>
          <cell r="CP240">
            <v>0</v>
          </cell>
          <cell r="CQ240">
            <v>0</v>
          </cell>
          <cell r="CR240">
            <v>0</v>
          </cell>
          <cell r="CS240">
            <v>0</v>
          </cell>
          <cell r="CT240">
            <v>0</v>
          </cell>
          <cell r="CU240">
            <v>0</v>
          </cell>
          <cell r="CW240">
            <v>0</v>
          </cell>
          <cell r="CX240">
            <v>0</v>
          </cell>
          <cell r="CY240">
            <v>0</v>
          </cell>
          <cell r="CZ240">
            <v>0</v>
          </cell>
          <cell r="DA240">
            <v>0</v>
          </cell>
          <cell r="DB240">
            <v>0</v>
          </cell>
          <cell r="DC240">
            <v>0</v>
          </cell>
          <cell r="DD240">
            <v>0</v>
          </cell>
          <cell r="DE240">
            <v>0</v>
          </cell>
          <cell r="DF240">
            <v>0</v>
          </cell>
          <cell r="DG240">
            <v>0</v>
          </cell>
          <cell r="DI240">
            <v>0</v>
          </cell>
          <cell r="DJ240">
            <v>0</v>
          </cell>
          <cell r="DK240">
            <v>0</v>
          </cell>
          <cell r="DL240">
            <v>0</v>
          </cell>
          <cell r="DM240">
            <v>0</v>
          </cell>
          <cell r="DN240">
            <v>0</v>
          </cell>
          <cell r="DO240">
            <v>0</v>
          </cell>
          <cell r="DP240">
            <v>0</v>
          </cell>
          <cell r="DQ240">
            <v>1905684.1551467255</v>
          </cell>
          <cell r="DR240">
            <v>1968571.7322665674</v>
          </cell>
          <cell r="DS240">
            <v>2033534.5994313639</v>
          </cell>
          <cell r="DU240" t="str">
            <v>MCC 0229CEC00018</v>
          </cell>
          <cell r="DV240">
            <v>0</v>
          </cell>
          <cell r="DW240">
            <v>0</v>
          </cell>
          <cell r="DX240">
            <v>2</v>
          </cell>
          <cell r="DY240">
            <v>4500000</v>
          </cell>
          <cell r="DZ240">
            <v>5907790.486844657</v>
          </cell>
          <cell r="EB240">
            <v>5907790.486844657</v>
          </cell>
          <cell r="EC240" t="str">
            <v>Def</v>
          </cell>
          <cell r="ED240" t="str">
            <v>TBC</v>
          </cell>
        </row>
        <row r="241">
          <cell r="D241" t="str">
            <v>PC3100211</v>
          </cell>
          <cell r="E241" t="str">
            <v>Capital Project Carryforwards</v>
          </cell>
          <cell r="F241" t="str">
            <v>Auckland Council</v>
          </cell>
          <cell r="G241" t="str">
            <v>Corporate finance</v>
          </cell>
          <cell r="H241" t="str">
            <v>E540005</v>
          </cell>
          <cell r="I241" t="str">
            <v>Corporate finance</v>
          </cell>
          <cell r="J241" t="str">
            <v>Corporate support</v>
          </cell>
          <cell r="K241" t="str">
            <v>Organisational support</v>
          </cell>
          <cell r="L241" t="str">
            <v>Financial services</v>
          </cell>
          <cell r="M241" t="str">
            <v>Corporate support</v>
          </cell>
          <cell r="N241" t="str">
            <v>Organisational support</v>
          </cell>
          <cell r="O241" t="str">
            <v>Financial services</v>
          </cell>
          <cell r="P241" t="str">
            <v>Corporate support</v>
          </cell>
          <cell r="Q241" t="str">
            <v>Organisational support</v>
          </cell>
          <cell r="R241" t="str">
            <v>Financial services</v>
          </cell>
          <cell r="S241" t="str">
            <v>A5011305</v>
          </cell>
          <cell r="T241" t="str">
            <v>A5011305</v>
          </cell>
          <cell r="U241" t="str">
            <v>Financial services</v>
          </cell>
          <cell r="V241" t="str">
            <v>L050</v>
          </cell>
          <cell r="W241" t="str">
            <v>Regional</v>
          </cell>
          <cell r="X241" t="str">
            <v>PL45290</v>
          </cell>
          <cell r="Y241" t="str">
            <v>Expense</v>
          </cell>
          <cell r="Z241">
            <v>20100701</v>
          </cell>
          <cell r="AA241">
            <v>20190630</v>
          </cell>
          <cell r="AB241">
            <v>1</v>
          </cell>
          <cell r="AC241" t="str">
            <v>Programme</v>
          </cell>
          <cell r="AD241">
            <v>1</v>
          </cell>
          <cell r="AE241">
            <v>0</v>
          </cell>
          <cell r="AF241">
            <v>0</v>
          </cell>
          <cell r="AG241">
            <v>0</v>
          </cell>
          <cell r="AH241">
            <v>27</v>
          </cell>
          <cell r="AI241" t="str">
            <v>No AMP</v>
          </cell>
          <cell r="AJ241" t="str">
            <v>Other assets (Capex)</v>
          </cell>
          <cell r="AK241">
            <v>30</v>
          </cell>
          <cell r="AM241">
            <v>1</v>
          </cell>
          <cell r="AS241">
            <v>-90000000</v>
          </cell>
          <cell r="AT241">
            <v>-90000000</v>
          </cell>
          <cell r="AU241">
            <v>-90000000</v>
          </cell>
          <cell r="AV241">
            <v>30000000</v>
          </cell>
          <cell r="AW241">
            <v>80000000</v>
          </cell>
          <cell r="AX241">
            <v>50000000</v>
          </cell>
          <cell r="AY241">
            <v>70000000</v>
          </cell>
          <cell r="AZ241">
            <v>40000000</v>
          </cell>
          <cell r="BD241">
            <v>3.3000000000000002E-2</v>
          </cell>
          <cell r="BE241">
            <v>6.7088999999999732E-2</v>
          </cell>
          <cell r="BF241">
            <v>0.10230293699999971</v>
          </cell>
          <cell r="BG241">
            <v>0.14088353979499968</v>
          </cell>
          <cell r="BH241">
            <v>0.18195534722761963</v>
          </cell>
          <cell r="BI241">
            <v>0.21859596299167583</v>
          </cell>
          <cell r="BJ241">
            <v>0.25637243784441766</v>
          </cell>
          <cell r="BK241">
            <v>0.29783272829328333</v>
          </cell>
          <cell r="BL241">
            <v>0.3445547065118415</v>
          </cell>
          <cell r="BM241">
            <v>0.39295867594626777</v>
          </cell>
          <cell r="BN241">
            <v>0</v>
          </cell>
          <cell r="BO241">
            <v>-2970000</v>
          </cell>
          <cell r="BP241">
            <v>-6038009.9999999758</v>
          </cell>
          <cell r="BQ241">
            <v>3069088.109999991</v>
          </cell>
          <cell r="BR241">
            <v>11270683.183599975</v>
          </cell>
          <cell r="BS241">
            <v>9097767.3613809813</v>
          </cell>
          <cell r="BT241">
            <v>15301717.409417309</v>
          </cell>
          <cell r="BU241">
            <v>10254897.513776707</v>
          </cell>
          <cell r="BV241">
            <v>0</v>
          </cell>
          <cell r="BW241">
            <v>0</v>
          </cell>
          <cell r="BX241">
            <v>0</v>
          </cell>
          <cell r="BY241">
            <v>-90000000</v>
          </cell>
          <cell r="BZ241">
            <v>-92970000</v>
          </cell>
          <cell r="CA241">
            <v>-96038009.99999997</v>
          </cell>
          <cell r="CB241">
            <v>33069088.109999992</v>
          </cell>
          <cell r="CC241">
            <v>91270683.183599979</v>
          </cell>
          <cell r="CD241">
            <v>59097767.361380979</v>
          </cell>
          <cell r="CE241">
            <v>85301717.409417301</v>
          </cell>
          <cell r="CF241">
            <v>50254897.513776705</v>
          </cell>
          <cell r="CG241">
            <v>0</v>
          </cell>
          <cell r="CH241">
            <v>0</v>
          </cell>
          <cell r="CI241">
            <v>0</v>
          </cell>
          <cell r="CK241">
            <v>-90000000</v>
          </cell>
          <cell r="CL241">
            <v>-92970000</v>
          </cell>
          <cell r="CM241">
            <v>-96038009.99999997</v>
          </cell>
          <cell r="CN241">
            <v>33069088.109999992</v>
          </cell>
          <cell r="CO241">
            <v>91270683.183599979</v>
          </cell>
          <cell r="CP241">
            <v>59097767.361380979</v>
          </cell>
          <cell r="CQ241">
            <v>85301717.409417301</v>
          </cell>
          <cell r="CR241">
            <v>50254897.513776705</v>
          </cell>
          <cell r="CS241">
            <v>0</v>
          </cell>
          <cell r="CT241">
            <v>0</v>
          </cell>
          <cell r="CU241">
            <v>0</v>
          </cell>
          <cell r="CW241">
            <v>0</v>
          </cell>
          <cell r="CX241">
            <v>0</v>
          </cell>
          <cell r="CY241">
            <v>0</v>
          </cell>
          <cell r="CZ241">
            <v>0</v>
          </cell>
          <cell r="DA241">
            <v>0</v>
          </cell>
          <cell r="DB241">
            <v>0</v>
          </cell>
          <cell r="DC241">
            <v>0</v>
          </cell>
          <cell r="DD241">
            <v>0</v>
          </cell>
          <cell r="DE241">
            <v>0</v>
          </cell>
          <cell r="DF241">
            <v>0</v>
          </cell>
          <cell r="DG241">
            <v>0</v>
          </cell>
          <cell r="DI241">
            <v>0</v>
          </cell>
          <cell r="DJ241">
            <v>0</v>
          </cell>
          <cell r="DK241">
            <v>0</v>
          </cell>
          <cell r="DL241">
            <v>0</v>
          </cell>
          <cell r="DM241">
            <v>0</v>
          </cell>
          <cell r="DN241">
            <v>0</v>
          </cell>
          <cell r="DO241">
            <v>0</v>
          </cell>
          <cell r="DP241">
            <v>0</v>
          </cell>
          <cell r="DQ241">
            <v>0</v>
          </cell>
          <cell r="DR241">
            <v>0</v>
          </cell>
          <cell r="DS241">
            <v>0</v>
          </cell>
          <cell r="DU241" t="str">
            <v>none</v>
          </cell>
          <cell r="DV241">
            <v>0</v>
          </cell>
          <cell r="DW241">
            <v>0</v>
          </cell>
          <cell r="DX241">
            <v>1</v>
          </cell>
          <cell r="DY241">
            <v>90000000</v>
          </cell>
          <cell r="DZ241">
            <v>129986143.57817498</v>
          </cell>
          <cell r="EB241">
            <v>129986143.57817498</v>
          </cell>
          <cell r="EC241" t="str">
            <v>Def</v>
          </cell>
          <cell r="ED241" t="str">
            <v>nonDC</v>
          </cell>
        </row>
        <row r="242">
          <cell r="D242" t="str">
            <v>PC3100657</v>
          </cell>
          <cell r="E242" t="str">
            <v>Asset Renewals</v>
          </cell>
          <cell r="F242" t="str">
            <v>Auckland Council</v>
          </cell>
          <cell r="G242" t="str">
            <v>Corporate finance</v>
          </cell>
          <cell r="H242" t="str">
            <v>E540005</v>
          </cell>
          <cell r="I242" t="str">
            <v>Corporate finance</v>
          </cell>
          <cell r="J242" t="str">
            <v>Corporate support</v>
          </cell>
          <cell r="K242" t="str">
            <v>Organisational support</v>
          </cell>
          <cell r="L242" t="str">
            <v>Management of council property</v>
          </cell>
          <cell r="M242" t="str">
            <v>Corporate support</v>
          </cell>
          <cell r="N242" t="str">
            <v>Organisational support</v>
          </cell>
          <cell r="O242" t="str">
            <v>Management of council property</v>
          </cell>
          <cell r="P242" t="str">
            <v>Corporate support</v>
          </cell>
          <cell r="Q242" t="str">
            <v>Organisational support</v>
          </cell>
          <cell r="R242" t="str">
            <v>Management of council property</v>
          </cell>
          <cell r="S242" t="str">
            <v>A5011705</v>
          </cell>
          <cell r="T242" t="str">
            <v>A5011705</v>
          </cell>
          <cell r="U242" t="str">
            <v>Management of council property</v>
          </cell>
          <cell r="V242" t="str">
            <v>L050</v>
          </cell>
          <cell r="W242" t="str">
            <v>Regional</v>
          </cell>
          <cell r="X242" t="str">
            <v>PL43780</v>
          </cell>
          <cell r="Y242" t="str">
            <v>Expense</v>
          </cell>
          <cell r="Z242">
            <v>20120701</v>
          </cell>
          <cell r="AA242">
            <v>20180630</v>
          </cell>
          <cell r="AB242">
            <v>1</v>
          </cell>
          <cell r="AC242" t="str">
            <v>Programme</v>
          </cell>
          <cell r="AD242">
            <v>0</v>
          </cell>
          <cell r="AE242">
            <v>0</v>
          </cell>
          <cell r="AF242">
            <v>0</v>
          </cell>
          <cell r="AG242">
            <v>1</v>
          </cell>
          <cell r="AH242">
            <v>3</v>
          </cell>
          <cell r="AI242" t="str">
            <v>Corporate Property</v>
          </cell>
          <cell r="AJ242" t="str">
            <v>Plant and equipment (Capex)</v>
          </cell>
          <cell r="AK242">
            <v>35</v>
          </cell>
          <cell r="AM242">
            <v>1</v>
          </cell>
          <cell r="AT242">
            <v>65000</v>
          </cell>
          <cell r="AU242">
            <v>80000</v>
          </cell>
          <cell r="AX242">
            <v>35000</v>
          </cell>
          <cell r="AY242">
            <v>12000</v>
          </cell>
          <cell r="BD242">
            <v>3.3000000000000002E-2</v>
          </cell>
          <cell r="BE242">
            <v>6.7088999999999732E-2</v>
          </cell>
          <cell r="BF242">
            <v>0.10230293699999971</v>
          </cell>
          <cell r="BG242">
            <v>0.14088353979499968</v>
          </cell>
          <cell r="BH242">
            <v>0.18195534722761963</v>
          </cell>
          <cell r="BI242">
            <v>0.21859596299167583</v>
          </cell>
          <cell r="BJ242">
            <v>0.25637243784441766</v>
          </cell>
          <cell r="BK242">
            <v>0.29783272829328333</v>
          </cell>
          <cell r="BL242">
            <v>0.3445547065118415</v>
          </cell>
          <cell r="BM242">
            <v>0.39295867594626777</v>
          </cell>
          <cell r="BN242">
            <v>0</v>
          </cell>
          <cell r="BO242">
            <v>2145</v>
          </cell>
          <cell r="BP242">
            <v>5367.119999999979</v>
          </cell>
          <cell r="BQ242">
            <v>0</v>
          </cell>
          <cell r="BR242">
            <v>0</v>
          </cell>
          <cell r="BS242">
            <v>6368.4371529666869</v>
          </cell>
          <cell r="BT242">
            <v>2623.15155590011</v>
          </cell>
          <cell r="BU242">
            <v>0</v>
          </cell>
          <cell r="BV242">
            <v>0</v>
          </cell>
          <cell r="BW242">
            <v>0</v>
          </cell>
          <cell r="BX242">
            <v>0</v>
          </cell>
          <cell r="BY242">
            <v>0</v>
          </cell>
          <cell r="BZ242">
            <v>67145</v>
          </cell>
          <cell r="CA242">
            <v>85367.119999999981</v>
          </cell>
          <cell r="CB242">
            <v>0</v>
          </cell>
          <cell r="CC242">
            <v>0</v>
          </cell>
          <cell r="CD242">
            <v>41368.43715296669</v>
          </cell>
          <cell r="CE242">
            <v>14623.151555900109</v>
          </cell>
          <cell r="CF242">
            <v>0</v>
          </cell>
          <cell r="CG242">
            <v>0</v>
          </cell>
          <cell r="CH242">
            <v>0</v>
          </cell>
          <cell r="CI242">
            <v>0</v>
          </cell>
          <cell r="CK242">
            <v>0</v>
          </cell>
          <cell r="CL242">
            <v>0</v>
          </cell>
          <cell r="CM242">
            <v>0</v>
          </cell>
          <cell r="CN242">
            <v>0</v>
          </cell>
          <cell r="CO242">
            <v>0</v>
          </cell>
          <cell r="CP242">
            <v>0</v>
          </cell>
          <cell r="CQ242">
            <v>0</v>
          </cell>
          <cell r="CR242">
            <v>0</v>
          </cell>
          <cell r="CS242">
            <v>0</v>
          </cell>
          <cell r="CT242">
            <v>0</v>
          </cell>
          <cell r="CU242">
            <v>0</v>
          </cell>
          <cell r="CW242">
            <v>0</v>
          </cell>
          <cell r="CX242">
            <v>0</v>
          </cell>
          <cell r="CY242">
            <v>0</v>
          </cell>
          <cell r="CZ242">
            <v>0</v>
          </cell>
          <cell r="DA242">
            <v>0</v>
          </cell>
          <cell r="DB242">
            <v>0</v>
          </cell>
          <cell r="DC242">
            <v>0</v>
          </cell>
          <cell r="DD242">
            <v>0</v>
          </cell>
          <cell r="DE242">
            <v>0</v>
          </cell>
          <cell r="DF242">
            <v>0</v>
          </cell>
          <cell r="DG242">
            <v>0</v>
          </cell>
          <cell r="DI242">
            <v>0</v>
          </cell>
          <cell r="DJ242">
            <v>67145</v>
          </cell>
          <cell r="DK242">
            <v>85367.119999999981</v>
          </cell>
          <cell r="DL242">
            <v>0</v>
          </cell>
          <cell r="DM242">
            <v>0</v>
          </cell>
          <cell r="DN242">
            <v>41368.43715296669</v>
          </cell>
          <cell r="DO242">
            <v>14623.151555900109</v>
          </cell>
          <cell r="DP242">
            <v>0</v>
          </cell>
          <cell r="DQ242">
            <v>0</v>
          </cell>
          <cell r="DR242">
            <v>0</v>
          </cell>
          <cell r="DS242">
            <v>0</v>
          </cell>
          <cell r="DU242" t="str">
            <v>PDC 51848761</v>
          </cell>
          <cell r="DV242">
            <v>0</v>
          </cell>
          <cell r="DW242">
            <v>0</v>
          </cell>
          <cell r="DX242">
            <v>2</v>
          </cell>
          <cell r="DY242">
            <v>192000</v>
          </cell>
          <cell r="DZ242">
            <v>208503.70870886679</v>
          </cell>
          <cell r="EB242">
            <v>208503.70870886679</v>
          </cell>
          <cell r="EC242" t="str">
            <v>Def</v>
          </cell>
          <cell r="ED242" t="str">
            <v>nonDC</v>
          </cell>
        </row>
        <row r="243">
          <cell r="D243" t="str">
            <v>PC3100657</v>
          </cell>
          <cell r="E243" t="str">
            <v>Asset Renewals</v>
          </cell>
          <cell r="F243" t="str">
            <v>Auckland Council</v>
          </cell>
          <cell r="G243" t="str">
            <v>Corporate finance</v>
          </cell>
          <cell r="H243" t="str">
            <v>E540005</v>
          </cell>
          <cell r="I243" t="str">
            <v>Corporate finance</v>
          </cell>
          <cell r="J243" t="str">
            <v>Corporate support</v>
          </cell>
          <cell r="K243" t="str">
            <v>Organisational support</v>
          </cell>
          <cell r="L243" t="str">
            <v>Management of council property</v>
          </cell>
          <cell r="M243" t="str">
            <v>Corporate support</v>
          </cell>
          <cell r="N243" t="str">
            <v>Organisational support</v>
          </cell>
          <cell r="O243" t="str">
            <v>Management of council property</v>
          </cell>
          <cell r="P243" t="str">
            <v>Corporate support</v>
          </cell>
          <cell r="Q243" t="str">
            <v>Organisational support</v>
          </cell>
          <cell r="R243" t="str">
            <v>Management of council property</v>
          </cell>
          <cell r="S243" t="str">
            <v>A5011705</v>
          </cell>
          <cell r="T243" t="str">
            <v>A5011705</v>
          </cell>
          <cell r="U243" t="str">
            <v>Management of council property</v>
          </cell>
          <cell r="V243" t="str">
            <v>L050</v>
          </cell>
          <cell r="W243" t="str">
            <v>Regional</v>
          </cell>
          <cell r="X243" t="str">
            <v>PL38380</v>
          </cell>
          <cell r="Y243" t="str">
            <v>Revenue</v>
          </cell>
          <cell r="Z243">
            <v>20120701</v>
          </cell>
          <cell r="AA243">
            <v>20180630</v>
          </cell>
          <cell r="AB243">
            <v>1</v>
          </cell>
          <cell r="AC243" t="str">
            <v>Programme</v>
          </cell>
          <cell r="AD243">
            <v>0</v>
          </cell>
          <cell r="AE243">
            <v>0</v>
          </cell>
          <cell r="AF243">
            <v>0</v>
          </cell>
          <cell r="AG243">
            <v>1</v>
          </cell>
          <cell r="AH243">
            <v>3</v>
          </cell>
          <cell r="AI243" t="str">
            <v>Corporate Property</v>
          </cell>
          <cell r="AJ243" t="str">
            <v>Plant and equipment (Capex)</v>
          </cell>
          <cell r="AK243">
            <v>35</v>
          </cell>
          <cell r="AM243">
            <v>1</v>
          </cell>
          <cell r="AS243">
            <v>0</v>
          </cell>
          <cell r="AT243">
            <v>-60000</v>
          </cell>
          <cell r="AU243">
            <v>-80000</v>
          </cell>
          <cell r="AV243">
            <v>0</v>
          </cell>
          <cell r="AW243">
            <v>0</v>
          </cell>
          <cell r="AX243">
            <v>-35000</v>
          </cell>
          <cell r="AY243">
            <v>-12000</v>
          </cell>
          <cell r="AZ243">
            <v>0</v>
          </cell>
          <cell r="BA243">
            <v>0</v>
          </cell>
          <cell r="BB243">
            <v>0</v>
          </cell>
          <cell r="BC243">
            <v>0</v>
          </cell>
          <cell r="BD243">
            <v>3.3000000000000002E-2</v>
          </cell>
          <cell r="BE243">
            <v>6.7088999999999732E-2</v>
          </cell>
          <cell r="BF243">
            <v>0.10230293699999971</v>
          </cell>
          <cell r="BG243">
            <v>0.14088353979499968</v>
          </cell>
          <cell r="BH243">
            <v>0.18195534722761963</v>
          </cell>
          <cell r="BI243">
            <v>0.21859596299167583</v>
          </cell>
          <cell r="BJ243">
            <v>0.25637243784441766</v>
          </cell>
          <cell r="BK243">
            <v>0.29783272829328333</v>
          </cell>
          <cell r="BL243">
            <v>0.3445547065118415</v>
          </cell>
          <cell r="BM243">
            <v>0.39295867594626777</v>
          </cell>
          <cell r="BN243">
            <v>0</v>
          </cell>
          <cell r="BO243">
            <v>-1980</v>
          </cell>
          <cell r="BP243">
            <v>-5367.119999999979</v>
          </cell>
          <cell r="BQ243">
            <v>0</v>
          </cell>
          <cell r="BR243">
            <v>0</v>
          </cell>
          <cell r="BS243">
            <v>-6368.4371529666869</v>
          </cell>
          <cell r="BT243">
            <v>-2623.15155590011</v>
          </cell>
          <cell r="BU243">
            <v>0</v>
          </cell>
          <cell r="BV243">
            <v>0</v>
          </cell>
          <cell r="BW243">
            <v>0</v>
          </cell>
          <cell r="BX243">
            <v>0</v>
          </cell>
          <cell r="BY243">
            <v>0</v>
          </cell>
          <cell r="BZ243">
            <v>-61980</v>
          </cell>
          <cell r="CA243">
            <v>-85367.119999999981</v>
          </cell>
          <cell r="CB243">
            <v>0</v>
          </cell>
          <cell r="CC243">
            <v>0</v>
          </cell>
          <cell r="CD243">
            <v>-41368.43715296669</v>
          </cell>
          <cell r="CE243">
            <v>-14623.151555900109</v>
          </cell>
          <cell r="CF243">
            <v>0</v>
          </cell>
          <cell r="CG243">
            <v>0</v>
          </cell>
          <cell r="CH243">
            <v>0</v>
          </cell>
          <cell r="CI243">
            <v>0</v>
          </cell>
          <cell r="CK243">
            <v>0</v>
          </cell>
          <cell r="CL243">
            <v>0</v>
          </cell>
          <cell r="CM243">
            <v>0</v>
          </cell>
          <cell r="CN243">
            <v>0</v>
          </cell>
          <cell r="CO243">
            <v>0</v>
          </cell>
          <cell r="CP243">
            <v>0</v>
          </cell>
          <cell r="CQ243">
            <v>0</v>
          </cell>
          <cell r="CR243">
            <v>0</v>
          </cell>
          <cell r="CS243">
            <v>0</v>
          </cell>
          <cell r="CT243">
            <v>0</v>
          </cell>
          <cell r="CU243">
            <v>0</v>
          </cell>
          <cell r="CW243">
            <v>0</v>
          </cell>
          <cell r="CX243">
            <v>0</v>
          </cell>
          <cell r="CY243">
            <v>0</v>
          </cell>
          <cell r="CZ243">
            <v>0</v>
          </cell>
          <cell r="DA243">
            <v>0</v>
          </cell>
          <cell r="DB243">
            <v>0</v>
          </cell>
          <cell r="DC243">
            <v>0</v>
          </cell>
          <cell r="DD243">
            <v>0</v>
          </cell>
          <cell r="DE243">
            <v>0</v>
          </cell>
          <cell r="DF243">
            <v>0</v>
          </cell>
          <cell r="DG243">
            <v>0</v>
          </cell>
          <cell r="DI243">
            <v>0</v>
          </cell>
          <cell r="DJ243">
            <v>-61980</v>
          </cell>
          <cell r="DK243">
            <v>-85367.119999999981</v>
          </cell>
          <cell r="DL243">
            <v>0</v>
          </cell>
          <cell r="DM243">
            <v>0</v>
          </cell>
          <cell r="DN243">
            <v>-41368.43715296669</v>
          </cell>
          <cell r="DO243">
            <v>-14623.151555900109</v>
          </cell>
          <cell r="DP243">
            <v>0</v>
          </cell>
          <cell r="DQ243">
            <v>0</v>
          </cell>
          <cell r="DR243">
            <v>0</v>
          </cell>
          <cell r="DS243">
            <v>0</v>
          </cell>
          <cell r="DU243" t="str">
            <v>PDC 51848761</v>
          </cell>
          <cell r="DV243">
            <v>0</v>
          </cell>
          <cell r="DW243">
            <v>0</v>
          </cell>
          <cell r="DX243">
            <v>2</v>
          </cell>
          <cell r="DY243">
            <v>-187000</v>
          </cell>
          <cell r="DZ243">
            <v>-203338.70870886679</v>
          </cell>
          <cell r="EB243">
            <v>-203338.70870886679</v>
          </cell>
          <cell r="EC243" t="str">
            <v>Def</v>
          </cell>
          <cell r="ED243" t="str">
            <v>nonDC</v>
          </cell>
        </row>
        <row r="244">
          <cell r="D244" t="str">
            <v>PC2910401</v>
          </cell>
          <cell r="E244" t="str">
            <v>Capitalised Interest</v>
          </cell>
          <cell r="F244" t="str">
            <v>Auckland Council</v>
          </cell>
          <cell r="G244" t="str">
            <v>Council finance</v>
          </cell>
          <cell r="H244" t="str">
            <v>E508005</v>
          </cell>
          <cell r="I244" t="str">
            <v>Financial control management</v>
          </cell>
          <cell r="J244" t="str">
            <v>Corporate support</v>
          </cell>
          <cell r="K244" t="str">
            <v>Organisational support</v>
          </cell>
          <cell r="L244" t="str">
            <v>Financial services</v>
          </cell>
          <cell r="M244" t="str">
            <v>Corporate support</v>
          </cell>
          <cell r="N244" t="str">
            <v>Organisational support</v>
          </cell>
          <cell r="O244" t="str">
            <v>Financial services</v>
          </cell>
          <cell r="P244" t="str">
            <v>Corporate support</v>
          </cell>
          <cell r="Q244" t="str">
            <v>Organisational support</v>
          </cell>
          <cell r="R244" t="str">
            <v>Financial services</v>
          </cell>
          <cell r="S244" t="str">
            <v>A5011305</v>
          </cell>
          <cell r="T244" t="str">
            <v>A5011305</v>
          </cell>
          <cell r="U244" t="str">
            <v>Financial services</v>
          </cell>
          <cell r="V244" t="str">
            <v>L050</v>
          </cell>
          <cell r="W244" t="str">
            <v>Regional</v>
          </cell>
          <cell r="X244" t="str">
            <v>FY12 - Only</v>
          </cell>
          <cell r="Y244" t="str">
            <v>Expense</v>
          </cell>
          <cell r="Z244">
            <v>20110701</v>
          </cell>
          <cell r="AA244">
            <v>20120630</v>
          </cell>
          <cell r="AB244">
            <v>1</v>
          </cell>
          <cell r="AC244" t="str">
            <v>Programme</v>
          </cell>
          <cell r="AD244">
            <v>0</v>
          </cell>
          <cell r="AE244">
            <v>0</v>
          </cell>
          <cell r="AF244">
            <v>0</v>
          </cell>
          <cell r="AG244">
            <v>1</v>
          </cell>
          <cell r="AH244">
            <v>27</v>
          </cell>
          <cell r="AI244" t="str">
            <v>No AMP</v>
          </cell>
          <cell r="AJ244" t="str">
            <v>Other assets (Capex)</v>
          </cell>
          <cell r="AK244">
            <v>0</v>
          </cell>
          <cell r="AP244">
            <v>1</v>
          </cell>
          <cell r="AS244">
            <v>3387020</v>
          </cell>
          <cell r="AT244">
            <v>0</v>
          </cell>
          <cell r="AU244">
            <v>0</v>
          </cell>
          <cell r="AV244">
            <v>0</v>
          </cell>
          <cell r="AW244">
            <v>0</v>
          </cell>
          <cell r="AX244">
            <v>0</v>
          </cell>
          <cell r="AY244">
            <v>0</v>
          </cell>
          <cell r="AZ244">
            <v>0</v>
          </cell>
          <cell r="BD244">
            <v>3.3000000000000002E-2</v>
          </cell>
          <cell r="BE244">
            <v>6.7088999999999732E-2</v>
          </cell>
          <cell r="BF244">
            <v>0.10230293699999971</v>
          </cell>
          <cell r="BG244">
            <v>0.14088353979499968</v>
          </cell>
          <cell r="BH244">
            <v>0.18195534722761963</v>
          </cell>
          <cell r="BI244">
            <v>0.21859596299167583</v>
          </cell>
          <cell r="BJ244">
            <v>0.25637243784441766</v>
          </cell>
          <cell r="BK244">
            <v>0.29783272829328333</v>
          </cell>
          <cell r="BL244">
            <v>0.3445547065118415</v>
          </cell>
          <cell r="BM244">
            <v>0.39295867594626777</v>
          </cell>
          <cell r="BN244">
            <v>0</v>
          </cell>
          <cell r="BO244">
            <v>0</v>
          </cell>
          <cell r="BP244">
            <v>0</v>
          </cell>
          <cell r="BQ244">
            <v>0</v>
          </cell>
          <cell r="BR244">
            <v>0</v>
          </cell>
          <cell r="BS244">
            <v>0</v>
          </cell>
          <cell r="BT244">
            <v>0</v>
          </cell>
          <cell r="BU244">
            <v>0</v>
          </cell>
          <cell r="BV244">
            <v>0</v>
          </cell>
          <cell r="BW244">
            <v>0</v>
          </cell>
          <cell r="BX244">
            <v>0</v>
          </cell>
          <cell r="BY244">
            <v>3387020</v>
          </cell>
          <cell r="BZ244">
            <v>0</v>
          </cell>
          <cell r="CA244">
            <v>0</v>
          </cell>
          <cell r="CB244">
            <v>0</v>
          </cell>
          <cell r="CC244">
            <v>0</v>
          </cell>
          <cell r="CD244">
            <v>0</v>
          </cell>
          <cell r="CE244">
            <v>0</v>
          </cell>
          <cell r="CF244">
            <v>0</v>
          </cell>
          <cell r="CG244">
            <v>0</v>
          </cell>
          <cell r="CH244">
            <v>0</v>
          </cell>
          <cell r="CI244">
            <v>0</v>
          </cell>
          <cell r="CK244">
            <v>0</v>
          </cell>
          <cell r="CL244">
            <v>0</v>
          </cell>
          <cell r="CM244">
            <v>0</v>
          </cell>
          <cell r="CN244">
            <v>0</v>
          </cell>
          <cell r="CO244">
            <v>0</v>
          </cell>
          <cell r="CP244">
            <v>0</v>
          </cell>
          <cell r="CQ244">
            <v>0</v>
          </cell>
          <cell r="CR244">
            <v>0</v>
          </cell>
          <cell r="CS244">
            <v>0</v>
          </cell>
          <cell r="CT244">
            <v>0</v>
          </cell>
          <cell r="CU244">
            <v>0</v>
          </cell>
          <cell r="CW244">
            <v>0</v>
          </cell>
          <cell r="CX244">
            <v>0</v>
          </cell>
          <cell r="CY244">
            <v>0</v>
          </cell>
          <cell r="CZ244">
            <v>0</v>
          </cell>
          <cell r="DA244">
            <v>0</v>
          </cell>
          <cell r="DB244">
            <v>0</v>
          </cell>
          <cell r="DC244">
            <v>0</v>
          </cell>
          <cell r="DD244">
            <v>0</v>
          </cell>
          <cell r="DE244">
            <v>0</v>
          </cell>
          <cell r="DF244">
            <v>0</v>
          </cell>
          <cell r="DG244">
            <v>0</v>
          </cell>
          <cell r="DI244">
            <v>3387020</v>
          </cell>
          <cell r="DJ244">
            <v>0</v>
          </cell>
          <cell r="DK244">
            <v>0</v>
          </cell>
          <cell r="DL244">
            <v>0</v>
          </cell>
          <cell r="DM244">
            <v>0</v>
          </cell>
          <cell r="DN244">
            <v>0</v>
          </cell>
          <cell r="DO244">
            <v>0</v>
          </cell>
          <cell r="DP244">
            <v>0</v>
          </cell>
          <cell r="DQ244">
            <v>0</v>
          </cell>
          <cell r="DR244">
            <v>0</v>
          </cell>
          <cell r="DS244">
            <v>0</v>
          </cell>
          <cell r="DU244" t="str">
            <v>ACC 642/300000</v>
          </cell>
          <cell r="DV244">
            <v>0</v>
          </cell>
          <cell r="DW244">
            <v>0</v>
          </cell>
          <cell r="DX244">
            <v>1</v>
          </cell>
          <cell r="DY244">
            <v>0</v>
          </cell>
          <cell r="DZ244">
            <v>0</v>
          </cell>
          <cell r="EB244">
            <v>0</v>
          </cell>
          <cell r="EC244" t="str">
            <v>Def</v>
          </cell>
          <cell r="ED244" t="str">
            <v>nonDC</v>
          </cell>
        </row>
        <row r="245">
          <cell r="D245" t="str">
            <v>PC2910402</v>
          </cell>
          <cell r="E245" t="str">
            <v>Transfer from Capex Hierarchy</v>
          </cell>
          <cell r="F245" t="str">
            <v>Auckland Council</v>
          </cell>
          <cell r="G245" t="str">
            <v>Council finance</v>
          </cell>
          <cell r="H245" t="str">
            <v>E508005</v>
          </cell>
          <cell r="I245" t="str">
            <v>Financial control management</v>
          </cell>
          <cell r="J245" t="str">
            <v>Commercial and investment</v>
          </cell>
          <cell r="K245" t="str">
            <v>Commercial</v>
          </cell>
          <cell r="L245" t="str">
            <v>Other commercial activities</v>
          </cell>
          <cell r="M245" t="str">
            <v>Commercial and investment</v>
          </cell>
          <cell r="N245" t="str">
            <v>Commercial</v>
          </cell>
          <cell r="O245" t="str">
            <v>Other commercial activities</v>
          </cell>
          <cell r="P245" t="str">
            <v>Commercial and investment</v>
          </cell>
          <cell r="Q245" t="str">
            <v>Commercial</v>
          </cell>
          <cell r="R245" t="str">
            <v>Other commercial activities</v>
          </cell>
          <cell r="S245" t="str">
            <v>A2031505</v>
          </cell>
          <cell r="T245" t="str">
            <v>A2031505</v>
          </cell>
          <cell r="U245" t="str">
            <v>Other commercial activities</v>
          </cell>
          <cell r="V245" t="str">
            <v>L050</v>
          </cell>
          <cell r="W245" t="str">
            <v>Regional</v>
          </cell>
          <cell r="X245" t="str">
            <v>PL38380</v>
          </cell>
          <cell r="Y245" t="str">
            <v>Revenue</v>
          </cell>
          <cell r="Z245">
            <v>20100701</v>
          </cell>
          <cell r="AA245">
            <v>20120630</v>
          </cell>
          <cell r="AB245">
            <v>1</v>
          </cell>
          <cell r="AC245" t="str">
            <v>Programme</v>
          </cell>
          <cell r="AD245">
            <v>0</v>
          </cell>
          <cell r="AE245">
            <v>0</v>
          </cell>
          <cell r="AF245">
            <v>0</v>
          </cell>
          <cell r="AG245">
            <v>1</v>
          </cell>
          <cell r="AH245">
            <v>3</v>
          </cell>
          <cell r="AI245" t="str">
            <v>Corporate Property</v>
          </cell>
          <cell r="AJ245" t="str">
            <v>Other assets (Capex)</v>
          </cell>
          <cell r="AK245">
            <v>0</v>
          </cell>
          <cell r="AP245">
            <v>1</v>
          </cell>
          <cell r="AS245">
            <v>150000</v>
          </cell>
          <cell r="AT245">
            <v>0</v>
          </cell>
          <cell r="AU245">
            <v>0</v>
          </cell>
          <cell r="AV245">
            <v>0</v>
          </cell>
          <cell r="AW245">
            <v>0</v>
          </cell>
          <cell r="AX245">
            <v>0</v>
          </cell>
          <cell r="AY245">
            <v>0</v>
          </cell>
          <cell r="AZ245">
            <v>0</v>
          </cell>
          <cell r="BA245">
            <v>0</v>
          </cell>
          <cell r="BB245">
            <v>0</v>
          </cell>
          <cell r="BC245">
            <v>0</v>
          </cell>
          <cell r="BD245">
            <v>3.3000000000000002E-2</v>
          </cell>
          <cell r="BE245">
            <v>6.7088999999999732E-2</v>
          </cell>
          <cell r="BF245">
            <v>0.10230293699999971</v>
          </cell>
          <cell r="BG245">
            <v>0.14088353979499968</v>
          </cell>
          <cell r="BH245">
            <v>0.18195534722761963</v>
          </cell>
          <cell r="BI245">
            <v>0.21859596299167583</v>
          </cell>
          <cell r="BJ245">
            <v>0.25637243784441766</v>
          </cell>
          <cell r="BK245">
            <v>0.29783272829328333</v>
          </cell>
          <cell r="BL245">
            <v>0.3445547065118415</v>
          </cell>
          <cell r="BM245">
            <v>0.39295867594626777</v>
          </cell>
          <cell r="BN245">
            <v>0</v>
          </cell>
          <cell r="BO245">
            <v>0</v>
          </cell>
          <cell r="BP245">
            <v>0</v>
          </cell>
          <cell r="BQ245">
            <v>0</v>
          </cell>
          <cell r="BR245">
            <v>0</v>
          </cell>
          <cell r="BS245">
            <v>0</v>
          </cell>
          <cell r="BT245">
            <v>0</v>
          </cell>
          <cell r="BU245">
            <v>0</v>
          </cell>
          <cell r="BV245">
            <v>0</v>
          </cell>
          <cell r="BW245">
            <v>0</v>
          </cell>
          <cell r="BX245">
            <v>0</v>
          </cell>
          <cell r="BY245">
            <v>150000</v>
          </cell>
          <cell r="BZ245">
            <v>0</v>
          </cell>
          <cell r="CA245">
            <v>0</v>
          </cell>
          <cell r="CB245">
            <v>0</v>
          </cell>
          <cell r="CC245">
            <v>0</v>
          </cell>
          <cell r="CD245">
            <v>0</v>
          </cell>
          <cell r="CE245">
            <v>0</v>
          </cell>
          <cell r="CF245">
            <v>0</v>
          </cell>
          <cell r="CG245">
            <v>0</v>
          </cell>
          <cell r="CH245">
            <v>0</v>
          </cell>
          <cell r="CI245">
            <v>0</v>
          </cell>
          <cell r="CK245">
            <v>0</v>
          </cell>
          <cell r="CL245">
            <v>0</v>
          </cell>
          <cell r="CM245">
            <v>0</v>
          </cell>
          <cell r="CN245">
            <v>0</v>
          </cell>
          <cell r="CO245">
            <v>0</v>
          </cell>
          <cell r="CP245">
            <v>0</v>
          </cell>
          <cell r="CQ245">
            <v>0</v>
          </cell>
          <cell r="CR245">
            <v>0</v>
          </cell>
          <cell r="CS245">
            <v>0</v>
          </cell>
          <cell r="CT245">
            <v>0</v>
          </cell>
          <cell r="CU245">
            <v>0</v>
          </cell>
          <cell r="CW245">
            <v>0</v>
          </cell>
          <cell r="CX245">
            <v>0</v>
          </cell>
          <cell r="CY245">
            <v>0</v>
          </cell>
          <cell r="CZ245">
            <v>0</v>
          </cell>
          <cell r="DA245">
            <v>0</v>
          </cell>
          <cell r="DB245">
            <v>0</v>
          </cell>
          <cell r="DC245">
            <v>0</v>
          </cell>
          <cell r="DD245">
            <v>0</v>
          </cell>
          <cell r="DE245">
            <v>0</v>
          </cell>
          <cell r="DF245">
            <v>0</v>
          </cell>
          <cell r="DG245">
            <v>0</v>
          </cell>
          <cell r="DI245">
            <v>150000</v>
          </cell>
          <cell r="DJ245">
            <v>0</v>
          </cell>
          <cell r="DK245">
            <v>0</v>
          </cell>
          <cell r="DL245">
            <v>0</v>
          </cell>
          <cell r="DM245">
            <v>0</v>
          </cell>
          <cell r="DN245">
            <v>0</v>
          </cell>
          <cell r="DO245">
            <v>0</v>
          </cell>
          <cell r="DP245">
            <v>0</v>
          </cell>
          <cell r="DQ245">
            <v>0</v>
          </cell>
          <cell r="DR245">
            <v>0</v>
          </cell>
          <cell r="DS245">
            <v>0</v>
          </cell>
          <cell r="DU245" t="str">
            <v>none</v>
          </cell>
          <cell r="DV245">
            <v>0</v>
          </cell>
          <cell r="DW245">
            <v>0</v>
          </cell>
          <cell r="DX245">
            <v>1</v>
          </cell>
          <cell r="DY245">
            <v>0</v>
          </cell>
          <cell r="DZ245">
            <v>0</v>
          </cell>
          <cell r="EB245">
            <v>0</v>
          </cell>
          <cell r="EC245" t="str">
            <v>Def</v>
          </cell>
          <cell r="ED245" t="str">
            <v>nonDC</v>
          </cell>
        </row>
        <row r="246">
          <cell r="D246" t="str">
            <v>PC3000000</v>
          </cell>
          <cell r="E246" t="str">
            <v>Democracy Services Meeting Room Upgrade</v>
          </cell>
          <cell r="F246" t="str">
            <v>Auckland Council</v>
          </cell>
          <cell r="G246" t="str">
            <v>Democracy services</v>
          </cell>
          <cell r="H246" t="str">
            <v>E530350</v>
          </cell>
          <cell r="I246" t="str">
            <v>Democracy support services</v>
          </cell>
          <cell r="J246" t="str">
            <v>Governance</v>
          </cell>
          <cell r="K246" t="str">
            <v>Governance and democracy services</v>
          </cell>
          <cell r="L246" t="str">
            <v>Regional governance and democracy</v>
          </cell>
          <cell r="M246" t="str">
            <v>Governance</v>
          </cell>
          <cell r="N246" t="str">
            <v>Governance and democracy services</v>
          </cell>
          <cell r="O246" t="str">
            <v>Regional governance and democracy</v>
          </cell>
          <cell r="P246" t="str">
            <v>Governance</v>
          </cell>
          <cell r="Q246" t="str">
            <v>Governance and democracy services</v>
          </cell>
          <cell r="R246" t="str">
            <v>Regional governance and democracy</v>
          </cell>
          <cell r="S246" t="str">
            <v>A2111105</v>
          </cell>
          <cell r="T246" t="str">
            <v>A2111105</v>
          </cell>
          <cell r="U246" t="str">
            <v>Regional governance and democracy</v>
          </cell>
          <cell r="V246" t="str">
            <v>L050</v>
          </cell>
          <cell r="W246" t="str">
            <v>Regional</v>
          </cell>
          <cell r="X246" t="str">
            <v>FY12 - Only</v>
          </cell>
          <cell r="Y246" t="str">
            <v>Expense</v>
          </cell>
          <cell r="Z246">
            <v>20110701</v>
          </cell>
          <cell r="AA246">
            <v>20120630</v>
          </cell>
          <cell r="AB246">
            <v>1</v>
          </cell>
          <cell r="AC246" t="str">
            <v>Programme</v>
          </cell>
          <cell r="AD246">
            <v>0.9</v>
          </cell>
          <cell r="AE246">
            <v>0</v>
          </cell>
          <cell r="AF246">
            <v>0.1</v>
          </cell>
          <cell r="AG246">
            <v>0</v>
          </cell>
          <cell r="AH246">
            <v>3</v>
          </cell>
          <cell r="AI246" t="str">
            <v>Corporate Property</v>
          </cell>
          <cell r="AJ246" t="str">
            <v>Buildings (Capex)</v>
          </cell>
          <cell r="AK246">
            <v>75</v>
          </cell>
          <cell r="AM246">
            <v>1</v>
          </cell>
          <cell r="AS246">
            <v>50450</v>
          </cell>
          <cell r="AT246">
            <v>0</v>
          </cell>
          <cell r="AU246">
            <v>0</v>
          </cell>
          <cell r="AV246">
            <v>0</v>
          </cell>
          <cell r="AW246">
            <v>0</v>
          </cell>
          <cell r="AX246">
            <v>0</v>
          </cell>
          <cell r="AY246">
            <v>0</v>
          </cell>
          <cell r="AZ246">
            <v>0</v>
          </cell>
          <cell r="BA246">
            <v>0</v>
          </cell>
          <cell r="BB246">
            <v>0</v>
          </cell>
          <cell r="BC246">
            <v>0</v>
          </cell>
          <cell r="BD246">
            <v>3.1E-2</v>
          </cell>
          <cell r="BE246">
            <v>6.1930000000000041E-2</v>
          </cell>
          <cell r="BF246">
            <v>9.3787900000000146E-2</v>
          </cell>
          <cell r="BG246">
            <v>0.12878911280000027</v>
          </cell>
          <cell r="BH246">
            <v>0.16491036440960039</v>
          </cell>
          <cell r="BI246">
            <v>0.19869276497747879</v>
          </cell>
          <cell r="BJ246">
            <v>0.23225616239684821</v>
          </cell>
          <cell r="BK246">
            <v>0.27045610343115034</v>
          </cell>
          <cell r="BL246">
            <v>0.31238115484437823</v>
          </cell>
          <cell r="BM246">
            <v>0.35568973295424255</v>
          </cell>
          <cell r="BN246">
            <v>0</v>
          </cell>
          <cell r="BO246">
            <v>0</v>
          </cell>
          <cell r="BP246">
            <v>0</v>
          </cell>
          <cell r="BQ246">
            <v>0</v>
          </cell>
          <cell r="BR246">
            <v>0</v>
          </cell>
          <cell r="BS246">
            <v>0</v>
          </cell>
          <cell r="BT246">
            <v>0</v>
          </cell>
          <cell r="BU246">
            <v>0</v>
          </cell>
          <cell r="BV246">
            <v>0</v>
          </cell>
          <cell r="BW246">
            <v>0</v>
          </cell>
          <cell r="BX246">
            <v>0</v>
          </cell>
          <cell r="BY246">
            <v>50450</v>
          </cell>
          <cell r="BZ246">
            <v>0</v>
          </cell>
          <cell r="CA246">
            <v>0</v>
          </cell>
          <cell r="CB246">
            <v>0</v>
          </cell>
          <cell r="CC246">
            <v>0</v>
          </cell>
          <cell r="CD246">
            <v>0</v>
          </cell>
          <cell r="CE246">
            <v>0</v>
          </cell>
          <cell r="CF246">
            <v>0</v>
          </cell>
          <cell r="CG246">
            <v>0</v>
          </cell>
          <cell r="CH246">
            <v>0</v>
          </cell>
          <cell r="CI246">
            <v>0</v>
          </cell>
          <cell r="CK246">
            <v>45405</v>
          </cell>
          <cell r="CL246">
            <v>0</v>
          </cell>
          <cell r="CM246">
            <v>0</v>
          </cell>
          <cell r="CN246">
            <v>0</v>
          </cell>
          <cell r="CO246">
            <v>0</v>
          </cell>
          <cell r="CP246">
            <v>0</v>
          </cell>
          <cell r="CQ246">
            <v>0</v>
          </cell>
          <cell r="CR246">
            <v>0</v>
          </cell>
          <cell r="CS246">
            <v>0</v>
          </cell>
          <cell r="CT246">
            <v>0</v>
          </cell>
          <cell r="CU246">
            <v>0</v>
          </cell>
          <cell r="CW246">
            <v>5045</v>
          </cell>
          <cell r="CX246">
            <v>0</v>
          </cell>
          <cell r="CY246">
            <v>0</v>
          </cell>
          <cell r="CZ246">
            <v>0</v>
          </cell>
          <cell r="DA246">
            <v>0</v>
          </cell>
          <cell r="DB246">
            <v>0</v>
          </cell>
          <cell r="DC246">
            <v>0</v>
          </cell>
          <cell r="DD246">
            <v>0</v>
          </cell>
          <cell r="DE246">
            <v>0</v>
          </cell>
          <cell r="DF246">
            <v>0</v>
          </cell>
          <cell r="DG246">
            <v>0</v>
          </cell>
          <cell r="DI246">
            <v>0</v>
          </cell>
          <cell r="DJ246">
            <v>0</v>
          </cell>
          <cell r="DK246">
            <v>0</v>
          </cell>
          <cell r="DL246">
            <v>0</v>
          </cell>
          <cell r="DM246">
            <v>0</v>
          </cell>
          <cell r="DN246">
            <v>0</v>
          </cell>
          <cell r="DO246">
            <v>0</v>
          </cell>
          <cell r="DP246">
            <v>0</v>
          </cell>
          <cell r="DQ246">
            <v>0</v>
          </cell>
          <cell r="DR246">
            <v>0</v>
          </cell>
          <cell r="DS246">
            <v>0</v>
          </cell>
          <cell r="DU246" t="str">
            <v>ARC X/003200/1</v>
          </cell>
          <cell r="DV246">
            <v>0</v>
          </cell>
          <cell r="DW246">
            <v>0</v>
          </cell>
          <cell r="DX246">
            <v>1</v>
          </cell>
          <cell r="DY246">
            <v>0</v>
          </cell>
          <cell r="DZ246">
            <v>0</v>
          </cell>
          <cell r="EB246">
            <v>0</v>
          </cell>
          <cell r="EC246" t="str">
            <v>Def</v>
          </cell>
          <cell r="ED246" t="str">
            <v>nonDC</v>
          </cell>
        </row>
        <row r="247">
          <cell r="D247" t="str">
            <v>PC3100205</v>
          </cell>
          <cell r="E247" t="str">
            <v>New Civic Centre and Offices</v>
          </cell>
          <cell r="F247" t="str">
            <v>Auckland Council</v>
          </cell>
          <cell r="G247" t="str">
            <v>Democracy services</v>
          </cell>
          <cell r="H247" t="str">
            <v>E530350</v>
          </cell>
          <cell r="I247" t="str">
            <v>Democracy support services</v>
          </cell>
          <cell r="J247" t="str">
            <v>Corporate support</v>
          </cell>
          <cell r="K247" t="str">
            <v>Organisational support</v>
          </cell>
          <cell r="L247" t="str">
            <v>Financial services</v>
          </cell>
          <cell r="M247" t="str">
            <v>Corporate support</v>
          </cell>
          <cell r="N247" t="str">
            <v>Organisational support</v>
          </cell>
          <cell r="O247" t="str">
            <v>Financial services</v>
          </cell>
          <cell r="P247" t="str">
            <v>Corporate support</v>
          </cell>
          <cell r="Q247" t="str">
            <v>Organisational support</v>
          </cell>
          <cell r="R247" t="str">
            <v>Financial services</v>
          </cell>
          <cell r="S247" t="str">
            <v>A5011305</v>
          </cell>
          <cell r="T247" t="str">
            <v>A5011305</v>
          </cell>
          <cell r="U247" t="str">
            <v>Financial services</v>
          </cell>
          <cell r="V247" t="str">
            <v>L050</v>
          </cell>
          <cell r="W247" t="str">
            <v>Regional</v>
          </cell>
          <cell r="X247" t="str">
            <v>FY12 - Only</v>
          </cell>
          <cell r="Y247" t="str">
            <v>Expense</v>
          </cell>
          <cell r="Z247">
            <v>20110701</v>
          </cell>
          <cell r="AA247">
            <v>20120630</v>
          </cell>
          <cell r="AB247">
            <v>2</v>
          </cell>
          <cell r="AC247" t="str">
            <v>Discrete</v>
          </cell>
          <cell r="AD247">
            <v>0</v>
          </cell>
          <cell r="AE247">
            <v>0</v>
          </cell>
          <cell r="AF247">
            <v>0</v>
          </cell>
          <cell r="AG247">
            <v>1</v>
          </cell>
          <cell r="AH247">
            <v>3</v>
          </cell>
          <cell r="AI247" t="str">
            <v>Corporate Property</v>
          </cell>
          <cell r="AJ247" t="str">
            <v>Buildings (Capex)</v>
          </cell>
          <cell r="AK247">
            <v>75</v>
          </cell>
          <cell r="AP247">
            <v>1</v>
          </cell>
          <cell r="AS247">
            <v>25000</v>
          </cell>
          <cell r="BD247">
            <v>3.1E-2</v>
          </cell>
          <cell r="BE247">
            <v>6.1930000000000041E-2</v>
          </cell>
          <cell r="BF247">
            <v>9.3787900000000146E-2</v>
          </cell>
          <cell r="BG247">
            <v>0.12878911280000027</v>
          </cell>
          <cell r="BH247">
            <v>0.16491036440960039</v>
          </cell>
          <cell r="BI247">
            <v>0.19869276497747879</v>
          </cell>
          <cell r="BJ247">
            <v>0.23225616239684821</v>
          </cell>
          <cell r="BK247">
            <v>0.27045610343115034</v>
          </cell>
          <cell r="BL247">
            <v>0.31238115484437823</v>
          </cell>
          <cell r="BM247">
            <v>0.35568973295424255</v>
          </cell>
          <cell r="BN247">
            <v>0</v>
          </cell>
          <cell r="BO247">
            <v>0</v>
          </cell>
          <cell r="BP247">
            <v>0</v>
          </cell>
          <cell r="BQ247">
            <v>0</v>
          </cell>
          <cell r="BR247">
            <v>0</v>
          </cell>
          <cell r="BS247">
            <v>0</v>
          </cell>
          <cell r="BT247">
            <v>0</v>
          </cell>
          <cell r="BU247">
            <v>0</v>
          </cell>
          <cell r="BV247">
            <v>0</v>
          </cell>
          <cell r="BW247">
            <v>0</v>
          </cell>
          <cell r="BX247">
            <v>0</v>
          </cell>
          <cell r="BY247">
            <v>25000</v>
          </cell>
          <cell r="BZ247">
            <v>0</v>
          </cell>
          <cell r="CA247">
            <v>0</v>
          </cell>
          <cell r="CB247">
            <v>0</v>
          </cell>
          <cell r="CC247">
            <v>0</v>
          </cell>
          <cell r="CD247">
            <v>0</v>
          </cell>
          <cell r="CE247">
            <v>0</v>
          </cell>
          <cell r="CF247">
            <v>0</v>
          </cell>
          <cell r="CG247">
            <v>0</v>
          </cell>
          <cell r="CH247">
            <v>0</v>
          </cell>
          <cell r="CI247">
            <v>0</v>
          </cell>
          <cell r="CK247">
            <v>0</v>
          </cell>
          <cell r="CL247">
            <v>0</v>
          </cell>
          <cell r="CM247">
            <v>0</v>
          </cell>
          <cell r="CN247">
            <v>0</v>
          </cell>
          <cell r="CO247">
            <v>0</v>
          </cell>
          <cell r="CP247">
            <v>0</v>
          </cell>
          <cell r="CQ247">
            <v>0</v>
          </cell>
          <cell r="CR247">
            <v>0</v>
          </cell>
          <cell r="CS247">
            <v>0</v>
          </cell>
          <cell r="CT247">
            <v>0</v>
          </cell>
          <cell r="CU247">
            <v>0</v>
          </cell>
          <cell r="CW247">
            <v>0</v>
          </cell>
          <cell r="CX247">
            <v>0</v>
          </cell>
          <cell r="CY247">
            <v>0</v>
          </cell>
          <cell r="CZ247">
            <v>0</v>
          </cell>
          <cell r="DA247">
            <v>0</v>
          </cell>
          <cell r="DB247">
            <v>0</v>
          </cell>
          <cell r="DC247">
            <v>0</v>
          </cell>
          <cell r="DD247">
            <v>0</v>
          </cell>
          <cell r="DE247">
            <v>0</v>
          </cell>
          <cell r="DF247">
            <v>0</v>
          </cell>
          <cell r="DG247">
            <v>0</v>
          </cell>
          <cell r="DI247">
            <v>25000</v>
          </cell>
          <cell r="DJ247">
            <v>0</v>
          </cell>
          <cell r="DK247">
            <v>0</v>
          </cell>
          <cell r="DL247">
            <v>0</v>
          </cell>
          <cell r="DM247">
            <v>0</v>
          </cell>
          <cell r="DN247">
            <v>0</v>
          </cell>
          <cell r="DO247">
            <v>0</v>
          </cell>
          <cell r="DP247">
            <v>0</v>
          </cell>
          <cell r="DQ247">
            <v>0</v>
          </cell>
          <cell r="DR247">
            <v>0</v>
          </cell>
          <cell r="DS247">
            <v>0</v>
          </cell>
          <cell r="DU247" t="str">
            <v>WCC 3DSDC-07-023</v>
          </cell>
          <cell r="DV247">
            <v>0</v>
          </cell>
          <cell r="DW247">
            <v>0</v>
          </cell>
          <cell r="DX247">
            <v>2</v>
          </cell>
          <cell r="DY247">
            <v>0</v>
          </cell>
          <cell r="DZ247">
            <v>0</v>
          </cell>
          <cell r="EB247">
            <v>0</v>
          </cell>
          <cell r="EC247" t="str">
            <v>Def</v>
          </cell>
          <cell r="ED247" t="str">
            <v>nonDC</v>
          </cell>
        </row>
        <row r="248">
          <cell r="D248" t="str">
            <v>PC3100205</v>
          </cell>
          <cell r="E248" t="str">
            <v>New Civic Centre and Offices</v>
          </cell>
          <cell r="F248" t="str">
            <v>Auckland Council</v>
          </cell>
          <cell r="G248" t="str">
            <v>Democracy services</v>
          </cell>
          <cell r="H248" t="str">
            <v>E530350</v>
          </cell>
          <cell r="I248" t="str">
            <v>Democracy support services</v>
          </cell>
          <cell r="J248" t="str">
            <v>Corporate support</v>
          </cell>
          <cell r="K248" t="str">
            <v>Organisational support</v>
          </cell>
          <cell r="L248" t="str">
            <v>Management of council property</v>
          </cell>
          <cell r="M248" t="str">
            <v>Corporate support</v>
          </cell>
          <cell r="N248" t="str">
            <v>Organisational support</v>
          </cell>
          <cell r="O248" t="str">
            <v>Management of council property</v>
          </cell>
          <cell r="P248" t="str">
            <v>Corporate support</v>
          </cell>
          <cell r="Q248" t="str">
            <v>Organisational support</v>
          </cell>
          <cell r="R248" t="str">
            <v>Management of council property</v>
          </cell>
          <cell r="S248" t="str">
            <v>A5011705</v>
          </cell>
          <cell r="T248" t="str">
            <v>A5011705</v>
          </cell>
          <cell r="U248" t="str">
            <v>Management of council property</v>
          </cell>
          <cell r="V248" t="str">
            <v>L050</v>
          </cell>
          <cell r="W248" t="str">
            <v>Regional</v>
          </cell>
          <cell r="X248" t="str">
            <v>PL40810</v>
          </cell>
          <cell r="Y248" t="str">
            <v>Expense</v>
          </cell>
          <cell r="Z248">
            <v>20120701</v>
          </cell>
          <cell r="AA248">
            <v>20220630</v>
          </cell>
          <cell r="AB248">
            <v>1</v>
          </cell>
          <cell r="AC248" t="str">
            <v>Programme</v>
          </cell>
          <cell r="AD248">
            <v>0</v>
          </cell>
          <cell r="AE248">
            <v>0</v>
          </cell>
          <cell r="AF248">
            <v>0</v>
          </cell>
          <cell r="AG248">
            <v>1</v>
          </cell>
          <cell r="AH248">
            <v>3</v>
          </cell>
          <cell r="AI248" t="str">
            <v>Corporate Property</v>
          </cell>
          <cell r="AJ248" t="str">
            <v>Buildings (Capex)</v>
          </cell>
          <cell r="AK248">
            <v>75</v>
          </cell>
          <cell r="AM248">
            <v>1</v>
          </cell>
          <cell r="AT248">
            <v>25000</v>
          </cell>
          <cell r="AU248">
            <v>25000</v>
          </cell>
          <cell r="AV248">
            <v>25000</v>
          </cell>
          <cell r="AW248">
            <v>25000</v>
          </cell>
          <cell r="AX248">
            <v>25000</v>
          </cell>
          <cell r="AY248">
            <v>25000</v>
          </cell>
          <cell r="AZ248">
            <v>25000</v>
          </cell>
          <cell r="BA248">
            <v>25000</v>
          </cell>
          <cell r="BB248">
            <v>25000</v>
          </cell>
          <cell r="BC248">
            <v>25000</v>
          </cell>
          <cell r="BD248">
            <v>3.1E-2</v>
          </cell>
          <cell r="BE248">
            <v>6.1930000000000041E-2</v>
          </cell>
          <cell r="BF248">
            <v>9.3787900000000146E-2</v>
          </cell>
          <cell r="BG248">
            <v>0.12878911280000027</v>
          </cell>
          <cell r="BH248">
            <v>0.16491036440960039</v>
          </cell>
          <cell r="BI248">
            <v>0.19869276497747879</v>
          </cell>
          <cell r="BJ248">
            <v>0.23225616239684821</v>
          </cell>
          <cell r="BK248">
            <v>0.27045610343115034</v>
          </cell>
          <cell r="BL248">
            <v>0.31238115484437823</v>
          </cell>
          <cell r="BM248">
            <v>0.35568973295424255</v>
          </cell>
          <cell r="BN248">
            <v>0</v>
          </cell>
          <cell r="BO248">
            <v>775</v>
          </cell>
          <cell r="BP248">
            <v>1548.2500000000009</v>
          </cell>
          <cell r="BQ248">
            <v>2344.6975000000039</v>
          </cell>
          <cell r="BR248">
            <v>3219.7278200000069</v>
          </cell>
          <cell r="BS248">
            <v>4122.7591102400092</v>
          </cell>
          <cell r="BT248">
            <v>4967.31912443697</v>
          </cell>
          <cell r="BU248">
            <v>5806.4040599212049</v>
          </cell>
          <cell r="BV248">
            <v>6761.4025857787583</v>
          </cell>
          <cell r="BW248">
            <v>7809.5288711094554</v>
          </cell>
          <cell r="BX248">
            <v>8892.2433238560643</v>
          </cell>
          <cell r="BY248">
            <v>0</v>
          </cell>
          <cell r="BZ248">
            <v>25775</v>
          </cell>
          <cell r="CA248">
            <v>26548.25</v>
          </cell>
          <cell r="CB248">
            <v>27344.697500000002</v>
          </cell>
          <cell r="CC248">
            <v>28219.727820000007</v>
          </cell>
          <cell r="CD248">
            <v>29122.759110240011</v>
          </cell>
          <cell r="CE248">
            <v>29967.31912443697</v>
          </cell>
          <cell r="CF248">
            <v>30806.404059921206</v>
          </cell>
          <cell r="CG248">
            <v>31761.402585778756</v>
          </cell>
          <cell r="CH248">
            <v>32809.528871109454</v>
          </cell>
          <cell r="CI248">
            <v>33892.243323856062</v>
          </cell>
          <cell r="CK248">
            <v>0</v>
          </cell>
          <cell r="CL248">
            <v>0</v>
          </cell>
          <cell r="CM248">
            <v>0</v>
          </cell>
          <cell r="CN248">
            <v>0</v>
          </cell>
          <cell r="CO248">
            <v>0</v>
          </cell>
          <cell r="CP248">
            <v>0</v>
          </cell>
          <cell r="CQ248">
            <v>0</v>
          </cell>
          <cell r="CR248">
            <v>0</v>
          </cell>
          <cell r="CS248">
            <v>0</v>
          </cell>
          <cell r="CT248">
            <v>0</v>
          </cell>
          <cell r="CU248">
            <v>0</v>
          </cell>
          <cell r="CW248">
            <v>0</v>
          </cell>
          <cell r="CX248">
            <v>0</v>
          </cell>
          <cell r="CY248">
            <v>0</v>
          </cell>
          <cell r="CZ248">
            <v>0</v>
          </cell>
          <cell r="DA248">
            <v>0</v>
          </cell>
          <cell r="DB248">
            <v>0</v>
          </cell>
          <cell r="DC248">
            <v>0</v>
          </cell>
          <cell r="DD248">
            <v>0</v>
          </cell>
          <cell r="DE248">
            <v>0</v>
          </cell>
          <cell r="DF248">
            <v>0</v>
          </cell>
          <cell r="DG248">
            <v>0</v>
          </cell>
          <cell r="DI248">
            <v>0</v>
          </cell>
          <cell r="DJ248">
            <v>25775</v>
          </cell>
          <cell r="DK248">
            <v>26548.25</v>
          </cell>
          <cell r="DL248">
            <v>27344.697500000002</v>
          </cell>
          <cell r="DM248">
            <v>28219.727820000007</v>
          </cell>
          <cell r="DN248">
            <v>29122.759110240011</v>
          </cell>
          <cell r="DO248">
            <v>29967.31912443697</v>
          </cell>
          <cell r="DP248">
            <v>30806.404059921206</v>
          </cell>
          <cell r="DQ248">
            <v>31761.402585778756</v>
          </cell>
          <cell r="DR248">
            <v>32809.528871109454</v>
          </cell>
          <cell r="DS248">
            <v>33892.243323856062</v>
          </cell>
          <cell r="DU248" t="str">
            <v>WCC 3DSDC-07-023</v>
          </cell>
          <cell r="DV248">
            <v>0</v>
          </cell>
          <cell r="DW248">
            <v>0</v>
          </cell>
          <cell r="DX248">
            <v>2</v>
          </cell>
          <cell r="DY248">
            <v>250000</v>
          </cell>
          <cell r="DZ248">
            <v>296247.33239534253</v>
          </cell>
          <cell r="EB248">
            <v>296247.33239534253</v>
          </cell>
          <cell r="EC248" t="str">
            <v>Def</v>
          </cell>
          <cell r="ED248" t="str">
            <v>nonDC</v>
          </cell>
        </row>
        <row r="249">
          <cell r="D249" t="str">
            <v>PC3100206</v>
          </cell>
          <cell r="E249" t="str">
            <v>Plant Replacement 2012</v>
          </cell>
          <cell r="F249" t="str">
            <v>Auckland Council</v>
          </cell>
          <cell r="G249" t="str">
            <v>Democracy services</v>
          </cell>
          <cell r="H249" t="str">
            <v>E530350</v>
          </cell>
          <cell r="I249" t="str">
            <v>Democracy support services</v>
          </cell>
          <cell r="J249" t="str">
            <v>Corporate support</v>
          </cell>
          <cell r="K249" t="str">
            <v>Organisational support</v>
          </cell>
          <cell r="L249" t="str">
            <v>Financial services</v>
          </cell>
          <cell r="M249" t="str">
            <v>Corporate support</v>
          </cell>
          <cell r="N249" t="str">
            <v>Organisational support</v>
          </cell>
          <cell r="O249" t="str">
            <v>Financial services</v>
          </cell>
          <cell r="P249" t="str">
            <v>Corporate support</v>
          </cell>
          <cell r="Q249" t="str">
            <v>Organisational support</v>
          </cell>
          <cell r="R249" t="str">
            <v>Financial services</v>
          </cell>
          <cell r="S249" t="str">
            <v>A5011305</v>
          </cell>
          <cell r="T249" t="str">
            <v>A5011305</v>
          </cell>
          <cell r="U249" t="str">
            <v>Financial services</v>
          </cell>
          <cell r="V249" t="str">
            <v>L050</v>
          </cell>
          <cell r="W249" t="str">
            <v>Regional</v>
          </cell>
          <cell r="X249" t="str">
            <v>FY12 - Only</v>
          </cell>
          <cell r="Y249" t="str">
            <v>Expense</v>
          </cell>
          <cell r="Z249">
            <v>20110701</v>
          </cell>
          <cell r="AA249">
            <v>20120630</v>
          </cell>
          <cell r="AB249">
            <v>2</v>
          </cell>
          <cell r="AC249" t="str">
            <v>Discrete</v>
          </cell>
          <cell r="AD249">
            <v>0</v>
          </cell>
          <cell r="AE249">
            <v>0</v>
          </cell>
          <cell r="AF249">
            <v>0</v>
          </cell>
          <cell r="AG249">
            <v>1</v>
          </cell>
          <cell r="AH249">
            <v>3</v>
          </cell>
          <cell r="AI249" t="str">
            <v>Corporate Property</v>
          </cell>
          <cell r="AJ249" t="str">
            <v>Plant and equipment (Capex)</v>
          </cell>
          <cell r="AK249">
            <v>25</v>
          </cell>
          <cell r="AP249">
            <v>1</v>
          </cell>
          <cell r="AS249">
            <v>622531</v>
          </cell>
          <cell r="BD249">
            <v>3.3000000000000002E-2</v>
          </cell>
          <cell r="BE249">
            <v>6.7088999999999732E-2</v>
          </cell>
          <cell r="BF249">
            <v>0.10230293699999971</v>
          </cell>
          <cell r="BG249">
            <v>0.14088353979499968</v>
          </cell>
          <cell r="BH249">
            <v>0.18195534722761963</v>
          </cell>
          <cell r="BI249">
            <v>0.21859596299167583</v>
          </cell>
          <cell r="BJ249">
            <v>0.25637243784441766</v>
          </cell>
          <cell r="BK249">
            <v>0.29783272829328333</v>
          </cell>
          <cell r="BL249">
            <v>0.3445547065118415</v>
          </cell>
          <cell r="BM249">
            <v>0.39295867594626777</v>
          </cell>
          <cell r="BN249">
            <v>0</v>
          </cell>
          <cell r="BO249">
            <v>0</v>
          </cell>
          <cell r="BP249">
            <v>0</v>
          </cell>
          <cell r="BQ249">
            <v>0</v>
          </cell>
          <cell r="BR249">
            <v>0</v>
          </cell>
          <cell r="BS249">
            <v>0</v>
          </cell>
          <cell r="BT249">
            <v>0</v>
          </cell>
          <cell r="BU249">
            <v>0</v>
          </cell>
          <cell r="BV249">
            <v>0</v>
          </cell>
          <cell r="BW249">
            <v>0</v>
          </cell>
          <cell r="BX249">
            <v>0</v>
          </cell>
          <cell r="BY249">
            <v>622531</v>
          </cell>
          <cell r="BZ249">
            <v>0</v>
          </cell>
          <cell r="CA249">
            <v>0</v>
          </cell>
          <cell r="CB249">
            <v>0</v>
          </cell>
          <cell r="CC249">
            <v>0</v>
          </cell>
          <cell r="CD249">
            <v>0</v>
          </cell>
          <cell r="CE249">
            <v>0</v>
          </cell>
          <cell r="CF249">
            <v>0</v>
          </cell>
          <cell r="CG249">
            <v>0</v>
          </cell>
          <cell r="CH249">
            <v>0</v>
          </cell>
          <cell r="CI249">
            <v>0</v>
          </cell>
          <cell r="CK249">
            <v>0</v>
          </cell>
          <cell r="CL249">
            <v>0</v>
          </cell>
          <cell r="CM249">
            <v>0</v>
          </cell>
          <cell r="CN249">
            <v>0</v>
          </cell>
          <cell r="CO249">
            <v>0</v>
          </cell>
          <cell r="CP249">
            <v>0</v>
          </cell>
          <cell r="CQ249">
            <v>0</v>
          </cell>
          <cell r="CR249">
            <v>0</v>
          </cell>
          <cell r="CS249">
            <v>0</v>
          </cell>
          <cell r="CT249">
            <v>0</v>
          </cell>
          <cell r="CU249">
            <v>0</v>
          </cell>
          <cell r="CW249">
            <v>0</v>
          </cell>
          <cell r="CX249">
            <v>0</v>
          </cell>
          <cell r="CY249">
            <v>0</v>
          </cell>
          <cell r="CZ249">
            <v>0</v>
          </cell>
          <cell r="DA249">
            <v>0</v>
          </cell>
          <cell r="DB249">
            <v>0</v>
          </cell>
          <cell r="DC249">
            <v>0</v>
          </cell>
          <cell r="DD249">
            <v>0</v>
          </cell>
          <cell r="DE249">
            <v>0</v>
          </cell>
          <cell r="DF249">
            <v>0</v>
          </cell>
          <cell r="DG249">
            <v>0</v>
          </cell>
          <cell r="DI249">
            <v>622531</v>
          </cell>
          <cell r="DJ249">
            <v>0</v>
          </cell>
          <cell r="DK249">
            <v>0</v>
          </cell>
          <cell r="DL249">
            <v>0</v>
          </cell>
          <cell r="DM249">
            <v>0</v>
          </cell>
          <cell r="DN249">
            <v>0</v>
          </cell>
          <cell r="DO249">
            <v>0</v>
          </cell>
          <cell r="DP249">
            <v>0</v>
          </cell>
          <cell r="DQ249">
            <v>0</v>
          </cell>
          <cell r="DR249">
            <v>0</v>
          </cell>
          <cell r="DS249">
            <v>0</v>
          </cell>
          <cell r="DU249" t="str">
            <v>WCC 3DSDC-12-001</v>
          </cell>
          <cell r="DV249">
            <v>0</v>
          </cell>
          <cell r="DW249">
            <v>0</v>
          </cell>
          <cell r="DX249">
            <v>1</v>
          </cell>
          <cell r="DY249">
            <v>0</v>
          </cell>
          <cell r="DZ249">
            <v>0</v>
          </cell>
          <cell r="EB249">
            <v>0</v>
          </cell>
          <cell r="EC249" t="str">
            <v>Def</v>
          </cell>
          <cell r="ED249" t="str">
            <v>nonDC</v>
          </cell>
        </row>
        <row r="250">
          <cell r="D250" t="str">
            <v>PC2210202</v>
          </cell>
          <cell r="E250" t="str">
            <v>Industrial Areas Revitalised</v>
          </cell>
          <cell r="F250" t="str">
            <v>Auckland Council</v>
          </cell>
          <cell r="G250" t="str">
            <v>Economic development department</v>
          </cell>
          <cell r="H250" t="str">
            <v>E430505</v>
          </cell>
          <cell r="I250" t="str">
            <v>Business area planning</v>
          </cell>
          <cell r="J250" t="str">
            <v>Economic development</v>
          </cell>
          <cell r="K250" t="str">
            <v>Regional economic strategy and initiatives</v>
          </cell>
          <cell r="L250" t="str">
            <v>Economic strategy and initiatives</v>
          </cell>
          <cell r="M250" t="str">
            <v>Economic development</v>
          </cell>
          <cell r="N250" t="str">
            <v>Regional economic strategy and initiatives</v>
          </cell>
          <cell r="O250" t="str">
            <v>Economic strategy and initiatives</v>
          </cell>
          <cell r="P250" t="str">
            <v>Economic development</v>
          </cell>
          <cell r="Q250" t="str">
            <v>Regional economic strategy and initiatives</v>
          </cell>
          <cell r="R250" t="str">
            <v>Economic strategy and initiatives</v>
          </cell>
          <cell r="S250" t="str">
            <v>A1311110</v>
          </cell>
          <cell r="T250" t="str">
            <v>A1311110</v>
          </cell>
          <cell r="U250" t="str">
            <v>Regional economic development planning</v>
          </cell>
          <cell r="V250" t="str">
            <v>L050</v>
          </cell>
          <cell r="W250" t="str">
            <v>Regional</v>
          </cell>
          <cell r="X250" t="str">
            <v>PL40810</v>
          </cell>
          <cell r="Y250" t="str">
            <v>Expense</v>
          </cell>
          <cell r="Z250">
            <v>20100701</v>
          </cell>
          <cell r="AA250">
            <v>20190630</v>
          </cell>
          <cell r="AB250">
            <v>1</v>
          </cell>
          <cell r="AC250" t="str">
            <v>Programme</v>
          </cell>
          <cell r="AD250">
            <v>0</v>
          </cell>
          <cell r="AE250">
            <v>0</v>
          </cell>
          <cell r="AF250">
            <v>0</v>
          </cell>
          <cell r="AG250">
            <v>1</v>
          </cell>
          <cell r="AH250">
            <v>20</v>
          </cell>
          <cell r="AI250" t="str">
            <v>Street Environment and Town Centres</v>
          </cell>
          <cell r="AJ250" t="str">
            <v>Other assets (Capex)</v>
          </cell>
          <cell r="AK250">
            <v>20</v>
          </cell>
          <cell r="AM250">
            <v>1</v>
          </cell>
          <cell r="AS250">
            <v>248295.57</v>
          </cell>
          <cell r="AT250">
            <v>154985.96350000001</v>
          </cell>
          <cell r="AU250">
            <v>155065.92389999999</v>
          </cell>
          <cell r="AV250">
            <v>154953.2052</v>
          </cell>
          <cell r="AW250">
            <v>155038.59270000001</v>
          </cell>
          <cell r="AX250">
            <v>155030.70079999999</v>
          </cell>
          <cell r="AY250">
            <v>154944.79459999999</v>
          </cell>
          <cell r="AZ250">
            <v>155016.30129999999</v>
          </cell>
          <cell r="BD250">
            <v>3.3000000000000002E-2</v>
          </cell>
          <cell r="BE250">
            <v>6.7088999999999732E-2</v>
          </cell>
          <cell r="BF250">
            <v>0.10230293699999971</v>
          </cell>
          <cell r="BG250">
            <v>0.14088353979499968</v>
          </cell>
          <cell r="BH250">
            <v>0.18195534722761963</v>
          </cell>
          <cell r="BI250">
            <v>0.21859596299167583</v>
          </cell>
          <cell r="BJ250">
            <v>0.25637243784441766</v>
          </cell>
          <cell r="BK250">
            <v>0.29783272829328333</v>
          </cell>
          <cell r="BL250">
            <v>0.3445547065118415</v>
          </cell>
          <cell r="BM250">
            <v>0.39295867594626777</v>
          </cell>
          <cell r="BN250">
            <v>0</v>
          </cell>
          <cell r="BO250">
            <v>5114.5367955000011</v>
          </cell>
          <cell r="BP250">
            <v>10403.217768527058</v>
          </cell>
          <cell r="BQ250">
            <v>15852.167989523627</v>
          </cell>
          <cell r="BR250">
            <v>21842.385744411196</v>
          </cell>
          <cell r="BS250">
            <v>28208.664995005209</v>
          </cell>
          <cell r="BT250">
            <v>33870.306586134415</v>
          </cell>
          <cell r="BU250">
            <v>39741.90706990577</v>
          </cell>
          <cell r="BV250">
            <v>0</v>
          </cell>
          <cell r="BW250">
            <v>0</v>
          </cell>
          <cell r="BX250">
            <v>0</v>
          </cell>
          <cell r="BY250">
            <v>248295.57</v>
          </cell>
          <cell r="BZ250">
            <v>160100.50029550001</v>
          </cell>
          <cell r="CA250">
            <v>165469.14166852704</v>
          </cell>
          <cell r="CB250">
            <v>170805.37318952361</v>
          </cell>
          <cell r="CC250">
            <v>176880.97844441122</v>
          </cell>
          <cell r="CD250">
            <v>183239.3657950052</v>
          </cell>
          <cell r="CE250">
            <v>188815.10118613442</v>
          </cell>
          <cell r="CF250">
            <v>194758.20836990577</v>
          </cell>
          <cell r="CG250">
            <v>0</v>
          </cell>
          <cell r="CH250">
            <v>0</v>
          </cell>
          <cell r="CI250">
            <v>0</v>
          </cell>
          <cell r="CK250">
            <v>0</v>
          </cell>
          <cell r="CL250">
            <v>0</v>
          </cell>
          <cell r="CM250">
            <v>0</v>
          </cell>
          <cell r="CN250">
            <v>0</v>
          </cell>
          <cell r="CO250">
            <v>0</v>
          </cell>
          <cell r="CP250">
            <v>0</v>
          </cell>
          <cell r="CQ250">
            <v>0</v>
          </cell>
          <cell r="CR250">
            <v>0</v>
          </cell>
          <cell r="CS250">
            <v>0</v>
          </cell>
          <cell r="CT250">
            <v>0</v>
          </cell>
          <cell r="CU250">
            <v>0</v>
          </cell>
          <cell r="CW250">
            <v>0</v>
          </cell>
          <cell r="CX250">
            <v>0</v>
          </cell>
          <cell r="CY250">
            <v>0</v>
          </cell>
          <cell r="CZ250">
            <v>0</v>
          </cell>
          <cell r="DA250">
            <v>0</v>
          </cell>
          <cell r="DB250">
            <v>0</v>
          </cell>
          <cell r="DC250">
            <v>0</v>
          </cell>
          <cell r="DD250">
            <v>0</v>
          </cell>
          <cell r="DE250">
            <v>0</v>
          </cell>
          <cell r="DF250">
            <v>0</v>
          </cell>
          <cell r="DG250">
            <v>0</v>
          </cell>
          <cell r="DI250">
            <v>248295.57</v>
          </cell>
          <cell r="DJ250">
            <v>160100.50029550001</v>
          </cell>
          <cell r="DK250">
            <v>165469.14166852704</v>
          </cell>
          <cell r="DL250">
            <v>170805.37318952361</v>
          </cell>
          <cell r="DM250">
            <v>176880.97844441122</v>
          </cell>
          <cell r="DN250">
            <v>183239.3657950052</v>
          </cell>
          <cell r="DO250">
            <v>188815.10118613442</v>
          </cell>
          <cell r="DP250">
            <v>194758.20836990577</v>
          </cell>
          <cell r="DQ250">
            <v>0</v>
          </cell>
          <cell r="DR250">
            <v>0</v>
          </cell>
          <cell r="DS250">
            <v>0</v>
          </cell>
          <cell r="DU250" t="str">
            <v>MCC 0229CEC00011</v>
          </cell>
          <cell r="DV250">
            <v>0</v>
          </cell>
          <cell r="DW250">
            <v>0</v>
          </cell>
          <cell r="DX250">
            <v>1</v>
          </cell>
          <cell r="DY250">
            <v>1085035.4820000001</v>
          </cell>
          <cell r="DZ250">
            <v>1240068.6689490073</v>
          </cell>
          <cell r="EB250">
            <v>1240068.6689490073</v>
          </cell>
          <cell r="EC250" t="str">
            <v>Def</v>
          </cell>
          <cell r="ED250" t="str">
            <v>nonDC</v>
          </cell>
        </row>
        <row r="251">
          <cell r="D251" t="str">
            <v>PC2210204</v>
          </cell>
          <cell r="E251" t="str">
            <v>Town Centre Revitalisation</v>
          </cell>
          <cell r="F251" t="str">
            <v>Auckland Council</v>
          </cell>
          <cell r="G251" t="str">
            <v>Economic development department</v>
          </cell>
          <cell r="H251" t="str">
            <v>E430505</v>
          </cell>
          <cell r="I251" t="str">
            <v>Business area planning</v>
          </cell>
          <cell r="J251" t="str">
            <v>Economic development</v>
          </cell>
          <cell r="K251" t="str">
            <v>Local economic development</v>
          </cell>
          <cell r="L251" t="str">
            <v>Local street environment and town centres</v>
          </cell>
          <cell r="M251" t="str">
            <v>Local activities</v>
          </cell>
          <cell r="N251" t="str">
            <v>Local economic development</v>
          </cell>
          <cell r="O251" t="str">
            <v>Local street environment and town centres</v>
          </cell>
          <cell r="P251" t="str">
            <v>Economic development</v>
          </cell>
          <cell r="Q251" t="str">
            <v>Local economic development</v>
          </cell>
          <cell r="R251" t="str">
            <v>Local street environment and town centres</v>
          </cell>
          <cell r="S251" t="str">
            <v>A1321205</v>
          </cell>
          <cell r="T251" t="str">
            <v>A1321205</v>
          </cell>
          <cell r="U251" t="str">
            <v>Local street environment and town centres</v>
          </cell>
          <cell r="V251" t="str">
            <v>L210</v>
          </cell>
          <cell r="W251" t="str">
            <v>Other (Unallocated)</v>
          </cell>
          <cell r="X251" t="str">
            <v>PL40810</v>
          </cell>
          <cell r="Y251" t="str">
            <v>Expense</v>
          </cell>
          <cell r="Z251">
            <v>20100701</v>
          </cell>
          <cell r="AA251">
            <v>20190630</v>
          </cell>
          <cell r="AB251">
            <v>1</v>
          </cell>
          <cell r="AC251" t="str">
            <v>Programme</v>
          </cell>
          <cell r="AD251">
            <v>0</v>
          </cell>
          <cell r="AE251">
            <v>0</v>
          </cell>
          <cell r="AF251">
            <v>0</v>
          </cell>
          <cell r="AG251">
            <v>1</v>
          </cell>
          <cell r="AH251">
            <v>20</v>
          </cell>
          <cell r="AI251" t="str">
            <v>Street Environment and Town Centres</v>
          </cell>
          <cell r="AJ251" t="str">
            <v>Buildings (Capex)</v>
          </cell>
          <cell r="AK251">
            <v>75</v>
          </cell>
          <cell r="AM251">
            <v>1</v>
          </cell>
          <cell r="AS251">
            <v>1553491.62</v>
          </cell>
          <cell r="AT251">
            <v>862858.92599999998</v>
          </cell>
          <cell r="AU251">
            <v>1083460.6159999999</v>
          </cell>
          <cell r="AV251">
            <v>1082673.03</v>
          </cell>
          <cell r="AW251">
            <v>1083269.6610000001</v>
          </cell>
          <cell r="AX251">
            <v>1083214.5090000001</v>
          </cell>
          <cell r="AY251">
            <v>1082614.2749999999</v>
          </cell>
          <cell r="AZ251">
            <v>1083113.889</v>
          </cell>
          <cell r="BD251">
            <v>3.1E-2</v>
          </cell>
          <cell r="BE251">
            <v>6.1930000000000041E-2</v>
          </cell>
          <cell r="BF251">
            <v>9.3787900000000146E-2</v>
          </cell>
          <cell r="BG251">
            <v>0.12878911280000027</v>
          </cell>
          <cell r="BH251">
            <v>0.16491036440960039</v>
          </cell>
          <cell r="BI251">
            <v>0.19869276497747879</v>
          </cell>
          <cell r="BJ251">
            <v>0.23225616239684821</v>
          </cell>
          <cell r="BK251">
            <v>0.27045610343115034</v>
          </cell>
          <cell r="BL251">
            <v>0.31238115484437823</v>
          </cell>
          <cell r="BM251">
            <v>0.35568973295424255</v>
          </cell>
          <cell r="BN251">
            <v>0</v>
          </cell>
          <cell r="BO251">
            <v>26748.626705999999</v>
          </cell>
          <cell r="BP251">
            <v>67098.715948880039</v>
          </cell>
          <cell r="BQ251">
            <v>101541.62987033716</v>
          </cell>
          <cell r="BR251">
            <v>139513.33856334706</v>
          </cell>
          <cell r="BS251">
            <v>178633.29941295637</v>
          </cell>
          <cell r="BT251">
            <v>215107.62370383856</v>
          </cell>
          <cell r="BU251">
            <v>251559.87529786583</v>
          </cell>
          <cell r="BV251">
            <v>0</v>
          </cell>
          <cell r="BW251">
            <v>0</v>
          </cell>
          <cell r="BX251">
            <v>0</v>
          </cell>
          <cell r="BY251">
            <v>1553491.62</v>
          </cell>
          <cell r="BZ251">
            <v>889607.55270599993</v>
          </cell>
          <cell r="CA251">
            <v>1150559.3319488799</v>
          </cell>
          <cell r="CB251">
            <v>1184214.6598703372</v>
          </cell>
          <cell r="CC251">
            <v>1222782.9995633471</v>
          </cell>
          <cell r="CD251">
            <v>1261847.8084129565</v>
          </cell>
          <cell r="CE251">
            <v>1297721.8987038385</v>
          </cell>
          <cell r="CF251">
            <v>1334673.7642978658</v>
          </cell>
          <cell r="CG251">
            <v>0</v>
          </cell>
          <cell r="CH251">
            <v>0</v>
          </cell>
          <cell r="CI251">
            <v>0</v>
          </cell>
          <cell r="CK251">
            <v>0</v>
          </cell>
          <cell r="CL251">
            <v>0</v>
          </cell>
          <cell r="CM251">
            <v>0</v>
          </cell>
          <cell r="CN251">
            <v>0</v>
          </cell>
          <cell r="CO251">
            <v>0</v>
          </cell>
          <cell r="CP251">
            <v>0</v>
          </cell>
          <cell r="CQ251">
            <v>0</v>
          </cell>
          <cell r="CR251">
            <v>0</v>
          </cell>
          <cell r="CS251">
            <v>0</v>
          </cell>
          <cell r="CT251">
            <v>0</v>
          </cell>
          <cell r="CU251">
            <v>0</v>
          </cell>
          <cell r="CW251">
            <v>0</v>
          </cell>
          <cell r="CX251">
            <v>0</v>
          </cell>
          <cell r="CY251">
            <v>0</v>
          </cell>
          <cell r="CZ251">
            <v>0</v>
          </cell>
          <cell r="DA251">
            <v>0</v>
          </cell>
          <cell r="DB251">
            <v>0</v>
          </cell>
          <cell r="DC251">
            <v>0</v>
          </cell>
          <cell r="DD251">
            <v>0</v>
          </cell>
          <cell r="DE251">
            <v>0</v>
          </cell>
          <cell r="DF251">
            <v>0</v>
          </cell>
          <cell r="DG251">
            <v>0</v>
          </cell>
          <cell r="DI251">
            <v>1553491.62</v>
          </cell>
          <cell r="DJ251">
            <v>889607.55270599993</v>
          </cell>
          <cell r="DK251">
            <v>1150559.3319488799</v>
          </cell>
          <cell r="DL251">
            <v>1184214.6598703372</v>
          </cell>
          <cell r="DM251">
            <v>1222782.9995633471</v>
          </cell>
          <cell r="DN251">
            <v>1261847.8084129565</v>
          </cell>
          <cell r="DO251">
            <v>1297721.8987038385</v>
          </cell>
          <cell r="DP251">
            <v>1334673.7642978658</v>
          </cell>
          <cell r="DQ251">
            <v>0</v>
          </cell>
          <cell r="DR251">
            <v>0</v>
          </cell>
          <cell r="DS251">
            <v>0</v>
          </cell>
          <cell r="DU251" t="str">
            <v>MCC 0229CEC00018</v>
          </cell>
          <cell r="DV251">
            <v>0</v>
          </cell>
          <cell r="DW251">
            <v>0</v>
          </cell>
          <cell r="DX251">
            <v>2</v>
          </cell>
          <cell r="DY251">
            <v>7361204.9060000014</v>
          </cell>
          <cell r="DZ251">
            <v>8341408.0155032258</v>
          </cell>
          <cell r="EB251">
            <v>8341408.0155032258</v>
          </cell>
          <cell r="EC251" t="str">
            <v>Def</v>
          </cell>
          <cell r="ED251" t="str">
            <v>TBC</v>
          </cell>
        </row>
        <row r="252">
          <cell r="D252" t="str">
            <v>PC3200554</v>
          </cell>
          <cell r="E252" t="str">
            <v>Tamaki innovation precinct</v>
          </cell>
          <cell r="F252" t="str">
            <v>Auckland Council</v>
          </cell>
          <cell r="G252" t="str">
            <v>Economic development department</v>
          </cell>
          <cell r="H252" t="str">
            <v>E430505</v>
          </cell>
          <cell r="I252" t="str">
            <v>Business area planning</v>
          </cell>
          <cell r="J252" t="str">
            <v>Economic development</v>
          </cell>
          <cell r="K252" t="str">
            <v>Regional economic strategy and initiatives</v>
          </cell>
          <cell r="L252" t="str">
            <v>Economic strategy and initiatives</v>
          </cell>
          <cell r="M252" t="str">
            <v>Economic development</v>
          </cell>
          <cell r="N252" t="str">
            <v>Regional economic strategy and initiatives</v>
          </cell>
          <cell r="O252" t="str">
            <v>Economic strategy and initiatives</v>
          </cell>
          <cell r="P252" t="str">
            <v>Economic development</v>
          </cell>
          <cell r="Q252" t="str">
            <v>Regional economic strategy and initiatives</v>
          </cell>
          <cell r="R252" t="str">
            <v>Economic strategy and initiatives</v>
          </cell>
          <cell r="S252" t="str">
            <v>A1311305</v>
          </cell>
          <cell r="T252" t="str">
            <v>A1311305</v>
          </cell>
          <cell r="U252" t="str">
            <v>Business precinct planning and development</v>
          </cell>
          <cell r="V252" t="str">
            <v>L050</v>
          </cell>
          <cell r="W252" t="str">
            <v>Regional</v>
          </cell>
          <cell r="X252" t="str">
            <v>PL40810</v>
          </cell>
          <cell r="Y252" t="str">
            <v>Expense</v>
          </cell>
          <cell r="Z252">
            <v>20130701</v>
          </cell>
          <cell r="AA252">
            <v>20180630</v>
          </cell>
          <cell r="AB252">
            <v>1</v>
          </cell>
          <cell r="AC252" t="str">
            <v>Programme</v>
          </cell>
          <cell r="AD252">
            <v>1</v>
          </cell>
          <cell r="AE252">
            <v>0</v>
          </cell>
          <cell r="AF252">
            <v>0</v>
          </cell>
          <cell r="AG252">
            <v>0</v>
          </cell>
          <cell r="AH252">
            <v>27</v>
          </cell>
          <cell r="AI252" t="str">
            <v>No AMP</v>
          </cell>
          <cell r="AJ252" t="str">
            <v>Buildings (Capex)</v>
          </cell>
          <cell r="AK252">
            <v>75</v>
          </cell>
          <cell r="AM252">
            <v>1</v>
          </cell>
          <cell r="AU252">
            <v>4000000</v>
          </cell>
          <cell r="AV252">
            <v>4000000</v>
          </cell>
          <cell r="AX252">
            <v>8500000</v>
          </cell>
          <cell r="AY252">
            <v>8500000</v>
          </cell>
          <cell r="BD252">
            <v>3.1E-2</v>
          </cell>
          <cell r="BE252">
            <v>6.1930000000000041E-2</v>
          </cell>
          <cell r="BF252">
            <v>9.3787900000000146E-2</v>
          </cell>
          <cell r="BG252">
            <v>0.12878911280000027</v>
          </cell>
          <cell r="BH252">
            <v>0.16491036440960039</v>
          </cell>
          <cell r="BI252">
            <v>0.19869276497747879</v>
          </cell>
          <cell r="BJ252">
            <v>0.23225616239684821</v>
          </cell>
          <cell r="BK252">
            <v>0.27045610343115034</v>
          </cell>
          <cell r="BL252">
            <v>0.31238115484437823</v>
          </cell>
          <cell r="BM252">
            <v>0.35568973295424255</v>
          </cell>
          <cell r="BN252">
            <v>0</v>
          </cell>
          <cell r="BO252">
            <v>0</v>
          </cell>
          <cell r="BP252">
            <v>247720.00000000017</v>
          </cell>
          <cell r="BQ252">
            <v>375151.60000000056</v>
          </cell>
          <cell r="BR252">
            <v>0</v>
          </cell>
          <cell r="BS252">
            <v>1401738.0974816033</v>
          </cell>
          <cell r="BT252">
            <v>1688888.5023085696</v>
          </cell>
          <cell r="BU252">
            <v>0</v>
          </cell>
          <cell r="BV252">
            <v>0</v>
          </cell>
          <cell r="BW252">
            <v>0</v>
          </cell>
          <cell r="BX252">
            <v>0</v>
          </cell>
          <cell r="BY252">
            <v>0</v>
          </cell>
          <cell r="BZ252">
            <v>0</v>
          </cell>
          <cell r="CA252">
            <v>4247720</v>
          </cell>
          <cell r="CB252">
            <v>4375151.6000000006</v>
          </cell>
          <cell r="CC252">
            <v>0</v>
          </cell>
          <cell r="CD252">
            <v>9901738.0974816028</v>
          </cell>
          <cell r="CE252">
            <v>10188888.50230857</v>
          </cell>
          <cell r="CF252">
            <v>0</v>
          </cell>
          <cell r="CG252">
            <v>0</v>
          </cell>
          <cell r="CH252">
            <v>0</v>
          </cell>
          <cell r="CI252">
            <v>0</v>
          </cell>
          <cell r="CK252">
            <v>0</v>
          </cell>
          <cell r="CL252">
            <v>0</v>
          </cell>
          <cell r="CM252">
            <v>4247720</v>
          </cell>
          <cell r="CN252">
            <v>4375151.6000000006</v>
          </cell>
          <cell r="CO252">
            <v>0</v>
          </cell>
          <cell r="CP252">
            <v>9901738.0974816028</v>
          </cell>
          <cell r="CQ252">
            <v>10188888.50230857</v>
          </cell>
          <cell r="CR252">
            <v>0</v>
          </cell>
          <cell r="CS252">
            <v>0</v>
          </cell>
          <cell r="CT252">
            <v>0</v>
          </cell>
          <cell r="CU252">
            <v>0</v>
          </cell>
          <cell r="CW252">
            <v>0</v>
          </cell>
          <cell r="CX252">
            <v>0</v>
          </cell>
          <cell r="CY252">
            <v>0</v>
          </cell>
          <cell r="CZ252">
            <v>0</v>
          </cell>
          <cell r="DA252">
            <v>0</v>
          </cell>
          <cell r="DB252">
            <v>0</v>
          </cell>
          <cell r="DC252">
            <v>0</v>
          </cell>
          <cell r="DD252">
            <v>0</v>
          </cell>
          <cell r="DE252">
            <v>0</v>
          </cell>
          <cell r="DF252">
            <v>0</v>
          </cell>
          <cell r="DG252">
            <v>0</v>
          </cell>
          <cell r="DI252">
            <v>0</v>
          </cell>
          <cell r="DJ252">
            <v>0</v>
          </cell>
          <cell r="DK252">
            <v>0</v>
          </cell>
          <cell r="DL252">
            <v>0</v>
          </cell>
          <cell r="DM252">
            <v>0</v>
          </cell>
          <cell r="DN252">
            <v>0</v>
          </cell>
          <cell r="DO252">
            <v>0</v>
          </cell>
          <cell r="DP252">
            <v>0</v>
          </cell>
          <cell r="DQ252">
            <v>0</v>
          </cell>
          <cell r="DR252">
            <v>0</v>
          </cell>
          <cell r="DS252">
            <v>0</v>
          </cell>
          <cell r="DU252" t="e">
            <v>#N/A</v>
          </cell>
          <cell r="DV252">
            <v>0</v>
          </cell>
          <cell r="DW252">
            <v>0</v>
          </cell>
          <cell r="DX252">
            <v>1</v>
          </cell>
          <cell r="DY252">
            <v>25000000</v>
          </cell>
          <cell r="DZ252">
            <v>28713498.199790172</v>
          </cell>
          <cell r="EB252">
            <v>28713498.199790172</v>
          </cell>
          <cell r="EC252" t="str">
            <v>Def</v>
          </cell>
          <cell r="ED252" t="str">
            <v>nonDC</v>
          </cell>
        </row>
        <row r="253">
          <cell r="D253" t="str">
            <v>PC3200398</v>
          </cell>
          <cell r="E253" t="str">
            <v>Matakana Village Upgrade Design and Consultation</v>
          </cell>
          <cell r="F253" t="str">
            <v>Auckland Council</v>
          </cell>
          <cell r="G253" t="str">
            <v>Environmental strategy and policy department</v>
          </cell>
          <cell r="H253" t="str">
            <v>E402005</v>
          </cell>
          <cell r="I253" t="str">
            <v>Environmental strategy and policy management</v>
          </cell>
          <cell r="J253" t="str">
            <v>Economic development</v>
          </cell>
          <cell r="K253" t="str">
            <v>Local economic development</v>
          </cell>
          <cell r="L253" t="str">
            <v>Local street environment and town centres</v>
          </cell>
          <cell r="M253" t="str">
            <v>Local activities</v>
          </cell>
          <cell r="N253" t="str">
            <v>Local economic development</v>
          </cell>
          <cell r="O253" t="str">
            <v>Local street environment and town centres</v>
          </cell>
          <cell r="P253" t="str">
            <v>Economic development</v>
          </cell>
          <cell r="Q253" t="str">
            <v>Local economic development</v>
          </cell>
          <cell r="R253" t="str">
            <v>Local street environment and town centres</v>
          </cell>
          <cell r="S253" t="str">
            <v>A1321205</v>
          </cell>
          <cell r="T253" t="str">
            <v>A1321205</v>
          </cell>
          <cell r="U253" t="str">
            <v>Local street environment and town centres</v>
          </cell>
          <cell r="V253" t="str">
            <v>L175</v>
          </cell>
          <cell r="W253" t="str">
            <v>Rodney</v>
          </cell>
          <cell r="X253" t="str">
            <v>FY12 - Only</v>
          </cell>
          <cell r="Y253" t="str">
            <v>Expense</v>
          </cell>
          <cell r="Z253">
            <v>20100701</v>
          </cell>
          <cell r="AA253">
            <v>20120630</v>
          </cell>
          <cell r="AB253">
            <v>2</v>
          </cell>
          <cell r="AC253" t="str">
            <v>Discrete</v>
          </cell>
          <cell r="AD253">
            <v>0</v>
          </cell>
          <cell r="AE253">
            <v>0</v>
          </cell>
          <cell r="AF253">
            <v>1</v>
          </cell>
          <cell r="AG253">
            <v>0</v>
          </cell>
          <cell r="AH253">
            <v>20</v>
          </cell>
          <cell r="AI253" t="str">
            <v>Street Environment and Town Centres</v>
          </cell>
          <cell r="AJ253" t="str">
            <v>Road base</v>
          </cell>
          <cell r="AK253">
            <v>0</v>
          </cell>
          <cell r="AM253">
            <v>1</v>
          </cell>
          <cell r="AS253">
            <v>83489</v>
          </cell>
          <cell r="BD253">
            <v>3.9E-2</v>
          </cell>
          <cell r="BE253">
            <v>7.4325999999999892E-2</v>
          </cell>
          <cell r="BF253">
            <v>0.10440712799999985</v>
          </cell>
          <cell r="BG253">
            <v>0.13643493471199974</v>
          </cell>
          <cell r="BH253">
            <v>0.17166441768807172</v>
          </cell>
          <cell r="BI253">
            <v>0.2103293434717779</v>
          </cell>
          <cell r="BJ253">
            <v>0.25269087049328998</v>
          </cell>
          <cell r="BK253">
            <v>0.29904043270154168</v>
          </cell>
          <cell r="BL253">
            <v>0.35100205000960338</v>
          </cell>
          <cell r="BM253">
            <v>0.40504213200998751</v>
          </cell>
          <cell r="BN253">
            <v>0</v>
          </cell>
          <cell r="BO253">
            <v>0</v>
          </cell>
          <cell r="BP253">
            <v>0</v>
          </cell>
          <cell r="BQ253">
            <v>0</v>
          </cell>
          <cell r="BR253">
            <v>0</v>
          </cell>
          <cell r="BS253">
            <v>0</v>
          </cell>
          <cell r="BT253">
            <v>0</v>
          </cell>
          <cell r="BU253">
            <v>0</v>
          </cell>
          <cell r="BV253">
            <v>0</v>
          </cell>
          <cell r="BW253">
            <v>0</v>
          </cell>
          <cell r="BX253">
            <v>0</v>
          </cell>
          <cell r="BY253">
            <v>83489</v>
          </cell>
          <cell r="BZ253">
            <v>0</v>
          </cell>
          <cell r="CA253">
            <v>0</v>
          </cell>
          <cell r="CB253">
            <v>0</v>
          </cell>
          <cell r="CC253">
            <v>0</v>
          </cell>
          <cell r="CD253">
            <v>0</v>
          </cell>
          <cell r="CE253">
            <v>0</v>
          </cell>
          <cell r="CF253">
            <v>0</v>
          </cell>
          <cell r="CG253">
            <v>0</v>
          </cell>
          <cell r="CH253">
            <v>0</v>
          </cell>
          <cell r="CI253">
            <v>0</v>
          </cell>
          <cell r="CK253">
            <v>0</v>
          </cell>
          <cell r="CL253">
            <v>0</v>
          </cell>
          <cell r="CM253">
            <v>0</v>
          </cell>
          <cell r="CN253">
            <v>0</v>
          </cell>
          <cell r="CO253">
            <v>0</v>
          </cell>
          <cell r="CP253">
            <v>0</v>
          </cell>
          <cell r="CQ253">
            <v>0</v>
          </cell>
          <cell r="CR253">
            <v>0</v>
          </cell>
          <cell r="CS253">
            <v>0</v>
          </cell>
          <cell r="CT253">
            <v>0</v>
          </cell>
          <cell r="CU253">
            <v>0</v>
          </cell>
          <cell r="CW253">
            <v>83489</v>
          </cell>
          <cell r="CX253">
            <v>0</v>
          </cell>
          <cell r="CY253">
            <v>0</v>
          </cell>
          <cell r="CZ253">
            <v>0</v>
          </cell>
          <cell r="DA253">
            <v>0</v>
          </cell>
          <cell r="DB253">
            <v>0</v>
          </cell>
          <cell r="DC253">
            <v>0</v>
          </cell>
          <cell r="DD253">
            <v>0</v>
          </cell>
          <cell r="DE253">
            <v>0</v>
          </cell>
          <cell r="DF253">
            <v>0</v>
          </cell>
          <cell r="DG253">
            <v>0</v>
          </cell>
          <cell r="DI253">
            <v>0</v>
          </cell>
          <cell r="DJ253">
            <v>0</v>
          </cell>
          <cell r="DK253">
            <v>0</v>
          </cell>
          <cell r="DL253">
            <v>0</v>
          </cell>
          <cell r="DM253">
            <v>0</v>
          </cell>
          <cell r="DN253">
            <v>0</v>
          </cell>
          <cell r="DO253">
            <v>0</v>
          </cell>
          <cell r="DP253">
            <v>0</v>
          </cell>
          <cell r="DQ253">
            <v>0</v>
          </cell>
          <cell r="DR253">
            <v>0</v>
          </cell>
          <cell r="DS253">
            <v>0</v>
          </cell>
          <cell r="DU253" t="str">
            <v>RDC 414291</v>
          </cell>
          <cell r="DV253">
            <v>0</v>
          </cell>
          <cell r="DW253">
            <v>0</v>
          </cell>
          <cell r="DX253">
            <v>1</v>
          </cell>
          <cell r="DY253">
            <v>0</v>
          </cell>
          <cell r="DZ253">
            <v>0</v>
          </cell>
          <cell r="EB253">
            <v>0</v>
          </cell>
          <cell r="EC253" t="str">
            <v>Def</v>
          </cell>
          <cell r="ED253" t="str">
            <v>TBC</v>
          </cell>
        </row>
        <row r="254">
          <cell r="D254" t="str">
            <v>PC3200531</v>
          </cell>
          <cell r="E254" t="str">
            <v>Built Heritage Protection Fund</v>
          </cell>
          <cell r="F254" t="str">
            <v>Auckland Council</v>
          </cell>
          <cell r="G254" t="str">
            <v>Environmental strategy and policy department</v>
          </cell>
          <cell r="H254" t="str">
            <v>E402510</v>
          </cell>
          <cell r="I254" t="str">
            <v>Built and Cultural Heritage policy</v>
          </cell>
          <cell r="J254" t="str">
            <v>Built and natural environment</v>
          </cell>
          <cell r="K254" t="str">
            <v>Environment and heritage protection</v>
          </cell>
          <cell r="L254" t="str">
            <v>Cultural and built heritage protection</v>
          </cell>
          <cell r="M254" t="str">
            <v>Built and natural environment</v>
          </cell>
          <cell r="N254" t="str">
            <v>Environment and heritage protection</v>
          </cell>
          <cell r="O254" t="str">
            <v>Cultural and built heritage protection</v>
          </cell>
          <cell r="P254" t="str">
            <v>Built and natural environment</v>
          </cell>
          <cell r="Q254" t="str">
            <v>Environment and heritage protection</v>
          </cell>
          <cell r="R254" t="str">
            <v>Cultural and built heritage protection</v>
          </cell>
          <cell r="S254" t="str">
            <v>A1571105</v>
          </cell>
          <cell r="T254" t="str">
            <v>A1571105</v>
          </cell>
          <cell r="U254" t="str">
            <v>Cultural and built heritage protection</v>
          </cell>
          <cell r="V254" t="str">
            <v>L050</v>
          </cell>
          <cell r="W254" t="str">
            <v>Regional</v>
          </cell>
          <cell r="X254" t="str">
            <v>PL40810</v>
          </cell>
          <cell r="Y254" t="str">
            <v>Expense</v>
          </cell>
          <cell r="Z254">
            <v>20110701</v>
          </cell>
          <cell r="AA254">
            <v>20190630</v>
          </cell>
          <cell r="AB254">
            <v>1</v>
          </cell>
          <cell r="AC254" t="str">
            <v>Programme</v>
          </cell>
          <cell r="AD254">
            <v>1</v>
          </cell>
          <cell r="AE254">
            <v>0</v>
          </cell>
          <cell r="AF254">
            <v>0</v>
          </cell>
          <cell r="AG254">
            <v>0</v>
          </cell>
          <cell r="AH254">
            <v>3</v>
          </cell>
          <cell r="AI254" t="str">
            <v>Corporate Property</v>
          </cell>
          <cell r="AJ254" t="str">
            <v>Buildings (Capex)</v>
          </cell>
          <cell r="AK254">
            <v>75</v>
          </cell>
          <cell r="AM254">
            <v>1</v>
          </cell>
          <cell r="AS254">
            <v>10339536.92</v>
          </cell>
          <cell r="AT254">
            <v>4660463.0789999999</v>
          </cell>
          <cell r="AU254">
            <v>3000078.5040000002</v>
          </cell>
          <cell r="AV254">
            <v>3001135.844</v>
          </cell>
          <cell r="AW254">
            <v>2999589.3429999999</v>
          </cell>
          <cell r="AX254">
            <v>3000395.4950000001</v>
          </cell>
          <cell r="AY254">
            <v>3000478.9780000001</v>
          </cell>
          <cell r="AZ254">
            <v>3000757.6710000001</v>
          </cell>
          <cell r="BD254">
            <v>3.1E-2</v>
          </cell>
          <cell r="BE254">
            <v>6.1930000000000041E-2</v>
          </cell>
          <cell r="BF254">
            <v>9.3787900000000146E-2</v>
          </cell>
          <cell r="BG254">
            <v>0.12878911280000027</v>
          </cell>
          <cell r="BH254">
            <v>0.16491036440960039</v>
          </cell>
          <cell r="BI254">
            <v>0.19869276497747879</v>
          </cell>
          <cell r="BJ254">
            <v>0.23225616239684821</v>
          </cell>
          <cell r="BK254">
            <v>0.27045610343115034</v>
          </cell>
          <cell r="BL254">
            <v>0.31238115484437823</v>
          </cell>
          <cell r="BM254">
            <v>0.35568973295424255</v>
          </cell>
          <cell r="BN254">
            <v>0</v>
          </cell>
          <cell r="BO254">
            <v>144474.355449</v>
          </cell>
          <cell r="BP254">
            <v>185794.86175272014</v>
          </cell>
          <cell r="BQ254">
            <v>281470.22842348804</v>
          </cell>
          <cell r="BR254">
            <v>386314.45024930569</v>
          </cell>
          <cell r="BS254">
            <v>494796.31445337337</v>
          </cell>
          <cell r="BT254">
            <v>596173.46439561981</v>
          </cell>
          <cell r="BU254">
            <v>696944.460949364</v>
          </cell>
          <cell r="BV254">
            <v>0</v>
          </cell>
          <cell r="BW254">
            <v>0</v>
          </cell>
          <cell r="BX254">
            <v>0</v>
          </cell>
          <cell r="BY254">
            <v>10339536.92</v>
          </cell>
          <cell r="BZ254">
            <v>4804937.4344490003</v>
          </cell>
          <cell r="CA254">
            <v>3185873.3657527203</v>
          </cell>
          <cell r="CB254">
            <v>3282606.0724234879</v>
          </cell>
          <cell r="CC254">
            <v>3385903.7932493053</v>
          </cell>
          <cell r="CD254">
            <v>3495191.8094533733</v>
          </cell>
          <cell r="CE254">
            <v>3596652.44239562</v>
          </cell>
          <cell r="CF254">
            <v>3697702.1319493642</v>
          </cell>
          <cell r="CG254">
            <v>0</v>
          </cell>
          <cell r="CH254">
            <v>0</v>
          </cell>
          <cell r="CI254">
            <v>0</v>
          </cell>
          <cell r="CK254">
            <v>10339536.92</v>
          </cell>
          <cell r="CL254">
            <v>4804937.4344490003</v>
          </cell>
          <cell r="CM254">
            <v>3185873.3657527203</v>
          </cell>
          <cell r="CN254">
            <v>3282606.0724234879</v>
          </cell>
          <cell r="CO254">
            <v>3385903.7932493053</v>
          </cell>
          <cell r="CP254">
            <v>3495191.8094533733</v>
          </cell>
          <cell r="CQ254">
            <v>3596652.44239562</v>
          </cell>
          <cell r="CR254">
            <v>3697702.1319493642</v>
          </cell>
          <cell r="CS254">
            <v>0</v>
          </cell>
          <cell r="CT254">
            <v>0</v>
          </cell>
          <cell r="CU254">
            <v>0</v>
          </cell>
          <cell r="CW254">
            <v>0</v>
          </cell>
          <cell r="CX254">
            <v>0</v>
          </cell>
          <cell r="CY254">
            <v>0</v>
          </cell>
          <cell r="CZ254">
            <v>0</v>
          </cell>
          <cell r="DA254">
            <v>0</v>
          </cell>
          <cell r="DB254">
            <v>0</v>
          </cell>
          <cell r="DC254">
            <v>0</v>
          </cell>
          <cell r="DD254">
            <v>0</v>
          </cell>
          <cell r="DE254">
            <v>0</v>
          </cell>
          <cell r="DF254">
            <v>0</v>
          </cell>
          <cell r="DG254">
            <v>0</v>
          </cell>
          <cell r="DI254">
            <v>0</v>
          </cell>
          <cell r="DJ254">
            <v>0</v>
          </cell>
          <cell r="DK254">
            <v>0</v>
          </cell>
          <cell r="DL254">
            <v>0</v>
          </cell>
          <cell r="DM254">
            <v>0</v>
          </cell>
          <cell r="DN254">
            <v>0</v>
          </cell>
          <cell r="DO254">
            <v>0</v>
          </cell>
          <cell r="DP254">
            <v>0</v>
          </cell>
          <cell r="DQ254">
            <v>0</v>
          </cell>
          <cell r="DR254">
            <v>0</v>
          </cell>
          <cell r="DS254">
            <v>0</v>
          </cell>
          <cell r="DU254" t="str">
            <v>none</v>
          </cell>
          <cell r="DV254">
            <v>0</v>
          </cell>
          <cell r="DW254">
            <v>1</v>
          </cell>
          <cell r="DX254">
            <v>1</v>
          </cell>
          <cell r="DY254">
            <v>22662898.914000001</v>
          </cell>
          <cell r="DZ254">
            <v>25448867.049672872</v>
          </cell>
          <cell r="EB254">
            <v>25448867.049672872</v>
          </cell>
          <cell r="EC254" t="str">
            <v>Def</v>
          </cell>
          <cell r="ED254" t="str">
            <v>nonDC</v>
          </cell>
        </row>
        <row r="255">
          <cell r="D255" t="str">
            <v>PC3200802</v>
          </cell>
          <cell r="E255" t="str">
            <v>Dune Restoration Rabbit Control</v>
          </cell>
          <cell r="F255" t="str">
            <v>Auckland Council</v>
          </cell>
          <cell r="G255" t="str">
            <v>Environmental strategy and policy department</v>
          </cell>
          <cell r="H255" t="str">
            <v>E402005</v>
          </cell>
          <cell r="I255" t="str">
            <v>Environmental strategy and policy management</v>
          </cell>
          <cell r="J255" t="str">
            <v>Built and natural environment</v>
          </cell>
          <cell r="K255" t="str">
            <v>Local built and natural environment</v>
          </cell>
          <cell r="L255" t="str">
            <v>Local environment and heritage protection</v>
          </cell>
          <cell r="M255" t="str">
            <v>Local activities</v>
          </cell>
          <cell r="N255" t="str">
            <v>Local built and natural environment</v>
          </cell>
          <cell r="O255" t="str">
            <v>Local environment and heritage protection</v>
          </cell>
          <cell r="P255" t="str">
            <v>Built and natural environment</v>
          </cell>
          <cell r="Q255" t="str">
            <v>Local built and natural environment</v>
          </cell>
          <cell r="R255" t="str">
            <v>Local environment and heritage protection</v>
          </cell>
          <cell r="S255" t="str">
            <v>A1531205</v>
          </cell>
          <cell r="T255" t="str">
            <v>A1531205</v>
          </cell>
          <cell r="U255" t="str">
            <v>Local environment and heritage protection</v>
          </cell>
          <cell r="V255" t="str">
            <v>L115</v>
          </cell>
          <cell r="W255" t="str">
            <v>Great Barrier</v>
          </cell>
          <cell r="X255" t="str">
            <v>PL40810</v>
          </cell>
          <cell r="Y255" t="str">
            <v>Expense</v>
          </cell>
          <cell r="Z255">
            <v>20120701</v>
          </cell>
          <cell r="AA255">
            <v>20220630</v>
          </cell>
          <cell r="AB255">
            <v>1</v>
          </cell>
          <cell r="AC255" t="str">
            <v>Programme</v>
          </cell>
          <cell r="AD255">
            <v>1</v>
          </cell>
          <cell r="AE255">
            <v>0</v>
          </cell>
          <cell r="AF255">
            <v>0</v>
          </cell>
          <cell r="AG255">
            <v>0</v>
          </cell>
          <cell r="AH255">
            <v>2</v>
          </cell>
          <cell r="AI255" t="str">
            <v>Local &amp; Sports Parks</v>
          </cell>
          <cell r="AJ255" t="str">
            <v>Structures parks</v>
          </cell>
          <cell r="AK255">
            <v>10</v>
          </cell>
          <cell r="AM255">
            <v>1</v>
          </cell>
          <cell r="AT255">
            <v>50000</v>
          </cell>
          <cell r="AU255">
            <v>50000</v>
          </cell>
          <cell r="AV255">
            <v>50000</v>
          </cell>
          <cell r="AW255">
            <v>50000</v>
          </cell>
          <cell r="AX255">
            <v>50000</v>
          </cell>
          <cell r="AY255">
            <v>50000</v>
          </cell>
          <cell r="AZ255">
            <v>50000</v>
          </cell>
          <cell r="BA255">
            <v>50000</v>
          </cell>
          <cell r="BB255">
            <v>50000</v>
          </cell>
          <cell r="BC255">
            <v>50000</v>
          </cell>
          <cell r="BD255">
            <v>3.1E-2</v>
          </cell>
          <cell r="BE255">
            <v>6.1930000000000041E-2</v>
          </cell>
          <cell r="BF255">
            <v>9.3787900000000146E-2</v>
          </cell>
          <cell r="BG255">
            <v>0.12878911280000027</v>
          </cell>
          <cell r="BH255">
            <v>0.16491036440960039</v>
          </cell>
          <cell r="BI255">
            <v>0.19869276497747879</v>
          </cell>
          <cell r="BJ255">
            <v>0.23225616239684821</v>
          </cell>
          <cell r="BK255">
            <v>0.27045610343115034</v>
          </cell>
          <cell r="BL255">
            <v>0.31238115484437823</v>
          </cell>
          <cell r="BM255">
            <v>0.35568973295424255</v>
          </cell>
          <cell r="BN255">
            <v>0</v>
          </cell>
          <cell r="BO255">
            <v>1550</v>
          </cell>
          <cell r="BP255">
            <v>3096.5000000000018</v>
          </cell>
          <cell r="BQ255">
            <v>4689.3950000000077</v>
          </cell>
          <cell r="BR255">
            <v>6439.4556400000138</v>
          </cell>
          <cell r="BS255">
            <v>8245.5182204800185</v>
          </cell>
          <cell r="BT255">
            <v>9934.63824887394</v>
          </cell>
          <cell r="BU255">
            <v>11612.80811984241</v>
          </cell>
          <cell r="BV255">
            <v>13522.805171557517</v>
          </cell>
          <cell r="BW255">
            <v>15619.057742218911</v>
          </cell>
          <cell r="BX255">
            <v>17784.486647712129</v>
          </cell>
          <cell r="BY255">
            <v>0</v>
          </cell>
          <cell r="BZ255">
            <v>51550</v>
          </cell>
          <cell r="CA255">
            <v>53096.5</v>
          </cell>
          <cell r="CB255">
            <v>54689.395000000004</v>
          </cell>
          <cell r="CC255">
            <v>56439.455640000015</v>
          </cell>
          <cell r="CD255">
            <v>58245.518220480022</v>
          </cell>
          <cell r="CE255">
            <v>59934.63824887394</v>
          </cell>
          <cell r="CF255">
            <v>61612.808119842412</v>
          </cell>
          <cell r="CG255">
            <v>63522.805171557513</v>
          </cell>
          <cell r="CH255">
            <v>65619.057742218909</v>
          </cell>
          <cell r="CI255">
            <v>67784.486647712125</v>
          </cell>
          <cell r="CK255">
            <v>0</v>
          </cell>
          <cell r="CL255">
            <v>51550</v>
          </cell>
          <cell r="CM255">
            <v>53096.5</v>
          </cell>
          <cell r="CN255">
            <v>54689.395000000004</v>
          </cell>
          <cell r="CO255">
            <v>56439.455640000015</v>
          </cell>
          <cell r="CP255">
            <v>58245.518220480022</v>
          </cell>
          <cell r="CQ255">
            <v>59934.63824887394</v>
          </cell>
          <cell r="CR255">
            <v>61612.808119842412</v>
          </cell>
          <cell r="CS255">
            <v>63522.805171557513</v>
          </cell>
          <cell r="CT255">
            <v>65619.057742218909</v>
          </cell>
          <cell r="CU255">
            <v>67784.486647712125</v>
          </cell>
          <cell r="CW255">
            <v>0</v>
          </cell>
          <cell r="CX255">
            <v>0</v>
          </cell>
          <cell r="CY255">
            <v>0</v>
          </cell>
          <cell r="CZ255">
            <v>0</v>
          </cell>
          <cell r="DA255">
            <v>0</v>
          </cell>
          <cell r="DB255">
            <v>0</v>
          </cell>
          <cell r="DC255">
            <v>0</v>
          </cell>
          <cell r="DD255">
            <v>0</v>
          </cell>
          <cell r="DE255">
            <v>0</v>
          </cell>
          <cell r="DF255">
            <v>0</v>
          </cell>
          <cell r="DG255">
            <v>0</v>
          </cell>
          <cell r="DI255">
            <v>0</v>
          </cell>
          <cell r="DJ255">
            <v>0</v>
          </cell>
          <cell r="DK255">
            <v>0</v>
          </cell>
          <cell r="DL255">
            <v>0</v>
          </cell>
          <cell r="DM255">
            <v>0</v>
          </cell>
          <cell r="DN255">
            <v>0</v>
          </cell>
          <cell r="DO255">
            <v>0</v>
          </cell>
          <cell r="DP255">
            <v>0</v>
          </cell>
          <cell r="DQ255">
            <v>0</v>
          </cell>
          <cell r="DR255">
            <v>0</v>
          </cell>
          <cell r="DS255">
            <v>0</v>
          </cell>
          <cell r="DU255" t="e">
            <v>#N/A</v>
          </cell>
          <cell r="DV255">
            <v>0</v>
          </cell>
          <cell r="DW255">
            <v>0</v>
          </cell>
          <cell r="DX255">
            <v>1</v>
          </cell>
          <cell r="DY255">
            <v>500000</v>
          </cell>
          <cell r="DZ255">
            <v>592494.66479068506</v>
          </cell>
          <cell r="EB255">
            <v>592494.66479068506</v>
          </cell>
          <cell r="EC255" t="str">
            <v>Def</v>
          </cell>
          <cell r="ED255" t="str">
            <v>nonDC</v>
          </cell>
        </row>
        <row r="256">
          <cell r="D256" t="str">
            <v>PC3200850</v>
          </cell>
          <cell r="E256" t="str">
            <v>Environmental Enhancement Projects</v>
          </cell>
          <cell r="F256" t="str">
            <v>Auckland Council</v>
          </cell>
          <cell r="G256" t="str">
            <v>Environmental strategy and policy department</v>
          </cell>
          <cell r="H256" t="str">
            <v>E402005</v>
          </cell>
          <cell r="I256" t="str">
            <v>Environmental strategy and policy management</v>
          </cell>
          <cell r="J256" t="str">
            <v>Built and natural environment</v>
          </cell>
          <cell r="K256" t="str">
            <v>Local built and natural environment</v>
          </cell>
          <cell r="L256" t="str">
            <v>Local environment and heritage protection</v>
          </cell>
          <cell r="M256" t="str">
            <v>Local activities</v>
          </cell>
          <cell r="N256" t="str">
            <v>Local built and natural environment</v>
          </cell>
          <cell r="O256" t="str">
            <v>Local environment and heritage protection</v>
          </cell>
          <cell r="P256" t="str">
            <v>Built and natural environment</v>
          </cell>
          <cell r="Q256" t="str">
            <v>Local built and natural environment</v>
          </cell>
          <cell r="R256" t="str">
            <v>Local environment and heritage protection</v>
          </cell>
          <cell r="S256" t="str">
            <v>A1531205</v>
          </cell>
          <cell r="T256" t="str">
            <v>A1531205</v>
          </cell>
          <cell r="U256" t="str">
            <v>Local environment and heritage protection</v>
          </cell>
          <cell r="V256" t="str">
            <v>L115</v>
          </cell>
          <cell r="W256" t="str">
            <v>Great Barrier</v>
          </cell>
          <cell r="X256" t="str">
            <v>PL40810</v>
          </cell>
          <cell r="Y256" t="str">
            <v>Expense</v>
          </cell>
          <cell r="Z256">
            <v>20120701</v>
          </cell>
          <cell r="AA256">
            <v>20220630</v>
          </cell>
          <cell r="AB256">
            <v>1</v>
          </cell>
          <cell r="AC256" t="str">
            <v>Programme</v>
          </cell>
          <cell r="AD256">
            <v>1</v>
          </cell>
          <cell r="AE256">
            <v>0</v>
          </cell>
          <cell r="AF256">
            <v>0</v>
          </cell>
          <cell r="AG256">
            <v>0</v>
          </cell>
          <cell r="AH256">
            <v>1</v>
          </cell>
          <cell r="AI256" t="str">
            <v>Stormwater and Flood Protection</v>
          </cell>
          <cell r="AJ256" t="str">
            <v>Structures parks</v>
          </cell>
          <cell r="AK256">
            <v>35</v>
          </cell>
          <cell r="AM256">
            <v>1</v>
          </cell>
          <cell r="AT256">
            <v>100000</v>
          </cell>
          <cell r="AU256">
            <v>100000</v>
          </cell>
          <cell r="AV256">
            <v>100000</v>
          </cell>
          <cell r="AW256">
            <v>100000</v>
          </cell>
          <cell r="AX256">
            <v>100000</v>
          </cell>
          <cell r="AY256">
            <v>100000</v>
          </cell>
          <cell r="AZ256">
            <v>100000</v>
          </cell>
          <cell r="BA256">
            <v>100000</v>
          </cell>
          <cell r="BB256">
            <v>100000</v>
          </cell>
          <cell r="BC256">
            <v>100000</v>
          </cell>
          <cell r="BD256">
            <v>3.1E-2</v>
          </cell>
          <cell r="BE256">
            <v>6.1930000000000041E-2</v>
          </cell>
          <cell r="BF256">
            <v>9.3787900000000146E-2</v>
          </cell>
          <cell r="BG256">
            <v>0.12878911280000027</v>
          </cell>
          <cell r="BH256">
            <v>0.16491036440960039</v>
          </cell>
          <cell r="BI256">
            <v>0.19869276497747879</v>
          </cell>
          <cell r="BJ256">
            <v>0.23225616239684821</v>
          </cell>
          <cell r="BK256">
            <v>0.27045610343115034</v>
          </cell>
          <cell r="BL256">
            <v>0.31238115484437823</v>
          </cell>
          <cell r="BM256">
            <v>0.35568973295424255</v>
          </cell>
          <cell r="BN256">
            <v>0</v>
          </cell>
          <cell r="BO256">
            <v>3100</v>
          </cell>
          <cell r="BP256">
            <v>6193.0000000000036</v>
          </cell>
          <cell r="BQ256">
            <v>9378.7900000000154</v>
          </cell>
          <cell r="BR256">
            <v>12878.911280000028</v>
          </cell>
          <cell r="BS256">
            <v>16491.036440960037</v>
          </cell>
          <cell r="BT256">
            <v>19869.27649774788</v>
          </cell>
          <cell r="BU256">
            <v>23225.616239684819</v>
          </cell>
          <cell r="BV256">
            <v>27045.610343115033</v>
          </cell>
          <cell r="BW256">
            <v>31238.115484437822</v>
          </cell>
          <cell r="BX256">
            <v>35568.973295424257</v>
          </cell>
          <cell r="BY256">
            <v>0</v>
          </cell>
          <cell r="BZ256">
            <v>103100</v>
          </cell>
          <cell r="CA256">
            <v>106193</v>
          </cell>
          <cell r="CB256">
            <v>109378.79000000001</v>
          </cell>
          <cell r="CC256">
            <v>112878.91128000003</v>
          </cell>
          <cell r="CD256">
            <v>116491.03644096004</v>
          </cell>
          <cell r="CE256">
            <v>119869.27649774788</v>
          </cell>
          <cell r="CF256">
            <v>123225.61623968482</v>
          </cell>
          <cell r="CG256">
            <v>127045.61034311503</v>
          </cell>
          <cell r="CH256">
            <v>131238.11548443782</v>
          </cell>
          <cell r="CI256">
            <v>135568.97329542425</v>
          </cell>
          <cell r="CK256">
            <v>0</v>
          </cell>
          <cell r="CL256">
            <v>103100</v>
          </cell>
          <cell r="CM256">
            <v>106193</v>
          </cell>
          <cell r="CN256">
            <v>109378.79000000001</v>
          </cell>
          <cell r="CO256">
            <v>112878.91128000003</v>
          </cell>
          <cell r="CP256">
            <v>116491.03644096004</v>
          </cell>
          <cell r="CQ256">
            <v>119869.27649774788</v>
          </cell>
          <cell r="CR256">
            <v>123225.61623968482</v>
          </cell>
          <cell r="CS256">
            <v>127045.61034311503</v>
          </cell>
          <cell r="CT256">
            <v>131238.11548443782</v>
          </cell>
          <cell r="CU256">
            <v>135568.97329542425</v>
          </cell>
          <cell r="CW256">
            <v>0</v>
          </cell>
          <cell r="CX256">
            <v>0</v>
          </cell>
          <cell r="CY256">
            <v>0</v>
          </cell>
          <cell r="CZ256">
            <v>0</v>
          </cell>
          <cell r="DA256">
            <v>0</v>
          </cell>
          <cell r="DB256">
            <v>0</v>
          </cell>
          <cell r="DC256">
            <v>0</v>
          </cell>
          <cell r="DD256">
            <v>0</v>
          </cell>
          <cell r="DE256">
            <v>0</v>
          </cell>
          <cell r="DF256">
            <v>0</v>
          </cell>
          <cell r="DG256">
            <v>0</v>
          </cell>
          <cell r="DI256">
            <v>0</v>
          </cell>
          <cell r="DJ256">
            <v>0</v>
          </cell>
          <cell r="DK256">
            <v>0</v>
          </cell>
          <cell r="DL256">
            <v>0</v>
          </cell>
          <cell r="DM256">
            <v>0</v>
          </cell>
          <cell r="DN256">
            <v>0</v>
          </cell>
          <cell r="DO256">
            <v>0</v>
          </cell>
          <cell r="DP256">
            <v>0</v>
          </cell>
          <cell r="DQ256">
            <v>0</v>
          </cell>
          <cell r="DR256">
            <v>0</v>
          </cell>
          <cell r="DS256">
            <v>0</v>
          </cell>
          <cell r="DU256" t="e">
            <v>#N/A</v>
          </cell>
          <cell r="DV256">
            <v>0</v>
          </cell>
          <cell r="DW256">
            <v>0</v>
          </cell>
          <cell r="DX256">
            <v>1</v>
          </cell>
          <cell r="DY256">
            <v>1000000</v>
          </cell>
          <cell r="DZ256">
            <v>1184989.3295813701</v>
          </cell>
          <cell r="EB256">
            <v>1184989.3295813701</v>
          </cell>
          <cell r="EC256" t="str">
            <v>Def</v>
          </cell>
          <cell r="ED256" t="str">
            <v>nonDC</v>
          </cell>
        </row>
        <row r="257">
          <cell r="D257" t="str">
            <v>PC3100400</v>
          </cell>
          <cell r="E257" t="str">
            <v>IS Infrastructure</v>
          </cell>
          <cell r="F257" t="str">
            <v>Auckland Council</v>
          </cell>
          <cell r="G257" t="str">
            <v>Information services</v>
          </cell>
          <cell r="H257" t="str">
            <v>E504205</v>
          </cell>
          <cell r="I257" t="str">
            <v>Programme office management</v>
          </cell>
          <cell r="J257" t="str">
            <v>Corporate support</v>
          </cell>
          <cell r="K257" t="str">
            <v>Organisational support</v>
          </cell>
          <cell r="L257" t="str">
            <v>Information technology services</v>
          </cell>
          <cell r="M257" t="str">
            <v>Corporate support</v>
          </cell>
          <cell r="N257" t="str">
            <v>Organisational support</v>
          </cell>
          <cell r="O257" t="str">
            <v>Information technology services</v>
          </cell>
          <cell r="P257" t="str">
            <v>Corporate support</v>
          </cell>
          <cell r="Q257" t="str">
            <v>Organisational support</v>
          </cell>
          <cell r="R257" t="str">
            <v>Information technology services</v>
          </cell>
          <cell r="S257" t="str">
            <v>A5011505</v>
          </cell>
          <cell r="T257" t="str">
            <v>A5011505</v>
          </cell>
          <cell r="U257" t="str">
            <v>Information technology services</v>
          </cell>
          <cell r="V257" t="str">
            <v>L050</v>
          </cell>
          <cell r="W257" t="str">
            <v>Regional</v>
          </cell>
          <cell r="X257" t="str">
            <v>FY12 - Only</v>
          </cell>
          <cell r="Y257" t="str">
            <v>Expense</v>
          </cell>
          <cell r="Z257">
            <v>20110701</v>
          </cell>
          <cell r="AA257">
            <v>20120630</v>
          </cell>
          <cell r="AB257">
            <v>1</v>
          </cell>
          <cell r="AC257" t="str">
            <v>Programme</v>
          </cell>
          <cell r="AD257">
            <v>0</v>
          </cell>
          <cell r="AE257">
            <v>0</v>
          </cell>
          <cell r="AF257">
            <v>0.3</v>
          </cell>
          <cell r="AG257">
            <v>0.7</v>
          </cell>
          <cell r="AH257">
            <v>11</v>
          </cell>
          <cell r="AI257" t="str">
            <v>Information Services</v>
          </cell>
          <cell r="AJ257" t="str">
            <v>Computer hardware</v>
          </cell>
          <cell r="AK257">
            <v>8</v>
          </cell>
          <cell r="AM257">
            <v>0.3</v>
          </cell>
          <cell r="AP257">
            <v>0.7</v>
          </cell>
          <cell r="AS257">
            <v>14090000</v>
          </cell>
          <cell r="AT257">
            <v>0</v>
          </cell>
          <cell r="AU257">
            <v>0</v>
          </cell>
          <cell r="AV257">
            <v>0</v>
          </cell>
          <cell r="AW257">
            <v>0</v>
          </cell>
          <cell r="AX257">
            <v>0</v>
          </cell>
          <cell r="AY257">
            <v>0</v>
          </cell>
          <cell r="AZ257">
            <v>0</v>
          </cell>
          <cell r="BD257">
            <v>3.3000000000000002E-2</v>
          </cell>
          <cell r="BE257">
            <v>6.7088999999999732E-2</v>
          </cell>
          <cell r="BF257">
            <v>0.10230293699999971</v>
          </cell>
          <cell r="BG257">
            <v>0.14088353979499968</v>
          </cell>
          <cell r="BH257">
            <v>0.18195534722761963</v>
          </cell>
          <cell r="BI257">
            <v>0.21859596299167583</v>
          </cell>
          <cell r="BJ257">
            <v>0.25637243784441766</v>
          </cell>
          <cell r="BK257">
            <v>0.29783272829328333</v>
          </cell>
          <cell r="BL257">
            <v>0.3445547065118415</v>
          </cell>
          <cell r="BM257">
            <v>0.39295867594626777</v>
          </cell>
          <cell r="BN257">
            <v>0</v>
          </cell>
          <cell r="BO257">
            <v>0</v>
          </cell>
          <cell r="BP257">
            <v>0</v>
          </cell>
          <cell r="BQ257">
            <v>0</v>
          </cell>
          <cell r="BR257">
            <v>0</v>
          </cell>
          <cell r="BS257">
            <v>0</v>
          </cell>
          <cell r="BT257">
            <v>0</v>
          </cell>
          <cell r="BU257">
            <v>0</v>
          </cell>
          <cell r="BV257">
            <v>0</v>
          </cell>
          <cell r="BW257">
            <v>0</v>
          </cell>
          <cell r="BX257">
            <v>0</v>
          </cell>
          <cell r="BY257">
            <v>14090000</v>
          </cell>
          <cell r="BZ257">
            <v>0</v>
          </cell>
          <cell r="CA257">
            <v>0</v>
          </cell>
          <cell r="CB257">
            <v>0</v>
          </cell>
          <cell r="CC257">
            <v>0</v>
          </cell>
          <cell r="CD257">
            <v>0</v>
          </cell>
          <cell r="CE257">
            <v>0</v>
          </cell>
          <cell r="CF257">
            <v>0</v>
          </cell>
          <cell r="CG257">
            <v>0</v>
          </cell>
          <cell r="CH257">
            <v>0</v>
          </cell>
          <cell r="CI257">
            <v>0</v>
          </cell>
          <cell r="CK257">
            <v>0</v>
          </cell>
          <cell r="CL257">
            <v>0</v>
          </cell>
          <cell r="CM257">
            <v>0</v>
          </cell>
          <cell r="CN257">
            <v>0</v>
          </cell>
          <cell r="CO257">
            <v>0</v>
          </cell>
          <cell r="CP257">
            <v>0</v>
          </cell>
          <cell r="CQ257">
            <v>0</v>
          </cell>
          <cell r="CR257">
            <v>0</v>
          </cell>
          <cell r="CS257">
            <v>0</v>
          </cell>
          <cell r="CT257">
            <v>0</v>
          </cell>
          <cell r="CU257">
            <v>0</v>
          </cell>
          <cell r="CW257">
            <v>4227000</v>
          </cell>
          <cell r="CX257">
            <v>0</v>
          </cell>
          <cell r="CY257">
            <v>0</v>
          </cell>
          <cell r="CZ257">
            <v>0</v>
          </cell>
          <cell r="DA257">
            <v>0</v>
          </cell>
          <cell r="DB257">
            <v>0</v>
          </cell>
          <cell r="DC257">
            <v>0</v>
          </cell>
          <cell r="DD257">
            <v>0</v>
          </cell>
          <cell r="DE257">
            <v>0</v>
          </cell>
          <cell r="DF257">
            <v>0</v>
          </cell>
          <cell r="DG257">
            <v>0</v>
          </cell>
          <cell r="DI257">
            <v>9863000</v>
          </cell>
          <cell r="DJ257">
            <v>0</v>
          </cell>
          <cell r="DK257">
            <v>0</v>
          </cell>
          <cell r="DL257">
            <v>0</v>
          </cell>
          <cell r="DM257">
            <v>0</v>
          </cell>
          <cell r="DN257">
            <v>0</v>
          </cell>
          <cell r="DO257">
            <v>0</v>
          </cell>
          <cell r="DP257">
            <v>0</v>
          </cell>
          <cell r="DQ257">
            <v>0</v>
          </cell>
          <cell r="DR257">
            <v>0</v>
          </cell>
          <cell r="DS257">
            <v>0</v>
          </cell>
          <cell r="DU257" t="str">
            <v>ACC 682/000060</v>
          </cell>
          <cell r="DV257">
            <v>0</v>
          </cell>
          <cell r="DW257">
            <v>0</v>
          </cell>
          <cell r="DX257">
            <v>1</v>
          </cell>
          <cell r="DY257">
            <v>0</v>
          </cell>
          <cell r="DZ257">
            <v>0</v>
          </cell>
          <cell r="EB257">
            <v>0</v>
          </cell>
          <cell r="EC257" t="str">
            <v>Def</v>
          </cell>
          <cell r="ED257" t="str">
            <v>nonDC</v>
          </cell>
        </row>
        <row r="258">
          <cell r="D258" t="str">
            <v>PC3100401</v>
          </cell>
          <cell r="E258" t="str">
            <v>IS Enterprise Systems</v>
          </cell>
          <cell r="F258" t="str">
            <v>Auckland Council</v>
          </cell>
          <cell r="G258" t="str">
            <v>Information services</v>
          </cell>
          <cell r="H258" t="str">
            <v>E504205</v>
          </cell>
          <cell r="I258" t="str">
            <v>Programme office management</v>
          </cell>
          <cell r="J258" t="str">
            <v>Corporate support</v>
          </cell>
          <cell r="K258" t="str">
            <v>Organisational support</v>
          </cell>
          <cell r="L258" t="str">
            <v>Information technology services</v>
          </cell>
          <cell r="M258" t="str">
            <v>Corporate support</v>
          </cell>
          <cell r="N258" t="str">
            <v>Organisational support</v>
          </cell>
          <cell r="O258" t="str">
            <v>Information technology services</v>
          </cell>
          <cell r="P258" t="str">
            <v>Corporate support</v>
          </cell>
          <cell r="Q258" t="str">
            <v>Organisational support</v>
          </cell>
          <cell r="R258" t="str">
            <v>Information technology services</v>
          </cell>
          <cell r="S258" t="str">
            <v>A5011505</v>
          </cell>
          <cell r="T258" t="str">
            <v>A5011505</v>
          </cell>
          <cell r="U258" t="str">
            <v>Information technology services</v>
          </cell>
          <cell r="V258" t="str">
            <v>L050</v>
          </cell>
          <cell r="W258" t="str">
            <v>Regional</v>
          </cell>
          <cell r="X258" t="str">
            <v>FY12 - Only</v>
          </cell>
          <cell r="Y258" t="str">
            <v>Expense</v>
          </cell>
          <cell r="Z258">
            <v>20110701</v>
          </cell>
          <cell r="AA258">
            <v>20120630</v>
          </cell>
          <cell r="AB258">
            <v>1</v>
          </cell>
          <cell r="AC258" t="str">
            <v>Programme</v>
          </cell>
          <cell r="AD258">
            <v>0</v>
          </cell>
          <cell r="AE258">
            <v>0</v>
          </cell>
          <cell r="AF258">
            <v>0.3</v>
          </cell>
          <cell r="AG258">
            <v>0.7</v>
          </cell>
          <cell r="AH258">
            <v>11</v>
          </cell>
          <cell r="AI258" t="str">
            <v>Information Services</v>
          </cell>
          <cell r="AJ258" t="str">
            <v>Computer hardware</v>
          </cell>
          <cell r="AK258">
            <v>8</v>
          </cell>
          <cell r="AM258">
            <v>0.3</v>
          </cell>
          <cell r="AP258">
            <v>0.7</v>
          </cell>
          <cell r="AS258">
            <v>1895000</v>
          </cell>
          <cell r="AT258">
            <v>0</v>
          </cell>
          <cell r="AU258">
            <v>0</v>
          </cell>
          <cell r="AV258">
            <v>0</v>
          </cell>
          <cell r="AW258">
            <v>0</v>
          </cell>
          <cell r="AX258">
            <v>0</v>
          </cell>
          <cell r="AY258">
            <v>0</v>
          </cell>
          <cell r="AZ258">
            <v>0</v>
          </cell>
          <cell r="BD258">
            <v>3.3000000000000002E-2</v>
          </cell>
          <cell r="BE258">
            <v>6.7088999999999732E-2</v>
          </cell>
          <cell r="BF258">
            <v>0.10230293699999971</v>
          </cell>
          <cell r="BG258">
            <v>0.14088353979499968</v>
          </cell>
          <cell r="BH258">
            <v>0.18195534722761963</v>
          </cell>
          <cell r="BI258">
            <v>0.21859596299167583</v>
          </cell>
          <cell r="BJ258">
            <v>0.25637243784441766</v>
          </cell>
          <cell r="BK258">
            <v>0.29783272829328333</v>
          </cell>
          <cell r="BL258">
            <v>0.3445547065118415</v>
          </cell>
          <cell r="BM258">
            <v>0.39295867594626777</v>
          </cell>
          <cell r="BN258">
            <v>0</v>
          </cell>
          <cell r="BO258">
            <v>0</v>
          </cell>
          <cell r="BP258">
            <v>0</v>
          </cell>
          <cell r="BQ258">
            <v>0</v>
          </cell>
          <cell r="BR258">
            <v>0</v>
          </cell>
          <cell r="BS258">
            <v>0</v>
          </cell>
          <cell r="BT258">
            <v>0</v>
          </cell>
          <cell r="BU258">
            <v>0</v>
          </cell>
          <cell r="BV258">
            <v>0</v>
          </cell>
          <cell r="BW258">
            <v>0</v>
          </cell>
          <cell r="BX258">
            <v>0</v>
          </cell>
          <cell r="BY258">
            <v>1895000</v>
          </cell>
          <cell r="BZ258">
            <v>0</v>
          </cell>
          <cell r="CA258">
            <v>0</v>
          </cell>
          <cell r="CB258">
            <v>0</v>
          </cell>
          <cell r="CC258">
            <v>0</v>
          </cell>
          <cell r="CD258">
            <v>0</v>
          </cell>
          <cell r="CE258">
            <v>0</v>
          </cell>
          <cell r="CF258">
            <v>0</v>
          </cell>
          <cell r="CG258">
            <v>0</v>
          </cell>
          <cell r="CH258">
            <v>0</v>
          </cell>
          <cell r="CI258">
            <v>0</v>
          </cell>
          <cell r="CK258">
            <v>0</v>
          </cell>
          <cell r="CL258">
            <v>0</v>
          </cell>
          <cell r="CM258">
            <v>0</v>
          </cell>
          <cell r="CN258">
            <v>0</v>
          </cell>
          <cell r="CO258">
            <v>0</v>
          </cell>
          <cell r="CP258">
            <v>0</v>
          </cell>
          <cell r="CQ258">
            <v>0</v>
          </cell>
          <cell r="CR258">
            <v>0</v>
          </cell>
          <cell r="CS258">
            <v>0</v>
          </cell>
          <cell r="CT258">
            <v>0</v>
          </cell>
          <cell r="CU258">
            <v>0</v>
          </cell>
          <cell r="CW258">
            <v>568500</v>
          </cell>
          <cell r="CX258">
            <v>0</v>
          </cell>
          <cell r="CY258">
            <v>0</v>
          </cell>
          <cell r="CZ258">
            <v>0</v>
          </cell>
          <cell r="DA258">
            <v>0</v>
          </cell>
          <cell r="DB258">
            <v>0</v>
          </cell>
          <cell r="DC258">
            <v>0</v>
          </cell>
          <cell r="DD258">
            <v>0</v>
          </cell>
          <cell r="DE258">
            <v>0</v>
          </cell>
          <cell r="DF258">
            <v>0</v>
          </cell>
          <cell r="DG258">
            <v>0</v>
          </cell>
          <cell r="DI258">
            <v>1326500</v>
          </cell>
          <cell r="DJ258">
            <v>0</v>
          </cell>
          <cell r="DK258">
            <v>0</v>
          </cell>
          <cell r="DL258">
            <v>0</v>
          </cell>
          <cell r="DM258">
            <v>0</v>
          </cell>
          <cell r="DN258">
            <v>0</v>
          </cell>
          <cell r="DO258">
            <v>0</v>
          </cell>
          <cell r="DP258">
            <v>0</v>
          </cell>
          <cell r="DQ258">
            <v>0</v>
          </cell>
          <cell r="DR258">
            <v>0</v>
          </cell>
          <cell r="DS258">
            <v>0</v>
          </cell>
          <cell r="DU258" t="str">
            <v>ACC 682/000060</v>
          </cell>
          <cell r="DV258">
            <v>0</v>
          </cell>
          <cell r="DW258">
            <v>0</v>
          </cell>
          <cell r="DX258">
            <v>1</v>
          </cell>
          <cell r="DY258">
            <v>0</v>
          </cell>
          <cell r="DZ258">
            <v>0</v>
          </cell>
          <cell r="EB258">
            <v>0</v>
          </cell>
          <cell r="EC258" t="str">
            <v>Def</v>
          </cell>
          <cell r="ED258" t="str">
            <v>nonDC</v>
          </cell>
        </row>
        <row r="259">
          <cell r="D259" t="str">
            <v>PC3100425</v>
          </cell>
          <cell r="E259" t="str">
            <v>IS Standalone Systems</v>
          </cell>
          <cell r="F259" t="str">
            <v>Auckland Council</v>
          </cell>
          <cell r="G259" t="str">
            <v>Information services</v>
          </cell>
          <cell r="H259" t="str">
            <v>E504205</v>
          </cell>
          <cell r="I259" t="str">
            <v>Programme office management</v>
          </cell>
          <cell r="J259" t="str">
            <v>Corporate support</v>
          </cell>
          <cell r="K259" t="str">
            <v>Organisational support</v>
          </cell>
          <cell r="L259" t="str">
            <v>Information technology services</v>
          </cell>
          <cell r="M259" t="str">
            <v>Corporate support</v>
          </cell>
          <cell r="N259" t="str">
            <v>Organisational support</v>
          </cell>
          <cell r="O259" t="str">
            <v>Information technology services</v>
          </cell>
          <cell r="P259" t="str">
            <v>Corporate support</v>
          </cell>
          <cell r="Q259" t="str">
            <v>Organisational support</v>
          </cell>
          <cell r="R259" t="str">
            <v>Information technology services</v>
          </cell>
          <cell r="S259" t="str">
            <v>A5011505</v>
          </cell>
          <cell r="T259" t="str">
            <v>A5011505</v>
          </cell>
          <cell r="U259" t="str">
            <v>Information technology services</v>
          </cell>
          <cell r="V259" t="str">
            <v>L050</v>
          </cell>
          <cell r="W259" t="str">
            <v>Regional</v>
          </cell>
          <cell r="X259" t="str">
            <v>FY12 - Only</v>
          </cell>
          <cell r="Y259" t="str">
            <v>Expense</v>
          </cell>
          <cell r="Z259">
            <v>20110701</v>
          </cell>
          <cell r="AA259">
            <v>20120630</v>
          </cell>
          <cell r="AB259">
            <v>1</v>
          </cell>
          <cell r="AC259" t="str">
            <v>Programme</v>
          </cell>
          <cell r="AD259">
            <v>0</v>
          </cell>
          <cell r="AE259">
            <v>0</v>
          </cell>
          <cell r="AF259">
            <v>0.3</v>
          </cell>
          <cell r="AG259">
            <v>0.7</v>
          </cell>
          <cell r="AH259">
            <v>11</v>
          </cell>
          <cell r="AI259" t="str">
            <v>Information Services</v>
          </cell>
          <cell r="AJ259" t="str">
            <v>Computer hardware</v>
          </cell>
          <cell r="AK259">
            <v>8</v>
          </cell>
          <cell r="AM259">
            <v>0.3</v>
          </cell>
          <cell r="AP259">
            <v>0.7</v>
          </cell>
          <cell r="AS259">
            <v>935000</v>
          </cell>
          <cell r="AT259">
            <v>0</v>
          </cell>
          <cell r="AU259">
            <v>0</v>
          </cell>
          <cell r="AV259">
            <v>0</v>
          </cell>
          <cell r="AW259">
            <v>0</v>
          </cell>
          <cell r="AX259">
            <v>0</v>
          </cell>
          <cell r="AY259">
            <v>0</v>
          </cell>
          <cell r="AZ259">
            <v>0</v>
          </cell>
          <cell r="BD259">
            <v>3.3000000000000002E-2</v>
          </cell>
          <cell r="BE259">
            <v>6.7088999999999732E-2</v>
          </cell>
          <cell r="BF259">
            <v>0.10230293699999971</v>
          </cell>
          <cell r="BG259">
            <v>0.14088353979499968</v>
          </cell>
          <cell r="BH259">
            <v>0.18195534722761963</v>
          </cell>
          <cell r="BI259">
            <v>0.21859596299167583</v>
          </cell>
          <cell r="BJ259">
            <v>0.25637243784441766</v>
          </cell>
          <cell r="BK259">
            <v>0.29783272829328333</v>
          </cell>
          <cell r="BL259">
            <v>0.3445547065118415</v>
          </cell>
          <cell r="BM259">
            <v>0.39295867594626777</v>
          </cell>
          <cell r="BN259">
            <v>0</v>
          </cell>
          <cell r="BO259">
            <v>0</v>
          </cell>
          <cell r="BP259">
            <v>0</v>
          </cell>
          <cell r="BQ259">
            <v>0</v>
          </cell>
          <cell r="BR259">
            <v>0</v>
          </cell>
          <cell r="BS259">
            <v>0</v>
          </cell>
          <cell r="BT259">
            <v>0</v>
          </cell>
          <cell r="BU259">
            <v>0</v>
          </cell>
          <cell r="BV259">
            <v>0</v>
          </cell>
          <cell r="BW259">
            <v>0</v>
          </cell>
          <cell r="BX259">
            <v>0</v>
          </cell>
          <cell r="BY259">
            <v>935000</v>
          </cell>
          <cell r="BZ259">
            <v>0</v>
          </cell>
          <cell r="CA259">
            <v>0</v>
          </cell>
          <cell r="CB259">
            <v>0</v>
          </cell>
          <cell r="CC259">
            <v>0</v>
          </cell>
          <cell r="CD259">
            <v>0</v>
          </cell>
          <cell r="CE259">
            <v>0</v>
          </cell>
          <cell r="CF259">
            <v>0</v>
          </cell>
          <cell r="CG259">
            <v>0</v>
          </cell>
          <cell r="CH259">
            <v>0</v>
          </cell>
          <cell r="CI259">
            <v>0</v>
          </cell>
          <cell r="CK259">
            <v>0</v>
          </cell>
          <cell r="CL259">
            <v>0</v>
          </cell>
          <cell r="CM259">
            <v>0</v>
          </cell>
          <cell r="CN259">
            <v>0</v>
          </cell>
          <cell r="CO259">
            <v>0</v>
          </cell>
          <cell r="CP259">
            <v>0</v>
          </cell>
          <cell r="CQ259">
            <v>0</v>
          </cell>
          <cell r="CR259">
            <v>0</v>
          </cell>
          <cell r="CS259">
            <v>0</v>
          </cell>
          <cell r="CT259">
            <v>0</v>
          </cell>
          <cell r="CU259">
            <v>0</v>
          </cell>
          <cell r="CW259">
            <v>280500</v>
          </cell>
          <cell r="CX259">
            <v>0</v>
          </cell>
          <cell r="CY259">
            <v>0</v>
          </cell>
          <cell r="CZ259">
            <v>0</v>
          </cell>
          <cell r="DA259">
            <v>0</v>
          </cell>
          <cell r="DB259">
            <v>0</v>
          </cell>
          <cell r="DC259">
            <v>0</v>
          </cell>
          <cell r="DD259">
            <v>0</v>
          </cell>
          <cell r="DE259">
            <v>0</v>
          </cell>
          <cell r="DF259">
            <v>0</v>
          </cell>
          <cell r="DG259">
            <v>0</v>
          </cell>
          <cell r="DI259">
            <v>654500</v>
          </cell>
          <cell r="DJ259">
            <v>0</v>
          </cell>
          <cell r="DK259">
            <v>0</v>
          </cell>
          <cell r="DL259">
            <v>0</v>
          </cell>
          <cell r="DM259">
            <v>0</v>
          </cell>
          <cell r="DN259">
            <v>0</v>
          </cell>
          <cell r="DO259">
            <v>0</v>
          </cell>
          <cell r="DP259">
            <v>0</v>
          </cell>
          <cell r="DQ259">
            <v>0</v>
          </cell>
          <cell r="DR259">
            <v>0</v>
          </cell>
          <cell r="DS259">
            <v>0</v>
          </cell>
          <cell r="DU259" t="str">
            <v>ACC 682/000060</v>
          </cell>
          <cell r="DV259">
            <v>0</v>
          </cell>
          <cell r="DW259">
            <v>0</v>
          </cell>
          <cell r="DX259">
            <v>1</v>
          </cell>
          <cell r="DY259">
            <v>0</v>
          </cell>
          <cell r="DZ259">
            <v>0</v>
          </cell>
          <cell r="EB259">
            <v>0</v>
          </cell>
          <cell r="EC259" t="str">
            <v>Def</v>
          </cell>
          <cell r="ED259" t="str">
            <v>nonDC</v>
          </cell>
        </row>
        <row r="260">
          <cell r="D260" t="str">
            <v>PC3100453</v>
          </cell>
          <cell r="E260" t="str">
            <v>IS Telecommunications</v>
          </cell>
          <cell r="F260" t="str">
            <v>Auckland Council</v>
          </cell>
          <cell r="G260" t="str">
            <v>Information services</v>
          </cell>
          <cell r="H260" t="str">
            <v>E504205</v>
          </cell>
          <cell r="I260" t="str">
            <v>Programme office management</v>
          </cell>
          <cell r="J260" t="str">
            <v>Corporate support</v>
          </cell>
          <cell r="K260" t="str">
            <v>Organisational support</v>
          </cell>
          <cell r="L260" t="str">
            <v>Information technology services</v>
          </cell>
          <cell r="M260" t="str">
            <v>Corporate support</v>
          </cell>
          <cell r="N260" t="str">
            <v>Organisational support</v>
          </cell>
          <cell r="O260" t="str">
            <v>Information technology services</v>
          </cell>
          <cell r="P260" t="str">
            <v>Corporate support</v>
          </cell>
          <cell r="Q260" t="str">
            <v>Organisational support</v>
          </cell>
          <cell r="R260" t="str">
            <v>Information technology services</v>
          </cell>
          <cell r="S260" t="str">
            <v>A5011505</v>
          </cell>
          <cell r="T260" t="str">
            <v>A5011505</v>
          </cell>
          <cell r="U260" t="str">
            <v>Information technology services</v>
          </cell>
          <cell r="V260" t="str">
            <v>L050</v>
          </cell>
          <cell r="W260" t="str">
            <v>Regional</v>
          </cell>
          <cell r="X260" t="str">
            <v>FY12 - Only</v>
          </cell>
          <cell r="Y260" t="str">
            <v>Expense</v>
          </cell>
          <cell r="Z260">
            <v>20080701</v>
          </cell>
          <cell r="AA260">
            <v>20120630</v>
          </cell>
          <cell r="AB260">
            <v>1</v>
          </cell>
          <cell r="AC260" t="str">
            <v>Programme</v>
          </cell>
          <cell r="AD260">
            <v>0</v>
          </cell>
          <cell r="AE260">
            <v>0</v>
          </cell>
          <cell r="AF260">
            <v>0.3</v>
          </cell>
          <cell r="AG260">
            <v>0.7</v>
          </cell>
          <cell r="AH260">
            <v>11</v>
          </cell>
          <cell r="AI260" t="str">
            <v>Information Services</v>
          </cell>
          <cell r="AJ260" t="str">
            <v>Computer hardware</v>
          </cell>
          <cell r="AK260">
            <v>3</v>
          </cell>
          <cell r="AQ260">
            <v>1</v>
          </cell>
          <cell r="AS260">
            <v>2800000</v>
          </cell>
          <cell r="AT260">
            <v>0</v>
          </cell>
          <cell r="AU260">
            <v>0</v>
          </cell>
          <cell r="AV260">
            <v>0</v>
          </cell>
          <cell r="AW260">
            <v>0</v>
          </cell>
          <cell r="AX260">
            <v>0</v>
          </cell>
          <cell r="AY260">
            <v>0</v>
          </cell>
          <cell r="AZ260">
            <v>0</v>
          </cell>
          <cell r="BD260">
            <v>3.3000000000000002E-2</v>
          </cell>
          <cell r="BE260">
            <v>6.7088999999999732E-2</v>
          </cell>
          <cell r="BF260">
            <v>0.10230293699999971</v>
          </cell>
          <cell r="BG260">
            <v>0.14088353979499968</v>
          </cell>
          <cell r="BH260">
            <v>0.18195534722761963</v>
          </cell>
          <cell r="BI260">
            <v>0.21859596299167583</v>
          </cell>
          <cell r="BJ260">
            <v>0.25637243784441766</v>
          </cell>
          <cell r="BK260">
            <v>0.29783272829328333</v>
          </cell>
          <cell r="BL260">
            <v>0.3445547065118415</v>
          </cell>
          <cell r="BM260">
            <v>0.39295867594626777</v>
          </cell>
          <cell r="BN260">
            <v>0</v>
          </cell>
          <cell r="BO260">
            <v>0</v>
          </cell>
          <cell r="BP260">
            <v>0</v>
          </cell>
          <cell r="BQ260">
            <v>0</v>
          </cell>
          <cell r="BR260">
            <v>0</v>
          </cell>
          <cell r="BS260">
            <v>0</v>
          </cell>
          <cell r="BT260">
            <v>0</v>
          </cell>
          <cell r="BU260">
            <v>0</v>
          </cell>
          <cell r="BV260">
            <v>0</v>
          </cell>
          <cell r="BW260">
            <v>0</v>
          </cell>
          <cell r="BX260">
            <v>0</v>
          </cell>
          <cell r="BY260">
            <v>2800000</v>
          </cell>
          <cell r="BZ260">
            <v>0</v>
          </cell>
          <cell r="CA260">
            <v>0</v>
          </cell>
          <cell r="CB260">
            <v>0</v>
          </cell>
          <cell r="CC260">
            <v>0</v>
          </cell>
          <cell r="CD260">
            <v>0</v>
          </cell>
          <cell r="CE260">
            <v>0</v>
          </cell>
          <cell r="CF260">
            <v>0</v>
          </cell>
          <cell r="CG260">
            <v>0</v>
          </cell>
          <cell r="CH260">
            <v>0</v>
          </cell>
          <cell r="CI260">
            <v>0</v>
          </cell>
          <cell r="CK260">
            <v>0</v>
          </cell>
          <cell r="CL260">
            <v>0</v>
          </cell>
          <cell r="CM260">
            <v>0</v>
          </cell>
          <cell r="CN260">
            <v>0</v>
          </cell>
          <cell r="CO260">
            <v>0</v>
          </cell>
          <cell r="CP260">
            <v>0</v>
          </cell>
          <cell r="CQ260">
            <v>0</v>
          </cell>
          <cell r="CR260">
            <v>0</v>
          </cell>
          <cell r="CS260">
            <v>0</v>
          </cell>
          <cell r="CT260">
            <v>0</v>
          </cell>
          <cell r="CU260">
            <v>0</v>
          </cell>
          <cell r="CW260">
            <v>840000</v>
          </cell>
          <cell r="CX260">
            <v>0</v>
          </cell>
          <cell r="CY260">
            <v>0</v>
          </cell>
          <cell r="CZ260">
            <v>0</v>
          </cell>
          <cell r="DA260">
            <v>0</v>
          </cell>
          <cell r="DB260">
            <v>0</v>
          </cell>
          <cell r="DC260">
            <v>0</v>
          </cell>
          <cell r="DD260">
            <v>0</v>
          </cell>
          <cell r="DE260">
            <v>0</v>
          </cell>
          <cell r="DF260">
            <v>0</v>
          </cell>
          <cell r="DG260">
            <v>0</v>
          </cell>
          <cell r="DI260">
            <v>1959999.9999999998</v>
          </cell>
          <cell r="DJ260">
            <v>0</v>
          </cell>
          <cell r="DK260">
            <v>0</v>
          </cell>
          <cell r="DL260">
            <v>0</v>
          </cell>
          <cell r="DM260">
            <v>0</v>
          </cell>
          <cell r="DN260">
            <v>0</v>
          </cell>
          <cell r="DO260">
            <v>0</v>
          </cell>
          <cell r="DP260">
            <v>0</v>
          </cell>
          <cell r="DQ260">
            <v>0</v>
          </cell>
          <cell r="DR260">
            <v>0</v>
          </cell>
          <cell r="DS260">
            <v>0</v>
          </cell>
          <cell r="DU260" t="str">
            <v>FDC IMS009 001</v>
          </cell>
          <cell r="DV260">
            <v>0</v>
          </cell>
          <cell r="DW260">
            <v>0</v>
          </cell>
          <cell r="DX260">
            <v>1</v>
          </cell>
          <cell r="DY260">
            <v>0</v>
          </cell>
          <cell r="DZ260">
            <v>0</v>
          </cell>
          <cell r="EB260">
            <v>0</v>
          </cell>
          <cell r="EC260" t="str">
            <v>Def</v>
          </cell>
          <cell r="ED260" t="str">
            <v>nonDC</v>
          </cell>
        </row>
        <row r="261">
          <cell r="D261" t="str">
            <v>PC3100457</v>
          </cell>
          <cell r="E261" t="str">
            <v>IS Information Management</v>
          </cell>
          <cell r="F261" t="str">
            <v>Auckland Council</v>
          </cell>
          <cell r="G261" t="str">
            <v>Information services</v>
          </cell>
          <cell r="H261" t="str">
            <v>E504205</v>
          </cell>
          <cell r="I261" t="str">
            <v>Programme office management</v>
          </cell>
          <cell r="J261" t="str">
            <v>Corporate support</v>
          </cell>
          <cell r="K261" t="str">
            <v>Organisational support</v>
          </cell>
          <cell r="L261" t="str">
            <v>Information technology services</v>
          </cell>
          <cell r="M261" t="str">
            <v>Corporate support</v>
          </cell>
          <cell r="N261" t="str">
            <v>Organisational support</v>
          </cell>
          <cell r="O261" t="str">
            <v>Information technology services</v>
          </cell>
          <cell r="P261" t="str">
            <v>Corporate support</v>
          </cell>
          <cell r="Q261" t="str">
            <v>Organisational support</v>
          </cell>
          <cell r="R261" t="str">
            <v>Information technology services</v>
          </cell>
          <cell r="S261" t="str">
            <v>A5011505</v>
          </cell>
          <cell r="T261" t="str">
            <v>A5011505</v>
          </cell>
          <cell r="U261" t="str">
            <v>Information technology services</v>
          </cell>
          <cell r="V261" t="str">
            <v>L050</v>
          </cell>
          <cell r="W261" t="str">
            <v>Regional</v>
          </cell>
          <cell r="X261" t="str">
            <v>FY12 - Only</v>
          </cell>
          <cell r="Y261" t="str">
            <v>Expense</v>
          </cell>
          <cell r="Z261">
            <v>20100701</v>
          </cell>
          <cell r="AA261">
            <v>20120630</v>
          </cell>
          <cell r="AB261">
            <v>1</v>
          </cell>
          <cell r="AC261" t="str">
            <v>Programme</v>
          </cell>
          <cell r="AD261">
            <v>0</v>
          </cell>
          <cell r="AE261">
            <v>0</v>
          </cell>
          <cell r="AF261">
            <v>1</v>
          </cell>
          <cell r="AG261">
            <v>0</v>
          </cell>
          <cell r="AH261">
            <v>11</v>
          </cell>
          <cell r="AI261" t="str">
            <v>Information Services</v>
          </cell>
          <cell r="AJ261" t="str">
            <v>Computer software (Capex)</v>
          </cell>
          <cell r="AK261">
            <v>8</v>
          </cell>
          <cell r="AM261">
            <v>1</v>
          </cell>
          <cell r="AS261">
            <v>50950000</v>
          </cell>
          <cell r="AT261">
            <v>0</v>
          </cell>
          <cell r="AU261">
            <v>0</v>
          </cell>
          <cell r="AV261">
            <v>0</v>
          </cell>
          <cell r="AW261">
            <v>0</v>
          </cell>
          <cell r="AX261">
            <v>0</v>
          </cell>
          <cell r="AY261">
            <v>0</v>
          </cell>
          <cell r="AZ261">
            <v>0</v>
          </cell>
          <cell r="BD261">
            <v>3.3000000000000002E-2</v>
          </cell>
          <cell r="BE261">
            <v>6.7088999999999732E-2</v>
          </cell>
          <cell r="BF261">
            <v>0.10230293699999971</v>
          </cell>
          <cell r="BG261">
            <v>0.14088353979499968</v>
          </cell>
          <cell r="BH261">
            <v>0.18195534722761963</v>
          </cell>
          <cell r="BI261">
            <v>0.21859596299167583</v>
          </cell>
          <cell r="BJ261">
            <v>0.25637243784441766</v>
          </cell>
          <cell r="BK261">
            <v>0.29783272829328333</v>
          </cell>
          <cell r="BL261">
            <v>0.3445547065118415</v>
          </cell>
          <cell r="BM261">
            <v>0.39295867594626777</v>
          </cell>
          <cell r="BN261">
            <v>0</v>
          </cell>
          <cell r="BO261">
            <v>0</v>
          </cell>
          <cell r="BP261">
            <v>0</v>
          </cell>
          <cell r="BQ261">
            <v>0</v>
          </cell>
          <cell r="BR261">
            <v>0</v>
          </cell>
          <cell r="BS261">
            <v>0</v>
          </cell>
          <cell r="BT261">
            <v>0</v>
          </cell>
          <cell r="BU261">
            <v>0</v>
          </cell>
          <cell r="BV261">
            <v>0</v>
          </cell>
          <cell r="BW261">
            <v>0</v>
          </cell>
          <cell r="BX261">
            <v>0</v>
          </cell>
          <cell r="BY261">
            <v>50950000</v>
          </cell>
          <cell r="BZ261">
            <v>0</v>
          </cell>
          <cell r="CA261">
            <v>0</v>
          </cell>
          <cell r="CB261">
            <v>0</v>
          </cell>
          <cell r="CC261">
            <v>0</v>
          </cell>
          <cell r="CD261">
            <v>0</v>
          </cell>
          <cell r="CE261">
            <v>0</v>
          </cell>
          <cell r="CF261">
            <v>0</v>
          </cell>
          <cell r="CG261">
            <v>0</v>
          </cell>
          <cell r="CH261">
            <v>0</v>
          </cell>
          <cell r="CI261">
            <v>0</v>
          </cell>
          <cell r="CK261">
            <v>0</v>
          </cell>
          <cell r="CL261">
            <v>0</v>
          </cell>
          <cell r="CM261">
            <v>0</v>
          </cell>
          <cell r="CN261">
            <v>0</v>
          </cell>
          <cell r="CO261">
            <v>0</v>
          </cell>
          <cell r="CP261">
            <v>0</v>
          </cell>
          <cell r="CQ261">
            <v>0</v>
          </cell>
          <cell r="CR261">
            <v>0</v>
          </cell>
          <cell r="CS261">
            <v>0</v>
          </cell>
          <cell r="CT261">
            <v>0</v>
          </cell>
          <cell r="CU261">
            <v>0</v>
          </cell>
          <cell r="CW261">
            <v>50950000</v>
          </cell>
          <cell r="CX261">
            <v>0</v>
          </cell>
          <cell r="CY261">
            <v>0</v>
          </cell>
          <cell r="CZ261">
            <v>0</v>
          </cell>
          <cell r="DA261">
            <v>0</v>
          </cell>
          <cell r="DB261">
            <v>0</v>
          </cell>
          <cell r="DC261">
            <v>0</v>
          </cell>
          <cell r="DD261">
            <v>0</v>
          </cell>
          <cell r="DE261">
            <v>0</v>
          </cell>
          <cell r="DF261">
            <v>0</v>
          </cell>
          <cell r="DG261">
            <v>0</v>
          </cell>
          <cell r="DI261">
            <v>0</v>
          </cell>
          <cell r="DJ261">
            <v>0</v>
          </cell>
          <cell r="DK261">
            <v>0</v>
          </cell>
          <cell r="DL261">
            <v>0</v>
          </cell>
          <cell r="DM261">
            <v>0</v>
          </cell>
          <cell r="DN261">
            <v>0</v>
          </cell>
          <cell r="DO261">
            <v>0</v>
          </cell>
          <cell r="DP261">
            <v>0</v>
          </cell>
          <cell r="DQ261">
            <v>0</v>
          </cell>
          <cell r="DR261">
            <v>0</v>
          </cell>
          <cell r="DS261">
            <v>0</v>
          </cell>
          <cell r="DU261" t="str">
            <v>MCC 0055COP00094</v>
          </cell>
          <cell r="DV261">
            <v>0</v>
          </cell>
          <cell r="DW261">
            <v>0</v>
          </cell>
          <cell r="DX261">
            <v>1</v>
          </cell>
          <cell r="DY261">
            <v>0</v>
          </cell>
          <cell r="DZ261">
            <v>0</v>
          </cell>
          <cell r="EB261">
            <v>0</v>
          </cell>
          <cell r="EC261" t="str">
            <v>Def</v>
          </cell>
          <cell r="ED261" t="str">
            <v>nonDC</v>
          </cell>
        </row>
        <row r="262">
          <cell r="D262" t="str">
            <v>PC3200699</v>
          </cell>
          <cell r="E262" t="str">
            <v>Enterprise Processes and Systems</v>
          </cell>
          <cell r="F262" t="str">
            <v>Auckland Council</v>
          </cell>
          <cell r="G262" t="str">
            <v>Information services</v>
          </cell>
          <cell r="H262" t="str">
            <v>E504205</v>
          </cell>
          <cell r="I262" t="str">
            <v>Programme office management</v>
          </cell>
          <cell r="J262" t="str">
            <v>Corporate support</v>
          </cell>
          <cell r="K262" t="str">
            <v>Organisational support</v>
          </cell>
          <cell r="L262" t="str">
            <v>Information technology services</v>
          </cell>
          <cell r="M262" t="str">
            <v>Corporate support</v>
          </cell>
          <cell r="N262" t="str">
            <v>Organisational support</v>
          </cell>
          <cell r="O262" t="str">
            <v>Information technology services</v>
          </cell>
          <cell r="P262" t="str">
            <v>Corporate support</v>
          </cell>
          <cell r="Q262" t="str">
            <v>Organisational support</v>
          </cell>
          <cell r="R262" t="str">
            <v>Information technology services</v>
          </cell>
          <cell r="S262" t="str">
            <v>A5011505</v>
          </cell>
          <cell r="T262" t="str">
            <v>A5011505</v>
          </cell>
          <cell r="U262" t="str">
            <v>Information technology services</v>
          </cell>
          <cell r="V262" t="str">
            <v>L050</v>
          </cell>
          <cell r="W262" t="str">
            <v>Regional</v>
          </cell>
          <cell r="X262" t="str">
            <v>PL43780</v>
          </cell>
          <cell r="Y262" t="str">
            <v>Expense</v>
          </cell>
          <cell r="Z262">
            <v>20120701</v>
          </cell>
          <cell r="AA262">
            <v>20220630</v>
          </cell>
          <cell r="AB262">
            <v>1</v>
          </cell>
          <cell r="AC262" t="str">
            <v>Programme</v>
          </cell>
          <cell r="AD262">
            <v>0</v>
          </cell>
          <cell r="AE262">
            <v>0</v>
          </cell>
          <cell r="AF262">
            <v>0.3</v>
          </cell>
          <cell r="AG262">
            <v>0.7</v>
          </cell>
          <cell r="AH262">
            <v>11</v>
          </cell>
          <cell r="AI262" t="str">
            <v>Information Services</v>
          </cell>
          <cell r="AJ262" t="str">
            <v>Computer software (Capex)</v>
          </cell>
          <cell r="AK262">
            <v>7</v>
          </cell>
          <cell r="AM262">
            <v>1</v>
          </cell>
          <cell r="AT262">
            <v>21057000</v>
          </cell>
          <cell r="AU262">
            <v>21057000</v>
          </cell>
          <cell r="AV262">
            <v>21057000</v>
          </cell>
          <cell r="AW262">
            <v>21057000</v>
          </cell>
          <cell r="AX262">
            <v>21057000</v>
          </cell>
          <cell r="AY262">
            <v>21057000</v>
          </cell>
          <cell r="AZ262">
            <v>21057000</v>
          </cell>
          <cell r="BA262">
            <v>21057000</v>
          </cell>
          <cell r="BB262">
            <v>21057000</v>
          </cell>
          <cell r="BC262">
            <v>21057000</v>
          </cell>
          <cell r="BD262">
            <v>3.3000000000000002E-2</v>
          </cell>
          <cell r="BE262">
            <v>6.7088999999999732E-2</v>
          </cell>
          <cell r="BF262">
            <v>0.10230293699999971</v>
          </cell>
          <cell r="BG262">
            <v>0.14088353979499968</v>
          </cell>
          <cell r="BH262">
            <v>0.18195534722761963</v>
          </cell>
          <cell r="BI262">
            <v>0.21859596299167583</v>
          </cell>
          <cell r="BJ262">
            <v>0.25637243784441766</v>
          </cell>
          <cell r="BK262">
            <v>0.29783272829328333</v>
          </cell>
          <cell r="BL262">
            <v>0.3445547065118415</v>
          </cell>
          <cell r="BM262">
            <v>0.39295867594626777</v>
          </cell>
          <cell r="BN262">
            <v>0</v>
          </cell>
          <cell r="BO262">
            <v>694881</v>
          </cell>
          <cell r="BP262">
            <v>1412693.0729999943</v>
          </cell>
          <cell r="BQ262">
            <v>2154192.9444089937</v>
          </cell>
          <cell r="BR262">
            <v>2966584.6974633085</v>
          </cell>
          <cell r="BS262">
            <v>3831433.7465719865</v>
          </cell>
          <cell r="BT262">
            <v>4602975.1927157175</v>
          </cell>
          <cell r="BU262">
            <v>5398434.4236899028</v>
          </cell>
          <cell r="BV262">
            <v>6271463.7596716676</v>
          </cell>
          <cell r="BW262">
            <v>7255288.4550198466</v>
          </cell>
          <cell r="BX262">
            <v>8274530.8394005606</v>
          </cell>
          <cell r="BY262">
            <v>0</v>
          </cell>
          <cell r="BZ262">
            <v>21751881</v>
          </cell>
          <cell r="CA262">
            <v>22469693.072999995</v>
          </cell>
          <cell r="CB262">
            <v>23211192.944408994</v>
          </cell>
          <cell r="CC262">
            <v>24023584.697463308</v>
          </cell>
          <cell r="CD262">
            <v>24888433.746571988</v>
          </cell>
          <cell r="CE262">
            <v>25659975.192715719</v>
          </cell>
          <cell r="CF262">
            <v>26455434.423689902</v>
          </cell>
          <cell r="CG262">
            <v>27328463.759671666</v>
          </cell>
          <cell r="CH262">
            <v>28312288.455019847</v>
          </cell>
          <cell r="CI262">
            <v>29331530.83940056</v>
          </cell>
          <cell r="CK262">
            <v>0</v>
          </cell>
          <cell r="CL262">
            <v>0</v>
          </cell>
          <cell r="CM262">
            <v>0</v>
          </cell>
          <cell r="CN262">
            <v>0</v>
          </cell>
          <cell r="CO262">
            <v>0</v>
          </cell>
          <cell r="CP262">
            <v>0</v>
          </cell>
          <cell r="CQ262">
            <v>0</v>
          </cell>
          <cell r="CR262">
            <v>0</v>
          </cell>
          <cell r="CS262">
            <v>0</v>
          </cell>
          <cell r="CT262">
            <v>0</v>
          </cell>
          <cell r="CU262">
            <v>0</v>
          </cell>
          <cell r="CW262">
            <v>0</v>
          </cell>
          <cell r="CX262">
            <v>6525564.2999999998</v>
          </cell>
          <cell r="CY262">
            <v>6740907.9218999986</v>
          </cell>
          <cell r="CZ262">
            <v>6963357.8833226981</v>
          </cell>
          <cell r="DA262">
            <v>7207075.4092389923</v>
          </cell>
          <cell r="DB262">
            <v>7466530.1239715964</v>
          </cell>
          <cell r="DC262">
            <v>7697992.5578147154</v>
          </cell>
          <cell r="DD262">
            <v>7936630.3271069704</v>
          </cell>
          <cell r="DE262">
            <v>8198539.1279014992</v>
          </cell>
          <cell r="DF262">
            <v>8493686.5365059543</v>
          </cell>
          <cell r="DG262">
            <v>8799459.2518201675</v>
          </cell>
          <cell r="DI262">
            <v>0</v>
          </cell>
          <cell r="DJ262">
            <v>15226316.699999999</v>
          </cell>
          <cell r="DK262">
            <v>15728785.151099995</v>
          </cell>
          <cell r="DL262">
            <v>16247835.061086295</v>
          </cell>
          <cell r="DM262">
            <v>16816509.288224313</v>
          </cell>
          <cell r="DN262">
            <v>17421903.622600392</v>
          </cell>
          <cell r="DO262">
            <v>17961982.634901002</v>
          </cell>
          <cell r="DP262">
            <v>18518804.096582931</v>
          </cell>
          <cell r="DQ262">
            <v>19129924.631770164</v>
          </cell>
          <cell r="DR262">
            <v>19818601.91851389</v>
          </cell>
          <cell r="DS262">
            <v>20532071.58758039</v>
          </cell>
          <cell r="DU262" t="str">
            <v>none</v>
          </cell>
          <cell r="DV262">
            <v>63171000</v>
          </cell>
          <cell r="DW262">
            <v>1</v>
          </cell>
          <cell r="DX262">
            <v>1</v>
          </cell>
          <cell r="DY262">
            <v>210570000</v>
          </cell>
          <cell r="DZ262">
            <v>253432478.131942</v>
          </cell>
          <cell r="EB262">
            <v>253432478.131942</v>
          </cell>
          <cell r="EC262" t="str">
            <v>Def</v>
          </cell>
          <cell r="ED262" t="str">
            <v>nonDC</v>
          </cell>
        </row>
        <row r="263">
          <cell r="D263" t="str">
            <v>PC3200731</v>
          </cell>
          <cell r="E263" t="str">
            <v>Business Enablement</v>
          </cell>
          <cell r="F263" t="str">
            <v>Auckland Council</v>
          </cell>
          <cell r="G263" t="str">
            <v>Information services</v>
          </cell>
          <cell r="H263" t="str">
            <v>E504205</v>
          </cell>
          <cell r="I263" t="str">
            <v>Programme office management</v>
          </cell>
          <cell r="J263" t="str">
            <v>Corporate support</v>
          </cell>
          <cell r="K263" t="str">
            <v>Organisational support</v>
          </cell>
          <cell r="L263" t="str">
            <v>Information technology services</v>
          </cell>
          <cell r="M263" t="str">
            <v>Corporate support</v>
          </cell>
          <cell r="N263" t="str">
            <v>Organisational support</v>
          </cell>
          <cell r="O263" t="str">
            <v>Information technology services</v>
          </cell>
          <cell r="P263" t="str">
            <v>Corporate support</v>
          </cell>
          <cell r="Q263" t="str">
            <v>Organisational support</v>
          </cell>
          <cell r="R263" t="str">
            <v>Information technology services</v>
          </cell>
          <cell r="S263" t="str">
            <v>A5011505</v>
          </cell>
          <cell r="T263" t="str">
            <v>A5011505</v>
          </cell>
          <cell r="U263" t="str">
            <v>Information technology services</v>
          </cell>
          <cell r="V263" t="str">
            <v>L050</v>
          </cell>
          <cell r="W263" t="str">
            <v>Regional</v>
          </cell>
          <cell r="X263" t="str">
            <v>PL43780</v>
          </cell>
          <cell r="Y263" t="str">
            <v>Expense</v>
          </cell>
          <cell r="Z263">
            <v>20120701</v>
          </cell>
          <cell r="AA263">
            <v>20220630</v>
          </cell>
          <cell r="AB263">
            <v>1</v>
          </cell>
          <cell r="AC263" t="str">
            <v>Programme</v>
          </cell>
          <cell r="AD263">
            <v>0</v>
          </cell>
          <cell r="AE263">
            <v>0</v>
          </cell>
          <cell r="AF263">
            <v>0.3</v>
          </cell>
          <cell r="AG263">
            <v>0.7</v>
          </cell>
          <cell r="AH263">
            <v>11</v>
          </cell>
          <cell r="AI263" t="str">
            <v>Information Services</v>
          </cell>
          <cell r="AJ263" t="str">
            <v>Computer software (Capex)</v>
          </cell>
          <cell r="AK263">
            <v>7</v>
          </cell>
          <cell r="AM263">
            <v>1</v>
          </cell>
          <cell r="AT263">
            <v>6500000</v>
          </cell>
          <cell r="AU263">
            <v>6500000</v>
          </cell>
          <cell r="AV263">
            <v>6500000</v>
          </cell>
          <cell r="AW263">
            <v>6500000</v>
          </cell>
          <cell r="AX263">
            <v>6500000</v>
          </cell>
          <cell r="AY263">
            <v>6500000</v>
          </cell>
          <cell r="AZ263">
            <v>6500000</v>
          </cell>
          <cell r="BA263">
            <v>6500000</v>
          </cell>
          <cell r="BB263">
            <v>6500000</v>
          </cell>
          <cell r="BC263">
            <v>6500000</v>
          </cell>
          <cell r="BD263">
            <v>3.3000000000000002E-2</v>
          </cell>
          <cell r="BE263">
            <v>6.7088999999999732E-2</v>
          </cell>
          <cell r="BF263">
            <v>0.10230293699999971</v>
          </cell>
          <cell r="BG263">
            <v>0.14088353979499968</v>
          </cell>
          <cell r="BH263">
            <v>0.18195534722761963</v>
          </cell>
          <cell r="BI263">
            <v>0.21859596299167583</v>
          </cell>
          <cell r="BJ263">
            <v>0.25637243784441766</v>
          </cell>
          <cell r="BK263">
            <v>0.29783272829328333</v>
          </cell>
          <cell r="BL263">
            <v>0.3445547065118415</v>
          </cell>
          <cell r="BM263">
            <v>0.39295867594626777</v>
          </cell>
          <cell r="BN263">
            <v>0</v>
          </cell>
          <cell r="BO263">
            <v>214500</v>
          </cell>
          <cell r="BP263">
            <v>436078.49999999825</v>
          </cell>
          <cell r="BQ263">
            <v>664969.09049999807</v>
          </cell>
          <cell r="BR263">
            <v>915743.0086674979</v>
          </cell>
          <cell r="BS263">
            <v>1182709.7569795277</v>
          </cell>
          <cell r="BT263">
            <v>1420873.7594458929</v>
          </cell>
          <cell r="BU263">
            <v>1666420.8459887148</v>
          </cell>
          <cell r="BV263">
            <v>1935912.7339063417</v>
          </cell>
          <cell r="BW263">
            <v>2239605.5923269698</v>
          </cell>
          <cell r="BX263">
            <v>2554231.3936507404</v>
          </cell>
          <cell r="BY263">
            <v>0</v>
          </cell>
          <cell r="BZ263">
            <v>6714500</v>
          </cell>
          <cell r="CA263">
            <v>6936078.4999999981</v>
          </cell>
          <cell r="CB263">
            <v>7164969.0904999981</v>
          </cell>
          <cell r="CC263">
            <v>7415743.0086674979</v>
          </cell>
          <cell r="CD263">
            <v>7682709.7569795279</v>
          </cell>
          <cell r="CE263">
            <v>7920873.7594458926</v>
          </cell>
          <cell r="CF263">
            <v>8166420.8459887151</v>
          </cell>
          <cell r="CG263">
            <v>8435912.7339063417</v>
          </cell>
          <cell r="CH263">
            <v>8739605.5923269689</v>
          </cell>
          <cell r="CI263">
            <v>9054231.3936507404</v>
          </cell>
          <cell r="CK263">
            <v>0</v>
          </cell>
          <cell r="CL263">
            <v>0</v>
          </cell>
          <cell r="CM263">
            <v>0</v>
          </cell>
          <cell r="CN263">
            <v>0</v>
          </cell>
          <cell r="CO263">
            <v>0</v>
          </cell>
          <cell r="CP263">
            <v>0</v>
          </cell>
          <cell r="CQ263">
            <v>0</v>
          </cell>
          <cell r="CR263">
            <v>0</v>
          </cell>
          <cell r="CS263">
            <v>0</v>
          </cell>
          <cell r="CT263">
            <v>0</v>
          </cell>
          <cell r="CU263">
            <v>0</v>
          </cell>
          <cell r="CW263">
            <v>0</v>
          </cell>
          <cell r="CX263">
            <v>2014350</v>
          </cell>
          <cell r="CY263">
            <v>2080823.5499999993</v>
          </cell>
          <cell r="CZ263">
            <v>2149490.7271499992</v>
          </cell>
          <cell r="DA263">
            <v>2224722.9026002493</v>
          </cell>
          <cell r="DB263">
            <v>2304812.9270938584</v>
          </cell>
          <cell r="DC263">
            <v>2376262.1278337678</v>
          </cell>
          <cell r="DD263">
            <v>2449926.2537966142</v>
          </cell>
          <cell r="DE263">
            <v>2530773.8201719024</v>
          </cell>
          <cell r="DF263">
            <v>2621881.6776980907</v>
          </cell>
          <cell r="DG263">
            <v>2716269.4180952222</v>
          </cell>
          <cell r="DI263">
            <v>0</v>
          </cell>
          <cell r="DJ263">
            <v>4700150</v>
          </cell>
          <cell r="DK263">
            <v>4855254.9499999983</v>
          </cell>
          <cell r="DL263">
            <v>5015478.3633499984</v>
          </cell>
          <cell r="DM263">
            <v>5191020.1060672486</v>
          </cell>
          <cell r="DN263">
            <v>5377896.8298856691</v>
          </cell>
          <cell r="DO263">
            <v>5544611.6316121249</v>
          </cell>
          <cell r="DP263">
            <v>5716494.5921921004</v>
          </cell>
          <cell r="DQ263">
            <v>5905138.9137344388</v>
          </cell>
          <cell r="DR263">
            <v>6117723.9146288782</v>
          </cell>
          <cell r="DS263">
            <v>6337961.9755555177</v>
          </cell>
          <cell r="DU263" t="str">
            <v>none</v>
          </cell>
          <cell r="DV263">
            <v>19500000</v>
          </cell>
          <cell r="DW263">
            <v>1</v>
          </cell>
          <cell r="DX263">
            <v>1</v>
          </cell>
          <cell r="DY263">
            <v>65000000</v>
          </cell>
          <cell r="DZ263">
            <v>78231044.681465685</v>
          </cell>
          <cell r="EB263">
            <v>78231044.681465685</v>
          </cell>
          <cell r="EC263" t="str">
            <v>Def</v>
          </cell>
          <cell r="ED263" t="str">
            <v>nonDC</v>
          </cell>
        </row>
        <row r="264">
          <cell r="D264" t="str">
            <v>PC3200732</v>
          </cell>
          <cell r="E264" t="str">
            <v>IS Operations</v>
          </cell>
          <cell r="F264" t="str">
            <v>Auckland Council</v>
          </cell>
          <cell r="G264" t="str">
            <v>Information services</v>
          </cell>
          <cell r="H264" t="str">
            <v>E504205</v>
          </cell>
          <cell r="I264" t="str">
            <v>Programme office management</v>
          </cell>
          <cell r="J264" t="str">
            <v>Corporate support</v>
          </cell>
          <cell r="K264" t="str">
            <v>Organisational support</v>
          </cell>
          <cell r="L264" t="str">
            <v>Information technology services</v>
          </cell>
          <cell r="M264" t="str">
            <v>Corporate support</v>
          </cell>
          <cell r="N264" t="str">
            <v>Organisational support</v>
          </cell>
          <cell r="O264" t="str">
            <v>Information technology services</v>
          </cell>
          <cell r="P264" t="str">
            <v>Corporate support</v>
          </cell>
          <cell r="Q264" t="str">
            <v>Organisational support</v>
          </cell>
          <cell r="R264" t="str">
            <v>Information technology services</v>
          </cell>
          <cell r="S264" t="str">
            <v>A5011505</v>
          </cell>
          <cell r="T264" t="str">
            <v>A5011505</v>
          </cell>
          <cell r="U264" t="str">
            <v>Information technology services</v>
          </cell>
          <cell r="V264" t="str">
            <v>L050</v>
          </cell>
          <cell r="W264" t="str">
            <v>Regional</v>
          </cell>
          <cell r="X264" t="str">
            <v>PL43780</v>
          </cell>
          <cell r="Y264" t="str">
            <v>Expense</v>
          </cell>
          <cell r="Z264">
            <v>20120701</v>
          </cell>
          <cell r="AA264">
            <v>20220630</v>
          </cell>
          <cell r="AB264">
            <v>1</v>
          </cell>
          <cell r="AC264" t="str">
            <v>Programme</v>
          </cell>
          <cell r="AD264">
            <v>0</v>
          </cell>
          <cell r="AE264">
            <v>0</v>
          </cell>
          <cell r="AF264">
            <v>0.3</v>
          </cell>
          <cell r="AG264">
            <v>0.7</v>
          </cell>
          <cell r="AH264">
            <v>11</v>
          </cell>
          <cell r="AI264" t="str">
            <v>Information Services</v>
          </cell>
          <cell r="AJ264" t="str">
            <v>Computer hardware</v>
          </cell>
          <cell r="AK264">
            <v>5</v>
          </cell>
          <cell r="AM264">
            <v>1</v>
          </cell>
          <cell r="AT264">
            <v>22243000</v>
          </cell>
          <cell r="AU264">
            <v>22243000</v>
          </cell>
          <cell r="AV264">
            <v>22243000</v>
          </cell>
          <cell r="AW264">
            <v>22243000</v>
          </cell>
          <cell r="AX264">
            <v>22243000</v>
          </cell>
          <cell r="AY264">
            <v>22243000</v>
          </cell>
          <cell r="AZ264">
            <v>22243000</v>
          </cell>
          <cell r="BA264">
            <v>22243000</v>
          </cell>
          <cell r="BB264">
            <v>22243000</v>
          </cell>
          <cell r="BC264">
            <v>22243000</v>
          </cell>
          <cell r="BD264">
            <v>3.3000000000000002E-2</v>
          </cell>
          <cell r="BE264">
            <v>6.7088999999999732E-2</v>
          </cell>
          <cell r="BF264">
            <v>0.10230293699999971</v>
          </cell>
          <cell r="BG264">
            <v>0.14088353979499968</v>
          </cell>
          <cell r="BH264">
            <v>0.18195534722761963</v>
          </cell>
          <cell r="BI264">
            <v>0.21859596299167583</v>
          </cell>
          <cell r="BJ264">
            <v>0.25637243784441766</v>
          </cell>
          <cell r="BK264">
            <v>0.29783272829328333</v>
          </cell>
          <cell r="BL264">
            <v>0.3445547065118415</v>
          </cell>
          <cell r="BM264">
            <v>0.39295867594626777</v>
          </cell>
          <cell r="BN264">
            <v>0</v>
          </cell>
          <cell r="BO264">
            <v>734019</v>
          </cell>
          <cell r="BP264">
            <v>1492260.626999994</v>
          </cell>
          <cell r="BQ264">
            <v>2275524.2276909933</v>
          </cell>
          <cell r="BR264">
            <v>3133672.575660178</v>
          </cell>
          <cell r="BS264">
            <v>4047232.7883839435</v>
          </cell>
          <cell r="BT264">
            <v>4862230.0048238458</v>
          </cell>
          <cell r="BU264">
            <v>5702492.1349733816</v>
          </cell>
          <cell r="BV264">
            <v>6624693.3754275013</v>
          </cell>
          <cell r="BW264">
            <v>7663930.3369428907</v>
          </cell>
          <cell r="BX264">
            <v>8740579.8290728331</v>
          </cell>
          <cell r="BY264">
            <v>0</v>
          </cell>
          <cell r="BZ264">
            <v>22977019</v>
          </cell>
          <cell r="CA264">
            <v>23735260.626999993</v>
          </cell>
          <cell r="CB264">
            <v>24518524.227690995</v>
          </cell>
          <cell r="CC264">
            <v>25376672.575660177</v>
          </cell>
          <cell r="CD264">
            <v>26290232.788383942</v>
          </cell>
          <cell r="CE264">
            <v>27105230.004823845</v>
          </cell>
          <cell r="CF264">
            <v>27945492.134973381</v>
          </cell>
          <cell r="CG264">
            <v>28867693.375427499</v>
          </cell>
          <cell r="CH264">
            <v>29906930.336942889</v>
          </cell>
          <cell r="CI264">
            <v>30983579.829072833</v>
          </cell>
          <cell r="CK264">
            <v>0</v>
          </cell>
          <cell r="CL264">
            <v>0</v>
          </cell>
          <cell r="CM264">
            <v>0</v>
          </cell>
          <cell r="CN264">
            <v>0</v>
          </cell>
          <cell r="CO264">
            <v>0</v>
          </cell>
          <cell r="CP264">
            <v>0</v>
          </cell>
          <cell r="CQ264">
            <v>0</v>
          </cell>
          <cell r="CR264">
            <v>0</v>
          </cell>
          <cell r="CS264">
            <v>0</v>
          </cell>
          <cell r="CT264">
            <v>0</v>
          </cell>
          <cell r="CU264">
            <v>0</v>
          </cell>
          <cell r="CW264">
            <v>0</v>
          </cell>
          <cell r="CX264">
            <v>6893105.7000000002</v>
          </cell>
          <cell r="CY264">
            <v>7120578.188099998</v>
          </cell>
          <cell r="CZ264">
            <v>7355557.2683072984</v>
          </cell>
          <cell r="DA264">
            <v>7613001.7726980522</v>
          </cell>
          <cell r="DB264">
            <v>7887069.8365151826</v>
          </cell>
          <cell r="DC264">
            <v>8131569.0014471533</v>
          </cell>
          <cell r="DD264">
            <v>8383647.6404920137</v>
          </cell>
          <cell r="DE264">
            <v>8660308.0126282498</v>
          </cell>
          <cell r="DF264">
            <v>8972079.101082867</v>
          </cell>
          <cell r="DG264">
            <v>9295073.9487218503</v>
          </cell>
          <cell r="DI264">
            <v>0</v>
          </cell>
          <cell r="DJ264">
            <v>16083913.299999999</v>
          </cell>
          <cell r="DK264">
            <v>16614682.438899994</v>
          </cell>
          <cell r="DL264">
            <v>17162966.959383696</v>
          </cell>
          <cell r="DM264">
            <v>17763670.802962121</v>
          </cell>
          <cell r="DN264">
            <v>18403162.951868758</v>
          </cell>
          <cell r="DO264">
            <v>18973661.003376689</v>
          </cell>
          <cell r="DP264">
            <v>19561844.494481366</v>
          </cell>
          <cell r="DQ264">
            <v>20207385.36279925</v>
          </cell>
          <cell r="DR264">
            <v>20934851.23586002</v>
          </cell>
          <cell r="DS264">
            <v>21688505.880350981</v>
          </cell>
          <cell r="DU264" t="str">
            <v>none</v>
          </cell>
          <cell r="DV264">
            <v>66729000</v>
          </cell>
          <cell r="DW264">
            <v>1</v>
          </cell>
          <cell r="DX264">
            <v>1</v>
          </cell>
          <cell r="DY264">
            <v>222430000</v>
          </cell>
          <cell r="DZ264">
            <v>267706634.89997557</v>
          </cell>
          <cell r="EB264">
            <v>267706634.89997557</v>
          </cell>
          <cell r="EC264" t="str">
            <v>Def</v>
          </cell>
          <cell r="ED264" t="str">
            <v>nonDC</v>
          </cell>
        </row>
        <row r="265">
          <cell r="D265" t="str">
            <v>PC2130350</v>
          </cell>
          <cell r="E265" t="str">
            <v>KWB Neat Streets</v>
          </cell>
          <cell r="F265" t="str">
            <v>Auckland Council</v>
          </cell>
          <cell r="G265" t="str">
            <v>Infrastructure and environmental services</v>
          </cell>
          <cell r="H265" t="str">
            <v>E156410</v>
          </cell>
          <cell r="I265" t="str">
            <v>Environmental programmes and partnerships</v>
          </cell>
          <cell r="J265" t="str">
            <v>Lifestyle and culture</v>
          </cell>
          <cell r="K265" t="str">
            <v>Local parks services</v>
          </cell>
          <cell r="L265" t="str">
            <v>Local parks</v>
          </cell>
          <cell r="M265" t="str">
            <v>Local activities</v>
          </cell>
          <cell r="N265" t="str">
            <v>Local parks services</v>
          </cell>
          <cell r="O265" t="str">
            <v>Local parks</v>
          </cell>
          <cell r="P265" t="str">
            <v>Lifestyle and culture</v>
          </cell>
          <cell r="Q265" t="str">
            <v>Local parks services</v>
          </cell>
          <cell r="R265" t="str">
            <v>Local parks</v>
          </cell>
          <cell r="S265" t="str">
            <v>A1241205</v>
          </cell>
          <cell r="T265" t="str">
            <v>A1241205</v>
          </cell>
          <cell r="U265" t="str">
            <v>Local parks</v>
          </cell>
          <cell r="V265" t="str">
            <v>L210</v>
          </cell>
          <cell r="W265" t="str">
            <v>Other (Unallocated)</v>
          </cell>
          <cell r="X265" t="str">
            <v>PL40810</v>
          </cell>
          <cell r="Y265" t="str">
            <v>Expense</v>
          </cell>
          <cell r="Z265">
            <v>20110701</v>
          </cell>
          <cell r="AA265">
            <v>20220630</v>
          </cell>
          <cell r="AB265">
            <v>1</v>
          </cell>
          <cell r="AC265" t="str">
            <v>Programme</v>
          </cell>
          <cell r="AD265">
            <v>1</v>
          </cell>
          <cell r="AE265">
            <v>0</v>
          </cell>
          <cell r="AF265">
            <v>0</v>
          </cell>
          <cell r="AG265">
            <v>0</v>
          </cell>
          <cell r="AH265">
            <v>2</v>
          </cell>
          <cell r="AI265" t="str">
            <v>Local &amp; Sports Parks</v>
          </cell>
          <cell r="AJ265" t="str">
            <v>Structures parks</v>
          </cell>
          <cell r="AK265">
            <v>25</v>
          </cell>
          <cell r="AM265">
            <v>1</v>
          </cell>
          <cell r="AS265">
            <v>20000</v>
          </cell>
          <cell r="AT265">
            <v>10000</v>
          </cell>
          <cell r="AU265">
            <v>10000</v>
          </cell>
          <cell r="AV265">
            <v>10000</v>
          </cell>
          <cell r="AW265">
            <v>10000</v>
          </cell>
          <cell r="AX265">
            <v>10000</v>
          </cell>
          <cell r="AY265">
            <v>10000</v>
          </cell>
          <cell r="AZ265">
            <v>10000</v>
          </cell>
          <cell r="BA265">
            <v>10000</v>
          </cell>
          <cell r="BB265">
            <v>10000</v>
          </cell>
          <cell r="BC265">
            <v>10000</v>
          </cell>
          <cell r="BD265">
            <v>3.1E-2</v>
          </cell>
          <cell r="BE265">
            <v>6.1930000000000041E-2</v>
          </cell>
          <cell r="BF265">
            <v>9.3787900000000146E-2</v>
          </cell>
          <cell r="BG265">
            <v>0.12878911280000027</v>
          </cell>
          <cell r="BH265">
            <v>0.16491036440960039</v>
          </cell>
          <cell r="BI265">
            <v>0.19869276497747879</v>
          </cell>
          <cell r="BJ265">
            <v>0.23225616239684821</v>
          </cell>
          <cell r="BK265">
            <v>0.27045610343115034</v>
          </cell>
          <cell r="BL265">
            <v>0.31238115484437823</v>
          </cell>
          <cell r="BM265">
            <v>0.35568973295424255</v>
          </cell>
          <cell r="BN265">
            <v>0</v>
          </cell>
          <cell r="BO265">
            <v>310</v>
          </cell>
          <cell r="BP265">
            <v>619.30000000000041</v>
          </cell>
          <cell r="BQ265">
            <v>937.8790000000015</v>
          </cell>
          <cell r="BR265">
            <v>1287.8911280000027</v>
          </cell>
          <cell r="BS265">
            <v>1649.1036440960038</v>
          </cell>
          <cell r="BT265">
            <v>1986.9276497747878</v>
          </cell>
          <cell r="BU265">
            <v>2322.5616239684823</v>
          </cell>
          <cell r="BV265">
            <v>2704.5610343115036</v>
          </cell>
          <cell r="BW265">
            <v>3123.8115484437822</v>
          </cell>
          <cell r="BX265">
            <v>3556.8973295424257</v>
          </cell>
          <cell r="BY265">
            <v>20000</v>
          </cell>
          <cell r="BZ265">
            <v>10310</v>
          </cell>
          <cell r="CA265">
            <v>10619.300000000001</v>
          </cell>
          <cell r="CB265">
            <v>10937.879000000001</v>
          </cell>
          <cell r="CC265">
            <v>11287.891128000003</v>
          </cell>
          <cell r="CD265">
            <v>11649.103644096003</v>
          </cell>
          <cell r="CE265">
            <v>11986.927649774789</v>
          </cell>
          <cell r="CF265">
            <v>12322.561623968482</v>
          </cell>
          <cell r="CG265">
            <v>12704.561034311504</v>
          </cell>
          <cell r="CH265">
            <v>13123.811548443782</v>
          </cell>
          <cell r="CI265">
            <v>13556.897329542426</v>
          </cell>
          <cell r="CK265">
            <v>20000</v>
          </cell>
          <cell r="CL265">
            <v>10310</v>
          </cell>
          <cell r="CM265">
            <v>10619.300000000001</v>
          </cell>
          <cell r="CN265">
            <v>10937.879000000001</v>
          </cell>
          <cell r="CO265">
            <v>11287.891128000003</v>
          </cell>
          <cell r="CP265">
            <v>11649.103644096003</v>
          </cell>
          <cell r="CQ265">
            <v>11986.927649774789</v>
          </cell>
          <cell r="CR265">
            <v>12322.561623968482</v>
          </cell>
          <cell r="CS265">
            <v>12704.561034311504</v>
          </cell>
          <cell r="CT265">
            <v>13123.811548443782</v>
          </cell>
          <cell r="CU265">
            <v>13556.897329542426</v>
          </cell>
          <cell r="CW265">
            <v>0</v>
          </cell>
          <cell r="CX265">
            <v>0</v>
          </cell>
          <cell r="CY265">
            <v>0</v>
          </cell>
          <cell r="CZ265">
            <v>0</v>
          </cell>
          <cell r="DA265">
            <v>0</v>
          </cell>
          <cell r="DB265">
            <v>0</v>
          </cell>
          <cell r="DC265">
            <v>0</v>
          </cell>
          <cell r="DD265">
            <v>0</v>
          </cell>
          <cell r="DE265">
            <v>0</v>
          </cell>
          <cell r="DF265">
            <v>0</v>
          </cell>
          <cell r="DG265">
            <v>0</v>
          </cell>
          <cell r="DI265">
            <v>0</v>
          </cell>
          <cell r="DJ265">
            <v>0</v>
          </cell>
          <cell r="DK265">
            <v>0</v>
          </cell>
          <cell r="DL265">
            <v>0</v>
          </cell>
          <cell r="DM265">
            <v>0</v>
          </cell>
          <cell r="DN265">
            <v>0</v>
          </cell>
          <cell r="DO265">
            <v>0</v>
          </cell>
          <cell r="DP265">
            <v>0</v>
          </cell>
          <cell r="DQ265">
            <v>0</v>
          </cell>
          <cell r="DR265">
            <v>0</v>
          </cell>
          <cell r="DS265">
            <v>0</v>
          </cell>
          <cell r="DU265" t="str">
            <v>WCC 8PLPK-14-016</v>
          </cell>
          <cell r="DV265">
            <v>0</v>
          </cell>
          <cell r="DW265">
            <v>0</v>
          </cell>
          <cell r="DX265">
            <v>1</v>
          </cell>
          <cell r="DY265">
            <v>100000</v>
          </cell>
          <cell r="DZ265">
            <v>118498.93295813701</v>
          </cell>
          <cell r="EB265">
            <v>118498.93295813701</v>
          </cell>
          <cell r="EC265" t="str">
            <v>Def</v>
          </cell>
          <cell r="ED265" t="str">
            <v>Local Recreational Facilities</v>
          </cell>
        </row>
        <row r="266">
          <cell r="D266" t="str">
            <v>PC2130351</v>
          </cell>
          <cell r="E266" t="str">
            <v>KWB Trees for Babies</v>
          </cell>
          <cell r="F266" t="str">
            <v>Auckland Council</v>
          </cell>
          <cell r="G266" t="str">
            <v>Infrastructure and environmental services</v>
          </cell>
          <cell r="H266" t="str">
            <v>E156410</v>
          </cell>
          <cell r="I266" t="str">
            <v>Environmental programmes and partnerships</v>
          </cell>
          <cell r="J266" t="str">
            <v>Lifestyle and culture</v>
          </cell>
          <cell r="K266" t="str">
            <v>Local parks services</v>
          </cell>
          <cell r="L266" t="str">
            <v>Local parks</v>
          </cell>
          <cell r="M266" t="str">
            <v>Local activities</v>
          </cell>
          <cell r="N266" t="str">
            <v>Local parks services</v>
          </cell>
          <cell r="O266" t="str">
            <v>Local parks</v>
          </cell>
          <cell r="P266" t="str">
            <v>Lifestyle and culture</v>
          </cell>
          <cell r="Q266" t="str">
            <v>Local parks services</v>
          </cell>
          <cell r="R266" t="str">
            <v>Local parks</v>
          </cell>
          <cell r="S266" t="str">
            <v>A1241205</v>
          </cell>
          <cell r="T266" t="str">
            <v>A1241205</v>
          </cell>
          <cell r="U266" t="str">
            <v>Local parks</v>
          </cell>
          <cell r="V266" t="str">
            <v>L210</v>
          </cell>
          <cell r="W266" t="str">
            <v>Other (Unallocated)</v>
          </cell>
          <cell r="X266" t="str">
            <v>PL40810</v>
          </cell>
          <cell r="Y266" t="str">
            <v>Expense</v>
          </cell>
          <cell r="Z266">
            <v>20110701</v>
          </cell>
          <cell r="AA266">
            <v>20220630</v>
          </cell>
          <cell r="AB266">
            <v>1</v>
          </cell>
          <cell r="AC266" t="str">
            <v>Programme</v>
          </cell>
          <cell r="AD266">
            <v>1</v>
          </cell>
          <cell r="AE266">
            <v>0</v>
          </cell>
          <cell r="AF266">
            <v>0</v>
          </cell>
          <cell r="AG266">
            <v>0</v>
          </cell>
          <cell r="AH266">
            <v>2</v>
          </cell>
          <cell r="AI266" t="str">
            <v>Local &amp; Sports Parks</v>
          </cell>
          <cell r="AJ266" t="str">
            <v>Structures parks</v>
          </cell>
          <cell r="AK266">
            <v>10</v>
          </cell>
          <cell r="AM266">
            <v>1</v>
          </cell>
          <cell r="AS266">
            <v>42000</v>
          </cell>
          <cell r="AT266">
            <v>21000</v>
          </cell>
          <cell r="AU266">
            <v>21000</v>
          </cell>
          <cell r="AV266">
            <v>21000</v>
          </cell>
          <cell r="AW266">
            <v>21000</v>
          </cell>
          <cell r="AX266">
            <v>21000</v>
          </cell>
          <cell r="AY266">
            <v>21000</v>
          </cell>
          <cell r="AZ266">
            <v>21000</v>
          </cell>
          <cell r="BA266">
            <v>21000</v>
          </cell>
          <cell r="BB266">
            <v>21000</v>
          </cell>
          <cell r="BC266">
            <v>21000</v>
          </cell>
          <cell r="BD266">
            <v>3.1E-2</v>
          </cell>
          <cell r="BE266">
            <v>6.1930000000000041E-2</v>
          </cell>
          <cell r="BF266">
            <v>9.3787900000000146E-2</v>
          </cell>
          <cell r="BG266">
            <v>0.12878911280000027</v>
          </cell>
          <cell r="BH266">
            <v>0.16491036440960039</v>
          </cell>
          <cell r="BI266">
            <v>0.19869276497747879</v>
          </cell>
          <cell r="BJ266">
            <v>0.23225616239684821</v>
          </cell>
          <cell r="BK266">
            <v>0.27045610343115034</v>
          </cell>
          <cell r="BL266">
            <v>0.31238115484437823</v>
          </cell>
          <cell r="BM266">
            <v>0.35568973295424255</v>
          </cell>
          <cell r="BN266">
            <v>0</v>
          </cell>
          <cell r="BO266">
            <v>651</v>
          </cell>
          <cell r="BP266">
            <v>1300.5300000000009</v>
          </cell>
          <cell r="BQ266">
            <v>1969.545900000003</v>
          </cell>
          <cell r="BR266">
            <v>2704.5713688000055</v>
          </cell>
          <cell r="BS266">
            <v>3463.1176526016079</v>
          </cell>
          <cell r="BT266">
            <v>4172.5480645270545</v>
          </cell>
          <cell r="BU266">
            <v>4877.3794103338123</v>
          </cell>
          <cell r="BV266">
            <v>5679.5781720541572</v>
          </cell>
          <cell r="BW266">
            <v>6560.0042517319425</v>
          </cell>
          <cell r="BX266">
            <v>7469.484392039094</v>
          </cell>
          <cell r="BY266">
            <v>42000</v>
          </cell>
          <cell r="BZ266">
            <v>21651</v>
          </cell>
          <cell r="CA266">
            <v>22300.530000000002</v>
          </cell>
          <cell r="CB266">
            <v>22969.545900000005</v>
          </cell>
          <cell r="CC266">
            <v>23704.571368800007</v>
          </cell>
          <cell r="CD266">
            <v>24463.117652601606</v>
          </cell>
          <cell r="CE266">
            <v>25172.548064527055</v>
          </cell>
          <cell r="CF266">
            <v>25877.379410333811</v>
          </cell>
          <cell r="CG266">
            <v>26679.578172054156</v>
          </cell>
          <cell r="CH266">
            <v>27560.004251731942</v>
          </cell>
          <cell r="CI266">
            <v>28469.484392039092</v>
          </cell>
          <cell r="CK266">
            <v>42000</v>
          </cell>
          <cell r="CL266">
            <v>21651</v>
          </cell>
          <cell r="CM266">
            <v>22300.530000000002</v>
          </cell>
          <cell r="CN266">
            <v>22969.545900000005</v>
          </cell>
          <cell r="CO266">
            <v>23704.571368800007</v>
          </cell>
          <cell r="CP266">
            <v>24463.117652601606</v>
          </cell>
          <cell r="CQ266">
            <v>25172.548064527055</v>
          </cell>
          <cell r="CR266">
            <v>25877.379410333811</v>
          </cell>
          <cell r="CS266">
            <v>26679.578172054156</v>
          </cell>
          <cell r="CT266">
            <v>27560.004251731942</v>
          </cell>
          <cell r="CU266">
            <v>28469.484392039092</v>
          </cell>
          <cell r="CW266">
            <v>0</v>
          </cell>
          <cell r="CX266">
            <v>0</v>
          </cell>
          <cell r="CY266">
            <v>0</v>
          </cell>
          <cell r="CZ266">
            <v>0</v>
          </cell>
          <cell r="DA266">
            <v>0</v>
          </cell>
          <cell r="DB266">
            <v>0</v>
          </cell>
          <cell r="DC266">
            <v>0</v>
          </cell>
          <cell r="DD266">
            <v>0</v>
          </cell>
          <cell r="DE266">
            <v>0</v>
          </cell>
          <cell r="DF266">
            <v>0</v>
          </cell>
          <cell r="DG266">
            <v>0</v>
          </cell>
          <cell r="DI266">
            <v>0</v>
          </cell>
          <cell r="DJ266">
            <v>0</v>
          </cell>
          <cell r="DK266">
            <v>0</v>
          </cell>
          <cell r="DL266">
            <v>0</v>
          </cell>
          <cell r="DM266">
            <v>0</v>
          </cell>
          <cell r="DN266">
            <v>0</v>
          </cell>
          <cell r="DO266">
            <v>0</v>
          </cell>
          <cell r="DP266">
            <v>0</v>
          </cell>
          <cell r="DQ266">
            <v>0</v>
          </cell>
          <cell r="DR266">
            <v>0</v>
          </cell>
          <cell r="DS266">
            <v>0</v>
          </cell>
          <cell r="DU266" t="str">
            <v>WCC 8PLPK-13-012</v>
          </cell>
          <cell r="DV266">
            <v>0</v>
          </cell>
          <cell r="DW266">
            <v>0</v>
          </cell>
          <cell r="DX266">
            <v>1</v>
          </cell>
          <cell r="DY266">
            <v>210000</v>
          </cell>
          <cell r="DZ266">
            <v>248847.75921208767</v>
          </cell>
          <cell r="EB266">
            <v>248847.75921208767</v>
          </cell>
          <cell r="EC266" t="str">
            <v>Def</v>
          </cell>
          <cell r="ED266" t="str">
            <v>Local Recreational Facilities</v>
          </cell>
        </row>
        <row r="267">
          <cell r="D267" t="str">
            <v>PC2300000</v>
          </cell>
          <cell r="E267" t="str">
            <v>Harbour Master Boat Replacement</v>
          </cell>
          <cell r="F267" t="str">
            <v>Auckland Council</v>
          </cell>
          <cell r="G267" t="str">
            <v>Infrastructure and environmental services</v>
          </cell>
          <cell r="H267" t="str">
            <v>E156901</v>
          </cell>
          <cell r="I267" t="str">
            <v>Harbour master</v>
          </cell>
          <cell r="J267" t="str">
            <v>Built and natural environment</v>
          </cell>
          <cell r="K267" t="str">
            <v>Regulation</v>
          </cell>
          <cell r="L267" t="str">
            <v>Marine safety</v>
          </cell>
          <cell r="M267" t="str">
            <v>Built and natural environment</v>
          </cell>
          <cell r="N267" t="str">
            <v>Regulation</v>
          </cell>
          <cell r="O267" t="str">
            <v>Marine safety</v>
          </cell>
          <cell r="P267" t="str">
            <v>Built and natural environment</v>
          </cell>
          <cell r="Q267" t="str">
            <v>Regulation</v>
          </cell>
          <cell r="R267" t="str">
            <v>Marine safety</v>
          </cell>
          <cell r="S267" t="str">
            <v>A1421505</v>
          </cell>
          <cell r="T267" t="str">
            <v>A1421505</v>
          </cell>
          <cell r="U267" t="str">
            <v>Marine safety</v>
          </cell>
          <cell r="V267" t="str">
            <v>L050</v>
          </cell>
          <cell r="W267" t="str">
            <v>Regional</v>
          </cell>
          <cell r="X267" t="str">
            <v>PL43780</v>
          </cell>
          <cell r="Y267" t="str">
            <v>Expense</v>
          </cell>
          <cell r="Z267">
            <v>20120701</v>
          </cell>
          <cell r="AA267">
            <v>20190630</v>
          </cell>
          <cell r="AB267">
            <v>1</v>
          </cell>
          <cell r="AC267" t="str">
            <v>Programme</v>
          </cell>
          <cell r="AD267">
            <v>1</v>
          </cell>
          <cell r="AE267">
            <v>0</v>
          </cell>
          <cell r="AF267">
            <v>0</v>
          </cell>
          <cell r="AG267">
            <v>0</v>
          </cell>
          <cell r="AH267">
            <v>10</v>
          </cell>
          <cell r="AI267" t="str">
            <v>Council Fleet</v>
          </cell>
          <cell r="AJ267" t="str">
            <v>Plant and equipment (Capex)</v>
          </cell>
          <cell r="AK267">
            <v>15</v>
          </cell>
          <cell r="AM267">
            <v>1</v>
          </cell>
          <cell r="AT267">
            <v>110000</v>
          </cell>
          <cell r="AZ267">
            <v>110000</v>
          </cell>
          <cell r="BD267">
            <v>3.3000000000000002E-2</v>
          </cell>
          <cell r="BE267">
            <v>6.7088999999999732E-2</v>
          </cell>
          <cell r="BF267">
            <v>0.10230293699999971</v>
          </cell>
          <cell r="BG267">
            <v>0.14088353979499968</v>
          </cell>
          <cell r="BH267">
            <v>0.18195534722761963</v>
          </cell>
          <cell r="BI267">
            <v>0.21859596299167583</v>
          </cell>
          <cell r="BJ267">
            <v>0.25637243784441766</v>
          </cell>
          <cell r="BK267">
            <v>0.29783272829328333</v>
          </cell>
          <cell r="BL267">
            <v>0.3445547065118415</v>
          </cell>
          <cell r="BM267">
            <v>0.39295867594626777</v>
          </cell>
          <cell r="BN267">
            <v>0</v>
          </cell>
          <cell r="BO267">
            <v>3630</v>
          </cell>
          <cell r="BP267">
            <v>0</v>
          </cell>
          <cell r="BQ267">
            <v>0</v>
          </cell>
          <cell r="BR267">
            <v>0</v>
          </cell>
          <cell r="BS267">
            <v>0</v>
          </cell>
          <cell r="BT267">
            <v>0</v>
          </cell>
          <cell r="BU267">
            <v>28200.968162885943</v>
          </cell>
          <cell r="BV267">
            <v>0</v>
          </cell>
          <cell r="BW267">
            <v>0</v>
          </cell>
          <cell r="BX267">
            <v>0</v>
          </cell>
          <cell r="BY267">
            <v>0</v>
          </cell>
          <cell r="BZ267">
            <v>113630</v>
          </cell>
          <cell r="CA267">
            <v>0</v>
          </cell>
          <cell r="CB267">
            <v>0</v>
          </cell>
          <cell r="CC267">
            <v>0</v>
          </cell>
          <cell r="CD267">
            <v>0</v>
          </cell>
          <cell r="CE267">
            <v>0</v>
          </cell>
          <cell r="CF267">
            <v>138200.96816288595</v>
          </cell>
          <cell r="CG267">
            <v>0</v>
          </cell>
          <cell r="CH267">
            <v>0</v>
          </cell>
          <cell r="CI267">
            <v>0</v>
          </cell>
          <cell r="CK267">
            <v>0</v>
          </cell>
          <cell r="CL267">
            <v>113630</v>
          </cell>
          <cell r="CM267">
            <v>0</v>
          </cell>
          <cell r="CN267">
            <v>0</v>
          </cell>
          <cell r="CO267">
            <v>0</v>
          </cell>
          <cell r="CP267">
            <v>0</v>
          </cell>
          <cell r="CQ267">
            <v>0</v>
          </cell>
          <cell r="CR267">
            <v>138200.96816288595</v>
          </cell>
          <cell r="CS267">
            <v>0</v>
          </cell>
          <cell r="CT267">
            <v>0</v>
          </cell>
          <cell r="CU267">
            <v>0</v>
          </cell>
          <cell r="CW267">
            <v>0</v>
          </cell>
          <cell r="CX267">
            <v>0</v>
          </cell>
          <cell r="CY267">
            <v>0</v>
          </cell>
          <cell r="CZ267">
            <v>0</v>
          </cell>
          <cell r="DA267">
            <v>0</v>
          </cell>
          <cell r="DB267">
            <v>0</v>
          </cell>
          <cell r="DC267">
            <v>0</v>
          </cell>
          <cell r="DD267">
            <v>0</v>
          </cell>
          <cell r="DE267">
            <v>0</v>
          </cell>
          <cell r="DF267">
            <v>0</v>
          </cell>
          <cell r="DG267">
            <v>0</v>
          </cell>
          <cell r="DI267">
            <v>0</v>
          </cell>
          <cell r="DJ267">
            <v>0</v>
          </cell>
          <cell r="DK267">
            <v>0</v>
          </cell>
          <cell r="DL267">
            <v>0</v>
          </cell>
          <cell r="DM267">
            <v>0</v>
          </cell>
          <cell r="DN267">
            <v>0</v>
          </cell>
          <cell r="DO267">
            <v>0</v>
          </cell>
          <cell r="DP267">
            <v>0</v>
          </cell>
          <cell r="DQ267">
            <v>0</v>
          </cell>
          <cell r="DR267">
            <v>0</v>
          </cell>
          <cell r="DS267">
            <v>0</v>
          </cell>
          <cell r="DU267" t="str">
            <v>ARC X/007200/2</v>
          </cell>
          <cell r="DV267">
            <v>0</v>
          </cell>
          <cell r="DW267">
            <v>0</v>
          </cell>
          <cell r="DX267">
            <v>1</v>
          </cell>
          <cell r="DY267">
            <v>220000</v>
          </cell>
          <cell r="DZ267">
            <v>251830.96816288595</v>
          </cell>
          <cell r="EB267">
            <v>251830.96816288595</v>
          </cell>
          <cell r="EC267" t="str">
            <v>Def</v>
          </cell>
          <cell r="ED267" t="str">
            <v>nonDC</v>
          </cell>
        </row>
        <row r="268">
          <cell r="D268" t="str">
            <v>PC2300001</v>
          </cell>
          <cell r="E268" t="str">
            <v>Harbour Master Motor Replacement</v>
          </cell>
          <cell r="F268" t="str">
            <v>Auckland Council</v>
          </cell>
          <cell r="G268" t="str">
            <v>Infrastructure and environmental services</v>
          </cell>
          <cell r="H268" t="str">
            <v>E156901</v>
          </cell>
          <cell r="I268" t="str">
            <v>Harbour master</v>
          </cell>
          <cell r="J268" t="str">
            <v>Built and natural environment</v>
          </cell>
          <cell r="K268" t="str">
            <v>Regulation</v>
          </cell>
          <cell r="L268" t="str">
            <v>Marine safety</v>
          </cell>
          <cell r="M268" t="str">
            <v>Built and natural environment</v>
          </cell>
          <cell r="N268" t="str">
            <v>Regulation</v>
          </cell>
          <cell r="O268" t="str">
            <v>Marine safety</v>
          </cell>
          <cell r="P268" t="str">
            <v>Built and natural environment</v>
          </cell>
          <cell r="Q268" t="str">
            <v>Regulation</v>
          </cell>
          <cell r="R268" t="str">
            <v>Marine safety</v>
          </cell>
          <cell r="S268" t="str">
            <v>A1421505</v>
          </cell>
          <cell r="T268" t="str">
            <v>A1421505</v>
          </cell>
          <cell r="U268" t="str">
            <v>Marine safety</v>
          </cell>
          <cell r="V268" t="str">
            <v>L050</v>
          </cell>
          <cell r="W268" t="str">
            <v>Regional</v>
          </cell>
          <cell r="X268" t="str">
            <v>PL43780</v>
          </cell>
          <cell r="Y268" t="str">
            <v>Expense</v>
          </cell>
          <cell r="Z268">
            <v>20110701</v>
          </cell>
          <cell r="AA268">
            <v>20220630</v>
          </cell>
          <cell r="AB268">
            <v>1</v>
          </cell>
          <cell r="AC268" t="str">
            <v>Programme</v>
          </cell>
          <cell r="AD268">
            <v>1</v>
          </cell>
          <cell r="AE268">
            <v>0</v>
          </cell>
          <cell r="AF268">
            <v>0</v>
          </cell>
          <cell r="AG268">
            <v>0</v>
          </cell>
          <cell r="AH268">
            <v>10</v>
          </cell>
          <cell r="AI268" t="str">
            <v>Council Fleet</v>
          </cell>
          <cell r="AJ268" t="str">
            <v>Plant and equipment (Capex)</v>
          </cell>
          <cell r="AK268">
            <v>15</v>
          </cell>
          <cell r="AM268">
            <v>1</v>
          </cell>
          <cell r="AS268">
            <v>55360</v>
          </cell>
          <cell r="AT268">
            <v>50000</v>
          </cell>
          <cell r="AU268">
            <v>35000</v>
          </cell>
          <cell r="AV268">
            <v>35000</v>
          </cell>
          <cell r="AW268">
            <v>35000</v>
          </cell>
          <cell r="AX268">
            <v>35000</v>
          </cell>
          <cell r="AY268">
            <v>50000</v>
          </cell>
          <cell r="AZ268">
            <v>35000</v>
          </cell>
          <cell r="BA268">
            <v>35000</v>
          </cell>
          <cell r="BB268">
            <v>35000</v>
          </cell>
          <cell r="BC268">
            <v>35000</v>
          </cell>
          <cell r="BD268">
            <v>3.3000000000000002E-2</v>
          </cell>
          <cell r="BE268">
            <v>6.7088999999999732E-2</v>
          </cell>
          <cell r="BF268">
            <v>0.10230293699999971</v>
          </cell>
          <cell r="BG268">
            <v>0.14088353979499968</v>
          </cell>
          <cell r="BH268">
            <v>0.18195534722761963</v>
          </cell>
          <cell r="BI268">
            <v>0.21859596299167583</v>
          </cell>
          <cell r="BJ268">
            <v>0.25637243784441766</v>
          </cell>
          <cell r="BK268">
            <v>0.29783272829328333</v>
          </cell>
          <cell r="BL268">
            <v>0.3445547065118415</v>
          </cell>
          <cell r="BM268">
            <v>0.39295867594626777</v>
          </cell>
          <cell r="BN268">
            <v>0</v>
          </cell>
          <cell r="BO268">
            <v>1650</v>
          </cell>
          <cell r="BP268">
            <v>2348.1149999999907</v>
          </cell>
          <cell r="BQ268">
            <v>3580.6027949999898</v>
          </cell>
          <cell r="BR268">
            <v>4930.9238928249888</v>
          </cell>
          <cell r="BS268">
            <v>6368.4371529666869</v>
          </cell>
          <cell r="BT268">
            <v>10929.798149583792</v>
          </cell>
          <cell r="BU268">
            <v>8973.0353245546175</v>
          </cell>
          <cell r="BV268">
            <v>10424.145490264917</v>
          </cell>
          <cell r="BW268">
            <v>12059.414727914453</v>
          </cell>
          <cell r="BX268">
            <v>13753.553658119372</v>
          </cell>
          <cell r="BY268">
            <v>55360</v>
          </cell>
          <cell r="BZ268">
            <v>51650</v>
          </cell>
          <cell r="CA268">
            <v>37348.114999999991</v>
          </cell>
          <cell r="CB268">
            <v>38580.602794999992</v>
          </cell>
          <cell r="CC268">
            <v>39930.923892824991</v>
          </cell>
          <cell r="CD268">
            <v>41368.43715296669</v>
          </cell>
          <cell r="CE268">
            <v>60929.798149583788</v>
          </cell>
          <cell r="CF268">
            <v>43973.035324554614</v>
          </cell>
          <cell r="CG268">
            <v>45424.145490264913</v>
          </cell>
          <cell r="CH268">
            <v>47059.414727914453</v>
          </cell>
          <cell r="CI268">
            <v>48753.553658119374</v>
          </cell>
          <cell r="CK268">
            <v>55360</v>
          </cell>
          <cell r="CL268">
            <v>51650</v>
          </cell>
          <cell r="CM268">
            <v>37348.114999999991</v>
          </cell>
          <cell r="CN268">
            <v>38580.602794999992</v>
          </cell>
          <cell r="CO268">
            <v>39930.923892824991</v>
          </cell>
          <cell r="CP268">
            <v>41368.43715296669</v>
          </cell>
          <cell r="CQ268">
            <v>60929.798149583788</v>
          </cell>
          <cell r="CR268">
            <v>43973.035324554614</v>
          </cell>
          <cell r="CS268">
            <v>45424.145490264913</v>
          </cell>
          <cell r="CT268">
            <v>47059.414727914453</v>
          </cell>
          <cell r="CU268">
            <v>48753.553658119374</v>
          </cell>
          <cell r="CW268">
            <v>0</v>
          </cell>
          <cell r="CX268">
            <v>0</v>
          </cell>
          <cell r="CY268">
            <v>0</v>
          </cell>
          <cell r="CZ268">
            <v>0</v>
          </cell>
          <cell r="DA268">
            <v>0</v>
          </cell>
          <cell r="DB268">
            <v>0</v>
          </cell>
          <cell r="DC268">
            <v>0</v>
          </cell>
          <cell r="DD268">
            <v>0</v>
          </cell>
          <cell r="DE268">
            <v>0</v>
          </cell>
          <cell r="DF268">
            <v>0</v>
          </cell>
          <cell r="DG268">
            <v>0</v>
          </cell>
          <cell r="DI268">
            <v>0</v>
          </cell>
          <cell r="DJ268">
            <v>0</v>
          </cell>
          <cell r="DK268">
            <v>0</v>
          </cell>
          <cell r="DL268">
            <v>0</v>
          </cell>
          <cell r="DM268">
            <v>0</v>
          </cell>
          <cell r="DN268">
            <v>0</v>
          </cell>
          <cell r="DO268">
            <v>0</v>
          </cell>
          <cell r="DP268">
            <v>0</v>
          </cell>
          <cell r="DQ268">
            <v>0</v>
          </cell>
          <cell r="DR268">
            <v>0</v>
          </cell>
          <cell r="DS268">
            <v>0</v>
          </cell>
          <cell r="DU268" t="str">
            <v>ARC X/007200/3</v>
          </cell>
          <cell r="DV268">
            <v>0</v>
          </cell>
          <cell r="DW268">
            <v>0</v>
          </cell>
          <cell r="DX268">
            <v>1</v>
          </cell>
          <cell r="DY268">
            <v>380000</v>
          </cell>
          <cell r="DZ268">
            <v>455018.02619122877</v>
          </cell>
          <cell r="EB268">
            <v>455018.02619122877</v>
          </cell>
          <cell r="EC268" t="str">
            <v>Def</v>
          </cell>
          <cell r="ED268" t="str">
            <v>nonDC</v>
          </cell>
        </row>
        <row r="269">
          <cell r="D269" t="str">
            <v>PC2300002</v>
          </cell>
          <cell r="E269" t="str">
            <v>Harbour Master New Patrol Boat HM2</v>
          </cell>
          <cell r="F269" t="str">
            <v>Auckland Council</v>
          </cell>
          <cell r="G269" t="str">
            <v>Infrastructure and environmental services</v>
          </cell>
          <cell r="H269" t="str">
            <v>E156901</v>
          </cell>
          <cell r="I269" t="str">
            <v>Harbour master</v>
          </cell>
          <cell r="J269" t="str">
            <v>Built and natural environment</v>
          </cell>
          <cell r="K269" t="str">
            <v>Regulation</v>
          </cell>
          <cell r="L269" t="str">
            <v>Marine safety</v>
          </cell>
          <cell r="M269" t="str">
            <v>Built and natural environment</v>
          </cell>
          <cell r="N269" t="str">
            <v>Regulation</v>
          </cell>
          <cell r="O269" t="str">
            <v>Marine safety</v>
          </cell>
          <cell r="P269" t="str">
            <v>Built and natural environment</v>
          </cell>
          <cell r="Q269" t="str">
            <v>Regulation</v>
          </cell>
          <cell r="R269" t="str">
            <v>Marine safety</v>
          </cell>
          <cell r="S269" t="str">
            <v>A1421505</v>
          </cell>
          <cell r="T269" t="str">
            <v>A1421505</v>
          </cell>
          <cell r="U269" t="str">
            <v>Marine safety</v>
          </cell>
          <cell r="V269" t="str">
            <v>L050</v>
          </cell>
          <cell r="W269" t="str">
            <v>Regional</v>
          </cell>
          <cell r="X269" t="str">
            <v>PL43780</v>
          </cell>
          <cell r="Y269" t="str">
            <v>Expense</v>
          </cell>
          <cell r="Z269">
            <v>20140701</v>
          </cell>
          <cell r="AA269">
            <v>20150630</v>
          </cell>
          <cell r="AB269">
            <v>2</v>
          </cell>
          <cell r="AC269" t="str">
            <v>Discrete</v>
          </cell>
          <cell r="AD269">
            <v>1</v>
          </cell>
          <cell r="AE269">
            <v>0</v>
          </cell>
          <cell r="AF269">
            <v>0</v>
          </cell>
          <cell r="AG269">
            <v>0</v>
          </cell>
          <cell r="AH269">
            <v>10</v>
          </cell>
          <cell r="AI269" t="str">
            <v>Council Fleet</v>
          </cell>
          <cell r="AJ269" t="str">
            <v>Plant and equipment (Capex)</v>
          </cell>
          <cell r="AK269">
            <v>15</v>
          </cell>
          <cell r="AM269">
            <v>1</v>
          </cell>
          <cell r="AV269">
            <v>110000</v>
          </cell>
          <cell r="BD269">
            <v>3.3000000000000002E-2</v>
          </cell>
          <cell r="BE269">
            <v>6.7088999999999732E-2</v>
          </cell>
          <cell r="BF269">
            <v>0.10230293699999971</v>
          </cell>
          <cell r="BG269">
            <v>0.14088353979499968</v>
          </cell>
          <cell r="BH269">
            <v>0.18195534722761963</v>
          </cell>
          <cell r="BI269">
            <v>0.21859596299167583</v>
          </cell>
          <cell r="BJ269">
            <v>0.25637243784441766</v>
          </cell>
          <cell r="BK269">
            <v>0.29783272829328333</v>
          </cell>
          <cell r="BL269">
            <v>0.3445547065118415</v>
          </cell>
          <cell r="BM269">
            <v>0.39295867594626777</v>
          </cell>
          <cell r="BN269">
            <v>0</v>
          </cell>
          <cell r="BO269">
            <v>0</v>
          </cell>
          <cell r="BP269">
            <v>0</v>
          </cell>
          <cell r="BQ269">
            <v>11253.323069999968</v>
          </cell>
          <cell r="BR269">
            <v>0</v>
          </cell>
          <cell r="BS269">
            <v>0</v>
          </cell>
          <cell r="BT269">
            <v>0</v>
          </cell>
          <cell r="BU269">
            <v>0</v>
          </cell>
          <cell r="BV269">
            <v>0</v>
          </cell>
          <cell r="BW269">
            <v>0</v>
          </cell>
          <cell r="BX269">
            <v>0</v>
          </cell>
          <cell r="BY269">
            <v>0</v>
          </cell>
          <cell r="BZ269">
            <v>0</v>
          </cell>
          <cell r="CA269">
            <v>0</v>
          </cell>
          <cell r="CB269">
            <v>121253.32306999997</v>
          </cell>
          <cell r="CC269">
            <v>0</v>
          </cell>
          <cell r="CD269">
            <v>0</v>
          </cell>
          <cell r="CE269">
            <v>0</v>
          </cell>
          <cell r="CF269">
            <v>0</v>
          </cell>
          <cell r="CG269">
            <v>0</v>
          </cell>
          <cell r="CH269">
            <v>0</v>
          </cell>
          <cell r="CI269">
            <v>0</v>
          </cell>
          <cell r="CK269">
            <v>0</v>
          </cell>
          <cell r="CL269">
            <v>0</v>
          </cell>
          <cell r="CM269">
            <v>0</v>
          </cell>
          <cell r="CN269">
            <v>121253.32306999997</v>
          </cell>
          <cell r="CO269">
            <v>0</v>
          </cell>
          <cell r="CP269">
            <v>0</v>
          </cell>
          <cell r="CQ269">
            <v>0</v>
          </cell>
          <cell r="CR269">
            <v>0</v>
          </cell>
          <cell r="CS269">
            <v>0</v>
          </cell>
          <cell r="CT269">
            <v>0</v>
          </cell>
          <cell r="CU269">
            <v>0</v>
          </cell>
          <cell r="CW269">
            <v>0</v>
          </cell>
          <cell r="CX269">
            <v>0</v>
          </cell>
          <cell r="CY269">
            <v>0</v>
          </cell>
          <cell r="CZ269">
            <v>0</v>
          </cell>
          <cell r="DA269">
            <v>0</v>
          </cell>
          <cell r="DB269">
            <v>0</v>
          </cell>
          <cell r="DC269">
            <v>0</v>
          </cell>
          <cell r="DD269">
            <v>0</v>
          </cell>
          <cell r="DE269">
            <v>0</v>
          </cell>
          <cell r="DF269">
            <v>0</v>
          </cell>
          <cell r="DG269">
            <v>0</v>
          </cell>
          <cell r="DI269">
            <v>0</v>
          </cell>
          <cell r="DJ269">
            <v>0</v>
          </cell>
          <cell r="DK269">
            <v>0</v>
          </cell>
          <cell r="DL269">
            <v>0</v>
          </cell>
          <cell r="DM269">
            <v>0</v>
          </cell>
          <cell r="DN269">
            <v>0</v>
          </cell>
          <cell r="DO269">
            <v>0</v>
          </cell>
          <cell r="DP269">
            <v>0</v>
          </cell>
          <cell r="DQ269">
            <v>0</v>
          </cell>
          <cell r="DR269">
            <v>0</v>
          </cell>
          <cell r="DS269">
            <v>0</v>
          </cell>
          <cell r="DU269" t="str">
            <v>ARC X/007200/4</v>
          </cell>
          <cell r="DV269">
            <v>0</v>
          </cell>
          <cell r="DW269">
            <v>0</v>
          </cell>
          <cell r="DX269">
            <v>1</v>
          </cell>
          <cell r="DY269">
            <v>110000</v>
          </cell>
          <cell r="DZ269">
            <v>121253.32306999997</v>
          </cell>
          <cell r="EB269">
            <v>121253.32306999997</v>
          </cell>
          <cell r="EC269" t="str">
            <v>Def</v>
          </cell>
          <cell r="ED269" t="str">
            <v>nonDC</v>
          </cell>
        </row>
        <row r="270">
          <cell r="D270" t="str">
            <v>PC2300003</v>
          </cell>
          <cell r="E270" t="str">
            <v>Te Atatu Pile Mooring Replacement</v>
          </cell>
          <cell r="F270" t="str">
            <v>Auckland Council</v>
          </cell>
          <cell r="G270" t="str">
            <v>Infrastructure and environmental services</v>
          </cell>
          <cell r="H270" t="str">
            <v>E156901</v>
          </cell>
          <cell r="I270" t="str">
            <v>Harbour master</v>
          </cell>
          <cell r="J270" t="str">
            <v>Built and natural environment</v>
          </cell>
          <cell r="K270" t="str">
            <v>Regulation</v>
          </cell>
          <cell r="L270" t="str">
            <v>Marine safety</v>
          </cell>
          <cell r="M270" t="str">
            <v>Built and natural environment</v>
          </cell>
          <cell r="N270" t="str">
            <v>Regulation</v>
          </cell>
          <cell r="O270" t="str">
            <v>Marine safety</v>
          </cell>
          <cell r="P270" t="str">
            <v>Built and natural environment</v>
          </cell>
          <cell r="Q270" t="str">
            <v>Regulation</v>
          </cell>
          <cell r="R270" t="str">
            <v>Marine safety</v>
          </cell>
          <cell r="S270" t="str">
            <v>A1421505</v>
          </cell>
          <cell r="T270" t="str">
            <v>A1421505</v>
          </cell>
          <cell r="U270" t="str">
            <v>Marine safety</v>
          </cell>
          <cell r="V270" t="str">
            <v>L050</v>
          </cell>
          <cell r="W270" t="str">
            <v>Regional</v>
          </cell>
          <cell r="X270" t="str">
            <v>PL43780</v>
          </cell>
          <cell r="Y270" t="str">
            <v>Expense</v>
          </cell>
          <cell r="Z270">
            <v>20110701</v>
          </cell>
          <cell r="AA270">
            <v>20220630</v>
          </cell>
          <cell r="AB270">
            <v>1</v>
          </cell>
          <cell r="AC270" t="str">
            <v>Programme</v>
          </cell>
          <cell r="AD270">
            <v>1</v>
          </cell>
          <cell r="AE270">
            <v>0</v>
          </cell>
          <cell r="AF270">
            <v>0</v>
          </cell>
          <cell r="AG270">
            <v>0</v>
          </cell>
          <cell r="AH270">
            <v>27</v>
          </cell>
          <cell r="AI270" t="str">
            <v>No AMP</v>
          </cell>
          <cell r="AJ270" t="str">
            <v>Plant and equipment (Capex)</v>
          </cell>
          <cell r="AK270">
            <v>35</v>
          </cell>
          <cell r="AM270">
            <v>1</v>
          </cell>
          <cell r="AS270">
            <v>116000</v>
          </cell>
          <cell r="AT270">
            <v>156000</v>
          </cell>
          <cell r="AU270">
            <v>120000</v>
          </cell>
          <cell r="AV270">
            <v>120000</v>
          </cell>
          <cell r="AX270">
            <v>124000</v>
          </cell>
          <cell r="AY270">
            <v>52000</v>
          </cell>
          <cell r="AZ270">
            <v>48000</v>
          </cell>
          <cell r="BA270">
            <v>48000</v>
          </cell>
          <cell r="BB270">
            <v>48000</v>
          </cell>
          <cell r="BC270">
            <v>48000</v>
          </cell>
          <cell r="BD270">
            <v>3.3000000000000002E-2</v>
          </cell>
          <cell r="BE270">
            <v>6.7088999999999732E-2</v>
          </cell>
          <cell r="BF270">
            <v>0.10230293699999971</v>
          </cell>
          <cell r="BG270">
            <v>0.14088353979499968</v>
          </cell>
          <cell r="BH270">
            <v>0.18195534722761963</v>
          </cell>
          <cell r="BI270">
            <v>0.21859596299167583</v>
          </cell>
          <cell r="BJ270">
            <v>0.25637243784441766</v>
          </cell>
          <cell r="BK270">
            <v>0.29783272829328333</v>
          </cell>
          <cell r="BL270">
            <v>0.3445547065118415</v>
          </cell>
          <cell r="BM270">
            <v>0.39295867594626777</v>
          </cell>
          <cell r="BN270">
            <v>0</v>
          </cell>
          <cell r="BO270">
            <v>5148</v>
          </cell>
          <cell r="BP270">
            <v>8050.6799999999675</v>
          </cell>
          <cell r="BQ270">
            <v>12276.352439999964</v>
          </cell>
          <cell r="BR270">
            <v>0</v>
          </cell>
          <cell r="BS270">
            <v>22562.463056224835</v>
          </cell>
          <cell r="BT270">
            <v>11366.990075567142</v>
          </cell>
          <cell r="BU270">
            <v>12305.877016532047</v>
          </cell>
          <cell r="BV270">
            <v>14295.9709580776</v>
          </cell>
          <cell r="BW270">
            <v>16538.625912568394</v>
          </cell>
          <cell r="BX270">
            <v>18862.016445420853</v>
          </cell>
          <cell r="BY270">
            <v>116000</v>
          </cell>
          <cell r="BZ270">
            <v>161148</v>
          </cell>
          <cell r="CA270">
            <v>128050.67999999996</v>
          </cell>
          <cell r="CB270">
            <v>132276.35243999996</v>
          </cell>
          <cell r="CC270">
            <v>0</v>
          </cell>
          <cell r="CD270">
            <v>146562.46305622483</v>
          </cell>
          <cell r="CE270">
            <v>63366.990075567141</v>
          </cell>
          <cell r="CF270">
            <v>60305.877016532046</v>
          </cell>
          <cell r="CG270">
            <v>62295.970958077596</v>
          </cell>
          <cell r="CH270">
            <v>64538.625912568394</v>
          </cell>
          <cell r="CI270">
            <v>66862.016445420857</v>
          </cell>
          <cell r="CK270">
            <v>116000</v>
          </cell>
          <cell r="CL270">
            <v>161148</v>
          </cell>
          <cell r="CM270">
            <v>128050.67999999996</v>
          </cell>
          <cell r="CN270">
            <v>132276.35243999996</v>
          </cell>
          <cell r="CO270">
            <v>0</v>
          </cell>
          <cell r="CP270">
            <v>146562.46305622483</v>
          </cell>
          <cell r="CQ270">
            <v>63366.990075567141</v>
          </cell>
          <cell r="CR270">
            <v>60305.877016532046</v>
          </cell>
          <cell r="CS270">
            <v>62295.970958077596</v>
          </cell>
          <cell r="CT270">
            <v>64538.625912568394</v>
          </cell>
          <cell r="CU270">
            <v>66862.016445420857</v>
          </cell>
          <cell r="CW270">
            <v>0</v>
          </cell>
          <cell r="CX270">
            <v>0</v>
          </cell>
          <cell r="CY270">
            <v>0</v>
          </cell>
          <cell r="CZ270">
            <v>0</v>
          </cell>
          <cell r="DA270">
            <v>0</v>
          </cell>
          <cell r="DB270">
            <v>0</v>
          </cell>
          <cell r="DC270">
            <v>0</v>
          </cell>
          <cell r="DD270">
            <v>0</v>
          </cell>
          <cell r="DE270">
            <v>0</v>
          </cell>
          <cell r="DF270">
            <v>0</v>
          </cell>
          <cell r="DG270">
            <v>0</v>
          </cell>
          <cell r="DI270">
            <v>0</v>
          </cell>
          <cell r="DJ270">
            <v>0</v>
          </cell>
          <cell r="DK270">
            <v>0</v>
          </cell>
          <cell r="DL270">
            <v>0</v>
          </cell>
          <cell r="DM270">
            <v>0</v>
          </cell>
          <cell r="DN270">
            <v>0</v>
          </cell>
          <cell r="DO270">
            <v>0</v>
          </cell>
          <cell r="DP270">
            <v>0</v>
          </cell>
          <cell r="DQ270">
            <v>0</v>
          </cell>
          <cell r="DR270">
            <v>0</v>
          </cell>
          <cell r="DS270">
            <v>0</v>
          </cell>
          <cell r="DU270" t="str">
            <v>ARC X/007200/1</v>
          </cell>
          <cell r="DV270">
            <v>0</v>
          </cell>
          <cell r="DW270">
            <v>0</v>
          </cell>
          <cell r="DX270">
            <v>1</v>
          </cell>
          <cell r="DY270">
            <v>764000</v>
          </cell>
          <cell r="DZ270">
            <v>885406.97590439068</v>
          </cell>
          <cell r="EB270">
            <v>885406.97590439068</v>
          </cell>
          <cell r="EC270" t="str">
            <v>Def</v>
          </cell>
          <cell r="ED270" t="str">
            <v>nonDC</v>
          </cell>
        </row>
        <row r="271">
          <cell r="D271" t="str">
            <v>PC2310131</v>
          </cell>
          <cell r="E271" t="str">
            <v>Retrofit the City</v>
          </cell>
          <cell r="F271" t="str">
            <v>Auckland Council</v>
          </cell>
          <cell r="G271" t="str">
            <v>Infrastructure and environmental services</v>
          </cell>
          <cell r="H271" t="str">
            <v>E156410</v>
          </cell>
          <cell r="I271" t="str">
            <v>Environmental programmes and partnerships</v>
          </cell>
          <cell r="J271" t="str">
            <v>Economic development</v>
          </cell>
          <cell r="K271" t="str">
            <v>Regional economic strategy and initiatives</v>
          </cell>
          <cell r="L271" t="str">
            <v>City transformation projects</v>
          </cell>
          <cell r="M271" t="str">
            <v>Economic development</v>
          </cell>
          <cell r="N271" t="str">
            <v>Regional economic strategy and initiatives</v>
          </cell>
          <cell r="O271" t="str">
            <v>City transformation projects</v>
          </cell>
          <cell r="P271" t="str">
            <v>Economic development</v>
          </cell>
          <cell r="Q271" t="str">
            <v>Regional economic strategy and initiatives</v>
          </cell>
          <cell r="R271" t="str">
            <v>City transformation projects</v>
          </cell>
          <cell r="S271" t="str">
            <v>A1411505</v>
          </cell>
          <cell r="T271" t="str">
            <v>A1411505</v>
          </cell>
          <cell r="U271" t="str">
            <v>Transformation projects</v>
          </cell>
          <cell r="V271" t="str">
            <v>L050</v>
          </cell>
          <cell r="W271" t="str">
            <v>Regional</v>
          </cell>
          <cell r="X271" t="str">
            <v>FY12 - Only</v>
          </cell>
          <cell r="Y271" t="str">
            <v>Expense</v>
          </cell>
          <cell r="Z271">
            <v>20110701</v>
          </cell>
          <cell r="AA271">
            <v>20120630</v>
          </cell>
          <cell r="AB271">
            <v>2</v>
          </cell>
          <cell r="AC271" t="str">
            <v>Discrete</v>
          </cell>
          <cell r="AD271">
            <v>1</v>
          </cell>
          <cell r="AE271">
            <v>0</v>
          </cell>
          <cell r="AF271">
            <v>0</v>
          </cell>
          <cell r="AG271">
            <v>0</v>
          </cell>
          <cell r="AH271">
            <v>3</v>
          </cell>
          <cell r="AI271" t="str">
            <v>Corporate Property</v>
          </cell>
          <cell r="AJ271" t="str">
            <v>Other assets (Capex)</v>
          </cell>
          <cell r="AK271">
            <v>0</v>
          </cell>
          <cell r="AM271">
            <v>0</v>
          </cell>
          <cell r="AO271">
            <v>1</v>
          </cell>
          <cell r="AS271">
            <v>890000</v>
          </cell>
          <cell r="BD271">
            <v>3.3000000000000002E-2</v>
          </cell>
          <cell r="BE271">
            <v>6.7088999999999732E-2</v>
          </cell>
          <cell r="BF271">
            <v>0.10230293699999971</v>
          </cell>
          <cell r="BG271">
            <v>0.14088353979499968</v>
          </cell>
          <cell r="BH271">
            <v>0.18195534722761963</v>
          </cell>
          <cell r="BI271">
            <v>0.21859596299167583</v>
          </cell>
          <cell r="BJ271">
            <v>0.25637243784441766</v>
          </cell>
          <cell r="BK271">
            <v>0.29783272829328333</v>
          </cell>
          <cell r="BL271">
            <v>0.3445547065118415</v>
          </cell>
          <cell r="BM271">
            <v>0.39295867594626777</v>
          </cell>
          <cell r="BN271">
            <v>0</v>
          </cell>
          <cell r="BO271">
            <v>0</v>
          </cell>
          <cell r="BP271">
            <v>0</v>
          </cell>
          <cell r="BQ271">
            <v>0</v>
          </cell>
          <cell r="BR271">
            <v>0</v>
          </cell>
          <cell r="BS271">
            <v>0</v>
          </cell>
          <cell r="BT271">
            <v>0</v>
          </cell>
          <cell r="BU271">
            <v>0</v>
          </cell>
          <cell r="BV271">
            <v>0</v>
          </cell>
          <cell r="BW271">
            <v>0</v>
          </cell>
          <cell r="BX271">
            <v>0</v>
          </cell>
          <cell r="BY271">
            <v>890000</v>
          </cell>
          <cell r="BZ271">
            <v>0</v>
          </cell>
          <cell r="CA271">
            <v>0</v>
          </cell>
          <cell r="CB271">
            <v>0</v>
          </cell>
          <cell r="CC271">
            <v>0</v>
          </cell>
          <cell r="CD271">
            <v>0</v>
          </cell>
          <cell r="CE271">
            <v>0</v>
          </cell>
          <cell r="CF271">
            <v>0</v>
          </cell>
          <cell r="CG271">
            <v>0</v>
          </cell>
          <cell r="CH271">
            <v>0</v>
          </cell>
          <cell r="CI271">
            <v>0</v>
          </cell>
          <cell r="CK271">
            <v>890000</v>
          </cell>
          <cell r="CL271">
            <v>0</v>
          </cell>
          <cell r="CM271">
            <v>0</v>
          </cell>
          <cell r="CN271">
            <v>0</v>
          </cell>
          <cell r="CO271">
            <v>0</v>
          </cell>
          <cell r="CP271">
            <v>0</v>
          </cell>
          <cell r="CQ271">
            <v>0</v>
          </cell>
          <cell r="CR271">
            <v>0</v>
          </cell>
          <cell r="CS271">
            <v>0</v>
          </cell>
          <cell r="CT271">
            <v>0</v>
          </cell>
          <cell r="CU271">
            <v>0</v>
          </cell>
          <cell r="CW271">
            <v>0</v>
          </cell>
          <cell r="CX271">
            <v>0</v>
          </cell>
          <cell r="CY271">
            <v>0</v>
          </cell>
          <cell r="CZ271">
            <v>0</v>
          </cell>
          <cell r="DA271">
            <v>0</v>
          </cell>
          <cell r="DB271">
            <v>0</v>
          </cell>
          <cell r="DC271">
            <v>0</v>
          </cell>
          <cell r="DD271">
            <v>0</v>
          </cell>
          <cell r="DE271">
            <v>0</v>
          </cell>
          <cell r="DF271">
            <v>0</v>
          </cell>
          <cell r="DG271">
            <v>0</v>
          </cell>
          <cell r="DI271">
            <v>0</v>
          </cell>
          <cell r="DJ271">
            <v>0</v>
          </cell>
          <cell r="DK271">
            <v>0</v>
          </cell>
          <cell r="DL271">
            <v>0</v>
          </cell>
          <cell r="DM271">
            <v>0</v>
          </cell>
          <cell r="DN271">
            <v>0</v>
          </cell>
          <cell r="DO271">
            <v>0</v>
          </cell>
          <cell r="DP271">
            <v>0</v>
          </cell>
          <cell r="DQ271">
            <v>0</v>
          </cell>
          <cell r="DR271">
            <v>0</v>
          </cell>
          <cell r="DS271">
            <v>0</v>
          </cell>
          <cell r="DU271" t="str">
            <v>WCC 7LTES-09-022</v>
          </cell>
          <cell r="DV271">
            <v>0</v>
          </cell>
          <cell r="DW271">
            <v>1</v>
          </cell>
          <cell r="DX271">
            <v>1</v>
          </cell>
          <cell r="DY271">
            <v>0</v>
          </cell>
          <cell r="DZ271">
            <v>0</v>
          </cell>
          <cell r="EB271">
            <v>0</v>
          </cell>
          <cell r="EC271" t="str">
            <v>Def</v>
          </cell>
          <cell r="ED271" t="str">
            <v>CityXF</v>
          </cell>
        </row>
        <row r="272">
          <cell r="D272" t="str">
            <v>PC2400003</v>
          </cell>
          <cell r="E272" t="str">
            <v>Dopto Sensors - air</v>
          </cell>
          <cell r="F272" t="str">
            <v>Auckland Council</v>
          </cell>
          <cell r="G272" t="str">
            <v>Infrastructure and environmental services</v>
          </cell>
          <cell r="H272" t="str">
            <v>E156410</v>
          </cell>
          <cell r="I272" t="str">
            <v>Environmental programmes and partnerships</v>
          </cell>
          <cell r="J272" t="str">
            <v>Built and natural environment</v>
          </cell>
          <cell r="K272" t="str">
            <v>Environment and heritage protection</v>
          </cell>
          <cell r="L272" t="str">
            <v>Air, land and water monitoring and management</v>
          </cell>
          <cell r="M272" t="str">
            <v>Built and natural environment</v>
          </cell>
          <cell r="N272" t="str">
            <v>Environment and heritage protection</v>
          </cell>
          <cell r="O272" t="str">
            <v>Air, land and water monitoring and management</v>
          </cell>
          <cell r="P272" t="str">
            <v>Corporate support</v>
          </cell>
          <cell r="Q272" t="str">
            <v>Archived Activities</v>
          </cell>
          <cell r="R272" t="str">
            <v>Air quality monitoring and management</v>
          </cell>
          <cell r="S272" t="str">
            <v>A1511105</v>
          </cell>
          <cell r="T272" t="str">
            <v>A1581105</v>
          </cell>
          <cell r="U272" t="str">
            <v>Air quality monitoring and management</v>
          </cell>
          <cell r="V272" t="str">
            <v>L050</v>
          </cell>
          <cell r="W272" t="str">
            <v>Regional</v>
          </cell>
          <cell r="X272" t="str">
            <v>FY12 - Only</v>
          </cell>
          <cell r="Y272" t="str">
            <v>Expense</v>
          </cell>
          <cell r="Z272">
            <v>20070701</v>
          </cell>
          <cell r="AA272">
            <v>20120630</v>
          </cell>
          <cell r="AB272">
            <v>1</v>
          </cell>
          <cell r="AC272" t="str">
            <v>Programme</v>
          </cell>
          <cell r="AD272">
            <v>0</v>
          </cell>
          <cell r="AE272">
            <v>0</v>
          </cell>
          <cell r="AF272">
            <v>1</v>
          </cell>
          <cell r="AG272">
            <v>0</v>
          </cell>
          <cell r="AH272">
            <v>3</v>
          </cell>
          <cell r="AI272" t="str">
            <v>Corporate Property</v>
          </cell>
          <cell r="AJ272" t="str">
            <v>Other assets (Capex)</v>
          </cell>
          <cell r="AK272">
            <v>10</v>
          </cell>
          <cell r="AO272">
            <v>1</v>
          </cell>
          <cell r="AS272">
            <v>221448</v>
          </cell>
          <cell r="AT272">
            <v>0</v>
          </cell>
          <cell r="AU272">
            <v>0</v>
          </cell>
          <cell r="AV272">
            <v>0</v>
          </cell>
          <cell r="AW272">
            <v>0</v>
          </cell>
          <cell r="AX272">
            <v>0</v>
          </cell>
          <cell r="AY272">
            <v>0</v>
          </cell>
          <cell r="AZ272">
            <v>0</v>
          </cell>
          <cell r="BD272">
            <v>3.3000000000000002E-2</v>
          </cell>
          <cell r="BE272">
            <v>6.7088999999999732E-2</v>
          </cell>
          <cell r="BF272">
            <v>0.10230293699999971</v>
          </cell>
          <cell r="BG272">
            <v>0.14088353979499968</v>
          </cell>
          <cell r="BH272">
            <v>0.18195534722761963</v>
          </cell>
          <cell r="BI272">
            <v>0.21859596299167583</v>
          </cell>
          <cell r="BJ272">
            <v>0.25637243784441766</v>
          </cell>
          <cell r="BK272">
            <v>0.29783272829328333</v>
          </cell>
          <cell r="BL272">
            <v>0.3445547065118415</v>
          </cell>
          <cell r="BM272">
            <v>0.39295867594626777</v>
          </cell>
          <cell r="BN272">
            <v>0</v>
          </cell>
          <cell r="BO272">
            <v>0</v>
          </cell>
          <cell r="BP272">
            <v>0</v>
          </cell>
          <cell r="BQ272">
            <v>0</v>
          </cell>
          <cell r="BR272">
            <v>0</v>
          </cell>
          <cell r="BS272">
            <v>0</v>
          </cell>
          <cell r="BT272">
            <v>0</v>
          </cell>
          <cell r="BU272">
            <v>0</v>
          </cell>
          <cell r="BV272">
            <v>0</v>
          </cell>
          <cell r="BW272">
            <v>0</v>
          </cell>
          <cell r="BX272">
            <v>0</v>
          </cell>
          <cell r="BY272">
            <v>221448</v>
          </cell>
          <cell r="BZ272">
            <v>0</v>
          </cell>
          <cell r="CA272">
            <v>0</v>
          </cell>
          <cell r="CB272">
            <v>0</v>
          </cell>
          <cell r="CC272">
            <v>0</v>
          </cell>
          <cell r="CD272">
            <v>0</v>
          </cell>
          <cell r="CE272">
            <v>0</v>
          </cell>
          <cell r="CF272">
            <v>0</v>
          </cell>
          <cell r="CG272">
            <v>0</v>
          </cell>
          <cell r="CH272">
            <v>0</v>
          </cell>
          <cell r="CI272">
            <v>0</v>
          </cell>
          <cell r="CK272">
            <v>0</v>
          </cell>
          <cell r="CL272">
            <v>0</v>
          </cell>
          <cell r="CM272">
            <v>0</v>
          </cell>
          <cell r="CN272">
            <v>0</v>
          </cell>
          <cell r="CO272">
            <v>0</v>
          </cell>
          <cell r="CP272">
            <v>0</v>
          </cell>
          <cell r="CQ272">
            <v>0</v>
          </cell>
          <cell r="CR272">
            <v>0</v>
          </cell>
          <cell r="CS272">
            <v>0</v>
          </cell>
          <cell r="CT272">
            <v>0</v>
          </cell>
          <cell r="CU272">
            <v>0</v>
          </cell>
          <cell r="CW272">
            <v>221448</v>
          </cell>
          <cell r="CX272">
            <v>0</v>
          </cell>
          <cell r="CY272">
            <v>0</v>
          </cell>
          <cell r="CZ272">
            <v>0</v>
          </cell>
          <cell r="DA272">
            <v>0</v>
          </cell>
          <cell r="DB272">
            <v>0</v>
          </cell>
          <cell r="DC272">
            <v>0</v>
          </cell>
          <cell r="DD272">
            <v>0</v>
          </cell>
          <cell r="DE272">
            <v>0</v>
          </cell>
          <cell r="DF272">
            <v>0</v>
          </cell>
          <cell r="DG272">
            <v>0</v>
          </cell>
          <cell r="DI272">
            <v>0</v>
          </cell>
          <cell r="DJ272">
            <v>0</v>
          </cell>
          <cell r="DK272">
            <v>0</v>
          </cell>
          <cell r="DL272">
            <v>0</v>
          </cell>
          <cell r="DM272">
            <v>0</v>
          </cell>
          <cell r="DN272">
            <v>0</v>
          </cell>
          <cell r="DO272">
            <v>0</v>
          </cell>
          <cell r="DP272">
            <v>0</v>
          </cell>
          <cell r="DQ272">
            <v>0</v>
          </cell>
          <cell r="DR272">
            <v>0</v>
          </cell>
          <cell r="DS272">
            <v>0</v>
          </cell>
          <cell r="DU272" t="str">
            <v>WCC 7LTES-08-012</v>
          </cell>
          <cell r="DV272">
            <v>0</v>
          </cell>
          <cell r="DW272">
            <v>0</v>
          </cell>
          <cell r="DX272">
            <v>1</v>
          </cell>
          <cell r="DY272">
            <v>0</v>
          </cell>
          <cell r="DZ272">
            <v>0</v>
          </cell>
          <cell r="EB272">
            <v>0</v>
          </cell>
          <cell r="EC272" t="str">
            <v>Def</v>
          </cell>
          <cell r="ED272" t="str">
            <v>nonDC</v>
          </cell>
        </row>
        <row r="273">
          <cell r="D273" t="str">
            <v>PC2440008</v>
          </cell>
          <cell r="E273" t="str">
            <v>Matakawau</v>
          </cell>
          <cell r="F273" t="str">
            <v>Auckland Council</v>
          </cell>
          <cell r="G273" t="str">
            <v>Infrastructure and environmental services</v>
          </cell>
          <cell r="H273" t="str">
            <v>E156520</v>
          </cell>
          <cell r="I273" t="str">
            <v>Land and coastal processes management</v>
          </cell>
          <cell r="J273" t="str">
            <v>Built and natural environment</v>
          </cell>
          <cell r="K273" t="str">
            <v>Environment and heritage protection</v>
          </cell>
          <cell r="L273" t="str">
            <v>Air, land and water monitoring and management</v>
          </cell>
          <cell r="M273" t="str">
            <v>Built and natural environment</v>
          </cell>
          <cell r="N273" t="str">
            <v>Environment and heritage protection</v>
          </cell>
          <cell r="O273" t="str">
            <v>Air, land and water monitoring and management</v>
          </cell>
          <cell r="P273" t="str">
            <v>Built and natural environment</v>
          </cell>
          <cell r="Q273" t="str">
            <v>Environment and heritage protection</v>
          </cell>
          <cell r="R273" t="str">
            <v>Air, land and water monitoring and management</v>
          </cell>
          <cell r="S273" t="str">
            <v>A1581105</v>
          </cell>
          <cell r="T273" t="str">
            <v>A1581105</v>
          </cell>
          <cell r="U273" t="str">
            <v>Air, land and water monitoring and management</v>
          </cell>
          <cell r="V273" t="str">
            <v>L050</v>
          </cell>
          <cell r="W273" t="str">
            <v>Regional</v>
          </cell>
          <cell r="X273" t="str">
            <v>PL40410</v>
          </cell>
          <cell r="Y273" t="str">
            <v>Expense</v>
          </cell>
          <cell r="Z273">
            <v>20120701</v>
          </cell>
          <cell r="AA273">
            <v>20160630</v>
          </cell>
          <cell r="AB273">
            <v>1</v>
          </cell>
          <cell r="AC273" t="str">
            <v>Programme</v>
          </cell>
          <cell r="AD273">
            <v>1</v>
          </cell>
          <cell r="AE273">
            <v>0</v>
          </cell>
          <cell r="AF273">
            <v>0</v>
          </cell>
          <cell r="AG273">
            <v>0</v>
          </cell>
          <cell r="AH273">
            <v>13</v>
          </cell>
          <cell r="AI273" t="str">
            <v>Closed Landfills</v>
          </cell>
          <cell r="AJ273" t="str">
            <v>Landfill closed</v>
          </cell>
          <cell r="AK273">
            <v>80</v>
          </cell>
          <cell r="AM273">
            <v>1</v>
          </cell>
          <cell r="AT273">
            <v>5000</v>
          </cell>
          <cell r="AW273">
            <v>3000</v>
          </cell>
          <cell r="BD273">
            <v>4.2999999999999997E-2</v>
          </cell>
          <cell r="BE273">
            <v>8.1590999999999747E-2</v>
          </cell>
          <cell r="BF273">
            <v>0.11512032099999958</v>
          </cell>
          <cell r="BG273">
            <v>0.15080417127199963</v>
          </cell>
          <cell r="BH273">
            <v>0.18993151309524769</v>
          </cell>
          <cell r="BI273">
            <v>0.2327690475666766</v>
          </cell>
          <cell r="BJ273">
            <v>0.28084704042177688</v>
          </cell>
          <cell r="BK273">
            <v>0.33336176907906956</v>
          </cell>
          <cell r="BL273">
            <v>0.39202968691854867</v>
          </cell>
          <cell r="BM273">
            <v>0.45467102282988336</v>
          </cell>
          <cell r="BN273">
            <v>0</v>
          </cell>
          <cell r="BO273">
            <v>214.99999999999997</v>
          </cell>
          <cell r="BP273">
            <v>0</v>
          </cell>
          <cell r="BQ273">
            <v>0</v>
          </cell>
          <cell r="BR273">
            <v>452.41251381599892</v>
          </cell>
          <cell r="BS273">
            <v>0</v>
          </cell>
          <cell r="BT273">
            <v>0</v>
          </cell>
          <cell r="BU273">
            <v>0</v>
          </cell>
          <cell r="BV273">
            <v>0</v>
          </cell>
          <cell r="BW273">
            <v>0</v>
          </cell>
          <cell r="BX273">
            <v>0</v>
          </cell>
          <cell r="BY273">
            <v>0</v>
          </cell>
          <cell r="BZ273">
            <v>5215</v>
          </cell>
          <cell r="CA273">
            <v>0</v>
          </cell>
          <cell r="CB273">
            <v>0</v>
          </cell>
          <cell r="CC273">
            <v>3452.4125138159989</v>
          </cell>
          <cell r="CD273">
            <v>0</v>
          </cell>
          <cell r="CE273">
            <v>0</v>
          </cell>
          <cell r="CF273">
            <v>0</v>
          </cell>
          <cell r="CG273">
            <v>0</v>
          </cell>
          <cell r="CH273">
            <v>0</v>
          </cell>
          <cell r="CI273">
            <v>0</v>
          </cell>
          <cell r="CK273">
            <v>0</v>
          </cell>
          <cell r="CL273">
            <v>5215</v>
          </cell>
          <cell r="CM273">
            <v>0</v>
          </cell>
          <cell r="CN273">
            <v>0</v>
          </cell>
          <cell r="CO273">
            <v>3452.4125138159989</v>
          </cell>
          <cell r="CP273">
            <v>0</v>
          </cell>
          <cell r="CQ273">
            <v>0</v>
          </cell>
          <cell r="CR273">
            <v>0</v>
          </cell>
          <cell r="CS273">
            <v>0</v>
          </cell>
          <cell r="CT273">
            <v>0</v>
          </cell>
          <cell r="CU273">
            <v>0</v>
          </cell>
          <cell r="CW273">
            <v>0</v>
          </cell>
          <cell r="CX273">
            <v>0</v>
          </cell>
          <cell r="CY273">
            <v>0</v>
          </cell>
          <cell r="CZ273">
            <v>0</v>
          </cell>
          <cell r="DA273">
            <v>0</v>
          </cell>
          <cell r="DB273">
            <v>0</v>
          </cell>
          <cell r="DC273">
            <v>0</v>
          </cell>
          <cell r="DD273">
            <v>0</v>
          </cell>
          <cell r="DE273">
            <v>0</v>
          </cell>
          <cell r="DF273">
            <v>0</v>
          </cell>
          <cell r="DG273">
            <v>0</v>
          </cell>
          <cell r="DI273">
            <v>0</v>
          </cell>
          <cell r="DJ273">
            <v>0</v>
          </cell>
          <cell r="DK273">
            <v>0</v>
          </cell>
          <cell r="DL273">
            <v>0</v>
          </cell>
          <cell r="DM273">
            <v>0</v>
          </cell>
          <cell r="DN273">
            <v>0</v>
          </cell>
          <cell r="DO273">
            <v>0</v>
          </cell>
          <cell r="DP273">
            <v>0</v>
          </cell>
          <cell r="DQ273">
            <v>0</v>
          </cell>
          <cell r="DR273">
            <v>0</v>
          </cell>
          <cell r="DS273">
            <v>0</v>
          </cell>
          <cell r="DU273" t="str">
            <v>FDC SWA009 001</v>
          </cell>
          <cell r="DV273">
            <v>0</v>
          </cell>
          <cell r="DW273">
            <v>0</v>
          </cell>
          <cell r="DX273">
            <v>1</v>
          </cell>
          <cell r="DY273">
            <v>8000</v>
          </cell>
          <cell r="DZ273">
            <v>8667.412513815998</v>
          </cell>
          <cell r="EB273">
            <v>8667.412513815998</v>
          </cell>
          <cell r="EC273" t="str">
            <v>Def</v>
          </cell>
          <cell r="ED273" t="str">
            <v>nonDC</v>
          </cell>
        </row>
        <row r="274">
          <cell r="D274" t="str">
            <v>PC2440009</v>
          </cell>
          <cell r="E274" t="str">
            <v>Mauku Closed landfill</v>
          </cell>
          <cell r="F274" t="str">
            <v>Auckland Council</v>
          </cell>
          <cell r="G274" t="str">
            <v>Infrastructure and environmental services</v>
          </cell>
          <cell r="H274" t="str">
            <v>E156520</v>
          </cell>
          <cell r="I274" t="str">
            <v>Land and coastal processes management</v>
          </cell>
          <cell r="J274" t="str">
            <v>Built and natural environment</v>
          </cell>
          <cell r="K274" t="str">
            <v>Environment and heritage protection</v>
          </cell>
          <cell r="L274" t="str">
            <v>Air, land and water monitoring and management</v>
          </cell>
          <cell r="M274" t="str">
            <v>Built and natural environment</v>
          </cell>
          <cell r="N274" t="str">
            <v>Environment and heritage protection</v>
          </cell>
          <cell r="O274" t="str">
            <v>Air, land and water monitoring and management</v>
          </cell>
          <cell r="P274" t="str">
            <v>Corporate support</v>
          </cell>
          <cell r="Q274" t="str">
            <v>Archived Activities</v>
          </cell>
          <cell r="R274" t="str">
            <v>Land monitoring and management</v>
          </cell>
          <cell r="S274" t="str">
            <v>A1561105</v>
          </cell>
          <cell r="T274" t="str">
            <v>A1581105</v>
          </cell>
          <cell r="U274" t="str">
            <v>Land monitoring and management</v>
          </cell>
          <cell r="V274" t="str">
            <v>L050</v>
          </cell>
          <cell r="W274" t="str">
            <v>Regional</v>
          </cell>
          <cell r="X274" t="str">
            <v>FY12 - Only</v>
          </cell>
          <cell r="Y274" t="str">
            <v>Expense</v>
          </cell>
          <cell r="Z274">
            <v>20110701</v>
          </cell>
          <cell r="AA274">
            <v>20120630</v>
          </cell>
          <cell r="AB274">
            <v>2</v>
          </cell>
          <cell r="AC274" t="str">
            <v>Discrete</v>
          </cell>
          <cell r="AD274">
            <v>1</v>
          </cell>
          <cell r="AE274">
            <v>0</v>
          </cell>
          <cell r="AF274">
            <v>0</v>
          </cell>
          <cell r="AG274">
            <v>0</v>
          </cell>
          <cell r="AH274">
            <v>13</v>
          </cell>
          <cell r="AI274" t="str">
            <v>Closed Landfills</v>
          </cell>
          <cell r="AJ274" t="str">
            <v>Landfill closed</v>
          </cell>
          <cell r="AK274">
            <v>80</v>
          </cell>
          <cell r="AM274">
            <v>1</v>
          </cell>
          <cell r="AS274">
            <v>35005</v>
          </cell>
          <cell r="BD274">
            <v>4.2999999999999997E-2</v>
          </cell>
          <cell r="BE274">
            <v>8.1590999999999747E-2</v>
          </cell>
          <cell r="BF274">
            <v>0.11512032099999958</v>
          </cell>
          <cell r="BG274">
            <v>0.15080417127199963</v>
          </cell>
          <cell r="BH274">
            <v>0.18993151309524769</v>
          </cell>
          <cell r="BI274">
            <v>0.2327690475666766</v>
          </cell>
          <cell r="BJ274">
            <v>0.28084704042177688</v>
          </cell>
          <cell r="BK274">
            <v>0.33336176907906956</v>
          </cell>
          <cell r="BL274">
            <v>0.39202968691854867</v>
          </cell>
          <cell r="BM274">
            <v>0.45467102282988336</v>
          </cell>
          <cell r="BN274">
            <v>0</v>
          </cell>
          <cell r="BO274">
            <v>0</v>
          </cell>
          <cell r="BP274">
            <v>0</v>
          </cell>
          <cell r="BQ274">
            <v>0</v>
          </cell>
          <cell r="BR274">
            <v>0</v>
          </cell>
          <cell r="BS274">
            <v>0</v>
          </cell>
          <cell r="BT274">
            <v>0</v>
          </cell>
          <cell r="BU274">
            <v>0</v>
          </cell>
          <cell r="BV274">
            <v>0</v>
          </cell>
          <cell r="BW274">
            <v>0</v>
          </cell>
          <cell r="BX274">
            <v>0</v>
          </cell>
          <cell r="BY274">
            <v>35005</v>
          </cell>
          <cell r="BZ274">
            <v>0</v>
          </cell>
          <cell r="CA274">
            <v>0</v>
          </cell>
          <cell r="CB274">
            <v>0</v>
          </cell>
          <cell r="CC274">
            <v>0</v>
          </cell>
          <cell r="CD274">
            <v>0</v>
          </cell>
          <cell r="CE274">
            <v>0</v>
          </cell>
          <cell r="CF274">
            <v>0</v>
          </cell>
          <cell r="CG274">
            <v>0</v>
          </cell>
          <cell r="CH274">
            <v>0</v>
          </cell>
          <cell r="CI274">
            <v>0</v>
          </cell>
          <cell r="CK274">
            <v>35005</v>
          </cell>
          <cell r="CL274">
            <v>0</v>
          </cell>
          <cell r="CM274">
            <v>0</v>
          </cell>
          <cell r="CN274">
            <v>0</v>
          </cell>
          <cell r="CO274">
            <v>0</v>
          </cell>
          <cell r="CP274">
            <v>0</v>
          </cell>
          <cell r="CQ274">
            <v>0</v>
          </cell>
          <cell r="CR274">
            <v>0</v>
          </cell>
          <cell r="CS274">
            <v>0</v>
          </cell>
          <cell r="CT274">
            <v>0</v>
          </cell>
          <cell r="CU274">
            <v>0</v>
          </cell>
          <cell r="CW274">
            <v>0</v>
          </cell>
          <cell r="CX274">
            <v>0</v>
          </cell>
          <cell r="CY274">
            <v>0</v>
          </cell>
          <cell r="CZ274">
            <v>0</v>
          </cell>
          <cell r="DA274">
            <v>0</v>
          </cell>
          <cell r="DB274">
            <v>0</v>
          </cell>
          <cell r="DC274">
            <v>0</v>
          </cell>
          <cell r="DD274">
            <v>0</v>
          </cell>
          <cell r="DE274">
            <v>0</v>
          </cell>
          <cell r="DF274">
            <v>0</v>
          </cell>
          <cell r="DG274">
            <v>0</v>
          </cell>
          <cell r="DI274">
            <v>0</v>
          </cell>
          <cell r="DJ274">
            <v>0</v>
          </cell>
          <cell r="DK274">
            <v>0</v>
          </cell>
          <cell r="DL274">
            <v>0</v>
          </cell>
          <cell r="DM274">
            <v>0</v>
          </cell>
          <cell r="DN274">
            <v>0</v>
          </cell>
          <cell r="DO274">
            <v>0</v>
          </cell>
          <cell r="DP274">
            <v>0</v>
          </cell>
          <cell r="DQ274">
            <v>0</v>
          </cell>
          <cell r="DR274">
            <v>0</v>
          </cell>
          <cell r="DS274">
            <v>0</v>
          </cell>
          <cell r="DU274" t="str">
            <v>FDC SWA008 001</v>
          </cell>
          <cell r="DV274">
            <v>0</v>
          </cell>
          <cell r="DW274">
            <v>0</v>
          </cell>
          <cell r="DX274">
            <v>1</v>
          </cell>
          <cell r="DY274">
            <v>0</v>
          </cell>
          <cell r="DZ274">
            <v>0</v>
          </cell>
          <cell r="EB274">
            <v>0</v>
          </cell>
          <cell r="EC274" t="str">
            <v>Def</v>
          </cell>
          <cell r="ED274" t="str">
            <v>nonDC</v>
          </cell>
        </row>
        <row r="275">
          <cell r="D275" t="str">
            <v>PC2440010</v>
          </cell>
          <cell r="E275" t="str">
            <v>Ngahere Closed Landfill</v>
          </cell>
          <cell r="F275" t="str">
            <v>Auckland Council</v>
          </cell>
          <cell r="G275" t="str">
            <v>Infrastructure and environmental services</v>
          </cell>
          <cell r="H275" t="str">
            <v>E156520</v>
          </cell>
          <cell r="I275" t="str">
            <v>Land and coastal processes management</v>
          </cell>
          <cell r="J275" t="str">
            <v>Built and natural environment</v>
          </cell>
          <cell r="K275" t="str">
            <v>Environment and heritage protection</v>
          </cell>
          <cell r="L275" t="str">
            <v>Air, land and water monitoring and management</v>
          </cell>
          <cell r="M275" t="str">
            <v>Built and natural environment</v>
          </cell>
          <cell r="N275" t="str">
            <v>Environment and heritage protection</v>
          </cell>
          <cell r="O275" t="str">
            <v>Air, land and water monitoring and management</v>
          </cell>
          <cell r="P275" t="str">
            <v>Corporate support</v>
          </cell>
          <cell r="Q275" t="str">
            <v>Archived Activities</v>
          </cell>
          <cell r="R275" t="str">
            <v>Land monitoring and management</v>
          </cell>
          <cell r="S275" t="str">
            <v>A1561105</v>
          </cell>
          <cell r="T275" t="str">
            <v>A1581105</v>
          </cell>
          <cell r="U275" t="str">
            <v>Land monitoring and management</v>
          </cell>
          <cell r="V275" t="str">
            <v>L050</v>
          </cell>
          <cell r="W275" t="str">
            <v>Regional</v>
          </cell>
          <cell r="X275" t="str">
            <v>FY12 - Only</v>
          </cell>
          <cell r="Y275" t="str">
            <v>Expense</v>
          </cell>
          <cell r="Z275">
            <v>20110701</v>
          </cell>
          <cell r="AA275">
            <v>20120630</v>
          </cell>
          <cell r="AB275">
            <v>2</v>
          </cell>
          <cell r="AC275" t="str">
            <v>Discrete</v>
          </cell>
          <cell r="AD275">
            <v>1</v>
          </cell>
          <cell r="AE275">
            <v>0</v>
          </cell>
          <cell r="AF275">
            <v>0</v>
          </cell>
          <cell r="AG275">
            <v>0</v>
          </cell>
          <cell r="AH275">
            <v>13</v>
          </cell>
          <cell r="AI275" t="str">
            <v>Closed Landfills</v>
          </cell>
          <cell r="AJ275" t="str">
            <v>Landfill closed</v>
          </cell>
          <cell r="AK275">
            <v>80</v>
          </cell>
          <cell r="AM275">
            <v>1</v>
          </cell>
          <cell r="AS275">
            <v>97000</v>
          </cell>
          <cell r="AT275">
            <v>0</v>
          </cell>
          <cell r="BD275">
            <v>4.2999999999999997E-2</v>
          </cell>
          <cell r="BE275">
            <v>8.1590999999999747E-2</v>
          </cell>
          <cell r="BF275">
            <v>0.11512032099999958</v>
          </cell>
          <cell r="BG275">
            <v>0.15080417127199963</v>
          </cell>
          <cell r="BH275">
            <v>0.18993151309524769</v>
          </cell>
          <cell r="BI275">
            <v>0.2327690475666766</v>
          </cell>
          <cell r="BJ275">
            <v>0.28084704042177688</v>
          </cell>
          <cell r="BK275">
            <v>0.33336176907906956</v>
          </cell>
          <cell r="BL275">
            <v>0.39202968691854867</v>
          </cell>
          <cell r="BM275">
            <v>0.45467102282988336</v>
          </cell>
          <cell r="BN275">
            <v>0</v>
          </cell>
          <cell r="BO275">
            <v>0</v>
          </cell>
          <cell r="BP275">
            <v>0</v>
          </cell>
          <cell r="BQ275">
            <v>0</v>
          </cell>
          <cell r="BR275">
            <v>0</v>
          </cell>
          <cell r="BS275">
            <v>0</v>
          </cell>
          <cell r="BT275">
            <v>0</v>
          </cell>
          <cell r="BU275">
            <v>0</v>
          </cell>
          <cell r="BV275">
            <v>0</v>
          </cell>
          <cell r="BW275">
            <v>0</v>
          </cell>
          <cell r="BX275">
            <v>0</v>
          </cell>
          <cell r="BY275">
            <v>97000</v>
          </cell>
          <cell r="BZ275">
            <v>0</v>
          </cell>
          <cell r="CA275">
            <v>0</v>
          </cell>
          <cell r="CB275">
            <v>0</v>
          </cell>
          <cell r="CC275">
            <v>0</v>
          </cell>
          <cell r="CD275">
            <v>0</v>
          </cell>
          <cell r="CE275">
            <v>0</v>
          </cell>
          <cell r="CF275">
            <v>0</v>
          </cell>
          <cell r="CG275">
            <v>0</v>
          </cell>
          <cell r="CH275">
            <v>0</v>
          </cell>
          <cell r="CI275">
            <v>0</v>
          </cell>
          <cell r="CK275">
            <v>97000</v>
          </cell>
          <cell r="CL275">
            <v>0</v>
          </cell>
          <cell r="CM275">
            <v>0</v>
          </cell>
          <cell r="CN275">
            <v>0</v>
          </cell>
          <cell r="CO275">
            <v>0</v>
          </cell>
          <cell r="CP275">
            <v>0</v>
          </cell>
          <cell r="CQ275">
            <v>0</v>
          </cell>
          <cell r="CR275">
            <v>0</v>
          </cell>
          <cell r="CS275">
            <v>0</v>
          </cell>
          <cell r="CT275">
            <v>0</v>
          </cell>
          <cell r="CU275">
            <v>0</v>
          </cell>
          <cell r="CW275">
            <v>0</v>
          </cell>
          <cell r="CX275">
            <v>0</v>
          </cell>
          <cell r="CY275">
            <v>0</v>
          </cell>
          <cell r="CZ275">
            <v>0</v>
          </cell>
          <cell r="DA275">
            <v>0</v>
          </cell>
          <cell r="DB275">
            <v>0</v>
          </cell>
          <cell r="DC275">
            <v>0</v>
          </cell>
          <cell r="DD275">
            <v>0</v>
          </cell>
          <cell r="DE275">
            <v>0</v>
          </cell>
          <cell r="DF275">
            <v>0</v>
          </cell>
          <cell r="DG275">
            <v>0</v>
          </cell>
          <cell r="DI275">
            <v>0</v>
          </cell>
          <cell r="DJ275">
            <v>0</v>
          </cell>
          <cell r="DK275">
            <v>0</v>
          </cell>
          <cell r="DL275">
            <v>0</v>
          </cell>
          <cell r="DM275">
            <v>0</v>
          </cell>
          <cell r="DN275">
            <v>0</v>
          </cell>
          <cell r="DO275">
            <v>0</v>
          </cell>
          <cell r="DP275">
            <v>0</v>
          </cell>
          <cell r="DQ275">
            <v>0</v>
          </cell>
          <cell r="DR275">
            <v>0</v>
          </cell>
          <cell r="DS275">
            <v>0</v>
          </cell>
          <cell r="DU275" t="str">
            <v>FDC SWA005 001</v>
          </cell>
          <cell r="DV275">
            <v>0</v>
          </cell>
          <cell r="DW275">
            <v>0</v>
          </cell>
          <cell r="DX275">
            <v>2</v>
          </cell>
          <cell r="DY275">
            <v>0</v>
          </cell>
          <cell r="DZ275">
            <v>0</v>
          </cell>
          <cell r="EB275">
            <v>0</v>
          </cell>
          <cell r="EC275" t="str">
            <v>Def</v>
          </cell>
          <cell r="ED275" t="str">
            <v>nonDC</v>
          </cell>
        </row>
        <row r="276">
          <cell r="D276" t="str">
            <v>PC2440010</v>
          </cell>
          <cell r="E276" t="str">
            <v>Ngahere Closed Landfill</v>
          </cell>
          <cell r="F276" t="str">
            <v>Auckland Council</v>
          </cell>
          <cell r="G276" t="str">
            <v>Infrastructure and environmental services</v>
          </cell>
          <cell r="H276" t="str">
            <v>E156520</v>
          </cell>
          <cell r="I276" t="str">
            <v>Land and coastal processes management</v>
          </cell>
          <cell r="J276" t="str">
            <v>Built and natural environment</v>
          </cell>
          <cell r="K276" t="str">
            <v>Environment and heritage protection</v>
          </cell>
          <cell r="L276" t="str">
            <v>Air, land and water monitoring and management</v>
          </cell>
          <cell r="M276" t="str">
            <v>Built and natural environment</v>
          </cell>
          <cell r="N276" t="str">
            <v>Environment and heritage protection</v>
          </cell>
          <cell r="O276" t="str">
            <v>Air, land and water monitoring and management</v>
          </cell>
          <cell r="P276" t="str">
            <v>Built and natural environment</v>
          </cell>
          <cell r="Q276" t="str">
            <v>Environment and heritage protection</v>
          </cell>
          <cell r="R276" t="str">
            <v>Air, land and water monitoring and management</v>
          </cell>
          <cell r="S276" t="str">
            <v>A1581105</v>
          </cell>
          <cell r="T276" t="str">
            <v>A1581105</v>
          </cell>
          <cell r="U276" t="str">
            <v>Air, land and water monitoring and management</v>
          </cell>
          <cell r="V276" t="str">
            <v>L050</v>
          </cell>
          <cell r="W276" t="str">
            <v>Regional</v>
          </cell>
          <cell r="X276" t="str">
            <v>PL40810</v>
          </cell>
          <cell r="Y276" t="str">
            <v>Expense</v>
          </cell>
          <cell r="Z276">
            <v>20120701</v>
          </cell>
          <cell r="AA276">
            <v>20130630</v>
          </cell>
          <cell r="AB276">
            <v>2</v>
          </cell>
          <cell r="AC276" t="str">
            <v>Discrete</v>
          </cell>
          <cell r="AD276">
            <v>1</v>
          </cell>
          <cell r="AE276">
            <v>0</v>
          </cell>
          <cell r="AF276">
            <v>0</v>
          </cell>
          <cell r="AG276">
            <v>0</v>
          </cell>
          <cell r="AH276">
            <v>13</v>
          </cell>
          <cell r="AI276" t="str">
            <v>Closed Landfills</v>
          </cell>
          <cell r="AJ276" t="str">
            <v>Landfill closed</v>
          </cell>
          <cell r="AK276">
            <v>80</v>
          </cell>
          <cell r="AM276">
            <v>1</v>
          </cell>
          <cell r="AT276">
            <v>5000</v>
          </cell>
          <cell r="BD276">
            <v>4.2999999999999997E-2</v>
          </cell>
          <cell r="BE276">
            <v>8.1590999999999747E-2</v>
          </cell>
          <cell r="BF276">
            <v>0.11512032099999958</v>
          </cell>
          <cell r="BG276">
            <v>0.15080417127199963</v>
          </cell>
          <cell r="BH276">
            <v>0.18993151309524769</v>
          </cell>
          <cell r="BI276">
            <v>0.2327690475666766</v>
          </cell>
          <cell r="BJ276">
            <v>0.28084704042177688</v>
          </cell>
          <cell r="BK276">
            <v>0.33336176907906956</v>
          </cell>
          <cell r="BL276">
            <v>0.39202968691854867</v>
          </cell>
          <cell r="BM276">
            <v>0.45467102282988336</v>
          </cell>
          <cell r="BN276">
            <v>0</v>
          </cell>
          <cell r="BO276">
            <v>214.99999999999997</v>
          </cell>
          <cell r="BP276">
            <v>0</v>
          </cell>
          <cell r="BQ276">
            <v>0</v>
          </cell>
          <cell r="BR276">
            <v>0</v>
          </cell>
          <cell r="BS276">
            <v>0</v>
          </cell>
          <cell r="BT276">
            <v>0</v>
          </cell>
          <cell r="BU276">
            <v>0</v>
          </cell>
          <cell r="BV276">
            <v>0</v>
          </cell>
          <cell r="BW276">
            <v>0</v>
          </cell>
          <cell r="BX276">
            <v>0</v>
          </cell>
          <cell r="BY276">
            <v>0</v>
          </cell>
          <cell r="BZ276">
            <v>5215</v>
          </cell>
          <cell r="CA276">
            <v>0</v>
          </cell>
          <cell r="CB276">
            <v>0</v>
          </cell>
          <cell r="CC276">
            <v>0</v>
          </cell>
          <cell r="CD276">
            <v>0</v>
          </cell>
          <cell r="CE276">
            <v>0</v>
          </cell>
          <cell r="CF276">
            <v>0</v>
          </cell>
          <cell r="CG276">
            <v>0</v>
          </cell>
          <cell r="CH276">
            <v>0</v>
          </cell>
          <cell r="CI276">
            <v>0</v>
          </cell>
          <cell r="CK276">
            <v>0</v>
          </cell>
          <cell r="CL276">
            <v>5215</v>
          </cell>
          <cell r="CM276">
            <v>0</v>
          </cell>
          <cell r="CN276">
            <v>0</v>
          </cell>
          <cell r="CO276">
            <v>0</v>
          </cell>
          <cell r="CP276">
            <v>0</v>
          </cell>
          <cell r="CQ276">
            <v>0</v>
          </cell>
          <cell r="CR276">
            <v>0</v>
          </cell>
          <cell r="CS276">
            <v>0</v>
          </cell>
          <cell r="CT276">
            <v>0</v>
          </cell>
          <cell r="CU276">
            <v>0</v>
          </cell>
          <cell r="CW276">
            <v>0</v>
          </cell>
          <cell r="CX276">
            <v>0</v>
          </cell>
          <cell r="CY276">
            <v>0</v>
          </cell>
          <cell r="CZ276">
            <v>0</v>
          </cell>
          <cell r="DA276">
            <v>0</v>
          </cell>
          <cell r="DB276">
            <v>0</v>
          </cell>
          <cell r="DC276">
            <v>0</v>
          </cell>
          <cell r="DD276">
            <v>0</v>
          </cell>
          <cell r="DE276">
            <v>0</v>
          </cell>
          <cell r="DF276">
            <v>0</v>
          </cell>
          <cell r="DG276">
            <v>0</v>
          </cell>
          <cell r="DI276">
            <v>0</v>
          </cell>
          <cell r="DJ276">
            <v>0</v>
          </cell>
          <cell r="DK276">
            <v>0</v>
          </cell>
          <cell r="DL276">
            <v>0</v>
          </cell>
          <cell r="DM276">
            <v>0</v>
          </cell>
          <cell r="DN276">
            <v>0</v>
          </cell>
          <cell r="DO276">
            <v>0</v>
          </cell>
          <cell r="DP276">
            <v>0</v>
          </cell>
          <cell r="DQ276">
            <v>0</v>
          </cell>
          <cell r="DR276">
            <v>0</v>
          </cell>
          <cell r="DS276">
            <v>0</v>
          </cell>
          <cell r="DU276" t="str">
            <v>FDC SWA005 001</v>
          </cell>
          <cell r="DV276">
            <v>0</v>
          </cell>
          <cell r="DW276">
            <v>0</v>
          </cell>
          <cell r="DX276">
            <v>2</v>
          </cell>
          <cell r="DY276">
            <v>5000</v>
          </cell>
          <cell r="DZ276">
            <v>5215</v>
          </cell>
          <cell r="EB276">
            <v>5215</v>
          </cell>
          <cell r="EC276" t="str">
            <v>Def</v>
          </cell>
          <cell r="ED276" t="str">
            <v>nonDC</v>
          </cell>
        </row>
        <row r="277">
          <cell r="D277" t="str">
            <v>PC2440011</v>
          </cell>
          <cell r="E277" t="str">
            <v>Waiuku Golf Club Closed Landfill</v>
          </cell>
          <cell r="F277" t="str">
            <v>Auckland Council</v>
          </cell>
          <cell r="G277" t="str">
            <v>Infrastructure and environmental services</v>
          </cell>
          <cell r="H277" t="str">
            <v>E156520</v>
          </cell>
          <cell r="I277" t="str">
            <v>Land and coastal processes management</v>
          </cell>
          <cell r="J277" t="str">
            <v>Built and natural environment</v>
          </cell>
          <cell r="K277" t="str">
            <v>Environment and heritage protection</v>
          </cell>
          <cell r="L277" t="str">
            <v>Air, land and water monitoring and management</v>
          </cell>
          <cell r="M277" t="str">
            <v>Built and natural environment</v>
          </cell>
          <cell r="N277" t="str">
            <v>Environment and heritage protection</v>
          </cell>
          <cell r="O277" t="str">
            <v>Air, land and water monitoring and management</v>
          </cell>
          <cell r="P277" t="str">
            <v>Corporate support</v>
          </cell>
          <cell r="Q277" t="str">
            <v>Archived Activities</v>
          </cell>
          <cell r="R277" t="str">
            <v>Land monitoring and management</v>
          </cell>
          <cell r="S277" t="str">
            <v>A1561105</v>
          </cell>
          <cell r="T277" t="str">
            <v>A1581105</v>
          </cell>
          <cell r="U277" t="str">
            <v>Land monitoring and management</v>
          </cell>
          <cell r="V277" t="str">
            <v>L050</v>
          </cell>
          <cell r="W277" t="str">
            <v>Regional</v>
          </cell>
          <cell r="X277" t="str">
            <v>FY12 - Only</v>
          </cell>
          <cell r="Y277" t="str">
            <v>Expense</v>
          </cell>
          <cell r="Z277">
            <v>20110701</v>
          </cell>
          <cell r="AA277">
            <v>20120630</v>
          </cell>
          <cell r="AB277">
            <v>2</v>
          </cell>
          <cell r="AC277" t="str">
            <v>Discrete</v>
          </cell>
          <cell r="AD277">
            <v>1</v>
          </cell>
          <cell r="AE277">
            <v>0</v>
          </cell>
          <cell r="AF277">
            <v>0</v>
          </cell>
          <cell r="AG277">
            <v>0</v>
          </cell>
          <cell r="AH277">
            <v>13</v>
          </cell>
          <cell r="AI277" t="str">
            <v>Closed Landfills</v>
          </cell>
          <cell r="AJ277" t="str">
            <v>Landfill closed</v>
          </cell>
          <cell r="AK277">
            <v>80</v>
          </cell>
          <cell r="AM277">
            <v>1</v>
          </cell>
          <cell r="AS277">
            <v>120000</v>
          </cell>
          <cell r="AT277">
            <v>0</v>
          </cell>
          <cell r="AU277">
            <v>0</v>
          </cell>
          <cell r="BD277">
            <v>4.2999999999999997E-2</v>
          </cell>
          <cell r="BE277">
            <v>8.1590999999999747E-2</v>
          </cell>
          <cell r="BF277">
            <v>0.11512032099999958</v>
          </cell>
          <cell r="BG277">
            <v>0.15080417127199963</v>
          </cell>
          <cell r="BH277">
            <v>0.18993151309524769</v>
          </cell>
          <cell r="BI277">
            <v>0.2327690475666766</v>
          </cell>
          <cell r="BJ277">
            <v>0.28084704042177688</v>
          </cell>
          <cell r="BK277">
            <v>0.33336176907906956</v>
          </cell>
          <cell r="BL277">
            <v>0.39202968691854867</v>
          </cell>
          <cell r="BM277">
            <v>0.45467102282988336</v>
          </cell>
          <cell r="BN277">
            <v>0</v>
          </cell>
          <cell r="BO277">
            <v>0</v>
          </cell>
          <cell r="BP277">
            <v>0</v>
          </cell>
          <cell r="BQ277">
            <v>0</v>
          </cell>
          <cell r="BR277">
            <v>0</v>
          </cell>
          <cell r="BS277">
            <v>0</v>
          </cell>
          <cell r="BT277">
            <v>0</v>
          </cell>
          <cell r="BU277">
            <v>0</v>
          </cell>
          <cell r="BV277">
            <v>0</v>
          </cell>
          <cell r="BW277">
            <v>0</v>
          </cell>
          <cell r="BX277">
            <v>0</v>
          </cell>
          <cell r="BY277">
            <v>120000</v>
          </cell>
          <cell r="BZ277">
            <v>0</v>
          </cell>
          <cell r="CA277">
            <v>0</v>
          </cell>
          <cell r="CB277">
            <v>0</v>
          </cell>
          <cell r="CC277">
            <v>0</v>
          </cell>
          <cell r="CD277">
            <v>0</v>
          </cell>
          <cell r="CE277">
            <v>0</v>
          </cell>
          <cell r="CF277">
            <v>0</v>
          </cell>
          <cell r="CG277">
            <v>0</v>
          </cell>
          <cell r="CH277">
            <v>0</v>
          </cell>
          <cell r="CI277">
            <v>0</v>
          </cell>
          <cell r="CK277">
            <v>120000</v>
          </cell>
          <cell r="CL277">
            <v>0</v>
          </cell>
          <cell r="CM277">
            <v>0</v>
          </cell>
          <cell r="CN277">
            <v>0</v>
          </cell>
          <cell r="CO277">
            <v>0</v>
          </cell>
          <cell r="CP277">
            <v>0</v>
          </cell>
          <cell r="CQ277">
            <v>0</v>
          </cell>
          <cell r="CR277">
            <v>0</v>
          </cell>
          <cell r="CS277">
            <v>0</v>
          </cell>
          <cell r="CT277">
            <v>0</v>
          </cell>
          <cell r="CU277">
            <v>0</v>
          </cell>
          <cell r="CW277">
            <v>0</v>
          </cell>
          <cell r="CX277">
            <v>0</v>
          </cell>
          <cell r="CY277">
            <v>0</v>
          </cell>
          <cell r="CZ277">
            <v>0</v>
          </cell>
          <cell r="DA277">
            <v>0</v>
          </cell>
          <cell r="DB277">
            <v>0</v>
          </cell>
          <cell r="DC277">
            <v>0</v>
          </cell>
          <cell r="DD277">
            <v>0</v>
          </cell>
          <cell r="DE277">
            <v>0</v>
          </cell>
          <cell r="DF277">
            <v>0</v>
          </cell>
          <cell r="DG277">
            <v>0</v>
          </cell>
          <cell r="DI277">
            <v>0</v>
          </cell>
          <cell r="DJ277">
            <v>0</v>
          </cell>
          <cell r="DK277">
            <v>0</v>
          </cell>
          <cell r="DL277">
            <v>0</v>
          </cell>
          <cell r="DM277">
            <v>0</v>
          </cell>
          <cell r="DN277">
            <v>0</v>
          </cell>
          <cell r="DO277">
            <v>0</v>
          </cell>
          <cell r="DP277">
            <v>0</v>
          </cell>
          <cell r="DQ277">
            <v>0</v>
          </cell>
          <cell r="DR277">
            <v>0</v>
          </cell>
          <cell r="DS277">
            <v>0</v>
          </cell>
          <cell r="DU277" t="str">
            <v>FDC SWA012 001</v>
          </cell>
          <cell r="DV277">
            <v>0</v>
          </cell>
          <cell r="DW277">
            <v>0</v>
          </cell>
          <cell r="DX277">
            <v>2</v>
          </cell>
          <cell r="DY277">
            <v>0</v>
          </cell>
          <cell r="DZ277">
            <v>0</v>
          </cell>
          <cell r="EB277">
            <v>0</v>
          </cell>
          <cell r="EC277" t="str">
            <v>Def</v>
          </cell>
          <cell r="ED277" t="str">
            <v>nonDC</v>
          </cell>
        </row>
        <row r="278">
          <cell r="D278" t="str">
            <v>PC2440011</v>
          </cell>
          <cell r="E278" t="str">
            <v>Waiuku Golf Club Closed Landfill</v>
          </cell>
          <cell r="F278" t="str">
            <v>Auckland Council</v>
          </cell>
          <cell r="G278" t="str">
            <v>Infrastructure and environmental services</v>
          </cell>
          <cell r="H278" t="str">
            <v>E156520</v>
          </cell>
          <cell r="I278" t="str">
            <v>Land and coastal processes management</v>
          </cell>
          <cell r="J278" t="str">
            <v>Built and natural environment</v>
          </cell>
          <cell r="K278" t="str">
            <v>Environment and heritage protection</v>
          </cell>
          <cell r="L278" t="str">
            <v>Air, land and water monitoring and management</v>
          </cell>
          <cell r="M278" t="str">
            <v>Built and natural environment</v>
          </cell>
          <cell r="N278" t="str">
            <v>Environment and heritage protection</v>
          </cell>
          <cell r="O278" t="str">
            <v>Air, land and water monitoring and management</v>
          </cell>
          <cell r="P278" t="str">
            <v>Built and natural environment</v>
          </cell>
          <cell r="Q278" t="str">
            <v>Environment and heritage protection</v>
          </cell>
          <cell r="R278" t="str">
            <v>Air, land and water monitoring and management</v>
          </cell>
          <cell r="S278" t="str">
            <v>A1581105</v>
          </cell>
          <cell r="T278" t="str">
            <v>A1581105</v>
          </cell>
          <cell r="U278" t="str">
            <v>Air, land and water monitoring and management</v>
          </cell>
          <cell r="V278" t="str">
            <v>L050</v>
          </cell>
          <cell r="W278" t="str">
            <v>Regional</v>
          </cell>
          <cell r="X278" t="str">
            <v>PL40810</v>
          </cell>
          <cell r="Y278" t="str">
            <v>Expense</v>
          </cell>
          <cell r="Z278">
            <v>20120701</v>
          </cell>
          <cell r="AA278">
            <v>20140630</v>
          </cell>
          <cell r="AB278">
            <v>2</v>
          </cell>
          <cell r="AC278" t="str">
            <v>Discrete</v>
          </cell>
          <cell r="AD278">
            <v>1</v>
          </cell>
          <cell r="AE278">
            <v>0</v>
          </cell>
          <cell r="AF278">
            <v>0</v>
          </cell>
          <cell r="AG278">
            <v>0</v>
          </cell>
          <cell r="AH278">
            <v>13</v>
          </cell>
          <cell r="AI278" t="str">
            <v>Closed Landfills</v>
          </cell>
          <cell r="AJ278" t="str">
            <v>Landfill closed</v>
          </cell>
          <cell r="AK278">
            <v>80</v>
          </cell>
          <cell r="AM278">
            <v>1</v>
          </cell>
          <cell r="AT278">
            <v>25000</v>
          </cell>
          <cell r="AU278">
            <v>10000</v>
          </cell>
          <cell r="BD278">
            <v>4.2999999999999997E-2</v>
          </cell>
          <cell r="BE278">
            <v>8.1590999999999747E-2</v>
          </cell>
          <cell r="BF278">
            <v>0.11512032099999958</v>
          </cell>
          <cell r="BG278">
            <v>0.15080417127199963</v>
          </cell>
          <cell r="BH278">
            <v>0.18993151309524769</v>
          </cell>
          <cell r="BI278">
            <v>0.2327690475666766</v>
          </cell>
          <cell r="BJ278">
            <v>0.28084704042177688</v>
          </cell>
          <cell r="BK278">
            <v>0.33336176907906956</v>
          </cell>
          <cell r="BL278">
            <v>0.39202968691854867</v>
          </cell>
          <cell r="BM278">
            <v>0.45467102282988336</v>
          </cell>
          <cell r="BN278">
            <v>0</v>
          </cell>
          <cell r="BO278">
            <v>1075</v>
          </cell>
          <cell r="BP278">
            <v>815.90999999999747</v>
          </cell>
          <cell r="BQ278">
            <v>0</v>
          </cell>
          <cell r="BR278">
            <v>0</v>
          </cell>
          <cell r="BS278">
            <v>0</v>
          </cell>
          <cell r="BT278">
            <v>0</v>
          </cell>
          <cell r="BU278">
            <v>0</v>
          </cell>
          <cell r="BV278">
            <v>0</v>
          </cell>
          <cell r="BW278">
            <v>0</v>
          </cell>
          <cell r="BX278">
            <v>0</v>
          </cell>
          <cell r="BY278">
            <v>0</v>
          </cell>
          <cell r="BZ278">
            <v>26075</v>
          </cell>
          <cell r="CA278">
            <v>10815.909999999998</v>
          </cell>
          <cell r="CB278">
            <v>0</v>
          </cell>
          <cell r="CC278">
            <v>0</v>
          </cell>
          <cell r="CD278">
            <v>0</v>
          </cell>
          <cell r="CE278">
            <v>0</v>
          </cell>
          <cell r="CF278">
            <v>0</v>
          </cell>
          <cell r="CG278">
            <v>0</v>
          </cell>
          <cell r="CH278">
            <v>0</v>
          </cell>
          <cell r="CI278">
            <v>0</v>
          </cell>
          <cell r="CK278">
            <v>0</v>
          </cell>
          <cell r="CL278">
            <v>26075</v>
          </cell>
          <cell r="CM278">
            <v>10815.909999999998</v>
          </cell>
          <cell r="CN278">
            <v>0</v>
          </cell>
          <cell r="CO278">
            <v>0</v>
          </cell>
          <cell r="CP278">
            <v>0</v>
          </cell>
          <cell r="CQ278">
            <v>0</v>
          </cell>
          <cell r="CR278">
            <v>0</v>
          </cell>
          <cell r="CS278">
            <v>0</v>
          </cell>
          <cell r="CT278">
            <v>0</v>
          </cell>
          <cell r="CU278">
            <v>0</v>
          </cell>
          <cell r="CW278">
            <v>0</v>
          </cell>
          <cell r="CX278">
            <v>0</v>
          </cell>
          <cell r="CY278">
            <v>0</v>
          </cell>
          <cell r="CZ278">
            <v>0</v>
          </cell>
          <cell r="DA278">
            <v>0</v>
          </cell>
          <cell r="DB278">
            <v>0</v>
          </cell>
          <cell r="DC278">
            <v>0</v>
          </cell>
          <cell r="DD278">
            <v>0</v>
          </cell>
          <cell r="DE278">
            <v>0</v>
          </cell>
          <cell r="DF278">
            <v>0</v>
          </cell>
          <cell r="DG278">
            <v>0</v>
          </cell>
          <cell r="DI278">
            <v>0</v>
          </cell>
          <cell r="DJ278">
            <v>0</v>
          </cell>
          <cell r="DK278">
            <v>0</v>
          </cell>
          <cell r="DL278">
            <v>0</v>
          </cell>
          <cell r="DM278">
            <v>0</v>
          </cell>
          <cell r="DN278">
            <v>0</v>
          </cell>
          <cell r="DO278">
            <v>0</v>
          </cell>
          <cell r="DP278">
            <v>0</v>
          </cell>
          <cell r="DQ278">
            <v>0</v>
          </cell>
          <cell r="DR278">
            <v>0</v>
          </cell>
          <cell r="DS278">
            <v>0</v>
          </cell>
          <cell r="DU278" t="str">
            <v>FDC SWA012 001</v>
          </cell>
          <cell r="DV278">
            <v>0</v>
          </cell>
          <cell r="DW278">
            <v>0</v>
          </cell>
          <cell r="DX278">
            <v>2</v>
          </cell>
          <cell r="DY278">
            <v>35000</v>
          </cell>
          <cell r="DZ278">
            <v>36890.909999999996</v>
          </cell>
          <cell r="EB278">
            <v>36890.909999999996</v>
          </cell>
          <cell r="EC278" t="str">
            <v>Def</v>
          </cell>
          <cell r="ED278" t="str">
            <v>nonDC</v>
          </cell>
        </row>
        <row r="279">
          <cell r="D279" t="str">
            <v>PC2440012</v>
          </cell>
          <cell r="E279" t="str">
            <v>Community-Amenity Streamside Planting</v>
          </cell>
          <cell r="F279" t="str">
            <v>Auckland Council</v>
          </cell>
          <cell r="G279" t="str">
            <v>Infrastructure and environmental services</v>
          </cell>
          <cell r="H279" t="str">
            <v>E156405</v>
          </cell>
          <cell r="I279" t="str">
            <v>Environmental programmes management</v>
          </cell>
          <cell r="J279" t="str">
            <v>Built and natural environment</v>
          </cell>
          <cell r="K279" t="str">
            <v>Environment and heritage protection</v>
          </cell>
          <cell r="L279" t="str">
            <v>Air, land and water monitoring and management</v>
          </cell>
          <cell r="M279" t="str">
            <v>Built and natural environment</v>
          </cell>
          <cell r="N279" t="str">
            <v>Environment and heritage protection</v>
          </cell>
          <cell r="O279" t="str">
            <v>Air, land and water monitoring and management</v>
          </cell>
          <cell r="P279" t="str">
            <v>Corporate support</v>
          </cell>
          <cell r="Q279" t="str">
            <v>Archived Activities</v>
          </cell>
          <cell r="R279" t="str">
            <v>Land monitoring and management</v>
          </cell>
          <cell r="S279" t="str">
            <v>A1561105</v>
          </cell>
          <cell r="T279" t="str">
            <v>A1581105</v>
          </cell>
          <cell r="U279" t="str">
            <v>Land monitoring and management</v>
          </cell>
          <cell r="V279" t="str">
            <v>L050</v>
          </cell>
          <cell r="W279" t="str">
            <v>Regional</v>
          </cell>
          <cell r="X279" t="str">
            <v>FY12 - Only</v>
          </cell>
          <cell r="Y279" t="str">
            <v>Expense</v>
          </cell>
          <cell r="Z279">
            <v>20090701</v>
          </cell>
          <cell r="AA279">
            <v>20120630</v>
          </cell>
          <cell r="AB279">
            <v>1</v>
          </cell>
          <cell r="AC279" t="str">
            <v>Programme</v>
          </cell>
          <cell r="AD279">
            <v>0</v>
          </cell>
          <cell r="AE279">
            <v>0</v>
          </cell>
          <cell r="AF279">
            <v>0</v>
          </cell>
          <cell r="AG279">
            <v>1</v>
          </cell>
          <cell r="AH279">
            <v>25</v>
          </cell>
          <cell r="AI279" t="str">
            <v>Regional and Specialist Parks</v>
          </cell>
          <cell r="AJ279" t="str">
            <v>Other assets (Capex)</v>
          </cell>
          <cell r="AK279">
            <v>40</v>
          </cell>
          <cell r="AP279">
            <v>1</v>
          </cell>
          <cell r="AS279">
            <v>79785</v>
          </cell>
          <cell r="AT279">
            <v>0</v>
          </cell>
          <cell r="AU279">
            <v>0</v>
          </cell>
          <cell r="AV279">
            <v>0</v>
          </cell>
          <cell r="AW279">
            <v>0</v>
          </cell>
          <cell r="AX279">
            <v>0</v>
          </cell>
          <cell r="AY279">
            <v>0</v>
          </cell>
          <cell r="AZ279">
            <v>0</v>
          </cell>
          <cell r="BA279">
            <v>0</v>
          </cell>
          <cell r="BB279">
            <v>0</v>
          </cell>
          <cell r="BC279">
            <v>0</v>
          </cell>
          <cell r="BD279">
            <v>3.3000000000000002E-2</v>
          </cell>
          <cell r="BE279">
            <v>6.7088999999999732E-2</v>
          </cell>
          <cell r="BF279">
            <v>0.10230293699999971</v>
          </cell>
          <cell r="BG279">
            <v>0.14088353979499968</v>
          </cell>
          <cell r="BH279">
            <v>0.18195534722761963</v>
          </cell>
          <cell r="BI279">
            <v>0.21859596299167583</v>
          </cell>
          <cell r="BJ279">
            <v>0.25637243784441766</v>
          </cell>
          <cell r="BK279">
            <v>0.29783272829328333</v>
          </cell>
          <cell r="BL279">
            <v>0.3445547065118415</v>
          </cell>
          <cell r="BM279">
            <v>0.39295867594626777</v>
          </cell>
          <cell r="BN279">
            <v>0</v>
          </cell>
          <cell r="BO279">
            <v>0</v>
          </cell>
          <cell r="BP279">
            <v>0</v>
          </cell>
          <cell r="BQ279">
            <v>0</v>
          </cell>
          <cell r="BR279">
            <v>0</v>
          </cell>
          <cell r="BS279">
            <v>0</v>
          </cell>
          <cell r="BT279">
            <v>0</v>
          </cell>
          <cell r="BU279">
            <v>0</v>
          </cell>
          <cell r="BV279">
            <v>0</v>
          </cell>
          <cell r="BW279">
            <v>0</v>
          </cell>
          <cell r="BX279">
            <v>0</v>
          </cell>
          <cell r="BY279">
            <v>79785</v>
          </cell>
          <cell r="BZ279">
            <v>0</v>
          </cell>
          <cell r="CA279">
            <v>0</v>
          </cell>
          <cell r="CB279">
            <v>0</v>
          </cell>
          <cell r="CC279">
            <v>0</v>
          </cell>
          <cell r="CD279">
            <v>0</v>
          </cell>
          <cell r="CE279">
            <v>0</v>
          </cell>
          <cell r="CF279">
            <v>0</v>
          </cell>
          <cell r="CG279">
            <v>0</v>
          </cell>
          <cell r="CH279">
            <v>0</v>
          </cell>
          <cell r="CI279">
            <v>0</v>
          </cell>
          <cell r="CK279">
            <v>0</v>
          </cell>
          <cell r="CL279">
            <v>0</v>
          </cell>
          <cell r="CM279">
            <v>0</v>
          </cell>
          <cell r="CN279">
            <v>0</v>
          </cell>
          <cell r="CO279">
            <v>0</v>
          </cell>
          <cell r="CP279">
            <v>0</v>
          </cell>
          <cell r="CQ279">
            <v>0</v>
          </cell>
          <cell r="CR279">
            <v>0</v>
          </cell>
          <cell r="CS279">
            <v>0</v>
          </cell>
          <cell r="CT279">
            <v>0</v>
          </cell>
          <cell r="CU279">
            <v>0</v>
          </cell>
          <cell r="CW279">
            <v>0</v>
          </cell>
          <cell r="CX279">
            <v>0</v>
          </cell>
          <cell r="CY279">
            <v>0</v>
          </cell>
          <cell r="CZ279">
            <v>0</v>
          </cell>
          <cell r="DA279">
            <v>0</v>
          </cell>
          <cell r="DB279">
            <v>0</v>
          </cell>
          <cell r="DC279">
            <v>0</v>
          </cell>
          <cell r="DD279">
            <v>0</v>
          </cell>
          <cell r="DE279">
            <v>0</v>
          </cell>
          <cell r="DF279">
            <v>0</v>
          </cell>
          <cell r="DG279">
            <v>0</v>
          </cell>
          <cell r="DI279">
            <v>79785</v>
          </cell>
          <cell r="DJ279">
            <v>0</v>
          </cell>
          <cell r="DK279">
            <v>0</v>
          </cell>
          <cell r="DL279">
            <v>0</v>
          </cell>
          <cell r="DM279">
            <v>0</v>
          </cell>
          <cell r="DN279">
            <v>0</v>
          </cell>
          <cell r="DO279">
            <v>0</v>
          </cell>
          <cell r="DP279">
            <v>0</v>
          </cell>
          <cell r="DQ279">
            <v>0</v>
          </cell>
          <cell r="DR279">
            <v>0</v>
          </cell>
          <cell r="DS279">
            <v>0</v>
          </cell>
          <cell r="DU279" t="str">
            <v>WCC 8PLPK-13-011</v>
          </cell>
          <cell r="DV279">
            <v>0</v>
          </cell>
          <cell r="DW279">
            <v>0</v>
          </cell>
          <cell r="DX279">
            <v>2</v>
          </cell>
          <cell r="DY279">
            <v>0</v>
          </cell>
          <cell r="DZ279">
            <v>0</v>
          </cell>
          <cell r="EB279">
            <v>0</v>
          </cell>
          <cell r="EC279" t="str">
            <v>Def</v>
          </cell>
          <cell r="ED279" t="str">
            <v>nonDC</v>
          </cell>
        </row>
        <row r="280">
          <cell r="D280" t="str">
            <v>PC2440012</v>
          </cell>
          <cell r="E280" t="str">
            <v>Community-Amenity Streamside Planting</v>
          </cell>
          <cell r="F280" t="str">
            <v>Auckland Council</v>
          </cell>
          <cell r="G280" t="str">
            <v>Infrastructure and environmental services</v>
          </cell>
          <cell r="H280" t="str">
            <v>E156405</v>
          </cell>
          <cell r="I280" t="str">
            <v>Environmental programmes management</v>
          </cell>
          <cell r="J280" t="str">
            <v>Built and natural environment</v>
          </cell>
          <cell r="K280" t="str">
            <v>Environment and heritage protection</v>
          </cell>
          <cell r="L280" t="str">
            <v>Air, land and water monitoring and management</v>
          </cell>
          <cell r="M280" t="str">
            <v>Built and natural environment</v>
          </cell>
          <cell r="N280" t="str">
            <v>Environment and heritage protection</v>
          </cell>
          <cell r="O280" t="str">
            <v>Air, land and water monitoring and management</v>
          </cell>
          <cell r="P280" t="str">
            <v>Built and natural environment</v>
          </cell>
          <cell r="Q280" t="str">
            <v>Environment and heritage protection</v>
          </cell>
          <cell r="R280" t="str">
            <v>Air, land and water monitoring and management</v>
          </cell>
          <cell r="S280" t="str">
            <v>A1581105</v>
          </cell>
          <cell r="T280" t="str">
            <v>A1581105</v>
          </cell>
          <cell r="U280" t="str">
            <v>Air, land and water monitoring and management</v>
          </cell>
          <cell r="V280" t="str">
            <v>L050</v>
          </cell>
          <cell r="W280" t="str">
            <v>Regional</v>
          </cell>
          <cell r="X280" t="str">
            <v>PL40810</v>
          </cell>
          <cell r="Y280" t="str">
            <v>Expense</v>
          </cell>
          <cell r="Z280">
            <v>20120701</v>
          </cell>
          <cell r="AA280">
            <v>20220630</v>
          </cell>
          <cell r="AB280">
            <v>1</v>
          </cell>
          <cell r="AC280" t="str">
            <v>Programme</v>
          </cell>
          <cell r="AD280">
            <v>0</v>
          </cell>
          <cell r="AE280">
            <v>0</v>
          </cell>
          <cell r="AF280">
            <v>0</v>
          </cell>
          <cell r="AG280">
            <v>1</v>
          </cell>
          <cell r="AH280">
            <v>2</v>
          </cell>
          <cell r="AI280" t="str">
            <v>Local &amp; Sports Parks</v>
          </cell>
          <cell r="AJ280" t="str">
            <v>Other assets (Capex)</v>
          </cell>
          <cell r="AK280">
            <v>40</v>
          </cell>
          <cell r="AM280">
            <v>1</v>
          </cell>
          <cell r="AT280">
            <v>58000</v>
          </cell>
          <cell r="AU280">
            <v>58000</v>
          </cell>
          <cell r="AV280">
            <v>58000</v>
          </cell>
          <cell r="AW280">
            <v>58000</v>
          </cell>
          <cell r="AX280">
            <v>58000</v>
          </cell>
          <cell r="AY280">
            <v>58000</v>
          </cell>
          <cell r="AZ280">
            <v>58000</v>
          </cell>
          <cell r="BA280">
            <v>58000</v>
          </cell>
          <cell r="BB280">
            <v>58000</v>
          </cell>
          <cell r="BC280">
            <v>58000</v>
          </cell>
          <cell r="BD280">
            <v>3.3000000000000002E-2</v>
          </cell>
          <cell r="BE280">
            <v>6.7088999999999732E-2</v>
          </cell>
          <cell r="BF280">
            <v>0.10230293699999971</v>
          </cell>
          <cell r="BG280">
            <v>0.14088353979499968</v>
          </cell>
          <cell r="BH280">
            <v>0.18195534722761963</v>
          </cell>
          <cell r="BI280">
            <v>0.21859596299167583</v>
          </cell>
          <cell r="BJ280">
            <v>0.25637243784441766</v>
          </cell>
          <cell r="BK280">
            <v>0.29783272829328333</v>
          </cell>
          <cell r="BL280">
            <v>0.3445547065118415</v>
          </cell>
          <cell r="BM280">
            <v>0.39295867594626777</v>
          </cell>
          <cell r="BN280">
            <v>0</v>
          </cell>
          <cell r="BO280">
            <v>1914</v>
          </cell>
          <cell r="BP280">
            <v>3891.1619999999843</v>
          </cell>
          <cell r="BQ280">
            <v>5933.5703459999831</v>
          </cell>
          <cell r="BR280">
            <v>8171.2453081099811</v>
          </cell>
          <cell r="BS280">
            <v>10553.410139201938</v>
          </cell>
          <cell r="BT280">
            <v>12678.565853517199</v>
          </cell>
          <cell r="BU280">
            <v>14869.601394976224</v>
          </cell>
          <cell r="BV280">
            <v>17274.298241010434</v>
          </cell>
          <cell r="BW280">
            <v>19984.172977686809</v>
          </cell>
          <cell r="BX280">
            <v>22791.60320488353</v>
          </cell>
          <cell r="BY280">
            <v>0</v>
          </cell>
          <cell r="BZ280">
            <v>59914</v>
          </cell>
          <cell r="CA280">
            <v>61891.161999999982</v>
          </cell>
          <cell r="CB280">
            <v>63933.570345999986</v>
          </cell>
          <cell r="CC280">
            <v>66171.245308109981</v>
          </cell>
          <cell r="CD280">
            <v>68553.410139201937</v>
          </cell>
          <cell r="CE280">
            <v>70678.565853517197</v>
          </cell>
          <cell r="CF280">
            <v>72869.601394976227</v>
          </cell>
          <cell r="CG280">
            <v>75274.298241010431</v>
          </cell>
          <cell r="CH280">
            <v>77984.172977686801</v>
          </cell>
          <cell r="CI280">
            <v>80791.603204883533</v>
          </cell>
          <cell r="CK280">
            <v>0</v>
          </cell>
          <cell r="CL280">
            <v>0</v>
          </cell>
          <cell r="CM280">
            <v>0</v>
          </cell>
          <cell r="CN280">
            <v>0</v>
          </cell>
          <cell r="CO280">
            <v>0</v>
          </cell>
          <cell r="CP280">
            <v>0</v>
          </cell>
          <cell r="CQ280">
            <v>0</v>
          </cell>
          <cell r="CR280">
            <v>0</v>
          </cell>
          <cell r="CS280">
            <v>0</v>
          </cell>
          <cell r="CT280">
            <v>0</v>
          </cell>
          <cell r="CU280">
            <v>0</v>
          </cell>
          <cell r="CW280">
            <v>0</v>
          </cell>
          <cell r="CX280">
            <v>0</v>
          </cell>
          <cell r="CY280">
            <v>0</v>
          </cell>
          <cell r="CZ280">
            <v>0</v>
          </cell>
          <cell r="DA280">
            <v>0</v>
          </cell>
          <cell r="DB280">
            <v>0</v>
          </cell>
          <cell r="DC280">
            <v>0</v>
          </cell>
          <cell r="DD280">
            <v>0</v>
          </cell>
          <cell r="DE280">
            <v>0</v>
          </cell>
          <cell r="DF280">
            <v>0</v>
          </cell>
          <cell r="DG280">
            <v>0</v>
          </cell>
          <cell r="DI280">
            <v>0</v>
          </cell>
          <cell r="DJ280">
            <v>59914</v>
          </cell>
          <cell r="DK280">
            <v>61891.161999999982</v>
          </cell>
          <cell r="DL280">
            <v>63933.570345999986</v>
          </cell>
          <cell r="DM280">
            <v>66171.245308109981</v>
          </cell>
          <cell r="DN280">
            <v>68553.410139201937</v>
          </cell>
          <cell r="DO280">
            <v>70678.565853517197</v>
          </cell>
          <cell r="DP280">
            <v>72869.601394976227</v>
          </cell>
          <cell r="DQ280">
            <v>75274.298241010431</v>
          </cell>
          <cell r="DR280">
            <v>77984.172977686801</v>
          </cell>
          <cell r="DS280">
            <v>80791.603204883533</v>
          </cell>
          <cell r="DU280" t="str">
            <v>WCC 8PLPK-13-011</v>
          </cell>
          <cell r="DV280">
            <v>0</v>
          </cell>
          <cell r="DW280">
            <v>0</v>
          </cell>
          <cell r="DX280">
            <v>2</v>
          </cell>
          <cell r="DY280">
            <v>580000</v>
          </cell>
          <cell r="DZ280">
            <v>698061.62946538592</v>
          </cell>
          <cell r="EB280">
            <v>698061.62946538592</v>
          </cell>
          <cell r="EC280" t="str">
            <v>Def</v>
          </cell>
          <cell r="ED280" t="str">
            <v>nonDC</v>
          </cell>
        </row>
        <row r="281">
          <cell r="D281" t="str">
            <v>PC2440014</v>
          </cell>
          <cell r="E281" t="str">
            <v>Parks Planning and Analysis</v>
          </cell>
          <cell r="F281" t="str">
            <v>Auckland Council</v>
          </cell>
          <cell r="G281" t="str">
            <v>Infrastructure and environmental services</v>
          </cell>
          <cell r="H281" t="str">
            <v>E156405</v>
          </cell>
          <cell r="I281" t="str">
            <v>Environmental programmes management</v>
          </cell>
          <cell r="J281" t="str">
            <v>Built and natural environment</v>
          </cell>
          <cell r="K281" t="str">
            <v>Environment and heritage protection</v>
          </cell>
          <cell r="L281" t="str">
            <v>Air, land and water monitoring and management</v>
          </cell>
          <cell r="M281" t="str">
            <v>Built and natural environment</v>
          </cell>
          <cell r="N281" t="str">
            <v>Environment and heritage protection</v>
          </cell>
          <cell r="O281" t="str">
            <v>Air, land and water monitoring and management</v>
          </cell>
          <cell r="P281" t="str">
            <v>Corporate support</v>
          </cell>
          <cell r="Q281" t="str">
            <v>Archived Activities</v>
          </cell>
          <cell r="R281" t="str">
            <v>Land monitoring and management</v>
          </cell>
          <cell r="S281" t="str">
            <v>A1561105</v>
          </cell>
          <cell r="T281" t="str">
            <v>A1581105</v>
          </cell>
          <cell r="U281" t="str">
            <v>Land monitoring and management</v>
          </cell>
          <cell r="V281" t="str">
            <v>L050</v>
          </cell>
          <cell r="W281" t="str">
            <v>Regional</v>
          </cell>
          <cell r="X281" t="str">
            <v>FY12 - Only</v>
          </cell>
          <cell r="Y281" t="str">
            <v>Expense</v>
          </cell>
          <cell r="Z281">
            <v>20100701</v>
          </cell>
          <cell r="AA281">
            <v>20120630</v>
          </cell>
          <cell r="AB281">
            <v>1</v>
          </cell>
          <cell r="AC281" t="str">
            <v>Programme</v>
          </cell>
          <cell r="AD281">
            <v>0.5</v>
          </cell>
          <cell r="AE281">
            <v>0</v>
          </cell>
          <cell r="AF281">
            <v>0</v>
          </cell>
          <cell r="AG281">
            <v>0.5</v>
          </cell>
          <cell r="AH281">
            <v>25</v>
          </cell>
          <cell r="AI281" t="str">
            <v>Regional and Specialist Parks</v>
          </cell>
          <cell r="AJ281" t="str">
            <v>Structures parks</v>
          </cell>
          <cell r="AK281">
            <v>10</v>
          </cell>
          <cell r="AM281">
            <v>0.5</v>
          </cell>
          <cell r="AP281">
            <v>0.5</v>
          </cell>
          <cell r="AS281">
            <v>45013</v>
          </cell>
          <cell r="AT281">
            <v>0</v>
          </cell>
          <cell r="AU281">
            <v>0</v>
          </cell>
          <cell r="AV281">
            <v>0</v>
          </cell>
          <cell r="AW281">
            <v>0</v>
          </cell>
          <cell r="AX281">
            <v>0</v>
          </cell>
          <cell r="AY281">
            <v>0</v>
          </cell>
          <cell r="AZ281">
            <v>0</v>
          </cell>
          <cell r="BA281">
            <v>0</v>
          </cell>
          <cell r="BB281">
            <v>0</v>
          </cell>
          <cell r="BC281">
            <v>0</v>
          </cell>
          <cell r="BD281">
            <v>3.1E-2</v>
          </cell>
          <cell r="BE281">
            <v>6.1930000000000041E-2</v>
          </cell>
          <cell r="BF281">
            <v>9.3787900000000146E-2</v>
          </cell>
          <cell r="BG281">
            <v>0.12878911280000027</v>
          </cell>
          <cell r="BH281">
            <v>0.16491036440960039</v>
          </cell>
          <cell r="BI281">
            <v>0.19869276497747879</v>
          </cell>
          <cell r="BJ281">
            <v>0.23225616239684821</v>
          </cell>
          <cell r="BK281">
            <v>0.27045610343115034</v>
          </cell>
          <cell r="BL281">
            <v>0.31238115484437823</v>
          </cell>
          <cell r="BM281">
            <v>0.35568973295424255</v>
          </cell>
          <cell r="BN281">
            <v>0</v>
          </cell>
          <cell r="BO281">
            <v>0</v>
          </cell>
          <cell r="BP281">
            <v>0</v>
          </cell>
          <cell r="BQ281">
            <v>0</v>
          </cell>
          <cell r="BR281">
            <v>0</v>
          </cell>
          <cell r="BS281">
            <v>0</v>
          </cell>
          <cell r="BT281">
            <v>0</v>
          </cell>
          <cell r="BU281">
            <v>0</v>
          </cell>
          <cell r="BV281">
            <v>0</v>
          </cell>
          <cell r="BW281">
            <v>0</v>
          </cell>
          <cell r="BX281">
            <v>0</v>
          </cell>
          <cell r="BY281">
            <v>45013</v>
          </cell>
          <cell r="BZ281">
            <v>0</v>
          </cell>
          <cell r="CA281">
            <v>0</v>
          </cell>
          <cell r="CB281">
            <v>0</v>
          </cell>
          <cell r="CC281">
            <v>0</v>
          </cell>
          <cell r="CD281">
            <v>0</v>
          </cell>
          <cell r="CE281">
            <v>0</v>
          </cell>
          <cell r="CF281">
            <v>0</v>
          </cell>
          <cell r="CG281">
            <v>0</v>
          </cell>
          <cell r="CH281">
            <v>0</v>
          </cell>
          <cell r="CI281">
            <v>0</v>
          </cell>
          <cell r="CK281">
            <v>22506.5</v>
          </cell>
          <cell r="CL281">
            <v>0</v>
          </cell>
          <cell r="CM281">
            <v>0</v>
          </cell>
          <cell r="CN281">
            <v>0</v>
          </cell>
          <cell r="CO281">
            <v>0</v>
          </cell>
          <cell r="CP281">
            <v>0</v>
          </cell>
          <cell r="CQ281">
            <v>0</v>
          </cell>
          <cell r="CR281">
            <v>0</v>
          </cell>
          <cell r="CS281">
            <v>0</v>
          </cell>
          <cell r="CT281">
            <v>0</v>
          </cell>
          <cell r="CU281">
            <v>0</v>
          </cell>
          <cell r="CW281">
            <v>0</v>
          </cell>
          <cell r="CX281">
            <v>0</v>
          </cell>
          <cell r="CY281">
            <v>0</v>
          </cell>
          <cell r="CZ281">
            <v>0</v>
          </cell>
          <cell r="DA281">
            <v>0</v>
          </cell>
          <cell r="DB281">
            <v>0</v>
          </cell>
          <cell r="DC281">
            <v>0</v>
          </cell>
          <cell r="DD281">
            <v>0</v>
          </cell>
          <cell r="DE281">
            <v>0</v>
          </cell>
          <cell r="DF281">
            <v>0</v>
          </cell>
          <cell r="DG281">
            <v>0</v>
          </cell>
          <cell r="DI281">
            <v>22506.5</v>
          </cell>
          <cell r="DJ281">
            <v>0</v>
          </cell>
          <cell r="DK281">
            <v>0</v>
          </cell>
          <cell r="DL281">
            <v>0</v>
          </cell>
          <cell r="DM281">
            <v>0</v>
          </cell>
          <cell r="DN281">
            <v>0</v>
          </cell>
          <cell r="DO281">
            <v>0</v>
          </cell>
          <cell r="DP281">
            <v>0</v>
          </cell>
          <cell r="DQ281">
            <v>0</v>
          </cell>
          <cell r="DR281">
            <v>0</v>
          </cell>
          <cell r="DS281">
            <v>0</v>
          </cell>
          <cell r="DU281" t="str">
            <v>WCC 8PLPK-16-007</v>
          </cell>
          <cell r="DV281">
            <v>0</v>
          </cell>
          <cell r="DW281">
            <v>0</v>
          </cell>
          <cell r="DX281">
            <v>2</v>
          </cell>
          <cell r="DY281">
            <v>0</v>
          </cell>
          <cell r="DZ281">
            <v>0</v>
          </cell>
          <cell r="EB281">
            <v>0</v>
          </cell>
          <cell r="EC281" t="str">
            <v>Def</v>
          </cell>
          <cell r="ED281" t="str">
            <v>nonDC</v>
          </cell>
        </row>
        <row r="282">
          <cell r="D282" t="str">
            <v>PC2440014</v>
          </cell>
          <cell r="E282" t="str">
            <v>Parks Planning and Analysis</v>
          </cell>
          <cell r="F282" t="str">
            <v>Auckland Council</v>
          </cell>
          <cell r="G282" t="str">
            <v>Infrastructure and environmental services</v>
          </cell>
          <cell r="H282" t="str">
            <v>E156405</v>
          </cell>
          <cell r="I282" t="str">
            <v>Environmental programmes management</v>
          </cell>
          <cell r="J282" t="str">
            <v>Built and natural environment</v>
          </cell>
          <cell r="K282" t="str">
            <v>Environment and heritage protection</v>
          </cell>
          <cell r="L282" t="str">
            <v>Air, land and water monitoring and management</v>
          </cell>
          <cell r="M282" t="str">
            <v>Built and natural environment</v>
          </cell>
          <cell r="N282" t="str">
            <v>Environment and heritage protection</v>
          </cell>
          <cell r="O282" t="str">
            <v>Air, land and water monitoring and management</v>
          </cell>
          <cell r="P282" t="str">
            <v>Built and natural environment</v>
          </cell>
          <cell r="Q282" t="str">
            <v>Environment and heritage protection</v>
          </cell>
          <cell r="R282" t="str">
            <v>Air, land and water monitoring and management</v>
          </cell>
          <cell r="S282" t="str">
            <v>A1581105</v>
          </cell>
          <cell r="T282" t="str">
            <v>A1581105</v>
          </cell>
          <cell r="U282" t="str">
            <v>Air, land and water monitoring and management</v>
          </cell>
          <cell r="V282" t="str">
            <v>L050</v>
          </cell>
          <cell r="W282" t="str">
            <v>Regional</v>
          </cell>
          <cell r="X282" t="str">
            <v>PL40810</v>
          </cell>
          <cell r="Y282" t="str">
            <v>Expense</v>
          </cell>
          <cell r="Z282">
            <v>20120701</v>
          </cell>
          <cell r="AA282">
            <v>20220630</v>
          </cell>
          <cell r="AB282">
            <v>1</v>
          </cell>
          <cell r="AC282" t="str">
            <v>Programme</v>
          </cell>
          <cell r="AD282">
            <v>0.5</v>
          </cell>
          <cell r="AE282">
            <v>0</v>
          </cell>
          <cell r="AF282">
            <v>0</v>
          </cell>
          <cell r="AG282">
            <v>0.5</v>
          </cell>
          <cell r="AH282">
            <v>2</v>
          </cell>
          <cell r="AI282" t="str">
            <v>Local &amp; Sports Parks</v>
          </cell>
          <cell r="AJ282" t="str">
            <v>Structures parks</v>
          </cell>
          <cell r="AK282">
            <v>10</v>
          </cell>
          <cell r="AM282">
            <v>1</v>
          </cell>
          <cell r="AT282">
            <v>20000</v>
          </cell>
          <cell r="AU282">
            <v>20000</v>
          </cell>
          <cell r="AV282">
            <v>20000</v>
          </cell>
          <cell r="AW282">
            <v>20000</v>
          </cell>
          <cell r="AX282">
            <v>20000</v>
          </cell>
          <cell r="AY282">
            <v>20000</v>
          </cell>
          <cell r="AZ282">
            <v>20000</v>
          </cell>
          <cell r="BA282">
            <v>25000</v>
          </cell>
          <cell r="BB282">
            <v>25000</v>
          </cell>
          <cell r="BC282">
            <v>25000</v>
          </cell>
          <cell r="BD282">
            <v>3.1E-2</v>
          </cell>
          <cell r="BE282">
            <v>6.1930000000000041E-2</v>
          </cell>
          <cell r="BF282">
            <v>9.3787900000000146E-2</v>
          </cell>
          <cell r="BG282">
            <v>0.12878911280000027</v>
          </cell>
          <cell r="BH282">
            <v>0.16491036440960039</v>
          </cell>
          <cell r="BI282">
            <v>0.19869276497747879</v>
          </cell>
          <cell r="BJ282">
            <v>0.23225616239684821</v>
          </cell>
          <cell r="BK282">
            <v>0.27045610343115034</v>
          </cell>
          <cell r="BL282">
            <v>0.31238115484437823</v>
          </cell>
          <cell r="BM282">
            <v>0.35568973295424255</v>
          </cell>
          <cell r="BN282">
            <v>0</v>
          </cell>
          <cell r="BO282">
            <v>620</v>
          </cell>
          <cell r="BP282">
            <v>1238.6000000000008</v>
          </cell>
          <cell r="BQ282">
            <v>1875.758000000003</v>
          </cell>
          <cell r="BR282">
            <v>2575.7822560000054</v>
          </cell>
          <cell r="BS282">
            <v>3298.2072881920076</v>
          </cell>
          <cell r="BT282">
            <v>3973.8552995495756</v>
          </cell>
          <cell r="BU282">
            <v>4645.1232479369646</v>
          </cell>
          <cell r="BV282">
            <v>6761.4025857787583</v>
          </cell>
          <cell r="BW282">
            <v>7809.5288711094554</v>
          </cell>
          <cell r="BX282">
            <v>8892.2433238560643</v>
          </cell>
          <cell r="BY282">
            <v>0</v>
          </cell>
          <cell r="BZ282">
            <v>20620</v>
          </cell>
          <cell r="CA282">
            <v>21238.600000000002</v>
          </cell>
          <cell r="CB282">
            <v>21875.758000000002</v>
          </cell>
          <cell r="CC282">
            <v>22575.782256000006</v>
          </cell>
          <cell r="CD282">
            <v>23298.207288192007</v>
          </cell>
          <cell r="CE282">
            <v>23973.855299549577</v>
          </cell>
          <cell r="CF282">
            <v>24645.123247936965</v>
          </cell>
          <cell r="CG282">
            <v>31761.402585778756</v>
          </cell>
          <cell r="CH282">
            <v>32809.528871109454</v>
          </cell>
          <cell r="CI282">
            <v>33892.243323856062</v>
          </cell>
          <cell r="CK282">
            <v>0</v>
          </cell>
          <cell r="CL282">
            <v>10310</v>
          </cell>
          <cell r="CM282">
            <v>10619.300000000001</v>
          </cell>
          <cell r="CN282">
            <v>10937.879000000001</v>
          </cell>
          <cell r="CO282">
            <v>11287.891128000003</v>
          </cell>
          <cell r="CP282">
            <v>11649.103644096003</v>
          </cell>
          <cell r="CQ282">
            <v>11986.927649774789</v>
          </cell>
          <cell r="CR282">
            <v>12322.561623968482</v>
          </cell>
          <cell r="CS282">
            <v>15880.701292889378</v>
          </cell>
          <cell r="CT282">
            <v>16404.764435554727</v>
          </cell>
          <cell r="CU282">
            <v>16946.121661928031</v>
          </cell>
          <cell r="CW282">
            <v>0</v>
          </cell>
          <cell r="CX282">
            <v>0</v>
          </cell>
          <cell r="CY282">
            <v>0</v>
          </cell>
          <cell r="CZ282">
            <v>0</v>
          </cell>
          <cell r="DA282">
            <v>0</v>
          </cell>
          <cell r="DB282">
            <v>0</v>
          </cell>
          <cell r="DC282">
            <v>0</v>
          </cell>
          <cell r="DD282">
            <v>0</v>
          </cell>
          <cell r="DE282">
            <v>0</v>
          </cell>
          <cell r="DF282">
            <v>0</v>
          </cell>
          <cell r="DG282">
            <v>0</v>
          </cell>
          <cell r="DI282">
            <v>0</v>
          </cell>
          <cell r="DJ282">
            <v>10310</v>
          </cell>
          <cell r="DK282">
            <v>10619.300000000001</v>
          </cell>
          <cell r="DL282">
            <v>10937.879000000001</v>
          </cell>
          <cell r="DM282">
            <v>11287.891128000003</v>
          </cell>
          <cell r="DN282">
            <v>11649.103644096003</v>
          </cell>
          <cell r="DO282">
            <v>11986.927649774789</v>
          </cell>
          <cell r="DP282">
            <v>12322.561623968482</v>
          </cell>
          <cell r="DQ282">
            <v>15880.701292889378</v>
          </cell>
          <cell r="DR282">
            <v>16404.764435554727</v>
          </cell>
          <cell r="DS282">
            <v>16946.121661928031</v>
          </cell>
          <cell r="DU282" t="str">
            <v>WCC 8PLPK-16-007</v>
          </cell>
          <cell r="DV282">
            <v>0</v>
          </cell>
          <cell r="DW282">
            <v>0</v>
          </cell>
          <cell r="DX282">
            <v>2</v>
          </cell>
          <cell r="DY282">
            <v>215000</v>
          </cell>
          <cell r="DZ282">
            <v>256690.50087242285</v>
          </cell>
          <cell r="EB282">
            <v>256690.50087242285</v>
          </cell>
          <cell r="EC282" t="str">
            <v>Def</v>
          </cell>
          <cell r="ED282" t="str">
            <v>nonDC</v>
          </cell>
        </row>
        <row r="283">
          <cell r="D283" t="str">
            <v>PC2500000</v>
          </cell>
          <cell r="E283" t="str">
            <v>Reactive Closed Landfill remediation</v>
          </cell>
          <cell r="F283" t="str">
            <v>Auckland Council</v>
          </cell>
          <cell r="G283" t="str">
            <v>Infrastructure and environmental services</v>
          </cell>
          <cell r="H283" t="str">
            <v>E156520</v>
          </cell>
          <cell r="I283" t="str">
            <v>Land and coastal processes management</v>
          </cell>
          <cell r="J283" t="str">
            <v>Built and natural environment</v>
          </cell>
          <cell r="K283" t="str">
            <v>Environment and heritage protection</v>
          </cell>
          <cell r="L283" t="str">
            <v>Air, land and water monitoring and management</v>
          </cell>
          <cell r="M283" t="str">
            <v>Built and natural environment</v>
          </cell>
          <cell r="N283" t="str">
            <v>Environment and heritage protection</v>
          </cell>
          <cell r="O283" t="str">
            <v>Air, land and water monitoring and management</v>
          </cell>
          <cell r="P283" t="str">
            <v>Built and natural environment</v>
          </cell>
          <cell r="Q283" t="str">
            <v>Environment and heritage protection</v>
          </cell>
          <cell r="R283" t="str">
            <v>Air, land and water monitoring and management</v>
          </cell>
          <cell r="S283" t="str">
            <v>A1581105</v>
          </cell>
          <cell r="T283" t="str">
            <v>A1581105</v>
          </cell>
          <cell r="U283" t="str">
            <v>Air, land and water monitoring and management</v>
          </cell>
          <cell r="V283" t="str">
            <v>L050</v>
          </cell>
          <cell r="W283" t="str">
            <v>Regional</v>
          </cell>
          <cell r="X283" t="str">
            <v>PL40410</v>
          </cell>
          <cell r="Y283" t="str">
            <v>Expense</v>
          </cell>
          <cell r="Z283">
            <v>20120701</v>
          </cell>
          <cell r="AA283">
            <v>20220630</v>
          </cell>
          <cell r="AB283">
            <v>1</v>
          </cell>
          <cell r="AC283" t="str">
            <v>Programme</v>
          </cell>
          <cell r="AD283">
            <v>0.8</v>
          </cell>
          <cell r="AE283">
            <v>0</v>
          </cell>
          <cell r="AF283">
            <v>0</v>
          </cell>
          <cell r="AG283">
            <v>0.2</v>
          </cell>
          <cell r="AH283">
            <v>13</v>
          </cell>
          <cell r="AI283" t="str">
            <v>Closed Landfills</v>
          </cell>
          <cell r="AJ283" t="str">
            <v>Landfill closed</v>
          </cell>
          <cell r="AK283">
            <v>80</v>
          </cell>
          <cell r="AM283">
            <v>1</v>
          </cell>
          <cell r="AT283">
            <v>352013</v>
          </cell>
          <cell r="AU283">
            <v>362935</v>
          </cell>
          <cell r="AV283">
            <v>374397</v>
          </cell>
          <cell r="AW283">
            <v>386433</v>
          </cell>
          <cell r="AX283">
            <v>398027</v>
          </cell>
          <cell r="AY283">
            <v>409967</v>
          </cell>
          <cell r="AZ283">
            <v>422266</v>
          </cell>
          <cell r="BA283">
            <v>400000</v>
          </cell>
          <cell r="BB283">
            <v>400000</v>
          </cell>
          <cell r="BC283">
            <v>400000</v>
          </cell>
          <cell r="BD283">
            <v>4.2999999999999997E-2</v>
          </cell>
          <cell r="BE283">
            <v>8.1590999999999747E-2</v>
          </cell>
          <cell r="BF283">
            <v>0.11512032099999958</v>
          </cell>
          <cell r="BG283">
            <v>0.15080417127199963</v>
          </cell>
          <cell r="BH283">
            <v>0.18993151309524769</v>
          </cell>
          <cell r="BI283">
            <v>0.2327690475666766</v>
          </cell>
          <cell r="BJ283">
            <v>0.28084704042177688</v>
          </cell>
          <cell r="BK283">
            <v>0.33336176907906956</v>
          </cell>
          <cell r="BL283">
            <v>0.39202968691854867</v>
          </cell>
          <cell r="BM283">
            <v>0.45467102282988336</v>
          </cell>
          <cell r="BN283">
            <v>0</v>
          </cell>
          <cell r="BO283">
            <v>15136.558999999999</v>
          </cell>
          <cell r="BP283">
            <v>29612.22958499991</v>
          </cell>
          <cell r="BQ283">
            <v>43100.70282143684</v>
          </cell>
          <cell r="BR283">
            <v>58275.708317152632</v>
          </cell>
          <cell r="BS283">
            <v>75597.870362762158</v>
          </cell>
          <cell r="BT283">
            <v>95427.628123767703</v>
          </cell>
          <cell r="BU283">
            <v>118592.15637074204</v>
          </cell>
          <cell r="BV283">
            <v>133344.70763162783</v>
          </cell>
          <cell r="BW283">
            <v>156811.87476741947</v>
          </cell>
          <cell r="BX283">
            <v>181868.40913195335</v>
          </cell>
          <cell r="BY283">
            <v>0</v>
          </cell>
          <cell r="BZ283">
            <v>367149.55900000001</v>
          </cell>
          <cell r="CA283">
            <v>392547.22958499991</v>
          </cell>
          <cell r="CB283">
            <v>417497.70282143686</v>
          </cell>
          <cell r="CC283">
            <v>444708.70831715263</v>
          </cell>
          <cell r="CD283">
            <v>473624.87036276213</v>
          </cell>
          <cell r="CE283">
            <v>505394.62812376767</v>
          </cell>
          <cell r="CF283">
            <v>540858.15637074201</v>
          </cell>
          <cell r="CG283">
            <v>533344.7076316278</v>
          </cell>
          <cell r="CH283">
            <v>556811.87476741942</v>
          </cell>
          <cell r="CI283">
            <v>581868.40913195338</v>
          </cell>
          <cell r="CK283">
            <v>0</v>
          </cell>
          <cell r="CL283">
            <v>293719.64720000001</v>
          </cell>
          <cell r="CM283">
            <v>314037.78366799996</v>
          </cell>
          <cell r="CN283">
            <v>333998.16225714952</v>
          </cell>
          <cell r="CO283">
            <v>355766.96665372211</v>
          </cell>
          <cell r="CP283">
            <v>378899.89629020973</v>
          </cell>
          <cell r="CQ283">
            <v>404315.70249901415</v>
          </cell>
          <cell r="CR283">
            <v>432686.52509659366</v>
          </cell>
          <cell r="CS283">
            <v>426675.76610530226</v>
          </cell>
          <cell r="CT283">
            <v>445449.49981393554</v>
          </cell>
          <cell r="CU283">
            <v>465494.7273055627</v>
          </cell>
          <cell r="CW283">
            <v>0</v>
          </cell>
          <cell r="CX283">
            <v>0</v>
          </cell>
          <cell r="CY283">
            <v>0</v>
          </cell>
          <cell r="CZ283">
            <v>0</v>
          </cell>
          <cell r="DA283">
            <v>0</v>
          </cell>
          <cell r="DB283">
            <v>0</v>
          </cell>
          <cell r="DC283">
            <v>0</v>
          </cell>
          <cell r="DD283">
            <v>0</v>
          </cell>
          <cell r="DE283">
            <v>0</v>
          </cell>
          <cell r="DF283">
            <v>0</v>
          </cell>
          <cell r="DG283">
            <v>0</v>
          </cell>
          <cell r="DI283">
            <v>0</v>
          </cell>
          <cell r="DJ283">
            <v>73429.911800000002</v>
          </cell>
          <cell r="DK283">
            <v>78509.44591699999</v>
          </cell>
          <cell r="DL283">
            <v>83499.540564287381</v>
          </cell>
          <cell r="DM283">
            <v>88941.741663430526</v>
          </cell>
          <cell r="DN283">
            <v>94724.974072552432</v>
          </cell>
          <cell r="DO283">
            <v>101078.92562475354</v>
          </cell>
          <cell r="DP283">
            <v>108171.63127414841</v>
          </cell>
          <cell r="DQ283">
            <v>106668.94152632557</v>
          </cell>
          <cell r="DR283">
            <v>111362.37495348389</v>
          </cell>
          <cell r="DS283">
            <v>116373.68182639068</v>
          </cell>
          <cell r="DU283" t="str">
            <v>ACC 742/999810</v>
          </cell>
          <cell r="DV283">
            <v>0</v>
          </cell>
          <cell r="DW283">
            <v>0</v>
          </cell>
          <cell r="DX283">
            <v>2</v>
          </cell>
          <cell r="DY283">
            <v>3906038</v>
          </cell>
          <cell r="DZ283">
            <v>4813805.846111862</v>
          </cell>
          <cell r="EB283">
            <v>4813805.846111862</v>
          </cell>
          <cell r="EC283" t="str">
            <v>Def</v>
          </cell>
          <cell r="ED283" t="str">
            <v>nonDC</v>
          </cell>
        </row>
        <row r="284">
          <cell r="D284" t="str">
            <v>PC2500000</v>
          </cell>
          <cell r="E284" t="str">
            <v>Reactive Closed Landfill remediation</v>
          </cell>
          <cell r="F284" t="str">
            <v>Auckland Council</v>
          </cell>
          <cell r="G284" t="str">
            <v>Infrastructure and environmental services</v>
          </cell>
          <cell r="H284" t="str">
            <v>E156520</v>
          </cell>
          <cell r="I284" t="str">
            <v>Land and coastal processes management</v>
          </cell>
          <cell r="J284" t="str">
            <v>Solid waste</v>
          </cell>
          <cell r="K284" t="str">
            <v>Waste and recycling services</v>
          </cell>
          <cell r="L284" t="str">
            <v>Waste collection and disposal</v>
          </cell>
          <cell r="M284" t="str">
            <v>Solid waste</v>
          </cell>
          <cell r="N284" t="str">
            <v>Waste and recycling services</v>
          </cell>
          <cell r="O284" t="str">
            <v>Waste collection and disposal</v>
          </cell>
          <cell r="P284" t="str">
            <v>Solid waste</v>
          </cell>
          <cell r="Q284" t="str">
            <v>Waste and recycling services</v>
          </cell>
          <cell r="R284" t="str">
            <v>Waste collection and disposal</v>
          </cell>
          <cell r="S284" t="str">
            <v>A1611105</v>
          </cell>
          <cell r="T284" t="str">
            <v>A1611105</v>
          </cell>
          <cell r="U284" t="str">
            <v>Waste collection and disposal</v>
          </cell>
          <cell r="V284" t="str">
            <v>L050</v>
          </cell>
          <cell r="W284" t="str">
            <v>Regional</v>
          </cell>
          <cell r="X284" t="str">
            <v>FY12 - Only</v>
          </cell>
          <cell r="Y284" t="str">
            <v>Expense</v>
          </cell>
          <cell r="Z284">
            <v>20110701</v>
          </cell>
          <cell r="AA284">
            <v>20120630</v>
          </cell>
          <cell r="AB284">
            <v>1</v>
          </cell>
          <cell r="AC284" t="str">
            <v>Programme</v>
          </cell>
          <cell r="AD284">
            <v>0.8</v>
          </cell>
          <cell r="AE284">
            <v>0</v>
          </cell>
          <cell r="AF284">
            <v>0</v>
          </cell>
          <cell r="AG284">
            <v>0.2</v>
          </cell>
          <cell r="AH284">
            <v>13</v>
          </cell>
          <cell r="AI284" t="str">
            <v>Closed Landfills</v>
          </cell>
          <cell r="AJ284" t="str">
            <v>Landfill closed</v>
          </cell>
          <cell r="AK284">
            <v>80</v>
          </cell>
          <cell r="AP284">
            <v>1</v>
          </cell>
          <cell r="AS284">
            <v>677205</v>
          </cell>
          <cell r="BD284">
            <v>4.2999999999999997E-2</v>
          </cell>
          <cell r="BE284">
            <v>8.1590999999999747E-2</v>
          </cell>
          <cell r="BF284">
            <v>0.11512032099999958</v>
          </cell>
          <cell r="BG284">
            <v>0.15080417127199963</v>
          </cell>
          <cell r="BH284">
            <v>0.18993151309524769</v>
          </cell>
          <cell r="BI284">
            <v>0.2327690475666766</v>
          </cell>
          <cell r="BJ284">
            <v>0.28084704042177688</v>
          </cell>
          <cell r="BK284">
            <v>0.33336176907906956</v>
          </cell>
          <cell r="BL284">
            <v>0.39202968691854867</v>
          </cell>
          <cell r="BM284">
            <v>0.45467102282988336</v>
          </cell>
          <cell r="BN284">
            <v>0</v>
          </cell>
          <cell r="BO284">
            <v>0</v>
          </cell>
          <cell r="BP284">
            <v>0</v>
          </cell>
          <cell r="BQ284">
            <v>0</v>
          </cell>
          <cell r="BR284">
            <v>0</v>
          </cell>
          <cell r="BS284">
            <v>0</v>
          </cell>
          <cell r="BT284">
            <v>0</v>
          </cell>
          <cell r="BU284">
            <v>0</v>
          </cell>
          <cell r="BV284">
            <v>0</v>
          </cell>
          <cell r="BW284">
            <v>0</v>
          </cell>
          <cell r="BX284">
            <v>0</v>
          </cell>
          <cell r="BY284">
            <v>677205</v>
          </cell>
          <cell r="BZ284">
            <v>0</v>
          </cell>
          <cell r="CA284">
            <v>0</v>
          </cell>
          <cell r="CB284">
            <v>0</v>
          </cell>
          <cell r="CC284">
            <v>0</v>
          </cell>
          <cell r="CD284">
            <v>0</v>
          </cell>
          <cell r="CE284">
            <v>0</v>
          </cell>
          <cell r="CF284">
            <v>0</v>
          </cell>
          <cell r="CG284">
            <v>0</v>
          </cell>
          <cell r="CH284">
            <v>0</v>
          </cell>
          <cell r="CI284">
            <v>0</v>
          </cell>
          <cell r="CK284">
            <v>541764</v>
          </cell>
          <cell r="CL284">
            <v>0</v>
          </cell>
          <cell r="CM284">
            <v>0</v>
          </cell>
          <cell r="CN284">
            <v>0</v>
          </cell>
          <cell r="CO284">
            <v>0</v>
          </cell>
          <cell r="CP284">
            <v>0</v>
          </cell>
          <cell r="CQ284">
            <v>0</v>
          </cell>
          <cell r="CR284">
            <v>0</v>
          </cell>
          <cell r="CS284">
            <v>0</v>
          </cell>
          <cell r="CT284">
            <v>0</v>
          </cell>
          <cell r="CU284">
            <v>0</v>
          </cell>
          <cell r="CW284">
            <v>0</v>
          </cell>
          <cell r="CX284">
            <v>0</v>
          </cell>
          <cell r="CY284">
            <v>0</v>
          </cell>
          <cell r="CZ284">
            <v>0</v>
          </cell>
          <cell r="DA284">
            <v>0</v>
          </cell>
          <cell r="DB284">
            <v>0</v>
          </cell>
          <cell r="DC284">
            <v>0</v>
          </cell>
          <cell r="DD284">
            <v>0</v>
          </cell>
          <cell r="DE284">
            <v>0</v>
          </cell>
          <cell r="DF284">
            <v>0</v>
          </cell>
          <cell r="DG284">
            <v>0</v>
          </cell>
          <cell r="DI284">
            <v>135441</v>
          </cell>
          <cell r="DJ284">
            <v>0</v>
          </cell>
          <cell r="DK284">
            <v>0</v>
          </cell>
          <cell r="DL284">
            <v>0</v>
          </cell>
          <cell r="DM284">
            <v>0</v>
          </cell>
          <cell r="DN284">
            <v>0</v>
          </cell>
          <cell r="DO284">
            <v>0</v>
          </cell>
          <cell r="DP284">
            <v>0</v>
          </cell>
          <cell r="DQ284">
            <v>0</v>
          </cell>
          <cell r="DR284">
            <v>0</v>
          </cell>
          <cell r="DS284">
            <v>0</v>
          </cell>
          <cell r="DU284" t="str">
            <v>ACC 742/999810</v>
          </cell>
          <cell r="DV284">
            <v>0</v>
          </cell>
          <cell r="DW284">
            <v>0</v>
          </cell>
          <cell r="DX284">
            <v>2</v>
          </cell>
          <cell r="DY284">
            <v>0</v>
          </cell>
          <cell r="DZ284">
            <v>0</v>
          </cell>
          <cell r="EB284">
            <v>0</v>
          </cell>
          <cell r="EC284" t="str">
            <v>Def</v>
          </cell>
          <cell r="ED284" t="str">
            <v>nonDC</v>
          </cell>
        </row>
        <row r="285">
          <cell r="D285" t="str">
            <v>PC2500001</v>
          </cell>
          <cell r="E285" t="str">
            <v>Reactive Urban soils remediation</v>
          </cell>
          <cell r="F285" t="str">
            <v>Auckland Council</v>
          </cell>
          <cell r="G285" t="str">
            <v>Infrastructure and environmental services</v>
          </cell>
          <cell r="H285" t="str">
            <v>E156520</v>
          </cell>
          <cell r="I285" t="str">
            <v>Land and coastal processes management</v>
          </cell>
          <cell r="J285" t="str">
            <v>Built and natural environment</v>
          </cell>
          <cell r="K285" t="str">
            <v>Environment and heritage protection</v>
          </cell>
          <cell r="L285" t="str">
            <v>Air, land and water monitoring and management</v>
          </cell>
          <cell r="M285" t="str">
            <v>Built and natural environment</v>
          </cell>
          <cell r="N285" t="str">
            <v>Environment and heritage protection</v>
          </cell>
          <cell r="O285" t="str">
            <v>Air, land and water monitoring and management</v>
          </cell>
          <cell r="P285" t="str">
            <v>Built and natural environment</v>
          </cell>
          <cell r="Q285" t="str">
            <v>Environment and heritage protection</v>
          </cell>
          <cell r="R285" t="str">
            <v>Air, land and water monitoring and management</v>
          </cell>
          <cell r="S285" t="str">
            <v>A1581105</v>
          </cell>
          <cell r="T285" t="str">
            <v>A1581105</v>
          </cell>
          <cell r="U285" t="str">
            <v>Air, land and water monitoring and management</v>
          </cell>
          <cell r="V285" t="str">
            <v>L050</v>
          </cell>
          <cell r="W285" t="str">
            <v>Regional</v>
          </cell>
          <cell r="X285" t="str">
            <v>PL40410</v>
          </cell>
          <cell r="Y285" t="str">
            <v>Expense</v>
          </cell>
          <cell r="Z285">
            <v>20120701</v>
          </cell>
          <cell r="AA285">
            <v>20220630</v>
          </cell>
          <cell r="AB285">
            <v>1</v>
          </cell>
          <cell r="AC285" t="str">
            <v>Programme</v>
          </cell>
          <cell r="AD285">
            <v>1</v>
          </cell>
          <cell r="AE285">
            <v>0</v>
          </cell>
          <cell r="AF285">
            <v>0</v>
          </cell>
          <cell r="AG285">
            <v>0</v>
          </cell>
          <cell r="AH285">
            <v>13</v>
          </cell>
          <cell r="AI285" t="str">
            <v>Closed Landfills</v>
          </cell>
          <cell r="AJ285" t="str">
            <v>Landfill closed</v>
          </cell>
          <cell r="AK285">
            <v>80</v>
          </cell>
          <cell r="AM285">
            <v>1</v>
          </cell>
          <cell r="AT285">
            <v>391538</v>
          </cell>
          <cell r="AU285">
            <v>391538</v>
          </cell>
          <cell r="AV285">
            <v>391538</v>
          </cell>
          <cell r="AW285">
            <v>391538</v>
          </cell>
          <cell r="AX285">
            <v>391538</v>
          </cell>
          <cell r="AY285">
            <v>391538</v>
          </cell>
          <cell r="AZ285">
            <v>391538</v>
          </cell>
          <cell r="BA285">
            <v>400000</v>
          </cell>
          <cell r="BB285">
            <v>400000</v>
          </cell>
          <cell r="BC285">
            <v>400000</v>
          </cell>
          <cell r="BD285">
            <v>4.2999999999999997E-2</v>
          </cell>
          <cell r="BE285">
            <v>8.1590999999999747E-2</v>
          </cell>
          <cell r="BF285">
            <v>0.11512032099999958</v>
          </cell>
          <cell r="BG285">
            <v>0.15080417127199963</v>
          </cell>
          <cell r="BH285">
            <v>0.18993151309524769</v>
          </cell>
          <cell r="BI285">
            <v>0.2327690475666766</v>
          </cell>
          <cell r="BJ285">
            <v>0.28084704042177688</v>
          </cell>
          <cell r="BK285">
            <v>0.33336176907906956</v>
          </cell>
          <cell r="BL285">
            <v>0.39202968691854867</v>
          </cell>
          <cell r="BM285">
            <v>0.45467102282988336</v>
          </cell>
          <cell r="BN285">
            <v>0</v>
          </cell>
          <cell r="BO285">
            <v>16836.133999999998</v>
          </cell>
          <cell r="BP285">
            <v>31945.976957999901</v>
          </cell>
          <cell r="BQ285">
            <v>45073.980243697835</v>
          </cell>
          <cell r="BR285">
            <v>59045.563611496189</v>
          </cell>
          <cell r="BS285">
            <v>74365.40477428709</v>
          </cell>
          <cell r="BT285">
            <v>91137.927346161421</v>
          </cell>
          <cell r="BU285">
            <v>109962.28851266167</v>
          </cell>
          <cell r="BV285">
            <v>133344.70763162783</v>
          </cell>
          <cell r="BW285">
            <v>156811.87476741947</v>
          </cell>
          <cell r="BX285">
            <v>181868.40913195335</v>
          </cell>
          <cell r="BY285">
            <v>0</v>
          </cell>
          <cell r="BZ285">
            <v>408374.13400000002</v>
          </cell>
          <cell r="CA285">
            <v>423483.97695799993</v>
          </cell>
          <cell r="CB285">
            <v>436611.98024369782</v>
          </cell>
          <cell r="CC285">
            <v>450583.56361149618</v>
          </cell>
          <cell r="CD285">
            <v>465903.40477428708</v>
          </cell>
          <cell r="CE285">
            <v>482675.92734616145</v>
          </cell>
          <cell r="CF285">
            <v>501500.2885126617</v>
          </cell>
          <cell r="CG285">
            <v>533344.7076316278</v>
          </cell>
          <cell r="CH285">
            <v>556811.87476741942</v>
          </cell>
          <cell r="CI285">
            <v>581868.40913195338</v>
          </cell>
          <cell r="CK285">
            <v>0</v>
          </cell>
          <cell r="CL285">
            <v>408374.13400000002</v>
          </cell>
          <cell r="CM285">
            <v>423483.97695799993</v>
          </cell>
          <cell r="CN285">
            <v>436611.98024369782</v>
          </cell>
          <cell r="CO285">
            <v>450583.56361149618</v>
          </cell>
          <cell r="CP285">
            <v>465903.40477428708</v>
          </cell>
          <cell r="CQ285">
            <v>482675.92734616145</v>
          </cell>
          <cell r="CR285">
            <v>501500.2885126617</v>
          </cell>
          <cell r="CS285">
            <v>533344.7076316278</v>
          </cell>
          <cell r="CT285">
            <v>556811.87476741942</v>
          </cell>
          <cell r="CU285">
            <v>581868.40913195338</v>
          </cell>
          <cell r="CW285">
            <v>0</v>
          </cell>
          <cell r="CX285">
            <v>0</v>
          </cell>
          <cell r="CY285">
            <v>0</v>
          </cell>
          <cell r="CZ285">
            <v>0</v>
          </cell>
          <cell r="DA285">
            <v>0</v>
          </cell>
          <cell r="DB285">
            <v>0</v>
          </cell>
          <cell r="DC285">
            <v>0</v>
          </cell>
          <cell r="DD285">
            <v>0</v>
          </cell>
          <cell r="DE285">
            <v>0</v>
          </cell>
          <cell r="DF285">
            <v>0</v>
          </cell>
          <cell r="DG285">
            <v>0</v>
          </cell>
          <cell r="DI285">
            <v>0</v>
          </cell>
          <cell r="DJ285">
            <v>0</v>
          </cell>
          <cell r="DK285">
            <v>0</v>
          </cell>
          <cell r="DL285">
            <v>0</v>
          </cell>
          <cell r="DM285">
            <v>0</v>
          </cell>
          <cell r="DN285">
            <v>0</v>
          </cell>
          <cell r="DO285">
            <v>0</v>
          </cell>
          <cell r="DP285">
            <v>0</v>
          </cell>
          <cell r="DQ285">
            <v>0</v>
          </cell>
          <cell r="DR285">
            <v>0</v>
          </cell>
          <cell r="DS285">
            <v>0</v>
          </cell>
          <cell r="DU285" t="str">
            <v>ACC 742/999820</v>
          </cell>
          <cell r="DV285">
            <v>0</v>
          </cell>
          <cell r="DW285">
            <v>0</v>
          </cell>
          <cell r="DX285">
            <v>2</v>
          </cell>
          <cell r="DY285">
            <v>3940766</v>
          </cell>
          <cell r="DZ285">
            <v>4841158.2669773046</v>
          </cell>
          <cell r="EB285">
            <v>4841158.2669773046</v>
          </cell>
          <cell r="EC285" t="str">
            <v>Def</v>
          </cell>
          <cell r="ED285" t="str">
            <v>nonDC</v>
          </cell>
        </row>
        <row r="286">
          <cell r="D286" t="str">
            <v>PC2500001</v>
          </cell>
          <cell r="E286" t="str">
            <v>Reactive Urban soils remediation</v>
          </cell>
          <cell r="F286" t="str">
            <v>Auckland Council</v>
          </cell>
          <cell r="G286" t="str">
            <v>Infrastructure and environmental services</v>
          </cell>
          <cell r="H286" t="str">
            <v>E156520</v>
          </cell>
          <cell r="I286" t="str">
            <v>Land and coastal processes management</v>
          </cell>
          <cell r="J286" t="str">
            <v>Solid waste</v>
          </cell>
          <cell r="K286" t="str">
            <v>Waste and recycling services</v>
          </cell>
          <cell r="L286" t="str">
            <v>Waste collection and disposal</v>
          </cell>
          <cell r="M286" t="str">
            <v>Solid waste</v>
          </cell>
          <cell r="N286" t="str">
            <v>Waste and recycling services</v>
          </cell>
          <cell r="O286" t="str">
            <v>Waste collection and disposal</v>
          </cell>
          <cell r="P286" t="str">
            <v>Solid waste</v>
          </cell>
          <cell r="Q286" t="str">
            <v>Waste and recycling services</v>
          </cell>
          <cell r="R286" t="str">
            <v>Waste collection and disposal</v>
          </cell>
          <cell r="S286" t="str">
            <v>A1611105</v>
          </cell>
          <cell r="T286" t="str">
            <v>A1611105</v>
          </cell>
          <cell r="U286" t="str">
            <v>Waste collection and disposal</v>
          </cell>
          <cell r="V286" t="str">
            <v>L050</v>
          </cell>
          <cell r="W286" t="str">
            <v>Regional</v>
          </cell>
          <cell r="X286" t="str">
            <v>FY12 - Only</v>
          </cell>
          <cell r="Y286" t="str">
            <v>Expense</v>
          </cell>
          <cell r="Z286">
            <v>20110701</v>
          </cell>
          <cell r="AA286">
            <v>20120630</v>
          </cell>
          <cell r="AB286">
            <v>1</v>
          </cell>
          <cell r="AC286" t="str">
            <v>Programme</v>
          </cell>
          <cell r="AD286">
            <v>1</v>
          </cell>
          <cell r="AE286">
            <v>0</v>
          </cell>
          <cell r="AF286">
            <v>0</v>
          </cell>
          <cell r="AG286">
            <v>0</v>
          </cell>
          <cell r="AH286">
            <v>13</v>
          </cell>
          <cell r="AI286" t="str">
            <v>Closed Landfills</v>
          </cell>
          <cell r="AJ286" t="str">
            <v>Landfill closed</v>
          </cell>
          <cell r="AK286">
            <v>80</v>
          </cell>
          <cell r="AP286">
            <v>1</v>
          </cell>
          <cell r="AS286">
            <v>550994</v>
          </cell>
          <cell r="BD286">
            <v>4.2999999999999997E-2</v>
          </cell>
          <cell r="BE286">
            <v>8.1590999999999747E-2</v>
          </cell>
          <cell r="BF286">
            <v>0.11512032099999958</v>
          </cell>
          <cell r="BG286">
            <v>0.15080417127199963</v>
          </cell>
          <cell r="BH286">
            <v>0.18993151309524769</v>
          </cell>
          <cell r="BI286">
            <v>0.2327690475666766</v>
          </cell>
          <cell r="BJ286">
            <v>0.28084704042177688</v>
          </cell>
          <cell r="BK286">
            <v>0.33336176907906956</v>
          </cell>
          <cell r="BL286">
            <v>0.39202968691854867</v>
          </cell>
          <cell r="BM286">
            <v>0.45467102282988336</v>
          </cell>
          <cell r="BN286">
            <v>0</v>
          </cell>
          <cell r="BO286">
            <v>0</v>
          </cell>
          <cell r="BP286">
            <v>0</v>
          </cell>
          <cell r="BQ286">
            <v>0</v>
          </cell>
          <cell r="BR286">
            <v>0</v>
          </cell>
          <cell r="BS286">
            <v>0</v>
          </cell>
          <cell r="BT286">
            <v>0</v>
          </cell>
          <cell r="BU286">
            <v>0</v>
          </cell>
          <cell r="BV286">
            <v>0</v>
          </cell>
          <cell r="BW286">
            <v>0</v>
          </cell>
          <cell r="BX286">
            <v>0</v>
          </cell>
          <cell r="BY286">
            <v>550994</v>
          </cell>
          <cell r="BZ286">
            <v>0</v>
          </cell>
          <cell r="CA286">
            <v>0</v>
          </cell>
          <cell r="CB286">
            <v>0</v>
          </cell>
          <cell r="CC286">
            <v>0</v>
          </cell>
          <cell r="CD286">
            <v>0</v>
          </cell>
          <cell r="CE286">
            <v>0</v>
          </cell>
          <cell r="CF286">
            <v>0</v>
          </cell>
          <cell r="CG286">
            <v>0</v>
          </cell>
          <cell r="CH286">
            <v>0</v>
          </cell>
          <cell r="CI286">
            <v>0</v>
          </cell>
          <cell r="CK286">
            <v>550994</v>
          </cell>
          <cell r="CL286">
            <v>0</v>
          </cell>
          <cell r="CM286">
            <v>0</v>
          </cell>
          <cell r="CN286">
            <v>0</v>
          </cell>
          <cell r="CO286">
            <v>0</v>
          </cell>
          <cell r="CP286">
            <v>0</v>
          </cell>
          <cell r="CQ286">
            <v>0</v>
          </cell>
          <cell r="CR286">
            <v>0</v>
          </cell>
          <cell r="CS286">
            <v>0</v>
          </cell>
          <cell r="CT286">
            <v>0</v>
          </cell>
          <cell r="CU286">
            <v>0</v>
          </cell>
          <cell r="CW286">
            <v>0</v>
          </cell>
          <cell r="CX286">
            <v>0</v>
          </cell>
          <cell r="CY286">
            <v>0</v>
          </cell>
          <cell r="CZ286">
            <v>0</v>
          </cell>
          <cell r="DA286">
            <v>0</v>
          </cell>
          <cell r="DB286">
            <v>0</v>
          </cell>
          <cell r="DC286">
            <v>0</v>
          </cell>
          <cell r="DD286">
            <v>0</v>
          </cell>
          <cell r="DE286">
            <v>0</v>
          </cell>
          <cell r="DF286">
            <v>0</v>
          </cell>
          <cell r="DG286">
            <v>0</v>
          </cell>
          <cell r="DI286">
            <v>0</v>
          </cell>
          <cell r="DJ286">
            <v>0</v>
          </cell>
          <cell r="DK286">
            <v>0</v>
          </cell>
          <cell r="DL286">
            <v>0</v>
          </cell>
          <cell r="DM286">
            <v>0</v>
          </cell>
          <cell r="DN286">
            <v>0</v>
          </cell>
          <cell r="DO286">
            <v>0</v>
          </cell>
          <cell r="DP286">
            <v>0</v>
          </cell>
          <cell r="DQ286">
            <v>0</v>
          </cell>
          <cell r="DR286">
            <v>0</v>
          </cell>
          <cell r="DS286">
            <v>0</v>
          </cell>
          <cell r="DU286" t="str">
            <v>ACC 742/999820</v>
          </cell>
          <cell r="DV286">
            <v>0</v>
          </cell>
          <cell r="DW286">
            <v>0</v>
          </cell>
          <cell r="DX286">
            <v>2</v>
          </cell>
          <cell r="DY286">
            <v>0</v>
          </cell>
          <cell r="DZ286">
            <v>0</v>
          </cell>
          <cell r="EB286">
            <v>0</v>
          </cell>
          <cell r="EC286" t="str">
            <v>Def</v>
          </cell>
          <cell r="ED286" t="str">
            <v>nonDC</v>
          </cell>
        </row>
        <row r="287">
          <cell r="D287" t="str">
            <v>PC2500002</v>
          </cell>
          <cell r="E287" t="str">
            <v>Closed landfill remediation - priority sites</v>
          </cell>
          <cell r="F287" t="str">
            <v>Auckland Council</v>
          </cell>
          <cell r="G287" t="str">
            <v>Infrastructure and environmental services</v>
          </cell>
          <cell r="H287" t="str">
            <v>E156520</v>
          </cell>
          <cell r="I287" t="str">
            <v>Land and coastal processes management</v>
          </cell>
          <cell r="J287" t="str">
            <v>Built and natural environment</v>
          </cell>
          <cell r="K287" t="str">
            <v>Environment and heritage protection</v>
          </cell>
          <cell r="L287" t="str">
            <v>Air, land and water monitoring and management</v>
          </cell>
          <cell r="M287" t="str">
            <v>Built and natural environment</v>
          </cell>
          <cell r="N287" t="str">
            <v>Environment and heritage protection</v>
          </cell>
          <cell r="O287" t="str">
            <v>Air, land and water monitoring and management</v>
          </cell>
          <cell r="P287" t="str">
            <v>Built and natural environment</v>
          </cell>
          <cell r="Q287" t="str">
            <v>Environment and heritage protection</v>
          </cell>
          <cell r="R287" t="str">
            <v>Air, land and water monitoring and management</v>
          </cell>
          <cell r="S287" t="str">
            <v>A1581105</v>
          </cell>
          <cell r="T287" t="str">
            <v>A1581105</v>
          </cell>
          <cell r="U287" t="str">
            <v>Air, land and water monitoring and management</v>
          </cell>
          <cell r="V287" t="str">
            <v>L050</v>
          </cell>
          <cell r="W287" t="str">
            <v>Regional</v>
          </cell>
          <cell r="X287" t="str">
            <v>PL40410</v>
          </cell>
          <cell r="Y287" t="str">
            <v>Expense</v>
          </cell>
          <cell r="Z287">
            <v>20130701</v>
          </cell>
          <cell r="AA287">
            <v>20220630</v>
          </cell>
          <cell r="AB287">
            <v>1</v>
          </cell>
          <cell r="AC287" t="str">
            <v>Programme</v>
          </cell>
          <cell r="AD287">
            <v>0.8</v>
          </cell>
          <cell r="AE287">
            <v>0</v>
          </cell>
          <cell r="AF287">
            <v>0</v>
          </cell>
          <cell r="AG287">
            <v>0.2</v>
          </cell>
          <cell r="AH287">
            <v>13</v>
          </cell>
          <cell r="AI287" t="str">
            <v>Closed Landfills</v>
          </cell>
          <cell r="AJ287" t="str">
            <v>Landfill closed</v>
          </cell>
          <cell r="AK287">
            <v>80</v>
          </cell>
          <cell r="AM287">
            <v>1</v>
          </cell>
          <cell r="AU287">
            <v>2114307</v>
          </cell>
          <cell r="AV287">
            <v>1331231</v>
          </cell>
          <cell r="AW287">
            <v>469846</v>
          </cell>
          <cell r="AX287">
            <v>1223558</v>
          </cell>
          <cell r="AY287">
            <v>734135</v>
          </cell>
          <cell r="BA287">
            <v>700000</v>
          </cell>
          <cell r="BB287">
            <v>700000</v>
          </cell>
          <cell r="BC287">
            <v>700000</v>
          </cell>
          <cell r="BD287">
            <v>4.2999999999999997E-2</v>
          </cell>
          <cell r="BE287">
            <v>8.1590999999999747E-2</v>
          </cell>
          <cell r="BF287">
            <v>0.11512032099999958</v>
          </cell>
          <cell r="BG287">
            <v>0.15080417127199963</v>
          </cell>
          <cell r="BH287">
            <v>0.18993151309524769</v>
          </cell>
          <cell r="BI287">
            <v>0.2327690475666766</v>
          </cell>
          <cell r="BJ287">
            <v>0.28084704042177688</v>
          </cell>
          <cell r="BK287">
            <v>0.33336176907906956</v>
          </cell>
          <cell r="BL287">
            <v>0.39202968691854867</v>
          </cell>
          <cell r="BM287">
            <v>0.45467102282988336</v>
          </cell>
          <cell r="BN287">
            <v>0</v>
          </cell>
          <cell r="BO287">
            <v>0</v>
          </cell>
          <cell r="BP287">
            <v>172508.42243699948</v>
          </cell>
          <cell r="BQ287">
            <v>153251.74004515045</v>
          </cell>
          <cell r="BR287">
            <v>70854.736655463945</v>
          </cell>
          <cell r="BS287">
            <v>232392.22229979507</v>
          </cell>
          <cell r="BT287">
            <v>170883.90473536213</v>
          </cell>
          <cell r="BU287">
            <v>0</v>
          </cell>
          <cell r="BV287">
            <v>233353.2383553487</v>
          </cell>
          <cell r="BW287">
            <v>274420.7808429841</v>
          </cell>
          <cell r="BX287">
            <v>318269.71598091838</v>
          </cell>
          <cell r="BY287">
            <v>0</v>
          </cell>
          <cell r="BZ287">
            <v>0</v>
          </cell>
          <cell r="CA287">
            <v>2286815.4224369996</v>
          </cell>
          <cell r="CB287">
            <v>1484482.7400451505</v>
          </cell>
          <cell r="CC287">
            <v>540700.73665546393</v>
          </cell>
          <cell r="CD287">
            <v>1455950.2222997951</v>
          </cell>
          <cell r="CE287">
            <v>905018.90473536216</v>
          </cell>
          <cell r="CF287">
            <v>0</v>
          </cell>
          <cell r="CG287">
            <v>933353.2383553487</v>
          </cell>
          <cell r="CH287">
            <v>974420.7808429841</v>
          </cell>
          <cell r="CI287">
            <v>1018269.7159809184</v>
          </cell>
          <cell r="CK287">
            <v>0</v>
          </cell>
          <cell r="CL287">
            <v>0</v>
          </cell>
          <cell r="CM287">
            <v>1829452.3379495998</v>
          </cell>
          <cell r="CN287">
            <v>1187586.1920361205</v>
          </cell>
          <cell r="CO287">
            <v>432560.58932437119</v>
          </cell>
          <cell r="CP287">
            <v>1164760.1778398361</v>
          </cell>
          <cell r="CQ287">
            <v>724015.12378828973</v>
          </cell>
          <cell r="CR287">
            <v>0</v>
          </cell>
          <cell r="CS287">
            <v>746682.59068427898</v>
          </cell>
          <cell r="CT287">
            <v>779536.62467438728</v>
          </cell>
          <cell r="CU287">
            <v>814615.77278473473</v>
          </cell>
          <cell r="CW287">
            <v>0</v>
          </cell>
          <cell r="CX287">
            <v>0</v>
          </cell>
          <cell r="CY287">
            <v>0</v>
          </cell>
          <cell r="CZ287">
            <v>0</v>
          </cell>
          <cell r="DA287">
            <v>0</v>
          </cell>
          <cell r="DB287">
            <v>0</v>
          </cell>
          <cell r="DC287">
            <v>0</v>
          </cell>
          <cell r="DD287">
            <v>0</v>
          </cell>
          <cell r="DE287">
            <v>0</v>
          </cell>
          <cell r="DF287">
            <v>0</v>
          </cell>
          <cell r="DG287">
            <v>0</v>
          </cell>
          <cell r="DI287">
            <v>0</v>
          </cell>
          <cell r="DJ287">
            <v>0</v>
          </cell>
          <cell r="DK287">
            <v>457363.08448739996</v>
          </cell>
          <cell r="DL287">
            <v>296896.54800903011</v>
          </cell>
          <cell r="DM287">
            <v>108140.1473310928</v>
          </cell>
          <cell r="DN287">
            <v>291190.04445995903</v>
          </cell>
          <cell r="DO287">
            <v>181003.78094707243</v>
          </cell>
          <cell r="DP287">
            <v>0</v>
          </cell>
          <cell r="DQ287">
            <v>186670.64767106975</v>
          </cell>
          <cell r="DR287">
            <v>194884.15616859682</v>
          </cell>
          <cell r="DS287">
            <v>203653.94319618368</v>
          </cell>
          <cell r="DU287" t="str">
            <v>ACC 742/073001</v>
          </cell>
          <cell r="DV287">
            <v>0</v>
          </cell>
          <cell r="DW287">
            <v>0</v>
          </cell>
          <cell r="DX287">
            <v>1</v>
          </cell>
          <cell r="DY287">
            <v>7973077</v>
          </cell>
          <cell r="DZ287">
            <v>9599011.7613520231</v>
          </cell>
          <cell r="EB287">
            <v>9599011.7613520231</v>
          </cell>
          <cell r="EC287" t="str">
            <v>Def</v>
          </cell>
          <cell r="ED287" t="str">
            <v>nonDC</v>
          </cell>
        </row>
        <row r="288">
          <cell r="D288" t="str">
            <v>PC2500004</v>
          </cell>
          <cell r="E288" t="str">
            <v>Litter Bin Replacement</v>
          </cell>
          <cell r="F288" t="str">
            <v>Auckland Council</v>
          </cell>
          <cell r="G288" t="str">
            <v>Infrastructure and environmental services</v>
          </cell>
          <cell r="H288" t="str">
            <v>E153150</v>
          </cell>
          <cell r="I288" t="str">
            <v>Waste minimisation and education</v>
          </cell>
          <cell r="J288" t="str">
            <v>Solid waste</v>
          </cell>
          <cell r="K288" t="str">
            <v>Waste and recycling services</v>
          </cell>
          <cell r="L288" t="str">
            <v>Waste collection and disposal</v>
          </cell>
          <cell r="M288" t="str">
            <v>Solid waste</v>
          </cell>
          <cell r="N288" t="str">
            <v>Waste and recycling services</v>
          </cell>
          <cell r="O288" t="str">
            <v>Waste collection and disposal</v>
          </cell>
          <cell r="P288" t="str">
            <v>Solid waste</v>
          </cell>
          <cell r="Q288" t="str">
            <v>Waste and recycling services</v>
          </cell>
          <cell r="R288" t="str">
            <v>Waste collection and disposal</v>
          </cell>
          <cell r="S288" t="str">
            <v>A1611105</v>
          </cell>
          <cell r="T288" t="str">
            <v>A1611105</v>
          </cell>
          <cell r="U288" t="str">
            <v>Waste collection and disposal</v>
          </cell>
          <cell r="V288" t="str">
            <v>L050</v>
          </cell>
          <cell r="W288" t="str">
            <v>Regional</v>
          </cell>
          <cell r="X288" t="str">
            <v>PL43780</v>
          </cell>
          <cell r="Y288" t="str">
            <v>Expense</v>
          </cell>
          <cell r="Z288">
            <v>20110701</v>
          </cell>
          <cell r="AA288">
            <v>20220630</v>
          </cell>
          <cell r="AB288">
            <v>1</v>
          </cell>
          <cell r="AC288" t="str">
            <v>Programme</v>
          </cell>
          <cell r="AD288">
            <v>0</v>
          </cell>
          <cell r="AE288">
            <v>0</v>
          </cell>
          <cell r="AF288">
            <v>0</v>
          </cell>
          <cell r="AG288">
            <v>1</v>
          </cell>
          <cell r="AH288">
            <v>15</v>
          </cell>
          <cell r="AI288" t="str">
            <v>Solid Waste</v>
          </cell>
          <cell r="AJ288" t="str">
            <v>Plant and equipment (Capex)</v>
          </cell>
          <cell r="AK288">
            <v>8</v>
          </cell>
          <cell r="AM288">
            <v>1</v>
          </cell>
          <cell r="AS288">
            <v>61700</v>
          </cell>
          <cell r="AT288">
            <v>28700</v>
          </cell>
          <cell r="AU288">
            <v>33600</v>
          </cell>
          <cell r="AV288">
            <v>33600</v>
          </cell>
          <cell r="AW288">
            <v>33600</v>
          </cell>
          <cell r="AX288">
            <v>33600</v>
          </cell>
          <cell r="AY288">
            <v>33600</v>
          </cell>
          <cell r="AZ288">
            <v>28700</v>
          </cell>
          <cell r="BA288">
            <v>25000</v>
          </cell>
          <cell r="BB288">
            <v>25000</v>
          </cell>
          <cell r="BC288">
            <v>25000</v>
          </cell>
          <cell r="BD288">
            <v>3.3000000000000002E-2</v>
          </cell>
          <cell r="BE288">
            <v>6.7088999999999732E-2</v>
          </cell>
          <cell r="BF288">
            <v>0.10230293699999971</v>
          </cell>
          <cell r="BG288">
            <v>0.14088353979499968</v>
          </cell>
          <cell r="BH288">
            <v>0.18195534722761963</v>
          </cell>
          <cell r="BI288">
            <v>0.21859596299167583</v>
          </cell>
          <cell r="BJ288">
            <v>0.25637243784441766</v>
          </cell>
          <cell r="BK288">
            <v>0.29783272829328333</v>
          </cell>
          <cell r="BL288">
            <v>0.3445547065118415</v>
          </cell>
          <cell r="BM288">
            <v>0.39295867594626777</v>
          </cell>
          <cell r="BN288">
            <v>0</v>
          </cell>
          <cell r="BO288">
            <v>947.1</v>
          </cell>
          <cell r="BP288">
            <v>2254.1903999999909</v>
          </cell>
          <cell r="BQ288">
            <v>3437.3786831999901</v>
          </cell>
          <cell r="BR288">
            <v>4733.6869371119892</v>
          </cell>
          <cell r="BS288">
            <v>6113.6996668480197</v>
          </cell>
          <cell r="BT288">
            <v>7344.8243565203074</v>
          </cell>
          <cell r="BU288">
            <v>7357.8889661347866</v>
          </cell>
          <cell r="BV288">
            <v>7445.8182073320831</v>
          </cell>
          <cell r="BW288">
            <v>8613.8676627960376</v>
          </cell>
          <cell r="BX288">
            <v>9823.966898656694</v>
          </cell>
          <cell r="BY288">
            <v>61700</v>
          </cell>
          <cell r="BZ288">
            <v>29647.1</v>
          </cell>
          <cell r="CA288">
            <v>35854.190399999992</v>
          </cell>
          <cell r="CB288">
            <v>37037.37868319999</v>
          </cell>
          <cell r="CC288">
            <v>38333.68693711199</v>
          </cell>
          <cell r="CD288">
            <v>39713.699666848021</v>
          </cell>
          <cell r="CE288">
            <v>40944.824356520308</v>
          </cell>
          <cell r="CF288">
            <v>36057.888966134786</v>
          </cell>
          <cell r="CG288">
            <v>32445.818207332082</v>
          </cell>
          <cell r="CH288">
            <v>33613.867662796038</v>
          </cell>
          <cell r="CI288">
            <v>34823.966898656698</v>
          </cell>
          <cell r="CK288">
            <v>0</v>
          </cell>
          <cell r="CL288">
            <v>0</v>
          </cell>
          <cell r="CM288">
            <v>0</v>
          </cell>
          <cell r="CN288">
            <v>0</v>
          </cell>
          <cell r="CO288">
            <v>0</v>
          </cell>
          <cell r="CP288">
            <v>0</v>
          </cell>
          <cell r="CQ288">
            <v>0</v>
          </cell>
          <cell r="CR288">
            <v>0</v>
          </cell>
          <cell r="CS288">
            <v>0</v>
          </cell>
          <cell r="CT288">
            <v>0</v>
          </cell>
          <cell r="CU288">
            <v>0</v>
          </cell>
          <cell r="CW288">
            <v>0</v>
          </cell>
          <cell r="CX288">
            <v>0</v>
          </cell>
          <cell r="CY288">
            <v>0</v>
          </cell>
          <cell r="CZ288">
            <v>0</v>
          </cell>
          <cell r="DA288">
            <v>0</v>
          </cell>
          <cell r="DB288">
            <v>0</v>
          </cell>
          <cell r="DC288">
            <v>0</v>
          </cell>
          <cell r="DD288">
            <v>0</v>
          </cell>
          <cell r="DE288">
            <v>0</v>
          </cell>
          <cell r="DF288">
            <v>0</v>
          </cell>
          <cell r="DG288">
            <v>0</v>
          </cell>
          <cell r="DI288">
            <v>61700</v>
          </cell>
          <cell r="DJ288">
            <v>29647.1</v>
          </cell>
          <cell r="DK288">
            <v>35854.190399999992</v>
          </cell>
          <cell r="DL288">
            <v>37037.37868319999</v>
          </cell>
          <cell r="DM288">
            <v>38333.68693711199</v>
          </cell>
          <cell r="DN288">
            <v>39713.699666848021</v>
          </cell>
          <cell r="DO288">
            <v>40944.824356520308</v>
          </cell>
          <cell r="DP288">
            <v>36057.888966134786</v>
          </cell>
          <cell r="DQ288">
            <v>32445.818207332082</v>
          </cell>
          <cell r="DR288">
            <v>33613.867662796038</v>
          </cell>
          <cell r="DS288">
            <v>34823.966898656698</v>
          </cell>
          <cell r="DU288" t="str">
            <v>PDC 36756710</v>
          </cell>
          <cell r="DV288">
            <v>0</v>
          </cell>
          <cell r="DW288">
            <v>0</v>
          </cell>
          <cell r="DX288">
            <v>1</v>
          </cell>
          <cell r="DY288">
            <v>300400</v>
          </cell>
          <cell r="DZ288">
            <v>358472.42177859991</v>
          </cell>
          <cell r="EB288">
            <v>358472.42177859991</v>
          </cell>
          <cell r="EC288" t="str">
            <v>Def</v>
          </cell>
          <cell r="ED288" t="str">
            <v>nonDC</v>
          </cell>
        </row>
        <row r="289">
          <cell r="D289" t="str">
            <v>PC2500006</v>
          </cell>
          <cell r="E289" t="str">
            <v>Public litter bins - new</v>
          </cell>
          <cell r="F289" t="str">
            <v>Auckland Council</v>
          </cell>
          <cell r="G289" t="str">
            <v>Infrastructure and environmental services</v>
          </cell>
          <cell r="H289" t="str">
            <v>E153105</v>
          </cell>
          <cell r="I289" t="str">
            <v>Operations and service contracts area north and central</v>
          </cell>
          <cell r="J289" t="str">
            <v>Solid waste</v>
          </cell>
          <cell r="K289" t="str">
            <v>Waste and recycling services</v>
          </cell>
          <cell r="L289" t="str">
            <v>Waste collection and disposal</v>
          </cell>
          <cell r="M289" t="str">
            <v>Solid waste</v>
          </cell>
          <cell r="N289" t="str">
            <v>Waste and recycling services</v>
          </cell>
          <cell r="O289" t="str">
            <v>Waste collection and disposal</v>
          </cell>
          <cell r="P289" t="str">
            <v>Solid waste</v>
          </cell>
          <cell r="Q289" t="str">
            <v>Waste and recycling services</v>
          </cell>
          <cell r="R289" t="str">
            <v>Waste collection and disposal</v>
          </cell>
          <cell r="S289" t="str">
            <v>A1611105</v>
          </cell>
          <cell r="T289" t="str">
            <v>A1611105</v>
          </cell>
          <cell r="U289" t="str">
            <v>Waste collection and disposal</v>
          </cell>
          <cell r="V289" t="str">
            <v>L050</v>
          </cell>
          <cell r="W289" t="str">
            <v>Regional</v>
          </cell>
          <cell r="X289" t="str">
            <v>PL43780</v>
          </cell>
          <cell r="Y289" t="str">
            <v>Expense</v>
          </cell>
          <cell r="Z289">
            <v>20090701</v>
          </cell>
          <cell r="AA289">
            <v>20220630</v>
          </cell>
          <cell r="AB289">
            <v>1</v>
          </cell>
          <cell r="AC289" t="str">
            <v>Programme</v>
          </cell>
          <cell r="AD289">
            <v>0</v>
          </cell>
          <cell r="AE289">
            <v>0</v>
          </cell>
          <cell r="AF289">
            <v>0</v>
          </cell>
          <cell r="AG289">
            <v>1</v>
          </cell>
          <cell r="AH289">
            <v>15</v>
          </cell>
          <cell r="AI289" t="str">
            <v>Solid Waste</v>
          </cell>
          <cell r="AJ289" t="str">
            <v>Plant and equipment (Capex)</v>
          </cell>
          <cell r="AK289">
            <v>10</v>
          </cell>
          <cell r="AM289">
            <v>1</v>
          </cell>
          <cell r="AS289">
            <v>53021</v>
          </cell>
          <cell r="AT289">
            <v>107221</v>
          </cell>
          <cell r="AU289">
            <v>49111</v>
          </cell>
          <cell r="AV289">
            <v>51210</v>
          </cell>
          <cell r="AW289">
            <v>53344</v>
          </cell>
          <cell r="AX289">
            <v>55565</v>
          </cell>
          <cell r="AY289">
            <v>57831</v>
          </cell>
          <cell r="AZ289">
            <v>60135</v>
          </cell>
          <cell r="BA289">
            <v>50000</v>
          </cell>
          <cell r="BB289">
            <v>50000</v>
          </cell>
          <cell r="BC289">
            <v>50000</v>
          </cell>
          <cell r="BD289">
            <v>3.3000000000000002E-2</v>
          </cell>
          <cell r="BE289">
            <v>6.7088999999999732E-2</v>
          </cell>
          <cell r="BF289">
            <v>0.10230293699999971</v>
          </cell>
          <cell r="BG289">
            <v>0.14088353979499968</v>
          </cell>
          <cell r="BH289">
            <v>0.18195534722761963</v>
          </cell>
          <cell r="BI289">
            <v>0.21859596299167583</v>
          </cell>
          <cell r="BJ289">
            <v>0.25637243784441766</v>
          </cell>
          <cell r="BK289">
            <v>0.29783272829328333</v>
          </cell>
          <cell r="BL289">
            <v>0.3445547065118415</v>
          </cell>
          <cell r="BM289">
            <v>0.39295867594626777</v>
          </cell>
          <cell r="BN289">
            <v>0</v>
          </cell>
          <cell r="BO289">
            <v>3538.2930000000001</v>
          </cell>
          <cell r="BP289">
            <v>3294.8078789999868</v>
          </cell>
          <cell r="BQ289">
            <v>5238.9334037699846</v>
          </cell>
          <cell r="BR289">
            <v>7515.2915468244628</v>
          </cell>
          <cell r="BS289">
            <v>10110.348868702686</v>
          </cell>
          <cell r="BT289">
            <v>12641.623135771604</v>
          </cell>
          <cell r="BU289">
            <v>15416.956549774055</v>
          </cell>
          <cell r="BV289">
            <v>14891.636414664166</v>
          </cell>
          <cell r="BW289">
            <v>17227.735325592075</v>
          </cell>
          <cell r="BX289">
            <v>19647.933797313388</v>
          </cell>
          <cell r="BY289">
            <v>53021</v>
          </cell>
          <cell r="BZ289">
            <v>110759.29300000001</v>
          </cell>
          <cell r="CA289">
            <v>52405.807878999985</v>
          </cell>
          <cell r="CB289">
            <v>56448.933403769988</v>
          </cell>
          <cell r="CC289">
            <v>60859.291546824461</v>
          </cell>
          <cell r="CD289">
            <v>65675.348868702684</v>
          </cell>
          <cell r="CE289">
            <v>70472.623135771602</v>
          </cell>
          <cell r="CF289">
            <v>75551.956549774055</v>
          </cell>
          <cell r="CG289">
            <v>64891.636414664164</v>
          </cell>
          <cell r="CH289">
            <v>67227.735325592075</v>
          </cell>
          <cell r="CI289">
            <v>69647.933797313395</v>
          </cell>
          <cell r="CK289">
            <v>0</v>
          </cell>
          <cell r="CL289">
            <v>0</v>
          </cell>
          <cell r="CM289">
            <v>0</v>
          </cell>
          <cell r="CN289">
            <v>0</v>
          </cell>
          <cell r="CO289">
            <v>0</v>
          </cell>
          <cell r="CP289">
            <v>0</v>
          </cell>
          <cell r="CQ289">
            <v>0</v>
          </cell>
          <cell r="CR289">
            <v>0</v>
          </cell>
          <cell r="CS289">
            <v>0</v>
          </cell>
          <cell r="CT289">
            <v>0</v>
          </cell>
          <cell r="CU289">
            <v>0</v>
          </cell>
          <cell r="CW289">
            <v>0</v>
          </cell>
          <cell r="CX289">
            <v>0</v>
          </cell>
          <cell r="CY289">
            <v>0</v>
          </cell>
          <cell r="CZ289">
            <v>0</v>
          </cell>
          <cell r="DA289">
            <v>0</v>
          </cell>
          <cell r="DB289">
            <v>0</v>
          </cell>
          <cell r="DC289">
            <v>0</v>
          </cell>
          <cell r="DD289">
            <v>0</v>
          </cell>
          <cell r="DE289">
            <v>0</v>
          </cell>
          <cell r="DF289">
            <v>0</v>
          </cell>
          <cell r="DG289">
            <v>0</v>
          </cell>
          <cell r="DI289">
            <v>53021</v>
          </cell>
          <cell r="DJ289">
            <v>110759.29300000001</v>
          </cell>
          <cell r="DK289">
            <v>52405.807878999985</v>
          </cell>
          <cell r="DL289">
            <v>56448.933403769988</v>
          </cell>
          <cell r="DM289">
            <v>60859.291546824461</v>
          </cell>
          <cell r="DN289">
            <v>65675.348868702684</v>
          </cell>
          <cell r="DO289">
            <v>70472.623135771602</v>
          </cell>
          <cell r="DP289">
            <v>75551.956549774055</v>
          </cell>
          <cell r="DQ289">
            <v>64891.636414664164</v>
          </cell>
          <cell r="DR289">
            <v>67227.735325592075</v>
          </cell>
          <cell r="DS289">
            <v>69647.933797313395</v>
          </cell>
          <cell r="DU289" t="str">
            <v>RDC 41112-1</v>
          </cell>
          <cell r="DV289">
            <v>0</v>
          </cell>
          <cell r="DW289">
            <v>0</v>
          </cell>
          <cell r="DX289">
            <v>1</v>
          </cell>
          <cell r="DY289">
            <v>584417</v>
          </cell>
          <cell r="DZ289">
            <v>693940.55992141238</v>
          </cell>
          <cell r="EB289">
            <v>693940.55992141238</v>
          </cell>
          <cell r="EC289" t="str">
            <v>Def</v>
          </cell>
          <cell r="ED289" t="str">
            <v>nonDC</v>
          </cell>
        </row>
        <row r="290">
          <cell r="D290" t="str">
            <v>PC2500007</v>
          </cell>
          <cell r="E290" t="str">
            <v>Public litter bins - replacement</v>
          </cell>
          <cell r="F290" t="str">
            <v>Auckland Council</v>
          </cell>
          <cell r="G290" t="str">
            <v>Infrastructure and environmental services</v>
          </cell>
          <cell r="H290" t="str">
            <v>E153105</v>
          </cell>
          <cell r="I290" t="str">
            <v>Operations and service contracts area north and central</v>
          </cell>
          <cell r="J290" t="str">
            <v>Solid waste</v>
          </cell>
          <cell r="K290" t="str">
            <v>Waste and recycling services</v>
          </cell>
          <cell r="L290" t="str">
            <v>Waste collection and disposal</v>
          </cell>
          <cell r="M290" t="str">
            <v>Solid waste</v>
          </cell>
          <cell r="N290" t="str">
            <v>Waste and recycling services</v>
          </cell>
          <cell r="O290" t="str">
            <v>Waste collection and disposal</v>
          </cell>
          <cell r="P290" t="str">
            <v>Solid waste</v>
          </cell>
          <cell r="Q290" t="str">
            <v>Waste and recycling services</v>
          </cell>
          <cell r="R290" t="str">
            <v>Waste collection and disposal</v>
          </cell>
          <cell r="S290" t="str">
            <v>A1611105</v>
          </cell>
          <cell r="T290" t="str">
            <v>A1611105</v>
          </cell>
          <cell r="U290" t="str">
            <v>Waste collection and disposal</v>
          </cell>
          <cell r="V290" t="str">
            <v>L050</v>
          </cell>
          <cell r="W290" t="str">
            <v>Regional</v>
          </cell>
          <cell r="X290" t="str">
            <v>PL43780</v>
          </cell>
          <cell r="Y290" t="str">
            <v>Expense</v>
          </cell>
          <cell r="Z290">
            <v>20090701</v>
          </cell>
          <cell r="AA290">
            <v>20220630</v>
          </cell>
          <cell r="AB290">
            <v>1</v>
          </cell>
          <cell r="AC290" t="str">
            <v>Programme</v>
          </cell>
          <cell r="AD290">
            <v>0</v>
          </cell>
          <cell r="AE290">
            <v>0</v>
          </cell>
          <cell r="AF290">
            <v>0</v>
          </cell>
          <cell r="AG290">
            <v>1</v>
          </cell>
          <cell r="AH290">
            <v>15</v>
          </cell>
          <cell r="AI290" t="str">
            <v>Solid Waste</v>
          </cell>
          <cell r="AJ290" t="str">
            <v>Plant and equipment (Capex)</v>
          </cell>
          <cell r="AK290">
            <v>10</v>
          </cell>
          <cell r="AM290">
            <v>1</v>
          </cell>
          <cell r="AS290">
            <v>59527</v>
          </cell>
          <cell r="AT290">
            <v>52906</v>
          </cell>
          <cell r="AU290">
            <v>55024</v>
          </cell>
          <cell r="AV290">
            <v>57376</v>
          </cell>
          <cell r="AW290">
            <v>59769</v>
          </cell>
          <cell r="AX290">
            <v>62254</v>
          </cell>
          <cell r="AY290">
            <v>64795</v>
          </cell>
          <cell r="AZ290">
            <v>67375</v>
          </cell>
          <cell r="BA290">
            <v>50000</v>
          </cell>
          <cell r="BB290">
            <v>50000</v>
          </cell>
          <cell r="BC290">
            <v>50000</v>
          </cell>
          <cell r="BD290">
            <v>3.3000000000000002E-2</v>
          </cell>
          <cell r="BE290">
            <v>6.7088999999999732E-2</v>
          </cell>
          <cell r="BF290">
            <v>0.10230293699999971</v>
          </cell>
          <cell r="BG290">
            <v>0.14088353979499968</v>
          </cell>
          <cell r="BH290">
            <v>0.18195534722761963</v>
          </cell>
          <cell r="BI290">
            <v>0.21859596299167583</v>
          </cell>
          <cell r="BJ290">
            <v>0.25637243784441766</v>
          </cell>
          <cell r="BK290">
            <v>0.29783272829328333</v>
          </cell>
          <cell r="BL290">
            <v>0.3445547065118415</v>
          </cell>
          <cell r="BM290">
            <v>0.39295867594626777</v>
          </cell>
          <cell r="BN290">
            <v>0</v>
          </cell>
          <cell r="BO290">
            <v>1745.8980000000001</v>
          </cell>
          <cell r="BP290">
            <v>3691.5051359999852</v>
          </cell>
          <cell r="BQ290">
            <v>5869.7333133119828</v>
          </cell>
          <cell r="BR290">
            <v>8420.4682900073367</v>
          </cell>
          <cell r="BS290">
            <v>11327.448186308233</v>
          </cell>
          <cell r="BT290">
            <v>14163.925422045635</v>
          </cell>
          <cell r="BU290">
            <v>17273.092999767639</v>
          </cell>
          <cell r="BV290">
            <v>14891.636414664166</v>
          </cell>
          <cell r="BW290">
            <v>17227.735325592075</v>
          </cell>
          <cell r="BX290">
            <v>19647.933797313388</v>
          </cell>
          <cell r="BY290">
            <v>59527</v>
          </cell>
          <cell r="BZ290">
            <v>54651.898000000001</v>
          </cell>
          <cell r="CA290">
            <v>58715.505135999985</v>
          </cell>
          <cell r="CB290">
            <v>63245.733313311983</v>
          </cell>
          <cell r="CC290">
            <v>68189.468290007339</v>
          </cell>
          <cell r="CD290">
            <v>73581.448186308233</v>
          </cell>
          <cell r="CE290">
            <v>78958.925422045635</v>
          </cell>
          <cell r="CF290">
            <v>84648.092999767643</v>
          </cell>
          <cell r="CG290">
            <v>64891.636414664164</v>
          </cell>
          <cell r="CH290">
            <v>67227.735325592075</v>
          </cell>
          <cell r="CI290">
            <v>69647.933797313395</v>
          </cell>
          <cell r="CK290">
            <v>0</v>
          </cell>
          <cell r="CL290">
            <v>0</v>
          </cell>
          <cell r="CM290">
            <v>0</v>
          </cell>
          <cell r="CN290">
            <v>0</v>
          </cell>
          <cell r="CO290">
            <v>0</v>
          </cell>
          <cell r="CP290">
            <v>0</v>
          </cell>
          <cell r="CQ290">
            <v>0</v>
          </cell>
          <cell r="CR290">
            <v>0</v>
          </cell>
          <cell r="CS290">
            <v>0</v>
          </cell>
          <cell r="CT290">
            <v>0</v>
          </cell>
          <cell r="CU290">
            <v>0</v>
          </cell>
          <cell r="CW290">
            <v>0</v>
          </cell>
          <cell r="CX290">
            <v>0</v>
          </cell>
          <cell r="CY290">
            <v>0</v>
          </cell>
          <cell r="CZ290">
            <v>0</v>
          </cell>
          <cell r="DA290">
            <v>0</v>
          </cell>
          <cell r="DB290">
            <v>0</v>
          </cell>
          <cell r="DC290">
            <v>0</v>
          </cell>
          <cell r="DD290">
            <v>0</v>
          </cell>
          <cell r="DE290">
            <v>0</v>
          </cell>
          <cell r="DF290">
            <v>0</v>
          </cell>
          <cell r="DG290">
            <v>0</v>
          </cell>
          <cell r="DI290">
            <v>59527</v>
          </cell>
          <cell r="DJ290">
            <v>54651.898000000001</v>
          </cell>
          <cell r="DK290">
            <v>58715.505135999985</v>
          </cell>
          <cell r="DL290">
            <v>63245.733313311983</v>
          </cell>
          <cell r="DM290">
            <v>68189.468290007339</v>
          </cell>
          <cell r="DN290">
            <v>73581.448186308233</v>
          </cell>
          <cell r="DO290">
            <v>78958.925422045635</v>
          </cell>
          <cell r="DP290">
            <v>84648.092999767643</v>
          </cell>
          <cell r="DQ290">
            <v>64891.636414664164</v>
          </cell>
          <cell r="DR290">
            <v>67227.735325592075</v>
          </cell>
          <cell r="DS290">
            <v>69647.933797313395</v>
          </cell>
          <cell r="DU290" t="str">
            <v>RDC 41115-1</v>
          </cell>
          <cell r="DV290">
            <v>0</v>
          </cell>
          <cell r="DW290">
            <v>0</v>
          </cell>
          <cell r="DX290">
            <v>1</v>
          </cell>
          <cell r="DY290">
            <v>569499</v>
          </cell>
          <cell r="DZ290">
            <v>683758.37688501051</v>
          </cell>
          <cell r="EB290">
            <v>683758.37688501051</v>
          </cell>
          <cell r="EC290" t="str">
            <v>Def</v>
          </cell>
          <cell r="ED290" t="str">
            <v>nonDC</v>
          </cell>
        </row>
        <row r="291">
          <cell r="D291" t="str">
            <v>PC2500008</v>
          </cell>
          <cell r="E291" t="str">
            <v>Environ maint - road replace and drainage</v>
          </cell>
          <cell r="F291" t="str">
            <v>Auckland Council</v>
          </cell>
          <cell r="G291" t="str">
            <v>Infrastructure and environmental services</v>
          </cell>
          <cell r="H291" t="str">
            <v>E153150</v>
          </cell>
          <cell r="I291" t="str">
            <v>Waste minimisation and education</v>
          </cell>
          <cell r="J291" t="str">
            <v>Solid waste</v>
          </cell>
          <cell r="K291" t="str">
            <v>Waste and recycling services</v>
          </cell>
          <cell r="L291" t="str">
            <v>Waste collection and disposal</v>
          </cell>
          <cell r="M291" t="str">
            <v>Solid waste</v>
          </cell>
          <cell r="N291" t="str">
            <v>Waste and recycling services</v>
          </cell>
          <cell r="O291" t="str">
            <v>Waste collection and disposal</v>
          </cell>
          <cell r="P291" t="str">
            <v>Solid waste</v>
          </cell>
          <cell r="Q291" t="str">
            <v>Waste and recycling services</v>
          </cell>
          <cell r="R291" t="str">
            <v>Waste collection and disposal</v>
          </cell>
          <cell r="S291" t="str">
            <v>A1611105</v>
          </cell>
          <cell r="T291" t="str">
            <v>A1611105</v>
          </cell>
          <cell r="U291" t="str">
            <v>Waste collection and disposal</v>
          </cell>
          <cell r="V291" t="str">
            <v>L050</v>
          </cell>
          <cell r="W291" t="str">
            <v>Regional</v>
          </cell>
          <cell r="X291" t="str">
            <v>PL40810</v>
          </cell>
          <cell r="Y291" t="str">
            <v>Expense</v>
          </cell>
          <cell r="Z291">
            <v>20120701</v>
          </cell>
          <cell r="AA291">
            <v>20130630</v>
          </cell>
          <cell r="AB291">
            <v>2</v>
          </cell>
          <cell r="AC291" t="str">
            <v>Discrete</v>
          </cell>
          <cell r="AD291">
            <v>0</v>
          </cell>
          <cell r="AE291">
            <v>0</v>
          </cell>
          <cell r="AF291">
            <v>0</v>
          </cell>
          <cell r="AG291">
            <v>1</v>
          </cell>
          <cell r="AH291">
            <v>15</v>
          </cell>
          <cell r="AI291" t="str">
            <v>Solid Waste</v>
          </cell>
          <cell r="AJ291" t="str">
            <v>Road surface</v>
          </cell>
          <cell r="AK291">
            <v>50</v>
          </cell>
          <cell r="AM291">
            <v>1</v>
          </cell>
          <cell r="AT291">
            <v>50000</v>
          </cell>
          <cell r="BD291">
            <v>3.9E-2</v>
          </cell>
          <cell r="BE291">
            <v>7.4325999999999892E-2</v>
          </cell>
          <cell r="BF291">
            <v>0.10440712799999985</v>
          </cell>
          <cell r="BG291">
            <v>0.13643493471199974</v>
          </cell>
          <cell r="BH291">
            <v>0.17166441768807172</v>
          </cell>
          <cell r="BI291">
            <v>0.2103293434717779</v>
          </cell>
          <cell r="BJ291">
            <v>0.25269087049328998</v>
          </cell>
          <cell r="BK291">
            <v>0.29904043270154168</v>
          </cell>
          <cell r="BL291">
            <v>0.35100205000960338</v>
          </cell>
          <cell r="BM291">
            <v>0.40504213200998751</v>
          </cell>
          <cell r="BN291">
            <v>0</v>
          </cell>
          <cell r="BO291">
            <v>1950</v>
          </cell>
          <cell r="BP291">
            <v>0</v>
          </cell>
          <cell r="BQ291">
            <v>0</v>
          </cell>
          <cell r="BR291">
            <v>0</v>
          </cell>
          <cell r="BS291">
            <v>0</v>
          </cell>
          <cell r="BT291">
            <v>0</v>
          </cell>
          <cell r="BU291">
            <v>0</v>
          </cell>
          <cell r="BV291">
            <v>0</v>
          </cell>
          <cell r="BW291">
            <v>0</v>
          </cell>
          <cell r="BX291">
            <v>0</v>
          </cell>
          <cell r="BY291">
            <v>0</v>
          </cell>
          <cell r="BZ291">
            <v>51950</v>
          </cell>
          <cell r="CA291">
            <v>0</v>
          </cell>
          <cell r="CB291">
            <v>0</v>
          </cell>
          <cell r="CC291">
            <v>0</v>
          </cell>
          <cell r="CD291">
            <v>0</v>
          </cell>
          <cell r="CE291">
            <v>0</v>
          </cell>
          <cell r="CF291">
            <v>0</v>
          </cell>
          <cell r="CG291">
            <v>0</v>
          </cell>
          <cell r="CH291">
            <v>0</v>
          </cell>
          <cell r="CI291">
            <v>0</v>
          </cell>
          <cell r="CK291">
            <v>0</v>
          </cell>
          <cell r="CL291">
            <v>0</v>
          </cell>
          <cell r="CM291">
            <v>0</v>
          </cell>
          <cell r="CN291">
            <v>0</v>
          </cell>
          <cell r="CO291">
            <v>0</v>
          </cell>
          <cell r="CP291">
            <v>0</v>
          </cell>
          <cell r="CQ291">
            <v>0</v>
          </cell>
          <cell r="CR291">
            <v>0</v>
          </cell>
          <cell r="CS291">
            <v>0</v>
          </cell>
          <cell r="CT291">
            <v>0</v>
          </cell>
          <cell r="CU291">
            <v>0</v>
          </cell>
          <cell r="CW291">
            <v>0</v>
          </cell>
          <cell r="CX291">
            <v>0</v>
          </cell>
          <cell r="CY291">
            <v>0</v>
          </cell>
          <cell r="CZ291">
            <v>0</v>
          </cell>
          <cell r="DA291">
            <v>0</v>
          </cell>
          <cell r="DB291">
            <v>0</v>
          </cell>
          <cell r="DC291">
            <v>0</v>
          </cell>
          <cell r="DD291">
            <v>0</v>
          </cell>
          <cell r="DE291">
            <v>0</v>
          </cell>
          <cell r="DF291">
            <v>0</v>
          </cell>
          <cell r="DG291">
            <v>0</v>
          </cell>
          <cell r="DI291">
            <v>0</v>
          </cell>
          <cell r="DJ291">
            <v>51950</v>
          </cell>
          <cell r="DK291">
            <v>0</v>
          </cell>
          <cell r="DL291">
            <v>0</v>
          </cell>
          <cell r="DM291">
            <v>0</v>
          </cell>
          <cell r="DN291">
            <v>0</v>
          </cell>
          <cell r="DO291">
            <v>0</v>
          </cell>
          <cell r="DP291">
            <v>0</v>
          </cell>
          <cell r="DQ291">
            <v>0</v>
          </cell>
          <cell r="DR291">
            <v>0</v>
          </cell>
          <cell r="DS291">
            <v>0</v>
          </cell>
          <cell r="DU291" t="str">
            <v>WCC 8RGSW-11-001</v>
          </cell>
          <cell r="DV291">
            <v>0</v>
          </cell>
          <cell r="DW291">
            <v>0</v>
          </cell>
          <cell r="DX291">
            <v>1</v>
          </cell>
          <cell r="DY291">
            <v>50000</v>
          </cell>
          <cell r="DZ291">
            <v>51950</v>
          </cell>
          <cell r="EB291">
            <v>51950</v>
          </cell>
          <cell r="EC291" t="str">
            <v>Def</v>
          </cell>
          <cell r="ED291" t="str">
            <v>nonDC</v>
          </cell>
        </row>
        <row r="292">
          <cell r="D292" t="str">
            <v>PC2500009</v>
          </cell>
          <cell r="E292" t="str">
            <v>Hardfill site - capping and grass seeding</v>
          </cell>
          <cell r="F292" t="str">
            <v>Auckland Council</v>
          </cell>
          <cell r="G292" t="str">
            <v>Infrastructure and environmental services</v>
          </cell>
          <cell r="H292" t="str">
            <v>E153150</v>
          </cell>
          <cell r="I292" t="str">
            <v>Waste minimisation and education</v>
          </cell>
          <cell r="J292" t="str">
            <v>Solid waste</v>
          </cell>
          <cell r="K292" t="str">
            <v>Waste and recycling services</v>
          </cell>
          <cell r="L292" t="str">
            <v>Waste collection and disposal</v>
          </cell>
          <cell r="M292" t="str">
            <v>Solid waste</v>
          </cell>
          <cell r="N292" t="str">
            <v>Waste and recycling services</v>
          </cell>
          <cell r="O292" t="str">
            <v>Waste collection and disposal</v>
          </cell>
          <cell r="P292" t="str">
            <v>Solid waste</v>
          </cell>
          <cell r="Q292" t="str">
            <v>Waste and recycling services</v>
          </cell>
          <cell r="R292" t="str">
            <v>Waste collection and disposal</v>
          </cell>
          <cell r="S292" t="str">
            <v>A1611105</v>
          </cell>
          <cell r="T292" t="str">
            <v>A1611105</v>
          </cell>
          <cell r="U292" t="str">
            <v>Waste collection and disposal</v>
          </cell>
          <cell r="V292" t="str">
            <v>L050</v>
          </cell>
          <cell r="W292" t="str">
            <v>Regional</v>
          </cell>
          <cell r="X292" t="str">
            <v>FY12 - Only</v>
          </cell>
          <cell r="Y292" t="str">
            <v>Expense</v>
          </cell>
          <cell r="Z292">
            <v>20110701</v>
          </cell>
          <cell r="AA292">
            <v>20120630</v>
          </cell>
          <cell r="AB292">
            <v>2</v>
          </cell>
          <cell r="AC292" t="str">
            <v>Discrete</v>
          </cell>
          <cell r="AD292">
            <v>0</v>
          </cell>
          <cell r="AE292">
            <v>0</v>
          </cell>
          <cell r="AF292">
            <v>0</v>
          </cell>
          <cell r="AG292">
            <v>1</v>
          </cell>
          <cell r="AH292">
            <v>15</v>
          </cell>
          <cell r="AI292" t="str">
            <v>Solid Waste</v>
          </cell>
          <cell r="AJ292" t="str">
            <v>Other assets (Capex)</v>
          </cell>
          <cell r="AK292">
            <v>50</v>
          </cell>
          <cell r="AP292">
            <v>1</v>
          </cell>
          <cell r="AS292">
            <v>40000</v>
          </cell>
          <cell r="BD292">
            <v>3.3000000000000002E-2</v>
          </cell>
          <cell r="BE292">
            <v>6.7088999999999732E-2</v>
          </cell>
          <cell r="BF292">
            <v>0.10230293699999971</v>
          </cell>
          <cell r="BG292">
            <v>0.14088353979499968</v>
          </cell>
          <cell r="BH292">
            <v>0.18195534722761963</v>
          </cell>
          <cell r="BI292">
            <v>0.21859596299167583</v>
          </cell>
          <cell r="BJ292">
            <v>0.25637243784441766</v>
          </cell>
          <cell r="BK292">
            <v>0.29783272829328333</v>
          </cell>
          <cell r="BL292">
            <v>0.3445547065118415</v>
          </cell>
          <cell r="BM292">
            <v>0.39295867594626777</v>
          </cell>
          <cell r="BN292">
            <v>0</v>
          </cell>
          <cell r="BO292">
            <v>0</v>
          </cell>
          <cell r="BP292">
            <v>0</v>
          </cell>
          <cell r="BQ292">
            <v>0</v>
          </cell>
          <cell r="BR292">
            <v>0</v>
          </cell>
          <cell r="BS292">
            <v>0</v>
          </cell>
          <cell r="BT292">
            <v>0</v>
          </cell>
          <cell r="BU292">
            <v>0</v>
          </cell>
          <cell r="BV292">
            <v>0</v>
          </cell>
          <cell r="BW292">
            <v>0</v>
          </cell>
          <cell r="BX292">
            <v>0</v>
          </cell>
          <cell r="BY292">
            <v>40000</v>
          </cell>
          <cell r="BZ292">
            <v>0</v>
          </cell>
          <cell r="CA292">
            <v>0</v>
          </cell>
          <cell r="CB292">
            <v>0</v>
          </cell>
          <cell r="CC292">
            <v>0</v>
          </cell>
          <cell r="CD292">
            <v>0</v>
          </cell>
          <cell r="CE292">
            <v>0</v>
          </cell>
          <cell r="CF292">
            <v>0</v>
          </cell>
          <cell r="CG292">
            <v>0</v>
          </cell>
          <cell r="CH292">
            <v>0</v>
          </cell>
          <cell r="CI292">
            <v>0</v>
          </cell>
          <cell r="CK292">
            <v>0</v>
          </cell>
          <cell r="CL292">
            <v>0</v>
          </cell>
          <cell r="CM292">
            <v>0</v>
          </cell>
          <cell r="CN292">
            <v>0</v>
          </cell>
          <cell r="CO292">
            <v>0</v>
          </cell>
          <cell r="CP292">
            <v>0</v>
          </cell>
          <cell r="CQ292">
            <v>0</v>
          </cell>
          <cell r="CR292">
            <v>0</v>
          </cell>
          <cell r="CS292">
            <v>0</v>
          </cell>
          <cell r="CT292">
            <v>0</v>
          </cell>
          <cell r="CU292">
            <v>0</v>
          </cell>
          <cell r="CW292">
            <v>0</v>
          </cell>
          <cell r="CX292">
            <v>0</v>
          </cell>
          <cell r="CY292">
            <v>0</v>
          </cell>
          <cell r="CZ292">
            <v>0</v>
          </cell>
          <cell r="DA292">
            <v>0</v>
          </cell>
          <cell r="DB292">
            <v>0</v>
          </cell>
          <cell r="DC292">
            <v>0</v>
          </cell>
          <cell r="DD292">
            <v>0</v>
          </cell>
          <cell r="DE292">
            <v>0</v>
          </cell>
          <cell r="DF292">
            <v>0</v>
          </cell>
          <cell r="DG292">
            <v>0</v>
          </cell>
          <cell r="DI292">
            <v>40000</v>
          </cell>
          <cell r="DJ292">
            <v>0</v>
          </cell>
          <cell r="DK292">
            <v>0</v>
          </cell>
          <cell r="DL292">
            <v>0</v>
          </cell>
          <cell r="DM292">
            <v>0</v>
          </cell>
          <cell r="DN292">
            <v>0</v>
          </cell>
          <cell r="DO292">
            <v>0</v>
          </cell>
          <cell r="DP292">
            <v>0</v>
          </cell>
          <cell r="DQ292">
            <v>0</v>
          </cell>
          <cell r="DR292">
            <v>0</v>
          </cell>
          <cell r="DS292">
            <v>0</v>
          </cell>
          <cell r="DU292" t="str">
            <v>WCC 8RGSW-11-002</v>
          </cell>
          <cell r="DV292">
            <v>0</v>
          </cell>
          <cell r="DW292">
            <v>0</v>
          </cell>
          <cell r="DX292">
            <v>1</v>
          </cell>
          <cell r="DY292">
            <v>0</v>
          </cell>
          <cell r="DZ292">
            <v>0</v>
          </cell>
          <cell r="EB292">
            <v>0</v>
          </cell>
          <cell r="EC292" t="str">
            <v>Def</v>
          </cell>
          <cell r="ED292" t="str">
            <v>nonDC</v>
          </cell>
        </row>
        <row r="293">
          <cell r="D293" t="str">
            <v>PC2500010</v>
          </cell>
          <cell r="E293" t="str">
            <v>Hardfill site - storage bunkers</v>
          </cell>
          <cell r="F293" t="str">
            <v>Auckland Council</v>
          </cell>
          <cell r="G293" t="str">
            <v>Infrastructure and environmental services</v>
          </cell>
          <cell r="H293" t="str">
            <v>E153150</v>
          </cell>
          <cell r="I293" t="str">
            <v>Waste minimisation and education</v>
          </cell>
          <cell r="J293" t="str">
            <v>Solid waste</v>
          </cell>
          <cell r="K293" t="str">
            <v>Waste and recycling services</v>
          </cell>
          <cell r="L293" t="str">
            <v>Waste collection and disposal</v>
          </cell>
          <cell r="M293" t="str">
            <v>Solid waste</v>
          </cell>
          <cell r="N293" t="str">
            <v>Waste and recycling services</v>
          </cell>
          <cell r="O293" t="str">
            <v>Waste collection and disposal</v>
          </cell>
          <cell r="P293" t="str">
            <v>Solid waste</v>
          </cell>
          <cell r="Q293" t="str">
            <v>Waste and recycling services</v>
          </cell>
          <cell r="R293" t="str">
            <v>Waste collection and disposal</v>
          </cell>
          <cell r="S293" t="str">
            <v>A1611105</v>
          </cell>
          <cell r="T293" t="str">
            <v>A1611105</v>
          </cell>
          <cell r="U293" t="str">
            <v>Waste collection and disposal</v>
          </cell>
          <cell r="V293" t="str">
            <v>L050</v>
          </cell>
          <cell r="W293" t="str">
            <v>Regional</v>
          </cell>
          <cell r="X293" t="str">
            <v>FY12 - Only</v>
          </cell>
          <cell r="Y293" t="str">
            <v>Expense</v>
          </cell>
          <cell r="Z293">
            <v>20110701</v>
          </cell>
          <cell r="AA293">
            <v>20120630</v>
          </cell>
          <cell r="AB293">
            <v>2</v>
          </cell>
          <cell r="AC293" t="str">
            <v>Discrete</v>
          </cell>
          <cell r="AD293">
            <v>1</v>
          </cell>
          <cell r="AE293">
            <v>0</v>
          </cell>
          <cell r="AF293">
            <v>0</v>
          </cell>
          <cell r="AG293">
            <v>0</v>
          </cell>
          <cell r="AH293">
            <v>15</v>
          </cell>
          <cell r="AI293" t="str">
            <v>Solid Waste</v>
          </cell>
          <cell r="AJ293" t="str">
            <v>Buildings (Capex)</v>
          </cell>
          <cell r="AK293">
            <v>75</v>
          </cell>
          <cell r="AM293">
            <v>1</v>
          </cell>
          <cell r="AS293">
            <v>40000</v>
          </cell>
          <cell r="BD293">
            <v>3.1E-2</v>
          </cell>
          <cell r="BE293">
            <v>6.1930000000000041E-2</v>
          </cell>
          <cell r="BF293">
            <v>9.3787900000000146E-2</v>
          </cell>
          <cell r="BG293">
            <v>0.12878911280000027</v>
          </cell>
          <cell r="BH293">
            <v>0.16491036440960039</v>
          </cell>
          <cell r="BI293">
            <v>0.19869276497747879</v>
          </cell>
          <cell r="BJ293">
            <v>0.23225616239684821</v>
          </cell>
          <cell r="BK293">
            <v>0.27045610343115034</v>
          </cell>
          <cell r="BL293">
            <v>0.31238115484437823</v>
          </cell>
          <cell r="BM293">
            <v>0.35568973295424255</v>
          </cell>
          <cell r="BN293">
            <v>0</v>
          </cell>
          <cell r="BO293">
            <v>0</v>
          </cell>
          <cell r="BP293">
            <v>0</v>
          </cell>
          <cell r="BQ293">
            <v>0</v>
          </cell>
          <cell r="BR293">
            <v>0</v>
          </cell>
          <cell r="BS293">
            <v>0</v>
          </cell>
          <cell r="BT293">
            <v>0</v>
          </cell>
          <cell r="BU293">
            <v>0</v>
          </cell>
          <cell r="BV293">
            <v>0</v>
          </cell>
          <cell r="BW293">
            <v>0</v>
          </cell>
          <cell r="BX293">
            <v>0</v>
          </cell>
          <cell r="BY293">
            <v>40000</v>
          </cell>
          <cell r="BZ293">
            <v>0</v>
          </cell>
          <cell r="CA293">
            <v>0</v>
          </cell>
          <cell r="CB293">
            <v>0</v>
          </cell>
          <cell r="CC293">
            <v>0</v>
          </cell>
          <cell r="CD293">
            <v>0</v>
          </cell>
          <cell r="CE293">
            <v>0</v>
          </cell>
          <cell r="CF293">
            <v>0</v>
          </cell>
          <cell r="CG293">
            <v>0</v>
          </cell>
          <cell r="CH293">
            <v>0</v>
          </cell>
          <cell r="CI293">
            <v>0</v>
          </cell>
          <cell r="CK293">
            <v>40000</v>
          </cell>
          <cell r="CL293">
            <v>0</v>
          </cell>
          <cell r="CM293">
            <v>0</v>
          </cell>
          <cell r="CN293">
            <v>0</v>
          </cell>
          <cell r="CO293">
            <v>0</v>
          </cell>
          <cell r="CP293">
            <v>0</v>
          </cell>
          <cell r="CQ293">
            <v>0</v>
          </cell>
          <cell r="CR293">
            <v>0</v>
          </cell>
          <cell r="CS293">
            <v>0</v>
          </cell>
          <cell r="CT293">
            <v>0</v>
          </cell>
          <cell r="CU293">
            <v>0</v>
          </cell>
          <cell r="CW293">
            <v>0</v>
          </cell>
          <cell r="CX293">
            <v>0</v>
          </cell>
          <cell r="CY293">
            <v>0</v>
          </cell>
          <cell r="CZ293">
            <v>0</v>
          </cell>
          <cell r="DA293">
            <v>0</v>
          </cell>
          <cell r="DB293">
            <v>0</v>
          </cell>
          <cell r="DC293">
            <v>0</v>
          </cell>
          <cell r="DD293">
            <v>0</v>
          </cell>
          <cell r="DE293">
            <v>0</v>
          </cell>
          <cell r="DF293">
            <v>0</v>
          </cell>
          <cell r="DG293">
            <v>0</v>
          </cell>
          <cell r="DI293">
            <v>0</v>
          </cell>
          <cell r="DJ293">
            <v>0</v>
          </cell>
          <cell r="DK293">
            <v>0</v>
          </cell>
          <cell r="DL293">
            <v>0</v>
          </cell>
          <cell r="DM293">
            <v>0</v>
          </cell>
          <cell r="DN293">
            <v>0</v>
          </cell>
          <cell r="DO293">
            <v>0</v>
          </cell>
          <cell r="DP293">
            <v>0</v>
          </cell>
          <cell r="DQ293">
            <v>0</v>
          </cell>
          <cell r="DR293">
            <v>0</v>
          </cell>
          <cell r="DS293">
            <v>0</v>
          </cell>
          <cell r="DU293" t="str">
            <v>WCC 8RGSW-10-001</v>
          </cell>
          <cell r="DV293">
            <v>0</v>
          </cell>
          <cell r="DW293">
            <v>0</v>
          </cell>
          <cell r="DX293">
            <v>1</v>
          </cell>
          <cell r="DY293">
            <v>0</v>
          </cell>
          <cell r="DZ293">
            <v>0</v>
          </cell>
          <cell r="EB293">
            <v>0</v>
          </cell>
          <cell r="EC293" t="str">
            <v>Def</v>
          </cell>
          <cell r="ED293" t="str">
            <v>nonDC</v>
          </cell>
        </row>
        <row r="294">
          <cell r="D294" t="str">
            <v>PC2500011</v>
          </cell>
          <cell r="E294" t="str">
            <v>Learning Centre - road and retaining wall</v>
          </cell>
          <cell r="F294" t="str">
            <v>Auckland Council</v>
          </cell>
          <cell r="G294" t="str">
            <v>Infrastructure and environmental services</v>
          </cell>
          <cell r="H294" t="str">
            <v>E153150</v>
          </cell>
          <cell r="I294" t="str">
            <v>Waste minimisation and education</v>
          </cell>
          <cell r="J294" t="str">
            <v>Solid waste</v>
          </cell>
          <cell r="K294" t="str">
            <v>Waste and recycling services</v>
          </cell>
          <cell r="L294" t="str">
            <v>Waste collection and disposal</v>
          </cell>
          <cell r="M294" t="str">
            <v>Solid waste</v>
          </cell>
          <cell r="N294" t="str">
            <v>Waste and recycling services</v>
          </cell>
          <cell r="O294" t="str">
            <v>Waste collection and disposal</v>
          </cell>
          <cell r="P294" t="str">
            <v>Solid waste</v>
          </cell>
          <cell r="Q294" t="str">
            <v>Waste and recycling services</v>
          </cell>
          <cell r="R294" t="str">
            <v>Waste collection and disposal</v>
          </cell>
          <cell r="S294" t="str">
            <v>A1611105</v>
          </cell>
          <cell r="T294" t="str">
            <v>A1611105</v>
          </cell>
          <cell r="U294" t="str">
            <v>Waste collection and disposal</v>
          </cell>
          <cell r="V294" t="str">
            <v>L050</v>
          </cell>
          <cell r="W294" t="str">
            <v>Regional</v>
          </cell>
          <cell r="X294" t="str">
            <v>FY12 - Only</v>
          </cell>
          <cell r="Y294" t="str">
            <v>Expense</v>
          </cell>
          <cell r="Z294">
            <v>20110701</v>
          </cell>
          <cell r="AA294">
            <v>20120630</v>
          </cell>
          <cell r="AB294">
            <v>2</v>
          </cell>
          <cell r="AC294" t="str">
            <v>Discrete</v>
          </cell>
          <cell r="AD294">
            <v>0</v>
          </cell>
          <cell r="AE294">
            <v>0</v>
          </cell>
          <cell r="AF294">
            <v>0</v>
          </cell>
          <cell r="AG294">
            <v>1</v>
          </cell>
          <cell r="AH294">
            <v>15</v>
          </cell>
          <cell r="AI294" t="str">
            <v>Solid Waste</v>
          </cell>
          <cell r="AJ294" t="str">
            <v>Buildings (Capex)</v>
          </cell>
          <cell r="AK294">
            <v>75</v>
          </cell>
          <cell r="AP294">
            <v>1</v>
          </cell>
          <cell r="AS294">
            <v>45000</v>
          </cell>
          <cell r="BD294">
            <v>3.1E-2</v>
          </cell>
          <cell r="BE294">
            <v>6.1930000000000041E-2</v>
          </cell>
          <cell r="BF294">
            <v>9.3787900000000146E-2</v>
          </cell>
          <cell r="BG294">
            <v>0.12878911280000027</v>
          </cell>
          <cell r="BH294">
            <v>0.16491036440960039</v>
          </cell>
          <cell r="BI294">
            <v>0.19869276497747879</v>
          </cell>
          <cell r="BJ294">
            <v>0.23225616239684821</v>
          </cell>
          <cell r="BK294">
            <v>0.27045610343115034</v>
          </cell>
          <cell r="BL294">
            <v>0.31238115484437823</v>
          </cell>
          <cell r="BM294">
            <v>0.35568973295424255</v>
          </cell>
          <cell r="BN294">
            <v>0</v>
          </cell>
          <cell r="BO294">
            <v>0</v>
          </cell>
          <cell r="BP294">
            <v>0</v>
          </cell>
          <cell r="BQ294">
            <v>0</v>
          </cell>
          <cell r="BR294">
            <v>0</v>
          </cell>
          <cell r="BS294">
            <v>0</v>
          </cell>
          <cell r="BT294">
            <v>0</v>
          </cell>
          <cell r="BU294">
            <v>0</v>
          </cell>
          <cell r="BV294">
            <v>0</v>
          </cell>
          <cell r="BW294">
            <v>0</v>
          </cell>
          <cell r="BX294">
            <v>0</v>
          </cell>
          <cell r="BY294">
            <v>45000</v>
          </cell>
          <cell r="BZ294">
            <v>0</v>
          </cell>
          <cell r="CA294">
            <v>0</v>
          </cell>
          <cell r="CB294">
            <v>0</v>
          </cell>
          <cell r="CC294">
            <v>0</v>
          </cell>
          <cell r="CD294">
            <v>0</v>
          </cell>
          <cell r="CE294">
            <v>0</v>
          </cell>
          <cell r="CF294">
            <v>0</v>
          </cell>
          <cell r="CG294">
            <v>0</v>
          </cell>
          <cell r="CH294">
            <v>0</v>
          </cell>
          <cell r="CI294">
            <v>0</v>
          </cell>
          <cell r="CK294">
            <v>0</v>
          </cell>
          <cell r="CL294">
            <v>0</v>
          </cell>
          <cell r="CM294">
            <v>0</v>
          </cell>
          <cell r="CN294">
            <v>0</v>
          </cell>
          <cell r="CO294">
            <v>0</v>
          </cell>
          <cell r="CP294">
            <v>0</v>
          </cell>
          <cell r="CQ294">
            <v>0</v>
          </cell>
          <cell r="CR294">
            <v>0</v>
          </cell>
          <cell r="CS294">
            <v>0</v>
          </cell>
          <cell r="CT294">
            <v>0</v>
          </cell>
          <cell r="CU294">
            <v>0</v>
          </cell>
          <cell r="CW294">
            <v>0</v>
          </cell>
          <cell r="CX294">
            <v>0</v>
          </cell>
          <cell r="CY294">
            <v>0</v>
          </cell>
          <cell r="CZ294">
            <v>0</v>
          </cell>
          <cell r="DA294">
            <v>0</v>
          </cell>
          <cell r="DB294">
            <v>0</v>
          </cell>
          <cell r="DC294">
            <v>0</v>
          </cell>
          <cell r="DD294">
            <v>0</v>
          </cell>
          <cell r="DE294">
            <v>0</v>
          </cell>
          <cell r="DF294">
            <v>0</v>
          </cell>
          <cell r="DG294">
            <v>0</v>
          </cell>
          <cell r="DI294">
            <v>45000</v>
          </cell>
          <cell r="DJ294">
            <v>0</v>
          </cell>
          <cell r="DK294">
            <v>0</v>
          </cell>
          <cell r="DL294">
            <v>0</v>
          </cell>
          <cell r="DM294">
            <v>0</v>
          </cell>
          <cell r="DN294">
            <v>0</v>
          </cell>
          <cell r="DO294">
            <v>0</v>
          </cell>
          <cell r="DP294">
            <v>0</v>
          </cell>
          <cell r="DQ294">
            <v>0</v>
          </cell>
          <cell r="DR294">
            <v>0</v>
          </cell>
          <cell r="DS294">
            <v>0</v>
          </cell>
          <cell r="DU294" t="str">
            <v>WCC 8RGSW-10-002</v>
          </cell>
          <cell r="DV294">
            <v>0</v>
          </cell>
          <cell r="DW294">
            <v>0</v>
          </cell>
          <cell r="DX294">
            <v>1</v>
          </cell>
          <cell r="DY294">
            <v>0</v>
          </cell>
          <cell r="DZ294">
            <v>0</v>
          </cell>
          <cell r="EB294">
            <v>0</v>
          </cell>
          <cell r="EC294" t="str">
            <v>Def</v>
          </cell>
          <cell r="ED294" t="str">
            <v>nonDC</v>
          </cell>
        </row>
        <row r="295">
          <cell r="D295" t="str">
            <v>PC2500012</v>
          </cell>
          <cell r="E295" t="str">
            <v>Learning Centre - roof replacement</v>
          </cell>
          <cell r="F295" t="str">
            <v>Auckland Council</v>
          </cell>
          <cell r="G295" t="str">
            <v>Infrastructure and environmental services</v>
          </cell>
          <cell r="H295" t="str">
            <v>E153150</v>
          </cell>
          <cell r="I295" t="str">
            <v>Waste minimisation and education</v>
          </cell>
          <cell r="J295" t="str">
            <v>Solid waste</v>
          </cell>
          <cell r="K295" t="str">
            <v>Waste and recycling services</v>
          </cell>
          <cell r="L295" t="str">
            <v>Waste collection and disposal</v>
          </cell>
          <cell r="M295" t="str">
            <v>Solid waste</v>
          </cell>
          <cell r="N295" t="str">
            <v>Waste and recycling services</v>
          </cell>
          <cell r="O295" t="str">
            <v>Waste collection and disposal</v>
          </cell>
          <cell r="P295" t="str">
            <v>Solid waste</v>
          </cell>
          <cell r="Q295" t="str">
            <v>Waste and recycling services</v>
          </cell>
          <cell r="R295" t="str">
            <v>Waste collection and disposal</v>
          </cell>
          <cell r="S295" t="str">
            <v>A1611105</v>
          </cell>
          <cell r="T295" t="str">
            <v>A1611105</v>
          </cell>
          <cell r="U295" t="str">
            <v>Waste collection and disposal</v>
          </cell>
          <cell r="V295" t="str">
            <v>L050</v>
          </cell>
          <cell r="W295" t="str">
            <v>Regional</v>
          </cell>
          <cell r="X295" t="str">
            <v>PL40810</v>
          </cell>
          <cell r="Y295" t="str">
            <v>Expense</v>
          </cell>
          <cell r="Z295">
            <v>20140701</v>
          </cell>
          <cell r="AA295">
            <v>20150630</v>
          </cell>
          <cell r="AB295">
            <v>2</v>
          </cell>
          <cell r="AC295" t="str">
            <v>Discrete</v>
          </cell>
          <cell r="AD295">
            <v>0</v>
          </cell>
          <cell r="AE295">
            <v>0</v>
          </cell>
          <cell r="AF295">
            <v>0</v>
          </cell>
          <cell r="AG295">
            <v>1</v>
          </cell>
          <cell r="AH295">
            <v>15</v>
          </cell>
          <cell r="AI295" t="str">
            <v>Solid Waste</v>
          </cell>
          <cell r="AJ295" t="str">
            <v>Buildings (Capex)</v>
          </cell>
          <cell r="AK295">
            <v>25</v>
          </cell>
          <cell r="AM295">
            <v>1</v>
          </cell>
          <cell r="AV295">
            <v>45000</v>
          </cell>
          <cell r="BD295">
            <v>3.1E-2</v>
          </cell>
          <cell r="BE295">
            <v>6.1930000000000041E-2</v>
          </cell>
          <cell r="BF295">
            <v>9.3787900000000146E-2</v>
          </cell>
          <cell r="BG295">
            <v>0.12878911280000027</v>
          </cell>
          <cell r="BH295">
            <v>0.16491036440960039</v>
          </cell>
          <cell r="BI295">
            <v>0.19869276497747879</v>
          </cell>
          <cell r="BJ295">
            <v>0.23225616239684821</v>
          </cell>
          <cell r="BK295">
            <v>0.27045610343115034</v>
          </cell>
          <cell r="BL295">
            <v>0.31238115484437823</v>
          </cell>
          <cell r="BM295">
            <v>0.35568973295424255</v>
          </cell>
          <cell r="BN295">
            <v>0</v>
          </cell>
          <cell r="BO295">
            <v>0</v>
          </cell>
          <cell r="BP295">
            <v>0</v>
          </cell>
          <cell r="BQ295">
            <v>4220.4555000000064</v>
          </cell>
          <cell r="BR295">
            <v>0</v>
          </cell>
          <cell r="BS295">
            <v>0</v>
          </cell>
          <cell r="BT295">
            <v>0</v>
          </cell>
          <cell r="BU295">
            <v>0</v>
          </cell>
          <cell r="BV295">
            <v>0</v>
          </cell>
          <cell r="BW295">
            <v>0</v>
          </cell>
          <cell r="BX295">
            <v>0</v>
          </cell>
          <cell r="BY295">
            <v>0</v>
          </cell>
          <cell r="BZ295">
            <v>0</v>
          </cell>
          <cell r="CA295">
            <v>0</v>
          </cell>
          <cell r="CB295">
            <v>49220.455500000004</v>
          </cell>
          <cell r="CC295">
            <v>0</v>
          </cell>
          <cell r="CD295">
            <v>0</v>
          </cell>
          <cell r="CE295">
            <v>0</v>
          </cell>
          <cell r="CF295">
            <v>0</v>
          </cell>
          <cell r="CG295">
            <v>0</v>
          </cell>
          <cell r="CH295">
            <v>0</v>
          </cell>
          <cell r="CI295">
            <v>0</v>
          </cell>
          <cell r="CK295">
            <v>0</v>
          </cell>
          <cell r="CL295">
            <v>0</v>
          </cell>
          <cell r="CM295">
            <v>0</v>
          </cell>
          <cell r="CN295">
            <v>0</v>
          </cell>
          <cell r="CO295">
            <v>0</v>
          </cell>
          <cell r="CP295">
            <v>0</v>
          </cell>
          <cell r="CQ295">
            <v>0</v>
          </cell>
          <cell r="CR295">
            <v>0</v>
          </cell>
          <cell r="CS295">
            <v>0</v>
          </cell>
          <cell r="CT295">
            <v>0</v>
          </cell>
          <cell r="CU295">
            <v>0</v>
          </cell>
          <cell r="CW295">
            <v>0</v>
          </cell>
          <cell r="CX295">
            <v>0</v>
          </cell>
          <cell r="CY295">
            <v>0</v>
          </cell>
          <cell r="CZ295">
            <v>0</v>
          </cell>
          <cell r="DA295">
            <v>0</v>
          </cell>
          <cell r="DB295">
            <v>0</v>
          </cell>
          <cell r="DC295">
            <v>0</v>
          </cell>
          <cell r="DD295">
            <v>0</v>
          </cell>
          <cell r="DE295">
            <v>0</v>
          </cell>
          <cell r="DF295">
            <v>0</v>
          </cell>
          <cell r="DG295">
            <v>0</v>
          </cell>
          <cell r="DI295">
            <v>0</v>
          </cell>
          <cell r="DJ295">
            <v>0</v>
          </cell>
          <cell r="DK295">
            <v>0</v>
          </cell>
          <cell r="DL295">
            <v>49220.455500000004</v>
          </cell>
          <cell r="DM295">
            <v>0</v>
          </cell>
          <cell r="DN295">
            <v>0</v>
          </cell>
          <cell r="DO295">
            <v>0</v>
          </cell>
          <cell r="DP295">
            <v>0</v>
          </cell>
          <cell r="DQ295">
            <v>0</v>
          </cell>
          <cell r="DR295">
            <v>0</v>
          </cell>
          <cell r="DS295">
            <v>0</v>
          </cell>
          <cell r="DU295" t="str">
            <v>WCC 8RGSW-15-001</v>
          </cell>
          <cell r="DV295">
            <v>0</v>
          </cell>
          <cell r="DW295">
            <v>0</v>
          </cell>
          <cell r="DX295">
            <v>1</v>
          </cell>
          <cell r="DY295">
            <v>45000</v>
          </cell>
          <cell r="DZ295">
            <v>49220.455500000004</v>
          </cell>
          <cell r="EB295">
            <v>49220.455500000004</v>
          </cell>
          <cell r="EC295" t="str">
            <v>Def</v>
          </cell>
          <cell r="ED295" t="str">
            <v>nonDC</v>
          </cell>
        </row>
        <row r="296">
          <cell r="D296" t="str">
            <v>PC2500013</v>
          </cell>
          <cell r="E296" t="str">
            <v>New Waterblaster</v>
          </cell>
          <cell r="F296" t="str">
            <v>Auckland Council</v>
          </cell>
          <cell r="G296" t="str">
            <v>Infrastructure and environmental services</v>
          </cell>
          <cell r="H296" t="str">
            <v>E153150</v>
          </cell>
          <cell r="I296" t="str">
            <v>Waste minimisation and education</v>
          </cell>
          <cell r="J296" t="str">
            <v>Solid waste</v>
          </cell>
          <cell r="K296" t="str">
            <v>Waste and recycling services</v>
          </cell>
          <cell r="L296" t="str">
            <v>Waste collection and disposal</v>
          </cell>
          <cell r="M296" t="str">
            <v>Solid waste</v>
          </cell>
          <cell r="N296" t="str">
            <v>Waste and recycling services</v>
          </cell>
          <cell r="O296" t="str">
            <v>Waste collection and disposal</v>
          </cell>
          <cell r="P296" t="str">
            <v>Solid waste</v>
          </cell>
          <cell r="Q296" t="str">
            <v>Waste and recycling services</v>
          </cell>
          <cell r="R296" t="str">
            <v>Waste collection and disposal</v>
          </cell>
          <cell r="S296" t="str">
            <v>A1611105</v>
          </cell>
          <cell r="T296" t="str">
            <v>A1611105</v>
          </cell>
          <cell r="U296" t="str">
            <v>Waste collection and disposal</v>
          </cell>
          <cell r="V296" t="str">
            <v>L050</v>
          </cell>
          <cell r="W296" t="str">
            <v>Regional</v>
          </cell>
          <cell r="X296" t="str">
            <v>PL43780</v>
          </cell>
          <cell r="Y296" t="str">
            <v>Expense</v>
          </cell>
          <cell r="Z296">
            <v>20140701</v>
          </cell>
          <cell r="AA296">
            <v>20150630</v>
          </cell>
          <cell r="AB296">
            <v>2</v>
          </cell>
          <cell r="AC296" t="str">
            <v>Discrete</v>
          </cell>
          <cell r="AD296">
            <v>0</v>
          </cell>
          <cell r="AE296">
            <v>0</v>
          </cell>
          <cell r="AF296">
            <v>0</v>
          </cell>
          <cell r="AG296">
            <v>1</v>
          </cell>
          <cell r="AH296">
            <v>15</v>
          </cell>
          <cell r="AI296" t="str">
            <v>Solid Waste</v>
          </cell>
          <cell r="AJ296" t="str">
            <v>Plant and equipment (Capex)</v>
          </cell>
          <cell r="AK296">
            <v>10</v>
          </cell>
          <cell r="AM296">
            <v>1</v>
          </cell>
          <cell r="AV296">
            <v>10000</v>
          </cell>
          <cell r="BD296">
            <v>3.3000000000000002E-2</v>
          </cell>
          <cell r="BE296">
            <v>6.7088999999999732E-2</v>
          </cell>
          <cell r="BF296">
            <v>0.10230293699999971</v>
          </cell>
          <cell r="BG296">
            <v>0.14088353979499968</v>
          </cell>
          <cell r="BH296">
            <v>0.18195534722761963</v>
          </cell>
          <cell r="BI296">
            <v>0.21859596299167583</v>
          </cell>
          <cell r="BJ296">
            <v>0.25637243784441766</v>
          </cell>
          <cell r="BK296">
            <v>0.29783272829328333</v>
          </cell>
          <cell r="BL296">
            <v>0.3445547065118415</v>
          </cell>
          <cell r="BM296">
            <v>0.39295867594626777</v>
          </cell>
          <cell r="BN296">
            <v>0</v>
          </cell>
          <cell r="BO296">
            <v>0</v>
          </cell>
          <cell r="BP296">
            <v>0</v>
          </cell>
          <cell r="BQ296">
            <v>1023.029369999997</v>
          </cell>
          <cell r="BR296">
            <v>0</v>
          </cell>
          <cell r="BS296">
            <v>0</v>
          </cell>
          <cell r="BT296">
            <v>0</v>
          </cell>
          <cell r="BU296">
            <v>0</v>
          </cell>
          <cell r="BV296">
            <v>0</v>
          </cell>
          <cell r="BW296">
            <v>0</v>
          </cell>
          <cell r="BX296">
            <v>0</v>
          </cell>
          <cell r="BY296">
            <v>0</v>
          </cell>
          <cell r="BZ296">
            <v>0</v>
          </cell>
          <cell r="CA296">
            <v>0</v>
          </cell>
          <cell r="CB296">
            <v>11023.029369999997</v>
          </cell>
          <cell r="CC296">
            <v>0</v>
          </cell>
          <cell r="CD296">
            <v>0</v>
          </cell>
          <cell r="CE296">
            <v>0</v>
          </cell>
          <cell r="CF296">
            <v>0</v>
          </cell>
          <cell r="CG296">
            <v>0</v>
          </cell>
          <cell r="CH296">
            <v>0</v>
          </cell>
          <cell r="CI296">
            <v>0</v>
          </cell>
          <cell r="CK296">
            <v>0</v>
          </cell>
          <cell r="CL296">
            <v>0</v>
          </cell>
          <cell r="CM296">
            <v>0</v>
          </cell>
          <cell r="CN296">
            <v>0</v>
          </cell>
          <cell r="CO296">
            <v>0</v>
          </cell>
          <cell r="CP296">
            <v>0</v>
          </cell>
          <cell r="CQ296">
            <v>0</v>
          </cell>
          <cell r="CR296">
            <v>0</v>
          </cell>
          <cell r="CS296">
            <v>0</v>
          </cell>
          <cell r="CT296">
            <v>0</v>
          </cell>
          <cell r="CU296">
            <v>0</v>
          </cell>
          <cell r="CW296">
            <v>0</v>
          </cell>
          <cell r="CX296">
            <v>0</v>
          </cell>
          <cell r="CY296">
            <v>0</v>
          </cell>
          <cell r="CZ296">
            <v>0</v>
          </cell>
          <cell r="DA296">
            <v>0</v>
          </cell>
          <cell r="DB296">
            <v>0</v>
          </cell>
          <cell r="DC296">
            <v>0</v>
          </cell>
          <cell r="DD296">
            <v>0</v>
          </cell>
          <cell r="DE296">
            <v>0</v>
          </cell>
          <cell r="DF296">
            <v>0</v>
          </cell>
          <cell r="DG296">
            <v>0</v>
          </cell>
          <cell r="DI296">
            <v>0</v>
          </cell>
          <cell r="DJ296">
            <v>0</v>
          </cell>
          <cell r="DK296">
            <v>0</v>
          </cell>
          <cell r="DL296">
            <v>11023.029369999997</v>
          </cell>
          <cell r="DM296">
            <v>0</v>
          </cell>
          <cell r="DN296">
            <v>0</v>
          </cell>
          <cell r="DO296">
            <v>0</v>
          </cell>
          <cell r="DP296">
            <v>0</v>
          </cell>
          <cell r="DQ296">
            <v>0</v>
          </cell>
          <cell r="DR296">
            <v>0</v>
          </cell>
          <cell r="DS296">
            <v>0</v>
          </cell>
          <cell r="DU296" t="str">
            <v>WCC 8RGSW-11-004</v>
          </cell>
          <cell r="DV296">
            <v>0</v>
          </cell>
          <cell r="DW296">
            <v>0</v>
          </cell>
          <cell r="DX296">
            <v>1</v>
          </cell>
          <cell r="DY296">
            <v>10000</v>
          </cell>
          <cell r="DZ296">
            <v>11023.029369999997</v>
          </cell>
          <cell r="EB296">
            <v>11023.029369999997</v>
          </cell>
          <cell r="EC296" t="str">
            <v>Def</v>
          </cell>
          <cell r="ED296" t="str">
            <v>nonDC</v>
          </cell>
        </row>
        <row r="297">
          <cell r="D297" t="str">
            <v>PC2500014</v>
          </cell>
          <cell r="E297" t="str">
            <v>Plant Replace - upgrade 5.0t Excavator</v>
          </cell>
          <cell r="F297" t="str">
            <v>Auckland Council</v>
          </cell>
          <cell r="G297" t="str">
            <v>Infrastructure and environmental services</v>
          </cell>
          <cell r="H297" t="str">
            <v>E153150</v>
          </cell>
          <cell r="I297" t="str">
            <v>Waste minimisation and education</v>
          </cell>
          <cell r="J297" t="str">
            <v>Solid waste</v>
          </cell>
          <cell r="K297" t="str">
            <v>Waste and recycling services</v>
          </cell>
          <cell r="L297" t="str">
            <v>Waste collection and disposal</v>
          </cell>
          <cell r="M297" t="str">
            <v>Solid waste</v>
          </cell>
          <cell r="N297" t="str">
            <v>Waste and recycling services</v>
          </cell>
          <cell r="O297" t="str">
            <v>Waste collection and disposal</v>
          </cell>
          <cell r="P297" t="str">
            <v>Solid waste</v>
          </cell>
          <cell r="Q297" t="str">
            <v>Waste and recycling services</v>
          </cell>
          <cell r="R297" t="str">
            <v>Waste collection and disposal</v>
          </cell>
          <cell r="S297" t="str">
            <v>A1611105</v>
          </cell>
          <cell r="T297" t="str">
            <v>A1611105</v>
          </cell>
          <cell r="U297" t="str">
            <v>Waste collection and disposal</v>
          </cell>
          <cell r="V297" t="str">
            <v>L050</v>
          </cell>
          <cell r="W297" t="str">
            <v>Regional</v>
          </cell>
          <cell r="X297" t="str">
            <v>PL43780</v>
          </cell>
          <cell r="Y297" t="str">
            <v>Expense</v>
          </cell>
          <cell r="Z297">
            <v>20130701</v>
          </cell>
          <cell r="AA297">
            <v>20190630</v>
          </cell>
          <cell r="AB297">
            <v>1</v>
          </cell>
          <cell r="AC297" t="str">
            <v>Programme</v>
          </cell>
          <cell r="AD297">
            <v>0</v>
          </cell>
          <cell r="AE297">
            <v>0</v>
          </cell>
          <cell r="AF297">
            <v>0</v>
          </cell>
          <cell r="AG297">
            <v>1</v>
          </cell>
          <cell r="AH297">
            <v>15</v>
          </cell>
          <cell r="AI297" t="str">
            <v>Solid Waste</v>
          </cell>
          <cell r="AJ297" t="str">
            <v>Plant and equipment (Capex)</v>
          </cell>
          <cell r="AK297">
            <v>10</v>
          </cell>
          <cell r="AM297">
            <v>1</v>
          </cell>
          <cell r="AU297">
            <v>65000</v>
          </cell>
          <cell r="AZ297">
            <v>65000</v>
          </cell>
          <cell r="BD297">
            <v>3.3000000000000002E-2</v>
          </cell>
          <cell r="BE297">
            <v>6.7088999999999732E-2</v>
          </cell>
          <cell r="BF297">
            <v>0.10230293699999971</v>
          </cell>
          <cell r="BG297">
            <v>0.14088353979499968</v>
          </cell>
          <cell r="BH297">
            <v>0.18195534722761963</v>
          </cell>
          <cell r="BI297">
            <v>0.21859596299167583</v>
          </cell>
          <cell r="BJ297">
            <v>0.25637243784441766</v>
          </cell>
          <cell r="BK297">
            <v>0.29783272829328333</v>
          </cell>
          <cell r="BL297">
            <v>0.3445547065118415</v>
          </cell>
          <cell r="BM297">
            <v>0.39295867594626777</v>
          </cell>
          <cell r="BN297">
            <v>0</v>
          </cell>
          <cell r="BO297">
            <v>0</v>
          </cell>
          <cell r="BP297">
            <v>4360.7849999999826</v>
          </cell>
          <cell r="BQ297">
            <v>0</v>
          </cell>
          <cell r="BR297">
            <v>0</v>
          </cell>
          <cell r="BS297">
            <v>0</v>
          </cell>
          <cell r="BT297">
            <v>0</v>
          </cell>
          <cell r="BU297">
            <v>16664.208459887148</v>
          </cell>
          <cell r="BV297">
            <v>0</v>
          </cell>
          <cell r="BW297">
            <v>0</v>
          </cell>
          <cell r="BX297">
            <v>0</v>
          </cell>
          <cell r="BY297">
            <v>0</v>
          </cell>
          <cell r="BZ297">
            <v>0</v>
          </cell>
          <cell r="CA297">
            <v>69360.784999999989</v>
          </cell>
          <cell r="CB297">
            <v>0</v>
          </cell>
          <cell r="CC297">
            <v>0</v>
          </cell>
          <cell r="CD297">
            <v>0</v>
          </cell>
          <cell r="CE297">
            <v>0</v>
          </cell>
          <cell r="CF297">
            <v>81664.208459887144</v>
          </cell>
          <cell r="CG297">
            <v>0</v>
          </cell>
          <cell r="CH297">
            <v>0</v>
          </cell>
          <cell r="CI297">
            <v>0</v>
          </cell>
          <cell r="CK297">
            <v>0</v>
          </cell>
          <cell r="CL297">
            <v>0</v>
          </cell>
          <cell r="CM297">
            <v>0</v>
          </cell>
          <cell r="CN297">
            <v>0</v>
          </cell>
          <cell r="CO297">
            <v>0</v>
          </cell>
          <cell r="CP297">
            <v>0</v>
          </cell>
          <cell r="CQ297">
            <v>0</v>
          </cell>
          <cell r="CR297">
            <v>0</v>
          </cell>
          <cell r="CS297">
            <v>0</v>
          </cell>
          <cell r="CT297">
            <v>0</v>
          </cell>
          <cell r="CU297">
            <v>0</v>
          </cell>
          <cell r="CW297">
            <v>0</v>
          </cell>
          <cell r="CX297">
            <v>0</v>
          </cell>
          <cell r="CY297">
            <v>0</v>
          </cell>
          <cell r="CZ297">
            <v>0</v>
          </cell>
          <cell r="DA297">
            <v>0</v>
          </cell>
          <cell r="DB297">
            <v>0</v>
          </cell>
          <cell r="DC297">
            <v>0</v>
          </cell>
          <cell r="DD297">
            <v>0</v>
          </cell>
          <cell r="DE297">
            <v>0</v>
          </cell>
          <cell r="DF297">
            <v>0</v>
          </cell>
          <cell r="DG297">
            <v>0</v>
          </cell>
          <cell r="DI297">
            <v>0</v>
          </cell>
          <cell r="DJ297">
            <v>0</v>
          </cell>
          <cell r="DK297">
            <v>69360.784999999989</v>
          </cell>
          <cell r="DL297">
            <v>0</v>
          </cell>
          <cell r="DM297">
            <v>0</v>
          </cell>
          <cell r="DN297">
            <v>0</v>
          </cell>
          <cell r="DO297">
            <v>0</v>
          </cell>
          <cell r="DP297">
            <v>81664.208459887144</v>
          </cell>
          <cell r="DQ297">
            <v>0</v>
          </cell>
          <cell r="DR297">
            <v>0</v>
          </cell>
          <cell r="DS297">
            <v>0</v>
          </cell>
          <cell r="DU297" t="str">
            <v>WCC 8RGSW-18-001</v>
          </cell>
          <cell r="DV297">
            <v>0</v>
          </cell>
          <cell r="DW297">
            <v>0</v>
          </cell>
          <cell r="DX297">
            <v>1</v>
          </cell>
          <cell r="DY297">
            <v>130000</v>
          </cell>
          <cell r="DZ297">
            <v>151024.99345988713</v>
          </cell>
          <cell r="EB297">
            <v>151024.99345988713</v>
          </cell>
          <cell r="EC297" t="str">
            <v>Def</v>
          </cell>
          <cell r="ED297" t="str">
            <v>nonDC</v>
          </cell>
        </row>
        <row r="298">
          <cell r="D298" t="str">
            <v>PC2500015</v>
          </cell>
          <cell r="E298" t="str">
            <v>Plant trees on site (consent agreement)</v>
          </cell>
          <cell r="F298" t="str">
            <v>Auckland Council</v>
          </cell>
          <cell r="G298" t="str">
            <v>Infrastructure and environmental services</v>
          </cell>
          <cell r="H298" t="str">
            <v>E153150</v>
          </cell>
          <cell r="I298" t="str">
            <v>Waste minimisation and education</v>
          </cell>
          <cell r="J298" t="str">
            <v>Solid waste</v>
          </cell>
          <cell r="K298" t="str">
            <v>Waste and recycling services</v>
          </cell>
          <cell r="L298" t="str">
            <v>Waste collection and disposal</v>
          </cell>
          <cell r="M298" t="str">
            <v>Solid waste</v>
          </cell>
          <cell r="N298" t="str">
            <v>Waste and recycling services</v>
          </cell>
          <cell r="O298" t="str">
            <v>Waste collection and disposal</v>
          </cell>
          <cell r="P298" t="str">
            <v>Solid waste</v>
          </cell>
          <cell r="Q298" t="str">
            <v>Waste and recycling services</v>
          </cell>
          <cell r="R298" t="str">
            <v>Waste collection and disposal</v>
          </cell>
          <cell r="S298" t="str">
            <v>A1611105</v>
          </cell>
          <cell r="T298" t="str">
            <v>A1611105</v>
          </cell>
          <cell r="U298" t="str">
            <v>Waste collection and disposal</v>
          </cell>
          <cell r="V298" t="str">
            <v>L050</v>
          </cell>
          <cell r="W298" t="str">
            <v>Regional</v>
          </cell>
          <cell r="X298" t="str">
            <v>FY12 - Only</v>
          </cell>
          <cell r="Y298" t="str">
            <v>Expense</v>
          </cell>
          <cell r="Z298">
            <v>20110701</v>
          </cell>
          <cell r="AA298">
            <v>20120630</v>
          </cell>
          <cell r="AB298">
            <v>2</v>
          </cell>
          <cell r="AC298" t="str">
            <v>Discrete</v>
          </cell>
          <cell r="AD298">
            <v>0</v>
          </cell>
          <cell r="AE298">
            <v>0</v>
          </cell>
          <cell r="AF298">
            <v>0</v>
          </cell>
          <cell r="AG298">
            <v>1</v>
          </cell>
          <cell r="AH298">
            <v>15</v>
          </cell>
          <cell r="AI298" t="str">
            <v>Solid Waste</v>
          </cell>
          <cell r="AJ298" t="str">
            <v>Other assets (Capex)</v>
          </cell>
          <cell r="AK298">
            <v>15</v>
          </cell>
          <cell r="AP298">
            <v>1</v>
          </cell>
          <cell r="AS298">
            <v>30000</v>
          </cell>
          <cell r="BD298">
            <v>3.3000000000000002E-2</v>
          </cell>
          <cell r="BE298">
            <v>6.7088999999999732E-2</v>
          </cell>
          <cell r="BF298">
            <v>0.10230293699999971</v>
          </cell>
          <cell r="BG298">
            <v>0.14088353979499968</v>
          </cell>
          <cell r="BH298">
            <v>0.18195534722761963</v>
          </cell>
          <cell r="BI298">
            <v>0.21859596299167583</v>
          </cell>
          <cell r="BJ298">
            <v>0.25637243784441766</v>
          </cell>
          <cell r="BK298">
            <v>0.29783272829328333</v>
          </cell>
          <cell r="BL298">
            <v>0.3445547065118415</v>
          </cell>
          <cell r="BM298">
            <v>0.39295867594626777</v>
          </cell>
          <cell r="BN298">
            <v>0</v>
          </cell>
          <cell r="BO298">
            <v>0</v>
          </cell>
          <cell r="BP298">
            <v>0</v>
          </cell>
          <cell r="BQ298">
            <v>0</v>
          </cell>
          <cell r="BR298">
            <v>0</v>
          </cell>
          <cell r="BS298">
            <v>0</v>
          </cell>
          <cell r="BT298">
            <v>0</v>
          </cell>
          <cell r="BU298">
            <v>0</v>
          </cell>
          <cell r="BV298">
            <v>0</v>
          </cell>
          <cell r="BW298">
            <v>0</v>
          </cell>
          <cell r="BX298">
            <v>0</v>
          </cell>
          <cell r="BY298">
            <v>30000</v>
          </cell>
          <cell r="BZ298">
            <v>0</v>
          </cell>
          <cell r="CA298">
            <v>0</v>
          </cell>
          <cell r="CB298">
            <v>0</v>
          </cell>
          <cell r="CC298">
            <v>0</v>
          </cell>
          <cell r="CD298">
            <v>0</v>
          </cell>
          <cell r="CE298">
            <v>0</v>
          </cell>
          <cell r="CF298">
            <v>0</v>
          </cell>
          <cell r="CG298">
            <v>0</v>
          </cell>
          <cell r="CH298">
            <v>0</v>
          </cell>
          <cell r="CI298">
            <v>0</v>
          </cell>
          <cell r="CK298">
            <v>0</v>
          </cell>
          <cell r="CL298">
            <v>0</v>
          </cell>
          <cell r="CM298">
            <v>0</v>
          </cell>
          <cell r="CN298">
            <v>0</v>
          </cell>
          <cell r="CO298">
            <v>0</v>
          </cell>
          <cell r="CP298">
            <v>0</v>
          </cell>
          <cell r="CQ298">
            <v>0</v>
          </cell>
          <cell r="CR298">
            <v>0</v>
          </cell>
          <cell r="CS298">
            <v>0</v>
          </cell>
          <cell r="CT298">
            <v>0</v>
          </cell>
          <cell r="CU298">
            <v>0</v>
          </cell>
          <cell r="CW298">
            <v>0</v>
          </cell>
          <cell r="CX298">
            <v>0</v>
          </cell>
          <cell r="CY298">
            <v>0</v>
          </cell>
          <cell r="CZ298">
            <v>0</v>
          </cell>
          <cell r="DA298">
            <v>0</v>
          </cell>
          <cell r="DB298">
            <v>0</v>
          </cell>
          <cell r="DC298">
            <v>0</v>
          </cell>
          <cell r="DD298">
            <v>0</v>
          </cell>
          <cell r="DE298">
            <v>0</v>
          </cell>
          <cell r="DF298">
            <v>0</v>
          </cell>
          <cell r="DG298">
            <v>0</v>
          </cell>
          <cell r="DI298">
            <v>30000</v>
          </cell>
          <cell r="DJ298">
            <v>0</v>
          </cell>
          <cell r="DK298">
            <v>0</v>
          </cell>
          <cell r="DL298">
            <v>0</v>
          </cell>
          <cell r="DM298">
            <v>0</v>
          </cell>
          <cell r="DN298">
            <v>0</v>
          </cell>
          <cell r="DO298">
            <v>0</v>
          </cell>
          <cell r="DP298">
            <v>0</v>
          </cell>
          <cell r="DQ298">
            <v>0</v>
          </cell>
          <cell r="DR298">
            <v>0</v>
          </cell>
          <cell r="DS298">
            <v>0</v>
          </cell>
          <cell r="DU298" t="str">
            <v>WCC 8RGSW-10-005</v>
          </cell>
          <cell r="DV298">
            <v>0</v>
          </cell>
          <cell r="DW298">
            <v>0</v>
          </cell>
          <cell r="DX298">
            <v>1</v>
          </cell>
          <cell r="DY298">
            <v>0</v>
          </cell>
          <cell r="DZ298">
            <v>0</v>
          </cell>
          <cell r="EB298">
            <v>0</v>
          </cell>
          <cell r="EC298" t="str">
            <v>Def</v>
          </cell>
          <cell r="ED298" t="str">
            <v>nonDC</v>
          </cell>
        </row>
        <row r="299">
          <cell r="D299" t="str">
            <v>PC2500016</v>
          </cell>
          <cell r="E299" t="str">
            <v>Refurbishment of Weighbridge interior</v>
          </cell>
          <cell r="F299" t="str">
            <v>Auckland Council</v>
          </cell>
          <cell r="G299" t="str">
            <v>Infrastructure and environmental services</v>
          </cell>
          <cell r="H299" t="str">
            <v>E153150</v>
          </cell>
          <cell r="I299" t="str">
            <v>Waste minimisation and education</v>
          </cell>
          <cell r="J299" t="str">
            <v>Solid waste</v>
          </cell>
          <cell r="K299" t="str">
            <v>Waste and recycling services</v>
          </cell>
          <cell r="L299" t="str">
            <v>Waste collection and disposal</v>
          </cell>
          <cell r="M299" t="str">
            <v>Solid waste</v>
          </cell>
          <cell r="N299" t="str">
            <v>Waste and recycling services</v>
          </cell>
          <cell r="O299" t="str">
            <v>Waste collection and disposal</v>
          </cell>
          <cell r="P299" t="str">
            <v>Solid waste</v>
          </cell>
          <cell r="Q299" t="str">
            <v>Waste and recycling services</v>
          </cell>
          <cell r="R299" t="str">
            <v>Waste collection and disposal</v>
          </cell>
          <cell r="S299" t="str">
            <v>A1611105</v>
          </cell>
          <cell r="T299" t="str">
            <v>A1611105</v>
          </cell>
          <cell r="U299" t="str">
            <v>Waste collection and disposal</v>
          </cell>
          <cell r="V299" t="str">
            <v>L050</v>
          </cell>
          <cell r="W299" t="str">
            <v>Regional</v>
          </cell>
          <cell r="X299" t="str">
            <v>PL43780</v>
          </cell>
          <cell r="Y299" t="str">
            <v>Expense</v>
          </cell>
          <cell r="Z299">
            <v>20160701</v>
          </cell>
          <cell r="AA299">
            <v>20170630</v>
          </cell>
          <cell r="AB299">
            <v>2</v>
          </cell>
          <cell r="AC299" t="str">
            <v>Discrete</v>
          </cell>
          <cell r="AD299">
            <v>0</v>
          </cell>
          <cell r="AE299">
            <v>0</v>
          </cell>
          <cell r="AF299">
            <v>0</v>
          </cell>
          <cell r="AG299">
            <v>1</v>
          </cell>
          <cell r="AH299">
            <v>15</v>
          </cell>
          <cell r="AI299" t="str">
            <v>Solid Waste</v>
          </cell>
          <cell r="AJ299" t="str">
            <v>Plant and equipment (Capex)</v>
          </cell>
          <cell r="AK299">
            <v>15</v>
          </cell>
          <cell r="AM299">
            <v>1</v>
          </cell>
          <cell r="AX299">
            <v>35000</v>
          </cell>
          <cell r="BD299">
            <v>3.3000000000000002E-2</v>
          </cell>
          <cell r="BE299">
            <v>6.7088999999999732E-2</v>
          </cell>
          <cell r="BF299">
            <v>0.10230293699999971</v>
          </cell>
          <cell r="BG299">
            <v>0.14088353979499968</v>
          </cell>
          <cell r="BH299">
            <v>0.18195534722761963</v>
          </cell>
          <cell r="BI299">
            <v>0.21859596299167583</v>
          </cell>
          <cell r="BJ299">
            <v>0.25637243784441766</v>
          </cell>
          <cell r="BK299">
            <v>0.29783272829328333</v>
          </cell>
          <cell r="BL299">
            <v>0.3445547065118415</v>
          </cell>
          <cell r="BM299">
            <v>0.39295867594626777</v>
          </cell>
          <cell r="BN299">
            <v>0</v>
          </cell>
          <cell r="BO299">
            <v>0</v>
          </cell>
          <cell r="BP299">
            <v>0</v>
          </cell>
          <cell r="BQ299">
            <v>0</v>
          </cell>
          <cell r="BR299">
            <v>0</v>
          </cell>
          <cell r="BS299">
            <v>6368.4371529666869</v>
          </cell>
          <cell r="BT299">
            <v>0</v>
          </cell>
          <cell r="BU299">
            <v>0</v>
          </cell>
          <cell r="BV299">
            <v>0</v>
          </cell>
          <cell r="BW299">
            <v>0</v>
          </cell>
          <cell r="BX299">
            <v>0</v>
          </cell>
          <cell r="BY299">
            <v>0</v>
          </cell>
          <cell r="BZ299">
            <v>0</v>
          </cell>
          <cell r="CA299">
            <v>0</v>
          </cell>
          <cell r="CB299">
            <v>0</v>
          </cell>
          <cell r="CC299">
            <v>0</v>
          </cell>
          <cell r="CD299">
            <v>41368.43715296669</v>
          </cell>
          <cell r="CE299">
            <v>0</v>
          </cell>
          <cell r="CF299">
            <v>0</v>
          </cell>
          <cell r="CG299">
            <v>0</v>
          </cell>
          <cell r="CH299">
            <v>0</v>
          </cell>
          <cell r="CI299">
            <v>0</v>
          </cell>
          <cell r="CK299">
            <v>0</v>
          </cell>
          <cell r="CL299">
            <v>0</v>
          </cell>
          <cell r="CM299">
            <v>0</v>
          </cell>
          <cell r="CN299">
            <v>0</v>
          </cell>
          <cell r="CO299">
            <v>0</v>
          </cell>
          <cell r="CP299">
            <v>0</v>
          </cell>
          <cell r="CQ299">
            <v>0</v>
          </cell>
          <cell r="CR299">
            <v>0</v>
          </cell>
          <cell r="CS299">
            <v>0</v>
          </cell>
          <cell r="CT299">
            <v>0</v>
          </cell>
          <cell r="CU299">
            <v>0</v>
          </cell>
          <cell r="CW299">
            <v>0</v>
          </cell>
          <cell r="CX299">
            <v>0</v>
          </cell>
          <cell r="CY299">
            <v>0</v>
          </cell>
          <cell r="CZ299">
            <v>0</v>
          </cell>
          <cell r="DA299">
            <v>0</v>
          </cell>
          <cell r="DB299">
            <v>0</v>
          </cell>
          <cell r="DC299">
            <v>0</v>
          </cell>
          <cell r="DD299">
            <v>0</v>
          </cell>
          <cell r="DE299">
            <v>0</v>
          </cell>
          <cell r="DF299">
            <v>0</v>
          </cell>
          <cell r="DG299">
            <v>0</v>
          </cell>
          <cell r="DI299">
            <v>0</v>
          </cell>
          <cell r="DJ299">
            <v>0</v>
          </cell>
          <cell r="DK299">
            <v>0</v>
          </cell>
          <cell r="DL299">
            <v>0</v>
          </cell>
          <cell r="DM299">
            <v>0</v>
          </cell>
          <cell r="DN299">
            <v>41368.43715296669</v>
          </cell>
          <cell r="DO299">
            <v>0</v>
          </cell>
          <cell r="DP299">
            <v>0</v>
          </cell>
          <cell r="DQ299">
            <v>0</v>
          </cell>
          <cell r="DR299">
            <v>0</v>
          </cell>
          <cell r="DS299">
            <v>0</v>
          </cell>
          <cell r="DU299" t="str">
            <v>WCC 8RGSW-17-001</v>
          </cell>
          <cell r="DV299">
            <v>0</v>
          </cell>
          <cell r="DW299">
            <v>0</v>
          </cell>
          <cell r="DX299">
            <v>1</v>
          </cell>
          <cell r="DY299">
            <v>35000</v>
          </cell>
          <cell r="DZ299">
            <v>41368.43715296669</v>
          </cell>
          <cell r="EB299">
            <v>41368.43715296669</v>
          </cell>
          <cell r="EC299" t="str">
            <v>Def</v>
          </cell>
          <cell r="ED299" t="str">
            <v>nonDC</v>
          </cell>
        </row>
        <row r="300">
          <cell r="D300" t="str">
            <v>PC2500017</v>
          </cell>
          <cell r="E300" t="str">
            <v>Refuse Tipping Floor - ramp Gate 8</v>
          </cell>
          <cell r="F300" t="str">
            <v>Auckland Council</v>
          </cell>
          <cell r="G300" t="str">
            <v>Infrastructure and environmental services</v>
          </cell>
          <cell r="H300" t="str">
            <v>E153150</v>
          </cell>
          <cell r="I300" t="str">
            <v>Waste minimisation and education</v>
          </cell>
          <cell r="J300" t="str">
            <v>Solid waste</v>
          </cell>
          <cell r="K300" t="str">
            <v>Waste and recycling services</v>
          </cell>
          <cell r="L300" t="str">
            <v>Waste collection and disposal</v>
          </cell>
          <cell r="M300" t="str">
            <v>Solid waste</v>
          </cell>
          <cell r="N300" t="str">
            <v>Waste and recycling services</v>
          </cell>
          <cell r="O300" t="str">
            <v>Waste collection and disposal</v>
          </cell>
          <cell r="P300" t="str">
            <v>Solid waste</v>
          </cell>
          <cell r="Q300" t="str">
            <v>Waste and recycling services</v>
          </cell>
          <cell r="R300" t="str">
            <v>Waste collection and disposal</v>
          </cell>
          <cell r="S300" t="str">
            <v>A1611105</v>
          </cell>
          <cell r="T300" t="str">
            <v>A1611105</v>
          </cell>
          <cell r="U300" t="str">
            <v>Waste collection and disposal</v>
          </cell>
          <cell r="V300" t="str">
            <v>L050</v>
          </cell>
          <cell r="W300" t="str">
            <v>Regional</v>
          </cell>
          <cell r="X300" t="str">
            <v>FY12 - Only</v>
          </cell>
          <cell r="Y300" t="str">
            <v>Expense</v>
          </cell>
          <cell r="Z300">
            <v>20110701</v>
          </cell>
          <cell r="AA300">
            <v>20120630</v>
          </cell>
          <cell r="AB300">
            <v>2</v>
          </cell>
          <cell r="AC300" t="str">
            <v>Discrete</v>
          </cell>
          <cell r="AD300">
            <v>0</v>
          </cell>
          <cell r="AE300">
            <v>0</v>
          </cell>
          <cell r="AF300">
            <v>0</v>
          </cell>
          <cell r="AG300">
            <v>1</v>
          </cell>
          <cell r="AH300">
            <v>15</v>
          </cell>
          <cell r="AI300" t="str">
            <v>Solid Waste</v>
          </cell>
          <cell r="AJ300" t="str">
            <v>Structures</v>
          </cell>
          <cell r="AK300">
            <v>15</v>
          </cell>
          <cell r="AP300">
            <v>1</v>
          </cell>
          <cell r="AS300">
            <v>35000</v>
          </cell>
          <cell r="BD300">
            <v>3.1E-2</v>
          </cell>
          <cell r="BE300">
            <v>6.1930000000000041E-2</v>
          </cell>
          <cell r="BF300">
            <v>9.3787900000000146E-2</v>
          </cell>
          <cell r="BG300">
            <v>0.12878911280000027</v>
          </cell>
          <cell r="BH300">
            <v>0.16491036440960039</v>
          </cell>
          <cell r="BI300">
            <v>0.19869276497747879</v>
          </cell>
          <cell r="BJ300">
            <v>0.23225616239684821</v>
          </cell>
          <cell r="BK300">
            <v>0.27045610343115034</v>
          </cell>
          <cell r="BL300">
            <v>0.31238115484437823</v>
          </cell>
          <cell r="BM300">
            <v>0.35568973295424255</v>
          </cell>
          <cell r="BN300">
            <v>0</v>
          </cell>
          <cell r="BO300">
            <v>0</v>
          </cell>
          <cell r="BP300">
            <v>0</v>
          </cell>
          <cell r="BQ300">
            <v>0</v>
          </cell>
          <cell r="BR300">
            <v>0</v>
          </cell>
          <cell r="BS300">
            <v>0</v>
          </cell>
          <cell r="BT300">
            <v>0</v>
          </cell>
          <cell r="BU300">
            <v>0</v>
          </cell>
          <cell r="BV300">
            <v>0</v>
          </cell>
          <cell r="BW300">
            <v>0</v>
          </cell>
          <cell r="BX300">
            <v>0</v>
          </cell>
          <cell r="BY300">
            <v>35000</v>
          </cell>
          <cell r="BZ300">
            <v>0</v>
          </cell>
          <cell r="CA300">
            <v>0</v>
          </cell>
          <cell r="CB300">
            <v>0</v>
          </cell>
          <cell r="CC300">
            <v>0</v>
          </cell>
          <cell r="CD300">
            <v>0</v>
          </cell>
          <cell r="CE300">
            <v>0</v>
          </cell>
          <cell r="CF300">
            <v>0</v>
          </cell>
          <cell r="CG300">
            <v>0</v>
          </cell>
          <cell r="CH300">
            <v>0</v>
          </cell>
          <cell r="CI300">
            <v>0</v>
          </cell>
          <cell r="CK300">
            <v>0</v>
          </cell>
          <cell r="CL300">
            <v>0</v>
          </cell>
          <cell r="CM300">
            <v>0</v>
          </cell>
          <cell r="CN300">
            <v>0</v>
          </cell>
          <cell r="CO300">
            <v>0</v>
          </cell>
          <cell r="CP300">
            <v>0</v>
          </cell>
          <cell r="CQ300">
            <v>0</v>
          </cell>
          <cell r="CR300">
            <v>0</v>
          </cell>
          <cell r="CS300">
            <v>0</v>
          </cell>
          <cell r="CT300">
            <v>0</v>
          </cell>
          <cell r="CU300">
            <v>0</v>
          </cell>
          <cell r="CW300">
            <v>0</v>
          </cell>
          <cell r="CX300">
            <v>0</v>
          </cell>
          <cell r="CY300">
            <v>0</v>
          </cell>
          <cell r="CZ300">
            <v>0</v>
          </cell>
          <cell r="DA300">
            <v>0</v>
          </cell>
          <cell r="DB300">
            <v>0</v>
          </cell>
          <cell r="DC300">
            <v>0</v>
          </cell>
          <cell r="DD300">
            <v>0</v>
          </cell>
          <cell r="DE300">
            <v>0</v>
          </cell>
          <cell r="DF300">
            <v>0</v>
          </cell>
          <cell r="DG300">
            <v>0</v>
          </cell>
          <cell r="DI300">
            <v>35000</v>
          </cell>
          <cell r="DJ300">
            <v>0</v>
          </cell>
          <cell r="DK300">
            <v>0</v>
          </cell>
          <cell r="DL300">
            <v>0</v>
          </cell>
          <cell r="DM300">
            <v>0</v>
          </cell>
          <cell r="DN300">
            <v>0</v>
          </cell>
          <cell r="DO300">
            <v>0</v>
          </cell>
          <cell r="DP300">
            <v>0</v>
          </cell>
          <cell r="DQ300">
            <v>0</v>
          </cell>
          <cell r="DR300">
            <v>0</v>
          </cell>
          <cell r="DS300">
            <v>0</v>
          </cell>
          <cell r="DU300" t="str">
            <v>WCC 8RGSW-10-007</v>
          </cell>
          <cell r="DV300">
            <v>0</v>
          </cell>
          <cell r="DW300">
            <v>0</v>
          </cell>
          <cell r="DX300">
            <v>1</v>
          </cell>
          <cell r="DY300">
            <v>0</v>
          </cell>
          <cell r="DZ300">
            <v>0</v>
          </cell>
          <cell r="EB300">
            <v>0</v>
          </cell>
          <cell r="EC300" t="str">
            <v>Def</v>
          </cell>
          <cell r="ED300" t="str">
            <v>nonDC</v>
          </cell>
        </row>
        <row r="301">
          <cell r="D301" t="str">
            <v>PC2500018</v>
          </cell>
          <cell r="E301" t="str">
            <v>Remedial site works - refurbish roading</v>
          </cell>
          <cell r="F301" t="str">
            <v>Auckland Council</v>
          </cell>
          <cell r="G301" t="str">
            <v>Infrastructure and environmental services</v>
          </cell>
          <cell r="H301" t="str">
            <v>E153150</v>
          </cell>
          <cell r="I301" t="str">
            <v>Waste minimisation and education</v>
          </cell>
          <cell r="J301" t="str">
            <v>Solid waste</v>
          </cell>
          <cell r="K301" t="str">
            <v>Waste and recycling services</v>
          </cell>
          <cell r="L301" t="str">
            <v>Waste collection and disposal</v>
          </cell>
          <cell r="M301" t="str">
            <v>Solid waste</v>
          </cell>
          <cell r="N301" t="str">
            <v>Waste and recycling services</v>
          </cell>
          <cell r="O301" t="str">
            <v>Waste collection and disposal</v>
          </cell>
          <cell r="P301" t="str">
            <v>Solid waste</v>
          </cell>
          <cell r="Q301" t="str">
            <v>Waste and recycling services</v>
          </cell>
          <cell r="R301" t="str">
            <v>Waste collection and disposal</v>
          </cell>
          <cell r="S301" t="str">
            <v>A1611105</v>
          </cell>
          <cell r="T301" t="str">
            <v>A1611105</v>
          </cell>
          <cell r="U301" t="str">
            <v>Waste collection and disposal</v>
          </cell>
          <cell r="V301" t="str">
            <v>L050</v>
          </cell>
          <cell r="W301" t="str">
            <v>Regional</v>
          </cell>
          <cell r="X301" t="str">
            <v>PL40810</v>
          </cell>
          <cell r="Y301" t="str">
            <v>Expense</v>
          </cell>
          <cell r="Z301">
            <v>20150701</v>
          </cell>
          <cell r="AA301">
            <v>20170630</v>
          </cell>
          <cell r="AB301">
            <v>2</v>
          </cell>
          <cell r="AC301" t="str">
            <v>Discrete</v>
          </cell>
          <cell r="AD301">
            <v>0</v>
          </cell>
          <cell r="AE301">
            <v>0</v>
          </cell>
          <cell r="AF301">
            <v>0</v>
          </cell>
          <cell r="AG301">
            <v>1</v>
          </cell>
          <cell r="AH301">
            <v>15</v>
          </cell>
          <cell r="AI301" t="str">
            <v>Solid Waste</v>
          </cell>
          <cell r="AJ301" t="str">
            <v>Road surface</v>
          </cell>
          <cell r="AK301">
            <v>50</v>
          </cell>
          <cell r="AM301">
            <v>1</v>
          </cell>
          <cell r="AW301">
            <v>35000</v>
          </cell>
          <cell r="AX301">
            <v>65000</v>
          </cell>
          <cell r="BD301">
            <v>3.9E-2</v>
          </cell>
          <cell r="BE301">
            <v>7.4325999999999892E-2</v>
          </cell>
          <cell r="BF301">
            <v>0.10440712799999985</v>
          </cell>
          <cell r="BG301">
            <v>0.13643493471199974</v>
          </cell>
          <cell r="BH301">
            <v>0.17166441768807172</v>
          </cell>
          <cell r="BI301">
            <v>0.2103293434717779</v>
          </cell>
          <cell r="BJ301">
            <v>0.25269087049328998</v>
          </cell>
          <cell r="BK301">
            <v>0.29904043270154168</v>
          </cell>
          <cell r="BL301">
            <v>0.35100205000960338</v>
          </cell>
          <cell r="BM301">
            <v>0.40504213200998751</v>
          </cell>
          <cell r="BN301">
            <v>0</v>
          </cell>
          <cell r="BO301">
            <v>0</v>
          </cell>
          <cell r="BP301">
            <v>0</v>
          </cell>
          <cell r="BQ301">
            <v>0</v>
          </cell>
          <cell r="BR301">
            <v>4775.2227149199907</v>
          </cell>
          <cell r="BS301">
            <v>11158.187149724663</v>
          </cell>
          <cell r="BT301">
            <v>0</v>
          </cell>
          <cell r="BU301">
            <v>0</v>
          </cell>
          <cell r="BV301">
            <v>0</v>
          </cell>
          <cell r="BW301">
            <v>0</v>
          </cell>
          <cell r="BX301">
            <v>0</v>
          </cell>
          <cell r="BY301">
            <v>0</v>
          </cell>
          <cell r="BZ301">
            <v>0</v>
          </cell>
          <cell r="CA301">
            <v>0</v>
          </cell>
          <cell r="CB301">
            <v>0</v>
          </cell>
          <cell r="CC301">
            <v>39775.22271491999</v>
          </cell>
          <cell r="CD301">
            <v>76158.187149724661</v>
          </cell>
          <cell r="CE301">
            <v>0</v>
          </cell>
          <cell r="CF301">
            <v>0</v>
          </cell>
          <cell r="CG301">
            <v>0</v>
          </cell>
          <cell r="CH301">
            <v>0</v>
          </cell>
          <cell r="CI301">
            <v>0</v>
          </cell>
          <cell r="CK301">
            <v>0</v>
          </cell>
          <cell r="CL301">
            <v>0</v>
          </cell>
          <cell r="CM301">
            <v>0</v>
          </cell>
          <cell r="CN301">
            <v>0</v>
          </cell>
          <cell r="CO301">
            <v>0</v>
          </cell>
          <cell r="CP301">
            <v>0</v>
          </cell>
          <cell r="CQ301">
            <v>0</v>
          </cell>
          <cell r="CR301">
            <v>0</v>
          </cell>
          <cell r="CS301">
            <v>0</v>
          </cell>
          <cell r="CT301">
            <v>0</v>
          </cell>
          <cell r="CU301">
            <v>0</v>
          </cell>
          <cell r="CW301">
            <v>0</v>
          </cell>
          <cell r="CX301">
            <v>0</v>
          </cell>
          <cell r="CY301">
            <v>0</v>
          </cell>
          <cell r="CZ301">
            <v>0</v>
          </cell>
          <cell r="DA301">
            <v>0</v>
          </cell>
          <cell r="DB301">
            <v>0</v>
          </cell>
          <cell r="DC301">
            <v>0</v>
          </cell>
          <cell r="DD301">
            <v>0</v>
          </cell>
          <cell r="DE301">
            <v>0</v>
          </cell>
          <cell r="DF301">
            <v>0</v>
          </cell>
          <cell r="DG301">
            <v>0</v>
          </cell>
          <cell r="DI301">
            <v>0</v>
          </cell>
          <cell r="DJ301">
            <v>0</v>
          </cell>
          <cell r="DK301">
            <v>0</v>
          </cell>
          <cell r="DL301">
            <v>0</v>
          </cell>
          <cell r="DM301">
            <v>39775.22271491999</v>
          </cell>
          <cell r="DN301">
            <v>76158.187149724661</v>
          </cell>
          <cell r="DO301">
            <v>0</v>
          </cell>
          <cell r="DP301">
            <v>0</v>
          </cell>
          <cell r="DQ301">
            <v>0</v>
          </cell>
          <cell r="DR301">
            <v>0</v>
          </cell>
          <cell r="DS301">
            <v>0</v>
          </cell>
          <cell r="DU301" t="str">
            <v>WCC 8RGSW-13-003</v>
          </cell>
          <cell r="DV301">
            <v>0</v>
          </cell>
          <cell r="DW301">
            <v>0</v>
          </cell>
          <cell r="DX301">
            <v>1</v>
          </cell>
          <cell r="DY301">
            <v>100000</v>
          </cell>
          <cell r="DZ301">
            <v>115933.40986464465</v>
          </cell>
          <cell r="EB301">
            <v>115933.40986464465</v>
          </cell>
          <cell r="EC301" t="str">
            <v>Def</v>
          </cell>
          <cell r="ED301" t="str">
            <v>nonDC</v>
          </cell>
        </row>
        <row r="302">
          <cell r="D302" t="str">
            <v>PC2500019</v>
          </cell>
          <cell r="E302" t="str">
            <v>Remedial work - drain and concrete RRC</v>
          </cell>
          <cell r="F302" t="str">
            <v>Auckland Council</v>
          </cell>
          <cell r="G302" t="str">
            <v>Infrastructure and environmental services</v>
          </cell>
          <cell r="H302" t="str">
            <v>E153150</v>
          </cell>
          <cell r="I302" t="str">
            <v>Waste minimisation and education</v>
          </cell>
          <cell r="J302" t="str">
            <v>Solid waste</v>
          </cell>
          <cell r="K302" t="str">
            <v>Waste and recycling services</v>
          </cell>
          <cell r="L302" t="str">
            <v>Waste collection and disposal</v>
          </cell>
          <cell r="M302" t="str">
            <v>Solid waste</v>
          </cell>
          <cell r="N302" t="str">
            <v>Waste and recycling services</v>
          </cell>
          <cell r="O302" t="str">
            <v>Waste collection and disposal</v>
          </cell>
          <cell r="P302" t="str">
            <v>Solid waste</v>
          </cell>
          <cell r="Q302" t="str">
            <v>Waste and recycling services</v>
          </cell>
          <cell r="R302" t="str">
            <v>Waste collection and disposal</v>
          </cell>
          <cell r="S302" t="str">
            <v>A1611105</v>
          </cell>
          <cell r="T302" t="str">
            <v>A1611105</v>
          </cell>
          <cell r="U302" t="str">
            <v>Waste collection and disposal</v>
          </cell>
          <cell r="V302" t="str">
            <v>L050</v>
          </cell>
          <cell r="W302" t="str">
            <v>Regional</v>
          </cell>
          <cell r="X302" t="str">
            <v>PL40810</v>
          </cell>
          <cell r="Y302" t="str">
            <v>Expense</v>
          </cell>
          <cell r="Z302">
            <v>20140701</v>
          </cell>
          <cell r="AA302">
            <v>20150630</v>
          </cell>
          <cell r="AB302">
            <v>2</v>
          </cell>
          <cell r="AC302" t="str">
            <v>Discrete</v>
          </cell>
          <cell r="AD302">
            <v>0</v>
          </cell>
          <cell r="AE302">
            <v>0</v>
          </cell>
          <cell r="AF302">
            <v>0</v>
          </cell>
          <cell r="AG302">
            <v>1</v>
          </cell>
          <cell r="AH302">
            <v>15</v>
          </cell>
          <cell r="AI302" t="str">
            <v>Solid Waste</v>
          </cell>
          <cell r="AJ302" t="str">
            <v>Structures</v>
          </cell>
          <cell r="AK302">
            <v>22</v>
          </cell>
          <cell r="AM302">
            <v>1</v>
          </cell>
          <cell r="AV302">
            <v>55000</v>
          </cell>
          <cell r="BD302">
            <v>3.1E-2</v>
          </cell>
          <cell r="BE302">
            <v>6.1930000000000041E-2</v>
          </cell>
          <cell r="BF302">
            <v>9.3787900000000146E-2</v>
          </cell>
          <cell r="BG302">
            <v>0.12878911280000027</v>
          </cell>
          <cell r="BH302">
            <v>0.16491036440960039</v>
          </cell>
          <cell r="BI302">
            <v>0.19869276497747879</v>
          </cell>
          <cell r="BJ302">
            <v>0.23225616239684821</v>
          </cell>
          <cell r="BK302">
            <v>0.27045610343115034</v>
          </cell>
          <cell r="BL302">
            <v>0.31238115484437823</v>
          </cell>
          <cell r="BM302">
            <v>0.35568973295424255</v>
          </cell>
          <cell r="BN302">
            <v>0</v>
          </cell>
          <cell r="BO302">
            <v>0</v>
          </cell>
          <cell r="BP302">
            <v>0</v>
          </cell>
          <cell r="BQ302">
            <v>5158.3345000000081</v>
          </cell>
          <cell r="BR302">
            <v>0</v>
          </cell>
          <cell r="BS302">
            <v>0</v>
          </cell>
          <cell r="BT302">
            <v>0</v>
          </cell>
          <cell r="BU302">
            <v>0</v>
          </cell>
          <cell r="BV302">
            <v>0</v>
          </cell>
          <cell r="BW302">
            <v>0</v>
          </cell>
          <cell r="BX302">
            <v>0</v>
          </cell>
          <cell r="BY302">
            <v>0</v>
          </cell>
          <cell r="BZ302">
            <v>0</v>
          </cell>
          <cell r="CA302">
            <v>0</v>
          </cell>
          <cell r="CB302">
            <v>60158.334500000012</v>
          </cell>
          <cell r="CC302">
            <v>0</v>
          </cell>
          <cell r="CD302">
            <v>0</v>
          </cell>
          <cell r="CE302">
            <v>0</v>
          </cell>
          <cell r="CF302">
            <v>0</v>
          </cell>
          <cell r="CG302">
            <v>0</v>
          </cell>
          <cell r="CH302">
            <v>0</v>
          </cell>
          <cell r="CI302">
            <v>0</v>
          </cell>
          <cell r="CK302">
            <v>0</v>
          </cell>
          <cell r="CL302">
            <v>0</v>
          </cell>
          <cell r="CM302">
            <v>0</v>
          </cell>
          <cell r="CN302">
            <v>0</v>
          </cell>
          <cell r="CO302">
            <v>0</v>
          </cell>
          <cell r="CP302">
            <v>0</v>
          </cell>
          <cell r="CQ302">
            <v>0</v>
          </cell>
          <cell r="CR302">
            <v>0</v>
          </cell>
          <cell r="CS302">
            <v>0</v>
          </cell>
          <cell r="CT302">
            <v>0</v>
          </cell>
          <cell r="CU302">
            <v>0</v>
          </cell>
          <cell r="CW302">
            <v>0</v>
          </cell>
          <cell r="CX302">
            <v>0</v>
          </cell>
          <cell r="CY302">
            <v>0</v>
          </cell>
          <cell r="CZ302">
            <v>0</v>
          </cell>
          <cell r="DA302">
            <v>0</v>
          </cell>
          <cell r="DB302">
            <v>0</v>
          </cell>
          <cell r="DC302">
            <v>0</v>
          </cell>
          <cell r="DD302">
            <v>0</v>
          </cell>
          <cell r="DE302">
            <v>0</v>
          </cell>
          <cell r="DF302">
            <v>0</v>
          </cell>
          <cell r="DG302">
            <v>0</v>
          </cell>
          <cell r="DI302">
            <v>0</v>
          </cell>
          <cell r="DJ302">
            <v>0</v>
          </cell>
          <cell r="DK302">
            <v>0</v>
          </cell>
          <cell r="DL302">
            <v>60158.334500000012</v>
          </cell>
          <cell r="DM302">
            <v>0</v>
          </cell>
          <cell r="DN302">
            <v>0</v>
          </cell>
          <cell r="DO302">
            <v>0</v>
          </cell>
          <cell r="DP302">
            <v>0</v>
          </cell>
          <cell r="DQ302">
            <v>0</v>
          </cell>
          <cell r="DR302">
            <v>0</v>
          </cell>
          <cell r="DS302">
            <v>0</v>
          </cell>
          <cell r="DU302" t="str">
            <v>WCC 8RGSW-15-002</v>
          </cell>
          <cell r="DV302">
            <v>0</v>
          </cell>
          <cell r="DW302">
            <v>0</v>
          </cell>
          <cell r="DX302">
            <v>1</v>
          </cell>
          <cell r="DY302">
            <v>55000</v>
          </cell>
          <cell r="DZ302">
            <v>60158.334500000012</v>
          </cell>
          <cell r="EB302">
            <v>60158.334500000012</v>
          </cell>
          <cell r="EC302" t="str">
            <v>Def</v>
          </cell>
          <cell r="ED302" t="str">
            <v>nonDC</v>
          </cell>
        </row>
        <row r="303">
          <cell r="D303" t="str">
            <v>PC2500020</v>
          </cell>
          <cell r="E303" t="str">
            <v>Replace 15t Wheel Loader</v>
          </cell>
          <cell r="F303" t="str">
            <v>Auckland Council</v>
          </cell>
          <cell r="G303" t="str">
            <v>Infrastructure and environmental services</v>
          </cell>
          <cell r="H303" t="str">
            <v>E153150</v>
          </cell>
          <cell r="I303" t="str">
            <v>Waste minimisation and education</v>
          </cell>
          <cell r="J303" t="str">
            <v>Solid waste</v>
          </cell>
          <cell r="K303" t="str">
            <v>Waste and recycling services</v>
          </cell>
          <cell r="L303" t="str">
            <v>Waste collection and disposal</v>
          </cell>
          <cell r="M303" t="str">
            <v>Solid waste</v>
          </cell>
          <cell r="N303" t="str">
            <v>Waste and recycling services</v>
          </cell>
          <cell r="O303" t="str">
            <v>Waste collection and disposal</v>
          </cell>
          <cell r="P303" t="str">
            <v>Solid waste</v>
          </cell>
          <cell r="Q303" t="str">
            <v>Waste and recycling services</v>
          </cell>
          <cell r="R303" t="str">
            <v>Waste collection and disposal</v>
          </cell>
          <cell r="S303" t="str">
            <v>A1611105</v>
          </cell>
          <cell r="T303" t="str">
            <v>A1611105</v>
          </cell>
          <cell r="U303" t="str">
            <v>Waste collection and disposal</v>
          </cell>
          <cell r="V303" t="str">
            <v>L050</v>
          </cell>
          <cell r="W303" t="str">
            <v>Regional</v>
          </cell>
          <cell r="X303" t="str">
            <v>PL43780</v>
          </cell>
          <cell r="Y303" t="str">
            <v>Expense</v>
          </cell>
          <cell r="Z303">
            <v>20140701</v>
          </cell>
          <cell r="AA303">
            <v>20180630</v>
          </cell>
          <cell r="AB303">
            <v>1</v>
          </cell>
          <cell r="AC303" t="str">
            <v>Programme</v>
          </cell>
          <cell r="AD303">
            <v>0</v>
          </cell>
          <cell r="AE303">
            <v>0</v>
          </cell>
          <cell r="AF303">
            <v>0</v>
          </cell>
          <cell r="AG303">
            <v>1</v>
          </cell>
          <cell r="AH303">
            <v>15</v>
          </cell>
          <cell r="AI303" t="str">
            <v>Solid Waste</v>
          </cell>
          <cell r="AJ303" t="str">
            <v>Plant and equipment (Capex)</v>
          </cell>
          <cell r="AK303">
            <v>10</v>
          </cell>
          <cell r="AM303">
            <v>1</v>
          </cell>
          <cell r="AV303">
            <v>230000</v>
          </cell>
          <cell r="AY303">
            <v>250000</v>
          </cell>
          <cell r="BD303">
            <v>3.3000000000000002E-2</v>
          </cell>
          <cell r="BE303">
            <v>6.7088999999999732E-2</v>
          </cell>
          <cell r="BF303">
            <v>0.10230293699999971</v>
          </cell>
          <cell r="BG303">
            <v>0.14088353979499968</v>
          </cell>
          <cell r="BH303">
            <v>0.18195534722761963</v>
          </cell>
          <cell r="BI303">
            <v>0.21859596299167583</v>
          </cell>
          <cell r="BJ303">
            <v>0.25637243784441766</v>
          </cell>
          <cell r="BK303">
            <v>0.29783272829328333</v>
          </cell>
          <cell r="BL303">
            <v>0.3445547065118415</v>
          </cell>
          <cell r="BM303">
            <v>0.39295867594626777</v>
          </cell>
          <cell r="BN303">
            <v>0</v>
          </cell>
          <cell r="BO303">
            <v>0</v>
          </cell>
          <cell r="BP303">
            <v>0</v>
          </cell>
          <cell r="BQ303">
            <v>23529.675509999932</v>
          </cell>
          <cell r="BR303">
            <v>0</v>
          </cell>
          <cell r="BS303">
            <v>0</v>
          </cell>
          <cell r="BT303">
            <v>54648.990747918957</v>
          </cell>
          <cell r="BU303">
            <v>0</v>
          </cell>
          <cell r="BV303">
            <v>0</v>
          </cell>
          <cell r="BW303">
            <v>0</v>
          </cell>
          <cell r="BX303">
            <v>0</v>
          </cell>
          <cell r="BY303">
            <v>0</v>
          </cell>
          <cell r="BZ303">
            <v>0</v>
          </cell>
          <cell r="CA303">
            <v>0</v>
          </cell>
          <cell r="CB303">
            <v>253529.67550999994</v>
          </cell>
          <cell r="CC303">
            <v>0</v>
          </cell>
          <cell r="CD303">
            <v>0</v>
          </cell>
          <cell r="CE303">
            <v>304648.99074791896</v>
          </cell>
          <cell r="CF303">
            <v>0</v>
          </cell>
          <cell r="CG303">
            <v>0</v>
          </cell>
          <cell r="CH303">
            <v>0</v>
          </cell>
          <cell r="CI303">
            <v>0</v>
          </cell>
          <cell r="CK303">
            <v>0</v>
          </cell>
          <cell r="CL303">
            <v>0</v>
          </cell>
          <cell r="CM303">
            <v>0</v>
          </cell>
          <cell r="CN303">
            <v>0</v>
          </cell>
          <cell r="CO303">
            <v>0</v>
          </cell>
          <cell r="CP303">
            <v>0</v>
          </cell>
          <cell r="CQ303">
            <v>0</v>
          </cell>
          <cell r="CR303">
            <v>0</v>
          </cell>
          <cell r="CS303">
            <v>0</v>
          </cell>
          <cell r="CT303">
            <v>0</v>
          </cell>
          <cell r="CU303">
            <v>0</v>
          </cell>
          <cell r="CW303">
            <v>0</v>
          </cell>
          <cell r="CX303">
            <v>0</v>
          </cell>
          <cell r="CY303">
            <v>0</v>
          </cell>
          <cell r="CZ303">
            <v>0</v>
          </cell>
          <cell r="DA303">
            <v>0</v>
          </cell>
          <cell r="DB303">
            <v>0</v>
          </cell>
          <cell r="DC303">
            <v>0</v>
          </cell>
          <cell r="DD303">
            <v>0</v>
          </cell>
          <cell r="DE303">
            <v>0</v>
          </cell>
          <cell r="DF303">
            <v>0</v>
          </cell>
          <cell r="DG303">
            <v>0</v>
          </cell>
          <cell r="DI303">
            <v>0</v>
          </cell>
          <cell r="DJ303">
            <v>0</v>
          </cell>
          <cell r="DK303">
            <v>0</v>
          </cell>
          <cell r="DL303">
            <v>253529.67550999994</v>
          </cell>
          <cell r="DM303">
            <v>0</v>
          </cell>
          <cell r="DN303">
            <v>0</v>
          </cell>
          <cell r="DO303">
            <v>304648.99074791896</v>
          </cell>
          <cell r="DP303">
            <v>0</v>
          </cell>
          <cell r="DQ303">
            <v>0</v>
          </cell>
          <cell r="DR303">
            <v>0</v>
          </cell>
          <cell r="DS303">
            <v>0</v>
          </cell>
          <cell r="DU303" t="str">
            <v>WCC 8RGSW-12-002</v>
          </cell>
          <cell r="DV303">
            <v>0</v>
          </cell>
          <cell r="DW303">
            <v>0</v>
          </cell>
          <cell r="DX303">
            <v>1</v>
          </cell>
          <cell r="DY303">
            <v>480000</v>
          </cell>
          <cell r="DZ303">
            <v>558178.66625791893</v>
          </cell>
          <cell r="EB303">
            <v>558178.66625791893</v>
          </cell>
          <cell r="EC303" t="str">
            <v>Def</v>
          </cell>
          <cell r="ED303" t="str">
            <v>nonDC</v>
          </cell>
        </row>
        <row r="304">
          <cell r="D304" t="str">
            <v>PC2500021</v>
          </cell>
          <cell r="E304" t="str">
            <v>Replace 20t Excavator</v>
          </cell>
          <cell r="F304" t="str">
            <v>Auckland Council</v>
          </cell>
          <cell r="G304" t="str">
            <v>Infrastructure and environmental services</v>
          </cell>
          <cell r="H304" t="str">
            <v>E153150</v>
          </cell>
          <cell r="I304" t="str">
            <v>Waste minimisation and education</v>
          </cell>
          <cell r="J304" t="str">
            <v>Solid waste</v>
          </cell>
          <cell r="K304" t="str">
            <v>Waste and recycling services</v>
          </cell>
          <cell r="L304" t="str">
            <v>Waste collection and disposal</v>
          </cell>
          <cell r="M304" t="str">
            <v>Solid waste</v>
          </cell>
          <cell r="N304" t="str">
            <v>Waste and recycling services</v>
          </cell>
          <cell r="O304" t="str">
            <v>Waste collection and disposal</v>
          </cell>
          <cell r="P304" t="str">
            <v>Solid waste</v>
          </cell>
          <cell r="Q304" t="str">
            <v>Waste and recycling services</v>
          </cell>
          <cell r="R304" t="str">
            <v>Waste collection and disposal</v>
          </cell>
          <cell r="S304" t="str">
            <v>A1611105</v>
          </cell>
          <cell r="T304" t="str">
            <v>A1611105</v>
          </cell>
          <cell r="U304" t="str">
            <v>Waste collection and disposal</v>
          </cell>
          <cell r="V304" t="str">
            <v>L050</v>
          </cell>
          <cell r="W304" t="str">
            <v>Regional</v>
          </cell>
          <cell r="X304" t="str">
            <v>PL43780</v>
          </cell>
          <cell r="Y304" t="str">
            <v>Expense</v>
          </cell>
          <cell r="Z304">
            <v>20150701</v>
          </cell>
          <cell r="AA304">
            <v>20160630</v>
          </cell>
          <cell r="AB304">
            <v>2</v>
          </cell>
          <cell r="AC304" t="str">
            <v>Discrete</v>
          </cell>
          <cell r="AD304">
            <v>0</v>
          </cell>
          <cell r="AE304">
            <v>0</v>
          </cell>
          <cell r="AF304">
            <v>0</v>
          </cell>
          <cell r="AG304">
            <v>1</v>
          </cell>
          <cell r="AH304">
            <v>15</v>
          </cell>
          <cell r="AI304" t="str">
            <v>Solid Waste</v>
          </cell>
          <cell r="AJ304" t="str">
            <v>Plant and equipment (Capex)</v>
          </cell>
          <cell r="AK304">
            <v>10</v>
          </cell>
          <cell r="AM304">
            <v>1</v>
          </cell>
          <cell r="AW304">
            <v>145000</v>
          </cell>
          <cell r="BD304">
            <v>3.3000000000000002E-2</v>
          </cell>
          <cell r="BE304">
            <v>6.7088999999999732E-2</v>
          </cell>
          <cell r="BF304">
            <v>0.10230293699999971</v>
          </cell>
          <cell r="BG304">
            <v>0.14088353979499968</v>
          </cell>
          <cell r="BH304">
            <v>0.18195534722761963</v>
          </cell>
          <cell r="BI304">
            <v>0.21859596299167583</v>
          </cell>
          <cell r="BJ304">
            <v>0.25637243784441766</v>
          </cell>
          <cell r="BK304">
            <v>0.29783272829328333</v>
          </cell>
          <cell r="BL304">
            <v>0.3445547065118415</v>
          </cell>
          <cell r="BM304">
            <v>0.39295867594626777</v>
          </cell>
          <cell r="BN304">
            <v>0</v>
          </cell>
          <cell r="BO304">
            <v>0</v>
          </cell>
          <cell r="BP304">
            <v>0</v>
          </cell>
          <cell r="BQ304">
            <v>0</v>
          </cell>
          <cell r="BR304">
            <v>20428.113270274953</v>
          </cell>
          <cell r="BS304">
            <v>0</v>
          </cell>
          <cell r="BT304">
            <v>0</v>
          </cell>
          <cell r="BU304">
            <v>0</v>
          </cell>
          <cell r="BV304">
            <v>0</v>
          </cell>
          <cell r="BW304">
            <v>0</v>
          </cell>
          <cell r="BX304">
            <v>0</v>
          </cell>
          <cell r="BY304">
            <v>0</v>
          </cell>
          <cell r="BZ304">
            <v>0</v>
          </cell>
          <cell r="CA304">
            <v>0</v>
          </cell>
          <cell r="CB304">
            <v>0</v>
          </cell>
          <cell r="CC304">
            <v>165428.11327027495</v>
          </cell>
          <cell r="CD304">
            <v>0</v>
          </cell>
          <cell r="CE304">
            <v>0</v>
          </cell>
          <cell r="CF304">
            <v>0</v>
          </cell>
          <cell r="CG304">
            <v>0</v>
          </cell>
          <cell r="CH304">
            <v>0</v>
          </cell>
          <cell r="CI304">
            <v>0</v>
          </cell>
          <cell r="CK304">
            <v>0</v>
          </cell>
          <cell r="CL304">
            <v>0</v>
          </cell>
          <cell r="CM304">
            <v>0</v>
          </cell>
          <cell r="CN304">
            <v>0</v>
          </cell>
          <cell r="CO304">
            <v>0</v>
          </cell>
          <cell r="CP304">
            <v>0</v>
          </cell>
          <cell r="CQ304">
            <v>0</v>
          </cell>
          <cell r="CR304">
            <v>0</v>
          </cell>
          <cell r="CS304">
            <v>0</v>
          </cell>
          <cell r="CT304">
            <v>0</v>
          </cell>
          <cell r="CU304">
            <v>0</v>
          </cell>
          <cell r="CW304">
            <v>0</v>
          </cell>
          <cell r="CX304">
            <v>0</v>
          </cell>
          <cell r="CY304">
            <v>0</v>
          </cell>
          <cell r="CZ304">
            <v>0</v>
          </cell>
          <cell r="DA304">
            <v>0</v>
          </cell>
          <cell r="DB304">
            <v>0</v>
          </cell>
          <cell r="DC304">
            <v>0</v>
          </cell>
          <cell r="DD304">
            <v>0</v>
          </cell>
          <cell r="DE304">
            <v>0</v>
          </cell>
          <cell r="DF304">
            <v>0</v>
          </cell>
          <cell r="DG304">
            <v>0</v>
          </cell>
          <cell r="DI304">
            <v>0</v>
          </cell>
          <cell r="DJ304">
            <v>0</v>
          </cell>
          <cell r="DK304">
            <v>0</v>
          </cell>
          <cell r="DL304">
            <v>0</v>
          </cell>
          <cell r="DM304">
            <v>165428.11327027495</v>
          </cell>
          <cell r="DN304">
            <v>0</v>
          </cell>
          <cell r="DO304">
            <v>0</v>
          </cell>
          <cell r="DP304">
            <v>0</v>
          </cell>
          <cell r="DQ304">
            <v>0</v>
          </cell>
          <cell r="DR304">
            <v>0</v>
          </cell>
          <cell r="DS304">
            <v>0</v>
          </cell>
          <cell r="DU304" t="str">
            <v>WCC 8RGSW-16-002</v>
          </cell>
          <cell r="DV304">
            <v>0</v>
          </cell>
          <cell r="DW304">
            <v>0</v>
          </cell>
          <cell r="DX304">
            <v>1</v>
          </cell>
          <cell r="DY304">
            <v>145000</v>
          </cell>
          <cell r="DZ304">
            <v>165428.11327027495</v>
          </cell>
          <cell r="EB304">
            <v>165428.11327027495</v>
          </cell>
          <cell r="EC304" t="str">
            <v>Def</v>
          </cell>
          <cell r="ED304" t="str">
            <v>nonDC</v>
          </cell>
        </row>
        <row r="305">
          <cell r="D305" t="str">
            <v>PC2500022</v>
          </cell>
          <cell r="E305" t="str">
            <v>Replace 4t Forklift</v>
          </cell>
          <cell r="F305" t="str">
            <v>Auckland Council</v>
          </cell>
          <cell r="G305" t="str">
            <v>Infrastructure and environmental services</v>
          </cell>
          <cell r="H305" t="str">
            <v>E153150</v>
          </cell>
          <cell r="I305" t="str">
            <v>Waste minimisation and education</v>
          </cell>
          <cell r="J305" t="str">
            <v>Solid waste</v>
          </cell>
          <cell r="K305" t="str">
            <v>Waste and recycling services</v>
          </cell>
          <cell r="L305" t="str">
            <v>Waste collection and disposal</v>
          </cell>
          <cell r="M305" t="str">
            <v>Solid waste</v>
          </cell>
          <cell r="N305" t="str">
            <v>Waste and recycling services</v>
          </cell>
          <cell r="O305" t="str">
            <v>Waste collection and disposal</v>
          </cell>
          <cell r="P305" t="str">
            <v>Solid waste</v>
          </cell>
          <cell r="Q305" t="str">
            <v>Waste and recycling services</v>
          </cell>
          <cell r="R305" t="str">
            <v>Waste collection and disposal</v>
          </cell>
          <cell r="S305" t="str">
            <v>A1611105</v>
          </cell>
          <cell r="T305" t="str">
            <v>A1611105</v>
          </cell>
          <cell r="U305" t="str">
            <v>Waste collection and disposal</v>
          </cell>
          <cell r="V305" t="str">
            <v>L050</v>
          </cell>
          <cell r="W305" t="str">
            <v>Regional</v>
          </cell>
          <cell r="X305" t="str">
            <v>PL43780</v>
          </cell>
          <cell r="Y305" t="str">
            <v>Expense</v>
          </cell>
          <cell r="Z305">
            <v>20140701</v>
          </cell>
          <cell r="AA305">
            <v>20150630</v>
          </cell>
          <cell r="AB305">
            <v>2</v>
          </cell>
          <cell r="AC305" t="str">
            <v>Discrete</v>
          </cell>
          <cell r="AD305">
            <v>0</v>
          </cell>
          <cell r="AE305">
            <v>0</v>
          </cell>
          <cell r="AF305">
            <v>0</v>
          </cell>
          <cell r="AG305">
            <v>1</v>
          </cell>
          <cell r="AH305">
            <v>15</v>
          </cell>
          <cell r="AI305" t="str">
            <v>Solid Waste</v>
          </cell>
          <cell r="AJ305" t="str">
            <v>Plant and equipment (Capex)</v>
          </cell>
          <cell r="AK305">
            <v>10</v>
          </cell>
          <cell r="AM305">
            <v>1</v>
          </cell>
          <cell r="AV305">
            <v>95000</v>
          </cell>
          <cell r="BD305">
            <v>3.3000000000000002E-2</v>
          </cell>
          <cell r="BE305">
            <v>6.7088999999999732E-2</v>
          </cell>
          <cell r="BF305">
            <v>0.10230293699999971</v>
          </cell>
          <cell r="BG305">
            <v>0.14088353979499968</v>
          </cell>
          <cell r="BH305">
            <v>0.18195534722761963</v>
          </cell>
          <cell r="BI305">
            <v>0.21859596299167583</v>
          </cell>
          <cell r="BJ305">
            <v>0.25637243784441766</v>
          </cell>
          <cell r="BK305">
            <v>0.29783272829328333</v>
          </cell>
          <cell r="BL305">
            <v>0.3445547065118415</v>
          </cell>
          <cell r="BM305">
            <v>0.39295867594626777</v>
          </cell>
          <cell r="BN305">
            <v>0</v>
          </cell>
          <cell r="BO305">
            <v>0</v>
          </cell>
          <cell r="BP305">
            <v>0</v>
          </cell>
          <cell r="BQ305">
            <v>9718.7790149999728</v>
          </cell>
          <cell r="BR305">
            <v>0</v>
          </cell>
          <cell r="BS305">
            <v>0</v>
          </cell>
          <cell r="BT305">
            <v>0</v>
          </cell>
          <cell r="BU305">
            <v>0</v>
          </cell>
          <cell r="BV305">
            <v>0</v>
          </cell>
          <cell r="BW305">
            <v>0</v>
          </cell>
          <cell r="BX305">
            <v>0</v>
          </cell>
          <cell r="BY305">
            <v>0</v>
          </cell>
          <cell r="BZ305">
            <v>0</v>
          </cell>
          <cell r="CA305">
            <v>0</v>
          </cell>
          <cell r="CB305">
            <v>104718.77901499998</v>
          </cell>
          <cell r="CC305">
            <v>0</v>
          </cell>
          <cell r="CD305">
            <v>0</v>
          </cell>
          <cell r="CE305">
            <v>0</v>
          </cell>
          <cell r="CF305">
            <v>0</v>
          </cell>
          <cell r="CG305">
            <v>0</v>
          </cell>
          <cell r="CH305">
            <v>0</v>
          </cell>
          <cell r="CI305">
            <v>0</v>
          </cell>
          <cell r="CK305">
            <v>0</v>
          </cell>
          <cell r="CL305">
            <v>0</v>
          </cell>
          <cell r="CM305">
            <v>0</v>
          </cell>
          <cell r="CN305">
            <v>0</v>
          </cell>
          <cell r="CO305">
            <v>0</v>
          </cell>
          <cell r="CP305">
            <v>0</v>
          </cell>
          <cell r="CQ305">
            <v>0</v>
          </cell>
          <cell r="CR305">
            <v>0</v>
          </cell>
          <cell r="CS305">
            <v>0</v>
          </cell>
          <cell r="CT305">
            <v>0</v>
          </cell>
          <cell r="CU305">
            <v>0</v>
          </cell>
          <cell r="CW305">
            <v>0</v>
          </cell>
          <cell r="CX305">
            <v>0</v>
          </cell>
          <cell r="CY305">
            <v>0</v>
          </cell>
          <cell r="CZ305">
            <v>0</v>
          </cell>
          <cell r="DA305">
            <v>0</v>
          </cell>
          <cell r="DB305">
            <v>0</v>
          </cell>
          <cell r="DC305">
            <v>0</v>
          </cell>
          <cell r="DD305">
            <v>0</v>
          </cell>
          <cell r="DE305">
            <v>0</v>
          </cell>
          <cell r="DF305">
            <v>0</v>
          </cell>
          <cell r="DG305">
            <v>0</v>
          </cell>
          <cell r="DI305">
            <v>0</v>
          </cell>
          <cell r="DJ305">
            <v>0</v>
          </cell>
          <cell r="DK305">
            <v>0</v>
          </cell>
          <cell r="DL305">
            <v>104718.77901499998</v>
          </cell>
          <cell r="DM305">
            <v>0</v>
          </cell>
          <cell r="DN305">
            <v>0</v>
          </cell>
          <cell r="DO305">
            <v>0</v>
          </cell>
          <cell r="DP305">
            <v>0</v>
          </cell>
          <cell r="DQ305">
            <v>0</v>
          </cell>
          <cell r="DR305">
            <v>0</v>
          </cell>
          <cell r="DS305">
            <v>0</v>
          </cell>
          <cell r="DU305" t="str">
            <v>WCC 8RGSW-14-004</v>
          </cell>
          <cell r="DV305">
            <v>0</v>
          </cell>
          <cell r="DW305">
            <v>0</v>
          </cell>
          <cell r="DX305">
            <v>1</v>
          </cell>
          <cell r="DY305">
            <v>95000</v>
          </cell>
          <cell r="DZ305">
            <v>104718.77901499998</v>
          </cell>
          <cell r="EB305">
            <v>104718.77901499998</v>
          </cell>
          <cell r="EC305" t="str">
            <v>Def</v>
          </cell>
          <cell r="ED305" t="str">
            <v>nonDC</v>
          </cell>
        </row>
        <row r="306">
          <cell r="D306" t="str">
            <v>PC2500023</v>
          </cell>
          <cell r="E306" t="str">
            <v>Replace exist cardboard Palfinger Crane</v>
          </cell>
          <cell r="F306" t="str">
            <v>Auckland Council</v>
          </cell>
          <cell r="G306" t="str">
            <v>Infrastructure and environmental services</v>
          </cell>
          <cell r="H306" t="str">
            <v>E153150</v>
          </cell>
          <cell r="I306" t="str">
            <v>Waste minimisation and education</v>
          </cell>
          <cell r="J306" t="str">
            <v>Solid waste</v>
          </cell>
          <cell r="K306" t="str">
            <v>Waste and recycling services</v>
          </cell>
          <cell r="L306" t="str">
            <v>Waste collection and disposal</v>
          </cell>
          <cell r="M306" t="str">
            <v>Solid waste</v>
          </cell>
          <cell r="N306" t="str">
            <v>Waste and recycling services</v>
          </cell>
          <cell r="O306" t="str">
            <v>Waste collection and disposal</v>
          </cell>
          <cell r="P306" t="str">
            <v>Solid waste</v>
          </cell>
          <cell r="Q306" t="str">
            <v>Waste and recycling services</v>
          </cell>
          <cell r="R306" t="str">
            <v>Waste collection and disposal</v>
          </cell>
          <cell r="S306" t="str">
            <v>A1611105</v>
          </cell>
          <cell r="T306" t="str">
            <v>A1611105</v>
          </cell>
          <cell r="U306" t="str">
            <v>Waste collection and disposal</v>
          </cell>
          <cell r="V306" t="str">
            <v>L050</v>
          </cell>
          <cell r="W306" t="str">
            <v>Regional</v>
          </cell>
          <cell r="X306" t="str">
            <v>PL43780</v>
          </cell>
          <cell r="Y306" t="str">
            <v>Expense</v>
          </cell>
          <cell r="Z306">
            <v>20160701</v>
          </cell>
          <cell r="AA306">
            <v>20170630</v>
          </cell>
          <cell r="AB306">
            <v>2</v>
          </cell>
          <cell r="AC306" t="str">
            <v>Discrete</v>
          </cell>
          <cell r="AD306">
            <v>0</v>
          </cell>
          <cell r="AE306">
            <v>0</v>
          </cell>
          <cell r="AF306">
            <v>0</v>
          </cell>
          <cell r="AG306">
            <v>1</v>
          </cell>
          <cell r="AH306">
            <v>15</v>
          </cell>
          <cell r="AI306" t="str">
            <v>Solid Waste</v>
          </cell>
          <cell r="AJ306" t="str">
            <v>Plant and equipment (Capex)</v>
          </cell>
          <cell r="AK306">
            <v>10</v>
          </cell>
          <cell r="AM306">
            <v>1</v>
          </cell>
          <cell r="AX306">
            <v>63565</v>
          </cell>
          <cell r="BD306">
            <v>3.3000000000000002E-2</v>
          </cell>
          <cell r="BE306">
            <v>6.7088999999999732E-2</v>
          </cell>
          <cell r="BF306">
            <v>0.10230293699999971</v>
          </cell>
          <cell r="BG306">
            <v>0.14088353979499968</v>
          </cell>
          <cell r="BH306">
            <v>0.18195534722761963</v>
          </cell>
          <cell r="BI306">
            <v>0.21859596299167583</v>
          </cell>
          <cell r="BJ306">
            <v>0.25637243784441766</v>
          </cell>
          <cell r="BK306">
            <v>0.29783272829328333</v>
          </cell>
          <cell r="BL306">
            <v>0.3445547065118415</v>
          </cell>
          <cell r="BM306">
            <v>0.39295867594626777</v>
          </cell>
          <cell r="BN306">
            <v>0</v>
          </cell>
          <cell r="BO306">
            <v>0</v>
          </cell>
          <cell r="BP306">
            <v>0</v>
          </cell>
          <cell r="BQ306">
            <v>0</v>
          </cell>
          <cell r="BR306">
            <v>0</v>
          </cell>
          <cell r="BS306">
            <v>11565.991646523642</v>
          </cell>
          <cell r="BT306">
            <v>0</v>
          </cell>
          <cell r="BU306">
            <v>0</v>
          </cell>
          <cell r="BV306">
            <v>0</v>
          </cell>
          <cell r="BW306">
            <v>0</v>
          </cell>
          <cell r="BX306">
            <v>0</v>
          </cell>
          <cell r="BY306">
            <v>0</v>
          </cell>
          <cell r="BZ306">
            <v>0</v>
          </cell>
          <cell r="CA306">
            <v>0</v>
          </cell>
          <cell r="CB306">
            <v>0</v>
          </cell>
          <cell r="CC306">
            <v>0</v>
          </cell>
          <cell r="CD306">
            <v>75130.991646523646</v>
          </cell>
          <cell r="CE306">
            <v>0</v>
          </cell>
          <cell r="CF306">
            <v>0</v>
          </cell>
          <cell r="CG306">
            <v>0</v>
          </cell>
          <cell r="CH306">
            <v>0</v>
          </cell>
          <cell r="CI306">
            <v>0</v>
          </cell>
          <cell r="CK306">
            <v>0</v>
          </cell>
          <cell r="CL306">
            <v>0</v>
          </cell>
          <cell r="CM306">
            <v>0</v>
          </cell>
          <cell r="CN306">
            <v>0</v>
          </cell>
          <cell r="CO306">
            <v>0</v>
          </cell>
          <cell r="CP306">
            <v>0</v>
          </cell>
          <cell r="CQ306">
            <v>0</v>
          </cell>
          <cell r="CR306">
            <v>0</v>
          </cell>
          <cell r="CS306">
            <v>0</v>
          </cell>
          <cell r="CT306">
            <v>0</v>
          </cell>
          <cell r="CU306">
            <v>0</v>
          </cell>
          <cell r="CW306">
            <v>0</v>
          </cell>
          <cell r="CX306">
            <v>0</v>
          </cell>
          <cell r="CY306">
            <v>0</v>
          </cell>
          <cell r="CZ306">
            <v>0</v>
          </cell>
          <cell r="DA306">
            <v>0</v>
          </cell>
          <cell r="DB306">
            <v>0</v>
          </cell>
          <cell r="DC306">
            <v>0</v>
          </cell>
          <cell r="DD306">
            <v>0</v>
          </cell>
          <cell r="DE306">
            <v>0</v>
          </cell>
          <cell r="DF306">
            <v>0</v>
          </cell>
          <cell r="DG306">
            <v>0</v>
          </cell>
          <cell r="DI306">
            <v>0</v>
          </cell>
          <cell r="DJ306">
            <v>0</v>
          </cell>
          <cell r="DK306">
            <v>0</v>
          </cell>
          <cell r="DL306">
            <v>0</v>
          </cell>
          <cell r="DM306">
            <v>0</v>
          </cell>
          <cell r="DN306">
            <v>75130.991646523646</v>
          </cell>
          <cell r="DO306">
            <v>0</v>
          </cell>
          <cell r="DP306">
            <v>0</v>
          </cell>
          <cell r="DQ306">
            <v>0</v>
          </cell>
          <cell r="DR306">
            <v>0</v>
          </cell>
          <cell r="DS306">
            <v>0</v>
          </cell>
          <cell r="DU306" t="str">
            <v>WCC 8RGSW-15-003</v>
          </cell>
          <cell r="DV306">
            <v>0</v>
          </cell>
          <cell r="DW306">
            <v>0</v>
          </cell>
          <cell r="DX306">
            <v>1</v>
          </cell>
          <cell r="DY306">
            <v>63565</v>
          </cell>
          <cell r="DZ306">
            <v>75130.991646523646</v>
          </cell>
          <cell r="EB306">
            <v>75130.991646523646</v>
          </cell>
          <cell r="EC306" t="str">
            <v>Def</v>
          </cell>
          <cell r="ED306" t="str">
            <v>nonDC</v>
          </cell>
        </row>
        <row r="307">
          <cell r="D307" t="str">
            <v>PC2500024</v>
          </cell>
          <cell r="E307" t="str">
            <v>Resource Recovery Centre - clean and paint</v>
          </cell>
          <cell r="F307" t="str">
            <v>Auckland Council</v>
          </cell>
          <cell r="G307" t="str">
            <v>Infrastructure and environmental services</v>
          </cell>
          <cell r="H307" t="str">
            <v>E153150</v>
          </cell>
          <cell r="I307" t="str">
            <v>Waste minimisation and education</v>
          </cell>
          <cell r="J307" t="str">
            <v>Solid waste</v>
          </cell>
          <cell r="K307" t="str">
            <v>Waste and recycling services</v>
          </cell>
          <cell r="L307" t="str">
            <v>Waste collection and disposal</v>
          </cell>
          <cell r="M307" t="str">
            <v>Solid waste</v>
          </cell>
          <cell r="N307" t="str">
            <v>Waste and recycling services</v>
          </cell>
          <cell r="O307" t="str">
            <v>Waste collection and disposal</v>
          </cell>
          <cell r="P307" t="str">
            <v>Solid waste</v>
          </cell>
          <cell r="Q307" t="str">
            <v>Waste and recycling services</v>
          </cell>
          <cell r="R307" t="str">
            <v>Waste collection and disposal</v>
          </cell>
          <cell r="S307" t="str">
            <v>A1611105</v>
          </cell>
          <cell r="T307" t="str">
            <v>A1611105</v>
          </cell>
          <cell r="U307" t="str">
            <v>Waste collection and disposal</v>
          </cell>
          <cell r="V307" t="str">
            <v>L050</v>
          </cell>
          <cell r="W307" t="str">
            <v>Regional</v>
          </cell>
          <cell r="X307" t="str">
            <v>FY12 - Only</v>
          </cell>
          <cell r="Y307" t="str">
            <v>Expense</v>
          </cell>
          <cell r="Z307">
            <v>20110701</v>
          </cell>
          <cell r="AA307">
            <v>20120630</v>
          </cell>
          <cell r="AB307">
            <v>2</v>
          </cell>
          <cell r="AC307" t="str">
            <v>Discrete</v>
          </cell>
          <cell r="AD307">
            <v>0</v>
          </cell>
          <cell r="AE307">
            <v>0</v>
          </cell>
          <cell r="AF307">
            <v>0</v>
          </cell>
          <cell r="AG307">
            <v>1</v>
          </cell>
          <cell r="AH307">
            <v>15</v>
          </cell>
          <cell r="AI307" t="str">
            <v>Solid Waste</v>
          </cell>
          <cell r="AJ307" t="str">
            <v>Structures</v>
          </cell>
          <cell r="AK307">
            <v>15</v>
          </cell>
          <cell r="AP307">
            <v>1</v>
          </cell>
          <cell r="AS307">
            <v>25000</v>
          </cell>
          <cell r="BD307">
            <v>3.1E-2</v>
          </cell>
          <cell r="BE307">
            <v>6.1930000000000041E-2</v>
          </cell>
          <cell r="BF307">
            <v>9.3787900000000146E-2</v>
          </cell>
          <cell r="BG307">
            <v>0.12878911280000027</v>
          </cell>
          <cell r="BH307">
            <v>0.16491036440960039</v>
          </cell>
          <cell r="BI307">
            <v>0.19869276497747879</v>
          </cell>
          <cell r="BJ307">
            <v>0.23225616239684821</v>
          </cell>
          <cell r="BK307">
            <v>0.27045610343115034</v>
          </cell>
          <cell r="BL307">
            <v>0.31238115484437823</v>
          </cell>
          <cell r="BM307">
            <v>0.35568973295424255</v>
          </cell>
          <cell r="BN307">
            <v>0</v>
          </cell>
          <cell r="BO307">
            <v>0</v>
          </cell>
          <cell r="BP307">
            <v>0</v>
          </cell>
          <cell r="BQ307">
            <v>0</v>
          </cell>
          <cell r="BR307">
            <v>0</v>
          </cell>
          <cell r="BS307">
            <v>0</v>
          </cell>
          <cell r="BT307">
            <v>0</v>
          </cell>
          <cell r="BU307">
            <v>0</v>
          </cell>
          <cell r="BV307">
            <v>0</v>
          </cell>
          <cell r="BW307">
            <v>0</v>
          </cell>
          <cell r="BX307">
            <v>0</v>
          </cell>
          <cell r="BY307">
            <v>25000</v>
          </cell>
          <cell r="BZ307">
            <v>0</v>
          </cell>
          <cell r="CA307">
            <v>0</v>
          </cell>
          <cell r="CB307">
            <v>0</v>
          </cell>
          <cell r="CC307">
            <v>0</v>
          </cell>
          <cell r="CD307">
            <v>0</v>
          </cell>
          <cell r="CE307">
            <v>0</v>
          </cell>
          <cell r="CF307">
            <v>0</v>
          </cell>
          <cell r="CG307">
            <v>0</v>
          </cell>
          <cell r="CH307">
            <v>0</v>
          </cell>
          <cell r="CI307">
            <v>0</v>
          </cell>
          <cell r="CK307">
            <v>0</v>
          </cell>
          <cell r="CL307">
            <v>0</v>
          </cell>
          <cell r="CM307">
            <v>0</v>
          </cell>
          <cell r="CN307">
            <v>0</v>
          </cell>
          <cell r="CO307">
            <v>0</v>
          </cell>
          <cell r="CP307">
            <v>0</v>
          </cell>
          <cell r="CQ307">
            <v>0</v>
          </cell>
          <cell r="CR307">
            <v>0</v>
          </cell>
          <cell r="CS307">
            <v>0</v>
          </cell>
          <cell r="CT307">
            <v>0</v>
          </cell>
          <cell r="CU307">
            <v>0</v>
          </cell>
          <cell r="CW307">
            <v>0</v>
          </cell>
          <cell r="CX307">
            <v>0</v>
          </cell>
          <cell r="CY307">
            <v>0</v>
          </cell>
          <cell r="CZ307">
            <v>0</v>
          </cell>
          <cell r="DA307">
            <v>0</v>
          </cell>
          <cell r="DB307">
            <v>0</v>
          </cell>
          <cell r="DC307">
            <v>0</v>
          </cell>
          <cell r="DD307">
            <v>0</v>
          </cell>
          <cell r="DE307">
            <v>0</v>
          </cell>
          <cell r="DF307">
            <v>0</v>
          </cell>
          <cell r="DG307">
            <v>0</v>
          </cell>
          <cell r="DI307">
            <v>25000</v>
          </cell>
          <cell r="DJ307">
            <v>0</v>
          </cell>
          <cell r="DK307">
            <v>0</v>
          </cell>
          <cell r="DL307">
            <v>0</v>
          </cell>
          <cell r="DM307">
            <v>0</v>
          </cell>
          <cell r="DN307">
            <v>0</v>
          </cell>
          <cell r="DO307">
            <v>0</v>
          </cell>
          <cell r="DP307">
            <v>0</v>
          </cell>
          <cell r="DQ307">
            <v>0</v>
          </cell>
          <cell r="DR307">
            <v>0</v>
          </cell>
          <cell r="DS307">
            <v>0</v>
          </cell>
          <cell r="DU307" t="str">
            <v>WCC 8RGSW-10-009</v>
          </cell>
          <cell r="DV307">
            <v>0</v>
          </cell>
          <cell r="DW307">
            <v>0</v>
          </cell>
          <cell r="DX307">
            <v>1</v>
          </cell>
          <cell r="DY307">
            <v>0</v>
          </cell>
          <cell r="DZ307">
            <v>0</v>
          </cell>
          <cell r="EB307">
            <v>0</v>
          </cell>
          <cell r="EC307" t="str">
            <v>Def</v>
          </cell>
          <cell r="ED307" t="str">
            <v>nonDC</v>
          </cell>
        </row>
        <row r="308">
          <cell r="D308" t="str">
            <v>PC2500025</v>
          </cell>
          <cell r="E308" t="str">
            <v>RT Building - repl suspended lighting</v>
          </cell>
          <cell r="F308" t="str">
            <v>Auckland Council</v>
          </cell>
          <cell r="G308" t="str">
            <v>Infrastructure and environmental services</v>
          </cell>
          <cell r="H308" t="str">
            <v>E153150</v>
          </cell>
          <cell r="I308" t="str">
            <v>Waste minimisation and education</v>
          </cell>
          <cell r="J308" t="str">
            <v>Solid waste</v>
          </cell>
          <cell r="K308" t="str">
            <v>Waste and recycling services</v>
          </cell>
          <cell r="L308" t="str">
            <v>Waste collection and disposal</v>
          </cell>
          <cell r="M308" t="str">
            <v>Solid waste</v>
          </cell>
          <cell r="N308" t="str">
            <v>Waste and recycling services</v>
          </cell>
          <cell r="O308" t="str">
            <v>Waste collection and disposal</v>
          </cell>
          <cell r="P308" t="str">
            <v>Solid waste</v>
          </cell>
          <cell r="Q308" t="str">
            <v>Waste and recycling services</v>
          </cell>
          <cell r="R308" t="str">
            <v>Waste collection and disposal</v>
          </cell>
          <cell r="S308" t="str">
            <v>A1611105</v>
          </cell>
          <cell r="T308" t="str">
            <v>A1611105</v>
          </cell>
          <cell r="U308" t="str">
            <v>Waste collection and disposal</v>
          </cell>
          <cell r="V308" t="str">
            <v>L050</v>
          </cell>
          <cell r="W308" t="str">
            <v>Regional</v>
          </cell>
          <cell r="X308" t="str">
            <v>PL40810</v>
          </cell>
          <cell r="Y308" t="str">
            <v>Expense</v>
          </cell>
          <cell r="Z308">
            <v>20130701</v>
          </cell>
          <cell r="AA308">
            <v>20140630</v>
          </cell>
          <cell r="AB308">
            <v>2</v>
          </cell>
          <cell r="AC308" t="str">
            <v>Discrete</v>
          </cell>
          <cell r="AD308">
            <v>0</v>
          </cell>
          <cell r="AE308">
            <v>0</v>
          </cell>
          <cell r="AF308">
            <v>0</v>
          </cell>
          <cell r="AG308">
            <v>1</v>
          </cell>
          <cell r="AH308">
            <v>15</v>
          </cell>
          <cell r="AI308" t="str">
            <v>Solid Waste</v>
          </cell>
          <cell r="AJ308" t="str">
            <v>Buildings (Capex)</v>
          </cell>
          <cell r="AK308">
            <v>25</v>
          </cell>
          <cell r="AM308">
            <v>1</v>
          </cell>
          <cell r="AU308">
            <v>10000</v>
          </cell>
          <cell r="BD308">
            <v>3.1E-2</v>
          </cell>
          <cell r="BE308">
            <v>6.1930000000000041E-2</v>
          </cell>
          <cell r="BF308">
            <v>9.3787900000000146E-2</v>
          </cell>
          <cell r="BG308">
            <v>0.12878911280000027</v>
          </cell>
          <cell r="BH308">
            <v>0.16491036440960039</v>
          </cell>
          <cell r="BI308">
            <v>0.19869276497747879</v>
          </cell>
          <cell r="BJ308">
            <v>0.23225616239684821</v>
          </cell>
          <cell r="BK308">
            <v>0.27045610343115034</v>
          </cell>
          <cell r="BL308">
            <v>0.31238115484437823</v>
          </cell>
          <cell r="BM308">
            <v>0.35568973295424255</v>
          </cell>
          <cell r="BN308">
            <v>0</v>
          </cell>
          <cell r="BO308">
            <v>0</v>
          </cell>
          <cell r="BP308">
            <v>619.30000000000041</v>
          </cell>
          <cell r="BQ308">
            <v>0</v>
          </cell>
          <cell r="BR308">
            <v>0</v>
          </cell>
          <cell r="BS308">
            <v>0</v>
          </cell>
          <cell r="BT308">
            <v>0</v>
          </cell>
          <cell r="BU308">
            <v>0</v>
          </cell>
          <cell r="BV308">
            <v>0</v>
          </cell>
          <cell r="BW308">
            <v>0</v>
          </cell>
          <cell r="BX308">
            <v>0</v>
          </cell>
          <cell r="BY308">
            <v>0</v>
          </cell>
          <cell r="BZ308">
            <v>0</v>
          </cell>
          <cell r="CA308">
            <v>10619.300000000001</v>
          </cell>
          <cell r="CB308">
            <v>0</v>
          </cell>
          <cell r="CC308">
            <v>0</v>
          </cell>
          <cell r="CD308">
            <v>0</v>
          </cell>
          <cell r="CE308">
            <v>0</v>
          </cell>
          <cell r="CF308">
            <v>0</v>
          </cell>
          <cell r="CG308">
            <v>0</v>
          </cell>
          <cell r="CH308">
            <v>0</v>
          </cell>
          <cell r="CI308">
            <v>0</v>
          </cell>
          <cell r="CK308">
            <v>0</v>
          </cell>
          <cell r="CL308">
            <v>0</v>
          </cell>
          <cell r="CM308">
            <v>0</v>
          </cell>
          <cell r="CN308">
            <v>0</v>
          </cell>
          <cell r="CO308">
            <v>0</v>
          </cell>
          <cell r="CP308">
            <v>0</v>
          </cell>
          <cell r="CQ308">
            <v>0</v>
          </cell>
          <cell r="CR308">
            <v>0</v>
          </cell>
          <cell r="CS308">
            <v>0</v>
          </cell>
          <cell r="CT308">
            <v>0</v>
          </cell>
          <cell r="CU308">
            <v>0</v>
          </cell>
          <cell r="CW308">
            <v>0</v>
          </cell>
          <cell r="CX308">
            <v>0</v>
          </cell>
          <cell r="CY308">
            <v>0</v>
          </cell>
          <cell r="CZ308">
            <v>0</v>
          </cell>
          <cell r="DA308">
            <v>0</v>
          </cell>
          <cell r="DB308">
            <v>0</v>
          </cell>
          <cell r="DC308">
            <v>0</v>
          </cell>
          <cell r="DD308">
            <v>0</v>
          </cell>
          <cell r="DE308">
            <v>0</v>
          </cell>
          <cell r="DF308">
            <v>0</v>
          </cell>
          <cell r="DG308">
            <v>0</v>
          </cell>
          <cell r="DI308">
            <v>0</v>
          </cell>
          <cell r="DJ308">
            <v>0</v>
          </cell>
          <cell r="DK308">
            <v>10619.300000000001</v>
          </cell>
          <cell r="DL308">
            <v>0</v>
          </cell>
          <cell r="DM308">
            <v>0</v>
          </cell>
          <cell r="DN308">
            <v>0</v>
          </cell>
          <cell r="DO308">
            <v>0</v>
          </cell>
          <cell r="DP308">
            <v>0</v>
          </cell>
          <cell r="DQ308">
            <v>0</v>
          </cell>
          <cell r="DR308">
            <v>0</v>
          </cell>
          <cell r="DS308">
            <v>0</v>
          </cell>
          <cell r="DU308" t="str">
            <v>WCC 8RGSW-14-001</v>
          </cell>
          <cell r="DV308">
            <v>0</v>
          </cell>
          <cell r="DW308">
            <v>0</v>
          </cell>
          <cell r="DX308">
            <v>1</v>
          </cell>
          <cell r="DY308">
            <v>10000</v>
          </cell>
          <cell r="DZ308">
            <v>10619.300000000001</v>
          </cell>
          <cell r="EB308">
            <v>10619.300000000001</v>
          </cell>
          <cell r="EC308" t="str">
            <v>Def</v>
          </cell>
          <cell r="ED308" t="str">
            <v>nonDC</v>
          </cell>
        </row>
        <row r="309">
          <cell r="D309" t="str">
            <v>PC2500026</v>
          </cell>
          <cell r="E309" t="str">
            <v>RT Building - replace worn tipping floor</v>
          </cell>
          <cell r="F309" t="str">
            <v>Auckland Council</v>
          </cell>
          <cell r="G309" t="str">
            <v>Infrastructure and environmental services</v>
          </cell>
          <cell r="H309" t="str">
            <v>E153150</v>
          </cell>
          <cell r="I309" t="str">
            <v>Waste minimisation and education</v>
          </cell>
          <cell r="J309" t="str">
            <v>Solid waste</v>
          </cell>
          <cell r="K309" t="str">
            <v>Waste and recycling services</v>
          </cell>
          <cell r="L309" t="str">
            <v>Waste collection and disposal</v>
          </cell>
          <cell r="M309" t="str">
            <v>Solid waste</v>
          </cell>
          <cell r="N309" t="str">
            <v>Waste and recycling services</v>
          </cell>
          <cell r="O309" t="str">
            <v>Waste collection and disposal</v>
          </cell>
          <cell r="P309" t="str">
            <v>Solid waste</v>
          </cell>
          <cell r="Q309" t="str">
            <v>Waste and recycling services</v>
          </cell>
          <cell r="R309" t="str">
            <v>Waste collection and disposal</v>
          </cell>
          <cell r="S309" t="str">
            <v>A1611105</v>
          </cell>
          <cell r="T309" t="str">
            <v>A1611105</v>
          </cell>
          <cell r="U309" t="str">
            <v>Waste collection and disposal</v>
          </cell>
          <cell r="V309" t="str">
            <v>L050</v>
          </cell>
          <cell r="W309" t="str">
            <v>Regional</v>
          </cell>
          <cell r="X309" t="str">
            <v>PL40810</v>
          </cell>
          <cell r="Y309" t="str">
            <v>Expense</v>
          </cell>
          <cell r="Z309">
            <v>20130701</v>
          </cell>
          <cell r="AA309">
            <v>20140630</v>
          </cell>
          <cell r="AB309">
            <v>2</v>
          </cell>
          <cell r="AC309" t="str">
            <v>Discrete</v>
          </cell>
          <cell r="AD309">
            <v>0</v>
          </cell>
          <cell r="AE309">
            <v>0</v>
          </cell>
          <cell r="AF309">
            <v>0</v>
          </cell>
          <cell r="AG309">
            <v>1</v>
          </cell>
          <cell r="AH309">
            <v>15</v>
          </cell>
          <cell r="AI309" t="str">
            <v>Solid Waste</v>
          </cell>
          <cell r="AJ309" t="str">
            <v>Buildings (Capex)</v>
          </cell>
          <cell r="AK309">
            <v>25</v>
          </cell>
          <cell r="AM309">
            <v>1</v>
          </cell>
          <cell r="AU309">
            <v>75000</v>
          </cell>
          <cell r="BD309">
            <v>3.1E-2</v>
          </cell>
          <cell r="BE309">
            <v>6.1930000000000041E-2</v>
          </cell>
          <cell r="BF309">
            <v>9.3787900000000146E-2</v>
          </cell>
          <cell r="BG309">
            <v>0.12878911280000027</v>
          </cell>
          <cell r="BH309">
            <v>0.16491036440960039</v>
          </cell>
          <cell r="BI309">
            <v>0.19869276497747879</v>
          </cell>
          <cell r="BJ309">
            <v>0.23225616239684821</v>
          </cell>
          <cell r="BK309">
            <v>0.27045610343115034</v>
          </cell>
          <cell r="BL309">
            <v>0.31238115484437823</v>
          </cell>
          <cell r="BM309">
            <v>0.35568973295424255</v>
          </cell>
          <cell r="BN309">
            <v>0</v>
          </cell>
          <cell r="BO309">
            <v>0</v>
          </cell>
          <cell r="BP309">
            <v>4644.7500000000027</v>
          </cell>
          <cell r="BQ309">
            <v>0</v>
          </cell>
          <cell r="BR309">
            <v>0</v>
          </cell>
          <cell r="BS309">
            <v>0</v>
          </cell>
          <cell r="BT309">
            <v>0</v>
          </cell>
          <cell r="BU309">
            <v>0</v>
          </cell>
          <cell r="BV309">
            <v>0</v>
          </cell>
          <cell r="BW309">
            <v>0</v>
          </cell>
          <cell r="BX309">
            <v>0</v>
          </cell>
          <cell r="BY309">
            <v>0</v>
          </cell>
          <cell r="BZ309">
            <v>0</v>
          </cell>
          <cell r="CA309">
            <v>79644.75</v>
          </cell>
          <cell r="CB309">
            <v>0</v>
          </cell>
          <cell r="CC309">
            <v>0</v>
          </cell>
          <cell r="CD309">
            <v>0</v>
          </cell>
          <cell r="CE309">
            <v>0</v>
          </cell>
          <cell r="CF309">
            <v>0</v>
          </cell>
          <cell r="CG309">
            <v>0</v>
          </cell>
          <cell r="CH309">
            <v>0</v>
          </cell>
          <cell r="CI309">
            <v>0</v>
          </cell>
          <cell r="CK309">
            <v>0</v>
          </cell>
          <cell r="CL309">
            <v>0</v>
          </cell>
          <cell r="CM309">
            <v>0</v>
          </cell>
          <cell r="CN309">
            <v>0</v>
          </cell>
          <cell r="CO309">
            <v>0</v>
          </cell>
          <cell r="CP309">
            <v>0</v>
          </cell>
          <cell r="CQ309">
            <v>0</v>
          </cell>
          <cell r="CR309">
            <v>0</v>
          </cell>
          <cell r="CS309">
            <v>0</v>
          </cell>
          <cell r="CT309">
            <v>0</v>
          </cell>
          <cell r="CU309">
            <v>0</v>
          </cell>
          <cell r="CW309">
            <v>0</v>
          </cell>
          <cell r="CX309">
            <v>0</v>
          </cell>
          <cell r="CY309">
            <v>0</v>
          </cell>
          <cell r="CZ309">
            <v>0</v>
          </cell>
          <cell r="DA309">
            <v>0</v>
          </cell>
          <cell r="DB309">
            <v>0</v>
          </cell>
          <cell r="DC309">
            <v>0</v>
          </cell>
          <cell r="DD309">
            <v>0</v>
          </cell>
          <cell r="DE309">
            <v>0</v>
          </cell>
          <cell r="DF309">
            <v>0</v>
          </cell>
          <cell r="DG309">
            <v>0</v>
          </cell>
          <cell r="DI309">
            <v>0</v>
          </cell>
          <cell r="DJ309">
            <v>0</v>
          </cell>
          <cell r="DK309">
            <v>79644.75</v>
          </cell>
          <cell r="DL309">
            <v>0</v>
          </cell>
          <cell r="DM309">
            <v>0</v>
          </cell>
          <cell r="DN309">
            <v>0</v>
          </cell>
          <cell r="DO309">
            <v>0</v>
          </cell>
          <cell r="DP309">
            <v>0</v>
          </cell>
          <cell r="DQ309">
            <v>0</v>
          </cell>
          <cell r="DR309">
            <v>0</v>
          </cell>
          <cell r="DS309">
            <v>0</v>
          </cell>
          <cell r="DU309" t="str">
            <v>WCC 8RGSW-14-002</v>
          </cell>
          <cell r="DV309">
            <v>0</v>
          </cell>
          <cell r="DW309">
            <v>0</v>
          </cell>
          <cell r="DX309">
            <v>1</v>
          </cell>
          <cell r="DY309">
            <v>75000</v>
          </cell>
          <cell r="DZ309">
            <v>79644.75</v>
          </cell>
          <cell r="EB309">
            <v>79644.75</v>
          </cell>
          <cell r="EC309" t="str">
            <v>Def</v>
          </cell>
          <cell r="ED309" t="str">
            <v>nonDC</v>
          </cell>
        </row>
        <row r="310">
          <cell r="D310" t="str">
            <v>PC2500027</v>
          </cell>
          <cell r="E310" t="str">
            <v>Security camera upgrade</v>
          </cell>
          <cell r="F310" t="str">
            <v>Auckland Council</v>
          </cell>
          <cell r="G310" t="str">
            <v>Infrastructure and environmental services</v>
          </cell>
          <cell r="H310" t="str">
            <v>E153150</v>
          </cell>
          <cell r="I310" t="str">
            <v>Waste minimisation and education</v>
          </cell>
          <cell r="J310" t="str">
            <v>Solid waste</v>
          </cell>
          <cell r="K310" t="str">
            <v>Waste and recycling services</v>
          </cell>
          <cell r="L310" t="str">
            <v>Waste collection and disposal</v>
          </cell>
          <cell r="M310" t="str">
            <v>Solid waste</v>
          </cell>
          <cell r="N310" t="str">
            <v>Waste and recycling services</v>
          </cell>
          <cell r="O310" t="str">
            <v>Waste collection and disposal</v>
          </cell>
          <cell r="P310" t="str">
            <v>Solid waste</v>
          </cell>
          <cell r="Q310" t="str">
            <v>Waste and recycling services</v>
          </cell>
          <cell r="R310" t="str">
            <v>Waste collection and disposal</v>
          </cell>
          <cell r="S310" t="str">
            <v>A1611105</v>
          </cell>
          <cell r="T310" t="str">
            <v>A1611105</v>
          </cell>
          <cell r="U310" t="str">
            <v>Waste collection and disposal</v>
          </cell>
          <cell r="V310" t="str">
            <v>L050</v>
          </cell>
          <cell r="W310" t="str">
            <v>Regional</v>
          </cell>
          <cell r="X310" t="str">
            <v>PL43780</v>
          </cell>
          <cell r="Y310" t="str">
            <v>Expense</v>
          </cell>
          <cell r="Z310">
            <v>20130701</v>
          </cell>
          <cell r="AA310">
            <v>20140630</v>
          </cell>
          <cell r="AB310">
            <v>2</v>
          </cell>
          <cell r="AC310" t="str">
            <v>Discrete</v>
          </cell>
          <cell r="AD310">
            <v>1</v>
          </cell>
          <cell r="AE310">
            <v>0</v>
          </cell>
          <cell r="AF310">
            <v>0</v>
          </cell>
          <cell r="AG310">
            <v>0</v>
          </cell>
          <cell r="AH310">
            <v>15</v>
          </cell>
          <cell r="AI310" t="str">
            <v>Solid Waste</v>
          </cell>
          <cell r="AJ310" t="str">
            <v>Plant and equipment (Capex)</v>
          </cell>
          <cell r="AK310">
            <v>10</v>
          </cell>
          <cell r="AM310">
            <v>1</v>
          </cell>
          <cell r="AU310">
            <v>45000</v>
          </cell>
          <cell r="BD310">
            <v>3.3000000000000002E-2</v>
          </cell>
          <cell r="BE310">
            <v>6.7088999999999732E-2</v>
          </cell>
          <cell r="BF310">
            <v>0.10230293699999971</v>
          </cell>
          <cell r="BG310">
            <v>0.14088353979499968</v>
          </cell>
          <cell r="BH310">
            <v>0.18195534722761963</v>
          </cell>
          <cell r="BI310">
            <v>0.21859596299167583</v>
          </cell>
          <cell r="BJ310">
            <v>0.25637243784441766</v>
          </cell>
          <cell r="BK310">
            <v>0.29783272829328333</v>
          </cell>
          <cell r="BL310">
            <v>0.3445547065118415</v>
          </cell>
          <cell r="BM310">
            <v>0.39295867594626777</v>
          </cell>
          <cell r="BN310">
            <v>0</v>
          </cell>
          <cell r="BO310">
            <v>0</v>
          </cell>
          <cell r="BP310">
            <v>3019.0049999999878</v>
          </cell>
          <cell r="BQ310">
            <v>0</v>
          </cell>
          <cell r="BR310">
            <v>0</v>
          </cell>
          <cell r="BS310">
            <v>0</v>
          </cell>
          <cell r="BT310">
            <v>0</v>
          </cell>
          <cell r="BU310">
            <v>0</v>
          </cell>
          <cell r="BV310">
            <v>0</v>
          </cell>
          <cell r="BW310">
            <v>0</v>
          </cell>
          <cell r="BX310">
            <v>0</v>
          </cell>
          <cell r="BY310">
            <v>0</v>
          </cell>
          <cell r="BZ310">
            <v>0</v>
          </cell>
          <cell r="CA310">
            <v>48019.00499999999</v>
          </cell>
          <cell r="CB310">
            <v>0</v>
          </cell>
          <cell r="CC310">
            <v>0</v>
          </cell>
          <cell r="CD310">
            <v>0</v>
          </cell>
          <cell r="CE310">
            <v>0</v>
          </cell>
          <cell r="CF310">
            <v>0</v>
          </cell>
          <cell r="CG310">
            <v>0</v>
          </cell>
          <cell r="CH310">
            <v>0</v>
          </cell>
          <cell r="CI310">
            <v>0</v>
          </cell>
          <cell r="CK310">
            <v>0</v>
          </cell>
          <cell r="CL310">
            <v>0</v>
          </cell>
          <cell r="CM310">
            <v>48019.00499999999</v>
          </cell>
          <cell r="CN310">
            <v>0</v>
          </cell>
          <cell r="CO310">
            <v>0</v>
          </cell>
          <cell r="CP310">
            <v>0</v>
          </cell>
          <cell r="CQ310">
            <v>0</v>
          </cell>
          <cell r="CR310">
            <v>0</v>
          </cell>
          <cell r="CS310">
            <v>0</v>
          </cell>
          <cell r="CT310">
            <v>0</v>
          </cell>
          <cell r="CU310">
            <v>0</v>
          </cell>
          <cell r="CW310">
            <v>0</v>
          </cell>
          <cell r="CX310">
            <v>0</v>
          </cell>
          <cell r="CY310">
            <v>0</v>
          </cell>
          <cell r="CZ310">
            <v>0</v>
          </cell>
          <cell r="DA310">
            <v>0</v>
          </cell>
          <cell r="DB310">
            <v>0</v>
          </cell>
          <cell r="DC310">
            <v>0</v>
          </cell>
          <cell r="DD310">
            <v>0</v>
          </cell>
          <cell r="DE310">
            <v>0</v>
          </cell>
          <cell r="DF310">
            <v>0</v>
          </cell>
          <cell r="DG310">
            <v>0</v>
          </cell>
          <cell r="DI310">
            <v>0</v>
          </cell>
          <cell r="DJ310">
            <v>0</v>
          </cell>
          <cell r="DK310">
            <v>0</v>
          </cell>
          <cell r="DL310">
            <v>0</v>
          </cell>
          <cell r="DM310">
            <v>0</v>
          </cell>
          <cell r="DN310">
            <v>0</v>
          </cell>
          <cell r="DO310">
            <v>0</v>
          </cell>
          <cell r="DP310">
            <v>0</v>
          </cell>
          <cell r="DQ310">
            <v>0</v>
          </cell>
          <cell r="DR310">
            <v>0</v>
          </cell>
          <cell r="DS310">
            <v>0</v>
          </cell>
          <cell r="DU310" t="str">
            <v>WCC 8RGSW-13-004</v>
          </cell>
          <cell r="DV310">
            <v>0</v>
          </cell>
          <cell r="DW310">
            <v>0</v>
          </cell>
          <cell r="DX310">
            <v>1</v>
          </cell>
          <cell r="DY310">
            <v>45000</v>
          </cell>
          <cell r="DZ310">
            <v>48019.00499999999</v>
          </cell>
          <cell r="EB310">
            <v>48019.00499999999</v>
          </cell>
          <cell r="EC310" t="str">
            <v>Def</v>
          </cell>
          <cell r="ED310" t="str">
            <v>nonDC</v>
          </cell>
        </row>
        <row r="311">
          <cell r="D311" t="str">
            <v>PC2500029</v>
          </cell>
          <cell r="E311" t="str">
            <v>Staff Amenities - exterior painting</v>
          </cell>
          <cell r="F311" t="str">
            <v>Auckland Council</v>
          </cell>
          <cell r="G311" t="str">
            <v>Infrastructure and environmental services</v>
          </cell>
          <cell r="H311" t="str">
            <v>E153150</v>
          </cell>
          <cell r="I311" t="str">
            <v>Waste minimisation and education</v>
          </cell>
          <cell r="J311" t="str">
            <v>Solid waste</v>
          </cell>
          <cell r="K311" t="str">
            <v>Waste and recycling services</v>
          </cell>
          <cell r="L311" t="str">
            <v>Waste collection and disposal</v>
          </cell>
          <cell r="M311" t="str">
            <v>Solid waste</v>
          </cell>
          <cell r="N311" t="str">
            <v>Waste and recycling services</v>
          </cell>
          <cell r="O311" t="str">
            <v>Waste collection and disposal</v>
          </cell>
          <cell r="P311" t="str">
            <v>Solid waste</v>
          </cell>
          <cell r="Q311" t="str">
            <v>Waste and recycling services</v>
          </cell>
          <cell r="R311" t="str">
            <v>Waste collection and disposal</v>
          </cell>
          <cell r="S311" t="str">
            <v>A1611105</v>
          </cell>
          <cell r="T311" t="str">
            <v>A1611105</v>
          </cell>
          <cell r="U311" t="str">
            <v>Waste collection and disposal</v>
          </cell>
          <cell r="V311" t="str">
            <v>L050</v>
          </cell>
          <cell r="W311" t="str">
            <v>Regional</v>
          </cell>
          <cell r="X311" t="str">
            <v>PL40810</v>
          </cell>
          <cell r="Y311" t="str">
            <v>Expense</v>
          </cell>
          <cell r="Z311">
            <v>20140701</v>
          </cell>
          <cell r="AA311">
            <v>20150630</v>
          </cell>
          <cell r="AB311">
            <v>2</v>
          </cell>
          <cell r="AC311" t="str">
            <v>Discrete</v>
          </cell>
          <cell r="AD311">
            <v>0</v>
          </cell>
          <cell r="AE311">
            <v>0</v>
          </cell>
          <cell r="AF311">
            <v>0</v>
          </cell>
          <cell r="AG311">
            <v>1</v>
          </cell>
          <cell r="AH311">
            <v>15</v>
          </cell>
          <cell r="AI311" t="str">
            <v>Solid Waste</v>
          </cell>
          <cell r="AJ311" t="str">
            <v>Buildings (Capex)</v>
          </cell>
          <cell r="AK311">
            <v>25</v>
          </cell>
          <cell r="AM311">
            <v>1</v>
          </cell>
          <cell r="AV311">
            <v>30000</v>
          </cell>
          <cell r="BD311">
            <v>3.1E-2</v>
          </cell>
          <cell r="BE311">
            <v>6.1930000000000041E-2</v>
          </cell>
          <cell r="BF311">
            <v>9.3787900000000146E-2</v>
          </cell>
          <cell r="BG311">
            <v>0.12878911280000027</v>
          </cell>
          <cell r="BH311">
            <v>0.16491036440960039</v>
          </cell>
          <cell r="BI311">
            <v>0.19869276497747879</v>
          </cell>
          <cell r="BJ311">
            <v>0.23225616239684821</v>
          </cell>
          <cell r="BK311">
            <v>0.27045610343115034</v>
          </cell>
          <cell r="BL311">
            <v>0.31238115484437823</v>
          </cell>
          <cell r="BM311">
            <v>0.35568973295424255</v>
          </cell>
          <cell r="BN311">
            <v>0</v>
          </cell>
          <cell r="BO311">
            <v>0</v>
          </cell>
          <cell r="BP311">
            <v>0</v>
          </cell>
          <cell r="BQ311">
            <v>2813.6370000000043</v>
          </cell>
          <cell r="BR311">
            <v>0</v>
          </cell>
          <cell r="BS311">
            <v>0</v>
          </cell>
          <cell r="BT311">
            <v>0</v>
          </cell>
          <cell r="BU311">
            <v>0</v>
          </cell>
          <cell r="BV311">
            <v>0</v>
          </cell>
          <cell r="BW311">
            <v>0</v>
          </cell>
          <cell r="BX311">
            <v>0</v>
          </cell>
          <cell r="BY311">
            <v>0</v>
          </cell>
          <cell r="BZ311">
            <v>0</v>
          </cell>
          <cell r="CA311">
            <v>0</v>
          </cell>
          <cell r="CB311">
            <v>32813.637000000002</v>
          </cell>
          <cell r="CC311">
            <v>0</v>
          </cell>
          <cell r="CD311">
            <v>0</v>
          </cell>
          <cell r="CE311">
            <v>0</v>
          </cell>
          <cell r="CF311">
            <v>0</v>
          </cell>
          <cell r="CG311">
            <v>0</v>
          </cell>
          <cell r="CH311">
            <v>0</v>
          </cell>
          <cell r="CI311">
            <v>0</v>
          </cell>
          <cell r="CK311">
            <v>0</v>
          </cell>
          <cell r="CL311">
            <v>0</v>
          </cell>
          <cell r="CM311">
            <v>0</v>
          </cell>
          <cell r="CN311">
            <v>0</v>
          </cell>
          <cell r="CO311">
            <v>0</v>
          </cell>
          <cell r="CP311">
            <v>0</v>
          </cell>
          <cell r="CQ311">
            <v>0</v>
          </cell>
          <cell r="CR311">
            <v>0</v>
          </cell>
          <cell r="CS311">
            <v>0</v>
          </cell>
          <cell r="CT311">
            <v>0</v>
          </cell>
          <cell r="CU311">
            <v>0</v>
          </cell>
          <cell r="CW311">
            <v>0</v>
          </cell>
          <cell r="CX311">
            <v>0</v>
          </cell>
          <cell r="CY311">
            <v>0</v>
          </cell>
          <cell r="CZ311">
            <v>0</v>
          </cell>
          <cell r="DA311">
            <v>0</v>
          </cell>
          <cell r="DB311">
            <v>0</v>
          </cell>
          <cell r="DC311">
            <v>0</v>
          </cell>
          <cell r="DD311">
            <v>0</v>
          </cell>
          <cell r="DE311">
            <v>0</v>
          </cell>
          <cell r="DF311">
            <v>0</v>
          </cell>
          <cell r="DG311">
            <v>0</v>
          </cell>
          <cell r="DI311">
            <v>0</v>
          </cell>
          <cell r="DJ311">
            <v>0</v>
          </cell>
          <cell r="DK311">
            <v>0</v>
          </cell>
          <cell r="DL311">
            <v>32813.637000000002</v>
          </cell>
          <cell r="DM311">
            <v>0</v>
          </cell>
          <cell r="DN311">
            <v>0</v>
          </cell>
          <cell r="DO311">
            <v>0</v>
          </cell>
          <cell r="DP311">
            <v>0</v>
          </cell>
          <cell r="DQ311">
            <v>0</v>
          </cell>
          <cell r="DR311">
            <v>0</v>
          </cell>
          <cell r="DS311">
            <v>0</v>
          </cell>
          <cell r="DU311" t="str">
            <v>WCC 8RGSW-13-005</v>
          </cell>
          <cell r="DV311">
            <v>0</v>
          </cell>
          <cell r="DW311">
            <v>0</v>
          </cell>
          <cell r="DX311">
            <v>1</v>
          </cell>
          <cell r="DY311">
            <v>30000</v>
          </cell>
          <cell r="DZ311">
            <v>32813.637000000002</v>
          </cell>
          <cell r="EB311">
            <v>32813.637000000002</v>
          </cell>
          <cell r="EC311" t="str">
            <v>Def</v>
          </cell>
          <cell r="ED311" t="str">
            <v>nonDC</v>
          </cell>
        </row>
        <row r="312">
          <cell r="D312" t="str">
            <v>PC2500030</v>
          </cell>
          <cell r="E312" t="str">
            <v>TFS Main Building - clean and paint</v>
          </cell>
          <cell r="F312" t="str">
            <v>Auckland Council</v>
          </cell>
          <cell r="G312" t="str">
            <v>Infrastructure and environmental services</v>
          </cell>
          <cell r="H312" t="str">
            <v>E153150</v>
          </cell>
          <cell r="I312" t="str">
            <v>Waste minimisation and education</v>
          </cell>
          <cell r="J312" t="str">
            <v>Solid waste</v>
          </cell>
          <cell r="K312" t="str">
            <v>Waste and recycling services</v>
          </cell>
          <cell r="L312" t="str">
            <v>Waste collection and disposal</v>
          </cell>
          <cell r="M312" t="str">
            <v>Solid waste</v>
          </cell>
          <cell r="N312" t="str">
            <v>Waste and recycling services</v>
          </cell>
          <cell r="O312" t="str">
            <v>Waste collection and disposal</v>
          </cell>
          <cell r="P312" t="str">
            <v>Solid waste</v>
          </cell>
          <cell r="Q312" t="str">
            <v>Waste and recycling services</v>
          </cell>
          <cell r="R312" t="str">
            <v>Waste collection and disposal</v>
          </cell>
          <cell r="S312" t="str">
            <v>A1611105</v>
          </cell>
          <cell r="T312" t="str">
            <v>A1611105</v>
          </cell>
          <cell r="U312" t="str">
            <v>Waste collection and disposal</v>
          </cell>
          <cell r="V312" t="str">
            <v>L050</v>
          </cell>
          <cell r="W312" t="str">
            <v>Regional</v>
          </cell>
          <cell r="X312" t="str">
            <v>FY12 - Only</v>
          </cell>
          <cell r="Y312" t="str">
            <v>Expense</v>
          </cell>
          <cell r="Z312">
            <v>20110701</v>
          </cell>
          <cell r="AA312">
            <v>20120630</v>
          </cell>
          <cell r="AB312">
            <v>2</v>
          </cell>
          <cell r="AC312" t="str">
            <v>Discrete</v>
          </cell>
          <cell r="AD312">
            <v>0</v>
          </cell>
          <cell r="AE312">
            <v>0</v>
          </cell>
          <cell r="AF312">
            <v>0</v>
          </cell>
          <cell r="AG312">
            <v>1</v>
          </cell>
          <cell r="AH312">
            <v>15</v>
          </cell>
          <cell r="AI312" t="str">
            <v>Solid Waste</v>
          </cell>
          <cell r="AJ312" t="str">
            <v>Buildings (Capex)</v>
          </cell>
          <cell r="AK312">
            <v>25</v>
          </cell>
          <cell r="AP312">
            <v>1</v>
          </cell>
          <cell r="AS312">
            <v>50000</v>
          </cell>
          <cell r="BD312">
            <v>3.1E-2</v>
          </cell>
          <cell r="BE312">
            <v>6.1930000000000041E-2</v>
          </cell>
          <cell r="BF312">
            <v>9.3787900000000146E-2</v>
          </cell>
          <cell r="BG312">
            <v>0.12878911280000027</v>
          </cell>
          <cell r="BH312">
            <v>0.16491036440960039</v>
          </cell>
          <cell r="BI312">
            <v>0.19869276497747879</v>
          </cell>
          <cell r="BJ312">
            <v>0.23225616239684821</v>
          </cell>
          <cell r="BK312">
            <v>0.27045610343115034</v>
          </cell>
          <cell r="BL312">
            <v>0.31238115484437823</v>
          </cell>
          <cell r="BM312">
            <v>0.35568973295424255</v>
          </cell>
          <cell r="BN312">
            <v>0</v>
          </cell>
          <cell r="BO312">
            <v>0</v>
          </cell>
          <cell r="BP312">
            <v>0</v>
          </cell>
          <cell r="BQ312">
            <v>0</v>
          </cell>
          <cell r="BR312">
            <v>0</v>
          </cell>
          <cell r="BS312">
            <v>0</v>
          </cell>
          <cell r="BT312">
            <v>0</v>
          </cell>
          <cell r="BU312">
            <v>0</v>
          </cell>
          <cell r="BV312">
            <v>0</v>
          </cell>
          <cell r="BW312">
            <v>0</v>
          </cell>
          <cell r="BX312">
            <v>0</v>
          </cell>
          <cell r="BY312">
            <v>50000</v>
          </cell>
          <cell r="BZ312">
            <v>0</v>
          </cell>
          <cell r="CA312">
            <v>0</v>
          </cell>
          <cell r="CB312">
            <v>0</v>
          </cell>
          <cell r="CC312">
            <v>0</v>
          </cell>
          <cell r="CD312">
            <v>0</v>
          </cell>
          <cell r="CE312">
            <v>0</v>
          </cell>
          <cell r="CF312">
            <v>0</v>
          </cell>
          <cell r="CG312">
            <v>0</v>
          </cell>
          <cell r="CH312">
            <v>0</v>
          </cell>
          <cell r="CI312">
            <v>0</v>
          </cell>
          <cell r="CK312">
            <v>0</v>
          </cell>
          <cell r="CL312">
            <v>0</v>
          </cell>
          <cell r="CM312">
            <v>0</v>
          </cell>
          <cell r="CN312">
            <v>0</v>
          </cell>
          <cell r="CO312">
            <v>0</v>
          </cell>
          <cell r="CP312">
            <v>0</v>
          </cell>
          <cell r="CQ312">
            <v>0</v>
          </cell>
          <cell r="CR312">
            <v>0</v>
          </cell>
          <cell r="CS312">
            <v>0</v>
          </cell>
          <cell r="CT312">
            <v>0</v>
          </cell>
          <cell r="CU312">
            <v>0</v>
          </cell>
          <cell r="CW312">
            <v>0</v>
          </cell>
          <cell r="CX312">
            <v>0</v>
          </cell>
          <cell r="CY312">
            <v>0</v>
          </cell>
          <cell r="CZ312">
            <v>0</v>
          </cell>
          <cell r="DA312">
            <v>0</v>
          </cell>
          <cell r="DB312">
            <v>0</v>
          </cell>
          <cell r="DC312">
            <v>0</v>
          </cell>
          <cell r="DD312">
            <v>0</v>
          </cell>
          <cell r="DE312">
            <v>0</v>
          </cell>
          <cell r="DF312">
            <v>0</v>
          </cell>
          <cell r="DG312">
            <v>0</v>
          </cell>
          <cell r="DI312">
            <v>50000</v>
          </cell>
          <cell r="DJ312">
            <v>0</v>
          </cell>
          <cell r="DK312">
            <v>0</v>
          </cell>
          <cell r="DL312">
            <v>0</v>
          </cell>
          <cell r="DM312">
            <v>0</v>
          </cell>
          <cell r="DN312">
            <v>0</v>
          </cell>
          <cell r="DO312">
            <v>0</v>
          </cell>
          <cell r="DP312">
            <v>0</v>
          </cell>
          <cell r="DQ312">
            <v>0</v>
          </cell>
          <cell r="DR312">
            <v>0</v>
          </cell>
          <cell r="DS312">
            <v>0</v>
          </cell>
          <cell r="DU312" t="str">
            <v>WCC 8RGSW-10-006</v>
          </cell>
          <cell r="DV312">
            <v>0</v>
          </cell>
          <cell r="DW312">
            <v>0</v>
          </cell>
          <cell r="DX312">
            <v>1</v>
          </cell>
          <cell r="DY312">
            <v>0</v>
          </cell>
          <cell r="DZ312">
            <v>0</v>
          </cell>
          <cell r="EB312">
            <v>0</v>
          </cell>
          <cell r="EC312" t="str">
            <v>Def</v>
          </cell>
          <cell r="ED312" t="str">
            <v>nonDC</v>
          </cell>
        </row>
        <row r="313">
          <cell r="D313" t="str">
            <v>PC2500031</v>
          </cell>
          <cell r="E313" t="str">
            <v>Tipping Floor - refurbish load out dock</v>
          </cell>
          <cell r="F313" t="str">
            <v>Auckland Council</v>
          </cell>
          <cell r="G313" t="str">
            <v>Infrastructure and environmental services</v>
          </cell>
          <cell r="H313" t="str">
            <v>E153150</v>
          </cell>
          <cell r="I313" t="str">
            <v>Waste minimisation and education</v>
          </cell>
          <cell r="J313" t="str">
            <v>Solid waste</v>
          </cell>
          <cell r="K313" t="str">
            <v>Waste and recycling services</v>
          </cell>
          <cell r="L313" t="str">
            <v>Waste collection and disposal</v>
          </cell>
          <cell r="M313" t="str">
            <v>Solid waste</v>
          </cell>
          <cell r="N313" t="str">
            <v>Waste and recycling services</v>
          </cell>
          <cell r="O313" t="str">
            <v>Waste collection and disposal</v>
          </cell>
          <cell r="P313" t="str">
            <v>Solid waste</v>
          </cell>
          <cell r="Q313" t="str">
            <v>Waste and recycling services</v>
          </cell>
          <cell r="R313" t="str">
            <v>Waste collection and disposal</v>
          </cell>
          <cell r="S313" t="str">
            <v>A1611105</v>
          </cell>
          <cell r="T313" t="str">
            <v>A1611105</v>
          </cell>
          <cell r="U313" t="str">
            <v>Waste collection and disposal</v>
          </cell>
          <cell r="V313" t="str">
            <v>L050</v>
          </cell>
          <cell r="W313" t="str">
            <v>Regional</v>
          </cell>
          <cell r="X313" t="str">
            <v>PL40810</v>
          </cell>
          <cell r="Y313" t="str">
            <v>Expense</v>
          </cell>
          <cell r="Z313">
            <v>20120701</v>
          </cell>
          <cell r="AA313">
            <v>20130630</v>
          </cell>
          <cell r="AB313">
            <v>2</v>
          </cell>
          <cell r="AC313" t="str">
            <v>Discrete</v>
          </cell>
          <cell r="AD313">
            <v>0</v>
          </cell>
          <cell r="AE313">
            <v>0</v>
          </cell>
          <cell r="AF313">
            <v>0</v>
          </cell>
          <cell r="AG313">
            <v>1</v>
          </cell>
          <cell r="AH313">
            <v>15</v>
          </cell>
          <cell r="AI313" t="str">
            <v>Solid Waste</v>
          </cell>
          <cell r="AJ313" t="str">
            <v>Structures</v>
          </cell>
          <cell r="AK313">
            <v>15</v>
          </cell>
          <cell r="AM313">
            <v>1</v>
          </cell>
          <cell r="AT313">
            <v>65000</v>
          </cell>
          <cell r="BD313">
            <v>3.1E-2</v>
          </cell>
          <cell r="BE313">
            <v>6.1930000000000041E-2</v>
          </cell>
          <cell r="BF313">
            <v>9.3787900000000146E-2</v>
          </cell>
          <cell r="BG313">
            <v>0.12878911280000027</v>
          </cell>
          <cell r="BH313">
            <v>0.16491036440960039</v>
          </cell>
          <cell r="BI313">
            <v>0.19869276497747879</v>
          </cell>
          <cell r="BJ313">
            <v>0.23225616239684821</v>
          </cell>
          <cell r="BK313">
            <v>0.27045610343115034</v>
          </cell>
          <cell r="BL313">
            <v>0.31238115484437823</v>
          </cell>
          <cell r="BM313">
            <v>0.35568973295424255</v>
          </cell>
          <cell r="BN313">
            <v>0</v>
          </cell>
          <cell r="BO313">
            <v>2015</v>
          </cell>
          <cell r="BP313">
            <v>0</v>
          </cell>
          <cell r="BQ313">
            <v>0</v>
          </cell>
          <cell r="BR313">
            <v>0</v>
          </cell>
          <cell r="BS313">
            <v>0</v>
          </cell>
          <cell r="BT313">
            <v>0</v>
          </cell>
          <cell r="BU313">
            <v>0</v>
          </cell>
          <cell r="BV313">
            <v>0</v>
          </cell>
          <cell r="BW313">
            <v>0</v>
          </cell>
          <cell r="BX313">
            <v>0</v>
          </cell>
          <cell r="BY313">
            <v>0</v>
          </cell>
          <cell r="BZ313">
            <v>67015</v>
          </cell>
          <cell r="CA313">
            <v>0</v>
          </cell>
          <cell r="CB313">
            <v>0</v>
          </cell>
          <cell r="CC313">
            <v>0</v>
          </cell>
          <cell r="CD313">
            <v>0</v>
          </cell>
          <cell r="CE313">
            <v>0</v>
          </cell>
          <cell r="CF313">
            <v>0</v>
          </cell>
          <cell r="CG313">
            <v>0</v>
          </cell>
          <cell r="CH313">
            <v>0</v>
          </cell>
          <cell r="CI313">
            <v>0</v>
          </cell>
          <cell r="CK313">
            <v>0</v>
          </cell>
          <cell r="CL313">
            <v>0</v>
          </cell>
          <cell r="CM313">
            <v>0</v>
          </cell>
          <cell r="CN313">
            <v>0</v>
          </cell>
          <cell r="CO313">
            <v>0</v>
          </cell>
          <cell r="CP313">
            <v>0</v>
          </cell>
          <cell r="CQ313">
            <v>0</v>
          </cell>
          <cell r="CR313">
            <v>0</v>
          </cell>
          <cell r="CS313">
            <v>0</v>
          </cell>
          <cell r="CT313">
            <v>0</v>
          </cell>
          <cell r="CU313">
            <v>0</v>
          </cell>
          <cell r="CW313">
            <v>0</v>
          </cell>
          <cell r="CX313">
            <v>0</v>
          </cell>
          <cell r="CY313">
            <v>0</v>
          </cell>
          <cell r="CZ313">
            <v>0</v>
          </cell>
          <cell r="DA313">
            <v>0</v>
          </cell>
          <cell r="DB313">
            <v>0</v>
          </cell>
          <cell r="DC313">
            <v>0</v>
          </cell>
          <cell r="DD313">
            <v>0</v>
          </cell>
          <cell r="DE313">
            <v>0</v>
          </cell>
          <cell r="DF313">
            <v>0</v>
          </cell>
          <cell r="DG313">
            <v>0</v>
          </cell>
          <cell r="DI313">
            <v>0</v>
          </cell>
          <cell r="DJ313">
            <v>67015</v>
          </cell>
          <cell r="DK313">
            <v>0</v>
          </cell>
          <cell r="DL313">
            <v>0</v>
          </cell>
          <cell r="DM313">
            <v>0</v>
          </cell>
          <cell r="DN313">
            <v>0</v>
          </cell>
          <cell r="DO313">
            <v>0</v>
          </cell>
          <cell r="DP313">
            <v>0</v>
          </cell>
          <cell r="DQ313">
            <v>0</v>
          </cell>
          <cell r="DR313">
            <v>0</v>
          </cell>
          <cell r="DS313">
            <v>0</v>
          </cell>
          <cell r="DU313" t="str">
            <v>WCC 8RGSW-11-006</v>
          </cell>
          <cell r="DV313">
            <v>0</v>
          </cell>
          <cell r="DW313">
            <v>0</v>
          </cell>
          <cell r="DX313">
            <v>1</v>
          </cell>
          <cell r="DY313">
            <v>65000</v>
          </cell>
          <cell r="DZ313">
            <v>67015</v>
          </cell>
          <cell r="EB313">
            <v>67015</v>
          </cell>
          <cell r="EC313" t="str">
            <v>Def</v>
          </cell>
          <cell r="ED313" t="str">
            <v>nonDC</v>
          </cell>
        </row>
        <row r="314">
          <cell r="D314" t="str">
            <v>PC2500032</v>
          </cell>
          <cell r="E314" t="str">
            <v>Waiuku Transfer Station Renewals</v>
          </cell>
          <cell r="F314" t="str">
            <v>Auckland Council</v>
          </cell>
          <cell r="G314" t="str">
            <v>Infrastructure and environmental services</v>
          </cell>
          <cell r="H314" t="str">
            <v>E153120</v>
          </cell>
          <cell r="I314" t="str">
            <v>Operations and service contracts area south and inorganic</v>
          </cell>
          <cell r="J314" t="str">
            <v>Solid waste</v>
          </cell>
          <cell r="K314" t="str">
            <v>Waste and recycling services</v>
          </cell>
          <cell r="L314" t="str">
            <v>Waste collection and disposal</v>
          </cell>
          <cell r="M314" t="str">
            <v>Solid waste</v>
          </cell>
          <cell r="N314" t="str">
            <v>Waste and recycling services</v>
          </cell>
          <cell r="O314" t="str">
            <v>Waste collection and disposal</v>
          </cell>
          <cell r="P314" t="str">
            <v>Solid waste</v>
          </cell>
          <cell r="Q314" t="str">
            <v>Waste and recycling services</v>
          </cell>
          <cell r="R314" t="str">
            <v>Waste collection and disposal</v>
          </cell>
          <cell r="S314" t="str">
            <v>A1611105</v>
          </cell>
          <cell r="T314" t="str">
            <v>A1611105</v>
          </cell>
          <cell r="U314" t="str">
            <v>Waste collection and disposal</v>
          </cell>
          <cell r="V314" t="str">
            <v>L050</v>
          </cell>
          <cell r="W314" t="str">
            <v>Regional</v>
          </cell>
          <cell r="X314" t="str">
            <v>FY12 - Only</v>
          </cell>
          <cell r="Y314" t="str">
            <v>Expense</v>
          </cell>
          <cell r="Z314">
            <v>20110701</v>
          </cell>
          <cell r="AA314">
            <v>20120630</v>
          </cell>
          <cell r="AB314">
            <v>2</v>
          </cell>
          <cell r="AC314" t="str">
            <v>Discrete</v>
          </cell>
          <cell r="AD314">
            <v>0</v>
          </cell>
          <cell r="AE314">
            <v>0</v>
          </cell>
          <cell r="AF314">
            <v>0</v>
          </cell>
          <cell r="AG314">
            <v>1</v>
          </cell>
          <cell r="AH314">
            <v>15</v>
          </cell>
          <cell r="AI314" t="str">
            <v>Solid Waste</v>
          </cell>
          <cell r="AJ314" t="str">
            <v>Structures</v>
          </cell>
          <cell r="AK314">
            <v>40</v>
          </cell>
          <cell r="AQ314">
            <v>1</v>
          </cell>
          <cell r="AS314">
            <v>30000</v>
          </cell>
          <cell r="BD314">
            <v>3.1E-2</v>
          </cell>
          <cell r="BE314">
            <v>6.1930000000000041E-2</v>
          </cell>
          <cell r="BF314">
            <v>9.3787900000000146E-2</v>
          </cell>
          <cell r="BG314">
            <v>0.12878911280000027</v>
          </cell>
          <cell r="BH314">
            <v>0.16491036440960039</v>
          </cell>
          <cell r="BI314">
            <v>0.19869276497747879</v>
          </cell>
          <cell r="BJ314">
            <v>0.23225616239684821</v>
          </cell>
          <cell r="BK314">
            <v>0.27045610343115034</v>
          </cell>
          <cell r="BL314">
            <v>0.31238115484437823</v>
          </cell>
          <cell r="BM314">
            <v>0.35568973295424255</v>
          </cell>
          <cell r="BN314">
            <v>0</v>
          </cell>
          <cell r="BO314">
            <v>0</v>
          </cell>
          <cell r="BP314">
            <v>0</v>
          </cell>
          <cell r="BQ314">
            <v>0</v>
          </cell>
          <cell r="BR314">
            <v>0</v>
          </cell>
          <cell r="BS314">
            <v>0</v>
          </cell>
          <cell r="BT314">
            <v>0</v>
          </cell>
          <cell r="BU314">
            <v>0</v>
          </cell>
          <cell r="BV314">
            <v>0</v>
          </cell>
          <cell r="BW314">
            <v>0</v>
          </cell>
          <cell r="BX314">
            <v>0</v>
          </cell>
          <cell r="BY314">
            <v>30000</v>
          </cell>
          <cell r="BZ314">
            <v>0</v>
          </cell>
          <cell r="CA314">
            <v>0</v>
          </cell>
          <cell r="CB314">
            <v>0</v>
          </cell>
          <cell r="CC314">
            <v>0</v>
          </cell>
          <cell r="CD314">
            <v>0</v>
          </cell>
          <cell r="CE314">
            <v>0</v>
          </cell>
          <cell r="CF314">
            <v>0</v>
          </cell>
          <cell r="CG314">
            <v>0</v>
          </cell>
          <cell r="CH314">
            <v>0</v>
          </cell>
          <cell r="CI314">
            <v>0</v>
          </cell>
          <cell r="CK314">
            <v>0</v>
          </cell>
          <cell r="CL314">
            <v>0</v>
          </cell>
          <cell r="CM314">
            <v>0</v>
          </cell>
          <cell r="CN314">
            <v>0</v>
          </cell>
          <cell r="CO314">
            <v>0</v>
          </cell>
          <cell r="CP314">
            <v>0</v>
          </cell>
          <cell r="CQ314">
            <v>0</v>
          </cell>
          <cell r="CR314">
            <v>0</v>
          </cell>
          <cell r="CS314">
            <v>0</v>
          </cell>
          <cell r="CT314">
            <v>0</v>
          </cell>
          <cell r="CU314">
            <v>0</v>
          </cell>
          <cell r="CW314">
            <v>0</v>
          </cell>
          <cell r="CX314">
            <v>0</v>
          </cell>
          <cell r="CY314">
            <v>0</v>
          </cell>
          <cell r="CZ314">
            <v>0</v>
          </cell>
          <cell r="DA314">
            <v>0</v>
          </cell>
          <cell r="DB314">
            <v>0</v>
          </cell>
          <cell r="DC314">
            <v>0</v>
          </cell>
          <cell r="DD314">
            <v>0</v>
          </cell>
          <cell r="DE314">
            <v>0</v>
          </cell>
          <cell r="DF314">
            <v>0</v>
          </cell>
          <cell r="DG314">
            <v>0</v>
          </cell>
          <cell r="DI314">
            <v>30000</v>
          </cell>
          <cell r="DJ314">
            <v>0</v>
          </cell>
          <cell r="DK314">
            <v>0</v>
          </cell>
          <cell r="DL314">
            <v>0</v>
          </cell>
          <cell r="DM314">
            <v>0</v>
          </cell>
          <cell r="DN314">
            <v>0</v>
          </cell>
          <cell r="DO314">
            <v>0</v>
          </cell>
          <cell r="DP314">
            <v>0</v>
          </cell>
          <cell r="DQ314">
            <v>0</v>
          </cell>
          <cell r="DR314">
            <v>0</v>
          </cell>
          <cell r="DS314">
            <v>0</v>
          </cell>
          <cell r="DU314" t="str">
            <v>FDC SWA011 001</v>
          </cell>
          <cell r="DV314">
            <v>0</v>
          </cell>
          <cell r="DW314">
            <v>0</v>
          </cell>
          <cell r="DX314">
            <v>1</v>
          </cell>
          <cell r="DY314">
            <v>0</v>
          </cell>
          <cell r="DZ314">
            <v>0</v>
          </cell>
          <cell r="EB314">
            <v>0</v>
          </cell>
          <cell r="EC314" t="str">
            <v>Def</v>
          </cell>
          <cell r="ED314" t="str">
            <v>nonDC</v>
          </cell>
        </row>
        <row r="315">
          <cell r="D315" t="str">
            <v>PC2510000</v>
          </cell>
          <cell r="E315" t="str">
            <v>LTCCP - procure - mobile recycling bins</v>
          </cell>
          <cell r="F315" t="str">
            <v>Auckland Council</v>
          </cell>
          <cell r="G315" t="str">
            <v>Infrastructure and environmental services</v>
          </cell>
          <cell r="H315" t="str">
            <v>E153105</v>
          </cell>
          <cell r="I315" t="str">
            <v>Operations and service contracts area north and central</v>
          </cell>
          <cell r="J315" t="str">
            <v>Solid waste</v>
          </cell>
          <cell r="K315" t="str">
            <v>Waste and recycling services</v>
          </cell>
          <cell r="L315" t="str">
            <v>Recycling</v>
          </cell>
          <cell r="M315" t="str">
            <v>Solid waste</v>
          </cell>
          <cell r="N315" t="str">
            <v>Waste and recycling services</v>
          </cell>
          <cell r="O315" t="str">
            <v>Recycling</v>
          </cell>
          <cell r="P315" t="str">
            <v>Solid waste</v>
          </cell>
          <cell r="Q315" t="str">
            <v>Waste and recycling services</v>
          </cell>
          <cell r="R315" t="str">
            <v>Recycling</v>
          </cell>
          <cell r="S315" t="str">
            <v>A1621105</v>
          </cell>
          <cell r="T315" t="str">
            <v>A1621105</v>
          </cell>
          <cell r="U315" t="str">
            <v>Recycling</v>
          </cell>
          <cell r="V315" t="str">
            <v>L050</v>
          </cell>
          <cell r="W315" t="str">
            <v>Regional</v>
          </cell>
          <cell r="X315" t="str">
            <v>FY12 - Only</v>
          </cell>
          <cell r="Y315" t="str">
            <v>Expense</v>
          </cell>
          <cell r="Z315">
            <v>20110701</v>
          </cell>
          <cell r="AA315">
            <v>20120630</v>
          </cell>
          <cell r="AB315">
            <v>2</v>
          </cell>
          <cell r="AC315" t="str">
            <v>Discrete</v>
          </cell>
          <cell r="AD315">
            <v>0</v>
          </cell>
          <cell r="AE315">
            <v>0</v>
          </cell>
          <cell r="AF315">
            <v>0</v>
          </cell>
          <cell r="AG315">
            <v>1</v>
          </cell>
          <cell r="AH315">
            <v>15</v>
          </cell>
          <cell r="AI315" t="str">
            <v>Solid Waste</v>
          </cell>
          <cell r="AJ315" t="str">
            <v>Plant and equipment (Capex)</v>
          </cell>
          <cell r="AK315">
            <v>10</v>
          </cell>
          <cell r="AN315">
            <v>1</v>
          </cell>
          <cell r="AS315">
            <v>484879</v>
          </cell>
          <cell r="BD315">
            <v>3.3000000000000002E-2</v>
          </cell>
          <cell r="BE315">
            <v>6.7088999999999732E-2</v>
          </cell>
          <cell r="BF315">
            <v>0.10230293699999971</v>
          </cell>
          <cell r="BG315">
            <v>0.14088353979499968</v>
          </cell>
          <cell r="BH315">
            <v>0.18195534722761963</v>
          </cell>
          <cell r="BI315">
            <v>0.21859596299167583</v>
          </cell>
          <cell r="BJ315">
            <v>0.25637243784441766</v>
          </cell>
          <cell r="BK315">
            <v>0.29783272829328333</v>
          </cell>
          <cell r="BL315">
            <v>0.3445547065118415</v>
          </cell>
          <cell r="BM315">
            <v>0.39295867594626777</v>
          </cell>
          <cell r="BN315">
            <v>0</v>
          </cell>
          <cell r="BO315">
            <v>0</v>
          </cell>
          <cell r="BP315">
            <v>0</v>
          </cell>
          <cell r="BQ315">
            <v>0</v>
          </cell>
          <cell r="BR315">
            <v>0</v>
          </cell>
          <cell r="BS315">
            <v>0</v>
          </cell>
          <cell r="BT315">
            <v>0</v>
          </cell>
          <cell r="BU315">
            <v>0</v>
          </cell>
          <cell r="BV315">
            <v>0</v>
          </cell>
          <cell r="BW315">
            <v>0</v>
          </cell>
          <cell r="BX315">
            <v>0</v>
          </cell>
          <cell r="BY315">
            <v>484879</v>
          </cell>
          <cell r="BZ315">
            <v>0</v>
          </cell>
          <cell r="CA315">
            <v>0</v>
          </cell>
          <cell r="CB315">
            <v>0</v>
          </cell>
          <cell r="CC315">
            <v>0</v>
          </cell>
          <cell r="CD315">
            <v>0</v>
          </cell>
          <cell r="CE315">
            <v>0</v>
          </cell>
          <cell r="CF315">
            <v>0</v>
          </cell>
          <cell r="CG315">
            <v>0</v>
          </cell>
          <cell r="CH315">
            <v>0</v>
          </cell>
          <cell r="CI315">
            <v>0</v>
          </cell>
          <cell r="CK315">
            <v>0</v>
          </cell>
          <cell r="CL315">
            <v>0</v>
          </cell>
          <cell r="CM315">
            <v>0</v>
          </cell>
          <cell r="CN315">
            <v>0</v>
          </cell>
          <cell r="CO315">
            <v>0</v>
          </cell>
          <cell r="CP315">
            <v>0</v>
          </cell>
          <cell r="CQ315">
            <v>0</v>
          </cell>
          <cell r="CR315">
            <v>0</v>
          </cell>
          <cell r="CS315">
            <v>0</v>
          </cell>
          <cell r="CT315">
            <v>0</v>
          </cell>
          <cell r="CU315">
            <v>0</v>
          </cell>
          <cell r="CW315">
            <v>0</v>
          </cell>
          <cell r="CX315">
            <v>0</v>
          </cell>
          <cell r="CY315">
            <v>0</v>
          </cell>
          <cell r="CZ315">
            <v>0</v>
          </cell>
          <cell r="DA315">
            <v>0</v>
          </cell>
          <cell r="DB315">
            <v>0</v>
          </cell>
          <cell r="DC315">
            <v>0</v>
          </cell>
          <cell r="DD315">
            <v>0</v>
          </cell>
          <cell r="DE315">
            <v>0</v>
          </cell>
          <cell r="DF315">
            <v>0</v>
          </cell>
          <cell r="DG315">
            <v>0</v>
          </cell>
          <cell r="DI315">
            <v>484879</v>
          </cell>
          <cell r="DJ315">
            <v>0</v>
          </cell>
          <cell r="DK315">
            <v>0</v>
          </cell>
          <cell r="DL315">
            <v>0</v>
          </cell>
          <cell r="DM315">
            <v>0</v>
          </cell>
          <cell r="DN315">
            <v>0</v>
          </cell>
          <cell r="DO315">
            <v>0</v>
          </cell>
          <cell r="DP315">
            <v>0</v>
          </cell>
          <cell r="DQ315">
            <v>0</v>
          </cell>
          <cell r="DR315">
            <v>0</v>
          </cell>
          <cell r="DS315">
            <v>0</v>
          </cell>
          <cell r="DU315" t="str">
            <v>ACC 742/073004</v>
          </cell>
          <cell r="DV315">
            <v>0</v>
          </cell>
          <cell r="DW315">
            <v>0</v>
          </cell>
          <cell r="DX315">
            <v>1</v>
          </cell>
          <cell r="DY315">
            <v>0</v>
          </cell>
          <cell r="DZ315">
            <v>0</v>
          </cell>
          <cell r="EB315">
            <v>0</v>
          </cell>
          <cell r="EC315" t="str">
            <v>Def</v>
          </cell>
          <cell r="ED315" t="str">
            <v>nonDC</v>
          </cell>
        </row>
        <row r="316">
          <cell r="D316" t="str">
            <v>PC2510001</v>
          </cell>
          <cell r="E316" t="str">
            <v>Kerbside recycling bins - new</v>
          </cell>
          <cell r="F316" t="str">
            <v>Auckland Council</v>
          </cell>
          <cell r="G316" t="str">
            <v>Infrastructure and environmental services</v>
          </cell>
          <cell r="H316" t="str">
            <v>E153105</v>
          </cell>
          <cell r="I316" t="str">
            <v>Operations and service contracts area north and central</v>
          </cell>
          <cell r="J316" t="str">
            <v>Solid waste</v>
          </cell>
          <cell r="K316" t="str">
            <v>Waste and recycling services</v>
          </cell>
          <cell r="L316" t="str">
            <v>Recycling</v>
          </cell>
          <cell r="M316" t="str">
            <v>Solid waste</v>
          </cell>
          <cell r="N316" t="str">
            <v>Waste and recycling services</v>
          </cell>
          <cell r="O316" t="str">
            <v>Recycling</v>
          </cell>
          <cell r="P316" t="str">
            <v>Solid waste</v>
          </cell>
          <cell r="Q316" t="str">
            <v>Waste and recycling services</v>
          </cell>
          <cell r="R316" t="str">
            <v>Recycling</v>
          </cell>
          <cell r="S316" t="str">
            <v>A1621105</v>
          </cell>
          <cell r="T316" t="str">
            <v>A1621105</v>
          </cell>
          <cell r="U316" t="str">
            <v>Recycling</v>
          </cell>
          <cell r="V316" t="str">
            <v>L050</v>
          </cell>
          <cell r="W316" t="str">
            <v>Regional</v>
          </cell>
          <cell r="X316" t="str">
            <v>PL43780</v>
          </cell>
          <cell r="Y316" t="str">
            <v>Expense</v>
          </cell>
          <cell r="Z316">
            <v>20090701</v>
          </cell>
          <cell r="AA316">
            <v>20220630</v>
          </cell>
          <cell r="AB316">
            <v>1</v>
          </cell>
          <cell r="AC316" t="str">
            <v>Programme</v>
          </cell>
          <cell r="AD316">
            <v>1</v>
          </cell>
          <cell r="AE316">
            <v>0</v>
          </cell>
          <cell r="AF316">
            <v>0</v>
          </cell>
          <cell r="AG316">
            <v>0</v>
          </cell>
          <cell r="AH316">
            <v>15</v>
          </cell>
          <cell r="AI316" t="str">
            <v>Solid Waste</v>
          </cell>
          <cell r="AJ316" t="str">
            <v>Plant and equipment (Capex)</v>
          </cell>
          <cell r="AK316">
            <v>10</v>
          </cell>
          <cell r="AM316">
            <v>1</v>
          </cell>
          <cell r="AS316">
            <v>229857</v>
          </cell>
          <cell r="AT316">
            <v>202571</v>
          </cell>
          <cell r="AU316">
            <v>210678</v>
          </cell>
          <cell r="AV316">
            <v>219679</v>
          </cell>
          <cell r="AW316">
            <v>228838</v>
          </cell>
          <cell r="AX316">
            <v>238366</v>
          </cell>
          <cell r="AY316">
            <v>248088</v>
          </cell>
          <cell r="AZ316">
            <v>257968</v>
          </cell>
          <cell r="BA316">
            <v>135000</v>
          </cell>
          <cell r="BB316">
            <v>135000</v>
          </cell>
          <cell r="BC316">
            <v>135000</v>
          </cell>
          <cell r="BD316">
            <v>3.3000000000000002E-2</v>
          </cell>
          <cell r="BE316">
            <v>6.7088999999999732E-2</v>
          </cell>
          <cell r="BF316">
            <v>0.10230293699999971</v>
          </cell>
          <cell r="BG316">
            <v>0.14088353979499968</v>
          </cell>
          <cell r="BH316">
            <v>0.18195534722761963</v>
          </cell>
          <cell r="BI316">
            <v>0.21859596299167583</v>
          </cell>
          <cell r="BJ316">
            <v>0.25637243784441766</v>
          </cell>
          <cell r="BK316">
            <v>0.29783272829328333</v>
          </cell>
          <cell r="BL316">
            <v>0.3445547065118415</v>
          </cell>
          <cell r="BM316">
            <v>0.39295867594626777</v>
          </cell>
          <cell r="BN316">
            <v>0</v>
          </cell>
          <cell r="BO316">
            <v>6684.8430000000008</v>
          </cell>
          <cell r="BP316">
            <v>14134.176341999944</v>
          </cell>
          <cell r="BQ316">
            <v>22473.806897222934</v>
          </cell>
          <cell r="BR316">
            <v>32239.507479608135</v>
          </cell>
          <cell r="BS316">
            <v>43371.968297258783</v>
          </cell>
          <cell r="BT316">
            <v>54231.035266678875</v>
          </cell>
          <cell r="BU316">
            <v>66135.885045848729</v>
          </cell>
          <cell r="BV316">
            <v>40207.418319593249</v>
          </cell>
          <cell r="BW316">
            <v>46514.885379098603</v>
          </cell>
          <cell r="BX316">
            <v>53049.42125274615</v>
          </cell>
          <cell r="BY316">
            <v>229857</v>
          </cell>
          <cell r="BZ316">
            <v>209255.84299999999</v>
          </cell>
          <cell r="CA316">
            <v>224812.17634199993</v>
          </cell>
          <cell r="CB316">
            <v>242152.80689722294</v>
          </cell>
          <cell r="CC316">
            <v>261077.50747960815</v>
          </cell>
          <cell r="CD316">
            <v>281737.96829725878</v>
          </cell>
          <cell r="CE316">
            <v>302319.0352666789</v>
          </cell>
          <cell r="CF316">
            <v>324103.88504584873</v>
          </cell>
          <cell r="CG316">
            <v>175207.41831959324</v>
          </cell>
          <cell r="CH316">
            <v>181514.88537909859</v>
          </cell>
          <cell r="CI316">
            <v>188049.42125274613</v>
          </cell>
          <cell r="CK316">
            <v>229857</v>
          </cell>
          <cell r="CL316">
            <v>209255.84299999999</v>
          </cell>
          <cell r="CM316">
            <v>224812.17634199993</v>
          </cell>
          <cell r="CN316">
            <v>242152.80689722294</v>
          </cell>
          <cell r="CO316">
            <v>261077.50747960815</v>
          </cell>
          <cell r="CP316">
            <v>281737.96829725878</v>
          </cell>
          <cell r="CQ316">
            <v>302319.0352666789</v>
          </cell>
          <cell r="CR316">
            <v>324103.88504584873</v>
          </cell>
          <cell r="CS316">
            <v>175207.41831959324</v>
          </cell>
          <cell r="CT316">
            <v>181514.88537909859</v>
          </cell>
          <cell r="CU316">
            <v>188049.42125274613</v>
          </cell>
          <cell r="CW316">
            <v>0</v>
          </cell>
          <cell r="CX316">
            <v>0</v>
          </cell>
          <cell r="CY316">
            <v>0</v>
          </cell>
          <cell r="CZ316">
            <v>0</v>
          </cell>
          <cell r="DA316">
            <v>0</v>
          </cell>
          <cell r="DB316">
            <v>0</v>
          </cell>
          <cell r="DC316">
            <v>0</v>
          </cell>
          <cell r="DD316">
            <v>0</v>
          </cell>
          <cell r="DE316">
            <v>0</v>
          </cell>
          <cell r="DF316">
            <v>0</v>
          </cell>
          <cell r="DG316">
            <v>0</v>
          </cell>
          <cell r="DI316">
            <v>0</v>
          </cell>
          <cell r="DJ316">
            <v>0</v>
          </cell>
          <cell r="DK316">
            <v>0</v>
          </cell>
          <cell r="DL316">
            <v>0</v>
          </cell>
          <cell r="DM316">
            <v>0</v>
          </cell>
          <cell r="DN316">
            <v>0</v>
          </cell>
          <cell r="DO316">
            <v>0</v>
          </cell>
          <cell r="DP316">
            <v>0</v>
          </cell>
          <cell r="DQ316">
            <v>0</v>
          </cell>
          <cell r="DR316">
            <v>0</v>
          </cell>
          <cell r="DS316">
            <v>0</v>
          </cell>
          <cell r="DU316" t="str">
            <v>RDC 41105-1</v>
          </cell>
          <cell r="DV316">
            <v>0</v>
          </cell>
          <cell r="DW316">
            <v>0</v>
          </cell>
          <cell r="DX316">
            <v>1</v>
          </cell>
          <cell r="DY316">
            <v>2011188</v>
          </cell>
          <cell r="DZ316">
            <v>2390230.9472800558</v>
          </cell>
          <cell r="EB316">
            <v>2390230.9472800558</v>
          </cell>
          <cell r="EC316" t="str">
            <v>Def</v>
          </cell>
          <cell r="ED316" t="str">
            <v>nonDC</v>
          </cell>
        </row>
        <row r="317">
          <cell r="D317" t="str">
            <v>PC2510002</v>
          </cell>
          <cell r="E317" t="str">
            <v>Kerbside recycling bins - replacement</v>
          </cell>
          <cell r="F317" t="str">
            <v>Auckland Council</v>
          </cell>
          <cell r="G317" t="str">
            <v>Infrastructure and environmental services</v>
          </cell>
          <cell r="H317" t="str">
            <v>E153105</v>
          </cell>
          <cell r="I317" t="str">
            <v>Operations and service contracts area north and central</v>
          </cell>
          <cell r="J317" t="str">
            <v>Solid waste</v>
          </cell>
          <cell r="K317" t="str">
            <v>Waste and recycling services</v>
          </cell>
          <cell r="L317" t="str">
            <v>Recycling</v>
          </cell>
          <cell r="M317" t="str">
            <v>Solid waste</v>
          </cell>
          <cell r="N317" t="str">
            <v>Waste and recycling services</v>
          </cell>
          <cell r="O317" t="str">
            <v>Recycling</v>
          </cell>
          <cell r="P317" t="str">
            <v>Solid waste</v>
          </cell>
          <cell r="Q317" t="str">
            <v>Waste and recycling services</v>
          </cell>
          <cell r="R317" t="str">
            <v>Recycling</v>
          </cell>
          <cell r="S317" t="str">
            <v>A1621105</v>
          </cell>
          <cell r="T317" t="str">
            <v>A1621105</v>
          </cell>
          <cell r="U317" t="str">
            <v>Recycling</v>
          </cell>
          <cell r="V317" t="str">
            <v>L050</v>
          </cell>
          <cell r="W317" t="str">
            <v>Regional</v>
          </cell>
          <cell r="X317" t="str">
            <v>PL43780</v>
          </cell>
          <cell r="Y317" t="str">
            <v>Expense</v>
          </cell>
          <cell r="Z317">
            <v>20090701</v>
          </cell>
          <cell r="AA317">
            <v>20220630</v>
          </cell>
          <cell r="AB317">
            <v>1</v>
          </cell>
          <cell r="AC317" t="str">
            <v>Programme</v>
          </cell>
          <cell r="AD317">
            <v>0</v>
          </cell>
          <cell r="AE317">
            <v>0</v>
          </cell>
          <cell r="AF317">
            <v>0</v>
          </cell>
          <cell r="AG317">
            <v>1</v>
          </cell>
          <cell r="AH317">
            <v>15</v>
          </cell>
          <cell r="AI317" t="str">
            <v>Solid Waste</v>
          </cell>
          <cell r="AJ317" t="str">
            <v>Plant and equipment (Capex)</v>
          </cell>
          <cell r="AK317">
            <v>10</v>
          </cell>
          <cell r="AM317">
            <v>1</v>
          </cell>
          <cell r="AS317">
            <v>40698</v>
          </cell>
          <cell r="AT317">
            <v>38419</v>
          </cell>
          <cell r="AU317">
            <v>39956</v>
          </cell>
          <cell r="AV317">
            <v>41665</v>
          </cell>
          <cell r="AW317">
            <v>43402</v>
          </cell>
          <cell r="AX317">
            <v>45205</v>
          </cell>
          <cell r="AY317">
            <v>47052</v>
          </cell>
          <cell r="AZ317">
            <v>48927</v>
          </cell>
          <cell r="BA317">
            <v>40000</v>
          </cell>
          <cell r="BB317">
            <v>40000</v>
          </cell>
          <cell r="BC317">
            <v>40000</v>
          </cell>
          <cell r="BD317">
            <v>3.3000000000000002E-2</v>
          </cell>
          <cell r="BE317">
            <v>6.7088999999999732E-2</v>
          </cell>
          <cell r="BF317">
            <v>0.10230293699999971</v>
          </cell>
          <cell r="BG317">
            <v>0.14088353979499968</v>
          </cell>
          <cell r="BH317">
            <v>0.18195534722761963</v>
          </cell>
          <cell r="BI317">
            <v>0.21859596299167583</v>
          </cell>
          <cell r="BJ317">
            <v>0.25637243784441766</v>
          </cell>
          <cell r="BK317">
            <v>0.29783272829328333</v>
          </cell>
          <cell r="BL317">
            <v>0.3445547065118415</v>
          </cell>
          <cell r="BM317">
            <v>0.39295867594626777</v>
          </cell>
          <cell r="BN317">
            <v>0</v>
          </cell>
          <cell r="BO317">
            <v>1267.827</v>
          </cell>
          <cell r="BP317">
            <v>2680.6080839999895</v>
          </cell>
          <cell r="BQ317">
            <v>4262.4518701049874</v>
          </cell>
          <cell r="BR317">
            <v>6114.6273941825757</v>
          </cell>
          <cell r="BS317">
            <v>8225.2914714245453</v>
          </cell>
          <cell r="BT317">
            <v>10285.377250684331</v>
          </cell>
          <cell r="BU317">
            <v>12543.534266413822</v>
          </cell>
          <cell r="BV317">
            <v>11913.309131731334</v>
          </cell>
          <cell r="BW317">
            <v>13782.18826047366</v>
          </cell>
          <cell r="BX317">
            <v>15718.34703785071</v>
          </cell>
          <cell r="BY317">
            <v>40698</v>
          </cell>
          <cell r="BZ317">
            <v>39686.826999999997</v>
          </cell>
          <cell r="CA317">
            <v>42636.608083999992</v>
          </cell>
          <cell r="CB317">
            <v>45927.451870104989</v>
          </cell>
          <cell r="CC317">
            <v>49516.627394182578</v>
          </cell>
          <cell r="CD317">
            <v>53430.291471424542</v>
          </cell>
          <cell r="CE317">
            <v>57337.377250684331</v>
          </cell>
          <cell r="CF317">
            <v>61470.534266413822</v>
          </cell>
          <cell r="CG317">
            <v>51913.309131731337</v>
          </cell>
          <cell r="CH317">
            <v>53782.18826047366</v>
          </cell>
          <cell r="CI317">
            <v>55718.347037850712</v>
          </cell>
          <cell r="CK317">
            <v>0</v>
          </cell>
          <cell r="CL317">
            <v>0</v>
          </cell>
          <cell r="CM317">
            <v>0</v>
          </cell>
          <cell r="CN317">
            <v>0</v>
          </cell>
          <cell r="CO317">
            <v>0</v>
          </cell>
          <cell r="CP317">
            <v>0</v>
          </cell>
          <cell r="CQ317">
            <v>0</v>
          </cell>
          <cell r="CR317">
            <v>0</v>
          </cell>
          <cell r="CS317">
            <v>0</v>
          </cell>
          <cell r="CT317">
            <v>0</v>
          </cell>
          <cell r="CU317">
            <v>0</v>
          </cell>
          <cell r="CW317">
            <v>0</v>
          </cell>
          <cell r="CX317">
            <v>0</v>
          </cell>
          <cell r="CY317">
            <v>0</v>
          </cell>
          <cell r="CZ317">
            <v>0</v>
          </cell>
          <cell r="DA317">
            <v>0</v>
          </cell>
          <cell r="DB317">
            <v>0</v>
          </cell>
          <cell r="DC317">
            <v>0</v>
          </cell>
          <cell r="DD317">
            <v>0</v>
          </cell>
          <cell r="DE317">
            <v>0</v>
          </cell>
          <cell r="DF317">
            <v>0</v>
          </cell>
          <cell r="DG317">
            <v>0</v>
          </cell>
          <cell r="DI317">
            <v>40698</v>
          </cell>
          <cell r="DJ317">
            <v>39686.826999999997</v>
          </cell>
          <cell r="DK317">
            <v>42636.608083999992</v>
          </cell>
          <cell r="DL317">
            <v>45927.451870104989</v>
          </cell>
          <cell r="DM317">
            <v>49516.627394182578</v>
          </cell>
          <cell r="DN317">
            <v>53430.291471424542</v>
          </cell>
          <cell r="DO317">
            <v>57337.377250684331</v>
          </cell>
          <cell r="DP317">
            <v>61470.534266413822</v>
          </cell>
          <cell r="DQ317">
            <v>51913.309131731337</v>
          </cell>
          <cell r="DR317">
            <v>53782.18826047366</v>
          </cell>
          <cell r="DS317">
            <v>55718.347037850712</v>
          </cell>
          <cell r="DU317" t="str">
            <v>RDC 41104-1</v>
          </cell>
          <cell r="DV317">
            <v>0</v>
          </cell>
          <cell r="DW317">
            <v>0</v>
          </cell>
          <cell r="DX317">
            <v>1</v>
          </cell>
          <cell r="DY317">
            <v>424626</v>
          </cell>
          <cell r="DZ317">
            <v>511419.56176686595</v>
          </cell>
          <cell r="EB317">
            <v>511419.56176686595</v>
          </cell>
          <cell r="EC317" t="str">
            <v>Def</v>
          </cell>
          <cell r="ED317" t="str">
            <v>nonDC</v>
          </cell>
        </row>
        <row r="318">
          <cell r="D318" t="str">
            <v>PC2700185</v>
          </cell>
          <cell r="E318" t="str">
            <v>Project Twin Streams</v>
          </cell>
          <cell r="F318" t="str">
            <v>Auckland Council</v>
          </cell>
          <cell r="G318" t="str">
            <v>Infrastructure and environmental services</v>
          </cell>
          <cell r="H318" t="str">
            <v>E156420</v>
          </cell>
          <cell r="I318" t="str">
            <v>Project Leader Project Twin Streams</v>
          </cell>
          <cell r="J318" t="str">
            <v>Built and natural environment</v>
          </cell>
          <cell r="K318" t="str">
            <v>Environment and heritage protection</v>
          </cell>
          <cell r="L318" t="str">
            <v>Natural heritage protection and biosecurity</v>
          </cell>
          <cell r="M318" t="str">
            <v>Built and natural environment</v>
          </cell>
          <cell r="N318" t="str">
            <v>Environment and heritage protection</v>
          </cell>
          <cell r="O318" t="str">
            <v>Natural heritage protection and biosecurity</v>
          </cell>
          <cell r="P318" t="str">
            <v>Built and natural environment</v>
          </cell>
          <cell r="Q318" t="str">
            <v>Environment and heritage protection</v>
          </cell>
          <cell r="R318" t="str">
            <v>Natural heritage protection and biosecurity</v>
          </cell>
          <cell r="S318" t="str">
            <v>A1531105</v>
          </cell>
          <cell r="T318" t="str">
            <v>A1531105</v>
          </cell>
          <cell r="U318" t="str">
            <v>Regional environmental programmes</v>
          </cell>
          <cell r="V318" t="str">
            <v>L050</v>
          </cell>
          <cell r="W318" t="str">
            <v>Regional</v>
          </cell>
          <cell r="X318" t="str">
            <v>PL40810</v>
          </cell>
          <cell r="Y318" t="str">
            <v>Expense</v>
          </cell>
          <cell r="Z318">
            <v>20110701</v>
          </cell>
          <cell r="AA318">
            <v>20130630</v>
          </cell>
          <cell r="AB318">
            <v>1</v>
          </cell>
          <cell r="AC318" t="str">
            <v>Programme</v>
          </cell>
          <cell r="AD318">
            <v>1</v>
          </cell>
          <cell r="AE318">
            <v>0</v>
          </cell>
          <cell r="AF318">
            <v>0</v>
          </cell>
          <cell r="AG318">
            <v>0</v>
          </cell>
          <cell r="AH318">
            <v>1</v>
          </cell>
          <cell r="AI318" t="str">
            <v>Stormwater and Flood Protection</v>
          </cell>
          <cell r="AJ318" t="str">
            <v>Stormwater reticulation</v>
          </cell>
          <cell r="AK318">
            <v>50</v>
          </cell>
          <cell r="AM318">
            <v>1</v>
          </cell>
          <cell r="AS318">
            <v>6816000</v>
          </cell>
          <cell r="AT318">
            <v>1497961.52</v>
          </cell>
          <cell r="BD318">
            <v>4.8500000000000001E-2</v>
          </cell>
          <cell r="BE318">
            <v>9.2537000000000091E-2</v>
          </cell>
          <cell r="BF318">
            <v>0.13132206350000009</v>
          </cell>
          <cell r="BG318">
            <v>0.17261531881775016</v>
          </cell>
          <cell r="BH318">
            <v>0.21834731625164228</v>
          </cell>
          <cell r="BI318">
            <v>0.26890872987608549</v>
          </cell>
          <cell r="BJ318">
            <v>0.32537516835557123</v>
          </cell>
          <cell r="BK318">
            <v>0.38766780126828326</v>
          </cell>
          <cell r="BL318">
            <v>0.45427585572916085</v>
          </cell>
          <cell r="BM318">
            <v>0.52844392437134791</v>
          </cell>
          <cell r="BN318">
            <v>0</v>
          </cell>
          <cell r="BO318">
            <v>72651.133719999998</v>
          </cell>
          <cell r="BP318">
            <v>0</v>
          </cell>
          <cell r="BQ318">
            <v>0</v>
          </cell>
          <cell r="BR318">
            <v>0</v>
          </cell>
          <cell r="BS318">
            <v>0</v>
          </cell>
          <cell r="BT318">
            <v>0</v>
          </cell>
          <cell r="BU318">
            <v>0</v>
          </cell>
          <cell r="BV318">
            <v>0</v>
          </cell>
          <cell r="BW318">
            <v>0</v>
          </cell>
          <cell r="BX318">
            <v>0</v>
          </cell>
          <cell r="BY318">
            <v>6816000</v>
          </cell>
          <cell r="BZ318">
            <v>1570612.6537200001</v>
          </cell>
          <cell r="CA318">
            <v>0</v>
          </cell>
          <cell r="CB318">
            <v>0</v>
          </cell>
          <cell r="CC318">
            <v>0</v>
          </cell>
          <cell r="CD318">
            <v>0</v>
          </cell>
          <cell r="CE318">
            <v>0</v>
          </cell>
          <cell r="CF318">
            <v>0</v>
          </cell>
          <cell r="CG318">
            <v>0</v>
          </cell>
          <cell r="CH318">
            <v>0</v>
          </cell>
          <cell r="CI318">
            <v>0</v>
          </cell>
          <cell r="CK318">
            <v>6816000</v>
          </cell>
          <cell r="CL318">
            <v>1570612.6537200001</v>
          </cell>
          <cell r="CM318">
            <v>0</v>
          </cell>
          <cell r="CN318">
            <v>0</v>
          </cell>
          <cell r="CO318">
            <v>0</v>
          </cell>
          <cell r="CP318">
            <v>0</v>
          </cell>
          <cell r="CQ318">
            <v>0</v>
          </cell>
          <cell r="CR318">
            <v>0</v>
          </cell>
          <cell r="CS318">
            <v>0</v>
          </cell>
          <cell r="CT318">
            <v>0</v>
          </cell>
          <cell r="CU318">
            <v>0</v>
          </cell>
          <cell r="CW318">
            <v>0</v>
          </cell>
          <cell r="CX318">
            <v>0</v>
          </cell>
          <cell r="CY318">
            <v>0</v>
          </cell>
          <cell r="CZ318">
            <v>0</v>
          </cell>
          <cell r="DA318">
            <v>0</v>
          </cell>
          <cell r="DB318">
            <v>0</v>
          </cell>
          <cell r="DC318">
            <v>0</v>
          </cell>
          <cell r="DD318">
            <v>0</v>
          </cell>
          <cell r="DE318">
            <v>0</v>
          </cell>
          <cell r="DF318">
            <v>0</v>
          </cell>
          <cell r="DG318">
            <v>0</v>
          </cell>
          <cell r="DI318">
            <v>0</v>
          </cell>
          <cell r="DJ318">
            <v>0</v>
          </cell>
          <cell r="DK318">
            <v>0</v>
          </cell>
          <cell r="DL318">
            <v>0</v>
          </cell>
          <cell r="DM318">
            <v>0</v>
          </cell>
          <cell r="DN318">
            <v>0</v>
          </cell>
          <cell r="DO318">
            <v>0</v>
          </cell>
          <cell r="DP318">
            <v>0</v>
          </cell>
          <cell r="DQ318">
            <v>0</v>
          </cell>
          <cell r="DR318">
            <v>0</v>
          </cell>
          <cell r="DS318">
            <v>0</v>
          </cell>
          <cell r="DU318" t="str">
            <v>WCC 8AMEW-07-191</v>
          </cell>
          <cell r="DV318">
            <v>0</v>
          </cell>
          <cell r="DW318">
            <v>0</v>
          </cell>
          <cell r="DX318">
            <v>1</v>
          </cell>
          <cell r="DY318">
            <v>1497961.52</v>
          </cell>
          <cell r="DZ318">
            <v>1570612.6537200001</v>
          </cell>
          <cell r="EB318">
            <v>1570612.6537200001</v>
          </cell>
          <cell r="EC318" t="str">
            <v>Def</v>
          </cell>
          <cell r="ED318" t="str">
            <v>nonDC</v>
          </cell>
        </row>
        <row r="319">
          <cell r="D319" t="str">
            <v>PC2910403</v>
          </cell>
          <cell r="E319" t="str">
            <v>Emmissions Testing machine</v>
          </cell>
          <cell r="F319" t="str">
            <v>Auckland Council</v>
          </cell>
          <cell r="G319" t="str">
            <v>Infrastructure and environmental services</v>
          </cell>
          <cell r="H319" t="str">
            <v>E153135</v>
          </cell>
          <cell r="I319" t="str">
            <v>Vehicle testing station</v>
          </cell>
          <cell r="J319" t="str">
            <v>Commercial and investment</v>
          </cell>
          <cell r="K319" t="str">
            <v>Commercial</v>
          </cell>
          <cell r="L319" t="str">
            <v>Vehicle testing stations</v>
          </cell>
          <cell r="M319" t="str">
            <v>Commercial and investment</v>
          </cell>
          <cell r="N319" t="str">
            <v>Commercial</v>
          </cell>
          <cell r="O319" t="str">
            <v>Other commercial activities</v>
          </cell>
          <cell r="P319" t="str">
            <v>Commercial and investment</v>
          </cell>
          <cell r="Q319" t="str">
            <v>Commercial</v>
          </cell>
          <cell r="R319" t="str">
            <v>Other commercial activities</v>
          </cell>
          <cell r="S319" t="str">
            <v>A2031505</v>
          </cell>
          <cell r="T319" t="str">
            <v>A0751305</v>
          </cell>
          <cell r="U319" t="str">
            <v>Vehicle testing stations</v>
          </cell>
          <cell r="V319" t="str">
            <v>L050</v>
          </cell>
          <cell r="W319" t="str">
            <v>Regional</v>
          </cell>
          <cell r="X319" t="str">
            <v>FY12 - Only</v>
          </cell>
          <cell r="Y319" t="str">
            <v>Expense</v>
          </cell>
          <cell r="Z319">
            <v>20110701</v>
          </cell>
          <cell r="AA319">
            <v>20120630</v>
          </cell>
          <cell r="AB319">
            <v>2</v>
          </cell>
          <cell r="AC319" t="str">
            <v>Discrete</v>
          </cell>
          <cell r="AD319">
            <v>1</v>
          </cell>
          <cell r="AE319">
            <v>0</v>
          </cell>
          <cell r="AF319">
            <v>0</v>
          </cell>
          <cell r="AG319">
            <v>0</v>
          </cell>
          <cell r="AH319">
            <v>3</v>
          </cell>
          <cell r="AI319" t="str">
            <v>Corporate Property</v>
          </cell>
          <cell r="AJ319" t="str">
            <v>Plant and equipment (Capex)</v>
          </cell>
          <cell r="AK319">
            <v>10</v>
          </cell>
          <cell r="AM319">
            <v>1</v>
          </cell>
          <cell r="AS319">
            <v>20000</v>
          </cell>
          <cell r="BD319">
            <v>3.3000000000000002E-2</v>
          </cell>
          <cell r="BE319">
            <v>6.7088999999999732E-2</v>
          </cell>
          <cell r="BF319">
            <v>0.10230293699999971</v>
          </cell>
          <cell r="BG319">
            <v>0.14088353979499968</v>
          </cell>
          <cell r="BH319">
            <v>0.18195534722761963</v>
          </cell>
          <cell r="BI319">
            <v>0.21859596299167583</v>
          </cell>
          <cell r="BJ319">
            <v>0.25637243784441766</v>
          </cell>
          <cell r="BK319">
            <v>0.29783272829328333</v>
          </cell>
          <cell r="BL319">
            <v>0.3445547065118415</v>
          </cell>
          <cell r="BM319">
            <v>0.39295867594626777</v>
          </cell>
          <cell r="BN319">
            <v>0</v>
          </cell>
          <cell r="BO319">
            <v>0</v>
          </cell>
          <cell r="BP319">
            <v>0</v>
          </cell>
          <cell r="BQ319">
            <v>0</v>
          </cell>
          <cell r="BR319">
            <v>0</v>
          </cell>
          <cell r="BS319">
            <v>0</v>
          </cell>
          <cell r="BT319">
            <v>0</v>
          </cell>
          <cell r="BU319">
            <v>0</v>
          </cell>
          <cell r="BV319">
            <v>0</v>
          </cell>
          <cell r="BW319">
            <v>0</v>
          </cell>
          <cell r="BX319">
            <v>0</v>
          </cell>
          <cell r="BY319">
            <v>20000</v>
          </cell>
          <cell r="BZ319">
            <v>0</v>
          </cell>
          <cell r="CA319">
            <v>0</v>
          </cell>
          <cell r="CB319">
            <v>0</v>
          </cell>
          <cell r="CC319">
            <v>0</v>
          </cell>
          <cell r="CD319">
            <v>0</v>
          </cell>
          <cell r="CE319">
            <v>0</v>
          </cell>
          <cell r="CF319">
            <v>0</v>
          </cell>
          <cell r="CG319">
            <v>0</v>
          </cell>
          <cell r="CH319">
            <v>0</v>
          </cell>
          <cell r="CI319">
            <v>0</v>
          </cell>
          <cell r="CK319">
            <v>20000</v>
          </cell>
          <cell r="CL319">
            <v>0</v>
          </cell>
          <cell r="CM319">
            <v>0</v>
          </cell>
          <cell r="CN319">
            <v>0</v>
          </cell>
          <cell r="CO319">
            <v>0</v>
          </cell>
          <cell r="CP319">
            <v>0</v>
          </cell>
          <cell r="CQ319">
            <v>0</v>
          </cell>
          <cell r="CR319">
            <v>0</v>
          </cell>
          <cell r="CS319">
            <v>0</v>
          </cell>
          <cell r="CT319">
            <v>0</v>
          </cell>
          <cell r="CU319">
            <v>0</v>
          </cell>
          <cell r="CW319">
            <v>0</v>
          </cell>
          <cell r="CX319">
            <v>0</v>
          </cell>
          <cell r="CY319">
            <v>0</v>
          </cell>
          <cell r="CZ319">
            <v>0</v>
          </cell>
          <cell r="DA319">
            <v>0</v>
          </cell>
          <cell r="DB319">
            <v>0</v>
          </cell>
          <cell r="DC319">
            <v>0</v>
          </cell>
          <cell r="DD319">
            <v>0</v>
          </cell>
          <cell r="DE319">
            <v>0</v>
          </cell>
          <cell r="DF319">
            <v>0</v>
          </cell>
          <cell r="DG319">
            <v>0</v>
          </cell>
          <cell r="DI319">
            <v>0</v>
          </cell>
          <cell r="DJ319">
            <v>0</v>
          </cell>
          <cell r="DK319">
            <v>0</v>
          </cell>
          <cell r="DL319">
            <v>0</v>
          </cell>
          <cell r="DM319">
            <v>0</v>
          </cell>
          <cell r="DN319">
            <v>0</v>
          </cell>
          <cell r="DO319">
            <v>0</v>
          </cell>
          <cell r="DP319">
            <v>0</v>
          </cell>
          <cell r="DQ319">
            <v>0</v>
          </cell>
          <cell r="DR319">
            <v>0</v>
          </cell>
          <cell r="DS319">
            <v>0</v>
          </cell>
          <cell r="DU319" t="str">
            <v>WCC 8RGVT-12-001</v>
          </cell>
          <cell r="DV319">
            <v>0</v>
          </cell>
          <cell r="DW319">
            <v>0</v>
          </cell>
          <cell r="DX319">
            <v>1</v>
          </cell>
          <cell r="DY319">
            <v>0</v>
          </cell>
          <cell r="DZ319">
            <v>0</v>
          </cell>
          <cell r="EB319">
            <v>0</v>
          </cell>
          <cell r="EC319" t="str">
            <v>Def</v>
          </cell>
          <cell r="ED319" t="str">
            <v>nonDC</v>
          </cell>
        </row>
        <row r="320">
          <cell r="D320" t="str">
            <v>PC3100803a</v>
          </cell>
          <cell r="E320" t="str">
            <v>SW Capex implementation</v>
          </cell>
          <cell r="F320" t="str">
            <v>Auckland Council</v>
          </cell>
          <cell r="G320" t="str">
            <v>Infrastructure and environmental services</v>
          </cell>
          <cell r="H320" t="str">
            <v>E151203</v>
          </cell>
          <cell r="I320" t="str">
            <v>Stormwater projects management</v>
          </cell>
          <cell r="J320" t="str">
            <v>Stormwater and flood protection</v>
          </cell>
          <cell r="K320" t="str">
            <v>Stormwater management</v>
          </cell>
          <cell r="L320" t="str">
            <v>Stormwater catchment</v>
          </cell>
          <cell r="M320" t="str">
            <v>Stormwater and flood protection</v>
          </cell>
          <cell r="N320" t="str">
            <v>Stormwater management</v>
          </cell>
          <cell r="O320" t="str">
            <v>Stormwater catchment</v>
          </cell>
          <cell r="P320" t="str">
            <v>Stormwater and flood protection</v>
          </cell>
          <cell r="Q320" t="str">
            <v>Stormwater management</v>
          </cell>
          <cell r="R320" t="str">
            <v>Stormwater catchment</v>
          </cell>
          <cell r="S320" t="str">
            <v>A0351205</v>
          </cell>
          <cell r="T320" t="str">
            <v>A0351205</v>
          </cell>
          <cell r="U320" t="str">
            <v>Stormwater catchment</v>
          </cell>
          <cell r="V320" t="str">
            <v>L050</v>
          </cell>
          <cell r="W320" t="str">
            <v>Regional</v>
          </cell>
          <cell r="X320" t="str">
            <v>PL40810</v>
          </cell>
          <cell r="Y320" t="str">
            <v>Expense</v>
          </cell>
          <cell r="Z320">
            <v>20120701</v>
          </cell>
          <cell r="AA320">
            <v>20220630</v>
          </cell>
          <cell r="AB320">
            <v>1</v>
          </cell>
          <cell r="AC320" t="str">
            <v>Programme</v>
          </cell>
          <cell r="AD320">
            <v>0.7</v>
          </cell>
          <cell r="AE320">
            <v>0</v>
          </cell>
          <cell r="AF320">
            <v>0.15</v>
          </cell>
          <cell r="AG320">
            <v>0.15</v>
          </cell>
          <cell r="AH320">
            <v>1</v>
          </cell>
          <cell r="AI320" t="str">
            <v>Stormwater and Flood Protection</v>
          </cell>
          <cell r="AJ320" t="str">
            <v>Stormwater reticulation</v>
          </cell>
          <cell r="AK320">
            <v>125</v>
          </cell>
          <cell r="AM320">
            <v>0.85</v>
          </cell>
          <cell r="AO320">
            <v>0.15</v>
          </cell>
          <cell r="AT320">
            <v>522062</v>
          </cell>
          <cell r="AU320">
            <v>495269</v>
          </cell>
          <cell r="AV320">
            <v>493018</v>
          </cell>
          <cell r="AW320">
            <v>479629</v>
          </cell>
          <cell r="AX320">
            <v>479919</v>
          </cell>
          <cell r="AY320">
            <v>473406</v>
          </cell>
          <cell r="AZ320">
            <v>744688</v>
          </cell>
          <cell r="BA320">
            <v>454126</v>
          </cell>
          <cell r="BB320">
            <v>454126</v>
          </cell>
          <cell r="BC320">
            <v>454126</v>
          </cell>
          <cell r="BD320">
            <v>4.8500000000000001E-2</v>
          </cell>
          <cell r="BE320">
            <v>9.2537000000000091E-2</v>
          </cell>
          <cell r="BF320">
            <v>0.13132206350000009</v>
          </cell>
          <cell r="BG320">
            <v>0.17261531881775016</v>
          </cell>
          <cell r="BH320">
            <v>0.21834731625164228</v>
          </cell>
          <cell r="BI320">
            <v>0.26890872987608549</v>
          </cell>
          <cell r="BJ320">
            <v>0.32537516835557123</v>
          </cell>
          <cell r="BK320">
            <v>0.38766780126828326</v>
          </cell>
          <cell r="BL320">
            <v>0.45427585572916085</v>
          </cell>
          <cell r="BM320">
            <v>0.52844392437134791</v>
          </cell>
          <cell r="BN320">
            <v>0</v>
          </cell>
          <cell r="BO320">
            <v>25320.007000000001</v>
          </cell>
          <cell r="BP320">
            <v>45830.707453000046</v>
          </cell>
          <cell r="BQ320">
            <v>64744.141102643043</v>
          </cell>
          <cell r="BR320">
            <v>82791.312749238699</v>
          </cell>
          <cell r="BS320">
            <v>104789.0256681719</v>
          </cell>
          <cell r="BT320">
            <v>127303.00617571812</v>
          </cell>
          <cell r="BU320">
            <v>242302.98337237362</v>
          </cell>
          <cell r="BV320">
            <v>176050.0279187604</v>
          </cell>
          <cell r="BW320">
            <v>206298.47725886089</v>
          </cell>
          <cell r="BX320">
            <v>239980.12559906274</v>
          </cell>
          <cell r="BY320">
            <v>0</v>
          </cell>
          <cell r="BZ320">
            <v>547382.00699999998</v>
          </cell>
          <cell r="CA320">
            <v>541099.70745300001</v>
          </cell>
          <cell r="CB320">
            <v>557762.14110264299</v>
          </cell>
          <cell r="CC320">
            <v>562420.31274923868</v>
          </cell>
          <cell r="CD320">
            <v>584708.02566817193</v>
          </cell>
          <cell r="CE320">
            <v>600709.00617571815</v>
          </cell>
          <cell r="CF320">
            <v>986990.98337237362</v>
          </cell>
          <cell r="CG320">
            <v>630176.02791876043</v>
          </cell>
          <cell r="CH320">
            <v>660424.47725886083</v>
          </cell>
          <cell r="CI320">
            <v>694106.12559906277</v>
          </cell>
          <cell r="CK320">
            <v>0</v>
          </cell>
          <cell r="CL320">
            <v>383167.40489999996</v>
          </cell>
          <cell r="CM320">
            <v>378769.79521710001</v>
          </cell>
          <cell r="CN320">
            <v>390433.49877185008</v>
          </cell>
          <cell r="CO320">
            <v>393694.21892446704</v>
          </cell>
          <cell r="CP320">
            <v>409295.61796772032</v>
          </cell>
          <cell r="CQ320">
            <v>420496.3043230027</v>
          </cell>
          <cell r="CR320">
            <v>690893.6883606615</v>
          </cell>
          <cell r="CS320">
            <v>441123.21954313229</v>
          </cell>
          <cell r="CT320">
            <v>462297.13408120256</v>
          </cell>
          <cell r="CU320">
            <v>485874.28791934391</v>
          </cell>
          <cell r="CW320">
            <v>0</v>
          </cell>
          <cell r="CX320">
            <v>82107.301049999995</v>
          </cell>
          <cell r="CY320">
            <v>81164.956117950001</v>
          </cell>
          <cell r="CZ320">
            <v>83664.321165396439</v>
          </cell>
          <cell r="DA320">
            <v>84363.046912385806</v>
          </cell>
          <cell r="DB320">
            <v>87706.203850225793</v>
          </cell>
          <cell r="DC320">
            <v>90106.350926357714</v>
          </cell>
          <cell r="DD320">
            <v>148048.64750585603</v>
          </cell>
          <cell r="DE320">
            <v>94526.404187814056</v>
          </cell>
          <cell r="DF320">
            <v>99063.671588829122</v>
          </cell>
          <cell r="DG320">
            <v>104115.91883985941</v>
          </cell>
          <cell r="DI320">
            <v>0</v>
          </cell>
          <cell r="DJ320">
            <v>82107.301049999995</v>
          </cell>
          <cell r="DK320">
            <v>81164.956117950001</v>
          </cell>
          <cell r="DL320">
            <v>83664.321165396439</v>
          </cell>
          <cell r="DM320">
            <v>84363.046912385806</v>
          </cell>
          <cell r="DN320">
            <v>87706.203850225793</v>
          </cell>
          <cell r="DO320">
            <v>90106.350926357714</v>
          </cell>
          <cell r="DP320">
            <v>148048.64750585603</v>
          </cell>
          <cell r="DQ320">
            <v>94526.404187814056</v>
          </cell>
          <cell r="DR320">
            <v>99063.671588829122</v>
          </cell>
          <cell r="DS320">
            <v>104115.91883985941</v>
          </cell>
          <cell r="DU320" t="str">
            <v>none</v>
          </cell>
          <cell r="DV320">
            <v>757555.35</v>
          </cell>
          <cell r="DW320">
            <v>1</v>
          </cell>
          <cell r="DX320">
            <v>1</v>
          </cell>
          <cell r="DY320">
            <v>5050369</v>
          </cell>
          <cell r="DZ320">
            <v>6365778.8142978307</v>
          </cell>
          <cell r="EB320">
            <v>6365778.8142978307</v>
          </cell>
          <cell r="EC320" t="str">
            <v>Def</v>
          </cell>
          <cell r="ED320" t="str">
            <v>Stormwater</v>
          </cell>
        </row>
        <row r="321">
          <cell r="D321" t="str">
            <v>PC3100803b</v>
          </cell>
          <cell r="E321" t="str">
            <v>SW Capex implementation</v>
          </cell>
          <cell r="F321" t="str">
            <v>Auckland Council</v>
          </cell>
          <cell r="G321" t="str">
            <v>Infrastructure and environmental services</v>
          </cell>
          <cell r="H321" t="str">
            <v>E151203</v>
          </cell>
          <cell r="I321" t="str">
            <v>Stormwater projects management</v>
          </cell>
          <cell r="J321" t="str">
            <v>Stormwater and flood protection</v>
          </cell>
          <cell r="K321" t="str">
            <v>Stormwater management</v>
          </cell>
          <cell r="L321" t="str">
            <v>Network planning</v>
          </cell>
          <cell r="M321" t="str">
            <v>Stormwater and flood protection</v>
          </cell>
          <cell r="N321" t="str">
            <v>Stormwater management</v>
          </cell>
          <cell r="O321" t="str">
            <v>Network planning</v>
          </cell>
          <cell r="P321" t="str">
            <v>Stormwater and flood protection</v>
          </cell>
          <cell r="Q321" t="str">
            <v>Stormwater management</v>
          </cell>
          <cell r="R321" t="str">
            <v>Network planning</v>
          </cell>
          <cell r="S321" t="str">
            <v>A0351305</v>
          </cell>
          <cell r="T321" t="str">
            <v>A0351305</v>
          </cell>
          <cell r="U321" t="str">
            <v>Network planning</v>
          </cell>
          <cell r="V321" t="str">
            <v>L050</v>
          </cell>
          <cell r="W321" t="str">
            <v>Regional</v>
          </cell>
          <cell r="X321" t="str">
            <v>PL40810</v>
          </cell>
          <cell r="Y321" t="str">
            <v>Expense</v>
          </cell>
          <cell r="Z321">
            <v>20120701</v>
          </cell>
          <cell r="AA321">
            <v>20220630</v>
          </cell>
          <cell r="AB321">
            <v>1</v>
          </cell>
          <cell r="AC321" t="str">
            <v>Programme</v>
          </cell>
          <cell r="AD321">
            <v>0.7</v>
          </cell>
          <cell r="AE321">
            <v>0</v>
          </cell>
          <cell r="AF321">
            <v>0.15</v>
          </cell>
          <cell r="AG321">
            <v>0.15</v>
          </cell>
          <cell r="AH321">
            <v>1</v>
          </cell>
          <cell r="AI321" t="str">
            <v>Stormwater and Flood Protection</v>
          </cell>
          <cell r="AJ321" t="str">
            <v>Stormwater reticulation</v>
          </cell>
          <cell r="AK321">
            <v>80</v>
          </cell>
          <cell r="AM321">
            <v>0.85</v>
          </cell>
          <cell r="AO321">
            <v>0.15</v>
          </cell>
          <cell r="AT321">
            <v>522062</v>
          </cell>
          <cell r="AU321">
            <v>495269</v>
          </cell>
          <cell r="AV321">
            <v>493018</v>
          </cell>
          <cell r="AW321">
            <v>479629</v>
          </cell>
          <cell r="AX321">
            <v>479919</v>
          </cell>
          <cell r="AY321">
            <v>473406</v>
          </cell>
          <cell r="AZ321">
            <v>744688</v>
          </cell>
          <cell r="BA321">
            <v>454126</v>
          </cell>
          <cell r="BB321">
            <v>454126</v>
          </cell>
          <cell r="BC321">
            <v>454126</v>
          </cell>
          <cell r="BD321">
            <v>4.8500000000000001E-2</v>
          </cell>
          <cell r="BE321">
            <v>9.2537000000000091E-2</v>
          </cell>
          <cell r="BF321">
            <v>0.13132206350000009</v>
          </cell>
          <cell r="BG321">
            <v>0.17261531881775016</v>
          </cell>
          <cell r="BH321">
            <v>0.21834731625164228</v>
          </cell>
          <cell r="BI321">
            <v>0.26890872987608549</v>
          </cell>
          <cell r="BJ321">
            <v>0.32537516835557123</v>
          </cell>
          <cell r="BK321">
            <v>0.38766780126828326</v>
          </cell>
          <cell r="BL321">
            <v>0.45427585572916085</v>
          </cell>
          <cell r="BM321">
            <v>0.52844392437134791</v>
          </cell>
          <cell r="BN321">
            <v>0</v>
          </cell>
          <cell r="BO321">
            <v>25320.007000000001</v>
          </cell>
          <cell r="BP321">
            <v>45830.707453000046</v>
          </cell>
          <cell r="BQ321">
            <v>64744.141102643043</v>
          </cell>
          <cell r="BR321">
            <v>82791.312749238699</v>
          </cell>
          <cell r="BS321">
            <v>104789.0256681719</v>
          </cell>
          <cell r="BT321">
            <v>127303.00617571812</v>
          </cell>
          <cell r="BU321">
            <v>242302.98337237362</v>
          </cell>
          <cell r="BV321">
            <v>176050.0279187604</v>
          </cell>
          <cell r="BW321">
            <v>206298.47725886089</v>
          </cell>
          <cell r="BX321">
            <v>239980.12559906274</v>
          </cell>
          <cell r="BY321">
            <v>0</v>
          </cell>
          <cell r="BZ321">
            <v>547382.00699999998</v>
          </cell>
          <cell r="CA321">
            <v>541099.70745300001</v>
          </cell>
          <cell r="CB321">
            <v>557762.14110264299</v>
          </cell>
          <cell r="CC321">
            <v>562420.31274923868</v>
          </cell>
          <cell r="CD321">
            <v>584708.02566817193</v>
          </cell>
          <cell r="CE321">
            <v>600709.00617571815</v>
          </cell>
          <cell r="CF321">
            <v>986990.98337237362</v>
          </cell>
          <cell r="CG321">
            <v>630176.02791876043</v>
          </cell>
          <cell r="CH321">
            <v>660424.47725886083</v>
          </cell>
          <cell r="CI321">
            <v>694106.12559906277</v>
          </cell>
          <cell r="CK321">
            <v>0</v>
          </cell>
          <cell r="CL321">
            <v>383167.40489999996</v>
          </cell>
          <cell r="CM321">
            <v>378769.79521710001</v>
          </cell>
          <cell r="CN321">
            <v>390433.49877185008</v>
          </cell>
          <cell r="CO321">
            <v>393694.21892446704</v>
          </cell>
          <cell r="CP321">
            <v>409295.61796772032</v>
          </cell>
          <cell r="CQ321">
            <v>420496.3043230027</v>
          </cell>
          <cell r="CR321">
            <v>690893.6883606615</v>
          </cell>
          <cell r="CS321">
            <v>441123.21954313229</v>
          </cell>
          <cell r="CT321">
            <v>462297.13408120256</v>
          </cell>
          <cell r="CU321">
            <v>485874.28791934391</v>
          </cell>
          <cell r="CW321">
            <v>0</v>
          </cell>
          <cell r="CX321">
            <v>82107.301049999995</v>
          </cell>
          <cell r="CY321">
            <v>81164.956117950001</v>
          </cell>
          <cell r="CZ321">
            <v>83664.321165396439</v>
          </cell>
          <cell r="DA321">
            <v>84363.046912385806</v>
          </cell>
          <cell r="DB321">
            <v>87706.203850225793</v>
          </cell>
          <cell r="DC321">
            <v>90106.350926357714</v>
          </cell>
          <cell r="DD321">
            <v>148048.64750585603</v>
          </cell>
          <cell r="DE321">
            <v>94526.404187814056</v>
          </cell>
          <cell r="DF321">
            <v>99063.671588829122</v>
          </cell>
          <cell r="DG321">
            <v>104115.91883985941</v>
          </cell>
          <cell r="DI321">
            <v>0</v>
          </cell>
          <cell r="DJ321">
            <v>82107.301049999995</v>
          </cell>
          <cell r="DK321">
            <v>81164.956117950001</v>
          </cell>
          <cell r="DL321">
            <v>83664.321165396439</v>
          </cell>
          <cell r="DM321">
            <v>84363.046912385806</v>
          </cell>
          <cell r="DN321">
            <v>87706.203850225793</v>
          </cell>
          <cell r="DO321">
            <v>90106.350926357714</v>
          </cell>
          <cell r="DP321">
            <v>148048.64750585603</v>
          </cell>
          <cell r="DQ321">
            <v>94526.404187814056</v>
          </cell>
          <cell r="DR321">
            <v>99063.671588829122</v>
          </cell>
          <cell r="DS321">
            <v>104115.91883985941</v>
          </cell>
          <cell r="DU321" t="str">
            <v>none</v>
          </cell>
          <cell r="DV321">
            <v>757555.35</v>
          </cell>
          <cell r="DW321">
            <v>1</v>
          </cell>
          <cell r="DX321">
            <v>1</v>
          </cell>
          <cell r="DY321">
            <v>5050369</v>
          </cell>
          <cell r="DZ321">
            <v>6365778.8142978307</v>
          </cell>
          <cell r="EB321">
            <v>6365778.8142978307</v>
          </cell>
          <cell r="EC321" t="str">
            <v>Def</v>
          </cell>
          <cell r="ED321" t="str">
            <v>Stormwater</v>
          </cell>
        </row>
        <row r="322">
          <cell r="D322" t="str">
            <v>PC3100803c</v>
          </cell>
          <cell r="E322" t="str">
            <v>SW Capex implementation</v>
          </cell>
          <cell r="F322" t="str">
            <v>Auckland Council</v>
          </cell>
          <cell r="G322" t="str">
            <v>Infrastructure and environmental services</v>
          </cell>
          <cell r="H322" t="str">
            <v>E151203</v>
          </cell>
          <cell r="I322" t="str">
            <v>Stormwater projects management</v>
          </cell>
          <cell r="J322" t="str">
            <v>Stormwater and flood protection</v>
          </cell>
          <cell r="K322" t="str">
            <v>Flood protection and control</v>
          </cell>
          <cell r="L322" t="str">
            <v>Flood protection and control services</v>
          </cell>
          <cell r="M322" t="str">
            <v>Stormwater and flood protection</v>
          </cell>
          <cell r="N322" t="str">
            <v>Flood protection and control</v>
          </cell>
          <cell r="O322" t="str">
            <v>Flood protection and control services</v>
          </cell>
          <cell r="P322" t="str">
            <v>Stormwater and flood protection</v>
          </cell>
          <cell r="Q322" t="str">
            <v>Flood protection and control</v>
          </cell>
          <cell r="R322" t="str">
            <v>Flood protection and control services</v>
          </cell>
          <cell r="S322" t="str">
            <v>A0401105</v>
          </cell>
          <cell r="T322" t="str">
            <v>A0401105</v>
          </cell>
          <cell r="U322" t="str">
            <v>Flood protection and control services</v>
          </cell>
          <cell r="V322" t="str">
            <v>L050</v>
          </cell>
          <cell r="W322" t="str">
            <v>Regional</v>
          </cell>
          <cell r="X322" t="str">
            <v>PL40810</v>
          </cell>
          <cell r="Y322" t="str">
            <v>Expense</v>
          </cell>
          <cell r="Z322">
            <v>20120701</v>
          </cell>
          <cell r="AA322">
            <v>20220630</v>
          </cell>
          <cell r="AB322">
            <v>1</v>
          </cell>
          <cell r="AC322" t="str">
            <v>Programme</v>
          </cell>
          <cell r="AD322">
            <v>0.7</v>
          </cell>
          <cell r="AE322">
            <v>0</v>
          </cell>
          <cell r="AF322">
            <v>0.15</v>
          </cell>
          <cell r="AG322">
            <v>0.15</v>
          </cell>
          <cell r="AH322">
            <v>1</v>
          </cell>
          <cell r="AI322" t="str">
            <v>Stormwater and Flood Protection</v>
          </cell>
          <cell r="AJ322" t="str">
            <v>Stormwater reticulation</v>
          </cell>
          <cell r="AK322">
            <v>125</v>
          </cell>
          <cell r="AM322">
            <v>0.85</v>
          </cell>
          <cell r="AO322">
            <v>0.15</v>
          </cell>
          <cell r="AT322">
            <v>522064</v>
          </cell>
          <cell r="AU322">
            <v>495271</v>
          </cell>
          <cell r="AV322">
            <v>493020</v>
          </cell>
          <cell r="AW322">
            <v>479630</v>
          </cell>
          <cell r="AX322">
            <v>479921</v>
          </cell>
          <cell r="AY322">
            <v>473407</v>
          </cell>
          <cell r="AZ322">
            <v>744690</v>
          </cell>
          <cell r="BA322">
            <v>454126</v>
          </cell>
          <cell r="BB322">
            <v>454126</v>
          </cell>
          <cell r="BC322">
            <v>454126</v>
          </cell>
          <cell r="BD322">
            <v>4.8500000000000001E-2</v>
          </cell>
          <cell r="BE322">
            <v>9.2537000000000091E-2</v>
          </cell>
          <cell r="BF322">
            <v>0.13132206350000009</v>
          </cell>
          <cell r="BG322">
            <v>0.17261531881775016</v>
          </cell>
          <cell r="BH322">
            <v>0.21834731625164228</v>
          </cell>
          <cell r="BI322">
            <v>0.26890872987608549</v>
          </cell>
          <cell r="BJ322">
            <v>0.32537516835557123</v>
          </cell>
          <cell r="BK322">
            <v>0.38766780126828326</v>
          </cell>
          <cell r="BL322">
            <v>0.45427585572916085</v>
          </cell>
          <cell r="BM322">
            <v>0.52844392437134791</v>
          </cell>
          <cell r="BN322">
            <v>0</v>
          </cell>
          <cell r="BO322">
            <v>25320.103999999999</v>
          </cell>
          <cell r="BP322">
            <v>45830.892527000047</v>
          </cell>
          <cell r="BQ322">
            <v>64744.40374677004</v>
          </cell>
          <cell r="BR322">
            <v>82791.485364557506</v>
          </cell>
          <cell r="BS322">
            <v>104789.46236280441</v>
          </cell>
          <cell r="BT322">
            <v>127303.275084448</v>
          </cell>
          <cell r="BU322">
            <v>242303.63412271035</v>
          </cell>
          <cell r="BV322">
            <v>176050.0279187604</v>
          </cell>
          <cell r="BW322">
            <v>206298.47725886089</v>
          </cell>
          <cell r="BX322">
            <v>239980.12559906274</v>
          </cell>
          <cell r="BY322">
            <v>0</v>
          </cell>
          <cell r="BZ322">
            <v>547384.10400000005</v>
          </cell>
          <cell r="CA322">
            <v>541101.89252700005</v>
          </cell>
          <cell r="CB322">
            <v>557764.40374677</v>
          </cell>
          <cell r="CC322">
            <v>562421.48536455748</v>
          </cell>
          <cell r="CD322">
            <v>584710.46236280445</v>
          </cell>
          <cell r="CE322">
            <v>600710.27508444805</v>
          </cell>
          <cell r="CF322">
            <v>986993.63412271033</v>
          </cell>
          <cell r="CG322">
            <v>630176.02791876043</v>
          </cell>
          <cell r="CH322">
            <v>660424.47725886083</v>
          </cell>
          <cell r="CI322">
            <v>694106.12559906277</v>
          </cell>
          <cell r="CK322">
            <v>0</v>
          </cell>
          <cell r="CL322">
            <v>383168.87280000001</v>
          </cell>
          <cell r="CM322">
            <v>378771.3247689</v>
          </cell>
          <cell r="CN322">
            <v>390435.08262273896</v>
          </cell>
          <cell r="CO322">
            <v>393695.0397551902</v>
          </cell>
          <cell r="CP322">
            <v>409297.3236539631</v>
          </cell>
          <cell r="CQ322">
            <v>420497.19255911361</v>
          </cell>
          <cell r="CR322">
            <v>690895.54388589715</v>
          </cell>
          <cell r="CS322">
            <v>441123.21954313229</v>
          </cell>
          <cell r="CT322">
            <v>462297.13408120256</v>
          </cell>
          <cell r="CU322">
            <v>485874.28791934391</v>
          </cell>
          <cell r="CW322">
            <v>0</v>
          </cell>
          <cell r="CX322">
            <v>82107.615600000005</v>
          </cell>
          <cell r="CY322">
            <v>81165.28387905001</v>
          </cell>
          <cell r="CZ322">
            <v>83664.660562015502</v>
          </cell>
          <cell r="DA322">
            <v>84363.222804683624</v>
          </cell>
          <cell r="DB322">
            <v>87706.569354420659</v>
          </cell>
          <cell r="DC322">
            <v>90106.541262667204</v>
          </cell>
          <cell r="DD322">
            <v>148049.04511840653</v>
          </cell>
          <cell r="DE322">
            <v>94526.404187814056</v>
          </cell>
          <cell r="DF322">
            <v>99063.671588829122</v>
          </cell>
          <cell r="DG322">
            <v>104115.91883985941</v>
          </cell>
          <cell r="DI322">
            <v>0</v>
          </cell>
          <cell r="DJ322">
            <v>82107.615600000005</v>
          </cell>
          <cell r="DK322">
            <v>81165.28387905001</v>
          </cell>
          <cell r="DL322">
            <v>83664.660562015502</v>
          </cell>
          <cell r="DM322">
            <v>84363.222804683624</v>
          </cell>
          <cell r="DN322">
            <v>87706.569354420659</v>
          </cell>
          <cell r="DO322">
            <v>90106.541262667204</v>
          </cell>
          <cell r="DP322">
            <v>148049.04511840653</v>
          </cell>
          <cell r="DQ322">
            <v>94526.404187814056</v>
          </cell>
          <cell r="DR322">
            <v>99063.671588829122</v>
          </cell>
          <cell r="DS322">
            <v>104115.91883985941</v>
          </cell>
          <cell r="DU322" t="str">
            <v>none</v>
          </cell>
          <cell r="DV322">
            <v>757557.15</v>
          </cell>
          <cell r="DW322">
            <v>1</v>
          </cell>
          <cell r="DX322">
            <v>1</v>
          </cell>
          <cell r="DY322">
            <v>5050381</v>
          </cell>
          <cell r="DZ322">
            <v>6365792.8879849752</v>
          </cell>
          <cell r="EB322">
            <v>6365792.8879849752</v>
          </cell>
          <cell r="EC322" t="str">
            <v>Def</v>
          </cell>
          <cell r="ED322" t="str">
            <v>Stormwater</v>
          </cell>
        </row>
        <row r="323">
          <cell r="D323" t="str">
            <v>PC3100803d</v>
          </cell>
          <cell r="E323" t="str">
            <v>SW Capex implementation</v>
          </cell>
          <cell r="F323" t="str">
            <v>Auckland Council</v>
          </cell>
          <cell r="G323" t="str">
            <v>Infrastructure and environmental services</v>
          </cell>
          <cell r="H323" t="str">
            <v>E151203</v>
          </cell>
          <cell r="I323" t="str">
            <v>Stormwater projects management</v>
          </cell>
          <cell r="J323" t="str">
            <v>Stormwater and flood protection</v>
          </cell>
          <cell r="K323" t="str">
            <v>Stormwater management</v>
          </cell>
          <cell r="L323" t="str">
            <v>Stormwater catchment</v>
          </cell>
          <cell r="M323" t="str">
            <v>Stormwater and flood protection</v>
          </cell>
          <cell r="N323" t="str">
            <v>Stormwater management</v>
          </cell>
          <cell r="O323" t="str">
            <v>Stormwater catchment</v>
          </cell>
          <cell r="P323" t="str">
            <v>Corporate support</v>
          </cell>
          <cell r="Q323" t="str">
            <v>Archived Activities</v>
          </cell>
          <cell r="R323" t="str">
            <v>Stormwater catchment and network planning</v>
          </cell>
          <cell r="S323" t="str">
            <v>A1811205</v>
          </cell>
          <cell r="T323" t="str">
            <v>A0351205</v>
          </cell>
          <cell r="U323" t="str">
            <v>Stormwater catchment and network planning</v>
          </cell>
          <cell r="V323" t="str">
            <v>L050</v>
          </cell>
          <cell r="W323" t="str">
            <v>Regional</v>
          </cell>
          <cell r="X323" t="str">
            <v>FY12 - Only</v>
          </cell>
          <cell r="Y323" t="str">
            <v>Expense</v>
          </cell>
          <cell r="Z323">
            <v>20100701</v>
          </cell>
          <cell r="AA323">
            <v>20120630</v>
          </cell>
          <cell r="AB323">
            <v>1</v>
          </cell>
          <cell r="AC323" t="str">
            <v>Programme</v>
          </cell>
          <cell r="AD323">
            <v>0.7</v>
          </cell>
          <cell r="AE323">
            <v>0</v>
          </cell>
          <cell r="AF323">
            <v>0.15</v>
          </cell>
          <cell r="AG323">
            <v>0.15</v>
          </cell>
          <cell r="AH323">
            <v>1</v>
          </cell>
          <cell r="AI323" t="str">
            <v>Stormwater and Flood Protection</v>
          </cell>
          <cell r="AJ323" t="str">
            <v>Stormwater reticulation</v>
          </cell>
          <cell r="AK323">
            <v>125</v>
          </cell>
          <cell r="AM323">
            <v>0.9</v>
          </cell>
          <cell r="AP323">
            <v>0.1</v>
          </cell>
          <cell r="AS323">
            <v>1200000</v>
          </cell>
          <cell r="BD323">
            <v>4.8500000000000001E-2</v>
          </cell>
          <cell r="BE323">
            <v>9.2537000000000091E-2</v>
          </cell>
          <cell r="BF323">
            <v>0.13132206350000009</v>
          </cell>
          <cell r="BG323">
            <v>0.17261531881775016</v>
          </cell>
          <cell r="BH323">
            <v>0.21834731625164228</v>
          </cell>
          <cell r="BI323">
            <v>0.26890872987608549</v>
          </cell>
          <cell r="BJ323">
            <v>0.32537516835557123</v>
          </cell>
          <cell r="BK323">
            <v>0.38766780126828326</v>
          </cell>
          <cell r="BL323">
            <v>0.45427585572916085</v>
          </cell>
          <cell r="BM323">
            <v>0.52844392437134791</v>
          </cell>
          <cell r="BN323">
            <v>0</v>
          </cell>
          <cell r="BO323">
            <v>0</v>
          </cell>
          <cell r="BP323">
            <v>0</v>
          </cell>
          <cell r="BQ323">
            <v>0</v>
          </cell>
          <cell r="BR323">
            <v>0</v>
          </cell>
          <cell r="BS323">
            <v>0</v>
          </cell>
          <cell r="BT323">
            <v>0</v>
          </cell>
          <cell r="BU323">
            <v>0</v>
          </cell>
          <cell r="BV323">
            <v>0</v>
          </cell>
          <cell r="BW323">
            <v>0</v>
          </cell>
          <cell r="BX323">
            <v>0</v>
          </cell>
          <cell r="BY323">
            <v>1200000</v>
          </cell>
          <cell r="BZ323">
            <v>0</v>
          </cell>
          <cell r="CA323">
            <v>0</v>
          </cell>
          <cell r="CB323">
            <v>0</v>
          </cell>
          <cell r="CC323">
            <v>0</v>
          </cell>
          <cell r="CD323">
            <v>0</v>
          </cell>
          <cell r="CE323">
            <v>0</v>
          </cell>
          <cell r="CF323">
            <v>0</v>
          </cell>
          <cell r="CG323">
            <v>0</v>
          </cell>
          <cell r="CH323">
            <v>0</v>
          </cell>
          <cell r="CI323">
            <v>0</v>
          </cell>
          <cell r="CK323">
            <v>840000</v>
          </cell>
          <cell r="CL323">
            <v>0</v>
          </cell>
          <cell r="CM323">
            <v>0</v>
          </cell>
          <cell r="CN323">
            <v>0</v>
          </cell>
          <cell r="CO323">
            <v>0</v>
          </cell>
          <cell r="CP323">
            <v>0</v>
          </cell>
          <cell r="CQ323">
            <v>0</v>
          </cell>
          <cell r="CR323">
            <v>0</v>
          </cell>
          <cell r="CS323">
            <v>0</v>
          </cell>
          <cell r="CT323">
            <v>0</v>
          </cell>
          <cell r="CU323">
            <v>0</v>
          </cell>
          <cell r="CW323">
            <v>180000</v>
          </cell>
          <cell r="CX323">
            <v>0</v>
          </cell>
          <cell r="CY323">
            <v>0</v>
          </cell>
          <cell r="CZ323">
            <v>0</v>
          </cell>
          <cell r="DA323">
            <v>0</v>
          </cell>
          <cell r="DB323">
            <v>0</v>
          </cell>
          <cell r="DC323">
            <v>0</v>
          </cell>
          <cell r="DD323">
            <v>0</v>
          </cell>
          <cell r="DE323">
            <v>0</v>
          </cell>
          <cell r="DF323">
            <v>0</v>
          </cell>
          <cell r="DG323">
            <v>0</v>
          </cell>
          <cell r="DI323">
            <v>180000</v>
          </cell>
          <cell r="DJ323">
            <v>0</v>
          </cell>
          <cell r="DK323">
            <v>0</v>
          </cell>
          <cell r="DL323">
            <v>0</v>
          </cell>
          <cell r="DM323">
            <v>0</v>
          </cell>
          <cell r="DN323">
            <v>0</v>
          </cell>
          <cell r="DO323">
            <v>0</v>
          </cell>
          <cell r="DP323">
            <v>0</v>
          </cell>
          <cell r="DQ323">
            <v>0</v>
          </cell>
          <cell r="DR323">
            <v>0</v>
          </cell>
          <cell r="DS323">
            <v>0</v>
          </cell>
          <cell r="DU323" t="str">
            <v>none</v>
          </cell>
          <cell r="DV323">
            <v>0</v>
          </cell>
          <cell r="DW323">
            <v>1</v>
          </cell>
          <cell r="DX323">
            <v>1</v>
          </cell>
          <cell r="DY323">
            <v>0</v>
          </cell>
          <cell r="DZ323">
            <v>0</v>
          </cell>
          <cell r="EB323">
            <v>0</v>
          </cell>
          <cell r="EC323" t="str">
            <v>Def</v>
          </cell>
          <cell r="ED323" t="str">
            <v>Stormwater</v>
          </cell>
        </row>
        <row r="324">
          <cell r="D324" t="str">
            <v>PC3100804a</v>
          </cell>
          <cell r="E324" t="str">
            <v>SW Capex forward design-holding account</v>
          </cell>
          <cell r="F324" t="str">
            <v>Auckland Council</v>
          </cell>
          <cell r="G324" t="str">
            <v>Infrastructure and environmental services</v>
          </cell>
          <cell r="H324" t="str">
            <v>E151203</v>
          </cell>
          <cell r="I324" t="str">
            <v>Stormwater projects management</v>
          </cell>
          <cell r="J324" t="str">
            <v>Stormwater and flood protection</v>
          </cell>
          <cell r="K324" t="str">
            <v>Stormwater management</v>
          </cell>
          <cell r="L324" t="str">
            <v>Stormwater catchment</v>
          </cell>
          <cell r="M324" t="str">
            <v>Stormwater and flood protection</v>
          </cell>
          <cell r="N324" t="str">
            <v>Stormwater management</v>
          </cell>
          <cell r="O324" t="str">
            <v>Stormwater catchment</v>
          </cell>
          <cell r="P324" t="str">
            <v>Stormwater and flood protection</v>
          </cell>
          <cell r="Q324" t="str">
            <v>Stormwater management</v>
          </cell>
          <cell r="R324" t="str">
            <v>Stormwater catchment</v>
          </cell>
          <cell r="S324" t="str">
            <v>A0351205</v>
          </cell>
          <cell r="T324" t="str">
            <v>A0351205</v>
          </cell>
          <cell r="U324" t="str">
            <v>Stormwater catchment</v>
          </cell>
          <cell r="V324" t="str">
            <v>L050</v>
          </cell>
          <cell r="W324" t="str">
            <v>Regional</v>
          </cell>
          <cell r="X324" t="str">
            <v>PL40810</v>
          </cell>
          <cell r="Y324" t="str">
            <v>Expense</v>
          </cell>
          <cell r="Z324">
            <v>20120701</v>
          </cell>
          <cell r="AA324">
            <v>20220630</v>
          </cell>
          <cell r="AB324">
            <v>1</v>
          </cell>
          <cell r="AC324" t="str">
            <v>Programme</v>
          </cell>
          <cell r="AD324">
            <v>0.7</v>
          </cell>
          <cell r="AE324">
            <v>0</v>
          </cell>
          <cell r="AF324">
            <v>0.15</v>
          </cell>
          <cell r="AG324">
            <v>0.15</v>
          </cell>
          <cell r="AH324">
            <v>1</v>
          </cell>
          <cell r="AI324" t="str">
            <v>Stormwater and Flood Protection</v>
          </cell>
          <cell r="AJ324" t="str">
            <v>Stormwater reticulation</v>
          </cell>
          <cell r="AK324">
            <v>125</v>
          </cell>
          <cell r="AM324">
            <v>0.85</v>
          </cell>
          <cell r="AO324">
            <v>0.15</v>
          </cell>
          <cell r="AT324">
            <v>1749235</v>
          </cell>
          <cell r="AU324">
            <v>1659461</v>
          </cell>
          <cell r="AV324">
            <v>1651918</v>
          </cell>
          <cell r="AW324">
            <v>1607055</v>
          </cell>
          <cell r="AX324">
            <v>1608028</v>
          </cell>
          <cell r="AY324">
            <v>1586205</v>
          </cell>
          <cell r="AZ324">
            <v>2495169</v>
          </cell>
          <cell r="BA324">
            <v>1521607</v>
          </cell>
          <cell r="BB324">
            <v>1521607</v>
          </cell>
          <cell r="BC324">
            <v>1521607</v>
          </cell>
          <cell r="BD324">
            <v>4.8500000000000001E-2</v>
          </cell>
          <cell r="BE324">
            <v>9.2537000000000091E-2</v>
          </cell>
          <cell r="BF324">
            <v>0.13132206350000009</v>
          </cell>
          <cell r="BG324">
            <v>0.17261531881775016</v>
          </cell>
          <cell r="BH324">
            <v>0.21834731625164228</v>
          </cell>
          <cell r="BI324">
            <v>0.26890872987608549</v>
          </cell>
          <cell r="BJ324">
            <v>0.32537516835557123</v>
          </cell>
          <cell r="BK324">
            <v>0.38766780126828326</v>
          </cell>
          <cell r="BL324">
            <v>0.45427585572916085</v>
          </cell>
          <cell r="BM324">
            <v>0.52844392437134791</v>
          </cell>
          <cell r="BN324">
            <v>0</v>
          </cell>
          <cell r="BO324">
            <v>84837.897500000006</v>
          </cell>
          <cell r="BP324">
            <v>153561.54255700015</v>
          </cell>
          <cell r="BQ324">
            <v>216933.28049279313</v>
          </cell>
          <cell r="BR324">
            <v>277402.31118265947</v>
          </cell>
          <cell r="BS324">
            <v>351108.59825749585</v>
          </cell>
          <cell r="BT324">
            <v>426544.37187309621</v>
          </cell>
          <cell r="BU324">
            <v>811866.03345060232</v>
          </cell>
          <cell r="BV324">
            <v>589878.04008442874</v>
          </cell>
          <cell r="BW324">
            <v>691229.32200848125</v>
          </cell>
          <cell r="BX324">
            <v>804083.97443091357</v>
          </cell>
          <cell r="BY324">
            <v>0</v>
          </cell>
          <cell r="BZ324">
            <v>1834072.8975</v>
          </cell>
          <cell r="CA324">
            <v>1813022.5425570002</v>
          </cell>
          <cell r="CB324">
            <v>1868851.2804927931</v>
          </cell>
          <cell r="CC324">
            <v>1884457.3111826596</v>
          </cell>
          <cell r="CD324">
            <v>1959136.5982574958</v>
          </cell>
          <cell r="CE324">
            <v>2012749.3718730961</v>
          </cell>
          <cell r="CF324">
            <v>3307035.0334506026</v>
          </cell>
          <cell r="CG324">
            <v>2111485.0400844286</v>
          </cell>
          <cell r="CH324">
            <v>2212836.3220084812</v>
          </cell>
          <cell r="CI324">
            <v>2325690.9744309136</v>
          </cell>
          <cell r="CK324">
            <v>0</v>
          </cell>
          <cell r="CL324">
            <v>1283851.02825</v>
          </cell>
          <cell r="CM324">
            <v>1269115.7797898999</v>
          </cell>
          <cell r="CN324">
            <v>1308195.8963449551</v>
          </cell>
          <cell r="CO324">
            <v>1319120.1178278616</v>
          </cell>
          <cell r="CP324">
            <v>1371395.6187802469</v>
          </cell>
          <cell r="CQ324">
            <v>1408924.5603111673</v>
          </cell>
          <cell r="CR324">
            <v>2314924.5234154216</v>
          </cell>
          <cell r="CS324">
            <v>1478039.5280591</v>
          </cell>
          <cell r="CT324">
            <v>1548985.4254059368</v>
          </cell>
          <cell r="CU324">
            <v>1627983.6821016395</v>
          </cell>
          <cell r="CW324">
            <v>0</v>
          </cell>
          <cell r="CX324">
            <v>275110.93462499999</v>
          </cell>
          <cell r="CY324">
            <v>271953.38138355</v>
          </cell>
          <cell r="CZ324">
            <v>280327.69207391894</v>
          </cell>
          <cell r="DA324">
            <v>282668.59667739895</v>
          </cell>
          <cell r="DB324">
            <v>293870.48973862437</v>
          </cell>
          <cell r="DC324">
            <v>301912.40578096441</v>
          </cell>
          <cell r="DD324">
            <v>496055.25501759036</v>
          </cell>
          <cell r="DE324">
            <v>316722.75601266429</v>
          </cell>
          <cell r="DF324">
            <v>331925.44830127218</v>
          </cell>
          <cell r="DG324">
            <v>348853.646164637</v>
          </cell>
          <cell r="DI324">
            <v>0</v>
          </cell>
          <cell r="DJ324">
            <v>275110.93462499999</v>
          </cell>
          <cell r="DK324">
            <v>271953.38138355</v>
          </cell>
          <cell r="DL324">
            <v>280327.69207391894</v>
          </cell>
          <cell r="DM324">
            <v>282668.59667739895</v>
          </cell>
          <cell r="DN324">
            <v>293870.48973862437</v>
          </cell>
          <cell r="DO324">
            <v>301912.40578096441</v>
          </cell>
          <cell r="DP324">
            <v>496055.25501759036</v>
          </cell>
          <cell r="DQ324">
            <v>316722.75601266429</v>
          </cell>
          <cell r="DR324">
            <v>331925.44830127218</v>
          </cell>
          <cell r="DS324">
            <v>348853.646164637</v>
          </cell>
          <cell r="DU324" t="str">
            <v>none</v>
          </cell>
          <cell r="DV324">
            <v>2538283.7999999998</v>
          </cell>
          <cell r="DW324">
            <v>1</v>
          </cell>
          <cell r="DX324">
            <v>1</v>
          </cell>
          <cell r="DY324">
            <v>16921892</v>
          </cell>
          <cell r="DZ324">
            <v>21329337.371837471</v>
          </cell>
          <cell r="EB324">
            <v>21329337.371837471</v>
          </cell>
          <cell r="EC324" t="str">
            <v>Def</v>
          </cell>
          <cell r="ED324" t="str">
            <v>Stormwater</v>
          </cell>
        </row>
        <row r="325">
          <cell r="D325" t="str">
            <v>PC3100804b</v>
          </cell>
          <cell r="E325" t="str">
            <v>SW Capex forward design-holding account</v>
          </cell>
          <cell r="F325" t="str">
            <v>Auckland Council</v>
          </cell>
          <cell r="G325" t="str">
            <v>Infrastructure and environmental services</v>
          </cell>
          <cell r="H325" t="str">
            <v>E151203</v>
          </cell>
          <cell r="I325" t="str">
            <v>Stormwater projects management</v>
          </cell>
          <cell r="J325" t="str">
            <v>Stormwater and flood protection</v>
          </cell>
          <cell r="K325" t="str">
            <v>Stormwater management</v>
          </cell>
          <cell r="L325" t="str">
            <v>Network planning</v>
          </cell>
          <cell r="M325" t="str">
            <v>Stormwater and flood protection</v>
          </cell>
          <cell r="N325" t="str">
            <v>Stormwater management</v>
          </cell>
          <cell r="O325" t="str">
            <v>Network planning</v>
          </cell>
          <cell r="P325" t="str">
            <v>Stormwater and flood protection</v>
          </cell>
          <cell r="Q325" t="str">
            <v>Stormwater management</v>
          </cell>
          <cell r="R325" t="str">
            <v>Network planning</v>
          </cell>
          <cell r="S325" t="str">
            <v>A0351305</v>
          </cell>
          <cell r="T325" t="str">
            <v>A0351305</v>
          </cell>
          <cell r="U325" t="str">
            <v>Network planning</v>
          </cell>
          <cell r="V325" t="str">
            <v>L050</v>
          </cell>
          <cell r="W325" t="str">
            <v>Regional</v>
          </cell>
          <cell r="X325" t="str">
            <v>PL40810</v>
          </cell>
          <cell r="Y325" t="str">
            <v>Expense</v>
          </cell>
          <cell r="Z325">
            <v>20120701</v>
          </cell>
          <cell r="AA325">
            <v>20220630</v>
          </cell>
          <cell r="AB325">
            <v>1</v>
          </cell>
          <cell r="AC325" t="str">
            <v>Programme</v>
          </cell>
          <cell r="AD325">
            <v>0.7</v>
          </cell>
          <cell r="AE325">
            <v>0</v>
          </cell>
          <cell r="AF325">
            <v>0.15</v>
          </cell>
          <cell r="AG325">
            <v>0.15</v>
          </cell>
          <cell r="AH325">
            <v>1</v>
          </cell>
          <cell r="AI325" t="str">
            <v>Stormwater and Flood Protection</v>
          </cell>
          <cell r="AJ325" t="str">
            <v>Stormwater reticulation</v>
          </cell>
          <cell r="AK325">
            <v>80</v>
          </cell>
          <cell r="AM325">
            <v>0.85</v>
          </cell>
          <cell r="AO325">
            <v>0.15</v>
          </cell>
          <cell r="AT325">
            <v>1749235</v>
          </cell>
          <cell r="AU325">
            <v>1659461</v>
          </cell>
          <cell r="AV325">
            <v>1651918</v>
          </cell>
          <cell r="AW325">
            <v>1607055</v>
          </cell>
          <cell r="AX325">
            <v>1608028</v>
          </cell>
          <cell r="AY325">
            <v>1586205</v>
          </cell>
          <cell r="AZ325">
            <v>2495169</v>
          </cell>
          <cell r="BA325">
            <v>1521607</v>
          </cell>
          <cell r="BB325">
            <v>1521607</v>
          </cell>
          <cell r="BC325">
            <v>1521607</v>
          </cell>
          <cell r="BD325">
            <v>4.8500000000000001E-2</v>
          </cell>
          <cell r="BE325">
            <v>9.2537000000000091E-2</v>
          </cell>
          <cell r="BF325">
            <v>0.13132206350000009</v>
          </cell>
          <cell r="BG325">
            <v>0.17261531881775016</v>
          </cell>
          <cell r="BH325">
            <v>0.21834731625164228</v>
          </cell>
          <cell r="BI325">
            <v>0.26890872987608549</v>
          </cell>
          <cell r="BJ325">
            <v>0.32537516835557123</v>
          </cell>
          <cell r="BK325">
            <v>0.38766780126828326</v>
          </cell>
          <cell r="BL325">
            <v>0.45427585572916085</v>
          </cell>
          <cell r="BM325">
            <v>0.52844392437134791</v>
          </cell>
          <cell r="BN325">
            <v>0</v>
          </cell>
          <cell r="BO325">
            <v>84837.897500000006</v>
          </cell>
          <cell r="BP325">
            <v>153561.54255700015</v>
          </cell>
          <cell r="BQ325">
            <v>216933.28049279313</v>
          </cell>
          <cell r="BR325">
            <v>277402.31118265947</v>
          </cell>
          <cell r="BS325">
            <v>351108.59825749585</v>
          </cell>
          <cell r="BT325">
            <v>426544.37187309621</v>
          </cell>
          <cell r="BU325">
            <v>811866.03345060232</v>
          </cell>
          <cell r="BV325">
            <v>589878.04008442874</v>
          </cell>
          <cell r="BW325">
            <v>691229.32200848125</v>
          </cell>
          <cell r="BX325">
            <v>804083.97443091357</v>
          </cell>
          <cell r="BY325">
            <v>0</v>
          </cell>
          <cell r="BZ325">
            <v>1834072.8975</v>
          </cell>
          <cell r="CA325">
            <v>1813022.5425570002</v>
          </cell>
          <cell r="CB325">
            <v>1868851.2804927931</v>
          </cell>
          <cell r="CC325">
            <v>1884457.3111826596</v>
          </cell>
          <cell r="CD325">
            <v>1959136.5982574958</v>
          </cell>
          <cell r="CE325">
            <v>2012749.3718730961</v>
          </cell>
          <cell r="CF325">
            <v>3307035.0334506026</v>
          </cell>
          <cell r="CG325">
            <v>2111485.0400844286</v>
          </cell>
          <cell r="CH325">
            <v>2212836.3220084812</v>
          </cell>
          <cell r="CI325">
            <v>2325690.9744309136</v>
          </cell>
          <cell r="CK325">
            <v>0</v>
          </cell>
          <cell r="CL325">
            <v>1283851.02825</v>
          </cell>
          <cell r="CM325">
            <v>1269115.7797898999</v>
          </cell>
          <cell r="CN325">
            <v>1308195.8963449551</v>
          </cell>
          <cell r="CO325">
            <v>1319120.1178278616</v>
          </cell>
          <cell r="CP325">
            <v>1371395.6187802469</v>
          </cell>
          <cell r="CQ325">
            <v>1408924.5603111673</v>
          </cell>
          <cell r="CR325">
            <v>2314924.5234154216</v>
          </cell>
          <cell r="CS325">
            <v>1478039.5280591</v>
          </cell>
          <cell r="CT325">
            <v>1548985.4254059368</v>
          </cell>
          <cell r="CU325">
            <v>1627983.6821016395</v>
          </cell>
          <cell r="CW325">
            <v>0</v>
          </cell>
          <cell r="CX325">
            <v>275110.93462499999</v>
          </cell>
          <cell r="CY325">
            <v>271953.38138355</v>
          </cell>
          <cell r="CZ325">
            <v>280327.69207391894</v>
          </cell>
          <cell r="DA325">
            <v>282668.59667739895</v>
          </cell>
          <cell r="DB325">
            <v>293870.48973862437</v>
          </cell>
          <cell r="DC325">
            <v>301912.40578096441</v>
          </cell>
          <cell r="DD325">
            <v>496055.25501759036</v>
          </cell>
          <cell r="DE325">
            <v>316722.75601266429</v>
          </cell>
          <cell r="DF325">
            <v>331925.44830127218</v>
          </cell>
          <cell r="DG325">
            <v>348853.646164637</v>
          </cell>
          <cell r="DI325">
            <v>0</v>
          </cell>
          <cell r="DJ325">
            <v>275110.93462499999</v>
          </cell>
          <cell r="DK325">
            <v>271953.38138355</v>
          </cell>
          <cell r="DL325">
            <v>280327.69207391894</v>
          </cell>
          <cell r="DM325">
            <v>282668.59667739895</v>
          </cell>
          <cell r="DN325">
            <v>293870.48973862437</v>
          </cell>
          <cell r="DO325">
            <v>301912.40578096441</v>
          </cell>
          <cell r="DP325">
            <v>496055.25501759036</v>
          </cell>
          <cell r="DQ325">
            <v>316722.75601266429</v>
          </cell>
          <cell r="DR325">
            <v>331925.44830127218</v>
          </cell>
          <cell r="DS325">
            <v>348853.646164637</v>
          </cell>
          <cell r="DU325" t="str">
            <v>none</v>
          </cell>
          <cell r="DV325">
            <v>2538283.7999999998</v>
          </cell>
          <cell r="DW325">
            <v>1</v>
          </cell>
          <cell r="DX325">
            <v>1</v>
          </cell>
          <cell r="DY325">
            <v>16921892</v>
          </cell>
          <cell r="DZ325">
            <v>21329337.371837471</v>
          </cell>
          <cell r="EB325">
            <v>21329337.371837471</v>
          </cell>
          <cell r="EC325" t="str">
            <v>Def</v>
          </cell>
          <cell r="ED325" t="str">
            <v>Stormwater</v>
          </cell>
        </row>
        <row r="326">
          <cell r="D326" t="str">
            <v>PC3100804c</v>
          </cell>
          <cell r="E326" t="str">
            <v>SW Capex forward design-holding account</v>
          </cell>
          <cell r="F326" t="str">
            <v>Auckland Council</v>
          </cell>
          <cell r="G326" t="str">
            <v>Infrastructure and environmental services</v>
          </cell>
          <cell r="H326" t="str">
            <v>E151203</v>
          </cell>
          <cell r="I326" t="str">
            <v>Stormwater projects management</v>
          </cell>
          <cell r="J326" t="str">
            <v>Stormwater and flood protection</v>
          </cell>
          <cell r="K326" t="str">
            <v>Flood protection and control</v>
          </cell>
          <cell r="L326" t="str">
            <v>Flood protection and control services</v>
          </cell>
          <cell r="M326" t="str">
            <v>Stormwater and flood protection</v>
          </cell>
          <cell r="N326" t="str">
            <v>Flood protection and control</v>
          </cell>
          <cell r="O326" t="str">
            <v>Flood protection and control services</v>
          </cell>
          <cell r="P326" t="str">
            <v>Stormwater and flood protection</v>
          </cell>
          <cell r="Q326" t="str">
            <v>Flood protection and control</v>
          </cell>
          <cell r="R326" t="str">
            <v>Flood protection and control services</v>
          </cell>
          <cell r="S326" t="str">
            <v>A0401105</v>
          </cell>
          <cell r="T326" t="str">
            <v>A0401105</v>
          </cell>
          <cell r="U326" t="str">
            <v>Flood protection and control services</v>
          </cell>
          <cell r="V326" t="str">
            <v>L050</v>
          </cell>
          <cell r="W326" t="str">
            <v>Regional</v>
          </cell>
          <cell r="X326" t="str">
            <v>PL40810</v>
          </cell>
          <cell r="Y326" t="str">
            <v>Expense</v>
          </cell>
          <cell r="Z326">
            <v>20120701</v>
          </cell>
          <cell r="AA326">
            <v>20220630</v>
          </cell>
          <cell r="AB326">
            <v>1</v>
          </cell>
          <cell r="AC326" t="str">
            <v>Programme</v>
          </cell>
          <cell r="AD326">
            <v>0.7</v>
          </cell>
          <cell r="AE326">
            <v>0</v>
          </cell>
          <cell r="AF326">
            <v>0.15</v>
          </cell>
          <cell r="AG326">
            <v>0.15</v>
          </cell>
          <cell r="AH326">
            <v>1</v>
          </cell>
          <cell r="AI326" t="str">
            <v>Stormwater and Flood Protection</v>
          </cell>
          <cell r="AJ326" t="str">
            <v>Stormwater reticulation</v>
          </cell>
          <cell r="AK326">
            <v>125</v>
          </cell>
          <cell r="AM326">
            <v>0.85</v>
          </cell>
          <cell r="AO326">
            <v>0.15</v>
          </cell>
          <cell r="AT326">
            <v>1749235</v>
          </cell>
          <cell r="AU326">
            <v>1659461</v>
          </cell>
          <cell r="AV326">
            <v>1651918</v>
          </cell>
          <cell r="AW326">
            <v>1607055</v>
          </cell>
          <cell r="AX326">
            <v>1608028</v>
          </cell>
          <cell r="AY326">
            <v>1586205</v>
          </cell>
          <cell r="AZ326">
            <v>1521607</v>
          </cell>
          <cell r="BA326">
            <v>1521607</v>
          </cell>
          <cell r="BB326">
            <v>1521607</v>
          </cell>
          <cell r="BC326">
            <v>1521607</v>
          </cell>
          <cell r="BD326">
            <v>4.8500000000000001E-2</v>
          </cell>
          <cell r="BE326">
            <v>9.2537000000000091E-2</v>
          </cell>
          <cell r="BF326">
            <v>0.13132206350000009</v>
          </cell>
          <cell r="BG326">
            <v>0.17261531881775016</v>
          </cell>
          <cell r="BH326">
            <v>0.21834731625164228</v>
          </cell>
          <cell r="BI326">
            <v>0.26890872987608549</v>
          </cell>
          <cell r="BJ326">
            <v>0.32537516835557123</v>
          </cell>
          <cell r="BK326">
            <v>0.38766780126828326</v>
          </cell>
          <cell r="BL326">
            <v>0.45427585572916085</v>
          </cell>
          <cell r="BM326">
            <v>0.52844392437134791</v>
          </cell>
          <cell r="BN326">
            <v>0</v>
          </cell>
          <cell r="BO326">
            <v>84837.897500000006</v>
          </cell>
          <cell r="BP326">
            <v>153561.54255700015</v>
          </cell>
          <cell r="BQ326">
            <v>216933.28049279313</v>
          </cell>
          <cell r="BR326">
            <v>277402.31118265947</v>
          </cell>
          <cell r="BS326">
            <v>351108.59825749585</v>
          </cell>
          <cell r="BT326">
            <v>426544.37187309621</v>
          </cell>
          <cell r="BU326">
            <v>495093.1337960157</v>
          </cell>
          <cell r="BV326">
            <v>589878.04008442874</v>
          </cell>
          <cell r="BW326">
            <v>691229.32200848125</v>
          </cell>
          <cell r="BX326">
            <v>804083.97443091357</v>
          </cell>
          <cell r="BY326">
            <v>0</v>
          </cell>
          <cell r="BZ326">
            <v>1834072.8975</v>
          </cell>
          <cell r="CA326">
            <v>1813022.5425570002</v>
          </cell>
          <cell r="CB326">
            <v>1868851.2804927931</v>
          </cell>
          <cell r="CC326">
            <v>1884457.3111826596</v>
          </cell>
          <cell r="CD326">
            <v>1959136.5982574958</v>
          </cell>
          <cell r="CE326">
            <v>2012749.3718730961</v>
          </cell>
          <cell r="CF326">
            <v>2016700.1337960158</v>
          </cell>
          <cell r="CG326">
            <v>2111485.0400844286</v>
          </cell>
          <cell r="CH326">
            <v>2212836.3220084812</v>
          </cell>
          <cell r="CI326">
            <v>2325690.9744309136</v>
          </cell>
          <cell r="CK326">
            <v>0</v>
          </cell>
          <cell r="CL326">
            <v>1283851.02825</v>
          </cell>
          <cell r="CM326">
            <v>1269115.7797898999</v>
          </cell>
          <cell r="CN326">
            <v>1308195.8963449551</v>
          </cell>
          <cell r="CO326">
            <v>1319120.1178278616</v>
          </cell>
          <cell r="CP326">
            <v>1371395.6187802469</v>
          </cell>
          <cell r="CQ326">
            <v>1408924.5603111673</v>
          </cell>
          <cell r="CR326">
            <v>1411690.0936572109</v>
          </cell>
          <cell r="CS326">
            <v>1478039.5280591</v>
          </cell>
          <cell r="CT326">
            <v>1548985.4254059368</v>
          </cell>
          <cell r="CU326">
            <v>1627983.6821016395</v>
          </cell>
          <cell r="CW326">
            <v>0</v>
          </cell>
          <cell r="CX326">
            <v>275110.93462499999</v>
          </cell>
          <cell r="CY326">
            <v>271953.38138355</v>
          </cell>
          <cell r="CZ326">
            <v>280327.69207391894</v>
          </cell>
          <cell r="DA326">
            <v>282668.59667739895</v>
          </cell>
          <cell r="DB326">
            <v>293870.48973862437</v>
          </cell>
          <cell r="DC326">
            <v>301912.40578096441</v>
          </cell>
          <cell r="DD326">
            <v>302505.02006940235</v>
          </cell>
          <cell r="DE326">
            <v>316722.75601266429</v>
          </cell>
          <cell r="DF326">
            <v>331925.44830127218</v>
          </cell>
          <cell r="DG326">
            <v>348853.646164637</v>
          </cell>
          <cell r="DI326">
            <v>0</v>
          </cell>
          <cell r="DJ326">
            <v>275110.93462499999</v>
          </cell>
          <cell r="DK326">
            <v>271953.38138355</v>
          </cell>
          <cell r="DL326">
            <v>280327.69207391894</v>
          </cell>
          <cell r="DM326">
            <v>282668.59667739895</v>
          </cell>
          <cell r="DN326">
            <v>293870.48973862437</v>
          </cell>
          <cell r="DO326">
            <v>301912.40578096441</v>
          </cell>
          <cell r="DP326">
            <v>302505.02006940235</v>
          </cell>
          <cell r="DQ326">
            <v>316722.75601266429</v>
          </cell>
          <cell r="DR326">
            <v>331925.44830127218</v>
          </cell>
          <cell r="DS326">
            <v>348853.646164637</v>
          </cell>
          <cell r="DU326" t="str">
            <v>none</v>
          </cell>
          <cell r="DV326">
            <v>2392249.5</v>
          </cell>
          <cell r="DW326">
            <v>1</v>
          </cell>
          <cell r="DX326">
            <v>1</v>
          </cell>
          <cell r="DY326">
            <v>15948330</v>
          </cell>
          <cell r="DZ326">
            <v>20039002.472182885</v>
          </cell>
          <cell r="EB326">
            <v>20039002.472182885</v>
          </cell>
          <cell r="EC326" t="str">
            <v>Def</v>
          </cell>
          <cell r="ED326" t="str">
            <v>Stormwater</v>
          </cell>
        </row>
        <row r="327">
          <cell r="D327" t="str">
            <v>PC3100804d</v>
          </cell>
          <cell r="E327" t="str">
            <v>SW Capex forward design-holding account</v>
          </cell>
          <cell r="F327" t="str">
            <v>Auckland Council</v>
          </cell>
          <cell r="G327" t="str">
            <v>Infrastructure and environmental services</v>
          </cell>
          <cell r="H327" t="str">
            <v>E151203</v>
          </cell>
          <cell r="I327" t="str">
            <v>Stormwater projects management</v>
          </cell>
          <cell r="J327" t="str">
            <v>Stormwater and flood protection</v>
          </cell>
          <cell r="K327" t="str">
            <v>Stormwater management</v>
          </cell>
          <cell r="L327" t="str">
            <v>Stormwater operations and maintenance</v>
          </cell>
          <cell r="M327" t="str">
            <v>Stormwater and flood protection</v>
          </cell>
          <cell r="N327" t="str">
            <v>Stormwater management</v>
          </cell>
          <cell r="O327" t="str">
            <v>Stormwater operations and maintenance</v>
          </cell>
          <cell r="P327" t="str">
            <v>Stormwater and flood protection</v>
          </cell>
          <cell r="Q327" t="str">
            <v>Stormwater management</v>
          </cell>
          <cell r="R327" t="str">
            <v>Stormwater operations and maintenance</v>
          </cell>
          <cell r="S327" t="str">
            <v>A1811105</v>
          </cell>
          <cell r="T327" t="str">
            <v>A1811105</v>
          </cell>
          <cell r="U327" t="str">
            <v>Stormwater operations and maintenance services</v>
          </cell>
          <cell r="V327" t="str">
            <v>L050</v>
          </cell>
          <cell r="W327" t="str">
            <v>Regional</v>
          </cell>
          <cell r="X327" t="str">
            <v>PL40810</v>
          </cell>
          <cell r="Y327" t="str">
            <v>Expense</v>
          </cell>
          <cell r="Z327">
            <v>20120701</v>
          </cell>
          <cell r="AA327">
            <v>20220630</v>
          </cell>
          <cell r="AB327">
            <v>1</v>
          </cell>
          <cell r="AC327" t="str">
            <v>Programme</v>
          </cell>
          <cell r="AD327">
            <v>0.7</v>
          </cell>
          <cell r="AE327">
            <v>0</v>
          </cell>
          <cell r="AF327">
            <v>0.15</v>
          </cell>
          <cell r="AG327">
            <v>0.15</v>
          </cell>
          <cell r="AH327">
            <v>1</v>
          </cell>
          <cell r="AI327" t="str">
            <v>Stormwater and Flood Protection</v>
          </cell>
          <cell r="AJ327" t="str">
            <v>Stormwater reticulation</v>
          </cell>
          <cell r="AK327">
            <v>125</v>
          </cell>
          <cell r="AM327">
            <v>0.85</v>
          </cell>
          <cell r="AO327">
            <v>0.15</v>
          </cell>
          <cell r="AT327">
            <v>1749235</v>
          </cell>
          <cell r="AU327">
            <v>1659461</v>
          </cell>
          <cell r="AV327">
            <v>1651918</v>
          </cell>
          <cell r="AW327">
            <v>1607055</v>
          </cell>
          <cell r="AX327">
            <v>1608028</v>
          </cell>
          <cell r="AY327">
            <v>1586205</v>
          </cell>
          <cell r="AZ327">
            <v>2495169</v>
          </cell>
          <cell r="BA327">
            <v>1521607</v>
          </cell>
          <cell r="BB327">
            <v>1521607</v>
          </cell>
          <cell r="BC327">
            <v>1521607</v>
          </cell>
          <cell r="BD327">
            <v>4.8500000000000001E-2</v>
          </cell>
          <cell r="BE327">
            <v>9.2537000000000091E-2</v>
          </cell>
          <cell r="BF327">
            <v>0.13132206350000009</v>
          </cell>
          <cell r="BG327">
            <v>0.17261531881775016</v>
          </cell>
          <cell r="BH327">
            <v>0.21834731625164228</v>
          </cell>
          <cell r="BI327">
            <v>0.26890872987608549</v>
          </cell>
          <cell r="BJ327">
            <v>0.32537516835557123</v>
          </cell>
          <cell r="BK327">
            <v>0.38766780126828326</v>
          </cell>
          <cell r="BL327">
            <v>0.45427585572916085</v>
          </cell>
          <cell r="BM327">
            <v>0.52844392437134791</v>
          </cell>
          <cell r="BN327">
            <v>0</v>
          </cell>
          <cell r="BO327">
            <v>84837.897500000006</v>
          </cell>
          <cell r="BP327">
            <v>153561.54255700015</v>
          </cell>
          <cell r="BQ327">
            <v>216933.28049279313</v>
          </cell>
          <cell r="BR327">
            <v>277402.31118265947</v>
          </cell>
          <cell r="BS327">
            <v>351108.59825749585</v>
          </cell>
          <cell r="BT327">
            <v>426544.37187309621</v>
          </cell>
          <cell r="BU327">
            <v>811866.03345060232</v>
          </cell>
          <cell r="BV327">
            <v>589878.04008442874</v>
          </cell>
          <cell r="BW327">
            <v>691229.32200848125</v>
          </cell>
          <cell r="BX327">
            <v>804083.97443091357</v>
          </cell>
          <cell r="BY327">
            <v>0</v>
          </cell>
          <cell r="BZ327">
            <v>1834072.8975</v>
          </cell>
          <cell r="CA327">
            <v>1813022.5425570002</v>
          </cell>
          <cell r="CB327">
            <v>1868851.2804927931</v>
          </cell>
          <cell r="CC327">
            <v>1884457.3111826596</v>
          </cell>
          <cell r="CD327">
            <v>1959136.5982574958</v>
          </cell>
          <cell r="CE327">
            <v>2012749.3718730961</v>
          </cell>
          <cell r="CF327">
            <v>3307035.0334506026</v>
          </cell>
          <cell r="CG327">
            <v>2111485.0400844286</v>
          </cell>
          <cell r="CH327">
            <v>2212836.3220084812</v>
          </cell>
          <cell r="CI327">
            <v>2325690.9744309136</v>
          </cell>
          <cell r="CK327">
            <v>0</v>
          </cell>
          <cell r="CL327">
            <v>1283851.02825</v>
          </cell>
          <cell r="CM327">
            <v>1269115.7797898999</v>
          </cell>
          <cell r="CN327">
            <v>1308195.8963449551</v>
          </cell>
          <cell r="CO327">
            <v>1319120.1178278616</v>
          </cell>
          <cell r="CP327">
            <v>1371395.6187802469</v>
          </cell>
          <cell r="CQ327">
            <v>1408924.5603111673</v>
          </cell>
          <cell r="CR327">
            <v>2314924.5234154216</v>
          </cell>
          <cell r="CS327">
            <v>1478039.5280591</v>
          </cell>
          <cell r="CT327">
            <v>1548985.4254059368</v>
          </cell>
          <cell r="CU327">
            <v>1627983.6821016395</v>
          </cell>
          <cell r="CW327">
            <v>0</v>
          </cell>
          <cell r="CX327">
            <v>275110.93462499999</v>
          </cell>
          <cell r="CY327">
            <v>271953.38138355</v>
          </cell>
          <cell r="CZ327">
            <v>280327.69207391894</v>
          </cell>
          <cell r="DA327">
            <v>282668.59667739895</v>
          </cell>
          <cell r="DB327">
            <v>293870.48973862437</v>
          </cell>
          <cell r="DC327">
            <v>301912.40578096441</v>
          </cell>
          <cell r="DD327">
            <v>496055.25501759036</v>
          </cell>
          <cell r="DE327">
            <v>316722.75601266429</v>
          </cell>
          <cell r="DF327">
            <v>331925.44830127218</v>
          </cell>
          <cell r="DG327">
            <v>348853.646164637</v>
          </cell>
          <cell r="DI327">
            <v>0</v>
          </cell>
          <cell r="DJ327">
            <v>275110.93462499999</v>
          </cell>
          <cell r="DK327">
            <v>271953.38138355</v>
          </cell>
          <cell r="DL327">
            <v>280327.69207391894</v>
          </cell>
          <cell r="DM327">
            <v>282668.59667739895</v>
          </cell>
          <cell r="DN327">
            <v>293870.48973862437</v>
          </cell>
          <cell r="DO327">
            <v>301912.40578096441</v>
          </cell>
          <cell r="DP327">
            <v>496055.25501759036</v>
          </cell>
          <cell r="DQ327">
            <v>316722.75601266429</v>
          </cell>
          <cell r="DR327">
            <v>331925.44830127218</v>
          </cell>
          <cell r="DS327">
            <v>348853.646164637</v>
          </cell>
          <cell r="DU327" t="str">
            <v>none</v>
          </cell>
          <cell r="DV327">
            <v>2538283.7999999998</v>
          </cell>
          <cell r="DW327">
            <v>1</v>
          </cell>
          <cell r="DX327">
            <v>1</v>
          </cell>
          <cell r="DY327">
            <v>16921892</v>
          </cell>
          <cell r="DZ327">
            <v>21329337.371837471</v>
          </cell>
          <cell r="EB327">
            <v>21329337.371837471</v>
          </cell>
          <cell r="EC327" t="str">
            <v>Def</v>
          </cell>
          <cell r="ED327" t="str">
            <v>Stormwater</v>
          </cell>
        </row>
        <row r="328">
          <cell r="D328" t="str">
            <v>PC3100804e</v>
          </cell>
          <cell r="E328" t="str">
            <v>SW Capex forward design-holding account</v>
          </cell>
          <cell r="F328" t="str">
            <v>Auckland Council</v>
          </cell>
          <cell r="G328" t="str">
            <v>Infrastructure and environmental services</v>
          </cell>
          <cell r="H328" t="str">
            <v>E151203</v>
          </cell>
          <cell r="I328" t="str">
            <v>Stormwater projects management</v>
          </cell>
          <cell r="J328" t="str">
            <v>Stormwater and flood protection</v>
          </cell>
          <cell r="K328" t="str">
            <v>Stormwater management</v>
          </cell>
          <cell r="L328" t="str">
            <v>Network planning</v>
          </cell>
          <cell r="M328" t="str">
            <v>Stormwater and flood protection</v>
          </cell>
          <cell r="N328" t="str">
            <v>Stormwater management</v>
          </cell>
          <cell r="O328" t="str">
            <v>Network planning</v>
          </cell>
          <cell r="P328" t="str">
            <v>Corporate support</v>
          </cell>
          <cell r="Q328" t="str">
            <v>Archived Activities</v>
          </cell>
          <cell r="R328" t="str">
            <v>Stormwater catchment and network planning</v>
          </cell>
          <cell r="S328" t="str">
            <v>A1811205</v>
          </cell>
          <cell r="T328" t="str">
            <v>A0351305</v>
          </cell>
          <cell r="U328" t="str">
            <v>Stormwater catchment and network planning</v>
          </cell>
          <cell r="V328" t="str">
            <v>L050</v>
          </cell>
          <cell r="W328" t="str">
            <v>Regional</v>
          </cell>
          <cell r="X328" t="str">
            <v>FY12 - Only</v>
          </cell>
          <cell r="Y328" t="str">
            <v>Expense</v>
          </cell>
          <cell r="Z328">
            <v>20110701</v>
          </cell>
          <cell r="AA328">
            <v>20120630</v>
          </cell>
          <cell r="AB328">
            <v>1</v>
          </cell>
          <cell r="AC328" t="str">
            <v>Programme</v>
          </cell>
          <cell r="AD328">
            <v>0.7</v>
          </cell>
          <cell r="AE328">
            <v>0</v>
          </cell>
          <cell r="AF328">
            <v>0.15</v>
          </cell>
          <cell r="AG328">
            <v>0.15</v>
          </cell>
          <cell r="AH328">
            <v>1</v>
          </cell>
          <cell r="AI328" t="str">
            <v>Stormwater and Flood Protection</v>
          </cell>
          <cell r="AJ328" t="str">
            <v>Stormwater reticulation</v>
          </cell>
          <cell r="AK328">
            <v>125</v>
          </cell>
          <cell r="AM328">
            <v>0.9</v>
          </cell>
          <cell r="AP328">
            <v>0.1</v>
          </cell>
          <cell r="AS328">
            <v>5360992</v>
          </cell>
          <cell r="BD328">
            <v>4.8500000000000001E-2</v>
          </cell>
          <cell r="BE328">
            <v>9.2537000000000091E-2</v>
          </cell>
          <cell r="BF328">
            <v>0.13132206350000009</v>
          </cell>
          <cell r="BG328">
            <v>0.17261531881775016</v>
          </cell>
          <cell r="BH328">
            <v>0.21834731625164228</v>
          </cell>
          <cell r="BI328">
            <v>0.26890872987608549</v>
          </cell>
          <cell r="BJ328">
            <v>0.32537516835557123</v>
          </cell>
          <cell r="BK328">
            <v>0.38766780126828326</v>
          </cell>
          <cell r="BL328">
            <v>0.45427585572916085</v>
          </cell>
          <cell r="BM328">
            <v>0.52844392437134791</v>
          </cell>
          <cell r="BN328">
            <v>0</v>
          </cell>
          <cell r="BO328">
            <v>0</v>
          </cell>
          <cell r="BP328">
            <v>0</v>
          </cell>
          <cell r="BQ328">
            <v>0</v>
          </cell>
          <cell r="BR328">
            <v>0</v>
          </cell>
          <cell r="BS328">
            <v>0</v>
          </cell>
          <cell r="BT328">
            <v>0</v>
          </cell>
          <cell r="BU328">
            <v>0</v>
          </cell>
          <cell r="BV328">
            <v>0</v>
          </cell>
          <cell r="BW328">
            <v>0</v>
          </cell>
          <cell r="BX328">
            <v>0</v>
          </cell>
          <cell r="BY328">
            <v>5360992</v>
          </cell>
          <cell r="BZ328">
            <v>0</v>
          </cell>
          <cell r="CA328">
            <v>0</v>
          </cell>
          <cell r="CB328">
            <v>0</v>
          </cell>
          <cell r="CC328">
            <v>0</v>
          </cell>
          <cell r="CD328">
            <v>0</v>
          </cell>
          <cell r="CE328">
            <v>0</v>
          </cell>
          <cell r="CF328">
            <v>0</v>
          </cell>
          <cell r="CG328">
            <v>0</v>
          </cell>
          <cell r="CH328">
            <v>0</v>
          </cell>
          <cell r="CI328">
            <v>0</v>
          </cell>
          <cell r="CK328">
            <v>3752694.4</v>
          </cell>
          <cell r="CL328">
            <v>0</v>
          </cell>
          <cell r="CM328">
            <v>0</v>
          </cell>
          <cell r="CN328">
            <v>0</v>
          </cell>
          <cell r="CO328">
            <v>0</v>
          </cell>
          <cell r="CP328">
            <v>0</v>
          </cell>
          <cell r="CQ328">
            <v>0</v>
          </cell>
          <cell r="CR328">
            <v>0</v>
          </cell>
          <cell r="CS328">
            <v>0</v>
          </cell>
          <cell r="CT328">
            <v>0</v>
          </cell>
          <cell r="CU328">
            <v>0</v>
          </cell>
          <cell r="CW328">
            <v>804148.79999999993</v>
          </cell>
          <cell r="CX328">
            <v>0</v>
          </cell>
          <cell r="CY328">
            <v>0</v>
          </cell>
          <cell r="CZ328">
            <v>0</v>
          </cell>
          <cell r="DA328">
            <v>0</v>
          </cell>
          <cell r="DB328">
            <v>0</v>
          </cell>
          <cell r="DC328">
            <v>0</v>
          </cell>
          <cell r="DD328">
            <v>0</v>
          </cell>
          <cell r="DE328">
            <v>0</v>
          </cell>
          <cell r="DF328">
            <v>0</v>
          </cell>
          <cell r="DG328">
            <v>0</v>
          </cell>
          <cell r="DI328">
            <v>804148.79999999993</v>
          </cell>
          <cell r="DJ328">
            <v>0</v>
          </cell>
          <cell r="DK328">
            <v>0</v>
          </cell>
          <cell r="DL328">
            <v>0</v>
          </cell>
          <cell r="DM328">
            <v>0</v>
          </cell>
          <cell r="DN328">
            <v>0</v>
          </cell>
          <cell r="DO328">
            <v>0</v>
          </cell>
          <cell r="DP328">
            <v>0</v>
          </cell>
          <cell r="DQ328">
            <v>0</v>
          </cell>
          <cell r="DR328">
            <v>0</v>
          </cell>
          <cell r="DS328">
            <v>0</v>
          </cell>
          <cell r="DU328" t="str">
            <v>none</v>
          </cell>
          <cell r="DV328">
            <v>0</v>
          </cell>
          <cell r="DW328">
            <v>1</v>
          </cell>
          <cell r="DX328">
            <v>1</v>
          </cell>
          <cell r="DY328">
            <v>0</v>
          </cell>
          <cell r="DZ328">
            <v>0</v>
          </cell>
          <cell r="EB328">
            <v>0</v>
          </cell>
          <cell r="EC328" t="str">
            <v>Def</v>
          </cell>
          <cell r="ED328" t="str">
            <v>Stormwater</v>
          </cell>
        </row>
        <row r="329">
          <cell r="D329" t="str">
            <v>PC3100805a</v>
          </cell>
          <cell r="E329" t="str">
            <v>SW Capex forward design</v>
          </cell>
          <cell r="F329" t="str">
            <v>Auckland Council</v>
          </cell>
          <cell r="G329" t="str">
            <v>Infrastructure and environmental services</v>
          </cell>
          <cell r="H329" t="str">
            <v>E151203</v>
          </cell>
          <cell r="I329" t="str">
            <v>Stormwater projects management</v>
          </cell>
          <cell r="J329" t="str">
            <v>Stormwater and flood protection</v>
          </cell>
          <cell r="K329" t="str">
            <v>Stormwater management</v>
          </cell>
          <cell r="L329" t="str">
            <v>Network planning</v>
          </cell>
          <cell r="M329" t="str">
            <v>Stormwater and flood protection</v>
          </cell>
          <cell r="N329" t="str">
            <v>Stormwater management</v>
          </cell>
          <cell r="O329" t="str">
            <v>Network planning</v>
          </cell>
          <cell r="P329" t="str">
            <v>Stormwater and flood protection</v>
          </cell>
          <cell r="Q329" t="str">
            <v>Stormwater management</v>
          </cell>
          <cell r="R329" t="str">
            <v>Network planning</v>
          </cell>
          <cell r="S329" t="str">
            <v>A0351305</v>
          </cell>
          <cell r="T329" t="str">
            <v>A0351305</v>
          </cell>
          <cell r="U329" t="str">
            <v>Network planning</v>
          </cell>
          <cell r="V329" t="str">
            <v>L050</v>
          </cell>
          <cell r="W329" t="str">
            <v>Regional</v>
          </cell>
          <cell r="X329" t="str">
            <v>PL40810</v>
          </cell>
          <cell r="Y329" t="str">
            <v>Expense</v>
          </cell>
          <cell r="Z329">
            <v>20120701</v>
          </cell>
          <cell r="AA329">
            <v>20220630</v>
          </cell>
          <cell r="AB329">
            <v>1</v>
          </cell>
          <cell r="AC329" t="str">
            <v>Programme</v>
          </cell>
          <cell r="AD329">
            <v>0.7</v>
          </cell>
          <cell r="AE329">
            <v>0</v>
          </cell>
          <cell r="AF329">
            <v>0.15</v>
          </cell>
          <cell r="AG329">
            <v>0.15</v>
          </cell>
          <cell r="AH329">
            <v>1</v>
          </cell>
          <cell r="AI329" t="str">
            <v>Stormwater and Flood Protection</v>
          </cell>
          <cell r="AJ329" t="str">
            <v>Stormwater reticulation</v>
          </cell>
          <cell r="AK329">
            <v>80</v>
          </cell>
          <cell r="AM329">
            <v>0.85</v>
          </cell>
          <cell r="AO329">
            <v>0.15</v>
          </cell>
          <cell r="AT329">
            <v>5511729</v>
          </cell>
          <cell r="AU329">
            <v>5228858</v>
          </cell>
          <cell r="AV329">
            <v>5205089</v>
          </cell>
          <cell r="AW329">
            <v>5063730</v>
          </cell>
          <cell r="AX329">
            <v>5066795</v>
          </cell>
          <cell r="AY329">
            <v>4998031</v>
          </cell>
          <cell r="AZ329">
            <v>2862121</v>
          </cell>
          <cell r="BA329">
            <v>4794487</v>
          </cell>
          <cell r="BB329">
            <v>4794487</v>
          </cell>
          <cell r="BC329">
            <v>4794487</v>
          </cell>
          <cell r="BD329">
            <v>4.8500000000000001E-2</v>
          </cell>
          <cell r="BE329">
            <v>9.2537000000000091E-2</v>
          </cell>
          <cell r="BF329">
            <v>0.13132206350000009</v>
          </cell>
          <cell r="BG329">
            <v>0.17261531881775016</v>
          </cell>
          <cell r="BH329">
            <v>0.21834731625164228</v>
          </cell>
          <cell r="BI329">
            <v>0.26890872987608549</v>
          </cell>
          <cell r="BJ329">
            <v>0.32537516835557123</v>
          </cell>
          <cell r="BK329">
            <v>0.38766780126828326</v>
          </cell>
          <cell r="BL329">
            <v>0.45427585572916085</v>
          </cell>
          <cell r="BM329">
            <v>0.52844392437134791</v>
          </cell>
          <cell r="BN329">
            <v>0</v>
          </cell>
          <cell r="BO329">
            <v>267318.85649999999</v>
          </cell>
          <cell r="BP329">
            <v>483862.83274600049</v>
          </cell>
          <cell r="BQ329">
            <v>683543.02818115195</v>
          </cell>
          <cell r="BR329">
            <v>874077.36835700599</v>
          </cell>
          <cell r="BS329">
            <v>1106321.0902472399</v>
          </cell>
          <cell r="BT329">
            <v>1344014.1680913016</v>
          </cell>
          <cell r="BU329">
            <v>931263.1022290159</v>
          </cell>
          <cell r="BV329">
            <v>1858668.2334993677</v>
          </cell>
          <cell r="BW329">
            <v>2178019.6847073371</v>
          </cell>
          <cell r="BX329">
            <v>2533617.5256274105</v>
          </cell>
          <cell r="BY329">
            <v>0</v>
          </cell>
          <cell r="BZ329">
            <v>5779047.8564999998</v>
          </cell>
          <cell r="CA329">
            <v>5712720.832746001</v>
          </cell>
          <cell r="CB329">
            <v>5888632.0281811524</v>
          </cell>
          <cell r="CC329">
            <v>5937807.3683570065</v>
          </cell>
          <cell r="CD329">
            <v>6173116.0902472399</v>
          </cell>
          <cell r="CE329">
            <v>6342045.1680913018</v>
          </cell>
          <cell r="CF329">
            <v>3793384.1022290159</v>
          </cell>
          <cell r="CG329">
            <v>6653155.2334993677</v>
          </cell>
          <cell r="CH329">
            <v>6972506.6847073371</v>
          </cell>
          <cell r="CI329">
            <v>7328104.52562741</v>
          </cell>
          <cell r="CK329">
            <v>0</v>
          </cell>
          <cell r="CL329">
            <v>4045333.4995499994</v>
          </cell>
          <cell r="CM329">
            <v>3998904.5829222002</v>
          </cell>
          <cell r="CN329">
            <v>4122042.4197268062</v>
          </cell>
          <cell r="CO329">
            <v>4156465.1578499041</v>
          </cell>
          <cell r="CP329">
            <v>4321181.2631730679</v>
          </cell>
          <cell r="CQ329">
            <v>4439431.6176639106</v>
          </cell>
          <cell r="CR329">
            <v>2655368.8715603109</v>
          </cell>
          <cell r="CS329">
            <v>4657208.6634495575</v>
          </cell>
          <cell r="CT329">
            <v>4880754.6792951357</v>
          </cell>
          <cell r="CU329">
            <v>5129673.167939187</v>
          </cell>
          <cell r="CW329">
            <v>0</v>
          </cell>
          <cell r="CX329">
            <v>866857.17847499996</v>
          </cell>
          <cell r="CY329">
            <v>856908.12491190014</v>
          </cell>
          <cell r="CZ329">
            <v>883294.80422717286</v>
          </cell>
          <cell r="DA329">
            <v>890671.10525355092</v>
          </cell>
          <cell r="DB329">
            <v>925967.41353708599</v>
          </cell>
          <cell r="DC329">
            <v>951306.77521369525</v>
          </cell>
          <cell r="DD329">
            <v>569007.61533435236</v>
          </cell>
          <cell r="DE329">
            <v>997973.28502490511</v>
          </cell>
          <cell r="DF329">
            <v>1045876.0027061005</v>
          </cell>
          <cell r="DG329">
            <v>1099215.6788441115</v>
          </cell>
          <cell r="DI329">
            <v>0</v>
          </cell>
          <cell r="DJ329">
            <v>866857.17847499996</v>
          </cell>
          <cell r="DK329">
            <v>856908.12491190014</v>
          </cell>
          <cell r="DL329">
            <v>883294.80422717286</v>
          </cell>
          <cell r="DM329">
            <v>890671.10525355092</v>
          </cell>
          <cell r="DN329">
            <v>925967.41353708599</v>
          </cell>
          <cell r="DO329">
            <v>951306.77521369525</v>
          </cell>
          <cell r="DP329">
            <v>569007.61533435236</v>
          </cell>
          <cell r="DQ329">
            <v>997973.28502490511</v>
          </cell>
          <cell r="DR329">
            <v>1045876.0027061005</v>
          </cell>
          <cell r="DS329">
            <v>1099215.6788441115</v>
          </cell>
          <cell r="DU329" t="str">
            <v>none</v>
          </cell>
          <cell r="DV329">
            <v>7247972.0999999996</v>
          </cell>
          <cell r="DW329">
            <v>1</v>
          </cell>
          <cell r="DX329">
            <v>1</v>
          </cell>
          <cell r="DY329">
            <v>48319814</v>
          </cell>
          <cell r="DZ329">
            <v>60580519.890185833</v>
          </cell>
          <cell r="EB329">
            <v>60580519.890185833</v>
          </cell>
          <cell r="EC329" t="str">
            <v>Def</v>
          </cell>
          <cell r="ED329" t="str">
            <v>Stormwater</v>
          </cell>
        </row>
        <row r="330">
          <cell r="D330" t="str">
            <v>PC3100805b</v>
          </cell>
          <cell r="E330" t="str">
            <v>SW Capex forward design</v>
          </cell>
          <cell r="F330" t="str">
            <v>Auckland Council</v>
          </cell>
          <cell r="G330" t="str">
            <v>Infrastructure and environmental services</v>
          </cell>
          <cell r="H330" t="str">
            <v>E151203</v>
          </cell>
          <cell r="I330" t="str">
            <v>Stormwater projects management</v>
          </cell>
          <cell r="J330" t="str">
            <v>Stormwater and flood protection</v>
          </cell>
          <cell r="K330" t="str">
            <v>Stormwater management</v>
          </cell>
          <cell r="L330" t="str">
            <v>Network planning</v>
          </cell>
          <cell r="M330" t="str">
            <v>Stormwater and flood protection</v>
          </cell>
          <cell r="N330" t="str">
            <v>Stormwater management</v>
          </cell>
          <cell r="O330" t="str">
            <v>Network planning</v>
          </cell>
          <cell r="P330" t="str">
            <v>Corporate support</v>
          </cell>
          <cell r="Q330" t="str">
            <v>Archived Activities</v>
          </cell>
          <cell r="R330" t="str">
            <v>Stormwater catchment and network planning</v>
          </cell>
          <cell r="S330" t="str">
            <v>A1811205</v>
          </cell>
          <cell r="T330" t="str">
            <v>A0351305</v>
          </cell>
          <cell r="U330" t="str">
            <v>Stormwater catchment and network planning</v>
          </cell>
          <cell r="V330" t="str">
            <v>L050</v>
          </cell>
          <cell r="W330" t="str">
            <v>Regional</v>
          </cell>
          <cell r="X330" t="str">
            <v>FY12 - Only</v>
          </cell>
          <cell r="Y330" t="str">
            <v>Expense</v>
          </cell>
          <cell r="Z330">
            <v>20100701</v>
          </cell>
          <cell r="AA330">
            <v>20120630</v>
          </cell>
          <cell r="AB330">
            <v>1</v>
          </cell>
          <cell r="AC330" t="str">
            <v>Programme</v>
          </cell>
          <cell r="AD330">
            <v>0.7</v>
          </cell>
          <cell r="AE330">
            <v>0</v>
          </cell>
          <cell r="AF330">
            <v>0.15</v>
          </cell>
          <cell r="AG330">
            <v>0.15</v>
          </cell>
          <cell r="AH330">
            <v>1</v>
          </cell>
          <cell r="AI330" t="str">
            <v>Stormwater and Flood Protection</v>
          </cell>
          <cell r="AJ330" t="str">
            <v>Stormwater reticulation</v>
          </cell>
          <cell r="AK330">
            <v>125</v>
          </cell>
          <cell r="AM330">
            <v>0.9</v>
          </cell>
          <cell r="AP330">
            <v>0.1</v>
          </cell>
          <cell r="AS330">
            <v>4223037</v>
          </cell>
          <cell r="BD330">
            <v>4.8500000000000001E-2</v>
          </cell>
          <cell r="BE330">
            <v>9.2537000000000091E-2</v>
          </cell>
          <cell r="BF330">
            <v>0.13132206350000009</v>
          </cell>
          <cell r="BG330">
            <v>0.17261531881775016</v>
          </cell>
          <cell r="BH330">
            <v>0.21834731625164228</v>
          </cell>
          <cell r="BI330">
            <v>0.26890872987608549</v>
          </cell>
          <cell r="BJ330">
            <v>0.32537516835557123</v>
          </cell>
          <cell r="BK330">
            <v>0.38766780126828326</v>
          </cell>
          <cell r="BL330">
            <v>0.45427585572916085</v>
          </cell>
          <cell r="BM330">
            <v>0.52844392437134791</v>
          </cell>
          <cell r="BN330">
            <v>0</v>
          </cell>
          <cell r="BO330">
            <v>0</v>
          </cell>
          <cell r="BP330">
            <v>0</v>
          </cell>
          <cell r="BQ330">
            <v>0</v>
          </cell>
          <cell r="BR330">
            <v>0</v>
          </cell>
          <cell r="BS330">
            <v>0</v>
          </cell>
          <cell r="BT330">
            <v>0</v>
          </cell>
          <cell r="BU330">
            <v>0</v>
          </cell>
          <cell r="BV330">
            <v>0</v>
          </cell>
          <cell r="BW330">
            <v>0</v>
          </cell>
          <cell r="BX330">
            <v>0</v>
          </cell>
          <cell r="BY330">
            <v>4223037</v>
          </cell>
          <cell r="BZ330">
            <v>0</v>
          </cell>
          <cell r="CA330">
            <v>0</v>
          </cell>
          <cell r="CB330">
            <v>0</v>
          </cell>
          <cell r="CC330">
            <v>0</v>
          </cell>
          <cell r="CD330">
            <v>0</v>
          </cell>
          <cell r="CE330">
            <v>0</v>
          </cell>
          <cell r="CF330">
            <v>0</v>
          </cell>
          <cell r="CG330">
            <v>0</v>
          </cell>
          <cell r="CH330">
            <v>0</v>
          </cell>
          <cell r="CI330">
            <v>0</v>
          </cell>
          <cell r="CK330">
            <v>2956125.9</v>
          </cell>
          <cell r="CL330">
            <v>0</v>
          </cell>
          <cell r="CM330">
            <v>0</v>
          </cell>
          <cell r="CN330">
            <v>0</v>
          </cell>
          <cell r="CO330">
            <v>0</v>
          </cell>
          <cell r="CP330">
            <v>0</v>
          </cell>
          <cell r="CQ330">
            <v>0</v>
          </cell>
          <cell r="CR330">
            <v>0</v>
          </cell>
          <cell r="CS330">
            <v>0</v>
          </cell>
          <cell r="CT330">
            <v>0</v>
          </cell>
          <cell r="CU330">
            <v>0</v>
          </cell>
          <cell r="CW330">
            <v>633455.54999999993</v>
          </cell>
          <cell r="CX330">
            <v>0</v>
          </cell>
          <cell r="CY330">
            <v>0</v>
          </cell>
          <cell r="CZ330">
            <v>0</v>
          </cell>
          <cell r="DA330">
            <v>0</v>
          </cell>
          <cell r="DB330">
            <v>0</v>
          </cell>
          <cell r="DC330">
            <v>0</v>
          </cell>
          <cell r="DD330">
            <v>0</v>
          </cell>
          <cell r="DE330">
            <v>0</v>
          </cell>
          <cell r="DF330">
            <v>0</v>
          </cell>
          <cell r="DG330">
            <v>0</v>
          </cell>
          <cell r="DI330">
            <v>633455.54999999993</v>
          </cell>
          <cell r="DJ330">
            <v>0</v>
          </cell>
          <cell r="DK330">
            <v>0</v>
          </cell>
          <cell r="DL330">
            <v>0</v>
          </cell>
          <cell r="DM330">
            <v>0</v>
          </cell>
          <cell r="DN330">
            <v>0</v>
          </cell>
          <cell r="DO330">
            <v>0</v>
          </cell>
          <cell r="DP330">
            <v>0</v>
          </cell>
          <cell r="DQ330">
            <v>0</v>
          </cell>
          <cell r="DR330">
            <v>0</v>
          </cell>
          <cell r="DS330">
            <v>0</v>
          </cell>
          <cell r="DU330" t="str">
            <v>none</v>
          </cell>
          <cell r="DV330">
            <v>0</v>
          </cell>
          <cell r="DW330">
            <v>1</v>
          </cell>
          <cell r="DX330">
            <v>1</v>
          </cell>
          <cell r="DY330">
            <v>0</v>
          </cell>
          <cell r="DZ330">
            <v>0</v>
          </cell>
          <cell r="EB330">
            <v>0</v>
          </cell>
          <cell r="EC330" t="str">
            <v>Def</v>
          </cell>
          <cell r="ED330" t="str">
            <v>Stormwater</v>
          </cell>
        </row>
        <row r="331">
          <cell r="D331" t="str">
            <v>PC3100806a</v>
          </cell>
          <cell r="E331" t="str">
            <v>SW CPM data and info capture</v>
          </cell>
          <cell r="F331" t="str">
            <v>Auckland Council</v>
          </cell>
          <cell r="G331" t="str">
            <v>Infrastructure and environmental services</v>
          </cell>
          <cell r="H331" t="str">
            <v>E151305</v>
          </cell>
          <cell r="I331" t="str">
            <v>Stormwater catchment and asset management planning management</v>
          </cell>
          <cell r="J331" t="str">
            <v>Stormwater and flood protection</v>
          </cell>
          <cell r="K331" t="str">
            <v>Stormwater management</v>
          </cell>
          <cell r="L331" t="str">
            <v>Network planning</v>
          </cell>
          <cell r="M331" t="str">
            <v>Stormwater and flood protection</v>
          </cell>
          <cell r="N331" t="str">
            <v>Stormwater management</v>
          </cell>
          <cell r="O331" t="str">
            <v>Network planning</v>
          </cell>
          <cell r="P331" t="str">
            <v>Stormwater and flood protection</v>
          </cell>
          <cell r="Q331" t="str">
            <v>Stormwater management</v>
          </cell>
          <cell r="R331" t="str">
            <v>Network planning</v>
          </cell>
          <cell r="S331" t="str">
            <v>A0351305</v>
          </cell>
          <cell r="T331" t="str">
            <v>A0351305</v>
          </cell>
          <cell r="U331" t="str">
            <v>Network planning</v>
          </cell>
          <cell r="V331" t="str">
            <v>L050</v>
          </cell>
          <cell r="W331" t="str">
            <v>Regional</v>
          </cell>
          <cell r="X331" t="str">
            <v>PL40810</v>
          </cell>
          <cell r="Y331" t="str">
            <v>Expense</v>
          </cell>
          <cell r="Z331">
            <v>20120701</v>
          </cell>
          <cell r="AA331">
            <v>20220630</v>
          </cell>
          <cell r="AB331">
            <v>1</v>
          </cell>
          <cell r="AC331" t="str">
            <v>Programme</v>
          </cell>
          <cell r="AD331">
            <v>0.7</v>
          </cell>
          <cell r="AE331">
            <v>0</v>
          </cell>
          <cell r="AF331">
            <v>0.15</v>
          </cell>
          <cell r="AG331">
            <v>0.15</v>
          </cell>
          <cell r="AH331">
            <v>1</v>
          </cell>
          <cell r="AI331" t="str">
            <v>Stormwater and Flood Protection</v>
          </cell>
          <cell r="AJ331" t="str">
            <v>Stormwater reticulation</v>
          </cell>
          <cell r="AK331">
            <v>80</v>
          </cell>
          <cell r="AM331">
            <v>0.85</v>
          </cell>
          <cell r="AO331">
            <v>0.15</v>
          </cell>
          <cell r="AT331">
            <v>7877789</v>
          </cell>
          <cell r="AU331">
            <v>7473489</v>
          </cell>
          <cell r="AV331">
            <v>7439516</v>
          </cell>
          <cell r="AW331">
            <v>7237475</v>
          </cell>
          <cell r="AX331">
            <v>7241855</v>
          </cell>
          <cell r="AY331">
            <v>7143573</v>
          </cell>
          <cell r="AZ331">
            <v>2237151</v>
          </cell>
          <cell r="BA331">
            <v>6852651</v>
          </cell>
          <cell r="BB331">
            <v>6852651</v>
          </cell>
          <cell r="BC331">
            <v>6852651</v>
          </cell>
          <cell r="BD331">
            <v>4.8500000000000001E-2</v>
          </cell>
          <cell r="BE331">
            <v>9.2537000000000091E-2</v>
          </cell>
          <cell r="BF331">
            <v>0.13132206350000009</v>
          </cell>
          <cell r="BG331">
            <v>0.17261531881775016</v>
          </cell>
          <cell r="BH331">
            <v>0.21834731625164228</v>
          </cell>
          <cell r="BI331">
            <v>0.26890872987608549</v>
          </cell>
          <cell r="BJ331">
            <v>0.32537516835557123</v>
          </cell>
          <cell r="BK331">
            <v>0.38766780126828326</v>
          </cell>
          <cell r="BL331">
            <v>0.45427585572916085</v>
          </cell>
          <cell r="BM331">
            <v>0.52844392437134791</v>
          </cell>
          <cell r="BN331">
            <v>0</v>
          </cell>
          <cell r="BO331">
            <v>382072.76650000003</v>
          </cell>
          <cell r="BP331">
            <v>691574.25159300072</v>
          </cell>
          <cell r="BQ331">
            <v>976972.59256126662</v>
          </cell>
          <cell r="BR331">
            <v>1249299.0545604965</v>
          </cell>
          <cell r="BS331">
            <v>1581239.6039335369</v>
          </cell>
          <cell r="BT331">
            <v>1920969.1422070977</v>
          </cell>
          <cell r="BU331">
            <v>727913.3832618345</v>
          </cell>
          <cell r="BV331">
            <v>2656552.1460289024</v>
          </cell>
          <cell r="BW331">
            <v>3112993.8970382898</v>
          </cell>
          <cell r="BX331">
            <v>3621241.7867872417</v>
          </cell>
          <cell r="BY331">
            <v>0</v>
          </cell>
          <cell r="BZ331">
            <v>8259861.7664999999</v>
          </cell>
          <cell r="CA331">
            <v>8165063.2515930012</v>
          </cell>
          <cell r="CB331">
            <v>8416488.5925612673</v>
          </cell>
          <cell r="CC331">
            <v>8486774.0545604974</v>
          </cell>
          <cell r="CD331">
            <v>8823094.6039335374</v>
          </cell>
          <cell r="CE331">
            <v>9064542.1422070973</v>
          </cell>
          <cell r="CF331">
            <v>2965064.3832618343</v>
          </cell>
          <cell r="CG331">
            <v>9509203.1460289024</v>
          </cell>
          <cell r="CH331">
            <v>9965644.8970382903</v>
          </cell>
          <cell r="CI331">
            <v>10473892.786787242</v>
          </cell>
          <cell r="CK331">
            <v>0</v>
          </cell>
          <cell r="CL331">
            <v>5781903.2365499996</v>
          </cell>
          <cell r="CM331">
            <v>5715544.2761151008</v>
          </cell>
          <cell r="CN331">
            <v>5891542.0147928866</v>
          </cell>
          <cell r="CO331">
            <v>5940741.8381923474</v>
          </cell>
          <cell r="CP331">
            <v>6176166.2227534754</v>
          </cell>
          <cell r="CQ331">
            <v>6345179.4995449679</v>
          </cell>
          <cell r="CR331">
            <v>2075545.0682832839</v>
          </cell>
          <cell r="CS331">
            <v>6656442.2022202313</v>
          </cell>
          <cell r="CT331">
            <v>6975951.427926803</v>
          </cell>
          <cell r="CU331">
            <v>7331724.950751069</v>
          </cell>
          <cell r="CW331">
            <v>0</v>
          </cell>
          <cell r="CX331">
            <v>1238979.2649749999</v>
          </cell>
          <cell r="CY331">
            <v>1224759.4877389502</v>
          </cell>
          <cell r="CZ331">
            <v>1262473.2888841901</v>
          </cell>
          <cell r="DA331">
            <v>1273016.1081840745</v>
          </cell>
          <cell r="DB331">
            <v>1323464.1905900305</v>
          </cell>
          <cell r="DC331">
            <v>1359681.3213310644</v>
          </cell>
          <cell r="DD331">
            <v>444759.65748927515</v>
          </cell>
          <cell r="DE331">
            <v>1426380.4719043353</v>
          </cell>
          <cell r="DF331">
            <v>1494846.7345557434</v>
          </cell>
          <cell r="DG331">
            <v>1571083.9180180861</v>
          </cell>
          <cell r="DI331">
            <v>0</v>
          </cell>
          <cell r="DJ331">
            <v>1238979.2649749999</v>
          </cell>
          <cell r="DK331">
            <v>1224759.4877389502</v>
          </cell>
          <cell r="DL331">
            <v>1262473.2888841901</v>
          </cell>
          <cell r="DM331">
            <v>1273016.1081840745</v>
          </cell>
          <cell r="DN331">
            <v>1323464.1905900305</v>
          </cell>
          <cell r="DO331">
            <v>1359681.3213310644</v>
          </cell>
          <cell r="DP331">
            <v>444759.65748927515</v>
          </cell>
          <cell r="DQ331">
            <v>1426380.4719043353</v>
          </cell>
          <cell r="DR331">
            <v>1494846.7345557434</v>
          </cell>
          <cell r="DS331">
            <v>1571083.9180180861</v>
          </cell>
          <cell r="DU331" t="str">
            <v>none</v>
          </cell>
          <cell r="DV331">
            <v>10081320.15</v>
          </cell>
          <cell r="DW331">
            <v>1</v>
          </cell>
          <cell r="DX331">
            <v>1</v>
          </cell>
          <cell r="DY331">
            <v>67208801</v>
          </cell>
          <cell r="DZ331">
            <v>84129629.624471679</v>
          </cell>
          <cell r="EB331">
            <v>84129629.624471679</v>
          </cell>
          <cell r="EC331" t="str">
            <v>Def</v>
          </cell>
          <cell r="ED331" t="str">
            <v>Stormwater</v>
          </cell>
        </row>
        <row r="332">
          <cell r="D332" t="str">
            <v>PC3100806b</v>
          </cell>
          <cell r="E332" t="str">
            <v>SW CPM data and info capture</v>
          </cell>
          <cell r="F332" t="str">
            <v>Auckland Council</v>
          </cell>
          <cell r="G332" t="str">
            <v>Infrastructure and environmental services</v>
          </cell>
          <cell r="H332" t="str">
            <v>E151305</v>
          </cell>
          <cell r="I332" t="str">
            <v>Stormwater catchment and asset management planning management</v>
          </cell>
          <cell r="J332" t="str">
            <v>Stormwater and flood protection</v>
          </cell>
          <cell r="K332" t="str">
            <v>Stormwater management</v>
          </cell>
          <cell r="L332" t="str">
            <v>Network planning</v>
          </cell>
          <cell r="M332" t="str">
            <v>Stormwater and flood protection</v>
          </cell>
          <cell r="N332" t="str">
            <v>Stormwater management</v>
          </cell>
          <cell r="O332" t="str">
            <v>Network planning</v>
          </cell>
          <cell r="P332" t="str">
            <v>Corporate support</v>
          </cell>
          <cell r="Q332" t="str">
            <v>Archived Activities</v>
          </cell>
          <cell r="R332" t="str">
            <v>Stormwater catchment and network planning</v>
          </cell>
          <cell r="S332" t="str">
            <v>A1811205</v>
          </cell>
          <cell r="T332" t="str">
            <v>A0351305</v>
          </cell>
          <cell r="U332" t="str">
            <v>Stormwater catchment and network planning</v>
          </cell>
          <cell r="V332" t="str">
            <v>L050</v>
          </cell>
          <cell r="W332" t="str">
            <v>Regional</v>
          </cell>
          <cell r="X332" t="str">
            <v>FY12 - Only</v>
          </cell>
          <cell r="Y332" t="str">
            <v>Expense</v>
          </cell>
          <cell r="Z332">
            <v>20100701</v>
          </cell>
          <cell r="AA332">
            <v>20120630</v>
          </cell>
          <cell r="AB332">
            <v>1</v>
          </cell>
          <cell r="AC332" t="str">
            <v>Programme</v>
          </cell>
          <cell r="AD332">
            <v>0.7</v>
          </cell>
          <cell r="AE332">
            <v>0</v>
          </cell>
          <cell r="AF332">
            <v>0.15</v>
          </cell>
          <cell r="AG332">
            <v>0.15</v>
          </cell>
          <cell r="AH332">
            <v>1</v>
          </cell>
          <cell r="AI332" t="str">
            <v>Stormwater and Flood Protection</v>
          </cell>
          <cell r="AJ332" t="str">
            <v>Stormwater reticulation</v>
          </cell>
          <cell r="AK332">
            <v>125</v>
          </cell>
          <cell r="AM332">
            <v>1</v>
          </cell>
          <cell r="AS332">
            <v>1151210</v>
          </cell>
          <cell r="BD332">
            <v>4.8500000000000001E-2</v>
          </cell>
          <cell r="BE332">
            <v>9.2537000000000091E-2</v>
          </cell>
          <cell r="BF332">
            <v>0.13132206350000009</v>
          </cell>
          <cell r="BG332">
            <v>0.17261531881775016</v>
          </cell>
          <cell r="BH332">
            <v>0.21834731625164228</v>
          </cell>
          <cell r="BI332">
            <v>0.26890872987608549</v>
          </cell>
          <cell r="BJ332">
            <v>0.32537516835557123</v>
          </cell>
          <cell r="BK332">
            <v>0.38766780126828326</v>
          </cell>
          <cell r="BL332">
            <v>0.45427585572916085</v>
          </cell>
          <cell r="BM332">
            <v>0.52844392437134791</v>
          </cell>
          <cell r="BN332">
            <v>0</v>
          </cell>
          <cell r="BO332">
            <v>0</v>
          </cell>
          <cell r="BP332">
            <v>0</v>
          </cell>
          <cell r="BQ332">
            <v>0</v>
          </cell>
          <cell r="BR332">
            <v>0</v>
          </cell>
          <cell r="BS332">
            <v>0</v>
          </cell>
          <cell r="BT332">
            <v>0</v>
          </cell>
          <cell r="BU332">
            <v>0</v>
          </cell>
          <cell r="BV332">
            <v>0</v>
          </cell>
          <cell r="BW332">
            <v>0</v>
          </cell>
          <cell r="BX332">
            <v>0</v>
          </cell>
          <cell r="BY332">
            <v>1151210</v>
          </cell>
          <cell r="BZ332">
            <v>0</v>
          </cell>
          <cell r="CA332">
            <v>0</v>
          </cell>
          <cell r="CB332">
            <v>0</v>
          </cell>
          <cell r="CC332">
            <v>0</v>
          </cell>
          <cell r="CD332">
            <v>0</v>
          </cell>
          <cell r="CE332">
            <v>0</v>
          </cell>
          <cell r="CF332">
            <v>0</v>
          </cell>
          <cell r="CG332">
            <v>0</v>
          </cell>
          <cell r="CH332">
            <v>0</v>
          </cell>
          <cell r="CI332">
            <v>0</v>
          </cell>
          <cell r="CK332">
            <v>805847</v>
          </cell>
          <cell r="CL332">
            <v>0</v>
          </cell>
          <cell r="CM332">
            <v>0</v>
          </cell>
          <cell r="CN332">
            <v>0</v>
          </cell>
          <cell r="CO332">
            <v>0</v>
          </cell>
          <cell r="CP332">
            <v>0</v>
          </cell>
          <cell r="CQ332">
            <v>0</v>
          </cell>
          <cell r="CR332">
            <v>0</v>
          </cell>
          <cell r="CS332">
            <v>0</v>
          </cell>
          <cell r="CT332">
            <v>0</v>
          </cell>
          <cell r="CU332">
            <v>0</v>
          </cell>
          <cell r="CW332">
            <v>172681.5</v>
          </cell>
          <cell r="CX332">
            <v>0</v>
          </cell>
          <cell r="CY332">
            <v>0</v>
          </cell>
          <cell r="CZ332">
            <v>0</v>
          </cell>
          <cell r="DA332">
            <v>0</v>
          </cell>
          <cell r="DB332">
            <v>0</v>
          </cell>
          <cell r="DC332">
            <v>0</v>
          </cell>
          <cell r="DD332">
            <v>0</v>
          </cell>
          <cell r="DE332">
            <v>0</v>
          </cell>
          <cell r="DF332">
            <v>0</v>
          </cell>
          <cell r="DG332">
            <v>0</v>
          </cell>
          <cell r="DI332">
            <v>172681.5</v>
          </cell>
          <cell r="DJ332">
            <v>0</v>
          </cell>
          <cell r="DK332">
            <v>0</v>
          </cell>
          <cell r="DL332">
            <v>0</v>
          </cell>
          <cell r="DM332">
            <v>0</v>
          </cell>
          <cell r="DN332">
            <v>0</v>
          </cell>
          <cell r="DO332">
            <v>0</v>
          </cell>
          <cell r="DP332">
            <v>0</v>
          </cell>
          <cell r="DQ332">
            <v>0</v>
          </cell>
          <cell r="DR332">
            <v>0</v>
          </cell>
          <cell r="DS332">
            <v>0</v>
          </cell>
          <cell r="DU332" t="str">
            <v>none</v>
          </cell>
          <cell r="DV332">
            <v>0</v>
          </cell>
          <cell r="DW332">
            <v>1</v>
          </cell>
          <cell r="DX332">
            <v>1</v>
          </cell>
          <cell r="DY332">
            <v>0</v>
          </cell>
          <cell r="DZ332">
            <v>0</v>
          </cell>
          <cell r="EB332">
            <v>0</v>
          </cell>
          <cell r="EC332" t="str">
            <v>Def</v>
          </cell>
          <cell r="ED332" t="str">
            <v>Stormwater</v>
          </cell>
        </row>
        <row r="333">
          <cell r="D333" t="str">
            <v>PC3100807</v>
          </cell>
          <cell r="E333" t="str">
            <v>SW FHM hydraulic contaminant modelling</v>
          </cell>
          <cell r="F333" t="str">
            <v>Auckland Council</v>
          </cell>
          <cell r="G333" t="str">
            <v>Infrastructure and environmental services</v>
          </cell>
          <cell r="H333" t="str">
            <v>E151305</v>
          </cell>
          <cell r="I333" t="str">
            <v>Stormwater catchment and asset management planning management</v>
          </cell>
          <cell r="J333" t="str">
            <v>Stormwater and flood protection</v>
          </cell>
          <cell r="K333" t="str">
            <v>Stormwater management</v>
          </cell>
          <cell r="L333" t="str">
            <v>Network planning</v>
          </cell>
          <cell r="M333" t="str">
            <v>Stormwater and flood protection</v>
          </cell>
          <cell r="N333" t="str">
            <v>Stormwater management</v>
          </cell>
          <cell r="O333" t="str">
            <v>Network planning</v>
          </cell>
          <cell r="P333" t="str">
            <v>Corporate support</v>
          </cell>
          <cell r="Q333" t="str">
            <v>Archived Activities</v>
          </cell>
          <cell r="R333" t="str">
            <v>Stormwater catchment and network planning</v>
          </cell>
          <cell r="S333" t="str">
            <v>A1811205</v>
          </cell>
          <cell r="T333" t="str">
            <v>A0351305</v>
          </cell>
          <cell r="U333" t="str">
            <v>Stormwater catchment and network planning</v>
          </cell>
          <cell r="V333" t="str">
            <v>L050</v>
          </cell>
          <cell r="W333" t="str">
            <v>Regional</v>
          </cell>
          <cell r="X333" t="str">
            <v>FY12 - Only</v>
          </cell>
          <cell r="Y333" t="str">
            <v>Expense</v>
          </cell>
          <cell r="Z333">
            <v>20100701</v>
          </cell>
          <cell r="AA333">
            <v>20120630</v>
          </cell>
          <cell r="AB333">
            <v>2</v>
          </cell>
          <cell r="AC333" t="str">
            <v>Discrete</v>
          </cell>
          <cell r="AD333">
            <v>0.15</v>
          </cell>
          <cell r="AE333">
            <v>0.65</v>
          </cell>
          <cell r="AF333">
            <v>0.2</v>
          </cell>
          <cell r="AG333">
            <v>0</v>
          </cell>
          <cell r="AH333">
            <v>1</v>
          </cell>
          <cell r="AI333" t="str">
            <v>Stormwater and Flood Protection</v>
          </cell>
          <cell r="AJ333" t="str">
            <v>Stormwater reticulation</v>
          </cell>
          <cell r="AK333">
            <v>125</v>
          </cell>
          <cell r="AM333">
            <v>1</v>
          </cell>
          <cell r="AS333">
            <v>1829472</v>
          </cell>
          <cell r="BD333">
            <v>4.8500000000000001E-2</v>
          </cell>
          <cell r="BE333">
            <v>9.2537000000000091E-2</v>
          </cell>
          <cell r="BF333">
            <v>0.13132206350000009</v>
          </cell>
          <cell r="BG333">
            <v>0.17261531881775016</v>
          </cell>
          <cell r="BH333">
            <v>0.21834731625164228</v>
          </cell>
          <cell r="BI333">
            <v>0.26890872987608549</v>
          </cell>
          <cell r="BJ333">
            <v>0.32537516835557123</v>
          </cell>
          <cell r="BK333">
            <v>0.38766780126828326</v>
          </cell>
          <cell r="BL333">
            <v>0.45427585572916085</v>
          </cell>
          <cell r="BM333">
            <v>0.52844392437134791</v>
          </cell>
          <cell r="BN333">
            <v>0</v>
          </cell>
          <cell r="BO333">
            <v>0</v>
          </cell>
          <cell r="BP333">
            <v>0</v>
          </cell>
          <cell r="BQ333">
            <v>0</v>
          </cell>
          <cell r="BR333">
            <v>0</v>
          </cell>
          <cell r="BS333">
            <v>0</v>
          </cell>
          <cell r="BT333">
            <v>0</v>
          </cell>
          <cell r="BU333">
            <v>0</v>
          </cell>
          <cell r="BV333">
            <v>0</v>
          </cell>
          <cell r="BW333">
            <v>0</v>
          </cell>
          <cell r="BX333">
            <v>0</v>
          </cell>
          <cell r="BY333">
            <v>1829472</v>
          </cell>
          <cell r="BZ333">
            <v>0</v>
          </cell>
          <cell r="CA333">
            <v>0</v>
          </cell>
          <cell r="CB333">
            <v>0</v>
          </cell>
          <cell r="CC333">
            <v>0</v>
          </cell>
          <cell r="CD333">
            <v>0</v>
          </cell>
          <cell r="CE333">
            <v>0</v>
          </cell>
          <cell r="CF333">
            <v>0</v>
          </cell>
          <cell r="CG333">
            <v>0</v>
          </cell>
          <cell r="CH333">
            <v>0</v>
          </cell>
          <cell r="CI333">
            <v>0</v>
          </cell>
          <cell r="CK333">
            <v>1463577.6000000001</v>
          </cell>
          <cell r="CL333">
            <v>0</v>
          </cell>
          <cell r="CM333">
            <v>0</v>
          </cell>
          <cell r="CN333">
            <v>0</v>
          </cell>
          <cell r="CO333">
            <v>0</v>
          </cell>
          <cell r="CP333">
            <v>0</v>
          </cell>
          <cell r="CQ333">
            <v>0</v>
          </cell>
          <cell r="CR333">
            <v>0</v>
          </cell>
          <cell r="CS333">
            <v>0</v>
          </cell>
          <cell r="CT333">
            <v>0</v>
          </cell>
          <cell r="CU333">
            <v>0</v>
          </cell>
          <cell r="CW333">
            <v>365894.40000000002</v>
          </cell>
          <cell r="CX333">
            <v>0</v>
          </cell>
          <cell r="CY333">
            <v>0</v>
          </cell>
          <cell r="CZ333">
            <v>0</v>
          </cell>
          <cell r="DA333">
            <v>0</v>
          </cell>
          <cell r="DB333">
            <v>0</v>
          </cell>
          <cell r="DC333">
            <v>0</v>
          </cell>
          <cell r="DD333">
            <v>0</v>
          </cell>
          <cell r="DE333">
            <v>0</v>
          </cell>
          <cell r="DF333">
            <v>0</v>
          </cell>
          <cell r="DG333">
            <v>0</v>
          </cell>
          <cell r="DI333">
            <v>0</v>
          </cell>
          <cell r="DJ333">
            <v>0</v>
          </cell>
          <cell r="DK333">
            <v>0</v>
          </cell>
          <cell r="DL333">
            <v>0</v>
          </cell>
          <cell r="DM333">
            <v>0</v>
          </cell>
          <cell r="DN333">
            <v>0</v>
          </cell>
          <cell r="DO333">
            <v>0</v>
          </cell>
          <cell r="DP333">
            <v>0</v>
          </cell>
          <cell r="DQ333">
            <v>0</v>
          </cell>
          <cell r="DR333">
            <v>0</v>
          </cell>
          <cell r="DS333">
            <v>0</v>
          </cell>
          <cell r="DU333" t="str">
            <v>none</v>
          </cell>
          <cell r="DV333">
            <v>0</v>
          </cell>
          <cell r="DW333">
            <v>0</v>
          </cell>
          <cell r="DX333">
            <v>1</v>
          </cell>
          <cell r="DY333">
            <v>0</v>
          </cell>
          <cell r="DZ333">
            <v>0</v>
          </cell>
          <cell r="EB333">
            <v>0</v>
          </cell>
          <cell r="EC333" t="str">
            <v>Def</v>
          </cell>
          <cell r="ED333" t="str">
            <v>Stormwater</v>
          </cell>
        </row>
        <row r="334">
          <cell r="D334" t="str">
            <v>PC3100808</v>
          </cell>
          <cell r="E334" t="str">
            <v>SW Assessment scope and CMP delivery</v>
          </cell>
          <cell r="F334" t="str">
            <v>Auckland Council</v>
          </cell>
          <cell r="G334" t="str">
            <v>Infrastructure and environmental services</v>
          </cell>
          <cell r="H334" t="str">
            <v>E151305</v>
          </cell>
          <cell r="I334" t="str">
            <v>Stormwater catchment and asset management planning management</v>
          </cell>
          <cell r="J334" t="str">
            <v>Stormwater and flood protection</v>
          </cell>
          <cell r="K334" t="str">
            <v>Stormwater management</v>
          </cell>
          <cell r="L334" t="str">
            <v>Network planning</v>
          </cell>
          <cell r="M334" t="str">
            <v>Stormwater and flood protection</v>
          </cell>
          <cell r="N334" t="str">
            <v>Stormwater management</v>
          </cell>
          <cell r="O334" t="str">
            <v>Network planning</v>
          </cell>
          <cell r="P334" t="str">
            <v>Corporate support</v>
          </cell>
          <cell r="Q334" t="str">
            <v>Archived Activities</v>
          </cell>
          <cell r="R334" t="str">
            <v>Stormwater catchment and network planning</v>
          </cell>
          <cell r="S334" t="str">
            <v>A1811205</v>
          </cell>
          <cell r="T334" t="str">
            <v>A0351305</v>
          </cell>
          <cell r="U334" t="str">
            <v>Stormwater catchment and network planning</v>
          </cell>
          <cell r="V334" t="str">
            <v>L050</v>
          </cell>
          <cell r="W334" t="str">
            <v>Regional</v>
          </cell>
          <cell r="X334" t="str">
            <v>FY12 - Only</v>
          </cell>
          <cell r="Y334" t="str">
            <v>Expense</v>
          </cell>
          <cell r="Z334">
            <v>20100701</v>
          </cell>
          <cell r="AA334">
            <v>20120630</v>
          </cell>
          <cell r="AB334">
            <v>2</v>
          </cell>
          <cell r="AC334" t="str">
            <v>Discrete</v>
          </cell>
          <cell r="AD334">
            <v>0.15</v>
          </cell>
          <cell r="AE334">
            <v>0.65</v>
          </cell>
          <cell r="AF334">
            <v>0.2</v>
          </cell>
          <cell r="AG334">
            <v>0</v>
          </cell>
          <cell r="AH334">
            <v>1</v>
          </cell>
          <cell r="AI334" t="str">
            <v>Stormwater and Flood Protection</v>
          </cell>
          <cell r="AJ334" t="str">
            <v>Stormwater reticulation</v>
          </cell>
          <cell r="AK334">
            <v>125</v>
          </cell>
          <cell r="AM334">
            <v>1</v>
          </cell>
          <cell r="AS334">
            <v>2250720</v>
          </cell>
          <cell r="BD334">
            <v>4.8500000000000001E-2</v>
          </cell>
          <cell r="BE334">
            <v>9.2537000000000091E-2</v>
          </cell>
          <cell r="BF334">
            <v>0.13132206350000009</v>
          </cell>
          <cell r="BG334">
            <v>0.17261531881775016</v>
          </cell>
          <cell r="BH334">
            <v>0.21834731625164228</v>
          </cell>
          <cell r="BI334">
            <v>0.26890872987608549</v>
          </cell>
          <cell r="BJ334">
            <v>0.32537516835557123</v>
          </cell>
          <cell r="BK334">
            <v>0.38766780126828326</v>
          </cell>
          <cell r="BL334">
            <v>0.45427585572916085</v>
          </cell>
          <cell r="BM334">
            <v>0.52844392437134791</v>
          </cell>
          <cell r="BN334">
            <v>0</v>
          </cell>
          <cell r="BO334">
            <v>0</v>
          </cell>
          <cell r="BP334">
            <v>0</v>
          </cell>
          <cell r="BQ334">
            <v>0</v>
          </cell>
          <cell r="BR334">
            <v>0</v>
          </cell>
          <cell r="BS334">
            <v>0</v>
          </cell>
          <cell r="BT334">
            <v>0</v>
          </cell>
          <cell r="BU334">
            <v>0</v>
          </cell>
          <cell r="BV334">
            <v>0</v>
          </cell>
          <cell r="BW334">
            <v>0</v>
          </cell>
          <cell r="BX334">
            <v>0</v>
          </cell>
          <cell r="BY334">
            <v>2250720</v>
          </cell>
          <cell r="BZ334">
            <v>0</v>
          </cell>
          <cell r="CA334">
            <v>0</v>
          </cell>
          <cell r="CB334">
            <v>0</v>
          </cell>
          <cell r="CC334">
            <v>0</v>
          </cell>
          <cell r="CD334">
            <v>0</v>
          </cell>
          <cell r="CE334">
            <v>0</v>
          </cell>
          <cell r="CF334">
            <v>0</v>
          </cell>
          <cell r="CG334">
            <v>0</v>
          </cell>
          <cell r="CH334">
            <v>0</v>
          </cell>
          <cell r="CI334">
            <v>0</v>
          </cell>
          <cell r="CK334">
            <v>1800576</v>
          </cell>
          <cell r="CL334">
            <v>0</v>
          </cell>
          <cell r="CM334">
            <v>0</v>
          </cell>
          <cell r="CN334">
            <v>0</v>
          </cell>
          <cell r="CO334">
            <v>0</v>
          </cell>
          <cell r="CP334">
            <v>0</v>
          </cell>
          <cell r="CQ334">
            <v>0</v>
          </cell>
          <cell r="CR334">
            <v>0</v>
          </cell>
          <cell r="CS334">
            <v>0</v>
          </cell>
          <cell r="CT334">
            <v>0</v>
          </cell>
          <cell r="CU334">
            <v>0</v>
          </cell>
          <cell r="CW334">
            <v>450144</v>
          </cell>
          <cell r="CX334">
            <v>0</v>
          </cell>
          <cell r="CY334">
            <v>0</v>
          </cell>
          <cell r="CZ334">
            <v>0</v>
          </cell>
          <cell r="DA334">
            <v>0</v>
          </cell>
          <cell r="DB334">
            <v>0</v>
          </cell>
          <cell r="DC334">
            <v>0</v>
          </cell>
          <cell r="DD334">
            <v>0</v>
          </cell>
          <cell r="DE334">
            <v>0</v>
          </cell>
          <cell r="DF334">
            <v>0</v>
          </cell>
          <cell r="DG334">
            <v>0</v>
          </cell>
          <cell r="DI334">
            <v>0</v>
          </cell>
          <cell r="DJ334">
            <v>0</v>
          </cell>
          <cell r="DK334">
            <v>0</v>
          </cell>
          <cell r="DL334">
            <v>0</v>
          </cell>
          <cell r="DM334">
            <v>0</v>
          </cell>
          <cell r="DN334">
            <v>0</v>
          </cell>
          <cell r="DO334">
            <v>0</v>
          </cell>
          <cell r="DP334">
            <v>0</v>
          </cell>
          <cell r="DQ334">
            <v>0</v>
          </cell>
          <cell r="DR334">
            <v>0</v>
          </cell>
          <cell r="DS334">
            <v>0</v>
          </cell>
          <cell r="DU334" t="str">
            <v>none</v>
          </cell>
          <cell r="DV334">
            <v>0</v>
          </cell>
          <cell r="DW334">
            <v>0</v>
          </cell>
          <cell r="DX334">
            <v>1</v>
          </cell>
          <cell r="DY334">
            <v>0</v>
          </cell>
          <cell r="DZ334">
            <v>0</v>
          </cell>
          <cell r="EB334">
            <v>0</v>
          </cell>
          <cell r="EC334" t="str">
            <v>Def</v>
          </cell>
          <cell r="ED334" t="str">
            <v>Stormwater</v>
          </cell>
        </row>
        <row r="335">
          <cell r="D335" t="str">
            <v>PC3100809</v>
          </cell>
          <cell r="E335" t="str">
            <v>SW Hydraulic modelling special project</v>
          </cell>
          <cell r="F335" t="str">
            <v>Auckland Council</v>
          </cell>
          <cell r="G335" t="str">
            <v>Infrastructure and environmental services</v>
          </cell>
          <cell r="H335" t="str">
            <v>E151305</v>
          </cell>
          <cell r="I335" t="str">
            <v>Stormwater catchment and asset management planning management</v>
          </cell>
          <cell r="J335" t="str">
            <v>Stormwater and flood protection</v>
          </cell>
          <cell r="K335" t="str">
            <v>Stormwater management</v>
          </cell>
          <cell r="L335" t="str">
            <v>Network planning</v>
          </cell>
          <cell r="M335" t="str">
            <v>Stormwater and flood protection</v>
          </cell>
          <cell r="N335" t="str">
            <v>Stormwater management</v>
          </cell>
          <cell r="O335" t="str">
            <v>Network planning</v>
          </cell>
          <cell r="P335" t="str">
            <v>Corporate support</v>
          </cell>
          <cell r="Q335" t="str">
            <v>Archived Activities</v>
          </cell>
          <cell r="R335" t="str">
            <v>Stormwater catchment and network planning</v>
          </cell>
          <cell r="S335" t="str">
            <v>A1811205</v>
          </cell>
          <cell r="T335" t="str">
            <v>A0351305</v>
          </cell>
          <cell r="U335" t="str">
            <v>Stormwater catchment and network planning</v>
          </cell>
          <cell r="V335" t="str">
            <v>L050</v>
          </cell>
          <cell r="W335" t="str">
            <v>Regional</v>
          </cell>
          <cell r="X335" t="str">
            <v>FY12 - Only</v>
          </cell>
          <cell r="Y335" t="str">
            <v>Expense</v>
          </cell>
          <cell r="Z335">
            <v>20100701</v>
          </cell>
          <cell r="AA335">
            <v>20120630</v>
          </cell>
          <cell r="AB335">
            <v>2</v>
          </cell>
          <cell r="AC335" t="str">
            <v>Discrete</v>
          </cell>
          <cell r="AD335">
            <v>0.15</v>
          </cell>
          <cell r="AE335">
            <v>0.65</v>
          </cell>
          <cell r="AF335">
            <v>0.2</v>
          </cell>
          <cell r="AG335">
            <v>0</v>
          </cell>
          <cell r="AH335">
            <v>1</v>
          </cell>
          <cell r="AI335" t="str">
            <v>Stormwater and Flood Protection</v>
          </cell>
          <cell r="AJ335" t="str">
            <v>Stormwater reticulation</v>
          </cell>
          <cell r="AK335">
            <v>125</v>
          </cell>
          <cell r="AM335">
            <v>1</v>
          </cell>
          <cell r="AS335">
            <v>350000</v>
          </cell>
          <cell r="BD335">
            <v>4.8500000000000001E-2</v>
          </cell>
          <cell r="BE335">
            <v>9.2537000000000091E-2</v>
          </cell>
          <cell r="BF335">
            <v>0.13132206350000009</v>
          </cell>
          <cell r="BG335">
            <v>0.17261531881775016</v>
          </cell>
          <cell r="BH335">
            <v>0.21834731625164228</v>
          </cell>
          <cell r="BI335">
            <v>0.26890872987608549</v>
          </cell>
          <cell r="BJ335">
            <v>0.32537516835557123</v>
          </cell>
          <cell r="BK335">
            <v>0.38766780126828326</v>
          </cell>
          <cell r="BL335">
            <v>0.45427585572916085</v>
          </cell>
          <cell r="BM335">
            <v>0.52844392437134791</v>
          </cell>
          <cell r="BN335">
            <v>0</v>
          </cell>
          <cell r="BO335">
            <v>0</v>
          </cell>
          <cell r="BP335">
            <v>0</v>
          </cell>
          <cell r="BQ335">
            <v>0</v>
          </cell>
          <cell r="BR335">
            <v>0</v>
          </cell>
          <cell r="BS335">
            <v>0</v>
          </cell>
          <cell r="BT335">
            <v>0</v>
          </cell>
          <cell r="BU335">
            <v>0</v>
          </cell>
          <cell r="BV335">
            <v>0</v>
          </cell>
          <cell r="BW335">
            <v>0</v>
          </cell>
          <cell r="BX335">
            <v>0</v>
          </cell>
          <cell r="BY335">
            <v>350000</v>
          </cell>
          <cell r="BZ335">
            <v>0</v>
          </cell>
          <cell r="CA335">
            <v>0</v>
          </cell>
          <cell r="CB335">
            <v>0</v>
          </cell>
          <cell r="CC335">
            <v>0</v>
          </cell>
          <cell r="CD335">
            <v>0</v>
          </cell>
          <cell r="CE335">
            <v>0</v>
          </cell>
          <cell r="CF335">
            <v>0</v>
          </cell>
          <cell r="CG335">
            <v>0</v>
          </cell>
          <cell r="CH335">
            <v>0</v>
          </cell>
          <cell r="CI335">
            <v>0</v>
          </cell>
          <cell r="CK335">
            <v>280000</v>
          </cell>
          <cell r="CL335">
            <v>0</v>
          </cell>
          <cell r="CM335">
            <v>0</v>
          </cell>
          <cell r="CN335">
            <v>0</v>
          </cell>
          <cell r="CO335">
            <v>0</v>
          </cell>
          <cell r="CP335">
            <v>0</v>
          </cell>
          <cell r="CQ335">
            <v>0</v>
          </cell>
          <cell r="CR335">
            <v>0</v>
          </cell>
          <cell r="CS335">
            <v>0</v>
          </cell>
          <cell r="CT335">
            <v>0</v>
          </cell>
          <cell r="CU335">
            <v>0</v>
          </cell>
          <cell r="CW335">
            <v>70000</v>
          </cell>
          <cell r="CX335">
            <v>0</v>
          </cell>
          <cell r="CY335">
            <v>0</v>
          </cell>
          <cell r="CZ335">
            <v>0</v>
          </cell>
          <cell r="DA335">
            <v>0</v>
          </cell>
          <cell r="DB335">
            <v>0</v>
          </cell>
          <cell r="DC335">
            <v>0</v>
          </cell>
          <cell r="DD335">
            <v>0</v>
          </cell>
          <cell r="DE335">
            <v>0</v>
          </cell>
          <cell r="DF335">
            <v>0</v>
          </cell>
          <cell r="DG335">
            <v>0</v>
          </cell>
          <cell r="DI335">
            <v>0</v>
          </cell>
          <cell r="DJ335">
            <v>0</v>
          </cell>
          <cell r="DK335">
            <v>0</v>
          </cell>
          <cell r="DL335">
            <v>0</v>
          </cell>
          <cell r="DM335">
            <v>0</v>
          </cell>
          <cell r="DN335">
            <v>0</v>
          </cell>
          <cell r="DO335">
            <v>0</v>
          </cell>
          <cell r="DP335">
            <v>0</v>
          </cell>
          <cell r="DQ335">
            <v>0</v>
          </cell>
          <cell r="DR335">
            <v>0</v>
          </cell>
          <cell r="DS335">
            <v>0</v>
          </cell>
          <cell r="DU335" t="str">
            <v>none</v>
          </cell>
          <cell r="DV335">
            <v>0</v>
          </cell>
          <cell r="DW335">
            <v>0</v>
          </cell>
          <cell r="DX335">
            <v>1</v>
          </cell>
          <cell r="DY335">
            <v>0</v>
          </cell>
          <cell r="DZ335">
            <v>0</v>
          </cell>
          <cell r="EB335">
            <v>0</v>
          </cell>
          <cell r="EC335" t="str">
            <v>Def</v>
          </cell>
          <cell r="ED335" t="str">
            <v>Stormwater</v>
          </cell>
        </row>
        <row r="336">
          <cell r="D336" t="str">
            <v>PC3100810a</v>
          </cell>
          <cell r="E336" t="str">
            <v>SW Network consent and compliance</v>
          </cell>
          <cell r="F336" t="str">
            <v>Auckland Council</v>
          </cell>
          <cell r="G336" t="str">
            <v>Infrastructure and environmental services</v>
          </cell>
          <cell r="H336" t="str">
            <v>E151405</v>
          </cell>
          <cell r="I336" t="str">
            <v>Stormwater development and technical services</v>
          </cell>
          <cell r="J336" t="str">
            <v>Stormwater and flood protection</v>
          </cell>
          <cell r="K336" t="str">
            <v>Stormwater management</v>
          </cell>
          <cell r="L336" t="str">
            <v>Network planning</v>
          </cell>
          <cell r="M336" t="str">
            <v>Stormwater and flood protection</v>
          </cell>
          <cell r="N336" t="str">
            <v>Stormwater management</v>
          </cell>
          <cell r="O336" t="str">
            <v>Network planning</v>
          </cell>
          <cell r="P336" t="str">
            <v>Stormwater and flood protection</v>
          </cell>
          <cell r="Q336" t="str">
            <v>Stormwater management</v>
          </cell>
          <cell r="R336" t="str">
            <v>Network planning</v>
          </cell>
          <cell r="S336" t="str">
            <v>A0351305</v>
          </cell>
          <cell r="T336" t="str">
            <v>A0351305</v>
          </cell>
          <cell r="U336" t="str">
            <v>Network planning</v>
          </cell>
          <cell r="V336" t="str">
            <v>L050</v>
          </cell>
          <cell r="W336" t="str">
            <v>Regional</v>
          </cell>
          <cell r="X336" t="str">
            <v>PL40810</v>
          </cell>
          <cell r="Y336" t="str">
            <v>Expense</v>
          </cell>
          <cell r="Z336">
            <v>20120701</v>
          </cell>
          <cell r="AA336">
            <v>20220630</v>
          </cell>
          <cell r="AB336">
            <v>1</v>
          </cell>
          <cell r="AC336" t="str">
            <v>Programme</v>
          </cell>
          <cell r="AD336">
            <v>0.7</v>
          </cell>
          <cell r="AE336">
            <v>0</v>
          </cell>
          <cell r="AF336">
            <v>0.15</v>
          </cell>
          <cell r="AG336">
            <v>0.15</v>
          </cell>
          <cell r="AH336">
            <v>1</v>
          </cell>
          <cell r="AI336" t="str">
            <v>Stormwater and Flood Protection</v>
          </cell>
          <cell r="AJ336" t="str">
            <v>Stormwater reticulation</v>
          </cell>
          <cell r="AK336">
            <v>80</v>
          </cell>
          <cell r="AM336">
            <v>0.85</v>
          </cell>
          <cell r="AO336">
            <v>0.15</v>
          </cell>
          <cell r="AT336">
            <v>391547</v>
          </cell>
          <cell r="AU336">
            <v>371452</v>
          </cell>
          <cell r="AV336">
            <v>369764</v>
          </cell>
          <cell r="AW336">
            <v>359722</v>
          </cell>
          <cell r="AX336">
            <v>359940</v>
          </cell>
          <cell r="AY336">
            <v>355055</v>
          </cell>
          <cell r="AZ336">
            <v>558517</v>
          </cell>
          <cell r="BA336">
            <v>340595</v>
          </cell>
          <cell r="BB336">
            <v>340595</v>
          </cell>
          <cell r="BC336">
            <v>340595</v>
          </cell>
          <cell r="BD336">
            <v>4.8500000000000001E-2</v>
          </cell>
          <cell r="BE336">
            <v>9.2537000000000091E-2</v>
          </cell>
          <cell r="BF336">
            <v>0.13132206350000009</v>
          </cell>
          <cell r="BG336">
            <v>0.17261531881775016</v>
          </cell>
          <cell r="BH336">
            <v>0.21834731625164228</v>
          </cell>
          <cell r="BI336">
            <v>0.26890872987608549</v>
          </cell>
          <cell r="BJ336">
            <v>0.32537516835557123</v>
          </cell>
          <cell r="BK336">
            <v>0.38766780126828326</v>
          </cell>
          <cell r="BL336">
            <v>0.45427585572916085</v>
          </cell>
          <cell r="BM336">
            <v>0.52844392437134791</v>
          </cell>
          <cell r="BN336">
            <v>0</v>
          </cell>
          <cell r="BO336">
            <v>18990.029500000001</v>
          </cell>
          <cell r="BP336">
            <v>34373.053724000034</v>
          </cell>
          <cell r="BQ336">
            <v>48558.171488014035</v>
          </cell>
          <cell r="BR336">
            <v>62093.527715758726</v>
          </cell>
          <cell r="BS336">
            <v>78591.933011616115</v>
          </cell>
          <cell r="BT336">
            <v>95477.389086153533</v>
          </cell>
          <cell r="BU336">
            <v>181727.56290444857</v>
          </cell>
          <cell r="BV336">
            <v>132037.71477297094</v>
          </cell>
          <cell r="BW336">
            <v>154724.08508207355</v>
          </cell>
          <cell r="BX336">
            <v>179985.35842125924</v>
          </cell>
          <cell r="BY336">
            <v>0</v>
          </cell>
          <cell r="BZ336">
            <v>410537.0295</v>
          </cell>
          <cell r="CA336">
            <v>405825.05372400006</v>
          </cell>
          <cell r="CB336">
            <v>418322.17148801405</v>
          </cell>
          <cell r="CC336">
            <v>421815.52771575871</v>
          </cell>
          <cell r="CD336">
            <v>438531.93301161611</v>
          </cell>
          <cell r="CE336">
            <v>450532.38908615353</v>
          </cell>
          <cell r="CF336">
            <v>740244.5629044486</v>
          </cell>
          <cell r="CG336">
            <v>472632.71477297094</v>
          </cell>
          <cell r="CH336">
            <v>495319.08508207358</v>
          </cell>
          <cell r="CI336">
            <v>520580.35842125921</v>
          </cell>
          <cell r="CK336">
            <v>0</v>
          </cell>
          <cell r="CL336">
            <v>287375.92064999999</v>
          </cell>
          <cell r="CM336">
            <v>284077.53760680003</v>
          </cell>
          <cell r="CN336">
            <v>292825.52004160982</v>
          </cell>
          <cell r="CO336">
            <v>295270.86940103106</v>
          </cell>
          <cell r="CP336">
            <v>306972.35310813127</v>
          </cell>
          <cell r="CQ336">
            <v>315372.67236030748</v>
          </cell>
          <cell r="CR336">
            <v>518171.19403311401</v>
          </cell>
          <cell r="CS336">
            <v>330842.90034107963</v>
          </cell>
          <cell r="CT336">
            <v>346723.35955745151</v>
          </cell>
          <cell r="CU336">
            <v>364406.25089488144</v>
          </cell>
          <cell r="CW336">
            <v>0</v>
          </cell>
          <cell r="CX336">
            <v>61580.554424999995</v>
          </cell>
          <cell r="CY336">
            <v>60873.758058600004</v>
          </cell>
          <cell r="CZ336">
            <v>62748.325723202106</v>
          </cell>
          <cell r="DA336">
            <v>63272.329157363805</v>
          </cell>
          <cell r="DB336">
            <v>65779.789951742408</v>
          </cell>
          <cell r="DC336">
            <v>67579.858362923027</v>
          </cell>
          <cell r="DD336">
            <v>111036.68443566728</v>
          </cell>
          <cell r="DE336">
            <v>70894.907215945641</v>
          </cell>
          <cell r="DF336">
            <v>74297.862762311037</v>
          </cell>
          <cell r="DG336">
            <v>78087.053763188873</v>
          </cell>
          <cell r="DI336">
            <v>0</v>
          </cell>
          <cell r="DJ336">
            <v>61580.554424999995</v>
          </cell>
          <cell r="DK336">
            <v>60873.758058600004</v>
          </cell>
          <cell r="DL336">
            <v>62748.325723202106</v>
          </cell>
          <cell r="DM336">
            <v>63272.329157363805</v>
          </cell>
          <cell r="DN336">
            <v>65779.789951742408</v>
          </cell>
          <cell r="DO336">
            <v>67579.858362923027</v>
          </cell>
          <cell r="DP336">
            <v>111036.68443566728</v>
          </cell>
          <cell r="DQ336">
            <v>70894.907215945641</v>
          </cell>
          <cell r="DR336">
            <v>74297.862762311037</v>
          </cell>
          <cell r="DS336">
            <v>78087.053763188873</v>
          </cell>
          <cell r="DU336" t="str">
            <v>none</v>
          </cell>
          <cell r="DV336">
            <v>568167.29999999993</v>
          </cell>
          <cell r="DW336">
            <v>1</v>
          </cell>
          <cell r="DX336">
            <v>1</v>
          </cell>
          <cell r="DY336">
            <v>3787782</v>
          </cell>
          <cell r="DZ336">
            <v>4774340.8257062947</v>
          </cell>
          <cell r="EB336">
            <v>4774340.8257062947</v>
          </cell>
          <cell r="EC336" t="str">
            <v>Def</v>
          </cell>
          <cell r="ED336" t="str">
            <v>Stormwater</v>
          </cell>
        </row>
        <row r="337">
          <cell r="D337" t="str">
            <v>PC3100810b</v>
          </cell>
          <cell r="E337" t="str">
            <v>SW Network consent and compliance</v>
          </cell>
          <cell r="F337" t="str">
            <v>Auckland Council</v>
          </cell>
          <cell r="G337" t="str">
            <v>Infrastructure and environmental services</v>
          </cell>
          <cell r="H337" t="str">
            <v>E151425</v>
          </cell>
          <cell r="I337" t="str">
            <v>Stormwater consents and compliance team</v>
          </cell>
          <cell r="J337" t="str">
            <v>Stormwater and flood protection</v>
          </cell>
          <cell r="K337" t="str">
            <v>Stormwater management</v>
          </cell>
          <cell r="L337" t="str">
            <v>Network planning</v>
          </cell>
          <cell r="M337" t="str">
            <v>Stormwater and flood protection</v>
          </cell>
          <cell r="N337" t="str">
            <v>Stormwater management</v>
          </cell>
          <cell r="O337" t="str">
            <v>Network planning</v>
          </cell>
          <cell r="P337" t="str">
            <v>Corporate support</v>
          </cell>
          <cell r="Q337" t="str">
            <v>Archived Activities</v>
          </cell>
          <cell r="R337" t="str">
            <v>Stormwater catchment and network planning</v>
          </cell>
          <cell r="S337" t="str">
            <v>A1811205</v>
          </cell>
          <cell r="T337" t="str">
            <v>A0351305</v>
          </cell>
          <cell r="U337" t="str">
            <v>Stormwater catchment and network planning</v>
          </cell>
          <cell r="V337" t="str">
            <v>L050</v>
          </cell>
          <cell r="W337" t="str">
            <v>Regional</v>
          </cell>
          <cell r="X337" t="str">
            <v>FY12 - Only</v>
          </cell>
          <cell r="Y337" t="str">
            <v>Expense</v>
          </cell>
          <cell r="Z337">
            <v>20100701</v>
          </cell>
          <cell r="AA337">
            <v>20120630</v>
          </cell>
          <cell r="AB337">
            <v>1</v>
          </cell>
          <cell r="AC337" t="str">
            <v>Programme</v>
          </cell>
          <cell r="AD337">
            <v>0.7</v>
          </cell>
          <cell r="AE337">
            <v>0</v>
          </cell>
          <cell r="AF337">
            <v>0.15</v>
          </cell>
          <cell r="AG337">
            <v>0.15</v>
          </cell>
          <cell r="AH337">
            <v>1</v>
          </cell>
          <cell r="AI337" t="str">
            <v>Stormwater and Flood Protection</v>
          </cell>
          <cell r="AJ337" t="str">
            <v>Stormwater reticulation</v>
          </cell>
          <cell r="AK337">
            <v>125</v>
          </cell>
          <cell r="AM337">
            <v>1</v>
          </cell>
          <cell r="AS337">
            <v>300000</v>
          </cell>
          <cell r="BD337">
            <v>4.8500000000000001E-2</v>
          </cell>
          <cell r="BE337">
            <v>9.2537000000000091E-2</v>
          </cell>
          <cell r="BF337">
            <v>0.13132206350000009</v>
          </cell>
          <cell r="BG337">
            <v>0.17261531881775016</v>
          </cell>
          <cell r="BH337">
            <v>0.21834731625164228</v>
          </cell>
          <cell r="BI337">
            <v>0.26890872987608549</v>
          </cell>
          <cell r="BJ337">
            <v>0.32537516835557123</v>
          </cell>
          <cell r="BK337">
            <v>0.38766780126828326</v>
          </cell>
          <cell r="BL337">
            <v>0.45427585572916085</v>
          </cell>
          <cell r="BM337">
            <v>0.52844392437134791</v>
          </cell>
          <cell r="BN337">
            <v>0</v>
          </cell>
          <cell r="BO337">
            <v>0</v>
          </cell>
          <cell r="BP337">
            <v>0</v>
          </cell>
          <cell r="BQ337">
            <v>0</v>
          </cell>
          <cell r="BR337">
            <v>0</v>
          </cell>
          <cell r="BS337">
            <v>0</v>
          </cell>
          <cell r="BT337">
            <v>0</v>
          </cell>
          <cell r="BU337">
            <v>0</v>
          </cell>
          <cell r="BV337">
            <v>0</v>
          </cell>
          <cell r="BW337">
            <v>0</v>
          </cell>
          <cell r="BX337">
            <v>0</v>
          </cell>
          <cell r="BY337">
            <v>300000</v>
          </cell>
          <cell r="BZ337">
            <v>0</v>
          </cell>
          <cell r="CA337">
            <v>0</v>
          </cell>
          <cell r="CB337">
            <v>0</v>
          </cell>
          <cell r="CC337">
            <v>0</v>
          </cell>
          <cell r="CD337">
            <v>0</v>
          </cell>
          <cell r="CE337">
            <v>0</v>
          </cell>
          <cell r="CF337">
            <v>0</v>
          </cell>
          <cell r="CG337">
            <v>0</v>
          </cell>
          <cell r="CH337">
            <v>0</v>
          </cell>
          <cell r="CI337">
            <v>0</v>
          </cell>
          <cell r="CK337">
            <v>210000</v>
          </cell>
          <cell r="CL337">
            <v>0</v>
          </cell>
          <cell r="CM337">
            <v>0</v>
          </cell>
          <cell r="CN337">
            <v>0</v>
          </cell>
          <cell r="CO337">
            <v>0</v>
          </cell>
          <cell r="CP337">
            <v>0</v>
          </cell>
          <cell r="CQ337">
            <v>0</v>
          </cell>
          <cell r="CR337">
            <v>0</v>
          </cell>
          <cell r="CS337">
            <v>0</v>
          </cell>
          <cell r="CT337">
            <v>0</v>
          </cell>
          <cell r="CU337">
            <v>0</v>
          </cell>
          <cell r="CW337">
            <v>45000</v>
          </cell>
          <cell r="CX337">
            <v>0</v>
          </cell>
          <cell r="CY337">
            <v>0</v>
          </cell>
          <cell r="CZ337">
            <v>0</v>
          </cell>
          <cell r="DA337">
            <v>0</v>
          </cell>
          <cell r="DB337">
            <v>0</v>
          </cell>
          <cell r="DC337">
            <v>0</v>
          </cell>
          <cell r="DD337">
            <v>0</v>
          </cell>
          <cell r="DE337">
            <v>0</v>
          </cell>
          <cell r="DF337">
            <v>0</v>
          </cell>
          <cell r="DG337">
            <v>0</v>
          </cell>
          <cell r="DI337">
            <v>45000</v>
          </cell>
          <cell r="DJ337">
            <v>0</v>
          </cell>
          <cell r="DK337">
            <v>0</v>
          </cell>
          <cell r="DL337">
            <v>0</v>
          </cell>
          <cell r="DM337">
            <v>0</v>
          </cell>
          <cell r="DN337">
            <v>0</v>
          </cell>
          <cell r="DO337">
            <v>0</v>
          </cell>
          <cell r="DP337">
            <v>0</v>
          </cell>
          <cell r="DQ337">
            <v>0</v>
          </cell>
          <cell r="DR337">
            <v>0</v>
          </cell>
          <cell r="DS337">
            <v>0</v>
          </cell>
          <cell r="DU337" t="str">
            <v>none</v>
          </cell>
          <cell r="DV337">
            <v>0</v>
          </cell>
          <cell r="DW337">
            <v>1</v>
          </cell>
          <cell r="DX337">
            <v>1</v>
          </cell>
          <cell r="DY337">
            <v>0</v>
          </cell>
          <cell r="DZ337">
            <v>0</v>
          </cell>
          <cell r="EB337">
            <v>0</v>
          </cell>
          <cell r="EC337" t="str">
            <v>Def</v>
          </cell>
          <cell r="ED337" t="str">
            <v>Stormwater</v>
          </cell>
        </row>
        <row r="338">
          <cell r="D338" t="str">
            <v>PC3100811</v>
          </cell>
          <cell r="E338" t="str">
            <v>SW Rainfall gauge network upgrade</v>
          </cell>
          <cell r="F338" t="str">
            <v>Auckland Council</v>
          </cell>
          <cell r="G338" t="str">
            <v>Infrastructure and environmental services</v>
          </cell>
          <cell r="H338" t="str">
            <v>E151425</v>
          </cell>
          <cell r="I338" t="str">
            <v>Stormwater consents and compliance team</v>
          </cell>
          <cell r="J338" t="str">
            <v>Stormwater and flood protection</v>
          </cell>
          <cell r="K338" t="str">
            <v>Stormwater management</v>
          </cell>
          <cell r="L338" t="str">
            <v>Network planning</v>
          </cell>
          <cell r="M338" t="str">
            <v>Stormwater and flood protection</v>
          </cell>
          <cell r="N338" t="str">
            <v>Stormwater management</v>
          </cell>
          <cell r="O338" t="str">
            <v>Network planning</v>
          </cell>
          <cell r="P338" t="str">
            <v>Corporate support</v>
          </cell>
          <cell r="Q338" t="str">
            <v>Archived Activities</v>
          </cell>
          <cell r="R338" t="str">
            <v>Stormwater catchment and network planning</v>
          </cell>
          <cell r="S338" t="str">
            <v>A1811205</v>
          </cell>
          <cell r="T338" t="str">
            <v>A0351305</v>
          </cell>
          <cell r="U338" t="str">
            <v>Stormwater catchment and network planning</v>
          </cell>
          <cell r="V338" t="str">
            <v>L050</v>
          </cell>
          <cell r="W338" t="str">
            <v>Regional</v>
          </cell>
          <cell r="X338" t="str">
            <v>FY12 - Only</v>
          </cell>
          <cell r="Y338" t="str">
            <v>Expense</v>
          </cell>
          <cell r="Z338">
            <v>20110701</v>
          </cell>
          <cell r="AA338">
            <v>20120630</v>
          </cell>
          <cell r="AB338">
            <v>2</v>
          </cell>
          <cell r="AC338" t="str">
            <v>Discrete</v>
          </cell>
          <cell r="AD338">
            <v>1</v>
          </cell>
          <cell r="AE338">
            <v>0</v>
          </cell>
          <cell r="AF338">
            <v>0</v>
          </cell>
          <cell r="AG338">
            <v>0</v>
          </cell>
          <cell r="AH338">
            <v>1</v>
          </cell>
          <cell r="AI338" t="str">
            <v>Stormwater and Flood Protection</v>
          </cell>
          <cell r="AJ338" t="str">
            <v>Stormwater reticulation</v>
          </cell>
          <cell r="AK338">
            <v>125</v>
          </cell>
          <cell r="AM338">
            <v>1</v>
          </cell>
          <cell r="AS338">
            <v>204489</v>
          </cell>
          <cell r="BD338">
            <v>4.8500000000000001E-2</v>
          </cell>
          <cell r="BE338">
            <v>9.2537000000000091E-2</v>
          </cell>
          <cell r="BF338">
            <v>0.13132206350000009</v>
          </cell>
          <cell r="BG338">
            <v>0.17261531881775016</v>
          </cell>
          <cell r="BH338">
            <v>0.21834731625164228</v>
          </cell>
          <cell r="BI338">
            <v>0.26890872987608549</v>
          </cell>
          <cell r="BJ338">
            <v>0.32537516835557123</v>
          </cell>
          <cell r="BK338">
            <v>0.38766780126828326</v>
          </cell>
          <cell r="BL338">
            <v>0.45427585572916085</v>
          </cell>
          <cell r="BM338">
            <v>0.52844392437134791</v>
          </cell>
          <cell r="BN338">
            <v>0</v>
          </cell>
          <cell r="BO338">
            <v>0</v>
          </cell>
          <cell r="BP338">
            <v>0</v>
          </cell>
          <cell r="BQ338">
            <v>0</v>
          </cell>
          <cell r="BR338">
            <v>0</v>
          </cell>
          <cell r="BS338">
            <v>0</v>
          </cell>
          <cell r="BT338">
            <v>0</v>
          </cell>
          <cell r="BU338">
            <v>0</v>
          </cell>
          <cell r="BV338">
            <v>0</v>
          </cell>
          <cell r="BW338">
            <v>0</v>
          </cell>
          <cell r="BX338">
            <v>0</v>
          </cell>
          <cell r="BY338">
            <v>204489</v>
          </cell>
          <cell r="BZ338">
            <v>0</v>
          </cell>
          <cell r="CA338">
            <v>0</v>
          </cell>
          <cell r="CB338">
            <v>0</v>
          </cell>
          <cell r="CC338">
            <v>0</v>
          </cell>
          <cell r="CD338">
            <v>0</v>
          </cell>
          <cell r="CE338">
            <v>0</v>
          </cell>
          <cell r="CF338">
            <v>0</v>
          </cell>
          <cell r="CG338">
            <v>0</v>
          </cell>
          <cell r="CH338">
            <v>0</v>
          </cell>
          <cell r="CI338">
            <v>0</v>
          </cell>
          <cell r="CK338">
            <v>204489</v>
          </cell>
          <cell r="CL338">
            <v>0</v>
          </cell>
          <cell r="CM338">
            <v>0</v>
          </cell>
          <cell r="CN338">
            <v>0</v>
          </cell>
          <cell r="CO338">
            <v>0</v>
          </cell>
          <cell r="CP338">
            <v>0</v>
          </cell>
          <cell r="CQ338">
            <v>0</v>
          </cell>
          <cell r="CR338">
            <v>0</v>
          </cell>
          <cell r="CS338">
            <v>0</v>
          </cell>
          <cell r="CT338">
            <v>0</v>
          </cell>
          <cell r="CU338">
            <v>0</v>
          </cell>
          <cell r="CW338">
            <v>0</v>
          </cell>
          <cell r="CX338">
            <v>0</v>
          </cell>
          <cell r="CY338">
            <v>0</v>
          </cell>
          <cell r="CZ338">
            <v>0</v>
          </cell>
          <cell r="DA338">
            <v>0</v>
          </cell>
          <cell r="DB338">
            <v>0</v>
          </cell>
          <cell r="DC338">
            <v>0</v>
          </cell>
          <cell r="DD338">
            <v>0</v>
          </cell>
          <cell r="DE338">
            <v>0</v>
          </cell>
          <cell r="DF338">
            <v>0</v>
          </cell>
          <cell r="DG338">
            <v>0</v>
          </cell>
          <cell r="DI338">
            <v>0</v>
          </cell>
          <cell r="DJ338">
            <v>0</v>
          </cell>
          <cell r="DK338">
            <v>0</v>
          </cell>
          <cell r="DL338">
            <v>0</v>
          </cell>
          <cell r="DM338">
            <v>0</v>
          </cell>
          <cell r="DN338">
            <v>0</v>
          </cell>
          <cell r="DO338">
            <v>0</v>
          </cell>
          <cell r="DP338">
            <v>0</v>
          </cell>
          <cell r="DQ338">
            <v>0</v>
          </cell>
          <cell r="DR338">
            <v>0</v>
          </cell>
          <cell r="DS338">
            <v>0</v>
          </cell>
          <cell r="DU338" t="str">
            <v>none</v>
          </cell>
          <cell r="DV338">
            <v>0</v>
          </cell>
          <cell r="DW338">
            <v>0</v>
          </cell>
          <cell r="DX338">
            <v>1</v>
          </cell>
          <cell r="DY338">
            <v>0</v>
          </cell>
          <cell r="DZ338">
            <v>0</v>
          </cell>
          <cell r="EB338">
            <v>0</v>
          </cell>
          <cell r="EC338" t="str">
            <v>Def</v>
          </cell>
          <cell r="ED338" t="str">
            <v>Stormwater</v>
          </cell>
        </row>
        <row r="339">
          <cell r="D339" t="str">
            <v>PC3100812a</v>
          </cell>
          <cell r="E339" t="str">
            <v>SW Develop best practice guides tools standard</v>
          </cell>
          <cell r="F339" t="str">
            <v>Auckland Council</v>
          </cell>
          <cell r="G339" t="str">
            <v>Infrastructure and environmental services</v>
          </cell>
          <cell r="H339" t="str">
            <v>E151405</v>
          </cell>
          <cell r="I339" t="str">
            <v>Stormwater development and technical services</v>
          </cell>
          <cell r="J339" t="str">
            <v>Stormwater and flood protection</v>
          </cell>
          <cell r="K339" t="str">
            <v>Stormwater management</v>
          </cell>
          <cell r="L339" t="str">
            <v>Stormwater catchment</v>
          </cell>
          <cell r="M339" t="str">
            <v>Stormwater and flood protection</v>
          </cell>
          <cell r="N339" t="str">
            <v>Stormwater management</v>
          </cell>
          <cell r="O339" t="str">
            <v>Stormwater catchment</v>
          </cell>
          <cell r="P339" t="str">
            <v>Stormwater and flood protection</v>
          </cell>
          <cell r="Q339" t="str">
            <v>Stormwater management</v>
          </cell>
          <cell r="R339" t="str">
            <v>Stormwater catchment</v>
          </cell>
          <cell r="S339" t="str">
            <v>A0351205</v>
          </cell>
          <cell r="T339" t="str">
            <v>A0351205</v>
          </cell>
          <cell r="U339" t="str">
            <v>Stormwater catchment</v>
          </cell>
          <cell r="V339" t="str">
            <v>L050</v>
          </cell>
          <cell r="W339" t="str">
            <v>Regional</v>
          </cell>
          <cell r="X339" t="str">
            <v>PL40810</v>
          </cell>
          <cell r="Y339" t="str">
            <v>Expense</v>
          </cell>
          <cell r="Z339">
            <v>20120701</v>
          </cell>
          <cell r="AA339">
            <v>20220630</v>
          </cell>
          <cell r="AB339">
            <v>1</v>
          </cell>
          <cell r="AC339" t="str">
            <v>Programme</v>
          </cell>
          <cell r="AD339">
            <v>0.7</v>
          </cell>
          <cell r="AE339">
            <v>0</v>
          </cell>
          <cell r="AF339">
            <v>0.15</v>
          </cell>
          <cell r="AG339">
            <v>0.15</v>
          </cell>
          <cell r="AH339">
            <v>1</v>
          </cell>
          <cell r="AI339" t="str">
            <v>Stormwater and Flood Protection</v>
          </cell>
          <cell r="AJ339" t="str">
            <v>Stormwater reticulation</v>
          </cell>
          <cell r="AK339">
            <v>125</v>
          </cell>
          <cell r="AM339">
            <v>0.85</v>
          </cell>
          <cell r="AO339">
            <v>0.15</v>
          </cell>
          <cell r="AT339">
            <v>1645804</v>
          </cell>
          <cell r="AU339">
            <v>1561339</v>
          </cell>
          <cell r="AV339">
            <v>1554241</v>
          </cell>
          <cell r="AW339">
            <v>1512031</v>
          </cell>
          <cell r="AX339">
            <v>1512946</v>
          </cell>
          <cell r="AY339">
            <v>1492414</v>
          </cell>
          <cell r="AZ339">
            <v>2347631</v>
          </cell>
          <cell r="BA339">
            <v>1431635</v>
          </cell>
          <cell r="BB339">
            <v>1431635</v>
          </cell>
          <cell r="BC339">
            <v>1431635</v>
          </cell>
          <cell r="BD339">
            <v>4.8500000000000001E-2</v>
          </cell>
          <cell r="BE339">
            <v>9.2537000000000091E-2</v>
          </cell>
          <cell r="BF339">
            <v>0.13132206350000009</v>
          </cell>
          <cell r="BG339">
            <v>0.17261531881775016</v>
          </cell>
          <cell r="BH339">
            <v>0.21834731625164228</v>
          </cell>
          <cell r="BI339">
            <v>0.26890872987608549</v>
          </cell>
          <cell r="BJ339">
            <v>0.32537516835557123</v>
          </cell>
          <cell r="BK339">
            <v>0.38766780126828326</v>
          </cell>
          <cell r="BL339">
            <v>0.45427585572916085</v>
          </cell>
          <cell r="BM339">
            <v>0.52844392437134791</v>
          </cell>
          <cell r="BN339">
            <v>0</v>
          </cell>
          <cell r="BO339">
            <v>79821.494000000006</v>
          </cell>
          <cell r="BP339">
            <v>144481.62704300013</v>
          </cell>
          <cell r="BQ339">
            <v>204106.13529630363</v>
          </cell>
          <cell r="BR339">
            <v>260999.71312732159</v>
          </cell>
          <cell r="BS339">
            <v>330347.69873365719</v>
          </cell>
          <cell r="BT339">
            <v>401323.15318928828</v>
          </cell>
          <cell r="BU339">
            <v>763860.83186175802</v>
          </cell>
          <cell r="BV339">
            <v>554998.79266871873</v>
          </cell>
          <cell r="BW339">
            <v>650357.21471681714</v>
          </cell>
          <cell r="BX339">
            <v>756538.81766737462</v>
          </cell>
          <cell r="BY339">
            <v>0</v>
          </cell>
          <cell r="BZ339">
            <v>1725625.4939999999</v>
          </cell>
          <cell r="CA339">
            <v>1705820.6270430002</v>
          </cell>
          <cell r="CB339">
            <v>1758347.1352963035</v>
          </cell>
          <cell r="CC339">
            <v>1773030.7131273216</v>
          </cell>
          <cell r="CD339">
            <v>1843293.6987336571</v>
          </cell>
          <cell r="CE339">
            <v>1893737.1531892882</v>
          </cell>
          <cell r="CF339">
            <v>3111491.8318617581</v>
          </cell>
          <cell r="CG339">
            <v>1986633.7926687188</v>
          </cell>
          <cell r="CH339">
            <v>2081992.2147168173</v>
          </cell>
          <cell r="CI339">
            <v>2188173.8176673744</v>
          </cell>
          <cell r="CK339">
            <v>0</v>
          </cell>
          <cell r="CL339">
            <v>1207937.8457999998</v>
          </cell>
          <cell r="CM339">
            <v>1194074.4389301001</v>
          </cell>
          <cell r="CN339">
            <v>1230842.9947074123</v>
          </cell>
          <cell r="CO339">
            <v>1241121.4991891249</v>
          </cell>
          <cell r="CP339">
            <v>1290305.5891135598</v>
          </cell>
          <cell r="CQ339">
            <v>1325616.0072325016</v>
          </cell>
          <cell r="CR339">
            <v>2178044.2823032304</v>
          </cell>
          <cell r="CS339">
            <v>1390643.6548681031</v>
          </cell>
          <cell r="CT339">
            <v>1457394.5503017721</v>
          </cell>
          <cell r="CU339">
            <v>1531721.6723671621</v>
          </cell>
          <cell r="CW339">
            <v>0</v>
          </cell>
          <cell r="CX339">
            <v>258843.82409999997</v>
          </cell>
          <cell r="CY339">
            <v>255873.09405645001</v>
          </cell>
          <cell r="CZ339">
            <v>263752.0702944455</v>
          </cell>
          <cell r="DA339">
            <v>265954.60696909821</v>
          </cell>
          <cell r="DB339">
            <v>276494.05481004855</v>
          </cell>
          <cell r="DC339">
            <v>284060.57297839323</v>
          </cell>
          <cell r="DD339">
            <v>466723.77477926371</v>
          </cell>
          <cell r="DE339">
            <v>297995.06890030782</v>
          </cell>
          <cell r="DF339">
            <v>312298.83220752259</v>
          </cell>
          <cell r="DG339">
            <v>328226.07265010616</v>
          </cell>
          <cell r="DI339">
            <v>0</v>
          </cell>
          <cell r="DJ339">
            <v>258843.82409999997</v>
          </cell>
          <cell r="DK339">
            <v>255873.09405645001</v>
          </cell>
          <cell r="DL339">
            <v>263752.0702944455</v>
          </cell>
          <cell r="DM339">
            <v>265954.60696909821</v>
          </cell>
          <cell r="DN339">
            <v>276494.05481004855</v>
          </cell>
          <cell r="DO339">
            <v>284060.57297839323</v>
          </cell>
          <cell r="DP339">
            <v>466723.77477926371</v>
          </cell>
          <cell r="DQ339">
            <v>297995.06890030782</v>
          </cell>
          <cell r="DR339">
            <v>312298.83220752259</v>
          </cell>
          <cell r="DS339">
            <v>328226.07265010616</v>
          </cell>
          <cell r="DU339" t="str">
            <v>none</v>
          </cell>
          <cell r="DV339">
            <v>2388196.65</v>
          </cell>
          <cell r="DW339">
            <v>1</v>
          </cell>
          <cell r="DX339">
            <v>1</v>
          </cell>
          <cell r="DY339">
            <v>15921311</v>
          </cell>
          <cell r="DZ339">
            <v>20068146.478304237</v>
          </cell>
          <cell r="EB339">
            <v>20068146.478304237</v>
          </cell>
          <cell r="EC339" t="str">
            <v>Def</v>
          </cell>
          <cell r="ED339" t="str">
            <v>Stormwater</v>
          </cell>
        </row>
        <row r="340">
          <cell r="D340" t="str">
            <v>PC3100812b</v>
          </cell>
          <cell r="E340" t="str">
            <v>SW Develop best practice guides tools standard</v>
          </cell>
          <cell r="F340" t="str">
            <v>Auckland Council</v>
          </cell>
          <cell r="G340" t="str">
            <v>Infrastructure and environmental services</v>
          </cell>
          <cell r="H340" t="str">
            <v>E151415</v>
          </cell>
          <cell r="I340" t="str">
            <v>Stormwater technical services team</v>
          </cell>
          <cell r="J340" t="str">
            <v>Stormwater and flood protection</v>
          </cell>
          <cell r="K340" t="str">
            <v>Stormwater management</v>
          </cell>
          <cell r="L340" t="str">
            <v>Stormwater catchment</v>
          </cell>
          <cell r="M340" t="str">
            <v>Stormwater and flood protection</v>
          </cell>
          <cell r="N340" t="str">
            <v>Stormwater management</v>
          </cell>
          <cell r="O340" t="str">
            <v>Stormwater catchment</v>
          </cell>
          <cell r="P340" t="str">
            <v>Corporate support</v>
          </cell>
          <cell r="Q340" t="str">
            <v>Archived Activities</v>
          </cell>
          <cell r="R340" t="str">
            <v>Stormwater catchment and network planning</v>
          </cell>
          <cell r="S340" t="str">
            <v>A1811205</v>
          </cell>
          <cell r="T340" t="str">
            <v>A0351205</v>
          </cell>
          <cell r="U340" t="str">
            <v>Stormwater catchment and network planning</v>
          </cell>
          <cell r="V340" t="str">
            <v>L050</v>
          </cell>
          <cell r="W340" t="str">
            <v>Regional</v>
          </cell>
          <cell r="X340" t="str">
            <v>FY12 - Only</v>
          </cell>
          <cell r="Y340" t="str">
            <v>Expense</v>
          </cell>
          <cell r="Z340">
            <v>20100701</v>
          </cell>
          <cell r="AA340">
            <v>20120630</v>
          </cell>
          <cell r="AB340">
            <v>1</v>
          </cell>
          <cell r="AC340" t="str">
            <v>Programme</v>
          </cell>
          <cell r="AD340">
            <v>0.7</v>
          </cell>
          <cell r="AE340">
            <v>0</v>
          </cell>
          <cell r="AF340">
            <v>0.15</v>
          </cell>
          <cell r="AG340">
            <v>0.15</v>
          </cell>
          <cell r="AH340">
            <v>1</v>
          </cell>
          <cell r="AI340" t="str">
            <v>Stormwater and Flood Protection</v>
          </cell>
          <cell r="AJ340" t="str">
            <v>Stormwater reticulation</v>
          </cell>
          <cell r="AK340">
            <v>125</v>
          </cell>
          <cell r="AM340">
            <v>1</v>
          </cell>
          <cell r="AS340">
            <v>1261000</v>
          </cell>
          <cell r="BD340">
            <v>4.8500000000000001E-2</v>
          </cell>
          <cell r="BE340">
            <v>9.2537000000000091E-2</v>
          </cell>
          <cell r="BF340">
            <v>0.13132206350000009</v>
          </cell>
          <cell r="BG340">
            <v>0.17261531881775016</v>
          </cell>
          <cell r="BH340">
            <v>0.21834731625164228</v>
          </cell>
          <cell r="BI340">
            <v>0.26890872987608549</v>
          </cell>
          <cell r="BJ340">
            <v>0.32537516835557123</v>
          </cell>
          <cell r="BK340">
            <v>0.38766780126828326</v>
          </cell>
          <cell r="BL340">
            <v>0.45427585572916085</v>
          </cell>
          <cell r="BM340">
            <v>0.52844392437134791</v>
          </cell>
          <cell r="BN340">
            <v>0</v>
          </cell>
          <cell r="BO340">
            <v>0</v>
          </cell>
          <cell r="BP340">
            <v>0</v>
          </cell>
          <cell r="BQ340">
            <v>0</v>
          </cell>
          <cell r="BR340">
            <v>0</v>
          </cell>
          <cell r="BS340">
            <v>0</v>
          </cell>
          <cell r="BT340">
            <v>0</v>
          </cell>
          <cell r="BU340">
            <v>0</v>
          </cell>
          <cell r="BV340">
            <v>0</v>
          </cell>
          <cell r="BW340">
            <v>0</v>
          </cell>
          <cell r="BX340">
            <v>0</v>
          </cell>
          <cell r="BY340">
            <v>1261000</v>
          </cell>
          <cell r="BZ340">
            <v>0</v>
          </cell>
          <cell r="CA340">
            <v>0</v>
          </cell>
          <cell r="CB340">
            <v>0</v>
          </cell>
          <cell r="CC340">
            <v>0</v>
          </cell>
          <cell r="CD340">
            <v>0</v>
          </cell>
          <cell r="CE340">
            <v>0</v>
          </cell>
          <cell r="CF340">
            <v>0</v>
          </cell>
          <cell r="CG340">
            <v>0</v>
          </cell>
          <cell r="CH340">
            <v>0</v>
          </cell>
          <cell r="CI340">
            <v>0</v>
          </cell>
          <cell r="CK340">
            <v>882700</v>
          </cell>
          <cell r="CL340">
            <v>0</v>
          </cell>
          <cell r="CM340">
            <v>0</v>
          </cell>
          <cell r="CN340">
            <v>0</v>
          </cell>
          <cell r="CO340">
            <v>0</v>
          </cell>
          <cell r="CP340">
            <v>0</v>
          </cell>
          <cell r="CQ340">
            <v>0</v>
          </cell>
          <cell r="CR340">
            <v>0</v>
          </cell>
          <cell r="CS340">
            <v>0</v>
          </cell>
          <cell r="CT340">
            <v>0</v>
          </cell>
          <cell r="CU340">
            <v>0</v>
          </cell>
          <cell r="CW340">
            <v>189150</v>
          </cell>
          <cell r="CX340">
            <v>0</v>
          </cell>
          <cell r="CY340">
            <v>0</v>
          </cell>
          <cell r="CZ340">
            <v>0</v>
          </cell>
          <cell r="DA340">
            <v>0</v>
          </cell>
          <cell r="DB340">
            <v>0</v>
          </cell>
          <cell r="DC340">
            <v>0</v>
          </cell>
          <cell r="DD340">
            <v>0</v>
          </cell>
          <cell r="DE340">
            <v>0</v>
          </cell>
          <cell r="DF340">
            <v>0</v>
          </cell>
          <cell r="DG340">
            <v>0</v>
          </cell>
          <cell r="DI340">
            <v>189150</v>
          </cell>
          <cell r="DJ340">
            <v>0</v>
          </cell>
          <cell r="DK340">
            <v>0</v>
          </cell>
          <cell r="DL340">
            <v>0</v>
          </cell>
          <cell r="DM340">
            <v>0</v>
          </cell>
          <cell r="DN340">
            <v>0</v>
          </cell>
          <cell r="DO340">
            <v>0</v>
          </cell>
          <cell r="DP340">
            <v>0</v>
          </cell>
          <cell r="DQ340">
            <v>0</v>
          </cell>
          <cell r="DR340">
            <v>0</v>
          </cell>
          <cell r="DS340">
            <v>0</v>
          </cell>
          <cell r="DU340" t="str">
            <v>none</v>
          </cell>
          <cell r="DV340">
            <v>0</v>
          </cell>
          <cell r="DW340">
            <v>1</v>
          </cell>
          <cell r="DX340">
            <v>1</v>
          </cell>
          <cell r="DY340">
            <v>0</v>
          </cell>
          <cell r="DZ340">
            <v>0</v>
          </cell>
          <cell r="EB340">
            <v>0</v>
          </cell>
          <cell r="EC340" t="str">
            <v>Def</v>
          </cell>
          <cell r="ED340" t="str">
            <v>Stormwater</v>
          </cell>
        </row>
        <row r="341">
          <cell r="D341" t="str">
            <v>PC3100813</v>
          </cell>
          <cell r="E341" t="str">
            <v>SW asset renewal holding account</v>
          </cell>
          <cell r="F341" t="str">
            <v>Auckland Council</v>
          </cell>
          <cell r="G341" t="str">
            <v>Infrastructure and environmental services</v>
          </cell>
          <cell r="H341" t="str">
            <v>E151203</v>
          </cell>
          <cell r="I341" t="str">
            <v>Stormwater projects management</v>
          </cell>
          <cell r="J341" t="str">
            <v>Stormwater and flood protection</v>
          </cell>
          <cell r="K341" t="str">
            <v>Stormwater management</v>
          </cell>
          <cell r="L341" t="str">
            <v>Stormwater operations and maintenance</v>
          </cell>
          <cell r="M341" t="str">
            <v>Stormwater and flood protection</v>
          </cell>
          <cell r="N341" t="str">
            <v>Stormwater management</v>
          </cell>
          <cell r="O341" t="str">
            <v>Stormwater operations and maintenance</v>
          </cell>
          <cell r="P341" t="str">
            <v>Stormwater and flood protection</v>
          </cell>
          <cell r="Q341" t="str">
            <v>Stormwater management</v>
          </cell>
          <cell r="R341" t="str">
            <v>Stormwater operations and maintenance</v>
          </cell>
          <cell r="S341" t="str">
            <v>A1811105</v>
          </cell>
          <cell r="T341" t="str">
            <v>A1811105</v>
          </cell>
          <cell r="U341" t="str">
            <v>Stormwater operations and maintenance services</v>
          </cell>
          <cell r="V341" t="str">
            <v>L050</v>
          </cell>
          <cell r="W341" t="str">
            <v>Regional</v>
          </cell>
          <cell r="X341" t="str">
            <v>PL40810</v>
          </cell>
          <cell r="Y341" t="str">
            <v>Expense</v>
          </cell>
          <cell r="Z341">
            <v>20120701</v>
          </cell>
          <cell r="AA341">
            <v>20220630</v>
          </cell>
          <cell r="AB341">
            <v>1</v>
          </cell>
          <cell r="AC341" t="str">
            <v>Programme</v>
          </cell>
          <cell r="AD341">
            <v>0</v>
          </cell>
          <cell r="AE341">
            <v>0</v>
          </cell>
          <cell r="AF341">
            <v>0.15</v>
          </cell>
          <cell r="AG341">
            <v>0.85</v>
          </cell>
          <cell r="AH341">
            <v>1</v>
          </cell>
          <cell r="AI341" t="str">
            <v>Stormwater and Flood Protection</v>
          </cell>
          <cell r="AJ341" t="str">
            <v>Stormwater reticulation</v>
          </cell>
          <cell r="AK341">
            <v>125</v>
          </cell>
          <cell r="AM341">
            <v>0.85</v>
          </cell>
          <cell r="AO341">
            <v>0.15</v>
          </cell>
          <cell r="AT341">
            <v>6161405</v>
          </cell>
          <cell r="AU341">
            <v>5845193</v>
          </cell>
          <cell r="AV341">
            <v>5818622</v>
          </cell>
          <cell r="AW341">
            <v>5660601</v>
          </cell>
          <cell r="AX341">
            <v>5664027</v>
          </cell>
          <cell r="AY341">
            <v>5587158</v>
          </cell>
          <cell r="AZ341">
            <v>4762404</v>
          </cell>
          <cell r="BA341">
            <v>5359621</v>
          </cell>
          <cell r="BB341">
            <v>5359621</v>
          </cell>
          <cell r="BC341">
            <v>5359621</v>
          </cell>
          <cell r="BD341">
            <v>4.8500000000000001E-2</v>
          </cell>
          <cell r="BE341">
            <v>9.2537000000000091E-2</v>
          </cell>
          <cell r="BF341">
            <v>0.13132206350000009</v>
          </cell>
          <cell r="BG341">
            <v>0.17261531881775016</v>
          </cell>
          <cell r="BH341">
            <v>0.21834731625164228</v>
          </cell>
          <cell r="BI341">
            <v>0.26890872987608549</v>
          </cell>
          <cell r="BJ341">
            <v>0.32537516835557123</v>
          </cell>
          <cell r="BK341">
            <v>0.38766780126828326</v>
          </cell>
          <cell r="BL341">
            <v>0.45427585572916085</v>
          </cell>
          <cell r="BM341">
            <v>0.52844392437134791</v>
          </cell>
          <cell r="BN341">
            <v>0</v>
          </cell>
          <cell r="BO341">
            <v>298828.14250000002</v>
          </cell>
          <cell r="BP341">
            <v>540896.62464100053</v>
          </cell>
          <cell r="BQ341">
            <v>764113.4477664975</v>
          </cell>
          <cell r="BR341">
            <v>977106.44631507539</v>
          </cell>
          <cell r="BS341">
            <v>1236725.0946268407</v>
          </cell>
          <cell r="BT341">
            <v>1502435.56139701</v>
          </cell>
          <cell r="BU341">
            <v>1549568.0032772459</v>
          </cell>
          <cell r="BV341">
            <v>2077752.4887013177</v>
          </cell>
          <cell r="BW341">
            <v>2434746.4161589807</v>
          </cell>
          <cell r="BX341">
            <v>2832259.154383088</v>
          </cell>
          <cell r="BY341">
            <v>0</v>
          </cell>
          <cell r="BZ341">
            <v>6460233.1425000001</v>
          </cell>
          <cell r="CA341">
            <v>6386089.6246410003</v>
          </cell>
          <cell r="CB341">
            <v>6582735.4477664977</v>
          </cell>
          <cell r="CC341">
            <v>6637707.4463150753</v>
          </cell>
          <cell r="CD341">
            <v>6900752.0946268402</v>
          </cell>
          <cell r="CE341">
            <v>7089593.5613970105</v>
          </cell>
          <cell r="CF341">
            <v>6311972.0032772459</v>
          </cell>
          <cell r="CG341">
            <v>7437373.4887013175</v>
          </cell>
          <cell r="CH341">
            <v>7794367.4161589807</v>
          </cell>
          <cell r="CI341">
            <v>8191880.1543830875</v>
          </cell>
          <cell r="CK341">
            <v>0</v>
          </cell>
          <cell r="CL341">
            <v>0</v>
          </cell>
          <cell r="CM341">
            <v>0</v>
          </cell>
          <cell r="CN341">
            <v>0</v>
          </cell>
          <cell r="CO341">
            <v>0</v>
          </cell>
          <cell r="CP341">
            <v>0</v>
          </cell>
          <cell r="CQ341">
            <v>0</v>
          </cell>
          <cell r="CR341">
            <v>0</v>
          </cell>
          <cell r="CS341">
            <v>0</v>
          </cell>
          <cell r="CT341">
            <v>0</v>
          </cell>
          <cell r="CU341">
            <v>0</v>
          </cell>
          <cell r="CW341">
            <v>0</v>
          </cell>
          <cell r="CX341">
            <v>969034.97137499996</v>
          </cell>
          <cell r="CY341">
            <v>957913.44369614997</v>
          </cell>
          <cell r="CZ341">
            <v>987410.31716497464</v>
          </cell>
          <cell r="DA341">
            <v>995656.11694726127</v>
          </cell>
          <cell r="DB341">
            <v>1035112.8141940259</v>
          </cell>
          <cell r="DC341">
            <v>1063439.0342095515</v>
          </cell>
          <cell r="DD341">
            <v>946795.80049158679</v>
          </cell>
          <cell r="DE341">
            <v>1115606.0233051975</v>
          </cell>
          <cell r="DF341">
            <v>1169155.112423847</v>
          </cell>
          <cell r="DG341">
            <v>1228782.0231574632</v>
          </cell>
          <cell r="DI341">
            <v>0</v>
          </cell>
          <cell r="DJ341">
            <v>5491198.1711250003</v>
          </cell>
          <cell r="DK341">
            <v>5428176.1809448497</v>
          </cell>
          <cell r="DL341">
            <v>5595325.1306015225</v>
          </cell>
          <cell r="DM341">
            <v>5642051.3293678137</v>
          </cell>
          <cell r="DN341">
            <v>5865639.2804328138</v>
          </cell>
          <cell r="DO341">
            <v>6026154.5271874592</v>
          </cell>
          <cell r="DP341">
            <v>5365176.2027856587</v>
          </cell>
          <cell r="DQ341">
            <v>6321767.4653961193</v>
          </cell>
          <cell r="DR341">
            <v>6625212.3037351333</v>
          </cell>
          <cell r="DS341">
            <v>6963098.1312256241</v>
          </cell>
          <cell r="DU341" t="str">
            <v>none</v>
          </cell>
          <cell r="DV341">
            <v>8336740.9499999993</v>
          </cell>
          <cell r="DW341">
            <v>1</v>
          </cell>
          <cell r="DX341">
            <v>1</v>
          </cell>
          <cell r="DY341">
            <v>55578273</v>
          </cell>
          <cell r="DZ341">
            <v>69792704.379767045</v>
          </cell>
          <cell r="EB341">
            <v>69792704.379767045</v>
          </cell>
          <cell r="EC341" t="str">
            <v>Def</v>
          </cell>
          <cell r="ED341" t="str">
            <v>Stormwater</v>
          </cell>
        </row>
        <row r="342">
          <cell r="D342" t="str">
            <v>PC3100815</v>
          </cell>
          <cell r="E342" t="str">
            <v>SWAR 101-109 Parss Cross Rd</v>
          </cell>
          <cell r="F342" t="str">
            <v>Auckland Council</v>
          </cell>
          <cell r="G342" t="str">
            <v>Infrastructure and environmental services</v>
          </cell>
          <cell r="H342" t="str">
            <v>E151220</v>
          </cell>
          <cell r="I342" t="str">
            <v>Stormwater projects team central/west</v>
          </cell>
          <cell r="J342" t="str">
            <v>Stormwater and flood protection</v>
          </cell>
          <cell r="K342" t="str">
            <v>Stormwater management</v>
          </cell>
          <cell r="L342" t="str">
            <v>Stormwater operations and maintenance</v>
          </cell>
          <cell r="M342" t="str">
            <v>Stormwater and flood protection</v>
          </cell>
          <cell r="N342" t="str">
            <v>Stormwater management</v>
          </cell>
          <cell r="O342" t="str">
            <v>Stormwater operations and maintenance</v>
          </cell>
          <cell r="P342" t="str">
            <v>Stormwater and flood protection</v>
          </cell>
          <cell r="Q342" t="str">
            <v>Stormwater management</v>
          </cell>
          <cell r="R342" t="str">
            <v>Stormwater operations and maintenance</v>
          </cell>
          <cell r="S342" t="str">
            <v>A1811105</v>
          </cell>
          <cell r="T342" t="str">
            <v>A1811105</v>
          </cell>
          <cell r="U342" t="str">
            <v>Stormwater operations and maintenance services</v>
          </cell>
          <cell r="V342" t="str">
            <v>L050</v>
          </cell>
          <cell r="W342" t="str">
            <v>Regional</v>
          </cell>
          <cell r="X342" t="str">
            <v>FY12 - Only</v>
          </cell>
          <cell r="Y342" t="str">
            <v>Expense</v>
          </cell>
          <cell r="Z342">
            <v>20110701</v>
          </cell>
          <cell r="AA342">
            <v>20120630</v>
          </cell>
          <cell r="AB342">
            <v>2</v>
          </cell>
          <cell r="AC342" t="str">
            <v>Discrete</v>
          </cell>
          <cell r="AD342">
            <v>0</v>
          </cell>
          <cell r="AE342">
            <v>0</v>
          </cell>
          <cell r="AF342">
            <v>0</v>
          </cell>
          <cell r="AG342">
            <v>1</v>
          </cell>
          <cell r="AH342">
            <v>1</v>
          </cell>
          <cell r="AI342" t="str">
            <v>Stormwater and Flood Protection</v>
          </cell>
          <cell r="AJ342" t="str">
            <v>Stormwater reticulation</v>
          </cell>
          <cell r="AK342">
            <v>125</v>
          </cell>
          <cell r="AP342">
            <v>1</v>
          </cell>
          <cell r="AS342">
            <v>78500</v>
          </cell>
          <cell r="BD342">
            <v>4.8500000000000001E-2</v>
          </cell>
          <cell r="BE342">
            <v>9.2537000000000091E-2</v>
          </cell>
          <cell r="BF342">
            <v>0.13132206350000009</v>
          </cell>
          <cell r="BG342">
            <v>0.17261531881775016</v>
          </cell>
          <cell r="BH342">
            <v>0.21834731625164228</v>
          </cell>
          <cell r="BI342">
            <v>0.26890872987608549</v>
          </cell>
          <cell r="BJ342">
            <v>0.32537516835557123</v>
          </cell>
          <cell r="BK342">
            <v>0.38766780126828326</v>
          </cell>
          <cell r="BL342">
            <v>0.45427585572916085</v>
          </cell>
          <cell r="BM342">
            <v>0.52844392437134791</v>
          </cell>
          <cell r="BN342">
            <v>0</v>
          </cell>
          <cell r="BO342">
            <v>0</v>
          </cell>
          <cell r="BP342">
            <v>0</v>
          </cell>
          <cell r="BQ342">
            <v>0</v>
          </cell>
          <cell r="BR342">
            <v>0</v>
          </cell>
          <cell r="BS342">
            <v>0</v>
          </cell>
          <cell r="BT342">
            <v>0</v>
          </cell>
          <cell r="BU342">
            <v>0</v>
          </cell>
          <cell r="BV342">
            <v>0</v>
          </cell>
          <cell r="BW342">
            <v>0</v>
          </cell>
          <cell r="BX342">
            <v>0</v>
          </cell>
          <cell r="BY342">
            <v>78500</v>
          </cell>
          <cell r="BZ342">
            <v>0</v>
          </cell>
          <cell r="CA342">
            <v>0</v>
          </cell>
          <cell r="CB342">
            <v>0</v>
          </cell>
          <cell r="CC342">
            <v>0</v>
          </cell>
          <cell r="CD342">
            <v>0</v>
          </cell>
          <cell r="CE342">
            <v>0</v>
          </cell>
          <cell r="CF342">
            <v>0</v>
          </cell>
          <cell r="CG342">
            <v>0</v>
          </cell>
          <cell r="CH342">
            <v>0</v>
          </cell>
          <cell r="CI342">
            <v>0</v>
          </cell>
          <cell r="CK342">
            <v>0</v>
          </cell>
          <cell r="CL342">
            <v>0</v>
          </cell>
          <cell r="CM342">
            <v>0</v>
          </cell>
          <cell r="CN342">
            <v>0</v>
          </cell>
          <cell r="CO342">
            <v>0</v>
          </cell>
          <cell r="CP342">
            <v>0</v>
          </cell>
          <cell r="CQ342">
            <v>0</v>
          </cell>
          <cell r="CR342">
            <v>0</v>
          </cell>
          <cell r="CS342">
            <v>0</v>
          </cell>
          <cell r="CT342">
            <v>0</v>
          </cell>
          <cell r="CU342">
            <v>0</v>
          </cell>
          <cell r="CW342">
            <v>0</v>
          </cell>
          <cell r="CX342">
            <v>0</v>
          </cell>
          <cell r="CY342">
            <v>0</v>
          </cell>
          <cell r="CZ342">
            <v>0</v>
          </cell>
          <cell r="DA342">
            <v>0</v>
          </cell>
          <cell r="DB342">
            <v>0</v>
          </cell>
          <cell r="DC342">
            <v>0</v>
          </cell>
          <cell r="DD342">
            <v>0</v>
          </cell>
          <cell r="DE342">
            <v>0</v>
          </cell>
          <cell r="DF342">
            <v>0</v>
          </cell>
          <cell r="DG342">
            <v>0</v>
          </cell>
          <cell r="DI342">
            <v>78500</v>
          </cell>
          <cell r="DJ342">
            <v>0</v>
          </cell>
          <cell r="DK342">
            <v>0</v>
          </cell>
          <cell r="DL342">
            <v>0</v>
          </cell>
          <cell r="DM342">
            <v>0</v>
          </cell>
          <cell r="DN342">
            <v>0</v>
          </cell>
          <cell r="DO342">
            <v>0</v>
          </cell>
          <cell r="DP342">
            <v>0</v>
          </cell>
          <cell r="DQ342">
            <v>0</v>
          </cell>
          <cell r="DR342">
            <v>0</v>
          </cell>
          <cell r="DS342">
            <v>0</v>
          </cell>
          <cell r="DU342" t="str">
            <v>none</v>
          </cell>
          <cell r="DV342">
            <v>0</v>
          </cell>
          <cell r="DW342">
            <v>0</v>
          </cell>
          <cell r="DX342">
            <v>1</v>
          </cell>
          <cell r="DY342">
            <v>0</v>
          </cell>
          <cell r="DZ342">
            <v>0</v>
          </cell>
          <cell r="EB342">
            <v>0</v>
          </cell>
          <cell r="EC342" t="str">
            <v>Def</v>
          </cell>
          <cell r="ED342" t="str">
            <v>Stormwater</v>
          </cell>
        </row>
        <row r="343">
          <cell r="D343" t="str">
            <v>PC3100817</v>
          </cell>
          <cell r="E343" t="str">
            <v>SWAR Coastal outfalls</v>
          </cell>
          <cell r="F343" t="str">
            <v>Auckland Council</v>
          </cell>
          <cell r="G343" t="str">
            <v>Infrastructure and environmental services</v>
          </cell>
          <cell r="H343" t="str">
            <v>E151210</v>
          </cell>
          <cell r="I343" t="str">
            <v>Stormwater projects team north</v>
          </cell>
          <cell r="J343" t="str">
            <v>Stormwater and flood protection</v>
          </cell>
          <cell r="K343" t="str">
            <v>Stormwater management</v>
          </cell>
          <cell r="L343" t="str">
            <v>Stormwater operations and maintenance</v>
          </cell>
          <cell r="M343" t="str">
            <v>Stormwater and flood protection</v>
          </cell>
          <cell r="N343" t="str">
            <v>Stormwater management</v>
          </cell>
          <cell r="O343" t="str">
            <v>Stormwater operations and maintenance</v>
          </cell>
          <cell r="P343" t="str">
            <v>Stormwater and flood protection</v>
          </cell>
          <cell r="Q343" t="str">
            <v>Stormwater management</v>
          </cell>
          <cell r="R343" t="str">
            <v>Stormwater operations and maintenance</v>
          </cell>
          <cell r="S343" t="str">
            <v>A1811105</v>
          </cell>
          <cell r="T343" t="str">
            <v>A1811105</v>
          </cell>
          <cell r="U343" t="str">
            <v>Stormwater operations and maintenance services</v>
          </cell>
          <cell r="V343" t="str">
            <v>L050</v>
          </cell>
          <cell r="W343" t="str">
            <v>Regional</v>
          </cell>
          <cell r="X343" t="str">
            <v>FY12 - Only</v>
          </cell>
          <cell r="Y343" t="str">
            <v>Expense</v>
          </cell>
          <cell r="Z343">
            <v>20100701</v>
          </cell>
          <cell r="AA343">
            <v>20120630</v>
          </cell>
          <cell r="AB343">
            <v>2</v>
          </cell>
          <cell r="AC343" t="str">
            <v>Discrete</v>
          </cell>
          <cell r="AD343">
            <v>0</v>
          </cell>
          <cell r="AE343">
            <v>0</v>
          </cell>
          <cell r="AF343">
            <v>0</v>
          </cell>
          <cell r="AG343">
            <v>1</v>
          </cell>
          <cell r="AH343">
            <v>1</v>
          </cell>
          <cell r="AI343" t="str">
            <v>Stormwater and Flood Protection</v>
          </cell>
          <cell r="AJ343" t="str">
            <v>Stormwater reticulation</v>
          </cell>
          <cell r="AK343">
            <v>125</v>
          </cell>
          <cell r="AP343">
            <v>1</v>
          </cell>
          <cell r="AS343">
            <v>214450</v>
          </cell>
          <cell r="BD343">
            <v>4.8500000000000001E-2</v>
          </cell>
          <cell r="BE343">
            <v>9.2537000000000091E-2</v>
          </cell>
          <cell r="BF343">
            <v>0.13132206350000009</v>
          </cell>
          <cell r="BG343">
            <v>0.17261531881775016</v>
          </cell>
          <cell r="BH343">
            <v>0.21834731625164228</v>
          </cell>
          <cell r="BI343">
            <v>0.26890872987608549</v>
          </cell>
          <cell r="BJ343">
            <v>0.32537516835557123</v>
          </cell>
          <cell r="BK343">
            <v>0.38766780126828326</v>
          </cell>
          <cell r="BL343">
            <v>0.45427585572916085</v>
          </cell>
          <cell r="BM343">
            <v>0.52844392437134791</v>
          </cell>
          <cell r="BN343">
            <v>0</v>
          </cell>
          <cell r="BO343">
            <v>0</v>
          </cell>
          <cell r="BP343">
            <v>0</v>
          </cell>
          <cell r="BQ343">
            <v>0</v>
          </cell>
          <cell r="BR343">
            <v>0</v>
          </cell>
          <cell r="BS343">
            <v>0</v>
          </cell>
          <cell r="BT343">
            <v>0</v>
          </cell>
          <cell r="BU343">
            <v>0</v>
          </cell>
          <cell r="BV343">
            <v>0</v>
          </cell>
          <cell r="BW343">
            <v>0</v>
          </cell>
          <cell r="BX343">
            <v>0</v>
          </cell>
          <cell r="BY343">
            <v>214450</v>
          </cell>
          <cell r="BZ343">
            <v>0</v>
          </cell>
          <cell r="CA343">
            <v>0</v>
          </cell>
          <cell r="CB343">
            <v>0</v>
          </cell>
          <cell r="CC343">
            <v>0</v>
          </cell>
          <cell r="CD343">
            <v>0</v>
          </cell>
          <cell r="CE343">
            <v>0</v>
          </cell>
          <cell r="CF343">
            <v>0</v>
          </cell>
          <cell r="CG343">
            <v>0</v>
          </cell>
          <cell r="CH343">
            <v>0</v>
          </cell>
          <cell r="CI343">
            <v>0</v>
          </cell>
          <cell r="CK343">
            <v>0</v>
          </cell>
          <cell r="CL343">
            <v>0</v>
          </cell>
          <cell r="CM343">
            <v>0</v>
          </cell>
          <cell r="CN343">
            <v>0</v>
          </cell>
          <cell r="CO343">
            <v>0</v>
          </cell>
          <cell r="CP343">
            <v>0</v>
          </cell>
          <cell r="CQ343">
            <v>0</v>
          </cell>
          <cell r="CR343">
            <v>0</v>
          </cell>
          <cell r="CS343">
            <v>0</v>
          </cell>
          <cell r="CT343">
            <v>0</v>
          </cell>
          <cell r="CU343">
            <v>0</v>
          </cell>
          <cell r="CW343">
            <v>0</v>
          </cell>
          <cell r="CX343">
            <v>0</v>
          </cell>
          <cell r="CY343">
            <v>0</v>
          </cell>
          <cell r="CZ343">
            <v>0</v>
          </cell>
          <cell r="DA343">
            <v>0</v>
          </cell>
          <cell r="DB343">
            <v>0</v>
          </cell>
          <cell r="DC343">
            <v>0</v>
          </cell>
          <cell r="DD343">
            <v>0</v>
          </cell>
          <cell r="DE343">
            <v>0</v>
          </cell>
          <cell r="DF343">
            <v>0</v>
          </cell>
          <cell r="DG343">
            <v>0</v>
          </cell>
          <cell r="DI343">
            <v>214450</v>
          </cell>
          <cell r="DJ343">
            <v>0</v>
          </cell>
          <cell r="DK343">
            <v>0</v>
          </cell>
          <cell r="DL343">
            <v>0</v>
          </cell>
          <cell r="DM343">
            <v>0</v>
          </cell>
          <cell r="DN343">
            <v>0</v>
          </cell>
          <cell r="DO343">
            <v>0</v>
          </cell>
          <cell r="DP343">
            <v>0</v>
          </cell>
          <cell r="DQ343">
            <v>0</v>
          </cell>
          <cell r="DR343">
            <v>0</v>
          </cell>
          <cell r="DS343">
            <v>0</v>
          </cell>
          <cell r="DU343" t="str">
            <v>none</v>
          </cell>
          <cell r="DV343">
            <v>0</v>
          </cell>
          <cell r="DW343">
            <v>0</v>
          </cell>
          <cell r="DX343">
            <v>1</v>
          </cell>
          <cell r="DY343">
            <v>0</v>
          </cell>
          <cell r="DZ343">
            <v>0</v>
          </cell>
          <cell r="EB343">
            <v>0</v>
          </cell>
          <cell r="EC343" t="str">
            <v>Def</v>
          </cell>
          <cell r="ED343" t="str">
            <v>Stormwater</v>
          </cell>
        </row>
        <row r="344">
          <cell r="D344" t="str">
            <v>PC3100819</v>
          </cell>
          <cell r="E344" t="str">
            <v>SWAR 140 Hepburn Rd</v>
          </cell>
          <cell r="F344" t="str">
            <v>Auckland Council</v>
          </cell>
          <cell r="G344" t="str">
            <v>Infrastructure and environmental services</v>
          </cell>
          <cell r="H344" t="str">
            <v>E151220</v>
          </cell>
          <cell r="I344" t="str">
            <v>Stormwater projects team central/west</v>
          </cell>
          <cell r="J344" t="str">
            <v>Stormwater and flood protection</v>
          </cell>
          <cell r="K344" t="str">
            <v>Stormwater management</v>
          </cell>
          <cell r="L344" t="str">
            <v>Stormwater operations and maintenance</v>
          </cell>
          <cell r="M344" t="str">
            <v>Stormwater and flood protection</v>
          </cell>
          <cell r="N344" t="str">
            <v>Stormwater management</v>
          </cell>
          <cell r="O344" t="str">
            <v>Stormwater operations and maintenance</v>
          </cell>
          <cell r="P344" t="str">
            <v>Stormwater and flood protection</v>
          </cell>
          <cell r="Q344" t="str">
            <v>Stormwater management</v>
          </cell>
          <cell r="R344" t="str">
            <v>Stormwater operations and maintenance</v>
          </cell>
          <cell r="S344" t="str">
            <v>A1811105</v>
          </cell>
          <cell r="T344" t="str">
            <v>A1811105</v>
          </cell>
          <cell r="U344" t="str">
            <v>Stormwater operations and maintenance services</v>
          </cell>
          <cell r="V344" t="str">
            <v>L050</v>
          </cell>
          <cell r="W344" t="str">
            <v>Regional</v>
          </cell>
          <cell r="X344" t="str">
            <v>FY12 - Only</v>
          </cell>
          <cell r="Y344" t="str">
            <v>Expense</v>
          </cell>
          <cell r="Z344">
            <v>20110701</v>
          </cell>
          <cell r="AA344">
            <v>20120630</v>
          </cell>
          <cell r="AB344">
            <v>2</v>
          </cell>
          <cell r="AC344" t="str">
            <v>Discrete</v>
          </cell>
          <cell r="AD344">
            <v>0</v>
          </cell>
          <cell r="AE344">
            <v>0</v>
          </cell>
          <cell r="AF344">
            <v>0</v>
          </cell>
          <cell r="AG344">
            <v>1</v>
          </cell>
          <cell r="AH344">
            <v>1</v>
          </cell>
          <cell r="AI344" t="str">
            <v>Stormwater and Flood Protection</v>
          </cell>
          <cell r="AJ344" t="str">
            <v>Stormwater reticulation</v>
          </cell>
          <cell r="AK344">
            <v>125</v>
          </cell>
          <cell r="AP344">
            <v>1</v>
          </cell>
          <cell r="AS344">
            <v>45000</v>
          </cell>
          <cell r="BD344">
            <v>4.8500000000000001E-2</v>
          </cell>
          <cell r="BE344">
            <v>9.2537000000000091E-2</v>
          </cell>
          <cell r="BF344">
            <v>0.13132206350000009</v>
          </cell>
          <cell r="BG344">
            <v>0.17261531881775016</v>
          </cell>
          <cell r="BH344">
            <v>0.21834731625164228</v>
          </cell>
          <cell r="BI344">
            <v>0.26890872987608549</v>
          </cell>
          <cell r="BJ344">
            <v>0.32537516835557123</v>
          </cell>
          <cell r="BK344">
            <v>0.38766780126828326</v>
          </cell>
          <cell r="BL344">
            <v>0.45427585572916085</v>
          </cell>
          <cell r="BM344">
            <v>0.52844392437134791</v>
          </cell>
          <cell r="BN344">
            <v>0</v>
          </cell>
          <cell r="BO344">
            <v>0</v>
          </cell>
          <cell r="BP344">
            <v>0</v>
          </cell>
          <cell r="BQ344">
            <v>0</v>
          </cell>
          <cell r="BR344">
            <v>0</v>
          </cell>
          <cell r="BS344">
            <v>0</v>
          </cell>
          <cell r="BT344">
            <v>0</v>
          </cell>
          <cell r="BU344">
            <v>0</v>
          </cell>
          <cell r="BV344">
            <v>0</v>
          </cell>
          <cell r="BW344">
            <v>0</v>
          </cell>
          <cell r="BX344">
            <v>0</v>
          </cell>
          <cell r="BY344">
            <v>45000</v>
          </cell>
          <cell r="BZ344">
            <v>0</v>
          </cell>
          <cell r="CA344">
            <v>0</v>
          </cell>
          <cell r="CB344">
            <v>0</v>
          </cell>
          <cell r="CC344">
            <v>0</v>
          </cell>
          <cell r="CD344">
            <v>0</v>
          </cell>
          <cell r="CE344">
            <v>0</v>
          </cell>
          <cell r="CF344">
            <v>0</v>
          </cell>
          <cell r="CG344">
            <v>0</v>
          </cell>
          <cell r="CH344">
            <v>0</v>
          </cell>
          <cell r="CI344">
            <v>0</v>
          </cell>
          <cell r="CK344">
            <v>0</v>
          </cell>
          <cell r="CL344">
            <v>0</v>
          </cell>
          <cell r="CM344">
            <v>0</v>
          </cell>
          <cell r="CN344">
            <v>0</v>
          </cell>
          <cell r="CO344">
            <v>0</v>
          </cell>
          <cell r="CP344">
            <v>0</v>
          </cell>
          <cell r="CQ344">
            <v>0</v>
          </cell>
          <cell r="CR344">
            <v>0</v>
          </cell>
          <cell r="CS344">
            <v>0</v>
          </cell>
          <cell r="CT344">
            <v>0</v>
          </cell>
          <cell r="CU344">
            <v>0</v>
          </cell>
          <cell r="CW344">
            <v>0</v>
          </cell>
          <cell r="CX344">
            <v>0</v>
          </cell>
          <cell r="CY344">
            <v>0</v>
          </cell>
          <cell r="CZ344">
            <v>0</v>
          </cell>
          <cell r="DA344">
            <v>0</v>
          </cell>
          <cell r="DB344">
            <v>0</v>
          </cell>
          <cell r="DC344">
            <v>0</v>
          </cell>
          <cell r="DD344">
            <v>0</v>
          </cell>
          <cell r="DE344">
            <v>0</v>
          </cell>
          <cell r="DF344">
            <v>0</v>
          </cell>
          <cell r="DG344">
            <v>0</v>
          </cell>
          <cell r="DI344">
            <v>45000</v>
          </cell>
          <cell r="DJ344">
            <v>0</v>
          </cell>
          <cell r="DK344">
            <v>0</v>
          </cell>
          <cell r="DL344">
            <v>0</v>
          </cell>
          <cell r="DM344">
            <v>0</v>
          </cell>
          <cell r="DN344">
            <v>0</v>
          </cell>
          <cell r="DO344">
            <v>0</v>
          </cell>
          <cell r="DP344">
            <v>0</v>
          </cell>
          <cell r="DQ344">
            <v>0</v>
          </cell>
          <cell r="DR344">
            <v>0</v>
          </cell>
          <cell r="DS344">
            <v>0</v>
          </cell>
          <cell r="DU344" t="str">
            <v>none</v>
          </cell>
          <cell r="DV344">
            <v>0</v>
          </cell>
          <cell r="DW344">
            <v>0</v>
          </cell>
          <cell r="DX344">
            <v>1</v>
          </cell>
          <cell r="DY344">
            <v>0</v>
          </cell>
          <cell r="DZ344">
            <v>0</v>
          </cell>
          <cell r="EB344">
            <v>0</v>
          </cell>
          <cell r="EC344" t="str">
            <v>Def</v>
          </cell>
          <cell r="ED344" t="str">
            <v>Stormwater</v>
          </cell>
        </row>
        <row r="345">
          <cell r="D345" t="str">
            <v>PC3100821</v>
          </cell>
          <cell r="E345" t="str">
            <v>SWAR 172 Glengarry Rd</v>
          </cell>
          <cell r="F345" t="str">
            <v>Auckland Council</v>
          </cell>
          <cell r="G345" t="str">
            <v>Infrastructure and environmental services</v>
          </cell>
          <cell r="H345" t="str">
            <v>E151220</v>
          </cell>
          <cell r="I345" t="str">
            <v>Stormwater projects team central/west</v>
          </cell>
          <cell r="J345" t="str">
            <v>Stormwater and flood protection</v>
          </cell>
          <cell r="K345" t="str">
            <v>Stormwater management</v>
          </cell>
          <cell r="L345" t="str">
            <v>Stormwater operations and maintenance</v>
          </cell>
          <cell r="M345" t="str">
            <v>Stormwater and flood protection</v>
          </cell>
          <cell r="N345" t="str">
            <v>Stormwater management</v>
          </cell>
          <cell r="O345" t="str">
            <v>Stormwater operations and maintenance</v>
          </cell>
          <cell r="P345" t="str">
            <v>Stormwater and flood protection</v>
          </cell>
          <cell r="Q345" t="str">
            <v>Stormwater management</v>
          </cell>
          <cell r="R345" t="str">
            <v>Stormwater operations and maintenance</v>
          </cell>
          <cell r="S345" t="str">
            <v>A1811105</v>
          </cell>
          <cell r="T345" t="str">
            <v>A1811105</v>
          </cell>
          <cell r="U345" t="str">
            <v>Stormwater operations and maintenance services</v>
          </cell>
          <cell r="V345" t="str">
            <v>L050</v>
          </cell>
          <cell r="W345" t="str">
            <v>Regional</v>
          </cell>
          <cell r="X345" t="str">
            <v>FY12 - Only</v>
          </cell>
          <cell r="Y345" t="str">
            <v>Expense</v>
          </cell>
          <cell r="Z345">
            <v>20110701</v>
          </cell>
          <cell r="AA345">
            <v>20120630</v>
          </cell>
          <cell r="AB345">
            <v>2</v>
          </cell>
          <cell r="AC345" t="str">
            <v>Discrete</v>
          </cell>
          <cell r="AD345">
            <v>0</v>
          </cell>
          <cell r="AE345">
            <v>0</v>
          </cell>
          <cell r="AF345">
            <v>0</v>
          </cell>
          <cell r="AG345">
            <v>1</v>
          </cell>
          <cell r="AH345">
            <v>1</v>
          </cell>
          <cell r="AI345" t="str">
            <v>Stormwater and Flood Protection</v>
          </cell>
          <cell r="AJ345" t="str">
            <v>Stormwater reticulation</v>
          </cell>
          <cell r="AK345">
            <v>125</v>
          </cell>
          <cell r="AP345">
            <v>1</v>
          </cell>
          <cell r="AS345">
            <v>22500</v>
          </cell>
          <cell r="BD345">
            <v>4.8500000000000001E-2</v>
          </cell>
          <cell r="BE345">
            <v>9.2537000000000091E-2</v>
          </cell>
          <cell r="BF345">
            <v>0.13132206350000009</v>
          </cell>
          <cell r="BG345">
            <v>0.17261531881775016</v>
          </cell>
          <cell r="BH345">
            <v>0.21834731625164228</v>
          </cell>
          <cell r="BI345">
            <v>0.26890872987608549</v>
          </cell>
          <cell r="BJ345">
            <v>0.32537516835557123</v>
          </cell>
          <cell r="BK345">
            <v>0.38766780126828326</v>
          </cell>
          <cell r="BL345">
            <v>0.45427585572916085</v>
          </cell>
          <cell r="BM345">
            <v>0.52844392437134791</v>
          </cell>
          <cell r="BN345">
            <v>0</v>
          </cell>
          <cell r="BO345">
            <v>0</v>
          </cell>
          <cell r="BP345">
            <v>0</v>
          </cell>
          <cell r="BQ345">
            <v>0</v>
          </cell>
          <cell r="BR345">
            <v>0</v>
          </cell>
          <cell r="BS345">
            <v>0</v>
          </cell>
          <cell r="BT345">
            <v>0</v>
          </cell>
          <cell r="BU345">
            <v>0</v>
          </cell>
          <cell r="BV345">
            <v>0</v>
          </cell>
          <cell r="BW345">
            <v>0</v>
          </cell>
          <cell r="BX345">
            <v>0</v>
          </cell>
          <cell r="BY345">
            <v>22500</v>
          </cell>
          <cell r="BZ345">
            <v>0</v>
          </cell>
          <cell r="CA345">
            <v>0</v>
          </cell>
          <cell r="CB345">
            <v>0</v>
          </cell>
          <cell r="CC345">
            <v>0</v>
          </cell>
          <cell r="CD345">
            <v>0</v>
          </cell>
          <cell r="CE345">
            <v>0</v>
          </cell>
          <cell r="CF345">
            <v>0</v>
          </cell>
          <cell r="CG345">
            <v>0</v>
          </cell>
          <cell r="CH345">
            <v>0</v>
          </cell>
          <cell r="CI345">
            <v>0</v>
          </cell>
          <cell r="CK345">
            <v>0</v>
          </cell>
          <cell r="CL345">
            <v>0</v>
          </cell>
          <cell r="CM345">
            <v>0</v>
          </cell>
          <cell r="CN345">
            <v>0</v>
          </cell>
          <cell r="CO345">
            <v>0</v>
          </cell>
          <cell r="CP345">
            <v>0</v>
          </cell>
          <cell r="CQ345">
            <v>0</v>
          </cell>
          <cell r="CR345">
            <v>0</v>
          </cell>
          <cell r="CS345">
            <v>0</v>
          </cell>
          <cell r="CT345">
            <v>0</v>
          </cell>
          <cell r="CU345">
            <v>0</v>
          </cell>
          <cell r="CW345">
            <v>0</v>
          </cell>
          <cell r="CX345">
            <v>0</v>
          </cell>
          <cell r="CY345">
            <v>0</v>
          </cell>
          <cell r="CZ345">
            <v>0</v>
          </cell>
          <cell r="DA345">
            <v>0</v>
          </cell>
          <cell r="DB345">
            <v>0</v>
          </cell>
          <cell r="DC345">
            <v>0</v>
          </cell>
          <cell r="DD345">
            <v>0</v>
          </cell>
          <cell r="DE345">
            <v>0</v>
          </cell>
          <cell r="DF345">
            <v>0</v>
          </cell>
          <cell r="DG345">
            <v>0</v>
          </cell>
          <cell r="DI345">
            <v>22500</v>
          </cell>
          <cell r="DJ345">
            <v>0</v>
          </cell>
          <cell r="DK345">
            <v>0</v>
          </cell>
          <cell r="DL345">
            <v>0</v>
          </cell>
          <cell r="DM345">
            <v>0</v>
          </cell>
          <cell r="DN345">
            <v>0</v>
          </cell>
          <cell r="DO345">
            <v>0</v>
          </cell>
          <cell r="DP345">
            <v>0</v>
          </cell>
          <cell r="DQ345">
            <v>0</v>
          </cell>
          <cell r="DR345">
            <v>0</v>
          </cell>
          <cell r="DS345">
            <v>0</v>
          </cell>
          <cell r="DU345" t="str">
            <v>none</v>
          </cell>
          <cell r="DV345">
            <v>0</v>
          </cell>
          <cell r="DW345">
            <v>0</v>
          </cell>
          <cell r="DX345">
            <v>1</v>
          </cell>
          <cell r="DY345">
            <v>0</v>
          </cell>
          <cell r="DZ345">
            <v>0</v>
          </cell>
          <cell r="EB345">
            <v>0</v>
          </cell>
          <cell r="EC345" t="str">
            <v>Def</v>
          </cell>
          <cell r="ED345" t="str">
            <v>Stormwater</v>
          </cell>
        </row>
        <row r="346">
          <cell r="D346" t="str">
            <v>PC3100826</v>
          </cell>
          <cell r="E346" t="str">
            <v>SWAR 37 Ranui Place</v>
          </cell>
          <cell r="F346" t="str">
            <v>Auckland Council</v>
          </cell>
          <cell r="G346" t="str">
            <v>Infrastructure and environmental services</v>
          </cell>
          <cell r="H346" t="str">
            <v>E151220</v>
          </cell>
          <cell r="I346" t="str">
            <v>Stormwater projects team central/west</v>
          </cell>
          <cell r="J346" t="str">
            <v>Stormwater and flood protection</v>
          </cell>
          <cell r="K346" t="str">
            <v>Stormwater management</v>
          </cell>
          <cell r="L346" t="str">
            <v>Stormwater operations and maintenance</v>
          </cell>
          <cell r="M346" t="str">
            <v>Stormwater and flood protection</v>
          </cell>
          <cell r="N346" t="str">
            <v>Stormwater management</v>
          </cell>
          <cell r="O346" t="str">
            <v>Stormwater operations and maintenance</v>
          </cell>
          <cell r="P346" t="str">
            <v>Stormwater and flood protection</v>
          </cell>
          <cell r="Q346" t="str">
            <v>Stormwater management</v>
          </cell>
          <cell r="R346" t="str">
            <v>Stormwater operations and maintenance</v>
          </cell>
          <cell r="S346" t="str">
            <v>A1811105</v>
          </cell>
          <cell r="T346" t="str">
            <v>A1811105</v>
          </cell>
          <cell r="U346" t="str">
            <v>Stormwater operations and maintenance services</v>
          </cell>
          <cell r="V346" t="str">
            <v>L050</v>
          </cell>
          <cell r="W346" t="str">
            <v>Regional</v>
          </cell>
          <cell r="X346" t="str">
            <v>FY12 - Only</v>
          </cell>
          <cell r="Y346" t="str">
            <v>Expense</v>
          </cell>
          <cell r="Z346">
            <v>20110701</v>
          </cell>
          <cell r="AA346">
            <v>20120630</v>
          </cell>
          <cell r="AB346">
            <v>2</v>
          </cell>
          <cell r="AC346" t="str">
            <v>Discrete</v>
          </cell>
          <cell r="AD346">
            <v>0</v>
          </cell>
          <cell r="AE346">
            <v>0</v>
          </cell>
          <cell r="AF346">
            <v>0</v>
          </cell>
          <cell r="AG346">
            <v>1</v>
          </cell>
          <cell r="AH346">
            <v>1</v>
          </cell>
          <cell r="AI346" t="str">
            <v>Stormwater and Flood Protection</v>
          </cell>
          <cell r="AJ346" t="str">
            <v>Stormwater reticulation</v>
          </cell>
          <cell r="AK346">
            <v>125</v>
          </cell>
          <cell r="AP346">
            <v>1</v>
          </cell>
          <cell r="AS346">
            <v>20000</v>
          </cell>
          <cell r="BD346">
            <v>4.8500000000000001E-2</v>
          </cell>
          <cell r="BE346">
            <v>9.2537000000000091E-2</v>
          </cell>
          <cell r="BF346">
            <v>0.13132206350000009</v>
          </cell>
          <cell r="BG346">
            <v>0.17261531881775016</v>
          </cell>
          <cell r="BH346">
            <v>0.21834731625164228</v>
          </cell>
          <cell r="BI346">
            <v>0.26890872987608549</v>
          </cell>
          <cell r="BJ346">
            <v>0.32537516835557123</v>
          </cell>
          <cell r="BK346">
            <v>0.38766780126828326</v>
          </cell>
          <cell r="BL346">
            <v>0.45427585572916085</v>
          </cell>
          <cell r="BM346">
            <v>0.52844392437134791</v>
          </cell>
          <cell r="BN346">
            <v>0</v>
          </cell>
          <cell r="BO346">
            <v>0</v>
          </cell>
          <cell r="BP346">
            <v>0</v>
          </cell>
          <cell r="BQ346">
            <v>0</v>
          </cell>
          <cell r="BR346">
            <v>0</v>
          </cell>
          <cell r="BS346">
            <v>0</v>
          </cell>
          <cell r="BT346">
            <v>0</v>
          </cell>
          <cell r="BU346">
            <v>0</v>
          </cell>
          <cell r="BV346">
            <v>0</v>
          </cell>
          <cell r="BW346">
            <v>0</v>
          </cell>
          <cell r="BX346">
            <v>0</v>
          </cell>
          <cell r="BY346">
            <v>20000</v>
          </cell>
          <cell r="BZ346">
            <v>0</v>
          </cell>
          <cell r="CA346">
            <v>0</v>
          </cell>
          <cell r="CB346">
            <v>0</v>
          </cell>
          <cell r="CC346">
            <v>0</v>
          </cell>
          <cell r="CD346">
            <v>0</v>
          </cell>
          <cell r="CE346">
            <v>0</v>
          </cell>
          <cell r="CF346">
            <v>0</v>
          </cell>
          <cell r="CG346">
            <v>0</v>
          </cell>
          <cell r="CH346">
            <v>0</v>
          </cell>
          <cell r="CI346">
            <v>0</v>
          </cell>
          <cell r="CK346">
            <v>0</v>
          </cell>
          <cell r="CL346">
            <v>0</v>
          </cell>
          <cell r="CM346">
            <v>0</v>
          </cell>
          <cell r="CN346">
            <v>0</v>
          </cell>
          <cell r="CO346">
            <v>0</v>
          </cell>
          <cell r="CP346">
            <v>0</v>
          </cell>
          <cell r="CQ346">
            <v>0</v>
          </cell>
          <cell r="CR346">
            <v>0</v>
          </cell>
          <cell r="CS346">
            <v>0</v>
          </cell>
          <cell r="CT346">
            <v>0</v>
          </cell>
          <cell r="CU346">
            <v>0</v>
          </cell>
          <cell r="CW346">
            <v>0</v>
          </cell>
          <cell r="CX346">
            <v>0</v>
          </cell>
          <cell r="CY346">
            <v>0</v>
          </cell>
          <cell r="CZ346">
            <v>0</v>
          </cell>
          <cell r="DA346">
            <v>0</v>
          </cell>
          <cell r="DB346">
            <v>0</v>
          </cell>
          <cell r="DC346">
            <v>0</v>
          </cell>
          <cell r="DD346">
            <v>0</v>
          </cell>
          <cell r="DE346">
            <v>0</v>
          </cell>
          <cell r="DF346">
            <v>0</v>
          </cell>
          <cell r="DG346">
            <v>0</v>
          </cell>
          <cell r="DI346">
            <v>20000</v>
          </cell>
          <cell r="DJ346">
            <v>0</v>
          </cell>
          <cell r="DK346">
            <v>0</v>
          </cell>
          <cell r="DL346">
            <v>0</v>
          </cell>
          <cell r="DM346">
            <v>0</v>
          </cell>
          <cell r="DN346">
            <v>0</v>
          </cell>
          <cell r="DO346">
            <v>0</v>
          </cell>
          <cell r="DP346">
            <v>0</v>
          </cell>
          <cell r="DQ346">
            <v>0</v>
          </cell>
          <cell r="DR346">
            <v>0</v>
          </cell>
          <cell r="DS346">
            <v>0</v>
          </cell>
          <cell r="DU346" t="str">
            <v>none</v>
          </cell>
          <cell r="DV346">
            <v>0</v>
          </cell>
          <cell r="DW346">
            <v>0</v>
          </cell>
          <cell r="DX346">
            <v>1</v>
          </cell>
          <cell r="DY346">
            <v>0</v>
          </cell>
          <cell r="DZ346">
            <v>0</v>
          </cell>
          <cell r="EB346">
            <v>0</v>
          </cell>
          <cell r="EC346" t="str">
            <v>Def</v>
          </cell>
          <cell r="ED346" t="str">
            <v>Stormwater</v>
          </cell>
        </row>
        <row r="347">
          <cell r="D347" t="str">
            <v>PC3100827</v>
          </cell>
          <cell r="E347" t="str">
            <v>SWAR 40 Kirren Avenue</v>
          </cell>
          <cell r="F347" t="str">
            <v>Auckland Council</v>
          </cell>
          <cell r="G347" t="str">
            <v>Infrastructure and environmental services</v>
          </cell>
          <cell r="H347" t="str">
            <v>E151220</v>
          </cell>
          <cell r="I347" t="str">
            <v>Stormwater projects team central/west</v>
          </cell>
          <cell r="J347" t="str">
            <v>Stormwater and flood protection</v>
          </cell>
          <cell r="K347" t="str">
            <v>Stormwater management</v>
          </cell>
          <cell r="L347" t="str">
            <v>Stormwater operations and maintenance</v>
          </cell>
          <cell r="M347" t="str">
            <v>Stormwater and flood protection</v>
          </cell>
          <cell r="N347" t="str">
            <v>Stormwater management</v>
          </cell>
          <cell r="O347" t="str">
            <v>Stormwater operations and maintenance</v>
          </cell>
          <cell r="P347" t="str">
            <v>Stormwater and flood protection</v>
          </cell>
          <cell r="Q347" t="str">
            <v>Stormwater management</v>
          </cell>
          <cell r="R347" t="str">
            <v>Stormwater operations and maintenance</v>
          </cell>
          <cell r="S347" t="str">
            <v>A1811105</v>
          </cell>
          <cell r="T347" t="str">
            <v>A1811105</v>
          </cell>
          <cell r="U347" t="str">
            <v>Stormwater operations and maintenance services</v>
          </cell>
          <cell r="V347" t="str">
            <v>L050</v>
          </cell>
          <cell r="W347" t="str">
            <v>Regional</v>
          </cell>
          <cell r="X347" t="str">
            <v>FY12 - Only</v>
          </cell>
          <cell r="Y347" t="str">
            <v>Expense</v>
          </cell>
          <cell r="Z347">
            <v>20110701</v>
          </cell>
          <cell r="AA347">
            <v>20120630</v>
          </cell>
          <cell r="AB347">
            <v>2</v>
          </cell>
          <cell r="AC347" t="str">
            <v>Discrete</v>
          </cell>
          <cell r="AD347">
            <v>0</v>
          </cell>
          <cell r="AE347">
            <v>0</v>
          </cell>
          <cell r="AF347">
            <v>0</v>
          </cell>
          <cell r="AG347">
            <v>1</v>
          </cell>
          <cell r="AH347">
            <v>1</v>
          </cell>
          <cell r="AI347" t="str">
            <v>Stormwater and Flood Protection</v>
          </cell>
          <cell r="AJ347" t="str">
            <v>Stormwater reticulation</v>
          </cell>
          <cell r="AK347">
            <v>125</v>
          </cell>
          <cell r="AP347">
            <v>1</v>
          </cell>
          <cell r="AS347">
            <v>55000</v>
          </cell>
          <cell r="BD347">
            <v>4.8500000000000001E-2</v>
          </cell>
          <cell r="BE347">
            <v>9.2537000000000091E-2</v>
          </cell>
          <cell r="BF347">
            <v>0.13132206350000009</v>
          </cell>
          <cell r="BG347">
            <v>0.17261531881775016</v>
          </cell>
          <cell r="BH347">
            <v>0.21834731625164228</v>
          </cell>
          <cell r="BI347">
            <v>0.26890872987608549</v>
          </cell>
          <cell r="BJ347">
            <v>0.32537516835557123</v>
          </cell>
          <cell r="BK347">
            <v>0.38766780126828326</v>
          </cell>
          <cell r="BL347">
            <v>0.45427585572916085</v>
          </cell>
          <cell r="BM347">
            <v>0.52844392437134791</v>
          </cell>
          <cell r="BN347">
            <v>0</v>
          </cell>
          <cell r="BO347">
            <v>0</v>
          </cell>
          <cell r="BP347">
            <v>0</v>
          </cell>
          <cell r="BQ347">
            <v>0</v>
          </cell>
          <cell r="BR347">
            <v>0</v>
          </cell>
          <cell r="BS347">
            <v>0</v>
          </cell>
          <cell r="BT347">
            <v>0</v>
          </cell>
          <cell r="BU347">
            <v>0</v>
          </cell>
          <cell r="BV347">
            <v>0</v>
          </cell>
          <cell r="BW347">
            <v>0</v>
          </cell>
          <cell r="BX347">
            <v>0</v>
          </cell>
          <cell r="BY347">
            <v>55000</v>
          </cell>
          <cell r="BZ347">
            <v>0</v>
          </cell>
          <cell r="CA347">
            <v>0</v>
          </cell>
          <cell r="CB347">
            <v>0</v>
          </cell>
          <cell r="CC347">
            <v>0</v>
          </cell>
          <cell r="CD347">
            <v>0</v>
          </cell>
          <cell r="CE347">
            <v>0</v>
          </cell>
          <cell r="CF347">
            <v>0</v>
          </cell>
          <cell r="CG347">
            <v>0</v>
          </cell>
          <cell r="CH347">
            <v>0</v>
          </cell>
          <cell r="CI347">
            <v>0</v>
          </cell>
          <cell r="CK347">
            <v>0</v>
          </cell>
          <cell r="CL347">
            <v>0</v>
          </cell>
          <cell r="CM347">
            <v>0</v>
          </cell>
          <cell r="CN347">
            <v>0</v>
          </cell>
          <cell r="CO347">
            <v>0</v>
          </cell>
          <cell r="CP347">
            <v>0</v>
          </cell>
          <cell r="CQ347">
            <v>0</v>
          </cell>
          <cell r="CR347">
            <v>0</v>
          </cell>
          <cell r="CS347">
            <v>0</v>
          </cell>
          <cell r="CT347">
            <v>0</v>
          </cell>
          <cell r="CU347">
            <v>0</v>
          </cell>
          <cell r="CW347">
            <v>0</v>
          </cell>
          <cell r="CX347">
            <v>0</v>
          </cell>
          <cell r="CY347">
            <v>0</v>
          </cell>
          <cell r="CZ347">
            <v>0</v>
          </cell>
          <cell r="DA347">
            <v>0</v>
          </cell>
          <cell r="DB347">
            <v>0</v>
          </cell>
          <cell r="DC347">
            <v>0</v>
          </cell>
          <cell r="DD347">
            <v>0</v>
          </cell>
          <cell r="DE347">
            <v>0</v>
          </cell>
          <cell r="DF347">
            <v>0</v>
          </cell>
          <cell r="DG347">
            <v>0</v>
          </cell>
          <cell r="DI347">
            <v>55000</v>
          </cell>
          <cell r="DJ347">
            <v>0</v>
          </cell>
          <cell r="DK347">
            <v>0</v>
          </cell>
          <cell r="DL347">
            <v>0</v>
          </cell>
          <cell r="DM347">
            <v>0</v>
          </cell>
          <cell r="DN347">
            <v>0</v>
          </cell>
          <cell r="DO347">
            <v>0</v>
          </cell>
          <cell r="DP347">
            <v>0</v>
          </cell>
          <cell r="DQ347">
            <v>0</v>
          </cell>
          <cell r="DR347">
            <v>0</v>
          </cell>
          <cell r="DS347">
            <v>0</v>
          </cell>
          <cell r="DU347" t="str">
            <v>none</v>
          </cell>
          <cell r="DV347">
            <v>0</v>
          </cell>
          <cell r="DW347">
            <v>0</v>
          </cell>
          <cell r="DX347">
            <v>1</v>
          </cell>
          <cell r="DY347">
            <v>0</v>
          </cell>
          <cell r="DZ347">
            <v>0</v>
          </cell>
          <cell r="EB347">
            <v>0</v>
          </cell>
          <cell r="EC347" t="str">
            <v>Def</v>
          </cell>
          <cell r="ED347" t="str">
            <v>Stormwater</v>
          </cell>
        </row>
        <row r="348">
          <cell r="D348" t="str">
            <v>PC3100829</v>
          </cell>
          <cell r="E348" t="str">
            <v>SWAR 45 Pinedale Place</v>
          </cell>
          <cell r="F348" t="str">
            <v>Auckland Council</v>
          </cell>
          <cell r="G348" t="str">
            <v>Infrastructure and environmental services</v>
          </cell>
          <cell r="H348" t="str">
            <v>E151220</v>
          </cell>
          <cell r="I348" t="str">
            <v>Stormwater projects team central/west</v>
          </cell>
          <cell r="J348" t="str">
            <v>Stormwater and flood protection</v>
          </cell>
          <cell r="K348" t="str">
            <v>Stormwater management</v>
          </cell>
          <cell r="L348" t="str">
            <v>Stormwater operations and maintenance</v>
          </cell>
          <cell r="M348" t="str">
            <v>Stormwater and flood protection</v>
          </cell>
          <cell r="N348" t="str">
            <v>Stormwater management</v>
          </cell>
          <cell r="O348" t="str">
            <v>Stormwater operations and maintenance</v>
          </cell>
          <cell r="P348" t="str">
            <v>Stormwater and flood protection</v>
          </cell>
          <cell r="Q348" t="str">
            <v>Stormwater management</v>
          </cell>
          <cell r="R348" t="str">
            <v>Stormwater operations and maintenance</v>
          </cell>
          <cell r="S348" t="str">
            <v>A1811105</v>
          </cell>
          <cell r="T348" t="str">
            <v>A1811105</v>
          </cell>
          <cell r="U348" t="str">
            <v>Stormwater operations and maintenance services</v>
          </cell>
          <cell r="V348" t="str">
            <v>L050</v>
          </cell>
          <cell r="W348" t="str">
            <v>Regional</v>
          </cell>
          <cell r="X348" t="str">
            <v>FY12 - Only</v>
          </cell>
          <cell r="Y348" t="str">
            <v>Expense</v>
          </cell>
          <cell r="Z348">
            <v>20110701</v>
          </cell>
          <cell r="AA348">
            <v>20120630</v>
          </cell>
          <cell r="AB348">
            <v>2</v>
          </cell>
          <cell r="AC348" t="str">
            <v>Discrete</v>
          </cell>
          <cell r="AD348">
            <v>0</v>
          </cell>
          <cell r="AE348">
            <v>0</v>
          </cell>
          <cell r="AF348">
            <v>0</v>
          </cell>
          <cell r="AG348">
            <v>1</v>
          </cell>
          <cell r="AH348">
            <v>1</v>
          </cell>
          <cell r="AI348" t="str">
            <v>Stormwater and Flood Protection</v>
          </cell>
          <cell r="AJ348" t="str">
            <v>Stormwater reticulation</v>
          </cell>
          <cell r="AK348">
            <v>125</v>
          </cell>
          <cell r="AP348">
            <v>1</v>
          </cell>
          <cell r="AS348">
            <v>55000</v>
          </cell>
          <cell r="BD348">
            <v>4.8500000000000001E-2</v>
          </cell>
          <cell r="BE348">
            <v>9.2537000000000091E-2</v>
          </cell>
          <cell r="BF348">
            <v>0.13132206350000009</v>
          </cell>
          <cell r="BG348">
            <v>0.17261531881775016</v>
          </cell>
          <cell r="BH348">
            <v>0.21834731625164228</v>
          </cell>
          <cell r="BI348">
            <v>0.26890872987608549</v>
          </cell>
          <cell r="BJ348">
            <v>0.32537516835557123</v>
          </cell>
          <cell r="BK348">
            <v>0.38766780126828326</v>
          </cell>
          <cell r="BL348">
            <v>0.45427585572916085</v>
          </cell>
          <cell r="BM348">
            <v>0.52844392437134791</v>
          </cell>
          <cell r="BN348">
            <v>0</v>
          </cell>
          <cell r="BO348">
            <v>0</v>
          </cell>
          <cell r="BP348">
            <v>0</v>
          </cell>
          <cell r="BQ348">
            <v>0</v>
          </cell>
          <cell r="BR348">
            <v>0</v>
          </cell>
          <cell r="BS348">
            <v>0</v>
          </cell>
          <cell r="BT348">
            <v>0</v>
          </cell>
          <cell r="BU348">
            <v>0</v>
          </cell>
          <cell r="BV348">
            <v>0</v>
          </cell>
          <cell r="BW348">
            <v>0</v>
          </cell>
          <cell r="BX348">
            <v>0</v>
          </cell>
          <cell r="BY348">
            <v>55000</v>
          </cell>
          <cell r="BZ348">
            <v>0</v>
          </cell>
          <cell r="CA348">
            <v>0</v>
          </cell>
          <cell r="CB348">
            <v>0</v>
          </cell>
          <cell r="CC348">
            <v>0</v>
          </cell>
          <cell r="CD348">
            <v>0</v>
          </cell>
          <cell r="CE348">
            <v>0</v>
          </cell>
          <cell r="CF348">
            <v>0</v>
          </cell>
          <cell r="CG348">
            <v>0</v>
          </cell>
          <cell r="CH348">
            <v>0</v>
          </cell>
          <cell r="CI348">
            <v>0</v>
          </cell>
          <cell r="CK348">
            <v>0</v>
          </cell>
          <cell r="CL348">
            <v>0</v>
          </cell>
          <cell r="CM348">
            <v>0</v>
          </cell>
          <cell r="CN348">
            <v>0</v>
          </cell>
          <cell r="CO348">
            <v>0</v>
          </cell>
          <cell r="CP348">
            <v>0</v>
          </cell>
          <cell r="CQ348">
            <v>0</v>
          </cell>
          <cell r="CR348">
            <v>0</v>
          </cell>
          <cell r="CS348">
            <v>0</v>
          </cell>
          <cell r="CT348">
            <v>0</v>
          </cell>
          <cell r="CU348">
            <v>0</v>
          </cell>
          <cell r="CW348">
            <v>0</v>
          </cell>
          <cell r="CX348">
            <v>0</v>
          </cell>
          <cell r="CY348">
            <v>0</v>
          </cell>
          <cell r="CZ348">
            <v>0</v>
          </cell>
          <cell r="DA348">
            <v>0</v>
          </cell>
          <cell r="DB348">
            <v>0</v>
          </cell>
          <cell r="DC348">
            <v>0</v>
          </cell>
          <cell r="DD348">
            <v>0</v>
          </cell>
          <cell r="DE348">
            <v>0</v>
          </cell>
          <cell r="DF348">
            <v>0</v>
          </cell>
          <cell r="DG348">
            <v>0</v>
          </cell>
          <cell r="DI348">
            <v>55000</v>
          </cell>
          <cell r="DJ348">
            <v>0</v>
          </cell>
          <cell r="DK348">
            <v>0</v>
          </cell>
          <cell r="DL348">
            <v>0</v>
          </cell>
          <cell r="DM348">
            <v>0</v>
          </cell>
          <cell r="DN348">
            <v>0</v>
          </cell>
          <cell r="DO348">
            <v>0</v>
          </cell>
          <cell r="DP348">
            <v>0</v>
          </cell>
          <cell r="DQ348">
            <v>0</v>
          </cell>
          <cell r="DR348">
            <v>0</v>
          </cell>
          <cell r="DS348">
            <v>0</v>
          </cell>
          <cell r="DU348" t="str">
            <v>none</v>
          </cell>
          <cell r="DV348">
            <v>0</v>
          </cell>
          <cell r="DW348">
            <v>0</v>
          </cell>
          <cell r="DX348">
            <v>1</v>
          </cell>
          <cell r="DY348">
            <v>0</v>
          </cell>
          <cell r="DZ348">
            <v>0</v>
          </cell>
          <cell r="EB348">
            <v>0</v>
          </cell>
          <cell r="EC348" t="str">
            <v>Def</v>
          </cell>
          <cell r="ED348" t="str">
            <v>Stormwater</v>
          </cell>
        </row>
        <row r="349">
          <cell r="D349" t="str">
            <v>PC3100830</v>
          </cell>
          <cell r="E349" t="str">
            <v>SWAR 49 Rimu Sw renewal</v>
          </cell>
          <cell r="F349" t="str">
            <v>Auckland Council</v>
          </cell>
          <cell r="G349" t="str">
            <v>Infrastructure and environmental services</v>
          </cell>
          <cell r="H349" t="str">
            <v>E151220</v>
          </cell>
          <cell r="I349" t="str">
            <v>Stormwater projects team central/west</v>
          </cell>
          <cell r="J349" t="str">
            <v>Stormwater and flood protection</v>
          </cell>
          <cell r="K349" t="str">
            <v>Stormwater management</v>
          </cell>
          <cell r="L349" t="str">
            <v>Stormwater operations and maintenance</v>
          </cell>
          <cell r="M349" t="str">
            <v>Stormwater and flood protection</v>
          </cell>
          <cell r="N349" t="str">
            <v>Stormwater management</v>
          </cell>
          <cell r="O349" t="str">
            <v>Stormwater operations and maintenance</v>
          </cell>
          <cell r="P349" t="str">
            <v>Stormwater and flood protection</v>
          </cell>
          <cell r="Q349" t="str">
            <v>Stormwater management</v>
          </cell>
          <cell r="R349" t="str">
            <v>Stormwater operations and maintenance</v>
          </cell>
          <cell r="S349" t="str">
            <v>A1811105</v>
          </cell>
          <cell r="T349" t="str">
            <v>A1811105</v>
          </cell>
          <cell r="U349" t="str">
            <v>Stormwater operations and maintenance services</v>
          </cell>
          <cell r="V349" t="str">
            <v>L050</v>
          </cell>
          <cell r="W349" t="str">
            <v>Regional</v>
          </cell>
          <cell r="X349" t="str">
            <v>FY12 - Only</v>
          </cell>
          <cell r="Y349" t="str">
            <v>Expense</v>
          </cell>
          <cell r="Z349">
            <v>20110701</v>
          </cell>
          <cell r="AA349">
            <v>20120630</v>
          </cell>
          <cell r="AB349">
            <v>2</v>
          </cell>
          <cell r="AC349" t="str">
            <v>Discrete</v>
          </cell>
          <cell r="AD349">
            <v>0</v>
          </cell>
          <cell r="AE349">
            <v>0</v>
          </cell>
          <cell r="AF349">
            <v>0</v>
          </cell>
          <cell r="AG349">
            <v>1</v>
          </cell>
          <cell r="AH349">
            <v>1</v>
          </cell>
          <cell r="AI349" t="str">
            <v>Stormwater and Flood Protection</v>
          </cell>
          <cell r="AJ349" t="str">
            <v>Stormwater reticulation</v>
          </cell>
          <cell r="AK349">
            <v>125</v>
          </cell>
          <cell r="AP349">
            <v>1</v>
          </cell>
          <cell r="AS349">
            <v>15000</v>
          </cell>
          <cell r="BD349">
            <v>4.8500000000000001E-2</v>
          </cell>
          <cell r="BE349">
            <v>9.2537000000000091E-2</v>
          </cell>
          <cell r="BF349">
            <v>0.13132206350000009</v>
          </cell>
          <cell r="BG349">
            <v>0.17261531881775016</v>
          </cell>
          <cell r="BH349">
            <v>0.21834731625164228</v>
          </cell>
          <cell r="BI349">
            <v>0.26890872987608549</v>
          </cell>
          <cell r="BJ349">
            <v>0.32537516835557123</v>
          </cell>
          <cell r="BK349">
            <v>0.38766780126828326</v>
          </cell>
          <cell r="BL349">
            <v>0.45427585572916085</v>
          </cell>
          <cell r="BM349">
            <v>0.52844392437134791</v>
          </cell>
          <cell r="BN349">
            <v>0</v>
          </cell>
          <cell r="BO349">
            <v>0</v>
          </cell>
          <cell r="BP349">
            <v>0</v>
          </cell>
          <cell r="BQ349">
            <v>0</v>
          </cell>
          <cell r="BR349">
            <v>0</v>
          </cell>
          <cell r="BS349">
            <v>0</v>
          </cell>
          <cell r="BT349">
            <v>0</v>
          </cell>
          <cell r="BU349">
            <v>0</v>
          </cell>
          <cell r="BV349">
            <v>0</v>
          </cell>
          <cell r="BW349">
            <v>0</v>
          </cell>
          <cell r="BX349">
            <v>0</v>
          </cell>
          <cell r="BY349">
            <v>15000</v>
          </cell>
          <cell r="BZ349">
            <v>0</v>
          </cell>
          <cell r="CA349">
            <v>0</v>
          </cell>
          <cell r="CB349">
            <v>0</v>
          </cell>
          <cell r="CC349">
            <v>0</v>
          </cell>
          <cell r="CD349">
            <v>0</v>
          </cell>
          <cell r="CE349">
            <v>0</v>
          </cell>
          <cell r="CF349">
            <v>0</v>
          </cell>
          <cell r="CG349">
            <v>0</v>
          </cell>
          <cell r="CH349">
            <v>0</v>
          </cell>
          <cell r="CI349">
            <v>0</v>
          </cell>
          <cell r="CK349">
            <v>0</v>
          </cell>
          <cell r="CL349">
            <v>0</v>
          </cell>
          <cell r="CM349">
            <v>0</v>
          </cell>
          <cell r="CN349">
            <v>0</v>
          </cell>
          <cell r="CO349">
            <v>0</v>
          </cell>
          <cell r="CP349">
            <v>0</v>
          </cell>
          <cell r="CQ349">
            <v>0</v>
          </cell>
          <cell r="CR349">
            <v>0</v>
          </cell>
          <cell r="CS349">
            <v>0</v>
          </cell>
          <cell r="CT349">
            <v>0</v>
          </cell>
          <cell r="CU349">
            <v>0</v>
          </cell>
          <cell r="CW349">
            <v>0</v>
          </cell>
          <cell r="CX349">
            <v>0</v>
          </cell>
          <cell r="CY349">
            <v>0</v>
          </cell>
          <cell r="CZ349">
            <v>0</v>
          </cell>
          <cell r="DA349">
            <v>0</v>
          </cell>
          <cell r="DB349">
            <v>0</v>
          </cell>
          <cell r="DC349">
            <v>0</v>
          </cell>
          <cell r="DD349">
            <v>0</v>
          </cell>
          <cell r="DE349">
            <v>0</v>
          </cell>
          <cell r="DF349">
            <v>0</v>
          </cell>
          <cell r="DG349">
            <v>0</v>
          </cell>
          <cell r="DI349">
            <v>15000</v>
          </cell>
          <cell r="DJ349">
            <v>0</v>
          </cell>
          <cell r="DK349">
            <v>0</v>
          </cell>
          <cell r="DL349">
            <v>0</v>
          </cell>
          <cell r="DM349">
            <v>0</v>
          </cell>
          <cell r="DN349">
            <v>0</v>
          </cell>
          <cell r="DO349">
            <v>0</v>
          </cell>
          <cell r="DP349">
            <v>0</v>
          </cell>
          <cell r="DQ349">
            <v>0</v>
          </cell>
          <cell r="DR349">
            <v>0</v>
          </cell>
          <cell r="DS349">
            <v>0</v>
          </cell>
          <cell r="DU349" t="str">
            <v>none</v>
          </cell>
          <cell r="DV349">
            <v>0</v>
          </cell>
          <cell r="DW349">
            <v>0</v>
          </cell>
          <cell r="DX349">
            <v>1</v>
          </cell>
          <cell r="DY349">
            <v>0</v>
          </cell>
          <cell r="DZ349">
            <v>0</v>
          </cell>
          <cell r="EB349">
            <v>0</v>
          </cell>
          <cell r="EC349" t="str">
            <v>Def</v>
          </cell>
          <cell r="ED349" t="str">
            <v>Stormwater</v>
          </cell>
        </row>
        <row r="350">
          <cell r="D350" t="str">
            <v>PC3100832</v>
          </cell>
          <cell r="E350" t="str">
            <v>SWAR 50 Godley Rd</v>
          </cell>
          <cell r="F350" t="str">
            <v>Auckland Council</v>
          </cell>
          <cell r="G350" t="str">
            <v>Infrastructure and environmental services</v>
          </cell>
          <cell r="H350" t="str">
            <v>E151220</v>
          </cell>
          <cell r="I350" t="str">
            <v>Stormwater projects team central/west</v>
          </cell>
          <cell r="J350" t="str">
            <v>Stormwater and flood protection</v>
          </cell>
          <cell r="K350" t="str">
            <v>Stormwater management</v>
          </cell>
          <cell r="L350" t="str">
            <v>Stormwater operations and maintenance</v>
          </cell>
          <cell r="M350" t="str">
            <v>Stormwater and flood protection</v>
          </cell>
          <cell r="N350" t="str">
            <v>Stormwater management</v>
          </cell>
          <cell r="O350" t="str">
            <v>Stormwater operations and maintenance</v>
          </cell>
          <cell r="P350" t="str">
            <v>Stormwater and flood protection</v>
          </cell>
          <cell r="Q350" t="str">
            <v>Stormwater management</v>
          </cell>
          <cell r="R350" t="str">
            <v>Stormwater operations and maintenance</v>
          </cell>
          <cell r="S350" t="str">
            <v>A1811105</v>
          </cell>
          <cell r="T350" t="str">
            <v>A1811105</v>
          </cell>
          <cell r="U350" t="str">
            <v>Stormwater operations and maintenance services</v>
          </cell>
          <cell r="V350" t="str">
            <v>L050</v>
          </cell>
          <cell r="W350" t="str">
            <v>Regional</v>
          </cell>
          <cell r="X350" t="str">
            <v>FY12 - Only</v>
          </cell>
          <cell r="Y350" t="str">
            <v>Expense</v>
          </cell>
          <cell r="Z350">
            <v>20110701</v>
          </cell>
          <cell r="AA350">
            <v>20120630</v>
          </cell>
          <cell r="AB350">
            <v>2</v>
          </cell>
          <cell r="AC350" t="str">
            <v>Discrete</v>
          </cell>
          <cell r="AD350">
            <v>0</v>
          </cell>
          <cell r="AE350">
            <v>0</v>
          </cell>
          <cell r="AF350">
            <v>0</v>
          </cell>
          <cell r="AG350">
            <v>1</v>
          </cell>
          <cell r="AH350">
            <v>1</v>
          </cell>
          <cell r="AI350" t="str">
            <v>Stormwater and Flood Protection</v>
          </cell>
          <cell r="AJ350" t="str">
            <v>Stormwater reticulation</v>
          </cell>
          <cell r="AK350">
            <v>125</v>
          </cell>
          <cell r="AP350">
            <v>1</v>
          </cell>
          <cell r="AS350">
            <v>180000</v>
          </cell>
          <cell r="BD350">
            <v>4.8500000000000001E-2</v>
          </cell>
          <cell r="BE350">
            <v>9.2537000000000091E-2</v>
          </cell>
          <cell r="BF350">
            <v>0.13132206350000009</v>
          </cell>
          <cell r="BG350">
            <v>0.17261531881775016</v>
          </cell>
          <cell r="BH350">
            <v>0.21834731625164228</v>
          </cell>
          <cell r="BI350">
            <v>0.26890872987608549</v>
          </cell>
          <cell r="BJ350">
            <v>0.32537516835557123</v>
          </cell>
          <cell r="BK350">
            <v>0.38766780126828326</v>
          </cell>
          <cell r="BL350">
            <v>0.45427585572916085</v>
          </cell>
          <cell r="BM350">
            <v>0.52844392437134791</v>
          </cell>
          <cell r="BN350">
            <v>0</v>
          </cell>
          <cell r="BO350">
            <v>0</v>
          </cell>
          <cell r="BP350">
            <v>0</v>
          </cell>
          <cell r="BQ350">
            <v>0</v>
          </cell>
          <cell r="BR350">
            <v>0</v>
          </cell>
          <cell r="BS350">
            <v>0</v>
          </cell>
          <cell r="BT350">
            <v>0</v>
          </cell>
          <cell r="BU350">
            <v>0</v>
          </cell>
          <cell r="BV350">
            <v>0</v>
          </cell>
          <cell r="BW350">
            <v>0</v>
          </cell>
          <cell r="BX350">
            <v>0</v>
          </cell>
          <cell r="BY350">
            <v>180000</v>
          </cell>
          <cell r="BZ350">
            <v>0</v>
          </cell>
          <cell r="CA350">
            <v>0</v>
          </cell>
          <cell r="CB350">
            <v>0</v>
          </cell>
          <cell r="CC350">
            <v>0</v>
          </cell>
          <cell r="CD350">
            <v>0</v>
          </cell>
          <cell r="CE350">
            <v>0</v>
          </cell>
          <cell r="CF350">
            <v>0</v>
          </cell>
          <cell r="CG350">
            <v>0</v>
          </cell>
          <cell r="CH350">
            <v>0</v>
          </cell>
          <cell r="CI350">
            <v>0</v>
          </cell>
          <cell r="CK350">
            <v>0</v>
          </cell>
          <cell r="CL350">
            <v>0</v>
          </cell>
          <cell r="CM350">
            <v>0</v>
          </cell>
          <cell r="CN350">
            <v>0</v>
          </cell>
          <cell r="CO350">
            <v>0</v>
          </cell>
          <cell r="CP350">
            <v>0</v>
          </cell>
          <cell r="CQ350">
            <v>0</v>
          </cell>
          <cell r="CR350">
            <v>0</v>
          </cell>
          <cell r="CS350">
            <v>0</v>
          </cell>
          <cell r="CT350">
            <v>0</v>
          </cell>
          <cell r="CU350">
            <v>0</v>
          </cell>
          <cell r="CW350">
            <v>0</v>
          </cell>
          <cell r="CX350">
            <v>0</v>
          </cell>
          <cell r="CY350">
            <v>0</v>
          </cell>
          <cell r="CZ350">
            <v>0</v>
          </cell>
          <cell r="DA350">
            <v>0</v>
          </cell>
          <cell r="DB350">
            <v>0</v>
          </cell>
          <cell r="DC350">
            <v>0</v>
          </cell>
          <cell r="DD350">
            <v>0</v>
          </cell>
          <cell r="DE350">
            <v>0</v>
          </cell>
          <cell r="DF350">
            <v>0</v>
          </cell>
          <cell r="DG350">
            <v>0</v>
          </cell>
          <cell r="DI350">
            <v>180000</v>
          </cell>
          <cell r="DJ350">
            <v>0</v>
          </cell>
          <cell r="DK350">
            <v>0</v>
          </cell>
          <cell r="DL350">
            <v>0</v>
          </cell>
          <cell r="DM350">
            <v>0</v>
          </cell>
          <cell r="DN350">
            <v>0</v>
          </cell>
          <cell r="DO350">
            <v>0</v>
          </cell>
          <cell r="DP350">
            <v>0</v>
          </cell>
          <cell r="DQ350">
            <v>0</v>
          </cell>
          <cell r="DR350">
            <v>0</v>
          </cell>
          <cell r="DS350">
            <v>0</v>
          </cell>
          <cell r="DU350" t="str">
            <v>none</v>
          </cell>
          <cell r="DV350">
            <v>0</v>
          </cell>
          <cell r="DW350">
            <v>0</v>
          </cell>
          <cell r="DX350">
            <v>1</v>
          </cell>
          <cell r="DY350">
            <v>0</v>
          </cell>
          <cell r="DZ350">
            <v>0</v>
          </cell>
          <cell r="EB350">
            <v>0</v>
          </cell>
          <cell r="EC350" t="str">
            <v>Def</v>
          </cell>
          <cell r="ED350" t="str">
            <v>Stormwater</v>
          </cell>
        </row>
        <row r="351">
          <cell r="D351" t="str">
            <v>PC3100837</v>
          </cell>
          <cell r="E351" t="str">
            <v>SWAR Baxter/Bertram extension</v>
          </cell>
          <cell r="F351" t="str">
            <v>Auckland Council</v>
          </cell>
          <cell r="G351" t="str">
            <v>Infrastructure and environmental services</v>
          </cell>
          <cell r="H351" t="str">
            <v>E151210</v>
          </cell>
          <cell r="I351" t="str">
            <v>Stormwater projects team north</v>
          </cell>
          <cell r="J351" t="str">
            <v>Stormwater and flood protection</v>
          </cell>
          <cell r="K351" t="str">
            <v>Stormwater management</v>
          </cell>
          <cell r="L351" t="str">
            <v>Stormwater operations and maintenance</v>
          </cell>
          <cell r="M351" t="str">
            <v>Stormwater and flood protection</v>
          </cell>
          <cell r="N351" t="str">
            <v>Stormwater management</v>
          </cell>
          <cell r="O351" t="str">
            <v>Stormwater operations and maintenance</v>
          </cell>
          <cell r="P351" t="str">
            <v>Stormwater and flood protection</v>
          </cell>
          <cell r="Q351" t="str">
            <v>Stormwater management</v>
          </cell>
          <cell r="R351" t="str">
            <v>Stormwater operations and maintenance</v>
          </cell>
          <cell r="S351" t="str">
            <v>A1811105</v>
          </cell>
          <cell r="T351" t="str">
            <v>A1811105</v>
          </cell>
          <cell r="U351" t="str">
            <v>Stormwater operations and maintenance services</v>
          </cell>
          <cell r="V351" t="str">
            <v>L050</v>
          </cell>
          <cell r="W351" t="str">
            <v>Regional</v>
          </cell>
          <cell r="X351" t="str">
            <v>FY12 - Only</v>
          </cell>
          <cell r="Y351" t="str">
            <v>Expense</v>
          </cell>
          <cell r="Z351">
            <v>20110701</v>
          </cell>
          <cell r="AA351">
            <v>20120630</v>
          </cell>
          <cell r="AB351">
            <v>2</v>
          </cell>
          <cell r="AC351" t="str">
            <v>Discrete</v>
          </cell>
          <cell r="AD351">
            <v>0</v>
          </cell>
          <cell r="AE351">
            <v>0</v>
          </cell>
          <cell r="AF351">
            <v>0</v>
          </cell>
          <cell r="AG351">
            <v>1</v>
          </cell>
          <cell r="AH351">
            <v>1</v>
          </cell>
          <cell r="AI351" t="str">
            <v>Stormwater and Flood Protection</v>
          </cell>
          <cell r="AJ351" t="str">
            <v>Stormwater reticulation</v>
          </cell>
          <cell r="AK351">
            <v>125</v>
          </cell>
          <cell r="AP351">
            <v>1</v>
          </cell>
          <cell r="AS351">
            <v>73654.41</v>
          </cell>
          <cell r="BD351">
            <v>4.8500000000000001E-2</v>
          </cell>
          <cell r="BE351">
            <v>9.2537000000000091E-2</v>
          </cell>
          <cell r="BF351">
            <v>0.13132206350000009</v>
          </cell>
          <cell r="BG351">
            <v>0.17261531881775016</v>
          </cell>
          <cell r="BH351">
            <v>0.21834731625164228</v>
          </cell>
          <cell r="BI351">
            <v>0.26890872987608549</v>
          </cell>
          <cell r="BJ351">
            <v>0.32537516835557123</v>
          </cell>
          <cell r="BK351">
            <v>0.38766780126828326</v>
          </cell>
          <cell r="BL351">
            <v>0.45427585572916085</v>
          </cell>
          <cell r="BM351">
            <v>0.52844392437134791</v>
          </cell>
          <cell r="BN351">
            <v>0</v>
          </cell>
          <cell r="BO351">
            <v>0</v>
          </cell>
          <cell r="BP351">
            <v>0</v>
          </cell>
          <cell r="BQ351">
            <v>0</v>
          </cell>
          <cell r="BR351">
            <v>0</v>
          </cell>
          <cell r="BS351">
            <v>0</v>
          </cell>
          <cell r="BT351">
            <v>0</v>
          </cell>
          <cell r="BU351">
            <v>0</v>
          </cell>
          <cell r="BV351">
            <v>0</v>
          </cell>
          <cell r="BW351">
            <v>0</v>
          </cell>
          <cell r="BX351">
            <v>0</v>
          </cell>
          <cell r="BY351">
            <v>73654.41</v>
          </cell>
          <cell r="BZ351">
            <v>0</v>
          </cell>
          <cell r="CA351">
            <v>0</v>
          </cell>
          <cell r="CB351">
            <v>0</v>
          </cell>
          <cell r="CC351">
            <v>0</v>
          </cell>
          <cell r="CD351">
            <v>0</v>
          </cell>
          <cell r="CE351">
            <v>0</v>
          </cell>
          <cell r="CF351">
            <v>0</v>
          </cell>
          <cell r="CG351">
            <v>0</v>
          </cell>
          <cell r="CH351">
            <v>0</v>
          </cell>
          <cell r="CI351">
            <v>0</v>
          </cell>
          <cell r="CK351">
            <v>0</v>
          </cell>
          <cell r="CL351">
            <v>0</v>
          </cell>
          <cell r="CM351">
            <v>0</v>
          </cell>
          <cell r="CN351">
            <v>0</v>
          </cell>
          <cell r="CO351">
            <v>0</v>
          </cell>
          <cell r="CP351">
            <v>0</v>
          </cell>
          <cell r="CQ351">
            <v>0</v>
          </cell>
          <cell r="CR351">
            <v>0</v>
          </cell>
          <cell r="CS351">
            <v>0</v>
          </cell>
          <cell r="CT351">
            <v>0</v>
          </cell>
          <cell r="CU351">
            <v>0</v>
          </cell>
          <cell r="CW351">
            <v>0</v>
          </cell>
          <cell r="CX351">
            <v>0</v>
          </cell>
          <cell r="CY351">
            <v>0</v>
          </cell>
          <cell r="CZ351">
            <v>0</v>
          </cell>
          <cell r="DA351">
            <v>0</v>
          </cell>
          <cell r="DB351">
            <v>0</v>
          </cell>
          <cell r="DC351">
            <v>0</v>
          </cell>
          <cell r="DD351">
            <v>0</v>
          </cell>
          <cell r="DE351">
            <v>0</v>
          </cell>
          <cell r="DF351">
            <v>0</v>
          </cell>
          <cell r="DG351">
            <v>0</v>
          </cell>
          <cell r="DI351">
            <v>73654.41</v>
          </cell>
          <cell r="DJ351">
            <v>0</v>
          </cell>
          <cell r="DK351">
            <v>0</v>
          </cell>
          <cell r="DL351">
            <v>0</v>
          </cell>
          <cell r="DM351">
            <v>0</v>
          </cell>
          <cell r="DN351">
            <v>0</v>
          </cell>
          <cell r="DO351">
            <v>0</v>
          </cell>
          <cell r="DP351">
            <v>0</v>
          </cell>
          <cell r="DQ351">
            <v>0</v>
          </cell>
          <cell r="DR351">
            <v>0</v>
          </cell>
          <cell r="DS351">
            <v>0</v>
          </cell>
          <cell r="DU351" t="str">
            <v>none</v>
          </cell>
          <cell r="DV351">
            <v>0</v>
          </cell>
          <cell r="DW351">
            <v>0</v>
          </cell>
          <cell r="DX351">
            <v>1</v>
          </cell>
          <cell r="DY351">
            <v>0</v>
          </cell>
          <cell r="DZ351">
            <v>0</v>
          </cell>
          <cell r="EB351">
            <v>0</v>
          </cell>
          <cell r="EC351" t="str">
            <v>Def</v>
          </cell>
          <cell r="ED351" t="str">
            <v>Stormwater</v>
          </cell>
        </row>
        <row r="352">
          <cell r="D352" t="str">
            <v>PC3100839</v>
          </cell>
          <cell r="E352" t="str">
            <v>SWAR Hans St Otahu</v>
          </cell>
          <cell r="F352" t="str">
            <v>Auckland Council</v>
          </cell>
          <cell r="G352" t="str">
            <v>Infrastructure and environmental services</v>
          </cell>
          <cell r="H352" t="str">
            <v>E151215</v>
          </cell>
          <cell r="I352" t="str">
            <v>Stormwater projects team south</v>
          </cell>
          <cell r="J352" t="str">
            <v>Stormwater and flood protection</v>
          </cell>
          <cell r="K352" t="str">
            <v>Stormwater management</v>
          </cell>
          <cell r="L352" t="str">
            <v>Stormwater operations and maintenance</v>
          </cell>
          <cell r="M352" t="str">
            <v>Stormwater and flood protection</v>
          </cell>
          <cell r="N352" t="str">
            <v>Stormwater management</v>
          </cell>
          <cell r="O352" t="str">
            <v>Stormwater operations and maintenance</v>
          </cell>
          <cell r="P352" t="str">
            <v>Stormwater and flood protection</v>
          </cell>
          <cell r="Q352" t="str">
            <v>Stormwater management</v>
          </cell>
          <cell r="R352" t="str">
            <v>Stormwater operations and maintenance</v>
          </cell>
          <cell r="S352" t="str">
            <v>A1811105</v>
          </cell>
          <cell r="T352" t="str">
            <v>A1811105</v>
          </cell>
          <cell r="U352" t="str">
            <v>Stormwater operations and maintenance services</v>
          </cell>
          <cell r="V352" t="str">
            <v>L050</v>
          </cell>
          <cell r="W352" t="str">
            <v>Regional</v>
          </cell>
          <cell r="X352" t="str">
            <v>FY12 - Only</v>
          </cell>
          <cell r="Y352" t="str">
            <v>Expense</v>
          </cell>
          <cell r="Z352">
            <v>20100701</v>
          </cell>
          <cell r="AA352">
            <v>20120630</v>
          </cell>
          <cell r="AB352">
            <v>2</v>
          </cell>
          <cell r="AC352" t="str">
            <v>Discrete</v>
          </cell>
          <cell r="AD352">
            <v>0</v>
          </cell>
          <cell r="AE352">
            <v>0</v>
          </cell>
          <cell r="AF352">
            <v>0</v>
          </cell>
          <cell r="AG352">
            <v>1</v>
          </cell>
          <cell r="AH352">
            <v>1</v>
          </cell>
          <cell r="AI352" t="str">
            <v>Stormwater and Flood Protection</v>
          </cell>
          <cell r="AJ352" t="str">
            <v>Stormwater reticulation</v>
          </cell>
          <cell r="AK352">
            <v>125</v>
          </cell>
          <cell r="AP352">
            <v>1</v>
          </cell>
          <cell r="AS352">
            <v>200000</v>
          </cell>
          <cell r="BD352">
            <v>4.8500000000000001E-2</v>
          </cell>
          <cell r="BE352">
            <v>9.2537000000000091E-2</v>
          </cell>
          <cell r="BF352">
            <v>0.13132206350000009</v>
          </cell>
          <cell r="BG352">
            <v>0.17261531881775016</v>
          </cell>
          <cell r="BH352">
            <v>0.21834731625164228</v>
          </cell>
          <cell r="BI352">
            <v>0.26890872987608549</v>
          </cell>
          <cell r="BJ352">
            <v>0.32537516835557123</v>
          </cell>
          <cell r="BK352">
            <v>0.38766780126828326</v>
          </cell>
          <cell r="BL352">
            <v>0.45427585572916085</v>
          </cell>
          <cell r="BM352">
            <v>0.52844392437134791</v>
          </cell>
          <cell r="BN352">
            <v>0</v>
          </cell>
          <cell r="BO352">
            <v>0</v>
          </cell>
          <cell r="BP352">
            <v>0</v>
          </cell>
          <cell r="BQ352">
            <v>0</v>
          </cell>
          <cell r="BR352">
            <v>0</v>
          </cell>
          <cell r="BS352">
            <v>0</v>
          </cell>
          <cell r="BT352">
            <v>0</v>
          </cell>
          <cell r="BU352">
            <v>0</v>
          </cell>
          <cell r="BV352">
            <v>0</v>
          </cell>
          <cell r="BW352">
            <v>0</v>
          </cell>
          <cell r="BX352">
            <v>0</v>
          </cell>
          <cell r="BY352">
            <v>200000</v>
          </cell>
          <cell r="BZ352">
            <v>0</v>
          </cell>
          <cell r="CA352">
            <v>0</v>
          </cell>
          <cell r="CB352">
            <v>0</v>
          </cell>
          <cell r="CC352">
            <v>0</v>
          </cell>
          <cell r="CD352">
            <v>0</v>
          </cell>
          <cell r="CE352">
            <v>0</v>
          </cell>
          <cell r="CF352">
            <v>0</v>
          </cell>
          <cell r="CG352">
            <v>0</v>
          </cell>
          <cell r="CH352">
            <v>0</v>
          </cell>
          <cell r="CI352">
            <v>0</v>
          </cell>
          <cell r="CK352">
            <v>0</v>
          </cell>
          <cell r="CL352">
            <v>0</v>
          </cell>
          <cell r="CM352">
            <v>0</v>
          </cell>
          <cell r="CN352">
            <v>0</v>
          </cell>
          <cell r="CO352">
            <v>0</v>
          </cell>
          <cell r="CP352">
            <v>0</v>
          </cell>
          <cell r="CQ352">
            <v>0</v>
          </cell>
          <cell r="CR352">
            <v>0</v>
          </cell>
          <cell r="CS352">
            <v>0</v>
          </cell>
          <cell r="CT352">
            <v>0</v>
          </cell>
          <cell r="CU352">
            <v>0</v>
          </cell>
          <cell r="CW352">
            <v>0</v>
          </cell>
          <cell r="CX352">
            <v>0</v>
          </cell>
          <cell r="CY352">
            <v>0</v>
          </cell>
          <cell r="CZ352">
            <v>0</v>
          </cell>
          <cell r="DA352">
            <v>0</v>
          </cell>
          <cell r="DB352">
            <v>0</v>
          </cell>
          <cell r="DC352">
            <v>0</v>
          </cell>
          <cell r="DD352">
            <v>0</v>
          </cell>
          <cell r="DE352">
            <v>0</v>
          </cell>
          <cell r="DF352">
            <v>0</v>
          </cell>
          <cell r="DG352">
            <v>0</v>
          </cell>
          <cell r="DI352">
            <v>200000</v>
          </cell>
          <cell r="DJ352">
            <v>0</v>
          </cell>
          <cell r="DK352">
            <v>0</v>
          </cell>
          <cell r="DL352">
            <v>0</v>
          </cell>
          <cell r="DM352">
            <v>0</v>
          </cell>
          <cell r="DN352">
            <v>0</v>
          </cell>
          <cell r="DO352">
            <v>0</v>
          </cell>
          <cell r="DP352">
            <v>0</v>
          </cell>
          <cell r="DQ352">
            <v>0</v>
          </cell>
          <cell r="DR352">
            <v>0</v>
          </cell>
          <cell r="DS352">
            <v>0</v>
          </cell>
          <cell r="DU352" t="str">
            <v>none</v>
          </cell>
          <cell r="DV352">
            <v>0</v>
          </cell>
          <cell r="DW352">
            <v>0</v>
          </cell>
          <cell r="DX352">
            <v>1</v>
          </cell>
          <cell r="DY352">
            <v>0</v>
          </cell>
          <cell r="DZ352">
            <v>0</v>
          </cell>
          <cell r="EB352">
            <v>0</v>
          </cell>
          <cell r="EC352" t="str">
            <v>Def</v>
          </cell>
          <cell r="ED352" t="str">
            <v>Stormwater</v>
          </cell>
        </row>
        <row r="353">
          <cell r="D353" t="str">
            <v>PC3100841</v>
          </cell>
          <cell r="E353" t="str">
            <v>SWAR Maygrove Lake De-silting</v>
          </cell>
          <cell r="F353" t="str">
            <v>Auckland Council</v>
          </cell>
          <cell r="G353" t="str">
            <v>Infrastructure and environmental services</v>
          </cell>
          <cell r="H353" t="str">
            <v>E151210</v>
          </cell>
          <cell r="I353" t="str">
            <v>Stormwater projects team north</v>
          </cell>
          <cell r="J353" t="str">
            <v>Stormwater and flood protection</v>
          </cell>
          <cell r="K353" t="str">
            <v>Stormwater management</v>
          </cell>
          <cell r="L353" t="str">
            <v>Stormwater operations and maintenance</v>
          </cell>
          <cell r="M353" t="str">
            <v>Stormwater and flood protection</v>
          </cell>
          <cell r="N353" t="str">
            <v>Stormwater management</v>
          </cell>
          <cell r="O353" t="str">
            <v>Stormwater operations and maintenance</v>
          </cell>
          <cell r="P353" t="str">
            <v>Stormwater and flood protection</v>
          </cell>
          <cell r="Q353" t="str">
            <v>Stormwater management</v>
          </cell>
          <cell r="R353" t="str">
            <v>Stormwater operations and maintenance</v>
          </cell>
          <cell r="S353" t="str">
            <v>A1811105</v>
          </cell>
          <cell r="T353" t="str">
            <v>A1811105</v>
          </cell>
          <cell r="U353" t="str">
            <v>Stormwater operations and maintenance services</v>
          </cell>
          <cell r="V353" t="str">
            <v>L050</v>
          </cell>
          <cell r="W353" t="str">
            <v>Regional</v>
          </cell>
          <cell r="X353" t="str">
            <v>FY12 - Only</v>
          </cell>
          <cell r="Y353" t="str">
            <v>Expense</v>
          </cell>
          <cell r="Z353">
            <v>20110701</v>
          </cell>
          <cell r="AA353">
            <v>20120630</v>
          </cell>
          <cell r="AB353">
            <v>2</v>
          </cell>
          <cell r="AC353" t="str">
            <v>Discrete</v>
          </cell>
          <cell r="AD353">
            <v>0</v>
          </cell>
          <cell r="AE353">
            <v>0</v>
          </cell>
          <cell r="AF353">
            <v>0</v>
          </cell>
          <cell r="AG353">
            <v>1</v>
          </cell>
          <cell r="AH353">
            <v>1</v>
          </cell>
          <cell r="AI353" t="str">
            <v>Stormwater and Flood Protection</v>
          </cell>
          <cell r="AJ353" t="str">
            <v>Stormwater reticulation</v>
          </cell>
          <cell r="AK353">
            <v>125</v>
          </cell>
          <cell r="AP353">
            <v>1</v>
          </cell>
          <cell r="AS353">
            <v>230170.03</v>
          </cell>
          <cell r="BD353">
            <v>4.8500000000000001E-2</v>
          </cell>
          <cell r="BE353">
            <v>9.2537000000000091E-2</v>
          </cell>
          <cell r="BF353">
            <v>0.13132206350000009</v>
          </cell>
          <cell r="BG353">
            <v>0.17261531881775016</v>
          </cell>
          <cell r="BH353">
            <v>0.21834731625164228</v>
          </cell>
          <cell r="BI353">
            <v>0.26890872987608549</v>
          </cell>
          <cell r="BJ353">
            <v>0.32537516835557123</v>
          </cell>
          <cell r="BK353">
            <v>0.38766780126828326</v>
          </cell>
          <cell r="BL353">
            <v>0.45427585572916085</v>
          </cell>
          <cell r="BM353">
            <v>0.52844392437134791</v>
          </cell>
          <cell r="BN353">
            <v>0</v>
          </cell>
          <cell r="BO353">
            <v>0</v>
          </cell>
          <cell r="BP353">
            <v>0</v>
          </cell>
          <cell r="BQ353">
            <v>0</v>
          </cell>
          <cell r="BR353">
            <v>0</v>
          </cell>
          <cell r="BS353">
            <v>0</v>
          </cell>
          <cell r="BT353">
            <v>0</v>
          </cell>
          <cell r="BU353">
            <v>0</v>
          </cell>
          <cell r="BV353">
            <v>0</v>
          </cell>
          <cell r="BW353">
            <v>0</v>
          </cell>
          <cell r="BX353">
            <v>0</v>
          </cell>
          <cell r="BY353">
            <v>230170.03</v>
          </cell>
          <cell r="BZ353">
            <v>0</v>
          </cell>
          <cell r="CA353">
            <v>0</v>
          </cell>
          <cell r="CB353">
            <v>0</v>
          </cell>
          <cell r="CC353">
            <v>0</v>
          </cell>
          <cell r="CD353">
            <v>0</v>
          </cell>
          <cell r="CE353">
            <v>0</v>
          </cell>
          <cell r="CF353">
            <v>0</v>
          </cell>
          <cell r="CG353">
            <v>0</v>
          </cell>
          <cell r="CH353">
            <v>0</v>
          </cell>
          <cell r="CI353">
            <v>0</v>
          </cell>
          <cell r="CK353">
            <v>0</v>
          </cell>
          <cell r="CL353">
            <v>0</v>
          </cell>
          <cell r="CM353">
            <v>0</v>
          </cell>
          <cell r="CN353">
            <v>0</v>
          </cell>
          <cell r="CO353">
            <v>0</v>
          </cell>
          <cell r="CP353">
            <v>0</v>
          </cell>
          <cell r="CQ353">
            <v>0</v>
          </cell>
          <cell r="CR353">
            <v>0</v>
          </cell>
          <cell r="CS353">
            <v>0</v>
          </cell>
          <cell r="CT353">
            <v>0</v>
          </cell>
          <cell r="CU353">
            <v>0</v>
          </cell>
          <cell r="CW353">
            <v>0</v>
          </cell>
          <cell r="CX353">
            <v>0</v>
          </cell>
          <cell r="CY353">
            <v>0</v>
          </cell>
          <cell r="CZ353">
            <v>0</v>
          </cell>
          <cell r="DA353">
            <v>0</v>
          </cell>
          <cell r="DB353">
            <v>0</v>
          </cell>
          <cell r="DC353">
            <v>0</v>
          </cell>
          <cell r="DD353">
            <v>0</v>
          </cell>
          <cell r="DE353">
            <v>0</v>
          </cell>
          <cell r="DF353">
            <v>0</v>
          </cell>
          <cell r="DG353">
            <v>0</v>
          </cell>
          <cell r="DI353">
            <v>230170.03</v>
          </cell>
          <cell r="DJ353">
            <v>0</v>
          </cell>
          <cell r="DK353">
            <v>0</v>
          </cell>
          <cell r="DL353">
            <v>0</v>
          </cell>
          <cell r="DM353">
            <v>0</v>
          </cell>
          <cell r="DN353">
            <v>0</v>
          </cell>
          <cell r="DO353">
            <v>0</v>
          </cell>
          <cell r="DP353">
            <v>0</v>
          </cell>
          <cell r="DQ353">
            <v>0</v>
          </cell>
          <cell r="DR353">
            <v>0</v>
          </cell>
          <cell r="DS353">
            <v>0</v>
          </cell>
          <cell r="DU353" t="str">
            <v>none</v>
          </cell>
          <cell r="DV353">
            <v>0</v>
          </cell>
          <cell r="DW353">
            <v>0</v>
          </cell>
          <cell r="DX353">
            <v>1</v>
          </cell>
          <cell r="DY353">
            <v>0</v>
          </cell>
          <cell r="DZ353">
            <v>0</v>
          </cell>
          <cell r="EB353">
            <v>0</v>
          </cell>
          <cell r="EC353" t="str">
            <v>Def</v>
          </cell>
          <cell r="ED353" t="str">
            <v>Stormwater</v>
          </cell>
        </row>
        <row r="354">
          <cell r="D354" t="str">
            <v>PC3100842</v>
          </cell>
          <cell r="E354" t="str">
            <v>SWAR McKinney Rd West-Warkworth</v>
          </cell>
          <cell r="F354" t="str">
            <v>Auckland Council</v>
          </cell>
          <cell r="G354" t="str">
            <v>Infrastructure and environmental services</v>
          </cell>
          <cell r="H354" t="str">
            <v>E151210</v>
          </cell>
          <cell r="I354" t="str">
            <v>Stormwater projects team north</v>
          </cell>
          <cell r="J354" t="str">
            <v>Stormwater and flood protection</v>
          </cell>
          <cell r="K354" t="str">
            <v>Stormwater management</v>
          </cell>
          <cell r="L354" t="str">
            <v>Stormwater operations and maintenance</v>
          </cell>
          <cell r="M354" t="str">
            <v>Stormwater and flood protection</v>
          </cell>
          <cell r="N354" t="str">
            <v>Stormwater management</v>
          </cell>
          <cell r="O354" t="str">
            <v>Stormwater operations and maintenance</v>
          </cell>
          <cell r="P354" t="str">
            <v>Stormwater and flood protection</v>
          </cell>
          <cell r="Q354" t="str">
            <v>Stormwater management</v>
          </cell>
          <cell r="R354" t="str">
            <v>Stormwater operations and maintenance</v>
          </cell>
          <cell r="S354" t="str">
            <v>A1811105</v>
          </cell>
          <cell r="T354" t="str">
            <v>A1811105</v>
          </cell>
          <cell r="U354" t="str">
            <v>Stormwater operations and maintenance services</v>
          </cell>
          <cell r="V354" t="str">
            <v>L050</v>
          </cell>
          <cell r="W354" t="str">
            <v>Regional</v>
          </cell>
          <cell r="X354" t="str">
            <v>FY12 - Only</v>
          </cell>
          <cell r="Y354" t="str">
            <v>Expense</v>
          </cell>
          <cell r="Z354">
            <v>20110701</v>
          </cell>
          <cell r="AA354">
            <v>20120630</v>
          </cell>
          <cell r="AB354">
            <v>2</v>
          </cell>
          <cell r="AC354" t="str">
            <v>Discrete</v>
          </cell>
          <cell r="AD354">
            <v>0</v>
          </cell>
          <cell r="AE354">
            <v>0</v>
          </cell>
          <cell r="AF354">
            <v>0</v>
          </cell>
          <cell r="AG354">
            <v>1</v>
          </cell>
          <cell r="AH354">
            <v>1</v>
          </cell>
          <cell r="AI354" t="str">
            <v>Stormwater and Flood Protection</v>
          </cell>
          <cell r="AJ354" t="str">
            <v>Stormwater reticulation</v>
          </cell>
          <cell r="AK354">
            <v>125</v>
          </cell>
          <cell r="AP354">
            <v>1</v>
          </cell>
          <cell r="AS354">
            <v>92068.01</v>
          </cell>
          <cell r="BD354">
            <v>4.8500000000000001E-2</v>
          </cell>
          <cell r="BE354">
            <v>9.2537000000000091E-2</v>
          </cell>
          <cell r="BF354">
            <v>0.13132206350000009</v>
          </cell>
          <cell r="BG354">
            <v>0.17261531881775016</v>
          </cell>
          <cell r="BH354">
            <v>0.21834731625164228</v>
          </cell>
          <cell r="BI354">
            <v>0.26890872987608549</v>
          </cell>
          <cell r="BJ354">
            <v>0.32537516835557123</v>
          </cell>
          <cell r="BK354">
            <v>0.38766780126828326</v>
          </cell>
          <cell r="BL354">
            <v>0.45427585572916085</v>
          </cell>
          <cell r="BM354">
            <v>0.52844392437134791</v>
          </cell>
          <cell r="BN354">
            <v>0</v>
          </cell>
          <cell r="BO354">
            <v>0</v>
          </cell>
          <cell r="BP354">
            <v>0</v>
          </cell>
          <cell r="BQ354">
            <v>0</v>
          </cell>
          <cell r="BR354">
            <v>0</v>
          </cell>
          <cell r="BS354">
            <v>0</v>
          </cell>
          <cell r="BT354">
            <v>0</v>
          </cell>
          <cell r="BU354">
            <v>0</v>
          </cell>
          <cell r="BV354">
            <v>0</v>
          </cell>
          <cell r="BW354">
            <v>0</v>
          </cell>
          <cell r="BX354">
            <v>0</v>
          </cell>
          <cell r="BY354">
            <v>92068.01</v>
          </cell>
          <cell r="BZ354">
            <v>0</v>
          </cell>
          <cell r="CA354">
            <v>0</v>
          </cell>
          <cell r="CB354">
            <v>0</v>
          </cell>
          <cell r="CC354">
            <v>0</v>
          </cell>
          <cell r="CD354">
            <v>0</v>
          </cell>
          <cell r="CE354">
            <v>0</v>
          </cell>
          <cell r="CF354">
            <v>0</v>
          </cell>
          <cell r="CG354">
            <v>0</v>
          </cell>
          <cell r="CH354">
            <v>0</v>
          </cell>
          <cell r="CI354">
            <v>0</v>
          </cell>
          <cell r="CK354">
            <v>0</v>
          </cell>
          <cell r="CL354">
            <v>0</v>
          </cell>
          <cell r="CM354">
            <v>0</v>
          </cell>
          <cell r="CN354">
            <v>0</v>
          </cell>
          <cell r="CO354">
            <v>0</v>
          </cell>
          <cell r="CP354">
            <v>0</v>
          </cell>
          <cell r="CQ354">
            <v>0</v>
          </cell>
          <cell r="CR354">
            <v>0</v>
          </cell>
          <cell r="CS354">
            <v>0</v>
          </cell>
          <cell r="CT354">
            <v>0</v>
          </cell>
          <cell r="CU354">
            <v>0</v>
          </cell>
          <cell r="CW354">
            <v>0</v>
          </cell>
          <cell r="CX354">
            <v>0</v>
          </cell>
          <cell r="CY354">
            <v>0</v>
          </cell>
          <cell r="CZ354">
            <v>0</v>
          </cell>
          <cell r="DA354">
            <v>0</v>
          </cell>
          <cell r="DB354">
            <v>0</v>
          </cell>
          <cell r="DC354">
            <v>0</v>
          </cell>
          <cell r="DD354">
            <v>0</v>
          </cell>
          <cell r="DE354">
            <v>0</v>
          </cell>
          <cell r="DF354">
            <v>0</v>
          </cell>
          <cell r="DG354">
            <v>0</v>
          </cell>
          <cell r="DI354">
            <v>92068.01</v>
          </cell>
          <cell r="DJ354">
            <v>0</v>
          </cell>
          <cell r="DK354">
            <v>0</v>
          </cell>
          <cell r="DL354">
            <v>0</v>
          </cell>
          <cell r="DM354">
            <v>0</v>
          </cell>
          <cell r="DN354">
            <v>0</v>
          </cell>
          <cell r="DO354">
            <v>0</v>
          </cell>
          <cell r="DP354">
            <v>0</v>
          </cell>
          <cell r="DQ354">
            <v>0</v>
          </cell>
          <cell r="DR354">
            <v>0</v>
          </cell>
          <cell r="DS354">
            <v>0</v>
          </cell>
          <cell r="DU354" t="str">
            <v>none</v>
          </cell>
          <cell r="DV354">
            <v>0</v>
          </cell>
          <cell r="DW354">
            <v>0</v>
          </cell>
          <cell r="DX354">
            <v>1</v>
          </cell>
          <cell r="DY354">
            <v>0</v>
          </cell>
          <cell r="DZ354">
            <v>0</v>
          </cell>
          <cell r="EB354">
            <v>0</v>
          </cell>
          <cell r="EC354" t="str">
            <v>Def</v>
          </cell>
          <cell r="ED354" t="str">
            <v>Stormwater</v>
          </cell>
        </row>
        <row r="355">
          <cell r="D355" t="str">
            <v>PC3100846</v>
          </cell>
          <cell r="E355" t="str">
            <v>SWAR Programmed renewal</v>
          </cell>
          <cell r="F355" t="str">
            <v>Auckland Council</v>
          </cell>
          <cell r="G355" t="str">
            <v>Infrastructure and environmental services</v>
          </cell>
          <cell r="H355" t="str">
            <v>E151215</v>
          </cell>
          <cell r="I355" t="str">
            <v>Stormwater projects team south</v>
          </cell>
          <cell r="J355" t="str">
            <v>Stormwater and flood protection</v>
          </cell>
          <cell r="K355" t="str">
            <v>Stormwater management</v>
          </cell>
          <cell r="L355" t="str">
            <v>Stormwater operations and maintenance</v>
          </cell>
          <cell r="M355" t="str">
            <v>Stormwater and flood protection</v>
          </cell>
          <cell r="N355" t="str">
            <v>Stormwater management</v>
          </cell>
          <cell r="O355" t="str">
            <v>Stormwater operations and maintenance</v>
          </cell>
          <cell r="P355" t="str">
            <v>Stormwater and flood protection</v>
          </cell>
          <cell r="Q355" t="str">
            <v>Stormwater management</v>
          </cell>
          <cell r="R355" t="str">
            <v>Stormwater operations and maintenance</v>
          </cell>
          <cell r="S355" t="str">
            <v>A1811105</v>
          </cell>
          <cell r="T355" t="str">
            <v>A1811105</v>
          </cell>
          <cell r="U355" t="str">
            <v>Stormwater operations and maintenance services</v>
          </cell>
          <cell r="V355" t="str">
            <v>L050</v>
          </cell>
          <cell r="W355" t="str">
            <v>Regional</v>
          </cell>
          <cell r="X355" t="str">
            <v>FY12 - Only</v>
          </cell>
          <cell r="Y355" t="str">
            <v>Expense</v>
          </cell>
          <cell r="Z355">
            <v>20100701</v>
          </cell>
          <cell r="AA355">
            <v>20120630</v>
          </cell>
          <cell r="AB355">
            <v>2</v>
          </cell>
          <cell r="AC355" t="str">
            <v>Discrete</v>
          </cell>
          <cell r="AD355">
            <v>0</v>
          </cell>
          <cell r="AE355">
            <v>0</v>
          </cell>
          <cell r="AF355">
            <v>0</v>
          </cell>
          <cell r="AG355">
            <v>1</v>
          </cell>
          <cell r="AH355">
            <v>1</v>
          </cell>
          <cell r="AI355" t="str">
            <v>Stormwater and Flood Protection</v>
          </cell>
          <cell r="AJ355" t="str">
            <v>Stormwater reticulation</v>
          </cell>
          <cell r="AK355">
            <v>125</v>
          </cell>
          <cell r="AP355">
            <v>1</v>
          </cell>
          <cell r="AS355">
            <v>100000</v>
          </cell>
          <cell r="BD355">
            <v>4.8500000000000001E-2</v>
          </cell>
          <cell r="BE355">
            <v>9.2537000000000091E-2</v>
          </cell>
          <cell r="BF355">
            <v>0.13132206350000009</v>
          </cell>
          <cell r="BG355">
            <v>0.17261531881775016</v>
          </cell>
          <cell r="BH355">
            <v>0.21834731625164228</v>
          </cell>
          <cell r="BI355">
            <v>0.26890872987608549</v>
          </cell>
          <cell r="BJ355">
            <v>0.32537516835557123</v>
          </cell>
          <cell r="BK355">
            <v>0.38766780126828326</v>
          </cell>
          <cell r="BL355">
            <v>0.45427585572916085</v>
          </cell>
          <cell r="BM355">
            <v>0.52844392437134791</v>
          </cell>
          <cell r="BN355">
            <v>0</v>
          </cell>
          <cell r="BO355">
            <v>0</v>
          </cell>
          <cell r="BP355">
            <v>0</v>
          </cell>
          <cell r="BQ355">
            <v>0</v>
          </cell>
          <cell r="BR355">
            <v>0</v>
          </cell>
          <cell r="BS355">
            <v>0</v>
          </cell>
          <cell r="BT355">
            <v>0</v>
          </cell>
          <cell r="BU355">
            <v>0</v>
          </cell>
          <cell r="BV355">
            <v>0</v>
          </cell>
          <cell r="BW355">
            <v>0</v>
          </cell>
          <cell r="BX355">
            <v>0</v>
          </cell>
          <cell r="BY355">
            <v>100000</v>
          </cell>
          <cell r="BZ355">
            <v>0</v>
          </cell>
          <cell r="CA355">
            <v>0</v>
          </cell>
          <cell r="CB355">
            <v>0</v>
          </cell>
          <cell r="CC355">
            <v>0</v>
          </cell>
          <cell r="CD355">
            <v>0</v>
          </cell>
          <cell r="CE355">
            <v>0</v>
          </cell>
          <cell r="CF355">
            <v>0</v>
          </cell>
          <cell r="CG355">
            <v>0</v>
          </cell>
          <cell r="CH355">
            <v>0</v>
          </cell>
          <cell r="CI355">
            <v>0</v>
          </cell>
          <cell r="CK355">
            <v>0</v>
          </cell>
          <cell r="CL355">
            <v>0</v>
          </cell>
          <cell r="CM355">
            <v>0</v>
          </cell>
          <cell r="CN355">
            <v>0</v>
          </cell>
          <cell r="CO355">
            <v>0</v>
          </cell>
          <cell r="CP355">
            <v>0</v>
          </cell>
          <cell r="CQ355">
            <v>0</v>
          </cell>
          <cell r="CR355">
            <v>0</v>
          </cell>
          <cell r="CS355">
            <v>0</v>
          </cell>
          <cell r="CT355">
            <v>0</v>
          </cell>
          <cell r="CU355">
            <v>0</v>
          </cell>
          <cell r="CW355">
            <v>0</v>
          </cell>
          <cell r="CX355">
            <v>0</v>
          </cell>
          <cell r="CY355">
            <v>0</v>
          </cell>
          <cell r="CZ355">
            <v>0</v>
          </cell>
          <cell r="DA355">
            <v>0</v>
          </cell>
          <cell r="DB355">
            <v>0</v>
          </cell>
          <cell r="DC355">
            <v>0</v>
          </cell>
          <cell r="DD355">
            <v>0</v>
          </cell>
          <cell r="DE355">
            <v>0</v>
          </cell>
          <cell r="DF355">
            <v>0</v>
          </cell>
          <cell r="DG355">
            <v>0</v>
          </cell>
          <cell r="DI355">
            <v>100000</v>
          </cell>
          <cell r="DJ355">
            <v>0</v>
          </cell>
          <cell r="DK355">
            <v>0</v>
          </cell>
          <cell r="DL355">
            <v>0</v>
          </cell>
          <cell r="DM355">
            <v>0</v>
          </cell>
          <cell r="DN355">
            <v>0</v>
          </cell>
          <cell r="DO355">
            <v>0</v>
          </cell>
          <cell r="DP355">
            <v>0</v>
          </cell>
          <cell r="DQ355">
            <v>0</v>
          </cell>
          <cell r="DR355">
            <v>0</v>
          </cell>
          <cell r="DS355">
            <v>0</v>
          </cell>
          <cell r="DU355" t="str">
            <v>none</v>
          </cell>
          <cell r="DV355">
            <v>0</v>
          </cell>
          <cell r="DW355">
            <v>0</v>
          </cell>
          <cell r="DX355">
            <v>1</v>
          </cell>
          <cell r="DY355">
            <v>0</v>
          </cell>
          <cell r="DZ355">
            <v>0</v>
          </cell>
          <cell r="EB355">
            <v>0</v>
          </cell>
          <cell r="EC355" t="str">
            <v>Def</v>
          </cell>
          <cell r="ED355" t="str">
            <v>Stormwater</v>
          </cell>
        </row>
        <row r="356">
          <cell r="D356" t="str">
            <v>PC3100847</v>
          </cell>
          <cell r="E356" t="str">
            <v>SWAR Safety&amp;compliance open water</v>
          </cell>
          <cell r="F356" t="str">
            <v>Auckland Council</v>
          </cell>
          <cell r="G356" t="str">
            <v>Infrastructure and environmental services</v>
          </cell>
          <cell r="H356" t="str">
            <v>E151110</v>
          </cell>
          <cell r="I356" t="str">
            <v>Stormwater operations management</v>
          </cell>
          <cell r="J356" t="str">
            <v>Stormwater and flood protection</v>
          </cell>
          <cell r="K356" t="str">
            <v>Stormwater management</v>
          </cell>
          <cell r="L356" t="str">
            <v>Stormwater operations and maintenance</v>
          </cell>
          <cell r="M356" t="str">
            <v>Stormwater and flood protection</v>
          </cell>
          <cell r="N356" t="str">
            <v>Stormwater management</v>
          </cell>
          <cell r="O356" t="str">
            <v>Stormwater operations and maintenance</v>
          </cell>
          <cell r="P356" t="str">
            <v>Stormwater and flood protection</v>
          </cell>
          <cell r="Q356" t="str">
            <v>Stormwater management</v>
          </cell>
          <cell r="R356" t="str">
            <v>Stormwater operations and maintenance</v>
          </cell>
          <cell r="S356" t="str">
            <v>A1811105</v>
          </cell>
          <cell r="T356" t="str">
            <v>A1811105</v>
          </cell>
          <cell r="U356" t="str">
            <v>Stormwater operations and maintenance services</v>
          </cell>
          <cell r="V356" t="str">
            <v>L050</v>
          </cell>
          <cell r="W356" t="str">
            <v>Regional</v>
          </cell>
          <cell r="X356" t="str">
            <v>FY12 - Only</v>
          </cell>
          <cell r="Y356" t="str">
            <v>Expense</v>
          </cell>
          <cell r="Z356">
            <v>20100701</v>
          </cell>
          <cell r="AA356">
            <v>20120630</v>
          </cell>
          <cell r="AB356">
            <v>2</v>
          </cell>
          <cell r="AC356" t="str">
            <v>Discrete</v>
          </cell>
          <cell r="AD356">
            <v>0</v>
          </cell>
          <cell r="AE356">
            <v>0</v>
          </cell>
          <cell r="AF356">
            <v>0</v>
          </cell>
          <cell r="AG356">
            <v>1</v>
          </cell>
          <cell r="AH356">
            <v>1</v>
          </cell>
          <cell r="AI356" t="str">
            <v>Stormwater and Flood Protection</v>
          </cell>
          <cell r="AJ356" t="str">
            <v>Stormwater reticulation</v>
          </cell>
          <cell r="AK356">
            <v>125</v>
          </cell>
          <cell r="AP356">
            <v>1</v>
          </cell>
          <cell r="AS356">
            <v>402750</v>
          </cell>
          <cell r="BD356">
            <v>4.8500000000000001E-2</v>
          </cell>
          <cell r="BE356">
            <v>9.2537000000000091E-2</v>
          </cell>
          <cell r="BF356">
            <v>0.13132206350000009</v>
          </cell>
          <cell r="BG356">
            <v>0.17261531881775016</v>
          </cell>
          <cell r="BH356">
            <v>0.21834731625164228</v>
          </cell>
          <cell r="BI356">
            <v>0.26890872987608549</v>
          </cell>
          <cell r="BJ356">
            <v>0.32537516835557123</v>
          </cell>
          <cell r="BK356">
            <v>0.38766780126828326</v>
          </cell>
          <cell r="BL356">
            <v>0.45427585572916085</v>
          </cell>
          <cell r="BM356">
            <v>0.52844392437134791</v>
          </cell>
          <cell r="BN356">
            <v>0</v>
          </cell>
          <cell r="BO356">
            <v>0</v>
          </cell>
          <cell r="BP356">
            <v>0</v>
          </cell>
          <cell r="BQ356">
            <v>0</v>
          </cell>
          <cell r="BR356">
            <v>0</v>
          </cell>
          <cell r="BS356">
            <v>0</v>
          </cell>
          <cell r="BT356">
            <v>0</v>
          </cell>
          <cell r="BU356">
            <v>0</v>
          </cell>
          <cell r="BV356">
            <v>0</v>
          </cell>
          <cell r="BW356">
            <v>0</v>
          </cell>
          <cell r="BX356">
            <v>0</v>
          </cell>
          <cell r="BY356">
            <v>402750</v>
          </cell>
          <cell r="BZ356">
            <v>0</v>
          </cell>
          <cell r="CA356">
            <v>0</v>
          </cell>
          <cell r="CB356">
            <v>0</v>
          </cell>
          <cell r="CC356">
            <v>0</v>
          </cell>
          <cell r="CD356">
            <v>0</v>
          </cell>
          <cell r="CE356">
            <v>0</v>
          </cell>
          <cell r="CF356">
            <v>0</v>
          </cell>
          <cell r="CG356">
            <v>0</v>
          </cell>
          <cell r="CH356">
            <v>0</v>
          </cell>
          <cell r="CI356">
            <v>0</v>
          </cell>
          <cell r="CK356">
            <v>0</v>
          </cell>
          <cell r="CL356">
            <v>0</v>
          </cell>
          <cell r="CM356">
            <v>0</v>
          </cell>
          <cell r="CN356">
            <v>0</v>
          </cell>
          <cell r="CO356">
            <v>0</v>
          </cell>
          <cell r="CP356">
            <v>0</v>
          </cell>
          <cell r="CQ356">
            <v>0</v>
          </cell>
          <cell r="CR356">
            <v>0</v>
          </cell>
          <cell r="CS356">
            <v>0</v>
          </cell>
          <cell r="CT356">
            <v>0</v>
          </cell>
          <cell r="CU356">
            <v>0</v>
          </cell>
          <cell r="CW356">
            <v>0</v>
          </cell>
          <cell r="CX356">
            <v>0</v>
          </cell>
          <cell r="CY356">
            <v>0</v>
          </cell>
          <cell r="CZ356">
            <v>0</v>
          </cell>
          <cell r="DA356">
            <v>0</v>
          </cell>
          <cell r="DB356">
            <v>0</v>
          </cell>
          <cell r="DC356">
            <v>0</v>
          </cell>
          <cell r="DD356">
            <v>0</v>
          </cell>
          <cell r="DE356">
            <v>0</v>
          </cell>
          <cell r="DF356">
            <v>0</v>
          </cell>
          <cell r="DG356">
            <v>0</v>
          </cell>
          <cell r="DI356">
            <v>402750</v>
          </cell>
          <cell r="DJ356">
            <v>0</v>
          </cell>
          <cell r="DK356">
            <v>0</v>
          </cell>
          <cell r="DL356">
            <v>0</v>
          </cell>
          <cell r="DM356">
            <v>0</v>
          </cell>
          <cell r="DN356">
            <v>0</v>
          </cell>
          <cell r="DO356">
            <v>0</v>
          </cell>
          <cell r="DP356">
            <v>0</v>
          </cell>
          <cell r="DQ356">
            <v>0</v>
          </cell>
          <cell r="DR356">
            <v>0</v>
          </cell>
          <cell r="DS356">
            <v>0</v>
          </cell>
          <cell r="DU356" t="str">
            <v>none</v>
          </cell>
          <cell r="DV356">
            <v>0</v>
          </cell>
          <cell r="DW356">
            <v>0</v>
          </cell>
          <cell r="DX356">
            <v>1</v>
          </cell>
          <cell r="DY356">
            <v>0</v>
          </cell>
          <cell r="DZ356">
            <v>0</v>
          </cell>
          <cell r="EB356">
            <v>0</v>
          </cell>
          <cell r="EC356" t="str">
            <v>Def</v>
          </cell>
          <cell r="ED356" t="str">
            <v>Stormwater</v>
          </cell>
        </row>
        <row r="357">
          <cell r="D357" t="str">
            <v>PC3100850</v>
          </cell>
          <cell r="E357" t="str">
            <v>SWAR Westney Rd Purata place Mangere</v>
          </cell>
          <cell r="F357" t="str">
            <v>Auckland Council</v>
          </cell>
          <cell r="G357" t="str">
            <v>Infrastructure and environmental services</v>
          </cell>
          <cell r="H357" t="str">
            <v>E151215</v>
          </cell>
          <cell r="I357" t="str">
            <v>Stormwater projects team south</v>
          </cell>
          <cell r="J357" t="str">
            <v>Stormwater and flood protection</v>
          </cell>
          <cell r="K357" t="str">
            <v>Stormwater management</v>
          </cell>
          <cell r="L357" t="str">
            <v>Stormwater operations and maintenance</v>
          </cell>
          <cell r="M357" t="str">
            <v>Stormwater and flood protection</v>
          </cell>
          <cell r="N357" t="str">
            <v>Stormwater management</v>
          </cell>
          <cell r="O357" t="str">
            <v>Stormwater operations and maintenance</v>
          </cell>
          <cell r="P357" t="str">
            <v>Stormwater and flood protection</v>
          </cell>
          <cell r="Q357" t="str">
            <v>Stormwater management</v>
          </cell>
          <cell r="R357" t="str">
            <v>Stormwater operations and maintenance</v>
          </cell>
          <cell r="S357" t="str">
            <v>A1811105</v>
          </cell>
          <cell r="T357" t="str">
            <v>A1811105</v>
          </cell>
          <cell r="U357" t="str">
            <v>Stormwater operations and maintenance services</v>
          </cell>
          <cell r="V357" t="str">
            <v>L050</v>
          </cell>
          <cell r="W357" t="str">
            <v>Regional</v>
          </cell>
          <cell r="X357" t="str">
            <v>FY12 - Only</v>
          </cell>
          <cell r="Y357" t="str">
            <v>Expense</v>
          </cell>
          <cell r="Z357">
            <v>20100701</v>
          </cell>
          <cell r="AA357">
            <v>20120630</v>
          </cell>
          <cell r="AB357">
            <v>2</v>
          </cell>
          <cell r="AC357" t="str">
            <v>Discrete</v>
          </cell>
          <cell r="AD357">
            <v>0</v>
          </cell>
          <cell r="AE357">
            <v>0</v>
          </cell>
          <cell r="AF357">
            <v>0</v>
          </cell>
          <cell r="AG357">
            <v>1</v>
          </cell>
          <cell r="AH357">
            <v>1</v>
          </cell>
          <cell r="AI357" t="str">
            <v>Stormwater and Flood Protection</v>
          </cell>
          <cell r="AJ357" t="str">
            <v>Stormwater reticulation</v>
          </cell>
          <cell r="AK357">
            <v>125</v>
          </cell>
          <cell r="AP357">
            <v>1</v>
          </cell>
          <cell r="AS357">
            <v>200000</v>
          </cell>
          <cell r="BD357">
            <v>4.8500000000000001E-2</v>
          </cell>
          <cell r="BE357">
            <v>9.2537000000000091E-2</v>
          </cell>
          <cell r="BF357">
            <v>0.13132206350000009</v>
          </cell>
          <cell r="BG357">
            <v>0.17261531881775016</v>
          </cell>
          <cell r="BH357">
            <v>0.21834731625164228</v>
          </cell>
          <cell r="BI357">
            <v>0.26890872987608549</v>
          </cell>
          <cell r="BJ357">
            <v>0.32537516835557123</v>
          </cell>
          <cell r="BK357">
            <v>0.38766780126828326</v>
          </cell>
          <cell r="BL357">
            <v>0.45427585572916085</v>
          </cell>
          <cell r="BM357">
            <v>0.52844392437134791</v>
          </cell>
          <cell r="BN357">
            <v>0</v>
          </cell>
          <cell r="BO357">
            <v>0</v>
          </cell>
          <cell r="BP357">
            <v>0</v>
          </cell>
          <cell r="BQ357">
            <v>0</v>
          </cell>
          <cell r="BR357">
            <v>0</v>
          </cell>
          <cell r="BS357">
            <v>0</v>
          </cell>
          <cell r="BT357">
            <v>0</v>
          </cell>
          <cell r="BU357">
            <v>0</v>
          </cell>
          <cell r="BV357">
            <v>0</v>
          </cell>
          <cell r="BW357">
            <v>0</v>
          </cell>
          <cell r="BX357">
            <v>0</v>
          </cell>
          <cell r="BY357">
            <v>200000</v>
          </cell>
          <cell r="BZ357">
            <v>0</v>
          </cell>
          <cell r="CA357">
            <v>0</v>
          </cell>
          <cell r="CB357">
            <v>0</v>
          </cell>
          <cell r="CC357">
            <v>0</v>
          </cell>
          <cell r="CD357">
            <v>0</v>
          </cell>
          <cell r="CE357">
            <v>0</v>
          </cell>
          <cell r="CF357">
            <v>0</v>
          </cell>
          <cell r="CG357">
            <v>0</v>
          </cell>
          <cell r="CH357">
            <v>0</v>
          </cell>
          <cell r="CI357">
            <v>0</v>
          </cell>
          <cell r="CK357">
            <v>0</v>
          </cell>
          <cell r="CL357">
            <v>0</v>
          </cell>
          <cell r="CM357">
            <v>0</v>
          </cell>
          <cell r="CN357">
            <v>0</v>
          </cell>
          <cell r="CO357">
            <v>0</v>
          </cell>
          <cell r="CP357">
            <v>0</v>
          </cell>
          <cell r="CQ357">
            <v>0</v>
          </cell>
          <cell r="CR357">
            <v>0</v>
          </cell>
          <cell r="CS357">
            <v>0</v>
          </cell>
          <cell r="CT357">
            <v>0</v>
          </cell>
          <cell r="CU357">
            <v>0</v>
          </cell>
          <cell r="CW357">
            <v>0</v>
          </cell>
          <cell r="CX357">
            <v>0</v>
          </cell>
          <cell r="CY357">
            <v>0</v>
          </cell>
          <cell r="CZ357">
            <v>0</v>
          </cell>
          <cell r="DA357">
            <v>0</v>
          </cell>
          <cell r="DB357">
            <v>0</v>
          </cell>
          <cell r="DC357">
            <v>0</v>
          </cell>
          <cell r="DD357">
            <v>0</v>
          </cell>
          <cell r="DE357">
            <v>0</v>
          </cell>
          <cell r="DF357">
            <v>0</v>
          </cell>
          <cell r="DG357">
            <v>0</v>
          </cell>
          <cell r="DI357">
            <v>200000</v>
          </cell>
          <cell r="DJ357">
            <v>0</v>
          </cell>
          <cell r="DK357">
            <v>0</v>
          </cell>
          <cell r="DL357">
            <v>0</v>
          </cell>
          <cell r="DM357">
            <v>0</v>
          </cell>
          <cell r="DN357">
            <v>0</v>
          </cell>
          <cell r="DO357">
            <v>0</v>
          </cell>
          <cell r="DP357">
            <v>0</v>
          </cell>
          <cell r="DQ357">
            <v>0</v>
          </cell>
          <cell r="DR357">
            <v>0</v>
          </cell>
          <cell r="DS357">
            <v>0</v>
          </cell>
          <cell r="DU357" t="str">
            <v>none</v>
          </cell>
          <cell r="DV357">
            <v>0</v>
          </cell>
          <cell r="DW357">
            <v>0</v>
          </cell>
          <cell r="DX357">
            <v>1</v>
          </cell>
          <cell r="DY357">
            <v>0</v>
          </cell>
          <cell r="DZ357">
            <v>0</v>
          </cell>
          <cell r="EB357">
            <v>0</v>
          </cell>
          <cell r="EC357" t="str">
            <v>Def</v>
          </cell>
          <cell r="ED357" t="str">
            <v>Stormwater</v>
          </cell>
        </row>
        <row r="358">
          <cell r="D358" t="str">
            <v>PC3100851</v>
          </cell>
          <cell r="E358" t="str">
            <v>SWAR Whangaparo 4 Laning</v>
          </cell>
          <cell r="F358" t="str">
            <v>Auckland Council</v>
          </cell>
          <cell r="G358" t="str">
            <v>Infrastructure and environmental services</v>
          </cell>
          <cell r="H358" t="str">
            <v>E151210</v>
          </cell>
          <cell r="I358" t="str">
            <v>Stormwater projects team north</v>
          </cell>
          <cell r="J358" t="str">
            <v>Stormwater and flood protection</v>
          </cell>
          <cell r="K358" t="str">
            <v>Stormwater management</v>
          </cell>
          <cell r="L358" t="str">
            <v>Stormwater operations and maintenance</v>
          </cell>
          <cell r="M358" t="str">
            <v>Stormwater and flood protection</v>
          </cell>
          <cell r="N358" t="str">
            <v>Stormwater management</v>
          </cell>
          <cell r="O358" t="str">
            <v>Stormwater operations and maintenance</v>
          </cell>
          <cell r="P358" t="str">
            <v>Stormwater and flood protection</v>
          </cell>
          <cell r="Q358" t="str">
            <v>Stormwater management</v>
          </cell>
          <cell r="R358" t="str">
            <v>Stormwater operations and maintenance</v>
          </cell>
          <cell r="S358" t="str">
            <v>A1811105</v>
          </cell>
          <cell r="T358" t="str">
            <v>A1811105</v>
          </cell>
          <cell r="U358" t="str">
            <v>Stormwater operations and maintenance services</v>
          </cell>
          <cell r="V358" t="str">
            <v>L050</v>
          </cell>
          <cell r="W358" t="str">
            <v>Regional</v>
          </cell>
          <cell r="X358" t="str">
            <v>FY12 - Only</v>
          </cell>
          <cell r="Y358" t="str">
            <v>Expense</v>
          </cell>
          <cell r="Z358">
            <v>20110701</v>
          </cell>
          <cell r="AA358">
            <v>20120630</v>
          </cell>
          <cell r="AB358">
            <v>2</v>
          </cell>
          <cell r="AC358" t="str">
            <v>Discrete</v>
          </cell>
          <cell r="AD358">
            <v>0</v>
          </cell>
          <cell r="AE358">
            <v>0</v>
          </cell>
          <cell r="AF358">
            <v>0</v>
          </cell>
          <cell r="AG358">
            <v>1</v>
          </cell>
          <cell r="AH358">
            <v>1</v>
          </cell>
          <cell r="AI358" t="str">
            <v>Stormwater and Flood Protection</v>
          </cell>
          <cell r="AJ358" t="str">
            <v>Stormwater reticulation</v>
          </cell>
          <cell r="AK358">
            <v>125</v>
          </cell>
          <cell r="AP358">
            <v>1</v>
          </cell>
          <cell r="AS358">
            <v>184136.02</v>
          </cell>
          <cell r="BD358">
            <v>4.8500000000000001E-2</v>
          </cell>
          <cell r="BE358">
            <v>9.2537000000000091E-2</v>
          </cell>
          <cell r="BF358">
            <v>0.13132206350000009</v>
          </cell>
          <cell r="BG358">
            <v>0.17261531881775016</v>
          </cell>
          <cell r="BH358">
            <v>0.21834731625164228</v>
          </cell>
          <cell r="BI358">
            <v>0.26890872987608549</v>
          </cell>
          <cell r="BJ358">
            <v>0.32537516835557123</v>
          </cell>
          <cell r="BK358">
            <v>0.38766780126828326</v>
          </cell>
          <cell r="BL358">
            <v>0.45427585572916085</v>
          </cell>
          <cell r="BM358">
            <v>0.52844392437134791</v>
          </cell>
          <cell r="BN358">
            <v>0</v>
          </cell>
          <cell r="BO358">
            <v>0</v>
          </cell>
          <cell r="BP358">
            <v>0</v>
          </cell>
          <cell r="BQ358">
            <v>0</v>
          </cell>
          <cell r="BR358">
            <v>0</v>
          </cell>
          <cell r="BS358">
            <v>0</v>
          </cell>
          <cell r="BT358">
            <v>0</v>
          </cell>
          <cell r="BU358">
            <v>0</v>
          </cell>
          <cell r="BV358">
            <v>0</v>
          </cell>
          <cell r="BW358">
            <v>0</v>
          </cell>
          <cell r="BX358">
            <v>0</v>
          </cell>
          <cell r="BY358">
            <v>184136.02</v>
          </cell>
          <cell r="BZ358">
            <v>0</v>
          </cell>
          <cell r="CA358">
            <v>0</v>
          </cell>
          <cell r="CB358">
            <v>0</v>
          </cell>
          <cell r="CC358">
            <v>0</v>
          </cell>
          <cell r="CD358">
            <v>0</v>
          </cell>
          <cell r="CE358">
            <v>0</v>
          </cell>
          <cell r="CF358">
            <v>0</v>
          </cell>
          <cell r="CG358">
            <v>0</v>
          </cell>
          <cell r="CH358">
            <v>0</v>
          </cell>
          <cell r="CI358">
            <v>0</v>
          </cell>
          <cell r="CK358">
            <v>0</v>
          </cell>
          <cell r="CL358">
            <v>0</v>
          </cell>
          <cell r="CM358">
            <v>0</v>
          </cell>
          <cell r="CN358">
            <v>0</v>
          </cell>
          <cell r="CO358">
            <v>0</v>
          </cell>
          <cell r="CP358">
            <v>0</v>
          </cell>
          <cell r="CQ358">
            <v>0</v>
          </cell>
          <cell r="CR358">
            <v>0</v>
          </cell>
          <cell r="CS358">
            <v>0</v>
          </cell>
          <cell r="CT358">
            <v>0</v>
          </cell>
          <cell r="CU358">
            <v>0</v>
          </cell>
          <cell r="CW358">
            <v>0</v>
          </cell>
          <cell r="CX358">
            <v>0</v>
          </cell>
          <cell r="CY358">
            <v>0</v>
          </cell>
          <cell r="CZ358">
            <v>0</v>
          </cell>
          <cell r="DA358">
            <v>0</v>
          </cell>
          <cell r="DB358">
            <v>0</v>
          </cell>
          <cell r="DC358">
            <v>0</v>
          </cell>
          <cell r="DD358">
            <v>0</v>
          </cell>
          <cell r="DE358">
            <v>0</v>
          </cell>
          <cell r="DF358">
            <v>0</v>
          </cell>
          <cell r="DG358">
            <v>0</v>
          </cell>
          <cell r="DI358">
            <v>184136.02</v>
          </cell>
          <cell r="DJ358">
            <v>0</v>
          </cell>
          <cell r="DK358">
            <v>0</v>
          </cell>
          <cell r="DL358">
            <v>0</v>
          </cell>
          <cell r="DM358">
            <v>0</v>
          </cell>
          <cell r="DN358">
            <v>0</v>
          </cell>
          <cell r="DO358">
            <v>0</v>
          </cell>
          <cell r="DP358">
            <v>0</v>
          </cell>
          <cell r="DQ358">
            <v>0</v>
          </cell>
          <cell r="DR358">
            <v>0</v>
          </cell>
          <cell r="DS358">
            <v>0</v>
          </cell>
          <cell r="DU358" t="str">
            <v>none</v>
          </cell>
          <cell r="DV358">
            <v>0</v>
          </cell>
          <cell r="DW358">
            <v>0</v>
          </cell>
          <cell r="DX358">
            <v>1</v>
          </cell>
          <cell r="DY358">
            <v>0</v>
          </cell>
          <cell r="DZ358">
            <v>0</v>
          </cell>
          <cell r="EB358">
            <v>0</v>
          </cell>
          <cell r="EC358" t="str">
            <v>Def</v>
          </cell>
          <cell r="ED358" t="str">
            <v>Stormwater</v>
          </cell>
        </row>
        <row r="359">
          <cell r="D359" t="str">
            <v>PC3100852</v>
          </cell>
          <cell r="E359" t="str">
            <v>SWAR Willowbrook Place</v>
          </cell>
          <cell r="F359" t="str">
            <v>Auckland Council</v>
          </cell>
          <cell r="G359" t="str">
            <v>Infrastructure and environmental services</v>
          </cell>
          <cell r="H359" t="str">
            <v>E151220</v>
          </cell>
          <cell r="I359" t="str">
            <v>Stormwater projects team central/west</v>
          </cell>
          <cell r="J359" t="str">
            <v>Stormwater and flood protection</v>
          </cell>
          <cell r="K359" t="str">
            <v>Stormwater management</v>
          </cell>
          <cell r="L359" t="str">
            <v>Stormwater operations and maintenance</v>
          </cell>
          <cell r="M359" t="str">
            <v>Stormwater and flood protection</v>
          </cell>
          <cell r="N359" t="str">
            <v>Stormwater management</v>
          </cell>
          <cell r="O359" t="str">
            <v>Stormwater operations and maintenance</v>
          </cell>
          <cell r="P359" t="str">
            <v>Stormwater and flood protection</v>
          </cell>
          <cell r="Q359" t="str">
            <v>Stormwater management</v>
          </cell>
          <cell r="R359" t="str">
            <v>Stormwater operations and maintenance</v>
          </cell>
          <cell r="S359" t="str">
            <v>A1811105</v>
          </cell>
          <cell r="T359" t="str">
            <v>A1811105</v>
          </cell>
          <cell r="U359" t="str">
            <v>Stormwater operations and maintenance services</v>
          </cell>
          <cell r="V359" t="str">
            <v>L050</v>
          </cell>
          <cell r="W359" t="str">
            <v>Regional</v>
          </cell>
          <cell r="X359" t="str">
            <v>FY12 - Only</v>
          </cell>
          <cell r="Y359" t="str">
            <v>Expense</v>
          </cell>
          <cell r="Z359">
            <v>20110701</v>
          </cell>
          <cell r="AA359">
            <v>20120630</v>
          </cell>
          <cell r="AB359">
            <v>2</v>
          </cell>
          <cell r="AC359" t="str">
            <v>Discrete</v>
          </cell>
          <cell r="AD359">
            <v>0</v>
          </cell>
          <cell r="AE359">
            <v>0</v>
          </cell>
          <cell r="AF359">
            <v>0</v>
          </cell>
          <cell r="AG359">
            <v>1</v>
          </cell>
          <cell r="AH359">
            <v>1</v>
          </cell>
          <cell r="AI359" t="str">
            <v>Stormwater and Flood Protection</v>
          </cell>
          <cell r="AJ359" t="str">
            <v>Stormwater reticulation</v>
          </cell>
          <cell r="AK359">
            <v>125</v>
          </cell>
          <cell r="AP359">
            <v>1</v>
          </cell>
          <cell r="AS359">
            <v>45000</v>
          </cell>
          <cell r="BD359">
            <v>4.8500000000000001E-2</v>
          </cell>
          <cell r="BE359">
            <v>9.2537000000000091E-2</v>
          </cell>
          <cell r="BF359">
            <v>0.13132206350000009</v>
          </cell>
          <cell r="BG359">
            <v>0.17261531881775016</v>
          </cell>
          <cell r="BH359">
            <v>0.21834731625164228</v>
          </cell>
          <cell r="BI359">
            <v>0.26890872987608549</v>
          </cell>
          <cell r="BJ359">
            <v>0.32537516835557123</v>
          </cell>
          <cell r="BK359">
            <v>0.38766780126828326</v>
          </cell>
          <cell r="BL359">
            <v>0.45427585572916085</v>
          </cell>
          <cell r="BM359">
            <v>0.52844392437134791</v>
          </cell>
          <cell r="BN359">
            <v>0</v>
          </cell>
          <cell r="BO359">
            <v>0</v>
          </cell>
          <cell r="BP359">
            <v>0</v>
          </cell>
          <cell r="BQ359">
            <v>0</v>
          </cell>
          <cell r="BR359">
            <v>0</v>
          </cell>
          <cell r="BS359">
            <v>0</v>
          </cell>
          <cell r="BT359">
            <v>0</v>
          </cell>
          <cell r="BU359">
            <v>0</v>
          </cell>
          <cell r="BV359">
            <v>0</v>
          </cell>
          <cell r="BW359">
            <v>0</v>
          </cell>
          <cell r="BX359">
            <v>0</v>
          </cell>
          <cell r="BY359">
            <v>45000</v>
          </cell>
          <cell r="BZ359">
            <v>0</v>
          </cell>
          <cell r="CA359">
            <v>0</v>
          </cell>
          <cell r="CB359">
            <v>0</v>
          </cell>
          <cell r="CC359">
            <v>0</v>
          </cell>
          <cell r="CD359">
            <v>0</v>
          </cell>
          <cell r="CE359">
            <v>0</v>
          </cell>
          <cell r="CF359">
            <v>0</v>
          </cell>
          <cell r="CG359">
            <v>0</v>
          </cell>
          <cell r="CH359">
            <v>0</v>
          </cell>
          <cell r="CI359">
            <v>0</v>
          </cell>
          <cell r="CK359">
            <v>0</v>
          </cell>
          <cell r="CL359">
            <v>0</v>
          </cell>
          <cell r="CM359">
            <v>0</v>
          </cell>
          <cell r="CN359">
            <v>0</v>
          </cell>
          <cell r="CO359">
            <v>0</v>
          </cell>
          <cell r="CP359">
            <v>0</v>
          </cell>
          <cell r="CQ359">
            <v>0</v>
          </cell>
          <cell r="CR359">
            <v>0</v>
          </cell>
          <cell r="CS359">
            <v>0</v>
          </cell>
          <cell r="CT359">
            <v>0</v>
          </cell>
          <cell r="CU359">
            <v>0</v>
          </cell>
          <cell r="CW359">
            <v>0</v>
          </cell>
          <cell r="CX359">
            <v>0</v>
          </cell>
          <cell r="CY359">
            <v>0</v>
          </cell>
          <cell r="CZ359">
            <v>0</v>
          </cell>
          <cell r="DA359">
            <v>0</v>
          </cell>
          <cell r="DB359">
            <v>0</v>
          </cell>
          <cell r="DC359">
            <v>0</v>
          </cell>
          <cell r="DD359">
            <v>0</v>
          </cell>
          <cell r="DE359">
            <v>0</v>
          </cell>
          <cell r="DF359">
            <v>0</v>
          </cell>
          <cell r="DG359">
            <v>0</v>
          </cell>
          <cell r="DI359">
            <v>45000</v>
          </cell>
          <cell r="DJ359">
            <v>0</v>
          </cell>
          <cell r="DK359">
            <v>0</v>
          </cell>
          <cell r="DL359">
            <v>0</v>
          </cell>
          <cell r="DM359">
            <v>0</v>
          </cell>
          <cell r="DN359">
            <v>0</v>
          </cell>
          <cell r="DO359">
            <v>0</v>
          </cell>
          <cell r="DP359">
            <v>0</v>
          </cell>
          <cell r="DQ359">
            <v>0</v>
          </cell>
          <cell r="DR359">
            <v>0</v>
          </cell>
          <cell r="DS359">
            <v>0</v>
          </cell>
          <cell r="DU359" t="str">
            <v>none</v>
          </cell>
          <cell r="DV359">
            <v>0</v>
          </cell>
          <cell r="DW359">
            <v>0</v>
          </cell>
          <cell r="DX359">
            <v>1</v>
          </cell>
          <cell r="DY359">
            <v>0</v>
          </cell>
          <cell r="DZ359">
            <v>0</v>
          </cell>
          <cell r="EB359">
            <v>0</v>
          </cell>
          <cell r="EC359" t="str">
            <v>Def</v>
          </cell>
          <cell r="ED359" t="str">
            <v>Stormwater</v>
          </cell>
        </row>
        <row r="360">
          <cell r="D360" t="str">
            <v>PC3100853</v>
          </cell>
          <cell r="E360" t="str">
            <v>SWAR Emergency work</v>
          </cell>
          <cell r="F360" t="str">
            <v>Auckland Council</v>
          </cell>
          <cell r="G360" t="str">
            <v>Infrastructure and environmental services</v>
          </cell>
          <cell r="H360" t="str">
            <v>E151110</v>
          </cell>
          <cell r="I360" t="str">
            <v>Stormwater operations management</v>
          </cell>
          <cell r="J360" t="str">
            <v>Stormwater and flood protection</v>
          </cell>
          <cell r="K360" t="str">
            <v>Stormwater management</v>
          </cell>
          <cell r="L360" t="str">
            <v>Stormwater operations and maintenance</v>
          </cell>
          <cell r="M360" t="str">
            <v>Stormwater and flood protection</v>
          </cell>
          <cell r="N360" t="str">
            <v>Stormwater management</v>
          </cell>
          <cell r="O360" t="str">
            <v>Stormwater operations and maintenance</v>
          </cell>
          <cell r="P360" t="str">
            <v>Stormwater and flood protection</v>
          </cell>
          <cell r="Q360" t="str">
            <v>Stormwater management</v>
          </cell>
          <cell r="R360" t="str">
            <v>Stormwater operations and maintenance</v>
          </cell>
          <cell r="S360" t="str">
            <v>A1811105</v>
          </cell>
          <cell r="T360" t="str">
            <v>A1811105</v>
          </cell>
          <cell r="U360" t="str">
            <v>Stormwater operations and maintenance services</v>
          </cell>
          <cell r="V360" t="str">
            <v>L050</v>
          </cell>
          <cell r="W360" t="str">
            <v>Regional</v>
          </cell>
          <cell r="X360" t="str">
            <v>FY12 - Only</v>
          </cell>
          <cell r="Y360" t="str">
            <v>Expense</v>
          </cell>
          <cell r="Z360">
            <v>20100701</v>
          </cell>
          <cell r="AA360">
            <v>20120630</v>
          </cell>
          <cell r="AB360">
            <v>2</v>
          </cell>
          <cell r="AC360" t="str">
            <v>Discrete</v>
          </cell>
          <cell r="AD360">
            <v>0.1</v>
          </cell>
          <cell r="AE360">
            <v>0.2</v>
          </cell>
          <cell r="AF360">
            <v>0</v>
          </cell>
          <cell r="AG360">
            <v>0.7</v>
          </cell>
          <cell r="AH360">
            <v>1</v>
          </cell>
          <cell r="AI360" t="str">
            <v>Stormwater and Flood Protection</v>
          </cell>
          <cell r="AJ360" t="str">
            <v>Stormwater reticulation</v>
          </cell>
          <cell r="AK360">
            <v>125</v>
          </cell>
          <cell r="AM360">
            <v>0.3</v>
          </cell>
          <cell r="AP360">
            <v>0.7</v>
          </cell>
          <cell r="AS360">
            <v>700000</v>
          </cell>
          <cell r="BD360">
            <v>4.8500000000000001E-2</v>
          </cell>
          <cell r="BE360">
            <v>9.2537000000000091E-2</v>
          </cell>
          <cell r="BF360">
            <v>0.13132206350000009</v>
          </cell>
          <cell r="BG360">
            <v>0.17261531881775016</v>
          </cell>
          <cell r="BH360">
            <v>0.21834731625164228</v>
          </cell>
          <cell r="BI360">
            <v>0.26890872987608549</v>
          </cell>
          <cell r="BJ360">
            <v>0.32537516835557123</v>
          </cell>
          <cell r="BK360">
            <v>0.38766780126828326</v>
          </cell>
          <cell r="BL360">
            <v>0.45427585572916085</v>
          </cell>
          <cell r="BM360">
            <v>0.52844392437134791</v>
          </cell>
          <cell r="BN360">
            <v>0</v>
          </cell>
          <cell r="BO360">
            <v>0</v>
          </cell>
          <cell r="BP360">
            <v>0</v>
          </cell>
          <cell r="BQ360">
            <v>0</v>
          </cell>
          <cell r="BR360">
            <v>0</v>
          </cell>
          <cell r="BS360">
            <v>0</v>
          </cell>
          <cell r="BT360">
            <v>0</v>
          </cell>
          <cell r="BU360">
            <v>0</v>
          </cell>
          <cell r="BV360">
            <v>0</v>
          </cell>
          <cell r="BW360">
            <v>0</v>
          </cell>
          <cell r="BX360">
            <v>0</v>
          </cell>
          <cell r="BY360">
            <v>700000</v>
          </cell>
          <cell r="BZ360">
            <v>0</v>
          </cell>
          <cell r="CA360">
            <v>0</v>
          </cell>
          <cell r="CB360">
            <v>0</v>
          </cell>
          <cell r="CC360">
            <v>0</v>
          </cell>
          <cell r="CD360">
            <v>0</v>
          </cell>
          <cell r="CE360">
            <v>0</v>
          </cell>
          <cell r="CF360">
            <v>0</v>
          </cell>
          <cell r="CG360">
            <v>0</v>
          </cell>
          <cell r="CH360">
            <v>0</v>
          </cell>
          <cell r="CI360">
            <v>0</v>
          </cell>
          <cell r="CK360">
            <v>210000.00000000003</v>
          </cell>
          <cell r="CL360">
            <v>0</v>
          </cell>
          <cell r="CM360">
            <v>0</v>
          </cell>
          <cell r="CN360">
            <v>0</v>
          </cell>
          <cell r="CO360">
            <v>0</v>
          </cell>
          <cell r="CP360">
            <v>0</v>
          </cell>
          <cell r="CQ360">
            <v>0</v>
          </cell>
          <cell r="CR360">
            <v>0</v>
          </cell>
          <cell r="CS360">
            <v>0</v>
          </cell>
          <cell r="CT360">
            <v>0</v>
          </cell>
          <cell r="CU360">
            <v>0</v>
          </cell>
          <cell r="CW360">
            <v>0</v>
          </cell>
          <cell r="CX360">
            <v>0</v>
          </cell>
          <cell r="CY360">
            <v>0</v>
          </cell>
          <cell r="CZ360">
            <v>0</v>
          </cell>
          <cell r="DA360">
            <v>0</v>
          </cell>
          <cell r="DB360">
            <v>0</v>
          </cell>
          <cell r="DC360">
            <v>0</v>
          </cell>
          <cell r="DD360">
            <v>0</v>
          </cell>
          <cell r="DE360">
            <v>0</v>
          </cell>
          <cell r="DF360">
            <v>0</v>
          </cell>
          <cell r="DG360">
            <v>0</v>
          </cell>
          <cell r="DI360">
            <v>489999.99999999994</v>
          </cell>
          <cell r="DJ360">
            <v>0</v>
          </cell>
          <cell r="DK360">
            <v>0</v>
          </cell>
          <cell r="DL360">
            <v>0</v>
          </cell>
          <cell r="DM360">
            <v>0</v>
          </cell>
          <cell r="DN360">
            <v>0</v>
          </cell>
          <cell r="DO360">
            <v>0</v>
          </cell>
          <cell r="DP360">
            <v>0</v>
          </cell>
          <cell r="DQ360">
            <v>0</v>
          </cell>
          <cell r="DR360">
            <v>0</v>
          </cell>
          <cell r="DS360">
            <v>0</v>
          </cell>
          <cell r="DU360" t="str">
            <v>none</v>
          </cell>
          <cell r="DV360">
            <v>0</v>
          </cell>
          <cell r="DW360">
            <v>0</v>
          </cell>
          <cell r="DX360">
            <v>1</v>
          </cell>
          <cell r="DY360">
            <v>0</v>
          </cell>
          <cell r="DZ360">
            <v>0</v>
          </cell>
          <cell r="EB360">
            <v>0</v>
          </cell>
          <cell r="EC360" t="str">
            <v>Def</v>
          </cell>
          <cell r="ED360" t="str">
            <v>Stormwater</v>
          </cell>
        </row>
        <row r="361">
          <cell r="D361" t="str">
            <v>PC3100854</v>
          </cell>
          <cell r="E361" t="str">
            <v>SWAR asset condition</v>
          </cell>
          <cell r="F361" t="str">
            <v>Auckland Council</v>
          </cell>
          <cell r="G361" t="str">
            <v>Infrastructure and environmental services</v>
          </cell>
          <cell r="H361" t="str">
            <v>E151203</v>
          </cell>
          <cell r="I361" t="str">
            <v>Stormwater projects management</v>
          </cell>
          <cell r="J361" t="str">
            <v>Stormwater and flood protection</v>
          </cell>
          <cell r="K361" t="str">
            <v>Stormwater management</v>
          </cell>
          <cell r="L361" t="str">
            <v>Stormwater operations and maintenance</v>
          </cell>
          <cell r="M361" t="str">
            <v>Stormwater and flood protection</v>
          </cell>
          <cell r="N361" t="str">
            <v>Stormwater management</v>
          </cell>
          <cell r="O361" t="str">
            <v>Stormwater operations and maintenance</v>
          </cell>
          <cell r="P361" t="str">
            <v>Stormwater and flood protection</v>
          </cell>
          <cell r="Q361" t="str">
            <v>Stormwater management</v>
          </cell>
          <cell r="R361" t="str">
            <v>Stormwater operations and maintenance</v>
          </cell>
          <cell r="S361" t="str">
            <v>A1811105</v>
          </cell>
          <cell r="T361" t="str">
            <v>A1811105</v>
          </cell>
          <cell r="U361" t="str">
            <v>Stormwater operations and maintenance services</v>
          </cell>
          <cell r="V361" t="str">
            <v>L050</v>
          </cell>
          <cell r="W361" t="str">
            <v>Regional</v>
          </cell>
          <cell r="X361" t="str">
            <v>FY12 - Only</v>
          </cell>
          <cell r="Y361" t="str">
            <v>Expense</v>
          </cell>
          <cell r="Z361">
            <v>20100701</v>
          </cell>
          <cell r="AA361">
            <v>20120630</v>
          </cell>
          <cell r="AB361">
            <v>2</v>
          </cell>
          <cell r="AC361" t="str">
            <v>Discrete</v>
          </cell>
          <cell r="AD361">
            <v>0</v>
          </cell>
          <cell r="AE361">
            <v>0</v>
          </cell>
          <cell r="AF361">
            <v>0</v>
          </cell>
          <cell r="AG361">
            <v>1</v>
          </cell>
          <cell r="AH361">
            <v>1</v>
          </cell>
          <cell r="AI361" t="str">
            <v>Stormwater and Flood Protection</v>
          </cell>
          <cell r="AJ361" t="str">
            <v>Stormwater reticulation</v>
          </cell>
          <cell r="AK361">
            <v>125</v>
          </cell>
          <cell r="AP361">
            <v>1</v>
          </cell>
          <cell r="AS361">
            <v>454785</v>
          </cell>
          <cell r="BD361">
            <v>4.8500000000000001E-2</v>
          </cell>
          <cell r="BE361">
            <v>9.2537000000000091E-2</v>
          </cell>
          <cell r="BF361">
            <v>0.13132206350000009</v>
          </cell>
          <cell r="BG361">
            <v>0.17261531881775016</v>
          </cell>
          <cell r="BH361">
            <v>0.21834731625164228</v>
          </cell>
          <cell r="BI361">
            <v>0.26890872987608549</v>
          </cell>
          <cell r="BJ361">
            <v>0.32537516835557123</v>
          </cell>
          <cell r="BK361">
            <v>0.38766780126828326</v>
          </cell>
          <cell r="BL361">
            <v>0.45427585572916085</v>
          </cell>
          <cell r="BM361">
            <v>0.52844392437134791</v>
          </cell>
          <cell r="BN361">
            <v>0</v>
          </cell>
          <cell r="BO361">
            <v>0</v>
          </cell>
          <cell r="BP361">
            <v>0</v>
          </cell>
          <cell r="BQ361">
            <v>0</v>
          </cell>
          <cell r="BR361">
            <v>0</v>
          </cell>
          <cell r="BS361">
            <v>0</v>
          </cell>
          <cell r="BT361">
            <v>0</v>
          </cell>
          <cell r="BU361">
            <v>0</v>
          </cell>
          <cell r="BV361">
            <v>0</v>
          </cell>
          <cell r="BW361">
            <v>0</v>
          </cell>
          <cell r="BX361">
            <v>0</v>
          </cell>
          <cell r="BY361">
            <v>454785</v>
          </cell>
          <cell r="BZ361">
            <v>0</v>
          </cell>
          <cell r="CA361">
            <v>0</v>
          </cell>
          <cell r="CB361">
            <v>0</v>
          </cell>
          <cell r="CC361">
            <v>0</v>
          </cell>
          <cell r="CD361">
            <v>0</v>
          </cell>
          <cell r="CE361">
            <v>0</v>
          </cell>
          <cell r="CF361">
            <v>0</v>
          </cell>
          <cell r="CG361">
            <v>0</v>
          </cell>
          <cell r="CH361">
            <v>0</v>
          </cell>
          <cell r="CI361">
            <v>0</v>
          </cell>
          <cell r="CK361">
            <v>0</v>
          </cell>
          <cell r="CL361">
            <v>0</v>
          </cell>
          <cell r="CM361">
            <v>0</v>
          </cell>
          <cell r="CN361">
            <v>0</v>
          </cell>
          <cell r="CO361">
            <v>0</v>
          </cell>
          <cell r="CP361">
            <v>0</v>
          </cell>
          <cell r="CQ361">
            <v>0</v>
          </cell>
          <cell r="CR361">
            <v>0</v>
          </cell>
          <cell r="CS361">
            <v>0</v>
          </cell>
          <cell r="CT361">
            <v>0</v>
          </cell>
          <cell r="CU361">
            <v>0</v>
          </cell>
          <cell r="CW361">
            <v>0</v>
          </cell>
          <cell r="CX361">
            <v>0</v>
          </cell>
          <cell r="CY361">
            <v>0</v>
          </cell>
          <cell r="CZ361">
            <v>0</v>
          </cell>
          <cell r="DA361">
            <v>0</v>
          </cell>
          <cell r="DB361">
            <v>0</v>
          </cell>
          <cell r="DC361">
            <v>0</v>
          </cell>
          <cell r="DD361">
            <v>0</v>
          </cell>
          <cell r="DE361">
            <v>0</v>
          </cell>
          <cell r="DF361">
            <v>0</v>
          </cell>
          <cell r="DG361">
            <v>0</v>
          </cell>
          <cell r="DI361">
            <v>454785</v>
          </cell>
          <cell r="DJ361">
            <v>0</v>
          </cell>
          <cell r="DK361">
            <v>0</v>
          </cell>
          <cell r="DL361">
            <v>0</v>
          </cell>
          <cell r="DM361">
            <v>0</v>
          </cell>
          <cell r="DN361">
            <v>0</v>
          </cell>
          <cell r="DO361">
            <v>0</v>
          </cell>
          <cell r="DP361">
            <v>0</v>
          </cell>
          <cell r="DQ361">
            <v>0</v>
          </cell>
          <cell r="DR361">
            <v>0</v>
          </cell>
          <cell r="DS361">
            <v>0</v>
          </cell>
          <cell r="DU361" t="str">
            <v>none</v>
          </cell>
          <cell r="DV361">
            <v>0</v>
          </cell>
          <cell r="DW361">
            <v>0</v>
          </cell>
          <cell r="DX361">
            <v>1</v>
          </cell>
          <cell r="DY361">
            <v>0</v>
          </cell>
          <cell r="DZ361">
            <v>0</v>
          </cell>
          <cell r="EB361">
            <v>0</v>
          </cell>
          <cell r="EC361" t="str">
            <v>Def</v>
          </cell>
          <cell r="ED361" t="str">
            <v>Stormwater</v>
          </cell>
        </row>
        <row r="362">
          <cell r="D362" t="str">
            <v>PC3100856a</v>
          </cell>
          <cell r="E362" t="str">
            <v>SW Flood alleviation holding account</v>
          </cell>
          <cell r="F362" t="str">
            <v>Auckland Council</v>
          </cell>
          <cell r="G362" t="str">
            <v>Infrastructure and environmental services</v>
          </cell>
          <cell r="H362" t="str">
            <v>E151203</v>
          </cell>
          <cell r="I362" t="str">
            <v>Stormwater projects management</v>
          </cell>
          <cell r="J362" t="str">
            <v>Stormwater and flood protection</v>
          </cell>
          <cell r="K362" t="str">
            <v>Flood protection and control</v>
          </cell>
          <cell r="L362" t="str">
            <v>Flood protection and control services</v>
          </cell>
          <cell r="M362" t="str">
            <v>Stormwater and flood protection</v>
          </cell>
          <cell r="N362" t="str">
            <v>Flood protection and control</v>
          </cell>
          <cell r="O362" t="str">
            <v>Flood protection and control services</v>
          </cell>
          <cell r="P362" t="str">
            <v>Stormwater and flood protection</v>
          </cell>
          <cell r="Q362" t="str">
            <v>Flood protection and control</v>
          </cell>
          <cell r="R362" t="str">
            <v>Flood protection and control services</v>
          </cell>
          <cell r="S362" t="str">
            <v>A0401105</v>
          </cell>
          <cell r="T362" t="str">
            <v>A0401105</v>
          </cell>
          <cell r="U362" t="str">
            <v>Flood protection and control services</v>
          </cell>
          <cell r="V362" t="str">
            <v>L050</v>
          </cell>
          <cell r="W362" t="str">
            <v>Regional</v>
          </cell>
          <cell r="X362" t="str">
            <v>PL40810</v>
          </cell>
          <cell r="Y362" t="str">
            <v>Expense</v>
          </cell>
          <cell r="Z362">
            <v>20120701</v>
          </cell>
          <cell r="AA362">
            <v>20220630</v>
          </cell>
          <cell r="AB362">
            <v>1</v>
          </cell>
          <cell r="AC362" t="str">
            <v>Programme</v>
          </cell>
          <cell r="AD362">
            <v>0.85</v>
          </cell>
          <cell r="AE362">
            <v>0</v>
          </cell>
          <cell r="AF362">
            <v>0.15</v>
          </cell>
          <cell r="AG362">
            <v>0</v>
          </cell>
          <cell r="AH362">
            <v>1</v>
          </cell>
          <cell r="AI362" t="str">
            <v>Stormwater and Flood Protection</v>
          </cell>
          <cell r="AJ362" t="str">
            <v>Stormwater reticulation</v>
          </cell>
          <cell r="AK362">
            <v>125</v>
          </cell>
          <cell r="AM362">
            <v>0.85</v>
          </cell>
          <cell r="AO362">
            <v>0.15</v>
          </cell>
          <cell r="AT362">
            <v>18278664.510000002</v>
          </cell>
          <cell r="AU362">
            <v>17340580.699999999</v>
          </cell>
          <cell r="AV362">
            <v>17261749.690000001</v>
          </cell>
          <cell r="AW362">
            <v>16792960.579999998</v>
          </cell>
          <cell r="AX362">
            <v>16803123.120000001</v>
          </cell>
          <cell r="AY362">
            <v>16575078.66</v>
          </cell>
          <cell r="AZ362">
            <v>16063934.593333334</v>
          </cell>
          <cell r="BA362">
            <v>15900061</v>
          </cell>
          <cell r="BB362">
            <v>15900061</v>
          </cell>
          <cell r="BC362">
            <v>15900061</v>
          </cell>
          <cell r="BD362">
            <v>4.8500000000000001E-2</v>
          </cell>
          <cell r="BE362">
            <v>9.2537000000000091E-2</v>
          </cell>
          <cell r="BF362">
            <v>0.13132206350000009</v>
          </cell>
          <cell r="BG362">
            <v>0.17261531881775016</v>
          </cell>
          <cell r="BH362">
            <v>0.21834731625164228</v>
          </cell>
          <cell r="BI362">
            <v>0.26890872987608549</v>
          </cell>
          <cell r="BJ362">
            <v>0.32537516835557123</v>
          </cell>
          <cell r="BK362">
            <v>0.38766780126828326</v>
          </cell>
          <cell r="BL362">
            <v>0.45427585572916085</v>
          </cell>
          <cell r="BM362">
            <v>0.52844392437134791</v>
          </cell>
          <cell r="BN362">
            <v>0</v>
          </cell>
          <cell r="BO362">
            <v>886515.22873500013</v>
          </cell>
          <cell r="BP362">
            <v>1604645.3162359016</v>
          </cell>
          <cell r="BQ362">
            <v>2266848.588911287</v>
          </cell>
          <cell r="BR362">
            <v>2898722.2444106103</v>
          </cell>
          <cell r="BS362">
            <v>3668916.8378979224</v>
          </cell>
          <cell r="BT362">
            <v>4457183.3500568094</v>
          </cell>
          <cell r="BU362">
            <v>5226805.422758718</v>
          </cell>
          <cell r="BV362">
            <v>6163941.6879015816</v>
          </cell>
          <cell r="BW362">
            <v>7223013.8169208569</v>
          </cell>
          <cell r="BX362">
            <v>8402290.6325838175</v>
          </cell>
          <cell r="BY362">
            <v>0</v>
          </cell>
          <cell r="BZ362">
            <v>19165179.738735002</v>
          </cell>
          <cell r="CA362">
            <v>18945226.016235899</v>
          </cell>
          <cell r="CB362">
            <v>19528598.278911289</v>
          </cell>
          <cell r="CC362">
            <v>19691682.82441061</v>
          </cell>
          <cell r="CD362">
            <v>20472039.957897924</v>
          </cell>
          <cell r="CE362">
            <v>21032262.010056809</v>
          </cell>
          <cell r="CF362">
            <v>21290740.016092051</v>
          </cell>
          <cell r="CG362">
            <v>22064002.687901583</v>
          </cell>
          <cell r="CH362">
            <v>23123074.816920858</v>
          </cell>
          <cell r="CI362">
            <v>24302351.632583819</v>
          </cell>
          <cell r="CK362">
            <v>0</v>
          </cell>
          <cell r="CL362">
            <v>16290402.77792475</v>
          </cell>
          <cell r="CM362">
            <v>16103442.113800514</v>
          </cell>
          <cell r="CN362">
            <v>16599308.537074596</v>
          </cell>
          <cell r="CO362">
            <v>16737930.400749018</v>
          </cell>
          <cell r="CP362">
            <v>17401233.964213233</v>
          </cell>
          <cell r="CQ362">
            <v>17877422.708548285</v>
          </cell>
          <cell r="CR362">
            <v>18097129.013678242</v>
          </cell>
          <cell r="CS362">
            <v>18754402.284716345</v>
          </cell>
          <cell r="CT362">
            <v>19654613.594382729</v>
          </cell>
          <cell r="CU362">
            <v>20656998.887696248</v>
          </cell>
          <cell r="CW362">
            <v>0</v>
          </cell>
          <cell r="CX362">
            <v>2874776.9608102501</v>
          </cell>
          <cell r="CY362">
            <v>2841783.9024353847</v>
          </cell>
          <cell r="CZ362">
            <v>2929289.7418366931</v>
          </cell>
          <cell r="DA362">
            <v>2953752.4236615915</v>
          </cell>
          <cell r="DB362">
            <v>3070805.9936846886</v>
          </cell>
          <cell r="DC362">
            <v>3154839.3015085212</v>
          </cell>
          <cell r="DD362">
            <v>3193611.0024138074</v>
          </cell>
          <cell r="DE362">
            <v>3309600.4031852372</v>
          </cell>
          <cell r="DF362">
            <v>3468461.2225381285</v>
          </cell>
          <cell r="DG362">
            <v>3645352.7448875727</v>
          </cell>
          <cell r="DI362">
            <v>0</v>
          </cell>
          <cell r="DJ362">
            <v>0</v>
          </cell>
          <cell r="DK362">
            <v>0</v>
          </cell>
          <cell r="DL362">
            <v>0</v>
          </cell>
          <cell r="DM362">
            <v>0</v>
          </cell>
          <cell r="DN362">
            <v>0</v>
          </cell>
          <cell r="DO362">
            <v>0</v>
          </cell>
          <cell r="DP362">
            <v>0</v>
          </cell>
          <cell r="DQ362">
            <v>0</v>
          </cell>
          <cell r="DR362">
            <v>0</v>
          </cell>
          <cell r="DS362">
            <v>0</v>
          </cell>
          <cell r="DU362" t="str">
            <v>none</v>
          </cell>
          <cell r="DV362">
            <v>25022441.228000004</v>
          </cell>
          <cell r="DW362">
            <v>1</v>
          </cell>
          <cell r="DX362">
            <v>1</v>
          </cell>
          <cell r="DY362">
            <v>166816274.85333335</v>
          </cell>
          <cell r="DZ362">
            <v>209615157.97974584</v>
          </cell>
          <cell r="EB362">
            <v>209615157.97974584</v>
          </cell>
          <cell r="EC362" t="str">
            <v>Def</v>
          </cell>
          <cell r="ED362" t="str">
            <v>Stormwater</v>
          </cell>
        </row>
        <row r="363">
          <cell r="D363" t="str">
            <v>PC3100856b</v>
          </cell>
          <cell r="E363" t="str">
            <v>SW Flood alleviation holding account</v>
          </cell>
          <cell r="F363" t="str">
            <v>Auckland Council</v>
          </cell>
          <cell r="G363" t="str">
            <v>Infrastructure and environmental services</v>
          </cell>
          <cell r="H363" t="str">
            <v>E151203</v>
          </cell>
          <cell r="I363" t="str">
            <v>Stormwater projects management</v>
          </cell>
          <cell r="J363" t="str">
            <v>Stormwater and flood protection</v>
          </cell>
          <cell r="K363" t="str">
            <v>Stormwater management</v>
          </cell>
          <cell r="L363" t="str">
            <v>Stormwater operations and maintenance</v>
          </cell>
          <cell r="M363" t="str">
            <v>Stormwater and flood protection</v>
          </cell>
          <cell r="N363" t="str">
            <v>Stormwater management</v>
          </cell>
          <cell r="O363" t="str">
            <v>Stormwater operations and maintenance</v>
          </cell>
          <cell r="P363" t="str">
            <v>Stormwater and flood protection</v>
          </cell>
          <cell r="Q363" t="str">
            <v>Stormwater management</v>
          </cell>
          <cell r="R363" t="str">
            <v>Stormwater operations and maintenance</v>
          </cell>
          <cell r="S363" t="str">
            <v>A1811105</v>
          </cell>
          <cell r="T363" t="str">
            <v>A1811105</v>
          </cell>
          <cell r="U363" t="str">
            <v>Stormwater operations and maintenance services</v>
          </cell>
          <cell r="V363" t="str">
            <v>L050</v>
          </cell>
          <cell r="W363" t="str">
            <v>Regional</v>
          </cell>
          <cell r="X363" t="str">
            <v>PL40810</v>
          </cell>
          <cell r="Y363" t="str">
            <v>Expense</v>
          </cell>
          <cell r="Z363">
            <v>20120701</v>
          </cell>
          <cell r="AA363">
            <v>20190630</v>
          </cell>
          <cell r="AB363">
            <v>1</v>
          </cell>
          <cell r="AC363" t="str">
            <v>Programme</v>
          </cell>
          <cell r="AD363">
            <v>0.85</v>
          </cell>
          <cell r="AE363">
            <v>0</v>
          </cell>
          <cell r="AF363">
            <v>0.15</v>
          </cell>
          <cell r="AG363">
            <v>0</v>
          </cell>
          <cell r="AH363">
            <v>1</v>
          </cell>
          <cell r="AI363" t="str">
            <v>Stormwater and Flood Protection</v>
          </cell>
          <cell r="AJ363" t="str">
            <v>Stormwater reticulation</v>
          </cell>
          <cell r="AK363">
            <v>125</v>
          </cell>
          <cell r="AM363">
            <v>0.85</v>
          </cell>
          <cell r="AO363">
            <v>0.15</v>
          </cell>
          <cell r="AT363">
            <v>-4.0000081062316895E-3</v>
          </cell>
          <cell r="AU363">
            <v>-3.9000138640403748E-3</v>
          </cell>
          <cell r="AV363">
            <v>4.999995231628418E-3</v>
          </cell>
          <cell r="AW363">
            <v>3.2000169157981873E-3</v>
          </cell>
          <cell r="AX363">
            <v>-9.0000033378601074E-4</v>
          </cell>
          <cell r="AY363">
            <v>4.0000677108764648E-4</v>
          </cell>
          <cell r="AZ363">
            <v>2.5095343589782715E-3</v>
          </cell>
          <cell r="BD363">
            <v>4.8500000000000001E-2</v>
          </cell>
          <cell r="BE363">
            <v>9.2537000000000091E-2</v>
          </cell>
          <cell r="BF363">
            <v>0.13132206350000009</v>
          </cell>
          <cell r="BG363">
            <v>0.17261531881775016</v>
          </cell>
          <cell r="BH363">
            <v>0.21834731625164228</v>
          </cell>
          <cell r="BI363">
            <v>0.26890872987608549</v>
          </cell>
          <cell r="BJ363">
            <v>0.32537516835557123</v>
          </cell>
          <cell r="BK363">
            <v>0.38766780126828326</v>
          </cell>
          <cell r="BL363">
            <v>0.45427585572916085</v>
          </cell>
          <cell r="BM363">
            <v>0.52844392437134791</v>
          </cell>
          <cell r="BN363">
            <v>0</v>
          </cell>
          <cell r="BO363">
            <v>-1.9400039315223695E-4</v>
          </cell>
          <cell r="BP363">
            <v>-3.6089558293670452E-4</v>
          </cell>
          <cell r="BQ363">
            <v>6.5660969130760475E-4</v>
          </cell>
          <cell r="BR363">
            <v>5.523719401426977E-4</v>
          </cell>
          <cell r="BS363">
            <v>-1.9651265750775769E-4</v>
          </cell>
          <cell r="BT363">
            <v>1.0756531275501309E-4</v>
          </cell>
          <cell r="BU363">
            <v>8.1654016454664566E-4</v>
          </cell>
          <cell r="BV363">
            <v>0</v>
          </cell>
          <cell r="BW363">
            <v>0</v>
          </cell>
          <cell r="BX363">
            <v>0</v>
          </cell>
          <cell r="BY363">
            <v>0</v>
          </cell>
          <cell r="BZ363">
            <v>-4.1940084993839265E-3</v>
          </cell>
          <cell r="CA363">
            <v>-4.2609094469770788E-3</v>
          </cell>
          <cell r="CB363">
            <v>5.6566049229360227E-3</v>
          </cell>
          <cell r="CC363">
            <v>3.7523888559408847E-3</v>
          </cell>
          <cell r="CD363">
            <v>-1.0965129912937684E-3</v>
          </cell>
          <cell r="CE363">
            <v>5.0757208384265957E-4</v>
          </cell>
          <cell r="CF363">
            <v>3.326074523524917E-3</v>
          </cell>
          <cell r="CG363">
            <v>0</v>
          </cell>
          <cell r="CH363">
            <v>0</v>
          </cell>
          <cell r="CI363">
            <v>0</v>
          </cell>
          <cell r="CK363">
            <v>0</v>
          </cell>
          <cell r="CL363">
            <v>-3.5649072244763372E-3</v>
          </cell>
          <cell r="CM363">
            <v>-3.6217730299305168E-3</v>
          </cell>
          <cell r="CN363">
            <v>4.8081141844956189E-3</v>
          </cell>
          <cell r="CO363">
            <v>3.189530527549752E-3</v>
          </cell>
          <cell r="CP363">
            <v>-9.3203604259970319E-4</v>
          </cell>
          <cell r="CQ363">
            <v>4.3143627126626064E-4</v>
          </cell>
          <cell r="CR363">
            <v>2.8271633449961794E-3</v>
          </cell>
          <cell r="CS363">
            <v>0</v>
          </cell>
          <cell r="CT363">
            <v>0</v>
          </cell>
          <cell r="CU363">
            <v>0</v>
          </cell>
          <cell r="CW363">
            <v>0</v>
          </cell>
          <cell r="CX363">
            <v>-6.2910127490758895E-4</v>
          </cell>
          <cell r="CY363">
            <v>-6.3913641704656178E-4</v>
          </cell>
          <cell r="CZ363">
            <v>8.4849073844040336E-4</v>
          </cell>
          <cell r="DA363">
            <v>5.6285832839113271E-4</v>
          </cell>
          <cell r="DB363">
            <v>-1.6447694869406527E-4</v>
          </cell>
          <cell r="DC363">
            <v>7.6135812576398938E-5</v>
          </cell>
          <cell r="DD363">
            <v>4.9891117852873758E-4</v>
          </cell>
          <cell r="DE363">
            <v>0</v>
          </cell>
          <cell r="DF363">
            <v>0</v>
          </cell>
          <cell r="DG363">
            <v>0</v>
          </cell>
          <cell r="DI363">
            <v>0</v>
          </cell>
          <cell r="DJ363">
            <v>0</v>
          </cell>
          <cell r="DK363">
            <v>0</v>
          </cell>
          <cell r="DL363">
            <v>0</v>
          </cell>
          <cell r="DM363">
            <v>0</v>
          </cell>
          <cell r="DN363">
            <v>0</v>
          </cell>
          <cell r="DO363">
            <v>0</v>
          </cell>
          <cell r="DP363">
            <v>0</v>
          </cell>
          <cell r="DQ363">
            <v>0</v>
          </cell>
          <cell r="DR363">
            <v>0</v>
          </cell>
          <cell r="DS363">
            <v>0</v>
          </cell>
          <cell r="DU363" t="str">
            <v>none</v>
          </cell>
          <cell r="DV363">
            <v>3.4642964601516724E-4</v>
          </cell>
          <cell r="DW363">
            <v>1</v>
          </cell>
          <cell r="DX363">
            <v>1</v>
          </cell>
          <cell r="DY363">
            <v>2.3095309734344482E-3</v>
          </cell>
          <cell r="DZ363">
            <v>3.6912094485897096E-3</v>
          </cell>
          <cell r="EB363">
            <v>3.6912094485897096E-3</v>
          </cell>
          <cell r="EC363" t="str">
            <v>Def</v>
          </cell>
          <cell r="ED363" t="str">
            <v>Stormwater</v>
          </cell>
        </row>
        <row r="364">
          <cell r="D364" t="str">
            <v>PC3100860</v>
          </cell>
          <cell r="E364" t="str">
            <v>SWFA Howard Rd Maeratai</v>
          </cell>
          <cell r="F364" t="str">
            <v>Auckland Council</v>
          </cell>
          <cell r="G364" t="str">
            <v>Infrastructure and environmental services</v>
          </cell>
          <cell r="H364" t="str">
            <v>E151215</v>
          </cell>
          <cell r="I364" t="str">
            <v>Stormwater projects team south</v>
          </cell>
          <cell r="J364" t="str">
            <v>Stormwater and flood protection</v>
          </cell>
          <cell r="K364" t="str">
            <v>Stormwater management</v>
          </cell>
          <cell r="L364" t="str">
            <v>Stormwater operations and maintenance</v>
          </cell>
          <cell r="M364" t="str">
            <v>Stormwater and flood protection</v>
          </cell>
          <cell r="N364" t="str">
            <v>Stormwater management</v>
          </cell>
          <cell r="O364" t="str">
            <v>Stormwater operations and maintenance</v>
          </cell>
          <cell r="P364" t="str">
            <v>Stormwater and flood protection</v>
          </cell>
          <cell r="Q364" t="str">
            <v>Stormwater management</v>
          </cell>
          <cell r="R364" t="str">
            <v>Stormwater operations and maintenance</v>
          </cell>
          <cell r="S364" t="str">
            <v>A1811105</v>
          </cell>
          <cell r="T364" t="str">
            <v>A1811105</v>
          </cell>
          <cell r="U364" t="str">
            <v>Stormwater operations and maintenance services</v>
          </cell>
          <cell r="V364" t="str">
            <v>L050</v>
          </cell>
          <cell r="W364" t="str">
            <v>Regional</v>
          </cell>
          <cell r="X364" t="str">
            <v>FY12 - Only</v>
          </cell>
          <cell r="Y364" t="str">
            <v>Expense</v>
          </cell>
          <cell r="Z364">
            <v>20100701</v>
          </cell>
          <cell r="AA364">
            <v>20120630</v>
          </cell>
          <cell r="AB364">
            <v>2</v>
          </cell>
          <cell r="AC364" t="str">
            <v>Discrete</v>
          </cell>
          <cell r="AD364">
            <v>1</v>
          </cell>
          <cell r="AE364">
            <v>0</v>
          </cell>
          <cell r="AF364">
            <v>0</v>
          </cell>
          <cell r="AG364">
            <v>0</v>
          </cell>
          <cell r="AH364">
            <v>1</v>
          </cell>
          <cell r="AI364" t="str">
            <v>Stormwater and Flood Protection</v>
          </cell>
          <cell r="AJ364" t="str">
            <v>Stormwater reticulation</v>
          </cell>
          <cell r="AK364">
            <v>125</v>
          </cell>
          <cell r="AM364">
            <v>1</v>
          </cell>
          <cell r="AS364">
            <v>11207</v>
          </cell>
          <cell r="BD364">
            <v>4.8500000000000001E-2</v>
          </cell>
          <cell r="BE364">
            <v>9.2537000000000091E-2</v>
          </cell>
          <cell r="BF364">
            <v>0.13132206350000009</v>
          </cell>
          <cell r="BG364">
            <v>0.17261531881775016</v>
          </cell>
          <cell r="BH364">
            <v>0.21834731625164228</v>
          </cell>
          <cell r="BI364">
            <v>0.26890872987608549</v>
          </cell>
          <cell r="BJ364">
            <v>0.32537516835557123</v>
          </cell>
          <cell r="BK364">
            <v>0.38766780126828326</v>
          </cell>
          <cell r="BL364">
            <v>0.45427585572916085</v>
          </cell>
          <cell r="BM364">
            <v>0.52844392437134791</v>
          </cell>
          <cell r="BN364">
            <v>0</v>
          </cell>
          <cell r="BO364">
            <v>0</v>
          </cell>
          <cell r="BP364">
            <v>0</v>
          </cell>
          <cell r="BQ364">
            <v>0</v>
          </cell>
          <cell r="BR364">
            <v>0</v>
          </cell>
          <cell r="BS364">
            <v>0</v>
          </cell>
          <cell r="BT364">
            <v>0</v>
          </cell>
          <cell r="BU364">
            <v>0</v>
          </cell>
          <cell r="BV364">
            <v>0</v>
          </cell>
          <cell r="BW364">
            <v>0</v>
          </cell>
          <cell r="BX364">
            <v>0</v>
          </cell>
          <cell r="BY364">
            <v>11207</v>
          </cell>
          <cell r="BZ364">
            <v>0</v>
          </cell>
          <cell r="CA364">
            <v>0</v>
          </cell>
          <cell r="CB364">
            <v>0</v>
          </cell>
          <cell r="CC364">
            <v>0</v>
          </cell>
          <cell r="CD364">
            <v>0</v>
          </cell>
          <cell r="CE364">
            <v>0</v>
          </cell>
          <cell r="CF364">
            <v>0</v>
          </cell>
          <cell r="CG364">
            <v>0</v>
          </cell>
          <cell r="CH364">
            <v>0</v>
          </cell>
          <cell r="CI364">
            <v>0</v>
          </cell>
          <cell r="CK364">
            <v>11207</v>
          </cell>
          <cell r="CL364">
            <v>0</v>
          </cell>
          <cell r="CM364">
            <v>0</v>
          </cell>
          <cell r="CN364">
            <v>0</v>
          </cell>
          <cell r="CO364">
            <v>0</v>
          </cell>
          <cell r="CP364">
            <v>0</v>
          </cell>
          <cell r="CQ364">
            <v>0</v>
          </cell>
          <cell r="CR364">
            <v>0</v>
          </cell>
          <cell r="CS364">
            <v>0</v>
          </cell>
          <cell r="CT364">
            <v>0</v>
          </cell>
          <cell r="CU364">
            <v>0</v>
          </cell>
          <cell r="CW364">
            <v>0</v>
          </cell>
          <cell r="CX364">
            <v>0</v>
          </cell>
          <cell r="CY364">
            <v>0</v>
          </cell>
          <cell r="CZ364">
            <v>0</v>
          </cell>
          <cell r="DA364">
            <v>0</v>
          </cell>
          <cell r="DB364">
            <v>0</v>
          </cell>
          <cell r="DC364">
            <v>0</v>
          </cell>
          <cell r="DD364">
            <v>0</v>
          </cell>
          <cell r="DE364">
            <v>0</v>
          </cell>
          <cell r="DF364">
            <v>0</v>
          </cell>
          <cell r="DG364">
            <v>0</v>
          </cell>
          <cell r="DI364">
            <v>0</v>
          </cell>
          <cell r="DJ364">
            <v>0</v>
          </cell>
          <cell r="DK364">
            <v>0</v>
          </cell>
          <cell r="DL364">
            <v>0</v>
          </cell>
          <cell r="DM364">
            <v>0</v>
          </cell>
          <cell r="DN364">
            <v>0</v>
          </cell>
          <cell r="DO364">
            <v>0</v>
          </cell>
          <cell r="DP364">
            <v>0</v>
          </cell>
          <cell r="DQ364">
            <v>0</v>
          </cell>
          <cell r="DR364">
            <v>0</v>
          </cell>
          <cell r="DS364">
            <v>0</v>
          </cell>
          <cell r="DU364" t="str">
            <v>none</v>
          </cell>
          <cell r="DV364">
            <v>0</v>
          </cell>
          <cell r="DW364">
            <v>0</v>
          </cell>
          <cell r="DX364">
            <v>1</v>
          </cell>
          <cell r="DY364">
            <v>0</v>
          </cell>
          <cell r="DZ364">
            <v>0</v>
          </cell>
          <cell r="EB364">
            <v>0</v>
          </cell>
          <cell r="EC364" t="str">
            <v>Def</v>
          </cell>
          <cell r="ED364" t="str">
            <v>Stormwater</v>
          </cell>
        </row>
        <row r="365">
          <cell r="D365" t="str">
            <v>PC3100866</v>
          </cell>
          <cell r="E365" t="str">
            <v>SWFA 45-83 Raleigh Rd</v>
          </cell>
          <cell r="F365" t="str">
            <v>Auckland Council</v>
          </cell>
          <cell r="G365" t="str">
            <v>Infrastructure and environmental services</v>
          </cell>
          <cell r="H365" t="str">
            <v>E151210</v>
          </cell>
          <cell r="I365" t="str">
            <v>Stormwater projects team north</v>
          </cell>
          <cell r="J365" t="str">
            <v>Stormwater and flood protection</v>
          </cell>
          <cell r="K365" t="str">
            <v>Stormwater management</v>
          </cell>
          <cell r="L365" t="str">
            <v>Stormwater operations and maintenance</v>
          </cell>
          <cell r="M365" t="str">
            <v>Stormwater and flood protection</v>
          </cell>
          <cell r="N365" t="str">
            <v>Stormwater management</v>
          </cell>
          <cell r="O365" t="str">
            <v>Stormwater operations and maintenance</v>
          </cell>
          <cell r="P365" t="str">
            <v>Stormwater and flood protection</v>
          </cell>
          <cell r="Q365" t="str">
            <v>Stormwater management</v>
          </cell>
          <cell r="R365" t="str">
            <v>Stormwater operations and maintenance</v>
          </cell>
          <cell r="S365" t="str">
            <v>A1811105</v>
          </cell>
          <cell r="T365" t="str">
            <v>A1811105</v>
          </cell>
          <cell r="U365" t="str">
            <v>Stormwater operations and maintenance services</v>
          </cell>
          <cell r="V365" t="str">
            <v>L050</v>
          </cell>
          <cell r="W365" t="str">
            <v>Regional</v>
          </cell>
          <cell r="X365" t="str">
            <v>FY12 - Only</v>
          </cell>
          <cell r="Y365" t="str">
            <v>Expense</v>
          </cell>
          <cell r="Z365">
            <v>20100701</v>
          </cell>
          <cell r="AA365">
            <v>20120630</v>
          </cell>
          <cell r="AB365">
            <v>2</v>
          </cell>
          <cell r="AC365" t="str">
            <v>Discrete</v>
          </cell>
          <cell r="AD365">
            <v>1</v>
          </cell>
          <cell r="AE365">
            <v>0</v>
          </cell>
          <cell r="AF365">
            <v>0</v>
          </cell>
          <cell r="AG365">
            <v>0</v>
          </cell>
          <cell r="AH365">
            <v>1</v>
          </cell>
          <cell r="AI365" t="str">
            <v>Stormwater and Flood Protection</v>
          </cell>
          <cell r="AJ365" t="str">
            <v>Stormwater reticulation</v>
          </cell>
          <cell r="AK365">
            <v>125</v>
          </cell>
          <cell r="AM365">
            <v>1</v>
          </cell>
          <cell r="AS365">
            <v>150</v>
          </cell>
          <cell r="BD365">
            <v>4.8500000000000001E-2</v>
          </cell>
          <cell r="BE365">
            <v>9.2537000000000091E-2</v>
          </cell>
          <cell r="BF365">
            <v>0.13132206350000009</v>
          </cell>
          <cell r="BG365">
            <v>0.17261531881775016</v>
          </cell>
          <cell r="BH365">
            <v>0.21834731625164228</v>
          </cell>
          <cell r="BI365">
            <v>0.26890872987608549</v>
          </cell>
          <cell r="BJ365">
            <v>0.32537516835557123</v>
          </cell>
          <cell r="BK365">
            <v>0.38766780126828326</v>
          </cell>
          <cell r="BL365">
            <v>0.45427585572916085</v>
          </cell>
          <cell r="BM365">
            <v>0.52844392437134791</v>
          </cell>
          <cell r="BN365">
            <v>0</v>
          </cell>
          <cell r="BO365">
            <v>0</v>
          </cell>
          <cell r="BP365">
            <v>0</v>
          </cell>
          <cell r="BQ365">
            <v>0</v>
          </cell>
          <cell r="BR365">
            <v>0</v>
          </cell>
          <cell r="BS365">
            <v>0</v>
          </cell>
          <cell r="BT365">
            <v>0</v>
          </cell>
          <cell r="BU365">
            <v>0</v>
          </cell>
          <cell r="BV365">
            <v>0</v>
          </cell>
          <cell r="BW365">
            <v>0</v>
          </cell>
          <cell r="BX365">
            <v>0</v>
          </cell>
          <cell r="BY365">
            <v>150</v>
          </cell>
          <cell r="BZ365">
            <v>0</v>
          </cell>
          <cell r="CA365">
            <v>0</v>
          </cell>
          <cell r="CB365">
            <v>0</v>
          </cell>
          <cell r="CC365">
            <v>0</v>
          </cell>
          <cell r="CD365">
            <v>0</v>
          </cell>
          <cell r="CE365">
            <v>0</v>
          </cell>
          <cell r="CF365">
            <v>0</v>
          </cell>
          <cell r="CG365">
            <v>0</v>
          </cell>
          <cell r="CH365">
            <v>0</v>
          </cell>
          <cell r="CI365">
            <v>0</v>
          </cell>
          <cell r="CK365">
            <v>150</v>
          </cell>
          <cell r="CL365">
            <v>0</v>
          </cell>
          <cell r="CM365">
            <v>0</v>
          </cell>
          <cell r="CN365">
            <v>0</v>
          </cell>
          <cell r="CO365">
            <v>0</v>
          </cell>
          <cell r="CP365">
            <v>0</v>
          </cell>
          <cell r="CQ365">
            <v>0</v>
          </cell>
          <cell r="CR365">
            <v>0</v>
          </cell>
          <cell r="CS365">
            <v>0</v>
          </cell>
          <cell r="CT365">
            <v>0</v>
          </cell>
          <cell r="CU365">
            <v>0</v>
          </cell>
          <cell r="CW365">
            <v>0</v>
          </cell>
          <cell r="CX365">
            <v>0</v>
          </cell>
          <cell r="CY365">
            <v>0</v>
          </cell>
          <cell r="CZ365">
            <v>0</v>
          </cell>
          <cell r="DA365">
            <v>0</v>
          </cell>
          <cell r="DB365">
            <v>0</v>
          </cell>
          <cell r="DC365">
            <v>0</v>
          </cell>
          <cell r="DD365">
            <v>0</v>
          </cell>
          <cell r="DE365">
            <v>0</v>
          </cell>
          <cell r="DF365">
            <v>0</v>
          </cell>
          <cell r="DG365">
            <v>0</v>
          </cell>
          <cell r="DI365">
            <v>0</v>
          </cell>
          <cell r="DJ365">
            <v>0</v>
          </cell>
          <cell r="DK365">
            <v>0</v>
          </cell>
          <cell r="DL365">
            <v>0</v>
          </cell>
          <cell r="DM365">
            <v>0</v>
          </cell>
          <cell r="DN365">
            <v>0</v>
          </cell>
          <cell r="DO365">
            <v>0</v>
          </cell>
          <cell r="DP365">
            <v>0</v>
          </cell>
          <cell r="DQ365">
            <v>0</v>
          </cell>
          <cell r="DR365">
            <v>0</v>
          </cell>
          <cell r="DS365">
            <v>0</v>
          </cell>
          <cell r="DU365" t="str">
            <v>none</v>
          </cell>
          <cell r="DV365">
            <v>0</v>
          </cell>
          <cell r="DW365">
            <v>0</v>
          </cell>
          <cell r="DX365">
            <v>1</v>
          </cell>
          <cell r="DY365">
            <v>0</v>
          </cell>
          <cell r="DZ365">
            <v>0</v>
          </cell>
          <cell r="EB365">
            <v>0</v>
          </cell>
          <cell r="EC365" t="str">
            <v>Def</v>
          </cell>
          <cell r="ED365" t="str">
            <v>Stormwater</v>
          </cell>
        </row>
        <row r="366">
          <cell r="D366" t="str">
            <v>PC3100868</v>
          </cell>
          <cell r="E366" t="str">
            <v>SWFA Overland flow</v>
          </cell>
          <cell r="F366" t="str">
            <v>Auckland Council</v>
          </cell>
          <cell r="G366" t="str">
            <v>Infrastructure and environmental services</v>
          </cell>
          <cell r="H366" t="str">
            <v>E151210</v>
          </cell>
          <cell r="I366" t="str">
            <v>Stormwater projects team north</v>
          </cell>
          <cell r="J366" t="str">
            <v>Stormwater and flood protection</v>
          </cell>
          <cell r="K366" t="str">
            <v>Stormwater management</v>
          </cell>
          <cell r="L366" t="str">
            <v>Stormwater operations and maintenance</v>
          </cell>
          <cell r="M366" t="str">
            <v>Stormwater and flood protection</v>
          </cell>
          <cell r="N366" t="str">
            <v>Stormwater management</v>
          </cell>
          <cell r="O366" t="str">
            <v>Stormwater operations and maintenance</v>
          </cell>
          <cell r="P366" t="str">
            <v>Stormwater and flood protection</v>
          </cell>
          <cell r="Q366" t="str">
            <v>Stormwater management</v>
          </cell>
          <cell r="R366" t="str">
            <v>Stormwater operations and maintenance</v>
          </cell>
          <cell r="S366" t="str">
            <v>A1811105</v>
          </cell>
          <cell r="T366" t="str">
            <v>A1811105</v>
          </cell>
          <cell r="U366" t="str">
            <v>Stormwater operations and maintenance services</v>
          </cell>
          <cell r="V366" t="str">
            <v>L050</v>
          </cell>
          <cell r="W366" t="str">
            <v>Regional</v>
          </cell>
          <cell r="X366" t="str">
            <v>FY12 - Only</v>
          </cell>
          <cell r="Y366" t="str">
            <v>Expense</v>
          </cell>
          <cell r="Z366">
            <v>20100701</v>
          </cell>
          <cell r="AA366">
            <v>20120630</v>
          </cell>
          <cell r="AB366">
            <v>2</v>
          </cell>
          <cell r="AC366" t="str">
            <v>Discrete</v>
          </cell>
          <cell r="AD366">
            <v>1</v>
          </cell>
          <cell r="AE366">
            <v>0</v>
          </cell>
          <cell r="AF366">
            <v>0</v>
          </cell>
          <cell r="AG366">
            <v>0</v>
          </cell>
          <cell r="AH366">
            <v>1</v>
          </cell>
          <cell r="AI366" t="str">
            <v>Stormwater and Flood Protection</v>
          </cell>
          <cell r="AJ366" t="str">
            <v>Stormwater reticulation</v>
          </cell>
          <cell r="AK366">
            <v>125</v>
          </cell>
          <cell r="AM366">
            <v>1</v>
          </cell>
          <cell r="AS366">
            <v>210520</v>
          </cell>
          <cell r="BD366">
            <v>4.8500000000000001E-2</v>
          </cell>
          <cell r="BE366">
            <v>9.2537000000000091E-2</v>
          </cell>
          <cell r="BF366">
            <v>0.13132206350000009</v>
          </cell>
          <cell r="BG366">
            <v>0.17261531881775016</v>
          </cell>
          <cell r="BH366">
            <v>0.21834731625164228</v>
          </cell>
          <cell r="BI366">
            <v>0.26890872987608549</v>
          </cell>
          <cell r="BJ366">
            <v>0.32537516835557123</v>
          </cell>
          <cell r="BK366">
            <v>0.38766780126828326</v>
          </cell>
          <cell r="BL366">
            <v>0.45427585572916085</v>
          </cell>
          <cell r="BM366">
            <v>0.52844392437134791</v>
          </cell>
          <cell r="BN366">
            <v>0</v>
          </cell>
          <cell r="BO366">
            <v>0</v>
          </cell>
          <cell r="BP366">
            <v>0</v>
          </cell>
          <cell r="BQ366">
            <v>0</v>
          </cell>
          <cell r="BR366">
            <v>0</v>
          </cell>
          <cell r="BS366">
            <v>0</v>
          </cell>
          <cell r="BT366">
            <v>0</v>
          </cell>
          <cell r="BU366">
            <v>0</v>
          </cell>
          <cell r="BV366">
            <v>0</v>
          </cell>
          <cell r="BW366">
            <v>0</v>
          </cell>
          <cell r="BX366">
            <v>0</v>
          </cell>
          <cell r="BY366">
            <v>210520</v>
          </cell>
          <cell r="BZ366">
            <v>0</v>
          </cell>
          <cell r="CA366">
            <v>0</v>
          </cell>
          <cell r="CB366">
            <v>0</v>
          </cell>
          <cell r="CC366">
            <v>0</v>
          </cell>
          <cell r="CD366">
            <v>0</v>
          </cell>
          <cell r="CE366">
            <v>0</v>
          </cell>
          <cell r="CF366">
            <v>0</v>
          </cell>
          <cell r="CG366">
            <v>0</v>
          </cell>
          <cell r="CH366">
            <v>0</v>
          </cell>
          <cell r="CI366">
            <v>0</v>
          </cell>
          <cell r="CK366">
            <v>210520</v>
          </cell>
          <cell r="CL366">
            <v>0</v>
          </cell>
          <cell r="CM366">
            <v>0</v>
          </cell>
          <cell r="CN366">
            <v>0</v>
          </cell>
          <cell r="CO366">
            <v>0</v>
          </cell>
          <cell r="CP366">
            <v>0</v>
          </cell>
          <cell r="CQ366">
            <v>0</v>
          </cell>
          <cell r="CR366">
            <v>0</v>
          </cell>
          <cell r="CS366">
            <v>0</v>
          </cell>
          <cell r="CT366">
            <v>0</v>
          </cell>
          <cell r="CU366">
            <v>0</v>
          </cell>
          <cell r="CW366">
            <v>0</v>
          </cell>
          <cell r="CX366">
            <v>0</v>
          </cell>
          <cell r="CY366">
            <v>0</v>
          </cell>
          <cell r="CZ366">
            <v>0</v>
          </cell>
          <cell r="DA366">
            <v>0</v>
          </cell>
          <cell r="DB366">
            <v>0</v>
          </cell>
          <cell r="DC366">
            <v>0</v>
          </cell>
          <cell r="DD366">
            <v>0</v>
          </cell>
          <cell r="DE366">
            <v>0</v>
          </cell>
          <cell r="DF366">
            <v>0</v>
          </cell>
          <cell r="DG366">
            <v>0</v>
          </cell>
          <cell r="DI366">
            <v>0</v>
          </cell>
          <cell r="DJ366">
            <v>0</v>
          </cell>
          <cell r="DK366">
            <v>0</v>
          </cell>
          <cell r="DL366">
            <v>0</v>
          </cell>
          <cell r="DM366">
            <v>0</v>
          </cell>
          <cell r="DN366">
            <v>0</v>
          </cell>
          <cell r="DO366">
            <v>0</v>
          </cell>
          <cell r="DP366">
            <v>0</v>
          </cell>
          <cell r="DQ366">
            <v>0</v>
          </cell>
          <cell r="DR366">
            <v>0</v>
          </cell>
          <cell r="DS366">
            <v>0</v>
          </cell>
          <cell r="DU366" t="str">
            <v>none</v>
          </cell>
          <cell r="DV366">
            <v>0</v>
          </cell>
          <cell r="DW366">
            <v>0</v>
          </cell>
          <cell r="DX366">
            <v>1</v>
          </cell>
          <cell r="DY366">
            <v>0</v>
          </cell>
          <cell r="DZ366">
            <v>0</v>
          </cell>
          <cell r="EB366">
            <v>0</v>
          </cell>
          <cell r="EC366" t="str">
            <v>Def</v>
          </cell>
          <cell r="ED366" t="str">
            <v>Stormwater</v>
          </cell>
        </row>
        <row r="367">
          <cell r="D367" t="str">
            <v>PC3100872</v>
          </cell>
          <cell r="E367" t="str">
            <v>SWFA Lucas Creek rehabilitation</v>
          </cell>
          <cell r="F367" t="str">
            <v>Auckland Council</v>
          </cell>
          <cell r="G367" t="str">
            <v>Infrastructure and environmental services</v>
          </cell>
          <cell r="H367" t="str">
            <v>E151210</v>
          </cell>
          <cell r="I367" t="str">
            <v>Stormwater projects team north</v>
          </cell>
          <cell r="J367" t="str">
            <v>Stormwater and flood protection</v>
          </cell>
          <cell r="K367" t="str">
            <v>Stormwater management</v>
          </cell>
          <cell r="L367" t="str">
            <v>Stormwater operations and maintenance</v>
          </cell>
          <cell r="M367" t="str">
            <v>Stormwater and flood protection</v>
          </cell>
          <cell r="N367" t="str">
            <v>Stormwater management</v>
          </cell>
          <cell r="O367" t="str">
            <v>Stormwater operations and maintenance</v>
          </cell>
          <cell r="P367" t="str">
            <v>Stormwater and flood protection</v>
          </cell>
          <cell r="Q367" t="str">
            <v>Stormwater management</v>
          </cell>
          <cell r="R367" t="str">
            <v>Stormwater operations and maintenance</v>
          </cell>
          <cell r="S367" t="str">
            <v>A1811105</v>
          </cell>
          <cell r="T367" t="str">
            <v>A1811105</v>
          </cell>
          <cell r="U367" t="str">
            <v>Stormwater operations and maintenance services</v>
          </cell>
          <cell r="V367" t="str">
            <v>L050</v>
          </cell>
          <cell r="W367" t="str">
            <v>Regional</v>
          </cell>
          <cell r="X367" t="str">
            <v>FY12 - Only</v>
          </cell>
          <cell r="Y367" t="str">
            <v>Expense</v>
          </cell>
          <cell r="Z367">
            <v>20100701</v>
          </cell>
          <cell r="AA367">
            <v>20120630</v>
          </cell>
          <cell r="AB367">
            <v>2</v>
          </cell>
          <cell r="AC367" t="str">
            <v>Discrete</v>
          </cell>
          <cell r="AD367">
            <v>1</v>
          </cell>
          <cell r="AE367">
            <v>0</v>
          </cell>
          <cell r="AF367">
            <v>0</v>
          </cell>
          <cell r="AG367">
            <v>0</v>
          </cell>
          <cell r="AH367">
            <v>1</v>
          </cell>
          <cell r="AI367" t="str">
            <v>Stormwater and Flood Protection</v>
          </cell>
          <cell r="AJ367" t="str">
            <v>Stormwater reticulation</v>
          </cell>
          <cell r="AK367">
            <v>125</v>
          </cell>
          <cell r="AM367">
            <v>1</v>
          </cell>
          <cell r="AS367">
            <v>20000</v>
          </cell>
          <cell r="BD367">
            <v>4.8500000000000001E-2</v>
          </cell>
          <cell r="BE367">
            <v>9.2537000000000091E-2</v>
          </cell>
          <cell r="BF367">
            <v>0.13132206350000009</v>
          </cell>
          <cell r="BG367">
            <v>0.17261531881775016</v>
          </cell>
          <cell r="BH367">
            <v>0.21834731625164228</v>
          </cell>
          <cell r="BI367">
            <v>0.26890872987608549</v>
          </cell>
          <cell r="BJ367">
            <v>0.32537516835557123</v>
          </cell>
          <cell r="BK367">
            <v>0.38766780126828326</v>
          </cell>
          <cell r="BL367">
            <v>0.45427585572916085</v>
          </cell>
          <cell r="BM367">
            <v>0.52844392437134791</v>
          </cell>
          <cell r="BN367">
            <v>0</v>
          </cell>
          <cell r="BO367">
            <v>0</v>
          </cell>
          <cell r="BP367">
            <v>0</v>
          </cell>
          <cell r="BQ367">
            <v>0</v>
          </cell>
          <cell r="BR367">
            <v>0</v>
          </cell>
          <cell r="BS367">
            <v>0</v>
          </cell>
          <cell r="BT367">
            <v>0</v>
          </cell>
          <cell r="BU367">
            <v>0</v>
          </cell>
          <cell r="BV367">
            <v>0</v>
          </cell>
          <cell r="BW367">
            <v>0</v>
          </cell>
          <cell r="BX367">
            <v>0</v>
          </cell>
          <cell r="BY367">
            <v>20000</v>
          </cell>
          <cell r="BZ367">
            <v>0</v>
          </cell>
          <cell r="CA367">
            <v>0</v>
          </cell>
          <cell r="CB367">
            <v>0</v>
          </cell>
          <cell r="CC367">
            <v>0</v>
          </cell>
          <cell r="CD367">
            <v>0</v>
          </cell>
          <cell r="CE367">
            <v>0</v>
          </cell>
          <cell r="CF367">
            <v>0</v>
          </cell>
          <cell r="CG367">
            <v>0</v>
          </cell>
          <cell r="CH367">
            <v>0</v>
          </cell>
          <cell r="CI367">
            <v>0</v>
          </cell>
          <cell r="CK367">
            <v>20000</v>
          </cell>
          <cell r="CL367">
            <v>0</v>
          </cell>
          <cell r="CM367">
            <v>0</v>
          </cell>
          <cell r="CN367">
            <v>0</v>
          </cell>
          <cell r="CO367">
            <v>0</v>
          </cell>
          <cell r="CP367">
            <v>0</v>
          </cell>
          <cell r="CQ367">
            <v>0</v>
          </cell>
          <cell r="CR367">
            <v>0</v>
          </cell>
          <cell r="CS367">
            <v>0</v>
          </cell>
          <cell r="CT367">
            <v>0</v>
          </cell>
          <cell r="CU367">
            <v>0</v>
          </cell>
          <cell r="CW367">
            <v>0</v>
          </cell>
          <cell r="CX367">
            <v>0</v>
          </cell>
          <cell r="CY367">
            <v>0</v>
          </cell>
          <cell r="CZ367">
            <v>0</v>
          </cell>
          <cell r="DA367">
            <v>0</v>
          </cell>
          <cell r="DB367">
            <v>0</v>
          </cell>
          <cell r="DC367">
            <v>0</v>
          </cell>
          <cell r="DD367">
            <v>0</v>
          </cell>
          <cell r="DE367">
            <v>0</v>
          </cell>
          <cell r="DF367">
            <v>0</v>
          </cell>
          <cell r="DG367">
            <v>0</v>
          </cell>
          <cell r="DI367">
            <v>0</v>
          </cell>
          <cell r="DJ367">
            <v>0</v>
          </cell>
          <cell r="DK367">
            <v>0</v>
          </cell>
          <cell r="DL367">
            <v>0</v>
          </cell>
          <cell r="DM367">
            <v>0</v>
          </cell>
          <cell r="DN367">
            <v>0</v>
          </cell>
          <cell r="DO367">
            <v>0</v>
          </cell>
          <cell r="DP367">
            <v>0</v>
          </cell>
          <cell r="DQ367">
            <v>0</v>
          </cell>
          <cell r="DR367">
            <v>0</v>
          </cell>
          <cell r="DS367">
            <v>0</v>
          </cell>
          <cell r="DU367" t="str">
            <v>none</v>
          </cell>
          <cell r="DV367">
            <v>0</v>
          </cell>
          <cell r="DW367">
            <v>0</v>
          </cell>
          <cell r="DX367">
            <v>1</v>
          </cell>
          <cell r="DY367">
            <v>0</v>
          </cell>
          <cell r="DZ367">
            <v>0</v>
          </cell>
          <cell r="EB367">
            <v>0</v>
          </cell>
          <cell r="EC367" t="str">
            <v>Def</v>
          </cell>
          <cell r="ED367" t="str">
            <v>Stormwater</v>
          </cell>
        </row>
        <row r="368">
          <cell r="D368" t="str">
            <v>PC3100875</v>
          </cell>
          <cell r="E368" t="str">
            <v>SWFA 125 Capt Scott Rd</v>
          </cell>
          <cell r="F368" t="str">
            <v>Auckland Council</v>
          </cell>
          <cell r="G368" t="str">
            <v>Infrastructure and environmental services</v>
          </cell>
          <cell r="H368" t="str">
            <v>E151220</v>
          </cell>
          <cell r="I368" t="str">
            <v>Stormwater projects team central/west</v>
          </cell>
          <cell r="J368" t="str">
            <v>Stormwater and flood protection</v>
          </cell>
          <cell r="K368" t="str">
            <v>Stormwater management</v>
          </cell>
          <cell r="L368" t="str">
            <v>Stormwater operations and maintenance</v>
          </cell>
          <cell r="M368" t="str">
            <v>Stormwater and flood protection</v>
          </cell>
          <cell r="N368" t="str">
            <v>Stormwater management</v>
          </cell>
          <cell r="O368" t="str">
            <v>Stormwater operations and maintenance</v>
          </cell>
          <cell r="P368" t="str">
            <v>Stormwater and flood protection</v>
          </cell>
          <cell r="Q368" t="str">
            <v>Stormwater management</v>
          </cell>
          <cell r="R368" t="str">
            <v>Stormwater operations and maintenance</v>
          </cell>
          <cell r="S368" t="str">
            <v>A1811105</v>
          </cell>
          <cell r="T368" t="str">
            <v>A1811105</v>
          </cell>
          <cell r="U368" t="str">
            <v>Stormwater operations and maintenance services</v>
          </cell>
          <cell r="V368" t="str">
            <v>L050</v>
          </cell>
          <cell r="W368" t="str">
            <v>Regional</v>
          </cell>
          <cell r="X368" t="str">
            <v>FY12 - Only</v>
          </cell>
          <cell r="Y368" t="str">
            <v>Expense</v>
          </cell>
          <cell r="Z368">
            <v>20100701</v>
          </cell>
          <cell r="AA368">
            <v>20120630</v>
          </cell>
          <cell r="AB368">
            <v>2</v>
          </cell>
          <cell r="AC368" t="str">
            <v>Discrete</v>
          </cell>
          <cell r="AD368">
            <v>1</v>
          </cell>
          <cell r="AE368">
            <v>0</v>
          </cell>
          <cell r="AF368">
            <v>0</v>
          </cell>
          <cell r="AG368">
            <v>0</v>
          </cell>
          <cell r="AH368">
            <v>1</v>
          </cell>
          <cell r="AI368" t="str">
            <v>Stormwater and Flood Protection</v>
          </cell>
          <cell r="AJ368" t="str">
            <v>Stormwater reticulation</v>
          </cell>
          <cell r="AK368">
            <v>125</v>
          </cell>
          <cell r="AM368">
            <v>1</v>
          </cell>
          <cell r="AS368">
            <v>70000</v>
          </cell>
          <cell r="BD368">
            <v>4.8500000000000001E-2</v>
          </cell>
          <cell r="BE368">
            <v>9.2537000000000091E-2</v>
          </cell>
          <cell r="BF368">
            <v>0.13132206350000009</v>
          </cell>
          <cell r="BG368">
            <v>0.17261531881775016</v>
          </cell>
          <cell r="BH368">
            <v>0.21834731625164228</v>
          </cell>
          <cell r="BI368">
            <v>0.26890872987608549</v>
          </cell>
          <cell r="BJ368">
            <v>0.32537516835557123</v>
          </cell>
          <cell r="BK368">
            <v>0.38766780126828326</v>
          </cell>
          <cell r="BL368">
            <v>0.45427585572916085</v>
          </cell>
          <cell r="BM368">
            <v>0.52844392437134791</v>
          </cell>
          <cell r="BN368">
            <v>0</v>
          </cell>
          <cell r="BO368">
            <v>0</v>
          </cell>
          <cell r="BP368">
            <v>0</v>
          </cell>
          <cell r="BQ368">
            <v>0</v>
          </cell>
          <cell r="BR368">
            <v>0</v>
          </cell>
          <cell r="BS368">
            <v>0</v>
          </cell>
          <cell r="BT368">
            <v>0</v>
          </cell>
          <cell r="BU368">
            <v>0</v>
          </cell>
          <cell r="BV368">
            <v>0</v>
          </cell>
          <cell r="BW368">
            <v>0</v>
          </cell>
          <cell r="BX368">
            <v>0</v>
          </cell>
          <cell r="BY368">
            <v>70000</v>
          </cell>
          <cell r="BZ368">
            <v>0</v>
          </cell>
          <cell r="CA368">
            <v>0</v>
          </cell>
          <cell r="CB368">
            <v>0</v>
          </cell>
          <cell r="CC368">
            <v>0</v>
          </cell>
          <cell r="CD368">
            <v>0</v>
          </cell>
          <cell r="CE368">
            <v>0</v>
          </cell>
          <cell r="CF368">
            <v>0</v>
          </cell>
          <cell r="CG368">
            <v>0</v>
          </cell>
          <cell r="CH368">
            <v>0</v>
          </cell>
          <cell r="CI368">
            <v>0</v>
          </cell>
          <cell r="CK368">
            <v>70000</v>
          </cell>
          <cell r="CL368">
            <v>0</v>
          </cell>
          <cell r="CM368">
            <v>0</v>
          </cell>
          <cell r="CN368">
            <v>0</v>
          </cell>
          <cell r="CO368">
            <v>0</v>
          </cell>
          <cell r="CP368">
            <v>0</v>
          </cell>
          <cell r="CQ368">
            <v>0</v>
          </cell>
          <cell r="CR368">
            <v>0</v>
          </cell>
          <cell r="CS368">
            <v>0</v>
          </cell>
          <cell r="CT368">
            <v>0</v>
          </cell>
          <cell r="CU368">
            <v>0</v>
          </cell>
          <cell r="CW368">
            <v>0</v>
          </cell>
          <cell r="CX368">
            <v>0</v>
          </cell>
          <cell r="CY368">
            <v>0</v>
          </cell>
          <cell r="CZ368">
            <v>0</v>
          </cell>
          <cell r="DA368">
            <v>0</v>
          </cell>
          <cell r="DB368">
            <v>0</v>
          </cell>
          <cell r="DC368">
            <v>0</v>
          </cell>
          <cell r="DD368">
            <v>0</v>
          </cell>
          <cell r="DE368">
            <v>0</v>
          </cell>
          <cell r="DF368">
            <v>0</v>
          </cell>
          <cell r="DG368">
            <v>0</v>
          </cell>
          <cell r="DI368">
            <v>0</v>
          </cell>
          <cell r="DJ368">
            <v>0</v>
          </cell>
          <cell r="DK368">
            <v>0</v>
          </cell>
          <cell r="DL368">
            <v>0</v>
          </cell>
          <cell r="DM368">
            <v>0</v>
          </cell>
          <cell r="DN368">
            <v>0</v>
          </cell>
          <cell r="DO368">
            <v>0</v>
          </cell>
          <cell r="DP368">
            <v>0</v>
          </cell>
          <cell r="DQ368">
            <v>0</v>
          </cell>
          <cell r="DR368">
            <v>0</v>
          </cell>
          <cell r="DS368">
            <v>0</v>
          </cell>
          <cell r="DU368" t="str">
            <v>none</v>
          </cell>
          <cell r="DV368">
            <v>0</v>
          </cell>
          <cell r="DW368">
            <v>0</v>
          </cell>
          <cell r="DX368">
            <v>1</v>
          </cell>
          <cell r="DY368">
            <v>0</v>
          </cell>
          <cell r="DZ368">
            <v>0</v>
          </cell>
          <cell r="EB368">
            <v>0</v>
          </cell>
          <cell r="EC368" t="str">
            <v>Def</v>
          </cell>
          <cell r="ED368" t="str">
            <v>Stormwater</v>
          </cell>
        </row>
        <row r="369">
          <cell r="D369" t="str">
            <v>PC3100882</v>
          </cell>
          <cell r="E369" t="str">
            <v>SWFA 248 Ormiston Rowan block Stg 2A 2B</v>
          </cell>
          <cell r="F369" t="str">
            <v>Auckland Council</v>
          </cell>
          <cell r="G369" t="str">
            <v>Infrastructure and environmental services</v>
          </cell>
          <cell r="H369" t="str">
            <v>E151215</v>
          </cell>
          <cell r="I369" t="str">
            <v>Stormwater projects team south</v>
          </cell>
          <cell r="J369" t="str">
            <v>Stormwater and flood protection</v>
          </cell>
          <cell r="K369" t="str">
            <v>Stormwater management</v>
          </cell>
          <cell r="L369" t="str">
            <v>Stormwater operations and maintenance</v>
          </cell>
          <cell r="M369" t="str">
            <v>Stormwater and flood protection</v>
          </cell>
          <cell r="N369" t="str">
            <v>Stormwater management</v>
          </cell>
          <cell r="O369" t="str">
            <v>Stormwater operations and maintenance</v>
          </cell>
          <cell r="P369" t="str">
            <v>Stormwater and flood protection</v>
          </cell>
          <cell r="Q369" t="str">
            <v>Stormwater management</v>
          </cell>
          <cell r="R369" t="str">
            <v>Stormwater operations and maintenance</v>
          </cell>
          <cell r="S369" t="str">
            <v>A1811105</v>
          </cell>
          <cell r="T369" t="str">
            <v>A1811105</v>
          </cell>
          <cell r="U369" t="str">
            <v>Stormwater operations and maintenance services</v>
          </cell>
          <cell r="V369" t="str">
            <v>L050</v>
          </cell>
          <cell r="W369" t="str">
            <v>Regional</v>
          </cell>
          <cell r="X369" t="str">
            <v>FY12 - Only</v>
          </cell>
          <cell r="Y369" t="str">
            <v>Expense</v>
          </cell>
          <cell r="Z369">
            <v>20110701</v>
          </cell>
          <cell r="AA369">
            <v>20120630</v>
          </cell>
          <cell r="AB369">
            <v>2</v>
          </cell>
          <cell r="AC369" t="str">
            <v>Discrete</v>
          </cell>
          <cell r="AD369">
            <v>1</v>
          </cell>
          <cell r="AE369">
            <v>0</v>
          </cell>
          <cell r="AF369">
            <v>0</v>
          </cell>
          <cell r="AG369">
            <v>0</v>
          </cell>
          <cell r="AH369">
            <v>1</v>
          </cell>
          <cell r="AI369" t="str">
            <v>Stormwater and Flood Protection</v>
          </cell>
          <cell r="AJ369" t="str">
            <v>Stormwater reticulation</v>
          </cell>
          <cell r="AK369">
            <v>125</v>
          </cell>
          <cell r="AM369">
            <v>1</v>
          </cell>
          <cell r="AS369">
            <v>706000</v>
          </cell>
          <cell r="BD369">
            <v>4.8500000000000001E-2</v>
          </cell>
          <cell r="BE369">
            <v>9.2537000000000091E-2</v>
          </cell>
          <cell r="BF369">
            <v>0.13132206350000009</v>
          </cell>
          <cell r="BG369">
            <v>0.17261531881775016</v>
          </cell>
          <cell r="BH369">
            <v>0.21834731625164228</v>
          </cell>
          <cell r="BI369">
            <v>0.26890872987608549</v>
          </cell>
          <cell r="BJ369">
            <v>0.32537516835557123</v>
          </cell>
          <cell r="BK369">
            <v>0.38766780126828326</v>
          </cell>
          <cell r="BL369">
            <v>0.45427585572916085</v>
          </cell>
          <cell r="BM369">
            <v>0.52844392437134791</v>
          </cell>
          <cell r="BN369">
            <v>0</v>
          </cell>
          <cell r="BO369">
            <v>0</v>
          </cell>
          <cell r="BP369">
            <v>0</v>
          </cell>
          <cell r="BQ369">
            <v>0</v>
          </cell>
          <cell r="BR369">
            <v>0</v>
          </cell>
          <cell r="BS369">
            <v>0</v>
          </cell>
          <cell r="BT369">
            <v>0</v>
          </cell>
          <cell r="BU369">
            <v>0</v>
          </cell>
          <cell r="BV369">
            <v>0</v>
          </cell>
          <cell r="BW369">
            <v>0</v>
          </cell>
          <cell r="BX369">
            <v>0</v>
          </cell>
          <cell r="BY369">
            <v>706000</v>
          </cell>
          <cell r="BZ369">
            <v>0</v>
          </cell>
          <cell r="CA369">
            <v>0</v>
          </cell>
          <cell r="CB369">
            <v>0</v>
          </cell>
          <cell r="CC369">
            <v>0</v>
          </cell>
          <cell r="CD369">
            <v>0</v>
          </cell>
          <cell r="CE369">
            <v>0</v>
          </cell>
          <cell r="CF369">
            <v>0</v>
          </cell>
          <cell r="CG369">
            <v>0</v>
          </cell>
          <cell r="CH369">
            <v>0</v>
          </cell>
          <cell r="CI369">
            <v>0</v>
          </cell>
          <cell r="CK369">
            <v>706000</v>
          </cell>
          <cell r="CL369">
            <v>0</v>
          </cell>
          <cell r="CM369">
            <v>0</v>
          </cell>
          <cell r="CN369">
            <v>0</v>
          </cell>
          <cell r="CO369">
            <v>0</v>
          </cell>
          <cell r="CP369">
            <v>0</v>
          </cell>
          <cell r="CQ369">
            <v>0</v>
          </cell>
          <cell r="CR369">
            <v>0</v>
          </cell>
          <cell r="CS369">
            <v>0</v>
          </cell>
          <cell r="CT369">
            <v>0</v>
          </cell>
          <cell r="CU369">
            <v>0</v>
          </cell>
          <cell r="CW369">
            <v>0</v>
          </cell>
          <cell r="CX369">
            <v>0</v>
          </cell>
          <cell r="CY369">
            <v>0</v>
          </cell>
          <cell r="CZ369">
            <v>0</v>
          </cell>
          <cell r="DA369">
            <v>0</v>
          </cell>
          <cell r="DB369">
            <v>0</v>
          </cell>
          <cell r="DC369">
            <v>0</v>
          </cell>
          <cell r="DD369">
            <v>0</v>
          </cell>
          <cell r="DE369">
            <v>0</v>
          </cell>
          <cell r="DF369">
            <v>0</v>
          </cell>
          <cell r="DG369">
            <v>0</v>
          </cell>
          <cell r="DI369">
            <v>0</v>
          </cell>
          <cell r="DJ369">
            <v>0</v>
          </cell>
          <cell r="DK369">
            <v>0</v>
          </cell>
          <cell r="DL369">
            <v>0</v>
          </cell>
          <cell r="DM369">
            <v>0</v>
          </cell>
          <cell r="DN369">
            <v>0</v>
          </cell>
          <cell r="DO369">
            <v>0</v>
          </cell>
          <cell r="DP369">
            <v>0</v>
          </cell>
          <cell r="DQ369">
            <v>0</v>
          </cell>
          <cell r="DR369">
            <v>0</v>
          </cell>
          <cell r="DS369">
            <v>0</v>
          </cell>
          <cell r="DU369" t="str">
            <v>none</v>
          </cell>
          <cell r="DV369">
            <v>0</v>
          </cell>
          <cell r="DW369">
            <v>0</v>
          </cell>
          <cell r="DX369">
            <v>1</v>
          </cell>
          <cell r="DY369">
            <v>0</v>
          </cell>
          <cell r="DZ369">
            <v>0</v>
          </cell>
          <cell r="EB369">
            <v>0</v>
          </cell>
          <cell r="EC369" t="str">
            <v>Def</v>
          </cell>
          <cell r="ED369" t="str">
            <v>Stormwater</v>
          </cell>
        </row>
        <row r="370">
          <cell r="D370" t="str">
            <v>PC3100894</v>
          </cell>
          <cell r="E370" t="str">
            <v>SWFA 66 Taupo Rd</v>
          </cell>
          <cell r="F370" t="str">
            <v>Auckland Council</v>
          </cell>
          <cell r="G370" t="str">
            <v>Infrastructure and environmental services</v>
          </cell>
          <cell r="H370" t="str">
            <v>E151220</v>
          </cell>
          <cell r="I370" t="str">
            <v>Stormwater projects team central/west</v>
          </cell>
          <cell r="J370" t="str">
            <v>Stormwater and flood protection</v>
          </cell>
          <cell r="K370" t="str">
            <v>Stormwater management</v>
          </cell>
          <cell r="L370" t="str">
            <v>Stormwater operations and maintenance</v>
          </cell>
          <cell r="M370" t="str">
            <v>Stormwater and flood protection</v>
          </cell>
          <cell r="N370" t="str">
            <v>Stormwater management</v>
          </cell>
          <cell r="O370" t="str">
            <v>Stormwater operations and maintenance</v>
          </cell>
          <cell r="P370" t="str">
            <v>Stormwater and flood protection</v>
          </cell>
          <cell r="Q370" t="str">
            <v>Stormwater management</v>
          </cell>
          <cell r="R370" t="str">
            <v>Stormwater operations and maintenance</v>
          </cell>
          <cell r="S370" t="str">
            <v>A1811105</v>
          </cell>
          <cell r="T370" t="str">
            <v>A1811105</v>
          </cell>
          <cell r="U370" t="str">
            <v>Stormwater operations and maintenance services</v>
          </cell>
          <cell r="V370" t="str">
            <v>L050</v>
          </cell>
          <cell r="W370" t="str">
            <v>Regional</v>
          </cell>
          <cell r="X370" t="str">
            <v>FY12 - Only</v>
          </cell>
          <cell r="Y370" t="str">
            <v>Expense</v>
          </cell>
          <cell r="Z370">
            <v>20110701</v>
          </cell>
          <cell r="AA370">
            <v>20120630</v>
          </cell>
          <cell r="AB370">
            <v>2</v>
          </cell>
          <cell r="AC370" t="str">
            <v>Discrete</v>
          </cell>
          <cell r="AD370">
            <v>1</v>
          </cell>
          <cell r="AE370">
            <v>0</v>
          </cell>
          <cell r="AF370">
            <v>0</v>
          </cell>
          <cell r="AG370">
            <v>0</v>
          </cell>
          <cell r="AH370">
            <v>1</v>
          </cell>
          <cell r="AI370" t="str">
            <v>Stormwater and Flood Protection</v>
          </cell>
          <cell r="AJ370" t="str">
            <v>Stormwater reticulation</v>
          </cell>
          <cell r="AK370">
            <v>125</v>
          </cell>
          <cell r="AM370">
            <v>1</v>
          </cell>
          <cell r="AS370">
            <v>45000</v>
          </cell>
          <cell r="BD370">
            <v>4.8500000000000001E-2</v>
          </cell>
          <cell r="BE370">
            <v>9.2537000000000091E-2</v>
          </cell>
          <cell r="BF370">
            <v>0.13132206350000009</v>
          </cell>
          <cell r="BG370">
            <v>0.17261531881775016</v>
          </cell>
          <cell r="BH370">
            <v>0.21834731625164228</v>
          </cell>
          <cell r="BI370">
            <v>0.26890872987608549</v>
          </cell>
          <cell r="BJ370">
            <v>0.32537516835557123</v>
          </cell>
          <cell r="BK370">
            <v>0.38766780126828326</v>
          </cell>
          <cell r="BL370">
            <v>0.45427585572916085</v>
          </cell>
          <cell r="BM370">
            <v>0.52844392437134791</v>
          </cell>
          <cell r="BN370">
            <v>0</v>
          </cell>
          <cell r="BO370">
            <v>0</v>
          </cell>
          <cell r="BP370">
            <v>0</v>
          </cell>
          <cell r="BQ370">
            <v>0</v>
          </cell>
          <cell r="BR370">
            <v>0</v>
          </cell>
          <cell r="BS370">
            <v>0</v>
          </cell>
          <cell r="BT370">
            <v>0</v>
          </cell>
          <cell r="BU370">
            <v>0</v>
          </cell>
          <cell r="BV370">
            <v>0</v>
          </cell>
          <cell r="BW370">
            <v>0</v>
          </cell>
          <cell r="BX370">
            <v>0</v>
          </cell>
          <cell r="BY370">
            <v>45000</v>
          </cell>
          <cell r="BZ370">
            <v>0</v>
          </cell>
          <cell r="CA370">
            <v>0</v>
          </cell>
          <cell r="CB370">
            <v>0</v>
          </cell>
          <cell r="CC370">
            <v>0</v>
          </cell>
          <cell r="CD370">
            <v>0</v>
          </cell>
          <cell r="CE370">
            <v>0</v>
          </cell>
          <cell r="CF370">
            <v>0</v>
          </cell>
          <cell r="CG370">
            <v>0</v>
          </cell>
          <cell r="CH370">
            <v>0</v>
          </cell>
          <cell r="CI370">
            <v>0</v>
          </cell>
          <cell r="CK370">
            <v>45000</v>
          </cell>
          <cell r="CL370">
            <v>0</v>
          </cell>
          <cell r="CM370">
            <v>0</v>
          </cell>
          <cell r="CN370">
            <v>0</v>
          </cell>
          <cell r="CO370">
            <v>0</v>
          </cell>
          <cell r="CP370">
            <v>0</v>
          </cell>
          <cell r="CQ370">
            <v>0</v>
          </cell>
          <cell r="CR370">
            <v>0</v>
          </cell>
          <cell r="CS370">
            <v>0</v>
          </cell>
          <cell r="CT370">
            <v>0</v>
          </cell>
          <cell r="CU370">
            <v>0</v>
          </cell>
          <cell r="CW370">
            <v>0</v>
          </cell>
          <cell r="CX370">
            <v>0</v>
          </cell>
          <cell r="CY370">
            <v>0</v>
          </cell>
          <cell r="CZ370">
            <v>0</v>
          </cell>
          <cell r="DA370">
            <v>0</v>
          </cell>
          <cell r="DB370">
            <v>0</v>
          </cell>
          <cell r="DC370">
            <v>0</v>
          </cell>
          <cell r="DD370">
            <v>0</v>
          </cell>
          <cell r="DE370">
            <v>0</v>
          </cell>
          <cell r="DF370">
            <v>0</v>
          </cell>
          <cell r="DG370">
            <v>0</v>
          </cell>
          <cell r="DI370">
            <v>0</v>
          </cell>
          <cell r="DJ370">
            <v>0</v>
          </cell>
          <cell r="DK370">
            <v>0</v>
          </cell>
          <cell r="DL370">
            <v>0</v>
          </cell>
          <cell r="DM370">
            <v>0</v>
          </cell>
          <cell r="DN370">
            <v>0</v>
          </cell>
          <cell r="DO370">
            <v>0</v>
          </cell>
          <cell r="DP370">
            <v>0</v>
          </cell>
          <cell r="DQ370">
            <v>0</v>
          </cell>
          <cell r="DR370">
            <v>0</v>
          </cell>
          <cell r="DS370">
            <v>0</v>
          </cell>
          <cell r="DU370" t="str">
            <v>none</v>
          </cell>
          <cell r="DV370">
            <v>0</v>
          </cell>
          <cell r="DW370">
            <v>0</v>
          </cell>
          <cell r="DX370">
            <v>1</v>
          </cell>
          <cell r="DY370">
            <v>0</v>
          </cell>
          <cell r="DZ370">
            <v>0</v>
          </cell>
          <cell r="EB370">
            <v>0</v>
          </cell>
          <cell r="EC370" t="str">
            <v>Def</v>
          </cell>
          <cell r="ED370" t="str">
            <v>Stormwater</v>
          </cell>
        </row>
        <row r="371">
          <cell r="D371" t="str">
            <v>PC3100901</v>
          </cell>
          <cell r="E371" t="str">
            <v>SWFA Alice Edwards</v>
          </cell>
          <cell r="F371" t="str">
            <v>Auckland Council</v>
          </cell>
          <cell r="G371" t="str">
            <v>Infrastructure and environmental services</v>
          </cell>
          <cell r="H371" t="str">
            <v>E151210</v>
          </cell>
          <cell r="I371" t="str">
            <v>Stormwater projects team north</v>
          </cell>
          <cell r="J371" t="str">
            <v>Stormwater and flood protection</v>
          </cell>
          <cell r="K371" t="str">
            <v>Stormwater management</v>
          </cell>
          <cell r="L371" t="str">
            <v>Stormwater operations and maintenance</v>
          </cell>
          <cell r="M371" t="str">
            <v>Stormwater and flood protection</v>
          </cell>
          <cell r="N371" t="str">
            <v>Stormwater management</v>
          </cell>
          <cell r="O371" t="str">
            <v>Stormwater operations and maintenance</v>
          </cell>
          <cell r="P371" t="str">
            <v>Stormwater and flood protection</v>
          </cell>
          <cell r="Q371" t="str">
            <v>Stormwater management</v>
          </cell>
          <cell r="R371" t="str">
            <v>Stormwater operations and maintenance</v>
          </cell>
          <cell r="S371" t="str">
            <v>A1811105</v>
          </cell>
          <cell r="T371" t="str">
            <v>A1811105</v>
          </cell>
          <cell r="U371" t="str">
            <v>Stormwater operations and maintenance services</v>
          </cell>
          <cell r="V371" t="str">
            <v>L050</v>
          </cell>
          <cell r="W371" t="str">
            <v>Regional</v>
          </cell>
          <cell r="X371" t="str">
            <v>FY12 - Only</v>
          </cell>
          <cell r="Y371" t="str">
            <v>Expense</v>
          </cell>
          <cell r="Z371">
            <v>20110701</v>
          </cell>
          <cell r="AA371">
            <v>20120630</v>
          </cell>
          <cell r="AB371">
            <v>2</v>
          </cell>
          <cell r="AC371" t="str">
            <v>Discrete</v>
          </cell>
          <cell r="AD371">
            <v>1</v>
          </cell>
          <cell r="AE371">
            <v>0</v>
          </cell>
          <cell r="AF371">
            <v>0</v>
          </cell>
          <cell r="AG371">
            <v>0</v>
          </cell>
          <cell r="AH371">
            <v>1</v>
          </cell>
          <cell r="AI371" t="str">
            <v>Stormwater and Flood Protection</v>
          </cell>
          <cell r="AJ371" t="str">
            <v>Stormwater reticulation</v>
          </cell>
          <cell r="AK371">
            <v>125</v>
          </cell>
          <cell r="AM371">
            <v>1</v>
          </cell>
          <cell r="AS371">
            <v>460340.06</v>
          </cell>
          <cell r="BD371">
            <v>4.8500000000000001E-2</v>
          </cell>
          <cell r="BE371">
            <v>9.2537000000000091E-2</v>
          </cell>
          <cell r="BF371">
            <v>0.13132206350000009</v>
          </cell>
          <cell r="BG371">
            <v>0.17261531881775016</v>
          </cell>
          <cell r="BH371">
            <v>0.21834731625164228</v>
          </cell>
          <cell r="BI371">
            <v>0.26890872987608549</v>
          </cell>
          <cell r="BJ371">
            <v>0.32537516835557123</v>
          </cell>
          <cell r="BK371">
            <v>0.38766780126828326</v>
          </cell>
          <cell r="BL371">
            <v>0.45427585572916085</v>
          </cell>
          <cell r="BM371">
            <v>0.52844392437134791</v>
          </cell>
          <cell r="BN371">
            <v>0</v>
          </cell>
          <cell r="BO371">
            <v>0</v>
          </cell>
          <cell r="BP371">
            <v>0</v>
          </cell>
          <cell r="BQ371">
            <v>0</v>
          </cell>
          <cell r="BR371">
            <v>0</v>
          </cell>
          <cell r="BS371">
            <v>0</v>
          </cell>
          <cell r="BT371">
            <v>0</v>
          </cell>
          <cell r="BU371">
            <v>0</v>
          </cell>
          <cell r="BV371">
            <v>0</v>
          </cell>
          <cell r="BW371">
            <v>0</v>
          </cell>
          <cell r="BX371">
            <v>0</v>
          </cell>
          <cell r="BY371">
            <v>460340.06</v>
          </cell>
          <cell r="BZ371">
            <v>0</v>
          </cell>
          <cell r="CA371">
            <v>0</v>
          </cell>
          <cell r="CB371">
            <v>0</v>
          </cell>
          <cell r="CC371">
            <v>0</v>
          </cell>
          <cell r="CD371">
            <v>0</v>
          </cell>
          <cell r="CE371">
            <v>0</v>
          </cell>
          <cell r="CF371">
            <v>0</v>
          </cell>
          <cell r="CG371">
            <v>0</v>
          </cell>
          <cell r="CH371">
            <v>0</v>
          </cell>
          <cell r="CI371">
            <v>0</v>
          </cell>
          <cell r="CK371">
            <v>460340.06</v>
          </cell>
          <cell r="CL371">
            <v>0</v>
          </cell>
          <cell r="CM371">
            <v>0</v>
          </cell>
          <cell r="CN371">
            <v>0</v>
          </cell>
          <cell r="CO371">
            <v>0</v>
          </cell>
          <cell r="CP371">
            <v>0</v>
          </cell>
          <cell r="CQ371">
            <v>0</v>
          </cell>
          <cell r="CR371">
            <v>0</v>
          </cell>
          <cell r="CS371">
            <v>0</v>
          </cell>
          <cell r="CT371">
            <v>0</v>
          </cell>
          <cell r="CU371">
            <v>0</v>
          </cell>
          <cell r="CW371">
            <v>0</v>
          </cell>
          <cell r="CX371">
            <v>0</v>
          </cell>
          <cell r="CY371">
            <v>0</v>
          </cell>
          <cell r="CZ371">
            <v>0</v>
          </cell>
          <cell r="DA371">
            <v>0</v>
          </cell>
          <cell r="DB371">
            <v>0</v>
          </cell>
          <cell r="DC371">
            <v>0</v>
          </cell>
          <cell r="DD371">
            <v>0</v>
          </cell>
          <cell r="DE371">
            <v>0</v>
          </cell>
          <cell r="DF371">
            <v>0</v>
          </cell>
          <cell r="DG371">
            <v>0</v>
          </cell>
          <cell r="DI371">
            <v>0</v>
          </cell>
          <cell r="DJ371">
            <v>0</v>
          </cell>
          <cell r="DK371">
            <v>0</v>
          </cell>
          <cell r="DL371">
            <v>0</v>
          </cell>
          <cell r="DM371">
            <v>0</v>
          </cell>
          <cell r="DN371">
            <v>0</v>
          </cell>
          <cell r="DO371">
            <v>0</v>
          </cell>
          <cell r="DP371">
            <v>0</v>
          </cell>
          <cell r="DQ371">
            <v>0</v>
          </cell>
          <cell r="DR371">
            <v>0</v>
          </cell>
          <cell r="DS371">
            <v>0</v>
          </cell>
          <cell r="DU371" t="str">
            <v>none</v>
          </cell>
          <cell r="DV371">
            <v>0</v>
          </cell>
          <cell r="DW371">
            <v>0</v>
          </cell>
          <cell r="DX371">
            <v>1</v>
          </cell>
          <cell r="DY371">
            <v>0</v>
          </cell>
          <cell r="DZ371">
            <v>0</v>
          </cell>
          <cell r="EB371">
            <v>0</v>
          </cell>
          <cell r="EC371" t="str">
            <v>Def</v>
          </cell>
          <cell r="ED371" t="str">
            <v>Stormwater</v>
          </cell>
        </row>
        <row r="372">
          <cell r="D372" t="str">
            <v>PC3100902</v>
          </cell>
          <cell r="E372" t="str">
            <v>SWFA Arimu Rd Pipe</v>
          </cell>
          <cell r="F372" t="str">
            <v>Auckland Council</v>
          </cell>
          <cell r="G372" t="str">
            <v>Infrastructure and environmental services</v>
          </cell>
          <cell r="H372" t="str">
            <v>E151215</v>
          </cell>
          <cell r="I372" t="str">
            <v>Stormwater projects team south</v>
          </cell>
          <cell r="J372" t="str">
            <v>Stormwater and flood protection</v>
          </cell>
          <cell r="K372" t="str">
            <v>Stormwater management</v>
          </cell>
          <cell r="L372" t="str">
            <v>Stormwater operations and maintenance</v>
          </cell>
          <cell r="M372" t="str">
            <v>Stormwater and flood protection</v>
          </cell>
          <cell r="N372" t="str">
            <v>Stormwater management</v>
          </cell>
          <cell r="O372" t="str">
            <v>Stormwater operations and maintenance</v>
          </cell>
          <cell r="P372" t="str">
            <v>Stormwater and flood protection</v>
          </cell>
          <cell r="Q372" t="str">
            <v>Stormwater management</v>
          </cell>
          <cell r="R372" t="str">
            <v>Stormwater operations and maintenance</v>
          </cell>
          <cell r="S372" t="str">
            <v>A1811105</v>
          </cell>
          <cell r="T372" t="str">
            <v>A1811105</v>
          </cell>
          <cell r="U372" t="str">
            <v>Stormwater operations and maintenance services</v>
          </cell>
          <cell r="V372" t="str">
            <v>L050</v>
          </cell>
          <cell r="W372" t="str">
            <v>Regional</v>
          </cell>
          <cell r="X372" t="str">
            <v>FY12 - Only</v>
          </cell>
          <cell r="Y372" t="str">
            <v>Expense</v>
          </cell>
          <cell r="Z372">
            <v>20100701</v>
          </cell>
          <cell r="AA372">
            <v>20120630</v>
          </cell>
          <cell r="AB372">
            <v>2</v>
          </cell>
          <cell r="AC372" t="str">
            <v>Discrete</v>
          </cell>
          <cell r="AD372">
            <v>1</v>
          </cell>
          <cell r="AE372">
            <v>0</v>
          </cell>
          <cell r="AF372">
            <v>0</v>
          </cell>
          <cell r="AG372">
            <v>0</v>
          </cell>
          <cell r="AH372">
            <v>1</v>
          </cell>
          <cell r="AI372" t="str">
            <v>Stormwater and Flood Protection</v>
          </cell>
          <cell r="AJ372" t="str">
            <v>Stormwater reticulation</v>
          </cell>
          <cell r="AK372">
            <v>125</v>
          </cell>
          <cell r="AM372">
            <v>1</v>
          </cell>
          <cell r="AS372">
            <v>1000000</v>
          </cell>
          <cell r="BD372">
            <v>4.8500000000000001E-2</v>
          </cell>
          <cell r="BE372">
            <v>9.2537000000000091E-2</v>
          </cell>
          <cell r="BF372">
            <v>0.13132206350000009</v>
          </cell>
          <cell r="BG372">
            <v>0.17261531881775016</v>
          </cell>
          <cell r="BH372">
            <v>0.21834731625164228</v>
          </cell>
          <cell r="BI372">
            <v>0.26890872987608549</v>
          </cell>
          <cell r="BJ372">
            <v>0.32537516835557123</v>
          </cell>
          <cell r="BK372">
            <v>0.38766780126828326</v>
          </cell>
          <cell r="BL372">
            <v>0.45427585572916085</v>
          </cell>
          <cell r="BM372">
            <v>0.52844392437134791</v>
          </cell>
          <cell r="BN372">
            <v>0</v>
          </cell>
          <cell r="BO372">
            <v>0</v>
          </cell>
          <cell r="BP372">
            <v>0</v>
          </cell>
          <cell r="BQ372">
            <v>0</v>
          </cell>
          <cell r="BR372">
            <v>0</v>
          </cell>
          <cell r="BS372">
            <v>0</v>
          </cell>
          <cell r="BT372">
            <v>0</v>
          </cell>
          <cell r="BU372">
            <v>0</v>
          </cell>
          <cell r="BV372">
            <v>0</v>
          </cell>
          <cell r="BW372">
            <v>0</v>
          </cell>
          <cell r="BX372">
            <v>0</v>
          </cell>
          <cell r="BY372">
            <v>1000000</v>
          </cell>
          <cell r="BZ372">
            <v>0</v>
          </cell>
          <cell r="CA372">
            <v>0</v>
          </cell>
          <cell r="CB372">
            <v>0</v>
          </cell>
          <cell r="CC372">
            <v>0</v>
          </cell>
          <cell r="CD372">
            <v>0</v>
          </cell>
          <cell r="CE372">
            <v>0</v>
          </cell>
          <cell r="CF372">
            <v>0</v>
          </cell>
          <cell r="CG372">
            <v>0</v>
          </cell>
          <cell r="CH372">
            <v>0</v>
          </cell>
          <cell r="CI372">
            <v>0</v>
          </cell>
          <cell r="CK372">
            <v>1000000</v>
          </cell>
          <cell r="CL372">
            <v>0</v>
          </cell>
          <cell r="CM372">
            <v>0</v>
          </cell>
          <cell r="CN372">
            <v>0</v>
          </cell>
          <cell r="CO372">
            <v>0</v>
          </cell>
          <cell r="CP372">
            <v>0</v>
          </cell>
          <cell r="CQ372">
            <v>0</v>
          </cell>
          <cell r="CR372">
            <v>0</v>
          </cell>
          <cell r="CS372">
            <v>0</v>
          </cell>
          <cell r="CT372">
            <v>0</v>
          </cell>
          <cell r="CU372">
            <v>0</v>
          </cell>
          <cell r="CW372">
            <v>0</v>
          </cell>
          <cell r="CX372">
            <v>0</v>
          </cell>
          <cell r="CY372">
            <v>0</v>
          </cell>
          <cell r="CZ372">
            <v>0</v>
          </cell>
          <cell r="DA372">
            <v>0</v>
          </cell>
          <cell r="DB372">
            <v>0</v>
          </cell>
          <cell r="DC372">
            <v>0</v>
          </cell>
          <cell r="DD372">
            <v>0</v>
          </cell>
          <cell r="DE372">
            <v>0</v>
          </cell>
          <cell r="DF372">
            <v>0</v>
          </cell>
          <cell r="DG372">
            <v>0</v>
          </cell>
          <cell r="DI372">
            <v>0</v>
          </cell>
          <cell r="DJ372">
            <v>0</v>
          </cell>
          <cell r="DK372">
            <v>0</v>
          </cell>
          <cell r="DL372">
            <v>0</v>
          </cell>
          <cell r="DM372">
            <v>0</v>
          </cell>
          <cell r="DN372">
            <v>0</v>
          </cell>
          <cell r="DO372">
            <v>0</v>
          </cell>
          <cell r="DP372">
            <v>0</v>
          </cell>
          <cell r="DQ372">
            <v>0</v>
          </cell>
          <cell r="DR372">
            <v>0</v>
          </cell>
          <cell r="DS372">
            <v>0</v>
          </cell>
          <cell r="DU372" t="str">
            <v>none</v>
          </cell>
          <cell r="DV372">
            <v>0</v>
          </cell>
          <cell r="DW372">
            <v>0</v>
          </cell>
          <cell r="DX372">
            <v>1</v>
          </cell>
          <cell r="DY372">
            <v>0</v>
          </cell>
          <cell r="DZ372">
            <v>0</v>
          </cell>
          <cell r="EB372">
            <v>0</v>
          </cell>
          <cell r="EC372" t="str">
            <v>Def</v>
          </cell>
          <cell r="ED372" t="str">
            <v>Stormwater</v>
          </cell>
        </row>
        <row r="373">
          <cell r="D373" t="str">
            <v>PC3100903</v>
          </cell>
          <cell r="E373" t="str">
            <v>SWFA AscotAve to EllerslieRacecourse Stg1</v>
          </cell>
          <cell r="F373" t="str">
            <v>Auckland Council</v>
          </cell>
          <cell r="G373" t="str">
            <v>Infrastructure and environmental services</v>
          </cell>
          <cell r="H373" t="str">
            <v>E151220</v>
          </cell>
          <cell r="I373" t="str">
            <v>Stormwater projects team central/west</v>
          </cell>
          <cell r="J373" t="str">
            <v>Stormwater and flood protection</v>
          </cell>
          <cell r="K373" t="str">
            <v>Stormwater management</v>
          </cell>
          <cell r="L373" t="str">
            <v>Stormwater operations and maintenance</v>
          </cell>
          <cell r="M373" t="str">
            <v>Stormwater and flood protection</v>
          </cell>
          <cell r="N373" t="str">
            <v>Stormwater management</v>
          </cell>
          <cell r="O373" t="str">
            <v>Stormwater operations and maintenance</v>
          </cell>
          <cell r="P373" t="str">
            <v>Stormwater and flood protection</v>
          </cell>
          <cell r="Q373" t="str">
            <v>Stormwater management</v>
          </cell>
          <cell r="R373" t="str">
            <v>Stormwater operations and maintenance</v>
          </cell>
          <cell r="S373" t="str">
            <v>A1811105</v>
          </cell>
          <cell r="T373" t="str">
            <v>A1811105</v>
          </cell>
          <cell r="U373" t="str">
            <v>Stormwater operations and maintenance services</v>
          </cell>
          <cell r="V373" t="str">
            <v>L050</v>
          </cell>
          <cell r="W373" t="str">
            <v>Regional</v>
          </cell>
          <cell r="X373" t="str">
            <v>FY12 - Only</v>
          </cell>
          <cell r="Y373" t="str">
            <v>Expense</v>
          </cell>
          <cell r="Z373">
            <v>20100701</v>
          </cell>
          <cell r="AA373">
            <v>20120630</v>
          </cell>
          <cell r="AB373">
            <v>2</v>
          </cell>
          <cell r="AC373" t="str">
            <v>Discrete</v>
          </cell>
          <cell r="AD373">
            <v>1</v>
          </cell>
          <cell r="AE373">
            <v>0</v>
          </cell>
          <cell r="AF373">
            <v>0</v>
          </cell>
          <cell r="AG373">
            <v>0</v>
          </cell>
          <cell r="AH373">
            <v>1</v>
          </cell>
          <cell r="AI373" t="str">
            <v>Stormwater and Flood Protection</v>
          </cell>
          <cell r="AJ373" t="str">
            <v>Stormwater reticulation</v>
          </cell>
          <cell r="AK373">
            <v>125</v>
          </cell>
          <cell r="AM373">
            <v>1</v>
          </cell>
          <cell r="AS373">
            <v>4500000</v>
          </cell>
          <cell r="BD373">
            <v>4.8500000000000001E-2</v>
          </cell>
          <cell r="BE373">
            <v>9.2537000000000091E-2</v>
          </cell>
          <cell r="BF373">
            <v>0.13132206350000009</v>
          </cell>
          <cell r="BG373">
            <v>0.17261531881775016</v>
          </cell>
          <cell r="BH373">
            <v>0.21834731625164228</v>
          </cell>
          <cell r="BI373">
            <v>0.26890872987608549</v>
          </cell>
          <cell r="BJ373">
            <v>0.32537516835557123</v>
          </cell>
          <cell r="BK373">
            <v>0.38766780126828326</v>
          </cell>
          <cell r="BL373">
            <v>0.45427585572916085</v>
          </cell>
          <cell r="BM373">
            <v>0.52844392437134791</v>
          </cell>
          <cell r="BN373">
            <v>0</v>
          </cell>
          <cell r="BO373">
            <v>0</v>
          </cell>
          <cell r="BP373">
            <v>0</v>
          </cell>
          <cell r="BQ373">
            <v>0</v>
          </cell>
          <cell r="BR373">
            <v>0</v>
          </cell>
          <cell r="BS373">
            <v>0</v>
          </cell>
          <cell r="BT373">
            <v>0</v>
          </cell>
          <cell r="BU373">
            <v>0</v>
          </cell>
          <cell r="BV373">
            <v>0</v>
          </cell>
          <cell r="BW373">
            <v>0</v>
          </cell>
          <cell r="BX373">
            <v>0</v>
          </cell>
          <cell r="BY373">
            <v>4500000</v>
          </cell>
          <cell r="BZ373">
            <v>0</v>
          </cell>
          <cell r="CA373">
            <v>0</v>
          </cell>
          <cell r="CB373">
            <v>0</v>
          </cell>
          <cell r="CC373">
            <v>0</v>
          </cell>
          <cell r="CD373">
            <v>0</v>
          </cell>
          <cell r="CE373">
            <v>0</v>
          </cell>
          <cell r="CF373">
            <v>0</v>
          </cell>
          <cell r="CG373">
            <v>0</v>
          </cell>
          <cell r="CH373">
            <v>0</v>
          </cell>
          <cell r="CI373">
            <v>0</v>
          </cell>
          <cell r="CK373">
            <v>4500000</v>
          </cell>
          <cell r="CL373">
            <v>0</v>
          </cell>
          <cell r="CM373">
            <v>0</v>
          </cell>
          <cell r="CN373">
            <v>0</v>
          </cell>
          <cell r="CO373">
            <v>0</v>
          </cell>
          <cell r="CP373">
            <v>0</v>
          </cell>
          <cell r="CQ373">
            <v>0</v>
          </cell>
          <cell r="CR373">
            <v>0</v>
          </cell>
          <cell r="CS373">
            <v>0</v>
          </cell>
          <cell r="CT373">
            <v>0</v>
          </cell>
          <cell r="CU373">
            <v>0</v>
          </cell>
          <cell r="CW373">
            <v>0</v>
          </cell>
          <cell r="CX373">
            <v>0</v>
          </cell>
          <cell r="CY373">
            <v>0</v>
          </cell>
          <cell r="CZ373">
            <v>0</v>
          </cell>
          <cell r="DA373">
            <v>0</v>
          </cell>
          <cell r="DB373">
            <v>0</v>
          </cell>
          <cell r="DC373">
            <v>0</v>
          </cell>
          <cell r="DD373">
            <v>0</v>
          </cell>
          <cell r="DE373">
            <v>0</v>
          </cell>
          <cell r="DF373">
            <v>0</v>
          </cell>
          <cell r="DG373">
            <v>0</v>
          </cell>
          <cell r="DI373">
            <v>0</v>
          </cell>
          <cell r="DJ373">
            <v>0</v>
          </cell>
          <cell r="DK373">
            <v>0</v>
          </cell>
          <cell r="DL373">
            <v>0</v>
          </cell>
          <cell r="DM373">
            <v>0</v>
          </cell>
          <cell r="DN373">
            <v>0</v>
          </cell>
          <cell r="DO373">
            <v>0</v>
          </cell>
          <cell r="DP373">
            <v>0</v>
          </cell>
          <cell r="DQ373">
            <v>0</v>
          </cell>
          <cell r="DR373">
            <v>0</v>
          </cell>
          <cell r="DS373">
            <v>0</v>
          </cell>
          <cell r="DU373" t="str">
            <v>none</v>
          </cell>
          <cell r="DV373">
            <v>0</v>
          </cell>
          <cell r="DW373">
            <v>0</v>
          </cell>
          <cell r="DX373">
            <v>1</v>
          </cell>
          <cell r="DY373">
            <v>0</v>
          </cell>
          <cell r="DZ373">
            <v>0</v>
          </cell>
          <cell r="EB373">
            <v>0</v>
          </cell>
          <cell r="EC373" t="str">
            <v>Def</v>
          </cell>
          <cell r="ED373" t="str">
            <v>Stormwater</v>
          </cell>
        </row>
        <row r="374">
          <cell r="D374" t="str">
            <v>PC3100913</v>
          </cell>
          <cell r="E374" t="str">
            <v>SWFA Butterworth Ave</v>
          </cell>
          <cell r="F374" t="str">
            <v>Auckland Council</v>
          </cell>
          <cell r="G374" t="str">
            <v>Infrastructure and environmental services</v>
          </cell>
          <cell r="H374" t="str">
            <v>E151215</v>
          </cell>
          <cell r="I374" t="str">
            <v>Stormwater projects team south</v>
          </cell>
          <cell r="J374" t="str">
            <v>Stormwater and flood protection</v>
          </cell>
          <cell r="K374" t="str">
            <v>Stormwater management</v>
          </cell>
          <cell r="L374" t="str">
            <v>Stormwater operations and maintenance</v>
          </cell>
          <cell r="M374" t="str">
            <v>Stormwater and flood protection</v>
          </cell>
          <cell r="N374" t="str">
            <v>Stormwater management</v>
          </cell>
          <cell r="O374" t="str">
            <v>Stormwater operations and maintenance</v>
          </cell>
          <cell r="P374" t="str">
            <v>Stormwater and flood protection</v>
          </cell>
          <cell r="Q374" t="str">
            <v>Stormwater management</v>
          </cell>
          <cell r="R374" t="str">
            <v>Stormwater operations and maintenance</v>
          </cell>
          <cell r="S374" t="str">
            <v>A1811105</v>
          </cell>
          <cell r="T374" t="str">
            <v>A1811105</v>
          </cell>
          <cell r="U374" t="str">
            <v>Stormwater operations and maintenance services</v>
          </cell>
          <cell r="V374" t="str">
            <v>L050</v>
          </cell>
          <cell r="W374" t="str">
            <v>Regional</v>
          </cell>
          <cell r="X374" t="str">
            <v>FY12 - Only</v>
          </cell>
          <cell r="Y374" t="str">
            <v>Expense</v>
          </cell>
          <cell r="Z374">
            <v>20110701</v>
          </cell>
          <cell r="AA374">
            <v>20120630</v>
          </cell>
          <cell r="AB374">
            <v>2</v>
          </cell>
          <cell r="AC374" t="str">
            <v>Discrete</v>
          </cell>
          <cell r="AD374">
            <v>1</v>
          </cell>
          <cell r="AE374">
            <v>0</v>
          </cell>
          <cell r="AF374">
            <v>0</v>
          </cell>
          <cell r="AG374">
            <v>0</v>
          </cell>
          <cell r="AH374">
            <v>1</v>
          </cell>
          <cell r="AI374" t="str">
            <v>Stormwater and Flood Protection</v>
          </cell>
          <cell r="AJ374" t="str">
            <v>Stormwater reticulation</v>
          </cell>
          <cell r="AK374">
            <v>125</v>
          </cell>
          <cell r="AM374">
            <v>1</v>
          </cell>
          <cell r="AS374">
            <v>110000</v>
          </cell>
          <cell r="BD374">
            <v>4.8500000000000001E-2</v>
          </cell>
          <cell r="BE374">
            <v>9.2537000000000091E-2</v>
          </cell>
          <cell r="BF374">
            <v>0.13132206350000009</v>
          </cell>
          <cell r="BG374">
            <v>0.17261531881775016</v>
          </cell>
          <cell r="BH374">
            <v>0.21834731625164228</v>
          </cell>
          <cell r="BI374">
            <v>0.26890872987608549</v>
          </cell>
          <cell r="BJ374">
            <v>0.32537516835557123</v>
          </cell>
          <cell r="BK374">
            <v>0.38766780126828326</v>
          </cell>
          <cell r="BL374">
            <v>0.45427585572916085</v>
          </cell>
          <cell r="BM374">
            <v>0.52844392437134791</v>
          </cell>
          <cell r="BN374">
            <v>0</v>
          </cell>
          <cell r="BO374">
            <v>0</v>
          </cell>
          <cell r="BP374">
            <v>0</v>
          </cell>
          <cell r="BQ374">
            <v>0</v>
          </cell>
          <cell r="BR374">
            <v>0</v>
          </cell>
          <cell r="BS374">
            <v>0</v>
          </cell>
          <cell r="BT374">
            <v>0</v>
          </cell>
          <cell r="BU374">
            <v>0</v>
          </cell>
          <cell r="BV374">
            <v>0</v>
          </cell>
          <cell r="BW374">
            <v>0</v>
          </cell>
          <cell r="BX374">
            <v>0</v>
          </cell>
          <cell r="BY374">
            <v>110000</v>
          </cell>
          <cell r="BZ374">
            <v>0</v>
          </cell>
          <cell r="CA374">
            <v>0</v>
          </cell>
          <cell r="CB374">
            <v>0</v>
          </cell>
          <cell r="CC374">
            <v>0</v>
          </cell>
          <cell r="CD374">
            <v>0</v>
          </cell>
          <cell r="CE374">
            <v>0</v>
          </cell>
          <cell r="CF374">
            <v>0</v>
          </cell>
          <cell r="CG374">
            <v>0</v>
          </cell>
          <cell r="CH374">
            <v>0</v>
          </cell>
          <cell r="CI374">
            <v>0</v>
          </cell>
          <cell r="CK374">
            <v>110000</v>
          </cell>
          <cell r="CL374">
            <v>0</v>
          </cell>
          <cell r="CM374">
            <v>0</v>
          </cell>
          <cell r="CN374">
            <v>0</v>
          </cell>
          <cell r="CO374">
            <v>0</v>
          </cell>
          <cell r="CP374">
            <v>0</v>
          </cell>
          <cell r="CQ374">
            <v>0</v>
          </cell>
          <cell r="CR374">
            <v>0</v>
          </cell>
          <cell r="CS374">
            <v>0</v>
          </cell>
          <cell r="CT374">
            <v>0</v>
          </cell>
          <cell r="CU374">
            <v>0</v>
          </cell>
          <cell r="CW374">
            <v>0</v>
          </cell>
          <cell r="CX374">
            <v>0</v>
          </cell>
          <cell r="CY374">
            <v>0</v>
          </cell>
          <cell r="CZ374">
            <v>0</v>
          </cell>
          <cell r="DA374">
            <v>0</v>
          </cell>
          <cell r="DB374">
            <v>0</v>
          </cell>
          <cell r="DC374">
            <v>0</v>
          </cell>
          <cell r="DD374">
            <v>0</v>
          </cell>
          <cell r="DE374">
            <v>0</v>
          </cell>
          <cell r="DF374">
            <v>0</v>
          </cell>
          <cell r="DG374">
            <v>0</v>
          </cell>
          <cell r="DI374">
            <v>0</v>
          </cell>
          <cell r="DJ374">
            <v>0</v>
          </cell>
          <cell r="DK374">
            <v>0</v>
          </cell>
          <cell r="DL374">
            <v>0</v>
          </cell>
          <cell r="DM374">
            <v>0</v>
          </cell>
          <cell r="DN374">
            <v>0</v>
          </cell>
          <cell r="DO374">
            <v>0</v>
          </cell>
          <cell r="DP374">
            <v>0</v>
          </cell>
          <cell r="DQ374">
            <v>0</v>
          </cell>
          <cell r="DR374">
            <v>0</v>
          </cell>
          <cell r="DS374">
            <v>0</v>
          </cell>
          <cell r="DU374" t="str">
            <v>none</v>
          </cell>
          <cell r="DV374">
            <v>0</v>
          </cell>
          <cell r="DW374">
            <v>0</v>
          </cell>
          <cell r="DX374">
            <v>1</v>
          </cell>
          <cell r="DY374">
            <v>0</v>
          </cell>
          <cell r="DZ374">
            <v>0</v>
          </cell>
          <cell r="EB374">
            <v>0</v>
          </cell>
          <cell r="EC374" t="str">
            <v>Def</v>
          </cell>
          <cell r="ED374" t="str">
            <v>Stormwater</v>
          </cell>
        </row>
        <row r="375">
          <cell r="D375" t="str">
            <v>PC3100921</v>
          </cell>
          <cell r="E375" t="str">
            <v>SWFA Coquette St warkworth</v>
          </cell>
          <cell r="F375" t="str">
            <v>Auckland Council</v>
          </cell>
          <cell r="G375" t="str">
            <v>Infrastructure and environmental services</v>
          </cell>
          <cell r="H375" t="str">
            <v>E151210</v>
          </cell>
          <cell r="I375" t="str">
            <v>Stormwater projects team north</v>
          </cell>
          <cell r="J375" t="str">
            <v>Stormwater and flood protection</v>
          </cell>
          <cell r="K375" t="str">
            <v>Stormwater management</v>
          </cell>
          <cell r="L375" t="str">
            <v>Stormwater operations and maintenance</v>
          </cell>
          <cell r="M375" t="str">
            <v>Stormwater and flood protection</v>
          </cell>
          <cell r="N375" t="str">
            <v>Stormwater management</v>
          </cell>
          <cell r="O375" t="str">
            <v>Stormwater operations and maintenance</v>
          </cell>
          <cell r="P375" t="str">
            <v>Stormwater and flood protection</v>
          </cell>
          <cell r="Q375" t="str">
            <v>Stormwater management</v>
          </cell>
          <cell r="R375" t="str">
            <v>Stormwater operations and maintenance</v>
          </cell>
          <cell r="S375" t="str">
            <v>A1811105</v>
          </cell>
          <cell r="T375" t="str">
            <v>A1811105</v>
          </cell>
          <cell r="U375" t="str">
            <v>Stormwater operations and maintenance services</v>
          </cell>
          <cell r="V375" t="str">
            <v>L050</v>
          </cell>
          <cell r="W375" t="str">
            <v>Regional</v>
          </cell>
          <cell r="X375" t="str">
            <v>FY12 - Only</v>
          </cell>
          <cell r="Y375" t="str">
            <v>Expense</v>
          </cell>
          <cell r="Z375">
            <v>20110701</v>
          </cell>
          <cell r="AA375">
            <v>20120630</v>
          </cell>
          <cell r="AB375">
            <v>2</v>
          </cell>
          <cell r="AC375" t="str">
            <v>Discrete</v>
          </cell>
          <cell r="AD375">
            <v>1</v>
          </cell>
          <cell r="AE375">
            <v>0</v>
          </cell>
          <cell r="AF375">
            <v>0</v>
          </cell>
          <cell r="AG375">
            <v>0</v>
          </cell>
          <cell r="AH375">
            <v>1</v>
          </cell>
          <cell r="AI375" t="str">
            <v>Stormwater and Flood Protection</v>
          </cell>
          <cell r="AJ375" t="str">
            <v>Stormwater reticulation</v>
          </cell>
          <cell r="AK375">
            <v>125</v>
          </cell>
          <cell r="AM375">
            <v>1</v>
          </cell>
          <cell r="AS375">
            <v>46034.01</v>
          </cell>
          <cell r="BD375">
            <v>4.8500000000000001E-2</v>
          </cell>
          <cell r="BE375">
            <v>9.2537000000000091E-2</v>
          </cell>
          <cell r="BF375">
            <v>0.13132206350000009</v>
          </cell>
          <cell r="BG375">
            <v>0.17261531881775016</v>
          </cell>
          <cell r="BH375">
            <v>0.21834731625164228</v>
          </cell>
          <cell r="BI375">
            <v>0.26890872987608549</v>
          </cell>
          <cell r="BJ375">
            <v>0.32537516835557123</v>
          </cell>
          <cell r="BK375">
            <v>0.38766780126828326</v>
          </cell>
          <cell r="BL375">
            <v>0.45427585572916085</v>
          </cell>
          <cell r="BM375">
            <v>0.52844392437134791</v>
          </cell>
          <cell r="BN375">
            <v>0</v>
          </cell>
          <cell r="BO375">
            <v>0</v>
          </cell>
          <cell r="BP375">
            <v>0</v>
          </cell>
          <cell r="BQ375">
            <v>0</v>
          </cell>
          <cell r="BR375">
            <v>0</v>
          </cell>
          <cell r="BS375">
            <v>0</v>
          </cell>
          <cell r="BT375">
            <v>0</v>
          </cell>
          <cell r="BU375">
            <v>0</v>
          </cell>
          <cell r="BV375">
            <v>0</v>
          </cell>
          <cell r="BW375">
            <v>0</v>
          </cell>
          <cell r="BX375">
            <v>0</v>
          </cell>
          <cell r="BY375">
            <v>46034.01</v>
          </cell>
          <cell r="BZ375">
            <v>0</v>
          </cell>
          <cell r="CA375">
            <v>0</v>
          </cell>
          <cell r="CB375">
            <v>0</v>
          </cell>
          <cell r="CC375">
            <v>0</v>
          </cell>
          <cell r="CD375">
            <v>0</v>
          </cell>
          <cell r="CE375">
            <v>0</v>
          </cell>
          <cell r="CF375">
            <v>0</v>
          </cell>
          <cell r="CG375">
            <v>0</v>
          </cell>
          <cell r="CH375">
            <v>0</v>
          </cell>
          <cell r="CI375">
            <v>0</v>
          </cell>
          <cell r="CK375">
            <v>46034.01</v>
          </cell>
          <cell r="CL375">
            <v>0</v>
          </cell>
          <cell r="CM375">
            <v>0</v>
          </cell>
          <cell r="CN375">
            <v>0</v>
          </cell>
          <cell r="CO375">
            <v>0</v>
          </cell>
          <cell r="CP375">
            <v>0</v>
          </cell>
          <cell r="CQ375">
            <v>0</v>
          </cell>
          <cell r="CR375">
            <v>0</v>
          </cell>
          <cell r="CS375">
            <v>0</v>
          </cell>
          <cell r="CT375">
            <v>0</v>
          </cell>
          <cell r="CU375">
            <v>0</v>
          </cell>
          <cell r="CW375">
            <v>0</v>
          </cell>
          <cell r="CX375">
            <v>0</v>
          </cell>
          <cell r="CY375">
            <v>0</v>
          </cell>
          <cell r="CZ375">
            <v>0</v>
          </cell>
          <cell r="DA375">
            <v>0</v>
          </cell>
          <cell r="DB375">
            <v>0</v>
          </cell>
          <cell r="DC375">
            <v>0</v>
          </cell>
          <cell r="DD375">
            <v>0</v>
          </cell>
          <cell r="DE375">
            <v>0</v>
          </cell>
          <cell r="DF375">
            <v>0</v>
          </cell>
          <cell r="DG375">
            <v>0</v>
          </cell>
          <cell r="DI375">
            <v>0</v>
          </cell>
          <cell r="DJ375">
            <v>0</v>
          </cell>
          <cell r="DK375">
            <v>0</v>
          </cell>
          <cell r="DL375">
            <v>0</v>
          </cell>
          <cell r="DM375">
            <v>0</v>
          </cell>
          <cell r="DN375">
            <v>0</v>
          </cell>
          <cell r="DO375">
            <v>0</v>
          </cell>
          <cell r="DP375">
            <v>0</v>
          </cell>
          <cell r="DQ375">
            <v>0</v>
          </cell>
          <cell r="DR375">
            <v>0</v>
          </cell>
          <cell r="DS375">
            <v>0</v>
          </cell>
          <cell r="DU375" t="str">
            <v>none</v>
          </cell>
          <cell r="DV375">
            <v>0</v>
          </cell>
          <cell r="DW375">
            <v>0</v>
          </cell>
          <cell r="DX375">
            <v>1</v>
          </cell>
          <cell r="DY375">
            <v>0</v>
          </cell>
          <cell r="DZ375">
            <v>0</v>
          </cell>
          <cell r="EB375">
            <v>0</v>
          </cell>
          <cell r="EC375" t="str">
            <v>Def</v>
          </cell>
          <cell r="ED375" t="str">
            <v>Stormwater</v>
          </cell>
        </row>
        <row r="376">
          <cell r="D376" t="str">
            <v>PC3100923</v>
          </cell>
          <cell r="E376" t="str">
            <v>SWFA Cross St HBC</v>
          </cell>
          <cell r="F376" t="str">
            <v>Auckland Council</v>
          </cell>
          <cell r="G376" t="str">
            <v>Infrastructure and environmental services</v>
          </cell>
          <cell r="H376" t="str">
            <v>E151210</v>
          </cell>
          <cell r="I376" t="str">
            <v>Stormwater projects team north</v>
          </cell>
          <cell r="J376" t="str">
            <v>Stormwater and flood protection</v>
          </cell>
          <cell r="K376" t="str">
            <v>Stormwater management</v>
          </cell>
          <cell r="L376" t="str">
            <v>Stormwater operations and maintenance</v>
          </cell>
          <cell r="M376" t="str">
            <v>Stormwater and flood protection</v>
          </cell>
          <cell r="N376" t="str">
            <v>Stormwater management</v>
          </cell>
          <cell r="O376" t="str">
            <v>Stormwater operations and maintenance</v>
          </cell>
          <cell r="P376" t="str">
            <v>Stormwater and flood protection</v>
          </cell>
          <cell r="Q376" t="str">
            <v>Stormwater management</v>
          </cell>
          <cell r="R376" t="str">
            <v>Stormwater operations and maintenance</v>
          </cell>
          <cell r="S376" t="str">
            <v>A1811105</v>
          </cell>
          <cell r="T376" t="str">
            <v>A1811105</v>
          </cell>
          <cell r="U376" t="str">
            <v>Stormwater operations and maintenance services</v>
          </cell>
          <cell r="V376" t="str">
            <v>L050</v>
          </cell>
          <cell r="W376" t="str">
            <v>Regional</v>
          </cell>
          <cell r="X376" t="str">
            <v>FY12 - Only</v>
          </cell>
          <cell r="Y376" t="str">
            <v>Expense</v>
          </cell>
          <cell r="Z376">
            <v>20110701</v>
          </cell>
          <cell r="AA376">
            <v>20120630</v>
          </cell>
          <cell r="AB376">
            <v>2</v>
          </cell>
          <cell r="AC376" t="str">
            <v>Discrete</v>
          </cell>
          <cell r="AD376">
            <v>1</v>
          </cell>
          <cell r="AE376">
            <v>0</v>
          </cell>
          <cell r="AF376">
            <v>0</v>
          </cell>
          <cell r="AG376">
            <v>0</v>
          </cell>
          <cell r="AH376">
            <v>1</v>
          </cell>
          <cell r="AI376" t="str">
            <v>Stormwater and Flood Protection</v>
          </cell>
          <cell r="AJ376" t="str">
            <v>Stormwater reticulation</v>
          </cell>
          <cell r="AK376">
            <v>125</v>
          </cell>
          <cell r="AM376">
            <v>1</v>
          </cell>
          <cell r="AS376">
            <v>46034.01</v>
          </cell>
          <cell r="BD376">
            <v>4.8500000000000001E-2</v>
          </cell>
          <cell r="BE376">
            <v>9.2537000000000091E-2</v>
          </cell>
          <cell r="BF376">
            <v>0.13132206350000009</v>
          </cell>
          <cell r="BG376">
            <v>0.17261531881775016</v>
          </cell>
          <cell r="BH376">
            <v>0.21834731625164228</v>
          </cell>
          <cell r="BI376">
            <v>0.26890872987608549</v>
          </cell>
          <cell r="BJ376">
            <v>0.32537516835557123</v>
          </cell>
          <cell r="BK376">
            <v>0.38766780126828326</v>
          </cell>
          <cell r="BL376">
            <v>0.45427585572916085</v>
          </cell>
          <cell r="BM376">
            <v>0.52844392437134791</v>
          </cell>
          <cell r="BN376">
            <v>0</v>
          </cell>
          <cell r="BO376">
            <v>0</v>
          </cell>
          <cell r="BP376">
            <v>0</v>
          </cell>
          <cell r="BQ376">
            <v>0</v>
          </cell>
          <cell r="BR376">
            <v>0</v>
          </cell>
          <cell r="BS376">
            <v>0</v>
          </cell>
          <cell r="BT376">
            <v>0</v>
          </cell>
          <cell r="BU376">
            <v>0</v>
          </cell>
          <cell r="BV376">
            <v>0</v>
          </cell>
          <cell r="BW376">
            <v>0</v>
          </cell>
          <cell r="BX376">
            <v>0</v>
          </cell>
          <cell r="BY376">
            <v>46034.01</v>
          </cell>
          <cell r="BZ376">
            <v>0</v>
          </cell>
          <cell r="CA376">
            <v>0</v>
          </cell>
          <cell r="CB376">
            <v>0</v>
          </cell>
          <cell r="CC376">
            <v>0</v>
          </cell>
          <cell r="CD376">
            <v>0</v>
          </cell>
          <cell r="CE376">
            <v>0</v>
          </cell>
          <cell r="CF376">
            <v>0</v>
          </cell>
          <cell r="CG376">
            <v>0</v>
          </cell>
          <cell r="CH376">
            <v>0</v>
          </cell>
          <cell r="CI376">
            <v>0</v>
          </cell>
          <cell r="CK376">
            <v>46034.01</v>
          </cell>
          <cell r="CL376">
            <v>0</v>
          </cell>
          <cell r="CM376">
            <v>0</v>
          </cell>
          <cell r="CN376">
            <v>0</v>
          </cell>
          <cell r="CO376">
            <v>0</v>
          </cell>
          <cell r="CP376">
            <v>0</v>
          </cell>
          <cell r="CQ376">
            <v>0</v>
          </cell>
          <cell r="CR376">
            <v>0</v>
          </cell>
          <cell r="CS376">
            <v>0</v>
          </cell>
          <cell r="CT376">
            <v>0</v>
          </cell>
          <cell r="CU376">
            <v>0</v>
          </cell>
          <cell r="CW376">
            <v>0</v>
          </cell>
          <cell r="CX376">
            <v>0</v>
          </cell>
          <cell r="CY376">
            <v>0</v>
          </cell>
          <cell r="CZ376">
            <v>0</v>
          </cell>
          <cell r="DA376">
            <v>0</v>
          </cell>
          <cell r="DB376">
            <v>0</v>
          </cell>
          <cell r="DC376">
            <v>0</v>
          </cell>
          <cell r="DD376">
            <v>0</v>
          </cell>
          <cell r="DE376">
            <v>0</v>
          </cell>
          <cell r="DF376">
            <v>0</v>
          </cell>
          <cell r="DG376">
            <v>0</v>
          </cell>
          <cell r="DI376">
            <v>0</v>
          </cell>
          <cell r="DJ376">
            <v>0</v>
          </cell>
          <cell r="DK376">
            <v>0</v>
          </cell>
          <cell r="DL376">
            <v>0</v>
          </cell>
          <cell r="DM376">
            <v>0</v>
          </cell>
          <cell r="DN376">
            <v>0</v>
          </cell>
          <cell r="DO376">
            <v>0</v>
          </cell>
          <cell r="DP376">
            <v>0</v>
          </cell>
          <cell r="DQ376">
            <v>0</v>
          </cell>
          <cell r="DR376">
            <v>0</v>
          </cell>
          <cell r="DS376">
            <v>0</v>
          </cell>
          <cell r="DU376" t="str">
            <v>none</v>
          </cell>
          <cell r="DV376">
            <v>0</v>
          </cell>
          <cell r="DW376">
            <v>0</v>
          </cell>
          <cell r="DX376">
            <v>1</v>
          </cell>
          <cell r="DY376">
            <v>0</v>
          </cell>
          <cell r="DZ376">
            <v>0</v>
          </cell>
          <cell r="EB376">
            <v>0</v>
          </cell>
          <cell r="EC376" t="str">
            <v>Def</v>
          </cell>
          <cell r="ED376" t="str">
            <v>Stormwater</v>
          </cell>
        </row>
        <row r="377">
          <cell r="D377" t="str">
            <v>PC3100925</v>
          </cell>
          <cell r="E377" t="str">
            <v>SWFA Dingwall Pl Kautami Ave</v>
          </cell>
          <cell r="F377" t="str">
            <v>Auckland Council</v>
          </cell>
          <cell r="G377" t="str">
            <v>Infrastructure and environmental services</v>
          </cell>
          <cell r="H377" t="str">
            <v>E151215</v>
          </cell>
          <cell r="I377" t="str">
            <v>Stormwater projects team south</v>
          </cell>
          <cell r="J377" t="str">
            <v>Stormwater and flood protection</v>
          </cell>
          <cell r="K377" t="str">
            <v>Stormwater management</v>
          </cell>
          <cell r="L377" t="str">
            <v>Stormwater operations and maintenance</v>
          </cell>
          <cell r="M377" t="str">
            <v>Stormwater and flood protection</v>
          </cell>
          <cell r="N377" t="str">
            <v>Stormwater management</v>
          </cell>
          <cell r="O377" t="str">
            <v>Stormwater operations and maintenance</v>
          </cell>
          <cell r="P377" t="str">
            <v>Stormwater and flood protection</v>
          </cell>
          <cell r="Q377" t="str">
            <v>Stormwater management</v>
          </cell>
          <cell r="R377" t="str">
            <v>Stormwater operations and maintenance</v>
          </cell>
          <cell r="S377" t="str">
            <v>A1811105</v>
          </cell>
          <cell r="T377" t="str">
            <v>A1811105</v>
          </cell>
          <cell r="U377" t="str">
            <v>Stormwater operations and maintenance services</v>
          </cell>
          <cell r="V377" t="str">
            <v>L050</v>
          </cell>
          <cell r="W377" t="str">
            <v>Regional</v>
          </cell>
          <cell r="X377" t="str">
            <v>FY12 - Only</v>
          </cell>
          <cell r="Y377" t="str">
            <v>Expense</v>
          </cell>
          <cell r="Z377">
            <v>20100701</v>
          </cell>
          <cell r="AA377">
            <v>20120630</v>
          </cell>
          <cell r="AB377">
            <v>2</v>
          </cell>
          <cell r="AC377" t="str">
            <v>Discrete</v>
          </cell>
          <cell r="AD377">
            <v>1</v>
          </cell>
          <cell r="AE377">
            <v>0</v>
          </cell>
          <cell r="AF377">
            <v>0</v>
          </cell>
          <cell r="AG377">
            <v>0</v>
          </cell>
          <cell r="AH377">
            <v>1</v>
          </cell>
          <cell r="AI377" t="str">
            <v>Stormwater and Flood Protection</v>
          </cell>
          <cell r="AJ377" t="str">
            <v>Stormwater reticulation</v>
          </cell>
          <cell r="AK377">
            <v>125</v>
          </cell>
          <cell r="AM377">
            <v>1</v>
          </cell>
          <cell r="AS377">
            <v>200000</v>
          </cell>
          <cell r="BD377">
            <v>4.8500000000000001E-2</v>
          </cell>
          <cell r="BE377">
            <v>9.2537000000000091E-2</v>
          </cell>
          <cell r="BF377">
            <v>0.13132206350000009</v>
          </cell>
          <cell r="BG377">
            <v>0.17261531881775016</v>
          </cell>
          <cell r="BH377">
            <v>0.21834731625164228</v>
          </cell>
          <cell r="BI377">
            <v>0.26890872987608549</v>
          </cell>
          <cell r="BJ377">
            <v>0.32537516835557123</v>
          </cell>
          <cell r="BK377">
            <v>0.38766780126828326</v>
          </cell>
          <cell r="BL377">
            <v>0.45427585572916085</v>
          </cell>
          <cell r="BM377">
            <v>0.52844392437134791</v>
          </cell>
          <cell r="BN377">
            <v>0</v>
          </cell>
          <cell r="BO377">
            <v>0</v>
          </cell>
          <cell r="BP377">
            <v>0</v>
          </cell>
          <cell r="BQ377">
            <v>0</v>
          </cell>
          <cell r="BR377">
            <v>0</v>
          </cell>
          <cell r="BS377">
            <v>0</v>
          </cell>
          <cell r="BT377">
            <v>0</v>
          </cell>
          <cell r="BU377">
            <v>0</v>
          </cell>
          <cell r="BV377">
            <v>0</v>
          </cell>
          <cell r="BW377">
            <v>0</v>
          </cell>
          <cell r="BX377">
            <v>0</v>
          </cell>
          <cell r="BY377">
            <v>200000</v>
          </cell>
          <cell r="BZ377">
            <v>0</v>
          </cell>
          <cell r="CA377">
            <v>0</v>
          </cell>
          <cell r="CB377">
            <v>0</v>
          </cell>
          <cell r="CC377">
            <v>0</v>
          </cell>
          <cell r="CD377">
            <v>0</v>
          </cell>
          <cell r="CE377">
            <v>0</v>
          </cell>
          <cell r="CF377">
            <v>0</v>
          </cell>
          <cell r="CG377">
            <v>0</v>
          </cell>
          <cell r="CH377">
            <v>0</v>
          </cell>
          <cell r="CI377">
            <v>0</v>
          </cell>
          <cell r="CK377">
            <v>200000</v>
          </cell>
          <cell r="CL377">
            <v>0</v>
          </cell>
          <cell r="CM377">
            <v>0</v>
          </cell>
          <cell r="CN377">
            <v>0</v>
          </cell>
          <cell r="CO377">
            <v>0</v>
          </cell>
          <cell r="CP377">
            <v>0</v>
          </cell>
          <cell r="CQ377">
            <v>0</v>
          </cell>
          <cell r="CR377">
            <v>0</v>
          </cell>
          <cell r="CS377">
            <v>0</v>
          </cell>
          <cell r="CT377">
            <v>0</v>
          </cell>
          <cell r="CU377">
            <v>0</v>
          </cell>
          <cell r="CW377">
            <v>0</v>
          </cell>
          <cell r="CX377">
            <v>0</v>
          </cell>
          <cell r="CY377">
            <v>0</v>
          </cell>
          <cell r="CZ377">
            <v>0</v>
          </cell>
          <cell r="DA377">
            <v>0</v>
          </cell>
          <cell r="DB377">
            <v>0</v>
          </cell>
          <cell r="DC377">
            <v>0</v>
          </cell>
          <cell r="DD377">
            <v>0</v>
          </cell>
          <cell r="DE377">
            <v>0</v>
          </cell>
          <cell r="DF377">
            <v>0</v>
          </cell>
          <cell r="DG377">
            <v>0</v>
          </cell>
          <cell r="DI377">
            <v>0</v>
          </cell>
          <cell r="DJ377">
            <v>0</v>
          </cell>
          <cell r="DK377">
            <v>0</v>
          </cell>
          <cell r="DL377">
            <v>0</v>
          </cell>
          <cell r="DM377">
            <v>0</v>
          </cell>
          <cell r="DN377">
            <v>0</v>
          </cell>
          <cell r="DO377">
            <v>0</v>
          </cell>
          <cell r="DP377">
            <v>0</v>
          </cell>
          <cell r="DQ377">
            <v>0</v>
          </cell>
          <cell r="DR377">
            <v>0</v>
          </cell>
          <cell r="DS377">
            <v>0</v>
          </cell>
          <cell r="DU377" t="str">
            <v>none</v>
          </cell>
          <cell r="DV377">
            <v>0</v>
          </cell>
          <cell r="DW377">
            <v>0</v>
          </cell>
          <cell r="DX377">
            <v>1</v>
          </cell>
          <cell r="DY377">
            <v>0</v>
          </cell>
          <cell r="DZ377">
            <v>0</v>
          </cell>
          <cell r="EB377">
            <v>0</v>
          </cell>
          <cell r="EC377" t="str">
            <v>Def</v>
          </cell>
          <cell r="ED377" t="str">
            <v>Stormwater</v>
          </cell>
        </row>
        <row r="378">
          <cell r="D378" t="str">
            <v>PC3100927</v>
          </cell>
          <cell r="E378" t="str">
            <v>SWFA Drury industrial improvement</v>
          </cell>
          <cell r="F378" t="str">
            <v>Auckland Council</v>
          </cell>
          <cell r="G378" t="str">
            <v>Infrastructure and environmental services</v>
          </cell>
          <cell r="H378" t="str">
            <v>E151215</v>
          </cell>
          <cell r="I378" t="str">
            <v>Stormwater projects team south</v>
          </cell>
          <cell r="J378" t="str">
            <v>Stormwater and flood protection</v>
          </cell>
          <cell r="K378" t="str">
            <v>Stormwater management</v>
          </cell>
          <cell r="L378" t="str">
            <v>Stormwater operations and maintenance</v>
          </cell>
          <cell r="M378" t="str">
            <v>Stormwater and flood protection</v>
          </cell>
          <cell r="N378" t="str">
            <v>Stormwater management</v>
          </cell>
          <cell r="O378" t="str">
            <v>Stormwater operations and maintenance</v>
          </cell>
          <cell r="P378" t="str">
            <v>Stormwater and flood protection</v>
          </cell>
          <cell r="Q378" t="str">
            <v>Stormwater management</v>
          </cell>
          <cell r="R378" t="str">
            <v>Stormwater operations and maintenance</v>
          </cell>
          <cell r="S378" t="str">
            <v>A1811105</v>
          </cell>
          <cell r="T378" t="str">
            <v>A1811105</v>
          </cell>
          <cell r="U378" t="str">
            <v>Stormwater operations and maintenance services</v>
          </cell>
          <cell r="V378" t="str">
            <v>L050</v>
          </cell>
          <cell r="W378" t="str">
            <v>Regional</v>
          </cell>
          <cell r="X378" t="str">
            <v>FY12 - Only</v>
          </cell>
          <cell r="Y378" t="str">
            <v>Expense</v>
          </cell>
          <cell r="Z378">
            <v>20100701</v>
          </cell>
          <cell r="AA378">
            <v>20120630</v>
          </cell>
          <cell r="AB378">
            <v>2</v>
          </cell>
          <cell r="AC378" t="str">
            <v>Discrete</v>
          </cell>
          <cell r="AD378">
            <v>1</v>
          </cell>
          <cell r="AE378">
            <v>0</v>
          </cell>
          <cell r="AF378">
            <v>0</v>
          </cell>
          <cell r="AG378">
            <v>0</v>
          </cell>
          <cell r="AH378">
            <v>1</v>
          </cell>
          <cell r="AI378" t="str">
            <v>Stormwater and Flood Protection</v>
          </cell>
          <cell r="AJ378" t="str">
            <v>Stormwater reticulation</v>
          </cell>
          <cell r="AK378">
            <v>125</v>
          </cell>
          <cell r="AM378">
            <v>1</v>
          </cell>
          <cell r="AS378">
            <v>255000</v>
          </cell>
          <cell r="BD378">
            <v>4.8500000000000001E-2</v>
          </cell>
          <cell r="BE378">
            <v>9.2537000000000091E-2</v>
          </cell>
          <cell r="BF378">
            <v>0.13132206350000009</v>
          </cell>
          <cell r="BG378">
            <v>0.17261531881775016</v>
          </cell>
          <cell r="BH378">
            <v>0.21834731625164228</v>
          </cell>
          <cell r="BI378">
            <v>0.26890872987608549</v>
          </cell>
          <cell r="BJ378">
            <v>0.32537516835557123</v>
          </cell>
          <cell r="BK378">
            <v>0.38766780126828326</v>
          </cell>
          <cell r="BL378">
            <v>0.45427585572916085</v>
          </cell>
          <cell r="BM378">
            <v>0.52844392437134791</v>
          </cell>
          <cell r="BN378">
            <v>0</v>
          </cell>
          <cell r="BO378">
            <v>0</v>
          </cell>
          <cell r="BP378">
            <v>0</v>
          </cell>
          <cell r="BQ378">
            <v>0</v>
          </cell>
          <cell r="BR378">
            <v>0</v>
          </cell>
          <cell r="BS378">
            <v>0</v>
          </cell>
          <cell r="BT378">
            <v>0</v>
          </cell>
          <cell r="BU378">
            <v>0</v>
          </cell>
          <cell r="BV378">
            <v>0</v>
          </cell>
          <cell r="BW378">
            <v>0</v>
          </cell>
          <cell r="BX378">
            <v>0</v>
          </cell>
          <cell r="BY378">
            <v>255000</v>
          </cell>
          <cell r="BZ378">
            <v>0</v>
          </cell>
          <cell r="CA378">
            <v>0</v>
          </cell>
          <cell r="CB378">
            <v>0</v>
          </cell>
          <cell r="CC378">
            <v>0</v>
          </cell>
          <cell r="CD378">
            <v>0</v>
          </cell>
          <cell r="CE378">
            <v>0</v>
          </cell>
          <cell r="CF378">
            <v>0</v>
          </cell>
          <cell r="CG378">
            <v>0</v>
          </cell>
          <cell r="CH378">
            <v>0</v>
          </cell>
          <cell r="CI378">
            <v>0</v>
          </cell>
          <cell r="CK378">
            <v>255000</v>
          </cell>
          <cell r="CL378">
            <v>0</v>
          </cell>
          <cell r="CM378">
            <v>0</v>
          </cell>
          <cell r="CN378">
            <v>0</v>
          </cell>
          <cell r="CO378">
            <v>0</v>
          </cell>
          <cell r="CP378">
            <v>0</v>
          </cell>
          <cell r="CQ378">
            <v>0</v>
          </cell>
          <cell r="CR378">
            <v>0</v>
          </cell>
          <cell r="CS378">
            <v>0</v>
          </cell>
          <cell r="CT378">
            <v>0</v>
          </cell>
          <cell r="CU378">
            <v>0</v>
          </cell>
          <cell r="CW378">
            <v>0</v>
          </cell>
          <cell r="CX378">
            <v>0</v>
          </cell>
          <cell r="CY378">
            <v>0</v>
          </cell>
          <cell r="CZ378">
            <v>0</v>
          </cell>
          <cell r="DA378">
            <v>0</v>
          </cell>
          <cell r="DB378">
            <v>0</v>
          </cell>
          <cell r="DC378">
            <v>0</v>
          </cell>
          <cell r="DD378">
            <v>0</v>
          </cell>
          <cell r="DE378">
            <v>0</v>
          </cell>
          <cell r="DF378">
            <v>0</v>
          </cell>
          <cell r="DG378">
            <v>0</v>
          </cell>
          <cell r="DI378">
            <v>0</v>
          </cell>
          <cell r="DJ378">
            <v>0</v>
          </cell>
          <cell r="DK378">
            <v>0</v>
          </cell>
          <cell r="DL378">
            <v>0</v>
          </cell>
          <cell r="DM378">
            <v>0</v>
          </cell>
          <cell r="DN378">
            <v>0</v>
          </cell>
          <cell r="DO378">
            <v>0</v>
          </cell>
          <cell r="DP378">
            <v>0</v>
          </cell>
          <cell r="DQ378">
            <v>0</v>
          </cell>
          <cell r="DR378">
            <v>0</v>
          </cell>
          <cell r="DS378">
            <v>0</v>
          </cell>
          <cell r="DU378" t="str">
            <v>none</v>
          </cell>
          <cell r="DV378">
            <v>0</v>
          </cell>
          <cell r="DW378">
            <v>0</v>
          </cell>
          <cell r="DX378">
            <v>1</v>
          </cell>
          <cell r="DY378">
            <v>0</v>
          </cell>
          <cell r="DZ378">
            <v>0</v>
          </cell>
          <cell r="EB378">
            <v>0</v>
          </cell>
          <cell r="EC378" t="str">
            <v>Def</v>
          </cell>
          <cell r="ED378" t="str">
            <v>Stormwater</v>
          </cell>
        </row>
        <row r="379">
          <cell r="D379" t="str">
            <v>PC3100931</v>
          </cell>
          <cell r="E379" t="str">
            <v>SWFA Elizabeth Crescent</v>
          </cell>
          <cell r="F379" t="str">
            <v>Auckland Council</v>
          </cell>
          <cell r="G379" t="str">
            <v>Infrastructure and environmental services</v>
          </cell>
          <cell r="H379" t="str">
            <v>E151210</v>
          </cell>
          <cell r="I379" t="str">
            <v>Stormwater projects team north</v>
          </cell>
          <cell r="J379" t="str">
            <v>Stormwater and flood protection</v>
          </cell>
          <cell r="K379" t="str">
            <v>Stormwater management</v>
          </cell>
          <cell r="L379" t="str">
            <v>Stormwater operations and maintenance</v>
          </cell>
          <cell r="M379" t="str">
            <v>Stormwater and flood protection</v>
          </cell>
          <cell r="N379" t="str">
            <v>Stormwater management</v>
          </cell>
          <cell r="O379" t="str">
            <v>Stormwater operations and maintenance</v>
          </cell>
          <cell r="P379" t="str">
            <v>Stormwater and flood protection</v>
          </cell>
          <cell r="Q379" t="str">
            <v>Stormwater management</v>
          </cell>
          <cell r="R379" t="str">
            <v>Stormwater operations and maintenance</v>
          </cell>
          <cell r="S379" t="str">
            <v>A1811105</v>
          </cell>
          <cell r="T379" t="str">
            <v>A1811105</v>
          </cell>
          <cell r="U379" t="str">
            <v>Stormwater operations and maintenance services</v>
          </cell>
          <cell r="V379" t="str">
            <v>L050</v>
          </cell>
          <cell r="W379" t="str">
            <v>Regional</v>
          </cell>
          <cell r="X379" t="str">
            <v>FY12 - Only</v>
          </cell>
          <cell r="Y379" t="str">
            <v>Expense</v>
          </cell>
          <cell r="Z379">
            <v>20110701</v>
          </cell>
          <cell r="AA379">
            <v>20120630</v>
          </cell>
          <cell r="AB379">
            <v>2</v>
          </cell>
          <cell r="AC379" t="str">
            <v>Discrete</v>
          </cell>
          <cell r="AD379">
            <v>1</v>
          </cell>
          <cell r="AE379">
            <v>0</v>
          </cell>
          <cell r="AF379">
            <v>0</v>
          </cell>
          <cell r="AG379">
            <v>0</v>
          </cell>
          <cell r="AH379">
            <v>1</v>
          </cell>
          <cell r="AI379" t="str">
            <v>Stormwater and Flood Protection</v>
          </cell>
          <cell r="AJ379" t="str">
            <v>Stormwater reticulation</v>
          </cell>
          <cell r="AK379">
            <v>125</v>
          </cell>
          <cell r="AM379">
            <v>1</v>
          </cell>
          <cell r="AS379">
            <v>230340.06</v>
          </cell>
          <cell r="BD379">
            <v>4.8500000000000001E-2</v>
          </cell>
          <cell r="BE379">
            <v>9.2537000000000091E-2</v>
          </cell>
          <cell r="BF379">
            <v>0.13132206350000009</v>
          </cell>
          <cell r="BG379">
            <v>0.17261531881775016</v>
          </cell>
          <cell r="BH379">
            <v>0.21834731625164228</v>
          </cell>
          <cell r="BI379">
            <v>0.26890872987608549</v>
          </cell>
          <cell r="BJ379">
            <v>0.32537516835557123</v>
          </cell>
          <cell r="BK379">
            <v>0.38766780126828326</v>
          </cell>
          <cell r="BL379">
            <v>0.45427585572916085</v>
          </cell>
          <cell r="BM379">
            <v>0.52844392437134791</v>
          </cell>
          <cell r="BN379">
            <v>0</v>
          </cell>
          <cell r="BO379">
            <v>0</v>
          </cell>
          <cell r="BP379">
            <v>0</v>
          </cell>
          <cell r="BQ379">
            <v>0</v>
          </cell>
          <cell r="BR379">
            <v>0</v>
          </cell>
          <cell r="BS379">
            <v>0</v>
          </cell>
          <cell r="BT379">
            <v>0</v>
          </cell>
          <cell r="BU379">
            <v>0</v>
          </cell>
          <cell r="BV379">
            <v>0</v>
          </cell>
          <cell r="BW379">
            <v>0</v>
          </cell>
          <cell r="BX379">
            <v>0</v>
          </cell>
          <cell r="BY379">
            <v>230340.06</v>
          </cell>
          <cell r="BZ379">
            <v>0</v>
          </cell>
          <cell r="CA379">
            <v>0</v>
          </cell>
          <cell r="CB379">
            <v>0</v>
          </cell>
          <cell r="CC379">
            <v>0</v>
          </cell>
          <cell r="CD379">
            <v>0</v>
          </cell>
          <cell r="CE379">
            <v>0</v>
          </cell>
          <cell r="CF379">
            <v>0</v>
          </cell>
          <cell r="CG379">
            <v>0</v>
          </cell>
          <cell r="CH379">
            <v>0</v>
          </cell>
          <cell r="CI379">
            <v>0</v>
          </cell>
          <cell r="CK379">
            <v>230340.06</v>
          </cell>
          <cell r="CL379">
            <v>0</v>
          </cell>
          <cell r="CM379">
            <v>0</v>
          </cell>
          <cell r="CN379">
            <v>0</v>
          </cell>
          <cell r="CO379">
            <v>0</v>
          </cell>
          <cell r="CP379">
            <v>0</v>
          </cell>
          <cell r="CQ379">
            <v>0</v>
          </cell>
          <cell r="CR379">
            <v>0</v>
          </cell>
          <cell r="CS379">
            <v>0</v>
          </cell>
          <cell r="CT379">
            <v>0</v>
          </cell>
          <cell r="CU379">
            <v>0</v>
          </cell>
          <cell r="CW379">
            <v>0</v>
          </cell>
          <cell r="CX379">
            <v>0</v>
          </cell>
          <cell r="CY379">
            <v>0</v>
          </cell>
          <cell r="CZ379">
            <v>0</v>
          </cell>
          <cell r="DA379">
            <v>0</v>
          </cell>
          <cell r="DB379">
            <v>0</v>
          </cell>
          <cell r="DC379">
            <v>0</v>
          </cell>
          <cell r="DD379">
            <v>0</v>
          </cell>
          <cell r="DE379">
            <v>0</v>
          </cell>
          <cell r="DF379">
            <v>0</v>
          </cell>
          <cell r="DG379">
            <v>0</v>
          </cell>
          <cell r="DI379">
            <v>0</v>
          </cell>
          <cell r="DJ379">
            <v>0</v>
          </cell>
          <cell r="DK379">
            <v>0</v>
          </cell>
          <cell r="DL379">
            <v>0</v>
          </cell>
          <cell r="DM379">
            <v>0</v>
          </cell>
          <cell r="DN379">
            <v>0</v>
          </cell>
          <cell r="DO379">
            <v>0</v>
          </cell>
          <cell r="DP379">
            <v>0</v>
          </cell>
          <cell r="DQ379">
            <v>0</v>
          </cell>
          <cell r="DR379">
            <v>0</v>
          </cell>
          <cell r="DS379">
            <v>0</v>
          </cell>
          <cell r="DU379" t="str">
            <v>none</v>
          </cell>
          <cell r="DV379">
            <v>0</v>
          </cell>
          <cell r="DW379">
            <v>0</v>
          </cell>
          <cell r="DX379">
            <v>1</v>
          </cell>
          <cell r="DY379">
            <v>0</v>
          </cell>
          <cell r="DZ379">
            <v>0</v>
          </cell>
          <cell r="EB379">
            <v>0</v>
          </cell>
          <cell r="EC379" t="str">
            <v>Def</v>
          </cell>
          <cell r="ED379" t="str">
            <v>Stormwater</v>
          </cell>
        </row>
        <row r="380">
          <cell r="D380" t="str">
            <v>PC3100935</v>
          </cell>
          <cell r="E380" t="str">
            <v>SWFA Flood mitigation project</v>
          </cell>
          <cell r="F380" t="str">
            <v>Auckland Council</v>
          </cell>
          <cell r="G380" t="str">
            <v>Infrastructure and environmental services</v>
          </cell>
          <cell r="H380" t="str">
            <v>E151215</v>
          </cell>
          <cell r="I380" t="str">
            <v>Stormwater projects team south</v>
          </cell>
          <cell r="J380" t="str">
            <v>Stormwater and flood protection</v>
          </cell>
          <cell r="K380" t="str">
            <v>Stormwater management</v>
          </cell>
          <cell r="L380" t="str">
            <v>Stormwater operations and maintenance</v>
          </cell>
          <cell r="M380" t="str">
            <v>Stormwater and flood protection</v>
          </cell>
          <cell r="N380" t="str">
            <v>Stormwater management</v>
          </cell>
          <cell r="O380" t="str">
            <v>Stormwater operations and maintenance</v>
          </cell>
          <cell r="P380" t="str">
            <v>Stormwater and flood protection</v>
          </cell>
          <cell r="Q380" t="str">
            <v>Stormwater management</v>
          </cell>
          <cell r="R380" t="str">
            <v>Stormwater operations and maintenance</v>
          </cell>
          <cell r="S380" t="str">
            <v>A1811105</v>
          </cell>
          <cell r="T380" t="str">
            <v>A1811105</v>
          </cell>
          <cell r="U380" t="str">
            <v>Stormwater operations and maintenance services</v>
          </cell>
          <cell r="V380" t="str">
            <v>L050</v>
          </cell>
          <cell r="W380" t="str">
            <v>Regional</v>
          </cell>
          <cell r="X380" t="str">
            <v>FY12 - Only</v>
          </cell>
          <cell r="Y380" t="str">
            <v>Expense</v>
          </cell>
          <cell r="Z380">
            <v>20110701</v>
          </cell>
          <cell r="AA380">
            <v>20120630</v>
          </cell>
          <cell r="AB380">
            <v>2</v>
          </cell>
          <cell r="AC380" t="str">
            <v>Discrete</v>
          </cell>
          <cell r="AD380">
            <v>1</v>
          </cell>
          <cell r="AE380">
            <v>0</v>
          </cell>
          <cell r="AF380">
            <v>0</v>
          </cell>
          <cell r="AG380">
            <v>0</v>
          </cell>
          <cell r="AH380">
            <v>1</v>
          </cell>
          <cell r="AI380" t="str">
            <v>Stormwater and Flood Protection</v>
          </cell>
          <cell r="AJ380" t="str">
            <v>Stormwater reticulation</v>
          </cell>
          <cell r="AK380">
            <v>125</v>
          </cell>
          <cell r="AM380">
            <v>1</v>
          </cell>
          <cell r="AS380">
            <v>100000</v>
          </cell>
          <cell r="BD380">
            <v>4.8500000000000001E-2</v>
          </cell>
          <cell r="BE380">
            <v>9.2537000000000091E-2</v>
          </cell>
          <cell r="BF380">
            <v>0.13132206350000009</v>
          </cell>
          <cell r="BG380">
            <v>0.17261531881775016</v>
          </cell>
          <cell r="BH380">
            <v>0.21834731625164228</v>
          </cell>
          <cell r="BI380">
            <v>0.26890872987608549</v>
          </cell>
          <cell r="BJ380">
            <v>0.32537516835557123</v>
          </cell>
          <cell r="BK380">
            <v>0.38766780126828326</v>
          </cell>
          <cell r="BL380">
            <v>0.45427585572916085</v>
          </cell>
          <cell r="BM380">
            <v>0.52844392437134791</v>
          </cell>
          <cell r="BN380">
            <v>0</v>
          </cell>
          <cell r="BO380">
            <v>0</v>
          </cell>
          <cell r="BP380">
            <v>0</v>
          </cell>
          <cell r="BQ380">
            <v>0</v>
          </cell>
          <cell r="BR380">
            <v>0</v>
          </cell>
          <cell r="BS380">
            <v>0</v>
          </cell>
          <cell r="BT380">
            <v>0</v>
          </cell>
          <cell r="BU380">
            <v>0</v>
          </cell>
          <cell r="BV380">
            <v>0</v>
          </cell>
          <cell r="BW380">
            <v>0</v>
          </cell>
          <cell r="BX380">
            <v>0</v>
          </cell>
          <cell r="BY380">
            <v>100000</v>
          </cell>
          <cell r="BZ380">
            <v>0</v>
          </cell>
          <cell r="CA380">
            <v>0</v>
          </cell>
          <cell r="CB380">
            <v>0</v>
          </cell>
          <cell r="CC380">
            <v>0</v>
          </cell>
          <cell r="CD380">
            <v>0</v>
          </cell>
          <cell r="CE380">
            <v>0</v>
          </cell>
          <cell r="CF380">
            <v>0</v>
          </cell>
          <cell r="CG380">
            <v>0</v>
          </cell>
          <cell r="CH380">
            <v>0</v>
          </cell>
          <cell r="CI380">
            <v>0</v>
          </cell>
          <cell r="CK380">
            <v>100000</v>
          </cell>
          <cell r="CL380">
            <v>0</v>
          </cell>
          <cell r="CM380">
            <v>0</v>
          </cell>
          <cell r="CN380">
            <v>0</v>
          </cell>
          <cell r="CO380">
            <v>0</v>
          </cell>
          <cell r="CP380">
            <v>0</v>
          </cell>
          <cell r="CQ380">
            <v>0</v>
          </cell>
          <cell r="CR380">
            <v>0</v>
          </cell>
          <cell r="CS380">
            <v>0</v>
          </cell>
          <cell r="CT380">
            <v>0</v>
          </cell>
          <cell r="CU380">
            <v>0</v>
          </cell>
          <cell r="CW380">
            <v>0</v>
          </cell>
          <cell r="CX380">
            <v>0</v>
          </cell>
          <cell r="CY380">
            <v>0</v>
          </cell>
          <cell r="CZ380">
            <v>0</v>
          </cell>
          <cell r="DA380">
            <v>0</v>
          </cell>
          <cell r="DB380">
            <v>0</v>
          </cell>
          <cell r="DC380">
            <v>0</v>
          </cell>
          <cell r="DD380">
            <v>0</v>
          </cell>
          <cell r="DE380">
            <v>0</v>
          </cell>
          <cell r="DF380">
            <v>0</v>
          </cell>
          <cell r="DG380">
            <v>0</v>
          </cell>
          <cell r="DI380">
            <v>0</v>
          </cell>
          <cell r="DJ380">
            <v>0</v>
          </cell>
          <cell r="DK380">
            <v>0</v>
          </cell>
          <cell r="DL380">
            <v>0</v>
          </cell>
          <cell r="DM380">
            <v>0</v>
          </cell>
          <cell r="DN380">
            <v>0</v>
          </cell>
          <cell r="DO380">
            <v>0</v>
          </cell>
          <cell r="DP380">
            <v>0</v>
          </cell>
          <cell r="DQ380">
            <v>0</v>
          </cell>
          <cell r="DR380">
            <v>0</v>
          </cell>
          <cell r="DS380">
            <v>0</v>
          </cell>
          <cell r="DU380" t="str">
            <v>none</v>
          </cell>
          <cell r="DV380">
            <v>0</v>
          </cell>
          <cell r="DW380">
            <v>0</v>
          </cell>
          <cell r="DX380">
            <v>1</v>
          </cell>
          <cell r="DY380">
            <v>0</v>
          </cell>
          <cell r="DZ380">
            <v>0</v>
          </cell>
          <cell r="EB380">
            <v>0</v>
          </cell>
          <cell r="EC380" t="str">
            <v>Def</v>
          </cell>
          <cell r="ED380" t="str">
            <v>Stormwater</v>
          </cell>
        </row>
        <row r="381">
          <cell r="D381" t="str">
            <v>PC3100936</v>
          </cell>
          <cell r="E381" t="str">
            <v>SWFA Fred Thomas OLF</v>
          </cell>
          <cell r="F381" t="str">
            <v>Auckland Council</v>
          </cell>
          <cell r="G381" t="str">
            <v>Infrastructure and environmental services</v>
          </cell>
          <cell r="H381" t="str">
            <v>E151210</v>
          </cell>
          <cell r="I381" t="str">
            <v>Stormwater projects team north</v>
          </cell>
          <cell r="J381" t="str">
            <v>Stormwater and flood protection</v>
          </cell>
          <cell r="K381" t="str">
            <v>Stormwater management</v>
          </cell>
          <cell r="L381" t="str">
            <v>Stormwater operations and maintenance</v>
          </cell>
          <cell r="M381" t="str">
            <v>Stormwater and flood protection</v>
          </cell>
          <cell r="N381" t="str">
            <v>Stormwater management</v>
          </cell>
          <cell r="O381" t="str">
            <v>Stormwater operations and maintenance</v>
          </cell>
          <cell r="P381" t="str">
            <v>Stormwater and flood protection</v>
          </cell>
          <cell r="Q381" t="str">
            <v>Stormwater management</v>
          </cell>
          <cell r="R381" t="str">
            <v>Stormwater operations and maintenance</v>
          </cell>
          <cell r="S381" t="str">
            <v>A1811105</v>
          </cell>
          <cell r="T381" t="str">
            <v>A1811105</v>
          </cell>
          <cell r="U381" t="str">
            <v>Stormwater operations and maintenance services</v>
          </cell>
          <cell r="V381" t="str">
            <v>L050</v>
          </cell>
          <cell r="W381" t="str">
            <v>Regional</v>
          </cell>
          <cell r="X381" t="str">
            <v>FY12 - Only</v>
          </cell>
          <cell r="Y381" t="str">
            <v>Expense</v>
          </cell>
          <cell r="Z381">
            <v>20110701</v>
          </cell>
          <cell r="AA381">
            <v>20120630</v>
          </cell>
          <cell r="AB381">
            <v>2</v>
          </cell>
          <cell r="AC381" t="str">
            <v>Discrete</v>
          </cell>
          <cell r="AD381">
            <v>1</v>
          </cell>
          <cell r="AE381">
            <v>0</v>
          </cell>
          <cell r="AF381">
            <v>0</v>
          </cell>
          <cell r="AG381">
            <v>0</v>
          </cell>
          <cell r="AH381">
            <v>1</v>
          </cell>
          <cell r="AI381" t="str">
            <v>Stormwater and Flood Protection</v>
          </cell>
          <cell r="AJ381" t="str">
            <v>Stormwater reticulation</v>
          </cell>
          <cell r="AK381">
            <v>125</v>
          </cell>
          <cell r="AM381">
            <v>1</v>
          </cell>
          <cell r="AS381">
            <v>450000</v>
          </cell>
          <cell r="BD381">
            <v>4.8500000000000001E-2</v>
          </cell>
          <cell r="BE381">
            <v>9.2537000000000091E-2</v>
          </cell>
          <cell r="BF381">
            <v>0.13132206350000009</v>
          </cell>
          <cell r="BG381">
            <v>0.17261531881775016</v>
          </cell>
          <cell r="BH381">
            <v>0.21834731625164228</v>
          </cell>
          <cell r="BI381">
            <v>0.26890872987608549</v>
          </cell>
          <cell r="BJ381">
            <v>0.32537516835557123</v>
          </cell>
          <cell r="BK381">
            <v>0.38766780126828326</v>
          </cell>
          <cell r="BL381">
            <v>0.45427585572916085</v>
          </cell>
          <cell r="BM381">
            <v>0.52844392437134791</v>
          </cell>
          <cell r="BN381">
            <v>0</v>
          </cell>
          <cell r="BO381">
            <v>0</v>
          </cell>
          <cell r="BP381">
            <v>0</v>
          </cell>
          <cell r="BQ381">
            <v>0</v>
          </cell>
          <cell r="BR381">
            <v>0</v>
          </cell>
          <cell r="BS381">
            <v>0</v>
          </cell>
          <cell r="BT381">
            <v>0</v>
          </cell>
          <cell r="BU381">
            <v>0</v>
          </cell>
          <cell r="BV381">
            <v>0</v>
          </cell>
          <cell r="BW381">
            <v>0</v>
          </cell>
          <cell r="BX381">
            <v>0</v>
          </cell>
          <cell r="BY381">
            <v>450000</v>
          </cell>
          <cell r="BZ381">
            <v>0</v>
          </cell>
          <cell r="CA381">
            <v>0</v>
          </cell>
          <cell r="CB381">
            <v>0</v>
          </cell>
          <cell r="CC381">
            <v>0</v>
          </cell>
          <cell r="CD381">
            <v>0</v>
          </cell>
          <cell r="CE381">
            <v>0</v>
          </cell>
          <cell r="CF381">
            <v>0</v>
          </cell>
          <cell r="CG381">
            <v>0</v>
          </cell>
          <cell r="CH381">
            <v>0</v>
          </cell>
          <cell r="CI381">
            <v>0</v>
          </cell>
          <cell r="CK381">
            <v>450000</v>
          </cell>
          <cell r="CL381">
            <v>0</v>
          </cell>
          <cell r="CM381">
            <v>0</v>
          </cell>
          <cell r="CN381">
            <v>0</v>
          </cell>
          <cell r="CO381">
            <v>0</v>
          </cell>
          <cell r="CP381">
            <v>0</v>
          </cell>
          <cell r="CQ381">
            <v>0</v>
          </cell>
          <cell r="CR381">
            <v>0</v>
          </cell>
          <cell r="CS381">
            <v>0</v>
          </cell>
          <cell r="CT381">
            <v>0</v>
          </cell>
          <cell r="CU381">
            <v>0</v>
          </cell>
          <cell r="CW381">
            <v>0</v>
          </cell>
          <cell r="CX381">
            <v>0</v>
          </cell>
          <cell r="CY381">
            <v>0</v>
          </cell>
          <cell r="CZ381">
            <v>0</v>
          </cell>
          <cell r="DA381">
            <v>0</v>
          </cell>
          <cell r="DB381">
            <v>0</v>
          </cell>
          <cell r="DC381">
            <v>0</v>
          </cell>
          <cell r="DD381">
            <v>0</v>
          </cell>
          <cell r="DE381">
            <v>0</v>
          </cell>
          <cell r="DF381">
            <v>0</v>
          </cell>
          <cell r="DG381">
            <v>0</v>
          </cell>
          <cell r="DI381">
            <v>0</v>
          </cell>
          <cell r="DJ381">
            <v>0</v>
          </cell>
          <cell r="DK381">
            <v>0</v>
          </cell>
          <cell r="DL381">
            <v>0</v>
          </cell>
          <cell r="DM381">
            <v>0</v>
          </cell>
          <cell r="DN381">
            <v>0</v>
          </cell>
          <cell r="DO381">
            <v>0</v>
          </cell>
          <cell r="DP381">
            <v>0</v>
          </cell>
          <cell r="DQ381">
            <v>0</v>
          </cell>
          <cell r="DR381">
            <v>0</v>
          </cell>
          <cell r="DS381">
            <v>0</v>
          </cell>
          <cell r="DU381" t="str">
            <v>none</v>
          </cell>
          <cell r="DV381">
            <v>0</v>
          </cell>
          <cell r="DW381">
            <v>0</v>
          </cell>
          <cell r="DX381">
            <v>1</v>
          </cell>
          <cell r="DY381">
            <v>0</v>
          </cell>
          <cell r="DZ381">
            <v>0</v>
          </cell>
          <cell r="EB381">
            <v>0</v>
          </cell>
          <cell r="EC381" t="str">
            <v>Def</v>
          </cell>
          <cell r="ED381" t="str">
            <v>Stormwater</v>
          </cell>
        </row>
        <row r="382">
          <cell r="D382" t="str">
            <v>PC3100937</v>
          </cell>
          <cell r="E382" t="str">
            <v>SWFA Greenhaven Ave flood mitigation</v>
          </cell>
          <cell r="F382" t="str">
            <v>Auckland Council</v>
          </cell>
          <cell r="G382" t="str">
            <v>Infrastructure and environmental services</v>
          </cell>
          <cell r="H382" t="str">
            <v>E151215</v>
          </cell>
          <cell r="I382" t="str">
            <v>Stormwater projects team south</v>
          </cell>
          <cell r="J382" t="str">
            <v>Stormwater and flood protection</v>
          </cell>
          <cell r="K382" t="str">
            <v>Stormwater management</v>
          </cell>
          <cell r="L382" t="str">
            <v>Stormwater operations and maintenance</v>
          </cell>
          <cell r="M382" t="str">
            <v>Stormwater and flood protection</v>
          </cell>
          <cell r="N382" t="str">
            <v>Stormwater management</v>
          </cell>
          <cell r="O382" t="str">
            <v>Stormwater operations and maintenance</v>
          </cell>
          <cell r="P382" t="str">
            <v>Stormwater and flood protection</v>
          </cell>
          <cell r="Q382" t="str">
            <v>Stormwater management</v>
          </cell>
          <cell r="R382" t="str">
            <v>Stormwater operations and maintenance</v>
          </cell>
          <cell r="S382" t="str">
            <v>A1811105</v>
          </cell>
          <cell r="T382" t="str">
            <v>A1811105</v>
          </cell>
          <cell r="U382" t="str">
            <v>Stormwater operations and maintenance services</v>
          </cell>
          <cell r="V382" t="str">
            <v>L050</v>
          </cell>
          <cell r="W382" t="str">
            <v>Regional</v>
          </cell>
          <cell r="X382" t="str">
            <v>FY12 - Only</v>
          </cell>
          <cell r="Y382" t="str">
            <v>Expense</v>
          </cell>
          <cell r="Z382">
            <v>20100701</v>
          </cell>
          <cell r="AA382">
            <v>20120630</v>
          </cell>
          <cell r="AB382">
            <v>2</v>
          </cell>
          <cell r="AC382" t="str">
            <v>Discrete</v>
          </cell>
          <cell r="AD382">
            <v>1</v>
          </cell>
          <cell r="AE382">
            <v>0</v>
          </cell>
          <cell r="AF382">
            <v>0</v>
          </cell>
          <cell r="AG382">
            <v>0</v>
          </cell>
          <cell r="AH382">
            <v>1</v>
          </cell>
          <cell r="AI382" t="str">
            <v>Stormwater and Flood Protection</v>
          </cell>
          <cell r="AJ382" t="str">
            <v>Stormwater reticulation</v>
          </cell>
          <cell r="AK382">
            <v>125</v>
          </cell>
          <cell r="AM382">
            <v>1</v>
          </cell>
          <cell r="AS382">
            <v>260000</v>
          </cell>
          <cell r="BD382">
            <v>4.8500000000000001E-2</v>
          </cell>
          <cell r="BE382">
            <v>9.2537000000000091E-2</v>
          </cell>
          <cell r="BF382">
            <v>0.13132206350000009</v>
          </cell>
          <cell r="BG382">
            <v>0.17261531881775016</v>
          </cell>
          <cell r="BH382">
            <v>0.21834731625164228</v>
          </cell>
          <cell r="BI382">
            <v>0.26890872987608549</v>
          </cell>
          <cell r="BJ382">
            <v>0.32537516835557123</v>
          </cell>
          <cell r="BK382">
            <v>0.38766780126828326</v>
          </cell>
          <cell r="BL382">
            <v>0.45427585572916085</v>
          </cell>
          <cell r="BM382">
            <v>0.52844392437134791</v>
          </cell>
          <cell r="BN382">
            <v>0</v>
          </cell>
          <cell r="BO382">
            <v>0</v>
          </cell>
          <cell r="BP382">
            <v>0</v>
          </cell>
          <cell r="BQ382">
            <v>0</v>
          </cell>
          <cell r="BR382">
            <v>0</v>
          </cell>
          <cell r="BS382">
            <v>0</v>
          </cell>
          <cell r="BT382">
            <v>0</v>
          </cell>
          <cell r="BU382">
            <v>0</v>
          </cell>
          <cell r="BV382">
            <v>0</v>
          </cell>
          <cell r="BW382">
            <v>0</v>
          </cell>
          <cell r="BX382">
            <v>0</v>
          </cell>
          <cell r="BY382">
            <v>260000</v>
          </cell>
          <cell r="BZ382">
            <v>0</v>
          </cell>
          <cell r="CA382">
            <v>0</v>
          </cell>
          <cell r="CB382">
            <v>0</v>
          </cell>
          <cell r="CC382">
            <v>0</v>
          </cell>
          <cell r="CD382">
            <v>0</v>
          </cell>
          <cell r="CE382">
            <v>0</v>
          </cell>
          <cell r="CF382">
            <v>0</v>
          </cell>
          <cell r="CG382">
            <v>0</v>
          </cell>
          <cell r="CH382">
            <v>0</v>
          </cell>
          <cell r="CI382">
            <v>0</v>
          </cell>
          <cell r="CK382">
            <v>260000</v>
          </cell>
          <cell r="CL382">
            <v>0</v>
          </cell>
          <cell r="CM382">
            <v>0</v>
          </cell>
          <cell r="CN382">
            <v>0</v>
          </cell>
          <cell r="CO382">
            <v>0</v>
          </cell>
          <cell r="CP382">
            <v>0</v>
          </cell>
          <cell r="CQ382">
            <v>0</v>
          </cell>
          <cell r="CR382">
            <v>0</v>
          </cell>
          <cell r="CS382">
            <v>0</v>
          </cell>
          <cell r="CT382">
            <v>0</v>
          </cell>
          <cell r="CU382">
            <v>0</v>
          </cell>
          <cell r="CW382">
            <v>0</v>
          </cell>
          <cell r="CX382">
            <v>0</v>
          </cell>
          <cell r="CY382">
            <v>0</v>
          </cell>
          <cell r="CZ382">
            <v>0</v>
          </cell>
          <cell r="DA382">
            <v>0</v>
          </cell>
          <cell r="DB382">
            <v>0</v>
          </cell>
          <cell r="DC382">
            <v>0</v>
          </cell>
          <cell r="DD382">
            <v>0</v>
          </cell>
          <cell r="DE382">
            <v>0</v>
          </cell>
          <cell r="DF382">
            <v>0</v>
          </cell>
          <cell r="DG382">
            <v>0</v>
          </cell>
          <cell r="DI382">
            <v>0</v>
          </cell>
          <cell r="DJ382">
            <v>0</v>
          </cell>
          <cell r="DK382">
            <v>0</v>
          </cell>
          <cell r="DL382">
            <v>0</v>
          </cell>
          <cell r="DM382">
            <v>0</v>
          </cell>
          <cell r="DN382">
            <v>0</v>
          </cell>
          <cell r="DO382">
            <v>0</v>
          </cell>
          <cell r="DP382">
            <v>0</v>
          </cell>
          <cell r="DQ382">
            <v>0</v>
          </cell>
          <cell r="DR382">
            <v>0</v>
          </cell>
          <cell r="DS382">
            <v>0</v>
          </cell>
          <cell r="DU382" t="str">
            <v>none</v>
          </cell>
          <cell r="DV382">
            <v>0</v>
          </cell>
          <cell r="DW382">
            <v>0</v>
          </cell>
          <cell r="DX382">
            <v>1</v>
          </cell>
          <cell r="DY382">
            <v>0</v>
          </cell>
          <cell r="DZ382">
            <v>0</v>
          </cell>
          <cell r="EB382">
            <v>0</v>
          </cell>
          <cell r="EC382" t="str">
            <v>Def</v>
          </cell>
          <cell r="ED382" t="str">
            <v>Stormwater</v>
          </cell>
        </row>
        <row r="383">
          <cell r="D383" t="str">
            <v>PC3100938</v>
          </cell>
          <cell r="E383" t="str">
            <v>SWFA Greenhaven Ave quality</v>
          </cell>
          <cell r="F383" t="str">
            <v>Auckland Council</v>
          </cell>
          <cell r="G383" t="str">
            <v>Infrastructure and environmental services</v>
          </cell>
          <cell r="H383" t="str">
            <v>E151215</v>
          </cell>
          <cell r="I383" t="str">
            <v>Stormwater projects team south</v>
          </cell>
          <cell r="J383" t="str">
            <v>Stormwater and flood protection</v>
          </cell>
          <cell r="K383" t="str">
            <v>Stormwater management</v>
          </cell>
          <cell r="L383" t="str">
            <v>Stormwater operations and maintenance</v>
          </cell>
          <cell r="M383" t="str">
            <v>Stormwater and flood protection</v>
          </cell>
          <cell r="N383" t="str">
            <v>Stormwater management</v>
          </cell>
          <cell r="O383" t="str">
            <v>Stormwater operations and maintenance</v>
          </cell>
          <cell r="P383" t="str">
            <v>Stormwater and flood protection</v>
          </cell>
          <cell r="Q383" t="str">
            <v>Stormwater management</v>
          </cell>
          <cell r="R383" t="str">
            <v>Stormwater operations and maintenance</v>
          </cell>
          <cell r="S383" t="str">
            <v>A1811105</v>
          </cell>
          <cell r="T383" t="str">
            <v>A1811105</v>
          </cell>
          <cell r="U383" t="str">
            <v>Stormwater operations and maintenance services</v>
          </cell>
          <cell r="V383" t="str">
            <v>L050</v>
          </cell>
          <cell r="W383" t="str">
            <v>Regional</v>
          </cell>
          <cell r="X383" t="str">
            <v>FY12 - Only</v>
          </cell>
          <cell r="Y383" t="str">
            <v>Expense</v>
          </cell>
          <cell r="Z383">
            <v>20100701</v>
          </cell>
          <cell r="AA383">
            <v>20120630</v>
          </cell>
          <cell r="AB383">
            <v>2</v>
          </cell>
          <cell r="AC383" t="str">
            <v>Discrete</v>
          </cell>
          <cell r="AD383">
            <v>1</v>
          </cell>
          <cell r="AE383">
            <v>0</v>
          </cell>
          <cell r="AF383">
            <v>0</v>
          </cell>
          <cell r="AG383">
            <v>0</v>
          </cell>
          <cell r="AH383">
            <v>1</v>
          </cell>
          <cell r="AI383" t="str">
            <v>Stormwater and Flood Protection</v>
          </cell>
          <cell r="AJ383" t="str">
            <v>Stormwater reticulation</v>
          </cell>
          <cell r="AK383">
            <v>125</v>
          </cell>
          <cell r="AM383">
            <v>1</v>
          </cell>
          <cell r="AS383">
            <v>225000</v>
          </cell>
          <cell r="BD383">
            <v>4.8500000000000001E-2</v>
          </cell>
          <cell r="BE383">
            <v>9.2537000000000091E-2</v>
          </cell>
          <cell r="BF383">
            <v>0.13132206350000009</v>
          </cell>
          <cell r="BG383">
            <v>0.17261531881775016</v>
          </cell>
          <cell r="BH383">
            <v>0.21834731625164228</v>
          </cell>
          <cell r="BI383">
            <v>0.26890872987608549</v>
          </cell>
          <cell r="BJ383">
            <v>0.32537516835557123</v>
          </cell>
          <cell r="BK383">
            <v>0.38766780126828326</v>
          </cell>
          <cell r="BL383">
            <v>0.45427585572916085</v>
          </cell>
          <cell r="BM383">
            <v>0.52844392437134791</v>
          </cell>
          <cell r="BN383">
            <v>0</v>
          </cell>
          <cell r="BO383">
            <v>0</v>
          </cell>
          <cell r="BP383">
            <v>0</v>
          </cell>
          <cell r="BQ383">
            <v>0</v>
          </cell>
          <cell r="BR383">
            <v>0</v>
          </cell>
          <cell r="BS383">
            <v>0</v>
          </cell>
          <cell r="BT383">
            <v>0</v>
          </cell>
          <cell r="BU383">
            <v>0</v>
          </cell>
          <cell r="BV383">
            <v>0</v>
          </cell>
          <cell r="BW383">
            <v>0</v>
          </cell>
          <cell r="BX383">
            <v>0</v>
          </cell>
          <cell r="BY383">
            <v>225000</v>
          </cell>
          <cell r="BZ383">
            <v>0</v>
          </cell>
          <cell r="CA383">
            <v>0</v>
          </cell>
          <cell r="CB383">
            <v>0</v>
          </cell>
          <cell r="CC383">
            <v>0</v>
          </cell>
          <cell r="CD383">
            <v>0</v>
          </cell>
          <cell r="CE383">
            <v>0</v>
          </cell>
          <cell r="CF383">
            <v>0</v>
          </cell>
          <cell r="CG383">
            <v>0</v>
          </cell>
          <cell r="CH383">
            <v>0</v>
          </cell>
          <cell r="CI383">
            <v>0</v>
          </cell>
          <cell r="CK383">
            <v>225000</v>
          </cell>
          <cell r="CL383">
            <v>0</v>
          </cell>
          <cell r="CM383">
            <v>0</v>
          </cell>
          <cell r="CN383">
            <v>0</v>
          </cell>
          <cell r="CO383">
            <v>0</v>
          </cell>
          <cell r="CP383">
            <v>0</v>
          </cell>
          <cell r="CQ383">
            <v>0</v>
          </cell>
          <cell r="CR383">
            <v>0</v>
          </cell>
          <cell r="CS383">
            <v>0</v>
          </cell>
          <cell r="CT383">
            <v>0</v>
          </cell>
          <cell r="CU383">
            <v>0</v>
          </cell>
          <cell r="CW383">
            <v>0</v>
          </cell>
          <cell r="CX383">
            <v>0</v>
          </cell>
          <cell r="CY383">
            <v>0</v>
          </cell>
          <cell r="CZ383">
            <v>0</v>
          </cell>
          <cell r="DA383">
            <v>0</v>
          </cell>
          <cell r="DB383">
            <v>0</v>
          </cell>
          <cell r="DC383">
            <v>0</v>
          </cell>
          <cell r="DD383">
            <v>0</v>
          </cell>
          <cell r="DE383">
            <v>0</v>
          </cell>
          <cell r="DF383">
            <v>0</v>
          </cell>
          <cell r="DG383">
            <v>0</v>
          </cell>
          <cell r="DI383">
            <v>0</v>
          </cell>
          <cell r="DJ383">
            <v>0</v>
          </cell>
          <cell r="DK383">
            <v>0</v>
          </cell>
          <cell r="DL383">
            <v>0</v>
          </cell>
          <cell r="DM383">
            <v>0</v>
          </cell>
          <cell r="DN383">
            <v>0</v>
          </cell>
          <cell r="DO383">
            <v>0</v>
          </cell>
          <cell r="DP383">
            <v>0</v>
          </cell>
          <cell r="DQ383">
            <v>0</v>
          </cell>
          <cell r="DR383">
            <v>0</v>
          </cell>
          <cell r="DS383">
            <v>0</v>
          </cell>
          <cell r="DU383" t="str">
            <v>none</v>
          </cell>
          <cell r="DV383">
            <v>0</v>
          </cell>
          <cell r="DW383">
            <v>0</v>
          </cell>
          <cell r="DX383">
            <v>1</v>
          </cell>
          <cell r="DY383">
            <v>0</v>
          </cell>
          <cell r="DZ383">
            <v>0</v>
          </cell>
          <cell r="EB383">
            <v>0</v>
          </cell>
          <cell r="EC383" t="str">
            <v>Def</v>
          </cell>
          <cell r="ED383" t="str">
            <v>Stormwater</v>
          </cell>
        </row>
        <row r="384">
          <cell r="D384" t="str">
            <v>PC3100945</v>
          </cell>
          <cell r="E384" t="str">
            <v>SWFA Juliet  Ave Stg2</v>
          </cell>
          <cell r="F384" t="str">
            <v>Auckland Council</v>
          </cell>
          <cell r="G384" t="str">
            <v>Infrastructure and environmental services</v>
          </cell>
          <cell r="H384" t="str">
            <v>E151215</v>
          </cell>
          <cell r="I384" t="str">
            <v>Stormwater projects team south</v>
          </cell>
          <cell r="J384" t="str">
            <v>Stormwater and flood protection</v>
          </cell>
          <cell r="K384" t="str">
            <v>Stormwater management</v>
          </cell>
          <cell r="L384" t="str">
            <v>Stormwater operations and maintenance</v>
          </cell>
          <cell r="M384" t="str">
            <v>Stormwater and flood protection</v>
          </cell>
          <cell r="N384" t="str">
            <v>Stormwater management</v>
          </cell>
          <cell r="O384" t="str">
            <v>Stormwater operations and maintenance</v>
          </cell>
          <cell r="P384" t="str">
            <v>Stormwater and flood protection</v>
          </cell>
          <cell r="Q384" t="str">
            <v>Stormwater management</v>
          </cell>
          <cell r="R384" t="str">
            <v>Stormwater operations and maintenance</v>
          </cell>
          <cell r="S384" t="str">
            <v>A1811105</v>
          </cell>
          <cell r="T384" t="str">
            <v>A1811105</v>
          </cell>
          <cell r="U384" t="str">
            <v>Stormwater operations and maintenance services</v>
          </cell>
          <cell r="V384" t="str">
            <v>L050</v>
          </cell>
          <cell r="W384" t="str">
            <v>Regional</v>
          </cell>
          <cell r="X384" t="str">
            <v>FY12 - Only</v>
          </cell>
          <cell r="Y384" t="str">
            <v>Expense</v>
          </cell>
          <cell r="Z384">
            <v>20100701</v>
          </cell>
          <cell r="AA384">
            <v>20120630</v>
          </cell>
          <cell r="AB384">
            <v>2</v>
          </cell>
          <cell r="AC384" t="str">
            <v>Discrete</v>
          </cell>
          <cell r="AD384">
            <v>1</v>
          </cell>
          <cell r="AE384">
            <v>0</v>
          </cell>
          <cell r="AF384">
            <v>0</v>
          </cell>
          <cell r="AG384">
            <v>0</v>
          </cell>
          <cell r="AH384">
            <v>1</v>
          </cell>
          <cell r="AI384" t="str">
            <v>Stormwater and Flood Protection</v>
          </cell>
          <cell r="AJ384" t="str">
            <v>Stormwater reticulation</v>
          </cell>
          <cell r="AK384">
            <v>125</v>
          </cell>
          <cell r="AM384">
            <v>1</v>
          </cell>
          <cell r="AS384">
            <v>200000</v>
          </cell>
          <cell r="BD384">
            <v>4.8500000000000001E-2</v>
          </cell>
          <cell r="BE384">
            <v>9.2537000000000091E-2</v>
          </cell>
          <cell r="BF384">
            <v>0.13132206350000009</v>
          </cell>
          <cell r="BG384">
            <v>0.17261531881775016</v>
          </cell>
          <cell r="BH384">
            <v>0.21834731625164228</v>
          </cell>
          <cell r="BI384">
            <v>0.26890872987608549</v>
          </cell>
          <cell r="BJ384">
            <v>0.32537516835557123</v>
          </cell>
          <cell r="BK384">
            <v>0.38766780126828326</v>
          </cell>
          <cell r="BL384">
            <v>0.45427585572916085</v>
          </cell>
          <cell r="BM384">
            <v>0.52844392437134791</v>
          </cell>
          <cell r="BN384">
            <v>0</v>
          </cell>
          <cell r="BO384">
            <v>0</v>
          </cell>
          <cell r="BP384">
            <v>0</v>
          </cell>
          <cell r="BQ384">
            <v>0</v>
          </cell>
          <cell r="BR384">
            <v>0</v>
          </cell>
          <cell r="BS384">
            <v>0</v>
          </cell>
          <cell r="BT384">
            <v>0</v>
          </cell>
          <cell r="BU384">
            <v>0</v>
          </cell>
          <cell r="BV384">
            <v>0</v>
          </cell>
          <cell r="BW384">
            <v>0</v>
          </cell>
          <cell r="BX384">
            <v>0</v>
          </cell>
          <cell r="BY384">
            <v>200000</v>
          </cell>
          <cell r="BZ384">
            <v>0</v>
          </cell>
          <cell r="CA384">
            <v>0</v>
          </cell>
          <cell r="CB384">
            <v>0</v>
          </cell>
          <cell r="CC384">
            <v>0</v>
          </cell>
          <cell r="CD384">
            <v>0</v>
          </cell>
          <cell r="CE384">
            <v>0</v>
          </cell>
          <cell r="CF384">
            <v>0</v>
          </cell>
          <cell r="CG384">
            <v>0</v>
          </cell>
          <cell r="CH384">
            <v>0</v>
          </cell>
          <cell r="CI384">
            <v>0</v>
          </cell>
          <cell r="CK384">
            <v>200000</v>
          </cell>
          <cell r="CL384">
            <v>0</v>
          </cell>
          <cell r="CM384">
            <v>0</v>
          </cell>
          <cell r="CN384">
            <v>0</v>
          </cell>
          <cell r="CO384">
            <v>0</v>
          </cell>
          <cell r="CP384">
            <v>0</v>
          </cell>
          <cell r="CQ384">
            <v>0</v>
          </cell>
          <cell r="CR384">
            <v>0</v>
          </cell>
          <cell r="CS384">
            <v>0</v>
          </cell>
          <cell r="CT384">
            <v>0</v>
          </cell>
          <cell r="CU384">
            <v>0</v>
          </cell>
          <cell r="CW384">
            <v>0</v>
          </cell>
          <cell r="CX384">
            <v>0</v>
          </cell>
          <cell r="CY384">
            <v>0</v>
          </cell>
          <cell r="CZ384">
            <v>0</v>
          </cell>
          <cell r="DA384">
            <v>0</v>
          </cell>
          <cell r="DB384">
            <v>0</v>
          </cell>
          <cell r="DC384">
            <v>0</v>
          </cell>
          <cell r="DD384">
            <v>0</v>
          </cell>
          <cell r="DE384">
            <v>0</v>
          </cell>
          <cell r="DF384">
            <v>0</v>
          </cell>
          <cell r="DG384">
            <v>0</v>
          </cell>
          <cell r="DI384">
            <v>0</v>
          </cell>
          <cell r="DJ384">
            <v>0</v>
          </cell>
          <cell r="DK384">
            <v>0</v>
          </cell>
          <cell r="DL384">
            <v>0</v>
          </cell>
          <cell r="DM384">
            <v>0</v>
          </cell>
          <cell r="DN384">
            <v>0</v>
          </cell>
          <cell r="DO384">
            <v>0</v>
          </cell>
          <cell r="DP384">
            <v>0</v>
          </cell>
          <cell r="DQ384">
            <v>0</v>
          </cell>
          <cell r="DR384">
            <v>0</v>
          </cell>
          <cell r="DS384">
            <v>0</v>
          </cell>
          <cell r="DU384" t="str">
            <v>none</v>
          </cell>
          <cell r="DV384">
            <v>0</v>
          </cell>
          <cell r="DW384">
            <v>0</v>
          </cell>
          <cell r="DX384">
            <v>1</v>
          </cell>
          <cell r="DY384">
            <v>0</v>
          </cell>
          <cell r="DZ384">
            <v>0</v>
          </cell>
          <cell r="EB384">
            <v>0</v>
          </cell>
          <cell r="EC384" t="str">
            <v>Def</v>
          </cell>
          <cell r="ED384" t="str">
            <v>Stormwater</v>
          </cell>
        </row>
        <row r="385">
          <cell r="D385" t="str">
            <v>PC3100958</v>
          </cell>
          <cell r="E385" t="str">
            <v>SWFA Matakana Network improvements</v>
          </cell>
          <cell r="F385" t="str">
            <v>Auckland Council</v>
          </cell>
          <cell r="G385" t="str">
            <v>Infrastructure and environmental services</v>
          </cell>
          <cell r="H385" t="str">
            <v>E151210</v>
          </cell>
          <cell r="I385" t="str">
            <v>Stormwater projects team north</v>
          </cell>
          <cell r="J385" t="str">
            <v>Stormwater and flood protection</v>
          </cell>
          <cell r="K385" t="str">
            <v>Stormwater management</v>
          </cell>
          <cell r="L385" t="str">
            <v>Stormwater operations and maintenance</v>
          </cell>
          <cell r="M385" t="str">
            <v>Stormwater and flood protection</v>
          </cell>
          <cell r="N385" t="str">
            <v>Stormwater management</v>
          </cell>
          <cell r="O385" t="str">
            <v>Stormwater operations and maintenance</v>
          </cell>
          <cell r="P385" t="str">
            <v>Stormwater and flood protection</v>
          </cell>
          <cell r="Q385" t="str">
            <v>Stormwater management</v>
          </cell>
          <cell r="R385" t="str">
            <v>Stormwater operations and maintenance</v>
          </cell>
          <cell r="S385" t="str">
            <v>A1811105</v>
          </cell>
          <cell r="T385" t="str">
            <v>A1811105</v>
          </cell>
          <cell r="U385" t="str">
            <v>Stormwater operations and maintenance services</v>
          </cell>
          <cell r="V385" t="str">
            <v>L050</v>
          </cell>
          <cell r="W385" t="str">
            <v>Regional</v>
          </cell>
          <cell r="X385" t="str">
            <v>FY12 - Only</v>
          </cell>
          <cell r="Y385" t="str">
            <v>Expense</v>
          </cell>
          <cell r="Z385">
            <v>20110701</v>
          </cell>
          <cell r="AA385">
            <v>20120630</v>
          </cell>
          <cell r="AB385">
            <v>2</v>
          </cell>
          <cell r="AC385" t="str">
            <v>Discrete</v>
          </cell>
          <cell r="AD385">
            <v>1</v>
          </cell>
          <cell r="AE385">
            <v>0</v>
          </cell>
          <cell r="AF385">
            <v>0</v>
          </cell>
          <cell r="AG385">
            <v>0</v>
          </cell>
          <cell r="AH385">
            <v>1</v>
          </cell>
          <cell r="AI385" t="str">
            <v>Stormwater and Flood Protection</v>
          </cell>
          <cell r="AJ385" t="str">
            <v>Stormwater reticulation</v>
          </cell>
          <cell r="AK385">
            <v>125</v>
          </cell>
          <cell r="AM385">
            <v>1</v>
          </cell>
          <cell r="AS385">
            <v>138102.01999999999</v>
          </cell>
          <cell r="BD385">
            <v>4.8500000000000001E-2</v>
          </cell>
          <cell r="BE385">
            <v>9.2537000000000091E-2</v>
          </cell>
          <cell r="BF385">
            <v>0.13132206350000009</v>
          </cell>
          <cell r="BG385">
            <v>0.17261531881775016</v>
          </cell>
          <cell r="BH385">
            <v>0.21834731625164228</v>
          </cell>
          <cell r="BI385">
            <v>0.26890872987608549</v>
          </cell>
          <cell r="BJ385">
            <v>0.32537516835557123</v>
          </cell>
          <cell r="BK385">
            <v>0.38766780126828326</v>
          </cell>
          <cell r="BL385">
            <v>0.45427585572916085</v>
          </cell>
          <cell r="BM385">
            <v>0.52844392437134791</v>
          </cell>
          <cell r="BN385">
            <v>0</v>
          </cell>
          <cell r="BO385">
            <v>0</v>
          </cell>
          <cell r="BP385">
            <v>0</v>
          </cell>
          <cell r="BQ385">
            <v>0</v>
          </cell>
          <cell r="BR385">
            <v>0</v>
          </cell>
          <cell r="BS385">
            <v>0</v>
          </cell>
          <cell r="BT385">
            <v>0</v>
          </cell>
          <cell r="BU385">
            <v>0</v>
          </cell>
          <cell r="BV385">
            <v>0</v>
          </cell>
          <cell r="BW385">
            <v>0</v>
          </cell>
          <cell r="BX385">
            <v>0</v>
          </cell>
          <cell r="BY385">
            <v>138102.01999999999</v>
          </cell>
          <cell r="BZ385">
            <v>0</v>
          </cell>
          <cell r="CA385">
            <v>0</v>
          </cell>
          <cell r="CB385">
            <v>0</v>
          </cell>
          <cell r="CC385">
            <v>0</v>
          </cell>
          <cell r="CD385">
            <v>0</v>
          </cell>
          <cell r="CE385">
            <v>0</v>
          </cell>
          <cell r="CF385">
            <v>0</v>
          </cell>
          <cell r="CG385">
            <v>0</v>
          </cell>
          <cell r="CH385">
            <v>0</v>
          </cell>
          <cell r="CI385">
            <v>0</v>
          </cell>
          <cell r="CK385">
            <v>138102.01999999999</v>
          </cell>
          <cell r="CL385">
            <v>0</v>
          </cell>
          <cell r="CM385">
            <v>0</v>
          </cell>
          <cell r="CN385">
            <v>0</v>
          </cell>
          <cell r="CO385">
            <v>0</v>
          </cell>
          <cell r="CP385">
            <v>0</v>
          </cell>
          <cell r="CQ385">
            <v>0</v>
          </cell>
          <cell r="CR385">
            <v>0</v>
          </cell>
          <cell r="CS385">
            <v>0</v>
          </cell>
          <cell r="CT385">
            <v>0</v>
          </cell>
          <cell r="CU385">
            <v>0</v>
          </cell>
          <cell r="CW385">
            <v>0</v>
          </cell>
          <cell r="CX385">
            <v>0</v>
          </cell>
          <cell r="CY385">
            <v>0</v>
          </cell>
          <cell r="CZ385">
            <v>0</v>
          </cell>
          <cell r="DA385">
            <v>0</v>
          </cell>
          <cell r="DB385">
            <v>0</v>
          </cell>
          <cell r="DC385">
            <v>0</v>
          </cell>
          <cell r="DD385">
            <v>0</v>
          </cell>
          <cell r="DE385">
            <v>0</v>
          </cell>
          <cell r="DF385">
            <v>0</v>
          </cell>
          <cell r="DG385">
            <v>0</v>
          </cell>
          <cell r="DI385">
            <v>0</v>
          </cell>
          <cell r="DJ385">
            <v>0</v>
          </cell>
          <cell r="DK385">
            <v>0</v>
          </cell>
          <cell r="DL385">
            <v>0</v>
          </cell>
          <cell r="DM385">
            <v>0</v>
          </cell>
          <cell r="DN385">
            <v>0</v>
          </cell>
          <cell r="DO385">
            <v>0</v>
          </cell>
          <cell r="DP385">
            <v>0</v>
          </cell>
          <cell r="DQ385">
            <v>0</v>
          </cell>
          <cell r="DR385">
            <v>0</v>
          </cell>
          <cell r="DS385">
            <v>0</v>
          </cell>
          <cell r="DU385" t="str">
            <v>none</v>
          </cell>
          <cell r="DV385">
            <v>0</v>
          </cell>
          <cell r="DW385">
            <v>0</v>
          </cell>
          <cell r="DX385">
            <v>1</v>
          </cell>
          <cell r="DY385">
            <v>0</v>
          </cell>
          <cell r="DZ385">
            <v>0</v>
          </cell>
          <cell r="EB385">
            <v>0</v>
          </cell>
          <cell r="EC385" t="str">
            <v>Def</v>
          </cell>
          <cell r="ED385" t="str">
            <v>Stormwater</v>
          </cell>
        </row>
        <row r="386">
          <cell r="D386" t="str">
            <v>PC3100960</v>
          </cell>
          <cell r="E386" t="str">
            <v>SWFA Melsop Avenue Railway embankment</v>
          </cell>
          <cell r="F386" t="str">
            <v>Auckland Council</v>
          </cell>
          <cell r="G386" t="str">
            <v>Infrastructure and environmental services</v>
          </cell>
          <cell r="H386" t="str">
            <v>E151215</v>
          </cell>
          <cell r="I386" t="str">
            <v>Stormwater projects team south</v>
          </cell>
          <cell r="J386" t="str">
            <v>Stormwater and flood protection</v>
          </cell>
          <cell r="K386" t="str">
            <v>Stormwater management</v>
          </cell>
          <cell r="L386" t="str">
            <v>Stormwater operations and maintenance</v>
          </cell>
          <cell r="M386" t="str">
            <v>Stormwater and flood protection</v>
          </cell>
          <cell r="N386" t="str">
            <v>Stormwater management</v>
          </cell>
          <cell r="O386" t="str">
            <v>Stormwater operations and maintenance</v>
          </cell>
          <cell r="P386" t="str">
            <v>Stormwater and flood protection</v>
          </cell>
          <cell r="Q386" t="str">
            <v>Stormwater management</v>
          </cell>
          <cell r="R386" t="str">
            <v>Stormwater operations and maintenance</v>
          </cell>
          <cell r="S386" t="str">
            <v>A1811105</v>
          </cell>
          <cell r="T386" t="str">
            <v>A1811105</v>
          </cell>
          <cell r="U386" t="str">
            <v>Stormwater operations and maintenance services</v>
          </cell>
          <cell r="V386" t="str">
            <v>L050</v>
          </cell>
          <cell r="W386" t="str">
            <v>Regional</v>
          </cell>
          <cell r="X386" t="str">
            <v>FY12 - Only</v>
          </cell>
          <cell r="Y386" t="str">
            <v>Expense</v>
          </cell>
          <cell r="Z386">
            <v>20100701</v>
          </cell>
          <cell r="AA386">
            <v>20120630</v>
          </cell>
          <cell r="AB386">
            <v>2</v>
          </cell>
          <cell r="AC386" t="str">
            <v>Discrete</v>
          </cell>
          <cell r="AD386">
            <v>1</v>
          </cell>
          <cell r="AE386">
            <v>0</v>
          </cell>
          <cell r="AF386">
            <v>0</v>
          </cell>
          <cell r="AG386">
            <v>0</v>
          </cell>
          <cell r="AH386">
            <v>1</v>
          </cell>
          <cell r="AI386" t="str">
            <v>Stormwater and Flood Protection</v>
          </cell>
          <cell r="AJ386" t="str">
            <v>Stormwater reticulation</v>
          </cell>
          <cell r="AK386">
            <v>125</v>
          </cell>
          <cell r="AM386">
            <v>1</v>
          </cell>
          <cell r="AS386">
            <v>550000</v>
          </cell>
          <cell r="BD386">
            <v>4.8500000000000001E-2</v>
          </cell>
          <cell r="BE386">
            <v>9.2537000000000091E-2</v>
          </cell>
          <cell r="BF386">
            <v>0.13132206350000009</v>
          </cell>
          <cell r="BG386">
            <v>0.17261531881775016</v>
          </cell>
          <cell r="BH386">
            <v>0.21834731625164228</v>
          </cell>
          <cell r="BI386">
            <v>0.26890872987608549</v>
          </cell>
          <cell r="BJ386">
            <v>0.32537516835557123</v>
          </cell>
          <cell r="BK386">
            <v>0.38766780126828326</v>
          </cell>
          <cell r="BL386">
            <v>0.45427585572916085</v>
          </cell>
          <cell r="BM386">
            <v>0.52844392437134791</v>
          </cell>
          <cell r="BN386">
            <v>0</v>
          </cell>
          <cell r="BO386">
            <v>0</v>
          </cell>
          <cell r="BP386">
            <v>0</v>
          </cell>
          <cell r="BQ386">
            <v>0</v>
          </cell>
          <cell r="BR386">
            <v>0</v>
          </cell>
          <cell r="BS386">
            <v>0</v>
          </cell>
          <cell r="BT386">
            <v>0</v>
          </cell>
          <cell r="BU386">
            <v>0</v>
          </cell>
          <cell r="BV386">
            <v>0</v>
          </cell>
          <cell r="BW386">
            <v>0</v>
          </cell>
          <cell r="BX386">
            <v>0</v>
          </cell>
          <cell r="BY386">
            <v>550000</v>
          </cell>
          <cell r="BZ386">
            <v>0</v>
          </cell>
          <cell r="CA386">
            <v>0</v>
          </cell>
          <cell r="CB386">
            <v>0</v>
          </cell>
          <cell r="CC386">
            <v>0</v>
          </cell>
          <cell r="CD386">
            <v>0</v>
          </cell>
          <cell r="CE386">
            <v>0</v>
          </cell>
          <cell r="CF386">
            <v>0</v>
          </cell>
          <cell r="CG386">
            <v>0</v>
          </cell>
          <cell r="CH386">
            <v>0</v>
          </cell>
          <cell r="CI386">
            <v>0</v>
          </cell>
          <cell r="CK386">
            <v>550000</v>
          </cell>
          <cell r="CL386">
            <v>0</v>
          </cell>
          <cell r="CM386">
            <v>0</v>
          </cell>
          <cell r="CN386">
            <v>0</v>
          </cell>
          <cell r="CO386">
            <v>0</v>
          </cell>
          <cell r="CP386">
            <v>0</v>
          </cell>
          <cell r="CQ386">
            <v>0</v>
          </cell>
          <cell r="CR386">
            <v>0</v>
          </cell>
          <cell r="CS386">
            <v>0</v>
          </cell>
          <cell r="CT386">
            <v>0</v>
          </cell>
          <cell r="CU386">
            <v>0</v>
          </cell>
          <cell r="CW386">
            <v>0</v>
          </cell>
          <cell r="CX386">
            <v>0</v>
          </cell>
          <cell r="CY386">
            <v>0</v>
          </cell>
          <cell r="CZ386">
            <v>0</v>
          </cell>
          <cell r="DA386">
            <v>0</v>
          </cell>
          <cell r="DB386">
            <v>0</v>
          </cell>
          <cell r="DC386">
            <v>0</v>
          </cell>
          <cell r="DD386">
            <v>0</v>
          </cell>
          <cell r="DE386">
            <v>0</v>
          </cell>
          <cell r="DF386">
            <v>0</v>
          </cell>
          <cell r="DG386">
            <v>0</v>
          </cell>
          <cell r="DI386">
            <v>0</v>
          </cell>
          <cell r="DJ386">
            <v>0</v>
          </cell>
          <cell r="DK386">
            <v>0</v>
          </cell>
          <cell r="DL386">
            <v>0</v>
          </cell>
          <cell r="DM386">
            <v>0</v>
          </cell>
          <cell r="DN386">
            <v>0</v>
          </cell>
          <cell r="DO386">
            <v>0</v>
          </cell>
          <cell r="DP386">
            <v>0</v>
          </cell>
          <cell r="DQ386">
            <v>0</v>
          </cell>
          <cell r="DR386">
            <v>0</v>
          </cell>
          <cell r="DS386">
            <v>0</v>
          </cell>
          <cell r="DU386" t="str">
            <v>none</v>
          </cell>
          <cell r="DV386">
            <v>0</v>
          </cell>
          <cell r="DW386">
            <v>0</v>
          </cell>
          <cell r="DX386">
            <v>1</v>
          </cell>
          <cell r="DY386">
            <v>0</v>
          </cell>
          <cell r="DZ386">
            <v>0</v>
          </cell>
          <cell r="EB386">
            <v>0</v>
          </cell>
          <cell r="EC386" t="str">
            <v>Def</v>
          </cell>
          <cell r="ED386" t="str">
            <v>Stormwater</v>
          </cell>
        </row>
        <row r="387">
          <cell r="D387" t="str">
            <v>PC3100961</v>
          </cell>
          <cell r="E387" t="str">
            <v>SWFA MinaretDr MilessaRd Pakuranga</v>
          </cell>
          <cell r="F387" t="str">
            <v>Auckland Council</v>
          </cell>
          <cell r="G387" t="str">
            <v>Infrastructure and environmental services</v>
          </cell>
          <cell r="H387" t="str">
            <v>E151215</v>
          </cell>
          <cell r="I387" t="str">
            <v>Stormwater projects team south</v>
          </cell>
          <cell r="J387" t="str">
            <v>Stormwater and flood protection</v>
          </cell>
          <cell r="K387" t="str">
            <v>Stormwater management</v>
          </cell>
          <cell r="L387" t="str">
            <v>Stormwater operations and maintenance</v>
          </cell>
          <cell r="M387" t="str">
            <v>Stormwater and flood protection</v>
          </cell>
          <cell r="N387" t="str">
            <v>Stormwater management</v>
          </cell>
          <cell r="O387" t="str">
            <v>Stormwater operations and maintenance</v>
          </cell>
          <cell r="P387" t="str">
            <v>Stormwater and flood protection</v>
          </cell>
          <cell r="Q387" t="str">
            <v>Stormwater management</v>
          </cell>
          <cell r="R387" t="str">
            <v>Stormwater operations and maintenance</v>
          </cell>
          <cell r="S387" t="str">
            <v>A1811105</v>
          </cell>
          <cell r="T387" t="str">
            <v>A1811105</v>
          </cell>
          <cell r="U387" t="str">
            <v>Stormwater operations and maintenance services</v>
          </cell>
          <cell r="V387" t="str">
            <v>L050</v>
          </cell>
          <cell r="W387" t="str">
            <v>Regional</v>
          </cell>
          <cell r="X387" t="str">
            <v>FY12 - Only</v>
          </cell>
          <cell r="Y387" t="str">
            <v>Expense</v>
          </cell>
          <cell r="Z387">
            <v>20100701</v>
          </cell>
          <cell r="AA387">
            <v>20120630</v>
          </cell>
          <cell r="AB387">
            <v>2</v>
          </cell>
          <cell r="AC387" t="str">
            <v>Discrete</v>
          </cell>
          <cell r="AD387">
            <v>1</v>
          </cell>
          <cell r="AE387">
            <v>0</v>
          </cell>
          <cell r="AF387">
            <v>0</v>
          </cell>
          <cell r="AG387">
            <v>0</v>
          </cell>
          <cell r="AH387">
            <v>1</v>
          </cell>
          <cell r="AI387" t="str">
            <v>Stormwater and Flood Protection</v>
          </cell>
          <cell r="AJ387" t="str">
            <v>Stormwater reticulation</v>
          </cell>
          <cell r="AK387">
            <v>125</v>
          </cell>
          <cell r="AM387">
            <v>1</v>
          </cell>
          <cell r="AS387">
            <v>280000</v>
          </cell>
          <cell r="BD387">
            <v>4.8500000000000001E-2</v>
          </cell>
          <cell r="BE387">
            <v>9.2537000000000091E-2</v>
          </cell>
          <cell r="BF387">
            <v>0.13132206350000009</v>
          </cell>
          <cell r="BG387">
            <v>0.17261531881775016</v>
          </cell>
          <cell r="BH387">
            <v>0.21834731625164228</v>
          </cell>
          <cell r="BI387">
            <v>0.26890872987608549</v>
          </cell>
          <cell r="BJ387">
            <v>0.32537516835557123</v>
          </cell>
          <cell r="BK387">
            <v>0.38766780126828326</v>
          </cell>
          <cell r="BL387">
            <v>0.45427585572916085</v>
          </cell>
          <cell r="BM387">
            <v>0.52844392437134791</v>
          </cell>
          <cell r="BN387">
            <v>0</v>
          </cell>
          <cell r="BO387">
            <v>0</v>
          </cell>
          <cell r="BP387">
            <v>0</v>
          </cell>
          <cell r="BQ387">
            <v>0</v>
          </cell>
          <cell r="BR387">
            <v>0</v>
          </cell>
          <cell r="BS387">
            <v>0</v>
          </cell>
          <cell r="BT387">
            <v>0</v>
          </cell>
          <cell r="BU387">
            <v>0</v>
          </cell>
          <cell r="BV387">
            <v>0</v>
          </cell>
          <cell r="BW387">
            <v>0</v>
          </cell>
          <cell r="BX387">
            <v>0</v>
          </cell>
          <cell r="BY387">
            <v>280000</v>
          </cell>
          <cell r="BZ387">
            <v>0</v>
          </cell>
          <cell r="CA387">
            <v>0</v>
          </cell>
          <cell r="CB387">
            <v>0</v>
          </cell>
          <cell r="CC387">
            <v>0</v>
          </cell>
          <cell r="CD387">
            <v>0</v>
          </cell>
          <cell r="CE387">
            <v>0</v>
          </cell>
          <cell r="CF387">
            <v>0</v>
          </cell>
          <cell r="CG387">
            <v>0</v>
          </cell>
          <cell r="CH387">
            <v>0</v>
          </cell>
          <cell r="CI387">
            <v>0</v>
          </cell>
          <cell r="CK387">
            <v>280000</v>
          </cell>
          <cell r="CL387">
            <v>0</v>
          </cell>
          <cell r="CM387">
            <v>0</v>
          </cell>
          <cell r="CN387">
            <v>0</v>
          </cell>
          <cell r="CO387">
            <v>0</v>
          </cell>
          <cell r="CP387">
            <v>0</v>
          </cell>
          <cell r="CQ387">
            <v>0</v>
          </cell>
          <cell r="CR387">
            <v>0</v>
          </cell>
          <cell r="CS387">
            <v>0</v>
          </cell>
          <cell r="CT387">
            <v>0</v>
          </cell>
          <cell r="CU387">
            <v>0</v>
          </cell>
          <cell r="CW387">
            <v>0</v>
          </cell>
          <cell r="CX387">
            <v>0</v>
          </cell>
          <cell r="CY387">
            <v>0</v>
          </cell>
          <cell r="CZ387">
            <v>0</v>
          </cell>
          <cell r="DA387">
            <v>0</v>
          </cell>
          <cell r="DB387">
            <v>0</v>
          </cell>
          <cell r="DC387">
            <v>0</v>
          </cell>
          <cell r="DD387">
            <v>0</v>
          </cell>
          <cell r="DE387">
            <v>0</v>
          </cell>
          <cell r="DF387">
            <v>0</v>
          </cell>
          <cell r="DG387">
            <v>0</v>
          </cell>
          <cell r="DI387">
            <v>0</v>
          </cell>
          <cell r="DJ387">
            <v>0</v>
          </cell>
          <cell r="DK387">
            <v>0</v>
          </cell>
          <cell r="DL387">
            <v>0</v>
          </cell>
          <cell r="DM387">
            <v>0</v>
          </cell>
          <cell r="DN387">
            <v>0</v>
          </cell>
          <cell r="DO387">
            <v>0</v>
          </cell>
          <cell r="DP387">
            <v>0</v>
          </cell>
          <cell r="DQ387">
            <v>0</v>
          </cell>
          <cell r="DR387">
            <v>0</v>
          </cell>
          <cell r="DS387">
            <v>0</v>
          </cell>
          <cell r="DU387" t="str">
            <v>none</v>
          </cell>
          <cell r="DV387">
            <v>0</v>
          </cell>
          <cell r="DW387">
            <v>0</v>
          </cell>
          <cell r="DX387">
            <v>1</v>
          </cell>
          <cell r="DY387">
            <v>0</v>
          </cell>
          <cell r="DZ387">
            <v>0</v>
          </cell>
          <cell r="EB387">
            <v>0</v>
          </cell>
          <cell r="EC387" t="str">
            <v>Def</v>
          </cell>
          <cell r="ED387" t="str">
            <v>Stormwater</v>
          </cell>
        </row>
        <row r="388">
          <cell r="D388" t="str">
            <v>PC3100965</v>
          </cell>
          <cell r="E388" t="str">
            <v>SWFA Pukekohe Sth open channel</v>
          </cell>
          <cell r="F388" t="str">
            <v>Auckland Council</v>
          </cell>
          <cell r="G388" t="str">
            <v>Infrastructure and environmental services</v>
          </cell>
          <cell r="H388" t="str">
            <v>E151215</v>
          </cell>
          <cell r="I388" t="str">
            <v>Stormwater projects team south</v>
          </cell>
          <cell r="J388" t="str">
            <v>Stormwater and flood protection</v>
          </cell>
          <cell r="K388" t="str">
            <v>Stormwater management</v>
          </cell>
          <cell r="L388" t="str">
            <v>Stormwater operations and maintenance</v>
          </cell>
          <cell r="M388" t="str">
            <v>Stormwater and flood protection</v>
          </cell>
          <cell r="N388" t="str">
            <v>Stormwater management</v>
          </cell>
          <cell r="O388" t="str">
            <v>Stormwater operations and maintenance</v>
          </cell>
          <cell r="P388" t="str">
            <v>Stormwater and flood protection</v>
          </cell>
          <cell r="Q388" t="str">
            <v>Stormwater management</v>
          </cell>
          <cell r="R388" t="str">
            <v>Stormwater operations and maintenance</v>
          </cell>
          <cell r="S388" t="str">
            <v>A1811105</v>
          </cell>
          <cell r="T388" t="str">
            <v>A1811105</v>
          </cell>
          <cell r="U388" t="str">
            <v>Stormwater operations and maintenance services</v>
          </cell>
          <cell r="V388" t="str">
            <v>L050</v>
          </cell>
          <cell r="W388" t="str">
            <v>Regional</v>
          </cell>
          <cell r="X388" t="str">
            <v>FY12 - Only</v>
          </cell>
          <cell r="Y388" t="str">
            <v>Expense</v>
          </cell>
          <cell r="Z388">
            <v>20100701</v>
          </cell>
          <cell r="AA388">
            <v>20120630</v>
          </cell>
          <cell r="AB388">
            <v>2</v>
          </cell>
          <cell r="AC388" t="str">
            <v>Discrete</v>
          </cell>
          <cell r="AD388">
            <v>1</v>
          </cell>
          <cell r="AE388">
            <v>0</v>
          </cell>
          <cell r="AF388">
            <v>0</v>
          </cell>
          <cell r="AG388">
            <v>0</v>
          </cell>
          <cell r="AH388">
            <v>1</v>
          </cell>
          <cell r="AI388" t="str">
            <v>Stormwater and Flood Protection</v>
          </cell>
          <cell r="AJ388" t="str">
            <v>Stormwater reticulation</v>
          </cell>
          <cell r="AK388">
            <v>125</v>
          </cell>
          <cell r="AM388">
            <v>1</v>
          </cell>
          <cell r="AS388">
            <v>1100000</v>
          </cell>
          <cell r="BD388">
            <v>4.8500000000000001E-2</v>
          </cell>
          <cell r="BE388">
            <v>9.2537000000000091E-2</v>
          </cell>
          <cell r="BF388">
            <v>0.13132206350000009</v>
          </cell>
          <cell r="BG388">
            <v>0.17261531881775016</v>
          </cell>
          <cell r="BH388">
            <v>0.21834731625164228</v>
          </cell>
          <cell r="BI388">
            <v>0.26890872987608549</v>
          </cell>
          <cell r="BJ388">
            <v>0.32537516835557123</v>
          </cell>
          <cell r="BK388">
            <v>0.38766780126828326</v>
          </cell>
          <cell r="BL388">
            <v>0.45427585572916085</v>
          </cell>
          <cell r="BM388">
            <v>0.52844392437134791</v>
          </cell>
          <cell r="BN388">
            <v>0</v>
          </cell>
          <cell r="BO388">
            <v>0</v>
          </cell>
          <cell r="BP388">
            <v>0</v>
          </cell>
          <cell r="BQ388">
            <v>0</v>
          </cell>
          <cell r="BR388">
            <v>0</v>
          </cell>
          <cell r="BS388">
            <v>0</v>
          </cell>
          <cell r="BT388">
            <v>0</v>
          </cell>
          <cell r="BU388">
            <v>0</v>
          </cell>
          <cell r="BV388">
            <v>0</v>
          </cell>
          <cell r="BW388">
            <v>0</v>
          </cell>
          <cell r="BX388">
            <v>0</v>
          </cell>
          <cell r="BY388">
            <v>1100000</v>
          </cell>
          <cell r="BZ388">
            <v>0</v>
          </cell>
          <cell r="CA388">
            <v>0</v>
          </cell>
          <cell r="CB388">
            <v>0</v>
          </cell>
          <cell r="CC388">
            <v>0</v>
          </cell>
          <cell r="CD388">
            <v>0</v>
          </cell>
          <cell r="CE388">
            <v>0</v>
          </cell>
          <cell r="CF388">
            <v>0</v>
          </cell>
          <cell r="CG388">
            <v>0</v>
          </cell>
          <cell r="CH388">
            <v>0</v>
          </cell>
          <cell r="CI388">
            <v>0</v>
          </cell>
          <cell r="CK388">
            <v>1100000</v>
          </cell>
          <cell r="CL388">
            <v>0</v>
          </cell>
          <cell r="CM388">
            <v>0</v>
          </cell>
          <cell r="CN388">
            <v>0</v>
          </cell>
          <cell r="CO388">
            <v>0</v>
          </cell>
          <cell r="CP388">
            <v>0</v>
          </cell>
          <cell r="CQ388">
            <v>0</v>
          </cell>
          <cell r="CR388">
            <v>0</v>
          </cell>
          <cell r="CS388">
            <v>0</v>
          </cell>
          <cell r="CT388">
            <v>0</v>
          </cell>
          <cell r="CU388">
            <v>0</v>
          </cell>
          <cell r="CW388">
            <v>0</v>
          </cell>
          <cell r="CX388">
            <v>0</v>
          </cell>
          <cell r="CY388">
            <v>0</v>
          </cell>
          <cell r="CZ388">
            <v>0</v>
          </cell>
          <cell r="DA388">
            <v>0</v>
          </cell>
          <cell r="DB388">
            <v>0</v>
          </cell>
          <cell r="DC388">
            <v>0</v>
          </cell>
          <cell r="DD388">
            <v>0</v>
          </cell>
          <cell r="DE388">
            <v>0</v>
          </cell>
          <cell r="DF388">
            <v>0</v>
          </cell>
          <cell r="DG388">
            <v>0</v>
          </cell>
          <cell r="DI388">
            <v>0</v>
          </cell>
          <cell r="DJ388">
            <v>0</v>
          </cell>
          <cell r="DK388">
            <v>0</v>
          </cell>
          <cell r="DL388">
            <v>0</v>
          </cell>
          <cell r="DM388">
            <v>0</v>
          </cell>
          <cell r="DN388">
            <v>0</v>
          </cell>
          <cell r="DO388">
            <v>0</v>
          </cell>
          <cell r="DP388">
            <v>0</v>
          </cell>
          <cell r="DQ388">
            <v>0</v>
          </cell>
          <cell r="DR388">
            <v>0</v>
          </cell>
          <cell r="DS388">
            <v>0</v>
          </cell>
          <cell r="DU388" t="str">
            <v>none</v>
          </cell>
          <cell r="DV388">
            <v>0</v>
          </cell>
          <cell r="DW388">
            <v>0</v>
          </cell>
          <cell r="DX388">
            <v>1</v>
          </cell>
          <cell r="DY388">
            <v>0</v>
          </cell>
          <cell r="DZ388">
            <v>0</v>
          </cell>
          <cell r="EB388">
            <v>0</v>
          </cell>
          <cell r="EC388" t="str">
            <v>Def</v>
          </cell>
          <cell r="ED388" t="str">
            <v>Stormwater</v>
          </cell>
        </row>
        <row r="389">
          <cell r="D389" t="str">
            <v>PC3100969</v>
          </cell>
          <cell r="E389" t="str">
            <v>SWFA Patumahoe structure plan</v>
          </cell>
          <cell r="F389" t="str">
            <v>Auckland Council</v>
          </cell>
          <cell r="G389" t="str">
            <v>Infrastructure and environmental services</v>
          </cell>
          <cell r="H389" t="str">
            <v>E151215</v>
          </cell>
          <cell r="I389" t="str">
            <v>Stormwater projects team south</v>
          </cell>
          <cell r="J389" t="str">
            <v>Stormwater and flood protection</v>
          </cell>
          <cell r="K389" t="str">
            <v>Stormwater management</v>
          </cell>
          <cell r="L389" t="str">
            <v>Stormwater operations and maintenance</v>
          </cell>
          <cell r="M389" t="str">
            <v>Stormwater and flood protection</v>
          </cell>
          <cell r="N389" t="str">
            <v>Stormwater management</v>
          </cell>
          <cell r="O389" t="str">
            <v>Stormwater operations and maintenance</v>
          </cell>
          <cell r="P389" t="str">
            <v>Stormwater and flood protection</v>
          </cell>
          <cell r="Q389" t="str">
            <v>Stormwater management</v>
          </cell>
          <cell r="R389" t="str">
            <v>Stormwater operations and maintenance</v>
          </cell>
          <cell r="S389" t="str">
            <v>A1811105</v>
          </cell>
          <cell r="T389" t="str">
            <v>A1811105</v>
          </cell>
          <cell r="U389" t="str">
            <v>Stormwater operations and maintenance services</v>
          </cell>
          <cell r="V389" t="str">
            <v>L050</v>
          </cell>
          <cell r="W389" t="str">
            <v>Regional</v>
          </cell>
          <cell r="X389" t="str">
            <v>FY12 - Only</v>
          </cell>
          <cell r="Y389" t="str">
            <v>Expense</v>
          </cell>
          <cell r="Z389">
            <v>20100701</v>
          </cell>
          <cell r="AA389">
            <v>20120630</v>
          </cell>
          <cell r="AB389">
            <v>2</v>
          </cell>
          <cell r="AC389" t="str">
            <v>Discrete</v>
          </cell>
          <cell r="AD389">
            <v>1</v>
          </cell>
          <cell r="AE389">
            <v>0</v>
          </cell>
          <cell r="AF389">
            <v>0</v>
          </cell>
          <cell r="AG389">
            <v>0</v>
          </cell>
          <cell r="AH389">
            <v>1</v>
          </cell>
          <cell r="AI389" t="str">
            <v>Stormwater and Flood Protection</v>
          </cell>
          <cell r="AJ389" t="str">
            <v>Stormwater reticulation</v>
          </cell>
          <cell r="AK389">
            <v>125</v>
          </cell>
          <cell r="AM389">
            <v>1</v>
          </cell>
          <cell r="AS389">
            <v>125000</v>
          </cell>
          <cell r="BD389">
            <v>4.8500000000000001E-2</v>
          </cell>
          <cell r="BE389">
            <v>9.2537000000000091E-2</v>
          </cell>
          <cell r="BF389">
            <v>0.13132206350000009</v>
          </cell>
          <cell r="BG389">
            <v>0.17261531881775016</v>
          </cell>
          <cell r="BH389">
            <v>0.21834731625164228</v>
          </cell>
          <cell r="BI389">
            <v>0.26890872987608549</v>
          </cell>
          <cell r="BJ389">
            <v>0.32537516835557123</v>
          </cell>
          <cell r="BK389">
            <v>0.38766780126828326</v>
          </cell>
          <cell r="BL389">
            <v>0.45427585572916085</v>
          </cell>
          <cell r="BM389">
            <v>0.52844392437134791</v>
          </cell>
          <cell r="BN389">
            <v>0</v>
          </cell>
          <cell r="BO389">
            <v>0</v>
          </cell>
          <cell r="BP389">
            <v>0</v>
          </cell>
          <cell r="BQ389">
            <v>0</v>
          </cell>
          <cell r="BR389">
            <v>0</v>
          </cell>
          <cell r="BS389">
            <v>0</v>
          </cell>
          <cell r="BT389">
            <v>0</v>
          </cell>
          <cell r="BU389">
            <v>0</v>
          </cell>
          <cell r="BV389">
            <v>0</v>
          </cell>
          <cell r="BW389">
            <v>0</v>
          </cell>
          <cell r="BX389">
            <v>0</v>
          </cell>
          <cell r="BY389">
            <v>125000</v>
          </cell>
          <cell r="BZ389">
            <v>0</v>
          </cell>
          <cell r="CA389">
            <v>0</v>
          </cell>
          <cell r="CB389">
            <v>0</v>
          </cell>
          <cell r="CC389">
            <v>0</v>
          </cell>
          <cell r="CD389">
            <v>0</v>
          </cell>
          <cell r="CE389">
            <v>0</v>
          </cell>
          <cell r="CF389">
            <v>0</v>
          </cell>
          <cell r="CG389">
            <v>0</v>
          </cell>
          <cell r="CH389">
            <v>0</v>
          </cell>
          <cell r="CI389">
            <v>0</v>
          </cell>
          <cell r="CK389">
            <v>125000</v>
          </cell>
          <cell r="CL389">
            <v>0</v>
          </cell>
          <cell r="CM389">
            <v>0</v>
          </cell>
          <cell r="CN389">
            <v>0</v>
          </cell>
          <cell r="CO389">
            <v>0</v>
          </cell>
          <cell r="CP389">
            <v>0</v>
          </cell>
          <cell r="CQ389">
            <v>0</v>
          </cell>
          <cell r="CR389">
            <v>0</v>
          </cell>
          <cell r="CS389">
            <v>0</v>
          </cell>
          <cell r="CT389">
            <v>0</v>
          </cell>
          <cell r="CU389">
            <v>0</v>
          </cell>
          <cell r="CW389">
            <v>0</v>
          </cell>
          <cell r="CX389">
            <v>0</v>
          </cell>
          <cell r="CY389">
            <v>0</v>
          </cell>
          <cell r="CZ389">
            <v>0</v>
          </cell>
          <cell r="DA389">
            <v>0</v>
          </cell>
          <cell r="DB389">
            <v>0</v>
          </cell>
          <cell r="DC389">
            <v>0</v>
          </cell>
          <cell r="DD389">
            <v>0</v>
          </cell>
          <cell r="DE389">
            <v>0</v>
          </cell>
          <cell r="DF389">
            <v>0</v>
          </cell>
          <cell r="DG389">
            <v>0</v>
          </cell>
          <cell r="DI389">
            <v>0</v>
          </cell>
          <cell r="DJ389">
            <v>0</v>
          </cell>
          <cell r="DK389">
            <v>0</v>
          </cell>
          <cell r="DL389">
            <v>0</v>
          </cell>
          <cell r="DM389">
            <v>0</v>
          </cell>
          <cell r="DN389">
            <v>0</v>
          </cell>
          <cell r="DO389">
            <v>0</v>
          </cell>
          <cell r="DP389">
            <v>0</v>
          </cell>
          <cell r="DQ389">
            <v>0</v>
          </cell>
          <cell r="DR389">
            <v>0</v>
          </cell>
          <cell r="DS389">
            <v>0</v>
          </cell>
          <cell r="DU389" t="str">
            <v>none</v>
          </cell>
          <cell r="DV389">
            <v>0</v>
          </cell>
          <cell r="DW389">
            <v>0</v>
          </cell>
          <cell r="DX389">
            <v>1</v>
          </cell>
          <cell r="DY389">
            <v>0</v>
          </cell>
          <cell r="DZ389">
            <v>0</v>
          </cell>
          <cell r="EB389">
            <v>0</v>
          </cell>
          <cell r="EC389" t="str">
            <v>Def</v>
          </cell>
          <cell r="ED389" t="str">
            <v>Stormwater</v>
          </cell>
        </row>
        <row r="390">
          <cell r="D390" t="str">
            <v>PC3100975</v>
          </cell>
          <cell r="E390" t="str">
            <v>SWFA Railway station</v>
          </cell>
          <cell r="F390" t="str">
            <v>Auckland Council</v>
          </cell>
          <cell r="G390" t="str">
            <v>Infrastructure and environmental services</v>
          </cell>
          <cell r="H390" t="str">
            <v>E151215</v>
          </cell>
          <cell r="I390" t="str">
            <v>Stormwater projects team south</v>
          </cell>
          <cell r="J390" t="str">
            <v>Stormwater and flood protection</v>
          </cell>
          <cell r="K390" t="str">
            <v>Stormwater management</v>
          </cell>
          <cell r="L390" t="str">
            <v>Stormwater operations and maintenance</v>
          </cell>
          <cell r="M390" t="str">
            <v>Stormwater and flood protection</v>
          </cell>
          <cell r="N390" t="str">
            <v>Stormwater management</v>
          </cell>
          <cell r="O390" t="str">
            <v>Stormwater operations and maintenance</v>
          </cell>
          <cell r="P390" t="str">
            <v>Stormwater and flood protection</v>
          </cell>
          <cell r="Q390" t="str">
            <v>Stormwater management</v>
          </cell>
          <cell r="R390" t="str">
            <v>Stormwater operations and maintenance</v>
          </cell>
          <cell r="S390" t="str">
            <v>A1811105</v>
          </cell>
          <cell r="T390" t="str">
            <v>A1811105</v>
          </cell>
          <cell r="U390" t="str">
            <v>Stormwater operations and maintenance services</v>
          </cell>
          <cell r="V390" t="str">
            <v>L050</v>
          </cell>
          <cell r="W390" t="str">
            <v>Regional</v>
          </cell>
          <cell r="X390" t="str">
            <v>FY12 - Only</v>
          </cell>
          <cell r="Y390" t="str">
            <v>Expense</v>
          </cell>
          <cell r="Z390">
            <v>20100701</v>
          </cell>
          <cell r="AA390">
            <v>20120630</v>
          </cell>
          <cell r="AB390">
            <v>2</v>
          </cell>
          <cell r="AC390" t="str">
            <v>Discrete</v>
          </cell>
          <cell r="AD390">
            <v>1</v>
          </cell>
          <cell r="AE390">
            <v>0</v>
          </cell>
          <cell r="AF390">
            <v>0</v>
          </cell>
          <cell r="AG390">
            <v>0</v>
          </cell>
          <cell r="AH390">
            <v>1</v>
          </cell>
          <cell r="AI390" t="str">
            <v>Stormwater and Flood Protection</v>
          </cell>
          <cell r="AJ390" t="str">
            <v>Stormwater reticulation</v>
          </cell>
          <cell r="AK390">
            <v>125</v>
          </cell>
          <cell r="AM390">
            <v>1</v>
          </cell>
          <cell r="AS390">
            <v>500000</v>
          </cell>
          <cell r="BD390">
            <v>4.8500000000000001E-2</v>
          </cell>
          <cell r="BE390">
            <v>9.2537000000000091E-2</v>
          </cell>
          <cell r="BF390">
            <v>0.13132206350000009</v>
          </cell>
          <cell r="BG390">
            <v>0.17261531881775016</v>
          </cell>
          <cell r="BH390">
            <v>0.21834731625164228</v>
          </cell>
          <cell r="BI390">
            <v>0.26890872987608549</v>
          </cell>
          <cell r="BJ390">
            <v>0.32537516835557123</v>
          </cell>
          <cell r="BK390">
            <v>0.38766780126828326</v>
          </cell>
          <cell r="BL390">
            <v>0.45427585572916085</v>
          </cell>
          <cell r="BM390">
            <v>0.52844392437134791</v>
          </cell>
          <cell r="BN390">
            <v>0</v>
          </cell>
          <cell r="BO390">
            <v>0</v>
          </cell>
          <cell r="BP390">
            <v>0</v>
          </cell>
          <cell r="BQ390">
            <v>0</v>
          </cell>
          <cell r="BR390">
            <v>0</v>
          </cell>
          <cell r="BS390">
            <v>0</v>
          </cell>
          <cell r="BT390">
            <v>0</v>
          </cell>
          <cell r="BU390">
            <v>0</v>
          </cell>
          <cell r="BV390">
            <v>0</v>
          </cell>
          <cell r="BW390">
            <v>0</v>
          </cell>
          <cell r="BX390">
            <v>0</v>
          </cell>
          <cell r="BY390">
            <v>500000</v>
          </cell>
          <cell r="BZ390">
            <v>0</v>
          </cell>
          <cell r="CA390">
            <v>0</v>
          </cell>
          <cell r="CB390">
            <v>0</v>
          </cell>
          <cell r="CC390">
            <v>0</v>
          </cell>
          <cell r="CD390">
            <v>0</v>
          </cell>
          <cell r="CE390">
            <v>0</v>
          </cell>
          <cell r="CF390">
            <v>0</v>
          </cell>
          <cell r="CG390">
            <v>0</v>
          </cell>
          <cell r="CH390">
            <v>0</v>
          </cell>
          <cell r="CI390">
            <v>0</v>
          </cell>
          <cell r="CK390">
            <v>500000</v>
          </cell>
          <cell r="CL390">
            <v>0</v>
          </cell>
          <cell r="CM390">
            <v>0</v>
          </cell>
          <cell r="CN390">
            <v>0</v>
          </cell>
          <cell r="CO390">
            <v>0</v>
          </cell>
          <cell r="CP390">
            <v>0</v>
          </cell>
          <cell r="CQ390">
            <v>0</v>
          </cell>
          <cell r="CR390">
            <v>0</v>
          </cell>
          <cell r="CS390">
            <v>0</v>
          </cell>
          <cell r="CT390">
            <v>0</v>
          </cell>
          <cell r="CU390">
            <v>0</v>
          </cell>
          <cell r="CW390">
            <v>0</v>
          </cell>
          <cell r="CX390">
            <v>0</v>
          </cell>
          <cell r="CY390">
            <v>0</v>
          </cell>
          <cell r="CZ390">
            <v>0</v>
          </cell>
          <cell r="DA390">
            <v>0</v>
          </cell>
          <cell r="DB390">
            <v>0</v>
          </cell>
          <cell r="DC390">
            <v>0</v>
          </cell>
          <cell r="DD390">
            <v>0</v>
          </cell>
          <cell r="DE390">
            <v>0</v>
          </cell>
          <cell r="DF390">
            <v>0</v>
          </cell>
          <cell r="DG390">
            <v>0</v>
          </cell>
          <cell r="DI390">
            <v>0</v>
          </cell>
          <cell r="DJ390">
            <v>0</v>
          </cell>
          <cell r="DK390">
            <v>0</v>
          </cell>
          <cell r="DL390">
            <v>0</v>
          </cell>
          <cell r="DM390">
            <v>0</v>
          </cell>
          <cell r="DN390">
            <v>0</v>
          </cell>
          <cell r="DO390">
            <v>0</v>
          </cell>
          <cell r="DP390">
            <v>0</v>
          </cell>
          <cell r="DQ390">
            <v>0</v>
          </cell>
          <cell r="DR390">
            <v>0</v>
          </cell>
          <cell r="DS390">
            <v>0</v>
          </cell>
          <cell r="DU390" t="str">
            <v>none</v>
          </cell>
          <cell r="DV390">
            <v>0</v>
          </cell>
          <cell r="DW390">
            <v>0</v>
          </cell>
          <cell r="DX390">
            <v>1</v>
          </cell>
          <cell r="DY390">
            <v>0</v>
          </cell>
          <cell r="DZ390">
            <v>0</v>
          </cell>
          <cell r="EB390">
            <v>0</v>
          </cell>
          <cell r="EC390" t="str">
            <v>Def</v>
          </cell>
          <cell r="ED390" t="str">
            <v>Stormwater</v>
          </cell>
        </row>
        <row r="391">
          <cell r="D391" t="str">
            <v>PC3100987</v>
          </cell>
          <cell r="E391" t="str">
            <v>SWFA Stranolar Drive</v>
          </cell>
          <cell r="F391" t="str">
            <v>Auckland Council</v>
          </cell>
          <cell r="G391" t="str">
            <v>Infrastructure and environmental services</v>
          </cell>
          <cell r="H391" t="str">
            <v>E151220</v>
          </cell>
          <cell r="I391" t="str">
            <v>Stormwater projects team central/west</v>
          </cell>
          <cell r="J391" t="str">
            <v>Stormwater and flood protection</v>
          </cell>
          <cell r="K391" t="str">
            <v>Stormwater management</v>
          </cell>
          <cell r="L391" t="str">
            <v>Stormwater operations and maintenance</v>
          </cell>
          <cell r="M391" t="str">
            <v>Stormwater and flood protection</v>
          </cell>
          <cell r="N391" t="str">
            <v>Stormwater management</v>
          </cell>
          <cell r="O391" t="str">
            <v>Stormwater operations and maintenance</v>
          </cell>
          <cell r="P391" t="str">
            <v>Stormwater and flood protection</v>
          </cell>
          <cell r="Q391" t="str">
            <v>Stormwater management</v>
          </cell>
          <cell r="R391" t="str">
            <v>Stormwater operations and maintenance</v>
          </cell>
          <cell r="S391" t="str">
            <v>A1811105</v>
          </cell>
          <cell r="T391" t="str">
            <v>A1811105</v>
          </cell>
          <cell r="U391" t="str">
            <v>Stormwater operations and maintenance services</v>
          </cell>
          <cell r="V391" t="str">
            <v>L050</v>
          </cell>
          <cell r="W391" t="str">
            <v>Regional</v>
          </cell>
          <cell r="X391" t="str">
            <v>FY12 - Only</v>
          </cell>
          <cell r="Y391" t="str">
            <v>Expense</v>
          </cell>
          <cell r="Z391">
            <v>20100701</v>
          </cell>
          <cell r="AA391">
            <v>20120630</v>
          </cell>
          <cell r="AB391">
            <v>2</v>
          </cell>
          <cell r="AC391" t="str">
            <v>Discrete</v>
          </cell>
          <cell r="AD391">
            <v>1</v>
          </cell>
          <cell r="AE391">
            <v>0</v>
          </cell>
          <cell r="AF391">
            <v>0</v>
          </cell>
          <cell r="AG391">
            <v>0</v>
          </cell>
          <cell r="AH391">
            <v>1</v>
          </cell>
          <cell r="AI391" t="str">
            <v>Stormwater and Flood Protection</v>
          </cell>
          <cell r="AJ391" t="str">
            <v>Stormwater reticulation</v>
          </cell>
          <cell r="AK391">
            <v>125</v>
          </cell>
          <cell r="AM391">
            <v>1</v>
          </cell>
          <cell r="AS391">
            <v>985500</v>
          </cell>
          <cell r="BD391">
            <v>4.8500000000000001E-2</v>
          </cell>
          <cell r="BE391">
            <v>9.2537000000000091E-2</v>
          </cell>
          <cell r="BF391">
            <v>0.13132206350000009</v>
          </cell>
          <cell r="BG391">
            <v>0.17261531881775016</v>
          </cell>
          <cell r="BH391">
            <v>0.21834731625164228</v>
          </cell>
          <cell r="BI391">
            <v>0.26890872987608549</v>
          </cell>
          <cell r="BJ391">
            <v>0.32537516835557123</v>
          </cell>
          <cell r="BK391">
            <v>0.38766780126828326</v>
          </cell>
          <cell r="BL391">
            <v>0.45427585572916085</v>
          </cell>
          <cell r="BM391">
            <v>0.52844392437134791</v>
          </cell>
          <cell r="BN391">
            <v>0</v>
          </cell>
          <cell r="BO391">
            <v>0</v>
          </cell>
          <cell r="BP391">
            <v>0</v>
          </cell>
          <cell r="BQ391">
            <v>0</v>
          </cell>
          <cell r="BR391">
            <v>0</v>
          </cell>
          <cell r="BS391">
            <v>0</v>
          </cell>
          <cell r="BT391">
            <v>0</v>
          </cell>
          <cell r="BU391">
            <v>0</v>
          </cell>
          <cell r="BV391">
            <v>0</v>
          </cell>
          <cell r="BW391">
            <v>0</v>
          </cell>
          <cell r="BX391">
            <v>0</v>
          </cell>
          <cell r="BY391">
            <v>985500</v>
          </cell>
          <cell r="BZ391">
            <v>0</v>
          </cell>
          <cell r="CA391">
            <v>0</v>
          </cell>
          <cell r="CB391">
            <v>0</v>
          </cell>
          <cell r="CC391">
            <v>0</v>
          </cell>
          <cell r="CD391">
            <v>0</v>
          </cell>
          <cell r="CE391">
            <v>0</v>
          </cell>
          <cell r="CF391">
            <v>0</v>
          </cell>
          <cell r="CG391">
            <v>0</v>
          </cell>
          <cell r="CH391">
            <v>0</v>
          </cell>
          <cell r="CI391">
            <v>0</v>
          </cell>
          <cell r="CK391">
            <v>985500</v>
          </cell>
          <cell r="CL391">
            <v>0</v>
          </cell>
          <cell r="CM391">
            <v>0</v>
          </cell>
          <cell r="CN391">
            <v>0</v>
          </cell>
          <cell r="CO391">
            <v>0</v>
          </cell>
          <cell r="CP391">
            <v>0</v>
          </cell>
          <cell r="CQ391">
            <v>0</v>
          </cell>
          <cell r="CR391">
            <v>0</v>
          </cell>
          <cell r="CS391">
            <v>0</v>
          </cell>
          <cell r="CT391">
            <v>0</v>
          </cell>
          <cell r="CU391">
            <v>0</v>
          </cell>
          <cell r="CW391">
            <v>0</v>
          </cell>
          <cell r="CX391">
            <v>0</v>
          </cell>
          <cell r="CY391">
            <v>0</v>
          </cell>
          <cell r="CZ391">
            <v>0</v>
          </cell>
          <cell r="DA391">
            <v>0</v>
          </cell>
          <cell r="DB391">
            <v>0</v>
          </cell>
          <cell r="DC391">
            <v>0</v>
          </cell>
          <cell r="DD391">
            <v>0</v>
          </cell>
          <cell r="DE391">
            <v>0</v>
          </cell>
          <cell r="DF391">
            <v>0</v>
          </cell>
          <cell r="DG391">
            <v>0</v>
          </cell>
          <cell r="DI391">
            <v>0</v>
          </cell>
          <cell r="DJ391">
            <v>0</v>
          </cell>
          <cell r="DK391">
            <v>0</v>
          </cell>
          <cell r="DL391">
            <v>0</v>
          </cell>
          <cell r="DM391">
            <v>0</v>
          </cell>
          <cell r="DN391">
            <v>0</v>
          </cell>
          <cell r="DO391">
            <v>0</v>
          </cell>
          <cell r="DP391">
            <v>0</v>
          </cell>
          <cell r="DQ391">
            <v>0</v>
          </cell>
          <cell r="DR391">
            <v>0</v>
          </cell>
          <cell r="DS391">
            <v>0</v>
          </cell>
          <cell r="DU391" t="str">
            <v>none</v>
          </cell>
          <cell r="DV391">
            <v>0</v>
          </cell>
          <cell r="DW391">
            <v>0</v>
          </cell>
          <cell r="DX391">
            <v>1</v>
          </cell>
          <cell r="DY391">
            <v>0</v>
          </cell>
          <cell r="DZ391">
            <v>0</v>
          </cell>
          <cell r="EB391">
            <v>0</v>
          </cell>
          <cell r="EC391" t="str">
            <v>Def</v>
          </cell>
          <cell r="ED391" t="str">
            <v>Stormwater</v>
          </cell>
        </row>
        <row r="392">
          <cell r="D392" t="str">
            <v>PC3100989</v>
          </cell>
          <cell r="E392" t="str">
            <v>SWFA TakaniniClevedonRd MullinsRd culvert</v>
          </cell>
          <cell r="F392" t="str">
            <v>Auckland Council</v>
          </cell>
          <cell r="G392" t="str">
            <v>Infrastructure and environmental services</v>
          </cell>
          <cell r="H392" t="str">
            <v>E151215</v>
          </cell>
          <cell r="I392" t="str">
            <v>Stormwater projects team south</v>
          </cell>
          <cell r="J392" t="str">
            <v>Stormwater and flood protection</v>
          </cell>
          <cell r="K392" t="str">
            <v>Stormwater management</v>
          </cell>
          <cell r="L392" t="str">
            <v>Stormwater operations and maintenance</v>
          </cell>
          <cell r="M392" t="str">
            <v>Stormwater and flood protection</v>
          </cell>
          <cell r="N392" t="str">
            <v>Stormwater management</v>
          </cell>
          <cell r="O392" t="str">
            <v>Stormwater operations and maintenance</v>
          </cell>
          <cell r="P392" t="str">
            <v>Stormwater and flood protection</v>
          </cell>
          <cell r="Q392" t="str">
            <v>Stormwater management</v>
          </cell>
          <cell r="R392" t="str">
            <v>Stormwater operations and maintenance</v>
          </cell>
          <cell r="S392" t="str">
            <v>A1811105</v>
          </cell>
          <cell r="T392" t="str">
            <v>A1811105</v>
          </cell>
          <cell r="U392" t="str">
            <v>Stormwater operations and maintenance services</v>
          </cell>
          <cell r="V392" t="str">
            <v>L050</v>
          </cell>
          <cell r="W392" t="str">
            <v>Regional</v>
          </cell>
          <cell r="X392" t="str">
            <v>FY12 - Only</v>
          </cell>
          <cell r="Y392" t="str">
            <v>Expense</v>
          </cell>
          <cell r="Z392">
            <v>20100701</v>
          </cell>
          <cell r="AA392">
            <v>20120630</v>
          </cell>
          <cell r="AB392">
            <v>2</v>
          </cell>
          <cell r="AC392" t="str">
            <v>Discrete</v>
          </cell>
          <cell r="AD392">
            <v>1</v>
          </cell>
          <cell r="AE392">
            <v>0</v>
          </cell>
          <cell r="AF392">
            <v>0</v>
          </cell>
          <cell r="AG392">
            <v>0</v>
          </cell>
          <cell r="AH392">
            <v>1</v>
          </cell>
          <cell r="AI392" t="str">
            <v>Stormwater and Flood Protection</v>
          </cell>
          <cell r="AJ392" t="str">
            <v>Stormwater reticulation</v>
          </cell>
          <cell r="AK392">
            <v>125</v>
          </cell>
          <cell r="AM392">
            <v>1</v>
          </cell>
          <cell r="AS392">
            <v>440000</v>
          </cell>
          <cell r="BD392">
            <v>4.8500000000000001E-2</v>
          </cell>
          <cell r="BE392">
            <v>9.2537000000000091E-2</v>
          </cell>
          <cell r="BF392">
            <v>0.13132206350000009</v>
          </cell>
          <cell r="BG392">
            <v>0.17261531881775016</v>
          </cell>
          <cell r="BH392">
            <v>0.21834731625164228</v>
          </cell>
          <cell r="BI392">
            <v>0.26890872987608549</v>
          </cell>
          <cell r="BJ392">
            <v>0.32537516835557123</v>
          </cell>
          <cell r="BK392">
            <v>0.38766780126828326</v>
          </cell>
          <cell r="BL392">
            <v>0.45427585572916085</v>
          </cell>
          <cell r="BM392">
            <v>0.52844392437134791</v>
          </cell>
          <cell r="BN392">
            <v>0</v>
          </cell>
          <cell r="BO392">
            <v>0</v>
          </cell>
          <cell r="BP392">
            <v>0</v>
          </cell>
          <cell r="BQ392">
            <v>0</v>
          </cell>
          <cell r="BR392">
            <v>0</v>
          </cell>
          <cell r="BS392">
            <v>0</v>
          </cell>
          <cell r="BT392">
            <v>0</v>
          </cell>
          <cell r="BU392">
            <v>0</v>
          </cell>
          <cell r="BV392">
            <v>0</v>
          </cell>
          <cell r="BW392">
            <v>0</v>
          </cell>
          <cell r="BX392">
            <v>0</v>
          </cell>
          <cell r="BY392">
            <v>440000</v>
          </cell>
          <cell r="BZ392">
            <v>0</v>
          </cell>
          <cell r="CA392">
            <v>0</v>
          </cell>
          <cell r="CB392">
            <v>0</v>
          </cell>
          <cell r="CC392">
            <v>0</v>
          </cell>
          <cell r="CD392">
            <v>0</v>
          </cell>
          <cell r="CE392">
            <v>0</v>
          </cell>
          <cell r="CF392">
            <v>0</v>
          </cell>
          <cell r="CG392">
            <v>0</v>
          </cell>
          <cell r="CH392">
            <v>0</v>
          </cell>
          <cell r="CI392">
            <v>0</v>
          </cell>
          <cell r="CK392">
            <v>440000</v>
          </cell>
          <cell r="CL392">
            <v>0</v>
          </cell>
          <cell r="CM392">
            <v>0</v>
          </cell>
          <cell r="CN392">
            <v>0</v>
          </cell>
          <cell r="CO392">
            <v>0</v>
          </cell>
          <cell r="CP392">
            <v>0</v>
          </cell>
          <cell r="CQ392">
            <v>0</v>
          </cell>
          <cell r="CR392">
            <v>0</v>
          </cell>
          <cell r="CS392">
            <v>0</v>
          </cell>
          <cell r="CT392">
            <v>0</v>
          </cell>
          <cell r="CU392">
            <v>0</v>
          </cell>
          <cell r="CW392">
            <v>0</v>
          </cell>
          <cell r="CX392">
            <v>0</v>
          </cell>
          <cell r="CY392">
            <v>0</v>
          </cell>
          <cell r="CZ392">
            <v>0</v>
          </cell>
          <cell r="DA392">
            <v>0</v>
          </cell>
          <cell r="DB392">
            <v>0</v>
          </cell>
          <cell r="DC392">
            <v>0</v>
          </cell>
          <cell r="DD392">
            <v>0</v>
          </cell>
          <cell r="DE392">
            <v>0</v>
          </cell>
          <cell r="DF392">
            <v>0</v>
          </cell>
          <cell r="DG392">
            <v>0</v>
          </cell>
          <cell r="DI392">
            <v>0</v>
          </cell>
          <cell r="DJ392">
            <v>0</v>
          </cell>
          <cell r="DK392">
            <v>0</v>
          </cell>
          <cell r="DL392">
            <v>0</v>
          </cell>
          <cell r="DM392">
            <v>0</v>
          </cell>
          <cell r="DN392">
            <v>0</v>
          </cell>
          <cell r="DO392">
            <v>0</v>
          </cell>
          <cell r="DP392">
            <v>0</v>
          </cell>
          <cell r="DQ392">
            <v>0</v>
          </cell>
          <cell r="DR392">
            <v>0</v>
          </cell>
          <cell r="DS392">
            <v>0</v>
          </cell>
          <cell r="DU392" t="str">
            <v>none</v>
          </cell>
          <cell r="DV392">
            <v>0</v>
          </cell>
          <cell r="DW392">
            <v>0</v>
          </cell>
          <cell r="DX392">
            <v>1</v>
          </cell>
          <cell r="DY392">
            <v>0</v>
          </cell>
          <cell r="DZ392">
            <v>0</v>
          </cell>
          <cell r="EB392">
            <v>0</v>
          </cell>
          <cell r="EC392" t="str">
            <v>Def</v>
          </cell>
          <cell r="ED392" t="str">
            <v>Stormwater</v>
          </cell>
        </row>
        <row r="393">
          <cell r="D393" t="str">
            <v>PC3100992</v>
          </cell>
          <cell r="E393" t="str">
            <v>SWFA Tidal Rd Roys Rd Mangere</v>
          </cell>
          <cell r="F393" t="str">
            <v>Auckland Council</v>
          </cell>
          <cell r="G393" t="str">
            <v>Infrastructure and environmental services</v>
          </cell>
          <cell r="H393" t="str">
            <v>E151215</v>
          </cell>
          <cell r="I393" t="str">
            <v>Stormwater projects team south</v>
          </cell>
          <cell r="J393" t="str">
            <v>Stormwater and flood protection</v>
          </cell>
          <cell r="K393" t="str">
            <v>Stormwater management</v>
          </cell>
          <cell r="L393" t="str">
            <v>Stormwater operations and maintenance</v>
          </cell>
          <cell r="M393" t="str">
            <v>Stormwater and flood protection</v>
          </cell>
          <cell r="N393" t="str">
            <v>Stormwater management</v>
          </cell>
          <cell r="O393" t="str">
            <v>Stormwater operations and maintenance</v>
          </cell>
          <cell r="P393" t="str">
            <v>Stormwater and flood protection</v>
          </cell>
          <cell r="Q393" t="str">
            <v>Stormwater management</v>
          </cell>
          <cell r="R393" t="str">
            <v>Stormwater operations and maintenance</v>
          </cell>
          <cell r="S393" t="str">
            <v>A1811105</v>
          </cell>
          <cell r="T393" t="str">
            <v>A1811105</v>
          </cell>
          <cell r="U393" t="str">
            <v>Stormwater operations and maintenance services</v>
          </cell>
          <cell r="V393" t="str">
            <v>L050</v>
          </cell>
          <cell r="W393" t="str">
            <v>Regional</v>
          </cell>
          <cell r="X393" t="str">
            <v>FY12 - Only</v>
          </cell>
          <cell r="Y393" t="str">
            <v>Expense</v>
          </cell>
          <cell r="Z393">
            <v>20110701</v>
          </cell>
          <cell r="AA393">
            <v>20120630</v>
          </cell>
          <cell r="AB393">
            <v>2</v>
          </cell>
          <cell r="AC393" t="str">
            <v>Discrete</v>
          </cell>
          <cell r="AD393">
            <v>1</v>
          </cell>
          <cell r="AE393">
            <v>0</v>
          </cell>
          <cell r="AF393">
            <v>0</v>
          </cell>
          <cell r="AG393">
            <v>0</v>
          </cell>
          <cell r="AH393">
            <v>1</v>
          </cell>
          <cell r="AI393" t="str">
            <v>Stormwater and Flood Protection</v>
          </cell>
          <cell r="AJ393" t="str">
            <v>Stormwater reticulation</v>
          </cell>
          <cell r="AK393">
            <v>125</v>
          </cell>
          <cell r="AM393">
            <v>1</v>
          </cell>
          <cell r="AS393">
            <v>200000</v>
          </cell>
          <cell r="BD393">
            <v>4.8500000000000001E-2</v>
          </cell>
          <cell r="BE393">
            <v>9.2537000000000091E-2</v>
          </cell>
          <cell r="BF393">
            <v>0.13132206350000009</v>
          </cell>
          <cell r="BG393">
            <v>0.17261531881775016</v>
          </cell>
          <cell r="BH393">
            <v>0.21834731625164228</v>
          </cell>
          <cell r="BI393">
            <v>0.26890872987608549</v>
          </cell>
          <cell r="BJ393">
            <v>0.32537516835557123</v>
          </cell>
          <cell r="BK393">
            <v>0.38766780126828326</v>
          </cell>
          <cell r="BL393">
            <v>0.45427585572916085</v>
          </cell>
          <cell r="BM393">
            <v>0.52844392437134791</v>
          </cell>
          <cell r="BN393">
            <v>0</v>
          </cell>
          <cell r="BO393">
            <v>0</v>
          </cell>
          <cell r="BP393">
            <v>0</v>
          </cell>
          <cell r="BQ393">
            <v>0</v>
          </cell>
          <cell r="BR393">
            <v>0</v>
          </cell>
          <cell r="BS393">
            <v>0</v>
          </cell>
          <cell r="BT393">
            <v>0</v>
          </cell>
          <cell r="BU393">
            <v>0</v>
          </cell>
          <cell r="BV393">
            <v>0</v>
          </cell>
          <cell r="BW393">
            <v>0</v>
          </cell>
          <cell r="BX393">
            <v>0</v>
          </cell>
          <cell r="BY393">
            <v>200000</v>
          </cell>
          <cell r="BZ393">
            <v>0</v>
          </cell>
          <cell r="CA393">
            <v>0</v>
          </cell>
          <cell r="CB393">
            <v>0</v>
          </cell>
          <cell r="CC393">
            <v>0</v>
          </cell>
          <cell r="CD393">
            <v>0</v>
          </cell>
          <cell r="CE393">
            <v>0</v>
          </cell>
          <cell r="CF393">
            <v>0</v>
          </cell>
          <cell r="CG393">
            <v>0</v>
          </cell>
          <cell r="CH393">
            <v>0</v>
          </cell>
          <cell r="CI393">
            <v>0</v>
          </cell>
          <cell r="CK393">
            <v>200000</v>
          </cell>
          <cell r="CL393">
            <v>0</v>
          </cell>
          <cell r="CM393">
            <v>0</v>
          </cell>
          <cell r="CN393">
            <v>0</v>
          </cell>
          <cell r="CO393">
            <v>0</v>
          </cell>
          <cell r="CP393">
            <v>0</v>
          </cell>
          <cell r="CQ393">
            <v>0</v>
          </cell>
          <cell r="CR393">
            <v>0</v>
          </cell>
          <cell r="CS393">
            <v>0</v>
          </cell>
          <cell r="CT393">
            <v>0</v>
          </cell>
          <cell r="CU393">
            <v>0</v>
          </cell>
          <cell r="CW393">
            <v>0</v>
          </cell>
          <cell r="CX393">
            <v>0</v>
          </cell>
          <cell r="CY393">
            <v>0</v>
          </cell>
          <cell r="CZ393">
            <v>0</v>
          </cell>
          <cell r="DA393">
            <v>0</v>
          </cell>
          <cell r="DB393">
            <v>0</v>
          </cell>
          <cell r="DC393">
            <v>0</v>
          </cell>
          <cell r="DD393">
            <v>0</v>
          </cell>
          <cell r="DE393">
            <v>0</v>
          </cell>
          <cell r="DF393">
            <v>0</v>
          </cell>
          <cell r="DG393">
            <v>0</v>
          </cell>
          <cell r="DI393">
            <v>0</v>
          </cell>
          <cell r="DJ393">
            <v>0</v>
          </cell>
          <cell r="DK393">
            <v>0</v>
          </cell>
          <cell r="DL393">
            <v>0</v>
          </cell>
          <cell r="DM393">
            <v>0</v>
          </cell>
          <cell r="DN393">
            <v>0</v>
          </cell>
          <cell r="DO393">
            <v>0</v>
          </cell>
          <cell r="DP393">
            <v>0</v>
          </cell>
          <cell r="DQ393">
            <v>0</v>
          </cell>
          <cell r="DR393">
            <v>0</v>
          </cell>
          <cell r="DS393">
            <v>0</v>
          </cell>
          <cell r="DU393" t="str">
            <v>none</v>
          </cell>
          <cell r="DV393">
            <v>0</v>
          </cell>
          <cell r="DW393">
            <v>0</v>
          </cell>
          <cell r="DX393">
            <v>1</v>
          </cell>
          <cell r="DY393">
            <v>0</v>
          </cell>
          <cell r="DZ393">
            <v>0</v>
          </cell>
          <cell r="EB393">
            <v>0</v>
          </cell>
          <cell r="EC393" t="str">
            <v>Def</v>
          </cell>
          <cell r="ED393" t="str">
            <v>Stormwater</v>
          </cell>
        </row>
        <row r="394">
          <cell r="D394" t="str">
            <v>PC3100994</v>
          </cell>
          <cell r="E394" t="str">
            <v>SWFA Top Rd - dairy flats</v>
          </cell>
          <cell r="F394" t="str">
            <v>Auckland Council</v>
          </cell>
          <cell r="G394" t="str">
            <v>Infrastructure and environmental services</v>
          </cell>
          <cell r="H394" t="str">
            <v>E151210</v>
          </cell>
          <cell r="I394" t="str">
            <v>Stormwater projects team north</v>
          </cell>
          <cell r="J394" t="str">
            <v>Stormwater and flood protection</v>
          </cell>
          <cell r="K394" t="str">
            <v>Stormwater management</v>
          </cell>
          <cell r="L394" t="str">
            <v>Stormwater operations and maintenance</v>
          </cell>
          <cell r="M394" t="str">
            <v>Stormwater and flood protection</v>
          </cell>
          <cell r="N394" t="str">
            <v>Stormwater management</v>
          </cell>
          <cell r="O394" t="str">
            <v>Stormwater operations and maintenance</v>
          </cell>
          <cell r="P394" t="str">
            <v>Stormwater and flood protection</v>
          </cell>
          <cell r="Q394" t="str">
            <v>Stormwater management</v>
          </cell>
          <cell r="R394" t="str">
            <v>Stormwater operations and maintenance</v>
          </cell>
          <cell r="S394" t="str">
            <v>A1811105</v>
          </cell>
          <cell r="T394" t="str">
            <v>A1811105</v>
          </cell>
          <cell r="U394" t="str">
            <v>Stormwater operations and maintenance services</v>
          </cell>
          <cell r="V394" t="str">
            <v>L050</v>
          </cell>
          <cell r="W394" t="str">
            <v>Regional</v>
          </cell>
          <cell r="X394" t="str">
            <v>FY12 - Only</v>
          </cell>
          <cell r="Y394" t="str">
            <v>Expense</v>
          </cell>
          <cell r="Z394">
            <v>20110701</v>
          </cell>
          <cell r="AA394">
            <v>20120630</v>
          </cell>
          <cell r="AB394">
            <v>2</v>
          </cell>
          <cell r="AC394" t="str">
            <v>Discrete</v>
          </cell>
          <cell r="AD394">
            <v>1</v>
          </cell>
          <cell r="AE394">
            <v>0</v>
          </cell>
          <cell r="AF394">
            <v>0</v>
          </cell>
          <cell r="AG394">
            <v>0</v>
          </cell>
          <cell r="AH394">
            <v>1</v>
          </cell>
          <cell r="AI394" t="str">
            <v>Stormwater and Flood Protection</v>
          </cell>
          <cell r="AJ394" t="str">
            <v>Stormwater reticulation</v>
          </cell>
          <cell r="AK394">
            <v>125</v>
          </cell>
          <cell r="AM394">
            <v>1</v>
          </cell>
          <cell r="AS394">
            <v>165722.42000000001</v>
          </cell>
          <cell r="BD394">
            <v>4.8500000000000001E-2</v>
          </cell>
          <cell r="BE394">
            <v>9.2537000000000091E-2</v>
          </cell>
          <cell r="BF394">
            <v>0.13132206350000009</v>
          </cell>
          <cell r="BG394">
            <v>0.17261531881775016</v>
          </cell>
          <cell r="BH394">
            <v>0.21834731625164228</v>
          </cell>
          <cell r="BI394">
            <v>0.26890872987608549</v>
          </cell>
          <cell r="BJ394">
            <v>0.32537516835557123</v>
          </cell>
          <cell r="BK394">
            <v>0.38766780126828326</v>
          </cell>
          <cell r="BL394">
            <v>0.45427585572916085</v>
          </cell>
          <cell r="BM394">
            <v>0.52844392437134791</v>
          </cell>
          <cell r="BN394">
            <v>0</v>
          </cell>
          <cell r="BO394">
            <v>0</v>
          </cell>
          <cell r="BP394">
            <v>0</v>
          </cell>
          <cell r="BQ394">
            <v>0</v>
          </cell>
          <cell r="BR394">
            <v>0</v>
          </cell>
          <cell r="BS394">
            <v>0</v>
          </cell>
          <cell r="BT394">
            <v>0</v>
          </cell>
          <cell r="BU394">
            <v>0</v>
          </cell>
          <cell r="BV394">
            <v>0</v>
          </cell>
          <cell r="BW394">
            <v>0</v>
          </cell>
          <cell r="BX394">
            <v>0</v>
          </cell>
          <cell r="BY394">
            <v>165722.42000000001</v>
          </cell>
          <cell r="BZ394">
            <v>0</v>
          </cell>
          <cell r="CA394">
            <v>0</v>
          </cell>
          <cell r="CB394">
            <v>0</v>
          </cell>
          <cell r="CC394">
            <v>0</v>
          </cell>
          <cell r="CD394">
            <v>0</v>
          </cell>
          <cell r="CE394">
            <v>0</v>
          </cell>
          <cell r="CF394">
            <v>0</v>
          </cell>
          <cell r="CG394">
            <v>0</v>
          </cell>
          <cell r="CH394">
            <v>0</v>
          </cell>
          <cell r="CI394">
            <v>0</v>
          </cell>
          <cell r="CK394">
            <v>165722.42000000001</v>
          </cell>
          <cell r="CL394">
            <v>0</v>
          </cell>
          <cell r="CM394">
            <v>0</v>
          </cell>
          <cell r="CN394">
            <v>0</v>
          </cell>
          <cell r="CO394">
            <v>0</v>
          </cell>
          <cell r="CP394">
            <v>0</v>
          </cell>
          <cell r="CQ394">
            <v>0</v>
          </cell>
          <cell r="CR394">
            <v>0</v>
          </cell>
          <cell r="CS394">
            <v>0</v>
          </cell>
          <cell r="CT394">
            <v>0</v>
          </cell>
          <cell r="CU394">
            <v>0</v>
          </cell>
          <cell r="CW394">
            <v>0</v>
          </cell>
          <cell r="CX394">
            <v>0</v>
          </cell>
          <cell r="CY394">
            <v>0</v>
          </cell>
          <cell r="CZ394">
            <v>0</v>
          </cell>
          <cell r="DA394">
            <v>0</v>
          </cell>
          <cell r="DB394">
            <v>0</v>
          </cell>
          <cell r="DC394">
            <v>0</v>
          </cell>
          <cell r="DD394">
            <v>0</v>
          </cell>
          <cell r="DE394">
            <v>0</v>
          </cell>
          <cell r="DF394">
            <v>0</v>
          </cell>
          <cell r="DG394">
            <v>0</v>
          </cell>
          <cell r="DI394">
            <v>0</v>
          </cell>
          <cell r="DJ394">
            <v>0</v>
          </cell>
          <cell r="DK394">
            <v>0</v>
          </cell>
          <cell r="DL394">
            <v>0</v>
          </cell>
          <cell r="DM394">
            <v>0</v>
          </cell>
          <cell r="DN394">
            <v>0</v>
          </cell>
          <cell r="DO394">
            <v>0</v>
          </cell>
          <cell r="DP394">
            <v>0</v>
          </cell>
          <cell r="DQ394">
            <v>0</v>
          </cell>
          <cell r="DR394">
            <v>0</v>
          </cell>
          <cell r="DS394">
            <v>0</v>
          </cell>
          <cell r="DU394" t="str">
            <v>none</v>
          </cell>
          <cell r="DV394">
            <v>0</v>
          </cell>
          <cell r="DW394">
            <v>0</v>
          </cell>
          <cell r="DX394">
            <v>1</v>
          </cell>
          <cell r="DY394">
            <v>0</v>
          </cell>
          <cell r="DZ394">
            <v>0</v>
          </cell>
          <cell r="EB394">
            <v>0</v>
          </cell>
          <cell r="EC394" t="str">
            <v>Def</v>
          </cell>
          <cell r="ED394" t="str">
            <v>Stormwater</v>
          </cell>
        </row>
        <row r="395">
          <cell r="D395" t="str">
            <v>PC3101002</v>
          </cell>
          <cell r="E395" t="str">
            <v>SW Growth holding account</v>
          </cell>
          <cell r="F395" t="str">
            <v>Auckland Council</v>
          </cell>
          <cell r="G395" t="str">
            <v>Infrastructure and environmental services</v>
          </cell>
          <cell r="H395" t="str">
            <v>E151203</v>
          </cell>
          <cell r="I395" t="str">
            <v>Stormwater projects management</v>
          </cell>
          <cell r="J395" t="str">
            <v>Stormwater and flood protection</v>
          </cell>
          <cell r="K395" t="str">
            <v>Stormwater management</v>
          </cell>
          <cell r="L395" t="str">
            <v>Network planning</v>
          </cell>
          <cell r="M395" t="str">
            <v>Stormwater and flood protection</v>
          </cell>
          <cell r="N395" t="str">
            <v>Stormwater management</v>
          </cell>
          <cell r="O395" t="str">
            <v>Network planning</v>
          </cell>
          <cell r="P395" t="str">
            <v>Stormwater and flood protection</v>
          </cell>
          <cell r="Q395" t="str">
            <v>Stormwater management</v>
          </cell>
          <cell r="R395" t="str">
            <v>Network planning</v>
          </cell>
          <cell r="S395" t="str">
            <v>A0351305</v>
          </cell>
          <cell r="T395" t="str">
            <v>A0351305</v>
          </cell>
          <cell r="U395" t="str">
            <v>Network planning</v>
          </cell>
          <cell r="V395" t="str">
            <v>L050</v>
          </cell>
          <cell r="W395" t="str">
            <v>Regional</v>
          </cell>
          <cell r="X395" t="str">
            <v>PL40810</v>
          </cell>
          <cell r="Y395" t="str">
            <v>Expense</v>
          </cell>
          <cell r="Z395">
            <v>20120701</v>
          </cell>
          <cell r="AA395">
            <v>20220630</v>
          </cell>
          <cell r="AB395">
            <v>1</v>
          </cell>
          <cell r="AC395" t="str">
            <v>Programme</v>
          </cell>
          <cell r="AD395">
            <v>0</v>
          </cell>
          <cell r="AE395">
            <v>0</v>
          </cell>
          <cell r="AF395">
            <v>1</v>
          </cell>
          <cell r="AG395">
            <v>0</v>
          </cell>
          <cell r="AH395">
            <v>1</v>
          </cell>
          <cell r="AI395" t="str">
            <v>Stormwater and Flood Protection</v>
          </cell>
          <cell r="AJ395" t="str">
            <v>Stormwater reticulation</v>
          </cell>
          <cell r="AK395">
            <v>80</v>
          </cell>
          <cell r="AO395">
            <v>1</v>
          </cell>
          <cell r="AT395">
            <v>10192119</v>
          </cell>
          <cell r="AU395">
            <v>9669044</v>
          </cell>
          <cell r="AV395">
            <v>9625091</v>
          </cell>
          <cell r="AW395">
            <v>9363694</v>
          </cell>
          <cell r="AX395">
            <v>9369362</v>
          </cell>
          <cell r="AY395">
            <v>9242206</v>
          </cell>
          <cell r="AZ395">
            <v>13865817</v>
          </cell>
          <cell r="BA395">
            <v>13865817</v>
          </cell>
          <cell r="BB395">
            <v>13865817</v>
          </cell>
          <cell r="BC395">
            <v>13865817</v>
          </cell>
          <cell r="BD395">
            <v>4.8500000000000001E-2</v>
          </cell>
          <cell r="BE395">
            <v>9.2537000000000091E-2</v>
          </cell>
          <cell r="BF395">
            <v>0.13132206350000009</v>
          </cell>
          <cell r="BG395">
            <v>0.17261531881775016</v>
          </cell>
          <cell r="BH395">
            <v>0.21834731625164228</v>
          </cell>
          <cell r="BI395">
            <v>0.26890872987608549</v>
          </cell>
          <cell r="BJ395">
            <v>0.32537516835557123</v>
          </cell>
          <cell r="BK395">
            <v>0.38766780126828326</v>
          </cell>
          <cell r="BL395">
            <v>0.45427585572916085</v>
          </cell>
          <cell r="BM395">
            <v>0.52844392437134791</v>
          </cell>
          <cell r="BN395">
            <v>0</v>
          </cell>
          <cell r="BO395">
            <v>494317.77150000003</v>
          </cell>
          <cell r="BP395">
            <v>894744.32462800085</v>
          </cell>
          <cell r="BQ395">
            <v>1263986.8114952794</v>
          </cell>
          <cell r="BR395">
            <v>1616317.0251218544</v>
          </cell>
          <cell r="BS395">
            <v>2045775.0476901196</v>
          </cell>
          <cell r="BT395">
            <v>2485309.8767131367</v>
          </cell>
          <cell r="BU395">
            <v>4511592.5407625418</v>
          </cell>
          <cell r="BV395">
            <v>5375330.7891783835</v>
          </cell>
          <cell r="BW395">
            <v>6298905.8830589456</v>
          </cell>
          <cell r="BX395">
            <v>7327306.7500949502</v>
          </cell>
          <cell r="BY395">
            <v>0</v>
          </cell>
          <cell r="BZ395">
            <v>10686436.771500001</v>
          </cell>
          <cell r="CA395">
            <v>10563788.324628001</v>
          </cell>
          <cell r="CB395">
            <v>10889077.81149528</v>
          </cell>
          <cell r="CC395">
            <v>10980011.025121855</v>
          </cell>
          <cell r="CD395">
            <v>11415137.04769012</v>
          </cell>
          <cell r="CE395">
            <v>11727515.876713136</v>
          </cell>
          <cell r="CF395">
            <v>18377409.540762544</v>
          </cell>
          <cell r="CG395">
            <v>19241147.789178383</v>
          </cell>
          <cell r="CH395">
            <v>20164722.883058947</v>
          </cell>
          <cell r="CI395">
            <v>21193123.75009495</v>
          </cell>
          <cell r="CK395">
            <v>0</v>
          </cell>
          <cell r="CL395">
            <v>0</v>
          </cell>
          <cell r="CM395">
            <v>0</v>
          </cell>
          <cell r="CN395">
            <v>0</v>
          </cell>
          <cell r="CO395">
            <v>0</v>
          </cell>
          <cell r="CP395">
            <v>0</v>
          </cell>
          <cell r="CQ395">
            <v>0</v>
          </cell>
          <cell r="CR395">
            <v>0</v>
          </cell>
          <cell r="CS395">
            <v>0</v>
          </cell>
          <cell r="CT395">
            <v>0</v>
          </cell>
          <cell r="CU395">
            <v>0</v>
          </cell>
          <cell r="CW395">
            <v>0</v>
          </cell>
          <cell r="CX395">
            <v>10686436.771500001</v>
          </cell>
          <cell r="CY395">
            <v>10563788.324628001</v>
          </cell>
          <cell r="CZ395">
            <v>10889077.81149528</v>
          </cell>
          <cell r="DA395">
            <v>10980011.025121855</v>
          </cell>
          <cell r="DB395">
            <v>11415137.04769012</v>
          </cell>
          <cell r="DC395">
            <v>11727515.876713136</v>
          </cell>
          <cell r="DD395">
            <v>18377409.540762544</v>
          </cell>
          <cell r="DE395">
            <v>19241147.789178383</v>
          </cell>
          <cell r="DF395">
            <v>20164722.883058947</v>
          </cell>
          <cell r="DG395">
            <v>21193123.75009495</v>
          </cell>
          <cell r="DI395">
            <v>0</v>
          </cell>
          <cell r="DJ395">
            <v>0</v>
          </cell>
          <cell r="DK395">
            <v>0</v>
          </cell>
          <cell r="DL395">
            <v>0</v>
          </cell>
          <cell r="DM395">
            <v>0</v>
          </cell>
          <cell r="DN395">
            <v>0</v>
          </cell>
          <cell r="DO395">
            <v>0</v>
          </cell>
          <cell r="DP395">
            <v>0</v>
          </cell>
          <cell r="DQ395">
            <v>0</v>
          </cell>
          <cell r="DR395">
            <v>0</v>
          </cell>
          <cell r="DS395">
            <v>0</v>
          </cell>
          <cell r="DU395" t="str">
            <v>none</v>
          </cell>
          <cell r="DV395">
            <v>112924784</v>
          </cell>
          <cell r="DW395">
            <v>1</v>
          </cell>
          <cell r="DX395">
            <v>1</v>
          </cell>
          <cell r="DY395">
            <v>112924784</v>
          </cell>
          <cell r="DZ395">
            <v>145238370.82024321</v>
          </cell>
          <cell r="EB395">
            <v>145238370.82024321</v>
          </cell>
          <cell r="EC395" t="str">
            <v>Def</v>
          </cell>
          <cell r="ED395" t="str">
            <v>Stormwater</v>
          </cell>
        </row>
        <row r="396">
          <cell r="D396" t="str">
            <v>PC3101014</v>
          </cell>
          <cell r="E396" t="str">
            <v>SWG District wide minor extn and infill</v>
          </cell>
          <cell r="F396" t="str">
            <v>Auckland Council</v>
          </cell>
          <cell r="G396" t="str">
            <v>Infrastructure and environmental services</v>
          </cell>
          <cell r="H396" t="str">
            <v>E151215</v>
          </cell>
          <cell r="I396" t="str">
            <v>Stormwater projects team south</v>
          </cell>
          <cell r="J396" t="str">
            <v>Stormwater and flood protection</v>
          </cell>
          <cell r="K396" t="str">
            <v>Stormwater management</v>
          </cell>
          <cell r="L396" t="str">
            <v>Stormwater operations and maintenance</v>
          </cell>
          <cell r="M396" t="str">
            <v>Stormwater and flood protection</v>
          </cell>
          <cell r="N396" t="str">
            <v>Stormwater management</v>
          </cell>
          <cell r="O396" t="str">
            <v>Stormwater operations and maintenance</v>
          </cell>
          <cell r="P396" t="str">
            <v>Stormwater and flood protection</v>
          </cell>
          <cell r="Q396" t="str">
            <v>Stormwater management</v>
          </cell>
          <cell r="R396" t="str">
            <v>Stormwater operations and maintenance</v>
          </cell>
          <cell r="S396" t="str">
            <v>A1811105</v>
          </cell>
          <cell r="T396" t="str">
            <v>A1811105</v>
          </cell>
          <cell r="U396" t="str">
            <v>Stormwater operations and maintenance services</v>
          </cell>
          <cell r="V396" t="str">
            <v>L050</v>
          </cell>
          <cell r="W396" t="str">
            <v>Regional</v>
          </cell>
          <cell r="X396" t="str">
            <v>FY12 - Only</v>
          </cell>
          <cell r="Y396" t="str">
            <v>Expense</v>
          </cell>
          <cell r="Z396">
            <v>20100701</v>
          </cell>
          <cell r="AA396">
            <v>20120630</v>
          </cell>
          <cell r="AB396">
            <v>2</v>
          </cell>
          <cell r="AC396" t="str">
            <v>Discrete</v>
          </cell>
          <cell r="AD396">
            <v>0</v>
          </cell>
          <cell r="AE396">
            <v>0</v>
          </cell>
          <cell r="AF396">
            <v>1</v>
          </cell>
          <cell r="AG396">
            <v>0</v>
          </cell>
          <cell r="AH396">
            <v>1</v>
          </cell>
          <cell r="AI396" t="str">
            <v>Stormwater and Flood Protection</v>
          </cell>
          <cell r="AJ396" t="str">
            <v>Stormwater reticulation</v>
          </cell>
          <cell r="AK396">
            <v>125</v>
          </cell>
          <cell r="AO396">
            <v>1</v>
          </cell>
          <cell r="AS396">
            <v>150000</v>
          </cell>
          <cell r="BD396">
            <v>4.8500000000000001E-2</v>
          </cell>
          <cell r="BE396">
            <v>9.2537000000000091E-2</v>
          </cell>
          <cell r="BF396">
            <v>0.13132206350000009</v>
          </cell>
          <cell r="BG396">
            <v>0.17261531881775016</v>
          </cell>
          <cell r="BH396">
            <v>0.21834731625164228</v>
          </cell>
          <cell r="BI396">
            <v>0.26890872987608549</v>
          </cell>
          <cell r="BJ396">
            <v>0.32537516835557123</v>
          </cell>
          <cell r="BK396">
            <v>0.38766780126828326</v>
          </cell>
          <cell r="BL396">
            <v>0.45427585572916085</v>
          </cell>
          <cell r="BM396">
            <v>0.52844392437134791</v>
          </cell>
          <cell r="BN396">
            <v>0</v>
          </cell>
          <cell r="BO396">
            <v>0</v>
          </cell>
          <cell r="BP396">
            <v>0</v>
          </cell>
          <cell r="BQ396">
            <v>0</v>
          </cell>
          <cell r="BR396">
            <v>0</v>
          </cell>
          <cell r="BS396">
            <v>0</v>
          </cell>
          <cell r="BT396">
            <v>0</v>
          </cell>
          <cell r="BU396">
            <v>0</v>
          </cell>
          <cell r="BV396">
            <v>0</v>
          </cell>
          <cell r="BW396">
            <v>0</v>
          </cell>
          <cell r="BX396">
            <v>0</v>
          </cell>
          <cell r="BY396">
            <v>150000</v>
          </cell>
          <cell r="BZ396">
            <v>0</v>
          </cell>
          <cell r="CA396">
            <v>0</v>
          </cell>
          <cell r="CB396">
            <v>0</v>
          </cell>
          <cell r="CC396">
            <v>0</v>
          </cell>
          <cell r="CD396">
            <v>0</v>
          </cell>
          <cell r="CE396">
            <v>0</v>
          </cell>
          <cell r="CF396">
            <v>0</v>
          </cell>
          <cell r="CG396">
            <v>0</v>
          </cell>
          <cell r="CH396">
            <v>0</v>
          </cell>
          <cell r="CI396">
            <v>0</v>
          </cell>
          <cell r="CK396">
            <v>0</v>
          </cell>
          <cell r="CL396">
            <v>0</v>
          </cell>
          <cell r="CM396">
            <v>0</v>
          </cell>
          <cell r="CN396">
            <v>0</v>
          </cell>
          <cell r="CO396">
            <v>0</v>
          </cell>
          <cell r="CP396">
            <v>0</v>
          </cell>
          <cell r="CQ396">
            <v>0</v>
          </cell>
          <cell r="CR396">
            <v>0</v>
          </cell>
          <cell r="CS396">
            <v>0</v>
          </cell>
          <cell r="CT396">
            <v>0</v>
          </cell>
          <cell r="CU396">
            <v>0</v>
          </cell>
          <cell r="CW396">
            <v>150000</v>
          </cell>
          <cell r="CX396">
            <v>0</v>
          </cell>
          <cell r="CY396">
            <v>0</v>
          </cell>
          <cell r="CZ396">
            <v>0</v>
          </cell>
          <cell r="DA396">
            <v>0</v>
          </cell>
          <cell r="DB396">
            <v>0</v>
          </cell>
          <cell r="DC396">
            <v>0</v>
          </cell>
          <cell r="DD396">
            <v>0</v>
          </cell>
          <cell r="DE396">
            <v>0</v>
          </cell>
          <cell r="DF396">
            <v>0</v>
          </cell>
          <cell r="DG396">
            <v>0</v>
          </cell>
          <cell r="DI396">
            <v>0</v>
          </cell>
          <cell r="DJ396">
            <v>0</v>
          </cell>
          <cell r="DK396">
            <v>0</v>
          </cell>
          <cell r="DL396">
            <v>0</v>
          </cell>
          <cell r="DM396">
            <v>0</v>
          </cell>
          <cell r="DN396">
            <v>0</v>
          </cell>
          <cell r="DO396">
            <v>0</v>
          </cell>
          <cell r="DP396">
            <v>0</v>
          </cell>
          <cell r="DQ396">
            <v>0</v>
          </cell>
          <cell r="DR396">
            <v>0</v>
          </cell>
          <cell r="DS396">
            <v>0</v>
          </cell>
          <cell r="DU396" t="str">
            <v>none</v>
          </cell>
          <cell r="DV396">
            <v>0</v>
          </cell>
          <cell r="DW396">
            <v>0</v>
          </cell>
          <cell r="DX396">
            <v>1</v>
          </cell>
          <cell r="DY396">
            <v>0</v>
          </cell>
          <cell r="DZ396">
            <v>0</v>
          </cell>
          <cell r="EB396">
            <v>0</v>
          </cell>
          <cell r="EC396" t="str">
            <v>Def</v>
          </cell>
          <cell r="ED396" t="str">
            <v>Stormwater</v>
          </cell>
        </row>
        <row r="397">
          <cell r="D397" t="str">
            <v>PC3101015</v>
          </cell>
          <cell r="E397" t="str">
            <v>SWG FavonaRd MasseyRd ImrieAve DavidAve</v>
          </cell>
          <cell r="F397" t="str">
            <v>Auckland Council</v>
          </cell>
          <cell r="G397" t="str">
            <v>Infrastructure and environmental services</v>
          </cell>
          <cell r="H397" t="str">
            <v>E151215</v>
          </cell>
          <cell r="I397" t="str">
            <v>Stormwater projects team south</v>
          </cell>
          <cell r="J397" t="str">
            <v>Stormwater and flood protection</v>
          </cell>
          <cell r="K397" t="str">
            <v>Stormwater management</v>
          </cell>
          <cell r="L397" t="str">
            <v>Stormwater operations and maintenance</v>
          </cell>
          <cell r="M397" t="str">
            <v>Stormwater and flood protection</v>
          </cell>
          <cell r="N397" t="str">
            <v>Stormwater management</v>
          </cell>
          <cell r="O397" t="str">
            <v>Stormwater operations and maintenance</v>
          </cell>
          <cell r="P397" t="str">
            <v>Stormwater and flood protection</v>
          </cell>
          <cell r="Q397" t="str">
            <v>Stormwater management</v>
          </cell>
          <cell r="R397" t="str">
            <v>Stormwater operations and maintenance</v>
          </cell>
          <cell r="S397" t="str">
            <v>A1811105</v>
          </cell>
          <cell r="T397" t="str">
            <v>A1811105</v>
          </cell>
          <cell r="U397" t="str">
            <v>Stormwater operations and maintenance services</v>
          </cell>
          <cell r="V397" t="str">
            <v>L050</v>
          </cell>
          <cell r="W397" t="str">
            <v>Regional</v>
          </cell>
          <cell r="X397" t="str">
            <v>FY12 - Only</v>
          </cell>
          <cell r="Y397" t="str">
            <v>Expense</v>
          </cell>
          <cell r="Z397">
            <v>20100701</v>
          </cell>
          <cell r="AA397">
            <v>20120630</v>
          </cell>
          <cell r="AB397">
            <v>2</v>
          </cell>
          <cell r="AC397" t="str">
            <v>Discrete</v>
          </cell>
          <cell r="AD397">
            <v>0</v>
          </cell>
          <cell r="AE397">
            <v>0</v>
          </cell>
          <cell r="AF397">
            <v>1</v>
          </cell>
          <cell r="AG397">
            <v>0</v>
          </cell>
          <cell r="AH397">
            <v>1</v>
          </cell>
          <cell r="AI397" t="str">
            <v>Stormwater and Flood Protection</v>
          </cell>
          <cell r="AJ397" t="str">
            <v>Stormwater reticulation</v>
          </cell>
          <cell r="AK397">
            <v>125</v>
          </cell>
          <cell r="AO397">
            <v>1</v>
          </cell>
          <cell r="AS397">
            <v>544110</v>
          </cell>
          <cell r="BD397">
            <v>4.8500000000000001E-2</v>
          </cell>
          <cell r="BE397">
            <v>9.2537000000000091E-2</v>
          </cell>
          <cell r="BF397">
            <v>0.13132206350000009</v>
          </cell>
          <cell r="BG397">
            <v>0.17261531881775016</v>
          </cell>
          <cell r="BH397">
            <v>0.21834731625164228</v>
          </cell>
          <cell r="BI397">
            <v>0.26890872987608549</v>
          </cell>
          <cell r="BJ397">
            <v>0.32537516835557123</v>
          </cell>
          <cell r="BK397">
            <v>0.38766780126828326</v>
          </cell>
          <cell r="BL397">
            <v>0.45427585572916085</v>
          </cell>
          <cell r="BM397">
            <v>0.52844392437134791</v>
          </cell>
          <cell r="BN397">
            <v>0</v>
          </cell>
          <cell r="BO397">
            <v>0</v>
          </cell>
          <cell r="BP397">
            <v>0</v>
          </cell>
          <cell r="BQ397">
            <v>0</v>
          </cell>
          <cell r="BR397">
            <v>0</v>
          </cell>
          <cell r="BS397">
            <v>0</v>
          </cell>
          <cell r="BT397">
            <v>0</v>
          </cell>
          <cell r="BU397">
            <v>0</v>
          </cell>
          <cell r="BV397">
            <v>0</v>
          </cell>
          <cell r="BW397">
            <v>0</v>
          </cell>
          <cell r="BX397">
            <v>0</v>
          </cell>
          <cell r="BY397">
            <v>544110</v>
          </cell>
          <cell r="BZ397">
            <v>0</v>
          </cell>
          <cell r="CA397">
            <v>0</v>
          </cell>
          <cell r="CB397">
            <v>0</v>
          </cell>
          <cell r="CC397">
            <v>0</v>
          </cell>
          <cell r="CD397">
            <v>0</v>
          </cell>
          <cell r="CE397">
            <v>0</v>
          </cell>
          <cell r="CF397">
            <v>0</v>
          </cell>
          <cell r="CG397">
            <v>0</v>
          </cell>
          <cell r="CH397">
            <v>0</v>
          </cell>
          <cell r="CI397">
            <v>0</v>
          </cell>
          <cell r="CK397">
            <v>0</v>
          </cell>
          <cell r="CL397">
            <v>0</v>
          </cell>
          <cell r="CM397">
            <v>0</v>
          </cell>
          <cell r="CN397">
            <v>0</v>
          </cell>
          <cell r="CO397">
            <v>0</v>
          </cell>
          <cell r="CP397">
            <v>0</v>
          </cell>
          <cell r="CQ397">
            <v>0</v>
          </cell>
          <cell r="CR397">
            <v>0</v>
          </cell>
          <cell r="CS397">
            <v>0</v>
          </cell>
          <cell r="CT397">
            <v>0</v>
          </cell>
          <cell r="CU397">
            <v>0</v>
          </cell>
          <cell r="CW397">
            <v>544110</v>
          </cell>
          <cell r="CX397">
            <v>0</v>
          </cell>
          <cell r="CY397">
            <v>0</v>
          </cell>
          <cell r="CZ397">
            <v>0</v>
          </cell>
          <cell r="DA397">
            <v>0</v>
          </cell>
          <cell r="DB397">
            <v>0</v>
          </cell>
          <cell r="DC397">
            <v>0</v>
          </cell>
          <cell r="DD397">
            <v>0</v>
          </cell>
          <cell r="DE397">
            <v>0</v>
          </cell>
          <cell r="DF397">
            <v>0</v>
          </cell>
          <cell r="DG397">
            <v>0</v>
          </cell>
          <cell r="DI397">
            <v>0</v>
          </cell>
          <cell r="DJ397">
            <v>0</v>
          </cell>
          <cell r="DK397">
            <v>0</v>
          </cell>
          <cell r="DL397">
            <v>0</v>
          </cell>
          <cell r="DM397">
            <v>0</v>
          </cell>
          <cell r="DN397">
            <v>0</v>
          </cell>
          <cell r="DO397">
            <v>0</v>
          </cell>
          <cell r="DP397">
            <v>0</v>
          </cell>
          <cell r="DQ397">
            <v>0</v>
          </cell>
          <cell r="DR397">
            <v>0</v>
          </cell>
          <cell r="DS397">
            <v>0</v>
          </cell>
          <cell r="DU397" t="str">
            <v>none</v>
          </cell>
          <cell r="DV397">
            <v>0</v>
          </cell>
          <cell r="DW397">
            <v>0</v>
          </cell>
          <cell r="DX397">
            <v>1</v>
          </cell>
          <cell r="DY397">
            <v>0</v>
          </cell>
          <cell r="DZ397">
            <v>0</v>
          </cell>
          <cell r="EB397">
            <v>0</v>
          </cell>
          <cell r="EC397" t="str">
            <v>Def</v>
          </cell>
          <cell r="ED397" t="str">
            <v>Stormwater</v>
          </cell>
        </row>
        <row r="398">
          <cell r="D398" t="str">
            <v>PC3101018</v>
          </cell>
          <cell r="E398" t="str">
            <v>SWG Floodway 3 erosion protection</v>
          </cell>
          <cell r="F398" t="str">
            <v>Auckland Council</v>
          </cell>
          <cell r="G398" t="str">
            <v>Infrastructure and environmental services</v>
          </cell>
          <cell r="H398" t="str">
            <v>E151215</v>
          </cell>
          <cell r="I398" t="str">
            <v>Stormwater projects team south</v>
          </cell>
          <cell r="J398" t="str">
            <v>Stormwater and flood protection</v>
          </cell>
          <cell r="K398" t="str">
            <v>Stormwater management</v>
          </cell>
          <cell r="L398" t="str">
            <v>Stormwater operations and maintenance</v>
          </cell>
          <cell r="M398" t="str">
            <v>Stormwater and flood protection</v>
          </cell>
          <cell r="N398" t="str">
            <v>Stormwater management</v>
          </cell>
          <cell r="O398" t="str">
            <v>Stormwater operations and maintenance</v>
          </cell>
          <cell r="P398" t="str">
            <v>Stormwater and flood protection</v>
          </cell>
          <cell r="Q398" t="str">
            <v>Stormwater management</v>
          </cell>
          <cell r="R398" t="str">
            <v>Stormwater operations and maintenance</v>
          </cell>
          <cell r="S398" t="str">
            <v>A1811105</v>
          </cell>
          <cell r="T398" t="str">
            <v>A1811105</v>
          </cell>
          <cell r="U398" t="str">
            <v>Stormwater operations and maintenance services</v>
          </cell>
          <cell r="V398" t="str">
            <v>L050</v>
          </cell>
          <cell r="W398" t="str">
            <v>Regional</v>
          </cell>
          <cell r="X398" t="str">
            <v>FY12 - Only</v>
          </cell>
          <cell r="Y398" t="str">
            <v>Expense</v>
          </cell>
          <cell r="Z398">
            <v>20100701</v>
          </cell>
          <cell r="AA398">
            <v>20120630</v>
          </cell>
          <cell r="AB398">
            <v>2</v>
          </cell>
          <cell r="AC398" t="str">
            <v>Discrete</v>
          </cell>
          <cell r="AD398">
            <v>0</v>
          </cell>
          <cell r="AE398">
            <v>0</v>
          </cell>
          <cell r="AF398">
            <v>1</v>
          </cell>
          <cell r="AG398">
            <v>0</v>
          </cell>
          <cell r="AH398">
            <v>1</v>
          </cell>
          <cell r="AI398" t="str">
            <v>Stormwater and Flood Protection</v>
          </cell>
          <cell r="AJ398" t="str">
            <v>Stormwater reticulation</v>
          </cell>
          <cell r="AK398">
            <v>125</v>
          </cell>
          <cell r="AO398">
            <v>1</v>
          </cell>
          <cell r="AS398">
            <v>780000</v>
          </cell>
          <cell r="BD398">
            <v>4.8500000000000001E-2</v>
          </cell>
          <cell r="BE398">
            <v>9.2537000000000091E-2</v>
          </cell>
          <cell r="BF398">
            <v>0.13132206350000009</v>
          </cell>
          <cell r="BG398">
            <v>0.17261531881775016</v>
          </cell>
          <cell r="BH398">
            <v>0.21834731625164228</v>
          </cell>
          <cell r="BI398">
            <v>0.26890872987608549</v>
          </cell>
          <cell r="BJ398">
            <v>0.32537516835557123</v>
          </cell>
          <cell r="BK398">
            <v>0.38766780126828326</v>
          </cell>
          <cell r="BL398">
            <v>0.45427585572916085</v>
          </cell>
          <cell r="BM398">
            <v>0.52844392437134791</v>
          </cell>
          <cell r="BN398">
            <v>0</v>
          </cell>
          <cell r="BO398">
            <v>0</v>
          </cell>
          <cell r="BP398">
            <v>0</v>
          </cell>
          <cell r="BQ398">
            <v>0</v>
          </cell>
          <cell r="BR398">
            <v>0</v>
          </cell>
          <cell r="BS398">
            <v>0</v>
          </cell>
          <cell r="BT398">
            <v>0</v>
          </cell>
          <cell r="BU398">
            <v>0</v>
          </cell>
          <cell r="BV398">
            <v>0</v>
          </cell>
          <cell r="BW398">
            <v>0</v>
          </cell>
          <cell r="BX398">
            <v>0</v>
          </cell>
          <cell r="BY398">
            <v>780000</v>
          </cell>
          <cell r="BZ398">
            <v>0</v>
          </cell>
          <cell r="CA398">
            <v>0</v>
          </cell>
          <cell r="CB398">
            <v>0</v>
          </cell>
          <cell r="CC398">
            <v>0</v>
          </cell>
          <cell r="CD398">
            <v>0</v>
          </cell>
          <cell r="CE398">
            <v>0</v>
          </cell>
          <cell r="CF398">
            <v>0</v>
          </cell>
          <cell r="CG398">
            <v>0</v>
          </cell>
          <cell r="CH398">
            <v>0</v>
          </cell>
          <cell r="CI398">
            <v>0</v>
          </cell>
          <cell r="CK398">
            <v>0</v>
          </cell>
          <cell r="CL398">
            <v>0</v>
          </cell>
          <cell r="CM398">
            <v>0</v>
          </cell>
          <cell r="CN398">
            <v>0</v>
          </cell>
          <cell r="CO398">
            <v>0</v>
          </cell>
          <cell r="CP398">
            <v>0</v>
          </cell>
          <cell r="CQ398">
            <v>0</v>
          </cell>
          <cell r="CR398">
            <v>0</v>
          </cell>
          <cell r="CS398">
            <v>0</v>
          </cell>
          <cell r="CT398">
            <v>0</v>
          </cell>
          <cell r="CU398">
            <v>0</v>
          </cell>
          <cell r="CW398">
            <v>780000</v>
          </cell>
          <cell r="CX398">
            <v>0</v>
          </cell>
          <cell r="CY398">
            <v>0</v>
          </cell>
          <cell r="CZ398">
            <v>0</v>
          </cell>
          <cell r="DA398">
            <v>0</v>
          </cell>
          <cell r="DB398">
            <v>0</v>
          </cell>
          <cell r="DC398">
            <v>0</v>
          </cell>
          <cell r="DD398">
            <v>0</v>
          </cell>
          <cell r="DE398">
            <v>0</v>
          </cell>
          <cell r="DF398">
            <v>0</v>
          </cell>
          <cell r="DG398">
            <v>0</v>
          </cell>
          <cell r="DI398">
            <v>0</v>
          </cell>
          <cell r="DJ398">
            <v>0</v>
          </cell>
          <cell r="DK398">
            <v>0</v>
          </cell>
          <cell r="DL398">
            <v>0</v>
          </cell>
          <cell r="DM398">
            <v>0</v>
          </cell>
          <cell r="DN398">
            <v>0</v>
          </cell>
          <cell r="DO398">
            <v>0</v>
          </cell>
          <cell r="DP398">
            <v>0</v>
          </cell>
          <cell r="DQ398">
            <v>0</v>
          </cell>
          <cell r="DR398">
            <v>0</v>
          </cell>
          <cell r="DS398">
            <v>0</v>
          </cell>
          <cell r="DU398" t="str">
            <v>none</v>
          </cell>
          <cell r="DV398">
            <v>0</v>
          </cell>
          <cell r="DW398">
            <v>0</v>
          </cell>
          <cell r="DX398">
            <v>1</v>
          </cell>
          <cell r="DY398">
            <v>0</v>
          </cell>
          <cell r="DZ398">
            <v>0</v>
          </cell>
          <cell r="EB398">
            <v>0</v>
          </cell>
          <cell r="EC398" t="str">
            <v>Def</v>
          </cell>
          <cell r="ED398" t="str">
            <v>Stormwater</v>
          </cell>
        </row>
        <row r="399">
          <cell r="D399" t="str">
            <v>PC3101022</v>
          </cell>
          <cell r="E399" t="str">
            <v>SWG Racecourse Rd upgrade</v>
          </cell>
          <cell r="F399" t="str">
            <v>Auckland Council</v>
          </cell>
          <cell r="G399" t="str">
            <v>Infrastructure and environmental services</v>
          </cell>
          <cell r="H399" t="str">
            <v>E151215</v>
          </cell>
          <cell r="I399" t="str">
            <v>Stormwater projects team south</v>
          </cell>
          <cell r="J399" t="str">
            <v>Stormwater and flood protection</v>
          </cell>
          <cell r="K399" t="str">
            <v>Stormwater management</v>
          </cell>
          <cell r="L399" t="str">
            <v>Stormwater operations and maintenance</v>
          </cell>
          <cell r="M399" t="str">
            <v>Stormwater and flood protection</v>
          </cell>
          <cell r="N399" t="str">
            <v>Stormwater management</v>
          </cell>
          <cell r="O399" t="str">
            <v>Stormwater operations and maintenance</v>
          </cell>
          <cell r="P399" t="str">
            <v>Stormwater and flood protection</v>
          </cell>
          <cell r="Q399" t="str">
            <v>Stormwater management</v>
          </cell>
          <cell r="R399" t="str">
            <v>Stormwater operations and maintenance</v>
          </cell>
          <cell r="S399" t="str">
            <v>A1811105</v>
          </cell>
          <cell r="T399" t="str">
            <v>A1811105</v>
          </cell>
          <cell r="U399" t="str">
            <v>Stormwater operations and maintenance services</v>
          </cell>
          <cell r="V399" t="str">
            <v>L050</v>
          </cell>
          <cell r="W399" t="str">
            <v>Regional</v>
          </cell>
          <cell r="X399" t="str">
            <v>FY12 - Only</v>
          </cell>
          <cell r="Y399" t="str">
            <v>Expense</v>
          </cell>
          <cell r="Z399">
            <v>20100701</v>
          </cell>
          <cell r="AA399">
            <v>20120630</v>
          </cell>
          <cell r="AB399">
            <v>2</v>
          </cell>
          <cell r="AC399" t="str">
            <v>Discrete</v>
          </cell>
          <cell r="AD399">
            <v>0</v>
          </cell>
          <cell r="AE399">
            <v>0</v>
          </cell>
          <cell r="AF399">
            <v>1</v>
          </cell>
          <cell r="AG399">
            <v>0</v>
          </cell>
          <cell r="AH399">
            <v>1</v>
          </cell>
          <cell r="AI399" t="str">
            <v>Stormwater and Flood Protection</v>
          </cell>
          <cell r="AJ399" t="str">
            <v>Stormwater reticulation</v>
          </cell>
          <cell r="AK399">
            <v>125</v>
          </cell>
          <cell r="AO399">
            <v>1</v>
          </cell>
          <cell r="AS399">
            <v>110000</v>
          </cell>
          <cell r="BD399">
            <v>4.8500000000000001E-2</v>
          </cell>
          <cell r="BE399">
            <v>9.2537000000000091E-2</v>
          </cell>
          <cell r="BF399">
            <v>0.13132206350000009</v>
          </cell>
          <cell r="BG399">
            <v>0.17261531881775016</v>
          </cell>
          <cell r="BH399">
            <v>0.21834731625164228</v>
          </cell>
          <cell r="BI399">
            <v>0.26890872987608549</v>
          </cell>
          <cell r="BJ399">
            <v>0.32537516835557123</v>
          </cell>
          <cell r="BK399">
            <v>0.38766780126828326</v>
          </cell>
          <cell r="BL399">
            <v>0.45427585572916085</v>
          </cell>
          <cell r="BM399">
            <v>0.52844392437134791</v>
          </cell>
          <cell r="BN399">
            <v>0</v>
          </cell>
          <cell r="BO399">
            <v>0</v>
          </cell>
          <cell r="BP399">
            <v>0</v>
          </cell>
          <cell r="BQ399">
            <v>0</v>
          </cell>
          <cell r="BR399">
            <v>0</v>
          </cell>
          <cell r="BS399">
            <v>0</v>
          </cell>
          <cell r="BT399">
            <v>0</v>
          </cell>
          <cell r="BU399">
            <v>0</v>
          </cell>
          <cell r="BV399">
            <v>0</v>
          </cell>
          <cell r="BW399">
            <v>0</v>
          </cell>
          <cell r="BX399">
            <v>0</v>
          </cell>
          <cell r="BY399">
            <v>110000</v>
          </cell>
          <cell r="BZ399">
            <v>0</v>
          </cell>
          <cell r="CA399">
            <v>0</v>
          </cell>
          <cell r="CB399">
            <v>0</v>
          </cell>
          <cell r="CC399">
            <v>0</v>
          </cell>
          <cell r="CD399">
            <v>0</v>
          </cell>
          <cell r="CE399">
            <v>0</v>
          </cell>
          <cell r="CF399">
            <v>0</v>
          </cell>
          <cell r="CG399">
            <v>0</v>
          </cell>
          <cell r="CH399">
            <v>0</v>
          </cell>
          <cell r="CI399">
            <v>0</v>
          </cell>
          <cell r="CK399">
            <v>0</v>
          </cell>
          <cell r="CL399">
            <v>0</v>
          </cell>
          <cell r="CM399">
            <v>0</v>
          </cell>
          <cell r="CN399">
            <v>0</v>
          </cell>
          <cell r="CO399">
            <v>0</v>
          </cell>
          <cell r="CP399">
            <v>0</v>
          </cell>
          <cell r="CQ399">
            <v>0</v>
          </cell>
          <cell r="CR399">
            <v>0</v>
          </cell>
          <cell r="CS399">
            <v>0</v>
          </cell>
          <cell r="CT399">
            <v>0</v>
          </cell>
          <cell r="CU399">
            <v>0</v>
          </cell>
          <cell r="CW399">
            <v>110000</v>
          </cell>
          <cell r="CX399">
            <v>0</v>
          </cell>
          <cell r="CY399">
            <v>0</v>
          </cell>
          <cell r="CZ399">
            <v>0</v>
          </cell>
          <cell r="DA399">
            <v>0</v>
          </cell>
          <cell r="DB399">
            <v>0</v>
          </cell>
          <cell r="DC399">
            <v>0</v>
          </cell>
          <cell r="DD399">
            <v>0</v>
          </cell>
          <cell r="DE399">
            <v>0</v>
          </cell>
          <cell r="DF399">
            <v>0</v>
          </cell>
          <cell r="DG399">
            <v>0</v>
          </cell>
          <cell r="DI399">
            <v>0</v>
          </cell>
          <cell r="DJ399">
            <v>0</v>
          </cell>
          <cell r="DK399">
            <v>0</v>
          </cell>
          <cell r="DL399">
            <v>0</v>
          </cell>
          <cell r="DM399">
            <v>0</v>
          </cell>
          <cell r="DN399">
            <v>0</v>
          </cell>
          <cell r="DO399">
            <v>0</v>
          </cell>
          <cell r="DP399">
            <v>0</v>
          </cell>
          <cell r="DQ399">
            <v>0</v>
          </cell>
          <cell r="DR399">
            <v>0</v>
          </cell>
          <cell r="DS399">
            <v>0</v>
          </cell>
          <cell r="DU399" t="str">
            <v>none</v>
          </cell>
          <cell r="DV399">
            <v>0</v>
          </cell>
          <cell r="DW399">
            <v>0</v>
          </cell>
          <cell r="DX399">
            <v>1</v>
          </cell>
          <cell r="DY399">
            <v>0</v>
          </cell>
          <cell r="DZ399">
            <v>0</v>
          </cell>
          <cell r="EB399">
            <v>0</v>
          </cell>
          <cell r="EC399" t="str">
            <v>Def</v>
          </cell>
          <cell r="ED399" t="str">
            <v>Stormwater</v>
          </cell>
        </row>
        <row r="400">
          <cell r="D400" t="str">
            <v>PC3101023</v>
          </cell>
          <cell r="E400" t="str">
            <v>SWG Ranfurly Rd Stg2 CPG</v>
          </cell>
          <cell r="F400" t="str">
            <v>Auckland Council</v>
          </cell>
          <cell r="G400" t="str">
            <v>Infrastructure and environmental services</v>
          </cell>
          <cell r="H400" t="str">
            <v>E151215</v>
          </cell>
          <cell r="I400" t="str">
            <v>Stormwater projects team south</v>
          </cell>
          <cell r="J400" t="str">
            <v>Stormwater and flood protection</v>
          </cell>
          <cell r="K400" t="str">
            <v>Stormwater management</v>
          </cell>
          <cell r="L400" t="str">
            <v>Stormwater operations and maintenance</v>
          </cell>
          <cell r="M400" t="str">
            <v>Stormwater and flood protection</v>
          </cell>
          <cell r="N400" t="str">
            <v>Stormwater management</v>
          </cell>
          <cell r="O400" t="str">
            <v>Stormwater operations and maintenance</v>
          </cell>
          <cell r="P400" t="str">
            <v>Stormwater and flood protection</v>
          </cell>
          <cell r="Q400" t="str">
            <v>Stormwater management</v>
          </cell>
          <cell r="R400" t="str">
            <v>Stormwater operations and maintenance</v>
          </cell>
          <cell r="S400" t="str">
            <v>A1811105</v>
          </cell>
          <cell r="T400" t="str">
            <v>A1811105</v>
          </cell>
          <cell r="U400" t="str">
            <v>Stormwater operations and maintenance services</v>
          </cell>
          <cell r="V400" t="str">
            <v>L050</v>
          </cell>
          <cell r="W400" t="str">
            <v>Regional</v>
          </cell>
          <cell r="X400" t="str">
            <v>FY12 - Only</v>
          </cell>
          <cell r="Y400" t="str">
            <v>Expense</v>
          </cell>
          <cell r="Z400">
            <v>20100701</v>
          </cell>
          <cell r="AA400">
            <v>20120630</v>
          </cell>
          <cell r="AB400">
            <v>2</v>
          </cell>
          <cell r="AC400" t="str">
            <v>Discrete</v>
          </cell>
          <cell r="AD400">
            <v>0</v>
          </cell>
          <cell r="AE400">
            <v>0</v>
          </cell>
          <cell r="AF400">
            <v>1</v>
          </cell>
          <cell r="AG400">
            <v>0</v>
          </cell>
          <cell r="AH400">
            <v>1</v>
          </cell>
          <cell r="AI400" t="str">
            <v>Stormwater and Flood Protection</v>
          </cell>
          <cell r="AJ400" t="str">
            <v>Stormwater reticulation</v>
          </cell>
          <cell r="AK400">
            <v>125</v>
          </cell>
          <cell r="AO400">
            <v>1</v>
          </cell>
          <cell r="AS400">
            <v>630000</v>
          </cell>
          <cell r="BD400">
            <v>4.8500000000000001E-2</v>
          </cell>
          <cell r="BE400">
            <v>9.2537000000000091E-2</v>
          </cell>
          <cell r="BF400">
            <v>0.13132206350000009</v>
          </cell>
          <cell r="BG400">
            <v>0.17261531881775016</v>
          </cell>
          <cell r="BH400">
            <v>0.21834731625164228</v>
          </cell>
          <cell r="BI400">
            <v>0.26890872987608549</v>
          </cell>
          <cell r="BJ400">
            <v>0.32537516835557123</v>
          </cell>
          <cell r="BK400">
            <v>0.38766780126828326</v>
          </cell>
          <cell r="BL400">
            <v>0.45427585572916085</v>
          </cell>
          <cell r="BM400">
            <v>0.52844392437134791</v>
          </cell>
          <cell r="BN400">
            <v>0</v>
          </cell>
          <cell r="BO400">
            <v>0</v>
          </cell>
          <cell r="BP400">
            <v>0</v>
          </cell>
          <cell r="BQ400">
            <v>0</v>
          </cell>
          <cell r="BR400">
            <v>0</v>
          </cell>
          <cell r="BS400">
            <v>0</v>
          </cell>
          <cell r="BT400">
            <v>0</v>
          </cell>
          <cell r="BU400">
            <v>0</v>
          </cell>
          <cell r="BV400">
            <v>0</v>
          </cell>
          <cell r="BW400">
            <v>0</v>
          </cell>
          <cell r="BX400">
            <v>0</v>
          </cell>
          <cell r="BY400">
            <v>630000</v>
          </cell>
          <cell r="BZ400">
            <v>0</v>
          </cell>
          <cell r="CA400">
            <v>0</v>
          </cell>
          <cell r="CB400">
            <v>0</v>
          </cell>
          <cell r="CC400">
            <v>0</v>
          </cell>
          <cell r="CD400">
            <v>0</v>
          </cell>
          <cell r="CE400">
            <v>0</v>
          </cell>
          <cell r="CF400">
            <v>0</v>
          </cell>
          <cell r="CG400">
            <v>0</v>
          </cell>
          <cell r="CH400">
            <v>0</v>
          </cell>
          <cell r="CI400">
            <v>0</v>
          </cell>
          <cell r="CK400">
            <v>0</v>
          </cell>
          <cell r="CL400">
            <v>0</v>
          </cell>
          <cell r="CM400">
            <v>0</v>
          </cell>
          <cell r="CN400">
            <v>0</v>
          </cell>
          <cell r="CO400">
            <v>0</v>
          </cell>
          <cell r="CP400">
            <v>0</v>
          </cell>
          <cell r="CQ400">
            <v>0</v>
          </cell>
          <cell r="CR400">
            <v>0</v>
          </cell>
          <cell r="CS400">
            <v>0</v>
          </cell>
          <cell r="CT400">
            <v>0</v>
          </cell>
          <cell r="CU400">
            <v>0</v>
          </cell>
          <cell r="CW400">
            <v>630000</v>
          </cell>
          <cell r="CX400">
            <v>0</v>
          </cell>
          <cell r="CY400">
            <v>0</v>
          </cell>
          <cell r="CZ400">
            <v>0</v>
          </cell>
          <cell r="DA400">
            <v>0</v>
          </cell>
          <cell r="DB400">
            <v>0</v>
          </cell>
          <cell r="DC400">
            <v>0</v>
          </cell>
          <cell r="DD400">
            <v>0</v>
          </cell>
          <cell r="DE400">
            <v>0</v>
          </cell>
          <cell r="DF400">
            <v>0</v>
          </cell>
          <cell r="DG400">
            <v>0</v>
          </cell>
          <cell r="DI400">
            <v>0</v>
          </cell>
          <cell r="DJ400">
            <v>0</v>
          </cell>
          <cell r="DK400">
            <v>0</v>
          </cell>
          <cell r="DL400">
            <v>0</v>
          </cell>
          <cell r="DM400">
            <v>0</v>
          </cell>
          <cell r="DN400">
            <v>0</v>
          </cell>
          <cell r="DO400">
            <v>0</v>
          </cell>
          <cell r="DP400">
            <v>0</v>
          </cell>
          <cell r="DQ400">
            <v>0</v>
          </cell>
          <cell r="DR400">
            <v>0</v>
          </cell>
          <cell r="DS400">
            <v>0</v>
          </cell>
          <cell r="DU400" t="str">
            <v>none</v>
          </cell>
          <cell r="DV400">
            <v>0</v>
          </cell>
          <cell r="DW400">
            <v>0</v>
          </cell>
          <cell r="DX400">
            <v>1</v>
          </cell>
          <cell r="DY400">
            <v>0</v>
          </cell>
          <cell r="DZ400">
            <v>0</v>
          </cell>
          <cell r="EB400">
            <v>0</v>
          </cell>
          <cell r="EC400" t="str">
            <v>Def</v>
          </cell>
          <cell r="ED400" t="str">
            <v>Stormwater</v>
          </cell>
        </row>
        <row r="401">
          <cell r="D401" t="str">
            <v>PC3101028</v>
          </cell>
          <cell r="E401" t="str">
            <v>SWG Project risk contingency</v>
          </cell>
          <cell r="F401" t="str">
            <v>Auckland Council</v>
          </cell>
          <cell r="G401" t="str">
            <v>Infrastructure and environmental services</v>
          </cell>
          <cell r="H401" t="str">
            <v>E151203</v>
          </cell>
          <cell r="I401" t="str">
            <v>Stormwater projects management</v>
          </cell>
          <cell r="J401" t="str">
            <v>Stormwater and flood protection</v>
          </cell>
          <cell r="K401" t="str">
            <v>Stormwater management</v>
          </cell>
          <cell r="L401" t="str">
            <v>Stormwater operations and maintenance</v>
          </cell>
          <cell r="M401" t="str">
            <v>Stormwater and flood protection</v>
          </cell>
          <cell r="N401" t="str">
            <v>Stormwater management</v>
          </cell>
          <cell r="O401" t="str">
            <v>Stormwater operations and maintenance</v>
          </cell>
          <cell r="P401" t="str">
            <v>Stormwater and flood protection</v>
          </cell>
          <cell r="Q401" t="str">
            <v>Stormwater management</v>
          </cell>
          <cell r="R401" t="str">
            <v>Stormwater operations and maintenance</v>
          </cell>
          <cell r="S401" t="str">
            <v>A1811105</v>
          </cell>
          <cell r="T401" t="str">
            <v>A1811105</v>
          </cell>
          <cell r="U401" t="str">
            <v>Stormwater operations and maintenance services</v>
          </cell>
          <cell r="V401" t="str">
            <v>L050</v>
          </cell>
          <cell r="W401" t="str">
            <v>Regional</v>
          </cell>
          <cell r="X401" t="str">
            <v>FY12 - Only</v>
          </cell>
          <cell r="Y401" t="str">
            <v>Expense</v>
          </cell>
          <cell r="Z401">
            <v>20100701</v>
          </cell>
          <cell r="AA401">
            <v>20120630</v>
          </cell>
          <cell r="AB401">
            <v>1</v>
          </cell>
          <cell r="AC401" t="str">
            <v>Programme</v>
          </cell>
          <cell r="AD401">
            <v>0</v>
          </cell>
          <cell r="AE401">
            <v>0</v>
          </cell>
          <cell r="AF401">
            <v>1</v>
          </cell>
          <cell r="AG401">
            <v>0</v>
          </cell>
          <cell r="AH401">
            <v>1</v>
          </cell>
          <cell r="AI401" t="str">
            <v>Stormwater and Flood Protection</v>
          </cell>
          <cell r="AJ401" t="str">
            <v>Stormwater reticulation</v>
          </cell>
          <cell r="AK401">
            <v>125</v>
          </cell>
          <cell r="AO401">
            <v>1</v>
          </cell>
          <cell r="AS401">
            <v>3550000</v>
          </cell>
          <cell r="BD401">
            <v>4.8500000000000001E-2</v>
          </cell>
          <cell r="BE401">
            <v>9.2537000000000091E-2</v>
          </cell>
          <cell r="BF401">
            <v>0.13132206350000009</v>
          </cell>
          <cell r="BG401">
            <v>0.17261531881775016</v>
          </cell>
          <cell r="BH401">
            <v>0.21834731625164228</v>
          </cell>
          <cell r="BI401">
            <v>0.26890872987608549</v>
          </cell>
          <cell r="BJ401">
            <v>0.32537516835557123</v>
          </cell>
          <cell r="BK401">
            <v>0.38766780126828326</v>
          </cell>
          <cell r="BL401">
            <v>0.45427585572916085</v>
          </cell>
          <cell r="BM401">
            <v>0.52844392437134791</v>
          </cell>
          <cell r="BN401">
            <v>0</v>
          </cell>
          <cell r="BO401">
            <v>0</v>
          </cell>
          <cell r="BP401">
            <v>0</v>
          </cell>
          <cell r="BQ401">
            <v>0</v>
          </cell>
          <cell r="BR401">
            <v>0</v>
          </cell>
          <cell r="BS401">
            <v>0</v>
          </cell>
          <cell r="BT401">
            <v>0</v>
          </cell>
          <cell r="BU401">
            <v>0</v>
          </cell>
          <cell r="BV401">
            <v>0</v>
          </cell>
          <cell r="BW401">
            <v>0</v>
          </cell>
          <cell r="BX401">
            <v>0</v>
          </cell>
          <cell r="BY401">
            <v>3550000</v>
          </cell>
          <cell r="BZ401">
            <v>0</v>
          </cell>
          <cell r="CA401">
            <v>0</v>
          </cell>
          <cell r="CB401">
            <v>0</v>
          </cell>
          <cell r="CC401">
            <v>0</v>
          </cell>
          <cell r="CD401">
            <v>0</v>
          </cell>
          <cell r="CE401">
            <v>0</v>
          </cell>
          <cell r="CF401">
            <v>0</v>
          </cell>
          <cell r="CG401">
            <v>0</v>
          </cell>
          <cell r="CH401">
            <v>0</v>
          </cell>
          <cell r="CI401">
            <v>0</v>
          </cell>
          <cell r="CK401">
            <v>0</v>
          </cell>
          <cell r="CL401">
            <v>0</v>
          </cell>
          <cell r="CM401">
            <v>0</v>
          </cell>
          <cell r="CN401">
            <v>0</v>
          </cell>
          <cell r="CO401">
            <v>0</v>
          </cell>
          <cell r="CP401">
            <v>0</v>
          </cell>
          <cell r="CQ401">
            <v>0</v>
          </cell>
          <cell r="CR401">
            <v>0</v>
          </cell>
          <cell r="CS401">
            <v>0</v>
          </cell>
          <cell r="CT401">
            <v>0</v>
          </cell>
          <cell r="CU401">
            <v>0</v>
          </cell>
          <cell r="CW401">
            <v>3550000</v>
          </cell>
          <cell r="CX401">
            <v>0</v>
          </cell>
          <cell r="CY401">
            <v>0</v>
          </cell>
          <cell r="CZ401">
            <v>0</v>
          </cell>
          <cell r="DA401">
            <v>0</v>
          </cell>
          <cell r="DB401">
            <v>0</v>
          </cell>
          <cell r="DC401">
            <v>0</v>
          </cell>
          <cell r="DD401">
            <v>0</v>
          </cell>
          <cell r="DE401">
            <v>0</v>
          </cell>
          <cell r="DF401">
            <v>0</v>
          </cell>
          <cell r="DG401">
            <v>0</v>
          </cell>
          <cell r="DI401">
            <v>0</v>
          </cell>
          <cell r="DJ401">
            <v>0</v>
          </cell>
          <cell r="DK401">
            <v>0</v>
          </cell>
          <cell r="DL401">
            <v>0</v>
          </cell>
          <cell r="DM401">
            <v>0</v>
          </cell>
          <cell r="DN401">
            <v>0</v>
          </cell>
          <cell r="DO401">
            <v>0</v>
          </cell>
          <cell r="DP401">
            <v>0</v>
          </cell>
          <cell r="DQ401">
            <v>0</v>
          </cell>
          <cell r="DR401">
            <v>0</v>
          </cell>
          <cell r="DS401">
            <v>0</v>
          </cell>
          <cell r="DU401" t="str">
            <v>none</v>
          </cell>
          <cell r="DV401">
            <v>0</v>
          </cell>
          <cell r="DW401">
            <v>0</v>
          </cell>
          <cell r="DX401">
            <v>1</v>
          </cell>
          <cell r="DY401">
            <v>0</v>
          </cell>
          <cell r="DZ401">
            <v>0</v>
          </cell>
          <cell r="EB401">
            <v>0</v>
          </cell>
          <cell r="EC401" t="str">
            <v>Def</v>
          </cell>
          <cell r="ED401" t="str">
            <v>Stormwater</v>
          </cell>
        </row>
        <row r="402">
          <cell r="D402" t="str">
            <v>PC3101029</v>
          </cell>
          <cell r="E402" t="str">
            <v>SWG Parallel development contribution</v>
          </cell>
          <cell r="F402" t="str">
            <v>Auckland Council</v>
          </cell>
          <cell r="G402" t="str">
            <v>Infrastructure and environmental services</v>
          </cell>
          <cell r="H402" t="str">
            <v>E151410</v>
          </cell>
          <cell r="I402" t="str">
            <v>Stormwater development team</v>
          </cell>
          <cell r="J402" t="str">
            <v>Stormwater and flood protection</v>
          </cell>
          <cell r="K402" t="str">
            <v>Stormwater management</v>
          </cell>
          <cell r="L402" t="str">
            <v>Stormwater operations and maintenance</v>
          </cell>
          <cell r="M402" t="str">
            <v>Stormwater and flood protection</v>
          </cell>
          <cell r="N402" t="str">
            <v>Stormwater management</v>
          </cell>
          <cell r="O402" t="str">
            <v>Stormwater operations and maintenance</v>
          </cell>
          <cell r="P402" t="str">
            <v>Stormwater and flood protection</v>
          </cell>
          <cell r="Q402" t="str">
            <v>Stormwater management</v>
          </cell>
          <cell r="R402" t="str">
            <v>Stormwater operations and maintenance</v>
          </cell>
          <cell r="S402" t="str">
            <v>A1811105</v>
          </cell>
          <cell r="T402" t="str">
            <v>A1811105</v>
          </cell>
          <cell r="U402" t="str">
            <v>Stormwater operations and maintenance services</v>
          </cell>
          <cell r="V402" t="str">
            <v>L050</v>
          </cell>
          <cell r="W402" t="str">
            <v>Regional</v>
          </cell>
          <cell r="X402" t="str">
            <v>FY12 - Only</v>
          </cell>
          <cell r="Y402" t="str">
            <v>Expense</v>
          </cell>
          <cell r="Z402">
            <v>20100701</v>
          </cell>
          <cell r="AA402">
            <v>20120630</v>
          </cell>
          <cell r="AB402">
            <v>1</v>
          </cell>
          <cell r="AC402" t="str">
            <v>Programme</v>
          </cell>
          <cell r="AD402">
            <v>0</v>
          </cell>
          <cell r="AE402">
            <v>0</v>
          </cell>
          <cell r="AF402">
            <v>1</v>
          </cell>
          <cell r="AG402">
            <v>0</v>
          </cell>
          <cell r="AH402">
            <v>1</v>
          </cell>
          <cell r="AI402" t="str">
            <v>Stormwater and Flood Protection</v>
          </cell>
          <cell r="AJ402" t="str">
            <v>Stormwater reticulation</v>
          </cell>
          <cell r="AK402">
            <v>125</v>
          </cell>
          <cell r="AM402">
            <v>1</v>
          </cell>
          <cell r="AS402">
            <v>2000000</v>
          </cell>
          <cell r="BD402">
            <v>4.8500000000000001E-2</v>
          </cell>
          <cell r="BE402">
            <v>9.2537000000000091E-2</v>
          </cell>
          <cell r="BF402">
            <v>0.13132206350000009</v>
          </cell>
          <cell r="BG402">
            <v>0.17261531881775016</v>
          </cell>
          <cell r="BH402">
            <v>0.21834731625164228</v>
          </cell>
          <cell r="BI402">
            <v>0.26890872987608549</v>
          </cell>
          <cell r="BJ402">
            <v>0.32537516835557123</v>
          </cell>
          <cell r="BK402">
            <v>0.38766780126828326</v>
          </cell>
          <cell r="BL402">
            <v>0.45427585572916085</v>
          </cell>
          <cell r="BM402">
            <v>0.52844392437134791</v>
          </cell>
          <cell r="BN402">
            <v>0</v>
          </cell>
          <cell r="BO402">
            <v>0</v>
          </cell>
          <cell r="BP402">
            <v>0</v>
          </cell>
          <cell r="BQ402">
            <v>0</v>
          </cell>
          <cell r="BR402">
            <v>0</v>
          </cell>
          <cell r="BS402">
            <v>0</v>
          </cell>
          <cell r="BT402">
            <v>0</v>
          </cell>
          <cell r="BU402">
            <v>0</v>
          </cell>
          <cell r="BV402">
            <v>0</v>
          </cell>
          <cell r="BW402">
            <v>0</v>
          </cell>
          <cell r="BX402">
            <v>0</v>
          </cell>
          <cell r="BY402">
            <v>2000000</v>
          </cell>
          <cell r="BZ402">
            <v>0</v>
          </cell>
          <cell r="CA402">
            <v>0</v>
          </cell>
          <cell r="CB402">
            <v>0</v>
          </cell>
          <cell r="CC402">
            <v>0</v>
          </cell>
          <cell r="CD402">
            <v>0</v>
          </cell>
          <cell r="CE402">
            <v>0</v>
          </cell>
          <cell r="CF402">
            <v>0</v>
          </cell>
          <cell r="CG402">
            <v>0</v>
          </cell>
          <cell r="CH402">
            <v>0</v>
          </cell>
          <cell r="CI402">
            <v>0</v>
          </cell>
          <cell r="CK402">
            <v>0</v>
          </cell>
          <cell r="CL402">
            <v>0</v>
          </cell>
          <cell r="CM402">
            <v>0</v>
          </cell>
          <cell r="CN402">
            <v>0</v>
          </cell>
          <cell r="CO402">
            <v>0</v>
          </cell>
          <cell r="CP402">
            <v>0</v>
          </cell>
          <cell r="CQ402">
            <v>0</v>
          </cell>
          <cell r="CR402">
            <v>0</v>
          </cell>
          <cell r="CS402">
            <v>0</v>
          </cell>
          <cell r="CT402">
            <v>0</v>
          </cell>
          <cell r="CU402">
            <v>0</v>
          </cell>
          <cell r="CW402">
            <v>2000000</v>
          </cell>
          <cell r="CX402">
            <v>0</v>
          </cell>
          <cell r="CY402">
            <v>0</v>
          </cell>
          <cell r="CZ402">
            <v>0</v>
          </cell>
          <cell r="DA402">
            <v>0</v>
          </cell>
          <cell r="DB402">
            <v>0</v>
          </cell>
          <cell r="DC402">
            <v>0</v>
          </cell>
          <cell r="DD402">
            <v>0</v>
          </cell>
          <cell r="DE402">
            <v>0</v>
          </cell>
          <cell r="DF402">
            <v>0</v>
          </cell>
          <cell r="DG402">
            <v>0</v>
          </cell>
          <cell r="DI402">
            <v>0</v>
          </cell>
          <cell r="DJ402">
            <v>0</v>
          </cell>
          <cell r="DK402">
            <v>0</v>
          </cell>
          <cell r="DL402">
            <v>0</v>
          </cell>
          <cell r="DM402">
            <v>0</v>
          </cell>
          <cell r="DN402">
            <v>0</v>
          </cell>
          <cell r="DO402">
            <v>0</v>
          </cell>
          <cell r="DP402">
            <v>0</v>
          </cell>
          <cell r="DQ402">
            <v>0</v>
          </cell>
          <cell r="DR402">
            <v>0</v>
          </cell>
          <cell r="DS402">
            <v>0</v>
          </cell>
          <cell r="DU402" t="str">
            <v>none</v>
          </cell>
          <cell r="DV402">
            <v>0</v>
          </cell>
          <cell r="DW402">
            <v>0</v>
          </cell>
          <cell r="DX402">
            <v>1</v>
          </cell>
          <cell r="DY402">
            <v>0</v>
          </cell>
          <cell r="DZ402">
            <v>0</v>
          </cell>
          <cell r="EB402">
            <v>0</v>
          </cell>
          <cell r="EC402" t="str">
            <v>Def</v>
          </cell>
          <cell r="ED402" t="str">
            <v>Stormwater</v>
          </cell>
        </row>
        <row r="403">
          <cell r="D403" t="str">
            <v>PC3101032</v>
          </cell>
          <cell r="E403" t="str">
            <v>SW Environmental improve holding account</v>
          </cell>
          <cell r="F403" t="str">
            <v>Auckland Council</v>
          </cell>
          <cell r="G403" t="str">
            <v>Infrastructure and environmental services</v>
          </cell>
          <cell r="H403" t="str">
            <v>E151203</v>
          </cell>
          <cell r="I403" t="str">
            <v>Stormwater projects management</v>
          </cell>
          <cell r="J403" t="str">
            <v>Stormwater and flood protection</v>
          </cell>
          <cell r="K403" t="str">
            <v>Stormwater management</v>
          </cell>
          <cell r="L403" t="str">
            <v>Stormwater catchment</v>
          </cell>
          <cell r="M403" t="str">
            <v>Stormwater and flood protection</v>
          </cell>
          <cell r="N403" t="str">
            <v>Stormwater management</v>
          </cell>
          <cell r="O403" t="str">
            <v>Stormwater catchment</v>
          </cell>
          <cell r="P403" t="str">
            <v>Stormwater and flood protection</v>
          </cell>
          <cell r="Q403" t="str">
            <v>Stormwater management</v>
          </cell>
          <cell r="R403" t="str">
            <v>Stormwater catchment</v>
          </cell>
          <cell r="S403" t="str">
            <v>A0351205</v>
          </cell>
          <cell r="T403" t="str">
            <v>A0351205</v>
          </cell>
          <cell r="U403" t="str">
            <v>Stormwater catchment</v>
          </cell>
          <cell r="V403" t="str">
            <v>L050</v>
          </cell>
          <cell r="W403" t="str">
            <v>Regional</v>
          </cell>
          <cell r="X403" t="str">
            <v>PL40810</v>
          </cell>
          <cell r="Y403" t="str">
            <v>Expense</v>
          </cell>
          <cell r="Z403">
            <v>20120701</v>
          </cell>
          <cell r="AA403">
            <v>20220630</v>
          </cell>
          <cell r="AB403">
            <v>1</v>
          </cell>
          <cell r="AC403" t="str">
            <v>Programme</v>
          </cell>
          <cell r="AD403">
            <v>0.85</v>
          </cell>
          <cell r="AE403">
            <v>0</v>
          </cell>
          <cell r="AF403">
            <v>0.15</v>
          </cell>
          <cell r="AG403">
            <v>0</v>
          </cell>
          <cell r="AH403">
            <v>1</v>
          </cell>
          <cell r="AI403" t="str">
            <v>Stormwater and Flood Protection</v>
          </cell>
          <cell r="AJ403" t="str">
            <v>Stormwater reticulation</v>
          </cell>
          <cell r="AK403">
            <v>125</v>
          </cell>
          <cell r="AM403">
            <v>0.85</v>
          </cell>
          <cell r="AO403">
            <v>0.15</v>
          </cell>
          <cell r="AT403">
            <v>12004369</v>
          </cell>
          <cell r="AU403">
            <v>11388287</v>
          </cell>
          <cell r="AV403">
            <v>11336519</v>
          </cell>
          <cell r="AW403">
            <v>14028644</v>
          </cell>
          <cell r="AX403">
            <v>16035319</v>
          </cell>
          <cell r="AY403">
            <v>15885553</v>
          </cell>
          <cell r="AZ403">
            <v>16108906.666666664</v>
          </cell>
          <cell r="BA403">
            <v>15442240</v>
          </cell>
          <cell r="BB403">
            <v>16442240</v>
          </cell>
          <cell r="BC403">
            <v>16442240</v>
          </cell>
          <cell r="BD403">
            <v>4.8500000000000001E-2</v>
          </cell>
          <cell r="BE403">
            <v>9.2537000000000091E-2</v>
          </cell>
          <cell r="BF403">
            <v>0.13132206350000009</v>
          </cell>
          <cell r="BG403">
            <v>0.17261531881775016</v>
          </cell>
          <cell r="BH403">
            <v>0.21834731625164228</v>
          </cell>
          <cell r="BI403">
            <v>0.26890872987608549</v>
          </cell>
          <cell r="BJ403">
            <v>0.32537516835557123</v>
          </cell>
          <cell r="BK403">
            <v>0.38766780126828326</v>
          </cell>
          <cell r="BL403">
            <v>0.45427585572916085</v>
          </cell>
          <cell r="BM403">
            <v>0.52844392437134791</v>
          </cell>
          <cell r="BN403">
            <v>0</v>
          </cell>
          <cell r="BO403">
            <v>582211.89650000003</v>
          </cell>
          <cell r="BP403">
            <v>1053837.914119001</v>
          </cell>
          <cell r="BQ403">
            <v>1488735.0679869575</v>
          </cell>
          <cell r="BR403">
            <v>2421558.8566407179</v>
          </cell>
          <cell r="BS403">
            <v>3501268.8688889681</v>
          </cell>
          <cell r="BT403">
            <v>4271763.8806092395</v>
          </cell>
          <cell r="BU403">
            <v>5241438.2186908498</v>
          </cell>
          <cell r="BV403">
            <v>5986459.227457135</v>
          </cell>
          <cell r="BW403">
            <v>7469312.646104238</v>
          </cell>
          <cell r="BX403">
            <v>8688801.8310555518</v>
          </cell>
          <cell r="BY403">
            <v>0</v>
          </cell>
          <cell r="BZ403">
            <v>12586580.896500001</v>
          </cell>
          <cell r="CA403">
            <v>12442124.914119001</v>
          </cell>
          <cell r="CB403">
            <v>12825254.067986958</v>
          </cell>
          <cell r="CC403">
            <v>16450202.856640719</v>
          </cell>
          <cell r="CD403">
            <v>19536587.868888967</v>
          </cell>
          <cell r="CE403">
            <v>20157316.88060924</v>
          </cell>
          <cell r="CF403">
            <v>21350344.885357514</v>
          </cell>
          <cell r="CG403">
            <v>21428699.227457136</v>
          </cell>
          <cell r="CH403">
            <v>23911552.646104239</v>
          </cell>
          <cell r="CI403">
            <v>25131041.831055552</v>
          </cell>
          <cell r="CK403">
            <v>0</v>
          </cell>
          <cell r="CL403">
            <v>10698593.762025001</v>
          </cell>
          <cell r="CM403">
            <v>10575806.17700115</v>
          </cell>
          <cell r="CN403">
            <v>10901465.957788914</v>
          </cell>
          <cell r="CO403">
            <v>13982672.428144611</v>
          </cell>
          <cell r="CP403">
            <v>16606099.688555621</v>
          </cell>
          <cell r="CQ403">
            <v>17133719.348517854</v>
          </cell>
          <cell r="CR403">
            <v>18147793.152553886</v>
          </cell>
          <cell r="CS403">
            <v>18214394.343338564</v>
          </cell>
          <cell r="CT403">
            <v>20324819.749188602</v>
          </cell>
          <cell r="CU403">
            <v>21361385.556397218</v>
          </cell>
          <cell r="CW403">
            <v>0</v>
          </cell>
          <cell r="CX403">
            <v>1887987.134475</v>
          </cell>
          <cell r="CY403">
            <v>1866318.7371178502</v>
          </cell>
          <cell r="CZ403">
            <v>1923788.1101980435</v>
          </cell>
          <cell r="DA403">
            <v>2467530.4284961079</v>
          </cell>
          <cell r="DB403">
            <v>2930488.1803333447</v>
          </cell>
          <cell r="DC403">
            <v>3023597.5320913862</v>
          </cell>
          <cell r="DD403">
            <v>3202551.7328036269</v>
          </cell>
          <cell r="DE403">
            <v>3214304.8841185705</v>
          </cell>
          <cell r="DF403">
            <v>3586732.8969156356</v>
          </cell>
          <cell r="DG403">
            <v>3769656.2746583326</v>
          </cell>
          <cell r="DI403">
            <v>0</v>
          </cell>
          <cell r="DJ403">
            <v>0</v>
          </cell>
          <cell r="DK403">
            <v>0</v>
          </cell>
          <cell r="DL403">
            <v>0</v>
          </cell>
          <cell r="DM403">
            <v>0</v>
          </cell>
          <cell r="DN403">
            <v>0</v>
          </cell>
          <cell r="DO403">
            <v>0</v>
          </cell>
          <cell r="DP403">
            <v>0</v>
          </cell>
          <cell r="DQ403">
            <v>0</v>
          </cell>
          <cell r="DR403">
            <v>0</v>
          </cell>
          <cell r="DS403">
            <v>0</v>
          </cell>
          <cell r="DU403" t="str">
            <v>none</v>
          </cell>
          <cell r="DV403">
            <v>21767147.649999999</v>
          </cell>
          <cell r="DW403">
            <v>1</v>
          </cell>
          <cell r="DX403">
            <v>1</v>
          </cell>
          <cell r="DY403">
            <v>145114317.66666666</v>
          </cell>
          <cell r="DZ403">
            <v>185819706.07471934</v>
          </cell>
          <cell r="EB403">
            <v>185819706.07471934</v>
          </cell>
          <cell r="EC403" t="str">
            <v>Def</v>
          </cell>
          <cell r="ED403" t="str">
            <v>Stormwater</v>
          </cell>
        </row>
        <row r="404">
          <cell r="D404" t="str">
            <v>PC3101034</v>
          </cell>
          <cell r="E404" t="str">
            <v>SWEI Northboro reserve</v>
          </cell>
          <cell r="F404" t="str">
            <v>Auckland Council</v>
          </cell>
          <cell r="G404" t="str">
            <v>Infrastructure and environmental services</v>
          </cell>
          <cell r="H404" t="str">
            <v>E151210</v>
          </cell>
          <cell r="I404" t="str">
            <v>Stormwater projects team north</v>
          </cell>
          <cell r="J404" t="str">
            <v>Stormwater and flood protection</v>
          </cell>
          <cell r="K404" t="str">
            <v>Stormwater management</v>
          </cell>
          <cell r="L404" t="str">
            <v>Stormwater operations and maintenance</v>
          </cell>
          <cell r="M404" t="str">
            <v>Stormwater and flood protection</v>
          </cell>
          <cell r="N404" t="str">
            <v>Stormwater management</v>
          </cell>
          <cell r="O404" t="str">
            <v>Stormwater operations and maintenance</v>
          </cell>
          <cell r="P404" t="str">
            <v>Stormwater and flood protection</v>
          </cell>
          <cell r="Q404" t="str">
            <v>Stormwater management</v>
          </cell>
          <cell r="R404" t="str">
            <v>Stormwater operations and maintenance</v>
          </cell>
          <cell r="S404" t="str">
            <v>A1811105</v>
          </cell>
          <cell r="T404" t="str">
            <v>A1811105</v>
          </cell>
          <cell r="U404" t="str">
            <v>Stormwater operations and maintenance services</v>
          </cell>
          <cell r="V404" t="str">
            <v>L050</v>
          </cell>
          <cell r="W404" t="str">
            <v>Regional</v>
          </cell>
          <cell r="X404" t="str">
            <v>FY12 - Only</v>
          </cell>
          <cell r="Y404" t="str">
            <v>Expense</v>
          </cell>
          <cell r="Z404">
            <v>20100701</v>
          </cell>
          <cell r="AA404">
            <v>20120630</v>
          </cell>
          <cell r="AB404">
            <v>2</v>
          </cell>
          <cell r="AC404" t="str">
            <v>Discrete</v>
          </cell>
          <cell r="AD404">
            <v>1</v>
          </cell>
          <cell r="AE404">
            <v>0</v>
          </cell>
          <cell r="AF404">
            <v>0</v>
          </cell>
          <cell r="AG404">
            <v>0</v>
          </cell>
          <cell r="AH404">
            <v>1</v>
          </cell>
          <cell r="AI404" t="str">
            <v>Stormwater and Flood Protection</v>
          </cell>
          <cell r="AJ404" t="str">
            <v>Stormwater reticulation</v>
          </cell>
          <cell r="AK404">
            <v>125</v>
          </cell>
          <cell r="AM404">
            <v>1</v>
          </cell>
          <cell r="AS404">
            <v>2000</v>
          </cell>
          <cell r="BD404">
            <v>4.8500000000000001E-2</v>
          </cell>
          <cell r="BE404">
            <v>9.2537000000000091E-2</v>
          </cell>
          <cell r="BF404">
            <v>0.13132206350000009</v>
          </cell>
          <cell r="BG404">
            <v>0.17261531881775016</v>
          </cell>
          <cell r="BH404">
            <v>0.21834731625164228</v>
          </cell>
          <cell r="BI404">
            <v>0.26890872987608549</v>
          </cell>
          <cell r="BJ404">
            <v>0.32537516835557123</v>
          </cell>
          <cell r="BK404">
            <v>0.38766780126828326</v>
          </cell>
          <cell r="BL404">
            <v>0.45427585572916085</v>
          </cell>
          <cell r="BM404">
            <v>0.52844392437134791</v>
          </cell>
          <cell r="BN404">
            <v>0</v>
          </cell>
          <cell r="BO404">
            <v>0</v>
          </cell>
          <cell r="BP404">
            <v>0</v>
          </cell>
          <cell r="BQ404">
            <v>0</v>
          </cell>
          <cell r="BR404">
            <v>0</v>
          </cell>
          <cell r="BS404">
            <v>0</v>
          </cell>
          <cell r="BT404">
            <v>0</v>
          </cell>
          <cell r="BU404">
            <v>0</v>
          </cell>
          <cell r="BV404">
            <v>0</v>
          </cell>
          <cell r="BW404">
            <v>0</v>
          </cell>
          <cell r="BX404">
            <v>0</v>
          </cell>
          <cell r="BY404">
            <v>2000</v>
          </cell>
          <cell r="BZ404">
            <v>0</v>
          </cell>
          <cell r="CA404">
            <v>0</v>
          </cell>
          <cell r="CB404">
            <v>0</v>
          </cell>
          <cell r="CC404">
            <v>0</v>
          </cell>
          <cell r="CD404">
            <v>0</v>
          </cell>
          <cell r="CE404">
            <v>0</v>
          </cell>
          <cell r="CF404">
            <v>0</v>
          </cell>
          <cell r="CG404">
            <v>0</v>
          </cell>
          <cell r="CH404">
            <v>0</v>
          </cell>
          <cell r="CI404">
            <v>0</v>
          </cell>
          <cell r="CK404">
            <v>2000</v>
          </cell>
          <cell r="CL404">
            <v>0</v>
          </cell>
          <cell r="CM404">
            <v>0</v>
          </cell>
          <cell r="CN404">
            <v>0</v>
          </cell>
          <cell r="CO404">
            <v>0</v>
          </cell>
          <cell r="CP404">
            <v>0</v>
          </cell>
          <cell r="CQ404">
            <v>0</v>
          </cell>
          <cell r="CR404">
            <v>0</v>
          </cell>
          <cell r="CS404">
            <v>0</v>
          </cell>
          <cell r="CT404">
            <v>0</v>
          </cell>
          <cell r="CU404">
            <v>0</v>
          </cell>
          <cell r="CW404">
            <v>0</v>
          </cell>
          <cell r="CX404">
            <v>0</v>
          </cell>
          <cell r="CY404">
            <v>0</v>
          </cell>
          <cell r="CZ404">
            <v>0</v>
          </cell>
          <cell r="DA404">
            <v>0</v>
          </cell>
          <cell r="DB404">
            <v>0</v>
          </cell>
          <cell r="DC404">
            <v>0</v>
          </cell>
          <cell r="DD404">
            <v>0</v>
          </cell>
          <cell r="DE404">
            <v>0</v>
          </cell>
          <cell r="DF404">
            <v>0</v>
          </cell>
          <cell r="DG404">
            <v>0</v>
          </cell>
          <cell r="DI404">
            <v>0</v>
          </cell>
          <cell r="DJ404">
            <v>0</v>
          </cell>
          <cell r="DK404">
            <v>0</v>
          </cell>
          <cell r="DL404">
            <v>0</v>
          </cell>
          <cell r="DM404">
            <v>0</v>
          </cell>
          <cell r="DN404">
            <v>0</v>
          </cell>
          <cell r="DO404">
            <v>0</v>
          </cell>
          <cell r="DP404">
            <v>0</v>
          </cell>
          <cell r="DQ404">
            <v>0</v>
          </cell>
          <cell r="DR404">
            <v>0</v>
          </cell>
          <cell r="DS404">
            <v>0</v>
          </cell>
          <cell r="DU404" t="str">
            <v>none</v>
          </cell>
          <cell r="DV404">
            <v>0</v>
          </cell>
          <cell r="DW404">
            <v>0</v>
          </cell>
          <cell r="DX404">
            <v>1</v>
          </cell>
          <cell r="DY404">
            <v>0</v>
          </cell>
          <cell r="DZ404">
            <v>0</v>
          </cell>
          <cell r="EB404">
            <v>0</v>
          </cell>
          <cell r="EC404" t="str">
            <v>Def</v>
          </cell>
          <cell r="ED404" t="str">
            <v>Stormwater</v>
          </cell>
        </row>
        <row r="405">
          <cell r="D405" t="str">
            <v>PC3101036</v>
          </cell>
          <cell r="E405" t="str">
            <v>SWEI Stream protection fish passage</v>
          </cell>
          <cell r="F405" t="str">
            <v>Auckland Council</v>
          </cell>
          <cell r="G405" t="str">
            <v>Infrastructure and environmental services</v>
          </cell>
          <cell r="H405" t="str">
            <v>E151210</v>
          </cell>
          <cell r="I405" t="str">
            <v>Stormwater projects team north</v>
          </cell>
          <cell r="J405" t="str">
            <v>Stormwater and flood protection</v>
          </cell>
          <cell r="K405" t="str">
            <v>Stormwater management</v>
          </cell>
          <cell r="L405" t="str">
            <v>Stormwater operations and maintenance</v>
          </cell>
          <cell r="M405" t="str">
            <v>Stormwater and flood protection</v>
          </cell>
          <cell r="N405" t="str">
            <v>Stormwater management</v>
          </cell>
          <cell r="O405" t="str">
            <v>Stormwater operations and maintenance</v>
          </cell>
          <cell r="P405" t="str">
            <v>Stormwater and flood protection</v>
          </cell>
          <cell r="Q405" t="str">
            <v>Stormwater management</v>
          </cell>
          <cell r="R405" t="str">
            <v>Stormwater operations and maintenance</v>
          </cell>
          <cell r="S405" t="str">
            <v>A1811105</v>
          </cell>
          <cell r="T405" t="str">
            <v>A1811105</v>
          </cell>
          <cell r="U405" t="str">
            <v>Stormwater operations and maintenance services</v>
          </cell>
          <cell r="V405" t="str">
            <v>L050</v>
          </cell>
          <cell r="W405" t="str">
            <v>Regional</v>
          </cell>
          <cell r="X405" t="str">
            <v>FY12 - Only</v>
          </cell>
          <cell r="Y405" t="str">
            <v>Expense</v>
          </cell>
          <cell r="Z405">
            <v>20100701</v>
          </cell>
          <cell r="AA405">
            <v>20120630</v>
          </cell>
          <cell r="AB405">
            <v>2</v>
          </cell>
          <cell r="AC405" t="str">
            <v>Discrete</v>
          </cell>
          <cell r="AD405">
            <v>1</v>
          </cell>
          <cell r="AE405">
            <v>0</v>
          </cell>
          <cell r="AF405">
            <v>0</v>
          </cell>
          <cell r="AG405">
            <v>0</v>
          </cell>
          <cell r="AH405">
            <v>1</v>
          </cell>
          <cell r="AI405" t="str">
            <v>Stormwater and Flood Protection</v>
          </cell>
          <cell r="AJ405" t="str">
            <v>Stormwater reticulation</v>
          </cell>
          <cell r="AK405">
            <v>125</v>
          </cell>
          <cell r="AM405">
            <v>1</v>
          </cell>
          <cell r="AS405">
            <v>64100</v>
          </cell>
          <cell r="BD405">
            <v>4.8500000000000001E-2</v>
          </cell>
          <cell r="BE405">
            <v>9.2537000000000091E-2</v>
          </cell>
          <cell r="BF405">
            <v>0.13132206350000009</v>
          </cell>
          <cell r="BG405">
            <v>0.17261531881775016</v>
          </cell>
          <cell r="BH405">
            <v>0.21834731625164228</v>
          </cell>
          <cell r="BI405">
            <v>0.26890872987608549</v>
          </cell>
          <cell r="BJ405">
            <v>0.32537516835557123</v>
          </cell>
          <cell r="BK405">
            <v>0.38766780126828326</v>
          </cell>
          <cell r="BL405">
            <v>0.45427585572916085</v>
          </cell>
          <cell r="BM405">
            <v>0.52844392437134791</v>
          </cell>
          <cell r="BN405">
            <v>0</v>
          </cell>
          <cell r="BO405">
            <v>0</v>
          </cell>
          <cell r="BP405">
            <v>0</v>
          </cell>
          <cell r="BQ405">
            <v>0</v>
          </cell>
          <cell r="BR405">
            <v>0</v>
          </cell>
          <cell r="BS405">
            <v>0</v>
          </cell>
          <cell r="BT405">
            <v>0</v>
          </cell>
          <cell r="BU405">
            <v>0</v>
          </cell>
          <cell r="BV405">
            <v>0</v>
          </cell>
          <cell r="BW405">
            <v>0</v>
          </cell>
          <cell r="BX405">
            <v>0</v>
          </cell>
          <cell r="BY405">
            <v>64100</v>
          </cell>
          <cell r="BZ405">
            <v>0</v>
          </cell>
          <cell r="CA405">
            <v>0</v>
          </cell>
          <cell r="CB405">
            <v>0</v>
          </cell>
          <cell r="CC405">
            <v>0</v>
          </cell>
          <cell r="CD405">
            <v>0</v>
          </cell>
          <cell r="CE405">
            <v>0</v>
          </cell>
          <cell r="CF405">
            <v>0</v>
          </cell>
          <cell r="CG405">
            <v>0</v>
          </cell>
          <cell r="CH405">
            <v>0</v>
          </cell>
          <cell r="CI405">
            <v>0</v>
          </cell>
          <cell r="CK405">
            <v>64100</v>
          </cell>
          <cell r="CL405">
            <v>0</v>
          </cell>
          <cell r="CM405">
            <v>0</v>
          </cell>
          <cell r="CN405">
            <v>0</v>
          </cell>
          <cell r="CO405">
            <v>0</v>
          </cell>
          <cell r="CP405">
            <v>0</v>
          </cell>
          <cell r="CQ405">
            <v>0</v>
          </cell>
          <cell r="CR405">
            <v>0</v>
          </cell>
          <cell r="CS405">
            <v>0</v>
          </cell>
          <cell r="CT405">
            <v>0</v>
          </cell>
          <cell r="CU405">
            <v>0</v>
          </cell>
          <cell r="CW405">
            <v>0</v>
          </cell>
          <cell r="CX405">
            <v>0</v>
          </cell>
          <cell r="CY405">
            <v>0</v>
          </cell>
          <cell r="CZ405">
            <v>0</v>
          </cell>
          <cell r="DA405">
            <v>0</v>
          </cell>
          <cell r="DB405">
            <v>0</v>
          </cell>
          <cell r="DC405">
            <v>0</v>
          </cell>
          <cell r="DD405">
            <v>0</v>
          </cell>
          <cell r="DE405">
            <v>0</v>
          </cell>
          <cell r="DF405">
            <v>0</v>
          </cell>
          <cell r="DG405">
            <v>0</v>
          </cell>
          <cell r="DI405">
            <v>0</v>
          </cell>
          <cell r="DJ405">
            <v>0</v>
          </cell>
          <cell r="DK405">
            <v>0</v>
          </cell>
          <cell r="DL405">
            <v>0</v>
          </cell>
          <cell r="DM405">
            <v>0</v>
          </cell>
          <cell r="DN405">
            <v>0</v>
          </cell>
          <cell r="DO405">
            <v>0</v>
          </cell>
          <cell r="DP405">
            <v>0</v>
          </cell>
          <cell r="DQ405">
            <v>0</v>
          </cell>
          <cell r="DR405">
            <v>0</v>
          </cell>
          <cell r="DS405">
            <v>0</v>
          </cell>
          <cell r="DU405" t="str">
            <v>none</v>
          </cell>
          <cell r="DV405">
            <v>0</v>
          </cell>
          <cell r="DW405">
            <v>0</v>
          </cell>
          <cell r="DX405">
            <v>1</v>
          </cell>
          <cell r="DY405">
            <v>0</v>
          </cell>
          <cell r="DZ405">
            <v>0</v>
          </cell>
          <cell r="EB405">
            <v>0</v>
          </cell>
          <cell r="EC405" t="str">
            <v>Def</v>
          </cell>
          <cell r="ED405" t="str">
            <v>Stormwater</v>
          </cell>
        </row>
        <row r="406">
          <cell r="D406" t="str">
            <v>PC3101040</v>
          </cell>
          <cell r="E406" t="str">
            <v>SWEI Fllynn St erosion protection</v>
          </cell>
          <cell r="F406" t="str">
            <v>Auckland Council</v>
          </cell>
          <cell r="G406" t="str">
            <v>Infrastructure and environmental services</v>
          </cell>
          <cell r="H406" t="str">
            <v>E151210</v>
          </cell>
          <cell r="I406" t="str">
            <v>Stormwater projects team north</v>
          </cell>
          <cell r="J406" t="str">
            <v>Stormwater and flood protection</v>
          </cell>
          <cell r="K406" t="str">
            <v>Stormwater management</v>
          </cell>
          <cell r="L406" t="str">
            <v>Stormwater operations and maintenance</v>
          </cell>
          <cell r="M406" t="str">
            <v>Stormwater and flood protection</v>
          </cell>
          <cell r="N406" t="str">
            <v>Stormwater management</v>
          </cell>
          <cell r="O406" t="str">
            <v>Stormwater operations and maintenance</v>
          </cell>
          <cell r="P406" t="str">
            <v>Stormwater and flood protection</v>
          </cell>
          <cell r="Q406" t="str">
            <v>Stormwater management</v>
          </cell>
          <cell r="R406" t="str">
            <v>Stormwater operations and maintenance</v>
          </cell>
          <cell r="S406" t="str">
            <v>A1811105</v>
          </cell>
          <cell r="T406" t="str">
            <v>A1811105</v>
          </cell>
          <cell r="U406" t="str">
            <v>Stormwater operations and maintenance services</v>
          </cell>
          <cell r="V406" t="str">
            <v>L050</v>
          </cell>
          <cell r="W406" t="str">
            <v>Regional</v>
          </cell>
          <cell r="X406" t="str">
            <v>FY12 - Only</v>
          </cell>
          <cell r="Y406" t="str">
            <v>Expense</v>
          </cell>
          <cell r="Z406">
            <v>20100701</v>
          </cell>
          <cell r="AA406">
            <v>20120630</v>
          </cell>
          <cell r="AB406">
            <v>2</v>
          </cell>
          <cell r="AC406" t="str">
            <v>Discrete</v>
          </cell>
          <cell r="AD406">
            <v>1</v>
          </cell>
          <cell r="AE406">
            <v>0</v>
          </cell>
          <cell r="AF406">
            <v>0</v>
          </cell>
          <cell r="AG406">
            <v>0</v>
          </cell>
          <cell r="AH406">
            <v>1</v>
          </cell>
          <cell r="AI406" t="str">
            <v>Stormwater and Flood Protection</v>
          </cell>
          <cell r="AJ406" t="str">
            <v>Stormwater reticulation</v>
          </cell>
          <cell r="AK406">
            <v>125</v>
          </cell>
          <cell r="AM406">
            <v>1</v>
          </cell>
          <cell r="AS406">
            <v>500</v>
          </cell>
          <cell r="BD406">
            <v>4.8500000000000001E-2</v>
          </cell>
          <cell r="BE406">
            <v>9.2537000000000091E-2</v>
          </cell>
          <cell r="BF406">
            <v>0.13132206350000009</v>
          </cell>
          <cell r="BG406">
            <v>0.17261531881775016</v>
          </cell>
          <cell r="BH406">
            <v>0.21834731625164228</v>
          </cell>
          <cell r="BI406">
            <v>0.26890872987608549</v>
          </cell>
          <cell r="BJ406">
            <v>0.32537516835557123</v>
          </cell>
          <cell r="BK406">
            <v>0.38766780126828326</v>
          </cell>
          <cell r="BL406">
            <v>0.45427585572916085</v>
          </cell>
          <cell r="BM406">
            <v>0.52844392437134791</v>
          </cell>
          <cell r="BN406">
            <v>0</v>
          </cell>
          <cell r="BO406">
            <v>0</v>
          </cell>
          <cell r="BP406">
            <v>0</v>
          </cell>
          <cell r="BQ406">
            <v>0</v>
          </cell>
          <cell r="BR406">
            <v>0</v>
          </cell>
          <cell r="BS406">
            <v>0</v>
          </cell>
          <cell r="BT406">
            <v>0</v>
          </cell>
          <cell r="BU406">
            <v>0</v>
          </cell>
          <cell r="BV406">
            <v>0</v>
          </cell>
          <cell r="BW406">
            <v>0</v>
          </cell>
          <cell r="BX406">
            <v>0</v>
          </cell>
          <cell r="BY406">
            <v>500</v>
          </cell>
          <cell r="BZ406">
            <v>0</v>
          </cell>
          <cell r="CA406">
            <v>0</v>
          </cell>
          <cell r="CB406">
            <v>0</v>
          </cell>
          <cell r="CC406">
            <v>0</v>
          </cell>
          <cell r="CD406">
            <v>0</v>
          </cell>
          <cell r="CE406">
            <v>0</v>
          </cell>
          <cell r="CF406">
            <v>0</v>
          </cell>
          <cell r="CG406">
            <v>0</v>
          </cell>
          <cell r="CH406">
            <v>0</v>
          </cell>
          <cell r="CI406">
            <v>0</v>
          </cell>
          <cell r="CK406">
            <v>500</v>
          </cell>
          <cell r="CL406">
            <v>0</v>
          </cell>
          <cell r="CM406">
            <v>0</v>
          </cell>
          <cell r="CN406">
            <v>0</v>
          </cell>
          <cell r="CO406">
            <v>0</v>
          </cell>
          <cell r="CP406">
            <v>0</v>
          </cell>
          <cell r="CQ406">
            <v>0</v>
          </cell>
          <cell r="CR406">
            <v>0</v>
          </cell>
          <cell r="CS406">
            <v>0</v>
          </cell>
          <cell r="CT406">
            <v>0</v>
          </cell>
          <cell r="CU406">
            <v>0</v>
          </cell>
          <cell r="CW406">
            <v>0</v>
          </cell>
          <cell r="CX406">
            <v>0</v>
          </cell>
          <cell r="CY406">
            <v>0</v>
          </cell>
          <cell r="CZ406">
            <v>0</v>
          </cell>
          <cell r="DA406">
            <v>0</v>
          </cell>
          <cell r="DB406">
            <v>0</v>
          </cell>
          <cell r="DC406">
            <v>0</v>
          </cell>
          <cell r="DD406">
            <v>0</v>
          </cell>
          <cell r="DE406">
            <v>0</v>
          </cell>
          <cell r="DF406">
            <v>0</v>
          </cell>
          <cell r="DG406">
            <v>0</v>
          </cell>
          <cell r="DI406">
            <v>0</v>
          </cell>
          <cell r="DJ406">
            <v>0</v>
          </cell>
          <cell r="DK406">
            <v>0</v>
          </cell>
          <cell r="DL406">
            <v>0</v>
          </cell>
          <cell r="DM406">
            <v>0</v>
          </cell>
          <cell r="DN406">
            <v>0</v>
          </cell>
          <cell r="DO406">
            <v>0</v>
          </cell>
          <cell r="DP406">
            <v>0</v>
          </cell>
          <cell r="DQ406">
            <v>0</v>
          </cell>
          <cell r="DR406">
            <v>0</v>
          </cell>
          <cell r="DS406">
            <v>0</v>
          </cell>
          <cell r="DU406" t="str">
            <v>none</v>
          </cell>
          <cell r="DV406">
            <v>0</v>
          </cell>
          <cell r="DW406">
            <v>0</v>
          </cell>
          <cell r="DX406">
            <v>1</v>
          </cell>
          <cell r="DY406">
            <v>0</v>
          </cell>
          <cell r="DZ406">
            <v>0</v>
          </cell>
          <cell r="EB406">
            <v>0</v>
          </cell>
          <cell r="EC406" t="str">
            <v>Def</v>
          </cell>
          <cell r="ED406" t="str">
            <v>Stormwater</v>
          </cell>
        </row>
        <row r="407">
          <cell r="D407" t="str">
            <v>PC3101041</v>
          </cell>
          <cell r="E407" t="str">
            <v>SWEI Sherwood reserve pipe stream protect</v>
          </cell>
          <cell r="F407" t="str">
            <v>Auckland Council</v>
          </cell>
          <cell r="G407" t="str">
            <v>Infrastructure and environmental services</v>
          </cell>
          <cell r="H407" t="str">
            <v>E151210</v>
          </cell>
          <cell r="I407" t="str">
            <v>Stormwater projects team north</v>
          </cell>
          <cell r="J407" t="str">
            <v>Stormwater and flood protection</v>
          </cell>
          <cell r="K407" t="str">
            <v>Stormwater management</v>
          </cell>
          <cell r="L407" t="str">
            <v>Stormwater operations and maintenance</v>
          </cell>
          <cell r="M407" t="str">
            <v>Stormwater and flood protection</v>
          </cell>
          <cell r="N407" t="str">
            <v>Stormwater management</v>
          </cell>
          <cell r="O407" t="str">
            <v>Stormwater operations and maintenance</v>
          </cell>
          <cell r="P407" t="str">
            <v>Stormwater and flood protection</v>
          </cell>
          <cell r="Q407" t="str">
            <v>Stormwater management</v>
          </cell>
          <cell r="R407" t="str">
            <v>Stormwater operations and maintenance</v>
          </cell>
          <cell r="S407" t="str">
            <v>A1811105</v>
          </cell>
          <cell r="T407" t="str">
            <v>A1811105</v>
          </cell>
          <cell r="U407" t="str">
            <v>Stormwater operations and maintenance services</v>
          </cell>
          <cell r="V407" t="str">
            <v>L050</v>
          </cell>
          <cell r="W407" t="str">
            <v>Regional</v>
          </cell>
          <cell r="X407" t="str">
            <v>FY12 - Only</v>
          </cell>
          <cell r="Y407" t="str">
            <v>Expense</v>
          </cell>
          <cell r="Z407">
            <v>20100701</v>
          </cell>
          <cell r="AA407">
            <v>20120630</v>
          </cell>
          <cell r="AB407">
            <v>2</v>
          </cell>
          <cell r="AC407" t="str">
            <v>Discrete</v>
          </cell>
          <cell r="AD407">
            <v>1</v>
          </cell>
          <cell r="AE407">
            <v>0</v>
          </cell>
          <cell r="AF407">
            <v>0</v>
          </cell>
          <cell r="AG407">
            <v>0</v>
          </cell>
          <cell r="AH407">
            <v>1</v>
          </cell>
          <cell r="AI407" t="str">
            <v>Stormwater and Flood Protection</v>
          </cell>
          <cell r="AJ407" t="str">
            <v>Stormwater reticulation</v>
          </cell>
          <cell r="AK407">
            <v>125</v>
          </cell>
          <cell r="AM407">
            <v>1</v>
          </cell>
          <cell r="AS407">
            <v>500</v>
          </cell>
          <cell r="BD407">
            <v>4.8500000000000001E-2</v>
          </cell>
          <cell r="BE407">
            <v>9.2537000000000091E-2</v>
          </cell>
          <cell r="BF407">
            <v>0.13132206350000009</v>
          </cell>
          <cell r="BG407">
            <v>0.17261531881775016</v>
          </cell>
          <cell r="BH407">
            <v>0.21834731625164228</v>
          </cell>
          <cell r="BI407">
            <v>0.26890872987608549</v>
          </cell>
          <cell r="BJ407">
            <v>0.32537516835557123</v>
          </cell>
          <cell r="BK407">
            <v>0.38766780126828326</v>
          </cell>
          <cell r="BL407">
            <v>0.45427585572916085</v>
          </cell>
          <cell r="BM407">
            <v>0.52844392437134791</v>
          </cell>
          <cell r="BN407">
            <v>0</v>
          </cell>
          <cell r="BO407">
            <v>0</v>
          </cell>
          <cell r="BP407">
            <v>0</v>
          </cell>
          <cell r="BQ407">
            <v>0</v>
          </cell>
          <cell r="BR407">
            <v>0</v>
          </cell>
          <cell r="BS407">
            <v>0</v>
          </cell>
          <cell r="BT407">
            <v>0</v>
          </cell>
          <cell r="BU407">
            <v>0</v>
          </cell>
          <cell r="BV407">
            <v>0</v>
          </cell>
          <cell r="BW407">
            <v>0</v>
          </cell>
          <cell r="BX407">
            <v>0</v>
          </cell>
          <cell r="BY407">
            <v>500</v>
          </cell>
          <cell r="BZ407">
            <v>0</v>
          </cell>
          <cell r="CA407">
            <v>0</v>
          </cell>
          <cell r="CB407">
            <v>0</v>
          </cell>
          <cell r="CC407">
            <v>0</v>
          </cell>
          <cell r="CD407">
            <v>0</v>
          </cell>
          <cell r="CE407">
            <v>0</v>
          </cell>
          <cell r="CF407">
            <v>0</v>
          </cell>
          <cell r="CG407">
            <v>0</v>
          </cell>
          <cell r="CH407">
            <v>0</v>
          </cell>
          <cell r="CI407">
            <v>0</v>
          </cell>
          <cell r="CK407">
            <v>500</v>
          </cell>
          <cell r="CL407">
            <v>0</v>
          </cell>
          <cell r="CM407">
            <v>0</v>
          </cell>
          <cell r="CN407">
            <v>0</v>
          </cell>
          <cell r="CO407">
            <v>0</v>
          </cell>
          <cell r="CP407">
            <v>0</v>
          </cell>
          <cell r="CQ407">
            <v>0</v>
          </cell>
          <cell r="CR407">
            <v>0</v>
          </cell>
          <cell r="CS407">
            <v>0</v>
          </cell>
          <cell r="CT407">
            <v>0</v>
          </cell>
          <cell r="CU407">
            <v>0</v>
          </cell>
          <cell r="CW407">
            <v>0</v>
          </cell>
          <cell r="CX407">
            <v>0</v>
          </cell>
          <cell r="CY407">
            <v>0</v>
          </cell>
          <cell r="CZ407">
            <v>0</v>
          </cell>
          <cell r="DA407">
            <v>0</v>
          </cell>
          <cell r="DB407">
            <v>0</v>
          </cell>
          <cell r="DC407">
            <v>0</v>
          </cell>
          <cell r="DD407">
            <v>0</v>
          </cell>
          <cell r="DE407">
            <v>0</v>
          </cell>
          <cell r="DF407">
            <v>0</v>
          </cell>
          <cell r="DG407">
            <v>0</v>
          </cell>
          <cell r="DI407">
            <v>0</v>
          </cell>
          <cell r="DJ407">
            <v>0</v>
          </cell>
          <cell r="DK407">
            <v>0</v>
          </cell>
          <cell r="DL407">
            <v>0</v>
          </cell>
          <cell r="DM407">
            <v>0</v>
          </cell>
          <cell r="DN407">
            <v>0</v>
          </cell>
          <cell r="DO407">
            <v>0</v>
          </cell>
          <cell r="DP407">
            <v>0</v>
          </cell>
          <cell r="DQ407">
            <v>0</v>
          </cell>
          <cell r="DR407">
            <v>0</v>
          </cell>
          <cell r="DS407">
            <v>0</v>
          </cell>
          <cell r="DU407" t="str">
            <v>none</v>
          </cell>
          <cell r="DV407">
            <v>0</v>
          </cell>
          <cell r="DW407">
            <v>0</v>
          </cell>
          <cell r="DX407">
            <v>1</v>
          </cell>
          <cell r="DY407">
            <v>0</v>
          </cell>
          <cell r="DZ407">
            <v>0</v>
          </cell>
          <cell r="EB407">
            <v>0</v>
          </cell>
          <cell r="EC407" t="str">
            <v>Def</v>
          </cell>
          <cell r="ED407" t="str">
            <v>Stormwater</v>
          </cell>
        </row>
        <row r="408">
          <cell r="D408" t="str">
            <v>PC3101043</v>
          </cell>
          <cell r="E408" t="str">
            <v>SWEI Becroft Park Wairau flood protection</v>
          </cell>
          <cell r="F408" t="str">
            <v>Auckland Council</v>
          </cell>
          <cell r="G408" t="str">
            <v>Infrastructure and environmental services</v>
          </cell>
          <cell r="H408" t="str">
            <v>E151210</v>
          </cell>
          <cell r="I408" t="str">
            <v>Stormwater projects team north</v>
          </cell>
          <cell r="J408" t="str">
            <v>Stormwater and flood protection</v>
          </cell>
          <cell r="K408" t="str">
            <v>Stormwater management</v>
          </cell>
          <cell r="L408" t="str">
            <v>Stormwater operations and maintenance</v>
          </cell>
          <cell r="M408" t="str">
            <v>Stormwater and flood protection</v>
          </cell>
          <cell r="N408" t="str">
            <v>Stormwater management</v>
          </cell>
          <cell r="O408" t="str">
            <v>Stormwater operations and maintenance</v>
          </cell>
          <cell r="P408" t="str">
            <v>Stormwater and flood protection</v>
          </cell>
          <cell r="Q408" t="str">
            <v>Stormwater management</v>
          </cell>
          <cell r="R408" t="str">
            <v>Stormwater operations and maintenance</v>
          </cell>
          <cell r="S408" t="str">
            <v>A1811105</v>
          </cell>
          <cell r="T408" t="str">
            <v>A1811105</v>
          </cell>
          <cell r="U408" t="str">
            <v>Stormwater operations and maintenance services</v>
          </cell>
          <cell r="V408" t="str">
            <v>L050</v>
          </cell>
          <cell r="W408" t="str">
            <v>Regional</v>
          </cell>
          <cell r="X408" t="str">
            <v>FY12 - Only</v>
          </cell>
          <cell r="Y408" t="str">
            <v>Expense</v>
          </cell>
          <cell r="Z408">
            <v>20100701</v>
          </cell>
          <cell r="AA408">
            <v>20120630</v>
          </cell>
          <cell r="AB408">
            <v>2</v>
          </cell>
          <cell r="AC408" t="str">
            <v>Discrete</v>
          </cell>
          <cell r="AD408">
            <v>1</v>
          </cell>
          <cell r="AE408">
            <v>0</v>
          </cell>
          <cell r="AF408">
            <v>0</v>
          </cell>
          <cell r="AG408">
            <v>0</v>
          </cell>
          <cell r="AH408">
            <v>1</v>
          </cell>
          <cell r="AI408" t="str">
            <v>Stormwater and Flood Protection</v>
          </cell>
          <cell r="AJ408" t="str">
            <v>Stormwater reticulation</v>
          </cell>
          <cell r="AK408">
            <v>125</v>
          </cell>
          <cell r="AM408">
            <v>1</v>
          </cell>
          <cell r="AS408">
            <v>858976</v>
          </cell>
          <cell r="BD408">
            <v>4.8500000000000001E-2</v>
          </cell>
          <cell r="BE408">
            <v>9.2537000000000091E-2</v>
          </cell>
          <cell r="BF408">
            <v>0.13132206350000009</v>
          </cell>
          <cell r="BG408">
            <v>0.17261531881775016</v>
          </cell>
          <cell r="BH408">
            <v>0.21834731625164228</v>
          </cell>
          <cell r="BI408">
            <v>0.26890872987608549</v>
          </cell>
          <cell r="BJ408">
            <v>0.32537516835557123</v>
          </cell>
          <cell r="BK408">
            <v>0.38766780126828326</v>
          </cell>
          <cell r="BL408">
            <v>0.45427585572916085</v>
          </cell>
          <cell r="BM408">
            <v>0.52844392437134791</v>
          </cell>
          <cell r="BN408">
            <v>0</v>
          </cell>
          <cell r="BO408">
            <v>0</v>
          </cell>
          <cell r="BP408">
            <v>0</v>
          </cell>
          <cell r="BQ408">
            <v>0</v>
          </cell>
          <cell r="BR408">
            <v>0</v>
          </cell>
          <cell r="BS408">
            <v>0</v>
          </cell>
          <cell r="BT408">
            <v>0</v>
          </cell>
          <cell r="BU408">
            <v>0</v>
          </cell>
          <cell r="BV408">
            <v>0</v>
          </cell>
          <cell r="BW408">
            <v>0</v>
          </cell>
          <cell r="BX408">
            <v>0</v>
          </cell>
          <cell r="BY408">
            <v>858976</v>
          </cell>
          <cell r="BZ408">
            <v>0</v>
          </cell>
          <cell r="CA408">
            <v>0</v>
          </cell>
          <cell r="CB408">
            <v>0</v>
          </cell>
          <cell r="CC408">
            <v>0</v>
          </cell>
          <cell r="CD408">
            <v>0</v>
          </cell>
          <cell r="CE408">
            <v>0</v>
          </cell>
          <cell r="CF408">
            <v>0</v>
          </cell>
          <cell r="CG408">
            <v>0</v>
          </cell>
          <cell r="CH408">
            <v>0</v>
          </cell>
          <cell r="CI408">
            <v>0</v>
          </cell>
          <cell r="CK408">
            <v>858976</v>
          </cell>
          <cell r="CL408">
            <v>0</v>
          </cell>
          <cell r="CM408">
            <v>0</v>
          </cell>
          <cell r="CN408">
            <v>0</v>
          </cell>
          <cell r="CO408">
            <v>0</v>
          </cell>
          <cell r="CP408">
            <v>0</v>
          </cell>
          <cell r="CQ408">
            <v>0</v>
          </cell>
          <cell r="CR408">
            <v>0</v>
          </cell>
          <cell r="CS408">
            <v>0</v>
          </cell>
          <cell r="CT408">
            <v>0</v>
          </cell>
          <cell r="CU408">
            <v>0</v>
          </cell>
          <cell r="CW408">
            <v>0</v>
          </cell>
          <cell r="CX408">
            <v>0</v>
          </cell>
          <cell r="CY408">
            <v>0</v>
          </cell>
          <cell r="CZ408">
            <v>0</v>
          </cell>
          <cell r="DA408">
            <v>0</v>
          </cell>
          <cell r="DB408">
            <v>0</v>
          </cell>
          <cell r="DC408">
            <v>0</v>
          </cell>
          <cell r="DD408">
            <v>0</v>
          </cell>
          <cell r="DE408">
            <v>0</v>
          </cell>
          <cell r="DF408">
            <v>0</v>
          </cell>
          <cell r="DG408">
            <v>0</v>
          </cell>
          <cell r="DI408">
            <v>0</v>
          </cell>
          <cell r="DJ408">
            <v>0</v>
          </cell>
          <cell r="DK408">
            <v>0</v>
          </cell>
          <cell r="DL408">
            <v>0</v>
          </cell>
          <cell r="DM408">
            <v>0</v>
          </cell>
          <cell r="DN408">
            <v>0</v>
          </cell>
          <cell r="DO408">
            <v>0</v>
          </cell>
          <cell r="DP408">
            <v>0</v>
          </cell>
          <cell r="DQ408">
            <v>0</v>
          </cell>
          <cell r="DR408">
            <v>0</v>
          </cell>
          <cell r="DS408">
            <v>0</v>
          </cell>
          <cell r="DU408" t="str">
            <v>none</v>
          </cell>
          <cell r="DV408">
            <v>0</v>
          </cell>
          <cell r="DW408">
            <v>0</v>
          </cell>
          <cell r="DX408">
            <v>1</v>
          </cell>
          <cell r="DY408">
            <v>0</v>
          </cell>
          <cell r="DZ408">
            <v>0</v>
          </cell>
          <cell r="EB408">
            <v>0</v>
          </cell>
          <cell r="EC408" t="str">
            <v>Def</v>
          </cell>
          <cell r="ED408" t="str">
            <v>Stormwater</v>
          </cell>
        </row>
        <row r="409">
          <cell r="D409" t="str">
            <v>PC3101047</v>
          </cell>
          <cell r="E409" t="str">
            <v>SWEI Alexandra strm enhance Omega pond</v>
          </cell>
          <cell r="F409" t="str">
            <v>Auckland Council</v>
          </cell>
          <cell r="G409" t="str">
            <v>Infrastructure and environmental services</v>
          </cell>
          <cell r="H409" t="str">
            <v>E151210</v>
          </cell>
          <cell r="I409" t="str">
            <v>Stormwater projects team north</v>
          </cell>
          <cell r="J409" t="str">
            <v>Stormwater and flood protection</v>
          </cell>
          <cell r="K409" t="str">
            <v>Stormwater management</v>
          </cell>
          <cell r="L409" t="str">
            <v>Stormwater operations and maintenance</v>
          </cell>
          <cell r="M409" t="str">
            <v>Stormwater and flood protection</v>
          </cell>
          <cell r="N409" t="str">
            <v>Stormwater management</v>
          </cell>
          <cell r="O409" t="str">
            <v>Stormwater operations and maintenance</v>
          </cell>
          <cell r="P409" t="str">
            <v>Stormwater and flood protection</v>
          </cell>
          <cell r="Q409" t="str">
            <v>Stormwater management</v>
          </cell>
          <cell r="R409" t="str">
            <v>Stormwater operations and maintenance</v>
          </cell>
          <cell r="S409" t="str">
            <v>A1811105</v>
          </cell>
          <cell r="T409" t="str">
            <v>A1811105</v>
          </cell>
          <cell r="U409" t="str">
            <v>Stormwater operations and maintenance services</v>
          </cell>
          <cell r="V409" t="str">
            <v>L050</v>
          </cell>
          <cell r="W409" t="str">
            <v>Regional</v>
          </cell>
          <cell r="X409" t="str">
            <v>FY12 - Only</v>
          </cell>
          <cell r="Y409" t="str">
            <v>Expense</v>
          </cell>
          <cell r="Z409">
            <v>20100701</v>
          </cell>
          <cell r="AA409">
            <v>20120630</v>
          </cell>
          <cell r="AB409">
            <v>2</v>
          </cell>
          <cell r="AC409" t="str">
            <v>Discrete</v>
          </cell>
          <cell r="AD409">
            <v>1</v>
          </cell>
          <cell r="AE409">
            <v>0</v>
          </cell>
          <cell r="AF409">
            <v>0</v>
          </cell>
          <cell r="AG409">
            <v>0</v>
          </cell>
          <cell r="AH409">
            <v>1</v>
          </cell>
          <cell r="AI409" t="str">
            <v>Stormwater and Flood Protection</v>
          </cell>
          <cell r="AJ409" t="str">
            <v>Stormwater reticulation</v>
          </cell>
          <cell r="AK409">
            <v>125</v>
          </cell>
          <cell r="AM409">
            <v>1</v>
          </cell>
          <cell r="AS409">
            <v>182000</v>
          </cell>
          <cell r="BD409">
            <v>4.8500000000000001E-2</v>
          </cell>
          <cell r="BE409">
            <v>9.2537000000000091E-2</v>
          </cell>
          <cell r="BF409">
            <v>0.13132206350000009</v>
          </cell>
          <cell r="BG409">
            <v>0.17261531881775016</v>
          </cell>
          <cell r="BH409">
            <v>0.21834731625164228</v>
          </cell>
          <cell r="BI409">
            <v>0.26890872987608549</v>
          </cell>
          <cell r="BJ409">
            <v>0.32537516835557123</v>
          </cell>
          <cell r="BK409">
            <v>0.38766780126828326</v>
          </cell>
          <cell r="BL409">
            <v>0.45427585572916085</v>
          </cell>
          <cell r="BM409">
            <v>0.52844392437134791</v>
          </cell>
          <cell r="BN409">
            <v>0</v>
          </cell>
          <cell r="BO409">
            <v>0</v>
          </cell>
          <cell r="BP409">
            <v>0</v>
          </cell>
          <cell r="BQ409">
            <v>0</v>
          </cell>
          <cell r="BR409">
            <v>0</v>
          </cell>
          <cell r="BS409">
            <v>0</v>
          </cell>
          <cell r="BT409">
            <v>0</v>
          </cell>
          <cell r="BU409">
            <v>0</v>
          </cell>
          <cell r="BV409">
            <v>0</v>
          </cell>
          <cell r="BW409">
            <v>0</v>
          </cell>
          <cell r="BX409">
            <v>0</v>
          </cell>
          <cell r="BY409">
            <v>182000</v>
          </cell>
          <cell r="BZ409">
            <v>0</v>
          </cell>
          <cell r="CA409">
            <v>0</v>
          </cell>
          <cell r="CB409">
            <v>0</v>
          </cell>
          <cell r="CC409">
            <v>0</v>
          </cell>
          <cell r="CD409">
            <v>0</v>
          </cell>
          <cell r="CE409">
            <v>0</v>
          </cell>
          <cell r="CF409">
            <v>0</v>
          </cell>
          <cell r="CG409">
            <v>0</v>
          </cell>
          <cell r="CH409">
            <v>0</v>
          </cell>
          <cell r="CI409">
            <v>0</v>
          </cell>
          <cell r="CK409">
            <v>182000</v>
          </cell>
          <cell r="CL409">
            <v>0</v>
          </cell>
          <cell r="CM409">
            <v>0</v>
          </cell>
          <cell r="CN409">
            <v>0</v>
          </cell>
          <cell r="CO409">
            <v>0</v>
          </cell>
          <cell r="CP409">
            <v>0</v>
          </cell>
          <cell r="CQ409">
            <v>0</v>
          </cell>
          <cell r="CR409">
            <v>0</v>
          </cell>
          <cell r="CS409">
            <v>0</v>
          </cell>
          <cell r="CT409">
            <v>0</v>
          </cell>
          <cell r="CU409">
            <v>0</v>
          </cell>
          <cell r="CW409">
            <v>0</v>
          </cell>
          <cell r="CX409">
            <v>0</v>
          </cell>
          <cell r="CY409">
            <v>0</v>
          </cell>
          <cell r="CZ409">
            <v>0</v>
          </cell>
          <cell r="DA409">
            <v>0</v>
          </cell>
          <cell r="DB409">
            <v>0</v>
          </cell>
          <cell r="DC409">
            <v>0</v>
          </cell>
          <cell r="DD409">
            <v>0</v>
          </cell>
          <cell r="DE409">
            <v>0</v>
          </cell>
          <cell r="DF409">
            <v>0</v>
          </cell>
          <cell r="DG409">
            <v>0</v>
          </cell>
          <cell r="DI409">
            <v>0</v>
          </cell>
          <cell r="DJ409">
            <v>0</v>
          </cell>
          <cell r="DK409">
            <v>0</v>
          </cell>
          <cell r="DL409">
            <v>0</v>
          </cell>
          <cell r="DM409">
            <v>0</v>
          </cell>
          <cell r="DN409">
            <v>0</v>
          </cell>
          <cell r="DO409">
            <v>0</v>
          </cell>
          <cell r="DP409">
            <v>0</v>
          </cell>
          <cell r="DQ409">
            <v>0</v>
          </cell>
          <cell r="DR409">
            <v>0</v>
          </cell>
          <cell r="DS409">
            <v>0</v>
          </cell>
          <cell r="DU409" t="str">
            <v>none</v>
          </cell>
          <cell r="DV409">
            <v>0</v>
          </cell>
          <cell r="DW409">
            <v>0</v>
          </cell>
          <cell r="DX409">
            <v>1</v>
          </cell>
          <cell r="DY409">
            <v>0</v>
          </cell>
          <cell r="DZ409">
            <v>0</v>
          </cell>
          <cell r="EB409">
            <v>0</v>
          </cell>
          <cell r="EC409" t="str">
            <v>Def</v>
          </cell>
          <cell r="ED409" t="str">
            <v>Stormwater</v>
          </cell>
        </row>
        <row r="410">
          <cell r="D410" t="str">
            <v>PC3101048</v>
          </cell>
          <cell r="E410" t="str">
            <v>SWEI Alexandra strm enhance Oteha strm</v>
          </cell>
          <cell r="F410" t="str">
            <v>Auckland Council</v>
          </cell>
          <cell r="G410" t="str">
            <v>Infrastructure and environmental services</v>
          </cell>
          <cell r="H410" t="str">
            <v>E151210</v>
          </cell>
          <cell r="I410" t="str">
            <v>Stormwater projects team north</v>
          </cell>
          <cell r="J410" t="str">
            <v>Stormwater and flood protection</v>
          </cell>
          <cell r="K410" t="str">
            <v>Stormwater management</v>
          </cell>
          <cell r="L410" t="str">
            <v>Stormwater operations and maintenance</v>
          </cell>
          <cell r="M410" t="str">
            <v>Stormwater and flood protection</v>
          </cell>
          <cell r="N410" t="str">
            <v>Stormwater management</v>
          </cell>
          <cell r="O410" t="str">
            <v>Stormwater operations and maintenance</v>
          </cell>
          <cell r="P410" t="str">
            <v>Stormwater and flood protection</v>
          </cell>
          <cell r="Q410" t="str">
            <v>Stormwater management</v>
          </cell>
          <cell r="R410" t="str">
            <v>Stormwater operations and maintenance</v>
          </cell>
          <cell r="S410" t="str">
            <v>A1811105</v>
          </cell>
          <cell r="T410" t="str">
            <v>A1811105</v>
          </cell>
          <cell r="U410" t="str">
            <v>Stormwater operations and maintenance services</v>
          </cell>
          <cell r="V410" t="str">
            <v>L050</v>
          </cell>
          <cell r="W410" t="str">
            <v>Regional</v>
          </cell>
          <cell r="X410" t="str">
            <v>FY12 - Only</v>
          </cell>
          <cell r="Y410" t="str">
            <v>Expense</v>
          </cell>
          <cell r="Z410">
            <v>20100701</v>
          </cell>
          <cell r="AA410">
            <v>20120630</v>
          </cell>
          <cell r="AB410">
            <v>2</v>
          </cell>
          <cell r="AC410" t="str">
            <v>Discrete</v>
          </cell>
          <cell r="AD410">
            <v>1</v>
          </cell>
          <cell r="AE410">
            <v>0</v>
          </cell>
          <cell r="AF410">
            <v>0</v>
          </cell>
          <cell r="AG410">
            <v>0</v>
          </cell>
          <cell r="AH410">
            <v>1</v>
          </cell>
          <cell r="AI410" t="str">
            <v>Stormwater and Flood Protection</v>
          </cell>
          <cell r="AJ410" t="str">
            <v>Stormwater reticulation</v>
          </cell>
          <cell r="AK410">
            <v>125</v>
          </cell>
          <cell r="AM410">
            <v>1</v>
          </cell>
          <cell r="AS410">
            <v>717404</v>
          </cell>
          <cell r="BD410">
            <v>4.8500000000000001E-2</v>
          </cell>
          <cell r="BE410">
            <v>9.2537000000000091E-2</v>
          </cell>
          <cell r="BF410">
            <v>0.13132206350000009</v>
          </cell>
          <cell r="BG410">
            <v>0.17261531881775016</v>
          </cell>
          <cell r="BH410">
            <v>0.21834731625164228</v>
          </cell>
          <cell r="BI410">
            <v>0.26890872987608549</v>
          </cell>
          <cell r="BJ410">
            <v>0.32537516835557123</v>
          </cell>
          <cell r="BK410">
            <v>0.38766780126828326</v>
          </cell>
          <cell r="BL410">
            <v>0.45427585572916085</v>
          </cell>
          <cell r="BM410">
            <v>0.52844392437134791</v>
          </cell>
          <cell r="BN410">
            <v>0</v>
          </cell>
          <cell r="BO410">
            <v>0</v>
          </cell>
          <cell r="BP410">
            <v>0</v>
          </cell>
          <cell r="BQ410">
            <v>0</v>
          </cell>
          <cell r="BR410">
            <v>0</v>
          </cell>
          <cell r="BS410">
            <v>0</v>
          </cell>
          <cell r="BT410">
            <v>0</v>
          </cell>
          <cell r="BU410">
            <v>0</v>
          </cell>
          <cell r="BV410">
            <v>0</v>
          </cell>
          <cell r="BW410">
            <v>0</v>
          </cell>
          <cell r="BX410">
            <v>0</v>
          </cell>
          <cell r="BY410">
            <v>717404</v>
          </cell>
          <cell r="BZ410">
            <v>0</v>
          </cell>
          <cell r="CA410">
            <v>0</v>
          </cell>
          <cell r="CB410">
            <v>0</v>
          </cell>
          <cell r="CC410">
            <v>0</v>
          </cell>
          <cell r="CD410">
            <v>0</v>
          </cell>
          <cell r="CE410">
            <v>0</v>
          </cell>
          <cell r="CF410">
            <v>0</v>
          </cell>
          <cell r="CG410">
            <v>0</v>
          </cell>
          <cell r="CH410">
            <v>0</v>
          </cell>
          <cell r="CI410">
            <v>0</v>
          </cell>
          <cell r="CK410">
            <v>717404</v>
          </cell>
          <cell r="CL410">
            <v>0</v>
          </cell>
          <cell r="CM410">
            <v>0</v>
          </cell>
          <cell r="CN410">
            <v>0</v>
          </cell>
          <cell r="CO410">
            <v>0</v>
          </cell>
          <cell r="CP410">
            <v>0</v>
          </cell>
          <cell r="CQ410">
            <v>0</v>
          </cell>
          <cell r="CR410">
            <v>0</v>
          </cell>
          <cell r="CS410">
            <v>0</v>
          </cell>
          <cell r="CT410">
            <v>0</v>
          </cell>
          <cell r="CU410">
            <v>0</v>
          </cell>
          <cell r="CW410">
            <v>0</v>
          </cell>
          <cell r="CX410">
            <v>0</v>
          </cell>
          <cell r="CY410">
            <v>0</v>
          </cell>
          <cell r="CZ410">
            <v>0</v>
          </cell>
          <cell r="DA410">
            <v>0</v>
          </cell>
          <cell r="DB410">
            <v>0</v>
          </cell>
          <cell r="DC410">
            <v>0</v>
          </cell>
          <cell r="DD410">
            <v>0</v>
          </cell>
          <cell r="DE410">
            <v>0</v>
          </cell>
          <cell r="DF410">
            <v>0</v>
          </cell>
          <cell r="DG410">
            <v>0</v>
          </cell>
          <cell r="DI410">
            <v>0</v>
          </cell>
          <cell r="DJ410">
            <v>0</v>
          </cell>
          <cell r="DK410">
            <v>0</v>
          </cell>
          <cell r="DL410">
            <v>0</v>
          </cell>
          <cell r="DM410">
            <v>0</v>
          </cell>
          <cell r="DN410">
            <v>0</v>
          </cell>
          <cell r="DO410">
            <v>0</v>
          </cell>
          <cell r="DP410">
            <v>0</v>
          </cell>
          <cell r="DQ410">
            <v>0</v>
          </cell>
          <cell r="DR410">
            <v>0</v>
          </cell>
          <cell r="DS410">
            <v>0</v>
          </cell>
          <cell r="DU410" t="str">
            <v>none</v>
          </cell>
          <cell r="DV410">
            <v>0</v>
          </cell>
          <cell r="DW410">
            <v>0</v>
          </cell>
          <cell r="DX410">
            <v>1</v>
          </cell>
          <cell r="DY410">
            <v>0</v>
          </cell>
          <cell r="DZ410">
            <v>0</v>
          </cell>
          <cell r="EB410">
            <v>0</v>
          </cell>
          <cell r="EC410" t="str">
            <v>Def</v>
          </cell>
          <cell r="ED410" t="str">
            <v>Stormwater</v>
          </cell>
        </row>
        <row r="411">
          <cell r="D411" t="str">
            <v>PC3101050</v>
          </cell>
          <cell r="E411" t="str">
            <v>SWEI Hillcrest culvert flood protection</v>
          </cell>
          <cell r="F411" t="str">
            <v>Auckland Council</v>
          </cell>
          <cell r="G411" t="str">
            <v>Infrastructure and environmental services</v>
          </cell>
          <cell r="H411" t="str">
            <v>E151210</v>
          </cell>
          <cell r="I411" t="str">
            <v>Stormwater projects team north</v>
          </cell>
          <cell r="J411" t="str">
            <v>Stormwater and flood protection</v>
          </cell>
          <cell r="K411" t="str">
            <v>Stormwater management</v>
          </cell>
          <cell r="L411" t="str">
            <v>Stormwater operations and maintenance</v>
          </cell>
          <cell r="M411" t="str">
            <v>Stormwater and flood protection</v>
          </cell>
          <cell r="N411" t="str">
            <v>Stormwater management</v>
          </cell>
          <cell r="O411" t="str">
            <v>Stormwater operations and maintenance</v>
          </cell>
          <cell r="P411" t="str">
            <v>Stormwater and flood protection</v>
          </cell>
          <cell r="Q411" t="str">
            <v>Stormwater management</v>
          </cell>
          <cell r="R411" t="str">
            <v>Stormwater operations and maintenance</v>
          </cell>
          <cell r="S411" t="str">
            <v>A1811105</v>
          </cell>
          <cell r="T411" t="str">
            <v>A1811105</v>
          </cell>
          <cell r="U411" t="str">
            <v>Stormwater operations and maintenance services</v>
          </cell>
          <cell r="V411" t="str">
            <v>L050</v>
          </cell>
          <cell r="W411" t="str">
            <v>Regional</v>
          </cell>
          <cell r="X411" t="str">
            <v>FY12 - Only</v>
          </cell>
          <cell r="Y411" t="str">
            <v>Expense</v>
          </cell>
          <cell r="Z411">
            <v>20100701</v>
          </cell>
          <cell r="AA411">
            <v>20120630</v>
          </cell>
          <cell r="AB411">
            <v>2</v>
          </cell>
          <cell r="AC411" t="str">
            <v>Discrete</v>
          </cell>
          <cell r="AD411">
            <v>1</v>
          </cell>
          <cell r="AE411">
            <v>0</v>
          </cell>
          <cell r="AF411">
            <v>0</v>
          </cell>
          <cell r="AG411">
            <v>0</v>
          </cell>
          <cell r="AH411">
            <v>1</v>
          </cell>
          <cell r="AI411" t="str">
            <v>Stormwater and Flood Protection</v>
          </cell>
          <cell r="AJ411" t="str">
            <v>Stormwater reticulation</v>
          </cell>
          <cell r="AK411">
            <v>125</v>
          </cell>
          <cell r="AM411">
            <v>1</v>
          </cell>
          <cell r="AS411">
            <v>2291436</v>
          </cell>
          <cell r="BD411">
            <v>4.8500000000000001E-2</v>
          </cell>
          <cell r="BE411">
            <v>9.2537000000000091E-2</v>
          </cell>
          <cell r="BF411">
            <v>0.13132206350000009</v>
          </cell>
          <cell r="BG411">
            <v>0.17261531881775016</v>
          </cell>
          <cell r="BH411">
            <v>0.21834731625164228</v>
          </cell>
          <cell r="BI411">
            <v>0.26890872987608549</v>
          </cell>
          <cell r="BJ411">
            <v>0.32537516835557123</v>
          </cell>
          <cell r="BK411">
            <v>0.38766780126828326</v>
          </cell>
          <cell r="BL411">
            <v>0.45427585572916085</v>
          </cell>
          <cell r="BM411">
            <v>0.52844392437134791</v>
          </cell>
          <cell r="BN411">
            <v>0</v>
          </cell>
          <cell r="BO411">
            <v>0</v>
          </cell>
          <cell r="BP411">
            <v>0</v>
          </cell>
          <cell r="BQ411">
            <v>0</v>
          </cell>
          <cell r="BR411">
            <v>0</v>
          </cell>
          <cell r="BS411">
            <v>0</v>
          </cell>
          <cell r="BT411">
            <v>0</v>
          </cell>
          <cell r="BU411">
            <v>0</v>
          </cell>
          <cell r="BV411">
            <v>0</v>
          </cell>
          <cell r="BW411">
            <v>0</v>
          </cell>
          <cell r="BX411">
            <v>0</v>
          </cell>
          <cell r="BY411">
            <v>2291436</v>
          </cell>
          <cell r="BZ411">
            <v>0</v>
          </cell>
          <cell r="CA411">
            <v>0</v>
          </cell>
          <cell r="CB411">
            <v>0</v>
          </cell>
          <cell r="CC411">
            <v>0</v>
          </cell>
          <cell r="CD411">
            <v>0</v>
          </cell>
          <cell r="CE411">
            <v>0</v>
          </cell>
          <cell r="CF411">
            <v>0</v>
          </cell>
          <cell r="CG411">
            <v>0</v>
          </cell>
          <cell r="CH411">
            <v>0</v>
          </cell>
          <cell r="CI411">
            <v>0</v>
          </cell>
          <cell r="CK411">
            <v>2291436</v>
          </cell>
          <cell r="CL411">
            <v>0</v>
          </cell>
          <cell r="CM411">
            <v>0</v>
          </cell>
          <cell r="CN411">
            <v>0</v>
          </cell>
          <cell r="CO411">
            <v>0</v>
          </cell>
          <cell r="CP411">
            <v>0</v>
          </cell>
          <cell r="CQ411">
            <v>0</v>
          </cell>
          <cell r="CR411">
            <v>0</v>
          </cell>
          <cell r="CS411">
            <v>0</v>
          </cell>
          <cell r="CT411">
            <v>0</v>
          </cell>
          <cell r="CU411">
            <v>0</v>
          </cell>
          <cell r="CW411">
            <v>0</v>
          </cell>
          <cell r="CX411">
            <v>0</v>
          </cell>
          <cell r="CY411">
            <v>0</v>
          </cell>
          <cell r="CZ411">
            <v>0</v>
          </cell>
          <cell r="DA411">
            <v>0</v>
          </cell>
          <cell r="DB411">
            <v>0</v>
          </cell>
          <cell r="DC411">
            <v>0</v>
          </cell>
          <cell r="DD411">
            <v>0</v>
          </cell>
          <cell r="DE411">
            <v>0</v>
          </cell>
          <cell r="DF411">
            <v>0</v>
          </cell>
          <cell r="DG411">
            <v>0</v>
          </cell>
          <cell r="DI411">
            <v>0</v>
          </cell>
          <cell r="DJ411">
            <v>0</v>
          </cell>
          <cell r="DK411">
            <v>0</v>
          </cell>
          <cell r="DL411">
            <v>0</v>
          </cell>
          <cell r="DM411">
            <v>0</v>
          </cell>
          <cell r="DN411">
            <v>0</v>
          </cell>
          <cell r="DO411">
            <v>0</v>
          </cell>
          <cell r="DP411">
            <v>0</v>
          </cell>
          <cell r="DQ411">
            <v>0</v>
          </cell>
          <cell r="DR411">
            <v>0</v>
          </cell>
          <cell r="DS411">
            <v>0</v>
          </cell>
          <cell r="DU411" t="str">
            <v>none</v>
          </cell>
          <cell r="DV411">
            <v>0</v>
          </cell>
          <cell r="DW411">
            <v>0</v>
          </cell>
          <cell r="DX411">
            <v>1</v>
          </cell>
          <cell r="DY411">
            <v>0</v>
          </cell>
          <cell r="DZ411">
            <v>0</v>
          </cell>
          <cell r="EB411">
            <v>0</v>
          </cell>
          <cell r="EC411" t="str">
            <v>Def</v>
          </cell>
          <cell r="ED411" t="str">
            <v>Stormwater</v>
          </cell>
        </row>
        <row r="412">
          <cell r="D412" t="str">
            <v>PC3101052</v>
          </cell>
          <cell r="E412" t="str">
            <v>SWEI Waiurutoa ctchmt strm KauriGlen strm restn</v>
          </cell>
          <cell r="F412" t="str">
            <v>Auckland Council</v>
          </cell>
          <cell r="G412" t="str">
            <v>Infrastructure and environmental services</v>
          </cell>
          <cell r="H412" t="str">
            <v>E151210</v>
          </cell>
          <cell r="I412" t="str">
            <v>Stormwater projects team north</v>
          </cell>
          <cell r="J412" t="str">
            <v>Stormwater and flood protection</v>
          </cell>
          <cell r="K412" t="str">
            <v>Stormwater management</v>
          </cell>
          <cell r="L412" t="str">
            <v>Stormwater operations and maintenance</v>
          </cell>
          <cell r="M412" t="str">
            <v>Stormwater and flood protection</v>
          </cell>
          <cell r="N412" t="str">
            <v>Stormwater management</v>
          </cell>
          <cell r="O412" t="str">
            <v>Stormwater operations and maintenance</v>
          </cell>
          <cell r="P412" t="str">
            <v>Stormwater and flood protection</v>
          </cell>
          <cell r="Q412" t="str">
            <v>Stormwater management</v>
          </cell>
          <cell r="R412" t="str">
            <v>Stormwater operations and maintenance</v>
          </cell>
          <cell r="S412" t="str">
            <v>A1811105</v>
          </cell>
          <cell r="T412" t="str">
            <v>A1811105</v>
          </cell>
          <cell r="U412" t="str">
            <v>Stormwater operations and maintenance services</v>
          </cell>
          <cell r="V412" t="str">
            <v>L050</v>
          </cell>
          <cell r="W412" t="str">
            <v>Regional</v>
          </cell>
          <cell r="X412" t="str">
            <v>FY12 - Only</v>
          </cell>
          <cell r="Y412" t="str">
            <v>Expense</v>
          </cell>
          <cell r="Z412">
            <v>20110701</v>
          </cell>
          <cell r="AA412">
            <v>20120630</v>
          </cell>
          <cell r="AB412">
            <v>2</v>
          </cell>
          <cell r="AC412" t="str">
            <v>Discrete</v>
          </cell>
          <cell r="AD412">
            <v>1</v>
          </cell>
          <cell r="AE412">
            <v>0</v>
          </cell>
          <cell r="AF412">
            <v>0</v>
          </cell>
          <cell r="AG412">
            <v>0</v>
          </cell>
          <cell r="AH412">
            <v>1</v>
          </cell>
          <cell r="AI412" t="str">
            <v>Stormwater and Flood Protection</v>
          </cell>
          <cell r="AJ412" t="str">
            <v>Stormwater reticulation</v>
          </cell>
          <cell r="AK412">
            <v>125</v>
          </cell>
          <cell r="AM412">
            <v>1</v>
          </cell>
          <cell r="AS412">
            <v>545200</v>
          </cell>
          <cell r="BD412">
            <v>4.8500000000000001E-2</v>
          </cell>
          <cell r="BE412">
            <v>9.2537000000000091E-2</v>
          </cell>
          <cell r="BF412">
            <v>0.13132206350000009</v>
          </cell>
          <cell r="BG412">
            <v>0.17261531881775016</v>
          </cell>
          <cell r="BH412">
            <v>0.21834731625164228</v>
          </cell>
          <cell r="BI412">
            <v>0.26890872987608549</v>
          </cell>
          <cell r="BJ412">
            <v>0.32537516835557123</v>
          </cell>
          <cell r="BK412">
            <v>0.38766780126828326</v>
          </cell>
          <cell r="BL412">
            <v>0.45427585572916085</v>
          </cell>
          <cell r="BM412">
            <v>0.52844392437134791</v>
          </cell>
          <cell r="BN412">
            <v>0</v>
          </cell>
          <cell r="BO412">
            <v>0</v>
          </cell>
          <cell r="BP412">
            <v>0</v>
          </cell>
          <cell r="BQ412">
            <v>0</v>
          </cell>
          <cell r="BR412">
            <v>0</v>
          </cell>
          <cell r="BS412">
            <v>0</v>
          </cell>
          <cell r="BT412">
            <v>0</v>
          </cell>
          <cell r="BU412">
            <v>0</v>
          </cell>
          <cell r="BV412">
            <v>0</v>
          </cell>
          <cell r="BW412">
            <v>0</v>
          </cell>
          <cell r="BX412">
            <v>0</v>
          </cell>
          <cell r="BY412">
            <v>545200</v>
          </cell>
          <cell r="BZ412">
            <v>0</v>
          </cell>
          <cell r="CA412">
            <v>0</v>
          </cell>
          <cell r="CB412">
            <v>0</v>
          </cell>
          <cell r="CC412">
            <v>0</v>
          </cell>
          <cell r="CD412">
            <v>0</v>
          </cell>
          <cell r="CE412">
            <v>0</v>
          </cell>
          <cell r="CF412">
            <v>0</v>
          </cell>
          <cell r="CG412">
            <v>0</v>
          </cell>
          <cell r="CH412">
            <v>0</v>
          </cell>
          <cell r="CI412">
            <v>0</v>
          </cell>
          <cell r="CK412">
            <v>545200</v>
          </cell>
          <cell r="CL412">
            <v>0</v>
          </cell>
          <cell r="CM412">
            <v>0</v>
          </cell>
          <cell r="CN412">
            <v>0</v>
          </cell>
          <cell r="CO412">
            <v>0</v>
          </cell>
          <cell r="CP412">
            <v>0</v>
          </cell>
          <cell r="CQ412">
            <v>0</v>
          </cell>
          <cell r="CR412">
            <v>0</v>
          </cell>
          <cell r="CS412">
            <v>0</v>
          </cell>
          <cell r="CT412">
            <v>0</v>
          </cell>
          <cell r="CU412">
            <v>0</v>
          </cell>
          <cell r="CW412">
            <v>0</v>
          </cell>
          <cell r="CX412">
            <v>0</v>
          </cell>
          <cell r="CY412">
            <v>0</v>
          </cell>
          <cell r="CZ412">
            <v>0</v>
          </cell>
          <cell r="DA412">
            <v>0</v>
          </cell>
          <cell r="DB412">
            <v>0</v>
          </cell>
          <cell r="DC412">
            <v>0</v>
          </cell>
          <cell r="DD412">
            <v>0</v>
          </cell>
          <cell r="DE412">
            <v>0</v>
          </cell>
          <cell r="DF412">
            <v>0</v>
          </cell>
          <cell r="DG412">
            <v>0</v>
          </cell>
          <cell r="DI412">
            <v>0</v>
          </cell>
          <cell r="DJ412">
            <v>0</v>
          </cell>
          <cell r="DK412">
            <v>0</v>
          </cell>
          <cell r="DL412">
            <v>0</v>
          </cell>
          <cell r="DM412">
            <v>0</v>
          </cell>
          <cell r="DN412">
            <v>0</v>
          </cell>
          <cell r="DO412">
            <v>0</v>
          </cell>
          <cell r="DP412">
            <v>0</v>
          </cell>
          <cell r="DQ412">
            <v>0</v>
          </cell>
          <cell r="DR412">
            <v>0</v>
          </cell>
          <cell r="DS412">
            <v>0</v>
          </cell>
          <cell r="DU412" t="str">
            <v>none</v>
          </cell>
          <cell r="DV412">
            <v>0</v>
          </cell>
          <cell r="DW412">
            <v>0</v>
          </cell>
          <cell r="DX412">
            <v>1</v>
          </cell>
          <cell r="DY412">
            <v>0</v>
          </cell>
          <cell r="DZ412">
            <v>0</v>
          </cell>
          <cell r="EB412">
            <v>0</v>
          </cell>
          <cell r="EC412" t="str">
            <v>Def</v>
          </cell>
          <cell r="ED412" t="str">
            <v>Stormwater</v>
          </cell>
        </row>
        <row r="413">
          <cell r="D413" t="str">
            <v>PC3101067</v>
          </cell>
          <cell r="E413" t="str">
            <v>SWEI Council treatment device in private property</v>
          </cell>
          <cell r="F413" t="str">
            <v>Auckland Council</v>
          </cell>
          <cell r="G413" t="str">
            <v>Infrastructure and environmental services</v>
          </cell>
          <cell r="H413" t="str">
            <v>E151210</v>
          </cell>
          <cell r="I413" t="str">
            <v>Stormwater projects team north</v>
          </cell>
          <cell r="J413" t="str">
            <v>Stormwater and flood protection</v>
          </cell>
          <cell r="K413" t="str">
            <v>Stormwater management</v>
          </cell>
          <cell r="L413" t="str">
            <v>Stormwater operations and maintenance</v>
          </cell>
          <cell r="M413" t="str">
            <v>Stormwater and flood protection</v>
          </cell>
          <cell r="N413" t="str">
            <v>Stormwater management</v>
          </cell>
          <cell r="O413" t="str">
            <v>Stormwater operations and maintenance</v>
          </cell>
          <cell r="P413" t="str">
            <v>Stormwater and flood protection</v>
          </cell>
          <cell r="Q413" t="str">
            <v>Stormwater management</v>
          </cell>
          <cell r="R413" t="str">
            <v>Stormwater operations and maintenance</v>
          </cell>
          <cell r="S413" t="str">
            <v>A1811105</v>
          </cell>
          <cell r="T413" t="str">
            <v>A1811105</v>
          </cell>
          <cell r="U413" t="str">
            <v>Stormwater operations and maintenance services</v>
          </cell>
          <cell r="V413" t="str">
            <v>L050</v>
          </cell>
          <cell r="W413" t="str">
            <v>Regional</v>
          </cell>
          <cell r="X413" t="str">
            <v>FY12 - Only</v>
          </cell>
          <cell r="Y413" t="str">
            <v>Expense</v>
          </cell>
          <cell r="Z413">
            <v>20110701</v>
          </cell>
          <cell r="AA413">
            <v>20120630</v>
          </cell>
          <cell r="AB413">
            <v>2</v>
          </cell>
          <cell r="AC413" t="str">
            <v>Discrete</v>
          </cell>
          <cell r="AD413">
            <v>1</v>
          </cell>
          <cell r="AE413">
            <v>0</v>
          </cell>
          <cell r="AF413">
            <v>0</v>
          </cell>
          <cell r="AG413">
            <v>0</v>
          </cell>
          <cell r="AH413">
            <v>1</v>
          </cell>
          <cell r="AI413" t="str">
            <v>Stormwater and Flood Protection</v>
          </cell>
          <cell r="AJ413" t="str">
            <v>Stormwater reticulation</v>
          </cell>
          <cell r="AK413">
            <v>125</v>
          </cell>
          <cell r="AM413">
            <v>1</v>
          </cell>
          <cell r="AS413">
            <v>195184.19</v>
          </cell>
          <cell r="BD413">
            <v>4.8500000000000001E-2</v>
          </cell>
          <cell r="BE413">
            <v>9.2537000000000091E-2</v>
          </cell>
          <cell r="BF413">
            <v>0.13132206350000009</v>
          </cell>
          <cell r="BG413">
            <v>0.17261531881775016</v>
          </cell>
          <cell r="BH413">
            <v>0.21834731625164228</v>
          </cell>
          <cell r="BI413">
            <v>0.26890872987608549</v>
          </cell>
          <cell r="BJ413">
            <v>0.32537516835557123</v>
          </cell>
          <cell r="BK413">
            <v>0.38766780126828326</v>
          </cell>
          <cell r="BL413">
            <v>0.45427585572916085</v>
          </cell>
          <cell r="BM413">
            <v>0.52844392437134791</v>
          </cell>
          <cell r="BN413">
            <v>0</v>
          </cell>
          <cell r="BO413">
            <v>0</v>
          </cell>
          <cell r="BP413">
            <v>0</v>
          </cell>
          <cell r="BQ413">
            <v>0</v>
          </cell>
          <cell r="BR413">
            <v>0</v>
          </cell>
          <cell r="BS413">
            <v>0</v>
          </cell>
          <cell r="BT413">
            <v>0</v>
          </cell>
          <cell r="BU413">
            <v>0</v>
          </cell>
          <cell r="BV413">
            <v>0</v>
          </cell>
          <cell r="BW413">
            <v>0</v>
          </cell>
          <cell r="BX413">
            <v>0</v>
          </cell>
          <cell r="BY413">
            <v>195184.19</v>
          </cell>
          <cell r="BZ413">
            <v>0</v>
          </cell>
          <cell r="CA413">
            <v>0</v>
          </cell>
          <cell r="CB413">
            <v>0</v>
          </cell>
          <cell r="CC413">
            <v>0</v>
          </cell>
          <cell r="CD413">
            <v>0</v>
          </cell>
          <cell r="CE413">
            <v>0</v>
          </cell>
          <cell r="CF413">
            <v>0</v>
          </cell>
          <cell r="CG413">
            <v>0</v>
          </cell>
          <cell r="CH413">
            <v>0</v>
          </cell>
          <cell r="CI413">
            <v>0</v>
          </cell>
          <cell r="CK413">
            <v>195184.19</v>
          </cell>
          <cell r="CL413">
            <v>0</v>
          </cell>
          <cell r="CM413">
            <v>0</v>
          </cell>
          <cell r="CN413">
            <v>0</v>
          </cell>
          <cell r="CO413">
            <v>0</v>
          </cell>
          <cell r="CP413">
            <v>0</v>
          </cell>
          <cell r="CQ413">
            <v>0</v>
          </cell>
          <cell r="CR413">
            <v>0</v>
          </cell>
          <cell r="CS413">
            <v>0</v>
          </cell>
          <cell r="CT413">
            <v>0</v>
          </cell>
          <cell r="CU413">
            <v>0</v>
          </cell>
          <cell r="CW413">
            <v>0</v>
          </cell>
          <cell r="CX413">
            <v>0</v>
          </cell>
          <cell r="CY413">
            <v>0</v>
          </cell>
          <cell r="CZ413">
            <v>0</v>
          </cell>
          <cell r="DA413">
            <v>0</v>
          </cell>
          <cell r="DB413">
            <v>0</v>
          </cell>
          <cell r="DC413">
            <v>0</v>
          </cell>
          <cell r="DD413">
            <v>0</v>
          </cell>
          <cell r="DE413">
            <v>0</v>
          </cell>
          <cell r="DF413">
            <v>0</v>
          </cell>
          <cell r="DG413">
            <v>0</v>
          </cell>
          <cell r="DI413">
            <v>0</v>
          </cell>
          <cell r="DJ413">
            <v>0</v>
          </cell>
          <cell r="DK413">
            <v>0</v>
          </cell>
          <cell r="DL413">
            <v>0</v>
          </cell>
          <cell r="DM413">
            <v>0</v>
          </cell>
          <cell r="DN413">
            <v>0</v>
          </cell>
          <cell r="DO413">
            <v>0</v>
          </cell>
          <cell r="DP413">
            <v>0</v>
          </cell>
          <cell r="DQ413">
            <v>0</v>
          </cell>
          <cell r="DR413">
            <v>0</v>
          </cell>
          <cell r="DS413">
            <v>0</v>
          </cell>
          <cell r="DU413" t="str">
            <v>none</v>
          </cell>
          <cell r="DV413">
            <v>0</v>
          </cell>
          <cell r="DW413">
            <v>0</v>
          </cell>
          <cell r="DX413">
            <v>1</v>
          </cell>
          <cell r="DY413">
            <v>0</v>
          </cell>
          <cell r="DZ413">
            <v>0</v>
          </cell>
          <cell r="EB413">
            <v>0</v>
          </cell>
          <cell r="EC413" t="str">
            <v>Def</v>
          </cell>
          <cell r="ED413" t="str">
            <v>Stormwater</v>
          </cell>
        </row>
        <row r="414">
          <cell r="D414" t="str">
            <v>PC3101072a</v>
          </cell>
          <cell r="E414" t="str">
            <v>SWEI Flat bush water quality ponds</v>
          </cell>
          <cell r="F414" t="str">
            <v>Auckland Council</v>
          </cell>
          <cell r="G414" t="str">
            <v>Infrastructure and environmental services</v>
          </cell>
          <cell r="H414" t="str">
            <v>E151410</v>
          </cell>
          <cell r="I414" t="str">
            <v>Stormwater development team</v>
          </cell>
          <cell r="J414" t="str">
            <v>Stormwater and flood protection</v>
          </cell>
          <cell r="K414" t="str">
            <v>Stormwater management</v>
          </cell>
          <cell r="L414" t="str">
            <v>Stormwater operations and maintenance</v>
          </cell>
          <cell r="M414" t="str">
            <v>Stormwater and flood protection</v>
          </cell>
          <cell r="N414" t="str">
            <v>Stormwater management</v>
          </cell>
          <cell r="O414" t="str">
            <v>Stormwater operations and maintenance</v>
          </cell>
          <cell r="P414" t="str">
            <v>Stormwater and flood protection</v>
          </cell>
          <cell r="Q414" t="str">
            <v>Stormwater management</v>
          </cell>
          <cell r="R414" t="str">
            <v>Stormwater operations and maintenance</v>
          </cell>
          <cell r="S414" t="str">
            <v>A1811105</v>
          </cell>
          <cell r="T414" t="str">
            <v>A1811105</v>
          </cell>
          <cell r="U414" t="str">
            <v>Stormwater operations and maintenance services</v>
          </cell>
          <cell r="V414" t="str">
            <v>L050</v>
          </cell>
          <cell r="W414" t="str">
            <v>Regional</v>
          </cell>
          <cell r="X414" t="str">
            <v>FY12 - Only</v>
          </cell>
          <cell r="Y414" t="str">
            <v>Expense</v>
          </cell>
          <cell r="Z414">
            <v>20110701</v>
          </cell>
          <cell r="AA414">
            <v>20120630</v>
          </cell>
          <cell r="AB414">
            <v>1</v>
          </cell>
          <cell r="AC414" t="str">
            <v>Programme</v>
          </cell>
          <cell r="AD414">
            <v>0</v>
          </cell>
          <cell r="AE414">
            <v>0</v>
          </cell>
          <cell r="AF414">
            <v>1</v>
          </cell>
          <cell r="AG414">
            <v>0</v>
          </cell>
          <cell r="AH414">
            <v>1</v>
          </cell>
          <cell r="AI414" t="str">
            <v>Stormwater and Flood Protection</v>
          </cell>
          <cell r="AJ414" t="str">
            <v>Stormwater reticulation</v>
          </cell>
          <cell r="AK414">
            <v>125</v>
          </cell>
          <cell r="AM414">
            <v>1</v>
          </cell>
          <cell r="AS414">
            <v>5146183</v>
          </cell>
          <cell r="BD414">
            <v>4.8500000000000001E-2</v>
          </cell>
          <cell r="BE414">
            <v>9.2537000000000091E-2</v>
          </cell>
          <cell r="BF414">
            <v>0.13132206350000009</v>
          </cell>
          <cell r="BG414">
            <v>0.17261531881775016</v>
          </cell>
          <cell r="BH414">
            <v>0.21834731625164228</v>
          </cell>
          <cell r="BI414">
            <v>0.26890872987608549</v>
          </cell>
          <cell r="BJ414">
            <v>0.32537516835557123</v>
          </cell>
          <cell r="BK414">
            <v>0.38766780126828326</v>
          </cell>
          <cell r="BL414">
            <v>0.45427585572916085</v>
          </cell>
          <cell r="BM414">
            <v>0.52844392437134791</v>
          </cell>
          <cell r="BN414">
            <v>0</v>
          </cell>
          <cell r="BO414">
            <v>0</v>
          </cell>
          <cell r="BP414">
            <v>0</v>
          </cell>
          <cell r="BQ414">
            <v>0</v>
          </cell>
          <cell r="BR414">
            <v>0</v>
          </cell>
          <cell r="BS414">
            <v>0</v>
          </cell>
          <cell r="BT414">
            <v>0</v>
          </cell>
          <cell r="BU414">
            <v>0</v>
          </cell>
          <cell r="BV414">
            <v>0</v>
          </cell>
          <cell r="BW414">
            <v>0</v>
          </cell>
          <cell r="BX414">
            <v>0</v>
          </cell>
          <cell r="BY414">
            <v>5146183</v>
          </cell>
          <cell r="BZ414">
            <v>0</v>
          </cell>
          <cell r="CA414">
            <v>0</v>
          </cell>
          <cell r="CB414">
            <v>0</v>
          </cell>
          <cell r="CC414">
            <v>0</v>
          </cell>
          <cell r="CD414">
            <v>0</v>
          </cell>
          <cell r="CE414">
            <v>0</v>
          </cell>
          <cell r="CF414">
            <v>0</v>
          </cell>
          <cell r="CG414">
            <v>0</v>
          </cell>
          <cell r="CH414">
            <v>0</v>
          </cell>
          <cell r="CI414">
            <v>0</v>
          </cell>
          <cell r="CK414">
            <v>0</v>
          </cell>
          <cell r="CL414">
            <v>0</v>
          </cell>
          <cell r="CM414">
            <v>0</v>
          </cell>
          <cell r="CN414">
            <v>0</v>
          </cell>
          <cell r="CO414">
            <v>0</v>
          </cell>
          <cell r="CP414">
            <v>0</v>
          </cell>
          <cell r="CQ414">
            <v>0</v>
          </cell>
          <cell r="CR414">
            <v>0</v>
          </cell>
          <cell r="CS414">
            <v>0</v>
          </cell>
          <cell r="CT414">
            <v>0</v>
          </cell>
          <cell r="CU414">
            <v>0</v>
          </cell>
          <cell r="CW414">
            <v>5146183</v>
          </cell>
          <cell r="CX414">
            <v>0</v>
          </cell>
          <cell r="CY414">
            <v>0</v>
          </cell>
          <cell r="CZ414">
            <v>0</v>
          </cell>
          <cell r="DA414">
            <v>0</v>
          </cell>
          <cell r="DB414">
            <v>0</v>
          </cell>
          <cell r="DC414">
            <v>0</v>
          </cell>
          <cell r="DD414">
            <v>0</v>
          </cell>
          <cell r="DE414">
            <v>0</v>
          </cell>
          <cell r="DF414">
            <v>0</v>
          </cell>
          <cell r="DG414">
            <v>0</v>
          </cell>
          <cell r="DI414">
            <v>0</v>
          </cell>
          <cell r="DJ414">
            <v>0</v>
          </cell>
          <cell r="DK414">
            <v>0</v>
          </cell>
          <cell r="DL414">
            <v>0</v>
          </cell>
          <cell r="DM414">
            <v>0</v>
          </cell>
          <cell r="DN414">
            <v>0</v>
          </cell>
          <cell r="DO414">
            <v>0</v>
          </cell>
          <cell r="DP414">
            <v>0</v>
          </cell>
          <cell r="DQ414">
            <v>0</v>
          </cell>
          <cell r="DR414">
            <v>0</v>
          </cell>
          <cell r="DS414">
            <v>0</v>
          </cell>
          <cell r="DU414" t="str">
            <v>none</v>
          </cell>
          <cell r="DV414">
            <v>0</v>
          </cell>
          <cell r="DW414">
            <v>1</v>
          </cell>
          <cell r="DX414">
            <v>1</v>
          </cell>
          <cell r="DY414">
            <v>0</v>
          </cell>
          <cell r="DZ414">
            <v>0</v>
          </cell>
          <cell r="EB414">
            <v>0</v>
          </cell>
          <cell r="EC414" t="str">
            <v>Def</v>
          </cell>
          <cell r="ED414" t="str">
            <v>Stormwater</v>
          </cell>
        </row>
        <row r="415">
          <cell r="D415" t="str">
            <v>PC3101076</v>
          </cell>
          <cell r="E415" t="str">
            <v>SWEI HughBrownDr WatersPl WattleRd</v>
          </cell>
          <cell r="F415" t="str">
            <v>Auckland Council</v>
          </cell>
          <cell r="G415" t="str">
            <v>Infrastructure and environmental services</v>
          </cell>
          <cell r="H415" t="str">
            <v>E151220</v>
          </cell>
          <cell r="I415" t="str">
            <v>Stormwater projects team central/west</v>
          </cell>
          <cell r="J415" t="str">
            <v>Stormwater and flood protection</v>
          </cell>
          <cell r="K415" t="str">
            <v>Stormwater management</v>
          </cell>
          <cell r="L415" t="str">
            <v>Stormwater operations and maintenance</v>
          </cell>
          <cell r="M415" t="str">
            <v>Stormwater and flood protection</v>
          </cell>
          <cell r="N415" t="str">
            <v>Stormwater management</v>
          </cell>
          <cell r="O415" t="str">
            <v>Stormwater operations and maintenance</v>
          </cell>
          <cell r="P415" t="str">
            <v>Stormwater and flood protection</v>
          </cell>
          <cell r="Q415" t="str">
            <v>Stormwater management</v>
          </cell>
          <cell r="R415" t="str">
            <v>Stormwater operations and maintenance</v>
          </cell>
          <cell r="S415" t="str">
            <v>A1811105</v>
          </cell>
          <cell r="T415" t="str">
            <v>A1811105</v>
          </cell>
          <cell r="U415" t="str">
            <v>Stormwater operations and maintenance services</v>
          </cell>
          <cell r="V415" t="str">
            <v>L050</v>
          </cell>
          <cell r="W415" t="str">
            <v>Regional</v>
          </cell>
          <cell r="X415" t="str">
            <v>FY12 - Only</v>
          </cell>
          <cell r="Y415" t="str">
            <v>Expense</v>
          </cell>
          <cell r="Z415">
            <v>20100701</v>
          </cell>
          <cell r="AA415">
            <v>20120630</v>
          </cell>
          <cell r="AB415">
            <v>2</v>
          </cell>
          <cell r="AC415" t="str">
            <v>Discrete</v>
          </cell>
          <cell r="AD415">
            <v>1</v>
          </cell>
          <cell r="AE415">
            <v>0</v>
          </cell>
          <cell r="AF415">
            <v>0</v>
          </cell>
          <cell r="AG415">
            <v>0</v>
          </cell>
          <cell r="AH415">
            <v>1</v>
          </cell>
          <cell r="AI415" t="str">
            <v>Stormwater and Flood Protection</v>
          </cell>
          <cell r="AJ415" t="str">
            <v>Stormwater reticulation</v>
          </cell>
          <cell r="AK415">
            <v>125</v>
          </cell>
          <cell r="AM415">
            <v>1</v>
          </cell>
          <cell r="AS415">
            <v>580000</v>
          </cell>
          <cell r="BD415">
            <v>4.8500000000000001E-2</v>
          </cell>
          <cell r="BE415">
            <v>9.2537000000000091E-2</v>
          </cell>
          <cell r="BF415">
            <v>0.13132206350000009</v>
          </cell>
          <cell r="BG415">
            <v>0.17261531881775016</v>
          </cell>
          <cell r="BH415">
            <v>0.21834731625164228</v>
          </cell>
          <cell r="BI415">
            <v>0.26890872987608549</v>
          </cell>
          <cell r="BJ415">
            <v>0.32537516835557123</v>
          </cell>
          <cell r="BK415">
            <v>0.38766780126828326</v>
          </cell>
          <cell r="BL415">
            <v>0.45427585572916085</v>
          </cell>
          <cell r="BM415">
            <v>0.52844392437134791</v>
          </cell>
          <cell r="BN415">
            <v>0</v>
          </cell>
          <cell r="BO415">
            <v>0</v>
          </cell>
          <cell r="BP415">
            <v>0</v>
          </cell>
          <cell r="BQ415">
            <v>0</v>
          </cell>
          <cell r="BR415">
            <v>0</v>
          </cell>
          <cell r="BS415">
            <v>0</v>
          </cell>
          <cell r="BT415">
            <v>0</v>
          </cell>
          <cell r="BU415">
            <v>0</v>
          </cell>
          <cell r="BV415">
            <v>0</v>
          </cell>
          <cell r="BW415">
            <v>0</v>
          </cell>
          <cell r="BX415">
            <v>0</v>
          </cell>
          <cell r="BY415">
            <v>580000</v>
          </cell>
          <cell r="BZ415">
            <v>0</v>
          </cell>
          <cell r="CA415">
            <v>0</v>
          </cell>
          <cell r="CB415">
            <v>0</v>
          </cell>
          <cell r="CC415">
            <v>0</v>
          </cell>
          <cell r="CD415">
            <v>0</v>
          </cell>
          <cell r="CE415">
            <v>0</v>
          </cell>
          <cell r="CF415">
            <v>0</v>
          </cell>
          <cell r="CG415">
            <v>0</v>
          </cell>
          <cell r="CH415">
            <v>0</v>
          </cell>
          <cell r="CI415">
            <v>0</v>
          </cell>
          <cell r="CK415">
            <v>580000</v>
          </cell>
          <cell r="CL415">
            <v>0</v>
          </cell>
          <cell r="CM415">
            <v>0</v>
          </cell>
          <cell r="CN415">
            <v>0</v>
          </cell>
          <cell r="CO415">
            <v>0</v>
          </cell>
          <cell r="CP415">
            <v>0</v>
          </cell>
          <cell r="CQ415">
            <v>0</v>
          </cell>
          <cell r="CR415">
            <v>0</v>
          </cell>
          <cell r="CS415">
            <v>0</v>
          </cell>
          <cell r="CT415">
            <v>0</v>
          </cell>
          <cell r="CU415">
            <v>0</v>
          </cell>
          <cell r="CW415">
            <v>0</v>
          </cell>
          <cell r="CX415">
            <v>0</v>
          </cell>
          <cell r="CY415">
            <v>0</v>
          </cell>
          <cell r="CZ415">
            <v>0</v>
          </cell>
          <cell r="DA415">
            <v>0</v>
          </cell>
          <cell r="DB415">
            <v>0</v>
          </cell>
          <cell r="DC415">
            <v>0</v>
          </cell>
          <cell r="DD415">
            <v>0</v>
          </cell>
          <cell r="DE415">
            <v>0</v>
          </cell>
          <cell r="DF415">
            <v>0</v>
          </cell>
          <cell r="DG415">
            <v>0</v>
          </cell>
          <cell r="DI415">
            <v>0</v>
          </cell>
          <cell r="DJ415">
            <v>0</v>
          </cell>
          <cell r="DK415">
            <v>0</v>
          </cell>
          <cell r="DL415">
            <v>0</v>
          </cell>
          <cell r="DM415">
            <v>0</v>
          </cell>
          <cell r="DN415">
            <v>0</v>
          </cell>
          <cell r="DO415">
            <v>0</v>
          </cell>
          <cell r="DP415">
            <v>0</v>
          </cell>
          <cell r="DQ415">
            <v>0</v>
          </cell>
          <cell r="DR415">
            <v>0</v>
          </cell>
          <cell r="DS415">
            <v>0</v>
          </cell>
          <cell r="DU415" t="str">
            <v>none</v>
          </cell>
          <cell r="DV415">
            <v>0</v>
          </cell>
          <cell r="DW415">
            <v>0</v>
          </cell>
          <cell r="DX415">
            <v>1</v>
          </cell>
          <cell r="DY415">
            <v>0</v>
          </cell>
          <cell r="DZ415">
            <v>0</v>
          </cell>
          <cell r="EB415">
            <v>0</v>
          </cell>
          <cell r="EC415" t="str">
            <v>Def</v>
          </cell>
          <cell r="ED415" t="str">
            <v>Stormwater</v>
          </cell>
        </row>
        <row r="416">
          <cell r="D416" t="str">
            <v>PC3101080</v>
          </cell>
          <cell r="E416" t="str">
            <v>SWEI Martyn Wilson reserve</v>
          </cell>
          <cell r="F416" t="str">
            <v>Auckland Council</v>
          </cell>
          <cell r="G416" t="str">
            <v>Infrastructure and environmental services</v>
          </cell>
          <cell r="H416" t="str">
            <v>E151220</v>
          </cell>
          <cell r="I416" t="str">
            <v>Stormwater projects team central/west</v>
          </cell>
          <cell r="J416" t="str">
            <v>Stormwater and flood protection</v>
          </cell>
          <cell r="K416" t="str">
            <v>Stormwater management</v>
          </cell>
          <cell r="L416" t="str">
            <v>Stormwater operations and maintenance</v>
          </cell>
          <cell r="M416" t="str">
            <v>Stormwater and flood protection</v>
          </cell>
          <cell r="N416" t="str">
            <v>Stormwater management</v>
          </cell>
          <cell r="O416" t="str">
            <v>Stormwater operations and maintenance</v>
          </cell>
          <cell r="P416" t="str">
            <v>Stormwater and flood protection</v>
          </cell>
          <cell r="Q416" t="str">
            <v>Stormwater management</v>
          </cell>
          <cell r="R416" t="str">
            <v>Stormwater operations and maintenance</v>
          </cell>
          <cell r="S416" t="str">
            <v>A1811105</v>
          </cell>
          <cell r="T416" t="str">
            <v>A1811105</v>
          </cell>
          <cell r="U416" t="str">
            <v>Stormwater operations and maintenance services</v>
          </cell>
          <cell r="V416" t="str">
            <v>L050</v>
          </cell>
          <cell r="W416" t="str">
            <v>Regional</v>
          </cell>
          <cell r="X416" t="str">
            <v>FY12 - Only</v>
          </cell>
          <cell r="Y416" t="str">
            <v>Expense</v>
          </cell>
          <cell r="Z416">
            <v>20110701</v>
          </cell>
          <cell r="AA416">
            <v>20120630</v>
          </cell>
          <cell r="AB416">
            <v>2</v>
          </cell>
          <cell r="AC416" t="str">
            <v>Discrete</v>
          </cell>
          <cell r="AD416">
            <v>1</v>
          </cell>
          <cell r="AE416">
            <v>0</v>
          </cell>
          <cell r="AF416">
            <v>0</v>
          </cell>
          <cell r="AG416">
            <v>0</v>
          </cell>
          <cell r="AH416">
            <v>1</v>
          </cell>
          <cell r="AI416" t="str">
            <v>Stormwater and Flood Protection</v>
          </cell>
          <cell r="AJ416" t="str">
            <v>Stormwater reticulation</v>
          </cell>
          <cell r="AK416">
            <v>125</v>
          </cell>
          <cell r="AM416">
            <v>1</v>
          </cell>
          <cell r="AS416">
            <v>2250000</v>
          </cell>
          <cell r="BD416">
            <v>4.8500000000000001E-2</v>
          </cell>
          <cell r="BE416">
            <v>9.2537000000000091E-2</v>
          </cell>
          <cell r="BF416">
            <v>0.13132206350000009</v>
          </cell>
          <cell r="BG416">
            <v>0.17261531881775016</v>
          </cell>
          <cell r="BH416">
            <v>0.21834731625164228</v>
          </cell>
          <cell r="BI416">
            <v>0.26890872987608549</v>
          </cell>
          <cell r="BJ416">
            <v>0.32537516835557123</v>
          </cell>
          <cell r="BK416">
            <v>0.38766780126828326</v>
          </cell>
          <cell r="BL416">
            <v>0.45427585572916085</v>
          </cell>
          <cell r="BM416">
            <v>0.52844392437134791</v>
          </cell>
          <cell r="BN416">
            <v>0</v>
          </cell>
          <cell r="BO416">
            <v>0</v>
          </cell>
          <cell r="BP416">
            <v>0</v>
          </cell>
          <cell r="BQ416">
            <v>0</v>
          </cell>
          <cell r="BR416">
            <v>0</v>
          </cell>
          <cell r="BS416">
            <v>0</v>
          </cell>
          <cell r="BT416">
            <v>0</v>
          </cell>
          <cell r="BU416">
            <v>0</v>
          </cell>
          <cell r="BV416">
            <v>0</v>
          </cell>
          <cell r="BW416">
            <v>0</v>
          </cell>
          <cell r="BX416">
            <v>0</v>
          </cell>
          <cell r="BY416">
            <v>2250000</v>
          </cell>
          <cell r="BZ416">
            <v>0</v>
          </cell>
          <cell r="CA416">
            <v>0</v>
          </cell>
          <cell r="CB416">
            <v>0</v>
          </cell>
          <cell r="CC416">
            <v>0</v>
          </cell>
          <cell r="CD416">
            <v>0</v>
          </cell>
          <cell r="CE416">
            <v>0</v>
          </cell>
          <cell r="CF416">
            <v>0</v>
          </cell>
          <cell r="CG416">
            <v>0</v>
          </cell>
          <cell r="CH416">
            <v>0</v>
          </cell>
          <cell r="CI416">
            <v>0</v>
          </cell>
          <cell r="CK416">
            <v>2250000</v>
          </cell>
          <cell r="CL416">
            <v>0</v>
          </cell>
          <cell r="CM416">
            <v>0</v>
          </cell>
          <cell r="CN416">
            <v>0</v>
          </cell>
          <cell r="CO416">
            <v>0</v>
          </cell>
          <cell r="CP416">
            <v>0</v>
          </cell>
          <cell r="CQ416">
            <v>0</v>
          </cell>
          <cell r="CR416">
            <v>0</v>
          </cell>
          <cell r="CS416">
            <v>0</v>
          </cell>
          <cell r="CT416">
            <v>0</v>
          </cell>
          <cell r="CU416">
            <v>0</v>
          </cell>
          <cell r="CW416">
            <v>0</v>
          </cell>
          <cell r="CX416">
            <v>0</v>
          </cell>
          <cell r="CY416">
            <v>0</v>
          </cell>
          <cell r="CZ416">
            <v>0</v>
          </cell>
          <cell r="DA416">
            <v>0</v>
          </cell>
          <cell r="DB416">
            <v>0</v>
          </cell>
          <cell r="DC416">
            <v>0</v>
          </cell>
          <cell r="DD416">
            <v>0</v>
          </cell>
          <cell r="DE416">
            <v>0</v>
          </cell>
          <cell r="DF416">
            <v>0</v>
          </cell>
          <cell r="DG416">
            <v>0</v>
          </cell>
          <cell r="DI416">
            <v>0</v>
          </cell>
          <cell r="DJ416">
            <v>0</v>
          </cell>
          <cell r="DK416">
            <v>0</v>
          </cell>
          <cell r="DL416">
            <v>0</v>
          </cell>
          <cell r="DM416">
            <v>0</v>
          </cell>
          <cell r="DN416">
            <v>0</v>
          </cell>
          <cell r="DO416">
            <v>0</v>
          </cell>
          <cell r="DP416">
            <v>0</v>
          </cell>
          <cell r="DQ416">
            <v>0</v>
          </cell>
          <cell r="DR416">
            <v>0</v>
          </cell>
          <cell r="DS416">
            <v>0</v>
          </cell>
          <cell r="DU416" t="str">
            <v>none</v>
          </cell>
          <cell r="DV416">
            <v>0</v>
          </cell>
          <cell r="DW416">
            <v>0</v>
          </cell>
          <cell r="DX416">
            <v>1</v>
          </cell>
          <cell r="DY416">
            <v>0</v>
          </cell>
          <cell r="DZ416">
            <v>0</v>
          </cell>
          <cell r="EB416">
            <v>0</v>
          </cell>
          <cell r="EC416" t="str">
            <v>Def</v>
          </cell>
          <cell r="ED416" t="str">
            <v>Stormwater</v>
          </cell>
        </row>
        <row r="417">
          <cell r="D417" t="str">
            <v>PC3101088</v>
          </cell>
          <cell r="E417" t="str">
            <v>SWEI Stanmore Bay Wetland</v>
          </cell>
          <cell r="F417" t="str">
            <v>Auckland Council</v>
          </cell>
          <cell r="G417" t="str">
            <v>Infrastructure and environmental services</v>
          </cell>
          <cell r="H417" t="str">
            <v>E151210</v>
          </cell>
          <cell r="I417" t="str">
            <v>Stormwater projects team north</v>
          </cell>
          <cell r="J417" t="str">
            <v>Stormwater and flood protection</v>
          </cell>
          <cell r="K417" t="str">
            <v>Stormwater management</v>
          </cell>
          <cell r="L417" t="str">
            <v>Stormwater operations and maintenance</v>
          </cell>
          <cell r="M417" t="str">
            <v>Stormwater and flood protection</v>
          </cell>
          <cell r="N417" t="str">
            <v>Stormwater management</v>
          </cell>
          <cell r="O417" t="str">
            <v>Stormwater operations and maintenance</v>
          </cell>
          <cell r="P417" t="str">
            <v>Stormwater and flood protection</v>
          </cell>
          <cell r="Q417" t="str">
            <v>Stormwater management</v>
          </cell>
          <cell r="R417" t="str">
            <v>Stormwater operations and maintenance</v>
          </cell>
          <cell r="S417" t="str">
            <v>A1811105</v>
          </cell>
          <cell r="T417" t="str">
            <v>A1811105</v>
          </cell>
          <cell r="U417" t="str">
            <v>Stormwater operations and maintenance services</v>
          </cell>
          <cell r="V417" t="str">
            <v>L050</v>
          </cell>
          <cell r="W417" t="str">
            <v>Regional</v>
          </cell>
          <cell r="X417" t="str">
            <v>FY12 - Only</v>
          </cell>
          <cell r="Y417" t="str">
            <v>Expense</v>
          </cell>
          <cell r="Z417">
            <v>20100701</v>
          </cell>
          <cell r="AA417">
            <v>20120630</v>
          </cell>
          <cell r="AB417">
            <v>2</v>
          </cell>
          <cell r="AC417" t="str">
            <v>Discrete</v>
          </cell>
          <cell r="AD417">
            <v>1</v>
          </cell>
          <cell r="AE417">
            <v>0</v>
          </cell>
          <cell r="AF417">
            <v>0</v>
          </cell>
          <cell r="AG417">
            <v>0</v>
          </cell>
          <cell r="AH417">
            <v>1</v>
          </cell>
          <cell r="AI417" t="str">
            <v>Stormwater and Flood Protection</v>
          </cell>
          <cell r="AJ417" t="str">
            <v>Stormwater reticulation</v>
          </cell>
          <cell r="AK417">
            <v>125</v>
          </cell>
          <cell r="AM417">
            <v>1</v>
          </cell>
          <cell r="AS417">
            <v>230170</v>
          </cell>
          <cell r="BD417">
            <v>4.8500000000000001E-2</v>
          </cell>
          <cell r="BE417">
            <v>9.2537000000000091E-2</v>
          </cell>
          <cell r="BF417">
            <v>0.13132206350000009</v>
          </cell>
          <cell r="BG417">
            <v>0.17261531881775016</v>
          </cell>
          <cell r="BH417">
            <v>0.21834731625164228</v>
          </cell>
          <cell r="BI417">
            <v>0.26890872987608549</v>
          </cell>
          <cell r="BJ417">
            <v>0.32537516835557123</v>
          </cell>
          <cell r="BK417">
            <v>0.38766780126828326</v>
          </cell>
          <cell r="BL417">
            <v>0.45427585572916085</v>
          </cell>
          <cell r="BM417">
            <v>0.52844392437134791</v>
          </cell>
          <cell r="BN417">
            <v>0</v>
          </cell>
          <cell r="BO417">
            <v>0</v>
          </cell>
          <cell r="BP417">
            <v>0</v>
          </cell>
          <cell r="BQ417">
            <v>0</v>
          </cell>
          <cell r="BR417">
            <v>0</v>
          </cell>
          <cell r="BS417">
            <v>0</v>
          </cell>
          <cell r="BT417">
            <v>0</v>
          </cell>
          <cell r="BU417">
            <v>0</v>
          </cell>
          <cell r="BV417">
            <v>0</v>
          </cell>
          <cell r="BW417">
            <v>0</v>
          </cell>
          <cell r="BX417">
            <v>0</v>
          </cell>
          <cell r="BY417">
            <v>230170</v>
          </cell>
          <cell r="BZ417">
            <v>0</v>
          </cell>
          <cell r="CA417">
            <v>0</v>
          </cell>
          <cell r="CB417">
            <v>0</v>
          </cell>
          <cell r="CC417">
            <v>0</v>
          </cell>
          <cell r="CD417">
            <v>0</v>
          </cell>
          <cell r="CE417">
            <v>0</v>
          </cell>
          <cell r="CF417">
            <v>0</v>
          </cell>
          <cell r="CG417">
            <v>0</v>
          </cell>
          <cell r="CH417">
            <v>0</v>
          </cell>
          <cell r="CI417">
            <v>0</v>
          </cell>
          <cell r="CK417">
            <v>230170</v>
          </cell>
          <cell r="CL417">
            <v>0</v>
          </cell>
          <cell r="CM417">
            <v>0</v>
          </cell>
          <cell r="CN417">
            <v>0</v>
          </cell>
          <cell r="CO417">
            <v>0</v>
          </cell>
          <cell r="CP417">
            <v>0</v>
          </cell>
          <cell r="CQ417">
            <v>0</v>
          </cell>
          <cell r="CR417">
            <v>0</v>
          </cell>
          <cell r="CS417">
            <v>0</v>
          </cell>
          <cell r="CT417">
            <v>0</v>
          </cell>
          <cell r="CU417">
            <v>0</v>
          </cell>
          <cell r="CW417">
            <v>0</v>
          </cell>
          <cell r="CX417">
            <v>0</v>
          </cell>
          <cell r="CY417">
            <v>0</v>
          </cell>
          <cell r="CZ417">
            <v>0</v>
          </cell>
          <cell r="DA417">
            <v>0</v>
          </cell>
          <cell r="DB417">
            <v>0</v>
          </cell>
          <cell r="DC417">
            <v>0</v>
          </cell>
          <cell r="DD417">
            <v>0</v>
          </cell>
          <cell r="DE417">
            <v>0</v>
          </cell>
          <cell r="DF417">
            <v>0</v>
          </cell>
          <cell r="DG417">
            <v>0</v>
          </cell>
          <cell r="DI417">
            <v>0</v>
          </cell>
          <cell r="DJ417">
            <v>0</v>
          </cell>
          <cell r="DK417">
            <v>0</v>
          </cell>
          <cell r="DL417">
            <v>0</v>
          </cell>
          <cell r="DM417">
            <v>0</v>
          </cell>
          <cell r="DN417">
            <v>0</v>
          </cell>
          <cell r="DO417">
            <v>0</v>
          </cell>
          <cell r="DP417">
            <v>0</v>
          </cell>
          <cell r="DQ417">
            <v>0</v>
          </cell>
          <cell r="DR417">
            <v>0</v>
          </cell>
          <cell r="DS417">
            <v>0</v>
          </cell>
          <cell r="DU417" t="str">
            <v>none</v>
          </cell>
          <cell r="DV417">
            <v>0</v>
          </cell>
          <cell r="DW417">
            <v>0</v>
          </cell>
          <cell r="DX417">
            <v>1</v>
          </cell>
          <cell r="DY417">
            <v>0</v>
          </cell>
          <cell r="DZ417">
            <v>0</v>
          </cell>
          <cell r="EB417">
            <v>0</v>
          </cell>
          <cell r="EC417" t="str">
            <v>Def</v>
          </cell>
          <cell r="ED417" t="str">
            <v>Stormwater</v>
          </cell>
        </row>
        <row r="418">
          <cell r="D418" t="str">
            <v>PC3101089</v>
          </cell>
          <cell r="E418" t="str">
            <v>SWEI Waterview Rd upgrade</v>
          </cell>
          <cell r="F418" t="str">
            <v>Auckland Council</v>
          </cell>
          <cell r="G418" t="str">
            <v>Infrastructure and environmental services</v>
          </cell>
          <cell r="H418" t="str">
            <v>E151215</v>
          </cell>
          <cell r="I418" t="str">
            <v>Stormwater projects team south</v>
          </cell>
          <cell r="J418" t="str">
            <v>Stormwater and flood protection</v>
          </cell>
          <cell r="K418" t="str">
            <v>Stormwater management</v>
          </cell>
          <cell r="L418" t="str">
            <v>Stormwater operations and maintenance</v>
          </cell>
          <cell r="M418" t="str">
            <v>Stormwater and flood protection</v>
          </cell>
          <cell r="N418" t="str">
            <v>Stormwater management</v>
          </cell>
          <cell r="O418" t="str">
            <v>Stormwater operations and maintenance</v>
          </cell>
          <cell r="P418" t="str">
            <v>Stormwater and flood protection</v>
          </cell>
          <cell r="Q418" t="str">
            <v>Stormwater management</v>
          </cell>
          <cell r="R418" t="str">
            <v>Stormwater operations and maintenance</v>
          </cell>
          <cell r="S418" t="str">
            <v>A1811105</v>
          </cell>
          <cell r="T418" t="str">
            <v>A1811105</v>
          </cell>
          <cell r="U418" t="str">
            <v>Stormwater operations and maintenance services</v>
          </cell>
          <cell r="V418" t="str">
            <v>L050</v>
          </cell>
          <cell r="W418" t="str">
            <v>Regional</v>
          </cell>
          <cell r="X418" t="str">
            <v>FY12 - Only</v>
          </cell>
          <cell r="Y418" t="str">
            <v>Expense</v>
          </cell>
          <cell r="Z418">
            <v>20100701</v>
          </cell>
          <cell r="AA418">
            <v>20120630</v>
          </cell>
          <cell r="AB418">
            <v>2</v>
          </cell>
          <cell r="AC418" t="str">
            <v>Discrete</v>
          </cell>
          <cell r="AD418">
            <v>1</v>
          </cell>
          <cell r="AE418">
            <v>0</v>
          </cell>
          <cell r="AF418">
            <v>0</v>
          </cell>
          <cell r="AG418">
            <v>0</v>
          </cell>
          <cell r="AH418">
            <v>1</v>
          </cell>
          <cell r="AI418" t="str">
            <v>Stormwater and Flood Protection</v>
          </cell>
          <cell r="AJ418" t="str">
            <v>Stormwater reticulation</v>
          </cell>
          <cell r="AK418">
            <v>125</v>
          </cell>
          <cell r="AM418">
            <v>1</v>
          </cell>
          <cell r="AS418">
            <v>300000</v>
          </cell>
          <cell r="BD418">
            <v>4.8500000000000001E-2</v>
          </cell>
          <cell r="BE418">
            <v>9.2537000000000091E-2</v>
          </cell>
          <cell r="BF418">
            <v>0.13132206350000009</v>
          </cell>
          <cell r="BG418">
            <v>0.17261531881775016</v>
          </cell>
          <cell r="BH418">
            <v>0.21834731625164228</v>
          </cell>
          <cell r="BI418">
            <v>0.26890872987608549</v>
          </cell>
          <cell r="BJ418">
            <v>0.32537516835557123</v>
          </cell>
          <cell r="BK418">
            <v>0.38766780126828326</v>
          </cell>
          <cell r="BL418">
            <v>0.45427585572916085</v>
          </cell>
          <cell r="BM418">
            <v>0.52844392437134791</v>
          </cell>
          <cell r="BN418">
            <v>0</v>
          </cell>
          <cell r="BO418">
            <v>0</v>
          </cell>
          <cell r="BP418">
            <v>0</v>
          </cell>
          <cell r="BQ418">
            <v>0</v>
          </cell>
          <cell r="BR418">
            <v>0</v>
          </cell>
          <cell r="BS418">
            <v>0</v>
          </cell>
          <cell r="BT418">
            <v>0</v>
          </cell>
          <cell r="BU418">
            <v>0</v>
          </cell>
          <cell r="BV418">
            <v>0</v>
          </cell>
          <cell r="BW418">
            <v>0</v>
          </cell>
          <cell r="BX418">
            <v>0</v>
          </cell>
          <cell r="BY418">
            <v>300000</v>
          </cell>
          <cell r="BZ418">
            <v>0</v>
          </cell>
          <cell r="CA418">
            <v>0</v>
          </cell>
          <cell r="CB418">
            <v>0</v>
          </cell>
          <cell r="CC418">
            <v>0</v>
          </cell>
          <cell r="CD418">
            <v>0</v>
          </cell>
          <cell r="CE418">
            <v>0</v>
          </cell>
          <cell r="CF418">
            <v>0</v>
          </cell>
          <cell r="CG418">
            <v>0</v>
          </cell>
          <cell r="CH418">
            <v>0</v>
          </cell>
          <cell r="CI418">
            <v>0</v>
          </cell>
          <cell r="CK418">
            <v>300000</v>
          </cell>
          <cell r="CL418">
            <v>0</v>
          </cell>
          <cell r="CM418">
            <v>0</v>
          </cell>
          <cell r="CN418">
            <v>0</v>
          </cell>
          <cell r="CO418">
            <v>0</v>
          </cell>
          <cell r="CP418">
            <v>0</v>
          </cell>
          <cell r="CQ418">
            <v>0</v>
          </cell>
          <cell r="CR418">
            <v>0</v>
          </cell>
          <cell r="CS418">
            <v>0</v>
          </cell>
          <cell r="CT418">
            <v>0</v>
          </cell>
          <cell r="CU418">
            <v>0</v>
          </cell>
          <cell r="CW418">
            <v>0</v>
          </cell>
          <cell r="CX418">
            <v>0</v>
          </cell>
          <cell r="CY418">
            <v>0</v>
          </cell>
          <cell r="CZ418">
            <v>0</v>
          </cell>
          <cell r="DA418">
            <v>0</v>
          </cell>
          <cell r="DB418">
            <v>0</v>
          </cell>
          <cell r="DC418">
            <v>0</v>
          </cell>
          <cell r="DD418">
            <v>0</v>
          </cell>
          <cell r="DE418">
            <v>0</v>
          </cell>
          <cell r="DF418">
            <v>0</v>
          </cell>
          <cell r="DG418">
            <v>0</v>
          </cell>
          <cell r="DI418">
            <v>0</v>
          </cell>
          <cell r="DJ418">
            <v>0</v>
          </cell>
          <cell r="DK418">
            <v>0</v>
          </cell>
          <cell r="DL418">
            <v>0</v>
          </cell>
          <cell r="DM418">
            <v>0</v>
          </cell>
          <cell r="DN418">
            <v>0</v>
          </cell>
          <cell r="DO418">
            <v>0</v>
          </cell>
          <cell r="DP418">
            <v>0</v>
          </cell>
          <cell r="DQ418">
            <v>0</v>
          </cell>
          <cell r="DR418">
            <v>0</v>
          </cell>
          <cell r="DS418">
            <v>0</v>
          </cell>
          <cell r="DU418" t="str">
            <v>none</v>
          </cell>
          <cell r="DV418">
            <v>0</v>
          </cell>
          <cell r="DW418">
            <v>0</v>
          </cell>
          <cell r="DX418">
            <v>1</v>
          </cell>
          <cell r="DY418">
            <v>0</v>
          </cell>
          <cell r="DZ418">
            <v>0</v>
          </cell>
          <cell r="EB418">
            <v>0</v>
          </cell>
          <cell r="EC418" t="str">
            <v>Def</v>
          </cell>
          <cell r="ED418" t="str">
            <v>Stormwater</v>
          </cell>
        </row>
        <row r="419">
          <cell r="D419" t="str">
            <v>PC3101090</v>
          </cell>
          <cell r="E419" t="str">
            <v>SWEI Wattle Farm pond</v>
          </cell>
          <cell r="F419" t="str">
            <v>Auckland Council</v>
          </cell>
          <cell r="G419" t="str">
            <v>Infrastructure and environmental services</v>
          </cell>
          <cell r="H419" t="str">
            <v>E151215</v>
          </cell>
          <cell r="I419" t="str">
            <v>Stormwater projects team south</v>
          </cell>
          <cell r="J419" t="str">
            <v>Stormwater and flood protection</v>
          </cell>
          <cell r="K419" t="str">
            <v>Stormwater management</v>
          </cell>
          <cell r="L419" t="str">
            <v>Stormwater operations and maintenance</v>
          </cell>
          <cell r="M419" t="str">
            <v>Stormwater and flood protection</v>
          </cell>
          <cell r="N419" t="str">
            <v>Stormwater management</v>
          </cell>
          <cell r="O419" t="str">
            <v>Stormwater operations and maintenance</v>
          </cell>
          <cell r="P419" t="str">
            <v>Stormwater and flood protection</v>
          </cell>
          <cell r="Q419" t="str">
            <v>Stormwater management</v>
          </cell>
          <cell r="R419" t="str">
            <v>Stormwater operations and maintenance</v>
          </cell>
          <cell r="S419" t="str">
            <v>A1811105</v>
          </cell>
          <cell r="T419" t="str">
            <v>A1811105</v>
          </cell>
          <cell r="U419" t="str">
            <v>Stormwater operations and maintenance services</v>
          </cell>
          <cell r="V419" t="str">
            <v>L050</v>
          </cell>
          <cell r="W419" t="str">
            <v>Regional</v>
          </cell>
          <cell r="X419" t="str">
            <v>FY12 - Only</v>
          </cell>
          <cell r="Y419" t="str">
            <v>Expense</v>
          </cell>
          <cell r="Z419">
            <v>20100701</v>
          </cell>
          <cell r="AA419">
            <v>20120630</v>
          </cell>
          <cell r="AB419">
            <v>2</v>
          </cell>
          <cell r="AC419" t="str">
            <v>Discrete</v>
          </cell>
          <cell r="AD419">
            <v>1</v>
          </cell>
          <cell r="AE419">
            <v>0</v>
          </cell>
          <cell r="AF419">
            <v>0</v>
          </cell>
          <cell r="AG419">
            <v>0</v>
          </cell>
          <cell r="AH419">
            <v>1</v>
          </cell>
          <cell r="AI419" t="str">
            <v>Stormwater and Flood Protection</v>
          </cell>
          <cell r="AJ419" t="str">
            <v>Stormwater reticulation</v>
          </cell>
          <cell r="AK419">
            <v>125</v>
          </cell>
          <cell r="AM419">
            <v>1</v>
          </cell>
          <cell r="AS419">
            <v>50000</v>
          </cell>
          <cell r="BD419">
            <v>4.8500000000000001E-2</v>
          </cell>
          <cell r="BE419">
            <v>9.2537000000000091E-2</v>
          </cell>
          <cell r="BF419">
            <v>0.13132206350000009</v>
          </cell>
          <cell r="BG419">
            <v>0.17261531881775016</v>
          </cell>
          <cell r="BH419">
            <v>0.21834731625164228</v>
          </cell>
          <cell r="BI419">
            <v>0.26890872987608549</v>
          </cell>
          <cell r="BJ419">
            <v>0.32537516835557123</v>
          </cell>
          <cell r="BK419">
            <v>0.38766780126828326</v>
          </cell>
          <cell r="BL419">
            <v>0.45427585572916085</v>
          </cell>
          <cell r="BM419">
            <v>0.52844392437134791</v>
          </cell>
          <cell r="BN419">
            <v>0</v>
          </cell>
          <cell r="BO419">
            <v>0</v>
          </cell>
          <cell r="BP419">
            <v>0</v>
          </cell>
          <cell r="BQ419">
            <v>0</v>
          </cell>
          <cell r="BR419">
            <v>0</v>
          </cell>
          <cell r="BS419">
            <v>0</v>
          </cell>
          <cell r="BT419">
            <v>0</v>
          </cell>
          <cell r="BU419">
            <v>0</v>
          </cell>
          <cell r="BV419">
            <v>0</v>
          </cell>
          <cell r="BW419">
            <v>0</v>
          </cell>
          <cell r="BX419">
            <v>0</v>
          </cell>
          <cell r="BY419">
            <v>50000</v>
          </cell>
          <cell r="BZ419">
            <v>0</v>
          </cell>
          <cell r="CA419">
            <v>0</v>
          </cell>
          <cell r="CB419">
            <v>0</v>
          </cell>
          <cell r="CC419">
            <v>0</v>
          </cell>
          <cell r="CD419">
            <v>0</v>
          </cell>
          <cell r="CE419">
            <v>0</v>
          </cell>
          <cell r="CF419">
            <v>0</v>
          </cell>
          <cell r="CG419">
            <v>0</v>
          </cell>
          <cell r="CH419">
            <v>0</v>
          </cell>
          <cell r="CI419">
            <v>0</v>
          </cell>
          <cell r="CK419">
            <v>50000</v>
          </cell>
          <cell r="CL419">
            <v>0</v>
          </cell>
          <cell r="CM419">
            <v>0</v>
          </cell>
          <cell r="CN419">
            <v>0</v>
          </cell>
          <cell r="CO419">
            <v>0</v>
          </cell>
          <cell r="CP419">
            <v>0</v>
          </cell>
          <cell r="CQ419">
            <v>0</v>
          </cell>
          <cell r="CR419">
            <v>0</v>
          </cell>
          <cell r="CS419">
            <v>0</v>
          </cell>
          <cell r="CT419">
            <v>0</v>
          </cell>
          <cell r="CU419">
            <v>0</v>
          </cell>
          <cell r="CW419">
            <v>0</v>
          </cell>
          <cell r="CX419">
            <v>0</v>
          </cell>
          <cell r="CY419">
            <v>0</v>
          </cell>
          <cell r="CZ419">
            <v>0</v>
          </cell>
          <cell r="DA419">
            <v>0</v>
          </cell>
          <cell r="DB419">
            <v>0</v>
          </cell>
          <cell r="DC419">
            <v>0</v>
          </cell>
          <cell r="DD419">
            <v>0</v>
          </cell>
          <cell r="DE419">
            <v>0</v>
          </cell>
          <cell r="DF419">
            <v>0</v>
          </cell>
          <cell r="DG419">
            <v>0</v>
          </cell>
          <cell r="DI419">
            <v>0</v>
          </cell>
          <cell r="DJ419">
            <v>0</v>
          </cell>
          <cell r="DK419">
            <v>0</v>
          </cell>
          <cell r="DL419">
            <v>0</v>
          </cell>
          <cell r="DM419">
            <v>0</v>
          </cell>
          <cell r="DN419">
            <v>0</v>
          </cell>
          <cell r="DO419">
            <v>0</v>
          </cell>
          <cell r="DP419">
            <v>0</v>
          </cell>
          <cell r="DQ419">
            <v>0</v>
          </cell>
          <cell r="DR419">
            <v>0</v>
          </cell>
          <cell r="DS419">
            <v>0</v>
          </cell>
          <cell r="DU419" t="str">
            <v>none</v>
          </cell>
          <cell r="DV419">
            <v>0</v>
          </cell>
          <cell r="DW419">
            <v>0</v>
          </cell>
          <cell r="DX419">
            <v>1</v>
          </cell>
          <cell r="DY419">
            <v>0</v>
          </cell>
          <cell r="DZ419">
            <v>0</v>
          </cell>
          <cell r="EB419">
            <v>0</v>
          </cell>
          <cell r="EC419" t="str">
            <v>Def</v>
          </cell>
          <cell r="ED419" t="str">
            <v>Stormwater</v>
          </cell>
        </row>
        <row r="420">
          <cell r="D420" t="str">
            <v>PC3101091</v>
          </cell>
          <cell r="E420" t="str">
            <v>SWEI Wattle Farm water quality pond</v>
          </cell>
          <cell r="F420" t="str">
            <v>Auckland Council</v>
          </cell>
          <cell r="G420" t="str">
            <v>Infrastructure and environmental services</v>
          </cell>
          <cell r="H420" t="str">
            <v>E151215</v>
          </cell>
          <cell r="I420" t="str">
            <v>Stormwater projects team south</v>
          </cell>
          <cell r="J420" t="str">
            <v>Stormwater and flood protection</v>
          </cell>
          <cell r="K420" t="str">
            <v>Stormwater management</v>
          </cell>
          <cell r="L420" t="str">
            <v>Stormwater operations and maintenance</v>
          </cell>
          <cell r="M420" t="str">
            <v>Stormwater and flood protection</v>
          </cell>
          <cell r="N420" t="str">
            <v>Stormwater management</v>
          </cell>
          <cell r="O420" t="str">
            <v>Stormwater operations and maintenance</v>
          </cell>
          <cell r="P420" t="str">
            <v>Stormwater and flood protection</v>
          </cell>
          <cell r="Q420" t="str">
            <v>Stormwater management</v>
          </cell>
          <cell r="R420" t="str">
            <v>Stormwater operations and maintenance</v>
          </cell>
          <cell r="S420" t="str">
            <v>A1811105</v>
          </cell>
          <cell r="T420" t="str">
            <v>A1811105</v>
          </cell>
          <cell r="U420" t="str">
            <v>Stormwater operations and maintenance services</v>
          </cell>
          <cell r="V420" t="str">
            <v>L050</v>
          </cell>
          <cell r="W420" t="str">
            <v>Regional</v>
          </cell>
          <cell r="X420" t="str">
            <v>FY12 - Only</v>
          </cell>
          <cell r="Y420" t="str">
            <v>Expense</v>
          </cell>
          <cell r="Z420">
            <v>20100701</v>
          </cell>
          <cell r="AA420">
            <v>20120630</v>
          </cell>
          <cell r="AB420">
            <v>2</v>
          </cell>
          <cell r="AC420" t="str">
            <v>Discrete</v>
          </cell>
          <cell r="AD420">
            <v>1</v>
          </cell>
          <cell r="AE420">
            <v>0</v>
          </cell>
          <cell r="AF420">
            <v>0</v>
          </cell>
          <cell r="AG420">
            <v>0</v>
          </cell>
          <cell r="AH420">
            <v>1</v>
          </cell>
          <cell r="AI420" t="str">
            <v>Stormwater and Flood Protection</v>
          </cell>
          <cell r="AJ420" t="str">
            <v>Stormwater reticulation</v>
          </cell>
          <cell r="AK420">
            <v>125</v>
          </cell>
          <cell r="AM420">
            <v>1</v>
          </cell>
          <cell r="AS420">
            <v>700000</v>
          </cell>
          <cell r="BD420">
            <v>4.8500000000000001E-2</v>
          </cell>
          <cell r="BE420">
            <v>9.2537000000000091E-2</v>
          </cell>
          <cell r="BF420">
            <v>0.13132206350000009</v>
          </cell>
          <cell r="BG420">
            <v>0.17261531881775016</v>
          </cell>
          <cell r="BH420">
            <v>0.21834731625164228</v>
          </cell>
          <cell r="BI420">
            <v>0.26890872987608549</v>
          </cell>
          <cell r="BJ420">
            <v>0.32537516835557123</v>
          </cell>
          <cell r="BK420">
            <v>0.38766780126828326</v>
          </cell>
          <cell r="BL420">
            <v>0.45427585572916085</v>
          </cell>
          <cell r="BM420">
            <v>0.52844392437134791</v>
          </cell>
          <cell r="BN420">
            <v>0</v>
          </cell>
          <cell r="BO420">
            <v>0</v>
          </cell>
          <cell r="BP420">
            <v>0</v>
          </cell>
          <cell r="BQ420">
            <v>0</v>
          </cell>
          <cell r="BR420">
            <v>0</v>
          </cell>
          <cell r="BS420">
            <v>0</v>
          </cell>
          <cell r="BT420">
            <v>0</v>
          </cell>
          <cell r="BU420">
            <v>0</v>
          </cell>
          <cell r="BV420">
            <v>0</v>
          </cell>
          <cell r="BW420">
            <v>0</v>
          </cell>
          <cell r="BX420">
            <v>0</v>
          </cell>
          <cell r="BY420">
            <v>700000</v>
          </cell>
          <cell r="BZ420">
            <v>0</v>
          </cell>
          <cell r="CA420">
            <v>0</v>
          </cell>
          <cell r="CB420">
            <v>0</v>
          </cell>
          <cell r="CC420">
            <v>0</v>
          </cell>
          <cell r="CD420">
            <v>0</v>
          </cell>
          <cell r="CE420">
            <v>0</v>
          </cell>
          <cell r="CF420">
            <v>0</v>
          </cell>
          <cell r="CG420">
            <v>0</v>
          </cell>
          <cell r="CH420">
            <v>0</v>
          </cell>
          <cell r="CI420">
            <v>0</v>
          </cell>
          <cell r="CK420">
            <v>700000</v>
          </cell>
          <cell r="CL420">
            <v>0</v>
          </cell>
          <cell r="CM420">
            <v>0</v>
          </cell>
          <cell r="CN420">
            <v>0</v>
          </cell>
          <cell r="CO420">
            <v>0</v>
          </cell>
          <cell r="CP420">
            <v>0</v>
          </cell>
          <cell r="CQ420">
            <v>0</v>
          </cell>
          <cell r="CR420">
            <v>0</v>
          </cell>
          <cell r="CS420">
            <v>0</v>
          </cell>
          <cell r="CT420">
            <v>0</v>
          </cell>
          <cell r="CU420">
            <v>0</v>
          </cell>
          <cell r="CW420">
            <v>0</v>
          </cell>
          <cell r="CX420">
            <v>0</v>
          </cell>
          <cell r="CY420">
            <v>0</v>
          </cell>
          <cell r="CZ420">
            <v>0</v>
          </cell>
          <cell r="DA420">
            <v>0</v>
          </cell>
          <cell r="DB420">
            <v>0</v>
          </cell>
          <cell r="DC420">
            <v>0</v>
          </cell>
          <cell r="DD420">
            <v>0</v>
          </cell>
          <cell r="DE420">
            <v>0</v>
          </cell>
          <cell r="DF420">
            <v>0</v>
          </cell>
          <cell r="DG420">
            <v>0</v>
          </cell>
          <cell r="DI420">
            <v>0</v>
          </cell>
          <cell r="DJ420">
            <v>0</v>
          </cell>
          <cell r="DK420">
            <v>0</v>
          </cell>
          <cell r="DL420">
            <v>0</v>
          </cell>
          <cell r="DM420">
            <v>0</v>
          </cell>
          <cell r="DN420">
            <v>0</v>
          </cell>
          <cell r="DO420">
            <v>0</v>
          </cell>
          <cell r="DP420">
            <v>0</v>
          </cell>
          <cell r="DQ420">
            <v>0</v>
          </cell>
          <cell r="DR420">
            <v>0</v>
          </cell>
          <cell r="DS420">
            <v>0</v>
          </cell>
          <cell r="DU420" t="str">
            <v>none</v>
          </cell>
          <cell r="DV420">
            <v>0</v>
          </cell>
          <cell r="DW420">
            <v>0</v>
          </cell>
          <cell r="DX420">
            <v>1</v>
          </cell>
          <cell r="DY420">
            <v>0</v>
          </cell>
          <cell r="DZ420">
            <v>0</v>
          </cell>
          <cell r="EB420">
            <v>0</v>
          </cell>
          <cell r="EC420" t="str">
            <v>Def</v>
          </cell>
          <cell r="ED420" t="str">
            <v>Stormwater</v>
          </cell>
        </row>
        <row r="421">
          <cell r="D421" t="str">
            <v>PC3101092</v>
          </cell>
          <cell r="E421" t="str">
            <v>SWEI WhangaparoaStanmore drypond-wetland</v>
          </cell>
          <cell r="F421" t="str">
            <v>Auckland Council</v>
          </cell>
          <cell r="G421" t="str">
            <v>Infrastructure and environmental services</v>
          </cell>
          <cell r="H421" t="str">
            <v>E151210</v>
          </cell>
          <cell r="I421" t="str">
            <v>Stormwater projects team north</v>
          </cell>
          <cell r="J421" t="str">
            <v>Stormwater and flood protection</v>
          </cell>
          <cell r="K421" t="str">
            <v>Stormwater management</v>
          </cell>
          <cell r="L421" t="str">
            <v>Stormwater operations and maintenance</v>
          </cell>
          <cell r="M421" t="str">
            <v>Stormwater and flood protection</v>
          </cell>
          <cell r="N421" t="str">
            <v>Stormwater management</v>
          </cell>
          <cell r="O421" t="str">
            <v>Stormwater operations and maintenance</v>
          </cell>
          <cell r="P421" t="str">
            <v>Stormwater and flood protection</v>
          </cell>
          <cell r="Q421" t="str">
            <v>Stormwater management</v>
          </cell>
          <cell r="R421" t="str">
            <v>Stormwater operations and maintenance</v>
          </cell>
          <cell r="S421" t="str">
            <v>A1811105</v>
          </cell>
          <cell r="T421" t="str">
            <v>A1811105</v>
          </cell>
          <cell r="U421" t="str">
            <v>Stormwater operations and maintenance services</v>
          </cell>
          <cell r="V421" t="str">
            <v>L050</v>
          </cell>
          <cell r="W421" t="str">
            <v>Regional</v>
          </cell>
          <cell r="X421" t="str">
            <v>FY12 - Only</v>
          </cell>
          <cell r="Y421" t="str">
            <v>Expense</v>
          </cell>
          <cell r="Z421">
            <v>20110701</v>
          </cell>
          <cell r="AA421">
            <v>20120630</v>
          </cell>
          <cell r="AB421">
            <v>2</v>
          </cell>
          <cell r="AC421" t="str">
            <v>Discrete</v>
          </cell>
          <cell r="AD421">
            <v>1</v>
          </cell>
          <cell r="AE421">
            <v>0</v>
          </cell>
          <cell r="AF421">
            <v>0</v>
          </cell>
          <cell r="AG421">
            <v>0</v>
          </cell>
          <cell r="AH421">
            <v>1</v>
          </cell>
          <cell r="AI421" t="str">
            <v>Stormwater and Flood Protection</v>
          </cell>
          <cell r="AJ421" t="str">
            <v>Stormwater reticulation</v>
          </cell>
          <cell r="AK421">
            <v>125</v>
          </cell>
          <cell r="AM421">
            <v>1</v>
          </cell>
          <cell r="AS421">
            <v>230170.03</v>
          </cell>
          <cell r="BD421">
            <v>4.8500000000000001E-2</v>
          </cell>
          <cell r="BE421">
            <v>9.2537000000000091E-2</v>
          </cell>
          <cell r="BF421">
            <v>0.13132206350000009</v>
          </cell>
          <cell r="BG421">
            <v>0.17261531881775016</v>
          </cell>
          <cell r="BH421">
            <v>0.21834731625164228</v>
          </cell>
          <cell r="BI421">
            <v>0.26890872987608549</v>
          </cell>
          <cell r="BJ421">
            <v>0.32537516835557123</v>
          </cell>
          <cell r="BK421">
            <v>0.38766780126828326</v>
          </cell>
          <cell r="BL421">
            <v>0.45427585572916085</v>
          </cell>
          <cell r="BM421">
            <v>0.52844392437134791</v>
          </cell>
          <cell r="BN421">
            <v>0</v>
          </cell>
          <cell r="BO421">
            <v>0</v>
          </cell>
          <cell r="BP421">
            <v>0</v>
          </cell>
          <cell r="BQ421">
            <v>0</v>
          </cell>
          <cell r="BR421">
            <v>0</v>
          </cell>
          <cell r="BS421">
            <v>0</v>
          </cell>
          <cell r="BT421">
            <v>0</v>
          </cell>
          <cell r="BU421">
            <v>0</v>
          </cell>
          <cell r="BV421">
            <v>0</v>
          </cell>
          <cell r="BW421">
            <v>0</v>
          </cell>
          <cell r="BX421">
            <v>0</v>
          </cell>
          <cell r="BY421">
            <v>230170.03</v>
          </cell>
          <cell r="BZ421">
            <v>0</v>
          </cell>
          <cell r="CA421">
            <v>0</v>
          </cell>
          <cell r="CB421">
            <v>0</v>
          </cell>
          <cell r="CC421">
            <v>0</v>
          </cell>
          <cell r="CD421">
            <v>0</v>
          </cell>
          <cell r="CE421">
            <v>0</v>
          </cell>
          <cell r="CF421">
            <v>0</v>
          </cell>
          <cell r="CG421">
            <v>0</v>
          </cell>
          <cell r="CH421">
            <v>0</v>
          </cell>
          <cell r="CI421">
            <v>0</v>
          </cell>
          <cell r="CK421">
            <v>230170.03</v>
          </cell>
          <cell r="CL421">
            <v>0</v>
          </cell>
          <cell r="CM421">
            <v>0</v>
          </cell>
          <cell r="CN421">
            <v>0</v>
          </cell>
          <cell r="CO421">
            <v>0</v>
          </cell>
          <cell r="CP421">
            <v>0</v>
          </cell>
          <cell r="CQ421">
            <v>0</v>
          </cell>
          <cell r="CR421">
            <v>0</v>
          </cell>
          <cell r="CS421">
            <v>0</v>
          </cell>
          <cell r="CT421">
            <v>0</v>
          </cell>
          <cell r="CU421">
            <v>0</v>
          </cell>
          <cell r="CW421">
            <v>0</v>
          </cell>
          <cell r="CX421">
            <v>0</v>
          </cell>
          <cell r="CY421">
            <v>0</v>
          </cell>
          <cell r="CZ421">
            <v>0</v>
          </cell>
          <cell r="DA421">
            <v>0</v>
          </cell>
          <cell r="DB421">
            <v>0</v>
          </cell>
          <cell r="DC421">
            <v>0</v>
          </cell>
          <cell r="DD421">
            <v>0</v>
          </cell>
          <cell r="DE421">
            <v>0</v>
          </cell>
          <cell r="DF421">
            <v>0</v>
          </cell>
          <cell r="DG421">
            <v>0</v>
          </cell>
          <cell r="DI421">
            <v>0</v>
          </cell>
          <cell r="DJ421">
            <v>0</v>
          </cell>
          <cell r="DK421">
            <v>0</v>
          </cell>
          <cell r="DL421">
            <v>0</v>
          </cell>
          <cell r="DM421">
            <v>0</v>
          </cell>
          <cell r="DN421">
            <v>0</v>
          </cell>
          <cell r="DO421">
            <v>0</v>
          </cell>
          <cell r="DP421">
            <v>0</v>
          </cell>
          <cell r="DQ421">
            <v>0</v>
          </cell>
          <cell r="DR421">
            <v>0</v>
          </cell>
          <cell r="DS421">
            <v>0</v>
          </cell>
          <cell r="DU421" t="str">
            <v>none</v>
          </cell>
          <cell r="DV421">
            <v>0</v>
          </cell>
          <cell r="DW421">
            <v>0</v>
          </cell>
          <cell r="DX421">
            <v>1</v>
          </cell>
          <cell r="DY421">
            <v>0</v>
          </cell>
          <cell r="DZ421">
            <v>0</v>
          </cell>
          <cell r="EB421">
            <v>0</v>
          </cell>
          <cell r="EC421" t="str">
            <v>Def</v>
          </cell>
          <cell r="ED421" t="str">
            <v>Stormwater</v>
          </cell>
        </row>
        <row r="422">
          <cell r="D422" t="str">
            <v>PC3200126</v>
          </cell>
          <cell r="E422" t="str">
            <v>Citywide closed landfill remediation</v>
          </cell>
          <cell r="F422" t="str">
            <v>Auckland Council</v>
          </cell>
          <cell r="G422" t="str">
            <v>Infrastructure and environmental services</v>
          </cell>
          <cell r="H422" t="str">
            <v>E153125</v>
          </cell>
          <cell r="I422" t="str">
            <v>Assets and infrastructure management</v>
          </cell>
          <cell r="J422" t="str">
            <v>Built and natural environment</v>
          </cell>
          <cell r="K422" t="str">
            <v>Environment and heritage protection</v>
          </cell>
          <cell r="L422" t="str">
            <v>Air, land and water monitoring and management</v>
          </cell>
          <cell r="M422" t="str">
            <v>Solid waste</v>
          </cell>
          <cell r="N422" t="str">
            <v>Waste and recycling services</v>
          </cell>
          <cell r="O422" t="str">
            <v>Waste collection and disposal</v>
          </cell>
          <cell r="P422" t="str">
            <v>Solid waste</v>
          </cell>
          <cell r="Q422" t="str">
            <v>Waste and recycling services</v>
          </cell>
          <cell r="R422" t="str">
            <v>Waste collection and disposal</v>
          </cell>
          <cell r="S422" t="str">
            <v>A1611105</v>
          </cell>
          <cell r="T422" t="str">
            <v>A1581105</v>
          </cell>
          <cell r="U422" t="str">
            <v>Air, land and water monitoring and management</v>
          </cell>
          <cell r="V422" t="str">
            <v>L050</v>
          </cell>
          <cell r="W422" t="str">
            <v>Regional</v>
          </cell>
          <cell r="X422" t="str">
            <v>FY12 - Only</v>
          </cell>
          <cell r="Y422" t="str">
            <v>Expense</v>
          </cell>
          <cell r="Z422">
            <v>20110701</v>
          </cell>
          <cell r="AA422">
            <v>20120630</v>
          </cell>
          <cell r="AB422">
            <v>2</v>
          </cell>
          <cell r="AC422" t="str">
            <v>Discrete</v>
          </cell>
          <cell r="AD422">
            <v>0.8</v>
          </cell>
          <cell r="AE422">
            <v>0</v>
          </cell>
          <cell r="AF422">
            <v>0</v>
          </cell>
          <cell r="AG422">
            <v>0.2</v>
          </cell>
          <cell r="AH422">
            <v>13</v>
          </cell>
          <cell r="AI422" t="str">
            <v>Closed Landfills</v>
          </cell>
          <cell r="AJ422" t="str">
            <v>Landfill closed</v>
          </cell>
          <cell r="AK422">
            <v>80</v>
          </cell>
          <cell r="AP422">
            <v>1</v>
          </cell>
          <cell r="AS422">
            <v>129556</v>
          </cell>
          <cell r="BD422">
            <v>4.2999999999999997E-2</v>
          </cell>
          <cell r="BE422">
            <v>8.1590999999999747E-2</v>
          </cell>
          <cell r="BF422">
            <v>0.11512032099999958</v>
          </cell>
          <cell r="BG422">
            <v>0.15080417127199963</v>
          </cell>
          <cell r="BH422">
            <v>0.18993151309524769</v>
          </cell>
          <cell r="BI422">
            <v>0.2327690475666766</v>
          </cell>
          <cell r="BJ422">
            <v>0.28084704042177688</v>
          </cell>
          <cell r="BK422">
            <v>0.33336176907906956</v>
          </cell>
          <cell r="BL422">
            <v>0.39202968691854867</v>
          </cell>
          <cell r="BM422">
            <v>0.45467102282988336</v>
          </cell>
          <cell r="BN422">
            <v>0</v>
          </cell>
          <cell r="BO422">
            <v>0</v>
          </cell>
          <cell r="BP422">
            <v>0</v>
          </cell>
          <cell r="BQ422">
            <v>0</v>
          </cell>
          <cell r="BR422">
            <v>0</v>
          </cell>
          <cell r="BS422">
            <v>0</v>
          </cell>
          <cell r="BT422">
            <v>0</v>
          </cell>
          <cell r="BU422">
            <v>0</v>
          </cell>
          <cell r="BV422">
            <v>0</v>
          </cell>
          <cell r="BW422">
            <v>0</v>
          </cell>
          <cell r="BX422">
            <v>0</v>
          </cell>
          <cell r="BY422">
            <v>129556</v>
          </cell>
          <cell r="BZ422">
            <v>0</v>
          </cell>
          <cell r="CA422">
            <v>0</v>
          </cell>
          <cell r="CB422">
            <v>0</v>
          </cell>
          <cell r="CC422">
            <v>0</v>
          </cell>
          <cell r="CD422">
            <v>0</v>
          </cell>
          <cell r="CE422">
            <v>0</v>
          </cell>
          <cell r="CF422">
            <v>0</v>
          </cell>
          <cell r="CG422">
            <v>0</v>
          </cell>
          <cell r="CH422">
            <v>0</v>
          </cell>
          <cell r="CI422">
            <v>0</v>
          </cell>
          <cell r="CK422">
            <v>103644.8</v>
          </cell>
          <cell r="CL422">
            <v>0</v>
          </cell>
          <cell r="CM422">
            <v>0</v>
          </cell>
          <cell r="CN422">
            <v>0</v>
          </cell>
          <cell r="CO422">
            <v>0</v>
          </cell>
          <cell r="CP422">
            <v>0</v>
          </cell>
          <cell r="CQ422">
            <v>0</v>
          </cell>
          <cell r="CR422">
            <v>0</v>
          </cell>
          <cell r="CS422">
            <v>0</v>
          </cell>
          <cell r="CT422">
            <v>0</v>
          </cell>
          <cell r="CU422">
            <v>0</v>
          </cell>
          <cell r="CW422">
            <v>0</v>
          </cell>
          <cell r="CX422">
            <v>0</v>
          </cell>
          <cell r="CY422">
            <v>0</v>
          </cell>
          <cell r="CZ422">
            <v>0</v>
          </cell>
          <cell r="DA422">
            <v>0</v>
          </cell>
          <cell r="DB422">
            <v>0</v>
          </cell>
          <cell r="DC422">
            <v>0</v>
          </cell>
          <cell r="DD422">
            <v>0</v>
          </cell>
          <cell r="DE422">
            <v>0</v>
          </cell>
          <cell r="DF422">
            <v>0</v>
          </cell>
          <cell r="DG422">
            <v>0</v>
          </cell>
          <cell r="DI422">
            <v>25911.200000000001</v>
          </cell>
          <cell r="DJ422">
            <v>0</v>
          </cell>
          <cell r="DK422">
            <v>0</v>
          </cell>
          <cell r="DL422">
            <v>0</v>
          </cell>
          <cell r="DM422">
            <v>0</v>
          </cell>
          <cell r="DN422">
            <v>0</v>
          </cell>
          <cell r="DO422">
            <v>0</v>
          </cell>
          <cell r="DP422">
            <v>0</v>
          </cell>
          <cell r="DQ422">
            <v>0</v>
          </cell>
          <cell r="DR422">
            <v>0</v>
          </cell>
          <cell r="DS422">
            <v>0</v>
          </cell>
          <cell r="DU422" t="str">
            <v>ACC 742/063304</v>
          </cell>
          <cell r="DV422">
            <v>0</v>
          </cell>
          <cell r="DW422">
            <v>0</v>
          </cell>
          <cell r="DX422">
            <v>1</v>
          </cell>
          <cell r="DY422">
            <v>0</v>
          </cell>
          <cell r="DZ422">
            <v>0</v>
          </cell>
          <cell r="EB422">
            <v>0</v>
          </cell>
          <cell r="EC422" t="str">
            <v>Def</v>
          </cell>
          <cell r="ED422" t="str">
            <v>nonDC</v>
          </cell>
        </row>
        <row r="423">
          <cell r="D423" t="str">
            <v>PC3200128</v>
          </cell>
          <cell r="E423" t="str">
            <v>LTCCP - safer land urban soils</v>
          </cell>
          <cell r="F423" t="str">
            <v>Auckland Council</v>
          </cell>
          <cell r="G423" t="str">
            <v>Infrastructure and environmental services</v>
          </cell>
          <cell r="H423" t="str">
            <v>E153125</v>
          </cell>
          <cell r="I423" t="str">
            <v>Assets and infrastructure management</v>
          </cell>
          <cell r="J423" t="str">
            <v>Built and natural environment</v>
          </cell>
          <cell r="K423" t="str">
            <v>Environment and heritage protection</v>
          </cell>
          <cell r="L423" t="str">
            <v>Air, land and water monitoring and management</v>
          </cell>
          <cell r="M423" t="str">
            <v>Solid waste</v>
          </cell>
          <cell r="N423" t="str">
            <v>Waste and recycling services</v>
          </cell>
          <cell r="O423" t="str">
            <v>Waste collection and disposal</v>
          </cell>
          <cell r="P423" t="str">
            <v>Solid waste</v>
          </cell>
          <cell r="Q423" t="str">
            <v>Waste and recycling services</v>
          </cell>
          <cell r="R423" t="str">
            <v>Waste collection and disposal</v>
          </cell>
          <cell r="S423" t="str">
            <v>A1611105</v>
          </cell>
          <cell r="T423" t="str">
            <v>A1581105</v>
          </cell>
          <cell r="U423" t="str">
            <v>Air, land and water monitoring and management</v>
          </cell>
          <cell r="V423" t="str">
            <v>L050</v>
          </cell>
          <cell r="W423" t="str">
            <v>Regional</v>
          </cell>
          <cell r="X423" t="str">
            <v>FY12 - Only</v>
          </cell>
          <cell r="Y423" t="str">
            <v>Expense</v>
          </cell>
          <cell r="Z423">
            <v>20110701</v>
          </cell>
          <cell r="AA423">
            <v>20120630</v>
          </cell>
          <cell r="AB423">
            <v>2</v>
          </cell>
          <cell r="AC423" t="str">
            <v>Discrete</v>
          </cell>
          <cell r="AD423">
            <v>1</v>
          </cell>
          <cell r="AE423">
            <v>0</v>
          </cell>
          <cell r="AF423">
            <v>0</v>
          </cell>
          <cell r="AG423">
            <v>0</v>
          </cell>
          <cell r="AH423">
            <v>13</v>
          </cell>
          <cell r="AI423" t="str">
            <v>Closed Landfills</v>
          </cell>
          <cell r="AJ423" t="str">
            <v>Landfill closed</v>
          </cell>
          <cell r="AK423">
            <v>20</v>
          </cell>
          <cell r="AP423">
            <v>1</v>
          </cell>
          <cell r="AS423">
            <v>300000</v>
          </cell>
          <cell r="BD423">
            <v>4.2999999999999997E-2</v>
          </cell>
          <cell r="BE423">
            <v>8.1590999999999747E-2</v>
          </cell>
          <cell r="BF423">
            <v>0.11512032099999958</v>
          </cell>
          <cell r="BG423">
            <v>0.15080417127199963</v>
          </cell>
          <cell r="BH423">
            <v>0.18993151309524769</v>
          </cell>
          <cell r="BI423">
            <v>0.2327690475666766</v>
          </cell>
          <cell r="BJ423">
            <v>0.28084704042177688</v>
          </cell>
          <cell r="BK423">
            <v>0.33336176907906956</v>
          </cell>
          <cell r="BL423">
            <v>0.39202968691854867</v>
          </cell>
          <cell r="BM423">
            <v>0.45467102282988336</v>
          </cell>
          <cell r="BN423">
            <v>0</v>
          </cell>
          <cell r="BO423">
            <v>0</v>
          </cell>
          <cell r="BP423">
            <v>0</v>
          </cell>
          <cell r="BQ423">
            <v>0</v>
          </cell>
          <cell r="BR423">
            <v>0</v>
          </cell>
          <cell r="BS423">
            <v>0</v>
          </cell>
          <cell r="BT423">
            <v>0</v>
          </cell>
          <cell r="BU423">
            <v>0</v>
          </cell>
          <cell r="BV423">
            <v>0</v>
          </cell>
          <cell r="BW423">
            <v>0</v>
          </cell>
          <cell r="BX423">
            <v>0</v>
          </cell>
          <cell r="BY423">
            <v>300000</v>
          </cell>
          <cell r="BZ423">
            <v>0</v>
          </cell>
          <cell r="CA423">
            <v>0</v>
          </cell>
          <cell r="CB423">
            <v>0</v>
          </cell>
          <cell r="CC423">
            <v>0</v>
          </cell>
          <cell r="CD423">
            <v>0</v>
          </cell>
          <cell r="CE423">
            <v>0</v>
          </cell>
          <cell r="CF423">
            <v>0</v>
          </cell>
          <cell r="CG423">
            <v>0</v>
          </cell>
          <cell r="CH423">
            <v>0</v>
          </cell>
          <cell r="CI423">
            <v>0</v>
          </cell>
          <cell r="CK423">
            <v>300000</v>
          </cell>
          <cell r="CL423">
            <v>0</v>
          </cell>
          <cell r="CM423">
            <v>0</v>
          </cell>
          <cell r="CN423">
            <v>0</v>
          </cell>
          <cell r="CO423">
            <v>0</v>
          </cell>
          <cell r="CP423">
            <v>0</v>
          </cell>
          <cell r="CQ423">
            <v>0</v>
          </cell>
          <cell r="CR423">
            <v>0</v>
          </cell>
          <cell r="CS423">
            <v>0</v>
          </cell>
          <cell r="CT423">
            <v>0</v>
          </cell>
          <cell r="CU423">
            <v>0</v>
          </cell>
          <cell r="CW423">
            <v>0</v>
          </cell>
          <cell r="CX423">
            <v>0</v>
          </cell>
          <cell r="CY423">
            <v>0</v>
          </cell>
          <cell r="CZ423">
            <v>0</v>
          </cell>
          <cell r="DA423">
            <v>0</v>
          </cell>
          <cell r="DB423">
            <v>0</v>
          </cell>
          <cell r="DC423">
            <v>0</v>
          </cell>
          <cell r="DD423">
            <v>0</v>
          </cell>
          <cell r="DE423">
            <v>0</v>
          </cell>
          <cell r="DF423">
            <v>0</v>
          </cell>
          <cell r="DG423">
            <v>0</v>
          </cell>
          <cell r="DI423">
            <v>0</v>
          </cell>
          <cell r="DJ423">
            <v>0</v>
          </cell>
          <cell r="DK423">
            <v>0</v>
          </cell>
          <cell r="DL423">
            <v>0</v>
          </cell>
          <cell r="DM423">
            <v>0</v>
          </cell>
          <cell r="DN423">
            <v>0</v>
          </cell>
          <cell r="DO423">
            <v>0</v>
          </cell>
          <cell r="DP423">
            <v>0</v>
          </cell>
          <cell r="DQ423">
            <v>0</v>
          </cell>
          <cell r="DR423">
            <v>0</v>
          </cell>
          <cell r="DS423">
            <v>0</v>
          </cell>
          <cell r="DU423" t="str">
            <v>ACC 742/073002</v>
          </cell>
          <cell r="DV423">
            <v>0</v>
          </cell>
          <cell r="DW423">
            <v>0</v>
          </cell>
          <cell r="DX423">
            <v>1</v>
          </cell>
          <cell r="DY423">
            <v>0</v>
          </cell>
          <cell r="DZ423">
            <v>0</v>
          </cell>
          <cell r="EB423">
            <v>0</v>
          </cell>
          <cell r="EC423" t="str">
            <v>Def</v>
          </cell>
          <cell r="ED423" t="str">
            <v>nonDC</v>
          </cell>
        </row>
        <row r="424">
          <cell r="D424" t="str">
            <v>PC3200132</v>
          </cell>
          <cell r="E424" t="str">
            <v>Stormwater aquifier soakage studies</v>
          </cell>
          <cell r="F424" t="str">
            <v>Auckland Council</v>
          </cell>
          <cell r="G424" t="str">
            <v>Infrastructure and environmental services</v>
          </cell>
          <cell r="H424" t="str">
            <v>E151203</v>
          </cell>
          <cell r="I424" t="str">
            <v>Stormwater projects management</v>
          </cell>
          <cell r="J424" t="str">
            <v>Stormwater and flood protection</v>
          </cell>
          <cell r="K424" t="str">
            <v>Stormwater management</v>
          </cell>
          <cell r="L424" t="str">
            <v>Stormwater operations and maintenance</v>
          </cell>
          <cell r="M424" t="str">
            <v>Stormwater and flood protection</v>
          </cell>
          <cell r="N424" t="str">
            <v>Stormwater management</v>
          </cell>
          <cell r="O424" t="str">
            <v>Stormwater operations and maintenance</v>
          </cell>
          <cell r="P424" t="str">
            <v>Stormwater and flood protection</v>
          </cell>
          <cell r="Q424" t="str">
            <v>Stormwater management</v>
          </cell>
          <cell r="R424" t="str">
            <v>Stormwater operations and maintenance</v>
          </cell>
          <cell r="S424" t="str">
            <v>A1811105</v>
          </cell>
          <cell r="T424" t="str">
            <v>A1811105</v>
          </cell>
          <cell r="U424" t="str">
            <v>Stormwater operations and maintenance services</v>
          </cell>
          <cell r="V424" t="str">
            <v>L050</v>
          </cell>
          <cell r="W424" t="str">
            <v>Regional</v>
          </cell>
          <cell r="X424" t="str">
            <v>FY12 - Only</v>
          </cell>
          <cell r="Y424" t="str">
            <v>Expense</v>
          </cell>
          <cell r="Z424">
            <v>20110701</v>
          </cell>
          <cell r="AA424">
            <v>20120630</v>
          </cell>
          <cell r="AB424">
            <v>2</v>
          </cell>
          <cell r="AC424" t="str">
            <v>Discrete</v>
          </cell>
          <cell r="AD424">
            <v>0</v>
          </cell>
          <cell r="AE424">
            <v>0</v>
          </cell>
          <cell r="AF424">
            <v>0</v>
          </cell>
          <cell r="AG424">
            <v>1</v>
          </cell>
          <cell r="AH424">
            <v>1</v>
          </cell>
          <cell r="AI424" t="str">
            <v>Stormwater and Flood Protection</v>
          </cell>
          <cell r="AJ424" t="str">
            <v>Stormwater reticulation</v>
          </cell>
          <cell r="AK424">
            <v>125</v>
          </cell>
          <cell r="AO424">
            <v>0.46</v>
          </cell>
          <cell r="AP424">
            <v>0.54</v>
          </cell>
          <cell r="AS424">
            <v>1352800</v>
          </cell>
          <cell r="BD424">
            <v>4.8500000000000001E-2</v>
          </cell>
          <cell r="BE424">
            <v>9.2537000000000091E-2</v>
          </cell>
          <cell r="BF424">
            <v>0.13132206350000009</v>
          </cell>
          <cell r="BG424">
            <v>0.17261531881775016</v>
          </cell>
          <cell r="BH424">
            <v>0.21834731625164228</v>
          </cell>
          <cell r="BI424">
            <v>0.26890872987608549</v>
          </cell>
          <cell r="BJ424">
            <v>0.32537516835557123</v>
          </cell>
          <cell r="BK424">
            <v>0.38766780126828326</v>
          </cell>
          <cell r="BL424">
            <v>0.45427585572916085</v>
          </cell>
          <cell r="BM424">
            <v>0.52844392437134791</v>
          </cell>
          <cell r="BN424">
            <v>0</v>
          </cell>
          <cell r="BO424">
            <v>0</v>
          </cell>
          <cell r="BP424">
            <v>0</v>
          </cell>
          <cell r="BQ424">
            <v>0</v>
          </cell>
          <cell r="BR424">
            <v>0</v>
          </cell>
          <cell r="BS424">
            <v>0</v>
          </cell>
          <cell r="BT424">
            <v>0</v>
          </cell>
          <cell r="BU424">
            <v>0</v>
          </cell>
          <cell r="BV424">
            <v>0</v>
          </cell>
          <cell r="BW424">
            <v>0</v>
          </cell>
          <cell r="BX424">
            <v>0</v>
          </cell>
          <cell r="BY424">
            <v>1352800</v>
          </cell>
          <cell r="BZ424">
            <v>0</v>
          </cell>
          <cell r="CA424">
            <v>0</v>
          </cell>
          <cell r="CB424">
            <v>0</v>
          </cell>
          <cell r="CC424">
            <v>0</v>
          </cell>
          <cell r="CD424">
            <v>0</v>
          </cell>
          <cell r="CE424">
            <v>0</v>
          </cell>
          <cell r="CF424">
            <v>0</v>
          </cell>
          <cell r="CG424">
            <v>0</v>
          </cell>
          <cell r="CH424">
            <v>0</v>
          </cell>
          <cell r="CI424">
            <v>0</v>
          </cell>
          <cell r="CK424">
            <v>0</v>
          </cell>
          <cell r="CL424">
            <v>0</v>
          </cell>
          <cell r="CM424">
            <v>0</v>
          </cell>
          <cell r="CN424">
            <v>0</v>
          </cell>
          <cell r="CO424">
            <v>0</v>
          </cell>
          <cell r="CP424">
            <v>0</v>
          </cell>
          <cell r="CQ424">
            <v>0</v>
          </cell>
          <cell r="CR424">
            <v>0</v>
          </cell>
          <cell r="CS424">
            <v>0</v>
          </cell>
          <cell r="CT424">
            <v>0</v>
          </cell>
          <cell r="CU424">
            <v>0</v>
          </cell>
          <cell r="CW424">
            <v>0</v>
          </cell>
          <cell r="CX424">
            <v>0</v>
          </cell>
          <cell r="CY424">
            <v>0</v>
          </cell>
          <cell r="CZ424">
            <v>0</v>
          </cell>
          <cell r="DA424">
            <v>0</v>
          </cell>
          <cell r="DB424">
            <v>0</v>
          </cell>
          <cell r="DC424">
            <v>0</v>
          </cell>
          <cell r="DD424">
            <v>0</v>
          </cell>
          <cell r="DE424">
            <v>0</v>
          </cell>
          <cell r="DF424">
            <v>0</v>
          </cell>
          <cell r="DG424">
            <v>0</v>
          </cell>
          <cell r="DI424">
            <v>1352800</v>
          </cell>
          <cell r="DJ424">
            <v>0</v>
          </cell>
          <cell r="DK424">
            <v>0</v>
          </cell>
          <cell r="DL424">
            <v>0</v>
          </cell>
          <cell r="DM424">
            <v>0</v>
          </cell>
          <cell r="DN424">
            <v>0</v>
          </cell>
          <cell r="DO424">
            <v>0</v>
          </cell>
          <cell r="DP424">
            <v>0</v>
          </cell>
          <cell r="DQ424">
            <v>0</v>
          </cell>
          <cell r="DR424">
            <v>0</v>
          </cell>
          <cell r="DS424">
            <v>0</v>
          </cell>
          <cell r="DU424" t="str">
            <v>ACC 742/082735</v>
          </cell>
          <cell r="DV424">
            <v>0</v>
          </cell>
          <cell r="DW424">
            <v>1</v>
          </cell>
          <cell r="DX424">
            <v>1</v>
          </cell>
          <cell r="DY424">
            <v>0</v>
          </cell>
          <cell r="DZ424">
            <v>0</v>
          </cell>
          <cell r="EB424">
            <v>0</v>
          </cell>
          <cell r="EC424" t="str">
            <v>Def</v>
          </cell>
          <cell r="ED424" t="str">
            <v>Stormwater</v>
          </cell>
        </row>
        <row r="425">
          <cell r="D425" t="str">
            <v>PC3200146</v>
          </cell>
          <cell r="E425" t="str">
            <v>Emergency Unplanned Stormwater wks</v>
          </cell>
          <cell r="F425" t="str">
            <v>Auckland Council</v>
          </cell>
          <cell r="G425" t="str">
            <v>Infrastructure and environmental services</v>
          </cell>
          <cell r="H425" t="str">
            <v>E151203</v>
          </cell>
          <cell r="I425" t="str">
            <v>Stormwater projects management</v>
          </cell>
          <cell r="J425" t="str">
            <v>Stormwater and flood protection</v>
          </cell>
          <cell r="K425" t="str">
            <v>Stormwater management</v>
          </cell>
          <cell r="L425" t="str">
            <v>Stormwater operations and maintenance</v>
          </cell>
          <cell r="M425" t="str">
            <v>Stormwater and flood protection</v>
          </cell>
          <cell r="N425" t="str">
            <v>Stormwater management</v>
          </cell>
          <cell r="O425" t="str">
            <v>Stormwater operations and maintenance</v>
          </cell>
          <cell r="P425" t="str">
            <v>Stormwater and flood protection</v>
          </cell>
          <cell r="Q425" t="str">
            <v>Stormwater management</v>
          </cell>
          <cell r="R425" t="str">
            <v>Stormwater operations and maintenance</v>
          </cell>
          <cell r="S425" t="str">
            <v>A1811105</v>
          </cell>
          <cell r="T425" t="str">
            <v>A1811105</v>
          </cell>
          <cell r="U425" t="str">
            <v>Stormwater operations and maintenance services</v>
          </cell>
          <cell r="V425" t="str">
            <v>L050</v>
          </cell>
          <cell r="W425" t="str">
            <v>Regional</v>
          </cell>
          <cell r="X425" t="str">
            <v>FY12 - Only</v>
          </cell>
          <cell r="Y425" t="str">
            <v>Expense</v>
          </cell>
          <cell r="Z425">
            <v>20110701</v>
          </cell>
          <cell r="AA425">
            <v>20120630</v>
          </cell>
          <cell r="AB425">
            <v>2</v>
          </cell>
          <cell r="AC425" t="str">
            <v>Discrete</v>
          </cell>
          <cell r="AD425">
            <v>1</v>
          </cell>
          <cell r="AE425">
            <v>0</v>
          </cell>
          <cell r="AF425">
            <v>0</v>
          </cell>
          <cell r="AG425">
            <v>0</v>
          </cell>
          <cell r="AH425">
            <v>1</v>
          </cell>
          <cell r="AI425" t="str">
            <v>Stormwater and Flood Protection</v>
          </cell>
          <cell r="AJ425" t="str">
            <v>Stormwater reticulation</v>
          </cell>
          <cell r="AK425">
            <v>125</v>
          </cell>
          <cell r="AM425">
            <v>1</v>
          </cell>
          <cell r="AS425">
            <v>45000</v>
          </cell>
          <cell r="BD425">
            <v>4.8500000000000001E-2</v>
          </cell>
          <cell r="BE425">
            <v>9.2537000000000091E-2</v>
          </cell>
          <cell r="BF425">
            <v>0.13132206350000009</v>
          </cell>
          <cell r="BG425">
            <v>0.17261531881775016</v>
          </cell>
          <cell r="BH425">
            <v>0.21834731625164228</v>
          </cell>
          <cell r="BI425">
            <v>0.26890872987608549</v>
          </cell>
          <cell r="BJ425">
            <v>0.32537516835557123</v>
          </cell>
          <cell r="BK425">
            <v>0.38766780126828326</v>
          </cell>
          <cell r="BL425">
            <v>0.45427585572916085</v>
          </cell>
          <cell r="BM425">
            <v>0.52844392437134791</v>
          </cell>
          <cell r="BN425">
            <v>0</v>
          </cell>
          <cell r="BO425">
            <v>0</v>
          </cell>
          <cell r="BP425">
            <v>0</v>
          </cell>
          <cell r="BQ425">
            <v>0</v>
          </cell>
          <cell r="BR425">
            <v>0</v>
          </cell>
          <cell r="BS425">
            <v>0</v>
          </cell>
          <cell r="BT425">
            <v>0</v>
          </cell>
          <cell r="BU425">
            <v>0</v>
          </cell>
          <cell r="BV425">
            <v>0</v>
          </cell>
          <cell r="BW425">
            <v>0</v>
          </cell>
          <cell r="BX425">
            <v>0</v>
          </cell>
          <cell r="BY425">
            <v>45000</v>
          </cell>
          <cell r="BZ425">
            <v>0</v>
          </cell>
          <cell r="CA425">
            <v>0</v>
          </cell>
          <cell r="CB425">
            <v>0</v>
          </cell>
          <cell r="CC425">
            <v>0</v>
          </cell>
          <cell r="CD425">
            <v>0</v>
          </cell>
          <cell r="CE425">
            <v>0</v>
          </cell>
          <cell r="CF425">
            <v>0</v>
          </cell>
          <cell r="CG425">
            <v>0</v>
          </cell>
          <cell r="CH425">
            <v>0</v>
          </cell>
          <cell r="CI425">
            <v>0</v>
          </cell>
          <cell r="CK425">
            <v>45000</v>
          </cell>
          <cell r="CL425">
            <v>0</v>
          </cell>
          <cell r="CM425">
            <v>0</v>
          </cell>
          <cell r="CN425">
            <v>0</v>
          </cell>
          <cell r="CO425">
            <v>0</v>
          </cell>
          <cell r="CP425">
            <v>0</v>
          </cell>
          <cell r="CQ425">
            <v>0</v>
          </cell>
          <cell r="CR425">
            <v>0</v>
          </cell>
          <cell r="CS425">
            <v>0</v>
          </cell>
          <cell r="CT425">
            <v>0</v>
          </cell>
          <cell r="CU425">
            <v>0</v>
          </cell>
          <cell r="CW425">
            <v>0</v>
          </cell>
          <cell r="CX425">
            <v>0</v>
          </cell>
          <cell r="CY425">
            <v>0</v>
          </cell>
          <cell r="CZ425">
            <v>0</v>
          </cell>
          <cell r="DA425">
            <v>0</v>
          </cell>
          <cell r="DB425">
            <v>0</v>
          </cell>
          <cell r="DC425">
            <v>0</v>
          </cell>
          <cell r="DD425">
            <v>0</v>
          </cell>
          <cell r="DE425">
            <v>0</v>
          </cell>
          <cell r="DF425">
            <v>0</v>
          </cell>
          <cell r="DG425">
            <v>0</v>
          </cell>
          <cell r="DI425">
            <v>0</v>
          </cell>
          <cell r="DJ425">
            <v>0</v>
          </cell>
          <cell r="DK425">
            <v>0</v>
          </cell>
          <cell r="DL425">
            <v>0</v>
          </cell>
          <cell r="DM425">
            <v>0</v>
          </cell>
          <cell r="DN425">
            <v>0</v>
          </cell>
          <cell r="DO425">
            <v>0</v>
          </cell>
          <cell r="DP425">
            <v>0</v>
          </cell>
          <cell r="DQ425">
            <v>0</v>
          </cell>
          <cell r="DR425">
            <v>0</v>
          </cell>
          <cell r="DS425">
            <v>0</v>
          </cell>
          <cell r="DU425" t="str">
            <v>ACC 742/082830</v>
          </cell>
          <cell r="DV425">
            <v>0</v>
          </cell>
          <cell r="DW425">
            <v>0</v>
          </cell>
          <cell r="DX425">
            <v>1</v>
          </cell>
          <cell r="DY425">
            <v>0</v>
          </cell>
          <cell r="DZ425">
            <v>0</v>
          </cell>
          <cell r="EB425">
            <v>0</v>
          </cell>
          <cell r="EC425" t="str">
            <v>Def</v>
          </cell>
          <cell r="ED425" t="str">
            <v>Stormwater</v>
          </cell>
        </row>
        <row r="426">
          <cell r="D426" t="str">
            <v>PC3200150</v>
          </cell>
          <cell r="E426" t="str">
            <v>SW loan-funded opex provision WC</v>
          </cell>
          <cell r="F426" t="str">
            <v>Auckland Council</v>
          </cell>
          <cell r="G426" t="str">
            <v>Infrastructure and environmental services</v>
          </cell>
          <cell r="H426" t="str">
            <v>E151203</v>
          </cell>
          <cell r="I426" t="str">
            <v>Stormwater projects management</v>
          </cell>
          <cell r="J426" t="str">
            <v>Stormwater and flood protection</v>
          </cell>
          <cell r="K426" t="str">
            <v>Stormwater management</v>
          </cell>
          <cell r="L426" t="str">
            <v>Stormwater operations and maintenance</v>
          </cell>
          <cell r="M426" t="str">
            <v>Stormwater and flood protection</v>
          </cell>
          <cell r="N426" t="str">
            <v>Stormwater management</v>
          </cell>
          <cell r="O426" t="str">
            <v>Stormwater operations and maintenance</v>
          </cell>
          <cell r="P426" t="str">
            <v>Stormwater and flood protection</v>
          </cell>
          <cell r="Q426" t="str">
            <v>Stormwater management</v>
          </cell>
          <cell r="R426" t="str">
            <v>Stormwater operations and maintenance</v>
          </cell>
          <cell r="S426" t="str">
            <v>A1811105</v>
          </cell>
          <cell r="T426" t="str">
            <v>A1811105</v>
          </cell>
          <cell r="U426" t="str">
            <v>Stormwater operations and maintenance services</v>
          </cell>
          <cell r="V426" t="str">
            <v>L050</v>
          </cell>
          <cell r="W426" t="str">
            <v>Regional</v>
          </cell>
          <cell r="X426" t="str">
            <v>FY12 - Only</v>
          </cell>
          <cell r="Y426" t="str">
            <v>Expense</v>
          </cell>
          <cell r="Z426">
            <v>20110701</v>
          </cell>
          <cell r="AA426">
            <v>20120630</v>
          </cell>
          <cell r="AB426">
            <v>2</v>
          </cell>
          <cell r="AC426" t="str">
            <v>Discrete</v>
          </cell>
          <cell r="AD426">
            <v>0.15</v>
          </cell>
          <cell r="AE426">
            <v>0.65</v>
          </cell>
          <cell r="AF426">
            <v>0.2</v>
          </cell>
          <cell r="AG426">
            <v>0</v>
          </cell>
          <cell r="AH426">
            <v>1</v>
          </cell>
          <cell r="AI426" t="str">
            <v>Stormwater and Flood Protection</v>
          </cell>
          <cell r="AJ426" t="str">
            <v>Stormwater reticulation</v>
          </cell>
          <cell r="AK426">
            <v>125</v>
          </cell>
          <cell r="AM426">
            <v>0.54</v>
          </cell>
          <cell r="AO426">
            <v>0.46</v>
          </cell>
          <cell r="AS426">
            <v>250000</v>
          </cell>
          <cell r="BD426">
            <v>4.8500000000000001E-2</v>
          </cell>
          <cell r="BE426">
            <v>9.2537000000000091E-2</v>
          </cell>
          <cell r="BF426">
            <v>0.13132206350000009</v>
          </cell>
          <cell r="BG426">
            <v>0.17261531881775016</v>
          </cell>
          <cell r="BH426">
            <v>0.21834731625164228</v>
          </cell>
          <cell r="BI426">
            <v>0.26890872987608549</v>
          </cell>
          <cell r="BJ426">
            <v>0.32537516835557123</v>
          </cell>
          <cell r="BK426">
            <v>0.38766780126828326</v>
          </cell>
          <cell r="BL426">
            <v>0.45427585572916085</v>
          </cell>
          <cell r="BM426">
            <v>0.52844392437134791</v>
          </cell>
          <cell r="BN426">
            <v>0</v>
          </cell>
          <cell r="BO426">
            <v>0</v>
          </cell>
          <cell r="BP426">
            <v>0</v>
          </cell>
          <cell r="BQ426">
            <v>0</v>
          </cell>
          <cell r="BR426">
            <v>0</v>
          </cell>
          <cell r="BS426">
            <v>0</v>
          </cell>
          <cell r="BT426">
            <v>0</v>
          </cell>
          <cell r="BU426">
            <v>0</v>
          </cell>
          <cell r="BV426">
            <v>0</v>
          </cell>
          <cell r="BW426">
            <v>0</v>
          </cell>
          <cell r="BX426">
            <v>0</v>
          </cell>
          <cell r="BY426">
            <v>250000</v>
          </cell>
          <cell r="BZ426">
            <v>0</v>
          </cell>
          <cell r="CA426">
            <v>0</v>
          </cell>
          <cell r="CB426">
            <v>0</v>
          </cell>
          <cell r="CC426">
            <v>0</v>
          </cell>
          <cell r="CD426">
            <v>0</v>
          </cell>
          <cell r="CE426">
            <v>0</v>
          </cell>
          <cell r="CF426">
            <v>0</v>
          </cell>
          <cell r="CG426">
            <v>0</v>
          </cell>
          <cell r="CH426">
            <v>0</v>
          </cell>
          <cell r="CI426">
            <v>0</v>
          </cell>
          <cell r="CK426">
            <v>200000</v>
          </cell>
          <cell r="CL426">
            <v>0</v>
          </cell>
          <cell r="CM426">
            <v>0</v>
          </cell>
          <cell r="CN426">
            <v>0</v>
          </cell>
          <cell r="CO426">
            <v>0</v>
          </cell>
          <cell r="CP426">
            <v>0</v>
          </cell>
          <cell r="CQ426">
            <v>0</v>
          </cell>
          <cell r="CR426">
            <v>0</v>
          </cell>
          <cell r="CS426">
            <v>0</v>
          </cell>
          <cell r="CT426">
            <v>0</v>
          </cell>
          <cell r="CU426">
            <v>0</v>
          </cell>
          <cell r="CW426">
            <v>50000</v>
          </cell>
          <cell r="CX426">
            <v>0</v>
          </cell>
          <cell r="CY426">
            <v>0</v>
          </cell>
          <cell r="CZ426">
            <v>0</v>
          </cell>
          <cell r="DA426">
            <v>0</v>
          </cell>
          <cell r="DB426">
            <v>0</v>
          </cell>
          <cell r="DC426">
            <v>0</v>
          </cell>
          <cell r="DD426">
            <v>0</v>
          </cell>
          <cell r="DE426">
            <v>0</v>
          </cell>
          <cell r="DF426">
            <v>0</v>
          </cell>
          <cell r="DG426">
            <v>0</v>
          </cell>
          <cell r="DI426">
            <v>0</v>
          </cell>
          <cell r="DJ426">
            <v>0</v>
          </cell>
          <cell r="DK426">
            <v>0</v>
          </cell>
          <cell r="DL426">
            <v>0</v>
          </cell>
          <cell r="DM426">
            <v>0</v>
          </cell>
          <cell r="DN426">
            <v>0</v>
          </cell>
          <cell r="DO426">
            <v>0</v>
          </cell>
          <cell r="DP426">
            <v>0</v>
          </cell>
          <cell r="DQ426">
            <v>0</v>
          </cell>
          <cell r="DR426">
            <v>0</v>
          </cell>
          <cell r="DS426">
            <v>0</v>
          </cell>
          <cell r="DU426" t="str">
            <v>ACC 742/084399</v>
          </cell>
          <cell r="DV426">
            <v>0</v>
          </cell>
          <cell r="DW426">
            <v>0</v>
          </cell>
          <cell r="DX426">
            <v>1</v>
          </cell>
          <cell r="DY426">
            <v>0</v>
          </cell>
          <cell r="DZ426">
            <v>0</v>
          </cell>
          <cell r="EB426">
            <v>0</v>
          </cell>
          <cell r="EC426" t="str">
            <v>Def</v>
          </cell>
          <cell r="ED426" t="str">
            <v>Stormwater</v>
          </cell>
        </row>
        <row r="427">
          <cell r="D427" t="str">
            <v>PC3200156</v>
          </cell>
          <cell r="E427" t="str">
            <v>Citywide sw closure post s/sep upgrade</v>
          </cell>
          <cell r="F427" t="str">
            <v>Auckland Council</v>
          </cell>
          <cell r="G427" t="str">
            <v>Infrastructure and environmental services</v>
          </cell>
          <cell r="H427" t="str">
            <v>E151203</v>
          </cell>
          <cell r="I427" t="str">
            <v>Stormwater projects management</v>
          </cell>
          <cell r="J427" t="str">
            <v>Stormwater and flood protection</v>
          </cell>
          <cell r="K427" t="str">
            <v>Stormwater management</v>
          </cell>
          <cell r="L427" t="str">
            <v>Stormwater operations and maintenance</v>
          </cell>
          <cell r="M427" t="str">
            <v>Stormwater and flood protection</v>
          </cell>
          <cell r="N427" t="str">
            <v>Stormwater management</v>
          </cell>
          <cell r="O427" t="str">
            <v>Stormwater operations and maintenance</v>
          </cell>
          <cell r="P427" t="str">
            <v>Stormwater and flood protection</v>
          </cell>
          <cell r="Q427" t="str">
            <v>Stormwater management</v>
          </cell>
          <cell r="R427" t="str">
            <v>Stormwater operations and maintenance</v>
          </cell>
          <cell r="S427" t="str">
            <v>A1811105</v>
          </cell>
          <cell r="T427" t="str">
            <v>A1811105</v>
          </cell>
          <cell r="U427" t="str">
            <v>Stormwater operations and maintenance services</v>
          </cell>
          <cell r="V427" t="str">
            <v>L050</v>
          </cell>
          <cell r="W427" t="str">
            <v>Regional</v>
          </cell>
          <cell r="X427" t="str">
            <v>FY12 - Only</v>
          </cell>
          <cell r="Y427" t="str">
            <v>Expense</v>
          </cell>
          <cell r="Z427">
            <v>20110701</v>
          </cell>
          <cell r="AA427">
            <v>20120630</v>
          </cell>
          <cell r="AB427">
            <v>2</v>
          </cell>
          <cell r="AC427" t="str">
            <v>Discrete</v>
          </cell>
          <cell r="AD427">
            <v>1</v>
          </cell>
          <cell r="AE427">
            <v>0</v>
          </cell>
          <cell r="AF427">
            <v>0</v>
          </cell>
          <cell r="AG427">
            <v>0</v>
          </cell>
          <cell r="AH427">
            <v>1</v>
          </cell>
          <cell r="AI427" t="str">
            <v>Stormwater and Flood Protection</v>
          </cell>
          <cell r="AJ427" t="str">
            <v>Stormwater reticulation</v>
          </cell>
          <cell r="AK427">
            <v>125</v>
          </cell>
          <cell r="AM427">
            <v>0.54</v>
          </cell>
          <cell r="AO427">
            <v>0.46</v>
          </cell>
          <cell r="AS427">
            <v>200000</v>
          </cell>
          <cell r="BD427">
            <v>4.8500000000000001E-2</v>
          </cell>
          <cell r="BE427">
            <v>9.2537000000000091E-2</v>
          </cell>
          <cell r="BF427">
            <v>0.13132206350000009</v>
          </cell>
          <cell r="BG427">
            <v>0.17261531881775016</v>
          </cell>
          <cell r="BH427">
            <v>0.21834731625164228</v>
          </cell>
          <cell r="BI427">
            <v>0.26890872987608549</v>
          </cell>
          <cell r="BJ427">
            <v>0.32537516835557123</v>
          </cell>
          <cell r="BK427">
            <v>0.38766780126828326</v>
          </cell>
          <cell r="BL427">
            <v>0.45427585572916085</v>
          </cell>
          <cell r="BM427">
            <v>0.52844392437134791</v>
          </cell>
          <cell r="BN427">
            <v>0</v>
          </cell>
          <cell r="BO427">
            <v>0</v>
          </cell>
          <cell r="BP427">
            <v>0</v>
          </cell>
          <cell r="BQ427">
            <v>0</v>
          </cell>
          <cell r="BR427">
            <v>0</v>
          </cell>
          <cell r="BS427">
            <v>0</v>
          </cell>
          <cell r="BT427">
            <v>0</v>
          </cell>
          <cell r="BU427">
            <v>0</v>
          </cell>
          <cell r="BV427">
            <v>0</v>
          </cell>
          <cell r="BW427">
            <v>0</v>
          </cell>
          <cell r="BX427">
            <v>0</v>
          </cell>
          <cell r="BY427">
            <v>200000</v>
          </cell>
          <cell r="BZ427">
            <v>0</v>
          </cell>
          <cell r="CA427">
            <v>0</v>
          </cell>
          <cell r="CB427">
            <v>0</v>
          </cell>
          <cell r="CC427">
            <v>0</v>
          </cell>
          <cell r="CD427">
            <v>0</v>
          </cell>
          <cell r="CE427">
            <v>0</v>
          </cell>
          <cell r="CF427">
            <v>0</v>
          </cell>
          <cell r="CG427">
            <v>0</v>
          </cell>
          <cell r="CH427">
            <v>0</v>
          </cell>
          <cell r="CI427">
            <v>0</v>
          </cell>
          <cell r="CK427">
            <v>200000</v>
          </cell>
          <cell r="CL427">
            <v>0</v>
          </cell>
          <cell r="CM427">
            <v>0</v>
          </cell>
          <cell r="CN427">
            <v>0</v>
          </cell>
          <cell r="CO427">
            <v>0</v>
          </cell>
          <cell r="CP427">
            <v>0</v>
          </cell>
          <cell r="CQ427">
            <v>0</v>
          </cell>
          <cell r="CR427">
            <v>0</v>
          </cell>
          <cell r="CS427">
            <v>0</v>
          </cell>
          <cell r="CT427">
            <v>0</v>
          </cell>
          <cell r="CU427">
            <v>0</v>
          </cell>
          <cell r="CW427">
            <v>0</v>
          </cell>
          <cell r="CX427">
            <v>0</v>
          </cell>
          <cell r="CY427">
            <v>0</v>
          </cell>
          <cell r="CZ427">
            <v>0</v>
          </cell>
          <cell r="DA427">
            <v>0</v>
          </cell>
          <cell r="DB427">
            <v>0</v>
          </cell>
          <cell r="DC427">
            <v>0</v>
          </cell>
          <cell r="DD427">
            <v>0</v>
          </cell>
          <cell r="DE427">
            <v>0</v>
          </cell>
          <cell r="DF427">
            <v>0</v>
          </cell>
          <cell r="DG427">
            <v>0</v>
          </cell>
          <cell r="DI427">
            <v>0</v>
          </cell>
          <cell r="DJ427">
            <v>0</v>
          </cell>
          <cell r="DK427">
            <v>0</v>
          </cell>
          <cell r="DL427">
            <v>0</v>
          </cell>
          <cell r="DM427">
            <v>0</v>
          </cell>
          <cell r="DN427">
            <v>0</v>
          </cell>
          <cell r="DO427">
            <v>0</v>
          </cell>
          <cell r="DP427">
            <v>0</v>
          </cell>
          <cell r="DQ427">
            <v>0</v>
          </cell>
          <cell r="DR427">
            <v>0</v>
          </cell>
          <cell r="DS427">
            <v>0</v>
          </cell>
          <cell r="DU427" t="str">
            <v>ACC 742/091510</v>
          </cell>
          <cell r="DV427">
            <v>0</v>
          </cell>
          <cell r="DW427">
            <v>1</v>
          </cell>
          <cell r="DX427">
            <v>1</v>
          </cell>
          <cell r="DY427">
            <v>0</v>
          </cell>
          <cell r="DZ427">
            <v>0</v>
          </cell>
          <cell r="EB427">
            <v>0</v>
          </cell>
          <cell r="EC427" t="str">
            <v>Def</v>
          </cell>
          <cell r="ED427" t="str">
            <v>Stormwater</v>
          </cell>
        </row>
        <row r="428">
          <cell r="D428" t="str">
            <v>PC3200158</v>
          </cell>
          <cell r="E428" t="str">
            <v>Cox's Creek sw drainage upgrade SP873b</v>
          </cell>
          <cell r="F428" t="str">
            <v>Auckland Council</v>
          </cell>
          <cell r="G428" t="str">
            <v>Infrastructure and environmental services</v>
          </cell>
          <cell r="H428" t="str">
            <v>E151203</v>
          </cell>
          <cell r="I428" t="str">
            <v>Stormwater projects management</v>
          </cell>
          <cell r="J428" t="str">
            <v>Stormwater and flood protection</v>
          </cell>
          <cell r="K428" t="str">
            <v>Stormwater management</v>
          </cell>
          <cell r="L428" t="str">
            <v>Stormwater operations and maintenance</v>
          </cell>
          <cell r="M428" t="str">
            <v>Stormwater and flood protection</v>
          </cell>
          <cell r="N428" t="str">
            <v>Stormwater management</v>
          </cell>
          <cell r="O428" t="str">
            <v>Stormwater operations and maintenance</v>
          </cell>
          <cell r="P428" t="str">
            <v>Stormwater and flood protection</v>
          </cell>
          <cell r="Q428" t="str">
            <v>Stormwater management</v>
          </cell>
          <cell r="R428" t="str">
            <v>Stormwater operations and maintenance</v>
          </cell>
          <cell r="S428" t="str">
            <v>A1811105</v>
          </cell>
          <cell r="T428" t="str">
            <v>A1811105</v>
          </cell>
          <cell r="U428" t="str">
            <v>Stormwater operations and maintenance services</v>
          </cell>
          <cell r="V428" t="str">
            <v>L050</v>
          </cell>
          <cell r="W428" t="str">
            <v>Regional</v>
          </cell>
          <cell r="X428" t="str">
            <v>FY12 - Only</v>
          </cell>
          <cell r="Y428" t="str">
            <v>Expense</v>
          </cell>
          <cell r="Z428">
            <v>20110701</v>
          </cell>
          <cell r="AA428">
            <v>20120630</v>
          </cell>
          <cell r="AB428">
            <v>2</v>
          </cell>
          <cell r="AC428" t="str">
            <v>Discrete</v>
          </cell>
          <cell r="AD428">
            <v>1</v>
          </cell>
          <cell r="AE428">
            <v>0</v>
          </cell>
          <cell r="AF428">
            <v>0</v>
          </cell>
          <cell r="AG428">
            <v>0</v>
          </cell>
          <cell r="AH428">
            <v>1</v>
          </cell>
          <cell r="AI428" t="str">
            <v>Stormwater and Flood Protection</v>
          </cell>
          <cell r="AJ428" t="str">
            <v>Stormwater reticulation</v>
          </cell>
          <cell r="AK428">
            <v>125</v>
          </cell>
          <cell r="AM428">
            <v>0.54</v>
          </cell>
          <cell r="AO428">
            <v>0.46</v>
          </cell>
          <cell r="AS428">
            <v>175000</v>
          </cell>
          <cell r="BD428">
            <v>4.8500000000000001E-2</v>
          </cell>
          <cell r="BE428">
            <v>9.2537000000000091E-2</v>
          </cell>
          <cell r="BF428">
            <v>0.13132206350000009</v>
          </cell>
          <cell r="BG428">
            <v>0.17261531881775016</v>
          </cell>
          <cell r="BH428">
            <v>0.21834731625164228</v>
          </cell>
          <cell r="BI428">
            <v>0.26890872987608549</v>
          </cell>
          <cell r="BJ428">
            <v>0.32537516835557123</v>
          </cell>
          <cell r="BK428">
            <v>0.38766780126828326</v>
          </cell>
          <cell r="BL428">
            <v>0.45427585572916085</v>
          </cell>
          <cell r="BM428">
            <v>0.52844392437134791</v>
          </cell>
          <cell r="BN428">
            <v>0</v>
          </cell>
          <cell r="BO428">
            <v>0</v>
          </cell>
          <cell r="BP428">
            <v>0</v>
          </cell>
          <cell r="BQ428">
            <v>0</v>
          </cell>
          <cell r="BR428">
            <v>0</v>
          </cell>
          <cell r="BS428">
            <v>0</v>
          </cell>
          <cell r="BT428">
            <v>0</v>
          </cell>
          <cell r="BU428">
            <v>0</v>
          </cell>
          <cell r="BV428">
            <v>0</v>
          </cell>
          <cell r="BW428">
            <v>0</v>
          </cell>
          <cell r="BX428">
            <v>0</v>
          </cell>
          <cell r="BY428">
            <v>175000</v>
          </cell>
          <cell r="BZ428">
            <v>0</v>
          </cell>
          <cell r="CA428">
            <v>0</v>
          </cell>
          <cell r="CB428">
            <v>0</v>
          </cell>
          <cell r="CC428">
            <v>0</v>
          </cell>
          <cell r="CD428">
            <v>0</v>
          </cell>
          <cell r="CE428">
            <v>0</v>
          </cell>
          <cell r="CF428">
            <v>0</v>
          </cell>
          <cell r="CG428">
            <v>0</v>
          </cell>
          <cell r="CH428">
            <v>0</v>
          </cell>
          <cell r="CI428">
            <v>0</v>
          </cell>
          <cell r="CK428">
            <v>175000</v>
          </cell>
          <cell r="CL428">
            <v>0</v>
          </cell>
          <cell r="CM428">
            <v>0</v>
          </cell>
          <cell r="CN428">
            <v>0</v>
          </cell>
          <cell r="CO428">
            <v>0</v>
          </cell>
          <cell r="CP428">
            <v>0</v>
          </cell>
          <cell r="CQ428">
            <v>0</v>
          </cell>
          <cell r="CR428">
            <v>0</v>
          </cell>
          <cell r="CS428">
            <v>0</v>
          </cell>
          <cell r="CT428">
            <v>0</v>
          </cell>
          <cell r="CU428">
            <v>0</v>
          </cell>
          <cell r="CW428">
            <v>0</v>
          </cell>
          <cell r="CX428">
            <v>0</v>
          </cell>
          <cell r="CY428">
            <v>0</v>
          </cell>
          <cell r="CZ428">
            <v>0</v>
          </cell>
          <cell r="DA428">
            <v>0</v>
          </cell>
          <cell r="DB428">
            <v>0</v>
          </cell>
          <cell r="DC428">
            <v>0</v>
          </cell>
          <cell r="DD428">
            <v>0</v>
          </cell>
          <cell r="DE428">
            <v>0</v>
          </cell>
          <cell r="DF428">
            <v>0</v>
          </cell>
          <cell r="DG428">
            <v>0</v>
          </cell>
          <cell r="DI428">
            <v>0</v>
          </cell>
          <cell r="DJ428">
            <v>0</v>
          </cell>
          <cell r="DK428">
            <v>0</v>
          </cell>
          <cell r="DL428">
            <v>0</v>
          </cell>
          <cell r="DM428">
            <v>0</v>
          </cell>
          <cell r="DN428">
            <v>0</v>
          </cell>
          <cell r="DO428">
            <v>0</v>
          </cell>
          <cell r="DP428">
            <v>0</v>
          </cell>
          <cell r="DQ428">
            <v>0</v>
          </cell>
          <cell r="DR428">
            <v>0</v>
          </cell>
          <cell r="DS428">
            <v>0</v>
          </cell>
          <cell r="DU428" t="str">
            <v>ACC 742/091550</v>
          </cell>
          <cell r="DV428">
            <v>0</v>
          </cell>
          <cell r="DW428">
            <v>1</v>
          </cell>
          <cell r="DX428">
            <v>1</v>
          </cell>
          <cell r="DY428">
            <v>0</v>
          </cell>
          <cell r="DZ428">
            <v>0</v>
          </cell>
          <cell r="EB428">
            <v>0</v>
          </cell>
          <cell r="EC428" t="str">
            <v>Def</v>
          </cell>
          <cell r="ED428" t="str">
            <v>Stormwater</v>
          </cell>
        </row>
        <row r="429">
          <cell r="D429" t="str">
            <v>PC3200558</v>
          </cell>
          <cell r="E429" t="str">
            <v>Closed Landfill Asset Management Plan</v>
          </cell>
          <cell r="F429" t="str">
            <v>Auckland Council</v>
          </cell>
          <cell r="G429" t="str">
            <v>Infrastructure and environmental services</v>
          </cell>
          <cell r="H429" t="str">
            <v>E156520</v>
          </cell>
          <cell r="I429" t="str">
            <v>Land and coastal processes management</v>
          </cell>
          <cell r="J429" t="str">
            <v>Built and natural environment</v>
          </cell>
          <cell r="K429" t="str">
            <v>Environment and heritage protection</v>
          </cell>
          <cell r="L429" t="str">
            <v>Air, land and water monitoring and management</v>
          </cell>
          <cell r="M429" t="str">
            <v>Built and natural environment</v>
          </cell>
          <cell r="N429" t="str">
            <v>Environment and heritage protection</v>
          </cell>
          <cell r="O429" t="str">
            <v>Air, land and water monitoring and management</v>
          </cell>
          <cell r="P429" t="str">
            <v>Built and natural environment</v>
          </cell>
          <cell r="Q429" t="str">
            <v>Environment and heritage protection</v>
          </cell>
          <cell r="R429" t="str">
            <v>Air, land and water monitoring and management</v>
          </cell>
          <cell r="S429" t="str">
            <v>A1581105</v>
          </cell>
          <cell r="T429" t="str">
            <v>A1581105</v>
          </cell>
          <cell r="U429" t="str">
            <v>Air, land and water monitoring and management</v>
          </cell>
          <cell r="V429" t="str">
            <v>L050</v>
          </cell>
          <cell r="W429" t="str">
            <v>Regional</v>
          </cell>
          <cell r="X429" t="str">
            <v>PL40810</v>
          </cell>
          <cell r="Y429" t="str">
            <v>Expense</v>
          </cell>
          <cell r="Z429">
            <v>20120701</v>
          </cell>
          <cell r="AA429">
            <v>20220630</v>
          </cell>
          <cell r="AB429">
            <v>1</v>
          </cell>
          <cell r="AC429" t="str">
            <v>Programme</v>
          </cell>
          <cell r="AD429">
            <v>1</v>
          </cell>
          <cell r="AE429">
            <v>0</v>
          </cell>
          <cell r="AF429">
            <v>0</v>
          </cell>
          <cell r="AG429">
            <v>0</v>
          </cell>
          <cell r="AH429">
            <v>13</v>
          </cell>
          <cell r="AI429" t="str">
            <v>Closed Landfills</v>
          </cell>
          <cell r="AJ429" t="str">
            <v>Landfill closed</v>
          </cell>
          <cell r="AK429">
            <v>80</v>
          </cell>
          <cell r="AM429">
            <v>1</v>
          </cell>
          <cell r="AT429">
            <v>25000</v>
          </cell>
          <cell r="AU429">
            <v>323000</v>
          </cell>
          <cell r="AV429">
            <v>311000</v>
          </cell>
          <cell r="AW429">
            <v>223000</v>
          </cell>
          <cell r="AX429">
            <v>436000</v>
          </cell>
          <cell r="AY429">
            <v>1958000</v>
          </cell>
          <cell r="AZ429">
            <v>3480000</v>
          </cell>
          <cell r="BA429">
            <v>921000</v>
          </cell>
          <cell r="BB429">
            <v>1953000</v>
          </cell>
          <cell r="BC429">
            <v>875000</v>
          </cell>
          <cell r="BD429">
            <v>4.2999999999999997E-2</v>
          </cell>
          <cell r="BE429">
            <v>8.1590999999999747E-2</v>
          </cell>
          <cell r="BF429">
            <v>0.11512032099999958</v>
          </cell>
          <cell r="BG429">
            <v>0.15080417127199963</v>
          </cell>
          <cell r="BH429">
            <v>0.18993151309524769</v>
          </cell>
          <cell r="BI429">
            <v>0.2327690475666766</v>
          </cell>
          <cell r="BJ429">
            <v>0.28084704042177688</v>
          </cell>
          <cell r="BK429">
            <v>0.33336176907906956</v>
          </cell>
          <cell r="BL429">
            <v>0.39202968691854867</v>
          </cell>
          <cell r="BM429">
            <v>0.45467102282988336</v>
          </cell>
          <cell r="BN429">
            <v>0</v>
          </cell>
          <cell r="BO429">
            <v>1075</v>
          </cell>
          <cell r="BP429">
            <v>26353.89299999992</v>
          </cell>
          <cell r="BQ429">
            <v>35802.419830999868</v>
          </cell>
          <cell r="BR429">
            <v>33629.330193655915</v>
          </cell>
          <cell r="BS429">
            <v>82810.139709527997</v>
          </cell>
          <cell r="BT429">
            <v>455761.79513555276</v>
          </cell>
          <cell r="BU429">
            <v>977347.7006677835</v>
          </cell>
          <cell r="BV429">
            <v>307026.18932182307</v>
          </cell>
          <cell r="BW429">
            <v>765633.97855192551</v>
          </cell>
          <cell r="BX429">
            <v>397837.14497614792</v>
          </cell>
          <cell r="BY429">
            <v>0</v>
          </cell>
          <cell r="BZ429">
            <v>26075</v>
          </cell>
          <cell r="CA429">
            <v>349353.89299999992</v>
          </cell>
          <cell r="CB429">
            <v>346802.41983099986</v>
          </cell>
          <cell r="CC429">
            <v>256629.33019365591</v>
          </cell>
          <cell r="CD429">
            <v>518810.13970952801</v>
          </cell>
          <cell r="CE429">
            <v>2413761.795135553</v>
          </cell>
          <cell r="CF429">
            <v>4457347.7006677836</v>
          </cell>
          <cell r="CG429">
            <v>1228026.189321823</v>
          </cell>
          <cell r="CH429">
            <v>2718633.9785519256</v>
          </cell>
          <cell r="CI429">
            <v>1272837.1449761479</v>
          </cell>
          <cell r="CK429">
            <v>0</v>
          </cell>
          <cell r="CL429">
            <v>26075</v>
          </cell>
          <cell r="CM429">
            <v>349353.89299999992</v>
          </cell>
          <cell r="CN429">
            <v>346802.41983099986</v>
          </cell>
          <cell r="CO429">
            <v>256629.33019365591</v>
          </cell>
          <cell r="CP429">
            <v>518810.13970952801</v>
          </cell>
          <cell r="CQ429">
            <v>2413761.795135553</v>
          </cell>
          <cell r="CR429">
            <v>4457347.7006677836</v>
          </cell>
          <cell r="CS429">
            <v>1228026.189321823</v>
          </cell>
          <cell r="CT429">
            <v>2718633.9785519256</v>
          </cell>
          <cell r="CU429">
            <v>1272837.1449761479</v>
          </cell>
          <cell r="CW429">
            <v>0</v>
          </cell>
          <cell r="CX429">
            <v>0</v>
          </cell>
          <cell r="CY429">
            <v>0</v>
          </cell>
          <cell r="CZ429">
            <v>0</v>
          </cell>
          <cell r="DA429">
            <v>0</v>
          </cell>
          <cell r="DB429">
            <v>0</v>
          </cell>
          <cell r="DC429">
            <v>0</v>
          </cell>
          <cell r="DD429">
            <v>0</v>
          </cell>
          <cell r="DE429">
            <v>0</v>
          </cell>
          <cell r="DF429">
            <v>0</v>
          </cell>
          <cell r="DG429">
            <v>0</v>
          </cell>
          <cell r="DI429">
            <v>0</v>
          </cell>
          <cell r="DJ429">
            <v>0</v>
          </cell>
          <cell r="DK429">
            <v>0</v>
          </cell>
          <cell r="DL429">
            <v>0</v>
          </cell>
          <cell r="DM429">
            <v>0</v>
          </cell>
          <cell r="DN429">
            <v>0</v>
          </cell>
          <cell r="DO429">
            <v>0</v>
          </cell>
          <cell r="DP429">
            <v>0</v>
          </cell>
          <cell r="DQ429">
            <v>0</v>
          </cell>
          <cell r="DR429">
            <v>0</v>
          </cell>
          <cell r="DS429">
            <v>0</v>
          </cell>
          <cell r="DU429" t="e">
            <v>#N/A</v>
          </cell>
          <cell r="DV429">
            <v>0</v>
          </cell>
          <cell r="DW429">
            <v>0</v>
          </cell>
          <cell r="DX429">
            <v>1</v>
          </cell>
          <cell r="DY429">
            <v>10505000</v>
          </cell>
          <cell r="DZ429">
            <v>13588277.591387417</v>
          </cell>
          <cell r="EB429">
            <v>13588277.591387417</v>
          </cell>
          <cell r="EC429" t="str">
            <v>Def</v>
          </cell>
          <cell r="ED429" t="str">
            <v>nonDC</v>
          </cell>
        </row>
        <row r="430">
          <cell r="D430" t="str">
            <v>PC3200560</v>
          </cell>
          <cell r="E430" t="str">
            <v>Claris Landfill Site Improvements</v>
          </cell>
          <cell r="F430" t="str">
            <v>Auckland Council</v>
          </cell>
          <cell r="G430" t="str">
            <v>Infrastructure and environmental services</v>
          </cell>
          <cell r="H430" t="str">
            <v>E153125</v>
          </cell>
          <cell r="I430" t="str">
            <v>Assets and infrastructure management</v>
          </cell>
          <cell r="J430" t="str">
            <v>Built and natural environment</v>
          </cell>
          <cell r="K430" t="str">
            <v>Environment and heritage protection</v>
          </cell>
          <cell r="L430" t="str">
            <v>Air, land and water monitoring and management</v>
          </cell>
          <cell r="M430" t="str">
            <v>Solid waste</v>
          </cell>
          <cell r="N430" t="str">
            <v>Waste and recycling services</v>
          </cell>
          <cell r="O430" t="str">
            <v>Waste collection and disposal</v>
          </cell>
          <cell r="P430" t="str">
            <v>Built and natural environment</v>
          </cell>
          <cell r="Q430" t="str">
            <v>Environment and heritage protection</v>
          </cell>
          <cell r="R430" t="str">
            <v>Air, land and water monitoring and management</v>
          </cell>
          <cell r="S430" t="str">
            <v>A1581105</v>
          </cell>
          <cell r="T430" t="str">
            <v>A1581105</v>
          </cell>
          <cell r="U430" t="str">
            <v>Air, land and water monitoring and management</v>
          </cell>
          <cell r="V430" t="str">
            <v>L050</v>
          </cell>
          <cell r="W430" t="str">
            <v>Regional</v>
          </cell>
          <cell r="X430" t="str">
            <v>PL40810</v>
          </cell>
          <cell r="Y430" t="str">
            <v>Expense</v>
          </cell>
          <cell r="Z430">
            <v>20120701</v>
          </cell>
          <cell r="AA430">
            <v>20140630</v>
          </cell>
          <cell r="AB430">
            <v>2</v>
          </cell>
          <cell r="AC430" t="str">
            <v>Discrete</v>
          </cell>
          <cell r="AD430">
            <v>1</v>
          </cell>
          <cell r="AE430">
            <v>0</v>
          </cell>
          <cell r="AF430">
            <v>0</v>
          </cell>
          <cell r="AG430">
            <v>0</v>
          </cell>
          <cell r="AH430">
            <v>13</v>
          </cell>
          <cell r="AI430" t="str">
            <v>Closed Landfills</v>
          </cell>
          <cell r="AJ430" t="str">
            <v>Landfill closed</v>
          </cell>
          <cell r="AK430">
            <v>80</v>
          </cell>
          <cell r="AM430">
            <v>1</v>
          </cell>
          <cell r="AT430">
            <v>118000</v>
          </cell>
          <cell r="AU430">
            <v>633000</v>
          </cell>
          <cell r="BD430">
            <v>4.2999999999999997E-2</v>
          </cell>
          <cell r="BE430">
            <v>8.1590999999999747E-2</v>
          </cell>
          <cell r="BF430">
            <v>0.11512032099999958</v>
          </cell>
          <cell r="BG430">
            <v>0.15080417127199963</v>
          </cell>
          <cell r="BH430">
            <v>0.18993151309524769</v>
          </cell>
          <cell r="BI430">
            <v>0.2327690475666766</v>
          </cell>
          <cell r="BJ430">
            <v>0.28084704042177688</v>
          </cell>
          <cell r="BK430">
            <v>0.33336176907906956</v>
          </cell>
          <cell r="BL430">
            <v>0.39202968691854867</v>
          </cell>
          <cell r="BM430">
            <v>0.45467102282988336</v>
          </cell>
          <cell r="BN430">
            <v>0</v>
          </cell>
          <cell r="BO430">
            <v>5074</v>
          </cell>
          <cell r="BP430">
            <v>51647.102999999843</v>
          </cell>
          <cell r="BQ430">
            <v>0</v>
          </cell>
          <cell r="BR430">
            <v>0</v>
          </cell>
          <cell r="BS430">
            <v>0</v>
          </cell>
          <cell r="BT430">
            <v>0</v>
          </cell>
          <cell r="BU430">
            <v>0</v>
          </cell>
          <cell r="BV430">
            <v>0</v>
          </cell>
          <cell r="BW430">
            <v>0</v>
          </cell>
          <cell r="BX430">
            <v>0</v>
          </cell>
          <cell r="BY430">
            <v>0</v>
          </cell>
          <cell r="BZ430">
            <v>123074</v>
          </cell>
          <cell r="CA430">
            <v>684647.10299999989</v>
          </cell>
          <cell r="CB430">
            <v>0</v>
          </cell>
          <cell r="CC430">
            <v>0</v>
          </cell>
          <cell r="CD430">
            <v>0</v>
          </cell>
          <cell r="CE430">
            <v>0</v>
          </cell>
          <cell r="CF430">
            <v>0</v>
          </cell>
          <cell r="CG430">
            <v>0</v>
          </cell>
          <cell r="CH430">
            <v>0</v>
          </cell>
          <cell r="CI430">
            <v>0</v>
          </cell>
          <cell r="CK430">
            <v>0</v>
          </cell>
          <cell r="CL430">
            <v>123074</v>
          </cell>
          <cell r="CM430">
            <v>684647.10299999989</v>
          </cell>
          <cell r="CN430">
            <v>0</v>
          </cell>
          <cell r="CO430">
            <v>0</v>
          </cell>
          <cell r="CP430">
            <v>0</v>
          </cell>
          <cell r="CQ430">
            <v>0</v>
          </cell>
          <cell r="CR430">
            <v>0</v>
          </cell>
          <cell r="CS430">
            <v>0</v>
          </cell>
          <cell r="CT430">
            <v>0</v>
          </cell>
          <cell r="CU430">
            <v>0</v>
          </cell>
          <cell r="CW430">
            <v>0</v>
          </cell>
          <cell r="CX430">
            <v>0</v>
          </cell>
          <cell r="CY430">
            <v>0</v>
          </cell>
          <cell r="CZ430">
            <v>0</v>
          </cell>
          <cell r="DA430">
            <v>0</v>
          </cell>
          <cell r="DB430">
            <v>0</v>
          </cell>
          <cell r="DC430">
            <v>0</v>
          </cell>
          <cell r="DD430">
            <v>0</v>
          </cell>
          <cell r="DE430">
            <v>0</v>
          </cell>
          <cell r="DF430">
            <v>0</v>
          </cell>
          <cell r="DG430">
            <v>0</v>
          </cell>
          <cell r="DI430">
            <v>0</v>
          </cell>
          <cell r="DJ430">
            <v>0</v>
          </cell>
          <cell r="DK430">
            <v>0</v>
          </cell>
          <cell r="DL430">
            <v>0</v>
          </cell>
          <cell r="DM430">
            <v>0</v>
          </cell>
          <cell r="DN430">
            <v>0</v>
          </cell>
          <cell r="DO430">
            <v>0</v>
          </cell>
          <cell r="DP430">
            <v>0</v>
          </cell>
          <cell r="DQ430">
            <v>0</v>
          </cell>
          <cell r="DR430">
            <v>0</v>
          </cell>
          <cell r="DS430">
            <v>0</v>
          </cell>
          <cell r="DU430" t="str">
            <v>none</v>
          </cell>
          <cell r="DV430">
            <v>0</v>
          </cell>
          <cell r="DW430">
            <v>0</v>
          </cell>
          <cell r="DX430">
            <v>1</v>
          </cell>
          <cell r="DY430">
            <v>751000</v>
          </cell>
          <cell r="DZ430">
            <v>807721.10299999989</v>
          </cell>
          <cell r="EB430">
            <v>807721.10299999989</v>
          </cell>
          <cell r="EC430" t="str">
            <v>Def</v>
          </cell>
          <cell r="ED430" t="str">
            <v>nonDC</v>
          </cell>
        </row>
        <row r="431">
          <cell r="D431" t="str">
            <v>PC3200565</v>
          </cell>
          <cell r="E431" t="str">
            <v>SWAR Pond Desilting</v>
          </cell>
          <cell r="F431" t="str">
            <v>Auckland Council</v>
          </cell>
          <cell r="G431" t="str">
            <v>Infrastructure and environmental services</v>
          </cell>
          <cell r="H431" t="str">
            <v>E151203</v>
          </cell>
          <cell r="I431" t="str">
            <v>Stormwater projects management</v>
          </cell>
          <cell r="J431" t="str">
            <v>Stormwater and flood protection</v>
          </cell>
          <cell r="K431" t="str">
            <v>Stormwater management</v>
          </cell>
          <cell r="L431" t="str">
            <v>Stormwater operations and maintenance</v>
          </cell>
          <cell r="M431" t="str">
            <v>Stormwater and flood protection</v>
          </cell>
          <cell r="N431" t="str">
            <v>Stormwater management</v>
          </cell>
          <cell r="O431" t="str">
            <v>Stormwater operations and maintenance</v>
          </cell>
          <cell r="P431" t="str">
            <v>Stormwater and flood protection</v>
          </cell>
          <cell r="Q431" t="str">
            <v>Stormwater management</v>
          </cell>
          <cell r="R431" t="str">
            <v>Stormwater operations and maintenance</v>
          </cell>
          <cell r="S431" t="str">
            <v>A1811105</v>
          </cell>
          <cell r="T431" t="str">
            <v>A1811105</v>
          </cell>
          <cell r="U431" t="str">
            <v>Stormwater operations and maintenance services</v>
          </cell>
          <cell r="V431" t="str">
            <v>L050</v>
          </cell>
          <cell r="W431" t="str">
            <v>Regional</v>
          </cell>
          <cell r="X431" t="str">
            <v>PL40810</v>
          </cell>
          <cell r="Y431" t="str">
            <v>Expense</v>
          </cell>
          <cell r="Z431">
            <v>20120701</v>
          </cell>
          <cell r="AA431">
            <v>20220630</v>
          </cell>
          <cell r="AB431">
            <v>1</v>
          </cell>
          <cell r="AC431" t="str">
            <v>Programme</v>
          </cell>
          <cell r="AD431">
            <v>0</v>
          </cell>
          <cell r="AE431">
            <v>0</v>
          </cell>
          <cell r="AF431">
            <v>0</v>
          </cell>
          <cell r="AG431">
            <v>1</v>
          </cell>
          <cell r="AH431">
            <v>1</v>
          </cell>
          <cell r="AI431" t="str">
            <v>Stormwater and Flood Protection</v>
          </cell>
          <cell r="AJ431" t="str">
            <v>Stormwater reticulation</v>
          </cell>
          <cell r="AK431">
            <v>20</v>
          </cell>
          <cell r="AM431">
            <v>1</v>
          </cell>
          <cell r="AT431">
            <v>2342000</v>
          </cell>
          <cell r="AU431">
            <v>2483000</v>
          </cell>
          <cell r="AV431">
            <v>1947000</v>
          </cell>
          <cell r="AW431">
            <v>3886000</v>
          </cell>
          <cell r="AX431">
            <v>3668000</v>
          </cell>
          <cell r="AY431">
            <v>3642000</v>
          </cell>
          <cell r="AZ431">
            <v>3342000</v>
          </cell>
          <cell r="BA431">
            <v>4260000</v>
          </cell>
          <cell r="BB431">
            <v>4260000</v>
          </cell>
          <cell r="BC431">
            <v>4260000</v>
          </cell>
          <cell r="BD431">
            <v>4.8500000000000001E-2</v>
          </cell>
          <cell r="BE431">
            <v>9.2537000000000091E-2</v>
          </cell>
          <cell r="BF431">
            <v>0.13132206350000009</v>
          </cell>
          <cell r="BG431">
            <v>0.17261531881775016</v>
          </cell>
          <cell r="BH431">
            <v>0.21834731625164228</v>
          </cell>
          <cell r="BI431">
            <v>0.26890872987608549</v>
          </cell>
          <cell r="BJ431">
            <v>0.32537516835557123</v>
          </cell>
          <cell r="BK431">
            <v>0.38766780126828326</v>
          </cell>
          <cell r="BL431">
            <v>0.45427585572916085</v>
          </cell>
          <cell r="BM431">
            <v>0.52844392437134791</v>
          </cell>
          <cell r="BN431">
            <v>0</v>
          </cell>
          <cell r="BO431">
            <v>113587</v>
          </cell>
          <cell r="BP431">
            <v>229769.37100000022</v>
          </cell>
          <cell r="BQ431">
            <v>255684.05763450018</v>
          </cell>
          <cell r="BR431">
            <v>670783.12892577716</v>
          </cell>
          <cell r="BS431">
            <v>800897.95601102384</v>
          </cell>
          <cell r="BT431">
            <v>979365.59420870338</v>
          </cell>
          <cell r="BU431">
            <v>1087403.8126443191</v>
          </cell>
          <cell r="BV431">
            <v>1651464.8334028868</v>
          </cell>
          <cell r="BW431">
            <v>1935215.1454062252</v>
          </cell>
          <cell r="BX431">
            <v>2251171.1178219421</v>
          </cell>
          <cell r="BY431">
            <v>0</v>
          </cell>
          <cell r="BZ431">
            <v>2455587</v>
          </cell>
          <cell r="CA431">
            <v>2712769.3710000003</v>
          </cell>
          <cell r="CB431">
            <v>2202684.0576345003</v>
          </cell>
          <cell r="CC431">
            <v>4556783.128925777</v>
          </cell>
          <cell r="CD431">
            <v>4468897.9560110234</v>
          </cell>
          <cell r="CE431">
            <v>4621365.5942087034</v>
          </cell>
          <cell r="CF431">
            <v>4429403.8126443196</v>
          </cell>
          <cell r="CG431">
            <v>5911464.833402887</v>
          </cell>
          <cell r="CH431">
            <v>6195215.1454062257</v>
          </cell>
          <cell r="CI431">
            <v>6511171.1178219421</v>
          </cell>
          <cell r="CK431">
            <v>0</v>
          </cell>
          <cell r="CL431">
            <v>0</v>
          </cell>
          <cell r="CM431">
            <v>0</v>
          </cell>
          <cell r="CN431">
            <v>0</v>
          </cell>
          <cell r="CO431">
            <v>0</v>
          </cell>
          <cell r="CP431">
            <v>0</v>
          </cell>
          <cell r="CQ431">
            <v>0</v>
          </cell>
          <cell r="CR431">
            <v>0</v>
          </cell>
          <cell r="CS431">
            <v>0</v>
          </cell>
          <cell r="CT431">
            <v>0</v>
          </cell>
          <cell r="CU431">
            <v>0</v>
          </cell>
          <cell r="CW431">
            <v>0</v>
          </cell>
          <cell r="CX431">
            <v>0</v>
          </cell>
          <cell r="CY431">
            <v>0</v>
          </cell>
          <cell r="CZ431">
            <v>0</v>
          </cell>
          <cell r="DA431">
            <v>0</v>
          </cell>
          <cell r="DB431">
            <v>0</v>
          </cell>
          <cell r="DC431">
            <v>0</v>
          </cell>
          <cell r="DD431">
            <v>0</v>
          </cell>
          <cell r="DE431">
            <v>0</v>
          </cell>
          <cell r="DF431">
            <v>0</v>
          </cell>
          <cell r="DG431">
            <v>0</v>
          </cell>
          <cell r="DI431">
            <v>0</v>
          </cell>
          <cell r="DJ431">
            <v>2455587</v>
          </cell>
          <cell r="DK431">
            <v>2712769.3710000003</v>
          </cell>
          <cell r="DL431">
            <v>2202684.0576345003</v>
          </cell>
          <cell r="DM431">
            <v>4556783.128925777</v>
          </cell>
          <cell r="DN431">
            <v>4468897.9560110234</v>
          </cell>
          <cell r="DO431">
            <v>4621365.5942087034</v>
          </cell>
          <cell r="DP431">
            <v>4429403.8126443196</v>
          </cell>
          <cell r="DQ431">
            <v>5911464.833402887</v>
          </cell>
          <cell r="DR431">
            <v>6195215.1454062257</v>
          </cell>
          <cell r="DS431">
            <v>6511171.1178219421</v>
          </cell>
          <cell r="DU431" t="e">
            <v>#N/A</v>
          </cell>
          <cell r="DV431">
            <v>0</v>
          </cell>
          <cell r="DW431">
            <v>0</v>
          </cell>
          <cell r="DX431">
            <v>1</v>
          </cell>
          <cell r="DY431">
            <v>34090000</v>
          </cell>
          <cell r="DZ431">
            <v>44065342.01705537</v>
          </cell>
          <cell r="EB431">
            <v>44065342.01705537</v>
          </cell>
          <cell r="EC431" t="str">
            <v>Def</v>
          </cell>
          <cell r="ED431" t="str">
            <v>Stormwater</v>
          </cell>
        </row>
        <row r="432">
          <cell r="D432" t="str">
            <v>PC3200613</v>
          </cell>
          <cell r="E432" t="str">
            <v>Fort Takapuna Heritage Project</v>
          </cell>
          <cell r="F432" t="str">
            <v>Auckland Council</v>
          </cell>
          <cell r="G432" t="str">
            <v>Infrastructure and environmental services</v>
          </cell>
          <cell r="H432" t="str">
            <v>E156410</v>
          </cell>
          <cell r="I432" t="str">
            <v>Environmental programmes and partnerships</v>
          </cell>
          <cell r="J432" t="str">
            <v>Built and natural environment</v>
          </cell>
          <cell r="K432" t="str">
            <v>Local built and natural environment</v>
          </cell>
          <cell r="L432" t="str">
            <v>Local environment and heritage protection</v>
          </cell>
          <cell r="M432" t="str">
            <v>Local activities</v>
          </cell>
          <cell r="N432" t="str">
            <v>Local built and natural environment</v>
          </cell>
          <cell r="O432" t="str">
            <v>Local environment and heritage protection</v>
          </cell>
          <cell r="P432" t="str">
            <v>Built and natural environment</v>
          </cell>
          <cell r="Q432" t="str">
            <v>Local built and natural environment</v>
          </cell>
          <cell r="R432" t="str">
            <v>Local environment and heritage protection</v>
          </cell>
          <cell r="S432" t="str">
            <v>A1531205</v>
          </cell>
          <cell r="T432" t="str">
            <v>A1531205</v>
          </cell>
          <cell r="U432" t="str">
            <v>Local environment and heritage protection</v>
          </cell>
          <cell r="V432" t="str">
            <v>L105</v>
          </cell>
          <cell r="W432" t="str">
            <v>Devonport-Takapuna</v>
          </cell>
          <cell r="X432" t="str">
            <v>PL40810</v>
          </cell>
          <cell r="Y432" t="str">
            <v>Expense</v>
          </cell>
          <cell r="Z432">
            <v>20140701</v>
          </cell>
          <cell r="AA432">
            <v>20160630</v>
          </cell>
          <cell r="AB432">
            <v>2</v>
          </cell>
          <cell r="AC432" t="str">
            <v>Discrete</v>
          </cell>
          <cell r="AD432">
            <v>0</v>
          </cell>
          <cell r="AE432">
            <v>0</v>
          </cell>
          <cell r="AF432">
            <v>0</v>
          </cell>
          <cell r="AG432">
            <v>1</v>
          </cell>
          <cell r="AH432">
            <v>3</v>
          </cell>
          <cell r="AI432" t="str">
            <v>Corporate Property</v>
          </cell>
          <cell r="AJ432" t="str">
            <v>Buildings (Capex)</v>
          </cell>
          <cell r="AK432">
            <v>50</v>
          </cell>
          <cell r="AM432">
            <v>1</v>
          </cell>
          <cell r="AV432">
            <v>250000</v>
          </cell>
          <cell r="AW432">
            <v>1250000</v>
          </cell>
          <cell r="BD432">
            <v>3.1E-2</v>
          </cell>
          <cell r="BE432">
            <v>6.1930000000000041E-2</v>
          </cell>
          <cell r="BF432">
            <v>9.3787900000000146E-2</v>
          </cell>
          <cell r="BG432">
            <v>0.12878911280000027</v>
          </cell>
          <cell r="BH432">
            <v>0.16491036440960039</v>
          </cell>
          <cell r="BI432">
            <v>0.19869276497747879</v>
          </cell>
          <cell r="BJ432">
            <v>0.23225616239684821</v>
          </cell>
          <cell r="BK432">
            <v>0.27045610343115034</v>
          </cell>
          <cell r="BL432">
            <v>0.31238115484437823</v>
          </cell>
          <cell r="BM432">
            <v>0.35568973295424255</v>
          </cell>
          <cell r="BN432">
            <v>0</v>
          </cell>
          <cell r="BO432">
            <v>0</v>
          </cell>
          <cell r="BP432">
            <v>0</v>
          </cell>
          <cell r="BQ432">
            <v>23446.975000000035</v>
          </cell>
          <cell r="BR432">
            <v>160986.39100000035</v>
          </cell>
          <cell r="BS432">
            <v>0</v>
          </cell>
          <cell r="BT432">
            <v>0</v>
          </cell>
          <cell r="BU432">
            <v>0</v>
          </cell>
          <cell r="BV432">
            <v>0</v>
          </cell>
          <cell r="BW432">
            <v>0</v>
          </cell>
          <cell r="BX432">
            <v>0</v>
          </cell>
          <cell r="BY432">
            <v>0</v>
          </cell>
          <cell r="BZ432">
            <v>0</v>
          </cell>
          <cell r="CA432">
            <v>0</v>
          </cell>
          <cell r="CB432">
            <v>273446.97500000003</v>
          </cell>
          <cell r="CC432">
            <v>1410986.3910000003</v>
          </cell>
          <cell r="CD432">
            <v>0</v>
          </cell>
          <cell r="CE432">
            <v>0</v>
          </cell>
          <cell r="CF432">
            <v>0</v>
          </cell>
          <cell r="CG432">
            <v>0</v>
          </cell>
          <cell r="CH432">
            <v>0</v>
          </cell>
          <cell r="CI432">
            <v>0</v>
          </cell>
          <cell r="CK432">
            <v>0</v>
          </cell>
          <cell r="CL432">
            <v>0</v>
          </cell>
          <cell r="CM432">
            <v>0</v>
          </cell>
          <cell r="CN432">
            <v>0</v>
          </cell>
          <cell r="CO432">
            <v>0</v>
          </cell>
          <cell r="CP432">
            <v>0</v>
          </cell>
          <cell r="CQ432">
            <v>0</v>
          </cell>
          <cell r="CR432">
            <v>0</v>
          </cell>
          <cell r="CS432">
            <v>0</v>
          </cell>
          <cell r="CT432">
            <v>0</v>
          </cell>
          <cell r="CU432">
            <v>0</v>
          </cell>
          <cell r="CW432">
            <v>0</v>
          </cell>
          <cell r="CX432">
            <v>0</v>
          </cell>
          <cell r="CY432">
            <v>0</v>
          </cell>
          <cell r="CZ432">
            <v>0</v>
          </cell>
          <cell r="DA432">
            <v>0</v>
          </cell>
          <cell r="DB432">
            <v>0</v>
          </cell>
          <cell r="DC432">
            <v>0</v>
          </cell>
          <cell r="DD432">
            <v>0</v>
          </cell>
          <cell r="DE432">
            <v>0</v>
          </cell>
          <cell r="DF432">
            <v>0</v>
          </cell>
          <cell r="DG432">
            <v>0</v>
          </cell>
          <cell r="DI432">
            <v>0</v>
          </cell>
          <cell r="DJ432">
            <v>0</v>
          </cell>
          <cell r="DK432">
            <v>0</v>
          </cell>
          <cell r="DL432">
            <v>273446.97500000003</v>
          </cell>
          <cell r="DM432">
            <v>1410986.3910000003</v>
          </cell>
          <cell r="DN432">
            <v>0</v>
          </cell>
          <cell r="DO432">
            <v>0</v>
          </cell>
          <cell r="DP432">
            <v>0</v>
          </cell>
          <cell r="DQ432">
            <v>0</v>
          </cell>
          <cell r="DR432">
            <v>0</v>
          </cell>
          <cell r="DS432">
            <v>0</v>
          </cell>
          <cell r="DU432" t="e">
            <v>#N/A</v>
          </cell>
          <cell r="DV432">
            <v>0</v>
          </cell>
          <cell r="DW432">
            <v>0</v>
          </cell>
          <cell r="DX432">
            <v>1</v>
          </cell>
          <cell r="DY432">
            <v>1500000</v>
          </cell>
          <cell r="DZ432">
            <v>1684433.3660000004</v>
          </cell>
          <cell r="EB432">
            <v>1684433.3660000004</v>
          </cell>
          <cell r="EC432" t="str">
            <v>Def</v>
          </cell>
          <cell r="ED432" t="str">
            <v>nonDC</v>
          </cell>
        </row>
        <row r="433">
          <cell r="D433" t="str">
            <v>PC3200689</v>
          </cell>
          <cell r="E433" t="str">
            <v>Rfid-Enabled Wheelie Bin Collection</v>
          </cell>
          <cell r="F433" t="str">
            <v>Auckland Council</v>
          </cell>
          <cell r="G433" t="str">
            <v>Infrastructure and environmental services</v>
          </cell>
          <cell r="H433" t="str">
            <v>E153125</v>
          </cell>
          <cell r="I433" t="str">
            <v>Assets and infrastructure management</v>
          </cell>
          <cell r="J433" t="str">
            <v>Solid waste</v>
          </cell>
          <cell r="K433" t="str">
            <v>Waste and recycling services</v>
          </cell>
          <cell r="L433" t="str">
            <v>Waste collection and disposal</v>
          </cell>
          <cell r="M433" t="str">
            <v>Solid waste</v>
          </cell>
          <cell r="N433" t="str">
            <v>Waste and recycling services</v>
          </cell>
          <cell r="O433" t="str">
            <v>Waste collection and disposal</v>
          </cell>
          <cell r="P433" t="str">
            <v>Solid waste</v>
          </cell>
          <cell r="Q433" t="str">
            <v>Waste and recycling services</v>
          </cell>
          <cell r="R433" t="str">
            <v>Waste collection and disposal</v>
          </cell>
          <cell r="S433" t="str">
            <v>A1611105</v>
          </cell>
          <cell r="T433" t="str">
            <v>A1611105</v>
          </cell>
          <cell r="U433" t="str">
            <v>Waste collection and disposal</v>
          </cell>
          <cell r="V433" t="str">
            <v>L050</v>
          </cell>
          <cell r="W433" t="str">
            <v>Regional</v>
          </cell>
          <cell r="X433" t="str">
            <v>PL40810</v>
          </cell>
          <cell r="Y433" t="str">
            <v>Expense</v>
          </cell>
          <cell r="Z433">
            <v>20140701</v>
          </cell>
          <cell r="AA433">
            <v>20150630</v>
          </cell>
          <cell r="AB433">
            <v>2</v>
          </cell>
          <cell r="AC433" t="str">
            <v>Discrete</v>
          </cell>
          <cell r="AD433">
            <v>1</v>
          </cell>
          <cell r="AE433">
            <v>0</v>
          </cell>
          <cell r="AF433">
            <v>0</v>
          </cell>
          <cell r="AG433">
            <v>0</v>
          </cell>
          <cell r="AH433">
            <v>15</v>
          </cell>
          <cell r="AI433" t="str">
            <v>Solid Waste</v>
          </cell>
          <cell r="AJ433" t="str">
            <v>Plant and equipment (Capex)</v>
          </cell>
          <cell r="AK433">
            <v>8</v>
          </cell>
          <cell r="AM433">
            <v>1</v>
          </cell>
          <cell r="AV433">
            <v>3906000</v>
          </cell>
          <cell r="BD433">
            <v>3.3000000000000002E-2</v>
          </cell>
          <cell r="BE433">
            <v>6.7088999999999732E-2</v>
          </cell>
          <cell r="BF433">
            <v>0.10230293699999971</v>
          </cell>
          <cell r="BG433">
            <v>0.14088353979499968</v>
          </cell>
          <cell r="BH433">
            <v>0.18195534722761963</v>
          </cell>
          <cell r="BI433">
            <v>0.21859596299167583</v>
          </cell>
          <cell r="BJ433">
            <v>0.25637243784441766</v>
          </cell>
          <cell r="BK433">
            <v>0.29783272829328333</v>
          </cell>
          <cell r="BL433">
            <v>0.3445547065118415</v>
          </cell>
          <cell r="BM433">
            <v>0.39295867594626777</v>
          </cell>
          <cell r="BN433">
            <v>0</v>
          </cell>
          <cell r="BO433">
            <v>0</v>
          </cell>
          <cell r="BP433">
            <v>0</v>
          </cell>
          <cell r="BQ433">
            <v>399595.27192199882</v>
          </cell>
          <cell r="BR433">
            <v>0</v>
          </cell>
          <cell r="BS433">
            <v>0</v>
          </cell>
          <cell r="BT433">
            <v>0</v>
          </cell>
          <cell r="BU433">
            <v>0</v>
          </cell>
          <cell r="BV433">
            <v>0</v>
          </cell>
          <cell r="BW433">
            <v>0</v>
          </cell>
          <cell r="BX433">
            <v>0</v>
          </cell>
          <cell r="BY433">
            <v>0</v>
          </cell>
          <cell r="BZ433">
            <v>0</v>
          </cell>
          <cell r="CA433">
            <v>0</v>
          </cell>
          <cell r="CB433">
            <v>4305595.2719219988</v>
          </cell>
          <cell r="CC433">
            <v>0</v>
          </cell>
          <cell r="CD433">
            <v>0</v>
          </cell>
          <cell r="CE433">
            <v>0</v>
          </cell>
          <cell r="CF433">
            <v>0</v>
          </cell>
          <cell r="CG433">
            <v>0</v>
          </cell>
          <cell r="CH433">
            <v>0</v>
          </cell>
          <cell r="CI433">
            <v>0</v>
          </cell>
          <cell r="CK433">
            <v>0</v>
          </cell>
          <cell r="CL433">
            <v>0</v>
          </cell>
          <cell r="CM433">
            <v>0</v>
          </cell>
          <cell r="CN433">
            <v>4305595.2719219988</v>
          </cell>
          <cell r="CO433">
            <v>0</v>
          </cell>
          <cell r="CP433">
            <v>0</v>
          </cell>
          <cell r="CQ433">
            <v>0</v>
          </cell>
          <cell r="CR433">
            <v>0</v>
          </cell>
          <cell r="CS433">
            <v>0</v>
          </cell>
          <cell r="CT433">
            <v>0</v>
          </cell>
          <cell r="CU433">
            <v>0</v>
          </cell>
          <cell r="CW433">
            <v>0</v>
          </cell>
          <cell r="CX433">
            <v>0</v>
          </cell>
          <cell r="CY433">
            <v>0</v>
          </cell>
          <cell r="CZ433">
            <v>0</v>
          </cell>
          <cell r="DA433">
            <v>0</v>
          </cell>
          <cell r="DB433">
            <v>0</v>
          </cell>
          <cell r="DC433">
            <v>0</v>
          </cell>
          <cell r="DD433">
            <v>0</v>
          </cell>
          <cell r="DE433">
            <v>0</v>
          </cell>
          <cell r="DF433">
            <v>0</v>
          </cell>
          <cell r="DG433">
            <v>0</v>
          </cell>
          <cell r="DI433">
            <v>0</v>
          </cell>
          <cell r="DJ433">
            <v>0</v>
          </cell>
          <cell r="DK433">
            <v>0</v>
          </cell>
          <cell r="DL433">
            <v>0</v>
          </cell>
          <cell r="DM433">
            <v>0</v>
          </cell>
          <cell r="DN433">
            <v>0</v>
          </cell>
          <cell r="DO433">
            <v>0</v>
          </cell>
          <cell r="DP433">
            <v>0</v>
          </cell>
          <cell r="DQ433">
            <v>0</v>
          </cell>
          <cell r="DR433">
            <v>0</v>
          </cell>
          <cell r="DS433">
            <v>0</v>
          </cell>
          <cell r="DU433" t="e">
            <v>#N/A</v>
          </cell>
          <cell r="DV433">
            <v>0</v>
          </cell>
          <cell r="DW433">
            <v>0</v>
          </cell>
          <cell r="DX433">
            <v>1</v>
          </cell>
          <cell r="DY433">
            <v>3906000</v>
          </cell>
          <cell r="DZ433">
            <v>4305595.2719219988</v>
          </cell>
          <cell r="EB433">
            <v>4305595.2719219988</v>
          </cell>
          <cell r="EC433" t="str">
            <v>Def</v>
          </cell>
          <cell r="ED433" t="str">
            <v>nonDC</v>
          </cell>
        </row>
        <row r="434">
          <cell r="D434" t="str">
            <v>PC3200779</v>
          </cell>
          <cell r="E434" t="str">
            <v>Stormwater Renewal (Takapuna Beach)</v>
          </cell>
          <cell r="F434" t="str">
            <v>Auckland Council</v>
          </cell>
          <cell r="G434" t="str">
            <v>Infrastructure and environmental services</v>
          </cell>
          <cell r="H434" t="str">
            <v>E156410</v>
          </cell>
          <cell r="I434" t="str">
            <v>Environmental programmes and partnerships</v>
          </cell>
          <cell r="J434" t="str">
            <v>Built and natural environment</v>
          </cell>
          <cell r="K434" t="str">
            <v>Local built and natural environment</v>
          </cell>
          <cell r="L434" t="str">
            <v>Local environment and heritage protection</v>
          </cell>
          <cell r="M434" t="str">
            <v>Local activities</v>
          </cell>
          <cell r="N434" t="str">
            <v>Local built and natural environment</v>
          </cell>
          <cell r="O434" t="str">
            <v>Local environment and heritage protection</v>
          </cell>
          <cell r="P434" t="str">
            <v>Built and natural environment</v>
          </cell>
          <cell r="Q434" t="str">
            <v>Local built and natural environment</v>
          </cell>
          <cell r="R434" t="str">
            <v>Local environment and heritage protection</v>
          </cell>
          <cell r="S434" t="str">
            <v>A1531205</v>
          </cell>
          <cell r="T434" t="str">
            <v>A1531205</v>
          </cell>
          <cell r="U434" t="str">
            <v>Local environment and heritage protection</v>
          </cell>
          <cell r="V434" t="str">
            <v>L105</v>
          </cell>
          <cell r="W434" t="str">
            <v>Devonport-Takapuna</v>
          </cell>
          <cell r="X434" t="str">
            <v>PL40810</v>
          </cell>
          <cell r="Y434" t="str">
            <v>Expense</v>
          </cell>
          <cell r="Z434">
            <v>20130701</v>
          </cell>
          <cell r="AA434">
            <v>20160630</v>
          </cell>
          <cell r="AB434">
            <v>1</v>
          </cell>
          <cell r="AC434" t="str">
            <v>Programme</v>
          </cell>
          <cell r="AD434">
            <v>0</v>
          </cell>
          <cell r="AE434">
            <v>0</v>
          </cell>
          <cell r="AF434">
            <v>0</v>
          </cell>
          <cell r="AG434">
            <v>1</v>
          </cell>
          <cell r="AH434">
            <v>1</v>
          </cell>
          <cell r="AI434" t="str">
            <v>Stormwater and Flood Protection</v>
          </cell>
          <cell r="AJ434" t="str">
            <v>Stormwater reticulation</v>
          </cell>
          <cell r="AK434">
            <v>125</v>
          </cell>
          <cell r="AM434">
            <v>1</v>
          </cell>
          <cell r="AU434">
            <v>1270000</v>
          </cell>
          <cell r="AV434">
            <v>1460000</v>
          </cell>
          <cell r="AW434">
            <v>1250000</v>
          </cell>
          <cell r="BD434">
            <v>4.8500000000000001E-2</v>
          </cell>
          <cell r="BE434">
            <v>9.2537000000000091E-2</v>
          </cell>
          <cell r="BF434">
            <v>0.13132206350000009</v>
          </cell>
          <cell r="BG434">
            <v>0.17261531881775016</v>
          </cell>
          <cell r="BH434">
            <v>0.21834731625164228</v>
          </cell>
          <cell r="BI434">
            <v>0.26890872987608549</v>
          </cell>
          <cell r="BJ434">
            <v>0.32537516835557123</v>
          </cell>
          <cell r="BK434">
            <v>0.38766780126828326</v>
          </cell>
          <cell r="BL434">
            <v>0.45427585572916085</v>
          </cell>
          <cell r="BM434">
            <v>0.52844392437134791</v>
          </cell>
          <cell r="BN434">
            <v>0</v>
          </cell>
          <cell r="BO434">
            <v>0</v>
          </cell>
          <cell r="BP434">
            <v>117521.99000000012</v>
          </cell>
          <cell r="BQ434">
            <v>191730.21271000014</v>
          </cell>
          <cell r="BR434">
            <v>215769.14852218769</v>
          </cell>
          <cell r="BS434">
            <v>0</v>
          </cell>
          <cell r="BT434">
            <v>0</v>
          </cell>
          <cell r="BU434">
            <v>0</v>
          </cell>
          <cell r="BV434">
            <v>0</v>
          </cell>
          <cell r="BW434">
            <v>0</v>
          </cell>
          <cell r="BX434">
            <v>0</v>
          </cell>
          <cell r="BY434">
            <v>0</v>
          </cell>
          <cell r="BZ434">
            <v>0</v>
          </cell>
          <cell r="CA434">
            <v>1387521.9900000002</v>
          </cell>
          <cell r="CB434">
            <v>1651730.2127100001</v>
          </cell>
          <cell r="CC434">
            <v>1465769.1485221877</v>
          </cell>
          <cell r="CD434">
            <v>0</v>
          </cell>
          <cell r="CE434">
            <v>0</v>
          </cell>
          <cell r="CF434">
            <v>0</v>
          </cell>
          <cell r="CG434">
            <v>0</v>
          </cell>
          <cell r="CH434">
            <v>0</v>
          </cell>
          <cell r="CI434">
            <v>0</v>
          </cell>
          <cell r="CK434">
            <v>0</v>
          </cell>
          <cell r="CL434">
            <v>0</v>
          </cell>
          <cell r="CM434">
            <v>0</v>
          </cell>
          <cell r="CN434">
            <v>0</v>
          </cell>
          <cell r="CO434">
            <v>0</v>
          </cell>
          <cell r="CP434">
            <v>0</v>
          </cell>
          <cell r="CQ434">
            <v>0</v>
          </cell>
          <cell r="CR434">
            <v>0</v>
          </cell>
          <cell r="CS434">
            <v>0</v>
          </cell>
          <cell r="CT434">
            <v>0</v>
          </cell>
          <cell r="CU434">
            <v>0</v>
          </cell>
          <cell r="CW434">
            <v>0</v>
          </cell>
          <cell r="CX434">
            <v>0</v>
          </cell>
          <cell r="CY434">
            <v>0</v>
          </cell>
          <cell r="CZ434">
            <v>0</v>
          </cell>
          <cell r="DA434">
            <v>0</v>
          </cell>
          <cell r="DB434">
            <v>0</v>
          </cell>
          <cell r="DC434">
            <v>0</v>
          </cell>
          <cell r="DD434">
            <v>0</v>
          </cell>
          <cell r="DE434">
            <v>0</v>
          </cell>
          <cell r="DF434">
            <v>0</v>
          </cell>
          <cell r="DG434">
            <v>0</v>
          </cell>
          <cell r="DI434">
            <v>0</v>
          </cell>
          <cell r="DJ434">
            <v>0</v>
          </cell>
          <cell r="DK434">
            <v>1387521.9900000002</v>
          </cell>
          <cell r="DL434">
            <v>1651730.2127100001</v>
          </cell>
          <cell r="DM434">
            <v>1465769.1485221877</v>
          </cell>
          <cell r="DN434">
            <v>0</v>
          </cell>
          <cell r="DO434">
            <v>0</v>
          </cell>
          <cell r="DP434">
            <v>0</v>
          </cell>
          <cell r="DQ434">
            <v>0</v>
          </cell>
          <cell r="DR434">
            <v>0</v>
          </cell>
          <cell r="DS434">
            <v>0</v>
          </cell>
          <cell r="DU434" t="e">
            <v>#N/A</v>
          </cell>
          <cell r="DV434">
            <v>0</v>
          </cell>
          <cell r="DW434">
            <v>0</v>
          </cell>
          <cell r="DX434">
            <v>1</v>
          </cell>
          <cell r="DY434">
            <v>3980000</v>
          </cell>
          <cell r="DZ434">
            <v>4505021.3512321878</v>
          </cell>
          <cell r="EB434">
            <v>4505021.3512321878</v>
          </cell>
          <cell r="EC434" t="str">
            <v>Def</v>
          </cell>
          <cell r="ED434" t="str">
            <v>nonDC</v>
          </cell>
        </row>
        <row r="435">
          <cell r="D435" t="str">
            <v>PC3200780</v>
          </cell>
          <cell r="E435" t="str">
            <v>Town Heritage Protection</v>
          </cell>
          <cell r="F435" t="str">
            <v>Auckland Council</v>
          </cell>
          <cell r="G435" t="str">
            <v>Infrastructure and environmental services</v>
          </cell>
          <cell r="H435" t="str">
            <v>E156410</v>
          </cell>
          <cell r="I435" t="str">
            <v>Environmental programmes and partnerships</v>
          </cell>
          <cell r="J435" t="str">
            <v>Built and natural environment</v>
          </cell>
          <cell r="K435" t="str">
            <v>Local built and natural environment</v>
          </cell>
          <cell r="L435" t="str">
            <v>Local environment and heritage protection</v>
          </cell>
          <cell r="M435" t="str">
            <v>Local activities</v>
          </cell>
          <cell r="N435" t="str">
            <v>Local built and natural environment</v>
          </cell>
          <cell r="O435" t="str">
            <v>Local environment and heritage protection</v>
          </cell>
          <cell r="P435" t="str">
            <v>Built and natural environment</v>
          </cell>
          <cell r="Q435" t="str">
            <v>Local built and natural environment</v>
          </cell>
          <cell r="R435" t="str">
            <v>Local environment and heritage protection</v>
          </cell>
          <cell r="S435" t="str">
            <v>A1531205</v>
          </cell>
          <cell r="T435" t="str">
            <v>A1531205</v>
          </cell>
          <cell r="U435" t="str">
            <v>Local environment and heritage protection</v>
          </cell>
          <cell r="V435" t="str">
            <v>L110</v>
          </cell>
          <cell r="W435" t="str">
            <v>Franklin</v>
          </cell>
          <cell r="X435" t="str">
            <v>PL40810</v>
          </cell>
          <cell r="Y435" t="str">
            <v>Expense</v>
          </cell>
          <cell r="Z435">
            <v>20170701</v>
          </cell>
          <cell r="AA435">
            <v>20200630</v>
          </cell>
          <cell r="AB435">
            <v>2</v>
          </cell>
          <cell r="AC435" t="str">
            <v>Discrete</v>
          </cell>
          <cell r="AD435">
            <v>1</v>
          </cell>
          <cell r="AE435">
            <v>0</v>
          </cell>
          <cell r="AF435">
            <v>0</v>
          </cell>
          <cell r="AG435">
            <v>0</v>
          </cell>
          <cell r="AH435">
            <v>27</v>
          </cell>
          <cell r="AI435" t="str">
            <v>No AMP</v>
          </cell>
          <cell r="AJ435" t="str">
            <v>Structures parks</v>
          </cell>
          <cell r="AK435">
            <v>35</v>
          </cell>
          <cell r="AM435">
            <v>1</v>
          </cell>
          <cell r="AY435">
            <v>85000</v>
          </cell>
          <cell r="AZ435">
            <v>80000</v>
          </cell>
          <cell r="BA435">
            <v>85000</v>
          </cell>
          <cell r="BD435">
            <v>3.1E-2</v>
          </cell>
          <cell r="BE435">
            <v>6.1930000000000041E-2</v>
          </cell>
          <cell r="BF435">
            <v>9.3787900000000146E-2</v>
          </cell>
          <cell r="BG435">
            <v>0.12878911280000027</v>
          </cell>
          <cell r="BH435">
            <v>0.16491036440960039</v>
          </cell>
          <cell r="BI435">
            <v>0.19869276497747879</v>
          </cell>
          <cell r="BJ435">
            <v>0.23225616239684821</v>
          </cell>
          <cell r="BK435">
            <v>0.27045610343115034</v>
          </cell>
          <cell r="BL435">
            <v>0.31238115484437823</v>
          </cell>
          <cell r="BM435">
            <v>0.35568973295424255</v>
          </cell>
          <cell r="BN435">
            <v>0</v>
          </cell>
          <cell r="BO435">
            <v>0</v>
          </cell>
          <cell r="BP435">
            <v>0</v>
          </cell>
          <cell r="BQ435">
            <v>0</v>
          </cell>
          <cell r="BR435">
            <v>0</v>
          </cell>
          <cell r="BS435">
            <v>0</v>
          </cell>
          <cell r="BT435">
            <v>16888.885023085695</v>
          </cell>
          <cell r="BU435">
            <v>18580.492991747858</v>
          </cell>
          <cell r="BV435">
            <v>22988.768791647781</v>
          </cell>
          <cell r="BW435">
            <v>0</v>
          </cell>
          <cell r="BX435">
            <v>0</v>
          </cell>
          <cell r="BY435">
            <v>0</v>
          </cell>
          <cell r="BZ435">
            <v>0</v>
          </cell>
          <cell r="CA435">
            <v>0</v>
          </cell>
          <cell r="CB435">
            <v>0</v>
          </cell>
          <cell r="CC435">
            <v>0</v>
          </cell>
          <cell r="CD435">
            <v>0</v>
          </cell>
          <cell r="CE435">
            <v>101888.88502308569</v>
          </cell>
          <cell r="CF435">
            <v>98580.492991747858</v>
          </cell>
          <cell r="CG435">
            <v>107988.76879164777</v>
          </cell>
          <cell r="CH435">
            <v>0</v>
          </cell>
          <cell r="CI435">
            <v>0</v>
          </cell>
          <cell r="CK435">
            <v>0</v>
          </cell>
          <cell r="CL435">
            <v>0</v>
          </cell>
          <cell r="CM435">
            <v>0</v>
          </cell>
          <cell r="CN435">
            <v>0</v>
          </cell>
          <cell r="CO435">
            <v>0</v>
          </cell>
          <cell r="CP435">
            <v>0</v>
          </cell>
          <cell r="CQ435">
            <v>101888.88502308569</v>
          </cell>
          <cell r="CR435">
            <v>98580.492991747858</v>
          </cell>
          <cell r="CS435">
            <v>107988.76879164777</v>
          </cell>
          <cell r="CT435">
            <v>0</v>
          </cell>
          <cell r="CU435">
            <v>0</v>
          </cell>
          <cell r="CW435">
            <v>0</v>
          </cell>
          <cell r="CX435">
            <v>0</v>
          </cell>
          <cell r="CY435">
            <v>0</v>
          </cell>
          <cell r="CZ435">
            <v>0</v>
          </cell>
          <cell r="DA435">
            <v>0</v>
          </cell>
          <cell r="DB435">
            <v>0</v>
          </cell>
          <cell r="DC435">
            <v>0</v>
          </cell>
          <cell r="DD435">
            <v>0</v>
          </cell>
          <cell r="DE435">
            <v>0</v>
          </cell>
          <cell r="DF435">
            <v>0</v>
          </cell>
          <cell r="DG435">
            <v>0</v>
          </cell>
          <cell r="DI435">
            <v>0</v>
          </cell>
          <cell r="DJ435">
            <v>0</v>
          </cell>
          <cell r="DK435">
            <v>0</v>
          </cell>
          <cell r="DL435">
            <v>0</v>
          </cell>
          <cell r="DM435">
            <v>0</v>
          </cell>
          <cell r="DN435">
            <v>0</v>
          </cell>
          <cell r="DO435">
            <v>0</v>
          </cell>
          <cell r="DP435">
            <v>0</v>
          </cell>
          <cell r="DQ435">
            <v>0</v>
          </cell>
          <cell r="DR435">
            <v>0</v>
          </cell>
          <cell r="DS435">
            <v>0</v>
          </cell>
          <cell r="DU435" t="e">
            <v>#N/A</v>
          </cell>
          <cell r="DV435">
            <v>0</v>
          </cell>
          <cell r="DW435">
            <v>0</v>
          </cell>
          <cell r="DX435">
            <v>1</v>
          </cell>
          <cell r="DY435">
            <v>250000</v>
          </cell>
          <cell r="DZ435">
            <v>308458.14680648129</v>
          </cell>
          <cell r="EB435">
            <v>308458.14680648129</v>
          </cell>
          <cell r="EC435" t="str">
            <v>Def</v>
          </cell>
          <cell r="ED435" t="str">
            <v>nonDC</v>
          </cell>
        </row>
        <row r="436">
          <cell r="D436" t="str">
            <v>PC3200781</v>
          </cell>
          <cell r="E436" t="str">
            <v>Parks And Walkway Weed Management Programme</v>
          </cell>
          <cell r="F436" t="str">
            <v>Auckland Council</v>
          </cell>
          <cell r="G436" t="str">
            <v>Infrastructure and environmental services</v>
          </cell>
          <cell r="H436" t="str">
            <v>E156410</v>
          </cell>
          <cell r="I436" t="str">
            <v>Environmental programmes and partnerships</v>
          </cell>
          <cell r="J436" t="str">
            <v>Built and natural environment</v>
          </cell>
          <cell r="K436" t="str">
            <v>Local built and natural environment</v>
          </cell>
          <cell r="L436" t="str">
            <v>Local environment and heritage protection</v>
          </cell>
          <cell r="M436" t="str">
            <v>Local activities</v>
          </cell>
          <cell r="N436" t="str">
            <v>Local built and natural environment</v>
          </cell>
          <cell r="O436" t="str">
            <v>Local environment and heritage protection</v>
          </cell>
          <cell r="P436" t="str">
            <v>Built and natural environment</v>
          </cell>
          <cell r="Q436" t="str">
            <v>Local built and natural environment</v>
          </cell>
          <cell r="R436" t="str">
            <v>Local environment and heritage protection</v>
          </cell>
          <cell r="S436" t="str">
            <v>A1531205</v>
          </cell>
          <cell r="T436" t="str">
            <v>A1531205</v>
          </cell>
          <cell r="U436" t="str">
            <v>Local environment and heritage protection</v>
          </cell>
          <cell r="V436" t="str">
            <v>L130</v>
          </cell>
          <cell r="W436" t="str">
            <v>Howick</v>
          </cell>
          <cell r="X436" t="str">
            <v>PL40810</v>
          </cell>
          <cell r="Y436" t="str">
            <v>Expense</v>
          </cell>
          <cell r="Z436">
            <v>20120701</v>
          </cell>
          <cell r="AA436">
            <v>20150630</v>
          </cell>
          <cell r="AB436">
            <v>1</v>
          </cell>
          <cell r="AC436" t="str">
            <v>Programme</v>
          </cell>
          <cell r="AD436">
            <v>1</v>
          </cell>
          <cell r="AE436">
            <v>0</v>
          </cell>
          <cell r="AF436">
            <v>0</v>
          </cell>
          <cell r="AG436">
            <v>0</v>
          </cell>
          <cell r="AH436">
            <v>2</v>
          </cell>
          <cell r="AI436" t="str">
            <v>Local &amp; Sports Parks</v>
          </cell>
          <cell r="AJ436" t="str">
            <v>Structures parks</v>
          </cell>
          <cell r="AK436">
            <v>10</v>
          </cell>
          <cell r="AM436">
            <v>1</v>
          </cell>
          <cell r="AT436">
            <v>0</v>
          </cell>
          <cell r="AU436">
            <v>0</v>
          </cell>
          <cell r="AV436">
            <v>0</v>
          </cell>
          <cell r="BD436">
            <v>3.1E-2</v>
          </cell>
          <cell r="BE436">
            <v>6.1930000000000041E-2</v>
          </cell>
          <cell r="BF436">
            <v>9.3787900000000146E-2</v>
          </cell>
          <cell r="BG436">
            <v>0.12878911280000027</v>
          </cell>
          <cell r="BH436">
            <v>0.16491036440960039</v>
          </cell>
          <cell r="BI436">
            <v>0.19869276497747879</v>
          </cell>
          <cell r="BJ436">
            <v>0.23225616239684821</v>
          </cell>
          <cell r="BK436">
            <v>0.27045610343115034</v>
          </cell>
          <cell r="BL436">
            <v>0.31238115484437823</v>
          </cell>
          <cell r="BM436">
            <v>0.35568973295424255</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K436">
            <v>0</v>
          </cell>
          <cell r="CL436">
            <v>0</v>
          </cell>
          <cell r="CM436">
            <v>0</v>
          </cell>
          <cell r="CN436">
            <v>0</v>
          </cell>
          <cell r="CO436">
            <v>0</v>
          </cell>
          <cell r="CP436">
            <v>0</v>
          </cell>
          <cell r="CQ436">
            <v>0</v>
          </cell>
          <cell r="CR436">
            <v>0</v>
          </cell>
          <cell r="CS436">
            <v>0</v>
          </cell>
          <cell r="CT436">
            <v>0</v>
          </cell>
          <cell r="CU436">
            <v>0</v>
          </cell>
          <cell r="CW436">
            <v>0</v>
          </cell>
          <cell r="CX436">
            <v>0</v>
          </cell>
          <cell r="CY436">
            <v>0</v>
          </cell>
          <cell r="CZ436">
            <v>0</v>
          </cell>
          <cell r="DA436">
            <v>0</v>
          </cell>
          <cell r="DB436">
            <v>0</v>
          </cell>
          <cell r="DC436">
            <v>0</v>
          </cell>
          <cell r="DD436">
            <v>0</v>
          </cell>
          <cell r="DE436">
            <v>0</v>
          </cell>
          <cell r="DF436">
            <v>0</v>
          </cell>
          <cell r="DG436">
            <v>0</v>
          </cell>
          <cell r="DI436">
            <v>0</v>
          </cell>
          <cell r="DJ436">
            <v>0</v>
          </cell>
          <cell r="DK436">
            <v>0</v>
          </cell>
          <cell r="DL436">
            <v>0</v>
          </cell>
          <cell r="DM436">
            <v>0</v>
          </cell>
          <cell r="DN436">
            <v>0</v>
          </cell>
          <cell r="DO436">
            <v>0</v>
          </cell>
          <cell r="DP436">
            <v>0</v>
          </cell>
          <cell r="DQ436">
            <v>0</v>
          </cell>
          <cell r="DR436">
            <v>0</v>
          </cell>
          <cell r="DS436">
            <v>0</v>
          </cell>
          <cell r="DU436" t="e">
            <v>#N/A</v>
          </cell>
          <cell r="DV436">
            <v>0</v>
          </cell>
          <cell r="DW436">
            <v>0</v>
          </cell>
          <cell r="DX436">
            <v>1</v>
          </cell>
          <cell r="DY436">
            <v>0</v>
          </cell>
          <cell r="DZ436">
            <v>0</v>
          </cell>
          <cell r="EB436">
            <v>0</v>
          </cell>
          <cell r="EC436" t="str">
            <v>Def</v>
          </cell>
          <cell r="ED436" t="str">
            <v>nonDC</v>
          </cell>
        </row>
        <row r="437">
          <cell r="D437" t="str">
            <v>PC3200782</v>
          </cell>
          <cell r="E437" t="str">
            <v>Environmental Education Centre Development</v>
          </cell>
          <cell r="F437" t="str">
            <v>Auckland Council</v>
          </cell>
          <cell r="G437" t="str">
            <v>Infrastructure and environmental services</v>
          </cell>
          <cell r="H437" t="str">
            <v>E156410</v>
          </cell>
          <cell r="I437" t="str">
            <v>Environmental programmes and partnerships</v>
          </cell>
          <cell r="J437" t="str">
            <v>Built and natural environment</v>
          </cell>
          <cell r="K437" t="str">
            <v>Local built and natural environment</v>
          </cell>
          <cell r="L437" t="str">
            <v>Local environment and heritage protection</v>
          </cell>
          <cell r="M437" t="str">
            <v>Local activities</v>
          </cell>
          <cell r="N437" t="str">
            <v>Local built and natural environment</v>
          </cell>
          <cell r="O437" t="str">
            <v>Local environment and heritage protection</v>
          </cell>
          <cell r="P437" t="str">
            <v>Built and natural environment</v>
          </cell>
          <cell r="Q437" t="str">
            <v>Local built and natural environment</v>
          </cell>
          <cell r="R437" t="str">
            <v>Local environment and heritage protection</v>
          </cell>
          <cell r="S437" t="str">
            <v>A1531205</v>
          </cell>
          <cell r="T437" t="str">
            <v>A1531205</v>
          </cell>
          <cell r="U437" t="str">
            <v>Local environment and heritage protection</v>
          </cell>
          <cell r="V437" t="str">
            <v>L130</v>
          </cell>
          <cell r="W437" t="str">
            <v>Howick</v>
          </cell>
          <cell r="X437" t="str">
            <v>PL40810</v>
          </cell>
          <cell r="Y437" t="str">
            <v>Expense</v>
          </cell>
          <cell r="Z437">
            <v>20120701</v>
          </cell>
          <cell r="AA437">
            <v>20130630</v>
          </cell>
          <cell r="AB437">
            <v>2</v>
          </cell>
          <cell r="AC437" t="str">
            <v>Discrete</v>
          </cell>
          <cell r="AD437">
            <v>1</v>
          </cell>
          <cell r="AE437">
            <v>0</v>
          </cell>
          <cell r="AF437">
            <v>0</v>
          </cell>
          <cell r="AG437">
            <v>0</v>
          </cell>
          <cell r="AH437">
            <v>27</v>
          </cell>
          <cell r="AI437" t="str">
            <v>No AMP</v>
          </cell>
          <cell r="AJ437" t="str">
            <v>Buildings (Capex)</v>
          </cell>
          <cell r="AK437">
            <v>75</v>
          </cell>
          <cell r="AM437">
            <v>1</v>
          </cell>
          <cell r="AT437">
            <v>50000</v>
          </cell>
          <cell r="BD437">
            <v>3.1E-2</v>
          </cell>
          <cell r="BE437">
            <v>6.1930000000000041E-2</v>
          </cell>
          <cell r="BF437">
            <v>9.3787900000000146E-2</v>
          </cell>
          <cell r="BG437">
            <v>0.12878911280000027</v>
          </cell>
          <cell r="BH437">
            <v>0.16491036440960039</v>
          </cell>
          <cell r="BI437">
            <v>0.19869276497747879</v>
          </cell>
          <cell r="BJ437">
            <v>0.23225616239684821</v>
          </cell>
          <cell r="BK437">
            <v>0.27045610343115034</v>
          </cell>
          <cell r="BL437">
            <v>0.31238115484437823</v>
          </cell>
          <cell r="BM437">
            <v>0.35568973295424255</v>
          </cell>
          <cell r="BN437">
            <v>0</v>
          </cell>
          <cell r="BO437">
            <v>1550</v>
          </cell>
          <cell r="BP437">
            <v>0</v>
          </cell>
          <cell r="BQ437">
            <v>0</v>
          </cell>
          <cell r="BR437">
            <v>0</v>
          </cell>
          <cell r="BS437">
            <v>0</v>
          </cell>
          <cell r="BT437">
            <v>0</v>
          </cell>
          <cell r="BU437">
            <v>0</v>
          </cell>
          <cell r="BV437">
            <v>0</v>
          </cell>
          <cell r="BW437">
            <v>0</v>
          </cell>
          <cell r="BX437">
            <v>0</v>
          </cell>
          <cell r="BY437">
            <v>0</v>
          </cell>
          <cell r="BZ437">
            <v>51550</v>
          </cell>
          <cell r="CA437">
            <v>0</v>
          </cell>
          <cell r="CB437">
            <v>0</v>
          </cell>
          <cell r="CC437">
            <v>0</v>
          </cell>
          <cell r="CD437">
            <v>0</v>
          </cell>
          <cell r="CE437">
            <v>0</v>
          </cell>
          <cell r="CF437">
            <v>0</v>
          </cell>
          <cell r="CG437">
            <v>0</v>
          </cell>
          <cell r="CH437">
            <v>0</v>
          </cell>
          <cell r="CI437">
            <v>0</v>
          </cell>
          <cell r="CK437">
            <v>0</v>
          </cell>
          <cell r="CL437">
            <v>51550</v>
          </cell>
          <cell r="CM437">
            <v>0</v>
          </cell>
          <cell r="CN437">
            <v>0</v>
          </cell>
          <cell r="CO437">
            <v>0</v>
          </cell>
          <cell r="CP437">
            <v>0</v>
          </cell>
          <cell r="CQ437">
            <v>0</v>
          </cell>
          <cell r="CR437">
            <v>0</v>
          </cell>
          <cell r="CS437">
            <v>0</v>
          </cell>
          <cell r="CT437">
            <v>0</v>
          </cell>
          <cell r="CU437">
            <v>0</v>
          </cell>
          <cell r="CW437">
            <v>0</v>
          </cell>
          <cell r="CX437">
            <v>0</v>
          </cell>
          <cell r="CY437">
            <v>0</v>
          </cell>
          <cell r="CZ437">
            <v>0</v>
          </cell>
          <cell r="DA437">
            <v>0</v>
          </cell>
          <cell r="DB437">
            <v>0</v>
          </cell>
          <cell r="DC437">
            <v>0</v>
          </cell>
          <cell r="DD437">
            <v>0</v>
          </cell>
          <cell r="DE437">
            <v>0</v>
          </cell>
          <cell r="DF437">
            <v>0</v>
          </cell>
          <cell r="DG437">
            <v>0</v>
          </cell>
          <cell r="DI437">
            <v>0</v>
          </cell>
          <cell r="DJ437">
            <v>0</v>
          </cell>
          <cell r="DK437">
            <v>0</v>
          </cell>
          <cell r="DL437">
            <v>0</v>
          </cell>
          <cell r="DM437">
            <v>0</v>
          </cell>
          <cell r="DN437">
            <v>0</v>
          </cell>
          <cell r="DO437">
            <v>0</v>
          </cell>
          <cell r="DP437">
            <v>0</v>
          </cell>
          <cell r="DQ437">
            <v>0</v>
          </cell>
          <cell r="DR437">
            <v>0</v>
          </cell>
          <cell r="DS437">
            <v>0</v>
          </cell>
          <cell r="DU437" t="e">
            <v>#N/A</v>
          </cell>
          <cell r="DV437">
            <v>0</v>
          </cell>
          <cell r="DW437">
            <v>0</v>
          </cell>
          <cell r="DX437">
            <v>1</v>
          </cell>
          <cell r="DY437">
            <v>50000</v>
          </cell>
          <cell r="DZ437">
            <v>51550</v>
          </cell>
          <cell r="EB437">
            <v>51550</v>
          </cell>
          <cell r="EC437" t="str">
            <v>Def</v>
          </cell>
          <cell r="ED437" t="str">
            <v>nonDC</v>
          </cell>
        </row>
        <row r="438">
          <cell r="D438" t="str">
            <v>PC3200783</v>
          </cell>
          <cell r="E438" t="str">
            <v>Manukau Harbour Restoration Projects</v>
          </cell>
          <cell r="F438" t="str">
            <v>Auckland Council</v>
          </cell>
          <cell r="G438" t="str">
            <v>Infrastructure and environmental services</v>
          </cell>
          <cell r="H438" t="str">
            <v>E156410</v>
          </cell>
          <cell r="I438" t="str">
            <v>Environmental programmes and partnerships</v>
          </cell>
          <cell r="J438" t="str">
            <v>Built and natural environment</v>
          </cell>
          <cell r="K438" t="str">
            <v>Local built and natural environment</v>
          </cell>
          <cell r="L438" t="str">
            <v>Local environment and heritage protection</v>
          </cell>
          <cell r="M438" t="str">
            <v>Local activities</v>
          </cell>
          <cell r="N438" t="str">
            <v>Local built and natural environment</v>
          </cell>
          <cell r="O438" t="str">
            <v>Local environment and heritage protection</v>
          </cell>
          <cell r="P438" t="str">
            <v>Built and natural environment</v>
          </cell>
          <cell r="Q438" t="str">
            <v>Local built and natural environment</v>
          </cell>
          <cell r="R438" t="str">
            <v>Local environment and heritage protection</v>
          </cell>
          <cell r="S438" t="str">
            <v>A1531205</v>
          </cell>
          <cell r="T438" t="str">
            <v>A1531205</v>
          </cell>
          <cell r="U438" t="str">
            <v>Local environment and heritage protection</v>
          </cell>
          <cell r="V438" t="str">
            <v>L140</v>
          </cell>
          <cell r="W438" t="str">
            <v>Mangere-Otahuhu</v>
          </cell>
          <cell r="X438" t="str">
            <v>PL40810</v>
          </cell>
          <cell r="Y438" t="str">
            <v>Expense</v>
          </cell>
          <cell r="Z438">
            <v>20120701</v>
          </cell>
          <cell r="AA438">
            <v>20150630</v>
          </cell>
          <cell r="AB438">
            <v>1</v>
          </cell>
          <cell r="AC438" t="str">
            <v>Programme</v>
          </cell>
          <cell r="AD438">
            <v>1</v>
          </cell>
          <cell r="AE438">
            <v>0</v>
          </cell>
          <cell r="AF438">
            <v>0</v>
          </cell>
          <cell r="AG438">
            <v>0</v>
          </cell>
          <cell r="AH438">
            <v>27</v>
          </cell>
          <cell r="AI438" t="str">
            <v>No AMP</v>
          </cell>
          <cell r="AJ438" t="str">
            <v>Structures parks</v>
          </cell>
          <cell r="AK438">
            <v>35</v>
          </cell>
          <cell r="AM438">
            <v>1</v>
          </cell>
          <cell r="AT438">
            <v>125000</v>
          </cell>
          <cell r="AU438">
            <v>125000</v>
          </cell>
          <cell r="AV438">
            <v>125000</v>
          </cell>
          <cell r="BD438">
            <v>3.1E-2</v>
          </cell>
          <cell r="BE438">
            <v>6.1930000000000041E-2</v>
          </cell>
          <cell r="BF438">
            <v>9.3787900000000146E-2</v>
          </cell>
          <cell r="BG438">
            <v>0.12878911280000027</v>
          </cell>
          <cell r="BH438">
            <v>0.16491036440960039</v>
          </cell>
          <cell r="BI438">
            <v>0.19869276497747879</v>
          </cell>
          <cell r="BJ438">
            <v>0.23225616239684821</v>
          </cell>
          <cell r="BK438">
            <v>0.27045610343115034</v>
          </cell>
          <cell r="BL438">
            <v>0.31238115484437823</v>
          </cell>
          <cell r="BM438">
            <v>0.35568973295424255</v>
          </cell>
          <cell r="BN438">
            <v>0</v>
          </cell>
          <cell r="BO438">
            <v>3875</v>
          </cell>
          <cell r="BP438">
            <v>7741.2500000000055</v>
          </cell>
          <cell r="BQ438">
            <v>11723.487500000017</v>
          </cell>
          <cell r="BR438">
            <v>0</v>
          </cell>
          <cell r="BS438">
            <v>0</v>
          </cell>
          <cell r="BT438">
            <v>0</v>
          </cell>
          <cell r="BU438">
            <v>0</v>
          </cell>
          <cell r="BV438">
            <v>0</v>
          </cell>
          <cell r="BW438">
            <v>0</v>
          </cell>
          <cell r="BX438">
            <v>0</v>
          </cell>
          <cell r="BY438">
            <v>0</v>
          </cell>
          <cell r="BZ438">
            <v>128875</v>
          </cell>
          <cell r="CA438">
            <v>132741.25</v>
          </cell>
          <cell r="CB438">
            <v>136723.48750000002</v>
          </cell>
          <cell r="CC438">
            <v>0</v>
          </cell>
          <cell r="CD438">
            <v>0</v>
          </cell>
          <cell r="CE438">
            <v>0</v>
          </cell>
          <cell r="CF438">
            <v>0</v>
          </cell>
          <cell r="CG438">
            <v>0</v>
          </cell>
          <cell r="CH438">
            <v>0</v>
          </cell>
          <cell r="CI438">
            <v>0</v>
          </cell>
          <cell r="CK438">
            <v>0</v>
          </cell>
          <cell r="CL438">
            <v>128875</v>
          </cell>
          <cell r="CM438">
            <v>132741.25</v>
          </cell>
          <cell r="CN438">
            <v>136723.48750000002</v>
          </cell>
          <cell r="CO438">
            <v>0</v>
          </cell>
          <cell r="CP438">
            <v>0</v>
          </cell>
          <cell r="CQ438">
            <v>0</v>
          </cell>
          <cell r="CR438">
            <v>0</v>
          </cell>
          <cell r="CS438">
            <v>0</v>
          </cell>
          <cell r="CT438">
            <v>0</v>
          </cell>
          <cell r="CU438">
            <v>0</v>
          </cell>
          <cell r="CW438">
            <v>0</v>
          </cell>
          <cell r="CX438">
            <v>0</v>
          </cell>
          <cell r="CY438">
            <v>0</v>
          </cell>
          <cell r="CZ438">
            <v>0</v>
          </cell>
          <cell r="DA438">
            <v>0</v>
          </cell>
          <cell r="DB438">
            <v>0</v>
          </cell>
          <cell r="DC438">
            <v>0</v>
          </cell>
          <cell r="DD438">
            <v>0</v>
          </cell>
          <cell r="DE438">
            <v>0</v>
          </cell>
          <cell r="DF438">
            <v>0</v>
          </cell>
          <cell r="DG438">
            <v>0</v>
          </cell>
          <cell r="DI438">
            <v>0</v>
          </cell>
          <cell r="DJ438">
            <v>0</v>
          </cell>
          <cell r="DK438">
            <v>0</v>
          </cell>
          <cell r="DL438">
            <v>0</v>
          </cell>
          <cell r="DM438">
            <v>0</v>
          </cell>
          <cell r="DN438">
            <v>0</v>
          </cell>
          <cell r="DO438">
            <v>0</v>
          </cell>
          <cell r="DP438">
            <v>0</v>
          </cell>
          <cell r="DQ438">
            <v>0</v>
          </cell>
          <cell r="DR438">
            <v>0</v>
          </cell>
          <cell r="DS438">
            <v>0</v>
          </cell>
          <cell r="DU438" t="e">
            <v>#N/A</v>
          </cell>
          <cell r="DV438">
            <v>0</v>
          </cell>
          <cell r="DW438">
            <v>0</v>
          </cell>
          <cell r="DX438">
            <v>1</v>
          </cell>
          <cell r="DY438">
            <v>375000</v>
          </cell>
          <cell r="DZ438">
            <v>398339.73750000005</v>
          </cell>
          <cell r="EB438">
            <v>398339.73750000005</v>
          </cell>
          <cell r="EC438" t="str">
            <v>Def</v>
          </cell>
          <cell r="ED438" t="str">
            <v>nonDC</v>
          </cell>
        </row>
        <row r="439">
          <cell r="D439" t="str">
            <v>PC3200784</v>
          </cell>
          <cell r="E439" t="str">
            <v>Lighting Heritage Features</v>
          </cell>
          <cell r="F439" t="str">
            <v>Auckland Council</v>
          </cell>
          <cell r="G439" t="str">
            <v>Infrastructure and environmental services</v>
          </cell>
          <cell r="H439" t="str">
            <v>E156410</v>
          </cell>
          <cell r="I439" t="str">
            <v>Environmental programmes and partnerships</v>
          </cell>
          <cell r="J439" t="str">
            <v>Built and natural environment</v>
          </cell>
          <cell r="K439" t="str">
            <v>Local built and natural environment</v>
          </cell>
          <cell r="L439" t="str">
            <v>Local environment and heritage protection</v>
          </cell>
          <cell r="M439" t="str">
            <v>Local activities</v>
          </cell>
          <cell r="N439" t="str">
            <v>Local built and natural environment</v>
          </cell>
          <cell r="O439" t="str">
            <v>Local environment and heritage protection</v>
          </cell>
          <cell r="P439" t="str">
            <v>Built and natural environment</v>
          </cell>
          <cell r="Q439" t="str">
            <v>Local built and natural environment</v>
          </cell>
          <cell r="R439" t="str">
            <v>Local environment and heritage protection</v>
          </cell>
          <cell r="S439" t="str">
            <v>A1531205</v>
          </cell>
          <cell r="T439" t="str">
            <v>A1531205</v>
          </cell>
          <cell r="U439" t="str">
            <v>Local environment and heritage protection</v>
          </cell>
          <cell r="V439" t="str">
            <v>L155</v>
          </cell>
          <cell r="W439" t="str">
            <v>Orakei</v>
          </cell>
          <cell r="X439" t="str">
            <v>PL40810</v>
          </cell>
          <cell r="Y439" t="str">
            <v>Expense</v>
          </cell>
          <cell r="Z439">
            <v>20120701</v>
          </cell>
          <cell r="AA439">
            <v>20150630</v>
          </cell>
          <cell r="AB439">
            <v>1</v>
          </cell>
          <cell r="AC439" t="str">
            <v>Programme</v>
          </cell>
          <cell r="AD439">
            <v>1</v>
          </cell>
          <cell r="AE439">
            <v>0</v>
          </cell>
          <cell r="AF439">
            <v>0</v>
          </cell>
          <cell r="AG439">
            <v>0</v>
          </cell>
          <cell r="AH439">
            <v>27</v>
          </cell>
          <cell r="AI439" t="str">
            <v>No AMP</v>
          </cell>
          <cell r="AJ439" t="str">
            <v>Plant and equipment (Capex)</v>
          </cell>
          <cell r="AK439">
            <v>35</v>
          </cell>
          <cell r="AM439">
            <v>1</v>
          </cell>
          <cell r="AT439">
            <v>10000</v>
          </cell>
          <cell r="AU439">
            <v>45000</v>
          </cell>
          <cell r="AV439">
            <v>45000</v>
          </cell>
          <cell r="BD439">
            <v>3.3000000000000002E-2</v>
          </cell>
          <cell r="BE439">
            <v>6.7088999999999732E-2</v>
          </cell>
          <cell r="BF439">
            <v>0.10230293699999971</v>
          </cell>
          <cell r="BG439">
            <v>0.14088353979499968</v>
          </cell>
          <cell r="BH439">
            <v>0.18195534722761963</v>
          </cell>
          <cell r="BI439">
            <v>0.21859596299167583</v>
          </cell>
          <cell r="BJ439">
            <v>0.25637243784441766</v>
          </cell>
          <cell r="BK439">
            <v>0.29783272829328333</v>
          </cell>
          <cell r="BL439">
            <v>0.3445547065118415</v>
          </cell>
          <cell r="BM439">
            <v>0.39295867594626777</v>
          </cell>
          <cell r="BN439">
            <v>0</v>
          </cell>
          <cell r="BO439">
            <v>330</v>
          </cell>
          <cell r="BP439">
            <v>3019.0049999999878</v>
          </cell>
          <cell r="BQ439">
            <v>4603.6321649999863</v>
          </cell>
          <cell r="BR439">
            <v>0</v>
          </cell>
          <cell r="BS439">
            <v>0</v>
          </cell>
          <cell r="BT439">
            <v>0</v>
          </cell>
          <cell r="BU439">
            <v>0</v>
          </cell>
          <cell r="BV439">
            <v>0</v>
          </cell>
          <cell r="BW439">
            <v>0</v>
          </cell>
          <cell r="BX439">
            <v>0</v>
          </cell>
          <cell r="BY439">
            <v>0</v>
          </cell>
          <cell r="BZ439">
            <v>10330</v>
          </cell>
          <cell r="CA439">
            <v>48019.00499999999</v>
          </cell>
          <cell r="CB439">
            <v>49603.632164999988</v>
          </cell>
          <cell r="CC439">
            <v>0</v>
          </cell>
          <cell r="CD439">
            <v>0</v>
          </cell>
          <cell r="CE439">
            <v>0</v>
          </cell>
          <cell r="CF439">
            <v>0</v>
          </cell>
          <cell r="CG439">
            <v>0</v>
          </cell>
          <cell r="CH439">
            <v>0</v>
          </cell>
          <cell r="CI439">
            <v>0</v>
          </cell>
          <cell r="CK439">
            <v>0</v>
          </cell>
          <cell r="CL439">
            <v>10330</v>
          </cell>
          <cell r="CM439">
            <v>48019.00499999999</v>
          </cell>
          <cell r="CN439">
            <v>49603.632164999988</v>
          </cell>
          <cell r="CO439">
            <v>0</v>
          </cell>
          <cell r="CP439">
            <v>0</v>
          </cell>
          <cell r="CQ439">
            <v>0</v>
          </cell>
          <cell r="CR439">
            <v>0</v>
          </cell>
          <cell r="CS439">
            <v>0</v>
          </cell>
          <cell r="CT439">
            <v>0</v>
          </cell>
          <cell r="CU439">
            <v>0</v>
          </cell>
          <cell r="CW439">
            <v>0</v>
          </cell>
          <cell r="CX439">
            <v>0</v>
          </cell>
          <cell r="CY439">
            <v>0</v>
          </cell>
          <cell r="CZ439">
            <v>0</v>
          </cell>
          <cell r="DA439">
            <v>0</v>
          </cell>
          <cell r="DB439">
            <v>0</v>
          </cell>
          <cell r="DC439">
            <v>0</v>
          </cell>
          <cell r="DD439">
            <v>0</v>
          </cell>
          <cell r="DE439">
            <v>0</v>
          </cell>
          <cell r="DF439">
            <v>0</v>
          </cell>
          <cell r="DG439">
            <v>0</v>
          </cell>
          <cell r="DI439">
            <v>0</v>
          </cell>
          <cell r="DJ439">
            <v>0</v>
          </cell>
          <cell r="DK439">
            <v>0</v>
          </cell>
          <cell r="DL439">
            <v>0</v>
          </cell>
          <cell r="DM439">
            <v>0</v>
          </cell>
          <cell r="DN439">
            <v>0</v>
          </cell>
          <cell r="DO439">
            <v>0</v>
          </cell>
          <cell r="DP439">
            <v>0</v>
          </cell>
          <cell r="DQ439">
            <v>0</v>
          </cell>
          <cell r="DR439">
            <v>0</v>
          </cell>
          <cell r="DS439">
            <v>0</v>
          </cell>
          <cell r="DU439" t="e">
            <v>#N/A</v>
          </cell>
          <cell r="DV439">
            <v>0</v>
          </cell>
          <cell r="DW439">
            <v>0</v>
          </cell>
          <cell r="DX439">
            <v>1</v>
          </cell>
          <cell r="DY439">
            <v>100000</v>
          </cell>
          <cell r="DZ439">
            <v>107952.63716499998</v>
          </cell>
          <cell r="EB439">
            <v>107952.63716499998</v>
          </cell>
          <cell r="EC439" t="str">
            <v>Def</v>
          </cell>
          <cell r="ED439" t="str">
            <v>nonDC</v>
          </cell>
        </row>
        <row r="440">
          <cell r="D440" t="str">
            <v>PC3200785</v>
          </cell>
          <cell r="E440" t="str">
            <v xml:space="preserve">Papatoetoe-Otara Heritage Trail </v>
          </cell>
          <cell r="F440" t="str">
            <v>Auckland Council</v>
          </cell>
          <cell r="G440" t="str">
            <v>Infrastructure and environmental services</v>
          </cell>
          <cell r="H440" t="str">
            <v>E156410</v>
          </cell>
          <cell r="I440" t="str">
            <v>Environmental programmes and partnerships</v>
          </cell>
          <cell r="J440" t="str">
            <v>Built and natural environment</v>
          </cell>
          <cell r="K440" t="str">
            <v>Local built and natural environment</v>
          </cell>
          <cell r="L440" t="str">
            <v>Local environment and heritage protection</v>
          </cell>
          <cell r="M440" t="str">
            <v>Local activities</v>
          </cell>
          <cell r="N440" t="str">
            <v>Local built and natural environment</v>
          </cell>
          <cell r="O440" t="str">
            <v>Local environment and heritage protection</v>
          </cell>
          <cell r="P440" t="str">
            <v>Built and natural environment</v>
          </cell>
          <cell r="Q440" t="str">
            <v>Local built and natural environment</v>
          </cell>
          <cell r="R440" t="str">
            <v>Local environment and heritage protection</v>
          </cell>
          <cell r="S440" t="str">
            <v>A1531205</v>
          </cell>
          <cell r="T440" t="str">
            <v>A1531205</v>
          </cell>
          <cell r="U440" t="str">
            <v>Local environment and heritage protection</v>
          </cell>
          <cell r="V440" t="str">
            <v>L160</v>
          </cell>
          <cell r="W440" t="str">
            <v>Otara-Papatoetoe</v>
          </cell>
          <cell r="X440" t="str">
            <v>PL40810</v>
          </cell>
          <cell r="Y440" t="str">
            <v>Expense</v>
          </cell>
          <cell r="Z440">
            <v>20140701</v>
          </cell>
          <cell r="AA440">
            <v>20160630</v>
          </cell>
          <cell r="AB440">
            <v>1</v>
          </cell>
          <cell r="AC440" t="str">
            <v>Programme</v>
          </cell>
          <cell r="AD440">
            <v>1</v>
          </cell>
          <cell r="AE440">
            <v>0</v>
          </cell>
          <cell r="AF440">
            <v>0</v>
          </cell>
          <cell r="AG440">
            <v>0</v>
          </cell>
          <cell r="AH440">
            <v>2</v>
          </cell>
          <cell r="AI440" t="str">
            <v>Local &amp; Sports Parks</v>
          </cell>
          <cell r="AJ440" t="str">
            <v>Structures parks</v>
          </cell>
          <cell r="AK440">
            <v>35</v>
          </cell>
          <cell r="AM440">
            <v>1</v>
          </cell>
          <cell r="AV440">
            <v>100000</v>
          </cell>
          <cell r="AW440">
            <v>100000</v>
          </cell>
          <cell r="BD440">
            <v>3.1E-2</v>
          </cell>
          <cell r="BE440">
            <v>6.1930000000000041E-2</v>
          </cell>
          <cell r="BF440">
            <v>9.3787900000000146E-2</v>
          </cell>
          <cell r="BG440">
            <v>0.12878911280000027</v>
          </cell>
          <cell r="BH440">
            <v>0.16491036440960039</v>
          </cell>
          <cell r="BI440">
            <v>0.19869276497747879</v>
          </cell>
          <cell r="BJ440">
            <v>0.23225616239684821</v>
          </cell>
          <cell r="BK440">
            <v>0.27045610343115034</v>
          </cell>
          <cell r="BL440">
            <v>0.31238115484437823</v>
          </cell>
          <cell r="BM440">
            <v>0.35568973295424255</v>
          </cell>
          <cell r="BN440">
            <v>0</v>
          </cell>
          <cell r="BO440">
            <v>0</v>
          </cell>
          <cell r="BP440">
            <v>0</v>
          </cell>
          <cell r="BQ440">
            <v>9378.7900000000154</v>
          </cell>
          <cell r="BR440">
            <v>12878.911280000028</v>
          </cell>
          <cell r="BS440">
            <v>0</v>
          </cell>
          <cell r="BT440">
            <v>0</v>
          </cell>
          <cell r="BU440">
            <v>0</v>
          </cell>
          <cell r="BV440">
            <v>0</v>
          </cell>
          <cell r="BW440">
            <v>0</v>
          </cell>
          <cell r="BX440">
            <v>0</v>
          </cell>
          <cell r="BY440">
            <v>0</v>
          </cell>
          <cell r="BZ440">
            <v>0</v>
          </cell>
          <cell r="CA440">
            <v>0</v>
          </cell>
          <cell r="CB440">
            <v>109378.79000000001</v>
          </cell>
          <cell r="CC440">
            <v>112878.91128000003</v>
          </cell>
          <cell r="CD440">
            <v>0</v>
          </cell>
          <cell r="CE440">
            <v>0</v>
          </cell>
          <cell r="CF440">
            <v>0</v>
          </cell>
          <cell r="CG440">
            <v>0</v>
          </cell>
          <cell r="CH440">
            <v>0</v>
          </cell>
          <cell r="CI440">
            <v>0</v>
          </cell>
          <cell r="CK440">
            <v>0</v>
          </cell>
          <cell r="CL440">
            <v>0</v>
          </cell>
          <cell r="CM440">
            <v>0</v>
          </cell>
          <cell r="CN440">
            <v>109378.79000000001</v>
          </cell>
          <cell r="CO440">
            <v>112878.91128000003</v>
          </cell>
          <cell r="CP440">
            <v>0</v>
          </cell>
          <cell r="CQ440">
            <v>0</v>
          </cell>
          <cell r="CR440">
            <v>0</v>
          </cell>
          <cell r="CS440">
            <v>0</v>
          </cell>
          <cell r="CT440">
            <v>0</v>
          </cell>
          <cell r="CU440">
            <v>0</v>
          </cell>
          <cell r="CW440">
            <v>0</v>
          </cell>
          <cell r="CX440">
            <v>0</v>
          </cell>
          <cell r="CY440">
            <v>0</v>
          </cell>
          <cell r="CZ440">
            <v>0</v>
          </cell>
          <cell r="DA440">
            <v>0</v>
          </cell>
          <cell r="DB440">
            <v>0</v>
          </cell>
          <cell r="DC440">
            <v>0</v>
          </cell>
          <cell r="DD440">
            <v>0</v>
          </cell>
          <cell r="DE440">
            <v>0</v>
          </cell>
          <cell r="DF440">
            <v>0</v>
          </cell>
          <cell r="DG440">
            <v>0</v>
          </cell>
          <cell r="DI440">
            <v>0</v>
          </cell>
          <cell r="DJ440">
            <v>0</v>
          </cell>
          <cell r="DK440">
            <v>0</v>
          </cell>
          <cell r="DL440">
            <v>0</v>
          </cell>
          <cell r="DM440">
            <v>0</v>
          </cell>
          <cell r="DN440">
            <v>0</v>
          </cell>
          <cell r="DO440">
            <v>0</v>
          </cell>
          <cell r="DP440">
            <v>0</v>
          </cell>
          <cell r="DQ440">
            <v>0</v>
          </cell>
          <cell r="DR440">
            <v>0</v>
          </cell>
          <cell r="DS440">
            <v>0</v>
          </cell>
          <cell r="DU440" t="e">
            <v>#N/A</v>
          </cell>
          <cell r="DV440">
            <v>0</v>
          </cell>
          <cell r="DW440">
            <v>0</v>
          </cell>
          <cell r="DX440">
            <v>1</v>
          </cell>
          <cell r="DY440">
            <v>200000</v>
          </cell>
          <cell r="DZ440">
            <v>222257.70128000004</v>
          </cell>
          <cell r="EB440">
            <v>222257.70128000004</v>
          </cell>
          <cell r="EC440" t="str">
            <v>Def</v>
          </cell>
          <cell r="ED440" t="str">
            <v>nonDC</v>
          </cell>
        </row>
        <row r="441">
          <cell r="D441" t="str">
            <v>PC3200786</v>
          </cell>
          <cell r="E441" t="str">
            <v>Seawall Development And Erosion Protection</v>
          </cell>
          <cell r="F441" t="str">
            <v>Auckland Council</v>
          </cell>
          <cell r="G441" t="str">
            <v>Infrastructure and environmental services</v>
          </cell>
          <cell r="H441" t="str">
            <v>E156410</v>
          </cell>
          <cell r="I441" t="str">
            <v>Environmental programmes and partnerships</v>
          </cell>
          <cell r="J441" t="str">
            <v>Built and natural environment</v>
          </cell>
          <cell r="K441" t="str">
            <v>Local built and natural environment</v>
          </cell>
          <cell r="L441" t="str">
            <v>Local environment and heritage protection</v>
          </cell>
          <cell r="M441" t="str">
            <v>Local activities</v>
          </cell>
          <cell r="N441" t="str">
            <v>Local built and natural environment</v>
          </cell>
          <cell r="O441" t="str">
            <v>Local environment and heritage protection</v>
          </cell>
          <cell r="P441" t="str">
            <v>Built and natural environment</v>
          </cell>
          <cell r="Q441" t="str">
            <v>Local built and natural environment</v>
          </cell>
          <cell r="R441" t="str">
            <v>Local environment and heritage protection</v>
          </cell>
          <cell r="S441" t="str">
            <v>A1531205</v>
          </cell>
          <cell r="T441" t="str">
            <v>A1531205</v>
          </cell>
          <cell r="U441" t="str">
            <v>Local environment and heritage protection</v>
          </cell>
          <cell r="V441" t="str">
            <v>L175</v>
          </cell>
          <cell r="W441" t="str">
            <v>Rodney</v>
          </cell>
          <cell r="X441" t="str">
            <v>PL40810</v>
          </cell>
          <cell r="Y441" t="str">
            <v>Expense</v>
          </cell>
          <cell r="Z441">
            <v>20120701</v>
          </cell>
          <cell r="AA441">
            <v>20150630</v>
          </cell>
          <cell r="AB441">
            <v>1</v>
          </cell>
          <cell r="AC441" t="str">
            <v>Programme</v>
          </cell>
          <cell r="AD441">
            <v>0.5</v>
          </cell>
          <cell r="AE441">
            <v>0</v>
          </cell>
          <cell r="AF441">
            <v>0</v>
          </cell>
          <cell r="AG441">
            <v>0.5</v>
          </cell>
          <cell r="AH441">
            <v>27</v>
          </cell>
          <cell r="AI441" t="str">
            <v>No AMP</v>
          </cell>
          <cell r="AJ441" t="str">
            <v>Structures parks</v>
          </cell>
          <cell r="AK441">
            <v>20</v>
          </cell>
          <cell r="AM441">
            <v>1</v>
          </cell>
          <cell r="AT441">
            <v>60000</v>
          </cell>
          <cell r="AU441">
            <v>60000</v>
          </cell>
          <cell r="AV441">
            <v>60000</v>
          </cell>
          <cell r="BD441">
            <v>3.1E-2</v>
          </cell>
          <cell r="BE441">
            <v>6.1930000000000041E-2</v>
          </cell>
          <cell r="BF441">
            <v>9.3787900000000146E-2</v>
          </cell>
          <cell r="BG441">
            <v>0.12878911280000027</v>
          </cell>
          <cell r="BH441">
            <v>0.16491036440960039</v>
          </cell>
          <cell r="BI441">
            <v>0.19869276497747879</v>
          </cell>
          <cell r="BJ441">
            <v>0.23225616239684821</v>
          </cell>
          <cell r="BK441">
            <v>0.27045610343115034</v>
          </cell>
          <cell r="BL441">
            <v>0.31238115484437823</v>
          </cell>
          <cell r="BM441">
            <v>0.35568973295424255</v>
          </cell>
          <cell r="BN441">
            <v>0</v>
          </cell>
          <cell r="BO441">
            <v>1860</v>
          </cell>
          <cell r="BP441">
            <v>3715.8000000000025</v>
          </cell>
          <cell r="BQ441">
            <v>5627.2740000000085</v>
          </cell>
          <cell r="BR441">
            <v>0</v>
          </cell>
          <cell r="BS441">
            <v>0</v>
          </cell>
          <cell r="BT441">
            <v>0</v>
          </cell>
          <cell r="BU441">
            <v>0</v>
          </cell>
          <cell r="BV441">
            <v>0</v>
          </cell>
          <cell r="BW441">
            <v>0</v>
          </cell>
          <cell r="BX441">
            <v>0</v>
          </cell>
          <cell r="BY441">
            <v>0</v>
          </cell>
          <cell r="BZ441">
            <v>61860</v>
          </cell>
          <cell r="CA441">
            <v>63715.8</v>
          </cell>
          <cell r="CB441">
            <v>65627.274000000005</v>
          </cell>
          <cell r="CC441">
            <v>0</v>
          </cell>
          <cell r="CD441">
            <v>0</v>
          </cell>
          <cell r="CE441">
            <v>0</v>
          </cell>
          <cell r="CF441">
            <v>0</v>
          </cell>
          <cell r="CG441">
            <v>0</v>
          </cell>
          <cell r="CH441">
            <v>0</v>
          </cell>
          <cell r="CI441">
            <v>0</v>
          </cell>
          <cell r="CK441">
            <v>0</v>
          </cell>
          <cell r="CL441">
            <v>30930</v>
          </cell>
          <cell r="CM441">
            <v>31857.9</v>
          </cell>
          <cell r="CN441">
            <v>32813.637000000002</v>
          </cell>
          <cell r="CO441">
            <v>0</v>
          </cell>
          <cell r="CP441">
            <v>0</v>
          </cell>
          <cell r="CQ441">
            <v>0</v>
          </cell>
          <cell r="CR441">
            <v>0</v>
          </cell>
          <cell r="CS441">
            <v>0</v>
          </cell>
          <cell r="CT441">
            <v>0</v>
          </cell>
          <cell r="CU441">
            <v>0</v>
          </cell>
          <cell r="CW441">
            <v>0</v>
          </cell>
          <cell r="CX441">
            <v>0</v>
          </cell>
          <cell r="CY441">
            <v>0</v>
          </cell>
          <cell r="CZ441">
            <v>0</v>
          </cell>
          <cell r="DA441">
            <v>0</v>
          </cell>
          <cell r="DB441">
            <v>0</v>
          </cell>
          <cell r="DC441">
            <v>0</v>
          </cell>
          <cell r="DD441">
            <v>0</v>
          </cell>
          <cell r="DE441">
            <v>0</v>
          </cell>
          <cell r="DF441">
            <v>0</v>
          </cell>
          <cell r="DG441">
            <v>0</v>
          </cell>
          <cell r="DI441">
            <v>0</v>
          </cell>
          <cell r="DJ441">
            <v>30930</v>
          </cell>
          <cell r="DK441">
            <v>31857.9</v>
          </cell>
          <cell r="DL441">
            <v>32813.637000000002</v>
          </cell>
          <cell r="DM441">
            <v>0</v>
          </cell>
          <cell r="DN441">
            <v>0</v>
          </cell>
          <cell r="DO441">
            <v>0</v>
          </cell>
          <cell r="DP441">
            <v>0</v>
          </cell>
          <cell r="DQ441">
            <v>0</v>
          </cell>
          <cell r="DR441">
            <v>0</v>
          </cell>
          <cell r="DS441">
            <v>0</v>
          </cell>
          <cell r="DU441" t="e">
            <v>#N/A</v>
          </cell>
          <cell r="DV441">
            <v>0</v>
          </cell>
          <cell r="DW441">
            <v>0</v>
          </cell>
          <cell r="DX441">
            <v>1</v>
          </cell>
          <cell r="DY441">
            <v>180000</v>
          </cell>
          <cell r="DZ441">
            <v>191203.07400000002</v>
          </cell>
          <cell r="EB441">
            <v>191203.07400000002</v>
          </cell>
          <cell r="EC441" t="str">
            <v>Def</v>
          </cell>
          <cell r="ED441" t="str">
            <v>nonDC</v>
          </cell>
        </row>
        <row r="442">
          <cell r="D442" t="str">
            <v>PC3200787</v>
          </cell>
          <cell r="E442" t="str">
            <v>Restoring And Improving Christmas Beach</v>
          </cell>
          <cell r="F442" t="str">
            <v>Auckland Council</v>
          </cell>
          <cell r="G442" t="str">
            <v>Infrastructure and environmental services</v>
          </cell>
          <cell r="H442" t="str">
            <v>E156410</v>
          </cell>
          <cell r="I442" t="str">
            <v>Environmental programmes and partnerships</v>
          </cell>
          <cell r="J442" t="str">
            <v>Built and natural environment</v>
          </cell>
          <cell r="K442" t="str">
            <v>Local built and natural environment</v>
          </cell>
          <cell r="L442" t="str">
            <v>Local environment and heritage protection</v>
          </cell>
          <cell r="M442" t="str">
            <v>Local activities</v>
          </cell>
          <cell r="N442" t="str">
            <v>Local built and natural environment</v>
          </cell>
          <cell r="O442" t="str">
            <v>Local environment and heritage protection</v>
          </cell>
          <cell r="P442" t="str">
            <v>Built and natural environment</v>
          </cell>
          <cell r="Q442" t="str">
            <v>Local built and natural environment</v>
          </cell>
          <cell r="R442" t="str">
            <v>Local environment and heritage protection</v>
          </cell>
          <cell r="S442" t="str">
            <v>A1531205</v>
          </cell>
          <cell r="T442" t="str">
            <v>A1531205</v>
          </cell>
          <cell r="U442" t="str">
            <v>Local environment and heritage protection</v>
          </cell>
          <cell r="V442" t="str">
            <v>L180</v>
          </cell>
          <cell r="W442" t="str">
            <v>Upper Harbour</v>
          </cell>
          <cell r="X442" t="str">
            <v>PL40810</v>
          </cell>
          <cell r="Y442" t="str">
            <v>Expense</v>
          </cell>
          <cell r="Z442">
            <v>20130701</v>
          </cell>
          <cell r="AA442">
            <v>20150630</v>
          </cell>
          <cell r="AB442">
            <v>1</v>
          </cell>
          <cell r="AC442" t="str">
            <v>Programme</v>
          </cell>
          <cell r="AD442">
            <v>0.5</v>
          </cell>
          <cell r="AE442">
            <v>0</v>
          </cell>
          <cell r="AF442">
            <v>0</v>
          </cell>
          <cell r="AG442">
            <v>0.5</v>
          </cell>
          <cell r="AH442">
            <v>27</v>
          </cell>
          <cell r="AI442" t="str">
            <v>No AMP</v>
          </cell>
          <cell r="AJ442" t="str">
            <v>Structures parks</v>
          </cell>
          <cell r="AK442">
            <v>10</v>
          </cell>
          <cell r="AM442">
            <v>1</v>
          </cell>
          <cell r="AU442">
            <v>750000</v>
          </cell>
          <cell r="AV442">
            <v>800000</v>
          </cell>
          <cell r="BD442">
            <v>3.1E-2</v>
          </cell>
          <cell r="BE442">
            <v>6.1930000000000041E-2</v>
          </cell>
          <cell r="BF442">
            <v>9.3787900000000146E-2</v>
          </cell>
          <cell r="BG442">
            <v>0.12878911280000027</v>
          </cell>
          <cell r="BH442">
            <v>0.16491036440960039</v>
          </cell>
          <cell r="BI442">
            <v>0.19869276497747879</v>
          </cell>
          <cell r="BJ442">
            <v>0.23225616239684821</v>
          </cell>
          <cell r="BK442">
            <v>0.27045610343115034</v>
          </cell>
          <cell r="BL442">
            <v>0.31238115484437823</v>
          </cell>
          <cell r="BM442">
            <v>0.35568973295424255</v>
          </cell>
          <cell r="BN442">
            <v>0</v>
          </cell>
          <cell r="BO442">
            <v>0</v>
          </cell>
          <cell r="BP442">
            <v>46447.500000000029</v>
          </cell>
          <cell r="BQ442">
            <v>75030.320000000123</v>
          </cell>
          <cell r="BR442">
            <v>0</v>
          </cell>
          <cell r="BS442">
            <v>0</v>
          </cell>
          <cell r="BT442">
            <v>0</v>
          </cell>
          <cell r="BU442">
            <v>0</v>
          </cell>
          <cell r="BV442">
            <v>0</v>
          </cell>
          <cell r="BW442">
            <v>0</v>
          </cell>
          <cell r="BX442">
            <v>0</v>
          </cell>
          <cell r="BY442">
            <v>0</v>
          </cell>
          <cell r="BZ442">
            <v>0</v>
          </cell>
          <cell r="CA442">
            <v>796447.5</v>
          </cell>
          <cell r="CB442">
            <v>875030.32000000007</v>
          </cell>
          <cell r="CC442">
            <v>0</v>
          </cell>
          <cell r="CD442">
            <v>0</v>
          </cell>
          <cell r="CE442">
            <v>0</v>
          </cell>
          <cell r="CF442">
            <v>0</v>
          </cell>
          <cell r="CG442">
            <v>0</v>
          </cell>
          <cell r="CH442">
            <v>0</v>
          </cell>
          <cell r="CI442">
            <v>0</v>
          </cell>
          <cell r="CK442">
            <v>0</v>
          </cell>
          <cell r="CL442">
            <v>0</v>
          </cell>
          <cell r="CM442">
            <v>398223.75</v>
          </cell>
          <cell r="CN442">
            <v>437515.16000000003</v>
          </cell>
          <cell r="CO442">
            <v>0</v>
          </cell>
          <cell r="CP442">
            <v>0</v>
          </cell>
          <cell r="CQ442">
            <v>0</v>
          </cell>
          <cell r="CR442">
            <v>0</v>
          </cell>
          <cell r="CS442">
            <v>0</v>
          </cell>
          <cell r="CT442">
            <v>0</v>
          </cell>
          <cell r="CU442">
            <v>0</v>
          </cell>
          <cell r="CW442">
            <v>0</v>
          </cell>
          <cell r="CX442">
            <v>0</v>
          </cell>
          <cell r="CY442">
            <v>0</v>
          </cell>
          <cell r="CZ442">
            <v>0</v>
          </cell>
          <cell r="DA442">
            <v>0</v>
          </cell>
          <cell r="DB442">
            <v>0</v>
          </cell>
          <cell r="DC442">
            <v>0</v>
          </cell>
          <cell r="DD442">
            <v>0</v>
          </cell>
          <cell r="DE442">
            <v>0</v>
          </cell>
          <cell r="DF442">
            <v>0</v>
          </cell>
          <cell r="DG442">
            <v>0</v>
          </cell>
          <cell r="DI442">
            <v>0</v>
          </cell>
          <cell r="DJ442">
            <v>0</v>
          </cell>
          <cell r="DK442">
            <v>398223.75</v>
          </cell>
          <cell r="DL442">
            <v>437515.16000000003</v>
          </cell>
          <cell r="DM442">
            <v>0</v>
          </cell>
          <cell r="DN442">
            <v>0</v>
          </cell>
          <cell r="DO442">
            <v>0</v>
          </cell>
          <cell r="DP442">
            <v>0</v>
          </cell>
          <cell r="DQ442">
            <v>0</v>
          </cell>
          <cell r="DR442">
            <v>0</v>
          </cell>
          <cell r="DS442">
            <v>0</v>
          </cell>
          <cell r="DU442" t="e">
            <v>#N/A</v>
          </cell>
          <cell r="DV442">
            <v>0</v>
          </cell>
          <cell r="DW442">
            <v>0</v>
          </cell>
          <cell r="DX442">
            <v>1</v>
          </cell>
          <cell r="DY442">
            <v>1550000</v>
          </cell>
          <cell r="DZ442">
            <v>1671477.82</v>
          </cell>
          <cell r="EB442">
            <v>1671477.82</v>
          </cell>
          <cell r="EC442" t="str">
            <v>Def</v>
          </cell>
          <cell r="ED442" t="str">
            <v>nonDC</v>
          </cell>
        </row>
        <row r="443">
          <cell r="D443" t="str">
            <v>PC3200788</v>
          </cell>
          <cell r="E443" t="str">
            <v>Community Environment Programmes (Whau River)</v>
          </cell>
          <cell r="F443" t="str">
            <v>Auckland Council</v>
          </cell>
          <cell r="G443" t="str">
            <v>Infrastructure and environmental services</v>
          </cell>
          <cell r="H443" t="str">
            <v>E156410</v>
          </cell>
          <cell r="I443" t="str">
            <v>Environmental programmes and partnerships</v>
          </cell>
          <cell r="J443" t="str">
            <v>Built and natural environment</v>
          </cell>
          <cell r="K443" t="str">
            <v>Local built and natural environment</v>
          </cell>
          <cell r="L443" t="str">
            <v>Local environment and heritage protection</v>
          </cell>
          <cell r="M443" t="str">
            <v>Local activities</v>
          </cell>
          <cell r="N443" t="str">
            <v>Local built and natural environment</v>
          </cell>
          <cell r="O443" t="str">
            <v>Local environment and heritage protection</v>
          </cell>
          <cell r="P443" t="str">
            <v>Built and natural environment</v>
          </cell>
          <cell r="Q443" t="str">
            <v>Local built and natural environment</v>
          </cell>
          <cell r="R443" t="str">
            <v>Local environment and heritage protection</v>
          </cell>
          <cell r="S443" t="str">
            <v>A1531205</v>
          </cell>
          <cell r="T443" t="str">
            <v>A1531205</v>
          </cell>
          <cell r="U443" t="str">
            <v>Local environment and heritage protection</v>
          </cell>
          <cell r="V443" t="str">
            <v>L200</v>
          </cell>
          <cell r="W443" t="str">
            <v>Whau</v>
          </cell>
          <cell r="X443" t="str">
            <v>PL40810</v>
          </cell>
          <cell r="Y443" t="str">
            <v>Expense</v>
          </cell>
          <cell r="Z443">
            <v>20120701</v>
          </cell>
          <cell r="AA443">
            <v>20150630</v>
          </cell>
          <cell r="AB443">
            <v>1</v>
          </cell>
          <cell r="AC443" t="str">
            <v>Programme</v>
          </cell>
          <cell r="AD443">
            <v>1</v>
          </cell>
          <cell r="AE443">
            <v>0</v>
          </cell>
          <cell r="AF443">
            <v>0</v>
          </cell>
          <cell r="AG443">
            <v>0</v>
          </cell>
          <cell r="AH443">
            <v>27</v>
          </cell>
          <cell r="AI443" t="str">
            <v>No AMP</v>
          </cell>
          <cell r="AJ443" t="str">
            <v>Structures parks</v>
          </cell>
          <cell r="AK443">
            <v>35</v>
          </cell>
          <cell r="AM443">
            <v>1</v>
          </cell>
          <cell r="AT443">
            <v>125000</v>
          </cell>
          <cell r="AU443">
            <v>125000</v>
          </cell>
          <cell r="AV443">
            <v>125000</v>
          </cell>
          <cell r="BD443">
            <v>3.1E-2</v>
          </cell>
          <cell r="BE443">
            <v>6.1930000000000041E-2</v>
          </cell>
          <cell r="BF443">
            <v>9.3787900000000146E-2</v>
          </cell>
          <cell r="BG443">
            <v>0.12878911280000027</v>
          </cell>
          <cell r="BH443">
            <v>0.16491036440960039</v>
          </cell>
          <cell r="BI443">
            <v>0.19869276497747879</v>
          </cell>
          <cell r="BJ443">
            <v>0.23225616239684821</v>
          </cell>
          <cell r="BK443">
            <v>0.27045610343115034</v>
          </cell>
          <cell r="BL443">
            <v>0.31238115484437823</v>
          </cell>
          <cell r="BM443">
            <v>0.35568973295424255</v>
          </cell>
          <cell r="BN443">
            <v>0</v>
          </cell>
          <cell r="BO443">
            <v>3875</v>
          </cell>
          <cell r="BP443">
            <v>7741.2500000000055</v>
          </cell>
          <cell r="BQ443">
            <v>11723.487500000017</v>
          </cell>
          <cell r="BR443">
            <v>0</v>
          </cell>
          <cell r="BS443">
            <v>0</v>
          </cell>
          <cell r="BT443">
            <v>0</v>
          </cell>
          <cell r="BU443">
            <v>0</v>
          </cell>
          <cell r="BV443">
            <v>0</v>
          </cell>
          <cell r="BW443">
            <v>0</v>
          </cell>
          <cell r="BX443">
            <v>0</v>
          </cell>
          <cell r="BY443">
            <v>0</v>
          </cell>
          <cell r="BZ443">
            <v>128875</v>
          </cell>
          <cell r="CA443">
            <v>132741.25</v>
          </cell>
          <cell r="CB443">
            <v>136723.48750000002</v>
          </cell>
          <cell r="CC443">
            <v>0</v>
          </cell>
          <cell r="CD443">
            <v>0</v>
          </cell>
          <cell r="CE443">
            <v>0</v>
          </cell>
          <cell r="CF443">
            <v>0</v>
          </cell>
          <cell r="CG443">
            <v>0</v>
          </cell>
          <cell r="CH443">
            <v>0</v>
          </cell>
          <cell r="CI443">
            <v>0</v>
          </cell>
          <cell r="CK443">
            <v>0</v>
          </cell>
          <cell r="CL443">
            <v>128875</v>
          </cell>
          <cell r="CM443">
            <v>132741.25</v>
          </cell>
          <cell r="CN443">
            <v>136723.48750000002</v>
          </cell>
          <cell r="CO443">
            <v>0</v>
          </cell>
          <cell r="CP443">
            <v>0</v>
          </cell>
          <cell r="CQ443">
            <v>0</v>
          </cell>
          <cell r="CR443">
            <v>0</v>
          </cell>
          <cell r="CS443">
            <v>0</v>
          </cell>
          <cell r="CT443">
            <v>0</v>
          </cell>
          <cell r="CU443">
            <v>0</v>
          </cell>
          <cell r="CW443">
            <v>0</v>
          </cell>
          <cell r="CX443">
            <v>0</v>
          </cell>
          <cell r="CY443">
            <v>0</v>
          </cell>
          <cell r="CZ443">
            <v>0</v>
          </cell>
          <cell r="DA443">
            <v>0</v>
          </cell>
          <cell r="DB443">
            <v>0</v>
          </cell>
          <cell r="DC443">
            <v>0</v>
          </cell>
          <cell r="DD443">
            <v>0</v>
          </cell>
          <cell r="DE443">
            <v>0</v>
          </cell>
          <cell r="DF443">
            <v>0</v>
          </cell>
          <cell r="DG443">
            <v>0</v>
          </cell>
          <cell r="DI443">
            <v>0</v>
          </cell>
          <cell r="DJ443">
            <v>0</v>
          </cell>
          <cell r="DK443">
            <v>0</v>
          </cell>
          <cell r="DL443">
            <v>0</v>
          </cell>
          <cell r="DM443">
            <v>0</v>
          </cell>
          <cell r="DN443">
            <v>0</v>
          </cell>
          <cell r="DO443">
            <v>0</v>
          </cell>
          <cell r="DP443">
            <v>0</v>
          </cell>
          <cell r="DQ443">
            <v>0</v>
          </cell>
          <cell r="DR443">
            <v>0</v>
          </cell>
          <cell r="DS443">
            <v>0</v>
          </cell>
          <cell r="DU443" t="e">
            <v>#N/A</v>
          </cell>
          <cell r="DV443">
            <v>0</v>
          </cell>
          <cell r="DW443">
            <v>0</v>
          </cell>
          <cell r="DX443">
            <v>1</v>
          </cell>
          <cell r="DY443">
            <v>375000</v>
          </cell>
          <cell r="DZ443">
            <v>398339.73750000005</v>
          </cell>
          <cell r="EB443">
            <v>398339.73750000005</v>
          </cell>
          <cell r="EC443" t="str">
            <v>Def</v>
          </cell>
          <cell r="ED443" t="str">
            <v>nonDC</v>
          </cell>
        </row>
        <row r="444">
          <cell r="D444" t="str">
            <v>PC3200789</v>
          </cell>
          <cell r="E444" t="str">
            <v>Project Twin Streams - Further Development</v>
          </cell>
          <cell r="F444" t="str">
            <v>Auckland Council</v>
          </cell>
          <cell r="G444" t="str">
            <v>Infrastructure and environmental services</v>
          </cell>
          <cell r="H444" t="str">
            <v>E156420</v>
          </cell>
          <cell r="I444" t="str">
            <v>Project Leader Project Twin Streams</v>
          </cell>
          <cell r="J444" t="str">
            <v>Built and natural environment</v>
          </cell>
          <cell r="K444" t="str">
            <v>Local built and natural environment</v>
          </cell>
          <cell r="L444" t="str">
            <v>Local environment and heritage protection</v>
          </cell>
          <cell r="M444" t="str">
            <v>Local activities</v>
          </cell>
          <cell r="N444" t="str">
            <v>Local built and natural environment</v>
          </cell>
          <cell r="O444" t="str">
            <v>Local environment and heritage protection</v>
          </cell>
          <cell r="P444" t="str">
            <v>Built and natural environment</v>
          </cell>
          <cell r="Q444" t="str">
            <v>Local built and natural environment</v>
          </cell>
          <cell r="R444" t="str">
            <v>Local environment and heritage protection</v>
          </cell>
          <cell r="S444" t="str">
            <v>A1531205</v>
          </cell>
          <cell r="T444" t="str">
            <v>A1531205</v>
          </cell>
          <cell r="U444" t="str">
            <v>Local environment and heritage protection</v>
          </cell>
          <cell r="V444" t="str">
            <v>L190</v>
          </cell>
          <cell r="W444" t="str">
            <v>Waitakere Ranges</v>
          </cell>
          <cell r="X444" t="str">
            <v>PL40810</v>
          </cell>
          <cell r="Y444" t="str">
            <v>Expense</v>
          </cell>
          <cell r="Z444">
            <v>20130701</v>
          </cell>
          <cell r="AA444">
            <v>20160630</v>
          </cell>
          <cell r="AB444">
            <v>1</v>
          </cell>
          <cell r="AC444" t="str">
            <v>Programme</v>
          </cell>
          <cell r="AD444">
            <v>1</v>
          </cell>
          <cell r="AE444">
            <v>0</v>
          </cell>
          <cell r="AF444">
            <v>0</v>
          </cell>
          <cell r="AG444">
            <v>0</v>
          </cell>
          <cell r="AH444">
            <v>1</v>
          </cell>
          <cell r="AI444" t="str">
            <v>Stormwater and Flood Protection</v>
          </cell>
          <cell r="AJ444" t="str">
            <v>Structures parks</v>
          </cell>
          <cell r="AK444">
            <v>35</v>
          </cell>
          <cell r="AM444">
            <v>1</v>
          </cell>
          <cell r="AU444">
            <v>50000</v>
          </cell>
          <cell r="AV444">
            <v>250000</v>
          </cell>
          <cell r="AW444">
            <v>250000</v>
          </cell>
          <cell r="BD444">
            <v>3.1E-2</v>
          </cell>
          <cell r="BE444">
            <v>6.1930000000000041E-2</v>
          </cell>
          <cell r="BF444">
            <v>9.3787900000000146E-2</v>
          </cell>
          <cell r="BG444">
            <v>0.12878911280000027</v>
          </cell>
          <cell r="BH444">
            <v>0.16491036440960039</v>
          </cell>
          <cell r="BI444">
            <v>0.19869276497747879</v>
          </cell>
          <cell r="BJ444">
            <v>0.23225616239684821</v>
          </cell>
          <cell r="BK444">
            <v>0.27045610343115034</v>
          </cell>
          <cell r="BL444">
            <v>0.31238115484437823</v>
          </cell>
          <cell r="BM444">
            <v>0.35568973295424255</v>
          </cell>
          <cell r="BN444">
            <v>0</v>
          </cell>
          <cell r="BO444">
            <v>0</v>
          </cell>
          <cell r="BP444">
            <v>3096.5000000000018</v>
          </cell>
          <cell r="BQ444">
            <v>23446.975000000035</v>
          </cell>
          <cell r="BR444">
            <v>32197.278200000066</v>
          </cell>
          <cell r="BS444">
            <v>0</v>
          </cell>
          <cell r="BT444">
            <v>0</v>
          </cell>
          <cell r="BU444">
            <v>0</v>
          </cell>
          <cell r="BV444">
            <v>0</v>
          </cell>
          <cell r="BW444">
            <v>0</v>
          </cell>
          <cell r="BX444">
            <v>0</v>
          </cell>
          <cell r="BY444">
            <v>0</v>
          </cell>
          <cell r="BZ444">
            <v>0</v>
          </cell>
          <cell r="CA444">
            <v>53096.5</v>
          </cell>
          <cell r="CB444">
            <v>273446.97500000003</v>
          </cell>
          <cell r="CC444">
            <v>282197.27820000006</v>
          </cell>
          <cell r="CD444">
            <v>0</v>
          </cell>
          <cell r="CE444">
            <v>0</v>
          </cell>
          <cell r="CF444">
            <v>0</v>
          </cell>
          <cell r="CG444">
            <v>0</v>
          </cell>
          <cell r="CH444">
            <v>0</v>
          </cell>
          <cell r="CI444">
            <v>0</v>
          </cell>
          <cell r="CK444">
            <v>0</v>
          </cell>
          <cell r="CL444">
            <v>0</v>
          </cell>
          <cell r="CM444">
            <v>53096.5</v>
          </cell>
          <cell r="CN444">
            <v>273446.97500000003</v>
          </cell>
          <cell r="CO444">
            <v>282197.27820000006</v>
          </cell>
          <cell r="CP444">
            <v>0</v>
          </cell>
          <cell r="CQ444">
            <v>0</v>
          </cell>
          <cell r="CR444">
            <v>0</v>
          </cell>
          <cell r="CS444">
            <v>0</v>
          </cell>
          <cell r="CT444">
            <v>0</v>
          </cell>
          <cell r="CU444">
            <v>0</v>
          </cell>
          <cell r="CW444">
            <v>0</v>
          </cell>
          <cell r="CX444">
            <v>0</v>
          </cell>
          <cell r="CY444">
            <v>0</v>
          </cell>
          <cell r="CZ444">
            <v>0</v>
          </cell>
          <cell r="DA444">
            <v>0</v>
          </cell>
          <cell r="DB444">
            <v>0</v>
          </cell>
          <cell r="DC444">
            <v>0</v>
          </cell>
          <cell r="DD444">
            <v>0</v>
          </cell>
          <cell r="DE444">
            <v>0</v>
          </cell>
          <cell r="DF444">
            <v>0</v>
          </cell>
          <cell r="DG444">
            <v>0</v>
          </cell>
          <cell r="DI444">
            <v>0</v>
          </cell>
          <cell r="DJ444">
            <v>0</v>
          </cell>
          <cell r="DK444">
            <v>0</v>
          </cell>
          <cell r="DL444">
            <v>0</v>
          </cell>
          <cell r="DM444">
            <v>0</v>
          </cell>
          <cell r="DN444">
            <v>0</v>
          </cell>
          <cell r="DO444">
            <v>0</v>
          </cell>
          <cell r="DP444">
            <v>0</v>
          </cell>
          <cell r="DQ444">
            <v>0</v>
          </cell>
          <cell r="DR444">
            <v>0</v>
          </cell>
          <cell r="DS444">
            <v>0</v>
          </cell>
          <cell r="DU444" t="e">
            <v>#N/A</v>
          </cell>
          <cell r="DV444">
            <v>0</v>
          </cell>
          <cell r="DW444">
            <v>0</v>
          </cell>
          <cell r="DX444">
            <v>1</v>
          </cell>
          <cell r="DY444">
            <v>550000</v>
          </cell>
          <cell r="DZ444">
            <v>608740.75320000015</v>
          </cell>
          <cell r="EB444">
            <v>608740.75320000015</v>
          </cell>
          <cell r="EC444" t="str">
            <v>Def</v>
          </cell>
          <cell r="ED444" t="str">
            <v>nonDC</v>
          </cell>
        </row>
        <row r="445">
          <cell r="D445" t="str">
            <v>PC2030001</v>
          </cell>
          <cell r="E445" t="str">
            <v>Millennium LMS</v>
          </cell>
          <cell r="F445" t="str">
            <v>Auckland Council</v>
          </cell>
          <cell r="G445" t="str">
            <v>Libraries and information</v>
          </cell>
          <cell r="H445" t="str">
            <v>E218105</v>
          </cell>
          <cell r="I445" t="str">
            <v>Digital services management</v>
          </cell>
          <cell r="J445" t="str">
            <v>Community</v>
          </cell>
          <cell r="K445" t="str">
            <v>Regional library services</v>
          </cell>
          <cell r="L445" t="str">
            <v>Library collection management</v>
          </cell>
          <cell r="M445" t="str">
            <v>Community</v>
          </cell>
          <cell r="N445" t="str">
            <v>Regional library services</v>
          </cell>
          <cell r="O445" t="str">
            <v>Library collection management</v>
          </cell>
          <cell r="P445" t="str">
            <v>Community</v>
          </cell>
          <cell r="Q445" t="str">
            <v>Regional library services</v>
          </cell>
          <cell r="R445" t="str">
            <v>Library collection management</v>
          </cell>
          <cell r="S445" t="str">
            <v>A1041125</v>
          </cell>
          <cell r="T445" t="str">
            <v>A1041125</v>
          </cell>
          <cell r="U445" t="str">
            <v>Digital services and library systems</v>
          </cell>
          <cell r="V445" t="str">
            <v>L050</v>
          </cell>
          <cell r="W445" t="str">
            <v>Regional</v>
          </cell>
          <cell r="X445" t="str">
            <v>PL43780</v>
          </cell>
          <cell r="Y445" t="str">
            <v>Expense</v>
          </cell>
          <cell r="Z445">
            <v>20120701</v>
          </cell>
          <cell r="AA445">
            <v>20220630</v>
          </cell>
          <cell r="AB445">
            <v>1</v>
          </cell>
          <cell r="AC445" t="str">
            <v>Programme</v>
          </cell>
          <cell r="AD445">
            <v>0</v>
          </cell>
          <cell r="AE445">
            <v>0</v>
          </cell>
          <cell r="AF445">
            <v>0</v>
          </cell>
          <cell r="AG445">
            <v>1</v>
          </cell>
          <cell r="AH445">
            <v>7</v>
          </cell>
          <cell r="AI445" t="str">
            <v>Libraries</v>
          </cell>
          <cell r="AJ445" t="str">
            <v>Plant and equipment (Capex)</v>
          </cell>
          <cell r="AK445">
            <v>10</v>
          </cell>
          <cell r="AM445">
            <v>1</v>
          </cell>
          <cell r="AT445">
            <v>683520.19339999999</v>
          </cell>
          <cell r="AU445">
            <v>1000000</v>
          </cell>
          <cell r="AV445">
            <v>2851427.3144999999</v>
          </cell>
          <cell r="AW445">
            <v>300781.46477000002</v>
          </cell>
          <cell r="AX445">
            <v>332457.23319</v>
          </cell>
          <cell r="AY445">
            <v>1310010.5820899999</v>
          </cell>
          <cell r="AZ445">
            <v>1142463.3073</v>
          </cell>
          <cell r="BA445">
            <v>1000000</v>
          </cell>
          <cell r="BB445">
            <v>1000000</v>
          </cell>
          <cell r="BC445">
            <v>1000000</v>
          </cell>
          <cell r="BD445">
            <v>3.3000000000000002E-2</v>
          </cell>
          <cell r="BE445">
            <v>6.7088999999999732E-2</v>
          </cell>
          <cell r="BF445">
            <v>0.10230293699999971</v>
          </cell>
          <cell r="BG445">
            <v>0.14088353979499968</v>
          </cell>
          <cell r="BH445">
            <v>0.18195534722761963</v>
          </cell>
          <cell r="BI445">
            <v>0.21859596299167583</v>
          </cell>
          <cell r="BJ445">
            <v>0.25637243784441766</v>
          </cell>
          <cell r="BK445">
            <v>0.29783272829328333</v>
          </cell>
          <cell r="BL445">
            <v>0.3445547065118415</v>
          </cell>
          <cell r="BM445">
            <v>0.39295867594626777</v>
          </cell>
          <cell r="BN445">
            <v>0</v>
          </cell>
          <cell r="BO445">
            <v>22556.166382200001</v>
          </cell>
          <cell r="BP445">
            <v>67088.999999999738</v>
          </cell>
          <cell r="BQ445">
            <v>291709.38891537185</v>
          </cell>
          <cell r="BR445">
            <v>42375.157461522591</v>
          </cell>
          <cell r="BS445">
            <v>60492.371303420157</v>
          </cell>
          <cell r="BT445">
            <v>286363.02472124936</v>
          </cell>
          <cell r="BU445">
            <v>292896.10324029706</v>
          </cell>
          <cell r="BV445">
            <v>297832.72829328332</v>
          </cell>
          <cell r="BW445">
            <v>344554.7065118415</v>
          </cell>
          <cell r="BX445">
            <v>392958.67594626779</v>
          </cell>
          <cell r="BY445">
            <v>0</v>
          </cell>
          <cell r="BZ445">
            <v>706076.35978219996</v>
          </cell>
          <cell r="CA445">
            <v>1067088.9999999998</v>
          </cell>
          <cell r="CB445">
            <v>3143136.7034153715</v>
          </cell>
          <cell r="CC445">
            <v>343156.62223152263</v>
          </cell>
          <cell r="CD445">
            <v>392949.60449342016</v>
          </cell>
          <cell r="CE445">
            <v>1596373.6068112492</v>
          </cell>
          <cell r="CF445">
            <v>1435359.4105402972</v>
          </cell>
          <cell r="CG445">
            <v>1297832.7282932834</v>
          </cell>
          <cell r="CH445">
            <v>1344554.7065118416</v>
          </cell>
          <cell r="CI445">
            <v>1392958.6759462678</v>
          </cell>
          <cell r="CK445">
            <v>0</v>
          </cell>
          <cell r="CL445">
            <v>0</v>
          </cell>
          <cell r="CM445">
            <v>0</v>
          </cell>
          <cell r="CN445">
            <v>0</v>
          </cell>
          <cell r="CO445">
            <v>0</v>
          </cell>
          <cell r="CP445">
            <v>0</v>
          </cell>
          <cell r="CQ445">
            <v>0</v>
          </cell>
          <cell r="CR445">
            <v>0</v>
          </cell>
          <cell r="CS445">
            <v>0</v>
          </cell>
          <cell r="CT445">
            <v>0</v>
          </cell>
          <cell r="CU445">
            <v>0</v>
          </cell>
          <cell r="CW445">
            <v>0</v>
          </cell>
          <cell r="CX445">
            <v>0</v>
          </cell>
          <cell r="CY445">
            <v>0</v>
          </cell>
          <cell r="CZ445">
            <v>0</v>
          </cell>
          <cell r="DA445">
            <v>0</v>
          </cell>
          <cell r="DB445">
            <v>0</v>
          </cell>
          <cell r="DC445">
            <v>0</v>
          </cell>
          <cell r="DD445">
            <v>0</v>
          </cell>
          <cell r="DE445">
            <v>0</v>
          </cell>
          <cell r="DF445">
            <v>0</v>
          </cell>
          <cell r="DG445">
            <v>0</v>
          </cell>
          <cell r="DI445">
            <v>0</v>
          </cell>
          <cell r="DJ445">
            <v>706076.35978219996</v>
          </cell>
          <cell r="DK445">
            <v>1067088.9999999998</v>
          </cell>
          <cell r="DL445">
            <v>3143136.7034153715</v>
          </cell>
          <cell r="DM445">
            <v>343156.62223152263</v>
          </cell>
          <cell r="DN445">
            <v>392949.60449342016</v>
          </cell>
          <cell r="DO445">
            <v>1596373.6068112492</v>
          </cell>
          <cell r="DP445">
            <v>1435359.4105402972</v>
          </cell>
          <cell r="DQ445">
            <v>1297832.7282932834</v>
          </cell>
          <cell r="DR445">
            <v>1344554.7065118416</v>
          </cell>
          <cell r="DS445">
            <v>1392958.6759462678</v>
          </cell>
          <cell r="DU445" t="str">
            <v>WCC 3LBSD-11-107</v>
          </cell>
          <cell r="DV445">
            <v>0</v>
          </cell>
          <cell r="DW445">
            <v>0</v>
          </cell>
          <cell r="DX445">
            <v>2</v>
          </cell>
          <cell r="DY445">
            <v>10620660.095249999</v>
          </cell>
          <cell r="DZ445">
            <v>12719487.418025455</v>
          </cell>
          <cell r="EB445">
            <v>12719487.418025455</v>
          </cell>
          <cell r="EC445" t="str">
            <v>Def</v>
          </cell>
          <cell r="ED445" t="str">
            <v>Community Service facilities</v>
          </cell>
        </row>
        <row r="446">
          <cell r="D446" t="str">
            <v>PC2030001</v>
          </cell>
          <cell r="E446" t="str">
            <v>Millennium LMS</v>
          </cell>
          <cell r="F446" t="str">
            <v>Auckland Council</v>
          </cell>
          <cell r="G446" t="str">
            <v>Libraries and information</v>
          </cell>
          <cell r="H446" t="str">
            <v>E218105</v>
          </cell>
          <cell r="I446" t="str">
            <v>Digital services management</v>
          </cell>
          <cell r="J446" t="str">
            <v>Community</v>
          </cell>
          <cell r="K446" t="str">
            <v>Regional library services</v>
          </cell>
          <cell r="L446" t="str">
            <v>Regional and corporate library management</v>
          </cell>
          <cell r="M446" t="str">
            <v>Community</v>
          </cell>
          <cell r="N446" t="str">
            <v>Regional library services</v>
          </cell>
          <cell r="O446" t="str">
            <v>Regional and corporate library management</v>
          </cell>
          <cell r="P446" t="str">
            <v>Community</v>
          </cell>
          <cell r="Q446" t="str">
            <v>Regional library services</v>
          </cell>
          <cell r="R446" t="str">
            <v>Regional and corporate library management</v>
          </cell>
          <cell r="S446" t="str">
            <v>A1041135</v>
          </cell>
          <cell r="T446" t="str">
            <v>A1041135</v>
          </cell>
          <cell r="U446" t="str">
            <v>Regional library management</v>
          </cell>
          <cell r="V446" t="str">
            <v>L050</v>
          </cell>
          <cell r="W446" t="str">
            <v>Regional</v>
          </cell>
          <cell r="X446" t="str">
            <v>FY12 - Only</v>
          </cell>
          <cell r="Y446" t="str">
            <v>Expense</v>
          </cell>
          <cell r="Z446">
            <v>20110701</v>
          </cell>
          <cell r="AA446">
            <v>20120630</v>
          </cell>
          <cell r="AB446">
            <v>1</v>
          </cell>
          <cell r="AC446" t="str">
            <v>Programme</v>
          </cell>
          <cell r="AD446">
            <v>0</v>
          </cell>
          <cell r="AE446">
            <v>0</v>
          </cell>
          <cell r="AF446">
            <v>0</v>
          </cell>
          <cell r="AG446">
            <v>1</v>
          </cell>
          <cell r="AH446">
            <v>7</v>
          </cell>
          <cell r="AI446" t="str">
            <v>Libraries</v>
          </cell>
          <cell r="AJ446" t="str">
            <v>Plant and equipment (Capex)</v>
          </cell>
          <cell r="AK446">
            <v>10</v>
          </cell>
          <cell r="AP446">
            <v>1</v>
          </cell>
          <cell r="AS446">
            <v>744627.09571999998</v>
          </cell>
          <cell r="BD446">
            <v>3.3000000000000002E-2</v>
          </cell>
          <cell r="BE446">
            <v>6.7088999999999732E-2</v>
          </cell>
          <cell r="BF446">
            <v>0.10230293699999971</v>
          </cell>
          <cell r="BG446">
            <v>0.14088353979499968</v>
          </cell>
          <cell r="BH446">
            <v>0.18195534722761963</v>
          </cell>
          <cell r="BI446">
            <v>0.21859596299167583</v>
          </cell>
          <cell r="BJ446">
            <v>0.25637243784441766</v>
          </cell>
          <cell r="BK446">
            <v>0.29783272829328333</v>
          </cell>
          <cell r="BL446">
            <v>0.3445547065118415</v>
          </cell>
          <cell r="BM446">
            <v>0.39295867594626777</v>
          </cell>
          <cell r="BN446">
            <v>0</v>
          </cell>
          <cell r="BO446">
            <v>0</v>
          </cell>
          <cell r="BP446">
            <v>0</v>
          </cell>
          <cell r="BQ446">
            <v>0</v>
          </cell>
          <cell r="BR446">
            <v>0</v>
          </cell>
          <cell r="BS446">
            <v>0</v>
          </cell>
          <cell r="BT446">
            <v>0</v>
          </cell>
          <cell r="BU446">
            <v>0</v>
          </cell>
          <cell r="BV446">
            <v>0</v>
          </cell>
          <cell r="BW446">
            <v>0</v>
          </cell>
          <cell r="BX446">
            <v>0</v>
          </cell>
          <cell r="BY446">
            <v>744627.09571999998</v>
          </cell>
          <cell r="BZ446">
            <v>0</v>
          </cell>
          <cell r="CA446">
            <v>0</v>
          </cell>
          <cell r="CB446">
            <v>0</v>
          </cell>
          <cell r="CC446">
            <v>0</v>
          </cell>
          <cell r="CD446">
            <v>0</v>
          </cell>
          <cell r="CE446">
            <v>0</v>
          </cell>
          <cell r="CF446">
            <v>0</v>
          </cell>
          <cell r="CG446">
            <v>0</v>
          </cell>
          <cell r="CH446">
            <v>0</v>
          </cell>
          <cell r="CI446">
            <v>0</v>
          </cell>
          <cell r="CK446">
            <v>0</v>
          </cell>
          <cell r="CL446">
            <v>0</v>
          </cell>
          <cell r="CM446">
            <v>0</v>
          </cell>
          <cell r="CN446">
            <v>0</v>
          </cell>
          <cell r="CO446">
            <v>0</v>
          </cell>
          <cell r="CP446">
            <v>0</v>
          </cell>
          <cell r="CQ446">
            <v>0</v>
          </cell>
          <cell r="CR446">
            <v>0</v>
          </cell>
          <cell r="CS446">
            <v>0</v>
          </cell>
          <cell r="CT446">
            <v>0</v>
          </cell>
          <cell r="CU446">
            <v>0</v>
          </cell>
          <cell r="CW446">
            <v>0</v>
          </cell>
          <cell r="CX446">
            <v>0</v>
          </cell>
          <cell r="CY446">
            <v>0</v>
          </cell>
          <cell r="CZ446">
            <v>0</v>
          </cell>
          <cell r="DA446">
            <v>0</v>
          </cell>
          <cell r="DB446">
            <v>0</v>
          </cell>
          <cell r="DC446">
            <v>0</v>
          </cell>
          <cell r="DD446">
            <v>0</v>
          </cell>
          <cell r="DE446">
            <v>0</v>
          </cell>
          <cell r="DF446">
            <v>0</v>
          </cell>
          <cell r="DG446">
            <v>0</v>
          </cell>
          <cell r="DI446">
            <v>744627.09571999998</v>
          </cell>
          <cell r="DJ446">
            <v>0</v>
          </cell>
          <cell r="DK446">
            <v>0</v>
          </cell>
          <cell r="DL446">
            <v>0</v>
          </cell>
          <cell r="DM446">
            <v>0</v>
          </cell>
          <cell r="DN446">
            <v>0</v>
          </cell>
          <cell r="DO446">
            <v>0</v>
          </cell>
          <cell r="DP446">
            <v>0</v>
          </cell>
          <cell r="DQ446">
            <v>0</v>
          </cell>
          <cell r="DR446">
            <v>0</v>
          </cell>
          <cell r="DS446">
            <v>0</v>
          </cell>
          <cell r="DU446" t="str">
            <v>WCC 3LBSD-11-107</v>
          </cell>
          <cell r="DV446">
            <v>0</v>
          </cell>
          <cell r="DW446">
            <v>0</v>
          </cell>
          <cell r="DX446">
            <v>2</v>
          </cell>
          <cell r="DY446">
            <v>0</v>
          </cell>
          <cell r="DZ446">
            <v>0</v>
          </cell>
          <cell r="EB446">
            <v>0</v>
          </cell>
          <cell r="EC446" t="str">
            <v>Def</v>
          </cell>
          <cell r="ED446" t="str">
            <v>Community Service facilities</v>
          </cell>
        </row>
        <row r="447">
          <cell r="D447" t="str">
            <v>PC2030005</v>
          </cell>
          <cell r="E447" t="str">
            <v>Library Security (RFID)</v>
          </cell>
          <cell r="F447" t="str">
            <v>Auckland Council</v>
          </cell>
          <cell r="G447" t="str">
            <v>Libraries and information</v>
          </cell>
          <cell r="H447" t="str">
            <v>E218105</v>
          </cell>
          <cell r="I447" t="str">
            <v>Digital services management</v>
          </cell>
          <cell r="J447" t="str">
            <v>Community</v>
          </cell>
          <cell r="K447" t="str">
            <v>Regional library services</v>
          </cell>
          <cell r="L447" t="str">
            <v>Library collection management</v>
          </cell>
          <cell r="M447" t="str">
            <v>Community</v>
          </cell>
          <cell r="N447" t="str">
            <v>Regional library services</v>
          </cell>
          <cell r="O447" t="str">
            <v>Library collection management</v>
          </cell>
          <cell r="P447" t="str">
            <v>Community</v>
          </cell>
          <cell r="Q447" t="str">
            <v>Regional library services</v>
          </cell>
          <cell r="R447" t="str">
            <v>Library collection management</v>
          </cell>
          <cell r="S447" t="str">
            <v>A1041125</v>
          </cell>
          <cell r="T447" t="str">
            <v>A1041125</v>
          </cell>
          <cell r="U447" t="str">
            <v>Digital services and library systems</v>
          </cell>
          <cell r="V447" t="str">
            <v>L050</v>
          </cell>
          <cell r="W447" t="str">
            <v>Regional</v>
          </cell>
          <cell r="X447" t="str">
            <v>PL43780</v>
          </cell>
          <cell r="Y447" t="str">
            <v>Expense</v>
          </cell>
          <cell r="Z447">
            <v>20120701</v>
          </cell>
          <cell r="AA447">
            <v>20220630</v>
          </cell>
          <cell r="AB447">
            <v>1</v>
          </cell>
          <cell r="AC447" t="str">
            <v>Programme</v>
          </cell>
          <cell r="AD447">
            <v>0</v>
          </cell>
          <cell r="AE447">
            <v>0</v>
          </cell>
          <cell r="AF447">
            <v>0</v>
          </cell>
          <cell r="AG447">
            <v>1</v>
          </cell>
          <cell r="AH447">
            <v>7</v>
          </cell>
          <cell r="AI447" t="str">
            <v>Libraries</v>
          </cell>
          <cell r="AJ447" t="str">
            <v>Plant and equipment (Capex)</v>
          </cell>
          <cell r="AK447">
            <v>10</v>
          </cell>
          <cell r="AM447">
            <v>1</v>
          </cell>
          <cell r="AT447">
            <v>1311973.5570999999</v>
          </cell>
          <cell r="AU447">
            <v>895011.3186</v>
          </cell>
          <cell r="AV447">
            <v>301908.82559999998</v>
          </cell>
          <cell r="AW447">
            <v>307076.43849999999</v>
          </cell>
          <cell r="AX447">
            <v>329065.16480000003</v>
          </cell>
          <cell r="AY447">
            <v>334880.68520000001</v>
          </cell>
          <cell r="AZ447">
            <v>357037.54570000002</v>
          </cell>
          <cell r="BA447">
            <v>344000</v>
          </cell>
          <cell r="BB447">
            <v>344000</v>
          </cell>
          <cell r="BC447">
            <v>344000</v>
          </cell>
          <cell r="BD447">
            <v>3.3000000000000002E-2</v>
          </cell>
          <cell r="BE447">
            <v>6.7088999999999732E-2</v>
          </cell>
          <cell r="BF447">
            <v>0.10230293699999971</v>
          </cell>
          <cell r="BG447">
            <v>0.14088353979499968</v>
          </cell>
          <cell r="BH447">
            <v>0.18195534722761963</v>
          </cell>
          <cell r="BI447">
            <v>0.21859596299167583</v>
          </cell>
          <cell r="BJ447">
            <v>0.25637243784441766</v>
          </cell>
          <cell r="BK447">
            <v>0.29783272829328333</v>
          </cell>
          <cell r="BL447">
            <v>0.3445547065118415</v>
          </cell>
          <cell r="BM447">
            <v>0.39295867594626777</v>
          </cell>
          <cell r="BN447">
            <v>0</v>
          </cell>
          <cell r="BO447">
            <v>43295.127384299994</v>
          </cell>
          <cell r="BP447">
            <v>60045.414353555163</v>
          </cell>
          <cell r="BQ447">
            <v>30886.159565100697</v>
          </cell>
          <cell r="BR447">
            <v>43262.015643521518</v>
          </cell>
          <cell r="BS447">
            <v>59875.166321697885</v>
          </cell>
          <cell r="BT447">
            <v>73203.565868606252</v>
          </cell>
          <cell r="BU447">
            <v>91534.585993096684</v>
          </cell>
          <cell r="BV447">
            <v>102454.45853288946</v>
          </cell>
          <cell r="BW447">
            <v>118526.81904007347</v>
          </cell>
          <cell r="BX447">
            <v>135177.78452551612</v>
          </cell>
          <cell r="BY447">
            <v>0</v>
          </cell>
          <cell r="BZ447">
            <v>1355268.6844842997</v>
          </cell>
          <cell r="CA447">
            <v>955056.73295355518</v>
          </cell>
          <cell r="CB447">
            <v>332794.98516510066</v>
          </cell>
          <cell r="CC447">
            <v>350338.45414352149</v>
          </cell>
          <cell r="CD447">
            <v>388940.33112169791</v>
          </cell>
          <cell r="CE447">
            <v>408084.25106860627</v>
          </cell>
          <cell r="CF447">
            <v>448572.13169309672</v>
          </cell>
          <cell r="CG447">
            <v>446454.45853288949</v>
          </cell>
          <cell r="CH447">
            <v>462526.81904007349</v>
          </cell>
          <cell r="CI447">
            <v>479177.78452551609</v>
          </cell>
          <cell r="CK447">
            <v>0</v>
          </cell>
          <cell r="CL447">
            <v>0</v>
          </cell>
          <cell r="CM447">
            <v>0</v>
          </cell>
          <cell r="CN447">
            <v>0</v>
          </cell>
          <cell r="CO447">
            <v>0</v>
          </cell>
          <cell r="CP447">
            <v>0</v>
          </cell>
          <cell r="CQ447">
            <v>0</v>
          </cell>
          <cell r="CR447">
            <v>0</v>
          </cell>
          <cell r="CS447">
            <v>0</v>
          </cell>
          <cell r="CT447">
            <v>0</v>
          </cell>
          <cell r="CU447">
            <v>0</v>
          </cell>
          <cell r="CW447">
            <v>0</v>
          </cell>
          <cell r="CX447">
            <v>0</v>
          </cell>
          <cell r="CY447">
            <v>0</v>
          </cell>
          <cell r="CZ447">
            <v>0</v>
          </cell>
          <cell r="DA447">
            <v>0</v>
          </cell>
          <cell r="DB447">
            <v>0</v>
          </cell>
          <cell r="DC447">
            <v>0</v>
          </cell>
          <cell r="DD447">
            <v>0</v>
          </cell>
          <cell r="DE447">
            <v>0</v>
          </cell>
          <cell r="DF447">
            <v>0</v>
          </cell>
          <cell r="DG447">
            <v>0</v>
          </cell>
          <cell r="DI447">
            <v>0</v>
          </cell>
          <cell r="DJ447">
            <v>1355268.6844842997</v>
          </cell>
          <cell r="DK447">
            <v>955056.73295355518</v>
          </cell>
          <cell r="DL447">
            <v>332794.98516510066</v>
          </cell>
          <cell r="DM447">
            <v>350338.45414352149</v>
          </cell>
          <cell r="DN447">
            <v>388940.33112169791</v>
          </cell>
          <cell r="DO447">
            <v>408084.25106860627</v>
          </cell>
          <cell r="DP447">
            <v>448572.13169309672</v>
          </cell>
          <cell r="DQ447">
            <v>446454.45853288949</v>
          </cell>
          <cell r="DR447">
            <v>462526.81904007349</v>
          </cell>
          <cell r="DS447">
            <v>479177.78452551609</v>
          </cell>
          <cell r="DU447" t="str">
            <v>WCC 3LBSD-08-009</v>
          </cell>
          <cell r="DV447">
            <v>0</v>
          </cell>
          <cell r="DW447">
            <v>0</v>
          </cell>
          <cell r="DX447">
            <v>2</v>
          </cell>
          <cell r="DY447">
            <v>4868953.5355000002</v>
          </cell>
          <cell r="DZ447">
            <v>5627214.6327283569</v>
          </cell>
          <cell r="EB447">
            <v>5627214.6327283569</v>
          </cell>
          <cell r="EC447" t="str">
            <v>Def</v>
          </cell>
          <cell r="ED447" t="str">
            <v>Community Service facilities</v>
          </cell>
        </row>
        <row r="448">
          <cell r="D448" t="str">
            <v>PC2030005</v>
          </cell>
          <cell r="E448" t="str">
            <v>Library Security (RFID)</v>
          </cell>
          <cell r="F448" t="str">
            <v>Auckland Council</v>
          </cell>
          <cell r="G448" t="str">
            <v>Libraries and information</v>
          </cell>
          <cell r="H448" t="str">
            <v>E218105</v>
          </cell>
          <cell r="I448" t="str">
            <v>Digital services management</v>
          </cell>
          <cell r="J448" t="str">
            <v>Community</v>
          </cell>
          <cell r="K448" t="str">
            <v>Regional library services</v>
          </cell>
          <cell r="L448" t="str">
            <v>Regional and corporate library management</v>
          </cell>
          <cell r="M448" t="str">
            <v>Community</v>
          </cell>
          <cell r="N448" t="str">
            <v>Regional library services</v>
          </cell>
          <cell r="O448" t="str">
            <v>Regional and corporate library management</v>
          </cell>
          <cell r="P448" t="str">
            <v>Community</v>
          </cell>
          <cell r="Q448" t="str">
            <v>Regional library services</v>
          </cell>
          <cell r="R448" t="str">
            <v>Regional and corporate library management</v>
          </cell>
          <cell r="S448" t="str">
            <v>A1041135</v>
          </cell>
          <cell r="T448" t="str">
            <v>A1041135</v>
          </cell>
          <cell r="U448" t="str">
            <v>Regional library management</v>
          </cell>
          <cell r="V448" t="str">
            <v>L050</v>
          </cell>
          <cell r="W448" t="str">
            <v>Regional</v>
          </cell>
          <cell r="X448" t="str">
            <v>FY12 - Only</v>
          </cell>
          <cell r="Y448" t="str">
            <v>Expense</v>
          </cell>
          <cell r="Z448">
            <v>20070701</v>
          </cell>
          <cell r="AA448">
            <v>20120630</v>
          </cell>
          <cell r="AB448">
            <v>1</v>
          </cell>
          <cell r="AC448" t="str">
            <v>Programme</v>
          </cell>
          <cell r="AD448">
            <v>0</v>
          </cell>
          <cell r="AE448">
            <v>0</v>
          </cell>
          <cell r="AF448">
            <v>0</v>
          </cell>
          <cell r="AG448">
            <v>1</v>
          </cell>
          <cell r="AH448">
            <v>7</v>
          </cell>
          <cell r="AI448" t="str">
            <v>Libraries</v>
          </cell>
          <cell r="AJ448" t="str">
            <v>Plant and equipment (Capex)</v>
          </cell>
          <cell r="AK448">
            <v>10</v>
          </cell>
          <cell r="AP448">
            <v>1</v>
          </cell>
          <cell r="AS448">
            <v>1487234.93</v>
          </cell>
          <cell r="BD448">
            <v>3.3000000000000002E-2</v>
          </cell>
          <cell r="BE448">
            <v>6.7088999999999732E-2</v>
          </cell>
          <cell r="BF448">
            <v>0.10230293699999971</v>
          </cell>
          <cell r="BG448">
            <v>0.14088353979499968</v>
          </cell>
          <cell r="BH448">
            <v>0.18195534722761963</v>
          </cell>
          <cell r="BI448">
            <v>0.21859596299167583</v>
          </cell>
          <cell r="BJ448">
            <v>0.25637243784441766</v>
          </cell>
          <cell r="BK448">
            <v>0.29783272829328333</v>
          </cell>
          <cell r="BL448">
            <v>0.3445547065118415</v>
          </cell>
          <cell r="BM448">
            <v>0.39295867594626777</v>
          </cell>
          <cell r="BN448">
            <v>0</v>
          </cell>
          <cell r="BO448">
            <v>0</v>
          </cell>
          <cell r="BP448">
            <v>0</v>
          </cell>
          <cell r="BQ448">
            <v>0</v>
          </cell>
          <cell r="BR448">
            <v>0</v>
          </cell>
          <cell r="BS448">
            <v>0</v>
          </cell>
          <cell r="BT448">
            <v>0</v>
          </cell>
          <cell r="BU448">
            <v>0</v>
          </cell>
          <cell r="BV448">
            <v>0</v>
          </cell>
          <cell r="BW448">
            <v>0</v>
          </cell>
          <cell r="BX448">
            <v>0</v>
          </cell>
          <cell r="BY448">
            <v>1487234.93</v>
          </cell>
          <cell r="BZ448">
            <v>0</v>
          </cell>
          <cell r="CA448">
            <v>0</v>
          </cell>
          <cell r="CB448">
            <v>0</v>
          </cell>
          <cell r="CC448">
            <v>0</v>
          </cell>
          <cell r="CD448">
            <v>0</v>
          </cell>
          <cell r="CE448">
            <v>0</v>
          </cell>
          <cell r="CF448">
            <v>0</v>
          </cell>
          <cell r="CG448">
            <v>0</v>
          </cell>
          <cell r="CH448">
            <v>0</v>
          </cell>
          <cell r="CI448">
            <v>0</v>
          </cell>
          <cell r="CK448">
            <v>0</v>
          </cell>
          <cell r="CL448">
            <v>0</v>
          </cell>
          <cell r="CM448">
            <v>0</v>
          </cell>
          <cell r="CN448">
            <v>0</v>
          </cell>
          <cell r="CO448">
            <v>0</v>
          </cell>
          <cell r="CP448">
            <v>0</v>
          </cell>
          <cell r="CQ448">
            <v>0</v>
          </cell>
          <cell r="CR448">
            <v>0</v>
          </cell>
          <cell r="CS448">
            <v>0</v>
          </cell>
          <cell r="CT448">
            <v>0</v>
          </cell>
          <cell r="CU448">
            <v>0</v>
          </cell>
          <cell r="CW448">
            <v>0</v>
          </cell>
          <cell r="CX448">
            <v>0</v>
          </cell>
          <cell r="CY448">
            <v>0</v>
          </cell>
          <cell r="CZ448">
            <v>0</v>
          </cell>
          <cell r="DA448">
            <v>0</v>
          </cell>
          <cell r="DB448">
            <v>0</v>
          </cell>
          <cell r="DC448">
            <v>0</v>
          </cell>
          <cell r="DD448">
            <v>0</v>
          </cell>
          <cell r="DE448">
            <v>0</v>
          </cell>
          <cell r="DF448">
            <v>0</v>
          </cell>
          <cell r="DG448">
            <v>0</v>
          </cell>
          <cell r="DI448">
            <v>1487234.93</v>
          </cell>
          <cell r="DJ448">
            <v>0</v>
          </cell>
          <cell r="DK448">
            <v>0</v>
          </cell>
          <cell r="DL448">
            <v>0</v>
          </cell>
          <cell r="DM448">
            <v>0</v>
          </cell>
          <cell r="DN448">
            <v>0</v>
          </cell>
          <cell r="DO448">
            <v>0</v>
          </cell>
          <cell r="DP448">
            <v>0</v>
          </cell>
          <cell r="DQ448">
            <v>0</v>
          </cell>
          <cell r="DR448">
            <v>0</v>
          </cell>
          <cell r="DS448">
            <v>0</v>
          </cell>
          <cell r="DU448" t="str">
            <v>WCC 3LBSD-08-009</v>
          </cell>
          <cell r="DV448">
            <v>0</v>
          </cell>
          <cell r="DW448">
            <v>0</v>
          </cell>
          <cell r="DX448">
            <v>2</v>
          </cell>
          <cell r="DY448">
            <v>0</v>
          </cell>
          <cell r="DZ448">
            <v>0</v>
          </cell>
          <cell r="EB448">
            <v>0</v>
          </cell>
          <cell r="EC448" t="str">
            <v>Def</v>
          </cell>
          <cell r="ED448" t="str">
            <v>Community Service facilities</v>
          </cell>
        </row>
        <row r="449">
          <cell r="D449" t="str">
            <v>PC2030100</v>
          </cell>
          <cell r="E449" t="str">
            <v>Blockhouse Bay Library Airconditioning</v>
          </cell>
          <cell r="F449" t="str">
            <v>Auckland Council</v>
          </cell>
          <cell r="G449" t="str">
            <v>Libraries and information</v>
          </cell>
          <cell r="H449" t="str">
            <v>E203115</v>
          </cell>
          <cell r="I449" t="str">
            <v>Library central management</v>
          </cell>
          <cell r="J449" t="str">
            <v>Community</v>
          </cell>
          <cell r="K449" t="str">
            <v>Local libraries</v>
          </cell>
          <cell r="L449" t="str">
            <v>Local library facilities and services</v>
          </cell>
          <cell r="M449" t="str">
            <v>Local activities</v>
          </cell>
          <cell r="N449" t="str">
            <v>Local libraries</v>
          </cell>
          <cell r="O449" t="str">
            <v>Local library facilities and services</v>
          </cell>
          <cell r="P449" t="str">
            <v>Community</v>
          </cell>
          <cell r="Q449" t="str">
            <v>Local libraries</v>
          </cell>
          <cell r="R449" t="str">
            <v>Local library facilities and services</v>
          </cell>
          <cell r="S449" t="str">
            <v>A1041205</v>
          </cell>
          <cell r="T449" t="str">
            <v>A1041205</v>
          </cell>
          <cell r="U449" t="str">
            <v>Local library facilities and services management</v>
          </cell>
          <cell r="V449" t="str">
            <v>L200</v>
          </cell>
          <cell r="W449" t="str">
            <v>Whau</v>
          </cell>
          <cell r="X449" t="str">
            <v>FY12 - Only</v>
          </cell>
          <cell r="Y449" t="str">
            <v>Expense</v>
          </cell>
          <cell r="Z449">
            <v>20110701</v>
          </cell>
          <cell r="AA449">
            <v>20120630</v>
          </cell>
          <cell r="AB449">
            <v>2</v>
          </cell>
          <cell r="AC449" t="str">
            <v>Discrete</v>
          </cell>
          <cell r="AD449">
            <v>0</v>
          </cell>
          <cell r="AE449">
            <v>0</v>
          </cell>
          <cell r="AF449">
            <v>0</v>
          </cell>
          <cell r="AG449">
            <v>1</v>
          </cell>
          <cell r="AH449">
            <v>7</v>
          </cell>
          <cell r="AI449" t="str">
            <v>Libraries</v>
          </cell>
          <cell r="AJ449" t="str">
            <v>Buildings (Capex)</v>
          </cell>
          <cell r="AK449">
            <v>25</v>
          </cell>
          <cell r="AP449">
            <v>1</v>
          </cell>
          <cell r="AS449">
            <v>68519</v>
          </cell>
          <cell r="BD449">
            <v>3.1E-2</v>
          </cell>
          <cell r="BE449">
            <v>6.1930000000000041E-2</v>
          </cell>
          <cell r="BF449">
            <v>9.3787900000000146E-2</v>
          </cell>
          <cell r="BG449">
            <v>0.12878911280000027</v>
          </cell>
          <cell r="BH449">
            <v>0.16491036440960039</v>
          </cell>
          <cell r="BI449">
            <v>0.19869276497747879</v>
          </cell>
          <cell r="BJ449">
            <v>0.23225616239684821</v>
          </cell>
          <cell r="BK449">
            <v>0.27045610343115034</v>
          </cell>
          <cell r="BL449">
            <v>0.31238115484437823</v>
          </cell>
          <cell r="BM449">
            <v>0.35568973295424255</v>
          </cell>
          <cell r="BN449">
            <v>0</v>
          </cell>
          <cell r="BO449">
            <v>0</v>
          </cell>
          <cell r="BP449">
            <v>0</v>
          </cell>
          <cell r="BQ449">
            <v>0</v>
          </cell>
          <cell r="BR449">
            <v>0</v>
          </cell>
          <cell r="BS449">
            <v>0</v>
          </cell>
          <cell r="BT449">
            <v>0</v>
          </cell>
          <cell r="BU449">
            <v>0</v>
          </cell>
          <cell r="BV449">
            <v>0</v>
          </cell>
          <cell r="BW449">
            <v>0</v>
          </cell>
          <cell r="BX449">
            <v>0</v>
          </cell>
          <cell r="BY449">
            <v>68519</v>
          </cell>
          <cell r="BZ449">
            <v>0</v>
          </cell>
          <cell r="CA449">
            <v>0</v>
          </cell>
          <cell r="CB449">
            <v>0</v>
          </cell>
          <cell r="CC449">
            <v>0</v>
          </cell>
          <cell r="CD449">
            <v>0</v>
          </cell>
          <cell r="CE449">
            <v>0</v>
          </cell>
          <cell r="CF449">
            <v>0</v>
          </cell>
          <cell r="CG449">
            <v>0</v>
          </cell>
          <cell r="CH449">
            <v>0</v>
          </cell>
          <cell r="CI449">
            <v>0</v>
          </cell>
          <cell r="CK449">
            <v>0</v>
          </cell>
          <cell r="CL449">
            <v>0</v>
          </cell>
          <cell r="CM449">
            <v>0</v>
          </cell>
          <cell r="CN449">
            <v>0</v>
          </cell>
          <cell r="CO449">
            <v>0</v>
          </cell>
          <cell r="CP449">
            <v>0</v>
          </cell>
          <cell r="CQ449">
            <v>0</v>
          </cell>
          <cell r="CR449">
            <v>0</v>
          </cell>
          <cell r="CS449">
            <v>0</v>
          </cell>
          <cell r="CT449">
            <v>0</v>
          </cell>
          <cell r="CU449">
            <v>0</v>
          </cell>
          <cell r="CW449">
            <v>0</v>
          </cell>
          <cell r="CX449">
            <v>0</v>
          </cell>
          <cell r="CY449">
            <v>0</v>
          </cell>
          <cell r="CZ449">
            <v>0</v>
          </cell>
          <cell r="DA449">
            <v>0</v>
          </cell>
          <cell r="DB449">
            <v>0</v>
          </cell>
          <cell r="DC449">
            <v>0</v>
          </cell>
          <cell r="DD449">
            <v>0</v>
          </cell>
          <cell r="DE449">
            <v>0</v>
          </cell>
          <cell r="DF449">
            <v>0</v>
          </cell>
          <cell r="DG449">
            <v>0</v>
          </cell>
          <cell r="DI449">
            <v>68519</v>
          </cell>
          <cell r="DJ449">
            <v>0</v>
          </cell>
          <cell r="DK449">
            <v>0</v>
          </cell>
          <cell r="DL449">
            <v>0</v>
          </cell>
          <cell r="DM449">
            <v>0</v>
          </cell>
          <cell r="DN449">
            <v>0</v>
          </cell>
          <cell r="DO449">
            <v>0</v>
          </cell>
          <cell r="DP449">
            <v>0</v>
          </cell>
          <cell r="DQ449">
            <v>0</v>
          </cell>
          <cell r="DR449">
            <v>0</v>
          </cell>
          <cell r="DS449">
            <v>0</v>
          </cell>
          <cell r="DU449" t="str">
            <v>ACC 422/110021</v>
          </cell>
          <cell r="DV449">
            <v>0</v>
          </cell>
          <cell r="DW449">
            <v>0</v>
          </cell>
          <cell r="DX449">
            <v>1</v>
          </cell>
          <cell r="DY449">
            <v>0</v>
          </cell>
          <cell r="DZ449">
            <v>0</v>
          </cell>
          <cell r="EB449">
            <v>0</v>
          </cell>
          <cell r="EC449" t="str">
            <v>Def</v>
          </cell>
          <cell r="ED449" t="str">
            <v>Community Service facilities</v>
          </cell>
        </row>
        <row r="450">
          <cell r="D450" t="str">
            <v>PC2030101</v>
          </cell>
          <cell r="E450" t="str">
            <v>Central Library carpet replacement</v>
          </cell>
          <cell r="F450" t="str">
            <v>Auckland Council</v>
          </cell>
          <cell r="G450" t="str">
            <v>Libraries and information</v>
          </cell>
          <cell r="H450" t="str">
            <v>E203115</v>
          </cell>
          <cell r="I450" t="str">
            <v>Library central management</v>
          </cell>
          <cell r="J450" t="str">
            <v>Community</v>
          </cell>
          <cell r="K450" t="str">
            <v>Local libraries</v>
          </cell>
          <cell r="L450" t="str">
            <v>Local library facilities and services</v>
          </cell>
          <cell r="M450" t="str">
            <v>Local activities</v>
          </cell>
          <cell r="N450" t="str">
            <v>Local libraries</v>
          </cell>
          <cell r="O450" t="str">
            <v>Local library facilities and services</v>
          </cell>
          <cell r="P450" t="str">
            <v>Community</v>
          </cell>
          <cell r="Q450" t="str">
            <v>Local libraries</v>
          </cell>
          <cell r="R450" t="str">
            <v>Local library facilities and services</v>
          </cell>
          <cell r="S450" t="str">
            <v>A1041205</v>
          </cell>
          <cell r="T450" t="str">
            <v>A1041205</v>
          </cell>
          <cell r="U450" t="str">
            <v>Local library facilities and services management</v>
          </cell>
          <cell r="V450" t="str">
            <v>L195</v>
          </cell>
          <cell r="W450" t="str">
            <v>Waitemata</v>
          </cell>
          <cell r="X450" t="str">
            <v>PL43780</v>
          </cell>
          <cell r="Y450" t="str">
            <v>Expense</v>
          </cell>
          <cell r="Z450">
            <v>20180701</v>
          </cell>
          <cell r="AA450">
            <v>20190630</v>
          </cell>
          <cell r="AB450">
            <v>2</v>
          </cell>
          <cell r="AC450" t="str">
            <v>Discrete</v>
          </cell>
          <cell r="AD450">
            <v>0</v>
          </cell>
          <cell r="AE450">
            <v>0</v>
          </cell>
          <cell r="AF450">
            <v>0</v>
          </cell>
          <cell r="AG450">
            <v>1</v>
          </cell>
          <cell r="AH450">
            <v>7</v>
          </cell>
          <cell r="AI450" t="str">
            <v>Libraries</v>
          </cell>
          <cell r="AJ450" t="str">
            <v>Furniture and fittings</v>
          </cell>
          <cell r="AK450">
            <v>15</v>
          </cell>
          <cell r="AM450">
            <v>1</v>
          </cell>
          <cell r="AZ450">
            <v>489423</v>
          </cell>
          <cell r="BD450">
            <v>3.3000000000000002E-2</v>
          </cell>
          <cell r="BE450">
            <v>6.7088999999999732E-2</v>
          </cell>
          <cell r="BF450">
            <v>0.10230293699999971</v>
          </cell>
          <cell r="BG450">
            <v>0.14088353979499968</v>
          </cell>
          <cell r="BH450">
            <v>0.18195534722761963</v>
          </cell>
          <cell r="BI450">
            <v>0.21859596299167583</v>
          </cell>
          <cell r="BJ450">
            <v>0.25637243784441766</v>
          </cell>
          <cell r="BK450">
            <v>0.29783272829328333</v>
          </cell>
          <cell r="BL450">
            <v>0.3445547065118415</v>
          </cell>
          <cell r="BM450">
            <v>0.39295867594626777</v>
          </cell>
          <cell r="BN450">
            <v>0</v>
          </cell>
          <cell r="BO450">
            <v>0</v>
          </cell>
          <cell r="BP450">
            <v>0</v>
          </cell>
          <cell r="BQ450">
            <v>0</v>
          </cell>
          <cell r="BR450">
            <v>0</v>
          </cell>
          <cell r="BS450">
            <v>0</v>
          </cell>
          <cell r="BT450">
            <v>0</v>
          </cell>
          <cell r="BU450">
            <v>125474.56764712842</v>
          </cell>
          <cell r="BV450">
            <v>0</v>
          </cell>
          <cell r="BW450">
            <v>0</v>
          </cell>
          <cell r="BX450">
            <v>0</v>
          </cell>
          <cell r="BY450">
            <v>0</v>
          </cell>
          <cell r="BZ450">
            <v>0</v>
          </cell>
          <cell r="CA450">
            <v>0</v>
          </cell>
          <cell r="CB450">
            <v>0</v>
          </cell>
          <cell r="CC450">
            <v>0</v>
          </cell>
          <cell r="CD450">
            <v>0</v>
          </cell>
          <cell r="CE450">
            <v>0</v>
          </cell>
          <cell r="CF450">
            <v>614897.56764712837</v>
          </cell>
          <cell r="CG450">
            <v>0</v>
          </cell>
          <cell r="CH450">
            <v>0</v>
          </cell>
          <cell r="CI450">
            <v>0</v>
          </cell>
          <cell r="CK450">
            <v>0</v>
          </cell>
          <cell r="CL450">
            <v>0</v>
          </cell>
          <cell r="CM450">
            <v>0</v>
          </cell>
          <cell r="CN450">
            <v>0</v>
          </cell>
          <cell r="CO450">
            <v>0</v>
          </cell>
          <cell r="CP450">
            <v>0</v>
          </cell>
          <cell r="CQ450">
            <v>0</v>
          </cell>
          <cell r="CR450">
            <v>0</v>
          </cell>
          <cell r="CS450">
            <v>0</v>
          </cell>
          <cell r="CT450">
            <v>0</v>
          </cell>
          <cell r="CU450">
            <v>0</v>
          </cell>
          <cell r="CW450">
            <v>0</v>
          </cell>
          <cell r="CX450">
            <v>0</v>
          </cell>
          <cell r="CY450">
            <v>0</v>
          </cell>
          <cell r="CZ450">
            <v>0</v>
          </cell>
          <cell r="DA450">
            <v>0</v>
          </cell>
          <cell r="DB450">
            <v>0</v>
          </cell>
          <cell r="DC450">
            <v>0</v>
          </cell>
          <cell r="DD450">
            <v>0</v>
          </cell>
          <cell r="DE450">
            <v>0</v>
          </cell>
          <cell r="DF450">
            <v>0</v>
          </cell>
          <cell r="DG450">
            <v>0</v>
          </cell>
          <cell r="DI450">
            <v>0</v>
          </cell>
          <cell r="DJ450">
            <v>0</v>
          </cell>
          <cell r="DK450">
            <v>0</v>
          </cell>
          <cell r="DL450">
            <v>0</v>
          </cell>
          <cell r="DM450">
            <v>0</v>
          </cell>
          <cell r="DN450">
            <v>0</v>
          </cell>
          <cell r="DO450">
            <v>0</v>
          </cell>
          <cell r="DP450">
            <v>614897.56764712837</v>
          </cell>
          <cell r="DQ450">
            <v>0</v>
          </cell>
          <cell r="DR450">
            <v>0</v>
          </cell>
          <cell r="DS450">
            <v>0</v>
          </cell>
          <cell r="DU450" t="str">
            <v>ACC 422/100006</v>
          </cell>
          <cell r="DV450">
            <v>0</v>
          </cell>
          <cell r="DW450">
            <v>0</v>
          </cell>
          <cell r="DX450">
            <v>1</v>
          </cell>
          <cell r="DY450">
            <v>489423</v>
          </cell>
          <cell r="DZ450">
            <v>614897.56764712837</v>
          </cell>
          <cell r="EB450">
            <v>614897.56764712837</v>
          </cell>
          <cell r="EC450" t="str">
            <v>Def</v>
          </cell>
          <cell r="ED450" t="str">
            <v>Community Service facilities</v>
          </cell>
        </row>
        <row r="451">
          <cell r="D451" t="str">
            <v>PC2030102</v>
          </cell>
          <cell r="E451" t="str">
            <v>Library Furn/Fit (Central)</v>
          </cell>
          <cell r="F451" t="str">
            <v>Auckland Council</v>
          </cell>
          <cell r="G451" t="str">
            <v>Libraries and information</v>
          </cell>
          <cell r="H451" t="str">
            <v>E203115</v>
          </cell>
          <cell r="I451" t="str">
            <v>Library central management</v>
          </cell>
          <cell r="J451" t="str">
            <v>Community</v>
          </cell>
          <cell r="K451" t="str">
            <v>Local libraries</v>
          </cell>
          <cell r="L451" t="str">
            <v>Local library facilities and services</v>
          </cell>
          <cell r="M451" t="str">
            <v>Local activities</v>
          </cell>
          <cell r="N451" t="str">
            <v>Local libraries</v>
          </cell>
          <cell r="O451" t="str">
            <v>Local library facilities and services</v>
          </cell>
          <cell r="P451" t="str">
            <v>Community</v>
          </cell>
          <cell r="Q451" t="str">
            <v>Local libraries</v>
          </cell>
          <cell r="R451" t="str">
            <v>Local library facilities and services</v>
          </cell>
          <cell r="S451" t="str">
            <v>A1041205</v>
          </cell>
          <cell r="T451" t="str">
            <v>A1041205</v>
          </cell>
          <cell r="U451" t="str">
            <v>Local library facilities and services management</v>
          </cell>
          <cell r="V451" t="str">
            <v>L195</v>
          </cell>
          <cell r="W451" t="str">
            <v>Waitemata</v>
          </cell>
          <cell r="X451" t="str">
            <v>PL43780</v>
          </cell>
          <cell r="Y451" t="str">
            <v>Expense</v>
          </cell>
          <cell r="Z451">
            <v>20120701</v>
          </cell>
          <cell r="AA451">
            <v>20130630</v>
          </cell>
          <cell r="AB451">
            <v>2</v>
          </cell>
          <cell r="AC451" t="str">
            <v>Discrete</v>
          </cell>
          <cell r="AD451">
            <v>0</v>
          </cell>
          <cell r="AE451">
            <v>0</v>
          </cell>
          <cell r="AF451">
            <v>0</v>
          </cell>
          <cell r="AG451">
            <v>1</v>
          </cell>
          <cell r="AH451">
            <v>7</v>
          </cell>
          <cell r="AI451" t="str">
            <v>Libraries</v>
          </cell>
          <cell r="AJ451" t="str">
            <v>Furniture and fittings</v>
          </cell>
          <cell r="AK451">
            <v>10</v>
          </cell>
          <cell r="AM451">
            <v>1</v>
          </cell>
          <cell r="AT451">
            <v>53915</v>
          </cell>
          <cell r="BD451">
            <v>3.3000000000000002E-2</v>
          </cell>
          <cell r="BE451">
            <v>6.7088999999999732E-2</v>
          </cell>
          <cell r="BF451">
            <v>0.10230293699999971</v>
          </cell>
          <cell r="BG451">
            <v>0.14088353979499968</v>
          </cell>
          <cell r="BH451">
            <v>0.18195534722761963</v>
          </cell>
          <cell r="BI451">
            <v>0.21859596299167583</v>
          </cell>
          <cell r="BJ451">
            <v>0.25637243784441766</v>
          </cell>
          <cell r="BK451">
            <v>0.29783272829328333</v>
          </cell>
          <cell r="BL451">
            <v>0.3445547065118415</v>
          </cell>
          <cell r="BM451">
            <v>0.39295867594626777</v>
          </cell>
          <cell r="BN451">
            <v>0</v>
          </cell>
          <cell r="BO451">
            <v>1779.1950000000002</v>
          </cell>
          <cell r="BP451">
            <v>0</v>
          </cell>
          <cell r="BQ451">
            <v>0</v>
          </cell>
          <cell r="BR451">
            <v>0</v>
          </cell>
          <cell r="BS451">
            <v>0</v>
          </cell>
          <cell r="BT451">
            <v>0</v>
          </cell>
          <cell r="BU451">
            <v>0</v>
          </cell>
          <cell r="BV451">
            <v>0</v>
          </cell>
          <cell r="BW451">
            <v>0</v>
          </cell>
          <cell r="BX451">
            <v>0</v>
          </cell>
          <cell r="BY451">
            <v>0</v>
          </cell>
          <cell r="BZ451">
            <v>55694.195</v>
          </cell>
          <cell r="CA451">
            <v>0</v>
          </cell>
          <cell r="CB451">
            <v>0</v>
          </cell>
          <cell r="CC451">
            <v>0</v>
          </cell>
          <cell r="CD451">
            <v>0</v>
          </cell>
          <cell r="CE451">
            <v>0</v>
          </cell>
          <cell r="CF451">
            <v>0</v>
          </cell>
          <cell r="CG451">
            <v>0</v>
          </cell>
          <cell r="CH451">
            <v>0</v>
          </cell>
          <cell r="CI451">
            <v>0</v>
          </cell>
          <cell r="CK451">
            <v>0</v>
          </cell>
          <cell r="CL451">
            <v>0</v>
          </cell>
          <cell r="CM451">
            <v>0</v>
          </cell>
          <cell r="CN451">
            <v>0</v>
          </cell>
          <cell r="CO451">
            <v>0</v>
          </cell>
          <cell r="CP451">
            <v>0</v>
          </cell>
          <cell r="CQ451">
            <v>0</v>
          </cell>
          <cell r="CR451">
            <v>0</v>
          </cell>
          <cell r="CS451">
            <v>0</v>
          </cell>
          <cell r="CT451">
            <v>0</v>
          </cell>
          <cell r="CU451">
            <v>0</v>
          </cell>
          <cell r="CW451">
            <v>0</v>
          </cell>
          <cell r="CX451">
            <v>0</v>
          </cell>
          <cell r="CY451">
            <v>0</v>
          </cell>
          <cell r="CZ451">
            <v>0</v>
          </cell>
          <cell r="DA451">
            <v>0</v>
          </cell>
          <cell r="DB451">
            <v>0</v>
          </cell>
          <cell r="DC451">
            <v>0</v>
          </cell>
          <cell r="DD451">
            <v>0</v>
          </cell>
          <cell r="DE451">
            <v>0</v>
          </cell>
          <cell r="DF451">
            <v>0</v>
          </cell>
          <cell r="DG451">
            <v>0</v>
          </cell>
          <cell r="DI451">
            <v>0</v>
          </cell>
          <cell r="DJ451">
            <v>55694.195</v>
          </cell>
          <cell r="DK451">
            <v>0</v>
          </cell>
          <cell r="DL451">
            <v>0</v>
          </cell>
          <cell r="DM451">
            <v>0</v>
          </cell>
          <cell r="DN451">
            <v>0</v>
          </cell>
          <cell r="DO451">
            <v>0</v>
          </cell>
          <cell r="DP451">
            <v>0</v>
          </cell>
          <cell r="DQ451">
            <v>0</v>
          </cell>
          <cell r="DR451">
            <v>0</v>
          </cell>
          <cell r="DS451">
            <v>0</v>
          </cell>
          <cell r="DU451" t="str">
            <v>ACC 422/210042</v>
          </cell>
          <cell r="DV451">
            <v>0</v>
          </cell>
          <cell r="DW451">
            <v>1</v>
          </cell>
          <cell r="DX451">
            <v>1</v>
          </cell>
          <cell r="DY451">
            <v>53915</v>
          </cell>
          <cell r="DZ451">
            <v>55694.195</v>
          </cell>
          <cell r="EB451">
            <v>55694.195</v>
          </cell>
          <cell r="EC451" t="str">
            <v>Def</v>
          </cell>
          <cell r="ED451" t="str">
            <v>Community Service facilities</v>
          </cell>
        </row>
        <row r="452">
          <cell r="D452" t="str">
            <v>PC2030103</v>
          </cell>
          <cell r="E452" t="str">
            <v>Library Furn/Fit (Glen Innes)</v>
          </cell>
          <cell r="F452" t="str">
            <v>Auckland Council</v>
          </cell>
          <cell r="G452" t="str">
            <v>Libraries and information</v>
          </cell>
          <cell r="H452" t="str">
            <v>E203705</v>
          </cell>
          <cell r="I452" t="str">
            <v>Local library central east management</v>
          </cell>
          <cell r="J452" t="str">
            <v>Community</v>
          </cell>
          <cell r="K452" t="str">
            <v>Local libraries</v>
          </cell>
          <cell r="L452" t="str">
            <v>Local library facilities and services</v>
          </cell>
          <cell r="M452" t="str">
            <v>Local activities</v>
          </cell>
          <cell r="N452" t="str">
            <v>Local libraries</v>
          </cell>
          <cell r="O452" t="str">
            <v>Local library facilities and services</v>
          </cell>
          <cell r="P452" t="str">
            <v>Community</v>
          </cell>
          <cell r="Q452" t="str">
            <v>Local libraries</v>
          </cell>
          <cell r="R452" t="str">
            <v>Local library facilities and services</v>
          </cell>
          <cell r="S452" t="str">
            <v>A1041205</v>
          </cell>
          <cell r="T452" t="str">
            <v>A1041205</v>
          </cell>
          <cell r="U452" t="str">
            <v>Local library facilities and services management</v>
          </cell>
          <cell r="V452" t="str">
            <v>L150</v>
          </cell>
          <cell r="W452" t="str">
            <v>Maungakiekie-Tamaki</v>
          </cell>
          <cell r="X452" t="str">
            <v>PL43780</v>
          </cell>
          <cell r="Y452" t="str">
            <v>Expense</v>
          </cell>
          <cell r="Z452">
            <v>20130701</v>
          </cell>
          <cell r="AA452">
            <v>20190630</v>
          </cell>
          <cell r="AB452">
            <v>1</v>
          </cell>
          <cell r="AC452" t="str">
            <v>Programme</v>
          </cell>
          <cell r="AD452">
            <v>0</v>
          </cell>
          <cell r="AE452">
            <v>0</v>
          </cell>
          <cell r="AF452">
            <v>0</v>
          </cell>
          <cell r="AG452">
            <v>1</v>
          </cell>
          <cell r="AH452">
            <v>7</v>
          </cell>
          <cell r="AI452" t="str">
            <v>Libraries</v>
          </cell>
          <cell r="AJ452" t="str">
            <v>Furniture and fittings</v>
          </cell>
          <cell r="AK452">
            <v>10</v>
          </cell>
          <cell r="AM452">
            <v>1</v>
          </cell>
          <cell r="AU452">
            <v>46427</v>
          </cell>
          <cell r="AZ452">
            <v>43931</v>
          </cell>
          <cell r="BD452">
            <v>3.3000000000000002E-2</v>
          </cell>
          <cell r="BE452">
            <v>6.7088999999999732E-2</v>
          </cell>
          <cell r="BF452">
            <v>0.10230293699999971</v>
          </cell>
          <cell r="BG452">
            <v>0.14088353979499968</v>
          </cell>
          <cell r="BH452">
            <v>0.18195534722761963</v>
          </cell>
          <cell r="BI452">
            <v>0.21859596299167583</v>
          </cell>
          <cell r="BJ452">
            <v>0.25637243784441766</v>
          </cell>
          <cell r="BK452">
            <v>0.29783272829328333</v>
          </cell>
          <cell r="BL452">
            <v>0.3445547065118415</v>
          </cell>
          <cell r="BM452">
            <v>0.39295867594626777</v>
          </cell>
          <cell r="BN452">
            <v>0</v>
          </cell>
          <cell r="BO452">
            <v>0</v>
          </cell>
          <cell r="BP452">
            <v>3114.7410029999874</v>
          </cell>
          <cell r="BQ452">
            <v>0</v>
          </cell>
          <cell r="BR452">
            <v>0</v>
          </cell>
          <cell r="BS452">
            <v>0</v>
          </cell>
          <cell r="BT452">
            <v>0</v>
          </cell>
          <cell r="BU452">
            <v>11262.697566943112</v>
          </cell>
          <cell r="BV452">
            <v>0</v>
          </cell>
          <cell r="BW452">
            <v>0</v>
          </cell>
          <cell r="BX452">
            <v>0</v>
          </cell>
          <cell r="BY452">
            <v>0</v>
          </cell>
          <cell r="BZ452">
            <v>0</v>
          </cell>
          <cell r="CA452">
            <v>49541.741002999988</v>
          </cell>
          <cell r="CB452">
            <v>0</v>
          </cell>
          <cell r="CC452">
            <v>0</v>
          </cell>
          <cell r="CD452">
            <v>0</v>
          </cell>
          <cell r="CE452">
            <v>0</v>
          </cell>
          <cell r="CF452">
            <v>55193.697566943112</v>
          </cell>
          <cell r="CG452">
            <v>0</v>
          </cell>
          <cell r="CH452">
            <v>0</v>
          </cell>
          <cell r="CI452">
            <v>0</v>
          </cell>
          <cell r="CK452">
            <v>0</v>
          </cell>
          <cell r="CL452">
            <v>0</v>
          </cell>
          <cell r="CM452">
            <v>0</v>
          </cell>
          <cell r="CN452">
            <v>0</v>
          </cell>
          <cell r="CO452">
            <v>0</v>
          </cell>
          <cell r="CP452">
            <v>0</v>
          </cell>
          <cell r="CQ452">
            <v>0</v>
          </cell>
          <cell r="CR452">
            <v>0</v>
          </cell>
          <cell r="CS452">
            <v>0</v>
          </cell>
          <cell r="CT452">
            <v>0</v>
          </cell>
          <cell r="CU452">
            <v>0</v>
          </cell>
          <cell r="CW452">
            <v>0</v>
          </cell>
          <cell r="CX452">
            <v>0</v>
          </cell>
          <cell r="CY452">
            <v>0</v>
          </cell>
          <cell r="CZ452">
            <v>0</v>
          </cell>
          <cell r="DA452">
            <v>0</v>
          </cell>
          <cell r="DB452">
            <v>0</v>
          </cell>
          <cell r="DC452">
            <v>0</v>
          </cell>
          <cell r="DD452">
            <v>0</v>
          </cell>
          <cell r="DE452">
            <v>0</v>
          </cell>
          <cell r="DF452">
            <v>0</v>
          </cell>
          <cell r="DG452">
            <v>0</v>
          </cell>
          <cell r="DI452">
            <v>0</v>
          </cell>
          <cell r="DJ452">
            <v>0</v>
          </cell>
          <cell r="DK452">
            <v>49541.741002999988</v>
          </cell>
          <cell r="DL452">
            <v>0</v>
          </cell>
          <cell r="DM452">
            <v>0</v>
          </cell>
          <cell r="DN452">
            <v>0</v>
          </cell>
          <cell r="DO452">
            <v>0</v>
          </cell>
          <cell r="DP452">
            <v>55193.697566943112</v>
          </cell>
          <cell r="DQ452">
            <v>0</v>
          </cell>
          <cell r="DR452">
            <v>0</v>
          </cell>
          <cell r="DS452">
            <v>0</v>
          </cell>
          <cell r="DU452" t="str">
            <v>ACC 422/210043</v>
          </cell>
          <cell r="DV452">
            <v>0</v>
          </cell>
          <cell r="DW452">
            <v>1</v>
          </cell>
          <cell r="DX452">
            <v>1</v>
          </cell>
          <cell r="DY452">
            <v>90358</v>
          </cell>
          <cell r="DZ452">
            <v>104735.4385699431</v>
          </cell>
          <cell r="EB452">
            <v>104735.4385699431</v>
          </cell>
          <cell r="EC452" t="str">
            <v>Def</v>
          </cell>
          <cell r="ED452" t="str">
            <v>Community Service facilities</v>
          </cell>
        </row>
        <row r="453">
          <cell r="D453" t="str">
            <v>PC2030104</v>
          </cell>
          <cell r="E453" t="str">
            <v>Library Furn/Fit (Leys Institute)</v>
          </cell>
          <cell r="F453" t="str">
            <v>Auckland Council</v>
          </cell>
          <cell r="G453" t="str">
            <v>Libraries and information</v>
          </cell>
          <cell r="H453" t="str">
            <v>E204105</v>
          </cell>
          <cell r="I453" t="str">
            <v>Local library central west management</v>
          </cell>
          <cell r="J453" t="str">
            <v>Community</v>
          </cell>
          <cell r="K453" t="str">
            <v>Local libraries</v>
          </cell>
          <cell r="L453" t="str">
            <v>Local library facilities and services</v>
          </cell>
          <cell r="M453" t="str">
            <v>Local activities</v>
          </cell>
          <cell r="N453" t="str">
            <v>Local libraries</v>
          </cell>
          <cell r="O453" t="str">
            <v>Local library facilities and services</v>
          </cell>
          <cell r="P453" t="str">
            <v>Community</v>
          </cell>
          <cell r="Q453" t="str">
            <v>Local libraries</v>
          </cell>
          <cell r="R453" t="str">
            <v>Local library facilities and services</v>
          </cell>
          <cell r="S453" t="str">
            <v>A1041205</v>
          </cell>
          <cell r="T453" t="str">
            <v>A1041205</v>
          </cell>
          <cell r="U453" t="str">
            <v>Local library facilities and services management</v>
          </cell>
          <cell r="V453" t="str">
            <v>L195</v>
          </cell>
          <cell r="W453" t="str">
            <v>Waitemata</v>
          </cell>
          <cell r="X453" t="str">
            <v>PL43780</v>
          </cell>
          <cell r="Y453" t="str">
            <v>Expense</v>
          </cell>
          <cell r="Z453">
            <v>20140701</v>
          </cell>
          <cell r="AA453">
            <v>20150630</v>
          </cell>
          <cell r="AB453">
            <v>2</v>
          </cell>
          <cell r="AC453" t="str">
            <v>Discrete</v>
          </cell>
          <cell r="AD453">
            <v>0</v>
          </cell>
          <cell r="AE453">
            <v>0</v>
          </cell>
          <cell r="AF453">
            <v>0</v>
          </cell>
          <cell r="AG453">
            <v>1</v>
          </cell>
          <cell r="AH453">
            <v>7</v>
          </cell>
          <cell r="AI453" t="str">
            <v>Libraries</v>
          </cell>
          <cell r="AJ453" t="str">
            <v>Furniture and fittings</v>
          </cell>
          <cell r="AK453">
            <v>10</v>
          </cell>
          <cell r="AM453">
            <v>1</v>
          </cell>
          <cell r="AV453">
            <v>43525</v>
          </cell>
          <cell r="BD453">
            <v>3.3000000000000002E-2</v>
          </cell>
          <cell r="BE453">
            <v>6.7088999999999732E-2</v>
          </cell>
          <cell r="BF453">
            <v>0.10230293699999971</v>
          </cell>
          <cell r="BG453">
            <v>0.14088353979499968</v>
          </cell>
          <cell r="BH453">
            <v>0.18195534722761963</v>
          </cell>
          <cell r="BI453">
            <v>0.21859596299167583</v>
          </cell>
          <cell r="BJ453">
            <v>0.25637243784441766</v>
          </cell>
          <cell r="BK453">
            <v>0.29783272829328333</v>
          </cell>
          <cell r="BL453">
            <v>0.3445547065118415</v>
          </cell>
          <cell r="BM453">
            <v>0.39295867594626777</v>
          </cell>
          <cell r="BN453">
            <v>0</v>
          </cell>
          <cell r="BO453">
            <v>0</v>
          </cell>
          <cell r="BP453">
            <v>0</v>
          </cell>
          <cell r="BQ453">
            <v>4452.7353329249872</v>
          </cell>
          <cell r="BR453">
            <v>0</v>
          </cell>
          <cell r="BS453">
            <v>0</v>
          </cell>
          <cell r="BT453">
            <v>0</v>
          </cell>
          <cell r="BU453">
            <v>0</v>
          </cell>
          <cell r="BV453">
            <v>0</v>
          </cell>
          <cell r="BW453">
            <v>0</v>
          </cell>
          <cell r="BX453">
            <v>0</v>
          </cell>
          <cell r="BY453">
            <v>0</v>
          </cell>
          <cell r="BZ453">
            <v>0</v>
          </cell>
          <cell r="CA453">
            <v>0</v>
          </cell>
          <cell r="CB453">
            <v>47977.735332924989</v>
          </cell>
          <cell r="CC453">
            <v>0</v>
          </cell>
          <cell r="CD453">
            <v>0</v>
          </cell>
          <cell r="CE453">
            <v>0</v>
          </cell>
          <cell r="CF453">
            <v>0</v>
          </cell>
          <cell r="CG453">
            <v>0</v>
          </cell>
          <cell r="CH453">
            <v>0</v>
          </cell>
          <cell r="CI453">
            <v>0</v>
          </cell>
          <cell r="CK453">
            <v>0</v>
          </cell>
          <cell r="CL453">
            <v>0</v>
          </cell>
          <cell r="CM453">
            <v>0</v>
          </cell>
          <cell r="CN453">
            <v>0</v>
          </cell>
          <cell r="CO453">
            <v>0</v>
          </cell>
          <cell r="CP453">
            <v>0</v>
          </cell>
          <cell r="CQ453">
            <v>0</v>
          </cell>
          <cell r="CR453">
            <v>0</v>
          </cell>
          <cell r="CS453">
            <v>0</v>
          </cell>
          <cell r="CT453">
            <v>0</v>
          </cell>
          <cell r="CU453">
            <v>0</v>
          </cell>
          <cell r="CW453">
            <v>0</v>
          </cell>
          <cell r="CX453">
            <v>0</v>
          </cell>
          <cell r="CY453">
            <v>0</v>
          </cell>
          <cell r="CZ453">
            <v>0</v>
          </cell>
          <cell r="DA453">
            <v>0</v>
          </cell>
          <cell r="DB453">
            <v>0</v>
          </cell>
          <cell r="DC453">
            <v>0</v>
          </cell>
          <cell r="DD453">
            <v>0</v>
          </cell>
          <cell r="DE453">
            <v>0</v>
          </cell>
          <cell r="DF453">
            <v>0</v>
          </cell>
          <cell r="DG453">
            <v>0</v>
          </cell>
          <cell r="DI453">
            <v>0</v>
          </cell>
          <cell r="DJ453">
            <v>0</v>
          </cell>
          <cell r="DK453">
            <v>0</v>
          </cell>
          <cell r="DL453">
            <v>47977.735332924989</v>
          </cell>
          <cell r="DM453">
            <v>0</v>
          </cell>
          <cell r="DN453">
            <v>0</v>
          </cell>
          <cell r="DO453">
            <v>0</v>
          </cell>
          <cell r="DP453">
            <v>0</v>
          </cell>
          <cell r="DQ453">
            <v>0</v>
          </cell>
          <cell r="DR453">
            <v>0</v>
          </cell>
          <cell r="DS453">
            <v>0</v>
          </cell>
          <cell r="DU453" t="str">
            <v>ACC 422/210045</v>
          </cell>
          <cell r="DV453">
            <v>0</v>
          </cell>
          <cell r="DW453">
            <v>0</v>
          </cell>
          <cell r="DX453">
            <v>1</v>
          </cell>
          <cell r="DY453">
            <v>43525</v>
          </cell>
          <cell r="DZ453">
            <v>47977.735332924989</v>
          </cell>
          <cell r="EB453">
            <v>47977.735332924989</v>
          </cell>
          <cell r="EC453" t="str">
            <v>Def</v>
          </cell>
          <cell r="ED453" t="str">
            <v>Community Service facilities</v>
          </cell>
        </row>
        <row r="454">
          <cell r="D454" t="str">
            <v>PC2030105</v>
          </cell>
          <cell r="E454" t="str">
            <v>Library Building Renew (Central)</v>
          </cell>
          <cell r="F454" t="str">
            <v>Auckland Council</v>
          </cell>
          <cell r="G454" t="str">
            <v>Libraries and information</v>
          </cell>
          <cell r="H454" t="str">
            <v>E203005</v>
          </cell>
          <cell r="I454" t="str">
            <v>Local libraries central management</v>
          </cell>
          <cell r="J454" t="str">
            <v>Community</v>
          </cell>
          <cell r="K454" t="str">
            <v>Local libraries</v>
          </cell>
          <cell r="L454" t="str">
            <v>Local library facilities and services</v>
          </cell>
          <cell r="M454" t="str">
            <v>Local activities</v>
          </cell>
          <cell r="N454" t="str">
            <v>Local libraries</v>
          </cell>
          <cell r="O454" t="str">
            <v>Local library facilities and services</v>
          </cell>
          <cell r="P454" t="str">
            <v>Community</v>
          </cell>
          <cell r="Q454" t="str">
            <v>Local libraries</v>
          </cell>
          <cell r="R454" t="str">
            <v>Local library facilities and services</v>
          </cell>
          <cell r="S454" t="str">
            <v>A1041205</v>
          </cell>
          <cell r="T454" t="str">
            <v>A1041205</v>
          </cell>
          <cell r="U454" t="str">
            <v>Local library facilities and services management</v>
          </cell>
          <cell r="V454" t="str">
            <v>L210</v>
          </cell>
          <cell r="W454" t="str">
            <v>Other (Unallocated)</v>
          </cell>
          <cell r="X454" t="str">
            <v>FY12 - Only</v>
          </cell>
          <cell r="Y454" t="str">
            <v>Expense</v>
          </cell>
          <cell r="Z454">
            <v>20110701</v>
          </cell>
          <cell r="AA454">
            <v>20120630</v>
          </cell>
          <cell r="AB454">
            <v>1</v>
          </cell>
          <cell r="AC454" t="str">
            <v>Programme</v>
          </cell>
          <cell r="AD454">
            <v>0</v>
          </cell>
          <cell r="AE454">
            <v>0</v>
          </cell>
          <cell r="AF454">
            <v>0</v>
          </cell>
          <cell r="AG454">
            <v>1</v>
          </cell>
          <cell r="AH454">
            <v>7</v>
          </cell>
          <cell r="AI454" t="str">
            <v>Libraries</v>
          </cell>
          <cell r="AJ454" t="str">
            <v>Buildings (Capex)</v>
          </cell>
          <cell r="AK454">
            <v>75</v>
          </cell>
          <cell r="AP454">
            <v>1</v>
          </cell>
          <cell r="AS454">
            <v>1281149</v>
          </cell>
          <cell r="AT454">
            <v>0</v>
          </cell>
          <cell r="AU454">
            <v>0</v>
          </cell>
          <cell r="AV454">
            <v>0</v>
          </cell>
          <cell r="AW454">
            <v>0</v>
          </cell>
          <cell r="AX454">
            <v>0</v>
          </cell>
          <cell r="AY454">
            <v>0</v>
          </cell>
          <cell r="AZ454">
            <v>0</v>
          </cell>
          <cell r="BD454">
            <v>3.1E-2</v>
          </cell>
          <cell r="BE454">
            <v>6.1930000000000041E-2</v>
          </cell>
          <cell r="BF454">
            <v>9.3787900000000146E-2</v>
          </cell>
          <cell r="BG454">
            <v>0.12878911280000027</v>
          </cell>
          <cell r="BH454">
            <v>0.16491036440960039</v>
          </cell>
          <cell r="BI454">
            <v>0.19869276497747879</v>
          </cell>
          <cell r="BJ454">
            <v>0.23225616239684821</v>
          </cell>
          <cell r="BK454">
            <v>0.27045610343115034</v>
          </cell>
          <cell r="BL454">
            <v>0.31238115484437823</v>
          </cell>
          <cell r="BM454">
            <v>0.35568973295424255</v>
          </cell>
          <cell r="BN454">
            <v>0</v>
          </cell>
          <cell r="BO454">
            <v>0</v>
          </cell>
          <cell r="BP454">
            <v>0</v>
          </cell>
          <cell r="BQ454">
            <v>0</v>
          </cell>
          <cell r="BR454">
            <v>0</v>
          </cell>
          <cell r="BS454">
            <v>0</v>
          </cell>
          <cell r="BT454">
            <v>0</v>
          </cell>
          <cell r="BU454">
            <v>0</v>
          </cell>
          <cell r="BV454">
            <v>0</v>
          </cell>
          <cell r="BW454">
            <v>0</v>
          </cell>
          <cell r="BX454">
            <v>0</v>
          </cell>
          <cell r="BY454">
            <v>1281149</v>
          </cell>
          <cell r="BZ454">
            <v>0</v>
          </cell>
          <cell r="CA454">
            <v>0</v>
          </cell>
          <cell r="CB454">
            <v>0</v>
          </cell>
          <cell r="CC454">
            <v>0</v>
          </cell>
          <cell r="CD454">
            <v>0</v>
          </cell>
          <cell r="CE454">
            <v>0</v>
          </cell>
          <cell r="CF454">
            <v>0</v>
          </cell>
          <cell r="CG454">
            <v>0</v>
          </cell>
          <cell r="CH454">
            <v>0</v>
          </cell>
          <cell r="CI454">
            <v>0</v>
          </cell>
          <cell r="CK454">
            <v>0</v>
          </cell>
          <cell r="CL454">
            <v>0</v>
          </cell>
          <cell r="CM454">
            <v>0</v>
          </cell>
          <cell r="CN454">
            <v>0</v>
          </cell>
          <cell r="CO454">
            <v>0</v>
          </cell>
          <cell r="CP454">
            <v>0</v>
          </cell>
          <cell r="CQ454">
            <v>0</v>
          </cell>
          <cell r="CR454">
            <v>0</v>
          </cell>
          <cell r="CS454">
            <v>0</v>
          </cell>
          <cell r="CT454">
            <v>0</v>
          </cell>
          <cell r="CU454">
            <v>0</v>
          </cell>
          <cell r="CW454">
            <v>0</v>
          </cell>
          <cell r="CX454">
            <v>0</v>
          </cell>
          <cell r="CY454">
            <v>0</v>
          </cell>
          <cell r="CZ454">
            <v>0</v>
          </cell>
          <cell r="DA454">
            <v>0</v>
          </cell>
          <cell r="DB454">
            <v>0</v>
          </cell>
          <cell r="DC454">
            <v>0</v>
          </cell>
          <cell r="DD454">
            <v>0</v>
          </cell>
          <cell r="DE454">
            <v>0</v>
          </cell>
          <cell r="DF454">
            <v>0</v>
          </cell>
          <cell r="DG454">
            <v>0</v>
          </cell>
          <cell r="DI454">
            <v>1281149</v>
          </cell>
          <cell r="DJ454">
            <v>0</v>
          </cell>
          <cell r="DK454">
            <v>0</v>
          </cell>
          <cell r="DL454">
            <v>0</v>
          </cell>
          <cell r="DM454">
            <v>0</v>
          </cell>
          <cell r="DN454">
            <v>0</v>
          </cell>
          <cell r="DO454">
            <v>0</v>
          </cell>
          <cell r="DP454">
            <v>0</v>
          </cell>
          <cell r="DQ454">
            <v>0</v>
          </cell>
          <cell r="DR454">
            <v>0</v>
          </cell>
          <cell r="DS454">
            <v>0</v>
          </cell>
          <cell r="DU454" t="str">
            <v>ACC 422/110034</v>
          </cell>
          <cell r="DV454">
            <v>0</v>
          </cell>
          <cell r="DW454">
            <v>0</v>
          </cell>
          <cell r="DX454">
            <v>2</v>
          </cell>
          <cell r="DY454">
            <v>0</v>
          </cell>
          <cell r="DZ454">
            <v>0</v>
          </cell>
          <cell r="EB454">
            <v>0</v>
          </cell>
          <cell r="EC454" t="str">
            <v>Def</v>
          </cell>
          <cell r="ED454" t="str">
            <v>Community Service facilities</v>
          </cell>
        </row>
        <row r="455">
          <cell r="D455" t="str">
            <v>PC2030105</v>
          </cell>
          <cell r="E455" t="str">
            <v>Library Building Renew (Central)</v>
          </cell>
          <cell r="F455" t="str">
            <v>Auckland Council</v>
          </cell>
          <cell r="G455" t="str">
            <v>Libraries and information</v>
          </cell>
          <cell r="H455" t="str">
            <v>E203115</v>
          </cell>
          <cell r="I455" t="str">
            <v>Library central management</v>
          </cell>
          <cell r="J455" t="str">
            <v>Community</v>
          </cell>
          <cell r="K455" t="str">
            <v>Local libraries</v>
          </cell>
          <cell r="L455" t="str">
            <v>Local library facilities and services</v>
          </cell>
          <cell r="M455" t="str">
            <v>Local activities</v>
          </cell>
          <cell r="N455" t="str">
            <v>Local libraries</v>
          </cell>
          <cell r="O455" t="str">
            <v>Local library facilities and services</v>
          </cell>
          <cell r="P455" t="str">
            <v>Community</v>
          </cell>
          <cell r="Q455" t="str">
            <v>Local libraries</v>
          </cell>
          <cell r="R455" t="str">
            <v>Local library facilities and services</v>
          </cell>
          <cell r="S455" t="str">
            <v>A1041205</v>
          </cell>
          <cell r="T455" t="str">
            <v>A1041205</v>
          </cell>
          <cell r="U455" t="str">
            <v>Local library facilities and services management</v>
          </cell>
          <cell r="V455" t="str">
            <v>L210</v>
          </cell>
          <cell r="W455" t="str">
            <v>Other (Unallocated)</v>
          </cell>
          <cell r="X455" t="str">
            <v>PL40810</v>
          </cell>
          <cell r="Y455" t="str">
            <v>Expense</v>
          </cell>
          <cell r="Z455">
            <v>20120701</v>
          </cell>
          <cell r="AA455">
            <v>20220630</v>
          </cell>
          <cell r="AB455">
            <v>1</v>
          </cell>
          <cell r="AC455" t="str">
            <v>Programme</v>
          </cell>
          <cell r="AD455">
            <v>0</v>
          </cell>
          <cell r="AE455">
            <v>0</v>
          </cell>
          <cell r="AF455">
            <v>0</v>
          </cell>
          <cell r="AG455">
            <v>1</v>
          </cell>
          <cell r="AH455">
            <v>7</v>
          </cell>
          <cell r="AI455" t="str">
            <v>Libraries</v>
          </cell>
          <cell r="AJ455" t="str">
            <v>Buildings (Capex)</v>
          </cell>
          <cell r="AK455">
            <v>75</v>
          </cell>
          <cell r="AM455">
            <v>1</v>
          </cell>
          <cell r="AT455">
            <v>1806269</v>
          </cell>
          <cell r="AU455">
            <v>1268513</v>
          </cell>
          <cell r="AV455">
            <v>1312495</v>
          </cell>
          <cell r="AW455">
            <v>1275009</v>
          </cell>
          <cell r="AX455">
            <v>1275009</v>
          </cell>
          <cell r="AY455">
            <v>1275009</v>
          </cell>
          <cell r="AZ455">
            <v>1275009</v>
          </cell>
          <cell r="BA455">
            <v>1275000</v>
          </cell>
          <cell r="BB455">
            <v>1275000</v>
          </cell>
          <cell r="BC455">
            <v>1275000</v>
          </cell>
          <cell r="BD455">
            <v>3.1E-2</v>
          </cell>
          <cell r="BE455">
            <v>6.1930000000000041E-2</v>
          </cell>
          <cell r="BF455">
            <v>9.3787900000000146E-2</v>
          </cell>
          <cell r="BG455">
            <v>0.12878911280000027</v>
          </cell>
          <cell r="BH455">
            <v>0.16491036440960039</v>
          </cell>
          <cell r="BI455">
            <v>0.19869276497747879</v>
          </cell>
          <cell r="BJ455">
            <v>0.23225616239684821</v>
          </cell>
          <cell r="BK455">
            <v>0.27045610343115034</v>
          </cell>
          <cell r="BL455">
            <v>0.31238115484437823</v>
          </cell>
          <cell r="BM455">
            <v>0.35568973295424255</v>
          </cell>
          <cell r="BN455">
            <v>0</v>
          </cell>
          <cell r="BO455">
            <v>55994.339</v>
          </cell>
          <cell r="BP455">
            <v>78559.010090000054</v>
          </cell>
          <cell r="BQ455">
            <v>123096.1498105002</v>
          </cell>
          <cell r="BR455">
            <v>164207.27792201555</v>
          </cell>
          <cell r="BS455">
            <v>210262.19881552018</v>
          </cell>
          <cell r="BT455">
            <v>253335.06358117025</v>
          </cell>
          <cell r="BU455">
            <v>296128.69736144302</v>
          </cell>
          <cell r="BV455">
            <v>344831.53187471669</v>
          </cell>
          <cell r="BW455">
            <v>398285.97242658224</v>
          </cell>
          <cell r="BX455">
            <v>453504.40951665927</v>
          </cell>
          <cell r="BY455">
            <v>0</v>
          </cell>
          <cell r="BZ455">
            <v>1862263.3389999999</v>
          </cell>
          <cell r="CA455">
            <v>1347072.01009</v>
          </cell>
          <cell r="CB455">
            <v>1435591.1498105002</v>
          </cell>
          <cell r="CC455">
            <v>1439216.2779220156</v>
          </cell>
          <cell r="CD455">
            <v>1485271.1988155202</v>
          </cell>
          <cell r="CE455">
            <v>1528344.0635811703</v>
          </cell>
          <cell r="CF455">
            <v>1571137.697361443</v>
          </cell>
          <cell r="CG455">
            <v>1619831.5318747167</v>
          </cell>
          <cell r="CH455">
            <v>1673285.9724265821</v>
          </cell>
          <cell r="CI455">
            <v>1728504.4095166593</v>
          </cell>
          <cell r="CK455">
            <v>0</v>
          </cell>
          <cell r="CL455">
            <v>0</v>
          </cell>
          <cell r="CM455">
            <v>0</v>
          </cell>
          <cell r="CN455">
            <v>0</v>
          </cell>
          <cell r="CO455">
            <v>0</v>
          </cell>
          <cell r="CP455">
            <v>0</v>
          </cell>
          <cell r="CQ455">
            <v>0</v>
          </cell>
          <cell r="CR455">
            <v>0</v>
          </cell>
          <cell r="CS455">
            <v>0</v>
          </cell>
          <cell r="CT455">
            <v>0</v>
          </cell>
          <cell r="CU455">
            <v>0</v>
          </cell>
          <cell r="CW455">
            <v>0</v>
          </cell>
          <cell r="CX455">
            <v>0</v>
          </cell>
          <cell r="CY455">
            <v>0</v>
          </cell>
          <cell r="CZ455">
            <v>0</v>
          </cell>
          <cell r="DA455">
            <v>0</v>
          </cell>
          <cell r="DB455">
            <v>0</v>
          </cell>
          <cell r="DC455">
            <v>0</v>
          </cell>
          <cell r="DD455">
            <v>0</v>
          </cell>
          <cell r="DE455">
            <v>0</v>
          </cell>
          <cell r="DF455">
            <v>0</v>
          </cell>
          <cell r="DG455">
            <v>0</v>
          </cell>
          <cell r="DI455">
            <v>0</v>
          </cell>
          <cell r="DJ455">
            <v>1862263.3389999999</v>
          </cell>
          <cell r="DK455">
            <v>1347072.01009</v>
          </cell>
          <cell r="DL455">
            <v>1435591.1498105002</v>
          </cell>
          <cell r="DM455">
            <v>1439216.2779220156</v>
          </cell>
          <cell r="DN455">
            <v>1485271.1988155202</v>
          </cell>
          <cell r="DO455">
            <v>1528344.0635811703</v>
          </cell>
          <cell r="DP455">
            <v>1571137.697361443</v>
          </cell>
          <cell r="DQ455">
            <v>1619831.5318747167</v>
          </cell>
          <cell r="DR455">
            <v>1673285.9724265821</v>
          </cell>
          <cell r="DS455">
            <v>1728504.4095166593</v>
          </cell>
          <cell r="DU455" t="str">
            <v>ACC 422/110034</v>
          </cell>
          <cell r="DV455">
            <v>0</v>
          </cell>
          <cell r="DW455">
            <v>0</v>
          </cell>
          <cell r="DX455">
            <v>2</v>
          </cell>
          <cell r="DY455">
            <v>13312313</v>
          </cell>
          <cell r="DZ455">
            <v>15690517.650398606</v>
          </cell>
          <cell r="EB455">
            <v>15690517.650398606</v>
          </cell>
          <cell r="EC455" t="str">
            <v>Def</v>
          </cell>
          <cell r="ED455" t="str">
            <v>Community Service facilities</v>
          </cell>
        </row>
        <row r="456">
          <cell r="D456" t="str">
            <v>PC2030106</v>
          </cell>
          <cell r="E456" t="str">
            <v>Library Furn/Fit (Mt Albert)</v>
          </cell>
          <cell r="F456" t="str">
            <v>Auckland Council</v>
          </cell>
          <cell r="G456" t="str">
            <v>Libraries and information</v>
          </cell>
          <cell r="H456" t="str">
            <v>E204105</v>
          </cell>
          <cell r="I456" t="str">
            <v>Local library central west management</v>
          </cell>
          <cell r="J456" t="str">
            <v>Community</v>
          </cell>
          <cell r="K456" t="str">
            <v>Local libraries</v>
          </cell>
          <cell r="L456" t="str">
            <v>Local library facilities and services</v>
          </cell>
          <cell r="M456" t="str">
            <v>Local activities</v>
          </cell>
          <cell r="N456" t="str">
            <v>Local libraries</v>
          </cell>
          <cell r="O456" t="str">
            <v>Local library facilities and services</v>
          </cell>
          <cell r="P456" t="str">
            <v>Community</v>
          </cell>
          <cell r="Q456" t="str">
            <v>Local libraries</v>
          </cell>
          <cell r="R456" t="str">
            <v>Local library facilities and services</v>
          </cell>
          <cell r="S456" t="str">
            <v>A1041205</v>
          </cell>
          <cell r="T456" t="str">
            <v>A1041205</v>
          </cell>
          <cell r="U456" t="str">
            <v>Local library facilities and services management</v>
          </cell>
          <cell r="V456" t="str">
            <v>L100</v>
          </cell>
          <cell r="W456" t="str">
            <v>Albert-Eden</v>
          </cell>
          <cell r="X456" t="str">
            <v>PL43780</v>
          </cell>
          <cell r="Y456" t="str">
            <v>Expense</v>
          </cell>
          <cell r="Z456">
            <v>20110701</v>
          </cell>
          <cell r="AA456">
            <v>20170630</v>
          </cell>
          <cell r="AB456">
            <v>1</v>
          </cell>
          <cell r="AC456" t="str">
            <v>Programme</v>
          </cell>
          <cell r="AD456">
            <v>0</v>
          </cell>
          <cell r="AE456">
            <v>0</v>
          </cell>
          <cell r="AF456">
            <v>0</v>
          </cell>
          <cell r="AG456">
            <v>1</v>
          </cell>
          <cell r="AH456">
            <v>7</v>
          </cell>
          <cell r="AI456" t="str">
            <v>Libraries</v>
          </cell>
          <cell r="AJ456" t="str">
            <v>Furniture and fittings</v>
          </cell>
          <cell r="AK456">
            <v>10</v>
          </cell>
          <cell r="AM456">
            <v>1</v>
          </cell>
          <cell r="AS456">
            <v>62489</v>
          </cell>
          <cell r="AX456">
            <v>53915</v>
          </cell>
          <cell r="BD456">
            <v>3.3000000000000002E-2</v>
          </cell>
          <cell r="BE456">
            <v>6.7088999999999732E-2</v>
          </cell>
          <cell r="BF456">
            <v>0.10230293699999971</v>
          </cell>
          <cell r="BG456">
            <v>0.14088353979499968</v>
          </cell>
          <cell r="BH456">
            <v>0.18195534722761963</v>
          </cell>
          <cell r="BI456">
            <v>0.21859596299167583</v>
          </cell>
          <cell r="BJ456">
            <v>0.25637243784441766</v>
          </cell>
          <cell r="BK456">
            <v>0.29783272829328333</v>
          </cell>
          <cell r="BL456">
            <v>0.3445547065118415</v>
          </cell>
          <cell r="BM456">
            <v>0.39295867594626777</v>
          </cell>
          <cell r="BN456">
            <v>0</v>
          </cell>
          <cell r="BO456">
            <v>0</v>
          </cell>
          <cell r="BP456">
            <v>0</v>
          </cell>
          <cell r="BQ456">
            <v>0</v>
          </cell>
          <cell r="BR456">
            <v>0</v>
          </cell>
          <cell r="BS456">
            <v>9810.1225457771125</v>
          </cell>
          <cell r="BT456">
            <v>0</v>
          </cell>
          <cell r="BU456">
            <v>0</v>
          </cell>
          <cell r="BV456">
            <v>0</v>
          </cell>
          <cell r="BW456">
            <v>0</v>
          </cell>
          <cell r="BX456">
            <v>0</v>
          </cell>
          <cell r="BY456">
            <v>62489</v>
          </cell>
          <cell r="BZ456">
            <v>0</v>
          </cell>
          <cell r="CA456">
            <v>0</v>
          </cell>
          <cell r="CB456">
            <v>0</v>
          </cell>
          <cell r="CC456">
            <v>0</v>
          </cell>
          <cell r="CD456">
            <v>63725.122545777114</v>
          </cell>
          <cell r="CE456">
            <v>0</v>
          </cell>
          <cell r="CF456">
            <v>0</v>
          </cell>
          <cell r="CG456">
            <v>0</v>
          </cell>
          <cell r="CH456">
            <v>0</v>
          </cell>
          <cell r="CI456">
            <v>0</v>
          </cell>
          <cell r="CK456">
            <v>0</v>
          </cell>
          <cell r="CL456">
            <v>0</v>
          </cell>
          <cell r="CM456">
            <v>0</v>
          </cell>
          <cell r="CN456">
            <v>0</v>
          </cell>
          <cell r="CO456">
            <v>0</v>
          </cell>
          <cell r="CP456">
            <v>0</v>
          </cell>
          <cell r="CQ456">
            <v>0</v>
          </cell>
          <cell r="CR456">
            <v>0</v>
          </cell>
          <cell r="CS456">
            <v>0</v>
          </cell>
          <cell r="CT456">
            <v>0</v>
          </cell>
          <cell r="CU456">
            <v>0</v>
          </cell>
          <cell r="CW456">
            <v>0</v>
          </cell>
          <cell r="CX456">
            <v>0</v>
          </cell>
          <cell r="CY456">
            <v>0</v>
          </cell>
          <cell r="CZ456">
            <v>0</v>
          </cell>
          <cell r="DA456">
            <v>0</v>
          </cell>
          <cell r="DB456">
            <v>0</v>
          </cell>
          <cell r="DC456">
            <v>0</v>
          </cell>
          <cell r="DD456">
            <v>0</v>
          </cell>
          <cell r="DE456">
            <v>0</v>
          </cell>
          <cell r="DF456">
            <v>0</v>
          </cell>
          <cell r="DG456">
            <v>0</v>
          </cell>
          <cell r="DI456">
            <v>62489</v>
          </cell>
          <cell r="DJ456">
            <v>0</v>
          </cell>
          <cell r="DK456">
            <v>0</v>
          </cell>
          <cell r="DL456">
            <v>0</v>
          </cell>
          <cell r="DM456">
            <v>0</v>
          </cell>
          <cell r="DN456">
            <v>63725.122545777114</v>
          </cell>
          <cell r="DO456">
            <v>0</v>
          </cell>
          <cell r="DP456">
            <v>0</v>
          </cell>
          <cell r="DQ456">
            <v>0</v>
          </cell>
          <cell r="DR456">
            <v>0</v>
          </cell>
          <cell r="DS456">
            <v>0</v>
          </cell>
          <cell r="DU456" t="str">
            <v>ACC 422/210056</v>
          </cell>
          <cell r="DV456">
            <v>0</v>
          </cell>
          <cell r="DW456">
            <v>0</v>
          </cell>
          <cell r="DX456">
            <v>1</v>
          </cell>
          <cell r="DY456">
            <v>53915</v>
          </cell>
          <cell r="DZ456">
            <v>63725.122545777114</v>
          </cell>
          <cell r="EB456">
            <v>63725.122545777114</v>
          </cell>
          <cell r="EC456" t="str">
            <v>Def</v>
          </cell>
          <cell r="ED456" t="str">
            <v>Community Service facilities</v>
          </cell>
        </row>
        <row r="457">
          <cell r="D457" t="str">
            <v>PC2030107</v>
          </cell>
          <cell r="E457" t="str">
            <v>Mt Roskill library redevelopment</v>
          </cell>
          <cell r="F457" t="str">
            <v>Auckland Council</v>
          </cell>
          <cell r="G457" t="str">
            <v>Libraries and information</v>
          </cell>
          <cell r="H457" t="str">
            <v>E204105</v>
          </cell>
          <cell r="I457" t="str">
            <v>Local library central west management</v>
          </cell>
          <cell r="J457" t="str">
            <v>Community</v>
          </cell>
          <cell r="K457" t="str">
            <v>Local libraries</v>
          </cell>
          <cell r="L457" t="str">
            <v>Local library facilities and services</v>
          </cell>
          <cell r="M457" t="str">
            <v>Local activities</v>
          </cell>
          <cell r="N457" t="str">
            <v>Local libraries</v>
          </cell>
          <cell r="O457" t="str">
            <v>Local library facilities and services</v>
          </cell>
          <cell r="P457" t="str">
            <v>Community</v>
          </cell>
          <cell r="Q457" t="str">
            <v>Local libraries</v>
          </cell>
          <cell r="R457" t="str">
            <v>Local library facilities and services</v>
          </cell>
          <cell r="S457" t="str">
            <v>A1041205</v>
          </cell>
          <cell r="T457" t="str">
            <v>A1041205</v>
          </cell>
          <cell r="U457" t="str">
            <v>Local library facilities and services management</v>
          </cell>
          <cell r="V457" t="str">
            <v>L170</v>
          </cell>
          <cell r="W457" t="str">
            <v>Puketapapa</v>
          </cell>
          <cell r="X457" t="str">
            <v>FY12 - Only</v>
          </cell>
          <cell r="Y457" t="str">
            <v>Expense</v>
          </cell>
          <cell r="Z457">
            <v>20100701</v>
          </cell>
          <cell r="AA457">
            <v>20120630</v>
          </cell>
          <cell r="AB457">
            <v>2</v>
          </cell>
          <cell r="AC457" t="str">
            <v>Discrete</v>
          </cell>
          <cell r="AD457">
            <v>0</v>
          </cell>
          <cell r="AE457">
            <v>0</v>
          </cell>
          <cell r="AF457">
            <v>0</v>
          </cell>
          <cell r="AG457">
            <v>1</v>
          </cell>
          <cell r="AH457">
            <v>7</v>
          </cell>
          <cell r="AI457" t="str">
            <v>Libraries</v>
          </cell>
          <cell r="AJ457" t="str">
            <v>Buildings (Capex)</v>
          </cell>
          <cell r="AK457">
            <v>75</v>
          </cell>
          <cell r="AP457">
            <v>1</v>
          </cell>
          <cell r="AS457">
            <v>1433790</v>
          </cell>
          <cell r="BD457">
            <v>3.1E-2</v>
          </cell>
          <cell r="BE457">
            <v>6.1930000000000041E-2</v>
          </cell>
          <cell r="BF457">
            <v>9.3787900000000146E-2</v>
          </cell>
          <cell r="BG457">
            <v>0.12878911280000027</v>
          </cell>
          <cell r="BH457">
            <v>0.16491036440960039</v>
          </cell>
          <cell r="BI457">
            <v>0.19869276497747879</v>
          </cell>
          <cell r="BJ457">
            <v>0.23225616239684821</v>
          </cell>
          <cell r="BK457">
            <v>0.27045610343115034</v>
          </cell>
          <cell r="BL457">
            <v>0.31238115484437823</v>
          </cell>
          <cell r="BM457">
            <v>0.35568973295424255</v>
          </cell>
          <cell r="BN457">
            <v>0</v>
          </cell>
          <cell r="BO457">
            <v>0</v>
          </cell>
          <cell r="BP457">
            <v>0</v>
          </cell>
          <cell r="BQ457">
            <v>0</v>
          </cell>
          <cell r="BR457">
            <v>0</v>
          </cell>
          <cell r="BS457">
            <v>0</v>
          </cell>
          <cell r="BT457">
            <v>0</v>
          </cell>
          <cell r="BU457">
            <v>0</v>
          </cell>
          <cell r="BV457">
            <v>0</v>
          </cell>
          <cell r="BW457">
            <v>0</v>
          </cell>
          <cell r="BX457">
            <v>0</v>
          </cell>
          <cell r="BY457">
            <v>1433790</v>
          </cell>
          <cell r="BZ457">
            <v>0</v>
          </cell>
          <cell r="CA457">
            <v>0</v>
          </cell>
          <cell r="CB457">
            <v>0</v>
          </cell>
          <cell r="CC457">
            <v>0</v>
          </cell>
          <cell r="CD457">
            <v>0</v>
          </cell>
          <cell r="CE457">
            <v>0</v>
          </cell>
          <cell r="CF457">
            <v>0</v>
          </cell>
          <cell r="CG457">
            <v>0</v>
          </cell>
          <cell r="CH457">
            <v>0</v>
          </cell>
          <cell r="CI457">
            <v>0</v>
          </cell>
          <cell r="CK457">
            <v>0</v>
          </cell>
          <cell r="CL457">
            <v>0</v>
          </cell>
          <cell r="CM457">
            <v>0</v>
          </cell>
          <cell r="CN457">
            <v>0</v>
          </cell>
          <cell r="CO457">
            <v>0</v>
          </cell>
          <cell r="CP457">
            <v>0</v>
          </cell>
          <cell r="CQ457">
            <v>0</v>
          </cell>
          <cell r="CR457">
            <v>0</v>
          </cell>
          <cell r="CS457">
            <v>0</v>
          </cell>
          <cell r="CT457">
            <v>0</v>
          </cell>
          <cell r="CU457">
            <v>0</v>
          </cell>
          <cell r="CW457">
            <v>0</v>
          </cell>
          <cell r="CX457">
            <v>0</v>
          </cell>
          <cell r="CY457">
            <v>0</v>
          </cell>
          <cell r="CZ457">
            <v>0</v>
          </cell>
          <cell r="DA457">
            <v>0</v>
          </cell>
          <cell r="DB457">
            <v>0</v>
          </cell>
          <cell r="DC457">
            <v>0</v>
          </cell>
          <cell r="DD457">
            <v>0</v>
          </cell>
          <cell r="DE457">
            <v>0</v>
          </cell>
          <cell r="DF457">
            <v>0</v>
          </cell>
          <cell r="DG457">
            <v>0</v>
          </cell>
          <cell r="DI457">
            <v>1433790</v>
          </cell>
          <cell r="DJ457">
            <v>0</v>
          </cell>
          <cell r="DK457">
            <v>0</v>
          </cell>
          <cell r="DL457">
            <v>0</v>
          </cell>
          <cell r="DM457">
            <v>0</v>
          </cell>
          <cell r="DN457">
            <v>0</v>
          </cell>
          <cell r="DO457">
            <v>0</v>
          </cell>
          <cell r="DP457">
            <v>0</v>
          </cell>
          <cell r="DQ457">
            <v>0</v>
          </cell>
          <cell r="DR457">
            <v>0</v>
          </cell>
          <cell r="DS457">
            <v>0</v>
          </cell>
          <cell r="DU457" t="str">
            <v>ACC 422/110029</v>
          </cell>
          <cell r="DV457">
            <v>0</v>
          </cell>
          <cell r="DW457">
            <v>0</v>
          </cell>
          <cell r="DX457">
            <v>1</v>
          </cell>
          <cell r="DY457">
            <v>0</v>
          </cell>
          <cell r="DZ457">
            <v>0</v>
          </cell>
          <cell r="EB457">
            <v>0</v>
          </cell>
          <cell r="EC457" t="str">
            <v>Def</v>
          </cell>
          <cell r="ED457" t="str">
            <v>Community Service facilities</v>
          </cell>
        </row>
        <row r="458">
          <cell r="D458" t="str">
            <v>PC2030108</v>
          </cell>
          <cell r="E458" t="str">
            <v>Library Furn/Fit (Mt Roskill)</v>
          </cell>
          <cell r="F458" t="str">
            <v>Auckland Council</v>
          </cell>
          <cell r="G458" t="str">
            <v>Libraries and information</v>
          </cell>
          <cell r="H458" t="str">
            <v>E204105</v>
          </cell>
          <cell r="I458" t="str">
            <v>Local library central west management</v>
          </cell>
          <cell r="J458" t="str">
            <v>Community</v>
          </cell>
          <cell r="K458" t="str">
            <v>Local libraries</v>
          </cell>
          <cell r="L458" t="str">
            <v>Local library facilities and services</v>
          </cell>
          <cell r="M458" t="str">
            <v>Local activities</v>
          </cell>
          <cell r="N458" t="str">
            <v>Local libraries</v>
          </cell>
          <cell r="O458" t="str">
            <v>Local library facilities and services</v>
          </cell>
          <cell r="P458" t="str">
            <v>Community</v>
          </cell>
          <cell r="Q458" t="str">
            <v>Local libraries</v>
          </cell>
          <cell r="R458" t="str">
            <v>Local library facilities and services</v>
          </cell>
          <cell r="S458" t="str">
            <v>A1041205</v>
          </cell>
          <cell r="T458" t="str">
            <v>A1041205</v>
          </cell>
          <cell r="U458" t="str">
            <v>Local library facilities and services management</v>
          </cell>
          <cell r="V458" t="str">
            <v>L170</v>
          </cell>
          <cell r="W458" t="str">
            <v>Puketapapa</v>
          </cell>
          <cell r="X458" t="str">
            <v>PL43780</v>
          </cell>
          <cell r="Y458" t="str">
            <v>Expense</v>
          </cell>
          <cell r="Z458">
            <v>20110701</v>
          </cell>
          <cell r="AA458">
            <v>20190630</v>
          </cell>
          <cell r="AB458">
            <v>1</v>
          </cell>
          <cell r="AC458" t="str">
            <v>Programme</v>
          </cell>
          <cell r="AD458">
            <v>0</v>
          </cell>
          <cell r="AE458">
            <v>0</v>
          </cell>
          <cell r="AF458">
            <v>0</v>
          </cell>
          <cell r="AG458">
            <v>1</v>
          </cell>
          <cell r="AH458">
            <v>7</v>
          </cell>
          <cell r="AI458" t="str">
            <v>Libraries</v>
          </cell>
          <cell r="AJ458" t="str">
            <v>Furniture and fittings</v>
          </cell>
          <cell r="AK458">
            <v>10</v>
          </cell>
          <cell r="AM458">
            <v>1</v>
          </cell>
          <cell r="AS458">
            <v>55172</v>
          </cell>
          <cell r="AU458">
            <v>540</v>
          </cell>
          <cell r="AZ458">
            <v>52717</v>
          </cell>
          <cell r="BD458">
            <v>3.3000000000000002E-2</v>
          </cell>
          <cell r="BE458">
            <v>6.7088999999999732E-2</v>
          </cell>
          <cell r="BF458">
            <v>0.10230293699999971</v>
          </cell>
          <cell r="BG458">
            <v>0.14088353979499968</v>
          </cell>
          <cell r="BH458">
            <v>0.18195534722761963</v>
          </cell>
          <cell r="BI458">
            <v>0.21859596299167583</v>
          </cell>
          <cell r="BJ458">
            <v>0.25637243784441766</v>
          </cell>
          <cell r="BK458">
            <v>0.29783272829328333</v>
          </cell>
          <cell r="BL458">
            <v>0.3445547065118415</v>
          </cell>
          <cell r="BM458">
            <v>0.39295867594626777</v>
          </cell>
          <cell r="BN458">
            <v>0</v>
          </cell>
          <cell r="BO458">
            <v>0</v>
          </cell>
          <cell r="BP458">
            <v>36.228059999999857</v>
          </cell>
          <cell r="BQ458">
            <v>0</v>
          </cell>
          <cell r="BR458">
            <v>0</v>
          </cell>
          <cell r="BS458">
            <v>0</v>
          </cell>
          <cell r="BT458">
            <v>0</v>
          </cell>
          <cell r="BU458">
            <v>13515.185805844165</v>
          </cell>
          <cell r="BV458">
            <v>0</v>
          </cell>
          <cell r="BW458">
            <v>0</v>
          </cell>
          <cell r="BX458">
            <v>0</v>
          </cell>
          <cell r="BY458">
            <v>55172</v>
          </cell>
          <cell r="BZ458">
            <v>0</v>
          </cell>
          <cell r="CA458">
            <v>576.22805999999991</v>
          </cell>
          <cell r="CB458">
            <v>0</v>
          </cell>
          <cell r="CC458">
            <v>0</v>
          </cell>
          <cell r="CD458">
            <v>0</v>
          </cell>
          <cell r="CE458">
            <v>0</v>
          </cell>
          <cell r="CF458">
            <v>66232.185805844172</v>
          </cell>
          <cell r="CG458">
            <v>0</v>
          </cell>
          <cell r="CH458">
            <v>0</v>
          </cell>
          <cell r="CI458">
            <v>0</v>
          </cell>
          <cell r="CK458">
            <v>0</v>
          </cell>
          <cell r="CL458">
            <v>0</v>
          </cell>
          <cell r="CM458">
            <v>0</v>
          </cell>
          <cell r="CN458">
            <v>0</v>
          </cell>
          <cell r="CO458">
            <v>0</v>
          </cell>
          <cell r="CP458">
            <v>0</v>
          </cell>
          <cell r="CQ458">
            <v>0</v>
          </cell>
          <cell r="CR458">
            <v>0</v>
          </cell>
          <cell r="CS458">
            <v>0</v>
          </cell>
          <cell r="CT458">
            <v>0</v>
          </cell>
          <cell r="CU458">
            <v>0</v>
          </cell>
          <cell r="CW458">
            <v>0</v>
          </cell>
          <cell r="CX458">
            <v>0</v>
          </cell>
          <cell r="CY458">
            <v>0</v>
          </cell>
          <cell r="CZ458">
            <v>0</v>
          </cell>
          <cell r="DA458">
            <v>0</v>
          </cell>
          <cell r="DB458">
            <v>0</v>
          </cell>
          <cell r="DC458">
            <v>0</v>
          </cell>
          <cell r="DD458">
            <v>0</v>
          </cell>
          <cell r="DE458">
            <v>0</v>
          </cell>
          <cell r="DF458">
            <v>0</v>
          </cell>
          <cell r="DG458">
            <v>0</v>
          </cell>
          <cell r="DI458">
            <v>55172</v>
          </cell>
          <cell r="DJ458">
            <v>0</v>
          </cell>
          <cell r="DK458">
            <v>576.22805999999991</v>
          </cell>
          <cell r="DL458">
            <v>0</v>
          </cell>
          <cell r="DM458">
            <v>0</v>
          </cell>
          <cell r="DN458">
            <v>0</v>
          </cell>
          <cell r="DO458">
            <v>0</v>
          </cell>
          <cell r="DP458">
            <v>66232.185805844172</v>
          </cell>
          <cell r="DQ458">
            <v>0</v>
          </cell>
          <cell r="DR458">
            <v>0</v>
          </cell>
          <cell r="DS458">
            <v>0</v>
          </cell>
          <cell r="DU458" t="str">
            <v>ACC 422/210056</v>
          </cell>
          <cell r="DV458">
            <v>0</v>
          </cell>
          <cell r="DW458">
            <v>0</v>
          </cell>
          <cell r="DX458">
            <v>1</v>
          </cell>
          <cell r="DY458">
            <v>53257</v>
          </cell>
          <cell r="DZ458">
            <v>66808.413865844166</v>
          </cell>
          <cell r="EB458">
            <v>66808.413865844166</v>
          </cell>
          <cell r="EC458" t="str">
            <v>Def</v>
          </cell>
          <cell r="ED458" t="str">
            <v>Community Service facilities</v>
          </cell>
        </row>
        <row r="459">
          <cell r="D459" t="str">
            <v>PC2030109</v>
          </cell>
          <cell r="E459" t="str">
            <v>Library Furn/Fit (Onehunga)</v>
          </cell>
          <cell r="F459" t="str">
            <v>Auckland Council</v>
          </cell>
          <cell r="G459" t="str">
            <v>Libraries and information</v>
          </cell>
          <cell r="H459" t="str">
            <v>E204105</v>
          </cell>
          <cell r="I459" t="str">
            <v>Local library central west management</v>
          </cell>
          <cell r="J459" t="str">
            <v>Community</v>
          </cell>
          <cell r="K459" t="str">
            <v>Local libraries</v>
          </cell>
          <cell r="L459" t="str">
            <v>Local library facilities and services</v>
          </cell>
          <cell r="M459" t="str">
            <v>Local activities</v>
          </cell>
          <cell r="N459" t="str">
            <v>Local libraries</v>
          </cell>
          <cell r="O459" t="str">
            <v>Local library facilities and services</v>
          </cell>
          <cell r="P459" t="str">
            <v>Community</v>
          </cell>
          <cell r="Q459" t="str">
            <v>Local libraries</v>
          </cell>
          <cell r="R459" t="str">
            <v>Local library facilities and services</v>
          </cell>
          <cell r="S459" t="str">
            <v>A1041205</v>
          </cell>
          <cell r="T459" t="str">
            <v>A1041205</v>
          </cell>
          <cell r="U459" t="str">
            <v>Local library facilities and services management</v>
          </cell>
          <cell r="V459" t="str">
            <v>L150</v>
          </cell>
          <cell r="W459" t="str">
            <v>Maungakiekie-Tamaki</v>
          </cell>
          <cell r="X459" t="str">
            <v>PL43780</v>
          </cell>
          <cell r="Y459" t="str">
            <v>Expense</v>
          </cell>
          <cell r="Z459">
            <v>20120701</v>
          </cell>
          <cell r="AA459">
            <v>20180630</v>
          </cell>
          <cell r="AB459">
            <v>1</v>
          </cell>
          <cell r="AC459" t="str">
            <v>Programme</v>
          </cell>
          <cell r="AD459">
            <v>0</v>
          </cell>
          <cell r="AE459">
            <v>0</v>
          </cell>
          <cell r="AF459">
            <v>0</v>
          </cell>
          <cell r="AG459">
            <v>1</v>
          </cell>
          <cell r="AH459">
            <v>7</v>
          </cell>
          <cell r="AI459" t="str">
            <v>Libraries</v>
          </cell>
          <cell r="AJ459" t="str">
            <v>Furniture and fittings</v>
          </cell>
          <cell r="AK459">
            <v>10</v>
          </cell>
          <cell r="AM459">
            <v>1</v>
          </cell>
          <cell r="AT459">
            <v>53915</v>
          </cell>
          <cell r="AY459">
            <v>53915</v>
          </cell>
          <cell r="BD459">
            <v>3.3000000000000002E-2</v>
          </cell>
          <cell r="BE459">
            <v>6.7088999999999732E-2</v>
          </cell>
          <cell r="BF459">
            <v>0.10230293699999971</v>
          </cell>
          <cell r="BG459">
            <v>0.14088353979499968</v>
          </cell>
          <cell r="BH459">
            <v>0.18195534722761963</v>
          </cell>
          <cell r="BI459">
            <v>0.21859596299167583</v>
          </cell>
          <cell r="BJ459">
            <v>0.25637243784441766</v>
          </cell>
          <cell r="BK459">
            <v>0.29783272829328333</v>
          </cell>
          <cell r="BL459">
            <v>0.3445547065118415</v>
          </cell>
          <cell r="BM459">
            <v>0.39295867594626777</v>
          </cell>
          <cell r="BN459">
            <v>0</v>
          </cell>
          <cell r="BO459">
            <v>1779.1950000000002</v>
          </cell>
          <cell r="BP459">
            <v>0</v>
          </cell>
          <cell r="BQ459">
            <v>0</v>
          </cell>
          <cell r="BR459">
            <v>0</v>
          </cell>
          <cell r="BS459">
            <v>0</v>
          </cell>
          <cell r="BT459">
            <v>11785.601344696202</v>
          </cell>
          <cell r="BU459">
            <v>0</v>
          </cell>
          <cell r="BV459">
            <v>0</v>
          </cell>
          <cell r="BW459">
            <v>0</v>
          </cell>
          <cell r="BX459">
            <v>0</v>
          </cell>
          <cell r="BY459">
            <v>0</v>
          </cell>
          <cell r="BZ459">
            <v>55694.195</v>
          </cell>
          <cell r="CA459">
            <v>0</v>
          </cell>
          <cell r="CB459">
            <v>0</v>
          </cell>
          <cell r="CC459">
            <v>0</v>
          </cell>
          <cell r="CD459">
            <v>0</v>
          </cell>
          <cell r="CE459">
            <v>65700.601344696202</v>
          </cell>
          <cell r="CF459">
            <v>0</v>
          </cell>
          <cell r="CG459">
            <v>0</v>
          </cell>
          <cell r="CH459">
            <v>0</v>
          </cell>
          <cell r="CI459">
            <v>0</v>
          </cell>
          <cell r="CK459">
            <v>0</v>
          </cell>
          <cell r="CL459">
            <v>0</v>
          </cell>
          <cell r="CM459">
            <v>0</v>
          </cell>
          <cell r="CN459">
            <v>0</v>
          </cell>
          <cell r="CO459">
            <v>0</v>
          </cell>
          <cell r="CP459">
            <v>0</v>
          </cell>
          <cell r="CQ459">
            <v>0</v>
          </cell>
          <cell r="CR459">
            <v>0</v>
          </cell>
          <cell r="CS459">
            <v>0</v>
          </cell>
          <cell r="CT459">
            <v>0</v>
          </cell>
          <cell r="CU459">
            <v>0</v>
          </cell>
          <cell r="CW459">
            <v>0</v>
          </cell>
          <cell r="CX459">
            <v>0</v>
          </cell>
          <cell r="CY459">
            <v>0</v>
          </cell>
          <cell r="CZ459">
            <v>0</v>
          </cell>
          <cell r="DA459">
            <v>0</v>
          </cell>
          <cell r="DB459">
            <v>0</v>
          </cell>
          <cell r="DC459">
            <v>0</v>
          </cell>
          <cell r="DD459">
            <v>0</v>
          </cell>
          <cell r="DE459">
            <v>0</v>
          </cell>
          <cell r="DF459">
            <v>0</v>
          </cell>
          <cell r="DG459">
            <v>0</v>
          </cell>
          <cell r="DI459">
            <v>0</v>
          </cell>
          <cell r="DJ459">
            <v>55694.195</v>
          </cell>
          <cell r="DK459">
            <v>0</v>
          </cell>
          <cell r="DL459">
            <v>0</v>
          </cell>
          <cell r="DM459">
            <v>0</v>
          </cell>
          <cell r="DN459">
            <v>0</v>
          </cell>
          <cell r="DO459">
            <v>65700.601344696202</v>
          </cell>
          <cell r="DP459">
            <v>0</v>
          </cell>
          <cell r="DQ459">
            <v>0</v>
          </cell>
          <cell r="DR459">
            <v>0</v>
          </cell>
          <cell r="DS459">
            <v>0</v>
          </cell>
          <cell r="DU459" t="str">
            <v>ACC 422/210056</v>
          </cell>
          <cell r="DV459">
            <v>0</v>
          </cell>
          <cell r="DW459">
            <v>0</v>
          </cell>
          <cell r="DX459">
            <v>1</v>
          </cell>
          <cell r="DY459">
            <v>107830</v>
          </cell>
          <cell r="DZ459">
            <v>121394.79634469619</v>
          </cell>
          <cell r="EB459">
            <v>121394.79634469619</v>
          </cell>
          <cell r="EC459" t="str">
            <v>Def</v>
          </cell>
          <cell r="ED459" t="str">
            <v>Community Service facilities</v>
          </cell>
        </row>
        <row r="460">
          <cell r="D460" t="str">
            <v>PC2030110</v>
          </cell>
          <cell r="E460" t="str">
            <v>Library Furn/Fit (Otahuhu)</v>
          </cell>
          <cell r="F460" t="str">
            <v>Auckland Council</v>
          </cell>
          <cell r="G460" t="str">
            <v>Libraries and information</v>
          </cell>
          <cell r="H460" t="str">
            <v>E205005</v>
          </cell>
          <cell r="I460" t="str">
            <v>Local libraries south management</v>
          </cell>
          <cell r="J460" t="str">
            <v>Community</v>
          </cell>
          <cell r="K460" t="str">
            <v>Local libraries</v>
          </cell>
          <cell r="L460" t="str">
            <v>Local library facilities and services</v>
          </cell>
          <cell r="M460" t="str">
            <v>Local activities</v>
          </cell>
          <cell r="N460" t="str">
            <v>Local libraries</v>
          </cell>
          <cell r="O460" t="str">
            <v>Local library facilities and services</v>
          </cell>
          <cell r="P460" t="str">
            <v>Community</v>
          </cell>
          <cell r="Q460" t="str">
            <v>Local libraries</v>
          </cell>
          <cell r="R460" t="str">
            <v>Local library facilities and services</v>
          </cell>
          <cell r="S460" t="str">
            <v>A1041205</v>
          </cell>
          <cell r="T460" t="str">
            <v>A1041205</v>
          </cell>
          <cell r="U460" t="str">
            <v>Local library facilities and services management</v>
          </cell>
          <cell r="V460" t="str">
            <v>L140</v>
          </cell>
          <cell r="W460" t="str">
            <v>Mangere-Otahuhu</v>
          </cell>
          <cell r="X460" t="str">
            <v>PL43780</v>
          </cell>
          <cell r="Y460" t="str">
            <v>Expense</v>
          </cell>
          <cell r="Z460">
            <v>20140701</v>
          </cell>
          <cell r="AA460">
            <v>20190630</v>
          </cell>
          <cell r="AB460">
            <v>1</v>
          </cell>
          <cell r="AC460" t="str">
            <v>Programme</v>
          </cell>
          <cell r="AD460">
            <v>0</v>
          </cell>
          <cell r="AE460">
            <v>0</v>
          </cell>
          <cell r="AF460">
            <v>0</v>
          </cell>
          <cell r="AG460">
            <v>1</v>
          </cell>
          <cell r="AH460">
            <v>7</v>
          </cell>
          <cell r="AI460" t="str">
            <v>Libraries</v>
          </cell>
          <cell r="AJ460" t="str">
            <v>Furniture and fittings</v>
          </cell>
          <cell r="AK460">
            <v>10</v>
          </cell>
          <cell r="AM460">
            <v>1</v>
          </cell>
          <cell r="AU460">
            <v>0</v>
          </cell>
          <cell r="AV460">
            <v>83568</v>
          </cell>
          <cell r="AZ460">
            <v>52717</v>
          </cell>
          <cell r="BD460">
            <v>3.3000000000000002E-2</v>
          </cell>
          <cell r="BE460">
            <v>6.7088999999999732E-2</v>
          </cell>
          <cell r="BF460">
            <v>0.10230293699999971</v>
          </cell>
          <cell r="BG460">
            <v>0.14088353979499968</v>
          </cell>
          <cell r="BH460">
            <v>0.18195534722761963</v>
          </cell>
          <cell r="BI460">
            <v>0.21859596299167583</v>
          </cell>
          <cell r="BJ460">
            <v>0.25637243784441766</v>
          </cell>
          <cell r="BK460">
            <v>0.29783272829328333</v>
          </cell>
          <cell r="BL460">
            <v>0.3445547065118415</v>
          </cell>
          <cell r="BM460">
            <v>0.39295867594626777</v>
          </cell>
          <cell r="BN460">
            <v>0</v>
          </cell>
          <cell r="BO460">
            <v>0</v>
          </cell>
          <cell r="BP460">
            <v>0</v>
          </cell>
          <cell r="BQ460">
            <v>8549.2518392159745</v>
          </cell>
          <cell r="BR460">
            <v>0</v>
          </cell>
          <cell r="BS460">
            <v>0</v>
          </cell>
          <cell r="BT460">
            <v>0</v>
          </cell>
          <cell r="BU460">
            <v>13515.185805844165</v>
          </cell>
          <cell r="BV460">
            <v>0</v>
          </cell>
          <cell r="BW460">
            <v>0</v>
          </cell>
          <cell r="BX460">
            <v>0</v>
          </cell>
          <cell r="BY460">
            <v>0</v>
          </cell>
          <cell r="BZ460">
            <v>0</v>
          </cell>
          <cell r="CA460">
            <v>0</v>
          </cell>
          <cell r="CB460">
            <v>92117.251839215969</v>
          </cell>
          <cell r="CC460">
            <v>0</v>
          </cell>
          <cell r="CD460">
            <v>0</v>
          </cell>
          <cell r="CE460">
            <v>0</v>
          </cell>
          <cell r="CF460">
            <v>66232.185805844172</v>
          </cell>
          <cell r="CG460">
            <v>0</v>
          </cell>
          <cell r="CH460">
            <v>0</v>
          </cell>
          <cell r="CI460">
            <v>0</v>
          </cell>
          <cell r="CK460">
            <v>0</v>
          </cell>
          <cell r="CL460">
            <v>0</v>
          </cell>
          <cell r="CM460">
            <v>0</v>
          </cell>
          <cell r="CN460">
            <v>0</v>
          </cell>
          <cell r="CO460">
            <v>0</v>
          </cell>
          <cell r="CP460">
            <v>0</v>
          </cell>
          <cell r="CQ460">
            <v>0</v>
          </cell>
          <cell r="CR460">
            <v>0</v>
          </cell>
          <cell r="CS460">
            <v>0</v>
          </cell>
          <cell r="CT460">
            <v>0</v>
          </cell>
          <cell r="CU460">
            <v>0</v>
          </cell>
          <cell r="CW460">
            <v>0</v>
          </cell>
          <cell r="CX460">
            <v>0</v>
          </cell>
          <cell r="CY460">
            <v>0</v>
          </cell>
          <cell r="CZ460">
            <v>0</v>
          </cell>
          <cell r="DA460">
            <v>0</v>
          </cell>
          <cell r="DB460">
            <v>0</v>
          </cell>
          <cell r="DC460">
            <v>0</v>
          </cell>
          <cell r="DD460">
            <v>0</v>
          </cell>
          <cell r="DE460">
            <v>0</v>
          </cell>
          <cell r="DF460">
            <v>0</v>
          </cell>
          <cell r="DG460">
            <v>0</v>
          </cell>
          <cell r="DI460">
            <v>0</v>
          </cell>
          <cell r="DJ460">
            <v>0</v>
          </cell>
          <cell r="DK460">
            <v>0</v>
          </cell>
          <cell r="DL460">
            <v>92117.251839215969</v>
          </cell>
          <cell r="DM460">
            <v>0</v>
          </cell>
          <cell r="DN460">
            <v>0</v>
          </cell>
          <cell r="DO460">
            <v>0</v>
          </cell>
          <cell r="DP460">
            <v>66232.185805844172</v>
          </cell>
          <cell r="DQ460">
            <v>0</v>
          </cell>
          <cell r="DR460">
            <v>0</v>
          </cell>
          <cell r="DS460">
            <v>0</v>
          </cell>
          <cell r="DU460" t="str">
            <v>ACC 422/210047</v>
          </cell>
          <cell r="DV460">
            <v>0</v>
          </cell>
          <cell r="DW460">
            <v>1</v>
          </cell>
          <cell r="DX460">
            <v>1</v>
          </cell>
          <cell r="DY460">
            <v>136285</v>
          </cell>
          <cell r="DZ460">
            <v>158349.43764506013</v>
          </cell>
          <cell r="EB460">
            <v>158349.43764506013</v>
          </cell>
          <cell r="EC460" t="str">
            <v>Def</v>
          </cell>
          <cell r="ED460" t="str">
            <v>Community Service facilities</v>
          </cell>
        </row>
        <row r="461">
          <cell r="D461" t="str">
            <v>PC2030111</v>
          </cell>
          <cell r="E461" t="str">
            <v>Otahuhu library redevelopment</v>
          </cell>
          <cell r="F461" t="str">
            <v>Auckland Council</v>
          </cell>
          <cell r="G461" t="str">
            <v>Libraries and information</v>
          </cell>
          <cell r="H461" t="str">
            <v>E205005</v>
          </cell>
          <cell r="I461" t="str">
            <v>Local libraries south management</v>
          </cell>
          <cell r="J461" t="str">
            <v>Community</v>
          </cell>
          <cell r="K461" t="str">
            <v>Local libraries</v>
          </cell>
          <cell r="L461" t="str">
            <v>Local library facilities and services</v>
          </cell>
          <cell r="M461" t="str">
            <v>Local activities</v>
          </cell>
          <cell r="N461" t="str">
            <v>Local libraries</v>
          </cell>
          <cell r="O461" t="str">
            <v>Local library facilities and services</v>
          </cell>
          <cell r="P461" t="str">
            <v>Community</v>
          </cell>
          <cell r="Q461" t="str">
            <v>Local libraries</v>
          </cell>
          <cell r="R461" t="str">
            <v>Local library facilities and services</v>
          </cell>
          <cell r="S461" t="str">
            <v>A1041205</v>
          </cell>
          <cell r="T461" t="str">
            <v>A1041205</v>
          </cell>
          <cell r="U461" t="str">
            <v>Local library facilities and services management</v>
          </cell>
          <cell r="V461" t="str">
            <v>L140</v>
          </cell>
          <cell r="W461" t="str">
            <v>Mangere-Otahuhu</v>
          </cell>
          <cell r="X461" t="str">
            <v>PL40810</v>
          </cell>
          <cell r="Y461" t="str">
            <v>Expense</v>
          </cell>
          <cell r="Z461">
            <v>20120701</v>
          </cell>
          <cell r="AA461">
            <v>20150630</v>
          </cell>
          <cell r="AB461">
            <v>2</v>
          </cell>
          <cell r="AC461" t="str">
            <v>Discrete</v>
          </cell>
          <cell r="AD461">
            <v>0</v>
          </cell>
          <cell r="AE461">
            <v>0</v>
          </cell>
          <cell r="AF461">
            <v>0</v>
          </cell>
          <cell r="AG461">
            <v>1</v>
          </cell>
          <cell r="AH461">
            <v>7</v>
          </cell>
          <cell r="AI461" t="str">
            <v>Libraries</v>
          </cell>
          <cell r="AJ461" t="str">
            <v>Buildings (Capex)</v>
          </cell>
          <cell r="AK461">
            <v>75</v>
          </cell>
          <cell r="AM461">
            <v>1</v>
          </cell>
          <cell r="AT461">
            <v>585350</v>
          </cell>
          <cell r="AU461">
            <v>2643863</v>
          </cell>
          <cell r="AV461">
            <v>2643863</v>
          </cell>
          <cell r="BD461">
            <v>3.1E-2</v>
          </cell>
          <cell r="BE461">
            <v>6.1930000000000041E-2</v>
          </cell>
          <cell r="BF461">
            <v>9.3787900000000146E-2</v>
          </cell>
          <cell r="BG461">
            <v>0.12878911280000027</v>
          </cell>
          <cell r="BH461">
            <v>0.16491036440960039</v>
          </cell>
          <cell r="BI461">
            <v>0.19869276497747879</v>
          </cell>
          <cell r="BJ461">
            <v>0.23225616239684821</v>
          </cell>
          <cell r="BK461">
            <v>0.27045610343115034</v>
          </cell>
          <cell r="BL461">
            <v>0.31238115484437823</v>
          </cell>
          <cell r="BM461">
            <v>0.35568973295424255</v>
          </cell>
          <cell r="BN461">
            <v>0</v>
          </cell>
          <cell r="BO461">
            <v>18145.849999999999</v>
          </cell>
          <cell r="BP461">
            <v>163734.4355900001</v>
          </cell>
          <cell r="BQ461">
            <v>247962.35865770039</v>
          </cell>
          <cell r="BR461">
            <v>0</v>
          </cell>
          <cell r="BS461">
            <v>0</v>
          </cell>
          <cell r="BT461">
            <v>0</v>
          </cell>
          <cell r="BU461">
            <v>0</v>
          </cell>
          <cell r="BV461">
            <v>0</v>
          </cell>
          <cell r="BW461">
            <v>0</v>
          </cell>
          <cell r="BX461">
            <v>0</v>
          </cell>
          <cell r="BY461">
            <v>0</v>
          </cell>
          <cell r="BZ461">
            <v>603495.85</v>
          </cell>
          <cell r="CA461">
            <v>2807597.4355899999</v>
          </cell>
          <cell r="CB461">
            <v>2891825.3586577005</v>
          </cell>
          <cell r="CC461">
            <v>0</v>
          </cell>
          <cell r="CD461">
            <v>0</v>
          </cell>
          <cell r="CE461">
            <v>0</v>
          </cell>
          <cell r="CF461">
            <v>0</v>
          </cell>
          <cell r="CG461">
            <v>0</v>
          </cell>
          <cell r="CH461">
            <v>0</v>
          </cell>
          <cell r="CI461">
            <v>0</v>
          </cell>
          <cell r="CK461">
            <v>0</v>
          </cell>
          <cell r="CL461">
            <v>0</v>
          </cell>
          <cell r="CM461">
            <v>0</v>
          </cell>
          <cell r="CN461">
            <v>0</v>
          </cell>
          <cell r="CO461">
            <v>0</v>
          </cell>
          <cell r="CP461">
            <v>0</v>
          </cell>
          <cell r="CQ461">
            <v>0</v>
          </cell>
          <cell r="CR461">
            <v>0</v>
          </cell>
          <cell r="CS461">
            <v>0</v>
          </cell>
          <cell r="CT461">
            <v>0</v>
          </cell>
          <cell r="CU461">
            <v>0</v>
          </cell>
          <cell r="CW461">
            <v>0</v>
          </cell>
          <cell r="CX461">
            <v>0</v>
          </cell>
          <cell r="CY461">
            <v>0</v>
          </cell>
          <cell r="CZ461">
            <v>0</v>
          </cell>
          <cell r="DA461">
            <v>0</v>
          </cell>
          <cell r="DB461">
            <v>0</v>
          </cell>
          <cell r="DC461">
            <v>0</v>
          </cell>
          <cell r="DD461">
            <v>0</v>
          </cell>
          <cell r="DE461">
            <v>0</v>
          </cell>
          <cell r="DF461">
            <v>0</v>
          </cell>
          <cell r="DG461">
            <v>0</v>
          </cell>
          <cell r="DI461">
            <v>0</v>
          </cell>
          <cell r="DJ461">
            <v>603495.85</v>
          </cell>
          <cell r="DK461">
            <v>2807597.4355899999</v>
          </cell>
          <cell r="DL461">
            <v>2891825.3586577005</v>
          </cell>
          <cell r="DM461">
            <v>0</v>
          </cell>
          <cell r="DN461">
            <v>0</v>
          </cell>
          <cell r="DO461">
            <v>0</v>
          </cell>
          <cell r="DP461">
            <v>0</v>
          </cell>
          <cell r="DQ461">
            <v>0</v>
          </cell>
          <cell r="DR461">
            <v>0</v>
          </cell>
          <cell r="DS461">
            <v>0</v>
          </cell>
          <cell r="DU461" t="str">
            <v>ACC 422/110033</v>
          </cell>
          <cell r="DV461">
            <v>0</v>
          </cell>
          <cell r="DW461">
            <v>0</v>
          </cell>
          <cell r="DX461">
            <v>1</v>
          </cell>
          <cell r="DY461">
            <v>5873076</v>
          </cell>
          <cell r="DZ461">
            <v>6302918.6442477005</v>
          </cell>
          <cell r="EB461">
            <v>6302918.6442477005</v>
          </cell>
          <cell r="EC461" t="str">
            <v>Def</v>
          </cell>
          <cell r="ED461" t="str">
            <v>Community Service facilities</v>
          </cell>
        </row>
        <row r="462">
          <cell r="D462" t="str">
            <v>PC2030112</v>
          </cell>
          <cell r="E462" t="str">
            <v>Library Furn/Fit (Panmure)</v>
          </cell>
          <cell r="F462" t="str">
            <v>Auckland Council</v>
          </cell>
          <cell r="G462" t="str">
            <v>Libraries and information</v>
          </cell>
          <cell r="H462" t="str">
            <v>E203705</v>
          </cell>
          <cell r="I462" t="str">
            <v>Local library central east management</v>
          </cell>
          <cell r="J462" t="str">
            <v>Community</v>
          </cell>
          <cell r="K462" t="str">
            <v>Local libraries</v>
          </cell>
          <cell r="L462" t="str">
            <v>Local library facilities and services</v>
          </cell>
          <cell r="M462" t="str">
            <v>Local activities</v>
          </cell>
          <cell r="N462" t="str">
            <v>Local libraries</v>
          </cell>
          <cell r="O462" t="str">
            <v>Local library facilities and services</v>
          </cell>
          <cell r="P462" t="str">
            <v>Community</v>
          </cell>
          <cell r="Q462" t="str">
            <v>Local libraries</v>
          </cell>
          <cell r="R462" t="str">
            <v>Local library facilities and services</v>
          </cell>
          <cell r="S462" t="str">
            <v>A1041205</v>
          </cell>
          <cell r="T462" t="str">
            <v>A1041205</v>
          </cell>
          <cell r="U462" t="str">
            <v>Local library facilities and services management</v>
          </cell>
          <cell r="V462" t="str">
            <v>L150</v>
          </cell>
          <cell r="W462" t="str">
            <v>Maungakiekie-Tamaki</v>
          </cell>
          <cell r="X462" t="str">
            <v>PL43780</v>
          </cell>
          <cell r="Y462" t="str">
            <v>Expense</v>
          </cell>
          <cell r="Z462">
            <v>20120701</v>
          </cell>
          <cell r="AA462">
            <v>20180630</v>
          </cell>
          <cell r="AB462">
            <v>1</v>
          </cell>
          <cell r="AC462" t="str">
            <v>Programme</v>
          </cell>
          <cell r="AD462">
            <v>0</v>
          </cell>
          <cell r="AE462">
            <v>0</v>
          </cell>
          <cell r="AF462">
            <v>0</v>
          </cell>
          <cell r="AG462">
            <v>1</v>
          </cell>
          <cell r="AH462">
            <v>7</v>
          </cell>
          <cell r="AI462" t="str">
            <v>Libraries</v>
          </cell>
          <cell r="AJ462" t="str">
            <v>Furniture and fittings</v>
          </cell>
          <cell r="AK462">
            <v>10</v>
          </cell>
          <cell r="AM462">
            <v>1</v>
          </cell>
          <cell r="AT462">
            <v>53914</v>
          </cell>
          <cell r="AY462">
            <v>53914</v>
          </cell>
          <cell r="BD462">
            <v>3.3000000000000002E-2</v>
          </cell>
          <cell r="BE462">
            <v>6.7088999999999732E-2</v>
          </cell>
          <cell r="BF462">
            <v>0.10230293699999971</v>
          </cell>
          <cell r="BG462">
            <v>0.14088353979499968</v>
          </cell>
          <cell r="BH462">
            <v>0.18195534722761963</v>
          </cell>
          <cell r="BI462">
            <v>0.21859596299167583</v>
          </cell>
          <cell r="BJ462">
            <v>0.25637243784441766</v>
          </cell>
          <cell r="BK462">
            <v>0.29783272829328333</v>
          </cell>
          <cell r="BL462">
            <v>0.3445547065118415</v>
          </cell>
          <cell r="BM462">
            <v>0.39295867594626777</v>
          </cell>
          <cell r="BN462">
            <v>0</v>
          </cell>
          <cell r="BO462">
            <v>1779.162</v>
          </cell>
          <cell r="BP462">
            <v>0</v>
          </cell>
          <cell r="BQ462">
            <v>0</v>
          </cell>
          <cell r="BR462">
            <v>0</v>
          </cell>
          <cell r="BS462">
            <v>0</v>
          </cell>
          <cell r="BT462">
            <v>11785.382748733211</v>
          </cell>
          <cell r="BU462">
            <v>0</v>
          </cell>
          <cell r="BV462">
            <v>0</v>
          </cell>
          <cell r="BW462">
            <v>0</v>
          </cell>
          <cell r="BX462">
            <v>0</v>
          </cell>
          <cell r="BY462">
            <v>0</v>
          </cell>
          <cell r="BZ462">
            <v>55693.161999999997</v>
          </cell>
          <cell r="CA462">
            <v>0</v>
          </cell>
          <cell r="CB462">
            <v>0</v>
          </cell>
          <cell r="CC462">
            <v>0</v>
          </cell>
          <cell r="CD462">
            <v>0</v>
          </cell>
          <cell r="CE462">
            <v>65699.382748733216</v>
          </cell>
          <cell r="CF462">
            <v>0</v>
          </cell>
          <cell r="CG462">
            <v>0</v>
          </cell>
          <cell r="CH462">
            <v>0</v>
          </cell>
          <cell r="CI462">
            <v>0</v>
          </cell>
          <cell r="CK462">
            <v>0</v>
          </cell>
          <cell r="CL462">
            <v>0</v>
          </cell>
          <cell r="CM462">
            <v>0</v>
          </cell>
          <cell r="CN462">
            <v>0</v>
          </cell>
          <cell r="CO462">
            <v>0</v>
          </cell>
          <cell r="CP462">
            <v>0</v>
          </cell>
          <cell r="CQ462">
            <v>0</v>
          </cell>
          <cell r="CR462">
            <v>0</v>
          </cell>
          <cell r="CS462">
            <v>0</v>
          </cell>
          <cell r="CT462">
            <v>0</v>
          </cell>
          <cell r="CU462">
            <v>0</v>
          </cell>
          <cell r="CW462">
            <v>0</v>
          </cell>
          <cell r="CX462">
            <v>0</v>
          </cell>
          <cell r="CY462">
            <v>0</v>
          </cell>
          <cell r="CZ462">
            <v>0</v>
          </cell>
          <cell r="DA462">
            <v>0</v>
          </cell>
          <cell r="DB462">
            <v>0</v>
          </cell>
          <cell r="DC462">
            <v>0</v>
          </cell>
          <cell r="DD462">
            <v>0</v>
          </cell>
          <cell r="DE462">
            <v>0</v>
          </cell>
          <cell r="DF462">
            <v>0</v>
          </cell>
          <cell r="DG462">
            <v>0</v>
          </cell>
          <cell r="DI462">
            <v>0</v>
          </cell>
          <cell r="DJ462">
            <v>55693.161999999997</v>
          </cell>
          <cell r="DK462">
            <v>0</v>
          </cell>
          <cell r="DL462">
            <v>0</v>
          </cell>
          <cell r="DM462">
            <v>0</v>
          </cell>
          <cell r="DN462">
            <v>0</v>
          </cell>
          <cell r="DO462">
            <v>65699.382748733216</v>
          </cell>
          <cell r="DP462">
            <v>0</v>
          </cell>
          <cell r="DQ462">
            <v>0</v>
          </cell>
          <cell r="DR462">
            <v>0</v>
          </cell>
          <cell r="DS462">
            <v>0</v>
          </cell>
          <cell r="DU462" t="str">
            <v>ACC 422/210056</v>
          </cell>
          <cell r="DV462">
            <v>0</v>
          </cell>
          <cell r="DW462">
            <v>0</v>
          </cell>
          <cell r="DX462">
            <v>1</v>
          </cell>
          <cell r="DY462">
            <v>107828</v>
          </cell>
          <cell r="DZ462">
            <v>121392.54474873321</v>
          </cell>
          <cell r="EB462">
            <v>121392.54474873321</v>
          </cell>
          <cell r="EC462" t="str">
            <v>Def</v>
          </cell>
          <cell r="ED462" t="str">
            <v>Community Service facilities</v>
          </cell>
        </row>
        <row r="463">
          <cell r="D463" t="str">
            <v>PC2030113</v>
          </cell>
          <cell r="E463" t="str">
            <v>Library Furn/Fit (Parnell)</v>
          </cell>
          <cell r="F463" t="str">
            <v>Auckland Council</v>
          </cell>
          <cell r="G463" t="str">
            <v>Libraries and information</v>
          </cell>
          <cell r="H463" t="str">
            <v>E203705</v>
          </cell>
          <cell r="I463" t="str">
            <v>Local library central east management</v>
          </cell>
          <cell r="J463" t="str">
            <v>Community</v>
          </cell>
          <cell r="K463" t="str">
            <v>Local libraries</v>
          </cell>
          <cell r="L463" t="str">
            <v>Local library facilities and services</v>
          </cell>
          <cell r="M463" t="str">
            <v>Local activities</v>
          </cell>
          <cell r="N463" t="str">
            <v>Local libraries</v>
          </cell>
          <cell r="O463" t="str">
            <v>Local library facilities and services</v>
          </cell>
          <cell r="P463" t="str">
            <v>Community</v>
          </cell>
          <cell r="Q463" t="str">
            <v>Local libraries</v>
          </cell>
          <cell r="R463" t="str">
            <v>Local library facilities and services</v>
          </cell>
          <cell r="S463" t="str">
            <v>A1041205</v>
          </cell>
          <cell r="T463" t="str">
            <v>A1041205</v>
          </cell>
          <cell r="U463" t="str">
            <v>Local library facilities and services management</v>
          </cell>
          <cell r="V463" t="str">
            <v>L195</v>
          </cell>
          <cell r="W463" t="str">
            <v>Waitemata</v>
          </cell>
          <cell r="X463" t="str">
            <v>PL43780</v>
          </cell>
          <cell r="Y463" t="str">
            <v>Expense</v>
          </cell>
          <cell r="Z463">
            <v>20140701</v>
          </cell>
          <cell r="AA463">
            <v>20150630</v>
          </cell>
          <cell r="AB463">
            <v>2</v>
          </cell>
          <cell r="AC463" t="str">
            <v>Discrete</v>
          </cell>
          <cell r="AD463">
            <v>0</v>
          </cell>
          <cell r="AE463">
            <v>0</v>
          </cell>
          <cell r="AF463">
            <v>0</v>
          </cell>
          <cell r="AG463">
            <v>1</v>
          </cell>
          <cell r="AH463">
            <v>7</v>
          </cell>
          <cell r="AI463" t="str">
            <v>Libraries</v>
          </cell>
          <cell r="AJ463" t="str">
            <v>Furniture and fittings</v>
          </cell>
          <cell r="AK463">
            <v>10</v>
          </cell>
          <cell r="AM463">
            <v>1</v>
          </cell>
          <cell r="AV463">
            <v>43525</v>
          </cell>
          <cell r="BD463">
            <v>3.3000000000000002E-2</v>
          </cell>
          <cell r="BE463">
            <v>6.7088999999999732E-2</v>
          </cell>
          <cell r="BF463">
            <v>0.10230293699999971</v>
          </cell>
          <cell r="BG463">
            <v>0.14088353979499968</v>
          </cell>
          <cell r="BH463">
            <v>0.18195534722761963</v>
          </cell>
          <cell r="BI463">
            <v>0.21859596299167583</v>
          </cell>
          <cell r="BJ463">
            <v>0.25637243784441766</v>
          </cell>
          <cell r="BK463">
            <v>0.29783272829328333</v>
          </cell>
          <cell r="BL463">
            <v>0.3445547065118415</v>
          </cell>
          <cell r="BM463">
            <v>0.39295867594626777</v>
          </cell>
          <cell r="BN463">
            <v>0</v>
          </cell>
          <cell r="BO463">
            <v>0</v>
          </cell>
          <cell r="BP463">
            <v>0</v>
          </cell>
          <cell r="BQ463">
            <v>4452.7353329249872</v>
          </cell>
          <cell r="BR463">
            <v>0</v>
          </cell>
          <cell r="BS463">
            <v>0</v>
          </cell>
          <cell r="BT463">
            <v>0</v>
          </cell>
          <cell r="BU463">
            <v>0</v>
          </cell>
          <cell r="BV463">
            <v>0</v>
          </cell>
          <cell r="BW463">
            <v>0</v>
          </cell>
          <cell r="BX463">
            <v>0</v>
          </cell>
          <cell r="BY463">
            <v>0</v>
          </cell>
          <cell r="BZ463">
            <v>0</v>
          </cell>
          <cell r="CA463">
            <v>0</v>
          </cell>
          <cell r="CB463">
            <v>47977.735332924989</v>
          </cell>
          <cell r="CC463">
            <v>0</v>
          </cell>
          <cell r="CD463">
            <v>0</v>
          </cell>
          <cell r="CE463">
            <v>0</v>
          </cell>
          <cell r="CF463">
            <v>0</v>
          </cell>
          <cell r="CG463">
            <v>0</v>
          </cell>
          <cell r="CH463">
            <v>0</v>
          </cell>
          <cell r="CI463">
            <v>0</v>
          </cell>
          <cell r="CK463">
            <v>0</v>
          </cell>
          <cell r="CL463">
            <v>0</v>
          </cell>
          <cell r="CM463">
            <v>0</v>
          </cell>
          <cell r="CN463">
            <v>0</v>
          </cell>
          <cell r="CO463">
            <v>0</v>
          </cell>
          <cell r="CP463">
            <v>0</v>
          </cell>
          <cell r="CQ463">
            <v>0</v>
          </cell>
          <cell r="CR463">
            <v>0</v>
          </cell>
          <cell r="CS463">
            <v>0</v>
          </cell>
          <cell r="CT463">
            <v>0</v>
          </cell>
          <cell r="CU463">
            <v>0</v>
          </cell>
          <cell r="CW463">
            <v>0</v>
          </cell>
          <cell r="CX463">
            <v>0</v>
          </cell>
          <cell r="CY463">
            <v>0</v>
          </cell>
          <cell r="CZ463">
            <v>0</v>
          </cell>
          <cell r="DA463">
            <v>0</v>
          </cell>
          <cell r="DB463">
            <v>0</v>
          </cell>
          <cell r="DC463">
            <v>0</v>
          </cell>
          <cell r="DD463">
            <v>0</v>
          </cell>
          <cell r="DE463">
            <v>0</v>
          </cell>
          <cell r="DF463">
            <v>0</v>
          </cell>
          <cell r="DG463">
            <v>0</v>
          </cell>
          <cell r="DI463">
            <v>0</v>
          </cell>
          <cell r="DJ463">
            <v>0</v>
          </cell>
          <cell r="DK463">
            <v>0</v>
          </cell>
          <cell r="DL463">
            <v>47977.735332924989</v>
          </cell>
          <cell r="DM463">
            <v>0</v>
          </cell>
          <cell r="DN463">
            <v>0</v>
          </cell>
          <cell r="DO463">
            <v>0</v>
          </cell>
          <cell r="DP463">
            <v>0</v>
          </cell>
          <cell r="DQ463">
            <v>0</v>
          </cell>
          <cell r="DR463">
            <v>0</v>
          </cell>
          <cell r="DS463">
            <v>0</v>
          </cell>
          <cell r="DU463" t="str">
            <v>ACC 422/210048</v>
          </cell>
          <cell r="DV463">
            <v>0</v>
          </cell>
          <cell r="DW463">
            <v>0</v>
          </cell>
          <cell r="DX463">
            <v>1</v>
          </cell>
          <cell r="DY463">
            <v>43525</v>
          </cell>
          <cell r="DZ463">
            <v>47977.735332924989</v>
          </cell>
          <cell r="EB463">
            <v>47977.735332924989</v>
          </cell>
          <cell r="EC463" t="str">
            <v>Def</v>
          </cell>
          <cell r="ED463" t="str">
            <v>Community Service facilities</v>
          </cell>
        </row>
        <row r="464">
          <cell r="D464" t="str">
            <v>PC2030114</v>
          </cell>
          <cell r="E464" t="str">
            <v>Library Furn/Fit (Pt Chevalier)</v>
          </cell>
          <cell r="F464" t="str">
            <v>Auckland Council</v>
          </cell>
          <cell r="G464" t="str">
            <v>Libraries and information</v>
          </cell>
          <cell r="H464" t="str">
            <v>E204105</v>
          </cell>
          <cell r="I464" t="str">
            <v>Local library central west management</v>
          </cell>
          <cell r="J464" t="str">
            <v>Community</v>
          </cell>
          <cell r="K464" t="str">
            <v>Local libraries</v>
          </cell>
          <cell r="L464" t="str">
            <v>Local library facilities and services</v>
          </cell>
          <cell r="M464" t="str">
            <v>Local activities</v>
          </cell>
          <cell r="N464" t="str">
            <v>Local libraries</v>
          </cell>
          <cell r="O464" t="str">
            <v>Local library facilities and services</v>
          </cell>
          <cell r="P464" t="str">
            <v>Community</v>
          </cell>
          <cell r="Q464" t="str">
            <v>Local libraries</v>
          </cell>
          <cell r="R464" t="str">
            <v>Local library facilities and services</v>
          </cell>
          <cell r="S464" t="str">
            <v>A1041205</v>
          </cell>
          <cell r="T464" t="str">
            <v>A1041205</v>
          </cell>
          <cell r="U464" t="str">
            <v>Local library facilities and services management</v>
          </cell>
          <cell r="V464" t="str">
            <v>L100</v>
          </cell>
          <cell r="W464" t="str">
            <v>Albert-Eden</v>
          </cell>
          <cell r="X464" t="str">
            <v>PL43780</v>
          </cell>
          <cell r="Y464" t="str">
            <v>Expense</v>
          </cell>
          <cell r="Z464">
            <v>20130701</v>
          </cell>
          <cell r="AA464">
            <v>20190630</v>
          </cell>
          <cell r="AB464">
            <v>1</v>
          </cell>
          <cell r="AC464" t="str">
            <v>Programme</v>
          </cell>
          <cell r="AD464">
            <v>0</v>
          </cell>
          <cell r="AE464">
            <v>0</v>
          </cell>
          <cell r="AF464">
            <v>0</v>
          </cell>
          <cell r="AG464">
            <v>1</v>
          </cell>
          <cell r="AH464">
            <v>7</v>
          </cell>
          <cell r="AI464" t="str">
            <v>Libraries</v>
          </cell>
          <cell r="AJ464" t="str">
            <v>Furniture and fittings</v>
          </cell>
          <cell r="AK464">
            <v>10</v>
          </cell>
          <cell r="AM464">
            <v>1</v>
          </cell>
          <cell r="AU464">
            <v>46427</v>
          </cell>
          <cell r="AZ464">
            <v>43931</v>
          </cell>
          <cell r="BD464">
            <v>3.3000000000000002E-2</v>
          </cell>
          <cell r="BE464">
            <v>6.7088999999999732E-2</v>
          </cell>
          <cell r="BF464">
            <v>0.10230293699999971</v>
          </cell>
          <cell r="BG464">
            <v>0.14088353979499968</v>
          </cell>
          <cell r="BH464">
            <v>0.18195534722761963</v>
          </cell>
          <cell r="BI464">
            <v>0.21859596299167583</v>
          </cell>
          <cell r="BJ464">
            <v>0.25637243784441766</v>
          </cell>
          <cell r="BK464">
            <v>0.29783272829328333</v>
          </cell>
          <cell r="BL464">
            <v>0.3445547065118415</v>
          </cell>
          <cell r="BM464">
            <v>0.39295867594626777</v>
          </cell>
          <cell r="BN464">
            <v>0</v>
          </cell>
          <cell r="BO464">
            <v>0</v>
          </cell>
          <cell r="BP464">
            <v>3114.7410029999874</v>
          </cell>
          <cell r="BQ464">
            <v>0</v>
          </cell>
          <cell r="BR464">
            <v>0</v>
          </cell>
          <cell r="BS464">
            <v>0</v>
          </cell>
          <cell r="BT464">
            <v>0</v>
          </cell>
          <cell r="BU464">
            <v>11262.697566943112</v>
          </cell>
          <cell r="BV464">
            <v>0</v>
          </cell>
          <cell r="BW464">
            <v>0</v>
          </cell>
          <cell r="BX464">
            <v>0</v>
          </cell>
          <cell r="BY464">
            <v>0</v>
          </cell>
          <cell r="BZ464">
            <v>0</v>
          </cell>
          <cell r="CA464">
            <v>49541.741002999988</v>
          </cell>
          <cell r="CB464">
            <v>0</v>
          </cell>
          <cell r="CC464">
            <v>0</v>
          </cell>
          <cell r="CD464">
            <v>0</v>
          </cell>
          <cell r="CE464">
            <v>0</v>
          </cell>
          <cell r="CF464">
            <v>55193.697566943112</v>
          </cell>
          <cell r="CG464">
            <v>0</v>
          </cell>
          <cell r="CH464">
            <v>0</v>
          </cell>
          <cell r="CI464">
            <v>0</v>
          </cell>
          <cell r="CK464">
            <v>0</v>
          </cell>
          <cell r="CL464">
            <v>0</v>
          </cell>
          <cell r="CM464">
            <v>0</v>
          </cell>
          <cell r="CN464">
            <v>0</v>
          </cell>
          <cell r="CO464">
            <v>0</v>
          </cell>
          <cell r="CP464">
            <v>0</v>
          </cell>
          <cell r="CQ464">
            <v>0</v>
          </cell>
          <cell r="CR464">
            <v>0</v>
          </cell>
          <cell r="CS464">
            <v>0</v>
          </cell>
          <cell r="CT464">
            <v>0</v>
          </cell>
          <cell r="CU464">
            <v>0</v>
          </cell>
          <cell r="CW464">
            <v>0</v>
          </cell>
          <cell r="CX464">
            <v>0</v>
          </cell>
          <cell r="CY464">
            <v>0</v>
          </cell>
          <cell r="CZ464">
            <v>0</v>
          </cell>
          <cell r="DA464">
            <v>0</v>
          </cell>
          <cell r="DB464">
            <v>0</v>
          </cell>
          <cell r="DC464">
            <v>0</v>
          </cell>
          <cell r="DD464">
            <v>0</v>
          </cell>
          <cell r="DE464">
            <v>0</v>
          </cell>
          <cell r="DF464">
            <v>0</v>
          </cell>
          <cell r="DG464">
            <v>0</v>
          </cell>
          <cell r="DI464">
            <v>0</v>
          </cell>
          <cell r="DJ464">
            <v>0</v>
          </cell>
          <cell r="DK464">
            <v>49541.741002999988</v>
          </cell>
          <cell r="DL464">
            <v>0</v>
          </cell>
          <cell r="DM464">
            <v>0</v>
          </cell>
          <cell r="DN464">
            <v>0</v>
          </cell>
          <cell r="DO464">
            <v>0</v>
          </cell>
          <cell r="DP464">
            <v>55193.697566943112</v>
          </cell>
          <cell r="DQ464">
            <v>0</v>
          </cell>
          <cell r="DR464">
            <v>0</v>
          </cell>
          <cell r="DS464">
            <v>0</v>
          </cell>
          <cell r="DU464" t="str">
            <v>ACC 422/210056</v>
          </cell>
          <cell r="DV464">
            <v>0</v>
          </cell>
          <cell r="DW464">
            <v>0</v>
          </cell>
          <cell r="DX464">
            <v>1</v>
          </cell>
          <cell r="DY464">
            <v>90358</v>
          </cell>
          <cell r="DZ464">
            <v>104735.4385699431</v>
          </cell>
          <cell r="EB464">
            <v>104735.4385699431</v>
          </cell>
          <cell r="EC464" t="str">
            <v>Def</v>
          </cell>
          <cell r="ED464" t="str">
            <v>Community Service facilities</v>
          </cell>
        </row>
        <row r="465">
          <cell r="D465" t="str">
            <v>PC2030115</v>
          </cell>
          <cell r="E465" t="str">
            <v>Library Furn/Fit (Remuera)</v>
          </cell>
          <cell r="F465" t="str">
            <v>Auckland Council</v>
          </cell>
          <cell r="G465" t="str">
            <v>Libraries and information</v>
          </cell>
          <cell r="H465" t="str">
            <v>E203705</v>
          </cell>
          <cell r="I465" t="str">
            <v>Local library central east management</v>
          </cell>
          <cell r="J465" t="str">
            <v>Community</v>
          </cell>
          <cell r="K465" t="str">
            <v>Local libraries</v>
          </cell>
          <cell r="L465" t="str">
            <v>Local library facilities and services</v>
          </cell>
          <cell r="M465" t="str">
            <v>Local activities</v>
          </cell>
          <cell r="N465" t="str">
            <v>Local libraries</v>
          </cell>
          <cell r="O465" t="str">
            <v>Local library facilities and services</v>
          </cell>
          <cell r="P465" t="str">
            <v>Community</v>
          </cell>
          <cell r="Q465" t="str">
            <v>Local libraries</v>
          </cell>
          <cell r="R465" t="str">
            <v>Local library facilities and services</v>
          </cell>
          <cell r="S465" t="str">
            <v>A1041205</v>
          </cell>
          <cell r="T465" t="str">
            <v>A1041205</v>
          </cell>
          <cell r="U465" t="str">
            <v>Local library facilities and services management</v>
          </cell>
          <cell r="V465" t="str">
            <v>L155</v>
          </cell>
          <cell r="W465" t="str">
            <v>Orakei</v>
          </cell>
          <cell r="X465" t="str">
            <v>PL43780</v>
          </cell>
          <cell r="Y465" t="str">
            <v>Expense</v>
          </cell>
          <cell r="Z465">
            <v>20130701</v>
          </cell>
          <cell r="AA465">
            <v>20190630</v>
          </cell>
          <cell r="AB465">
            <v>1</v>
          </cell>
          <cell r="AC465" t="str">
            <v>Programme</v>
          </cell>
          <cell r="AD465">
            <v>0</v>
          </cell>
          <cell r="AE465">
            <v>0</v>
          </cell>
          <cell r="AF465">
            <v>0</v>
          </cell>
          <cell r="AG465">
            <v>1</v>
          </cell>
          <cell r="AH465">
            <v>7</v>
          </cell>
          <cell r="AI465" t="str">
            <v>Libraries</v>
          </cell>
          <cell r="AJ465" t="str">
            <v>Furniture and fittings</v>
          </cell>
          <cell r="AK465">
            <v>10</v>
          </cell>
          <cell r="AM465">
            <v>1</v>
          </cell>
          <cell r="AU465">
            <v>46426</v>
          </cell>
          <cell r="AZ465">
            <v>43930</v>
          </cell>
          <cell r="BD465">
            <v>3.3000000000000002E-2</v>
          </cell>
          <cell r="BE465">
            <v>6.7088999999999732E-2</v>
          </cell>
          <cell r="BF465">
            <v>0.10230293699999971</v>
          </cell>
          <cell r="BG465">
            <v>0.14088353979499968</v>
          </cell>
          <cell r="BH465">
            <v>0.18195534722761963</v>
          </cell>
          <cell r="BI465">
            <v>0.21859596299167583</v>
          </cell>
          <cell r="BJ465">
            <v>0.25637243784441766</v>
          </cell>
          <cell r="BK465">
            <v>0.29783272829328333</v>
          </cell>
          <cell r="BL465">
            <v>0.3445547065118415</v>
          </cell>
          <cell r="BM465">
            <v>0.39295867594626777</v>
          </cell>
          <cell r="BN465">
            <v>0</v>
          </cell>
          <cell r="BO465">
            <v>0</v>
          </cell>
          <cell r="BP465">
            <v>3114.6739139999877</v>
          </cell>
          <cell r="BQ465">
            <v>0</v>
          </cell>
          <cell r="BR465">
            <v>0</v>
          </cell>
          <cell r="BS465">
            <v>0</v>
          </cell>
          <cell r="BT465">
            <v>0</v>
          </cell>
          <cell r="BU465">
            <v>11262.441194505267</v>
          </cell>
          <cell r="BV465">
            <v>0</v>
          </cell>
          <cell r="BW465">
            <v>0</v>
          </cell>
          <cell r="BX465">
            <v>0</v>
          </cell>
          <cell r="BY465">
            <v>0</v>
          </cell>
          <cell r="BZ465">
            <v>0</v>
          </cell>
          <cell r="CA465">
            <v>49540.673913999985</v>
          </cell>
          <cell r="CB465">
            <v>0</v>
          </cell>
          <cell r="CC465">
            <v>0</v>
          </cell>
          <cell r="CD465">
            <v>0</v>
          </cell>
          <cell r="CE465">
            <v>0</v>
          </cell>
          <cell r="CF465">
            <v>55192.441194505271</v>
          </cell>
          <cell r="CG465">
            <v>0</v>
          </cell>
          <cell r="CH465">
            <v>0</v>
          </cell>
          <cell r="CI465">
            <v>0</v>
          </cell>
          <cell r="CK465">
            <v>0</v>
          </cell>
          <cell r="CL465">
            <v>0</v>
          </cell>
          <cell r="CM465">
            <v>0</v>
          </cell>
          <cell r="CN465">
            <v>0</v>
          </cell>
          <cell r="CO465">
            <v>0</v>
          </cell>
          <cell r="CP465">
            <v>0</v>
          </cell>
          <cell r="CQ465">
            <v>0</v>
          </cell>
          <cell r="CR465">
            <v>0</v>
          </cell>
          <cell r="CS465">
            <v>0</v>
          </cell>
          <cell r="CT465">
            <v>0</v>
          </cell>
          <cell r="CU465">
            <v>0</v>
          </cell>
          <cell r="CW465">
            <v>0</v>
          </cell>
          <cell r="CX465">
            <v>0</v>
          </cell>
          <cell r="CY465">
            <v>0</v>
          </cell>
          <cell r="CZ465">
            <v>0</v>
          </cell>
          <cell r="DA465">
            <v>0</v>
          </cell>
          <cell r="DB465">
            <v>0</v>
          </cell>
          <cell r="DC465">
            <v>0</v>
          </cell>
          <cell r="DD465">
            <v>0</v>
          </cell>
          <cell r="DE465">
            <v>0</v>
          </cell>
          <cell r="DF465">
            <v>0</v>
          </cell>
          <cell r="DG465">
            <v>0</v>
          </cell>
          <cell r="DI465">
            <v>0</v>
          </cell>
          <cell r="DJ465">
            <v>0</v>
          </cell>
          <cell r="DK465">
            <v>49540.673913999985</v>
          </cell>
          <cell r="DL465">
            <v>0</v>
          </cell>
          <cell r="DM465">
            <v>0</v>
          </cell>
          <cell r="DN465">
            <v>0</v>
          </cell>
          <cell r="DO465">
            <v>0</v>
          </cell>
          <cell r="DP465">
            <v>55192.441194505271</v>
          </cell>
          <cell r="DQ465">
            <v>0</v>
          </cell>
          <cell r="DR465">
            <v>0</v>
          </cell>
          <cell r="DS465">
            <v>0</v>
          </cell>
          <cell r="DU465" t="str">
            <v>ACC 422/210056</v>
          </cell>
          <cell r="DV465">
            <v>0</v>
          </cell>
          <cell r="DW465">
            <v>0</v>
          </cell>
          <cell r="DX465">
            <v>1</v>
          </cell>
          <cell r="DY465">
            <v>90356</v>
          </cell>
          <cell r="DZ465">
            <v>104733.11510850526</v>
          </cell>
          <cell r="EB465">
            <v>104733.11510850526</v>
          </cell>
          <cell r="EC465" t="str">
            <v>Def</v>
          </cell>
          <cell r="ED465" t="str">
            <v>Community Service facilities</v>
          </cell>
        </row>
        <row r="466">
          <cell r="D466" t="str">
            <v>PC2030116</v>
          </cell>
          <cell r="E466" t="str">
            <v>Library Furn/Fit (St Heliers)</v>
          </cell>
          <cell r="F466" t="str">
            <v>Auckland Council</v>
          </cell>
          <cell r="G466" t="str">
            <v>Libraries and information</v>
          </cell>
          <cell r="H466" t="str">
            <v>E203705</v>
          </cell>
          <cell r="I466" t="str">
            <v>Local library central east management</v>
          </cell>
          <cell r="J466" t="str">
            <v>Community</v>
          </cell>
          <cell r="K466" t="str">
            <v>Local libraries</v>
          </cell>
          <cell r="L466" t="str">
            <v>Local library facilities and services</v>
          </cell>
          <cell r="M466" t="str">
            <v>Local activities</v>
          </cell>
          <cell r="N466" t="str">
            <v>Local libraries</v>
          </cell>
          <cell r="O466" t="str">
            <v>Local library facilities and services</v>
          </cell>
          <cell r="P466" t="str">
            <v>Community</v>
          </cell>
          <cell r="Q466" t="str">
            <v>Local libraries</v>
          </cell>
          <cell r="R466" t="str">
            <v>Local library facilities and services</v>
          </cell>
          <cell r="S466" t="str">
            <v>A1041205</v>
          </cell>
          <cell r="T466" t="str">
            <v>A1041205</v>
          </cell>
          <cell r="U466" t="str">
            <v>Local library facilities and services management</v>
          </cell>
          <cell r="V466" t="str">
            <v>L155</v>
          </cell>
          <cell r="W466" t="str">
            <v>Orakei</v>
          </cell>
          <cell r="X466" t="str">
            <v>PL43780</v>
          </cell>
          <cell r="Y466" t="str">
            <v>Expense</v>
          </cell>
          <cell r="Z466">
            <v>20110701</v>
          </cell>
          <cell r="AA466">
            <v>20170630</v>
          </cell>
          <cell r="AB466">
            <v>1</v>
          </cell>
          <cell r="AC466" t="str">
            <v>Programme</v>
          </cell>
          <cell r="AD466">
            <v>0</v>
          </cell>
          <cell r="AE466">
            <v>0</v>
          </cell>
          <cell r="AF466">
            <v>0</v>
          </cell>
          <cell r="AG466">
            <v>1</v>
          </cell>
          <cell r="AH466">
            <v>7</v>
          </cell>
          <cell r="AI466" t="str">
            <v>Libraries</v>
          </cell>
          <cell r="AJ466" t="str">
            <v>Furniture and fittings</v>
          </cell>
          <cell r="AK466">
            <v>10</v>
          </cell>
          <cell r="AM466">
            <v>1</v>
          </cell>
          <cell r="AS466">
            <v>62490</v>
          </cell>
          <cell r="AX466">
            <v>53915</v>
          </cell>
          <cell r="BD466">
            <v>3.3000000000000002E-2</v>
          </cell>
          <cell r="BE466">
            <v>6.7088999999999732E-2</v>
          </cell>
          <cell r="BF466">
            <v>0.10230293699999971</v>
          </cell>
          <cell r="BG466">
            <v>0.14088353979499968</v>
          </cell>
          <cell r="BH466">
            <v>0.18195534722761963</v>
          </cell>
          <cell r="BI466">
            <v>0.21859596299167583</v>
          </cell>
          <cell r="BJ466">
            <v>0.25637243784441766</v>
          </cell>
          <cell r="BK466">
            <v>0.29783272829328333</v>
          </cell>
          <cell r="BL466">
            <v>0.3445547065118415</v>
          </cell>
          <cell r="BM466">
            <v>0.39295867594626777</v>
          </cell>
          <cell r="BN466">
            <v>0</v>
          </cell>
          <cell r="BO466">
            <v>0</v>
          </cell>
          <cell r="BP466">
            <v>0</v>
          </cell>
          <cell r="BQ466">
            <v>0</v>
          </cell>
          <cell r="BR466">
            <v>0</v>
          </cell>
          <cell r="BS466">
            <v>9810.1225457771125</v>
          </cell>
          <cell r="BT466">
            <v>0</v>
          </cell>
          <cell r="BU466">
            <v>0</v>
          </cell>
          <cell r="BV466">
            <v>0</v>
          </cell>
          <cell r="BW466">
            <v>0</v>
          </cell>
          <cell r="BX466">
            <v>0</v>
          </cell>
          <cell r="BY466">
            <v>62490</v>
          </cell>
          <cell r="BZ466">
            <v>0</v>
          </cell>
          <cell r="CA466">
            <v>0</v>
          </cell>
          <cell r="CB466">
            <v>0</v>
          </cell>
          <cell r="CC466">
            <v>0</v>
          </cell>
          <cell r="CD466">
            <v>63725.122545777114</v>
          </cell>
          <cell r="CE466">
            <v>0</v>
          </cell>
          <cell r="CF466">
            <v>0</v>
          </cell>
          <cell r="CG466">
            <v>0</v>
          </cell>
          <cell r="CH466">
            <v>0</v>
          </cell>
          <cell r="CI466">
            <v>0</v>
          </cell>
          <cell r="CK466">
            <v>0</v>
          </cell>
          <cell r="CL466">
            <v>0</v>
          </cell>
          <cell r="CM466">
            <v>0</v>
          </cell>
          <cell r="CN466">
            <v>0</v>
          </cell>
          <cell r="CO466">
            <v>0</v>
          </cell>
          <cell r="CP466">
            <v>0</v>
          </cell>
          <cell r="CQ466">
            <v>0</v>
          </cell>
          <cell r="CR466">
            <v>0</v>
          </cell>
          <cell r="CS466">
            <v>0</v>
          </cell>
          <cell r="CT466">
            <v>0</v>
          </cell>
          <cell r="CU466">
            <v>0</v>
          </cell>
          <cell r="CW466">
            <v>0</v>
          </cell>
          <cell r="CX466">
            <v>0</v>
          </cell>
          <cell r="CY466">
            <v>0</v>
          </cell>
          <cell r="CZ466">
            <v>0</v>
          </cell>
          <cell r="DA466">
            <v>0</v>
          </cell>
          <cell r="DB466">
            <v>0</v>
          </cell>
          <cell r="DC466">
            <v>0</v>
          </cell>
          <cell r="DD466">
            <v>0</v>
          </cell>
          <cell r="DE466">
            <v>0</v>
          </cell>
          <cell r="DF466">
            <v>0</v>
          </cell>
          <cell r="DG466">
            <v>0</v>
          </cell>
          <cell r="DI466">
            <v>62490</v>
          </cell>
          <cell r="DJ466">
            <v>0</v>
          </cell>
          <cell r="DK466">
            <v>0</v>
          </cell>
          <cell r="DL466">
            <v>0</v>
          </cell>
          <cell r="DM466">
            <v>0</v>
          </cell>
          <cell r="DN466">
            <v>63725.122545777114</v>
          </cell>
          <cell r="DO466">
            <v>0</v>
          </cell>
          <cell r="DP466">
            <v>0</v>
          </cell>
          <cell r="DQ466">
            <v>0</v>
          </cell>
          <cell r="DR466">
            <v>0</v>
          </cell>
          <cell r="DS466">
            <v>0</v>
          </cell>
          <cell r="DU466" t="str">
            <v>ACC 422/210056</v>
          </cell>
          <cell r="DV466">
            <v>0</v>
          </cell>
          <cell r="DW466">
            <v>0</v>
          </cell>
          <cell r="DX466">
            <v>1</v>
          </cell>
          <cell r="DY466">
            <v>53915</v>
          </cell>
          <cell r="DZ466">
            <v>63725.122545777114</v>
          </cell>
          <cell r="EB466">
            <v>63725.122545777114</v>
          </cell>
          <cell r="EC466" t="str">
            <v>Def</v>
          </cell>
          <cell r="ED466" t="str">
            <v>Community Service facilities</v>
          </cell>
        </row>
        <row r="467">
          <cell r="D467" t="str">
            <v>PC2030117</v>
          </cell>
          <cell r="E467" t="str">
            <v>Till replacement</v>
          </cell>
          <cell r="F467" t="str">
            <v>Auckland Council</v>
          </cell>
          <cell r="G467" t="str">
            <v>Libraries and information</v>
          </cell>
          <cell r="H467" t="str">
            <v>E219105</v>
          </cell>
          <cell r="I467" t="str">
            <v>Library business support and planning management</v>
          </cell>
          <cell r="J467" t="str">
            <v>Community</v>
          </cell>
          <cell r="K467" t="str">
            <v>Local libraries</v>
          </cell>
          <cell r="L467" t="str">
            <v>Local library facilities and services</v>
          </cell>
          <cell r="M467" t="str">
            <v>Local activities</v>
          </cell>
          <cell r="N467" t="str">
            <v>Local libraries</v>
          </cell>
          <cell r="O467" t="str">
            <v>Local library facilities and services</v>
          </cell>
          <cell r="P467" t="str">
            <v>Community</v>
          </cell>
          <cell r="Q467" t="str">
            <v>Local libraries</v>
          </cell>
          <cell r="R467" t="str">
            <v>Local library facilities and services</v>
          </cell>
          <cell r="S467" t="str">
            <v>A1041205</v>
          </cell>
          <cell r="T467" t="str">
            <v>A1041205</v>
          </cell>
          <cell r="U467" t="str">
            <v>Local library facilities and services management</v>
          </cell>
          <cell r="V467" t="str">
            <v>L210</v>
          </cell>
          <cell r="W467" t="str">
            <v>Other (Unallocated)</v>
          </cell>
          <cell r="X467" t="str">
            <v>PL43780</v>
          </cell>
          <cell r="Y467" t="str">
            <v>Expense</v>
          </cell>
          <cell r="Z467">
            <v>20110701</v>
          </cell>
          <cell r="AA467">
            <v>20160630</v>
          </cell>
          <cell r="AB467">
            <v>1</v>
          </cell>
          <cell r="AC467" t="str">
            <v>Programme</v>
          </cell>
          <cell r="AD467">
            <v>0</v>
          </cell>
          <cell r="AE467">
            <v>0</v>
          </cell>
          <cell r="AF467">
            <v>0</v>
          </cell>
          <cell r="AG467">
            <v>1</v>
          </cell>
          <cell r="AH467">
            <v>7</v>
          </cell>
          <cell r="AI467" t="str">
            <v>Libraries</v>
          </cell>
          <cell r="AJ467" t="str">
            <v>Furniture and fittings</v>
          </cell>
          <cell r="AK467">
            <v>15</v>
          </cell>
          <cell r="AM467">
            <v>1</v>
          </cell>
          <cell r="AS467">
            <v>69160</v>
          </cell>
          <cell r="AW467">
            <v>195769</v>
          </cell>
          <cell r="BD467">
            <v>3.3000000000000002E-2</v>
          </cell>
          <cell r="BE467">
            <v>6.7088999999999732E-2</v>
          </cell>
          <cell r="BF467">
            <v>0.10230293699999971</v>
          </cell>
          <cell r="BG467">
            <v>0.14088353979499968</v>
          </cell>
          <cell r="BH467">
            <v>0.18195534722761963</v>
          </cell>
          <cell r="BI467">
            <v>0.21859596299167583</v>
          </cell>
          <cell r="BJ467">
            <v>0.25637243784441766</v>
          </cell>
          <cell r="BK467">
            <v>0.29783272829328333</v>
          </cell>
          <cell r="BL467">
            <v>0.3445547065118415</v>
          </cell>
          <cell r="BM467">
            <v>0.39295867594626777</v>
          </cell>
          <cell r="BN467">
            <v>0</v>
          </cell>
          <cell r="BO467">
            <v>0</v>
          </cell>
          <cell r="BP467">
            <v>0</v>
          </cell>
          <cell r="BQ467">
            <v>0</v>
          </cell>
          <cell r="BR467">
            <v>27580.629702127291</v>
          </cell>
          <cell r="BS467">
            <v>0</v>
          </cell>
          <cell r="BT467">
            <v>0</v>
          </cell>
          <cell r="BU467">
            <v>0</v>
          </cell>
          <cell r="BV467">
            <v>0</v>
          </cell>
          <cell r="BW467">
            <v>0</v>
          </cell>
          <cell r="BX467">
            <v>0</v>
          </cell>
          <cell r="BY467">
            <v>69160</v>
          </cell>
          <cell r="BZ467">
            <v>0</v>
          </cell>
          <cell r="CA467">
            <v>0</v>
          </cell>
          <cell r="CB467">
            <v>0</v>
          </cell>
          <cell r="CC467">
            <v>223349.62970212731</v>
          </cell>
          <cell r="CD467">
            <v>0</v>
          </cell>
          <cell r="CE467">
            <v>0</v>
          </cell>
          <cell r="CF467">
            <v>0</v>
          </cell>
          <cell r="CG467">
            <v>0</v>
          </cell>
          <cell r="CH467">
            <v>0</v>
          </cell>
          <cell r="CI467">
            <v>0</v>
          </cell>
          <cell r="CK467">
            <v>0</v>
          </cell>
          <cell r="CL467">
            <v>0</v>
          </cell>
          <cell r="CM467">
            <v>0</v>
          </cell>
          <cell r="CN467">
            <v>0</v>
          </cell>
          <cell r="CO467">
            <v>0</v>
          </cell>
          <cell r="CP467">
            <v>0</v>
          </cell>
          <cell r="CQ467">
            <v>0</v>
          </cell>
          <cell r="CR467">
            <v>0</v>
          </cell>
          <cell r="CS467">
            <v>0</v>
          </cell>
          <cell r="CT467">
            <v>0</v>
          </cell>
          <cell r="CU467">
            <v>0</v>
          </cell>
          <cell r="CW467">
            <v>0</v>
          </cell>
          <cell r="CX467">
            <v>0</v>
          </cell>
          <cell r="CY467">
            <v>0</v>
          </cell>
          <cell r="CZ467">
            <v>0</v>
          </cell>
          <cell r="DA467">
            <v>0</v>
          </cell>
          <cell r="DB467">
            <v>0</v>
          </cell>
          <cell r="DC467">
            <v>0</v>
          </cell>
          <cell r="DD467">
            <v>0</v>
          </cell>
          <cell r="DE467">
            <v>0</v>
          </cell>
          <cell r="DF467">
            <v>0</v>
          </cell>
          <cell r="DG467">
            <v>0</v>
          </cell>
          <cell r="DI467">
            <v>69160</v>
          </cell>
          <cell r="DJ467">
            <v>0</v>
          </cell>
          <cell r="DK467">
            <v>0</v>
          </cell>
          <cell r="DL467">
            <v>0</v>
          </cell>
          <cell r="DM467">
            <v>223349.62970212731</v>
          </cell>
          <cell r="DN467">
            <v>0</v>
          </cell>
          <cell r="DO467">
            <v>0</v>
          </cell>
          <cell r="DP467">
            <v>0</v>
          </cell>
          <cell r="DQ467">
            <v>0</v>
          </cell>
          <cell r="DR467">
            <v>0</v>
          </cell>
          <cell r="DS467">
            <v>0</v>
          </cell>
          <cell r="DU467" t="str">
            <v>ACC 422/110039</v>
          </cell>
          <cell r="DV467">
            <v>0</v>
          </cell>
          <cell r="DW467">
            <v>0</v>
          </cell>
          <cell r="DX467">
            <v>1</v>
          </cell>
          <cell r="DY467">
            <v>195769</v>
          </cell>
          <cell r="DZ467">
            <v>223349.62970212731</v>
          </cell>
          <cell r="EB467">
            <v>223349.62970212731</v>
          </cell>
          <cell r="EC467" t="str">
            <v>Def</v>
          </cell>
          <cell r="ED467" t="str">
            <v>Community Service facilities</v>
          </cell>
        </row>
        <row r="468">
          <cell r="D468" t="str">
            <v>PC2030118</v>
          </cell>
          <cell r="E468" t="str">
            <v>Library Furn/Fit (Waiheke)</v>
          </cell>
          <cell r="F468" t="str">
            <v>Auckland Council</v>
          </cell>
          <cell r="G468" t="str">
            <v>Libraries and information</v>
          </cell>
          <cell r="H468" t="str">
            <v>E203705</v>
          </cell>
          <cell r="I468" t="str">
            <v>Local library central east management</v>
          </cell>
          <cell r="J468" t="str">
            <v>Community</v>
          </cell>
          <cell r="K468" t="str">
            <v>Local libraries</v>
          </cell>
          <cell r="L468" t="str">
            <v>Local library facilities and services</v>
          </cell>
          <cell r="M468" t="str">
            <v>Local activities</v>
          </cell>
          <cell r="N468" t="str">
            <v>Local libraries</v>
          </cell>
          <cell r="O468" t="str">
            <v>Local library facilities and services</v>
          </cell>
          <cell r="P468" t="str">
            <v>Community</v>
          </cell>
          <cell r="Q468" t="str">
            <v>Local libraries</v>
          </cell>
          <cell r="R468" t="str">
            <v>Local library facilities and services</v>
          </cell>
          <cell r="S468" t="str">
            <v>A1041205</v>
          </cell>
          <cell r="T468" t="str">
            <v>A1041205</v>
          </cell>
          <cell r="U468" t="str">
            <v>Local library facilities and services management</v>
          </cell>
          <cell r="V468" t="str">
            <v>L185</v>
          </cell>
          <cell r="W468" t="str">
            <v>Waiheke</v>
          </cell>
          <cell r="X468" t="str">
            <v>PL43780</v>
          </cell>
          <cell r="Y468" t="str">
            <v>Expense</v>
          </cell>
          <cell r="Z468">
            <v>20120701</v>
          </cell>
          <cell r="AA468">
            <v>20130630</v>
          </cell>
          <cell r="AB468">
            <v>2</v>
          </cell>
          <cell r="AC468" t="str">
            <v>Discrete</v>
          </cell>
          <cell r="AD468">
            <v>0</v>
          </cell>
          <cell r="AE468">
            <v>0</v>
          </cell>
          <cell r="AF468">
            <v>0</v>
          </cell>
          <cell r="AG468">
            <v>1</v>
          </cell>
          <cell r="AH468">
            <v>7</v>
          </cell>
          <cell r="AI468" t="str">
            <v>Libraries</v>
          </cell>
          <cell r="AJ468" t="str">
            <v>Furniture and fittings</v>
          </cell>
          <cell r="AK468">
            <v>10</v>
          </cell>
          <cell r="AM468">
            <v>1</v>
          </cell>
          <cell r="AT468">
            <v>230873</v>
          </cell>
          <cell r="BD468">
            <v>3.3000000000000002E-2</v>
          </cell>
          <cell r="BE468">
            <v>6.7088999999999732E-2</v>
          </cell>
          <cell r="BF468">
            <v>0.10230293699999971</v>
          </cell>
          <cell r="BG468">
            <v>0.14088353979499968</v>
          </cell>
          <cell r="BH468">
            <v>0.18195534722761963</v>
          </cell>
          <cell r="BI468">
            <v>0.21859596299167583</v>
          </cell>
          <cell r="BJ468">
            <v>0.25637243784441766</v>
          </cell>
          <cell r="BK468">
            <v>0.29783272829328333</v>
          </cell>
          <cell r="BL468">
            <v>0.3445547065118415</v>
          </cell>
          <cell r="BM468">
            <v>0.39295867594626777</v>
          </cell>
          <cell r="BN468">
            <v>0</v>
          </cell>
          <cell r="BO468">
            <v>7618.8090000000002</v>
          </cell>
          <cell r="BP468">
            <v>0</v>
          </cell>
          <cell r="BQ468">
            <v>0</v>
          </cell>
          <cell r="BR468">
            <v>0</v>
          </cell>
          <cell r="BS468">
            <v>0</v>
          </cell>
          <cell r="BT468">
            <v>0</v>
          </cell>
          <cell r="BU468">
            <v>0</v>
          </cell>
          <cell r="BV468">
            <v>0</v>
          </cell>
          <cell r="BW468">
            <v>0</v>
          </cell>
          <cell r="BX468">
            <v>0</v>
          </cell>
          <cell r="BY468">
            <v>0</v>
          </cell>
          <cell r="BZ468">
            <v>238491.80900000001</v>
          </cell>
          <cell r="CA468">
            <v>0</v>
          </cell>
          <cell r="CB468">
            <v>0</v>
          </cell>
          <cell r="CC468">
            <v>0</v>
          </cell>
          <cell r="CD468">
            <v>0</v>
          </cell>
          <cell r="CE468">
            <v>0</v>
          </cell>
          <cell r="CF468">
            <v>0</v>
          </cell>
          <cell r="CG468">
            <v>0</v>
          </cell>
          <cell r="CH468">
            <v>0</v>
          </cell>
          <cell r="CI468">
            <v>0</v>
          </cell>
          <cell r="CK468">
            <v>0</v>
          </cell>
          <cell r="CL468">
            <v>0</v>
          </cell>
          <cell r="CM468">
            <v>0</v>
          </cell>
          <cell r="CN468">
            <v>0</v>
          </cell>
          <cell r="CO468">
            <v>0</v>
          </cell>
          <cell r="CP468">
            <v>0</v>
          </cell>
          <cell r="CQ468">
            <v>0</v>
          </cell>
          <cell r="CR468">
            <v>0</v>
          </cell>
          <cell r="CS468">
            <v>0</v>
          </cell>
          <cell r="CT468">
            <v>0</v>
          </cell>
          <cell r="CU468">
            <v>0</v>
          </cell>
          <cell r="CW468">
            <v>0</v>
          </cell>
          <cell r="CX468">
            <v>0</v>
          </cell>
          <cell r="CY468">
            <v>0</v>
          </cell>
          <cell r="CZ468">
            <v>0</v>
          </cell>
          <cell r="DA468">
            <v>0</v>
          </cell>
          <cell r="DB468">
            <v>0</v>
          </cell>
          <cell r="DC468">
            <v>0</v>
          </cell>
          <cell r="DD468">
            <v>0</v>
          </cell>
          <cell r="DE468">
            <v>0</v>
          </cell>
          <cell r="DF468">
            <v>0</v>
          </cell>
          <cell r="DG468">
            <v>0</v>
          </cell>
          <cell r="DI468">
            <v>0</v>
          </cell>
          <cell r="DJ468">
            <v>238491.80900000001</v>
          </cell>
          <cell r="DK468">
            <v>0</v>
          </cell>
          <cell r="DL468">
            <v>0</v>
          </cell>
          <cell r="DM468">
            <v>0</v>
          </cell>
          <cell r="DN468">
            <v>0</v>
          </cell>
          <cell r="DO468">
            <v>0</v>
          </cell>
          <cell r="DP468">
            <v>0</v>
          </cell>
          <cell r="DQ468">
            <v>0</v>
          </cell>
          <cell r="DR468">
            <v>0</v>
          </cell>
          <cell r="DS468">
            <v>0</v>
          </cell>
          <cell r="DU468" t="str">
            <v>ACC 422/210050</v>
          </cell>
          <cell r="DV468">
            <v>0</v>
          </cell>
          <cell r="DW468">
            <v>0</v>
          </cell>
          <cell r="DX468">
            <v>1</v>
          </cell>
          <cell r="DY468">
            <v>230873</v>
          </cell>
          <cell r="DZ468">
            <v>238491.80900000001</v>
          </cell>
          <cell r="EB468">
            <v>238491.80900000001</v>
          </cell>
          <cell r="EC468" t="str">
            <v>Def</v>
          </cell>
          <cell r="ED468" t="str">
            <v>Community Service facilities</v>
          </cell>
        </row>
        <row r="469">
          <cell r="D469" t="str">
            <v>PC2030119</v>
          </cell>
          <cell r="E469" t="str">
            <v>Library Furn/Fit (Flatbush)</v>
          </cell>
          <cell r="F469" t="str">
            <v>Auckland Council</v>
          </cell>
          <cell r="G469" t="str">
            <v>Libraries and information</v>
          </cell>
          <cell r="H469" t="str">
            <v>E205005</v>
          </cell>
          <cell r="I469" t="str">
            <v>Local libraries south management</v>
          </cell>
          <cell r="J469" t="str">
            <v>Community</v>
          </cell>
          <cell r="K469" t="str">
            <v>Local libraries</v>
          </cell>
          <cell r="L469" t="str">
            <v>Local library facilities and services</v>
          </cell>
          <cell r="M469" t="str">
            <v>Local activities</v>
          </cell>
          <cell r="N469" t="str">
            <v>Local libraries</v>
          </cell>
          <cell r="O469" t="str">
            <v>Local library facilities and services</v>
          </cell>
          <cell r="P469" t="str">
            <v>Community</v>
          </cell>
          <cell r="Q469" t="str">
            <v>Local libraries</v>
          </cell>
          <cell r="R469" t="str">
            <v>Local library facilities and services</v>
          </cell>
          <cell r="S469" t="str">
            <v>A1041205</v>
          </cell>
          <cell r="T469" t="str">
            <v>A1041205</v>
          </cell>
          <cell r="U469" t="str">
            <v>Local library facilities and services management</v>
          </cell>
          <cell r="V469" t="str">
            <v>L130</v>
          </cell>
          <cell r="W469" t="str">
            <v>Howick</v>
          </cell>
          <cell r="X469" t="str">
            <v>PL43780</v>
          </cell>
          <cell r="Y469" t="str">
            <v>Expense</v>
          </cell>
          <cell r="Z469">
            <v>20140701</v>
          </cell>
          <cell r="AA469">
            <v>20160630</v>
          </cell>
          <cell r="AB469">
            <v>2</v>
          </cell>
          <cell r="AC469" t="str">
            <v>Discrete</v>
          </cell>
          <cell r="AD469">
            <v>0</v>
          </cell>
          <cell r="AE469">
            <v>0</v>
          </cell>
          <cell r="AF469">
            <v>1</v>
          </cell>
          <cell r="AG469">
            <v>0</v>
          </cell>
          <cell r="AH469">
            <v>7</v>
          </cell>
          <cell r="AI469" t="str">
            <v>Libraries</v>
          </cell>
          <cell r="AJ469" t="str">
            <v>Furniture and fittings</v>
          </cell>
          <cell r="AK469">
            <v>10</v>
          </cell>
          <cell r="AM469">
            <v>0.28000000000000003</v>
          </cell>
          <cell r="AO469">
            <v>0.72</v>
          </cell>
          <cell r="AV469">
            <v>1300257.49</v>
          </cell>
          <cell r="AW469">
            <v>1999287.673</v>
          </cell>
          <cell r="AX469">
            <v>0</v>
          </cell>
          <cell r="AY469">
            <v>0</v>
          </cell>
          <cell r="BD469">
            <v>3.3000000000000002E-2</v>
          </cell>
          <cell r="BE469">
            <v>6.7088999999999732E-2</v>
          </cell>
          <cell r="BF469">
            <v>0.10230293699999971</v>
          </cell>
          <cell r="BG469">
            <v>0.14088353979499968</v>
          </cell>
          <cell r="BH469">
            <v>0.18195534722761963</v>
          </cell>
          <cell r="BI469">
            <v>0.21859596299167583</v>
          </cell>
          <cell r="BJ469">
            <v>0.25637243784441766</v>
          </cell>
          <cell r="BK469">
            <v>0.29783272829328333</v>
          </cell>
          <cell r="BL469">
            <v>0.3445547065118415</v>
          </cell>
          <cell r="BM469">
            <v>0.39295867594626777</v>
          </cell>
          <cell r="BN469">
            <v>0</v>
          </cell>
          <cell r="BO469">
            <v>0</v>
          </cell>
          <cell r="BP469">
            <v>0</v>
          </cell>
          <cell r="BQ469">
            <v>133020.16008324776</v>
          </cell>
          <cell r="BR469">
            <v>281666.72444074781</v>
          </cell>
          <cell r="BS469">
            <v>0</v>
          </cell>
          <cell r="BT469">
            <v>0</v>
          </cell>
          <cell r="BU469">
            <v>0</v>
          </cell>
          <cell r="BV469">
            <v>0</v>
          </cell>
          <cell r="BW469">
            <v>0</v>
          </cell>
          <cell r="BX469">
            <v>0</v>
          </cell>
          <cell r="BY469">
            <v>0</v>
          </cell>
          <cell r="BZ469">
            <v>0</v>
          </cell>
          <cell r="CA469">
            <v>0</v>
          </cell>
          <cell r="CB469">
            <v>1433277.6500832478</v>
          </cell>
          <cell r="CC469">
            <v>2280954.3974407478</v>
          </cell>
          <cell r="CD469">
            <v>0</v>
          </cell>
          <cell r="CE469">
            <v>0</v>
          </cell>
          <cell r="CF469">
            <v>0</v>
          </cell>
          <cell r="CG469">
            <v>0</v>
          </cell>
          <cell r="CH469">
            <v>0</v>
          </cell>
          <cell r="CI469">
            <v>0</v>
          </cell>
          <cell r="CK469">
            <v>0</v>
          </cell>
          <cell r="CL469">
            <v>0</v>
          </cell>
          <cell r="CM469">
            <v>0</v>
          </cell>
          <cell r="CN469">
            <v>0</v>
          </cell>
          <cell r="CO469">
            <v>0</v>
          </cell>
          <cell r="CP469">
            <v>0</v>
          </cell>
          <cell r="CQ469">
            <v>0</v>
          </cell>
          <cell r="CR469">
            <v>0</v>
          </cell>
          <cell r="CS469">
            <v>0</v>
          </cell>
          <cell r="CT469">
            <v>0</v>
          </cell>
          <cell r="CU469">
            <v>0</v>
          </cell>
          <cell r="CW469">
            <v>0</v>
          </cell>
          <cell r="CX469">
            <v>0</v>
          </cell>
          <cell r="CY469">
            <v>0</v>
          </cell>
          <cell r="CZ469">
            <v>1433277.6500832478</v>
          </cell>
          <cell r="DA469">
            <v>2280954.3974407478</v>
          </cell>
          <cell r="DB469">
            <v>0</v>
          </cell>
          <cell r="DC469">
            <v>0</v>
          </cell>
          <cell r="DD469">
            <v>0</v>
          </cell>
          <cell r="DE469">
            <v>0</v>
          </cell>
          <cell r="DF469">
            <v>0</v>
          </cell>
          <cell r="DG469">
            <v>0</v>
          </cell>
          <cell r="DI469">
            <v>0</v>
          </cell>
          <cell r="DJ469">
            <v>0</v>
          </cell>
          <cell r="DK469">
            <v>0</v>
          </cell>
          <cell r="DL469">
            <v>0</v>
          </cell>
          <cell r="DM469">
            <v>0</v>
          </cell>
          <cell r="DN469">
            <v>0</v>
          </cell>
          <cell r="DO469">
            <v>0</v>
          </cell>
          <cell r="DP469">
            <v>0</v>
          </cell>
          <cell r="DQ469">
            <v>0</v>
          </cell>
          <cell r="DR469">
            <v>0</v>
          </cell>
          <cell r="DS469">
            <v>0</v>
          </cell>
          <cell r="DU469" t="str">
            <v>MCC 2037CCS00162</v>
          </cell>
          <cell r="DV469">
            <v>3299545.1629999997</v>
          </cell>
          <cell r="DW469">
            <v>1</v>
          </cell>
          <cell r="DX469">
            <v>1</v>
          </cell>
          <cell r="DY469">
            <v>3299545.1629999997</v>
          </cell>
          <cell r="DZ469">
            <v>3714232.0475239959</v>
          </cell>
          <cell r="EB469">
            <v>3714232.0475239959</v>
          </cell>
          <cell r="EC469" t="str">
            <v>Def</v>
          </cell>
          <cell r="ED469" t="str">
            <v>Community Service facilities</v>
          </cell>
        </row>
        <row r="470">
          <cell r="D470" t="str">
            <v>PC2030121</v>
          </cell>
          <cell r="E470" t="str">
            <v>Highland Park Extension</v>
          </cell>
          <cell r="F470" t="str">
            <v>Auckland Council</v>
          </cell>
          <cell r="G470" t="str">
            <v>Libraries and information</v>
          </cell>
          <cell r="H470" t="str">
            <v>E205005</v>
          </cell>
          <cell r="I470" t="str">
            <v>Local libraries south management</v>
          </cell>
          <cell r="J470" t="str">
            <v>Community</v>
          </cell>
          <cell r="K470" t="str">
            <v>Local libraries</v>
          </cell>
          <cell r="L470" t="str">
            <v>Local library facilities and services</v>
          </cell>
          <cell r="M470" t="str">
            <v>Local activities</v>
          </cell>
          <cell r="N470" t="str">
            <v>Local libraries</v>
          </cell>
          <cell r="O470" t="str">
            <v>Local library facilities and services</v>
          </cell>
          <cell r="P470" t="str">
            <v>Community</v>
          </cell>
          <cell r="Q470" t="str">
            <v>Local libraries</v>
          </cell>
          <cell r="R470" t="str">
            <v>Local library facilities and services</v>
          </cell>
          <cell r="S470" t="str">
            <v>A1041205</v>
          </cell>
          <cell r="T470" t="str">
            <v>A1041205</v>
          </cell>
          <cell r="U470" t="str">
            <v>Local library facilities and services management</v>
          </cell>
          <cell r="V470" t="str">
            <v>L130</v>
          </cell>
          <cell r="W470" t="str">
            <v>Howick</v>
          </cell>
          <cell r="X470" t="str">
            <v>PL40810</v>
          </cell>
          <cell r="Y470" t="str">
            <v>Expense</v>
          </cell>
          <cell r="Z470">
            <v>20180701</v>
          </cell>
          <cell r="AA470">
            <v>20220630</v>
          </cell>
          <cell r="AB470">
            <v>2</v>
          </cell>
          <cell r="AC470" t="str">
            <v>Discrete</v>
          </cell>
          <cell r="AD470">
            <v>0</v>
          </cell>
          <cell r="AE470">
            <v>0</v>
          </cell>
          <cell r="AF470">
            <v>0</v>
          </cell>
          <cell r="AG470">
            <v>1</v>
          </cell>
          <cell r="AH470">
            <v>7</v>
          </cell>
          <cell r="AI470" t="str">
            <v>Libraries</v>
          </cell>
          <cell r="AJ470" t="str">
            <v>Buildings (Capex)</v>
          </cell>
          <cell r="AK470">
            <v>75</v>
          </cell>
          <cell r="AM470">
            <v>1</v>
          </cell>
          <cell r="AU470">
            <v>0</v>
          </cell>
          <cell r="AZ470">
            <v>346916.2</v>
          </cell>
          <cell r="BC470">
            <v>3000000</v>
          </cell>
          <cell r="BD470">
            <v>3.1E-2</v>
          </cell>
          <cell r="BE470">
            <v>6.1930000000000041E-2</v>
          </cell>
          <cell r="BF470">
            <v>9.3787900000000146E-2</v>
          </cell>
          <cell r="BG470">
            <v>0.12878911280000027</v>
          </cell>
          <cell r="BH470">
            <v>0.16491036440960039</v>
          </cell>
          <cell r="BI470">
            <v>0.19869276497747879</v>
          </cell>
          <cell r="BJ470">
            <v>0.23225616239684821</v>
          </cell>
          <cell r="BK470">
            <v>0.27045610343115034</v>
          </cell>
          <cell r="BL470">
            <v>0.31238115484437823</v>
          </cell>
          <cell r="BM470">
            <v>0.35568973295424255</v>
          </cell>
          <cell r="BN470">
            <v>0</v>
          </cell>
          <cell r="BO470">
            <v>0</v>
          </cell>
          <cell r="BP470">
            <v>0</v>
          </cell>
          <cell r="BQ470">
            <v>0</v>
          </cell>
          <cell r="BR470">
            <v>0</v>
          </cell>
          <cell r="BS470">
            <v>0</v>
          </cell>
          <cell r="BT470">
            <v>0</v>
          </cell>
          <cell r="BU470">
            <v>80573.425285297475</v>
          </cell>
          <cell r="BV470">
            <v>0</v>
          </cell>
          <cell r="BW470">
            <v>0</v>
          </cell>
          <cell r="BX470">
            <v>1067069.1988627277</v>
          </cell>
          <cell r="BY470">
            <v>0</v>
          </cell>
          <cell r="BZ470">
            <v>0</v>
          </cell>
          <cell r="CA470">
            <v>0</v>
          </cell>
          <cell r="CB470">
            <v>0</v>
          </cell>
          <cell r="CC470">
            <v>0</v>
          </cell>
          <cell r="CD470">
            <v>0</v>
          </cell>
          <cell r="CE470">
            <v>0</v>
          </cell>
          <cell r="CF470">
            <v>427489.62528529752</v>
          </cell>
          <cell r="CG470">
            <v>0</v>
          </cell>
          <cell r="CH470">
            <v>0</v>
          </cell>
          <cell r="CI470">
            <v>4067069.1988627277</v>
          </cell>
          <cell r="CK470">
            <v>0</v>
          </cell>
          <cell r="CL470">
            <v>0</v>
          </cell>
          <cell r="CM470">
            <v>0</v>
          </cell>
          <cell r="CN470">
            <v>0</v>
          </cell>
          <cell r="CO470">
            <v>0</v>
          </cell>
          <cell r="CP470">
            <v>0</v>
          </cell>
          <cell r="CQ470">
            <v>0</v>
          </cell>
          <cell r="CR470">
            <v>0</v>
          </cell>
          <cell r="CS470">
            <v>0</v>
          </cell>
          <cell r="CT470">
            <v>0</v>
          </cell>
          <cell r="CU470">
            <v>0</v>
          </cell>
          <cell r="CW470">
            <v>0</v>
          </cell>
          <cell r="CX470">
            <v>0</v>
          </cell>
          <cell r="CY470">
            <v>0</v>
          </cell>
          <cell r="CZ470">
            <v>0</v>
          </cell>
          <cell r="DA470">
            <v>0</v>
          </cell>
          <cell r="DB470">
            <v>0</v>
          </cell>
          <cell r="DC470">
            <v>0</v>
          </cell>
          <cell r="DD470">
            <v>0</v>
          </cell>
          <cell r="DE470">
            <v>0</v>
          </cell>
          <cell r="DF470">
            <v>0</v>
          </cell>
          <cell r="DG470">
            <v>0</v>
          </cell>
          <cell r="DI470">
            <v>0</v>
          </cell>
          <cell r="DJ470">
            <v>0</v>
          </cell>
          <cell r="DK470">
            <v>0</v>
          </cell>
          <cell r="DL470">
            <v>0</v>
          </cell>
          <cell r="DM470">
            <v>0</v>
          </cell>
          <cell r="DN470">
            <v>0</v>
          </cell>
          <cell r="DO470">
            <v>0</v>
          </cell>
          <cell r="DP470">
            <v>427489.62528529752</v>
          </cell>
          <cell r="DQ470">
            <v>0</v>
          </cell>
          <cell r="DR470">
            <v>0</v>
          </cell>
          <cell r="DS470">
            <v>4067069.1988627277</v>
          </cell>
          <cell r="DU470" t="str">
            <v>MCC 2022CCS00149</v>
          </cell>
          <cell r="DV470">
            <v>0</v>
          </cell>
          <cell r="DW470">
            <v>0</v>
          </cell>
          <cell r="DX470">
            <v>1</v>
          </cell>
          <cell r="DY470">
            <v>3346916.2</v>
          </cell>
          <cell r="DZ470">
            <v>4494558.8241480254</v>
          </cell>
          <cell r="EB470">
            <v>4494558.8241480254</v>
          </cell>
          <cell r="EC470" t="str">
            <v>Def</v>
          </cell>
          <cell r="ED470" t="str">
            <v>Community Service facilities</v>
          </cell>
        </row>
        <row r="471">
          <cell r="D471" t="str">
            <v>PC2030122</v>
          </cell>
          <cell r="E471" t="str">
            <v>Library Facilities Interior (Manukau)</v>
          </cell>
          <cell r="F471" t="str">
            <v>Auckland Council</v>
          </cell>
          <cell r="G471" t="str">
            <v>Libraries and information</v>
          </cell>
          <cell r="H471" t="str">
            <v>E205005</v>
          </cell>
          <cell r="I471" t="str">
            <v>Local libraries south management</v>
          </cell>
          <cell r="J471" t="str">
            <v>Community</v>
          </cell>
          <cell r="K471" t="str">
            <v>Local libraries</v>
          </cell>
          <cell r="L471" t="str">
            <v>Local library facilities and services</v>
          </cell>
          <cell r="M471" t="str">
            <v>Local activities</v>
          </cell>
          <cell r="N471" t="str">
            <v>Local libraries</v>
          </cell>
          <cell r="O471" t="str">
            <v>Local library facilities and services</v>
          </cell>
          <cell r="P471" t="str">
            <v>Community</v>
          </cell>
          <cell r="Q471" t="str">
            <v>Local libraries</v>
          </cell>
          <cell r="R471" t="str">
            <v>Local library facilities and services</v>
          </cell>
          <cell r="S471" t="str">
            <v>A1041205</v>
          </cell>
          <cell r="T471" t="str">
            <v>A1041205</v>
          </cell>
          <cell r="U471" t="str">
            <v>Local library facilities and services management</v>
          </cell>
          <cell r="V471" t="str">
            <v>L210</v>
          </cell>
          <cell r="W471" t="str">
            <v>Other (Unallocated)</v>
          </cell>
          <cell r="X471" t="str">
            <v>PL40810</v>
          </cell>
          <cell r="Y471" t="str">
            <v>Expense</v>
          </cell>
          <cell r="Z471">
            <v>20100701</v>
          </cell>
          <cell r="AA471">
            <v>20220630</v>
          </cell>
          <cell r="AB471">
            <v>1</v>
          </cell>
          <cell r="AC471" t="str">
            <v>Programme</v>
          </cell>
          <cell r="AD471">
            <v>0</v>
          </cell>
          <cell r="AE471">
            <v>0</v>
          </cell>
          <cell r="AF471">
            <v>0</v>
          </cell>
          <cell r="AG471">
            <v>1</v>
          </cell>
          <cell r="AH471">
            <v>7</v>
          </cell>
          <cell r="AI471" t="str">
            <v>Libraries</v>
          </cell>
          <cell r="AJ471" t="str">
            <v>Buildings (Capex)</v>
          </cell>
          <cell r="AK471">
            <v>25</v>
          </cell>
          <cell r="AM471">
            <v>1</v>
          </cell>
          <cell r="AS471">
            <v>203071.83515742049</v>
          </cell>
          <cell r="AT471">
            <v>30999.5494</v>
          </cell>
          <cell r="AU471">
            <v>31999.8351</v>
          </cell>
          <cell r="AV471">
            <v>36000.486499999999</v>
          </cell>
          <cell r="AW471">
            <v>26000.2261</v>
          </cell>
          <cell r="AX471">
            <v>26000.4787</v>
          </cell>
          <cell r="AY471">
            <v>25999.835800000001</v>
          </cell>
          <cell r="AZ471">
            <v>26000.3959</v>
          </cell>
          <cell r="BA471">
            <v>26000</v>
          </cell>
          <cell r="BB471">
            <v>26000</v>
          </cell>
          <cell r="BC471">
            <v>26000</v>
          </cell>
          <cell r="BD471">
            <v>3.1E-2</v>
          </cell>
          <cell r="BE471">
            <v>6.1930000000000041E-2</v>
          </cell>
          <cell r="BF471">
            <v>9.3787900000000146E-2</v>
          </cell>
          <cell r="BG471">
            <v>0.12878911280000027</v>
          </cell>
          <cell r="BH471">
            <v>0.16491036440960039</v>
          </cell>
          <cell r="BI471">
            <v>0.19869276497747879</v>
          </cell>
          <cell r="BJ471">
            <v>0.23225616239684821</v>
          </cell>
          <cell r="BK471">
            <v>0.27045610343115034</v>
          </cell>
          <cell r="BL471">
            <v>0.31238115484437823</v>
          </cell>
          <cell r="BM471">
            <v>0.35568973295424255</v>
          </cell>
          <cell r="BN471">
            <v>0</v>
          </cell>
          <cell r="BO471">
            <v>960.9860314</v>
          </cell>
          <cell r="BP471">
            <v>1981.7497877430012</v>
          </cell>
          <cell r="BQ471">
            <v>3376.4100278133551</v>
          </cell>
          <cell r="BR471">
            <v>3348.546052018411</v>
          </cell>
          <cell r="BS471">
            <v>4287.7484172410532</v>
          </cell>
          <cell r="BT471">
            <v>5165.9792640624391</v>
          </cell>
          <cell r="BU471">
            <v>6038.752172532746</v>
          </cell>
          <cell r="BV471">
            <v>7031.8586892099092</v>
          </cell>
          <cell r="BW471">
            <v>8121.9100259538336</v>
          </cell>
          <cell r="BX471">
            <v>9247.9330568103069</v>
          </cell>
          <cell r="BY471">
            <v>203071.83515742049</v>
          </cell>
          <cell r="BZ471">
            <v>31960.5354314</v>
          </cell>
          <cell r="CA471">
            <v>33981.584887743003</v>
          </cell>
          <cell r="CB471">
            <v>39376.896527813355</v>
          </cell>
          <cell r="CC471">
            <v>29348.77215201841</v>
          </cell>
          <cell r="CD471">
            <v>30288.227117241055</v>
          </cell>
          <cell r="CE471">
            <v>31165.815064062441</v>
          </cell>
          <cell r="CF471">
            <v>32039.148072532746</v>
          </cell>
          <cell r="CG471">
            <v>33031.858689209912</v>
          </cell>
          <cell r="CH471">
            <v>34121.910025953832</v>
          </cell>
          <cell r="CI471">
            <v>35247.933056810303</v>
          </cell>
          <cell r="CK471">
            <v>0</v>
          </cell>
          <cell r="CL471">
            <v>0</v>
          </cell>
          <cell r="CM471">
            <v>0</v>
          </cell>
          <cell r="CN471">
            <v>0</v>
          </cell>
          <cell r="CO471">
            <v>0</v>
          </cell>
          <cell r="CP471">
            <v>0</v>
          </cell>
          <cell r="CQ471">
            <v>0</v>
          </cell>
          <cell r="CR471">
            <v>0</v>
          </cell>
          <cell r="CS471">
            <v>0</v>
          </cell>
          <cell r="CT471">
            <v>0</v>
          </cell>
          <cell r="CU471">
            <v>0</v>
          </cell>
          <cell r="CW471">
            <v>0</v>
          </cell>
          <cell r="CX471">
            <v>0</v>
          </cell>
          <cell r="CY471">
            <v>0</v>
          </cell>
          <cell r="CZ471">
            <v>0</v>
          </cell>
          <cell r="DA471">
            <v>0</v>
          </cell>
          <cell r="DB471">
            <v>0</v>
          </cell>
          <cell r="DC471">
            <v>0</v>
          </cell>
          <cell r="DD471">
            <v>0</v>
          </cell>
          <cell r="DE471">
            <v>0</v>
          </cell>
          <cell r="DF471">
            <v>0</v>
          </cell>
          <cell r="DG471">
            <v>0</v>
          </cell>
          <cell r="DI471">
            <v>203071.83515742049</v>
          </cell>
          <cell r="DJ471">
            <v>31960.5354314</v>
          </cell>
          <cell r="DK471">
            <v>33981.584887743003</v>
          </cell>
          <cell r="DL471">
            <v>39376.896527813355</v>
          </cell>
          <cell r="DM471">
            <v>29348.77215201841</v>
          </cell>
          <cell r="DN471">
            <v>30288.227117241055</v>
          </cell>
          <cell r="DO471">
            <v>31165.815064062441</v>
          </cell>
          <cell r="DP471">
            <v>32039.148072532746</v>
          </cell>
          <cell r="DQ471">
            <v>33031.858689209912</v>
          </cell>
          <cell r="DR471">
            <v>34121.910025953832</v>
          </cell>
          <cell r="DS471">
            <v>35247.933056810303</v>
          </cell>
          <cell r="DU471" t="str">
            <v>MCC 2020CCS00160</v>
          </cell>
          <cell r="DV471">
            <v>0</v>
          </cell>
          <cell r="DW471">
            <v>0</v>
          </cell>
          <cell r="DX471">
            <v>1</v>
          </cell>
          <cell r="DY471">
            <v>281000.8075</v>
          </cell>
          <cell r="DZ471">
            <v>330562.68102478504</v>
          </cell>
          <cell r="EB471">
            <v>330562.68102478504</v>
          </cell>
          <cell r="EC471" t="str">
            <v>Def</v>
          </cell>
          <cell r="ED471" t="str">
            <v>Community Service facilities</v>
          </cell>
        </row>
        <row r="472">
          <cell r="D472" t="str">
            <v>PC2030124</v>
          </cell>
          <cell r="E472" t="str">
            <v>Library Minor Assets (Manukau)</v>
          </cell>
          <cell r="F472" t="str">
            <v>Auckland Council</v>
          </cell>
          <cell r="G472" t="str">
            <v>Libraries and information</v>
          </cell>
          <cell r="H472" t="str">
            <v>E205005</v>
          </cell>
          <cell r="I472" t="str">
            <v>Local libraries south management</v>
          </cell>
          <cell r="J472" t="str">
            <v>Community</v>
          </cell>
          <cell r="K472" t="str">
            <v>Local libraries</v>
          </cell>
          <cell r="L472" t="str">
            <v>Local library facilities and services</v>
          </cell>
          <cell r="M472" t="str">
            <v>Local activities</v>
          </cell>
          <cell r="N472" t="str">
            <v>Local libraries</v>
          </cell>
          <cell r="O472" t="str">
            <v>Local library facilities and services</v>
          </cell>
          <cell r="P472" t="str">
            <v>Community</v>
          </cell>
          <cell r="Q472" t="str">
            <v>Local libraries</v>
          </cell>
          <cell r="R472" t="str">
            <v>Local library facilities and services</v>
          </cell>
          <cell r="S472" t="str">
            <v>A1041205</v>
          </cell>
          <cell r="T472" t="str">
            <v>A1041205</v>
          </cell>
          <cell r="U472" t="str">
            <v>Local library facilities and services management</v>
          </cell>
          <cell r="V472" t="str">
            <v>L210</v>
          </cell>
          <cell r="W472" t="str">
            <v>Other (Unallocated)</v>
          </cell>
          <cell r="X472" t="str">
            <v>PL40810</v>
          </cell>
          <cell r="Y472" t="str">
            <v>Expense</v>
          </cell>
          <cell r="Z472">
            <v>20100701</v>
          </cell>
          <cell r="AA472">
            <v>20220630</v>
          </cell>
          <cell r="AB472">
            <v>1</v>
          </cell>
          <cell r="AC472" t="str">
            <v>Programme</v>
          </cell>
          <cell r="AD472">
            <v>0</v>
          </cell>
          <cell r="AE472">
            <v>0</v>
          </cell>
          <cell r="AF472">
            <v>0</v>
          </cell>
          <cell r="AG472">
            <v>1</v>
          </cell>
          <cell r="AH472">
            <v>7</v>
          </cell>
          <cell r="AI472" t="str">
            <v>Libraries</v>
          </cell>
          <cell r="AJ472" t="str">
            <v>Buildings (Capex)</v>
          </cell>
          <cell r="AK472">
            <v>25</v>
          </cell>
          <cell r="AM472">
            <v>1</v>
          </cell>
          <cell r="AS472">
            <v>272647.92556313792</v>
          </cell>
          <cell r="AT472">
            <v>271975</v>
          </cell>
          <cell r="AU472">
            <v>274117</v>
          </cell>
          <cell r="AV472">
            <v>359891</v>
          </cell>
          <cell r="AW472">
            <v>343085</v>
          </cell>
          <cell r="AX472">
            <v>427085</v>
          </cell>
          <cell r="AY472">
            <v>431846</v>
          </cell>
          <cell r="AZ472">
            <v>457048</v>
          </cell>
          <cell r="BA472">
            <v>460000</v>
          </cell>
          <cell r="BB472">
            <v>460000</v>
          </cell>
          <cell r="BC472">
            <v>460000</v>
          </cell>
          <cell r="BD472">
            <v>3.1E-2</v>
          </cell>
          <cell r="BE472">
            <v>6.1930000000000041E-2</v>
          </cell>
          <cell r="BF472">
            <v>9.3787900000000146E-2</v>
          </cell>
          <cell r="BG472">
            <v>0.12878911280000027</v>
          </cell>
          <cell r="BH472">
            <v>0.16491036440960039</v>
          </cell>
          <cell r="BI472">
            <v>0.19869276497747879</v>
          </cell>
          <cell r="BJ472">
            <v>0.23225616239684821</v>
          </cell>
          <cell r="BK472">
            <v>0.27045610343115034</v>
          </cell>
          <cell r="BL472">
            <v>0.31238115484437823</v>
          </cell>
          <cell r="BM472">
            <v>0.35568973295424255</v>
          </cell>
          <cell r="BN472">
            <v>0</v>
          </cell>
          <cell r="BO472">
            <v>8431.2250000000004</v>
          </cell>
          <cell r="BP472">
            <v>16976.065810000011</v>
          </cell>
          <cell r="BQ472">
            <v>33753.421118900056</v>
          </cell>
          <cell r="BR472">
            <v>44185.612764988095</v>
          </cell>
          <cell r="BS472">
            <v>70430.742983874181</v>
          </cell>
          <cell r="BT472">
            <v>85804.6757844643</v>
          </cell>
          <cell r="BU472">
            <v>106152.21451115469</v>
          </cell>
          <cell r="BV472">
            <v>124409.80757832916</v>
          </cell>
          <cell r="BW472">
            <v>143695.331228414</v>
          </cell>
          <cell r="BX472">
            <v>163617.27715895156</v>
          </cell>
          <cell r="BY472">
            <v>272647.92556313792</v>
          </cell>
          <cell r="BZ472">
            <v>280406.22499999998</v>
          </cell>
          <cell r="CA472">
            <v>291093.06581</v>
          </cell>
          <cell r="CB472">
            <v>393644.42111890006</v>
          </cell>
          <cell r="CC472">
            <v>387270.61276498809</v>
          </cell>
          <cell r="CD472">
            <v>497515.74298387417</v>
          </cell>
          <cell r="CE472">
            <v>517650.67578446429</v>
          </cell>
          <cell r="CF472">
            <v>563200.21451115469</v>
          </cell>
          <cell r="CG472">
            <v>584409.80757832911</v>
          </cell>
          <cell r="CH472">
            <v>603695.33122841397</v>
          </cell>
          <cell r="CI472">
            <v>623617.27715895162</v>
          </cell>
          <cell r="CK472">
            <v>0</v>
          </cell>
          <cell r="CL472">
            <v>0</v>
          </cell>
          <cell r="CM472">
            <v>0</v>
          </cell>
          <cell r="CN472">
            <v>0</v>
          </cell>
          <cell r="CO472">
            <v>0</v>
          </cell>
          <cell r="CP472">
            <v>0</v>
          </cell>
          <cell r="CQ472">
            <v>0</v>
          </cell>
          <cell r="CR472">
            <v>0</v>
          </cell>
          <cell r="CS472">
            <v>0</v>
          </cell>
          <cell r="CT472">
            <v>0</v>
          </cell>
          <cell r="CU472">
            <v>0</v>
          </cell>
          <cell r="CW472">
            <v>0</v>
          </cell>
          <cell r="CX472">
            <v>0</v>
          </cell>
          <cell r="CY472">
            <v>0</v>
          </cell>
          <cell r="CZ472">
            <v>0</v>
          </cell>
          <cell r="DA472">
            <v>0</v>
          </cell>
          <cell r="DB472">
            <v>0</v>
          </cell>
          <cell r="DC472">
            <v>0</v>
          </cell>
          <cell r="DD472">
            <v>0</v>
          </cell>
          <cell r="DE472">
            <v>0</v>
          </cell>
          <cell r="DF472">
            <v>0</v>
          </cell>
          <cell r="DG472">
            <v>0</v>
          </cell>
          <cell r="DI472">
            <v>272647.92556313792</v>
          </cell>
          <cell r="DJ472">
            <v>280406.22499999998</v>
          </cell>
          <cell r="DK472">
            <v>291093.06581</v>
          </cell>
          <cell r="DL472">
            <v>393644.42111890006</v>
          </cell>
          <cell r="DM472">
            <v>387270.61276498809</v>
          </cell>
          <cell r="DN472">
            <v>497515.74298387417</v>
          </cell>
          <cell r="DO472">
            <v>517650.67578446429</v>
          </cell>
          <cell r="DP472">
            <v>563200.21451115469</v>
          </cell>
          <cell r="DQ472">
            <v>584409.80757832911</v>
          </cell>
          <cell r="DR472">
            <v>603695.33122841397</v>
          </cell>
          <cell r="DS472">
            <v>623617.27715895162</v>
          </cell>
          <cell r="DU472" t="str">
            <v>MCC 2020CCS00039</v>
          </cell>
          <cell r="DV472">
            <v>0</v>
          </cell>
          <cell r="DW472">
            <v>0</v>
          </cell>
          <cell r="DX472">
            <v>1</v>
          </cell>
          <cell r="DY472">
            <v>3945047</v>
          </cell>
          <cell r="DZ472">
            <v>4742503.3739390755</v>
          </cell>
          <cell r="EB472">
            <v>4742503.3739390755</v>
          </cell>
          <cell r="EC472" t="str">
            <v>Def</v>
          </cell>
          <cell r="ED472" t="str">
            <v>Community Service facilities</v>
          </cell>
        </row>
        <row r="473">
          <cell r="D473" t="str">
            <v>PC2030133</v>
          </cell>
          <cell r="E473" t="str">
            <v>Library Minor Assets (Norh/West)</v>
          </cell>
          <cell r="F473" t="str">
            <v>Auckland Council</v>
          </cell>
          <cell r="G473" t="str">
            <v>Libraries and information</v>
          </cell>
          <cell r="H473" t="str">
            <v>E201005</v>
          </cell>
          <cell r="I473" t="str">
            <v>Local libraries north and west management</v>
          </cell>
          <cell r="J473" t="str">
            <v>Community</v>
          </cell>
          <cell r="K473" t="str">
            <v>Local libraries</v>
          </cell>
          <cell r="L473" t="str">
            <v>Local library facilities and services</v>
          </cell>
          <cell r="M473" t="str">
            <v>Local activities</v>
          </cell>
          <cell r="N473" t="str">
            <v>Local libraries</v>
          </cell>
          <cell r="O473" t="str">
            <v>Local library facilities and services</v>
          </cell>
          <cell r="P473" t="str">
            <v>Community</v>
          </cell>
          <cell r="Q473" t="str">
            <v>Local libraries</v>
          </cell>
          <cell r="R473" t="str">
            <v>Local library facilities and services</v>
          </cell>
          <cell r="S473" t="str">
            <v>A1041205</v>
          </cell>
          <cell r="T473" t="str">
            <v>A1041205</v>
          </cell>
          <cell r="U473" t="str">
            <v>Local library facilities and services management</v>
          </cell>
          <cell r="V473" t="str">
            <v>L175</v>
          </cell>
          <cell r="W473" t="str">
            <v>Rodney</v>
          </cell>
          <cell r="X473" t="str">
            <v>PL40810</v>
          </cell>
          <cell r="Y473" t="str">
            <v>Expense</v>
          </cell>
          <cell r="Z473">
            <v>20120701</v>
          </cell>
          <cell r="AA473">
            <v>20220630</v>
          </cell>
          <cell r="AB473">
            <v>1</v>
          </cell>
          <cell r="AC473" t="str">
            <v>Programme</v>
          </cell>
          <cell r="AD473">
            <v>0</v>
          </cell>
          <cell r="AE473">
            <v>0</v>
          </cell>
          <cell r="AF473">
            <v>0</v>
          </cell>
          <cell r="AG473">
            <v>1</v>
          </cell>
          <cell r="AH473">
            <v>7</v>
          </cell>
          <cell r="AI473" t="str">
            <v>Libraries</v>
          </cell>
          <cell r="AJ473" t="str">
            <v>Buildings (Capex)</v>
          </cell>
          <cell r="AK473">
            <v>25</v>
          </cell>
          <cell r="AM473">
            <v>1</v>
          </cell>
          <cell r="AT473">
            <v>15380</v>
          </cell>
          <cell r="AU473">
            <v>32457</v>
          </cell>
          <cell r="AV473">
            <v>13304</v>
          </cell>
          <cell r="AW473">
            <v>13325</v>
          </cell>
          <cell r="AX473">
            <v>15883</v>
          </cell>
          <cell r="AY473">
            <v>18262</v>
          </cell>
          <cell r="AZ473">
            <v>19343</v>
          </cell>
          <cell r="BA473">
            <v>19000</v>
          </cell>
          <cell r="BB473">
            <v>19000</v>
          </cell>
          <cell r="BC473">
            <v>19000</v>
          </cell>
          <cell r="BD473">
            <v>3.1E-2</v>
          </cell>
          <cell r="BE473">
            <v>6.1930000000000041E-2</v>
          </cell>
          <cell r="BF473">
            <v>9.3787900000000146E-2</v>
          </cell>
          <cell r="BG473">
            <v>0.12878911280000027</v>
          </cell>
          <cell r="BH473">
            <v>0.16491036440960039</v>
          </cell>
          <cell r="BI473">
            <v>0.19869276497747879</v>
          </cell>
          <cell r="BJ473">
            <v>0.23225616239684821</v>
          </cell>
          <cell r="BK473">
            <v>0.27045610343115034</v>
          </cell>
          <cell r="BL473">
            <v>0.31238115484437823</v>
          </cell>
          <cell r="BM473">
            <v>0.35568973295424255</v>
          </cell>
          <cell r="BN473">
            <v>0</v>
          </cell>
          <cell r="BO473">
            <v>476.78</v>
          </cell>
          <cell r="BP473">
            <v>2010.0620100000012</v>
          </cell>
          <cell r="BQ473">
            <v>1247.754221600002</v>
          </cell>
          <cell r="BR473">
            <v>1716.1149280600036</v>
          </cell>
          <cell r="BS473">
            <v>2619.2713179176831</v>
          </cell>
          <cell r="BT473">
            <v>3628.5272740187174</v>
          </cell>
          <cell r="BU473">
            <v>4492.5309492422348</v>
          </cell>
          <cell r="BV473">
            <v>5138.6659651918562</v>
          </cell>
          <cell r="BW473">
            <v>5935.2419420431861</v>
          </cell>
          <cell r="BX473">
            <v>6758.1049261306089</v>
          </cell>
          <cell r="BY473">
            <v>0</v>
          </cell>
          <cell r="BZ473">
            <v>15856.78</v>
          </cell>
          <cell r="CA473">
            <v>34467.062010000001</v>
          </cell>
          <cell r="CB473">
            <v>14551.754221600002</v>
          </cell>
          <cell r="CC473">
            <v>15041.114928060004</v>
          </cell>
          <cell r="CD473">
            <v>18502.271317917683</v>
          </cell>
          <cell r="CE473">
            <v>21890.527274018717</v>
          </cell>
          <cell r="CF473">
            <v>23835.530949242235</v>
          </cell>
          <cell r="CG473">
            <v>24138.665965191856</v>
          </cell>
          <cell r="CH473">
            <v>24935.241942043187</v>
          </cell>
          <cell r="CI473">
            <v>25758.104926130611</v>
          </cell>
          <cell r="CK473">
            <v>0</v>
          </cell>
          <cell r="CL473">
            <v>0</v>
          </cell>
          <cell r="CM473">
            <v>0</v>
          </cell>
          <cell r="CN473">
            <v>0</v>
          </cell>
          <cell r="CO473">
            <v>0</v>
          </cell>
          <cell r="CP473">
            <v>0</v>
          </cell>
          <cell r="CQ473">
            <v>0</v>
          </cell>
          <cell r="CR473">
            <v>0</v>
          </cell>
          <cell r="CS473">
            <v>0</v>
          </cell>
          <cell r="CT473">
            <v>0</v>
          </cell>
          <cell r="CU473">
            <v>0</v>
          </cell>
          <cell r="CW473">
            <v>0</v>
          </cell>
          <cell r="CX473">
            <v>0</v>
          </cell>
          <cell r="CY473">
            <v>0</v>
          </cell>
          <cell r="CZ473">
            <v>0</v>
          </cell>
          <cell r="DA473">
            <v>0</v>
          </cell>
          <cell r="DB473">
            <v>0</v>
          </cell>
          <cell r="DC473">
            <v>0</v>
          </cell>
          <cell r="DD473">
            <v>0</v>
          </cell>
          <cell r="DE473">
            <v>0</v>
          </cell>
          <cell r="DF473">
            <v>0</v>
          </cell>
          <cell r="DG473">
            <v>0</v>
          </cell>
          <cell r="DI473">
            <v>0</v>
          </cell>
          <cell r="DJ473">
            <v>15856.78</v>
          </cell>
          <cell r="DK473">
            <v>34467.062010000001</v>
          </cell>
          <cell r="DL473">
            <v>14551.754221600002</v>
          </cell>
          <cell r="DM473">
            <v>15041.114928060004</v>
          </cell>
          <cell r="DN473">
            <v>18502.271317917683</v>
          </cell>
          <cell r="DO473">
            <v>21890.527274018717</v>
          </cell>
          <cell r="DP473">
            <v>23835.530949242235</v>
          </cell>
          <cell r="DQ473">
            <v>24138.665965191856</v>
          </cell>
          <cell r="DR473">
            <v>24935.241942043187</v>
          </cell>
          <cell r="DS473">
            <v>25758.104926130611</v>
          </cell>
          <cell r="DU473" t="str">
            <v>RDC 41851-4</v>
          </cell>
          <cell r="DV473">
            <v>0</v>
          </cell>
          <cell r="DW473">
            <v>0</v>
          </cell>
          <cell r="DX473">
            <v>2</v>
          </cell>
          <cell r="DY473">
            <v>184954</v>
          </cell>
          <cell r="DZ473">
            <v>218977.05353420429</v>
          </cell>
          <cell r="EB473">
            <v>218977.05353420429</v>
          </cell>
          <cell r="EC473" t="str">
            <v>Def</v>
          </cell>
          <cell r="ED473" t="str">
            <v>Community Service facilities</v>
          </cell>
        </row>
        <row r="474">
          <cell r="D474" t="str">
            <v>PC2030133</v>
          </cell>
          <cell r="E474" t="str">
            <v>Library Minor Assets (Norh/West)</v>
          </cell>
          <cell r="F474" t="str">
            <v>Auckland Council</v>
          </cell>
          <cell r="G474" t="str">
            <v>Libraries and information</v>
          </cell>
          <cell r="H474" t="str">
            <v>E201605</v>
          </cell>
          <cell r="I474" t="str">
            <v>Northern libraries</v>
          </cell>
          <cell r="J474" t="str">
            <v>Community</v>
          </cell>
          <cell r="K474" t="str">
            <v>Local libraries</v>
          </cell>
          <cell r="L474" t="str">
            <v>Local library facilities and services</v>
          </cell>
          <cell r="M474" t="str">
            <v>Local activities</v>
          </cell>
          <cell r="N474" t="str">
            <v>Local libraries</v>
          </cell>
          <cell r="O474" t="str">
            <v>Local library facilities and services</v>
          </cell>
          <cell r="P474" t="str">
            <v>Community</v>
          </cell>
          <cell r="Q474" t="str">
            <v>Local libraries</v>
          </cell>
          <cell r="R474" t="str">
            <v>Local library facilities and services</v>
          </cell>
          <cell r="S474" t="str">
            <v>A1041205</v>
          </cell>
          <cell r="T474" t="str">
            <v>A1041205</v>
          </cell>
          <cell r="U474" t="str">
            <v>Local library facilities and services management</v>
          </cell>
          <cell r="V474" t="str">
            <v>L175</v>
          </cell>
          <cell r="W474" t="str">
            <v>Rodney</v>
          </cell>
          <cell r="X474" t="str">
            <v>FY12 - Only</v>
          </cell>
          <cell r="Y474" t="str">
            <v>Expense</v>
          </cell>
          <cell r="Z474">
            <v>20110701</v>
          </cell>
          <cell r="AA474">
            <v>20120630</v>
          </cell>
          <cell r="AB474">
            <v>1</v>
          </cell>
          <cell r="AC474" t="str">
            <v>Programme</v>
          </cell>
          <cell r="AD474">
            <v>0</v>
          </cell>
          <cell r="AE474">
            <v>0</v>
          </cell>
          <cell r="AF474">
            <v>0</v>
          </cell>
          <cell r="AG474">
            <v>1</v>
          </cell>
          <cell r="AH474">
            <v>7</v>
          </cell>
          <cell r="AI474" t="str">
            <v>Libraries</v>
          </cell>
          <cell r="AJ474" t="str">
            <v>Buildings (Capex)</v>
          </cell>
          <cell r="AK474">
            <v>25</v>
          </cell>
          <cell r="AM474">
            <v>0.5</v>
          </cell>
          <cell r="AP474">
            <v>0.5</v>
          </cell>
          <cell r="AS474">
            <v>16638</v>
          </cell>
          <cell r="AT474">
            <v>0</v>
          </cell>
          <cell r="AU474">
            <v>0</v>
          </cell>
          <cell r="AV474">
            <v>0</v>
          </cell>
          <cell r="AW474">
            <v>0</v>
          </cell>
          <cell r="AX474">
            <v>0</v>
          </cell>
          <cell r="AY474">
            <v>0</v>
          </cell>
          <cell r="AZ474">
            <v>0</v>
          </cell>
          <cell r="BD474">
            <v>3.1E-2</v>
          </cell>
          <cell r="BE474">
            <v>6.1930000000000041E-2</v>
          </cell>
          <cell r="BF474">
            <v>9.3787900000000146E-2</v>
          </cell>
          <cell r="BG474">
            <v>0.12878911280000027</v>
          </cell>
          <cell r="BH474">
            <v>0.16491036440960039</v>
          </cell>
          <cell r="BI474">
            <v>0.19869276497747879</v>
          </cell>
          <cell r="BJ474">
            <v>0.23225616239684821</v>
          </cell>
          <cell r="BK474">
            <v>0.27045610343115034</v>
          </cell>
          <cell r="BL474">
            <v>0.31238115484437823</v>
          </cell>
          <cell r="BM474">
            <v>0.35568973295424255</v>
          </cell>
          <cell r="BN474">
            <v>0</v>
          </cell>
          <cell r="BO474">
            <v>0</v>
          </cell>
          <cell r="BP474">
            <v>0</v>
          </cell>
          <cell r="BQ474">
            <v>0</v>
          </cell>
          <cell r="BR474">
            <v>0</v>
          </cell>
          <cell r="BS474">
            <v>0</v>
          </cell>
          <cell r="BT474">
            <v>0</v>
          </cell>
          <cell r="BU474">
            <v>0</v>
          </cell>
          <cell r="BV474">
            <v>0</v>
          </cell>
          <cell r="BW474">
            <v>0</v>
          </cell>
          <cell r="BX474">
            <v>0</v>
          </cell>
          <cell r="BY474">
            <v>16638</v>
          </cell>
          <cell r="BZ474">
            <v>0</v>
          </cell>
          <cell r="CA474">
            <v>0</v>
          </cell>
          <cell r="CB474">
            <v>0</v>
          </cell>
          <cell r="CC474">
            <v>0</v>
          </cell>
          <cell r="CD474">
            <v>0</v>
          </cell>
          <cell r="CE474">
            <v>0</v>
          </cell>
          <cell r="CF474">
            <v>0</v>
          </cell>
          <cell r="CG474">
            <v>0</v>
          </cell>
          <cell r="CH474">
            <v>0</v>
          </cell>
          <cell r="CI474">
            <v>0</v>
          </cell>
          <cell r="CK474">
            <v>0</v>
          </cell>
          <cell r="CL474">
            <v>0</v>
          </cell>
          <cell r="CM474">
            <v>0</v>
          </cell>
          <cell r="CN474">
            <v>0</v>
          </cell>
          <cell r="CO474">
            <v>0</v>
          </cell>
          <cell r="CP474">
            <v>0</v>
          </cell>
          <cell r="CQ474">
            <v>0</v>
          </cell>
          <cell r="CR474">
            <v>0</v>
          </cell>
          <cell r="CS474">
            <v>0</v>
          </cell>
          <cell r="CT474">
            <v>0</v>
          </cell>
          <cell r="CU474">
            <v>0</v>
          </cell>
          <cell r="CW474">
            <v>0</v>
          </cell>
          <cell r="CX474">
            <v>0</v>
          </cell>
          <cell r="CY474">
            <v>0</v>
          </cell>
          <cell r="CZ474">
            <v>0</v>
          </cell>
          <cell r="DA474">
            <v>0</v>
          </cell>
          <cell r="DB474">
            <v>0</v>
          </cell>
          <cell r="DC474">
            <v>0</v>
          </cell>
          <cell r="DD474">
            <v>0</v>
          </cell>
          <cell r="DE474">
            <v>0</v>
          </cell>
          <cell r="DF474">
            <v>0</v>
          </cell>
          <cell r="DG474">
            <v>0</v>
          </cell>
          <cell r="DI474">
            <v>16638</v>
          </cell>
          <cell r="DJ474">
            <v>0</v>
          </cell>
          <cell r="DK474">
            <v>0</v>
          </cell>
          <cell r="DL474">
            <v>0</v>
          </cell>
          <cell r="DM474">
            <v>0</v>
          </cell>
          <cell r="DN474">
            <v>0</v>
          </cell>
          <cell r="DO474">
            <v>0</v>
          </cell>
          <cell r="DP474">
            <v>0</v>
          </cell>
          <cell r="DQ474">
            <v>0</v>
          </cell>
          <cell r="DR474">
            <v>0</v>
          </cell>
          <cell r="DS474">
            <v>0</v>
          </cell>
          <cell r="DU474" t="str">
            <v>RDC 41851-4</v>
          </cell>
          <cell r="DV474">
            <v>0</v>
          </cell>
          <cell r="DW474">
            <v>0</v>
          </cell>
          <cell r="DX474">
            <v>2</v>
          </cell>
          <cell r="DY474">
            <v>0</v>
          </cell>
          <cell r="DZ474">
            <v>0</v>
          </cell>
          <cell r="EB474">
            <v>0</v>
          </cell>
          <cell r="EC474" t="str">
            <v>Def</v>
          </cell>
          <cell r="ED474" t="str">
            <v>Community Service facilities</v>
          </cell>
        </row>
        <row r="475">
          <cell r="D475" t="str">
            <v>PC2030135</v>
          </cell>
          <cell r="E475" t="str">
            <v>Library Service Counter Replace (Helensville)</v>
          </cell>
          <cell r="F475" t="str">
            <v>Auckland Council</v>
          </cell>
          <cell r="G475" t="str">
            <v>Libraries and information</v>
          </cell>
          <cell r="H475" t="str">
            <v>E201005</v>
          </cell>
          <cell r="I475" t="str">
            <v>Local libraries north and west management</v>
          </cell>
          <cell r="J475" t="str">
            <v>Community</v>
          </cell>
          <cell r="K475" t="str">
            <v>Local libraries</v>
          </cell>
          <cell r="L475" t="str">
            <v>Local library facilities and services</v>
          </cell>
          <cell r="M475" t="str">
            <v>Local activities</v>
          </cell>
          <cell r="N475" t="str">
            <v>Local libraries</v>
          </cell>
          <cell r="O475" t="str">
            <v>Local library facilities and services</v>
          </cell>
          <cell r="P475" t="str">
            <v>Community</v>
          </cell>
          <cell r="Q475" t="str">
            <v>Local libraries</v>
          </cell>
          <cell r="R475" t="str">
            <v>Local library facilities and services</v>
          </cell>
          <cell r="S475" t="str">
            <v>A1041205</v>
          </cell>
          <cell r="T475" t="str">
            <v>A1041205</v>
          </cell>
          <cell r="U475" t="str">
            <v>Local library facilities and services management</v>
          </cell>
          <cell r="V475" t="str">
            <v>L175</v>
          </cell>
          <cell r="W475" t="str">
            <v>Rodney</v>
          </cell>
          <cell r="X475" t="str">
            <v>PL43780</v>
          </cell>
          <cell r="Y475" t="str">
            <v>Expense</v>
          </cell>
          <cell r="Z475">
            <v>20180701</v>
          </cell>
          <cell r="AA475">
            <v>20190630</v>
          </cell>
          <cell r="AB475">
            <v>2</v>
          </cell>
          <cell r="AC475" t="str">
            <v>Discrete</v>
          </cell>
          <cell r="AD475">
            <v>0</v>
          </cell>
          <cell r="AE475">
            <v>0</v>
          </cell>
          <cell r="AF475">
            <v>0</v>
          </cell>
          <cell r="AG475">
            <v>1</v>
          </cell>
          <cell r="AH475">
            <v>7</v>
          </cell>
          <cell r="AI475" t="str">
            <v>Libraries</v>
          </cell>
          <cell r="AJ475" t="str">
            <v>Furniture and fittings</v>
          </cell>
          <cell r="AK475">
            <v>15</v>
          </cell>
          <cell r="AM475">
            <v>1</v>
          </cell>
          <cell r="AZ475">
            <v>50676</v>
          </cell>
          <cell r="BD475">
            <v>3.3000000000000002E-2</v>
          </cell>
          <cell r="BE475">
            <v>6.7088999999999732E-2</v>
          </cell>
          <cell r="BF475">
            <v>0.10230293699999971</v>
          </cell>
          <cell r="BG475">
            <v>0.14088353979499968</v>
          </cell>
          <cell r="BH475">
            <v>0.18195534722761963</v>
          </cell>
          <cell r="BI475">
            <v>0.21859596299167583</v>
          </cell>
          <cell r="BJ475">
            <v>0.25637243784441766</v>
          </cell>
          <cell r="BK475">
            <v>0.29783272829328333</v>
          </cell>
          <cell r="BL475">
            <v>0.3445547065118415</v>
          </cell>
          <cell r="BM475">
            <v>0.39295867594626777</v>
          </cell>
          <cell r="BN475">
            <v>0</v>
          </cell>
          <cell r="BO475">
            <v>0</v>
          </cell>
          <cell r="BP475">
            <v>0</v>
          </cell>
          <cell r="BQ475">
            <v>0</v>
          </cell>
          <cell r="BR475">
            <v>0</v>
          </cell>
          <cell r="BS475">
            <v>0</v>
          </cell>
          <cell r="BT475">
            <v>0</v>
          </cell>
          <cell r="BU475">
            <v>12991.929660203708</v>
          </cell>
          <cell r="BV475">
            <v>0</v>
          </cell>
          <cell r="BW475">
            <v>0</v>
          </cell>
          <cell r="BX475">
            <v>0</v>
          </cell>
          <cell r="BY475">
            <v>0</v>
          </cell>
          <cell r="BZ475">
            <v>0</v>
          </cell>
          <cell r="CA475">
            <v>0</v>
          </cell>
          <cell r="CB475">
            <v>0</v>
          </cell>
          <cell r="CC475">
            <v>0</v>
          </cell>
          <cell r="CD475">
            <v>0</v>
          </cell>
          <cell r="CE475">
            <v>0</v>
          </cell>
          <cell r="CF475">
            <v>63667.929660203707</v>
          </cell>
          <cell r="CG475">
            <v>0</v>
          </cell>
          <cell r="CH475">
            <v>0</v>
          </cell>
          <cell r="CI475">
            <v>0</v>
          </cell>
          <cell r="CK475">
            <v>0</v>
          </cell>
          <cell r="CL475">
            <v>0</v>
          </cell>
          <cell r="CM475">
            <v>0</v>
          </cell>
          <cell r="CN475">
            <v>0</v>
          </cell>
          <cell r="CO475">
            <v>0</v>
          </cell>
          <cell r="CP475">
            <v>0</v>
          </cell>
          <cell r="CQ475">
            <v>0</v>
          </cell>
          <cell r="CR475">
            <v>0</v>
          </cell>
          <cell r="CS475">
            <v>0</v>
          </cell>
          <cell r="CT475">
            <v>0</v>
          </cell>
          <cell r="CU475">
            <v>0</v>
          </cell>
          <cell r="CW475">
            <v>0</v>
          </cell>
          <cell r="CX475">
            <v>0</v>
          </cell>
          <cell r="CY475">
            <v>0</v>
          </cell>
          <cell r="CZ475">
            <v>0</v>
          </cell>
          <cell r="DA475">
            <v>0</v>
          </cell>
          <cell r="DB475">
            <v>0</v>
          </cell>
          <cell r="DC475">
            <v>0</v>
          </cell>
          <cell r="DD475">
            <v>0</v>
          </cell>
          <cell r="DE475">
            <v>0</v>
          </cell>
          <cell r="DF475">
            <v>0</v>
          </cell>
          <cell r="DG475">
            <v>0</v>
          </cell>
          <cell r="DI475">
            <v>0</v>
          </cell>
          <cell r="DJ475">
            <v>0</v>
          </cell>
          <cell r="DK475">
            <v>0</v>
          </cell>
          <cell r="DL475">
            <v>0</v>
          </cell>
          <cell r="DM475">
            <v>0</v>
          </cell>
          <cell r="DN475">
            <v>0</v>
          </cell>
          <cell r="DO475">
            <v>0</v>
          </cell>
          <cell r="DP475">
            <v>63667.929660203707</v>
          </cell>
          <cell r="DQ475">
            <v>0</v>
          </cell>
          <cell r="DR475">
            <v>0</v>
          </cell>
          <cell r="DS475">
            <v>0</v>
          </cell>
          <cell r="DU475" t="str">
            <v>RDC 42111-3</v>
          </cell>
          <cell r="DV475">
            <v>0</v>
          </cell>
          <cell r="DW475">
            <v>0</v>
          </cell>
          <cell r="DX475">
            <v>1</v>
          </cell>
          <cell r="DY475">
            <v>50676</v>
          </cell>
          <cell r="DZ475">
            <v>63667.929660203707</v>
          </cell>
          <cell r="EB475">
            <v>63667.929660203707</v>
          </cell>
          <cell r="EC475" t="str">
            <v>Def</v>
          </cell>
          <cell r="ED475" t="str">
            <v>Community Service facilities</v>
          </cell>
        </row>
        <row r="476">
          <cell r="D476" t="str">
            <v>PC2030136</v>
          </cell>
          <cell r="E476" t="str">
            <v>Library Renew (Helensville)</v>
          </cell>
          <cell r="F476" t="str">
            <v>Auckland Council</v>
          </cell>
          <cell r="G476" t="str">
            <v>Libraries and information</v>
          </cell>
          <cell r="H476" t="str">
            <v>E201005</v>
          </cell>
          <cell r="I476" t="str">
            <v>Local libraries north and west management</v>
          </cell>
          <cell r="J476" t="str">
            <v>Community</v>
          </cell>
          <cell r="K476" t="str">
            <v>Local libraries</v>
          </cell>
          <cell r="L476" t="str">
            <v>Local library facilities and services</v>
          </cell>
          <cell r="M476" t="str">
            <v>Local activities</v>
          </cell>
          <cell r="N476" t="str">
            <v>Local libraries</v>
          </cell>
          <cell r="O476" t="str">
            <v>Local library facilities and services</v>
          </cell>
          <cell r="P476" t="str">
            <v>Community</v>
          </cell>
          <cell r="Q476" t="str">
            <v>Local libraries</v>
          </cell>
          <cell r="R476" t="str">
            <v>Local library facilities and services</v>
          </cell>
          <cell r="S476" t="str">
            <v>A1041205</v>
          </cell>
          <cell r="T476" t="str">
            <v>A1041205</v>
          </cell>
          <cell r="U476" t="str">
            <v>Local library facilities and services management</v>
          </cell>
          <cell r="V476" t="str">
            <v>L175</v>
          </cell>
          <cell r="W476" t="str">
            <v>Rodney</v>
          </cell>
          <cell r="X476" t="str">
            <v>PL40810</v>
          </cell>
          <cell r="Y476" t="str">
            <v>Expense</v>
          </cell>
          <cell r="Z476">
            <v>20120701</v>
          </cell>
          <cell r="AA476">
            <v>20220630</v>
          </cell>
          <cell r="AB476">
            <v>1</v>
          </cell>
          <cell r="AC476" t="str">
            <v>Programme</v>
          </cell>
          <cell r="AD476">
            <v>0</v>
          </cell>
          <cell r="AE476">
            <v>0</v>
          </cell>
          <cell r="AF476">
            <v>0</v>
          </cell>
          <cell r="AG476">
            <v>1</v>
          </cell>
          <cell r="AH476">
            <v>7</v>
          </cell>
          <cell r="AI476" t="str">
            <v>Libraries</v>
          </cell>
          <cell r="AJ476" t="str">
            <v>Buildings (Capex)</v>
          </cell>
          <cell r="AK476">
            <v>75</v>
          </cell>
          <cell r="AM476">
            <v>1</v>
          </cell>
          <cell r="AT476">
            <v>2588</v>
          </cell>
          <cell r="AU476">
            <v>17893</v>
          </cell>
          <cell r="AV476">
            <v>2594</v>
          </cell>
          <cell r="AW476">
            <v>2599</v>
          </cell>
          <cell r="AX476">
            <v>35165</v>
          </cell>
          <cell r="AY476">
            <v>12189</v>
          </cell>
          <cell r="AZ476">
            <v>6250</v>
          </cell>
          <cell r="BA476">
            <v>11000</v>
          </cell>
          <cell r="BB476">
            <v>11000</v>
          </cell>
          <cell r="BC476">
            <v>11000</v>
          </cell>
          <cell r="BD476">
            <v>3.1E-2</v>
          </cell>
          <cell r="BE476">
            <v>6.1930000000000041E-2</v>
          </cell>
          <cell r="BF476">
            <v>9.3787900000000146E-2</v>
          </cell>
          <cell r="BG476">
            <v>0.12878911280000027</v>
          </cell>
          <cell r="BH476">
            <v>0.16491036440960039</v>
          </cell>
          <cell r="BI476">
            <v>0.19869276497747879</v>
          </cell>
          <cell r="BJ476">
            <v>0.23225616239684821</v>
          </cell>
          <cell r="BK476">
            <v>0.27045610343115034</v>
          </cell>
          <cell r="BL476">
            <v>0.31238115484437823</v>
          </cell>
          <cell r="BM476">
            <v>0.35568973295424255</v>
          </cell>
          <cell r="BN476">
            <v>0</v>
          </cell>
          <cell r="BO476">
            <v>80.227999999999994</v>
          </cell>
          <cell r="BP476">
            <v>1108.1134900000006</v>
          </cell>
          <cell r="BQ476">
            <v>243.28581260000038</v>
          </cell>
          <cell r="BR476">
            <v>334.72290416720068</v>
          </cell>
          <cell r="BS476">
            <v>5799.0729644635976</v>
          </cell>
          <cell r="BT476">
            <v>2421.8661123104889</v>
          </cell>
          <cell r="BU476">
            <v>1451.6010149803012</v>
          </cell>
          <cell r="BV476">
            <v>2975.0171377426536</v>
          </cell>
          <cell r="BW476">
            <v>3436.1927032881604</v>
          </cell>
          <cell r="BX476">
            <v>3912.5870624966683</v>
          </cell>
          <cell r="BY476">
            <v>0</v>
          </cell>
          <cell r="BZ476">
            <v>2668.2280000000001</v>
          </cell>
          <cell r="CA476">
            <v>19001.11349</v>
          </cell>
          <cell r="CB476">
            <v>2837.2858126000006</v>
          </cell>
          <cell r="CC476">
            <v>2933.7229041672008</v>
          </cell>
          <cell r="CD476">
            <v>40964.072964463601</v>
          </cell>
          <cell r="CE476">
            <v>14610.866112310488</v>
          </cell>
          <cell r="CF476">
            <v>7701.6010149803014</v>
          </cell>
          <cell r="CG476">
            <v>13975.017137742654</v>
          </cell>
          <cell r="CH476">
            <v>14436.192703288161</v>
          </cell>
          <cell r="CI476">
            <v>14912.587062496668</v>
          </cell>
          <cell r="CK476">
            <v>0</v>
          </cell>
          <cell r="CL476">
            <v>0</v>
          </cell>
          <cell r="CM476">
            <v>0</v>
          </cell>
          <cell r="CN476">
            <v>0</v>
          </cell>
          <cell r="CO476">
            <v>0</v>
          </cell>
          <cell r="CP476">
            <v>0</v>
          </cell>
          <cell r="CQ476">
            <v>0</v>
          </cell>
          <cell r="CR476">
            <v>0</v>
          </cell>
          <cell r="CS476">
            <v>0</v>
          </cell>
          <cell r="CT476">
            <v>0</v>
          </cell>
          <cell r="CU476">
            <v>0</v>
          </cell>
          <cell r="CW476">
            <v>0</v>
          </cell>
          <cell r="CX476">
            <v>0</v>
          </cell>
          <cell r="CY476">
            <v>0</v>
          </cell>
          <cell r="CZ476">
            <v>0</v>
          </cell>
          <cell r="DA476">
            <v>0</v>
          </cell>
          <cell r="DB476">
            <v>0</v>
          </cell>
          <cell r="DC476">
            <v>0</v>
          </cell>
          <cell r="DD476">
            <v>0</v>
          </cell>
          <cell r="DE476">
            <v>0</v>
          </cell>
          <cell r="DF476">
            <v>0</v>
          </cell>
          <cell r="DG476">
            <v>0</v>
          </cell>
          <cell r="DI476">
            <v>0</v>
          </cell>
          <cell r="DJ476">
            <v>2668.2280000000001</v>
          </cell>
          <cell r="DK476">
            <v>19001.11349</v>
          </cell>
          <cell r="DL476">
            <v>2837.2858126000006</v>
          </cell>
          <cell r="DM476">
            <v>2933.7229041672008</v>
          </cell>
          <cell r="DN476">
            <v>40964.072964463601</v>
          </cell>
          <cell r="DO476">
            <v>14610.866112310488</v>
          </cell>
          <cell r="DP476">
            <v>7701.6010149803014</v>
          </cell>
          <cell r="DQ476">
            <v>13975.017137742654</v>
          </cell>
          <cell r="DR476">
            <v>14436.192703288161</v>
          </cell>
          <cell r="DS476">
            <v>14912.587062496668</v>
          </cell>
          <cell r="DU476" t="str">
            <v>RDC 42111-1</v>
          </cell>
          <cell r="DV476">
            <v>0</v>
          </cell>
          <cell r="DW476">
            <v>0</v>
          </cell>
          <cell r="DX476">
            <v>2</v>
          </cell>
          <cell r="DY476">
            <v>112278</v>
          </cell>
          <cell r="DZ476">
            <v>134040.68720204907</v>
          </cell>
          <cell r="EB476">
            <v>134040.68720204907</v>
          </cell>
          <cell r="EC476" t="str">
            <v>Def</v>
          </cell>
          <cell r="ED476" t="str">
            <v>Community Service facilities</v>
          </cell>
        </row>
        <row r="477">
          <cell r="D477" t="str">
            <v>PC2030136</v>
          </cell>
          <cell r="E477" t="str">
            <v>Library Renew (Helensville)</v>
          </cell>
          <cell r="F477" t="str">
            <v>Auckland Council</v>
          </cell>
          <cell r="G477" t="str">
            <v>Libraries and information</v>
          </cell>
          <cell r="H477" t="str">
            <v>E201205</v>
          </cell>
          <cell r="I477" t="str">
            <v>Kumeu local library</v>
          </cell>
          <cell r="J477" t="str">
            <v>Community</v>
          </cell>
          <cell r="K477" t="str">
            <v>Local libraries</v>
          </cell>
          <cell r="L477" t="str">
            <v>Local library facilities and services</v>
          </cell>
          <cell r="M477" t="str">
            <v>Local activities</v>
          </cell>
          <cell r="N477" t="str">
            <v>Local libraries</v>
          </cell>
          <cell r="O477" t="str">
            <v>Local library facilities and services</v>
          </cell>
          <cell r="P477" t="str">
            <v>Community</v>
          </cell>
          <cell r="Q477" t="str">
            <v>Local libraries</v>
          </cell>
          <cell r="R477" t="str">
            <v>Local library facilities and services</v>
          </cell>
          <cell r="S477" t="str">
            <v>A1041205</v>
          </cell>
          <cell r="T477" t="str">
            <v>A1041205</v>
          </cell>
          <cell r="U477" t="str">
            <v>Local library facilities and services management</v>
          </cell>
          <cell r="V477" t="str">
            <v>L175</v>
          </cell>
          <cell r="W477" t="str">
            <v>Rodney</v>
          </cell>
          <cell r="X477" t="str">
            <v>FY12 - Only</v>
          </cell>
          <cell r="Y477" t="str">
            <v>Expense</v>
          </cell>
          <cell r="Z477">
            <v>20110701</v>
          </cell>
          <cell r="AA477">
            <v>20120630</v>
          </cell>
          <cell r="AB477">
            <v>1</v>
          </cell>
          <cell r="AC477" t="str">
            <v>Programme</v>
          </cell>
          <cell r="AD477">
            <v>0</v>
          </cell>
          <cell r="AE477">
            <v>0</v>
          </cell>
          <cell r="AF477">
            <v>0</v>
          </cell>
          <cell r="AG477">
            <v>1</v>
          </cell>
          <cell r="AH477">
            <v>7</v>
          </cell>
          <cell r="AI477" t="str">
            <v>Libraries</v>
          </cell>
          <cell r="AJ477" t="str">
            <v>Buildings (Capex)</v>
          </cell>
          <cell r="AK477">
            <v>75</v>
          </cell>
          <cell r="AP477">
            <v>1</v>
          </cell>
          <cell r="AS477">
            <v>2864</v>
          </cell>
          <cell r="AT477">
            <v>0</v>
          </cell>
          <cell r="AU477">
            <v>0</v>
          </cell>
          <cell r="AV477">
            <v>0</v>
          </cell>
          <cell r="AW477">
            <v>0</v>
          </cell>
          <cell r="AX477">
            <v>0</v>
          </cell>
          <cell r="AY477">
            <v>0</v>
          </cell>
          <cell r="AZ477">
            <v>0</v>
          </cell>
          <cell r="BD477">
            <v>3.1E-2</v>
          </cell>
          <cell r="BE477">
            <v>6.1930000000000041E-2</v>
          </cell>
          <cell r="BF477">
            <v>9.3787900000000146E-2</v>
          </cell>
          <cell r="BG477">
            <v>0.12878911280000027</v>
          </cell>
          <cell r="BH477">
            <v>0.16491036440960039</v>
          </cell>
          <cell r="BI477">
            <v>0.19869276497747879</v>
          </cell>
          <cell r="BJ477">
            <v>0.23225616239684821</v>
          </cell>
          <cell r="BK477">
            <v>0.27045610343115034</v>
          </cell>
          <cell r="BL477">
            <v>0.31238115484437823</v>
          </cell>
          <cell r="BM477">
            <v>0.35568973295424255</v>
          </cell>
          <cell r="BN477">
            <v>0</v>
          </cell>
          <cell r="BO477">
            <v>0</v>
          </cell>
          <cell r="BP477">
            <v>0</v>
          </cell>
          <cell r="BQ477">
            <v>0</v>
          </cell>
          <cell r="BR477">
            <v>0</v>
          </cell>
          <cell r="BS477">
            <v>0</v>
          </cell>
          <cell r="BT477">
            <v>0</v>
          </cell>
          <cell r="BU477">
            <v>0</v>
          </cell>
          <cell r="BV477">
            <v>0</v>
          </cell>
          <cell r="BW477">
            <v>0</v>
          </cell>
          <cell r="BX477">
            <v>0</v>
          </cell>
          <cell r="BY477">
            <v>2864</v>
          </cell>
          <cell r="BZ477">
            <v>0</v>
          </cell>
          <cell r="CA477">
            <v>0</v>
          </cell>
          <cell r="CB477">
            <v>0</v>
          </cell>
          <cell r="CC477">
            <v>0</v>
          </cell>
          <cell r="CD477">
            <v>0</v>
          </cell>
          <cell r="CE477">
            <v>0</v>
          </cell>
          <cell r="CF477">
            <v>0</v>
          </cell>
          <cell r="CG477">
            <v>0</v>
          </cell>
          <cell r="CH477">
            <v>0</v>
          </cell>
          <cell r="CI477">
            <v>0</v>
          </cell>
          <cell r="CK477">
            <v>0</v>
          </cell>
          <cell r="CL477">
            <v>0</v>
          </cell>
          <cell r="CM477">
            <v>0</v>
          </cell>
          <cell r="CN477">
            <v>0</v>
          </cell>
          <cell r="CO477">
            <v>0</v>
          </cell>
          <cell r="CP477">
            <v>0</v>
          </cell>
          <cell r="CQ477">
            <v>0</v>
          </cell>
          <cell r="CR477">
            <v>0</v>
          </cell>
          <cell r="CS477">
            <v>0</v>
          </cell>
          <cell r="CT477">
            <v>0</v>
          </cell>
          <cell r="CU477">
            <v>0</v>
          </cell>
          <cell r="CW477">
            <v>0</v>
          </cell>
          <cell r="CX477">
            <v>0</v>
          </cell>
          <cell r="CY477">
            <v>0</v>
          </cell>
          <cell r="CZ477">
            <v>0</v>
          </cell>
          <cell r="DA477">
            <v>0</v>
          </cell>
          <cell r="DB477">
            <v>0</v>
          </cell>
          <cell r="DC477">
            <v>0</v>
          </cell>
          <cell r="DD477">
            <v>0</v>
          </cell>
          <cell r="DE477">
            <v>0</v>
          </cell>
          <cell r="DF477">
            <v>0</v>
          </cell>
          <cell r="DG477">
            <v>0</v>
          </cell>
          <cell r="DI477">
            <v>2864</v>
          </cell>
          <cell r="DJ477">
            <v>0</v>
          </cell>
          <cell r="DK477">
            <v>0</v>
          </cell>
          <cell r="DL477">
            <v>0</v>
          </cell>
          <cell r="DM477">
            <v>0</v>
          </cell>
          <cell r="DN477">
            <v>0</v>
          </cell>
          <cell r="DO477">
            <v>0</v>
          </cell>
          <cell r="DP477">
            <v>0</v>
          </cell>
          <cell r="DQ477">
            <v>0</v>
          </cell>
          <cell r="DR477">
            <v>0</v>
          </cell>
          <cell r="DS477">
            <v>0</v>
          </cell>
          <cell r="DU477" t="str">
            <v>RDC 42111-1</v>
          </cell>
          <cell r="DV477">
            <v>0</v>
          </cell>
          <cell r="DW477">
            <v>0</v>
          </cell>
          <cell r="DX477">
            <v>2</v>
          </cell>
          <cell r="DY477">
            <v>0</v>
          </cell>
          <cell r="DZ477">
            <v>0</v>
          </cell>
          <cell r="EB477">
            <v>0</v>
          </cell>
          <cell r="EC477" t="str">
            <v>Def</v>
          </cell>
          <cell r="ED477" t="str">
            <v>Community Service facilities</v>
          </cell>
        </row>
        <row r="478">
          <cell r="D478" t="str">
            <v>PC2030137</v>
          </cell>
          <cell r="E478" t="str">
            <v>Library Service Area Renew (Kumeu)</v>
          </cell>
          <cell r="F478" t="str">
            <v>Auckland Council</v>
          </cell>
          <cell r="G478" t="str">
            <v>Libraries and information</v>
          </cell>
          <cell r="H478" t="str">
            <v>E201005</v>
          </cell>
          <cell r="I478" t="str">
            <v>Local libraries north and west management</v>
          </cell>
          <cell r="J478" t="str">
            <v>Community</v>
          </cell>
          <cell r="K478" t="str">
            <v>Local libraries</v>
          </cell>
          <cell r="L478" t="str">
            <v>Local library facilities and services</v>
          </cell>
          <cell r="M478" t="str">
            <v>Local activities</v>
          </cell>
          <cell r="N478" t="str">
            <v>Local libraries</v>
          </cell>
          <cell r="O478" t="str">
            <v>Local library facilities and services</v>
          </cell>
          <cell r="P478" t="str">
            <v>Community</v>
          </cell>
          <cell r="Q478" t="str">
            <v>Local libraries</v>
          </cell>
          <cell r="R478" t="str">
            <v>Local library facilities and services</v>
          </cell>
          <cell r="S478" t="str">
            <v>A1041205</v>
          </cell>
          <cell r="T478" t="str">
            <v>A1041205</v>
          </cell>
          <cell r="U478" t="str">
            <v>Local library facilities and services management</v>
          </cell>
          <cell r="V478" t="str">
            <v>L175</v>
          </cell>
          <cell r="W478" t="str">
            <v>Rodney</v>
          </cell>
          <cell r="X478" t="str">
            <v>PL43780</v>
          </cell>
          <cell r="Y478" t="str">
            <v>Expense</v>
          </cell>
          <cell r="Z478">
            <v>20180701</v>
          </cell>
          <cell r="AA478">
            <v>20190630</v>
          </cell>
          <cell r="AB478">
            <v>2</v>
          </cell>
          <cell r="AC478" t="str">
            <v>Discrete</v>
          </cell>
          <cell r="AD478">
            <v>0</v>
          </cell>
          <cell r="AE478">
            <v>0</v>
          </cell>
          <cell r="AF478">
            <v>0</v>
          </cell>
          <cell r="AG478">
            <v>1</v>
          </cell>
          <cell r="AH478">
            <v>7</v>
          </cell>
          <cell r="AI478" t="str">
            <v>Libraries</v>
          </cell>
          <cell r="AJ478" t="str">
            <v>Furniture and fittings</v>
          </cell>
          <cell r="AK478">
            <v>15</v>
          </cell>
          <cell r="AM478">
            <v>1</v>
          </cell>
          <cell r="AZ478">
            <v>47800</v>
          </cell>
          <cell r="BD478">
            <v>3.3000000000000002E-2</v>
          </cell>
          <cell r="BE478">
            <v>6.7088999999999732E-2</v>
          </cell>
          <cell r="BF478">
            <v>0.10230293699999971</v>
          </cell>
          <cell r="BG478">
            <v>0.14088353979499968</v>
          </cell>
          <cell r="BH478">
            <v>0.18195534722761963</v>
          </cell>
          <cell r="BI478">
            <v>0.21859596299167583</v>
          </cell>
          <cell r="BJ478">
            <v>0.25637243784441766</v>
          </cell>
          <cell r="BK478">
            <v>0.29783272829328333</v>
          </cell>
          <cell r="BL478">
            <v>0.3445547065118415</v>
          </cell>
          <cell r="BM478">
            <v>0.39295867594626777</v>
          </cell>
          <cell r="BN478">
            <v>0</v>
          </cell>
          <cell r="BO478">
            <v>0</v>
          </cell>
          <cell r="BP478">
            <v>0</v>
          </cell>
          <cell r="BQ478">
            <v>0</v>
          </cell>
          <cell r="BR478">
            <v>0</v>
          </cell>
          <cell r="BS478">
            <v>0</v>
          </cell>
          <cell r="BT478">
            <v>0</v>
          </cell>
          <cell r="BU478">
            <v>12254.602528963163</v>
          </cell>
          <cell r="BV478">
            <v>0</v>
          </cell>
          <cell r="BW478">
            <v>0</v>
          </cell>
          <cell r="BX478">
            <v>0</v>
          </cell>
          <cell r="BY478">
            <v>0</v>
          </cell>
          <cell r="BZ478">
            <v>0</v>
          </cell>
          <cell r="CA478">
            <v>0</v>
          </cell>
          <cell r="CB478">
            <v>0</v>
          </cell>
          <cell r="CC478">
            <v>0</v>
          </cell>
          <cell r="CD478">
            <v>0</v>
          </cell>
          <cell r="CE478">
            <v>0</v>
          </cell>
          <cell r="CF478">
            <v>60054.602528963165</v>
          </cell>
          <cell r="CG478">
            <v>0</v>
          </cell>
          <cell r="CH478">
            <v>0</v>
          </cell>
          <cell r="CI478">
            <v>0</v>
          </cell>
          <cell r="CK478">
            <v>0</v>
          </cell>
          <cell r="CL478">
            <v>0</v>
          </cell>
          <cell r="CM478">
            <v>0</v>
          </cell>
          <cell r="CN478">
            <v>0</v>
          </cell>
          <cell r="CO478">
            <v>0</v>
          </cell>
          <cell r="CP478">
            <v>0</v>
          </cell>
          <cell r="CQ478">
            <v>0</v>
          </cell>
          <cell r="CR478">
            <v>0</v>
          </cell>
          <cell r="CS478">
            <v>0</v>
          </cell>
          <cell r="CT478">
            <v>0</v>
          </cell>
          <cell r="CU478">
            <v>0</v>
          </cell>
          <cell r="CW478">
            <v>0</v>
          </cell>
          <cell r="CX478">
            <v>0</v>
          </cell>
          <cell r="CY478">
            <v>0</v>
          </cell>
          <cell r="CZ478">
            <v>0</v>
          </cell>
          <cell r="DA478">
            <v>0</v>
          </cell>
          <cell r="DB478">
            <v>0</v>
          </cell>
          <cell r="DC478">
            <v>0</v>
          </cell>
          <cell r="DD478">
            <v>0</v>
          </cell>
          <cell r="DE478">
            <v>0</v>
          </cell>
          <cell r="DF478">
            <v>0</v>
          </cell>
          <cell r="DG478">
            <v>0</v>
          </cell>
          <cell r="DI478">
            <v>0</v>
          </cell>
          <cell r="DJ478">
            <v>0</v>
          </cell>
          <cell r="DK478">
            <v>0</v>
          </cell>
          <cell r="DL478">
            <v>0</v>
          </cell>
          <cell r="DM478">
            <v>0</v>
          </cell>
          <cell r="DN478">
            <v>0</v>
          </cell>
          <cell r="DO478">
            <v>0</v>
          </cell>
          <cell r="DP478">
            <v>60054.602528963165</v>
          </cell>
          <cell r="DQ478">
            <v>0</v>
          </cell>
          <cell r="DR478">
            <v>0</v>
          </cell>
          <cell r="DS478">
            <v>0</v>
          </cell>
          <cell r="DU478" t="str">
            <v>RDC 42112-5</v>
          </cell>
          <cell r="DV478">
            <v>0</v>
          </cell>
          <cell r="DW478">
            <v>0</v>
          </cell>
          <cell r="DX478">
            <v>1</v>
          </cell>
          <cell r="DY478">
            <v>47800</v>
          </cell>
          <cell r="DZ478">
            <v>60054.602528963165</v>
          </cell>
          <cell r="EB478">
            <v>60054.602528963165</v>
          </cell>
          <cell r="EC478" t="str">
            <v>Def</v>
          </cell>
          <cell r="ED478" t="str">
            <v>Community Service facilities</v>
          </cell>
        </row>
        <row r="479">
          <cell r="D479" t="str">
            <v>PC2030139</v>
          </cell>
          <cell r="E479" t="str">
            <v>Library Minor Renew (Kumeu)</v>
          </cell>
          <cell r="F479" t="str">
            <v>Auckland Council</v>
          </cell>
          <cell r="G479" t="str">
            <v>Libraries and information</v>
          </cell>
          <cell r="H479" t="str">
            <v>E201005</v>
          </cell>
          <cell r="I479" t="str">
            <v>Local libraries north and west management</v>
          </cell>
          <cell r="J479" t="str">
            <v>Community</v>
          </cell>
          <cell r="K479" t="str">
            <v>Local libraries</v>
          </cell>
          <cell r="L479" t="str">
            <v>Local library facilities and services</v>
          </cell>
          <cell r="M479" t="str">
            <v>Local activities</v>
          </cell>
          <cell r="N479" t="str">
            <v>Local libraries</v>
          </cell>
          <cell r="O479" t="str">
            <v>Local library facilities and services</v>
          </cell>
          <cell r="P479" t="str">
            <v>Community</v>
          </cell>
          <cell r="Q479" t="str">
            <v>Local libraries</v>
          </cell>
          <cell r="R479" t="str">
            <v>Local library facilities and services</v>
          </cell>
          <cell r="S479" t="str">
            <v>A1041205</v>
          </cell>
          <cell r="T479" t="str">
            <v>A1041205</v>
          </cell>
          <cell r="U479" t="str">
            <v>Local library facilities and services management</v>
          </cell>
          <cell r="V479" t="str">
            <v>L175</v>
          </cell>
          <cell r="W479" t="str">
            <v>Rodney</v>
          </cell>
          <cell r="X479" t="str">
            <v>PL40810</v>
          </cell>
          <cell r="Y479" t="str">
            <v>Expense</v>
          </cell>
          <cell r="Z479">
            <v>20120701</v>
          </cell>
          <cell r="AA479">
            <v>20220630</v>
          </cell>
          <cell r="AB479">
            <v>1</v>
          </cell>
          <cell r="AC479" t="str">
            <v>Programme</v>
          </cell>
          <cell r="AD479">
            <v>0</v>
          </cell>
          <cell r="AE479">
            <v>0</v>
          </cell>
          <cell r="AF479">
            <v>0</v>
          </cell>
          <cell r="AG479">
            <v>1</v>
          </cell>
          <cell r="AH479">
            <v>7</v>
          </cell>
          <cell r="AI479" t="str">
            <v>Libraries</v>
          </cell>
          <cell r="AJ479" t="str">
            <v>Buildings (Capex)</v>
          </cell>
          <cell r="AK479">
            <v>25</v>
          </cell>
          <cell r="AM479">
            <v>1</v>
          </cell>
          <cell r="AT479">
            <v>147894</v>
          </cell>
          <cell r="AU479">
            <v>44418</v>
          </cell>
          <cell r="AV479">
            <v>20656</v>
          </cell>
          <cell r="AW479">
            <v>12472</v>
          </cell>
          <cell r="AX479">
            <v>12492</v>
          </cell>
          <cell r="AY479">
            <v>12502</v>
          </cell>
          <cell r="AZ479">
            <v>21548</v>
          </cell>
          <cell r="BA479">
            <v>21500</v>
          </cell>
          <cell r="BB479">
            <v>21500</v>
          </cell>
          <cell r="BC479">
            <v>21500</v>
          </cell>
          <cell r="BD479">
            <v>3.1E-2</v>
          </cell>
          <cell r="BE479">
            <v>6.1930000000000041E-2</v>
          </cell>
          <cell r="BF479">
            <v>9.3787900000000146E-2</v>
          </cell>
          <cell r="BG479">
            <v>0.12878911280000027</v>
          </cell>
          <cell r="BH479">
            <v>0.16491036440960039</v>
          </cell>
          <cell r="BI479">
            <v>0.19869276497747879</v>
          </cell>
          <cell r="BJ479">
            <v>0.23225616239684821</v>
          </cell>
          <cell r="BK479">
            <v>0.27045610343115034</v>
          </cell>
          <cell r="BL479">
            <v>0.31238115484437823</v>
          </cell>
          <cell r="BM479">
            <v>0.35568973295424255</v>
          </cell>
          <cell r="BN479">
            <v>0</v>
          </cell>
          <cell r="BO479">
            <v>4584.7139999999999</v>
          </cell>
          <cell r="BP479">
            <v>2750.8067400000018</v>
          </cell>
          <cell r="BQ479">
            <v>1937.2828624000031</v>
          </cell>
          <cell r="BR479">
            <v>1606.2578148416035</v>
          </cell>
          <cell r="BS479">
            <v>2060.0602722047279</v>
          </cell>
          <cell r="BT479">
            <v>2484.0569477484396</v>
          </cell>
          <cell r="BU479">
            <v>5004.655787327285</v>
          </cell>
          <cell r="BV479">
            <v>5814.8062237697322</v>
          </cell>
          <cell r="BW479">
            <v>6716.1948291541321</v>
          </cell>
          <cell r="BX479">
            <v>7647.3292585162153</v>
          </cell>
          <cell r="BY479">
            <v>0</v>
          </cell>
          <cell r="BZ479">
            <v>152478.71400000001</v>
          </cell>
          <cell r="CA479">
            <v>47168.80674</v>
          </cell>
          <cell r="CB479">
            <v>22593.282862400003</v>
          </cell>
          <cell r="CC479">
            <v>14078.257814841603</v>
          </cell>
          <cell r="CD479">
            <v>14552.060272204728</v>
          </cell>
          <cell r="CE479">
            <v>14986.056947748439</v>
          </cell>
          <cell r="CF479">
            <v>26552.655787327283</v>
          </cell>
          <cell r="CG479">
            <v>27314.80622376973</v>
          </cell>
          <cell r="CH479">
            <v>28216.194829154134</v>
          </cell>
          <cell r="CI479">
            <v>29147.329258516216</v>
          </cell>
          <cell r="CK479">
            <v>0</v>
          </cell>
          <cell r="CL479">
            <v>0</v>
          </cell>
          <cell r="CM479">
            <v>0</v>
          </cell>
          <cell r="CN479">
            <v>0</v>
          </cell>
          <cell r="CO479">
            <v>0</v>
          </cell>
          <cell r="CP479">
            <v>0</v>
          </cell>
          <cell r="CQ479">
            <v>0</v>
          </cell>
          <cell r="CR479">
            <v>0</v>
          </cell>
          <cell r="CS479">
            <v>0</v>
          </cell>
          <cell r="CT479">
            <v>0</v>
          </cell>
          <cell r="CU479">
            <v>0</v>
          </cell>
          <cell r="CW479">
            <v>0</v>
          </cell>
          <cell r="CX479">
            <v>0</v>
          </cell>
          <cell r="CY479">
            <v>0</v>
          </cell>
          <cell r="CZ479">
            <v>0</v>
          </cell>
          <cell r="DA479">
            <v>0</v>
          </cell>
          <cell r="DB479">
            <v>0</v>
          </cell>
          <cell r="DC479">
            <v>0</v>
          </cell>
          <cell r="DD479">
            <v>0</v>
          </cell>
          <cell r="DE479">
            <v>0</v>
          </cell>
          <cell r="DF479">
            <v>0</v>
          </cell>
          <cell r="DG479">
            <v>0</v>
          </cell>
          <cell r="DI479">
            <v>0</v>
          </cell>
          <cell r="DJ479">
            <v>152478.71400000001</v>
          </cell>
          <cell r="DK479">
            <v>47168.80674</v>
          </cell>
          <cell r="DL479">
            <v>22593.282862400003</v>
          </cell>
          <cell r="DM479">
            <v>14078.257814841603</v>
          </cell>
          <cell r="DN479">
            <v>14552.060272204728</v>
          </cell>
          <cell r="DO479">
            <v>14986.056947748439</v>
          </cell>
          <cell r="DP479">
            <v>26552.655787327283</v>
          </cell>
          <cell r="DQ479">
            <v>27314.80622376973</v>
          </cell>
          <cell r="DR479">
            <v>28216.194829154134</v>
          </cell>
          <cell r="DS479">
            <v>29147.329258516216</v>
          </cell>
          <cell r="DU479" t="str">
            <v>RDC 42112-1</v>
          </cell>
          <cell r="DV479">
            <v>0</v>
          </cell>
          <cell r="DW479">
            <v>0</v>
          </cell>
          <cell r="DX479">
            <v>2</v>
          </cell>
          <cell r="DY479">
            <v>336482</v>
          </cell>
          <cell r="DZ479">
            <v>377088.16473596211</v>
          </cell>
          <cell r="EB479">
            <v>377088.16473596211</v>
          </cell>
          <cell r="EC479" t="str">
            <v>Def</v>
          </cell>
          <cell r="ED479" t="str">
            <v>Community Service facilities</v>
          </cell>
        </row>
        <row r="480">
          <cell r="D480" t="str">
            <v>PC2030139</v>
          </cell>
          <cell r="E480" t="str">
            <v>Library Minor Renew (Kumeu)</v>
          </cell>
          <cell r="F480" t="str">
            <v>Auckland Council</v>
          </cell>
          <cell r="G480" t="str">
            <v>Libraries and information</v>
          </cell>
          <cell r="H480" t="str">
            <v>E201205</v>
          </cell>
          <cell r="I480" t="str">
            <v>Kumeu local library</v>
          </cell>
          <cell r="J480" t="str">
            <v>Community</v>
          </cell>
          <cell r="K480" t="str">
            <v>Local libraries</v>
          </cell>
          <cell r="L480" t="str">
            <v>Local library facilities and services</v>
          </cell>
          <cell r="M480" t="str">
            <v>Local activities</v>
          </cell>
          <cell r="N480" t="str">
            <v>Local libraries</v>
          </cell>
          <cell r="O480" t="str">
            <v>Local library facilities and services</v>
          </cell>
          <cell r="P480" t="str">
            <v>Community</v>
          </cell>
          <cell r="Q480" t="str">
            <v>Local libraries</v>
          </cell>
          <cell r="R480" t="str">
            <v>Local library facilities and services</v>
          </cell>
          <cell r="S480" t="str">
            <v>A1041205</v>
          </cell>
          <cell r="T480" t="str">
            <v>A1041205</v>
          </cell>
          <cell r="U480" t="str">
            <v>Local library facilities and services management</v>
          </cell>
          <cell r="V480" t="str">
            <v>L175</v>
          </cell>
          <cell r="W480" t="str">
            <v>Rodney</v>
          </cell>
          <cell r="X480" t="str">
            <v>FY12 - Only</v>
          </cell>
          <cell r="Y480" t="str">
            <v>Expense</v>
          </cell>
          <cell r="Z480">
            <v>20110701</v>
          </cell>
          <cell r="AA480">
            <v>20120630</v>
          </cell>
          <cell r="AB480">
            <v>1</v>
          </cell>
          <cell r="AC480" t="str">
            <v>Programme</v>
          </cell>
          <cell r="AD480">
            <v>0</v>
          </cell>
          <cell r="AE480">
            <v>0</v>
          </cell>
          <cell r="AF480">
            <v>0</v>
          </cell>
          <cell r="AG480">
            <v>1</v>
          </cell>
          <cell r="AH480">
            <v>7</v>
          </cell>
          <cell r="AI480" t="str">
            <v>Libraries</v>
          </cell>
          <cell r="AJ480" t="str">
            <v>Buildings (Capex)</v>
          </cell>
          <cell r="AK480">
            <v>25</v>
          </cell>
          <cell r="AP480">
            <v>1</v>
          </cell>
          <cell r="AS480">
            <v>80397</v>
          </cell>
          <cell r="AT480">
            <v>0</v>
          </cell>
          <cell r="AU480">
            <v>0</v>
          </cell>
          <cell r="AV480">
            <v>0</v>
          </cell>
          <cell r="AW480">
            <v>0</v>
          </cell>
          <cell r="AX480">
            <v>0</v>
          </cell>
          <cell r="AY480">
            <v>0</v>
          </cell>
          <cell r="AZ480">
            <v>0</v>
          </cell>
          <cell r="BD480">
            <v>3.1E-2</v>
          </cell>
          <cell r="BE480">
            <v>6.1930000000000041E-2</v>
          </cell>
          <cell r="BF480">
            <v>9.3787900000000146E-2</v>
          </cell>
          <cell r="BG480">
            <v>0.12878911280000027</v>
          </cell>
          <cell r="BH480">
            <v>0.16491036440960039</v>
          </cell>
          <cell r="BI480">
            <v>0.19869276497747879</v>
          </cell>
          <cell r="BJ480">
            <v>0.23225616239684821</v>
          </cell>
          <cell r="BK480">
            <v>0.27045610343115034</v>
          </cell>
          <cell r="BL480">
            <v>0.31238115484437823</v>
          </cell>
          <cell r="BM480">
            <v>0.35568973295424255</v>
          </cell>
          <cell r="BN480">
            <v>0</v>
          </cell>
          <cell r="BO480">
            <v>0</v>
          </cell>
          <cell r="BP480">
            <v>0</v>
          </cell>
          <cell r="BQ480">
            <v>0</v>
          </cell>
          <cell r="BR480">
            <v>0</v>
          </cell>
          <cell r="BS480">
            <v>0</v>
          </cell>
          <cell r="BT480">
            <v>0</v>
          </cell>
          <cell r="BU480">
            <v>0</v>
          </cell>
          <cell r="BV480">
            <v>0</v>
          </cell>
          <cell r="BW480">
            <v>0</v>
          </cell>
          <cell r="BX480">
            <v>0</v>
          </cell>
          <cell r="BY480">
            <v>80397</v>
          </cell>
          <cell r="BZ480">
            <v>0</v>
          </cell>
          <cell r="CA480">
            <v>0</v>
          </cell>
          <cell r="CB480">
            <v>0</v>
          </cell>
          <cell r="CC480">
            <v>0</v>
          </cell>
          <cell r="CD480">
            <v>0</v>
          </cell>
          <cell r="CE480">
            <v>0</v>
          </cell>
          <cell r="CF480">
            <v>0</v>
          </cell>
          <cell r="CG480">
            <v>0</v>
          </cell>
          <cell r="CH480">
            <v>0</v>
          </cell>
          <cell r="CI480">
            <v>0</v>
          </cell>
          <cell r="CK480">
            <v>0</v>
          </cell>
          <cell r="CL480">
            <v>0</v>
          </cell>
          <cell r="CM480">
            <v>0</v>
          </cell>
          <cell r="CN480">
            <v>0</v>
          </cell>
          <cell r="CO480">
            <v>0</v>
          </cell>
          <cell r="CP480">
            <v>0</v>
          </cell>
          <cell r="CQ480">
            <v>0</v>
          </cell>
          <cell r="CR480">
            <v>0</v>
          </cell>
          <cell r="CS480">
            <v>0</v>
          </cell>
          <cell r="CT480">
            <v>0</v>
          </cell>
          <cell r="CU480">
            <v>0</v>
          </cell>
          <cell r="CW480">
            <v>0</v>
          </cell>
          <cell r="CX480">
            <v>0</v>
          </cell>
          <cell r="CY480">
            <v>0</v>
          </cell>
          <cell r="CZ480">
            <v>0</v>
          </cell>
          <cell r="DA480">
            <v>0</v>
          </cell>
          <cell r="DB480">
            <v>0</v>
          </cell>
          <cell r="DC480">
            <v>0</v>
          </cell>
          <cell r="DD480">
            <v>0</v>
          </cell>
          <cell r="DE480">
            <v>0</v>
          </cell>
          <cell r="DF480">
            <v>0</v>
          </cell>
          <cell r="DG480">
            <v>0</v>
          </cell>
          <cell r="DI480">
            <v>80397</v>
          </cell>
          <cell r="DJ480">
            <v>0</v>
          </cell>
          <cell r="DK480">
            <v>0</v>
          </cell>
          <cell r="DL480">
            <v>0</v>
          </cell>
          <cell r="DM480">
            <v>0</v>
          </cell>
          <cell r="DN480">
            <v>0</v>
          </cell>
          <cell r="DO480">
            <v>0</v>
          </cell>
          <cell r="DP480">
            <v>0</v>
          </cell>
          <cell r="DQ480">
            <v>0</v>
          </cell>
          <cell r="DR480">
            <v>0</v>
          </cell>
          <cell r="DS480">
            <v>0</v>
          </cell>
          <cell r="DU480" t="str">
            <v>RDC 42112-1</v>
          </cell>
          <cell r="DV480">
            <v>0</v>
          </cell>
          <cell r="DW480">
            <v>0</v>
          </cell>
          <cell r="DX480">
            <v>2</v>
          </cell>
          <cell r="DY480">
            <v>0</v>
          </cell>
          <cell r="DZ480">
            <v>0</v>
          </cell>
          <cell r="EB480">
            <v>0</v>
          </cell>
          <cell r="EC480" t="str">
            <v>Def</v>
          </cell>
          <cell r="ED480" t="str">
            <v>Community Service facilities</v>
          </cell>
        </row>
        <row r="481">
          <cell r="D481" t="str">
            <v>PC2030140</v>
          </cell>
          <cell r="E481" t="str">
            <v>Library Airconditioning Renew (Orewa)</v>
          </cell>
          <cell r="F481" t="str">
            <v>Auckland Council</v>
          </cell>
          <cell r="G481" t="str">
            <v>Libraries and information</v>
          </cell>
          <cell r="H481" t="str">
            <v>E201605</v>
          </cell>
          <cell r="I481" t="str">
            <v>Northern libraries</v>
          </cell>
          <cell r="J481" t="str">
            <v>Community</v>
          </cell>
          <cell r="K481" t="str">
            <v>Local libraries</v>
          </cell>
          <cell r="L481" t="str">
            <v>Local library facilities and services</v>
          </cell>
          <cell r="M481" t="str">
            <v>Local activities</v>
          </cell>
          <cell r="N481" t="str">
            <v>Local libraries</v>
          </cell>
          <cell r="O481" t="str">
            <v>Local library facilities and services</v>
          </cell>
          <cell r="P481" t="str">
            <v>Community</v>
          </cell>
          <cell r="Q481" t="str">
            <v>Local libraries</v>
          </cell>
          <cell r="R481" t="str">
            <v>Local library facilities and services</v>
          </cell>
          <cell r="S481" t="str">
            <v>A1041205</v>
          </cell>
          <cell r="T481" t="str">
            <v>A1041205</v>
          </cell>
          <cell r="U481" t="str">
            <v>Local library facilities and services management</v>
          </cell>
          <cell r="V481" t="str">
            <v>L125</v>
          </cell>
          <cell r="W481" t="str">
            <v>Hibiscus and Bays</v>
          </cell>
          <cell r="X481" t="str">
            <v>FY12 - Only</v>
          </cell>
          <cell r="Y481" t="str">
            <v>Expense</v>
          </cell>
          <cell r="Z481">
            <v>20110701</v>
          </cell>
          <cell r="AA481">
            <v>20120630</v>
          </cell>
          <cell r="AB481">
            <v>2</v>
          </cell>
          <cell r="AC481" t="str">
            <v>Discrete</v>
          </cell>
          <cell r="AD481">
            <v>1</v>
          </cell>
          <cell r="AE481">
            <v>0</v>
          </cell>
          <cell r="AF481">
            <v>0</v>
          </cell>
          <cell r="AG481">
            <v>0</v>
          </cell>
          <cell r="AH481">
            <v>7</v>
          </cell>
          <cell r="AI481" t="str">
            <v>Libraries</v>
          </cell>
          <cell r="AJ481" t="str">
            <v>Buildings (Capex)</v>
          </cell>
          <cell r="AK481">
            <v>25</v>
          </cell>
          <cell r="AM481">
            <v>1</v>
          </cell>
          <cell r="AS481">
            <v>33957</v>
          </cell>
          <cell r="BD481">
            <v>3.1E-2</v>
          </cell>
          <cell r="BE481">
            <v>6.1930000000000041E-2</v>
          </cell>
          <cell r="BF481">
            <v>9.3787900000000146E-2</v>
          </cell>
          <cell r="BG481">
            <v>0.12878911280000027</v>
          </cell>
          <cell r="BH481">
            <v>0.16491036440960039</v>
          </cell>
          <cell r="BI481">
            <v>0.19869276497747879</v>
          </cell>
          <cell r="BJ481">
            <v>0.23225616239684821</v>
          </cell>
          <cell r="BK481">
            <v>0.27045610343115034</v>
          </cell>
          <cell r="BL481">
            <v>0.31238115484437823</v>
          </cell>
          <cell r="BM481">
            <v>0.35568973295424255</v>
          </cell>
          <cell r="BN481">
            <v>0</v>
          </cell>
          <cell r="BO481">
            <v>0</v>
          </cell>
          <cell r="BP481">
            <v>0</v>
          </cell>
          <cell r="BQ481">
            <v>0</v>
          </cell>
          <cell r="BR481">
            <v>0</v>
          </cell>
          <cell r="BS481">
            <v>0</v>
          </cell>
          <cell r="BT481">
            <v>0</v>
          </cell>
          <cell r="BU481">
            <v>0</v>
          </cell>
          <cell r="BV481">
            <v>0</v>
          </cell>
          <cell r="BW481">
            <v>0</v>
          </cell>
          <cell r="BX481">
            <v>0</v>
          </cell>
          <cell r="BY481">
            <v>33957</v>
          </cell>
          <cell r="BZ481">
            <v>0</v>
          </cell>
          <cell r="CA481">
            <v>0</v>
          </cell>
          <cell r="CB481">
            <v>0</v>
          </cell>
          <cell r="CC481">
            <v>0</v>
          </cell>
          <cell r="CD481">
            <v>0</v>
          </cell>
          <cell r="CE481">
            <v>0</v>
          </cell>
          <cell r="CF481">
            <v>0</v>
          </cell>
          <cell r="CG481">
            <v>0</v>
          </cell>
          <cell r="CH481">
            <v>0</v>
          </cell>
          <cell r="CI481">
            <v>0</v>
          </cell>
          <cell r="CK481">
            <v>33957</v>
          </cell>
          <cell r="CL481">
            <v>0</v>
          </cell>
          <cell r="CM481">
            <v>0</v>
          </cell>
          <cell r="CN481">
            <v>0</v>
          </cell>
          <cell r="CO481">
            <v>0</v>
          </cell>
          <cell r="CP481">
            <v>0</v>
          </cell>
          <cell r="CQ481">
            <v>0</v>
          </cell>
          <cell r="CR481">
            <v>0</v>
          </cell>
          <cell r="CS481">
            <v>0</v>
          </cell>
          <cell r="CT481">
            <v>0</v>
          </cell>
          <cell r="CU481">
            <v>0</v>
          </cell>
          <cell r="CW481">
            <v>0</v>
          </cell>
          <cell r="CX481">
            <v>0</v>
          </cell>
          <cell r="CY481">
            <v>0</v>
          </cell>
          <cell r="CZ481">
            <v>0</v>
          </cell>
          <cell r="DA481">
            <v>0</v>
          </cell>
          <cell r="DB481">
            <v>0</v>
          </cell>
          <cell r="DC481">
            <v>0</v>
          </cell>
          <cell r="DD481">
            <v>0</v>
          </cell>
          <cell r="DE481">
            <v>0</v>
          </cell>
          <cell r="DF481">
            <v>0</v>
          </cell>
          <cell r="DG481">
            <v>0</v>
          </cell>
          <cell r="DI481">
            <v>0</v>
          </cell>
          <cell r="DJ481">
            <v>0</v>
          </cell>
          <cell r="DK481">
            <v>0</v>
          </cell>
          <cell r="DL481">
            <v>0</v>
          </cell>
          <cell r="DM481">
            <v>0</v>
          </cell>
          <cell r="DN481">
            <v>0</v>
          </cell>
          <cell r="DO481">
            <v>0</v>
          </cell>
          <cell r="DP481">
            <v>0</v>
          </cell>
          <cell r="DQ481">
            <v>0</v>
          </cell>
          <cell r="DR481">
            <v>0</v>
          </cell>
          <cell r="DS481">
            <v>0</v>
          </cell>
          <cell r="DU481" t="str">
            <v>RDC 40028-5</v>
          </cell>
          <cell r="DV481">
            <v>0</v>
          </cell>
          <cell r="DW481">
            <v>0</v>
          </cell>
          <cell r="DX481">
            <v>1</v>
          </cell>
          <cell r="DY481">
            <v>0</v>
          </cell>
          <cell r="DZ481">
            <v>0</v>
          </cell>
          <cell r="EB481">
            <v>0</v>
          </cell>
          <cell r="EC481" t="str">
            <v>Def</v>
          </cell>
          <cell r="ED481" t="str">
            <v>Community Service facilities</v>
          </cell>
        </row>
        <row r="482">
          <cell r="D482" t="str">
            <v>PC2030141</v>
          </cell>
          <cell r="E482" t="str">
            <v>Library Minor Renew (Orewa)</v>
          </cell>
          <cell r="F482" t="str">
            <v>Auckland Council</v>
          </cell>
          <cell r="G482" t="str">
            <v>Libraries and information</v>
          </cell>
          <cell r="H482" t="str">
            <v>E201005</v>
          </cell>
          <cell r="I482" t="str">
            <v>Local libraries north and west management</v>
          </cell>
          <cell r="J482" t="str">
            <v>Community</v>
          </cell>
          <cell r="K482" t="str">
            <v>Local libraries</v>
          </cell>
          <cell r="L482" t="str">
            <v>Local library facilities and services</v>
          </cell>
          <cell r="M482" t="str">
            <v>Local activities</v>
          </cell>
          <cell r="N482" t="str">
            <v>Local libraries</v>
          </cell>
          <cell r="O482" t="str">
            <v>Local library facilities and services</v>
          </cell>
          <cell r="P482" t="str">
            <v>Community</v>
          </cell>
          <cell r="Q482" t="str">
            <v>Local libraries</v>
          </cell>
          <cell r="R482" t="str">
            <v>Local library facilities and services</v>
          </cell>
          <cell r="S482" t="str">
            <v>A1041205</v>
          </cell>
          <cell r="T482" t="str">
            <v>A1041205</v>
          </cell>
          <cell r="U482" t="str">
            <v>Local library facilities and services management</v>
          </cell>
          <cell r="V482" t="str">
            <v>L125</v>
          </cell>
          <cell r="W482" t="str">
            <v>Hibiscus and Bays</v>
          </cell>
          <cell r="X482" t="str">
            <v>PL40810</v>
          </cell>
          <cell r="Y482" t="str">
            <v>Expense</v>
          </cell>
          <cell r="Z482">
            <v>20120701</v>
          </cell>
          <cell r="AA482">
            <v>20220630</v>
          </cell>
          <cell r="AB482">
            <v>1</v>
          </cell>
          <cell r="AC482" t="str">
            <v>Programme</v>
          </cell>
          <cell r="AD482">
            <v>0</v>
          </cell>
          <cell r="AE482">
            <v>0</v>
          </cell>
          <cell r="AF482">
            <v>0</v>
          </cell>
          <cell r="AG482">
            <v>1</v>
          </cell>
          <cell r="AH482">
            <v>7</v>
          </cell>
          <cell r="AI482" t="str">
            <v>Libraries</v>
          </cell>
          <cell r="AJ482" t="str">
            <v>Buildings (Capex)</v>
          </cell>
          <cell r="AK482">
            <v>25</v>
          </cell>
          <cell r="AM482">
            <v>1</v>
          </cell>
          <cell r="AT482">
            <v>14073</v>
          </cell>
          <cell r="AU482">
            <v>69060</v>
          </cell>
          <cell r="AV482">
            <v>12473</v>
          </cell>
          <cell r="AW482">
            <v>26207</v>
          </cell>
          <cell r="AX482">
            <v>24447</v>
          </cell>
          <cell r="AY482">
            <v>11064</v>
          </cell>
          <cell r="AZ482">
            <v>11062</v>
          </cell>
          <cell r="BA482">
            <v>11000</v>
          </cell>
          <cell r="BB482">
            <v>11000</v>
          </cell>
          <cell r="BC482">
            <v>11000</v>
          </cell>
          <cell r="BD482">
            <v>3.1E-2</v>
          </cell>
          <cell r="BE482">
            <v>6.1930000000000041E-2</v>
          </cell>
          <cell r="BF482">
            <v>9.3787900000000146E-2</v>
          </cell>
          <cell r="BG482">
            <v>0.12878911280000027</v>
          </cell>
          <cell r="BH482">
            <v>0.16491036440960039</v>
          </cell>
          <cell r="BI482">
            <v>0.19869276497747879</v>
          </cell>
          <cell r="BJ482">
            <v>0.23225616239684821</v>
          </cell>
          <cell r="BK482">
            <v>0.27045610343115034</v>
          </cell>
          <cell r="BL482">
            <v>0.31238115484437823</v>
          </cell>
          <cell r="BM482">
            <v>0.35568973295424255</v>
          </cell>
          <cell r="BN482">
            <v>0</v>
          </cell>
          <cell r="BO482">
            <v>436.26299999999998</v>
          </cell>
          <cell r="BP482">
            <v>4276.8858000000027</v>
          </cell>
          <cell r="BQ482">
            <v>1169.8164767000019</v>
          </cell>
          <cell r="BR482">
            <v>3375.1762791496071</v>
          </cell>
          <cell r="BS482">
            <v>4031.5636787215008</v>
          </cell>
          <cell r="BT482">
            <v>2198.3367517108254</v>
          </cell>
          <cell r="BU482">
            <v>2569.2176684339347</v>
          </cell>
          <cell r="BV482">
            <v>2975.0171377426536</v>
          </cell>
          <cell r="BW482">
            <v>3436.1927032881604</v>
          </cell>
          <cell r="BX482">
            <v>3912.5870624966683</v>
          </cell>
          <cell r="BY482">
            <v>0</v>
          </cell>
          <cell r="BZ482">
            <v>14509.263000000001</v>
          </cell>
          <cell r="CA482">
            <v>73336.885800000004</v>
          </cell>
          <cell r="CB482">
            <v>13642.816476700002</v>
          </cell>
          <cell r="CC482">
            <v>29582.176279149608</v>
          </cell>
          <cell r="CD482">
            <v>28478.563678721501</v>
          </cell>
          <cell r="CE482">
            <v>13262.336751710825</v>
          </cell>
          <cell r="CF482">
            <v>13631.217668433936</v>
          </cell>
          <cell r="CG482">
            <v>13975.017137742654</v>
          </cell>
          <cell r="CH482">
            <v>14436.192703288161</v>
          </cell>
          <cell r="CI482">
            <v>14912.587062496668</v>
          </cell>
          <cell r="CK482">
            <v>0</v>
          </cell>
          <cell r="CL482">
            <v>0</v>
          </cell>
          <cell r="CM482">
            <v>0</v>
          </cell>
          <cell r="CN482">
            <v>0</v>
          </cell>
          <cell r="CO482">
            <v>0</v>
          </cell>
          <cell r="CP482">
            <v>0</v>
          </cell>
          <cell r="CQ482">
            <v>0</v>
          </cell>
          <cell r="CR482">
            <v>0</v>
          </cell>
          <cell r="CS482">
            <v>0</v>
          </cell>
          <cell r="CT482">
            <v>0</v>
          </cell>
          <cell r="CU482">
            <v>0</v>
          </cell>
          <cell r="CW482">
            <v>0</v>
          </cell>
          <cell r="CX482">
            <v>0</v>
          </cell>
          <cell r="CY482">
            <v>0</v>
          </cell>
          <cell r="CZ482">
            <v>0</v>
          </cell>
          <cell r="DA482">
            <v>0</v>
          </cell>
          <cell r="DB482">
            <v>0</v>
          </cell>
          <cell r="DC482">
            <v>0</v>
          </cell>
          <cell r="DD482">
            <v>0</v>
          </cell>
          <cell r="DE482">
            <v>0</v>
          </cell>
          <cell r="DF482">
            <v>0</v>
          </cell>
          <cell r="DG482">
            <v>0</v>
          </cell>
          <cell r="DI482">
            <v>0</v>
          </cell>
          <cell r="DJ482">
            <v>14509.263000000001</v>
          </cell>
          <cell r="DK482">
            <v>73336.885800000004</v>
          </cell>
          <cell r="DL482">
            <v>13642.816476700002</v>
          </cell>
          <cell r="DM482">
            <v>29582.176279149608</v>
          </cell>
          <cell r="DN482">
            <v>28478.563678721501</v>
          </cell>
          <cell r="DO482">
            <v>13262.336751710825</v>
          </cell>
          <cell r="DP482">
            <v>13631.217668433936</v>
          </cell>
          <cell r="DQ482">
            <v>13975.017137742654</v>
          </cell>
          <cell r="DR482">
            <v>14436.192703288161</v>
          </cell>
          <cell r="DS482">
            <v>14912.587062496668</v>
          </cell>
          <cell r="DU482" t="str">
            <v>RDC 40028-1</v>
          </cell>
          <cell r="DV482">
            <v>0</v>
          </cell>
          <cell r="DW482">
            <v>0</v>
          </cell>
          <cell r="DX482">
            <v>2</v>
          </cell>
          <cell r="DY482">
            <v>201386</v>
          </cell>
          <cell r="DZ482">
            <v>229767.05655824335</v>
          </cell>
          <cell r="EB482">
            <v>229767.05655824335</v>
          </cell>
          <cell r="EC482" t="str">
            <v>Def</v>
          </cell>
          <cell r="ED482" t="str">
            <v>Community Service facilities</v>
          </cell>
        </row>
        <row r="483">
          <cell r="D483" t="str">
            <v>PC2030141</v>
          </cell>
          <cell r="E483" t="str">
            <v>Library Minor Renew (Orewa)</v>
          </cell>
          <cell r="F483" t="str">
            <v>Auckland Council</v>
          </cell>
          <cell r="G483" t="str">
            <v>Libraries and information</v>
          </cell>
          <cell r="H483" t="str">
            <v>E201605</v>
          </cell>
          <cell r="I483" t="str">
            <v>Northern libraries</v>
          </cell>
          <cell r="J483" t="str">
            <v>Community</v>
          </cell>
          <cell r="K483" t="str">
            <v>Local libraries</v>
          </cell>
          <cell r="L483" t="str">
            <v>Local library facilities and services</v>
          </cell>
          <cell r="M483" t="str">
            <v>Local activities</v>
          </cell>
          <cell r="N483" t="str">
            <v>Local libraries</v>
          </cell>
          <cell r="O483" t="str">
            <v>Local library facilities and services</v>
          </cell>
          <cell r="P483" t="str">
            <v>Community</v>
          </cell>
          <cell r="Q483" t="str">
            <v>Local libraries</v>
          </cell>
          <cell r="R483" t="str">
            <v>Local library facilities and services</v>
          </cell>
          <cell r="S483" t="str">
            <v>A1041205</v>
          </cell>
          <cell r="T483" t="str">
            <v>A1041205</v>
          </cell>
          <cell r="U483" t="str">
            <v>Local library facilities and services management</v>
          </cell>
          <cell r="V483" t="str">
            <v>L125</v>
          </cell>
          <cell r="W483" t="str">
            <v>Hibiscus and Bays</v>
          </cell>
          <cell r="X483" t="str">
            <v>FY12 - Only</v>
          </cell>
          <cell r="Y483" t="str">
            <v>Expense</v>
          </cell>
          <cell r="Z483">
            <v>20110701</v>
          </cell>
          <cell r="AA483">
            <v>20120630</v>
          </cell>
          <cell r="AB483">
            <v>1</v>
          </cell>
          <cell r="AC483" t="str">
            <v>Programme</v>
          </cell>
          <cell r="AD483">
            <v>0</v>
          </cell>
          <cell r="AE483">
            <v>0</v>
          </cell>
          <cell r="AF483">
            <v>0</v>
          </cell>
          <cell r="AG483">
            <v>1</v>
          </cell>
          <cell r="AH483">
            <v>7</v>
          </cell>
          <cell r="AI483" t="str">
            <v>Libraries</v>
          </cell>
          <cell r="AJ483" t="str">
            <v>Buildings (Capex)</v>
          </cell>
          <cell r="AK483">
            <v>25</v>
          </cell>
          <cell r="AP483">
            <v>1</v>
          </cell>
          <cell r="AS483">
            <v>54063</v>
          </cell>
          <cell r="AT483">
            <v>0</v>
          </cell>
          <cell r="AU483">
            <v>0</v>
          </cell>
          <cell r="AV483">
            <v>0</v>
          </cell>
          <cell r="AW483">
            <v>0</v>
          </cell>
          <cell r="AX483">
            <v>0</v>
          </cell>
          <cell r="AY483">
            <v>0</v>
          </cell>
          <cell r="AZ483">
            <v>0</v>
          </cell>
          <cell r="BD483">
            <v>3.1E-2</v>
          </cell>
          <cell r="BE483">
            <v>6.1930000000000041E-2</v>
          </cell>
          <cell r="BF483">
            <v>9.3787900000000146E-2</v>
          </cell>
          <cell r="BG483">
            <v>0.12878911280000027</v>
          </cell>
          <cell r="BH483">
            <v>0.16491036440960039</v>
          </cell>
          <cell r="BI483">
            <v>0.19869276497747879</v>
          </cell>
          <cell r="BJ483">
            <v>0.23225616239684821</v>
          </cell>
          <cell r="BK483">
            <v>0.27045610343115034</v>
          </cell>
          <cell r="BL483">
            <v>0.31238115484437823</v>
          </cell>
          <cell r="BM483">
            <v>0.35568973295424255</v>
          </cell>
          <cell r="BN483">
            <v>0</v>
          </cell>
          <cell r="BO483">
            <v>0</v>
          </cell>
          <cell r="BP483">
            <v>0</v>
          </cell>
          <cell r="BQ483">
            <v>0</v>
          </cell>
          <cell r="BR483">
            <v>0</v>
          </cell>
          <cell r="BS483">
            <v>0</v>
          </cell>
          <cell r="BT483">
            <v>0</v>
          </cell>
          <cell r="BU483">
            <v>0</v>
          </cell>
          <cell r="BV483">
            <v>0</v>
          </cell>
          <cell r="BW483">
            <v>0</v>
          </cell>
          <cell r="BX483">
            <v>0</v>
          </cell>
          <cell r="BY483">
            <v>54063</v>
          </cell>
          <cell r="BZ483">
            <v>0</v>
          </cell>
          <cell r="CA483">
            <v>0</v>
          </cell>
          <cell r="CB483">
            <v>0</v>
          </cell>
          <cell r="CC483">
            <v>0</v>
          </cell>
          <cell r="CD483">
            <v>0</v>
          </cell>
          <cell r="CE483">
            <v>0</v>
          </cell>
          <cell r="CF483">
            <v>0</v>
          </cell>
          <cell r="CG483">
            <v>0</v>
          </cell>
          <cell r="CH483">
            <v>0</v>
          </cell>
          <cell r="CI483">
            <v>0</v>
          </cell>
          <cell r="CK483">
            <v>0</v>
          </cell>
          <cell r="CL483">
            <v>0</v>
          </cell>
          <cell r="CM483">
            <v>0</v>
          </cell>
          <cell r="CN483">
            <v>0</v>
          </cell>
          <cell r="CO483">
            <v>0</v>
          </cell>
          <cell r="CP483">
            <v>0</v>
          </cell>
          <cell r="CQ483">
            <v>0</v>
          </cell>
          <cell r="CR483">
            <v>0</v>
          </cell>
          <cell r="CS483">
            <v>0</v>
          </cell>
          <cell r="CT483">
            <v>0</v>
          </cell>
          <cell r="CU483">
            <v>0</v>
          </cell>
          <cell r="CW483">
            <v>0</v>
          </cell>
          <cell r="CX483">
            <v>0</v>
          </cell>
          <cell r="CY483">
            <v>0</v>
          </cell>
          <cell r="CZ483">
            <v>0</v>
          </cell>
          <cell r="DA483">
            <v>0</v>
          </cell>
          <cell r="DB483">
            <v>0</v>
          </cell>
          <cell r="DC483">
            <v>0</v>
          </cell>
          <cell r="DD483">
            <v>0</v>
          </cell>
          <cell r="DE483">
            <v>0</v>
          </cell>
          <cell r="DF483">
            <v>0</v>
          </cell>
          <cell r="DG483">
            <v>0</v>
          </cell>
          <cell r="DI483">
            <v>54063</v>
          </cell>
          <cell r="DJ483">
            <v>0</v>
          </cell>
          <cell r="DK483">
            <v>0</v>
          </cell>
          <cell r="DL483">
            <v>0</v>
          </cell>
          <cell r="DM483">
            <v>0</v>
          </cell>
          <cell r="DN483">
            <v>0</v>
          </cell>
          <cell r="DO483">
            <v>0</v>
          </cell>
          <cell r="DP483">
            <v>0</v>
          </cell>
          <cell r="DQ483">
            <v>0</v>
          </cell>
          <cell r="DR483">
            <v>0</v>
          </cell>
          <cell r="DS483">
            <v>0</v>
          </cell>
          <cell r="DU483" t="str">
            <v>RDC 40028-1</v>
          </cell>
          <cell r="DV483">
            <v>0</v>
          </cell>
          <cell r="DW483">
            <v>0</v>
          </cell>
          <cell r="DX483">
            <v>2</v>
          </cell>
          <cell r="DY483">
            <v>0</v>
          </cell>
          <cell r="DZ483">
            <v>0</v>
          </cell>
          <cell r="EB483">
            <v>0</v>
          </cell>
          <cell r="EC483" t="str">
            <v>Def</v>
          </cell>
          <cell r="ED483" t="str">
            <v>Community Service facilities</v>
          </cell>
        </row>
        <row r="484">
          <cell r="D484" t="str">
            <v>PC2030142</v>
          </cell>
          <cell r="E484" t="str">
            <v>Library Service Counter Replace (Warkworth)</v>
          </cell>
          <cell r="F484" t="str">
            <v>Auckland Council</v>
          </cell>
          <cell r="G484" t="str">
            <v>Libraries and information</v>
          </cell>
          <cell r="H484" t="str">
            <v>E201005</v>
          </cell>
          <cell r="I484" t="str">
            <v>Local libraries north and west management</v>
          </cell>
          <cell r="J484" t="str">
            <v>Community</v>
          </cell>
          <cell r="K484" t="str">
            <v>Local libraries</v>
          </cell>
          <cell r="L484" t="str">
            <v>Local library facilities and services</v>
          </cell>
          <cell r="M484" t="str">
            <v>Local activities</v>
          </cell>
          <cell r="N484" t="str">
            <v>Local libraries</v>
          </cell>
          <cell r="O484" t="str">
            <v>Local library facilities and services</v>
          </cell>
          <cell r="P484" t="str">
            <v>Community</v>
          </cell>
          <cell r="Q484" t="str">
            <v>Local libraries</v>
          </cell>
          <cell r="R484" t="str">
            <v>Local library facilities and services</v>
          </cell>
          <cell r="S484" t="str">
            <v>A1041205</v>
          </cell>
          <cell r="T484" t="str">
            <v>A1041205</v>
          </cell>
          <cell r="U484" t="str">
            <v>Local library facilities and services management</v>
          </cell>
          <cell r="V484" t="str">
            <v>L175</v>
          </cell>
          <cell r="W484" t="str">
            <v>Rodney</v>
          </cell>
          <cell r="X484" t="str">
            <v>PL43780</v>
          </cell>
          <cell r="Y484" t="str">
            <v>Expense</v>
          </cell>
          <cell r="Z484">
            <v>20180701</v>
          </cell>
          <cell r="AA484">
            <v>20190630</v>
          </cell>
          <cell r="AB484">
            <v>2</v>
          </cell>
          <cell r="AC484" t="str">
            <v>Discrete</v>
          </cell>
          <cell r="AD484">
            <v>0</v>
          </cell>
          <cell r="AE484">
            <v>0</v>
          </cell>
          <cell r="AF484">
            <v>0</v>
          </cell>
          <cell r="AG484">
            <v>1</v>
          </cell>
          <cell r="AH484">
            <v>7</v>
          </cell>
          <cell r="AI484" t="str">
            <v>Libraries</v>
          </cell>
          <cell r="AJ484" t="str">
            <v>Furniture and fittings</v>
          </cell>
          <cell r="AK484">
            <v>10</v>
          </cell>
          <cell r="AM484">
            <v>1</v>
          </cell>
          <cell r="AZ484">
            <v>52082</v>
          </cell>
          <cell r="BD484">
            <v>3.3000000000000002E-2</v>
          </cell>
          <cell r="BE484">
            <v>6.7088999999999732E-2</v>
          </cell>
          <cell r="BF484">
            <v>0.10230293699999971</v>
          </cell>
          <cell r="BG484">
            <v>0.14088353979499968</v>
          </cell>
          <cell r="BH484">
            <v>0.18195534722761963</v>
          </cell>
          <cell r="BI484">
            <v>0.21859596299167583</v>
          </cell>
          <cell r="BJ484">
            <v>0.25637243784441766</v>
          </cell>
          <cell r="BK484">
            <v>0.29783272829328333</v>
          </cell>
          <cell r="BL484">
            <v>0.3445547065118415</v>
          </cell>
          <cell r="BM484">
            <v>0.39295867594626777</v>
          </cell>
          <cell r="BN484">
            <v>0</v>
          </cell>
          <cell r="BO484">
            <v>0</v>
          </cell>
          <cell r="BP484">
            <v>0</v>
          </cell>
          <cell r="BQ484">
            <v>0</v>
          </cell>
          <cell r="BR484">
            <v>0</v>
          </cell>
          <cell r="BS484">
            <v>0</v>
          </cell>
          <cell r="BT484">
            <v>0</v>
          </cell>
          <cell r="BU484">
            <v>13352.38930781296</v>
          </cell>
          <cell r="BV484">
            <v>0</v>
          </cell>
          <cell r="BW484">
            <v>0</v>
          </cell>
          <cell r="BX484">
            <v>0</v>
          </cell>
          <cell r="BY484">
            <v>0</v>
          </cell>
          <cell r="BZ484">
            <v>0</v>
          </cell>
          <cell r="CA484">
            <v>0</v>
          </cell>
          <cell r="CB484">
            <v>0</v>
          </cell>
          <cell r="CC484">
            <v>0</v>
          </cell>
          <cell r="CD484">
            <v>0</v>
          </cell>
          <cell r="CE484">
            <v>0</v>
          </cell>
          <cell r="CF484">
            <v>65434.389307812962</v>
          </cell>
          <cell r="CG484">
            <v>0</v>
          </cell>
          <cell r="CH484">
            <v>0</v>
          </cell>
          <cell r="CI484">
            <v>0</v>
          </cell>
          <cell r="CK484">
            <v>0</v>
          </cell>
          <cell r="CL484">
            <v>0</v>
          </cell>
          <cell r="CM484">
            <v>0</v>
          </cell>
          <cell r="CN484">
            <v>0</v>
          </cell>
          <cell r="CO484">
            <v>0</v>
          </cell>
          <cell r="CP484">
            <v>0</v>
          </cell>
          <cell r="CQ484">
            <v>0</v>
          </cell>
          <cell r="CR484">
            <v>0</v>
          </cell>
          <cell r="CS484">
            <v>0</v>
          </cell>
          <cell r="CT484">
            <v>0</v>
          </cell>
          <cell r="CU484">
            <v>0</v>
          </cell>
          <cell r="CW484">
            <v>0</v>
          </cell>
          <cell r="CX484">
            <v>0</v>
          </cell>
          <cell r="CY484">
            <v>0</v>
          </cell>
          <cell r="CZ484">
            <v>0</v>
          </cell>
          <cell r="DA484">
            <v>0</v>
          </cell>
          <cell r="DB484">
            <v>0</v>
          </cell>
          <cell r="DC484">
            <v>0</v>
          </cell>
          <cell r="DD484">
            <v>0</v>
          </cell>
          <cell r="DE484">
            <v>0</v>
          </cell>
          <cell r="DF484">
            <v>0</v>
          </cell>
          <cell r="DG484">
            <v>0</v>
          </cell>
          <cell r="DI484">
            <v>0</v>
          </cell>
          <cell r="DJ484">
            <v>0</v>
          </cell>
          <cell r="DK484">
            <v>0</v>
          </cell>
          <cell r="DL484">
            <v>0</v>
          </cell>
          <cell r="DM484">
            <v>0</v>
          </cell>
          <cell r="DN484">
            <v>0</v>
          </cell>
          <cell r="DO484">
            <v>0</v>
          </cell>
          <cell r="DP484">
            <v>65434.389307812962</v>
          </cell>
          <cell r="DQ484">
            <v>0</v>
          </cell>
          <cell r="DR484">
            <v>0</v>
          </cell>
          <cell r="DS484">
            <v>0</v>
          </cell>
          <cell r="DU484" t="str">
            <v>RDC 40027-4</v>
          </cell>
          <cell r="DV484">
            <v>0</v>
          </cell>
          <cell r="DW484">
            <v>0</v>
          </cell>
          <cell r="DX484">
            <v>1</v>
          </cell>
          <cell r="DY484">
            <v>52082</v>
          </cell>
          <cell r="DZ484">
            <v>65434.389307812962</v>
          </cell>
          <cell r="EB484">
            <v>65434.389307812962</v>
          </cell>
          <cell r="EC484" t="str">
            <v>Def</v>
          </cell>
          <cell r="ED484" t="str">
            <v>Community Service facilities</v>
          </cell>
        </row>
        <row r="485">
          <cell r="D485" t="str">
            <v>PC2030143</v>
          </cell>
          <cell r="E485" t="str">
            <v>Library Minor Renew (Warkworth)</v>
          </cell>
          <cell r="F485" t="str">
            <v>Auckland Council</v>
          </cell>
          <cell r="G485" t="str">
            <v>Libraries and information</v>
          </cell>
          <cell r="H485" t="str">
            <v>E201005</v>
          </cell>
          <cell r="I485" t="str">
            <v>Local libraries north and west management</v>
          </cell>
          <cell r="J485" t="str">
            <v>Community</v>
          </cell>
          <cell r="K485" t="str">
            <v>Local libraries</v>
          </cell>
          <cell r="L485" t="str">
            <v>Local library facilities and services</v>
          </cell>
          <cell r="M485" t="str">
            <v>Local activities</v>
          </cell>
          <cell r="N485" t="str">
            <v>Local libraries</v>
          </cell>
          <cell r="O485" t="str">
            <v>Local library facilities and services</v>
          </cell>
          <cell r="P485" t="str">
            <v>Community</v>
          </cell>
          <cell r="Q485" t="str">
            <v>Local libraries</v>
          </cell>
          <cell r="R485" t="str">
            <v>Local library facilities and services</v>
          </cell>
          <cell r="S485" t="str">
            <v>A1041205</v>
          </cell>
          <cell r="T485" t="str">
            <v>A1041205</v>
          </cell>
          <cell r="U485" t="str">
            <v>Local library facilities and services management</v>
          </cell>
          <cell r="V485" t="str">
            <v>L175</v>
          </cell>
          <cell r="W485" t="str">
            <v>Rodney</v>
          </cell>
          <cell r="X485" t="str">
            <v>PL40810</v>
          </cell>
          <cell r="Y485" t="str">
            <v>Expense</v>
          </cell>
          <cell r="Z485">
            <v>20120701</v>
          </cell>
          <cell r="AA485">
            <v>20220630</v>
          </cell>
          <cell r="AB485">
            <v>1</v>
          </cell>
          <cell r="AC485" t="str">
            <v>Programme</v>
          </cell>
          <cell r="AD485">
            <v>0</v>
          </cell>
          <cell r="AE485">
            <v>0</v>
          </cell>
          <cell r="AF485">
            <v>0</v>
          </cell>
          <cell r="AG485">
            <v>1</v>
          </cell>
          <cell r="AH485">
            <v>7</v>
          </cell>
          <cell r="AI485" t="str">
            <v>Libraries</v>
          </cell>
          <cell r="AJ485" t="str">
            <v>Buildings (Capex)</v>
          </cell>
          <cell r="AK485">
            <v>25</v>
          </cell>
          <cell r="AM485">
            <v>1</v>
          </cell>
          <cell r="AT485">
            <v>4140</v>
          </cell>
          <cell r="AU485">
            <v>10540</v>
          </cell>
          <cell r="AV485">
            <v>7731</v>
          </cell>
          <cell r="AW485">
            <v>7276</v>
          </cell>
          <cell r="AX485">
            <v>7287</v>
          </cell>
          <cell r="AY485">
            <v>17458</v>
          </cell>
          <cell r="AZ485">
            <v>11956</v>
          </cell>
          <cell r="BA485">
            <v>12000</v>
          </cell>
          <cell r="BB485">
            <v>12000</v>
          </cell>
          <cell r="BC485">
            <v>12000</v>
          </cell>
          <cell r="BD485">
            <v>3.1E-2</v>
          </cell>
          <cell r="BE485">
            <v>6.1930000000000041E-2</v>
          </cell>
          <cell r="BF485">
            <v>9.3787900000000146E-2</v>
          </cell>
          <cell r="BG485">
            <v>0.12878911280000027</v>
          </cell>
          <cell r="BH485">
            <v>0.16491036440960039</v>
          </cell>
          <cell r="BI485">
            <v>0.19869276497747879</v>
          </cell>
          <cell r="BJ485">
            <v>0.23225616239684821</v>
          </cell>
          <cell r="BK485">
            <v>0.27045610343115034</v>
          </cell>
          <cell r="BL485">
            <v>0.31238115484437823</v>
          </cell>
          <cell r="BM485">
            <v>0.35568973295424255</v>
          </cell>
          <cell r="BN485">
            <v>0</v>
          </cell>
          <cell r="BO485">
            <v>128.34</v>
          </cell>
          <cell r="BP485">
            <v>652.74220000000048</v>
          </cell>
          <cell r="BQ485">
            <v>725.07425490000116</v>
          </cell>
          <cell r="BR485">
            <v>937.06958473280201</v>
          </cell>
          <cell r="BS485">
            <v>1201.7018254527579</v>
          </cell>
          <cell r="BT485">
            <v>3468.7782909768248</v>
          </cell>
          <cell r="BU485">
            <v>2776.8546776167173</v>
          </cell>
          <cell r="BV485">
            <v>3245.4732411738041</v>
          </cell>
          <cell r="BW485">
            <v>3748.5738581325386</v>
          </cell>
          <cell r="BX485">
            <v>4268.2767954509109</v>
          </cell>
          <cell r="BY485">
            <v>0</v>
          </cell>
          <cell r="BZ485">
            <v>4268.34</v>
          </cell>
          <cell r="CA485">
            <v>11192.742200000001</v>
          </cell>
          <cell r="CB485">
            <v>8456.0742549000006</v>
          </cell>
          <cell r="CC485">
            <v>8213.0695847328025</v>
          </cell>
          <cell r="CD485">
            <v>8488.7018254527575</v>
          </cell>
          <cell r="CE485">
            <v>20926.778290976825</v>
          </cell>
          <cell r="CF485">
            <v>14732.854677616717</v>
          </cell>
          <cell r="CG485">
            <v>15245.473241173804</v>
          </cell>
          <cell r="CH485">
            <v>15748.573858132539</v>
          </cell>
          <cell r="CI485">
            <v>16268.276795450911</v>
          </cell>
          <cell r="CK485">
            <v>0</v>
          </cell>
          <cell r="CL485">
            <v>0</v>
          </cell>
          <cell r="CM485">
            <v>0</v>
          </cell>
          <cell r="CN485">
            <v>0</v>
          </cell>
          <cell r="CO485">
            <v>0</v>
          </cell>
          <cell r="CP485">
            <v>0</v>
          </cell>
          <cell r="CQ485">
            <v>0</v>
          </cell>
          <cell r="CR485">
            <v>0</v>
          </cell>
          <cell r="CS485">
            <v>0</v>
          </cell>
          <cell r="CT485">
            <v>0</v>
          </cell>
          <cell r="CU485">
            <v>0</v>
          </cell>
          <cell r="CW485">
            <v>0</v>
          </cell>
          <cell r="CX485">
            <v>0</v>
          </cell>
          <cell r="CY485">
            <v>0</v>
          </cell>
          <cell r="CZ485">
            <v>0</v>
          </cell>
          <cell r="DA485">
            <v>0</v>
          </cell>
          <cell r="DB485">
            <v>0</v>
          </cell>
          <cell r="DC485">
            <v>0</v>
          </cell>
          <cell r="DD485">
            <v>0</v>
          </cell>
          <cell r="DE485">
            <v>0</v>
          </cell>
          <cell r="DF485">
            <v>0</v>
          </cell>
          <cell r="DG485">
            <v>0</v>
          </cell>
          <cell r="DI485">
            <v>0</v>
          </cell>
          <cell r="DJ485">
            <v>4268.34</v>
          </cell>
          <cell r="DK485">
            <v>11192.742200000001</v>
          </cell>
          <cell r="DL485">
            <v>8456.0742549000006</v>
          </cell>
          <cell r="DM485">
            <v>8213.0695847328025</v>
          </cell>
          <cell r="DN485">
            <v>8488.7018254527575</v>
          </cell>
          <cell r="DO485">
            <v>20926.778290976825</v>
          </cell>
          <cell r="DP485">
            <v>14732.854677616717</v>
          </cell>
          <cell r="DQ485">
            <v>15245.473241173804</v>
          </cell>
          <cell r="DR485">
            <v>15748.573858132539</v>
          </cell>
          <cell r="DS485">
            <v>16268.276795450911</v>
          </cell>
          <cell r="DU485" t="str">
            <v>RDC 40027-1</v>
          </cell>
          <cell r="DV485">
            <v>0</v>
          </cell>
          <cell r="DW485">
            <v>0</v>
          </cell>
          <cell r="DX485">
            <v>2</v>
          </cell>
          <cell r="DY485">
            <v>102388</v>
          </cell>
          <cell r="DZ485">
            <v>123540.88472843636</v>
          </cell>
          <cell r="EB485">
            <v>123540.88472843636</v>
          </cell>
          <cell r="EC485" t="str">
            <v>Def</v>
          </cell>
          <cell r="ED485" t="str">
            <v>Community Service facilities</v>
          </cell>
        </row>
        <row r="486">
          <cell r="D486" t="str">
            <v>PC2030143</v>
          </cell>
          <cell r="E486" t="str">
            <v>Library Minor Renew (Warkworth)</v>
          </cell>
          <cell r="F486" t="str">
            <v>Auckland Council</v>
          </cell>
          <cell r="G486" t="str">
            <v>Libraries and information</v>
          </cell>
          <cell r="H486" t="str">
            <v>E201605</v>
          </cell>
          <cell r="I486" t="str">
            <v>Northern libraries</v>
          </cell>
          <cell r="J486" t="str">
            <v>Community</v>
          </cell>
          <cell r="K486" t="str">
            <v>Local libraries</v>
          </cell>
          <cell r="L486" t="str">
            <v>Local library facilities and services</v>
          </cell>
          <cell r="M486" t="str">
            <v>Local activities</v>
          </cell>
          <cell r="N486" t="str">
            <v>Local libraries</v>
          </cell>
          <cell r="O486" t="str">
            <v>Local library facilities and services</v>
          </cell>
          <cell r="P486" t="str">
            <v>Community</v>
          </cell>
          <cell r="Q486" t="str">
            <v>Local libraries</v>
          </cell>
          <cell r="R486" t="str">
            <v>Local library facilities and services</v>
          </cell>
          <cell r="S486" t="str">
            <v>A1041205</v>
          </cell>
          <cell r="T486" t="str">
            <v>A1041205</v>
          </cell>
          <cell r="U486" t="str">
            <v>Local library facilities and services management</v>
          </cell>
          <cell r="V486" t="str">
            <v>L175</v>
          </cell>
          <cell r="W486" t="str">
            <v>Rodney</v>
          </cell>
          <cell r="X486" t="str">
            <v>FY12 - Only</v>
          </cell>
          <cell r="Y486" t="str">
            <v>Expense</v>
          </cell>
          <cell r="Z486">
            <v>20090701</v>
          </cell>
          <cell r="AA486">
            <v>20120630</v>
          </cell>
          <cell r="AB486">
            <v>1</v>
          </cell>
          <cell r="AC486" t="str">
            <v>Programme</v>
          </cell>
          <cell r="AD486">
            <v>0</v>
          </cell>
          <cell r="AE486">
            <v>0</v>
          </cell>
          <cell r="AF486">
            <v>0</v>
          </cell>
          <cell r="AG486">
            <v>1</v>
          </cell>
          <cell r="AH486">
            <v>7</v>
          </cell>
          <cell r="AI486" t="str">
            <v>Libraries</v>
          </cell>
          <cell r="AJ486" t="str">
            <v>Buildings (Capex)</v>
          </cell>
          <cell r="AK486">
            <v>25</v>
          </cell>
          <cell r="AP486">
            <v>1</v>
          </cell>
          <cell r="AS486">
            <v>4136</v>
          </cell>
          <cell r="AT486">
            <v>0</v>
          </cell>
          <cell r="AU486">
            <v>0</v>
          </cell>
          <cell r="AV486">
            <v>0</v>
          </cell>
          <cell r="AW486">
            <v>0</v>
          </cell>
          <cell r="AX486">
            <v>0</v>
          </cell>
          <cell r="AY486">
            <v>0</v>
          </cell>
          <cell r="AZ486">
            <v>0</v>
          </cell>
          <cell r="BD486">
            <v>3.1E-2</v>
          </cell>
          <cell r="BE486">
            <v>6.1930000000000041E-2</v>
          </cell>
          <cell r="BF486">
            <v>9.3787900000000146E-2</v>
          </cell>
          <cell r="BG486">
            <v>0.12878911280000027</v>
          </cell>
          <cell r="BH486">
            <v>0.16491036440960039</v>
          </cell>
          <cell r="BI486">
            <v>0.19869276497747879</v>
          </cell>
          <cell r="BJ486">
            <v>0.23225616239684821</v>
          </cell>
          <cell r="BK486">
            <v>0.27045610343115034</v>
          </cell>
          <cell r="BL486">
            <v>0.31238115484437823</v>
          </cell>
          <cell r="BM486">
            <v>0.35568973295424255</v>
          </cell>
          <cell r="BN486">
            <v>0</v>
          </cell>
          <cell r="BO486">
            <v>0</v>
          </cell>
          <cell r="BP486">
            <v>0</v>
          </cell>
          <cell r="BQ486">
            <v>0</v>
          </cell>
          <cell r="BR486">
            <v>0</v>
          </cell>
          <cell r="BS486">
            <v>0</v>
          </cell>
          <cell r="BT486">
            <v>0</v>
          </cell>
          <cell r="BU486">
            <v>0</v>
          </cell>
          <cell r="BV486">
            <v>0</v>
          </cell>
          <cell r="BW486">
            <v>0</v>
          </cell>
          <cell r="BX486">
            <v>0</v>
          </cell>
          <cell r="BY486">
            <v>4136</v>
          </cell>
          <cell r="BZ486">
            <v>0</v>
          </cell>
          <cell r="CA486">
            <v>0</v>
          </cell>
          <cell r="CB486">
            <v>0</v>
          </cell>
          <cell r="CC486">
            <v>0</v>
          </cell>
          <cell r="CD486">
            <v>0</v>
          </cell>
          <cell r="CE486">
            <v>0</v>
          </cell>
          <cell r="CF486">
            <v>0</v>
          </cell>
          <cell r="CG486">
            <v>0</v>
          </cell>
          <cell r="CH486">
            <v>0</v>
          </cell>
          <cell r="CI486">
            <v>0</v>
          </cell>
          <cell r="CK486">
            <v>0</v>
          </cell>
          <cell r="CL486">
            <v>0</v>
          </cell>
          <cell r="CM486">
            <v>0</v>
          </cell>
          <cell r="CN486">
            <v>0</v>
          </cell>
          <cell r="CO486">
            <v>0</v>
          </cell>
          <cell r="CP486">
            <v>0</v>
          </cell>
          <cell r="CQ486">
            <v>0</v>
          </cell>
          <cell r="CR486">
            <v>0</v>
          </cell>
          <cell r="CS486">
            <v>0</v>
          </cell>
          <cell r="CT486">
            <v>0</v>
          </cell>
          <cell r="CU486">
            <v>0</v>
          </cell>
          <cell r="CW486">
            <v>0</v>
          </cell>
          <cell r="CX486">
            <v>0</v>
          </cell>
          <cell r="CY486">
            <v>0</v>
          </cell>
          <cell r="CZ486">
            <v>0</v>
          </cell>
          <cell r="DA486">
            <v>0</v>
          </cell>
          <cell r="DB486">
            <v>0</v>
          </cell>
          <cell r="DC486">
            <v>0</v>
          </cell>
          <cell r="DD486">
            <v>0</v>
          </cell>
          <cell r="DE486">
            <v>0</v>
          </cell>
          <cell r="DF486">
            <v>0</v>
          </cell>
          <cell r="DG486">
            <v>0</v>
          </cell>
          <cell r="DI486">
            <v>4136</v>
          </cell>
          <cell r="DJ486">
            <v>0</v>
          </cell>
          <cell r="DK486">
            <v>0</v>
          </cell>
          <cell r="DL486">
            <v>0</v>
          </cell>
          <cell r="DM486">
            <v>0</v>
          </cell>
          <cell r="DN486">
            <v>0</v>
          </cell>
          <cell r="DO486">
            <v>0</v>
          </cell>
          <cell r="DP486">
            <v>0</v>
          </cell>
          <cell r="DQ486">
            <v>0</v>
          </cell>
          <cell r="DR486">
            <v>0</v>
          </cell>
          <cell r="DS486">
            <v>0</v>
          </cell>
          <cell r="DU486" t="str">
            <v>RDC 40027-1</v>
          </cell>
          <cell r="DV486">
            <v>0</v>
          </cell>
          <cell r="DW486">
            <v>0</v>
          </cell>
          <cell r="DX486">
            <v>2</v>
          </cell>
          <cell r="DY486">
            <v>0</v>
          </cell>
          <cell r="DZ486">
            <v>0</v>
          </cell>
          <cell r="EB486">
            <v>0</v>
          </cell>
          <cell r="EC486" t="str">
            <v>Def</v>
          </cell>
          <cell r="ED486" t="str">
            <v>Community Service facilities</v>
          </cell>
        </row>
        <row r="487">
          <cell r="D487" t="str">
            <v>PC2030144</v>
          </cell>
          <cell r="E487" t="str">
            <v>Library Signage (Warkworth)</v>
          </cell>
          <cell r="F487" t="str">
            <v>Auckland Council</v>
          </cell>
          <cell r="G487" t="str">
            <v>Libraries and information</v>
          </cell>
          <cell r="H487" t="str">
            <v>E201605</v>
          </cell>
          <cell r="I487" t="str">
            <v>Northern libraries</v>
          </cell>
          <cell r="J487" t="str">
            <v>Community</v>
          </cell>
          <cell r="K487" t="str">
            <v>Local libraries</v>
          </cell>
          <cell r="L487" t="str">
            <v>Local library facilities and services</v>
          </cell>
          <cell r="M487" t="str">
            <v>Local activities</v>
          </cell>
          <cell r="N487" t="str">
            <v>Local libraries</v>
          </cell>
          <cell r="O487" t="str">
            <v>Local library facilities and services</v>
          </cell>
          <cell r="P487" t="str">
            <v>Community</v>
          </cell>
          <cell r="Q487" t="str">
            <v>Local libraries</v>
          </cell>
          <cell r="R487" t="str">
            <v>Local library facilities and services</v>
          </cell>
          <cell r="S487" t="str">
            <v>A1041205</v>
          </cell>
          <cell r="T487" t="str">
            <v>A1041205</v>
          </cell>
          <cell r="U487" t="str">
            <v>Local library facilities and services management</v>
          </cell>
          <cell r="V487" t="str">
            <v>L175</v>
          </cell>
          <cell r="W487" t="str">
            <v>Rodney</v>
          </cell>
          <cell r="X487" t="str">
            <v>FY12 - Only</v>
          </cell>
          <cell r="Y487" t="str">
            <v>Expense</v>
          </cell>
          <cell r="Z487">
            <v>20110701</v>
          </cell>
          <cell r="AA487">
            <v>20120630</v>
          </cell>
          <cell r="AB487">
            <v>2</v>
          </cell>
          <cell r="AC487" t="str">
            <v>Discrete</v>
          </cell>
          <cell r="AD487">
            <v>0</v>
          </cell>
          <cell r="AE487">
            <v>0</v>
          </cell>
          <cell r="AF487">
            <v>0</v>
          </cell>
          <cell r="AG487">
            <v>1</v>
          </cell>
          <cell r="AH487">
            <v>7</v>
          </cell>
          <cell r="AI487" t="str">
            <v>Libraries</v>
          </cell>
          <cell r="AJ487" t="str">
            <v>Furniture and fittings</v>
          </cell>
          <cell r="AK487">
            <v>10</v>
          </cell>
          <cell r="AP487">
            <v>1</v>
          </cell>
          <cell r="AS487">
            <v>5170</v>
          </cell>
          <cell r="BD487">
            <v>3.3000000000000002E-2</v>
          </cell>
          <cell r="BE487">
            <v>6.7088999999999732E-2</v>
          </cell>
          <cell r="BF487">
            <v>0.10230293699999971</v>
          </cell>
          <cell r="BG487">
            <v>0.14088353979499968</v>
          </cell>
          <cell r="BH487">
            <v>0.18195534722761963</v>
          </cell>
          <cell r="BI487">
            <v>0.21859596299167583</v>
          </cell>
          <cell r="BJ487">
            <v>0.25637243784441766</v>
          </cell>
          <cell r="BK487">
            <v>0.29783272829328333</v>
          </cell>
          <cell r="BL487">
            <v>0.3445547065118415</v>
          </cell>
          <cell r="BM487">
            <v>0.39295867594626777</v>
          </cell>
          <cell r="BN487">
            <v>0</v>
          </cell>
          <cell r="BO487">
            <v>0</v>
          </cell>
          <cell r="BP487">
            <v>0</v>
          </cell>
          <cell r="BQ487">
            <v>0</v>
          </cell>
          <cell r="BR487">
            <v>0</v>
          </cell>
          <cell r="BS487">
            <v>0</v>
          </cell>
          <cell r="BT487">
            <v>0</v>
          </cell>
          <cell r="BU487">
            <v>0</v>
          </cell>
          <cell r="BV487">
            <v>0</v>
          </cell>
          <cell r="BW487">
            <v>0</v>
          </cell>
          <cell r="BX487">
            <v>0</v>
          </cell>
          <cell r="BY487">
            <v>5170</v>
          </cell>
          <cell r="BZ487">
            <v>0</v>
          </cell>
          <cell r="CA487">
            <v>0</v>
          </cell>
          <cell r="CB487">
            <v>0</v>
          </cell>
          <cell r="CC487">
            <v>0</v>
          </cell>
          <cell r="CD487">
            <v>0</v>
          </cell>
          <cell r="CE487">
            <v>0</v>
          </cell>
          <cell r="CF487">
            <v>0</v>
          </cell>
          <cell r="CG487">
            <v>0</v>
          </cell>
          <cell r="CH487">
            <v>0</v>
          </cell>
          <cell r="CI487">
            <v>0</v>
          </cell>
          <cell r="CK487">
            <v>0</v>
          </cell>
          <cell r="CL487">
            <v>0</v>
          </cell>
          <cell r="CM487">
            <v>0</v>
          </cell>
          <cell r="CN487">
            <v>0</v>
          </cell>
          <cell r="CO487">
            <v>0</v>
          </cell>
          <cell r="CP487">
            <v>0</v>
          </cell>
          <cell r="CQ487">
            <v>0</v>
          </cell>
          <cell r="CR487">
            <v>0</v>
          </cell>
          <cell r="CS487">
            <v>0</v>
          </cell>
          <cell r="CT487">
            <v>0</v>
          </cell>
          <cell r="CU487">
            <v>0</v>
          </cell>
          <cell r="CW487">
            <v>0</v>
          </cell>
          <cell r="CX487">
            <v>0</v>
          </cell>
          <cell r="CY487">
            <v>0</v>
          </cell>
          <cell r="CZ487">
            <v>0</v>
          </cell>
          <cell r="DA487">
            <v>0</v>
          </cell>
          <cell r="DB487">
            <v>0</v>
          </cell>
          <cell r="DC487">
            <v>0</v>
          </cell>
          <cell r="DD487">
            <v>0</v>
          </cell>
          <cell r="DE487">
            <v>0</v>
          </cell>
          <cell r="DF487">
            <v>0</v>
          </cell>
          <cell r="DG487">
            <v>0</v>
          </cell>
          <cell r="DI487">
            <v>5170</v>
          </cell>
          <cell r="DJ487">
            <v>0</v>
          </cell>
          <cell r="DK487">
            <v>0</v>
          </cell>
          <cell r="DL487">
            <v>0</v>
          </cell>
          <cell r="DM487">
            <v>0</v>
          </cell>
          <cell r="DN487">
            <v>0</v>
          </cell>
          <cell r="DO487">
            <v>0</v>
          </cell>
          <cell r="DP487">
            <v>0</v>
          </cell>
          <cell r="DQ487">
            <v>0</v>
          </cell>
          <cell r="DR487">
            <v>0</v>
          </cell>
          <cell r="DS487">
            <v>0</v>
          </cell>
          <cell r="DU487" t="str">
            <v>RDC 40027-3</v>
          </cell>
          <cell r="DV487">
            <v>0</v>
          </cell>
          <cell r="DW487">
            <v>0</v>
          </cell>
          <cell r="DX487">
            <v>1</v>
          </cell>
          <cell r="DY487">
            <v>0</v>
          </cell>
          <cell r="DZ487">
            <v>0</v>
          </cell>
          <cell r="EB487">
            <v>0</v>
          </cell>
          <cell r="EC487" t="str">
            <v>Def</v>
          </cell>
          <cell r="ED487" t="str">
            <v>Community Service facilities</v>
          </cell>
        </row>
        <row r="488">
          <cell r="D488" t="str">
            <v>PC2030145</v>
          </cell>
          <cell r="E488" t="str">
            <v>Library Minor Renew (Whangaparoa)</v>
          </cell>
          <cell r="F488" t="str">
            <v>Auckland Council</v>
          </cell>
          <cell r="G488" t="str">
            <v>Libraries and information</v>
          </cell>
          <cell r="H488" t="str">
            <v>E201005</v>
          </cell>
          <cell r="I488" t="str">
            <v>Local libraries north and west management</v>
          </cell>
          <cell r="J488" t="str">
            <v>Community</v>
          </cell>
          <cell r="K488" t="str">
            <v>Local libraries</v>
          </cell>
          <cell r="L488" t="str">
            <v>Local library facilities and services</v>
          </cell>
          <cell r="M488" t="str">
            <v>Local activities</v>
          </cell>
          <cell r="N488" t="str">
            <v>Local libraries</v>
          </cell>
          <cell r="O488" t="str">
            <v>Local library facilities and services</v>
          </cell>
          <cell r="P488" t="str">
            <v>Community</v>
          </cell>
          <cell r="Q488" t="str">
            <v>Local libraries</v>
          </cell>
          <cell r="R488" t="str">
            <v>Local library facilities and services</v>
          </cell>
          <cell r="S488" t="str">
            <v>A1041205</v>
          </cell>
          <cell r="T488" t="str">
            <v>A1041205</v>
          </cell>
          <cell r="U488" t="str">
            <v>Local library facilities and services management</v>
          </cell>
          <cell r="V488" t="str">
            <v>L125</v>
          </cell>
          <cell r="W488" t="str">
            <v>Hibiscus and Bays</v>
          </cell>
          <cell r="X488" t="str">
            <v>PL40810</v>
          </cell>
          <cell r="Y488" t="str">
            <v>Expense</v>
          </cell>
          <cell r="Z488">
            <v>20120701</v>
          </cell>
          <cell r="AA488">
            <v>20220630</v>
          </cell>
          <cell r="AB488">
            <v>1</v>
          </cell>
          <cell r="AC488" t="str">
            <v>Programme</v>
          </cell>
          <cell r="AD488">
            <v>0</v>
          </cell>
          <cell r="AE488">
            <v>0</v>
          </cell>
          <cell r="AF488">
            <v>0</v>
          </cell>
          <cell r="AG488">
            <v>1</v>
          </cell>
          <cell r="AH488">
            <v>7</v>
          </cell>
          <cell r="AI488" t="str">
            <v>Libraries</v>
          </cell>
          <cell r="AJ488" t="str">
            <v>Buildings (Capex)</v>
          </cell>
          <cell r="AK488">
            <v>25</v>
          </cell>
          <cell r="AM488">
            <v>1</v>
          </cell>
          <cell r="AT488">
            <v>10992</v>
          </cell>
          <cell r="AU488">
            <v>12497</v>
          </cell>
          <cell r="AV488">
            <v>31131</v>
          </cell>
          <cell r="AW488">
            <v>31182</v>
          </cell>
          <cell r="AX488">
            <v>52051</v>
          </cell>
          <cell r="AY488">
            <v>55588</v>
          </cell>
          <cell r="AZ488">
            <v>11231</v>
          </cell>
          <cell r="BA488">
            <v>30000</v>
          </cell>
          <cell r="BB488">
            <v>30000</v>
          </cell>
          <cell r="BC488">
            <v>30000</v>
          </cell>
          <cell r="BD488">
            <v>3.1E-2</v>
          </cell>
          <cell r="BE488">
            <v>6.1930000000000041E-2</v>
          </cell>
          <cell r="BF488">
            <v>9.3787900000000146E-2</v>
          </cell>
          <cell r="BG488">
            <v>0.12878911280000027</v>
          </cell>
          <cell r="BH488">
            <v>0.16491036440960039</v>
          </cell>
          <cell r="BI488">
            <v>0.19869276497747879</v>
          </cell>
          <cell r="BJ488">
            <v>0.23225616239684821</v>
          </cell>
          <cell r="BK488">
            <v>0.27045610343115034</v>
          </cell>
          <cell r="BL488">
            <v>0.31238115484437823</v>
          </cell>
          <cell r="BM488">
            <v>0.35568973295424255</v>
          </cell>
          <cell r="BN488">
            <v>0</v>
          </cell>
          <cell r="BO488">
            <v>340.75200000000001</v>
          </cell>
          <cell r="BP488">
            <v>773.93921000000046</v>
          </cell>
          <cell r="BQ488">
            <v>2919.7111149000048</v>
          </cell>
          <cell r="BR488">
            <v>4015.9021153296085</v>
          </cell>
          <cell r="BS488">
            <v>8583.749377884109</v>
          </cell>
          <cell r="BT488">
            <v>11044.933419568091</v>
          </cell>
          <cell r="BU488">
            <v>2608.4689598790023</v>
          </cell>
          <cell r="BV488">
            <v>8113.6831029345103</v>
          </cell>
          <cell r="BW488">
            <v>9371.4346453313465</v>
          </cell>
          <cell r="BX488">
            <v>10670.691988627277</v>
          </cell>
          <cell r="BY488">
            <v>0</v>
          </cell>
          <cell r="BZ488">
            <v>11332.752</v>
          </cell>
          <cell r="CA488">
            <v>13270.93921</v>
          </cell>
          <cell r="CB488">
            <v>34050.711114900005</v>
          </cell>
          <cell r="CC488">
            <v>35197.902115329605</v>
          </cell>
          <cell r="CD488">
            <v>60634.749377884109</v>
          </cell>
          <cell r="CE488">
            <v>66632.933419568086</v>
          </cell>
          <cell r="CF488">
            <v>13839.468959879003</v>
          </cell>
          <cell r="CG488">
            <v>38113.683102934512</v>
          </cell>
          <cell r="CH488">
            <v>39371.434645331348</v>
          </cell>
          <cell r="CI488">
            <v>40670.691988627281</v>
          </cell>
          <cell r="CK488">
            <v>0</v>
          </cell>
          <cell r="CL488">
            <v>0</v>
          </cell>
          <cell r="CM488">
            <v>0</v>
          </cell>
          <cell r="CN488">
            <v>0</v>
          </cell>
          <cell r="CO488">
            <v>0</v>
          </cell>
          <cell r="CP488">
            <v>0</v>
          </cell>
          <cell r="CQ488">
            <v>0</v>
          </cell>
          <cell r="CR488">
            <v>0</v>
          </cell>
          <cell r="CS488">
            <v>0</v>
          </cell>
          <cell r="CT488">
            <v>0</v>
          </cell>
          <cell r="CU488">
            <v>0</v>
          </cell>
          <cell r="CW488">
            <v>0</v>
          </cell>
          <cell r="CX488">
            <v>0</v>
          </cell>
          <cell r="CY488">
            <v>0</v>
          </cell>
          <cell r="CZ488">
            <v>0</v>
          </cell>
          <cell r="DA488">
            <v>0</v>
          </cell>
          <cell r="DB488">
            <v>0</v>
          </cell>
          <cell r="DC488">
            <v>0</v>
          </cell>
          <cell r="DD488">
            <v>0</v>
          </cell>
          <cell r="DE488">
            <v>0</v>
          </cell>
          <cell r="DF488">
            <v>0</v>
          </cell>
          <cell r="DG488">
            <v>0</v>
          </cell>
          <cell r="DI488">
            <v>0</v>
          </cell>
          <cell r="DJ488">
            <v>11332.752</v>
          </cell>
          <cell r="DK488">
            <v>13270.93921</v>
          </cell>
          <cell r="DL488">
            <v>34050.711114900005</v>
          </cell>
          <cell r="DM488">
            <v>35197.902115329605</v>
          </cell>
          <cell r="DN488">
            <v>60634.749377884109</v>
          </cell>
          <cell r="DO488">
            <v>66632.933419568086</v>
          </cell>
          <cell r="DP488">
            <v>13839.468959879003</v>
          </cell>
          <cell r="DQ488">
            <v>38113.683102934512</v>
          </cell>
          <cell r="DR488">
            <v>39371.434645331348</v>
          </cell>
          <cell r="DS488">
            <v>40670.691988627281</v>
          </cell>
          <cell r="DU488" t="str">
            <v>RDC 40028-4</v>
          </cell>
          <cell r="DV488">
            <v>0</v>
          </cell>
          <cell r="DW488">
            <v>0</v>
          </cell>
          <cell r="DX488">
            <v>2</v>
          </cell>
          <cell r="DY488">
            <v>294672</v>
          </cell>
          <cell r="DZ488">
            <v>353115.26593445393</v>
          </cell>
          <cell r="EB488">
            <v>353115.26593445393</v>
          </cell>
          <cell r="EC488" t="str">
            <v>Def</v>
          </cell>
          <cell r="ED488" t="str">
            <v>Community Service facilities</v>
          </cell>
        </row>
        <row r="489">
          <cell r="D489" t="str">
            <v>PC2030145</v>
          </cell>
          <cell r="E489" t="str">
            <v>Library Minor Renew (Whangaparoa)</v>
          </cell>
          <cell r="F489" t="str">
            <v>Auckland Council</v>
          </cell>
          <cell r="G489" t="str">
            <v>Libraries and information</v>
          </cell>
          <cell r="H489" t="str">
            <v>E201605</v>
          </cell>
          <cell r="I489" t="str">
            <v>Northern libraries</v>
          </cell>
          <cell r="J489" t="str">
            <v>Community</v>
          </cell>
          <cell r="K489" t="str">
            <v>Local libraries</v>
          </cell>
          <cell r="L489" t="str">
            <v>Local library facilities and services</v>
          </cell>
          <cell r="M489" t="str">
            <v>Local activities</v>
          </cell>
          <cell r="N489" t="str">
            <v>Local libraries</v>
          </cell>
          <cell r="O489" t="str">
            <v>Local library facilities and services</v>
          </cell>
          <cell r="P489" t="str">
            <v>Community</v>
          </cell>
          <cell r="Q489" t="str">
            <v>Local libraries</v>
          </cell>
          <cell r="R489" t="str">
            <v>Local library facilities and services</v>
          </cell>
          <cell r="S489" t="str">
            <v>A1041205</v>
          </cell>
          <cell r="T489" t="str">
            <v>A1041205</v>
          </cell>
          <cell r="U489" t="str">
            <v>Local library facilities and services management</v>
          </cell>
          <cell r="V489" t="str">
            <v>L125</v>
          </cell>
          <cell r="W489" t="str">
            <v>Hibiscus and Bays</v>
          </cell>
          <cell r="X489" t="str">
            <v>FY12 - Only</v>
          </cell>
          <cell r="Y489" t="str">
            <v>Expense</v>
          </cell>
          <cell r="Z489">
            <v>20110701</v>
          </cell>
          <cell r="AA489">
            <v>20120630</v>
          </cell>
          <cell r="AB489">
            <v>1</v>
          </cell>
          <cell r="AC489" t="str">
            <v>Programme</v>
          </cell>
          <cell r="AD489">
            <v>0</v>
          </cell>
          <cell r="AE489">
            <v>0</v>
          </cell>
          <cell r="AF489">
            <v>0</v>
          </cell>
          <cell r="AG489">
            <v>1</v>
          </cell>
          <cell r="AH489">
            <v>7</v>
          </cell>
          <cell r="AI489" t="str">
            <v>Libraries</v>
          </cell>
          <cell r="AJ489" t="str">
            <v>Buildings (Capex)</v>
          </cell>
          <cell r="AK489">
            <v>25</v>
          </cell>
          <cell r="AP489">
            <v>1</v>
          </cell>
          <cell r="AS489">
            <v>11833</v>
          </cell>
          <cell r="AT489">
            <v>0</v>
          </cell>
          <cell r="AU489">
            <v>0</v>
          </cell>
          <cell r="AV489">
            <v>0</v>
          </cell>
          <cell r="AW489">
            <v>0</v>
          </cell>
          <cell r="AX489">
            <v>0</v>
          </cell>
          <cell r="AY489">
            <v>0</v>
          </cell>
          <cell r="AZ489">
            <v>0</v>
          </cell>
          <cell r="BD489">
            <v>3.1E-2</v>
          </cell>
          <cell r="BE489">
            <v>6.1930000000000041E-2</v>
          </cell>
          <cell r="BF489">
            <v>9.3787900000000146E-2</v>
          </cell>
          <cell r="BG489">
            <v>0.12878911280000027</v>
          </cell>
          <cell r="BH489">
            <v>0.16491036440960039</v>
          </cell>
          <cell r="BI489">
            <v>0.19869276497747879</v>
          </cell>
          <cell r="BJ489">
            <v>0.23225616239684821</v>
          </cell>
          <cell r="BK489">
            <v>0.27045610343115034</v>
          </cell>
          <cell r="BL489">
            <v>0.31238115484437823</v>
          </cell>
          <cell r="BM489">
            <v>0.35568973295424255</v>
          </cell>
          <cell r="BN489">
            <v>0</v>
          </cell>
          <cell r="BO489">
            <v>0</v>
          </cell>
          <cell r="BP489">
            <v>0</v>
          </cell>
          <cell r="BQ489">
            <v>0</v>
          </cell>
          <cell r="BR489">
            <v>0</v>
          </cell>
          <cell r="BS489">
            <v>0</v>
          </cell>
          <cell r="BT489">
            <v>0</v>
          </cell>
          <cell r="BU489">
            <v>0</v>
          </cell>
          <cell r="BV489">
            <v>0</v>
          </cell>
          <cell r="BW489">
            <v>0</v>
          </cell>
          <cell r="BX489">
            <v>0</v>
          </cell>
          <cell r="BY489">
            <v>11833</v>
          </cell>
          <cell r="BZ489">
            <v>0</v>
          </cell>
          <cell r="CA489">
            <v>0</v>
          </cell>
          <cell r="CB489">
            <v>0</v>
          </cell>
          <cell r="CC489">
            <v>0</v>
          </cell>
          <cell r="CD489">
            <v>0</v>
          </cell>
          <cell r="CE489">
            <v>0</v>
          </cell>
          <cell r="CF489">
            <v>0</v>
          </cell>
          <cell r="CG489">
            <v>0</v>
          </cell>
          <cell r="CH489">
            <v>0</v>
          </cell>
          <cell r="CI489">
            <v>0</v>
          </cell>
          <cell r="CK489">
            <v>0</v>
          </cell>
          <cell r="CL489">
            <v>0</v>
          </cell>
          <cell r="CM489">
            <v>0</v>
          </cell>
          <cell r="CN489">
            <v>0</v>
          </cell>
          <cell r="CO489">
            <v>0</v>
          </cell>
          <cell r="CP489">
            <v>0</v>
          </cell>
          <cell r="CQ489">
            <v>0</v>
          </cell>
          <cell r="CR489">
            <v>0</v>
          </cell>
          <cell r="CS489">
            <v>0</v>
          </cell>
          <cell r="CT489">
            <v>0</v>
          </cell>
          <cell r="CU489">
            <v>0</v>
          </cell>
          <cell r="CW489">
            <v>0</v>
          </cell>
          <cell r="CX489">
            <v>0</v>
          </cell>
          <cell r="CY489">
            <v>0</v>
          </cell>
          <cell r="CZ489">
            <v>0</v>
          </cell>
          <cell r="DA489">
            <v>0</v>
          </cell>
          <cell r="DB489">
            <v>0</v>
          </cell>
          <cell r="DC489">
            <v>0</v>
          </cell>
          <cell r="DD489">
            <v>0</v>
          </cell>
          <cell r="DE489">
            <v>0</v>
          </cell>
          <cell r="DF489">
            <v>0</v>
          </cell>
          <cell r="DG489">
            <v>0</v>
          </cell>
          <cell r="DI489">
            <v>11833</v>
          </cell>
          <cell r="DJ489">
            <v>0</v>
          </cell>
          <cell r="DK489">
            <v>0</v>
          </cell>
          <cell r="DL489">
            <v>0</v>
          </cell>
          <cell r="DM489">
            <v>0</v>
          </cell>
          <cell r="DN489">
            <v>0</v>
          </cell>
          <cell r="DO489">
            <v>0</v>
          </cell>
          <cell r="DP489">
            <v>0</v>
          </cell>
          <cell r="DQ489">
            <v>0</v>
          </cell>
          <cell r="DR489">
            <v>0</v>
          </cell>
          <cell r="DS489">
            <v>0</v>
          </cell>
          <cell r="DU489" t="str">
            <v>RDC 40028-4</v>
          </cell>
          <cell r="DV489">
            <v>0</v>
          </cell>
          <cell r="DW489">
            <v>0</v>
          </cell>
          <cell r="DX489">
            <v>2</v>
          </cell>
          <cell r="DY489">
            <v>0</v>
          </cell>
          <cell r="DZ489">
            <v>0</v>
          </cell>
          <cell r="EB489">
            <v>0</v>
          </cell>
          <cell r="EC489" t="str">
            <v>Def</v>
          </cell>
          <cell r="ED489" t="str">
            <v>Community Service facilities</v>
          </cell>
        </row>
        <row r="490">
          <cell r="D490" t="str">
            <v>PC2030146</v>
          </cell>
          <cell r="E490" t="str">
            <v>Library Minor Renew (Mahurangi East)</v>
          </cell>
          <cell r="F490" t="str">
            <v>Auckland Council</v>
          </cell>
          <cell r="G490" t="str">
            <v>Libraries and information</v>
          </cell>
          <cell r="H490" t="str">
            <v>E201005</v>
          </cell>
          <cell r="I490" t="str">
            <v>Local libraries north and west management</v>
          </cell>
          <cell r="J490" t="str">
            <v>Community</v>
          </cell>
          <cell r="K490" t="str">
            <v>Local libraries</v>
          </cell>
          <cell r="L490" t="str">
            <v>Local library facilities and services</v>
          </cell>
          <cell r="M490" t="str">
            <v>Local activities</v>
          </cell>
          <cell r="N490" t="str">
            <v>Local libraries</v>
          </cell>
          <cell r="O490" t="str">
            <v>Local library facilities and services</v>
          </cell>
          <cell r="P490" t="str">
            <v>Community</v>
          </cell>
          <cell r="Q490" t="str">
            <v>Local libraries</v>
          </cell>
          <cell r="R490" t="str">
            <v>Local library facilities and services</v>
          </cell>
          <cell r="S490" t="str">
            <v>A1041205</v>
          </cell>
          <cell r="T490" t="str">
            <v>A1041205</v>
          </cell>
          <cell r="U490" t="str">
            <v>Local library facilities and services management</v>
          </cell>
          <cell r="V490" t="str">
            <v>L175</v>
          </cell>
          <cell r="W490" t="str">
            <v>Rodney</v>
          </cell>
          <cell r="X490" t="str">
            <v>PL40810</v>
          </cell>
          <cell r="Y490" t="str">
            <v>Expense</v>
          </cell>
          <cell r="Z490">
            <v>20120701</v>
          </cell>
          <cell r="AA490">
            <v>20220630</v>
          </cell>
          <cell r="AB490">
            <v>1</v>
          </cell>
          <cell r="AC490" t="str">
            <v>Programme</v>
          </cell>
          <cell r="AD490">
            <v>0</v>
          </cell>
          <cell r="AE490">
            <v>0</v>
          </cell>
          <cell r="AF490">
            <v>0</v>
          </cell>
          <cell r="AG490">
            <v>1</v>
          </cell>
          <cell r="AH490">
            <v>7</v>
          </cell>
          <cell r="AI490" t="str">
            <v>Libraries</v>
          </cell>
          <cell r="AJ490" t="str">
            <v>Buildings (Capex)</v>
          </cell>
          <cell r="AK490">
            <v>25</v>
          </cell>
          <cell r="AM490">
            <v>1</v>
          </cell>
          <cell r="AT490">
            <v>5641</v>
          </cell>
          <cell r="AU490">
            <v>10150</v>
          </cell>
          <cell r="AV490">
            <v>10709</v>
          </cell>
          <cell r="AW490">
            <v>22971</v>
          </cell>
          <cell r="AX490">
            <v>17109</v>
          </cell>
          <cell r="AY490">
            <v>13446</v>
          </cell>
          <cell r="AZ490">
            <v>7291</v>
          </cell>
          <cell r="BA490">
            <v>10000</v>
          </cell>
          <cell r="BB490">
            <v>10000</v>
          </cell>
          <cell r="BC490">
            <v>10000</v>
          </cell>
          <cell r="BD490">
            <v>3.1E-2</v>
          </cell>
          <cell r="BE490">
            <v>6.1930000000000041E-2</v>
          </cell>
          <cell r="BF490">
            <v>9.3787900000000146E-2</v>
          </cell>
          <cell r="BG490">
            <v>0.12878911280000027</v>
          </cell>
          <cell r="BH490">
            <v>0.16491036440960039</v>
          </cell>
          <cell r="BI490">
            <v>0.19869276497747879</v>
          </cell>
          <cell r="BJ490">
            <v>0.23225616239684821</v>
          </cell>
          <cell r="BK490">
            <v>0.27045610343115034</v>
          </cell>
          <cell r="BL490">
            <v>0.31238115484437823</v>
          </cell>
          <cell r="BM490">
            <v>0.35568973295424255</v>
          </cell>
          <cell r="BN490">
            <v>0</v>
          </cell>
          <cell r="BO490">
            <v>174.87100000000001</v>
          </cell>
          <cell r="BP490">
            <v>628.58950000000038</v>
          </cell>
          <cell r="BQ490">
            <v>1004.3746211000016</v>
          </cell>
          <cell r="BR490">
            <v>2958.4147101288063</v>
          </cell>
          <cell r="BS490">
            <v>2821.451424683853</v>
          </cell>
          <cell r="BT490">
            <v>2671.6229178871799</v>
          </cell>
          <cell r="BU490">
            <v>1693.3796800354203</v>
          </cell>
          <cell r="BV490">
            <v>2704.5610343115036</v>
          </cell>
          <cell r="BW490">
            <v>3123.8115484437822</v>
          </cell>
          <cell r="BX490">
            <v>3556.8973295424257</v>
          </cell>
          <cell r="BY490">
            <v>0</v>
          </cell>
          <cell r="BZ490">
            <v>5815.8710000000001</v>
          </cell>
          <cell r="CA490">
            <v>10778.5895</v>
          </cell>
          <cell r="CB490">
            <v>11713.374621100002</v>
          </cell>
          <cell r="CC490">
            <v>25929.414710128807</v>
          </cell>
          <cell r="CD490">
            <v>19930.451424683852</v>
          </cell>
          <cell r="CE490">
            <v>16117.62291788718</v>
          </cell>
          <cell r="CF490">
            <v>8984.3796800354212</v>
          </cell>
          <cell r="CG490">
            <v>12704.561034311504</v>
          </cell>
          <cell r="CH490">
            <v>13123.811548443782</v>
          </cell>
          <cell r="CI490">
            <v>13556.897329542426</v>
          </cell>
          <cell r="CK490">
            <v>0</v>
          </cell>
          <cell r="CL490">
            <v>0</v>
          </cell>
          <cell r="CM490">
            <v>0</v>
          </cell>
          <cell r="CN490">
            <v>0</v>
          </cell>
          <cell r="CO490">
            <v>0</v>
          </cell>
          <cell r="CP490">
            <v>0</v>
          </cell>
          <cell r="CQ490">
            <v>0</v>
          </cell>
          <cell r="CR490">
            <v>0</v>
          </cell>
          <cell r="CS490">
            <v>0</v>
          </cell>
          <cell r="CT490">
            <v>0</v>
          </cell>
          <cell r="CU490">
            <v>0</v>
          </cell>
          <cell r="CW490">
            <v>0</v>
          </cell>
          <cell r="CX490">
            <v>0</v>
          </cell>
          <cell r="CY490">
            <v>0</v>
          </cell>
          <cell r="CZ490">
            <v>0</v>
          </cell>
          <cell r="DA490">
            <v>0</v>
          </cell>
          <cell r="DB490">
            <v>0</v>
          </cell>
          <cell r="DC490">
            <v>0</v>
          </cell>
          <cell r="DD490">
            <v>0</v>
          </cell>
          <cell r="DE490">
            <v>0</v>
          </cell>
          <cell r="DF490">
            <v>0</v>
          </cell>
          <cell r="DG490">
            <v>0</v>
          </cell>
          <cell r="DI490">
            <v>0</v>
          </cell>
          <cell r="DJ490">
            <v>5815.8710000000001</v>
          </cell>
          <cell r="DK490">
            <v>10778.5895</v>
          </cell>
          <cell r="DL490">
            <v>11713.374621100002</v>
          </cell>
          <cell r="DM490">
            <v>25929.414710128807</v>
          </cell>
          <cell r="DN490">
            <v>19930.451424683852</v>
          </cell>
          <cell r="DO490">
            <v>16117.62291788718</v>
          </cell>
          <cell r="DP490">
            <v>8984.3796800354212</v>
          </cell>
          <cell r="DQ490">
            <v>12704.561034311504</v>
          </cell>
          <cell r="DR490">
            <v>13123.811548443782</v>
          </cell>
          <cell r="DS490">
            <v>13556.897329542426</v>
          </cell>
          <cell r="DU490" t="str">
            <v>RDC 41862-2</v>
          </cell>
          <cell r="DV490">
            <v>0</v>
          </cell>
          <cell r="DW490">
            <v>0</v>
          </cell>
          <cell r="DX490">
            <v>2</v>
          </cell>
          <cell r="DY490">
            <v>117317</v>
          </cell>
          <cell r="DZ490">
            <v>138654.97376613296</v>
          </cell>
          <cell r="EB490">
            <v>138654.97376613296</v>
          </cell>
          <cell r="EC490" t="str">
            <v>Def</v>
          </cell>
          <cell r="ED490" t="str">
            <v>Community Service facilities</v>
          </cell>
        </row>
        <row r="491">
          <cell r="D491" t="str">
            <v>PC2030146</v>
          </cell>
          <cell r="E491" t="str">
            <v>Library Minor Renew (Mahurangi East)</v>
          </cell>
          <cell r="F491" t="str">
            <v>Auckland Council</v>
          </cell>
          <cell r="G491" t="str">
            <v>Libraries and information</v>
          </cell>
          <cell r="H491" t="str">
            <v>E201605</v>
          </cell>
          <cell r="I491" t="str">
            <v>Northern libraries</v>
          </cell>
          <cell r="J491" t="str">
            <v>Community</v>
          </cell>
          <cell r="K491" t="str">
            <v>Local libraries</v>
          </cell>
          <cell r="L491" t="str">
            <v>Local library facilities and services</v>
          </cell>
          <cell r="M491" t="str">
            <v>Local activities</v>
          </cell>
          <cell r="N491" t="str">
            <v>Local libraries</v>
          </cell>
          <cell r="O491" t="str">
            <v>Local library facilities and services</v>
          </cell>
          <cell r="P491" t="str">
            <v>Community</v>
          </cell>
          <cell r="Q491" t="str">
            <v>Local libraries</v>
          </cell>
          <cell r="R491" t="str">
            <v>Local library facilities and services</v>
          </cell>
          <cell r="S491" t="str">
            <v>A1041205</v>
          </cell>
          <cell r="T491" t="str">
            <v>A1041205</v>
          </cell>
          <cell r="U491" t="str">
            <v>Local library facilities and services management</v>
          </cell>
          <cell r="V491" t="str">
            <v>L175</v>
          </cell>
          <cell r="W491" t="str">
            <v>Rodney</v>
          </cell>
          <cell r="X491" t="str">
            <v>FY12 - Only</v>
          </cell>
          <cell r="Y491" t="str">
            <v>Expense</v>
          </cell>
          <cell r="Z491">
            <v>20110701</v>
          </cell>
          <cell r="AA491">
            <v>20120630</v>
          </cell>
          <cell r="AB491">
            <v>1</v>
          </cell>
          <cell r="AC491" t="str">
            <v>Programme</v>
          </cell>
          <cell r="AD491">
            <v>0</v>
          </cell>
          <cell r="AE491">
            <v>0</v>
          </cell>
          <cell r="AF491">
            <v>0</v>
          </cell>
          <cell r="AG491">
            <v>1</v>
          </cell>
          <cell r="AH491">
            <v>7</v>
          </cell>
          <cell r="AI491" t="str">
            <v>Libraries</v>
          </cell>
          <cell r="AJ491" t="str">
            <v>Buildings (Capex)</v>
          </cell>
          <cell r="AK491">
            <v>25</v>
          </cell>
          <cell r="AP491">
            <v>1</v>
          </cell>
          <cell r="AS491">
            <v>7228</v>
          </cell>
          <cell r="AT491">
            <v>0</v>
          </cell>
          <cell r="AU491">
            <v>0</v>
          </cell>
          <cell r="AV491">
            <v>0</v>
          </cell>
          <cell r="AW491">
            <v>0</v>
          </cell>
          <cell r="AX491">
            <v>0</v>
          </cell>
          <cell r="AY491">
            <v>0</v>
          </cell>
          <cell r="AZ491">
            <v>0</v>
          </cell>
          <cell r="BD491">
            <v>3.1E-2</v>
          </cell>
          <cell r="BE491">
            <v>6.1930000000000041E-2</v>
          </cell>
          <cell r="BF491">
            <v>9.3787900000000146E-2</v>
          </cell>
          <cell r="BG491">
            <v>0.12878911280000027</v>
          </cell>
          <cell r="BH491">
            <v>0.16491036440960039</v>
          </cell>
          <cell r="BI491">
            <v>0.19869276497747879</v>
          </cell>
          <cell r="BJ491">
            <v>0.23225616239684821</v>
          </cell>
          <cell r="BK491">
            <v>0.27045610343115034</v>
          </cell>
          <cell r="BL491">
            <v>0.31238115484437823</v>
          </cell>
          <cell r="BM491">
            <v>0.35568973295424255</v>
          </cell>
          <cell r="BN491">
            <v>0</v>
          </cell>
          <cell r="BO491">
            <v>0</v>
          </cell>
          <cell r="BP491">
            <v>0</v>
          </cell>
          <cell r="BQ491">
            <v>0</v>
          </cell>
          <cell r="BR491">
            <v>0</v>
          </cell>
          <cell r="BS491">
            <v>0</v>
          </cell>
          <cell r="BT491">
            <v>0</v>
          </cell>
          <cell r="BU491">
            <v>0</v>
          </cell>
          <cell r="BV491">
            <v>0</v>
          </cell>
          <cell r="BW491">
            <v>0</v>
          </cell>
          <cell r="BX491">
            <v>0</v>
          </cell>
          <cell r="BY491">
            <v>7228</v>
          </cell>
          <cell r="BZ491">
            <v>0</v>
          </cell>
          <cell r="CA491">
            <v>0</v>
          </cell>
          <cell r="CB491">
            <v>0</v>
          </cell>
          <cell r="CC491">
            <v>0</v>
          </cell>
          <cell r="CD491">
            <v>0</v>
          </cell>
          <cell r="CE491">
            <v>0</v>
          </cell>
          <cell r="CF491">
            <v>0</v>
          </cell>
          <cell r="CG491">
            <v>0</v>
          </cell>
          <cell r="CH491">
            <v>0</v>
          </cell>
          <cell r="CI491">
            <v>0</v>
          </cell>
          <cell r="CK491">
            <v>0</v>
          </cell>
          <cell r="CL491">
            <v>0</v>
          </cell>
          <cell r="CM491">
            <v>0</v>
          </cell>
          <cell r="CN491">
            <v>0</v>
          </cell>
          <cell r="CO491">
            <v>0</v>
          </cell>
          <cell r="CP491">
            <v>0</v>
          </cell>
          <cell r="CQ491">
            <v>0</v>
          </cell>
          <cell r="CR491">
            <v>0</v>
          </cell>
          <cell r="CS491">
            <v>0</v>
          </cell>
          <cell r="CT491">
            <v>0</v>
          </cell>
          <cell r="CU491">
            <v>0</v>
          </cell>
          <cell r="CW491">
            <v>0</v>
          </cell>
          <cell r="CX491">
            <v>0</v>
          </cell>
          <cell r="CY491">
            <v>0</v>
          </cell>
          <cell r="CZ491">
            <v>0</v>
          </cell>
          <cell r="DA491">
            <v>0</v>
          </cell>
          <cell r="DB491">
            <v>0</v>
          </cell>
          <cell r="DC491">
            <v>0</v>
          </cell>
          <cell r="DD491">
            <v>0</v>
          </cell>
          <cell r="DE491">
            <v>0</v>
          </cell>
          <cell r="DF491">
            <v>0</v>
          </cell>
          <cell r="DG491">
            <v>0</v>
          </cell>
          <cell r="DI491">
            <v>7228</v>
          </cell>
          <cell r="DJ491">
            <v>0</v>
          </cell>
          <cell r="DK491">
            <v>0</v>
          </cell>
          <cell r="DL491">
            <v>0</v>
          </cell>
          <cell r="DM491">
            <v>0</v>
          </cell>
          <cell r="DN491">
            <v>0</v>
          </cell>
          <cell r="DO491">
            <v>0</v>
          </cell>
          <cell r="DP491">
            <v>0</v>
          </cell>
          <cell r="DQ491">
            <v>0</v>
          </cell>
          <cell r="DR491">
            <v>0</v>
          </cell>
          <cell r="DS491">
            <v>0</v>
          </cell>
          <cell r="DU491" t="str">
            <v>RDC 41862-2</v>
          </cell>
          <cell r="DV491">
            <v>0</v>
          </cell>
          <cell r="DW491">
            <v>0</v>
          </cell>
          <cell r="DX491">
            <v>2</v>
          </cell>
          <cell r="DY491">
            <v>0</v>
          </cell>
          <cell r="DZ491">
            <v>0</v>
          </cell>
          <cell r="EB491">
            <v>0</v>
          </cell>
          <cell r="EC491" t="str">
            <v>Def</v>
          </cell>
          <cell r="ED491" t="str">
            <v>Community Service facilities</v>
          </cell>
        </row>
        <row r="492">
          <cell r="D492" t="str">
            <v>PC2030147</v>
          </cell>
          <cell r="E492" t="str">
            <v>Point Wells Library minor capital items</v>
          </cell>
          <cell r="F492" t="str">
            <v>Auckland Council</v>
          </cell>
          <cell r="G492" t="str">
            <v>Libraries and information</v>
          </cell>
          <cell r="H492" t="str">
            <v>E201005</v>
          </cell>
          <cell r="I492" t="str">
            <v>Local libraries north and west management</v>
          </cell>
          <cell r="J492" t="str">
            <v>Community</v>
          </cell>
          <cell r="K492" t="str">
            <v>Local libraries</v>
          </cell>
          <cell r="L492" t="str">
            <v>Local library facilities and services</v>
          </cell>
          <cell r="M492" t="str">
            <v>Local activities</v>
          </cell>
          <cell r="N492" t="str">
            <v>Local libraries</v>
          </cell>
          <cell r="O492" t="str">
            <v>Local library facilities and services</v>
          </cell>
          <cell r="P492" t="str">
            <v>Community</v>
          </cell>
          <cell r="Q492" t="str">
            <v>Local libraries</v>
          </cell>
          <cell r="R492" t="str">
            <v>Local library facilities and services</v>
          </cell>
          <cell r="S492" t="str">
            <v>A1041205</v>
          </cell>
          <cell r="T492" t="str">
            <v>A1041205</v>
          </cell>
          <cell r="U492" t="str">
            <v>Local library facilities and services management</v>
          </cell>
          <cell r="V492" t="str">
            <v>L175</v>
          </cell>
          <cell r="W492" t="str">
            <v>Rodney</v>
          </cell>
          <cell r="X492" t="str">
            <v>PL40810</v>
          </cell>
          <cell r="Y492" t="str">
            <v>Expense</v>
          </cell>
          <cell r="Z492">
            <v>20120701</v>
          </cell>
          <cell r="AA492">
            <v>20220630</v>
          </cell>
          <cell r="AB492">
            <v>1</v>
          </cell>
          <cell r="AC492" t="str">
            <v>Programme</v>
          </cell>
          <cell r="AD492">
            <v>0</v>
          </cell>
          <cell r="AE492">
            <v>0</v>
          </cell>
          <cell r="AF492">
            <v>0</v>
          </cell>
          <cell r="AG492">
            <v>1</v>
          </cell>
          <cell r="AH492">
            <v>7</v>
          </cell>
          <cell r="AI492" t="str">
            <v>Libraries</v>
          </cell>
          <cell r="AJ492" t="str">
            <v>Buildings (Capex)</v>
          </cell>
          <cell r="AK492">
            <v>25</v>
          </cell>
          <cell r="AM492">
            <v>1</v>
          </cell>
          <cell r="AT492">
            <v>1242</v>
          </cell>
          <cell r="AU492">
            <v>1242</v>
          </cell>
          <cell r="AV492">
            <v>1245</v>
          </cell>
          <cell r="AW492">
            <v>1248</v>
          </cell>
          <cell r="AX492">
            <v>1249</v>
          </cell>
          <cell r="AY492">
            <v>1250</v>
          </cell>
          <cell r="AZ492">
            <v>1250</v>
          </cell>
          <cell r="BA492">
            <v>1250</v>
          </cell>
          <cell r="BB492">
            <v>1250</v>
          </cell>
          <cell r="BC492">
            <v>1250</v>
          </cell>
          <cell r="BD492">
            <v>3.1E-2</v>
          </cell>
          <cell r="BE492">
            <v>6.1930000000000041E-2</v>
          </cell>
          <cell r="BF492">
            <v>9.3787900000000146E-2</v>
          </cell>
          <cell r="BG492">
            <v>0.12878911280000027</v>
          </cell>
          <cell r="BH492">
            <v>0.16491036440960039</v>
          </cell>
          <cell r="BI492">
            <v>0.19869276497747879</v>
          </cell>
          <cell r="BJ492">
            <v>0.23225616239684821</v>
          </cell>
          <cell r="BK492">
            <v>0.27045610343115034</v>
          </cell>
          <cell r="BL492">
            <v>0.31238115484437823</v>
          </cell>
          <cell r="BM492">
            <v>0.35568973295424255</v>
          </cell>
          <cell r="BN492">
            <v>0</v>
          </cell>
          <cell r="BO492">
            <v>38.502000000000002</v>
          </cell>
          <cell r="BP492">
            <v>76.917060000000049</v>
          </cell>
          <cell r="BQ492">
            <v>116.76593550000018</v>
          </cell>
          <cell r="BR492">
            <v>160.72881277440035</v>
          </cell>
          <cell r="BS492">
            <v>205.97304514759088</v>
          </cell>
          <cell r="BT492">
            <v>248.36595622184848</v>
          </cell>
          <cell r="BU492">
            <v>290.32020299606029</v>
          </cell>
          <cell r="BV492">
            <v>338.07012928893795</v>
          </cell>
          <cell r="BW492">
            <v>390.47644355547277</v>
          </cell>
          <cell r="BX492">
            <v>444.61216619280322</v>
          </cell>
          <cell r="BY492">
            <v>0</v>
          </cell>
          <cell r="BZ492">
            <v>1280.502</v>
          </cell>
          <cell r="CA492">
            <v>1318.91706</v>
          </cell>
          <cell r="CB492">
            <v>1361.7659355000001</v>
          </cell>
          <cell r="CC492">
            <v>1408.7288127744005</v>
          </cell>
          <cell r="CD492">
            <v>1454.9730451475909</v>
          </cell>
          <cell r="CE492">
            <v>1498.3659562218486</v>
          </cell>
          <cell r="CF492">
            <v>1540.3202029960603</v>
          </cell>
          <cell r="CG492">
            <v>1588.070129288938</v>
          </cell>
          <cell r="CH492">
            <v>1640.4764435554728</v>
          </cell>
          <cell r="CI492">
            <v>1694.6121661928032</v>
          </cell>
          <cell r="CK492">
            <v>0</v>
          </cell>
          <cell r="CL492">
            <v>0</v>
          </cell>
          <cell r="CM492">
            <v>0</v>
          </cell>
          <cell r="CN492">
            <v>0</v>
          </cell>
          <cell r="CO492">
            <v>0</v>
          </cell>
          <cell r="CP492">
            <v>0</v>
          </cell>
          <cell r="CQ492">
            <v>0</v>
          </cell>
          <cell r="CR492">
            <v>0</v>
          </cell>
          <cell r="CS492">
            <v>0</v>
          </cell>
          <cell r="CT492">
            <v>0</v>
          </cell>
          <cell r="CU492">
            <v>0</v>
          </cell>
          <cell r="CW492">
            <v>0</v>
          </cell>
          <cell r="CX492">
            <v>0</v>
          </cell>
          <cell r="CY492">
            <v>0</v>
          </cell>
          <cell r="CZ492">
            <v>0</v>
          </cell>
          <cell r="DA492">
            <v>0</v>
          </cell>
          <cell r="DB492">
            <v>0</v>
          </cell>
          <cell r="DC492">
            <v>0</v>
          </cell>
          <cell r="DD492">
            <v>0</v>
          </cell>
          <cell r="DE492">
            <v>0</v>
          </cell>
          <cell r="DF492">
            <v>0</v>
          </cell>
          <cell r="DG492">
            <v>0</v>
          </cell>
          <cell r="DI492">
            <v>0</v>
          </cell>
          <cell r="DJ492">
            <v>1280.502</v>
          </cell>
          <cell r="DK492">
            <v>1318.91706</v>
          </cell>
          <cell r="DL492">
            <v>1361.7659355000001</v>
          </cell>
          <cell r="DM492">
            <v>1408.7288127744005</v>
          </cell>
          <cell r="DN492">
            <v>1454.9730451475909</v>
          </cell>
          <cell r="DO492">
            <v>1498.3659562218486</v>
          </cell>
          <cell r="DP492">
            <v>1540.3202029960603</v>
          </cell>
          <cell r="DQ492">
            <v>1588.070129288938</v>
          </cell>
          <cell r="DR492">
            <v>1640.4764435554728</v>
          </cell>
          <cell r="DS492">
            <v>1694.6121661928032</v>
          </cell>
          <cell r="DU492" t="str">
            <v>RDC 42165-1</v>
          </cell>
          <cell r="DV492">
            <v>0</v>
          </cell>
          <cell r="DW492">
            <v>0</v>
          </cell>
          <cell r="DX492">
            <v>2</v>
          </cell>
          <cell r="DY492">
            <v>12476</v>
          </cell>
          <cell r="DZ492">
            <v>14786.731751677115</v>
          </cell>
          <cell r="EB492">
            <v>14786.731751677115</v>
          </cell>
          <cell r="EC492" t="str">
            <v>Def</v>
          </cell>
          <cell r="ED492" t="str">
            <v>Community Service facilities</v>
          </cell>
        </row>
        <row r="493">
          <cell r="D493" t="str">
            <v>PC2030147</v>
          </cell>
          <cell r="E493" t="str">
            <v>Point Wells Library minor capital items</v>
          </cell>
          <cell r="F493" t="str">
            <v>Auckland Council</v>
          </cell>
          <cell r="G493" t="str">
            <v>Libraries and information</v>
          </cell>
          <cell r="H493" t="str">
            <v>E201605</v>
          </cell>
          <cell r="I493" t="str">
            <v>Northern libraries</v>
          </cell>
          <cell r="J493" t="str">
            <v>Community</v>
          </cell>
          <cell r="K493" t="str">
            <v>Local libraries</v>
          </cell>
          <cell r="L493" t="str">
            <v>Local library facilities and services</v>
          </cell>
          <cell r="M493" t="str">
            <v>Local activities</v>
          </cell>
          <cell r="N493" t="str">
            <v>Local libraries</v>
          </cell>
          <cell r="O493" t="str">
            <v>Local library facilities and services</v>
          </cell>
          <cell r="P493" t="str">
            <v>Community</v>
          </cell>
          <cell r="Q493" t="str">
            <v>Local libraries</v>
          </cell>
          <cell r="R493" t="str">
            <v>Local library facilities and services</v>
          </cell>
          <cell r="S493" t="str">
            <v>A1041205</v>
          </cell>
          <cell r="T493" t="str">
            <v>A1041205</v>
          </cell>
          <cell r="U493" t="str">
            <v>Local library facilities and services management</v>
          </cell>
          <cell r="V493" t="str">
            <v>L175</v>
          </cell>
          <cell r="W493" t="str">
            <v>Rodney</v>
          </cell>
          <cell r="X493" t="str">
            <v>FY12 - Only</v>
          </cell>
          <cell r="Y493" t="str">
            <v>Expense</v>
          </cell>
          <cell r="Z493">
            <v>20110701</v>
          </cell>
          <cell r="AA493">
            <v>20120630</v>
          </cell>
          <cell r="AB493">
            <v>1</v>
          </cell>
          <cell r="AC493" t="str">
            <v>Programme</v>
          </cell>
          <cell r="AD493">
            <v>0</v>
          </cell>
          <cell r="AE493">
            <v>0</v>
          </cell>
          <cell r="AF493">
            <v>0</v>
          </cell>
          <cell r="AG493">
            <v>1</v>
          </cell>
          <cell r="AH493">
            <v>7</v>
          </cell>
          <cell r="AI493" t="str">
            <v>Libraries</v>
          </cell>
          <cell r="AJ493" t="str">
            <v>Buildings (Capex)</v>
          </cell>
          <cell r="AK493">
            <v>25</v>
          </cell>
          <cell r="AP493">
            <v>1</v>
          </cell>
          <cell r="AS493">
            <v>1241</v>
          </cell>
          <cell r="AT493">
            <v>0</v>
          </cell>
          <cell r="AU493">
            <v>0</v>
          </cell>
          <cell r="AV493">
            <v>0</v>
          </cell>
          <cell r="AW493">
            <v>0</v>
          </cell>
          <cell r="AX493">
            <v>0</v>
          </cell>
          <cell r="AY493">
            <v>0</v>
          </cell>
          <cell r="AZ493">
            <v>0</v>
          </cell>
          <cell r="BD493">
            <v>3.1E-2</v>
          </cell>
          <cell r="BE493">
            <v>6.1930000000000041E-2</v>
          </cell>
          <cell r="BF493">
            <v>9.3787900000000146E-2</v>
          </cell>
          <cell r="BG493">
            <v>0.12878911280000027</v>
          </cell>
          <cell r="BH493">
            <v>0.16491036440960039</v>
          </cell>
          <cell r="BI493">
            <v>0.19869276497747879</v>
          </cell>
          <cell r="BJ493">
            <v>0.23225616239684821</v>
          </cell>
          <cell r="BK493">
            <v>0.27045610343115034</v>
          </cell>
          <cell r="BL493">
            <v>0.31238115484437823</v>
          </cell>
          <cell r="BM493">
            <v>0.35568973295424255</v>
          </cell>
          <cell r="BN493">
            <v>0</v>
          </cell>
          <cell r="BO493">
            <v>0</v>
          </cell>
          <cell r="BP493">
            <v>0</v>
          </cell>
          <cell r="BQ493">
            <v>0</v>
          </cell>
          <cell r="BR493">
            <v>0</v>
          </cell>
          <cell r="BS493">
            <v>0</v>
          </cell>
          <cell r="BT493">
            <v>0</v>
          </cell>
          <cell r="BU493">
            <v>0</v>
          </cell>
          <cell r="BV493">
            <v>0</v>
          </cell>
          <cell r="BW493">
            <v>0</v>
          </cell>
          <cell r="BX493">
            <v>0</v>
          </cell>
          <cell r="BY493">
            <v>1241</v>
          </cell>
          <cell r="BZ493">
            <v>0</v>
          </cell>
          <cell r="CA493">
            <v>0</v>
          </cell>
          <cell r="CB493">
            <v>0</v>
          </cell>
          <cell r="CC493">
            <v>0</v>
          </cell>
          <cell r="CD493">
            <v>0</v>
          </cell>
          <cell r="CE493">
            <v>0</v>
          </cell>
          <cell r="CF493">
            <v>0</v>
          </cell>
          <cell r="CG493">
            <v>0</v>
          </cell>
          <cell r="CH493">
            <v>0</v>
          </cell>
          <cell r="CI493">
            <v>0</v>
          </cell>
          <cell r="CK493">
            <v>0</v>
          </cell>
          <cell r="CL493">
            <v>0</v>
          </cell>
          <cell r="CM493">
            <v>0</v>
          </cell>
          <cell r="CN493">
            <v>0</v>
          </cell>
          <cell r="CO493">
            <v>0</v>
          </cell>
          <cell r="CP493">
            <v>0</v>
          </cell>
          <cell r="CQ493">
            <v>0</v>
          </cell>
          <cell r="CR493">
            <v>0</v>
          </cell>
          <cell r="CS493">
            <v>0</v>
          </cell>
          <cell r="CT493">
            <v>0</v>
          </cell>
          <cell r="CU493">
            <v>0</v>
          </cell>
          <cell r="CW493">
            <v>0</v>
          </cell>
          <cell r="CX493">
            <v>0</v>
          </cell>
          <cell r="CY493">
            <v>0</v>
          </cell>
          <cell r="CZ493">
            <v>0</v>
          </cell>
          <cell r="DA493">
            <v>0</v>
          </cell>
          <cell r="DB493">
            <v>0</v>
          </cell>
          <cell r="DC493">
            <v>0</v>
          </cell>
          <cell r="DD493">
            <v>0</v>
          </cell>
          <cell r="DE493">
            <v>0</v>
          </cell>
          <cell r="DF493">
            <v>0</v>
          </cell>
          <cell r="DG493">
            <v>0</v>
          </cell>
          <cell r="DI493">
            <v>1241</v>
          </cell>
          <cell r="DJ493">
            <v>0</v>
          </cell>
          <cell r="DK493">
            <v>0</v>
          </cell>
          <cell r="DL493">
            <v>0</v>
          </cell>
          <cell r="DM493">
            <v>0</v>
          </cell>
          <cell r="DN493">
            <v>0</v>
          </cell>
          <cell r="DO493">
            <v>0</v>
          </cell>
          <cell r="DP493">
            <v>0</v>
          </cell>
          <cell r="DQ493">
            <v>0</v>
          </cell>
          <cell r="DR493">
            <v>0</v>
          </cell>
          <cell r="DS493">
            <v>0</v>
          </cell>
          <cell r="DU493" t="str">
            <v>RDC 42165-1</v>
          </cell>
          <cell r="DV493">
            <v>0</v>
          </cell>
          <cell r="DW493">
            <v>0</v>
          </cell>
          <cell r="DX493">
            <v>2</v>
          </cell>
          <cell r="DY493">
            <v>0</v>
          </cell>
          <cell r="DZ493">
            <v>0</v>
          </cell>
          <cell r="EB493">
            <v>0</v>
          </cell>
          <cell r="EC493" t="str">
            <v>Def</v>
          </cell>
          <cell r="ED493" t="str">
            <v>Community Service facilities</v>
          </cell>
        </row>
        <row r="494">
          <cell r="D494" t="str">
            <v>PC2030148</v>
          </cell>
          <cell r="E494" t="str">
            <v>Library Minor Renew (Wellsford)</v>
          </cell>
          <cell r="F494" t="str">
            <v>Auckland Council</v>
          </cell>
          <cell r="G494" t="str">
            <v>Libraries and information</v>
          </cell>
          <cell r="H494" t="str">
            <v>E201005</v>
          </cell>
          <cell r="I494" t="str">
            <v>Local libraries north and west management</v>
          </cell>
          <cell r="J494" t="str">
            <v>Community</v>
          </cell>
          <cell r="K494" t="str">
            <v>Local libraries</v>
          </cell>
          <cell r="L494" t="str">
            <v>Local library facilities and services</v>
          </cell>
          <cell r="M494" t="str">
            <v>Local activities</v>
          </cell>
          <cell r="N494" t="str">
            <v>Local libraries</v>
          </cell>
          <cell r="O494" t="str">
            <v>Local library facilities and services</v>
          </cell>
          <cell r="P494" t="str">
            <v>Community</v>
          </cell>
          <cell r="Q494" t="str">
            <v>Local libraries</v>
          </cell>
          <cell r="R494" t="str">
            <v>Local library facilities and services</v>
          </cell>
          <cell r="S494" t="str">
            <v>A1041205</v>
          </cell>
          <cell r="T494" t="str">
            <v>A1041205</v>
          </cell>
          <cell r="U494" t="str">
            <v>Local library facilities and services management</v>
          </cell>
          <cell r="V494" t="str">
            <v>L175</v>
          </cell>
          <cell r="W494" t="str">
            <v>Rodney</v>
          </cell>
          <cell r="X494" t="str">
            <v>PL40810</v>
          </cell>
          <cell r="Y494" t="str">
            <v>Expense</v>
          </cell>
          <cell r="Z494">
            <v>20120701</v>
          </cell>
          <cell r="AA494">
            <v>20220630</v>
          </cell>
          <cell r="AB494">
            <v>1</v>
          </cell>
          <cell r="AC494" t="str">
            <v>Programme</v>
          </cell>
          <cell r="AD494">
            <v>0</v>
          </cell>
          <cell r="AE494">
            <v>0</v>
          </cell>
          <cell r="AF494">
            <v>0</v>
          </cell>
          <cell r="AG494">
            <v>1</v>
          </cell>
          <cell r="AH494">
            <v>7</v>
          </cell>
          <cell r="AI494" t="str">
            <v>Libraries</v>
          </cell>
          <cell r="AJ494" t="str">
            <v>Buildings (Capex)</v>
          </cell>
          <cell r="AK494">
            <v>25</v>
          </cell>
          <cell r="AM494">
            <v>1</v>
          </cell>
          <cell r="AT494">
            <v>5175</v>
          </cell>
          <cell r="AU494">
            <v>5175</v>
          </cell>
          <cell r="AV494">
            <v>5189</v>
          </cell>
          <cell r="AW494">
            <v>5197</v>
          </cell>
          <cell r="AX494">
            <v>5205</v>
          </cell>
          <cell r="AY494">
            <v>5209</v>
          </cell>
          <cell r="AZ494">
            <v>5208</v>
          </cell>
          <cell r="BA494">
            <v>5200</v>
          </cell>
          <cell r="BB494">
            <v>5200</v>
          </cell>
          <cell r="BC494">
            <v>5200</v>
          </cell>
          <cell r="BD494">
            <v>3.1E-2</v>
          </cell>
          <cell r="BE494">
            <v>6.1930000000000041E-2</v>
          </cell>
          <cell r="BF494">
            <v>9.3787900000000146E-2</v>
          </cell>
          <cell r="BG494">
            <v>0.12878911280000027</v>
          </cell>
          <cell r="BH494">
            <v>0.16491036440960039</v>
          </cell>
          <cell r="BI494">
            <v>0.19869276497747879</v>
          </cell>
          <cell r="BJ494">
            <v>0.23225616239684821</v>
          </cell>
          <cell r="BK494">
            <v>0.27045610343115034</v>
          </cell>
          <cell r="BL494">
            <v>0.31238115484437823</v>
          </cell>
          <cell r="BM494">
            <v>0.35568973295424255</v>
          </cell>
          <cell r="BN494">
            <v>0</v>
          </cell>
          <cell r="BO494">
            <v>160.42500000000001</v>
          </cell>
          <cell r="BP494">
            <v>320.48775000000023</v>
          </cell>
          <cell r="BQ494">
            <v>486.66541310000076</v>
          </cell>
          <cell r="BR494">
            <v>669.31701922160141</v>
          </cell>
          <cell r="BS494">
            <v>858.35844675196995</v>
          </cell>
          <cell r="BT494">
            <v>1034.990612767687</v>
          </cell>
          <cell r="BU494">
            <v>1209.5900937627855</v>
          </cell>
          <cell r="BV494">
            <v>1406.3717378419817</v>
          </cell>
          <cell r="BW494">
            <v>1624.3820051907667</v>
          </cell>
          <cell r="BX494">
            <v>1849.5866113620614</v>
          </cell>
          <cell r="BY494">
            <v>0</v>
          </cell>
          <cell r="BZ494">
            <v>5335.4250000000002</v>
          </cell>
          <cell r="CA494">
            <v>5495.4877500000002</v>
          </cell>
          <cell r="CB494">
            <v>5675.6654131000005</v>
          </cell>
          <cell r="CC494">
            <v>5866.3170192216012</v>
          </cell>
          <cell r="CD494">
            <v>6063.3584467519704</v>
          </cell>
          <cell r="CE494">
            <v>6243.9906127676868</v>
          </cell>
          <cell r="CF494">
            <v>6417.5900937627857</v>
          </cell>
          <cell r="CG494">
            <v>6606.3717378419815</v>
          </cell>
          <cell r="CH494">
            <v>6824.3820051907669</v>
          </cell>
          <cell r="CI494">
            <v>7049.5866113620614</v>
          </cell>
          <cell r="CK494">
            <v>0</v>
          </cell>
          <cell r="CL494">
            <v>0</v>
          </cell>
          <cell r="CM494">
            <v>0</v>
          </cell>
          <cell r="CN494">
            <v>0</v>
          </cell>
          <cell r="CO494">
            <v>0</v>
          </cell>
          <cell r="CP494">
            <v>0</v>
          </cell>
          <cell r="CQ494">
            <v>0</v>
          </cell>
          <cell r="CR494">
            <v>0</v>
          </cell>
          <cell r="CS494">
            <v>0</v>
          </cell>
          <cell r="CT494">
            <v>0</v>
          </cell>
          <cell r="CU494">
            <v>0</v>
          </cell>
          <cell r="CW494">
            <v>0</v>
          </cell>
          <cell r="CX494">
            <v>0</v>
          </cell>
          <cell r="CY494">
            <v>0</v>
          </cell>
          <cell r="CZ494">
            <v>0</v>
          </cell>
          <cell r="DA494">
            <v>0</v>
          </cell>
          <cell r="DB494">
            <v>0</v>
          </cell>
          <cell r="DC494">
            <v>0</v>
          </cell>
          <cell r="DD494">
            <v>0</v>
          </cell>
          <cell r="DE494">
            <v>0</v>
          </cell>
          <cell r="DF494">
            <v>0</v>
          </cell>
          <cell r="DG494">
            <v>0</v>
          </cell>
          <cell r="DI494">
            <v>0</v>
          </cell>
          <cell r="DJ494">
            <v>5335.4250000000002</v>
          </cell>
          <cell r="DK494">
            <v>5495.4877500000002</v>
          </cell>
          <cell r="DL494">
            <v>5675.6654131000005</v>
          </cell>
          <cell r="DM494">
            <v>5866.3170192216012</v>
          </cell>
          <cell r="DN494">
            <v>6063.3584467519704</v>
          </cell>
          <cell r="DO494">
            <v>6243.9906127676868</v>
          </cell>
          <cell r="DP494">
            <v>6417.5900937627857</v>
          </cell>
          <cell r="DQ494">
            <v>6606.3717378419815</v>
          </cell>
          <cell r="DR494">
            <v>6824.3820051907669</v>
          </cell>
          <cell r="DS494">
            <v>7049.5866113620614</v>
          </cell>
          <cell r="DU494" t="str">
            <v>RDC 40856-1</v>
          </cell>
          <cell r="DV494">
            <v>0</v>
          </cell>
          <cell r="DW494">
            <v>0</v>
          </cell>
          <cell r="DX494">
            <v>2</v>
          </cell>
          <cell r="DY494">
            <v>51958</v>
          </cell>
          <cell r="DZ494">
            <v>61578.174689998865</v>
          </cell>
          <cell r="EB494">
            <v>61578.174689998865</v>
          </cell>
          <cell r="EC494" t="str">
            <v>Def</v>
          </cell>
          <cell r="ED494" t="str">
            <v>Community Service facilities</v>
          </cell>
        </row>
        <row r="495">
          <cell r="D495" t="str">
            <v>PC2030148</v>
          </cell>
          <cell r="E495" t="str">
            <v>Library Minor Renew (Wellsford)</v>
          </cell>
          <cell r="F495" t="str">
            <v>Auckland Council</v>
          </cell>
          <cell r="G495" t="str">
            <v>Libraries and information</v>
          </cell>
          <cell r="H495" t="str">
            <v>E201605</v>
          </cell>
          <cell r="I495" t="str">
            <v>Northern libraries</v>
          </cell>
          <cell r="J495" t="str">
            <v>Community</v>
          </cell>
          <cell r="K495" t="str">
            <v>Local libraries</v>
          </cell>
          <cell r="L495" t="str">
            <v>Local library facilities and services</v>
          </cell>
          <cell r="M495" t="str">
            <v>Local activities</v>
          </cell>
          <cell r="N495" t="str">
            <v>Local libraries</v>
          </cell>
          <cell r="O495" t="str">
            <v>Local library facilities and services</v>
          </cell>
          <cell r="P495" t="str">
            <v>Community</v>
          </cell>
          <cell r="Q495" t="str">
            <v>Local libraries</v>
          </cell>
          <cell r="R495" t="str">
            <v>Local library facilities and services</v>
          </cell>
          <cell r="S495" t="str">
            <v>A1041205</v>
          </cell>
          <cell r="T495" t="str">
            <v>A1041205</v>
          </cell>
          <cell r="U495" t="str">
            <v>Local library facilities and services management</v>
          </cell>
          <cell r="V495" t="str">
            <v>L175</v>
          </cell>
          <cell r="W495" t="str">
            <v>Rodney</v>
          </cell>
          <cell r="X495" t="str">
            <v>FY12 - Only</v>
          </cell>
          <cell r="Y495" t="str">
            <v>Expense</v>
          </cell>
          <cell r="Z495">
            <v>20110701</v>
          </cell>
          <cell r="AA495">
            <v>20120630</v>
          </cell>
          <cell r="AB495">
            <v>1</v>
          </cell>
          <cell r="AC495" t="str">
            <v>Programme</v>
          </cell>
          <cell r="AD495">
            <v>0</v>
          </cell>
          <cell r="AE495">
            <v>0</v>
          </cell>
          <cell r="AF495">
            <v>0</v>
          </cell>
          <cell r="AG495">
            <v>1</v>
          </cell>
          <cell r="AH495">
            <v>7</v>
          </cell>
          <cell r="AI495" t="str">
            <v>Libraries</v>
          </cell>
          <cell r="AJ495" t="str">
            <v>Buildings (Capex)</v>
          </cell>
          <cell r="AK495">
            <v>25</v>
          </cell>
          <cell r="AP495">
            <v>1</v>
          </cell>
          <cell r="AS495">
            <v>6721</v>
          </cell>
          <cell r="AT495">
            <v>0</v>
          </cell>
          <cell r="AU495">
            <v>0</v>
          </cell>
          <cell r="AV495">
            <v>0</v>
          </cell>
          <cell r="AW495">
            <v>0</v>
          </cell>
          <cell r="AX495">
            <v>0</v>
          </cell>
          <cell r="AY495">
            <v>0</v>
          </cell>
          <cell r="AZ495">
            <v>0</v>
          </cell>
          <cell r="BD495">
            <v>3.1E-2</v>
          </cell>
          <cell r="BE495">
            <v>6.1930000000000041E-2</v>
          </cell>
          <cell r="BF495">
            <v>9.3787900000000146E-2</v>
          </cell>
          <cell r="BG495">
            <v>0.12878911280000027</v>
          </cell>
          <cell r="BH495">
            <v>0.16491036440960039</v>
          </cell>
          <cell r="BI495">
            <v>0.19869276497747879</v>
          </cell>
          <cell r="BJ495">
            <v>0.23225616239684821</v>
          </cell>
          <cell r="BK495">
            <v>0.27045610343115034</v>
          </cell>
          <cell r="BL495">
            <v>0.31238115484437823</v>
          </cell>
          <cell r="BM495">
            <v>0.35568973295424255</v>
          </cell>
          <cell r="BN495">
            <v>0</v>
          </cell>
          <cell r="BO495">
            <v>0</v>
          </cell>
          <cell r="BP495">
            <v>0</v>
          </cell>
          <cell r="BQ495">
            <v>0</v>
          </cell>
          <cell r="BR495">
            <v>0</v>
          </cell>
          <cell r="BS495">
            <v>0</v>
          </cell>
          <cell r="BT495">
            <v>0</v>
          </cell>
          <cell r="BU495">
            <v>0</v>
          </cell>
          <cell r="BV495">
            <v>0</v>
          </cell>
          <cell r="BW495">
            <v>0</v>
          </cell>
          <cell r="BX495">
            <v>0</v>
          </cell>
          <cell r="BY495">
            <v>6721</v>
          </cell>
          <cell r="BZ495">
            <v>0</v>
          </cell>
          <cell r="CA495">
            <v>0</v>
          </cell>
          <cell r="CB495">
            <v>0</v>
          </cell>
          <cell r="CC495">
            <v>0</v>
          </cell>
          <cell r="CD495">
            <v>0</v>
          </cell>
          <cell r="CE495">
            <v>0</v>
          </cell>
          <cell r="CF495">
            <v>0</v>
          </cell>
          <cell r="CG495">
            <v>0</v>
          </cell>
          <cell r="CH495">
            <v>0</v>
          </cell>
          <cell r="CI495">
            <v>0</v>
          </cell>
          <cell r="CK495">
            <v>0</v>
          </cell>
          <cell r="CL495">
            <v>0</v>
          </cell>
          <cell r="CM495">
            <v>0</v>
          </cell>
          <cell r="CN495">
            <v>0</v>
          </cell>
          <cell r="CO495">
            <v>0</v>
          </cell>
          <cell r="CP495">
            <v>0</v>
          </cell>
          <cell r="CQ495">
            <v>0</v>
          </cell>
          <cell r="CR495">
            <v>0</v>
          </cell>
          <cell r="CS495">
            <v>0</v>
          </cell>
          <cell r="CT495">
            <v>0</v>
          </cell>
          <cell r="CU495">
            <v>0</v>
          </cell>
          <cell r="CW495">
            <v>0</v>
          </cell>
          <cell r="CX495">
            <v>0</v>
          </cell>
          <cell r="CY495">
            <v>0</v>
          </cell>
          <cell r="CZ495">
            <v>0</v>
          </cell>
          <cell r="DA495">
            <v>0</v>
          </cell>
          <cell r="DB495">
            <v>0</v>
          </cell>
          <cell r="DC495">
            <v>0</v>
          </cell>
          <cell r="DD495">
            <v>0</v>
          </cell>
          <cell r="DE495">
            <v>0</v>
          </cell>
          <cell r="DF495">
            <v>0</v>
          </cell>
          <cell r="DG495">
            <v>0</v>
          </cell>
          <cell r="DI495">
            <v>6721</v>
          </cell>
          <cell r="DJ495">
            <v>0</v>
          </cell>
          <cell r="DK495">
            <v>0</v>
          </cell>
          <cell r="DL495">
            <v>0</v>
          </cell>
          <cell r="DM495">
            <v>0</v>
          </cell>
          <cell r="DN495">
            <v>0</v>
          </cell>
          <cell r="DO495">
            <v>0</v>
          </cell>
          <cell r="DP495">
            <v>0</v>
          </cell>
          <cell r="DQ495">
            <v>0</v>
          </cell>
          <cell r="DR495">
            <v>0</v>
          </cell>
          <cell r="DS495">
            <v>0</v>
          </cell>
          <cell r="DU495" t="str">
            <v>RDC 40856-1</v>
          </cell>
          <cell r="DV495">
            <v>0</v>
          </cell>
          <cell r="DW495">
            <v>0</v>
          </cell>
          <cell r="DX495">
            <v>2</v>
          </cell>
          <cell r="DY495">
            <v>0</v>
          </cell>
          <cell r="DZ495">
            <v>0</v>
          </cell>
          <cell r="EB495">
            <v>0</v>
          </cell>
          <cell r="EC495" t="str">
            <v>Def</v>
          </cell>
          <cell r="ED495" t="str">
            <v>Community Service facilities</v>
          </cell>
        </row>
        <row r="496">
          <cell r="D496" t="str">
            <v>PC2030150a</v>
          </cell>
          <cell r="E496" t="str">
            <v>Library Upgr (Wellsford)</v>
          </cell>
          <cell r="F496" t="str">
            <v>Auckland Council</v>
          </cell>
          <cell r="G496" t="str">
            <v>Libraries and information</v>
          </cell>
          <cell r="H496" t="str">
            <v>E201005</v>
          </cell>
          <cell r="I496" t="str">
            <v>Local libraries north and west management</v>
          </cell>
          <cell r="J496" t="str">
            <v>Community</v>
          </cell>
          <cell r="K496" t="str">
            <v>Local libraries</v>
          </cell>
          <cell r="L496" t="str">
            <v>Local library facilities and services</v>
          </cell>
          <cell r="M496" t="str">
            <v>Local activities</v>
          </cell>
          <cell r="N496" t="str">
            <v>Local libraries</v>
          </cell>
          <cell r="O496" t="str">
            <v>Local library facilities and services</v>
          </cell>
          <cell r="P496" t="str">
            <v>Community</v>
          </cell>
          <cell r="Q496" t="str">
            <v>Local libraries</v>
          </cell>
          <cell r="R496" t="str">
            <v>Local library facilities and services</v>
          </cell>
          <cell r="S496" t="str">
            <v>A1041205</v>
          </cell>
          <cell r="T496" t="str">
            <v>A1041205</v>
          </cell>
          <cell r="U496" t="str">
            <v>Local library facilities and services management</v>
          </cell>
          <cell r="V496" t="str">
            <v>L175</v>
          </cell>
          <cell r="W496" t="str">
            <v>Rodney</v>
          </cell>
          <cell r="X496" t="str">
            <v>PL40810</v>
          </cell>
          <cell r="Y496" t="str">
            <v>Expense</v>
          </cell>
          <cell r="Z496">
            <v>20120701</v>
          </cell>
          <cell r="AA496">
            <v>20130630</v>
          </cell>
          <cell r="AB496">
            <v>2</v>
          </cell>
          <cell r="AC496" t="str">
            <v>Discrete</v>
          </cell>
          <cell r="AD496">
            <v>0.43</v>
          </cell>
          <cell r="AE496">
            <v>0</v>
          </cell>
          <cell r="AF496">
            <v>0.56999999999999995</v>
          </cell>
          <cell r="AG496">
            <v>0</v>
          </cell>
          <cell r="AH496">
            <v>7</v>
          </cell>
          <cell r="AI496" t="str">
            <v>Libraries</v>
          </cell>
          <cell r="AJ496" t="str">
            <v>Buildings (Capex)</v>
          </cell>
          <cell r="AK496">
            <v>75</v>
          </cell>
          <cell r="AM496">
            <v>0.43</v>
          </cell>
          <cell r="AO496">
            <v>0.56999999999999995</v>
          </cell>
          <cell r="AT496">
            <v>716601</v>
          </cell>
          <cell r="BD496">
            <v>3.1E-2</v>
          </cell>
          <cell r="BE496">
            <v>6.1930000000000041E-2</v>
          </cell>
          <cell r="BF496">
            <v>9.3787900000000146E-2</v>
          </cell>
          <cell r="BG496">
            <v>0.12878911280000027</v>
          </cell>
          <cell r="BH496">
            <v>0.16491036440960039</v>
          </cell>
          <cell r="BI496">
            <v>0.19869276497747879</v>
          </cell>
          <cell r="BJ496">
            <v>0.23225616239684821</v>
          </cell>
          <cell r="BK496">
            <v>0.27045610343115034</v>
          </cell>
          <cell r="BL496">
            <v>0.31238115484437823</v>
          </cell>
          <cell r="BM496">
            <v>0.35568973295424255</v>
          </cell>
          <cell r="BN496">
            <v>0</v>
          </cell>
          <cell r="BO496">
            <v>22214.631000000001</v>
          </cell>
          <cell r="BP496">
            <v>0</v>
          </cell>
          <cell r="BQ496">
            <v>0</v>
          </cell>
          <cell r="BR496">
            <v>0</v>
          </cell>
          <cell r="BS496">
            <v>0</v>
          </cell>
          <cell r="BT496">
            <v>0</v>
          </cell>
          <cell r="BU496">
            <v>0</v>
          </cell>
          <cell r="BV496">
            <v>0</v>
          </cell>
          <cell r="BW496">
            <v>0</v>
          </cell>
          <cell r="BX496">
            <v>0</v>
          </cell>
          <cell r="BY496">
            <v>0</v>
          </cell>
          <cell r="BZ496">
            <v>738815.63100000005</v>
          </cell>
          <cell r="CA496">
            <v>0</v>
          </cell>
          <cell r="CB496">
            <v>0</v>
          </cell>
          <cell r="CC496">
            <v>0</v>
          </cell>
          <cell r="CD496">
            <v>0</v>
          </cell>
          <cell r="CE496">
            <v>0</v>
          </cell>
          <cell r="CF496">
            <v>0</v>
          </cell>
          <cell r="CG496">
            <v>0</v>
          </cell>
          <cell r="CH496">
            <v>0</v>
          </cell>
          <cell r="CI496">
            <v>0</v>
          </cell>
          <cell r="CK496">
            <v>0</v>
          </cell>
          <cell r="CL496">
            <v>317690.72133000003</v>
          </cell>
          <cell r="CM496">
            <v>0</v>
          </cell>
          <cell r="CN496">
            <v>0</v>
          </cell>
          <cell r="CO496">
            <v>0</v>
          </cell>
          <cell r="CP496">
            <v>0</v>
          </cell>
          <cell r="CQ496">
            <v>0</v>
          </cell>
          <cell r="CR496">
            <v>0</v>
          </cell>
          <cell r="CS496">
            <v>0</v>
          </cell>
          <cell r="CT496">
            <v>0</v>
          </cell>
          <cell r="CU496">
            <v>0</v>
          </cell>
          <cell r="CW496">
            <v>0</v>
          </cell>
          <cell r="CX496">
            <v>421124.90966999996</v>
          </cell>
          <cell r="CY496">
            <v>0</v>
          </cell>
          <cell r="CZ496">
            <v>0</v>
          </cell>
          <cell r="DA496">
            <v>0</v>
          </cell>
          <cell r="DB496">
            <v>0</v>
          </cell>
          <cell r="DC496">
            <v>0</v>
          </cell>
          <cell r="DD496">
            <v>0</v>
          </cell>
          <cell r="DE496">
            <v>0</v>
          </cell>
          <cell r="DF496">
            <v>0</v>
          </cell>
          <cell r="DG496">
            <v>0</v>
          </cell>
          <cell r="DI496">
            <v>0</v>
          </cell>
          <cell r="DJ496">
            <v>0</v>
          </cell>
          <cell r="DK496">
            <v>0</v>
          </cell>
          <cell r="DL496">
            <v>0</v>
          </cell>
          <cell r="DM496">
            <v>0</v>
          </cell>
          <cell r="DN496">
            <v>0</v>
          </cell>
          <cell r="DO496">
            <v>0</v>
          </cell>
          <cell r="DP496">
            <v>0</v>
          </cell>
          <cell r="DQ496">
            <v>0</v>
          </cell>
          <cell r="DR496">
            <v>0</v>
          </cell>
          <cell r="DS496">
            <v>0</v>
          </cell>
          <cell r="DU496" t="str">
            <v>RDC 41847-1</v>
          </cell>
          <cell r="DV496">
            <v>408462.56999999995</v>
          </cell>
          <cell r="DW496">
            <v>1</v>
          </cell>
          <cell r="DX496">
            <v>1</v>
          </cell>
          <cell r="DY496">
            <v>716601</v>
          </cell>
          <cell r="DZ496">
            <v>738815.63100000005</v>
          </cell>
          <cell r="EB496">
            <v>738815.63100000005</v>
          </cell>
          <cell r="EC496" t="str">
            <v>Def</v>
          </cell>
          <cell r="ED496" t="str">
            <v>Community Service facilities</v>
          </cell>
        </row>
        <row r="497">
          <cell r="D497" t="str">
            <v>PC2030150b</v>
          </cell>
          <cell r="E497" t="str">
            <v>Library Upgr (Wellsford)</v>
          </cell>
          <cell r="F497" t="str">
            <v>Auckland Council</v>
          </cell>
          <cell r="G497" t="str">
            <v>Libraries and information</v>
          </cell>
          <cell r="H497" t="str">
            <v>E201605</v>
          </cell>
          <cell r="I497" t="str">
            <v>Northern libraries</v>
          </cell>
          <cell r="J497" t="str">
            <v>Community</v>
          </cell>
          <cell r="K497" t="str">
            <v>Local libraries</v>
          </cell>
          <cell r="L497" t="str">
            <v>Local library facilities and services</v>
          </cell>
          <cell r="M497" t="str">
            <v>Local activities</v>
          </cell>
          <cell r="N497" t="str">
            <v>Local libraries</v>
          </cell>
          <cell r="O497" t="str">
            <v>Local library facilities and services</v>
          </cell>
          <cell r="P497" t="str">
            <v>Community</v>
          </cell>
          <cell r="Q497" t="str">
            <v>Local libraries</v>
          </cell>
          <cell r="R497" t="str">
            <v>Local library facilities and services</v>
          </cell>
          <cell r="S497" t="str">
            <v>A1041205</v>
          </cell>
          <cell r="T497" t="str">
            <v>A1041205</v>
          </cell>
          <cell r="U497" t="str">
            <v>Local library facilities and services management</v>
          </cell>
          <cell r="V497" t="str">
            <v>L175</v>
          </cell>
          <cell r="W497" t="str">
            <v>Rodney</v>
          </cell>
          <cell r="X497" t="str">
            <v>FY12 - Only</v>
          </cell>
          <cell r="Y497" t="str">
            <v>Expense</v>
          </cell>
          <cell r="Z497">
            <v>20100701</v>
          </cell>
          <cell r="AA497">
            <v>20120630</v>
          </cell>
          <cell r="AB497">
            <v>2</v>
          </cell>
          <cell r="AC497" t="str">
            <v>Discrete</v>
          </cell>
          <cell r="AD497">
            <v>0.68</v>
          </cell>
          <cell r="AE497">
            <v>0</v>
          </cell>
          <cell r="AF497">
            <v>0.32</v>
          </cell>
          <cell r="AG497">
            <v>0</v>
          </cell>
          <cell r="AH497">
            <v>7</v>
          </cell>
          <cell r="AI497" t="str">
            <v>Libraries</v>
          </cell>
          <cell r="AJ497" t="str">
            <v>Buildings (Capex)</v>
          </cell>
          <cell r="AK497">
            <v>75</v>
          </cell>
          <cell r="AM497">
            <v>0.85</v>
          </cell>
          <cell r="AO497">
            <v>0.15</v>
          </cell>
          <cell r="AS497">
            <v>2967682</v>
          </cell>
          <cell r="AT497">
            <v>0</v>
          </cell>
          <cell r="BD497">
            <v>3.1E-2</v>
          </cell>
          <cell r="BE497">
            <v>6.1930000000000041E-2</v>
          </cell>
          <cell r="BF497">
            <v>9.3787900000000146E-2</v>
          </cell>
          <cell r="BG497">
            <v>0.12878911280000027</v>
          </cell>
          <cell r="BH497">
            <v>0.16491036440960039</v>
          </cell>
          <cell r="BI497">
            <v>0.19869276497747879</v>
          </cell>
          <cell r="BJ497">
            <v>0.23225616239684821</v>
          </cell>
          <cell r="BK497">
            <v>0.27045610343115034</v>
          </cell>
          <cell r="BL497">
            <v>0.31238115484437823</v>
          </cell>
          <cell r="BM497">
            <v>0.35568973295424255</v>
          </cell>
          <cell r="BN497">
            <v>0</v>
          </cell>
          <cell r="BO497">
            <v>0</v>
          </cell>
          <cell r="BP497">
            <v>0</v>
          </cell>
          <cell r="BQ497">
            <v>0</v>
          </cell>
          <cell r="BR497">
            <v>0</v>
          </cell>
          <cell r="BS497">
            <v>0</v>
          </cell>
          <cell r="BT497">
            <v>0</v>
          </cell>
          <cell r="BU497">
            <v>0</v>
          </cell>
          <cell r="BV497">
            <v>0</v>
          </cell>
          <cell r="BW497">
            <v>0</v>
          </cell>
          <cell r="BX497">
            <v>0</v>
          </cell>
          <cell r="BY497">
            <v>2967682</v>
          </cell>
          <cell r="BZ497">
            <v>0</v>
          </cell>
          <cell r="CA497">
            <v>0</v>
          </cell>
          <cell r="CB497">
            <v>0</v>
          </cell>
          <cell r="CC497">
            <v>0</v>
          </cell>
          <cell r="CD497">
            <v>0</v>
          </cell>
          <cell r="CE497">
            <v>0</v>
          </cell>
          <cell r="CF497">
            <v>0</v>
          </cell>
          <cell r="CG497">
            <v>0</v>
          </cell>
          <cell r="CH497">
            <v>0</v>
          </cell>
          <cell r="CI497">
            <v>0</v>
          </cell>
          <cell r="CK497">
            <v>2018023.7600000002</v>
          </cell>
          <cell r="CL497">
            <v>0</v>
          </cell>
          <cell r="CM497">
            <v>0</v>
          </cell>
          <cell r="CN497">
            <v>0</v>
          </cell>
          <cell r="CO497">
            <v>0</v>
          </cell>
          <cell r="CP497">
            <v>0</v>
          </cell>
          <cell r="CQ497">
            <v>0</v>
          </cell>
          <cell r="CR497">
            <v>0</v>
          </cell>
          <cell r="CS497">
            <v>0</v>
          </cell>
          <cell r="CT497">
            <v>0</v>
          </cell>
          <cell r="CU497">
            <v>0</v>
          </cell>
          <cell r="CW497">
            <v>949658.24</v>
          </cell>
          <cell r="CX497">
            <v>0</v>
          </cell>
          <cell r="CY497">
            <v>0</v>
          </cell>
          <cell r="CZ497">
            <v>0</v>
          </cell>
          <cell r="DA497">
            <v>0</v>
          </cell>
          <cell r="DB497">
            <v>0</v>
          </cell>
          <cell r="DC497">
            <v>0</v>
          </cell>
          <cell r="DD497">
            <v>0</v>
          </cell>
          <cell r="DE497">
            <v>0</v>
          </cell>
          <cell r="DF497">
            <v>0</v>
          </cell>
          <cell r="DG497">
            <v>0</v>
          </cell>
          <cell r="DI497">
            <v>0</v>
          </cell>
          <cell r="DJ497">
            <v>0</v>
          </cell>
          <cell r="DK497">
            <v>0</v>
          </cell>
          <cell r="DL497">
            <v>0</v>
          </cell>
          <cell r="DM497">
            <v>0</v>
          </cell>
          <cell r="DN497">
            <v>0</v>
          </cell>
          <cell r="DO497">
            <v>0</v>
          </cell>
          <cell r="DP497">
            <v>0</v>
          </cell>
          <cell r="DQ497">
            <v>0</v>
          </cell>
          <cell r="DR497">
            <v>0</v>
          </cell>
          <cell r="DS497">
            <v>0</v>
          </cell>
          <cell r="DU497" t="str">
            <v>RDC 41847-1</v>
          </cell>
          <cell r="DV497">
            <v>0</v>
          </cell>
          <cell r="DW497">
            <v>1</v>
          </cell>
          <cell r="DX497">
            <v>1</v>
          </cell>
          <cell r="DY497">
            <v>0</v>
          </cell>
          <cell r="DZ497">
            <v>0</v>
          </cell>
          <cell r="EB497">
            <v>0</v>
          </cell>
          <cell r="EC497" t="str">
            <v>Def</v>
          </cell>
          <cell r="ED497" t="str">
            <v>Community Service facilities</v>
          </cell>
        </row>
        <row r="498">
          <cell r="D498" t="str">
            <v>PC2030151</v>
          </cell>
          <cell r="E498" t="str">
            <v>NoRSGA-Massey North Library</v>
          </cell>
          <cell r="F498" t="str">
            <v>Auckland Council</v>
          </cell>
          <cell r="G498" t="str">
            <v>Libraries and information</v>
          </cell>
          <cell r="H498" t="str">
            <v>E201005</v>
          </cell>
          <cell r="I498" t="str">
            <v>Local libraries north and west management</v>
          </cell>
          <cell r="J498" t="str">
            <v>Community</v>
          </cell>
          <cell r="K498" t="str">
            <v>Local libraries</v>
          </cell>
          <cell r="L498" t="str">
            <v>Local library facilities and services</v>
          </cell>
          <cell r="M498" t="str">
            <v>Local activities</v>
          </cell>
          <cell r="N498" t="str">
            <v>Local libraries</v>
          </cell>
          <cell r="O498" t="str">
            <v>Local library facilities and services</v>
          </cell>
          <cell r="P498" t="str">
            <v>Community</v>
          </cell>
          <cell r="Q498" t="str">
            <v>Local libraries</v>
          </cell>
          <cell r="R498" t="str">
            <v>Local library facilities and services</v>
          </cell>
          <cell r="S498" t="str">
            <v>A1041205</v>
          </cell>
          <cell r="T498" t="str">
            <v>A1041205</v>
          </cell>
          <cell r="U498" t="str">
            <v>Local library facilities and services management</v>
          </cell>
          <cell r="V498" t="str">
            <v>L120</v>
          </cell>
          <cell r="W498" t="str">
            <v>Henderson-Massey</v>
          </cell>
          <cell r="X498" t="str">
            <v>PL40810</v>
          </cell>
          <cell r="Y498" t="str">
            <v>Expense</v>
          </cell>
          <cell r="Z498">
            <v>20100701</v>
          </cell>
          <cell r="AA498">
            <v>20140630</v>
          </cell>
          <cell r="AB498">
            <v>2</v>
          </cell>
          <cell r="AC498" t="str">
            <v>Discrete</v>
          </cell>
          <cell r="AD498">
            <v>0.1</v>
          </cell>
          <cell r="AE498">
            <v>0</v>
          </cell>
          <cell r="AF498">
            <v>0.9</v>
          </cell>
          <cell r="AG498">
            <v>0</v>
          </cell>
          <cell r="AH498">
            <v>7</v>
          </cell>
          <cell r="AI498" t="str">
            <v>Libraries</v>
          </cell>
          <cell r="AJ498" t="str">
            <v>Buildings (Capex)</v>
          </cell>
          <cell r="AK498">
            <v>75</v>
          </cell>
          <cell r="AM498">
            <v>0.1</v>
          </cell>
          <cell r="AO498">
            <v>0.9</v>
          </cell>
          <cell r="AS498">
            <v>2000000</v>
          </cell>
          <cell r="AT498">
            <v>6295720</v>
          </cell>
          <cell r="AU498">
            <v>3000000</v>
          </cell>
          <cell r="BD498">
            <v>3.1E-2</v>
          </cell>
          <cell r="BE498">
            <v>6.1930000000000041E-2</v>
          </cell>
          <cell r="BF498">
            <v>9.3787900000000146E-2</v>
          </cell>
          <cell r="BG498">
            <v>0.12878911280000027</v>
          </cell>
          <cell r="BH498">
            <v>0.16491036440960039</v>
          </cell>
          <cell r="BI498">
            <v>0.19869276497747879</v>
          </cell>
          <cell r="BJ498">
            <v>0.23225616239684821</v>
          </cell>
          <cell r="BK498">
            <v>0.27045610343115034</v>
          </cell>
          <cell r="BL498">
            <v>0.31238115484437823</v>
          </cell>
          <cell r="BM498">
            <v>0.35568973295424255</v>
          </cell>
          <cell r="BN498">
            <v>0</v>
          </cell>
          <cell r="BO498">
            <v>195167.32</v>
          </cell>
          <cell r="BP498">
            <v>185790.00000000012</v>
          </cell>
          <cell r="BQ498">
            <v>0</v>
          </cell>
          <cell r="BR498">
            <v>0</v>
          </cell>
          <cell r="BS498">
            <v>0</v>
          </cell>
          <cell r="BT498">
            <v>0</v>
          </cell>
          <cell r="BU498">
            <v>0</v>
          </cell>
          <cell r="BV498">
            <v>0</v>
          </cell>
          <cell r="BW498">
            <v>0</v>
          </cell>
          <cell r="BX498">
            <v>0</v>
          </cell>
          <cell r="BY498">
            <v>2000000</v>
          </cell>
          <cell r="BZ498">
            <v>6490887.3200000003</v>
          </cell>
          <cell r="CA498">
            <v>3185790</v>
          </cell>
          <cell r="CB498">
            <v>0</v>
          </cell>
          <cell r="CC498">
            <v>0</v>
          </cell>
          <cell r="CD498">
            <v>0</v>
          </cell>
          <cell r="CE498">
            <v>0</v>
          </cell>
          <cell r="CF498">
            <v>0</v>
          </cell>
          <cell r="CG498">
            <v>0</v>
          </cell>
          <cell r="CH498">
            <v>0</v>
          </cell>
          <cell r="CI498">
            <v>0</v>
          </cell>
          <cell r="CK498">
            <v>200000</v>
          </cell>
          <cell r="CL498">
            <v>649088.73200000008</v>
          </cell>
          <cell r="CM498">
            <v>318579</v>
          </cell>
          <cell r="CN498">
            <v>0</v>
          </cell>
          <cell r="CO498">
            <v>0</v>
          </cell>
          <cell r="CP498">
            <v>0</v>
          </cell>
          <cell r="CQ498">
            <v>0</v>
          </cell>
          <cell r="CR498">
            <v>0</v>
          </cell>
          <cell r="CS498">
            <v>0</v>
          </cell>
          <cell r="CT498">
            <v>0</v>
          </cell>
          <cell r="CU498">
            <v>0</v>
          </cell>
          <cell r="CW498">
            <v>1800000</v>
          </cell>
          <cell r="CX498">
            <v>5841798.5880000005</v>
          </cell>
          <cell r="CY498">
            <v>2867211</v>
          </cell>
          <cell r="CZ498">
            <v>0</v>
          </cell>
          <cell r="DA498">
            <v>0</v>
          </cell>
          <cell r="DB498">
            <v>0</v>
          </cell>
          <cell r="DC498">
            <v>0</v>
          </cell>
          <cell r="DD498">
            <v>0</v>
          </cell>
          <cell r="DE498">
            <v>0</v>
          </cell>
          <cell r="DF498">
            <v>0</v>
          </cell>
          <cell r="DG498">
            <v>0</v>
          </cell>
          <cell r="DI498">
            <v>0</v>
          </cell>
          <cell r="DJ498">
            <v>0</v>
          </cell>
          <cell r="DK498">
            <v>0</v>
          </cell>
          <cell r="DL498">
            <v>0</v>
          </cell>
          <cell r="DM498">
            <v>0</v>
          </cell>
          <cell r="DN498">
            <v>0</v>
          </cell>
          <cell r="DO498">
            <v>0</v>
          </cell>
          <cell r="DP498">
            <v>0</v>
          </cell>
          <cell r="DQ498">
            <v>0</v>
          </cell>
          <cell r="DR498">
            <v>0</v>
          </cell>
          <cell r="DS498">
            <v>0</v>
          </cell>
          <cell r="DU498" t="str">
            <v>WCC 3LBSD-12-001</v>
          </cell>
          <cell r="DV498">
            <v>8366148</v>
          </cell>
          <cell r="DW498">
            <v>1</v>
          </cell>
          <cell r="DX498">
            <v>1</v>
          </cell>
          <cell r="DY498">
            <v>9295720</v>
          </cell>
          <cell r="DZ498">
            <v>9676677.3200000003</v>
          </cell>
          <cell r="EB498">
            <v>9676677.3200000003</v>
          </cell>
          <cell r="EC498" t="str">
            <v>Def</v>
          </cell>
          <cell r="ED498" t="str">
            <v>Community Service facilities</v>
          </cell>
        </row>
        <row r="499">
          <cell r="D499" t="str">
            <v>PC2030156</v>
          </cell>
          <cell r="E499" t="str">
            <v>Te Atatu Peninsula Library Build</v>
          </cell>
          <cell r="F499" t="str">
            <v>Auckland Council</v>
          </cell>
          <cell r="G499" t="str">
            <v>Libraries and information</v>
          </cell>
          <cell r="H499" t="str">
            <v>E201005</v>
          </cell>
          <cell r="I499" t="str">
            <v>Local libraries north and west management</v>
          </cell>
          <cell r="J499" t="str">
            <v>Community</v>
          </cell>
          <cell r="K499" t="str">
            <v>Local libraries</v>
          </cell>
          <cell r="L499" t="str">
            <v>Local library facilities and services</v>
          </cell>
          <cell r="M499" t="str">
            <v>Local activities</v>
          </cell>
          <cell r="N499" t="str">
            <v>Local libraries</v>
          </cell>
          <cell r="O499" t="str">
            <v>Local library facilities and services</v>
          </cell>
          <cell r="P499" t="str">
            <v>Community</v>
          </cell>
          <cell r="Q499" t="str">
            <v>Local libraries</v>
          </cell>
          <cell r="R499" t="str">
            <v>Local library facilities and services</v>
          </cell>
          <cell r="S499" t="str">
            <v>A1041205</v>
          </cell>
          <cell r="T499" t="str">
            <v>A1041205</v>
          </cell>
          <cell r="U499" t="str">
            <v>Local library facilities and services management</v>
          </cell>
          <cell r="V499" t="str">
            <v>L120</v>
          </cell>
          <cell r="W499" t="str">
            <v>Henderson-Massey</v>
          </cell>
          <cell r="X499" t="str">
            <v>PL40810</v>
          </cell>
          <cell r="Y499" t="str">
            <v>Expense</v>
          </cell>
          <cell r="Z499">
            <v>20110701</v>
          </cell>
          <cell r="AA499">
            <v>20130630</v>
          </cell>
          <cell r="AB499">
            <v>2</v>
          </cell>
          <cell r="AC499" t="str">
            <v>Discrete</v>
          </cell>
          <cell r="AD499">
            <v>0.28000000000000003</v>
          </cell>
          <cell r="AE499">
            <v>0</v>
          </cell>
          <cell r="AF499">
            <v>0.72</v>
          </cell>
          <cell r="AG499">
            <v>0</v>
          </cell>
          <cell r="AH499">
            <v>7</v>
          </cell>
          <cell r="AI499" t="str">
            <v>Libraries</v>
          </cell>
          <cell r="AJ499" t="str">
            <v>Buildings (Capex)</v>
          </cell>
          <cell r="AK499">
            <v>75</v>
          </cell>
          <cell r="AM499">
            <v>0.28000000000000003</v>
          </cell>
          <cell r="AO499">
            <v>0.72</v>
          </cell>
          <cell r="AS499">
            <v>1400000</v>
          </cell>
          <cell r="AT499">
            <v>8043179</v>
          </cell>
          <cell r="BD499">
            <v>3.1E-2</v>
          </cell>
          <cell r="BE499">
            <v>6.1930000000000041E-2</v>
          </cell>
          <cell r="BF499">
            <v>9.3787900000000146E-2</v>
          </cell>
          <cell r="BG499">
            <v>0.12878911280000027</v>
          </cell>
          <cell r="BH499">
            <v>0.16491036440960039</v>
          </cell>
          <cell r="BI499">
            <v>0.19869276497747879</v>
          </cell>
          <cell r="BJ499">
            <v>0.23225616239684821</v>
          </cell>
          <cell r="BK499">
            <v>0.27045610343115034</v>
          </cell>
          <cell r="BL499">
            <v>0.31238115484437823</v>
          </cell>
          <cell r="BM499">
            <v>0.35568973295424255</v>
          </cell>
          <cell r="BN499">
            <v>0</v>
          </cell>
          <cell r="BO499">
            <v>249338.549</v>
          </cell>
          <cell r="BP499">
            <v>0</v>
          </cell>
          <cell r="BQ499">
            <v>0</v>
          </cell>
          <cell r="BR499">
            <v>0</v>
          </cell>
          <cell r="BS499">
            <v>0</v>
          </cell>
          <cell r="BT499">
            <v>0</v>
          </cell>
          <cell r="BU499">
            <v>0</v>
          </cell>
          <cell r="BV499">
            <v>0</v>
          </cell>
          <cell r="BW499">
            <v>0</v>
          </cell>
          <cell r="BX499">
            <v>0</v>
          </cell>
          <cell r="BY499">
            <v>1400000</v>
          </cell>
          <cell r="BZ499">
            <v>8292517.5489999996</v>
          </cell>
          <cell r="CA499">
            <v>0</v>
          </cell>
          <cell r="CB499">
            <v>0</v>
          </cell>
          <cell r="CC499">
            <v>0</v>
          </cell>
          <cell r="CD499">
            <v>0</v>
          </cell>
          <cell r="CE499">
            <v>0</v>
          </cell>
          <cell r="CF499">
            <v>0</v>
          </cell>
          <cell r="CG499">
            <v>0</v>
          </cell>
          <cell r="CH499">
            <v>0</v>
          </cell>
          <cell r="CI499">
            <v>0</v>
          </cell>
          <cell r="CK499">
            <v>392000.00000000006</v>
          </cell>
          <cell r="CL499">
            <v>2321904.9137200001</v>
          </cell>
          <cell r="CM499">
            <v>0</v>
          </cell>
          <cell r="CN499">
            <v>0</v>
          </cell>
          <cell r="CO499">
            <v>0</v>
          </cell>
          <cell r="CP499">
            <v>0</v>
          </cell>
          <cell r="CQ499">
            <v>0</v>
          </cell>
          <cell r="CR499">
            <v>0</v>
          </cell>
          <cell r="CS499">
            <v>0</v>
          </cell>
          <cell r="CT499">
            <v>0</v>
          </cell>
          <cell r="CU499">
            <v>0</v>
          </cell>
          <cell r="CW499">
            <v>1008000</v>
          </cell>
          <cell r="CX499">
            <v>5970612.6352799991</v>
          </cell>
          <cell r="CY499">
            <v>0</v>
          </cell>
          <cell r="CZ499">
            <v>0</v>
          </cell>
          <cell r="DA499">
            <v>0</v>
          </cell>
          <cell r="DB499">
            <v>0</v>
          </cell>
          <cell r="DC499">
            <v>0</v>
          </cell>
          <cell r="DD499">
            <v>0</v>
          </cell>
          <cell r="DE499">
            <v>0</v>
          </cell>
          <cell r="DF499">
            <v>0</v>
          </cell>
          <cell r="DG499">
            <v>0</v>
          </cell>
          <cell r="DI499">
            <v>0</v>
          </cell>
          <cell r="DJ499">
            <v>0</v>
          </cell>
          <cell r="DK499">
            <v>0</v>
          </cell>
          <cell r="DL499">
            <v>0</v>
          </cell>
          <cell r="DM499">
            <v>0</v>
          </cell>
          <cell r="DN499">
            <v>0</v>
          </cell>
          <cell r="DO499">
            <v>0</v>
          </cell>
          <cell r="DP499">
            <v>0</v>
          </cell>
          <cell r="DQ499">
            <v>0</v>
          </cell>
          <cell r="DR499">
            <v>0</v>
          </cell>
          <cell r="DS499">
            <v>0</v>
          </cell>
          <cell r="DU499" t="str">
            <v>WCC 3LBSD-09-001</v>
          </cell>
          <cell r="DV499">
            <v>5791088.8799999999</v>
          </cell>
          <cell r="DW499">
            <v>1</v>
          </cell>
          <cell r="DX499">
            <v>1</v>
          </cell>
          <cell r="DY499">
            <v>8043179</v>
          </cell>
          <cell r="DZ499">
            <v>8292517.5489999996</v>
          </cell>
          <cell r="EB499">
            <v>8292517.5489999996</v>
          </cell>
          <cell r="EC499" t="str">
            <v>Def</v>
          </cell>
          <cell r="ED499" t="str">
            <v>Community Service facilities</v>
          </cell>
        </row>
        <row r="500">
          <cell r="D500" t="str">
            <v>PC2030157</v>
          </cell>
          <cell r="E500" t="str">
            <v>Library Renew (Sir Edmund Hillary)</v>
          </cell>
          <cell r="F500" t="str">
            <v>Auckland Council</v>
          </cell>
          <cell r="G500" t="str">
            <v>Libraries and information</v>
          </cell>
          <cell r="H500" t="str">
            <v>E205005</v>
          </cell>
          <cell r="I500" t="str">
            <v>Local libraries south management</v>
          </cell>
          <cell r="J500" t="str">
            <v>Community</v>
          </cell>
          <cell r="K500" t="str">
            <v>Local libraries</v>
          </cell>
          <cell r="L500" t="str">
            <v>Local library facilities and services</v>
          </cell>
          <cell r="M500" t="str">
            <v>Local activities</v>
          </cell>
          <cell r="N500" t="str">
            <v>Local libraries</v>
          </cell>
          <cell r="O500" t="str">
            <v>Local library facilities and services</v>
          </cell>
          <cell r="P500" t="str">
            <v>Community</v>
          </cell>
          <cell r="Q500" t="str">
            <v>Local libraries</v>
          </cell>
          <cell r="R500" t="str">
            <v>Local library facilities and services</v>
          </cell>
          <cell r="S500" t="str">
            <v>A1041205</v>
          </cell>
          <cell r="T500" t="str">
            <v>A1041205</v>
          </cell>
          <cell r="U500" t="str">
            <v>Local library facilities and services management</v>
          </cell>
          <cell r="V500" t="str">
            <v>L165</v>
          </cell>
          <cell r="W500" t="str">
            <v>Papakura</v>
          </cell>
          <cell r="X500" t="str">
            <v>PL40810</v>
          </cell>
          <cell r="Y500" t="str">
            <v>Expense</v>
          </cell>
          <cell r="Z500">
            <v>20130701</v>
          </cell>
          <cell r="AA500">
            <v>20210630</v>
          </cell>
          <cell r="AB500">
            <v>1</v>
          </cell>
          <cell r="AC500" t="str">
            <v>Programme</v>
          </cell>
          <cell r="AD500">
            <v>0</v>
          </cell>
          <cell r="AE500">
            <v>0</v>
          </cell>
          <cell r="AF500">
            <v>0</v>
          </cell>
          <cell r="AG500">
            <v>1</v>
          </cell>
          <cell r="AH500">
            <v>7</v>
          </cell>
          <cell r="AI500" t="str">
            <v>Libraries</v>
          </cell>
          <cell r="AJ500" t="str">
            <v>Buildings (Capex)</v>
          </cell>
          <cell r="AK500">
            <v>75</v>
          </cell>
          <cell r="AM500">
            <v>1</v>
          </cell>
          <cell r="AU500">
            <v>90000</v>
          </cell>
          <cell r="AW500">
            <v>180000</v>
          </cell>
          <cell r="AX500">
            <v>15000</v>
          </cell>
          <cell r="AZ500">
            <v>100000</v>
          </cell>
          <cell r="BB500">
            <v>100000</v>
          </cell>
          <cell r="BD500">
            <v>3.1E-2</v>
          </cell>
          <cell r="BE500">
            <v>6.1930000000000041E-2</v>
          </cell>
          <cell r="BF500">
            <v>9.3787900000000146E-2</v>
          </cell>
          <cell r="BG500">
            <v>0.12878911280000027</v>
          </cell>
          <cell r="BH500">
            <v>0.16491036440960039</v>
          </cell>
          <cell r="BI500">
            <v>0.19869276497747879</v>
          </cell>
          <cell r="BJ500">
            <v>0.23225616239684821</v>
          </cell>
          <cell r="BK500">
            <v>0.27045610343115034</v>
          </cell>
          <cell r="BL500">
            <v>0.31238115484437823</v>
          </cell>
          <cell r="BM500">
            <v>0.35568973295424255</v>
          </cell>
          <cell r="BN500">
            <v>0</v>
          </cell>
          <cell r="BO500">
            <v>0</v>
          </cell>
          <cell r="BP500">
            <v>5573.7000000000035</v>
          </cell>
          <cell r="BQ500">
            <v>0</v>
          </cell>
          <cell r="BR500">
            <v>23182.040304000049</v>
          </cell>
          <cell r="BS500">
            <v>2473.6554661440059</v>
          </cell>
          <cell r="BT500">
            <v>0</v>
          </cell>
          <cell r="BU500">
            <v>23225.616239684819</v>
          </cell>
          <cell r="BV500">
            <v>0</v>
          </cell>
          <cell r="BW500">
            <v>31238.115484437822</v>
          </cell>
          <cell r="BX500">
            <v>0</v>
          </cell>
          <cell r="BY500">
            <v>0</v>
          </cell>
          <cell r="BZ500">
            <v>0</v>
          </cell>
          <cell r="CA500">
            <v>95573.7</v>
          </cell>
          <cell r="CB500">
            <v>0</v>
          </cell>
          <cell r="CC500">
            <v>203182.04030400005</v>
          </cell>
          <cell r="CD500">
            <v>17473.655466144006</v>
          </cell>
          <cell r="CE500">
            <v>0</v>
          </cell>
          <cell r="CF500">
            <v>123225.61623968482</v>
          </cell>
          <cell r="CG500">
            <v>0</v>
          </cell>
          <cell r="CH500">
            <v>131238.11548443782</v>
          </cell>
          <cell r="CI500">
            <v>0</v>
          </cell>
          <cell r="CK500">
            <v>0</v>
          </cell>
          <cell r="CL500">
            <v>0</v>
          </cell>
          <cell r="CM500">
            <v>0</v>
          </cell>
          <cell r="CN500">
            <v>0</v>
          </cell>
          <cell r="CO500">
            <v>0</v>
          </cell>
          <cell r="CP500">
            <v>0</v>
          </cell>
          <cell r="CQ500">
            <v>0</v>
          </cell>
          <cell r="CR500">
            <v>0</v>
          </cell>
          <cell r="CS500">
            <v>0</v>
          </cell>
          <cell r="CT500">
            <v>0</v>
          </cell>
          <cell r="CU500">
            <v>0</v>
          </cell>
          <cell r="CW500">
            <v>0</v>
          </cell>
          <cell r="CX500">
            <v>0</v>
          </cell>
          <cell r="CY500">
            <v>0</v>
          </cell>
          <cell r="CZ500">
            <v>0</v>
          </cell>
          <cell r="DA500">
            <v>0</v>
          </cell>
          <cell r="DB500">
            <v>0</v>
          </cell>
          <cell r="DC500">
            <v>0</v>
          </cell>
          <cell r="DD500">
            <v>0</v>
          </cell>
          <cell r="DE500">
            <v>0</v>
          </cell>
          <cell r="DF500">
            <v>0</v>
          </cell>
          <cell r="DG500">
            <v>0</v>
          </cell>
          <cell r="DI500">
            <v>0</v>
          </cell>
          <cell r="DJ500">
            <v>0</v>
          </cell>
          <cell r="DK500">
            <v>95573.7</v>
          </cell>
          <cell r="DL500">
            <v>0</v>
          </cell>
          <cell r="DM500">
            <v>203182.04030400005</v>
          </cell>
          <cell r="DN500">
            <v>17473.655466144006</v>
          </cell>
          <cell r="DO500">
            <v>0</v>
          </cell>
          <cell r="DP500">
            <v>123225.61623968482</v>
          </cell>
          <cell r="DQ500">
            <v>0</v>
          </cell>
          <cell r="DR500">
            <v>131238.11548443782</v>
          </cell>
          <cell r="DS500">
            <v>0</v>
          </cell>
          <cell r="DU500" t="str">
            <v>PDC 54848763</v>
          </cell>
          <cell r="DV500">
            <v>0</v>
          </cell>
          <cell r="DW500">
            <v>0</v>
          </cell>
          <cell r="DX500">
            <v>1</v>
          </cell>
          <cell r="DY500">
            <v>485000</v>
          </cell>
          <cell r="DZ500">
            <v>570693.12749426672</v>
          </cell>
          <cell r="EB500">
            <v>570693.12749426672</v>
          </cell>
          <cell r="EC500" t="str">
            <v>Def</v>
          </cell>
          <cell r="ED500" t="str">
            <v>Community Service facilities</v>
          </cell>
        </row>
        <row r="501">
          <cell r="D501" t="str">
            <v>PC2030158</v>
          </cell>
          <cell r="E501" t="str">
            <v>Library Furn/Fit (Ackl Central)</v>
          </cell>
          <cell r="F501" t="str">
            <v>Auckland Council</v>
          </cell>
          <cell r="G501" t="str">
            <v>Libraries and information</v>
          </cell>
          <cell r="H501" t="str">
            <v>E203115</v>
          </cell>
          <cell r="I501" t="str">
            <v>Library central management</v>
          </cell>
          <cell r="J501" t="str">
            <v>Community</v>
          </cell>
          <cell r="K501" t="str">
            <v>Local libraries</v>
          </cell>
          <cell r="L501" t="str">
            <v>Local library facilities and services</v>
          </cell>
          <cell r="M501" t="str">
            <v>Local activities</v>
          </cell>
          <cell r="N501" t="str">
            <v>Local libraries</v>
          </cell>
          <cell r="O501" t="str">
            <v>Local library facilities and services</v>
          </cell>
          <cell r="P501" t="str">
            <v>Community</v>
          </cell>
          <cell r="Q501" t="str">
            <v>Local libraries</v>
          </cell>
          <cell r="R501" t="str">
            <v>Local library facilities and services</v>
          </cell>
          <cell r="S501" t="str">
            <v>A1041205</v>
          </cell>
          <cell r="T501" t="str">
            <v>A1041205</v>
          </cell>
          <cell r="U501" t="str">
            <v>Local library facilities and services management</v>
          </cell>
          <cell r="V501" t="str">
            <v>L195</v>
          </cell>
          <cell r="W501" t="str">
            <v>Waitemata</v>
          </cell>
          <cell r="X501" t="str">
            <v>PL43780</v>
          </cell>
          <cell r="Y501" t="str">
            <v>Expense</v>
          </cell>
          <cell r="Z501">
            <v>20110701</v>
          </cell>
          <cell r="AA501">
            <v>20220630</v>
          </cell>
          <cell r="AB501">
            <v>1</v>
          </cell>
          <cell r="AC501" t="str">
            <v>Programme</v>
          </cell>
          <cell r="AD501">
            <v>0</v>
          </cell>
          <cell r="AE501">
            <v>0</v>
          </cell>
          <cell r="AF501">
            <v>0</v>
          </cell>
          <cell r="AG501">
            <v>1</v>
          </cell>
          <cell r="AH501">
            <v>7</v>
          </cell>
          <cell r="AI501" t="str">
            <v>Libraries</v>
          </cell>
          <cell r="AJ501" t="str">
            <v>Furniture and fittings</v>
          </cell>
          <cell r="AK501">
            <v>10</v>
          </cell>
          <cell r="AM501">
            <v>1</v>
          </cell>
          <cell r="AS501">
            <v>63370</v>
          </cell>
          <cell r="AT501">
            <v>39937</v>
          </cell>
          <cell r="AU501">
            <v>39937</v>
          </cell>
          <cell r="AV501">
            <v>39937</v>
          </cell>
          <cell r="AW501">
            <v>39937</v>
          </cell>
          <cell r="AX501">
            <v>39937</v>
          </cell>
          <cell r="AY501">
            <v>39937</v>
          </cell>
          <cell r="AZ501">
            <v>39937</v>
          </cell>
          <cell r="BA501">
            <v>39937</v>
          </cell>
          <cell r="BB501">
            <v>39937</v>
          </cell>
          <cell r="BC501">
            <v>39937</v>
          </cell>
          <cell r="BD501">
            <v>3.3000000000000002E-2</v>
          </cell>
          <cell r="BE501">
            <v>6.7088999999999732E-2</v>
          </cell>
          <cell r="BF501">
            <v>0.10230293699999971</v>
          </cell>
          <cell r="BG501">
            <v>0.14088353979499968</v>
          </cell>
          <cell r="BH501">
            <v>0.18195534722761963</v>
          </cell>
          <cell r="BI501">
            <v>0.21859596299167583</v>
          </cell>
          <cell r="BJ501">
            <v>0.25637243784441766</v>
          </cell>
          <cell r="BK501">
            <v>0.29783272829328333</v>
          </cell>
          <cell r="BL501">
            <v>0.3445547065118415</v>
          </cell>
          <cell r="BM501">
            <v>0.39295867594626777</v>
          </cell>
          <cell r="BN501">
            <v>0</v>
          </cell>
          <cell r="BO501">
            <v>1317.921</v>
          </cell>
          <cell r="BP501">
            <v>2679.3333929999894</v>
          </cell>
          <cell r="BQ501">
            <v>4085.6723949689881</v>
          </cell>
          <cell r="BR501">
            <v>5626.4659287929026</v>
          </cell>
          <cell r="BS501">
            <v>7266.7507022294458</v>
          </cell>
          <cell r="BT501">
            <v>8730.0669739985569</v>
          </cell>
          <cell r="BU501">
            <v>10238.746050192507</v>
          </cell>
          <cell r="BV501">
            <v>11894.545669848856</v>
          </cell>
          <cell r="BW501">
            <v>13760.481313963413</v>
          </cell>
          <cell r="BX501">
            <v>15693.590641266095</v>
          </cell>
          <cell r="BY501">
            <v>63370</v>
          </cell>
          <cell r="BZ501">
            <v>41254.921000000002</v>
          </cell>
          <cell r="CA501">
            <v>42616.333392999986</v>
          </cell>
          <cell r="CB501">
            <v>44022.672394968991</v>
          </cell>
          <cell r="CC501">
            <v>45563.465928792903</v>
          </cell>
          <cell r="CD501">
            <v>47203.750702229445</v>
          </cell>
          <cell r="CE501">
            <v>48667.066973998561</v>
          </cell>
          <cell r="CF501">
            <v>50175.746050192509</v>
          </cell>
          <cell r="CG501">
            <v>51831.545669848856</v>
          </cell>
          <cell r="CH501">
            <v>53697.481313963413</v>
          </cell>
          <cell r="CI501">
            <v>55630.590641266099</v>
          </cell>
          <cell r="CK501">
            <v>0</v>
          </cell>
          <cell r="CL501">
            <v>0</v>
          </cell>
          <cell r="CM501">
            <v>0</v>
          </cell>
          <cell r="CN501">
            <v>0</v>
          </cell>
          <cell r="CO501">
            <v>0</v>
          </cell>
          <cell r="CP501">
            <v>0</v>
          </cell>
          <cell r="CQ501">
            <v>0</v>
          </cell>
          <cell r="CR501">
            <v>0</v>
          </cell>
          <cell r="CS501">
            <v>0</v>
          </cell>
          <cell r="CT501">
            <v>0</v>
          </cell>
          <cell r="CU501">
            <v>0</v>
          </cell>
          <cell r="CW501">
            <v>0</v>
          </cell>
          <cell r="CX501">
            <v>0</v>
          </cell>
          <cell r="CY501">
            <v>0</v>
          </cell>
          <cell r="CZ501">
            <v>0</v>
          </cell>
          <cell r="DA501">
            <v>0</v>
          </cell>
          <cell r="DB501">
            <v>0</v>
          </cell>
          <cell r="DC501">
            <v>0</v>
          </cell>
          <cell r="DD501">
            <v>0</v>
          </cell>
          <cell r="DE501">
            <v>0</v>
          </cell>
          <cell r="DF501">
            <v>0</v>
          </cell>
          <cell r="DG501">
            <v>0</v>
          </cell>
          <cell r="DI501">
            <v>63370</v>
          </cell>
          <cell r="DJ501">
            <v>41254.921000000002</v>
          </cell>
          <cell r="DK501">
            <v>42616.333392999986</v>
          </cell>
          <cell r="DL501">
            <v>44022.672394968991</v>
          </cell>
          <cell r="DM501">
            <v>45563.465928792903</v>
          </cell>
          <cell r="DN501">
            <v>47203.750702229445</v>
          </cell>
          <cell r="DO501">
            <v>48667.066973998561</v>
          </cell>
          <cell r="DP501">
            <v>50175.746050192509</v>
          </cell>
          <cell r="DQ501">
            <v>51831.545669848856</v>
          </cell>
          <cell r="DR501">
            <v>53697.481313963413</v>
          </cell>
          <cell r="DS501">
            <v>55630.590641266099</v>
          </cell>
          <cell r="DU501" t="str">
            <v>ACC 422/200005</v>
          </cell>
          <cell r="DV501">
            <v>0</v>
          </cell>
          <cell r="DW501">
            <v>0</v>
          </cell>
          <cell r="DX501">
            <v>1</v>
          </cell>
          <cell r="DY501">
            <v>399370</v>
          </cell>
          <cell r="DZ501">
            <v>480663.57406826079</v>
          </cell>
          <cell r="EB501">
            <v>480663.57406826079</v>
          </cell>
          <cell r="EC501" t="str">
            <v>Def</v>
          </cell>
          <cell r="ED501" t="str">
            <v>Community Service facilities</v>
          </cell>
        </row>
        <row r="502">
          <cell r="D502" t="str">
            <v>PC2030159</v>
          </cell>
          <cell r="E502" t="str">
            <v>Library Furn/Fit (Blockhouse Bay)</v>
          </cell>
          <cell r="F502" t="str">
            <v>Auckland Council</v>
          </cell>
          <cell r="G502" t="str">
            <v>Libraries and information</v>
          </cell>
          <cell r="H502" t="str">
            <v>E201205</v>
          </cell>
          <cell r="I502" t="str">
            <v>Kumeu local library</v>
          </cell>
          <cell r="J502" t="str">
            <v>Community</v>
          </cell>
          <cell r="K502" t="str">
            <v>Local libraries</v>
          </cell>
          <cell r="L502" t="str">
            <v>Local library facilities and services</v>
          </cell>
          <cell r="M502" t="str">
            <v>Local activities</v>
          </cell>
          <cell r="N502" t="str">
            <v>Local libraries</v>
          </cell>
          <cell r="O502" t="str">
            <v>Local library facilities and services</v>
          </cell>
          <cell r="P502" t="str">
            <v>Community</v>
          </cell>
          <cell r="Q502" t="str">
            <v>Local libraries</v>
          </cell>
          <cell r="R502" t="str">
            <v>Local library facilities and services</v>
          </cell>
          <cell r="S502" t="str">
            <v>A1041205</v>
          </cell>
          <cell r="T502" t="str">
            <v>A1041205</v>
          </cell>
          <cell r="U502" t="str">
            <v>Local library facilities and services management</v>
          </cell>
          <cell r="V502" t="str">
            <v>L200</v>
          </cell>
          <cell r="W502" t="str">
            <v>Whau</v>
          </cell>
          <cell r="X502" t="str">
            <v>FY12 - Only</v>
          </cell>
          <cell r="Y502" t="str">
            <v>Expense</v>
          </cell>
          <cell r="Z502">
            <v>20110701</v>
          </cell>
          <cell r="AA502">
            <v>20120630</v>
          </cell>
          <cell r="AB502">
            <v>2</v>
          </cell>
          <cell r="AC502" t="str">
            <v>Discrete</v>
          </cell>
          <cell r="AD502">
            <v>0</v>
          </cell>
          <cell r="AE502">
            <v>0</v>
          </cell>
          <cell r="AF502">
            <v>0</v>
          </cell>
          <cell r="AG502">
            <v>1</v>
          </cell>
          <cell r="AH502">
            <v>7</v>
          </cell>
          <cell r="AI502" t="str">
            <v>Libraries</v>
          </cell>
          <cell r="AJ502" t="str">
            <v>Furniture and fittings</v>
          </cell>
          <cell r="AK502">
            <v>10</v>
          </cell>
          <cell r="AP502">
            <v>1</v>
          </cell>
          <cell r="AS502">
            <v>49995</v>
          </cell>
          <cell r="AW502">
            <v>0</v>
          </cell>
          <cell r="BD502">
            <v>3.3000000000000002E-2</v>
          </cell>
          <cell r="BE502">
            <v>6.7088999999999732E-2</v>
          </cell>
          <cell r="BF502">
            <v>0.10230293699999971</v>
          </cell>
          <cell r="BG502">
            <v>0.14088353979499968</v>
          </cell>
          <cell r="BH502">
            <v>0.18195534722761963</v>
          </cell>
          <cell r="BI502">
            <v>0.21859596299167583</v>
          </cell>
          <cell r="BJ502">
            <v>0.25637243784441766</v>
          </cell>
          <cell r="BK502">
            <v>0.29783272829328333</v>
          </cell>
          <cell r="BL502">
            <v>0.3445547065118415</v>
          </cell>
          <cell r="BM502">
            <v>0.39295867594626777</v>
          </cell>
          <cell r="BN502">
            <v>0</v>
          </cell>
          <cell r="BO502">
            <v>0</v>
          </cell>
          <cell r="BP502">
            <v>0</v>
          </cell>
          <cell r="BQ502">
            <v>0</v>
          </cell>
          <cell r="BR502">
            <v>0</v>
          </cell>
          <cell r="BS502">
            <v>0</v>
          </cell>
          <cell r="BT502">
            <v>0</v>
          </cell>
          <cell r="BU502">
            <v>0</v>
          </cell>
          <cell r="BV502">
            <v>0</v>
          </cell>
          <cell r="BW502">
            <v>0</v>
          </cell>
          <cell r="BX502">
            <v>0</v>
          </cell>
          <cell r="BY502">
            <v>49995</v>
          </cell>
          <cell r="BZ502">
            <v>0</v>
          </cell>
          <cell r="CA502">
            <v>0</v>
          </cell>
          <cell r="CB502">
            <v>0</v>
          </cell>
          <cell r="CC502">
            <v>0</v>
          </cell>
          <cell r="CD502">
            <v>0</v>
          </cell>
          <cell r="CE502">
            <v>0</v>
          </cell>
          <cell r="CF502">
            <v>0</v>
          </cell>
          <cell r="CG502">
            <v>0</v>
          </cell>
          <cell r="CH502">
            <v>0</v>
          </cell>
          <cell r="CI502">
            <v>0</v>
          </cell>
          <cell r="CK502">
            <v>0</v>
          </cell>
          <cell r="CL502">
            <v>0</v>
          </cell>
          <cell r="CM502">
            <v>0</v>
          </cell>
          <cell r="CN502">
            <v>0</v>
          </cell>
          <cell r="CO502">
            <v>0</v>
          </cell>
          <cell r="CP502">
            <v>0</v>
          </cell>
          <cell r="CQ502">
            <v>0</v>
          </cell>
          <cell r="CR502">
            <v>0</v>
          </cell>
          <cell r="CS502">
            <v>0</v>
          </cell>
          <cell r="CT502">
            <v>0</v>
          </cell>
          <cell r="CU502">
            <v>0</v>
          </cell>
          <cell r="CW502">
            <v>0</v>
          </cell>
          <cell r="CX502">
            <v>0</v>
          </cell>
          <cell r="CY502">
            <v>0</v>
          </cell>
          <cell r="CZ502">
            <v>0</v>
          </cell>
          <cell r="DA502">
            <v>0</v>
          </cell>
          <cell r="DB502">
            <v>0</v>
          </cell>
          <cell r="DC502">
            <v>0</v>
          </cell>
          <cell r="DD502">
            <v>0</v>
          </cell>
          <cell r="DE502">
            <v>0</v>
          </cell>
          <cell r="DF502">
            <v>0</v>
          </cell>
          <cell r="DG502">
            <v>0</v>
          </cell>
          <cell r="DI502">
            <v>49995</v>
          </cell>
          <cell r="DJ502">
            <v>0</v>
          </cell>
          <cell r="DK502">
            <v>0</v>
          </cell>
          <cell r="DL502">
            <v>0</v>
          </cell>
          <cell r="DM502">
            <v>0</v>
          </cell>
          <cell r="DN502">
            <v>0</v>
          </cell>
          <cell r="DO502">
            <v>0</v>
          </cell>
          <cell r="DP502">
            <v>0</v>
          </cell>
          <cell r="DQ502">
            <v>0</v>
          </cell>
          <cell r="DR502">
            <v>0</v>
          </cell>
          <cell r="DS502">
            <v>0</v>
          </cell>
          <cell r="DU502" t="str">
            <v>ACC 422/210051</v>
          </cell>
          <cell r="DV502">
            <v>0</v>
          </cell>
          <cell r="DW502">
            <v>0</v>
          </cell>
          <cell r="DX502">
            <v>2</v>
          </cell>
          <cell r="DY502">
            <v>0</v>
          </cell>
          <cell r="DZ502">
            <v>0</v>
          </cell>
          <cell r="EB502">
            <v>0</v>
          </cell>
          <cell r="EC502" t="str">
            <v>Def</v>
          </cell>
          <cell r="ED502" t="str">
            <v>Community Service facilities</v>
          </cell>
        </row>
        <row r="503">
          <cell r="D503" t="str">
            <v>PC2030159</v>
          </cell>
          <cell r="E503" t="str">
            <v>Library Furn/Fit (Blockhouse Bay)</v>
          </cell>
          <cell r="F503" t="str">
            <v>Auckland Council</v>
          </cell>
          <cell r="G503" t="str">
            <v>Libraries and information</v>
          </cell>
          <cell r="H503" t="str">
            <v>E204105</v>
          </cell>
          <cell r="I503" t="str">
            <v>Local library central west management</v>
          </cell>
          <cell r="J503" t="str">
            <v>Community</v>
          </cell>
          <cell r="K503" t="str">
            <v>Local libraries</v>
          </cell>
          <cell r="L503" t="str">
            <v>Local library facilities and services</v>
          </cell>
          <cell r="M503" t="str">
            <v>Local activities</v>
          </cell>
          <cell r="N503" t="str">
            <v>Local libraries</v>
          </cell>
          <cell r="O503" t="str">
            <v>Local library facilities and services</v>
          </cell>
          <cell r="P503" t="str">
            <v>Community</v>
          </cell>
          <cell r="Q503" t="str">
            <v>Local libraries</v>
          </cell>
          <cell r="R503" t="str">
            <v>Local library facilities and services</v>
          </cell>
          <cell r="S503" t="str">
            <v>A1041205</v>
          </cell>
          <cell r="T503" t="str">
            <v>A1041205</v>
          </cell>
          <cell r="U503" t="str">
            <v>Local library facilities and services management</v>
          </cell>
          <cell r="V503" t="str">
            <v>L200</v>
          </cell>
          <cell r="W503" t="str">
            <v>Whau</v>
          </cell>
          <cell r="X503" t="str">
            <v>PL43780</v>
          </cell>
          <cell r="Y503" t="str">
            <v>Expense</v>
          </cell>
          <cell r="Z503">
            <v>20150701</v>
          </cell>
          <cell r="AA503">
            <v>20160630</v>
          </cell>
          <cell r="AB503">
            <v>2</v>
          </cell>
          <cell r="AC503" t="str">
            <v>Discrete</v>
          </cell>
          <cell r="AD503">
            <v>0</v>
          </cell>
          <cell r="AE503">
            <v>0</v>
          </cell>
          <cell r="AF503">
            <v>0</v>
          </cell>
          <cell r="AG503">
            <v>1</v>
          </cell>
          <cell r="AH503">
            <v>7</v>
          </cell>
          <cell r="AI503" t="str">
            <v>Libraries</v>
          </cell>
          <cell r="AJ503" t="str">
            <v>Furniture and fittings</v>
          </cell>
          <cell r="AK503">
            <v>10</v>
          </cell>
          <cell r="AM503">
            <v>1</v>
          </cell>
          <cell r="AW503">
            <v>53915</v>
          </cell>
          <cell r="BD503">
            <v>3.3000000000000002E-2</v>
          </cell>
          <cell r="BE503">
            <v>6.7088999999999732E-2</v>
          </cell>
          <cell r="BF503">
            <v>0.10230293699999971</v>
          </cell>
          <cell r="BG503">
            <v>0.14088353979499968</v>
          </cell>
          <cell r="BH503">
            <v>0.18195534722761963</v>
          </cell>
          <cell r="BI503">
            <v>0.21859596299167583</v>
          </cell>
          <cell r="BJ503">
            <v>0.25637243784441766</v>
          </cell>
          <cell r="BK503">
            <v>0.29783272829328333</v>
          </cell>
          <cell r="BL503">
            <v>0.3445547065118415</v>
          </cell>
          <cell r="BM503">
            <v>0.39295867594626777</v>
          </cell>
          <cell r="BN503">
            <v>0</v>
          </cell>
          <cell r="BO503">
            <v>0</v>
          </cell>
          <cell r="BP503">
            <v>0</v>
          </cell>
          <cell r="BQ503">
            <v>0</v>
          </cell>
          <cell r="BR503">
            <v>7595.7360480474081</v>
          </cell>
          <cell r="BS503">
            <v>0</v>
          </cell>
          <cell r="BT503">
            <v>0</v>
          </cell>
          <cell r="BU503">
            <v>0</v>
          </cell>
          <cell r="BV503">
            <v>0</v>
          </cell>
          <cell r="BW503">
            <v>0</v>
          </cell>
          <cell r="BX503">
            <v>0</v>
          </cell>
          <cell r="BY503">
            <v>0</v>
          </cell>
          <cell r="BZ503">
            <v>0</v>
          </cell>
          <cell r="CA503">
            <v>0</v>
          </cell>
          <cell r="CB503">
            <v>0</v>
          </cell>
          <cell r="CC503">
            <v>61510.736048047409</v>
          </cell>
          <cell r="CD503">
            <v>0</v>
          </cell>
          <cell r="CE503">
            <v>0</v>
          </cell>
          <cell r="CF503">
            <v>0</v>
          </cell>
          <cell r="CG503">
            <v>0</v>
          </cell>
          <cell r="CH503">
            <v>0</v>
          </cell>
          <cell r="CI503">
            <v>0</v>
          </cell>
          <cell r="CK503">
            <v>0</v>
          </cell>
          <cell r="CL503">
            <v>0</v>
          </cell>
          <cell r="CM503">
            <v>0</v>
          </cell>
          <cell r="CN503">
            <v>0</v>
          </cell>
          <cell r="CO503">
            <v>0</v>
          </cell>
          <cell r="CP503">
            <v>0</v>
          </cell>
          <cell r="CQ503">
            <v>0</v>
          </cell>
          <cell r="CR503">
            <v>0</v>
          </cell>
          <cell r="CS503">
            <v>0</v>
          </cell>
          <cell r="CT503">
            <v>0</v>
          </cell>
          <cell r="CU503">
            <v>0</v>
          </cell>
          <cell r="CW503">
            <v>0</v>
          </cell>
          <cell r="CX503">
            <v>0</v>
          </cell>
          <cell r="CY503">
            <v>0</v>
          </cell>
          <cell r="CZ503">
            <v>0</v>
          </cell>
          <cell r="DA503">
            <v>0</v>
          </cell>
          <cell r="DB503">
            <v>0</v>
          </cell>
          <cell r="DC503">
            <v>0</v>
          </cell>
          <cell r="DD503">
            <v>0</v>
          </cell>
          <cell r="DE503">
            <v>0</v>
          </cell>
          <cell r="DF503">
            <v>0</v>
          </cell>
          <cell r="DG503">
            <v>0</v>
          </cell>
          <cell r="DI503">
            <v>0</v>
          </cell>
          <cell r="DJ503">
            <v>0</v>
          </cell>
          <cell r="DK503">
            <v>0</v>
          </cell>
          <cell r="DL503">
            <v>0</v>
          </cell>
          <cell r="DM503">
            <v>61510.736048047409</v>
          </cell>
          <cell r="DN503">
            <v>0</v>
          </cell>
          <cell r="DO503">
            <v>0</v>
          </cell>
          <cell r="DP503">
            <v>0</v>
          </cell>
          <cell r="DQ503">
            <v>0</v>
          </cell>
          <cell r="DR503">
            <v>0</v>
          </cell>
          <cell r="DS503">
            <v>0</v>
          </cell>
          <cell r="DU503" t="str">
            <v>ACC 422/210051</v>
          </cell>
          <cell r="DV503">
            <v>0</v>
          </cell>
          <cell r="DW503">
            <v>0</v>
          </cell>
          <cell r="DX503">
            <v>2</v>
          </cell>
          <cell r="DY503">
            <v>53915</v>
          </cell>
          <cell r="DZ503">
            <v>61510.736048047409</v>
          </cell>
          <cell r="EB503">
            <v>61510.736048047409</v>
          </cell>
          <cell r="EC503" t="str">
            <v>Def</v>
          </cell>
          <cell r="ED503" t="str">
            <v>Community Service facilities</v>
          </cell>
        </row>
        <row r="504">
          <cell r="D504" t="str">
            <v>PC2030161</v>
          </cell>
          <cell r="E504" t="str">
            <v>Library Furn/Fit (Grey Lynn)</v>
          </cell>
          <cell r="F504" t="str">
            <v>Auckland Council</v>
          </cell>
          <cell r="G504" t="str">
            <v>Libraries and information</v>
          </cell>
          <cell r="H504" t="str">
            <v>E204105</v>
          </cell>
          <cell r="I504" t="str">
            <v>Local library central west management</v>
          </cell>
          <cell r="J504" t="str">
            <v>Community</v>
          </cell>
          <cell r="K504" t="str">
            <v>Local libraries</v>
          </cell>
          <cell r="L504" t="str">
            <v>Local library facilities and services</v>
          </cell>
          <cell r="M504" t="str">
            <v>Local activities</v>
          </cell>
          <cell r="N504" t="str">
            <v>Local libraries</v>
          </cell>
          <cell r="O504" t="str">
            <v>Local library facilities and services</v>
          </cell>
          <cell r="P504" t="str">
            <v>Community</v>
          </cell>
          <cell r="Q504" t="str">
            <v>Local libraries</v>
          </cell>
          <cell r="R504" t="str">
            <v>Local library facilities and services</v>
          </cell>
          <cell r="S504" t="str">
            <v>A1041205</v>
          </cell>
          <cell r="T504" t="str">
            <v>A1041205</v>
          </cell>
          <cell r="U504" t="str">
            <v>Local library facilities and services management</v>
          </cell>
          <cell r="V504" t="str">
            <v>L195</v>
          </cell>
          <cell r="W504" t="str">
            <v>Waitemata</v>
          </cell>
          <cell r="X504" t="str">
            <v>PL43780</v>
          </cell>
          <cell r="Y504" t="str">
            <v>Expense</v>
          </cell>
          <cell r="Z504">
            <v>20110701</v>
          </cell>
          <cell r="AA504">
            <v>20170630</v>
          </cell>
          <cell r="AB504">
            <v>1</v>
          </cell>
          <cell r="AC504" t="str">
            <v>Programme</v>
          </cell>
          <cell r="AD504">
            <v>0</v>
          </cell>
          <cell r="AE504">
            <v>0</v>
          </cell>
          <cell r="AF504">
            <v>0</v>
          </cell>
          <cell r="AG504">
            <v>1</v>
          </cell>
          <cell r="AH504">
            <v>7</v>
          </cell>
          <cell r="AI504" t="str">
            <v>Libraries</v>
          </cell>
          <cell r="AJ504" t="str">
            <v>Furniture and fittings</v>
          </cell>
          <cell r="AK504">
            <v>15</v>
          </cell>
          <cell r="AM504">
            <v>1</v>
          </cell>
          <cell r="AS504">
            <v>46867</v>
          </cell>
          <cell r="AX504">
            <v>40436</v>
          </cell>
          <cell r="BD504">
            <v>3.3000000000000002E-2</v>
          </cell>
          <cell r="BE504">
            <v>6.7088999999999732E-2</v>
          </cell>
          <cell r="BF504">
            <v>0.10230293699999971</v>
          </cell>
          <cell r="BG504">
            <v>0.14088353979499968</v>
          </cell>
          <cell r="BH504">
            <v>0.18195534722761963</v>
          </cell>
          <cell r="BI504">
            <v>0.21859596299167583</v>
          </cell>
          <cell r="BJ504">
            <v>0.25637243784441766</v>
          </cell>
          <cell r="BK504">
            <v>0.29783272829328333</v>
          </cell>
          <cell r="BL504">
            <v>0.3445547065118415</v>
          </cell>
          <cell r="BM504">
            <v>0.39295867594626777</v>
          </cell>
          <cell r="BN504">
            <v>0</v>
          </cell>
          <cell r="BO504">
            <v>0</v>
          </cell>
          <cell r="BP504">
            <v>0</v>
          </cell>
          <cell r="BQ504">
            <v>0</v>
          </cell>
          <cell r="BR504">
            <v>0</v>
          </cell>
          <cell r="BS504">
            <v>7357.5464204960272</v>
          </cell>
          <cell r="BT504">
            <v>0</v>
          </cell>
          <cell r="BU504">
            <v>0</v>
          </cell>
          <cell r="BV504">
            <v>0</v>
          </cell>
          <cell r="BW504">
            <v>0</v>
          </cell>
          <cell r="BX504">
            <v>0</v>
          </cell>
          <cell r="BY504">
            <v>46867</v>
          </cell>
          <cell r="BZ504">
            <v>0</v>
          </cell>
          <cell r="CA504">
            <v>0</v>
          </cell>
          <cell r="CB504">
            <v>0</v>
          </cell>
          <cell r="CC504">
            <v>0</v>
          </cell>
          <cell r="CD504">
            <v>47793.54642049603</v>
          </cell>
          <cell r="CE504">
            <v>0</v>
          </cell>
          <cell r="CF504">
            <v>0</v>
          </cell>
          <cell r="CG504">
            <v>0</v>
          </cell>
          <cell r="CH504">
            <v>0</v>
          </cell>
          <cell r="CI504">
            <v>0</v>
          </cell>
          <cell r="CK504">
            <v>0</v>
          </cell>
          <cell r="CL504">
            <v>0</v>
          </cell>
          <cell r="CM504">
            <v>0</v>
          </cell>
          <cell r="CN504">
            <v>0</v>
          </cell>
          <cell r="CO504">
            <v>0</v>
          </cell>
          <cell r="CP504">
            <v>0</v>
          </cell>
          <cell r="CQ504">
            <v>0</v>
          </cell>
          <cell r="CR504">
            <v>0</v>
          </cell>
          <cell r="CS504">
            <v>0</v>
          </cell>
          <cell r="CT504">
            <v>0</v>
          </cell>
          <cell r="CU504">
            <v>0</v>
          </cell>
          <cell r="CW504">
            <v>0</v>
          </cell>
          <cell r="CX504">
            <v>0</v>
          </cell>
          <cell r="CY504">
            <v>0</v>
          </cell>
          <cell r="CZ504">
            <v>0</v>
          </cell>
          <cell r="DA504">
            <v>0</v>
          </cell>
          <cell r="DB504">
            <v>0</v>
          </cell>
          <cell r="DC504">
            <v>0</v>
          </cell>
          <cell r="DD504">
            <v>0</v>
          </cell>
          <cell r="DE504">
            <v>0</v>
          </cell>
          <cell r="DF504">
            <v>0</v>
          </cell>
          <cell r="DG504">
            <v>0</v>
          </cell>
          <cell r="DI504">
            <v>46867</v>
          </cell>
          <cell r="DJ504">
            <v>0</v>
          </cell>
          <cell r="DK504">
            <v>0</v>
          </cell>
          <cell r="DL504">
            <v>0</v>
          </cell>
          <cell r="DM504">
            <v>0</v>
          </cell>
          <cell r="DN504">
            <v>47793.54642049603</v>
          </cell>
          <cell r="DO504">
            <v>0</v>
          </cell>
          <cell r="DP504">
            <v>0</v>
          </cell>
          <cell r="DQ504">
            <v>0</v>
          </cell>
          <cell r="DR504">
            <v>0</v>
          </cell>
          <cell r="DS504">
            <v>0</v>
          </cell>
          <cell r="DU504" t="str">
            <v>ACC 422/210059</v>
          </cell>
          <cell r="DV504">
            <v>0</v>
          </cell>
          <cell r="DW504">
            <v>0</v>
          </cell>
          <cell r="DX504">
            <v>1</v>
          </cell>
          <cell r="DY504">
            <v>40436</v>
          </cell>
          <cell r="DZ504">
            <v>47793.54642049603</v>
          </cell>
          <cell r="EB504">
            <v>47793.54642049603</v>
          </cell>
          <cell r="EC504" t="str">
            <v>Def</v>
          </cell>
          <cell r="ED504" t="str">
            <v>Community Service facilities</v>
          </cell>
        </row>
        <row r="505">
          <cell r="D505" t="str">
            <v>PC2030162</v>
          </cell>
          <cell r="E505" t="str">
            <v>Library Furn/Fit (Epsom)</v>
          </cell>
          <cell r="F505" t="str">
            <v>Auckland Council</v>
          </cell>
          <cell r="G505" t="str">
            <v>Libraries and information</v>
          </cell>
          <cell r="H505" t="str">
            <v>E203705</v>
          </cell>
          <cell r="I505" t="str">
            <v>Local library central east management</v>
          </cell>
          <cell r="J505" t="str">
            <v>Community</v>
          </cell>
          <cell r="K505" t="str">
            <v>Local libraries</v>
          </cell>
          <cell r="L505" t="str">
            <v>Local library facilities and services</v>
          </cell>
          <cell r="M505" t="str">
            <v>Local activities</v>
          </cell>
          <cell r="N505" t="str">
            <v>Local libraries</v>
          </cell>
          <cell r="O505" t="str">
            <v>Local library facilities and services</v>
          </cell>
          <cell r="P505" t="str">
            <v>Community</v>
          </cell>
          <cell r="Q505" t="str">
            <v>Local libraries</v>
          </cell>
          <cell r="R505" t="str">
            <v>Local library facilities and services</v>
          </cell>
          <cell r="S505" t="str">
            <v>A1041205</v>
          </cell>
          <cell r="T505" t="str">
            <v>A1041205</v>
          </cell>
          <cell r="U505" t="str">
            <v>Local library facilities and services management</v>
          </cell>
          <cell r="V505" t="str">
            <v>L100</v>
          </cell>
          <cell r="W505" t="str">
            <v>Albert-Eden</v>
          </cell>
          <cell r="X505" t="str">
            <v>PL43780</v>
          </cell>
          <cell r="Y505" t="str">
            <v>Expense</v>
          </cell>
          <cell r="Z505">
            <v>20140701</v>
          </cell>
          <cell r="AA505">
            <v>20150630</v>
          </cell>
          <cell r="AB505">
            <v>2</v>
          </cell>
          <cell r="AC505" t="str">
            <v>Discrete</v>
          </cell>
          <cell r="AD505">
            <v>0</v>
          </cell>
          <cell r="AE505">
            <v>0</v>
          </cell>
          <cell r="AF505">
            <v>0</v>
          </cell>
          <cell r="AG505">
            <v>1</v>
          </cell>
          <cell r="AH505">
            <v>7</v>
          </cell>
          <cell r="AI505" t="str">
            <v>Libraries</v>
          </cell>
          <cell r="AJ505" t="str">
            <v>Furniture and fittings</v>
          </cell>
          <cell r="AK505">
            <v>10</v>
          </cell>
          <cell r="AM505">
            <v>1</v>
          </cell>
          <cell r="AV505">
            <v>52230</v>
          </cell>
          <cell r="BD505">
            <v>3.3000000000000002E-2</v>
          </cell>
          <cell r="BE505">
            <v>6.7088999999999732E-2</v>
          </cell>
          <cell r="BF505">
            <v>0.10230293699999971</v>
          </cell>
          <cell r="BG505">
            <v>0.14088353979499968</v>
          </cell>
          <cell r="BH505">
            <v>0.18195534722761963</v>
          </cell>
          <cell r="BI505">
            <v>0.21859596299167583</v>
          </cell>
          <cell r="BJ505">
            <v>0.25637243784441766</v>
          </cell>
          <cell r="BK505">
            <v>0.29783272829328333</v>
          </cell>
          <cell r="BL505">
            <v>0.3445547065118415</v>
          </cell>
          <cell r="BM505">
            <v>0.39295867594626777</v>
          </cell>
          <cell r="BN505">
            <v>0</v>
          </cell>
          <cell r="BO505">
            <v>0</v>
          </cell>
          <cell r="BP505">
            <v>0</v>
          </cell>
          <cell r="BQ505">
            <v>5343.2823995099843</v>
          </cell>
          <cell r="BR505">
            <v>0</v>
          </cell>
          <cell r="BS505">
            <v>0</v>
          </cell>
          <cell r="BT505">
            <v>0</v>
          </cell>
          <cell r="BU505">
            <v>0</v>
          </cell>
          <cell r="BV505">
            <v>0</v>
          </cell>
          <cell r="BW505">
            <v>0</v>
          </cell>
          <cell r="BX505">
            <v>0</v>
          </cell>
          <cell r="BY505">
            <v>0</v>
          </cell>
          <cell r="BZ505">
            <v>0</v>
          </cell>
          <cell r="CA505">
            <v>0</v>
          </cell>
          <cell r="CB505">
            <v>57573.282399509982</v>
          </cell>
          <cell r="CC505">
            <v>0</v>
          </cell>
          <cell r="CD505">
            <v>0</v>
          </cell>
          <cell r="CE505">
            <v>0</v>
          </cell>
          <cell r="CF505">
            <v>0</v>
          </cell>
          <cell r="CG505">
            <v>0</v>
          </cell>
          <cell r="CH505">
            <v>0</v>
          </cell>
          <cell r="CI505">
            <v>0</v>
          </cell>
          <cell r="CK505">
            <v>0</v>
          </cell>
          <cell r="CL505">
            <v>0</v>
          </cell>
          <cell r="CM505">
            <v>0</v>
          </cell>
          <cell r="CN505">
            <v>0</v>
          </cell>
          <cell r="CO505">
            <v>0</v>
          </cell>
          <cell r="CP505">
            <v>0</v>
          </cell>
          <cell r="CQ505">
            <v>0</v>
          </cell>
          <cell r="CR505">
            <v>0</v>
          </cell>
          <cell r="CS505">
            <v>0</v>
          </cell>
          <cell r="CT505">
            <v>0</v>
          </cell>
          <cell r="CU505">
            <v>0</v>
          </cell>
          <cell r="CW505">
            <v>0</v>
          </cell>
          <cell r="CX505">
            <v>0</v>
          </cell>
          <cell r="CY505">
            <v>0</v>
          </cell>
          <cell r="CZ505">
            <v>0</v>
          </cell>
          <cell r="DA505">
            <v>0</v>
          </cell>
          <cell r="DB505">
            <v>0</v>
          </cell>
          <cell r="DC505">
            <v>0</v>
          </cell>
          <cell r="DD505">
            <v>0</v>
          </cell>
          <cell r="DE505">
            <v>0</v>
          </cell>
          <cell r="DF505">
            <v>0</v>
          </cell>
          <cell r="DG505">
            <v>0</v>
          </cell>
          <cell r="DI505">
            <v>0</v>
          </cell>
          <cell r="DJ505">
            <v>0</v>
          </cell>
          <cell r="DK505">
            <v>0</v>
          </cell>
          <cell r="DL505">
            <v>57573.282399509982</v>
          </cell>
          <cell r="DM505">
            <v>0</v>
          </cell>
          <cell r="DN505">
            <v>0</v>
          </cell>
          <cell r="DO505">
            <v>0</v>
          </cell>
          <cell r="DP505">
            <v>0</v>
          </cell>
          <cell r="DQ505">
            <v>0</v>
          </cell>
          <cell r="DR505">
            <v>0</v>
          </cell>
          <cell r="DS505">
            <v>0</v>
          </cell>
          <cell r="DU505" t="str">
            <v>ACC 422/210012</v>
          </cell>
          <cell r="DV505">
            <v>0</v>
          </cell>
          <cell r="DW505">
            <v>0</v>
          </cell>
          <cell r="DX505">
            <v>1</v>
          </cell>
          <cell r="DY505">
            <v>52230</v>
          </cell>
          <cell r="DZ505">
            <v>57573.282399509982</v>
          </cell>
          <cell r="EB505">
            <v>57573.282399509982</v>
          </cell>
          <cell r="EC505" t="str">
            <v>Def</v>
          </cell>
          <cell r="ED505" t="str">
            <v>Community Service facilities</v>
          </cell>
        </row>
        <row r="506">
          <cell r="D506" t="str">
            <v>PC2030163</v>
          </cell>
          <cell r="E506" t="str">
            <v>Library Furn/Fit Comm (Central)</v>
          </cell>
          <cell r="F506" t="str">
            <v>Auckland Council</v>
          </cell>
          <cell r="G506" t="str">
            <v>Libraries and information</v>
          </cell>
          <cell r="H506" t="str">
            <v>E203005</v>
          </cell>
          <cell r="I506" t="str">
            <v>Local libraries central management</v>
          </cell>
          <cell r="J506" t="str">
            <v>Community</v>
          </cell>
          <cell r="K506" t="str">
            <v>Local libraries</v>
          </cell>
          <cell r="L506" t="str">
            <v>Local library facilities and services</v>
          </cell>
          <cell r="M506" t="str">
            <v>Local activities</v>
          </cell>
          <cell r="N506" t="str">
            <v>Local libraries</v>
          </cell>
          <cell r="O506" t="str">
            <v>Local library facilities and services</v>
          </cell>
          <cell r="P506" t="str">
            <v>Community</v>
          </cell>
          <cell r="Q506" t="str">
            <v>Local libraries</v>
          </cell>
          <cell r="R506" t="str">
            <v>Local library facilities and services</v>
          </cell>
          <cell r="S506" t="str">
            <v>A1041205</v>
          </cell>
          <cell r="T506" t="str">
            <v>A1041205</v>
          </cell>
          <cell r="U506" t="str">
            <v>Local library facilities and services management</v>
          </cell>
          <cell r="V506" t="str">
            <v>L210</v>
          </cell>
          <cell r="W506" t="str">
            <v>Other (Unallocated)</v>
          </cell>
          <cell r="X506" t="str">
            <v>FY12 - Only</v>
          </cell>
          <cell r="Y506" t="str">
            <v>Expense</v>
          </cell>
          <cell r="Z506">
            <v>20110701</v>
          </cell>
          <cell r="AA506">
            <v>20120630</v>
          </cell>
          <cell r="AB506">
            <v>1</v>
          </cell>
          <cell r="AC506" t="str">
            <v>Programme</v>
          </cell>
          <cell r="AD506">
            <v>0</v>
          </cell>
          <cell r="AE506">
            <v>0</v>
          </cell>
          <cell r="AF506">
            <v>0</v>
          </cell>
          <cell r="AG506">
            <v>1</v>
          </cell>
          <cell r="AH506">
            <v>7</v>
          </cell>
          <cell r="AI506" t="str">
            <v>Libraries</v>
          </cell>
          <cell r="AJ506" t="str">
            <v>Furniture and fittings</v>
          </cell>
          <cell r="AK506">
            <v>10</v>
          </cell>
          <cell r="AP506">
            <v>1</v>
          </cell>
          <cell r="AS506">
            <v>83429</v>
          </cell>
          <cell r="AT506">
            <v>0</v>
          </cell>
          <cell r="AU506">
            <v>0</v>
          </cell>
          <cell r="AV506">
            <v>0</v>
          </cell>
          <cell r="AW506">
            <v>0</v>
          </cell>
          <cell r="AX506">
            <v>0</v>
          </cell>
          <cell r="AY506">
            <v>0</v>
          </cell>
          <cell r="AZ506">
            <v>0</v>
          </cell>
          <cell r="BD506">
            <v>3.3000000000000002E-2</v>
          </cell>
          <cell r="BE506">
            <v>6.7088999999999732E-2</v>
          </cell>
          <cell r="BF506">
            <v>0.10230293699999971</v>
          </cell>
          <cell r="BG506">
            <v>0.14088353979499968</v>
          </cell>
          <cell r="BH506">
            <v>0.18195534722761963</v>
          </cell>
          <cell r="BI506">
            <v>0.21859596299167583</v>
          </cell>
          <cell r="BJ506">
            <v>0.25637243784441766</v>
          </cell>
          <cell r="BK506">
            <v>0.29783272829328333</v>
          </cell>
          <cell r="BL506">
            <v>0.3445547065118415</v>
          </cell>
          <cell r="BM506">
            <v>0.39295867594626777</v>
          </cell>
          <cell r="BN506">
            <v>0</v>
          </cell>
          <cell r="BO506">
            <v>0</v>
          </cell>
          <cell r="BP506">
            <v>0</v>
          </cell>
          <cell r="BQ506">
            <v>0</v>
          </cell>
          <cell r="BR506">
            <v>0</v>
          </cell>
          <cell r="BS506">
            <v>0</v>
          </cell>
          <cell r="BT506">
            <v>0</v>
          </cell>
          <cell r="BU506">
            <v>0</v>
          </cell>
          <cell r="BV506">
            <v>0</v>
          </cell>
          <cell r="BW506">
            <v>0</v>
          </cell>
          <cell r="BX506">
            <v>0</v>
          </cell>
          <cell r="BY506">
            <v>83429</v>
          </cell>
          <cell r="BZ506">
            <v>0</v>
          </cell>
          <cell r="CA506">
            <v>0</v>
          </cell>
          <cell r="CB506">
            <v>0</v>
          </cell>
          <cell r="CC506">
            <v>0</v>
          </cell>
          <cell r="CD506">
            <v>0</v>
          </cell>
          <cell r="CE506">
            <v>0</v>
          </cell>
          <cell r="CF506">
            <v>0</v>
          </cell>
          <cell r="CG506">
            <v>0</v>
          </cell>
          <cell r="CH506">
            <v>0</v>
          </cell>
          <cell r="CI506">
            <v>0</v>
          </cell>
          <cell r="CK506">
            <v>0</v>
          </cell>
          <cell r="CL506">
            <v>0</v>
          </cell>
          <cell r="CM506">
            <v>0</v>
          </cell>
          <cell r="CN506">
            <v>0</v>
          </cell>
          <cell r="CO506">
            <v>0</v>
          </cell>
          <cell r="CP506">
            <v>0</v>
          </cell>
          <cell r="CQ506">
            <v>0</v>
          </cell>
          <cell r="CR506">
            <v>0</v>
          </cell>
          <cell r="CS506">
            <v>0</v>
          </cell>
          <cell r="CT506">
            <v>0</v>
          </cell>
          <cell r="CU506">
            <v>0</v>
          </cell>
          <cell r="CW506">
            <v>0</v>
          </cell>
          <cell r="CX506">
            <v>0</v>
          </cell>
          <cell r="CY506">
            <v>0</v>
          </cell>
          <cell r="CZ506">
            <v>0</v>
          </cell>
          <cell r="DA506">
            <v>0</v>
          </cell>
          <cell r="DB506">
            <v>0</v>
          </cell>
          <cell r="DC506">
            <v>0</v>
          </cell>
          <cell r="DD506">
            <v>0</v>
          </cell>
          <cell r="DE506">
            <v>0</v>
          </cell>
          <cell r="DF506">
            <v>0</v>
          </cell>
          <cell r="DG506">
            <v>0</v>
          </cell>
          <cell r="DI506">
            <v>83429</v>
          </cell>
          <cell r="DJ506">
            <v>0</v>
          </cell>
          <cell r="DK506">
            <v>0</v>
          </cell>
          <cell r="DL506">
            <v>0</v>
          </cell>
          <cell r="DM506">
            <v>0</v>
          </cell>
          <cell r="DN506">
            <v>0</v>
          </cell>
          <cell r="DO506">
            <v>0</v>
          </cell>
          <cell r="DP506">
            <v>0</v>
          </cell>
          <cell r="DQ506">
            <v>0</v>
          </cell>
          <cell r="DR506">
            <v>0</v>
          </cell>
          <cell r="DS506">
            <v>0</v>
          </cell>
          <cell r="DU506" t="str">
            <v>ACC 422/210025</v>
          </cell>
          <cell r="DV506">
            <v>0</v>
          </cell>
          <cell r="DW506">
            <v>0</v>
          </cell>
          <cell r="DX506">
            <v>2</v>
          </cell>
          <cell r="DY506">
            <v>0</v>
          </cell>
          <cell r="DZ506">
            <v>0</v>
          </cell>
          <cell r="EB506">
            <v>0</v>
          </cell>
          <cell r="EC506" t="str">
            <v>Def</v>
          </cell>
          <cell r="ED506" t="str">
            <v>Community Service facilities</v>
          </cell>
        </row>
        <row r="507">
          <cell r="D507" t="str">
            <v>PC2030163</v>
          </cell>
          <cell r="E507" t="str">
            <v>Library Furn/Fit Comm (Central)</v>
          </cell>
          <cell r="F507" t="str">
            <v>Auckland Council</v>
          </cell>
          <cell r="G507" t="str">
            <v>Libraries and information</v>
          </cell>
          <cell r="H507" t="str">
            <v>E203115</v>
          </cell>
          <cell r="I507" t="str">
            <v>Library central management</v>
          </cell>
          <cell r="J507" t="str">
            <v>Community</v>
          </cell>
          <cell r="K507" t="str">
            <v>Local libraries</v>
          </cell>
          <cell r="L507" t="str">
            <v>Local library facilities and services</v>
          </cell>
          <cell r="M507" t="str">
            <v>Local activities</v>
          </cell>
          <cell r="N507" t="str">
            <v>Local libraries</v>
          </cell>
          <cell r="O507" t="str">
            <v>Local library facilities and services</v>
          </cell>
          <cell r="P507" t="str">
            <v>Community</v>
          </cell>
          <cell r="Q507" t="str">
            <v>Local libraries</v>
          </cell>
          <cell r="R507" t="str">
            <v>Local library facilities and services</v>
          </cell>
          <cell r="S507" t="str">
            <v>A1041205</v>
          </cell>
          <cell r="T507" t="str">
            <v>A1041205</v>
          </cell>
          <cell r="U507" t="str">
            <v>Local library facilities and services management</v>
          </cell>
          <cell r="V507" t="str">
            <v>L210</v>
          </cell>
          <cell r="W507" t="str">
            <v>Other (Unallocated)</v>
          </cell>
          <cell r="X507" t="str">
            <v>PL43780</v>
          </cell>
          <cell r="Y507" t="str">
            <v>Expense</v>
          </cell>
          <cell r="Z507">
            <v>20120701</v>
          </cell>
          <cell r="AA507">
            <v>20220630</v>
          </cell>
          <cell r="AB507">
            <v>1</v>
          </cell>
          <cell r="AC507" t="str">
            <v>Programme</v>
          </cell>
          <cell r="AD507">
            <v>0</v>
          </cell>
          <cell r="AE507">
            <v>0</v>
          </cell>
          <cell r="AF507">
            <v>0</v>
          </cell>
          <cell r="AG507">
            <v>1</v>
          </cell>
          <cell r="AH507">
            <v>7</v>
          </cell>
          <cell r="AI507" t="str">
            <v>Libraries</v>
          </cell>
          <cell r="AJ507" t="str">
            <v>Furniture and fittings</v>
          </cell>
          <cell r="AK507">
            <v>10</v>
          </cell>
          <cell r="AM507">
            <v>1</v>
          </cell>
          <cell r="AT507">
            <v>74881</v>
          </cell>
          <cell r="AU507">
            <v>74881</v>
          </cell>
          <cell r="AV507">
            <v>74881</v>
          </cell>
          <cell r="AW507">
            <v>74881</v>
          </cell>
          <cell r="AX507">
            <v>74881</v>
          </cell>
          <cell r="AY507">
            <v>74881</v>
          </cell>
          <cell r="AZ507">
            <v>74881</v>
          </cell>
          <cell r="BA507">
            <v>74881</v>
          </cell>
          <cell r="BB507">
            <v>74881</v>
          </cell>
          <cell r="BC507">
            <v>74881</v>
          </cell>
          <cell r="BD507">
            <v>3.3000000000000002E-2</v>
          </cell>
          <cell r="BE507">
            <v>6.7088999999999732E-2</v>
          </cell>
          <cell r="BF507">
            <v>0.10230293699999971</v>
          </cell>
          <cell r="BG507">
            <v>0.14088353979499968</v>
          </cell>
          <cell r="BH507">
            <v>0.18195534722761963</v>
          </cell>
          <cell r="BI507">
            <v>0.21859596299167583</v>
          </cell>
          <cell r="BJ507">
            <v>0.25637243784441766</v>
          </cell>
          <cell r="BK507">
            <v>0.29783272829328333</v>
          </cell>
          <cell r="BL507">
            <v>0.3445547065118415</v>
          </cell>
          <cell r="BM507">
            <v>0.39295867594626777</v>
          </cell>
          <cell r="BN507">
            <v>0</v>
          </cell>
          <cell r="BO507">
            <v>2471.0730000000003</v>
          </cell>
          <cell r="BP507">
            <v>5023.69140899998</v>
          </cell>
          <cell r="BQ507">
            <v>7660.546225496978</v>
          </cell>
          <cell r="BR507">
            <v>10549.500343389371</v>
          </cell>
          <cell r="BS507">
            <v>13624.998355751386</v>
          </cell>
          <cell r="BT507">
            <v>16368.684304779677</v>
          </cell>
          <cell r="BU507">
            <v>19197.424518227839</v>
          </cell>
          <cell r="BV507">
            <v>22302.012527329349</v>
          </cell>
          <cell r="BW507">
            <v>25800.600978313203</v>
          </cell>
          <cell r="BX507">
            <v>29425.138613532476</v>
          </cell>
          <cell r="BY507">
            <v>0</v>
          </cell>
          <cell r="BZ507">
            <v>77352.073000000004</v>
          </cell>
          <cell r="CA507">
            <v>79904.691408999977</v>
          </cell>
          <cell r="CB507">
            <v>82541.546225496975</v>
          </cell>
          <cell r="CC507">
            <v>85430.500343389373</v>
          </cell>
          <cell r="CD507">
            <v>88505.998355751392</v>
          </cell>
          <cell r="CE507">
            <v>91249.684304779672</v>
          </cell>
          <cell r="CF507">
            <v>94078.424518227839</v>
          </cell>
          <cell r="CG507">
            <v>97183.012527329352</v>
          </cell>
          <cell r="CH507">
            <v>100681.6009783132</v>
          </cell>
          <cell r="CI507">
            <v>104306.13861353247</v>
          </cell>
          <cell r="CK507">
            <v>0</v>
          </cell>
          <cell r="CL507">
            <v>0</v>
          </cell>
          <cell r="CM507">
            <v>0</v>
          </cell>
          <cell r="CN507">
            <v>0</v>
          </cell>
          <cell r="CO507">
            <v>0</v>
          </cell>
          <cell r="CP507">
            <v>0</v>
          </cell>
          <cell r="CQ507">
            <v>0</v>
          </cell>
          <cell r="CR507">
            <v>0</v>
          </cell>
          <cell r="CS507">
            <v>0</v>
          </cell>
          <cell r="CT507">
            <v>0</v>
          </cell>
          <cell r="CU507">
            <v>0</v>
          </cell>
          <cell r="CW507">
            <v>0</v>
          </cell>
          <cell r="CX507">
            <v>0</v>
          </cell>
          <cell r="CY507">
            <v>0</v>
          </cell>
          <cell r="CZ507">
            <v>0</v>
          </cell>
          <cell r="DA507">
            <v>0</v>
          </cell>
          <cell r="DB507">
            <v>0</v>
          </cell>
          <cell r="DC507">
            <v>0</v>
          </cell>
          <cell r="DD507">
            <v>0</v>
          </cell>
          <cell r="DE507">
            <v>0</v>
          </cell>
          <cell r="DF507">
            <v>0</v>
          </cell>
          <cell r="DG507">
            <v>0</v>
          </cell>
          <cell r="DI507">
            <v>0</v>
          </cell>
          <cell r="DJ507">
            <v>77352.073000000004</v>
          </cell>
          <cell r="DK507">
            <v>79904.691408999977</v>
          </cell>
          <cell r="DL507">
            <v>82541.546225496975</v>
          </cell>
          <cell r="DM507">
            <v>85430.500343389373</v>
          </cell>
          <cell r="DN507">
            <v>88505.998355751392</v>
          </cell>
          <cell r="DO507">
            <v>91249.684304779672</v>
          </cell>
          <cell r="DP507">
            <v>94078.424518227839</v>
          </cell>
          <cell r="DQ507">
            <v>97183.012527329352</v>
          </cell>
          <cell r="DR507">
            <v>100681.6009783132</v>
          </cell>
          <cell r="DS507">
            <v>104306.13861353247</v>
          </cell>
          <cell r="DU507" t="str">
            <v>ACC 422/210025</v>
          </cell>
          <cell r="DV507">
            <v>0</v>
          </cell>
          <cell r="DW507">
            <v>0</v>
          </cell>
          <cell r="DX507">
            <v>2</v>
          </cell>
          <cell r="DY507">
            <v>748810</v>
          </cell>
          <cell r="DZ507">
            <v>901233.67027582042</v>
          </cell>
          <cell r="EB507">
            <v>901233.67027582042</v>
          </cell>
          <cell r="EC507" t="str">
            <v>Def</v>
          </cell>
          <cell r="ED507" t="str">
            <v>Community Service facilities</v>
          </cell>
        </row>
        <row r="508">
          <cell r="D508" t="str">
            <v>PC2030164</v>
          </cell>
          <cell r="E508" t="str">
            <v>Library Furn/Fit (Avondale)</v>
          </cell>
          <cell r="F508" t="str">
            <v>Auckland Council</v>
          </cell>
          <cell r="G508" t="str">
            <v>Libraries and information</v>
          </cell>
          <cell r="H508" t="str">
            <v>E204105</v>
          </cell>
          <cell r="I508" t="str">
            <v>Local library central west management</v>
          </cell>
          <cell r="J508" t="str">
            <v>Community</v>
          </cell>
          <cell r="K508" t="str">
            <v>Local libraries</v>
          </cell>
          <cell r="L508" t="str">
            <v>Local library facilities and services</v>
          </cell>
          <cell r="M508" t="str">
            <v>Local activities</v>
          </cell>
          <cell r="N508" t="str">
            <v>Local libraries</v>
          </cell>
          <cell r="O508" t="str">
            <v>Local library facilities and services</v>
          </cell>
          <cell r="P508" t="str">
            <v>Community</v>
          </cell>
          <cell r="Q508" t="str">
            <v>Local libraries</v>
          </cell>
          <cell r="R508" t="str">
            <v>Local library facilities and services</v>
          </cell>
          <cell r="S508" t="str">
            <v>A1041205</v>
          </cell>
          <cell r="T508" t="str">
            <v>A1041205</v>
          </cell>
          <cell r="U508" t="str">
            <v>Local library facilities and services management</v>
          </cell>
          <cell r="V508" t="str">
            <v>L200</v>
          </cell>
          <cell r="W508" t="str">
            <v>Whau</v>
          </cell>
          <cell r="X508" t="str">
            <v>PL43780</v>
          </cell>
          <cell r="Y508" t="str">
            <v>Expense</v>
          </cell>
          <cell r="Z508">
            <v>20120701</v>
          </cell>
          <cell r="AA508">
            <v>20180630</v>
          </cell>
          <cell r="AB508">
            <v>1</v>
          </cell>
          <cell r="AC508" t="str">
            <v>Programme</v>
          </cell>
          <cell r="AD508">
            <v>0</v>
          </cell>
          <cell r="AE508">
            <v>0</v>
          </cell>
          <cell r="AF508">
            <v>0</v>
          </cell>
          <cell r="AG508">
            <v>1</v>
          </cell>
          <cell r="AH508">
            <v>7</v>
          </cell>
          <cell r="AI508" t="str">
            <v>Libraries</v>
          </cell>
          <cell r="AJ508" t="str">
            <v>Furniture and fittings</v>
          </cell>
          <cell r="AK508">
            <v>10</v>
          </cell>
          <cell r="AM508">
            <v>1</v>
          </cell>
          <cell r="AT508">
            <v>44929</v>
          </cell>
          <cell r="AY508">
            <v>44929</v>
          </cell>
          <cell r="BD508">
            <v>3.3000000000000002E-2</v>
          </cell>
          <cell r="BE508">
            <v>6.7088999999999732E-2</v>
          </cell>
          <cell r="BF508">
            <v>0.10230293699999971</v>
          </cell>
          <cell r="BG508">
            <v>0.14088353979499968</v>
          </cell>
          <cell r="BH508">
            <v>0.18195534722761963</v>
          </cell>
          <cell r="BI508">
            <v>0.21859596299167583</v>
          </cell>
          <cell r="BJ508">
            <v>0.25637243784441766</v>
          </cell>
          <cell r="BK508">
            <v>0.29783272829328333</v>
          </cell>
          <cell r="BL508">
            <v>0.3445547065118415</v>
          </cell>
          <cell r="BM508">
            <v>0.39295867594626777</v>
          </cell>
          <cell r="BN508">
            <v>0</v>
          </cell>
          <cell r="BO508">
            <v>1482.6570000000002</v>
          </cell>
          <cell r="BP508">
            <v>0</v>
          </cell>
          <cell r="BQ508">
            <v>0</v>
          </cell>
          <cell r="BR508">
            <v>0</v>
          </cell>
          <cell r="BS508">
            <v>0</v>
          </cell>
          <cell r="BT508">
            <v>9821.2980212530038</v>
          </cell>
          <cell r="BU508">
            <v>0</v>
          </cell>
          <cell r="BV508">
            <v>0</v>
          </cell>
          <cell r="BW508">
            <v>0</v>
          </cell>
          <cell r="BX508">
            <v>0</v>
          </cell>
          <cell r="BY508">
            <v>0</v>
          </cell>
          <cell r="BZ508">
            <v>46411.656999999999</v>
          </cell>
          <cell r="CA508">
            <v>0</v>
          </cell>
          <cell r="CB508">
            <v>0</v>
          </cell>
          <cell r="CC508">
            <v>0</v>
          </cell>
          <cell r="CD508">
            <v>0</v>
          </cell>
          <cell r="CE508">
            <v>54750.298021253002</v>
          </cell>
          <cell r="CF508">
            <v>0</v>
          </cell>
          <cell r="CG508">
            <v>0</v>
          </cell>
          <cell r="CH508">
            <v>0</v>
          </cell>
          <cell r="CI508">
            <v>0</v>
          </cell>
          <cell r="CK508">
            <v>0</v>
          </cell>
          <cell r="CL508">
            <v>0</v>
          </cell>
          <cell r="CM508">
            <v>0</v>
          </cell>
          <cell r="CN508">
            <v>0</v>
          </cell>
          <cell r="CO508">
            <v>0</v>
          </cell>
          <cell r="CP508">
            <v>0</v>
          </cell>
          <cell r="CQ508">
            <v>0</v>
          </cell>
          <cell r="CR508">
            <v>0</v>
          </cell>
          <cell r="CS508">
            <v>0</v>
          </cell>
          <cell r="CT508">
            <v>0</v>
          </cell>
          <cell r="CU508">
            <v>0</v>
          </cell>
          <cell r="CW508">
            <v>0</v>
          </cell>
          <cell r="CX508">
            <v>0</v>
          </cell>
          <cell r="CY508">
            <v>0</v>
          </cell>
          <cell r="CZ508">
            <v>0</v>
          </cell>
          <cell r="DA508">
            <v>0</v>
          </cell>
          <cell r="DB508">
            <v>0</v>
          </cell>
          <cell r="DC508">
            <v>0</v>
          </cell>
          <cell r="DD508">
            <v>0</v>
          </cell>
          <cell r="DE508">
            <v>0</v>
          </cell>
          <cell r="DF508">
            <v>0</v>
          </cell>
          <cell r="DG508">
            <v>0</v>
          </cell>
          <cell r="DI508">
            <v>0</v>
          </cell>
          <cell r="DJ508">
            <v>46411.656999999999</v>
          </cell>
          <cell r="DK508">
            <v>0</v>
          </cell>
          <cell r="DL508">
            <v>0</v>
          </cell>
          <cell r="DM508">
            <v>0</v>
          </cell>
          <cell r="DN508">
            <v>0</v>
          </cell>
          <cell r="DO508">
            <v>54750.298021253002</v>
          </cell>
          <cell r="DP508">
            <v>0</v>
          </cell>
          <cell r="DQ508">
            <v>0</v>
          </cell>
          <cell r="DR508">
            <v>0</v>
          </cell>
          <cell r="DS508">
            <v>0</v>
          </cell>
          <cell r="DU508" t="str">
            <v>ACC 422/210056</v>
          </cell>
          <cell r="DV508">
            <v>0</v>
          </cell>
          <cell r="DW508">
            <v>0</v>
          </cell>
          <cell r="DX508">
            <v>1</v>
          </cell>
          <cell r="DY508">
            <v>89858</v>
          </cell>
          <cell r="DZ508">
            <v>101161.955021253</v>
          </cell>
          <cell r="EB508">
            <v>101161.955021253</v>
          </cell>
          <cell r="EC508" t="str">
            <v>Def</v>
          </cell>
          <cell r="ED508" t="str">
            <v>Community Service facilities</v>
          </cell>
        </row>
        <row r="509">
          <cell r="D509" t="str">
            <v>PC2030169</v>
          </cell>
          <cell r="E509" t="str">
            <v>Library Minor Renew (North/West)</v>
          </cell>
          <cell r="F509" t="str">
            <v>Auckland Council</v>
          </cell>
          <cell r="G509" t="str">
            <v>Libraries and information</v>
          </cell>
          <cell r="H509" t="str">
            <v>E201005</v>
          </cell>
          <cell r="I509" t="str">
            <v>Local libraries north and west management</v>
          </cell>
          <cell r="J509" t="str">
            <v>Community</v>
          </cell>
          <cell r="K509" t="str">
            <v>Local libraries</v>
          </cell>
          <cell r="L509" t="str">
            <v>Local library facilities and services</v>
          </cell>
          <cell r="M509" t="str">
            <v>Local activities</v>
          </cell>
          <cell r="N509" t="str">
            <v>Local libraries</v>
          </cell>
          <cell r="O509" t="str">
            <v>Local library facilities and services</v>
          </cell>
          <cell r="P509" t="str">
            <v>Community</v>
          </cell>
          <cell r="Q509" t="str">
            <v>Local libraries</v>
          </cell>
          <cell r="R509" t="str">
            <v>Local library facilities and services</v>
          </cell>
          <cell r="S509" t="str">
            <v>A1041205</v>
          </cell>
          <cell r="T509" t="str">
            <v>A1041205</v>
          </cell>
          <cell r="U509" t="str">
            <v>Local library facilities and services management</v>
          </cell>
          <cell r="V509" t="str">
            <v>L210</v>
          </cell>
          <cell r="W509" t="str">
            <v>Other (Unallocated)</v>
          </cell>
          <cell r="X509" t="str">
            <v>PL40810</v>
          </cell>
          <cell r="Y509" t="str">
            <v>Expense</v>
          </cell>
          <cell r="Z509">
            <v>20110701</v>
          </cell>
          <cell r="AA509">
            <v>20220630</v>
          </cell>
          <cell r="AB509">
            <v>1</v>
          </cell>
          <cell r="AC509" t="str">
            <v>Programme</v>
          </cell>
          <cell r="AD509">
            <v>0</v>
          </cell>
          <cell r="AE509">
            <v>0</v>
          </cell>
          <cell r="AF509">
            <v>0</v>
          </cell>
          <cell r="AG509">
            <v>1</v>
          </cell>
          <cell r="AH509">
            <v>7</v>
          </cell>
          <cell r="AI509" t="str">
            <v>Libraries</v>
          </cell>
          <cell r="AJ509" t="str">
            <v>Buildings (Capex)</v>
          </cell>
          <cell r="AK509">
            <v>25</v>
          </cell>
          <cell r="AM509">
            <v>1</v>
          </cell>
          <cell r="AS509">
            <v>55582</v>
          </cell>
          <cell r="AT509">
            <v>38710.870000000003</v>
          </cell>
          <cell r="AU509">
            <v>38800.01</v>
          </cell>
          <cell r="AV509">
            <v>38042.97</v>
          </cell>
          <cell r="AW509">
            <v>37278.769999999997</v>
          </cell>
          <cell r="AX509">
            <v>36512.14</v>
          </cell>
          <cell r="AY509">
            <v>36443.06</v>
          </cell>
          <cell r="AZ509">
            <v>35643.61</v>
          </cell>
          <cell r="BA509">
            <v>39732</v>
          </cell>
          <cell r="BB509">
            <v>39732</v>
          </cell>
          <cell r="BC509">
            <v>39732</v>
          </cell>
          <cell r="BD509">
            <v>3.1E-2</v>
          </cell>
          <cell r="BE509">
            <v>6.1930000000000041E-2</v>
          </cell>
          <cell r="BF509">
            <v>9.3787900000000146E-2</v>
          </cell>
          <cell r="BG509">
            <v>0.12878911280000027</v>
          </cell>
          <cell r="BH509">
            <v>0.16491036440960039</v>
          </cell>
          <cell r="BI509">
            <v>0.19869276497747879</v>
          </cell>
          <cell r="BJ509">
            <v>0.23225616239684821</v>
          </cell>
          <cell r="BK509">
            <v>0.27045610343115034</v>
          </cell>
          <cell r="BL509">
            <v>0.31238115484437823</v>
          </cell>
          <cell r="BM509">
            <v>0.35568973295424255</v>
          </cell>
          <cell r="BN509">
            <v>0</v>
          </cell>
          <cell r="BO509">
            <v>1200.0369700000001</v>
          </cell>
          <cell r="BP509">
            <v>2402.8846193000018</v>
          </cell>
          <cell r="BQ509">
            <v>3567.9702660630055</v>
          </cell>
          <cell r="BR509">
            <v>4801.0997145752654</v>
          </cell>
          <cell r="BS509">
            <v>6021.2303127743462</v>
          </cell>
          <cell r="BT509">
            <v>7240.9723556401577</v>
          </cell>
          <cell r="BU509">
            <v>8278.4480725699232</v>
          </cell>
          <cell r="BV509">
            <v>10745.761901526464</v>
          </cell>
          <cell r="BW509">
            <v>12411.528044276836</v>
          </cell>
          <cell r="BX509">
            <v>14132.264469737966</v>
          </cell>
          <cell r="BY509">
            <v>55582</v>
          </cell>
          <cell r="BZ509">
            <v>39910.906970000004</v>
          </cell>
          <cell r="CA509">
            <v>41202.894619300001</v>
          </cell>
          <cell r="CB509">
            <v>41610.940266063008</v>
          </cell>
          <cell r="CC509">
            <v>42079.869714575259</v>
          </cell>
          <cell r="CD509">
            <v>42533.370312774343</v>
          </cell>
          <cell r="CE509">
            <v>43684.032355640156</v>
          </cell>
          <cell r="CF509">
            <v>43922.058072569926</v>
          </cell>
          <cell r="CG509">
            <v>50477.761901526464</v>
          </cell>
          <cell r="CH509">
            <v>52143.528044276834</v>
          </cell>
          <cell r="CI509">
            <v>53864.264469737966</v>
          </cell>
          <cell r="CK509">
            <v>0</v>
          </cell>
          <cell r="CL509">
            <v>0</v>
          </cell>
          <cell r="CM509">
            <v>0</v>
          </cell>
          <cell r="CN509">
            <v>0</v>
          </cell>
          <cell r="CO509">
            <v>0</v>
          </cell>
          <cell r="CP509">
            <v>0</v>
          </cell>
          <cell r="CQ509">
            <v>0</v>
          </cell>
          <cell r="CR509">
            <v>0</v>
          </cell>
          <cell r="CS509">
            <v>0</v>
          </cell>
          <cell r="CT509">
            <v>0</v>
          </cell>
          <cell r="CU509">
            <v>0</v>
          </cell>
          <cell r="CW509">
            <v>0</v>
          </cell>
          <cell r="CX509">
            <v>0</v>
          </cell>
          <cell r="CY509">
            <v>0</v>
          </cell>
          <cell r="CZ509">
            <v>0</v>
          </cell>
          <cell r="DA509">
            <v>0</v>
          </cell>
          <cell r="DB509">
            <v>0</v>
          </cell>
          <cell r="DC509">
            <v>0</v>
          </cell>
          <cell r="DD509">
            <v>0</v>
          </cell>
          <cell r="DE509">
            <v>0</v>
          </cell>
          <cell r="DF509">
            <v>0</v>
          </cell>
          <cell r="DG509">
            <v>0</v>
          </cell>
          <cell r="DI509">
            <v>55582</v>
          </cell>
          <cell r="DJ509">
            <v>39910.906970000004</v>
          </cell>
          <cell r="DK509">
            <v>41202.894619300001</v>
          </cell>
          <cell r="DL509">
            <v>41610.940266063008</v>
          </cell>
          <cell r="DM509">
            <v>42079.869714575259</v>
          </cell>
          <cell r="DN509">
            <v>42533.370312774343</v>
          </cell>
          <cell r="DO509">
            <v>43684.032355640156</v>
          </cell>
          <cell r="DP509">
            <v>43922.058072569926</v>
          </cell>
          <cell r="DQ509">
            <v>50477.761901526464</v>
          </cell>
          <cell r="DR509">
            <v>52143.528044276834</v>
          </cell>
          <cell r="DS509">
            <v>53864.264469737966</v>
          </cell>
          <cell r="DU509" t="str">
            <v>NSCC 10414</v>
          </cell>
          <cell r="DV509">
            <v>0</v>
          </cell>
          <cell r="DW509">
            <v>0</v>
          </cell>
          <cell r="DX509">
            <v>1</v>
          </cell>
          <cell r="DY509">
            <v>380627.43</v>
          </cell>
          <cell r="DZ509">
            <v>451429.6267264639</v>
          </cell>
          <cell r="EB509">
            <v>451429.6267264639</v>
          </cell>
          <cell r="EC509" t="str">
            <v>Def</v>
          </cell>
          <cell r="ED509" t="str">
            <v>Community Service facilities</v>
          </cell>
        </row>
        <row r="510">
          <cell r="D510" t="str">
            <v>PC2030170</v>
          </cell>
          <cell r="E510" t="str">
            <v>Library Development (Devonport)</v>
          </cell>
          <cell r="F510" t="str">
            <v>Auckland Council</v>
          </cell>
          <cell r="G510" t="str">
            <v>Libraries and information</v>
          </cell>
          <cell r="H510" t="str">
            <v>E201005</v>
          </cell>
          <cell r="I510" t="str">
            <v>Local libraries north and west management</v>
          </cell>
          <cell r="J510" t="str">
            <v>Community</v>
          </cell>
          <cell r="K510" t="str">
            <v>Local libraries</v>
          </cell>
          <cell r="L510" t="str">
            <v>Local library facilities and services</v>
          </cell>
          <cell r="M510" t="str">
            <v>Local activities</v>
          </cell>
          <cell r="N510" t="str">
            <v>Local libraries</v>
          </cell>
          <cell r="O510" t="str">
            <v>Local library facilities and services</v>
          </cell>
          <cell r="P510" t="str">
            <v>Community</v>
          </cell>
          <cell r="Q510" t="str">
            <v>Local libraries</v>
          </cell>
          <cell r="R510" t="str">
            <v>Local library facilities and services</v>
          </cell>
          <cell r="S510" t="str">
            <v>A1041205</v>
          </cell>
          <cell r="T510" t="str">
            <v>A1041205</v>
          </cell>
          <cell r="U510" t="str">
            <v>Local library facilities and services management</v>
          </cell>
          <cell r="V510" t="str">
            <v>L105</v>
          </cell>
          <cell r="W510" t="str">
            <v>Devonport-Takapuna</v>
          </cell>
          <cell r="X510" t="str">
            <v>PL40810</v>
          </cell>
          <cell r="Y510" t="str">
            <v>Expense</v>
          </cell>
          <cell r="Z510">
            <v>20100701</v>
          </cell>
          <cell r="AA510">
            <v>20140630</v>
          </cell>
          <cell r="AB510">
            <v>2</v>
          </cell>
          <cell r="AC510" t="str">
            <v>Discrete</v>
          </cell>
          <cell r="AD510">
            <v>0</v>
          </cell>
          <cell r="AE510">
            <v>0</v>
          </cell>
          <cell r="AF510">
            <v>0</v>
          </cell>
          <cell r="AG510">
            <v>1</v>
          </cell>
          <cell r="AH510">
            <v>7</v>
          </cell>
          <cell r="AI510" t="str">
            <v>Libraries</v>
          </cell>
          <cell r="AJ510" t="str">
            <v>Buildings (Capex)</v>
          </cell>
          <cell r="AK510">
            <v>75</v>
          </cell>
          <cell r="AM510">
            <v>1</v>
          </cell>
          <cell r="AS510">
            <v>117471.6</v>
          </cell>
          <cell r="AT510">
            <v>93655.27</v>
          </cell>
          <cell r="AU510">
            <v>3887867.08</v>
          </cell>
          <cell r="BD510">
            <v>3.1E-2</v>
          </cell>
          <cell r="BE510">
            <v>6.1930000000000041E-2</v>
          </cell>
          <cell r="BF510">
            <v>9.3787900000000146E-2</v>
          </cell>
          <cell r="BG510">
            <v>0.12878911280000027</v>
          </cell>
          <cell r="BH510">
            <v>0.16491036440960039</v>
          </cell>
          <cell r="BI510">
            <v>0.19869276497747879</v>
          </cell>
          <cell r="BJ510">
            <v>0.23225616239684821</v>
          </cell>
          <cell r="BK510">
            <v>0.27045610343115034</v>
          </cell>
          <cell r="BL510">
            <v>0.31238115484437823</v>
          </cell>
          <cell r="BM510">
            <v>0.35568973295424255</v>
          </cell>
          <cell r="BN510">
            <v>0</v>
          </cell>
          <cell r="BO510">
            <v>2903.3133700000003</v>
          </cell>
          <cell r="BP510">
            <v>240775.60826440016</v>
          </cell>
          <cell r="BQ510">
            <v>0</v>
          </cell>
          <cell r="BR510">
            <v>0</v>
          </cell>
          <cell r="BS510">
            <v>0</v>
          </cell>
          <cell r="BT510">
            <v>0</v>
          </cell>
          <cell r="BU510">
            <v>0</v>
          </cell>
          <cell r="BV510">
            <v>0</v>
          </cell>
          <cell r="BW510">
            <v>0</v>
          </cell>
          <cell r="BX510">
            <v>0</v>
          </cell>
          <cell r="BY510">
            <v>117471.6</v>
          </cell>
          <cell r="BZ510">
            <v>96558.583370000008</v>
          </cell>
          <cell r="CA510">
            <v>4128642.6882644002</v>
          </cell>
          <cell r="CB510">
            <v>0</v>
          </cell>
          <cell r="CC510">
            <v>0</v>
          </cell>
          <cell r="CD510">
            <v>0</v>
          </cell>
          <cell r="CE510">
            <v>0</v>
          </cell>
          <cell r="CF510">
            <v>0</v>
          </cell>
          <cell r="CG510">
            <v>0</v>
          </cell>
          <cell r="CH510">
            <v>0</v>
          </cell>
          <cell r="CI510">
            <v>0</v>
          </cell>
          <cell r="CK510">
            <v>0</v>
          </cell>
          <cell r="CL510">
            <v>0</v>
          </cell>
          <cell r="CM510">
            <v>0</v>
          </cell>
          <cell r="CN510">
            <v>0</v>
          </cell>
          <cell r="CO510">
            <v>0</v>
          </cell>
          <cell r="CP510">
            <v>0</v>
          </cell>
          <cell r="CQ510">
            <v>0</v>
          </cell>
          <cell r="CR510">
            <v>0</v>
          </cell>
          <cell r="CS510">
            <v>0</v>
          </cell>
          <cell r="CT510">
            <v>0</v>
          </cell>
          <cell r="CU510">
            <v>0</v>
          </cell>
          <cell r="CW510">
            <v>0</v>
          </cell>
          <cell r="CX510">
            <v>0</v>
          </cell>
          <cell r="CY510">
            <v>0</v>
          </cell>
          <cell r="CZ510">
            <v>0</v>
          </cell>
          <cell r="DA510">
            <v>0</v>
          </cell>
          <cell r="DB510">
            <v>0</v>
          </cell>
          <cell r="DC510">
            <v>0</v>
          </cell>
          <cell r="DD510">
            <v>0</v>
          </cell>
          <cell r="DE510">
            <v>0</v>
          </cell>
          <cell r="DF510">
            <v>0</v>
          </cell>
          <cell r="DG510">
            <v>0</v>
          </cell>
          <cell r="DI510">
            <v>117471.6</v>
          </cell>
          <cell r="DJ510">
            <v>96558.583370000008</v>
          </cell>
          <cell r="DK510">
            <v>4128642.6882644002</v>
          </cell>
          <cell r="DL510">
            <v>0</v>
          </cell>
          <cell r="DM510">
            <v>0</v>
          </cell>
          <cell r="DN510">
            <v>0</v>
          </cell>
          <cell r="DO510">
            <v>0</v>
          </cell>
          <cell r="DP510">
            <v>0</v>
          </cell>
          <cell r="DQ510">
            <v>0</v>
          </cell>
          <cell r="DR510">
            <v>0</v>
          </cell>
          <cell r="DS510">
            <v>0</v>
          </cell>
          <cell r="DU510" t="str">
            <v>NSCC 70527</v>
          </cell>
          <cell r="DV510">
            <v>0</v>
          </cell>
          <cell r="DW510">
            <v>0</v>
          </cell>
          <cell r="DX510">
            <v>1</v>
          </cell>
          <cell r="DY510">
            <v>3981522.35</v>
          </cell>
          <cell r="DZ510">
            <v>4225201.2716343999</v>
          </cell>
          <cell r="EB510">
            <v>4225201.2716343999</v>
          </cell>
          <cell r="EC510" t="str">
            <v>Def</v>
          </cell>
          <cell r="ED510" t="str">
            <v>Community Service facilities</v>
          </cell>
        </row>
        <row r="511">
          <cell r="D511" t="str">
            <v>PC2030172</v>
          </cell>
          <cell r="E511" t="str">
            <v>Library Development (Albany)</v>
          </cell>
          <cell r="F511" t="str">
            <v>Auckland Council</v>
          </cell>
          <cell r="G511" t="str">
            <v>Libraries and information</v>
          </cell>
          <cell r="H511" t="str">
            <v>E201005</v>
          </cell>
          <cell r="I511" t="str">
            <v>Local libraries north and west management</v>
          </cell>
          <cell r="J511" t="str">
            <v>Community</v>
          </cell>
          <cell r="K511" t="str">
            <v>Local libraries</v>
          </cell>
          <cell r="L511" t="str">
            <v>Local library facilities and services</v>
          </cell>
          <cell r="M511" t="str">
            <v>Local activities</v>
          </cell>
          <cell r="N511" t="str">
            <v>Local libraries</v>
          </cell>
          <cell r="O511" t="str">
            <v>Local library facilities and services</v>
          </cell>
          <cell r="P511" t="str">
            <v>Community</v>
          </cell>
          <cell r="Q511" t="str">
            <v>Local libraries</v>
          </cell>
          <cell r="R511" t="str">
            <v>Local library facilities and services</v>
          </cell>
          <cell r="S511" t="str">
            <v>A1041205</v>
          </cell>
          <cell r="T511" t="str">
            <v>A1041205</v>
          </cell>
          <cell r="U511" t="str">
            <v>Local library facilities and services management</v>
          </cell>
          <cell r="V511" t="str">
            <v>L180</v>
          </cell>
          <cell r="W511" t="str">
            <v>Upper Harbour</v>
          </cell>
          <cell r="X511" t="str">
            <v>PL40810</v>
          </cell>
          <cell r="Y511" t="str">
            <v>Expense</v>
          </cell>
          <cell r="Z511">
            <v>20180701</v>
          </cell>
          <cell r="AA511">
            <v>20190630</v>
          </cell>
          <cell r="AB511">
            <v>2</v>
          </cell>
          <cell r="AC511" t="str">
            <v>Discrete</v>
          </cell>
          <cell r="AD511">
            <v>0.6</v>
          </cell>
          <cell r="AE511">
            <v>0</v>
          </cell>
          <cell r="AF511">
            <v>0.4</v>
          </cell>
          <cell r="AG511">
            <v>0</v>
          </cell>
          <cell r="AH511">
            <v>7</v>
          </cell>
          <cell r="AI511" t="str">
            <v>Libraries</v>
          </cell>
          <cell r="AJ511" t="str">
            <v>Buildings (Capex)</v>
          </cell>
          <cell r="AK511">
            <v>75</v>
          </cell>
          <cell r="AM511">
            <v>0.89</v>
          </cell>
          <cell r="AO511">
            <v>0.11</v>
          </cell>
          <cell r="AZ511">
            <v>8286788.9100000001</v>
          </cell>
          <cell r="BD511">
            <v>3.1E-2</v>
          </cell>
          <cell r="BE511">
            <v>6.1930000000000041E-2</v>
          </cell>
          <cell r="BF511">
            <v>9.3787900000000146E-2</v>
          </cell>
          <cell r="BG511">
            <v>0.12878911280000027</v>
          </cell>
          <cell r="BH511">
            <v>0.16491036440960039</v>
          </cell>
          <cell r="BI511">
            <v>0.19869276497747879</v>
          </cell>
          <cell r="BJ511">
            <v>0.23225616239684821</v>
          </cell>
          <cell r="BK511">
            <v>0.27045610343115034</v>
          </cell>
          <cell r="BL511">
            <v>0.31238115484437823</v>
          </cell>
          <cell r="BM511">
            <v>0.35568973295424255</v>
          </cell>
          <cell r="BN511">
            <v>0</v>
          </cell>
          <cell r="BO511">
            <v>0</v>
          </cell>
          <cell r="BP511">
            <v>0</v>
          </cell>
          <cell r="BQ511">
            <v>0</v>
          </cell>
          <cell r="BR511">
            <v>0</v>
          </cell>
          <cell r="BS511">
            <v>0</v>
          </cell>
          <cell r="BT511">
            <v>0</v>
          </cell>
          <cell r="BU511">
            <v>1924657.7908293607</v>
          </cell>
          <cell r="BV511">
            <v>0</v>
          </cell>
          <cell r="BW511">
            <v>0</v>
          </cell>
          <cell r="BX511">
            <v>0</v>
          </cell>
          <cell r="BY511">
            <v>0</v>
          </cell>
          <cell r="BZ511">
            <v>0</v>
          </cell>
          <cell r="CA511">
            <v>0</v>
          </cell>
          <cell r="CB511">
            <v>0</v>
          </cell>
          <cell r="CC511">
            <v>0</v>
          </cell>
          <cell r="CD511">
            <v>0</v>
          </cell>
          <cell r="CE511">
            <v>0</v>
          </cell>
          <cell r="CF511">
            <v>10211446.700829361</v>
          </cell>
          <cell r="CG511">
            <v>0</v>
          </cell>
          <cell r="CH511">
            <v>0</v>
          </cell>
          <cell r="CI511">
            <v>0</v>
          </cell>
          <cell r="CK511">
            <v>0</v>
          </cell>
          <cell r="CL511">
            <v>0</v>
          </cell>
          <cell r="CM511">
            <v>0</v>
          </cell>
          <cell r="CN511">
            <v>0</v>
          </cell>
          <cell r="CO511">
            <v>0</v>
          </cell>
          <cell r="CP511">
            <v>0</v>
          </cell>
          <cell r="CQ511">
            <v>0</v>
          </cell>
          <cell r="CR511">
            <v>6126868.0204976164</v>
          </cell>
          <cell r="CS511">
            <v>0</v>
          </cell>
          <cell r="CT511">
            <v>0</v>
          </cell>
          <cell r="CU511">
            <v>0</v>
          </cell>
          <cell r="CW511">
            <v>0</v>
          </cell>
          <cell r="CX511">
            <v>0</v>
          </cell>
          <cell r="CY511">
            <v>0</v>
          </cell>
          <cell r="CZ511">
            <v>0</v>
          </cell>
          <cell r="DA511">
            <v>0</v>
          </cell>
          <cell r="DB511">
            <v>0</v>
          </cell>
          <cell r="DC511">
            <v>0</v>
          </cell>
          <cell r="DD511">
            <v>4084578.6803317443</v>
          </cell>
          <cell r="DE511">
            <v>0</v>
          </cell>
          <cell r="DF511">
            <v>0</v>
          </cell>
          <cell r="DG511">
            <v>0</v>
          </cell>
          <cell r="DI511">
            <v>0</v>
          </cell>
          <cell r="DJ511">
            <v>0</v>
          </cell>
          <cell r="DK511">
            <v>0</v>
          </cell>
          <cell r="DL511">
            <v>0</v>
          </cell>
          <cell r="DM511">
            <v>0</v>
          </cell>
          <cell r="DN511">
            <v>0</v>
          </cell>
          <cell r="DO511">
            <v>0</v>
          </cell>
          <cell r="DP511">
            <v>0</v>
          </cell>
          <cell r="DQ511">
            <v>0</v>
          </cell>
          <cell r="DR511">
            <v>0</v>
          </cell>
          <cell r="DS511">
            <v>0</v>
          </cell>
          <cell r="DU511" t="str">
            <v>NSCC 12089</v>
          </cell>
          <cell r="DV511">
            <v>3314715.5640000002</v>
          </cell>
          <cell r="DW511">
            <v>1</v>
          </cell>
          <cell r="DX511">
            <v>1</v>
          </cell>
          <cell r="DY511">
            <v>8286788.9100000001</v>
          </cell>
          <cell r="DZ511">
            <v>10211446.700829361</v>
          </cell>
          <cell r="EB511">
            <v>10211446.700829361</v>
          </cell>
          <cell r="EC511" t="str">
            <v>Def</v>
          </cell>
          <cell r="ED511" t="str">
            <v>Community Service facilities</v>
          </cell>
        </row>
        <row r="512">
          <cell r="D512" t="str">
            <v>PC2030173</v>
          </cell>
          <cell r="E512" t="str">
            <v>Library Development (Flatbush)</v>
          </cell>
          <cell r="F512" t="str">
            <v>Auckland Council</v>
          </cell>
          <cell r="G512" t="str">
            <v>Libraries and information</v>
          </cell>
          <cell r="H512" t="str">
            <v>E205005</v>
          </cell>
          <cell r="I512" t="str">
            <v>Local libraries south management</v>
          </cell>
          <cell r="J512" t="str">
            <v>Community</v>
          </cell>
          <cell r="K512" t="str">
            <v>Local libraries</v>
          </cell>
          <cell r="L512" t="str">
            <v>Local library facilities and services</v>
          </cell>
          <cell r="M512" t="str">
            <v>Local activities</v>
          </cell>
          <cell r="N512" t="str">
            <v>Local libraries</v>
          </cell>
          <cell r="O512" t="str">
            <v>Local library facilities and services</v>
          </cell>
          <cell r="P512" t="str">
            <v>Community</v>
          </cell>
          <cell r="Q512" t="str">
            <v>Local libraries</v>
          </cell>
          <cell r="R512" t="str">
            <v>Local library facilities and services</v>
          </cell>
          <cell r="S512" t="str">
            <v>A1041205</v>
          </cell>
          <cell r="T512" t="str">
            <v>A1041205</v>
          </cell>
          <cell r="U512" t="str">
            <v>Local library facilities and services management</v>
          </cell>
          <cell r="V512" t="str">
            <v>L130</v>
          </cell>
          <cell r="W512" t="str">
            <v>Howick</v>
          </cell>
          <cell r="X512" t="str">
            <v>PL40810</v>
          </cell>
          <cell r="Y512" t="str">
            <v>Expense</v>
          </cell>
          <cell r="Z512">
            <v>20140701</v>
          </cell>
          <cell r="AA512">
            <v>20160630</v>
          </cell>
          <cell r="AB512">
            <v>2</v>
          </cell>
          <cell r="AC512" t="str">
            <v>Discrete</v>
          </cell>
          <cell r="AD512">
            <v>0</v>
          </cell>
          <cell r="AE512">
            <v>0</v>
          </cell>
          <cell r="AF512">
            <v>1</v>
          </cell>
          <cell r="AG512">
            <v>0</v>
          </cell>
          <cell r="AH512">
            <v>7</v>
          </cell>
          <cell r="AI512" t="str">
            <v>Libraries</v>
          </cell>
          <cell r="AJ512" t="str">
            <v>Buildings (Capex)</v>
          </cell>
          <cell r="AK512">
            <v>75</v>
          </cell>
          <cell r="AM512">
            <v>0.28000000000000003</v>
          </cell>
          <cell r="AO512">
            <v>0.72</v>
          </cell>
          <cell r="AV512">
            <v>2400475.3659999999</v>
          </cell>
          <cell r="AW512">
            <v>9314681.2679999992</v>
          </cell>
          <cell r="AX512">
            <v>0</v>
          </cell>
          <cell r="AY512">
            <v>0</v>
          </cell>
          <cell r="BD512">
            <v>3.1E-2</v>
          </cell>
          <cell r="BE512">
            <v>6.1930000000000041E-2</v>
          </cell>
          <cell r="BF512">
            <v>9.3787900000000146E-2</v>
          </cell>
          <cell r="BG512">
            <v>0.12878911280000027</v>
          </cell>
          <cell r="BH512">
            <v>0.16491036440960039</v>
          </cell>
          <cell r="BI512">
            <v>0.19869276497747879</v>
          </cell>
          <cell r="BJ512">
            <v>0.23225616239684821</v>
          </cell>
          <cell r="BK512">
            <v>0.27045610343115034</v>
          </cell>
          <cell r="BL512">
            <v>0.31238115484437823</v>
          </cell>
          <cell r="BM512">
            <v>0.35568973295424255</v>
          </cell>
          <cell r="BN512">
            <v>0</v>
          </cell>
          <cell r="BO512">
            <v>0</v>
          </cell>
          <cell r="BP512">
            <v>0</v>
          </cell>
          <cell r="BQ512">
            <v>225135.54357887173</v>
          </cell>
          <cell r="BR512">
            <v>1199629.5365205014</v>
          </cell>
          <cell r="BS512">
            <v>0</v>
          </cell>
          <cell r="BT512">
            <v>0</v>
          </cell>
          <cell r="BU512">
            <v>0</v>
          </cell>
          <cell r="BV512">
            <v>0</v>
          </cell>
          <cell r="BW512">
            <v>0</v>
          </cell>
          <cell r="BX512">
            <v>0</v>
          </cell>
          <cell r="BY512">
            <v>0</v>
          </cell>
          <cell r="BZ512">
            <v>0</v>
          </cell>
          <cell r="CA512">
            <v>0</v>
          </cell>
          <cell r="CB512">
            <v>2625610.9095788714</v>
          </cell>
          <cell r="CC512">
            <v>10514310.804520501</v>
          </cell>
          <cell r="CD512">
            <v>0</v>
          </cell>
          <cell r="CE512">
            <v>0</v>
          </cell>
          <cell r="CF512">
            <v>0</v>
          </cell>
          <cell r="CG512">
            <v>0</v>
          </cell>
          <cell r="CH512">
            <v>0</v>
          </cell>
          <cell r="CI512">
            <v>0</v>
          </cell>
          <cell r="CK512">
            <v>0</v>
          </cell>
          <cell r="CL512">
            <v>0</v>
          </cell>
          <cell r="CM512">
            <v>0</v>
          </cell>
          <cell r="CN512">
            <v>0</v>
          </cell>
          <cell r="CO512">
            <v>0</v>
          </cell>
          <cell r="CP512">
            <v>0</v>
          </cell>
          <cell r="CQ512">
            <v>0</v>
          </cell>
          <cell r="CR512">
            <v>0</v>
          </cell>
          <cell r="CS512">
            <v>0</v>
          </cell>
          <cell r="CT512">
            <v>0</v>
          </cell>
          <cell r="CU512">
            <v>0</v>
          </cell>
          <cell r="CW512">
            <v>0</v>
          </cell>
          <cell r="CX512">
            <v>0</v>
          </cell>
          <cell r="CY512">
            <v>0</v>
          </cell>
          <cell r="CZ512">
            <v>2625610.9095788714</v>
          </cell>
          <cell r="DA512">
            <v>10514310.804520501</v>
          </cell>
          <cell r="DB512">
            <v>0</v>
          </cell>
          <cell r="DC512">
            <v>0</v>
          </cell>
          <cell r="DD512">
            <v>0</v>
          </cell>
          <cell r="DE512">
            <v>0</v>
          </cell>
          <cell r="DF512">
            <v>0</v>
          </cell>
          <cell r="DG512">
            <v>0</v>
          </cell>
          <cell r="DI512">
            <v>0</v>
          </cell>
          <cell r="DJ512">
            <v>0</v>
          </cell>
          <cell r="DK512">
            <v>0</v>
          </cell>
          <cell r="DL512">
            <v>0</v>
          </cell>
          <cell r="DM512">
            <v>0</v>
          </cell>
          <cell r="DN512">
            <v>0</v>
          </cell>
          <cell r="DO512">
            <v>0</v>
          </cell>
          <cell r="DP512">
            <v>0</v>
          </cell>
          <cell r="DQ512">
            <v>0</v>
          </cell>
          <cell r="DR512">
            <v>0</v>
          </cell>
          <cell r="DS512">
            <v>0</v>
          </cell>
          <cell r="DU512" t="str">
            <v>MCC 7028CFM00629</v>
          </cell>
          <cell r="DV512">
            <v>11715156.634</v>
          </cell>
          <cell r="DW512">
            <v>1</v>
          </cell>
          <cell r="DX512">
            <v>1</v>
          </cell>
          <cell r="DY512">
            <v>11715156.634</v>
          </cell>
          <cell r="DZ512">
            <v>13139921.714099372</v>
          </cell>
          <cell r="EB512">
            <v>13139921.714099372</v>
          </cell>
          <cell r="EC512" t="str">
            <v>Def</v>
          </cell>
          <cell r="ED512" t="str">
            <v>Community Service facilities</v>
          </cell>
        </row>
        <row r="513">
          <cell r="D513" t="str">
            <v>PC2030174</v>
          </cell>
          <cell r="E513" t="str">
            <v>Ranui Library</v>
          </cell>
          <cell r="F513" t="str">
            <v>Auckland Council</v>
          </cell>
          <cell r="G513" t="str">
            <v>Libraries and information</v>
          </cell>
          <cell r="H513" t="str">
            <v>E201005</v>
          </cell>
          <cell r="I513" t="str">
            <v>Local libraries north and west management</v>
          </cell>
          <cell r="J513" t="str">
            <v>Community</v>
          </cell>
          <cell r="K513" t="str">
            <v>Local libraries</v>
          </cell>
          <cell r="L513" t="str">
            <v>Local library facilities and services</v>
          </cell>
          <cell r="M513" t="str">
            <v>Local activities</v>
          </cell>
          <cell r="N513" t="str">
            <v>Local libraries</v>
          </cell>
          <cell r="O513" t="str">
            <v>Local library facilities and services</v>
          </cell>
          <cell r="P513" t="str">
            <v>Community</v>
          </cell>
          <cell r="Q513" t="str">
            <v>Local libraries</v>
          </cell>
          <cell r="R513" t="str">
            <v>Local library facilities and services</v>
          </cell>
          <cell r="S513" t="str">
            <v>A1041205</v>
          </cell>
          <cell r="T513" t="str">
            <v>A1041205</v>
          </cell>
          <cell r="U513" t="str">
            <v>Local library facilities and services management</v>
          </cell>
          <cell r="V513" t="str">
            <v>L120</v>
          </cell>
          <cell r="W513" t="str">
            <v>Henderson-Massey</v>
          </cell>
          <cell r="X513" t="str">
            <v>PL40810</v>
          </cell>
          <cell r="Y513" t="str">
            <v>Expense</v>
          </cell>
          <cell r="Z513">
            <v>20070701</v>
          </cell>
          <cell r="AA513">
            <v>20130630</v>
          </cell>
          <cell r="AB513">
            <v>2</v>
          </cell>
          <cell r="AC513" t="str">
            <v>Discrete</v>
          </cell>
          <cell r="AD513">
            <v>0.5</v>
          </cell>
          <cell r="AE513">
            <v>0</v>
          </cell>
          <cell r="AF513">
            <v>0.48</v>
          </cell>
          <cell r="AG513">
            <v>0.02</v>
          </cell>
          <cell r="AH513">
            <v>7</v>
          </cell>
          <cell r="AI513" t="str">
            <v>Libraries</v>
          </cell>
          <cell r="AJ513" t="str">
            <v>Buildings (Capex)</v>
          </cell>
          <cell r="AK513">
            <v>75</v>
          </cell>
          <cell r="AM513">
            <v>0.77</v>
          </cell>
          <cell r="AO513">
            <v>0.23</v>
          </cell>
          <cell r="AS513">
            <v>1348111</v>
          </cell>
          <cell r="AT513">
            <v>4708483</v>
          </cell>
          <cell r="BD513">
            <v>3.1E-2</v>
          </cell>
          <cell r="BE513">
            <v>6.1930000000000041E-2</v>
          </cell>
          <cell r="BF513">
            <v>9.3787900000000146E-2</v>
          </cell>
          <cell r="BG513">
            <v>0.12878911280000027</v>
          </cell>
          <cell r="BH513">
            <v>0.16491036440960039</v>
          </cell>
          <cell r="BI513">
            <v>0.19869276497747879</v>
          </cell>
          <cell r="BJ513">
            <v>0.23225616239684821</v>
          </cell>
          <cell r="BK513">
            <v>0.27045610343115034</v>
          </cell>
          <cell r="BL513">
            <v>0.31238115484437823</v>
          </cell>
          <cell r="BM513">
            <v>0.35568973295424255</v>
          </cell>
          <cell r="BN513">
            <v>0</v>
          </cell>
          <cell r="BO513">
            <v>145962.973</v>
          </cell>
          <cell r="BP513">
            <v>0</v>
          </cell>
          <cell r="BQ513">
            <v>0</v>
          </cell>
          <cell r="BR513">
            <v>0</v>
          </cell>
          <cell r="BS513">
            <v>0</v>
          </cell>
          <cell r="BT513">
            <v>0</v>
          </cell>
          <cell r="BU513">
            <v>0</v>
          </cell>
          <cell r="BV513">
            <v>0</v>
          </cell>
          <cell r="BW513">
            <v>0</v>
          </cell>
          <cell r="BX513">
            <v>0</v>
          </cell>
          <cell r="BY513">
            <v>1348111</v>
          </cell>
          <cell r="BZ513">
            <v>4854445.9730000002</v>
          </cell>
          <cell r="CA513">
            <v>0</v>
          </cell>
          <cell r="CB513">
            <v>0</v>
          </cell>
          <cell r="CC513">
            <v>0</v>
          </cell>
          <cell r="CD513">
            <v>0</v>
          </cell>
          <cell r="CE513">
            <v>0</v>
          </cell>
          <cell r="CF513">
            <v>0</v>
          </cell>
          <cell r="CG513">
            <v>0</v>
          </cell>
          <cell r="CH513">
            <v>0</v>
          </cell>
          <cell r="CI513">
            <v>0</v>
          </cell>
          <cell r="CK513">
            <v>674055.5</v>
          </cell>
          <cell r="CL513">
            <v>2427222.9865000001</v>
          </cell>
          <cell r="CM513">
            <v>0</v>
          </cell>
          <cell r="CN513">
            <v>0</v>
          </cell>
          <cell r="CO513">
            <v>0</v>
          </cell>
          <cell r="CP513">
            <v>0</v>
          </cell>
          <cell r="CQ513">
            <v>0</v>
          </cell>
          <cell r="CR513">
            <v>0</v>
          </cell>
          <cell r="CS513">
            <v>0</v>
          </cell>
          <cell r="CT513">
            <v>0</v>
          </cell>
          <cell r="CU513">
            <v>0</v>
          </cell>
          <cell r="CW513">
            <v>647093.28</v>
          </cell>
          <cell r="CX513">
            <v>2330134.0670400001</v>
          </cell>
          <cell r="CY513">
            <v>0</v>
          </cell>
          <cell r="CZ513">
            <v>0</v>
          </cell>
          <cell r="DA513">
            <v>0</v>
          </cell>
          <cell r="DB513">
            <v>0</v>
          </cell>
          <cell r="DC513">
            <v>0</v>
          </cell>
          <cell r="DD513">
            <v>0</v>
          </cell>
          <cell r="DE513">
            <v>0</v>
          </cell>
          <cell r="DF513">
            <v>0</v>
          </cell>
          <cell r="DG513">
            <v>0</v>
          </cell>
          <cell r="DI513">
            <v>26962.22</v>
          </cell>
          <cell r="DJ513">
            <v>97088.919460000005</v>
          </cell>
          <cell r="DK513">
            <v>0</v>
          </cell>
          <cell r="DL513">
            <v>0</v>
          </cell>
          <cell r="DM513">
            <v>0</v>
          </cell>
          <cell r="DN513">
            <v>0</v>
          </cell>
          <cell r="DO513">
            <v>0</v>
          </cell>
          <cell r="DP513">
            <v>0</v>
          </cell>
          <cell r="DQ513">
            <v>0</v>
          </cell>
          <cell r="DR513">
            <v>0</v>
          </cell>
          <cell r="DS513">
            <v>0</v>
          </cell>
          <cell r="DU513" t="str">
            <v>WCC 3LBSD-07-105</v>
          </cell>
          <cell r="DV513">
            <v>2260071.84</v>
          </cell>
          <cell r="DW513">
            <v>1</v>
          </cell>
          <cell r="DX513">
            <v>1</v>
          </cell>
          <cell r="DY513">
            <v>4708483</v>
          </cell>
          <cell r="DZ513">
            <v>4854445.9730000002</v>
          </cell>
          <cell r="EB513">
            <v>4854445.9730000002</v>
          </cell>
          <cell r="EC513" t="str">
            <v>Def</v>
          </cell>
          <cell r="ED513" t="str">
            <v>Community Service facilities</v>
          </cell>
        </row>
        <row r="514">
          <cell r="D514" t="str">
            <v>PC2030202</v>
          </cell>
          <cell r="E514" t="str">
            <v>Library Collection Renew (Central)</v>
          </cell>
          <cell r="F514" t="str">
            <v>Auckland Council</v>
          </cell>
          <cell r="G514" t="str">
            <v>Libraries and information</v>
          </cell>
          <cell r="H514" t="str">
            <v>E215105</v>
          </cell>
          <cell r="I514" t="str">
            <v>Regional resources management</v>
          </cell>
          <cell r="J514" t="str">
            <v>Community</v>
          </cell>
          <cell r="K514" t="str">
            <v>Regional library services</v>
          </cell>
          <cell r="L514" t="str">
            <v>Library collection management</v>
          </cell>
          <cell r="M514" t="str">
            <v>Community</v>
          </cell>
          <cell r="N514" t="str">
            <v>Regional library services</v>
          </cell>
          <cell r="O514" t="str">
            <v>Library collection management</v>
          </cell>
          <cell r="P514" t="str">
            <v>Community</v>
          </cell>
          <cell r="Q514" t="str">
            <v>Regional library services</v>
          </cell>
          <cell r="R514" t="str">
            <v>Library collection management</v>
          </cell>
          <cell r="S514" t="str">
            <v>A1041305</v>
          </cell>
          <cell r="T514" t="str">
            <v>A1041305</v>
          </cell>
          <cell r="U514" t="str">
            <v>Collection management</v>
          </cell>
          <cell r="V514" t="str">
            <v>L050</v>
          </cell>
          <cell r="W514" t="str">
            <v>Regional</v>
          </cell>
          <cell r="X514" t="str">
            <v>PL43780</v>
          </cell>
          <cell r="Y514" t="str">
            <v>Expense</v>
          </cell>
          <cell r="Z514">
            <v>20110701</v>
          </cell>
          <cell r="AA514">
            <v>20220630</v>
          </cell>
          <cell r="AB514">
            <v>1</v>
          </cell>
          <cell r="AC514" t="str">
            <v>Programme</v>
          </cell>
          <cell r="AD514">
            <v>0</v>
          </cell>
          <cell r="AE514">
            <v>0</v>
          </cell>
          <cell r="AF514">
            <v>0</v>
          </cell>
          <cell r="AG514">
            <v>1</v>
          </cell>
          <cell r="AH514">
            <v>7</v>
          </cell>
          <cell r="AI514" t="str">
            <v>Libraries</v>
          </cell>
          <cell r="AJ514" t="str">
            <v>Library books (Capex)</v>
          </cell>
          <cell r="AK514">
            <v>10</v>
          </cell>
          <cell r="AM514">
            <v>1</v>
          </cell>
          <cell r="AS514">
            <v>2314240</v>
          </cell>
          <cell r="AT514">
            <v>3822502</v>
          </cell>
          <cell r="AU514">
            <v>3856443</v>
          </cell>
          <cell r="AV514">
            <v>3889928</v>
          </cell>
          <cell r="AW514">
            <v>3924477</v>
          </cell>
          <cell r="AX514">
            <v>3959334</v>
          </cell>
          <cell r="AY514">
            <v>3993726</v>
          </cell>
          <cell r="AZ514">
            <v>4029207</v>
          </cell>
          <cell r="BA514">
            <v>4000000</v>
          </cell>
          <cell r="BB514">
            <v>4000000</v>
          </cell>
          <cell r="BC514">
            <v>4000000</v>
          </cell>
          <cell r="BD514">
            <v>3.3000000000000002E-2</v>
          </cell>
          <cell r="BE514">
            <v>6.7088999999999732E-2</v>
          </cell>
          <cell r="BF514">
            <v>0.10230293699999971</v>
          </cell>
          <cell r="BG514">
            <v>0.14088353979499968</v>
          </cell>
          <cell r="BH514">
            <v>0.18195534722761963</v>
          </cell>
          <cell r="BI514">
            <v>0.21859596299167583</v>
          </cell>
          <cell r="BJ514">
            <v>0.25637243784441766</v>
          </cell>
          <cell r="BK514">
            <v>0.29783272829328333</v>
          </cell>
          <cell r="BL514">
            <v>0.3445547065118415</v>
          </cell>
          <cell r="BM514">
            <v>0.39295867594626777</v>
          </cell>
          <cell r="BN514">
            <v>0</v>
          </cell>
          <cell r="BO514">
            <v>126142.56600000001</v>
          </cell>
          <cell r="BP514">
            <v>258724.90442699895</v>
          </cell>
          <cell r="BQ514">
            <v>397951.05911853485</v>
          </cell>
          <cell r="BR514">
            <v>552894.21160406095</v>
          </cell>
          <cell r="BS514">
            <v>720421.99276012019</v>
          </cell>
          <cell r="BT514">
            <v>873012.38089489355</v>
          </cell>
          <cell r="BU514">
            <v>1032977.6211697925</v>
          </cell>
          <cell r="BV514">
            <v>1191330.9131731333</v>
          </cell>
          <cell r="BW514">
            <v>1378218.826047366</v>
          </cell>
          <cell r="BX514">
            <v>1571834.7037850711</v>
          </cell>
          <cell r="BY514">
            <v>2314240</v>
          </cell>
          <cell r="BZ514">
            <v>3948644.5660000001</v>
          </cell>
          <cell r="CA514">
            <v>4115167.9044269989</v>
          </cell>
          <cell r="CB514">
            <v>4287879.0591185344</v>
          </cell>
          <cell r="CC514">
            <v>4477371.2116040606</v>
          </cell>
          <cell r="CD514">
            <v>4679755.99276012</v>
          </cell>
          <cell r="CE514">
            <v>4866738.3808948938</v>
          </cell>
          <cell r="CF514">
            <v>5062184.6211697925</v>
          </cell>
          <cell r="CG514">
            <v>5191330.9131731335</v>
          </cell>
          <cell r="CH514">
            <v>5378218.8260473665</v>
          </cell>
          <cell r="CI514">
            <v>5571834.7037850711</v>
          </cell>
          <cell r="CK514">
            <v>0</v>
          </cell>
          <cell r="CL514">
            <v>0</v>
          </cell>
          <cell r="CM514">
            <v>0</v>
          </cell>
          <cell r="CN514">
            <v>0</v>
          </cell>
          <cell r="CO514">
            <v>0</v>
          </cell>
          <cell r="CP514">
            <v>0</v>
          </cell>
          <cell r="CQ514">
            <v>0</v>
          </cell>
          <cell r="CR514">
            <v>0</v>
          </cell>
          <cell r="CS514">
            <v>0</v>
          </cell>
          <cell r="CT514">
            <v>0</v>
          </cell>
          <cell r="CU514">
            <v>0</v>
          </cell>
          <cell r="CW514">
            <v>0</v>
          </cell>
          <cell r="CX514">
            <v>0</v>
          </cell>
          <cell r="CY514">
            <v>0</v>
          </cell>
          <cell r="CZ514">
            <v>0</v>
          </cell>
          <cell r="DA514">
            <v>0</v>
          </cell>
          <cell r="DB514">
            <v>0</v>
          </cell>
          <cell r="DC514">
            <v>0</v>
          </cell>
          <cell r="DD514">
            <v>0</v>
          </cell>
          <cell r="DE514">
            <v>0</v>
          </cell>
          <cell r="DF514">
            <v>0</v>
          </cell>
          <cell r="DG514">
            <v>0</v>
          </cell>
          <cell r="DI514">
            <v>2314240</v>
          </cell>
          <cell r="DJ514">
            <v>3948644.5660000001</v>
          </cell>
          <cell r="DK514">
            <v>4115167.9044269989</v>
          </cell>
          <cell r="DL514">
            <v>4287879.0591185344</v>
          </cell>
          <cell r="DM514">
            <v>4477371.2116040606</v>
          </cell>
          <cell r="DN514">
            <v>4679755.99276012</v>
          </cell>
          <cell r="DO514">
            <v>4866738.3808948938</v>
          </cell>
          <cell r="DP514">
            <v>5062184.6211697925</v>
          </cell>
          <cell r="DQ514">
            <v>5191330.9131731335</v>
          </cell>
          <cell r="DR514">
            <v>5378218.8260473665</v>
          </cell>
          <cell r="DS514">
            <v>5571834.7037850711</v>
          </cell>
          <cell r="DU514" t="str">
            <v>ACC 422/500000</v>
          </cell>
          <cell r="DV514">
            <v>0</v>
          </cell>
          <cell r="DW514">
            <v>0</v>
          </cell>
          <cell r="DX514">
            <v>1</v>
          </cell>
          <cell r="DY514">
            <v>39475617</v>
          </cell>
          <cell r="DZ514">
            <v>47579126.178979971</v>
          </cell>
          <cell r="EB514">
            <v>47579126.178979971</v>
          </cell>
          <cell r="EC514" t="str">
            <v>Def</v>
          </cell>
          <cell r="ED514" t="str">
            <v>Community Service facilities</v>
          </cell>
        </row>
        <row r="515">
          <cell r="D515" t="str">
            <v>PC2030203</v>
          </cell>
          <cell r="E515" t="str">
            <v>Otahuhu Library Collections refresh</v>
          </cell>
          <cell r="F515" t="str">
            <v>Auckland Council</v>
          </cell>
          <cell r="G515" t="str">
            <v>Libraries and information</v>
          </cell>
          <cell r="H515" t="str">
            <v>E215105</v>
          </cell>
          <cell r="I515" t="str">
            <v>Regional resources management</v>
          </cell>
          <cell r="J515" t="str">
            <v>Community</v>
          </cell>
          <cell r="K515" t="str">
            <v>Regional library services</v>
          </cell>
          <cell r="L515" t="str">
            <v>Library collection management</v>
          </cell>
          <cell r="M515" t="str">
            <v>Community</v>
          </cell>
          <cell r="N515" t="str">
            <v>Regional library services</v>
          </cell>
          <cell r="O515" t="str">
            <v>Library collection management</v>
          </cell>
          <cell r="P515" t="str">
            <v>Community</v>
          </cell>
          <cell r="Q515" t="str">
            <v>Regional library services</v>
          </cell>
          <cell r="R515" t="str">
            <v>Library collection management</v>
          </cell>
          <cell r="S515" t="str">
            <v>A1041305</v>
          </cell>
          <cell r="T515" t="str">
            <v>A1041305</v>
          </cell>
          <cell r="U515" t="str">
            <v>Collection management</v>
          </cell>
          <cell r="V515" t="str">
            <v>L050</v>
          </cell>
          <cell r="W515" t="str">
            <v>Regional</v>
          </cell>
          <cell r="X515" t="str">
            <v>PL43780</v>
          </cell>
          <cell r="Y515" t="str">
            <v>Expense</v>
          </cell>
          <cell r="Z515">
            <v>20140701</v>
          </cell>
          <cell r="AA515">
            <v>20150630</v>
          </cell>
          <cell r="AB515">
            <v>2</v>
          </cell>
          <cell r="AC515" t="str">
            <v>Discrete</v>
          </cell>
          <cell r="AD515">
            <v>0</v>
          </cell>
          <cell r="AE515">
            <v>0</v>
          </cell>
          <cell r="AF515">
            <v>0.28999999999999998</v>
          </cell>
          <cell r="AG515">
            <v>0.71</v>
          </cell>
          <cell r="AH515">
            <v>7</v>
          </cell>
          <cell r="AI515" t="str">
            <v>Libraries</v>
          </cell>
          <cell r="AJ515" t="str">
            <v>Library books (Capex)</v>
          </cell>
          <cell r="AK515">
            <v>10</v>
          </cell>
          <cell r="AM515">
            <v>1</v>
          </cell>
          <cell r="AU515">
            <v>0</v>
          </cell>
          <cell r="AV515">
            <v>280497</v>
          </cell>
          <cell r="BD515">
            <v>3.3000000000000002E-2</v>
          </cell>
          <cell r="BE515">
            <v>6.7088999999999732E-2</v>
          </cell>
          <cell r="BF515">
            <v>0.10230293699999971</v>
          </cell>
          <cell r="BG515">
            <v>0.14088353979499968</v>
          </cell>
          <cell r="BH515">
            <v>0.18195534722761963</v>
          </cell>
          <cell r="BI515">
            <v>0.21859596299167583</v>
          </cell>
          <cell r="BJ515">
            <v>0.25637243784441766</v>
          </cell>
          <cell r="BK515">
            <v>0.29783272829328333</v>
          </cell>
          <cell r="BL515">
            <v>0.3445547065118415</v>
          </cell>
          <cell r="BM515">
            <v>0.39295867594626777</v>
          </cell>
          <cell r="BN515">
            <v>0</v>
          </cell>
          <cell r="BO515">
            <v>0</v>
          </cell>
          <cell r="BP515">
            <v>0</v>
          </cell>
          <cell r="BQ515">
            <v>28695.666919688916</v>
          </cell>
          <cell r="BR515">
            <v>0</v>
          </cell>
          <cell r="BS515">
            <v>0</v>
          </cell>
          <cell r="BT515">
            <v>0</v>
          </cell>
          <cell r="BU515">
            <v>0</v>
          </cell>
          <cell r="BV515">
            <v>0</v>
          </cell>
          <cell r="BW515">
            <v>0</v>
          </cell>
          <cell r="BX515">
            <v>0</v>
          </cell>
          <cell r="BY515">
            <v>0</v>
          </cell>
          <cell r="BZ515">
            <v>0</v>
          </cell>
          <cell r="CA515">
            <v>0</v>
          </cell>
          <cell r="CB515">
            <v>309192.66691968893</v>
          </cell>
          <cell r="CC515">
            <v>0</v>
          </cell>
          <cell r="CD515">
            <v>0</v>
          </cell>
          <cell r="CE515">
            <v>0</v>
          </cell>
          <cell r="CF515">
            <v>0</v>
          </cell>
          <cell r="CG515">
            <v>0</v>
          </cell>
          <cell r="CH515">
            <v>0</v>
          </cell>
          <cell r="CI515">
            <v>0</v>
          </cell>
          <cell r="CK515">
            <v>0</v>
          </cell>
          <cell r="CL515">
            <v>0</v>
          </cell>
          <cell r="CM515">
            <v>0</v>
          </cell>
          <cell r="CN515">
            <v>0</v>
          </cell>
          <cell r="CO515">
            <v>0</v>
          </cell>
          <cell r="CP515">
            <v>0</v>
          </cell>
          <cell r="CQ515">
            <v>0</v>
          </cell>
          <cell r="CR515">
            <v>0</v>
          </cell>
          <cell r="CS515">
            <v>0</v>
          </cell>
          <cell r="CT515">
            <v>0</v>
          </cell>
          <cell r="CU515">
            <v>0</v>
          </cell>
          <cell r="CW515">
            <v>0</v>
          </cell>
          <cell r="CX515">
            <v>0</v>
          </cell>
          <cell r="CY515">
            <v>0</v>
          </cell>
          <cell r="CZ515">
            <v>89665.873406709783</v>
          </cell>
          <cell r="DA515">
            <v>0</v>
          </cell>
          <cell r="DB515">
            <v>0</v>
          </cell>
          <cell r="DC515">
            <v>0</v>
          </cell>
          <cell r="DD515">
            <v>0</v>
          </cell>
          <cell r="DE515">
            <v>0</v>
          </cell>
          <cell r="DF515">
            <v>0</v>
          </cell>
          <cell r="DG515">
            <v>0</v>
          </cell>
          <cell r="DI515">
            <v>0</v>
          </cell>
          <cell r="DJ515">
            <v>0</v>
          </cell>
          <cell r="DK515">
            <v>0</v>
          </cell>
          <cell r="DL515">
            <v>219526.79351297911</v>
          </cell>
          <cell r="DM515">
            <v>0</v>
          </cell>
          <cell r="DN515">
            <v>0</v>
          </cell>
          <cell r="DO515">
            <v>0</v>
          </cell>
          <cell r="DP515">
            <v>0</v>
          </cell>
          <cell r="DQ515">
            <v>0</v>
          </cell>
          <cell r="DR515">
            <v>0</v>
          </cell>
          <cell r="DS515">
            <v>0</v>
          </cell>
          <cell r="DU515" t="str">
            <v>ACC 422/210060</v>
          </cell>
          <cell r="DV515">
            <v>81344.12999999999</v>
          </cell>
          <cell r="DW515">
            <v>1</v>
          </cell>
          <cell r="DX515">
            <v>1</v>
          </cell>
          <cell r="DY515">
            <v>280497</v>
          </cell>
          <cell r="DZ515">
            <v>309192.66691968893</v>
          </cell>
          <cell r="EB515">
            <v>309192.66691968893</v>
          </cell>
          <cell r="EC515" t="str">
            <v>Def</v>
          </cell>
          <cell r="ED515" t="str">
            <v>Community Service facilities</v>
          </cell>
        </row>
        <row r="516">
          <cell r="D516" t="str">
            <v>PC2030204</v>
          </cell>
          <cell r="E516" t="str">
            <v>Waiheke Library Collections refresh</v>
          </cell>
          <cell r="F516" t="str">
            <v>Auckland Council</v>
          </cell>
          <cell r="G516" t="str">
            <v>Libraries and information</v>
          </cell>
          <cell r="H516" t="str">
            <v>E215105</v>
          </cell>
          <cell r="I516" t="str">
            <v>Regional resources management</v>
          </cell>
          <cell r="J516" t="str">
            <v>Community</v>
          </cell>
          <cell r="K516" t="str">
            <v>Regional library services</v>
          </cell>
          <cell r="L516" t="str">
            <v>Library collection management</v>
          </cell>
          <cell r="M516" t="str">
            <v>Community</v>
          </cell>
          <cell r="N516" t="str">
            <v>Regional library services</v>
          </cell>
          <cell r="O516" t="str">
            <v>Library collection management</v>
          </cell>
          <cell r="P516" t="str">
            <v>Community</v>
          </cell>
          <cell r="Q516" t="str">
            <v>Regional library services</v>
          </cell>
          <cell r="R516" t="str">
            <v>Library collection management</v>
          </cell>
          <cell r="S516" t="str">
            <v>A1041305</v>
          </cell>
          <cell r="T516" t="str">
            <v>A1041305</v>
          </cell>
          <cell r="U516" t="str">
            <v>Collection management</v>
          </cell>
          <cell r="V516" t="str">
            <v>L050</v>
          </cell>
          <cell r="W516" t="str">
            <v>Regional</v>
          </cell>
          <cell r="X516" t="str">
            <v>PL43780</v>
          </cell>
          <cell r="Y516" t="str">
            <v>Expense</v>
          </cell>
          <cell r="Z516">
            <v>20120701</v>
          </cell>
          <cell r="AA516">
            <v>20130630</v>
          </cell>
          <cell r="AB516">
            <v>2</v>
          </cell>
          <cell r="AC516" t="str">
            <v>Discrete</v>
          </cell>
          <cell r="AD516">
            <v>0</v>
          </cell>
          <cell r="AE516">
            <v>0</v>
          </cell>
          <cell r="AF516">
            <v>0.28999999999999998</v>
          </cell>
          <cell r="AG516">
            <v>0.71</v>
          </cell>
          <cell r="AH516">
            <v>7</v>
          </cell>
          <cell r="AI516" t="str">
            <v>Libraries</v>
          </cell>
          <cell r="AJ516" t="str">
            <v>Library books (Capex)</v>
          </cell>
          <cell r="AK516">
            <v>10</v>
          </cell>
          <cell r="AM516">
            <v>1</v>
          </cell>
          <cell r="AT516">
            <v>273113</v>
          </cell>
          <cell r="BD516">
            <v>3.3000000000000002E-2</v>
          </cell>
          <cell r="BE516">
            <v>6.7088999999999732E-2</v>
          </cell>
          <cell r="BF516">
            <v>0.10230293699999971</v>
          </cell>
          <cell r="BG516">
            <v>0.14088353979499968</v>
          </cell>
          <cell r="BH516">
            <v>0.18195534722761963</v>
          </cell>
          <cell r="BI516">
            <v>0.21859596299167583</v>
          </cell>
          <cell r="BJ516">
            <v>0.25637243784441766</v>
          </cell>
          <cell r="BK516">
            <v>0.29783272829328333</v>
          </cell>
          <cell r="BL516">
            <v>0.3445547065118415</v>
          </cell>
          <cell r="BM516">
            <v>0.39295867594626777</v>
          </cell>
          <cell r="BN516">
            <v>0</v>
          </cell>
          <cell r="BO516">
            <v>9012.7290000000012</v>
          </cell>
          <cell r="BP516">
            <v>0</v>
          </cell>
          <cell r="BQ516">
            <v>0</v>
          </cell>
          <cell r="BR516">
            <v>0</v>
          </cell>
          <cell r="BS516">
            <v>0</v>
          </cell>
          <cell r="BT516">
            <v>0</v>
          </cell>
          <cell r="BU516">
            <v>0</v>
          </cell>
          <cell r="BV516">
            <v>0</v>
          </cell>
          <cell r="BW516">
            <v>0</v>
          </cell>
          <cell r="BX516">
            <v>0</v>
          </cell>
          <cell r="BY516">
            <v>0</v>
          </cell>
          <cell r="BZ516">
            <v>282125.72899999999</v>
          </cell>
          <cell r="CA516">
            <v>0</v>
          </cell>
          <cell r="CB516">
            <v>0</v>
          </cell>
          <cell r="CC516">
            <v>0</v>
          </cell>
          <cell r="CD516">
            <v>0</v>
          </cell>
          <cell r="CE516">
            <v>0</v>
          </cell>
          <cell r="CF516">
            <v>0</v>
          </cell>
          <cell r="CG516">
            <v>0</v>
          </cell>
          <cell r="CH516">
            <v>0</v>
          </cell>
          <cell r="CI516">
            <v>0</v>
          </cell>
          <cell r="CK516">
            <v>0</v>
          </cell>
          <cell r="CL516">
            <v>0</v>
          </cell>
          <cell r="CM516">
            <v>0</v>
          </cell>
          <cell r="CN516">
            <v>0</v>
          </cell>
          <cell r="CO516">
            <v>0</v>
          </cell>
          <cell r="CP516">
            <v>0</v>
          </cell>
          <cell r="CQ516">
            <v>0</v>
          </cell>
          <cell r="CR516">
            <v>0</v>
          </cell>
          <cell r="CS516">
            <v>0</v>
          </cell>
          <cell r="CT516">
            <v>0</v>
          </cell>
          <cell r="CU516">
            <v>0</v>
          </cell>
          <cell r="CW516">
            <v>0</v>
          </cell>
          <cell r="CX516">
            <v>81816.461409999989</v>
          </cell>
          <cell r="CY516">
            <v>0</v>
          </cell>
          <cell r="CZ516">
            <v>0</v>
          </cell>
          <cell r="DA516">
            <v>0</v>
          </cell>
          <cell r="DB516">
            <v>0</v>
          </cell>
          <cell r="DC516">
            <v>0</v>
          </cell>
          <cell r="DD516">
            <v>0</v>
          </cell>
          <cell r="DE516">
            <v>0</v>
          </cell>
          <cell r="DF516">
            <v>0</v>
          </cell>
          <cell r="DG516">
            <v>0</v>
          </cell>
          <cell r="DI516">
            <v>0</v>
          </cell>
          <cell r="DJ516">
            <v>200309.26758999997</v>
          </cell>
          <cell r="DK516">
            <v>0</v>
          </cell>
          <cell r="DL516">
            <v>0</v>
          </cell>
          <cell r="DM516">
            <v>0</v>
          </cell>
          <cell r="DN516">
            <v>0</v>
          </cell>
          <cell r="DO516">
            <v>0</v>
          </cell>
          <cell r="DP516">
            <v>0</v>
          </cell>
          <cell r="DQ516">
            <v>0</v>
          </cell>
          <cell r="DR516">
            <v>0</v>
          </cell>
          <cell r="DS516">
            <v>0</v>
          </cell>
          <cell r="DU516" t="str">
            <v>ACC 422/210061</v>
          </cell>
          <cell r="DV516">
            <v>79202.76999999999</v>
          </cell>
          <cell r="DW516">
            <v>1</v>
          </cell>
          <cell r="DX516">
            <v>1</v>
          </cell>
          <cell r="DY516">
            <v>273113</v>
          </cell>
          <cell r="DZ516">
            <v>282125.72899999999</v>
          </cell>
          <cell r="EB516">
            <v>282125.72899999999</v>
          </cell>
          <cell r="EC516" t="str">
            <v>Def</v>
          </cell>
          <cell r="ED516" t="str">
            <v>Community Service facilities</v>
          </cell>
        </row>
        <row r="517">
          <cell r="D517" t="str">
            <v>PC2030205</v>
          </cell>
          <cell r="E517" t="str">
            <v>Flatbush Library Collection</v>
          </cell>
          <cell r="F517" t="str">
            <v>Auckland Council</v>
          </cell>
          <cell r="G517" t="str">
            <v>Libraries and information</v>
          </cell>
          <cell r="H517" t="str">
            <v>E215105</v>
          </cell>
          <cell r="I517" t="str">
            <v>Regional resources management</v>
          </cell>
          <cell r="J517" t="str">
            <v>Community</v>
          </cell>
          <cell r="K517" t="str">
            <v>Regional library services</v>
          </cell>
          <cell r="L517" t="str">
            <v>Library collection management</v>
          </cell>
          <cell r="M517" t="str">
            <v>Community</v>
          </cell>
          <cell r="N517" t="str">
            <v>Regional library services</v>
          </cell>
          <cell r="O517" t="str">
            <v>Library collection management</v>
          </cell>
          <cell r="P517" t="str">
            <v>Community</v>
          </cell>
          <cell r="Q517" t="str">
            <v>Regional library services</v>
          </cell>
          <cell r="R517" t="str">
            <v>Library collection management</v>
          </cell>
          <cell r="S517" t="str">
            <v>A1041305</v>
          </cell>
          <cell r="T517" t="str">
            <v>A1041305</v>
          </cell>
          <cell r="U517" t="str">
            <v>Collection management</v>
          </cell>
          <cell r="V517" t="str">
            <v>L050</v>
          </cell>
          <cell r="W517" t="str">
            <v>Regional</v>
          </cell>
          <cell r="X517" t="str">
            <v>PL43780</v>
          </cell>
          <cell r="Y517" t="str">
            <v>Expense</v>
          </cell>
          <cell r="Z517">
            <v>20160701</v>
          </cell>
          <cell r="AA517">
            <v>20190630</v>
          </cell>
          <cell r="AB517">
            <v>1</v>
          </cell>
          <cell r="AC517" t="str">
            <v>Programme</v>
          </cell>
          <cell r="AD517">
            <v>0</v>
          </cell>
          <cell r="AE517">
            <v>0</v>
          </cell>
          <cell r="AF517">
            <v>1</v>
          </cell>
          <cell r="AG517">
            <v>0</v>
          </cell>
          <cell r="AH517">
            <v>7</v>
          </cell>
          <cell r="AI517" t="str">
            <v>Libraries</v>
          </cell>
          <cell r="AJ517" t="str">
            <v>Library books (Capex)</v>
          </cell>
          <cell r="AK517">
            <v>10</v>
          </cell>
          <cell r="AM517">
            <v>0.28000000000000003</v>
          </cell>
          <cell r="AO517">
            <v>0.72</v>
          </cell>
          <cell r="AX517">
            <v>200039.6139</v>
          </cell>
          <cell r="AY517">
            <v>599786.30189999996</v>
          </cell>
          <cell r="AZ517">
            <v>600063.10199999996</v>
          </cell>
          <cell r="BD517">
            <v>3.3000000000000002E-2</v>
          </cell>
          <cell r="BE517">
            <v>6.7088999999999732E-2</v>
          </cell>
          <cell r="BF517">
            <v>0.10230293699999971</v>
          </cell>
          <cell r="BG517">
            <v>0.14088353979499968</v>
          </cell>
          <cell r="BH517">
            <v>0.18195534722761963</v>
          </cell>
          <cell r="BI517">
            <v>0.21859596299167583</v>
          </cell>
          <cell r="BJ517">
            <v>0.25637243784441766</v>
          </cell>
          <cell r="BK517">
            <v>0.29783272829328333</v>
          </cell>
          <cell r="BL517">
            <v>0.3445547065118415</v>
          </cell>
          <cell r="BM517">
            <v>0.39295867594626777</v>
          </cell>
          <cell r="BN517">
            <v>0</v>
          </cell>
          <cell r="BO517">
            <v>0</v>
          </cell>
          <cell r="BP517">
            <v>0</v>
          </cell>
          <cell r="BQ517">
            <v>0</v>
          </cell>
          <cell r="BR517">
            <v>0</v>
          </cell>
          <cell r="BS517">
            <v>36398.277406453468</v>
          </cell>
          <cell r="BT517">
            <v>131110.86425304649</v>
          </cell>
          <cell r="BU517">
            <v>153839.64032022344</v>
          </cell>
          <cell r="BV517">
            <v>0</v>
          </cell>
          <cell r="BW517">
            <v>0</v>
          </cell>
          <cell r="BX517">
            <v>0</v>
          </cell>
          <cell r="BY517">
            <v>0</v>
          </cell>
          <cell r="BZ517">
            <v>0</v>
          </cell>
          <cell r="CA517">
            <v>0</v>
          </cell>
          <cell r="CB517">
            <v>0</v>
          </cell>
          <cell r="CC517">
            <v>0</v>
          </cell>
          <cell r="CD517">
            <v>236437.89130645347</v>
          </cell>
          <cell r="CE517">
            <v>730897.16615304642</v>
          </cell>
          <cell r="CF517">
            <v>753902.74232022336</v>
          </cell>
          <cell r="CG517">
            <v>0</v>
          </cell>
          <cell r="CH517">
            <v>0</v>
          </cell>
          <cell r="CI517">
            <v>0</v>
          </cell>
          <cell r="CK517">
            <v>0</v>
          </cell>
          <cell r="CL517">
            <v>0</v>
          </cell>
          <cell r="CM517">
            <v>0</v>
          </cell>
          <cell r="CN517">
            <v>0</v>
          </cell>
          <cell r="CO517">
            <v>0</v>
          </cell>
          <cell r="CP517">
            <v>0</v>
          </cell>
          <cell r="CQ517">
            <v>0</v>
          </cell>
          <cell r="CR517">
            <v>0</v>
          </cell>
          <cell r="CS517">
            <v>0</v>
          </cell>
          <cell r="CT517">
            <v>0</v>
          </cell>
          <cell r="CU517">
            <v>0</v>
          </cell>
          <cell r="CW517">
            <v>0</v>
          </cell>
          <cell r="CX517">
            <v>0</v>
          </cell>
          <cell r="CY517">
            <v>0</v>
          </cell>
          <cell r="CZ517">
            <v>0</v>
          </cell>
          <cell r="DA517">
            <v>0</v>
          </cell>
          <cell r="DB517">
            <v>236437.89130645347</v>
          </cell>
          <cell r="DC517">
            <v>730897.16615304642</v>
          </cell>
          <cell r="DD517">
            <v>753902.74232022336</v>
          </cell>
          <cell r="DE517">
            <v>0</v>
          </cell>
          <cell r="DF517">
            <v>0</v>
          </cell>
          <cell r="DG517">
            <v>0</v>
          </cell>
          <cell r="DI517">
            <v>0</v>
          </cell>
          <cell r="DJ517">
            <v>0</v>
          </cell>
          <cell r="DK517">
            <v>0</v>
          </cell>
          <cell r="DL517">
            <v>0</v>
          </cell>
          <cell r="DM517">
            <v>0</v>
          </cell>
          <cell r="DN517">
            <v>0</v>
          </cell>
          <cell r="DO517">
            <v>0</v>
          </cell>
          <cell r="DP517">
            <v>0</v>
          </cell>
          <cell r="DQ517">
            <v>0</v>
          </cell>
          <cell r="DR517">
            <v>0</v>
          </cell>
          <cell r="DS517">
            <v>0</v>
          </cell>
          <cell r="DU517" t="str">
            <v>MCC 2037CCS00148</v>
          </cell>
          <cell r="DV517">
            <v>1399889.0178</v>
          </cell>
          <cell r="DW517">
            <v>1</v>
          </cell>
          <cell r="DX517">
            <v>1</v>
          </cell>
          <cell r="DY517">
            <v>1399889.0178</v>
          </cell>
          <cell r="DZ517">
            <v>1721237.7997797234</v>
          </cell>
          <cell r="EB517">
            <v>1721237.7997797234</v>
          </cell>
          <cell r="EC517" t="str">
            <v>Def</v>
          </cell>
          <cell r="ED517" t="str">
            <v>Community Service facilities</v>
          </cell>
        </row>
        <row r="518">
          <cell r="D518" t="str">
            <v>PC2030206</v>
          </cell>
          <cell r="E518" t="str">
            <v>Library Collection Renew (South)</v>
          </cell>
          <cell r="F518" t="str">
            <v>Auckland Council</v>
          </cell>
          <cell r="G518" t="str">
            <v>Libraries and information</v>
          </cell>
          <cell r="H518" t="str">
            <v>E215105</v>
          </cell>
          <cell r="I518" t="str">
            <v>Regional resources management</v>
          </cell>
          <cell r="J518" t="str">
            <v>Community</v>
          </cell>
          <cell r="K518" t="str">
            <v>Regional library services</v>
          </cell>
          <cell r="L518" t="str">
            <v>Library collection management</v>
          </cell>
          <cell r="M518" t="str">
            <v>Community</v>
          </cell>
          <cell r="N518" t="str">
            <v>Regional library services</v>
          </cell>
          <cell r="O518" t="str">
            <v>Library collection management</v>
          </cell>
          <cell r="P518" t="str">
            <v>Community</v>
          </cell>
          <cell r="Q518" t="str">
            <v>Regional library services</v>
          </cell>
          <cell r="R518" t="str">
            <v>Library collection management</v>
          </cell>
          <cell r="S518" t="str">
            <v>A1041305</v>
          </cell>
          <cell r="T518" t="str">
            <v>A1041305</v>
          </cell>
          <cell r="U518" t="str">
            <v>Collection management</v>
          </cell>
          <cell r="V518" t="str">
            <v>L050</v>
          </cell>
          <cell r="W518" t="str">
            <v>Regional</v>
          </cell>
          <cell r="X518" t="str">
            <v>PL43780</v>
          </cell>
          <cell r="Y518" t="str">
            <v>Expense</v>
          </cell>
          <cell r="Z518">
            <v>20100701</v>
          </cell>
          <cell r="AA518">
            <v>20220630</v>
          </cell>
          <cell r="AB518">
            <v>1</v>
          </cell>
          <cell r="AC518" t="str">
            <v>Programme</v>
          </cell>
          <cell r="AD518">
            <v>0</v>
          </cell>
          <cell r="AE518">
            <v>0</v>
          </cell>
          <cell r="AF518">
            <v>0</v>
          </cell>
          <cell r="AG518">
            <v>1</v>
          </cell>
          <cell r="AH518">
            <v>7</v>
          </cell>
          <cell r="AI518" t="str">
            <v>Libraries</v>
          </cell>
          <cell r="AJ518" t="str">
            <v>Library books (Capex)</v>
          </cell>
          <cell r="AK518">
            <v>10</v>
          </cell>
          <cell r="AM518">
            <v>1</v>
          </cell>
          <cell r="AS518">
            <v>4228690.91</v>
          </cell>
          <cell r="AT518">
            <v>4183165.8420000002</v>
          </cell>
          <cell r="AU518">
            <v>4173569.4130000002</v>
          </cell>
          <cell r="AV518">
            <v>4171385.9819999998</v>
          </cell>
          <cell r="AW518">
            <v>4173918.7560000001</v>
          </cell>
          <cell r="AX518">
            <v>4173730.8760000002</v>
          </cell>
          <cell r="AY518">
            <v>4171685.7560000001</v>
          </cell>
          <cell r="AZ518">
            <v>4173173.8870000001</v>
          </cell>
          <cell r="BA518">
            <v>4200000</v>
          </cell>
          <cell r="BB518">
            <v>4200000</v>
          </cell>
          <cell r="BC518">
            <v>4200000</v>
          </cell>
          <cell r="BD518">
            <v>3.3000000000000002E-2</v>
          </cell>
          <cell r="BE518">
            <v>6.7088999999999732E-2</v>
          </cell>
          <cell r="BF518">
            <v>0.10230293699999971</v>
          </cell>
          <cell r="BG518">
            <v>0.14088353979499968</v>
          </cell>
          <cell r="BH518">
            <v>0.18195534722761963</v>
          </cell>
          <cell r="BI518">
            <v>0.21859596299167583</v>
          </cell>
          <cell r="BJ518">
            <v>0.25637243784441766</v>
          </cell>
          <cell r="BK518">
            <v>0.29783272829328333</v>
          </cell>
          <cell r="BL518">
            <v>0.3445547065118415</v>
          </cell>
          <cell r="BM518">
            <v>0.39295867594626777</v>
          </cell>
          <cell r="BN518">
            <v>0</v>
          </cell>
          <cell r="BO518">
            <v>138044.472786</v>
          </cell>
          <cell r="BP518">
            <v>280000.59834875591</v>
          </cell>
          <cell r="BQ518">
            <v>426745.03731922788</v>
          </cell>
          <cell r="BR518">
            <v>588036.44916202151</v>
          </cell>
          <cell r="BS518">
            <v>759432.65077721712</v>
          </cell>
          <cell r="BT518">
            <v>911913.66513147717</v>
          </cell>
          <cell r="BU518">
            <v>1069886.7629588544</v>
          </cell>
          <cell r="BV518">
            <v>1250897.4588317899</v>
          </cell>
          <cell r="BW518">
            <v>1447129.7673497342</v>
          </cell>
          <cell r="BX518">
            <v>1650426.4389743246</v>
          </cell>
          <cell r="BY518">
            <v>4228690.91</v>
          </cell>
          <cell r="BZ518">
            <v>4321210.3147860002</v>
          </cell>
          <cell r="CA518">
            <v>4453570.011348756</v>
          </cell>
          <cell r="CB518">
            <v>4598131.0193192279</v>
          </cell>
          <cell r="CC518">
            <v>4761955.2051620213</v>
          </cell>
          <cell r="CD518">
            <v>4933163.5267772172</v>
          </cell>
          <cell r="CE518">
            <v>5083599.4211314768</v>
          </cell>
          <cell r="CF518">
            <v>5243060.6499588545</v>
          </cell>
          <cell r="CG518">
            <v>5450897.4588317899</v>
          </cell>
          <cell r="CH518">
            <v>5647129.767349734</v>
          </cell>
          <cell r="CI518">
            <v>5850426.4389743246</v>
          </cell>
          <cell r="CK518">
            <v>0</v>
          </cell>
          <cell r="CL518">
            <v>0</v>
          </cell>
          <cell r="CM518">
            <v>0</v>
          </cell>
          <cell r="CN518">
            <v>0</v>
          </cell>
          <cell r="CO518">
            <v>0</v>
          </cell>
          <cell r="CP518">
            <v>0</v>
          </cell>
          <cell r="CQ518">
            <v>0</v>
          </cell>
          <cell r="CR518">
            <v>0</v>
          </cell>
          <cell r="CS518">
            <v>0</v>
          </cell>
          <cell r="CT518">
            <v>0</v>
          </cell>
          <cell r="CU518">
            <v>0</v>
          </cell>
          <cell r="CW518">
            <v>0</v>
          </cell>
          <cell r="CX518">
            <v>0</v>
          </cell>
          <cell r="CY518">
            <v>0</v>
          </cell>
          <cell r="CZ518">
            <v>0</v>
          </cell>
          <cell r="DA518">
            <v>0</v>
          </cell>
          <cell r="DB518">
            <v>0</v>
          </cell>
          <cell r="DC518">
            <v>0</v>
          </cell>
          <cell r="DD518">
            <v>0</v>
          </cell>
          <cell r="DE518">
            <v>0</v>
          </cell>
          <cell r="DF518">
            <v>0</v>
          </cell>
          <cell r="DG518">
            <v>0</v>
          </cell>
          <cell r="DI518">
            <v>4228690.91</v>
          </cell>
          <cell r="DJ518">
            <v>4321210.3147860002</v>
          </cell>
          <cell r="DK518">
            <v>4453570.011348756</v>
          </cell>
          <cell r="DL518">
            <v>4598131.0193192279</v>
          </cell>
          <cell r="DM518">
            <v>4761955.2051620213</v>
          </cell>
          <cell r="DN518">
            <v>4933163.5267772172</v>
          </cell>
          <cell r="DO518">
            <v>5083599.4211314768</v>
          </cell>
          <cell r="DP518">
            <v>5243060.6499588545</v>
          </cell>
          <cell r="DQ518">
            <v>5450897.4588317899</v>
          </cell>
          <cell r="DR518">
            <v>5647129.767349734</v>
          </cell>
          <cell r="DS518">
            <v>5850426.4389743246</v>
          </cell>
          <cell r="DU518" t="str">
            <v>MCC 2043CCS00031</v>
          </cell>
          <cell r="DV518">
            <v>0</v>
          </cell>
          <cell r="DW518">
            <v>0</v>
          </cell>
          <cell r="DX518">
            <v>1</v>
          </cell>
          <cell r="DY518">
            <v>41820630.512000002</v>
          </cell>
          <cell r="DZ518">
            <v>50343143.813639402</v>
          </cell>
          <cell r="EB518">
            <v>50343143.813639402</v>
          </cell>
          <cell r="EC518" t="str">
            <v>Def</v>
          </cell>
          <cell r="ED518" t="str">
            <v>Community Service facilities</v>
          </cell>
        </row>
        <row r="519">
          <cell r="D519" t="str">
            <v>PC2030208</v>
          </cell>
          <cell r="E519" t="str">
            <v>Library Curr Use Coll Renew (North/West)</v>
          </cell>
          <cell r="F519" t="str">
            <v>Auckland Council</v>
          </cell>
          <cell r="G519" t="str">
            <v>Libraries and information</v>
          </cell>
          <cell r="H519" t="str">
            <v>E215105</v>
          </cell>
          <cell r="I519" t="str">
            <v>Regional resources management</v>
          </cell>
          <cell r="J519" t="str">
            <v>Community</v>
          </cell>
          <cell r="K519" t="str">
            <v>Regional library services</v>
          </cell>
          <cell r="L519" t="str">
            <v>Library collection management</v>
          </cell>
          <cell r="M519" t="str">
            <v>Community</v>
          </cell>
          <cell r="N519" t="str">
            <v>Regional library services</v>
          </cell>
          <cell r="O519" t="str">
            <v>Library collection management</v>
          </cell>
          <cell r="P519" t="str">
            <v>Community</v>
          </cell>
          <cell r="Q519" t="str">
            <v>Regional library services</v>
          </cell>
          <cell r="R519" t="str">
            <v>Library collection management</v>
          </cell>
          <cell r="S519" t="str">
            <v>A1041305</v>
          </cell>
          <cell r="T519" t="str">
            <v>A1041305</v>
          </cell>
          <cell r="U519" t="str">
            <v>Collection management</v>
          </cell>
          <cell r="V519" t="str">
            <v>L050</v>
          </cell>
          <cell r="W519" t="str">
            <v>Regional</v>
          </cell>
          <cell r="X519" t="str">
            <v>PL43780</v>
          </cell>
          <cell r="Y519" t="str">
            <v>Expense</v>
          </cell>
          <cell r="Z519">
            <v>20090701</v>
          </cell>
          <cell r="AA519">
            <v>20220630</v>
          </cell>
          <cell r="AB519">
            <v>1</v>
          </cell>
          <cell r="AC519" t="str">
            <v>Programme</v>
          </cell>
          <cell r="AD519">
            <v>0</v>
          </cell>
          <cell r="AE519">
            <v>0</v>
          </cell>
          <cell r="AF519">
            <v>0</v>
          </cell>
          <cell r="AG519">
            <v>1</v>
          </cell>
          <cell r="AH519">
            <v>7</v>
          </cell>
          <cell r="AI519" t="str">
            <v>Libraries</v>
          </cell>
          <cell r="AJ519" t="str">
            <v>Library books (Capex)</v>
          </cell>
          <cell r="AK519">
            <v>10</v>
          </cell>
          <cell r="AM519">
            <v>1</v>
          </cell>
          <cell r="AS519">
            <v>4932681.54</v>
          </cell>
          <cell r="AT519">
            <v>4626284.74</v>
          </cell>
          <cell r="AU519">
            <v>4539613.43</v>
          </cell>
          <cell r="AV519">
            <v>4581630.43</v>
          </cell>
          <cell r="AW519">
            <v>4624474.5</v>
          </cell>
          <cell r="AX519">
            <v>4635126.2699999996</v>
          </cell>
          <cell r="AY519">
            <v>4644747.58</v>
          </cell>
          <cell r="AZ519">
            <v>5700707.75</v>
          </cell>
          <cell r="BA519">
            <v>4900000</v>
          </cell>
          <cell r="BB519">
            <v>4900000</v>
          </cell>
          <cell r="BC519">
            <v>4900000</v>
          </cell>
          <cell r="BD519">
            <v>3.3000000000000002E-2</v>
          </cell>
          <cell r="BE519">
            <v>6.7088999999999732E-2</v>
          </cell>
          <cell r="BF519">
            <v>0.10230293699999971</v>
          </cell>
          <cell r="BG519">
            <v>0.14088353979499968</v>
          </cell>
          <cell r="BH519">
            <v>0.18195534722761963</v>
          </cell>
          <cell r="BI519">
            <v>0.21859596299167583</v>
          </cell>
          <cell r="BJ519">
            <v>0.25637243784441766</v>
          </cell>
          <cell r="BK519">
            <v>0.29783272829328333</v>
          </cell>
          <cell r="BL519">
            <v>0.3445547065118415</v>
          </cell>
          <cell r="BM519">
            <v>0.39295867594626777</v>
          </cell>
          <cell r="BN519">
            <v>0</v>
          </cell>
          <cell r="BO519">
            <v>152667.39642</v>
          </cell>
          <cell r="BP519">
            <v>304558.12540526874</v>
          </cell>
          <cell r="BQ519">
            <v>468714.24923757155</v>
          </cell>
          <cell r="BR519">
            <v>651512.33725171129</v>
          </cell>
          <cell r="BS519">
            <v>843386.00990171137</v>
          </cell>
          <cell r="BT519">
            <v>1015323.0701033559</v>
          </cell>
          <cell r="BU519">
            <v>1461504.3433060651</v>
          </cell>
          <cell r="BV519">
            <v>1459380.3686370882</v>
          </cell>
          <cell r="BW519">
            <v>1688318.0619080234</v>
          </cell>
          <cell r="BX519">
            <v>1925497.512136712</v>
          </cell>
          <cell r="BY519">
            <v>4932681.54</v>
          </cell>
          <cell r="BZ519">
            <v>4778952.1364200003</v>
          </cell>
          <cell r="CA519">
            <v>4844171.5554052684</v>
          </cell>
          <cell r="CB519">
            <v>5050344.6792375715</v>
          </cell>
          <cell r="CC519">
            <v>5275986.8372517116</v>
          </cell>
          <cell r="CD519">
            <v>5478512.2799017113</v>
          </cell>
          <cell r="CE519">
            <v>5660070.6501033558</v>
          </cell>
          <cell r="CF519">
            <v>7162212.0933060646</v>
          </cell>
          <cell r="CG519">
            <v>6359380.3686370887</v>
          </cell>
          <cell r="CH519">
            <v>6588318.0619080234</v>
          </cell>
          <cell r="CI519">
            <v>6825497.5121367117</v>
          </cell>
          <cell r="CK519">
            <v>0</v>
          </cell>
          <cell r="CL519">
            <v>0</v>
          </cell>
          <cell r="CM519">
            <v>0</v>
          </cell>
          <cell r="CN519">
            <v>0</v>
          </cell>
          <cell r="CO519">
            <v>0</v>
          </cell>
          <cell r="CP519">
            <v>0</v>
          </cell>
          <cell r="CQ519">
            <v>0</v>
          </cell>
          <cell r="CR519">
            <v>0</v>
          </cell>
          <cell r="CS519">
            <v>0</v>
          </cell>
          <cell r="CT519">
            <v>0</v>
          </cell>
          <cell r="CU519">
            <v>0</v>
          </cell>
          <cell r="CW519">
            <v>0</v>
          </cell>
          <cell r="CX519">
            <v>0</v>
          </cell>
          <cell r="CY519">
            <v>0</v>
          </cell>
          <cell r="CZ519">
            <v>0</v>
          </cell>
          <cell r="DA519">
            <v>0</v>
          </cell>
          <cell r="DB519">
            <v>0</v>
          </cell>
          <cell r="DC519">
            <v>0</v>
          </cell>
          <cell r="DD519">
            <v>0</v>
          </cell>
          <cell r="DE519">
            <v>0</v>
          </cell>
          <cell r="DF519">
            <v>0</v>
          </cell>
          <cell r="DG519">
            <v>0</v>
          </cell>
          <cell r="DI519">
            <v>4932681.54</v>
          </cell>
          <cell r="DJ519">
            <v>4778952.1364200003</v>
          </cell>
          <cell r="DK519">
            <v>4844171.5554052684</v>
          </cell>
          <cell r="DL519">
            <v>5050344.6792375715</v>
          </cell>
          <cell r="DM519">
            <v>5275986.8372517116</v>
          </cell>
          <cell r="DN519">
            <v>5478512.2799017113</v>
          </cell>
          <cell r="DO519">
            <v>5660070.6501033558</v>
          </cell>
          <cell r="DP519">
            <v>7162212.0933060646</v>
          </cell>
          <cell r="DQ519">
            <v>6359380.3686370887</v>
          </cell>
          <cell r="DR519">
            <v>6588318.0619080234</v>
          </cell>
          <cell r="DS519">
            <v>6825497.5121367117</v>
          </cell>
          <cell r="DU519" t="str">
            <v>RDC 40025-1</v>
          </cell>
          <cell r="DV519">
            <v>0</v>
          </cell>
          <cell r="DW519">
            <v>1</v>
          </cell>
          <cell r="DX519">
            <v>1</v>
          </cell>
          <cell r="DY519">
            <v>48052584.700000003</v>
          </cell>
          <cell r="DZ519">
            <v>58023446.17430751</v>
          </cell>
          <cell r="EB519">
            <v>58023446.17430751</v>
          </cell>
          <cell r="EC519" t="str">
            <v>Def</v>
          </cell>
          <cell r="ED519" t="str">
            <v>Community Service facilities</v>
          </cell>
        </row>
        <row r="520">
          <cell r="D520" t="str">
            <v>PC2030301</v>
          </cell>
          <cell r="E520" t="str">
            <v>Library Online Presences</v>
          </cell>
          <cell r="F520" t="str">
            <v>Auckland Council</v>
          </cell>
          <cell r="G520" t="str">
            <v>Libraries and information</v>
          </cell>
          <cell r="H520" t="str">
            <v>E218105</v>
          </cell>
          <cell r="I520" t="str">
            <v>Digital services management</v>
          </cell>
          <cell r="J520" t="str">
            <v>Community</v>
          </cell>
          <cell r="K520" t="str">
            <v>Regional library services</v>
          </cell>
          <cell r="L520" t="str">
            <v>Library collection management</v>
          </cell>
          <cell r="M520" t="str">
            <v>Community</v>
          </cell>
          <cell r="N520" t="str">
            <v>Regional library services</v>
          </cell>
          <cell r="O520" t="str">
            <v>Library collection management</v>
          </cell>
          <cell r="P520" t="str">
            <v>Community</v>
          </cell>
          <cell r="Q520" t="str">
            <v>Regional library services</v>
          </cell>
          <cell r="R520" t="str">
            <v>Library collection management</v>
          </cell>
          <cell r="S520" t="str">
            <v>A1041125</v>
          </cell>
          <cell r="T520" t="str">
            <v>A1041125</v>
          </cell>
          <cell r="U520" t="str">
            <v>Digital services and library systems</v>
          </cell>
          <cell r="V520" t="str">
            <v>L050</v>
          </cell>
          <cell r="W520" t="str">
            <v>Regional</v>
          </cell>
          <cell r="X520" t="str">
            <v>PL43780</v>
          </cell>
          <cell r="Y520" t="str">
            <v>Expense</v>
          </cell>
          <cell r="Z520">
            <v>20110701</v>
          </cell>
          <cell r="AA520">
            <v>20220630</v>
          </cell>
          <cell r="AB520">
            <v>1</v>
          </cell>
          <cell r="AC520" t="str">
            <v>Programme</v>
          </cell>
          <cell r="AD520">
            <v>0</v>
          </cell>
          <cell r="AE520">
            <v>0</v>
          </cell>
          <cell r="AF520">
            <v>0</v>
          </cell>
          <cell r="AG520">
            <v>1</v>
          </cell>
          <cell r="AH520">
            <v>7</v>
          </cell>
          <cell r="AI520" t="str">
            <v>Libraries</v>
          </cell>
          <cell r="AJ520" t="str">
            <v>Computer software (Capex)</v>
          </cell>
          <cell r="AK520">
            <v>8</v>
          </cell>
          <cell r="AM520">
            <v>1</v>
          </cell>
          <cell r="AS520">
            <v>201493.93</v>
          </cell>
          <cell r="AT520">
            <v>147880.47211</v>
          </cell>
          <cell r="AU520">
            <v>147906.26576000001</v>
          </cell>
          <cell r="AV520">
            <v>147869.90489999999</v>
          </cell>
          <cell r="AW520">
            <v>147897.44926999998</v>
          </cell>
          <cell r="AX520">
            <v>147894.90346999999</v>
          </cell>
          <cell r="AY520">
            <v>147867.19182000001</v>
          </cell>
          <cell r="AZ520">
            <v>147890.2585</v>
          </cell>
          <cell r="BA520">
            <v>148000</v>
          </cell>
          <cell r="BB520">
            <v>148000</v>
          </cell>
          <cell r="BC520">
            <v>148000</v>
          </cell>
          <cell r="BD520">
            <v>3.3000000000000002E-2</v>
          </cell>
          <cell r="BE520">
            <v>6.7088999999999732E-2</v>
          </cell>
          <cell r="BF520">
            <v>0.10230293699999971</v>
          </cell>
          <cell r="BG520">
            <v>0.14088353979499968</v>
          </cell>
          <cell r="BH520">
            <v>0.18195534722761963</v>
          </cell>
          <cell r="BI520">
            <v>0.21859596299167583</v>
          </cell>
          <cell r="BJ520">
            <v>0.25637243784441766</v>
          </cell>
          <cell r="BK520">
            <v>0.29783272829328333</v>
          </cell>
          <cell r="BL520">
            <v>0.3445547065118415</v>
          </cell>
          <cell r="BM520">
            <v>0.39295867594626777</v>
          </cell>
          <cell r="BN520">
            <v>0</v>
          </cell>
          <cell r="BO520">
            <v>4880.0555796300005</v>
          </cell>
          <cell r="BP520">
            <v>9922.8834635726016</v>
          </cell>
          <cell r="BQ520">
            <v>15127.525565180647</v>
          </cell>
          <cell r="BR520">
            <v>20836.31617980899</v>
          </cell>
          <cell r="BS520">
            <v>26910.268514079136</v>
          </cell>
          <cell r="BT520">
            <v>32323.171190767753</v>
          </cell>
          <cell r="BU520">
            <v>37914.986105086107</v>
          </cell>
          <cell r="BV520">
            <v>44079.243787405932</v>
          </cell>
          <cell r="BW520">
            <v>50994.096563752544</v>
          </cell>
          <cell r="BX520">
            <v>58157.884040047633</v>
          </cell>
          <cell r="BY520">
            <v>201493.93</v>
          </cell>
          <cell r="BZ520">
            <v>152760.52768962999</v>
          </cell>
          <cell r="CA520">
            <v>157829.1492235726</v>
          </cell>
          <cell r="CB520">
            <v>162997.43046518063</v>
          </cell>
          <cell r="CC520">
            <v>168733.76544980897</v>
          </cell>
          <cell r="CD520">
            <v>174805.17198407912</v>
          </cell>
          <cell r="CE520">
            <v>180190.36301076776</v>
          </cell>
          <cell r="CF520">
            <v>185805.2446050861</v>
          </cell>
          <cell r="CG520">
            <v>192079.24378740593</v>
          </cell>
          <cell r="CH520">
            <v>198994.09656375254</v>
          </cell>
          <cell r="CI520">
            <v>206157.88404004765</v>
          </cell>
          <cell r="CK520">
            <v>0</v>
          </cell>
          <cell r="CL520">
            <v>0</v>
          </cell>
          <cell r="CM520">
            <v>0</v>
          </cell>
          <cell r="CN520">
            <v>0</v>
          </cell>
          <cell r="CO520">
            <v>0</v>
          </cell>
          <cell r="CP520">
            <v>0</v>
          </cell>
          <cell r="CQ520">
            <v>0</v>
          </cell>
          <cell r="CR520">
            <v>0</v>
          </cell>
          <cell r="CS520">
            <v>0</v>
          </cell>
          <cell r="CT520">
            <v>0</v>
          </cell>
          <cell r="CU520">
            <v>0</v>
          </cell>
          <cell r="CW520">
            <v>0</v>
          </cell>
          <cell r="CX520">
            <v>0</v>
          </cell>
          <cell r="CY520">
            <v>0</v>
          </cell>
          <cell r="CZ520">
            <v>0</v>
          </cell>
          <cell r="DA520">
            <v>0</v>
          </cell>
          <cell r="DB520">
            <v>0</v>
          </cell>
          <cell r="DC520">
            <v>0</v>
          </cell>
          <cell r="DD520">
            <v>0</v>
          </cell>
          <cell r="DE520">
            <v>0</v>
          </cell>
          <cell r="DF520">
            <v>0</v>
          </cell>
          <cell r="DG520">
            <v>0</v>
          </cell>
          <cell r="DI520">
            <v>201493.93</v>
          </cell>
          <cell r="DJ520">
            <v>152760.52768962999</v>
          </cell>
          <cell r="DK520">
            <v>157829.1492235726</v>
          </cell>
          <cell r="DL520">
            <v>162997.43046518063</v>
          </cell>
          <cell r="DM520">
            <v>168733.76544980897</v>
          </cell>
          <cell r="DN520">
            <v>174805.17198407912</v>
          </cell>
          <cell r="DO520">
            <v>180190.36301076776</v>
          </cell>
          <cell r="DP520">
            <v>185805.2446050861</v>
          </cell>
          <cell r="DQ520">
            <v>192079.24378740593</v>
          </cell>
          <cell r="DR520">
            <v>198994.09656375254</v>
          </cell>
          <cell r="DS520">
            <v>206157.88404004765</v>
          </cell>
          <cell r="DU520" t="str">
            <v>ACC 422/300021</v>
          </cell>
          <cell r="DV520">
            <v>0</v>
          </cell>
          <cell r="DW520">
            <v>0</v>
          </cell>
          <cell r="DX520">
            <v>1</v>
          </cell>
          <cell r="DY520">
            <v>1479206.4458300001</v>
          </cell>
          <cell r="DZ520">
            <v>1780352.8768193314</v>
          </cell>
          <cell r="EB520">
            <v>1780352.8768193314</v>
          </cell>
          <cell r="EC520" t="str">
            <v>Def</v>
          </cell>
          <cell r="ED520" t="str">
            <v>Community Service facilities</v>
          </cell>
        </row>
        <row r="521">
          <cell r="D521" t="str">
            <v>PC2030303</v>
          </cell>
          <cell r="E521" t="str">
            <v>Libraries Technology</v>
          </cell>
          <cell r="F521" t="str">
            <v>Auckland Council</v>
          </cell>
          <cell r="G521" t="str">
            <v>Libraries and information</v>
          </cell>
          <cell r="H521" t="str">
            <v>E218105</v>
          </cell>
          <cell r="I521" t="str">
            <v>Digital services management</v>
          </cell>
          <cell r="J521" t="str">
            <v>Community</v>
          </cell>
          <cell r="K521" t="str">
            <v>Regional library services</v>
          </cell>
          <cell r="L521" t="str">
            <v>Library collection management</v>
          </cell>
          <cell r="M521" t="str">
            <v>Community</v>
          </cell>
          <cell r="N521" t="str">
            <v>Regional library services</v>
          </cell>
          <cell r="O521" t="str">
            <v>Library collection management</v>
          </cell>
          <cell r="P521" t="str">
            <v>Community</v>
          </cell>
          <cell r="Q521" t="str">
            <v>Regional library services</v>
          </cell>
          <cell r="R521" t="str">
            <v>Library collection management</v>
          </cell>
          <cell r="S521" t="str">
            <v>A1041125</v>
          </cell>
          <cell r="T521" t="str">
            <v>A1041125</v>
          </cell>
          <cell r="U521" t="str">
            <v>Digital services and library systems</v>
          </cell>
          <cell r="V521" t="str">
            <v>L050</v>
          </cell>
          <cell r="W521" t="str">
            <v>Regional</v>
          </cell>
          <cell r="X521" t="str">
            <v>PL43780</v>
          </cell>
          <cell r="Y521" t="str">
            <v>Expense</v>
          </cell>
          <cell r="Z521">
            <v>20110701</v>
          </cell>
          <cell r="AA521">
            <v>20190630</v>
          </cell>
          <cell r="AB521">
            <v>1</v>
          </cell>
          <cell r="AC521" t="str">
            <v>Programme</v>
          </cell>
          <cell r="AD521">
            <v>0</v>
          </cell>
          <cell r="AE521">
            <v>0</v>
          </cell>
          <cell r="AF521">
            <v>0</v>
          </cell>
          <cell r="AG521">
            <v>1</v>
          </cell>
          <cell r="AH521">
            <v>7</v>
          </cell>
          <cell r="AI521" t="str">
            <v>Libraries</v>
          </cell>
          <cell r="AJ521" t="str">
            <v>Computer hardware</v>
          </cell>
          <cell r="AK521">
            <v>8</v>
          </cell>
          <cell r="AM521">
            <v>1</v>
          </cell>
          <cell r="AS521">
            <v>867412.65</v>
          </cell>
          <cell r="AT521">
            <v>1056172.96355</v>
          </cell>
          <cell r="AU521">
            <v>1563859.4010000001</v>
          </cell>
          <cell r="AV521">
            <v>811953.20515000005</v>
          </cell>
          <cell r="AW521">
            <v>671530.36809999996</v>
          </cell>
          <cell r="AX521">
            <v>783636.70072999992</v>
          </cell>
          <cell r="AY521">
            <v>671620.69870000007</v>
          </cell>
          <cell r="AZ521">
            <v>1363161.3413499999</v>
          </cell>
          <cell r="BD521">
            <v>3.3000000000000002E-2</v>
          </cell>
          <cell r="BE521">
            <v>6.7088999999999732E-2</v>
          </cell>
          <cell r="BF521">
            <v>0.10230293699999971</v>
          </cell>
          <cell r="BG521">
            <v>0.14088353979499968</v>
          </cell>
          <cell r="BH521">
            <v>0.18195534722761963</v>
          </cell>
          <cell r="BI521">
            <v>0.21859596299167583</v>
          </cell>
          <cell r="BJ521">
            <v>0.25637243784441766</v>
          </cell>
          <cell r="BK521">
            <v>0.29783272829328333</v>
          </cell>
          <cell r="BL521">
            <v>0.3445547065118415</v>
          </cell>
          <cell r="BM521">
            <v>0.39295867594626777</v>
          </cell>
          <cell r="BN521">
            <v>0</v>
          </cell>
          <cell r="BO521">
            <v>34853.707797150004</v>
          </cell>
          <cell r="BP521">
            <v>104917.76335368858</v>
          </cell>
          <cell r="BQ521">
            <v>83065.197593408288</v>
          </cell>
          <cell r="BR521">
            <v>94607.575337767121</v>
          </cell>
          <cell r="BS521">
            <v>142586.88798163339</v>
          </cell>
          <cell r="BT521">
            <v>146813.57339746869</v>
          </cell>
          <cell r="BU521">
            <v>349476.99625716585</v>
          </cell>
          <cell r="BV521">
            <v>0</v>
          </cell>
          <cell r="BW521">
            <v>0</v>
          </cell>
          <cell r="BX521">
            <v>0</v>
          </cell>
          <cell r="BY521">
            <v>867412.65</v>
          </cell>
          <cell r="BZ521">
            <v>1091026.6713471499</v>
          </cell>
          <cell r="CA521">
            <v>1668777.1643536887</v>
          </cell>
          <cell r="CB521">
            <v>895018.40274340834</v>
          </cell>
          <cell r="CC521">
            <v>766137.9434377671</v>
          </cell>
          <cell r="CD521">
            <v>926223.58871163335</v>
          </cell>
          <cell r="CE521">
            <v>818434.27209746873</v>
          </cell>
          <cell r="CF521">
            <v>1712638.3376071658</v>
          </cell>
          <cell r="CG521">
            <v>0</v>
          </cell>
          <cell r="CH521">
            <v>0</v>
          </cell>
          <cell r="CI521">
            <v>0</v>
          </cell>
          <cell r="CK521">
            <v>0</v>
          </cell>
          <cell r="CL521">
            <v>0</v>
          </cell>
          <cell r="CM521">
            <v>0</v>
          </cell>
          <cell r="CN521">
            <v>0</v>
          </cell>
          <cell r="CO521">
            <v>0</v>
          </cell>
          <cell r="CP521">
            <v>0</v>
          </cell>
          <cell r="CQ521">
            <v>0</v>
          </cell>
          <cell r="CR521">
            <v>0</v>
          </cell>
          <cell r="CS521">
            <v>0</v>
          </cell>
          <cell r="CT521">
            <v>0</v>
          </cell>
          <cell r="CU521">
            <v>0</v>
          </cell>
          <cell r="CW521">
            <v>0</v>
          </cell>
          <cell r="CX521">
            <v>0</v>
          </cell>
          <cell r="CY521">
            <v>0</v>
          </cell>
          <cell r="CZ521">
            <v>0</v>
          </cell>
          <cell r="DA521">
            <v>0</v>
          </cell>
          <cell r="DB521">
            <v>0</v>
          </cell>
          <cell r="DC521">
            <v>0</v>
          </cell>
          <cell r="DD521">
            <v>0</v>
          </cell>
          <cell r="DE521">
            <v>0</v>
          </cell>
          <cell r="DF521">
            <v>0</v>
          </cell>
          <cell r="DG521">
            <v>0</v>
          </cell>
          <cell r="DI521">
            <v>867412.65</v>
          </cell>
          <cell r="DJ521">
            <v>1091026.6713471499</v>
          </cell>
          <cell r="DK521">
            <v>1668777.1643536887</v>
          </cell>
          <cell r="DL521">
            <v>895018.40274340834</v>
          </cell>
          <cell r="DM521">
            <v>766137.9434377671</v>
          </cell>
          <cell r="DN521">
            <v>926223.58871163335</v>
          </cell>
          <cell r="DO521">
            <v>818434.27209746873</v>
          </cell>
          <cell r="DP521">
            <v>1712638.3376071658</v>
          </cell>
          <cell r="DQ521">
            <v>0</v>
          </cell>
          <cell r="DR521">
            <v>0</v>
          </cell>
          <cell r="DS521">
            <v>0</v>
          </cell>
          <cell r="DU521" t="str">
            <v>ACC 422/300017</v>
          </cell>
          <cell r="DV521">
            <v>0</v>
          </cell>
          <cell r="DW521">
            <v>0</v>
          </cell>
          <cell r="DX521">
            <v>1</v>
          </cell>
          <cell r="DY521">
            <v>6921934.678580001</v>
          </cell>
          <cell r="DZ521">
            <v>7878256.380298282</v>
          </cell>
          <cell r="EB521">
            <v>7878256.380298282</v>
          </cell>
          <cell r="EC521" t="str">
            <v>Def</v>
          </cell>
          <cell r="ED521" t="str">
            <v>Community Service facilities</v>
          </cell>
        </row>
        <row r="522">
          <cell r="D522" t="str">
            <v>PC2030307</v>
          </cell>
          <cell r="E522" t="str">
            <v>Microfilm reader replacement</v>
          </cell>
          <cell r="F522" t="str">
            <v>Auckland Council</v>
          </cell>
          <cell r="G522" t="str">
            <v>Libraries and information</v>
          </cell>
          <cell r="H522" t="str">
            <v>E218105</v>
          </cell>
          <cell r="I522" t="str">
            <v>Digital services management</v>
          </cell>
          <cell r="J522" t="str">
            <v>Community</v>
          </cell>
          <cell r="K522" t="str">
            <v>Regional library services</v>
          </cell>
          <cell r="L522" t="str">
            <v>Library collection management</v>
          </cell>
          <cell r="M522" t="str">
            <v>Community</v>
          </cell>
          <cell r="N522" t="str">
            <v>Regional library services</v>
          </cell>
          <cell r="O522" t="str">
            <v>Library collection management</v>
          </cell>
          <cell r="P522" t="str">
            <v>Community</v>
          </cell>
          <cell r="Q522" t="str">
            <v>Regional library services</v>
          </cell>
          <cell r="R522" t="str">
            <v>Library collection management</v>
          </cell>
          <cell r="S522" t="str">
            <v>A1041125</v>
          </cell>
          <cell r="T522" t="str">
            <v>A1041125</v>
          </cell>
          <cell r="U522" t="str">
            <v>Digital services and library systems</v>
          </cell>
          <cell r="V522" t="str">
            <v>L050</v>
          </cell>
          <cell r="W522" t="str">
            <v>Regional</v>
          </cell>
          <cell r="X522" t="str">
            <v>PL43780</v>
          </cell>
          <cell r="Y522" t="str">
            <v>Expense</v>
          </cell>
          <cell r="Z522">
            <v>20110701</v>
          </cell>
          <cell r="AA522">
            <v>20160630</v>
          </cell>
          <cell r="AB522">
            <v>1</v>
          </cell>
          <cell r="AC522" t="str">
            <v>Programme</v>
          </cell>
          <cell r="AD522">
            <v>0</v>
          </cell>
          <cell r="AE522">
            <v>0</v>
          </cell>
          <cell r="AF522">
            <v>0</v>
          </cell>
          <cell r="AG522">
            <v>1</v>
          </cell>
          <cell r="AH522">
            <v>7</v>
          </cell>
          <cell r="AI522" t="str">
            <v>Libraries</v>
          </cell>
          <cell r="AJ522" t="str">
            <v>Computer hardware</v>
          </cell>
          <cell r="AK522">
            <v>15</v>
          </cell>
          <cell r="AM522">
            <v>1</v>
          </cell>
          <cell r="AS522">
            <v>35000</v>
          </cell>
          <cell r="AT522">
            <v>35000</v>
          </cell>
          <cell r="AV522">
            <v>29365</v>
          </cell>
          <cell r="AW522">
            <v>29365</v>
          </cell>
          <cell r="BD522">
            <v>3.3000000000000002E-2</v>
          </cell>
          <cell r="BE522">
            <v>6.7088999999999732E-2</v>
          </cell>
          <cell r="BF522">
            <v>0.10230293699999971</v>
          </cell>
          <cell r="BG522">
            <v>0.14088353979499968</v>
          </cell>
          <cell r="BH522">
            <v>0.18195534722761963</v>
          </cell>
          <cell r="BI522">
            <v>0.21859596299167583</v>
          </cell>
          <cell r="BJ522">
            <v>0.25637243784441766</v>
          </cell>
          <cell r="BK522">
            <v>0.29783272829328333</v>
          </cell>
          <cell r="BL522">
            <v>0.3445547065118415</v>
          </cell>
          <cell r="BM522">
            <v>0.39295867594626777</v>
          </cell>
          <cell r="BN522">
            <v>0</v>
          </cell>
          <cell r="BO522">
            <v>1155</v>
          </cell>
          <cell r="BP522">
            <v>0</v>
          </cell>
          <cell r="BQ522">
            <v>3004.1257450049911</v>
          </cell>
          <cell r="BR522">
            <v>4137.045146080166</v>
          </cell>
          <cell r="BS522">
            <v>0</v>
          </cell>
          <cell r="BT522">
            <v>0</v>
          </cell>
          <cell r="BU522">
            <v>0</v>
          </cell>
          <cell r="BV522">
            <v>0</v>
          </cell>
          <cell r="BW522">
            <v>0</v>
          </cell>
          <cell r="BX522">
            <v>0</v>
          </cell>
          <cell r="BY522">
            <v>35000</v>
          </cell>
          <cell r="BZ522">
            <v>36155</v>
          </cell>
          <cell r="CA522">
            <v>0</v>
          </cell>
          <cell r="CB522">
            <v>32369.125745004992</v>
          </cell>
          <cell r="CC522">
            <v>33502.045146080163</v>
          </cell>
          <cell r="CD522">
            <v>0</v>
          </cell>
          <cell r="CE522">
            <v>0</v>
          </cell>
          <cell r="CF522">
            <v>0</v>
          </cell>
          <cell r="CG522">
            <v>0</v>
          </cell>
          <cell r="CH522">
            <v>0</v>
          </cell>
          <cell r="CI522">
            <v>0</v>
          </cell>
          <cell r="CK522">
            <v>0</v>
          </cell>
          <cell r="CL522">
            <v>0</v>
          </cell>
          <cell r="CM522">
            <v>0</v>
          </cell>
          <cell r="CN522">
            <v>0</v>
          </cell>
          <cell r="CO522">
            <v>0</v>
          </cell>
          <cell r="CP522">
            <v>0</v>
          </cell>
          <cell r="CQ522">
            <v>0</v>
          </cell>
          <cell r="CR522">
            <v>0</v>
          </cell>
          <cell r="CS522">
            <v>0</v>
          </cell>
          <cell r="CT522">
            <v>0</v>
          </cell>
          <cell r="CU522">
            <v>0</v>
          </cell>
          <cell r="CW522">
            <v>0</v>
          </cell>
          <cell r="CX522">
            <v>0</v>
          </cell>
          <cell r="CY522">
            <v>0</v>
          </cell>
          <cell r="CZ522">
            <v>0</v>
          </cell>
          <cell r="DA522">
            <v>0</v>
          </cell>
          <cell r="DB522">
            <v>0</v>
          </cell>
          <cell r="DC522">
            <v>0</v>
          </cell>
          <cell r="DD522">
            <v>0</v>
          </cell>
          <cell r="DE522">
            <v>0</v>
          </cell>
          <cell r="DF522">
            <v>0</v>
          </cell>
          <cell r="DG522">
            <v>0</v>
          </cell>
          <cell r="DI522">
            <v>35000</v>
          </cell>
          <cell r="DJ522">
            <v>36155</v>
          </cell>
          <cell r="DK522">
            <v>0</v>
          </cell>
          <cell r="DL522">
            <v>32369.125745004992</v>
          </cell>
          <cell r="DM522">
            <v>33502.045146080163</v>
          </cell>
          <cell r="DN522">
            <v>0</v>
          </cell>
          <cell r="DO522">
            <v>0</v>
          </cell>
          <cell r="DP522">
            <v>0</v>
          </cell>
          <cell r="DQ522">
            <v>0</v>
          </cell>
          <cell r="DR522">
            <v>0</v>
          </cell>
          <cell r="DS522">
            <v>0</v>
          </cell>
          <cell r="DU522" t="str">
            <v>ACC 422/300028</v>
          </cell>
          <cell r="DV522">
            <v>0</v>
          </cell>
          <cell r="DW522">
            <v>0</v>
          </cell>
          <cell r="DX522">
            <v>1</v>
          </cell>
          <cell r="DY522">
            <v>93730</v>
          </cell>
          <cell r="DZ522">
            <v>102026.17089108514</v>
          </cell>
          <cell r="EB522">
            <v>102026.17089108514</v>
          </cell>
          <cell r="EC522" t="str">
            <v>Def</v>
          </cell>
          <cell r="ED522" t="str">
            <v>Community Service facilities</v>
          </cell>
        </row>
        <row r="523">
          <cell r="D523" t="str">
            <v>PC2030310</v>
          </cell>
          <cell r="E523" t="str">
            <v>Heritage Material Digitisation</v>
          </cell>
          <cell r="F523" t="str">
            <v>Auckland Council</v>
          </cell>
          <cell r="G523" t="str">
            <v>Libraries and information</v>
          </cell>
          <cell r="H523" t="str">
            <v>E218105</v>
          </cell>
          <cell r="I523" t="str">
            <v>Digital services management</v>
          </cell>
          <cell r="J523" t="str">
            <v>Community</v>
          </cell>
          <cell r="K523" t="str">
            <v>Regional library services</v>
          </cell>
          <cell r="L523" t="str">
            <v>Library collection management</v>
          </cell>
          <cell r="M523" t="str">
            <v>Community</v>
          </cell>
          <cell r="N523" t="str">
            <v>Regional library services</v>
          </cell>
          <cell r="O523" t="str">
            <v>Library collection management</v>
          </cell>
          <cell r="P523" t="str">
            <v>Community</v>
          </cell>
          <cell r="Q523" t="str">
            <v>Regional library services</v>
          </cell>
          <cell r="R523" t="str">
            <v>Library collection management</v>
          </cell>
          <cell r="S523" t="str">
            <v>A1041125</v>
          </cell>
          <cell r="T523" t="str">
            <v>A1041125</v>
          </cell>
          <cell r="U523" t="str">
            <v>Digital services and library systems</v>
          </cell>
          <cell r="V523" t="str">
            <v>L050</v>
          </cell>
          <cell r="W523" t="str">
            <v>Regional</v>
          </cell>
          <cell r="X523" t="str">
            <v>PL40410</v>
          </cell>
          <cell r="Y523" t="str">
            <v>Expense</v>
          </cell>
          <cell r="Z523">
            <v>20100701</v>
          </cell>
          <cell r="AA523">
            <v>20220630</v>
          </cell>
          <cell r="AB523">
            <v>1</v>
          </cell>
          <cell r="AC523" t="str">
            <v>Programme</v>
          </cell>
          <cell r="AD523">
            <v>1</v>
          </cell>
          <cell r="AE523">
            <v>0</v>
          </cell>
          <cell r="AF523">
            <v>0</v>
          </cell>
          <cell r="AG523">
            <v>0</v>
          </cell>
          <cell r="AH523">
            <v>7</v>
          </cell>
          <cell r="AI523" t="str">
            <v>Libraries</v>
          </cell>
          <cell r="AJ523" t="str">
            <v>Intellectual property (Capex)</v>
          </cell>
          <cell r="AK523">
            <v>8</v>
          </cell>
          <cell r="AM523">
            <v>1</v>
          </cell>
          <cell r="AS523">
            <v>498713.89</v>
          </cell>
          <cell r="AT523">
            <v>452375.94422</v>
          </cell>
          <cell r="AU523">
            <v>480713.26575999998</v>
          </cell>
          <cell r="AV523">
            <v>558984.90489999996</v>
          </cell>
          <cell r="AW523">
            <v>637320.44926999998</v>
          </cell>
          <cell r="AX523">
            <v>665615</v>
          </cell>
          <cell r="AY523">
            <v>743923</v>
          </cell>
          <cell r="AZ523">
            <v>822231</v>
          </cell>
          <cell r="BA523">
            <v>800000</v>
          </cell>
          <cell r="BB523">
            <v>800000</v>
          </cell>
          <cell r="BC523">
            <v>800000</v>
          </cell>
          <cell r="BD523">
            <v>3.3000000000000002E-2</v>
          </cell>
          <cell r="BE523">
            <v>6.7088999999999732E-2</v>
          </cell>
          <cell r="BF523">
            <v>0.10230293699999971</v>
          </cell>
          <cell r="BG523">
            <v>0.14088353979499968</v>
          </cell>
          <cell r="BH523">
            <v>0.18195534722761963</v>
          </cell>
          <cell r="BI523">
            <v>0.21859596299167583</v>
          </cell>
          <cell r="BJ523">
            <v>0.25637243784441766</v>
          </cell>
          <cell r="BK523">
            <v>0.29783272829328333</v>
          </cell>
          <cell r="BL523">
            <v>0.3445547065118415</v>
          </cell>
          <cell r="BM523">
            <v>0.39295867594626777</v>
          </cell>
          <cell r="BN523">
            <v>0</v>
          </cell>
          <cell r="BO523">
            <v>14928.406159260001</v>
          </cell>
          <cell r="BP523">
            <v>32250.572286572511</v>
          </cell>
          <cell r="BQ523">
            <v>57185.797509935524</v>
          </cell>
          <cell r="BR523">
            <v>89787.960876897123</v>
          </cell>
          <cell r="BS523">
            <v>121112.20844491204</v>
          </cell>
          <cell r="BT523">
            <v>162618.56457665647</v>
          </cell>
          <cell r="BU523">
            <v>210797.36594125337</v>
          </cell>
          <cell r="BV523">
            <v>238266.18263462666</v>
          </cell>
          <cell r="BW523">
            <v>275643.7652094732</v>
          </cell>
          <cell r="BX523">
            <v>314366.94075701421</v>
          </cell>
          <cell r="BY523">
            <v>498713.89</v>
          </cell>
          <cell r="BZ523">
            <v>467304.35037926002</v>
          </cell>
          <cell r="CA523">
            <v>512963.83804657252</v>
          </cell>
          <cell r="CB523">
            <v>616170.70240993553</v>
          </cell>
          <cell r="CC523">
            <v>727108.41014689708</v>
          </cell>
          <cell r="CD523">
            <v>786727.20844491199</v>
          </cell>
          <cell r="CE523">
            <v>906541.56457665644</v>
          </cell>
          <cell r="CF523">
            <v>1033028.3659412534</v>
          </cell>
          <cell r="CG523">
            <v>1038266.1826346266</v>
          </cell>
          <cell r="CH523">
            <v>1075643.7652094732</v>
          </cell>
          <cell r="CI523">
            <v>1114366.9407570143</v>
          </cell>
          <cell r="CK523">
            <v>498713.89</v>
          </cell>
          <cell r="CL523">
            <v>467304.35037926002</v>
          </cell>
          <cell r="CM523">
            <v>512963.83804657252</v>
          </cell>
          <cell r="CN523">
            <v>616170.70240993553</v>
          </cell>
          <cell r="CO523">
            <v>727108.41014689708</v>
          </cell>
          <cell r="CP523">
            <v>786727.20844491199</v>
          </cell>
          <cell r="CQ523">
            <v>906541.56457665644</v>
          </cell>
          <cell r="CR523">
            <v>1033028.3659412534</v>
          </cell>
          <cell r="CS523">
            <v>1038266.1826346266</v>
          </cell>
          <cell r="CT523">
            <v>1075643.7652094732</v>
          </cell>
          <cell r="CU523">
            <v>1114366.9407570143</v>
          </cell>
          <cell r="CW523">
            <v>0</v>
          </cell>
          <cell r="CX523">
            <v>0</v>
          </cell>
          <cell r="CY523">
            <v>0</v>
          </cell>
          <cell r="CZ523">
            <v>0</v>
          </cell>
          <cell r="DA523">
            <v>0</v>
          </cell>
          <cell r="DB523">
            <v>0</v>
          </cell>
          <cell r="DC523">
            <v>0</v>
          </cell>
          <cell r="DD523">
            <v>0</v>
          </cell>
          <cell r="DE523">
            <v>0</v>
          </cell>
          <cell r="DF523">
            <v>0</v>
          </cell>
          <cell r="DG523">
            <v>0</v>
          </cell>
          <cell r="DI523">
            <v>0</v>
          </cell>
          <cell r="DJ523">
            <v>0</v>
          </cell>
          <cell r="DK523">
            <v>0</v>
          </cell>
          <cell r="DL523">
            <v>0</v>
          </cell>
          <cell r="DM523">
            <v>0</v>
          </cell>
          <cell r="DN523">
            <v>0</v>
          </cell>
          <cell r="DO523">
            <v>0</v>
          </cell>
          <cell r="DP523">
            <v>0</v>
          </cell>
          <cell r="DQ523">
            <v>0</v>
          </cell>
          <cell r="DR523">
            <v>0</v>
          </cell>
          <cell r="DS523">
            <v>0</v>
          </cell>
          <cell r="DU523" t="str">
            <v>MCC 2034CCS00155</v>
          </cell>
          <cell r="DV523">
            <v>0</v>
          </cell>
          <cell r="DW523">
            <v>0</v>
          </cell>
          <cell r="DX523">
            <v>1</v>
          </cell>
          <cell r="DY523">
            <v>6761163.56415</v>
          </cell>
          <cell r="DZ523">
            <v>8278121.3285466004</v>
          </cell>
          <cell r="EB523">
            <v>8278121.3285466004</v>
          </cell>
          <cell r="EC523" t="str">
            <v>Def</v>
          </cell>
          <cell r="ED523" t="str">
            <v>Community Service facilities</v>
          </cell>
        </row>
        <row r="524">
          <cell r="D524" t="str">
            <v>PC2030400</v>
          </cell>
          <cell r="E524" t="str">
            <v>Mobile Library Repl (Central)</v>
          </cell>
          <cell r="F524" t="str">
            <v>Auckland Council</v>
          </cell>
          <cell r="G524" t="str">
            <v>Libraries and information</v>
          </cell>
          <cell r="H524" t="str">
            <v>E203115</v>
          </cell>
          <cell r="I524" t="str">
            <v>Library central management</v>
          </cell>
          <cell r="J524" t="str">
            <v>Community</v>
          </cell>
          <cell r="K524" t="str">
            <v>Regional library services</v>
          </cell>
          <cell r="L524" t="str">
            <v>Regional and corporate library management</v>
          </cell>
          <cell r="M524" t="str">
            <v>Community</v>
          </cell>
          <cell r="N524" t="str">
            <v>Regional library services</v>
          </cell>
          <cell r="O524" t="str">
            <v>Regional and corporate library management</v>
          </cell>
          <cell r="P524" t="str">
            <v>Community</v>
          </cell>
          <cell r="Q524" t="str">
            <v>Regional library services</v>
          </cell>
          <cell r="R524" t="str">
            <v>Regional and corporate library management</v>
          </cell>
          <cell r="S524" t="str">
            <v>A1041130</v>
          </cell>
          <cell r="T524" t="str">
            <v>A1041130</v>
          </cell>
          <cell r="U524" t="str">
            <v>Mobile libraries</v>
          </cell>
          <cell r="V524" t="str">
            <v>L050</v>
          </cell>
          <cell r="W524" t="str">
            <v>Regional</v>
          </cell>
          <cell r="X524" t="str">
            <v>PL43780</v>
          </cell>
          <cell r="Y524" t="str">
            <v>Expense</v>
          </cell>
          <cell r="Z524">
            <v>20160701</v>
          </cell>
          <cell r="AA524">
            <v>20170630</v>
          </cell>
          <cell r="AB524">
            <v>2</v>
          </cell>
          <cell r="AC524" t="str">
            <v>Discrete</v>
          </cell>
          <cell r="AD524">
            <v>0</v>
          </cell>
          <cell r="AE524">
            <v>0</v>
          </cell>
          <cell r="AF524">
            <v>0</v>
          </cell>
          <cell r="AG524">
            <v>1</v>
          </cell>
          <cell r="AH524">
            <v>7</v>
          </cell>
          <cell r="AI524" t="str">
            <v>Libraries</v>
          </cell>
          <cell r="AJ524" t="str">
            <v>Motor vehicles (Capex)</v>
          </cell>
          <cell r="AK524">
            <v>15</v>
          </cell>
          <cell r="AM524">
            <v>1</v>
          </cell>
          <cell r="AX524">
            <v>58731</v>
          </cell>
          <cell r="BD524">
            <v>3.3000000000000002E-2</v>
          </cell>
          <cell r="BE524">
            <v>6.7088999999999732E-2</v>
          </cell>
          <cell r="BF524">
            <v>0.10230293699999971</v>
          </cell>
          <cell r="BG524">
            <v>0.14088353979499968</v>
          </cell>
          <cell r="BH524">
            <v>0.18195534722761963</v>
          </cell>
          <cell r="BI524">
            <v>0.21859596299167583</v>
          </cell>
          <cell r="BJ524">
            <v>0.25637243784441766</v>
          </cell>
          <cell r="BK524">
            <v>0.29783272829328333</v>
          </cell>
          <cell r="BL524">
            <v>0.3445547065118415</v>
          </cell>
          <cell r="BM524">
            <v>0.39295867594626777</v>
          </cell>
          <cell r="BN524">
            <v>0</v>
          </cell>
          <cell r="BO524">
            <v>0</v>
          </cell>
          <cell r="BP524">
            <v>0</v>
          </cell>
          <cell r="BQ524">
            <v>0</v>
          </cell>
          <cell r="BR524">
            <v>0</v>
          </cell>
          <cell r="BS524">
            <v>10686.419498025329</v>
          </cell>
          <cell r="BT524">
            <v>0</v>
          </cell>
          <cell r="BU524">
            <v>0</v>
          </cell>
          <cell r="BV524">
            <v>0</v>
          </cell>
          <cell r="BW524">
            <v>0</v>
          </cell>
          <cell r="BX524">
            <v>0</v>
          </cell>
          <cell r="BY524">
            <v>0</v>
          </cell>
          <cell r="BZ524">
            <v>0</v>
          </cell>
          <cell r="CA524">
            <v>0</v>
          </cell>
          <cell r="CB524">
            <v>0</v>
          </cell>
          <cell r="CC524">
            <v>0</v>
          </cell>
          <cell r="CD524">
            <v>69417.419498025323</v>
          </cell>
          <cell r="CE524">
            <v>0</v>
          </cell>
          <cell r="CF524">
            <v>0</v>
          </cell>
          <cell r="CG524">
            <v>0</v>
          </cell>
          <cell r="CH524">
            <v>0</v>
          </cell>
          <cell r="CI524">
            <v>0</v>
          </cell>
          <cell r="CK524">
            <v>0</v>
          </cell>
          <cell r="CL524">
            <v>0</v>
          </cell>
          <cell r="CM524">
            <v>0</v>
          </cell>
          <cell r="CN524">
            <v>0</v>
          </cell>
          <cell r="CO524">
            <v>0</v>
          </cell>
          <cell r="CP524">
            <v>0</v>
          </cell>
          <cell r="CQ524">
            <v>0</v>
          </cell>
          <cell r="CR524">
            <v>0</v>
          </cell>
          <cell r="CS524">
            <v>0</v>
          </cell>
          <cell r="CT524">
            <v>0</v>
          </cell>
          <cell r="CU524">
            <v>0</v>
          </cell>
          <cell r="CW524">
            <v>0</v>
          </cell>
          <cell r="CX524">
            <v>0</v>
          </cell>
          <cell r="CY524">
            <v>0</v>
          </cell>
          <cell r="CZ524">
            <v>0</v>
          </cell>
          <cell r="DA524">
            <v>0</v>
          </cell>
          <cell r="DB524">
            <v>0</v>
          </cell>
          <cell r="DC524">
            <v>0</v>
          </cell>
          <cell r="DD524">
            <v>0</v>
          </cell>
          <cell r="DE524">
            <v>0</v>
          </cell>
          <cell r="DF524">
            <v>0</v>
          </cell>
          <cell r="DG524">
            <v>0</v>
          </cell>
          <cell r="DI524">
            <v>0</v>
          </cell>
          <cell r="DJ524">
            <v>0</v>
          </cell>
          <cell r="DK524">
            <v>0</v>
          </cell>
          <cell r="DL524">
            <v>0</v>
          </cell>
          <cell r="DM524">
            <v>0</v>
          </cell>
          <cell r="DN524">
            <v>69417.419498025323</v>
          </cell>
          <cell r="DO524">
            <v>0</v>
          </cell>
          <cell r="DP524">
            <v>0</v>
          </cell>
          <cell r="DQ524">
            <v>0</v>
          </cell>
          <cell r="DR524">
            <v>0</v>
          </cell>
          <cell r="DS524">
            <v>0</v>
          </cell>
          <cell r="DU524" t="str">
            <v>ACC 422/110046</v>
          </cell>
          <cell r="DV524">
            <v>0</v>
          </cell>
          <cell r="DW524">
            <v>0</v>
          </cell>
          <cell r="DX524">
            <v>1</v>
          </cell>
          <cell r="DY524">
            <v>58731</v>
          </cell>
          <cell r="DZ524">
            <v>69417.419498025323</v>
          </cell>
          <cell r="EB524">
            <v>69417.419498025323</v>
          </cell>
          <cell r="EC524" t="str">
            <v>Def</v>
          </cell>
          <cell r="ED524" t="str">
            <v>Community Service facilities</v>
          </cell>
        </row>
        <row r="525">
          <cell r="D525" t="str">
            <v>PC2030500</v>
          </cell>
          <cell r="E525" t="str">
            <v>Library Ext Building Repl (South)</v>
          </cell>
          <cell r="F525" t="str">
            <v>Auckland Council</v>
          </cell>
          <cell r="G525" t="str">
            <v>Libraries and information</v>
          </cell>
          <cell r="H525" t="str">
            <v>E205005</v>
          </cell>
          <cell r="I525" t="str">
            <v>Local libraries south management</v>
          </cell>
          <cell r="J525" t="str">
            <v>Community</v>
          </cell>
          <cell r="K525" t="str">
            <v>Local libraries</v>
          </cell>
          <cell r="L525" t="str">
            <v>Local library facilities and services</v>
          </cell>
          <cell r="M525" t="str">
            <v>Local activities</v>
          </cell>
          <cell r="N525" t="str">
            <v>Local libraries</v>
          </cell>
          <cell r="O525" t="str">
            <v>Local library facilities and services</v>
          </cell>
          <cell r="P525" t="str">
            <v>Community</v>
          </cell>
          <cell r="Q525" t="str">
            <v>Local libraries</v>
          </cell>
          <cell r="R525" t="str">
            <v>Local library facilities and services</v>
          </cell>
          <cell r="S525" t="str">
            <v>A1041205</v>
          </cell>
          <cell r="T525" t="str">
            <v>A1041205</v>
          </cell>
          <cell r="U525" t="str">
            <v>Local library facilities and services management</v>
          </cell>
          <cell r="V525" t="str">
            <v>L210</v>
          </cell>
          <cell r="W525" t="str">
            <v>Other (Unallocated)</v>
          </cell>
          <cell r="X525" t="str">
            <v>PL40810</v>
          </cell>
          <cell r="Y525" t="str">
            <v>Expense</v>
          </cell>
          <cell r="Z525">
            <v>20100701</v>
          </cell>
          <cell r="AA525">
            <v>20220630</v>
          </cell>
          <cell r="AB525">
            <v>1</v>
          </cell>
          <cell r="AC525" t="str">
            <v>Programme</v>
          </cell>
          <cell r="AD525">
            <v>0</v>
          </cell>
          <cell r="AE525">
            <v>0</v>
          </cell>
          <cell r="AF525">
            <v>0</v>
          </cell>
          <cell r="AG525">
            <v>1</v>
          </cell>
          <cell r="AH525">
            <v>7</v>
          </cell>
          <cell r="AI525" t="str">
            <v>Libraries</v>
          </cell>
          <cell r="AJ525" t="str">
            <v>Buildings (Capex)</v>
          </cell>
          <cell r="AK525">
            <v>75</v>
          </cell>
          <cell r="AM525">
            <v>1</v>
          </cell>
          <cell r="AS525">
            <v>270726.31310192787</v>
          </cell>
          <cell r="AT525">
            <v>337851.6361</v>
          </cell>
          <cell r="AU525">
            <v>213090.59210000001</v>
          </cell>
          <cell r="AV525">
            <v>212935.6949</v>
          </cell>
          <cell r="AW525">
            <v>258064.23819999999</v>
          </cell>
          <cell r="AX525">
            <v>213042.1888</v>
          </cell>
          <cell r="AY525">
            <v>212924.1372</v>
          </cell>
          <cell r="AZ525">
            <v>258027.13389999999</v>
          </cell>
          <cell r="BA525">
            <v>220000</v>
          </cell>
          <cell r="BB525">
            <v>220000</v>
          </cell>
          <cell r="BC525">
            <v>220000</v>
          </cell>
          <cell r="BD525">
            <v>3.1E-2</v>
          </cell>
          <cell r="BE525">
            <v>6.1930000000000041E-2</v>
          </cell>
          <cell r="BF525">
            <v>9.3787900000000146E-2</v>
          </cell>
          <cell r="BG525">
            <v>0.12878911280000027</v>
          </cell>
          <cell r="BH525">
            <v>0.16491036440960039</v>
          </cell>
          <cell r="BI525">
            <v>0.19869276497747879</v>
          </cell>
          <cell r="BJ525">
            <v>0.23225616239684821</v>
          </cell>
          <cell r="BK525">
            <v>0.27045610343115034</v>
          </cell>
          <cell r="BL525">
            <v>0.31238115484437823</v>
          </cell>
          <cell r="BM525">
            <v>0.35568973295424255</v>
          </cell>
          <cell r="BN525">
            <v>0</v>
          </cell>
          <cell r="BO525">
            <v>10473.4007191</v>
          </cell>
          <cell r="BP525">
            <v>13196.700368753009</v>
          </cell>
          <cell r="BQ525">
            <v>19970.79165971174</v>
          </cell>
          <cell r="BR525">
            <v>33235.86428318594</v>
          </cell>
          <cell r="BS525">
            <v>35132.864989626883</v>
          </cell>
          <cell r="BT525">
            <v>42306.485550712045</v>
          </cell>
          <cell r="BU525">
            <v>59928.391913871696</v>
          </cell>
          <cell r="BV525">
            <v>59500.342754853074</v>
          </cell>
          <cell r="BW525">
            <v>68723.854065763211</v>
          </cell>
          <cell r="BX525">
            <v>78251.741249933359</v>
          </cell>
          <cell r="BY525">
            <v>270726.31310192787</v>
          </cell>
          <cell r="BZ525">
            <v>348325.03681910003</v>
          </cell>
          <cell r="CA525">
            <v>226287.292468753</v>
          </cell>
          <cell r="CB525">
            <v>232906.48655971175</v>
          </cell>
          <cell r="CC525">
            <v>291300.10248318594</v>
          </cell>
          <cell r="CD525">
            <v>248175.05378962689</v>
          </cell>
          <cell r="CE525">
            <v>255230.62275071203</v>
          </cell>
          <cell r="CF525">
            <v>317955.5258138717</v>
          </cell>
          <cell r="CG525">
            <v>279500.34275485307</v>
          </cell>
          <cell r="CH525">
            <v>288723.85406576318</v>
          </cell>
          <cell r="CI525">
            <v>298251.74124993337</v>
          </cell>
          <cell r="CK525">
            <v>0</v>
          </cell>
          <cell r="CL525">
            <v>0</v>
          </cell>
          <cell r="CM525">
            <v>0</v>
          </cell>
          <cell r="CN525">
            <v>0</v>
          </cell>
          <cell r="CO525">
            <v>0</v>
          </cell>
          <cell r="CP525">
            <v>0</v>
          </cell>
          <cell r="CQ525">
            <v>0</v>
          </cell>
          <cell r="CR525">
            <v>0</v>
          </cell>
          <cell r="CS525">
            <v>0</v>
          </cell>
          <cell r="CT525">
            <v>0</v>
          </cell>
          <cell r="CU525">
            <v>0</v>
          </cell>
          <cell r="CW525">
            <v>0</v>
          </cell>
          <cell r="CX525">
            <v>0</v>
          </cell>
          <cell r="CY525">
            <v>0</v>
          </cell>
          <cell r="CZ525">
            <v>0</v>
          </cell>
          <cell r="DA525">
            <v>0</v>
          </cell>
          <cell r="DB525">
            <v>0</v>
          </cell>
          <cell r="DC525">
            <v>0</v>
          </cell>
          <cell r="DD525">
            <v>0</v>
          </cell>
          <cell r="DE525">
            <v>0</v>
          </cell>
          <cell r="DF525">
            <v>0</v>
          </cell>
          <cell r="DG525">
            <v>0</v>
          </cell>
          <cell r="DI525">
            <v>270726.31310192787</v>
          </cell>
          <cell r="DJ525">
            <v>348325.03681910003</v>
          </cell>
          <cell r="DK525">
            <v>226287.292468753</v>
          </cell>
          <cell r="DL525">
            <v>232906.48655971175</v>
          </cell>
          <cell r="DM525">
            <v>291300.10248318594</v>
          </cell>
          <cell r="DN525">
            <v>248175.05378962689</v>
          </cell>
          <cell r="DO525">
            <v>255230.62275071203</v>
          </cell>
          <cell r="DP525">
            <v>317955.5258138717</v>
          </cell>
          <cell r="DQ525">
            <v>279500.34275485307</v>
          </cell>
          <cell r="DR525">
            <v>288723.85406576318</v>
          </cell>
          <cell r="DS525">
            <v>298251.74124993337</v>
          </cell>
          <cell r="DU525" t="str">
            <v>MCC 7028CFM00636</v>
          </cell>
          <cell r="DV525">
            <v>0</v>
          </cell>
          <cell r="DW525">
            <v>0</v>
          </cell>
          <cell r="DX525">
            <v>1</v>
          </cell>
          <cell r="DY525">
            <v>2365935.6211999999</v>
          </cell>
          <cell r="DZ525">
            <v>2786656.0587555114</v>
          </cell>
          <cell r="EB525">
            <v>2786656.0587555114</v>
          </cell>
          <cell r="EC525" t="str">
            <v>Def</v>
          </cell>
          <cell r="ED525" t="str">
            <v>Community Service facilities</v>
          </cell>
        </row>
        <row r="526">
          <cell r="D526" t="str">
            <v>PC3100624</v>
          </cell>
          <cell r="E526" t="str">
            <v>General building renewals</v>
          </cell>
          <cell r="F526" t="str">
            <v>Auckland Council</v>
          </cell>
          <cell r="G526" t="str">
            <v>Libraries and information</v>
          </cell>
          <cell r="H526" t="str">
            <v>E201005</v>
          </cell>
          <cell r="I526" t="str">
            <v>Local libraries north and west management</v>
          </cell>
          <cell r="J526" t="str">
            <v>Corporate support</v>
          </cell>
          <cell r="K526" t="str">
            <v>Organisational support</v>
          </cell>
          <cell r="L526" t="str">
            <v>Management of council property</v>
          </cell>
          <cell r="M526" t="str">
            <v>Corporate support</v>
          </cell>
          <cell r="N526" t="str">
            <v>Organisational support</v>
          </cell>
          <cell r="O526" t="str">
            <v>Management of council property</v>
          </cell>
          <cell r="P526" t="str">
            <v>Corporate support</v>
          </cell>
          <cell r="Q526" t="str">
            <v>Organisational support</v>
          </cell>
          <cell r="R526" t="str">
            <v>Management of council property</v>
          </cell>
          <cell r="S526" t="str">
            <v>A5011705</v>
          </cell>
          <cell r="T526" t="str">
            <v>A5011705</v>
          </cell>
          <cell r="U526" t="str">
            <v>Management of council property</v>
          </cell>
          <cell r="V526" t="str">
            <v>L050</v>
          </cell>
          <cell r="W526" t="str">
            <v>Regional</v>
          </cell>
          <cell r="X526" t="str">
            <v>PL40810</v>
          </cell>
          <cell r="Y526" t="str">
            <v>Expense</v>
          </cell>
          <cell r="Z526">
            <v>20110701</v>
          </cell>
          <cell r="AA526">
            <v>20220630</v>
          </cell>
          <cell r="AB526">
            <v>1</v>
          </cell>
          <cell r="AC526" t="str">
            <v>Programme</v>
          </cell>
          <cell r="AD526">
            <v>0</v>
          </cell>
          <cell r="AE526">
            <v>0</v>
          </cell>
          <cell r="AF526">
            <v>0</v>
          </cell>
          <cell r="AG526">
            <v>1</v>
          </cell>
          <cell r="AH526">
            <v>7</v>
          </cell>
          <cell r="AI526" t="str">
            <v>Libraries</v>
          </cell>
          <cell r="AJ526" t="str">
            <v>Buildings (Capex)</v>
          </cell>
          <cell r="AK526">
            <v>75</v>
          </cell>
          <cell r="AM526">
            <v>1</v>
          </cell>
          <cell r="AS526">
            <v>79275</v>
          </cell>
          <cell r="AT526">
            <v>52500</v>
          </cell>
          <cell r="AU526">
            <v>52500</v>
          </cell>
          <cell r="AV526">
            <v>52500</v>
          </cell>
          <cell r="AW526">
            <v>52500</v>
          </cell>
          <cell r="AX526">
            <v>52500</v>
          </cell>
          <cell r="AY526">
            <v>52500</v>
          </cell>
          <cell r="AZ526">
            <v>52500</v>
          </cell>
          <cell r="BA526">
            <v>52500</v>
          </cell>
          <cell r="BB526">
            <v>52500</v>
          </cell>
          <cell r="BC526">
            <v>52500</v>
          </cell>
          <cell r="BD526">
            <v>3.1E-2</v>
          </cell>
          <cell r="BE526">
            <v>6.1930000000000041E-2</v>
          </cell>
          <cell r="BF526">
            <v>9.3787900000000146E-2</v>
          </cell>
          <cell r="BG526">
            <v>0.12878911280000027</v>
          </cell>
          <cell r="BH526">
            <v>0.16491036440960039</v>
          </cell>
          <cell r="BI526">
            <v>0.19869276497747879</v>
          </cell>
          <cell r="BJ526">
            <v>0.23225616239684821</v>
          </cell>
          <cell r="BK526">
            <v>0.27045610343115034</v>
          </cell>
          <cell r="BL526">
            <v>0.31238115484437823</v>
          </cell>
          <cell r="BM526">
            <v>0.35568973295424255</v>
          </cell>
          <cell r="BN526">
            <v>0</v>
          </cell>
          <cell r="BO526">
            <v>1627.5</v>
          </cell>
          <cell r="BP526">
            <v>3251.3250000000021</v>
          </cell>
          <cell r="BQ526">
            <v>4923.8647500000079</v>
          </cell>
          <cell r="BR526">
            <v>6761.4284220000145</v>
          </cell>
          <cell r="BS526">
            <v>8657.7941315040207</v>
          </cell>
          <cell r="BT526">
            <v>10431.370161317636</v>
          </cell>
          <cell r="BU526">
            <v>12193.44852583453</v>
          </cell>
          <cell r="BV526">
            <v>14198.945430135393</v>
          </cell>
          <cell r="BW526">
            <v>16400.010629329856</v>
          </cell>
          <cell r="BX526">
            <v>18673.710980097734</v>
          </cell>
          <cell r="BY526">
            <v>79275</v>
          </cell>
          <cell r="BZ526">
            <v>54127.5</v>
          </cell>
          <cell r="CA526">
            <v>55751.325000000004</v>
          </cell>
          <cell r="CB526">
            <v>57423.864750000008</v>
          </cell>
          <cell r="CC526">
            <v>59261.428422000012</v>
          </cell>
          <cell r="CD526">
            <v>61157.794131504023</v>
          </cell>
          <cell r="CE526">
            <v>62931.370161317638</v>
          </cell>
          <cell r="CF526">
            <v>64693.44852583453</v>
          </cell>
          <cell r="CG526">
            <v>66698.945430135398</v>
          </cell>
          <cell r="CH526">
            <v>68900.01062932986</v>
          </cell>
          <cell r="CI526">
            <v>71173.710980097734</v>
          </cell>
          <cell r="CK526">
            <v>0</v>
          </cell>
          <cell r="CL526">
            <v>0</v>
          </cell>
          <cell r="CM526">
            <v>0</v>
          </cell>
          <cell r="CN526">
            <v>0</v>
          </cell>
          <cell r="CO526">
            <v>0</v>
          </cell>
          <cell r="CP526">
            <v>0</v>
          </cell>
          <cell r="CQ526">
            <v>0</v>
          </cell>
          <cell r="CR526">
            <v>0</v>
          </cell>
          <cell r="CS526">
            <v>0</v>
          </cell>
          <cell r="CT526">
            <v>0</v>
          </cell>
          <cell r="CU526">
            <v>0</v>
          </cell>
          <cell r="CW526">
            <v>0</v>
          </cell>
          <cell r="CX526">
            <v>0</v>
          </cell>
          <cell r="CY526">
            <v>0</v>
          </cell>
          <cell r="CZ526">
            <v>0</v>
          </cell>
          <cell r="DA526">
            <v>0</v>
          </cell>
          <cell r="DB526">
            <v>0</v>
          </cell>
          <cell r="DC526">
            <v>0</v>
          </cell>
          <cell r="DD526">
            <v>0</v>
          </cell>
          <cell r="DE526">
            <v>0</v>
          </cell>
          <cell r="DF526">
            <v>0</v>
          </cell>
          <cell r="DG526">
            <v>0</v>
          </cell>
          <cell r="DI526">
            <v>79275</v>
          </cell>
          <cell r="DJ526">
            <v>54127.5</v>
          </cell>
          <cell r="DK526">
            <v>55751.325000000004</v>
          </cell>
          <cell r="DL526">
            <v>57423.864750000008</v>
          </cell>
          <cell r="DM526">
            <v>59261.428422000012</v>
          </cell>
          <cell r="DN526">
            <v>61157.794131504023</v>
          </cell>
          <cell r="DO526">
            <v>62931.370161317638</v>
          </cell>
          <cell r="DP526">
            <v>64693.44852583453</v>
          </cell>
          <cell r="DQ526">
            <v>66698.945430135398</v>
          </cell>
          <cell r="DR526">
            <v>68900.01062932986</v>
          </cell>
          <cell r="DS526">
            <v>71173.710980097734</v>
          </cell>
          <cell r="DU526" t="str">
            <v>WCC 8AMPP-11-005</v>
          </cell>
          <cell r="DV526">
            <v>0</v>
          </cell>
          <cell r="DW526">
            <v>0</v>
          </cell>
          <cell r="DX526">
            <v>4</v>
          </cell>
          <cell r="DY526">
            <v>525000</v>
          </cell>
          <cell r="DZ526">
            <v>622119.39803021925</v>
          </cell>
          <cell r="EB526">
            <v>622119.39803021925</v>
          </cell>
          <cell r="EC526" t="str">
            <v>Def</v>
          </cell>
          <cell r="ED526" t="str">
            <v>nonDC</v>
          </cell>
        </row>
        <row r="527">
          <cell r="D527" t="str">
            <v>PC3100625</v>
          </cell>
          <cell r="E527" t="str">
            <v>Property Renewals</v>
          </cell>
          <cell r="F527" t="str">
            <v>Auckland Council</v>
          </cell>
          <cell r="G527" t="str">
            <v>Libraries and information</v>
          </cell>
          <cell r="H527" t="str">
            <v>E201005</v>
          </cell>
          <cell r="I527" t="str">
            <v>Local libraries north and west management</v>
          </cell>
          <cell r="J527" t="str">
            <v>Corporate support</v>
          </cell>
          <cell r="K527" t="str">
            <v>Organisational support</v>
          </cell>
          <cell r="L527" t="str">
            <v>Management of council property</v>
          </cell>
          <cell r="M527" t="str">
            <v>Corporate support</v>
          </cell>
          <cell r="N527" t="str">
            <v>Organisational support</v>
          </cell>
          <cell r="O527" t="str">
            <v>Management of council property</v>
          </cell>
          <cell r="P527" t="str">
            <v>Corporate support</v>
          </cell>
          <cell r="Q527" t="str">
            <v>Organisational support</v>
          </cell>
          <cell r="R527" t="str">
            <v>Management of council property</v>
          </cell>
          <cell r="S527" t="str">
            <v>A5011705</v>
          </cell>
          <cell r="T527" t="str">
            <v>A5011705</v>
          </cell>
          <cell r="U527" t="str">
            <v>Management of council property</v>
          </cell>
          <cell r="V527" t="str">
            <v>L050</v>
          </cell>
          <cell r="W527" t="str">
            <v>Regional</v>
          </cell>
          <cell r="X527" t="str">
            <v>PL40810</v>
          </cell>
          <cell r="Y527" t="str">
            <v>Expense</v>
          </cell>
          <cell r="Z527">
            <v>20110701</v>
          </cell>
          <cell r="AA527">
            <v>20220630</v>
          </cell>
          <cell r="AB527">
            <v>1</v>
          </cell>
          <cell r="AC527" t="str">
            <v>Programme</v>
          </cell>
          <cell r="AD527">
            <v>0</v>
          </cell>
          <cell r="AE527">
            <v>0</v>
          </cell>
          <cell r="AF527">
            <v>0</v>
          </cell>
          <cell r="AG527">
            <v>1</v>
          </cell>
          <cell r="AH527">
            <v>7</v>
          </cell>
          <cell r="AI527" t="str">
            <v>Libraries</v>
          </cell>
          <cell r="AJ527" t="str">
            <v>Buildings (Capex)</v>
          </cell>
          <cell r="AK527">
            <v>75</v>
          </cell>
          <cell r="AM527">
            <v>1</v>
          </cell>
          <cell r="AS527">
            <v>158893</v>
          </cell>
          <cell r="AT527">
            <v>259000</v>
          </cell>
          <cell r="AU527">
            <v>259000</v>
          </cell>
          <cell r="AV527">
            <v>259000</v>
          </cell>
          <cell r="AW527">
            <v>259000</v>
          </cell>
          <cell r="AX527">
            <v>259000</v>
          </cell>
          <cell r="AY527">
            <v>259000</v>
          </cell>
          <cell r="AZ527">
            <v>259000</v>
          </cell>
          <cell r="BA527">
            <v>259000</v>
          </cell>
          <cell r="BB527">
            <v>259000</v>
          </cell>
          <cell r="BC527">
            <v>259000</v>
          </cell>
          <cell r="BD527">
            <v>3.1E-2</v>
          </cell>
          <cell r="BE527">
            <v>6.1930000000000041E-2</v>
          </cell>
          <cell r="BF527">
            <v>9.3787900000000146E-2</v>
          </cell>
          <cell r="BG527">
            <v>0.12878911280000027</v>
          </cell>
          <cell r="BH527">
            <v>0.16491036440960039</v>
          </cell>
          <cell r="BI527">
            <v>0.19869276497747879</v>
          </cell>
          <cell r="BJ527">
            <v>0.23225616239684821</v>
          </cell>
          <cell r="BK527">
            <v>0.27045610343115034</v>
          </cell>
          <cell r="BL527">
            <v>0.31238115484437823</v>
          </cell>
          <cell r="BM527">
            <v>0.35568973295424255</v>
          </cell>
          <cell r="BN527">
            <v>0</v>
          </cell>
          <cell r="BO527">
            <v>8029</v>
          </cell>
          <cell r="BP527">
            <v>16039.87000000001</v>
          </cell>
          <cell r="BQ527">
            <v>24291.066100000036</v>
          </cell>
          <cell r="BR527">
            <v>33356.380215200072</v>
          </cell>
          <cell r="BS527">
            <v>42711.784382086502</v>
          </cell>
          <cell r="BT527">
            <v>51461.426129167005</v>
          </cell>
          <cell r="BU527">
            <v>60154.34606078369</v>
          </cell>
          <cell r="BV527">
            <v>70048.130788667942</v>
          </cell>
          <cell r="BW527">
            <v>80906.719104693955</v>
          </cell>
          <cell r="BX527">
            <v>92123.640835148821</v>
          </cell>
          <cell r="BY527">
            <v>158893</v>
          </cell>
          <cell r="BZ527">
            <v>267029</v>
          </cell>
          <cell r="CA527">
            <v>275039.87</v>
          </cell>
          <cell r="CB527">
            <v>283291.06610000005</v>
          </cell>
          <cell r="CC527">
            <v>292356.38021520007</v>
          </cell>
          <cell r="CD527">
            <v>301711.78438208648</v>
          </cell>
          <cell r="CE527">
            <v>310461.42612916703</v>
          </cell>
          <cell r="CF527">
            <v>319154.34606078372</v>
          </cell>
          <cell r="CG527">
            <v>329048.13078866794</v>
          </cell>
          <cell r="CH527">
            <v>339906.71910469397</v>
          </cell>
          <cell r="CI527">
            <v>351123.64083514881</v>
          </cell>
          <cell r="CK527">
            <v>0</v>
          </cell>
          <cell r="CL527">
            <v>0</v>
          </cell>
          <cell r="CM527">
            <v>0</v>
          </cell>
          <cell r="CN527">
            <v>0</v>
          </cell>
          <cell r="CO527">
            <v>0</v>
          </cell>
          <cell r="CP527">
            <v>0</v>
          </cell>
          <cell r="CQ527">
            <v>0</v>
          </cell>
          <cell r="CR527">
            <v>0</v>
          </cell>
          <cell r="CS527">
            <v>0</v>
          </cell>
          <cell r="CT527">
            <v>0</v>
          </cell>
          <cell r="CU527">
            <v>0</v>
          </cell>
          <cell r="CW527">
            <v>0</v>
          </cell>
          <cell r="CX527">
            <v>0</v>
          </cell>
          <cell r="CY527">
            <v>0</v>
          </cell>
          <cell r="CZ527">
            <v>0</v>
          </cell>
          <cell r="DA527">
            <v>0</v>
          </cell>
          <cell r="DB527">
            <v>0</v>
          </cell>
          <cell r="DC527">
            <v>0</v>
          </cell>
          <cell r="DD527">
            <v>0</v>
          </cell>
          <cell r="DE527">
            <v>0</v>
          </cell>
          <cell r="DF527">
            <v>0</v>
          </cell>
          <cell r="DG527">
            <v>0</v>
          </cell>
          <cell r="DI527">
            <v>158893</v>
          </cell>
          <cell r="DJ527">
            <v>267029</v>
          </cell>
          <cell r="DK527">
            <v>275039.87</v>
          </cell>
          <cell r="DL527">
            <v>283291.06610000005</v>
          </cell>
          <cell r="DM527">
            <v>292356.38021520007</v>
          </cell>
          <cell r="DN527">
            <v>301711.78438208648</v>
          </cell>
          <cell r="DO527">
            <v>310461.42612916703</v>
          </cell>
          <cell r="DP527">
            <v>319154.34606078372</v>
          </cell>
          <cell r="DQ527">
            <v>329048.13078866794</v>
          </cell>
          <cell r="DR527">
            <v>339906.71910469397</v>
          </cell>
          <cell r="DS527">
            <v>351123.64083514881</v>
          </cell>
          <cell r="DU527" t="str">
            <v>WCC 8AMPP-11-001</v>
          </cell>
          <cell r="DV527">
            <v>0</v>
          </cell>
          <cell r="DW527">
            <v>0</v>
          </cell>
          <cell r="DX527">
            <v>4</v>
          </cell>
          <cell r="DY527">
            <v>2590000</v>
          </cell>
          <cell r="DZ527">
            <v>3069122.363615748</v>
          </cell>
          <cell r="EB527">
            <v>3069122.363615748</v>
          </cell>
          <cell r="EC527" t="str">
            <v>Def</v>
          </cell>
          <cell r="ED527" t="str">
            <v>nonDC</v>
          </cell>
        </row>
        <row r="528">
          <cell r="D528" t="str">
            <v>PC3100656</v>
          </cell>
          <cell r="E528" t="str">
            <v>Property Management - renewal capital</v>
          </cell>
          <cell r="F528" t="str">
            <v>Auckland Council</v>
          </cell>
          <cell r="G528" t="str">
            <v>Libraries and information</v>
          </cell>
          <cell r="H528" t="str">
            <v>E201005</v>
          </cell>
          <cell r="I528" t="str">
            <v>Local libraries north and west management</v>
          </cell>
          <cell r="J528" t="str">
            <v>Corporate support</v>
          </cell>
          <cell r="K528" t="str">
            <v>Organisational support</v>
          </cell>
          <cell r="L528" t="str">
            <v>Management of council property</v>
          </cell>
          <cell r="M528" t="str">
            <v>Corporate support</v>
          </cell>
          <cell r="N528" t="str">
            <v>Organisational support</v>
          </cell>
          <cell r="O528" t="str">
            <v>Management of council property</v>
          </cell>
          <cell r="P528" t="str">
            <v>Corporate support</v>
          </cell>
          <cell r="Q528" t="str">
            <v>Organisational support</v>
          </cell>
          <cell r="R528" t="str">
            <v>Management of council property</v>
          </cell>
          <cell r="S528" t="str">
            <v>A5011705</v>
          </cell>
          <cell r="T528" t="str">
            <v>A5011705</v>
          </cell>
          <cell r="U528" t="str">
            <v>Management of council property</v>
          </cell>
          <cell r="V528" t="str">
            <v>L050</v>
          </cell>
          <cell r="W528" t="str">
            <v>Regional</v>
          </cell>
          <cell r="X528" t="str">
            <v>PL40810</v>
          </cell>
          <cell r="Y528" t="str">
            <v>Expense</v>
          </cell>
          <cell r="Z528">
            <v>20110701</v>
          </cell>
          <cell r="AA528">
            <v>20220630</v>
          </cell>
          <cell r="AB528">
            <v>1</v>
          </cell>
          <cell r="AC528" t="str">
            <v>Programme</v>
          </cell>
          <cell r="AD528">
            <v>0</v>
          </cell>
          <cell r="AE528">
            <v>0</v>
          </cell>
          <cell r="AF528">
            <v>0</v>
          </cell>
          <cell r="AG528">
            <v>1</v>
          </cell>
          <cell r="AH528">
            <v>7</v>
          </cell>
          <cell r="AI528" t="str">
            <v>Libraries</v>
          </cell>
          <cell r="AJ528" t="str">
            <v>Buildings (Capex)</v>
          </cell>
          <cell r="AK528">
            <v>75</v>
          </cell>
          <cell r="AM528">
            <v>1</v>
          </cell>
          <cell r="AS528">
            <v>527459.53200000001</v>
          </cell>
          <cell r="AT528">
            <v>328081.93249999988</v>
          </cell>
          <cell r="AU528">
            <v>326885.54499999998</v>
          </cell>
          <cell r="AV528">
            <v>325584.79800000001</v>
          </cell>
          <cell r="AW528">
            <v>324339.48749999999</v>
          </cell>
          <cell r="AX528">
            <v>323207.85350000003</v>
          </cell>
          <cell r="AY528">
            <v>320583.34350000002</v>
          </cell>
          <cell r="AZ528">
            <v>323932.07699999999</v>
          </cell>
          <cell r="BA528">
            <v>320000</v>
          </cell>
          <cell r="BB528">
            <v>320000</v>
          </cell>
          <cell r="BC528">
            <v>320000</v>
          </cell>
          <cell r="BD528">
            <v>3.1E-2</v>
          </cell>
          <cell r="BE528">
            <v>6.1930000000000041E-2</v>
          </cell>
          <cell r="BF528">
            <v>9.3787900000000146E-2</v>
          </cell>
          <cell r="BG528">
            <v>0.12878911280000027</v>
          </cell>
          <cell r="BH528">
            <v>0.16491036440960039</v>
          </cell>
          <cell r="BI528">
            <v>0.19869276497747879</v>
          </cell>
          <cell r="BJ528">
            <v>0.23225616239684821</v>
          </cell>
          <cell r="BK528">
            <v>0.27045610343115034</v>
          </cell>
          <cell r="BL528">
            <v>0.31238115484437823</v>
          </cell>
          <cell r="BM528">
            <v>0.35568973295424255</v>
          </cell>
          <cell r="BN528">
            <v>0</v>
          </cell>
          <cell r="BO528">
            <v>10170.539907499997</v>
          </cell>
          <cell r="BP528">
            <v>20244.021801850013</v>
          </cell>
          <cell r="BQ528">
            <v>30535.914476344249</v>
          </cell>
          <cell r="BR528">
            <v>41771.394841131776</v>
          </cell>
          <cell r="BS528">
            <v>53300.324900729742</v>
          </cell>
          <cell r="BT528">
            <v>63697.590925739853</v>
          </cell>
          <cell r="BU528">
            <v>75235.22108126033</v>
          </cell>
          <cell r="BV528">
            <v>86545.953097968115</v>
          </cell>
          <cell r="BW528">
            <v>99961.969550201029</v>
          </cell>
          <cell r="BX528">
            <v>113820.71454535762</v>
          </cell>
          <cell r="BY528">
            <v>527459.53200000001</v>
          </cell>
          <cell r="BZ528">
            <v>338252.47240749985</v>
          </cell>
          <cell r="CA528">
            <v>347129.56680184999</v>
          </cell>
          <cell r="CB528">
            <v>356120.71247634426</v>
          </cell>
          <cell r="CC528">
            <v>366110.88234113174</v>
          </cell>
          <cell r="CD528">
            <v>376508.17840072978</v>
          </cell>
          <cell r="CE528">
            <v>384280.93442573986</v>
          </cell>
          <cell r="CF528">
            <v>399167.29808126029</v>
          </cell>
          <cell r="CG528">
            <v>406545.95309796813</v>
          </cell>
          <cell r="CH528">
            <v>419961.96955020103</v>
          </cell>
          <cell r="CI528">
            <v>433820.71454535762</v>
          </cell>
          <cell r="CK528">
            <v>0</v>
          </cell>
          <cell r="CL528">
            <v>0</v>
          </cell>
          <cell r="CM528">
            <v>0</v>
          </cell>
          <cell r="CN528">
            <v>0</v>
          </cell>
          <cell r="CO528">
            <v>0</v>
          </cell>
          <cell r="CP528">
            <v>0</v>
          </cell>
          <cell r="CQ528">
            <v>0</v>
          </cell>
          <cell r="CR528">
            <v>0</v>
          </cell>
          <cell r="CS528">
            <v>0</v>
          </cell>
          <cell r="CT528">
            <v>0</v>
          </cell>
          <cell r="CU528">
            <v>0</v>
          </cell>
          <cell r="CW528">
            <v>0</v>
          </cell>
          <cell r="CX528">
            <v>0</v>
          </cell>
          <cell r="CY528">
            <v>0</v>
          </cell>
          <cell r="CZ528">
            <v>0</v>
          </cell>
          <cell r="DA528">
            <v>0</v>
          </cell>
          <cell r="DB528">
            <v>0</v>
          </cell>
          <cell r="DC528">
            <v>0</v>
          </cell>
          <cell r="DD528">
            <v>0</v>
          </cell>
          <cell r="DE528">
            <v>0</v>
          </cell>
          <cell r="DF528">
            <v>0</v>
          </cell>
          <cell r="DG528">
            <v>0</v>
          </cell>
          <cell r="DI528">
            <v>527459.53200000001</v>
          </cell>
          <cell r="DJ528">
            <v>338252.47240749985</v>
          </cell>
          <cell r="DK528">
            <v>347129.56680184999</v>
          </cell>
          <cell r="DL528">
            <v>356120.71247634426</v>
          </cell>
          <cell r="DM528">
            <v>366110.88234113174</v>
          </cell>
          <cell r="DN528">
            <v>376508.17840072978</v>
          </cell>
          <cell r="DO528">
            <v>384280.93442573986</v>
          </cell>
          <cell r="DP528">
            <v>399167.29808126029</v>
          </cell>
          <cell r="DQ528">
            <v>406545.95309796813</v>
          </cell>
          <cell r="DR528">
            <v>419961.96955020103</v>
          </cell>
          <cell r="DS528">
            <v>433820.71454535762</v>
          </cell>
          <cell r="DU528" t="str">
            <v>NSCC 71001</v>
          </cell>
          <cell r="DV528">
            <v>0</v>
          </cell>
          <cell r="DW528">
            <v>0</v>
          </cell>
          <cell r="DX528">
            <v>4</v>
          </cell>
          <cell r="DY528">
            <v>3232615.0369999995</v>
          </cell>
          <cell r="DZ528">
            <v>3827898.682128083</v>
          </cell>
          <cell r="EB528">
            <v>3827898.682128083</v>
          </cell>
          <cell r="EC528" t="str">
            <v>Def</v>
          </cell>
          <cell r="ED528" t="str">
            <v>nonDC</v>
          </cell>
        </row>
        <row r="529">
          <cell r="D529" t="str">
            <v>PC3101101</v>
          </cell>
          <cell r="E529" t="str">
            <v>Takanini Library</v>
          </cell>
          <cell r="F529" t="str">
            <v>Auckland Council</v>
          </cell>
          <cell r="G529" t="str">
            <v>Libraries and information</v>
          </cell>
          <cell r="H529" t="str">
            <v>E205005</v>
          </cell>
          <cell r="I529" t="str">
            <v>Local libraries south management</v>
          </cell>
          <cell r="J529" t="str">
            <v>Community</v>
          </cell>
          <cell r="K529" t="str">
            <v>Local libraries</v>
          </cell>
          <cell r="L529" t="str">
            <v>Local library facilities and services</v>
          </cell>
          <cell r="M529" t="str">
            <v>Local activities</v>
          </cell>
          <cell r="N529" t="str">
            <v>Local libraries</v>
          </cell>
          <cell r="O529" t="str">
            <v>Local library facilities and services</v>
          </cell>
          <cell r="P529" t="str">
            <v>Community</v>
          </cell>
          <cell r="Q529" t="str">
            <v>Local libraries</v>
          </cell>
          <cell r="R529" t="str">
            <v>Local library facilities and services</v>
          </cell>
          <cell r="S529" t="str">
            <v>A1041205</v>
          </cell>
          <cell r="T529" t="str">
            <v>A1041205</v>
          </cell>
          <cell r="U529" t="str">
            <v>Local library facilities and services management</v>
          </cell>
          <cell r="V529" t="str">
            <v>L165</v>
          </cell>
          <cell r="W529" t="str">
            <v>Papakura</v>
          </cell>
          <cell r="X529" t="str">
            <v>PL40810</v>
          </cell>
          <cell r="Y529" t="str">
            <v>Expense</v>
          </cell>
          <cell r="Z529">
            <v>20130701</v>
          </cell>
          <cell r="AA529">
            <v>20150630</v>
          </cell>
          <cell r="AB529">
            <v>2</v>
          </cell>
          <cell r="AC529" t="str">
            <v>Discrete</v>
          </cell>
          <cell r="AD529">
            <v>0</v>
          </cell>
          <cell r="AE529">
            <v>0</v>
          </cell>
          <cell r="AF529">
            <v>1</v>
          </cell>
          <cell r="AG529">
            <v>0</v>
          </cell>
          <cell r="AH529">
            <v>7</v>
          </cell>
          <cell r="AI529" t="str">
            <v>Libraries</v>
          </cell>
          <cell r="AJ529" t="str">
            <v>Other assets (Capex)</v>
          </cell>
          <cell r="AK529">
            <v>75</v>
          </cell>
          <cell r="AM529">
            <v>0.39</v>
          </cell>
          <cell r="AO529">
            <v>0.61</v>
          </cell>
          <cell r="AT529">
            <v>0</v>
          </cell>
          <cell r="AU529">
            <v>2500000</v>
          </cell>
          <cell r="AV529">
            <v>3000000</v>
          </cell>
          <cell r="BD529">
            <v>3.3000000000000002E-2</v>
          </cell>
          <cell r="BE529">
            <v>6.7088999999999732E-2</v>
          </cell>
          <cell r="BF529">
            <v>0.10230293699999971</v>
          </cell>
          <cell r="BG529">
            <v>0.14088353979499968</v>
          </cell>
          <cell r="BH529">
            <v>0.18195534722761963</v>
          </cell>
          <cell r="BI529">
            <v>0.21859596299167583</v>
          </cell>
          <cell r="BJ529">
            <v>0.25637243784441766</v>
          </cell>
          <cell r="BK529">
            <v>0.29783272829328333</v>
          </cell>
          <cell r="BL529">
            <v>0.3445547065118415</v>
          </cell>
          <cell r="BM529">
            <v>0.39295867594626777</v>
          </cell>
          <cell r="BN529">
            <v>0</v>
          </cell>
          <cell r="BO529">
            <v>0</v>
          </cell>
          <cell r="BP529">
            <v>167722.49999999933</v>
          </cell>
          <cell r="BQ529">
            <v>306908.81099999911</v>
          </cell>
          <cell r="BR529">
            <v>0</v>
          </cell>
          <cell r="BS529">
            <v>0</v>
          </cell>
          <cell r="BT529">
            <v>0</v>
          </cell>
          <cell r="BU529">
            <v>0</v>
          </cell>
          <cell r="BV529">
            <v>0</v>
          </cell>
          <cell r="BW529">
            <v>0</v>
          </cell>
          <cell r="BX529">
            <v>0</v>
          </cell>
          <cell r="BY529">
            <v>0</v>
          </cell>
          <cell r="BZ529">
            <v>0</v>
          </cell>
          <cell r="CA529">
            <v>2667722.4999999995</v>
          </cell>
          <cell r="CB529">
            <v>3306908.8109999993</v>
          </cell>
          <cell r="CC529">
            <v>0</v>
          </cell>
          <cell r="CD529">
            <v>0</v>
          </cell>
          <cell r="CE529">
            <v>0</v>
          </cell>
          <cell r="CF529">
            <v>0</v>
          </cell>
          <cell r="CG529">
            <v>0</v>
          </cell>
          <cell r="CH529">
            <v>0</v>
          </cell>
          <cell r="CI529">
            <v>0</v>
          </cell>
          <cell r="CK529">
            <v>0</v>
          </cell>
          <cell r="CL529">
            <v>0</v>
          </cell>
          <cell r="CM529">
            <v>0</v>
          </cell>
          <cell r="CN529">
            <v>0</v>
          </cell>
          <cell r="CO529">
            <v>0</v>
          </cell>
          <cell r="CP529">
            <v>0</v>
          </cell>
          <cell r="CQ529">
            <v>0</v>
          </cell>
          <cell r="CR529">
            <v>0</v>
          </cell>
          <cell r="CS529">
            <v>0</v>
          </cell>
          <cell r="CT529">
            <v>0</v>
          </cell>
          <cell r="CU529">
            <v>0</v>
          </cell>
          <cell r="CW529">
            <v>0</v>
          </cell>
          <cell r="CX529">
            <v>0</v>
          </cell>
          <cell r="CY529">
            <v>2667722.4999999995</v>
          </cell>
          <cell r="CZ529">
            <v>3306908.8109999993</v>
          </cell>
          <cell r="DA529">
            <v>0</v>
          </cell>
          <cell r="DB529">
            <v>0</v>
          </cell>
          <cell r="DC529">
            <v>0</v>
          </cell>
          <cell r="DD529">
            <v>0</v>
          </cell>
          <cell r="DE529">
            <v>0</v>
          </cell>
          <cell r="DF529">
            <v>0</v>
          </cell>
          <cell r="DG529">
            <v>0</v>
          </cell>
          <cell r="DI529">
            <v>0</v>
          </cell>
          <cell r="DJ529">
            <v>0</v>
          </cell>
          <cell r="DK529">
            <v>0</v>
          </cell>
          <cell r="DL529">
            <v>0</v>
          </cell>
          <cell r="DM529">
            <v>0</v>
          </cell>
          <cell r="DN529">
            <v>0</v>
          </cell>
          <cell r="DO529">
            <v>0</v>
          </cell>
          <cell r="DP529">
            <v>0</v>
          </cell>
          <cell r="DQ529">
            <v>0</v>
          </cell>
          <cell r="DR529">
            <v>0</v>
          </cell>
          <cell r="DS529">
            <v>0</v>
          </cell>
          <cell r="DU529" t="str">
            <v>none</v>
          </cell>
          <cell r="DV529">
            <v>5500000</v>
          </cell>
          <cell r="DW529">
            <v>1</v>
          </cell>
          <cell r="DX529">
            <v>1</v>
          </cell>
          <cell r="DY529">
            <v>5500000</v>
          </cell>
          <cell r="DZ529">
            <v>5974631.3109999988</v>
          </cell>
          <cell r="EB529">
            <v>5974631.3109999988</v>
          </cell>
          <cell r="EC529" t="str">
            <v>Def</v>
          </cell>
          <cell r="ED529" t="str">
            <v>Community Service facilities</v>
          </cell>
        </row>
        <row r="530">
          <cell r="D530" t="str">
            <v>PC3200244</v>
          </cell>
          <cell r="E530" t="str">
            <v>Library Security System</v>
          </cell>
          <cell r="F530" t="str">
            <v>Auckland Council</v>
          </cell>
          <cell r="G530" t="str">
            <v>Libraries and information</v>
          </cell>
          <cell r="H530" t="str">
            <v>E218105</v>
          </cell>
          <cell r="I530" t="str">
            <v>Digital services management</v>
          </cell>
          <cell r="J530" t="str">
            <v>Community</v>
          </cell>
          <cell r="K530" t="str">
            <v>Local libraries</v>
          </cell>
          <cell r="L530" t="str">
            <v>Local library facilities and services</v>
          </cell>
          <cell r="M530" t="str">
            <v>Local activities</v>
          </cell>
          <cell r="N530" t="str">
            <v>Local libraries</v>
          </cell>
          <cell r="O530" t="str">
            <v>Local library facilities and services</v>
          </cell>
          <cell r="P530" t="str">
            <v>Community</v>
          </cell>
          <cell r="Q530" t="str">
            <v>Local libraries</v>
          </cell>
          <cell r="R530" t="str">
            <v>Local library facilities and services</v>
          </cell>
          <cell r="S530" t="str">
            <v>A1041205</v>
          </cell>
          <cell r="T530" t="str">
            <v>A1041205</v>
          </cell>
          <cell r="U530" t="str">
            <v>Local library facilities and services management</v>
          </cell>
          <cell r="V530" t="str">
            <v>L210</v>
          </cell>
          <cell r="W530" t="str">
            <v>Other (Unallocated)</v>
          </cell>
          <cell r="X530" t="str">
            <v>FY12 - Only</v>
          </cell>
          <cell r="Y530" t="str">
            <v>Expense</v>
          </cell>
          <cell r="Z530">
            <v>20110701</v>
          </cell>
          <cell r="AA530">
            <v>20120630</v>
          </cell>
          <cell r="AB530">
            <v>2</v>
          </cell>
          <cell r="AC530" t="str">
            <v>Discrete</v>
          </cell>
          <cell r="AD530">
            <v>0</v>
          </cell>
          <cell r="AE530">
            <v>0</v>
          </cell>
          <cell r="AF530">
            <v>0</v>
          </cell>
          <cell r="AG530">
            <v>1</v>
          </cell>
          <cell r="AH530">
            <v>7</v>
          </cell>
          <cell r="AI530" t="str">
            <v>Libraries</v>
          </cell>
          <cell r="AJ530" t="str">
            <v>Plant and equipment (Capex)</v>
          </cell>
          <cell r="AK530">
            <v>30</v>
          </cell>
          <cell r="AM530">
            <v>1</v>
          </cell>
          <cell r="AS530">
            <v>36350</v>
          </cell>
          <cell r="BD530">
            <v>3.3000000000000002E-2</v>
          </cell>
          <cell r="BE530">
            <v>6.7088999999999732E-2</v>
          </cell>
          <cell r="BF530">
            <v>0.10230293699999971</v>
          </cell>
          <cell r="BG530">
            <v>0.14088353979499968</v>
          </cell>
          <cell r="BH530">
            <v>0.18195534722761963</v>
          </cell>
          <cell r="BI530">
            <v>0.21859596299167583</v>
          </cell>
          <cell r="BJ530">
            <v>0.25637243784441766</v>
          </cell>
          <cell r="BK530">
            <v>0.29783272829328333</v>
          </cell>
          <cell r="BL530">
            <v>0.3445547065118415</v>
          </cell>
          <cell r="BM530">
            <v>0.39295867594626777</v>
          </cell>
          <cell r="BN530">
            <v>0</v>
          </cell>
          <cell r="BO530">
            <v>0</v>
          </cell>
          <cell r="BP530">
            <v>0</v>
          </cell>
          <cell r="BQ530">
            <v>0</v>
          </cell>
          <cell r="BR530">
            <v>0</v>
          </cell>
          <cell r="BS530">
            <v>0</v>
          </cell>
          <cell r="BT530">
            <v>0</v>
          </cell>
          <cell r="BU530">
            <v>0</v>
          </cell>
          <cell r="BV530">
            <v>0</v>
          </cell>
          <cell r="BW530">
            <v>0</v>
          </cell>
          <cell r="BX530">
            <v>0</v>
          </cell>
          <cell r="BY530">
            <v>36350</v>
          </cell>
          <cell r="BZ530">
            <v>0</v>
          </cell>
          <cell r="CA530">
            <v>0</v>
          </cell>
          <cell r="CB530">
            <v>0</v>
          </cell>
          <cell r="CC530">
            <v>0</v>
          </cell>
          <cell r="CD530">
            <v>0</v>
          </cell>
          <cell r="CE530">
            <v>0</v>
          </cell>
          <cell r="CF530">
            <v>0</v>
          </cell>
          <cell r="CG530">
            <v>0</v>
          </cell>
          <cell r="CH530">
            <v>0</v>
          </cell>
          <cell r="CI530">
            <v>0</v>
          </cell>
          <cell r="CK530">
            <v>0</v>
          </cell>
          <cell r="CL530">
            <v>0</v>
          </cell>
          <cell r="CM530">
            <v>0</v>
          </cell>
          <cell r="CN530">
            <v>0</v>
          </cell>
          <cell r="CO530">
            <v>0</v>
          </cell>
          <cell r="CP530">
            <v>0</v>
          </cell>
          <cell r="CQ530">
            <v>0</v>
          </cell>
          <cell r="CR530">
            <v>0</v>
          </cell>
          <cell r="CS530">
            <v>0</v>
          </cell>
          <cell r="CT530">
            <v>0</v>
          </cell>
          <cell r="CU530">
            <v>0</v>
          </cell>
          <cell r="CW530">
            <v>0</v>
          </cell>
          <cell r="CX530">
            <v>0</v>
          </cell>
          <cell r="CY530">
            <v>0</v>
          </cell>
          <cell r="CZ530">
            <v>0</v>
          </cell>
          <cell r="DA530">
            <v>0</v>
          </cell>
          <cell r="DB530">
            <v>0</v>
          </cell>
          <cell r="DC530">
            <v>0</v>
          </cell>
          <cell r="DD530">
            <v>0</v>
          </cell>
          <cell r="DE530">
            <v>0</v>
          </cell>
          <cell r="DF530">
            <v>0</v>
          </cell>
          <cell r="DG530">
            <v>0</v>
          </cell>
          <cell r="DI530">
            <v>36350</v>
          </cell>
          <cell r="DJ530">
            <v>0</v>
          </cell>
          <cell r="DK530">
            <v>0</v>
          </cell>
          <cell r="DL530">
            <v>0</v>
          </cell>
          <cell r="DM530">
            <v>0</v>
          </cell>
          <cell r="DN530">
            <v>0</v>
          </cell>
          <cell r="DO530">
            <v>0</v>
          </cell>
          <cell r="DP530">
            <v>0</v>
          </cell>
          <cell r="DQ530">
            <v>0</v>
          </cell>
          <cell r="DR530">
            <v>0</v>
          </cell>
          <cell r="DS530">
            <v>0</v>
          </cell>
          <cell r="DU530" t="str">
            <v>FDC PR0042 001</v>
          </cell>
          <cell r="DV530">
            <v>0</v>
          </cell>
          <cell r="DW530">
            <v>0</v>
          </cell>
          <cell r="DX530">
            <v>1</v>
          </cell>
          <cell r="DY530">
            <v>0</v>
          </cell>
          <cell r="DZ530">
            <v>0</v>
          </cell>
          <cell r="EB530">
            <v>0</v>
          </cell>
          <cell r="EC530" t="str">
            <v>Def</v>
          </cell>
          <cell r="ED530" t="str">
            <v>Community Service facilities</v>
          </cell>
        </row>
        <row r="531">
          <cell r="D531" t="str">
            <v>PC3200258</v>
          </cell>
          <cell r="E531" t="str">
            <v>Tupu Library</v>
          </cell>
          <cell r="F531" t="str">
            <v>Auckland Council</v>
          </cell>
          <cell r="G531" t="str">
            <v>Libraries and information</v>
          </cell>
          <cell r="H531" t="str">
            <v>E205005</v>
          </cell>
          <cell r="I531" t="str">
            <v>Local libraries south management</v>
          </cell>
          <cell r="J531" t="str">
            <v>Community</v>
          </cell>
          <cell r="K531" t="str">
            <v>Local libraries</v>
          </cell>
          <cell r="L531" t="str">
            <v>Local library facilities and services</v>
          </cell>
          <cell r="M531" t="str">
            <v>Local activities</v>
          </cell>
          <cell r="N531" t="str">
            <v>Local libraries</v>
          </cell>
          <cell r="O531" t="str">
            <v>Local library facilities and services</v>
          </cell>
          <cell r="P531" t="str">
            <v>Community</v>
          </cell>
          <cell r="Q531" t="str">
            <v>Local libraries</v>
          </cell>
          <cell r="R531" t="str">
            <v>Local library facilities and services</v>
          </cell>
          <cell r="S531" t="str">
            <v>A1041205</v>
          </cell>
          <cell r="T531" t="str">
            <v>A1041205</v>
          </cell>
          <cell r="U531" t="str">
            <v>Local library facilities and services management</v>
          </cell>
          <cell r="V531" t="str">
            <v>L160</v>
          </cell>
          <cell r="W531" t="str">
            <v>Otara-Papatoetoe</v>
          </cell>
          <cell r="X531" t="str">
            <v>FY12 - Only</v>
          </cell>
          <cell r="Y531" t="str">
            <v>Expense</v>
          </cell>
          <cell r="Z531">
            <v>20100701</v>
          </cell>
          <cell r="AA531">
            <v>20120630</v>
          </cell>
          <cell r="AB531">
            <v>2</v>
          </cell>
          <cell r="AC531" t="str">
            <v>Discrete</v>
          </cell>
          <cell r="AD531">
            <v>1</v>
          </cell>
          <cell r="AE531">
            <v>0</v>
          </cell>
          <cell r="AF531">
            <v>0</v>
          </cell>
          <cell r="AG531">
            <v>0</v>
          </cell>
          <cell r="AH531">
            <v>7</v>
          </cell>
          <cell r="AI531" t="str">
            <v>Libraries</v>
          </cell>
          <cell r="AJ531" t="str">
            <v>Buildings (Capex)</v>
          </cell>
          <cell r="AK531">
            <v>75</v>
          </cell>
          <cell r="AM531">
            <v>1</v>
          </cell>
          <cell r="AS531">
            <v>787386</v>
          </cell>
          <cell r="BD531">
            <v>3.1E-2</v>
          </cell>
          <cell r="BE531">
            <v>6.1930000000000041E-2</v>
          </cell>
          <cell r="BF531">
            <v>9.3787900000000146E-2</v>
          </cell>
          <cell r="BG531">
            <v>0.12878911280000027</v>
          </cell>
          <cell r="BH531">
            <v>0.16491036440960039</v>
          </cell>
          <cell r="BI531">
            <v>0.19869276497747879</v>
          </cell>
          <cell r="BJ531">
            <v>0.23225616239684821</v>
          </cell>
          <cell r="BK531">
            <v>0.27045610343115034</v>
          </cell>
          <cell r="BL531">
            <v>0.31238115484437823</v>
          </cell>
          <cell r="BM531">
            <v>0.35568973295424255</v>
          </cell>
          <cell r="BN531">
            <v>0</v>
          </cell>
          <cell r="BO531">
            <v>0</v>
          </cell>
          <cell r="BP531">
            <v>0</v>
          </cell>
          <cell r="BQ531">
            <v>0</v>
          </cell>
          <cell r="BR531">
            <v>0</v>
          </cell>
          <cell r="BS531">
            <v>0</v>
          </cell>
          <cell r="BT531">
            <v>0</v>
          </cell>
          <cell r="BU531">
            <v>0</v>
          </cell>
          <cell r="BV531">
            <v>0</v>
          </cell>
          <cell r="BW531">
            <v>0</v>
          </cell>
          <cell r="BX531">
            <v>0</v>
          </cell>
          <cell r="BY531">
            <v>787386</v>
          </cell>
          <cell r="BZ531">
            <v>0</v>
          </cell>
          <cell r="CA531">
            <v>0</v>
          </cell>
          <cell r="CB531">
            <v>0</v>
          </cell>
          <cell r="CC531">
            <v>0</v>
          </cell>
          <cell r="CD531">
            <v>0</v>
          </cell>
          <cell r="CE531">
            <v>0</v>
          </cell>
          <cell r="CF531">
            <v>0</v>
          </cell>
          <cell r="CG531">
            <v>0</v>
          </cell>
          <cell r="CH531">
            <v>0</v>
          </cell>
          <cell r="CI531">
            <v>0</v>
          </cell>
          <cell r="CK531">
            <v>787386</v>
          </cell>
          <cell r="CL531">
            <v>0</v>
          </cell>
          <cell r="CM531">
            <v>0</v>
          </cell>
          <cell r="CN531">
            <v>0</v>
          </cell>
          <cell r="CO531">
            <v>0</v>
          </cell>
          <cell r="CP531">
            <v>0</v>
          </cell>
          <cell r="CQ531">
            <v>0</v>
          </cell>
          <cell r="CR531">
            <v>0</v>
          </cell>
          <cell r="CS531">
            <v>0</v>
          </cell>
          <cell r="CT531">
            <v>0</v>
          </cell>
          <cell r="CU531">
            <v>0</v>
          </cell>
          <cell r="CW531">
            <v>0</v>
          </cell>
          <cell r="CX531">
            <v>0</v>
          </cell>
          <cell r="CY531">
            <v>0</v>
          </cell>
          <cell r="CZ531">
            <v>0</v>
          </cell>
          <cell r="DA531">
            <v>0</v>
          </cell>
          <cell r="DB531">
            <v>0</v>
          </cell>
          <cell r="DC531">
            <v>0</v>
          </cell>
          <cell r="DD531">
            <v>0</v>
          </cell>
          <cell r="DE531">
            <v>0</v>
          </cell>
          <cell r="DF531">
            <v>0</v>
          </cell>
          <cell r="DG531">
            <v>0</v>
          </cell>
          <cell r="DI531">
            <v>0</v>
          </cell>
          <cell r="DJ531">
            <v>0</v>
          </cell>
          <cell r="DK531">
            <v>0</v>
          </cell>
          <cell r="DL531">
            <v>0</v>
          </cell>
          <cell r="DM531">
            <v>0</v>
          </cell>
          <cell r="DN531">
            <v>0</v>
          </cell>
          <cell r="DO531">
            <v>0</v>
          </cell>
          <cell r="DP531">
            <v>0</v>
          </cell>
          <cell r="DQ531">
            <v>0</v>
          </cell>
          <cell r="DR531">
            <v>0</v>
          </cell>
          <cell r="DS531">
            <v>0</v>
          </cell>
          <cell r="DU531" t="str">
            <v>MCC CFM00628</v>
          </cell>
          <cell r="DV531">
            <v>0</v>
          </cell>
          <cell r="DW531">
            <v>0</v>
          </cell>
          <cell r="DX531">
            <v>1</v>
          </cell>
          <cell r="DY531">
            <v>0</v>
          </cell>
          <cell r="DZ531">
            <v>0</v>
          </cell>
          <cell r="EB531">
            <v>0</v>
          </cell>
          <cell r="EC531" t="str">
            <v>Def</v>
          </cell>
          <cell r="ED531" t="str">
            <v>Community Service facilities</v>
          </cell>
        </row>
        <row r="532">
          <cell r="D532" t="str">
            <v>PC3200360</v>
          </cell>
          <cell r="E532" t="str">
            <v>Library Capex (North/West)</v>
          </cell>
          <cell r="F532" t="str">
            <v>Auckland Council</v>
          </cell>
          <cell r="G532" t="str">
            <v>Libraries and information</v>
          </cell>
          <cell r="H532" t="str">
            <v>E201005</v>
          </cell>
          <cell r="I532" t="str">
            <v>Local libraries north and west management</v>
          </cell>
          <cell r="J532" t="str">
            <v>Community</v>
          </cell>
          <cell r="K532" t="str">
            <v>Local libraries</v>
          </cell>
          <cell r="L532" t="str">
            <v>Local library facilities and services</v>
          </cell>
          <cell r="M532" t="str">
            <v>Local activities</v>
          </cell>
          <cell r="N532" t="str">
            <v>Local libraries</v>
          </cell>
          <cell r="O532" t="str">
            <v>Local library facilities and services</v>
          </cell>
          <cell r="P532" t="str">
            <v>Community</v>
          </cell>
          <cell r="Q532" t="str">
            <v>Local libraries</v>
          </cell>
          <cell r="R532" t="str">
            <v>Local library facilities and services</v>
          </cell>
          <cell r="S532" t="str">
            <v>A1041205</v>
          </cell>
          <cell r="T532" t="str">
            <v>A1041205</v>
          </cell>
          <cell r="U532" t="str">
            <v>Local library facilities and services management</v>
          </cell>
          <cell r="V532" t="str">
            <v>L210</v>
          </cell>
          <cell r="W532" t="str">
            <v>Other (Unallocated)</v>
          </cell>
          <cell r="X532" t="str">
            <v>FY12 - Only</v>
          </cell>
          <cell r="Y532" t="str">
            <v>Expense</v>
          </cell>
          <cell r="Z532">
            <v>20110701</v>
          </cell>
          <cell r="AA532">
            <v>20120630</v>
          </cell>
          <cell r="AB532">
            <v>2</v>
          </cell>
          <cell r="AC532" t="str">
            <v>Discrete</v>
          </cell>
          <cell r="AD532">
            <v>0</v>
          </cell>
          <cell r="AE532">
            <v>0</v>
          </cell>
          <cell r="AF532">
            <v>0</v>
          </cell>
          <cell r="AG532">
            <v>1</v>
          </cell>
          <cell r="AH532">
            <v>7</v>
          </cell>
          <cell r="AI532" t="str">
            <v>Libraries</v>
          </cell>
          <cell r="AJ532" t="str">
            <v>Furniture and fittings</v>
          </cell>
          <cell r="AK532">
            <v>15</v>
          </cell>
          <cell r="AP532">
            <v>1</v>
          </cell>
          <cell r="AS532">
            <v>48245.2</v>
          </cell>
          <cell r="BD532">
            <v>3.3000000000000002E-2</v>
          </cell>
          <cell r="BE532">
            <v>6.7088999999999732E-2</v>
          </cell>
          <cell r="BF532">
            <v>0.10230293699999971</v>
          </cell>
          <cell r="BG532">
            <v>0.14088353979499968</v>
          </cell>
          <cell r="BH532">
            <v>0.18195534722761963</v>
          </cell>
          <cell r="BI532">
            <v>0.21859596299167583</v>
          </cell>
          <cell r="BJ532">
            <v>0.25637243784441766</v>
          </cell>
          <cell r="BK532">
            <v>0.29783272829328333</v>
          </cell>
          <cell r="BL532">
            <v>0.3445547065118415</v>
          </cell>
          <cell r="BM532">
            <v>0.39295867594626777</v>
          </cell>
          <cell r="BN532">
            <v>0</v>
          </cell>
          <cell r="BO532">
            <v>0</v>
          </cell>
          <cell r="BP532">
            <v>0</v>
          </cell>
          <cell r="BQ532">
            <v>0</v>
          </cell>
          <cell r="BR532">
            <v>0</v>
          </cell>
          <cell r="BS532">
            <v>0</v>
          </cell>
          <cell r="BT532">
            <v>0</v>
          </cell>
          <cell r="BU532">
            <v>0</v>
          </cell>
          <cell r="BV532">
            <v>0</v>
          </cell>
          <cell r="BW532">
            <v>0</v>
          </cell>
          <cell r="BX532">
            <v>0</v>
          </cell>
          <cell r="BY532">
            <v>48245.2</v>
          </cell>
          <cell r="BZ532">
            <v>0</v>
          </cell>
          <cell r="CA532">
            <v>0</v>
          </cell>
          <cell r="CB532">
            <v>0</v>
          </cell>
          <cell r="CC532">
            <v>0</v>
          </cell>
          <cell r="CD532">
            <v>0</v>
          </cell>
          <cell r="CE532">
            <v>0</v>
          </cell>
          <cell r="CF532">
            <v>0</v>
          </cell>
          <cell r="CG532">
            <v>0</v>
          </cell>
          <cell r="CH532">
            <v>0</v>
          </cell>
          <cell r="CI532">
            <v>0</v>
          </cell>
          <cell r="CK532">
            <v>0</v>
          </cell>
          <cell r="CL532">
            <v>0</v>
          </cell>
          <cell r="CM532">
            <v>0</v>
          </cell>
          <cell r="CN532">
            <v>0</v>
          </cell>
          <cell r="CO532">
            <v>0</v>
          </cell>
          <cell r="CP532">
            <v>0</v>
          </cell>
          <cell r="CQ532">
            <v>0</v>
          </cell>
          <cell r="CR532">
            <v>0</v>
          </cell>
          <cell r="CS532">
            <v>0</v>
          </cell>
          <cell r="CT532">
            <v>0</v>
          </cell>
          <cell r="CU532">
            <v>0</v>
          </cell>
          <cell r="CW532">
            <v>0</v>
          </cell>
          <cell r="CX532">
            <v>0</v>
          </cell>
          <cell r="CY532">
            <v>0</v>
          </cell>
          <cell r="CZ532">
            <v>0</v>
          </cell>
          <cell r="DA532">
            <v>0</v>
          </cell>
          <cell r="DB532">
            <v>0</v>
          </cell>
          <cell r="DC532">
            <v>0</v>
          </cell>
          <cell r="DD532">
            <v>0</v>
          </cell>
          <cell r="DE532">
            <v>0</v>
          </cell>
          <cell r="DF532">
            <v>0</v>
          </cell>
          <cell r="DG532">
            <v>0</v>
          </cell>
          <cell r="DI532">
            <v>48245.2</v>
          </cell>
          <cell r="DJ532">
            <v>0</v>
          </cell>
          <cell r="DK532">
            <v>0</v>
          </cell>
          <cell r="DL532">
            <v>0</v>
          </cell>
          <cell r="DM532">
            <v>0</v>
          </cell>
          <cell r="DN532">
            <v>0</v>
          </cell>
          <cell r="DO532">
            <v>0</v>
          </cell>
          <cell r="DP532">
            <v>0</v>
          </cell>
          <cell r="DQ532">
            <v>0</v>
          </cell>
          <cell r="DR532">
            <v>0</v>
          </cell>
          <cell r="DS532">
            <v>0</v>
          </cell>
          <cell r="DU532" t="str">
            <v>RDC 400287</v>
          </cell>
          <cell r="DV532">
            <v>0</v>
          </cell>
          <cell r="DW532">
            <v>0</v>
          </cell>
          <cell r="DX532">
            <v>1</v>
          </cell>
          <cell r="DY532">
            <v>0</v>
          </cell>
          <cell r="DZ532">
            <v>0</v>
          </cell>
          <cell r="EB532">
            <v>0</v>
          </cell>
          <cell r="EC532" t="str">
            <v>Def</v>
          </cell>
          <cell r="ED532" t="str">
            <v>Community Service facilities</v>
          </cell>
        </row>
        <row r="533">
          <cell r="D533" t="str">
            <v>PC3200406</v>
          </cell>
          <cell r="E533" t="str">
            <v>Library Furn/Fit (North/West)</v>
          </cell>
          <cell r="F533" t="str">
            <v>Auckland Council</v>
          </cell>
          <cell r="G533" t="str">
            <v>Libraries and information</v>
          </cell>
          <cell r="H533" t="str">
            <v>E201005</v>
          </cell>
          <cell r="I533" t="str">
            <v>Local libraries north and west management</v>
          </cell>
          <cell r="J533" t="str">
            <v>Community</v>
          </cell>
          <cell r="K533" t="str">
            <v>Local libraries</v>
          </cell>
          <cell r="L533" t="str">
            <v>Local library facilities and services</v>
          </cell>
          <cell r="M533" t="str">
            <v>Local activities</v>
          </cell>
          <cell r="N533" t="str">
            <v>Local libraries</v>
          </cell>
          <cell r="O533" t="str">
            <v>Local library facilities and services</v>
          </cell>
          <cell r="P533" t="str">
            <v>Community</v>
          </cell>
          <cell r="Q533" t="str">
            <v>Local libraries</v>
          </cell>
          <cell r="R533" t="str">
            <v>Local library facilities and services</v>
          </cell>
          <cell r="S533" t="str">
            <v>A1041205</v>
          </cell>
          <cell r="T533" t="str">
            <v>A1041205</v>
          </cell>
          <cell r="U533" t="str">
            <v>Local library facilities and services management</v>
          </cell>
          <cell r="V533" t="str">
            <v>L210</v>
          </cell>
          <cell r="W533" t="str">
            <v>Other (Unallocated)</v>
          </cell>
          <cell r="X533" t="str">
            <v>FY12 - Only</v>
          </cell>
          <cell r="Y533" t="str">
            <v>Expense</v>
          </cell>
          <cell r="Z533">
            <v>20110701</v>
          </cell>
          <cell r="AA533">
            <v>20120630</v>
          </cell>
          <cell r="AB533">
            <v>2</v>
          </cell>
          <cell r="AC533" t="str">
            <v>Discrete</v>
          </cell>
          <cell r="AD533">
            <v>0</v>
          </cell>
          <cell r="AE533">
            <v>0</v>
          </cell>
          <cell r="AF533">
            <v>0</v>
          </cell>
          <cell r="AG533">
            <v>1</v>
          </cell>
          <cell r="AH533">
            <v>7</v>
          </cell>
          <cell r="AI533" t="str">
            <v>Libraries</v>
          </cell>
          <cell r="AJ533" t="str">
            <v>Furniture and fittings</v>
          </cell>
          <cell r="AK533">
            <v>10</v>
          </cell>
          <cell r="AP533">
            <v>1</v>
          </cell>
          <cell r="AS533">
            <v>32046</v>
          </cell>
          <cell r="BD533">
            <v>3.3000000000000002E-2</v>
          </cell>
          <cell r="BE533">
            <v>6.7088999999999732E-2</v>
          </cell>
          <cell r="BF533">
            <v>0.10230293699999971</v>
          </cell>
          <cell r="BG533">
            <v>0.14088353979499968</v>
          </cell>
          <cell r="BH533">
            <v>0.18195534722761963</v>
          </cell>
          <cell r="BI533">
            <v>0.21859596299167583</v>
          </cell>
          <cell r="BJ533">
            <v>0.25637243784441766</v>
          </cell>
          <cell r="BK533">
            <v>0.29783272829328333</v>
          </cell>
          <cell r="BL533">
            <v>0.3445547065118415</v>
          </cell>
          <cell r="BM533">
            <v>0.39295867594626777</v>
          </cell>
          <cell r="BN533">
            <v>0</v>
          </cell>
          <cell r="BO533">
            <v>0</v>
          </cell>
          <cell r="BP533">
            <v>0</v>
          </cell>
          <cell r="BQ533">
            <v>0</v>
          </cell>
          <cell r="BR533">
            <v>0</v>
          </cell>
          <cell r="BS533">
            <v>0</v>
          </cell>
          <cell r="BT533">
            <v>0</v>
          </cell>
          <cell r="BU533">
            <v>0</v>
          </cell>
          <cell r="BV533">
            <v>0</v>
          </cell>
          <cell r="BW533">
            <v>0</v>
          </cell>
          <cell r="BX533">
            <v>0</v>
          </cell>
          <cell r="BY533">
            <v>32046</v>
          </cell>
          <cell r="BZ533">
            <v>0</v>
          </cell>
          <cell r="CA533">
            <v>0</v>
          </cell>
          <cell r="CB533">
            <v>0</v>
          </cell>
          <cell r="CC533">
            <v>0</v>
          </cell>
          <cell r="CD533">
            <v>0</v>
          </cell>
          <cell r="CE533">
            <v>0</v>
          </cell>
          <cell r="CF533">
            <v>0</v>
          </cell>
          <cell r="CG533">
            <v>0</v>
          </cell>
          <cell r="CH533">
            <v>0</v>
          </cell>
          <cell r="CI533">
            <v>0</v>
          </cell>
          <cell r="CK533">
            <v>0</v>
          </cell>
          <cell r="CL533">
            <v>0</v>
          </cell>
          <cell r="CM533">
            <v>0</v>
          </cell>
          <cell r="CN533">
            <v>0</v>
          </cell>
          <cell r="CO533">
            <v>0</v>
          </cell>
          <cell r="CP533">
            <v>0</v>
          </cell>
          <cell r="CQ533">
            <v>0</v>
          </cell>
          <cell r="CR533">
            <v>0</v>
          </cell>
          <cell r="CS533">
            <v>0</v>
          </cell>
          <cell r="CT533">
            <v>0</v>
          </cell>
          <cell r="CU533">
            <v>0</v>
          </cell>
          <cell r="CW533">
            <v>0</v>
          </cell>
          <cell r="CX533">
            <v>0</v>
          </cell>
          <cell r="CY533">
            <v>0</v>
          </cell>
          <cell r="CZ533">
            <v>0</v>
          </cell>
          <cell r="DA533">
            <v>0</v>
          </cell>
          <cell r="DB533">
            <v>0</v>
          </cell>
          <cell r="DC533">
            <v>0</v>
          </cell>
          <cell r="DD533">
            <v>0</v>
          </cell>
          <cell r="DE533">
            <v>0</v>
          </cell>
          <cell r="DF533">
            <v>0</v>
          </cell>
          <cell r="DG533">
            <v>0</v>
          </cell>
          <cell r="DI533">
            <v>32046</v>
          </cell>
          <cell r="DJ533">
            <v>0</v>
          </cell>
          <cell r="DK533">
            <v>0</v>
          </cell>
          <cell r="DL533">
            <v>0</v>
          </cell>
          <cell r="DM533">
            <v>0</v>
          </cell>
          <cell r="DN533">
            <v>0</v>
          </cell>
          <cell r="DO533">
            <v>0</v>
          </cell>
          <cell r="DP533">
            <v>0</v>
          </cell>
          <cell r="DQ533">
            <v>0</v>
          </cell>
          <cell r="DR533">
            <v>0</v>
          </cell>
          <cell r="DS533">
            <v>0</v>
          </cell>
          <cell r="DU533" t="str">
            <v>RDC 415381</v>
          </cell>
          <cell r="DV533">
            <v>0</v>
          </cell>
          <cell r="DW533">
            <v>0</v>
          </cell>
          <cell r="DX533">
            <v>1</v>
          </cell>
          <cell r="DY533">
            <v>0</v>
          </cell>
          <cell r="DZ533">
            <v>0</v>
          </cell>
          <cell r="EB533">
            <v>0</v>
          </cell>
          <cell r="EC533" t="str">
            <v>Def</v>
          </cell>
          <cell r="ED533" t="str">
            <v>Community Service facilities</v>
          </cell>
        </row>
        <row r="534">
          <cell r="D534" t="str">
            <v>PC3200537a</v>
          </cell>
          <cell r="E534" t="str">
            <v>New Library Build (Waiheke)</v>
          </cell>
          <cell r="F534" t="str">
            <v>Auckland Council</v>
          </cell>
          <cell r="G534" t="str">
            <v>Libraries and information</v>
          </cell>
          <cell r="H534" t="str">
            <v>E203705</v>
          </cell>
          <cell r="I534" t="str">
            <v>Local library central east management</v>
          </cell>
          <cell r="J534" t="str">
            <v>Community</v>
          </cell>
          <cell r="K534" t="str">
            <v>Local libraries</v>
          </cell>
          <cell r="L534" t="str">
            <v>Local library facilities and services</v>
          </cell>
          <cell r="M534" t="str">
            <v>Local activities</v>
          </cell>
          <cell r="N534" t="str">
            <v>Local libraries</v>
          </cell>
          <cell r="O534" t="str">
            <v>Local library facilities and services</v>
          </cell>
          <cell r="P534" t="str">
            <v>Community</v>
          </cell>
          <cell r="Q534" t="str">
            <v>Local libraries</v>
          </cell>
          <cell r="R534" t="str">
            <v>Local library facilities and services</v>
          </cell>
          <cell r="S534" t="str">
            <v>A1041205</v>
          </cell>
          <cell r="T534" t="str">
            <v>A1041205</v>
          </cell>
          <cell r="U534" t="str">
            <v>Local library facilities and services management</v>
          </cell>
          <cell r="V534" t="str">
            <v>L185</v>
          </cell>
          <cell r="W534" t="str">
            <v>Waiheke</v>
          </cell>
          <cell r="X534" t="str">
            <v>PL40810</v>
          </cell>
          <cell r="Y534" t="str">
            <v>Expense</v>
          </cell>
          <cell r="Z534">
            <v>20120701</v>
          </cell>
          <cell r="AA534">
            <v>20130630</v>
          </cell>
          <cell r="AB534">
            <v>2</v>
          </cell>
          <cell r="AC534" t="str">
            <v>Discrete</v>
          </cell>
          <cell r="AD534">
            <v>0.25</v>
          </cell>
          <cell r="AE534">
            <v>0</v>
          </cell>
          <cell r="AF534">
            <v>0.75</v>
          </cell>
          <cell r="AG534">
            <v>0</v>
          </cell>
          <cell r="AH534">
            <v>7</v>
          </cell>
          <cell r="AI534" t="str">
            <v>Libraries</v>
          </cell>
          <cell r="AJ534" t="str">
            <v>Buildings (Capex)</v>
          </cell>
          <cell r="AK534">
            <v>75</v>
          </cell>
          <cell r="AM534">
            <v>0.45</v>
          </cell>
          <cell r="AO534">
            <v>0.55000000000000004</v>
          </cell>
          <cell r="AT534">
            <v>3473347</v>
          </cell>
          <cell r="BD534">
            <v>3.1E-2</v>
          </cell>
          <cell r="BE534">
            <v>6.1930000000000041E-2</v>
          </cell>
          <cell r="BF534">
            <v>9.3787900000000146E-2</v>
          </cell>
          <cell r="BG534">
            <v>0.12878911280000027</v>
          </cell>
          <cell r="BH534">
            <v>0.16491036440960039</v>
          </cell>
          <cell r="BI534">
            <v>0.19869276497747879</v>
          </cell>
          <cell r="BJ534">
            <v>0.23225616239684821</v>
          </cell>
          <cell r="BK534">
            <v>0.27045610343115034</v>
          </cell>
          <cell r="BL534">
            <v>0.31238115484437823</v>
          </cell>
          <cell r="BM534">
            <v>0.35568973295424255</v>
          </cell>
          <cell r="BN534">
            <v>0</v>
          </cell>
          <cell r="BO534">
            <v>107673.757</v>
          </cell>
          <cell r="BP534">
            <v>0</v>
          </cell>
          <cell r="BQ534">
            <v>0</v>
          </cell>
          <cell r="BR534">
            <v>0</v>
          </cell>
          <cell r="BS534">
            <v>0</v>
          </cell>
          <cell r="BT534">
            <v>0</v>
          </cell>
          <cell r="BU534">
            <v>0</v>
          </cell>
          <cell r="BV534">
            <v>0</v>
          </cell>
          <cell r="BW534">
            <v>0</v>
          </cell>
          <cell r="BX534">
            <v>0</v>
          </cell>
          <cell r="BY534">
            <v>0</v>
          </cell>
          <cell r="BZ534">
            <v>3581020.7570000002</v>
          </cell>
          <cell r="CA534">
            <v>0</v>
          </cell>
          <cell r="CB534">
            <v>0</v>
          </cell>
          <cell r="CC534">
            <v>0</v>
          </cell>
          <cell r="CD534">
            <v>0</v>
          </cell>
          <cell r="CE534">
            <v>0</v>
          </cell>
          <cell r="CF534">
            <v>0</v>
          </cell>
          <cell r="CG534">
            <v>0</v>
          </cell>
          <cell r="CH534">
            <v>0</v>
          </cell>
          <cell r="CI534">
            <v>0</v>
          </cell>
          <cell r="CK534">
            <v>0</v>
          </cell>
          <cell r="CL534">
            <v>895255.18925000005</v>
          </cell>
          <cell r="CM534">
            <v>0</v>
          </cell>
          <cell r="CN534">
            <v>0</v>
          </cell>
          <cell r="CO534">
            <v>0</v>
          </cell>
          <cell r="CP534">
            <v>0</v>
          </cell>
          <cell r="CQ534">
            <v>0</v>
          </cell>
          <cell r="CR534">
            <v>0</v>
          </cell>
          <cell r="CS534">
            <v>0</v>
          </cell>
          <cell r="CT534">
            <v>0</v>
          </cell>
          <cell r="CU534">
            <v>0</v>
          </cell>
          <cell r="CW534">
            <v>0</v>
          </cell>
          <cell r="CX534">
            <v>2685765.5677500004</v>
          </cell>
          <cell r="CY534">
            <v>0</v>
          </cell>
          <cell r="CZ534">
            <v>0</v>
          </cell>
          <cell r="DA534">
            <v>0</v>
          </cell>
          <cell r="DB534">
            <v>0</v>
          </cell>
          <cell r="DC534">
            <v>0</v>
          </cell>
          <cell r="DD534">
            <v>0</v>
          </cell>
          <cell r="DE534">
            <v>0</v>
          </cell>
          <cell r="DF534">
            <v>0</v>
          </cell>
          <cell r="DG534">
            <v>0</v>
          </cell>
          <cell r="DI534">
            <v>0</v>
          </cell>
          <cell r="DJ534">
            <v>0</v>
          </cell>
          <cell r="DK534">
            <v>0</v>
          </cell>
          <cell r="DL534">
            <v>0</v>
          </cell>
          <cell r="DM534">
            <v>0</v>
          </cell>
          <cell r="DN534">
            <v>0</v>
          </cell>
          <cell r="DO534">
            <v>0</v>
          </cell>
          <cell r="DP534">
            <v>0</v>
          </cell>
          <cell r="DQ534">
            <v>0</v>
          </cell>
          <cell r="DR534">
            <v>0</v>
          </cell>
          <cell r="DS534">
            <v>0</v>
          </cell>
          <cell r="DU534" t="str">
            <v>Not found</v>
          </cell>
          <cell r="DV534">
            <v>2605010.25</v>
          </cell>
          <cell r="DW534">
            <v>1</v>
          </cell>
          <cell r="DX534">
            <v>1</v>
          </cell>
          <cell r="DY534">
            <v>3473347</v>
          </cell>
          <cell r="DZ534">
            <v>3581020.7570000002</v>
          </cell>
          <cell r="EB534">
            <v>3581020.7570000002</v>
          </cell>
          <cell r="EC534" t="str">
            <v>Def</v>
          </cell>
          <cell r="ED534" t="str">
            <v>Community Service facilities</v>
          </cell>
        </row>
        <row r="535">
          <cell r="D535" t="str">
            <v>PC3200537b</v>
          </cell>
          <cell r="E535" t="str">
            <v>New Library Build (Waiheke)</v>
          </cell>
          <cell r="F535" t="str">
            <v>Auckland Council</v>
          </cell>
          <cell r="G535" t="str">
            <v>Libraries and information</v>
          </cell>
          <cell r="H535" t="str">
            <v>E203720</v>
          </cell>
          <cell r="I535" t="str">
            <v>Community Library Waiheke</v>
          </cell>
          <cell r="J535" t="str">
            <v>Community</v>
          </cell>
          <cell r="K535" t="str">
            <v>Local libraries</v>
          </cell>
          <cell r="L535" t="str">
            <v>Local library facilities and services</v>
          </cell>
          <cell r="M535" t="str">
            <v>Local activities</v>
          </cell>
          <cell r="N535" t="str">
            <v>Local libraries</v>
          </cell>
          <cell r="O535" t="str">
            <v>Local library facilities and services</v>
          </cell>
          <cell r="P535" t="str">
            <v>Community</v>
          </cell>
          <cell r="Q535" t="str">
            <v>Local libraries</v>
          </cell>
          <cell r="R535" t="str">
            <v>Local library facilities and services</v>
          </cell>
          <cell r="S535" t="str">
            <v>A1041205</v>
          </cell>
          <cell r="T535" t="str">
            <v>A1041205</v>
          </cell>
          <cell r="U535" t="str">
            <v>Local library facilities and services management</v>
          </cell>
          <cell r="V535" t="str">
            <v>L185</v>
          </cell>
          <cell r="W535" t="str">
            <v>Waiheke</v>
          </cell>
          <cell r="X535" t="str">
            <v>FY12 - Only</v>
          </cell>
          <cell r="Y535" t="str">
            <v>Expense</v>
          </cell>
          <cell r="Z535">
            <v>20110701</v>
          </cell>
          <cell r="AA535">
            <v>20120630</v>
          </cell>
          <cell r="AB535">
            <v>2</v>
          </cell>
          <cell r="AC535" t="str">
            <v>Discrete</v>
          </cell>
          <cell r="AD535">
            <v>0</v>
          </cell>
          <cell r="AE535">
            <v>0</v>
          </cell>
          <cell r="AF535">
            <v>1</v>
          </cell>
          <cell r="AG535">
            <v>0</v>
          </cell>
          <cell r="AH535">
            <v>7</v>
          </cell>
          <cell r="AI535" t="str">
            <v>Libraries</v>
          </cell>
          <cell r="AJ535" t="str">
            <v>Buildings (Capex)</v>
          </cell>
          <cell r="AK535">
            <v>75</v>
          </cell>
          <cell r="AM535">
            <v>1</v>
          </cell>
          <cell r="AS535">
            <v>1626653</v>
          </cell>
          <cell r="AT535">
            <v>0</v>
          </cell>
          <cell r="BD535">
            <v>3.1E-2</v>
          </cell>
          <cell r="BE535">
            <v>6.1930000000000041E-2</v>
          </cell>
          <cell r="BF535">
            <v>9.3787900000000146E-2</v>
          </cell>
          <cell r="BG535">
            <v>0.12878911280000027</v>
          </cell>
          <cell r="BH535">
            <v>0.16491036440960039</v>
          </cell>
          <cell r="BI535">
            <v>0.19869276497747879</v>
          </cell>
          <cell r="BJ535">
            <v>0.23225616239684821</v>
          </cell>
          <cell r="BK535">
            <v>0.27045610343115034</v>
          </cell>
          <cell r="BL535">
            <v>0.31238115484437823</v>
          </cell>
          <cell r="BM535">
            <v>0.35568973295424255</v>
          </cell>
          <cell r="BN535">
            <v>0</v>
          </cell>
          <cell r="BO535">
            <v>0</v>
          </cell>
          <cell r="BP535">
            <v>0</v>
          </cell>
          <cell r="BQ535">
            <v>0</v>
          </cell>
          <cell r="BR535">
            <v>0</v>
          </cell>
          <cell r="BS535">
            <v>0</v>
          </cell>
          <cell r="BT535">
            <v>0</v>
          </cell>
          <cell r="BU535">
            <v>0</v>
          </cell>
          <cell r="BV535">
            <v>0</v>
          </cell>
          <cell r="BW535">
            <v>0</v>
          </cell>
          <cell r="BX535">
            <v>0</v>
          </cell>
          <cell r="BY535">
            <v>1626653</v>
          </cell>
          <cell r="BZ535">
            <v>0</v>
          </cell>
          <cell r="CA535">
            <v>0</v>
          </cell>
          <cell r="CB535">
            <v>0</v>
          </cell>
          <cell r="CC535">
            <v>0</v>
          </cell>
          <cell r="CD535">
            <v>0</v>
          </cell>
          <cell r="CE535">
            <v>0</v>
          </cell>
          <cell r="CF535">
            <v>0</v>
          </cell>
          <cell r="CG535">
            <v>0</v>
          </cell>
          <cell r="CH535">
            <v>0</v>
          </cell>
          <cell r="CI535">
            <v>0</v>
          </cell>
          <cell r="CK535">
            <v>0</v>
          </cell>
          <cell r="CL535">
            <v>0</v>
          </cell>
          <cell r="CM535">
            <v>0</v>
          </cell>
          <cell r="CN535">
            <v>0</v>
          </cell>
          <cell r="CO535">
            <v>0</v>
          </cell>
          <cell r="CP535">
            <v>0</v>
          </cell>
          <cell r="CQ535">
            <v>0</v>
          </cell>
          <cell r="CR535">
            <v>0</v>
          </cell>
          <cell r="CS535">
            <v>0</v>
          </cell>
          <cell r="CT535">
            <v>0</v>
          </cell>
          <cell r="CU535">
            <v>0</v>
          </cell>
          <cell r="CW535">
            <v>1626653</v>
          </cell>
          <cell r="CX535">
            <v>0</v>
          </cell>
          <cell r="CY535">
            <v>0</v>
          </cell>
          <cell r="CZ535">
            <v>0</v>
          </cell>
          <cell r="DA535">
            <v>0</v>
          </cell>
          <cell r="DB535">
            <v>0</v>
          </cell>
          <cell r="DC535">
            <v>0</v>
          </cell>
          <cell r="DD535">
            <v>0</v>
          </cell>
          <cell r="DE535">
            <v>0</v>
          </cell>
          <cell r="DF535">
            <v>0</v>
          </cell>
          <cell r="DG535">
            <v>0</v>
          </cell>
          <cell r="DI535">
            <v>0</v>
          </cell>
          <cell r="DJ535">
            <v>0</v>
          </cell>
          <cell r="DK535">
            <v>0</v>
          </cell>
          <cell r="DL535">
            <v>0</v>
          </cell>
          <cell r="DM535">
            <v>0</v>
          </cell>
          <cell r="DN535">
            <v>0</v>
          </cell>
          <cell r="DO535">
            <v>0</v>
          </cell>
          <cell r="DP535">
            <v>0</v>
          </cell>
          <cell r="DQ535">
            <v>0</v>
          </cell>
          <cell r="DR535">
            <v>0</v>
          </cell>
          <cell r="DS535">
            <v>0</v>
          </cell>
          <cell r="DU535" t="str">
            <v>Not found</v>
          </cell>
          <cell r="DV535">
            <v>0</v>
          </cell>
          <cell r="DW535">
            <v>1</v>
          </cell>
          <cell r="DX535">
            <v>1</v>
          </cell>
          <cell r="DY535">
            <v>0</v>
          </cell>
          <cell r="DZ535">
            <v>0</v>
          </cell>
          <cell r="EB535">
            <v>0</v>
          </cell>
          <cell r="EC535" t="str">
            <v>Def</v>
          </cell>
          <cell r="ED535" t="str">
            <v>Community Service facilities</v>
          </cell>
        </row>
        <row r="536">
          <cell r="D536" t="str">
            <v>PC3200570</v>
          </cell>
          <cell r="E536" t="str">
            <v>Libraries WiFi standardisation</v>
          </cell>
          <cell r="F536" t="str">
            <v>Auckland Council</v>
          </cell>
          <cell r="G536" t="str">
            <v>Libraries and information</v>
          </cell>
          <cell r="H536" t="str">
            <v>E218105</v>
          </cell>
          <cell r="I536" t="str">
            <v>Digital services management</v>
          </cell>
          <cell r="J536" t="str">
            <v>Community</v>
          </cell>
          <cell r="K536" t="str">
            <v>Local libraries</v>
          </cell>
          <cell r="L536" t="str">
            <v>Local library facilities and services</v>
          </cell>
          <cell r="M536" t="str">
            <v>Local activities</v>
          </cell>
          <cell r="N536" t="str">
            <v>Local libraries</v>
          </cell>
          <cell r="O536" t="str">
            <v>Local library facilities and services</v>
          </cell>
          <cell r="P536" t="str">
            <v>Community</v>
          </cell>
          <cell r="Q536" t="str">
            <v>Local libraries</v>
          </cell>
          <cell r="R536" t="str">
            <v>Local library facilities and services</v>
          </cell>
          <cell r="S536" t="str">
            <v>A1041205</v>
          </cell>
          <cell r="T536" t="str">
            <v>A1041205</v>
          </cell>
          <cell r="U536" t="str">
            <v>Local library facilities and services management</v>
          </cell>
          <cell r="V536" t="str">
            <v>L130</v>
          </cell>
          <cell r="W536" t="str">
            <v>Howick</v>
          </cell>
          <cell r="X536" t="str">
            <v>PL40810</v>
          </cell>
          <cell r="Y536" t="str">
            <v>Expense</v>
          </cell>
          <cell r="Z536">
            <v>20120701</v>
          </cell>
          <cell r="AA536">
            <v>20130630</v>
          </cell>
          <cell r="AB536">
            <v>2</v>
          </cell>
          <cell r="AC536" t="str">
            <v>Discrete</v>
          </cell>
          <cell r="AD536">
            <v>1</v>
          </cell>
          <cell r="AE536">
            <v>0</v>
          </cell>
          <cell r="AF536">
            <v>0</v>
          </cell>
          <cell r="AG536">
            <v>0</v>
          </cell>
          <cell r="AH536">
            <v>7</v>
          </cell>
          <cell r="AI536" t="str">
            <v>Libraries</v>
          </cell>
          <cell r="AJ536" t="str">
            <v>Computer hardware</v>
          </cell>
          <cell r="AK536">
            <v>8</v>
          </cell>
          <cell r="AM536">
            <v>1</v>
          </cell>
          <cell r="AT536">
            <v>20000</v>
          </cell>
          <cell r="BD536">
            <v>3.3000000000000002E-2</v>
          </cell>
          <cell r="BE536">
            <v>6.7088999999999732E-2</v>
          </cell>
          <cell r="BF536">
            <v>0.10230293699999971</v>
          </cell>
          <cell r="BG536">
            <v>0.14088353979499968</v>
          </cell>
          <cell r="BH536">
            <v>0.18195534722761963</v>
          </cell>
          <cell r="BI536">
            <v>0.21859596299167583</v>
          </cell>
          <cell r="BJ536">
            <v>0.25637243784441766</v>
          </cell>
          <cell r="BK536">
            <v>0.29783272829328333</v>
          </cell>
          <cell r="BL536">
            <v>0.3445547065118415</v>
          </cell>
          <cell r="BM536">
            <v>0.39295867594626777</v>
          </cell>
          <cell r="BN536">
            <v>0</v>
          </cell>
          <cell r="BO536">
            <v>660</v>
          </cell>
          <cell r="BP536">
            <v>0</v>
          </cell>
          <cell r="BQ536">
            <v>0</v>
          </cell>
          <cell r="BR536">
            <v>0</v>
          </cell>
          <cell r="BS536">
            <v>0</v>
          </cell>
          <cell r="BT536">
            <v>0</v>
          </cell>
          <cell r="BU536">
            <v>0</v>
          </cell>
          <cell r="BV536">
            <v>0</v>
          </cell>
          <cell r="BW536">
            <v>0</v>
          </cell>
          <cell r="BX536">
            <v>0</v>
          </cell>
          <cell r="BY536">
            <v>0</v>
          </cell>
          <cell r="BZ536">
            <v>20660</v>
          </cell>
          <cell r="CA536">
            <v>0</v>
          </cell>
          <cell r="CB536">
            <v>0</v>
          </cell>
          <cell r="CC536">
            <v>0</v>
          </cell>
          <cell r="CD536">
            <v>0</v>
          </cell>
          <cell r="CE536">
            <v>0</v>
          </cell>
          <cell r="CF536">
            <v>0</v>
          </cell>
          <cell r="CG536">
            <v>0</v>
          </cell>
          <cell r="CH536">
            <v>0</v>
          </cell>
          <cell r="CI536">
            <v>0</v>
          </cell>
          <cell r="CK536">
            <v>0</v>
          </cell>
          <cell r="CL536">
            <v>20660</v>
          </cell>
          <cell r="CM536">
            <v>0</v>
          </cell>
          <cell r="CN536">
            <v>0</v>
          </cell>
          <cell r="CO536">
            <v>0</v>
          </cell>
          <cell r="CP536">
            <v>0</v>
          </cell>
          <cell r="CQ536">
            <v>0</v>
          </cell>
          <cell r="CR536">
            <v>0</v>
          </cell>
          <cell r="CS536">
            <v>0</v>
          </cell>
          <cell r="CT536">
            <v>0</v>
          </cell>
          <cell r="CU536">
            <v>0</v>
          </cell>
          <cell r="CW536">
            <v>0</v>
          </cell>
          <cell r="CX536">
            <v>0</v>
          </cell>
          <cell r="CY536">
            <v>0</v>
          </cell>
          <cell r="CZ536">
            <v>0</v>
          </cell>
          <cell r="DA536">
            <v>0</v>
          </cell>
          <cell r="DB536">
            <v>0</v>
          </cell>
          <cell r="DC536">
            <v>0</v>
          </cell>
          <cell r="DD536">
            <v>0</v>
          </cell>
          <cell r="DE536">
            <v>0</v>
          </cell>
          <cell r="DF536">
            <v>0</v>
          </cell>
          <cell r="DG536">
            <v>0</v>
          </cell>
          <cell r="DI536">
            <v>0</v>
          </cell>
          <cell r="DJ536">
            <v>0</v>
          </cell>
          <cell r="DK536">
            <v>0</v>
          </cell>
          <cell r="DL536">
            <v>0</v>
          </cell>
          <cell r="DM536">
            <v>0</v>
          </cell>
          <cell r="DN536">
            <v>0</v>
          </cell>
          <cell r="DO536">
            <v>0</v>
          </cell>
          <cell r="DP536">
            <v>0</v>
          </cell>
          <cell r="DQ536">
            <v>0</v>
          </cell>
          <cell r="DR536">
            <v>0</v>
          </cell>
          <cell r="DS536">
            <v>0</v>
          </cell>
          <cell r="DU536" t="e">
            <v>#N/A</v>
          </cell>
          <cell r="DV536">
            <v>0</v>
          </cell>
          <cell r="DW536">
            <v>0</v>
          </cell>
          <cell r="DX536">
            <v>1</v>
          </cell>
          <cell r="DY536">
            <v>20000</v>
          </cell>
          <cell r="DZ536">
            <v>20660</v>
          </cell>
          <cell r="EB536">
            <v>20660</v>
          </cell>
          <cell r="EC536" t="str">
            <v>Def</v>
          </cell>
          <cell r="ED536" t="str">
            <v>Community Service facilities</v>
          </cell>
        </row>
        <row r="537">
          <cell r="D537" t="str">
            <v>PC3200807</v>
          </cell>
          <cell r="E537" t="str">
            <v>Upgrade Library Courtyard</v>
          </cell>
          <cell r="F537" t="str">
            <v>Auckland Council</v>
          </cell>
          <cell r="G537" t="str">
            <v>Libraries and information</v>
          </cell>
          <cell r="H537" t="str">
            <v>E203705</v>
          </cell>
          <cell r="I537" t="str">
            <v>Local library central east management</v>
          </cell>
          <cell r="J537" t="str">
            <v>Community</v>
          </cell>
          <cell r="K537" t="str">
            <v>Local libraries</v>
          </cell>
          <cell r="L537" t="str">
            <v>Local library facilities and services</v>
          </cell>
          <cell r="M537" t="str">
            <v>Local activities</v>
          </cell>
          <cell r="N537" t="str">
            <v>Local libraries</v>
          </cell>
          <cell r="O537" t="str">
            <v>Local library facilities and services</v>
          </cell>
          <cell r="P537" t="str">
            <v>Community</v>
          </cell>
          <cell r="Q537" t="str">
            <v>Local libraries</v>
          </cell>
          <cell r="R537" t="str">
            <v>Local library facilities and services</v>
          </cell>
          <cell r="S537" t="str">
            <v>A1041205</v>
          </cell>
          <cell r="T537" t="str">
            <v>A1041205</v>
          </cell>
          <cell r="U537" t="str">
            <v>Local library facilities and services management</v>
          </cell>
          <cell r="V537" t="str">
            <v>L185</v>
          </cell>
          <cell r="W537" t="str">
            <v>Waiheke</v>
          </cell>
          <cell r="X537" t="str">
            <v>PL40810</v>
          </cell>
          <cell r="Y537" t="str">
            <v>Expense</v>
          </cell>
          <cell r="Z537">
            <v>20120701</v>
          </cell>
          <cell r="AA537">
            <v>20140630</v>
          </cell>
          <cell r="AB537">
            <v>2</v>
          </cell>
          <cell r="AC537" t="str">
            <v>Discrete</v>
          </cell>
          <cell r="AD537">
            <v>1</v>
          </cell>
          <cell r="AE537">
            <v>0</v>
          </cell>
          <cell r="AF537">
            <v>0</v>
          </cell>
          <cell r="AG537">
            <v>0</v>
          </cell>
          <cell r="AH537">
            <v>2</v>
          </cell>
          <cell r="AI537" t="str">
            <v>Local &amp; Sports Parks</v>
          </cell>
          <cell r="AJ537" t="str">
            <v>Buildings (Capex)</v>
          </cell>
          <cell r="AK537">
            <v>75</v>
          </cell>
          <cell r="AM537">
            <v>1</v>
          </cell>
          <cell r="AT537">
            <v>1100000</v>
          </cell>
          <cell r="BD537">
            <v>3.1E-2</v>
          </cell>
          <cell r="BE537">
            <v>6.1930000000000041E-2</v>
          </cell>
          <cell r="BF537">
            <v>9.3787900000000146E-2</v>
          </cell>
          <cell r="BG537">
            <v>0.12878911280000027</v>
          </cell>
          <cell r="BH537">
            <v>0.16491036440960039</v>
          </cell>
          <cell r="BI537">
            <v>0.19869276497747879</v>
          </cell>
          <cell r="BJ537">
            <v>0.23225616239684821</v>
          </cell>
          <cell r="BK537">
            <v>0.27045610343115034</v>
          </cell>
          <cell r="BL537">
            <v>0.31238115484437823</v>
          </cell>
          <cell r="BM537">
            <v>0.35568973295424255</v>
          </cell>
          <cell r="BN537">
            <v>0</v>
          </cell>
          <cell r="BO537">
            <v>34100</v>
          </cell>
          <cell r="BP537">
            <v>0</v>
          </cell>
          <cell r="BQ537">
            <v>0</v>
          </cell>
          <cell r="BR537">
            <v>0</v>
          </cell>
          <cell r="BS537">
            <v>0</v>
          </cell>
          <cell r="BT537">
            <v>0</v>
          </cell>
          <cell r="BU537">
            <v>0</v>
          </cell>
          <cell r="BV537">
            <v>0</v>
          </cell>
          <cell r="BW537">
            <v>0</v>
          </cell>
          <cell r="BX537">
            <v>0</v>
          </cell>
          <cell r="BY537">
            <v>0</v>
          </cell>
          <cell r="BZ537">
            <v>1134100</v>
          </cell>
          <cell r="CA537">
            <v>0</v>
          </cell>
          <cell r="CB537">
            <v>0</v>
          </cell>
          <cell r="CC537">
            <v>0</v>
          </cell>
          <cell r="CD537">
            <v>0</v>
          </cell>
          <cell r="CE537">
            <v>0</v>
          </cell>
          <cell r="CF537">
            <v>0</v>
          </cell>
          <cell r="CG537">
            <v>0</v>
          </cell>
          <cell r="CH537">
            <v>0</v>
          </cell>
          <cell r="CI537">
            <v>0</v>
          </cell>
          <cell r="CK537">
            <v>0</v>
          </cell>
          <cell r="CL537">
            <v>1134100</v>
          </cell>
          <cell r="CM537">
            <v>0</v>
          </cell>
          <cell r="CN537">
            <v>0</v>
          </cell>
          <cell r="CO537">
            <v>0</v>
          </cell>
          <cell r="CP537">
            <v>0</v>
          </cell>
          <cell r="CQ537">
            <v>0</v>
          </cell>
          <cell r="CR537">
            <v>0</v>
          </cell>
          <cell r="CS537">
            <v>0</v>
          </cell>
          <cell r="CT537">
            <v>0</v>
          </cell>
          <cell r="CU537">
            <v>0</v>
          </cell>
          <cell r="CW537">
            <v>0</v>
          </cell>
          <cell r="CX537">
            <v>0</v>
          </cell>
          <cell r="CY537">
            <v>0</v>
          </cell>
          <cell r="CZ537">
            <v>0</v>
          </cell>
          <cell r="DA537">
            <v>0</v>
          </cell>
          <cell r="DB537">
            <v>0</v>
          </cell>
          <cell r="DC537">
            <v>0</v>
          </cell>
          <cell r="DD537">
            <v>0</v>
          </cell>
          <cell r="DE537">
            <v>0</v>
          </cell>
          <cell r="DF537">
            <v>0</v>
          </cell>
          <cell r="DG537">
            <v>0</v>
          </cell>
          <cell r="DI537">
            <v>0</v>
          </cell>
          <cell r="DJ537">
            <v>0</v>
          </cell>
          <cell r="DK537">
            <v>0</v>
          </cell>
          <cell r="DL537">
            <v>0</v>
          </cell>
          <cell r="DM537">
            <v>0</v>
          </cell>
          <cell r="DN537">
            <v>0</v>
          </cell>
          <cell r="DO537">
            <v>0</v>
          </cell>
          <cell r="DP537">
            <v>0</v>
          </cell>
          <cell r="DQ537">
            <v>0</v>
          </cell>
          <cell r="DR537">
            <v>0</v>
          </cell>
          <cell r="DS537">
            <v>0</v>
          </cell>
          <cell r="DU537" t="e">
            <v>#N/A</v>
          </cell>
          <cell r="DV537">
            <v>0</v>
          </cell>
          <cell r="DW537">
            <v>0</v>
          </cell>
          <cell r="DX537">
            <v>1</v>
          </cell>
          <cell r="DY537">
            <v>1100000</v>
          </cell>
          <cell r="DZ537">
            <v>1134100</v>
          </cell>
          <cell r="EB537">
            <v>1134100</v>
          </cell>
          <cell r="EC537" t="str">
            <v>Def</v>
          </cell>
          <cell r="ED537" t="str">
            <v>Community Service facilities</v>
          </cell>
        </row>
        <row r="538">
          <cell r="D538" t="str">
            <v>PC3200847</v>
          </cell>
          <cell r="E538" t="str">
            <v>Library Extension (Warkworth)</v>
          </cell>
          <cell r="F538" t="str">
            <v>Auckland Council</v>
          </cell>
          <cell r="G538" t="str">
            <v>Libraries and information</v>
          </cell>
          <cell r="H538" t="str">
            <v>E201005</v>
          </cell>
          <cell r="I538" t="str">
            <v>Local libraries north and west management</v>
          </cell>
          <cell r="J538" t="str">
            <v>Community</v>
          </cell>
          <cell r="K538" t="str">
            <v>Local libraries</v>
          </cell>
          <cell r="L538" t="str">
            <v>Local library facilities and services</v>
          </cell>
          <cell r="M538" t="str">
            <v>Local activities</v>
          </cell>
          <cell r="N538" t="str">
            <v>Local libraries</v>
          </cell>
          <cell r="O538" t="str">
            <v>Local library facilities and services</v>
          </cell>
          <cell r="P538" t="str">
            <v>Community</v>
          </cell>
          <cell r="Q538" t="str">
            <v>Local libraries</v>
          </cell>
          <cell r="R538" t="str">
            <v>Local library facilities and services</v>
          </cell>
          <cell r="S538" t="str">
            <v>A1041205</v>
          </cell>
          <cell r="T538" t="str">
            <v>A1041205</v>
          </cell>
          <cell r="U538" t="str">
            <v>Local library facilities and services management</v>
          </cell>
          <cell r="V538" t="str">
            <v>L175</v>
          </cell>
          <cell r="W538" t="str">
            <v>Rodney</v>
          </cell>
          <cell r="X538" t="str">
            <v>PL40810</v>
          </cell>
          <cell r="Y538" t="str">
            <v>Expense</v>
          </cell>
          <cell r="Z538">
            <v>20130701</v>
          </cell>
          <cell r="AA538">
            <v>20150630</v>
          </cell>
          <cell r="AB538">
            <v>2</v>
          </cell>
          <cell r="AC538" t="str">
            <v>Discrete</v>
          </cell>
          <cell r="AD538">
            <v>0.9</v>
          </cell>
          <cell r="AE538">
            <v>0</v>
          </cell>
          <cell r="AF538">
            <v>0.1</v>
          </cell>
          <cell r="AG538">
            <v>0</v>
          </cell>
          <cell r="AH538">
            <v>7</v>
          </cell>
          <cell r="AI538" t="str">
            <v>Libraries</v>
          </cell>
          <cell r="AJ538" t="str">
            <v>Buildings (Capex)</v>
          </cell>
          <cell r="AK538">
            <v>75</v>
          </cell>
          <cell r="AM538">
            <v>0.9</v>
          </cell>
          <cell r="AO538">
            <v>0.1</v>
          </cell>
          <cell r="AU538">
            <v>100000</v>
          </cell>
          <cell r="AV538">
            <v>1900000</v>
          </cell>
          <cell r="BD538">
            <v>3.1E-2</v>
          </cell>
          <cell r="BE538">
            <v>6.1930000000000041E-2</v>
          </cell>
          <cell r="BF538">
            <v>9.3787900000000146E-2</v>
          </cell>
          <cell r="BG538">
            <v>0.12878911280000027</v>
          </cell>
          <cell r="BH538">
            <v>0.16491036440960039</v>
          </cell>
          <cell r="BI538">
            <v>0.19869276497747879</v>
          </cell>
          <cell r="BJ538">
            <v>0.23225616239684821</v>
          </cell>
          <cell r="BK538">
            <v>0.27045610343115034</v>
          </cell>
          <cell r="BL538">
            <v>0.31238115484437823</v>
          </cell>
          <cell r="BM538">
            <v>0.35568973295424255</v>
          </cell>
          <cell r="BN538">
            <v>0</v>
          </cell>
          <cell r="BO538">
            <v>0</v>
          </cell>
          <cell r="BP538">
            <v>6193.0000000000036</v>
          </cell>
          <cell r="BQ538">
            <v>178197.01000000027</v>
          </cell>
          <cell r="BR538">
            <v>0</v>
          </cell>
          <cell r="BS538">
            <v>0</v>
          </cell>
          <cell r="BT538">
            <v>0</v>
          </cell>
          <cell r="BU538">
            <v>0</v>
          </cell>
          <cell r="BV538">
            <v>0</v>
          </cell>
          <cell r="BW538">
            <v>0</v>
          </cell>
          <cell r="BX538">
            <v>0</v>
          </cell>
          <cell r="BY538">
            <v>0</v>
          </cell>
          <cell r="BZ538">
            <v>0</v>
          </cell>
          <cell r="CA538">
            <v>106193</v>
          </cell>
          <cell r="CB538">
            <v>2078197.0100000002</v>
          </cell>
          <cell r="CC538">
            <v>0</v>
          </cell>
          <cell r="CD538">
            <v>0</v>
          </cell>
          <cell r="CE538">
            <v>0</v>
          </cell>
          <cell r="CF538">
            <v>0</v>
          </cell>
          <cell r="CG538">
            <v>0</v>
          </cell>
          <cell r="CH538">
            <v>0</v>
          </cell>
          <cell r="CI538">
            <v>0</v>
          </cell>
          <cell r="CK538">
            <v>0</v>
          </cell>
          <cell r="CL538">
            <v>0</v>
          </cell>
          <cell r="CM538">
            <v>95573.7</v>
          </cell>
          <cell r="CN538">
            <v>1870377.3090000004</v>
          </cell>
          <cell r="CO538">
            <v>0</v>
          </cell>
          <cell r="CP538">
            <v>0</v>
          </cell>
          <cell r="CQ538">
            <v>0</v>
          </cell>
          <cell r="CR538">
            <v>0</v>
          </cell>
          <cell r="CS538">
            <v>0</v>
          </cell>
          <cell r="CT538">
            <v>0</v>
          </cell>
          <cell r="CU538">
            <v>0</v>
          </cell>
          <cell r="CW538">
            <v>0</v>
          </cell>
          <cell r="CX538">
            <v>0</v>
          </cell>
          <cell r="CY538">
            <v>10619.300000000001</v>
          </cell>
          <cell r="CZ538">
            <v>207819.70100000003</v>
          </cell>
          <cell r="DA538">
            <v>0</v>
          </cell>
          <cell r="DB538">
            <v>0</v>
          </cell>
          <cell r="DC538">
            <v>0</v>
          </cell>
          <cell r="DD538">
            <v>0</v>
          </cell>
          <cell r="DE538">
            <v>0</v>
          </cell>
          <cell r="DF538">
            <v>0</v>
          </cell>
          <cell r="DG538">
            <v>0</v>
          </cell>
          <cell r="DI538">
            <v>0</v>
          </cell>
          <cell r="DJ538">
            <v>0</v>
          </cell>
          <cell r="DK538">
            <v>0</v>
          </cell>
          <cell r="DL538">
            <v>0</v>
          </cell>
          <cell r="DM538">
            <v>0</v>
          </cell>
          <cell r="DN538">
            <v>0</v>
          </cell>
          <cell r="DO538">
            <v>0</v>
          </cell>
          <cell r="DP538">
            <v>0</v>
          </cell>
          <cell r="DQ538">
            <v>0</v>
          </cell>
          <cell r="DR538">
            <v>0</v>
          </cell>
          <cell r="DS538">
            <v>0</v>
          </cell>
          <cell r="DU538" t="e">
            <v>#N/A</v>
          </cell>
          <cell r="DV538">
            <v>200000</v>
          </cell>
          <cell r="DW538">
            <v>1</v>
          </cell>
          <cell r="DX538">
            <v>1</v>
          </cell>
          <cell r="DY538">
            <v>2000000</v>
          </cell>
          <cell r="DZ538">
            <v>2184390.0100000002</v>
          </cell>
          <cell r="EB538">
            <v>2184390.0100000002</v>
          </cell>
          <cell r="EC538" t="str">
            <v>Def</v>
          </cell>
          <cell r="ED538" t="str">
            <v>Community Service facilities</v>
          </cell>
        </row>
        <row r="539">
          <cell r="D539" t="str">
            <v>PC3200848</v>
          </cell>
          <cell r="E539" t="str">
            <v>Library Expansion Plan (Whau)</v>
          </cell>
          <cell r="F539" t="str">
            <v>Auckland Council</v>
          </cell>
          <cell r="G539" t="str">
            <v>Libraries and information</v>
          </cell>
          <cell r="H539" t="str">
            <v>E204105</v>
          </cell>
          <cell r="I539" t="str">
            <v>Local library central west management</v>
          </cell>
          <cell r="J539" t="str">
            <v>Community</v>
          </cell>
          <cell r="K539" t="str">
            <v>Local libraries</v>
          </cell>
          <cell r="L539" t="str">
            <v>Local library facilities and services</v>
          </cell>
          <cell r="M539" t="str">
            <v>Local activities</v>
          </cell>
          <cell r="N539" t="str">
            <v>Local libraries</v>
          </cell>
          <cell r="O539" t="str">
            <v>Local library facilities and services</v>
          </cell>
          <cell r="P539" t="str">
            <v>Community</v>
          </cell>
          <cell r="Q539" t="str">
            <v>Local libraries</v>
          </cell>
          <cell r="R539" t="str">
            <v>Local library facilities and services</v>
          </cell>
          <cell r="S539" t="str">
            <v>A1041205</v>
          </cell>
          <cell r="T539" t="str">
            <v>A1041205</v>
          </cell>
          <cell r="U539" t="str">
            <v>Local library facilities and services management</v>
          </cell>
          <cell r="V539" t="str">
            <v>L200</v>
          </cell>
          <cell r="W539" t="str">
            <v>Whau</v>
          </cell>
          <cell r="X539" t="str">
            <v>PL40810</v>
          </cell>
          <cell r="Y539" t="str">
            <v>Expense</v>
          </cell>
          <cell r="Z539">
            <v>20120701</v>
          </cell>
          <cell r="AA539">
            <v>20150630</v>
          </cell>
          <cell r="AB539">
            <v>1</v>
          </cell>
          <cell r="AC539" t="str">
            <v>Programme</v>
          </cell>
          <cell r="AD539">
            <v>0.9</v>
          </cell>
          <cell r="AE539">
            <v>0</v>
          </cell>
          <cell r="AF539">
            <v>0.1</v>
          </cell>
          <cell r="AG539">
            <v>0</v>
          </cell>
          <cell r="AH539">
            <v>7</v>
          </cell>
          <cell r="AI539" t="str">
            <v>Libraries</v>
          </cell>
          <cell r="AJ539" t="str">
            <v>Buildings (Capex)</v>
          </cell>
          <cell r="AK539">
            <v>75</v>
          </cell>
          <cell r="AM539">
            <v>0.9</v>
          </cell>
          <cell r="AO539">
            <v>0.1</v>
          </cell>
          <cell r="AT539">
            <v>30000</v>
          </cell>
          <cell r="AU539">
            <v>30000</v>
          </cell>
          <cell r="AV539">
            <v>30000</v>
          </cell>
          <cell r="BD539">
            <v>3.1E-2</v>
          </cell>
          <cell r="BE539">
            <v>6.1930000000000041E-2</v>
          </cell>
          <cell r="BF539">
            <v>9.3787900000000146E-2</v>
          </cell>
          <cell r="BG539">
            <v>0.12878911280000027</v>
          </cell>
          <cell r="BH539">
            <v>0.16491036440960039</v>
          </cell>
          <cell r="BI539">
            <v>0.19869276497747879</v>
          </cell>
          <cell r="BJ539">
            <v>0.23225616239684821</v>
          </cell>
          <cell r="BK539">
            <v>0.27045610343115034</v>
          </cell>
          <cell r="BL539">
            <v>0.31238115484437823</v>
          </cell>
          <cell r="BM539">
            <v>0.35568973295424255</v>
          </cell>
          <cell r="BN539">
            <v>0</v>
          </cell>
          <cell r="BO539">
            <v>930</v>
          </cell>
          <cell r="BP539">
            <v>1857.9000000000012</v>
          </cell>
          <cell r="BQ539">
            <v>2813.6370000000043</v>
          </cell>
          <cell r="BR539">
            <v>0</v>
          </cell>
          <cell r="BS539">
            <v>0</v>
          </cell>
          <cell r="BT539">
            <v>0</v>
          </cell>
          <cell r="BU539">
            <v>0</v>
          </cell>
          <cell r="BV539">
            <v>0</v>
          </cell>
          <cell r="BW539">
            <v>0</v>
          </cell>
          <cell r="BX539">
            <v>0</v>
          </cell>
          <cell r="BY539">
            <v>0</v>
          </cell>
          <cell r="BZ539">
            <v>30930</v>
          </cell>
          <cell r="CA539">
            <v>31857.9</v>
          </cell>
          <cell r="CB539">
            <v>32813.637000000002</v>
          </cell>
          <cell r="CC539">
            <v>0</v>
          </cell>
          <cell r="CD539">
            <v>0</v>
          </cell>
          <cell r="CE539">
            <v>0</v>
          </cell>
          <cell r="CF539">
            <v>0</v>
          </cell>
          <cell r="CG539">
            <v>0</v>
          </cell>
          <cell r="CH539">
            <v>0</v>
          </cell>
          <cell r="CI539">
            <v>0</v>
          </cell>
          <cell r="CK539">
            <v>0</v>
          </cell>
          <cell r="CL539">
            <v>27837</v>
          </cell>
          <cell r="CM539">
            <v>28672.11</v>
          </cell>
          <cell r="CN539">
            <v>29532.273300000004</v>
          </cell>
          <cell r="CO539">
            <v>0</v>
          </cell>
          <cell r="CP539">
            <v>0</v>
          </cell>
          <cell r="CQ539">
            <v>0</v>
          </cell>
          <cell r="CR539">
            <v>0</v>
          </cell>
          <cell r="CS539">
            <v>0</v>
          </cell>
          <cell r="CT539">
            <v>0</v>
          </cell>
          <cell r="CU539">
            <v>0</v>
          </cell>
          <cell r="CW539">
            <v>0</v>
          </cell>
          <cell r="CX539">
            <v>3093</v>
          </cell>
          <cell r="CY539">
            <v>3185.7900000000004</v>
          </cell>
          <cell r="CZ539">
            <v>3281.3637000000003</v>
          </cell>
          <cell r="DA539">
            <v>0</v>
          </cell>
          <cell r="DB539">
            <v>0</v>
          </cell>
          <cell r="DC539">
            <v>0</v>
          </cell>
          <cell r="DD539">
            <v>0</v>
          </cell>
          <cell r="DE539">
            <v>0</v>
          </cell>
          <cell r="DF539">
            <v>0</v>
          </cell>
          <cell r="DG539">
            <v>0</v>
          </cell>
          <cell r="DI539">
            <v>0</v>
          </cell>
          <cell r="DJ539">
            <v>0</v>
          </cell>
          <cell r="DK539">
            <v>0</v>
          </cell>
          <cell r="DL539">
            <v>0</v>
          </cell>
          <cell r="DM539">
            <v>0</v>
          </cell>
          <cell r="DN539">
            <v>0</v>
          </cell>
          <cell r="DO539">
            <v>0</v>
          </cell>
          <cell r="DP539">
            <v>0</v>
          </cell>
          <cell r="DQ539">
            <v>0</v>
          </cell>
          <cell r="DR539">
            <v>0</v>
          </cell>
          <cell r="DS539">
            <v>0</v>
          </cell>
          <cell r="DU539" t="e">
            <v>#N/A</v>
          </cell>
          <cell r="DV539">
            <v>9000</v>
          </cell>
          <cell r="DW539">
            <v>1</v>
          </cell>
          <cell r="DX539">
            <v>1</v>
          </cell>
          <cell r="DY539">
            <v>90000</v>
          </cell>
          <cell r="DZ539">
            <v>95601.537000000011</v>
          </cell>
          <cell r="EB539">
            <v>95601.537000000011</v>
          </cell>
          <cell r="EC539" t="str">
            <v>Def</v>
          </cell>
          <cell r="ED539" t="str">
            <v>Community Service facilities</v>
          </cell>
        </row>
        <row r="540">
          <cell r="D540" t="str">
            <v>PC2310000</v>
          </cell>
          <cell r="E540" t="str">
            <v>Noise Level Meters</v>
          </cell>
          <cell r="F540" t="str">
            <v>Auckland Council</v>
          </cell>
          <cell r="G540" t="str">
            <v>Licensing and compliance</v>
          </cell>
          <cell r="H540" t="str">
            <v>E243210</v>
          </cell>
          <cell r="I540" t="str">
            <v>Environmental health central</v>
          </cell>
          <cell r="J540" t="str">
            <v>Built and natural environment</v>
          </cell>
          <cell r="K540" t="str">
            <v>Regulation</v>
          </cell>
          <cell r="L540" t="str">
            <v>Environmental health and licensing</v>
          </cell>
          <cell r="M540" t="str">
            <v>Built and natural environment</v>
          </cell>
          <cell r="N540" t="str">
            <v>Regulation</v>
          </cell>
          <cell r="O540" t="str">
            <v>Environmental health and licensing</v>
          </cell>
          <cell r="P540" t="str">
            <v>Built and natural environment</v>
          </cell>
          <cell r="Q540" t="str">
            <v>Regulation</v>
          </cell>
          <cell r="R540" t="str">
            <v>Environmental health and licensing</v>
          </cell>
          <cell r="S540" t="str">
            <v>A1421305</v>
          </cell>
          <cell r="T540" t="str">
            <v>A1421305</v>
          </cell>
          <cell r="U540" t="str">
            <v>Environmental health and licensing</v>
          </cell>
          <cell r="V540" t="str">
            <v>L050</v>
          </cell>
          <cell r="W540" t="str">
            <v>Regional</v>
          </cell>
          <cell r="X540" t="str">
            <v>FY12 - Only</v>
          </cell>
          <cell r="Y540" t="str">
            <v>Expense</v>
          </cell>
          <cell r="Z540">
            <v>20110701</v>
          </cell>
          <cell r="AA540">
            <v>20120630</v>
          </cell>
          <cell r="AB540">
            <v>2</v>
          </cell>
          <cell r="AC540" t="str">
            <v>Discrete</v>
          </cell>
          <cell r="AD540">
            <v>0</v>
          </cell>
          <cell r="AE540">
            <v>0</v>
          </cell>
          <cell r="AF540">
            <v>0</v>
          </cell>
          <cell r="AG540">
            <v>1</v>
          </cell>
          <cell r="AH540">
            <v>3</v>
          </cell>
          <cell r="AI540" t="str">
            <v>Corporate Property</v>
          </cell>
          <cell r="AJ540" t="str">
            <v>Plant and equipment (Capex)</v>
          </cell>
          <cell r="AK540">
            <v>4</v>
          </cell>
          <cell r="AP540">
            <v>1</v>
          </cell>
          <cell r="AS540">
            <v>35000</v>
          </cell>
          <cell r="BD540">
            <v>3.3000000000000002E-2</v>
          </cell>
          <cell r="BE540">
            <v>6.7088999999999732E-2</v>
          </cell>
          <cell r="BF540">
            <v>0.10230293699999971</v>
          </cell>
          <cell r="BG540">
            <v>0.14088353979499968</v>
          </cell>
          <cell r="BH540">
            <v>0.18195534722761963</v>
          </cell>
          <cell r="BI540">
            <v>0.21859596299167583</v>
          </cell>
          <cell r="BJ540">
            <v>0.25637243784441766</v>
          </cell>
          <cell r="BK540">
            <v>0.29783272829328333</v>
          </cell>
          <cell r="BL540">
            <v>0.3445547065118415</v>
          </cell>
          <cell r="BM540">
            <v>0.39295867594626777</v>
          </cell>
          <cell r="BN540">
            <v>0</v>
          </cell>
          <cell r="BO540">
            <v>0</v>
          </cell>
          <cell r="BP540">
            <v>0</v>
          </cell>
          <cell r="BQ540">
            <v>0</v>
          </cell>
          <cell r="BR540">
            <v>0</v>
          </cell>
          <cell r="BS540">
            <v>0</v>
          </cell>
          <cell r="BT540">
            <v>0</v>
          </cell>
          <cell r="BU540">
            <v>0</v>
          </cell>
          <cell r="BV540">
            <v>0</v>
          </cell>
          <cell r="BW540">
            <v>0</v>
          </cell>
          <cell r="BX540">
            <v>0</v>
          </cell>
          <cell r="BY540">
            <v>35000</v>
          </cell>
          <cell r="BZ540">
            <v>0</v>
          </cell>
          <cell r="CA540">
            <v>0</v>
          </cell>
          <cell r="CB540">
            <v>0</v>
          </cell>
          <cell r="CC540">
            <v>0</v>
          </cell>
          <cell r="CD540">
            <v>0</v>
          </cell>
          <cell r="CE540">
            <v>0</v>
          </cell>
          <cell r="CF540">
            <v>0</v>
          </cell>
          <cell r="CG540">
            <v>0</v>
          </cell>
          <cell r="CH540">
            <v>0</v>
          </cell>
          <cell r="CI540">
            <v>0</v>
          </cell>
          <cell r="CK540">
            <v>0</v>
          </cell>
          <cell r="CL540">
            <v>0</v>
          </cell>
          <cell r="CM540">
            <v>0</v>
          </cell>
          <cell r="CN540">
            <v>0</v>
          </cell>
          <cell r="CO540">
            <v>0</v>
          </cell>
          <cell r="CP540">
            <v>0</v>
          </cell>
          <cell r="CQ540">
            <v>0</v>
          </cell>
          <cell r="CR540">
            <v>0</v>
          </cell>
          <cell r="CS540">
            <v>0</v>
          </cell>
          <cell r="CT540">
            <v>0</v>
          </cell>
          <cell r="CU540">
            <v>0</v>
          </cell>
          <cell r="CW540">
            <v>0</v>
          </cell>
          <cell r="CX540">
            <v>0</v>
          </cell>
          <cell r="CY540">
            <v>0</v>
          </cell>
          <cell r="CZ540">
            <v>0</v>
          </cell>
          <cell r="DA540">
            <v>0</v>
          </cell>
          <cell r="DB540">
            <v>0</v>
          </cell>
          <cell r="DC540">
            <v>0</v>
          </cell>
          <cell r="DD540">
            <v>0</v>
          </cell>
          <cell r="DE540">
            <v>0</v>
          </cell>
          <cell r="DF540">
            <v>0</v>
          </cell>
          <cell r="DG540">
            <v>0</v>
          </cell>
          <cell r="DI540">
            <v>35000</v>
          </cell>
          <cell r="DJ540">
            <v>0</v>
          </cell>
          <cell r="DK540">
            <v>0</v>
          </cell>
          <cell r="DL540">
            <v>0</v>
          </cell>
          <cell r="DM540">
            <v>0</v>
          </cell>
          <cell r="DN540">
            <v>0</v>
          </cell>
          <cell r="DO540">
            <v>0</v>
          </cell>
          <cell r="DP540">
            <v>0</v>
          </cell>
          <cell r="DQ540">
            <v>0</v>
          </cell>
          <cell r="DR540">
            <v>0</v>
          </cell>
          <cell r="DS540">
            <v>0</v>
          </cell>
          <cell r="DU540" t="str">
            <v>FDC PR050 001</v>
          </cell>
          <cell r="DV540">
            <v>0</v>
          </cell>
          <cell r="DW540">
            <v>0</v>
          </cell>
          <cell r="DX540">
            <v>2</v>
          </cell>
          <cell r="DY540">
            <v>0</v>
          </cell>
          <cell r="DZ540">
            <v>0</v>
          </cell>
          <cell r="EB540">
            <v>0</v>
          </cell>
          <cell r="EC540" t="str">
            <v>Def</v>
          </cell>
          <cell r="ED540" t="str">
            <v>nonDC</v>
          </cell>
        </row>
        <row r="541">
          <cell r="D541" t="str">
            <v>PC2310000</v>
          </cell>
          <cell r="E541" t="str">
            <v>Noise Level Meters</v>
          </cell>
          <cell r="F541" t="str">
            <v>Auckland Council</v>
          </cell>
          <cell r="G541" t="str">
            <v>Licensing and compliance</v>
          </cell>
          <cell r="H541" t="str">
            <v>E244205</v>
          </cell>
          <cell r="I541" t="str">
            <v>Environmental health south</v>
          </cell>
          <cell r="J541" t="str">
            <v>Built and natural environment</v>
          </cell>
          <cell r="K541" t="str">
            <v>Regulation</v>
          </cell>
          <cell r="L541" t="str">
            <v>Environmental health and licensing</v>
          </cell>
          <cell r="M541" t="str">
            <v>Built and natural environment</v>
          </cell>
          <cell r="N541" t="str">
            <v>Regulation</v>
          </cell>
          <cell r="O541" t="str">
            <v>Environmental health and licensing</v>
          </cell>
          <cell r="P541" t="str">
            <v>Built and natural environment</v>
          </cell>
          <cell r="Q541" t="str">
            <v>Regulation</v>
          </cell>
          <cell r="R541" t="str">
            <v>Environmental health and licensing</v>
          </cell>
          <cell r="S541" t="str">
            <v>A1421305</v>
          </cell>
          <cell r="T541" t="str">
            <v>A1421305</v>
          </cell>
          <cell r="U541" t="str">
            <v>Environmental health and licensing</v>
          </cell>
          <cell r="V541" t="str">
            <v>L050</v>
          </cell>
          <cell r="W541" t="str">
            <v>Regional</v>
          </cell>
          <cell r="X541" t="str">
            <v>FY12 - Only</v>
          </cell>
          <cell r="Y541" t="str">
            <v>Expense</v>
          </cell>
          <cell r="Z541">
            <v>20110701</v>
          </cell>
          <cell r="AA541">
            <v>20120630</v>
          </cell>
          <cell r="AB541">
            <v>2</v>
          </cell>
          <cell r="AC541" t="str">
            <v>Discrete</v>
          </cell>
          <cell r="AD541">
            <v>0</v>
          </cell>
          <cell r="AE541">
            <v>0</v>
          </cell>
          <cell r="AF541">
            <v>0</v>
          </cell>
          <cell r="AG541">
            <v>1</v>
          </cell>
          <cell r="AH541">
            <v>3</v>
          </cell>
          <cell r="AI541" t="str">
            <v>Corporate Property</v>
          </cell>
          <cell r="AJ541" t="str">
            <v>Plant and equipment (Capex)</v>
          </cell>
          <cell r="AK541">
            <v>4</v>
          </cell>
          <cell r="AQ541">
            <v>1</v>
          </cell>
          <cell r="AS541">
            <v>35000</v>
          </cell>
          <cell r="BD541">
            <v>3.3000000000000002E-2</v>
          </cell>
          <cell r="BE541">
            <v>6.7088999999999732E-2</v>
          </cell>
          <cell r="BF541">
            <v>0.10230293699999971</v>
          </cell>
          <cell r="BG541">
            <v>0.14088353979499968</v>
          </cell>
          <cell r="BH541">
            <v>0.18195534722761963</v>
          </cell>
          <cell r="BI541">
            <v>0.21859596299167583</v>
          </cell>
          <cell r="BJ541">
            <v>0.25637243784441766</v>
          </cell>
          <cell r="BK541">
            <v>0.29783272829328333</v>
          </cell>
          <cell r="BL541">
            <v>0.3445547065118415</v>
          </cell>
          <cell r="BM541">
            <v>0.39295867594626777</v>
          </cell>
          <cell r="BN541">
            <v>0</v>
          </cell>
          <cell r="BO541">
            <v>0</v>
          </cell>
          <cell r="BP541">
            <v>0</v>
          </cell>
          <cell r="BQ541">
            <v>0</v>
          </cell>
          <cell r="BR541">
            <v>0</v>
          </cell>
          <cell r="BS541">
            <v>0</v>
          </cell>
          <cell r="BT541">
            <v>0</v>
          </cell>
          <cell r="BU541">
            <v>0</v>
          </cell>
          <cell r="BV541">
            <v>0</v>
          </cell>
          <cell r="BW541">
            <v>0</v>
          </cell>
          <cell r="BX541">
            <v>0</v>
          </cell>
          <cell r="BY541">
            <v>35000</v>
          </cell>
          <cell r="BZ541">
            <v>0</v>
          </cell>
          <cell r="CA541">
            <v>0</v>
          </cell>
          <cell r="CB541">
            <v>0</v>
          </cell>
          <cell r="CC541">
            <v>0</v>
          </cell>
          <cell r="CD541">
            <v>0</v>
          </cell>
          <cell r="CE541">
            <v>0</v>
          </cell>
          <cell r="CF541">
            <v>0</v>
          </cell>
          <cell r="CG541">
            <v>0</v>
          </cell>
          <cell r="CH541">
            <v>0</v>
          </cell>
          <cell r="CI541">
            <v>0</v>
          </cell>
          <cell r="CK541">
            <v>0</v>
          </cell>
          <cell r="CL541">
            <v>0</v>
          </cell>
          <cell r="CM541">
            <v>0</v>
          </cell>
          <cell r="CN541">
            <v>0</v>
          </cell>
          <cell r="CO541">
            <v>0</v>
          </cell>
          <cell r="CP541">
            <v>0</v>
          </cell>
          <cell r="CQ541">
            <v>0</v>
          </cell>
          <cell r="CR541">
            <v>0</v>
          </cell>
          <cell r="CS541">
            <v>0</v>
          </cell>
          <cell r="CT541">
            <v>0</v>
          </cell>
          <cell r="CU541">
            <v>0</v>
          </cell>
          <cell r="CW541">
            <v>0</v>
          </cell>
          <cell r="CX541">
            <v>0</v>
          </cell>
          <cell r="CY541">
            <v>0</v>
          </cell>
          <cell r="CZ541">
            <v>0</v>
          </cell>
          <cell r="DA541">
            <v>0</v>
          </cell>
          <cell r="DB541">
            <v>0</v>
          </cell>
          <cell r="DC541">
            <v>0</v>
          </cell>
          <cell r="DD541">
            <v>0</v>
          </cell>
          <cell r="DE541">
            <v>0</v>
          </cell>
          <cell r="DF541">
            <v>0</v>
          </cell>
          <cell r="DG541">
            <v>0</v>
          </cell>
          <cell r="DI541">
            <v>35000</v>
          </cell>
          <cell r="DJ541">
            <v>0</v>
          </cell>
          <cell r="DK541">
            <v>0</v>
          </cell>
          <cell r="DL541">
            <v>0</v>
          </cell>
          <cell r="DM541">
            <v>0</v>
          </cell>
          <cell r="DN541">
            <v>0</v>
          </cell>
          <cell r="DO541">
            <v>0</v>
          </cell>
          <cell r="DP541">
            <v>0</v>
          </cell>
          <cell r="DQ541">
            <v>0</v>
          </cell>
          <cell r="DR541">
            <v>0</v>
          </cell>
          <cell r="DS541">
            <v>0</v>
          </cell>
          <cell r="DU541" t="str">
            <v>FDC PR050 001</v>
          </cell>
          <cell r="DV541">
            <v>0</v>
          </cell>
          <cell r="DW541">
            <v>0</v>
          </cell>
          <cell r="DX541">
            <v>2</v>
          </cell>
          <cell r="DY541">
            <v>0</v>
          </cell>
          <cell r="DZ541">
            <v>0</v>
          </cell>
          <cell r="EB541">
            <v>0</v>
          </cell>
          <cell r="EC541" t="str">
            <v>Def</v>
          </cell>
          <cell r="ED541" t="str">
            <v>nonDC</v>
          </cell>
        </row>
        <row r="542">
          <cell r="D542" t="str">
            <v>PC2310001</v>
          </cell>
          <cell r="E542" t="str">
            <v>Environmental health equipment replacement</v>
          </cell>
          <cell r="F542" t="str">
            <v>Auckland Council</v>
          </cell>
          <cell r="G542" t="str">
            <v>Licensing and compliance</v>
          </cell>
          <cell r="H542" t="str">
            <v>E241205</v>
          </cell>
          <cell r="I542" t="str">
            <v>Environmental health north</v>
          </cell>
          <cell r="J542" t="str">
            <v>Built and natural environment</v>
          </cell>
          <cell r="K542" t="str">
            <v>Regulation</v>
          </cell>
          <cell r="L542" t="str">
            <v>Environmental health and licensing</v>
          </cell>
          <cell r="M542" t="str">
            <v>Built and natural environment</v>
          </cell>
          <cell r="N542" t="str">
            <v>Regulation</v>
          </cell>
          <cell r="O542" t="str">
            <v>Environmental health and licensing</v>
          </cell>
          <cell r="P542" t="str">
            <v>Built and natural environment</v>
          </cell>
          <cell r="Q542" t="str">
            <v>Regulation</v>
          </cell>
          <cell r="R542" t="str">
            <v>Environmental health and licensing</v>
          </cell>
          <cell r="S542" t="str">
            <v>A1421305</v>
          </cell>
          <cell r="T542" t="str">
            <v>A1421305</v>
          </cell>
          <cell r="U542" t="str">
            <v>Environmental health and licensing</v>
          </cell>
          <cell r="V542" t="str">
            <v>L050</v>
          </cell>
          <cell r="W542" t="str">
            <v>Regional</v>
          </cell>
          <cell r="X542" t="str">
            <v>PL43780</v>
          </cell>
          <cell r="Y542" t="str">
            <v>Expense</v>
          </cell>
          <cell r="Z542">
            <v>20110701</v>
          </cell>
          <cell r="AA542">
            <v>20220630</v>
          </cell>
          <cell r="AB542">
            <v>1</v>
          </cell>
          <cell r="AC542" t="str">
            <v>Programme</v>
          </cell>
          <cell r="AD542">
            <v>0</v>
          </cell>
          <cell r="AE542">
            <v>0</v>
          </cell>
          <cell r="AF542">
            <v>0</v>
          </cell>
          <cell r="AG542">
            <v>1</v>
          </cell>
          <cell r="AH542">
            <v>27</v>
          </cell>
          <cell r="AI542" t="str">
            <v>No AMP</v>
          </cell>
          <cell r="AJ542" t="str">
            <v>Plant and equipment (Capex)</v>
          </cell>
          <cell r="AK542">
            <v>10</v>
          </cell>
          <cell r="AM542">
            <v>1</v>
          </cell>
          <cell r="AS542">
            <v>18554</v>
          </cell>
          <cell r="AT542">
            <v>10350</v>
          </cell>
          <cell r="AU542">
            <v>10350</v>
          </cell>
          <cell r="AV542">
            <v>10377</v>
          </cell>
          <cell r="AW542">
            <v>10394</v>
          </cell>
          <cell r="AX542">
            <v>10410</v>
          </cell>
          <cell r="AY542">
            <v>10418</v>
          </cell>
          <cell r="AZ542">
            <v>10416</v>
          </cell>
          <cell r="BA542">
            <v>11000</v>
          </cell>
          <cell r="BB542">
            <v>11000</v>
          </cell>
          <cell r="BC542">
            <v>11000</v>
          </cell>
          <cell r="BD542">
            <v>3.3000000000000002E-2</v>
          </cell>
          <cell r="BE542">
            <v>6.7088999999999732E-2</v>
          </cell>
          <cell r="BF542">
            <v>0.10230293699999971</v>
          </cell>
          <cell r="BG542">
            <v>0.14088353979499968</v>
          </cell>
          <cell r="BH542">
            <v>0.18195534722761963</v>
          </cell>
          <cell r="BI542">
            <v>0.21859596299167583</v>
          </cell>
          <cell r="BJ542">
            <v>0.25637243784441766</v>
          </cell>
          <cell r="BK542">
            <v>0.29783272829328333</v>
          </cell>
          <cell r="BL542">
            <v>0.3445547065118415</v>
          </cell>
          <cell r="BM542">
            <v>0.39295867594626777</v>
          </cell>
          <cell r="BN542">
            <v>0</v>
          </cell>
          <cell r="BO542">
            <v>341.55</v>
          </cell>
          <cell r="BP542">
            <v>694.37114999999721</v>
          </cell>
          <cell r="BQ542">
            <v>1061.5975772489969</v>
          </cell>
          <cell r="BR542">
            <v>1464.3435126292268</v>
          </cell>
          <cell r="BS542">
            <v>1894.1551646395203</v>
          </cell>
          <cell r="BT542">
            <v>2277.3327424472786</v>
          </cell>
          <cell r="BU542">
            <v>2670.3753125874541</v>
          </cell>
          <cell r="BV542">
            <v>3276.1600112261167</v>
          </cell>
          <cell r="BW542">
            <v>3790.1017716302567</v>
          </cell>
          <cell r="BX542">
            <v>4322.5454354089452</v>
          </cell>
          <cell r="BY542">
            <v>18554</v>
          </cell>
          <cell r="BZ542">
            <v>10691.55</v>
          </cell>
          <cell r="CA542">
            <v>11044.371149999997</v>
          </cell>
          <cell r="CB542">
            <v>11438.597577248996</v>
          </cell>
          <cell r="CC542">
            <v>11858.343512629226</v>
          </cell>
          <cell r="CD542">
            <v>12304.15516463952</v>
          </cell>
          <cell r="CE542">
            <v>12695.332742447279</v>
          </cell>
          <cell r="CF542">
            <v>13086.375312587454</v>
          </cell>
          <cell r="CG542">
            <v>14276.160011226117</v>
          </cell>
          <cell r="CH542">
            <v>14790.101771630256</v>
          </cell>
          <cell r="CI542">
            <v>15322.545435408945</v>
          </cell>
          <cell r="CK542">
            <v>0</v>
          </cell>
          <cell r="CL542">
            <v>0</v>
          </cell>
          <cell r="CM542">
            <v>0</v>
          </cell>
          <cell r="CN542">
            <v>0</v>
          </cell>
          <cell r="CO542">
            <v>0</v>
          </cell>
          <cell r="CP542">
            <v>0</v>
          </cell>
          <cell r="CQ542">
            <v>0</v>
          </cell>
          <cell r="CR542">
            <v>0</v>
          </cell>
          <cell r="CS542">
            <v>0</v>
          </cell>
          <cell r="CT542">
            <v>0</v>
          </cell>
          <cell r="CU542">
            <v>0</v>
          </cell>
          <cell r="CW542">
            <v>0</v>
          </cell>
          <cell r="CX542">
            <v>0</v>
          </cell>
          <cell r="CY542">
            <v>0</v>
          </cell>
          <cell r="CZ542">
            <v>0</v>
          </cell>
          <cell r="DA542">
            <v>0</v>
          </cell>
          <cell r="DB542">
            <v>0</v>
          </cell>
          <cell r="DC542">
            <v>0</v>
          </cell>
          <cell r="DD542">
            <v>0</v>
          </cell>
          <cell r="DE542">
            <v>0</v>
          </cell>
          <cell r="DF542">
            <v>0</v>
          </cell>
          <cell r="DG542">
            <v>0</v>
          </cell>
          <cell r="DI542">
            <v>18554</v>
          </cell>
          <cell r="DJ542">
            <v>10691.55</v>
          </cell>
          <cell r="DK542">
            <v>11044.371149999997</v>
          </cell>
          <cell r="DL542">
            <v>11438.597577248996</v>
          </cell>
          <cell r="DM542">
            <v>11858.343512629226</v>
          </cell>
          <cell r="DN542">
            <v>12304.15516463952</v>
          </cell>
          <cell r="DO542">
            <v>12695.332742447279</v>
          </cell>
          <cell r="DP542">
            <v>13086.375312587454</v>
          </cell>
          <cell r="DQ542">
            <v>14276.160011226117</v>
          </cell>
          <cell r="DR542">
            <v>14790.101771630256</v>
          </cell>
          <cell r="DS542">
            <v>15322.545435408945</v>
          </cell>
          <cell r="DU542" t="str">
            <v>RDC 41356-1</v>
          </cell>
          <cell r="DV542">
            <v>0</v>
          </cell>
          <cell r="DW542">
            <v>0</v>
          </cell>
          <cell r="DX542">
            <v>1</v>
          </cell>
          <cell r="DY542">
            <v>105715</v>
          </cell>
          <cell r="DZ542">
            <v>127507.5326778178</v>
          </cell>
          <cell r="EB542">
            <v>127507.5326778178</v>
          </cell>
          <cell r="EC542" t="str">
            <v>Def</v>
          </cell>
          <cell r="ED542" t="str">
            <v>nonDC</v>
          </cell>
        </row>
        <row r="543">
          <cell r="D543" t="str">
            <v>PC2330008</v>
          </cell>
          <cell r="E543" t="str">
            <v>Upgrade of Quarantine Block</v>
          </cell>
          <cell r="F543" t="str">
            <v>Auckland Council</v>
          </cell>
          <cell r="G543" t="str">
            <v>Licensing and compliance</v>
          </cell>
          <cell r="H543" t="str">
            <v>E242215</v>
          </cell>
          <cell r="I543" t="str">
            <v>Animal management accommodation services west</v>
          </cell>
          <cell r="J543" t="str">
            <v>Built and natural environment</v>
          </cell>
          <cell r="K543" t="str">
            <v>Regulation</v>
          </cell>
          <cell r="L543" t="str">
            <v>Animal control</v>
          </cell>
          <cell r="M543" t="str">
            <v>Built and natural environment</v>
          </cell>
          <cell r="N543" t="str">
            <v>Regulation</v>
          </cell>
          <cell r="O543" t="str">
            <v>Animal control</v>
          </cell>
          <cell r="P543" t="str">
            <v>Built and natural environment</v>
          </cell>
          <cell r="Q543" t="str">
            <v>Regulation</v>
          </cell>
          <cell r="R543" t="str">
            <v>Animal control</v>
          </cell>
          <cell r="S543" t="str">
            <v>A1421405</v>
          </cell>
          <cell r="T543" t="str">
            <v>A1421405</v>
          </cell>
          <cell r="U543" t="str">
            <v>Animal control</v>
          </cell>
          <cell r="V543" t="str">
            <v>L050</v>
          </cell>
          <cell r="W543" t="str">
            <v>Regional</v>
          </cell>
          <cell r="X543" t="str">
            <v>FY12 - Only</v>
          </cell>
          <cell r="Y543" t="str">
            <v>Expense</v>
          </cell>
          <cell r="Z543">
            <v>20110701</v>
          </cell>
          <cell r="AA543">
            <v>20120630</v>
          </cell>
          <cell r="AB543">
            <v>2</v>
          </cell>
          <cell r="AC543" t="str">
            <v>Discrete</v>
          </cell>
          <cell r="AD543">
            <v>0</v>
          </cell>
          <cell r="AE543">
            <v>0</v>
          </cell>
          <cell r="AF543">
            <v>0</v>
          </cell>
          <cell r="AG543">
            <v>1</v>
          </cell>
          <cell r="AH543">
            <v>3</v>
          </cell>
          <cell r="AI543" t="str">
            <v>Corporate Property</v>
          </cell>
          <cell r="AJ543" t="str">
            <v>Buildings (Capex)</v>
          </cell>
          <cell r="AK543">
            <v>75</v>
          </cell>
          <cell r="AP543">
            <v>1</v>
          </cell>
          <cell r="AS543">
            <v>40000</v>
          </cell>
          <cell r="BD543">
            <v>3.1E-2</v>
          </cell>
          <cell r="BE543">
            <v>6.1930000000000041E-2</v>
          </cell>
          <cell r="BF543">
            <v>9.3787900000000146E-2</v>
          </cell>
          <cell r="BG543">
            <v>0.12878911280000027</v>
          </cell>
          <cell r="BH543">
            <v>0.16491036440960039</v>
          </cell>
          <cell r="BI543">
            <v>0.19869276497747879</v>
          </cell>
          <cell r="BJ543">
            <v>0.23225616239684821</v>
          </cell>
          <cell r="BK543">
            <v>0.27045610343115034</v>
          </cell>
          <cell r="BL543">
            <v>0.31238115484437823</v>
          </cell>
          <cell r="BM543">
            <v>0.35568973295424255</v>
          </cell>
          <cell r="BN543">
            <v>0</v>
          </cell>
          <cell r="BO543">
            <v>0</v>
          </cell>
          <cell r="BP543">
            <v>0</v>
          </cell>
          <cell r="BQ543">
            <v>0</v>
          </cell>
          <cell r="BR543">
            <v>0</v>
          </cell>
          <cell r="BS543">
            <v>0</v>
          </cell>
          <cell r="BT543">
            <v>0</v>
          </cell>
          <cell r="BU543">
            <v>0</v>
          </cell>
          <cell r="BV543">
            <v>0</v>
          </cell>
          <cell r="BW543">
            <v>0</v>
          </cell>
          <cell r="BX543">
            <v>0</v>
          </cell>
          <cell r="BY543">
            <v>40000</v>
          </cell>
          <cell r="BZ543">
            <v>0</v>
          </cell>
          <cell r="CA543">
            <v>0</v>
          </cell>
          <cell r="CB543">
            <v>0</v>
          </cell>
          <cell r="CC543">
            <v>0</v>
          </cell>
          <cell r="CD543">
            <v>0</v>
          </cell>
          <cell r="CE543">
            <v>0</v>
          </cell>
          <cell r="CF543">
            <v>0</v>
          </cell>
          <cell r="CG543">
            <v>0</v>
          </cell>
          <cell r="CH543">
            <v>0</v>
          </cell>
          <cell r="CI543">
            <v>0</v>
          </cell>
          <cell r="CK543">
            <v>0</v>
          </cell>
          <cell r="CL543">
            <v>0</v>
          </cell>
          <cell r="CM543">
            <v>0</v>
          </cell>
          <cell r="CN543">
            <v>0</v>
          </cell>
          <cell r="CO543">
            <v>0</v>
          </cell>
          <cell r="CP543">
            <v>0</v>
          </cell>
          <cell r="CQ543">
            <v>0</v>
          </cell>
          <cell r="CR543">
            <v>0</v>
          </cell>
          <cell r="CS543">
            <v>0</v>
          </cell>
          <cell r="CT543">
            <v>0</v>
          </cell>
          <cell r="CU543">
            <v>0</v>
          </cell>
          <cell r="CW543">
            <v>0</v>
          </cell>
          <cell r="CX543">
            <v>0</v>
          </cell>
          <cell r="CY543">
            <v>0</v>
          </cell>
          <cell r="CZ543">
            <v>0</v>
          </cell>
          <cell r="DA543">
            <v>0</v>
          </cell>
          <cell r="DB543">
            <v>0</v>
          </cell>
          <cell r="DC543">
            <v>0</v>
          </cell>
          <cell r="DD543">
            <v>0</v>
          </cell>
          <cell r="DE543">
            <v>0</v>
          </cell>
          <cell r="DF543">
            <v>0</v>
          </cell>
          <cell r="DG543">
            <v>0</v>
          </cell>
          <cell r="DI543">
            <v>40000</v>
          </cell>
          <cell r="DJ543">
            <v>0</v>
          </cell>
          <cell r="DK543">
            <v>0</v>
          </cell>
          <cell r="DL543">
            <v>0</v>
          </cell>
          <cell r="DM543">
            <v>0</v>
          </cell>
          <cell r="DN543">
            <v>0</v>
          </cell>
          <cell r="DO543">
            <v>0</v>
          </cell>
          <cell r="DP543">
            <v>0</v>
          </cell>
          <cell r="DQ543">
            <v>0</v>
          </cell>
          <cell r="DR543">
            <v>0</v>
          </cell>
          <cell r="DS543">
            <v>0</v>
          </cell>
          <cell r="DU543" t="str">
            <v>WCC 8RGAW-11-003</v>
          </cell>
          <cell r="DV543">
            <v>0</v>
          </cell>
          <cell r="DW543">
            <v>0</v>
          </cell>
          <cell r="DX543">
            <v>1</v>
          </cell>
          <cell r="DY543">
            <v>0</v>
          </cell>
          <cell r="DZ543">
            <v>0</v>
          </cell>
          <cell r="EB543">
            <v>0</v>
          </cell>
          <cell r="EC543" t="str">
            <v>Def</v>
          </cell>
          <cell r="ED543" t="str">
            <v>nonDC</v>
          </cell>
        </row>
        <row r="544">
          <cell r="D544" t="str">
            <v>PC2330010</v>
          </cell>
          <cell r="E544" t="str">
            <v>Sub Regional Pound Land Purchase</v>
          </cell>
          <cell r="F544" t="str">
            <v>Auckland Council</v>
          </cell>
          <cell r="G544" t="str">
            <v>Licensing and compliance</v>
          </cell>
          <cell r="H544" t="str">
            <v>E241405</v>
          </cell>
          <cell r="I544" t="str">
            <v>Animal management north</v>
          </cell>
          <cell r="J544" t="str">
            <v>Built and natural environment</v>
          </cell>
          <cell r="K544" t="str">
            <v>Regulation</v>
          </cell>
          <cell r="L544" t="str">
            <v>Animal control</v>
          </cell>
          <cell r="M544" t="str">
            <v>Built and natural environment</v>
          </cell>
          <cell r="N544" t="str">
            <v>Regulation</v>
          </cell>
          <cell r="O544" t="str">
            <v>Animal control</v>
          </cell>
          <cell r="P544" t="str">
            <v>Built and natural environment</v>
          </cell>
          <cell r="Q544" t="str">
            <v>Regulation</v>
          </cell>
          <cell r="R544" t="str">
            <v>Animal control</v>
          </cell>
          <cell r="S544" t="str">
            <v>A1421405</v>
          </cell>
          <cell r="T544" t="str">
            <v>A1421405</v>
          </cell>
          <cell r="U544" t="str">
            <v>Animal control</v>
          </cell>
          <cell r="V544" t="str">
            <v>L050</v>
          </cell>
          <cell r="W544" t="str">
            <v>Regional</v>
          </cell>
          <cell r="X544" t="str">
            <v>FY12 - Only</v>
          </cell>
          <cell r="Y544" t="str">
            <v>Expense</v>
          </cell>
          <cell r="Z544">
            <v>20110701</v>
          </cell>
          <cell r="AA544">
            <v>20120630</v>
          </cell>
          <cell r="AB544">
            <v>2</v>
          </cell>
          <cell r="AC544" t="str">
            <v>Discrete</v>
          </cell>
          <cell r="AD544">
            <v>0</v>
          </cell>
          <cell r="AE544">
            <v>0</v>
          </cell>
          <cell r="AF544">
            <v>0</v>
          </cell>
          <cell r="AG544">
            <v>1</v>
          </cell>
          <cell r="AH544">
            <v>3</v>
          </cell>
          <cell r="AI544" t="str">
            <v>Corporate Property</v>
          </cell>
          <cell r="AJ544" t="str">
            <v>Land (Capex)</v>
          </cell>
          <cell r="AK544">
            <v>0</v>
          </cell>
          <cell r="AP544">
            <v>1</v>
          </cell>
          <cell r="AS544">
            <v>100000</v>
          </cell>
          <cell r="BD544">
            <v>3.1E-2</v>
          </cell>
          <cell r="BE544">
            <v>6.1930000000000041E-2</v>
          </cell>
          <cell r="BF544">
            <v>9.3787900000000146E-2</v>
          </cell>
          <cell r="BG544">
            <v>0.12878911280000027</v>
          </cell>
          <cell r="BH544">
            <v>0.16491036440960039</v>
          </cell>
          <cell r="BI544">
            <v>0.19869276497747879</v>
          </cell>
          <cell r="BJ544">
            <v>0.23225616239684821</v>
          </cell>
          <cell r="BK544">
            <v>0.27045610343115034</v>
          </cell>
          <cell r="BL544">
            <v>0.31238115484437823</v>
          </cell>
          <cell r="BM544">
            <v>0.35568973295424255</v>
          </cell>
          <cell r="BN544">
            <v>0</v>
          </cell>
          <cell r="BO544">
            <v>0</v>
          </cell>
          <cell r="BP544">
            <v>0</v>
          </cell>
          <cell r="BQ544">
            <v>0</v>
          </cell>
          <cell r="BR544">
            <v>0</v>
          </cell>
          <cell r="BS544">
            <v>0</v>
          </cell>
          <cell r="BT544">
            <v>0</v>
          </cell>
          <cell r="BU544">
            <v>0</v>
          </cell>
          <cell r="BV544">
            <v>0</v>
          </cell>
          <cell r="BW544">
            <v>0</v>
          </cell>
          <cell r="BX544">
            <v>0</v>
          </cell>
          <cell r="BY544">
            <v>100000</v>
          </cell>
          <cell r="BZ544">
            <v>0</v>
          </cell>
          <cell r="CA544">
            <v>0</v>
          </cell>
          <cell r="CB544">
            <v>0</v>
          </cell>
          <cell r="CC544">
            <v>0</v>
          </cell>
          <cell r="CD544">
            <v>0</v>
          </cell>
          <cell r="CE544">
            <v>0</v>
          </cell>
          <cell r="CF544">
            <v>0</v>
          </cell>
          <cell r="CG544">
            <v>0</v>
          </cell>
          <cell r="CH544">
            <v>0</v>
          </cell>
          <cell r="CI544">
            <v>0</v>
          </cell>
          <cell r="CK544">
            <v>0</v>
          </cell>
          <cell r="CL544">
            <v>0</v>
          </cell>
          <cell r="CM544">
            <v>0</v>
          </cell>
          <cell r="CN544">
            <v>0</v>
          </cell>
          <cell r="CO544">
            <v>0</v>
          </cell>
          <cell r="CP544">
            <v>0</v>
          </cell>
          <cell r="CQ544">
            <v>0</v>
          </cell>
          <cell r="CR544">
            <v>0</v>
          </cell>
          <cell r="CS544">
            <v>0</v>
          </cell>
          <cell r="CT544">
            <v>0</v>
          </cell>
          <cell r="CU544">
            <v>0</v>
          </cell>
          <cell r="CW544">
            <v>0</v>
          </cell>
          <cell r="CX544">
            <v>0</v>
          </cell>
          <cell r="CY544">
            <v>0</v>
          </cell>
          <cell r="CZ544">
            <v>0</v>
          </cell>
          <cell r="DA544">
            <v>0</v>
          </cell>
          <cell r="DB544">
            <v>0</v>
          </cell>
          <cell r="DC544">
            <v>0</v>
          </cell>
          <cell r="DD544">
            <v>0</v>
          </cell>
          <cell r="DE544">
            <v>0</v>
          </cell>
          <cell r="DF544">
            <v>0</v>
          </cell>
          <cell r="DG544">
            <v>0</v>
          </cell>
          <cell r="DI544">
            <v>100000</v>
          </cell>
          <cell r="DJ544">
            <v>0</v>
          </cell>
          <cell r="DK544">
            <v>0</v>
          </cell>
          <cell r="DL544">
            <v>0</v>
          </cell>
          <cell r="DM544">
            <v>0</v>
          </cell>
          <cell r="DN544">
            <v>0</v>
          </cell>
          <cell r="DO544">
            <v>0</v>
          </cell>
          <cell r="DP544">
            <v>0</v>
          </cell>
          <cell r="DQ544">
            <v>0</v>
          </cell>
          <cell r="DR544">
            <v>0</v>
          </cell>
          <cell r="DS544">
            <v>0</v>
          </cell>
          <cell r="DU544" t="str">
            <v>PDC 25751701</v>
          </cell>
          <cell r="DV544">
            <v>0</v>
          </cell>
          <cell r="DW544">
            <v>0</v>
          </cell>
          <cell r="DX544">
            <v>1</v>
          </cell>
          <cell r="DY544">
            <v>0</v>
          </cell>
          <cell r="DZ544">
            <v>0</v>
          </cell>
          <cell r="EB544">
            <v>0</v>
          </cell>
          <cell r="EC544" t="str">
            <v>Def</v>
          </cell>
          <cell r="ED544" t="str">
            <v>nonDC</v>
          </cell>
        </row>
        <row r="545">
          <cell r="D545" t="str">
            <v>PC2330012</v>
          </cell>
          <cell r="E545" t="str">
            <v>Upgrade Quarantine Block 1</v>
          </cell>
          <cell r="F545" t="str">
            <v>Auckland Council</v>
          </cell>
          <cell r="G545" t="str">
            <v>Licensing and compliance</v>
          </cell>
          <cell r="H545" t="str">
            <v>E242215</v>
          </cell>
          <cell r="I545" t="str">
            <v>Animal management accommodation services west</v>
          </cell>
          <cell r="J545" t="str">
            <v>Built and natural environment</v>
          </cell>
          <cell r="K545" t="str">
            <v>Regulation</v>
          </cell>
          <cell r="L545" t="str">
            <v>Animal control</v>
          </cell>
          <cell r="M545" t="str">
            <v>Built and natural environment</v>
          </cell>
          <cell r="N545" t="str">
            <v>Regulation</v>
          </cell>
          <cell r="O545" t="str">
            <v>Animal control</v>
          </cell>
          <cell r="P545" t="str">
            <v>Built and natural environment</v>
          </cell>
          <cell r="Q545" t="str">
            <v>Regulation</v>
          </cell>
          <cell r="R545" t="str">
            <v>Animal control</v>
          </cell>
          <cell r="S545" t="str">
            <v>A1421405</v>
          </cell>
          <cell r="T545" t="str">
            <v>A1421405</v>
          </cell>
          <cell r="U545" t="str">
            <v>Animal control</v>
          </cell>
          <cell r="V545" t="str">
            <v>L050</v>
          </cell>
          <cell r="W545" t="str">
            <v>Regional</v>
          </cell>
          <cell r="X545" t="str">
            <v>FY12 - Only</v>
          </cell>
          <cell r="Y545" t="str">
            <v>Expense</v>
          </cell>
          <cell r="Z545">
            <v>20110701</v>
          </cell>
          <cell r="AA545">
            <v>20120630</v>
          </cell>
          <cell r="AB545">
            <v>2</v>
          </cell>
          <cell r="AC545" t="str">
            <v>Discrete</v>
          </cell>
          <cell r="AD545">
            <v>0</v>
          </cell>
          <cell r="AE545">
            <v>0</v>
          </cell>
          <cell r="AF545">
            <v>0</v>
          </cell>
          <cell r="AG545">
            <v>1</v>
          </cell>
          <cell r="AH545">
            <v>3</v>
          </cell>
          <cell r="AI545" t="str">
            <v>Corporate Property</v>
          </cell>
          <cell r="AJ545" t="str">
            <v>Buildings (Capex)</v>
          </cell>
          <cell r="AK545">
            <v>75</v>
          </cell>
          <cell r="AP545">
            <v>1</v>
          </cell>
          <cell r="AS545">
            <v>35800</v>
          </cell>
          <cell r="BD545">
            <v>3.1E-2</v>
          </cell>
          <cell r="BE545">
            <v>6.1930000000000041E-2</v>
          </cell>
          <cell r="BF545">
            <v>9.3787900000000146E-2</v>
          </cell>
          <cell r="BG545">
            <v>0.12878911280000027</v>
          </cell>
          <cell r="BH545">
            <v>0.16491036440960039</v>
          </cell>
          <cell r="BI545">
            <v>0.19869276497747879</v>
          </cell>
          <cell r="BJ545">
            <v>0.23225616239684821</v>
          </cell>
          <cell r="BK545">
            <v>0.27045610343115034</v>
          </cell>
          <cell r="BL545">
            <v>0.31238115484437823</v>
          </cell>
          <cell r="BM545">
            <v>0.35568973295424255</v>
          </cell>
          <cell r="BN545">
            <v>0</v>
          </cell>
          <cell r="BO545">
            <v>0</v>
          </cell>
          <cell r="BP545">
            <v>0</v>
          </cell>
          <cell r="BQ545">
            <v>0</v>
          </cell>
          <cell r="BR545">
            <v>0</v>
          </cell>
          <cell r="BS545">
            <v>0</v>
          </cell>
          <cell r="BT545">
            <v>0</v>
          </cell>
          <cell r="BU545">
            <v>0</v>
          </cell>
          <cell r="BV545">
            <v>0</v>
          </cell>
          <cell r="BW545">
            <v>0</v>
          </cell>
          <cell r="BX545">
            <v>0</v>
          </cell>
          <cell r="BY545">
            <v>35800</v>
          </cell>
          <cell r="BZ545">
            <v>0</v>
          </cell>
          <cell r="CA545">
            <v>0</v>
          </cell>
          <cell r="CB545">
            <v>0</v>
          </cell>
          <cell r="CC545">
            <v>0</v>
          </cell>
          <cell r="CD545">
            <v>0</v>
          </cell>
          <cell r="CE545">
            <v>0</v>
          </cell>
          <cell r="CF545">
            <v>0</v>
          </cell>
          <cell r="CG545">
            <v>0</v>
          </cell>
          <cell r="CH545">
            <v>0</v>
          </cell>
          <cell r="CI545">
            <v>0</v>
          </cell>
          <cell r="CK545">
            <v>0</v>
          </cell>
          <cell r="CL545">
            <v>0</v>
          </cell>
          <cell r="CM545">
            <v>0</v>
          </cell>
          <cell r="CN545">
            <v>0</v>
          </cell>
          <cell r="CO545">
            <v>0</v>
          </cell>
          <cell r="CP545">
            <v>0</v>
          </cell>
          <cell r="CQ545">
            <v>0</v>
          </cell>
          <cell r="CR545">
            <v>0</v>
          </cell>
          <cell r="CS545">
            <v>0</v>
          </cell>
          <cell r="CT545">
            <v>0</v>
          </cell>
          <cell r="CU545">
            <v>0</v>
          </cell>
          <cell r="CW545">
            <v>0</v>
          </cell>
          <cell r="CX545">
            <v>0</v>
          </cell>
          <cell r="CY545">
            <v>0</v>
          </cell>
          <cell r="CZ545">
            <v>0</v>
          </cell>
          <cell r="DA545">
            <v>0</v>
          </cell>
          <cell r="DB545">
            <v>0</v>
          </cell>
          <cell r="DC545">
            <v>0</v>
          </cell>
          <cell r="DD545">
            <v>0</v>
          </cell>
          <cell r="DE545">
            <v>0</v>
          </cell>
          <cell r="DF545">
            <v>0</v>
          </cell>
          <cell r="DG545">
            <v>0</v>
          </cell>
          <cell r="DI545">
            <v>35800</v>
          </cell>
          <cell r="DJ545">
            <v>0</v>
          </cell>
          <cell r="DK545">
            <v>0</v>
          </cell>
          <cell r="DL545">
            <v>0</v>
          </cell>
          <cell r="DM545">
            <v>0</v>
          </cell>
          <cell r="DN545">
            <v>0</v>
          </cell>
          <cell r="DO545">
            <v>0</v>
          </cell>
          <cell r="DP545">
            <v>0</v>
          </cell>
          <cell r="DQ545">
            <v>0</v>
          </cell>
          <cell r="DR545">
            <v>0</v>
          </cell>
          <cell r="DS545">
            <v>0</v>
          </cell>
          <cell r="DU545" t="str">
            <v>WCC 8RGAW-09-002</v>
          </cell>
          <cell r="DV545">
            <v>0</v>
          </cell>
          <cell r="DW545">
            <v>0</v>
          </cell>
          <cell r="DX545">
            <v>1</v>
          </cell>
          <cell r="DY545">
            <v>0</v>
          </cell>
          <cell r="DZ545">
            <v>0</v>
          </cell>
          <cell r="EB545">
            <v>0</v>
          </cell>
          <cell r="EC545" t="str">
            <v>Def</v>
          </cell>
          <cell r="ED545" t="str">
            <v>nonDC</v>
          </cell>
        </row>
        <row r="546">
          <cell r="D546" t="str">
            <v>PC2330013</v>
          </cell>
          <cell r="E546" t="str">
            <v>Accommodation Block - Dangerous Dogs</v>
          </cell>
          <cell r="F546" t="str">
            <v>Auckland Council</v>
          </cell>
          <cell r="G546" t="str">
            <v>Licensing and compliance</v>
          </cell>
          <cell r="H546" t="str">
            <v>E242215</v>
          </cell>
          <cell r="I546" t="str">
            <v>Animal management accommodation services west</v>
          </cell>
          <cell r="J546" t="str">
            <v>Built and natural environment</v>
          </cell>
          <cell r="K546" t="str">
            <v>Regulation</v>
          </cell>
          <cell r="L546" t="str">
            <v>Animal control</v>
          </cell>
          <cell r="M546" t="str">
            <v>Built and natural environment</v>
          </cell>
          <cell r="N546" t="str">
            <v>Regulation</v>
          </cell>
          <cell r="O546" t="str">
            <v>Animal control</v>
          </cell>
          <cell r="P546" t="str">
            <v>Built and natural environment</v>
          </cell>
          <cell r="Q546" t="str">
            <v>Regulation</v>
          </cell>
          <cell r="R546" t="str">
            <v>Animal control</v>
          </cell>
          <cell r="S546" t="str">
            <v>A1421405</v>
          </cell>
          <cell r="T546" t="str">
            <v>A1421405</v>
          </cell>
          <cell r="U546" t="str">
            <v>Animal control</v>
          </cell>
          <cell r="V546" t="str">
            <v>L050</v>
          </cell>
          <cell r="W546" t="str">
            <v>Regional</v>
          </cell>
          <cell r="X546" t="str">
            <v>FY12 - Only</v>
          </cell>
          <cell r="Y546" t="str">
            <v>Expense</v>
          </cell>
          <cell r="Z546">
            <v>20080701</v>
          </cell>
          <cell r="AA546">
            <v>20120630</v>
          </cell>
          <cell r="AB546">
            <v>2</v>
          </cell>
          <cell r="AC546" t="str">
            <v>Discrete</v>
          </cell>
          <cell r="AD546">
            <v>1</v>
          </cell>
          <cell r="AE546">
            <v>0</v>
          </cell>
          <cell r="AF546">
            <v>0</v>
          </cell>
          <cell r="AG546">
            <v>0</v>
          </cell>
          <cell r="AH546">
            <v>3</v>
          </cell>
          <cell r="AI546" t="str">
            <v>Corporate Property</v>
          </cell>
          <cell r="AJ546" t="str">
            <v>Buildings (Capex)</v>
          </cell>
          <cell r="AK546">
            <v>75</v>
          </cell>
          <cell r="AM546">
            <v>1</v>
          </cell>
          <cell r="AS546">
            <v>178829.13</v>
          </cell>
          <cell r="BD546">
            <v>3.1E-2</v>
          </cell>
          <cell r="BE546">
            <v>6.1930000000000041E-2</v>
          </cell>
          <cell r="BF546">
            <v>9.3787900000000146E-2</v>
          </cell>
          <cell r="BG546">
            <v>0.12878911280000027</v>
          </cell>
          <cell r="BH546">
            <v>0.16491036440960039</v>
          </cell>
          <cell r="BI546">
            <v>0.19869276497747879</v>
          </cell>
          <cell r="BJ546">
            <v>0.23225616239684821</v>
          </cell>
          <cell r="BK546">
            <v>0.27045610343115034</v>
          </cell>
          <cell r="BL546">
            <v>0.31238115484437823</v>
          </cell>
          <cell r="BM546">
            <v>0.35568973295424255</v>
          </cell>
          <cell r="BN546">
            <v>0</v>
          </cell>
          <cell r="BO546">
            <v>0</v>
          </cell>
          <cell r="BP546">
            <v>0</v>
          </cell>
          <cell r="BQ546">
            <v>0</v>
          </cell>
          <cell r="BR546">
            <v>0</v>
          </cell>
          <cell r="BS546">
            <v>0</v>
          </cell>
          <cell r="BT546">
            <v>0</v>
          </cell>
          <cell r="BU546">
            <v>0</v>
          </cell>
          <cell r="BV546">
            <v>0</v>
          </cell>
          <cell r="BW546">
            <v>0</v>
          </cell>
          <cell r="BX546">
            <v>0</v>
          </cell>
          <cell r="BY546">
            <v>178829.13</v>
          </cell>
          <cell r="BZ546">
            <v>0</v>
          </cell>
          <cell r="CA546">
            <v>0</v>
          </cell>
          <cell r="CB546">
            <v>0</v>
          </cell>
          <cell r="CC546">
            <v>0</v>
          </cell>
          <cell r="CD546">
            <v>0</v>
          </cell>
          <cell r="CE546">
            <v>0</v>
          </cell>
          <cell r="CF546">
            <v>0</v>
          </cell>
          <cell r="CG546">
            <v>0</v>
          </cell>
          <cell r="CH546">
            <v>0</v>
          </cell>
          <cell r="CI546">
            <v>0</v>
          </cell>
          <cell r="CK546">
            <v>178829.13</v>
          </cell>
          <cell r="CL546">
            <v>0</v>
          </cell>
          <cell r="CM546">
            <v>0</v>
          </cell>
          <cell r="CN546">
            <v>0</v>
          </cell>
          <cell r="CO546">
            <v>0</v>
          </cell>
          <cell r="CP546">
            <v>0</v>
          </cell>
          <cell r="CQ546">
            <v>0</v>
          </cell>
          <cell r="CR546">
            <v>0</v>
          </cell>
          <cell r="CS546">
            <v>0</v>
          </cell>
          <cell r="CT546">
            <v>0</v>
          </cell>
          <cell r="CU546">
            <v>0</v>
          </cell>
          <cell r="CW546">
            <v>0</v>
          </cell>
          <cell r="CX546">
            <v>0</v>
          </cell>
          <cell r="CY546">
            <v>0</v>
          </cell>
          <cell r="CZ546">
            <v>0</v>
          </cell>
          <cell r="DA546">
            <v>0</v>
          </cell>
          <cell r="DB546">
            <v>0</v>
          </cell>
          <cell r="DC546">
            <v>0</v>
          </cell>
          <cell r="DD546">
            <v>0</v>
          </cell>
          <cell r="DE546">
            <v>0</v>
          </cell>
          <cell r="DF546">
            <v>0</v>
          </cell>
          <cell r="DG546">
            <v>0</v>
          </cell>
          <cell r="DI546">
            <v>0</v>
          </cell>
          <cell r="DJ546">
            <v>0</v>
          </cell>
          <cell r="DK546">
            <v>0</v>
          </cell>
          <cell r="DL546">
            <v>0</v>
          </cell>
          <cell r="DM546">
            <v>0</v>
          </cell>
          <cell r="DN546">
            <v>0</v>
          </cell>
          <cell r="DO546">
            <v>0</v>
          </cell>
          <cell r="DP546">
            <v>0</v>
          </cell>
          <cell r="DQ546">
            <v>0</v>
          </cell>
          <cell r="DR546">
            <v>0</v>
          </cell>
          <cell r="DS546">
            <v>0</v>
          </cell>
          <cell r="DU546" t="str">
            <v>WCC 8RGAW-09-003</v>
          </cell>
          <cell r="DV546">
            <v>0</v>
          </cell>
          <cell r="DW546">
            <v>0</v>
          </cell>
          <cell r="DX546">
            <v>1</v>
          </cell>
          <cell r="DY546">
            <v>0</v>
          </cell>
          <cell r="DZ546">
            <v>0</v>
          </cell>
          <cell r="EB546">
            <v>0</v>
          </cell>
          <cell r="EC546" t="str">
            <v>Def</v>
          </cell>
          <cell r="ED546" t="str">
            <v>nonDC</v>
          </cell>
        </row>
        <row r="547">
          <cell r="D547" t="str">
            <v>PC2330014</v>
          </cell>
          <cell r="E547" t="str">
            <v>Capital purchases - Grants and Donations</v>
          </cell>
          <cell r="F547" t="str">
            <v>Auckland Council</v>
          </cell>
          <cell r="G547" t="str">
            <v>Licensing and compliance</v>
          </cell>
          <cell r="H547" t="str">
            <v>E242215</v>
          </cell>
          <cell r="I547" t="str">
            <v>Animal management accommodation services west</v>
          </cell>
          <cell r="J547" t="str">
            <v>Built and natural environment</v>
          </cell>
          <cell r="K547" t="str">
            <v>Regulation</v>
          </cell>
          <cell r="L547" t="str">
            <v>Animal control</v>
          </cell>
          <cell r="M547" t="str">
            <v>Built and natural environment</v>
          </cell>
          <cell r="N547" t="str">
            <v>Regulation</v>
          </cell>
          <cell r="O547" t="str">
            <v>Animal control</v>
          </cell>
          <cell r="P547" t="str">
            <v>Built and natural environment</v>
          </cell>
          <cell r="Q547" t="str">
            <v>Regulation</v>
          </cell>
          <cell r="R547" t="str">
            <v>Animal control</v>
          </cell>
          <cell r="S547" t="str">
            <v>A1421405</v>
          </cell>
          <cell r="T547" t="str">
            <v>A1421405</v>
          </cell>
          <cell r="U547" t="str">
            <v>Animal control</v>
          </cell>
          <cell r="V547" t="str">
            <v>L050</v>
          </cell>
          <cell r="W547" t="str">
            <v>Regional</v>
          </cell>
          <cell r="X547" t="str">
            <v>FY12 - Only</v>
          </cell>
          <cell r="Y547" t="str">
            <v>Expense</v>
          </cell>
          <cell r="Z547">
            <v>20110701</v>
          </cell>
          <cell r="AA547">
            <v>20120630</v>
          </cell>
          <cell r="AB547">
            <v>2</v>
          </cell>
          <cell r="AC547" t="str">
            <v>Discrete</v>
          </cell>
          <cell r="AD547">
            <v>1</v>
          </cell>
          <cell r="AE547">
            <v>0</v>
          </cell>
          <cell r="AF547">
            <v>0</v>
          </cell>
          <cell r="AG547">
            <v>0</v>
          </cell>
          <cell r="AH547">
            <v>3</v>
          </cell>
          <cell r="AI547" t="str">
            <v>Corporate Property</v>
          </cell>
          <cell r="AJ547" t="str">
            <v>Other assets (Capex)</v>
          </cell>
          <cell r="AK547">
            <v>35</v>
          </cell>
          <cell r="AR547">
            <v>1</v>
          </cell>
          <cell r="AS547">
            <v>66536.75</v>
          </cell>
          <cell r="BD547">
            <v>3.3000000000000002E-2</v>
          </cell>
          <cell r="BE547">
            <v>6.7088999999999732E-2</v>
          </cell>
          <cell r="BF547">
            <v>0.10230293699999971</v>
          </cell>
          <cell r="BG547">
            <v>0.14088353979499968</v>
          </cell>
          <cell r="BH547">
            <v>0.18195534722761963</v>
          </cell>
          <cell r="BI547">
            <v>0.21859596299167583</v>
          </cell>
          <cell r="BJ547">
            <v>0.25637243784441766</v>
          </cell>
          <cell r="BK547">
            <v>0.29783272829328333</v>
          </cell>
          <cell r="BL547">
            <v>0.3445547065118415</v>
          </cell>
          <cell r="BM547">
            <v>0.39295867594626777</v>
          </cell>
          <cell r="BN547">
            <v>0</v>
          </cell>
          <cell r="BO547">
            <v>0</v>
          </cell>
          <cell r="BP547">
            <v>0</v>
          </cell>
          <cell r="BQ547">
            <v>0</v>
          </cell>
          <cell r="BR547">
            <v>0</v>
          </cell>
          <cell r="BS547">
            <v>0</v>
          </cell>
          <cell r="BT547">
            <v>0</v>
          </cell>
          <cell r="BU547">
            <v>0</v>
          </cell>
          <cell r="BV547">
            <v>0</v>
          </cell>
          <cell r="BW547">
            <v>0</v>
          </cell>
          <cell r="BX547">
            <v>0</v>
          </cell>
          <cell r="BY547">
            <v>66536.75</v>
          </cell>
          <cell r="BZ547">
            <v>0</v>
          </cell>
          <cell r="CA547">
            <v>0</v>
          </cell>
          <cell r="CB547">
            <v>0</v>
          </cell>
          <cell r="CC547">
            <v>0</v>
          </cell>
          <cell r="CD547">
            <v>0</v>
          </cell>
          <cell r="CE547">
            <v>0</v>
          </cell>
          <cell r="CF547">
            <v>0</v>
          </cell>
          <cell r="CG547">
            <v>0</v>
          </cell>
          <cell r="CH547">
            <v>0</v>
          </cell>
          <cell r="CI547">
            <v>0</v>
          </cell>
          <cell r="CK547">
            <v>66536.75</v>
          </cell>
          <cell r="CL547">
            <v>0</v>
          </cell>
          <cell r="CM547">
            <v>0</v>
          </cell>
          <cell r="CN547">
            <v>0</v>
          </cell>
          <cell r="CO547">
            <v>0</v>
          </cell>
          <cell r="CP547">
            <v>0</v>
          </cell>
          <cell r="CQ547">
            <v>0</v>
          </cell>
          <cell r="CR547">
            <v>0</v>
          </cell>
          <cell r="CS547">
            <v>0</v>
          </cell>
          <cell r="CT547">
            <v>0</v>
          </cell>
          <cell r="CU547">
            <v>0</v>
          </cell>
          <cell r="CW547">
            <v>0</v>
          </cell>
          <cell r="CX547">
            <v>0</v>
          </cell>
          <cell r="CY547">
            <v>0</v>
          </cell>
          <cell r="CZ547">
            <v>0</v>
          </cell>
          <cell r="DA547">
            <v>0</v>
          </cell>
          <cell r="DB547">
            <v>0</v>
          </cell>
          <cell r="DC547">
            <v>0</v>
          </cell>
          <cell r="DD547">
            <v>0</v>
          </cell>
          <cell r="DE547">
            <v>0</v>
          </cell>
          <cell r="DF547">
            <v>0</v>
          </cell>
          <cell r="DG547">
            <v>0</v>
          </cell>
          <cell r="DI547">
            <v>0</v>
          </cell>
          <cell r="DJ547">
            <v>0</v>
          </cell>
          <cell r="DK547">
            <v>0</v>
          </cell>
          <cell r="DL547">
            <v>0</v>
          </cell>
          <cell r="DM547">
            <v>0</v>
          </cell>
          <cell r="DN547">
            <v>0</v>
          </cell>
          <cell r="DO547">
            <v>0</v>
          </cell>
          <cell r="DP547">
            <v>0</v>
          </cell>
          <cell r="DQ547">
            <v>0</v>
          </cell>
          <cell r="DR547">
            <v>0</v>
          </cell>
          <cell r="DS547">
            <v>0</v>
          </cell>
          <cell r="DU547" t="str">
            <v>WCC 8RGAW-09-005</v>
          </cell>
          <cell r="DV547">
            <v>0</v>
          </cell>
          <cell r="DW547">
            <v>0</v>
          </cell>
          <cell r="DX547">
            <v>1</v>
          </cell>
          <cell r="DY547">
            <v>0</v>
          </cell>
          <cell r="DZ547">
            <v>0</v>
          </cell>
          <cell r="EB547">
            <v>0</v>
          </cell>
          <cell r="EC547" t="str">
            <v>Def</v>
          </cell>
          <cell r="ED547" t="str">
            <v>nonDC</v>
          </cell>
        </row>
        <row r="548">
          <cell r="D548" t="str">
            <v>PC3000001</v>
          </cell>
          <cell r="E548" t="str">
            <v>Depots and Animal Shelters Renewal</v>
          </cell>
          <cell r="F548" t="str">
            <v>Auckland Council</v>
          </cell>
          <cell r="G548" t="str">
            <v>Licensing and compliance</v>
          </cell>
          <cell r="H548" t="str">
            <v>E241405</v>
          </cell>
          <cell r="I548" t="str">
            <v>Animal management north</v>
          </cell>
          <cell r="J548" t="str">
            <v>Built and natural environment</v>
          </cell>
          <cell r="K548" t="str">
            <v>Regulation</v>
          </cell>
          <cell r="L548" t="str">
            <v>Animal control</v>
          </cell>
          <cell r="M548" t="str">
            <v>Built and natural environment</v>
          </cell>
          <cell r="N548" t="str">
            <v>Regulation</v>
          </cell>
          <cell r="O548" t="str">
            <v>Animal control</v>
          </cell>
          <cell r="P548" t="str">
            <v>Built and natural environment</v>
          </cell>
          <cell r="Q548" t="str">
            <v>Regulation</v>
          </cell>
          <cell r="R548" t="str">
            <v>Animal control</v>
          </cell>
          <cell r="S548" t="str">
            <v>A1421405</v>
          </cell>
          <cell r="T548" t="str">
            <v>A1421405</v>
          </cell>
          <cell r="U548" t="str">
            <v>Animal control</v>
          </cell>
          <cell r="V548" t="str">
            <v>L050</v>
          </cell>
          <cell r="W548" t="str">
            <v>Regional</v>
          </cell>
          <cell r="X548" t="str">
            <v>PL40810</v>
          </cell>
          <cell r="Y548" t="str">
            <v>Expense</v>
          </cell>
          <cell r="Z548">
            <v>20110701</v>
          </cell>
          <cell r="AA548">
            <v>20220630</v>
          </cell>
          <cell r="AB548">
            <v>1</v>
          </cell>
          <cell r="AC548" t="str">
            <v>Programme</v>
          </cell>
          <cell r="AD548">
            <v>0</v>
          </cell>
          <cell r="AE548">
            <v>0</v>
          </cell>
          <cell r="AF548">
            <v>0</v>
          </cell>
          <cell r="AG548">
            <v>1</v>
          </cell>
          <cell r="AH548">
            <v>3</v>
          </cell>
          <cell r="AI548" t="str">
            <v>Corporate Property</v>
          </cell>
          <cell r="AJ548" t="str">
            <v>Buildings (Capex)</v>
          </cell>
          <cell r="AK548">
            <v>75</v>
          </cell>
          <cell r="AM548">
            <v>1</v>
          </cell>
          <cell r="AS548">
            <v>118004.1</v>
          </cell>
          <cell r="AT548">
            <v>109990.0386</v>
          </cell>
          <cell r="AU548">
            <v>120051.03780000001</v>
          </cell>
          <cell r="AV548">
            <v>109966.7908</v>
          </cell>
          <cell r="AW548">
            <v>120029.87820000001</v>
          </cell>
          <cell r="AX548">
            <v>130025.749</v>
          </cell>
          <cell r="AY548">
            <v>119957.2604</v>
          </cell>
          <cell r="AZ548">
            <v>125013.1462</v>
          </cell>
          <cell r="BA548">
            <v>125000</v>
          </cell>
          <cell r="BB548">
            <v>125000</v>
          </cell>
          <cell r="BC548">
            <v>125000</v>
          </cell>
          <cell r="BD548">
            <v>3.1E-2</v>
          </cell>
          <cell r="BE548">
            <v>6.1930000000000041E-2</v>
          </cell>
          <cell r="BF548">
            <v>9.3787900000000146E-2</v>
          </cell>
          <cell r="BG548">
            <v>0.12878911280000027</v>
          </cell>
          <cell r="BH548">
            <v>0.16491036440960039</v>
          </cell>
          <cell r="BI548">
            <v>0.19869276497747879</v>
          </cell>
          <cell r="BJ548">
            <v>0.23225616239684821</v>
          </cell>
          <cell r="BK548">
            <v>0.27045610343115034</v>
          </cell>
          <cell r="BL548">
            <v>0.31238115484437823</v>
          </cell>
          <cell r="BM548">
            <v>0.35568973295424255</v>
          </cell>
          <cell r="BN548">
            <v>0</v>
          </cell>
          <cell r="BO548">
            <v>3409.6911965999998</v>
          </cell>
          <cell r="BP548">
            <v>7434.7607709540052</v>
          </cell>
          <cell r="BQ548">
            <v>10313.554378871337</v>
          </cell>
          <cell r="BR548">
            <v>15458.541522870095</v>
          </cell>
          <cell r="BS548">
            <v>21442.593650221232</v>
          </cell>
          <cell r="BT548">
            <v>23834.639747999423</v>
          </cell>
          <cell r="BU548">
            <v>29035.073585568127</v>
          </cell>
          <cell r="BV548">
            <v>33807.01292889379</v>
          </cell>
          <cell r="BW548">
            <v>39047.64435554728</v>
          </cell>
          <cell r="BX548">
            <v>44461.21661928032</v>
          </cell>
          <cell r="BY548">
            <v>118004.1</v>
          </cell>
          <cell r="BZ548">
            <v>113399.7297966</v>
          </cell>
          <cell r="CA548">
            <v>127485.79857095401</v>
          </cell>
          <cell r="CB548">
            <v>120280.34517887134</v>
          </cell>
          <cell r="CC548">
            <v>135488.41972287011</v>
          </cell>
          <cell r="CD548">
            <v>151468.34265022122</v>
          </cell>
          <cell r="CE548">
            <v>143791.90014799943</v>
          </cell>
          <cell r="CF548">
            <v>154048.21978556813</v>
          </cell>
          <cell r="CG548">
            <v>158807.01292889379</v>
          </cell>
          <cell r="CH548">
            <v>164047.64435554727</v>
          </cell>
          <cell r="CI548">
            <v>169461.21661928031</v>
          </cell>
          <cell r="CK548">
            <v>0</v>
          </cell>
          <cell r="CL548">
            <v>0</v>
          </cell>
          <cell r="CM548">
            <v>0</v>
          </cell>
          <cell r="CN548">
            <v>0</v>
          </cell>
          <cell r="CO548">
            <v>0</v>
          </cell>
          <cell r="CP548">
            <v>0</v>
          </cell>
          <cell r="CQ548">
            <v>0</v>
          </cell>
          <cell r="CR548">
            <v>0</v>
          </cell>
          <cell r="CS548">
            <v>0</v>
          </cell>
          <cell r="CT548">
            <v>0</v>
          </cell>
          <cell r="CU548">
            <v>0</v>
          </cell>
          <cell r="CW548">
            <v>0</v>
          </cell>
          <cell r="CX548">
            <v>0</v>
          </cell>
          <cell r="CY548">
            <v>0</v>
          </cell>
          <cell r="CZ548">
            <v>0</v>
          </cell>
          <cell r="DA548">
            <v>0</v>
          </cell>
          <cell r="DB548">
            <v>0</v>
          </cell>
          <cell r="DC548">
            <v>0</v>
          </cell>
          <cell r="DD548">
            <v>0</v>
          </cell>
          <cell r="DE548">
            <v>0</v>
          </cell>
          <cell r="DF548">
            <v>0</v>
          </cell>
          <cell r="DG548">
            <v>0</v>
          </cell>
          <cell r="DI548">
            <v>118004.1</v>
          </cell>
          <cell r="DJ548">
            <v>113399.7297966</v>
          </cell>
          <cell r="DK548">
            <v>127485.79857095401</v>
          </cell>
          <cell r="DL548">
            <v>120280.34517887134</v>
          </cell>
          <cell r="DM548">
            <v>135488.41972287011</v>
          </cell>
          <cell r="DN548">
            <v>151468.34265022122</v>
          </cell>
          <cell r="DO548">
            <v>143791.90014799943</v>
          </cell>
          <cell r="DP548">
            <v>154048.21978556813</v>
          </cell>
          <cell r="DQ548">
            <v>158807.01292889379</v>
          </cell>
          <cell r="DR548">
            <v>164047.64435554727</v>
          </cell>
          <cell r="DS548">
            <v>169461.21661928031</v>
          </cell>
          <cell r="DU548" t="str">
            <v>RDC 40007-1</v>
          </cell>
          <cell r="DV548">
            <v>0</v>
          </cell>
          <cell r="DW548">
            <v>0</v>
          </cell>
          <cell r="DX548">
            <v>1</v>
          </cell>
          <cell r="DY548">
            <v>1210033.9010000001</v>
          </cell>
          <cell r="DZ548">
            <v>1438278.6297568057</v>
          </cell>
          <cell r="EB548">
            <v>1438278.6297568057</v>
          </cell>
          <cell r="EC548" t="str">
            <v>Def</v>
          </cell>
          <cell r="ED548" t="str">
            <v>nonDC</v>
          </cell>
        </row>
        <row r="549">
          <cell r="D549" t="str">
            <v>PC3100608</v>
          </cell>
          <cell r="E549" t="str">
            <v>Franklin Dog Shelter Renewals</v>
          </cell>
          <cell r="F549" t="str">
            <v>Auckland Council</v>
          </cell>
          <cell r="G549" t="str">
            <v>Licensing and compliance</v>
          </cell>
          <cell r="H549" t="str">
            <v>E244105</v>
          </cell>
          <cell r="I549" t="str">
            <v>Licensing and compliance south management</v>
          </cell>
          <cell r="J549" t="str">
            <v>Built and natural environment</v>
          </cell>
          <cell r="K549" t="str">
            <v>Regulation</v>
          </cell>
          <cell r="L549" t="str">
            <v>Animal control</v>
          </cell>
          <cell r="M549" t="str">
            <v>Built and natural environment</v>
          </cell>
          <cell r="N549" t="str">
            <v>Regulation</v>
          </cell>
          <cell r="O549" t="str">
            <v>Animal control</v>
          </cell>
          <cell r="P549" t="str">
            <v>Built and natural environment</v>
          </cell>
          <cell r="Q549" t="str">
            <v>Regulation</v>
          </cell>
          <cell r="R549" t="str">
            <v>Animal control</v>
          </cell>
          <cell r="S549" t="str">
            <v>A1421405</v>
          </cell>
          <cell r="T549" t="str">
            <v>A1421405</v>
          </cell>
          <cell r="U549" t="str">
            <v>Animal control</v>
          </cell>
          <cell r="V549" t="str">
            <v>L050</v>
          </cell>
          <cell r="W549" t="str">
            <v>Regional</v>
          </cell>
          <cell r="X549" t="str">
            <v>PL40810</v>
          </cell>
          <cell r="Y549" t="str">
            <v>Expense</v>
          </cell>
          <cell r="Z549">
            <v>20110701</v>
          </cell>
          <cell r="AA549">
            <v>20170630</v>
          </cell>
          <cell r="AB549">
            <v>1</v>
          </cell>
          <cell r="AC549" t="str">
            <v>Programme</v>
          </cell>
          <cell r="AD549">
            <v>0</v>
          </cell>
          <cell r="AE549">
            <v>0</v>
          </cell>
          <cell r="AF549">
            <v>0</v>
          </cell>
          <cell r="AG549">
            <v>1</v>
          </cell>
          <cell r="AH549">
            <v>3</v>
          </cell>
          <cell r="AI549" t="str">
            <v>Corporate Property</v>
          </cell>
          <cell r="AJ549" t="str">
            <v>Buildings (Capex)</v>
          </cell>
          <cell r="AK549">
            <v>75</v>
          </cell>
          <cell r="AM549">
            <v>1</v>
          </cell>
          <cell r="AS549">
            <v>1000</v>
          </cell>
          <cell r="AW549">
            <v>7000</v>
          </cell>
          <cell r="AX549">
            <v>1000</v>
          </cell>
          <cell r="BD549">
            <v>3.1E-2</v>
          </cell>
          <cell r="BE549">
            <v>6.1930000000000041E-2</v>
          </cell>
          <cell r="BF549">
            <v>9.3787900000000146E-2</v>
          </cell>
          <cell r="BG549">
            <v>0.12878911280000027</v>
          </cell>
          <cell r="BH549">
            <v>0.16491036440960039</v>
          </cell>
          <cell r="BI549">
            <v>0.19869276497747879</v>
          </cell>
          <cell r="BJ549">
            <v>0.23225616239684821</v>
          </cell>
          <cell r="BK549">
            <v>0.27045610343115034</v>
          </cell>
          <cell r="BL549">
            <v>0.31238115484437823</v>
          </cell>
          <cell r="BM549">
            <v>0.35568973295424255</v>
          </cell>
          <cell r="BN549">
            <v>0</v>
          </cell>
          <cell r="BO549">
            <v>0</v>
          </cell>
          <cell r="BP549">
            <v>0</v>
          </cell>
          <cell r="BQ549">
            <v>0</v>
          </cell>
          <cell r="BR549">
            <v>901.52378960000192</v>
          </cell>
          <cell r="BS549">
            <v>164.91036440960039</v>
          </cell>
          <cell r="BT549">
            <v>0</v>
          </cell>
          <cell r="BU549">
            <v>0</v>
          </cell>
          <cell r="BV549">
            <v>0</v>
          </cell>
          <cell r="BW549">
            <v>0</v>
          </cell>
          <cell r="BX549">
            <v>0</v>
          </cell>
          <cell r="BY549">
            <v>1000</v>
          </cell>
          <cell r="BZ549">
            <v>0</v>
          </cell>
          <cell r="CA549">
            <v>0</v>
          </cell>
          <cell r="CB549">
            <v>0</v>
          </cell>
          <cell r="CC549">
            <v>7901.5237896000017</v>
          </cell>
          <cell r="CD549">
            <v>1164.9103644096003</v>
          </cell>
          <cell r="CE549">
            <v>0</v>
          </cell>
          <cell r="CF549">
            <v>0</v>
          </cell>
          <cell r="CG549">
            <v>0</v>
          </cell>
          <cell r="CH549">
            <v>0</v>
          </cell>
          <cell r="CI549">
            <v>0</v>
          </cell>
          <cell r="CK549">
            <v>0</v>
          </cell>
          <cell r="CL549">
            <v>0</v>
          </cell>
          <cell r="CM549">
            <v>0</v>
          </cell>
          <cell r="CN549">
            <v>0</v>
          </cell>
          <cell r="CO549">
            <v>0</v>
          </cell>
          <cell r="CP549">
            <v>0</v>
          </cell>
          <cell r="CQ549">
            <v>0</v>
          </cell>
          <cell r="CR549">
            <v>0</v>
          </cell>
          <cell r="CS549">
            <v>0</v>
          </cell>
          <cell r="CT549">
            <v>0</v>
          </cell>
          <cell r="CU549">
            <v>0</v>
          </cell>
          <cell r="CW549">
            <v>0</v>
          </cell>
          <cell r="CX549">
            <v>0</v>
          </cell>
          <cell r="CY549">
            <v>0</v>
          </cell>
          <cell r="CZ549">
            <v>0</v>
          </cell>
          <cell r="DA549">
            <v>0</v>
          </cell>
          <cell r="DB549">
            <v>0</v>
          </cell>
          <cell r="DC549">
            <v>0</v>
          </cell>
          <cell r="DD549">
            <v>0</v>
          </cell>
          <cell r="DE549">
            <v>0</v>
          </cell>
          <cell r="DF549">
            <v>0</v>
          </cell>
          <cell r="DG549">
            <v>0</v>
          </cell>
          <cell r="DI549">
            <v>1000</v>
          </cell>
          <cell r="DJ549">
            <v>0</v>
          </cell>
          <cell r="DK549">
            <v>0</v>
          </cell>
          <cell r="DL549">
            <v>0</v>
          </cell>
          <cell r="DM549">
            <v>7901.5237896000017</v>
          </cell>
          <cell r="DN549">
            <v>1164.9103644096003</v>
          </cell>
          <cell r="DO549">
            <v>0</v>
          </cell>
          <cell r="DP549">
            <v>0</v>
          </cell>
          <cell r="DQ549">
            <v>0</v>
          </cell>
          <cell r="DR549">
            <v>0</v>
          </cell>
          <cell r="DS549">
            <v>0</v>
          </cell>
          <cell r="DU549" t="str">
            <v>FDC PR038 004</v>
          </cell>
          <cell r="DV549">
            <v>0</v>
          </cell>
          <cell r="DW549">
            <v>0</v>
          </cell>
          <cell r="DX549">
            <v>1</v>
          </cell>
          <cell r="DY549">
            <v>8000</v>
          </cell>
          <cell r="DZ549">
            <v>9066.4341540096029</v>
          </cell>
          <cell r="EB549">
            <v>9066.4341540096029</v>
          </cell>
          <cell r="EC549" t="str">
            <v>Def</v>
          </cell>
          <cell r="ED549" t="str">
            <v>nonDC</v>
          </cell>
        </row>
        <row r="550">
          <cell r="D550" t="str">
            <v>PC3200516</v>
          </cell>
          <cell r="E550" t="str">
            <v>Auckland Council Animal Shelters</v>
          </cell>
          <cell r="F550" t="str">
            <v>Auckland Council</v>
          </cell>
          <cell r="G550" t="str">
            <v>Licensing and compliance</v>
          </cell>
          <cell r="H550" t="str">
            <v>E243225</v>
          </cell>
          <cell r="I550" t="str">
            <v>Animal contracts central</v>
          </cell>
          <cell r="J550" t="str">
            <v>Built and natural environment</v>
          </cell>
          <cell r="K550" t="str">
            <v>Regulation</v>
          </cell>
          <cell r="L550" t="str">
            <v>Animal control</v>
          </cell>
          <cell r="M550" t="str">
            <v>Built and natural environment</v>
          </cell>
          <cell r="N550" t="str">
            <v>Regulation</v>
          </cell>
          <cell r="O550" t="str">
            <v>Animal control</v>
          </cell>
          <cell r="P550" t="str">
            <v>Built and natural environment</v>
          </cell>
          <cell r="Q550" t="str">
            <v>Regulation</v>
          </cell>
          <cell r="R550" t="str">
            <v>Animal control</v>
          </cell>
          <cell r="S550" t="str">
            <v>A1421405</v>
          </cell>
          <cell r="T550" t="str">
            <v>A1421405</v>
          </cell>
          <cell r="U550" t="str">
            <v>Animal control</v>
          </cell>
          <cell r="V550" t="str">
            <v>L050</v>
          </cell>
          <cell r="W550" t="str">
            <v>Regional</v>
          </cell>
          <cell r="X550" t="str">
            <v>PL40810</v>
          </cell>
          <cell r="Y550" t="str">
            <v>Expense</v>
          </cell>
          <cell r="Z550">
            <v>20110701</v>
          </cell>
          <cell r="AA550">
            <v>20130630</v>
          </cell>
          <cell r="AB550">
            <v>2</v>
          </cell>
          <cell r="AC550" t="str">
            <v>Discrete</v>
          </cell>
          <cell r="AD550">
            <v>0</v>
          </cell>
          <cell r="AE550">
            <v>1</v>
          </cell>
          <cell r="AF550">
            <v>0</v>
          </cell>
          <cell r="AG550">
            <v>0</v>
          </cell>
          <cell r="AH550">
            <v>3</v>
          </cell>
          <cell r="AI550" t="str">
            <v>Corporate Property</v>
          </cell>
          <cell r="AJ550" t="str">
            <v>Other assets (Capex)</v>
          </cell>
          <cell r="AK550">
            <v>20</v>
          </cell>
          <cell r="AM550">
            <v>1</v>
          </cell>
          <cell r="AS550">
            <v>1953000</v>
          </cell>
          <cell r="AT550">
            <v>382000</v>
          </cell>
          <cell r="BD550">
            <v>3.3000000000000002E-2</v>
          </cell>
          <cell r="BE550">
            <v>6.7088999999999732E-2</v>
          </cell>
          <cell r="BF550">
            <v>0.10230293699999971</v>
          </cell>
          <cell r="BG550">
            <v>0.14088353979499968</v>
          </cell>
          <cell r="BH550">
            <v>0.18195534722761963</v>
          </cell>
          <cell r="BI550">
            <v>0.21859596299167583</v>
          </cell>
          <cell r="BJ550">
            <v>0.25637243784441766</v>
          </cell>
          <cell r="BK550">
            <v>0.29783272829328333</v>
          </cell>
          <cell r="BL550">
            <v>0.3445547065118415</v>
          </cell>
          <cell r="BM550">
            <v>0.39295867594626777</v>
          </cell>
          <cell r="BN550">
            <v>0</v>
          </cell>
          <cell r="BO550">
            <v>12606</v>
          </cell>
          <cell r="BP550">
            <v>0</v>
          </cell>
          <cell r="BQ550">
            <v>0</v>
          </cell>
          <cell r="BR550">
            <v>0</v>
          </cell>
          <cell r="BS550">
            <v>0</v>
          </cell>
          <cell r="BT550">
            <v>0</v>
          </cell>
          <cell r="BU550">
            <v>0</v>
          </cell>
          <cell r="BV550">
            <v>0</v>
          </cell>
          <cell r="BW550">
            <v>0</v>
          </cell>
          <cell r="BX550">
            <v>0</v>
          </cell>
          <cell r="BY550">
            <v>1953000</v>
          </cell>
          <cell r="BZ550">
            <v>394606</v>
          </cell>
          <cell r="CA550">
            <v>0</v>
          </cell>
          <cell r="CB550">
            <v>0</v>
          </cell>
          <cell r="CC550">
            <v>0</v>
          </cell>
          <cell r="CD550">
            <v>0</v>
          </cell>
          <cell r="CE550">
            <v>0</v>
          </cell>
          <cell r="CF550">
            <v>0</v>
          </cell>
          <cell r="CG550">
            <v>0</v>
          </cell>
          <cell r="CH550">
            <v>0</v>
          </cell>
          <cell r="CI550">
            <v>0</v>
          </cell>
          <cell r="CK550">
            <v>1953000</v>
          </cell>
          <cell r="CL550">
            <v>394606</v>
          </cell>
          <cell r="CM550">
            <v>0</v>
          </cell>
          <cell r="CN550">
            <v>0</v>
          </cell>
          <cell r="CO550">
            <v>0</v>
          </cell>
          <cell r="CP550">
            <v>0</v>
          </cell>
          <cell r="CQ550">
            <v>0</v>
          </cell>
          <cell r="CR550">
            <v>0</v>
          </cell>
          <cell r="CS550">
            <v>0</v>
          </cell>
          <cell r="CT550">
            <v>0</v>
          </cell>
          <cell r="CU550">
            <v>0</v>
          </cell>
          <cell r="CW550">
            <v>0</v>
          </cell>
          <cell r="CX550">
            <v>0</v>
          </cell>
          <cell r="CY550">
            <v>0</v>
          </cell>
          <cell r="CZ550">
            <v>0</v>
          </cell>
          <cell r="DA550">
            <v>0</v>
          </cell>
          <cell r="DB550">
            <v>0</v>
          </cell>
          <cell r="DC550">
            <v>0</v>
          </cell>
          <cell r="DD550">
            <v>0</v>
          </cell>
          <cell r="DE550">
            <v>0</v>
          </cell>
          <cell r="DF550">
            <v>0</v>
          </cell>
          <cell r="DG550">
            <v>0</v>
          </cell>
          <cell r="DI550">
            <v>0</v>
          </cell>
          <cell r="DJ550">
            <v>0</v>
          </cell>
          <cell r="DK550">
            <v>0</v>
          </cell>
          <cell r="DL550">
            <v>0</v>
          </cell>
          <cell r="DM550">
            <v>0</v>
          </cell>
          <cell r="DN550">
            <v>0</v>
          </cell>
          <cell r="DO550">
            <v>0</v>
          </cell>
          <cell r="DP550">
            <v>0</v>
          </cell>
          <cell r="DQ550">
            <v>0</v>
          </cell>
          <cell r="DR550">
            <v>0</v>
          </cell>
          <cell r="DS550">
            <v>0</v>
          </cell>
          <cell r="DU550" t="str">
            <v>none</v>
          </cell>
          <cell r="DV550">
            <v>0</v>
          </cell>
          <cell r="DW550">
            <v>0</v>
          </cell>
          <cell r="DX550">
            <v>1</v>
          </cell>
          <cell r="DY550">
            <v>382000</v>
          </cell>
          <cell r="DZ550">
            <v>394606</v>
          </cell>
          <cell r="EB550">
            <v>394606</v>
          </cell>
          <cell r="EC550" t="str">
            <v>Def</v>
          </cell>
          <cell r="ED550" t="str">
            <v>nonDC</v>
          </cell>
        </row>
        <row r="551">
          <cell r="D551" t="str">
            <v>PC2010109</v>
          </cell>
          <cell r="E551" t="str">
            <v>Local Board Discretionary Fund Project</v>
          </cell>
          <cell r="F551" t="str">
            <v>Auckland Council</v>
          </cell>
          <cell r="G551" t="str">
            <v>Local board services</v>
          </cell>
          <cell r="H551" t="str">
            <v>E520105</v>
          </cell>
          <cell r="I551" t="str">
            <v>LB Relationship - Hibiscus and Bays, Rodney</v>
          </cell>
          <cell r="J551" t="str">
            <v>Governance</v>
          </cell>
          <cell r="K551" t="str">
            <v>Local governance</v>
          </cell>
          <cell r="L551" t="str">
            <v>Local planning, policy and governance</v>
          </cell>
          <cell r="M551" t="str">
            <v>Local activities</v>
          </cell>
          <cell r="N551" t="str">
            <v>Local governance</v>
          </cell>
          <cell r="O551" t="str">
            <v>Local planning, policy and governance</v>
          </cell>
          <cell r="P551" t="str">
            <v>Corporate support</v>
          </cell>
          <cell r="Q551" t="str">
            <v>Archived Activities</v>
          </cell>
          <cell r="R551" t="str">
            <v>Local governance and democracy</v>
          </cell>
          <cell r="S551" t="str">
            <v>A2111205</v>
          </cell>
          <cell r="T551" t="str">
            <v>A2111206</v>
          </cell>
          <cell r="U551" t="str">
            <v>Local governance and democracy</v>
          </cell>
          <cell r="V551" t="str">
            <v>L125</v>
          </cell>
          <cell r="W551" t="str">
            <v>Hibiscus and Bays</v>
          </cell>
          <cell r="X551" t="str">
            <v>FY12 - Only</v>
          </cell>
          <cell r="Y551" t="str">
            <v>Expense</v>
          </cell>
          <cell r="Z551">
            <v>20110701</v>
          </cell>
          <cell r="AA551">
            <v>20120630</v>
          </cell>
          <cell r="AB551">
            <v>1</v>
          </cell>
          <cell r="AC551" t="str">
            <v>Programme</v>
          </cell>
          <cell r="AD551">
            <v>0</v>
          </cell>
          <cell r="AE551">
            <v>0</v>
          </cell>
          <cell r="AF551">
            <v>0</v>
          </cell>
          <cell r="AG551">
            <v>1</v>
          </cell>
          <cell r="AH551">
            <v>27</v>
          </cell>
          <cell r="AI551" t="str">
            <v>No AMP</v>
          </cell>
          <cell r="AJ551" t="str">
            <v>Other assets (Capex)</v>
          </cell>
          <cell r="AK551">
            <v>30</v>
          </cell>
          <cell r="AP551">
            <v>1</v>
          </cell>
          <cell r="AS551">
            <v>355200</v>
          </cell>
          <cell r="BD551">
            <v>3.3000000000000002E-2</v>
          </cell>
          <cell r="BE551">
            <v>6.7088999999999732E-2</v>
          </cell>
          <cell r="BF551">
            <v>0.10230293699999971</v>
          </cell>
          <cell r="BG551">
            <v>0.14088353979499968</v>
          </cell>
          <cell r="BH551">
            <v>0.18195534722761963</v>
          </cell>
          <cell r="BI551">
            <v>0.21859596299167583</v>
          </cell>
          <cell r="BJ551">
            <v>0.25637243784441766</v>
          </cell>
          <cell r="BK551">
            <v>0.29783272829328333</v>
          </cell>
          <cell r="BL551">
            <v>0.3445547065118415</v>
          </cell>
          <cell r="BM551">
            <v>0.39295867594626777</v>
          </cell>
          <cell r="BN551">
            <v>0</v>
          </cell>
          <cell r="BO551">
            <v>0</v>
          </cell>
          <cell r="BP551">
            <v>0</v>
          </cell>
          <cell r="BQ551">
            <v>0</v>
          </cell>
          <cell r="BR551">
            <v>0</v>
          </cell>
          <cell r="BS551">
            <v>0</v>
          </cell>
          <cell r="BT551">
            <v>0</v>
          </cell>
          <cell r="BU551">
            <v>0</v>
          </cell>
          <cell r="BV551">
            <v>0</v>
          </cell>
          <cell r="BW551">
            <v>0</v>
          </cell>
          <cell r="BX551">
            <v>0</v>
          </cell>
          <cell r="BY551">
            <v>355200</v>
          </cell>
          <cell r="BZ551">
            <v>0</v>
          </cell>
          <cell r="CA551">
            <v>0</v>
          </cell>
          <cell r="CB551">
            <v>0</v>
          </cell>
          <cell r="CC551">
            <v>0</v>
          </cell>
          <cell r="CD551">
            <v>0</v>
          </cell>
          <cell r="CE551">
            <v>0</v>
          </cell>
          <cell r="CF551">
            <v>0</v>
          </cell>
          <cell r="CG551">
            <v>0</v>
          </cell>
          <cell r="CH551">
            <v>0</v>
          </cell>
          <cell r="CI551">
            <v>0</v>
          </cell>
          <cell r="CK551">
            <v>0</v>
          </cell>
          <cell r="CL551">
            <v>0</v>
          </cell>
          <cell r="CM551">
            <v>0</v>
          </cell>
          <cell r="CN551">
            <v>0</v>
          </cell>
          <cell r="CO551">
            <v>0</v>
          </cell>
          <cell r="CP551">
            <v>0</v>
          </cell>
          <cell r="CQ551">
            <v>0</v>
          </cell>
          <cell r="CR551">
            <v>0</v>
          </cell>
          <cell r="CS551">
            <v>0</v>
          </cell>
          <cell r="CT551">
            <v>0</v>
          </cell>
          <cell r="CU551">
            <v>0</v>
          </cell>
          <cell r="CW551">
            <v>0</v>
          </cell>
          <cell r="CX551">
            <v>0</v>
          </cell>
          <cell r="CY551">
            <v>0</v>
          </cell>
          <cell r="CZ551">
            <v>0</v>
          </cell>
          <cell r="DA551">
            <v>0</v>
          </cell>
          <cell r="DB551">
            <v>0</v>
          </cell>
          <cell r="DC551">
            <v>0</v>
          </cell>
          <cell r="DD551">
            <v>0</v>
          </cell>
          <cell r="DE551">
            <v>0</v>
          </cell>
          <cell r="DF551">
            <v>0</v>
          </cell>
          <cell r="DG551">
            <v>0</v>
          </cell>
          <cell r="DI551">
            <v>355200</v>
          </cell>
          <cell r="DJ551">
            <v>0</v>
          </cell>
          <cell r="DK551">
            <v>0</v>
          </cell>
          <cell r="DL551">
            <v>0</v>
          </cell>
          <cell r="DM551">
            <v>0</v>
          </cell>
          <cell r="DN551">
            <v>0</v>
          </cell>
          <cell r="DO551">
            <v>0</v>
          </cell>
          <cell r="DP551">
            <v>0</v>
          </cell>
          <cell r="DQ551">
            <v>0</v>
          </cell>
          <cell r="DR551">
            <v>0</v>
          </cell>
          <cell r="DS551">
            <v>0</v>
          </cell>
          <cell r="DU551" t="str">
            <v>none</v>
          </cell>
          <cell r="DV551">
            <v>0</v>
          </cell>
          <cell r="DW551">
            <v>0</v>
          </cell>
          <cell r="DX551">
            <v>21</v>
          </cell>
          <cell r="DY551">
            <v>0</v>
          </cell>
          <cell r="DZ551">
            <v>0</v>
          </cell>
          <cell r="EB551">
            <v>0</v>
          </cell>
          <cell r="EC551" t="str">
            <v>Def</v>
          </cell>
          <cell r="ED551" t="str">
            <v>nonDC</v>
          </cell>
        </row>
        <row r="552">
          <cell r="D552" t="str">
            <v>PC2010109</v>
          </cell>
          <cell r="E552" t="str">
            <v>Local Board Discretionary Fund Project</v>
          </cell>
          <cell r="F552" t="str">
            <v>Auckland Council</v>
          </cell>
          <cell r="G552" t="str">
            <v>Local board services</v>
          </cell>
          <cell r="H552" t="str">
            <v>E520105</v>
          </cell>
          <cell r="I552" t="str">
            <v>LB Relationship - Hibiscus and Bays, Rodney</v>
          </cell>
          <cell r="J552" t="str">
            <v>Governance</v>
          </cell>
          <cell r="K552" t="str">
            <v>Local governance</v>
          </cell>
          <cell r="L552" t="str">
            <v>Local planning, policy and governance</v>
          </cell>
          <cell r="M552" t="str">
            <v>Local activities</v>
          </cell>
          <cell r="N552" t="str">
            <v>Local governance</v>
          </cell>
          <cell r="O552" t="str">
            <v>Local planning, policy and governance</v>
          </cell>
          <cell r="P552" t="str">
            <v>Corporate support</v>
          </cell>
          <cell r="Q552" t="str">
            <v>Archived Activities</v>
          </cell>
          <cell r="R552" t="str">
            <v>Local governance and democracy</v>
          </cell>
          <cell r="S552" t="str">
            <v>A2111205</v>
          </cell>
          <cell r="T552" t="str">
            <v>A2111206</v>
          </cell>
          <cell r="U552" t="str">
            <v>Local governance and democracy</v>
          </cell>
          <cell r="V552" t="str">
            <v>L175</v>
          </cell>
          <cell r="W552" t="str">
            <v>Rodney</v>
          </cell>
          <cell r="X552" t="str">
            <v>FY12 - Only</v>
          </cell>
          <cell r="Y552" t="str">
            <v>Expense</v>
          </cell>
          <cell r="Z552">
            <v>20110701</v>
          </cell>
          <cell r="AA552">
            <v>20120630</v>
          </cell>
          <cell r="AB552">
            <v>1</v>
          </cell>
          <cell r="AC552" t="str">
            <v>Programme</v>
          </cell>
          <cell r="AD552">
            <v>0</v>
          </cell>
          <cell r="AE552">
            <v>0</v>
          </cell>
          <cell r="AF552">
            <v>0</v>
          </cell>
          <cell r="AG552">
            <v>1</v>
          </cell>
          <cell r="AH552">
            <v>27</v>
          </cell>
          <cell r="AI552" t="str">
            <v>No AMP</v>
          </cell>
          <cell r="AJ552" t="str">
            <v>Other assets (Capex)</v>
          </cell>
          <cell r="AK552">
            <v>30</v>
          </cell>
          <cell r="AP552">
            <v>1</v>
          </cell>
          <cell r="AS552">
            <v>216400</v>
          </cell>
          <cell r="BD552">
            <v>3.3000000000000002E-2</v>
          </cell>
          <cell r="BE552">
            <v>6.7088999999999732E-2</v>
          </cell>
          <cell r="BF552">
            <v>0.10230293699999971</v>
          </cell>
          <cell r="BG552">
            <v>0.14088353979499968</v>
          </cell>
          <cell r="BH552">
            <v>0.18195534722761963</v>
          </cell>
          <cell r="BI552">
            <v>0.21859596299167583</v>
          </cell>
          <cell r="BJ552">
            <v>0.25637243784441766</v>
          </cell>
          <cell r="BK552">
            <v>0.29783272829328333</v>
          </cell>
          <cell r="BL552">
            <v>0.3445547065118415</v>
          </cell>
          <cell r="BM552">
            <v>0.39295867594626777</v>
          </cell>
          <cell r="BN552">
            <v>0</v>
          </cell>
          <cell r="BO552">
            <v>0</v>
          </cell>
          <cell r="BP552">
            <v>0</v>
          </cell>
          <cell r="BQ552">
            <v>0</v>
          </cell>
          <cell r="BR552">
            <v>0</v>
          </cell>
          <cell r="BS552">
            <v>0</v>
          </cell>
          <cell r="BT552">
            <v>0</v>
          </cell>
          <cell r="BU552">
            <v>0</v>
          </cell>
          <cell r="BV552">
            <v>0</v>
          </cell>
          <cell r="BW552">
            <v>0</v>
          </cell>
          <cell r="BX552">
            <v>0</v>
          </cell>
          <cell r="BY552">
            <v>216400</v>
          </cell>
          <cell r="BZ552">
            <v>0</v>
          </cell>
          <cell r="CA552">
            <v>0</v>
          </cell>
          <cell r="CB552">
            <v>0</v>
          </cell>
          <cell r="CC552">
            <v>0</v>
          </cell>
          <cell r="CD552">
            <v>0</v>
          </cell>
          <cell r="CE552">
            <v>0</v>
          </cell>
          <cell r="CF552">
            <v>0</v>
          </cell>
          <cell r="CG552">
            <v>0</v>
          </cell>
          <cell r="CH552">
            <v>0</v>
          </cell>
          <cell r="CI552">
            <v>0</v>
          </cell>
          <cell r="CK552">
            <v>0</v>
          </cell>
          <cell r="CL552">
            <v>0</v>
          </cell>
          <cell r="CM552">
            <v>0</v>
          </cell>
          <cell r="CN552">
            <v>0</v>
          </cell>
          <cell r="CO552">
            <v>0</v>
          </cell>
          <cell r="CP552">
            <v>0</v>
          </cell>
          <cell r="CQ552">
            <v>0</v>
          </cell>
          <cell r="CR552">
            <v>0</v>
          </cell>
          <cell r="CS552">
            <v>0</v>
          </cell>
          <cell r="CT552">
            <v>0</v>
          </cell>
          <cell r="CU552">
            <v>0</v>
          </cell>
          <cell r="CW552">
            <v>0</v>
          </cell>
          <cell r="CX552">
            <v>0</v>
          </cell>
          <cell r="CY552">
            <v>0</v>
          </cell>
          <cell r="CZ552">
            <v>0</v>
          </cell>
          <cell r="DA552">
            <v>0</v>
          </cell>
          <cell r="DB552">
            <v>0</v>
          </cell>
          <cell r="DC552">
            <v>0</v>
          </cell>
          <cell r="DD552">
            <v>0</v>
          </cell>
          <cell r="DE552">
            <v>0</v>
          </cell>
          <cell r="DF552">
            <v>0</v>
          </cell>
          <cell r="DG552">
            <v>0</v>
          </cell>
          <cell r="DI552">
            <v>216400</v>
          </cell>
          <cell r="DJ552">
            <v>0</v>
          </cell>
          <cell r="DK552">
            <v>0</v>
          </cell>
          <cell r="DL552">
            <v>0</v>
          </cell>
          <cell r="DM552">
            <v>0</v>
          </cell>
          <cell r="DN552">
            <v>0</v>
          </cell>
          <cell r="DO552">
            <v>0</v>
          </cell>
          <cell r="DP552">
            <v>0</v>
          </cell>
          <cell r="DQ552">
            <v>0</v>
          </cell>
          <cell r="DR552">
            <v>0</v>
          </cell>
          <cell r="DS552">
            <v>0</v>
          </cell>
          <cell r="DU552" t="str">
            <v>none</v>
          </cell>
          <cell r="DV552">
            <v>0</v>
          </cell>
          <cell r="DW552">
            <v>0</v>
          </cell>
          <cell r="DX552">
            <v>21</v>
          </cell>
          <cell r="DY552">
            <v>0</v>
          </cell>
          <cell r="DZ552">
            <v>0</v>
          </cell>
          <cell r="EB552">
            <v>0</v>
          </cell>
          <cell r="EC552" t="str">
            <v>Def</v>
          </cell>
          <cell r="ED552" t="str">
            <v>nonDC</v>
          </cell>
        </row>
        <row r="553">
          <cell r="D553" t="str">
            <v>PC2010109</v>
          </cell>
          <cell r="E553" t="str">
            <v>Local Board Discretionary Fund Project</v>
          </cell>
          <cell r="F553" t="str">
            <v>Auckland Council</v>
          </cell>
          <cell r="G553" t="str">
            <v>Local board services</v>
          </cell>
          <cell r="H553" t="str">
            <v>E520205</v>
          </cell>
          <cell r="I553" t="str">
            <v>LB Relationship - Devonport-Takapuna, Kaipatiki, Upper Harbour</v>
          </cell>
          <cell r="J553" t="str">
            <v>Governance</v>
          </cell>
          <cell r="K553" t="str">
            <v>Local governance</v>
          </cell>
          <cell r="L553" t="str">
            <v>Local planning, policy and governance</v>
          </cell>
          <cell r="M553" t="str">
            <v>Local activities</v>
          </cell>
          <cell r="N553" t="str">
            <v>Local governance</v>
          </cell>
          <cell r="O553" t="str">
            <v>Local planning, policy and governance</v>
          </cell>
          <cell r="P553" t="str">
            <v>Corporate support</v>
          </cell>
          <cell r="Q553" t="str">
            <v>Archived Activities</v>
          </cell>
          <cell r="R553" t="str">
            <v>Local governance and democracy</v>
          </cell>
          <cell r="S553" t="str">
            <v>A2111205</v>
          </cell>
          <cell r="T553" t="str">
            <v>A2111206</v>
          </cell>
          <cell r="U553" t="str">
            <v>Local governance and democracy</v>
          </cell>
          <cell r="V553" t="str">
            <v>L105</v>
          </cell>
          <cell r="W553" t="str">
            <v>Devonport-Takapuna</v>
          </cell>
          <cell r="X553" t="str">
            <v>FY12 - Only</v>
          </cell>
          <cell r="Y553" t="str">
            <v>Expense</v>
          </cell>
          <cell r="Z553">
            <v>20110701</v>
          </cell>
          <cell r="AA553">
            <v>20120630</v>
          </cell>
          <cell r="AB553">
            <v>1</v>
          </cell>
          <cell r="AC553" t="str">
            <v>Programme</v>
          </cell>
          <cell r="AD553">
            <v>0</v>
          </cell>
          <cell r="AE553">
            <v>0</v>
          </cell>
          <cell r="AF553">
            <v>0</v>
          </cell>
          <cell r="AG553">
            <v>1</v>
          </cell>
          <cell r="AH553">
            <v>27</v>
          </cell>
          <cell r="AI553" t="str">
            <v>No AMP</v>
          </cell>
          <cell r="AJ553" t="str">
            <v>Other assets (Capex)</v>
          </cell>
          <cell r="AK553">
            <v>30</v>
          </cell>
          <cell r="AP553">
            <v>1</v>
          </cell>
          <cell r="AS553">
            <v>229200</v>
          </cell>
          <cell r="BD553">
            <v>3.3000000000000002E-2</v>
          </cell>
          <cell r="BE553">
            <v>6.7088999999999732E-2</v>
          </cell>
          <cell r="BF553">
            <v>0.10230293699999971</v>
          </cell>
          <cell r="BG553">
            <v>0.14088353979499968</v>
          </cell>
          <cell r="BH553">
            <v>0.18195534722761963</v>
          </cell>
          <cell r="BI553">
            <v>0.21859596299167583</v>
          </cell>
          <cell r="BJ553">
            <v>0.25637243784441766</v>
          </cell>
          <cell r="BK553">
            <v>0.29783272829328333</v>
          </cell>
          <cell r="BL553">
            <v>0.3445547065118415</v>
          </cell>
          <cell r="BM553">
            <v>0.39295867594626777</v>
          </cell>
          <cell r="BN553">
            <v>0</v>
          </cell>
          <cell r="BO553">
            <v>0</v>
          </cell>
          <cell r="BP553">
            <v>0</v>
          </cell>
          <cell r="BQ553">
            <v>0</v>
          </cell>
          <cell r="BR553">
            <v>0</v>
          </cell>
          <cell r="BS553">
            <v>0</v>
          </cell>
          <cell r="BT553">
            <v>0</v>
          </cell>
          <cell r="BU553">
            <v>0</v>
          </cell>
          <cell r="BV553">
            <v>0</v>
          </cell>
          <cell r="BW553">
            <v>0</v>
          </cell>
          <cell r="BX553">
            <v>0</v>
          </cell>
          <cell r="BY553">
            <v>229200</v>
          </cell>
          <cell r="BZ553">
            <v>0</v>
          </cell>
          <cell r="CA553">
            <v>0</v>
          </cell>
          <cell r="CB553">
            <v>0</v>
          </cell>
          <cell r="CC553">
            <v>0</v>
          </cell>
          <cell r="CD553">
            <v>0</v>
          </cell>
          <cell r="CE553">
            <v>0</v>
          </cell>
          <cell r="CF553">
            <v>0</v>
          </cell>
          <cell r="CG553">
            <v>0</v>
          </cell>
          <cell r="CH553">
            <v>0</v>
          </cell>
          <cell r="CI553">
            <v>0</v>
          </cell>
          <cell r="CK553">
            <v>0</v>
          </cell>
          <cell r="CL553">
            <v>0</v>
          </cell>
          <cell r="CM553">
            <v>0</v>
          </cell>
          <cell r="CN553">
            <v>0</v>
          </cell>
          <cell r="CO553">
            <v>0</v>
          </cell>
          <cell r="CP553">
            <v>0</v>
          </cell>
          <cell r="CQ553">
            <v>0</v>
          </cell>
          <cell r="CR553">
            <v>0</v>
          </cell>
          <cell r="CS553">
            <v>0</v>
          </cell>
          <cell r="CT553">
            <v>0</v>
          </cell>
          <cell r="CU553">
            <v>0</v>
          </cell>
          <cell r="CW553">
            <v>0</v>
          </cell>
          <cell r="CX553">
            <v>0</v>
          </cell>
          <cell r="CY553">
            <v>0</v>
          </cell>
          <cell r="CZ553">
            <v>0</v>
          </cell>
          <cell r="DA553">
            <v>0</v>
          </cell>
          <cell r="DB553">
            <v>0</v>
          </cell>
          <cell r="DC553">
            <v>0</v>
          </cell>
          <cell r="DD553">
            <v>0</v>
          </cell>
          <cell r="DE553">
            <v>0</v>
          </cell>
          <cell r="DF553">
            <v>0</v>
          </cell>
          <cell r="DG553">
            <v>0</v>
          </cell>
          <cell r="DI553">
            <v>229200</v>
          </cell>
          <cell r="DJ553">
            <v>0</v>
          </cell>
          <cell r="DK553">
            <v>0</v>
          </cell>
          <cell r="DL553">
            <v>0</v>
          </cell>
          <cell r="DM553">
            <v>0</v>
          </cell>
          <cell r="DN553">
            <v>0</v>
          </cell>
          <cell r="DO553">
            <v>0</v>
          </cell>
          <cell r="DP553">
            <v>0</v>
          </cell>
          <cell r="DQ553">
            <v>0</v>
          </cell>
          <cell r="DR553">
            <v>0</v>
          </cell>
          <cell r="DS553">
            <v>0</v>
          </cell>
          <cell r="DU553" t="str">
            <v>none</v>
          </cell>
          <cell r="DV553">
            <v>0</v>
          </cell>
          <cell r="DW553">
            <v>0</v>
          </cell>
          <cell r="DX553">
            <v>21</v>
          </cell>
          <cell r="DY553">
            <v>0</v>
          </cell>
          <cell r="DZ553">
            <v>0</v>
          </cell>
          <cell r="EB553">
            <v>0</v>
          </cell>
          <cell r="EC553" t="str">
            <v>Def</v>
          </cell>
          <cell r="ED553" t="str">
            <v>nonDC</v>
          </cell>
        </row>
        <row r="554">
          <cell r="D554" t="str">
            <v>PC2010109</v>
          </cell>
          <cell r="E554" t="str">
            <v>Local Board Discretionary Fund Project</v>
          </cell>
          <cell r="F554" t="str">
            <v>Auckland Council</v>
          </cell>
          <cell r="G554" t="str">
            <v>Local board services</v>
          </cell>
          <cell r="H554" t="str">
            <v>E520205</v>
          </cell>
          <cell r="I554" t="str">
            <v>LB Relationship - Devonport-Takapuna, Kaipatiki, Upper Harbour</v>
          </cell>
          <cell r="J554" t="str">
            <v>Governance</v>
          </cell>
          <cell r="K554" t="str">
            <v>Local governance</v>
          </cell>
          <cell r="L554" t="str">
            <v>Local planning, policy and governance</v>
          </cell>
          <cell r="M554" t="str">
            <v>Local activities</v>
          </cell>
          <cell r="N554" t="str">
            <v>Local governance</v>
          </cell>
          <cell r="O554" t="str">
            <v>Local planning, policy and governance</v>
          </cell>
          <cell r="P554" t="str">
            <v>Corporate support</v>
          </cell>
          <cell r="Q554" t="str">
            <v>Archived Activities</v>
          </cell>
          <cell r="R554" t="str">
            <v>Local governance and democracy</v>
          </cell>
          <cell r="S554" t="str">
            <v>A2111205</v>
          </cell>
          <cell r="T554" t="str">
            <v>A2111206</v>
          </cell>
          <cell r="U554" t="str">
            <v>Local governance and democracy</v>
          </cell>
          <cell r="V554" t="str">
            <v>L135</v>
          </cell>
          <cell r="W554" t="str">
            <v>Kaipatiki</v>
          </cell>
          <cell r="X554" t="str">
            <v>FY12 - Only</v>
          </cell>
          <cell r="Y554" t="str">
            <v>Expense</v>
          </cell>
          <cell r="Z554">
            <v>20110701</v>
          </cell>
          <cell r="AA554">
            <v>20120630</v>
          </cell>
          <cell r="AB554">
            <v>1</v>
          </cell>
          <cell r="AC554" t="str">
            <v>Programme</v>
          </cell>
          <cell r="AD554">
            <v>0</v>
          </cell>
          <cell r="AE554">
            <v>0</v>
          </cell>
          <cell r="AF554">
            <v>0</v>
          </cell>
          <cell r="AG554">
            <v>1</v>
          </cell>
          <cell r="AH554">
            <v>27</v>
          </cell>
          <cell r="AI554" t="str">
            <v>No AMP</v>
          </cell>
          <cell r="AJ554" t="str">
            <v>Other assets (Capex)</v>
          </cell>
          <cell r="AK554">
            <v>30</v>
          </cell>
          <cell r="AP554">
            <v>1</v>
          </cell>
          <cell r="AS554">
            <v>343600</v>
          </cell>
          <cell r="BD554">
            <v>3.3000000000000002E-2</v>
          </cell>
          <cell r="BE554">
            <v>6.7088999999999732E-2</v>
          </cell>
          <cell r="BF554">
            <v>0.10230293699999971</v>
          </cell>
          <cell r="BG554">
            <v>0.14088353979499968</v>
          </cell>
          <cell r="BH554">
            <v>0.18195534722761963</v>
          </cell>
          <cell r="BI554">
            <v>0.21859596299167583</v>
          </cell>
          <cell r="BJ554">
            <v>0.25637243784441766</v>
          </cell>
          <cell r="BK554">
            <v>0.29783272829328333</v>
          </cell>
          <cell r="BL554">
            <v>0.3445547065118415</v>
          </cell>
          <cell r="BM554">
            <v>0.39295867594626777</v>
          </cell>
          <cell r="BN554">
            <v>0</v>
          </cell>
          <cell r="BO554">
            <v>0</v>
          </cell>
          <cell r="BP554">
            <v>0</v>
          </cell>
          <cell r="BQ554">
            <v>0</v>
          </cell>
          <cell r="BR554">
            <v>0</v>
          </cell>
          <cell r="BS554">
            <v>0</v>
          </cell>
          <cell r="BT554">
            <v>0</v>
          </cell>
          <cell r="BU554">
            <v>0</v>
          </cell>
          <cell r="BV554">
            <v>0</v>
          </cell>
          <cell r="BW554">
            <v>0</v>
          </cell>
          <cell r="BX554">
            <v>0</v>
          </cell>
          <cell r="BY554">
            <v>343600</v>
          </cell>
          <cell r="BZ554">
            <v>0</v>
          </cell>
          <cell r="CA554">
            <v>0</v>
          </cell>
          <cell r="CB554">
            <v>0</v>
          </cell>
          <cell r="CC554">
            <v>0</v>
          </cell>
          <cell r="CD554">
            <v>0</v>
          </cell>
          <cell r="CE554">
            <v>0</v>
          </cell>
          <cell r="CF554">
            <v>0</v>
          </cell>
          <cell r="CG554">
            <v>0</v>
          </cell>
          <cell r="CH554">
            <v>0</v>
          </cell>
          <cell r="CI554">
            <v>0</v>
          </cell>
          <cell r="CK554">
            <v>0</v>
          </cell>
          <cell r="CL554">
            <v>0</v>
          </cell>
          <cell r="CM554">
            <v>0</v>
          </cell>
          <cell r="CN554">
            <v>0</v>
          </cell>
          <cell r="CO554">
            <v>0</v>
          </cell>
          <cell r="CP554">
            <v>0</v>
          </cell>
          <cell r="CQ554">
            <v>0</v>
          </cell>
          <cell r="CR554">
            <v>0</v>
          </cell>
          <cell r="CS554">
            <v>0</v>
          </cell>
          <cell r="CT554">
            <v>0</v>
          </cell>
          <cell r="CU554">
            <v>0</v>
          </cell>
          <cell r="CW554">
            <v>0</v>
          </cell>
          <cell r="CX554">
            <v>0</v>
          </cell>
          <cell r="CY554">
            <v>0</v>
          </cell>
          <cell r="CZ554">
            <v>0</v>
          </cell>
          <cell r="DA554">
            <v>0</v>
          </cell>
          <cell r="DB554">
            <v>0</v>
          </cell>
          <cell r="DC554">
            <v>0</v>
          </cell>
          <cell r="DD554">
            <v>0</v>
          </cell>
          <cell r="DE554">
            <v>0</v>
          </cell>
          <cell r="DF554">
            <v>0</v>
          </cell>
          <cell r="DG554">
            <v>0</v>
          </cell>
          <cell r="DI554">
            <v>343600</v>
          </cell>
          <cell r="DJ554">
            <v>0</v>
          </cell>
          <cell r="DK554">
            <v>0</v>
          </cell>
          <cell r="DL554">
            <v>0</v>
          </cell>
          <cell r="DM554">
            <v>0</v>
          </cell>
          <cell r="DN554">
            <v>0</v>
          </cell>
          <cell r="DO554">
            <v>0</v>
          </cell>
          <cell r="DP554">
            <v>0</v>
          </cell>
          <cell r="DQ554">
            <v>0</v>
          </cell>
          <cell r="DR554">
            <v>0</v>
          </cell>
          <cell r="DS554">
            <v>0</v>
          </cell>
          <cell r="DU554" t="str">
            <v>none</v>
          </cell>
          <cell r="DV554">
            <v>0</v>
          </cell>
          <cell r="DW554">
            <v>0</v>
          </cell>
          <cell r="DX554">
            <v>21</v>
          </cell>
          <cell r="DY554">
            <v>0</v>
          </cell>
          <cell r="DZ554">
            <v>0</v>
          </cell>
          <cell r="EB554">
            <v>0</v>
          </cell>
          <cell r="EC554" t="str">
            <v>Def</v>
          </cell>
          <cell r="ED554" t="str">
            <v>nonDC</v>
          </cell>
        </row>
        <row r="555">
          <cell r="D555" t="str">
            <v>PC2010109</v>
          </cell>
          <cell r="E555" t="str">
            <v>Local Board Discretionary Fund Project</v>
          </cell>
          <cell r="F555" t="str">
            <v>Auckland Council</v>
          </cell>
          <cell r="G555" t="str">
            <v>Local board services</v>
          </cell>
          <cell r="H555" t="str">
            <v>E520205</v>
          </cell>
          <cell r="I555" t="str">
            <v>LB Relationship - Devonport-Takapuna, Kaipatiki, Upper Harbour</v>
          </cell>
          <cell r="J555" t="str">
            <v>Governance</v>
          </cell>
          <cell r="K555" t="str">
            <v>Local governance</v>
          </cell>
          <cell r="L555" t="str">
            <v>Local planning, policy and governance</v>
          </cell>
          <cell r="M555" t="str">
            <v>Local activities</v>
          </cell>
          <cell r="N555" t="str">
            <v>Local governance</v>
          </cell>
          <cell r="O555" t="str">
            <v>Local planning, policy and governance</v>
          </cell>
          <cell r="P555" t="str">
            <v>Corporate support</v>
          </cell>
          <cell r="Q555" t="str">
            <v>Archived Activities</v>
          </cell>
          <cell r="R555" t="str">
            <v>Local governance and democracy</v>
          </cell>
          <cell r="S555" t="str">
            <v>A2111205</v>
          </cell>
          <cell r="T555" t="str">
            <v>A2111206</v>
          </cell>
          <cell r="U555" t="str">
            <v>Local governance and democracy</v>
          </cell>
          <cell r="V555" t="str">
            <v>L180</v>
          </cell>
          <cell r="W555" t="str">
            <v>Upper Harbour</v>
          </cell>
          <cell r="X555" t="str">
            <v>FY12 - Only</v>
          </cell>
          <cell r="Y555" t="str">
            <v>Expense</v>
          </cell>
          <cell r="Z555">
            <v>20110701</v>
          </cell>
          <cell r="AA555">
            <v>20120630</v>
          </cell>
          <cell r="AB555">
            <v>1</v>
          </cell>
          <cell r="AC555" t="str">
            <v>Programme</v>
          </cell>
          <cell r="AD555">
            <v>0</v>
          </cell>
          <cell r="AE555">
            <v>0</v>
          </cell>
          <cell r="AF555">
            <v>0</v>
          </cell>
          <cell r="AG555">
            <v>1</v>
          </cell>
          <cell r="AH555">
            <v>27</v>
          </cell>
          <cell r="AI555" t="str">
            <v>No AMP</v>
          </cell>
          <cell r="AJ555" t="str">
            <v>Other assets (Capex)</v>
          </cell>
          <cell r="AK555">
            <v>30</v>
          </cell>
          <cell r="AP555">
            <v>1</v>
          </cell>
          <cell r="AS555">
            <v>196000</v>
          </cell>
          <cell r="BD555">
            <v>3.3000000000000002E-2</v>
          </cell>
          <cell r="BE555">
            <v>6.7088999999999732E-2</v>
          </cell>
          <cell r="BF555">
            <v>0.10230293699999971</v>
          </cell>
          <cell r="BG555">
            <v>0.14088353979499968</v>
          </cell>
          <cell r="BH555">
            <v>0.18195534722761963</v>
          </cell>
          <cell r="BI555">
            <v>0.21859596299167583</v>
          </cell>
          <cell r="BJ555">
            <v>0.25637243784441766</v>
          </cell>
          <cell r="BK555">
            <v>0.29783272829328333</v>
          </cell>
          <cell r="BL555">
            <v>0.3445547065118415</v>
          </cell>
          <cell r="BM555">
            <v>0.39295867594626777</v>
          </cell>
          <cell r="BN555">
            <v>0</v>
          </cell>
          <cell r="BO555">
            <v>0</v>
          </cell>
          <cell r="BP555">
            <v>0</v>
          </cell>
          <cell r="BQ555">
            <v>0</v>
          </cell>
          <cell r="BR555">
            <v>0</v>
          </cell>
          <cell r="BS555">
            <v>0</v>
          </cell>
          <cell r="BT555">
            <v>0</v>
          </cell>
          <cell r="BU555">
            <v>0</v>
          </cell>
          <cell r="BV555">
            <v>0</v>
          </cell>
          <cell r="BW555">
            <v>0</v>
          </cell>
          <cell r="BX555">
            <v>0</v>
          </cell>
          <cell r="BY555">
            <v>196000</v>
          </cell>
          <cell r="BZ555">
            <v>0</v>
          </cell>
          <cell r="CA555">
            <v>0</v>
          </cell>
          <cell r="CB555">
            <v>0</v>
          </cell>
          <cell r="CC555">
            <v>0</v>
          </cell>
          <cell r="CD555">
            <v>0</v>
          </cell>
          <cell r="CE555">
            <v>0</v>
          </cell>
          <cell r="CF555">
            <v>0</v>
          </cell>
          <cell r="CG555">
            <v>0</v>
          </cell>
          <cell r="CH555">
            <v>0</v>
          </cell>
          <cell r="CI555">
            <v>0</v>
          </cell>
          <cell r="CK555">
            <v>0</v>
          </cell>
          <cell r="CL555">
            <v>0</v>
          </cell>
          <cell r="CM555">
            <v>0</v>
          </cell>
          <cell r="CN555">
            <v>0</v>
          </cell>
          <cell r="CO555">
            <v>0</v>
          </cell>
          <cell r="CP555">
            <v>0</v>
          </cell>
          <cell r="CQ555">
            <v>0</v>
          </cell>
          <cell r="CR555">
            <v>0</v>
          </cell>
          <cell r="CS555">
            <v>0</v>
          </cell>
          <cell r="CT555">
            <v>0</v>
          </cell>
          <cell r="CU555">
            <v>0</v>
          </cell>
          <cell r="CW555">
            <v>0</v>
          </cell>
          <cell r="CX555">
            <v>0</v>
          </cell>
          <cell r="CY555">
            <v>0</v>
          </cell>
          <cell r="CZ555">
            <v>0</v>
          </cell>
          <cell r="DA555">
            <v>0</v>
          </cell>
          <cell r="DB555">
            <v>0</v>
          </cell>
          <cell r="DC555">
            <v>0</v>
          </cell>
          <cell r="DD555">
            <v>0</v>
          </cell>
          <cell r="DE555">
            <v>0</v>
          </cell>
          <cell r="DF555">
            <v>0</v>
          </cell>
          <cell r="DG555">
            <v>0</v>
          </cell>
          <cell r="DI555">
            <v>196000</v>
          </cell>
          <cell r="DJ555">
            <v>0</v>
          </cell>
          <cell r="DK555">
            <v>0</v>
          </cell>
          <cell r="DL555">
            <v>0</v>
          </cell>
          <cell r="DM555">
            <v>0</v>
          </cell>
          <cell r="DN555">
            <v>0</v>
          </cell>
          <cell r="DO555">
            <v>0</v>
          </cell>
          <cell r="DP555">
            <v>0</v>
          </cell>
          <cell r="DQ555">
            <v>0</v>
          </cell>
          <cell r="DR555">
            <v>0</v>
          </cell>
          <cell r="DS555">
            <v>0</v>
          </cell>
          <cell r="DU555" t="str">
            <v>none</v>
          </cell>
          <cell r="DV555">
            <v>0</v>
          </cell>
          <cell r="DW555">
            <v>0</v>
          </cell>
          <cell r="DX555">
            <v>21</v>
          </cell>
          <cell r="DY555">
            <v>0</v>
          </cell>
          <cell r="DZ555">
            <v>0</v>
          </cell>
          <cell r="EB555">
            <v>0</v>
          </cell>
          <cell r="EC555" t="str">
            <v>Def</v>
          </cell>
          <cell r="ED555" t="str">
            <v>nonDC</v>
          </cell>
        </row>
        <row r="556">
          <cell r="D556" t="str">
            <v>PC2010109</v>
          </cell>
          <cell r="E556" t="str">
            <v>Local Board Discretionary Fund Project</v>
          </cell>
          <cell r="F556" t="str">
            <v>Auckland Council</v>
          </cell>
          <cell r="G556" t="str">
            <v>Local board services</v>
          </cell>
          <cell r="H556" t="str">
            <v>E520305</v>
          </cell>
          <cell r="I556" t="str">
            <v>LB Relationship - Henderson, Waitakere, Whau</v>
          </cell>
          <cell r="J556" t="str">
            <v>Governance</v>
          </cell>
          <cell r="K556" t="str">
            <v>Local governance</v>
          </cell>
          <cell r="L556" t="str">
            <v>Local planning, policy and governance</v>
          </cell>
          <cell r="M556" t="str">
            <v>Local activities</v>
          </cell>
          <cell r="N556" t="str">
            <v>Local governance</v>
          </cell>
          <cell r="O556" t="str">
            <v>Local planning, policy and governance</v>
          </cell>
          <cell r="P556" t="str">
            <v>Corporate support</v>
          </cell>
          <cell r="Q556" t="str">
            <v>Archived Activities</v>
          </cell>
          <cell r="R556" t="str">
            <v>Local governance and democracy</v>
          </cell>
          <cell r="S556" t="str">
            <v>A2111205</v>
          </cell>
          <cell r="T556" t="str">
            <v>A2111206</v>
          </cell>
          <cell r="U556" t="str">
            <v>Local governance and democracy</v>
          </cell>
          <cell r="V556" t="str">
            <v>L120</v>
          </cell>
          <cell r="W556" t="str">
            <v>Henderson-Massey</v>
          </cell>
          <cell r="X556" t="str">
            <v>FY12 - Only</v>
          </cell>
          <cell r="Y556" t="str">
            <v>Expense</v>
          </cell>
          <cell r="Z556">
            <v>20110701</v>
          </cell>
          <cell r="AA556">
            <v>20120630</v>
          </cell>
          <cell r="AB556">
            <v>1</v>
          </cell>
          <cell r="AC556" t="str">
            <v>Programme</v>
          </cell>
          <cell r="AD556">
            <v>0</v>
          </cell>
          <cell r="AE556">
            <v>0</v>
          </cell>
          <cell r="AF556">
            <v>0</v>
          </cell>
          <cell r="AG556">
            <v>1</v>
          </cell>
          <cell r="AH556">
            <v>27</v>
          </cell>
          <cell r="AI556" t="str">
            <v>No AMP</v>
          </cell>
          <cell r="AJ556" t="str">
            <v>Other assets (Capex)</v>
          </cell>
          <cell r="AK556">
            <v>30</v>
          </cell>
          <cell r="AP556">
            <v>1</v>
          </cell>
          <cell r="AS556">
            <v>438400</v>
          </cell>
          <cell r="BD556">
            <v>3.3000000000000002E-2</v>
          </cell>
          <cell r="BE556">
            <v>6.7088999999999732E-2</v>
          </cell>
          <cell r="BF556">
            <v>0.10230293699999971</v>
          </cell>
          <cell r="BG556">
            <v>0.14088353979499968</v>
          </cell>
          <cell r="BH556">
            <v>0.18195534722761963</v>
          </cell>
          <cell r="BI556">
            <v>0.21859596299167583</v>
          </cell>
          <cell r="BJ556">
            <v>0.25637243784441766</v>
          </cell>
          <cell r="BK556">
            <v>0.29783272829328333</v>
          </cell>
          <cell r="BL556">
            <v>0.3445547065118415</v>
          </cell>
          <cell r="BM556">
            <v>0.39295867594626777</v>
          </cell>
          <cell r="BN556">
            <v>0</v>
          </cell>
          <cell r="BO556">
            <v>0</v>
          </cell>
          <cell r="BP556">
            <v>0</v>
          </cell>
          <cell r="BQ556">
            <v>0</v>
          </cell>
          <cell r="BR556">
            <v>0</v>
          </cell>
          <cell r="BS556">
            <v>0</v>
          </cell>
          <cell r="BT556">
            <v>0</v>
          </cell>
          <cell r="BU556">
            <v>0</v>
          </cell>
          <cell r="BV556">
            <v>0</v>
          </cell>
          <cell r="BW556">
            <v>0</v>
          </cell>
          <cell r="BX556">
            <v>0</v>
          </cell>
          <cell r="BY556">
            <v>438400</v>
          </cell>
          <cell r="BZ556">
            <v>0</v>
          </cell>
          <cell r="CA556">
            <v>0</v>
          </cell>
          <cell r="CB556">
            <v>0</v>
          </cell>
          <cell r="CC556">
            <v>0</v>
          </cell>
          <cell r="CD556">
            <v>0</v>
          </cell>
          <cell r="CE556">
            <v>0</v>
          </cell>
          <cell r="CF556">
            <v>0</v>
          </cell>
          <cell r="CG556">
            <v>0</v>
          </cell>
          <cell r="CH556">
            <v>0</v>
          </cell>
          <cell r="CI556">
            <v>0</v>
          </cell>
          <cell r="CK556">
            <v>0</v>
          </cell>
          <cell r="CL556">
            <v>0</v>
          </cell>
          <cell r="CM556">
            <v>0</v>
          </cell>
          <cell r="CN556">
            <v>0</v>
          </cell>
          <cell r="CO556">
            <v>0</v>
          </cell>
          <cell r="CP556">
            <v>0</v>
          </cell>
          <cell r="CQ556">
            <v>0</v>
          </cell>
          <cell r="CR556">
            <v>0</v>
          </cell>
          <cell r="CS556">
            <v>0</v>
          </cell>
          <cell r="CT556">
            <v>0</v>
          </cell>
          <cell r="CU556">
            <v>0</v>
          </cell>
          <cell r="CW556">
            <v>0</v>
          </cell>
          <cell r="CX556">
            <v>0</v>
          </cell>
          <cell r="CY556">
            <v>0</v>
          </cell>
          <cell r="CZ556">
            <v>0</v>
          </cell>
          <cell r="DA556">
            <v>0</v>
          </cell>
          <cell r="DB556">
            <v>0</v>
          </cell>
          <cell r="DC556">
            <v>0</v>
          </cell>
          <cell r="DD556">
            <v>0</v>
          </cell>
          <cell r="DE556">
            <v>0</v>
          </cell>
          <cell r="DF556">
            <v>0</v>
          </cell>
          <cell r="DG556">
            <v>0</v>
          </cell>
          <cell r="DI556">
            <v>438400</v>
          </cell>
          <cell r="DJ556">
            <v>0</v>
          </cell>
          <cell r="DK556">
            <v>0</v>
          </cell>
          <cell r="DL556">
            <v>0</v>
          </cell>
          <cell r="DM556">
            <v>0</v>
          </cell>
          <cell r="DN556">
            <v>0</v>
          </cell>
          <cell r="DO556">
            <v>0</v>
          </cell>
          <cell r="DP556">
            <v>0</v>
          </cell>
          <cell r="DQ556">
            <v>0</v>
          </cell>
          <cell r="DR556">
            <v>0</v>
          </cell>
          <cell r="DS556">
            <v>0</v>
          </cell>
          <cell r="DU556" t="str">
            <v>none</v>
          </cell>
          <cell r="DV556">
            <v>0</v>
          </cell>
          <cell r="DW556">
            <v>0</v>
          </cell>
          <cell r="DX556">
            <v>21</v>
          </cell>
          <cell r="DY556">
            <v>0</v>
          </cell>
          <cell r="DZ556">
            <v>0</v>
          </cell>
          <cell r="EB556">
            <v>0</v>
          </cell>
          <cell r="EC556" t="str">
            <v>Def</v>
          </cell>
          <cell r="ED556" t="str">
            <v>nonDC</v>
          </cell>
        </row>
        <row r="557">
          <cell r="D557" t="str">
            <v>PC2010109</v>
          </cell>
          <cell r="E557" t="str">
            <v>Local Board Discretionary Fund Project</v>
          </cell>
          <cell r="F557" t="str">
            <v>Auckland Council</v>
          </cell>
          <cell r="G557" t="str">
            <v>Local board services</v>
          </cell>
          <cell r="H557" t="str">
            <v>E520305</v>
          </cell>
          <cell r="I557" t="str">
            <v>LB Relationship - Henderson, Waitakere, Whau</v>
          </cell>
          <cell r="J557" t="str">
            <v>Governance</v>
          </cell>
          <cell r="K557" t="str">
            <v>Local governance</v>
          </cell>
          <cell r="L557" t="str">
            <v>Local planning, policy and governance</v>
          </cell>
          <cell r="M557" t="str">
            <v>Local activities</v>
          </cell>
          <cell r="N557" t="str">
            <v>Local governance</v>
          </cell>
          <cell r="O557" t="str">
            <v>Local planning, policy and governance</v>
          </cell>
          <cell r="P557" t="str">
            <v>Corporate support</v>
          </cell>
          <cell r="Q557" t="str">
            <v>Archived Activities</v>
          </cell>
          <cell r="R557" t="str">
            <v>Local governance and democracy</v>
          </cell>
          <cell r="S557" t="str">
            <v>A2111205</v>
          </cell>
          <cell r="T557" t="str">
            <v>A2111206</v>
          </cell>
          <cell r="U557" t="str">
            <v>Local governance and democracy</v>
          </cell>
          <cell r="V557" t="str">
            <v>L190</v>
          </cell>
          <cell r="W557" t="str">
            <v>Waitakere Ranges</v>
          </cell>
          <cell r="X557" t="str">
            <v>FY12 - Only</v>
          </cell>
          <cell r="Y557" t="str">
            <v>Expense</v>
          </cell>
          <cell r="Z557">
            <v>20110701</v>
          </cell>
          <cell r="AA557">
            <v>20120630</v>
          </cell>
          <cell r="AB557">
            <v>1</v>
          </cell>
          <cell r="AC557" t="str">
            <v>Programme</v>
          </cell>
          <cell r="AD557">
            <v>0</v>
          </cell>
          <cell r="AE557">
            <v>0</v>
          </cell>
          <cell r="AF557">
            <v>0</v>
          </cell>
          <cell r="AG557">
            <v>1</v>
          </cell>
          <cell r="AH557">
            <v>27</v>
          </cell>
          <cell r="AI557" t="str">
            <v>No AMP</v>
          </cell>
          <cell r="AJ557" t="str">
            <v>Other assets (Capex)</v>
          </cell>
          <cell r="AK557">
            <v>30</v>
          </cell>
          <cell r="AP557">
            <v>1</v>
          </cell>
          <cell r="AS557">
            <v>196000</v>
          </cell>
          <cell r="BD557">
            <v>3.3000000000000002E-2</v>
          </cell>
          <cell r="BE557">
            <v>6.7088999999999732E-2</v>
          </cell>
          <cell r="BF557">
            <v>0.10230293699999971</v>
          </cell>
          <cell r="BG557">
            <v>0.14088353979499968</v>
          </cell>
          <cell r="BH557">
            <v>0.18195534722761963</v>
          </cell>
          <cell r="BI557">
            <v>0.21859596299167583</v>
          </cell>
          <cell r="BJ557">
            <v>0.25637243784441766</v>
          </cell>
          <cell r="BK557">
            <v>0.29783272829328333</v>
          </cell>
          <cell r="BL557">
            <v>0.3445547065118415</v>
          </cell>
          <cell r="BM557">
            <v>0.39295867594626777</v>
          </cell>
          <cell r="BN557">
            <v>0</v>
          </cell>
          <cell r="BO557">
            <v>0</v>
          </cell>
          <cell r="BP557">
            <v>0</v>
          </cell>
          <cell r="BQ557">
            <v>0</v>
          </cell>
          <cell r="BR557">
            <v>0</v>
          </cell>
          <cell r="BS557">
            <v>0</v>
          </cell>
          <cell r="BT557">
            <v>0</v>
          </cell>
          <cell r="BU557">
            <v>0</v>
          </cell>
          <cell r="BV557">
            <v>0</v>
          </cell>
          <cell r="BW557">
            <v>0</v>
          </cell>
          <cell r="BX557">
            <v>0</v>
          </cell>
          <cell r="BY557">
            <v>196000</v>
          </cell>
          <cell r="BZ557">
            <v>0</v>
          </cell>
          <cell r="CA557">
            <v>0</v>
          </cell>
          <cell r="CB557">
            <v>0</v>
          </cell>
          <cell r="CC557">
            <v>0</v>
          </cell>
          <cell r="CD557">
            <v>0</v>
          </cell>
          <cell r="CE557">
            <v>0</v>
          </cell>
          <cell r="CF557">
            <v>0</v>
          </cell>
          <cell r="CG557">
            <v>0</v>
          </cell>
          <cell r="CH557">
            <v>0</v>
          </cell>
          <cell r="CI557">
            <v>0</v>
          </cell>
          <cell r="CK557">
            <v>0</v>
          </cell>
          <cell r="CL557">
            <v>0</v>
          </cell>
          <cell r="CM557">
            <v>0</v>
          </cell>
          <cell r="CN557">
            <v>0</v>
          </cell>
          <cell r="CO557">
            <v>0</v>
          </cell>
          <cell r="CP557">
            <v>0</v>
          </cell>
          <cell r="CQ557">
            <v>0</v>
          </cell>
          <cell r="CR557">
            <v>0</v>
          </cell>
          <cell r="CS557">
            <v>0</v>
          </cell>
          <cell r="CT557">
            <v>0</v>
          </cell>
          <cell r="CU557">
            <v>0</v>
          </cell>
          <cell r="CW557">
            <v>0</v>
          </cell>
          <cell r="CX557">
            <v>0</v>
          </cell>
          <cell r="CY557">
            <v>0</v>
          </cell>
          <cell r="CZ557">
            <v>0</v>
          </cell>
          <cell r="DA557">
            <v>0</v>
          </cell>
          <cell r="DB557">
            <v>0</v>
          </cell>
          <cell r="DC557">
            <v>0</v>
          </cell>
          <cell r="DD557">
            <v>0</v>
          </cell>
          <cell r="DE557">
            <v>0</v>
          </cell>
          <cell r="DF557">
            <v>0</v>
          </cell>
          <cell r="DG557">
            <v>0</v>
          </cell>
          <cell r="DI557">
            <v>196000</v>
          </cell>
          <cell r="DJ557">
            <v>0</v>
          </cell>
          <cell r="DK557">
            <v>0</v>
          </cell>
          <cell r="DL557">
            <v>0</v>
          </cell>
          <cell r="DM557">
            <v>0</v>
          </cell>
          <cell r="DN557">
            <v>0</v>
          </cell>
          <cell r="DO557">
            <v>0</v>
          </cell>
          <cell r="DP557">
            <v>0</v>
          </cell>
          <cell r="DQ557">
            <v>0</v>
          </cell>
          <cell r="DR557">
            <v>0</v>
          </cell>
          <cell r="DS557">
            <v>0</v>
          </cell>
          <cell r="DU557" t="str">
            <v>none</v>
          </cell>
          <cell r="DV557">
            <v>0</v>
          </cell>
          <cell r="DW557">
            <v>0</v>
          </cell>
          <cell r="DX557">
            <v>21</v>
          </cell>
          <cell r="DY557">
            <v>0</v>
          </cell>
          <cell r="DZ557">
            <v>0</v>
          </cell>
          <cell r="EB557">
            <v>0</v>
          </cell>
          <cell r="EC557" t="str">
            <v>Def</v>
          </cell>
          <cell r="ED557" t="str">
            <v>nonDC</v>
          </cell>
        </row>
        <row r="558">
          <cell r="D558" t="str">
            <v>PC2010109</v>
          </cell>
          <cell r="E558" t="str">
            <v>Local Board Discretionary Fund Project</v>
          </cell>
          <cell r="F558" t="str">
            <v>Auckland Council</v>
          </cell>
          <cell r="G558" t="str">
            <v>Local board services</v>
          </cell>
          <cell r="H558" t="str">
            <v>E520305</v>
          </cell>
          <cell r="I558" t="str">
            <v>LB Relationship - Henderson, Waitakere, Whau</v>
          </cell>
          <cell r="J558" t="str">
            <v>Governance</v>
          </cell>
          <cell r="K558" t="str">
            <v>Local governance</v>
          </cell>
          <cell r="L558" t="str">
            <v>Local planning, policy and governance</v>
          </cell>
          <cell r="M558" t="str">
            <v>Local activities</v>
          </cell>
          <cell r="N558" t="str">
            <v>Local governance</v>
          </cell>
          <cell r="O558" t="str">
            <v>Local planning, policy and governance</v>
          </cell>
          <cell r="P558" t="str">
            <v>Corporate support</v>
          </cell>
          <cell r="Q558" t="str">
            <v>Archived Activities</v>
          </cell>
          <cell r="R558" t="str">
            <v>Local governance and democracy</v>
          </cell>
          <cell r="S558" t="str">
            <v>A2111205</v>
          </cell>
          <cell r="T558" t="str">
            <v>A2111206</v>
          </cell>
          <cell r="U558" t="str">
            <v>Local governance and democracy</v>
          </cell>
          <cell r="V558" t="str">
            <v>L200</v>
          </cell>
          <cell r="W558" t="str">
            <v>Whau</v>
          </cell>
          <cell r="X558" t="str">
            <v>FY12 - Only</v>
          </cell>
          <cell r="Y558" t="str">
            <v>Expense</v>
          </cell>
          <cell r="Z558">
            <v>20110701</v>
          </cell>
          <cell r="AA558">
            <v>20120630</v>
          </cell>
          <cell r="AB558">
            <v>1</v>
          </cell>
          <cell r="AC558" t="str">
            <v>Programme</v>
          </cell>
          <cell r="AD558">
            <v>0</v>
          </cell>
          <cell r="AE558">
            <v>0</v>
          </cell>
          <cell r="AF558">
            <v>0</v>
          </cell>
          <cell r="AG558">
            <v>1</v>
          </cell>
          <cell r="AH558">
            <v>27</v>
          </cell>
          <cell r="AI558" t="str">
            <v>No AMP</v>
          </cell>
          <cell r="AJ558" t="str">
            <v>Other assets (Capex)</v>
          </cell>
          <cell r="AK558">
            <v>30</v>
          </cell>
          <cell r="AP558">
            <v>1</v>
          </cell>
          <cell r="AS558">
            <v>305600</v>
          </cell>
          <cell r="BD558">
            <v>3.3000000000000002E-2</v>
          </cell>
          <cell r="BE558">
            <v>6.7088999999999732E-2</v>
          </cell>
          <cell r="BF558">
            <v>0.10230293699999971</v>
          </cell>
          <cell r="BG558">
            <v>0.14088353979499968</v>
          </cell>
          <cell r="BH558">
            <v>0.18195534722761963</v>
          </cell>
          <cell r="BI558">
            <v>0.21859596299167583</v>
          </cell>
          <cell r="BJ558">
            <v>0.25637243784441766</v>
          </cell>
          <cell r="BK558">
            <v>0.29783272829328333</v>
          </cell>
          <cell r="BL558">
            <v>0.3445547065118415</v>
          </cell>
          <cell r="BM558">
            <v>0.39295867594626777</v>
          </cell>
          <cell r="BN558">
            <v>0</v>
          </cell>
          <cell r="BO558">
            <v>0</v>
          </cell>
          <cell r="BP558">
            <v>0</v>
          </cell>
          <cell r="BQ558">
            <v>0</v>
          </cell>
          <cell r="BR558">
            <v>0</v>
          </cell>
          <cell r="BS558">
            <v>0</v>
          </cell>
          <cell r="BT558">
            <v>0</v>
          </cell>
          <cell r="BU558">
            <v>0</v>
          </cell>
          <cell r="BV558">
            <v>0</v>
          </cell>
          <cell r="BW558">
            <v>0</v>
          </cell>
          <cell r="BX558">
            <v>0</v>
          </cell>
          <cell r="BY558">
            <v>305600</v>
          </cell>
          <cell r="BZ558">
            <v>0</v>
          </cell>
          <cell r="CA558">
            <v>0</v>
          </cell>
          <cell r="CB558">
            <v>0</v>
          </cell>
          <cell r="CC558">
            <v>0</v>
          </cell>
          <cell r="CD558">
            <v>0</v>
          </cell>
          <cell r="CE558">
            <v>0</v>
          </cell>
          <cell r="CF558">
            <v>0</v>
          </cell>
          <cell r="CG558">
            <v>0</v>
          </cell>
          <cell r="CH558">
            <v>0</v>
          </cell>
          <cell r="CI558">
            <v>0</v>
          </cell>
          <cell r="CK558">
            <v>0</v>
          </cell>
          <cell r="CL558">
            <v>0</v>
          </cell>
          <cell r="CM558">
            <v>0</v>
          </cell>
          <cell r="CN558">
            <v>0</v>
          </cell>
          <cell r="CO558">
            <v>0</v>
          </cell>
          <cell r="CP558">
            <v>0</v>
          </cell>
          <cell r="CQ558">
            <v>0</v>
          </cell>
          <cell r="CR558">
            <v>0</v>
          </cell>
          <cell r="CS558">
            <v>0</v>
          </cell>
          <cell r="CT558">
            <v>0</v>
          </cell>
          <cell r="CU558">
            <v>0</v>
          </cell>
          <cell r="CW558">
            <v>0</v>
          </cell>
          <cell r="CX558">
            <v>0</v>
          </cell>
          <cell r="CY558">
            <v>0</v>
          </cell>
          <cell r="CZ558">
            <v>0</v>
          </cell>
          <cell r="DA558">
            <v>0</v>
          </cell>
          <cell r="DB558">
            <v>0</v>
          </cell>
          <cell r="DC558">
            <v>0</v>
          </cell>
          <cell r="DD558">
            <v>0</v>
          </cell>
          <cell r="DE558">
            <v>0</v>
          </cell>
          <cell r="DF558">
            <v>0</v>
          </cell>
          <cell r="DG558">
            <v>0</v>
          </cell>
          <cell r="DI558">
            <v>305600</v>
          </cell>
          <cell r="DJ558">
            <v>0</v>
          </cell>
          <cell r="DK558">
            <v>0</v>
          </cell>
          <cell r="DL558">
            <v>0</v>
          </cell>
          <cell r="DM558">
            <v>0</v>
          </cell>
          <cell r="DN558">
            <v>0</v>
          </cell>
          <cell r="DO558">
            <v>0</v>
          </cell>
          <cell r="DP558">
            <v>0</v>
          </cell>
          <cell r="DQ558">
            <v>0</v>
          </cell>
          <cell r="DR558">
            <v>0</v>
          </cell>
          <cell r="DS558">
            <v>0</v>
          </cell>
          <cell r="DU558" t="str">
            <v>none</v>
          </cell>
          <cell r="DV558">
            <v>0</v>
          </cell>
          <cell r="DW558">
            <v>0</v>
          </cell>
          <cell r="DX558">
            <v>21</v>
          </cell>
          <cell r="DY558">
            <v>0</v>
          </cell>
          <cell r="DZ558">
            <v>0</v>
          </cell>
          <cell r="EB558">
            <v>0</v>
          </cell>
          <cell r="EC558" t="str">
            <v>Def</v>
          </cell>
          <cell r="ED558" t="str">
            <v>nonDC</v>
          </cell>
        </row>
        <row r="559">
          <cell r="D559" t="str">
            <v>PC2010109</v>
          </cell>
          <cell r="E559" t="str">
            <v>Local Board Discretionary Fund Project</v>
          </cell>
          <cell r="F559" t="str">
            <v>Auckland Council</v>
          </cell>
          <cell r="G559" t="str">
            <v>Local board services</v>
          </cell>
          <cell r="H559" t="str">
            <v>E520405</v>
          </cell>
          <cell r="I559" t="str">
            <v>LB Relationship - Albert-Eden, Great Barrier, Waiheke, Waitemata</v>
          </cell>
          <cell r="J559" t="str">
            <v>Governance</v>
          </cell>
          <cell r="K559" t="str">
            <v>Local governance</v>
          </cell>
          <cell r="L559" t="str">
            <v>Local planning, policy and governance</v>
          </cell>
          <cell r="M559" t="str">
            <v>Local activities</v>
          </cell>
          <cell r="N559" t="str">
            <v>Local governance</v>
          </cell>
          <cell r="O559" t="str">
            <v>Local planning, policy and governance</v>
          </cell>
          <cell r="P559" t="str">
            <v>Corporate support</v>
          </cell>
          <cell r="Q559" t="str">
            <v>Archived Activities</v>
          </cell>
          <cell r="R559" t="str">
            <v>Local governance and democracy</v>
          </cell>
          <cell r="S559" t="str">
            <v>A2111205</v>
          </cell>
          <cell r="T559" t="str">
            <v>A2111206</v>
          </cell>
          <cell r="U559" t="str">
            <v>Local governance and democracy</v>
          </cell>
          <cell r="V559" t="str">
            <v>L100</v>
          </cell>
          <cell r="W559" t="str">
            <v>Albert-Eden</v>
          </cell>
          <cell r="X559" t="str">
            <v>FY12 - Only</v>
          </cell>
          <cell r="Y559" t="str">
            <v>Expense</v>
          </cell>
          <cell r="Z559">
            <v>20110701</v>
          </cell>
          <cell r="AA559">
            <v>20120630</v>
          </cell>
          <cell r="AB559">
            <v>1</v>
          </cell>
          <cell r="AC559" t="str">
            <v>Programme</v>
          </cell>
          <cell r="AD559">
            <v>0</v>
          </cell>
          <cell r="AE559">
            <v>0</v>
          </cell>
          <cell r="AF559">
            <v>0</v>
          </cell>
          <cell r="AG559">
            <v>1</v>
          </cell>
          <cell r="AH559">
            <v>27</v>
          </cell>
          <cell r="AI559" t="str">
            <v>No AMP</v>
          </cell>
          <cell r="AJ559" t="str">
            <v>Other assets (Capex)</v>
          </cell>
          <cell r="AK559">
            <v>30</v>
          </cell>
          <cell r="AP559">
            <v>1</v>
          </cell>
          <cell r="AS559">
            <v>395200</v>
          </cell>
          <cell r="BD559">
            <v>3.3000000000000002E-2</v>
          </cell>
          <cell r="BE559">
            <v>6.7088999999999732E-2</v>
          </cell>
          <cell r="BF559">
            <v>0.10230293699999971</v>
          </cell>
          <cell r="BG559">
            <v>0.14088353979499968</v>
          </cell>
          <cell r="BH559">
            <v>0.18195534722761963</v>
          </cell>
          <cell r="BI559">
            <v>0.21859596299167583</v>
          </cell>
          <cell r="BJ559">
            <v>0.25637243784441766</v>
          </cell>
          <cell r="BK559">
            <v>0.29783272829328333</v>
          </cell>
          <cell r="BL559">
            <v>0.3445547065118415</v>
          </cell>
          <cell r="BM559">
            <v>0.39295867594626777</v>
          </cell>
          <cell r="BN559">
            <v>0</v>
          </cell>
          <cell r="BO559">
            <v>0</v>
          </cell>
          <cell r="BP559">
            <v>0</v>
          </cell>
          <cell r="BQ559">
            <v>0</v>
          </cell>
          <cell r="BR559">
            <v>0</v>
          </cell>
          <cell r="BS559">
            <v>0</v>
          </cell>
          <cell r="BT559">
            <v>0</v>
          </cell>
          <cell r="BU559">
            <v>0</v>
          </cell>
          <cell r="BV559">
            <v>0</v>
          </cell>
          <cell r="BW559">
            <v>0</v>
          </cell>
          <cell r="BX559">
            <v>0</v>
          </cell>
          <cell r="BY559">
            <v>395200</v>
          </cell>
          <cell r="BZ559">
            <v>0</v>
          </cell>
          <cell r="CA559">
            <v>0</v>
          </cell>
          <cell r="CB559">
            <v>0</v>
          </cell>
          <cell r="CC559">
            <v>0</v>
          </cell>
          <cell r="CD559">
            <v>0</v>
          </cell>
          <cell r="CE559">
            <v>0</v>
          </cell>
          <cell r="CF559">
            <v>0</v>
          </cell>
          <cell r="CG559">
            <v>0</v>
          </cell>
          <cell r="CH559">
            <v>0</v>
          </cell>
          <cell r="CI559">
            <v>0</v>
          </cell>
          <cell r="CK559">
            <v>0</v>
          </cell>
          <cell r="CL559">
            <v>0</v>
          </cell>
          <cell r="CM559">
            <v>0</v>
          </cell>
          <cell r="CN559">
            <v>0</v>
          </cell>
          <cell r="CO559">
            <v>0</v>
          </cell>
          <cell r="CP559">
            <v>0</v>
          </cell>
          <cell r="CQ559">
            <v>0</v>
          </cell>
          <cell r="CR559">
            <v>0</v>
          </cell>
          <cell r="CS559">
            <v>0</v>
          </cell>
          <cell r="CT559">
            <v>0</v>
          </cell>
          <cell r="CU559">
            <v>0</v>
          </cell>
          <cell r="CW559">
            <v>0</v>
          </cell>
          <cell r="CX559">
            <v>0</v>
          </cell>
          <cell r="CY559">
            <v>0</v>
          </cell>
          <cell r="CZ559">
            <v>0</v>
          </cell>
          <cell r="DA559">
            <v>0</v>
          </cell>
          <cell r="DB559">
            <v>0</v>
          </cell>
          <cell r="DC559">
            <v>0</v>
          </cell>
          <cell r="DD559">
            <v>0</v>
          </cell>
          <cell r="DE559">
            <v>0</v>
          </cell>
          <cell r="DF559">
            <v>0</v>
          </cell>
          <cell r="DG559">
            <v>0</v>
          </cell>
          <cell r="DI559">
            <v>395200</v>
          </cell>
          <cell r="DJ559">
            <v>0</v>
          </cell>
          <cell r="DK559">
            <v>0</v>
          </cell>
          <cell r="DL559">
            <v>0</v>
          </cell>
          <cell r="DM559">
            <v>0</v>
          </cell>
          <cell r="DN559">
            <v>0</v>
          </cell>
          <cell r="DO559">
            <v>0</v>
          </cell>
          <cell r="DP559">
            <v>0</v>
          </cell>
          <cell r="DQ559">
            <v>0</v>
          </cell>
          <cell r="DR559">
            <v>0</v>
          </cell>
          <cell r="DS559">
            <v>0</v>
          </cell>
          <cell r="DU559" t="str">
            <v>none</v>
          </cell>
          <cell r="DV559">
            <v>0</v>
          </cell>
          <cell r="DW559">
            <v>0</v>
          </cell>
          <cell r="DX559">
            <v>21</v>
          </cell>
          <cell r="DY559">
            <v>0</v>
          </cell>
          <cell r="DZ559">
            <v>0</v>
          </cell>
          <cell r="EB559">
            <v>0</v>
          </cell>
          <cell r="EC559" t="str">
            <v>Def</v>
          </cell>
          <cell r="ED559" t="str">
            <v>nonDC</v>
          </cell>
        </row>
        <row r="560">
          <cell r="D560" t="str">
            <v>PC2010109</v>
          </cell>
          <cell r="E560" t="str">
            <v>Local Board Discretionary Fund Project</v>
          </cell>
          <cell r="F560" t="str">
            <v>Auckland Council</v>
          </cell>
          <cell r="G560" t="str">
            <v>Local board services</v>
          </cell>
          <cell r="H560" t="str">
            <v>E520405</v>
          </cell>
          <cell r="I560" t="str">
            <v>LB Relationship - Albert-Eden, Great Barrier, Waiheke, Waitemata</v>
          </cell>
          <cell r="J560" t="str">
            <v>Governance</v>
          </cell>
          <cell r="K560" t="str">
            <v>Local governance</v>
          </cell>
          <cell r="L560" t="str">
            <v>Local planning, policy and governance</v>
          </cell>
          <cell r="M560" t="str">
            <v>Local activities</v>
          </cell>
          <cell r="N560" t="str">
            <v>Local governance</v>
          </cell>
          <cell r="O560" t="str">
            <v>Local planning, policy and governance</v>
          </cell>
          <cell r="P560" t="str">
            <v>Corporate support</v>
          </cell>
          <cell r="Q560" t="str">
            <v>Archived Activities</v>
          </cell>
          <cell r="R560" t="str">
            <v>Local governance and democracy</v>
          </cell>
          <cell r="S560" t="str">
            <v>A2111205</v>
          </cell>
          <cell r="T560" t="str">
            <v>A2111206</v>
          </cell>
          <cell r="U560" t="str">
            <v>Local governance and democracy</v>
          </cell>
          <cell r="V560" t="str">
            <v>L115</v>
          </cell>
          <cell r="W560" t="str">
            <v>Great Barrier</v>
          </cell>
          <cell r="X560" t="str">
            <v>FY12 - Only</v>
          </cell>
          <cell r="Y560" t="str">
            <v>Expense</v>
          </cell>
          <cell r="Z560">
            <v>20110701</v>
          </cell>
          <cell r="AA560">
            <v>20120630</v>
          </cell>
          <cell r="AB560">
            <v>1</v>
          </cell>
          <cell r="AC560" t="str">
            <v>Programme</v>
          </cell>
          <cell r="AD560">
            <v>0</v>
          </cell>
          <cell r="AE560">
            <v>0</v>
          </cell>
          <cell r="AF560">
            <v>0</v>
          </cell>
          <cell r="AG560">
            <v>1</v>
          </cell>
          <cell r="AH560">
            <v>27</v>
          </cell>
          <cell r="AI560" t="str">
            <v>No AMP</v>
          </cell>
          <cell r="AJ560" t="str">
            <v>Other assets (Capex)</v>
          </cell>
          <cell r="AK560">
            <v>30</v>
          </cell>
          <cell r="AP560">
            <v>1</v>
          </cell>
          <cell r="AS560">
            <v>40000</v>
          </cell>
          <cell r="BD560">
            <v>3.3000000000000002E-2</v>
          </cell>
          <cell r="BE560">
            <v>6.7088999999999732E-2</v>
          </cell>
          <cell r="BF560">
            <v>0.10230293699999971</v>
          </cell>
          <cell r="BG560">
            <v>0.14088353979499968</v>
          </cell>
          <cell r="BH560">
            <v>0.18195534722761963</v>
          </cell>
          <cell r="BI560">
            <v>0.21859596299167583</v>
          </cell>
          <cell r="BJ560">
            <v>0.25637243784441766</v>
          </cell>
          <cell r="BK560">
            <v>0.29783272829328333</v>
          </cell>
          <cell r="BL560">
            <v>0.3445547065118415</v>
          </cell>
          <cell r="BM560">
            <v>0.39295867594626777</v>
          </cell>
          <cell r="BN560">
            <v>0</v>
          </cell>
          <cell r="BO560">
            <v>0</v>
          </cell>
          <cell r="BP560">
            <v>0</v>
          </cell>
          <cell r="BQ560">
            <v>0</v>
          </cell>
          <cell r="BR560">
            <v>0</v>
          </cell>
          <cell r="BS560">
            <v>0</v>
          </cell>
          <cell r="BT560">
            <v>0</v>
          </cell>
          <cell r="BU560">
            <v>0</v>
          </cell>
          <cell r="BV560">
            <v>0</v>
          </cell>
          <cell r="BW560">
            <v>0</v>
          </cell>
          <cell r="BX560">
            <v>0</v>
          </cell>
          <cell r="BY560">
            <v>40000</v>
          </cell>
          <cell r="BZ560">
            <v>0</v>
          </cell>
          <cell r="CA560">
            <v>0</v>
          </cell>
          <cell r="CB560">
            <v>0</v>
          </cell>
          <cell r="CC560">
            <v>0</v>
          </cell>
          <cell r="CD560">
            <v>0</v>
          </cell>
          <cell r="CE560">
            <v>0</v>
          </cell>
          <cell r="CF560">
            <v>0</v>
          </cell>
          <cell r="CG560">
            <v>0</v>
          </cell>
          <cell r="CH560">
            <v>0</v>
          </cell>
          <cell r="CI560">
            <v>0</v>
          </cell>
          <cell r="CK560">
            <v>0</v>
          </cell>
          <cell r="CL560">
            <v>0</v>
          </cell>
          <cell r="CM560">
            <v>0</v>
          </cell>
          <cell r="CN560">
            <v>0</v>
          </cell>
          <cell r="CO560">
            <v>0</v>
          </cell>
          <cell r="CP560">
            <v>0</v>
          </cell>
          <cell r="CQ560">
            <v>0</v>
          </cell>
          <cell r="CR560">
            <v>0</v>
          </cell>
          <cell r="CS560">
            <v>0</v>
          </cell>
          <cell r="CT560">
            <v>0</v>
          </cell>
          <cell r="CU560">
            <v>0</v>
          </cell>
          <cell r="CW560">
            <v>0</v>
          </cell>
          <cell r="CX560">
            <v>0</v>
          </cell>
          <cell r="CY560">
            <v>0</v>
          </cell>
          <cell r="CZ560">
            <v>0</v>
          </cell>
          <cell r="DA560">
            <v>0</v>
          </cell>
          <cell r="DB560">
            <v>0</v>
          </cell>
          <cell r="DC560">
            <v>0</v>
          </cell>
          <cell r="DD560">
            <v>0</v>
          </cell>
          <cell r="DE560">
            <v>0</v>
          </cell>
          <cell r="DF560">
            <v>0</v>
          </cell>
          <cell r="DG560">
            <v>0</v>
          </cell>
          <cell r="DI560">
            <v>40000</v>
          </cell>
          <cell r="DJ560">
            <v>0</v>
          </cell>
          <cell r="DK560">
            <v>0</v>
          </cell>
          <cell r="DL560">
            <v>0</v>
          </cell>
          <cell r="DM560">
            <v>0</v>
          </cell>
          <cell r="DN560">
            <v>0</v>
          </cell>
          <cell r="DO560">
            <v>0</v>
          </cell>
          <cell r="DP560">
            <v>0</v>
          </cell>
          <cell r="DQ560">
            <v>0</v>
          </cell>
          <cell r="DR560">
            <v>0</v>
          </cell>
          <cell r="DS560">
            <v>0</v>
          </cell>
          <cell r="DU560" t="str">
            <v>none</v>
          </cell>
          <cell r="DV560">
            <v>0</v>
          </cell>
          <cell r="DW560">
            <v>0</v>
          </cell>
          <cell r="DX560">
            <v>21</v>
          </cell>
          <cell r="DY560">
            <v>0</v>
          </cell>
          <cell r="DZ560">
            <v>0</v>
          </cell>
          <cell r="EB560">
            <v>0</v>
          </cell>
          <cell r="EC560" t="str">
            <v>Def</v>
          </cell>
          <cell r="ED560" t="str">
            <v>nonDC</v>
          </cell>
        </row>
        <row r="561">
          <cell r="D561" t="str">
            <v>PC2010109</v>
          </cell>
          <cell r="E561" t="str">
            <v>Local Board Discretionary Fund Project</v>
          </cell>
          <cell r="F561" t="str">
            <v>Auckland Council</v>
          </cell>
          <cell r="G561" t="str">
            <v>Local board services</v>
          </cell>
          <cell r="H561" t="str">
            <v>E520405</v>
          </cell>
          <cell r="I561" t="str">
            <v>LB Relationship - Albert-Eden, Great Barrier, Waiheke, Waitemata</v>
          </cell>
          <cell r="J561" t="str">
            <v>Governance</v>
          </cell>
          <cell r="K561" t="str">
            <v>Local governance</v>
          </cell>
          <cell r="L561" t="str">
            <v>Local planning, policy and governance</v>
          </cell>
          <cell r="M561" t="str">
            <v>Local activities</v>
          </cell>
          <cell r="N561" t="str">
            <v>Local governance</v>
          </cell>
          <cell r="O561" t="str">
            <v>Local planning, policy and governance</v>
          </cell>
          <cell r="P561" t="str">
            <v>Corporate support</v>
          </cell>
          <cell r="Q561" t="str">
            <v>Archived Activities</v>
          </cell>
          <cell r="R561" t="str">
            <v>Local governance and democracy</v>
          </cell>
          <cell r="S561" t="str">
            <v>A2111205</v>
          </cell>
          <cell r="T561" t="str">
            <v>A2111206</v>
          </cell>
          <cell r="U561" t="str">
            <v>Local governance and democracy</v>
          </cell>
          <cell r="V561" t="str">
            <v>L185</v>
          </cell>
          <cell r="W561" t="str">
            <v>Waiheke</v>
          </cell>
          <cell r="X561" t="str">
            <v>FY12 - Only</v>
          </cell>
          <cell r="Y561" t="str">
            <v>Expense</v>
          </cell>
          <cell r="Z561">
            <v>20110701</v>
          </cell>
          <cell r="AA561">
            <v>20120630</v>
          </cell>
          <cell r="AB561">
            <v>1</v>
          </cell>
          <cell r="AC561" t="str">
            <v>Programme</v>
          </cell>
          <cell r="AD561">
            <v>0</v>
          </cell>
          <cell r="AE561">
            <v>0</v>
          </cell>
          <cell r="AF561">
            <v>0</v>
          </cell>
          <cell r="AG561">
            <v>1</v>
          </cell>
          <cell r="AH561">
            <v>27</v>
          </cell>
          <cell r="AI561" t="str">
            <v>No AMP</v>
          </cell>
          <cell r="AJ561" t="str">
            <v>Other assets (Capex)</v>
          </cell>
          <cell r="AK561">
            <v>30</v>
          </cell>
          <cell r="AP561">
            <v>1</v>
          </cell>
          <cell r="AS561">
            <v>120000</v>
          </cell>
          <cell r="BD561">
            <v>3.3000000000000002E-2</v>
          </cell>
          <cell r="BE561">
            <v>6.7088999999999732E-2</v>
          </cell>
          <cell r="BF561">
            <v>0.10230293699999971</v>
          </cell>
          <cell r="BG561">
            <v>0.14088353979499968</v>
          </cell>
          <cell r="BH561">
            <v>0.18195534722761963</v>
          </cell>
          <cell r="BI561">
            <v>0.21859596299167583</v>
          </cell>
          <cell r="BJ561">
            <v>0.25637243784441766</v>
          </cell>
          <cell r="BK561">
            <v>0.29783272829328333</v>
          </cell>
          <cell r="BL561">
            <v>0.3445547065118415</v>
          </cell>
          <cell r="BM561">
            <v>0.39295867594626777</v>
          </cell>
          <cell r="BN561">
            <v>0</v>
          </cell>
          <cell r="BO561">
            <v>0</v>
          </cell>
          <cell r="BP561">
            <v>0</v>
          </cell>
          <cell r="BQ561">
            <v>0</v>
          </cell>
          <cell r="BR561">
            <v>0</v>
          </cell>
          <cell r="BS561">
            <v>0</v>
          </cell>
          <cell r="BT561">
            <v>0</v>
          </cell>
          <cell r="BU561">
            <v>0</v>
          </cell>
          <cell r="BV561">
            <v>0</v>
          </cell>
          <cell r="BW561">
            <v>0</v>
          </cell>
          <cell r="BX561">
            <v>0</v>
          </cell>
          <cell r="BY561">
            <v>120000</v>
          </cell>
          <cell r="BZ561">
            <v>0</v>
          </cell>
          <cell r="CA561">
            <v>0</v>
          </cell>
          <cell r="CB561">
            <v>0</v>
          </cell>
          <cell r="CC561">
            <v>0</v>
          </cell>
          <cell r="CD561">
            <v>0</v>
          </cell>
          <cell r="CE561">
            <v>0</v>
          </cell>
          <cell r="CF561">
            <v>0</v>
          </cell>
          <cell r="CG561">
            <v>0</v>
          </cell>
          <cell r="CH561">
            <v>0</v>
          </cell>
          <cell r="CI561">
            <v>0</v>
          </cell>
          <cell r="CK561">
            <v>0</v>
          </cell>
          <cell r="CL561">
            <v>0</v>
          </cell>
          <cell r="CM561">
            <v>0</v>
          </cell>
          <cell r="CN561">
            <v>0</v>
          </cell>
          <cell r="CO561">
            <v>0</v>
          </cell>
          <cell r="CP561">
            <v>0</v>
          </cell>
          <cell r="CQ561">
            <v>0</v>
          </cell>
          <cell r="CR561">
            <v>0</v>
          </cell>
          <cell r="CS561">
            <v>0</v>
          </cell>
          <cell r="CT561">
            <v>0</v>
          </cell>
          <cell r="CU561">
            <v>0</v>
          </cell>
          <cell r="CW561">
            <v>0</v>
          </cell>
          <cell r="CX561">
            <v>0</v>
          </cell>
          <cell r="CY561">
            <v>0</v>
          </cell>
          <cell r="CZ561">
            <v>0</v>
          </cell>
          <cell r="DA561">
            <v>0</v>
          </cell>
          <cell r="DB561">
            <v>0</v>
          </cell>
          <cell r="DC561">
            <v>0</v>
          </cell>
          <cell r="DD561">
            <v>0</v>
          </cell>
          <cell r="DE561">
            <v>0</v>
          </cell>
          <cell r="DF561">
            <v>0</v>
          </cell>
          <cell r="DG561">
            <v>0</v>
          </cell>
          <cell r="DI561">
            <v>120000</v>
          </cell>
          <cell r="DJ561">
            <v>0</v>
          </cell>
          <cell r="DK561">
            <v>0</v>
          </cell>
          <cell r="DL561">
            <v>0</v>
          </cell>
          <cell r="DM561">
            <v>0</v>
          </cell>
          <cell r="DN561">
            <v>0</v>
          </cell>
          <cell r="DO561">
            <v>0</v>
          </cell>
          <cell r="DP561">
            <v>0</v>
          </cell>
          <cell r="DQ561">
            <v>0</v>
          </cell>
          <cell r="DR561">
            <v>0</v>
          </cell>
          <cell r="DS561">
            <v>0</v>
          </cell>
          <cell r="DU561" t="str">
            <v>none</v>
          </cell>
          <cell r="DV561">
            <v>0</v>
          </cell>
          <cell r="DW561">
            <v>0</v>
          </cell>
          <cell r="DX561">
            <v>21</v>
          </cell>
          <cell r="DY561">
            <v>0</v>
          </cell>
          <cell r="DZ561">
            <v>0</v>
          </cell>
          <cell r="EB561">
            <v>0</v>
          </cell>
          <cell r="EC561" t="str">
            <v>Def</v>
          </cell>
          <cell r="ED561" t="str">
            <v>nonDC</v>
          </cell>
        </row>
        <row r="562">
          <cell r="D562" t="str">
            <v>PC2010109</v>
          </cell>
          <cell r="E562" t="str">
            <v>Local Board Discretionary Fund Project</v>
          </cell>
          <cell r="F562" t="str">
            <v>Auckland Council</v>
          </cell>
          <cell r="G562" t="str">
            <v>Local board services</v>
          </cell>
          <cell r="H562" t="str">
            <v>E520405</v>
          </cell>
          <cell r="I562" t="str">
            <v>LB Relationship - Albert-Eden, Great Barrier, Waiheke, Waitemata</v>
          </cell>
          <cell r="J562" t="str">
            <v>Governance</v>
          </cell>
          <cell r="K562" t="str">
            <v>Local governance</v>
          </cell>
          <cell r="L562" t="str">
            <v>Local planning, policy and governance</v>
          </cell>
          <cell r="M562" t="str">
            <v>Local activities</v>
          </cell>
          <cell r="N562" t="str">
            <v>Local governance</v>
          </cell>
          <cell r="O562" t="str">
            <v>Local planning, policy and governance</v>
          </cell>
          <cell r="P562" t="str">
            <v>Corporate support</v>
          </cell>
          <cell r="Q562" t="str">
            <v>Archived Activities</v>
          </cell>
          <cell r="R562" t="str">
            <v>Local governance and democracy</v>
          </cell>
          <cell r="S562" t="str">
            <v>A2111205</v>
          </cell>
          <cell r="T562" t="str">
            <v>A2111206</v>
          </cell>
          <cell r="U562" t="str">
            <v>Local governance and democracy</v>
          </cell>
          <cell r="V562" t="str">
            <v>L195</v>
          </cell>
          <cell r="W562" t="str">
            <v>Waitemata</v>
          </cell>
          <cell r="X562" t="str">
            <v>FY12 - Only</v>
          </cell>
          <cell r="Y562" t="str">
            <v>Expense</v>
          </cell>
          <cell r="Z562">
            <v>20110701</v>
          </cell>
          <cell r="AA562">
            <v>20120630</v>
          </cell>
          <cell r="AB562">
            <v>1</v>
          </cell>
          <cell r="AC562" t="str">
            <v>Programme</v>
          </cell>
          <cell r="AD562">
            <v>0</v>
          </cell>
          <cell r="AE562">
            <v>0</v>
          </cell>
          <cell r="AF562">
            <v>0</v>
          </cell>
          <cell r="AG562">
            <v>1</v>
          </cell>
          <cell r="AH562">
            <v>27</v>
          </cell>
          <cell r="AI562" t="str">
            <v>No AMP</v>
          </cell>
          <cell r="AJ562" t="str">
            <v>Other assets (Capex)</v>
          </cell>
          <cell r="AK562">
            <v>30</v>
          </cell>
          <cell r="AP562">
            <v>1</v>
          </cell>
          <cell r="AS562">
            <v>280000</v>
          </cell>
          <cell r="BD562">
            <v>3.3000000000000002E-2</v>
          </cell>
          <cell r="BE562">
            <v>6.7088999999999732E-2</v>
          </cell>
          <cell r="BF562">
            <v>0.10230293699999971</v>
          </cell>
          <cell r="BG562">
            <v>0.14088353979499968</v>
          </cell>
          <cell r="BH562">
            <v>0.18195534722761963</v>
          </cell>
          <cell r="BI562">
            <v>0.21859596299167583</v>
          </cell>
          <cell r="BJ562">
            <v>0.25637243784441766</v>
          </cell>
          <cell r="BK562">
            <v>0.29783272829328333</v>
          </cell>
          <cell r="BL562">
            <v>0.3445547065118415</v>
          </cell>
          <cell r="BM562">
            <v>0.39295867594626777</v>
          </cell>
          <cell r="BN562">
            <v>0</v>
          </cell>
          <cell r="BO562">
            <v>0</v>
          </cell>
          <cell r="BP562">
            <v>0</v>
          </cell>
          <cell r="BQ562">
            <v>0</v>
          </cell>
          <cell r="BR562">
            <v>0</v>
          </cell>
          <cell r="BS562">
            <v>0</v>
          </cell>
          <cell r="BT562">
            <v>0</v>
          </cell>
          <cell r="BU562">
            <v>0</v>
          </cell>
          <cell r="BV562">
            <v>0</v>
          </cell>
          <cell r="BW562">
            <v>0</v>
          </cell>
          <cell r="BX562">
            <v>0</v>
          </cell>
          <cell r="BY562">
            <v>280000</v>
          </cell>
          <cell r="BZ562">
            <v>0</v>
          </cell>
          <cell r="CA562">
            <v>0</v>
          </cell>
          <cell r="CB562">
            <v>0</v>
          </cell>
          <cell r="CC562">
            <v>0</v>
          </cell>
          <cell r="CD562">
            <v>0</v>
          </cell>
          <cell r="CE562">
            <v>0</v>
          </cell>
          <cell r="CF562">
            <v>0</v>
          </cell>
          <cell r="CG562">
            <v>0</v>
          </cell>
          <cell r="CH562">
            <v>0</v>
          </cell>
          <cell r="CI562">
            <v>0</v>
          </cell>
          <cell r="CK562">
            <v>0</v>
          </cell>
          <cell r="CL562">
            <v>0</v>
          </cell>
          <cell r="CM562">
            <v>0</v>
          </cell>
          <cell r="CN562">
            <v>0</v>
          </cell>
          <cell r="CO562">
            <v>0</v>
          </cell>
          <cell r="CP562">
            <v>0</v>
          </cell>
          <cell r="CQ562">
            <v>0</v>
          </cell>
          <cell r="CR562">
            <v>0</v>
          </cell>
          <cell r="CS562">
            <v>0</v>
          </cell>
          <cell r="CT562">
            <v>0</v>
          </cell>
          <cell r="CU562">
            <v>0</v>
          </cell>
          <cell r="CW562">
            <v>0</v>
          </cell>
          <cell r="CX562">
            <v>0</v>
          </cell>
          <cell r="CY562">
            <v>0</v>
          </cell>
          <cell r="CZ562">
            <v>0</v>
          </cell>
          <cell r="DA562">
            <v>0</v>
          </cell>
          <cell r="DB562">
            <v>0</v>
          </cell>
          <cell r="DC562">
            <v>0</v>
          </cell>
          <cell r="DD562">
            <v>0</v>
          </cell>
          <cell r="DE562">
            <v>0</v>
          </cell>
          <cell r="DF562">
            <v>0</v>
          </cell>
          <cell r="DG562">
            <v>0</v>
          </cell>
          <cell r="DI562">
            <v>280000</v>
          </cell>
          <cell r="DJ562">
            <v>0</v>
          </cell>
          <cell r="DK562">
            <v>0</v>
          </cell>
          <cell r="DL562">
            <v>0</v>
          </cell>
          <cell r="DM562">
            <v>0</v>
          </cell>
          <cell r="DN562">
            <v>0</v>
          </cell>
          <cell r="DO562">
            <v>0</v>
          </cell>
          <cell r="DP562">
            <v>0</v>
          </cell>
          <cell r="DQ562">
            <v>0</v>
          </cell>
          <cell r="DR562">
            <v>0</v>
          </cell>
          <cell r="DS562">
            <v>0</v>
          </cell>
          <cell r="DU562" t="str">
            <v>none</v>
          </cell>
          <cell r="DV562">
            <v>0</v>
          </cell>
          <cell r="DW562">
            <v>0</v>
          </cell>
          <cell r="DX562">
            <v>21</v>
          </cell>
          <cell r="DY562">
            <v>0</v>
          </cell>
          <cell r="DZ562">
            <v>0</v>
          </cell>
          <cell r="EB562">
            <v>0</v>
          </cell>
          <cell r="EC562" t="str">
            <v>Def</v>
          </cell>
          <cell r="ED562" t="str">
            <v>nonDC</v>
          </cell>
        </row>
        <row r="563">
          <cell r="D563" t="str">
            <v>PC2010109</v>
          </cell>
          <cell r="E563" t="str">
            <v>Local Board Discretionary Fund Project</v>
          </cell>
          <cell r="F563" t="str">
            <v>Auckland Council</v>
          </cell>
          <cell r="G563" t="str">
            <v>Local board services</v>
          </cell>
          <cell r="H563" t="str">
            <v>E520505</v>
          </cell>
          <cell r="I563" t="str">
            <v>LB Relationship - Maungakiekie-Tamaki, Orakei, Puketepapa</v>
          </cell>
          <cell r="J563" t="str">
            <v>Governance</v>
          </cell>
          <cell r="K563" t="str">
            <v>Local governance</v>
          </cell>
          <cell r="L563" t="str">
            <v>Local planning, policy and governance</v>
          </cell>
          <cell r="M563" t="str">
            <v>Local activities</v>
          </cell>
          <cell r="N563" t="str">
            <v>Local governance</v>
          </cell>
          <cell r="O563" t="str">
            <v>Local planning, policy and governance</v>
          </cell>
          <cell r="P563" t="str">
            <v>Corporate support</v>
          </cell>
          <cell r="Q563" t="str">
            <v>Archived Activities</v>
          </cell>
          <cell r="R563" t="str">
            <v>Local governance and democracy</v>
          </cell>
          <cell r="S563" t="str">
            <v>A2111205</v>
          </cell>
          <cell r="T563" t="str">
            <v>A2111206</v>
          </cell>
          <cell r="U563" t="str">
            <v>Local governance and democracy</v>
          </cell>
          <cell r="V563" t="str">
            <v>L150</v>
          </cell>
          <cell r="W563" t="str">
            <v>Maungakiekie-Tamaki</v>
          </cell>
          <cell r="X563" t="str">
            <v>FY12 - Only</v>
          </cell>
          <cell r="Y563" t="str">
            <v>Expense</v>
          </cell>
          <cell r="Z563">
            <v>20110701</v>
          </cell>
          <cell r="AA563">
            <v>20120630</v>
          </cell>
          <cell r="AB563">
            <v>1</v>
          </cell>
          <cell r="AC563" t="str">
            <v>Programme</v>
          </cell>
          <cell r="AD563">
            <v>0</v>
          </cell>
          <cell r="AE563">
            <v>0</v>
          </cell>
          <cell r="AF563">
            <v>0</v>
          </cell>
          <cell r="AG563">
            <v>1</v>
          </cell>
          <cell r="AH563">
            <v>27</v>
          </cell>
          <cell r="AI563" t="str">
            <v>No AMP</v>
          </cell>
          <cell r="AJ563" t="str">
            <v>Other assets (Capex)</v>
          </cell>
          <cell r="AK563">
            <v>30</v>
          </cell>
          <cell r="AP563">
            <v>1</v>
          </cell>
          <cell r="AS563">
            <v>292000</v>
          </cell>
          <cell r="BD563">
            <v>3.3000000000000002E-2</v>
          </cell>
          <cell r="BE563">
            <v>6.7088999999999732E-2</v>
          </cell>
          <cell r="BF563">
            <v>0.10230293699999971</v>
          </cell>
          <cell r="BG563">
            <v>0.14088353979499968</v>
          </cell>
          <cell r="BH563">
            <v>0.18195534722761963</v>
          </cell>
          <cell r="BI563">
            <v>0.21859596299167583</v>
          </cell>
          <cell r="BJ563">
            <v>0.25637243784441766</v>
          </cell>
          <cell r="BK563">
            <v>0.29783272829328333</v>
          </cell>
          <cell r="BL563">
            <v>0.3445547065118415</v>
          </cell>
          <cell r="BM563">
            <v>0.39295867594626777</v>
          </cell>
          <cell r="BN563">
            <v>0</v>
          </cell>
          <cell r="BO563">
            <v>0</v>
          </cell>
          <cell r="BP563">
            <v>0</v>
          </cell>
          <cell r="BQ563">
            <v>0</v>
          </cell>
          <cell r="BR563">
            <v>0</v>
          </cell>
          <cell r="BS563">
            <v>0</v>
          </cell>
          <cell r="BT563">
            <v>0</v>
          </cell>
          <cell r="BU563">
            <v>0</v>
          </cell>
          <cell r="BV563">
            <v>0</v>
          </cell>
          <cell r="BW563">
            <v>0</v>
          </cell>
          <cell r="BX563">
            <v>0</v>
          </cell>
          <cell r="BY563">
            <v>292000</v>
          </cell>
          <cell r="BZ563">
            <v>0</v>
          </cell>
          <cell r="CA563">
            <v>0</v>
          </cell>
          <cell r="CB563">
            <v>0</v>
          </cell>
          <cell r="CC563">
            <v>0</v>
          </cell>
          <cell r="CD563">
            <v>0</v>
          </cell>
          <cell r="CE563">
            <v>0</v>
          </cell>
          <cell r="CF563">
            <v>0</v>
          </cell>
          <cell r="CG563">
            <v>0</v>
          </cell>
          <cell r="CH563">
            <v>0</v>
          </cell>
          <cell r="CI563">
            <v>0</v>
          </cell>
          <cell r="CK563">
            <v>0</v>
          </cell>
          <cell r="CL563">
            <v>0</v>
          </cell>
          <cell r="CM563">
            <v>0</v>
          </cell>
          <cell r="CN563">
            <v>0</v>
          </cell>
          <cell r="CO563">
            <v>0</v>
          </cell>
          <cell r="CP563">
            <v>0</v>
          </cell>
          <cell r="CQ563">
            <v>0</v>
          </cell>
          <cell r="CR563">
            <v>0</v>
          </cell>
          <cell r="CS563">
            <v>0</v>
          </cell>
          <cell r="CT563">
            <v>0</v>
          </cell>
          <cell r="CU563">
            <v>0</v>
          </cell>
          <cell r="CW563">
            <v>0</v>
          </cell>
          <cell r="CX563">
            <v>0</v>
          </cell>
          <cell r="CY563">
            <v>0</v>
          </cell>
          <cell r="CZ563">
            <v>0</v>
          </cell>
          <cell r="DA563">
            <v>0</v>
          </cell>
          <cell r="DB563">
            <v>0</v>
          </cell>
          <cell r="DC563">
            <v>0</v>
          </cell>
          <cell r="DD563">
            <v>0</v>
          </cell>
          <cell r="DE563">
            <v>0</v>
          </cell>
          <cell r="DF563">
            <v>0</v>
          </cell>
          <cell r="DG563">
            <v>0</v>
          </cell>
          <cell r="DI563">
            <v>292000</v>
          </cell>
          <cell r="DJ563">
            <v>0</v>
          </cell>
          <cell r="DK563">
            <v>0</v>
          </cell>
          <cell r="DL563">
            <v>0</v>
          </cell>
          <cell r="DM563">
            <v>0</v>
          </cell>
          <cell r="DN563">
            <v>0</v>
          </cell>
          <cell r="DO563">
            <v>0</v>
          </cell>
          <cell r="DP563">
            <v>0</v>
          </cell>
          <cell r="DQ563">
            <v>0</v>
          </cell>
          <cell r="DR563">
            <v>0</v>
          </cell>
          <cell r="DS563">
            <v>0</v>
          </cell>
          <cell r="DU563" t="str">
            <v>none</v>
          </cell>
          <cell r="DV563">
            <v>0</v>
          </cell>
          <cell r="DW563">
            <v>0</v>
          </cell>
          <cell r="DX563">
            <v>21</v>
          </cell>
          <cell r="DY563">
            <v>0</v>
          </cell>
          <cell r="DZ563">
            <v>0</v>
          </cell>
          <cell r="EB563">
            <v>0</v>
          </cell>
          <cell r="EC563" t="str">
            <v>Def</v>
          </cell>
          <cell r="ED563" t="str">
            <v>nonDC</v>
          </cell>
        </row>
        <row r="564">
          <cell r="D564" t="str">
            <v>PC2010109</v>
          </cell>
          <cell r="E564" t="str">
            <v>Local Board Discretionary Fund Project</v>
          </cell>
          <cell r="F564" t="str">
            <v>Auckland Council</v>
          </cell>
          <cell r="G564" t="str">
            <v>Local board services</v>
          </cell>
          <cell r="H564" t="str">
            <v>E520505</v>
          </cell>
          <cell r="I564" t="str">
            <v>LB Relationship - Maungakiekie-Tamaki, Orakei, Puketepapa</v>
          </cell>
          <cell r="J564" t="str">
            <v>Governance</v>
          </cell>
          <cell r="K564" t="str">
            <v>Local governance</v>
          </cell>
          <cell r="L564" t="str">
            <v>Local planning, policy and governance</v>
          </cell>
          <cell r="M564" t="str">
            <v>Local activities</v>
          </cell>
          <cell r="N564" t="str">
            <v>Local governance</v>
          </cell>
          <cell r="O564" t="str">
            <v>Local planning, policy and governance</v>
          </cell>
          <cell r="P564" t="str">
            <v>Corporate support</v>
          </cell>
          <cell r="Q564" t="str">
            <v>Archived Activities</v>
          </cell>
          <cell r="R564" t="str">
            <v>Local governance and democracy</v>
          </cell>
          <cell r="S564" t="str">
            <v>A2111205</v>
          </cell>
          <cell r="T564" t="str">
            <v>A2111206</v>
          </cell>
          <cell r="U564" t="str">
            <v>Local governance and democracy</v>
          </cell>
          <cell r="V564" t="str">
            <v>L155</v>
          </cell>
          <cell r="W564" t="str">
            <v>Orakei</v>
          </cell>
          <cell r="X564" t="str">
            <v>FY12 - Only</v>
          </cell>
          <cell r="Y564" t="str">
            <v>Expense</v>
          </cell>
          <cell r="Z564">
            <v>20110701</v>
          </cell>
          <cell r="AA564">
            <v>20120630</v>
          </cell>
          <cell r="AB564">
            <v>1</v>
          </cell>
          <cell r="AC564" t="str">
            <v>Programme</v>
          </cell>
          <cell r="AD564">
            <v>0</v>
          </cell>
          <cell r="AE564">
            <v>0</v>
          </cell>
          <cell r="AF564">
            <v>0</v>
          </cell>
          <cell r="AG564">
            <v>1</v>
          </cell>
          <cell r="AH564">
            <v>27</v>
          </cell>
          <cell r="AI564" t="str">
            <v>No AMP</v>
          </cell>
          <cell r="AJ564" t="str">
            <v>Other assets (Capex)</v>
          </cell>
          <cell r="AK564">
            <v>30</v>
          </cell>
          <cell r="AP564">
            <v>1</v>
          </cell>
          <cell r="AS564">
            <v>324400</v>
          </cell>
          <cell r="BD564">
            <v>3.3000000000000002E-2</v>
          </cell>
          <cell r="BE564">
            <v>6.7088999999999732E-2</v>
          </cell>
          <cell r="BF564">
            <v>0.10230293699999971</v>
          </cell>
          <cell r="BG564">
            <v>0.14088353979499968</v>
          </cell>
          <cell r="BH564">
            <v>0.18195534722761963</v>
          </cell>
          <cell r="BI564">
            <v>0.21859596299167583</v>
          </cell>
          <cell r="BJ564">
            <v>0.25637243784441766</v>
          </cell>
          <cell r="BK564">
            <v>0.29783272829328333</v>
          </cell>
          <cell r="BL564">
            <v>0.3445547065118415</v>
          </cell>
          <cell r="BM564">
            <v>0.39295867594626777</v>
          </cell>
          <cell r="BN564">
            <v>0</v>
          </cell>
          <cell r="BO564">
            <v>0</v>
          </cell>
          <cell r="BP564">
            <v>0</v>
          </cell>
          <cell r="BQ564">
            <v>0</v>
          </cell>
          <cell r="BR564">
            <v>0</v>
          </cell>
          <cell r="BS564">
            <v>0</v>
          </cell>
          <cell r="BT564">
            <v>0</v>
          </cell>
          <cell r="BU564">
            <v>0</v>
          </cell>
          <cell r="BV564">
            <v>0</v>
          </cell>
          <cell r="BW564">
            <v>0</v>
          </cell>
          <cell r="BX564">
            <v>0</v>
          </cell>
          <cell r="BY564">
            <v>324400</v>
          </cell>
          <cell r="BZ564">
            <v>0</v>
          </cell>
          <cell r="CA564">
            <v>0</v>
          </cell>
          <cell r="CB564">
            <v>0</v>
          </cell>
          <cell r="CC564">
            <v>0</v>
          </cell>
          <cell r="CD564">
            <v>0</v>
          </cell>
          <cell r="CE564">
            <v>0</v>
          </cell>
          <cell r="CF564">
            <v>0</v>
          </cell>
          <cell r="CG564">
            <v>0</v>
          </cell>
          <cell r="CH564">
            <v>0</v>
          </cell>
          <cell r="CI564">
            <v>0</v>
          </cell>
          <cell r="CK564">
            <v>0</v>
          </cell>
          <cell r="CL564">
            <v>0</v>
          </cell>
          <cell r="CM564">
            <v>0</v>
          </cell>
          <cell r="CN564">
            <v>0</v>
          </cell>
          <cell r="CO564">
            <v>0</v>
          </cell>
          <cell r="CP564">
            <v>0</v>
          </cell>
          <cell r="CQ564">
            <v>0</v>
          </cell>
          <cell r="CR564">
            <v>0</v>
          </cell>
          <cell r="CS564">
            <v>0</v>
          </cell>
          <cell r="CT564">
            <v>0</v>
          </cell>
          <cell r="CU564">
            <v>0</v>
          </cell>
          <cell r="CW564">
            <v>0</v>
          </cell>
          <cell r="CX564">
            <v>0</v>
          </cell>
          <cell r="CY564">
            <v>0</v>
          </cell>
          <cell r="CZ564">
            <v>0</v>
          </cell>
          <cell r="DA564">
            <v>0</v>
          </cell>
          <cell r="DB564">
            <v>0</v>
          </cell>
          <cell r="DC564">
            <v>0</v>
          </cell>
          <cell r="DD564">
            <v>0</v>
          </cell>
          <cell r="DE564">
            <v>0</v>
          </cell>
          <cell r="DF564">
            <v>0</v>
          </cell>
          <cell r="DG564">
            <v>0</v>
          </cell>
          <cell r="DI564">
            <v>324400</v>
          </cell>
          <cell r="DJ564">
            <v>0</v>
          </cell>
          <cell r="DK564">
            <v>0</v>
          </cell>
          <cell r="DL564">
            <v>0</v>
          </cell>
          <cell r="DM564">
            <v>0</v>
          </cell>
          <cell r="DN564">
            <v>0</v>
          </cell>
          <cell r="DO564">
            <v>0</v>
          </cell>
          <cell r="DP564">
            <v>0</v>
          </cell>
          <cell r="DQ564">
            <v>0</v>
          </cell>
          <cell r="DR564">
            <v>0</v>
          </cell>
          <cell r="DS564">
            <v>0</v>
          </cell>
          <cell r="DU564" t="str">
            <v>none</v>
          </cell>
          <cell r="DV564">
            <v>0</v>
          </cell>
          <cell r="DW564">
            <v>0</v>
          </cell>
          <cell r="DX564">
            <v>21</v>
          </cell>
          <cell r="DY564">
            <v>0</v>
          </cell>
          <cell r="DZ564">
            <v>0</v>
          </cell>
          <cell r="EB564">
            <v>0</v>
          </cell>
          <cell r="EC564" t="str">
            <v>Def</v>
          </cell>
          <cell r="ED564" t="str">
            <v>nonDC</v>
          </cell>
        </row>
        <row r="565">
          <cell r="D565" t="str">
            <v>PC2010109</v>
          </cell>
          <cell r="E565" t="str">
            <v>Local Board Discretionary Fund Project</v>
          </cell>
          <cell r="F565" t="str">
            <v>Auckland Council</v>
          </cell>
          <cell r="G565" t="str">
            <v>Local board services</v>
          </cell>
          <cell r="H565" t="str">
            <v>E520505</v>
          </cell>
          <cell r="I565" t="str">
            <v>LB Relationship - Maungakiekie-Tamaki, Orakei, Puketepapa</v>
          </cell>
          <cell r="J565" t="str">
            <v>Governance</v>
          </cell>
          <cell r="K565" t="str">
            <v>Local governance</v>
          </cell>
          <cell r="L565" t="str">
            <v>Local planning, policy and governance</v>
          </cell>
          <cell r="M565" t="str">
            <v>Local activities</v>
          </cell>
          <cell r="N565" t="str">
            <v>Local governance</v>
          </cell>
          <cell r="O565" t="str">
            <v>Local planning, policy and governance</v>
          </cell>
          <cell r="P565" t="str">
            <v>Corporate support</v>
          </cell>
          <cell r="Q565" t="str">
            <v>Archived Activities</v>
          </cell>
          <cell r="R565" t="str">
            <v>Local governance and democracy</v>
          </cell>
          <cell r="S565" t="str">
            <v>A2111205</v>
          </cell>
          <cell r="T565" t="str">
            <v>A2111206</v>
          </cell>
          <cell r="U565" t="str">
            <v>Local governance and democracy</v>
          </cell>
          <cell r="V565" t="str">
            <v>L170</v>
          </cell>
          <cell r="W565" t="str">
            <v>Puketapapa</v>
          </cell>
          <cell r="X565" t="str">
            <v>FY12 - Only</v>
          </cell>
          <cell r="Y565" t="str">
            <v>Expense</v>
          </cell>
          <cell r="Z565">
            <v>20110701</v>
          </cell>
          <cell r="AA565">
            <v>20120630</v>
          </cell>
          <cell r="AB565">
            <v>1</v>
          </cell>
          <cell r="AC565" t="str">
            <v>Programme</v>
          </cell>
          <cell r="AD565">
            <v>0</v>
          </cell>
          <cell r="AE565">
            <v>0</v>
          </cell>
          <cell r="AF565">
            <v>0</v>
          </cell>
          <cell r="AG565">
            <v>1</v>
          </cell>
          <cell r="AH565">
            <v>27</v>
          </cell>
          <cell r="AI565" t="str">
            <v>No AMP</v>
          </cell>
          <cell r="AJ565" t="str">
            <v>Other assets (Capex)</v>
          </cell>
          <cell r="AK565">
            <v>30</v>
          </cell>
          <cell r="AP565">
            <v>1</v>
          </cell>
          <cell r="AS565">
            <v>224400</v>
          </cell>
          <cell r="BD565">
            <v>3.3000000000000002E-2</v>
          </cell>
          <cell r="BE565">
            <v>6.7088999999999732E-2</v>
          </cell>
          <cell r="BF565">
            <v>0.10230293699999971</v>
          </cell>
          <cell r="BG565">
            <v>0.14088353979499968</v>
          </cell>
          <cell r="BH565">
            <v>0.18195534722761963</v>
          </cell>
          <cell r="BI565">
            <v>0.21859596299167583</v>
          </cell>
          <cell r="BJ565">
            <v>0.25637243784441766</v>
          </cell>
          <cell r="BK565">
            <v>0.29783272829328333</v>
          </cell>
          <cell r="BL565">
            <v>0.3445547065118415</v>
          </cell>
          <cell r="BM565">
            <v>0.39295867594626777</v>
          </cell>
          <cell r="BN565">
            <v>0</v>
          </cell>
          <cell r="BO565">
            <v>0</v>
          </cell>
          <cell r="BP565">
            <v>0</v>
          </cell>
          <cell r="BQ565">
            <v>0</v>
          </cell>
          <cell r="BR565">
            <v>0</v>
          </cell>
          <cell r="BS565">
            <v>0</v>
          </cell>
          <cell r="BT565">
            <v>0</v>
          </cell>
          <cell r="BU565">
            <v>0</v>
          </cell>
          <cell r="BV565">
            <v>0</v>
          </cell>
          <cell r="BW565">
            <v>0</v>
          </cell>
          <cell r="BX565">
            <v>0</v>
          </cell>
          <cell r="BY565">
            <v>224400</v>
          </cell>
          <cell r="BZ565">
            <v>0</v>
          </cell>
          <cell r="CA565">
            <v>0</v>
          </cell>
          <cell r="CB565">
            <v>0</v>
          </cell>
          <cell r="CC565">
            <v>0</v>
          </cell>
          <cell r="CD565">
            <v>0</v>
          </cell>
          <cell r="CE565">
            <v>0</v>
          </cell>
          <cell r="CF565">
            <v>0</v>
          </cell>
          <cell r="CG565">
            <v>0</v>
          </cell>
          <cell r="CH565">
            <v>0</v>
          </cell>
          <cell r="CI565">
            <v>0</v>
          </cell>
          <cell r="CK565">
            <v>0</v>
          </cell>
          <cell r="CL565">
            <v>0</v>
          </cell>
          <cell r="CM565">
            <v>0</v>
          </cell>
          <cell r="CN565">
            <v>0</v>
          </cell>
          <cell r="CO565">
            <v>0</v>
          </cell>
          <cell r="CP565">
            <v>0</v>
          </cell>
          <cell r="CQ565">
            <v>0</v>
          </cell>
          <cell r="CR565">
            <v>0</v>
          </cell>
          <cell r="CS565">
            <v>0</v>
          </cell>
          <cell r="CT565">
            <v>0</v>
          </cell>
          <cell r="CU565">
            <v>0</v>
          </cell>
          <cell r="CW565">
            <v>0</v>
          </cell>
          <cell r="CX565">
            <v>0</v>
          </cell>
          <cell r="CY565">
            <v>0</v>
          </cell>
          <cell r="CZ565">
            <v>0</v>
          </cell>
          <cell r="DA565">
            <v>0</v>
          </cell>
          <cell r="DB565">
            <v>0</v>
          </cell>
          <cell r="DC565">
            <v>0</v>
          </cell>
          <cell r="DD565">
            <v>0</v>
          </cell>
          <cell r="DE565">
            <v>0</v>
          </cell>
          <cell r="DF565">
            <v>0</v>
          </cell>
          <cell r="DG565">
            <v>0</v>
          </cell>
          <cell r="DI565">
            <v>224400</v>
          </cell>
          <cell r="DJ565">
            <v>0</v>
          </cell>
          <cell r="DK565">
            <v>0</v>
          </cell>
          <cell r="DL565">
            <v>0</v>
          </cell>
          <cell r="DM565">
            <v>0</v>
          </cell>
          <cell r="DN565">
            <v>0</v>
          </cell>
          <cell r="DO565">
            <v>0</v>
          </cell>
          <cell r="DP565">
            <v>0</v>
          </cell>
          <cell r="DQ565">
            <v>0</v>
          </cell>
          <cell r="DR565">
            <v>0</v>
          </cell>
          <cell r="DS565">
            <v>0</v>
          </cell>
          <cell r="DU565" t="str">
            <v>none</v>
          </cell>
          <cell r="DV565">
            <v>0</v>
          </cell>
          <cell r="DW565">
            <v>0</v>
          </cell>
          <cell r="DX565">
            <v>21</v>
          </cell>
          <cell r="DY565">
            <v>0</v>
          </cell>
          <cell r="DZ565">
            <v>0</v>
          </cell>
          <cell r="EB565">
            <v>0</v>
          </cell>
          <cell r="EC565" t="str">
            <v>Def</v>
          </cell>
          <cell r="ED565" t="str">
            <v>nonDC</v>
          </cell>
        </row>
        <row r="566">
          <cell r="D566" t="str">
            <v>PC2010109</v>
          </cell>
          <cell r="E566" t="str">
            <v>Local Board Discretionary Fund Project</v>
          </cell>
          <cell r="F566" t="str">
            <v>Auckland Council</v>
          </cell>
          <cell r="G566" t="str">
            <v>Local board services</v>
          </cell>
          <cell r="H566" t="str">
            <v>E520605</v>
          </cell>
          <cell r="I566" t="str">
            <v>LB Relationship - Mangere-Otahuhu, Otara-Papatoetoe</v>
          </cell>
          <cell r="J566" t="str">
            <v>Governance</v>
          </cell>
          <cell r="K566" t="str">
            <v>Local governance</v>
          </cell>
          <cell r="L566" t="str">
            <v>Local planning, policy and governance</v>
          </cell>
          <cell r="M566" t="str">
            <v>Local activities</v>
          </cell>
          <cell r="N566" t="str">
            <v>Local governance</v>
          </cell>
          <cell r="O566" t="str">
            <v>Local planning, policy and governance</v>
          </cell>
          <cell r="P566" t="str">
            <v>Corporate support</v>
          </cell>
          <cell r="Q566" t="str">
            <v>Archived Activities</v>
          </cell>
          <cell r="R566" t="str">
            <v>Local governance and democracy</v>
          </cell>
          <cell r="S566" t="str">
            <v>A2111205</v>
          </cell>
          <cell r="T566" t="str">
            <v>A2111206</v>
          </cell>
          <cell r="U566" t="str">
            <v>Local governance and democracy</v>
          </cell>
          <cell r="V566" t="str">
            <v>L140</v>
          </cell>
          <cell r="W566" t="str">
            <v>Mangere-Otahuhu</v>
          </cell>
          <cell r="X566" t="str">
            <v>FY12 - Only</v>
          </cell>
          <cell r="Y566" t="str">
            <v>Expense</v>
          </cell>
          <cell r="Z566">
            <v>20110701</v>
          </cell>
          <cell r="AA566">
            <v>20120630</v>
          </cell>
          <cell r="AB566">
            <v>1</v>
          </cell>
          <cell r="AC566" t="str">
            <v>Programme</v>
          </cell>
          <cell r="AD566">
            <v>0</v>
          </cell>
          <cell r="AE566">
            <v>0</v>
          </cell>
          <cell r="AF566">
            <v>0</v>
          </cell>
          <cell r="AG566">
            <v>1</v>
          </cell>
          <cell r="AH566">
            <v>27</v>
          </cell>
          <cell r="AI566" t="str">
            <v>No AMP</v>
          </cell>
          <cell r="AJ566" t="str">
            <v>Other assets (Capex)</v>
          </cell>
          <cell r="AK566">
            <v>30</v>
          </cell>
          <cell r="AP566">
            <v>1</v>
          </cell>
          <cell r="AS566">
            <v>303600</v>
          </cell>
          <cell r="BD566">
            <v>3.3000000000000002E-2</v>
          </cell>
          <cell r="BE566">
            <v>6.7088999999999732E-2</v>
          </cell>
          <cell r="BF566">
            <v>0.10230293699999971</v>
          </cell>
          <cell r="BG566">
            <v>0.14088353979499968</v>
          </cell>
          <cell r="BH566">
            <v>0.18195534722761963</v>
          </cell>
          <cell r="BI566">
            <v>0.21859596299167583</v>
          </cell>
          <cell r="BJ566">
            <v>0.25637243784441766</v>
          </cell>
          <cell r="BK566">
            <v>0.29783272829328333</v>
          </cell>
          <cell r="BL566">
            <v>0.3445547065118415</v>
          </cell>
          <cell r="BM566">
            <v>0.39295867594626777</v>
          </cell>
          <cell r="BN566">
            <v>0</v>
          </cell>
          <cell r="BO566">
            <v>0</v>
          </cell>
          <cell r="BP566">
            <v>0</v>
          </cell>
          <cell r="BQ566">
            <v>0</v>
          </cell>
          <cell r="BR566">
            <v>0</v>
          </cell>
          <cell r="BS566">
            <v>0</v>
          </cell>
          <cell r="BT566">
            <v>0</v>
          </cell>
          <cell r="BU566">
            <v>0</v>
          </cell>
          <cell r="BV566">
            <v>0</v>
          </cell>
          <cell r="BW566">
            <v>0</v>
          </cell>
          <cell r="BX566">
            <v>0</v>
          </cell>
          <cell r="BY566">
            <v>303600</v>
          </cell>
          <cell r="BZ566">
            <v>0</v>
          </cell>
          <cell r="CA566">
            <v>0</v>
          </cell>
          <cell r="CB566">
            <v>0</v>
          </cell>
          <cell r="CC566">
            <v>0</v>
          </cell>
          <cell r="CD566">
            <v>0</v>
          </cell>
          <cell r="CE566">
            <v>0</v>
          </cell>
          <cell r="CF566">
            <v>0</v>
          </cell>
          <cell r="CG566">
            <v>0</v>
          </cell>
          <cell r="CH566">
            <v>0</v>
          </cell>
          <cell r="CI566">
            <v>0</v>
          </cell>
          <cell r="CK566">
            <v>0</v>
          </cell>
          <cell r="CL566">
            <v>0</v>
          </cell>
          <cell r="CM566">
            <v>0</v>
          </cell>
          <cell r="CN566">
            <v>0</v>
          </cell>
          <cell r="CO566">
            <v>0</v>
          </cell>
          <cell r="CP566">
            <v>0</v>
          </cell>
          <cell r="CQ566">
            <v>0</v>
          </cell>
          <cell r="CR566">
            <v>0</v>
          </cell>
          <cell r="CS566">
            <v>0</v>
          </cell>
          <cell r="CT566">
            <v>0</v>
          </cell>
          <cell r="CU566">
            <v>0</v>
          </cell>
          <cell r="CW566">
            <v>0</v>
          </cell>
          <cell r="CX566">
            <v>0</v>
          </cell>
          <cell r="CY566">
            <v>0</v>
          </cell>
          <cell r="CZ566">
            <v>0</v>
          </cell>
          <cell r="DA566">
            <v>0</v>
          </cell>
          <cell r="DB566">
            <v>0</v>
          </cell>
          <cell r="DC566">
            <v>0</v>
          </cell>
          <cell r="DD566">
            <v>0</v>
          </cell>
          <cell r="DE566">
            <v>0</v>
          </cell>
          <cell r="DF566">
            <v>0</v>
          </cell>
          <cell r="DG566">
            <v>0</v>
          </cell>
          <cell r="DI566">
            <v>303600</v>
          </cell>
          <cell r="DJ566">
            <v>0</v>
          </cell>
          <cell r="DK566">
            <v>0</v>
          </cell>
          <cell r="DL566">
            <v>0</v>
          </cell>
          <cell r="DM566">
            <v>0</v>
          </cell>
          <cell r="DN566">
            <v>0</v>
          </cell>
          <cell r="DO566">
            <v>0</v>
          </cell>
          <cell r="DP566">
            <v>0</v>
          </cell>
          <cell r="DQ566">
            <v>0</v>
          </cell>
          <cell r="DR566">
            <v>0</v>
          </cell>
          <cell r="DS566">
            <v>0</v>
          </cell>
          <cell r="DU566" t="str">
            <v>none</v>
          </cell>
          <cell r="DV566">
            <v>0</v>
          </cell>
          <cell r="DW566">
            <v>0</v>
          </cell>
          <cell r="DX566">
            <v>21</v>
          </cell>
          <cell r="DY566">
            <v>0</v>
          </cell>
          <cell r="DZ566">
            <v>0</v>
          </cell>
          <cell r="EB566">
            <v>0</v>
          </cell>
          <cell r="EC566" t="str">
            <v>Def</v>
          </cell>
          <cell r="ED566" t="str">
            <v>nonDC</v>
          </cell>
        </row>
        <row r="567">
          <cell r="D567" t="str">
            <v>PC2010109</v>
          </cell>
          <cell r="E567" t="str">
            <v>Local Board Discretionary Fund Project</v>
          </cell>
          <cell r="F567" t="str">
            <v>Auckland Council</v>
          </cell>
          <cell r="G567" t="str">
            <v>Local board services</v>
          </cell>
          <cell r="H567" t="str">
            <v>E520605</v>
          </cell>
          <cell r="I567" t="str">
            <v>LB Relationship - Mangere-Otahuhu, Otara-Papatoetoe</v>
          </cell>
          <cell r="J567" t="str">
            <v>Governance</v>
          </cell>
          <cell r="K567" t="str">
            <v>Local governance</v>
          </cell>
          <cell r="L567" t="str">
            <v>Local planning, policy and governance</v>
          </cell>
          <cell r="M567" t="str">
            <v>Local activities</v>
          </cell>
          <cell r="N567" t="str">
            <v>Local governance</v>
          </cell>
          <cell r="O567" t="str">
            <v>Local planning, policy and governance</v>
          </cell>
          <cell r="P567" t="str">
            <v>Corporate support</v>
          </cell>
          <cell r="Q567" t="str">
            <v>Archived Activities</v>
          </cell>
          <cell r="R567" t="str">
            <v>Local governance and democracy</v>
          </cell>
          <cell r="S567" t="str">
            <v>A2111205</v>
          </cell>
          <cell r="T567" t="str">
            <v>A2111206</v>
          </cell>
          <cell r="U567" t="str">
            <v>Local governance and democracy</v>
          </cell>
          <cell r="V567" t="str">
            <v>L160</v>
          </cell>
          <cell r="W567" t="str">
            <v>Otara-Papatoetoe</v>
          </cell>
          <cell r="X567" t="str">
            <v>FY12 - Only</v>
          </cell>
          <cell r="Y567" t="str">
            <v>Expense</v>
          </cell>
          <cell r="Z567">
            <v>20110701</v>
          </cell>
          <cell r="AA567">
            <v>20120630</v>
          </cell>
          <cell r="AB567">
            <v>1</v>
          </cell>
          <cell r="AC567" t="str">
            <v>Programme</v>
          </cell>
          <cell r="AD567">
            <v>0</v>
          </cell>
          <cell r="AE567">
            <v>0</v>
          </cell>
          <cell r="AF567">
            <v>0</v>
          </cell>
          <cell r="AG567">
            <v>1</v>
          </cell>
          <cell r="AH567">
            <v>27</v>
          </cell>
          <cell r="AI567" t="str">
            <v>No AMP</v>
          </cell>
          <cell r="AJ567" t="str">
            <v>Other assets (Capex)</v>
          </cell>
          <cell r="AK567">
            <v>30</v>
          </cell>
          <cell r="AP567">
            <v>1</v>
          </cell>
          <cell r="AS567">
            <v>321200</v>
          </cell>
          <cell r="BD567">
            <v>3.3000000000000002E-2</v>
          </cell>
          <cell r="BE567">
            <v>6.7088999999999732E-2</v>
          </cell>
          <cell r="BF567">
            <v>0.10230293699999971</v>
          </cell>
          <cell r="BG567">
            <v>0.14088353979499968</v>
          </cell>
          <cell r="BH567">
            <v>0.18195534722761963</v>
          </cell>
          <cell r="BI567">
            <v>0.21859596299167583</v>
          </cell>
          <cell r="BJ567">
            <v>0.25637243784441766</v>
          </cell>
          <cell r="BK567">
            <v>0.29783272829328333</v>
          </cell>
          <cell r="BL567">
            <v>0.3445547065118415</v>
          </cell>
          <cell r="BM567">
            <v>0.39295867594626777</v>
          </cell>
          <cell r="BN567">
            <v>0</v>
          </cell>
          <cell r="BO567">
            <v>0</v>
          </cell>
          <cell r="BP567">
            <v>0</v>
          </cell>
          <cell r="BQ567">
            <v>0</v>
          </cell>
          <cell r="BR567">
            <v>0</v>
          </cell>
          <cell r="BS567">
            <v>0</v>
          </cell>
          <cell r="BT567">
            <v>0</v>
          </cell>
          <cell r="BU567">
            <v>0</v>
          </cell>
          <cell r="BV567">
            <v>0</v>
          </cell>
          <cell r="BW567">
            <v>0</v>
          </cell>
          <cell r="BX567">
            <v>0</v>
          </cell>
          <cell r="BY567">
            <v>321200</v>
          </cell>
          <cell r="BZ567">
            <v>0</v>
          </cell>
          <cell r="CA567">
            <v>0</v>
          </cell>
          <cell r="CB567">
            <v>0</v>
          </cell>
          <cell r="CC567">
            <v>0</v>
          </cell>
          <cell r="CD567">
            <v>0</v>
          </cell>
          <cell r="CE567">
            <v>0</v>
          </cell>
          <cell r="CF567">
            <v>0</v>
          </cell>
          <cell r="CG567">
            <v>0</v>
          </cell>
          <cell r="CH567">
            <v>0</v>
          </cell>
          <cell r="CI567">
            <v>0</v>
          </cell>
          <cell r="CK567">
            <v>0</v>
          </cell>
          <cell r="CL567">
            <v>0</v>
          </cell>
          <cell r="CM567">
            <v>0</v>
          </cell>
          <cell r="CN567">
            <v>0</v>
          </cell>
          <cell r="CO567">
            <v>0</v>
          </cell>
          <cell r="CP567">
            <v>0</v>
          </cell>
          <cell r="CQ567">
            <v>0</v>
          </cell>
          <cell r="CR567">
            <v>0</v>
          </cell>
          <cell r="CS567">
            <v>0</v>
          </cell>
          <cell r="CT567">
            <v>0</v>
          </cell>
          <cell r="CU567">
            <v>0</v>
          </cell>
          <cell r="CW567">
            <v>0</v>
          </cell>
          <cell r="CX567">
            <v>0</v>
          </cell>
          <cell r="CY567">
            <v>0</v>
          </cell>
          <cell r="CZ567">
            <v>0</v>
          </cell>
          <cell r="DA567">
            <v>0</v>
          </cell>
          <cell r="DB567">
            <v>0</v>
          </cell>
          <cell r="DC567">
            <v>0</v>
          </cell>
          <cell r="DD567">
            <v>0</v>
          </cell>
          <cell r="DE567">
            <v>0</v>
          </cell>
          <cell r="DF567">
            <v>0</v>
          </cell>
          <cell r="DG567">
            <v>0</v>
          </cell>
          <cell r="DI567">
            <v>321200</v>
          </cell>
          <cell r="DJ567">
            <v>0</v>
          </cell>
          <cell r="DK567">
            <v>0</v>
          </cell>
          <cell r="DL567">
            <v>0</v>
          </cell>
          <cell r="DM567">
            <v>0</v>
          </cell>
          <cell r="DN567">
            <v>0</v>
          </cell>
          <cell r="DO567">
            <v>0</v>
          </cell>
          <cell r="DP567">
            <v>0</v>
          </cell>
          <cell r="DQ567">
            <v>0</v>
          </cell>
          <cell r="DR567">
            <v>0</v>
          </cell>
          <cell r="DS567">
            <v>0</v>
          </cell>
          <cell r="DU567" t="str">
            <v>none</v>
          </cell>
          <cell r="DV567">
            <v>0</v>
          </cell>
          <cell r="DW567">
            <v>0</v>
          </cell>
          <cell r="DX567">
            <v>21</v>
          </cell>
          <cell r="DY567">
            <v>0</v>
          </cell>
          <cell r="DZ567">
            <v>0</v>
          </cell>
          <cell r="EB567">
            <v>0</v>
          </cell>
          <cell r="EC567" t="str">
            <v>Def</v>
          </cell>
          <cell r="ED567" t="str">
            <v>nonDC</v>
          </cell>
        </row>
        <row r="568">
          <cell r="D568" t="str">
            <v>PC2010109</v>
          </cell>
          <cell r="E568" t="str">
            <v>Local Board Discretionary Fund Project</v>
          </cell>
          <cell r="F568" t="str">
            <v>Auckland Council</v>
          </cell>
          <cell r="G568" t="str">
            <v>Local board services</v>
          </cell>
          <cell r="H568" t="str">
            <v>E520705</v>
          </cell>
          <cell r="I568" t="str">
            <v>LB Relationship - Howick, Manurewa</v>
          </cell>
          <cell r="J568" t="str">
            <v>Governance</v>
          </cell>
          <cell r="K568" t="str">
            <v>Local governance</v>
          </cell>
          <cell r="L568" t="str">
            <v>Local planning, policy and governance</v>
          </cell>
          <cell r="M568" t="str">
            <v>Local activities</v>
          </cell>
          <cell r="N568" t="str">
            <v>Local governance</v>
          </cell>
          <cell r="O568" t="str">
            <v>Local planning, policy and governance</v>
          </cell>
          <cell r="P568" t="str">
            <v>Corporate support</v>
          </cell>
          <cell r="Q568" t="str">
            <v>Archived Activities</v>
          </cell>
          <cell r="R568" t="str">
            <v>Local governance and democracy</v>
          </cell>
          <cell r="S568" t="str">
            <v>A2111205</v>
          </cell>
          <cell r="T568" t="str">
            <v>A2111206</v>
          </cell>
          <cell r="U568" t="str">
            <v>Local governance and democracy</v>
          </cell>
          <cell r="V568" t="str">
            <v>L130</v>
          </cell>
          <cell r="W568" t="str">
            <v>Howick</v>
          </cell>
          <cell r="X568" t="str">
            <v>FY12 - Only</v>
          </cell>
          <cell r="Y568" t="str">
            <v>Expense</v>
          </cell>
          <cell r="Z568">
            <v>20110701</v>
          </cell>
          <cell r="AA568">
            <v>20120630</v>
          </cell>
          <cell r="AB568">
            <v>1</v>
          </cell>
          <cell r="AC568" t="str">
            <v>Programme</v>
          </cell>
          <cell r="AD568">
            <v>0</v>
          </cell>
          <cell r="AE568">
            <v>0</v>
          </cell>
          <cell r="AF568">
            <v>0</v>
          </cell>
          <cell r="AG568">
            <v>1</v>
          </cell>
          <cell r="AH568">
            <v>27</v>
          </cell>
          <cell r="AI568" t="str">
            <v>No AMP</v>
          </cell>
          <cell r="AJ568" t="str">
            <v>Other assets (Capex)</v>
          </cell>
          <cell r="AK568">
            <v>30</v>
          </cell>
          <cell r="AP568">
            <v>1</v>
          </cell>
          <cell r="AS568">
            <v>512400</v>
          </cell>
          <cell r="BD568">
            <v>3.3000000000000002E-2</v>
          </cell>
          <cell r="BE568">
            <v>6.7088999999999732E-2</v>
          </cell>
          <cell r="BF568">
            <v>0.10230293699999971</v>
          </cell>
          <cell r="BG568">
            <v>0.14088353979499968</v>
          </cell>
          <cell r="BH568">
            <v>0.18195534722761963</v>
          </cell>
          <cell r="BI568">
            <v>0.21859596299167583</v>
          </cell>
          <cell r="BJ568">
            <v>0.25637243784441766</v>
          </cell>
          <cell r="BK568">
            <v>0.29783272829328333</v>
          </cell>
          <cell r="BL568">
            <v>0.3445547065118415</v>
          </cell>
          <cell r="BM568">
            <v>0.39295867594626777</v>
          </cell>
          <cell r="BN568">
            <v>0</v>
          </cell>
          <cell r="BO568">
            <v>0</v>
          </cell>
          <cell r="BP568">
            <v>0</v>
          </cell>
          <cell r="BQ568">
            <v>0</v>
          </cell>
          <cell r="BR568">
            <v>0</v>
          </cell>
          <cell r="BS568">
            <v>0</v>
          </cell>
          <cell r="BT568">
            <v>0</v>
          </cell>
          <cell r="BU568">
            <v>0</v>
          </cell>
          <cell r="BV568">
            <v>0</v>
          </cell>
          <cell r="BW568">
            <v>0</v>
          </cell>
          <cell r="BX568">
            <v>0</v>
          </cell>
          <cell r="BY568">
            <v>512400</v>
          </cell>
          <cell r="BZ568">
            <v>0</v>
          </cell>
          <cell r="CA568">
            <v>0</v>
          </cell>
          <cell r="CB568">
            <v>0</v>
          </cell>
          <cell r="CC568">
            <v>0</v>
          </cell>
          <cell r="CD568">
            <v>0</v>
          </cell>
          <cell r="CE568">
            <v>0</v>
          </cell>
          <cell r="CF568">
            <v>0</v>
          </cell>
          <cell r="CG568">
            <v>0</v>
          </cell>
          <cell r="CH568">
            <v>0</v>
          </cell>
          <cell r="CI568">
            <v>0</v>
          </cell>
          <cell r="CK568">
            <v>0</v>
          </cell>
          <cell r="CL568">
            <v>0</v>
          </cell>
          <cell r="CM568">
            <v>0</v>
          </cell>
          <cell r="CN568">
            <v>0</v>
          </cell>
          <cell r="CO568">
            <v>0</v>
          </cell>
          <cell r="CP568">
            <v>0</v>
          </cell>
          <cell r="CQ568">
            <v>0</v>
          </cell>
          <cell r="CR568">
            <v>0</v>
          </cell>
          <cell r="CS568">
            <v>0</v>
          </cell>
          <cell r="CT568">
            <v>0</v>
          </cell>
          <cell r="CU568">
            <v>0</v>
          </cell>
          <cell r="CW568">
            <v>0</v>
          </cell>
          <cell r="CX568">
            <v>0</v>
          </cell>
          <cell r="CY568">
            <v>0</v>
          </cell>
          <cell r="CZ568">
            <v>0</v>
          </cell>
          <cell r="DA568">
            <v>0</v>
          </cell>
          <cell r="DB568">
            <v>0</v>
          </cell>
          <cell r="DC568">
            <v>0</v>
          </cell>
          <cell r="DD568">
            <v>0</v>
          </cell>
          <cell r="DE568">
            <v>0</v>
          </cell>
          <cell r="DF568">
            <v>0</v>
          </cell>
          <cell r="DG568">
            <v>0</v>
          </cell>
          <cell r="DI568">
            <v>512400</v>
          </cell>
          <cell r="DJ568">
            <v>0</v>
          </cell>
          <cell r="DK568">
            <v>0</v>
          </cell>
          <cell r="DL568">
            <v>0</v>
          </cell>
          <cell r="DM568">
            <v>0</v>
          </cell>
          <cell r="DN568">
            <v>0</v>
          </cell>
          <cell r="DO568">
            <v>0</v>
          </cell>
          <cell r="DP568">
            <v>0</v>
          </cell>
          <cell r="DQ568">
            <v>0</v>
          </cell>
          <cell r="DR568">
            <v>0</v>
          </cell>
          <cell r="DS568">
            <v>0</v>
          </cell>
          <cell r="DU568" t="str">
            <v>none</v>
          </cell>
          <cell r="DV568">
            <v>0</v>
          </cell>
          <cell r="DW568">
            <v>0</v>
          </cell>
          <cell r="DX568">
            <v>21</v>
          </cell>
          <cell r="DY568">
            <v>0</v>
          </cell>
          <cell r="DZ568">
            <v>0</v>
          </cell>
          <cell r="EB568">
            <v>0</v>
          </cell>
          <cell r="EC568" t="str">
            <v>Def</v>
          </cell>
          <cell r="ED568" t="str">
            <v>nonDC</v>
          </cell>
        </row>
        <row r="569">
          <cell r="D569" t="str">
            <v>PC2010109</v>
          </cell>
          <cell r="E569" t="str">
            <v>Local Board Discretionary Fund Project</v>
          </cell>
          <cell r="F569" t="str">
            <v>Auckland Council</v>
          </cell>
          <cell r="G569" t="str">
            <v>Local board services</v>
          </cell>
          <cell r="H569" t="str">
            <v>E520705</v>
          </cell>
          <cell r="I569" t="str">
            <v>LB Relationship - Howick, Manurewa</v>
          </cell>
          <cell r="J569" t="str">
            <v>Governance</v>
          </cell>
          <cell r="K569" t="str">
            <v>Local governance</v>
          </cell>
          <cell r="L569" t="str">
            <v>Local planning, policy and governance</v>
          </cell>
          <cell r="M569" t="str">
            <v>Local activities</v>
          </cell>
          <cell r="N569" t="str">
            <v>Local governance</v>
          </cell>
          <cell r="O569" t="str">
            <v>Local planning, policy and governance</v>
          </cell>
          <cell r="P569" t="str">
            <v>Corporate support</v>
          </cell>
          <cell r="Q569" t="str">
            <v>Archived Activities</v>
          </cell>
          <cell r="R569" t="str">
            <v>Local governance and democracy</v>
          </cell>
          <cell r="S569" t="str">
            <v>A2111205</v>
          </cell>
          <cell r="T569" t="str">
            <v>A2111206</v>
          </cell>
          <cell r="U569" t="str">
            <v>Local governance and democracy</v>
          </cell>
          <cell r="V569" t="str">
            <v>L145</v>
          </cell>
          <cell r="W569" t="str">
            <v>Manurewa</v>
          </cell>
          <cell r="X569" t="str">
            <v>FY12 - Only</v>
          </cell>
          <cell r="Y569" t="str">
            <v>Expense</v>
          </cell>
          <cell r="Z569">
            <v>20110701</v>
          </cell>
          <cell r="AA569">
            <v>20120630</v>
          </cell>
          <cell r="AB569">
            <v>1</v>
          </cell>
          <cell r="AC569" t="str">
            <v>Programme</v>
          </cell>
          <cell r="AD569">
            <v>0</v>
          </cell>
          <cell r="AE569">
            <v>0</v>
          </cell>
          <cell r="AF569">
            <v>0</v>
          </cell>
          <cell r="AG569">
            <v>1</v>
          </cell>
          <cell r="AH569">
            <v>27</v>
          </cell>
          <cell r="AI569" t="str">
            <v>No AMP</v>
          </cell>
          <cell r="AJ569" t="str">
            <v>Other assets (Capex)</v>
          </cell>
          <cell r="AK569">
            <v>30</v>
          </cell>
          <cell r="AP569">
            <v>1</v>
          </cell>
          <cell r="AS569">
            <v>346400</v>
          </cell>
          <cell r="BD569">
            <v>3.3000000000000002E-2</v>
          </cell>
          <cell r="BE569">
            <v>6.7088999999999732E-2</v>
          </cell>
          <cell r="BF569">
            <v>0.10230293699999971</v>
          </cell>
          <cell r="BG569">
            <v>0.14088353979499968</v>
          </cell>
          <cell r="BH569">
            <v>0.18195534722761963</v>
          </cell>
          <cell r="BI569">
            <v>0.21859596299167583</v>
          </cell>
          <cell r="BJ569">
            <v>0.25637243784441766</v>
          </cell>
          <cell r="BK569">
            <v>0.29783272829328333</v>
          </cell>
          <cell r="BL569">
            <v>0.3445547065118415</v>
          </cell>
          <cell r="BM569">
            <v>0.39295867594626777</v>
          </cell>
          <cell r="BN569">
            <v>0</v>
          </cell>
          <cell r="BO569">
            <v>0</v>
          </cell>
          <cell r="BP569">
            <v>0</v>
          </cell>
          <cell r="BQ569">
            <v>0</v>
          </cell>
          <cell r="BR569">
            <v>0</v>
          </cell>
          <cell r="BS569">
            <v>0</v>
          </cell>
          <cell r="BT569">
            <v>0</v>
          </cell>
          <cell r="BU569">
            <v>0</v>
          </cell>
          <cell r="BV569">
            <v>0</v>
          </cell>
          <cell r="BW569">
            <v>0</v>
          </cell>
          <cell r="BX569">
            <v>0</v>
          </cell>
          <cell r="BY569">
            <v>346400</v>
          </cell>
          <cell r="BZ569">
            <v>0</v>
          </cell>
          <cell r="CA569">
            <v>0</v>
          </cell>
          <cell r="CB569">
            <v>0</v>
          </cell>
          <cell r="CC569">
            <v>0</v>
          </cell>
          <cell r="CD569">
            <v>0</v>
          </cell>
          <cell r="CE569">
            <v>0</v>
          </cell>
          <cell r="CF569">
            <v>0</v>
          </cell>
          <cell r="CG569">
            <v>0</v>
          </cell>
          <cell r="CH569">
            <v>0</v>
          </cell>
          <cell r="CI569">
            <v>0</v>
          </cell>
          <cell r="CK569">
            <v>0</v>
          </cell>
          <cell r="CL569">
            <v>0</v>
          </cell>
          <cell r="CM569">
            <v>0</v>
          </cell>
          <cell r="CN569">
            <v>0</v>
          </cell>
          <cell r="CO569">
            <v>0</v>
          </cell>
          <cell r="CP569">
            <v>0</v>
          </cell>
          <cell r="CQ569">
            <v>0</v>
          </cell>
          <cell r="CR569">
            <v>0</v>
          </cell>
          <cell r="CS569">
            <v>0</v>
          </cell>
          <cell r="CT569">
            <v>0</v>
          </cell>
          <cell r="CU569">
            <v>0</v>
          </cell>
          <cell r="CW569">
            <v>0</v>
          </cell>
          <cell r="CX569">
            <v>0</v>
          </cell>
          <cell r="CY569">
            <v>0</v>
          </cell>
          <cell r="CZ569">
            <v>0</v>
          </cell>
          <cell r="DA569">
            <v>0</v>
          </cell>
          <cell r="DB569">
            <v>0</v>
          </cell>
          <cell r="DC569">
            <v>0</v>
          </cell>
          <cell r="DD569">
            <v>0</v>
          </cell>
          <cell r="DE569">
            <v>0</v>
          </cell>
          <cell r="DF569">
            <v>0</v>
          </cell>
          <cell r="DG569">
            <v>0</v>
          </cell>
          <cell r="DI569">
            <v>346400</v>
          </cell>
          <cell r="DJ569">
            <v>0</v>
          </cell>
          <cell r="DK569">
            <v>0</v>
          </cell>
          <cell r="DL569">
            <v>0</v>
          </cell>
          <cell r="DM569">
            <v>0</v>
          </cell>
          <cell r="DN569">
            <v>0</v>
          </cell>
          <cell r="DO569">
            <v>0</v>
          </cell>
          <cell r="DP569">
            <v>0</v>
          </cell>
          <cell r="DQ569">
            <v>0</v>
          </cell>
          <cell r="DR569">
            <v>0</v>
          </cell>
          <cell r="DS569">
            <v>0</v>
          </cell>
          <cell r="DU569" t="str">
            <v>none</v>
          </cell>
          <cell r="DV569">
            <v>0</v>
          </cell>
          <cell r="DW569">
            <v>0</v>
          </cell>
          <cell r="DX569">
            <v>21</v>
          </cell>
          <cell r="DY569">
            <v>0</v>
          </cell>
          <cell r="DZ569">
            <v>0</v>
          </cell>
          <cell r="EB569">
            <v>0</v>
          </cell>
          <cell r="EC569" t="str">
            <v>Def</v>
          </cell>
          <cell r="ED569" t="str">
            <v>nonDC</v>
          </cell>
        </row>
        <row r="570">
          <cell r="D570" t="str">
            <v>PC2010109</v>
          </cell>
          <cell r="E570" t="str">
            <v>Local Board Discretionary Fund Project</v>
          </cell>
          <cell r="F570" t="str">
            <v>Auckland Council</v>
          </cell>
          <cell r="G570" t="str">
            <v>Local board services</v>
          </cell>
          <cell r="H570" t="str">
            <v>E520805</v>
          </cell>
          <cell r="I570" t="str">
            <v>LB Relationship - Franklin, Papakura</v>
          </cell>
          <cell r="J570" t="str">
            <v>Governance</v>
          </cell>
          <cell r="K570" t="str">
            <v>Local governance</v>
          </cell>
          <cell r="L570" t="str">
            <v>Local planning, policy and governance</v>
          </cell>
          <cell r="M570" t="str">
            <v>Local activities</v>
          </cell>
          <cell r="N570" t="str">
            <v>Local governance</v>
          </cell>
          <cell r="O570" t="str">
            <v>Local planning, policy and governance</v>
          </cell>
          <cell r="P570" t="str">
            <v>Corporate support</v>
          </cell>
          <cell r="Q570" t="str">
            <v>Archived Activities</v>
          </cell>
          <cell r="R570" t="str">
            <v>Local governance and democracy</v>
          </cell>
          <cell r="S570" t="str">
            <v>A2111205</v>
          </cell>
          <cell r="T570" t="str">
            <v>A2111206</v>
          </cell>
          <cell r="U570" t="str">
            <v>Local governance and democracy</v>
          </cell>
          <cell r="V570" t="str">
            <v>L110</v>
          </cell>
          <cell r="W570" t="str">
            <v>Franklin</v>
          </cell>
          <cell r="X570" t="str">
            <v>FY12 - Only</v>
          </cell>
          <cell r="Y570" t="str">
            <v>Expense</v>
          </cell>
          <cell r="Z570">
            <v>20110701</v>
          </cell>
          <cell r="AA570">
            <v>20120630</v>
          </cell>
          <cell r="AB570">
            <v>1</v>
          </cell>
          <cell r="AC570" t="str">
            <v>Programme</v>
          </cell>
          <cell r="AD570">
            <v>0</v>
          </cell>
          <cell r="AE570">
            <v>0</v>
          </cell>
          <cell r="AF570">
            <v>0</v>
          </cell>
          <cell r="AG570">
            <v>1</v>
          </cell>
          <cell r="AH570">
            <v>27</v>
          </cell>
          <cell r="AI570" t="str">
            <v>No AMP</v>
          </cell>
          <cell r="AJ570" t="str">
            <v>Other assets (Capex)</v>
          </cell>
          <cell r="AK570">
            <v>30</v>
          </cell>
          <cell r="AP570">
            <v>1</v>
          </cell>
          <cell r="AS570">
            <v>256800</v>
          </cell>
          <cell r="BD570">
            <v>3.3000000000000002E-2</v>
          </cell>
          <cell r="BE570">
            <v>6.7088999999999732E-2</v>
          </cell>
          <cell r="BF570">
            <v>0.10230293699999971</v>
          </cell>
          <cell r="BG570">
            <v>0.14088353979499968</v>
          </cell>
          <cell r="BH570">
            <v>0.18195534722761963</v>
          </cell>
          <cell r="BI570">
            <v>0.21859596299167583</v>
          </cell>
          <cell r="BJ570">
            <v>0.25637243784441766</v>
          </cell>
          <cell r="BK570">
            <v>0.29783272829328333</v>
          </cell>
          <cell r="BL570">
            <v>0.3445547065118415</v>
          </cell>
          <cell r="BM570">
            <v>0.39295867594626777</v>
          </cell>
          <cell r="BN570">
            <v>0</v>
          </cell>
          <cell r="BO570">
            <v>0</v>
          </cell>
          <cell r="BP570">
            <v>0</v>
          </cell>
          <cell r="BQ570">
            <v>0</v>
          </cell>
          <cell r="BR570">
            <v>0</v>
          </cell>
          <cell r="BS570">
            <v>0</v>
          </cell>
          <cell r="BT570">
            <v>0</v>
          </cell>
          <cell r="BU570">
            <v>0</v>
          </cell>
          <cell r="BV570">
            <v>0</v>
          </cell>
          <cell r="BW570">
            <v>0</v>
          </cell>
          <cell r="BX570">
            <v>0</v>
          </cell>
          <cell r="BY570">
            <v>256800</v>
          </cell>
          <cell r="BZ570">
            <v>0</v>
          </cell>
          <cell r="CA570">
            <v>0</v>
          </cell>
          <cell r="CB570">
            <v>0</v>
          </cell>
          <cell r="CC570">
            <v>0</v>
          </cell>
          <cell r="CD570">
            <v>0</v>
          </cell>
          <cell r="CE570">
            <v>0</v>
          </cell>
          <cell r="CF570">
            <v>0</v>
          </cell>
          <cell r="CG570">
            <v>0</v>
          </cell>
          <cell r="CH570">
            <v>0</v>
          </cell>
          <cell r="CI570">
            <v>0</v>
          </cell>
          <cell r="CK570">
            <v>0</v>
          </cell>
          <cell r="CL570">
            <v>0</v>
          </cell>
          <cell r="CM570">
            <v>0</v>
          </cell>
          <cell r="CN570">
            <v>0</v>
          </cell>
          <cell r="CO570">
            <v>0</v>
          </cell>
          <cell r="CP570">
            <v>0</v>
          </cell>
          <cell r="CQ570">
            <v>0</v>
          </cell>
          <cell r="CR570">
            <v>0</v>
          </cell>
          <cell r="CS570">
            <v>0</v>
          </cell>
          <cell r="CT570">
            <v>0</v>
          </cell>
          <cell r="CU570">
            <v>0</v>
          </cell>
          <cell r="CW570">
            <v>0</v>
          </cell>
          <cell r="CX570">
            <v>0</v>
          </cell>
          <cell r="CY570">
            <v>0</v>
          </cell>
          <cell r="CZ570">
            <v>0</v>
          </cell>
          <cell r="DA570">
            <v>0</v>
          </cell>
          <cell r="DB570">
            <v>0</v>
          </cell>
          <cell r="DC570">
            <v>0</v>
          </cell>
          <cell r="DD570">
            <v>0</v>
          </cell>
          <cell r="DE570">
            <v>0</v>
          </cell>
          <cell r="DF570">
            <v>0</v>
          </cell>
          <cell r="DG570">
            <v>0</v>
          </cell>
          <cell r="DI570">
            <v>256800</v>
          </cell>
          <cell r="DJ570">
            <v>0</v>
          </cell>
          <cell r="DK570">
            <v>0</v>
          </cell>
          <cell r="DL570">
            <v>0</v>
          </cell>
          <cell r="DM570">
            <v>0</v>
          </cell>
          <cell r="DN570">
            <v>0</v>
          </cell>
          <cell r="DO570">
            <v>0</v>
          </cell>
          <cell r="DP570">
            <v>0</v>
          </cell>
          <cell r="DQ570">
            <v>0</v>
          </cell>
          <cell r="DR570">
            <v>0</v>
          </cell>
          <cell r="DS570">
            <v>0</v>
          </cell>
          <cell r="DU570" t="str">
            <v>none</v>
          </cell>
          <cell r="DV570">
            <v>0</v>
          </cell>
          <cell r="DW570">
            <v>0</v>
          </cell>
          <cell r="DX570">
            <v>21</v>
          </cell>
          <cell r="DY570">
            <v>0</v>
          </cell>
          <cell r="DZ570">
            <v>0</v>
          </cell>
          <cell r="EB570">
            <v>0</v>
          </cell>
          <cell r="EC570" t="str">
            <v>Def</v>
          </cell>
          <cell r="ED570" t="str">
            <v>nonDC</v>
          </cell>
        </row>
        <row r="571">
          <cell r="D571" t="str">
            <v>PC2010109</v>
          </cell>
          <cell r="E571" t="str">
            <v>Local Board Discretionary Fund Project</v>
          </cell>
          <cell r="F571" t="str">
            <v>Auckland Council</v>
          </cell>
          <cell r="G571" t="str">
            <v>Local board services</v>
          </cell>
          <cell r="H571" t="str">
            <v>E520805</v>
          </cell>
          <cell r="I571" t="str">
            <v>LB Relationship - Franklin, Papakura</v>
          </cell>
          <cell r="J571" t="str">
            <v>Governance</v>
          </cell>
          <cell r="K571" t="str">
            <v>Local governance</v>
          </cell>
          <cell r="L571" t="str">
            <v>Local planning, policy and governance</v>
          </cell>
          <cell r="M571" t="str">
            <v>Local activities</v>
          </cell>
          <cell r="N571" t="str">
            <v>Local governance</v>
          </cell>
          <cell r="O571" t="str">
            <v>Local planning, policy and governance</v>
          </cell>
          <cell r="P571" t="str">
            <v>Corporate support</v>
          </cell>
          <cell r="Q571" t="str">
            <v>Archived Activities</v>
          </cell>
          <cell r="R571" t="str">
            <v>Local governance and democracy</v>
          </cell>
          <cell r="S571" t="str">
            <v>A2111205</v>
          </cell>
          <cell r="T571" t="str">
            <v>A2111206</v>
          </cell>
          <cell r="U571" t="str">
            <v>Local governance and democracy</v>
          </cell>
          <cell r="V571" t="str">
            <v>L165</v>
          </cell>
          <cell r="W571" t="str">
            <v>Papakura</v>
          </cell>
          <cell r="X571" t="str">
            <v>FY12 - Only</v>
          </cell>
          <cell r="Y571" t="str">
            <v>Expense</v>
          </cell>
          <cell r="Z571">
            <v>20110701</v>
          </cell>
          <cell r="AA571">
            <v>20120630</v>
          </cell>
          <cell r="AB571">
            <v>1</v>
          </cell>
          <cell r="AC571" t="str">
            <v>Programme</v>
          </cell>
          <cell r="AD571">
            <v>0</v>
          </cell>
          <cell r="AE571">
            <v>0</v>
          </cell>
          <cell r="AF571">
            <v>0</v>
          </cell>
          <cell r="AG571">
            <v>1</v>
          </cell>
          <cell r="AH571">
            <v>27</v>
          </cell>
          <cell r="AI571" t="str">
            <v>No AMP</v>
          </cell>
          <cell r="AJ571" t="str">
            <v>Other assets (Capex)</v>
          </cell>
          <cell r="AK571">
            <v>30</v>
          </cell>
          <cell r="AP571">
            <v>1</v>
          </cell>
          <cell r="AS571">
            <v>179600</v>
          </cell>
          <cell r="BD571">
            <v>3.3000000000000002E-2</v>
          </cell>
          <cell r="BE571">
            <v>6.7088999999999732E-2</v>
          </cell>
          <cell r="BF571">
            <v>0.10230293699999971</v>
          </cell>
          <cell r="BG571">
            <v>0.14088353979499968</v>
          </cell>
          <cell r="BH571">
            <v>0.18195534722761963</v>
          </cell>
          <cell r="BI571">
            <v>0.21859596299167583</v>
          </cell>
          <cell r="BJ571">
            <v>0.25637243784441766</v>
          </cell>
          <cell r="BK571">
            <v>0.29783272829328333</v>
          </cell>
          <cell r="BL571">
            <v>0.3445547065118415</v>
          </cell>
          <cell r="BM571">
            <v>0.39295867594626777</v>
          </cell>
          <cell r="BN571">
            <v>0</v>
          </cell>
          <cell r="BO571">
            <v>0</v>
          </cell>
          <cell r="BP571">
            <v>0</v>
          </cell>
          <cell r="BQ571">
            <v>0</v>
          </cell>
          <cell r="BR571">
            <v>0</v>
          </cell>
          <cell r="BS571">
            <v>0</v>
          </cell>
          <cell r="BT571">
            <v>0</v>
          </cell>
          <cell r="BU571">
            <v>0</v>
          </cell>
          <cell r="BV571">
            <v>0</v>
          </cell>
          <cell r="BW571">
            <v>0</v>
          </cell>
          <cell r="BX571">
            <v>0</v>
          </cell>
          <cell r="BY571">
            <v>179600</v>
          </cell>
          <cell r="BZ571">
            <v>0</v>
          </cell>
          <cell r="CA571">
            <v>0</v>
          </cell>
          <cell r="CB571">
            <v>0</v>
          </cell>
          <cell r="CC571">
            <v>0</v>
          </cell>
          <cell r="CD571">
            <v>0</v>
          </cell>
          <cell r="CE571">
            <v>0</v>
          </cell>
          <cell r="CF571">
            <v>0</v>
          </cell>
          <cell r="CG571">
            <v>0</v>
          </cell>
          <cell r="CH571">
            <v>0</v>
          </cell>
          <cell r="CI571">
            <v>0</v>
          </cell>
          <cell r="CK571">
            <v>0</v>
          </cell>
          <cell r="CL571">
            <v>0</v>
          </cell>
          <cell r="CM571">
            <v>0</v>
          </cell>
          <cell r="CN571">
            <v>0</v>
          </cell>
          <cell r="CO571">
            <v>0</v>
          </cell>
          <cell r="CP571">
            <v>0</v>
          </cell>
          <cell r="CQ571">
            <v>0</v>
          </cell>
          <cell r="CR571">
            <v>0</v>
          </cell>
          <cell r="CS571">
            <v>0</v>
          </cell>
          <cell r="CT571">
            <v>0</v>
          </cell>
          <cell r="CU571">
            <v>0</v>
          </cell>
          <cell r="CW571">
            <v>0</v>
          </cell>
          <cell r="CX571">
            <v>0</v>
          </cell>
          <cell r="CY571">
            <v>0</v>
          </cell>
          <cell r="CZ571">
            <v>0</v>
          </cell>
          <cell r="DA571">
            <v>0</v>
          </cell>
          <cell r="DB571">
            <v>0</v>
          </cell>
          <cell r="DC571">
            <v>0</v>
          </cell>
          <cell r="DD571">
            <v>0</v>
          </cell>
          <cell r="DE571">
            <v>0</v>
          </cell>
          <cell r="DF571">
            <v>0</v>
          </cell>
          <cell r="DG571">
            <v>0</v>
          </cell>
          <cell r="DI571">
            <v>179600</v>
          </cell>
          <cell r="DJ571">
            <v>0</v>
          </cell>
          <cell r="DK571">
            <v>0</v>
          </cell>
          <cell r="DL571">
            <v>0</v>
          </cell>
          <cell r="DM571">
            <v>0</v>
          </cell>
          <cell r="DN571">
            <v>0</v>
          </cell>
          <cell r="DO571">
            <v>0</v>
          </cell>
          <cell r="DP571">
            <v>0</v>
          </cell>
          <cell r="DQ571">
            <v>0</v>
          </cell>
          <cell r="DR571">
            <v>0</v>
          </cell>
          <cell r="DS571">
            <v>0</v>
          </cell>
          <cell r="DU571" t="str">
            <v>none</v>
          </cell>
          <cell r="DV571">
            <v>0</v>
          </cell>
          <cell r="DW571">
            <v>0</v>
          </cell>
          <cell r="DX571">
            <v>21</v>
          </cell>
          <cell r="DY571">
            <v>0</v>
          </cell>
          <cell r="DZ571">
            <v>0</v>
          </cell>
          <cell r="EB571">
            <v>0</v>
          </cell>
          <cell r="EC571" t="str">
            <v>Def</v>
          </cell>
          <cell r="ED571" t="str">
            <v>nonDC</v>
          </cell>
        </row>
        <row r="572">
          <cell r="D572" t="str">
            <v>PC3000007</v>
          </cell>
          <cell r="E572" t="str">
            <v>Budget Only B'head/N'cote CB</v>
          </cell>
          <cell r="F572" t="str">
            <v>Auckland Council</v>
          </cell>
          <cell r="G572" t="str">
            <v>Local board services</v>
          </cell>
          <cell r="H572" t="str">
            <v>E520205</v>
          </cell>
          <cell r="I572" t="str">
            <v>LB Relationship - Devonport-Takapuna, Kaipatiki, Upper Harbour</v>
          </cell>
          <cell r="J572" t="str">
            <v>Governance</v>
          </cell>
          <cell r="K572" t="str">
            <v>Local governance</v>
          </cell>
          <cell r="L572" t="str">
            <v>Local planning, policy and governance</v>
          </cell>
          <cell r="M572" t="str">
            <v>Local activities</v>
          </cell>
          <cell r="N572" t="str">
            <v>Local governance</v>
          </cell>
          <cell r="O572" t="str">
            <v>Local planning, policy and governance</v>
          </cell>
          <cell r="P572" t="str">
            <v>Corporate support</v>
          </cell>
          <cell r="Q572" t="str">
            <v>Archived Activities</v>
          </cell>
          <cell r="R572" t="str">
            <v>Local governance and democracy</v>
          </cell>
          <cell r="S572" t="str">
            <v>A2111205</v>
          </cell>
          <cell r="T572" t="str">
            <v>A2111206</v>
          </cell>
          <cell r="U572" t="str">
            <v>Local governance and democracy</v>
          </cell>
          <cell r="V572" t="str">
            <v>L135</v>
          </cell>
          <cell r="W572" t="str">
            <v>Kaipatiki</v>
          </cell>
          <cell r="X572" t="str">
            <v>FY12 - Only</v>
          </cell>
          <cell r="Y572" t="str">
            <v>Expense</v>
          </cell>
          <cell r="Z572">
            <v>20110701</v>
          </cell>
          <cell r="AA572">
            <v>20120630</v>
          </cell>
          <cell r="AB572">
            <v>2</v>
          </cell>
          <cell r="AC572" t="str">
            <v>Discrete</v>
          </cell>
          <cell r="AD572">
            <v>1</v>
          </cell>
          <cell r="AE572">
            <v>0</v>
          </cell>
          <cell r="AF572">
            <v>0</v>
          </cell>
          <cell r="AG572">
            <v>0</v>
          </cell>
          <cell r="AH572">
            <v>27</v>
          </cell>
          <cell r="AI572" t="str">
            <v>No AMP</v>
          </cell>
          <cell r="AJ572" t="str">
            <v>Road base</v>
          </cell>
          <cell r="AK572">
            <v>50</v>
          </cell>
          <cell r="AM572">
            <v>1</v>
          </cell>
          <cell r="AS572">
            <v>87701</v>
          </cell>
          <cell r="BD572">
            <v>3.9E-2</v>
          </cell>
          <cell r="BE572">
            <v>7.4325999999999892E-2</v>
          </cell>
          <cell r="BF572">
            <v>0.10440712799999985</v>
          </cell>
          <cell r="BG572">
            <v>0.13643493471199974</v>
          </cell>
          <cell r="BH572">
            <v>0.17166441768807172</v>
          </cell>
          <cell r="BI572">
            <v>0.2103293434717779</v>
          </cell>
          <cell r="BJ572">
            <v>0.25269087049328998</v>
          </cell>
          <cell r="BK572">
            <v>0.29904043270154168</v>
          </cell>
          <cell r="BL572">
            <v>0.35100205000960338</v>
          </cell>
          <cell r="BM572">
            <v>0.40504213200998751</v>
          </cell>
          <cell r="BN572">
            <v>0</v>
          </cell>
          <cell r="BO572">
            <v>0</v>
          </cell>
          <cell r="BP572">
            <v>0</v>
          </cell>
          <cell r="BQ572">
            <v>0</v>
          </cell>
          <cell r="BR572">
            <v>0</v>
          </cell>
          <cell r="BS572">
            <v>0</v>
          </cell>
          <cell r="BT572">
            <v>0</v>
          </cell>
          <cell r="BU572">
            <v>0</v>
          </cell>
          <cell r="BV572">
            <v>0</v>
          </cell>
          <cell r="BW572">
            <v>0</v>
          </cell>
          <cell r="BX572">
            <v>0</v>
          </cell>
          <cell r="BY572">
            <v>87701</v>
          </cell>
          <cell r="BZ572">
            <v>0</v>
          </cell>
          <cell r="CA572">
            <v>0</v>
          </cell>
          <cell r="CB572">
            <v>0</v>
          </cell>
          <cell r="CC572">
            <v>0</v>
          </cell>
          <cell r="CD572">
            <v>0</v>
          </cell>
          <cell r="CE572">
            <v>0</v>
          </cell>
          <cell r="CF572">
            <v>0</v>
          </cell>
          <cell r="CG572">
            <v>0</v>
          </cell>
          <cell r="CH572">
            <v>0</v>
          </cell>
          <cell r="CI572">
            <v>0</v>
          </cell>
          <cell r="CK572">
            <v>87701</v>
          </cell>
          <cell r="CL572">
            <v>0</v>
          </cell>
          <cell r="CM572">
            <v>0</v>
          </cell>
          <cell r="CN572">
            <v>0</v>
          </cell>
          <cell r="CO572">
            <v>0</v>
          </cell>
          <cell r="CP572">
            <v>0</v>
          </cell>
          <cell r="CQ572">
            <v>0</v>
          </cell>
          <cell r="CR572">
            <v>0</v>
          </cell>
          <cell r="CS572">
            <v>0</v>
          </cell>
          <cell r="CT572">
            <v>0</v>
          </cell>
          <cell r="CU572">
            <v>0</v>
          </cell>
          <cell r="CW572">
            <v>0</v>
          </cell>
          <cell r="CX572">
            <v>0</v>
          </cell>
          <cell r="CY572">
            <v>0</v>
          </cell>
          <cell r="CZ572">
            <v>0</v>
          </cell>
          <cell r="DA572">
            <v>0</v>
          </cell>
          <cell r="DB572">
            <v>0</v>
          </cell>
          <cell r="DC572">
            <v>0</v>
          </cell>
          <cell r="DD572">
            <v>0</v>
          </cell>
          <cell r="DE572">
            <v>0</v>
          </cell>
          <cell r="DF572">
            <v>0</v>
          </cell>
          <cell r="DG572">
            <v>0</v>
          </cell>
          <cell r="DI572">
            <v>0</v>
          </cell>
          <cell r="DJ572">
            <v>0</v>
          </cell>
          <cell r="DK572">
            <v>0</v>
          </cell>
          <cell r="DL572">
            <v>0</v>
          </cell>
          <cell r="DM572">
            <v>0</v>
          </cell>
          <cell r="DN572">
            <v>0</v>
          </cell>
          <cell r="DO572">
            <v>0</v>
          </cell>
          <cell r="DP572">
            <v>0</v>
          </cell>
          <cell r="DQ572">
            <v>0</v>
          </cell>
          <cell r="DR572">
            <v>0</v>
          </cell>
          <cell r="DS572">
            <v>0</v>
          </cell>
          <cell r="DU572" t="str">
            <v>NSCC 10262</v>
          </cell>
          <cell r="DV572">
            <v>0</v>
          </cell>
          <cell r="DW572">
            <v>0</v>
          </cell>
          <cell r="DX572">
            <v>1</v>
          </cell>
          <cell r="DY572">
            <v>0</v>
          </cell>
          <cell r="DZ572">
            <v>0</v>
          </cell>
          <cell r="EB572">
            <v>0</v>
          </cell>
          <cell r="EC572" t="str">
            <v>Def</v>
          </cell>
          <cell r="ED572" t="str">
            <v>nonDC</v>
          </cell>
        </row>
        <row r="573">
          <cell r="D573" t="str">
            <v>PC3000501</v>
          </cell>
          <cell r="E573" t="str">
            <v>Local board IT hardware (members)</v>
          </cell>
          <cell r="F573" t="str">
            <v>Auckland Council</v>
          </cell>
          <cell r="G573" t="str">
            <v>Local board services</v>
          </cell>
          <cell r="H573" t="str">
            <v>E520105</v>
          </cell>
          <cell r="I573" t="str">
            <v>LB Relationship - Hibiscus and Bays, Rodney</v>
          </cell>
          <cell r="J573" t="str">
            <v>Governance</v>
          </cell>
          <cell r="K573" t="str">
            <v>Local governance</v>
          </cell>
          <cell r="L573" t="str">
            <v>Local planning, policy and governance</v>
          </cell>
          <cell r="M573" t="str">
            <v>Local activities</v>
          </cell>
          <cell r="N573" t="str">
            <v>Local governance</v>
          </cell>
          <cell r="O573" t="str">
            <v>Local planning, policy and governance</v>
          </cell>
          <cell r="P573" t="str">
            <v>Governance</v>
          </cell>
          <cell r="Q573" t="str">
            <v>Local governance</v>
          </cell>
          <cell r="R573" t="str">
            <v>Local planning, policy and governance</v>
          </cell>
          <cell r="S573" t="str">
            <v>A2111206</v>
          </cell>
          <cell r="T573" t="str">
            <v>A2111206</v>
          </cell>
          <cell r="U573" t="str">
            <v>Local planning, policy and governance</v>
          </cell>
          <cell r="V573" t="str">
            <v>L125</v>
          </cell>
          <cell r="W573" t="str">
            <v>Hibiscus and Bays</v>
          </cell>
          <cell r="X573" t="str">
            <v>PL43780</v>
          </cell>
          <cell r="Y573" t="str">
            <v>Expense</v>
          </cell>
          <cell r="Z573">
            <v>20130701</v>
          </cell>
          <cell r="AA573">
            <v>20200630</v>
          </cell>
          <cell r="AB573">
            <v>1</v>
          </cell>
          <cell r="AC573" t="str">
            <v>Programme</v>
          </cell>
          <cell r="AD573">
            <v>0</v>
          </cell>
          <cell r="AE573">
            <v>0</v>
          </cell>
          <cell r="AF573">
            <v>0</v>
          </cell>
          <cell r="AG573">
            <v>1</v>
          </cell>
          <cell r="AH573">
            <v>11</v>
          </cell>
          <cell r="AI573" t="str">
            <v>Information Services</v>
          </cell>
          <cell r="AJ573" t="str">
            <v>Computer hardware</v>
          </cell>
          <cell r="AK573">
            <v>8</v>
          </cell>
          <cell r="AM573">
            <v>1</v>
          </cell>
          <cell r="AU573">
            <v>32000</v>
          </cell>
          <cell r="AX573">
            <v>32000</v>
          </cell>
          <cell r="BA573">
            <v>32000</v>
          </cell>
          <cell r="BD573">
            <v>3.3000000000000002E-2</v>
          </cell>
          <cell r="BE573">
            <v>6.7088999999999732E-2</v>
          </cell>
          <cell r="BF573">
            <v>0.10230293699999971</v>
          </cell>
          <cell r="BG573">
            <v>0.14088353979499968</v>
          </cell>
          <cell r="BH573">
            <v>0.18195534722761963</v>
          </cell>
          <cell r="BI573">
            <v>0.21859596299167583</v>
          </cell>
          <cell r="BJ573">
            <v>0.25637243784441766</v>
          </cell>
          <cell r="BK573">
            <v>0.29783272829328333</v>
          </cell>
          <cell r="BL573">
            <v>0.3445547065118415</v>
          </cell>
          <cell r="BM573">
            <v>0.39295867594626777</v>
          </cell>
          <cell r="BN573">
            <v>0</v>
          </cell>
          <cell r="BO573">
            <v>0</v>
          </cell>
          <cell r="BP573">
            <v>2146.8479999999913</v>
          </cell>
          <cell r="BQ573">
            <v>0</v>
          </cell>
          <cell r="BR573">
            <v>0</v>
          </cell>
          <cell r="BS573">
            <v>5822.571111283828</v>
          </cell>
          <cell r="BT573">
            <v>0</v>
          </cell>
          <cell r="BU573">
            <v>0</v>
          </cell>
          <cell r="BV573">
            <v>9530.6473053850659</v>
          </cell>
          <cell r="BW573">
            <v>0</v>
          </cell>
          <cell r="BX573">
            <v>0</v>
          </cell>
          <cell r="BY573">
            <v>0</v>
          </cell>
          <cell r="BZ573">
            <v>0</v>
          </cell>
          <cell r="CA573">
            <v>34146.847999999991</v>
          </cell>
          <cell r="CB573">
            <v>0</v>
          </cell>
          <cell r="CC573">
            <v>0</v>
          </cell>
          <cell r="CD573">
            <v>37822.571111283825</v>
          </cell>
          <cell r="CE573">
            <v>0</v>
          </cell>
          <cell r="CF573">
            <v>0</v>
          </cell>
          <cell r="CG573">
            <v>41530.647305385064</v>
          </cell>
          <cell r="CH573">
            <v>0</v>
          </cell>
          <cell r="CI573">
            <v>0</v>
          </cell>
          <cell r="CK573">
            <v>0</v>
          </cell>
          <cell r="CL573">
            <v>0</v>
          </cell>
          <cell r="CM573">
            <v>0</v>
          </cell>
          <cell r="CN573">
            <v>0</v>
          </cell>
          <cell r="CO573">
            <v>0</v>
          </cell>
          <cell r="CP573">
            <v>0</v>
          </cell>
          <cell r="CQ573">
            <v>0</v>
          </cell>
          <cell r="CR573">
            <v>0</v>
          </cell>
          <cell r="CS573">
            <v>0</v>
          </cell>
          <cell r="CT573">
            <v>0</v>
          </cell>
          <cell r="CU573">
            <v>0</v>
          </cell>
          <cell r="CW573">
            <v>0</v>
          </cell>
          <cell r="CX573">
            <v>0</v>
          </cell>
          <cell r="CY573">
            <v>0</v>
          </cell>
          <cell r="CZ573">
            <v>0</v>
          </cell>
          <cell r="DA573">
            <v>0</v>
          </cell>
          <cell r="DB573">
            <v>0</v>
          </cell>
          <cell r="DC573">
            <v>0</v>
          </cell>
          <cell r="DD573">
            <v>0</v>
          </cell>
          <cell r="DE573">
            <v>0</v>
          </cell>
          <cell r="DF573">
            <v>0</v>
          </cell>
          <cell r="DG573">
            <v>0</v>
          </cell>
          <cell r="DI573">
            <v>0</v>
          </cell>
          <cell r="DJ573">
            <v>0</v>
          </cell>
          <cell r="DK573">
            <v>34146.847999999991</v>
          </cell>
          <cell r="DL573">
            <v>0</v>
          </cell>
          <cell r="DM573">
            <v>0</v>
          </cell>
          <cell r="DN573">
            <v>37822.571111283825</v>
          </cell>
          <cell r="DO573">
            <v>0</v>
          </cell>
          <cell r="DP573">
            <v>0</v>
          </cell>
          <cell r="DQ573">
            <v>41530.647305385064</v>
          </cell>
          <cell r="DR573">
            <v>0</v>
          </cell>
          <cell r="DS573">
            <v>0</v>
          </cell>
          <cell r="DU573" t="str">
            <v>No Mapping PC3000501</v>
          </cell>
          <cell r="DV573">
            <v>0</v>
          </cell>
          <cell r="DW573">
            <v>0</v>
          </cell>
          <cell r="DX573">
            <v>21</v>
          </cell>
          <cell r="DY573">
            <v>96000</v>
          </cell>
          <cell r="DZ573">
            <v>113500.06641666888</v>
          </cell>
          <cell r="EB573">
            <v>113500.06641666888</v>
          </cell>
          <cell r="EC573" t="str">
            <v>Def</v>
          </cell>
          <cell r="ED573" t="str">
            <v>nonDC</v>
          </cell>
        </row>
        <row r="574">
          <cell r="D574" t="str">
            <v>PC3000501</v>
          </cell>
          <cell r="E574" t="str">
            <v>Local board IT hardware (members)</v>
          </cell>
          <cell r="F574" t="str">
            <v>Auckland Council</v>
          </cell>
          <cell r="G574" t="str">
            <v>Local board services</v>
          </cell>
          <cell r="H574" t="str">
            <v>E520105</v>
          </cell>
          <cell r="I574" t="str">
            <v>LB Relationship - Hibiscus and Bays, Rodney</v>
          </cell>
          <cell r="J574" t="str">
            <v>Governance</v>
          </cell>
          <cell r="K574" t="str">
            <v>Local governance</v>
          </cell>
          <cell r="L574" t="str">
            <v>Local planning, policy and governance</v>
          </cell>
          <cell r="M574" t="str">
            <v>Local activities</v>
          </cell>
          <cell r="N574" t="str">
            <v>Local governance</v>
          </cell>
          <cell r="O574" t="str">
            <v>Local planning, policy and governance</v>
          </cell>
          <cell r="P574" t="str">
            <v>Governance</v>
          </cell>
          <cell r="Q574" t="str">
            <v>Local governance</v>
          </cell>
          <cell r="R574" t="str">
            <v>Local planning, policy and governance</v>
          </cell>
          <cell r="S574" t="str">
            <v>A2111206</v>
          </cell>
          <cell r="T574" t="str">
            <v>A2111206</v>
          </cell>
          <cell r="U574" t="str">
            <v>Local planning, policy and governance</v>
          </cell>
          <cell r="V574" t="str">
            <v>L175</v>
          </cell>
          <cell r="W574" t="str">
            <v>Rodney</v>
          </cell>
          <cell r="X574" t="str">
            <v>PL43780</v>
          </cell>
          <cell r="Y574" t="str">
            <v>Expense</v>
          </cell>
          <cell r="Z574">
            <v>20130701</v>
          </cell>
          <cell r="AA574">
            <v>20200630</v>
          </cell>
          <cell r="AB574">
            <v>1</v>
          </cell>
          <cell r="AC574" t="str">
            <v>Programme</v>
          </cell>
          <cell r="AD574">
            <v>0</v>
          </cell>
          <cell r="AE574">
            <v>0</v>
          </cell>
          <cell r="AF574">
            <v>0</v>
          </cell>
          <cell r="AG574">
            <v>1</v>
          </cell>
          <cell r="AH574">
            <v>11</v>
          </cell>
          <cell r="AI574" t="str">
            <v>Information Services</v>
          </cell>
          <cell r="AJ574" t="str">
            <v>Computer hardware</v>
          </cell>
          <cell r="AK574">
            <v>8</v>
          </cell>
          <cell r="AM574">
            <v>1</v>
          </cell>
          <cell r="AU574">
            <v>36000</v>
          </cell>
          <cell r="AX574">
            <v>36000</v>
          </cell>
          <cell r="BA574">
            <v>36000</v>
          </cell>
          <cell r="BD574">
            <v>3.3000000000000002E-2</v>
          </cell>
          <cell r="BE574">
            <v>6.7088999999999732E-2</v>
          </cell>
          <cell r="BF574">
            <v>0.10230293699999971</v>
          </cell>
          <cell r="BG574">
            <v>0.14088353979499968</v>
          </cell>
          <cell r="BH574">
            <v>0.18195534722761963</v>
          </cell>
          <cell r="BI574">
            <v>0.21859596299167583</v>
          </cell>
          <cell r="BJ574">
            <v>0.25637243784441766</v>
          </cell>
          <cell r="BK574">
            <v>0.29783272829328333</v>
          </cell>
          <cell r="BL574">
            <v>0.3445547065118415</v>
          </cell>
          <cell r="BM574">
            <v>0.39295867594626777</v>
          </cell>
          <cell r="BN574">
            <v>0</v>
          </cell>
          <cell r="BO574">
            <v>0</v>
          </cell>
          <cell r="BP574">
            <v>2415.2039999999902</v>
          </cell>
          <cell r="BQ574">
            <v>0</v>
          </cell>
          <cell r="BR574">
            <v>0</v>
          </cell>
          <cell r="BS574">
            <v>6550.3925001943071</v>
          </cell>
          <cell r="BT574">
            <v>0</v>
          </cell>
          <cell r="BU574">
            <v>0</v>
          </cell>
          <cell r="BV574">
            <v>10721.978218558201</v>
          </cell>
          <cell r="BW574">
            <v>0</v>
          </cell>
          <cell r="BX574">
            <v>0</v>
          </cell>
          <cell r="BY574">
            <v>0</v>
          </cell>
          <cell r="BZ574">
            <v>0</v>
          </cell>
          <cell r="CA574">
            <v>38415.203999999991</v>
          </cell>
          <cell r="CB574">
            <v>0</v>
          </cell>
          <cell r="CC574">
            <v>0</v>
          </cell>
          <cell r="CD574">
            <v>42550.392500194306</v>
          </cell>
          <cell r="CE574">
            <v>0</v>
          </cell>
          <cell r="CF574">
            <v>0</v>
          </cell>
          <cell r="CG574">
            <v>46721.978218558201</v>
          </cell>
          <cell r="CH574">
            <v>0</v>
          </cell>
          <cell r="CI574">
            <v>0</v>
          </cell>
          <cell r="CK574">
            <v>0</v>
          </cell>
          <cell r="CL574">
            <v>0</v>
          </cell>
          <cell r="CM574">
            <v>0</v>
          </cell>
          <cell r="CN574">
            <v>0</v>
          </cell>
          <cell r="CO574">
            <v>0</v>
          </cell>
          <cell r="CP574">
            <v>0</v>
          </cell>
          <cell r="CQ574">
            <v>0</v>
          </cell>
          <cell r="CR574">
            <v>0</v>
          </cell>
          <cell r="CS574">
            <v>0</v>
          </cell>
          <cell r="CT574">
            <v>0</v>
          </cell>
          <cell r="CU574">
            <v>0</v>
          </cell>
          <cell r="CW574">
            <v>0</v>
          </cell>
          <cell r="CX574">
            <v>0</v>
          </cell>
          <cell r="CY574">
            <v>0</v>
          </cell>
          <cell r="CZ574">
            <v>0</v>
          </cell>
          <cell r="DA574">
            <v>0</v>
          </cell>
          <cell r="DB574">
            <v>0</v>
          </cell>
          <cell r="DC574">
            <v>0</v>
          </cell>
          <cell r="DD574">
            <v>0</v>
          </cell>
          <cell r="DE574">
            <v>0</v>
          </cell>
          <cell r="DF574">
            <v>0</v>
          </cell>
          <cell r="DG574">
            <v>0</v>
          </cell>
          <cell r="DI574">
            <v>0</v>
          </cell>
          <cell r="DJ574">
            <v>0</v>
          </cell>
          <cell r="DK574">
            <v>38415.203999999991</v>
          </cell>
          <cell r="DL574">
            <v>0</v>
          </cell>
          <cell r="DM574">
            <v>0</v>
          </cell>
          <cell r="DN574">
            <v>42550.392500194306</v>
          </cell>
          <cell r="DO574">
            <v>0</v>
          </cell>
          <cell r="DP574">
            <v>0</v>
          </cell>
          <cell r="DQ574">
            <v>46721.978218558201</v>
          </cell>
          <cell r="DR574">
            <v>0</v>
          </cell>
          <cell r="DS574">
            <v>0</v>
          </cell>
          <cell r="DU574" t="str">
            <v>No Mapping PC3000501</v>
          </cell>
          <cell r="DV574">
            <v>0</v>
          </cell>
          <cell r="DW574">
            <v>0</v>
          </cell>
          <cell r="DX574">
            <v>21</v>
          </cell>
          <cell r="DY574">
            <v>108000</v>
          </cell>
          <cell r="DZ574">
            <v>127687.5747187525</v>
          </cell>
          <cell r="EB574">
            <v>127687.5747187525</v>
          </cell>
          <cell r="EC574" t="str">
            <v>Def</v>
          </cell>
          <cell r="ED574" t="str">
            <v>nonDC</v>
          </cell>
        </row>
        <row r="575">
          <cell r="D575" t="str">
            <v>PC3000501</v>
          </cell>
          <cell r="E575" t="str">
            <v>Local board IT hardware (members)</v>
          </cell>
          <cell r="F575" t="str">
            <v>Auckland Council</v>
          </cell>
          <cell r="G575" t="str">
            <v>Local board services</v>
          </cell>
          <cell r="H575" t="str">
            <v>E520205</v>
          </cell>
          <cell r="I575" t="str">
            <v>LB Relationship - Devonport-Takapuna, Kaipatiki, Upper Harbour</v>
          </cell>
          <cell r="J575" t="str">
            <v>Governance</v>
          </cell>
          <cell r="K575" t="str">
            <v>Local governance</v>
          </cell>
          <cell r="L575" t="str">
            <v>Local planning, policy and governance</v>
          </cell>
          <cell r="M575" t="str">
            <v>Local activities</v>
          </cell>
          <cell r="N575" t="str">
            <v>Local governance</v>
          </cell>
          <cell r="O575" t="str">
            <v>Local planning, policy and governance</v>
          </cell>
          <cell r="P575" t="str">
            <v>Governance</v>
          </cell>
          <cell r="Q575" t="str">
            <v>Local governance</v>
          </cell>
          <cell r="R575" t="str">
            <v>Local planning, policy and governance</v>
          </cell>
          <cell r="S575" t="str">
            <v>A2111206</v>
          </cell>
          <cell r="T575" t="str">
            <v>A2111206</v>
          </cell>
          <cell r="U575" t="str">
            <v>Local planning, policy and governance</v>
          </cell>
          <cell r="V575" t="str">
            <v>L105</v>
          </cell>
          <cell r="W575" t="str">
            <v>Devonport-Takapuna</v>
          </cell>
          <cell r="X575" t="str">
            <v>PL43780</v>
          </cell>
          <cell r="Y575" t="str">
            <v>Expense</v>
          </cell>
          <cell r="Z575">
            <v>20130701</v>
          </cell>
          <cell r="AA575">
            <v>20200630</v>
          </cell>
          <cell r="AB575">
            <v>1</v>
          </cell>
          <cell r="AC575" t="str">
            <v>Programme</v>
          </cell>
          <cell r="AD575">
            <v>0</v>
          </cell>
          <cell r="AE575">
            <v>0</v>
          </cell>
          <cell r="AF575">
            <v>0</v>
          </cell>
          <cell r="AG575">
            <v>1</v>
          </cell>
          <cell r="AH575">
            <v>11</v>
          </cell>
          <cell r="AI575" t="str">
            <v>Information Services</v>
          </cell>
          <cell r="AJ575" t="str">
            <v>Computer hardware</v>
          </cell>
          <cell r="AK575">
            <v>8</v>
          </cell>
          <cell r="AM575">
            <v>1</v>
          </cell>
          <cell r="AU575">
            <v>24000</v>
          </cell>
          <cell r="AX575">
            <v>24000</v>
          </cell>
          <cell r="BA575">
            <v>24000</v>
          </cell>
          <cell r="BD575">
            <v>3.3000000000000002E-2</v>
          </cell>
          <cell r="BE575">
            <v>6.7088999999999732E-2</v>
          </cell>
          <cell r="BF575">
            <v>0.10230293699999971</v>
          </cell>
          <cell r="BG575">
            <v>0.14088353979499968</v>
          </cell>
          <cell r="BH575">
            <v>0.18195534722761963</v>
          </cell>
          <cell r="BI575">
            <v>0.21859596299167583</v>
          </cell>
          <cell r="BJ575">
            <v>0.25637243784441766</v>
          </cell>
          <cell r="BK575">
            <v>0.29783272829328333</v>
          </cell>
          <cell r="BL575">
            <v>0.3445547065118415</v>
          </cell>
          <cell r="BM575">
            <v>0.39295867594626777</v>
          </cell>
          <cell r="BN575">
            <v>0</v>
          </cell>
          <cell r="BO575">
            <v>0</v>
          </cell>
          <cell r="BP575">
            <v>1610.1359999999936</v>
          </cell>
          <cell r="BQ575">
            <v>0</v>
          </cell>
          <cell r="BR575">
            <v>0</v>
          </cell>
          <cell r="BS575">
            <v>4366.9283334628708</v>
          </cell>
          <cell r="BT575">
            <v>0</v>
          </cell>
          <cell r="BU575">
            <v>0</v>
          </cell>
          <cell r="BV575">
            <v>7147.9854790387999</v>
          </cell>
          <cell r="BW575">
            <v>0</v>
          </cell>
          <cell r="BX575">
            <v>0</v>
          </cell>
          <cell r="BY575">
            <v>0</v>
          </cell>
          <cell r="BZ575">
            <v>0</v>
          </cell>
          <cell r="CA575">
            <v>25610.135999999995</v>
          </cell>
          <cell r="CB575">
            <v>0</v>
          </cell>
          <cell r="CC575">
            <v>0</v>
          </cell>
          <cell r="CD575">
            <v>28366.928333462871</v>
          </cell>
          <cell r="CE575">
            <v>0</v>
          </cell>
          <cell r="CF575">
            <v>0</v>
          </cell>
          <cell r="CG575">
            <v>31147.985479038798</v>
          </cell>
          <cell r="CH575">
            <v>0</v>
          </cell>
          <cell r="CI575">
            <v>0</v>
          </cell>
          <cell r="CK575">
            <v>0</v>
          </cell>
          <cell r="CL575">
            <v>0</v>
          </cell>
          <cell r="CM575">
            <v>0</v>
          </cell>
          <cell r="CN575">
            <v>0</v>
          </cell>
          <cell r="CO575">
            <v>0</v>
          </cell>
          <cell r="CP575">
            <v>0</v>
          </cell>
          <cell r="CQ575">
            <v>0</v>
          </cell>
          <cell r="CR575">
            <v>0</v>
          </cell>
          <cell r="CS575">
            <v>0</v>
          </cell>
          <cell r="CT575">
            <v>0</v>
          </cell>
          <cell r="CU575">
            <v>0</v>
          </cell>
          <cell r="CW575">
            <v>0</v>
          </cell>
          <cell r="CX575">
            <v>0</v>
          </cell>
          <cell r="CY575">
            <v>0</v>
          </cell>
          <cell r="CZ575">
            <v>0</v>
          </cell>
          <cell r="DA575">
            <v>0</v>
          </cell>
          <cell r="DB575">
            <v>0</v>
          </cell>
          <cell r="DC575">
            <v>0</v>
          </cell>
          <cell r="DD575">
            <v>0</v>
          </cell>
          <cell r="DE575">
            <v>0</v>
          </cell>
          <cell r="DF575">
            <v>0</v>
          </cell>
          <cell r="DG575">
            <v>0</v>
          </cell>
          <cell r="DI575">
            <v>0</v>
          </cell>
          <cell r="DJ575">
            <v>0</v>
          </cell>
          <cell r="DK575">
            <v>25610.135999999995</v>
          </cell>
          <cell r="DL575">
            <v>0</v>
          </cell>
          <cell r="DM575">
            <v>0</v>
          </cell>
          <cell r="DN575">
            <v>28366.928333462871</v>
          </cell>
          <cell r="DO575">
            <v>0</v>
          </cell>
          <cell r="DP575">
            <v>0</v>
          </cell>
          <cell r="DQ575">
            <v>31147.985479038798</v>
          </cell>
          <cell r="DR575">
            <v>0</v>
          </cell>
          <cell r="DS575">
            <v>0</v>
          </cell>
          <cell r="DU575" t="str">
            <v>No Mapping PC3000501</v>
          </cell>
          <cell r="DV575">
            <v>0</v>
          </cell>
          <cell r="DW575">
            <v>0</v>
          </cell>
          <cell r="DX575">
            <v>21</v>
          </cell>
          <cell r="DY575">
            <v>72000</v>
          </cell>
          <cell r="DZ575">
            <v>85125.049812501675</v>
          </cell>
          <cell r="EB575">
            <v>85125.049812501675</v>
          </cell>
          <cell r="EC575" t="str">
            <v>Def</v>
          </cell>
          <cell r="ED575" t="str">
            <v>nonDC</v>
          </cell>
        </row>
        <row r="576">
          <cell r="D576" t="str">
            <v>PC3000501</v>
          </cell>
          <cell r="E576" t="str">
            <v>Local board IT hardware (members)</v>
          </cell>
          <cell r="F576" t="str">
            <v>Auckland Council</v>
          </cell>
          <cell r="G576" t="str">
            <v>Local board services</v>
          </cell>
          <cell r="H576" t="str">
            <v>E520205</v>
          </cell>
          <cell r="I576" t="str">
            <v>LB Relationship - Devonport-Takapuna, Kaipatiki, Upper Harbour</v>
          </cell>
          <cell r="J576" t="str">
            <v>Governance</v>
          </cell>
          <cell r="K576" t="str">
            <v>Local governance</v>
          </cell>
          <cell r="L576" t="str">
            <v>Local planning, policy and governance</v>
          </cell>
          <cell r="M576" t="str">
            <v>Local activities</v>
          </cell>
          <cell r="N576" t="str">
            <v>Local governance</v>
          </cell>
          <cell r="O576" t="str">
            <v>Local planning, policy and governance</v>
          </cell>
          <cell r="P576" t="str">
            <v>Governance</v>
          </cell>
          <cell r="Q576" t="str">
            <v>Local governance</v>
          </cell>
          <cell r="R576" t="str">
            <v>Local planning, policy and governance</v>
          </cell>
          <cell r="S576" t="str">
            <v>A2111206</v>
          </cell>
          <cell r="T576" t="str">
            <v>A2111206</v>
          </cell>
          <cell r="U576" t="str">
            <v>Local planning, policy and governance</v>
          </cell>
          <cell r="V576" t="str">
            <v>L135</v>
          </cell>
          <cell r="W576" t="str">
            <v>Kaipatiki</v>
          </cell>
          <cell r="X576" t="str">
            <v>PL43780</v>
          </cell>
          <cell r="Y576" t="str">
            <v>Expense</v>
          </cell>
          <cell r="Z576">
            <v>20130701</v>
          </cell>
          <cell r="AA576">
            <v>20200630</v>
          </cell>
          <cell r="AB576">
            <v>1</v>
          </cell>
          <cell r="AC576" t="str">
            <v>Programme</v>
          </cell>
          <cell r="AD576">
            <v>0</v>
          </cell>
          <cell r="AE576">
            <v>0</v>
          </cell>
          <cell r="AF576">
            <v>0</v>
          </cell>
          <cell r="AG576">
            <v>1</v>
          </cell>
          <cell r="AH576">
            <v>11</v>
          </cell>
          <cell r="AI576" t="str">
            <v>Information Services</v>
          </cell>
          <cell r="AJ576" t="str">
            <v>Computer hardware</v>
          </cell>
          <cell r="AK576">
            <v>8</v>
          </cell>
          <cell r="AM576">
            <v>1</v>
          </cell>
          <cell r="AU576">
            <v>32000</v>
          </cell>
          <cell r="AX576">
            <v>32000</v>
          </cell>
          <cell r="BA576">
            <v>32000</v>
          </cell>
          <cell r="BD576">
            <v>3.3000000000000002E-2</v>
          </cell>
          <cell r="BE576">
            <v>6.7088999999999732E-2</v>
          </cell>
          <cell r="BF576">
            <v>0.10230293699999971</v>
          </cell>
          <cell r="BG576">
            <v>0.14088353979499968</v>
          </cell>
          <cell r="BH576">
            <v>0.18195534722761963</v>
          </cell>
          <cell r="BI576">
            <v>0.21859596299167583</v>
          </cell>
          <cell r="BJ576">
            <v>0.25637243784441766</v>
          </cell>
          <cell r="BK576">
            <v>0.29783272829328333</v>
          </cell>
          <cell r="BL576">
            <v>0.3445547065118415</v>
          </cell>
          <cell r="BM576">
            <v>0.39295867594626777</v>
          </cell>
          <cell r="BN576">
            <v>0</v>
          </cell>
          <cell r="BO576">
            <v>0</v>
          </cell>
          <cell r="BP576">
            <v>2146.8479999999913</v>
          </cell>
          <cell r="BQ576">
            <v>0</v>
          </cell>
          <cell r="BR576">
            <v>0</v>
          </cell>
          <cell r="BS576">
            <v>5822.571111283828</v>
          </cell>
          <cell r="BT576">
            <v>0</v>
          </cell>
          <cell r="BU576">
            <v>0</v>
          </cell>
          <cell r="BV576">
            <v>9530.6473053850659</v>
          </cell>
          <cell r="BW576">
            <v>0</v>
          </cell>
          <cell r="BX576">
            <v>0</v>
          </cell>
          <cell r="BY576">
            <v>0</v>
          </cell>
          <cell r="BZ576">
            <v>0</v>
          </cell>
          <cell r="CA576">
            <v>34146.847999999991</v>
          </cell>
          <cell r="CB576">
            <v>0</v>
          </cell>
          <cell r="CC576">
            <v>0</v>
          </cell>
          <cell r="CD576">
            <v>37822.571111283825</v>
          </cell>
          <cell r="CE576">
            <v>0</v>
          </cell>
          <cell r="CF576">
            <v>0</v>
          </cell>
          <cell r="CG576">
            <v>41530.647305385064</v>
          </cell>
          <cell r="CH576">
            <v>0</v>
          </cell>
          <cell r="CI576">
            <v>0</v>
          </cell>
          <cell r="CK576">
            <v>0</v>
          </cell>
          <cell r="CL576">
            <v>0</v>
          </cell>
          <cell r="CM576">
            <v>0</v>
          </cell>
          <cell r="CN576">
            <v>0</v>
          </cell>
          <cell r="CO576">
            <v>0</v>
          </cell>
          <cell r="CP576">
            <v>0</v>
          </cell>
          <cell r="CQ576">
            <v>0</v>
          </cell>
          <cell r="CR576">
            <v>0</v>
          </cell>
          <cell r="CS576">
            <v>0</v>
          </cell>
          <cell r="CT576">
            <v>0</v>
          </cell>
          <cell r="CU576">
            <v>0</v>
          </cell>
          <cell r="CW576">
            <v>0</v>
          </cell>
          <cell r="CX576">
            <v>0</v>
          </cell>
          <cell r="CY576">
            <v>0</v>
          </cell>
          <cell r="CZ576">
            <v>0</v>
          </cell>
          <cell r="DA576">
            <v>0</v>
          </cell>
          <cell r="DB576">
            <v>0</v>
          </cell>
          <cell r="DC576">
            <v>0</v>
          </cell>
          <cell r="DD576">
            <v>0</v>
          </cell>
          <cell r="DE576">
            <v>0</v>
          </cell>
          <cell r="DF576">
            <v>0</v>
          </cell>
          <cell r="DG576">
            <v>0</v>
          </cell>
          <cell r="DI576">
            <v>0</v>
          </cell>
          <cell r="DJ576">
            <v>0</v>
          </cell>
          <cell r="DK576">
            <v>34146.847999999991</v>
          </cell>
          <cell r="DL576">
            <v>0</v>
          </cell>
          <cell r="DM576">
            <v>0</v>
          </cell>
          <cell r="DN576">
            <v>37822.571111283825</v>
          </cell>
          <cell r="DO576">
            <v>0</v>
          </cell>
          <cell r="DP576">
            <v>0</v>
          </cell>
          <cell r="DQ576">
            <v>41530.647305385064</v>
          </cell>
          <cell r="DR576">
            <v>0</v>
          </cell>
          <cell r="DS576">
            <v>0</v>
          </cell>
          <cell r="DU576" t="str">
            <v>No Mapping PC3000501</v>
          </cell>
          <cell r="DV576">
            <v>0</v>
          </cell>
          <cell r="DW576">
            <v>0</v>
          </cell>
          <cell r="DX576">
            <v>21</v>
          </cell>
          <cell r="DY576">
            <v>96000</v>
          </cell>
          <cell r="DZ576">
            <v>113500.06641666888</v>
          </cell>
          <cell r="EB576">
            <v>113500.06641666888</v>
          </cell>
          <cell r="EC576" t="str">
            <v>Def</v>
          </cell>
          <cell r="ED576" t="str">
            <v>nonDC</v>
          </cell>
        </row>
        <row r="577">
          <cell r="D577" t="str">
            <v>PC3000501</v>
          </cell>
          <cell r="E577" t="str">
            <v>Local board IT hardware (members)</v>
          </cell>
          <cell r="F577" t="str">
            <v>Auckland Council</v>
          </cell>
          <cell r="G577" t="str">
            <v>Local board services</v>
          </cell>
          <cell r="H577" t="str">
            <v>E520205</v>
          </cell>
          <cell r="I577" t="str">
            <v>LB Relationship - Devonport-Takapuna, Kaipatiki, Upper Harbour</v>
          </cell>
          <cell r="J577" t="str">
            <v>Governance</v>
          </cell>
          <cell r="K577" t="str">
            <v>Local governance</v>
          </cell>
          <cell r="L577" t="str">
            <v>Local planning, policy and governance</v>
          </cell>
          <cell r="M577" t="str">
            <v>Local activities</v>
          </cell>
          <cell r="N577" t="str">
            <v>Local governance</v>
          </cell>
          <cell r="O577" t="str">
            <v>Local planning, policy and governance</v>
          </cell>
          <cell r="P577" t="str">
            <v>Governance</v>
          </cell>
          <cell r="Q577" t="str">
            <v>Local governance</v>
          </cell>
          <cell r="R577" t="str">
            <v>Local planning, policy and governance</v>
          </cell>
          <cell r="S577" t="str">
            <v>A2111206</v>
          </cell>
          <cell r="T577" t="str">
            <v>A2111206</v>
          </cell>
          <cell r="U577" t="str">
            <v>Local planning, policy and governance</v>
          </cell>
          <cell r="V577" t="str">
            <v>L180</v>
          </cell>
          <cell r="W577" t="str">
            <v>Upper Harbour</v>
          </cell>
          <cell r="X577" t="str">
            <v>PL43780</v>
          </cell>
          <cell r="Y577" t="str">
            <v>Expense</v>
          </cell>
          <cell r="Z577">
            <v>20130701</v>
          </cell>
          <cell r="AA577">
            <v>20200630</v>
          </cell>
          <cell r="AB577">
            <v>1</v>
          </cell>
          <cell r="AC577" t="str">
            <v>Programme</v>
          </cell>
          <cell r="AD577">
            <v>0</v>
          </cell>
          <cell r="AE577">
            <v>0</v>
          </cell>
          <cell r="AF577">
            <v>0</v>
          </cell>
          <cell r="AG577">
            <v>1</v>
          </cell>
          <cell r="AH577">
            <v>11</v>
          </cell>
          <cell r="AI577" t="str">
            <v>Information Services</v>
          </cell>
          <cell r="AJ577" t="str">
            <v>Computer hardware</v>
          </cell>
          <cell r="AK577">
            <v>8</v>
          </cell>
          <cell r="AM577">
            <v>1</v>
          </cell>
          <cell r="AU577">
            <v>24000</v>
          </cell>
          <cell r="AX577">
            <v>24000</v>
          </cell>
          <cell r="BA577">
            <v>24000</v>
          </cell>
          <cell r="BD577">
            <v>3.3000000000000002E-2</v>
          </cell>
          <cell r="BE577">
            <v>6.7088999999999732E-2</v>
          </cell>
          <cell r="BF577">
            <v>0.10230293699999971</v>
          </cell>
          <cell r="BG577">
            <v>0.14088353979499968</v>
          </cell>
          <cell r="BH577">
            <v>0.18195534722761963</v>
          </cell>
          <cell r="BI577">
            <v>0.21859596299167583</v>
          </cell>
          <cell r="BJ577">
            <v>0.25637243784441766</v>
          </cell>
          <cell r="BK577">
            <v>0.29783272829328333</v>
          </cell>
          <cell r="BL577">
            <v>0.3445547065118415</v>
          </cell>
          <cell r="BM577">
            <v>0.39295867594626777</v>
          </cell>
          <cell r="BN577">
            <v>0</v>
          </cell>
          <cell r="BO577">
            <v>0</v>
          </cell>
          <cell r="BP577">
            <v>1610.1359999999936</v>
          </cell>
          <cell r="BQ577">
            <v>0</v>
          </cell>
          <cell r="BR577">
            <v>0</v>
          </cell>
          <cell r="BS577">
            <v>4366.9283334628708</v>
          </cell>
          <cell r="BT577">
            <v>0</v>
          </cell>
          <cell r="BU577">
            <v>0</v>
          </cell>
          <cell r="BV577">
            <v>7147.9854790387999</v>
          </cell>
          <cell r="BW577">
            <v>0</v>
          </cell>
          <cell r="BX577">
            <v>0</v>
          </cell>
          <cell r="BY577">
            <v>0</v>
          </cell>
          <cell r="BZ577">
            <v>0</v>
          </cell>
          <cell r="CA577">
            <v>25610.135999999995</v>
          </cell>
          <cell r="CB577">
            <v>0</v>
          </cell>
          <cell r="CC577">
            <v>0</v>
          </cell>
          <cell r="CD577">
            <v>28366.928333462871</v>
          </cell>
          <cell r="CE577">
            <v>0</v>
          </cell>
          <cell r="CF577">
            <v>0</v>
          </cell>
          <cell r="CG577">
            <v>31147.985479038798</v>
          </cell>
          <cell r="CH577">
            <v>0</v>
          </cell>
          <cell r="CI577">
            <v>0</v>
          </cell>
          <cell r="CK577">
            <v>0</v>
          </cell>
          <cell r="CL577">
            <v>0</v>
          </cell>
          <cell r="CM577">
            <v>0</v>
          </cell>
          <cell r="CN577">
            <v>0</v>
          </cell>
          <cell r="CO577">
            <v>0</v>
          </cell>
          <cell r="CP577">
            <v>0</v>
          </cell>
          <cell r="CQ577">
            <v>0</v>
          </cell>
          <cell r="CR577">
            <v>0</v>
          </cell>
          <cell r="CS577">
            <v>0</v>
          </cell>
          <cell r="CT577">
            <v>0</v>
          </cell>
          <cell r="CU577">
            <v>0</v>
          </cell>
          <cell r="CW577">
            <v>0</v>
          </cell>
          <cell r="CX577">
            <v>0</v>
          </cell>
          <cell r="CY577">
            <v>0</v>
          </cell>
          <cell r="CZ577">
            <v>0</v>
          </cell>
          <cell r="DA577">
            <v>0</v>
          </cell>
          <cell r="DB577">
            <v>0</v>
          </cell>
          <cell r="DC577">
            <v>0</v>
          </cell>
          <cell r="DD577">
            <v>0</v>
          </cell>
          <cell r="DE577">
            <v>0</v>
          </cell>
          <cell r="DF577">
            <v>0</v>
          </cell>
          <cell r="DG577">
            <v>0</v>
          </cell>
          <cell r="DI577">
            <v>0</v>
          </cell>
          <cell r="DJ577">
            <v>0</v>
          </cell>
          <cell r="DK577">
            <v>25610.135999999995</v>
          </cell>
          <cell r="DL577">
            <v>0</v>
          </cell>
          <cell r="DM577">
            <v>0</v>
          </cell>
          <cell r="DN577">
            <v>28366.928333462871</v>
          </cell>
          <cell r="DO577">
            <v>0</v>
          </cell>
          <cell r="DP577">
            <v>0</v>
          </cell>
          <cell r="DQ577">
            <v>31147.985479038798</v>
          </cell>
          <cell r="DR577">
            <v>0</v>
          </cell>
          <cell r="DS577">
            <v>0</v>
          </cell>
          <cell r="DU577" t="str">
            <v>No Mapping PC3000501</v>
          </cell>
          <cell r="DV577">
            <v>0</v>
          </cell>
          <cell r="DW577">
            <v>0</v>
          </cell>
          <cell r="DX577">
            <v>21</v>
          </cell>
          <cell r="DY577">
            <v>72000</v>
          </cell>
          <cell r="DZ577">
            <v>85125.049812501675</v>
          </cell>
          <cell r="EB577">
            <v>85125.049812501675</v>
          </cell>
          <cell r="EC577" t="str">
            <v>Def</v>
          </cell>
          <cell r="ED577" t="str">
            <v>nonDC</v>
          </cell>
        </row>
        <row r="578">
          <cell r="D578" t="str">
            <v>PC3000501</v>
          </cell>
          <cell r="E578" t="str">
            <v>Local board IT hardware (members)</v>
          </cell>
          <cell r="F578" t="str">
            <v>Auckland Council</v>
          </cell>
          <cell r="G578" t="str">
            <v>Local board services</v>
          </cell>
          <cell r="H578" t="str">
            <v>E520305</v>
          </cell>
          <cell r="I578" t="str">
            <v>LB Relationship - Henderson, Waitakere, Whau</v>
          </cell>
          <cell r="J578" t="str">
            <v>Governance</v>
          </cell>
          <cell r="K578" t="str">
            <v>Local governance</v>
          </cell>
          <cell r="L578" t="str">
            <v>Local planning, policy and governance</v>
          </cell>
          <cell r="M578" t="str">
            <v>Local activities</v>
          </cell>
          <cell r="N578" t="str">
            <v>Local governance</v>
          </cell>
          <cell r="O578" t="str">
            <v>Local planning, policy and governance</v>
          </cell>
          <cell r="P578" t="str">
            <v>Governance</v>
          </cell>
          <cell r="Q578" t="str">
            <v>Local governance</v>
          </cell>
          <cell r="R578" t="str">
            <v>Local planning, policy and governance</v>
          </cell>
          <cell r="S578" t="str">
            <v>A2111206</v>
          </cell>
          <cell r="T578" t="str">
            <v>A2111206</v>
          </cell>
          <cell r="U578" t="str">
            <v>Local planning, policy and governance</v>
          </cell>
          <cell r="V578" t="str">
            <v>L120</v>
          </cell>
          <cell r="W578" t="str">
            <v>Henderson-Massey</v>
          </cell>
          <cell r="X578" t="str">
            <v>PL43780</v>
          </cell>
          <cell r="Y578" t="str">
            <v>Expense</v>
          </cell>
          <cell r="Z578">
            <v>20130701</v>
          </cell>
          <cell r="AA578">
            <v>20200630</v>
          </cell>
          <cell r="AB578">
            <v>1</v>
          </cell>
          <cell r="AC578" t="str">
            <v>Programme</v>
          </cell>
          <cell r="AD578">
            <v>0</v>
          </cell>
          <cell r="AE578">
            <v>0</v>
          </cell>
          <cell r="AF578">
            <v>0</v>
          </cell>
          <cell r="AG578">
            <v>1</v>
          </cell>
          <cell r="AH578">
            <v>11</v>
          </cell>
          <cell r="AI578" t="str">
            <v>Information Services</v>
          </cell>
          <cell r="AJ578" t="str">
            <v>Computer hardware</v>
          </cell>
          <cell r="AK578">
            <v>8</v>
          </cell>
          <cell r="AM578">
            <v>1</v>
          </cell>
          <cell r="AU578">
            <v>32000</v>
          </cell>
          <cell r="AX578">
            <v>32000</v>
          </cell>
          <cell r="BA578">
            <v>32000</v>
          </cell>
          <cell r="BD578">
            <v>3.3000000000000002E-2</v>
          </cell>
          <cell r="BE578">
            <v>6.7088999999999732E-2</v>
          </cell>
          <cell r="BF578">
            <v>0.10230293699999971</v>
          </cell>
          <cell r="BG578">
            <v>0.14088353979499968</v>
          </cell>
          <cell r="BH578">
            <v>0.18195534722761963</v>
          </cell>
          <cell r="BI578">
            <v>0.21859596299167583</v>
          </cell>
          <cell r="BJ578">
            <v>0.25637243784441766</v>
          </cell>
          <cell r="BK578">
            <v>0.29783272829328333</v>
          </cell>
          <cell r="BL578">
            <v>0.3445547065118415</v>
          </cell>
          <cell r="BM578">
            <v>0.39295867594626777</v>
          </cell>
          <cell r="BN578">
            <v>0</v>
          </cell>
          <cell r="BO578">
            <v>0</v>
          </cell>
          <cell r="BP578">
            <v>2146.8479999999913</v>
          </cell>
          <cell r="BQ578">
            <v>0</v>
          </cell>
          <cell r="BR578">
            <v>0</v>
          </cell>
          <cell r="BS578">
            <v>5822.571111283828</v>
          </cell>
          <cell r="BT578">
            <v>0</v>
          </cell>
          <cell r="BU578">
            <v>0</v>
          </cell>
          <cell r="BV578">
            <v>9530.6473053850659</v>
          </cell>
          <cell r="BW578">
            <v>0</v>
          </cell>
          <cell r="BX578">
            <v>0</v>
          </cell>
          <cell r="BY578">
            <v>0</v>
          </cell>
          <cell r="BZ578">
            <v>0</v>
          </cell>
          <cell r="CA578">
            <v>34146.847999999991</v>
          </cell>
          <cell r="CB578">
            <v>0</v>
          </cell>
          <cell r="CC578">
            <v>0</v>
          </cell>
          <cell r="CD578">
            <v>37822.571111283825</v>
          </cell>
          <cell r="CE578">
            <v>0</v>
          </cell>
          <cell r="CF578">
            <v>0</v>
          </cell>
          <cell r="CG578">
            <v>41530.647305385064</v>
          </cell>
          <cell r="CH578">
            <v>0</v>
          </cell>
          <cell r="CI578">
            <v>0</v>
          </cell>
          <cell r="CK578">
            <v>0</v>
          </cell>
          <cell r="CL578">
            <v>0</v>
          </cell>
          <cell r="CM578">
            <v>0</v>
          </cell>
          <cell r="CN578">
            <v>0</v>
          </cell>
          <cell r="CO578">
            <v>0</v>
          </cell>
          <cell r="CP578">
            <v>0</v>
          </cell>
          <cell r="CQ578">
            <v>0</v>
          </cell>
          <cell r="CR578">
            <v>0</v>
          </cell>
          <cell r="CS578">
            <v>0</v>
          </cell>
          <cell r="CT578">
            <v>0</v>
          </cell>
          <cell r="CU578">
            <v>0</v>
          </cell>
          <cell r="CW578">
            <v>0</v>
          </cell>
          <cell r="CX578">
            <v>0</v>
          </cell>
          <cell r="CY578">
            <v>0</v>
          </cell>
          <cell r="CZ578">
            <v>0</v>
          </cell>
          <cell r="DA578">
            <v>0</v>
          </cell>
          <cell r="DB578">
            <v>0</v>
          </cell>
          <cell r="DC578">
            <v>0</v>
          </cell>
          <cell r="DD578">
            <v>0</v>
          </cell>
          <cell r="DE578">
            <v>0</v>
          </cell>
          <cell r="DF578">
            <v>0</v>
          </cell>
          <cell r="DG578">
            <v>0</v>
          </cell>
          <cell r="DI578">
            <v>0</v>
          </cell>
          <cell r="DJ578">
            <v>0</v>
          </cell>
          <cell r="DK578">
            <v>34146.847999999991</v>
          </cell>
          <cell r="DL578">
            <v>0</v>
          </cell>
          <cell r="DM578">
            <v>0</v>
          </cell>
          <cell r="DN578">
            <v>37822.571111283825</v>
          </cell>
          <cell r="DO578">
            <v>0</v>
          </cell>
          <cell r="DP578">
            <v>0</v>
          </cell>
          <cell r="DQ578">
            <v>41530.647305385064</v>
          </cell>
          <cell r="DR578">
            <v>0</v>
          </cell>
          <cell r="DS578">
            <v>0</v>
          </cell>
          <cell r="DU578" t="str">
            <v>No Mapping PC3000501</v>
          </cell>
          <cell r="DV578">
            <v>0</v>
          </cell>
          <cell r="DW578">
            <v>0</v>
          </cell>
          <cell r="DX578">
            <v>21</v>
          </cell>
          <cell r="DY578">
            <v>96000</v>
          </cell>
          <cell r="DZ578">
            <v>113500.06641666888</v>
          </cell>
          <cell r="EB578">
            <v>113500.06641666888</v>
          </cell>
          <cell r="EC578" t="str">
            <v>Def</v>
          </cell>
          <cell r="ED578" t="str">
            <v>nonDC</v>
          </cell>
        </row>
        <row r="579">
          <cell r="D579" t="str">
            <v>PC3000501</v>
          </cell>
          <cell r="E579" t="str">
            <v>Local board IT hardware (members)</v>
          </cell>
          <cell r="F579" t="str">
            <v>Auckland Council</v>
          </cell>
          <cell r="G579" t="str">
            <v>Local board services</v>
          </cell>
          <cell r="H579" t="str">
            <v>E520305</v>
          </cell>
          <cell r="I579" t="str">
            <v>LB Relationship - Henderson, Waitakere, Whau</v>
          </cell>
          <cell r="J579" t="str">
            <v>Governance</v>
          </cell>
          <cell r="K579" t="str">
            <v>Local governance</v>
          </cell>
          <cell r="L579" t="str">
            <v>Local planning, policy and governance</v>
          </cell>
          <cell r="M579" t="str">
            <v>Local activities</v>
          </cell>
          <cell r="N579" t="str">
            <v>Local governance</v>
          </cell>
          <cell r="O579" t="str">
            <v>Local planning, policy and governance</v>
          </cell>
          <cell r="P579" t="str">
            <v>Governance</v>
          </cell>
          <cell r="Q579" t="str">
            <v>Local governance</v>
          </cell>
          <cell r="R579" t="str">
            <v>Local planning, policy and governance</v>
          </cell>
          <cell r="S579" t="str">
            <v>A2111206</v>
          </cell>
          <cell r="T579" t="str">
            <v>A2111206</v>
          </cell>
          <cell r="U579" t="str">
            <v>Local planning, policy and governance</v>
          </cell>
          <cell r="V579" t="str">
            <v>L190</v>
          </cell>
          <cell r="W579" t="str">
            <v>Waitakere Ranges</v>
          </cell>
          <cell r="X579" t="str">
            <v>PL43780</v>
          </cell>
          <cell r="Y579" t="str">
            <v>Expense</v>
          </cell>
          <cell r="Z579">
            <v>20130701</v>
          </cell>
          <cell r="AA579">
            <v>20200630</v>
          </cell>
          <cell r="AB579">
            <v>1</v>
          </cell>
          <cell r="AC579" t="str">
            <v>Programme</v>
          </cell>
          <cell r="AD579">
            <v>0</v>
          </cell>
          <cell r="AE579">
            <v>0</v>
          </cell>
          <cell r="AF579">
            <v>0</v>
          </cell>
          <cell r="AG579">
            <v>1</v>
          </cell>
          <cell r="AH579">
            <v>11</v>
          </cell>
          <cell r="AI579" t="str">
            <v>Information Services</v>
          </cell>
          <cell r="AJ579" t="str">
            <v>Computer hardware</v>
          </cell>
          <cell r="AK579">
            <v>8</v>
          </cell>
          <cell r="AM579">
            <v>1</v>
          </cell>
          <cell r="AU579">
            <v>24000</v>
          </cell>
          <cell r="AX579">
            <v>24000</v>
          </cell>
          <cell r="BA579">
            <v>24000</v>
          </cell>
          <cell r="BD579">
            <v>3.3000000000000002E-2</v>
          </cell>
          <cell r="BE579">
            <v>6.7088999999999732E-2</v>
          </cell>
          <cell r="BF579">
            <v>0.10230293699999971</v>
          </cell>
          <cell r="BG579">
            <v>0.14088353979499968</v>
          </cell>
          <cell r="BH579">
            <v>0.18195534722761963</v>
          </cell>
          <cell r="BI579">
            <v>0.21859596299167583</v>
          </cell>
          <cell r="BJ579">
            <v>0.25637243784441766</v>
          </cell>
          <cell r="BK579">
            <v>0.29783272829328333</v>
          </cell>
          <cell r="BL579">
            <v>0.3445547065118415</v>
          </cell>
          <cell r="BM579">
            <v>0.39295867594626777</v>
          </cell>
          <cell r="BN579">
            <v>0</v>
          </cell>
          <cell r="BO579">
            <v>0</v>
          </cell>
          <cell r="BP579">
            <v>1610.1359999999936</v>
          </cell>
          <cell r="BQ579">
            <v>0</v>
          </cell>
          <cell r="BR579">
            <v>0</v>
          </cell>
          <cell r="BS579">
            <v>4366.9283334628708</v>
          </cell>
          <cell r="BT579">
            <v>0</v>
          </cell>
          <cell r="BU579">
            <v>0</v>
          </cell>
          <cell r="BV579">
            <v>7147.9854790387999</v>
          </cell>
          <cell r="BW579">
            <v>0</v>
          </cell>
          <cell r="BX579">
            <v>0</v>
          </cell>
          <cell r="BY579">
            <v>0</v>
          </cell>
          <cell r="BZ579">
            <v>0</v>
          </cell>
          <cell r="CA579">
            <v>25610.135999999995</v>
          </cell>
          <cell r="CB579">
            <v>0</v>
          </cell>
          <cell r="CC579">
            <v>0</v>
          </cell>
          <cell r="CD579">
            <v>28366.928333462871</v>
          </cell>
          <cell r="CE579">
            <v>0</v>
          </cell>
          <cell r="CF579">
            <v>0</v>
          </cell>
          <cell r="CG579">
            <v>31147.985479038798</v>
          </cell>
          <cell r="CH579">
            <v>0</v>
          </cell>
          <cell r="CI579">
            <v>0</v>
          </cell>
          <cell r="CK579">
            <v>0</v>
          </cell>
          <cell r="CL579">
            <v>0</v>
          </cell>
          <cell r="CM579">
            <v>0</v>
          </cell>
          <cell r="CN579">
            <v>0</v>
          </cell>
          <cell r="CO579">
            <v>0</v>
          </cell>
          <cell r="CP579">
            <v>0</v>
          </cell>
          <cell r="CQ579">
            <v>0</v>
          </cell>
          <cell r="CR579">
            <v>0</v>
          </cell>
          <cell r="CS579">
            <v>0</v>
          </cell>
          <cell r="CT579">
            <v>0</v>
          </cell>
          <cell r="CU579">
            <v>0</v>
          </cell>
          <cell r="CW579">
            <v>0</v>
          </cell>
          <cell r="CX579">
            <v>0</v>
          </cell>
          <cell r="CY579">
            <v>0</v>
          </cell>
          <cell r="CZ579">
            <v>0</v>
          </cell>
          <cell r="DA579">
            <v>0</v>
          </cell>
          <cell r="DB579">
            <v>0</v>
          </cell>
          <cell r="DC579">
            <v>0</v>
          </cell>
          <cell r="DD579">
            <v>0</v>
          </cell>
          <cell r="DE579">
            <v>0</v>
          </cell>
          <cell r="DF579">
            <v>0</v>
          </cell>
          <cell r="DG579">
            <v>0</v>
          </cell>
          <cell r="DI579">
            <v>0</v>
          </cell>
          <cell r="DJ579">
            <v>0</v>
          </cell>
          <cell r="DK579">
            <v>25610.135999999995</v>
          </cell>
          <cell r="DL579">
            <v>0</v>
          </cell>
          <cell r="DM579">
            <v>0</v>
          </cell>
          <cell r="DN579">
            <v>28366.928333462871</v>
          </cell>
          <cell r="DO579">
            <v>0</v>
          </cell>
          <cell r="DP579">
            <v>0</v>
          </cell>
          <cell r="DQ579">
            <v>31147.985479038798</v>
          </cell>
          <cell r="DR579">
            <v>0</v>
          </cell>
          <cell r="DS579">
            <v>0</v>
          </cell>
          <cell r="DU579" t="str">
            <v>No Mapping PC3000501</v>
          </cell>
          <cell r="DV579">
            <v>0</v>
          </cell>
          <cell r="DW579">
            <v>0</v>
          </cell>
          <cell r="DX579">
            <v>21</v>
          </cell>
          <cell r="DY579">
            <v>72000</v>
          </cell>
          <cell r="DZ579">
            <v>85125.049812501675</v>
          </cell>
          <cell r="EB579">
            <v>85125.049812501675</v>
          </cell>
          <cell r="EC579" t="str">
            <v>Def</v>
          </cell>
          <cell r="ED579" t="str">
            <v>nonDC</v>
          </cell>
        </row>
        <row r="580">
          <cell r="D580" t="str">
            <v>PC3000501</v>
          </cell>
          <cell r="E580" t="str">
            <v>Local board IT hardware (members)</v>
          </cell>
          <cell r="F580" t="str">
            <v>Auckland Council</v>
          </cell>
          <cell r="G580" t="str">
            <v>Local board services</v>
          </cell>
          <cell r="H580" t="str">
            <v>E520305</v>
          </cell>
          <cell r="I580" t="str">
            <v>LB Relationship - Henderson, Waitakere, Whau</v>
          </cell>
          <cell r="J580" t="str">
            <v>Governance</v>
          </cell>
          <cell r="K580" t="str">
            <v>Local governance</v>
          </cell>
          <cell r="L580" t="str">
            <v>Local planning, policy and governance</v>
          </cell>
          <cell r="M580" t="str">
            <v>Local activities</v>
          </cell>
          <cell r="N580" t="str">
            <v>Local governance</v>
          </cell>
          <cell r="O580" t="str">
            <v>Local planning, policy and governance</v>
          </cell>
          <cell r="P580" t="str">
            <v>Governance</v>
          </cell>
          <cell r="Q580" t="str">
            <v>Local governance</v>
          </cell>
          <cell r="R580" t="str">
            <v>Local planning, policy and governance</v>
          </cell>
          <cell r="S580" t="str">
            <v>A2111206</v>
          </cell>
          <cell r="T580" t="str">
            <v>A2111206</v>
          </cell>
          <cell r="U580" t="str">
            <v>Local planning, policy and governance</v>
          </cell>
          <cell r="V580" t="str">
            <v>L200</v>
          </cell>
          <cell r="W580" t="str">
            <v>Whau</v>
          </cell>
          <cell r="X580" t="str">
            <v>PL43780</v>
          </cell>
          <cell r="Y580" t="str">
            <v>Expense</v>
          </cell>
          <cell r="Z580">
            <v>20130701</v>
          </cell>
          <cell r="AA580">
            <v>20200630</v>
          </cell>
          <cell r="AB580">
            <v>1</v>
          </cell>
          <cell r="AC580" t="str">
            <v>Programme</v>
          </cell>
          <cell r="AD580">
            <v>0</v>
          </cell>
          <cell r="AE580">
            <v>0</v>
          </cell>
          <cell r="AF580">
            <v>0</v>
          </cell>
          <cell r="AG580">
            <v>1</v>
          </cell>
          <cell r="AH580">
            <v>11</v>
          </cell>
          <cell r="AI580" t="str">
            <v>Information Services</v>
          </cell>
          <cell r="AJ580" t="str">
            <v>Computer hardware</v>
          </cell>
          <cell r="AK580">
            <v>8</v>
          </cell>
          <cell r="AM580">
            <v>1</v>
          </cell>
          <cell r="AU580">
            <v>28000</v>
          </cell>
          <cell r="AX580">
            <v>28000</v>
          </cell>
          <cell r="BA580">
            <v>28000</v>
          </cell>
          <cell r="BD580">
            <v>3.3000000000000002E-2</v>
          </cell>
          <cell r="BE580">
            <v>6.7088999999999732E-2</v>
          </cell>
          <cell r="BF580">
            <v>0.10230293699999971</v>
          </cell>
          <cell r="BG580">
            <v>0.14088353979499968</v>
          </cell>
          <cell r="BH580">
            <v>0.18195534722761963</v>
          </cell>
          <cell r="BI580">
            <v>0.21859596299167583</v>
          </cell>
          <cell r="BJ580">
            <v>0.25637243784441766</v>
          </cell>
          <cell r="BK580">
            <v>0.29783272829328333</v>
          </cell>
          <cell r="BL580">
            <v>0.3445547065118415</v>
          </cell>
          <cell r="BM580">
            <v>0.39295867594626777</v>
          </cell>
          <cell r="BN580">
            <v>0</v>
          </cell>
          <cell r="BO580">
            <v>0</v>
          </cell>
          <cell r="BP580">
            <v>1878.4919999999925</v>
          </cell>
          <cell r="BQ580">
            <v>0</v>
          </cell>
          <cell r="BR580">
            <v>0</v>
          </cell>
          <cell r="BS580">
            <v>5094.7497223733499</v>
          </cell>
          <cell r="BT580">
            <v>0</v>
          </cell>
          <cell r="BU580">
            <v>0</v>
          </cell>
          <cell r="BV580">
            <v>8339.3163922119329</v>
          </cell>
          <cell r="BW580">
            <v>0</v>
          </cell>
          <cell r="BX580">
            <v>0</v>
          </cell>
          <cell r="BY580">
            <v>0</v>
          </cell>
          <cell r="BZ580">
            <v>0</v>
          </cell>
          <cell r="CA580">
            <v>29878.491999999991</v>
          </cell>
          <cell r="CB580">
            <v>0</v>
          </cell>
          <cell r="CC580">
            <v>0</v>
          </cell>
          <cell r="CD580">
            <v>33094.749722373352</v>
          </cell>
          <cell r="CE580">
            <v>0</v>
          </cell>
          <cell r="CF580">
            <v>0</v>
          </cell>
          <cell r="CG580">
            <v>36339.316392211935</v>
          </cell>
          <cell r="CH580">
            <v>0</v>
          </cell>
          <cell r="CI580">
            <v>0</v>
          </cell>
          <cell r="CK580">
            <v>0</v>
          </cell>
          <cell r="CL580">
            <v>0</v>
          </cell>
          <cell r="CM580">
            <v>0</v>
          </cell>
          <cell r="CN580">
            <v>0</v>
          </cell>
          <cell r="CO580">
            <v>0</v>
          </cell>
          <cell r="CP580">
            <v>0</v>
          </cell>
          <cell r="CQ580">
            <v>0</v>
          </cell>
          <cell r="CR580">
            <v>0</v>
          </cell>
          <cell r="CS580">
            <v>0</v>
          </cell>
          <cell r="CT580">
            <v>0</v>
          </cell>
          <cell r="CU580">
            <v>0</v>
          </cell>
          <cell r="CW580">
            <v>0</v>
          </cell>
          <cell r="CX580">
            <v>0</v>
          </cell>
          <cell r="CY580">
            <v>0</v>
          </cell>
          <cell r="CZ580">
            <v>0</v>
          </cell>
          <cell r="DA580">
            <v>0</v>
          </cell>
          <cell r="DB580">
            <v>0</v>
          </cell>
          <cell r="DC580">
            <v>0</v>
          </cell>
          <cell r="DD580">
            <v>0</v>
          </cell>
          <cell r="DE580">
            <v>0</v>
          </cell>
          <cell r="DF580">
            <v>0</v>
          </cell>
          <cell r="DG580">
            <v>0</v>
          </cell>
          <cell r="DI580">
            <v>0</v>
          </cell>
          <cell r="DJ580">
            <v>0</v>
          </cell>
          <cell r="DK580">
            <v>29878.491999999991</v>
          </cell>
          <cell r="DL580">
            <v>0</v>
          </cell>
          <cell r="DM580">
            <v>0</v>
          </cell>
          <cell r="DN580">
            <v>33094.749722373352</v>
          </cell>
          <cell r="DO580">
            <v>0</v>
          </cell>
          <cell r="DP580">
            <v>0</v>
          </cell>
          <cell r="DQ580">
            <v>36339.316392211935</v>
          </cell>
          <cell r="DR580">
            <v>0</v>
          </cell>
          <cell r="DS580">
            <v>0</v>
          </cell>
          <cell r="DU580" t="str">
            <v>No Mapping PC3000501</v>
          </cell>
          <cell r="DV580">
            <v>0</v>
          </cell>
          <cell r="DW580">
            <v>0</v>
          </cell>
          <cell r="DX580">
            <v>21</v>
          </cell>
          <cell r="DY580">
            <v>84000</v>
          </cell>
          <cell r="DZ580">
            <v>99312.558114585278</v>
          </cell>
          <cell r="EB580">
            <v>99312.558114585278</v>
          </cell>
          <cell r="EC580" t="str">
            <v>Def</v>
          </cell>
          <cell r="ED580" t="str">
            <v>nonDC</v>
          </cell>
        </row>
        <row r="581">
          <cell r="D581" t="str">
            <v>PC3000501</v>
          </cell>
          <cell r="E581" t="str">
            <v>Local board IT hardware (members)</v>
          </cell>
          <cell r="F581" t="str">
            <v>Auckland Council</v>
          </cell>
          <cell r="G581" t="str">
            <v>Local board services</v>
          </cell>
          <cell r="H581" t="str">
            <v>E520405</v>
          </cell>
          <cell r="I581" t="str">
            <v>LB Relationship - Albert-Eden, Great Barrier, Waiheke, Waitemata</v>
          </cell>
          <cell r="J581" t="str">
            <v>Governance</v>
          </cell>
          <cell r="K581" t="str">
            <v>Local governance</v>
          </cell>
          <cell r="L581" t="str">
            <v>Local planning, policy and governance</v>
          </cell>
          <cell r="M581" t="str">
            <v>Local activities</v>
          </cell>
          <cell r="N581" t="str">
            <v>Local governance</v>
          </cell>
          <cell r="O581" t="str">
            <v>Local planning, policy and governance</v>
          </cell>
          <cell r="P581" t="str">
            <v>Governance</v>
          </cell>
          <cell r="Q581" t="str">
            <v>Local governance</v>
          </cell>
          <cell r="R581" t="str">
            <v>Local planning, policy and governance</v>
          </cell>
          <cell r="S581" t="str">
            <v>A2111206</v>
          </cell>
          <cell r="T581" t="str">
            <v>A2111206</v>
          </cell>
          <cell r="U581" t="str">
            <v>Local planning, policy and governance</v>
          </cell>
          <cell r="V581" t="str">
            <v>L100</v>
          </cell>
          <cell r="W581" t="str">
            <v>Albert-Eden</v>
          </cell>
          <cell r="X581" t="str">
            <v>PL43780</v>
          </cell>
          <cell r="Y581" t="str">
            <v>Expense</v>
          </cell>
          <cell r="Z581">
            <v>20130701</v>
          </cell>
          <cell r="AA581">
            <v>20200630</v>
          </cell>
          <cell r="AB581">
            <v>1</v>
          </cell>
          <cell r="AC581" t="str">
            <v>Programme</v>
          </cell>
          <cell r="AD581">
            <v>0</v>
          </cell>
          <cell r="AE581">
            <v>0</v>
          </cell>
          <cell r="AF581">
            <v>0</v>
          </cell>
          <cell r="AG581">
            <v>1</v>
          </cell>
          <cell r="AH581">
            <v>11</v>
          </cell>
          <cell r="AI581" t="str">
            <v>Information Services</v>
          </cell>
          <cell r="AJ581" t="str">
            <v>Computer hardware</v>
          </cell>
          <cell r="AK581">
            <v>8</v>
          </cell>
          <cell r="AM581">
            <v>1</v>
          </cell>
          <cell r="AU581">
            <v>32000</v>
          </cell>
          <cell r="AX581">
            <v>32000</v>
          </cell>
          <cell r="BA581">
            <v>32000</v>
          </cell>
          <cell r="BD581">
            <v>3.3000000000000002E-2</v>
          </cell>
          <cell r="BE581">
            <v>6.7088999999999732E-2</v>
          </cell>
          <cell r="BF581">
            <v>0.10230293699999971</v>
          </cell>
          <cell r="BG581">
            <v>0.14088353979499968</v>
          </cell>
          <cell r="BH581">
            <v>0.18195534722761963</v>
          </cell>
          <cell r="BI581">
            <v>0.21859596299167583</v>
          </cell>
          <cell r="BJ581">
            <v>0.25637243784441766</v>
          </cell>
          <cell r="BK581">
            <v>0.29783272829328333</v>
          </cell>
          <cell r="BL581">
            <v>0.3445547065118415</v>
          </cell>
          <cell r="BM581">
            <v>0.39295867594626777</v>
          </cell>
          <cell r="BN581">
            <v>0</v>
          </cell>
          <cell r="BO581">
            <v>0</v>
          </cell>
          <cell r="BP581">
            <v>2146.8479999999913</v>
          </cell>
          <cell r="BQ581">
            <v>0</v>
          </cell>
          <cell r="BR581">
            <v>0</v>
          </cell>
          <cell r="BS581">
            <v>5822.571111283828</v>
          </cell>
          <cell r="BT581">
            <v>0</v>
          </cell>
          <cell r="BU581">
            <v>0</v>
          </cell>
          <cell r="BV581">
            <v>9530.6473053850659</v>
          </cell>
          <cell r="BW581">
            <v>0</v>
          </cell>
          <cell r="BX581">
            <v>0</v>
          </cell>
          <cell r="BY581">
            <v>0</v>
          </cell>
          <cell r="BZ581">
            <v>0</v>
          </cell>
          <cell r="CA581">
            <v>34146.847999999991</v>
          </cell>
          <cell r="CB581">
            <v>0</v>
          </cell>
          <cell r="CC581">
            <v>0</v>
          </cell>
          <cell r="CD581">
            <v>37822.571111283825</v>
          </cell>
          <cell r="CE581">
            <v>0</v>
          </cell>
          <cell r="CF581">
            <v>0</v>
          </cell>
          <cell r="CG581">
            <v>41530.647305385064</v>
          </cell>
          <cell r="CH581">
            <v>0</v>
          </cell>
          <cell r="CI581">
            <v>0</v>
          </cell>
          <cell r="CK581">
            <v>0</v>
          </cell>
          <cell r="CL581">
            <v>0</v>
          </cell>
          <cell r="CM581">
            <v>0</v>
          </cell>
          <cell r="CN581">
            <v>0</v>
          </cell>
          <cell r="CO581">
            <v>0</v>
          </cell>
          <cell r="CP581">
            <v>0</v>
          </cell>
          <cell r="CQ581">
            <v>0</v>
          </cell>
          <cell r="CR581">
            <v>0</v>
          </cell>
          <cell r="CS581">
            <v>0</v>
          </cell>
          <cell r="CT581">
            <v>0</v>
          </cell>
          <cell r="CU581">
            <v>0</v>
          </cell>
          <cell r="CW581">
            <v>0</v>
          </cell>
          <cell r="CX581">
            <v>0</v>
          </cell>
          <cell r="CY581">
            <v>0</v>
          </cell>
          <cell r="CZ581">
            <v>0</v>
          </cell>
          <cell r="DA581">
            <v>0</v>
          </cell>
          <cell r="DB581">
            <v>0</v>
          </cell>
          <cell r="DC581">
            <v>0</v>
          </cell>
          <cell r="DD581">
            <v>0</v>
          </cell>
          <cell r="DE581">
            <v>0</v>
          </cell>
          <cell r="DF581">
            <v>0</v>
          </cell>
          <cell r="DG581">
            <v>0</v>
          </cell>
          <cell r="DI581">
            <v>0</v>
          </cell>
          <cell r="DJ581">
            <v>0</v>
          </cell>
          <cell r="DK581">
            <v>34146.847999999991</v>
          </cell>
          <cell r="DL581">
            <v>0</v>
          </cell>
          <cell r="DM581">
            <v>0</v>
          </cell>
          <cell r="DN581">
            <v>37822.571111283825</v>
          </cell>
          <cell r="DO581">
            <v>0</v>
          </cell>
          <cell r="DP581">
            <v>0</v>
          </cell>
          <cell r="DQ581">
            <v>41530.647305385064</v>
          </cell>
          <cell r="DR581">
            <v>0</v>
          </cell>
          <cell r="DS581">
            <v>0</v>
          </cell>
          <cell r="DU581" t="str">
            <v>No Mapping PC3000501</v>
          </cell>
          <cell r="DV581">
            <v>0</v>
          </cell>
          <cell r="DW581">
            <v>0</v>
          </cell>
          <cell r="DX581">
            <v>21</v>
          </cell>
          <cell r="DY581">
            <v>96000</v>
          </cell>
          <cell r="DZ581">
            <v>113500.06641666888</v>
          </cell>
          <cell r="EB581">
            <v>113500.06641666888</v>
          </cell>
          <cell r="EC581" t="str">
            <v>Def</v>
          </cell>
          <cell r="ED581" t="str">
            <v>nonDC</v>
          </cell>
        </row>
        <row r="582">
          <cell r="D582" t="str">
            <v>PC3000501</v>
          </cell>
          <cell r="E582" t="str">
            <v>Local board IT hardware (members)</v>
          </cell>
          <cell r="F582" t="str">
            <v>Auckland Council</v>
          </cell>
          <cell r="G582" t="str">
            <v>Local board services</v>
          </cell>
          <cell r="H582" t="str">
            <v>E520405</v>
          </cell>
          <cell r="I582" t="str">
            <v>LB Relationship - Albert-Eden, Great Barrier, Waiheke, Waitemata</v>
          </cell>
          <cell r="J582" t="str">
            <v>Governance</v>
          </cell>
          <cell r="K582" t="str">
            <v>Local governance</v>
          </cell>
          <cell r="L582" t="str">
            <v>Local planning, policy and governance</v>
          </cell>
          <cell r="M582" t="str">
            <v>Local activities</v>
          </cell>
          <cell r="N582" t="str">
            <v>Local governance</v>
          </cell>
          <cell r="O582" t="str">
            <v>Local planning, policy and governance</v>
          </cell>
          <cell r="P582" t="str">
            <v>Governance</v>
          </cell>
          <cell r="Q582" t="str">
            <v>Local governance</v>
          </cell>
          <cell r="R582" t="str">
            <v>Local planning, policy and governance</v>
          </cell>
          <cell r="S582" t="str">
            <v>A2111206</v>
          </cell>
          <cell r="T582" t="str">
            <v>A2111206</v>
          </cell>
          <cell r="U582" t="str">
            <v>Local planning, policy and governance</v>
          </cell>
          <cell r="V582" t="str">
            <v>L115</v>
          </cell>
          <cell r="W582" t="str">
            <v>Great Barrier</v>
          </cell>
          <cell r="X582" t="str">
            <v>PL43780</v>
          </cell>
          <cell r="Y582" t="str">
            <v>Expense</v>
          </cell>
          <cell r="Z582">
            <v>20130701</v>
          </cell>
          <cell r="AA582">
            <v>20200630</v>
          </cell>
          <cell r="AB582">
            <v>1</v>
          </cell>
          <cell r="AC582" t="str">
            <v>Programme</v>
          </cell>
          <cell r="AD582">
            <v>0</v>
          </cell>
          <cell r="AE582">
            <v>0</v>
          </cell>
          <cell r="AF582">
            <v>0</v>
          </cell>
          <cell r="AG582">
            <v>1</v>
          </cell>
          <cell r="AH582">
            <v>11</v>
          </cell>
          <cell r="AI582" t="str">
            <v>Information Services</v>
          </cell>
          <cell r="AJ582" t="str">
            <v>Computer hardware</v>
          </cell>
          <cell r="AK582">
            <v>8</v>
          </cell>
          <cell r="AM582">
            <v>1</v>
          </cell>
          <cell r="AU582">
            <v>20000</v>
          </cell>
          <cell r="AX582">
            <v>20000</v>
          </cell>
          <cell r="BA582">
            <v>20000</v>
          </cell>
          <cell r="BD582">
            <v>3.3000000000000002E-2</v>
          </cell>
          <cell r="BE582">
            <v>6.7088999999999732E-2</v>
          </cell>
          <cell r="BF582">
            <v>0.10230293699999971</v>
          </cell>
          <cell r="BG582">
            <v>0.14088353979499968</v>
          </cell>
          <cell r="BH582">
            <v>0.18195534722761963</v>
          </cell>
          <cell r="BI582">
            <v>0.21859596299167583</v>
          </cell>
          <cell r="BJ582">
            <v>0.25637243784441766</v>
          </cell>
          <cell r="BK582">
            <v>0.29783272829328333</v>
          </cell>
          <cell r="BL582">
            <v>0.3445547065118415</v>
          </cell>
          <cell r="BM582">
            <v>0.39295867594626777</v>
          </cell>
          <cell r="BN582">
            <v>0</v>
          </cell>
          <cell r="BO582">
            <v>0</v>
          </cell>
          <cell r="BP582">
            <v>1341.7799999999947</v>
          </cell>
          <cell r="BQ582">
            <v>0</v>
          </cell>
          <cell r="BR582">
            <v>0</v>
          </cell>
          <cell r="BS582">
            <v>3639.1069445523926</v>
          </cell>
          <cell r="BT582">
            <v>0</v>
          </cell>
          <cell r="BU582">
            <v>0</v>
          </cell>
          <cell r="BV582">
            <v>5956.6545658656669</v>
          </cell>
          <cell r="BW582">
            <v>0</v>
          </cell>
          <cell r="BX582">
            <v>0</v>
          </cell>
          <cell r="BY582">
            <v>0</v>
          </cell>
          <cell r="BZ582">
            <v>0</v>
          </cell>
          <cell r="CA582">
            <v>21341.779999999995</v>
          </cell>
          <cell r="CB582">
            <v>0</v>
          </cell>
          <cell r="CC582">
            <v>0</v>
          </cell>
          <cell r="CD582">
            <v>23639.106944552394</v>
          </cell>
          <cell r="CE582">
            <v>0</v>
          </cell>
          <cell r="CF582">
            <v>0</v>
          </cell>
          <cell r="CG582">
            <v>25956.654565865669</v>
          </cell>
          <cell r="CH582">
            <v>0</v>
          </cell>
          <cell r="CI582">
            <v>0</v>
          </cell>
          <cell r="CK582">
            <v>0</v>
          </cell>
          <cell r="CL582">
            <v>0</v>
          </cell>
          <cell r="CM582">
            <v>0</v>
          </cell>
          <cell r="CN582">
            <v>0</v>
          </cell>
          <cell r="CO582">
            <v>0</v>
          </cell>
          <cell r="CP582">
            <v>0</v>
          </cell>
          <cell r="CQ582">
            <v>0</v>
          </cell>
          <cell r="CR582">
            <v>0</v>
          </cell>
          <cell r="CS582">
            <v>0</v>
          </cell>
          <cell r="CT582">
            <v>0</v>
          </cell>
          <cell r="CU582">
            <v>0</v>
          </cell>
          <cell r="CW582">
            <v>0</v>
          </cell>
          <cell r="CX582">
            <v>0</v>
          </cell>
          <cell r="CY582">
            <v>0</v>
          </cell>
          <cell r="CZ582">
            <v>0</v>
          </cell>
          <cell r="DA582">
            <v>0</v>
          </cell>
          <cell r="DB582">
            <v>0</v>
          </cell>
          <cell r="DC582">
            <v>0</v>
          </cell>
          <cell r="DD582">
            <v>0</v>
          </cell>
          <cell r="DE582">
            <v>0</v>
          </cell>
          <cell r="DF582">
            <v>0</v>
          </cell>
          <cell r="DG582">
            <v>0</v>
          </cell>
          <cell r="DI582">
            <v>0</v>
          </cell>
          <cell r="DJ582">
            <v>0</v>
          </cell>
          <cell r="DK582">
            <v>21341.779999999995</v>
          </cell>
          <cell r="DL582">
            <v>0</v>
          </cell>
          <cell r="DM582">
            <v>0</v>
          </cell>
          <cell r="DN582">
            <v>23639.106944552394</v>
          </cell>
          <cell r="DO582">
            <v>0</v>
          </cell>
          <cell r="DP582">
            <v>0</v>
          </cell>
          <cell r="DQ582">
            <v>25956.654565865669</v>
          </cell>
          <cell r="DR582">
            <v>0</v>
          </cell>
          <cell r="DS582">
            <v>0</v>
          </cell>
          <cell r="DU582" t="str">
            <v>No Mapping PC3000501</v>
          </cell>
          <cell r="DV582">
            <v>0</v>
          </cell>
          <cell r="DW582">
            <v>0</v>
          </cell>
          <cell r="DX582">
            <v>21</v>
          </cell>
          <cell r="DY582">
            <v>60000</v>
          </cell>
          <cell r="DZ582">
            <v>70937.541510418057</v>
          </cell>
          <cell r="EB582">
            <v>70937.541510418057</v>
          </cell>
          <cell r="EC582" t="str">
            <v>Def</v>
          </cell>
          <cell r="ED582" t="str">
            <v>nonDC</v>
          </cell>
        </row>
        <row r="583">
          <cell r="D583" t="str">
            <v>PC3000501</v>
          </cell>
          <cell r="E583" t="str">
            <v>Local board IT hardware (members)</v>
          </cell>
          <cell r="F583" t="str">
            <v>Auckland Council</v>
          </cell>
          <cell r="G583" t="str">
            <v>Local board services</v>
          </cell>
          <cell r="H583" t="str">
            <v>E520405</v>
          </cell>
          <cell r="I583" t="str">
            <v>LB Relationship - Albert-Eden, Great Barrier, Waiheke, Waitemata</v>
          </cell>
          <cell r="J583" t="str">
            <v>Governance</v>
          </cell>
          <cell r="K583" t="str">
            <v>Local governance</v>
          </cell>
          <cell r="L583" t="str">
            <v>Local planning, policy and governance</v>
          </cell>
          <cell r="M583" t="str">
            <v>Local activities</v>
          </cell>
          <cell r="N583" t="str">
            <v>Local governance</v>
          </cell>
          <cell r="O583" t="str">
            <v>Local planning, policy and governance</v>
          </cell>
          <cell r="P583" t="str">
            <v>Governance</v>
          </cell>
          <cell r="Q583" t="str">
            <v>Local governance</v>
          </cell>
          <cell r="R583" t="str">
            <v>Local planning, policy and governance</v>
          </cell>
          <cell r="S583" t="str">
            <v>A2111206</v>
          </cell>
          <cell r="T583" t="str">
            <v>A2111206</v>
          </cell>
          <cell r="U583" t="str">
            <v>Local planning, policy and governance</v>
          </cell>
          <cell r="V583" t="str">
            <v>L185</v>
          </cell>
          <cell r="W583" t="str">
            <v>Waiheke</v>
          </cell>
          <cell r="X583" t="str">
            <v>PL43780</v>
          </cell>
          <cell r="Y583" t="str">
            <v>Expense</v>
          </cell>
          <cell r="Z583">
            <v>20130701</v>
          </cell>
          <cell r="AA583">
            <v>20200630</v>
          </cell>
          <cell r="AB583">
            <v>1</v>
          </cell>
          <cell r="AC583" t="str">
            <v>Programme</v>
          </cell>
          <cell r="AD583">
            <v>0</v>
          </cell>
          <cell r="AE583">
            <v>0</v>
          </cell>
          <cell r="AF583">
            <v>0</v>
          </cell>
          <cell r="AG583">
            <v>1</v>
          </cell>
          <cell r="AH583">
            <v>11</v>
          </cell>
          <cell r="AI583" t="str">
            <v>Information Services</v>
          </cell>
          <cell r="AJ583" t="str">
            <v>Computer hardware</v>
          </cell>
          <cell r="AK583">
            <v>8</v>
          </cell>
          <cell r="AM583">
            <v>1</v>
          </cell>
          <cell r="AU583">
            <v>20000</v>
          </cell>
          <cell r="AX583">
            <v>20000</v>
          </cell>
          <cell r="BA583">
            <v>20000</v>
          </cell>
          <cell r="BD583">
            <v>3.3000000000000002E-2</v>
          </cell>
          <cell r="BE583">
            <v>6.7088999999999732E-2</v>
          </cell>
          <cell r="BF583">
            <v>0.10230293699999971</v>
          </cell>
          <cell r="BG583">
            <v>0.14088353979499968</v>
          </cell>
          <cell r="BH583">
            <v>0.18195534722761963</v>
          </cell>
          <cell r="BI583">
            <v>0.21859596299167583</v>
          </cell>
          <cell r="BJ583">
            <v>0.25637243784441766</v>
          </cell>
          <cell r="BK583">
            <v>0.29783272829328333</v>
          </cell>
          <cell r="BL583">
            <v>0.3445547065118415</v>
          </cell>
          <cell r="BM583">
            <v>0.39295867594626777</v>
          </cell>
          <cell r="BN583">
            <v>0</v>
          </cell>
          <cell r="BO583">
            <v>0</v>
          </cell>
          <cell r="BP583">
            <v>1341.7799999999947</v>
          </cell>
          <cell r="BQ583">
            <v>0</v>
          </cell>
          <cell r="BR583">
            <v>0</v>
          </cell>
          <cell r="BS583">
            <v>3639.1069445523926</v>
          </cell>
          <cell r="BT583">
            <v>0</v>
          </cell>
          <cell r="BU583">
            <v>0</v>
          </cell>
          <cell r="BV583">
            <v>5956.6545658656669</v>
          </cell>
          <cell r="BW583">
            <v>0</v>
          </cell>
          <cell r="BX583">
            <v>0</v>
          </cell>
          <cell r="BY583">
            <v>0</v>
          </cell>
          <cell r="BZ583">
            <v>0</v>
          </cell>
          <cell r="CA583">
            <v>21341.779999999995</v>
          </cell>
          <cell r="CB583">
            <v>0</v>
          </cell>
          <cell r="CC583">
            <v>0</v>
          </cell>
          <cell r="CD583">
            <v>23639.106944552394</v>
          </cell>
          <cell r="CE583">
            <v>0</v>
          </cell>
          <cell r="CF583">
            <v>0</v>
          </cell>
          <cell r="CG583">
            <v>25956.654565865669</v>
          </cell>
          <cell r="CH583">
            <v>0</v>
          </cell>
          <cell r="CI583">
            <v>0</v>
          </cell>
          <cell r="CK583">
            <v>0</v>
          </cell>
          <cell r="CL583">
            <v>0</v>
          </cell>
          <cell r="CM583">
            <v>0</v>
          </cell>
          <cell r="CN583">
            <v>0</v>
          </cell>
          <cell r="CO583">
            <v>0</v>
          </cell>
          <cell r="CP583">
            <v>0</v>
          </cell>
          <cell r="CQ583">
            <v>0</v>
          </cell>
          <cell r="CR583">
            <v>0</v>
          </cell>
          <cell r="CS583">
            <v>0</v>
          </cell>
          <cell r="CT583">
            <v>0</v>
          </cell>
          <cell r="CU583">
            <v>0</v>
          </cell>
          <cell r="CW583">
            <v>0</v>
          </cell>
          <cell r="CX583">
            <v>0</v>
          </cell>
          <cell r="CY583">
            <v>0</v>
          </cell>
          <cell r="CZ583">
            <v>0</v>
          </cell>
          <cell r="DA583">
            <v>0</v>
          </cell>
          <cell r="DB583">
            <v>0</v>
          </cell>
          <cell r="DC583">
            <v>0</v>
          </cell>
          <cell r="DD583">
            <v>0</v>
          </cell>
          <cell r="DE583">
            <v>0</v>
          </cell>
          <cell r="DF583">
            <v>0</v>
          </cell>
          <cell r="DG583">
            <v>0</v>
          </cell>
          <cell r="DI583">
            <v>0</v>
          </cell>
          <cell r="DJ583">
            <v>0</v>
          </cell>
          <cell r="DK583">
            <v>21341.779999999995</v>
          </cell>
          <cell r="DL583">
            <v>0</v>
          </cell>
          <cell r="DM583">
            <v>0</v>
          </cell>
          <cell r="DN583">
            <v>23639.106944552394</v>
          </cell>
          <cell r="DO583">
            <v>0</v>
          </cell>
          <cell r="DP583">
            <v>0</v>
          </cell>
          <cell r="DQ583">
            <v>25956.654565865669</v>
          </cell>
          <cell r="DR583">
            <v>0</v>
          </cell>
          <cell r="DS583">
            <v>0</v>
          </cell>
          <cell r="DU583" t="str">
            <v>No Mapping PC3000501</v>
          </cell>
          <cell r="DV583">
            <v>0</v>
          </cell>
          <cell r="DW583">
            <v>0</v>
          </cell>
          <cell r="DX583">
            <v>21</v>
          </cell>
          <cell r="DY583">
            <v>60000</v>
          </cell>
          <cell r="DZ583">
            <v>70937.541510418057</v>
          </cell>
          <cell r="EB583">
            <v>70937.541510418057</v>
          </cell>
          <cell r="EC583" t="str">
            <v>Def</v>
          </cell>
          <cell r="ED583" t="str">
            <v>nonDC</v>
          </cell>
        </row>
        <row r="584">
          <cell r="D584" t="str">
            <v>PC3000501</v>
          </cell>
          <cell r="E584" t="str">
            <v>Local board IT hardware (members)</v>
          </cell>
          <cell r="F584" t="str">
            <v>Auckland Council</v>
          </cell>
          <cell r="G584" t="str">
            <v>Local board services</v>
          </cell>
          <cell r="H584" t="str">
            <v>E520405</v>
          </cell>
          <cell r="I584" t="str">
            <v>LB Relationship - Albert-Eden, Great Barrier, Waiheke, Waitemata</v>
          </cell>
          <cell r="J584" t="str">
            <v>Governance</v>
          </cell>
          <cell r="K584" t="str">
            <v>Local governance</v>
          </cell>
          <cell r="L584" t="str">
            <v>Local planning, policy and governance</v>
          </cell>
          <cell r="M584" t="str">
            <v>Local activities</v>
          </cell>
          <cell r="N584" t="str">
            <v>Local governance</v>
          </cell>
          <cell r="O584" t="str">
            <v>Local planning, policy and governance</v>
          </cell>
          <cell r="P584" t="str">
            <v>Governance</v>
          </cell>
          <cell r="Q584" t="str">
            <v>Local governance</v>
          </cell>
          <cell r="R584" t="str">
            <v>Local planning, policy and governance</v>
          </cell>
          <cell r="S584" t="str">
            <v>A2111206</v>
          </cell>
          <cell r="T584" t="str">
            <v>A2111206</v>
          </cell>
          <cell r="U584" t="str">
            <v>Local planning, policy and governance</v>
          </cell>
          <cell r="V584" t="str">
            <v>L195</v>
          </cell>
          <cell r="W584" t="str">
            <v>Waitemata</v>
          </cell>
          <cell r="X584" t="str">
            <v>PL43780</v>
          </cell>
          <cell r="Y584" t="str">
            <v>Expense</v>
          </cell>
          <cell r="Z584">
            <v>20130701</v>
          </cell>
          <cell r="AA584">
            <v>20200630</v>
          </cell>
          <cell r="AB584">
            <v>1</v>
          </cell>
          <cell r="AC584" t="str">
            <v>Programme</v>
          </cell>
          <cell r="AD584">
            <v>0</v>
          </cell>
          <cell r="AE584">
            <v>0</v>
          </cell>
          <cell r="AF584">
            <v>0</v>
          </cell>
          <cell r="AG584">
            <v>1</v>
          </cell>
          <cell r="AH584">
            <v>11</v>
          </cell>
          <cell r="AI584" t="str">
            <v>Information Services</v>
          </cell>
          <cell r="AJ584" t="str">
            <v>Computer hardware</v>
          </cell>
          <cell r="AK584">
            <v>8</v>
          </cell>
          <cell r="AM584">
            <v>1</v>
          </cell>
          <cell r="AU584">
            <v>28000</v>
          </cell>
          <cell r="AX584">
            <v>28000</v>
          </cell>
          <cell r="BA584">
            <v>28000</v>
          </cell>
          <cell r="BD584">
            <v>3.3000000000000002E-2</v>
          </cell>
          <cell r="BE584">
            <v>6.7088999999999732E-2</v>
          </cell>
          <cell r="BF584">
            <v>0.10230293699999971</v>
          </cell>
          <cell r="BG584">
            <v>0.14088353979499968</v>
          </cell>
          <cell r="BH584">
            <v>0.18195534722761963</v>
          </cell>
          <cell r="BI584">
            <v>0.21859596299167583</v>
          </cell>
          <cell r="BJ584">
            <v>0.25637243784441766</v>
          </cell>
          <cell r="BK584">
            <v>0.29783272829328333</v>
          </cell>
          <cell r="BL584">
            <v>0.3445547065118415</v>
          </cell>
          <cell r="BM584">
            <v>0.39295867594626777</v>
          </cell>
          <cell r="BN584">
            <v>0</v>
          </cell>
          <cell r="BO584">
            <v>0</v>
          </cell>
          <cell r="BP584">
            <v>1878.4919999999925</v>
          </cell>
          <cell r="BQ584">
            <v>0</v>
          </cell>
          <cell r="BR584">
            <v>0</v>
          </cell>
          <cell r="BS584">
            <v>5094.7497223733499</v>
          </cell>
          <cell r="BT584">
            <v>0</v>
          </cell>
          <cell r="BU584">
            <v>0</v>
          </cell>
          <cell r="BV584">
            <v>8339.3163922119329</v>
          </cell>
          <cell r="BW584">
            <v>0</v>
          </cell>
          <cell r="BX584">
            <v>0</v>
          </cell>
          <cell r="BY584">
            <v>0</v>
          </cell>
          <cell r="BZ584">
            <v>0</v>
          </cell>
          <cell r="CA584">
            <v>29878.491999999991</v>
          </cell>
          <cell r="CB584">
            <v>0</v>
          </cell>
          <cell r="CC584">
            <v>0</v>
          </cell>
          <cell r="CD584">
            <v>33094.749722373352</v>
          </cell>
          <cell r="CE584">
            <v>0</v>
          </cell>
          <cell r="CF584">
            <v>0</v>
          </cell>
          <cell r="CG584">
            <v>36339.316392211935</v>
          </cell>
          <cell r="CH584">
            <v>0</v>
          </cell>
          <cell r="CI584">
            <v>0</v>
          </cell>
          <cell r="CK584">
            <v>0</v>
          </cell>
          <cell r="CL584">
            <v>0</v>
          </cell>
          <cell r="CM584">
            <v>0</v>
          </cell>
          <cell r="CN584">
            <v>0</v>
          </cell>
          <cell r="CO584">
            <v>0</v>
          </cell>
          <cell r="CP584">
            <v>0</v>
          </cell>
          <cell r="CQ584">
            <v>0</v>
          </cell>
          <cell r="CR584">
            <v>0</v>
          </cell>
          <cell r="CS584">
            <v>0</v>
          </cell>
          <cell r="CT584">
            <v>0</v>
          </cell>
          <cell r="CU584">
            <v>0</v>
          </cell>
          <cell r="CW584">
            <v>0</v>
          </cell>
          <cell r="CX584">
            <v>0</v>
          </cell>
          <cell r="CY584">
            <v>0</v>
          </cell>
          <cell r="CZ584">
            <v>0</v>
          </cell>
          <cell r="DA584">
            <v>0</v>
          </cell>
          <cell r="DB584">
            <v>0</v>
          </cell>
          <cell r="DC584">
            <v>0</v>
          </cell>
          <cell r="DD584">
            <v>0</v>
          </cell>
          <cell r="DE584">
            <v>0</v>
          </cell>
          <cell r="DF584">
            <v>0</v>
          </cell>
          <cell r="DG584">
            <v>0</v>
          </cell>
          <cell r="DI584">
            <v>0</v>
          </cell>
          <cell r="DJ584">
            <v>0</v>
          </cell>
          <cell r="DK584">
            <v>29878.491999999991</v>
          </cell>
          <cell r="DL584">
            <v>0</v>
          </cell>
          <cell r="DM584">
            <v>0</v>
          </cell>
          <cell r="DN584">
            <v>33094.749722373352</v>
          </cell>
          <cell r="DO584">
            <v>0</v>
          </cell>
          <cell r="DP584">
            <v>0</v>
          </cell>
          <cell r="DQ584">
            <v>36339.316392211935</v>
          </cell>
          <cell r="DR584">
            <v>0</v>
          </cell>
          <cell r="DS584">
            <v>0</v>
          </cell>
          <cell r="DU584" t="str">
            <v>No Mapping PC3000501</v>
          </cell>
          <cell r="DV584">
            <v>0</v>
          </cell>
          <cell r="DW584">
            <v>0</v>
          </cell>
          <cell r="DX584">
            <v>21</v>
          </cell>
          <cell r="DY584">
            <v>84000</v>
          </cell>
          <cell r="DZ584">
            <v>99312.558114585278</v>
          </cell>
          <cell r="EB584">
            <v>99312.558114585278</v>
          </cell>
          <cell r="EC584" t="str">
            <v>Def</v>
          </cell>
          <cell r="ED584" t="str">
            <v>nonDC</v>
          </cell>
        </row>
        <row r="585">
          <cell r="D585" t="str">
            <v>PC3000501</v>
          </cell>
          <cell r="E585" t="str">
            <v>Local board IT hardware (members)</v>
          </cell>
          <cell r="F585" t="str">
            <v>Auckland Council</v>
          </cell>
          <cell r="G585" t="str">
            <v>Local board services</v>
          </cell>
          <cell r="H585" t="str">
            <v>E520505</v>
          </cell>
          <cell r="I585" t="str">
            <v>LB Relationship - Maungakiekie-Tamaki, Orakei, Puketepapa</v>
          </cell>
          <cell r="J585" t="str">
            <v>Governance</v>
          </cell>
          <cell r="K585" t="str">
            <v>Local governance</v>
          </cell>
          <cell r="L585" t="str">
            <v>Local planning, policy and governance</v>
          </cell>
          <cell r="M585" t="str">
            <v>Local activities</v>
          </cell>
          <cell r="N585" t="str">
            <v>Local governance</v>
          </cell>
          <cell r="O585" t="str">
            <v>Local planning, policy and governance</v>
          </cell>
          <cell r="P585" t="str">
            <v>Governance</v>
          </cell>
          <cell r="Q585" t="str">
            <v>Local governance</v>
          </cell>
          <cell r="R585" t="str">
            <v>Local planning, policy and governance</v>
          </cell>
          <cell r="S585" t="str">
            <v>A2111206</v>
          </cell>
          <cell r="T585" t="str">
            <v>A2111206</v>
          </cell>
          <cell r="U585" t="str">
            <v>Local planning, policy and governance</v>
          </cell>
          <cell r="V585" t="str">
            <v>L150</v>
          </cell>
          <cell r="W585" t="str">
            <v>Maungakiekie-Tamaki</v>
          </cell>
          <cell r="X585" t="str">
            <v>PL43780</v>
          </cell>
          <cell r="Y585" t="str">
            <v>Expense</v>
          </cell>
          <cell r="Z585">
            <v>20130701</v>
          </cell>
          <cell r="AA585">
            <v>20200630</v>
          </cell>
          <cell r="AB585">
            <v>1</v>
          </cell>
          <cell r="AC585" t="str">
            <v>Programme</v>
          </cell>
          <cell r="AD585">
            <v>0</v>
          </cell>
          <cell r="AE585">
            <v>0</v>
          </cell>
          <cell r="AF585">
            <v>0</v>
          </cell>
          <cell r="AG585">
            <v>1</v>
          </cell>
          <cell r="AH585">
            <v>11</v>
          </cell>
          <cell r="AI585" t="str">
            <v>Information Services</v>
          </cell>
          <cell r="AJ585" t="str">
            <v>Computer hardware</v>
          </cell>
          <cell r="AK585">
            <v>8</v>
          </cell>
          <cell r="AM585">
            <v>1</v>
          </cell>
          <cell r="AU585">
            <v>28000</v>
          </cell>
          <cell r="AX585">
            <v>28000</v>
          </cell>
          <cell r="BA585">
            <v>28000</v>
          </cell>
          <cell r="BD585">
            <v>3.3000000000000002E-2</v>
          </cell>
          <cell r="BE585">
            <v>6.7088999999999732E-2</v>
          </cell>
          <cell r="BF585">
            <v>0.10230293699999971</v>
          </cell>
          <cell r="BG585">
            <v>0.14088353979499968</v>
          </cell>
          <cell r="BH585">
            <v>0.18195534722761963</v>
          </cell>
          <cell r="BI585">
            <v>0.21859596299167583</v>
          </cell>
          <cell r="BJ585">
            <v>0.25637243784441766</v>
          </cell>
          <cell r="BK585">
            <v>0.29783272829328333</v>
          </cell>
          <cell r="BL585">
            <v>0.3445547065118415</v>
          </cell>
          <cell r="BM585">
            <v>0.39295867594626777</v>
          </cell>
          <cell r="BN585">
            <v>0</v>
          </cell>
          <cell r="BO585">
            <v>0</v>
          </cell>
          <cell r="BP585">
            <v>1878.4919999999925</v>
          </cell>
          <cell r="BQ585">
            <v>0</v>
          </cell>
          <cell r="BR585">
            <v>0</v>
          </cell>
          <cell r="BS585">
            <v>5094.7497223733499</v>
          </cell>
          <cell r="BT585">
            <v>0</v>
          </cell>
          <cell r="BU585">
            <v>0</v>
          </cell>
          <cell r="BV585">
            <v>8339.3163922119329</v>
          </cell>
          <cell r="BW585">
            <v>0</v>
          </cell>
          <cell r="BX585">
            <v>0</v>
          </cell>
          <cell r="BY585">
            <v>0</v>
          </cell>
          <cell r="BZ585">
            <v>0</v>
          </cell>
          <cell r="CA585">
            <v>29878.491999999991</v>
          </cell>
          <cell r="CB585">
            <v>0</v>
          </cell>
          <cell r="CC585">
            <v>0</v>
          </cell>
          <cell r="CD585">
            <v>33094.749722373352</v>
          </cell>
          <cell r="CE585">
            <v>0</v>
          </cell>
          <cell r="CF585">
            <v>0</v>
          </cell>
          <cell r="CG585">
            <v>36339.316392211935</v>
          </cell>
          <cell r="CH585">
            <v>0</v>
          </cell>
          <cell r="CI585">
            <v>0</v>
          </cell>
          <cell r="CK585">
            <v>0</v>
          </cell>
          <cell r="CL585">
            <v>0</v>
          </cell>
          <cell r="CM585">
            <v>0</v>
          </cell>
          <cell r="CN585">
            <v>0</v>
          </cell>
          <cell r="CO585">
            <v>0</v>
          </cell>
          <cell r="CP585">
            <v>0</v>
          </cell>
          <cell r="CQ585">
            <v>0</v>
          </cell>
          <cell r="CR585">
            <v>0</v>
          </cell>
          <cell r="CS585">
            <v>0</v>
          </cell>
          <cell r="CT585">
            <v>0</v>
          </cell>
          <cell r="CU585">
            <v>0</v>
          </cell>
          <cell r="CW585">
            <v>0</v>
          </cell>
          <cell r="CX585">
            <v>0</v>
          </cell>
          <cell r="CY585">
            <v>0</v>
          </cell>
          <cell r="CZ585">
            <v>0</v>
          </cell>
          <cell r="DA585">
            <v>0</v>
          </cell>
          <cell r="DB585">
            <v>0</v>
          </cell>
          <cell r="DC585">
            <v>0</v>
          </cell>
          <cell r="DD585">
            <v>0</v>
          </cell>
          <cell r="DE585">
            <v>0</v>
          </cell>
          <cell r="DF585">
            <v>0</v>
          </cell>
          <cell r="DG585">
            <v>0</v>
          </cell>
          <cell r="DI585">
            <v>0</v>
          </cell>
          <cell r="DJ585">
            <v>0</v>
          </cell>
          <cell r="DK585">
            <v>29878.491999999991</v>
          </cell>
          <cell r="DL585">
            <v>0</v>
          </cell>
          <cell r="DM585">
            <v>0</v>
          </cell>
          <cell r="DN585">
            <v>33094.749722373352</v>
          </cell>
          <cell r="DO585">
            <v>0</v>
          </cell>
          <cell r="DP585">
            <v>0</v>
          </cell>
          <cell r="DQ585">
            <v>36339.316392211935</v>
          </cell>
          <cell r="DR585">
            <v>0</v>
          </cell>
          <cell r="DS585">
            <v>0</v>
          </cell>
          <cell r="DU585" t="str">
            <v>No Mapping PC3000501</v>
          </cell>
          <cell r="DV585">
            <v>0</v>
          </cell>
          <cell r="DW585">
            <v>0</v>
          </cell>
          <cell r="DX585">
            <v>21</v>
          </cell>
          <cell r="DY585">
            <v>84000</v>
          </cell>
          <cell r="DZ585">
            <v>99312.558114585278</v>
          </cell>
          <cell r="EB585">
            <v>99312.558114585278</v>
          </cell>
          <cell r="EC585" t="str">
            <v>Def</v>
          </cell>
          <cell r="ED585" t="str">
            <v>nonDC</v>
          </cell>
        </row>
        <row r="586">
          <cell r="D586" t="str">
            <v>PC3000501</v>
          </cell>
          <cell r="E586" t="str">
            <v>Local board IT hardware (members)</v>
          </cell>
          <cell r="F586" t="str">
            <v>Auckland Council</v>
          </cell>
          <cell r="G586" t="str">
            <v>Local board services</v>
          </cell>
          <cell r="H586" t="str">
            <v>E520505</v>
          </cell>
          <cell r="I586" t="str">
            <v>LB Relationship - Maungakiekie-Tamaki, Orakei, Puketepapa</v>
          </cell>
          <cell r="J586" t="str">
            <v>Governance</v>
          </cell>
          <cell r="K586" t="str">
            <v>Local governance</v>
          </cell>
          <cell r="L586" t="str">
            <v>Local planning, policy and governance</v>
          </cell>
          <cell r="M586" t="str">
            <v>Local activities</v>
          </cell>
          <cell r="N586" t="str">
            <v>Local governance</v>
          </cell>
          <cell r="O586" t="str">
            <v>Local planning, policy and governance</v>
          </cell>
          <cell r="P586" t="str">
            <v>Governance</v>
          </cell>
          <cell r="Q586" t="str">
            <v>Local governance</v>
          </cell>
          <cell r="R586" t="str">
            <v>Local planning, policy and governance</v>
          </cell>
          <cell r="S586" t="str">
            <v>A2111206</v>
          </cell>
          <cell r="T586" t="str">
            <v>A2111206</v>
          </cell>
          <cell r="U586" t="str">
            <v>Local planning, policy and governance</v>
          </cell>
          <cell r="V586" t="str">
            <v>L155</v>
          </cell>
          <cell r="W586" t="str">
            <v>Orakei</v>
          </cell>
          <cell r="X586" t="str">
            <v>PL43780</v>
          </cell>
          <cell r="Y586" t="str">
            <v>Expense</v>
          </cell>
          <cell r="Z586">
            <v>20130701</v>
          </cell>
          <cell r="AA586">
            <v>20200630</v>
          </cell>
          <cell r="AB586">
            <v>1</v>
          </cell>
          <cell r="AC586" t="str">
            <v>Programme</v>
          </cell>
          <cell r="AD586">
            <v>0</v>
          </cell>
          <cell r="AE586">
            <v>0</v>
          </cell>
          <cell r="AF586">
            <v>0</v>
          </cell>
          <cell r="AG586">
            <v>1</v>
          </cell>
          <cell r="AH586">
            <v>11</v>
          </cell>
          <cell r="AI586" t="str">
            <v>Information Services</v>
          </cell>
          <cell r="AJ586" t="str">
            <v>Computer hardware</v>
          </cell>
          <cell r="AK586">
            <v>8</v>
          </cell>
          <cell r="AM586">
            <v>1</v>
          </cell>
          <cell r="AU586">
            <v>28000</v>
          </cell>
          <cell r="AX586">
            <v>28000</v>
          </cell>
          <cell r="BA586">
            <v>28000</v>
          </cell>
          <cell r="BD586">
            <v>3.3000000000000002E-2</v>
          </cell>
          <cell r="BE586">
            <v>6.7088999999999732E-2</v>
          </cell>
          <cell r="BF586">
            <v>0.10230293699999971</v>
          </cell>
          <cell r="BG586">
            <v>0.14088353979499968</v>
          </cell>
          <cell r="BH586">
            <v>0.18195534722761963</v>
          </cell>
          <cell r="BI586">
            <v>0.21859596299167583</v>
          </cell>
          <cell r="BJ586">
            <v>0.25637243784441766</v>
          </cell>
          <cell r="BK586">
            <v>0.29783272829328333</v>
          </cell>
          <cell r="BL586">
            <v>0.3445547065118415</v>
          </cell>
          <cell r="BM586">
            <v>0.39295867594626777</v>
          </cell>
          <cell r="BN586">
            <v>0</v>
          </cell>
          <cell r="BO586">
            <v>0</v>
          </cell>
          <cell r="BP586">
            <v>1878.4919999999925</v>
          </cell>
          <cell r="BQ586">
            <v>0</v>
          </cell>
          <cell r="BR586">
            <v>0</v>
          </cell>
          <cell r="BS586">
            <v>5094.7497223733499</v>
          </cell>
          <cell r="BT586">
            <v>0</v>
          </cell>
          <cell r="BU586">
            <v>0</v>
          </cell>
          <cell r="BV586">
            <v>8339.3163922119329</v>
          </cell>
          <cell r="BW586">
            <v>0</v>
          </cell>
          <cell r="BX586">
            <v>0</v>
          </cell>
          <cell r="BY586">
            <v>0</v>
          </cell>
          <cell r="BZ586">
            <v>0</v>
          </cell>
          <cell r="CA586">
            <v>29878.491999999991</v>
          </cell>
          <cell r="CB586">
            <v>0</v>
          </cell>
          <cell r="CC586">
            <v>0</v>
          </cell>
          <cell r="CD586">
            <v>33094.749722373352</v>
          </cell>
          <cell r="CE586">
            <v>0</v>
          </cell>
          <cell r="CF586">
            <v>0</v>
          </cell>
          <cell r="CG586">
            <v>36339.316392211935</v>
          </cell>
          <cell r="CH586">
            <v>0</v>
          </cell>
          <cell r="CI586">
            <v>0</v>
          </cell>
          <cell r="CK586">
            <v>0</v>
          </cell>
          <cell r="CL586">
            <v>0</v>
          </cell>
          <cell r="CM586">
            <v>0</v>
          </cell>
          <cell r="CN586">
            <v>0</v>
          </cell>
          <cell r="CO586">
            <v>0</v>
          </cell>
          <cell r="CP586">
            <v>0</v>
          </cell>
          <cell r="CQ586">
            <v>0</v>
          </cell>
          <cell r="CR586">
            <v>0</v>
          </cell>
          <cell r="CS586">
            <v>0</v>
          </cell>
          <cell r="CT586">
            <v>0</v>
          </cell>
          <cell r="CU586">
            <v>0</v>
          </cell>
          <cell r="CW586">
            <v>0</v>
          </cell>
          <cell r="CX586">
            <v>0</v>
          </cell>
          <cell r="CY586">
            <v>0</v>
          </cell>
          <cell r="CZ586">
            <v>0</v>
          </cell>
          <cell r="DA586">
            <v>0</v>
          </cell>
          <cell r="DB586">
            <v>0</v>
          </cell>
          <cell r="DC586">
            <v>0</v>
          </cell>
          <cell r="DD586">
            <v>0</v>
          </cell>
          <cell r="DE586">
            <v>0</v>
          </cell>
          <cell r="DF586">
            <v>0</v>
          </cell>
          <cell r="DG586">
            <v>0</v>
          </cell>
          <cell r="DI586">
            <v>0</v>
          </cell>
          <cell r="DJ586">
            <v>0</v>
          </cell>
          <cell r="DK586">
            <v>29878.491999999991</v>
          </cell>
          <cell r="DL586">
            <v>0</v>
          </cell>
          <cell r="DM586">
            <v>0</v>
          </cell>
          <cell r="DN586">
            <v>33094.749722373352</v>
          </cell>
          <cell r="DO586">
            <v>0</v>
          </cell>
          <cell r="DP586">
            <v>0</v>
          </cell>
          <cell r="DQ586">
            <v>36339.316392211935</v>
          </cell>
          <cell r="DR586">
            <v>0</v>
          </cell>
          <cell r="DS586">
            <v>0</v>
          </cell>
          <cell r="DU586" t="str">
            <v>No Mapping PC3000501</v>
          </cell>
          <cell r="DV586">
            <v>0</v>
          </cell>
          <cell r="DW586">
            <v>0</v>
          </cell>
          <cell r="DX586">
            <v>21</v>
          </cell>
          <cell r="DY586">
            <v>84000</v>
          </cell>
          <cell r="DZ586">
            <v>99312.558114585278</v>
          </cell>
          <cell r="EB586">
            <v>99312.558114585278</v>
          </cell>
          <cell r="EC586" t="str">
            <v>Def</v>
          </cell>
          <cell r="ED586" t="str">
            <v>nonDC</v>
          </cell>
        </row>
        <row r="587">
          <cell r="D587" t="str">
            <v>PC3000501</v>
          </cell>
          <cell r="E587" t="str">
            <v>Local board IT hardware (members)</v>
          </cell>
          <cell r="F587" t="str">
            <v>Auckland Council</v>
          </cell>
          <cell r="G587" t="str">
            <v>Local board services</v>
          </cell>
          <cell r="H587" t="str">
            <v>E520505</v>
          </cell>
          <cell r="I587" t="str">
            <v>LB Relationship - Maungakiekie-Tamaki, Orakei, Puketepapa</v>
          </cell>
          <cell r="J587" t="str">
            <v>Governance</v>
          </cell>
          <cell r="K587" t="str">
            <v>Local governance</v>
          </cell>
          <cell r="L587" t="str">
            <v>Local planning, policy and governance</v>
          </cell>
          <cell r="M587" t="str">
            <v>Local activities</v>
          </cell>
          <cell r="N587" t="str">
            <v>Local governance</v>
          </cell>
          <cell r="O587" t="str">
            <v>Local planning, policy and governance</v>
          </cell>
          <cell r="P587" t="str">
            <v>Governance</v>
          </cell>
          <cell r="Q587" t="str">
            <v>Local governance</v>
          </cell>
          <cell r="R587" t="str">
            <v>Local planning, policy and governance</v>
          </cell>
          <cell r="S587" t="str">
            <v>A2111206</v>
          </cell>
          <cell r="T587" t="str">
            <v>A2111206</v>
          </cell>
          <cell r="U587" t="str">
            <v>Local planning, policy and governance</v>
          </cell>
          <cell r="V587" t="str">
            <v>L170</v>
          </cell>
          <cell r="W587" t="str">
            <v>Puketapapa</v>
          </cell>
          <cell r="X587" t="str">
            <v>PL43780</v>
          </cell>
          <cell r="Y587" t="str">
            <v>Expense</v>
          </cell>
          <cell r="Z587">
            <v>20130701</v>
          </cell>
          <cell r="AA587">
            <v>20200630</v>
          </cell>
          <cell r="AB587">
            <v>1</v>
          </cell>
          <cell r="AC587" t="str">
            <v>Programme</v>
          </cell>
          <cell r="AD587">
            <v>0</v>
          </cell>
          <cell r="AE587">
            <v>0</v>
          </cell>
          <cell r="AF587">
            <v>0</v>
          </cell>
          <cell r="AG587">
            <v>1</v>
          </cell>
          <cell r="AH587">
            <v>11</v>
          </cell>
          <cell r="AI587" t="str">
            <v>Information Services</v>
          </cell>
          <cell r="AJ587" t="str">
            <v>Computer hardware</v>
          </cell>
          <cell r="AK587">
            <v>8</v>
          </cell>
          <cell r="AM587">
            <v>1</v>
          </cell>
          <cell r="AU587">
            <v>24000</v>
          </cell>
          <cell r="AX587">
            <v>24000</v>
          </cell>
          <cell r="BA587">
            <v>24000</v>
          </cell>
          <cell r="BD587">
            <v>3.3000000000000002E-2</v>
          </cell>
          <cell r="BE587">
            <v>6.7088999999999732E-2</v>
          </cell>
          <cell r="BF587">
            <v>0.10230293699999971</v>
          </cell>
          <cell r="BG587">
            <v>0.14088353979499968</v>
          </cell>
          <cell r="BH587">
            <v>0.18195534722761963</v>
          </cell>
          <cell r="BI587">
            <v>0.21859596299167583</v>
          </cell>
          <cell r="BJ587">
            <v>0.25637243784441766</v>
          </cell>
          <cell r="BK587">
            <v>0.29783272829328333</v>
          </cell>
          <cell r="BL587">
            <v>0.3445547065118415</v>
          </cell>
          <cell r="BM587">
            <v>0.39295867594626777</v>
          </cell>
          <cell r="BN587">
            <v>0</v>
          </cell>
          <cell r="BO587">
            <v>0</v>
          </cell>
          <cell r="BP587">
            <v>1610.1359999999936</v>
          </cell>
          <cell r="BQ587">
            <v>0</v>
          </cell>
          <cell r="BR587">
            <v>0</v>
          </cell>
          <cell r="BS587">
            <v>4366.9283334628708</v>
          </cell>
          <cell r="BT587">
            <v>0</v>
          </cell>
          <cell r="BU587">
            <v>0</v>
          </cell>
          <cell r="BV587">
            <v>7147.9854790387999</v>
          </cell>
          <cell r="BW587">
            <v>0</v>
          </cell>
          <cell r="BX587">
            <v>0</v>
          </cell>
          <cell r="BY587">
            <v>0</v>
          </cell>
          <cell r="BZ587">
            <v>0</v>
          </cell>
          <cell r="CA587">
            <v>25610.135999999995</v>
          </cell>
          <cell r="CB587">
            <v>0</v>
          </cell>
          <cell r="CC587">
            <v>0</v>
          </cell>
          <cell r="CD587">
            <v>28366.928333462871</v>
          </cell>
          <cell r="CE587">
            <v>0</v>
          </cell>
          <cell r="CF587">
            <v>0</v>
          </cell>
          <cell r="CG587">
            <v>31147.985479038798</v>
          </cell>
          <cell r="CH587">
            <v>0</v>
          </cell>
          <cell r="CI587">
            <v>0</v>
          </cell>
          <cell r="CK587">
            <v>0</v>
          </cell>
          <cell r="CL587">
            <v>0</v>
          </cell>
          <cell r="CM587">
            <v>0</v>
          </cell>
          <cell r="CN587">
            <v>0</v>
          </cell>
          <cell r="CO587">
            <v>0</v>
          </cell>
          <cell r="CP587">
            <v>0</v>
          </cell>
          <cell r="CQ587">
            <v>0</v>
          </cell>
          <cell r="CR587">
            <v>0</v>
          </cell>
          <cell r="CS587">
            <v>0</v>
          </cell>
          <cell r="CT587">
            <v>0</v>
          </cell>
          <cell r="CU587">
            <v>0</v>
          </cell>
          <cell r="CW587">
            <v>0</v>
          </cell>
          <cell r="CX587">
            <v>0</v>
          </cell>
          <cell r="CY587">
            <v>0</v>
          </cell>
          <cell r="CZ587">
            <v>0</v>
          </cell>
          <cell r="DA587">
            <v>0</v>
          </cell>
          <cell r="DB587">
            <v>0</v>
          </cell>
          <cell r="DC587">
            <v>0</v>
          </cell>
          <cell r="DD587">
            <v>0</v>
          </cell>
          <cell r="DE587">
            <v>0</v>
          </cell>
          <cell r="DF587">
            <v>0</v>
          </cell>
          <cell r="DG587">
            <v>0</v>
          </cell>
          <cell r="DI587">
            <v>0</v>
          </cell>
          <cell r="DJ587">
            <v>0</v>
          </cell>
          <cell r="DK587">
            <v>25610.135999999995</v>
          </cell>
          <cell r="DL587">
            <v>0</v>
          </cell>
          <cell r="DM587">
            <v>0</v>
          </cell>
          <cell r="DN587">
            <v>28366.928333462871</v>
          </cell>
          <cell r="DO587">
            <v>0</v>
          </cell>
          <cell r="DP587">
            <v>0</v>
          </cell>
          <cell r="DQ587">
            <v>31147.985479038798</v>
          </cell>
          <cell r="DR587">
            <v>0</v>
          </cell>
          <cell r="DS587">
            <v>0</v>
          </cell>
          <cell r="DU587" t="str">
            <v>No Mapping PC3000501</v>
          </cell>
          <cell r="DV587">
            <v>0</v>
          </cell>
          <cell r="DW587">
            <v>0</v>
          </cell>
          <cell r="DX587">
            <v>21</v>
          </cell>
          <cell r="DY587">
            <v>72000</v>
          </cell>
          <cell r="DZ587">
            <v>85125.049812501675</v>
          </cell>
          <cell r="EB587">
            <v>85125.049812501675</v>
          </cell>
          <cell r="EC587" t="str">
            <v>Def</v>
          </cell>
          <cell r="ED587" t="str">
            <v>nonDC</v>
          </cell>
        </row>
        <row r="588">
          <cell r="D588" t="str">
            <v>PC3000501</v>
          </cell>
          <cell r="E588" t="str">
            <v>Local board IT hardware (members)</v>
          </cell>
          <cell r="F588" t="str">
            <v>Auckland Council</v>
          </cell>
          <cell r="G588" t="str">
            <v>Local board services</v>
          </cell>
          <cell r="H588" t="str">
            <v>E520605</v>
          </cell>
          <cell r="I588" t="str">
            <v>LB Relationship - Mangere-Otahuhu, Otara-Papatoetoe</v>
          </cell>
          <cell r="J588" t="str">
            <v>Governance</v>
          </cell>
          <cell r="K588" t="str">
            <v>Local governance</v>
          </cell>
          <cell r="L588" t="str">
            <v>Local planning, policy and governance</v>
          </cell>
          <cell r="M588" t="str">
            <v>Local activities</v>
          </cell>
          <cell r="N588" t="str">
            <v>Local governance</v>
          </cell>
          <cell r="O588" t="str">
            <v>Local planning, policy and governance</v>
          </cell>
          <cell r="P588" t="str">
            <v>Governance</v>
          </cell>
          <cell r="Q588" t="str">
            <v>Local governance</v>
          </cell>
          <cell r="R588" t="str">
            <v>Local planning, policy and governance</v>
          </cell>
          <cell r="S588" t="str">
            <v>A2111206</v>
          </cell>
          <cell r="T588" t="str">
            <v>A2111206</v>
          </cell>
          <cell r="U588" t="str">
            <v>Local planning, policy and governance</v>
          </cell>
          <cell r="V588" t="str">
            <v>L140</v>
          </cell>
          <cell r="W588" t="str">
            <v>Mangere-Otahuhu</v>
          </cell>
          <cell r="X588" t="str">
            <v>PL43780</v>
          </cell>
          <cell r="Y588" t="str">
            <v>Expense</v>
          </cell>
          <cell r="Z588">
            <v>20130701</v>
          </cell>
          <cell r="AA588">
            <v>20200630</v>
          </cell>
          <cell r="AB588">
            <v>1</v>
          </cell>
          <cell r="AC588" t="str">
            <v>Programme</v>
          </cell>
          <cell r="AD588">
            <v>0</v>
          </cell>
          <cell r="AE588">
            <v>0</v>
          </cell>
          <cell r="AF588">
            <v>0</v>
          </cell>
          <cell r="AG588">
            <v>1</v>
          </cell>
          <cell r="AH588">
            <v>11</v>
          </cell>
          <cell r="AI588" t="str">
            <v>Information Services</v>
          </cell>
          <cell r="AJ588" t="str">
            <v>Computer hardware</v>
          </cell>
          <cell r="AK588">
            <v>8</v>
          </cell>
          <cell r="AM588">
            <v>1</v>
          </cell>
          <cell r="AU588">
            <v>28000</v>
          </cell>
          <cell r="AX588">
            <v>28000</v>
          </cell>
          <cell r="BA588">
            <v>28000</v>
          </cell>
          <cell r="BD588">
            <v>3.3000000000000002E-2</v>
          </cell>
          <cell r="BE588">
            <v>6.7088999999999732E-2</v>
          </cell>
          <cell r="BF588">
            <v>0.10230293699999971</v>
          </cell>
          <cell r="BG588">
            <v>0.14088353979499968</v>
          </cell>
          <cell r="BH588">
            <v>0.18195534722761963</v>
          </cell>
          <cell r="BI588">
            <v>0.21859596299167583</v>
          </cell>
          <cell r="BJ588">
            <v>0.25637243784441766</v>
          </cell>
          <cell r="BK588">
            <v>0.29783272829328333</v>
          </cell>
          <cell r="BL588">
            <v>0.3445547065118415</v>
          </cell>
          <cell r="BM588">
            <v>0.39295867594626777</v>
          </cell>
          <cell r="BN588">
            <v>0</v>
          </cell>
          <cell r="BO588">
            <v>0</v>
          </cell>
          <cell r="BP588">
            <v>1878.4919999999925</v>
          </cell>
          <cell r="BQ588">
            <v>0</v>
          </cell>
          <cell r="BR588">
            <v>0</v>
          </cell>
          <cell r="BS588">
            <v>5094.7497223733499</v>
          </cell>
          <cell r="BT588">
            <v>0</v>
          </cell>
          <cell r="BU588">
            <v>0</v>
          </cell>
          <cell r="BV588">
            <v>8339.3163922119329</v>
          </cell>
          <cell r="BW588">
            <v>0</v>
          </cell>
          <cell r="BX588">
            <v>0</v>
          </cell>
          <cell r="BY588">
            <v>0</v>
          </cell>
          <cell r="BZ588">
            <v>0</v>
          </cell>
          <cell r="CA588">
            <v>29878.491999999991</v>
          </cell>
          <cell r="CB588">
            <v>0</v>
          </cell>
          <cell r="CC588">
            <v>0</v>
          </cell>
          <cell r="CD588">
            <v>33094.749722373352</v>
          </cell>
          <cell r="CE588">
            <v>0</v>
          </cell>
          <cell r="CF588">
            <v>0</v>
          </cell>
          <cell r="CG588">
            <v>36339.316392211935</v>
          </cell>
          <cell r="CH588">
            <v>0</v>
          </cell>
          <cell r="CI588">
            <v>0</v>
          </cell>
          <cell r="CK588">
            <v>0</v>
          </cell>
          <cell r="CL588">
            <v>0</v>
          </cell>
          <cell r="CM588">
            <v>0</v>
          </cell>
          <cell r="CN588">
            <v>0</v>
          </cell>
          <cell r="CO588">
            <v>0</v>
          </cell>
          <cell r="CP588">
            <v>0</v>
          </cell>
          <cell r="CQ588">
            <v>0</v>
          </cell>
          <cell r="CR588">
            <v>0</v>
          </cell>
          <cell r="CS588">
            <v>0</v>
          </cell>
          <cell r="CT588">
            <v>0</v>
          </cell>
          <cell r="CU588">
            <v>0</v>
          </cell>
          <cell r="CW588">
            <v>0</v>
          </cell>
          <cell r="CX588">
            <v>0</v>
          </cell>
          <cell r="CY588">
            <v>0</v>
          </cell>
          <cell r="CZ588">
            <v>0</v>
          </cell>
          <cell r="DA588">
            <v>0</v>
          </cell>
          <cell r="DB588">
            <v>0</v>
          </cell>
          <cell r="DC588">
            <v>0</v>
          </cell>
          <cell r="DD588">
            <v>0</v>
          </cell>
          <cell r="DE588">
            <v>0</v>
          </cell>
          <cell r="DF588">
            <v>0</v>
          </cell>
          <cell r="DG588">
            <v>0</v>
          </cell>
          <cell r="DI588">
            <v>0</v>
          </cell>
          <cell r="DJ588">
            <v>0</v>
          </cell>
          <cell r="DK588">
            <v>29878.491999999991</v>
          </cell>
          <cell r="DL588">
            <v>0</v>
          </cell>
          <cell r="DM588">
            <v>0</v>
          </cell>
          <cell r="DN588">
            <v>33094.749722373352</v>
          </cell>
          <cell r="DO588">
            <v>0</v>
          </cell>
          <cell r="DP588">
            <v>0</v>
          </cell>
          <cell r="DQ588">
            <v>36339.316392211935</v>
          </cell>
          <cell r="DR588">
            <v>0</v>
          </cell>
          <cell r="DS588">
            <v>0</v>
          </cell>
          <cell r="DU588" t="str">
            <v>No Mapping PC3000501</v>
          </cell>
          <cell r="DV588">
            <v>0</v>
          </cell>
          <cell r="DW588">
            <v>0</v>
          </cell>
          <cell r="DX588">
            <v>21</v>
          </cell>
          <cell r="DY588">
            <v>84000</v>
          </cell>
          <cell r="DZ588">
            <v>99312.558114585278</v>
          </cell>
          <cell r="EB588">
            <v>99312.558114585278</v>
          </cell>
          <cell r="EC588" t="str">
            <v>Def</v>
          </cell>
          <cell r="ED588" t="str">
            <v>nonDC</v>
          </cell>
        </row>
        <row r="589">
          <cell r="D589" t="str">
            <v>PC3000501</v>
          </cell>
          <cell r="E589" t="str">
            <v>Local board IT hardware (members)</v>
          </cell>
          <cell r="F589" t="str">
            <v>Auckland Council</v>
          </cell>
          <cell r="G589" t="str">
            <v>Local board services</v>
          </cell>
          <cell r="H589" t="str">
            <v>E520605</v>
          </cell>
          <cell r="I589" t="str">
            <v>LB Relationship - Mangere-Otahuhu, Otara-Papatoetoe</v>
          </cell>
          <cell r="J589" t="str">
            <v>Governance</v>
          </cell>
          <cell r="K589" t="str">
            <v>Local governance</v>
          </cell>
          <cell r="L589" t="str">
            <v>Local planning, policy and governance</v>
          </cell>
          <cell r="M589" t="str">
            <v>Local activities</v>
          </cell>
          <cell r="N589" t="str">
            <v>Local governance</v>
          </cell>
          <cell r="O589" t="str">
            <v>Local planning, policy and governance</v>
          </cell>
          <cell r="P589" t="str">
            <v>Governance</v>
          </cell>
          <cell r="Q589" t="str">
            <v>Local governance</v>
          </cell>
          <cell r="R589" t="str">
            <v>Local planning, policy and governance</v>
          </cell>
          <cell r="S589" t="str">
            <v>A2111206</v>
          </cell>
          <cell r="T589" t="str">
            <v>A2111206</v>
          </cell>
          <cell r="U589" t="str">
            <v>Local planning, policy and governance</v>
          </cell>
          <cell r="V589" t="str">
            <v>L160</v>
          </cell>
          <cell r="W589" t="str">
            <v>Otara-Papatoetoe</v>
          </cell>
          <cell r="X589" t="str">
            <v>PL43780</v>
          </cell>
          <cell r="Y589" t="str">
            <v>Expense</v>
          </cell>
          <cell r="Z589">
            <v>20130701</v>
          </cell>
          <cell r="AA589">
            <v>20200630</v>
          </cell>
          <cell r="AB589">
            <v>1</v>
          </cell>
          <cell r="AC589" t="str">
            <v>Programme</v>
          </cell>
          <cell r="AD589">
            <v>0</v>
          </cell>
          <cell r="AE589">
            <v>0</v>
          </cell>
          <cell r="AF589">
            <v>0</v>
          </cell>
          <cell r="AG589">
            <v>1</v>
          </cell>
          <cell r="AH589">
            <v>11</v>
          </cell>
          <cell r="AI589" t="str">
            <v>Information Services</v>
          </cell>
          <cell r="AJ589" t="str">
            <v>Computer hardware</v>
          </cell>
          <cell r="AK589">
            <v>8</v>
          </cell>
          <cell r="AM589">
            <v>1</v>
          </cell>
          <cell r="AU589">
            <v>28000</v>
          </cell>
          <cell r="AX589">
            <v>28000</v>
          </cell>
          <cell r="BA589">
            <v>28000</v>
          </cell>
          <cell r="BD589">
            <v>3.3000000000000002E-2</v>
          </cell>
          <cell r="BE589">
            <v>6.7088999999999732E-2</v>
          </cell>
          <cell r="BF589">
            <v>0.10230293699999971</v>
          </cell>
          <cell r="BG589">
            <v>0.14088353979499968</v>
          </cell>
          <cell r="BH589">
            <v>0.18195534722761963</v>
          </cell>
          <cell r="BI589">
            <v>0.21859596299167583</v>
          </cell>
          <cell r="BJ589">
            <v>0.25637243784441766</v>
          </cell>
          <cell r="BK589">
            <v>0.29783272829328333</v>
          </cell>
          <cell r="BL589">
            <v>0.3445547065118415</v>
          </cell>
          <cell r="BM589">
            <v>0.39295867594626777</v>
          </cell>
          <cell r="BN589">
            <v>0</v>
          </cell>
          <cell r="BO589">
            <v>0</v>
          </cell>
          <cell r="BP589">
            <v>1878.4919999999925</v>
          </cell>
          <cell r="BQ589">
            <v>0</v>
          </cell>
          <cell r="BR589">
            <v>0</v>
          </cell>
          <cell r="BS589">
            <v>5094.7497223733499</v>
          </cell>
          <cell r="BT589">
            <v>0</v>
          </cell>
          <cell r="BU589">
            <v>0</v>
          </cell>
          <cell r="BV589">
            <v>8339.3163922119329</v>
          </cell>
          <cell r="BW589">
            <v>0</v>
          </cell>
          <cell r="BX589">
            <v>0</v>
          </cell>
          <cell r="BY589">
            <v>0</v>
          </cell>
          <cell r="BZ589">
            <v>0</v>
          </cell>
          <cell r="CA589">
            <v>29878.491999999991</v>
          </cell>
          <cell r="CB589">
            <v>0</v>
          </cell>
          <cell r="CC589">
            <v>0</v>
          </cell>
          <cell r="CD589">
            <v>33094.749722373352</v>
          </cell>
          <cell r="CE589">
            <v>0</v>
          </cell>
          <cell r="CF589">
            <v>0</v>
          </cell>
          <cell r="CG589">
            <v>36339.316392211935</v>
          </cell>
          <cell r="CH589">
            <v>0</v>
          </cell>
          <cell r="CI589">
            <v>0</v>
          </cell>
          <cell r="CK589">
            <v>0</v>
          </cell>
          <cell r="CL589">
            <v>0</v>
          </cell>
          <cell r="CM589">
            <v>0</v>
          </cell>
          <cell r="CN589">
            <v>0</v>
          </cell>
          <cell r="CO589">
            <v>0</v>
          </cell>
          <cell r="CP589">
            <v>0</v>
          </cell>
          <cell r="CQ589">
            <v>0</v>
          </cell>
          <cell r="CR589">
            <v>0</v>
          </cell>
          <cell r="CS589">
            <v>0</v>
          </cell>
          <cell r="CT589">
            <v>0</v>
          </cell>
          <cell r="CU589">
            <v>0</v>
          </cell>
          <cell r="CW589">
            <v>0</v>
          </cell>
          <cell r="CX589">
            <v>0</v>
          </cell>
          <cell r="CY589">
            <v>0</v>
          </cell>
          <cell r="CZ589">
            <v>0</v>
          </cell>
          <cell r="DA589">
            <v>0</v>
          </cell>
          <cell r="DB589">
            <v>0</v>
          </cell>
          <cell r="DC589">
            <v>0</v>
          </cell>
          <cell r="DD589">
            <v>0</v>
          </cell>
          <cell r="DE589">
            <v>0</v>
          </cell>
          <cell r="DF589">
            <v>0</v>
          </cell>
          <cell r="DG589">
            <v>0</v>
          </cell>
          <cell r="DI589">
            <v>0</v>
          </cell>
          <cell r="DJ589">
            <v>0</v>
          </cell>
          <cell r="DK589">
            <v>29878.491999999991</v>
          </cell>
          <cell r="DL589">
            <v>0</v>
          </cell>
          <cell r="DM589">
            <v>0</v>
          </cell>
          <cell r="DN589">
            <v>33094.749722373352</v>
          </cell>
          <cell r="DO589">
            <v>0</v>
          </cell>
          <cell r="DP589">
            <v>0</v>
          </cell>
          <cell r="DQ589">
            <v>36339.316392211935</v>
          </cell>
          <cell r="DR589">
            <v>0</v>
          </cell>
          <cell r="DS589">
            <v>0</v>
          </cell>
          <cell r="DU589" t="str">
            <v>No Mapping PC3000501</v>
          </cell>
          <cell r="DV589">
            <v>0</v>
          </cell>
          <cell r="DW589">
            <v>0</v>
          </cell>
          <cell r="DX589">
            <v>21</v>
          </cell>
          <cell r="DY589">
            <v>84000</v>
          </cell>
          <cell r="DZ589">
            <v>99312.558114585278</v>
          </cell>
          <cell r="EB589">
            <v>99312.558114585278</v>
          </cell>
          <cell r="EC589" t="str">
            <v>Def</v>
          </cell>
          <cell r="ED589" t="str">
            <v>nonDC</v>
          </cell>
        </row>
        <row r="590">
          <cell r="D590" t="str">
            <v>PC3000501</v>
          </cell>
          <cell r="E590" t="str">
            <v>Local board IT hardware (members)</v>
          </cell>
          <cell r="F590" t="str">
            <v>Auckland Council</v>
          </cell>
          <cell r="G590" t="str">
            <v>Local board services</v>
          </cell>
          <cell r="H590" t="str">
            <v>E520705</v>
          </cell>
          <cell r="I590" t="str">
            <v>LB Relationship - Howick, Manurewa</v>
          </cell>
          <cell r="J590" t="str">
            <v>Governance</v>
          </cell>
          <cell r="K590" t="str">
            <v>Local governance</v>
          </cell>
          <cell r="L590" t="str">
            <v>Local planning, policy and governance</v>
          </cell>
          <cell r="M590" t="str">
            <v>Local activities</v>
          </cell>
          <cell r="N590" t="str">
            <v>Local governance</v>
          </cell>
          <cell r="O590" t="str">
            <v>Local planning, policy and governance</v>
          </cell>
          <cell r="P590" t="str">
            <v>Governance</v>
          </cell>
          <cell r="Q590" t="str">
            <v>Local governance</v>
          </cell>
          <cell r="R590" t="str">
            <v>Local planning, policy and governance</v>
          </cell>
          <cell r="S590" t="str">
            <v>A2111206</v>
          </cell>
          <cell r="T590" t="str">
            <v>A2111206</v>
          </cell>
          <cell r="U590" t="str">
            <v>Local planning, policy and governance</v>
          </cell>
          <cell r="V590" t="str">
            <v>L130</v>
          </cell>
          <cell r="W590" t="str">
            <v>Howick</v>
          </cell>
          <cell r="X590" t="str">
            <v>PL43780</v>
          </cell>
          <cell r="Y590" t="str">
            <v>Expense</v>
          </cell>
          <cell r="Z590">
            <v>20130701</v>
          </cell>
          <cell r="AA590">
            <v>20200630</v>
          </cell>
          <cell r="AB590">
            <v>1</v>
          </cell>
          <cell r="AC590" t="str">
            <v>Programme</v>
          </cell>
          <cell r="AD590">
            <v>0</v>
          </cell>
          <cell r="AE590">
            <v>0</v>
          </cell>
          <cell r="AF590">
            <v>0</v>
          </cell>
          <cell r="AG590">
            <v>1</v>
          </cell>
          <cell r="AH590">
            <v>11</v>
          </cell>
          <cell r="AI590" t="str">
            <v>Information Services</v>
          </cell>
          <cell r="AJ590" t="str">
            <v>Computer hardware</v>
          </cell>
          <cell r="AK590">
            <v>8</v>
          </cell>
          <cell r="AM590">
            <v>1</v>
          </cell>
          <cell r="AU590">
            <v>36000</v>
          </cell>
          <cell r="AX590">
            <v>36000</v>
          </cell>
          <cell r="BA590">
            <v>36000</v>
          </cell>
          <cell r="BD590">
            <v>3.3000000000000002E-2</v>
          </cell>
          <cell r="BE590">
            <v>6.7088999999999732E-2</v>
          </cell>
          <cell r="BF590">
            <v>0.10230293699999971</v>
          </cell>
          <cell r="BG590">
            <v>0.14088353979499968</v>
          </cell>
          <cell r="BH590">
            <v>0.18195534722761963</v>
          </cell>
          <cell r="BI590">
            <v>0.21859596299167583</v>
          </cell>
          <cell r="BJ590">
            <v>0.25637243784441766</v>
          </cell>
          <cell r="BK590">
            <v>0.29783272829328333</v>
          </cell>
          <cell r="BL590">
            <v>0.3445547065118415</v>
          </cell>
          <cell r="BM590">
            <v>0.39295867594626777</v>
          </cell>
          <cell r="BN590">
            <v>0</v>
          </cell>
          <cell r="BO590">
            <v>0</v>
          </cell>
          <cell r="BP590">
            <v>2415.2039999999902</v>
          </cell>
          <cell r="BQ590">
            <v>0</v>
          </cell>
          <cell r="BR590">
            <v>0</v>
          </cell>
          <cell r="BS590">
            <v>6550.3925001943071</v>
          </cell>
          <cell r="BT590">
            <v>0</v>
          </cell>
          <cell r="BU590">
            <v>0</v>
          </cell>
          <cell r="BV590">
            <v>10721.978218558201</v>
          </cell>
          <cell r="BW590">
            <v>0</v>
          </cell>
          <cell r="BX590">
            <v>0</v>
          </cell>
          <cell r="BY590">
            <v>0</v>
          </cell>
          <cell r="BZ590">
            <v>0</v>
          </cell>
          <cell r="CA590">
            <v>38415.203999999991</v>
          </cell>
          <cell r="CB590">
            <v>0</v>
          </cell>
          <cell r="CC590">
            <v>0</v>
          </cell>
          <cell r="CD590">
            <v>42550.392500194306</v>
          </cell>
          <cell r="CE590">
            <v>0</v>
          </cell>
          <cell r="CF590">
            <v>0</v>
          </cell>
          <cell r="CG590">
            <v>46721.978218558201</v>
          </cell>
          <cell r="CH590">
            <v>0</v>
          </cell>
          <cell r="CI590">
            <v>0</v>
          </cell>
          <cell r="CK590">
            <v>0</v>
          </cell>
          <cell r="CL590">
            <v>0</v>
          </cell>
          <cell r="CM590">
            <v>0</v>
          </cell>
          <cell r="CN590">
            <v>0</v>
          </cell>
          <cell r="CO590">
            <v>0</v>
          </cell>
          <cell r="CP590">
            <v>0</v>
          </cell>
          <cell r="CQ590">
            <v>0</v>
          </cell>
          <cell r="CR590">
            <v>0</v>
          </cell>
          <cell r="CS590">
            <v>0</v>
          </cell>
          <cell r="CT590">
            <v>0</v>
          </cell>
          <cell r="CU590">
            <v>0</v>
          </cell>
          <cell r="CW590">
            <v>0</v>
          </cell>
          <cell r="CX590">
            <v>0</v>
          </cell>
          <cell r="CY590">
            <v>0</v>
          </cell>
          <cell r="CZ590">
            <v>0</v>
          </cell>
          <cell r="DA590">
            <v>0</v>
          </cell>
          <cell r="DB590">
            <v>0</v>
          </cell>
          <cell r="DC590">
            <v>0</v>
          </cell>
          <cell r="DD590">
            <v>0</v>
          </cell>
          <cell r="DE590">
            <v>0</v>
          </cell>
          <cell r="DF590">
            <v>0</v>
          </cell>
          <cell r="DG590">
            <v>0</v>
          </cell>
          <cell r="DI590">
            <v>0</v>
          </cell>
          <cell r="DJ590">
            <v>0</v>
          </cell>
          <cell r="DK590">
            <v>38415.203999999991</v>
          </cell>
          <cell r="DL590">
            <v>0</v>
          </cell>
          <cell r="DM590">
            <v>0</v>
          </cell>
          <cell r="DN590">
            <v>42550.392500194306</v>
          </cell>
          <cell r="DO590">
            <v>0</v>
          </cell>
          <cell r="DP590">
            <v>0</v>
          </cell>
          <cell r="DQ590">
            <v>46721.978218558201</v>
          </cell>
          <cell r="DR590">
            <v>0</v>
          </cell>
          <cell r="DS590">
            <v>0</v>
          </cell>
          <cell r="DU590" t="str">
            <v>No Mapping PC3000501</v>
          </cell>
          <cell r="DV590">
            <v>0</v>
          </cell>
          <cell r="DW590">
            <v>0</v>
          </cell>
          <cell r="DX590">
            <v>21</v>
          </cell>
          <cell r="DY590">
            <v>108000</v>
          </cell>
          <cell r="DZ590">
            <v>127687.5747187525</v>
          </cell>
          <cell r="EB590">
            <v>127687.5747187525</v>
          </cell>
          <cell r="EC590" t="str">
            <v>Def</v>
          </cell>
          <cell r="ED590" t="str">
            <v>nonDC</v>
          </cell>
        </row>
        <row r="591">
          <cell r="D591" t="str">
            <v>PC3000501</v>
          </cell>
          <cell r="E591" t="str">
            <v>Local board IT hardware (members)</v>
          </cell>
          <cell r="F591" t="str">
            <v>Auckland Council</v>
          </cell>
          <cell r="G591" t="str">
            <v>Local board services</v>
          </cell>
          <cell r="H591" t="str">
            <v>E520705</v>
          </cell>
          <cell r="I591" t="str">
            <v>LB Relationship - Howick, Manurewa</v>
          </cell>
          <cell r="J591" t="str">
            <v>Governance</v>
          </cell>
          <cell r="K591" t="str">
            <v>Local governance</v>
          </cell>
          <cell r="L591" t="str">
            <v>Local planning, policy and governance</v>
          </cell>
          <cell r="M591" t="str">
            <v>Local activities</v>
          </cell>
          <cell r="N591" t="str">
            <v>Local governance</v>
          </cell>
          <cell r="O591" t="str">
            <v>Local planning, policy and governance</v>
          </cell>
          <cell r="P591" t="str">
            <v>Governance</v>
          </cell>
          <cell r="Q591" t="str">
            <v>Local governance</v>
          </cell>
          <cell r="R591" t="str">
            <v>Local planning, policy and governance</v>
          </cell>
          <cell r="S591" t="str">
            <v>A2111206</v>
          </cell>
          <cell r="T591" t="str">
            <v>A2111206</v>
          </cell>
          <cell r="U591" t="str">
            <v>Local planning, policy and governance</v>
          </cell>
          <cell r="V591" t="str">
            <v>L145</v>
          </cell>
          <cell r="W591" t="str">
            <v>Manurewa</v>
          </cell>
          <cell r="X591" t="str">
            <v>PL43780</v>
          </cell>
          <cell r="Y591" t="str">
            <v>Expense</v>
          </cell>
          <cell r="Z591">
            <v>20130701</v>
          </cell>
          <cell r="AA591">
            <v>20200630</v>
          </cell>
          <cell r="AB591">
            <v>1</v>
          </cell>
          <cell r="AC591" t="str">
            <v>Programme</v>
          </cell>
          <cell r="AD591">
            <v>0</v>
          </cell>
          <cell r="AE591">
            <v>0</v>
          </cell>
          <cell r="AF591">
            <v>0</v>
          </cell>
          <cell r="AG591">
            <v>1</v>
          </cell>
          <cell r="AH591">
            <v>11</v>
          </cell>
          <cell r="AI591" t="str">
            <v>Information Services</v>
          </cell>
          <cell r="AJ591" t="str">
            <v>Computer hardware</v>
          </cell>
          <cell r="AK591">
            <v>8</v>
          </cell>
          <cell r="AM591">
            <v>1</v>
          </cell>
          <cell r="AU591">
            <v>32000</v>
          </cell>
          <cell r="AX591">
            <v>32000</v>
          </cell>
          <cell r="BA591">
            <v>32000</v>
          </cell>
          <cell r="BD591">
            <v>3.3000000000000002E-2</v>
          </cell>
          <cell r="BE591">
            <v>6.7088999999999732E-2</v>
          </cell>
          <cell r="BF591">
            <v>0.10230293699999971</v>
          </cell>
          <cell r="BG591">
            <v>0.14088353979499968</v>
          </cell>
          <cell r="BH591">
            <v>0.18195534722761963</v>
          </cell>
          <cell r="BI591">
            <v>0.21859596299167583</v>
          </cell>
          <cell r="BJ591">
            <v>0.25637243784441766</v>
          </cell>
          <cell r="BK591">
            <v>0.29783272829328333</v>
          </cell>
          <cell r="BL591">
            <v>0.3445547065118415</v>
          </cell>
          <cell r="BM591">
            <v>0.39295867594626777</v>
          </cell>
          <cell r="BN591">
            <v>0</v>
          </cell>
          <cell r="BO591">
            <v>0</v>
          </cell>
          <cell r="BP591">
            <v>2146.8479999999913</v>
          </cell>
          <cell r="BQ591">
            <v>0</v>
          </cell>
          <cell r="BR591">
            <v>0</v>
          </cell>
          <cell r="BS591">
            <v>5822.571111283828</v>
          </cell>
          <cell r="BT591">
            <v>0</v>
          </cell>
          <cell r="BU591">
            <v>0</v>
          </cell>
          <cell r="BV591">
            <v>9530.6473053850659</v>
          </cell>
          <cell r="BW591">
            <v>0</v>
          </cell>
          <cell r="BX591">
            <v>0</v>
          </cell>
          <cell r="BY591">
            <v>0</v>
          </cell>
          <cell r="BZ591">
            <v>0</v>
          </cell>
          <cell r="CA591">
            <v>34146.847999999991</v>
          </cell>
          <cell r="CB591">
            <v>0</v>
          </cell>
          <cell r="CC591">
            <v>0</v>
          </cell>
          <cell r="CD591">
            <v>37822.571111283825</v>
          </cell>
          <cell r="CE591">
            <v>0</v>
          </cell>
          <cell r="CF591">
            <v>0</v>
          </cell>
          <cell r="CG591">
            <v>41530.647305385064</v>
          </cell>
          <cell r="CH591">
            <v>0</v>
          </cell>
          <cell r="CI591">
            <v>0</v>
          </cell>
          <cell r="CK591">
            <v>0</v>
          </cell>
          <cell r="CL591">
            <v>0</v>
          </cell>
          <cell r="CM591">
            <v>0</v>
          </cell>
          <cell r="CN591">
            <v>0</v>
          </cell>
          <cell r="CO591">
            <v>0</v>
          </cell>
          <cell r="CP591">
            <v>0</v>
          </cell>
          <cell r="CQ591">
            <v>0</v>
          </cell>
          <cell r="CR591">
            <v>0</v>
          </cell>
          <cell r="CS591">
            <v>0</v>
          </cell>
          <cell r="CT591">
            <v>0</v>
          </cell>
          <cell r="CU591">
            <v>0</v>
          </cell>
          <cell r="CW591">
            <v>0</v>
          </cell>
          <cell r="CX591">
            <v>0</v>
          </cell>
          <cell r="CY591">
            <v>0</v>
          </cell>
          <cell r="CZ591">
            <v>0</v>
          </cell>
          <cell r="DA591">
            <v>0</v>
          </cell>
          <cell r="DB591">
            <v>0</v>
          </cell>
          <cell r="DC591">
            <v>0</v>
          </cell>
          <cell r="DD591">
            <v>0</v>
          </cell>
          <cell r="DE591">
            <v>0</v>
          </cell>
          <cell r="DF591">
            <v>0</v>
          </cell>
          <cell r="DG591">
            <v>0</v>
          </cell>
          <cell r="DI591">
            <v>0</v>
          </cell>
          <cell r="DJ591">
            <v>0</v>
          </cell>
          <cell r="DK591">
            <v>34146.847999999991</v>
          </cell>
          <cell r="DL591">
            <v>0</v>
          </cell>
          <cell r="DM591">
            <v>0</v>
          </cell>
          <cell r="DN591">
            <v>37822.571111283825</v>
          </cell>
          <cell r="DO591">
            <v>0</v>
          </cell>
          <cell r="DP591">
            <v>0</v>
          </cell>
          <cell r="DQ591">
            <v>41530.647305385064</v>
          </cell>
          <cell r="DR591">
            <v>0</v>
          </cell>
          <cell r="DS591">
            <v>0</v>
          </cell>
          <cell r="DU591" t="str">
            <v>No Mapping PC3000501</v>
          </cell>
          <cell r="DV591">
            <v>0</v>
          </cell>
          <cell r="DW591">
            <v>0</v>
          </cell>
          <cell r="DX591">
            <v>21</v>
          </cell>
          <cell r="DY591">
            <v>96000</v>
          </cell>
          <cell r="DZ591">
            <v>113500.06641666888</v>
          </cell>
          <cell r="EB591">
            <v>113500.06641666888</v>
          </cell>
          <cell r="EC591" t="str">
            <v>Def</v>
          </cell>
          <cell r="ED591" t="str">
            <v>nonDC</v>
          </cell>
        </row>
        <row r="592">
          <cell r="D592" t="str">
            <v>PC3000501</v>
          </cell>
          <cell r="E592" t="str">
            <v>Local board IT hardware (members)</v>
          </cell>
          <cell r="F592" t="str">
            <v>Auckland Council</v>
          </cell>
          <cell r="G592" t="str">
            <v>Local board services</v>
          </cell>
          <cell r="H592" t="str">
            <v>E520805</v>
          </cell>
          <cell r="I592" t="str">
            <v>LB Relationship - Franklin, Papakura</v>
          </cell>
          <cell r="J592" t="str">
            <v>Governance</v>
          </cell>
          <cell r="K592" t="str">
            <v>Local governance</v>
          </cell>
          <cell r="L592" t="str">
            <v>Local planning, policy and governance</v>
          </cell>
          <cell r="M592" t="str">
            <v>Local activities</v>
          </cell>
          <cell r="N592" t="str">
            <v>Local governance</v>
          </cell>
          <cell r="O592" t="str">
            <v>Local planning, policy and governance</v>
          </cell>
          <cell r="P592" t="str">
            <v>Governance</v>
          </cell>
          <cell r="Q592" t="str">
            <v>Local governance</v>
          </cell>
          <cell r="R592" t="str">
            <v>Local planning, policy and governance</v>
          </cell>
          <cell r="S592" t="str">
            <v>A2111206</v>
          </cell>
          <cell r="T592" t="str">
            <v>A2111206</v>
          </cell>
          <cell r="U592" t="str">
            <v>Local planning, policy and governance</v>
          </cell>
          <cell r="V592" t="str">
            <v>L110</v>
          </cell>
          <cell r="W592" t="str">
            <v>Franklin</v>
          </cell>
          <cell r="X592" t="str">
            <v>PL43780</v>
          </cell>
          <cell r="Y592" t="str">
            <v>Expense</v>
          </cell>
          <cell r="Z592">
            <v>20130701</v>
          </cell>
          <cell r="AA592">
            <v>20200630</v>
          </cell>
          <cell r="AB592">
            <v>1</v>
          </cell>
          <cell r="AC592" t="str">
            <v>Programme</v>
          </cell>
          <cell r="AD592">
            <v>0</v>
          </cell>
          <cell r="AE592">
            <v>0</v>
          </cell>
          <cell r="AF592">
            <v>0</v>
          </cell>
          <cell r="AG592">
            <v>1</v>
          </cell>
          <cell r="AH592">
            <v>11</v>
          </cell>
          <cell r="AI592" t="str">
            <v>Information Services</v>
          </cell>
          <cell r="AJ592" t="str">
            <v>Computer hardware</v>
          </cell>
          <cell r="AK592">
            <v>8</v>
          </cell>
          <cell r="AM592">
            <v>1</v>
          </cell>
          <cell r="AU592">
            <v>36000</v>
          </cell>
          <cell r="AX592">
            <v>36000</v>
          </cell>
          <cell r="BA592">
            <v>36000</v>
          </cell>
          <cell r="BD592">
            <v>3.3000000000000002E-2</v>
          </cell>
          <cell r="BE592">
            <v>6.7088999999999732E-2</v>
          </cell>
          <cell r="BF592">
            <v>0.10230293699999971</v>
          </cell>
          <cell r="BG592">
            <v>0.14088353979499968</v>
          </cell>
          <cell r="BH592">
            <v>0.18195534722761963</v>
          </cell>
          <cell r="BI592">
            <v>0.21859596299167583</v>
          </cell>
          <cell r="BJ592">
            <v>0.25637243784441766</v>
          </cell>
          <cell r="BK592">
            <v>0.29783272829328333</v>
          </cell>
          <cell r="BL592">
            <v>0.3445547065118415</v>
          </cell>
          <cell r="BM592">
            <v>0.39295867594626777</v>
          </cell>
          <cell r="BN592">
            <v>0</v>
          </cell>
          <cell r="BO592">
            <v>0</v>
          </cell>
          <cell r="BP592">
            <v>2415.2039999999902</v>
          </cell>
          <cell r="BQ592">
            <v>0</v>
          </cell>
          <cell r="BR592">
            <v>0</v>
          </cell>
          <cell r="BS592">
            <v>6550.3925001943071</v>
          </cell>
          <cell r="BT592">
            <v>0</v>
          </cell>
          <cell r="BU592">
            <v>0</v>
          </cell>
          <cell r="BV592">
            <v>10721.978218558201</v>
          </cell>
          <cell r="BW592">
            <v>0</v>
          </cell>
          <cell r="BX592">
            <v>0</v>
          </cell>
          <cell r="BY592">
            <v>0</v>
          </cell>
          <cell r="BZ592">
            <v>0</v>
          </cell>
          <cell r="CA592">
            <v>38415.203999999991</v>
          </cell>
          <cell r="CB592">
            <v>0</v>
          </cell>
          <cell r="CC592">
            <v>0</v>
          </cell>
          <cell r="CD592">
            <v>42550.392500194306</v>
          </cell>
          <cell r="CE592">
            <v>0</v>
          </cell>
          <cell r="CF592">
            <v>0</v>
          </cell>
          <cell r="CG592">
            <v>46721.978218558201</v>
          </cell>
          <cell r="CH592">
            <v>0</v>
          </cell>
          <cell r="CI592">
            <v>0</v>
          </cell>
          <cell r="CK592">
            <v>0</v>
          </cell>
          <cell r="CL592">
            <v>0</v>
          </cell>
          <cell r="CM592">
            <v>0</v>
          </cell>
          <cell r="CN592">
            <v>0</v>
          </cell>
          <cell r="CO592">
            <v>0</v>
          </cell>
          <cell r="CP592">
            <v>0</v>
          </cell>
          <cell r="CQ592">
            <v>0</v>
          </cell>
          <cell r="CR592">
            <v>0</v>
          </cell>
          <cell r="CS592">
            <v>0</v>
          </cell>
          <cell r="CT592">
            <v>0</v>
          </cell>
          <cell r="CU592">
            <v>0</v>
          </cell>
          <cell r="CW592">
            <v>0</v>
          </cell>
          <cell r="CX592">
            <v>0</v>
          </cell>
          <cell r="CY592">
            <v>0</v>
          </cell>
          <cell r="CZ592">
            <v>0</v>
          </cell>
          <cell r="DA592">
            <v>0</v>
          </cell>
          <cell r="DB592">
            <v>0</v>
          </cell>
          <cell r="DC592">
            <v>0</v>
          </cell>
          <cell r="DD592">
            <v>0</v>
          </cell>
          <cell r="DE592">
            <v>0</v>
          </cell>
          <cell r="DF592">
            <v>0</v>
          </cell>
          <cell r="DG592">
            <v>0</v>
          </cell>
          <cell r="DI592">
            <v>0</v>
          </cell>
          <cell r="DJ592">
            <v>0</v>
          </cell>
          <cell r="DK592">
            <v>38415.203999999991</v>
          </cell>
          <cell r="DL592">
            <v>0</v>
          </cell>
          <cell r="DM592">
            <v>0</v>
          </cell>
          <cell r="DN592">
            <v>42550.392500194306</v>
          </cell>
          <cell r="DO592">
            <v>0</v>
          </cell>
          <cell r="DP592">
            <v>0</v>
          </cell>
          <cell r="DQ592">
            <v>46721.978218558201</v>
          </cell>
          <cell r="DR592">
            <v>0</v>
          </cell>
          <cell r="DS592">
            <v>0</v>
          </cell>
          <cell r="DU592" t="str">
            <v>No Mapping PC3000501</v>
          </cell>
          <cell r="DV592">
            <v>0</v>
          </cell>
          <cell r="DW592">
            <v>0</v>
          </cell>
          <cell r="DX592">
            <v>21</v>
          </cell>
          <cell r="DY592">
            <v>108000</v>
          </cell>
          <cell r="DZ592">
            <v>127687.5747187525</v>
          </cell>
          <cell r="EB592">
            <v>127687.5747187525</v>
          </cell>
          <cell r="EC592" t="str">
            <v>Def</v>
          </cell>
          <cell r="ED592" t="str">
            <v>nonDC</v>
          </cell>
        </row>
        <row r="593">
          <cell r="D593" t="str">
            <v>PC3000501</v>
          </cell>
          <cell r="E593" t="str">
            <v>Local board IT hardware (members)</v>
          </cell>
          <cell r="F593" t="str">
            <v>Auckland Council</v>
          </cell>
          <cell r="G593" t="str">
            <v>Local board services</v>
          </cell>
          <cell r="H593" t="str">
            <v>E520805</v>
          </cell>
          <cell r="I593" t="str">
            <v>LB Relationship - Franklin, Papakura</v>
          </cell>
          <cell r="J593" t="str">
            <v>Governance</v>
          </cell>
          <cell r="K593" t="str">
            <v>Local governance</v>
          </cell>
          <cell r="L593" t="str">
            <v>Local planning, policy and governance</v>
          </cell>
          <cell r="M593" t="str">
            <v>Local activities</v>
          </cell>
          <cell r="N593" t="str">
            <v>Local governance</v>
          </cell>
          <cell r="O593" t="str">
            <v>Local planning, policy and governance</v>
          </cell>
          <cell r="P593" t="str">
            <v>Governance</v>
          </cell>
          <cell r="Q593" t="str">
            <v>Local governance</v>
          </cell>
          <cell r="R593" t="str">
            <v>Local planning, policy and governance</v>
          </cell>
          <cell r="S593" t="str">
            <v>A2111206</v>
          </cell>
          <cell r="T593" t="str">
            <v>A2111206</v>
          </cell>
          <cell r="U593" t="str">
            <v>Local planning, policy and governance</v>
          </cell>
          <cell r="V593" t="str">
            <v>L165</v>
          </cell>
          <cell r="W593" t="str">
            <v>Papakura</v>
          </cell>
          <cell r="X593" t="str">
            <v>PL43780</v>
          </cell>
          <cell r="Y593" t="str">
            <v>Expense</v>
          </cell>
          <cell r="Z593">
            <v>20130701</v>
          </cell>
          <cell r="AA593">
            <v>20200630</v>
          </cell>
          <cell r="AB593">
            <v>1</v>
          </cell>
          <cell r="AC593" t="str">
            <v>Programme</v>
          </cell>
          <cell r="AD593">
            <v>0</v>
          </cell>
          <cell r="AE593">
            <v>0</v>
          </cell>
          <cell r="AF593">
            <v>0</v>
          </cell>
          <cell r="AG593">
            <v>1</v>
          </cell>
          <cell r="AH593">
            <v>11</v>
          </cell>
          <cell r="AI593" t="str">
            <v>Information Services</v>
          </cell>
          <cell r="AJ593" t="str">
            <v>Computer hardware</v>
          </cell>
          <cell r="AK593">
            <v>8</v>
          </cell>
          <cell r="AM593">
            <v>1</v>
          </cell>
          <cell r="AU593">
            <v>24000</v>
          </cell>
          <cell r="AX593">
            <v>24000</v>
          </cell>
          <cell r="BA593">
            <v>24000</v>
          </cell>
          <cell r="BD593">
            <v>3.3000000000000002E-2</v>
          </cell>
          <cell r="BE593">
            <v>6.7088999999999732E-2</v>
          </cell>
          <cell r="BF593">
            <v>0.10230293699999971</v>
          </cell>
          <cell r="BG593">
            <v>0.14088353979499968</v>
          </cell>
          <cell r="BH593">
            <v>0.18195534722761963</v>
          </cell>
          <cell r="BI593">
            <v>0.21859596299167583</v>
          </cell>
          <cell r="BJ593">
            <v>0.25637243784441766</v>
          </cell>
          <cell r="BK593">
            <v>0.29783272829328333</v>
          </cell>
          <cell r="BL593">
            <v>0.3445547065118415</v>
          </cell>
          <cell r="BM593">
            <v>0.39295867594626777</v>
          </cell>
          <cell r="BN593">
            <v>0</v>
          </cell>
          <cell r="BO593">
            <v>0</v>
          </cell>
          <cell r="BP593">
            <v>1610.1359999999936</v>
          </cell>
          <cell r="BQ593">
            <v>0</v>
          </cell>
          <cell r="BR593">
            <v>0</v>
          </cell>
          <cell r="BS593">
            <v>4366.9283334628708</v>
          </cell>
          <cell r="BT593">
            <v>0</v>
          </cell>
          <cell r="BU593">
            <v>0</v>
          </cell>
          <cell r="BV593">
            <v>7147.9854790387999</v>
          </cell>
          <cell r="BW593">
            <v>0</v>
          </cell>
          <cell r="BX593">
            <v>0</v>
          </cell>
          <cell r="BY593">
            <v>0</v>
          </cell>
          <cell r="BZ593">
            <v>0</v>
          </cell>
          <cell r="CA593">
            <v>25610.135999999995</v>
          </cell>
          <cell r="CB593">
            <v>0</v>
          </cell>
          <cell r="CC593">
            <v>0</v>
          </cell>
          <cell r="CD593">
            <v>28366.928333462871</v>
          </cell>
          <cell r="CE593">
            <v>0</v>
          </cell>
          <cell r="CF593">
            <v>0</v>
          </cell>
          <cell r="CG593">
            <v>31147.985479038798</v>
          </cell>
          <cell r="CH593">
            <v>0</v>
          </cell>
          <cell r="CI593">
            <v>0</v>
          </cell>
          <cell r="CK593">
            <v>0</v>
          </cell>
          <cell r="CL593">
            <v>0</v>
          </cell>
          <cell r="CM593">
            <v>0</v>
          </cell>
          <cell r="CN593">
            <v>0</v>
          </cell>
          <cell r="CO593">
            <v>0</v>
          </cell>
          <cell r="CP593">
            <v>0</v>
          </cell>
          <cell r="CQ593">
            <v>0</v>
          </cell>
          <cell r="CR593">
            <v>0</v>
          </cell>
          <cell r="CS593">
            <v>0</v>
          </cell>
          <cell r="CT593">
            <v>0</v>
          </cell>
          <cell r="CU593">
            <v>0</v>
          </cell>
          <cell r="CW593">
            <v>0</v>
          </cell>
          <cell r="CX593">
            <v>0</v>
          </cell>
          <cell r="CY593">
            <v>0</v>
          </cell>
          <cell r="CZ593">
            <v>0</v>
          </cell>
          <cell r="DA593">
            <v>0</v>
          </cell>
          <cell r="DB593">
            <v>0</v>
          </cell>
          <cell r="DC593">
            <v>0</v>
          </cell>
          <cell r="DD593">
            <v>0</v>
          </cell>
          <cell r="DE593">
            <v>0</v>
          </cell>
          <cell r="DF593">
            <v>0</v>
          </cell>
          <cell r="DG593">
            <v>0</v>
          </cell>
          <cell r="DI593">
            <v>0</v>
          </cell>
          <cell r="DJ593">
            <v>0</v>
          </cell>
          <cell r="DK593">
            <v>25610.135999999995</v>
          </cell>
          <cell r="DL593">
            <v>0</v>
          </cell>
          <cell r="DM593">
            <v>0</v>
          </cell>
          <cell r="DN593">
            <v>28366.928333462871</v>
          </cell>
          <cell r="DO593">
            <v>0</v>
          </cell>
          <cell r="DP593">
            <v>0</v>
          </cell>
          <cell r="DQ593">
            <v>31147.985479038798</v>
          </cell>
          <cell r="DR593">
            <v>0</v>
          </cell>
          <cell r="DS593">
            <v>0</v>
          </cell>
          <cell r="DU593" t="str">
            <v>No Mapping PC3000501</v>
          </cell>
          <cell r="DV593">
            <v>0</v>
          </cell>
          <cell r="DW593">
            <v>0</v>
          </cell>
          <cell r="DX593">
            <v>21</v>
          </cell>
          <cell r="DY593">
            <v>72000</v>
          </cell>
          <cell r="DZ593">
            <v>85125.049812501675</v>
          </cell>
          <cell r="EB593">
            <v>85125.049812501675</v>
          </cell>
          <cell r="EC593" t="str">
            <v>Def</v>
          </cell>
          <cell r="ED593" t="str">
            <v>nonDC</v>
          </cell>
        </row>
        <row r="594">
          <cell r="D594" t="str">
            <v>PC3000502</v>
          </cell>
          <cell r="E594" t="str">
            <v>Local board IT hardware (staff)</v>
          </cell>
          <cell r="F594" t="str">
            <v>Auckland Council</v>
          </cell>
          <cell r="G594" t="str">
            <v>Local board services</v>
          </cell>
          <cell r="H594" t="str">
            <v>E520105</v>
          </cell>
          <cell r="I594" t="str">
            <v>LB Relationship - Hibiscus and Bays, Rodney</v>
          </cell>
          <cell r="J594" t="str">
            <v>Governance</v>
          </cell>
          <cell r="K594" t="str">
            <v>Local governance</v>
          </cell>
          <cell r="L594" t="str">
            <v>Local planning, policy and governance</v>
          </cell>
          <cell r="M594" t="str">
            <v>Local activities</v>
          </cell>
          <cell r="N594" t="str">
            <v>Local governance</v>
          </cell>
          <cell r="O594" t="str">
            <v>Local planning, policy and governance</v>
          </cell>
          <cell r="P594" t="str">
            <v>Corporate support</v>
          </cell>
          <cell r="Q594" t="str">
            <v>Archived Activities</v>
          </cell>
          <cell r="R594" t="str">
            <v>Local governance and democracy</v>
          </cell>
          <cell r="S594" t="str">
            <v>A2111205</v>
          </cell>
          <cell r="T594" t="str">
            <v>A2111206</v>
          </cell>
          <cell r="U594" t="str">
            <v>Local governance and democracy</v>
          </cell>
          <cell r="V594" t="str">
            <v>L125</v>
          </cell>
          <cell r="W594" t="str">
            <v>Hibiscus and Bays</v>
          </cell>
          <cell r="X594" t="str">
            <v>FY12 - Only</v>
          </cell>
          <cell r="Y594" t="str">
            <v>Expense</v>
          </cell>
          <cell r="Z594">
            <v>20110701</v>
          </cell>
          <cell r="AA594">
            <v>20120630</v>
          </cell>
          <cell r="AB594">
            <v>1</v>
          </cell>
          <cell r="AC594" t="str">
            <v>Programme</v>
          </cell>
          <cell r="AD594">
            <v>0</v>
          </cell>
          <cell r="AE594">
            <v>0</v>
          </cell>
          <cell r="AF594">
            <v>0</v>
          </cell>
          <cell r="AG594">
            <v>1</v>
          </cell>
          <cell r="AH594">
            <v>11</v>
          </cell>
          <cell r="AI594" t="str">
            <v>Information Services</v>
          </cell>
          <cell r="AJ594" t="str">
            <v>Computer hardware</v>
          </cell>
          <cell r="AK594">
            <v>8</v>
          </cell>
          <cell r="AP594">
            <v>1</v>
          </cell>
          <cell r="AS594">
            <v>6857</v>
          </cell>
          <cell r="AU594">
            <v>0</v>
          </cell>
          <cell r="AX594">
            <v>0</v>
          </cell>
          <cell r="BD594">
            <v>3.3000000000000002E-2</v>
          </cell>
          <cell r="BE594">
            <v>6.7088999999999732E-2</v>
          </cell>
          <cell r="BF594">
            <v>0.10230293699999971</v>
          </cell>
          <cell r="BG594">
            <v>0.14088353979499968</v>
          </cell>
          <cell r="BH594">
            <v>0.18195534722761963</v>
          </cell>
          <cell r="BI594">
            <v>0.21859596299167583</v>
          </cell>
          <cell r="BJ594">
            <v>0.25637243784441766</v>
          </cell>
          <cell r="BK594">
            <v>0.29783272829328333</v>
          </cell>
          <cell r="BL594">
            <v>0.3445547065118415</v>
          </cell>
          <cell r="BM594">
            <v>0.39295867594626777</v>
          </cell>
          <cell r="BN594">
            <v>0</v>
          </cell>
          <cell r="BO594">
            <v>0</v>
          </cell>
          <cell r="BP594">
            <v>0</v>
          </cell>
          <cell r="BQ594">
            <v>0</v>
          </cell>
          <cell r="BR594">
            <v>0</v>
          </cell>
          <cell r="BS594">
            <v>0</v>
          </cell>
          <cell r="BT594">
            <v>0</v>
          </cell>
          <cell r="BU594">
            <v>0</v>
          </cell>
          <cell r="BV594">
            <v>0</v>
          </cell>
          <cell r="BW594">
            <v>0</v>
          </cell>
          <cell r="BX594">
            <v>0</v>
          </cell>
          <cell r="BY594">
            <v>6857</v>
          </cell>
          <cell r="BZ594">
            <v>0</v>
          </cell>
          <cell r="CA594">
            <v>0</v>
          </cell>
          <cell r="CB594">
            <v>0</v>
          </cell>
          <cell r="CC594">
            <v>0</v>
          </cell>
          <cell r="CD594">
            <v>0</v>
          </cell>
          <cell r="CE594">
            <v>0</v>
          </cell>
          <cell r="CF594">
            <v>0</v>
          </cell>
          <cell r="CG594">
            <v>0</v>
          </cell>
          <cell r="CH594">
            <v>0</v>
          </cell>
          <cell r="CI594">
            <v>0</v>
          </cell>
          <cell r="CK594">
            <v>0</v>
          </cell>
          <cell r="CL594">
            <v>0</v>
          </cell>
          <cell r="CM594">
            <v>0</v>
          </cell>
          <cell r="CN594">
            <v>0</v>
          </cell>
          <cell r="CO594">
            <v>0</v>
          </cell>
          <cell r="CP594">
            <v>0</v>
          </cell>
          <cell r="CQ594">
            <v>0</v>
          </cell>
          <cell r="CR594">
            <v>0</v>
          </cell>
          <cell r="CS594">
            <v>0</v>
          </cell>
          <cell r="CT594">
            <v>0</v>
          </cell>
          <cell r="CU594">
            <v>0</v>
          </cell>
          <cell r="CW594">
            <v>0</v>
          </cell>
          <cell r="CX594">
            <v>0</v>
          </cell>
          <cell r="CY594">
            <v>0</v>
          </cell>
          <cell r="CZ594">
            <v>0</v>
          </cell>
          <cell r="DA594">
            <v>0</v>
          </cell>
          <cell r="DB594">
            <v>0</v>
          </cell>
          <cell r="DC594">
            <v>0</v>
          </cell>
          <cell r="DD594">
            <v>0</v>
          </cell>
          <cell r="DE594">
            <v>0</v>
          </cell>
          <cell r="DF594">
            <v>0</v>
          </cell>
          <cell r="DG594">
            <v>0</v>
          </cell>
          <cell r="DI594">
            <v>6857</v>
          </cell>
          <cell r="DJ594">
            <v>0</v>
          </cell>
          <cell r="DK594">
            <v>0</v>
          </cell>
          <cell r="DL594">
            <v>0</v>
          </cell>
          <cell r="DM594">
            <v>0</v>
          </cell>
          <cell r="DN594">
            <v>0</v>
          </cell>
          <cell r="DO594">
            <v>0</v>
          </cell>
          <cell r="DP594">
            <v>0</v>
          </cell>
          <cell r="DQ594">
            <v>0</v>
          </cell>
          <cell r="DR594">
            <v>0</v>
          </cell>
          <cell r="DS594">
            <v>0</v>
          </cell>
          <cell r="DU594" t="str">
            <v>No Mapping PC3000502</v>
          </cell>
          <cell r="DV594">
            <v>0</v>
          </cell>
          <cell r="DW594">
            <v>0</v>
          </cell>
          <cell r="DX594">
            <v>42</v>
          </cell>
          <cell r="DY594">
            <v>0</v>
          </cell>
          <cell r="DZ594">
            <v>0</v>
          </cell>
          <cell r="EB594">
            <v>0</v>
          </cell>
          <cell r="EC594" t="str">
            <v>Def</v>
          </cell>
          <cell r="ED594" t="str">
            <v>nonDC</v>
          </cell>
        </row>
        <row r="595">
          <cell r="D595" t="str">
            <v>PC3000502</v>
          </cell>
          <cell r="E595" t="str">
            <v>Local board IT hardware (staff)</v>
          </cell>
          <cell r="F595" t="str">
            <v>Auckland Council</v>
          </cell>
          <cell r="G595" t="str">
            <v>Local board services</v>
          </cell>
          <cell r="H595" t="str">
            <v>E520105</v>
          </cell>
          <cell r="I595" t="str">
            <v>LB Relationship - Hibiscus and Bays, Rodney</v>
          </cell>
          <cell r="J595" t="str">
            <v>Governance</v>
          </cell>
          <cell r="K595" t="str">
            <v>Local governance</v>
          </cell>
          <cell r="L595" t="str">
            <v>Local planning, policy and governance</v>
          </cell>
          <cell r="M595" t="str">
            <v>Local activities</v>
          </cell>
          <cell r="N595" t="str">
            <v>Local governance</v>
          </cell>
          <cell r="O595" t="str">
            <v>Local planning, policy and governance</v>
          </cell>
          <cell r="P595" t="str">
            <v>Corporate support</v>
          </cell>
          <cell r="Q595" t="str">
            <v>Archived Activities</v>
          </cell>
          <cell r="R595" t="str">
            <v>Local governance and democracy</v>
          </cell>
          <cell r="S595" t="str">
            <v>A2111205</v>
          </cell>
          <cell r="T595" t="str">
            <v>A2111206</v>
          </cell>
          <cell r="U595" t="str">
            <v>Local governance and democracy</v>
          </cell>
          <cell r="V595" t="str">
            <v>L175</v>
          </cell>
          <cell r="W595" t="str">
            <v>Rodney</v>
          </cell>
          <cell r="X595" t="str">
            <v>FY12 - Only</v>
          </cell>
          <cell r="Y595" t="str">
            <v>Expense</v>
          </cell>
          <cell r="Z595">
            <v>20110701</v>
          </cell>
          <cell r="AA595">
            <v>20120630</v>
          </cell>
          <cell r="AB595">
            <v>1</v>
          </cell>
          <cell r="AC595" t="str">
            <v>Programme</v>
          </cell>
          <cell r="AD595">
            <v>0</v>
          </cell>
          <cell r="AE595">
            <v>0</v>
          </cell>
          <cell r="AF595">
            <v>0</v>
          </cell>
          <cell r="AG595">
            <v>1</v>
          </cell>
          <cell r="AH595">
            <v>11</v>
          </cell>
          <cell r="AI595" t="str">
            <v>Information Services</v>
          </cell>
          <cell r="AJ595" t="str">
            <v>Computer hardware</v>
          </cell>
          <cell r="AK595">
            <v>8</v>
          </cell>
          <cell r="AP595">
            <v>1</v>
          </cell>
          <cell r="AS595">
            <v>6857</v>
          </cell>
          <cell r="AU595">
            <v>0</v>
          </cell>
          <cell r="AX595">
            <v>0</v>
          </cell>
          <cell r="BD595">
            <v>3.3000000000000002E-2</v>
          </cell>
          <cell r="BE595">
            <v>6.7088999999999732E-2</v>
          </cell>
          <cell r="BF595">
            <v>0.10230293699999971</v>
          </cell>
          <cell r="BG595">
            <v>0.14088353979499968</v>
          </cell>
          <cell r="BH595">
            <v>0.18195534722761963</v>
          </cell>
          <cell r="BI595">
            <v>0.21859596299167583</v>
          </cell>
          <cell r="BJ595">
            <v>0.25637243784441766</v>
          </cell>
          <cell r="BK595">
            <v>0.29783272829328333</v>
          </cell>
          <cell r="BL595">
            <v>0.3445547065118415</v>
          </cell>
          <cell r="BM595">
            <v>0.39295867594626777</v>
          </cell>
          <cell r="BN595">
            <v>0</v>
          </cell>
          <cell r="BO595">
            <v>0</v>
          </cell>
          <cell r="BP595">
            <v>0</v>
          </cell>
          <cell r="BQ595">
            <v>0</v>
          </cell>
          <cell r="BR595">
            <v>0</v>
          </cell>
          <cell r="BS595">
            <v>0</v>
          </cell>
          <cell r="BT595">
            <v>0</v>
          </cell>
          <cell r="BU595">
            <v>0</v>
          </cell>
          <cell r="BV595">
            <v>0</v>
          </cell>
          <cell r="BW595">
            <v>0</v>
          </cell>
          <cell r="BX595">
            <v>0</v>
          </cell>
          <cell r="BY595">
            <v>6857</v>
          </cell>
          <cell r="BZ595">
            <v>0</v>
          </cell>
          <cell r="CA595">
            <v>0</v>
          </cell>
          <cell r="CB595">
            <v>0</v>
          </cell>
          <cell r="CC595">
            <v>0</v>
          </cell>
          <cell r="CD595">
            <v>0</v>
          </cell>
          <cell r="CE595">
            <v>0</v>
          </cell>
          <cell r="CF595">
            <v>0</v>
          </cell>
          <cell r="CG595">
            <v>0</v>
          </cell>
          <cell r="CH595">
            <v>0</v>
          </cell>
          <cell r="CI595">
            <v>0</v>
          </cell>
          <cell r="CK595">
            <v>0</v>
          </cell>
          <cell r="CL595">
            <v>0</v>
          </cell>
          <cell r="CM595">
            <v>0</v>
          </cell>
          <cell r="CN595">
            <v>0</v>
          </cell>
          <cell r="CO595">
            <v>0</v>
          </cell>
          <cell r="CP595">
            <v>0</v>
          </cell>
          <cell r="CQ595">
            <v>0</v>
          </cell>
          <cell r="CR595">
            <v>0</v>
          </cell>
          <cell r="CS595">
            <v>0</v>
          </cell>
          <cell r="CT595">
            <v>0</v>
          </cell>
          <cell r="CU595">
            <v>0</v>
          </cell>
          <cell r="CW595">
            <v>0</v>
          </cell>
          <cell r="CX595">
            <v>0</v>
          </cell>
          <cell r="CY595">
            <v>0</v>
          </cell>
          <cell r="CZ595">
            <v>0</v>
          </cell>
          <cell r="DA595">
            <v>0</v>
          </cell>
          <cell r="DB595">
            <v>0</v>
          </cell>
          <cell r="DC595">
            <v>0</v>
          </cell>
          <cell r="DD595">
            <v>0</v>
          </cell>
          <cell r="DE595">
            <v>0</v>
          </cell>
          <cell r="DF595">
            <v>0</v>
          </cell>
          <cell r="DG595">
            <v>0</v>
          </cell>
          <cell r="DI595">
            <v>6857</v>
          </cell>
          <cell r="DJ595">
            <v>0</v>
          </cell>
          <cell r="DK595">
            <v>0</v>
          </cell>
          <cell r="DL595">
            <v>0</v>
          </cell>
          <cell r="DM595">
            <v>0</v>
          </cell>
          <cell r="DN595">
            <v>0</v>
          </cell>
          <cell r="DO595">
            <v>0</v>
          </cell>
          <cell r="DP595">
            <v>0</v>
          </cell>
          <cell r="DQ595">
            <v>0</v>
          </cell>
          <cell r="DR595">
            <v>0</v>
          </cell>
          <cell r="DS595">
            <v>0</v>
          </cell>
          <cell r="DU595" t="str">
            <v>No Mapping PC3000502</v>
          </cell>
          <cell r="DV595">
            <v>0</v>
          </cell>
          <cell r="DW595">
            <v>0</v>
          </cell>
          <cell r="DX595">
            <v>42</v>
          </cell>
          <cell r="DY595">
            <v>0</v>
          </cell>
          <cell r="DZ595">
            <v>0</v>
          </cell>
          <cell r="EB595">
            <v>0</v>
          </cell>
          <cell r="EC595" t="str">
            <v>Def</v>
          </cell>
          <cell r="ED595" t="str">
            <v>nonDC</v>
          </cell>
        </row>
        <row r="596">
          <cell r="D596" t="str">
            <v>PC3000502</v>
          </cell>
          <cell r="E596" t="str">
            <v>Local board IT hardware (staff)</v>
          </cell>
          <cell r="F596" t="str">
            <v>Auckland Council</v>
          </cell>
          <cell r="G596" t="str">
            <v>Local board services</v>
          </cell>
          <cell r="H596" t="str">
            <v>E520105</v>
          </cell>
          <cell r="I596" t="str">
            <v>LB Relationship - Hibiscus and Bays, Rodney</v>
          </cell>
          <cell r="J596" t="str">
            <v>Governance</v>
          </cell>
          <cell r="K596" t="str">
            <v>Local governance</v>
          </cell>
          <cell r="L596" t="str">
            <v>Local planning, policy and governance</v>
          </cell>
          <cell r="M596" t="str">
            <v>Local activities</v>
          </cell>
          <cell r="N596" t="str">
            <v>Local governance</v>
          </cell>
          <cell r="O596" t="str">
            <v>Local planning, policy and governance</v>
          </cell>
          <cell r="P596" t="str">
            <v>Governance</v>
          </cell>
          <cell r="Q596" t="str">
            <v>Local governance</v>
          </cell>
          <cell r="R596" t="str">
            <v>Local planning, policy and governance</v>
          </cell>
          <cell r="S596" t="str">
            <v>A2111206</v>
          </cell>
          <cell r="T596" t="str">
            <v>A2111206</v>
          </cell>
          <cell r="U596" t="str">
            <v>Local planning, policy and governance</v>
          </cell>
          <cell r="V596" t="str">
            <v>L125</v>
          </cell>
          <cell r="W596" t="str">
            <v>Hibiscus and Bays</v>
          </cell>
          <cell r="X596" t="str">
            <v>PL43780</v>
          </cell>
          <cell r="Y596" t="str">
            <v>Expense</v>
          </cell>
          <cell r="Z596">
            <v>20130701</v>
          </cell>
          <cell r="AA596">
            <v>20200630</v>
          </cell>
          <cell r="AB596">
            <v>1</v>
          </cell>
          <cell r="AC596" t="str">
            <v>Programme</v>
          </cell>
          <cell r="AD596">
            <v>0</v>
          </cell>
          <cell r="AE596">
            <v>0</v>
          </cell>
          <cell r="AF596">
            <v>0</v>
          </cell>
          <cell r="AG596">
            <v>1</v>
          </cell>
          <cell r="AH596">
            <v>11</v>
          </cell>
          <cell r="AI596" t="str">
            <v>Information Services</v>
          </cell>
          <cell r="AJ596" t="str">
            <v>Computer hardware</v>
          </cell>
          <cell r="AK596">
            <v>8</v>
          </cell>
          <cell r="AM596">
            <v>1</v>
          </cell>
          <cell r="AU596">
            <v>6857.14</v>
          </cell>
          <cell r="AX596">
            <v>6857.14</v>
          </cell>
          <cell r="BA596">
            <v>6857.14</v>
          </cell>
          <cell r="BD596">
            <v>3.3000000000000002E-2</v>
          </cell>
          <cell r="BE596">
            <v>6.7088999999999732E-2</v>
          </cell>
          <cell r="BF596">
            <v>0.10230293699999971</v>
          </cell>
          <cell r="BG596">
            <v>0.14088353979499968</v>
          </cell>
          <cell r="BH596">
            <v>0.18195534722761963</v>
          </cell>
          <cell r="BI596">
            <v>0.21859596299167583</v>
          </cell>
          <cell r="BJ596">
            <v>0.25637243784441766</v>
          </cell>
          <cell r="BK596">
            <v>0.29783272829328333</v>
          </cell>
          <cell r="BL596">
            <v>0.3445547065118415</v>
          </cell>
          <cell r="BM596">
            <v>0.39295867594626777</v>
          </cell>
          <cell r="BN596">
            <v>0</v>
          </cell>
          <cell r="BO596">
            <v>0</v>
          </cell>
          <cell r="BP596">
            <v>460.03866545999819</v>
          </cell>
          <cell r="BQ596">
            <v>0</v>
          </cell>
          <cell r="BR596">
            <v>0</v>
          </cell>
          <cell r="BS596">
            <v>1247.6932896883998</v>
          </cell>
          <cell r="BT596">
            <v>0</v>
          </cell>
          <cell r="BU596">
            <v>0</v>
          </cell>
          <cell r="BV596">
            <v>2042.280714489005</v>
          </cell>
          <cell r="BW596">
            <v>0</v>
          </cell>
          <cell r="BX596">
            <v>0</v>
          </cell>
          <cell r="BY596">
            <v>0</v>
          </cell>
          <cell r="BZ596">
            <v>0</v>
          </cell>
          <cell r="CA596">
            <v>7317.1786654599982</v>
          </cell>
          <cell r="CB596">
            <v>0</v>
          </cell>
          <cell r="CC596">
            <v>0</v>
          </cell>
          <cell r="CD596">
            <v>8104.8332896884003</v>
          </cell>
          <cell r="CE596">
            <v>0</v>
          </cell>
          <cell r="CF596">
            <v>0</v>
          </cell>
          <cell r="CG596">
            <v>8899.4207144890061</v>
          </cell>
          <cell r="CH596">
            <v>0</v>
          </cell>
          <cell r="CI596">
            <v>0</v>
          </cell>
          <cell r="CK596">
            <v>0</v>
          </cell>
          <cell r="CL596">
            <v>0</v>
          </cell>
          <cell r="CM596">
            <v>0</v>
          </cell>
          <cell r="CN596">
            <v>0</v>
          </cell>
          <cell r="CO596">
            <v>0</v>
          </cell>
          <cell r="CP596">
            <v>0</v>
          </cell>
          <cell r="CQ596">
            <v>0</v>
          </cell>
          <cell r="CR596">
            <v>0</v>
          </cell>
          <cell r="CS596">
            <v>0</v>
          </cell>
          <cell r="CT596">
            <v>0</v>
          </cell>
          <cell r="CU596">
            <v>0</v>
          </cell>
          <cell r="CW596">
            <v>0</v>
          </cell>
          <cell r="CX596">
            <v>0</v>
          </cell>
          <cell r="CY596">
            <v>0</v>
          </cell>
          <cell r="CZ596">
            <v>0</v>
          </cell>
          <cell r="DA596">
            <v>0</v>
          </cell>
          <cell r="DB596">
            <v>0</v>
          </cell>
          <cell r="DC596">
            <v>0</v>
          </cell>
          <cell r="DD596">
            <v>0</v>
          </cell>
          <cell r="DE596">
            <v>0</v>
          </cell>
          <cell r="DF596">
            <v>0</v>
          </cell>
          <cell r="DG596">
            <v>0</v>
          </cell>
          <cell r="DI596">
            <v>0</v>
          </cell>
          <cell r="DJ596">
            <v>0</v>
          </cell>
          <cell r="DK596">
            <v>7317.1786654599982</v>
          </cell>
          <cell r="DL596">
            <v>0</v>
          </cell>
          <cell r="DM596">
            <v>0</v>
          </cell>
          <cell r="DN596">
            <v>8104.8332896884003</v>
          </cell>
          <cell r="DO596">
            <v>0</v>
          </cell>
          <cell r="DP596">
            <v>0</v>
          </cell>
          <cell r="DQ596">
            <v>8899.4207144890061</v>
          </cell>
          <cell r="DR596">
            <v>0</v>
          </cell>
          <cell r="DS596">
            <v>0</v>
          </cell>
          <cell r="DU596" t="str">
            <v>No Mapping PC3000502</v>
          </cell>
          <cell r="DV596">
            <v>0</v>
          </cell>
          <cell r="DW596">
            <v>0</v>
          </cell>
          <cell r="DX596">
            <v>42</v>
          </cell>
          <cell r="DY596">
            <v>20571.420000000002</v>
          </cell>
          <cell r="DZ596">
            <v>24321.432669637405</v>
          </cell>
          <cell r="EB596">
            <v>24321.432669637405</v>
          </cell>
          <cell r="EC596" t="str">
            <v>Def</v>
          </cell>
          <cell r="ED596" t="str">
            <v>nonDC</v>
          </cell>
        </row>
        <row r="597">
          <cell r="D597" t="str">
            <v>PC3000502</v>
          </cell>
          <cell r="E597" t="str">
            <v>Local board IT hardware (staff)</v>
          </cell>
          <cell r="F597" t="str">
            <v>Auckland Council</v>
          </cell>
          <cell r="G597" t="str">
            <v>Local board services</v>
          </cell>
          <cell r="H597" t="str">
            <v>E520105</v>
          </cell>
          <cell r="I597" t="str">
            <v>LB Relationship - Hibiscus and Bays, Rodney</v>
          </cell>
          <cell r="J597" t="str">
            <v>Governance</v>
          </cell>
          <cell r="K597" t="str">
            <v>Local governance</v>
          </cell>
          <cell r="L597" t="str">
            <v>Local planning, policy and governance</v>
          </cell>
          <cell r="M597" t="str">
            <v>Local activities</v>
          </cell>
          <cell r="N597" t="str">
            <v>Local governance</v>
          </cell>
          <cell r="O597" t="str">
            <v>Local planning, policy and governance</v>
          </cell>
          <cell r="P597" t="str">
            <v>Governance</v>
          </cell>
          <cell r="Q597" t="str">
            <v>Local governance</v>
          </cell>
          <cell r="R597" t="str">
            <v>Local planning, policy and governance</v>
          </cell>
          <cell r="S597" t="str">
            <v>A2111206</v>
          </cell>
          <cell r="T597" t="str">
            <v>A2111206</v>
          </cell>
          <cell r="U597" t="str">
            <v>Local planning, policy and governance</v>
          </cell>
          <cell r="V597" t="str">
            <v>L175</v>
          </cell>
          <cell r="W597" t="str">
            <v>Rodney</v>
          </cell>
          <cell r="X597" t="str">
            <v>PL43780</v>
          </cell>
          <cell r="Y597" t="str">
            <v>Expense</v>
          </cell>
          <cell r="Z597">
            <v>20130701</v>
          </cell>
          <cell r="AA597">
            <v>20200630</v>
          </cell>
          <cell r="AB597">
            <v>1</v>
          </cell>
          <cell r="AC597" t="str">
            <v>Programme</v>
          </cell>
          <cell r="AD597">
            <v>0</v>
          </cell>
          <cell r="AE597">
            <v>0</v>
          </cell>
          <cell r="AF597">
            <v>0</v>
          </cell>
          <cell r="AG597">
            <v>1</v>
          </cell>
          <cell r="AH597">
            <v>11</v>
          </cell>
          <cell r="AI597" t="str">
            <v>Information Services</v>
          </cell>
          <cell r="AJ597" t="str">
            <v>Computer hardware</v>
          </cell>
          <cell r="AK597">
            <v>8</v>
          </cell>
          <cell r="AM597">
            <v>1</v>
          </cell>
          <cell r="AU597">
            <v>6857.14</v>
          </cell>
          <cell r="AX597">
            <v>6857.14</v>
          </cell>
          <cell r="BA597">
            <v>6857.14</v>
          </cell>
          <cell r="BD597">
            <v>3.3000000000000002E-2</v>
          </cell>
          <cell r="BE597">
            <v>6.7088999999999732E-2</v>
          </cell>
          <cell r="BF597">
            <v>0.10230293699999971</v>
          </cell>
          <cell r="BG597">
            <v>0.14088353979499968</v>
          </cell>
          <cell r="BH597">
            <v>0.18195534722761963</v>
          </cell>
          <cell r="BI597">
            <v>0.21859596299167583</v>
          </cell>
          <cell r="BJ597">
            <v>0.25637243784441766</v>
          </cell>
          <cell r="BK597">
            <v>0.29783272829328333</v>
          </cell>
          <cell r="BL597">
            <v>0.3445547065118415</v>
          </cell>
          <cell r="BM597">
            <v>0.39295867594626777</v>
          </cell>
          <cell r="BN597">
            <v>0</v>
          </cell>
          <cell r="BO597">
            <v>0</v>
          </cell>
          <cell r="BP597">
            <v>460.03866545999819</v>
          </cell>
          <cell r="BQ597">
            <v>0</v>
          </cell>
          <cell r="BR597">
            <v>0</v>
          </cell>
          <cell r="BS597">
            <v>1247.6932896883998</v>
          </cell>
          <cell r="BT597">
            <v>0</v>
          </cell>
          <cell r="BU597">
            <v>0</v>
          </cell>
          <cell r="BV597">
            <v>2042.280714489005</v>
          </cell>
          <cell r="BW597">
            <v>0</v>
          </cell>
          <cell r="BX597">
            <v>0</v>
          </cell>
          <cell r="BY597">
            <v>0</v>
          </cell>
          <cell r="BZ597">
            <v>0</v>
          </cell>
          <cell r="CA597">
            <v>7317.1786654599982</v>
          </cell>
          <cell r="CB597">
            <v>0</v>
          </cell>
          <cell r="CC597">
            <v>0</v>
          </cell>
          <cell r="CD597">
            <v>8104.8332896884003</v>
          </cell>
          <cell r="CE597">
            <v>0</v>
          </cell>
          <cell r="CF597">
            <v>0</v>
          </cell>
          <cell r="CG597">
            <v>8899.4207144890061</v>
          </cell>
          <cell r="CH597">
            <v>0</v>
          </cell>
          <cell r="CI597">
            <v>0</v>
          </cell>
          <cell r="CK597">
            <v>0</v>
          </cell>
          <cell r="CL597">
            <v>0</v>
          </cell>
          <cell r="CM597">
            <v>0</v>
          </cell>
          <cell r="CN597">
            <v>0</v>
          </cell>
          <cell r="CO597">
            <v>0</v>
          </cell>
          <cell r="CP597">
            <v>0</v>
          </cell>
          <cell r="CQ597">
            <v>0</v>
          </cell>
          <cell r="CR597">
            <v>0</v>
          </cell>
          <cell r="CS597">
            <v>0</v>
          </cell>
          <cell r="CT597">
            <v>0</v>
          </cell>
          <cell r="CU597">
            <v>0</v>
          </cell>
          <cell r="CW597">
            <v>0</v>
          </cell>
          <cell r="CX597">
            <v>0</v>
          </cell>
          <cell r="CY597">
            <v>0</v>
          </cell>
          <cell r="CZ597">
            <v>0</v>
          </cell>
          <cell r="DA597">
            <v>0</v>
          </cell>
          <cell r="DB597">
            <v>0</v>
          </cell>
          <cell r="DC597">
            <v>0</v>
          </cell>
          <cell r="DD597">
            <v>0</v>
          </cell>
          <cell r="DE597">
            <v>0</v>
          </cell>
          <cell r="DF597">
            <v>0</v>
          </cell>
          <cell r="DG597">
            <v>0</v>
          </cell>
          <cell r="DI597">
            <v>0</v>
          </cell>
          <cell r="DJ597">
            <v>0</v>
          </cell>
          <cell r="DK597">
            <v>7317.1786654599982</v>
          </cell>
          <cell r="DL597">
            <v>0</v>
          </cell>
          <cell r="DM597">
            <v>0</v>
          </cell>
          <cell r="DN597">
            <v>8104.8332896884003</v>
          </cell>
          <cell r="DO597">
            <v>0</v>
          </cell>
          <cell r="DP597">
            <v>0</v>
          </cell>
          <cell r="DQ597">
            <v>8899.4207144890061</v>
          </cell>
          <cell r="DR597">
            <v>0</v>
          </cell>
          <cell r="DS597">
            <v>0</v>
          </cell>
          <cell r="DU597" t="str">
            <v>No Mapping PC3000502</v>
          </cell>
          <cell r="DV597">
            <v>0</v>
          </cell>
          <cell r="DW597">
            <v>0</v>
          </cell>
          <cell r="DX597">
            <v>42</v>
          </cell>
          <cell r="DY597">
            <v>20571.420000000002</v>
          </cell>
          <cell r="DZ597">
            <v>24321.432669637405</v>
          </cell>
          <cell r="EB597">
            <v>24321.432669637405</v>
          </cell>
          <cell r="EC597" t="str">
            <v>Def</v>
          </cell>
          <cell r="ED597" t="str">
            <v>nonDC</v>
          </cell>
        </row>
        <row r="598">
          <cell r="D598" t="str">
            <v>PC3000502</v>
          </cell>
          <cell r="E598" t="str">
            <v>Local board IT hardware (staff)</v>
          </cell>
          <cell r="F598" t="str">
            <v>Auckland Council</v>
          </cell>
          <cell r="G598" t="str">
            <v>Local board services</v>
          </cell>
          <cell r="H598" t="str">
            <v>E520205</v>
          </cell>
          <cell r="I598" t="str">
            <v>LB Relationship - Devonport-Takapuna, Kaipatiki, Upper Harbour</v>
          </cell>
          <cell r="J598" t="str">
            <v>Governance</v>
          </cell>
          <cell r="K598" t="str">
            <v>Local governance</v>
          </cell>
          <cell r="L598" t="str">
            <v>Local planning, policy and governance</v>
          </cell>
          <cell r="M598" t="str">
            <v>Local activities</v>
          </cell>
          <cell r="N598" t="str">
            <v>Local governance</v>
          </cell>
          <cell r="O598" t="str">
            <v>Local planning, policy and governance</v>
          </cell>
          <cell r="P598" t="str">
            <v>Corporate support</v>
          </cell>
          <cell r="Q598" t="str">
            <v>Archived Activities</v>
          </cell>
          <cell r="R598" t="str">
            <v>Local governance and democracy</v>
          </cell>
          <cell r="S598" t="str">
            <v>A2111205</v>
          </cell>
          <cell r="T598" t="str">
            <v>A2111206</v>
          </cell>
          <cell r="U598" t="str">
            <v>Local governance and democracy</v>
          </cell>
          <cell r="V598" t="str">
            <v>L105</v>
          </cell>
          <cell r="W598" t="str">
            <v>Devonport-Takapuna</v>
          </cell>
          <cell r="X598" t="str">
            <v>FY12 - Only</v>
          </cell>
          <cell r="Y598" t="str">
            <v>Expense</v>
          </cell>
          <cell r="Z598">
            <v>20110701</v>
          </cell>
          <cell r="AA598">
            <v>20120630</v>
          </cell>
          <cell r="AB598">
            <v>1</v>
          </cell>
          <cell r="AC598" t="str">
            <v>Programme</v>
          </cell>
          <cell r="AD598">
            <v>0</v>
          </cell>
          <cell r="AE598">
            <v>0</v>
          </cell>
          <cell r="AF598">
            <v>0</v>
          </cell>
          <cell r="AG598">
            <v>1</v>
          </cell>
          <cell r="AH598">
            <v>11</v>
          </cell>
          <cell r="AI598" t="str">
            <v>Information Services</v>
          </cell>
          <cell r="AJ598" t="str">
            <v>Computer hardware</v>
          </cell>
          <cell r="AK598">
            <v>8</v>
          </cell>
          <cell r="AP598">
            <v>1</v>
          </cell>
          <cell r="AS598">
            <v>6857</v>
          </cell>
          <cell r="AU598">
            <v>0</v>
          </cell>
          <cell r="AX598">
            <v>0</v>
          </cell>
          <cell r="BD598">
            <v>3.3000000000000002E-2</v>
          </cell>
          <cell r="BE598">
            <v>6.7088999999999732E-2</v>
          </cell>
          <cell r="BF598">
            <v>0.10230293699999971</v>
          </cell>
          <cell r="BG598">
            <v>0.14088353979499968</v>
          </cell>
          <cell r="BH598">
            <v>0.18195534722761963</v>
          </cell>
          <cell r="BI598">
            <v>0.21859596299167583</v>
          </cell>
          <cell r="BJ598">
            <v>0.25637243784441766</v>
          </cell>
          <cell r="BK598">
            <v>0.29783272829328333</v>
          </cell>
          <cell r="BL598">
            <v>0.3445547065118415</v>
          </cell>
          <cell r="BM598">
            <v>0.39295867594626777</v>
          </cell>
          <cell r="BN598">
            <v>0</v>
          </cell>
          <cell r="BO598">
            <v>0</v>
          </cell>
          <cell r="BP598">
            <v>0</v>
          </cell>
          <cell r="BQ598">
            <v>0</v>
          </cell>
          <cell r="BR598">
            <v>0</v>
          </cell>
          <cell r="BS598">
            <v>0</v>
          </cell>
          <cell r="BT598">
            <v>0</v>
          </cell>
          <cell r="BU598">
            <v>0</v>
          </cell>
          <cell r="BV598">
            <v>0</v>
          </cell>
          <cell r="BW598">
            <v>0</v>
          </cell>
          <cell r="BX598">
            <v>0</v>
          </cell>
          <cell r="BY598">
            <v>6857</v>
          </cell>
          <cell r="BZ598">
            <v>0</v>
          </cell>
          <cell r="CA598">
            <v>0</v>
          </cell>
          <cell r="CB598">
            <v>0</v>
          </cell>
          <cell r="CC598">
            <v>0</v>
          </cell>
          <cell r="CD598">
            <v>0</v>
          </cell>
          <cell r="CE598">
            <v>0</v>
          </cell>
          <cell r="CF598">
            <v>0</v>
          </cell>
          <cell r="CG598">
            <v>0</v>
          </cell>
          <cell r="CH598">
            <v>0</v>
          </cell>
          <cell r="CI598">
            <v>0</v>
          </cell>
          <cell r="CK598">
            <v>0</v>
          </cell>
          <cell r="CL598">
            <v>0</v>
          </cell>
          <cell r="CM598">
            <v>0</v>
          </cell>
          <cell r="CN598">
            <v>0</v>
          </cell>
          <cell r="CO598">
            <v>0</v>
          </cell>
          <cell r="CP598">
            <v>0</v>
          </cell>
          <cell r="CQ598">
            <v>0</v>
          </cell>
          <cell r="CR598">
            <v>0</v>
          </cell>
          <cell r="CS598">
            <v>0</v>
          </cell>
          <cell r="CT598">
            <v>0</v>
          </cell>
          <cell r="CU598">
            <v>0</v>
          </cell>
          <cell r="CW598">
            <v>0</v>
          </cell>
          <cell r="CX598">
            <v>0</v>
          </cell>
          <cell r="CY598">
            <v>0</v>
          </cell>
          <cell r="CZ598">
            <v>0</v>
          </cell>
          <cell r="DA598">
            <v>0</v>
          </cell>
          <cell r="DB598">
            <v>0</v>
          </cell>
          <cell r="DC598">
            <v>0</v>
          </cell>
          <cell r="DD598">
            <v>0</v>
          </cell>
          <cell r="DE598">
            <v>0</v>
          </cell>
          <cell r="DF598">
            <v>0</v>
          </cell>
          <cell r="DG598">
            <v>0</v>
          </cell>
          <cell r="DI598">
            <v>6857</v>
          </cell>
          <cell r="DJ598">
            <v>0</v>
          </cell>
          <cell r="DK598">
            <v>0</v>
          </cell>
          <cell r="DL598">
            <v>0</v>
          </cell>
          <cell r="DM598">
            <v>0</v>
          </cell>
          <cell r="DN598">
            <v>0</v>
          </cell>
          <cell r="DO598">
            <v>0</v>
          </cell>
          <cell r="DP598">
            <v>0</v>
          </cell>
          <cell r="DQ598">
            <v>0</v>
          </cell>
          <cell r="DR598">
            <v>0</v>
          </cell>
          <cell r="DS598">
            <v>0</v>
          </cell>
          <cell r="DU598" t="str">
            <v>No Mapping PC3000502</v>
          </cell>
          <cell r="DV598">
            <v>0</v>
          </cell>
          <cell r="DW598">
            <v>0</v>
          </cell>
          <cell r="DX598">
            <v>42</v>
          </cell>
          <cell r="DY598">
            <v>0</v>
          </cell>
          <cell r="DZ598">
            <v>0</v>
          </cell>
          <cell r="EB598">
            <v>0</v>
          </cell>
          <cell r="EC598" t="str">
            <v>Def</v>
          </cell>
          <cell r="ED598" t="str">
            <v>nonDC</v>
          </cell>
        </row>
        <row r="599">
          <cell r="D599" t="str">
            <v>PC3000502</v>
          </cell>
          <cell r="E599" t="str">
            <v>Local board IT hardware (staff)</v>
          </cell>
          <cell r="F599" t="str">
            <v>Auckland Council</v>
          </cell>
          <cell r="G599" t="str">
            <v>Local board services</v>
          </cell>
          <cell r="H599" t="str">
            <v>E520205</v>
          </cell>
          <cell r="I599" t="str">
            <v>LB Relationship - Devonport-Takapuna, Kaipatiki, Upper Harbour</v>
          </cell>
          <cell r="J599" t="str">
            <v>Governance</v>
          </cell>
          <cell r="K599" t="str">
            <v>Local governance</v>
          </cell>
          <cell r="L599" t="str">
            <v>Local planning, policy and governance</v>
          </cell>
          <cell r="M599" t="str">
            <v>Local activities</v>
          </cell>
          <cell r="N599" t="str">
            <v>Local governance</v>
          </cell>
          <cell r="O599" t="str">
            <v>Local planning, policy and governance</v>
          </cell>
          <cell r="P599" t="str">
            <v>Corporate support</v>
          </cell>
          <cell r="Q599" t="str">
            <v>Archived Activities</v>
          </cell>
          <cell r="R599" t="str">
            <v>Local governance and democracy</v>
          </cell>
          <cell r="S599" t="str">
            <v>A2111205</v>
          </cell>
          <cell r="T599" t="str">
            <v>A2111206</v>
          </cell>
          <cell r="U599" t="str">
            <v>Local governance and democracy</v>
          </cell>
          <cell r="V599" t="str">
            <v>L135</v>
          </cell>
          <cell r="W599" t="str">
            <v>Kaipatiki</v>
          </cell>
          <cell r="X599" t="str">
            <v>FY12 - Only</v>
          </cell>
          <cell r="Y599" t="str">
            <v>Expense</v>
          </cell>
          <cell r="Z599">
            <v>20110701</v>
          </cell>
          <cell r="AA599">
            <v>20120630</v>
          </cell>
          <cell r="AB599">
            <v>1</v>
          </cell>
          <cell r="AC599" t="str">
            <v>Programme</v>
          </cell>
          <cell r="AD599">
            <v>0</v>
          </cell>
          <cell r="AE599">
            <v>0</v>
          </cell>
          <cell r="AF599">
            <v>0</v>
          </cell>
          <cell r="AG599">
            <v>1</v>
          </cell>
          <cell r="AH599">
            <v>11</v>
          </cell>
          <cell r="AI599" t="str">
            <v>Information Services</v>
          </cell>
          <cell r="AJ599" t="str">
            <v>Computer hardware</v>
          </cell>
          <cell r="AK599">
            <v>8</v>
          </cell>
          <cell r="AP599">
            <v>1</v>
          </cell>
          <cell r="AS599">
            <v>6857</v>
          </cell>
          <cell r="AU599">
            <v>0</v>
          </cell>
          <cell r="AX599">
            <v>0</v>
          </cell>
          <cell r="BD599">
            <v>3.3000000000000002E-2</v>
          </cell>
          <cell r="BE599">
            <v>6.7088999999999732E-2</v>
          </cell>
          <cell r="BF599">
            <v>0.10230293699999971</v>
          </cell>
          <cell r="BG599">
            <v>0.14088353979499968</v>
          </cell>
          <cell r="BH599">
            <v>0.18195534722761963</v>
          </cell>
          <cell r="BI599">
            <v>0.21859596299167583</v>
          </cell>
          <cell r="BJ599">
            <v>0.25637243784441766</v>
          </cell>
          <cell r="BK599">
            <v>0.29783272829328333</v>
          </cell>
          <cell r="BL599">
            <v>0.3445547065118415</v>
          </cell>
          <cell r="BM599">
            <v>0.39295867594626777</v>
          </cell>
          <cell r="BN599">
            <v>0</v>
          </cell>
          <cell r="BO599">
            <v>0</v>
          </cell>
          <cell r="BP599">
            <v>0</v>
          </cell>
          <cell r="BQ599">
            <v>0</v>
          </cell>
          <cell r="BR599">
            <v>0</v>
          </cell>
          <cell r="BS599">
            <v>0</v>
          </cell>
          <cell r="BT599">
            <v>0</v>
          </cell>
          <cell r="BU599">
            <v>0</v>
          </cell>
          <cell r="BV599">
            <v>0</v>
          </cell>
          <cell r="BW599">
            <v>0</v>
          </cell>
          <cell r="BX599">
            <v>0</v>
          </cell>
          <cell r="BY599">
            <v>6857</v>
          </cell>
          <cell r="BZ599">
            <v>0</v>
          </cell>
          <cell r="CA599">
            <v>0</v>
          </cell>
          <cell r="CB599">
            <v>0</v>
          </cell>
          <cell r="CC599">
            <v>0</v>
          </cell>
          <cell r="CD599">
            <v>0</v>
          </cell>
          <cell r="CE599">
            <v>0</v>
          </cell>
          <cell r="CF599">
            <v>0</v>
          </cell>
          <cell r="CG599">
            <v>0</v>
          </cell>
          <cell r="CH599">
            <v>0</v>
          </cell>
          <cell r="CI599">
            <v>0</v>
          </cell>
          <cell r="CK599">
            <v>0</v>
          </cell>
          <cell r="CL599">
            <v>0</v>
          </cell>
          <cell r="CM599">
            <v>0</v>
          </cell>
          <cell r="CN599">
            <v>0</v>
          </cell>
          <cell r="CO599">
            <v>0</v>
          </cell>
          <cell r="CP599">
            <v>0</v>
          </cell>
          <cell r="CQ599">
            <v>0</v>
          </cell>
          <cell r="CR599">
            <v>0</v>
          </cell>
          <cell r="CS599">
            <v>0</v>
          </cell>
          <cell r="CT599">
            <v>0</v>
          </cell>
          <cell r="CU599">
            <v>0</v>
          </cell>
          <cell r="CW599">
            <v>0</v>
          </cell>
          <cell r="CX599">
            <v>0</v>
          </cell>
          <cell r="CY599">
            <v>0</v>
          </cell>
          <cell r="CZ599">
            <v>0</v>
          </cell>
          <cell r="DA599">
            <v>0</v>
          </cell>
          <cell r="DB599">
            <v>0</v>
          </cell>
          <cell r="DC599">
            <v>0</v>
          </cell>
          <cell r="DD599">
            <v>0</v>
          </cell>
          <cell r="DE599">
            <v>0</v>
          </cell>
          <cell r="DF599">
            <v>0</v>
          </cell>
          <cell r="DG599">
            <v>0</v>
          </cell>
          <cell r="DI599">
            <v>6857</v>
          </cell>
          <cell r="DJ599">
            <v>0</v>
          </cell>
          <cell r="DK599">
            <v>0</v>
          </cell>
          <cell r="DL599">
            <v>0</v>
          </cell>
          <cell r="DM599">
            <v>0</v>
          </cell>
          <cell r="DN599">
            <v>0</v>
          </cell>
          <cell r="DO599">
            <v>0</v>
          </cell>
          <cell r="DP599">
            <v>0</v>
          </cell>
          <cell r="DQ599">
            <v>0</v>
          </cell>
          <cell r="DR599">
            <v>0</v>
          </cell>
          <cell r="DS599">
            <v>0</v>
          </cell>
          <cell r="DU599" t="str">
            <v>No Mapping PC3000502</v>
          </cell>
          <cell r="DV599">
            <v>0</v>
          </cell>
          <cell r="DW599">
            <v>0</v>
          </cell>
          <cell r="DX599">
            <v>42</v>
          </cell>
          <cell r="DY599">
            <v>0</v>
          </cell>
          <cell r="DZ599">
            <v>0</v>
          </cell>
          <cell r="EB599">
            <v>0</v>
          </cell>
          <cell r="EC599" t="str">
            <v>Def</v>
          </cell>
          <cell r="ED599" t="str">
            <v>nonDC</v>
          </cell>
        </row>
        <row r="600">
          <cell r="D600" t="str">
            <v>PC3000502</v>
          </cell>
          <cell r="E600" t="str">
            <v>Local board IT hardware (staff)</v>
          </cell>
          <cell r="F600" t="str">
            <v>Auckland Council</v>
          </cell>
          <cell r="G600" t="str">
            <v>Local board services</v>
          </cell>
          <cell r="H600" t="str">
            <v>E520205</v>
          </cell>
          <cell r="I600" t="str">
            <v>LB Relationship - Devonport-Takapuna, Kaipatiki, Upper Harbour</v>
          </cell>
          <cell r="J600" t="str">
            <v>Governance</v>
          </cell>
          <cell r="K600" t="str">
            <v>Local governance</v>
          </cell>
          <cell r="L600" t="str">
            <v>Local planning, policy and governance</v>
          </cell>
          <cell r="M600" t="str">
            <v>Local activities</v>
          </cell>
          <cell r="N600" t="str">
            <v>Local governance</v>
          </cell>
          <cell r="O600" t="str">
            <v>Local planning, policy and governance</v>
          </cell>
          <cell r="P600" t="str">
            <v>Corporate support</v>
          </cell>
          <cell r="Q600" t="str">
            <v>Archived Activities</v>
          </cell>
          <cell r="R600" t="str">
            <v>Local governance and democracy</v>
          </cell>
          <cell r="S600" t="str">
            <v>A2111205</v>
          </cell>
          <cell r="T600" t="str">
            <v>A2111206</v>
          </cell>
          <cell r="U600" t="str">
            <v>Local governance and democracy</v>
          </cell>
          <cell r="V600" t="str">
            <v>L180</v>
          </cell>
          <cell r="W600" t="str">
            <v>Upper Harbour</v>
          </cell>
          <cell r="X600" t="str">
            <v>FY12 - Only</v>
          </cell>
          <cell r="Y600" t="str">
            <v>Expense</v>
          </cell>
          <cell r="Z600">
            <v>20110701</v>
          </cell>
          <cell r="AA600">
            <v>20120630</v>
          </cell>
          <cell r="AB600">
            <v>1</v>
          </cell>
          <cell r="AC600" t="str">
            <v>Programme</v>
          </cell>
          <cell r="AD600">
            <v>0</v>
          </cell>
          <cell r="AE600">
            <v>0</v>
          </cell>
          <cell r="AF600">
            <v>0</v>
          </cell>
          <cell r="AG600">
            <v>1</v>
          </cell>
          <cell r="AH600">
            <v>11</v>
          </cell>
          <cell r="AI600" t="str">
            <v>Information Services</v>
          </cell>
          <cell r="AJ600" t="str">
            <v>Computer hardware</v>
          </cell>
          <cell r="AK600">
            <v>8</v>
          </cell>
          <cell r="AP600">
            <v>1</v>
          </cell>
          <cell r="AS600">
            <v>6857</v>
          </cell>
          <cell r="AU600">
            <v>0</v>
          </cell>
          <cell r="AX600">
            <v>0</v>
          </cell>
          <cell r="BD600">
            <v>3.3000000000000002E-2</v>
          </cell>
          <cell r="BE600">
            <v>6.7088999999999732E-2</v>
          </cell>
          <cell r="BF600">
            <v>0.10230293699999971</v>
          </cell>
          <cell r="BG600">
            <v>0.14088353979499968</v>
          </cell>
          <cell r="BH600">
            <v>0.18195534722761963</v>
          </cell>
          <cell r="BI600">
            <v>0.21859596299167583</v>
          </cell>
          <cell r="BJ600">
            <v>0.25637243784441766</v>
          </cell>
          <cell r="BK600">
            <v>0.29783272829328333</v>
          </cell>
          <cell r="BL600">
            <v>0.3445547065118415</v>
          </cell>
          <cell r="BM600">
            <v>0.39295867594626777</v>
          </cell>
          <cell r="BN600">
            <v>0</v>
          </cell>
          <cell r="BO600">
            <v>0</v>
          </cell>
          <cell r="BP600">
            <v>0</v>
          </cell>
          <cell r="BQ600">
            <v>0</v>
          </cell>
          <cell r="BR600">
            <v>0</v>
          </cell>
          <cell r="BS600">
            <v>0</v>
          </cell>
          <cell r="BT600">
            <v>0</v>
          </cell>
          <cell r="BU600">
            <v>0</v>
          </cell>
          <cell r="BV600">
            <v>0</v>
          </cell>
          <cell r="BW600">
            <v>0</v>
          </cell>
          <cell r="BX600">
            <v>0</v>
          </cell>
          <cell r="BY600">
            <v>6857</v>
          </cell>
          <cell r="BZ600">
            <v>0</v>
          </cell>
          <cell r="CA600">
            <v>0</v>
          </cell>
          <cell r="CB600">
            <v>0</v>
          </cell>
          <cell r="CC600">
            <v>0</v>
          </cell>
          <cell r="CD600">
            <v>0</v>
          </cell>
          <cell r="CE600">
            <v>0</v>
          </cell>
          <cell r="CF600">
            <v>0</v>
          </cell>
          <cell r="CG600">
            <v>0</v>
          </cell>
          <cell r="CH600">
            <v>0</v>
          </cell>
          <cell r="CI600">
            <v>0</v>
          </cell>
          <cell r="CK600">
            <v>0</v>
          </cell>
          <cell r="CL600">
            <v>0</v>
          </cell>
          <cell r="CM600">
            <v>0</v>
          </cell>
          <cell r="CN600">
            <v>0</v>
          </cell>
          <cell r="CO600">
            <v>0</v>
          </cell>
          <cell r="CP600">
            <v>0</v>
          </cell>
          <cell r="CQ600">
            <v>0</v>
          </cell>
          <cell r="CR600">
            <v>0</v>
          </cell>
          <cell r="CS600">
            <v>0</v>
          </cell>
          <cell r="CT600">
            <v>0</v>
          </cell>
          <cell r="CU600">
            <v>0</v>
          </cell>
          <cell r="CW600">
            <v>0</v>
          </cell>
          <cell r="CX600">
            <v>0</v>
          </cell>
          <cell r="CY600">
            <v>0</v>
          </cell>
          <cell r="CZ600">
            <v>0</v>
          </cell>
          <cell r="DA600">
            <v>0</v>
          </cell>
          <cell r="DB600">
            <v>0</v>
          </cell>
          <cell r="DC600">
            <v>0</v>
          </cell>
          <cell r="DD600">
            <v>0</v>
          </cell>
          <cell r="DE600">
            <v>0</v>
          </cell>
          <cell r="DF600">
            <v>0</v>
          </cell>
          <cell r="DG600">
            <v>0</v>
          </cell>
          <cell r="DI600">
            <v>6857</v>
          </cell>
          <cell r="DJ600">
            <v>0</v>
          </cell>
          <cell r="DK600">
            <v>0</v>
          </cell>
          <cell r="DL600">
            <v>0</v>
          </cell>
          <cell r="DM600">
            <v>0</v>
          </cell>
          <cell r="DN600">
            <v>0</v>
          </cell>
          <cell r="DO600">
            <v>0</v>
          </cell>
          <cell r="DP600">
            <v>0</v>
          </cell>
          <cell r="DQ600">
            <v>0</v>
          </cell>
          <cell r="DR600">
            <v>0</v>
          </cell>
          <cell r="DS600">
            <v>0</v>
          </cell>
          <cell r="DU600" t="str">
            <v>No Mapping PC3000502</v>
          </cell>
          <cell r="DV600">
            <v>0</v>
          </cell>
          <cell r="DW600">
            <v>0</v>
          </cell>
          <cell r="DX600">
            <v>42</v>
          </cell>
          <cell r="DY600">
            <v>0</v>
          </cell>
          <cell r="DZ600">
            <v>0</v>
          </cell>
          <cell r="EB600">
            <v>0</v>
          </cell>
          <cell r="EC600" t="str">
            <v>Def</v>
          </cell>
          <cell r="ED600" t="str">
            <v>nonDC</v>
          </cell>
        </row>
        <row r="601">
          <cell r="D601" t="str">
            <v>PC3000502</v>
          </cell>
          <cell r="E601" t="str">
            <v>Local board IT hardware (staff)</v>
          </cell>
          <cell r="F601" t="str">
            <v>Auckland Council</v>
          </cell>
          <cell r="G601" t="str">
            <v>Local board services</v>
          </cell>
          <cell r="H601" t="str">
            <v>E520205</v>
          </cell>
          <cell r="I601" t="str">
            <v>LB Relationship - Devonport-Takapuna, Kaipatiki, Upper Harbour</v>
          </cell>
          <cell r="J601" t="str">
            <v>Governance</v>
          </cell>
          <cell r="K601" t="str">
            <v>Local governance</v>
          </cell>
          <cell r="L601" t="str">
            <v>Local planning, policy and governance</v>
          </cell>
          <cell r="M601" t="str">
            <v>Local activities</v>
          </cell>
          <cell r="N601" t="str">
            <v>Local governance</v>
          </cell>
          <cell r="O601" t="str">
            <v>Local planning, policy and governance</v>
          </cell>
          <cell r="P601" t="str">
            <v>Governance</v>
          </cell>
          <cell r="Q601" t="str">
            <v>Local governance</v>
          </cell>
          <cell r="R601" t="str">
            <v>Local planning, policy and governance</v>
          </cell>
          <cell r="S601" t="str">
            <v>A2111206</v>
          </cell>
          <cell r="T601" t="str">
            <v>A2111206</v>
          </cell>
          <cell r="U601" t="str">
            <v>Local planning, policy and governance</v>
          </cell>
          <cell r="V601" t="str">
            <v>L105</v>
          </cell>
          <cell r="W601" t="str">
            <v>Devonport-Takapuna</v>
          </cell>
          <cell r="X601" t="str">
            <v>PL43780</v>
          </cell>
          <cell r="Y601" t="str">
            <v>Expense</v>
          </cell>
          <cell r="Z601">
            <v>20130701</v>
          </cell>
          <cell r="AA601">
            <v>20200630</v>
          </cell>
          <cell r="AB601">
            <v>1</v>
          </cell>
          <cell r="AC601" t="str">
            <v>Programme</v>
          </cell>
          <cell r="AD601">
            <v>0</v>
          </cell>
          <cell r="AE601">
            <v>0</v>
          </cell>
          <cell r="AF601">
            <v>0</v>
          </cell>
          <cell r="AG601">
            <v>1</v>
          </cell>
          <cell r="AH601">
            <v>11</v>
          </cell>
          <cell r="AI601" t="str">
            <v>Information Services</v>
          </cell>
          <cell r="AJ601" t="str">
            <v>Computer hardware</v>
          </cell>
          <cell r="AK601">
            <v>8</v>
          </cell>
          <cell r="AM601">
            <v>1</v>
          </cell>
          <cell r="AU601">
            <v>6857.14</v>
          </cell>
          <cell r="AX601">
            <v>6857.14</v>
          </cell>
          <cell r="BA601">
            <v>6857.14</v>
          </cell>
          <cell r="BD601">
            <v>3.3000000000000002E-2</v>
          </cell>
          <cell r="BE601">
            <v>6.7088999999999732E-2</v>
          </cell>
          <cell r="BF601">
            <v>0.10230293699999971</v>
          </cell>
          <cell r="BG601">
            <v>0.14088353979499968</v>
          </cell>
          <cell r="BH601">
            <v>0.18195534722761963</v>
          </cell>
          <cell r="BI601">
            <v>0.21859596299167583</v>
          </cell>
          <cell r="BJ601">
            <v>0.25637243784441766</v>
          </cell>
          <cell r="BK601">
            <v>0.29783272829328333</v>
          </cell>
          <cell r="BL601">
            <v>0.3445547065118415</v>
          </cell>
          <cell r="BM601">
            <v>0.39295867594626777</v>
          </cell>
          <cell r="BN601">
            <v>0</v>
          </cell>
          <cell r="BO601">
            <v>0</v>
          </cell>
          <cell r="BP601">
            <v>460.03866545999819</v>
          </cell>
          <cell r="BQ601">
            <v>0</v>
          </cell>
          <cell r="BR601">
            <v>0</v>
          </cell>
          <cell r="BS601">
            <v>1247.6932896883998</v>
          </cell>
          <cell r="BT601">
            <v>0</v>
          </cell>
          <cell r="BU601">
            <v>0</v>
          </cell>
          <cell r="BV601">
            <v>2042.280714489005</v>
          </cell>
          <cell r="BW601">
            <v>0</v>
          </cell>
          <cell r="BX601">
            <v>0</v>
          </cell>
          <cell r="BY601">
            <v>0</v>
          </cell>
          <cell r="BZ601">
            <v>0</v>
          </cell>
          <cell r="CA601">
            <v>7317.1786654599982</v>
          </cell>
          <cell r="CB601">
            <v>0</v>
          </cell>
          <cell r="CC601">
            <v>0</v>
          </cell>
          <cell r="CD601">
            <v>8104.8332896884003</v>
          </cell>
          <cell r="CE601">
            <v>0</v>
          </cell>
          <cell r="CF601">
            <v>0</v>
          </cell>
          <cell r="CG601">
            <v>8899.4207144890061</v>
          </cell>
          <cell r="CH601">
            <v>0</v>
          </cell>
          <cell r="CI601">
            <v>0</v>
          </cell>
          <cell r="CK601">
            <v>0</v>
          </cell>
          <cell r="CL601">
            <v>0</v>
          </cell>
          <cell r="CM601">
            <v>0</v>
          </cell>
          <cell r="CN601">
            <v>0</v>
          </cell>
          <cell r="CO601">
            <v>0</v>
          </cell>
          <cell r="CP601">
            <v>0</v>
          </cell>
          <cell r="CQ601">
            <v>0</v>
          </cell>
          <cell r="CR601">
            <v>0</v>
          </cell>
          <cell r="CS601">
            <v>0</v>
          </cell>
          <cell r="CT601">
            <v>0</v>
          </cell>
          <cell r="CU601">
            <v>0</v>
          </cell>
          <cell r="CW601">
            <v>0</v>
          </cell>
          <cell r="CX601">
            <v>0</v>
          </cell>
          <cell r="CY601">
            <v>0</v>
          </cell>
          <cell r="CZ601">
            <v>0</v>
          </cell>
          <cell r="DA601">
            <v>0</v>
          </cell>
          <cell r="DB601">
            <v>0</v>
          </cell>
          <cell r="DC601">
            <v>0</v>
          </cell>
          <cell r="DD601">
            <v>0</v>
          </cell>
          <cell r="DE601">
            <v>0</v>
          </cell>
          <cell r="DF601">
            <v>0</v>
          </cell>
          <cell r="DG601">
            <v>0</v>
          </cell>
          <cell r="DI601">
            <v>0</v>
          </cell>
          <cell r="DJ601">
            <v>0</v>
          </cell>
          <cell r="DK601">
            <v>7317.1786654599982</v>
          </cell>
          <cell r="DL601">
            <v>0</v>
          </cell>
          <cell r="DM601">
            <v>0</v>
          </cell>
          <cell r="DN601">
            <v>8104.8332896884003</v>
          </cell>
          <cell r="DO601">
            <v>0</v>
          </cell>
          <cell r="DP601">
            <v>0</v>
          </cell>
          <cell r="DQ601">
            <v>8899.4207144890061</v>
          </cell>
          <cell r="DR601">
            <v>0</v>
          </cell>
          <cell r="DS601">
            <v>0</v>
          </cell>
          <cell r="DU601" t="str">
            <v>No Mapping PC3000502</v>
          </cell>
          <cell r="DV601">
            <v>0</v>
          </cell>
          <cell r="DW601">
            <v>0</v>
          </cell>
          <cell r="DX601">
            <v>42</v>
          </cell>
          <cell r="DY601">
            <v>20571.420000000002</v>
          </cell>
          <cell r="DZ601">
            <v>24321.432669637405</v>
          </cell>
          <cell r="EB601">
            <v>24321.432669637405</v>
          </cell>
          <cell r="EC601" t="str">
            <v>Def</v>
          </cell>
          <cell r="ED601" t="str">
            <v>nonDC</v>
          </cell>
        </row>
        <row r="602">
          <cell r="D602" t="str">
            <v>PC3000502</v>
          </cell>
          <cell r="E602" t="str">
            <v>Local board IT hardware (staff)</v>
          </cell>
          <cell r="F602" t="str">
            <v>Auckland Council</v>
          </cell>
          <cell r="G602" t="str">
            <v>Local board services</v>
          </cell>
          <cell r="H602" t="str">
            <v>E520205</v>
          </cell>
          <cell r="I602" t="str">
            <v>LB Relationship - Devonport-Takapuna, Kaipatiki, Upper Harbour</v>
          </cell>
          <cell r="J602" t="str">
            <v>Governance</v>
          </cell>
          <cell r="K602" t="str">
            <v>Local governance</v>
          </cell>
          <cell r="L602" t="str">
            <v>Local planning, policy and governance</v>
          </cell>
          <cell r="M602" t="str">
            <v>Local activities</v>
          </cell>
          <cell r="N602" t="str">
            <v>Local governance</v>
          </cell>
          <cell r="O602" t="str">
            <v>Local planning, policy and governance</v>
          </cell>
          <cell r="P602" t="str">
            <v>Governance</v>
          </cell>
          <cell r="Q602" t="str">
            <v>Local governance</v>
          </cell>
          <cell r="R602" t="str">
            <v>Local planning, policy and governance</v>
          </cell>
          <cell r="S602" t="str">
            <v>A2111206</v>
          </cell>
          <cell r="T602" t="str">
            <v>A2111206</v>
          </cell>
          <cell r="U602" t="str">
            <v>Local planning, policy and governance</v>
          </cell>
          <cell r="V602" t="str">
            <v>L135</v>
          </cell>
          <cell r="W602" t="str">
            <v>Kaipatiki</v>
          </cell>
          <cell r="X602" t="str">
            <v>PL43780</v>
          </cell>
          <cell r="Y602" t="str">
            <v>Expense</v>
          </cell>
          <cell r="Z602">
            <v>20130701</v>
          </cell>
          <cell r="AA602">
            <v>20200630</v>
          </cell>
          <cell r="AB602">
            <v>1</v>
          </cell>
          <cell r="AC602" t="str">
            <v>Programme</v>
          </cell>
          <cell r="AD602">
            <v>0</v>
          </cell>
          <cell r="AE602">
            <v>0</v>
          </cell>
          <cell r="AF602">
            <v>0</v>
          </cell>
          <cell r="AG602">
            <v>1</v>
          </cell>
          <cell r="AH602">
            <v>11</v>
          </cell>
          <cell r="AI602" t="str">
            <v>Information Services</v>
          </cell>
          <cell r="AJ602" t="str">
            <v>Computer hardware</v>
          </cell>
          <cell r="AK602">
            <v>8</v>
          </cell>
          <cell r="AM602">
            <v>1</v>
          </cell>
          <cell r="AU602">
            <v>6857.14</v>
          </cell>
          <cell r="AX602">
            <v>6857.14</v>
          </cell>
          <cell r="BA602">
            <v>6857.14</v>
          </cell>
          <cell r="BD602">
            <v>3.3000000000000002E-2</v>
          </cell>
          <cell r="BE602">
            <v>6.7088999999999732E-2</v>
          </cell>
          <cell r="BF602">
            <v>0.10230293699999971</v>
          </cell>
          <cell r="BG602">
            <v>0.14088353979499968</v>
          </cell>
          <cell r="BH602">
            <v>0.18195534722761963</v>
          </cell>
          <cell r="BI602">
            <v>0.21859596299167583</v>
          </cell>
          <cell r="BJ602">
            <v>0.25637243784441766</v>
          </cell>
          <cell r="BK602">
            <v>0.29783272829328333</v>
          </cell>
          <cell r="BL602">
            <v>0.3445547065118415</v>
          </cell>
          <cell r="BM602">
            <v>0.39295867594626777</v>
          </cell>
          <cell r="BN602">
            <v>0</v>
          </cell>
          <cell r="BO602">
            <v>0</v>
          </cell>
          <cell r="BP602">
            <v>460.03866545999819</v>
          </cell>
          <cell r="BQ602">
            <v>0</v>
          </cell>
          <cell r="BR602">
            <v>0</v>
          </cell>
          <cell r="BS602">
            <v>1247.6932896883998</v>
          </cell>
          <cell r="BT602">
            <v>0</v>
          </cell>
          <cell r="BU602">
            <v>0</v>
          </cell>
          <cell r="BV602">
            <v>2042.280714489005</v>
          </cell>
          <cell r="BW602">
            <v>0</v>
          </cell>
          <cell r="BX602">
            <v>0</v>
          </cell>
          <cell r="BY602">
            <v>0</v>
          </cell>
          <cell r="BZ602">
            <v>0</v>
          </cell>
          <cell r="CA602">
            <v>7317.1786654599982</v>
          </cell>
          <cell r="CB602">
            <v>0</v>
          </cell>
          <cell r="CC602">
            <v>0</v>
          </cell>
          <cell r="CD602">
            <v>8104.8332896884003</v>
          </cell>
          <cell r="CE602">
            <v>0</v>
          </cell>
          <cell r="CF602">
            <v>0</v>
          </cell>
          <cell r="CG602">
            <v>8899.4207144890061</v>
          </cell>
          <cell r="CH602">
            <v>0</v>
          </cell>
          <cell r="CI602">
            <v>0</v>
          </cell>
          <cell r="CK602">
            <v>0</v>
          </cell>
          <cell r="CL602">
            <v>0</v>
          </cell>
          <cell r="CM602">
            <v>0</v>
          </cell>
          <cell r="CN602">
            <v>0</v>
          </cell>
          <cell r="CO602">
            <v>0</v>
          </cell>
          <cell r="CP602">
            <v>0</v>
          </cell>
          <cell r="CQ602">
            <v>0</v>
          </cell>
          <cell r="CR602">
            <v>0</v>
          </cell>
          <cell r="CS602">
            <v>0</v>
          </cell>
          <cell r="CT602">
            <v>0</v>
          </cell>
          <cell r="CU602">
            <v>0</v>
          </cell>
          <cell r="CW602">
            <v>0</v>
          </cell>
          <cell r="CX602">
            <v>0</v>
          </cell>
          <cell r="CY602">
            <v>0</v>
          </cell>
          <cell r="CZ602">
            <v>0</v>
          </cell>
          <cell r="DA602">
            <v>0</v>
          </cell>
          <cell r="DB602">
            <v>0</v>
          </cell>
          <cell r="DC602">
            <v>0</v>
          </cell>
          <cell r="DD602">
            <v>0</v>
          </cell>
          <cell r="DE602">
            <v>0</v>
          </cell>
          <cell r="DF602">
            <v>0</v>
          </cell>
          <cell r="DG602">
            <v>0</v>
          </cell>
          <cell r="DI602">
            <v>0</v>
          </cell>
          <cell r="DJ602">
            <v>0</v>
          </cell>
          <cell r="DK602">
            <v>7317.1786654599982</v>
          </cell>
          <cell r="DL602">
            <v>0</v>
          </cell>
          <cell r="DM602">
            <v>0</v>
          </cell>
          <cell r="DN602">
            <v>8104.8332896884003</v>
          </cell>
          <cell r="DO602">
            <v>0</v>
          </cell>
          <cell r="DP602">
            <v>0</v>
          </cell>
          <cell r="DQ602">
            <v>8899.4207144890061</v>
          </cell>
          <cell r="DR602">
            <v>0</v>
          </cell>
          <cell r="DS602">
            <v>0</v>
          </cell>
          <cell r="DU602" t="str">
            <v>No Mapping PC3000502</v>
          </cell>
          <cell r="DV602">
            <v>0</v>
          </cell>
          <cell r="DW602">
            <v>0</v>
          </cell>
          <cell r="DX602">
            <v>42</v>
          </cell>
          <cell r="DY602">
            <v>20571.420000000002</v>
          </cell>
          <cell r="DZ602">
            <v>24321.432669637405</v>
          </cell>
          <cell r="EB602">
            <v>24321.432669637405</v>
          </cell>
          <cell r="EC602" t="str">
            <v>Def</v>
          </cell>
          <cell r="ED602" t="str">
            <v>nonDC</v>
          </cell>
        </row>
        <row r="603">
          <cell r="D603" t="str">
            <v>PC3000502</v>
          </cell>
          <cell r="E603" t="str">
            <v>Local board IT hardware (staff)</v>
          </cell>
          <cell r="F603" t="str">
            <v>Auckland Council</v>
          </cell>
          <cell r="G603" t="str">
            <v>Local board services</v>
          </cell>
          <cell r="H603" t="str">
            <v>E520205</v>
          </cell>
          <cell r="I603" t="str">
            <v>LB Relationship - Devonport-Takapuna, Kaipatiki, Upper Harbour</v>
          </cell>
          <cell r="J603" t="str">
            <v>Governance</v>
          </cell>
          <cell r="K603" t="str">
            <v>Local governance</v>
          </cell>
          <cell r="L603" t="str">
            <v>Local planning, policy and governance</v>
          </cell>
          <cell r="M603" t="str">
            <v>Local activities</v>
          </cell>
          <cell r="N603" t="str">
            <v>Local governance</v>
          </cell>
          <cell r="O603" t="str">
            <v>Local planning, policy and governance</v>
          </cell>
          <cell r="P603" t="str">
            <v>Governance</v>
          </cell>
          <cell r="Q603" t="str">
            <v>Local governance</v>
          </cell>
          <cell r="R603" t="str">
            <v>Local planning, policy and governance</v>
          </cell>
          <cell r="S603" t="str">
            <v>A2111206</v>
          </cell>
          <cell r="T603" t="str">
            <v>A2111206</v>
          </cell>
          <cell r="U603" t="str">
            <v>Local planning, policy and governance</v>
          </cell>
          <cell r="V603" t="str">
            <v>L180</v>
          </cell>
          <cell r="W603" t="str">
            <v>Upper Harbour</v>
          </cell>
          <cell r="X603" t="str">
            <v>PL43780</v>
          </cell>
          <cell r="Y603" t="str">
            <v>Expense</v>
          </cell>
          <cell r="Z603">
            <v>20130701</v>
          </cell>
          <cell r="AA603">
            <v>20200630</v>
          </cell>
          <cell r="AB603">
            <v>1</v>
          </cell>
          <cell r="AC603" t="str">
            <v>Programme</v>
          </cell>
          <cell r="AD603">
            <v>0</v>
          </cell>
          <cell r="AE603">
            <v>0</v>
          </cell>
          <cell r="AF603">
            <v>0</v>
          </cell>
          <cell r="AG603">
            <v>1</v>
          </cell>
          <cell r="AH603">
            <v>11</v>
          </cell>
          <cell r="AI603" t="str">
            <v>Information Services</v>
          </cell>
          <cell r="AJ603" t="str">
            <v>Computer hardware</v>
          </cell>
          <cell r="AK603">
            <v>8</v>
          </cell>
          <cell r="AM603">
            <v>1</v>
          </cell>
          <cell r="AU603">
            <v>6857.14</v>
          </cell>
          <cell r="AX603">
            <v>6857.14</v>
          </cell>
          <cell r="BA603">
            <v>6857.14</v>
          </cell>
          <cell r="BD603">
            <v>3.3000000000000002E-2</v>
          </cell>
          <cell r="BE603">
            <v>6.7088999999999732E-2</v>
          </cell>
          <cell r="BF603">
            <v>0.10230293699999971</v>
          </cell>
          <cell r="BG603">
            <v>0.14088353979499968</v>
          </cell>
          <cell r="BH603">
            <v>0.18195534722761963</v>
          </cell>
          <cell r="BI603">
            <v>0.21859596299167583</v>
          </cell>
          <cell r="BJ603">
            <v>0.25637243784441766</v>
          </cell>
          <cell r="BK603">
            <v>0.29783272829328333</v>
          </cell>
          <cell r="BL603">
            <v>0.3445547065118415</v>
          </cell>
          <cell r="BM603">
            <v>0.39295867594626777</v>
          </cell>
          <cell r="BN603">
            <v>0</v>
          </cell>
          <cell r="BO603">
            <v>0</v>
          </cell>
          <cell r="BP603">
            <v>460.03866545999819</v>
          </cell>
          <cell r="BQ603">
            <v>0</v>
          </cell>
          <cell r="BR603">
            <v>0</v>
          </cell>
          <cell r="BS603">
            <v>1247.6932896883998</v>
          </cell>
          <cell r="BT603">
            <v>0</v>
          </cell>
          <cell r="BU603">
            <v>0</v>
          </cell>
          <cell r="BV603">
            <v>2042.280714489005</v>
          </cell>
          <cell r="BW603">
            <v>0</v>
          </cell>
          <cell r="BX603">
            <v>0</v>
          </cell>
          <cell r="BY603">
            <v>0</v>
          </cell>
          <cell r="BZ603">
            <v>0</v>
          </cell>
          <cell r="CA603">
            <v>7317.1786654599982</v>
          </cell>
          <cell r="CB603">
            <v>0</v>
          </cell>
          <cell r="CC603">
            <v>0</v>
          </cell>
          <cell r="CD603">
            <v>8104.8332896884003</v>
          </cell>
          <cell r="CE603">
            <v>0</v>
          </cell>
          <cell r="CF603">
            <v>0</v>
          </cell>
          <cell r="CG603">
            <v>8899.4207144890061</v>
          </cell>
          <cell r="CH603">
            <v>0</v>
          </cell>
          <cell r="CI603">
            <v>0</v>
          </cell>
          <cell r="CK603">
            <v>0</v>
          </cell>
          <cell r="CL603">
            <v>0</v>
          </cell>
          <cell r="CM603">
            <v>0</v>
          </cell>
          <cell r="CN603">
            <v>0</v>
          </cell>
          <cell r="CO603">
            <v>0</v>
          </cell>
          <cell r="CP603">
            <v>0</v>
          </cell>
          <cell r="CQ603">
            <v>0</v>
          </cell>
          <cell r="CR603">
            <v>0</v>
          </cell>
          <cell r="CS603">
            <v>0</v>
          </cell>
          <cell r="CT603">
            <v>0</v>
          </cell>
          <cell r="CU603">
            <v>0</v>
          </cell>
          <cell r="CW603">
            <v>0</v>
          </cell>
          <cell r="CX603">
            <v>0</v>
          </cell>
          <cell r="CY603">
            <v>0</v>
          </cell>
          <cell r="CZ603">
            <v>0</v>
          </cell>
          <cell r="DA603">
            <v>0</v>
          </cell>
          <cell r="DB603">
            <v>0</v>
          </cell>
          <cell r="DC603">
            <v>0</v>
          </cell>
          <cell r="DD603">
            <v>0</v>
          </cell>
          <cell r="DE603">
            <v>0</v>
          </cell>
          <cell r="DF603">
            <v>0</v>
          </cell>
          <cell r="DG603">
            <v>0</v>
          </cell>
          <cell r="DI603">
            <v>0</v>
          </cell>
          <cell r="DJ603">
            <v>0</v>
          </cell>
          <cell r="DK603">
            <v>7317.1786654599982</v>
          </cell>
          <cell r="DL603">
            <v>0</v>
          </cell>
          <cell r="DM603">
            <v>0</v>
          </cell>
          <cell r="DN603">
            <v>8104.8332896884003</v>
          </cell>
          <cell r="DO603">
            <v>0</v>
          </cell>
          <cell r="DP603">
            <v>0</v>
          </cell>
          <cell r="DQ603">
            <v>8899.4207144890061</v>
          </cell>
          <cell r="DR603">
            <v>0</v>
          </cell>
          <cell r="DS603">
            <v>0</v>
          </cell>
          <cell r="DU603" t="str">
            <v>No Mapping PC3000502</v>
          </cell>
          <cell r="DV603">
            <v>0</v>
          </cell>
          <cell r="DW603">
            <v>0</v>
          </cell>
          <cell r="DX603">
            <v>42</v>
          </cell>
          <cell r="DY603">
            <v>20571.420000000002</v>
          </cell>
          <cell r="DZ603">
            <v>24321.432669637405</v>
          </cell>
          <cell r="EB603">
            <v>24321.432669637405</v>
          </cell>
          <cell r="EC603" t="str">
            <v>Def</v>
          </cell>
          <cell r="ED603" t="str">
            <v>nonDC</v>
          </cell>
        </row>
        <row r="604">
          <cell r="D604" t="str">
            <v>PC3000502</v>
          </cell>
          <cell r="E604" t="str">
            <v>Local board IT hardware (staff)</v>
          </cell>
          <cell r="F604" t="str">
            <v>Auckland Council</v>
          </cell>
          <cell r="G604" t="str">
            <v>Local board services</v>
          </cell>
          <cell r="H604" t="str">
            <v>E520305</v>
          </cell>
          <cell r="I604" t="str">
            <v>LB Relationship - Henderson, Waitakere, Whau</v>
          </cell>
          <cell r="J604" t="str">
            <v>Governance</v>
          </cell>
          <cell r="K604" t="str">
            <v>Local governance</v>
          </cell>
          <cell r="L604" t="str">
            <v>Local planning, policy and governance</v>
          </cell>
          <cell r="M604" t="str">
            <v>Local activities</v>
          </cell>
          <cell r="N604" t="str">
            <v>Local governance</v>
          </cell>
          <cell r="O604" t="str">
            <v>Local planning, policy and governance</v>
          </cell>
          <cell r="P604" t="str">
            <v>Corporate support</v>
          </cell>
          <cell r="Q604" t="str">
            <v>Archived Activities</v>
          </cell>
          <cell r="R604" t="str">
            <v>Local governance and democracy</v>
          </cell>
          <cell r="S604" t="str">
            <v>A2111205</v>
          </cell>
          <cell r="T604" t="str">
            <v>A2111206</v>
          </cell>
          <cell r="U604" t="str">
            <v>Local governance and democracy</v>
          </cell>
          <cell r="V604" t="str">
            <v>L120</v>
          </cell>
          <cell r="W604" t="str">
            <v>Henderson-Massey</v>
          </cell>
          <cell r="X604" t="str">
            <v>FY12 - Only</v>
          </cell>
          <cell r="Y604" t="str">
            <v>Expense</v>
          </cell>
          <cell r="Z604">
            <v>20110701</v>
          </cell>
          <cell r="AA604">
            <v>20120630</v>
          </cell>
          <cell r="AB604">
            <v>1</v>
          </cell>
          <cell r="AC604" t="str">
            <v>Programme</v>
          </cell>
          <cell r="AD604">
            <v>0</v>
          </cell>
          <cell r="AE604">
            <v>0</v>
          </cell>
          <cell r="AF604">
            <v>0</v>
          </cell>
          <cell r="AG604">
            <v>1</v>
          </cell>
          <cell r="AH604">
            <v>11</v>
          </cell>
          <cell r="AI604" t="str">
            <v>Information Services</v>
          </cell>
          <cell r="AJ604" t="str">
            <v>Computer hardware</v>
          </cell>
          <cell r="AK604">
            <v>8</v>
          </cell>
          <cell r="AP604">
            <v>1</v>
          </cell>
          <cell r="AS604">
            <v>6857</v>
          </cell>
          <cell r="AU604">
            <v>0</v>
          </cell>
          <cell r="AX604">
            <v>0</v>
          </cell>
          <cell r="BD604">
            <v>3.3000000000000002E-2</v>
          </cell>
          <cell r="BE604">
            <v>6.7088999999999732E-2</v>
          </cell>
          <cell r="BF604">
            <v>0.10230293699999971</v>
          </cell>
          <cell r="BG604">
            <v>0.14088353979499968</v>
          </cell>
          <cell r="BH604">
            <v>0.18195534722761963</v>
          </cell>
          <cell r="BI604">
            <v>0.21859596299167583</v>
          </cell>
          <cell r="BJ604">
            <v>0.25637243784441766</v>
          </cell>
          <cell r="BK604">
            <v>0.29783272829328333</v>
          </cell>
          <cell r="BL604">
            <v>0.3445547065118415</v>
          </cell>
          <cell r="BM604">
            <v>0.39295867594626777</v>
          </cell>
          <cell r="BN604">
            <v>0</v>
          </cell>
          <cell r="BO604">
            <v>0</v>
          </cell>
          <cell r="BP604">
            <v>0</v>
          </cell>
          <cell r="BQ604">
            <v>0</v>
          </cell>
          <cell r="BR604">
            <v>0</v>
          </cell>
          <cell r="BS604">
            <v>0</v>
          </cell>
          <cell r="BT604">
            <v>0</v>
          </cell>
          <cell r="BU604">
            <v>0</v>
          </cell>
          <cell r="BV604">
            <v>0</v>
          </cell>
          <cell r="BW604">
            <v>0</v>
          </cell>
          <cell r="BX604">
            <v>0</v>
          </cell>
          <cell r="BY604">
            <v>6857</v>
          </cell>
          <cell r="BZ604">
            <v>0</v>
          </cell>
          <cell r="CA604">
            <v>0</v>
          </cell>
          <cell r="CB604">
            <v>0</v>
          </cell>
          <cell r="CC604">
            <v>0</v>
          </cell>
          <cell r="CD604">
            <v>0</v>
          </cell>
          <cell r="CE604">
            <v>0</v>
          </cell>
          <cell r="CF604">
            <v>0</v>
          </cell>
          <cell r="CG604">
            <v>0</v>
          </cell>
          <cell r="CH604">
            <v>0</v>
          </cell>
          <cell r="CI604">
            <v>0</v>
          </cell>
          <cell r="CK604">
            <v>0</v>
          </cell>
          <cell r="CL604">
            <v>0</v>
          </cell>
          <cell r="CM604">
            <v>0</v>
          </cell>
          <cell r="CN604">
            <v>0</v>
          </cell>
          <cell r="CO604">
            <v>0</v>
          </cell>
          <cell r="CP604">
            <v>0</v>
          </cell>
          <cell r="CQ604">
            <v>0</v>
          </cell>
          <cell r="CR604">
            <v>0</v>
          </cell>
          <cell r="CS604">
            <v>0</v>
          </cell>
          <cell r="CT604">
            <v>0</v>
          </cell>
          <cell r="CU604">
            <v>0</v>
          </cell>
          <cell r="CW604">
            <v>0</v>
          </cell>
          <cell r="CX604">
            <v>0</v>
          </cell>
          <cell r="CY604">
            <v>0</v>
          </cell>
          <cell r="CZ604">
            <v>0</v>
          </cell>
          <cell r="DA604">
            <v>0</v>
          </cell>
          <cell r="DB604">
            <v>0</v>
          </cell>
          <cell r="DC604">
            <v>0</v>
          </cell>
          <cell r="DD604">
            <v>0</v>
          </cell>
          <cell r="DE604">
            <v>0</v>
          </cell>
          <cell r="DF604">
            <v>0</v>
          </cell>
          <cell r="DG604">
            <v>0</v>
          </cell>
          <cell r="DI604">
            <v>6857</v>
          </cell>
          <cell r="DJ604">
            <v>0</v>
          </cell>
          <cell r="DK604">
            <v>0</v>
          </cell>
          <cell r="DL604">
            <v>0</v>
          </cell>
          <cell r="DM604">
            <v>0</v>
          </cell>
          <cell r="DN604">
            <v>0</v>
          </cell>
          <cell r="DO604">
            <v>0</v>
          </cell>
          <cell r="DP604">
            <v>0</v>
          </cell>
          <cell r="DQ604">
            <v>0</v>
          </cell>
          <cell r="DR604">
            <v>0</v>
          </cell>
          <cell r="DS604">
            <v>0</v>
          </cell>
          <cell r="DU604" t="str">
            <v>No Mapping PC3000502</v>
          </cell>
          <cell r="DV604">
            <v>0</v>
          </cell>
          <cell r="DW604">
            <v>0</v>
          </cell>
          <cell r="DX604">
            <v>42</v>
          </cell>
          <cell r="DY604">
            <v>0</v>
          </cell>
          <cell r="DZ604">
            <v>0</v>
          </cell>
          <cell r="EB604">
            <v>0</v>
          </cell>
          <cell r="EC604" t="str">
            <v>Def</v>
          </cell>
          <cell r="ED604" t="str">
            <v>nonDC</v>
          </cell>
        </row>
        <row r="605">
          <cell r="D605" t="str">
            <v>PC3000502</v>
          </cell>
          <cell r="E605" t="str">
            <v>Local board IT hardware (staff)</v>
          </cell>
          <cell r="F605" t="str">
            <v>Auckland Council</v>
          </cell>
          <cell r="G605" t="str">
            <v>Local board services</v>
          </cell>
          <cell r="H605" t="str">
            <v>E520305</v>
          </cell>
          <cell r="I605" t="str">
            <v>LB Relationship - Henderson, Waitakere, Whau</v>
          </cell>
          <cell r="J605" t="str">
            <v>Governance</v>
          </cell>
          <cell r="K605" t="str">
            <v>Local governance</v>
          </cell>
          <cell r="L605" t="str">
            <v>Local planning, policy and governance</v>
          </cell>
          <cell r="M605" t="str">
            <v>Local activities</v>
          </cell>
          <cell r="N605" t="str">
            <v>Local governance</v>
          </cell>
          <cell r="O605" t="str">
            <v>Local planning, policy and governance</v>
          </cell>
          <cell r="P605" t="str">
            <v>Corporate support</v>
          </cell>
          <cell r="Q605" t="str">
            <v>Archived Activities</v>
          </cell>
          <cell r="R605" t="str">
            <v>Local governance and democracy</v>
          </cell>
          <cell r="S605" t="str">
            <v>A2111205</v>
          </cell>
          <cell r="T605" t="str">
            <v>A2111206</v>
          </cell>
          <cell r="U605" t="str">
            <v>Local governance and democracy</v>
          </cell>
          <cell r="V605" t="str">
            <v>L190</v>
          </cell>
          <cell r="W605" t="str">
            <v>Waitakere Ranges</v>
          </cell>
          <cell r="X605" t="str">
            <v>FY12 - Only</v>
          </cell>
          <cell r="Y605" t="str">
            <v>Expense</v>
          </cell>
          <cell r="Z605">
            <v>20110701</v>
          </cell>
          <cell r="AA605">
            <v>20120630</v>
          </cell>
          <cell r="AB605">
            <v>1</v>
          </cell>
          <cell r="AC605" t="str">
            <v>Programme</v>
          </cell>
          <cell r="AD605">
            <v>0</v>
          </cell>
          <cell r="AE605">
            <v>0</v>
          </cell>
          <cell r="AF605">
            <v>0</v>
          </cell>
          <cell r="AG605">
            <v>1</v>
          </cell>
          <cell r="AH605">
            <v>11</v>
          </cell>
          <cell r="AI605" t="str">
            <v>Information Services</v>
          </cell>
          <cell r="AJ605" t="str">
            <v>Computer hardware</v>
          </cell>
          <cell r="AK605">
            <v>8</v>
          </cell>
          <cell r="AP605">
            <v>1</v>
          </cell>
          <cell r="AS605">
            <v>6857</v>
          </cell>
          <cell r="AU605">
            <v>0</v>
          </cell>
          <cell r="AX605">
            <v>0</v>
          </cell>
          <cell r="BD605">
            <v>3.3000000000000002E-2</v>
          </cell>
          <cell r="BE605">
            <v>6.7088999999999732E-2</v>
          </cell>
          <cell r="BF605">
            <v>0.10230293699999971</v>
          </cell>
          <cell r="BG605">
            <v>0.14088353979499968</v>
          </cell>
          <cell r="BH605">
            <v>0.18195534722761963</v>
          </cell>
          <cell r="BI605">
            <v>0.21859596299167583</v>
          </cell>
          <cell r="BJ605">
            <v>0.25637243784441766</v>
          </cell>
          <cell r="BK605">
            <v>0.29783272829328333</v>
          </cell>
          <cell r="BL605">
            <v>0.3445547065118415</v>
          </cell>
          <cell r="BM605">
            <v>0.39295867594626777</v>
          </cell>
          <cell r="BN605">
            <v>0</v>
          </cell>
          <cell r="BO605">
            <v>0</v>
          </cell>
          <cell r="BP605">
            <v>0</v>
          </cell>
          <cell r="BQ605">
            <v>0</v>
          </cell>
          <cell r="BR605">
            <v>0</v>
          </cell>
          <cell r="BS605">
            <v>0</v>
          </cell>
          <cell r="BT605">
            <v>0</v>
          </cell>
          <cell r="BU605">
            <v>0</v>
          </cell>
          <cell r="BV605">
            <v>0</v>
          </cell>
          <cell r="BW605">
            <v>0</v>
          </cell>
          <cell r="BX605">
            <v>0</v>
          </cell>
          <cell r="BY605">
            <v>6857</v>
          </cell>
          <cell r="BZ605">
            <v>0</v>
          </cell>
          <cell r="CA605">
            <v>0</v>
          </cell>
          <cell r="CB605">
            <v>0</v>
          </cell>
          <cell r="CC605">
            <v>0</v>
          </cell>
          <cell r="CD605">
            <v>0</v>
          </cell>
          <cell r="CE605">
            <v>0</v>
          </cell>
          <cell r="CF605">
            <v>0</v>
          </cell>
          <cell r="CG605">
            <v>0</v>
          </cell>
          <cell r="CH605">
            <v>0</v>
          </cell>
          <cell r="CI605">
            <v>0</v>
          </cell>
          <cell r="CK605">
            <v>0</v>
          </cell>
          <cell r="CL605">
            <v>0</v>
          </cell>
          <cell r="CM605">
            <v>0</v>
          </cell>
          <cell r="CN605">
            <v>0</v>
          </cell>
          <cell r="CO605">
            <v>0</v>
          </cell>
          <cell r="CP605">
            <v>0</v>
          </cell>
          <cell r="CQ605">
            <v>0</v>
          </cell>
          <cell r="CR605">
            <v>0</v>
          </cell>
          <cell r="CS605">
            <v>0</v>
          </cell>
          <cell r="CT605">
            <v>0</v>
          </cell>
          <cell r="CU605">
            <v>0</v>
          </cell>
          <cell r="CW605">
            <v>0</v>
          </cell>
          <cell r="CX605">
            <v>0</v>
          </cell>
          <cell r="CY605">
            <v>0</v>
          </cell>
          <cell r="CZ605">
            <v>0</v>
          </cell>
          <cell r="DA605">
            <v>0</v>
          </cell>
          <cell r="DB605">
            <v>0</v>
          </cell>
          <cell r="DC605">
            <v>0</v>
          </cell>
          <cell r="DD605">
            <v>0</v>
          </cell>
          <cell r="DE605">
            <v>0</v>
          </cell>
          <cell r="DF605">
            <v>0</v>
          </cell>
          <cell r="DG605">
            <v>0</v>
          </cell>
          <cell r="DI605">
            <v>6857</v>
          </cell>
          <cell r="DJ605">
            <v>0</v>
          </cell>
          <cell r="DK605">
            <v>0</v>
          </cell>
          <cell r="DL605">
            <v>0</v>
          </cell>
          <cell r="DM605">
            <v>0</v>
          </cell>
          <cell r="DN605">
            <v>0</v>
          </cell>
          <cell r="DO605">
            <v>0</v>
          </cell>
          <cell r="DP605">
            <v>0</v>
          </cell>
          <cell r="DQ605">
            <v>0</v>
          </cell>
          <cell r="DR605">
            <v>0</v>
          </cell>
          <cell r="DS605">
            <v>0</v>
          </cell>
          <cell r="DU605" t="str">
            <v>No Mapping PC3000502</v>
          </cell>
          <cell r="DV605">
            <v>0</v>
          </cell>
          <cell r="DW605">
            <v>0</v>
          </cell>
          <cell r="DX605">
            <v>42</v>
          </cell>
          <cell r="DY605">
            <v>0</v>
          </cell>
          <cell r="DZ605">
            <v>0</v>
          </cell>
          <cell r="EB605">
            <v>0</v>
          </cell>
          <cell r="EC605" t="str">
            <v>Def</v>
          </cell>
          <cell r="ED605" t="str">
            <v>nonDC</v>
          </cell>
        </row>
        <row r="606">
          <cell r="D606" t="str">
            <v>PC3000502</v>
          </cell>
          <cell r="E606" t="str">
            <v>Local board IT hardware (staff)</v>
          </cell>
          <cell r="F606" t="str">
            <v>Auckland Council</v>
          </cell>
          <cell r="G606" t="str">
            <v>Local board services</v>
          </cell>
          <cell r="H606" t="str">
            <v>E520305</v>
          </cell>
          <cell r="I606" t="str">
            <v>LB Relationship - Henderson, Waitakere, Whau</v>
          </cell>
          <cell r="J606" t="str">
            <v>Governance</v>
          </cell>
          <cell r="K606" t="str">
            <v>Local governance</v>
          </cell>
          <cell r="L606" t="str">
            <v>Local planning, policy and governance</v>
          </cell>
          <cell r="M606" t="str">
            <v>Local activities</v>
          </cell>
          <cell r="N606" t="str">
            <v>Local governance</v>
          </cell>
          <cell r="O606" t="str">
            <v>Local planning, policy and governance</v>
          </cell>
          <cell r="P606" t="str">
            <v>Corporate support</v>
          </cell>
          <cell r="Q606" t="str">
            <v>Archived Activities</v>
          </cell>
          <cell r="R606" t="str">
            <v>Local governance and democracy</v>
          </cell>
          <cell r="S606" t="str">
            <v>A2111205</v>
          </cell>
          <cell r="T606" t="str">
            <v>A2111206</v>
          </cell>
          <cell r="U606" t="str">
            <v>Local governance and democracy</v>
          </cell>
          <cell r="V606" t="str">
            <v>L200</v>
          </cell>
          <cell r="W606" t="str">
            <v>Whau</v>
          </cell>
          <cell r="X606" t="str">
            <v>FY12 - Only</v>
          </cell>
          <cell r="Y606" t="str">
            <v>Expense</v>
          </cell>
          <cell r="Z606">
            <v>20110701</v>
          </cell>
          <cell r="AA606">
            <v>20120630</v>
          </cell>
          <cell r="AB606">
            <v>1</v>
          </cell>
          <cell r="AC606" t="str">
            <v>Programme</v>
          </cell>
          <cell r="AD606">
            <v>0</v>
          </cell>
          <cell r="AE606">
            <v>0</v>
          </cell>
          <cell r="AF606">
            <v>0</v>
          </cell>
          <cell r="AG606">
            <v>1</v>
          </cell>
          <cell r="AH606">
            <v>11</v>
          </cell>
          <cell r="AI606" t="str">
            <v>Information Services</v>
          </cell>
          <cell r="AJ606" t="str">
            <v>Computer hardware</v>
          </cell>
          <cell r="AK606">
            <v>8</v>
          </cell>
          <cell r="AP606">
            <v>1</v>
          </cell>
          <cell r="AS606">
            <v>6857</v>
          </cell>
          <cell r="AU606">
            <v>0</v>
          </cell>
          <cell r="AX606">
            <v>0</v>
          </cell>
          <cell r="BD606">
            <v>3.3000000000000002E-2</v>
          </cell>
          <cell r="BE606">
            <v>6.7088999999999732E-2</v>
          </cell>
          <cell r="BF606">
            <v>0.10230293699999971</v>
          </cell>
          <cell r="BG606">
            <v>0.14088353979499968</v>
          </cell>
          <cell r="BH606">
            <v>0.18195534722761963</v>
          </cell>
          <cell r="BI606">
            <v>0.21859596299167583</v>
          </cell>
          <cell r="BJ606">
            <v>0.25637243784441766</v>
          </cell>
          <cell r="BK606">
            <v>0.29783272829328333</v>
          </cell>
          <cell r="BL606">
            <v>0.3445547065118415</v>
          </cell>
          <cell r="BM606">
            <v>0.39295867594626777</v>
          </cell>
          <cell r="BN606">
            <v>0</v>
          </cell>
          <cell r="BO606">
            <v>0</v>
          </cell>
          <cell r="BP606">
            <v>0</v>
          </cell>
          <cell r="BQ606">
            <v>0</v>
          </cell>
          <cell r="BR606">
            <v>0</v>
          </cell>
          <cell r="BS606">
            <v>0</v>
          </cell>
          <cell r="BT606">
            <v>0</v>
          </cell>
          <cell r="BU606">
            <v>0</v>
          </cell>
          <cell r="BV606">
            <v>0</v>
          </cell>
          <cell r="BW606">
            <v>0</v>
          </cell>
          <cell r="BX606">
            <v>0</v>
          </cell>
          <cell r="BY606">
            <v>6857</v>
          </cell>
          <cell r="BZ606">
            <v>0</v>
          </cell>
          <cell r="CA606">
            <v>0</v>
          </cell>
          <cell r="CB606">
            <v>0</v>
          </cell>
          <cell r="CC606">
            <v>0</v>
          </cell>
          <cell r="CD606">
            <v>0</v>
          </cell>
          <cell r="CE606">
            <v>0</v>
          </cell>
          <cell r="CF606">
            <v>0</v>
          </cell>
          <cell r="CG606">
            <v>0</v>
          </cell>
          <cell r="CH606">
            <v>0</v>
          </cell>
          <cell r="CI606">
            <v>0</v>
          </cell>
          <cell r="CK606">
            <v>0</v>
          </cell>
          <cell r="CL606">
            <v>0</v>
          </cell>
          <cell r="CM606">
            <v>0</v>
          </cell>
          <cell r="CN606">
            <v>0</v>
          </cell>
          <cell r="CO606">
            <v>0</v>
          </cell>
          <cell r="CP606">
            <v>0</v>
          </cell>
          <cell r="CQ606">
            <v>0</v>
          </cell>
          <cell r="CR606">
            <v>0</v>
          </cell>
          <cell r="CS606">
            <v>0</v>
          </cell>
          <cell r="CT606">
            <v>0</v>
          </cell>
          <cell r="CU606">
            <v>0</v>
          </cell>
          <cell r="CW606">
            <v>0</v>
          </cell>
          <cell r="CX606">
            <v>0</v>
          </cell>
          <cell r="CY606">
            <v>0</v>
          </cell>
          <cell r="CZ606">
            <v>0</v>
          </cell>
          <cell r="DA606">
            <v>0</v>
          </cell>
          <cell r="DB606">
            <v>0</v>
          </cell>
          <cell r="DC606">
            <v>0</v>
          </cell>
          <cell r="DD606">
            <v>0</v>
          </cell>
          <cell r="DE606">
            <v>0</v>
          </cell>
          <cell r="DF606">
            <v>0</v>
          </cell>
          <cell r="DG606">
            <v>0</v>
          </cell>
          <cell r="DI606">
            <v>6857</v>
          </cell>
          <cell r="DJ606">
            <v>0</v>
          </cell>
          <cell r="DK606">
            <v>0</v>
          </cell>
          <cell r="DL606">
            <v>0</v>
          </cell>
          <cell r="DM606">
            <v>0</v>
          </cell>
          <cell r="DN606">
            <v>0</v>
          </cell>
          <cell r="DO606">
            <v>0</v>
          </cell>
          <cell r="DP606">
            <v>0</v>
          </cell>
          <cell r="DQ606">
            <v>0</v>
          </cell>
          <cell r="DR606">
            <v>0</v>
          </cell>
          <cell r="DS606">
            <v>0</v>
          </cell>
          <cell r="DU606" t="str">
            <v>No Mapping PC3000502</v>
          </cell>
          <cell r="DV606">
            <v>0</v>
          </cell>
          <cell r="DW606">
            <v>0</v>
          </cell>
          <cell r="DX606">
            <v>42</v>
          </cell>
          <cell r="DY606">
            <v>0</v>
          </cell>
          <cell r="DZ606">
            <v>0</v>
          </cell>
          <cell r="EB606">
            <v>0</v>
          </cell>
          <cell r="EC606" t="str">
            <v>Def</v>
          </cell>
          <cell r="ED606" t="str">
            <v>nonDC</v>
          </cell>
        </row>
        <row r="607">
          <cell r="D607" t="str">
            <v>PC3000502</v>
          </cell>
          <cell r="E607" t="str">
            <v>Local board IT hardware (staff)</v>
          </cell>
          <cell r="F607" t="str">
            <v>Auckland Council</v>
          </cell>
          <cell r="G607" t="str">
            <v>Local board services</v>
          </cell>
          <cell r="H607" t="str">
            <v>E520305</v>
          </cell>
          <cell r="I607" t="str">
            <v>LB Relationship - Henderson, Waitakere, Whau</v>
          </cell>
          <cell r="J607" t="str">
            <v>Governance</v>
          </cell>
          <cell r="K607" t="str">
            <v>Local governance</v>
          </cell>
          <cell r="L607" t="str">
            <v>Local planning, policy and governance</v>
          </cell>
          <cell r="M607" t="str">
            <v>Local activities</v>
          </cell>
          <cell r="N607" t="str">
            <v>Local governance</v>
          </cell>
          <cell r="O607" t="str">
            <v>Local planning, policy and governance</v>
          </cell>
          <cell r="P607" t="str">
            <v>Governance</v>
          </cell>
          <cell r="Q607" t="str">
            <v>Local governance</v>
          </cell>
          <cell r="R607" t="str">
            <v>Local planning, policy and governance</v>
          </cell>
          <cell r="S607" t="str">
            <v>A2111206</v>
          </cell>
          <cell r="T607" t="str">
            <v>A2111206</v>
          </cell>
          <cell r="U607" t="str">
            <v>Local planning, policy and governance</v>
          </cell>
          <cell r="V607" t="str">
            <v>L120</v>
          </cell>
          <cell r="W607" t="str">
            <v>Henderson-Massey</v>
          </cell>
          <cell r="X607" t="str">
            <v>PL43780</v>
          </cell>
          <cell r="Y607" t="str">
            <v>Expense</v>
          </cell>
          <cell r="Z607">
            <v>20130701</v>
          </cell>
          <cell r="AA607">
            <v>20200630</v>
          </cell>
          <cell r="AB607">
            <v>1</v>
          </cell>
          <cell r="AC607" t="str">
            <v>Programme</v>
          </cell>
          <cell r="AD607">
            <v>0</v>
          </cell>
          <cell r="AE607">
            <v>0</v>
          </cell>
          <cell r="AF607">
            <v>0</v>
          </cell>
          <cell r="AG607">
            <v>1</v>
          </cell>
          <cell r="AH607">
            <v>11</v>
          </cell>
          <cell r="AI607" t="str">
            <v>Information Services</v>
          </cell>
          <cell r="AJ607" t="str">
            <v>Computer hardware</v>
          </cell>
          <cell r="AK607">
            <v>8</v>
          </cell>
          <cell r="AM607">
            <v>1</v>
          </cell>
          <cell r="AU607">
            <v>6857.14</v>
          </cell>
          <cell r="AX607">
            <v>6857.14</v>
          </cell>
          <cell r="BA607">
            <v>6857.14</v>
          </cell>
          <cell r="BD607">
            <v>3.3000000000000002E-2</v>
          </cell>
          <cell r="BE607">
            <v>6.7088999999999732E-2</v>
          </cell>
          <cell r="BF607">
            <v>0.10230293699999971</v>
          </cell>
          <cell r="BG607">
            <v>0.14088353979499968</v>
          </cell>
          <cell r="BH607">
            <v>0.18195534722761963</v>
          </cell>
          <cell r="BI607">
            <v>0.21859596299167583</v>
          </cell>
          <cell r="BJ607">
            <v>0.25637243784441766</v>
          </cell>
          <cell r="BK607">
            <v>0.29783272829328333</v>
          </cell>
          <cell r="BL607">
            <v>0.3445547065118415</v>
          </cell>
          <cell r="BM607">
            <v>0.39295867594626777</v>
          </cell>
          <cell r="BN607">
            <v>0</v>
          </cell>
          <cell r="BO607">
            <v>0</v>
          </cell>
          <cell r="BP607">
            <v>460.03866545999819</v>
          </cell>
          <cell r="BQ607">
            <v>0</v>
          </cell>
          <cell r="BR607">
            <v>0</v>
          </cell>
          <cell r="BS607">
            <v>1247.6932896883998</v>
          </cell>
          <cell r="BT607">
            <v>0</v>
          </cell>
          <cell r="BU607">
            <v>0</v>
          </cell>
          <cell r="BV607">
            <v>2042.280714489005</v>
          </cell>
          <cell r="BW607">
            <v>0</v>
          </cell>
          <cell r="BX607">
            <v>0</v>
          </cell>
          <cell r="BY607">
            <v>0</v>
          </cell>
          <cell r="BZ607">
            <v>0</v>
          </cell>
          <cell r="CA607">
            <v>7317.1786654599982</v>
          </cell>
          <cell r="CB607">
            <v>0</v>
          </cell>
          <cell r="CC607">
            <v>0</v>
          </cell>
          <cell r="CD607">
            <v>8104.8332896884003</v>
          </cell>
          <cell r="CE607">
            <v>0</v>
          </cell>
          <cell r="CF607">
            <v>0</v>
          </cell>
          <cell r="CG607">
            <v>8899.4207144890061</v>
          </cell>
          <cell r="CH607">
            <v>0</v>
          </cell>
          <cell r="CI607">
            <v>0</v>
          </cell>
          <cell r="CK607">
            <v>0</v>
          </cell>
          <cell r="CL607">
            <v>0</v>
          </cell>
          <cell r="CM607">
            <v>0</v>
          </cell>
          <cell r="CN607">
            <v>0</v>
          </cell>
          <cell r="CO607">
            <v>0</v>
          </cell>
          <cell r="CP607">
            <v>0</v>
          </cell>
          <cell r="CQ607">
            <v>0</v>
          </cell>
          <cell r="CR607">
            <v>0</v>
          </cell>
          <cell r="CS607">
            <v>0</v>
          </cell>
          <cell r="CT607">
            <v>0</v>
          </cell>
          <cell r="CU607">
            <v>0</v>
          </cell>
          <cell r="CW607">
            <v>0</v>
          </cell>
          <cell r="CX607">
            <v>0</v>
          </cell>
          <cell r="CY607">
            <v>0</v>
          </cell>
          <cell r="CZ607">
            <v>0</v>
          </cell>
          <cell r="DA607">
            <v>0</v>
          </cell>
          <cell r="DB607">
            <v>0</v>
          </cell>
          <cell r="DC607">
            <v>0</v>
          </cell>
          <cell r="DD607">
            <v>0</v>
          </cell>
          <cell r="DE607">
            <v>0</v>
          </cell>
          <cell r="DF607">
            <v>0</v>
          </cell>
          <cell r="DG607">
            <v>0</v>
          </cell>
          <cell r="DI607">
            <v>0</v>
          </cell>
          <cell r="DJ607">
            <v>0</v>
          </cell>
          <cell r="DK607">
            <v>7317.1786654599982</v>
          </cell>
          <cell r="DL607">
            <v>0</v>
          </cell>
          <cell r="DM607">
            <v>0</v>
          </cell>
          <cell r="DN607">
            <v>8104.8332896884003</v>
          </cell>
          <cell r="DO607">
            <v>0</v>
          </cell>
          <cell r="DP607">
            <v>0</v>
          </cell>
          <cell r="DQ607">
            <v>8899.4207144890061</v>
          </cell>
          <cell r="DR607">
            <v>0</v>
          </cell>
          <cell r="DS607">
            <v>0</v>
          </cell>
          <cell r="DU607" t="str">
            <v>No Mapping PC3000502</v>
          </cell>
          <cell r="DV607">
            <v>0</v>
          </cell>
          <cell r="DW607">
            <v>0</v>
          </cell>
          <cell r="DX607">
            <v>42</v>
          </cell>
          <cell r="DY607">
            <v>20571.420000000002</v>
          </cell>
          <cell r="DZ607">
            <v>24321.432669637405</v>
          </cell>
          <cell r="EB607">
            <v>24321.432669637405</v>
          </cell>
          <cell r="EC607" t="str">
            <v>Def</v>
          </cell>
          <cell r="ED607" t="str">
            <v>nonDC</v>
          </cell>
        </row>
        <row r="608">
          <cell r="D608" t="str">
            <v>PC3000502</v>
          </cell>
          <cell r="E608" t="str">
            <v>Local board IT hardware (staff)</v>
          </cell>
          <cell r="F608" t="str">
            <v>Auckland Council</v>
          </cell>
          <cell r="G608" t="str">
            <v>Local board services</v>
          </cell>
          <cell r="H608" t="str">
            <v>E520305</v>
          </cell>
          <cell r="I608" t="str">
            <v>LB Relationship - Henderson, Waitakere, Whau</v>
          </cell>
          <cell r="J608" t="str">
            <v>Governance</v>
          </cell>
          <cell r="K608" t="str">
            <v>Local governance</v>
          </cell>
          <cell r="L608" t="str">
            <v>Local planning, policy and governance</v>
          </cell>
          <cell r="M608" t="str">
            <v>Local activities</v>
          </cell>
          <cell r="N608" t="str">
            <v>Local governance</v>
          </cell>
          <cell r="O608" t="str">
            <v>Local planning, policy and governance</v>
          </cell>
          <cell r="P608" t="str">
            <v>Governance</v>
          </cell>
          <cell r="Q608" t="str">
            <v>Local governance</v>
          </cell>
          <cell r="R608" t="str">
            <v>Local planning, policy and governance</v>
          </cell>
          <cell r="S608" t="str">
            <v>A2111206</v>
          </cell>
          <cell r="T608" t="str">
            <v>A2111206</v>
          </cell>
          <cell r="U608" t="str">
            <v>Local planning, policy and governance</v>
          </cell>
          <cell r="V608" t="str">
            <v>L190</v>
          </cell>
          <cell r="W608" t="str">
            <v>Waitakere Ranges</v>
          </cell>
          <cell r="X608" t="str">
            <v>PL43780</v>
          </cell>
          <cell r="Y608" t="str">
            <v>Expense</v>
          </cell>
          <cell r="Z608">
            <v>20130701</v>
          </cell>
          <cell r="AA608">
            <v>20200630</v>
          </cell>
          <cell r="AB608">
            <v>1</v>
          </cell>
          <cell r="AC608" t="str">
            <v>Programme</v>
          </cell>
          <cell r="AD608">
            <v>0</v>
          </cell>
          <cell r="AE608">
            <v>0</v>
          </cell>
          <cell r="AF608">
            <v>0</v>
          </cell>
          <cell r="AG608">
            <v>1</v>
          </cell>
          <cell r="AH608">
            <v>11</v>
          </cell>
          <cell r="AI608" t="str">
            <v>Information Services</v>
          </cell>
          <cell r="AJ608" t="str">
            <v>Computer hardware</v>
          </cell>
          <cell r="AK608">
            <v>8</v>
          </cell>
          <cell r="AM608">
            <v>1</v>
          </cell>
          <cell r="AU608">
            <v>6857.14</v>
          </cell>
          <cell r="AX608">
            <v>6857.14</v>
          </cell>
          <cell r="BA608">
            <v>6857.14</v>
          </cell>
          <cell r="BD608">
            <v>3.3000000000000002E-2</v>
          </cell>
          <cell r="BE608">
            <v>6.7088999999999732E-2</v>
          </cell>
          <cell r="BF608">
            <v>0.10230293699999971</v>
          </cell>
          <cell r="BG608">
            <v>0.14088353979499968</v>
          </cell>
          <cell r="BH608">
            <v>0.18195534722761963</v>
          </cell>
          <cell r="BI608">
            <v>0.21859596299167583</v>
          </cell>
          <cell r="BJ608">
            <v>0.25637243784441766</v>
          </cell>
          <cell r="BK608">
            <v>0.29783272829328333</v>
          </cell>
          <cell r="BL608">
            <v>0.3445547065118415</v>
          </cell>
          <cell r="BM608">
            <v>0.39295867594626777</v>
          </cell>
          <cell r="BN608">
            <v>0</v>
          </cell>
          <cell r="BO608">
            <v>0</v>
          </cell>
          <cell r="BP608">
            <v>460.03866545999819</v>
          </cell>
          <cell r="BQ608">
            <v>0</v>
          </cell>
          <cell r="BR608">
            <v>0</v>
          </cell>
          <cell r="BS608">
            <v>1247.6932896883998</v>
          </cell>
          <cell r="BT608">
            <v>0</v>
          </cell>
          <cell r="BU608">
            <v>0</v>
          </cell>
          <cell r="BV608">
            <v>2042.280714489005</v>
          </cell>
          <cell r="BW608">
            <v>0</v>
          </cell>
          <cell r="BX608">
            <v>0</v>
          </cell>
          <cell r="BY608">
            <v>0</v>
          </cell>
          <cell r="BZ608">
            <v>0</v>
          </cell>
          <cell r="CA608">
            <v>7317.1786654599982</v>
          </cell>
          <cell r="CB608">
            <v>0</v>
          </cell>
          <cell r="CC608">
            <v>0</v>
          </cell>
          <cell r="CD608">
            <v>8104.8332896884003</v>
          </cell>
          <cell r="CE608">
            <v>0</v>
          </cell>
          <cell r="CF608">
            <v>0</v>
          </cell>
          <cell r="CG608">
            <v>8899.4207144890061</v>
          </cell>
          <cell r="CH608">
            <v>0</v>
          </cell>
          <cell r="CI608">
            <v>0</v>
          </cell>
          <cell r="CK608">
            <v>0</v>
          </cell>
          <cell r="CL608">
            <v>0</v>
          </cell>
          <cell r="CM608">
            <v>0</v>
          </cell>
          <cell r="CN608">
            <v>0</v>
          </cell>
          <cell r="CO608">
            <v>0</v>
          </cell>
          <cell r="CP608">
            <v>0</v>
          </cell>
          <cell r="CQ608">
            <v>0</v>
          </cell>
          <cell r="CR608">
            <v>0</v>
          </cell>
          <cell r="CS608">
            <v>0</v>
          </cell>
          <cell r="CT608">
            <v>0</v>
          </cell>
          <cell r="CU608">
            <v>0</v>
          </cell>
          <cell r="CW608">
            <v>0</v>
          </cell>
          <cell r="CX608">
            <v>0</v>
          </cell>
          <cell r="CY608">
            <v>0</v>
          </cell>
          <cell r="CZ608">
            <v>0</v>
          </cell>
          <cell r="DA608">
            <v>0</v>
          </cell>
          <cell r="DB608">
            <v>0</v>
          </cell>
          <cell r="DC608">
            <v>0</v>
          </cell>
          <cell r="DD608">
            <v>0</v>
          </cell>
          <cell r="DE608">
            <v>0</v>
          </cell>
          <cell r="DF608">
            <v>0</v>
          </cell>
          <cell r="DG608">
            <v>0</v>
          </cell>
          <cell r="DI608">
            <v>0</v>
          </cell>
          <cell r="DJ608">
            <v>0</v>
          </cell>
          <cell r="DK608">
            <v>7317.1786654599982</v>
          </cell>
          <cell r="DL608">
            <v>0</v>
          </cell>
          <cell r="DM608">
            <v>0</v>
          </cell>
          <cell r="DN608">
            <v>8104.8332896884003</v>
          </cell>
          <cell r="DO608">
            <v>0</v>
          </cell>
          <cell r="DP608">
            <v>0</v>
          </cell>
          <cell r="DQ608">
            <v>8899.4207144890061</v>
          </cell>
          <cell r="DR608">
            <v>0</v>
          </cell>
          <cell r="DS608">
            <v>0</v>
          </cell>
          <cell r="DU608" t="str">
            <v>No Mapping PC3000502</v>
          </cell>
          <cell r="DV608">
            <v>0</v>
          </cell>
          <cell r="DW608">
            <v>0</v>
          </cell>
          <cell r="DX608">
            <v>42</v>
          </cell>
          <cell r="DY608">
            <v>20571.420000000002</v>
          </cell>
          <cell r="DZ608">
            <v>24321.432669637405</v>
          </cell>
          <cell r="EB608">
            <v>24321.432669637405</v>
          </cell>
          <cell r="EC608" t="str">
            <v>Def</v>
          </cell>
          <cell r="ED608" t="str">
            <v>nonDC</v>
          </cell>
        </row>
        <row r="609">
          <cell r="D609" t="str">
            <v>PC3000502</v>
          </cell>
          <cell r="E609" t="str">
            <v>Local board IT hardware (staff)</v>
          </cell>
          <cell r="F609" t="str">
            <v>Auckland Council</v>
          </cell>
          <cell r="G609" t="str">
            <v>Local board services</v>
          </cell>
          <cell r="H609" t="str">
            <v>E520305</v>
          </cell>
          <cell r="I609" t="str">
            <v>LB Relationship - Henderson, Waitakere, Whau</v>
          </cell>
          <cell r="J609" t="str">
            <v>Governance</v>
          </cell>
          <cell r="K609" t="str">
            <v>Local governance</v>
          </cell>
          <cell r="L609" t="str">
            <v>Local planning, policy and governance</v>
          </cell>
          <cell r="M609" t="str">
            <v>Local activities</v>
          </cell>
          <cell r="N609" t="str">
            <v>Local governance</v>
          </cell>
          <cell r="O609" t="str">
            <v>Local planning, policy and governance</v>
          </cell>
          <cell r="P609" t="str">
            <v>Governance</v>
          </cell>
          <cell r="Q609" t="str">
            <v>Local governance</v>
          </cell>
          <cell r="R609" t="str">
            <v>Local planning, policy and governance</v>
          </cell>
          <cell r="S609" t="str">
            <v>A2111206</v>
          </cell>
          <cell r="T609" t="str">
            <v>A2111206</v>
          </cell>
          <cell r="U609" t="str">
            <v>Local planning, policy and governance</v>
          </cell>
          <cell r="V609" t="str">
            <v>L200</v>
          </cell>
          <cell r="W609" t="str">
            <v>Whau</v>
          </cell>
          <cell r="X609" t="str">
            <v>PL43780</v>
          </cell>
          <cell r="Y609" t="str">
            <v>Expense</v>
          </cell>
          <cell r="Z609">
            <v>20130701</v>
          </cell>
          <cell r="AA609">
            <v>20200630</v>
          </cell>
          <cell r="AB609">
            <v>1</v>
          </cell>
          <cell r="AC609" t="str">
            <v>Programme</v>
          </cell>
          <cell r="AD609">
            <v>0</v>
          </cell>
          <cell r="AE609">
            <v>0</v>
          </cell>
          <cell r="AF609">
            <v>0</v>
          </cell>
          <cell r="AG609">
            <v>1</v>
          </cell>
          <cell r="AH609">
            <v>11</v>
          </cell>
          <cell r="AI609" t="str">
            <v>Information Services</v>
          </cell>
          <cell r="AJ609" t="str">
            <v>Computer hardware</v>
          </cell>
          <cell r="AK609">
            <v>8</v>
          </cell>
          <cell r="AM609">
            <v>1</v>
          </cell>
          <cell r="AU609">
            <v>6857.14</v>
          </cell>
          <cell r="AX609">
            <v>6857.14</v>
          </cell>
          <cell r="BA609">
            <v>6857.14</v>
          </cell>
          <cell r="BD609">
            <v>3.3000000000000002E-2</v>
          </cell>
          <cell r="BE609">
            <v>6.7088999999999732E-2</v>
          </cell>
          <cell r="BF609">
            <v>0.10230293699999971</v>
          </cell>
          <cell r="BG609">
            <v>0.14088353979499968</v>
          </cell>
          <cell r="BH609">
            <v>0.18195534722761963</v>
          </cell>
          <cell r="BI609">
            <v>0.21859596299167583</v>
          </cell>
          <cell r="BJ609">
            <v>0.25637243784441766</v>
          </cell>
          <cell r="BK609">
            <v>0.29783272829328333</v>
          </cell>
          <cell r="BL609">
            <v>0.3445547065118415</v>
          </cell>
          <cell r="BM609">
            <v>0.39295867594626777</v>
          </cell>
          <cell r="BN609">
            <v>0</v>
          </cell>
          <cell r="BO609">
            <v>0</v>
          </cell>
          <cell r="BP609">
            <v>460.03866545999819</v>
          </cell>
          <cell r="BQ609">
            <v>0</v>
          </cell>
          <cell r="BR609">
            <v>0</v>
          </cell>
          <cell r="BS609">
            <v>1247.6932896883998</v>
          </cell>
          <cell r="BT609">
            <v>0</v>
          </cell>
          <cell r="BU609">
            <v>0</v>
          </cell>
          <cell r="BV609">
            <v>2042.280714489005</v>
          </cell>
          <cell r="BW609">
            <v>0</v>
          </cell>
          <cell r="BX609">
            <v>0</v>
          </cell>
          <cell r="BY609">
            <v>0</v>
          </cell>
          <cell r="BZ609">
            <v>0</v>
          </cell>
          <cell r="CA609">
            <v>7317.1786654599982</v>
          </cell>
          <cell r="CB609">
            <v>0</v>
          </cell>
          <cell r="CC609">
            <v>0</v>
          </cell>
          <cell r="CD609">
            <v>8104.8332896884003</v>
          </cell>
          <cell r="CE609">
            <v>0</v>
          </cell>
          <cell r="CF609">
            <v>0</v>
          </cell>
          <cell r="CG609">
            <v>8899.4207144890061</v>
          </cell>
          <cell r="CH609">
            <v>0</v>
          </cell>
          <cell r="CI609">
            <v>0</v>
          </cell>
          <cell r="CK609">
            <v>0</v>
          </cell>
          <cell r="CL609">
            <v>0</v>
          </cell>
          <cell r="CM609">
            <v>0</v>
          </cell>
          <cell r="CN609">
            <v>0</v>
          </cell>
          <cell r="CO609">
            <v>0</v>
          </cell>
          <cell r="CP609">
            <v>0</v>
          </cell>
          <cell r="CQ609">
            <v>0</v>
          </cell>
          <cell r="CR609">
            <v>0</v>
          </cell>
          <cell r="CS609">
            <v>0</v>
          </cell>
          <cell r="CT609">
            <v>0</v>
          </cell>
          <cell r="CU609">
            <v>0</v>
          </cell>
          <cell r="CW609">
            <v>0</v>
          </cell>
          <cell r="CX609">
            <v>0</v>
          </cell>
          <cell r="CY609">
            <v>0</v>
          </cell>
          <cell r="CZ609">
            <v>0</v>
          </cell>
          <cell r="DA609">
            <v>0</v>
          </cell>
          <cell r="DB609">
            <v>0</v>
          </cell>
          <cell r="DC609">
            <v>0</v>
          </cell>
          <cell r="DD609">
            <v>0</v>
          </cell>
          <cell r="DE609">
            <v>0</v>
          </cell>
          <cell r="DF609">
            <v>0</v>
          </cell>
          <cell r="DG609">
            <v>0</v>
          </cell>
          <cell r="DI609">
            <v>0</v>
          </cell>
          <cell r="DJ609">
            <v>0</v>
          </cell>
          <cell r="DK609">
            <v>7317.1786654599982</v>
          </cell>
          <cell r="DL609">
            <v>0</v>
          </cell>
          <cell r="DM609">
            <v>0</v>
          </cell>
          <cell r="DN609">
            <v>8104.8332896884003</v>
          </cell>
          <cell r="DO609">
            <v>0</v>
          </cell>
          <cell r="DP609">
            <v>0</v>
          </cell>
          <cell r="DQ609">
            <v>8899.4207144890061</v>
          </cell>
          <cell r="DR609">
            <v>0</v>
          </cell>
          <cell r="DS609">
            <v>0</v>
          </cell>
          <cell r="DU609" t="str">
            <v>No Mapping PC3000502</v>
          </cell>
          <cell r="DV609">
            <v>0</v>
          </cell>
          <cell r="DW609">
            <v>0</v>
          </cell>
          <cell r="DX609">
            <v>42</v>
          </cell>
          <cell r="DY609">
            <v>20571.420000000002</v>
          </cell>
          <cell r="DZ609">
            <v>24321.432669637405</v>
          </cell>
          <cell r="EB609">
            <v>24321.432669637405</v>
          </cell>
          <cell r="EC609" t="str">
            <v>Def</v>
          </cell>
          <cell r="ED609" t="str">
            <v>nonDC</v>
          </cell>
        </row>
        <row r="610">
          <cell r="D610" t="str">
            <v>PC3000502</v>
          </cell>
          <cell r="E610" t="str">
            <v>Local board IT hardware (staff)</v>
          </cell>
          <cell r="F610" t="str">
            <v>Auckland Council</v>
          </cell>
          <cell r="G610" t="str">
            <v>Local board services</v>
          </cell>
          <cell r="H610" t="str">
            <v>E520405</v>
          </cell>
          <cell r="I610" t="str">
            <v>LB Relationship - Albert-Eden, Great Barrier, Waiheke, Waitemata</v>
          </cell>
          <cell r="J610" t="str">
            <v>Governance</v>
          </cell>
          <cell r="K610" t="str">
            <v>Local governance</v>
          </cell>
          <cell r="L610" t="str">
            <v>Local planning, policy and governance</v>
          </cell>
          <cell r="M610" t="str">
            <v>Local activities</v>
          </cell>
          <cell r="N610" t="str">
            <v>Local governance</v>
          </cell>
          <cell r="O610" t="str">
            <v>Local planning, policy and governance</v>
          </cell>
          <cell r="P610" t="str">
            <v>Corporate support</v>
          </cell>
          <cell r="Q610" t="str">
            <v>Archived Activities</v>
          </cell>
          <cell r="R610" t="str">
            <v>Local governance and democracy</v>
          </cell>
          <cell r="S610" t="str">
            <v>A2111205</v>
          </cell>
          <cell r="T610" t="str">
            <v>A2111206</v>
          </cell>
          <cell r="U610" t="str">
            <v>Local governance and democracy</v>
          </cell>
          <cell r="V610" t="str">
            <v>L100</v>
          </cell>
          <cell r="W610" t="str">
            <v>Albert-Eden</v>
          </cell>
          <cell r="X610" t="str">
            <v>FY12 - Only</v>
          </cell>
          <cell r="Y610" t="str">
            <v>Expense</v>
          </cell>
          <cell r="Z610">
            <v>20110701</v>
          </cell>
          <cell r="AA610">
            <v>20120630</v>
          </cell>
          <cell r="AB610">
            <v>1</v>
          </cell>
          <cell r="AC610" t="str">
            <v>Programme</v>
          </cell>
          <cell r="AD610">
            <v>0</v>
          </cell>
          <cell r="AE610">
            <v>0</v>
          </cell>
          <cell r="AF610">
            <v>0</v>
          </cell>
          <cell r="AG610">
            <v>1</v>
          </cell>
          <cell r="AH610">
            <v>11</v>
          </cell>
          <cell r="AI610" t="str">
            <v>Information Services</v>
          </cell>
          <cell r="AJ610" t="str">
            <v>Computer hardware</v>
          </cell>
          <cell r="AK610">
            <v>8</v>
          </cell>
          <cell r="AP610">
            <v>1</v>
          </cell>
          <cell r="AS610">
            <v>6857</v>
          </cell>
          <cell r="AU610">
            <v>0</v>
          </cell>
          <cell r="AX610">
            <v>0</v>
          </cell>
          <cell r="BD610">
            <v>3.3000000000000002E-2</v>
          </cell>
          <cell r="BE610">
            <v>6.7088999999999732E-2</v>
          </cell>
          <cell r="BF610">
            <v>0.10230293699999971</v>
          </cell>
          <cell r="BG610">
            <v>0.14088353979499968</v>
          </cell>
          <cell r="BH610">
            <v>0.18195534722761963</v>
          </cell>
          <cell r="BI610">
            <v>0.21859596299167583</v>
          </cell>
          <cell r="BJ610">
            <v>0.25637243784441766</v>
          </cell>
          <cell r="BK610">
            <v>0.29783272829328333</v>
          </cell>
          <cell r="BL610">
            <v>0.3445547065118415</v>
          </cell>
          <cell r="BM610">
            <v>0.39295867594626777</v>
          </cell>
          <cell r="BN610">
            <v>0</v>
          </cell>
          <cell r="BO610">
            <v>0</v>
          </cell>
          <cell r="BP610">
            <v>0</v>
          </cell>
          <cell r="BQ610">
            <v>0</v>
          </cell>
          <cell r="BR610">
            <v>0</v>
          </cell>
          <cell r="BS610">
            <v>0</v>
          </cell>
          <cell r="BT610">
            <v>0</v>
          </cell>
          <cell r="BU610">
            <v>0</v>
          </cell>
          <cell r="BV610">
            <v>0</v>
          </cell>
          <cell r="BW610">
            <v>0</v>
          </cell>
          <cell r="BX610">
            <v>0</v>
          </cell>
          <cell r="BY610">
            <v>6857</v>
          </cell>
          <cell r="BZ610">
            <v>0</v>
          </cell>
          <cell r="CA610">
            <v>0</v>
          </cell>
          <cell r="CB610">
            <v>0</v>
          </cell>
          <cell r="CC610">
            <v>0</v>
          </cell>
          <cell r="CD610">
            <v>0</v>
          </cell>
          <cell r="CE610">
            <v>0</v>
          </cell>
          <cell r="CF610">
            <v>0</v>
          </cell>
          <cell r="CG610">
            <v>0</v>
          </cell>
          <cell r="CH610">
            <v>0</v>
          </cell>
          <cell r="CI610">
            <v>0</v>
          </cell>
          <cell r="CK610">
            <v>0</v>
          </cell>
          <cell r="CL610">
            <v>0</v>
          </cell>
          <cell r="CM610">
            <v>0</v>
          </cell>
          <cell r="CN610">
            <v>0</v>
          </cell>
          <cell r="CO610">
            <v>0</v>
          </cell>
          <cell r="CP610">
            <v>0</v>
          </cell>
          <cell r="CQ610">
            <v>0</v>
          </cell>
          <cell r="CR610">
            <v>0</v>
          </cell>
          <cell r="CS610">
            <v>0</v>
          </cell>
          <cell r="CT610">
            <v>0</v>
          </cell>
          <cell r="CU610">
            <v>0</v>
          </cell>
          <cell r="CW610">
            <v>0</v>
          </cell>
          <cell r="CX610">
            <v>0</v>
          </cell>
          <cell r="CY610">
            <v>0</v>
          </cell>
          <cell r="CZ610">
            <v>0</v>
          </cell>
          <cell r="DA610">
            <v>0</v>
          </cell>
          <cell r="DB610">
            <v>0</v>
          </cell>
          <cell r="DC610">
            <v>0</v>
          </cell>
          <cell r="DD610">
            <v>0</v>
          </cell>
          <cell r="DE610">
            <v>0</v>
          </cell>
          <cell r="DF610">
            <v>0</v>
          </cell>
          <cell r="DG610">
            <v>0</v>
          </cell>
          <cell r="DI610">
            <v>6857</v>
          </cell>
          <cell r="DJ610">
            <v>0</v>
          </cell>
          <cell r="DK610">
            <v>0</v>
          </cell>
          <cell r="DL610">
            <v>0</v>
          </cell>
          <cell r="DM610">
            <v>0</v>
          </cell>
          <cell r="DN610">
            <v>0</v>
          </cell>
          <cell r="DO610">
            <v>0</v>
          </cell>
          <cell r="DP610">
            <v>0</v>
          </cell>
          <cell r="DQ610">
            <v>0</v>
          </cell>
          <cell r="DR610">
            <v>0</v>
          </cell>
          <cell r="DS610">
            <v>0</v>
          </cell>
          <cell r="DU610" t="str">
            <v>No Mapping PC3000502</v>
          </cell>
          <cell r="DV610">
            <v>0</v>
          </cell>
          <cell r="DW610">
            <v>0</v>
          </cell>
          <cell r="DX610">
            <v>42</v>
          </cell>
          <cell r="DY610">
            <v>0</v>
          </cell>
          <cell r="DZ610">
            <v>0</v>
          </cell>
          <cell r="EB610">
            <v>0</v>
          </cell>
          <cell r="EC610" t="str">
            <v>Def</v>
          </cell>
          <cell r="ED610" t="str">
            <v>nonDC</v>
          </cell>
        </row>
        <row r="611">
          <cell r="D611" t="str">
            <v>PC3000502</v>
          </cell>
          <cell r="E611" t="str">
            <v>Local board IT hardware (staff)</v>
          </cell>
          <cell r="F611" t="str">
            <v>Auckland Council</v>
          </cell>
          <cell r="G611" t="str">
            <v>Local board services</v>
          </cell>
          <cell r="H611" t="str">
            <v>E520405</v>
          </cell>
          <cell r="I611" t="str">
            <v>LB Relationship - Albert-Eden, Great Barrier, Waiheke, Waitemata</v>
          </cell>
          <cell r="J611" t="str">
            <v>Governance</v>
          </cell>
          <cell r="K611" t="str">
            <v>Local governance</v>
          </cell>
          <cell r="L611" t="str">
            <v>Local planning, policy and governance</v>
          </cell>
          <cell r="M611" t="str">
            <v>Local activities</v>
          </cell>
          <cell r="N611" t="str">
            <v>Local governance</v>
          </cell>
          <cell r="O611" t="str">
            <v>Local planning, policy and governance</v>
          </cell>
          <cell r="P611" t="str">
            <v>Corporate support</v>
          </cell>
          <cell r="Q611" t="str">
            <v>Archived Activities</v>
          </cell>
          <cell r="R611" t="str">
            <v>Local governance and democracy</v>
          </cell>
          <cell r="S611" t="str">
            <v>A2111205</v>
          </cell>
          <cell r="T611" t="str">
            <v>A2111206</v>
          </cell>
          <cell r="U611" t="str">
            <v>Local governance and democracy</v>
          </cell>
          <cell r="V611" t="str">
            <v>L115</v>
          </cell>
          <cell r="W611" t="str">
            <v>Great Barrier</v>
          </cell>
          <cell r="X611" t="str">
            <v>FY12 - Only</v>
          </cell>
          <cell r="Y611" t="str">
            <v>Expense</v>
          </cell>
          <cell r="Z611">
            <v>20110701</v>
          </cell>
          <cell r="AA611">
            <v>20120630</v>
          </cell>
          <cell r="AB611">
            <v>1</v>
          </cell>
          <cell r="AC611" t="str">
            <v>Programme</v>
          </cell>
          <cell r="AD611">
            <v>0</v>
          </cell>
          <cell r="AE611">
            <v>0</v>
          </cell>
          <cell r="AF611">
            <v>0</v>
          </cell>
          <cell r="AG611">
            <v>1</v>
          </cell>
          <cell r="AH611">
            <v>11</v>
          </cell>
          <cell r="AI611" t="str">
            <v>Information Services</v>
          </cell>
          <cell r="AJ611" t="str">
            <v>Computer hardware</v>
          </cell>
          <cell r="AK611">
            <v>8</v>
          </cell>
          <cell r="AP611">
            <v>1</v>
          </cell>
          <cell r="AS611">
            <v>6857</v>
          </cell>
          <cell r="AU611">
            <v>0</v>
          </cell>
          <cell r="AX611">
            <v>0</v>
          </cell>
          <cell r="BD611">
            <v>3.3000000000000002E-2</v>
          </cell>
          <cell r="BE611">
            <v>6.7088999999999732E-2</v>
          </cell>
          <cell r="BF611">
            <v>0.10230293699999971</v>
          </cell>
          <cell r="BG611">
            <v>0.14088353979499968</v>
          </cell>
          <cell r="BH611">
            <v>0.18195534722761963</v>
          </cell>
          <cell r="BI611">
            <v>0.21859596299167583</v>
          </cell>
          <cell r="BJ611">
            <v>0.25637243784441766</v>
          </cell>
          <cell r="BK611">
            <v>0.29783272829328333</v>
          </cell>
          <cell r="BL611">
            <v>0.3445547065118415</v>
          </cell>
          <cell r="BM611">
            <v>0.39295867594626777</v>
          </cell>
          <cell r="BN611">
            <v>0</v>
          </cell>
          <cell r="BO611">
            <v>0</v>
          </cell>
          <cell r="BP611">
            <v>0</v>
          </cell>
          <cell r="BQ611">
            <v>0</v>
          </cell>
          <cell r="BR611">
            <v>0</v>
          </cell>
          <cell r="BS611">
            <v>0</v>
          </cell>
          <cell r="BT611">
            <v>0</v>
          </cell>
          <cell r="BU611">
            <v>0</v>
          </cell>
          <cell r="BV611">
            <v>0</v>
          </cell>
          <cell r="BW611">
            <v>0</v>
          </cell>
          <cell r="BX611">
            <v>0</v>
          </cell>
          <cell r="BY611">
            <v>6857</v>
          </cell>
          <cell r="BZ611">
            <v>0</v>
          </cell>
          <cell r="CA611">
            <v>0</v>
          </cell>
          <cell r="CB611">
            <v>0</v>
          </cell>
          <cell r="CC611">
            <v>0</v>
          </cell>
          <cell r="CD611">
            <v>0</v>
          </cell>
          <cell r="CE611">
            <v>0</v>
          </cell>
          <cell r="CF611">
            <v>0</v>
          </cell>
          <cell r="CG611">
            <v>0</v>
          </cell>
          <cell r="CH611">
            <v>0</v>
          </cell>
          <cell r="CI611">
            <v>0</v>
          </cell>
          <cell r="CK611">
            <v>0</v>
          </cell>
          <cell r="CL611">
            <v>0</v>
          </cell>
          <cell r="CM611">
            <v>0</v>
          </cell>
          <cell r="CN611">
            <v>0</v>
          </cell>
          <cell r="CO611">
            <v>0</v>
          </cell>
          <cell r="CP611">
            <v>0</v>
          </cell>
          <cell r="CQ611">
            <v>0</v>
          </cell>
          <cell r="CR611">
            <v>0</v>
          </cell>
          <cell r="CS611">
            <v>0</v>
          </cell>
          <cell r="CT611">
            <v>0</v>
          </cell>
          <cell r="CU611">
            <v>0</v>
          </cell>
          <cell r="CW611">
            <v>0</v>
          </cell>
          <cell r="CX611">
            <v>0</v>
          </cell>
          <cell r="CY611">
            <v>0</v>
          </cell>
          <cell r="CZ611">
            <v>0</v>
          </cell>
          <cell r="DA611">
            <v>0</v>
          </cell>
          <cell r="DB611">
            <v>0</v>
          </cell>
          <cell r="DC611">
            <v>0</v>
          </cell>
          <cell r="DD611">
            <v>0</v>
          </cell>
          <cell r="DE611">
            <v>0</v>
          </cell>
          <cell r="DF611">
            <v>0</v>
          </cell>
          <cell r="DG611">
            <v>0</v>
          </cell>
          <cell r="DI611">
            <v>6857</v>
          </cell>
          <cell r="DJ611">
            <v>0</v>
          </cell>
          <cell r="DK611">
            <v>0</v>
          </cell>
          <cell r="DL611">
            <v>0</v>
          </cell>
          <cell r="DM611">
            <v>0</v>
          </cell>
          <cell r="DN611">
            <v>0</v>
          </cell>
          <cell r="DO611">
            <v>0</v>
          </cell>
          <cell r="DP611">
            <v>0</v>
          </cell>
          <cell r="DQ611">
            <v>0</v>
          </cell>
          <cell r="DR611">
            <v>0</v>
          </cell>
          <cell r="DS611">
            <v>0</v>
          </cell>
          <cell r="DU611" t="str">
            <v>No Mapping PC3000502</v>
          </cell>
          <cell r="DV611">
            <v>0</v>
          </cell>
          <cell r="DW611">
            <v>0</v>
          </cell>
          <cell r="DX611">
            <v>42</v>
          </cell>
          <cell r="DY611">
            <v>0</v>
          </cell>
          <cell r="DZ611">
            <v>0</v>
          </cell>
          <cell r="EB611">
            <v>0</v>
          </cell>
          <cell r="EC611" t="str">
            <v>Def</v>
          </cell>
          <cell r="ED611" t="str">
            <v>nonDC</v>
          </cell>
        </row>
        <row r="612">
          <cell r="D612" t="str">
            <v>PC3000502</v>
          </cell>
          <cell r="E612" t="str">
            <v>Local board IT hardware (staff)</v>
          </cell>
          <cell r="F612" t="str">
            <v>Auckland Council</v>
          </cell>
          <cell r="G612" t="str">
            <v>Local board services</v>
          </cell>
          <cell r="H612" t="str">
            <v>E520405</v>
          </cell>
          <cell r="I612" t="str">
            <v>LB Relationship - Albert-Eden, Great Barrier, Waiheke, Waitemata</v>
          </cell>
          <cell r="J612" t="str">
            <v>Governance</v>
          </cell>
          <cell r="K612" t="str">
            <v>Local governance</v>
          </cell>
          <cell r="L612" t="str">
            <v>Local planning, policy and governance</v>
          </cell>
          <cell r="M612" t="str">
            <v>Local activities</v>
          </cell>
          <cell r="N612" t="str">
            <v>Local governance</v>
          </cell>
          <cell r="O612" t="str">
            <v>Local planning, policy and governance</v>
          </cell>
          <cell r="P612" t="str">
            <v>Corporate support</v>
          </cell>
          <cell r="Q612" t="str">
            <v>Archived Activities</v>
          </cell>
          <cell r="R612" t="str">
            <v>Local governance and democracy</v>
          </cell>
          <cell r="S612" t="str">
            <v>A2111205</v>
          </cell>
          <cell r="T612" t="str">
            <v>A2111206</v>
          </cell>
          <cell r="U612" t="str">
            <v>Local governance and democracy</v>
          </cell>
          <cell r="V612" t="str">
            <v>L185</v>
          </cell>
          <cell r="W612" t="str">
            <v>Waiheke</v>
          </cell>
          <cell r="X612" t="str">
            <v>FY12 - Only</v>
          </cell>
          <cell r="Y612" t="str">
            <v>Expense</v>
          </cell>
          <cell r="Z612">
            <v>20110701</v>
          </cell>
          <cell r="AA612">
            <v>20120630</v>
          </cell>
          <cell r="AB612">
            <v>1</v>
          </cell>
          <cell r="AC612" t="str">
            <v>Programme</v>
          </cell>
          <cell r="AD612">
            <v>0</v>
          </cell>
          <cell r="AE612">
            <v>0</v>
          </cell>
          <cell r="AF612">
            <v>0</v>
          </cell>
          <cell r="AG612">
            <v>1</v>
          </cell>
          <cell r="AH612">
            <v>11</v>
          </cell>
          <cell r="AI612" t="str">
            <v>Information Services</v>
          </cell>
          <cell r="AJ612" t="str">
            <v>Computer hardware</v>
          </cell>
          <cell r="AK612">
            <v>8</v>
          </cell>
          <cell r="AP612">
            <v>1</v>
          </cell>
          <cell r="AS612">
            <v>6857</v>
          </cell>
          <cell r="AU612">
            <v>0</v>
          </cell>
          <cell r="AX612">
            <v>0</v>
          </cell>
          <cell r="BD612">
            <v>3.3000000000000002E-2</v>
          </cell>
          <cell r="BE612">
            <v>6.7088999999999732E-2</v>
          </cell>
          <cell r="BF612">
            <v>0.10230293699999971</v>
          </cell>
          <cell r="BG612">
            <v>0.14088353979499968</v>
          </cell>
          <cell r="BH612">
            <v>0.18195534722761963</v>
          </cell>
          <cell r="BI612">
            <v>0.21859596299167583</v>
          </cell>
          <cell r="BJ612">
            <v>0.25637243784441766</v>
          </cell>
          <cell r="BK612">
            <v>0.29783272829328333</v>
          </cell>
          <cell r="BL612">
            <v>0.3445547065118415</v>
          </cell>
          <cell r="BM612">
            <v>0.39295867594626777</v>
          </cell>
          <cell r="BN612">
            <v>0</v>
          </cell>
          <cell r="BO612">
            <v>0</v>
          </cell>
          <cell r="BP612">
            <v>0</v>
          </cell>
          <cell r="BQ612">
            <v>0</v>
          </cell>
          <cell r="BR612">
            <v>0</v>
          </cell>
          <cell r="BS612">
            <v>0</v>
          </cell>
          <cell r="BT612">
            <v>0</v>
          </cell>
          <cell r="BU612">
            <v>0</v>
          </cell>
          <cell r="BV612">
            <v>0</v>
          </cell>
          <cell r="BW612">
            <v>0</v>
          </cell>
          <cell r="BX612">
            <v>0</v>
          </cell>
          <cell r="BY612">
            <v>6857</v>
          </cell>
          <cell r="BZ612">
            <v>0</v>
          </cell>
          <cell r="CA612">
            <v>0</v>
          </cell>
          <cell r="CB612">
            <v>0</v>
          </cell>
          <cell r="CC612">
            <v>0</v>
          </cell>
          <cell r="CD612">
            <v>0</v>
          </cell>
          <cell r="CE612">
            <v>0</v>
          </cell>
          <cell r="CF612">
            <v>0</v>
          </cell>
          <cell r="CG612">
            <v>0</v>
          </cell>
          <cell r="CH612">
            <v>0</v>
          </cell>
          <cell r="CI612">
            <v>0</v>
          </cell>
          <cell r="CK612">
            <v>0</v>
          </cell>
          <cell r="CL612">
            <v>0</v>
          </cell>
          <cell r="CM612">
            <v>0</v>
          </cell>
          <cell r="CN612">
            <v>0</v>
          </cell>
          <cell r="CO612">
            <v>0</v>
          </cell>
          <cell r="CP612">
            <v>0</v>
          </cell>
          <cell r="CQ612">
            <v>0</v>
          </cell>
          <cell r="CR612">
            <v>0</v>
          </cell>
          <cell r="CS612">
            <v>0</v>
          </cell>
          <cell r="CT612">
            <v>0</v>
          </cell>
          <cell r="CU612">
            <v>0</v>
          </cell>
          <cell r="CW612">
            <v>0</v>
          </cell>
          <cell r="CX612">
            <v>0</v>
          </cell>
          <cell r="CY612">
            <v>0</v>
          </cell>
          <cell r="CZ612">
            <v>0</v>
          </cell>
          <cell r="DA612">
            <v>0</v>
          </cell>
          <cell r="DB612">
            <v>0</v>
          </cell>
          <cell r="DC612">
            <v>0</v>
          </cell>
          <cell r="DD612">
            <v>0</v>
          </cell>
          <cell r="DE612">
            <v>0</v>
          </cell>
          <cell r="DF612">
            <v>0</v>
          </cell>
          <cell r="DG612">
            <v>0</v>
          </cell>
          <cell r="DI612">
            <v>6857</v>
          </cell>
          <cell r="DJ612">
            <v>0</v>
          </cell>
          <cell r="DK612">
            <v>0</v>
          </cell>
          <cell r="DL612">
            <v>0</v>
          </cell>
          <cell r="DM612">
            <v>0</v>
          </cell>
          <cell r="DN612">
            <v>0</v>
          </cell>
          <cell r="DO612">
            <v>0</v>
          </cell>
          <cell r="DP612">
            <v>0</v>
          </cell>
          <cell r="DQ612">
            <v>0</v>
          </cell>
          <cell r="DR612">
            <v>0</v>
          </cell>
          <cell r="DS612">
            <v>0</v>
          </cell>
          <cell r="DU612" t="str">
            <v>No Mapping PC3000502</v>
          </cell>
          <cell r="DV612">
            <v>0</v>
          </cell>
          <cell r="DW612">
            <v>0</v>
          </cell>
          <cell r="DX612">
            <v>42</v>
          </cell>
          <cell r="DY612">
            <v>0</v>
          </cell>
          <cell r="DZ612">
            <v>0</v>
          </cell>
          <cell r="EB612">
            <v>0</v>
          </cell>
          <cell r="EC612" t="str">
            <v>Def</v>
          </cell>
          <cell r="ED612" t="str">
            <v>nonDC</v>
          </cell>
        </row>
        <row r="613">
          <cell r="D613" t="str">
            <v>PC3000502</v>
          </cell>
          <cell r="E613" t="str">
            <v>Local board IT hardware (staff)</v>
          </cell>
          <cell r="F613" t="str">
            <v>Auckland Council</v>
          </cell>
          <cell r="G613" t="str">
            <v>Local board services</v>
          </cell>
          <cell r="H613" t="str">
            <v>E520405</v>
          </cell>
          <cell r="I613" t="str">
            <v>LB Relationship - Albert-Eden, Great Barrier, Waiheke, Waitemata</v>
          </cell>
          <cell r="J613" t="str">
            <v>Governance</v>
          </cell>
          <cell r="K613" t="str">
            <v>Local governance</v>
          </cell>
          <cell r="L613" t="str">
            <v>Local planning, policy and governance</v>
          </cell>
          <cell r="M613" t="str">
            <v>Local activities</v>
          </cell>
          <cell r="N613" t="str">
            <v>Local governance</v>
          </cell>
          <cell r="O613" t="str">
            <v>Local planning, policy and governance</v>
          </cell>
          <cell r="P613" t="str">
            <v>Corporate support</v>
          </cell>
          <cell r="Q613" t="str">
            <v>Archived Activities</v>
          </cell>
          <cell r="R613" t="str">
            <v>Local governance and democracy</v>
          </cell>
          <cell r="S613" t="str">
            <v>A2111205</v>
          </cell>
          <cell r="T613" t="str">
            <v>A2111206</v>
          </cell>
          <cell r="U613" t="str">
            <v>Local governance and democracy</v>
          </cell>
          <cell r="V613" t="str">
            <v>L195</v>
          </cell>
          <cell r="W613" t="str">
            <v>Waitemata</v>
          </cell>
          <cell r="X613" t="str">
            <v>FY12 - Only</v>
          </cell>
          <cell r="Y613" t="str">
            <v>Expense</v>
          </cell>
          <cell r="Z613">
            <v>20110701</v>
          </cell>
          <cell r="AA613">
            <v>20120630</v>
          </cell>
          <cell r="AB613">
            <v>1</v>
          </cell>
          <cell r="AC613" t="str">
            <v>Programme</v>
          </cell>
          <cell r="AD613">
            <v>0</v>
          </cell>
          <cell r="AE613">
            <v>0</v>
          </cell>
          <cell r="AF613">
            <v>0</v>
          </cell>
          <cell r="AG613">
            <v>1</v>
          </cell>
          <cell r="AH613">
            <v>11</v>
          </cell>
          <cell r="AI613" t="str">
            <v>Information Services</v>
          </cell>
          <cell r="AJ613" t="str">
            <v>Computer hardware</v>
          </cell>
          <cell r="AK613">
            <v>8</v>
          </cell>
          <cell r="AP613">
            <v>1</v>
          </cell>
          <cell r="AS613">
            <v>6857</v>
          </cell>
          <cell r="AU613">
            <v>0</v>
          </cell>
          <cell r="AX613">
            <v>0</v>
          </cell>
          <cell r="BD613">
            <v>3.3000000000000002E-2</v>
          </cell>
          <cell r="BE613">
            <v>6.7088999999999732E-2</v>
          </cell>
          <cell r="BF613">
            <v>0.10230293699999971</v>
          </cell>
          <cell r="BG613">
            <v>0.14088353979499968</v>
          </cell>
          <cell r="BH613">
            <v>0.18195534722761963</v>
          </cell>
          <cell r="BI613">
            <v>0.21859596299167583</v>
          </cell>
          <cell r="BJ613">
            <v>0.25637243784441766</v>
          </cell>
          <cell r="BK613">
            <v>0.29783272829328333</v>
          </cell>
          <cell r="BL613">
            <v>0.3445547065118415</v>
          </cell>
          <cell r="BM613">
            <v>0.39295867594626777</v>
          </cell>
          <cell r="BN613">
            <v>0</v>
          </cell>
          <cell r="BO613">
            <v>0</v>
          </cell>
          <cell r="BP613">
            <v>0</v>
          </cell>
          <cell r="BQ613">
            <v>0</v>
          </cell>
          <cell r="BR613">
            <v>0</v>
          </cell>
          <cell r="BS613">
            <v>0</v>
          </cell>
          <cell r="BT613">
            <v>0</v>
          </cell>
          <cell r="BU613">
            <v>0</v>
          </cell>
          <cell r="BV613">
            <v>0</v>
          </cell>
          <cell r="BW613">
            <v>0</v>
          </cell>
          <cell r="BX613">
            <v>0</v>
          </cell>
          <cell r="BY613">
            <v>6857</v>
          </cell>
          <cell r="BZ613">
            <v>0</v>
          </cell>
          <cell r="CA613">
            <v>0</v>
          </cell>
          <cell r="CB613">
            <v>0</v>
          </cell>
          <cell r="CC613">
            <v>0</v>
          </cell>
          <cell r="CD613">
            <v>0</v>
          </cell>
          <cell r="CE613">
            <v>0</v>
          </cell>
          <cell r="CF613">
            <v>0</v>
          </cell>
          <cell r="CG613">
            <v>0</v>
          </cell>
          <cell r="CH613">
            <v>0</v>
          </cell>
          <cell r="CI613">
            <v>0</v>
          </cell>
          <cell r="CK613">
            <v>0</v>
          </cell>
          <cell r="CL613">
            <v>0</v>
          </cell>
          <cell r="CM613">
            <v>0</v>
          </cell>
          <cell r="CN613">
            <v>0</v>
          </cell>
          <cell r="CO613">
            <v>0</v>
          </cell>
          <cell r="CP613">
            <v>0</v>
          </cell>
          <cell r="CQ613">
            <v>0</v>
          </cell>
          <cell r="CR613">
            <v>0</v>
          </cell>
          <cell r="CS613">
            <v>0</v>
          </cell>
          <cell r="CT613">
            <v>0</v>
          </cell>
          <cell r="CU613">
            <v>0</v>
          </cell>
          <cell r="CW613">
            <v>0</v>
          </cell>
          <cell r="CX613">
            <v>0</v>
          </cell>
          <cell r="CY613">
            <v>0</v>
          </cell>
          <cell r="CZ613">
            <v>0</v>
          </cell>
          <cell r="DA613">
            <v>0</v>
          </cell>
          <cell r="DB613">
            <v>0</v>
          </cell>
          <cell r="DC613">
            <v>0</v>
          </cell>
          <cell r="DD613">
            <v>0</v>
          </cell>
          <cell r="DE613">
            <v>0</v>
          </cell>
          <cell r="DF613">
            <v>0</v>
          </cell>
          <cell r="DG613">
            <v>0</v>
          </cell>
          <cell r="DI613">
            <v>6857</v>
          </cell>
          <cell r="DJ613">
            <v>0</v>
          </cell>
          <cell r="DK613">
            <v>0</v>
          </cell>
          <cell r="DL613">
            <v>0</v>
          </cell>
          <cell r="DM613">
            <v>0</v>
          </cell>
          <cell r="DN613">
            <v>0</v>
          </cell>
          <cell r="DO613">
            <v>0</v>
          </cell>
          <cell r="DP613">
            <v>0</v>
          </cell>
          <cell r="DQ613">
            <v>0</v>
          </cell>
          <cell r="DR613">
            <v>0</v>
          </cell>
          <cell r="DS613">
            <v>0</v>
          </cell>
          <cell r="DU613" t="str">
            <v>No Mapping PC3000502</v>
          </cell>
          <cell r="DV613">
            <v>0</v>
          </cell>
          <cell r="DW613">
            <v>0</v>
          </cell>
          <cell r="DX613">
            <v>42</v>
          </cell>
          <cell r="DY613">
            <v>0</v>
          </cell>
          <cell r="DZ613">
            <v>0</v>
          </cell>
          <cell r="EB613">
            <v>0</v>
          </cell>
          <cell r="EC613" t="str">
            <v>Def</v>
          </cell>
          <cell r="ED613" t="str">
            <v>nonDC</v>
          </cell>
        </row>
        <row r="614">
          <cell r="D614" t="str">
            <v>PC3000502</v>
          </cell>
          <cell r="E614" t="str">
            <v>Local board IT hardware (staff)</v>
          </cell>
          <cell r="F614" t="str">
            <v>Auckland Council</v>
          </cell>
          <cell r="G614" t="str">
            <v>Local board services</v>
          </cell>
          <cell r="H614" t="str">
            <v>E520405</v>
          </cell>
          <cell r="I614" t="str">
            <v>LB Relationship - Albert-Eden, Great Barrier, Waiheke, Waitemata</v>
          </cell>
          <cell r="J614" t="str">
            <v>Governance</v>
          </cell>
          <cell r="K614" t="str">
            <v>Local governance</v>
          </cell>
          <cell r="L614" t="str">
            <v>Local planning, policy and governance</v>
          </cell>
          <cell r="M614" t="str">
            <v>Local activities</v>
          </cell>
          <cell r="N614" t="str">
            <v>Local governance</v>
          </cell>
          <cell r="O614" t="str">
            <v>Local planning, policy and governance</v>
          </cell>
          <cell r="P614" t="str">
            <v>Governance</v>
          </cell>
          <cell r="Q614" t="str">
            <v>Local governance</v>
          </cell>
          <cell r="R614" t="str">
            <v>Local planning, policy and governance</v>
          </cell>
          <cell r="S614" t="str">
            <v>A2111206</v>
          </cell>
          <cell r="T614" t="str">
            <v>A2111206</v>
          </cell>
          <cell r="U614" t="str">
            <v>Local planning, policy and governance</v>
          </cell>
          <cell r="V614" t="str">
            <v>L100</v>
          </cell>
          <cell r="W614" t="str">
            <v>Albert-Eden</v>
          </cell>
          <cell r="X614" t="str">
            <v>PL43780</v>
          </cell>
          <cell r="Y614" t="str">
            <v>Expense</v>
          </cell>
          <cell r="Z614">
            <v>20130701</v>
          </cell>
          <cell r="AA614">
            <v>20200630</v>
          </cell>
          <cell r="AB614">
            <v>1</v>
          </cell>
          <cell r="AC614" t="str">
            <v>Programme</v>
          </cell>
          <cell r="AD614">
            <v>0</v>
          </cell>
          <cell r="AE614">
            <v>0</v>
          </cell>
          <cell r="AF614">
            <v>0</v>
          </cell>
          <cell r="AG614">
            <v>1</v>
          </cell>
          <cell r="AH614">
            <v>11</v>
          </cell>
          <cell r="AI614" t="str">
            <v>Information Services</v>
          </cell>
          <cell r="AJ614" t="str">
            <v>Computer hardware</v>
          </cell>
          <cell r="AK614">
            <v>8</v>
          </cell>
          <cell r="AM614">
            <v>1</v>
          </cell>
          <cell r="AU614">
            <v>6857.14</v>
          </cell>
          <cell r="AX614">
            <v>6857.14</v>
          </cell>
          <cell r="BA614">
            <v>6857.14</v>
          </cell>
          <cell r="BD614">
            <v>3.3000000000000002E-2</v>
          </cell>
          <cell r="BE614">
            <v>6.7088999999999732E-2</v>
          </cell>
          <cell r="BF614">
            <v>0.10230293699999971</v>
          </cell>
          <cell r="BG614">
            <v>0.14088353979499968</v>
          </cell>
          <cell r="BH614">
            <v>0.18195534722761963</v>
          </cell>
          <cell r="BI614">
            <v>0.21859596299167583</v>
          </cell>
          <cell r="BJ614">
            <v>0.25637243784441766</v>
          </cell>
          <cell r="BK614">
            <v>0.29783272829328333</v>
          </cell>
          <cell r="BL614">
            <v>0.3445547065118415</v>
          </cell>
          <cell r="BM614">
            <v>0.39295867594626777</v>
          </cell>
          <cell r="BN614">
            <v>0</v>
          </cell>
          <cell r="BO614">
            <v>0</v>
          </cell>
          <cell r="BP614">
            <v>460.03866545999819</v>
          </cell>
          <cell r="BQ614">
            <v>0</v>
          </cell>
          <cell r="BR614">
            <v>0</v>
          </cell>
          <cell r="BS614">
            <v>1247.6932896883998</v>
          </cell>
          <cell r="BT614">
            <v>0</v>
          </cell>
          <cell r="BU614">
            <v>0</v>
          </cell>
          <cell r="BV614">
            <v>2042.280714489005</v>
          </cell>
          <cell r="BW614">
            <v>0</v>
          </cell>
          <cell r="BX614">
            <v>0</v>
          </cell>
          <cell r="BY614">
            <v>0</v>
          </cell>
          <cell r="BZ614">
            <v>0</v>
          </cell>
          <cell r="CA614">
            <v>7317.1786654599982</v>
          </cell>
          <cell r="CB614">
            <v>0</v>
          </cell>
          <cell r="CC614">
            <v>0</v>
          </cell>
          <cell r="CD614">
            <v>8104.8332896884003</v>
          </cell>
          <cell r="CE614">
            <v>0</v>
          </cell>
          <cell r="CF614">
            <v>0</v>
          </cell>
          <cell r="CG614">
            <v>8899.4207144890061</v>
          </cell>
          <cell r="CH614">
            <v>0</v>
          </cell>
          <cell r="CI614">
            <v>0</v>
          </cell>
          <cell r="CK614">
            <v>0</v>
          </cell>
          <cell r="CL614">
            <v>0</v>
          </cell>
          <cell r="CM614">
            <v>0</v>
          </cell>
          <cell r="CN614">
            <v>0</v>
          </cell>
          <cell r="CO614">
            <v>0</v>
          </cell>
          <cell r="CP614">
            <v>0</v>
          </cell>
          <cell r="CQ614">
            <v>0</v>
          </cell>
          <cell r="CR614">
            <v>0</v>
          </cell>
          <cell r="CS614">
            <v>0</v>
          </cell>
          <cell r="CT614">
            <v>0</v>
          </cell>
          <cell r="CU614">
            <v>0</v>
          </cell>
          <cell r="CW614">
            <v>0</v>
          </cell>
          <cell r="CX614">
            <v>0</v>
          </cell>
          <cell r="CY614">
            <v>0</v>
          </cell>
          <cell r="CZ614">
            <v>0</v>
          </cell>
          <cell r="DA614">
            <v>0</v>
          </cell>
          <cell r="DB614">
            <v>0</v>
          </cell>
          <cell r="DC614">
            <v>0</v>
          </cell>
          <cell r="DD614">
            <v>0</v>
          </cell>
          <cell r="DE614">
            <v>0</v>
          </cell>
          <cell r="DF614">
            <v>0</v>
          </cell>
          <cell r="DG614">
            <v>0</v>
          </cell>
          <cell r="DI614">
            <v>0</v>
          </cell>
          <cell r="DJ614">
            <v>0</v>
          </cell>
          <cell r="DK614">
            <v>7317.1786654599982</v>
          </cell>
          <cell r="DL614">
            <v>0</v>
          </cell>
          <cell r="DM614">
            <v>0</v>
          </cell>
          <cell r="DN614">
            <v>8104.8332896884003</v>
          </cell>
          <cell r="DO614">
            <v>0</v>
          </cell>
          <cell r="DP614">
            <v>0</v>
          </cell>
          <cell r="DQ614">
            <v>8899.4207144890061</v>
          </cell>
          <cell r="DR614">
            <v>0</v>
          </cell>
          <cell r="DS614">
            <v>0</v>
          </cell>
          <cell r="DU614" t="str">
            <v>No Mapping PC3000502</v>
          </cell>
          <cell r="DV614">
            <v>0</v>
          </cell>
          <cell r="DW614">
            <v>0</v>
          </cell>
          <cell r="DX614">
            <v>42</v>
          </cell>
          <cell r="DY614">
            <v>20571.420000000002</v>
          </cell>
          <cell r="DZ614">
            <v>24321.432669637405</v>
          </cell>
          <cell r="EB614">
            <v>24321.432669637405</v>
          </cell>
          <cell r="EC614" t="str">
            <v>Def</v>
          </cell>
          <cell r="ED614" t="str">
            <v>nonDC</v>
          </cell>
        </row>
        <row r="615">
          <cell r="D615" t="str">
            <v>PC3000502</v>
          </cell>
          <cell r="E615" t="str">
            <v>Local board IT hardware (staff)</v>
          </cell>
          <cell r="F615" t="str">
            <v>Auckland Council</v>
          </cell>
          <cell r="G615" t="str">
            <v>Local board services</v>
          </cell>
          <cell r="H615" t="str">
            <v>E520405</v>
          </cell>
          <cell r="I615" t="str">
            <v>LB Relationship - Albert-Eden, Great Barrier, Waiheke, Waitemata</v>
          </cell>
          <cell r="J615" t="str">
            <v>Governance</v>
          </cell>
          <cell r="K615" t="str">
            <v>Local governance</v>
          </cell>
          <cell r="L615" t="str">
            <v>Local planning, policy and governance</v>
          </cell>
          <cell r="M615" t="str">
            <v>Local activities</v>
          </cell>
          <cell r="N615" t="str">
            <v>Local governance</v>
          </cell>
          <cell r="O615" t="str">
            <v>Local planning, policy and governance</v>
          </cell>
          <cell r="P615" t="str">
            <v>Governance</v>
          </cell>
          <cell r="Q615" t="str">
            <v>Local governance</v>
          </cell>
          <cell r="R615" t="str">
            <v>Local planning, policy and governance</v>
          </cell>
          <cell r="S615" t="str">
            <v>A2111206</v>
          </cell>
          <cell r="T615" t="str">
            <v>A2111206</v>
          </cell>
          <cell r="U615" t="str">
            <v>Local planning, policy and governance</v>
          </cell>
          <cell r="V615" t="str">
            <v>L115</v>
          </cell>
          <cell r="W615" t="str">
            <v>Great Barrier</v>
          </cell>
          <cell r="X615" t="str">
            <v>PL43780</v>
          </cell>
          <cell r="Y615" t="str">
            <v>Expense</v>
          </cell>
          <cell r="Z615">
            <v>20130701</v>
          </cell>
          <cell r="AA615">
            <v>20200630</v>
          </cell>
          <cell r="AB615">
            <v>1</v>
          </cell>
          <cell r="AC615" t="str">
            <v>Programme</v>
          </cell>
          <cell r="AD615">
            <v>0</v>
          </cell>
          <cell r="AE615">
            <v>0</v>
          </cell>
          <cell r="AF615">
            <v>0</v>
          </cell>
          <cell r="AG615">
            <v>1</v>
          </cell>
          <cell r="AH615">
            <v>11</v>
          </cell>
          <cell r="AI615" t="str">
            <v>Information Services</v>
          </cell>
          <cell r="AJ615" t="str">
            <v>Computer hardware</v>
          </cell>
          <cell r="AK615">
            <v>8</v>
          </cell>
          <cell r="AM615">
            <v>1</v>
          </cell>
          <cell r="AU615">
            <v>6857.14</v>
          </cell>
          <cell r="AX615">
            <v>6857.14</v>
          </cell>
          <cell r="BA615">
            <v>6857.14</v>
          </cell>
          <cell r="BD615">
            <v>3.3000000000000002E-2</v>
          </cell>
          <cell r="BE615">
            <v>6.7088999999999732E-2</v>
          </cell>
          <cell r="BF615">
            <v>0.10230293699999971</v>
          </cell>
          <cell r="BG615">
            <v>0.14088353979499968</v>
          </cell>
          <cell r="BH615">
            <v>0.18195534722761963</v>
          </cell>
          <cell r="BI615">
            <v>0.21859596299167583</v>
          </cell>
          <cell r="BJ615">
            <v>0.25637243784441766</v>
          </cell>
          <cell r="BK615">
            <v>0.29783272829328333</v>
          </cell>
          <cell r="BL615">
            <v>0.3445547065118415</v>
          </cell>
          <cell r="BM615">
            <v>0.39295867594626777</v>
          </cell>
          <cell r="BN615">
            <v>0</v>
          </cell>
          <cell r="BO615">
            <v>0</v>
          </cell>
          <cell r="BP615">
            <v>460.03866545999819</v>
          </cell>
          <cell r="BQ615">
            <v>0</v>
          </cell>
          <cell r="BR615">
            <v>0</v>
          </cell>
          <cell r="BS615">
            <v>1247.6932896883998</v>
          </cell>
          <cell r="BT615">
            <v>0</v>
          </cell>
          <cell r="BU615">
            <v>0</v>
          </cell>
          <cell r="BV615">
            <v>2042.280714489005</v>
          </cell>
          <cell r="BW615">
            <v>0</v>
          </cell>
          <cell r="BX615">
            <v>0</v>
          </cell>
          <cell r="BY615">
            <v>0</v>
          </cell>
          <cell r="BZ615">
            <v>0</v>
          </cell>
          <cell r="CA615">
            <v>7317.1786654599982</v>
          </cell>
          <cell r="CB615">
            <v>0</v>
          </cell>
          <cell r="CC615">
            <v>0</v>
          </cell>
          <cell r="CD615">
            <v>8104.8332896884003</v>
          </cell>
          <cell r="CE615">
            <v>0</v>
          </cell>
          <cell r="CF615">
            <v>0</v>
          </cell>
          <cell r="CG615">
            <v>8899.4207144890061</v>
          </cell>
          <cell r="CH615">
            <v>0</v>
          </cell>
          <cell r="CI615">
            <v>0</v>
          </cell>
          <cell r="CK615">
            <v>0</v>
          </cell>
          <cell r="CL615">
            <v>0</v>
          </cell>
          <cell r="CM615">
            <v>0</v>
          </cell>
          <cell r="CN615">
            <v>0</v>
          </cell>
          <cell r="CO615">
            <v>0</v>
          </cell>
          <cell r="CP615">
            <v>0</v>
          </cell>
          <cell r="CQ615">
            <v>0</v>
          </cell>
          <cell r="CR615">
            <v>0</v>
          </cell>
          <cell r="CS615">
            <v>0</v>
          </cell>
          <cell r="CT615">
            <v>0</v>
          </cell>
          <cell r="CU615">
            <v>0</v>
          </cell>
          <cell r="CW615">
            <v>0</v>
          </cell>
          <cell r="CX615">
            <v>0</v>
          </cell>
          <cell r="CY615">
            <v>0</v>
          </cell>
          <cell r="CZ615">
            <v>0</v>
          </cell>
          <cell r="DA615">
            <v>0</v>
          </cell>
          <cell r="DB615">
            <v>0</v>
          </cell>
          <cell r="DC615">
            <v>0</v>
          </cell>
          <cell r="DD615">
            <v>0</v>
          </cell>
          <cell r="DE615">
            <v>0</v>
          </cell>
          <cell r="DF615">
            <v>0</v>
          </cell>
          <cell r="DG615">
            <v>0</v>
          </cell>
          <cell r="DI615">
            <v>0</v>
          </cell>
          <cell r="DJ615">
            <v>0</v>
          </cell>
          <cell r="DK615">
            <v>7317.1786654599982</v>
          </cell>
          <cell r="DL615">
            <v>0</v>
          </cell>
          <cell r="DM615">
            <v>0</v>
          </cell>
          <cell r="DN615">
            <v>8104.8332896884003</v>
          </cell>
          <cell r="DO615">
            <v>0</v>
          </cell>
          <cell r="DP615">
            <v>0</v>
          </cell>
          <cell r="DQ615">
            <v>8899.4207144890061</v>
          </cell>
          <cell r="DR615">
            <v>0</v>
          </cell>
          <cell r="DS615">
            <v>0</v>
          </cell>
          <cell r="DU615" t="str">
            <v>No Mapping PC3000502</v>
          </cell>
          <cell r="DV615">
            <v>0</v>
          </cell>
          <cell r="DW615">
            <v>0</v>
          </cell>
          <cell r="DX615">
            <v>42</v>
          </cell>
          <cell r="DY615">
            <v>20571.420000000002</v>
          </cell>
          <cell r="DZ615">
            <v>24321.432669637405</v>
          </cell>
          <cell r="EB615">
            <v>24321.432669637405</v>
          </cell>
          <cell r="EC615" t="str">
            <v>Def</v>
          </cell>
          <cell r="ED615" t="str">
            <v>nonDC</v>
          </cell>
        </row>
        <row r="616">
          <cell r="D616" t="str">
            <v>PC3000502</v>
          </cell>
          <cell r="E616" t="str">
            <v>Local board IT hardware (staff)</v>
          </cell>
          <cell r="F616" t="str">
            <v>Auckland Council</v>
          </cell>
          <cell r="G616" t="str">
            <v>Local board services</v>
          </cell>
          <cell r="H616" t="str">
            <v>E520405</v>
          </cell>
          <cell r="I616" t="str">
            <v>LB Relationship - Albert-Eden, Great Barrier, Waiheke, Waitemata</v>
          </cell>
          <cell r="J616" t="str">
            <v>Governance</v>
          </cell>
          <cell r="K616" t="str">
            <v>Local governance</v>
          </cell>
          <cell r="L616" t="str">
            <v>Local planning, policy and governance</v>
          </cell>
          <cell r="M616" t="str">
            <v>Local activities</v>
          </cell>
          <cell r="N616" t="str">
            <v>Local governance</v>
          </cell>
          <cell r="O616" t="str">
            <v>Local planning, policy and governance</v>
          </cell>
          <cell r="P616" t="str">
            <v>Governance</v>
          </cell>
          <cell r="Q616" t="str">
            <v>Local governance</v>
          </cell>
          <cell r="R616" t="str">
            <v>Local planning, policy and governance</v>
          </cell>
          <cell r="S616" t="str">
            <v>A2111206</v>
          </cell>
          <cell r="T616" t="str">
            <v>A2111206</v>
          </cell>
          <cell r="U616" t="str">
            <v>Local planning, policy and governance</v>
          </cell>
          <cell r="V616" t="str">
            <v>L185</v>
          </cell>
          <cell r="W616" t="str">
            <v>Waiheke</v>
          </cell>
          <cell r="X616" t="str">
            <v>PL43780</v>
          </cell>
          <cell r="Y616" t="str">
            <v>Expense</v>
          </cell>
          <cell r="Z616">
            <v>20130701</v>
          </cell>
          <cell r="AA616">
            <v>20200630</v>
          </cell>
          <cell r="AB616">
            <v>1</v>
          </cell>
          <cell r="AC616" t="str">
            <v>Programme</v>
          </cell>
          <cell r="AD616">
            <v>0</v>
          </cell>
          <cell r="AE616">
            <v>0</v>
          </cell>
          <cell r="AF616">
            <v>0</v>
          </cell>
          <cell r="AG616">
            <v>1</v>
          </cell>
          <cell r="AH616">
            <v>11</v>
          </cell>
          <cell r="AI616" t="str">
            <v>Information Services</v>
          </cell>
          <cell r="AJ616" t="str">
            <v>Computer hardware</v>
          </cell>
          <cell r="AK616">
            <v>8</v>
          </cell>
          <cell r="AM616">
            <v>1</v>
          </cell>
          <cell r="AU616">
            <v>6857.14</v>
          </cell>
          <cell r="AX616">
            <v>6857.14</v>
          </cell>
          <cell r="BA616">
            <v>6857.14</v>
          </cell>
          <cell r="BD616">
            <v>3.3000000000000002E-2</v>
          </cell>
          <cell r="BE616">
            <v>6.7088999999999732E-2</v>
          </cell>
          <cell r="BF616">
            <v>0.10230293699999971</v>
          </cell>
          <cell r="BG616">
            <v>0.14088353979499968</v>
          </cell>
          <cell r="BH616">
            <v>0.18195534722761963</v>
          </cell>
          <cell r="BI616">
            <v>0.21859596299167583</v>
          </cell>
          <cell r="BJ616">
            <v>0.25637243784441766</v>
          </cell>
          <cell r="BK616">
            <v>0.29783272829328333</v>
          </cell>
          <cell r="BL616">
            <v>0.3445547065118415</v>
          </cell>
          <cell r="BM616">
            <v>0.39295867594626777</v>
          </cell>
          <cell r="BN616">
            <v>0</v>
          </cell>
          <cell r="BO616">
            <v>0</v>
          </cell>
          <cell r="BP616">
            <v>460.03866545999819</v>
          </cell>
          <cell r="BQ616">
            <v>0</v>
          </cell>
          <cell r="BR616">
            <v>0</v>
          </cell>
          <cell r="BS616">
            <v>1247.6932896883998</v>
          </cell>
          <cell r="BT616">
            <v>0</v>
          </cell>
          <cell r="BU616">
            <v>0</v>
          </cell>
          <cell r="BV616">
            <v>2042.280714489005</v>
          </cell>
          <cell r="BW616">
            <v>0</v>
          </cell>
          <cell r="BX616">
            <v>0</v>
          </cell>
          <cell r="BY616">
            <v>0</v>
          </cell>
          <cell r="BZ616">
            <v>0</v>
          </cell>
          <cell r="CA616">
            <v>7317.1786654599982</v>
          </cell>
          <cell r="CB616">
            <v>0</v>
          </cell>
          <cell r="CC616">
            <v>0</v>
          </cell>
          <cell r="CD616">
            <v>8104.8332896884003</v>
          </cell>
          <cell r="CE616">
            <v>0</v>
          </cell>
          <cell r="CF616">
            <v>0</v>
          </cell>
          <cell r="CG616">
            <v>8899.4207144890061</v>
          </cell>
          <cell r="CH616">
            <v>0</v>
          </cell>
          <cell r="CI616">
            <v>0</v>
          </cell>
          <cell r="CK616">
            <v>0</v>
          </cell>
          <cell r="CL616">
            <v>0</v>
          </cell>
          <cell r="CM616">
            <v>0</v>
          </cell>
          <cell r="CN616">
            <v>0</v>
          </cell>
          <cell r="CO616">
            <v>0</v>
          </cell>
          <cell r="CP616">
            <v>0</v>
          </cell>
          <cell r="CQ616">
            <v>0</v>
          </cell>
          <cell r="CR616">
            <v>0</v>
          </cell>
          <cell r="CS616">
            <v>0</v>
          </cell>
          <cell r="CT616">
            <v>0</v>
          </cell>
          <cell r="CU616">
            <v>0</v>
          </cell>
          <cell r="CW616">
            <v>0</v>
          </cell>
          <cell r="CX616">
            <v>0</v>
          </cell>
          <cell r="CY616">
            <v>0</v>
          </cell>
          <cell r="CZ616">
            <v>0</v>
          </cell>
          <cell r="DA616">
            <v>0</v>
          </cell>
          <cell r="DB616">
            <v>0</v>
          </cell>
          <cell r="DC616">
            <v>0</v>
          </cell>
          <cell r="DD616">
            <v>0</v>
          </cell>
          <cell r="DE616">
            <v>0</v>
          </cell>
          <cell r="DF616">
            <v>0</v>
          </cell>
          <cell r="DG616">
            <v>0</v>
          </cell>
          <cell r="DI616">
            <v>0</v>
          </cell>
          <cell r="DJ616">
            <v>0</v>
          </cell>
          <cell r="DK616">
            <v>7317.1786654599982</v>
          </cell>
          <cell r="DL616">
            <v>0</v>
          </cell>
          <cell r="DM616">
            <v>0</v>
          </cell>
          <cell r="DN616">
            <v>8104.8332896884003</v>
          </cell>
          <cell r="DO616">
            <v>0</v>
          </cell>
          <cell r="DP616">
            <v>0</v>
          </cell>
          <cell r="DQ616">
            <v>8899.4207144890061</v>
          </cell>
          <cell r="DR616">
            <v>0</v>
          </cell>
          <cell r="DS616">
            <v>0</v>
          </cell>
          <cell r="DU616" t="str">
            <v>No Mapping PC3000502</v>
          </cell>
          <cell r="DV616">
            <v>0</v>
          </cell>
          <cell r="DW616">
            <v>0</v>
          </cell>
          <cell r="DX616">
            <v>42</v>
          </cell>
          <cell r="DY616">
            <v>20571.420000000002</v>
          </cell>
          <cell r="DZ616">
            <v>24321.432669637405</v>
          </cell>
          <cell r="EB616">
            <v>24321.432669637405</v>
          </cell>
          <cell r="EC616" t="str">
            <v>Def</v>
          </cell>
          <cell r="ED616" t="str">
            <v>nonDC</v>
          </cell>
        </row>
        <row r="617">
          <cell r="D617" t="str">
            <v>PC3000502</v>
          </cell>
          <cell r="E617" t="str">
            <v>Local board IT hardware (staff)</v>
          </cell>
          <cell r="F617" t="str">
            <v>Auckland Council</v>
          </cell>
          <cell r="G617" t="str">
            <v>Local board services</v>
          </cell>
          <cell r="H617" t="str">
            <v>E520405</v>
          </cell>
          <cell r="I617" t="str">
            <v>LB Relationship - Albert-Eden, Great Barrier, Waiheke, Waitemata</v>
          </cell>
          <cell r="J617" t="str">
            <v>Governance</v>
          </cell>
          <cell r="K617" t="str">
            <v>Local governance</v>
          </cell>
          <cell r="L617" t="str">
            <v>Local planning, policy and governance</v>
          </cell>
          <cell r="M617" t="str">
            <v>Local activities</v>
          </cell>
          <cell r="N617" t="str">
            <v>Local governance</v>
          </cell>
          <cell r="O617" t="str">
            <v>Local planning, policy and governance</v>
          </cell>
          <cell r="P617" t="str">
            <v>Governance</v>
          </cell>
          <cell r="Q617" t="str">
            <v>Local governance</v>
          </cell>
          <cell r="R617" t="str">
            <v>Local planning, policy and governance</v>
          </cell>
          <cell r="S617" t="str">
            <v>A2111206</v>
          </cell>
          <cell r="T617" t="str">
            <v>A2111206</v>
          </cell>
          <cell r="U617" t="str">
            <v>Local planning, policy and governance</v>
          </cell>
          <cell r="V617" t="str">
            <v>L195</v>
          </cell>
          <cell r="W617" t="str">
            <v>Waitemata</v>
          </cell>
          <cell r="X617" t="str">
            <v>PL43780</v>
          </cell>
          <cell r="Y617" t="str">
            <v>Expense</v>
          </cell>
          <cell r="Z617">
            <v>20130701</v>
          </cell>
          <cell r="AA617">
            <v>20200630</v>
          </cell>
          <cell r="AB617">
            <v>1</v>
          </cell>
          <cell r="AC617" t="str">
            <v>Programme</v>
          </cell>
          <cell r="AD617">
            <v>0</v>
          </cell>
          <cell r="AE617">
            <v>0</v>
          </cell>
          <cell r="AF617">
            <v>0</v>
          </cell>
          <cell r="AG617">
            <v>1</v>
          </cell>
          <cell r="AH617">
            <v>11</v>
          </cell>
          <cell r="AI617" t="str">
            <v>Information Services</v>
          </cell>
          <cell r="AJ617" t="str">
            <v>Computer hardware</v>
          </cell>
          <cell r="AK617">
            <v>8</v>
          </cell>
          <cell r="AM617">
            <v>1</v>
          </cell>
          <cell r="AU617">
            <v>6857.14</v>
          </cell>
          <cell r="AX617">
            <v>6857.14</v>
          </cell>
          <cell r="BA617">
            <v>6857.14</v>
          </cell>
          <cell r="BD617">
            <v>3.3000000000000002E-2</v>
          </cell>
          <cell r="BE617">
            <v>6.7088999999999732E-2</v>
          </cell>
          <cell r="BF617">
            <v>0.10230293699999971</v>
          </cell>
          <cell r="BG617">
            <v>0.14088353979499968</v>
          </cell>
          <cell r="BH617">
            <v>0.18195534722761963</v>
          </cell>
          <cell r="BI617">
            <v>0.21859596299167583</v>
          </cell>
          <cell r="BJ617">
            <v>0.25637243784441766</v>
          </cell>
          <cell r="BK617">
            <v>0.29783272829328333</v>
          </cell>
          <cell r="BL617">
            <v>0.3445547065118415</v>
          </cell>
          <cell r="BM617">
            <v>0.39295867594626777</v>
          </cell>
          <cell r="BN617">
            <v>0</v>
          </cell>
          <cell r="BO617">
            <v>0</v>
          </cell>
          <cell r="BP617">
            <v>460.03866545999819</v>
          </cell>
          <cell r="BQ617">
            <v>0</v>
          </cell>
          <cell r="BR617">
            <v>0</v>
          </cell>
          <cell r="BS617">
            <v>1247.6932896883998</v>
          </cell>
          <cell r="BT617">
            <v>0</v>
          </cell>
          <cell r="BU617">
            <v>0</v>
          </cell>
          <cell r="BV617">
            <v>2042.280714489005</v>
          </cell>
          <cell r="BW617">
            <v>0</v>
          </cell>
          <cell r="BX617">
            <v>0</v>
          </cell>
          <cell r="BY617">
            <v>0</v>
          </cell>
          <cell r="BZ617">
            <v>0</v>
          </cell>
          <cell r="CA617">
            <v>7317.1786654599982</v>
          </cell>
          <cell r="CB617">
            <v>0</v>
          </cell>
          <cell r="CC617">
            <v>0</v>
          </cell>
          <cell r="CD617">
            <v>8104.8332896884003</v>
          </cell>
          <cell r="CE617">
            <v>0</v>
          </cell>
          <cell r="CF617">
            <v>0</v>
          </cell>
          <cell r="CG617">
            <v>8899.4207144890061</v>
          </cell>
          <cell r="CH617">
            <v>0</v>
          </cell>
          <cell r="CI617">
            <v>0</v>
          </cell>
          <cell r="CK617">
            <v>0</v>
          </cell>
          <cell r="CL617">
            <v>0</v>
          </cell>
          <cell r="CM617">
            <v>0</v>
          </cell>
          <cell r="CN617">
            <v>0</v>
          </cell>
          <cell r="CO617">
            <v>0</v>
          </cell>
          <cell r="CP617">
            <v>0</v>
          </cell>
          <cell r="CQ617">
            <v>0</v>
          </cell>
          <cell r="CR617">
            <v>0</v>
          </cell>
          <cell r="CS617">
            <v>0</v>
          </cell>
          <cell r="CT617">
            <v>0</v>
          </cell>
          <cell r="CU617">
            <v>0</v>
          </cell>
          <cell r="CW617">
            <v>0</v>
          </cell>
          <cell r="CX617">
            <v>0</v>
          </cell>
          <cell r="CY617">
            <v>0</v>
          </cell>
          <cell r="CZ617">
            <v>0</v>
          </cell>
          <cell r="DA617">
            <v>0</v>
          </cell>
          <cell r="DB617">
            <v>0</v>
          </cell>
          <cell r="DC617">
            <v>0</v>
          </cell>
          <cell r="DD617">
            <v>0</v>
          </cell>
          <cell r="DE617">
            <v>0</v>
          </cell>
          <cell r="DF617">
            <v>0</v>
          </cell>
          <cell r="DG617">
            <v>0</v>
          </cell>
          <cell r="DI617">
            <v>0</v>
          </cell>
          <cell r="DJ617">
            <v>0</v>
          </cell>
          <cell r="DK617">
            <v>7317.1786654599982</v>
          </cell>
          <cell r="DL617">
            <v>0</v>
          </cell>
          <cell r="DM617">
            <v>0</v>
          </cell>
          <cell r="DN617">
            <v>8104.8332896884003</v>
          </cell>
          <cell r="DO617">
            <v>0</v>
          </cell>
          <cell r="DP617">
            <v>0</v>
          </cell>
          <cell r="DQ617">
            <v>8899.4207144890061</v>
          </cell>
          <cell r="DR617">
            <v>0</v>
          </cell>
          <cell r="DS617">
            <v>0</v>
          </cell>
          <cell r="DU617" t="str">
            <v>No Mapping PC3000502</v>
          </cell>
          <cell r="DV617">
            <v>0</v>
          </cell>
          <cell r="DW617">
            <v>0</v>
          </cell>
          <cell r="DX617">
            <v>42</v>
          </cell>
          <cell r="DY617">
            <v>20571.420000000002</v>
          </cell>
          <cell r="DZ617">
            <v>24321.432669637405</v>
          </cell>
          <cell r="EB617">
            <v>24321.432669637405</v>
          </cell>
          <cell r="EC617" t="str">
            <v>Def</v>
          </cell>
          <cell r="ED617" t="str">
            <v>nonDC</v>
          </cell>
        </row>
        <row r="618">
          <cell r="D618" t="str">
            <v>PC3000502</v>
          </cell>
          <cell r="E618" t="str">
            <v>Local board IT hardware (staff)</v>
          </cell>
          <cell r="F618" t="str">
            <v>Auckland Council</v>
          </cell>
          <cell r="G618" t="str">
            <v>Local board services</v>
          </cell>
          <cell r="H618" t="str">
            <v>E520505</v>
          </cell>
          <cell r="I618" t="str">
            <v>LB Relationship - Maungakiekie-Tamaki, Orakei, Puketepapa</v>
          </cell>
          <cell r="J618" t="str">
            <v>Governance</v>
          </cell>
          <cell r="K618" t="str">
            <v>Local governance</v>
          </cell>
          <cell r="L618" t="str">
            <v>Local planning, policy and governance</v>
          </cell>
          <cell r="M618" t="str">
            <v>Local activities</v>
          </cell>
          <cell r="N618" t="str">
            <v>Local governance</v>
          </cell>
          <cell r="O618" t="str">
            <v>Local planning, policy and governance</v>
          </cell>
          <cell r="P618" t="str">
            <v>Corporate support</v>
          </cell>
          <cell r="Q618" t="str">
            <v>Archived Activities</v>
          </cell>
          <cell r="R618" t="str">
            <v>Local governance and democracy</v>
          </cell>
          <cell r="S618" t="str">
            <v>A2111205</v>
          </cell>
          <cell r="T618" t="str">
            <v>A2111206</v>
          </cell>
          <cell r="U618" t="str">
            <v>Local governance and democracy</v>
          </cell>
          <cell r="V618" t="str">
            <v>L150</v>
          </cell>
          <cell r="W618" t="str">
            <v>Maungakiekie-Tamaki</v>
          </cell>
          <cell r="X618" t="str">
            <v>FY12 - Only</v>
          </cell>
          <cell r="Y618" t="str">
            <v>Expense</v>
          </cell>
          <cell r="Z618">
            <v>20110701</v>
          </cell>
          <cell r="AA618">
            <v>20120630</v>
          </cell>
          <cell r="AB618">
            <v>1</v>
          </cell>
          <cell r="AC618" t="str">
            <v>Programme</v>
          </cell>
          <cell r="AD618">
            <v>0</v>
          </cell>
          <cell r="AE618">
            <v>0</v>
          </cell>
          <cell r="AF618">
            <v>0</v>
          </cell>
          <cell r="AG618">
            <v>1</v>
          </cell>
          <cell r="AH618">
            <v>11</v>
          </cell>
          <cell r="AI618" t="str">
            <v>Information Services</v>
          </cell>
          <cell r="AJ618" t="str">
            <v>Computer hardware</v>
          </cell>
          <cell r="AK618">
            <v>8</v>
          </cell>
          <cell r="AP618">
            <v>1</v>
          </cell>
          <cell r="AS618">
            <v>6857</v>
          </cell>
          <cell r="AU618">
            <v>0</v>
          </cell>
          <cell r="AX618">
            <v>0</v>
          </cell>
          <cell r="BD618">
            <v>3.3000000000000002E-2</v>
          </cell>
          <cell r="BE618">
            <v>6.7088999999999732E-2</v>
          </cell>
          <cell r="BF618">
            <v>0.10230293699999971</v>
          </cell>
          <cell r="BG618">
            <v>0.14088353979499968</v>
          </cell>
          <cell r="BH618">
            <v>0.18195534722761963</v>
          </cell>
          <cell r="BI618">
            <v>0.21859596299167583</v>
          </cell>
          <cell r="BJ618">
            <v>0.25637243784441766</v>
          </cell>
          <cell r="BK618">
            <v>0.29783272829328333</v>
          </cell>
          <cell r="BL618">
            <v>0.3445547065118415</v>
          </cell>
          <cell r="BM618">
            <v>0.39295867594626777</v>
          </cell>
          <cell r="BN618">
            <v>0</v>
          </cell>
          <cell r="BO618">
            <v>0</v>
          </cell>
          <cell r="BP618">
            <v>0</v>
          </cell>
          <cell r="BQ618">
            <v>0</v>
          </cell>
          <cell r="BR618">
            <v>0</v>
          </cell>
          <cell r="BS618">
            <v>0</v>
          </cell>
          <cell r="BT618">
            <v>0</v>
          </cell>
          <cell r="BU618">
            <v>0</v>
          </cell>
          <cell r="BV618">
            <v>0</v>
          </cell>
          <cell r="BW618">
            <v>0</v>
          </cell>
          <cell r="BX618">
            <v>0</v>
          </cell>
          <cell r="BY618">
            <v>6857</v>
          </cell>
          <cell r="BZ618">
            <v>0</v>
          </cell>
          <cell r="CA618">
            <v>0</v>
          </cell>
          <cell r="CB618">
            <v>0</v>
          </cell>
          <cell r="CC618">
            <v>0</v>
          </cell>
          <cell r="CD618">
            <v>0</v>
          </cell>
          <cell r="CE618">
            <v>0</v>
          </cell>
          <cell r="CF618">
            <v>0</v>
          </cell>
          <cell r="CG618">
            <v>0</v>
          </cell>
          <cell r="CH618">
            <v>0</v>
          </cell>
          <cell r="CI618">
            <v>0</v>
          </cell>
          <cell r="CK618">
            <v>0</v>
          </cell>
          <cell r="CL618">
            <v>0</v>
          </cell>
          <cell r="CM618">
            <v>0</v>
          </cell>
          <cell r="CN618">
            <v>0</v>
          </cell>
          <cell r="CO618">
            <v>0</v>
          </cell>
          <cell r="CP618">
            <v>0</v>
          </cell>
          <cell r="CQ618">
            <v>0</v>
          </cell>
          <cell r="CR618">
            <v>0</v>
          </cell>
          <cell r="CS618">
            <v>0</v>
          </cell>
          <cell r="CT618">
            <v>0</v>
          </cell>
          <cell r="CU618">
            <v>0</v>
          </cell>
          <cell r="CW618">
            <v>0</v>
          </cell>
          <cell r="CX618">
            <v>0</v>
          </cell>
          <cell r="CY618">
            <v>0</v>
          </cell>
          <cell r="CZ618">
            <v>0</v>
          </cell>
          <cell r="DA618">
            <v>0</v>
          </cell>
          <cell r="DB618">
            <v>0</v>
          </cell>
          <cell r="DC618">
            <v>0</v>
          </cell>
          <cell r="DD618">
            <v>0</v>
          </cell>
          <cell r="DE618">
            <v>0</v>
          </cell>
          <cell r="DF618">
            <v>0</v>
          </cell>
          <cell r="DG618">
            <v>0</v>
          </cell>
          <cell r="DI618">
            <v>6857</v>
          </cell>
          <cell r="DJ618">
            <v>0</v>
          </cell>
          <cell r="DK618">
            <v>0</v>
          </cell>
          <cell r="DL618">
            <v>0</v>
          </cell>
          <cell r="DM618">
            <v>0</v>
          </cell>
          <cell r="DN618">
            <v>0</v>
          </cell>
          <cell r="DO618">
            <v>0</v>
          </cell>
          <cell r="DP618">
            <v>0</v>
          </cell>
          <cell r="DQ618">
            <v>0</v>
          </cell>
          <cell r="DR618">
            <v>0</v>
          </cell>
          <cell r="DS618">
            <v>0</v>
          </cell>
          <cell r="DU618" t="str">
            <v>No Mapping PC3000502</v>
          </cell>
          <cell r="DV618">
            <v>0</v>
          </cell>
          <cell r="DW618">
            <v>0</v>
          </cell>
          <cell r="DX618">
            <v>42</v>
          </cell>
          <cell r="DY618">
            <v>0</v>
          </cell>
          <cell r="DZ618">
            <v>0</v>
          </cell>
          <cell r="EB618">
            <v>0</v>
          </cell>
          <cell r="EC618" t="str">
            <v>Def</v>
          </cell>
          <cell r="ED618" t="str">
            <v>nonDC</v>
          </cell>
        </row>
        <row r="619">
          <cell r="D619" t="str">
            <v>PC3000502</v>
          </cell>
          <cell r="E619" t="str">
            <v>Local board IT hardware (staff)</v>
          </cell>
          <cell r="F619" t="str">
            <v>Auckland Council</v>
          </cell>
          <cell r="G619" t="str">
            <v>Local board services</v>
          </cell>
          <cell r="H619" t="str">
            <v>E520505</v>
          </cell>
          <cell r="I619" t="str">
            <v>LB Relationship - Maungakiekie-Tamaki, Orakei, Puketepapa</v>
          </cell>
          <cell r="J619" t="str">
            <v>Governance</v>
          </cell>
          <cell r="K619" t="str">
            <v>Local governance</v>
          </cell>
          <cell r="L619" t="str">
            <v>Local planning, policy and governance</v>
          </cell>
          <cell r="M619" t="str">
            <v>Local activities</v>
          </cell>
          <cell r="N619" t="str">
            <v>Local governance</v>
          </cell>
          <cell r="O619" t="str">
            <v>Local planning, policy and governance</v>
          </cell>
          <cell r="P619" t="str">
            <v>Corporate support</v>
          </cell>
          <cell r="Q619" t="str">
            <v>Archived Activities</v>
          </cell>
          <cell r="R619" t="str">
            <v>Local governance and democracy</v>
          </cell>
          <cell r="S619" t="str">
            <v>A2111205</v>
          </cell>
          <cell r="T619" t="str">
            <v>A2111206</v>
          </cell>
          <cell r="U619" t="str">
            <v>Local governance and democracy</v>
          </cell>
          <cell r="V619" t="str">
            <v>L155</v>
          </cell>
          <cell r="W619" t="str">
            <v>Orakei</v>
          </cell>
          <cell r="X619" t="str">
            <v>FY12 - Only</v>
          </cell>
          <cell r="Y619" t="str">
            <v>Expense</v>
          </cell>
          <cell r="Z619">
            <v>20110701</v>
          </cell>
          <cell r="AA619">
            <v>20120630</v>
          </cell>
          <cell r="AB619">
            <v>1</v>
          </cell>
          <cell r="AC619" t="str">
            <v>Programme</v>
          </cell>
          <cell r="AD619">
            <v>0</v>
          </cell>
          <cell r="AE619">
            <v>0</v>
          </cell>
          <cell r="AF619">
            <v>0</v>
          </cell>
          <cell r="AG619">
            <v>1</v>
          </cell>
          <cell r="AH619">
            <v>11</v>
          </cell>
          <cell r="AI619" t="str">
            <v>Information Services</v>
          </cell>
          <cell r="AJ619" t="str">
            <v>Computer hardware</v>
          </cell>
          <cell r="AK619">
            <v>8</v>
          </cell>
          <cell r="AP619">
            <v>1</v>
          </cell>
          <cell r="AS619">
            <v>6857</v>
          </cell>
          <cell r="AU619">
            <v>0</v>
          </cell>
          <cell r="AX619">
            <v>0</v>
          </cell>
          <cell r="BD619">
            <v>3.3000000000000002E-2</v>
          </cell>
          <cell r="BE619">
            <v>6.7088999999999732E-2</v>
          </cell>
          <cell r="BF619">
            <v>0.10230293699999971</v>
          </cell>
          <cell r="BG619">
            <v>0.14088353979499968</v>
          </cell>
          <cell r="BH619">
            <v>0.18195534722761963</v>
          </cell>
          <cell r="BI619">
            <v>0.21859596299167583</v>
          </cell>
          <cell r="BJ619">
            <v>0.25637243784441766</v>
          </cell>
          <cell r="BK619">
            <v>0.29783272829328333</v>
          </cell>
          <cell r="BL619">
            <v>0.3445547065118415</v>
          </cell>
          <cell r="BM619">
            <v>0.39295867594626777</v>
          </cell>
          <cell r="BN619">
            <v>0</v>
          </cell>
          <cell r="BO619">
            <v>0</v>
          </cell>
          <cell r="BP619">
            <v>0</v>
          </cell>
          <cell r="BQ619">
            <v>0</v>
          </cell>
          <cell r="BR619">
            <v>0</v>
          </cell>
          <cell r="BS619">
            <v>0</v>
          </cell>
          <cell r="BT619">
            <v>0</v>
          </cell>
          <cell r="BU619">
            <v>0</v>
          </cell>
          <cell r="BV619">
            <v>0</v>
          </cell>
          <cell r="BW619">
            <v>0</v>
          </cell>
          <cell r="BX619">
            <v>0</v>
          </cell>
          <cell r="BY619">
            <v>6857</v>
          </cell>
          <cell r="BZ619">
            <v>0</v>
          </cell>
          <cell r="CA619">
            <v>0</v>
          </cell>
          <cell r="CB619">
            <v>0</v>
          </cell>
          <cell r="CC619">
            <v>0</v>
          </cell>
          <cell r="CD619">
            <v>0</v>
          </cell>
          <cell r="CE619">
            <v>0</v>
          </cell>
          <cell r="CF619">
            <v>0</v>
          </cell>
          <cell r="CG619">
            <v>0</v>
          </cell>
          <cell r="CH619">
            <v>0</v>
          </cell>
          <cell r="CI619">
            <v>0</v>
          </cell>
          <cell r="CK619">
            <v>0</v>
          </cell>
          <cell r="CL619">
            <v>0</v>
          </cell>
          <cell r="CM619">
            <v>0</v>
          </cell>
          <cell r="CN619">
            <v>0</v>
          </cell>
          <cell r="CO619">
            <v>0</v>
          </cell>
          <cell r="CP619">
            <v>0</v>
          </cell>
          <cell r="CQ619">
            <v>0</v>
          </cell>
          <cell r="CR619">
            <v>0</v>
          </cell>
          <cell r="CS619">
            <v>0</v>
          </cell>
          <cell r="CT619">
            <v>0</v>
          </cell>
          <cell r="CU619">
            <v>0</v>
          </cell>
          <cell r="CW619">
            <v>0</v>
          </cell>
          <cell r="CX619">
            <v>0</v>
          </cell>
          <cell r="CY619">
            <v>0</v>
          </cell>
          <cell r="CZ619">
            <v>0</v>
          </cell>
          <cell r="DA619">
            <v>0</v>
          </cell>
          <cell r="DB619">
            <v>0</v>
          </cell>
          <cell r="DC619">
            <v>0</v>
          </cell>
          <cell r="DD619">
            <v>0</v>
          </cell>
          <cell r="DE619">
            <v>0</v>
          </cell>
          <cell r="DF619">
            <v>0</v>
          </cell>
          <cell r="DG619">
            <v>0</v>
          </cell>
          <cell r="DI619">
            <v>6857</v>
          </cell>
          <cell r="DJ619">
            <v>0</v>
          </cell>
          <cell r="DK619">
            <v>0</v>
          </cell>
          <cell r="DL619">
            <v>0</v>
          </cell>
          <cell r="DM619">
            <v>0</v>
          </cell>
          <cell r="DN619">
            <v>0</v>
          </cell>
          <cell r="DO619">
            <v>0</v>
          </cell>
          <cell r="DP619">
            <v>0</v>
          </cell>
          <cell r="DQ619">
            <v>0</v>
          </cell>
          <cell r="DR619">
            <v>0</v>
          </cell>
          <cell r="DS619">
            <v>0</v>
          </cell>
          <cell r="DU619" t="str">
            <v>No Mapping PC3000502</v>
          </cell>
          <cell r="DV619">
            <v>0</v>
          </cell>
          <cell r="DW619">
            <v>0</v>
          </cell>
          <cell r="DX619">
            <v>42</v>
          </cell>
          <cell r="DY619">
            <v>0</v>
          </cell>
          <cell r="DZ619">
            <v>0</v>
          </cell>
          <cell r="EB619">
            <v>0</v>
          </cell>
          <cell r="EC619" t="str">
            <v>Def</v>
          </cell>
          <cell r="ED619" t="str">
            <v>nonDC</v>
          </cell>
        </row>
        <row r="620">
          <cell r="D620" t="str">
            <v>PC3000502</v>
          </cell>
          <cell r="E620" t="str">
            <v>Local board IT hardware (staff)</v>
          </cell>
          <cell r="F620" t="str">
            <v>Auckland Council</v>
          </cell>
          <cell r="G620" t="str">
            <v>Local board services</v>
          </cell>
          <cell r="H620" t="str">
            <v>E520505</v>
          </cell>
          <cell r="I620" t="str">
            <v>LB Relationship - Maungakiekie-Tamaki, Orakei, Puketepapa</v>
          </cell>
          <cell r="J620" t="str">
            <v>Governance</v>
          </cell>
          <cell r="K620" t="str">
            <v>Local governance</v>
          </cell>
          <cell r="L620" t="str">
            <v>Local planning, policy and governance</v>
          </cell>
          <cell r="M620" t="str">
            <v>Local activities</v>
          </cell>
          <cell r="N620" t="str">
            <v>Local governance</v>
          </cell>
          <cell r="O620" t="str">
            <v>Local planning, policy and governance</v>
          </cell>
          <cell r="P620" t="str">
            <v>Corporate support</v>
          </cell>
          <cell r="Q620" t="str">
            <v>Archived Activities</v>
          </cell>
          <cell r="R620" t="str">
            <v>Local governance and democracy</v>
          </cell>
          <cell r="S620" t="str">
            <v>A2111205</v>
          </cell>
          <cell r="T620" t="str">
            <v>A2111206</v>
          </cell>
          <cell r="U620" t="str">
            <v>Local governance and democracy</v>
          </cell>
          <cell r="V620" t="str">
            <v>L170</v>
          </cell>
          <cell r="W620" t="str">
            <v>Puketapapa</v>
          </cell>
          <cell r="X620" t="str">
            <v>FY12 - Only</v>
          </cell>
          <cell r="Y620" t="str">
            <v>Expense</v>
          </cell>
          <cell r="Z620">
            <v>20110701</v>
          </cell>
          <cell r="AA620">
            <v>20120630</v>
          </cell>
          <cell r="AB620">
            <v>1</v>
          </cell>
          <cell r="AC620" t="str">
            <v>Programme</v>
          </cell>
          <cell r="AD620">
            <v>0</v>
          </cell>
          <cell r="AE620">
            <v>0</v>
          </cell>
          <cell r="AF620">
            <v>0</v>
          </cell>
          <cell r="AG620">
            <v>1</v>
          </cell>
          <cell r="AH620">
            <v>11</v>
          </cell>
          <cell r="AI620" t="str">
            <v>Information Services</v>
          </cell>
          <cell r="AJ620" t="str">
            <v>Computer hardware</v>
          </cell>
          <cell r="AK620">
            <v>8</v>
          </cell>
          <cell r="AP620">
            <v>1</v>
          </cell>
          <cell r="AS620">
            <v>6857</v>
          </cell>
          <cell r="AU620">
            <v>0</v>
          </cell>
          <cell r="AX620">
            <v>0</v>
          </cell>
          <cell r="BD620">
            <v>3.3000000000000002E-2</v>
          </cell>
          <cell r="BE620">
            <v>6.7088999999999732E-2</v>
          </cell>
          <cell r="BF620">
            <v>0.10230293699999971</v>
          </cell>
          <cell r="BG620">
            <v>0.14088353979499968</v>
          </cell>
          <cell r="BH620">
            <v>0.18195534722761963</v>
          </cell>
          <cell r="BI620">
            <v>0.21859596299167583</v>
          </cell>
          <cell r="BJ620">
            <v>0.25637243784441766</v>
          </cell>
          <cell r="BK620">
            <v>0.29783272829328333</v>
          </cell>
          <cell r="BL620">
            <v>0.3445547065118415</v>
          </cell>
          <cell r="BM620">
            <v>0.39295867594626777</v>
          </cell>
          <cell r="BN620">
            <v>0</v>
          </cell>
          <cell r="BO620">
            <v>0</v>
          </cell>
          <cell r="BP620">
            <v>0</v>
          </cell>
          <cell r="BQ620">
            <v>0</v>
          </cell>
          <cell r="BR620">
            <v>0</v>
          </cell>
          <cell r="BS620">
            <v>0</v>
          </cell>
          <cell r="BT620">
            <v>0</v>
          </cell>
          <cell r="BU620">
            <v>0</v>
          </cell>
          <cell r="BV620">
            <v>0</v>
          </cell>
          <cell r="BW620">
            <v>0</v>
          </cell>
          <cell r="BX620">
            <v>0</v>
          </cell>
          <cell r="BY620">
            <v>6857</v>
          </cell>
          <cell r="BZ620">
            <v>0</v>
          </cell>
          <cell r="CA620">
            <v>0</v>
          </cell>
          <cell r="CB620">
            <v>0</v>
          </cell>
          <cell r="CC620">
            <v>0</v>
          </cell>
          <cell r="CD620">
            <v>0</v>
          </cell>
          <cell r="CE620">
            <v>0</v>
          </cell>
          <cell r="CF620">
            <v>0</v>
          </cell>
          <cell r="CG620">
            <v>0</v>
          </cell>
          <cell r="CH620">
            <v>0</v>
          </cell>
          <cell r="CI620">
            <v>0</v>
          </cell>
          <cell r="CK620">
            <v>0</v>
          </cell>
          <cell r="CL620">
            <v>0</v>
          </cell>
          <cell r="CM620">
            <v>0</v>
          </cell>
          <cell r="CN620">
            <v>0</v>
          </cell>
          <cell r="CO620">
            <v>0</v>
          </cell>
          <cell r="CP620">
            <v>0</v>
          </cell>
          <cell r="CQ620">
            <v>0</v>
          </cell>
          <cell r="CR620">
            <v>0</v>
          </cell>
          <cell r="CS620">
            <v>0</v>
          </cell>
          <cell r="CT620">
            <v>0</v>
          </cell>
          <cell r="CU620">
            <v>0</v>
          </cell>
          <cell r="CW620">
            <v>0</v>
          </cell>
          <cell r="CX620">
            <v>0</v>
          </cell>
          <cell r="CY620">
            <v>0</v>
          </cell>
          <cell r="CZ620">
            <v>0</v>
          </cell>
          <cell r="DA620">
            <v>0</v>
          </cell>
          <cell r="DB620">
            <v>0</v>
          </cell>
          <cell r="DC620">
            <v>0</v>
          </cell>
          <cell r="DD620">
            <v>0</v>
          </cell>
          <cell r="DE620">
            <v>0</v>
          </cell>
          <cell r="DF620">
            <v>0</v>
          </cell>
          <cell r="DG620">
            <v>0</v>
          </cell>
          <cell r="DI620">
            <v>6857</v>
          </cell>
          <cell r="DJ620">
            <v>0</v>
          </cell>
          <cell r="DK620">
            <v>0</v>
          </cell>
          <cell r="DL620">
            <v>0</v>
          </cell>
          <cell r="DM620">
            <v>0</v>
          </cell>
          <cell r="DN620">
            <v>0</v>
          </cell>
          <cell r="DO620">
            <v>0</v>
          </cell>
          <cell r="DP620">
            <v>0</v>
          </cell>
          <cell r="DQ620">
            <v>0</v>
          </cell>
          <cell r="DR620">
            <v>0</v>
          </cell>
          <cell r="DS620">
            <v>0</v>
          </cell>
          <cell r="DU620" t="str">
            <v>No Mapping PC3000502</v>
          </cell>
          <cell r="DV620">
            <v>0</v>
          </cell>
          <cell r="DW620">
            <v>0</v>
          </cell>
          <cell r="DX620">
            <v>42</v>
          </cell>
          <cell r="DY620">
            <v>0</v>
          </cell>
          <cell r="DZ620">
            <v>0</v>
          </cell>
          <cell r="EB620">
            <v>0</v>
          </cell>
          <cell r="EC620" t="str">
            <v>Def</v>
          </cell>
          <cell r="ED620" t="str">
            <v>nonDC</v>
          </cell>
        </row>
        <row r="621">
          <cell r="D621" t="str">
            <v>PC3000502</v>
          </cell>
          <cell r="E621" t="str">
            <v>Local board IT hardware (staff)</v>
          </cell>
          <cell r="F621" t="str">
            <v>Auckland Council</v>
          </cell>
          <cell r="G621" t="str">
            <v>Local board services</v>
          </cell>
          <cell r="H621" t="str">
            <v>E520505</v>
          </cell>
          <cell r="I621" t="str">
            <v>LB Relationship - Maungakiekie-Tamaki, Orakei, Puketepapa</v>
          </cell>
          <cell r="J621" t="str">
            <v>Governance</v>
          </cell>
          <cell r="K621" t="str">
            <v>Local governance</v>
          </cell>
          <cell r="L621" t="str">
            <v>Local planning, policy and governance</v>
          </cell>
          <cell r="M621" t="str">
            <v>Local activities</v>
          </cell>
          <cell r="N621" t="str">
            <v>Local governance</v>
          </cell>
          <cell r="O621" t="str">
            <v>Local planning, policy and governance</v>
          </cell>
          <cell r="P621" t="str">
            <v>Governance</v>
          </cell>
          <cell r="Q621" t="str">
            <v>Local governance</v>
          </cell>
          <cell r="R621" t="str">
            <v>Local planning, policy and governance</v>
          </cell>
          <cell r="S621" t="str">
            <v>A2111206</v>
          </cell>
          <cell r="T621" t="str">
            <v>A2111206</v>
          </cell>
          <cell r="U621" t="str">
            <v>Local planning, policy and governance</v>
          </cell>
          <cell r="V621" t="str">
            <v>L150</v>
          </cell>
          <cell r="W621" t="str">
            <v>Maungakiekie-Tamaki</v>
          </cell>
          <cell r="X621" t="str">
            <v>PL43780</v>
          </cell>
          <cell r="Y621" t="str">
            <v>Expense</v>
          </cell>
          <cell r="Z621">
            <v>20130701</v>
          </cell>
          <cell r="AA621">
            <v>20200630</v>
          </cell>
          <cell r="AB621">
            <v>1</v>
          </cell>
          <cell r="AC621" t="str">
            <v>Programme</v>
          </cell>
          <cell r="AD621">
            <v>0</v>
          </cell>
          <cell r="AE621">
            <v>0</v>
          </cell>
          <cell r="AF621">
            <v>0</v>
          </cell>
          <cell r="AG621">
            <v>1</v>
          </cell>
          <cell r="AH621">
            <v>11</v>
          </cell>
          <cell r="AI621" t="str">
            <v>Information Services</v>
          </cell>
          <cell r="AJ621" t="str">
            <v>Computer hardware</v>
          </cell>
          <cell r="AK621">
            <v>8</v>
          </cell>
          <cell r="AM621">
            <v>1</v>
          </cell>
          <cell r="AU621">
            <v>6857.14</v>
          </cell>
          <cell r="AX621">
            <v>6857.14</v>
          </cell>
          <cell r="BA621">
            <v>6857.14</v>
          </cell>
          <cell r="BD621">
            <v>3.3000000000000002E-2</v>
          </cell>
          <cell r="BE621">
            <v>6.7088999999999732E-2</v>
          </cell>
          <cell r="BF621">
            <v>0.10230293699999971</v>
          </cell>
          <cell r="BG621">
            <v>0.14088353979499968</v>
          </cell>
          <cell r="BH621">
            <v>0.18195534722761963</v>
          </cell>
          <cell r="BI621">
            <v>0.21859596299167583</v>
          </cell>
          <cell r="BJ621">
            <v>0.25637243784441766</v>
          </cell>
          <cell r="BK621">
            <v>0.29783272829328333</v>
          </cell>
          <cell r="BL621">
            <v>0.3445547065118415</v>
          </cell>
          <cell r="BM621">
            <v>0.39295867594626777</v>
          </cell>
          <cell r="BN621">
            <v>0</v>
          </cell>
          <cell r="BO621">
            <v>0</v>
          </cell>
          <cell r="BP621">
            <v>460.03866545999819</v>
          </cell>
          <cell r="BQ621">
            <v>0</v>
          </cell>
          <cell r="BR621">
            <v>0</v>
          </cell>
          <cell r="BS621">
            <v>1247.6932896883998</v>
          </cell>
          <cell r="BT621">
            <v>0</v>
          </cell>
          <cell r="BU621">
            <v>0</v>
          </cell>
          <cell r="BV621">
            <v>2042.280714489005</v>
          </cell>
          <cell r="BW621">
            <v>0</v>
          </cell>
          <cell r="BX621">
            <v>0</v>
          </cell>
          <cell r="BY621">
            <v>0</v>
          </cell>
          <cell r="BZ621">
            <v>0</v>
          </cell>
          <cell r="CA621">
            <v>7317.1786654599982</v>
          </cell>
          <cell r="CB621">
            <v>0</v>
          </cell>
          <cell r="CC621">
            <v>0</v>
          </cell>
          <cell r="CD621">
            <v>8104.8332896884003</v>
          </cell>
          <cell r="CE621">
            <v>0</v>
          </cell>
          <cell r="CF621">
            <v>0</v>
          </cell>
          <cell r="CG621">
            <v>8899.4207144890061</v>
          </cell>
          <cell r="CH621">
            <v>0</v>
          </cell>
          <cell r="CI621">
            <v>0</v>
          </cell>
          <cell r="CK621">
            <v>0</v>
          </cell>
          <cell r="CL621">
            <v>0</v>
          </cell>
          <cell r="CM621">
            <v>0</v>
          </cell>
          <cell r="CN621">
            <v>0</v>
          </cell>
          <cell r="CO621">
            <v>0</v>
          </cell>
          <cell r="CP621">
            <v>0</v>
          </cell>
          <cell r="CQ621">
            <v>0</v>
          </cell>
          <cell r="CR621">
            <v>0</v>
          </cell>
          <cell r="CS621">
            <v>0</v>
          </cell>
          <cell r="CT621">
            <v>0</v>
          </cell>
          <cell r="CU621">
            <v>0</v>
          </cell>
          <cell r="CW621">
            <v>0</v>
          </cell>
          <cell r="CX621">
            <v>0</v>
          </cell>
          <cell r="CY621">
            <v>0</v>
          </cell>
          <cell r="CZ621">
            <v>0</v>
          </cell>
          <cell r="DA621">
            <v>0</v>
          </cell>
          <cell r="DB621">
            <v>0</v>
          </cell>
          <cell r="DC621">
            <v>0</v>
          </cell>
          <cell r="DD621">
            <v>0</v>
          </cell>
          <cell r="DE621">
            <v>0</v>
          </cell>
          <cell r="DF621">
            <v>0</v>
          </cell>
          <cell r="DG621">
            <v>0</v>
          </cell>
          <cell r="DI621">
            <v>0</v>
          </cell>
          <cell r="DJ621">
            <v>0</v>
          </cell>
          <cell r="DK621">
            <v>7317.1786654599982</v>
          </cell>
          <cell r="DL621">
            <v>0</v>
          </cell>
          <cell r="DM621">
            <v>0</v>
          </cell>
          <cell r="DN621">
            <v>8104.8332896884003</v>
          </cell>
          <cell r="DO621">
            <v>0</v>
          </cell>
          <cell r="DP621">
            <v>0</v>
          </cell>
          <cell r="DQ621">
            <v>8899.4207144890061</v>
          </cell>
          <cell r="DR621">
            <v>0</v>
          </cell>
          <cell r="DS621">
            <v>0</v>
          </cell>
          <cell r="DU621" t="str">
            <v>No Mapping PC3000502</v>
          </cell>
          <cell r="DV621">
            <v>0</v>
          </cell>
          <cell r="DW621">
            <v>0</v>
          </cell>
          <cell r="DX621">
            <v>42</v>
          </cell>
          <cell r="DY621">
            <v>20571.420000000002</v>
          </cell>
          <cell r="DZ621">
            <v>24321.432669637405</v>
          </cell>
          <cell r="EB621">
            <v>24321.432669637405</v>
          </cell>
          <cell r="EC621" t="str">
            <v>Def</v>
          </cell>
          <cell r="ED621" t="str">
            <v>nonDC</v>
          </cell>
        </row>
        <row r="622">
          <cell r="D622" t="str">
            <v>PC3000502</v>
          </cell>
          <cell r="E622" t="str">
            <v>Local board IT hardware (staff)</v>
          </cell>
          <cell r="F622" t="str">
            <v>Auckland Council</v>
          </cell>
          <cell r="G622" t="str">
            <v>Local board services</v>
          </cell>
          <cell r="H622" t="str">
            <v>E520505</v>
          </cell>
          <cell r="I622" t="str">
            <v>LB Relationship - Maungakiekie-Tamaki, Orakei, Puketepapa</v>
          </cell>
          <cell r="J622" t="str">
            <v>Governance</v>
          </cell>
          <cell r="K622" t="str">
            <v>Local governance</v>
          </cell>
          <cell r="L622" t="str">
            <v>Local planning, policy and governance</v>
          </cell>
          <cell r="M622" t="str">
            <v>Local activities</v>
          </cell>
          <cell r="N622" t="str">
            <v>Local governance</v>
          </cell>
          <cell r="O622" t="str">
            <v>Local planning, policy and governance</v>
          </cell>
          <cell r="P622" t="str">
            <v>Governance</v>
          </cell>
          <cell r="Q622" t="str">
            <v>Local governance</v>
          </cell>
          <cell r="R622" t="str">
            <v>Local planning, policy and governance</v>
          </cell>
          <cell r="S622" t="str">
            <v>A2111206</v>
          </cell>
          <cell r="T622" t="str">
            <v>A2111206</v>
          </cell>
          <cell r="U622" t="str">
            <v>Local planning, policy and governance</v>
          </cell>
          <cell r="V622" t="str">
            <v>L155</v>
          </cell>
          <cell r="W622" t="str">
            <v>Orakei</v>
          </cell>
          <cell r="X622" t="str">
            <v>PL43780</v>
          </cell>
          <cell r="Y622" t="str">
            <v>Expense</v>
          </cell>
          <cell r="Z622">
            <v>20130701</v>
          </cell>
          <cell r="AA622">
            <v>20200630</v>
          </cell>
          <cell r="AB622">
            <v>1</v>
          </cell>
          <cell r="AC622" t="str">
            <v>Programme</v>
          </cell>
          <cell r="AD622">
            <v>0</v>
          </cell>
          <cell r="AE622">
            <v>0</v>
          </cell>
          <cell r="AF622">
            <v>0</v>
          </cell>
          <cell r="AG622">
            <v>1</v>
          </cell>
          <cell r="AH622">
            <v>11</v>
          </cell>
          <cell r="AI622" t="str">
            <v>Information Services</v>
          </cell>
          <cell r="AJ622" t="str">
            <v>Computer hardware</v>
          </cell>
          <cell r="AK622">
            <v>8</v>
          </cell>
          <cell r="AM622">
            <v>1</v>
          </cell>
          <cell r="AU622">
            <v>6857.14</v>
          </cell>
          <cell r="AX622">
            <v>6857.14</v>
          </cell>
          <cell r="BA622">
            <v>6857.14</v>
          </cell>
          <cell r="BD622">
            <v>3.3000000000000002E-2</v>
          </cell>
          <cell r="BE622">
            <v>6.7088999999999732E-2</v>
          </cell>
          <cell r="BF622">
            <v>0.10230293699999971</v>
          </cell>
          <cell r="BG622">
            <v>0.14088353979499968</v>
          </cell>
          <cell r="BH622">
            <v>0.18195534722761963</v>
          </cell>
          <cell r="BI622">
            <v>0.21859596299167583</v>
          </cell>
          <cell r="BJ622">
            <v>0.25637243784441766</v>
          </cell>
          <cell r="BK622">
            <v>0.29783272829328333</v>
          </cell>
          <cell r="BL622">
            <v>0.3445547065118415</v>
          </cell>
          <cell r="BM622">
            <v>0.39295867594626777</v>
          </cell>
          <cell r="BN622">
            <v>0</v>
          </cell>
          <cell r="BO622">
            <v>0</v>
          </cell>
          <cell r="BP622">
            <v>460.03866545999819</v>
          </cell>
          <cell r="BQ622">
            <v>0</v>
          </cell>
          <cell r="BR622">
            <v>0</v>
          </cell>
          <cell r="BS622">
            <v>1247.6932896883998</v>
          </cell>
          <cell r="BT622">
            <v>0</v>
          </cell>
          <cell r="BU622">
            <v>0</v>
          </cell>
          <cell r="BV622">
            <v>2042.280714489005</v>
          </cell>
          <cell r="BW622">
            <v>0</v>
          </cell>
          <cell r="BX622">
            <v>0</v>
          </cell>
          <cell r="BY622">
            <v>0</v>
          </cell>
          <cell r="BZ622">
            <v>0</v>
          </cell>
          <cell r="CA622">
            <v>7317.1786654599982</v>
          </cell>
          <cell r="CB622">
            <v>0</v>
          </cell>
          <cell r="CC622">
            <v>0</v>
          </cell>
          <cell r="CD622">
            <v>8104.8332896884003</v>
          </cell>
          <cell r="CE622">
            <v>0</v>
          </cell>
          <cell r="CF622">
            <v>0</v>
          </cell>
          <cell r="CG622">
            <v>8899.4207144890061</v>
          </cell>
          <cell r="CH622">
            <v>0</v>
          </cell>
          <cell r="CI622">
            <v>0</v>
          </cell>
          <cell r="CK622">
            <v>0</v>
          </cell>
          <cell r="CL622">
            <v>0</v>
          </cell>
          <cell r="CM622">
            <v>0</v>
          </cell>
          <cell r="CN622">
            <v>0</v>
          </cell>
          <cell r="CO622">
            <v>0</v>
          </cell>
          <cell r="CP622">
            <v>0</v>
          </cell>
          <cell r="CQ622">
            <v>0</v>
          </cell>
          <cell r="CR622">
            <v>0</v>
          </cell>
          <cell r="CS622">
            <v>0</v>
          </cell>
          <cell r="CT622">
            <v>0</v>
          </cell>
          <cell r="CU622">
            <v>0</v>
          </cell>
          <cell r="CW622">
            <v>0</v>
          </cell>
          <cell r="CX622">
            <v>0</v>
          </cell>
          <cell r="CY622">
            <v>0</v>
          </cell>
          <cell r="CZ622">
            <v>0</v>
          </cell>
          <cell r="DA622">
            <v>0</v>
          </cell>
          <cell r="DB622">
            <v>0</v>
          </cell>
          <cell r="DC622">
            <v>0</v>
          </cell>
          <cell r="DD622">
            <v>0</v>
          </cell>
          <cell r="DE622">
            <v>0</v>
          </cell>
          <cell r="DF622">
            <v>0</v>
          </cell>
          <cell r="DG622">
            <v>0</v>
          </cell>
          <cell r="DI622">
            <v>0</v>
          </cell>
          <cell r="DJ622">
            <v>0</v>
          </cell>
          <cell r="DK622">
            <v>7317.1786654599982</v>
          </cell>
          <cell r="DL622">
            <v>0</v>
          </cell>
          <cell r="DM622">
            <v>0</v>
          </cell>
          <cell r="DN622">
            <v>8104.8332896884003</v>
          </cell>
          <cell r="DO622">
            <v>0</v>
          </cell>
          <cell r="DP622">
            <v>0</v>
          </cell>
          <cell r="DQ622">
            <v>8899.4207144890061</v>
          </cell>
          <cell r="DR622">
            <v>0</v>
          </cell>
          <cell r="DS622">
            <v>0</v>
          </cell>
          <cell r="DU622" t="str">
            <v>No Mapping PC3000502</v>
          </cell>
          <cell r="DV622">
            <v>0</v>
          </cell>
          <cell r="DW622">
            <v>0</v>
          </cell>
          <cell r="DX622">
            <v>42</v>
          </cell>
          <cell r="DY622">
            <v>20571.420000000002</v>
          </cell>
          <cell r="DZ622">
            <v>24321.432669637405</v>
          </cell>
          <cell r="EB622">
            <v>24321.432669637405</v>
          </cell>
          <cell r="EC622" t="str">
            <v>Def</v>
          </cell>
          <cell r="ED622" t="str">
            <v>nonDC</v>
          </cell>
        </row>
        <row r="623">
          <cell r="D623" t="str">
            <v>PC3000502</v>
          </cell>
          <cell r="E623" t="str">
            <v>Local board IT hardware (staff)</v>
          </cell>
          <cell r="F623" t="str">
            <v>Auckland Council</v>
          </cell>
          <cell r="G623" t="str">
            <v>Local board services</v>
          </cell>
          <cell r="H623" t="str">
            <v>E520505</v>
          </cell>
          <cell r="I623" t="str">
            <v>LB Relationship - Maungakiekie-Tamaki, Orakei, Puketepapa</v>
          </cell>
          <cell r="J623" t="str">
            <v>Governance</v>
          </cell>
          <cell r="K623" t="str">
            <v>Local governance</v>
          </cell>
          <cell r="L623" t="str">
            <v>Local planning, policy and governance</v>
          </cell>
          <cell r="M623" t="str">
            <v>Local activities</v>
          </cell>
          <cell r="N623" t="str">
            <v>Local governance</v>
          </cell>
          <cell r="O623" t="str">
            <v>Local planning, policy and governance</v>
          </cell>
          <cell r="P623" t="str">
            <v>Governance</v>
          </cell>
          <cell r="Q623" t="str">
            <v>Local governance</v>
          </cell>
          <cell r="R623" t="str">
            <v>Local planning, policy and governance</v>
          </cell>
          <cell r="S623" t="str">
            <v>A2111206</v>
          </cell>
          <cell r="T623" t="str">
            <v>A2111206</v>
          </cell>
          <cell r="U623" t="str">
            <v>Local planning, policy and governance</v>
          </cell>
          <cell r="V623" t="str">
            <v>L170</v>
          </cell>
          <cell r="W623" t="str">
            <v>Puketapapa</v>
          </cell>
          <cell r="X623" t="str">
            <v>PL43780</v>
          </cell>
          <cell r="Y623" t="str">
            <v>Expense</v>
          </cell>
          <cell r="Z623">
            <v>20130701</v>
          </cell>
          <cell r="AA623">
            <v>20200630</v>
          </cell>
          <cell r="AB623">
            <v>1</v>
          </cell>
          <cell r="AC623" t="str">
            <v>Programme</v>
          </cell>
          <cell r="AD623">
            <v>0</v>
          </cell>
          <cell r="AE623">
            <v>0</v>
          </cell>
          <cell r="AF623">
            <v>0</v>
          </cell>
          <cell r="AG623">
            <v>1</v>
          </cell>
          <cell r="AH623">
            <v>11</v>
          </cell>
          <cell r="AI623" t="str">
            <v>Information Services</v>
          </cell>
          <cell r="AJ623" t="str">
            <v>Computer hardware</v>
          </cell>
          <cell r="AK623">
            <v>8</v>
          </cell>
          <cell r="AM623">
            <v>1</v>
          </cell>
          <cell r="AU623">
            <v>6857.14</v>
          </cell>
          <cell r="AX623">
            <v>6857.14</v>
          </cell>
          <cell r="BA623">
            <v>6857.14</v>
          </cell>
          <cell r="BD623">
            <v>3.3000000000000002E-2</v>
          </cell>
          <cell r="BE623">
            <v>6.7088999999999732E-2</v>
          </cell>
          <cell r="BF623">
            <v>0.10230293699999971</v>
          </cell>
          <cell r="BG623">
            <v>0.14088353979499968</v>
          </cell>
          <cell r="BH623">
            <v>0.18195534722761963</v>
          </cell>
          <cell r="BI623">
            <v>0.21859596299167583</v>
          </cell>
          <cell r="BJ623">
            <v>0.25637243784441766</v>
          </cell>
          <cell r="BK623">
            <v>0.29783272829328333</v>
          </cell>
          <cell r="BL623">
            <v>0.3445547065118415</v>
          </cell>
          <cell r="BM623">
            <v>0.39295867594626777</v>
          </cell>
          <cell r="BN623">
            <v>0</v>
          </cell>
          <cell r="BO623">
            <v>0</v>
          </cell>
          <cell r="BP623">
            <v>460.03866545999819</v>
          </cell>
          <cell r="BQ623">
            <v>0</v>
          </cell>
          <cell r="BR623">
            <v>0</v>
          </cell>
          <cell r="BS623">
            <v>1247.6932896883998</v>
          </cell>
          <cell r="BT623">
            <v>0</v>
          </cell>
          <cell r="BU623">
            <v>0</v>
          </cell>
          <cell r="BV623">
            <v>2042.280714489005</v>
          </cell>
          <cell r="BW623">
            <v>0</v>
          </cell>
          <cell r="BX623">
            <v>0</v>
          </cell>
          <cell r="BY623">
            <v>0</v>
          </cell>
          <cell r="BZ623">
            <v>0</v>
          </cell>
          <cell r="CA623">
            <v>7317.1786654599982</v>
          </cell>
          <cell r="CB623">
            <v>0</v>
          </cell>
          <cell r="CC623">
            <v>0</v>
          </cell>
          <cell r="CD623">
            <v>8104.8332896884003</v>
          </cell>
          <cell r="CE623">
            <v>0</v>
          </cell>
          <cell r="CF623">
            <v>0</v>
          </cell>
          <cell r="CG623">
            <v>8899.4207144890061</v>
          </cell>
          <cell r="CH623">
            <v>0</v>
          </cell>
          <cell r="CI623">
            <v>0</v>
          </cell>
          <cell r="CK623">
            <v>0</v>
          </cell>
          <cell r="CL623">
            <v>0</v>
          </cell>
          <cell r="CM623">
            <v>0</v>
          </cell>
          <cell r="CN623">
            <v>0</v>
          </cell>
          <cell r="CO623">
            <v>0</v>
          </cell>
          <cell r="CP623">
            <v>0</v>
          </cell>
          <cell r="CQ623">
            <v>0</v>
          </cell>
          <cell r="CR623">
            <v>0</v>
          </cell>
          <cell r="CS623">
            <v>0</v>
          </cell>
          <cell r="CT623">
            <v>0</v>
          </cell>
          <cell r="CU623">
            <v>0</v>
          </cell>
          <cell r="CW623">
            <v>0</v>
          </cell>
          <cell r="CX623">
            <v>0</v>
          </cell>
          <cell r="CY623">
            <v>0</v>
          </cell>
          <cell r="CZ623">
            <v>0</v>
          </cell>
          <cell r="DA623">
            <v>0</v>
          </cell>
          <cell r="DB623">
            <v>0</v>
          </cell>
          <cell r="DC623">
            <v>0</v>
          </cell>
          <cell r="DD623">
            <v>0</v>
          </cell>
          <cell r="DE623">
            <v>0</v>
          </cell>
          <cell r="DF623">
            <v>0</v>
          </cell>
          <cell r="DG623">
            <v>0</v>
          </cell>
          <cell r="DI623">
            <v>0</v>
          </cell>
          <cell r="DJ623">
            <v>0</v>
          </cell>
          <cell r="DK623">
            <v>7317.1786654599982</v>
          </cell>
          <cell r="DL623">
            <v>0</v>
          </cell>
          <cell r="DM623">
            <v>0</v>
          </cell>
          <cell r="DN623">
            <v>8104.8332896884003</v>
          </cell>
          <cell r="DO623">
            <v>0</v>
          </cell>
          <cell r="DP623">
            <v>0</v>
          </cell>
          <cell r="DQ623">
            <v>8899.4207144890061</v>
          </cell>
          <cell r="DR623">
            <v>0</v>
          </cell>
          <cell r="DS623">
            <v>0</v>
          </cell>
          <cell r="DU623" t="str">
            <v>No Mapping PC3000502</v>
          </cell>
          <cell r="DV623">
            <v>0</v>
          </cell>
          <cell r="DW623">
            <v>0</v>
          </cell>
          <cell r="DX623">
            <v>42</v>
          </cell>
          <cell r="DY623">
            <v>20571.420000000002</v>
          </cell>
          <cell r="DZ623">
            <v>24321.432669637405</v>
          </cell>
          <cell r="EB623">
            <v>24321.432669637405</v>
          </cell>
          <cell r="EC623" t="str">
            <v>Def</v>
          </cell>
          <cell r="ED623" t="str">
            <v>nonDC</v>
          </cell>
        </row>
        <row r="624">
          <cell r="D624" t="str">
            <v>PC3000502</v>
          </cell>
          <cell r="E624" t="str">
            <v>Local board IT hardware (staff)</v>
          </cell>
          <cell r="F624" t="str">
            <v>Auckland Council</v>
          </cell>
          <cell r="G624" t="str">
            <v>Local board services</v>
          </cell>
          <cell r="H624" t="str">
            <v>E520605</v>
          </cell>
          <cell r="I624" t="str">
            <v>LB Relationship - Mangere-Otahuhu, Otara-Papatoetoe</v>
          </cell>
          <cell r="J624" t="str">
            <v>Governance</v>
          </cell>
          <cell r="K624" t="str">
            <v>Local governance</v>
          </cell>
          <cell r="L624" t="str">
            <v>Local planning, policy and governance</v>
          </cell>
          <cell r="M624" t="str">
            <v>Local activities</v>
          </cell>
          <cell r="N624" t="str">
            <v>Local governance</v>
          </cell>
          <cell r="O624" t="str">
            <v>Local planning, policy and governance</v>
          </cell>
          <cell r="P624" t="str">
            <v>Corporate support</v>
          </cell>
          <cell r="Q624" t="str">
            <v>Archived Activities</v>
          </cell>
          <cell r="R624" t="str">
            <v>Local governance and democracy</v>
          </cell>
          <cell r="S624" t="str">
            <v>A2111205</v>
          </cell>
          <cell r="T624" t="str">
            <v>A2111206</v>
          </cell>
          <cell r="U624" t="str">
            <v>Local governance and democracy</v>
          </cell>
          <cell r="V624" t="str">
            <v>L140</v>
          </cell>
          <cell r="W624" t="str">
            <v>Mangere-Otahuhu</v>
          </cell>
          <cell r="X624" t="str">
            <v>FY12 - Only</v>
          </cell>
          <cell r="Y624" t="str">
            <v>Expense</v>
          </cell>
          <cell r="Z624">
            <v>20110701</v>
          </cell>
          <cell r="AA624">
            <v>20120630</v>
          </cell>
          <cell r="AB624">
            <v>1</v>
          </cell>
          <cell r="AC624" t="str">
            <v>Programme</v>
          </cell>
          <cell r="AD624">
            <v>0</v>
          </cell>
          <cell r="AE624">
            <v>0</v>
          </cell>
          <cell r="AF624">
            <v>0</v>
          </cell>
          <cell r="AG624">
            <v>1</v>
          </cell>
          <cell r="AH624">
            <v>11</v>
          </cell>
          <cell r="AI624" t="str">
            <v>Information Services</v>
          </cell>
          <cell r="AJ624" t="str">
            <v>Computer hardware</v>
          </cell>
          <cell r="AK624">
            <v>8</v>
          </cell>
          <cell r="AP624">
            <v>1</v>
          </cell>
          <cell r="AS624">
            <v>6857</v>
          </cell>
          <cell r="AU624">
            <v>0</v>
          </cell>
          <cell r="AX624">
            <v>0</v>
          </cell>
          <cell r="BD624">
            <v>3.3000000000000002E-2</v>
          </cell>
          <cell r="BE624">
            <v>6.7088999999999732E-2</v>
          </cell>
          <cell r="BF624">
            <v>0.10230293699999971</v>
          </cell>
          <cell r="BG624">
            <v>0.14088353979499968</v>
          </cell>
          <cell r="BH624">
            <v>0.18195534722761963</v>
          </cell>
          <cell r="BI624">
            <v>0.21859596299167583</v>
          </cell>
          <cell r="BJ624">
            <v>0.25637243784441766</v>
          </cell>
          <cell r="BK624">
            <v>0.29783272829328333</v>
          </cell>
          <cell r="BL624">
            <v>0.3445547065118415</v>
          </cell>
          <cell r="BM624">
            <v>0.39295867594626777</v>
          </cell>
          <cell r="BN624">
            <v>0</v>
          </cell>
          <cell r="BO624">
            <v>0</v>
          </cell>
          <cell r="BP624">
            <v>0</v>
          </cell>
          <cell r="BQ624">
            <v>0</v>
          </cell>
          <cell r="BR624">
            <v>0</v>
          </cell>
          <cell r="BS624">
            <v>0</v>
          </cell>
          <cell r="BT624">
            <v>0</v>
          </cell>
          <cell r="BU624">
            <v>0</v>
          </cell>
          <cell r="BV624">
            <v>0</v>
          </cell>
          <cell r="BW624">
            <v>0</v>
          </cell>
          <cell r="BX624">
            <v>0</v>
          </cell>
          <cell r="BY624">
            <v>6857</v>
          </cell>
          <cell r="BZ624">
            <v>0</v>
          </cell>
          <cell r="CA624">
            <v>0</v>
          </cell>
          <cell r="CB624">
            <v>0</v>
          </cell>
          <cell r="CC624">
            <v>0</v>
          </cell>
          <cell r="CD624">
            <v>0</v>
          </cell>
          <cell r="CE624">
            <v>0</v>
          </cell>
          <cell r="CF624">
            <v>0</v>
          </cell>
          <cell r="CG624">
            <v>0</v>
          </cell>
          <cell r="CH624">
            <v>0</v>
          </cell>
          <cell r="CI624">
            <v>0</v>
          </cell>
          <cell r="CK624">
            <v>0</v>
          </cell>
          <cell r="CL624">
            <v>0</v>
          </cell>
          <cell r="CM624">
            <v>0</v>
          </cell>
          <cell r="CN624">
            <v>0</v>
          </cell>
          <cell r="CO624">
            <v>0</v>
          </cell>
          <cell r="CP624">
            <v>0</v>
          </cell>
          <cell r="CQ624">
            <v>0</v>
          </cell>
          <cell r="CR624">
            <v>0</v>
          </cell>
          <cell r="CS624">
            <v>0</v>
          </cell>
          <cell r="CT624">
            <v>0</v>
          </cell>
          <cell r="CU624">
            <v>0</v>
          </cell>
          <cell r="CW624">
            <v>0</v>
          </cell>
          <cell r="CX624">
            <v>0</v>
          </cell>
          <cell r="CY624">
            <v>0</v>
          </cell>
          <cell r="CZ624">
            <v>0</v>
          </cell>
          <cell r="DA624">
            <v>0</v>
          </cell>
          <cell r="DB624">
            <v>0</v>
          </cell>
          <cell r="DC624">
            <v>0</v>
          </cell>
          <cell r="DD624">
            <v>0</v>
          </cell>
          <cell r="DE624">
            <v>0</v>
          </cell>
          <cell r="DF624">
            <v>0</v>
          </cell>
          <cell r="DG624">
            <v>0</v>
          </cell>
          <cell r="DI624">
            <v>6857</v>
          </cell>
          <cell r="DJ624">
            <v>0</v>
          </cell>
          <cell r="DK624">
            <v>0</v>
          </cell>
          <cell r="DL624">
            <v>0</v>
          </cell>
          <cell r="DM624">
            <v>0</v>
          </cell>
          <cell r="DN624">
            <v>0</v>
          </cell>
          <cell r="DO624">
            <v>0</v>
          </cell>
          <cell r="DP624">
            <v>0</v>
          </cell>
          <cell r="DQ624">
            <v>0</v>
          </cell>
          <cell r="DR624">
            <v>0</v>
          </cell>
          <cell r="DS624">
            <v>0</v>
          </cell>
          <cell r="DU624" t="str">
            <v>No Mapping PC3000502</v>
          </cell>
          <cell r="DV624">
            <v>0</v>
          </cell>
          <cell r="DW624">
            <v>0</v>
          </cell>
          <cell r="DX624">
            <v>42</v>
          </cell>
          <cell r="DY624">
            <v>0</v>
          </cell>
          <cell r="DZ624">
            <v>0</v>
          </cell>
          <cell r="EB624">
            <v>0</v>
          </cell>
          <cell r="EC624" t="str">
            <v>Def</v>
          </cell>
          <cell r="ED624" t="str">
            <v>nonDC</v>
          </cell>
        </row>
        <row r="625">
          <cell r="D625" t="str">
            <v>PC3000502</v>
          </cell>
          <cell r="E625" t="str">
            <v>Local board IT hardware (staff)</v>
          </cell>
          <cell r="F625" t="str">
            <v>Auckland Council</v>
          </cell>
          <cell r="G625" t="str">
            <v>Local board services</v>
          </cell>
          <cell r="H625" t="str">
            <v>E520605</v>
          </cell>
          <cell r="I625" t="str">
            <v>LB Relationship - Mangere-Otahuhu, Otara-Papatoetoe</v>
          </cell>
          <cell r="J625" t="str">
            <v>Governance</v>
          </cell>
          <cell r="K625" t="str">
            <v>Local governance</v>
          </cell>
          <cell r="L625" t="str">
            <v>Local planning, policy and governance</v>
          </cell>
          <cell r="M625" t="str">
            <v>Local activities</v>
          </cell>
          <cell r="N625" t="str">
            <v>Local governance</v>
          </cell>
          <cell r="O625" t="str">
            <v>Local planning, policy and governance</v>
          </cell>
          <cell r="P625" t="str">
            <v>Corporate support</v>
          </cell>
          <cell r="Q625" t="str">
            <v>Archived Activities</v>
          </cell>
          <cell r="R625" t="str">
            <v>Local governance and democracy</v>
          </cell>
          <cell r="S625" t="str">
            <v>A2111205</v>
          </cell>
          <cell r="T625" t="str">
            <v>A2111206</v>
          </cell>
          <cell r="U625" t="str">
            <v>Local governance and democracy</v>
          </cell>
          <cell r="V625" t="str">
            <v>L160</v>
          </cell>
          <cell r="W625" t="str">
            <v>Otara-Papatoetoe</v>
          </cell>
          <cell r="X625" t="str">
            <v>FY12 - Only</v>
          </cell>
          <cell r="Y625" t="str">
            <v>Expense</v>
          </cell>
          <cell r="Z625">
            <v>20110701</v>
          </cell>
          <cell r="AA625">
            <v>20120630</v>
          </cell>
          <cell r="AB625">
            <v>1</v>
          </cell>
          <cell r="AC625" t="str">
            <v>Programme</v>
          </cell>
          <cell r="AD625">
            <v>0</v>
          </cell>
          <cell r="AE625">
            <v>0</v>
          </cell>
          <cell r="AF625">
            <v>0</v>
          </cell>
          <cell r="AG625">
            <v>1</v>
          </cell>
          <cell r="AH625">
            <v>11</v>
          </cell>
          <cell r="AI625" t="str">
            <v>Information Services</v>
          </cell>
          <cell r="AJ625" t="str">
            <v>Computer hardware</v>
          </cell>
          <cell r="AK625">
            <v>8</v>
          </cell>
          <cell r="AP625">
            <v>1</v>
          </cell>
          <cell r="AS625">
            <v>6857</v>
          </cell>
          <cell r="AU625">
            <v>0</v>
          </cell>
          <cell r="AX625">
            <v>0</v>
          </cell>
          <cell r="BD625">
            <v>3.3000000000000002E-2</v>
          </cell>
          <cell r="BE625">
            <v>6.7088999999999732E-2</v>
          </cell>
          <cell r="BF625">
            <v>0.10230293699999971</v>
          </cell>
          <cell r="BG625">
            <v>0.14088353979499968</v>
          </cell>
          <cell r="BH625">
            <v>0.18195534722761963</v>
          </cell>
          <cell r="BI625">
            <v>0.21859596299167583</v>
          </cell>
          <cell r="BJ625">
            <v>0.25637243784441766</v>
          </cell>
          <cell r="BK625">
            <v>0.29783272829328333</v>
          </cell>
          <cell r="BL625">
            <v>0.3445547065118415</v>
          </cell>
          <cell r="BM625">
            <v>0.39295867594626777</v>
          </cell>
          <cell r="BN625">
            <v>0</v>
          </cell>
          <cell r="BO625">
            <v>0</v>
          </cell>
          <cell r="BP625">
            <v>0</v>
          </cell>
          <cell r="BQ625">
            <v>0</v>
          </cell>
          <cell r="BR625">
            <v>0</v>
          </cell>
          <cell r="BS625">
            <v>0</v>
          </cell>
          <cell r="BT625">
            <v>0</v>
          </cell>
          <cell r="BU625">
            <v>0</v>
          </cell>
          <cell r="BV625">
            <v>0</v>
          </cell>
          <cell r="BW625">
            <v>0</v>
          </cell>
          <cell r="BX625">
            <v>0</v>
          </cell>
          <cell r="BY625">
            <v>6857</v>
          </cell>
          <cell r="BZ625">
            <v>0</v>
          </cell>
          <cell r="CA625">
            <v>0</v>
          </cell>
          <cell r="CB625">
            <v>0</v>
          </cell>
          <cell r="CC625">
            <v>0</v>
          </cell>
          <cell r="CD625">
            <v>0</v>
          </cell>
          <cell r="CE625">
            <v>0</v>
          </cell>
          <cell r="CF625">
            <v>0</v>
          </cell>
          <cell r="CG625">
            <v>0</v>
          </cell>
          <cell r="CH625">
            <v>0</v>
          </cell>
          <cell r="CI625">
            <v>0</v>
          </cell>
          <cell r="CK625">
            <v>0</v>
          </cell>
          <cell r="CL625">
            <v>0</v>
          </cell>
          <cell r="CM625">
            <v>0</v>
          </cell>
          <cell r="CN625">
            <v>0</v>
          </cell>
          <cell r="CO625">
            <v>0</v>
          </cell>
          <cell r="CP625">
            <v>0</v>
          </cell>
          <cell r="CQ625">
            <v>0</v>
          </cell>
          <cell r="CR625">
            <v>0</v>
          </cell>
          <cell r="CS625">
            <v>0</v>
          </cell>
          <cell r="CT625">
            <v>0</v>
          </cell>
          <cell r="CU625">
            <v>0</v>
          </cell>
          <cell r="CW625">
            <v>0</v>
          </cell>
          <cell r="CX625">
            <v>0</v>
          </cell>
          <cell r="CY625">
            <v>0</v>
          </cell>
          <cell r="CZ625">
            <v>0</v>
          </cell>
          <cell r="DA625">
            <v>0</v>
          </cell>
          <cell r="DB625">
            <v>0</v>
          </cell>
          <cell r="DC625">
            <v>0</v>
          </cell>
          <cell r="DD625">
            <v>0</v>
          </cell>
          <cell r="DE625">
            <v>0</v>
          </cell>
          <cell r="DF625">
            <v>0</v>
          </cell>
          <cell r="DG625">
            <v>0</v>
          </cell>
          <cell r="DI625">
            <v>6857</v>
          </cell>
          <cell r="DJ625">
            <v>0</v>
          </cell>
          <cell r="DK625">
            <v>0</v>
          </cell>
          <cell r="DL625">
            <v>0</v>
          </cell>
          <cell r="DM625">
            <v>0</v>
          </cell>
          <cell r="DN625">
            <v>0</v>
          </cell>
          <cell r="DO625">
            <v>0</v>
          </cell>
          <cell r="DP625">
            <v>0</v>
          </cell>
          <cell r="DQ625">
            <v>0</v>
          </cell>
          <cell r="DR625">
            <v>0</v>
          </cell>
          <cell r="DS625">
            <v>0</v>
          </cell>
          <cell r="DU625" t="str">
            <v>No Mapping PC3000502</v>
          </cell>
          <cell r="DV625">
            <v>0</v>
          </cell>
          <cell r="DW625">
            <v>0</v>
          </cell>
          <cell r="DX625">
            <v>42</v>
          </cell>
          <cell r="DY625">
            <v>0</v>
          </cell>
          <cell r="DZ625">
            <v>0</v>
          </cell>
          <cell r="EB625">
            <v>0</v>
          </cell>
          <cell r="EC625" t="str">
            <v>Def</v>
          </cell>
          <cell r="ED625" t="str">
            <v>nonDC</v>
          </cell>
        </row>
        <row r="626">
          <cell r="D626" t="str">
            <v>PC3000502</v>
          </cell>
          <cell r="E626" t="str">
            <v>Local board IT hardware (staff)</v>
          </cell>
          <cell r="F626" t="str">
            <v>Auckland Council</v>
          </cell>
          <cell r="G626" t="str">
            <v>Local board services</v>
          </cell>
          <cell r="H626" t="str">
            <v>E520605</v>
          </cell>
          <cell r="I626" t="str">
            <v>LB Relationship - Mangere-Otahuhu, Otara-Papatoetoe</v>
          </cell>
          <cell r="J626" t="str">
            <v>Governance</v>
          </cell>
          <cell r="K626" t="str">
            <v>Local governance</v>
          </cell>
          <cell r="L626" t="str">
            <v>Local planning, policy and governance</v>
          </cell>
          <cell r="M626" t="str">
            <v>Local activities</v>
          </cell>
          <cell r="N626" t="str">
            <v>Local governance</v>
          </cell>
          <cell r="O626" t="str">
            <v>Local planning, policy and governance</v>
          </cell>
          <cell r="P626" t="str">
            <v>Governance</v>
          </cell>
          <cell r="Q626" t="str">
            <v>Local governance</v>
          </cell>
          <cell r="R626" t="str">
            <v>Local planning, policy and governance</v>
          </cell>
          <cell r="S626" t="str">
            <v>A2111206</v>
          </cell>
          <cell r="T626" t="str">
            <v>A2111206</v>
          </cell>
          <cell r="U626" t="str">
            <v>Local planning, policy and governance</v>
          </cell>
          <cell r="V626" t="str">
            <v>L140</v>
          </cell>
          <cell r="W626" t="str">
            <v>Mangere-Otahuhu</v>
          </cell>
          <cell r="X626" t="str">
            <v>PL43780</v>
          </cell>
          <cell r="Y626" t="str">
            <v>Expense</v>
          </cell>
          <cell r="Z626">
            <v>20130701</v>
          </cell>
          <cell r="AA626">
            <v>20200630</v>
          </cell>
          <cell r="AB626">
            <v>1</v>
          </cell>
          <cell r="AC626" t="str">
            <v>Programme</v>
          </cell>
          <cell r="AD626">
            <v>0</v>
          </cell>
          <cell r="AE626">
            <v>0</v>
          </cell>
          <cell r="AF626">
            <v>0</v>
          </cell>
          <cell r="AG626">
            <v>1</v>
          </cell>
          <cell r="AH626">
            <v>11</v>
          </cell>
          <cell r="AI626" t="str">
            <v>Information Services</v>
          </cell>
          <cell r="AJ626" t="str">
            <v>Computer hardware</v>
          </cell>
          <cell r="AK626">
            <v>8</v>
          </cell>
          <cell r="AM626">
            <v>1</v>
          </cell>
          <cell r="AU626">
            <v>6857.14</v>
          </cell>
          <cell r="AX626">
            <v>6857.14</v>
          </cell>
          <cell r="BA626">
            <v>6857.14</v>
          </cell>
          <cell r="BD626">
            <v>3.3000000000000002E-2</v>
          </cell>
          <cell r="BE626">
            <v>6.7088999999999732E-2</v>
          </cell>
          <cell r="BF626">
            <v>0.10230293699999971</v>
          </cell>
          <cell r="BG626">
            <v>0.14088353979499968</v>
          </cell>
          <cell r="BH626">
            <v>0.18195534722761963</v>
          </cell>
          <cell r="BI626">
            <v>0.21859596299167583</v>
          </cell>
          <cell r="BJ626">
            <v>0.25637243784441766</v>
          </cell>
          <cell r="BK626">
            <v>0.29783272829328333</v>
          </cell>
          <cell r="BL626">
            <v>0.3445547065118415</v>
          </cell>
          <cell r="BM626">
            <v>0.39295867594626777</v>
          </cell>
          <cell r="BN626">
            <v>0</v>
          </cell>
          <cell r="BO626">
            <v>0</v>
          </cell>
          <cell r="BP626">
            <v>460.03866545999819</v>
          </cell>
          <cell r="BQ626">
            <v>0</v>
          </cell>
          <cell r="BR626">
            <v>0</v>
          </cell>
          <cell r="BS626">
            <v>1247.6932896883998</v>
          </cell>
          <cell r="BT626">
            <v>0</v>
          </cell>
          <cell r="BU626">
            <v>0</v>
          </cell>
          <cell r="BV626">
            <v>2042.280714489005</v>
          </cell>
          <cell r="BW626">
            <v>0</v>
          </cell>
          <cell r="BX626">
            <v>0</v>
          </cell>
          <cell r="BY626">
            <v>0</v>
          </cell>
          <cell r="BZ626">
            <v>0</v>
          </cell>
          <cell r="CA626">
            <v>7317.1786654599982</v>
          </cell>
          <cell r="CB626">
            <v>0</v>
          </cell>
          <cell r="CC626">
            <v>0</v>
          </cell>
          <cell r="CD626">
            <v>8104.8332896884003</v>
          </cell>
          <cell r="CE626">
            <v>0</v>
          </cell>
          <cell r="CF626">
            <v>0</v>
          </cell>
          <cell r="CG626">
            <v>8899.4207144890061</v>
          </cell>
          <cell r="CH626">
            <v>0</v>
          </cell>
          <cell r="CI626">
            <v>0</v>
          </cell>
          <cell r="CK626">
            <v>0</v>
          </cell>
          <cell r="CL626">
            <v>0</v>
          </cell>
          <cell r="CM626">
            <v>0</v>
          </cell>
          <cell r="CN626">
            <v>0</v>
          </cell>
          <cell r="CO626">
            <v>0</v>
          </cell>
          <cell r="CP626">
            <v>0</v>
          </cell>
          <cell r="CQ626">
            <v>0</v>
          </cell>
          <cell r="CR626">
            <v>0</v>
          </cell>
          <cell r="CS626">
            <v>0</v>
          </cell>
          <cell r="CT626">
            <v>0</v>
          </cell>
          <cell r="CU626">
            <v>0</v>
          </cell>
          <cell r="CW626">
            <v>0</v>
          </cell>
          <cell r="CX626">
            <v>0</v>
          </cell>
          <cell r="CY626">
            <v>0</v>
          </cell>
          <cell r="CZ626">
            <v>0</v>
          </cell>
          <cell r="DA626">
            <v>0</v>
          </cell>
          <cell r="DB626">
            <v>0</v>
          </cell>
          <cell r="DC626">
            <v>0</v>
          </cell>
          <cell r="DD626">
            <v>0</v>
          </cell>
          <cell r="DE626">
            <v>0</v>
          </cell>
          <cell r="DF626">
            <v>0</v>
          </cell>
          <cell r="DG626">
            <v>0</v>
          </cell>
          <cell r="DI626">
            <v>0</v>
          </cell>
          <cell r="DJ626">
            <v>0</v>
          </cell>
          <cell r="DK626">
            <v>7317.1786654599982</v>
          </cell>
          <cell r="DL626">
            <v>0</v>
          </cell>
          <cell r="DM626">
            <v>0</v>
          </cell>
          <cell r="DN626">
            <v>8104.8332896884003</v>
          </cell>
          <cell r="DO626">
            <v>0</v>
          </cell>
          <cell r="DP626">
            <v>0</v>
          </cell>
          <cell r="DQ626">
            <v>8899.4207144890061</v>
          </cell>
          <cell r="DR626">
            <v>0</v>
          </cell>
          <cell r="DS626">
            <v>0</v>
          </cell>
          <cell r="DU626" t="str">
            <v>No Mapping PC3000502</v>
          </cell>
          <cell r="DV626">
            <v>0</v>
          </cell>
          <cell r="DW626">
            <v>0</v>
          </cell>
          <cell r="DX626">
            <v>42</v>
          </cell>
          <cell r="DY626">
            <v>20571.420000000002</v>
          </cell>
          <cell r="DZ626">
            <v>24321.432669637405</v>
          </cell>
          <cell r="EB626">
            <v>24321.432669637405</v>
          </cell>
          <cell r="EC626" t="str">
            <v>Def</v>
          </cell>
          <cell r="ED626" t="str">
            <v>nonDC</v>
          </cell>
        </row>
        <row r="627">
          <cell r="D627" t="str">
            <v>PC3000502</v>
          </cell>
          <cell r="E627" t="str">
            <v>Local board IT hardware (staff)</v>
          </cell>
          <cell r="F627" t="str">
            <v>Auckland Council</v>
          </cell>
          <cell r="G627" t="str">
            <v>Local board services</v>
          </cell>
          <cell r="H627" t="str">
            <v>E520605</v>
          </cell>
          <cell r="I627" t="str">
            <v>LB Relationship - Mangere-Otahuhu, Otara-Papatoetoe</v>
          </cell>
          <cell r="J627" t="str">
            <v>Governance</v>
          </cell>
          <cell r="K627" t="str">
            <v>Local governance</v>
          </cell>
          <cell r="L627" t="str">
            <v>Local planning, policy and governance</v>
          </cell>
          <cell r="M627" t="str">
            <v>Local activities</v>
          </cell>
          <cell r="N627" t="str">
            <v>Local governance</v>
          </cell>
          <cell r="O627" t="str">
            <v>Local planning, policy and governance</v>
          </cell>
          <cell r="P627" t="str">
            <v>Governance</v>
          </cell>
          <cell r="Q627" t="str">
            <v>Local governance</v>
          </cell>
          <cell r="R627" t="str">
            <v>Local planning, policy and governance</v>
          </cell>
          <cell r="S627" t="str">
            <v>A2111206</v>
          </cell>
          <cell r="T627" t="str">
            <v>A2111206</v>
          </cell>
          <cell r="U627" t="str">
            <v>Local planning, policy and governance</v>
          </cell>
          <cell r="V627" t="str">
            <v>L160</v>
          </cell>
          <cell r="W627" t="str">
            <v>Otara-Papatoetoe</v>
          </cell>
          <cell r="X627" t="str">
            <v>PL43780</v>
          </cell>
          <cell r="Y627" t="str">
            <v>Expense</v>
          </cell>
          <cell r="Z627">
            <v>20130701</v>
          </cell>
          <cell r="AA627">
            <v>20200630</v>
          </cell>
          <cell r="AB627">
            <v>1</v>
          </cell>
          <cell r="AC627" t="str">
            <v>Programme</v>
          </cell>
          <cell r="AD627">
            <v>0</v>
          </cell>
          <cell r="AE627">
            <v>0</v>
          </cell>
          <cell r="AF627">
            <v>0</v>
          </cell>
          <cell r="AG627">
            <v>1</v>
          </cell>
          <cell r="AH627">
            <v>11</v>
          </cell>
          <cell r="AI627" t="str">
            <v>Information Services</v>
          </cell>
          <cell r="AJ627" t="str">
            <v>Computer hardware</v>
          </cell>
          <cell r="AK627">
            <v>8</v>
          </cell>
          <cell r="AM627">
            <v>1</v>
          </cell>
          <cell r="AU627">
            <v>6857.14</v>
          </cell>
          <cell r="AX627">
            <v>6857.14</v>
          </cell>
          <cell r="BA627">
            <v>6857.14</v>
          </cell>
          <cell r="BD627">
            <v>3.3000000000000002E-2</v>
          </cell>
          <cell r="BE627">
            <v>6.7088999999999732E-2</v>
          </cell>
          <cell r="BF627">
            <v>0.10230293699999971</v>
          </cell>
          <cell r="BG627">
            <v>0.14088353979499968</v>
          </cell>
          <cell r="BH627">
            <v>0.18195534722761963</v>
          </cell>
          <cell r="BI627">
            <v>0.21859596299167583</v>
          </cell>
          <cell r="BJ627">
            <v>0.25637243784441766</v>
          </cell>
          <cell r="BK627">
            <v>0.29783272829328333</v>
          </cell>
          <cell r="BL627">
            <v>0.3445547065118415</v>
          </cell>
          <cell r="BM627">
            <v>0.39295867594626777</v>
          </cell>
          <cell r="BN627">
            <v>0</v>
          </cell>
          <cell r="BO627">
            <v>0</v>
          </cell>
          <cell r="BP627">
            <v>460.03866545999819</v>
          </cell>
          <cell r="BQ627">
            <v>0</v>
          </cell>
          <cell r="BR627">
            <v>0</v>
          </cell>
          <cell r="BS627">
            <v>1247.6932896883998</v>
          </cell>
          <cell r="BT627">
            <v>0</v>
          </cell>
          <cell r="BU627">
            <v>0</v>
          </cell>
          <cell r="BV627">
            <v>2042.280714489005</v>
          </cell>
          <cell r="BW627">
            <v>0</v>
          </cell>
          <cell r="BX627">
            <v>0</v>
          </cell>
          <cell r="BY627">
            <v>0</v>
          </cell>
          <cell r="BZ627">
            <v>0</v>
          </cell>
          <cell r="CA627">
            <v>7317.1786654599982</v>
          </cell>
          <cell r="CB627">
            <v>0</v>
          </cell>
          <cell r="CC627">
            <v>0</v>
          </cell>
          <cell r="CD627">
            <v>8104.8332896884003</v>
          </cell>
          <cell r="CE627">
            <v>0</v>
          </cell>
          <cell r="CF627">
            <v>0</v>
          </cell>
          <cell r="CG627">
            <v>8899.4207144890061</v>
          </cell>
          <cell r="CH627">
            <v>0</v>
          </cell>
          <cell r="CI627">
            <v>0</v>
          </cell>
          <cell r="CK627">
            <v>0</v>
          </cell>
          <cell r="CL627">
            <v>0</v>
          </cell>
          <cell r="CM627">
            <v>0</v>
          </cell>
          <cell r="CN627">
            <v>0</v>
          </cell>
          <cell r="CO627">
            <v>0</v>
          </cell>
          <cell r="CP627">
            <v>0</v>
          </cell>
          <cell r="CQ627">
            <v>0</v>
          </cell>
          <cell r="CR627">
            <v>0</v>
          </cell>
          <cell r="CS627">
            <v>0</v>
          </cell>
          <cell r="CT627">
            <v>0</v>
          </cell>
          <cell r="CU627">
            <v>0</v>
          </cell>
          <cell r="CW627">
            <v>0</v>
          </cell>
          <cell r="CX627">
            <v>0</v>
          </cell>
          <cell r="CY627">
            <v>0</v>
          </cell>
          <cell r="CZ627">
            <v>0</v>
          </cell>
          <cell r="DA627">
            <v>0</v>
          </cell>
          <cell r="DB627">
            <v>0</v>
          </cell>
          <cell r="DC627">
            <v>0</v>
          </cell>
          <cell r="DD627">
            <v>0</v>
          </cell>
          <cell r="DE627">
            <v>0</v>
          </cell>
          <cell r="DF627">
            <v>0</v>
          </cell>
          <cell r="DG627">
            <v>0</v>
          </cell>
          <cell r="DI627">
            <v>0</v>
          </cell>
          <cell r="DJ627">
            <v>0</v>
          </cell>
          <cell r="DK627">
            <v>7317.1786654599982</v>
          </cell>
          <cell r="DL627">
            <v>0</v>
          </cell>
          <cell r="DM627">
            <v>0</v>
          </cell>
          <cell r="DN627">
            <v>8104.8332896884003</v>
          </cell>
          <cell r="DO627">
            <v>0</v>
          </cell>
          <cell r="DP627">
            <v>0</v>
          </cell>
          <cell r="DQ627">
            <v>8899.4207144890061</v>
          </cell>
          <cell r="DR627">
            <v>0</v>
          </cell>
          <cell r="DS627">
            <v>0</v>
          </cell>
          <cell r="DU627" t="str">
            <v>No Mapping PC3000502</v>
          </cell>
          <cell r="DV627">
            <v>0</v>
          </cell>
          <cell r="DW627">
            <v>0</v>
          </cell>
          <cell r="DX627">
            <v>42</v>
          </cell>
          <cell r="DY627">
            <v>20571.420000000002</v>
          </cell>
          <cell r="DZ627">
            <v>24321.432669637405</v>
          </cell>
          <cell r="EB627">
            <v>24321.432669637405</v>
          </cell>
          <cell r="EC627" t="str">
            <v>Def</v>
          </cell>
          <cell r="ED627" t="str">
            <v>nonDC</v>
          </cell>
        </row>
        <row r="628">
          <cell r="D628" t="str">
            <v>PC3000502</v>
          </cell>
          <cell r="E628" t="str">
            <v>Local board IT hardware (staff)</v>
          </cell>
          <cell r="F628" t="str">
            <v>Auckland Council</v>
          </cell>
          <cell r="G628" t="str">
            <v>Local board services</v>
          </cell>
          <cell r="H628" t="str">
            <v>E520705</v>
          </cell>
          <cell r="I628" t="str">
            <v>LB Relationship - Howick, Manurewa</v>
          </cell>
          <cell r="J628" t="str">
            <v>Governance</v>
          </cell>
          <cell r="K628" t="str">
            <v>Local governance</v>
          </cell>
          <cell r="L628" t="str">
            <v>Local planning, policy and governance</v>
          </cell>
          <cell r="M628" t="str">
            <v>Local activities</v>
          </cell>
          <cell r="N628" t="str">
            <v>Local governance</v>
          </cell>
          <cell r="O628" t="str">
            <v>Local planning, policy and governance</v>
          </cell>
          <cell r="P628" t="str">
            <v>Corporate support</v>
          </cell>
          <cell r="Q628" t="str">
            <v>Archived Activities</v>
          </cell>
          <cell r="R628" t="str">
            <v>Local governance and democracy</v>
          </cell>
          <cell r="S628" t="str">
            <v>A2111205</v>
          </cell>
          <cell r="T628" t="str">
            <v>A2111206</v>
          </cell>
          <cell r="U628" t="str">
            <v>Local governance and democracy</v>
          </cell>
          <cell r="V628" t="str">
            <v>L130</v>
          </cell>
          <cell r="W628" t="str">
            <v>Howick</v>
          </cell>
          <cell r="X628" t="str">
            <v>FY12 - Only</v>
          </cell>
          <cell r="Y628" t="str">
            <v>Expense</v>
          </cell>
          <cell r="Z628">
            <v>20110701</v>
          </cell>
          <cell r="AA628">
            <v>20120630</v>
          </cell>
          <cell r="AB628">
            <v>1</v>
          </cell>
          <cell r="AC628" t="str">
            <v>Programme</v>
          </cell>
          <cell r="AD628">
            <v>0</v>
          </cell>
          <cell r="AE628">
            <v>0</v>
          </cell>
          <cell r="AF628">
            <v>0</v>
          </cell>
          <cell r="AG628">
            <v>1</v>
          </cell>
          <cell r="AH628">
            <v>11</v>
          </cell>
          <cell r="AI628" t="str">
            <v>Information Services</v>
          </cell>
          <cell r="AJ628" t="str">
            <v>Computer hardware</v>
          </cell>
          <cell r="AK628">
            <v>8</v>
          </cell>
          <cell r="AP628">
            <v>1</v>
          </cell>
          <cell r="AS628">
            <v>6857</v>
          </cell>
          <cell r="AU628">
            <v>0</v>
          </cell>
          <cell r="AX628">
            <v>0</v>
          </cell>
          <cell r="BD628">
            <v>3.3000000000000002E-2</v>
          </cell>
          <cell r="BE628">
            <v>6.7088999999999732E-2</v>
          </cell>
          <cell r="BF628">
            <v>0.10230293699999971</v>
          </cell>
          <cell r="BG628">
            <v>0.14088353979499968</v>
          </cell>
          <cell r="BH628">
            <v>0.18195534722761963</v>
          </cell>
          <cell r="BI628">
            <v>0.21859596299167583</v>
          </cell>
          <cell r="BJ628">
            <v>0.25637243784441766</v>
          </cell>
          <cell r="BK628">
            <v>0.29783272829328333</v>
          </cell>
          <cell r="BL628">
            <v>0.3445547065118415</v>
          </cell>
          <cell r="BM628">
            <v>0.39295867594626777</v>
          </cell>
          <cell r="BN628">
            <v>0</v>
          </cell>
          <cell r="BO628">
            <v>0</v>
          </cell>
          <cell r="BP628">
            <v>0</v>
          </cell>
          <cell r="BQ628">
            <v>0</v>
          </cell>
          <cell r="BR628">
            <v>0</v>
          </cell>
          <cell r="BS628">
            <v>0</v>
          </cell>
          <cell r="BT628">
            <v>0</v>
          </cell>
          <cell r="BU628">
            <v>0</v>
          </cell>
          <cell r="BV628">
            <v>0</v>
          </cell>
          <cell r="BW628">
            <v>0</v>
          </cell>
          <cell r="BX628">
            <v>0</v>
          </cell>
          <cell r="BY628">
            <v>6857</v>
          </cell>
          <cell r="BZ628">
            <v>0</v>
          </cell>
          <cell r="CA628">
            <v>0</v>
          </cell>
          <cell r="CB628">
            <v>0</v>
          </cell>
          <cell r="CC628">
            <v>0</v>
          </cell>
          <cell r="CD628">
            <v>0</v>
          </cell>
          <cell r="CE628">
            <v>0</v>
          </cell>
          <cell r="CF628">
            <v>0</v>
          </cell>
          <cell r="CG628">
            <v>0</v>
          </cell>
          <cell r="CH628">
            <v>0</v>
          </cell>
          <cell r="CI628">
            <v>0</v>
          </cell>
          <cell r="CK628">
            <v>0</v>
          </cell>
          <cell r="CL628">
            <v>0</v>
          </cell>
          <cell r="CM628">
            <v>0</v>
          </cell>
          <cell r="CN628">
            <v>0</v>
          </cell>
          <cell r="CO628">
            <v>0</v>
          </cell>
          <cell r="CP628">
            <v>0</v>
          </cell>
          <cell r="CQ628">
            <v>0</v>
          </cell>
          <cell r="CR628">
            <v>0</v>
          </cell>
          <cell r="CS628">
            <v>0</v>
          </cell>
          <cell r="CT628">
            <v>0</v>
          </cell>
          <cell r="CU628">
            <v>0</v>
          </cell>
          <cell r="CW628">
            <v>0</v>
          </cell>
          <cell r="CX628">
            <v>0</v>
          </cell>
          <cell r="CY628">
            <v>0</v>
          </cell>
          <cell r="CZ628">
            <v>0</v>
          </cell>
          <cell r="DA628">
            <v>0</v>
          </cell>
          <cell r="DB628">
            <v>0</v>
          </cell>
          <cell r="DC628">
            <v>0</v>
          </cell>
          <cell r="DD628">
            <v>0</v>
          </cell>
          <cell r="DE628">
            <v>0</v>
          </cell>
          <cell r="DF628">
            <v>0</v>
          </cell>
          <cell r="DG628">
            <v>0</v>
          </cell>
          <cell r="DI628">
            <v>6857</v>
          </cell>
          <cell r="DJ628">
            <v>0</v>
          </cell>
          <cell r="DK628">
            <v>0</v>
          </cell>
          <cell r="DL628">
            <v>0</v>
          </cell>
          <cell r="DM628">
            <v>0</v>
          </cell>
          <cell r="DN628">
            <v>0</v>
          </cell>
          <cell r="DO628">
            <v>0</v>
          </cell>
          <cell r="DP628">
            <v>0</v>
          </cell>
          <cell r="DQ628">
            <v>0</v>
          </cell>
          <cell r="DR628">
            <v>0</v>
          </cell>
          <cell r="DS628">
            <v>0</v>
          </cell>
          <cell r="DU628" t="str">
            <v>No Mapping PC3000502</v>
          </cell>
          <cell r="DV628">
            <v>0</v>
          </cell>
          <cell r="DW628">
            <v>0</v>
          </cell>
          <cell r="DX628">
            <v>42</v>
          </cell>
          <cell r="DY628">
            <v>0</v>
          </cell>
          <cell r="DZ628">
            <v>0</v>
          </cell>
          <cell r="EB628">
            <v>0</v>
          </cell>
          <cell r="EC628" t="str">
            <v>Def</v>
          </cell>
          <cell r="ED628" t="str">
            <v>nonDC</v>
          </cell>
        </row>
        <row r="629">
          <cell r="D629" t="str">
            <v>PC3000502</v>
          </cell>
          <cell r="E629" t="str">
            <v>Local board IT hardware (staff)</v>
          </cell>
          <cell r="F629" t="str">
            <v>Auckland Council</v>
          </cell>
          <cell r="G629" t="str">
            <v>Local board services</v>
          </cell>
          <cell r="H629" t="str">
            <v>E520705</v>
          </cell>
          <cell r="I629" t="str">
            <v>LB Relationship - Howick, Manurewa</v>
          </cell>
          <cell r="J629" t="str">
            <v>Governance</v>
          </cell>
          <cell r="K629" t="str">
            <v>Local governance</v>
          </cell>
          <cell r="L629" t="str">
            <v>Local planning, policy and governance</v>
          </cell>
          <cell r="M629" t="str">
            <v>Local activities</v>
          </cell>
          <cell r="N629" t="str">
            <v>Local governance</v>
          </cell>
          <cell r="O629" t="str">
            <v>Local planning, policy and governance</v>
          </cell>
          <cell r="P629" t="str">
            <v>Corporate support</v>
          </cell>
          <cell r="Q629" t="str">
            <v>Archived Activities</v>
          </cell>
          <cell r="R629" t="str">
            <v>Local governance and democracy</v>
          </cell>
          <cell r="S629" t="str">
            <v>A2111205</v>
          </cell>
          <cell r="T629" t="str">
            <v>A2111206</v>
          </cell>
          <cell r="U629" t="str">
            <v>Local governance and democracy</v>
          </cell>
          <cell r="V629" t="str">
            <v>L145</v>
          </cell>
          <cell r="W629" t="str">
            <v>Manurewa</v>
          </cell>
          <cell r="X629" t="str">
            <v>FY12 - Only</v>
          </cell>
          <cell r="Y629" t="str">
            <v>Expense</v>
          </cell>
          <cell r="Z629">
            <v>20110701</v>
          </cell>
          <cell r="AA629">
            <v>20120630</v>
          </cell>
          <cell r="AB629">
            <v>1</v>
          </cell>
          <cell r="AC629" t="str">
            <v>Programme</v>
          </cell>
          <cell r="AD629">
            <v>0</v>
          </cell>
          <cell r="AE629">
            <v>0</v>
          </cell>
          <cell r="AF629">
            <v>0</v>
          </cell>
          <cell r="AG629">
            <v>1</v>
          </cell>
          <cell r="AH629">
            <v>11</v>
          </cell>
          <cell r="AI629" t="str">
            <v>Information Services</v>
          </cell>
          <cell r="AJ629" t="str">
            <v>Computer hardware</v>
          </cell>
          <cell r="AK629">
            <v>8</v>
          </cell>
          <cell r="AP629">
            <v>1</v>
          </cell>
          <cell r="AS629">
            <v>6857</v>
          </cell>
          <cell r="AU629">
            <v>0</v>
          </cell>
          <cell r="AX629">
            <v>0</v>
          </cell>
          <cell r="BD629">
            <v>3.3000000000000002E-2</v>
          </cell>
          <cell r="BE629">
            <v>6.7088999999999732E-2</v>
          </cell>
          <cell r="BF629">
            <v>0.10230293699999971</v>
          </cell>
          <cell r="BG629">
            <v>0.14088353979499968</v>
          </cell>
          <cell r="BH629">
            <v>0.18195534722761963</v>
          </cell>
          <cell r="BI629">
            <v>0.21859596299167583</v>
          </cell>
          <cell r="BJ629">
            <v>0.25637243784441766</v>
          </cell>
          <cell r="BK629">
            <v>0.29783272829328333</v>
          </cell>
          <cell r="BL629">
            <v>0.3445547065118415</v>
          </cell>
          <cell r="BM629">
            <v>0.39295867594626777</v>
          </cell>
          <cell r="BN629">
            <v>0</v>
          </cell>
          <cell r="BO629">
            <v>0</v>
          </cell>
          <cell r="BP629">
            <v>0</v>
          </cell>
          <cell r="BQ629">
            <v>0</v>
          </cell>
          <cell r="BR629">
            <v>0</v>
          </cell>
          <cell r="BS629">
            <v>0</v>
          </cell>
          <cell r="BT629">
            <v>0</v>
          </cell>
          <cell r="BU629">
            <v>0</v>
          </cell>
          <cell r="BV629">
            <v>0</v>
          </cell>
          <cell r="BW629">
            <v>0</v>
          </cell>
          <cell r="BX629">
            <v>0</v>
          </cell>
          <cell r="BY629">
            <v>6857</v>
          </cell>
          <cell r="BZ629">
            <v>0</v>
          </cell>
          <cell r="CA629">
            <v>0</v>
          </cell>
          <cell r="CB629">
            <v>0</v>
          </cell>
          <cell r="CC629">
            <v>0</v>
          </cell>
          <cell r="CD629">
            <v>0</v>
          </cell>
          <cell r="CE629">
            <v>0</v>
          </cell>
          <cell r="CF629">
            <v>0</v>
          </cell>
          <cell r="CG629">
            <v>0</v>
          </cell>
          <cell r="CH629">
            <v>0</v>
          </cell>
          <cell r="CI629">
            <v>0</v>
          </cell>
          <cell r="CK629">
            <v>0</v>
          </cell>
          <cell r="CL629">
            <v>0</v>
          </cell>
          <cell r="CM629">
            <v>0</v>
          </cell>
          <cell r="CN629">
            <v>0</v>
          </cell>
          <cell r="CO629">
            <v>0</v>
          </cell>
          <cell r="CP629">
            <v>0</v>
          </cell>
          <cell r="CQ629">
            <v>0</v>
          </cell>
          <cell r="CR629">
            <v>0</v>
          </cell>
          <cell r="CS629">
            <v>0</v>
          </cell>
          <cell r="CT629">
            <v>0</v>
          </cell>
          <cell r="CU629">
            <v>0</v>
          </cell>
          <cell r="CW629">
            <v>0</v>
          </cell>
          <cell r="CX629">
            <v>0</v>
          </cell>
          <cell r="CY629">
            <v>0</v>
          </cell>
          <cell r="CZ629">
            <v>0</v>
          </cell>
          <cell r="DA629">
            <v>0</v>
          </cell>
          <cell r="DB629">
            <v>0</v>
          </cell>
          <cell r="DC629">
            <v>0</v>
          </cell>
          <cell r="DD629">
            <v>0</v>
          </cell>
          <cell r="DE629">
            <v>0</v>
          </cell>
          <cell r="DF629">
            <v>0</v>
          </cell>
          <cell r="DG629">
            <v>0</v>
          </cell>
          <cell r="DI629">
            <v>6857</v>
          </cell>
          <cell r="DJ629">
            <v>0</v>
          </cell>
          <cell r="DK629">
            <v>0</v>
          </cell>
          <cell r="DL629">
            <v>0</v>
          </cell>
          <cell r="DM629">
            <v>0</v>
          </cell>
          <cell r="DN629">
            <v>0</v>
          </cell>
          <cell r="DO629">
            <v>0</v>
          </cell>
          <cell r="DP629">
            <v>0</v>
          </cell>
          <cell r="DQ629">
            <v>0</v>
          </cell>
          <cell r="DR629">
            <v>0</v>
          </cell>
          <cell r="DS629">
            <v>0</v>
          </cell>
          <cell r="DU629" t="str">
            <v>No Mapping PC3000502</v>
          </cell>
          <cell r="DV629">
            <v>0</v>
          </cell>
          <cell r="DW629">
            <v>0</v>
          </cell>
          <cell r="DX629">
            <v>42</v>
          </cell>
          <cell r="DY629">
            <v>0</v>
          </cell>
          <cell r="DZ629">
            <v>0</v>
          </cell>
          <cell r="EB629">
            <v>0</v>
          </cell>
          <cell r="EC629" t="str">
            <v>Def</v>
          </cell>
          <cell r="ED629" t="str">
            <v>nonDC</v>
          </cell>
        </row>
        <row r="630">
          <cell r="D630" t="str">
            <v>PC3000502</v>
          </cell>
          <cell r="E630" t="str">
            <v>Local board IT hardware (staff)</v>
          </cell>
          <cell r="F630" t="str">
            <v>Auckland Council</v>
          </cell>
          <cell r="G630" t="str">
            <v>Local board services</v>
          </cell>
          <cell r="H630" t="str">
            <v>E520705</v>
          </cell>
          <cell r="I630" t="str">
            <v>LB Relationship - Howick, Manurewa</v>
          </cell>
          <cell r="J630" t="str">
            <v>Governance</v>
          </cell>
          <cell r="K630" t="str">
            <v>Local governance</v>
          </cell>
          <cell r="L630" t="str">
            <v>Local planning, policy and governance</v>
          </cell>
          <cell r="M630" t="str">
            <v>Local activities</v>
          </cell>
          <cell r="N630" t="str">
            <v>Local governance</v>
          </cell>
          <cell r="O630" t="str">
            <v>Local planning, policy and governance</v>
          </cell>
          <cell r="P630" t="str">
            <v>Governance</v>
          </cell>
          <cell r="Q630" t="str">
            <v>Local governance</v>
          </cell>
          <cell r="R630" t="str">
            <v>Local planning, policy and governance</v>
          </cell>
          <cell r="S630" t="str">
            <v>A2111206</v>
          </cell>
          <cell r="T630" t="str">
            <v>A2111206</v>
          </cell>
          <cell r="U630" t="str">
            <v>Local planning, policy and governance</v>
          </cell>
          <cell r="V630" t="str">
            <v>L130</v>
          </cell>
          <cell r="W630" t="str">
            <v>Howick</v>
          </cell>
          <cell r="X630" t="str">
            <v>PL43780</v>
          </cell>
          <cell r="Y630" t="str">
            <v>Expense</v>
          </cell>
          <cell r="Z630">
            <v>20130701</v>
          </cell>
          <cell r="AA630">
            <v>20200630</v>
          </cell>
          <cell r="AB630">
            <v>1</v>
          </cell>
          <cell r="AC630" t="str">
            <v>Programme</v>
          </cell>
          <cell r="AD630">
            <v>0</v>
          </cell>
          <cell r="AE630">
            <v>0</v>
          </cell>
          <cell r="AF630">
            <v>0</v>
          </cell>
          <cell r="AG630">
            <v>1</v>
          </cell>
          <cell r="AH630">
            <v>11</v>
          </cell>
          <cell r="AI630" t="str">
            <v>Information Services</v>
          </cell>
          <cell r="AJ630" t="str">
            <v>Computer hardware</v>
          </cell>
          <cell r="AK630">
            <v>8</v>
          </cell>
          <cell r="AM630">
            <v>1</v>
          </cell>
          <cell r="AU630">
            <v>6857.14</v>
          </cell>
          <cell r="AX630">
            <v>6857.14</v>
          </cell>
          <cell r="BA630">
            <v>6857.14</v>
          </cell>
          <cell r="BD630">
            <v>3.3000000000000002E-2</v>
          </cell>
          <cell r="BE630">
            <v>6.7088999999999732E-2</v>
          </cell>
          <cell r="BF630">
            <v>0.10230293699999971</v>
          </cell>
          <cell r="BG630">
            <v>0.14088353979499968</v>
          </cell>
          <cell r="BH630">
            <v>0.18195534722761963</v>
          </cell>
          <cell r="BI630">
            <v>0.21859596299167583</v>
          </cell>
          <cell r="BJ630">
            <v>0.25637243784441766</v>
          </cell>
          <cell r="BK630">
            <v>0.29783272829328333</v>
          </cell>
          <cell r="BL630">
            <v>0.3445547065118415</v>
          </cell>
          <cell r="BM630">
            <v>0.39295867594626777</v>
          </cell>
          <cell r="BN630">
            <v>0</v>
          </cell>
          <cell r="BO630">
            <v>0</v>
          </cell>
          <cell r="BP630">
            <v>460.03866545999819</v>
          </cell>
          <cell r="BQ630">
            <v>0</v>
          </cell>
          <cell r="BR630">
            <v>0</v>
          </cell>
          <cell r="BS630">
            <v>1247.6932896883998</v>
          </cell>
          <cell r="BT630">
            <v>0</v>
          </cell>
          <cell r="BU630">
            <v>0</v>
          </cell>
          <cell r="BV630">
            <v>2042.280714489005</v>
          </cell>
          <cell r="BW630">
            <v>0</v>
          </cell>
          <cell r="BX630">
            <v>0</v>
          </cell>
          <cell r="BY630">
            <v>0</v>
          </cell>
          <cell r="BZ630">
            <v>0</v>
          </cell>
          <cell r="CA630">
            <v>7317.1786654599982</v>
          </cell>
          <cell r="CB630">
            <v>0</v>
          </cell>
          <cell r="CC630">
            <v>0</v>
          </cell>
          <cell r="CD630">
            <v>8104.8332896884003</v>
          </cell>
          <cell r="CE630">
            <v>0</v>
          </cell>
          <cell r="CF630">
            <v>0</v>
          </cell>
          <cell r="CG630">
            <v>8899.4207144890061</v>
          </cell>
          <cell r="CH630">
            <v>0</v>
          </cell>
          <cell r="CI630">
            <v>0</v>
          </cell>
          <cell r="CK630">
            <v>0</v>
          </cell>
          <cell r="CL630">
            <v>0</v>
          </cell>
          <cell r="CM630">
            <v>0</v>
          </cell>
          <cell r="CN630">
            <v>0</v>
          </cell>
          <cell r="CO630">
            <v>0</v>
          </cell>
          <cell r="CP630">
            <v>0</v>
          </cell>
          <cell r="CQ630">
            <v>0</v>
          </cell>
          <cell r="CR630">
            <v>0</v>
          </cell>
          <cell r="CS630">
            <v>0</v>
          </cell>
          <cell r="CT630">
            <v>0</v>
          </cell>
          <cell r="CU630">
            <v>0</v>
          </cell>
          <cell r="CW630">
            <v>0</v>
          </cell>
          <cell r="CX630">
            <v>0</v>
          </cell>
          <cell r="CY630">
            <v>0</v>
          </cell>
          <cell r="CZ630">
            <v>0</v>
          </cell>
          <cell r="DA630">
            <v>0</v>
          </cell>
          <cell r="DB630">
            <v>0</v>
          </cell>
          <cell r="DC630">
            <v>0</v>
          </cell>
          <cell r="DD630">
            <v>0</v>
          </cell>
          <cell r="DE630">
            <v>0</v>
          </cell>
          <cell r="DF630">
            <v>0</v>
          </cell>
          <cell r="DG630">
            <v>0</v>
          </cell>
          <cell r="DI630">
            <v>0</v>
          </cell>
          <cell r="DJ630">
            <v>0</v>
          </cell>
          <cell r="DK630">
            <v>7317.1786654599982</v>
          </cell>
          <cell r="DL630">
            <v>0</v>
          </cell>
          <cell r="DM630">
            <v>0</v>
          </cell>
          <cell r="DN630">
            <v>8104.8332896884003</v>
          </cell>
          <cell r="DO630">
            <v>0</v>
          </cell>
          <cell r="DP630">
            <v>0</v>
          </cell>
          <cell r="DQ630">
            <v>8899.4207144890061</v>
          </cell>
          <cell r="DR630">
            <v>0</v>
          </cell>
          <cell r="DS630">
            <v>0</v>
          </cell>
          <cell r="DU630" t="str">
            <v>No Mapping PC3000502</v>
          </cell>
          <cell r="DV630">
            <v>0</v>
          </cell>
          <cell r="DW630">
            <v>0</v>
          </cell>
          <cell r="DX630">
            <v>42</v>
          </cell>
          <cell r="DY630">
            <v>20571.420000000002</v>
          </cell>
          <cell r="DZ630">
            <v>24321.432669637405</v>
          </cell>
          <cell r="EB630">
            <v>24321.432669637405</v>
          </cell>
          <cell r="EC630" t="str">
            <v>Def</v>
          </cell>
          <cell r="ED630" t="str">
            <v>nonDC</v>
          </cell>
        </row>
        <row r="631">
          <cell r="D631" t="str">
            <v>PC3000502</v>
          </cell>
          <cell r="E631" t="str">
            <v>Local board IT hardware (staff)</v>
          </cell>
          <cell r="F631" t="str">
            <v>Auckland Council</v>
          </cell>
          <cell r="G631" t="str">
            <v>Local board services</v>
          </cell>
          <cell r="H631" t="str">
            <v>E520705</v>
          </cell>
          <cell r="I631" t="str">
            <v>LB Relationship - Howick, Manurewa</v>
          </cell>
          <cell r="J631" t="str">
            <v>Governance</v>
          </cell>
          <cell r="K631" t="str">
            <v>Local governance</v>
          </cell>
          <cell r="L631" t="str">
            <v>Local planning, policy and governance</v>
          </cell>
          <cell r="M631" t="str">
            <v>Local activities</v>
          </cell>
          <cell r="N631" t="str">
            <v>Local governance</v>
          </cell>
          <cell r="O631" t="str">
            <v>Local planning, policy and governance</v>
          </cell>
          <cell r="P631" t="str">
            <v>Governance</v>
          </cell>
          <cell r="Q631" t="str">
            <v>Local governance</v>
          </cell>
          <cell r="R631" t="str">
            <v>Local planning, policy and governance</v>
          </cell>
          <cell r="S631" t="str">
            <v>A2111206</v>
          </cell>
          <cell r="T631" t="str">
            <v>A2111206</v>
          </cell>
          <cell r="U631" t="str">
            <v>Local planning, policy and governance</v>
          </cell>
          <cell r="V631" t="str">
            <v>L145</v>
          </cell>
          <cell r="W631" t="str">
            <v>Manurewa</v>
          </cell>
          <cell r="X631" t="str">
            <v>PL43780</v>
          </cell>
          <cell r="Y631" t="str">
            <v>Expense</v>
          </cell>
          <cell r="Z631">
            <v>20130701</v>
          </cell>
          <cell r="AA631">
            <v>20200630</v>
          </cell>
          <cell r="AB631">
            <v>1</v>
          </cell>
          <cell r="AC631" t="str">
            <v>Programme</v>
          </cell>
          <cell r="AD631">
            <v>0</v>
          </cell>
          <cell r="AE631">
            <v>0</v>
          </cell>
          <cell r="AF631">
            <v>0</v>
          </cell>
          <cell r="AG631">
            <v>1</v>
          </cell>
          <cell r="AH631">
            <v>11</v>
          </cell>
          <cell r="AI631" t="str">
            <v>Information Services</v>
          </cell>
          <cell r="AJ631" t="str">
            <v>Computer hardware</v>
          </cell>
          <cell r="AK631">
            <v>8</v>
          </cell>
          <cell r="AM631">
            <v>1</v>
          </cell>
          <cell r="AU631">
            <v>6857.14</v>
          </cell>
          <cell r="AX631">
            <v>6857.14</v>
          </cell>
          <cell r="BA631">
            <v>6857.14</v>
          </cell>
          <cell r="BD631">
            <v>3.3000000000000002E-2</v>
          </cell>
          <cell r="BE631">
            <v>6.7088999999999732E-2</v>
          </cell>
          <cell r="BF631">
            <v>0.10230293699999971</v>
          </cell>
          <cell r="BG631">
            <v>0.14088353979499968</v>
          </cell>
          <cell r="BH631">
            <v>0.18195534722761963</v>
          </cell>
          <cell r="BI631">
            <v>0.21859596299167583</v>
          </cell>
          <cell r="BJ631">
            <v>0.25637243784441766</v>
          </cell>
          <cell r="BK631">
            <v>0.29783272829328333</v>
          </cell>
          <cell r="BL631">
            <v>0.3445547065118415</v>
          </cell>
          <cell r="BM631">
            <v>0.39295867594626777</v>
          </cell>
          <cell r="BN631">
            <v>0</v>
          </cell>
          <cell r="BO631">
            <v>0</v>
          </cell>
          <cell r="BP631">
            <v>460.03866545999819</v>
          </cell>
          <cell r="BQ631">
            <v>0</v>
          </cell>
          <cell r="BR631">
            <v>0</v>
          </cell>
          <cell r="BS631">
            <v>1247.6932896883998</v>
          </cell>
          <cell r="BT631">
            <v>0</v>
          </cell>
          <cell r="BU631">
            <v>0</v>
          </cell>
          <cell r="BV631">
            <v>2042.280714489005</v>
          </cell>
          <cell r="BW631">
            <v>0</v>
          </cell>
          <cell r="BX631">
            <v>0</v>
          </cell>
          <cell r="BY631">
            <v>0</v>
          </cell>
          <cell r="BZ631">
            <v>0</v>
          </cell>
          <cell r="CA631">
            <v>7317.1786654599982</v>
          </cell>
          <cell r="CB631">
            <v>0</v>
          </cell>
          <cell r="CC631">
            <v>0</v>
          </cell>
          <cell r="CD631">
            <v>8104.8332896884003</v>
          </cell>
          <cell r="CE631">
            <v>0</v>
          </cell>
          <cell r="CF631">
            <v>0</v>
          </cell>
          <cell r="CG631">
            <v>8899.4207144890061</v>
          </cell>
          <cell r="CH631">
            <v>0</v>
          </cell>
          <cell r="CI631">
            <v>0</v>
          </cell>
          <cell r="CK631">
            <v>0</v>
          </cell>
          <cell r="CL631">
            <v>0</v>
          </cell>
          <cell r="CM631">
            <v>0</v>
          </cell>
          <cell r="CN631">
            <v>0</v>
          </cell>
          <cell r="CO631">
            <v>0</v>
          </cell>
          <cell r="CP631">
            <v>0</v>
          </cell>
          <cell r="CQ631">
            <v>0</v>
          </cell>
          <cell r="CR631">
            <v>0</v>
          </cell>
          <cell r="CS631">
            <v>0</v>
          </cell>
          <cell r="CT631">
            <v>0</v>
          </cell>
          <cell r="CU631">
            <v>0</v>
          </cell>
          <cell r="CW631">
            <v>0</v>
          </cell>
          <cell r="CX631">
            <v>0</v>
          </cell>
          <cell r="CY631">
            <v>0</v>
          </cell>
          <cell r="CZ631">
            <v>0</v>
          </cell>
          <cell r="DA631">
            <v>0</v>
          </cell>
          <cell r="DB631">
            <v>0</v>
          </cell>
          <cell r="DC631">
            <v>0</v>
          </cell>
          <cell r="DD631">
            <v>0</v>
          </cell>
          <cell r="DE631">
            <v>0</v>
          </cell>
          <cell r="DF631">
            <v>0</v>
          </cell>
          <cell r="DG631">
            <v>0</v>
          </cell>
          <cell r="DI631">
            <v>0</v>
          </cell>
          <cell r="DJ631">
            <v>0</v>
          </cell>
          <cell r="DK631">
            <v>7317.1786654599982</v>
          </cell>
          <cell r="DL631">
            <v>0</v>
          </cell>
          <cell r="DM631">
            <v>0</v>
          </cell>
          <cell r="DN631">
            <v>8104.8332896884003</v>
          </cell>
          <cell r="DO631">
            <v>0</v>
          </cell>
          <cell r="DP631">
            <v>0</v>
          </cell>
          <cell r="DQ631">
            <v>8899.4207144890061</v>
          </cell>
          <cell r="DR631">
            <v>0</v>
          </cell>
          <cell r="DS631">
            <v>0</v>
          </cell>
          <cell r="DU631" t="str">
            <v>No Mapping PC3000502</v>
          </cell>
          <cell r="DV631">
            <v>0</v>
          </cell>
          <cell r="DW631">
            <v>0</v>
          </cell>
          <cell r="DX631">
            <v>42</v>
          </cell>
          <cell r="DY631">
            <v>20571.420000000002</v>
          </cell>
          <cell r="DZ631">
            <v>24321.432669637405</v>
          </cell>
          <cell r="EB631">
            <v>24321.432669637405</v>
          </cell>
          <cell r="EC631" t="str">
            <v>Def</v>
          </cell>
          <cell r="ED631" t="str">
            <v>nonDC</v>
          </cell>
        </row>
        <row r="632">
          <cell r="D632" t="str">
            <v>PC3000502</v>
          </cell>
          <cell r="E632" t="str">
            <v>Local board IT hardware (staff)</v>
          </cell>
          <cell r="F632" t="str">
            <v>Auckland Council</v>
          </cell>
          <cell r="G632" t="str">
            <v>Local board services</v>
          </cell>
          <cell r="H632" t="str">
            <v>E520805</v>
          </cell>
          <cell r="I632" t="str">
            <v>LB Relationship - Franklin, Papakura</v>
          </cell>
          <cell r="J632" t="str">
            <v>Governance</v>
          </cell>
          <cell r="K632" t="str">
            <v>Local governance</v>
          </cell>
          <cell r="L632" t="str">
            <v>Local planning, policy and governance</v>
          </cell>
          <cell r="M632" t="str">
            <v>Local activities</v>
          </cell>
          <cell r="N632" t="str">
            <v>Local governance</v>
          </cell>
          <cell r="O632" t="str">
            <v>Local planning, policy and governance</v>
          </cell>
          <cell r="P632" t="str">
            <v>Corporate support</v>
          </cell>
          <cell r="Q632" t="str">
            <v>Archived Activities</v>
          </cell>
          <cell r="R632" t="str">
            <v>Local governance and democracy</v>
          </cell>
          <cell r="S632" t="str">
            <v>A2111205</v>
          </cell>
          <cell r="T632" t="str">
            <v>A2111206</v>
          </cell>
          <cell r="U632" t="str">
            <v>Local governance and democracy</v>
          </cell>
          <cell r="V632" t="str">
            <v>L110</v>
          </cell>
          <cell r="W632" t="str">
            <v>Franklin</v>
          </cell>
          <cell r="X632" t="str">
            <v>FY12 - Only</v>
          </cell>
          <cell r="Y632" t="str">
            <v>Expense</v>
          </cell>
          <cell r="Z632">
            <v>20110701</v>
          </cell>
          <cell r="AA632">
            <v>20120630</v>
          </cell>
          <cell r="AB632">
            <v>1</v>
          </cell>
          <cell r="AC632" t="str">
            <v>Programme</v>
          </cell>
          <cell r="AD632">
            <v>0</v>
          </cell>
          <cell r="AE632">
            <v>0</v>
          </cell>
          <cell r="AF632">
            <v>0</v>
          </cell>
          <cell r="AG632">
            <v>1</v>
          </cell>
          <cell r="AH632">
            <v>11</v>
          </cell>
          <cell r="AI632" t="str">
            <v>Information Services</v>
          </cell>
          <cell r="AJ632" t="str">
            <v>Computer hardware</v>
          </cell>
          <cell r="AK632">
            <v>8</v>
          </cell>
          <cell r="AP632">
            <v>1</v>
          </cell>
          <cell r="AS632">
            <v>6857</v>
          </cell>
          <cell r="AU632">
            <v>0</v>
          </cell>
          <cell r="AX632">
            <v>0</v>
          </cell>
          <cell r="BD632">
            <v>3.3000000000000002E-2</v>
          </cell>
          <cell r="BE632">
            <v>6.7088999999999732E-2</v>
          </cell>
          <cell r="BF632">
            <v>0.10230293699999971</v>
          </cell>
          <cell r="BG632">
            <v>0.14088353979499968</v>
          </cell>
          <cell r="BH632">
            <v>0.18195534722761963</v>
          </cell>
          <cell r="BI632">
            <v>0.21859596299167583</v>
          </cell>
          <cell r="BJ632">
            <v>0.25637243784441766</v>
          </cell>
          <cell r="BK632">
            <v>0.29783272829328333</v>
          </cell>
          <cell r="BL632">
            <v>0.3445547065118415</v>
          </cell>
          <cell r="BM632">
            <v>0.39295867594626777</v>
          </cell>
          <cell r="BN632">
            <v>0</v>
          </cell>
          <cell r="BO632">
            <v>0</v>
          </cell>
          <cell r="BP632">
            <v>0</v>
          </cell>
          <cell r="BQ632">
            <v>0</v>
          </cell>
          <cell r="BR632">
            <v>0</v>
          </cell>
          <cell r="BS632">
            <v>0</v>
          </cell>
          <cell r="BT632">
            <v>0</v>
          </cell>
          <cell r="BU632">
            <v>0</v>
          </cell>
          <cell r="BV632">
            <v>0</v>
          </cell>
          <cell r="BW632">
            <v>0</v>
          </cell>
          <cell r="BX632">
            <v>0</v>
          </cell>
          <cell r="BY632">
            <v>6857</v>
          </cell>
          <cell r="BZ632">
            <v>0</v>
          </cell>
          <cell r="CA632">
            <v>0</v>
          </cell>
          <cell r="CB632">
            <v>0</v>
          </cell>
          <cell r="CC632">
            <v>0</v>
          </cell>
          <cell r="CD632">
            <v>0</v>
          </cell>
          <cell r="CE632">
            <v>0</v>
          </cell>
          <cell r="CF632">
            <v>0</v>
          </cell>
          <cell r="CG632">
            <v>0</v>
          </cell>
          <cell r="CH632">
            <v>0</v>
          </cell>
          <cell r="CI632">
            <v>0</v>
          </cell>
          <cell r="CK632">
            <v>0</v>
          </cell>
          <cell r="CL632">
            <v>0</v>
          </cell>
          <cell r="CM632">
            <v>0</v>
          </cell>
          <cell r="CN632">
            <v>0</v>
          </cell>
          <cell r="CO632">
            <v>0</v>
          </cell>
          <cell r="CP632">
            <v>0</v>
          </cell>
          <cell r="CQ632">
            <v>0</v>
          </cell>
          <cell r="CR632">
            <v>0</v>
          </cell>
          <cell r="CS632">
            <v>0</v>
          </cell>
          <cell r="CT632">
            <v>0</v>
          </cell>
          <cell r="CU632">
            <v>0</v>
          </cell>
          <cell r="CW632">
            <v>0</v>
          </cell>
          <cell r="CX632">
            <v>0</v>
          </cell>
          <cell r="CY632">
            <v>0</v>
          </cell>
          <cell r="CZ632">
            <v>0</v>
          </cell>
          <cell r="DA632">
            <v>0</v>
          </cell>
          <cell r="DB632">
            <v>0</v>
          </cell>
          <cell r="DC632">
            <v>0</v>
          </cell>
          <cell r="DD632">
            <v>0</v>
          </cell>
          <cell r="DE632">
            <v>0</v>
          </cell>
          <cell r="DF632">
            <v>0</v>
          </cell>
          <cell r="DG632">
            <v>0</v>
          </cell>
          <cell r="DI632">
            <v>6857</v>
          </cell>
          <cell r="DJ632">
            <v>0</v>
          </cell>
          <cell r="DK632">
            <v>0</v>
          </cell>
          <cell r="DL632">
            <v>0</v>
          </cell>
          <cell r="DM632">
            <v>0</v>
          </cell>
          <cell r="DN632">
            <v>0</v>
          </cell>
          <cell r="DO632">
            <v>0</v>
          </cell>
          <cell r="DP632">
            <v>0</v>
          </cell>
          <cell r="DQ632">
            <v>0</v>
          </cell>
          <cell r="DR632">
            <v>0</v>
          </cell>
          <cell r="DS632">
            <v>0</v>
          </cell>
          <cell r="DU632" t="str">
            <v>No Mapping PC3000502</v>
          </cell>
          <cell r="DV632">
            <v>0</v>
          </cell>
          <cell r="DW632">
            <v>0</v>
          </cell>
          <cell r="DX632">
            <v>42</v>
          </cell>
          <cell r="DY632">
            <v>0</v>
          </cell>
          <cell r="DZ632">
            <v>0</v>
          </cell>
          <cell r="EB632">
            <v>0</v>
          </cell>
          <cell r="EC632" t="str">
            <v>Def</v>
          </cell>
          <cell r="ED632" t="str">
            <v>nonDC</v>
          </cell>
        </row>
        <row r="633">
          <cell r="D633" t="str">
            <v>PC3000502</v>
          </cell>
          <cell r="E633" t="str">
            <v>Local board IT hardware (staff)</v>
          </cell>
          <cell r="F633" t="str">
            <v>Auckland Council</v>
          </cell>
          <cell r="G633" t="str">
            <v>Local board services</v>
          </cell>
          <cell r="H633" t="str">
            <v>E520805</v>
          </cell>
          <cell r="I633" t="str">
            <v>LB Relationship - Franklin, Papakura</v>
          </cell>
          <cell r="J633" t="str">
            <v>Governance</v>
          </cell>
          <cell r="K633" t="str">
            <v>Local governance</v>
          </cell>
          <cell r="L633" t="str">
            <v>Local planning, policy and governance</v>
          </cell>
          <cell r="M633" t="str">
            <v>Local activities</v>
          </cell>
          <cell r="N633" t="str">
            <v>Local governance</v>
          </cell>
          <cell r="O633" t="str">
            <v>Local planning, policy and governance</v>
          </cell>
          <cell r="P633" t="str">
            <v>Corporate support</v>
          </cell>
          <cell r="Q633" t="str">
            <v>Archived Activities</v>
          </cell>
          <cell r="R633" t="str">
            <v>Local governance and democracy</v>
          </cell>
          <cell r="S633" t="str">
            <v>A2111205</v>
          </cell>
          <cell r="T633" t="str">
            <v>A2111206</v>
          </cell>
          <cell r="U633" t="str">
            <v>Local governance and democracy</v>
          </cell>
          <cell r="V633" t="str">
            <v>L165</v>
          </cell>
          <cell r="W633" t="str">
            <v>Papakura</v>
          </cell>
          <cell r="X633" t="str">
            <v>FY12 - Only</v>
          </cell>
          <cell r="Y633" t="str">
            <v>Expense</v>
          </cell>
          <cell r="Z633">
            <v>20110701</v>
          </cell>
          <cell r="AA633">
            <v>20120630</v>
          </cell>
          <cell r="AB633">
            <v>1</v>
          </cell>
          <cell r="AC633" t="str">
            <v>Programme</v>
          </cell>
          <cell r="AD633">
            <v>0</v>
          </cell>
          <cell r="AE633">
            <v>0</v>
          </cell>
          <cell r="AF633">
            <v>0</v>
          </cell>
          <cell r="AG633">
            <v>1</v>
          </cell>
          <cell r="AH633">
            <v>11</v>
          </cell>
          <cell r="AI633" t="str">
            <v>Information Services</v>
          </cell>
          <cell r="AJ633" t="str">
            <v>Computer hardware</v>
          </cell>
          <cell r="AK633">
            <v>8</v>
          </cell>
          <cell r="AP633">
            <v>1</v>
          </cell>
          <cell r="AS633">
            <v>6857</v>
          </cell>
          <cell r="AU633">
            <v>0</v>
          </cell>
          <cell r="AX633">
            <v>0</v>
          </cell>
          <cell r="BD633">
            <v>3.3000000000000002E-2</v>
          </cell>
          <cell r="BE633">
            <v>6.7088999999999732E-2</v>
          </cell>
          <cell r="BF633">
            <v>0.10230293699999971</v>
          </cell>
          <cell r="BG633">
            <v>0.14088353979499968</v>
          </cell>
          <cell r="BH633">
            <v>0.18195534722761963</v>
          </cell>
          <cell r="BI633">
            <v>0.21859596299167583</v>
          </cell>
          <cell r="BJ633">
            <v>0.25637243784441766</v>
          </cell>
          <cell r="BK633">
            <v>0.29783272829328333</v>
          </cell>
          <cell r="BL633">
            <v>0.3445547065118415</v>
          </cell>
          <cell r="BM633">
            <v>0.39295867594626777</v>
          </cell>
          <cell r="BN633">
            <v>0</v>
          </cell>
          <cell r="BO633">
            <v>0</v>
          </cell>
          <cell r="BP633">
            <v>0</v>
          </cell>
          <cell r="BQ633">
            <v>0</v>
          </cell>
          <cell r="BR633">
            <v>0</v>
          </cell>
          <cell r="BS633">
            <v>0</v>
          </cell>
          <cell r="BT633">
            <v>0</v>
          </cell>
          <cell r="BU633">
            <v>0</v>
          </cell>
          <cell r="BV633">
            <v>0</v>
          </cell>
          <cell r="BW633">
            <v>0</v>
          </cell>
          <cell r="BX633">
            <v>0</v>
          </cell>
          <cell r="BY633">
            <v>6857</v>
          </cell>
          <cell r="BZ633">
            <v>0</v>
          </cell>
          <cell r="CA633">
            <v>0</v>
          </cell>
          <cell r="CB633">
            <v>0</v>
          </cell>
          <cell r="CC633">
            <v>0</v>
          </cell>
          <cell r="CD633">
            <v>0</v>
          </cell>
          <cell r="CE633">
            <v>0</v>
          </cell>
          <cell r="CF633">
            <v>0</v>
          </cell>
          <cell r="CG633">
            <v>0</v>
          </cell>
          <cell r="CH633">
            <v>0</v>
          </cell>
          <cell r="CI633">
            <v>0</v>
          </cell>
          <cell r="CK633">
            <v>0</v>
          </cell>
          <cell r="CL633">
            <v>0</v>
          </cell>
          <cell r="CM633">
            <v>0</v>
          </cell>
          <cell r="CN633">
            <v>0</v>
          </cell>
          <cell r="CO633">
            <v>0</v>
          </cell>
          <cell r="CP633">
            <v>0</v>
          </cell>
          <cell r="CQ633">
            <v>0</v>
          </cell>
          <cell r="CR633">
            <v>0</v>
          </cell>
          <cell r="CS633">
            <v>0</v>
          </cell>
          <cell r="CT633">
            <v>0</v>
          </cell>
          <cell r="CU633">
            <v>0</v>
          </cell>
          <cell r="CW633">
            <v>0</v>
          </cell>
          <cell r="CX633">
            <v>0</v>
          </cell>
          <cell r="CY633">
            <v>0</v>
          </cell>
          <cell r="CZ633">
            <v>0</v>
          </cell>
          <cell r="DA633">
            <v>0</v>
          </cell>
          <cell r="DB633">
            <v>0</v>
          </cell>
          <cell r="DC633">
            <v>0</v>
          </cell>
          <cell r="DD633">
            <v>0</v>
          </cell>
          <cell r="DE633">
            <v>0</v>
          </cell>
          <cell r="DF633">
            <v>0</v>
          </cell>
          <cell r="DG633">
            <v>0</v>
          </cell>
          <cell r="DI633">
            <v>6857</v>
          </cell>
          <cell r="DJ633">
            <v>0</v>
          </cell>
          <cell r="DK633">
            <v>0</v>
          </cell>
          <cell r="DL633">
            <v>0</v>
          </cell>
          <cell r="DM633">
            <v>0</v>
          </cell>
          <cell r="DN633">
            <v>0</v>
          </cell>
          <cell r="DO633">
            <v>0</v>
          </cell>
          <cell r="DP633">
            <v>0</v>
          </cell>
          <cell r="DQ633">
            <v>0</v>
          </cell>
          <cell r="DR633">
            <v>0</v>
          </cell>
          <cell r="DS633">
            <v>0</v>
          </cell>
          <cell r="DU633" t="str">
            <v>No Mapping PC3000502</v>
          </cell>
          <cell r="DV633">
            <v>0</v>
          </cell>
          <cell r="DW633">
            <v>0</v>
          </cell>
          <cell r="DX633">
            <v>42</v>
          </cell>
          <cell r="DY633">
            <v>0</v>
          </cell>
          <cell r="DZ633">
            <v>0</v>
          </cell>
          <cell r="EB633">
            <v>0</v>
          </cell>
          <cell r="EC633" t="str">
            <v>Def</v>
          </cell>
          <cell r="ED633" t="str">
            <v>nonDC</v>
          </cell>
        </row>
        <row r="634">
          <cell r="D634" t="str">
            <v>PC3000502</v>
          </cell>
          <cell r="E634" t="str">
            <v>Local board IT hardware (staff)</v>
          </cell>
          <cell r="F634" t="str">
            <v>Auckland Council</v>
          </cell>
          <cell r="G634" t="str">
            <v>Local board services</v>
          </cell>
          <cell r="H634" t="str">
            <v>E520805</v>
          </cell>
          <cell r="I634" t="str">
            <v>LB Relationship - Franklin, Papakura</v>
          </cell>
          <cell r="J634" t="str">
            <v>Governance</v>
          </cell>
          <cell r="K634" t="str">
            <v>Local governance</v>
          </cell>
          <cell r="L634" t="str">
            <v>Local planning, policy and governance</v>
          </cell>
          <cell r="M634" t="str">
            <v>Local activities</v>
          </cell>
          <cell r="N634" t="str">
            <v>Local governance</v>
          </cell>
          <cell r="O634" t="str">
            <v>Local planning, policy and governance</v>
          </cell>
          <cell r="P634" t="str">
            <v>Governance</v>
          </cell>
          <cell r="Q634" t="str">
            <v>Local governance</v>
          </cell>
          <cell r="R634" t="str">
            <v>Local planning, policy and governance</v>
          </cell>
          <cell r="S634" t="str">
            <v>A2111206</v>
          </cell>
          <cell r="T634" t="str">
            <v>A2111206</v>
          </cell>
          <cell r="U634" t="str">
            <v>Local planning, policy and governance</v>
          </cell>
          <cell r="V634" t="str">
            <v>L110</v>
          </cell>
          <cell r="W634" t="str">
            <v>Franklin</v>
          </cell>
          <cell r="X634" t="str">
            <v>PL43780</v>
          </cell>
          <cell r="Y634" t="str">
            <v>Expense</v>
          </cell>
          <cell r="Z634">
            <v>20130701</v>
          </cell>
          <cell r="AA634">
            <v>20200630</v>
          </cell>
          <cell r="AB634">
            <v>1</v>
          </cell>
          <cell r="AC634" t="str">
            <v>Programme</v>
          </cell>
          <cell r="AD634">
            <v>0</v>
          </cell>
          <cell r="AE634">
            <v>0</v>
          </cell>
          <cell r="AF634">
            <v>0</v>
          </cell>
          <cell r="AG634">
            <v>1</v>
          </cell>
          <cell r="AH634">
            <v>11</v>
          </cell>
          <cell r="AI634" t="str">
            <v>Information Services</v>
          </cell>
          <cell r="AJ634" t="str">
            <v>Computer hardware</v>
          </cell>
          <cell r="AK634">
            <v>8</v>
          </cell>
          <cell r="AM634">
            <v>1</v>
          </cell>
          <cell r="AU634">
            <v>6857.14</v>
          </cell>
          <cell r="AX634">
            <v>6857.14</v>
          </cell>
          <cell r="BA634">
            <v>6857.14</v>
          </cell>
          <cell r="BD634">
            <v>3.3000000000000002E-2</v>
          </cell>
          <cell r="BE634">
            <v>6.7088999999999732E-2</v>
          </cell>
          <cell r="BF634">
            <v>0.10230293699999971</v>
          </cell>
          <cell r="BG634">
            <v>0.14088353979499968</v>
          </cell>
          <cell r="BH634">
            <v>0.18195534722761963</v>
          </cell>
          <cell r="BI634">
            <v>0.21859596299167583</v>
          </cell>
          <cell r="BJ634">
            <v>0.25637243784441766</v>
          </cell>
          <cell r="BK634">
            <v>0.29783272829328333</v>
          </cell>
          <cell r="BL634">
            <v>0.3445547065118415</v>
          </cell>
          <cell r="BM634">
            <v>0.39295867594626777</v>
          </cell>
          <cell r="BN634">
            <v>0</v>
          </cell>
          <cell r="BO634">
            <v>0</v>
          </cell>
          <cell r="BP634">
            <v>460.03866545999819</v>
          </cell>
          <cell r="BQ634">
            <v>0</v>
          </cell>
          <cell r="BR634">
            <v>0</v>
          </cell>
          <cell r="BS634">
            <v>1247.6932896883998</v>
          </cell>
          <cell r="BT634">
            <v>0</v>
          </cell>
          <cell r="BU634">
            <v>0</v>
          </cell>
          <cell r="BV634">
            <v>2042.280714489005</v>
          </cell>
          <cell r="BW634">
            <v>0</v>
          </cell>
          <cell r="BX634">
            <v>0</v>
          </cell>
          <cell r="BY634">
            <v>0</v>
          </cell>
          <cell r="BZ634">
            <v>0</v>
          </cell>
          <cell r="CA634">
            <v>7317.1786654599982</v>
          </cell>
          <cell r="CB634">
            <v>0</v>
          </cell>
          <cell r="CC634">
            <v>0</v>
          </cell>
          <cell r="CD634">
            <v>8104.8332896884003</v>
          </cell>
          <cell r="CE634">
            <v>0</v>
          </cell>
          <cell r="CF634">
            <v>0</v>
          </cell>
          <cell r="CG634">
            <v>8899.4207144890061</v>
          </cell>
          <cell r="CH634">
            <v>0</v>
          </cell>
          <cell r="CI634">
            <v>0</v>
          </cell>
          <cell r="CK634">
            <v>0</v>
          </cell>
          <cell r="CL634">
            <v>0</v>
          </cell>
          <cell r="CM634">
            <v>0</v>
          </cell>
          <cell r="CN634">
            <v>0</v>
          </cell>
          <cell r="CO634">
            <v>0</v>
          </cell>
          <cell r="CP634">
            <v>0</v>
          </cell>
          <cell r="CQ634">
            <v>0</v>
          </cell>
          <cell r="CR634">
            <v>0</v>
          </cell>
          <cell r="CS634">
            <v>0</v>
          </cell>
          <cell r="CT634">
            <v>0</v>
          </cell>
          <cell r="CU634">
            <v>0</v>
          </cell>
          <cell r="CW634">
            <v>0</v>
          </cell>
          <cell r="CX634">
            <v>0</v>
          </cell>
          <cell r="CY634">
            <v>0</v>
          </cell>
          <cell r="CZ634">
            <v>0</v>
          </cell>
          <cell r="DA634">
            <v>0</v>
          </cell>
          <cell r="DB634">
            <v>0</v>
          </cell>
          <cell r="DC634">
            <v>0</v>
          </cell>
          <cell r="DD634">
            <v>0</v>
          </cell>
          <cell r="DE634">
            <v>0</v>
          </cell>
          <cell r="DF634">
            <v>0</v>
          </cell>
          <cell r="DG634">
            <v>0</v>
          </cell>
          <cell r="DI634">
            <v>0</v>
          </cell>
          <cell r="DJ634">
            <v>0</v>
          </cell>
          <cell r="DK634">
            <v>7317.1786654599982</v>
          </cell>
          <cell r="DL634">
            <v>0</v>
          </cell>
          <cell r="DM634">
            <v>0</v>
          </cell>
          <cell r="DN634">
            <v>8104.8332896884003</v>
          </cell>
          <cell r="DO634">
            <v>0</v>
          </cell>
          <cell r="DP634">
            <v>0</v>
          </cell>
          <cell r="DQ634">
            <v>8899.4207144890061</v>
          </cell>
          <cell r="DR634">
            <v>0</v>
          </cell>
          <cell r="DS634">
            <v>0</v>
          </cell>
          <cell r="DU634" t="str">
            <v>No Mapping PC3000502</v>
          </cell>
          <cell r="DV634">
            <v>0</v>
          </cell>
          <cell r="DW634">
            <v>0</v>
          </cell>
          <cell r="DX634">
            <v>42</v>
          </cell>
          <cell r="DY634">
            <v>20571.420000000002</v>
          </cell>
          <cell r="DZ634">
            <v>24321.432669637405</v>
          </cell>
          <cell r="EB634">
            <v>24321.432669637405</v>
          </cell>
          <cell r="EC634" t="str">
            <v>Def</v>
          </cell>
          <cell r="ED634" t="str">
            <v>nonDC</v>
          </cell>
        </row>
        <row r="635">
          <cell r="D635" t="str">
            <v>PC3000502</v>
          </cell>
          <cell r="E635" t="str">
            <v>Local board IT hardware (staff)</v>
          </cell>
          <cell r="F635" t="str">
            <v>Auckland Council</v>
          </cell>
          <cell r="G635" t="str">
            <v>Local board services</v>
          </cell>
          <cell r="H635" t="str">
            <v>E520805</v>
          </cell>
          <cell r="I635" t="str">
            <v>LB Relationship - Franklin, Papakura</v>
          </cell>
          <cell r="J635" t="str">
            <v>Governance</v>
          </cell>
          <cell r="K635" t="str">
            <v>Local governance</v>
          </cell>
          <cell r="L635" t="str">
            <v>Local planning, policy and governance</v>
          </cell>
          <cell r="M635" t="str">
            <v>Local activities</v>
          </cell>
          <cell r="N635" t="str">
            <v>Local governance</v>
          </cell>
          <cell r="O635" t="str">
            <v>Local planning, policy and governance</v>
          </cell>
          <cell r="P635" t="str">
            <v>Governance</v>
          </cell>
          <cell r="Q635" t="str">
            <v>Local governance</v>
          </cell>
          <cell r="R635" t="str">
            <v>Local planning, policy and governance</v>
          </cell>
          <cell r="S635" t="str">
            <v>A2111206</v>
          </cell>
          <cell r="T635" t="str">
            <v>A2111206</v>
          </cell>
          <cell r="U635" t="str">
            <v>Local planning, policy and governance</v>
          </cell>
          <cell r="V635" t="str">
            <v>L165</v>
          </cell>
          <cell r="W635" t="str">
            <v>Papakura</v>
          </cell>
          <cell r="X635" t="str">
            <v>PL43780</v>
          </cell>
          <cell r="Y635" t="str">
            <v>Expense</v>
          </cell>
          <cell r="Z635">
            <v>20130701</v>
          </cell>
          <cell r="AA635">
            <v>20200630</v>
          </cell>
          <cell r="AB635">
            <v>1</v>
          </cell>
          <cell r="AC635" t="str">
            <v>Programme</v>
          </cell>
          <cell r="AD635">
            <v>0</v>
          </cell>
          <cell r="AE635">
            <v>0</v>
          </cell>
          <cell r="AF635">
            <v>0</v>
          </cell>
          <cell r="AG635">
            <v>1</v>
          </cell>
          <cell r="AH635">
            <v>11</v>
          </cell>
          <cell r="AI635" t="str">
            <v>Information Services</v>
          </cell>
          <cell r="AJ635" t="str">
            <v>Computer hardware</v>
          </cell>
          <cell r="AK635">
            <v>8</v>
          </cell>
          <cell r="AM635">
            <v>1</v>
          </cell>
          <cell r="AU635">
            <v>6857.14</v>
          </cell>
          <cell r="AX635">
            <v>6857.14</v>
          </cell>
          <cell r="BA635">
            <v>6857.14</v>
          </cell>
          <cell r="BD635">
            <v>3.3000000000000002E-2</v>
          </cell>
          <cell r="BE635">
            <v>6.7088999999999732E-2</v>
          </cell>
          <cell r="BF635">
            <v>0.10230293699999971</v>
          </cell>
          <cell r="BG635">
            <v>0.14088353979499968</v>
          </cell>
          <cell r="BH635">
            <v>0.18195534722761963</v>
          </cell>
          <cell r="BI635">
            <v>0.21859596299167583</v>
          </cell>
          <cell r="BJ635">
            <v>0.25637243784441766</v>
          </cell>
          <cell r="BK635">
            <v>0.29783272829328333</v>
          </cell>
          <cell r="BL635">
            <v>0.3445547065118415</v>
          </cell>
          <cell r="BM635">
            <v>0.39295867594626777</v>
          </cell>
          <cell r="BN635">
            <v>0</v>
          </cell>
          <cell r="BO635">
            <v>0</v>
          </cell>
          <cell r="BP635">
            <v>460.03866545999819</v>
          </cell>
          <cell r="BQ635">
            <v>0</v>
          </cell>
          <cell r="BR635">
            <v>0</v>
          </cell>
          <cell r="BS635">
            <v>1247.6932896883998</v>
          </cell>
          <cell r="BT635">
            <v>0</v>
          </cell>
          <cell r="BU635">
            <v>0</v>
          </cell>
          <cell r="BV635">
            <v>2042.280714489005</v>
          </cell>
          <cell r="BW635">
            <v>0</v>
          </cell>
          <cell r="BX635">
            <v>0</v>
          </cell>
          <cell r="BY635">
            <v>0</v>
          </cell>
          <cell r="BZ635">
            <v>0</v>
          </cell>
          <cell r="CA635">
            <v>7317.1786654599982</v>
          </cell>
          <cell r="CB635">
            <v>0</v>
          </cell>
          <cell r="CC635">
            <v>0</v>
          </cell>
          <cell r="CD635">
            <v>8104.8332896884003</v>
          </cell>
          <cell r="CE635">
            <v>0</v>
          </cell>
          <cell r="CF635">
            <v>0</v>
          </cell>
          <cell r="CG635">
            <v>8899.4207144890061</v>
          </cell>
          <cell r="CH635">
            <v>0</v>
          </cell>
          <cell r="CI635">
            <v>0</v>
          </cell>
          <cell r="CK635">
            <v>0</v>
          </cell>
          <cell r="CL635">
            <v>0</v>
          </cell>
          <cell r="CM635">
            <v>0</v>
          </cell>
          <cell r="CN635">
            <v>0</v>
          </cell>
          <cell r="CO635">
            <v>0</v>
          </cell>
          <cell r="CP635">
            <v>0</v>
          </cell>
          <cell r="CQ635">
            <v>0</v>
          </cell>
          <cell r="CR635">
            <v>0</v>
          </cell>
          <cell r="CS635">
            <v>0</v>
          </cell>
          <cell r="CT635">
            <v>0</v>
          </cell>
          <cell r="CU635">
            <v>0</v>
          </cell>
          <cell r="CW635">
            <v>0</v>
          </cell>
          <cell r="CX635">
            <v>0</v>
          </cell>
          <cell r="CY635">
            <v>0</v>
          </cell>
          <cell r="CZ635">
            <v>0</v>
          </cell>
          <cell r="DA635">
            <v>0</v>
          </cell>
          <cell r="DB635">
            <v>0</v>
          </cell>
          <cell r="DC635">
            <v>0</v>
          </cell>
          <cell r="DD635">
            <v>0</v>
          </cell>
          <cell r="DE635">
            <v>0</v>
          </cell>
          <cell r="DF635">
            <v>0</v>
          </cell>
          <cell r="DG635">
            <v>0</v>
          </cell>
          <cell r="DI635">
            <v>0</v>
          </cell>
          <cell r="DJ635">
            <v>0</v>
          </cell>
          <cell r="DK635">
            <v>7317.1786654599982</v>
          </cell>
          <cell r="DL635">
            <v>0</v>
          </cell>
          <cell r="DM635">
            <v>0</v>
          </cell>
          <cell r="DN635">
            <v>8104.8332896884003</v>
          </cell>
          <cell r="DO635">
            <v>0</v>
          </cell>
          <cell r="DP635">
            <v>0</v>
          </cell>
          <cell r="DQ635">
            <v>8899.4207144890061</v>
          </cell>
          <cell r="DR635">
            <v>0</v>
          </cell>
          <cell r="DS635">
            <v>0</v>
          </cell>
          <cell r="DU635" t="str">
            <v>No Mapping PC3000502</v>
          </cell>
          <cell r="DV635">
            <v>0</v>
          </cell>
          <cell r="DW635">
            <v>0</v>
          </cell>
          <cell r="DX635">
            <v>42</v>
          </cell>
          <cell r="DY635">
            <v>20571.420000000002</v>
          </cell>
          <cell r="DZ635">
            <v>24321.432669637405</v>
          </cell>
          <cell r="EB635">
            <v>24321.432669637405</v>
          </cell>
          <cell r="EC635" t="str">
            <v>Def</v>
          </cell>
          <cell r="ED635" t="str">
            <v>nonDC</v>
          </cell>
        </row>
        <row r="636">
          <cell r="D636" t="str">
            <v>PC3200522</v>
          </cell>
          <cell r="E636" t="str">
            <v>Local Slips Capital Projects (North)</v>
          </cell>
          <cell r="F636" t="str">
            <v>Auckland Council</v>
          </cell>
          <cell r="G636" t="str">
            <v>Local board services</v>
          </cell>
          <cell r="H636" t="str">
            <v>E520105</v>
          </cell>
          <cell r="I636" t="str">
            <v>LB Relationship - Hibiscus and Bays, Rodney</v>
          </cell>
          <cell r="J636" t="str">
            <v>Governance</v>
          </cell>
          <cell r="K636" t="str">
            <v>Local governance</v>
          </cell>
          <cell r="L636" t="str">
            <v>Local planning, policy and governance</v>
          </cell>
          <cell r="M636" t="str">
            <v>Local activities</v>
          </cell>
          <cell r="N636" t="str">
            <v>Local governance</v>
          </cell>
          <cell r="O636" t="str">
            <v>Local planning, policy and governance</v>
          </cell>
          <cell r="P636" t="str">
            <v>Corporate support</v>
          </cell>
          <cell r="Q636" t="str">
            <v>Archived Activities</v>
          </cell>
          <cell r="R636" t="str">
            <v>Local governance and democracy</v>
          </cell>
          <cell r="S636" t="str">
            <v>A2111205</v>
          </cell>
          <cell r="T636" t="str">
            <v>A2111206</v>
          </cell>
          <cell r="U636" t="str">
            <v>Local governance and democracy</v>
          </cell>
          <cell r="V636" t="str">
            <v>L125</v>
          </cell>
          <cell r="W636" t="str">
            <v>Hibiscus and Bays</v>
          </cell>
          <cell r="X636" t="str">
            <v>FY12 - Only</v>
          </cell>
          <cell r="Y636" t="str">
            <v>Expense</v>
          </cell>
          <cell r="Z636">
            <v>20110701</v>
          </cell>
          <cell r="AA636">
            <v>20120630</v>
          </cell>
          <cell r="AB636">
            <v>1</v>
          </cell>
          <cell r="AC636" t="str">
            <v>Programme</v>
          </cell>
          <cell r="AD636">
            <v>0</v>
          </cell>
          <cell r="AE636">
            <v>0</v>
          </cell>
          <cell r="AF636">
            <v>1</v>
          </cell>
          <cell r="AG636">
            <v>0</v>
          </cell>
          <cell r="AH636">
            <v>27</v>
          </cell>
          <cell r="AI636" t="str">
            <v>No AMP</v>
          </cell>
          <cell r="AJ636" t="str">
            <v>Other assets (Capex)</v>
          </cell>
          <cell r="AK636">
            <v>30</v>
          </cell>
          <cell r="AM636">
            <v>1</v>
          </cell>
          <cell r="AS636">
            <v>452616.49</v>
          </cell>
          <cell r="AT636">
            <v>0</v>
          </cell>
          <cell r="AU636">
            <v>0</v>
          </cell>
          <cell r="AV636">
            <v>0</v>
          </cell>
          <cell r="AW636">
            <v>0</v>
          </cell>
          <cell r="AX636">
            <v>0</v>
          </cell>
          <cell r="AY636">
            <v>0</v>
          </cell>
          <cell r="AZ636">
            <v>0</v>
          </cell>
          <cell r="BD636">
            <v>3.3000000000000002E-2</v>
          </cell>
          <cell r="BE636">
            <v>6.7088999999999732E-2</v>
          </cell>
          <cell r="BF636">
            <v>0.10230293699999971</v>
          </cell>
          <cell r="BG636">
            <v>0.14088353979499968</v>
          </cell>
          <cell r="BH636">
            <v>0.18195534722761963</v>
          </cell>
          <cell r="BI636">
            <v>0.21859596299167583</v>
          </cell>
          <cell r="BJ636">
            <v>0.25637243784441766</v>
          </cell>
          <cell r="BK636">
            <v>0.29783272829328333</v>
          </cell>
          <cell r="BL636">
            <v>0.3445547065118415</v>
          </cell>
          <cell r="BM636">
            <v>0.39295867594626777</v>
          </cell>
          <cell r="BN636">
            <v>0</v>
          </cell>
          <cell r="BO636">
            <v>0</v>
          </cell>
          <cell r="BP636">
            <v>0</v>
          </cell>
          <cell r="BQ636">
            <v>0</v>
          </cell>
          <cell r="BR636">
            <v>0</v>
          </cell>
          <cell r="BS636">
            <v>0</v>
          </cell>
          <cell r="BT636">
            <v>0</v>
          </cell>
          <cell r="BU636">
            <v>0</v>
          </cell>
          <cell r="BV636">
            <v>0</v>
          </cell>
          <cell r="BW636">
            <v>0</v>
          </cell>
          <cell r="BX636">
            <v>0</v>
          </cell>
          <cell r="BY636">
            <v>452616.49</v>
          </cell>
          <cell r="BZ636">
            <v>0</v>
          </cell>
          <cell r="CA636">
            <v>0</v>
          </cell>
          <cell r="CB636">
            <v>0</v>
          </cell>
          <cell r="CC636">
            <v>0</v>
          </cell>
          <cell r="CD636">
            <v>0</v>
          </cell>
          <cell r="CE636">
            <v>0</v>
          </cell>
          <cell r="CF636">
            <v>0</v>
          </cell>
          <cell r="CG636">
            <v>0</v>
          </cell>
          <cell r="CH636">
            <v>0</v>
          </cell>
          <cell r="CI636">
            <v>0</v>
          </cell>
          <cell r="CK636">
            <v>0</v>
          </cell>
          <cell r="CL636">
            <v>0</v>
          </cell>
          <cell r="CM636">
            <v>0</v>
          </cell>
          <cell r="CN636">
            <v>0</v>
          </cell>
          <cell r="CO636">
            <v>0</v>
          </cell>
          <cell r="CP636">
            <v>0</v>
          </cell>
          <cell r="CQ636">
            <v>0</v>
          </cell>
          <cell r="CR636">
            <v>0</v>
          </cell>
          <cell r="CS636">
            <v>0</v>
          </cell>
          <cell r="CT636">
            <v>0</v>
          </cell>
          <cell r="CU636">
            <v>0</v>
          </cell>
          <cell r="CW636">
            <v>452616.49</v>
          </cell>
          <cell r="CX636">
            <v>0</v>
          </cell>
          <cell r="CY636">
            <v>0</v>
          </cell>
          <cell r="CZ636">
            <v>0</v>
          </cell>
          <cell r="DA636">
            <v>0</v>
          </cell>
          <cell r="DB636">
            <v>0</v>
          </cell>
          <cell r="DC636">
            <v>0</v>
          </cell>
          <cell r="DD636">
            <v>0</v>
          </cell>
          <cell r="DE636">
            <v>0</v>
          </cell>
          <cell r="DF636">
            <v>0</v>
          </cell>
          <cell r="DG636">
            <v>0</v>
          </cell>
          <cell r="DI636">
            <v>0</v>
          </cell>
          <cell r="DJ636">
            <v>0</v>
          </cell>
          <cell r="DK636">
            <v>0</v>
          </cell>
          <cell r="DL636">
            <v>0</v>
          </cell>
          <cell r="DM636">
            <v>0</v>
          </cell>
          <cell r="DN636">
            <v>0</v>
          </cell>
          <cell r="DO636">
            <v>0</v>
          </cell>
          <cell r="DP636">
            <v>0</v>
          </cell>
          <cell r="DQ636">
            <v>0</v>
          </cell>
          <cell r="DR636">
            <v>0</v>
          </cell>
          <cell r="DS636">
            <v>0</v>
          </cell>
          <cell r="DU636" t="str">
            <v>none</v>
          </cell>
          <cell r="DV636">
            <v>0</v>
          </cell>
          <cell r="DW636">
            <v>0</v>
          </cell>
          <cell r="DX636">
            <v>8</v>
          </cell>
          <cell r="DY636">
            <v>0</v>
          </cell>
          <cell r="DZ636">
            <v>0</v>
          </cell>
          <cell r="EB636">
            <v>0</v>
          </cell>
          <cell r="EC636" t="str">
            <v>Def</v>
          </cell>
          <cell r="ED636" t="str">
            <v>nonDC</v>
          </cell>
        </row>
        <row r="637">
          <cell r="D637" t="str">
            <v>PC3200522</v>
          </cell>
          <cell r="E637" t="str">
            <v>Local Slips Capital Projects (North)</v>
          </cell>
          <cell r="F637" t="str">
            <v>Auckland Council</v>
          </cell>
          <cell r="G637" t="str">
            <v>Local board services</v>
          </cell>
          <cell r="H637" t="str">
            <v>E520105</v>
          </cell>
          <cell r="I637" t="str">
            <v>LB Relationship - Hibiscus and Bays, Rodney</v>
          </cell>
          <cell r="J637" t="str">
            <v>Governance</v>
          </cell>
          <cell r="K637" t="str">
            <v>Local governance</v>
          </cell>
          <cell r="L637" t="str">
            <v>Local planning, policy and governance</v>
          </cell>
          <cell r="M637" t="str">
            <v>Local activities</v>
          </cell>
          <cell r="N637" t="str">
            <v>Local governance</v>
          </cell>
          <cell r="O637" t="str">
            <v>Local planning, policy and governance</v>
          </cell>
          <cell r="P637" t="str">
            <v>Governance</v>
          </cell>
          <cell r="Q637" t="str">
            <v>Local governance</v>
          </cell>
          <cell r="R637" t="str">
            <v>Local planning, policy and governance</v>
          </cell>
          <cell r="S637" t="str">
            <v>A2111206</v>
          </cell>
          <cell r="T637" t="str">
            <v>A2111206</v>
          </cell>
          <cell r="U637" t="str">
            <v>Local planning, policy and governance</v>
          </cell>
          <cell r="V637" t="str">
            <v>L125</v>
          </cell>
          <cell r="W637" t="str">
            <v>Hibiscus and Bays</v>
          </cell>
          <cell r="X637" t="str">
            <v>PL40810</v>
          </cell>
          <cell r="Y637" t="str">
            <v>Expense</v>
          </cell>
          <cell r="Z637">
            <v>20120701</v>
          </cell>
          <cell r="AA637">
            <v>20190630</v>
          </cell>
          <cell r="AB637">
            <v>1</v>
          </cell>
          <cell r="AC637" t="str">
            <v>Programme</v>
          </cell>
          <cell r="AD637">
            <v>1</v>
          </cell>
          <cell r="AE637">
            <v>0</v>
          </cell>
          <cell r="AF637">
            <v>0</v>
          </cell>
          <cell r="AG637">
            <v>0</v>
          </cell>
          <cell r="AH637">
            <v>27</v>
          </cell>
          <cell r="AI637" t="str">
            <v>No AMP</v>
          </cell>
          <cell r="AJ637" t="str">
            <v>Other assets (Capex)</v>
          </cell>
          <cell r="AK637">
            <v>30</v>
          </cell>
          <cell r="AM637">
            <v>1</v>
          </cell>
          <cell r="AT637">
            <v>240859.82</v>
          </cell>
          <cell r="AU637">
            <v>238357.35</v>
          </cell>
          <cell r="AV637">
            <v>236540.75</v>
          </cell>
          <cell r="AW637">
            <v>234730.11</v>
          </cell>
          <cell r="AX637">
            <v>232690.86</v>
          </cell>
          <cell r="AY637">
            <v>229278.97</v>
          </cell>
          <cell r="AZ637">
            <v>218191.58</v>
          </cell>
          <cell r="BD637">
            <v>3.3000000000000002E-2</v>
          </cell>
          <cell r="BE637">
            <v>6.7088999999999732E-2</v>
          </cell>
          <cell r="BF637">
            <v>0.10230293699999971</v>
          </cell>
          <cell r="BG637">
            <v>0.14088353979499968</v>
          </cell>
          <cell r="BH637">
            <v>0.18195534722761963</v>
          </cell>
          <cell r="BI637">
            <v>0.21859596299167583</v>
          </cell>
          <cell r="BJ637">
            <v>0.25637243784441766</v>
          </cell>
          <cell r="BK637">
            <v>0.29783272829328333</v>
          </cell>
          <cell r="BL637">
            <v>0.3445547065118415</v>
          </cell>
          <cell r="BM637">
            <v>0.39295867594626777</v>
          </cell>
          <cell r="BN637">
            <v>0</v>
          </cell>
          <cell r="BO637">
            <v>7948.374060000001</v>
          </cell>
          <cell r="BP637">
            <v>15991.156254149937</v>
          </cell>
          <cell r="BQ637">
            <v>24198.813445182681</v>
          </cell>
          <cell r="BR637">
            <v>33069.608793269654</v>
          </cell>
          <cell r="BS637">
            <v>42339.346227993425</v>
          </cell>
          <cell r="BT637">
            <v>50119.457240889555</v>
          </cell>
          <cell r="BU637">
            <v>55938.307281725276</v>
          </cell>
          <cell r="BV637">
            <v>0</v>
          </cell>
          <cell r="BW637">
            <v>0</v>
          </cell>
          <cell r="BX637">
            <v>0</v>
          </cell>
          <cell r="BY637">
            <v>0</v>
          </cell>
          <cell r="BZ637">
            <v>248808.19406000001</v>
          </cell>
          <cell r="CA637">
            <v>254348.50625414995</v>
          </cell>
          <cell r="CB637">
            <v>260739.56344518269</v>
          </cell>
          <cell r="CC637">
            <v>267799.71879326965</v>
          </cell>
          <cell r="CD637">
            <v>275030.20622799342</v>
          </cell>
          <cell r="CE637">
            <v>279398.42724088958</v>
          </cell>
          <cell r="CF637">
            <v>274129.88728172524</v>
          </cell>
          <cell r="CG637">
            <v>0</v>
          </cell>
          <cell r="CH637">
            <v>0</v>
          </cell>
          <cell r="CI637">
            <v>0</v>
          </cell>
          <cell r="CK637">
            <v>0</v>
          </cell>
          <cell r="CL637">
            <v>248808.19406000001</v>
          </cell>
          <cell r="CM637">
            <v>254348.50625414995</v>
          </cell>
          <cell r="CN637">
            <v>260739.56344518269</v>
          </cell>
          <cell r="CO637">
            <v>267799.71879326965</v>
          </cell>
          <cell r="CP637">
            <v>275030.20622799342</v>
          </cell>
          <cell r="CQ637">
            <v>279398.42724088958</v>
          </cell>
          <cell r="CR637">
            <v>274129.88728172524</v>
          </cell>
          <cell r="CS637">
            <v>0</v>
          </cell>
          <cell r="CT637">
            <v>0</v>
          </cell>
          <cell r="CU637">
            <v>0</v>
          </cell>
          <cell r="CW637">
            <v>0</v>
          </cell>
          <cell r="CX637">
            <v>0</v>
          </cell>
          <cell r="CY637">
            <v>0</v>
          </cell>
          <cell r="CZ637">
            <v>0</v>
          </cell>
          <cell r="DA637">
            <v>0</v>
          </cell>
          <cell r="DB637">
            <v>0</v>
          </cell>
          <cell r="DC637">
            <v>0</v>
          </cell>
          <cell r="DD637">
            <v>0</v>
          </cell>
          <cell r="DE637">
            <v>0</v>
          </cell>
          <cell r="DF637">
            <v>0</v>
          </cell>
          <cell r="DG637">
            <v>0</v>
          </cell>
          <cell r="DI637">
            <v>0</v>
          </cell>
          <cell r="DJ637">
            <v>0</v>
          </cell>
          <cell r="DK637">
            <v>0</v>
          </cell>
          <cell r="DL637">
            <v>0</v>
          </cell>
          <cell r="DM637">
            <v>0</v>
          </cell>
          <cell r="DN637">
            <v>0</v>
          </cell>
          <cell r="DO637">
            <v>0</v>
          </cell>
          <cell r="DP637">
            <v>0</v>
          </cell>
          <cell r="DQ637">
            <v>0</v>
          </cell>
          <cell r="DR637">
            <v>0</v>
          </cell>
          <cell r="DS637">
            <v>0</v>
          </cell>
          <cell r="DU637" t="str">
            <v>none</v>
          </cell>
          <cell r="DV637">
            <v>0</v>
          </cell>
          <cell r="DW637">
            <v>0</v>
          </cell>
          <cell r="DX637">
            <v>8</v>
          </cell>
          <cell r="DY637">
            <v>1630649.4400000002</v>
          </cell>
          <cell r="DZ637">
            <v>1860254.5033032105</v>
          </cell>
          <cell r="EB637">
            <v>1860254.5033032105</v>
          </cell>
          <cell r="EC637" t="str">
            <v>Def</v>
          </cell>
          <cell r="ED637" t="str">
            <v>nonDC</v>
          </cell>
        </row>
        <row r="638">
          <cell r="D638" t="str">
            <v>PC3200522</v>
          </cell>
          <cell r="E638" t="str">
            <v>Local Slips Capital Projects (North)</v>
          </cell>
          <cell r="F638" t="str">
            <v>Auckland Council</v>
          </cell>
          <cell r="G638" t="str">
            <v>Local board services</v>
          </cell>
          <cell r="H638" t="str">
            <v>E520205</v>
          </cell>
          <cell r="I638" t="str">
            <v>LB Relationship - Devonport-Takapuna, Kaipatiki, Upper Harbour</v>
          </cell>
          <cell r="J638" t="str">
            <v>Governance</v>
          </cell>
          <cell r="K638" t="str">
            <v>Local governance</v>
          </cell>
          <cell r="L638" t="str">
            <v>Local planning, policy and governance</v>
          </cell>
          <cell r="M638" t="str">
            <v>Local activities</v>
          </cell>
          <cell r="N638" t="str">
            <v>Local governance</v>
          </cell>
          <cell r="O638" t="str">
            <v>Local planning, policy and governance</v>
          </cell>
          <cell r="P638" t="str">
            <v>Corporate support</v>
          </cell>
          <cell r="Q638" t="str">
            <v>Archived Activities</v>
          </cell>
          <cell r="R638" t="str">
            <v>Local governance and democracy</v>
          </cell>
          <cell r="S638" t="str">
            <v>A2111205</v>
          </cell>
          <cell r="T638" t="str">
            <v>A2111206</v>
          </cell>
          <cell r="U638" t="str">
            <v>Local governance and democracy</v>
          </cell>
          <cell r="V638" t="str">
            <v>L105</v>
          </cell>
          <cell r="W638" t="str">
            <v>Devonport-Takapuna</v>
          </cell>
          <cell r="X638" t="str">
            <v>FY12 - Only</v>
          </cell>
          <cell r="Y638" t="str">
            <v>Expense</v>
          </cell>
          <cell r="Z638">
            <v>20110701</v>
          </cell>
          <cell r="AA638">
            <v>20120630</v>
          </cell>
          <cell r="AB638">
            <v>1</v>
          </cell>
          <cell r="AC638" t="str">
            <v>Programme</v>
          </cell>
          <cell r="AD638">
            <v>0</v>
          </cell>
          <cell r="AE638">
            <v>0</v>
          </cell>
          <cell r="AF638">
            <v>1</v>
          </cell>
          <cell r="AG638">
            <v>0</v>
          </cell>
          <cell r="AH638">
            <v>27</v>
          </cell>
          <cell r="AI638" t="str">
            <v>No AMP</v>
          </cell>
          <cell r="AJ638" t="str">
            <v>Other assets (Capex)</v>
          </cell>
          <cell r="AK638">
            <v>30</v>
          </cell>
          <cell r="AM638">
            <v>1</v>
          </cell>
          <cell r="AS638">
            <v>518596.58</v>
          </cell>
          <cell r="AT638">
            <v>0</v>
          </cell>
          <cell r="AU638">
            <v>0</v>
          </cell>
          <cell r="AV638">
            <v>0</v>
          </cell>
          <cell r="AW638">
            <v>0</v>
          </cell>
          <cell r="AX638">
            <v>0</v>
          </cell>
          <cell r="AY638">
            <v>0</v>
          </cell>
          <cell r="AZ638">
            <v>0</v>
          </cell>
          <cell r="BD638">
            <v>3.3000000000000002E-2</v>
          </cell>
          <cell r="BE638">
            <v>6.7088999999999732E-2</v>
          </cell>
          <cell r="BF638">
            <v>0.10230293699999971</v>
          </cell>
          <cell r="BG638">
            <v>0.14088353979499968</v>
          </cell>
          <cell r="BH638">
            <v>0.18195534722761963</v>
          </cell>
          <cell r="BI638">
            <v>0.21859596299167583</v>
          </cell>
          <cell r="BJ638">
            <v>0.25637243784441766</v>
          </cell>
          <cell r="BK638">
            <v>0.29783272829328333</v>
          </cell>
          <cell r="BL638">
            <v>0.3445547065118415</v>
          </cell>
          <cell r="BM638">
            <v>0.39295867594626777</v>
          </cell>
          <cell r="BN638">
            <v>0</v>
          </cell>
          <cell r="BO638">
            <v>0</v>
          </cell>
          <cell r="BP638">
            <v>0</v>
          </cell>
          <cell r="BQ638">
            <v>0</v>
          </cell>
          <cell r="BR638">
            <v>0</v>
          </cell>
          <cell r="BS638">
            <v>0</v>
          </cell>
          <cell r="BT638">
            <v>0</v>
          </cell>
          <cell r="BU638">
            <v>0</v>
          </cell>
          <cell r="BV638">
            <v>0</v>
          </cell>
          <cell r="BW638">
            <v>0</v>
          </cell>
          <cell r="BX638">
            <v>0</v>
          </cell>
          <cell r="BY638">
            <v>518596.58</v>
          </cell>
          <cell r="BZ638">
            <v>0</v>
          </cell>
          <cell r="CA638">
            <v>0</v>
          </cell>
          <cell r="CB638">
            <v>0</v>
          </cell>
          <cell r="CC638">
            <v>0</v>
          </cell>
          <cell r="CD638">
            <v>0</v>
          </cell>
          <cell r="CE638">
            <v>0</v>
          </cell>
          <cell r="CF638">
            <v>0</v>
          </cell>
          <cell r="CG638">
            <v>0</v>
          </cell>
          <cell r="CH638">
            <v>0</v>
          </cell>
          <cell r="CI638">
            <v>0</v>
          </cell>
          <cell r="CK638">
            <v>0</v>
          </cell>
          <cell r="CL638">
            <v>0</v>
          </cell>
          <cell r="CM638">
            <v>0</v>
          </cell>
          <cell r="CN638">
            <v>0</v>
          </cell>
          <cell r="CO638">
            <v>0</v>
          </cell>
          <cell r="CP638">
            <v>0</v>
          </cell>
          <cell r="CQ638">
            <v>0</v>
          </cell>
          <cell r="CR638">
            <v>0</v>
          </cell>
          <cell r="CS638">
            <v>0</v>
          </cell>
          <cell r="CT638">
            <v>0</v>
          </cell>
          <cell r="CU638">
            <v>0</v>
          </cell>
          <cell r="CW638">
            <v>518596.58</v>
          </cell>
          <cell r="CX638">
            <v>0</v>
          </cell>
          <cell r="CY638">
            <v>0</v>
          </cell>
          <cell r="CZ638">
            <v>0</v>
          </cell>
          <cell r="DA638">
            <v>0</v>
          </cell>
          <cell r="DB638">
            <v>0</v>
          </cell>
          <cell r="DC638">
            <v>0</v>
          </cell>
          <cell r="DD638">
            <v>0</v>
          </cell>
          <cell r="DE638">
            <v>0</v>
          </cell>
          <cell r="DF638">
            <v>0</v>
          </cell>
          <cell r="DG638">
            <v>0</v>
          </cell>
          <cell r="DI638">
            <v>0</v>
          </cell>
          <cell r="DJ638">
            <v>0</v>
          </cell>
          <cell r="DK638">
            <v>0</v>
          </cell>
          <cell r="DL638">
            <v>0</v>
          </cell>
          <cell r="DM638">
            <v>0</v>
          </cell>
          <cell r="DN638">
            <v>0</v>
          </cell>
          <cell r="DO638">
            <v>0</v>
          </cell>
          <cell r="DP638">
            <v>0</v>
          </cell>
          <cell r="DQ638">
            <v>0</v>
          </cell>
          <cell r="DR638">
            <v>0</v>
          </cell>
          <cell r="DS638">
            <v>0</v>
          </cell>
          <cell r="DU638" t="str">
            <v>none</v>
          </cell>
          <cell r="DV638">
            <v>0</v>
          </cell>
          <cell r="DW638">
            <v>0</v>
          </cell>
          <cell r="DX638">
            <v>8</v>
          </cell>
          <cell r="DY638">
            <v>0</v>
          </cell>
          <cell r="DZ638">
            <v>0</v>
          </cell>
          <cell r="EB638">
            <v>0</v>
          </cell>
          <cell r="EC638" t="str">
            <v>Def</v>
          </cell>
          <cell r="ED638" t="str">
            <v>nonDC</v>
          </cell>
        </row>
        <row r="639">
          <cell r="D639" t="str">
            <v>PC3200522</v>
          </cell>
          <cell r="E639" t="str">
            <v>Local Slips Capital Projects (North)</v>
          </cell>
          <cell r="F639" t="str">
            <v>Auckland Council</v>
          </cell>
          <cell r="G639" t="str">
            <v>Local board services</v>
          </cell>
          <cell r="H639" t="str">
            <v>E520205</v>
          </cell>
          <cell r="I639" t="str">
            <v>LB Relationship - Devonport-Takapuna, Kaipatiki, Upper Harbour</v>
          </cell>
          <cell r="J639" t="str">
            <v>Governance</v>
          </cell>
          <cell r="K639" t="str">
            <v>Local governance</v>
          </cell>
          <cell r="L639" t="str">
            <v>Local planning, policy and governance</v>
          </cell>
          <cell r="M639" t="str">
            <v>Local activities</v>
          </cell>
          <cell r="N639" t="str">
            <v>Local governance</v>
          </cell>
          <cell r="O639" t="str">
            <v>Local planning, policy and governance</v>
          </cell>
          <cell r="P639" t="str">
            <v>Corporate support</v>
          </cell>
          <cell r="Q639" t="str">
            <v>Archived Activities</v>
          </cell>
          <cell r="R639" t="str">
            <v>Local governance and democracy</v>
          </cell>
          <cell r="S639" t="str">
            <v>A2111205</v>
          </cell>
          <cell r="T639" t="str">
            <v>A2111206</v>
          </cell>
          <cell r="U639" t="str">
            <v>Local governance and democracy</v>
          </cell>
          <cell r="V639" t="str">
            <v>L135</v>
          </cell>
          <cell r="W639" t="str">
            <v>Kaipatiki</v>
          </cell>
          <cell r="X639" t="str">
            <v>FY12 - Only</v>
          </cell>
          <cell r="Y639" t="str">
            <v>Expense</v>
          </cell>
          <cell r="Z639">
            <v>20110701</v>
          </cell>
          <cell r="AA639">
            <v>20120630</v>
          </cell>
          <cell r="AB639">
            <v>1</v>
          </cell>
          <cell r="AC639" t="str">
            <v>Programme</v>
          </cell>
          <cell r="AD639">
            <v>0</v>
          </cell>
          <cell r="AE639">
            <v>0</v>
          </cell>
          <cell r="AF639">
            <v>1</v>
          </cell>
          <cell r="AG639">
            <v>0</v>
          </cell>
          <cell r="AH639">
            <v>27</v>
          </cell>
          <cell r="AI639" t="str">
            <v>No AMP</v>
          </cell>
          <cell r="AJ639" t="str">
            <v>Other assets (Capex)</v>
          </cell>
          <cell r="AK639">
            <v>30</v>
          </cell>
          <cell r="AM639">
            <v>1</v>
          </cell>
          <cell r="AS639">
            <v>751860.63</v>
          </cell>
          <cell r="AT639">
            <v>0</v>
          </cell>
          <cell r="AU639">
            <v>0</v>
          </cell>
          <cell r="AV639">
            <v>0</v>
          </cell>
          <cell r="AW639">
            <v>0</v>
          </cell>
          <cell r="AX639">
            <v>0</v>
          </cell>
          <cell r="AY639">
            <v>0</v>
          </cell>
          <cell r="AZ639">
            <v>0</v>
          </cell>
          <cell r="BD639">
            <v>3.3000000000000002E-2</v>
          </cell>
          <cell r="BE639">
            <v>6.7088999999999732E-2</v>
          </cell>
          <cell r="BF639">
            <v>0.10230293699999971</v>
          </cell>
          <cell r="BG639">
            <v>0.14088353979499968</v>
          </cell>
          <cell r="BH639">
            <v>0.18195534722761963</v>
          </cell>
          <cell r="BI639">
            <v>0.21859596299167583</v>
          </cell>
          <cell r="BJ639">
            <v>0.25637243784441766</v>
          </cell>
          <cell r="BK639">
            <v>0.29783272829328333</v>
          </cell>
          <cell r="BL639">
            <v>0.3445547065118415</v>
          </cell>
          <cell r="BM639">
            <v>0.39295867594626777</v>
          </cell>
          <cell r="BN639">
            <v>0</v>
          </cell>
          <cell r="BO639">
            <v>0</v>
          </cell>
          <cell r="BP639">
            <v>0</v>
          </cell>
          <cell r="BQ639">
            <v>0</v>
          </cell>
          <cell r="BR639">
            <v>0</v>
          </cell>
          <cell r="BS639">
            <v>0</v>
          </cell>
          <cell r="BT639">
            <v>0</v>
          </cell>
          <cell r="BU639">
            <v>0</v>
          </cell>
          <cell r="BV639">
            <v>0</v>
          </cell>
          <cell r="BW639">
            <v>0</v>
          </cell>
          <cell r="BX639">
            <v>0</v>
          </cell>
          <cell r="BY639">
            <v>751860.63</v>
          </cell>
          <cell r="BZ639">
            <v>0</v>
          </cell>
          <cell r="CA639">
            <v>0</v>
          </cell>
          <cell r="CB639">
            <v>0</v>
          </cell>
          <cell r="CC639">
            <v>0</v>
          </cell>
          <cell r="CD639">
            <v>0</v>
          </cell>
          <cell r="CE639">
            <v>0</v>
          </cell>
          <cell r="CF639">
            <v>0</v>
          </cell>
          <cell r="CG639">
            <v>0</v>
          </cell>
          <cell r="CH639">
            <v>0</v>
          </cell>
          <cell r="CI639">
            <v>0</v>
          </cell>
          <cell r="CK639">
            <v>0</v>
          </cell>
          <cell r="CL639">
            <v>0</v>
          </cell>
          <cell r="CM639">
            <v>0</v>
          </cell>
          <cell r="CN639">
            <v>0</v>
          </cell>
          <cell r="CO639">
            <v>0</v>
          </cell>
          <cell r="CP639">
            <v>0</v>
          </cell>
          <cell r="CQ639">
            <v>0</v>
          </cell>
          <cell r="CR639">
            <v>0</v>
          </cell>
          <cell r="CS639">
            <v>0</v>
          </cell>
          <cell r="CT639">
            <v>0</v>
          </cell>
          <cell r="CU639">
            <v>0</v>
          </cell>
          <cell r="CW639">
            <v>751860.63</v>
          </cell>
          <cell r="CX639">
            <v>0</v>
          </cell>
          <cell r="CY639">
            <v>0</v>
          </cell>
          <cell r="CZ639">
            <v>0</v>
          </cell>
          <cell r="DA639">
            <v>0</v>
          </cell>
          <cell r="DB639">
            <v>0</v>
          </cell>
          <cell r="DC639">
            <v>0</v>
          </cell>
          <cell r="DD639">
            <v>0</v>
          </cell>
          <cell r="DE639">
            <v>0</v>
          </cell>
          <cell r="DF639">
            <v>0</v>
          </cell>
          <cell r="DG639">
            <v>0</v>
          </cell>
          <cell r="DI639">
            <v>0</v>
          </cell>
          <cell r="DJ639">
            <v>0</v>
          </cell>
          <cell r="DK639">
            <v>0</v>
          </cell>
          <cell r="DL639">
            <v>0</v>
          </cell>
          <cell r="DM639">
            <v>0</v>
          </cell>
          <cell r="DN639">
            <v>0</v>
          </cell>
          <cell r="DO639">
            <v>0</v>
          </cell>
          <cell r="DP639">
            <v>0</v>
          </cell>
          <cell r="DQ639">
            <v>0</v>
          </cell>
          <cell r="DR639">
            <v>0</v>
          </cell>
          <cell r="DS639">
            <v>0</v>
          </cell>
          <cell r="DU639" t="str">
            <v>none</v>
          </cell>
          <cell r="DV639">
            <v>0</v>
          </cell>
          <cell r="DW639">
            <v>0</v>
          </cell>
          <cell r="DX639">
            <v>8</v>
          </cell>
          <cell r="DY639">
            <v>0</v>
          </cell>
          <cell r="DZ639">
            <v>0</v>
          </cell>
          <cell r="EB639">
            <v>0</v>
          </cell>
          <cell r="EC639" t="str">
            <v>Def</v>
          </cell>
          <cell r="ED639" t="str">
            <v>nonDC</v>
          </cell>
        </row>
        <row r="640">
          <cell r="D640" t="str">
            <v>PC3200522</v>
          </cell>
          <cell r="E640" t="str">
            <v>Local Slips Capital Projects (North)</v>
          </cell>
          <cell r="F640" t="str">
            <v>Auckland Council</v>
          </cell>
          <cell r="G640" t="str">
            <v>Local board services</v>
          </cell>
          <cell r="H640" t="str">
            <v>E520205</v>
          </cell>
          <cell r="I640" t="str">
            <v>LB Relationship - Devonport-Takapuna, Kaipatiki, Upper Harbour</v>
          </cell>
          <cell r="J640" t="str">
            <v>Governance</v>
          </cell>
          <cell r="K640" t="str">
            <v>Local governance</v>
          </cell>
          <cell r="L640" t="str">
            <v>Local planning, policy and governance</v>
          </cell>
          <cell r="M640" t="str">
            <v>Local activities</v>
          </cell>
          <cell r="N640" t="str">
            <v>Local governance</v>
          </cell>
          <cell r="O640" t="str">
            <v>Local planning, policy and governance</v>
          </cell>
          <cell r="P640" t="str">
            <v>Corporate support</v>
          </cell>
          <cell r="Q640" t="str">
            <v>Archived Activities</v>
          </cell>
          <cell r="R640" t="str">
            <v>Local governance and democracy</v>
          </cell>
          <cell r="S640" t="str">
            <v>A2111205</v>
          </cell>
          <cell r="T640" t="str">
            <v>A2111206</v>
          </cell>
          <cell r="U640" t="str">
            <v>Local governance and democracy</v>
          </cell>
          <cell r="V640" t="str">
            <v>L180</v>
          </cell>
          <cell r="W640" t="str">
            <v>Upper Harbour</v>
          </cell>
          <cell r="X640" t="str">
            <v>FY12 - Only</v>
          </cell>
          <cell r="Y640" t="str">
            <v>Expense</v>
          </cell>
          <cell r="Z640">
            <v>20110701</v>
          </cell>
          <cell r="AA640">
            <v>20120630</v>
          </cell>
          <cell r="AB640">
            <v>1</v>
          </cell>
          <cell r="AC640" t="str">
            <v>Programme</v>
          </cell>
          <cell r="AD640">
            <v>0</v>
          </cell>
          <cell r="AE640">
            <v>0</v>
          </cell>
          <cell r="AF640">
            <v>1</v>
          </cell>
          <cell r="AG640">
            <v>0</v>
          </cell>
          <cell r="AH640">
            <v>27</v>
          </cell>
          <cell r="AI640" t="str">
            <v>No AMP</v>
          </cell>
          <cell r="AJ640" t="str">
            <v>Other assets (Capex)</v>
          </cell>
          <cell r="AK640">
            <v>30</v>
          </cell>
          <cell r="AM640">
            <v>1</v>
          </cell>
          <cell r="AS640">
            <v>271236.51</v>
          </cell>
          <cell r="AT640">
            <v>0</v>
          </cell>
          <cell r="AU640">
            <v>0</v>
          </cell>
          <cell r="AV640">
            <v>0</v>
          </cell>
          <cell r="AW640">
            <v>0</v>
          </cell>
          <cell r="AX640">
            <v>0</v>
          </cell>
          <cell r="AY640">
            <v>0</v>
          </cell>
          <cell r="AZ640">
            <v>0</v>
          </cell>
          <cell r="BD640">
            <v>3.3000000000000002E-2</v>
          </cell>
          <cell r="BE640">
            <v>6.7088999999999732E-2</v>
          </cell>
          <cell r="BF640">
            <v>0.10230293699999971</v>
          </cell>
          <cell r="BG640">
            <v>0.14088353979499968</v>
          </cell>
          <cell r="BH640">
            <v>0.18195534722761963</v>
          </cell>
          <cell r="BI640">
            <v>0.21859596299167583</v>
          </cell>
          <cell r="BJ640">
            <v>0.25637243784441766</v>
          </cell>
          <cell r="BK640">
            <v>0.29783272829328333</v>
          </cell>
          <cell r="BL640">
            <v>0.3445547065118415</v>
          </cell>
          <cell r="BM640">
            <v>0.39295867594626777</v>
          </cell>
          <cell r="BN640">
            <v>0</v>
          </cell>
          <cell r="BO640">
            <v>0</v>
          </cell>
          <cell r="BP640">
            <v>0</v>
          </cell>
          <cell r="BQ640">
            <v>0</v>
          </cell>
          <cell r="BR640">
            <v>0</v>
          </cell>
          <cell r="BS640">
            <v>0</v>
          </cell>
          <cell r="BT640">
            <v>0</v>
          </cell>
          <cell r="BU640">
            <v>0</v>
          </cell>
          <cell r="BV640">
            <v>0</v>
          </cell>
          <cell r="BW640">
            <v>0</v>
          </cell>
          <cell r="BX640">
            <v>0</v>
          </cell>
          <cell r="BY640">
            <v>271236.51</v>
          </cell>
          <cell r="BZ640">
            <v>0</v>
          </cell>
          <cell r="CA640">
            <v>0</v>
          </cell>
          <cell r="CB640">
            <v>0</v>
          </cell>
          <cell r="CC640">
            <v>0</v>
          </cell>
          <cell r="CD640">
            <v>0</v>
          </cell>
          <cell r="CE640">
            <v>0</v>
          </cell>
          <cell r="CF640">
            <v>0</v>
          </cell>
          <cell r="CG640">
            <v>0</v>
          </cell>
          <cell r="CH640">
            <v>0</v>
          </cell>
          <cell r="CI640">
            <v>0</v>
          </cell>
          <cell r="CK640">
            <v>0</v>
          </cell>
          <cell r="CL640">
            <v>0</v>
          </cell>
          <cell r="CM640">
            <v>0</v>
          </cell>
          <cell r="CN640">
            <v>0</v>
          </cell>
          <cell r="CO640">
            <v>0</v>
          </cell>
          <cell r="CP640">
            <v>0</v>
          </cell>
          <cell r="CQ640">
            <v>0</v>
          </cell>
          <cell r="CR640">
            <v>0</v>
          </cell>
          <cell r="CS640">
            <v>0</v>
          </cell>
          <cell r="CT640">
            <v>0</v>
          </cell>
          <cell r="CU640">
            <v>0</v>
          </cell>
          <cell r="CW640">
            <v>271236.51</v>
          </cell>
          <cell r="CX640">
            <v>0</v>
          </cell>
          <cell r="CY640">
            <v>0</v>
          </cell>
          <cell r="CZ640">
            <v>0</v>
          </cell>
          <cell r="DA640">
            <v>0</v>
          </cell>
          <cell r="DB640">
            <v>0</v>
          </cell>
          <cell r="DC640">
            <v>0</v>
          </cell>
          <cell r="DD640">
            <v>0</v>
          </cell>
          <cell r="DE640">
            <v>0</v>
          </cell>
          <cell r="DF640">
            <v>0</v>
          </cell>
          <cell r="DG640">
            <v>0</v>
          </cell>
          <cell r="DI640">
            <v>0</v>
          </cell>
          <cell r="DJ640">
            <v>0</v>
          </cell>
          <cell r="DK640">
            <v>0</v>
          </cell>
          <cell r="DL640">
            <v>0</v>
          </cell>
          <cell r="DM640">
            <v>0</v>
          </cell>
          <cell r="DN640">
            <v>0</v>
          </cell>
          <cell r="DO640">
            <v>0</v>
          </cell>
          <cell r="DP640">
            <v>0</v>
          </cell>
          <cell r="DQ640">
            <v>0</v>
          </cell>
          <cell r="DR640">
            <v>0</v>
          </cell>
          <cell r="DS640">
            <v>0</v>
          </cell>
          <cell r="DU640" t="str">
            <v>none</v>
          </cell>
          <cell r="DV640">
            <v>0</v>
          </cell>
          <cell r="DW640">
            <v>0</v>
          </cell>
          <cell r="DX640">
            <v>8</v>
          </cell>
          <cell r="DY640">
            <v>0</v>
          </cell>
          <cell r="DZ640">
            <v>0</v>
          </cell>
          <cell r="EB640">
            <v>0</v>
          </cell>
          <cell r="EC640" t="str">
            <v>Def</v>
          </cell>
          <cell r="ED640" t="str">
            <v>nonDC</v>
          </cell>
        </row>
        <row r="641">
          <cell r="D641" t="str">
            <v>PC3200522</v>
          </cell>
          <cell r="E641" t="str">
            <v>Local Slips Capital Projects (North)</v>
          </cell>
          <cell r="F641" t="str">
            <v>Auckland Council</v>
          </cell>
          <cell r="G641" t="str">
            <v>Local board services</v>
          </cell>
          <cell r="H641" t="str">
            <v>E520205</v>
          </cell>
          <cell r="I641" t="str">
            <v>LB Relationship - Devonport-Takapuna, Kaipatiki, Upper Harbour</v>
          </cell>
          <cell r="J641" t="str">
            <v>Governance</v>
          </cell>
          <cell r="K641" t="str">
            <v>Local governance</v>
          </cell>
          <cell r="L641" t="str">
            <v>Local planning, policy and governance</v>
          </cell>
          <cell r="M641" t="str">
            <v>Local activities</v>
          </cell>
          <cell r="N641" t="str">
            <v>Local governance</v>
          </cell>
          <cell r="O641" t="str">
            <v>Local planning, policy and governance</v>
          </cell>
          <cell r="P641" t="str">
            <v>Governance</v>
          </cell>
          <cell r="Q641" t="str">
            <v>Local governance</v>
          </cell>
          <cell r="R641" t="str">
            <v>Local planning, policy and governance</v>
          </cell>
          <cell r="S641" t="str">
            <v>A2111206</v>
          </cell>
          <cell r="T641" t="str">
            <v>A2111206</v>
          </cell>
          <cell r="U641" t="str">
            <v>Local planning, policy and governance</v>
          </cell>
          <cell r="V641" t="str">
            <v>L105</v>
          </cell>
          <cell r="W641" t="str">
            <v>Devonport-Takapuna</v>
          </cell>
          <cell r="X641" t="str">
            <v>PL40810</v>
          </cell>
          <cell r="Y641" t="str">
            <v>Expense</v>
          </cell>
          <cell r="Z641">
            <v>20120701</v>
          </cell>
          <cell r="AA641">
            <v>20190630</v>
          </cell>
          <cell r="AB641">
            <v>1</v>
          </cell>
          <cell r="AC641" t="str">
            <v>Programme</v>
          </cell>
          <cell r="AD641">
            <v>1</v>
          </cell>
          <cell r="AE641">
            <v>0</v>
          </cell>
          <cell r="AF641">
            <v>0</v>
          </cell>
          <cell r="AG641">
            <v>0</v>
          </cell>
          <cell r="AH641">
            <v>27</v>
          </cell>
          <cell r="AI641" t="str">
            <v>No AMP</v>
          </cell>
          <cell r="AJ641" t="str">
            <v>Other assets (Capex)</v>
          </cell>
          <cell r="AK641">
            <v>30</v>
          </cell>
          <cell r="AM641">
            <v>1</v>
          </cell>
          <cell r="AT641">
            <v>298235.36</v>
          </cell>
          <cell r="AU641">
            <v>295142.09999999998</v>
          </cell>
          <cell r="AV641">
            <v>292896.28000000003</v>
          </cell>
          <cell r="AW641">
            <v>290659.49</v>
          </cell>
          <cell r="AX641">
            <v>288138.37</v>
          </cell>
          <cell r="AY641">
            <v>283921.11</v>
          </cell>
          <cell r="AZ641">
            <v>280142.46999999997</v>
          </cell>
          <cell r="BD641">
            <v>3.3000000000000002E-2</v>
          </cell>
          <cell r="BE641">
            <v>6.7088999999999732E-2</v>
          </cell>
          <cell r="BF641">
            <v>0.10230293699999971</v>
          </cell>
          <cell r="BG641">
            <v>0.14088353979499968</v>
          </cell>
          <cell r="BH641">
            <v>0.18195534722761963</v>
          </cell>
          <cell r="BI641">
            <v>0.21859596299167583</v>
          </cell>
          <cell r="BJ641">
            <v>0.25637243784441766</v>
          </cell>
          <cell r="BK641">
            <v>0.29783272829328333</v>
          </cell>
          <cell r="BL641">
            <v>0.3445547065118415</v>
          </cell>
          <cell r="BM641">
            <v>0.39295867594626777</v>
          </cell>
          <cell r="BN641">
            <v>0</v>
          </cell>
          <cell r="BO641">
            <v>9841.7668799999992</v>
          </cell>
          <cell r="BP641">
            <v>19800.788346899921</v>
          </cell>
          <cell r="BQ641">
            <v>29964.149680374278</v>
          </cell>
          <cell r="BR641">
            <v>40949.137826209313</v>
          </cell>
          <cell r="BS641">
            <v>52428.317162950341</v>
          </cell>
          <cell r="BT641">
            <v>62064.008454115516</v>
          </cell>
          <cell r="BU641">
            <v>71820.80797765663</v>
          </cell>
          <cell r="BV641">
            <v>0</v>
          </cell>
          <cell r="BW641">
            <v>0</v>
          </cell>
          <cell r="BX641">
            <v>0</v>
          </cell>
          <cell r="BY641">
            <v>0</v>
          </cell>
          <cell r="BZ641">
            <v>308077.12688</v>
          </cell>
          <cell r="CA641">
            <v>314942.88834689988</v>
          </cell>
          <cell r="CB641">
            <v>322860.42968037433</v>
          </cell>
          <cell r="CC641">
            <v>331608.6278262093</v>
          </cell>
          <cell r="CD641">
            <v>340566.68716295034</v>
          </cell>
          <cell r="CE641">
            <v>345985.11845411552</v>
          </cell>
          <cell r="CF641">
            <v>351963.27797765657</v>
          </cell>
          <cell r="CG641">
            <v>0</v>
          </cell>
          <cell r="CH641">
            <v>0</v>
          </cell>
          <cell r="CI641">
            <v>0</v>
          </cell>
          <cell r="CK641">
            <v>0</v>
          </cell>
          <cell r="CL641">
            <v>308077.12688</v>
          </cell>
          <cell r="CM641">
            <v>314942.88834689988</v>
          </cell>
          <cell r="CN641">
            <v>322860.42968037433</v>
          </cell>
          <cell r="CO641">
            <v>331608.6278262093</v>
          </cell>
          <cell r="CP641">
            <v>340566.68716295034</v>
          </cell>
          <cell r="CQ641">
            <v>345985.11845411552</v>
          </cell>
          <cell r="CR641">
            <v>351963.27797765657</v>
          </cell>
          <cell r="CS641">
            <v>0</v>
          </cell>
          <cell r="CT641">
            <v>0</v>
          </cell>
          <cell r="CU641">
            <v>0</v>
          </cell>
          <cell r="CW641">
            <v>0</v>
          </cell>
          <cell r="CX641">
            <v>0</v>
          </cell>
          <cell r="CY641">
            <v>0</v>
          </cell>
          <cell r="CZ641">
            <v>0</v>
          </cell>
          <cell r="DA641">
            <v>0</v>
          </cell>
          <cell r="DB641">
            <v>0</v>
          </cell>
          <cell r="DC641">
            <v>0</v>
          </cell>
          <cell r="DD641">
            <v>0</v>
          </cell>
          <cell r="DE641">
            <v>0</v>
          </cell>
          <cell r="DF641">
            <v>0</v>
          </cell>
          <cell r="DG641">
            <v>0</v>
          </cell>
          <cell r="DI641">
            <v>0</v>
          </cell>
          <cell r="DJ641">
            <v>0</v>
          </cell>
          <cell r="DK641">
            <v>0</v>
          </cell>
          <cell r="DL641">
            <v>0</v>
          </cell>
          <cell r="DM641">
            <v>0</v>
          </cell>
          <cell r="DN641">
            <v>0</v>
          </cell>
          <cell r="DO641">
            <v>0</v>
          </cell>
          <cell r="DP641">
            <v>0</v>
          </cell>
          <cell r="DQ641">
            <v>0</v>
          </cell>
          <cell r="DR641">
            <v>0</v>
          </cell>
          <cell r="DS641">
            <v>0</v>
          </cell>
          <cell r="DU641" t="str">
            <v>none</v>
          </cell>
          <cell r="DV641">
            <v>0</v>
          </cell>
          <cell r="DW641">
            <v>0</v>
          </cell>
          <cell r="DX641">
            <v>8</v>
          </cell>
          <cell r="DY641">
            <v>2029135.18</v>
          </cell>
          <cell r="DZ641">
            <v>2316004.156328206</v>
          </cell>
          <cell r="EB641">
            <v>2316004.156328206</v>
          </cell>
          <cell r="EC641" t="str">
            <v>Def</v>
          </cell>
          <cell r="ED641" t="str">
            <v>nonDC</v>
          </cell>
        </row>
        <row r="642">
          <cell r="D642" t="str">
            <v>PC3200522</v>
          </cell>
          <cell r="E642" t="str">
            <v>Local Slips Capital Projects (North)</v>
          </cell>
          <cell r="F642" t="str">
            <v>Auckland Council</v>
          </cell>
          <cell r="G642" t="str">
            <v>Local board services</v>
          </cell>
          <cell r="H642" t="str">
            <v>E520205</v>
          </cell>
          <cell r="I642" t="str">
            <v>LB Relationship - Devonport-Takapuna, Kaipatiki, Upper Harbour</v>
          </cell>
          <cell r="J642" t="str">
            <v>Governance</v>
          </cell>
          <cell r="K642" t="str">
            <v>Local governance</v>
          </cell>
          <cell r="L642" t="str">
            <v>Local planning, policy and governance</v>
          </cell>
          <cell r="M642" t="str">
            <v>Local activities</v>
          </cell>
          <cell r="N642" t="str">
            <v>Local governance</v>
          </cell>
          <cell r="O642" t="str">
            <v>Local planning, policy and governance</v>
          </cell>
          <cell r="P642" t="str">
            <v>Governance</v>
          </cell>
          <cell r="Q642" t="str">
            <v>Local governance</v>
          </cell>
          <cell r="R642" t="str">
            <v>Local planning, policy and governance</v>
          </cell>
          <cell r="S642" t="str">
            <v>A2111206</v>
          </cell>
          <cell r="T642" t="str">
            <v>A2111206</v>
          </cell>
          <cell r="U642" t="str">
            <v>Local planning, policy and governance</v>
          </cell>
          <cell r="V642" t="str">
            <v>L135</v>
          </cell>
          <cell r="W642" t="str">
            <v>Kaipatiki</v>
          </cell>
          <cell r="X642" t="str">
            <v>PL40810</v>
          </cell>
          <cell r="Y642" t="str">
            <v>Expense</v>
          </cell>
          <cell r="Z642">
            <v>20120701</v>
          </cell>
          <cell r="AA642">
            <v>20190630</v>
          </cell>
          <cell r="AB642">
            <v>1</v>
          </cell>
          <cell r="AC642" t="str">
            <v>Programme</v>
          </cell>
          <cell r="AD642">
            <v>1</v>
          </cell>
          <cell r="AE642">
            <v>0</v>
          </cell>
          <cell r="AF642">
            <v>0</v>
          </cell>
          <cell r="AG642">
            <v>0</v>
          </cell>
          <cell r="AH642">
            <v>27</v>
          </cell>
          <cell r="AI642" t="str">
            <v>No AMP</v>
          </cell>
          <cell r="AJ642" t="str">
            <v>Other assets (Capex)</v>
          </cell>
          <cell r="AK642">
            <v>30</v>
          </cell>
          <cell r="AM642">
            <v>1</v>
          </cell>
          <cell r="AT642">
            <v>450480.47</v>
          </cell>
          <cell r="AU642">
            <v>445828.03</v>
          </cell>
          <cell r="AV642">
            <v>442449.34</v>
          </cell>
          <cell r="AW642">
            <v>439082.59</v>
          </cell>
          <cell r="AX642">
            <v>435291.3</v>
          </cell>
          <cell r="AY642">
            <v>428945.06</v>
          </cell>
          <cell r="AZ642">
            <v>423286.37</v>
          </cell>
          <cell r="BD642">
            <v>3.3000000000000002E-2</v>
          </cell>
          <cell r="BE642">
            <v>6.7088999999999732E-2</v>
          </cell>
          <cell r="BF642">
            <v>0.10230293699999971</v>
          </cell>
          <cell r="BG642">
            <v>0.14088353979499968</v>
          </cell>
          <cell r="BH642">
            <v>0.18195534722761963</v>
          </cell>
          <cell r="BI642">
            <v>0.21859596299167583</v>
          </cell>
          <cell r="BJ642">
            <v>0.25637243784441766</v>
          </cell>
          <cell r="BK642">
            <v>0.29783272829328333</v>
          </cell>
          <cell r="BL642">
            <v>0.3445547065118415</v>
          </cell>
          <cell r="BM642">
            <v>0.39295867594626777</v>
          </cell>
          <cell r="BN642">
            <v>0</v>
          </cell>
          <cell r="BO642">
            <v>14865.855509999999</v>
          </cell>
          <cell r="BP642">
            <v>29910.156704669884</v>
          </cell>
          <cell r="BQ642">
            <v>45263.866955711455</v>
          </cell>
          <cell r="BR642">
            <v>61859.50954155653</v>
          </cell>
          <cell r="BS642">
            <v>79203.579636661947</v>
          </cell>
          <cell r="BT642">
            <v>93765.658461222163</v>
          </cell>
          <cell r="BU642">
            <v>108518.95858321417</v>
          </cell>
          <cell r="BV642">
            <v>0</v>
          </cell>
          <cell r="BW642">
            <v>0</v>
          </cell>
          <cell r="BX642">
            <v>0</v>
          </cell>
          <cell r="BY642">
            <v>0</v>
          </cell>
          <cell r="BZ642">
            <v>465346.32551</v>
          </cell>
          <cell r="CA642">
            <v>475738.1867046699</v>
          </cell>
          <cell r="CB642">
            <v>487713.20695571147</v>
          </cell>
          <cell r="CC642">
            <v>500942.09954155656</v>
          </cell>
          <cell r="CD642">
            <v>514494.87963666196</v>
          </cell>
          <cell r="CE642">
            <v>522710.71846122213</v>
          </cell>
          <cell r="CF642">
            <v>531805.3285832142</v>
          </cell>
          <cell r="CG642">
            <v>0</v>
          </cell>
          <cell r="CH642">
            <v>0</v>
          </cell>
          <cell r="CI642">
            <v>0</v>
          </cell>
          <cell r="CK642">
            <v>0</v>
          </cell>
          <cell r="CL642">
            <v>465346.32551</v>
          </cell>
          <cell r="CM642">
            <v>475738.1867046699</v>
          </cell>
          <cell r="CN642">
            <v>487713.20695571147</v>
          </cell>
          <cell r="CO642">
            <v>500942.09954155656</v>
          </cell>
          <cell r="CP642">
            <v>514494.87963666196</v>
          </cell>
          <cell r="CQ642">
            <v>522710.71846122213</v>
          </cell>
          <cell r="CR642">
            <v>531805.3285832142</v>
          </cell>
          <cell r="CS642">
            <v>0</v>
          </cell>
          <cell r="CT642">
            <v>0</v>
          </cell>
          <cell r="CU642">
            <v>0</v>
          </cell>
          <cell r="CW642">
            <v>0</v>
          </cell>
          <cell r="CX642">
            <v>0</v>
          </cell>
          <cell r="CY642">
            <v>0</v>
          </cell>
          <cell r="CZ642">
            <v>0</v>
          </cell>
          <cell r="DA642">
            <v>0</v>
          </cell>
          <cell r="DB642">
            <v>0</v>
          </cell>
          <cell r="DC642">
            <v>0</v>
          </cell>
          <cell r="DD642">
            <v>0</v>
          </cell>
          <cell r="DE642">
            <v>0</v>
          </cell>
          <cell r="DF642">
            <v>0</v>
          </cell>
          <cell r="DG642">
            <v>0</v>
          </cell>
          <cell r="DI642">
            <v>0</v>
          </cell>
          <cell r="DJ642">
            <v>0</v>
          </cell>
          <cell r="DK642">
            <v>0</v>
          </cell>
          <cell r="DL642">
            <v>0</v>
          </cell>
          <cell r="DM642">
            <v>0</v>
          </cell>
          <cell r="DN642">
            <v>0</v>
          </cell>
          <cell r="DO642">
            <v>0</v>
          </cell>
          <cell r="DP642">
            <v>0</v>
          </cell>
          <cell r="DQ642">
            <v>0</v>
          </cell>
          <cell r="DR642">
            <v>0</v>
          </cell>
          <cell r="DS642">
            <v>0</v>
          </cell>
          <cell r="DU642" t="str">
            <v>none</v>
          </cell>
          <cell r="DV642">
            <v>0</v>
          </cell>
          <cell r="DW642">
            <v>0</v>
          </cell>
          <cell r="DX642">
            <v>8</v>
          </cell>
          <cell r="DY642">
            <v>3065363.16</v>
          </cell>
          <cell r="DZ642">
            <v>3498750.7453930359</v>
          </cell>
          <cell r="EB642">
            <v>3498750.7453930359</v>
          </cell>
          <cell r="EC642" t="str">
            <v>Def</v>
          </cell>
          <cell r="ED642" t="str">
            <v>nonDC</v>
          </cell>
        </row>
        <row r="643">
          <cell r="D643" t="str">
            <v>PC3200522</v>
          </cell>
          <cell r="E643" t="str">
            <v>Local Slips Capital Projects (North)</v>
          </cell>
          <cell r="F643" t="str">
            <v>Auckland Council</v>
          </cell>
          <cell r="G643" t="str">
            <v>Local board services</v>
          </cell>
          <cell r="H643" t="str">
            <v>E520205</v>
          </cell>
          <cell r="I643" t="str">
            <v>LB Relationship - Devonport-Takapuna, Kaipatiki, Upper Harbour</v>
          </cell>
          <cell r="J643" t="str">
            <v>Governance</v>
          </cell>
          <cell r="K643" t="str">
            <v>Local governance</v>
          </cell>
          <cell r="L643" t="str">
            <v>Local planning, policy and governance</v>
          </cell>
          <cell r="M643" t="str">
            <v>Local activities</v>
          </cell>
          <cell r="N643" t="str">
            <v>Local governance</v>
          </cell>
          <cell r="O643" t="str">
            <v>Local planning, policy and governance</v>
          </cell>
          <cell r="P643" t="str">
            <v>Governance</v>
          </cell>
          <cell r="Q643" t="str">
            <v>Local governance</v>
          </cell>
          <cell r="R643" t="str">
            <v>Local planning, policy and governance</v>
          </cell>
          <cell r="S643" t="str">
            <v>A2111206</v>
          </cell>
          <cell r="T643" t="str">
            <v>A2111206</v>
          </cell>
          <cell r="U643" t="str">
            <v>Local planning, policy and governance</v>
          </cell>
          <cell r="V643" t="str">
            <v>L180</v>
          </cell>
          <cell r="W643" t="str">
            <v>Upper Harbour</v>
          </cell>
          <cell r="X643" t="str">
            <v>PL40810</v>
          </cell>
          <cell r="Y643" t="str">
            <v>Expense</v>
          </cell>
          <cell r="Z643">
            <v>20120701</v>
          </cell>
          <cell r="AA643">
            <v>20220630</v>
          </cell>
          <cell r="AB643">
            <v>1</v>
          </cell>
          <cell r="AC643" t="str">
            <v>Programme</v>
          </cell>
          <cell r="AD643">
            <v>1</v>
          </cell>
          <cell r="AE643">
            <v>0</v>
          </cell>
          <cell r="AF643">
            <v>0</v>
          </cell>
          <cell r="AG643">
            <v>0</v>
          </cell>
          <cell r="AH643">
            <v>27</v>
          </cell>
          <cell r="AI643" t="str">
            <v>No AMP</v>
          </cell>
          <cell r="AJ643" t="str">
            <v>Other assets (Capex)</v>
          </cell>
          <cell r="AK643">
            <v>30</v>
          </cell>
          <cell r="AM643">
            <v>1</v>
          </cell>
          <cell r="AT643">
            <v>99999.6</v>
          </cell>
          <cell r="AU643">
            <v>100000.48</v>
          </cell>
          <cell r="AV643">
            <v>99999.75</v>
          </cell>
          <cell r="AW643">
            <v>100000.39</v>
          </cell>
          <cell r="AX643">
            <v>100000.39</v>
          </cell>
          <cell r="AY643">
            <v>100000.22</v>
          </cell>
          <cell r="AZ643">
            <v>100000.49</v>
          </cell>
          <cell r="BA643">
            <v>110000</v>
          </cell>
          <cell r="BB643">
            <v>100000</v>
          </cell>
          <cell r="BC643">
            <v>100000</v>
          </cell>
          <cell r="BD643">
            <v>3.3000000000000002E-2</v>
          </cell>
          <cell r="BE643">
            <v>6.7088999999999732E-2</v>
          </cell>
          <cell r="BF643">
            <v>0.10230293699999971</v>
          </cell>
          <cell r="BG643">
            <v>0.14088353979499968</v>
          </cell>
          <cell r="BH643">
            <v>0.18195534722761963</v>
          </cell>
          <cell r="BI643">
            <v>0.21859596299167583</v>
          </cell>
          <cell r="BJ643">
            <v>0.25637243784441766</v>
          </cell>
          <cell r="BK643">
            <v>0.29783272829328333</v>
          </cell>
          <cell r="BL643">
            <v>0.3445547065118415</v>
          </cell>
          <cell r="BM643">
            <v>0.39295867594626777</v>
          </cell>
          <cell r="BN643">
            <v>0</v>
          </cell>
          <cell r="BO643">
            <v>3299.9868000000001</v>
          </cell>
          <cell r="BP643">
            <v>6708.9322027199732</v>
          </cell>
          <cell r="BQ643">
            <v>10230.26812426572</v>
          </cell>
          <cell r="BR643">
            <v>14088.408924080488</v>
          </cell>
          <cell r="BS643">
            <v>18195.605685347382</v>
          </cell>
          <cell r="BT643">
            <v>21859.644390279442</v>
          </cell>
          <cell r="BU643">
            <v>25637.369406936312</v>
          </cell>
          <cell r="BV643">
            <v>32761.600112261167</v>
          </cell>
          <cell r="BW643">
            <v>34455.47065118415</v>
          </cell>
          <cell r="BX643">
            <v>39295.867594626776</v>
          </cell>
          <cell r="BY643">
            <v>0</v>
          </cell>
          <cell r="BZ643">
            <v>103299.5868</v>
          </cell>
          <cell r="CA643">
            <v>106709.41220271996</v>
          </cell>
          <cell r="CB643">
            <v>110230.01812426571</v>
          </cell>
          <cell r="CC643">
            <v>114088.79892408049</v>
          </cell>
          <cell r="CD643">
            <v>118195.99568534739</v>
          </cell>
          <cell r="CE643">
            <v>121859.86439027944</v>
          </cell>
          <cell r="CF643">
            <v>125637.85940693632</v>
          </cell>
          <cell r="CG643">
            <v>142761.60011226116</v>
          </cell>
          <cell r="CH643">
            <v>134455.47065118415</v>
          </cell>
          <cell r="CI643">
            <v>139295.86759462679</v>
          </cell>
          <cell r="CK643">
            <v>0</v>
          </cell>
          <cell r="CL643">
            <v>103299.5868</v>
          </cell>
          <cell r="CM643">
            <v>106709.41220271996</v>
          </cell>
          <cell r="CN643">
            <v>110230.01812426571</v>
          </cell>
          <cell r="CO643">
            <v>114088.79892408049</v>
          </cell>
          <cell r="CP643">
            <v>118195.99568534739</v>
          </cell>
          <cell r="CQ643">
            <v>121859.86439027944</v>
          </cell>
          <cell r="CR643">
            <v>125637.85940693632</v>
          </cell>
          <cell r="CS643">
            <v>142761.60011226116</v>
          </cell>
          <cell r="CT643">
            <v>134455.47065118415</v>
          </cell>
          <cell r="CU643">
            <v>139295.86759462679</v>
          </cell>
          <cell r="CW643">
            <v>0</v>
          </cell>
          <cell r="CX643">
            <v>0</v>
          </cell>
          <cell r="CY643">
            <v>0</v>
          </cell>
          <cell r="CZ643">
            <v>0</v>
          </cell>
          <cell r="DA643">
            <v>0</v>
          </cell>
          <cell r="DB643">
            <v>0</v>
          </cell>
          <cell r="DC643">
            <v>0</v>
          </cell>
          <cell r="DD643">
            <v>0</v>
          </cell>
          <cell r="DE643">
            <v>0</v>
          </cell>
          <cell r="DF643">
            <v>0</v>
          </cell>
          <cell r="DG643">
            <v>0</v>
          </cell>
          <cell r="DI643">
            <v>0</v>
          </cell>
          <cell r="DJ643">
            <v>0</v>
          </cell>
          <cell r="DK643">
            <v>0</v>
          </cell>
          <cell r="DL643">
            <v>0</v>
          </cell>
          <cell r="DM643">
            <v>0</v>
          </cell>
          <cell r="DN643">
            <v>0</v>
          </cell>
          <cell r="DO643">
            <v>0</v>
          </cell>
          <cell r="DP643">
            <v>0</v>
          </cell>
          <cell r="DQ643">
            <v>0</v>
          </cell>
          <cell r="DR643">
            <v>0</v>
          </cell>
          <cell r="DS643">
            <v>0</v>
          </cell>
          <cell r="DU643" t="str">
            <v>none</v>
          </cell>
          <cell r="DV643">
            <v>0</v>
          </cell>
          <cell r="DW643">
            <v>0</v>
          </cell>
          <cell r="DX643">
            <v>8</v>
          </cell>
          <cell r="DY643">
            <v>1010001.3200000001</v>
          </cell>
          <cell r="DZ643">
            <v>1216534.4738917013</v>
          </cell>
          <cell r="EB643">
            <v>1216534.4738917013</v>
          </cell>
          <cell r="EC643" t="str">
            <v>Def</v>
          </cell>
          <cell r="ED643" t="str">
            <v>nonDC</v>
          </cell>
        </row>
        <row r="644">
          <cell r="D644" t="str">
            <v>PC3200815</v>
          </cell>
          <cell r="E644" t="str">
            <v>Howick Village Master Plan/Heritage Plan</v>
          </cell>
          <cell r="F644" t="str">
            <v>Auckland Council</v>
          </cell>
          <cell r="G644" t="str">
            <v>Local board services</v>
          </cell>
          <cell r="H644" t="str">
            <v>E520705</v>
          </cell>
          <cell r="I644" t="str">
            <v>LB Relationship - Howick, Manurewa</v>
          </cell>
          <cell r="J644" t="str">
            <v>Governance</v>
          </cell>
          <cell r="K644" t="str">
            <v>Local governance</v>
          </cell>
          <cell r="L644" t="str">
            <v>Local planning, policy and governance</v>
          </cell>
          <cell r="M644" t="str">
            <v>Local activities</v>
          </cell>
          <cell r="N644" t="str">
            <v>Local governance</v>
          </cell>
          <cell r="O644" t="str">
            <v>Local planning, policy and governance</v>
          </cell>
          <cell r="P644" t="str">
            <v>Governance</v>
          </cell>
          <cell r="Q644" t="str">
            <v>Local governance</v>
          </cell>
          <cell r="R644" t="str">
            <v>Local planning, policy and governance</v>
          </cell>
          <cell r="S644" t="str">
            <v>A2111206</v>
          </cell>
          <cell r="T644" t="str">
            <v>A2111206</v>
          </cell>
          <cell r="U644" t="str">
            <v>Local planning, policy and governance</v>
          </cell>
          <cell r="V644" t="str">
            <v>L130</v>
          </cell>
          <cell r="W644" t="str">
            <v>Howick</v>
          </cell>
          <cell r="X644" t="str">
            <v>PL40810</v>
          </cell>
          <cell r="Y644" t="str">
            <v>Expense</v>
          </cell>
          <cell r="Z644">
            <v>20140701</v>
          </cell>
          <cell r="AA644">
            <v>20160630</v>
          </cell>
          <cell r="AB644">
            <v>1</v>
          </cell>
          <cell r="AC644" t="str">
            <v>Programme</v>
          </cell>
          <cell r="AD644">
            <v>1</v>
          </cell>
          <cell r="AE644">
            <v>0</v>
          </cell>
          <cell r="AF644">
            <v>0</v>
          </cell>
          <cell r="AG644">
            <v>0</v>
          </cell>
          <cell r="AH644">
            <v>27</v>
          </cell>
          <cell r="AI644" t="str">
            <v>No AMP</v>
          </cell>
          <cell r="AJ644" t="str">
            <v>Structures parks</v>
          </cell>
          <cell r="AK644">
            <v>35</v>
          </cell>
          <cell r="AM644">
            <v>1</v>
          </cell>
          <cell r="AV644">
            <v>250000</v>
          </cell>
          <cell r="AW644">
            <v>250000</v>
          </cell>
          <cell r="BD644">
            <v>3.1E-2</v>
          </cell>
          <cell r="BE644">
            <v>6.1930000000000041E-2</v>
          </cell>
          <cell r="BF644">
            <v>9.3787900000000146E-2</v>
          </cell>
          <cell r="BG644">
            <v>0.12878911280000027</v>
          </cell>
          <cell r="BH644">
            <v>0.16491036440960039</v>
          </cell>
          <cell r="BI644">
            <v>0.19869276497747879</v>
          </cell>
          <cell r="BJ644">
            <v>0.23225616239684821</v>
          </cell>
          <cell r="BK644">
            <v>0.27045610343115034</v>
          </cell>
          <cell r="BL644">
            <v>0.31238115484437823</v>
          </cell>
          <cell r="BM644">
            <v>0.35568973295424255</v>
          </cell>
          <cell r="BN644">
            <v>0</v>
          </cell>
          <cell r="BO644">
            <v>0</v>
          </cell>
          <cell r="BP644">
            <v>0</v>
          </cell>
          <cell r="BQ644">
            <v>23446.975000000035</v>
          </cell>
          <cell r="BR644">
            <v>32197.278200000066</v>
          </cell>
          <cell r="BS644">
            <v>0</v>
          </cell>
          <cell r="BT644">
            <v>0</v>
          </cell>
          <cell r="BU644">
            <v>0</v>
          </cell>
          <cell r="BV644">
            <v>0</v>
          </cell>
          <cell r="BW644">
            <v>0</v>
          </cell>
          <cell r="BX644">
            <v>0</v>
          </cell>
          <cell r="BY644">
            <v>0</v>
          </cell>
          <cell r="BZ644">
            <v>0</v>
          </cell>
          <cell r="CA644">
            <v>0</v>
          </cell>
          <cell r="CB644">
            <v>273446.97500000003</v>
          </cell>
          <cell r="CC644">
            <v>282197.27820000006</v>
          </cell>
          <cell r="CD644">
            <v>0</v>
          </cell>
          <cell r="CE644">
            <v>0</v>
          </cell>
          <cell r="CF644">
            <v>0</v>
          </cell>
          <cell r="CG644">
            <v>0</v>
          </cell>
          <cell r="CH644">
            <v>0</v>
          </cell>
          <cell r="CI644">
            <v>0</v>
          </cell>
          <cell r="CK644">
            <v>0</v>
          </cell>
          <cell r="CL644">
            <v>0</v>
          </cell>
          <cell r="CM644">
            <v>0</v>
          </cell>
          <cell r="CN644">
            <v>273446.97500000003</v>
          </cell>
          <cell r="CO644">
            <v>282197.27820000006</v>
          </cell>
          <cell r="CP644">
            <v>0</v>
          </cell>
          <cell r="CQ644">
            <v>0</v>
          </cell>
          <cell r="CR644">
            <v>0</v>
          </cell>
          <cell r="CS644">
            <v>0</v>
          </cell>
          <cell r="CT644">
            <v>0</v>
          </cell>
          <cell r="CU644">
            <v>0</v>
          </cell>
          <cell r="CW644">
            <v>0</v>
          </cell>
          <cell r="CX644">
            <v>0</v>
          </cell>
          <cell r="CY644">
            <v>0</v>
          </cell>
          <cell r="CZ644">
            <v>0</v>
          </cell>
          <cell r="DA644">
            <v>0</v>
          </cell>
          <cell r="DB644">
            <v>0</v>
          </cell>
          <cell r="DC644">
            <v>0</v>
          </cell>
          <cell r="DD644">
            <v>0</v>
          </cell>
          <cell r="DE644">
            <v>0</v>
          </cell>
          <cell r="DF644">
            <v>0</v>
          </cell>
          <cell r="DG644">
            <v>0</v>
          </cell>
          <cell r="DI644">
            <v>0</v>
          </cell>
          <cell r="DJ644">
            <v>0</v>
          </cell>
          <cell r="DK644">
            <v>0</v>
          </cell>
          <cell r="DL644">
            <v>0</v>
          </cell>
          <cell r="DM644">
            <v>0</v>
          </cell>
          <cell r="DN644">
            <v>0</v>
          </cell>
          <cell r="DO644">
            <v>0</v>
          </cell>
          <cell r="DP644">
            <v>0</v>
          </cell>
          <cell r="DQ644">
            <v>0</v>
          </cell>
          <cell r="DR644">
            <v>0</v>
          </cell>
          <cell r="DS644">
            <v>0</v>
          </cell>
          <cell r="DU644" t="e">
            <v>#N/A</v>
          </cell>
          <cell r="DV644">
            <v>0</v>
          </cell>
          <cell r="DW644">
            <v>0</v>
          </cell>
          <cell r="DX644">
            <v>1</v>
          </cell>
          <cell r="DY644">
            <v>500000</v>
          </cell>
          <cell r="DZ644">
            <v>555644.25320000015</v>
          </cell>
          <cell r="EB644">
            <v>555644.25320000015</v>
          </cell>
          <cell r="EC644" t="str">
            <v>Def</v>
          </cell>
          <cell r="ED644" t="str">
            <v>nonDC</v>
          </cell>
        </row>
        <row r="645">
          <cell r="D645" t="str">
            <v>PC3200816</v>
          </cell>
          <cell r="E645" t="str">
            <v>Pakuranga Growth Centre Master Plan</v>
          </cell>
          <cell r="F645" t="str">
            <v>Auckland Council</v>
          </cell>
          <cell r="G645" t="str">
            <v>Local board services</v>
          </cell>
          <cell r="H645" t="str">
            <v>E520705</v>
          </cell>
          <cell r="I645" t="str">
            <v>LB Relationship - Howick, Manurewa</v>
          </cell>
          <cell r="J645" t="str">
            <v>Governance</v>
          </cell>
          <cell r="K645" t="str">
            <v>Local governance</v>
          </cell>
          <cell r="L645" t="str">
            <v>Local planning, policy and governance</v>
          </cell>
          <cell r="M645" t="str">
            <v>Local activities</v>
          </cell>
          <cell r="N645" t="str">
            <v>Local governance</v>
          </cell>
          <cell r="O645" t="str">
            <v>Local planning, policy and governance</v>
          </cell>
          <cell r="P645" t="str">
            <v>Governance</v>
          </cell>
          <cell r="Q645" t="str">
            <v>Local governance</v>
          </cell>
          <cell r="R645" t="str">
            <v>Local planning, policy and governance</v>
          </cell>
          <cell r="S645" t="str">
            <v>A2111206</v>
          </cell>
          <cell r="T645" t="str">
            <v>A2111206</v>
          </cell>
          <cell r="U645" t="str">
            <v>Local planning, policy and governance</v>
          </cell>
          <cell r="V645" t="str">
            <v>L130</v>
          </cell>
          <cell r="W645" t="str">
            <v>Howick</v>
          </cell>
          <cell r="X645" t="str">
            <v>PL40810</v>
          </cell>
          <cell r="Y645" t="str">
            <v>Expense</v>
          </cell>
          <cell r="Z645">
            <v>20130701</v>
          </cell>
          <cell r="AA645">
            <v>20150630</v>
          </cell>
          <cell r="AB645">
            <v>1</v>
          </cell>
          <cell r="AC645" t="str">
            <v>Programme</v>
          </cell>
          <cell r="AD645">
            <v>0.25</v>
          </cell>
          <cell r="AE645">
            <v>0</v>
          </cell>
          <cell r="AF645">
            <v>0.75</v>
          </cell>
          <cell r="AG645">
            <v>0</v>
          </cell>
          <cell r="AH645">
            <v>27</v>
          </cell>
          <cell r="AI645" t="str">
            <v>No AMP</v>
          </cell>
          <cell r="AJ645" t="str">
            <v>Structures parks</v>
          </cell>
          <cell r="AK645">
            <v>35</v>
          </cell>
          <cell r="AM645">
            <v>1</v>
          </cell>
          <cell r="AU645">
            <v>250000</v>
          </cell>
          <cell r="AV645">
            <v>250000</v>
          </cell>
          <cell r="BD645">
            <v>3.1E-2</v>
          </cell>
          <cell r="BE645">
            <v>6.1930000000000041E-2</v>
          </cell>
          <cell r="BF645">
            <v>9.3787900000000146E-2</v>
          </cell>
          <cell r="BG645">
            <v>0.12878911280000027</v>
          </cell>
          <cell r="BH645">
            <v>0.16491036440960039</v>
          </cell>
          <cell r="BI645">
            <v>0.19869276497747879</v>
          </cell>
          <cell r="BJ645">
            <v>0.23225616239684821</v>
          </cell>
          <cell r="BK645">
            <v>0.27045610343115034</v>
          </cell>
          <cell r="BL645">
            <v>0.31238115484437823</v>
          </cell>
          <cell r="BM645">
            <v>0.35568973295424255</v>
          </cell>
          <cell r="BN645">
            <v>0</v>
          </cell>
          <cell r="BO645">
            <v>0</v>
          </cell>
          <cell r="BP645">
            <v>15482.500000000011</v>
          </cell>
          <cell r="BQ645">
            <v>23446.975000000035</v>
          </cell>
          <cell r="BR645">
            <v>0</v>
          </cell>
          <cell r="BS645">
            <v>0</v>
          </cell>
          <cell r="BT645">
            <v>0</v>
          </cell>
          <cell r="BU645">
            <v>0</v>
          </cell>
          <cell r="BV645">
            <v>0</v>
          </cell>
          <cell r="BW645">
            <v>0</v>
          </cell>
          <cell r="BX645">
            <v>0</v>
          </cell>
          <cell r="BY645">
            <v>0</v>
          </cell>
          <cell r="BZ645">
            <v>0</v>
          </cell>
          <cell r="CA645">
            <v>265482.5</v>
          </cell>
          <cell r="CB645">
            <v>273446.97500000003</v>
          </cell>
          <cell r="CC645">
            <v>0</v>
          </cell>
          <cell r="CD645">
            <v>0</v>
          </cell>
          <cell r="CE645">
            <v>0</v>
          </cell>
          <cell r="CF645">
            <v>0</v>
          </cell>
          <cell r="CG645">
            <v>0</v>
          </cell>
          <cell r="CH645">
            <v>0</v>
          </cell>
          <cell r="CI645">
            <v>0</v>
          </cell>
          <cell r="CK645">
            <v>0</v>
          </cell>
          <cell r="CL645">
            <v>0</v>
          </cell>
          <cell r="CM645">
            <v>66370.625</v>
          </cell>
          <cell r="CN645">
            <v>68361.743750000009</v>
          </cell>
          <cell r="CO645">
            <v>0</v>
          </cell>
          <cell r="CP645">
            <v>0</v>
          </cell>
          <cell r="CQ645">
            <v>0</v>
          </cell>
          <cell r="CR645">
            <v>0</v>
          </cell>
          <cell r="CS645">
            <v>0</v>
          </cell>
          <cell r="CT645">
            <v>0</v>
          </cell>
          <cell r="CU645">
            <v>0</v>
          </cell>
          <cell r="CW645">
            <v>0</v>
          </cell>
          <cell r="CX645">
            <v>0</v>
          </cell>
          <cell r="CY645">
            <v>199111.875</v>
          </cell>
          <cell r="CZ645">
            <v>205085.23125000001</v>
          </cell>
          <cell r="DA645">
            <v>0</v>
          </cell>
          <cell r="DB645">
            <v>0</v>
          </cell>
          <cell r="DC645">
            <v>0</v>
          </cell>
          <cell r="DD645">
            <v>0</v>
          </cell>
          <cell r="DE645">
            <v>0</v>
          </cell>
          <cell r="DF645">
            <v>0</v>
          </cell>
          <cell r="DG645">
            <v>0</v>
          </cell>
          <cell r="DI645">
            <v>0</v>
          </cell>
          <cell r="DJ645">
            <v>0</v>
          </cell>
          <cell r="DK645">
            <v>0</v>
          </cell>
          <cell r="DL645">
            <v>0</v>
          </cell>
          <cell r="DM645">
            <v>0</v>
          </cell>
          <cell r="DN645">
            <v>0</v>
          </cell>
          <cell r="DO645">
            <v>0</v>
          </cell>
          <cell r="DP645">
            <v>0</v>
          </cell>
          <cell r="DQ645">
            <v>0</v>
          </cell>
          <cell r="DR645">
            <v>0</v>
          </cell>
          <cell r="DS645">
            <v>0</v>
          </cell>
          <cell r="DU645" t="e">
            <v>#N/A</v>
          </cell>
          <cell r="DV645">
            <v>375000</v>
          </cell>
          <cell r="DW645">
            <v>1</v>
          </cell>
          <cell r="DX645">
            <v>1</v>
          </cell>
          <cell r="DY645">
            <v>500000</v>
          </cell>
          <cell r="DZ645">
            <v>538929.47500000009</v>
          </cell>
          <cell r="EB645">
            <v>538929.47500000009</v>
          </cell>
          <cell r="EC645" t="str">
            <v>Def</v>
          </cell>
          <cell r="ED645" t="str">
            <v>nonDC</v>
          </cell>
        </row>
        <row r="646">
          <cell r="D646" t="str">
            <v>PC3200817</v>
          </cell>
          <cell r="E646" t="str">
            <v>Half Moon Bay Precinct Master Plan</v>
          </cell>
          <cell r="F646" t="str">
            <v>Auckland Council</v>
          </cell>
          <cell r="G646" t="str">
            <v>Local board services</v>
          </cell>
          <cell r="H646" t="str">
            <v>E520705</v>
          </cell>
          <cell r="I646" t="str">
            <v>LB Relationship - Howick, Manurewa</v>
          </cell>
          <cell r="J646" t="str">
            <v>Governance</v>
          </cell>
          <cell r="K646" t="str">
            <v>Local governance</v>
          </cell>
          <cell r="L646" t="str">
            <v>Local planning, policy and governance</v>
          </cell>
          <cell r="M646" t="str">
            <v>Local activities</v>
          </cell>
          <cell r="N646" t="str">
            <v>Local governance</v>
          </cell>
          <cell r="O646" t="str">
            <v>Local planning, policy and governance</v>
          </cell>
          <cell r="P646" t="str">
            <v>Governance</v>
          </cell>
          <cell r="Q646" t="str">
            <v>Local governance</v>
          </cell>
          <cell r="R646" t="str">
            <v>Local planning, policy and governance</v>
          </cell>
          <cell r="S646" t="str">
            <v>A2111206</v>
          </cell>
          <cell r="T646" t="str">
            <v>A2111206</v>
          </cell>
          <cell r="U646" t="str">
            <v>Local planning, policy and governance</v>
          </cell>
          <cell r="V646" t="str">
            <v>L130</v>
          </cell>
          <cell r="W646" t="str">
            <v>Howick</v>
          </cell>
          <cell r="X646" t="str">
            <v>PL40810</v>
          </cell>
          <cell r="Y646" t="str">
            <v>Expense</v>
          </cell>
          <cell r="Z646">
            <v>20140701</v>
          </cell>
          <cell r="AA646">
            <v>20160630</v>
          </cell>
          <cell r="AB646">
            <v>1</v>
          </cell>
          <cell r="AC646" t="str">
            <v>Programme</v>
          </cell>
          <cell r="AD646">
            <v>0.9</v>
          </cell>
          <cell r="AE646">
            <v>0</v>
          </cell>
          <cell r="AF646">
            <v>0.1</v>
          </cell>
          <cell r="AG646">
            <v>0</v>
          </cell>
          <cell r="AH646">
            <v>27</v>
          </cell>
          <cell r="AI646" t="str">
            <v>No AMP</v>
          </cell>
          <cell r="AJ646" t="str">
            <v>Structures parks</v>
          </cell>
          <cell r="AK646">
            <v>35</v>
          </cell>
          <cell r="AM646">
            <v>1</v>
          </cell>
          <cell r="AU646">
            <v>0</v>
          </cell>
          <cell r="AV646">
            <v>250000</v>
          </cell>
          <cell r="AW646">
            <v>250000</v>
          </cell>
          <cell r="BD646">
            <v>3.1E-2</v>
          </cell>
          <cell r="BE646">
            <v>6.1930000000000041E-2</v>
          </cell>
          <cell r="BF646">
            <v>9.3787900000000146E-2</v>
          </cell>
          <cell r="BG646">
            <v>0.12878911280000027</v>
          </cell>
          <cell r="BH646">
            <v>0.16491036440960039</v>
          </cell>
          <cell r="BI646">
            <v>0.19869276497747879</v>
          </cell>
          <cell r="BJ646">
            <v>0.23225616239684821</v>
          </cell>
          <cell r="BK646">
            <v>0.27045610343115034</v>
          </cell>
          <cell r="BL646">
            <v>0.31238115484437823</v>
          </cell>
          <cell r="BM646">
            <v>0.35568973295424255</v>
          </cell>
          <cell r="BN646">
            <v>0</v>
          </cell>
          <cell r="BO646">
            <v>0</v>
          </cell>
          <cell r="BP646">
            <v>0</v>
          </cell>
          <cell r="BQ646">
            <v>23446.975000000035</v>
          </cell>
          <cell r="BR646">
            <v>32197.278200000066</v>
          </cell>
          <cell r="BS646">
            <v>0</v>
          </cell>
          <cell r="BT646">
            <v>0</v>
          </cell>
          <cell r="BU646">
            <v>0</v>
          </cell>
          <cell r="BV646">
            <v>0</v>
          </cell>
          <cell r="BW646">
            <v>0</v>
          </cell>
          <cell r="BX646">
            <v>0</v>
          </cell>
          <cell r="BY646">
            <v>0</v>
          </cell>
          <cell r="BZ646">
            <v>0</v>
          </cell>
          <cell r="CA646">
            <v>0</v>
          </cell>
          <cell r="CB646">
            <v>273446.97500000003</v>
          </cell>
          <cell r="CC646">
            <v>282197.27820000006</v>
          </cell>
          <cell r="CD646">
            <v>0</v>
          </cell>
          <cell r="CE646">
            <v>0</v>
          </cell>
          <cell r="CF646">
            <v>0</v>
          </cell>
          <cell r="CG646">
            <v>0</v>
          </cell>
          <cell r="CH646">
            <v>0</v>
          </cell>
          <cell r="CI646">
            <v>0</v>
          </cell>
          <cell r="CK646">
            <v>0</v>
          </cell>
          <cell r="CL646">
            <v>0</v>
          </cell>
          <cell r="CM646">
            <v>0</v>
          </cell>
          <cell r="CN646">
            <v>246102.27750000003</v>
          </cell>
          <cell r="CO646">
            <v>253977.55038000006</v>
          </cell>
          <cell r="CP646">
            <v>0</v>
          </cell>
          <cell r="CQ646">
            <v>0</v>
          </cell>
          <cell r="CR646">
            <v>0</v>
          </cell>
          <cell r="CS646">
            <v>0</v>
          </cell>
          <cell r="CT646">
            <v>0</v>
          </cell>
          <cell r="CU646">
            <v>0</v>
          </cell>
          <cell r="CW646">
            <v>0</v>
          </cell>
          <cell r="CX646">
            <v>0</v>
          </cell>
          <cell r="CY646">
            <v>0</v>
          </cell>
          <cell r="CZ646">
            <v>27344.697500000006</v>
          </cell>
          <cell r="DA646">
            <v>28219.727820000007</v>
          </cell>
          <cell r="DB646">
            <v>0</v>
          </cell>
          <cell r="DC646">
            <v>0</v>
          </cell>
          <cell r="DD646">
            <v>0</v>
          </cell>
          <cell r="DE646">
            <v>0</v>
          </cell>
          <cell r="DF646">
            <v>0</v>
          </cell>
          <cell r="DG646">
            <v>0</v>
          </cell>
          <cell r="DI646">
            <v>0</v>
          </cell>
          <cell r="DJ646">
            <v>0</v>
          </cell>
          <cell r="DK646">
            <v>0</v>
          </cell>
          <cell r="DL646">
            <v>0</v>
          </cell>
          <cell r="DM646">
            <v>0</v>
          </cell>
          <cell r="DN646">
            <v>0</v>
          </cell>
          <cell r="DO646">
            <v>0</v>
          </cell>
          <cell r="DP646">
            <v>0</v>
          </cell>
          <cell r="DQ646">
            <v>0</v>
          </cell>
          <cell r="DR646">
            <v>0</v>
          </cell>
          <cell r="DS646">
            <v>0</v>
          </cell>
          <cell r="DU646" t="e">
            <v>#N/A</v>
          </cell>
          <cell r="DV646">
            <v>50000</v>
          </cell>
          <cell r="DW646">
            <v>1</v>
          </cell>
          <cell r="DX646">
            <v>1</v>
          </cell>
          <cell r="DY646">
            <v>500000</v>
          </cell>
          <cell r="DZ646">
            <v>555644.25320000015</v>
          </cell>
          <cell r="EB646">
            <v>555644.25320000015</v>
          </cell>
          <cell r="EC646" t="str">
            <v>Def</v>
          </cell>
          <cell r="ED646" t="str">
            <v>nonDC</v>
          </cell>
        </row>
        <row r="647">
          <cell r="D647" t="str">
            <v>PC3200867</v>
          </cell>
          <cell r="E647" t="str">
            <v>Install Cycle Racks At Libraries, Parks And Comm Facilities</v>
          </cell>
          <cell r="F647" t="str">
            <v>Auckland Council</v>
          </cell>
          <cell r="G647" t="str">
            <v>Local board services</v>
          </cell>
          <cell r="H647" t="str">
            <v>E520405</v>
          </cell>
          <cell r="I647" t="str">
            <v>LB Relationship - Albert-Eden, Great Barrier, Waiheke, Waitemata</v>
          </cell>
          <cell r="J647" t="str">
            <v>Governance</v>
          </cell>
          <cell r="K647" t="str">
            <v>Local governance</v>
          </cell>
          <cell r="L647" t="str">
            <v>Local planning, policy and governance</v>
          </cell>
          <cell r="M647" t="str">
            <v>Local activities</v>
          </cell>
          <cell r="N647" t="str">
            <v>Local governance</v>
          </cell>
          <cell r="O647" t="str">
            <v>Local planning, policy and governance</v>
          </cell>
          <cell r="P647" t="str">
            <v>Governance</v>
          </cell>
          <cell r="Q647" t="str">
            <v>Local governance</v>
          </cell>
          <cell r="R647" t="str">
            <v>Local planning, policy and governance</v>
          </cell>
          <cell r="S647" t="str">
            <v>A2111206</v>
          </cell>
          <cell r="T647" t="str">
            <v>A2111206</v>
          </cell>
          <cell r="U647" t="str">
            <v>Local planning, policy and governance</v>
          </cell>
          <cell r="V647" t="str">
            <v>L100</v>
          </cell>
          <cell r="W647" t="str">
            <v>Albert-Eden</v>
          </cell>
          <cell r="X647" t="str">
            <v>PL40810</v>
          </cell>
          <cell r="Y647" t="str">
            <v>Expense</v>
          </cell>
          <cell r="Z647">
            <v>20130701</v>
          </cell>
          <cell r="AA647">
            <v>20140630</v>
          </cell>
          <cell r="AB647">
            <v>2</v>
          </cell>
          <cell r="AC647" t="str">
            <v>Discrete</v>
          </cell>
          <cell r="AD647">
            <v>1</v>
          </cell>
          <cell r="AE647">
            <v>0</v>
          </cell>
          <cell r="AF647">
            <v>0</v>
          </cell>
          <cell r="AG647">
            <v>0</v>
          </cell>
          <cell r="AH647">
            <v>3</v>
          </cell>
          <cell r="AI647" t="str">
            <v>Corporate Property</v>
          </cell>
          <cell r="AJ647" t="str">
            <v>Plant and equipment (Capex)</v>
          </cell>
          <cell r="AK647">
            <v>15</v>
          </cell>
          <cell r="AM647">
            <v>1</v>
          </cell>
          <cell r="AU647">
            <v>150000</v>
          </cell>
          <cell r="BD647">
            <v>3.3000000000000002E-2</v>
          </cell>
          <cell r="BE647">
            <v>6.7088999999999732E-2</v>
          </cell>
          <cell r="BF647">
            <v>0.10230293699999971</v>
          </cell>
          <cell r="BG647">
            <v>0.14088353979499968</v>
          </cell>
          <cell r="BH647">
            <v>0.18195534722761963</v>
          </cell>
          <cell r="BI647">
            <v>0.21859596299167583</v>
          </cell>
          <cell r="BJ647">
            <v>0.25637243784441766</v>
          </cell>
          <cell r="BK647">
            <v>0.29783272829328333</v>
          </cell>
          <cell r="BL647">
            <v>0.3445547065118415</v>
          </cell>
          <cell r="BM647">
            <v>0.39295867594626777</v>
          </cell>
          <cell r="BN647">
            <v>0</v>
          </cell>
          <cell r="BO647">
            <v>0</v>
          </cell>
          <cell r="BP647">
            <v>10063.34999999996</v>
          </cell>
          <cell r="BQ647">
            <v>0</v>
          </cell>
          <cell r="BR647">
            <v>0</v>
          </cell>
          <cell r="BS647">
            <v>0</v>
          </cell>
          <cell r="BT647">
            <v>0</v>
          </cell>
          <cell r="BU647">
            <v>0</v>
          </cell>
          <cell r="BV647">
            <v>0</v>
          </cell>
          <cell r="BW647">
            <v>0</v>
          </cell>
          <cell r="BX647">
            <v>0</v>
          </cell>
          <cell r="BY647">
            <v>0</v>
          </cell>
          <cell r="BZ647">
            <v>0</v>
          </cell>
          <cell r="CA647">
            <v>160063.34999999995</v>
          </cell>
          <cell r="CB647">
            <v>0</v>
          </cell>
          <cell r="CC647">
            <v>0</v>
          </cell>
          <cell r="CD647">
            <v>0</v>
          </cell>
          <cell r="CE647">
            <v>0</v>
          </cell>
          <cell r="CF647">
            <v>0</v>
          </cell>
          <cell r="CG647">
            <v>0</v>
          </cell>
          <cell r="CH647">
            <v>0</v>
          </cell>
          <cell r="CI647">
            <v>0</v>
          </cell>
          <cell r="CK647">
            <v>0</v>
          </cell>
          <cell r="CL647">
            <v>0</v>
          </cell>
          <cell r="CM647">
            <v>160063.34999999995</v>
          </cell>
          <cell r="CN647">
            <v>0</v>
          </cell>
          <cell r="CO647">
            <v>0</v>
          </cell>
          <cell r="CP647">
            <v>0</v>
          </cell>
          <cell r="CQ647">
            <v>0</v>
          </cell>
          <cell r="CR647">
            <v>0</v>
          </cell>
          <cell r="CS647">
            <v>0</v>
          </cell>
          <cell r="CT647">
            <v>0</v>
          </cell>
          <cell r="CU647">
            <v>0</v>
          </cell>
          <cell r="CW647">
            <v>0</v>
          </cell>
          <cell r="CX647">
            <v>0</v>
          </cell>
          <cell r="CY647">
            <v>0</v>
          </cell>
          <cell r="CZ647">
            <v>0</v>
          </cell>
          <cell r="DA647">
            <v>0</v>
          </cell>
          <cell r="DB647">
            <v>0</v>
          </cell>
          <cell r="DC647">
            <v>0</v>
          </cell>
          <cell r="DD647">
            <v>0</v>
          </cell>
          <cell r="DE647">
            <v>0</v>
          </cell>
          <cell r="DF647">
            <v>0</v>
          </cell>
          <cell r="DG647">
            <v>0</v>
          </cell>
          <cell r="DI647">
            <v>0</v>
          </cell>
          <cell r="DJ647">
            <v>0</v>
          </cell>
          <cell r="DK647">
            <v>0</v>
          </cell>
          <cell r="DL647">
            <v>0</v>
          </cell>
          <cell r="DM647">
            <v>0</v>
          </cell>
          <cell r="DN647">
            <v>0</v>
          </cell>
          <cell r="DO647">
            <v>0</v>
          </cell>
          <cell r="DP647">
            <v>0</v>
          </cell>
          <cell r="DQ647">
            <v>0</v>
          </cell>
          <cell r="DR647">
            <v>0</v>
          </cell>
          <cell r="DS647">
            <v>0</v>
          </cell>
          <cell r="DU647" t="e">
            <v>#N/A</v>
          </cell>
          <cell r="DV647">
            <v>0</v>
          </cell>
          <cell r="DW647">
            <v>0</v>
          </cell>
          <cell r="DX647">
            <v>1</v>
          </cell>
          <cell r="DY647">
            <v>150000</v>
          </cell>
          <cell r="DZ647">
            <v>160063.34999999995</v>
          </cell>
          <cell r="EB647">
            <v>160063.34999999995</v>
          </cell>
          <cell r="EC647" t="str">
            <v>Def</v>
          </cell>
          <cell r="ED647" t="str">
            <v>nonDC</v>
          </cell>
        </row>
        <row r="648">
          <cell r="D648" t="str">
            <v>PC3200869</v>
          </cell>
          <cell r="E648" t="str">
            <v>Development And Construction (Jenny's Rd)</v>
          </cell>
          <cell r="F648" t="str">
            <v>Auckland Council</v>
          </cell>
          <cell r="G648" t="str">
            <v>Local board services</v>
          </cell>
          <cell r="H648" t="str">
            <v>E520405</v>
          </cell>
          <cell r="I648" t="str">
            <v>LB Relationship - Albert-Eden, Great Barrier, Waiheke, Waitemata</v>
          </cell>
          <cell r="J648" t="str">
            <v>Governance</v>
          </cell>
          <cell r="K648" t="str">
            <v>Local governance</v>
          </cell>
          <cell r="L648" t="str">
            <v>Local planning, policy and governance</v>
          </cell>
          <cell r="M648" t="str">
            <v>Local activities</v>
          </cell>
          <cell r="N648" t="str">
            <v>Local governance</v>
          </cell>
          <cell r="O648" t="str">
            <v>Local planning, policy and governance</v>
          </cell>
          <cell r="P648" t="str">
            <v>Governance</v>
          </cell>
          <cell r="Q648" t="str">
            <v>Local governance</v>
          </cell>
          <cell r="R648" t="str">
            <v>Local planning, policy and governance</v>
          </cell>
          <cell r="S648" t="str">
            <v>A2111206</v>
          </cell>
          <cell r="T648" t="str">
            <v>A2111206</v>
          </cell>
          <cell r="U648" t="str">
            <v>Local planning, policy and governance</v>
          </cell>
          <cell r="V648" t="str">
            <v>L115</v>
          </cell>
          <cell r="W648" t="str">
            <v>Great Barrier</v>
          </cell>
          <cell r="X648" t="str">
            <v>PL40810</v>
          </cell>
          <cell r="Y648" t="str">
            <v>Expense</v>
          </cell>
          <cell r="Z648">
            <v>20120701</v>
          </cell>
          <cell r="AA648">
            <v>20130630</v>
          </cell>
          <cell r="AB648">
            <v>2</v>
          </cell>
          <cell r="AC648" t="str">
            <v>Discrete</v>
          </cell>
          <cell r="AD648">
            <v>1</v>
          </cell>
          <cell r="AE648">
            <v>0</v>
          </cell>
          <cell r="AF648">
            <v>0</v>
          </cell>
          <cell r="AG648">
            <v>0</v>
          </cell>
          <cell r="AH648">
            <v>3</v>
          </cell>
          <cell r="AI648" t="str">
            <v>Corporate Property</v>
          </cell>
          <cell r="AJ648" t="str">
            <v>Road base</v>
          </cell>
          <cell r="AK648">
            <v>50</v>
          </cell>
          <cell r="AM648">
            <v>1</v>
          </cell>
          <cell r="AT648">
            <v>1000000</v>
          </cell>
          <cell r="BD648">
            <v>3.9E-2</v>
          </cell>
          <cell r="BE648">
            <v>7.4325999999999892E-2</v>
          </cell>
          <cell r="BF648">
            <v>0.10440712799999985</v>
          </cell>
          <cell r="BG648">
            <v>0.13643493471199974</v>
          </cell>
          <cell r="BH648">
            <v>0.17166441768807172</v>
          </cell>
          <cell r="BI648">
            <v>0.2103293434717779</v>
          </cell>
          <cell r="BJ648">
            <v>0.25269087049328998</v>
          </cell>
          <cell r="BK648">
            <v>0.29904043270154168</v>
          </cell>
          <cell r="BL648">
            <v>0.35100205000960338</v>
          </cell>
          <cell r="BM648">
            <v>0.40504213200998751</v>
          </cell>
          <cell r="BN648">
            <v>0</v>
          </cell>
          <cell r="BO648">
            <v>39000</v>
          </cell>
          <cell r="BP648">
            <v>0</v>
          </cell>
          <cell r="BQ648">
            <v>0</v>
          </cell>
          <cell r="BR648">
            <v>0</v>
          </cell>
          <cell r="BS648">
            <v>0</v>
          </cell>
          <cell r="BT648">
            <v>0</v>
          </cell>
          <cell r="BU648">
            <v>0</v>
          </cell>
          <cell r="BV648">
            <v>0</v>
          </cell>
          <cell r="BW648">
            <v>0</v>
          </cell>
          <cell r="BX648">
            <v>0</v>
          </cell>
          <cell r="BY648">
            <v>0</v>
          </cell>
          <cell r="BZ648">
            <v>1039000</v>
          </cell>
          <cell r="CA648">
            <v>0</v>
          </cell>
          <cell r="CB648">
            <v>0</v>
          </cell>
          <cell r="CC648">
            <v>0</v>
          </cell>
          <cell r="CD648">
            <v>0</v>
          </cell>
          <cell r="CE648">
            <v>0</v>
          </cell>
          <cell r="CF648">
            <v>0</v>
          </cell>
          <cell r="CG648">
            <v>0</v>
          </cell>
          <cell r="CH648">
            <v>0</v>
          </cell>
          <cell r="CI648">
            <v>0</v>
          </cell>
          <cell r="CK648">
            <v>0</v>
          </cell>
          <cell r="CL648">
            <v>1039000</v>
          </cell>
          <cell r="CM648">
            <v>0</v>
          </cell>
          <cell r="CN648">
            <v>0</v>
          </cell>
          <cell r="CO648">
            <v>0</v>
          </cell>
          <cell r="CP648">
            <v>0</v>
          </cell>
          <cell r="CQ648">
            <v>0</v>
          </cell>
          <cell r="CR648">
            <v>0</v>
          </cell>
          <cell r="CS648">
            <v>0</v>
          </cell>
          <cell r="CT648">
            <v>0</v>
          </cell>
          <cell r="CU648">
            <v>0</v>
          </cell>
          <cell r="CW648">
            <v>0</v>
          </cell>
          <cell r="CX648">
            <v>0</v>
          </cell>
          <cell r="CY648">
            <v>0</v>
          </cell>
          <cell r="CZ648">
            <v>0</v>
          </cell>
          <cell r="DA648">
            <v>0</v>
          </cell>
          <cell r="DB648">
            <v>0</v>
          </cell>
          <cell r="DC648">
            <v>0</v>
          </cell>
          <cell r="DD648">
            <v>0</v>
          </cell>
          <cell r="DE648">
            <v>0</v>
          </cell>
          <cell r="DF648">
            <v>0</v>
          </cell>
          <cell r="DG648">
            <v>0</v>
          </cell>
          <cell r="DI648">
            <v>0</v>
          </cell>
          <cell r="DJ648">
            <v>0</v>
          </cell>
          <cell r="DK648">
            <v>0</v>
          </cell>
          <cell r="DL648">
            <v>0</v>
          </cell>
          <cell r="DM648">
            <v>0</v>
          </cell>
          <cell r="DN648">
            <v>0</v>
          </cell>
          <cell r="DO648">
            <v>0</v>
          </cell>
          <cell r="DP648">
            <v>0</v>
          </cell>
          <cell r="DQ648">
            <v>0</v>
          </cell>
          <cell r="DR648">
            <v>0</v>
          </cell>
          <cell r="DS648">
            <v>0</v>
          </cell>
          <cell r="DU648" t="e">
            <v>#N/A</v>
          </cell>
          <cell r="DV648">
            <v>0</v>
          </cell>
          <cell r="DW648">
            <v>0</v>
          </cell>
          <cell r="DX648">
            <v>1</v>
          </cell>
          <cell r="DY648">
            <v>1000000</v>
          </cell>
          <cell r="DZ648">
            <v>1039000</v>
          </cell>
          <cell r="EB648">
            <v>1039000</v>
          </cell>
          <cell r="EC648" t="str">
            <v>Def</v>
          </cell>
          <cell r="ED648" t="str">
            <v>nonDC</v>
          </cell>
        </row>
        <row r="649">
          <cell r="D649" t="str">
            <v>PC3100701</v>
          </cell>
          <cell r="E649" t="str">
            <v>OD Portfolio</v>
          </cell>
          <cell r="F649" t="str">
            <v>Auckland Council</v>
          </cell>
          <cell r="G649" t="str">
            <v>Organisation transformation and integration</v>
          </cell>
          <cell r="H649" t="str">
            <v>E412105</v>
          </cell>
          <cell r="I649" t="str">
            <v>Project management office management</v>
          </cell>
          <cell r="J649" t="str">
            <v>Corporate support</v>
          </cell>
          <cell r="K649" t="str">
            <v>Organisational support</v>
          </cell>
          <cell r="L649" t="str">
            <v>Organisational improvement initiatives</v>
          </cell>
          <cell r="M649" t="str">
            <v>Corporate support</v>
          </cell>
          <cell r="N649" t="str">
            <v>Organisational support</v>
          </cell>
          <cell r="O649" t="str">
            <v>Organisational improvement initiatives</v>
          </cell>
          <cell r="P649" t="str">
            <v>Corporate support</v>
          </cell>
          <cell r="Q649" t="str">
            <v>Organisational support</v>
          </cell>
          <cell r="R649" t="str">
            <v>Organisational improvement initiatives</v>
          </cell>
          <cell r="S649" t="str">
            <v>A5011905</v>
          </cell>
          <cell r="T649" t="str">
            <v>A5011905</v>
          </cell>
          <cell r="U649" t="str">
            <v>Organisational improvement initiatives</v>
          </cell>
          <cell r="V649" t="str">
            <v>L050</v>
          </cell>
          <cell r="W649" t="str">
            <v>Regional</v>
          </cell>
          <cell r="X649" t="str">
            <v>FY12 - Only</v>
          </cell>
          <cell r="Y649" t="str">
            <v>Expense</v>
          </cell>
          <cell r="Z649">
            <v>20110701</v>
          </cell>
          <cell r="AA649">
            <v>20120630</v>
          </cell>
          <cell r="AB649">
            <v>1</v>
          </cell>
          <cell r="AC649" t="str">
            <v>Programme</v>
          </cell>
          <cell r="AD649">
            <v>0</v>
          </cell>
          <cell r="AE649">
            <v>0</v>
          </cell>
          <cell r="AF649">
            <v>0</v>
          </cell>
          <cell r="AG649">
            <v>1</v>
          </cell>
          <cell r="AH649">
            <v>11</v>
          </cell>
          <cell r="AI649" t="str">
            <v>Information Services</v>
          </cell>
          <cell r="AJ649" t="str">
            <v>Computer software (Capex)</v>
          </cell>
          <cell r="AK649">
            <v>8</v>
          </cell>
          <cell r="AP649">
            <v>1</v>
          </cell>
          <cell r="AS649">
            <v>2502783.5499999998</v>
          </cell>
          <cell r="AT649">
            <v>0</v>
          </cell>
          <cell r="AU649">
            <v>0</v>
          </cell>
          <cell r="AV649">
            <v>0</v>
          </cell>
          <cell r="AW649">
            <v>0</v>
          </cell>
          <cell r="AX649">
            <v>0</v>
          </cell>
          <cell r="AY649">
            <v>0</v>
          </cell>
          <cell r="AZ649">
            <v>0</v>
          </cell>
          <cell r="BD649">
            <v>3.3000000000000002E-2</v>
          </cell>
          <cell r="BE649">
            <v>6.7088999999999732E-2</v>
          </cell>
          <cell r="BF649">
            <v>0.10230293699999971</v>
          </cell>
          <cell r="BG649">
            <v>0.14088353979499968</v>
          </cell>
          <cell r="BH649">
            <v>0.18195534722761963</v>
          </cell>
          <cell r="BI649">
            <v>0.21859596299167583</v>
          </cell>
          <cell r="BJ649">
            <v>0.25637243784441766</v>
          </cell>
          <cell r="BK649">
            <v>0.29783272829328333</v>
          </cell>
          <cell r="BL649">
            <v>0.3445547065118415</v>
          </cell>
          <cell r="BM649">
            <v>0.39295867594626777</v>
          </cell>
          <cell r="BN649">
            <v>0</v>
          </cell>
          <cell r="BO649">
            <v>0</v>
          </cell>
          <cell r="BP649">
            <v>0</v>
          </cell>
          <cell r="BQ649">
            <v>0</v>
          </cell>
          <cell r="BR649">
            <v>0</v>
          </cell>
          <cell r="BS649">
            <v>0</v>
          </cell>
          <cell r="BT649">
            <v>0</v>
          </cell>
          <cell r="BU649">
            <v>0</v>
          </cell>
          <cell r="BV649">
            <v>0</v>
          </cell>
          <cell r="BW649">
            <v>0</v>
          </cell>
          <cell r="BX649">
            <v>0</v>
          </cell>
          <cell r="BY649">
            <v>2502783.5499999998</v>
          </cell>
          <cell r="BZ649">
            <v>0</v>
          </cell>
          <cell r="CA649">
            <v>0</v>
          </cell>
          <cell r="CB649">
            <v>0</v>
          </cell>
          <cell r="CC649">
            <v>0</v>
          </cell>
          <cell r="CD649">
            <v>0</v>
          </cell>
          <cell r="CE649">
            <v>0</v>
          </cell>
          <cell r="CF649">
            <v>0</v>
          </cell>
          <cell r="CG649">
            <v>0</v>
          </cell>
          <cell r="CH649">
            <v>0</v>
          </cell>
          <cell r="CI649">
            <v>0</v>
          </cell>
          <cell r="CK649">
            <v>0</v>
          </cell>
          <cell r="CL649">
            <v>0</v>
          </cell>
          <cell r="CM649">
            <v>0</v>
          </cell>
          <cell r="CN649">
            <v>0</v>
          </cell>
          <cell r="CO649">
            <v>0</v>
          </cell>
          <cell r="CP649">
            <v>0</v>
          </cell>
          <cell r="CQ649">
            <v>0</v>
          </cell>
          <cell r="CR649">
            <v>0</v>
          </cell>
          <cell r="CS649">
            <v>0</v>
          </cell>
          <cell r="CT649">
            <v>0</v>
          </cell>
          <cell r="CU649">
            <v>0</v>
          </cell>
          <cell r="CW649">
            <v>0</v>
          </cell>
          <cell r="CX649">
            <v>0</v>
          </cell>
          <cell r="CY649">
            <v>0</v>
          </cell>
          <cell r="CZ649">
            <v>0</v>
          </cell>
          <cell r="DA649">
            <v>0</v>
          </cell>
          <cell r="DB649">
            <v>0</v>
          </cell>
          <cell r="DC649">
            <v>0</v>
          </cell>
          <cell r="DD649">
            <v>0</v>
          </cell>
          <cell r="DE649">
            <v>0</v>
          </cell>
          <cell r="DF649">
            <v>0</v>
          </cell>
          <cell r="DG649">
            <v>0</v>
          </cell>
          <cell r="DI649">
            <v>2502783.5499999998</v>
          </cell>
          <cell r="DJ649">
            <v>0</v>
          </cell>
          <cell r="DK649">
            <v>0</v>
          </cell>
          <cell r="DL649">
            <v>0</v>
          </cell>
          <cell r="DM649">
            <v>0</v>
          </cell>
          <cell r="DN649">
            <v>0</v>
          </cell>
          <cell r="DO649">
            <v>0</v>
          </cell>
          <cell r="DP649">
            <v>0</v>
          </cell>
          <cell r="DQ649">
            <v>0</v>
          </cell>
          <cell r="DR649">
            <v>0</v>
          </cell>
          <cell r="DS649">
            <v>0</v>
          </cell>
          <cell r="DU649" t="str">
            <v>ACC 582/000101</v>
          </cell>
          <cell r="DV649">
            <v>0</v>
          </cell>
          <cell r="DW649">
            <v>0</v>
          </cell>
          <cell r="DX649">
            <v>1</v>
          </cell>
          <cell r="DY649">
            <v>0</v>
          </cell>
          <cell r="DZ649">
            <v>0</v>
          </cell>
          <cell r="EB649">
            <v>0</v>
          </cell>
          <cell r="EC649" t="str">
            <v>Def</v>
          </cell>
          <cell r="ED649" t="str">
            <v>nonDC</v>
          </cell>
        </row>
        <row r="650">
          <cell r="D650" t="str">
            <v>PC2000000</v>
          </cell>
          <cell r="E650" t="str">
            <v>Waikaraka Cemetery new burial plots</v>
          </cell>
          <cell r="F650" t="str">
            <v>Auckland Council</v>
          </cell>
          <cell r="G650" t="str">
            <v>Parks, sports and recreation</v>
          </cell>
          <cell r="H650" t="str">
            <v>E181110</v>
          </cell>
          <cell r="I650" t="str">
            <v>Regional parks operations management</v>
          </cell>
          <cell r="J650" t="str">
            <v>Community</v>
          </cell>
          <cell r="K650" t="str">
            <v>Cemeteries and crematoria</v>
          </cell>
          <cell r="L650" t="str">
            <v>Cemeteries and crematoria management</v>
          </cell>
          <cell r="M650" t="str">
            <v>Community</v>
          </cell>
          <cell r="N650" t="str">
            <v>Cemeteries and crematoria</v>
          </cell>
          <cell r="O650" t="str">
            <v>Cemeteries and crematoria management</v>
          </cell>
          <cell r="P650" t="str">
            <v>Community</v>
          </cell>
          <cell r="Q650" t="str">
            <v>Cemeteries and crematoria</v>
          </cell>
          <cell r="R650" t="str">
            <v>Cemeteries and crematoria management</v>
          </cell>
          <cell r="S650" t="str">
            <v>A1011105</v>
          </cell>
          <cell r="T650" t="str">
            <v>A1011105</v>
          </cell>
          <cell r="U650" t="str">
            <v>Cemeteries and crematoria management</v>
          </cell>
          <cell r="V650" t="str">
            <v>L050</v>
          </cell>
          <cell r="W650" t="str">
            <v>Regional</v>
          </cell>
          <cell r="X650" t="str">
            <v>FY12 - Only</v>
          </cell>
          <cell r="Y650" t="str">
            <v>Expense</v>
          </cell>
          <cell r="Z650">
            <v>20100701</v>
          </cell>
          <cell r="AA650">
            <v>20120630</v>
          </cell>
          <cell r="AB650">
            <v>2</v>
          </cell>
          <cell r="AC650" t="str">
            <v>Discrete</v>
          </cell>
          <cell r="AD650">
            <v>0</v>
          </cell>
          <cell r="AE650">
            <v>0</v>
          </cell>
          <cell r="AF650">
            <v>0</v>
          </cell>
          <cell r="AG650">
            <v>1</v>
          </cell>
          <cell r="AH650">
            <v>8</v>
          </cell>
          <cell r="AI650" t="str">
            <v>Cemeteries and Crematoria</v>
          </cell>
          <cell r="AJ650" t="str">
            <v>Structures parks</v>
          </cell>
          <cell r="AK650">
            <v>100</v>
          </cell>
          <cell r="AO650">
            <v>1</v>
          </cell>
          <cell r="AS650">
            <v>137354</v>
          </cell>
          <cell r="BD650">
            <v>3.1E-2</v>
          </cell>
          <cell r="BE650">
            <v>6.1930000000000041E-2</v>
          </cell>
          <cell r="BF650">
            <v>9.3787900000000146E-2</v>
          </cell>
          <cell r="BG650">
            <v>0.12878911280000027</v>
          </cell>
          <cell r="BH650">
            <v>0.16491036440960039</v>
          </cell>
          <cell r="BI650">
            <v>0.19869276497747879</v>
          </cell>
          <cell r="BJ650">
            <v>0.23225616239684821</v>
          </cell>
          <cell r="BK650">
            <v>0.27045610343115034</v>
          </cell>
          <cell r="BL650">
            <v>0.31238115484437823</v>
          </cell>
          <cell r="BM650">
            <v>0.35568973295424255</v>
          </cell>
          <cell r="BN650">
            <v>0</v>
          </cell>
          <cell r="BO650">
            <v>0</v>
          </cell>
          <cell r="BP650">
            <v>0</v>
          </cell>
          <cell r="BQ650">
            <v>0</v>
          </cell>
          <cell r="BR650">
            <v>0</v>
          </cell>
          <cell r="BS650">
            <v>0</v>
          </cell>
          <cell r="BT650">
            <v>0</v>
          </cell>
          <cell r="BU650">
            <v>0</v>
          </cell>
          <cell r="BV650">
            <v>0</v>
          </cell>
          <cell r="BW650">
            <v>0</v>
          </cell>
          <cell r="BX650">
            <v>0</v>
          </cell>
          <cell r="BY650">
            <v>137354</v>
          </cell>
          <cell r="BZ650">
            <v>0</v>
          </cell>
          <cell r="CA650">
            <v>0</v>
          </cell>
          <cell r="CB650">
            <v>0</v>
          </cell>
          <cell r="CC650">
            <v>0</v>
          </cell>
          <cell r="CD650">
            <v>0</v>
          </cell>
          <cell r="CE650">
            <v>0</v>
          </cell>
          <cell r="CF650">
            <v>0</v>
          </cell>
          <cell r="CG650">
            <v>0</v>
          </cell>
          <cell r="CH650">
            <v>0</v>
          </cell>
          <cell r="CI650">
            <v>0</v>
          </cell>
          <cell r="CK650">
            <v>0</v>
          </cell>
          <cell r="CL650">
            <v>0</v>
          </cell>
          <cell r="CM650">
            <v>0</v>
          </cell>
          <cell r="CN650">
            <v>0</v>
          </cell>
          <cell r="CO650">
            <v>0</v>
          </cell>
          <cell r="CP650">
            <v>0</v>
          </cell>
          <cell r="CQ650">
            <v>0</v>
          </cell>
          <cell r="CR650">
            <v>0</v>
          </cell>
          <cell r="CS650">
            <v>0</v>
          </cell>
          <cell r="CT650">
            <v>0</v>
          </cell>
          <cell r="CU650">
            <v>0</v>
          </cell>
          <cell r="CW650">
            <v>0</v>
          </cell>
          <cell r="CX650">
            <v>0</v>
          </cell>
          <cell r="CY650">
            <v>0</v>
          </cell>
          <cell r="CZ650">
            <v>0</v>
          </cell>
          <cell r="DA650">
            <v>0</v>
          </cell>
          <cell r="DB650">
            <v>0</v>
          </cell>
          <cell r="DC650">
            <v>0</v>
          </cell>
          <cell r="DD650">
            <v>0</v>
          </cell>
          <cell r="DE650">
            <v>0</v>
          </cell>
          <cell r="DF650">
            <v>0</v>
          </cell>
          <cell r="DG650">
            <v>0</v>
          </cell>
          <cell r="DI650">
            <v>137354</v>
          </cell>
          <cell r="DJ650">
            <v>0</v>
          </cell>
          <cell r="DK650">
            <v>0</v>
          </cell>
          <cell r="DL650">
            <v>0</v>
          </cell>
          <cell r="DM650">
            <v>0</v>
          </cell>
          <cell r="DN650">
            <v>0</v>
          </cell>
          <cell r="DO650">
            <v>0</v>
          </cell>
          <cell r="DP650">
            <v>0</v>
          </cell>
          <cell r="DQ650">
            <v>0</v>
          </cell>
          <cell r="DR650">
            <v>0</v>
          </cell>
          <cell r="DS650">
            <v>0</v>
          </cell>
          <cell r="DU650" t="str">
            <v>ACC 862/520018</v>
          </cell>
          <cell r="DV650">
            <v>0</v>
          </cell>
          <cell r="DW650">
            <v>1</v>
          </cell>
          <cell r="DX650">
            <v>1</v>
          </cell>
          <cell r="DY650">
            <v>0</v>
          </cell>
          <cell r="DZ650">
            <v>0</v>
          </cell>
          <cell r="EB650">
            <v>0</v>
          </cell>
          <cell r="EC650" t="str">
            <v>Def</v>
          </cell>
          <cell r="ED650" t="str">
            <v>nonDC</v>
          </cell>
        </row>
        <row r="651">
          <cell r="D651" t="str">
            <v>PC2000001</v>
          </cell>
          <cell r="E651" t="str">
            <v>Cem Renew (Franklin)</v>
          </cell>
          <cell r="F651" t="str">
            <v>Auckland Council</v>
          </cell>
          <cell r="G651" t="str">
            <v>Parks, sports and recreation</v>
          </cell>
          <cell r="H651" t="str">
            <v>E181105</v>
          </cell>
          <cell r="I651" t="str">
            <v>Regional and specialist parks management</v>
          </cell>
          <cell r="J651" t="str">
            <v>Community</v>
          </cell>
          <cell r="K651" t="str">
            <v>Cemeteries and crematoria</v>
          </cell>
          <cell r="L651" t="str">
            <v>Cemeteries and crematoria management</v>
          </cell>
          <cell r="M651" t="str">
            <v>Community</v>
          </cell>
          <cell r="N651" t="str">
            <v>Cemeteries and crematoria</v>
          </cell>
          <cell r="O651" t="str">
            <v>Cemeteries and crematoria management</v>
          </cell>
          <cell r="P651" t="str">
            <v>Community</v>
          </cell>
          <cell r="Q651" t="str">
            <v>Cemeteries and crematoria</v>
          </cell>
          <cell r="R651" t="str">
            <v>Cemeteries and crematoria management</v>
          </cell>
          <cell r="S651" t="str">
            <v>A1011105</v>
          </cell>
          <cell r="T651" t="str">
            <v>A1011105</v>
          </cell>
          <cell r="U651" t="str">
            <v>Cemeteries and crematoria management</v>
          </cell>
          <cell r="V651" t="str">
            <v>L050</v>
          </cell>
          <cell r="W651" t="str">
            <v>Regional</v>
          </cell>
          <cell r="X651" t="str">
            <v>PL40810</v>
          </cell>
          <cell r="Y651" t="str">
            <v>Expense</v>
          </cell>
          <cell r="Z651">
            <v>20120701</v>
          </cell>
          <cell r="AA651">
            <v>20220630</v>
          </cell>
          <cell r="AB651">
            <v>1</v>
          </cell>
          <cell r="AC651" t="str">
            <v>Programme</v>
          </cell>
          <cell r="AD651">
            <v>0</v>
          </cell>
          <cell r="AE651">
            <v>0</v>
          </cell>
          <cell r="AF651">
            <v>0</v>
          </cell>
          <cell r="AG651">
            <v>1</v>
          </cell>
          <cell r="AH651">
            <v>8</v>
          </cell>
          <cell r="AI651" t="str">
            <v>Cemeteries and Crematoria</v>
          </cell>
          <cell r="AJ651" t="str">
            <v>Structures parks</v>
          </cell>
          <cell r="AK651">
            <v>80</v>
          </cell>
          <cell r="AM651">
            <v>1</v>
          </cell>
          <cell r="AT651">
            <v>14000</v>
          </cell>
          <cell r="AU651">
            <v>7000</v>
          </cell>
          <cell r="AV651">
            <v>99000</v>
          </cell>
          <cell r="AW651">
            <v>13000</v>
          </cell>
          <cell r="AX651">
            <v>39000</v>
          </cell>
          <cell r="AY651">
            <v>15000</v>
          </cell>
          <cell r="AZ651">
            <v>7000</v>
          </cell>
          <cell r="BA651">
            <v>7000</v>
          </cell>
          <cell r="BB651">
            <v>7000</v>
          </cell>
          <cell r="BC651">
            <v>7000</v>
          </cell>
          <cell r="BD651">
            <v>3.1E-2</v>
          </cell>
          <cell r="BE651">
            <v>6.1930000000000041E-2</v>
          </cell>
          <cell r="BF651">
            <v>9.3787900000000146E-2</v>
          </cell>
          <cell r="BG651">
            <v>0.12878911280000027</v>
          </cell>
          <cell r="BH651">
            <v>0.16491036440960039</v>
          </cell>
          <cell r="BI651">
            <v>0.19869276497747879</v>
          </cell>
          <cell r="BJ651">
            <v>0.23225616239684821</v>
          </cell>
          <cell r="BK651">
            <v>0.27045610343115034</v>
          </cell>
          <cell r="BL651">
            <v>0.31238115484437823</v>
          </cell>
          <cell r="BM651">
            <v>0.35568973295424255</v>
          </cell>
          <cell r="BN651">
            <v>0</v>
          </cell>
          <cell r="BO651">
            <v>434</v>
          </cell>
          <cell r="BP651">
            <v>433.51000000000028</v>
          </cell>
          <cell r="BQ651">
            <v>9285.0021000000143</v>
          </cell>
          <cell r="BR651">
            <v>1674.2584664000035</v>
          </cell>
          <cell r="BS651">
            <v>6431.5042119744148</v>
          </cell>
          <cell r="BT651">
            <v>2980.3914746621817</v>
          </cell>
          <cell r="BU651">
            <v>1625.7931367779374</v>
          </cell>
          <cell r="BV651">
            <v>1893.1927240180523</v>
          </cell>
          <cell r="BW651">
            <v>2186.6680839106475</v>
          </cell>
          <cell r="BX651">
            <v>2489.828130679698</v>
          </cell>
          <cell r="BY651">
            <v>0</v>
          </cell>
          <cell r="BZ651">
            <v>14434</v>
          </cell>
          <cell r="CA651">
            <v>7433.51</v>
          </cell>
          <cell r="CB651">
            <v>108285.00210000001</v>
          </cell>
          <cell r="CC651">
            <v>14674.258466400004</v>
          </cell>
          <cell r="CD651">
            <v>45431.504211974418</v>
          </cell>
          <cell r="CE651">
            <v>17980.391474662181</v>
          </cell>
          <cell r="CF651">
            <v>8625.7931367779383</v>
          </cell>
          <cell r="CG651">
            <v>8893.1927240180521</v>
          </cell>
          <cell r="CH651">
            <v>9186.6680839106484</v>
          </cell>
          <cell r="CI651">
            <v>9489.828130679698</v>
          </cell>
          <cell r="CK651">
            <v>0</v>
          </cell>
          <cell r="CL651">
            <v>0</v>
          </cell>
          <cell r="CM651">
            <v>0</v>
          </cell>
          <cell r="CN651">
            <v>0</v>
          </cell>
          <cell r="CO651">
            <v>0</v>
          </cell>
          <cell r="CP651">
            <v>0</v>
          </cell>
          <cell r="CQ651">
            <v>0</v>
          </cell>
          <cell r="CR651">
            <v>0</v>
          </cell>
          <cell r="CS651">
            <v>0</v>
          </cell>
          <cell r="CT651">
            <v>0</v>
          </cell>
          <cell r="CU651">
            <v>0</v>
          </cell>
          <cell r="CW651">
            <v>0</v>
          </cell>
          <cell r="CX651">
            <v>0</v>
          </cell>
          <cell r="CY651">
            <v>0</v>
          </cell>
          <cell r="CZ651">
            <v>0</v>
          </cell>
          <cell r="DA651">
            <v>0</v>
          </cell>
          <cell r="DB651">
            <v>0</v>
          </cell>
          <cell r="DC651">
            <v>0</v>
          </cell>
          <cell r="DD651">
            <v>0</v>
          </cell>
          <cell r="DE651">
            <v>0</v>
          </cell>
          <cell r="DF651">
            <v>0</v>
          </cell>
          <cell r="DG651">
            <v>0</v>
          </cell>
          <cell r="DI651">
            <v>0</v>
          </cell>
          <cell r="DJ651">
            <v>14434</v>
          </cell>
          <cell r="DK651">
            <v>7433.51</v>
          </cell>
          <cell r="DL651">
            <v>108285.00210000001</v>
          </cell>
          <cell r="DM651">
            <v>14674.258466400004</v>
          </cell>
          <cell r="DN651">
            <v>45431.504211974418</v>
          </cell>
          <cell r="DO651">
            <v>17980.391474662181</v>
          </cell>
          <cell r="DP651">
            <v>8625.7931367779383</v>
          </cell>
          <cell r="DQ651">
            <v>8893.1927240180521</v>
          </cell>
          <cell r="DR651">
            <v>9186.6680839106484</v>
          </cell>
          <cell r="DS651">
            <v>9489.828130679698</v>
          </cell>
          <cell r="DU651" t="str">
            <v>FDC OS041 001</v>
          </cell>
          <cell r="DV651">
            <v>0</v>
          </cell>
          <cell r="DW651">
            <v>0</v>
          </cell>
          <cell r="DX651">
            <v>2</v>
          </cell>
          <cell r="DY651">
            <v>215000</v>
          </cell>
          <cell r="DZ651">
            <v>244434.14832842295</v>
          </cell>
          <cell r="EB651">
            <v>244434.14832842295</v>
          </cell>
          <cell r="EC651" t="str">
            <v>Def</v>
          </cell>
          <cell r="ED651" t="str">
            <v>nonDC</v>
          </cell>
        </row>
        <row r="652">
          <cell r="D652" t="str">
            <v>PC2000001</v>
          </cell>
          <cell r="E652" t="str">
            <v>Cem Renew (Franklin)</v>
          </cell>
          <cell r="F652" t="str">
            <v>Auckland Council</v>
          </cell>
          <cell r="G652" t="str">
            <v>Parks, sports and recreation</v>
          </cell>
          <cell r="H652" t="str">
            <v>E181110</v>
          </cell>
          <cell r="I652" t="str">
            <v>Regional parks operations management</v>
          </cell>
          <cell r="J652" t="str">
            <v>Community</v>
          </cell>
          <cell r="K652" t="str">
            <v>Cemeteries and crematoria</v>
          </cell>
          <cell r="L652" t="str">
            <v>Cemeteries and crematoria management</v>
          </cell>
          <cell r="M652" t="str">
            <v>Community</v>
          </cell>
          <cell r="N652" t="str">
            <v>Cemeteries and crematoria</v>
          </cell>
          <cell r="O652" t="str">
            <v>Cemeteries and crematoria management</v>
          </cell>
          <cell r="P652" t="str">
            <v>Community</v>
          </cell>
          <cell r="Q652" t="str">
            <v>Cemeteries and crematoria</v>
          </cell>
          <cell r="R652" t="str">
            <v>Cemeteries and crematoria management</v>
          </cell>
          <cell r="S652" t="str">
            <v>A1011105</v>
          </cell>
          <cell r="T652" t="str">
            <v>A1011105</v>
          </cell>
          <cell r="U652" t="str">
            <v>Cemeteries and crematoria management</v>
          </cell>
          <cell r="V652" t="str">
            <v>L050</v>
          </cell>
          <cell r="W652" t="str">
            <v>Regional</v>
          </cell>
          <cell r="X652" t="str">
            <v>FY12 - Only</v>
          </cell>
          <cell r="Y652" t="str">
            <v>Expense</v>
          </cell>
          <cell r="Z652">
            <v>20110701</v>
          </cell>
          <cell r="AA652">
            <v>20120630</v>
          </cell>
          <cell r="AB652">
            <v>1</v>
          </cell>
          <cell r="AC652" t="str">
            <v>Programme</v>
          </cell>
          <cell r="AD652">
            <v>0</v>
          </cell>
          <cell r="AE652">
            <v>0</v>
          </cell>
          <cell r="AF652">
            <v>0</v>
          </cell>
          <cell r="AG652">
            <v>1</v>
          </cell>
          <cell r="AH652">
            <v>8</v>
          </cell>
          <cell r="AI652" t="str">
            <v>Cemeteries and Crematoria</v>
          </cell>
          <cell r="AJ652" t="str">
            <v>Structures parks</v>
          </cell>
          <cell r="AK652">
            <v>80</v>
          </cell>
          <cell r="AQ652">
            <v>1</v>
          </cell>
          <cell r="AS652">
            <v>24902</v>
          </cell>
          <cell r="AT652">
            <v>0</v>
          </cell>
          <cell r="AU652">
            <v>0</v>
          </cell>
          <cell r="AV652">
            <v>0</v>
          </cell>
          <cell r="AW652">
            <v>0</v>
          </cell>
          <cell r="AX652">
            <v>0</v>
          </cell>
          <cell r="AY652">
            <v>0</v>
          </cell>
          <cell r="AZ652">
            <v>0</v>
          </cell>
          <cell r="BD652">
            <v>3.1E-2</v>
          </cell>
          <cell r="BE652">
            <v>6.1930000000000041E-2</v>
          </cell>
          <cell r="BF652">
            <v>9.3787900000000146E-2</v>
          </cell>
          <cell r="BG652">
            <v>0.12878911280000027</v>
          </cell>
          <cell r="BH652">
            <v>0.16491036440960039</v>
          </cell>
          <cell r="BI652">
            <v>0.19869276497747879</v>
          </cell>
          <cell r="BJ652">
            <v>0.23225616239684821</v>
          </cell>
          <cell r="BK652">
            <v>0.27045610343115034</v>
          </cell>
          <cell r="BL652">
            <v>0.31238115484437823</v>
          </cell>
          <cell r="BM652">
            <v>0.35568973295424255</v>
          </cell>
          <cell r="BN652">
            <v>0</v>
          </cell>
          <cell r="BO652">
            <v>0</v>
          </cell>
          <cell r="BP652">
            <v>0</v>
          </cell>
          <cell r="BQ652">
            <v>0</v>
          </cell>
          <cell r="BR652">
            <v>0</v>
          </cell>
          <cell r="BS652">
            <v>0</v>
          </cell>
          <cell r="BT652">
            <v>0</v>
          </cell>
          <cell r="BU652">
            <v>0</v>
          </cell>
          <cell r="BV652">
            <v>0</v>
          </cell>
          <cell r="BW652">
            <v>0</v>
          </cell>
          <cell r="BX652">
            <v>0</v>
          </cell>
          <cell r="BY652">
            <v>24902</v>
          </cell>
          <cell r="BZ652">
            <v>0</v>
          </cell>
          <cell r="CA652">
            <v>0</v>
          </cell>
          <cell r="CB652">
            <v>0</v>
          </cell>
          <cell r="CC652">
            <v>0</v>
          </cell>
          <cell r="CD652">
            <v>0</v>
          </cell>
          <cell r="CE652">
            <v>0</v>
          </cell>
          <cell r="CF652">
            <v>0</v>
          </cell>
          <cell r="CG652">
            <v>0</v>
          </cell>
          <cell r="CH652">
            <v>0</v>
          </cell>
          <cell r="CI652">
            <v>0</v>
          </cell>
          <cell r="CK652">
            <v>0</v>
          </cell>
          <cell r="CL652">
            <v>0</v>
          </cell>
          <cell r="CM652">
            <v>0</v>
          </cell>
          <cell r="CN652">
            <v>0</v>
          </cell>
          <cell r="CO652">
            <v>0</v>
          </cell>
          <cell r="CP652">
            <v>0</v>
          </cell>
          <cell r="CQ652">
            <v>0</v>
          </cell>
          <cell r="CR652">
            <v>0</v>
          </cell>
          <cell r="CS652">
            <v>0</v>
          </cell>
          <cell r="CT652">
            <v>0</v>
          </cell>
          <cell r="CU652">
            <v>0</v>
          </cell>
          <cell r="CW652">
            <v>0</v>
          </cell>
          <cell r="CX652">
            <v>0</v>
          </cell>
          <cell r="CY652">
            <v>0</v>
          </cell>
          <cell r="CZ652">
            <v>0</v>
          </cell>
          <cell r="DA652">
            <v>0</v>
          </cell>
          <cell r="DB652">
            <v>0</v>
          </cell>
          <cell r="DC652">
            <v>0</v>
          </cell>
          <cell r="DD652">
            <v>0</v>
          </cell>
          <cell r="DE652">
            <v>0</v>
          </cell>
          <cell r="DF652">
            <v>0</v>
          </cell>
          <cell r="DG652">
            <v>0</v>
          </cell>
          <cell r="DI652">
            <v>24902</v>
          </cell>
          <cell r="DJ652">
            <v>0</v>
          </cell>
          <cell r="DK652">
            <v>0</v>
          </cell>
          <cell r="DL652">
            <v>0</v>
          </cell>
          <cell r="DM652">
            <v>0</v>
          </cell>
          <cell r="DN652">
            <v>0</v>
          </cell>
          <cell r="DO652">
            <v>0</v>
          </cell>
          <cell r="DP652">
            <v>0</v>
          </cell>
          <cell r="DQ652">
            <v>0</v>
          </cell>
          <cell r="DR652">
            <v>0</v>
          </cell>
          <cell r="DS652">
            <v>0</v>
          </cell>
          <cell r="DU652" t="str">
            <v>FDC OS041 001</v>
          </cell>
          <cell r="DV652">
            <v>0</v>
          </cell>
          <cell r="DW652">
            <v>0</v>
          </cell>
          <cell r="DX652">
            <v>2</v>
          </cell>
          <cell r="DY652">
            <v>0</v>
          </cell>
          <cell r="DZ652">
            <v>0</v>
          </cell>
          <cell r="EB652">
            <v>0</v>
          </cell>
          <cell r="EC652" t="str">
            <v>Def</v>
          </cell>
          <cell r="ED652" t="str">
            <v>nonDC</v>
          </cell>
        </row>
        <row r="653">
          <cell r="D653" t="str">
            <v>PC2000003</v>
          </cell>
          <cell r="E653" t="str">
            <v>MMG Berms</v>
          </cell>
          <cell r="F653" t="str">
            <v>Auckland Council</v>
          </cell>
          <cell r="G653" t="str">
            <v>Parks, sports and recreation</v>
          </cell>
          <cell r="H653" t="str">
            <v>E181710</v>
          </cell>
          <cell r="I653" t="str">
            <v>Memorial Garden operations</v>
          </cell>
          <cell r="J653" t="str">
            <v>Community</v>
          </cell>
          <cell r="K653" t="str">
            <v>Cemeteries and crematoria</v>
          </cell>
          <cell r="L653" t="str">
            <v>Cemeteries and crematoria management</v>
          </cell>
          <cell r="M653" t="str">
            <v>Community</v>
          </cell>
          <cell r="N653" t="str">
            <v>Cemeteries and crematoria</v>
          </cell>
          <cell r="O653" t="str">
            <v>Cemeteries and crematoria management</v>
          </cell>
          <cell r="P653" t="str">
            <v>Community</v>
          </cell>
          <cell r="Q653" t="str">
            <v>Cemeteries and crematoria</v>
          </cell>
          <cell r="R653" t="str">
            <v>Cemeteries and crematoria management</v>
          </cell>
          <cell r="S653" t="str">
            <v>A1011105</v>
          </cell>
          <cell r="T653" t="str">
            <v>A1011105</v>
          </cell>
          <cell r="U653" t="str">
            <v>Cemeteries and crematoria management</v>
          </cell>
          <cell r="V653" t="str">
            <v>L050</v>
          </cell>
          <cell r="W653" t="str">
            <v>Regional</v>
          </cell>
          <cell r="X653" t="str">
            <v>PL40810</v>
          </cell>
          <cell r="Y653" t="str">
            <v>Expense</v>
          </cell>
          <cell r="Z653">
            <v>20100701</v>
          </cell>
          <cell r="AA653">
            <v>20220630</v>
          </cell>
          <cell r="AB653">
            <v>1</v>
          </cell>
          <cell r="AC653" t="str">
            <v>Programme</v>
          </cell>
          <cell r="AD653">
            <v>1</v>
          </cell>
          <cell r="AE653">
            <v>0</v>
          </cell>
          <cell r="AF653">
            <v>0</v>
          </cell>
          <cell r="AG653">
            <v>0</v>
          </cell>
          <cell r="AH653">
            <v>8</v>
          </cell>
          <cell r="AI653" t="str">
            <v>Cemeteries and Crematoria</v>
          </cell>
          <cell r="AJ653" t="str">
            <v>Road surface</v>
          </cell>
          <cell r="AK653">
            <v>45</v>
          </cell>
          <cell r="AM653">
            <v>1</v>
          </cell>
          <cell r="AS653">
            <v>77492.7</v>
          </cell>
          <cell r="AT653">
            <v>85022.518129999997</v>
          </cell>
          <cell r="AU653">
            <v>85004.894239999994</v>
          </cell>
          <cell r="AV653">
            <v>85024.423869999999</v>
          </cell>
          <cell r="AW653">
            <v>85010.618719999999</v>
          </cell>
          <cell r="AX653">
            <v>85017.010980000006</v>
          </cell>
          <cell r="AY653">
            <v>84966.516589999999</v>
          </cell>
          <cell r="AZ653">
            <v>85007.157470000006</v>
          </cell>
          <cell r="BA653">
            <v>85000</v>
          </cell>
          <cell r="BB653">
            <v>85000</v>
          </cell>
          <cell r="BC653">
            <v>85000</v>
          </cell>
          <cell r="BD653">
            <v>3.9E-2</v>
          </cell>
          <cell r="BE653">
            <v>7.4325999999999892E-2</v>
          </cell>
          <cell r="BF653">
            <v>0.10440712799999985</v>
          </cell>
          <cell r="BG653">
            <v>0.13643493471199974</v>
          </cell>
          <cell r="BH653">
            <v>0.17166441768807172</v>
          </cell>
          <cell r="BI653">
            <v>0.2103293434717779</v>
          </cell>
          <cell r="BJ653">
            <v>0.25269087049328998</v>
          </cell>
          <cell r="BK653">
            <v>0.29904043270154168</v>
          </cell>
          <cell r="BL653">
            <v>0.35100205000960338</v>
          </cell>
          <cell r="BM653">
            <v>0.40504213200998751</v>
          </cell>
          <cell r="BN653">
            <v>0</v>
          </cell>
          <cell r="BO653">
            <v>3315.8782070699999</v>
          </cell>
          <cell r="BP653">
            <v>6318.0737692822304</v>
          </cell>
          <cell r="BQ653">
            <v>8877.155906121332</v>
          </cell>
          <cell r="BR653">
            <v>11598.418214889904</v>
          </cell>
          <cell r="BS653">
            <v>14594.3956834621</v>
          </cell>
          <cell r="BT653">
            <v>17870.951651458625</v>
          </cell>
          <cell r="BU653">
            <v>21480.532619254478</v>
          </cell>
          <cell r="BV653">
            <v>25418.436779631043</v>
          </cell>
          <cell r="BW653">
            <v>29835.174250816286</v>
          </cell>
          <cell r="BX653">
            <v>34428.581220848937</v>
          </cell>
          <cell r="BY653">
            <v>77492.7</v>
          </cell>
          <cell r="BZ653">
            <v>88338.396337069993</v>
          </cell>
          <cell r="CA653">
            <v>91322.968009282224</v>
          </cell>
          <cell r="CB653">
            <v>93901.579776121333</v>
          </cell>
          <cell r="CC653">
            <v>96609.036934889897</v>
          </cell>
          <cell r="CD653">
            <v>99611.406663462112</v>
          </cell>
          <cell r="CE653">
            <v>102837.46824145863</v>
          </cell>
          <cell r="CF653">
            <v>106487.69008925448</v>
          </cell>
          <cell r="CG653">
            <v>110418.43677963104</v>
          </cell>
          <cell r="CH653">
            <v>114835.17425081629</v>
          </cell>
          <cell r="CI653">
            <v>119428.58122084894</v>
          </cell>
          <cell r="CK653">
            <v>77492.7</v>
          </cell>
          <cell r="CL653">
            <v>88338.396337069993</v>
          </cell>
          <cell r="CM653">
            <v>91322.968009282224</v>
          </cell>
          <cell r="CN653">
            <v>93901.579776121333</v>
          </cell>
          <cell r="CO653">
            <v>96609.036934889897</v>
          </cell>
          <cell r="CP653">
            <v>99611.406663462112</v>
          </cell>
          <cell r="CQ653">
            <v>102837.46824145863</v>
          </cell>
          <cell r="CR653">
            <v>106487.69008925448</v>
          </cell>
          <cell r="CS653">
            <v>110418.43677963104</v>
          </cell>
          <cell r="CT653">
            <v>114835.17425081629</v>
          </cell>
          <cell r="CU653">
            <v>119428.58122084894</v>
          </cell>
          <cell r="CW653">
            <v>0</v>
          </cell>
          <cell r="CX653">
            <v>0</v>
          </cell>
          <cell r="CY653">
            <v>0</v>
          </cell>
          <cell r="CZ653">
            <v>0</v>
          </cell>
          <cell r="DA653">
            <v>0</v>
          </cell>
          <cell r="DB653">
            <v>0</v>
          </cell>
          <cell r="DC653">
            <v>0</v>
          </cell>
          <cell r="DD653">
            <v>0</v>
          </cell>
          <cell r="DE653">
            <v>0</v>
          </cell>
          <cell r="DF653">
            <v>0</v>
          </cell>
          <cell r="DG653">
            <v>0</v>
          </cell>
          <cell r="DI653">
            <v>0</v>
          </cell>
          <cell r="DJ653">
            <v>0</v>
          </cell>
          <cell r="DK653">
            <v>0</v>
          </cell>
          <cell r="DL653">
            <v>0</v>
          </cell>
          <cell r="DM653">
            <v>0</v>
          </cell>
          <cell r="DN653">
            <v>0</v>
          </cell>
          <cell r="DO653">
            <v>0</v>
          </cell>
          <cell r="DP653">
            <v>0</v>
          </cell>
          <cell r="DQ653">
            <v>0</v>
          </cell>
          <cell r="DR653">
            <v>0</v>
          </cell>
          <cell r="DS653">
            <v>0</v>
          </cell>
          <cell r="DU653" t="str">
            <v>MCC 4150CMG00017</v>
          </cell>
          <cell r="DV653">
            <v>0</v>
          </cell>
          <cell r="DW653">
            <v>0</v>
          </cell>
          <cell r="DX653">
            <v>1</v>
          </cell>
          <cell r="DY653">
            <v>850053.14</v>
          </cell>
          <cell r="DZ653">
            <v>1023790.738302835</v>
          </cell>
          <cell r="EB653">
            <v>1023790.738302835</v>
          </cell>
          <cell r="EC653" t="str">
            <v>Def</v>
          </cell>
          <cell r="ED653" t="str">
            <v>nonDC</v>
          </cell>
        </row>
        <row r="654">
          <cell r="D654" t="str">
            <v>PC2000004</v>
          </cell>
          <cell r="E654" t="str">
            <v>MMG Minor Assets</v>
          </cell>
          <cell r="F654" t="str">
            <v>Auckland Council</v>
          </cell>
          <cell r="G654" t="str">
            <v>Parks, sports and recreation</v>
          </cell>
          <cell r="H654" t="str">
            <v>E181710</v>
          </cell>
          <cell r="I654" t="str">
            <v>Memorial Garden operations</v>
          </cell>
          <cell r="J654" t="str">
            <v>Community</v>
          </cell>
          <cell r="K654" t="str">
            <v>Cemeteries and crematoria</v>
          </cell>
          <cell r="L654" t="str">
            <v>Cemeteries and crematoria management</v>
          </cell>
          <cell r="M654" t="str">
            <v>Community</v>
          </cell>
          <cell r="N654" t="str">
            <v>Cemeteries and crematoria</v>
          </cell>
          <cell r="O654" t="str">
            <v>Cemeteries and crematoria management</v>
          </cell>
          <cell r="P654" t="str">
            <v>Community</v>
          </cell>
          <cell r="Q654" t="str">
            <v>Cemeteries and crematoria</v>
          </cell>
          <cell r="R654" t="str">
            <v>Cemeteries and crematoria management</v>
          </cell>
          <cell r="S654" t="str">
            <v>A1011105</v>
          </cell>
          <cell r="T654" t="str">
            <v>A1011105</v>
          </cell>
          <cell r="U654" t="str">
            <v>Cemeteries and crematoria management</v>
          </cell>
          <cell r="V654" t="str">
            <v>L050</v>
          </cell>
          <cell r="W654" t="str">
            <v>Regional</v>
          </cell>
          <cell r="X654" t="str">
            <v>PL43780</v>
          </cell>
          <cell r="Y654" t="str">
            <v>Expense</v>
          </cell>
          <cell r="Z654">
            <v>20100701</v>
          </cell>
          <cell r="AA654">
            <v>20220630</v>
          </cell>
          <cell r="AB654">
            <v>1</v>
          </cell>
          <cell r="AC654" t="str">
            <v>Programme</v>
          </cell>
          <cell r="AD654">
            <v>0</v>
          </cell>
          <cell r="AE654">
            <v>0</v>
          </cell>
          <cell r="AF654">
            <v>0</v>
          </cell>
          <cell r="AG654">
            <v>1</v>
          </cell>
          <cell r="AH654">
            <v>8</v>
          </cell>
          <cell r="AI654" t="str">
            <v>Cemeteries and Crematoria</v>
          </cell>
          <cell r="AJ654" t="str">
            <v>Furniture and fittings</v>
          </cell>
          <cell r="AK654">
            <v>10</v>
          </cell>
          <cell r="AM654">
            <v>1</v>
          </cell>
          <cell r="AS654">
            <v>172859.31</v>
          </cell>
          <cell r="AT654">
            <v>126988.49920000001</v>
          </cell>
          <cell r="AU654">
            <v>130055.291</v>
          </cell>
          <cell r="AV654">
            <v>126961.65850000001</v>
          </cell>
          <cell r="AW654">
            <v>127031.6211</v>
          </cell>
          <cell r="AX654">
            <v>127025.1548</v>
          </cell>
          <cell r="AY654">
            <v>126954.7672</v>
          </cell>
          <cell r="AZ654">
            <v>127013.3566</v>
          </cell>
          <cell r="BA654">
            <v>127000</v>
          </cell>
          <cell r="BB654">
            <v>127000</v>
          </cell>
          <cell r="BC654">
            <v>127000</v>
          </cell>
          <cell r="BD654">
            <v>3.3000000000000002E-2</v>
          </cell>
          <cell r="BE654">
            <v>6.7088999999999732E-2</v>
          </cell>
          <cell r="BF654">
            <v>0.10230293699999971</v>
          </cell>
          <cell r="BG654">
            <v>0.14088353979499968</v>
          </cell>
          <cell r="BH654">
            <v>0.18195534722761963</v>
          </cell>
          <cell r="BI654">
            <v>0.21859596299167583</v>
          </cell>
          <cell r="BJ654">
            <v>0.25637243784441766</v>
          </cell>
          <cell r="BK654">
            <v>0.29783272829328333</v>
          </cell>
          <cell r="BL654">
            <v>0.3445547065118415</v>
          </cell>
          <cell r="BM654">
            <v>0.39295867594626777</v>
          </cell>
          <cell r="BN654">
            <v>0</v>
          </cell>
          <cell r="BO654">
            <v>4190.6204736</v>
          </cell>
          <cell r="BP654">
            <v>8725.2794178989643</v>
          </cell>
          <cell r="BQ654">
            <v>12988.550550940978</v>
          </cell>
          <cell r="BR654">
            <v>17896.664446465173</v>
          </cell>
          <cell r="BS654">
            <v>23112.906148276135</v>
          </cell>
          <cell r="BT654">
            <v>27751.799592468022</v>
          </cell>
          <cell r="BU654">
            <v>32562.723870344355</v>
          </cell>
          <cell r="BV654">
            <v>37824.756493246983</v>
          </cell>
          <cell r="BW654">
            <v>43758.44772700387</v>
          </cell>
          <cell r="BX654">
            <v>49905.751845176004</v>
          </cell>
          <cell r="BY654">
            <v>172859.31</v>
          </cell>
          <cell r="BZ654">
            <v>131179.11967360001</v>
          </cell>
          <cell r="CA654">
            <v>138780.57041789897</v>
          </cell>
          <cell r="CB654">
            <v>139950.20905094099</v>
          </cell>
          <cell r="CC654">
            <v>144928.28554646517</v>
          </cell>
          <cell r="CD654">
            <v>150138.06094827614</v>
          </cell>
          <cell r="CE654">
            <v>154706.56679246802</v>
          </cell>
          <cell r="CF654">
            <v>159576.08047034434</v>
          </cell>
          <cell r="CG654">
            <v>164824.756493247</v>
          </cell>
          <cell r="CH654">
            <v>170758.44772700386</v>
          </cell>
          <cell r="CI654">
            <v>176905.75184517601</v>
          </cell>
          <cell r="CK654">
            <v>0</v>
          </cell>
          <cell r="CL654">
            <v>0</v>
          </cell>
          <cell r="CM654">
            <v>0</v>
          </cell>
          <cell r="CN654">
            <v>0</v>
          </cell>
          <cell r="CO654">
            <v>0</v>
          </cell>
          <cell r="CP654">
            <v>0</v>
          </cell>
          <cell r="CQ654">
            <v>0</v>
          </cell>
          <cell r="CR654">
            <v>0</v>
          </cell>
          <cell r="CS654">
            <v>0</v>
          </cell>
          <cell r="CT654">
            <v>0</v>
          </cell>
          <cell r="CU654">
            <v>0</v>
          </cell>
          <cell r="CW654">
            <v>0</v>
          </cell>
          <cell r="CX654">
            <v>0</v>
          </cell>
          <cell r="CY654">
            <v>0</v>
          </cell>
          <cell r="CZ654">
            <v>0</v>
          </cell>
          <cell r="DA654">
            <v>0</v>
          </cell>
          <cell r="DB654">
            <v>0</v>
          </cell>
          <cell r="DC654">
            <v>0</v>
          </cell>
          <cell r="DD654">
            <v>0</v>
          </cell>
          <cell r="DE654">
            <v>0</v>
          </cell>
          <cell r="DF654">
            <v>0</v>
          </cell>
          <cell r="DG654">
            <v>0</v>
          </cell>
          <cell r="DI654">
            <v>172859.31</v>
          </cell>
          <cell r="DJ654">
            <v>131179.11967360001</v>
          </cell>
          <cell r="DK654">
            <v>138780.57041789897</v>
          </cell>
          <cell r="DL654">
            <v>139950.20905094099</v>
          </cell>
          <cell r="DM654">
            <v>144928.28554646517</v>
          </cell>
          <cell r="DN654">
            <v>150138.06094827614</v>
          </cell>
          <cell r="DO654">
            <v>154706.56679246802</v>
          </cell>
          <cell r="DP654">
            <v>159576.08047034434</v>
          </cell>
          <cell r="DQ654">
            <v>164824.756493247</v>
          </cell>
          <cell r="DR654">
            <v>170758.44772700386</v>
          </cell>
          <cell r="DS654">
            <v>176905.75184517601</v>
          </cell>
          <cell r="DU654" t="str">
            <v>MCC 4150CMG00018</v>
          </cell>
          <cell r="DV654">
            <v>0</v>
          </cell>
          <cell r="DW654">
            <v>0</v>
          </cell>
          <cell r="DX654">
            <v>1</v>
          </cell>
          <cell r="DY654">
            <v>1273030.3484</v>
          </cell>
          <cell r="DZ654">
            <v>1531747.8489654204</v>
          </cell>
          <cell r="EB654">
            <v>1531747.8489654204</v>
          </cell>
          <cell r="EC654" t="str">
            <v>Def</v>
          </cell>
          <cell r="ED654" t="str">
            <v>nonDC</v>
          </cell>
        </row>
        <row r="655">
          <cell r="D655" t="str">
            <v>PC2000005</v>
          </cell>
          <cell r="E655" t="str">
            <v>MMG Renewals</v>
          </cell>
          <cell r="F655" t="str">
            <v>Auckland Council</v>
          </cell>
          <cell r="G655" t="str">
            <v>Parks, sports and recreation</v>
          </cell>
          <cell r="H655" t="str">
            <v>E181710</v>
          </cell>
          <cell r="I655" t="str">
            <v>Memorial Garden operations</v>
          </cell>
          <cell r="J655" t="str">
            <v>Community</v>
          </cell>
          <cell r="K655" t="str">
            <v>Cemeteries and crematoria</v>
          </cell>
          <cell r="L655" t="str">
            <v>Cemeteries and crematoria management</v>
          </cell>
          <cell r="M655" t="str">
            <v>Community</v>
          </cell>
          <cell r="N655" t="str">
            <v>Cemeteries and crematoria</v>
          </cell>
          <cell r="O655" t="str">
            <v>Cemeteries and crematoria management</v>
          </cell>
          <cell r="P655" t="str">
            <v>Community</v>
          </cell>
          <cell r="Q655" t="str">
            <v>Cemeteries and crematoria</v>
          </cell>
          <cell r="R655" t="str">
            <v>Cemeteries and crematoria management</v>
          </cell>
          <cell r="S655" t="str">
            <v>A1011105</v>
          </cell>
          <cell r="T655" t="str">
            <v>A1011105</v>
          </cell>
          <cell r="U655" t="str">
            <v>Cemeteries and crematoria management</v>
          </cell>
          <cell r="V655" t="str">
            <v>L050</v>
          </cell>
          <cell r="W655" t="str">
            <v>Regional</v>
          </cell>
          <cell r="X655" t="str">
            <v>PL40810</v>
          </cell>
          <cell r="Y655" t="str">
            <v>Expense</v>
          </cell>
          <cell r="Z655">
            <v>20100701</v>
          </cell>
          <cell r="AA655">
            <v>20220630</v>
          </cell>
          <cell r="AB655">
            <v>1</v>
          </cell>
          <cell r="AC655" t="str">
            <v>Programme</v>
          </cell>
          <cell r="AD655">
            <v>0</v>
          </cell>
          <cell r="AE655">
            <v>0</v>
          </cell>
          <cell r="AF655">
            <v>0</v>
          </cell>
          <cell r="AG655">
            <v>1</v>
          </cell>
          <cell r="AH655">
            <v>8</v>
          </cell>
          <cell r="AI655" t="str">
            <v>Cemeteries and Crematoria</v>
          </cell>
          <cell r="AJ655" t="str">
            <v>Buildings (Capex)</v>
          </cell>
          <cell r="AK655">
            <v>75</v>
          </cell>
          <cell r="AM655">
            <v>1</v>
          </cell>
          <cell r="AS655">
            <v>18026.03</v>
          </cell>
          <cell r="AT655">
            <v>44995.924899999998</v>
          </cell>
          <cell r="AU655">
            <v>45019.139190000002</v>
          </cell>
          <cell r="AV655">
            <v>45986.112509999999</v>
          </cell>
          <cell r="AW655">
            <v>46011.453329999997</v>
          </cell>
          <cell r="AX655">
            <v>47009.309260000002</v>
          </cell>
          <cell r="AY655">
            <v>49982.19182</v>
          </cell>
          <cell r="AZ655">
            <v>50005.258500000004</v>
          </cell>
          <cell r="BA655">
            <v>50000</v>
          </cell>
          <cell r="BB655">
            <v>50000</v>
          </cell>
          <cell r="BC655">
            <v>50000</v>
          </cell>
          <cell r="BD655">
            <v>3.1E-2</v>
          </cell>
          <cell r="BE655">
            <v>6.1930000000000041E-2</v>
          </cell>
          <cell r="BF655">
            <v>9.3787900000000146E-2</v>
          </cell>
          <cell r="BG655">
            <v>0.12878911280000027</v>
          </cell>
          <cell r="BH655">
            <v>0.16491036440960039</v>
          </cell>
          <cell r="BI655">
            <v>0.19869276497747879</v>
          </cell>
          <cell r="BJ655">
            <v>0.23225616239684821</v>
          </cell>
          <cell r="BK655">
            <v>0.27045610343115034</v>
          </cell>
          <cell r="BL655">
            <v>0.31238115484437823</v>
          </cell>
          <cell r="BM655">
            <v>0.35568973295424255</v>
          </cell>
          <cell r="BN655">
            <v>0</v>
          </cell>
          <cell r="BO655">
            <v>1394.8736718999999</v>
          </cell>
          <cell r="BP655">
            <v>2788.035290036702</v>
          </cell>
          <cell r="BQ655">
            <v>4312.9409214766356</v>
          </cell>
          <cell r="BR655">
            <v>5925.7742530093174</v>
          </cell>
          <cell r="BS655">
            <v>7752.3223207102019</v>
          </cell>
          <cell r="BT655">
            <v>9931.0998923505231</v>
          </cell>
          <cell r="BU655">
            <v>11614.029438872376</v>
          </cell>
          <cell r="BV655">
            <v>13522.805171557517</v>
          </cell>
          <cell r="BW655">
            <v>15619.057742218911</v>
          </cell>
          <cell r="BX655">
            <v>17784.486647712129</v>
          </cell>
          <cell r="BY655">
            <v>18026.03</v>
          </cell>
          <cell r="BZ655">
            <v>46390.798571899999</v>
          </cell>
          <cell r="CA655">
            <v>47807.174480036701</v>
          </cell>
          <cell r="CB655">
            <v>50299.053431476634</v>
          </cell>
          <cell r="CC655">
            <v>51937.227583009313</v>
          </cell>
          <cell r="CD655">
            <v>54761.631580710207</v>
          </cell>
          <cell r="CE655">
            <v>59913.291712350525</v>
          </cell>
          <cell r="CF655">
            <v>61619.287938872381</v>
          </cell>
          <cell r="CG655">
            <v>63522.805171557513</v>
          </cell>
          <cell r="CH655">
            <v>65619.057742218909</v>
          </cell>
          <cell r="CI655">
            <v>67784.486647712125</v>
          </cell>
          <cell r="CK655">
            <v>0</v>
          </cell>
          <cell r="CL655">
            <v>0</v>
          </cell>
          <cell r="CM655">
            <v>0</v>
          </cell>
          <cell r="CN655">
            <v>0</v>
          </cell>
          <cell r="CO655">
            <v>0</v>
          </cell>
          <cell r="CP655">
            <v>0</v>
          </cell>
          <cell r="CQ655">
            <v>0</v>
          </cell>
          <cell r="CR655">
            <v>0</v>
          </cell>
          <cell r="CS655">
            <v>0</v>
          </cell>
          <cell r="CT655">
            <v>0</v>
          </cell>
          <cell r="CU655">
            <v>0</v>
          </cell>
          <cell r="CW655">
            <v>0</v>
          </cell>
          <cell r="CX655">
            <v>0</v>
          </cell>
          <cell r="CY655">
            <v>0</v>
          </cell>
          <cell r="CZ655">
            <v>0</v>
          </cell>
          <cell r="DA655">
            <v>0</v>
          </cell>
          <cell r="DB655">
            <v>0</v>
          </cell>
          <cell r="DC655">
            <v>0</v>
          </cell>
          <cell r="DD655">
            <v>0</v>
          </cell>
          <cell r="DE655">
            <v>0</v>
          </cell>
          <cell r="DF655">
            <v>0</v>
          </cell>
          <cell r="DG655">
            <v>0</v>
          </cell>
          <cell r="DI655">
            <v>18026.03</v>
          </cell>
          <cell r="DJ655">
            <v>46390.798571899999</v>
          </cell>
          <cell r="DK655">
            <v>47807.174480036701</v>
          </cell>
          <cell r="DL655">
            <v>50299.053431476634</v>
          </cell>
          <cell r="DM655">
            <v>51937.227583009313</v>
          </cell>
          <cell r="DN655">
            <v>54761.631580710207</v>
          </cell>
          <cell r="DO655">
            <v>59913.291712350525</v>
          </cell>
          <cell r="DP655">
            <v>61619.287938872381</v>
          </cell>
          <cell r="DQ655">
            <v>63522.805171557513</v>
          </cell>
          <cell r="DR655">
            <v>65619.057742218909</v>
          </cell>
          <cell r="DS655">
            <v>67784.486647712125</v>
          </cell>
          <cell r="DU655" t="str">
            <v>MCC 7024CFM00665</v>
          </cell>
          <cell r="DV655">
            <v>0</v>
          </cell>
          <cell r="DW655">
            <v>0</v>
          </cell>
          <cell r="DX655">
            <v>1</v>
          </cell>
          <cell r="DY655">
            <v>479009.38951000001</v>
          </cell>
          <cell r="DZ655">
            <v>569654.81485984428</v>
          </cell>
          <cell r="EB655">
            <v>569654.81485984428</v>
          </cell>
          <cell r="EC655" t="str">
            <v>Def</v>
          </cell>
          <cell r="ED655" t="str">
            <v>nonDC</v>
          </cell>
        </row>
        <row r="656">
          <cell r="D656" t="str">
            <v>PC2000006</v>
          </cell>
          <cell r="E656" t="str">
            <v>MMG Western Block Development</v>
          </cell>
          <cell r="F656" t="str">
            <v>Auckland Council</v>
          </cell>
          <cell r="G656" t="str">
            <v>Parks, sports and recreation</v>
          </cell>
          <cell r="H656" t="str">
            <v>E181710</v>
          </cell>
          <cell r="I656" t="str">
            <v>Memorial Garden operations</v>
          </cell>
          <cell r="J656" t="str">
            <v>Community</v>
          </cell>
          <cell r="K656" t="str">
            <v>Cemeteries and crematoria</v>
          </cell>
          <cell r="L656" t="str">
            <v>Cemeteries and crematoria management</v>
          </cell>
          <cell r="M656" t="str">
            <v>Community</v>
          </cell>
          <cell r="N656" t="str">
            <v>Cemeteries and crematoria</v>
          </cell>
          <cell r="O656" t="str">
            <v>Cemeteries and crematoria management</v>
          </cell>
          <cell r="P656" t="str">
            <v>Community</v>
          </cell>
          <cell r="Q656" t="str">
            <v>Cemeteries and crematoria</v>
          </cell>
          <cell r="R656" t="str">
            <v>Cemeteries and crematoria management</v>
          </cell>
          <cell r="S656" t="str">
            <v>A1011105</v>
          </cell>
          <cell r="T656" t="str">
            <v>A1011105</v>
          </cell>
          <cell r="U656" t="str">
            <v>Cemeteries and crematoria management</v>
          </cell>
          <cell r="V656" t="str">
            <v>L050</v>
          </cell>
          <cell r="W656" t="str">
            <v>Regional</v>
          </cell>
          <cell r="X656" t="str">
            <v>PL40810</v>
          </cell>
          <cell r="Y656" t="str">
            <v>Expense</v>
          </cell>
          <cell r="Z656">
            <v>20110701</v>
          </cell>
          <cell r="AA656">
            <v>20190630</v>
          </cell>
          <cell r="AB656">
            <v>1</v>
          </cell>
          <cell r="AC656" t="str">
            <v>Programme</v>
          </cell>
          <cell r="AD656">
            <v>0.75</v>
          </cell>
          <cell r="AE656">
            <v>0</v>
          </cell>
          <cell r="AF656">
            <v>0</v>
          </cell>
          <cell r="AG656">
            <v>0.25</v>
          </cell>
          <cell r="AH656">
            <v>8</v>
          </cell>
          <cell r="AI656" t="str">
            <v>Cemeteries and Crematoria</v>
          </cell>
          <cell r="AJ656" t="str">
            <v>Road surface</v>
          </cell>
          <cell r="AK656">
            <v>45</v>
          </cell>
          <cell r="AM656">
            <v>1</v>
          </cell>
          <cell r="AS656">
            <v>236567.69</v>
          </cell>
          <cell r="AT656">
            <v>850225.18130000005</v>
          </cell>
          <cell r="AU656">
            <v>625035.98710000003</v>
          </cell>
          <cell r="AV656">
            <v>675193.95420000004</v>
          </cell>
          <cell r="AW656">
            <v>275034.35470000003</v>
          </cell>
          <cell r="AX656">
            <v>325065.04200000002</v>
          </cell>
          <cell r="AY656">
            <v>399842.43099999998</v>
          </cell>
          <cell r="AZ656">
            <v>75006.315409999996</v>
          </cell>
          <cell r="BD656">
            <v>3.9E-2</v>
          </cell>
          <cell r="BE656">
            <v>7.4325999999999892E-2</v>
          </cell>
          <cell r="BF656">
            <v>0.10440712799999985</v>
          </cell>
          <cell r="BG656">
            <v>0.13643493471199974</v>
          </cell>
          <cell r="BH656">
            <v>0.17166441768807172</v>
          </cell>
          <cell r="BI656">
            <v>0.2103293434717779</v>
          </cell>
          <cell r="BJ656">
            <v>0.25269087049328998</v>
          </cell>
          <cell r="BK656">
            <v>0.29904043270154168</v>
          </cell>
          <cell r="BL656">
            <v>0.35100205000960338</v>
          </cell>
          <cell r="BM656">
            <v>0.40504213200998751</v>
          </cell>
          <cell r="BN656">
            <v>0</v>
          </cell>
          <cell r="BO656">
            <v>33158.782070699999</v>
          </cell>
          <cell r="BP656">
            <v>46456.424777194537</v>
          </cell>
          <cell r="BQ656">
            <v>70495.061600985442</v>
          </cell>
          <cell r="BR656">
            <v>37524.294227051483</v>
          </cell>
          <cell r="BS656">
            <v>55802.101145678578</v>
          </cell>
          <cell r="BT656">
            <v>84098.596004389648</v>
          </cell>
          <cell r="BU656">
            <v>18953.411133447171</v>
          </cell>
          <cell r="BV656">
            <v>0</v>
          </cell>
          <cell r="BW656">
            <v>0</v>
          </cell>
          <cell r="BX656">
            <v>0</v>
          </cell>
          <cell r="BY656">
            <v>236567.69</v>
          </cell>
          <cell r="BZ656">
            <v>883383.96337070002</v>
          </cell>
          <cell r="CA656">
            <v>671492.41187719454</v>
          </cell>
          <cell r="CB656">
            <v>745689.01580098551</v>
          </cell>
          <cell r="CC656">
            <v>312558.64892705152</v>
          </cell>
          <cell r="CD656">
            <v>380867.14314567856</v>
          </cell>
          <cell r="CE656">
            <v>483941.02700438962</v>
          </cell>
          <cell r="CF656">
            <v>93959.726543447163</v>
          </cell>
          <cell r="CG656">
            <v>0</v>
          </cell>
          <cell r="CH656">
            <v>0</v>
          </cell>
          <cell r="CI656">
            <v>0</v>
          </cell>
          <cell r="CK656">
            <v>177425.76750000002</v>
          </cell>
          <cell r="CL656">
            <v>662537.97252802504</v>
          </cell>
          <cell r="CM656">
            <v>503619.30890789593</v>
          </cell>
          <cell r="CN656">
            <v>559266.76185073913</v>
          </cell>
          <cell r="CO656">
            <v>234418.98669528862</v>
          </cell>
          <cell r="CP656">
            <v>285650.35735925892</v>
          </cell>
          <cell r="CQ656">
            <v>362955.77025329223</v>
          </cell>
          <cell r="CR656">
            <v>70469.794907585368</v>
          </cell>
          <cell r="CS656">
            <v>0</v>
          </cell>
          <cell r="CT656">
            <v>0</v>
          </cell>
          <cell r="CU656">
            <v>0</v>
          </cell>
          <cell r="CW656">
            <v>0</v>
          </cell>
          <cell r="CX656">
            <v>0</v>
          </cell>
          <cell r="CY656">
            <v>0</v>
          </cell>
          <cell r="CZ656">
            <v>0</v>
          </cell>
          <cell r="DA656">
            <v>0</v>
          </cell>
          <cell r="DB656">
            <v>0</v>
          </cell>
          <cell r="DC656">
            <v>0</v>
          </cell>
          <cell r="DD656">
            <v>0</v>
          </cell>
          <cell r="DE656">
            <v>0</v>
          </cell>
          <cell r="DF656">
            <v>0</v>
          </cell>
          <cell r="DG656">
            <v>0</v>
          </cell>
          <cell r="DI656">
            <v>59141.922500000001</v>
          </cell>
          <cell r="DJ656">
            <v>220845.990842675</v>
          </cell>
          <cell r="DK656">
            <v>167873.10296929863</v>
          </cell>
          <cell r="DL656">
            <v>186422.25395024638</v>
          </cell>
          <cell r="DM656">
            <v>78139.662231762879</v>
          </cell>
          <cell r="DN656">
            <v>95216.785786419641</v>
          </cell>
          <cell r="DO656">
            <v>120985.2567510974</v>
          </cell>
          <cell r="DP656">
            <v>23489.931635861791</v>
          </cell>
          <cell r="DQ656">
            <v>0</v>
          </cell>
          <cell r="DR656">
            <v>0</v>
          </cell>
          <cell r="DS656">
            <v>0</v>
          </cell>
          <cell r="DU656" t="str">
            <v>MCC 4150CMG00016</v>
          </cell>
          <cell r="DV656">
            <v>0</v>
          </cell>
          <cell r="DW656">
            <v>1</v>
          </cell>
          <cell r="DX656">
            <v>1</v>
          </cell>
          <cell r="DY656">
            <v>3225403.2657099999</v>
          </cell>
          <cell r="DZ656">
            <v>3571891.936669447</v>
          </cell>
          <cell r="EB656">
            <v>3571891.936669447</v>
          </cell>
          <cell r="EC656" t="str">
            <v>Def</v>
          </cell>
          <cell r="ED656" t="str">
            <v>nonDC</v>
          </cell>
        </row>
        <row r="657">
          <cell r="D657" t="str">
            <v>PC2000009</v>
          </cell>
          <cell r="E657" t="str">
            <v>Cem Renew (Rodney)</v>
          </cell>
          <cell r="F657" t="str">
            <v>Auckland Council</v>
          </cell>
          <cell r="G657" t="str">
            <v>Parks, sports and recreation</v>
          </cell>
          <cell r="H657" t="str">
            <v>E181740</v>
          </cell>
          <cell r="I657" t="str">
            <v>North Shore Memorial Park management</v>
          </cell>
          <cell r="J657" t="str">
            <v>Community</v>
          </cell>
          <cell r="K657" t="str">
            <v>Cemeteries and crematoria</v>
          </cell>
          <cell r="L657" t="str">
            <v>Cemeteries and crematoria management</v>
          </cell>
          <cell r="M657" t="str">
            <v>Community</v>
          </cell>
          <cell r="N657" t="str">
            <v>Cemeteries and crematoria</v>
          </cell>
          <cell r="O657" t="str">
            <v>Cemeteries and crematoria management</v>
          </cell>
          <cell r="P657" t="str">
            <v>Community</v>
          </cell>
          <cell r="Q657" t="str">
            <v>Cemeteries and crematoria</v>
          </cell>
          <cell r="R657" t="str">
            <v>Cemeteries and crematoria management</v>
          </cell>
          <cell r="S657" t="str">
            <v>A1011105</v>
          </cell>
          <cell r="T657" t="str">
            <v>A1011105</v>
          </cell>
          <cell r="U657" t="str">
            <v>Cemeteries and crematoria management</v>
          </cell>
          <cell r="V657" t="str">
            <v>L050</v>
          </cell>
          <cell r="W657" t="str">
            <v>Regional</v>
          </cell>
          <cell r="X657" t="str">
            <v>PL43780</v>
          </cell>
          <cell r="Y657" t="str">
            <v>Expense</v>
          </cell>
          <cell r="Z657">
            <v>20090701</v>
          </cell>
          <cell r="AA657">
            <v>20220630</v>
          </cell>
          <cell r="AB657">
            <v>1</v>
          </cell>
          <cell r="AC657" t="str">
            <v>Programme</v>
          </cell>
          <cell r="AD657">
            <v>0</v>
          </cell>
          <cell r="AE657">
            <v>0</v>
          </cell>
          <cell r="AF657">
            <v>0</v>
          </cell>
          <cell r="AG657">
            <v>1</v>
          </cell>
          <cell r="AH657">
            <v>8</v>
          </cell>
          <cell r="AI657" t="str">
            <v>Cemeteries and Crematoria</v>
          </cell>
          <cell r="AJ657" t="str">
            <v>Plant and equipment (Capex)</v>
          </cell>
          <cell r="AK657">
            <v>35</v>
          </cell>
          <cell r="AM657">
            <v>1</v>
          </cell>
          <cell r="AS657">
            <v>20816</v>
          </cell>
          <cell r="AT657">
            <v>5154</v>
          </cell>
          <cell r="AU657">
            <v>10297</v>
          </cell>
          <cell r="AV657">
            <v>8209</v>
          </cell>
          <cell r="AW657">
            <v>10270</v>
          </cell>
          <cell r="AX657">
            <v>5135</v>
          </cell>
          <cell r="AY657">
            <v>10262</v>
          </cell>
          <cell r="AZ657">
            <v>10286</v>
          </cell>
          <cell r="BA657">
            <v>10200</v>
          </cell>
          <cell r="BB657">
            <v>10200</v>
          </cell>
          <cell r="BC657">
            <v>10200</v>
          </cell>
          <cell r="BD657">
            <v>3.3000000000000002E-2</v>
          </cell>
          <cell r="BE657">
            <v>6.7088999999999732E-2</v>
          </cell>
          <cell r="BF657">
            <v>0.10230293699999971</v>
          </cell>
          <cell r="BG657">
            <v>0.14088353979499968</v>
          </cell>
          <cell r="BH657">
            <v>0.18195534722761963</v>
          </cell>
          <cell r="BI657">
            <v>0.21859596299167583</v>
          </cell>
          <cell r="BJ657">
            <v>0.25637243784441766</v>
          </cell>
          <cell r="BK657">
            <v>0.29783272829328333</v>
          </cell>
          <cell r="BL657">
            <v>0.3445547065118415</v>
          </cell>
          <cell r="BM657">
            <v>0.39295867594626777</v>
          </cell>
          <cell r="BN657">
            <v>0</v>
          </cell>
          <cell r="BO657">
            <v>170.08200000000002</v>
          </cell>
          <cell r="BP657">
            <v>690.81543299999726</v>
          </cell>
          <cell r="BQ657">
            <v>839.80480983299753</v>
          </cell>
          <cell r="BR657">
            <v>1446.8739536946466</v>
          </cell>
          <cell r="BS657">
            <v>934.34070801382677</v>
          </cell>
          <cell r="BT657">
            <v>2243.2317722205776</v>
          </cell>
          <cell r="BU657">
            <v>2637.04689566768</v>
          </cell>
          <cell r="BV657">
            <v>3037.8938285914901</v>
          </cell>
          <cell r="BW657">
            <v>3514.4580064207835</v>
          </cell>
          <cell r="BX657">
            <v>4008.178494651931</v>
          </cell>
          <cell r="BY657">
            <v>20816</v>
          </cell>
          <cell r="BZ657">
            <v>5324.0820000000003</v>
          </cell>
          <cell r="CA657">
            <v>10987.815432999998</v>
          </cell>
          <cell r="CB657">
            <v>9048.8048098329982</v>
          </cell>
          <cell r="CC657">
            <v>11716.873953694647</v>
          </cell>
          <cell r="CD657">
            <v>6069.3407080138268</v>
          </cell>
          <cell r="CE657">
            <v>12505.231772220577</v>
          </cell>
          <cell r="CF657">
            <v>12923.04689566768</v>
          </cell>
          <cell r="CG657">
            <v>13237.89382859149</v>
          </cell>
          <cell r="CH657">
            <v>13714.458006420784</v>
          </cell>
          <cell r="CI657">
            <v>14208.178494651931</v>
          </cell>
          <cell r="CK657">
            <v>0</v>
          </cell>
          <cell r="CL657">
            <v>0</v>
          </cell>
          <cell r="CM657">
            <v>0</v>
          </cell>
          <cell r="CN657">
            <v>0</v>
          </cell>
          <cell r="CO657">
            <v>0</v>
          </cell>
          <cell r="CP657">
            <v>0</v>
          </cell>
          <cell r="CQ657">
            <v>0</v>
          </cell>
          <cell r="CR657">
            <v>0</v>
          </cell>
          <cell r="CS657">
            <v>0</v>
          </cell>
          <cell r="CT657">
            <v>0</v>
          </cell>
          <cell r="CU657">
            <v>0</v>
          </cell>
          <cell r="CW657">
            <v>0</v>
          </cell>
          <cell r="CX657">
            <v>0</v>
          </cell>
          <cell r="CY657">
            <v>0</v>
          </cell>
          <cell r="CZ657">
            <v>0</v>
          </cell>
          <cell r="DA657">
            <v>0</v>
          </cell>
          <cell r="DB657">
            <v>0</v>
          </cell>
          <cell r="DC657">
            <v>0</v>
          </cell>
          <cell r="DD657">
            <v>0</v>
          </cell>
          <cell r="DE657">
            <v>0</v>
          </cell>
          <cell r="DF657">
            <v>0</v>
          </cell>
          <cell r="DG657">
            <v>0</v>
          </cell>
          <cell r="DI657">
            <v>20816</v>
          </cell>
          <cell r="DJ657">
            <v>5324.0820000000003</v>
          </cell>
          <cell r="DK657">
            <v>10987.815432999998</v>
          </cell>
          <cell r="DL657">
            <v>9048.8048098329982</v>
          </cell>
          <cell r="DM657">
            <v>11716.873953694647</v>
          </cell>
          <cell r="DN657">
            <v>6069.3407080138268</v>
          </cell>
          <cell r="DO657">
            <v>12505.231772220577</v>
          </cell>
          <cell r="DP657">
            <v>12923.04689566768</v>
          </cell>
          <cell r="DQ657">
            <v>13237.89382859149</v>
          </cell>
          <cell r="DR657">
            <v>13714.458006420784</v>
          </cell>
          <cell r="DS657">
            <v>14208.178494651931</v>
          </cell>
          <cell r="DU657" t="str">
            <v>RDC 40006-1</v>
          </cell>
          <cell r="DV657">
            <v>0</v>
          </cell>
          <cell r="DW657">
            <v>0</v>
          </cell>
          <cell r="DX657">
            <v>1</v>
          </cell>
          <cell r="DY657">
            <v>90213</v>
          </cell>
          <cell r="DZ657">
            <v>109735.72590209394</v>
          </cell>
          <cell r="EB657">
            <v>109735.72590209394</v>
          </cell>
          <cell r="EC657" t="str">
            <v>Def</v>
          </cell>
          <cell r="ED657" t="str">
            <v>nonDC</v>
          </cell>
        </row>
        <row r="658">
          <cell r="D658" t="str">
            <v>PC2000010</v>
          </cell>
          <cell r="E658" t="str">
            <v>Swanson Cemetery - Swanson Access Upgrade</v>
          </cell>
          <cell r="F658" t="str">
            <v>Auckland Council</v>
          </cell>
          <cell r="G658" t="str">
            <v>Parks, sports and recreation</v>
          </cell>
          <cell r="H658" t="str">
            <v>E181110</v>
          </cell>
          <cell r="I658" t="str">
            <v>Regional parks operations management</v>
          </cell>
          <cell r="J658" t="str">
            <v>Community</v>
          </cell>
          <cell r="K658" t="str">
            <v>Cemeteries and crematoria</v>
          </cell>
          <cell r="L658" t="str">
            <v>Cemeteries and crematoria management</v>
          </cell>
          <cell r="M658" t="str">
            <v>Community</v>
          </cell>
          <cell r="N658" t="str">
            <v>Cemeteries and crematoria</v>
          </cell>
          <cell r="O658" t="str">
            <v>Cemeteries and crematoria management</v>
          </cell>
          <cell r="P658" t="str">
            <v>Community</v>
          </cell>
          <cell r="Q658" t="str">
            <v>Cemeteries and crematoria</v>
          </cell>
          <cell r="R658" t="str">
            <v>Cemeteries and crematoria management</v>
          </cell>
          <cell r="S658" t="str">
            <v>A1011105</v>
          </cell>
          <cell r="T658" t="str">
            <v>A1011105</v>
          </cell>
          <cell r="U658" t="str">
            <v>Cemeteries and crematoria management</v>
          </cell>
          <cell r="V658" t="str">
            <v>L050</v>
          </cell>
          <cell r="W658" t="str">
            <v>Regional</v>
          </cell>
          <cell r="X658" t="str">
            <v>FY12 - Only</v>
          </cell>
          <cell r="Y658" t="str">
            <v>Expense</v>
          </cell>
          <cell r="Z658">
            <v>20110701</v>
          </cell>
          <cell r="AA658">
            <v>20120630</v>
          </cell>
          <cell r="AB658">
            <v>2</v>
          </cell>
          <cell r="AC658" t="str">
            <v>Discrete</v>
          </cell>
          <cell r="AD658">
            <v>0</v>
          </cell>
          <cell r="AE658">
            <v>0</v>
          </cell>
          <cell r="AF658">
            <v>0</v>
          </cell>
          <cell r="AG658">
            <v>1</v>
          </cell>
          <cell r="AH658">
            <v>8</v>
          </cell>
          <cell r="AI658" t="str">
            <v>Cemeteries and Crematoria</v>
          </cell>
          <cell r="AJ658" t="str">
            <v>Structures parks</v>
          </cell>
          <cell r="AK658">
            <v>50</v>
          </cell>
          <cell r="AP658">
            <v>1</v>
          </cell>
          <cell r="AS658">
            <v>130000</v>
          </cell>
          <cell r="BD658">
            <v>3.1E-2</v>
          </cell>
          <cell r="BE658">
            <v>6.1930000000000041E-2</v>
          </cell>
          <cell r="BF658">
            <v>9.3787900000000146E-2</v>
          </cell>
          <cell r="BG658">
            <v>0.12878911280000027</v>
          </cell>
          <cell r="BH658">
            <v>0.16491036440960039</v>
          </cell>
          <cell r="BI658">
            <v>0.19869276497747879</v>
          </cell>
          <cell r="BJ658">
            <v>0.23225616239684821</v>
          </cell>
          <cell r="BK658">
            <v>0.27045610343115034</v>
          </cell>
          <cell r="BL658">
            <v>0.31238115484437823</v>
          </cell>
          <cell r="BM658">
            <v>0.35568973295424255</v>
          </cell>
          <cell r="BN658">
            <v>0</v>
          </cell>
          <cell r="BO658">
            <v>0</v>
          </cell>
          <cell r="BP658">
            <v>0</v>
          </cell>
          <cell r="BQ658">
            <v>0</v>
          </cell>
          <cell r="BR658">
            <v>0</v>
          </cell>
          <cell r="BS658">
            <v>0</v>
          </cell>
          <cell r="BT658">
            <v>0</v>
          </cell>
          <cell r="BU658">
            <v>0</v>
          </cell>
          <cell r="BV658">
            <v>0</v>
          </cell>
          <cell r="BW658">
            <v>0</v>
          </cell>
          <cell r="BX658">
            <v>0</v>
          </cell>
          <cell r="BY658">
            <v>130000</v>
          </cell>
          <cell r="BZ658">
            <v>0</v>
          </cell>
          <cell r="CA658">
            <v>0</v>
          </cell>
          <cell r="CB658">
            <v>0</v>
          </cell>
          <cell r="CC658">
            <v>0</v>
          </cell>
          <cell r="CD658">
            <v>0</v>
          </cell>
          <cell r="CE658">
            <v>0</v>
          </cell>
          <cell r="CF658">
            <v>0</v>
          </cell>
          <cell r="CG658">
            <v>0</v>
          </cell>
          <cell r="CH658">
            <v>0</v>
          </cell>
          <cell r="CI658">
            <v>0</v>
          </cell>
          <cell r="CK658">
            <v>0</v>
          </cell>
          <cell r="CL658">
            <v>0</v>
          </cell>
          <cell r="CM658">
            <v>0</v>
          </cell>
          <cell r="CN658">
            <v>0</v>
          </cell>
          <cell r="CO658">
            <v>0</v>
          </cell>
          <cell r="CP658">
            <v>0</v>
          </cell>
          <cell r="CQ658">
            <v>0</v>
          </cell>
          <cell r="CR658">
            <v>0</v>
          </cell>
          <cell r="CS658">
            <v>0</v>
          </cell>
          <cell r="CT658">
            <v>0</v>
          </cell>
          <cell r="CU658">
            <v>0</v>
          </cell>
          <cell r="CW658">
            <v>0</v>
          </cell>
          <cell r="CX658">
            <v>0</v>
          </cell>
          <cell r="CY658">
            <v>0</v>
          </cell>
          <cell r="CZ658">
            <v>0</v>
          </cell>
          <cell r="DA658">
            <v>0</v>
          </cell>
          <cell r="DB658">
            <v>0</v>
          </cell>
          <cell r="DC658">
            <v>0</v>
          </cell>
          <cell r="DD658">
            <v>0</v>
          </cell>
          <cell r="DE658">
            <v>0</v>
          </cell>
          <cell r="DF658">
            <v>0</v>
          </cell>
          <cell r="DG658">
            <v>0</v>
          </cell>
          <cell r="DI658">
            <v>130000</v>
          </cell>
          <cell r="DJ658">
            <v>0</v>
          </cell>
          <cell r="DK658">
            <v>0</v>
          </cell>
          <cell r="DL658">
            <v>0</v>
          </cell>
          <cell r="DM658">
            <v>0</v>
          </cell>
          <cell r="DN658">
            <v>0</v>
          </cell>
          <cell r="DO658">
            <v>0</v>
          </cell>
          <cell r="DP658">
            <v>0</v>
          </cell>
          <cell r="DQ658">
            <v>0</v>
          </cell>
          <cell r="DR658">
            <v>0</v>
          </cell>
          <cell r="DS658">
            <v>0</v>
          </cell>
          <cell r="DU658" t="str">
            <v>WCC 8CSCM-12-014</v>
          </cell>
          <cell r="DV658">
            <v>0</v>
          </cell>
          <cell r="DW658">
            <v>0</v>
          </cell>
          <cell r="DX658">
            <v>1</v>
          </cell>
          <cell r="DY658">
            <v>0</v>
          </cell>
          <cell r="DZ658">
            <v>0</v>
          </cell>
          <cell r="EB658">
            <v>0</v>
          </cell>
          <cell r="EC658" t="str">
            <v>Def</v>
          </cell>
          <cell r="ED658" t="str">
            <v>nonDC</v>
          </cell>
        </row>
        <row r="659">
          <cell r="D659" t="str">
            <v>PC2000011</v>
          </cell>
          <cell r="E659" t="str">
            <v>Waikumete Cemetery - Cemetery Roading and Footpaths</v>
          </cell>
          <cell r="F659" t="str">
            <v>Auckland Council</v>
          </cell>
          <cell r="G659" t="str">
            <v>Parks, sports and recreation</v>
          </cell>
          <cell r="H659" t="str">
            <v>E181720</v>
          </cell>
          <cell r="I659" t="str">
            <v>Waikumete Cemetery management</v>
          </cell>
          <cell r="J659" t="str">
            <v>Community</v>
          </cell>
          <cell r="K659" t="str">
            <v>Cemeteries and crematoria</v>
          </cell>
          <cell r="L659" t="str">
            <v>Cemeteries and crematoria management</v>
          </cell>
          <cell r="M659" t="str">
            <v>Community</v>
          </cell>
          <cell r="N659" t="str">
            <v>Cemeteries and crematoria</v>
          </cell>
          <cell r="O659" t="str">
            <v>Cemeteries and crematoria management</v>
          </cell>
          <cell r="P659" t="str">
            <v>Community</v>
          </cell>
          <cell r="Q659" t="str">
            <v>Cemeteries and crematoria</v>
          </cell>
          <cell r="R659" t="str">
            <v>Cemeteries and crematoria management</v>
          </cell>
          <cell r="S659" t="str">
            <v>A1011105</v>
          </cell>
          <cell r="T659" t="str">
            <v>A1011105</v>
          </cell>
          <cell r="U659" t="str">
            <v>Cemeteries and crematoria management</v>
          </cell>
          <cell r="V659" t="str">
            <v>L050</v>
          </cell>
          <cell r="W659" t="str">
            <v>Regional</v>
          </cell>
          <cell r="X659" t="str">
            <v>PL40810</v>
          </cell>
          <cell r="Y659" t="str">
            <v>Expense</v>
          </cell>
          <cell r="Z659">
            <v>20100701</v>
          </cell>
          <cell r="AA659">
            <v>20220630</v>
          </cell>
          <cell r="AB659">
            <v>1</v>
          </cell>
          <cell r="AC659" t="str">
            <v>Programme</v>
          </cell>
          <cell r="AD659">
            <v>0</v>
          </cell>
          <cell r="AE659">
            <v>0</v>
          </cell>
          <cell r="AF659">
            <v>0</v>
          </cell>
          <cell r="AG659">
            <v>1</v>
          </cell>
          <cell r="AH659">
            <v>8</v>
          </cell>
          <cell r="AI659" t="str">
            <v>Cemeteries and Crematoria</v>
          </cell>
          <cell r="AJ659" t="str">
            <v>Structures parks</v>
          </cell>
          <cell r="AK659">
            <v>50</v>
          </cell>
          <cell r="AM659">
            <v>1</v>
          </cell>
          <cell r="AS659">
            <v>388016</v>
          </cell>
          <cell r="AT659">
            <v>363000</v>
          </cell>
          <cell r="AU659">
            <v>363000</v>
          </cell>
          <cell r="AV659">
            <v>363000</v>
          </cell>
          <cell r="AW659">
            <v>363000</v>
          </cell>
          <cell r="AX659">
            <v>363000</v>
          </cell>
          <cell r="AY659">
            <v>363000</v>
          </cell>
          <cell r="AZ659">
            <v>363000</v>
          </cell>
          <cell r="BA659">
            <v>213200</v>
          </cell>
          <cell r="BB659">
            <v>213200</v>
          </cell>
          <cell r="BC659">
            <v>213200</v>
          </cell>
          <cell r="BD659">
            <v>3.1E-2</v>
          </cell>
          <cell r="BE659">
            <v>6.1930000000000041E-2</v>
          </cell>
          <cell r="BF659">
            <v>9.3787900000000146E-2</v>
          </cell>
          <cell r="BG659">
            <v>0.12878911280000027</v>
          </cell>
          <cell r="BH659">
            <v>0.16491036440960039</v>
          </cell>
          <cell r="BI659">
            <v>0.19869276497747879</v>
          </cell>
          <cell r="BJ659">
            <v>0.23225616239684821</v>
          </cell>
          <cell r="BK659">
            <v>0.27045610343115034</v>
          </cell>
          <cell r="BL659">
            <v>0.31238115484437823</v>
          </cell>
          <cell r="BM659">
            <v>0.35568973295424255</v>
          </cell>
          <cell r="BN659">
            <v>0</v>
          </cell>
          <cell r="BO659">
            <v>11253</v>
          </cell>
          <cell r="BP659">
            <v>22480.590000000015</v>
          </cell>
          <cell r="BQ659">
            <v>34045.007700000053</v>
          </cell>
          <cell r="BR659">
            <v>46750.447946400098</v>
          </cell>
          <cell r="BS659">
            <v>59862.462280684937</v>
          </cell>
          <cell r="BT659">
            <v>72125.4736868248</v>
          </cell>
          <cell r="BU659">
            <v>84308.9869500559</v>
          </cell>
          <cell r="BV659">
            <v>57661.241251521249</v>
          </cell>
          <cell r="BW659">
            <v>66599.662212821437</v>
          </cell>
          <cell r="BX659">
            <v>75833.051065844513</v>
          </cell>
          <cell r="BY659">
            <v>388016</v>
          </cell>
          <cell r="BZ659">
            <v>374253</v>
          </cell>
          <cell r="CA659">
            <v>385480.59</v>
          </cell>
          <cell r="CB659">
            <v>397045.00770000007</v>
          </cell>
          <cell r="CC659">
            <v>409750.44794640009</v>
          </cell>
          <cell r="CD659">
            <v>422862.46228068497</v>
          </cell>
          <cell r="CE659">
            <v>435125.47368682479</v>
          </cell>
          <cell r="CF659">
            <v>447308.98695005593</v>
          </cell>
          <cell r="CG659">
            <v>270861.24125152128</v>
          </cell>
          <cell r="CH659">
            <v>279799.66221282142</v>
          </cell>
          <cell r="CI659">
            <v>289033.05106584448</v>
          </cell>
          <cell r="CK659">
            <v>0</v>
          </cell>
          <cell r="CL659">
            <v>0</v>
          </cell>
          <cell r="CM659">
            <v>0</v>
          </cell>
          <cell r="CN659">
            <v>0</v>
          </cell>
          <cell r="CO659">
            <v>0</v>
          </cell>
          <cell r="CP659">
            <v>0</v>
          </cell>
          <cell r="CQ659">
            <v>0</v>
          </cell>
          <cell r="CR659">
            <v>0</v>
          </cell>
          <cell r="CS659">
            <v>0</v>
          </cell>
          <cell r="CT659">
            <v>0</v>
          </cell>
          <cell r="CU659">
            <v>0</v>
          </cell>
          <cell r="CW659">
            <v>0</v>
          </cell>
          <cell r="CX659">
            <v>0</v>
          </cell>
          <cell r="CY659">
            <v>0</v>
          </cell>
          <cell r="CZ659">
            <v>0</v>
          </cell>
          <cell r="DA659">
            <v>0</v>
          </cell>
          <cell r="DB659">
            <v>0</v>
          </cell>
          <cell r="DC659">
            <v>0</v>
          </cell>
          <cell r="DD659">
            <v>0</v>
          </cell>
          <cell r="DE659">
            <v>0</v>
          </cell>
          <cell r="DF659">
            <v>0</v>
          </cell>
          <cell r="DG659">
            <v>0</v>
          </cell>
          <cell r="DI659">
            <v>388016</v>
          </cell>
          <cell r="DJ659">
            <v>374253</v>
          </cell>
          <cell r="DK659">
            <v>385480.59</v>
          </cell>
          <cell r="DL659">
            <v>397045.00770000007</v>
          </cell>
          <cell r="DM659">
            <v>409750.44794640009</v>
          </cell>
          <cell r="DN659">
            <v>422862.46228068497</v>
          </cell>
          <cell r="DO659">
            <v>435125.47368682479</v>
          </cell>
          <cell r="DP659">
            <v>447308.98695005593</v>
          </cell>
          <cell r="DQ659">
            <v>270861.24125152128</v>
          </cell>
          <cell r="DR659">
            <v>279799.66221282142</v>
          </cell>
          <cell r="DS659">
            <v>289033.05106584448</v>
          </cell>
          <cell r="DU659" t="str">
            <v>WCC 8CSCM-19-021</v>
          </cell>
          <cell r="DV659">
            <v>0</v>
          </cell>
          <cell r="DW659">
            <v>0</v>
          </cell>
          <cell r="DX659">
            <v>1</v>
          </cell>
          <cell r="DY659">
            <v>3180600</v>
          </cell>
          <cell r="DZ659">
            <v>3711519.9230941525</v>
          </cell>
          <cell r="EB659">
            <v>3711519.9230941525</v>
          </cell>
          <cell r="EC659" t="str">
            <v>Def</v>
          </cell>
          <cell r="ED659" t="str">
            <v>nonDC</v>
          </cell>
        </row>
        <row r="660">
          <cell r="D660" t="str">
            <v>PC2000012</v>
          </cell>
          <cell r="E660" t="str">
            <v>Waikumete Cemetery - Chapel Restoration</v>
          </cell>
          <cell r="F660" t="str">
            <v>Auckland Council</v>
          </cell>
          <cell r="G660" t="str">
            <v>Parks, sports and recreation</v>
          </cell>
          <cell r="H660" t="str">
            <v>E181720</v>
          </cell>
          <cell r="I660" t="str">
            <v>Waikumete Cemetery management</v>
          </cell>
          <cell r="J660" t="str">
            <v>Community</v>
          </cell>
          <cell r="K660" t="str">
            <v>Cemeteries and crematoria</v>
          </cell>
          <cell r="L660" t="str">
            <v>Cemeteries and crematoria management</v>
          </cell>
          <cell r="M660" t="str">
            <v>Community</v>
          </cell>
          <cell r="N660" t="str">
            <v>Cemeteries and crematoria</v>
          </cell>
          <cell r="O660" t="str">
            <v>Cemeteries and crematoria management</v>
          </cell>
          <cell r="P660" t="str">
            <v>Community</v>
          </cell>
          <cell r="Q660" t="str">
            <v>Cemeteries and crematoria</v>
          </cell>
          <cell r="R660" t="str">
            <v>Cemeteries and crematoria management</v>
          </cell>
          <cell r="S660" t="str">
            <v>A1011105</v>
          </cell>
          <cell r="T660" t="str">
            <v>A1011105</v>
          </cell>
          <cell r="U660" t="str">
            <v>Cemeteries and crematoria management</v>
          </cell>
          <cell r="V660" t="str">
            <v>L050</v>
          </cell>
          <cell r="W660" t="str">
            <v>Regional</v>
          </cell>
          <cell r="X660" t="str">
            <v>PL40810</v>
          </cell>
          <cell r="Y660" t="str">
            <v>Expense</v>
          </cell>
          <cell r="Z660">
            <v>20170701</v>
          </cell>
          <cell r="AA660">
            <v>20190630</v>
          </cell>
          <cell r="AB660">
            <v>2</v>
          </cell>
          <cell r="AC660" t="str">
            <v>Discrete</v>
          </cell>
          <cell r="AD660">
            <v>0</v>
          </cell>
          <cell r="AE660">
            <v>0</v>
          </cell>
          <cell r="AF660">
            <v>0</v>
          </cell>
          <cell r="AG660">
            <v>1</v>
          </cell>
          <cell r="AH660">
            <v>8</v>
          </cell>
          <cell r="AI660" t="str">
            <v>Cemeteries and Crematoria</v>
          </cell>
          <cell r="AJ660" t="str">
            <v>Buildings (Capex)</v>
          </cell>
          <cell r="AK660">
            <v>75</v>
          </cell>
          <cell r="AM660">
            <v>1</v>
          </cell>
          <cell r="AY660">
            <v>150000</v>
          </cell>
          <cell r="AZ660">
            <v>150000</v>
          </cell>
          <cell r="BD660">
            <v>3.1E-2</v>
          </cell>
          <cell r="BE660">
            <v>6.1930000000000041E-2</v>
          </cell>
          <cell r="BF660">
            <v>9.3787900000000146E-2</v>
          </cell>
          <cell r="BG660">
            <v>0.12878911280000027</v>
          </cell>
          <cell r="BH660">
            <v>0.16491036440960039</v>
          </cell>
          <cell r="BI660">
            <v>0.19869276497747879</v>
          </cell>
          <cell r="BJ660">
            <v>0.23225616239684821</v>
          </cell>
          <cell r="BK660">
            <v>0.27045610343115034</v>
          </cell>
          <cell r="BL660">
            <v>0.31238115484437823</v>
          </cell>
          <cell r="BM660">
            <v>0.35568973295424255</v>
          </cell>
          <cell r="BN660">
            <v>0</v>
          </cell>
          <cell r="BO660">
            <v>0</v>
          </cell>
          <cell r="BP660">
            <v>0</v>
          </cell>
          <cell r="BQ660">
            <v>0</v>
          </cell>
          <cell r="BR660">
            <v>0</v>
          </cell>
          <cell r="BS660">
            <v>0</v>
          </cell>
          <cell r="BT660">
            <v>29803.914746621816</v>
          </cell>
          <cell r="BU660">
            <v>34838.424359527235</v>
          </cell>
          <cell r="BV660">
            <v>0</v>
          </cell>
          <cell r="BW660">
            <v>0</v>
          </cell>
          <cell r="BX660">
            <v>0</v>
          </cell>
          <cell r="BY660">
            <v>0</v>
          </cell>
          <cell r="BZ660">
            <v>0</v>
          </cell>
          <cell r="CA660">
            <v>0</v>
          </cell>
          <cell r="CB660">
            <v>0</v>
          </cell>
          <cell r="CC660">
            <v>0</v>
          </cell>
          <cell r="CD660">
            <v>0</v>
          </cell>
          <cell r="CE660">
            <v>179803.91474662183</v>
          </cell>
          <cell r="CF660">
            <v>184838.42435952724</v>
          </cell>
          <cell r="CG660">
            <v>0</v>
          </cell>
          <cell r="CH660">
            <v>0</v>
          </cell>
          <cell r="CI660">
            <v>0</v>
          </cell>
          <cell r="CK660">
            <v>0</v>
          </cell>
          <cell r="CL660">
            <v>0</v>
          </cell>
          <cell r="CM660">
            <v>0</v>
          </cell>
          <cell r="CN660">
            <v>0</v>
          </cell>
          <cell r="CO660">
            <v>0</v>
          </cell>
          <cell r="CP660">
            <v>0</v>
          </cell>
          <cell r="CQ660">
            <v>0</v>
          </cell>
          <cell r="CR660">
            <v>0</v>
          </cell>
          <cell r="CS660">
            <v>0</v>
          </cell>
          <cell r="CT660">
            <v>0</v>
          </cell>
          <cell r="CU660">
            <v>0</v>
          </cell>
          <cell r="CW660">
            <v>0</v>
          </cell>
          <cell r="CX660">
            <v>0</v>
          </cell>
          <cell r="CY660">
            <v>0</v>
          </cell>
          <cell r="CZ660">
            <v>0</v>
          </cell>
          <cell r="DA660">
            <v>0</v>
          </cell>
          <cell r="DB660">
            <v>0</v>
          </cell>
          <cell r="DC660">
            <v>0</v>
          </cell>
          <cell r="DD660">
            <v>0</v>
          </cell>
          <cell r="DE660">
            <v>0</v>
          </cell>
          <cell r="DF660">
            <v>0</v>
          </cell>
          <cell r="DG660">
            <v>0</v>
          </cell>
          <cell r="DI660">
            <v>0</v>
          </cell>
          <cell r="DJ660">
            <v>0</v>
          </cell>
          <cell r="DK660">
            <v>0</v>
          </cell>
          <cell r="DL660">
            <v>0</v>
          </cell>
          <cell r="DM660">
            <v>0</v>
          </cell>
          <cell r="DN660">
            <v>0</v>
          </cell>
          <cell r="DO660">
            <v>179803.91474662183</v>
          </cell>
          <cell r="DP660">
            <v>184838.42435952724</v>
          </cell>
          <cell r="DQ660">
            <v>0</v>
          </cell>
          <cell r="DR660">
            <v>0</v>
          </cell>
          <cell r="DS660">
            <v>0</v>
          </cell>
          <cell r="DU660" t="str">
            <v>WCC 8CSCM-19-030</v>
          </cell>
          <cell r="DV660">
            <v>0</v>
          </cell>
          <cell r="DW660">
            <v>0</v>
          </cell>
          <cell r="DX660">
            <v>1</v>
          </cell>
          <cell r="DY660">
            <v>300000</v>
          </cell>
          <cell r="DZ660">
            <v>364642.33910614904</v>
          </cell>
          <cell r="EB660">
            <v>364642.33910614904</v>
          </cell>
          <cell r="EC660" t="str">
            <v>Def</v>
          </cell>
          <cell r="ED660" t="str">
            <v>nonDC</v>
          </cell>
        </row>
        <row r="661">
          <cell r="D661" t="str">
            <v>PC2000013</v>
          </cell>
          <cell r="E661" t="str">
            <v>Waikumete Cemetery - Depot Renewal</v>
          </cell>
          <cell r="F661" t="str">
            <v>Auckland Council</v>
          </cell>
          <cell r="G661" t="str">
            <v>Parks, sports and recreation</v>
          </cell>
          <cell r="H661" t="str">
            <v>E181720</v>
          </cell>
          <cell r="I661" t="str">
            <v>Waikumete Cemetery management</v>
          </cell>
          <cell r="J661" t="str">
            <v>Community</v>
          </cell>
          <cell r="K661" t="str">
            <v>Cemeteries and crematoria</v>
          </cell>
          <cell r="L661" t="str">
            <v>Cemeteries and crematoria management</v>
          </cell>
          <cell r="M661" t="str">
            <v>Community</v>
          </cell>
          <cell r="N661" t="str">
            <v>Cemeteries and crematoria</v>
          </cell>
          <cell r="O661" t="str">
            <v>Cemeteries and crematoria management</v>
          </cell>
          <cell r="P661" t="str">
            <v>Community</v>
          </cell>
          <cell r="Q661" t="str">
            <v>Cemeteries and crematoria</v>
          </cell>
          <cell r="R661" t="str">
            <v>Cemeteries and crematoria management</v>
          </cell>
          <cell r="S661" t="str">
            <v>A1011105</v>
          </cell>
          <cell r="T661" t="str">
            <v>A1011105</v>
          </cell>
          <cell r="U661" t="str">
            <v>Cemeteries and crematoria management</v>
          </cell>
          <cell r="V661" t="str">
            <v>L050</v>
          </cell>
          <cell r="W661" t="str">
            <v>Regional</v>
          </cell>
          <cell r="X661" t="str">
            <v>PL40810</v>
          </cell>
          <cell r="Y661" t="str">
            <v>Expense</v>
          </cell>
          <cell r="Z661">
            <v>20130701</v>
          </cell>
          <cell r="AA661">
            <v>20150630</v>
          </cell>
          <cell r="AB661">
            <v>2</v>
          </cell>
          <cell r="AC661" t="str">
            <v>Discrete</v>
          </cell>
          <cell r="AD661">
            <v>0</v>
          </cell>
          <cell r="AE661">
            <v>0</v>
          </cell>
          <cell r="AF661">
            <v>0</v>
          </cell>
          <cell r="AG661">
            <v>1</v>
          </cell>
          <cell r="AH661">
            <v>8</v>
          </cell>
          <cell r="AI661" t="str">
            <v>Cemeteries and Crematoria</v>
          </cell>
          <cell r="AJ661" t="str">
            <v>Buildings (Capex)</v>
          </cell>
          <cell r="AK661">
            <v>75</v>
          </cell>
          <cell r="AM661">
            <v>1</v>
          </cell>
          <cell r="AU661">
            <v>100000</v>
          </cell>
          <cell r="AV661">
            <v>100000</v>
          </cell>
          <cell r="BD661">
            <v>3.1E-2</v>
          </cell>
          <cell r="BE661">
            <v>6.1930000000000041E-2</v>
          </cell>
          <cell r="BF661">
            <v>9.3787900000000146E-2</v>
          </cell>
          <cell r="BG661">
            <v>0.12878911280000027</v>
          </cell>
          <cell r="BH661">
            <v>0.16491036440960039</v>
          </cell>
          <cell r="BI661">
            <v>0.19869276497747879</v>
          </cell>
          <cell r="BJ661">
            <v>0.23225616239684821</v>
          </cell>
          <cell r="BK661">
            <v>0.27045610343115034</v>
          </cell>
          <cell r="BL661">
            <v>0.31238115484437823</v>
          </cell>
          <cell r="BM661">
            <v>0.35568973295424255</v>
          </cell>
          <cell r="BN661">
            <v>0</v>
          </cell>
          <cell r="BO661">
            <v>0</v>
          </cell>
          <cell r="BP661">
            <v>6193.0000000000036</v>
          </cell>
          <cell r="BQ661">
            <v>9378.7900000000154</v>
          </cell>
          <cell r="BR661">
            <v>0</v>
          </cell>
          <cell r="BS661">
            <v>0</v>
          </cell>
          <cell r="BT661">
            <v>0</v>
          </cell>
          <cell r="BU661">
            <v>0</v>
          </cell>
          <cell r="BV661">
            <v>0</v>
          </cell>
          <cell r="BW661">
            <v>0</v>
          </cell>
          <cell r="BX661">
            <v>0</v>
          </cell>
          <cell r="BY661">
            <v>0</v>
          </cell>
          <cell r="BZ661">
            <v>0</v>
          </cell>
          <cell r="CA661">
            <v>106193</v>
          </cell>
          <cell r="CB661">
            <v>109378.79000000001</v>
          </cell>
          <cell r="CC661">
            <v>0</v>
          </cell>
          <cell r="CD661">
            <v>0</v>
          </cell>
          <cell r="CE661">
            <v>0</v>
          </cell>
          <cell r="CF661">
            <v>0</v>
          </cell>
          <cell r="CG661">
            <v>0</v>
          </cell>
          <cell r="CH661">
            <v>0</v>
          </cell>
          <cell r="CI661">
            <v>0</v>
          </cell>
          <cell r="CK661">
            <v>0</v>
          </cell>
          <cell r="CL661">
            <v>0</v>
          </cell>
          <cell r="CM661">
            <v>0</v>
          </cell>
          <cell r="CN661">
            <v>0</v>
          </cell>
          <cell r="CO661">
            <v>0</v>
          </cell>
          <cell r="CP661">
            <v>0</v>
          </cell>
          <cell r="CQ661">
            <v>0</v>
          </cell>
          <cell r="CR661">
            <v>0</v>
          </cell>
          <cell r="CS661">
            <v>0</v>
          </cell>
          <cell r="CT661">
            <v>0</v>
          </cell>
          <cell r="CU661">
            <v>0</v>
          </cell>
          <cell r="CW661">
            <v>0</v>
          </cell>
          <cell r="CX661">
            <v>0</v>
          </cell>
          <cell r="CY661">
            <v>0</v>
          </cell>
          <cell r="CZ661">
            <v>0</v>
          </cell>
          <cell r="DA661">
            <v>0</v>
          </cell>
          <cell r="DB661">
            <v>0</v>
          </cell>
          <cell r="DC661">
            <v>0</v>
          </cell>
          <cell r="DD661">
            <v>0</v>
          </cell>
          <cell r="DE661">
            <v>0</v>
          </cell>
          <cell r="DF661">
            <v>0</v>
          </cell>
          <cell r="DG661">
            <v>0</v>
          </cell>
          <cell r="DI661">
            <v>0</v>
          </cell>
          <cell r="DJ661">
            <v>0</v>
          </cell>
          <cell r="DK661">
            <v>106193</v>
          </cell>
          <cell r="DL661">
            <v>109378.79000000001</v>
          </cell>
          <cell r="DM661">
            <v>0</v>
          </cell>
          <cell r="DN661">
            <v>0</v>
          </cell>
          <cell r="DO661">
            <v>0</v>
          </cell>
          <cell r="DP661">
            <v>0</v>
          </cell>
          <cell r="DQ661">
            <v>0</v>
          </cell>
          <cell r="DR661">
            <v>0</v>
          </cell>
          <cell r="DS661">
            <v>0</v>
          </cell>
          <cell r="DU661" t="str">
            <v>WCC 8CSCM-13-006</v>
          </cell>
          <cell r="DV661">
            <v>0</v>
          </cell>
          <cell r="DW661">
            <v>0</v>
          </cell>
          <cell r="DX661">
            <v>1</v>
          </cell>
          <cell r="DY661">
            <v>200000</v>
          </cell>
          <cell r="DZ661">
            <v>215571.79</v>
          </cell>
          <cell r="EB661">
            <v>215571.79</v>
          </cell>
          <cell r="EC661" t="str">
            <v>Def</v>
          </cell>
          <cell r="ED661" t="str">
            <v>nonDC</v>
          </cell>
        </row>
        <row r="662">
          <cell r="D662" t="str">
            <v>PC2000014</v>
          </cell>
          <cell r="E662" t="str">
            <v>Waikumete Cemetery - Development of Burial Areas</v>
          </cell>
          <cell r="F662" t="str">
            <v>Auckland Council</v>
          </cell>
          <cell r="G662" t="str">
            <v>Parks, sports and recreation</v>
          </cell>
          <cell r="H662" t="str">
            <v>E181720</v>
          </cell>
          <cell r="I662" t="str">
            <v>Waikumete Cemetery management</v>
          </cell>
          <cell r="J662" t="str">
            <v>Community</v>
          </cell>
          <cell r="K662" t="str">
            <v>Cemeteries and crematoria</v>
          </cell>
          <cell r="L662" t="str">
            <v>Cemeteries and crematoria management</v>
          </cell>
          <cell r="M662" t="str">
            <v>Community</v>
          </cell>
          <cell r="N662" t="str">
            <v>Cemeteries and crematoria</v>
          </cell>
          <cell r="O662" t="str">
            <v>Cemeteries and crematoria management</v>
          </cell>
          <cell r="P662" t="str">
            <v>Community</v>
          </cell>
          <cell r="Q662" t="str">
            <v>Cemeteries and crematoria</v>
          </cell>
          <cell r="R662" t="str">
            <v>Cemeteries and crematoria management</v>
          </cell>
          <cell r="S662" t="str">
            <v>A1011105</v>
          </cell>
          <cell r="T662" t="str">
            <v>A1011105</v>
          </cell>
          <cell r="U662" t="str">
            <v>Cemeteries and crematoria management</v>
          </cell>
          <cell r="V662" t="str">
            <v>L050</v>
          </cell>
          <cell r="W662" t="str">
            <v>Regional</v>
          </cell>
          <cell r="X662" t="str">
            <v>PL40810</v>
          </cell>
          <cell r="Y662" t="str">
            <v>Expense</v>
          </cell>
          <cell r="Z662">
            <v>20100701</v>
          </cell>
          <cell r="AA662">
            <v>20190630</v>
          </cell>
          <cell r="AB662">
            <v>1</v>
          </cell>
          <cell r="AC662" t="str">
            <v>Programme</v>
          </cell>
          <cell r="AD662">
            <v>1</v>
          </cell>
          <cell r="AE662">
            <v>0</v>
          </cell>
          <cell r="AF662">
            <v>0</v>
          </cell>
          <cell r="AG662">
            <v>0</v>
          </cell>
          <cell r="AH662">
            <v>8</v>
          </cell>
          <cell r="AI662" t="str">
            <v>Cemeteries and Crematoria</v>
          </cell>
          <cell r="AJ662" t="str">
            <v>Structures parks</v>
          </cell>
          <cell r="AK662">
            <v>75</v>
          </cell>
          <cell r="AM662">
            <v>1</v>
          </cell>
          <cell r="AS662">
            <v>222946</v>
          </cell>
          <cell r="AT662">
            <v>320000</v>
          </cell>
          <cell r="AU662">
            <v>320000</v>
          </cell>
          <cell r="AV662">
            <v>320000</v>
          </cell>
          <cell r="AW662">
            <v>320000</v>
          </cell>
          <cell r="AX662">
            <v>320000</v>
          </cell>
          <cell r="AY662">
            <v>320000</v>
          </cell>
          <cell r="AZ662">
            <v>320000</v>
          </cell>
          <cell r="BD662">
            <v>3.1E-2</v>
          </cell>
          <cell r="BE662">
            <v>6.1930000000000041E-2</v>
          </cell>
          <cell r="BF662">
            <v>9.3787900000000146E-2</v>
          </cell>
          <cell r="BG662">
            <v>0.12878911280000027</v>
          </cell>
          <cell r="BH662">
            <v>0.16491036440960039</v>
          </cell>
          <cell r="BI662">
            <v>0.19869276497747879</v>
          </cell>
          <cell r="BJ662">
            <v>0.23225616239684821</v>
          </cell>
          <cell r="BK662">
            <v>0.27045610343115034</v>
          </cell>
          <cell r="BL662">
            <v>0.31238115484437823</v>
          </cell>
          <cell r="BM662">
            <v>0.35568973295424255</v>
          </cell>
          <cell r="BN662">
            <v>0</v>
          </cell>
          <cell r="BO662">
            <v>9920</v>
          </cell>
          <cell r="BP662">
            <v>19817.600000000013</v>
          </cell>
          <cell r="BQ662">
            <v>30012.128000000048</v>
          </cell>
          <cell r="BR662">
            <v>41212.516096000087</v>
          </cell>
          <cell r="BS662">
            <v>52771.316611072121</v>
          </cell>
          <cell r="BT662">
            <v>63581.68479279321</v>
          </cell>
          <cell r="BU662">
            <v>74321.971966991434</v>
          </cell>
          <cell r="BV662">
            <v>0</v>
          </cell>
          <cell r="BW662">
            <v>0</v>
          </cell>
          <cell r="BX662">
            <v>0</v>
          </cell>
          <cell r="BY662">
            <v>222946</v>
          </cell>
          <cell r="BZ662">
            <v>329920</v>
          </cell>
          <cell r="CA662">
            <v>339817.60000000003</v>
          </cell>
          <cell r="CB662">
            <v>350012.12800000003</v>
          </cell>
          <cell r="CC662">
            <v>361212.51609600009</v>
          </cell>
          <cell r="CD662">
            <v>372771.31661107211</v>
          </cell>
          <cell r="CE662">
            <v>383581.68479279324</v>
          </cell>
          <cell r="CF662">
            <v>394321.97196699143</v>
          </cell>
          <cell r="CG662">
            <v>0</v>
          </cell>
          <cell r="CH662">
            <v>0</v>
          </cell>
          <cell r="CI662">
            <v>0</v>
          </cell>
          <cell r="CK662">
            <v>222946</v>
          </cell>
          <cell r="CL662">
            <v>329920</v>
          </cell>
          <cell r="CM662">
            <v>339817.60000000003</v>
          </cell>
          <cell r="CN662">
            <v>350012.12800000003</v>
          </cell>
          <cell r="CO662">
            <v>361212.51609600009</v>
          </cell>
          <cell r="CP662">
            <v>372771.31661107211</v>
          </cell>
          <cell r="CQ662">
            <v>383581.68479279324</v>
          </cell>
          <cell r="CR662">
            <v>394321.97196699143</v>
          </cell>
          <cell r="CS662">
            <v>0</v>
          </cell>
          <cell r="CT662">
            <v>0</v>
          </cell>
          <cell r="CU662">
            <v>0</v>
          </cell>
          <cell r="CW662">
            <v>0</v>
          </cell>
          <cell r="CX662">
            <v>0</v>
          </cell>
          <cell r="CY662">
            <v>0</v>
          </cell>
          <cell r="CZ662">
            <v>0</v>
          </cell>
          <cell r="DA662">
            <v>0</v>
          </cell>
          <cell r="DB662">
            <v>0</v>
          </cell>
          <cell r="DC662">
            <v>0</v>
          </cell>
          <cell r="DD662">
            <v>0</v>
          </cell>
          <cell r="DE662">
            <v>0</v>
          </cell>
          <cell r="DF662">
            <v>0</v>
          </cell>
          <cell r="DG662">
            <v>0</v>
          </cell>
          <cell r="DI662">
            <v>0</v>
          </cell>
          <cell r="DJ662">
            <v>0</v>
          </cell>
          <cell r="DK662">
            <v>0</v>
          </cell>
          <cell r="DL662">
            <v>0</v>
          </cell>
          <cell r="DM662">
            <v>0</v>
          </cell>
          <cell r="DN662">
            <v>0</v>
          </cell>
          <cell r="DO662">
            <v>0</v>
          </cell>
          <cell r="DP662">
            <v>0</v>
          </cell>
          <cell r="DQ662">
            <v>0</v>
          </cell>
          <cell r="DR662">
            <v>0</v>
          </cell>
          <cell r="DS662">
            <v>0</v>
          </cell>
          <cell r="DU662" t="str">
            <v>WCC 8CSCM-18-026</v>
          </cell>
          <cell r="DV662">
            <v>0</v>
          </cell>
          <cell r="DW662">
            <v>0</v>
          </cell>
          <cell r="DX662">
            <v>1</v>
          </cell>
          <cell r="DY662">
            <v>2240000</v>
          </cell>
          <cell r="DZ662">
            <v>2531637.2174668573</v>
          </cell>
          <cell r="EB662">
            <v>2531637.2174668573</v>
          </cell>
          <cell r="EC662" t="str">
            <v>Def</v>
          </cell>
          <cell r="ED662" t="str">
            <v>nonDC</v>
          </cell>
        </row>
        <row r="663">
          <cell r="D663" t="str">
            <v>PC2000015</v>
          </cell>
          <cell r="E663" t="str">
            <v>Waikumete Cemetery - Expansion of Cemetery Capacity 1</v>
          </cell>
          <cell r="F663" t="str">
            <v>Auckland Council</v>
          </cell>
          <cell r="G663" t="str">
            <v>Parks, sports and recreation</v>
          </cell>
          <cell r="H663" t="str">
            <v>E181720</v>
          </cell>
          <cell r="I663" t="str">
            <v>Waikumete Cemetery management</v>
          </cell>
          <cell r="J663" t="str">
            <v>Community</v>
          </cell>
          <cell r="K663" t="str">
            <v>Cemeteries and crematoria</v>
          </cell>
          <cell r="L663" t="str">
            <v>Cemeteries and crematoria management</v>
          </cell>
          <cell r="M663" t="str">
            <v>Community</v>
          </cell>
          <cell r="N663" t="str">
            <v>Cemeteries and crematoria</v>
          </cell>
          <cell r="O663" t="str">
            <v>Cemeteries and crematoria management</v>
          </cell>
          <cell r="P663" t="str">
            <v>Community</v>
          </cell>
          <cell r="Q663" t="str">
            <v>Cemeteries and crematoria</v>
          </cell>
          <cell r="R663" t="str">
            <v>Cemeteries and crematoria management</v>
          </cell>
          <cell r="S663" t="str">
            <v>A1011105</v>
          </cell>
          <cell r="T663" t="str">
            <v>A1011105</v>
          </cell>
          <cell r="U663" t="str">
            <v>Cemeteries and crematoria management</v>
          </cell>
          <cell r="V663" t="str">
            <v>L050</v>
          </cell>
          <cell r="W663" t="str">
            <v>Regional</v>
          </cell>
          <cell r="X663" t="str">
            <v>PL40810</v>
          </cell>
          <cell r="Y663" t="str">
            <v>Expense</v>
          </cell>
          <cell r="Z663">
            <v>20100701</v>
          </cell>
          <cell r="AA663">
            <v>20130630</v>
          </cell>
          <cell r="AB663">
            <v>1</v>
          </cell>
          <cell r="AC663" t="str">
            <v>Programme</v>
          </cell>
          <cell r="AD663">
            <v>1</v>
          </cell>
          <cell r="AE663">
            <v>0</v>
          </cell>
          <cell r="AF663">
            <v>0</v>
          </cell>
          <cell r="AG663">
            <v>0</v>
          </cell>
          <cell r="AH663">
            <v>8</v>
          </cell>
          <cell r="AI663" t="str">
            <v>Cemeteries and Crematoria</v>
          </cell>
          <cell r="AJ663" t="str">
            <v>Structures parks</v>
          </cell>
          <cell r="AK663">
            <v>100</v>
          </cell>
          <cell r="AM663">
            <v>1</v>
          </cell>
          <cell r="AS663">
            <v>57825</v>
          </cell>
          <cell r="AT663">
            <v>167408</v>
          </cell>
          <cell r="BD663">
            <v>3.1E-2</v>
          </cell>
          <cell r="BE663">
            <v>6.1930000000000041E-2</v>
          </cell>
          <cell r="BF663">
            <v>9.3787900000000146E-2</v>
          </cell>
          <cell r="BG663">
            <v>0.12878911280000027</v>
          </cell>
          <cell r="BH663">
            <v>0.16491036440960039</v>
          </cell>
          <cell r="BI663">
            <v>0.19869276497747879</v>
          </cell>
          <cell r="BJ663">
            <v>0.23225616239684821</v>
          </cell>
          <cell r="BK663">
            <v>0.27045610343115034</v>
          </cell>
          <cell r="BL663">
            <v>0.31238115484437823</v>
          </cell>
          <cell r="BM663">
            <v>0.35568973295424255</v>
          </cell>
          <cell r="BN663">
            <v>0</v>
          </cell>
          <cell r="BO663">
            <v>5189.6480000000001</v>
          </cell>
          <cell r="BP663">
            <v>0</v>
          </cell>
          <cell r="BQ663">
            <v>0</v>
          </cell>
          <cell r="BR663">
            <v>0</v>
          </cell>
          <cell r="BS663">
            <v>0</v>
          </cell>
          <cell r="BT663">
            <v>0</v>
          </cell>
          <cell r="BU663">
            <v>0</v>
          </cell>
          <cell r="BV663">
            <v>0</v>
          </cell>
          <cell r="BW663">
            <v>0</v>
          </cell>
          <cell r="BX663">
            <v>0</v>
          </cell>
          <cell r="BY663">
            <v>57825</v>
          </cell>
          <cell r="BZ663">
            <v>172597.64799999999</v>
          </cell>
          <cell r="CA663">
            <v>0</v>
          </cell>
          <cell r="CB663">
            <v>0</v>
          </cell>
          <cell r="CC663">
            <v>0</v>
          </cell>
          <cell r="CD663">
            <v>0</v>
          </cell>
          <cell r="CE663">
            <v>0</v>
          </cell>
          <cell r="CF663">
            <v>0</v>
          </cell>
          <cell r="CG663">
            <v>0</v>
          </cell>
          <cell r="CH663">
            <v>0</v>
          </cell>
          <cell r="CI663">
            <v>0</v>
          </cell>
          <cell r="CK663">
            <v>57825</v>
          </cell>
          <cell r="CL663">
            <v>172597.64799999999</v>
          </cell>
          <cell r="CM663">
            <v>0</v>
          </cell>
          <cell r="CN663">
            <v>0</v>
          </cell>
          <cell r="CO663">
            <v>0</v>
          </cell>
          <cell r="CP663">
            <v>0</v>
          </cell>
          <cell r="CQ663">
            <v>0</v>
          </cell>
          <cell r="CR663">
            <v>0</v>
          </cell>
          <cell r="CS663">
            <v>0</v>
          </cell>
          <cell r="CT663">
            <v>0</v>
          </cell>
          <cell r="CU663">
            <v>0</v>
          </cell>
          <cell r="CW663">
            <v>0</v>
          </cell>
          <cell r="CX663">
            <v>0</v>
          </cell>
          <cell r="CY663">
            <v>0</v>
          </cell>
          <cell r="CZ663">
            <v>0</v>
          </cell>
          <cell r="DA663">
            <v>0</v>
          </cell>
          <cell r="DB663">
            <v>0</v>
          </cell>
          <cell r="DC663">
            <v>0</v>
          </cell>
          <cell r="DD663">
            <v>0</v>
          </cell>
          <cell r="DE663">
            <v>0</v>
          </cell>
          <cell r="DF663">
            <v>0</v>
          </cell>
          <cell r="DG663">
            <v>0</v>
          </cell>
          <cell r="DI663">
            <v>0</v>
          </cell>
          <cell r="DJ663">
            <v>0</v>
          </cell>
          <cell r="DK663">
            <v>0</v>
          </cell>
          <cell r="DL663">
            <v>0</v>
          </cell>
          <cell r="DM663">
            <v>0</v>
          </cell>
          <cell r="DN663">
            <v>0</v>
          </cell>
          <cell r="DO663">
            <v>0</v>
          </cell>
          <cell r="DP663">
            <v>0</v>
          </cell>
          <cell r="DQ663">
            <v>0</v>
          </cell>
          <cell r="DR663">
            <v>0</v>
          </cell>
          <cell r="DS663">
            <v>0</v>
          </cell>
          <cell r="DU663" t="str">
            <v>WCC 8CSCM-11-028</v>
          </cell>
          <cell r="DV663">
            <v>0</v>
          </cell>
          <cell r="DW663">
            <v>0</v>
          </cell>
          <cell r="DX663">
            <v>1</v>
          </cell>
          <cell r="DY663">
            <v>167408</v>
          </cell>
          <cell r="DZ663">
            <v>172597.64799999999</v>
          </cell>
          <cell r="EB663">
            <v>172597.64799999999</v>
          </cell>
          <cell r="EC663" t="str">
            <v>Def</v>
          </cell>
          <cell r="ED663" t="str">
            <v>nonDC</v>
          </cell>
        </row>
        <row r="664">
          <cell r="D664" t="str">
            <v>PC2000017</v>
          </cell>
          <cell r="E664" t="str">
            <v>Waikumete Cemetery - Plant Renewals</v>
          </cell>
          <cell r="F664" t="str">
            <v>Auckland Council</v>
          </cell>
          <cell r="G664" t="str">
            <v>Parks, sports and recreation</v>
          </cell>
          <cell r="H664" t="str">
            <v>E181720</v>
          </cell>
          <cell r="I664" t="str">
            <v>Waikumete Cemetery management</v>
          </cell>
          <cell r="J664" t="str">
            <v>Community</v>
          </cell>
          <cell r="K664" t="str">
            <v>Cemeteries and crematoria</v>
          </cell>
          <cell r="L664" t="str">
            <v>Cemeteries and crematoria management</v>
          </cell>
          <cell r="M664" t="str">
            <v>Community</v>
          </cell>
          <cell r="N664" t="str">
            <v>Cemeteries and crematoria</v>
          </cell>
          <cell r="O664" t="str">
            <v>Cemeteries and crematoria management</v>
          </cell>
          <cell r="P664" t="str">
            <v>Community</v>
          </cell>
          <cell r="Q664" t="str">
            <v>Cemeteries and crematoria</v>
          </cell>
          <cell r="R664" t="str">
            <v>Cemeteries and crematoria management</v>
          </cell>
          <cell r="S664" t="str">
            <v>A1011105</v>
          </cell>
          <cell r="T664" t="str">
            <v>A1011105</v>
          </cell>
          <cell r="U664" t="str">
            <v>Cemeteries and crematoria management</v>
          </cell>
          <cell r="V664" t="str">
            <v>L050</v>
          </cell>
          <cell r="W664" t="str">
            <v>Regional</v>
          </cell>
          <cell r="X664" t="str">
            <v>PL43780</v>
          </cell>
          <cell r="Y664" t="str">
            <v>Expense</v>
          </cell>
          <cell r="Z664">
            <v>20110701</v>
          </cell>
          <cell r="AA664">
            <v>20220630</v>
          </cell>
          <cell r="AB664">
            <v>1</v>
          </cell>
          <cell r="AC664" t="str">
            <v>Programme</v>
          </cell>
          <cell r="AD664">
            <v>0</v>
          </cell>
          <cell r="AE664">
            <v>0</v>
          </cell>
          <cell r="AF664">
            <v>0</v>
          </cell>
          <cell r="AG664">
            <v>1</v>
          </cell>
          <cell r="AH664">
            <v>8</v>
          </cell>
          <cell r="AI664" t="str">
            <v>Cemeteries and Crematoria</v>
          </cell>
          <cell r="AJ664" t="str">
            <v>Plant and equipment (Capex)</v>
          </cell>
          <cell r="AK664">
            <v>10</v>
          </cell>
          <cell r="AM664">
            <v>1</v>
          </cell>
          <cell r="AS664">
            <v>17628</v>
          </cell>
          <cell r="AT664">
            <v>10000</v>
          </cell>
          <cell r="AU664">
            <v>10000</v>
          </cell>
          <cell r="AV664">
            <v>10000</v>
          </cell>
          <cell r="AW664">
            <v>10000</v>
          </cell>
          <cell r="AX664">
            <v>10000</v>
          </cell>
          <cell r="AY664">
            <v>10000</v>
          </cell>
          <cell r="AZ664">
            <v>10000</v>
          </cell>
          <cell r="BA664">
            <v>10000</v>
          </cell>
          <cell r="BB664">
            <v>10000</v>
          </cell>
          <cell r="BC664">
            <v>10000</v>
          </cell>
          <cell r="BD664">
            <v>3.3000000000000002E-2</v>
          </cell>
          <cell r="BE664">
            <v>6.7088999999999732E-2</v>
          </cell>
          <cell r="BF664">
            <v>0.10230293699999971</v>
          </cell>
          <cell r="BG664">
            <v>0.14088353979499968</v>
          </cell>
          <cell r="BH664">
            <v>0.18195534722761963</v>
          </cell>
          <cell r="BI664">
            <v>0.21859596299167583</v>
          </cell>
          <cell r="BJ664">
            <v>0.25637243784441766</v>
          </cell>
          <cell r="BK664">
            <v>0.29783272829328333</v>
          </cell>
          <cell r="BL664">
            <v>0.3445547065118415</v>
          </cell>
          <cell r="BM664">
            <v>0.39295867594626777</v>
          </cell>
          <cell r="BN664">
            <v>0</v>
          </cell>
          <cell r="BO664">
            <v>330</v>
          </cell>
          <cell r="BP664">
            <v>670.88999999999737</v>
          </cell>
          <cell r="BQ664">
            <v>1023.029369999997</v>
          </cell>
          <cell r="BR664">
            <v>1408.8353979499968</v>
          </cell>
          <cell r="BS664">
            <v>1819.5534722761963</v>
          </cell>
          <cell r="BT664">
            <v>2185.9596299167583</v>
          </cell>
          <cell r="BU664">
            <v>2563.7243784441766</v>
          </cell>
          <cell r="BV664">
            <v>2978.3272829328334</v>
          </cell>
          <cell r="BW664">
            <v>3445.547065118415</v>
          </cell>
          <cell r="BX664">
            <v>3929.5867594626775</v>
          </cell>
          <cell r="BY664">
            <v>17628</v>
          </cell>
          <cell r="BZ664">
            <v>10330</v>
          </cell>
          <cell r="CA664">
            <v>10670.889999999998</v>
          </cell>
          <cell r="CB664">
            <v>11023.029369999997</v>
          </cell>
          <cell r="CC664">
            <v>11408.835397949997</v>
          </cell>
          <cell r="CD664">
            <v>11819.553472276197</v>
          </cell>
          <cell r="CE664">
            <v>12185.959629916759</v>
          </cell>
          <cell r="CF664">
            <v>12563.724378444176</v>
          </cell>
          <cell r="CG664">
            <v>12978.327282932834</v>
          </cell>
          <cell r="CH664">
            <v>13445.547065118415</v>
          </cell>
          <cell r="CI664">
            <v>13929.586759462678</v>
          </cell>
          <cell r="CK664">
            <v>0</v>
          </cell>
          <cell r="CL664">
            <v>0</v>
          </cell>
          <cell r="CM664">
            <v>0</v>
          </cell>
          <cell r="CN664">
            <v>0</v>
          </cell>
          <cell r="CO664">
            <v>0</v>
          </cell>
          <cell r="CP664">
            <v>0</v>
          </cell>
          <cell r="CQ664">
            <v>0</v>
          </cell>
          <cell r="CR664">
            <v>0</v>
          </cell>
          <cell r="CS664">
            <v>0</v>
          </cell>
          <cell r="CT664">
            <v>0</v>
          </cell>
          <cell r="CU664">
            <v>0</v>
          </cell>
          <cell r="CW664">
            <v>0</v>
          </cell>
          <cell r="CX664">
            <v>0</v>
          </cell>
          <cell r="CY664">
            <v>0</v>
          </cell>
          <cell r="CZ664">
            <v>0</v>
          </cell>
          <cell r="DA664">
            <v>0</v>
          </cell>
          <cell r="DB664">
            <v>0</v>
          </cell>
          <cell r="DC664">
            <v>0</v>
          </cell>
          <cell r="DD664">
            <v>0</v>
          </cell>
          <cell r="DE664">
            <v>0</v>
          </cell>
          <cell r="DF664">
            <v>0</v>
          </cell>
          <cell r="DG664">
            <v>0</v>
          </cell>
          <cell r="DI664">
            <v>17628</v>
          </cell>
          <cell r="DJ664">
            <v>10330</v>
          </cell>
          <cell r="DK664">
            <v>10670.889999999998</v>
          </cell>
          <cell r="DL664">
            <v>11023.029369999997</v>
          </cell>
          <cell r="DM664">
            <v>11408.835397949997</v>
          </cell>
          <cell r="DN664">
            <v>11819.553472276197</v>
          </cell>
          <cell r="DO664">
            <v>12185.959629916759</v>
          </cell>
          <cell r="DP664">
            <v>12563.724378444176</v>
          </cell>
          <cell r="DQ664">
            <v>12978.327282932834</v>
          </cell>
          <cell r="DR664">
            <v>13445.547065118415</v>
          </cell>
          <cell r="DS664">
            <v>13929.586759462678</v>
          </cell>
          <cell r="DU664" t="str">
            <v>WCC 8CSCM-15-023</v>
          </cell>
          <cell r="DV664">
            <v>0</v>
          </cell>
          <cell r="DW664">
            <v>0</v>
          </cell>
          <cell r="DX664">
            <v>1</v>
          </cell>
          <cell r="DY664">
            <v>100000</v>
          </cell>
          <cell r="DZ664">
            <v>120355.45335610105</v>
          </cell>
          <cell r="EB664">
            <v>120355.45335610105</v>
          </cell>
          <cell r="EC664" t="str">
            <v>Def</v>
          </cell>
          <cell r="ED664" t="str">
            <v>nonDC</v>
          </cell>
        </row>
        <row r="665">
          <cell r="D665" t="str">
            <v>PC2000018</v>
          </cell>
          <cell r="E665" t="str">
            <v>Waikumete Cemetery - Property Renewals</v>
          </cell>
          <cell r="F665" t="str">
            <v>Auckland Council</v>
          </cell>
          <cell r="G665" t="str">
            <v>Parks, sports and recreation</v>
          </cell>
          <cell r="H665" t="str">
            <v>E181720</v>
          </cell>
          <cell r="I665" t="str">
            <v>Waikumete Cemetery management</v>
          </cell>
          <cell r="J665" t="str">
            <v>Community</v>
          </cell>
          <cell r="K665" t="str">
            <v>Cemeteries and crematoria</v>
          </cell>
          <cell r="L665" t="str">
            <v>Cemeteries and crematoria management</v>
          </cell>
          <cell r="M665" t="str">
            <v>Community</v>
          </cell>
          <cell r="N665" t="str">
            <v>Cemeteries and crematoria</v>
          </cell>
          <cell r="O665" t="str">
            <v>Cemeteries and crematoria management</v>
          </cell>
          <cell r="P665" t="str">
            <v>Community</v>
          </cell>
          <cell r="Q665" t="str">
            <v>Cemeteries and crematoria</v>
          </cell>
          <cell r="R665" t="str">
            <v>Cemeteries and crematoria management</v>
          </cell>
          <cell r="S665" t="str">
            <v>A1011105</v>
          </cell>
          <cell r="T665" t="str">
            <v>A1011105</v>
          </cell>
          <cell r="U665" t="str">
            <v>Cemeteries and crematoria management</v>
          </cell>
          <cell r="V665" t="str">
            <v>L050</v>
          </cell>
          <cell r="W665" t="str">
            <v>Regional</v>
          </cell>
          <cell r="X665" t="str">
            <v>PL40810</v>
          </cell>
          <cell r="Y665" t="str">
            <v>Expense</v>
          </cell>
          <cell r="Z665">
            <v>20110701</v>
          </cell>
          <cell r="AA665">
            <v>20220630</v>
          </cell>
          <cell r="AB665">
            <v>1</v>
          </cell>
          <cell r="AC665" t="str">
            <v>Programme</v>
          </cell>
          <cell r="AD665">
            <v>0</v>
          </cell>
          <cell r="AE665">
            <v>0</v>
          </cell>
          <cell r="AF665">
            <v>0</v>
          </cell>
          <cell r="AG665">
            <v>1</v>
          </cell>
          <cell r="AH665">
            <v>8</v>
          </cell>
          <cell r="AI665" t="str">
            <v>Cemeteries and Crematoria</v>
          </cell>
          <cell r="AJ665" t="str">
            <v>Buildings (Capex)</v>
          </cell>
          <cell r="AK665">
            <v>75</v>
          </cell>
          <cell r="AM665">
            <v>1</v>
          </cell>
          <cell r="AS665">
            <v>21820</v>
          </cell>
          <cell r="AT665">
            <v>11000</v>
          </cell>
          <cell r="AU665">
            <v>11000</v>
          </cell>
          <cell r="AV665">
            <v>11000</v>
          </cell>
          <cell r="AW665">
            <v>11000</v>
          </cell>
          <cell r="AX665">
            <v>11000</v>
          </cell>
          <cell r="AY665">
            <v>11000</v>
          </cell>
          <cell r="AZ665">
            <v>11000</v>
          </cell>
          <cell r="BA665">
            <v>11000</v>
          </cell>
          <cell r="BB665">
            <v>11000</v>
          </cell>
          <cell r="BC665">
            <v>11000</v>
          </cell>
          <cell r="BD665">
            <v>3.1E-2</v>
          </cell>
          <cell r="BE665">
            <v>6.1930000000000041E-2</v>
          </cell>
          <cell r="BF665">
            <v>9.3787900000000146E-2</v>
          </cell>
          <cell r="BG665">
            <v>0.12878911280000027</v>
          </cell>
          <cell r="BH665">
            <v>0.16491036440960039</v>
          </cell>
          <cell r="BI665">
            <v>0.19869276497747879</v>
          </cell>
          <cell r="BJ665">
            <v>0.23225616239684821</v>
          </cell>
          <cell r="BK665">
            <v>0.27045610343115034</v>
          </cell>
          <cell r="BL665">
            <v>0.31238115484437823</v>
          </cell>
          <cell r="BM665">
            <v>0.35568973295424255</v>
          </cell>
          <cell r="BN665">
            <v>0</v>
          </cell>
          <cell r="BO665">
            <v>341</v>
          </cell>
          <cell r="BP665">
            <v>681.23000000000047</v>
          </cell>
          <cell r="BQ665">
            <v>1031.6669000000015</v>
          </cell>
          <cell r="BR665">
            <v>1416.680240800003</v>
          </cell>
          <cell r="BS665">
            <v>1814.0140085056041</v>
          </cell>
          <cell r="BT665">
            <v>2185.6204147522667</v>
          </cell>
          <cell r="BU665">
            <v>2554.8177863653304</v>
          </cell>
          <cell r="BV665">
            <v>2975.0171377426536</v>
          </cell>
          <cell r="BW665">
            <v>3436.1927032881604</v>
          </cell>
          <cell r="BX665">
            <v>3912.5870624966683</v>
          </cell>
          <cell r="BY665">
            <v>21820</v>
          </cell>
          <cell r="BZ665">
            <v>11341</v>
          </cell>
          <cell r="CA665">
            <v>11681.23</v>
          </cell>
          <cell r="CB665">
            <v>12031.666900000002</v>
          </cell>
          <cell r="CC665">
            <v>12416.680240800004</v>
          </cell>
          <cell r="CD665">
            <v>12814.014008505605</v>
          </cell>
          <cell r="CE665">
            <v>13185.620414752266</v>
          </cell>
          <cell r="CF665">
            <v>13554.817786365331</v>
          </cell>
          <cell r="CG665">
            <v>13975.017137742654</v>
          </cell>
          <cell r="CH665">
            <v>14436.192703288161</v>
          </cell>
          <cell r="CI665">
            <v>14912.587062496668</v>
          </cell>
          <cell r="CK665">
            <v>0</v>
          </cell>
          <cell r="CL665">
            <v>0</v>
          </cell>
          <cell r="CM665">
            <v>0</v>
          </cell>
          <cell r="CN665">
            <v>0</v>
          </cell>
          <cell r="CO665">
            <v>0</v>
          </cell>
          <cell r="CP665">
            <v>0</v>
          </cell>
          <cell r="CQ665">
            <v>0</v>
          </cell>
          <cell r="CR665">
            <v>0</v>
          </cell>
          <cell r="CS665">
            <v>0</v>
          </cell>
          <cell r="CT665">
            <v>0</v>
          </cell>
          <cell r="CU665">
            <v>0</v>
          </cell>
          <cell r="CW665">
            <v>0</v>
          </cell>
          <cell r="CX665">
            <v>0</v>
          </cell>
          <cell r="CY665">
            <v>0</v>
          </cell>
          <cell r="CZ665">
            <v>0</v>
          </cell>
          <cell r="DA665">
            <v>0</v>
          </cell>
          <cell r="DB665">
            <v>0</v>
          </cell>
          <cell r="DC665">
            <v>0</v>
          </cell>
          <cell r="DD665">
            <v>0</v>
          </cell>
          <cell r="DE665">
            <v>0</v>
          </cell>
          <cell r="DF665">
            <v>0</v>
          </cell>
          <cell r="DG665">
            <v>0</v>
          </cell>
          <cell r="DI665">
            <v>21820</v>
          </cell>
          <cell r="DJ665">
            <v>11341</v>
          </cell>
          <cell r="DK665">
            <v>11681.23</v>
          </cell>
          <cell r="DL665">
            <v>12031.666900000002</v>
          </cell>
          <cell r="DM665">
            <v>12416.680240800004</v>
          </cell>
          <cell r="DN665">
            <v>12814.014008505605</v>
          </cell>
          <cell r="DO665">
            <v>13185.620414752266</v>
          </cell>
          <cell r="DP665">
            <v>13554.817786365331</v>
          </cell>
          <cell r="DQ665">
            <v>13975.017137742654</v>
          </cell>
          <cell r="DR665">
            <v>14436.192703288161</v>
          </cell>
          <cell r="DS665">
            <v>14912.587062496668</v>
          </cell>
          <cell r="DU665" t="str">
            <v>WCC 8CSCM-17-038</v>
          </cell>
          <cell r="DV665">
            <v>0</v>
          </cell>
          <cell r="DW665">
            <v>0</v>
          </cell>
          <cell r="DX665">
            <v>1</v>
          </cell>
          <cell r="DY665">
            <v>110000</v>
          </cell>
          <cell r="DZ665">
            <v>130348.82625395068</v>
          </cell>
          <cell r="EB665">
            <v>130348.82625395068</v>
          </cell>
          <cell r="EC665" t="str">
            <v>Def</v>
          </cell>
          <cell r="ED665" t="str">
            <v>nonDC</v>
          </cell>
        </row>
        <row r="666">
          <cell r="D666" t="str">
            <v>PC2000019</v>
          </cell>
          <cell r="E666" t="str">
            <v>Waikumete Cemetery - Replacement Seats and Bins</v>
          </cell>
          <cell r="F666" t="str">
            <v>Auckland Council</v>
          </cell>
          <cell r="G666" t="str">
            <v>Parks, sports and recreation</v>
          </cell>
          <cell r="H666" t="str">
            <v>E181720</v>
          </cell>
          <cell r="I666" t="str">
            <v>Waikumete Cemetery management</v>
          </cell>
          <cell r="J666" t="str">
            <v>Community</v>
          </cell>
          <cell r="K666" t="str">
            <v>Cemeteries and crematoria</v>
          </cell>
          <cell r="L666" t="str">
            <v>Cemeteries and crematoria management</v>
          </cell>
          <cell r="M666" t="str">
            <v>Community</v>
          </cell>
          <cell r="N666" t="str">
            <v>Cemeteries and crematoria</v>
          </cell>
          <cell r="O666" t="str">
            <v>Cemeteries and crematoria management</v>
          </cell>
          <cell r="P666" t="str">
            <v>Community</v>
          </cell>
          <cell r="Q666" t="str">
            <v>Cemeteries and crematoria</v>
          </cell>
          <cell r="R666" t="str">
            <v>Cemeteries and crematoria management</v>
          </cell>
          <cell r="S666" t="str">
            <v>A1011105</v>
          </cell>
          <cell r="T666" t="str">
            <v>A1011105</v>
          </cell>
          <cell r="U666" t="str">
            <v>Cemeteries and crematoria management</v>
          </cell>
          <cell r="V666" t="str">
            <v>L050</v>
          </cell>
          <cell r="W666" t="str">
            <v>Regional</v>
          </cell>
          <cell r="X666" t="str">
            <v>PL43780</v>
          </cell>
          <cell r="Y666" t="str">
            <v>Expense</v>
          </cell>
          <cell r="Z666">
            <v>20100701</v>
          </cell>
          <cell r="AA666">
            <v>20220630</v>
          </cell>
          <cell r="AB666">
            <v>1</v>
          </cell>
          <cell r="AC666" t="str">
            <v>Programme</v>
          </cell>
          <cell r="AD666">
            <v>0</v>
          </cell>
          <cell r="AE666">
            <v>0</v>
          </cell>
          <cell r="AF666">
            <v>0</v>
          </cell>
          <cell r="AG666">
            <v>1</v>
          </cell>
          <cell r="AH666">
            <v>8</v>
          </cell>
          <cell r="AI666" t="str">
            <v>Cemeteries and Crematoria</v>
          </cell>
          <cell r="AJ666" t="str">
            <v>Plant and equipment (Capex)</v>
          </cell>
          <cell r="AK666">
            <v>10</v>
          </cell>
          <cell r="AM666">
            <v>1</v>
          </cell>
          <cell r="AS666">
            <v>17410</v>
          </cell>
          <cell r="AT666">
            <v>24000</v>
          </cell>
          <cell r="AU666">
            <v>24000</v>
          </cell>
          <cell r="AV666">
            <v>24000</v>
          </cell>
          <cell r="AW666">
            <v>24000</v>
          </cell>
          <cell r="AX666">
            <v>24000</v>
          </cell>
          <cell r="AY666">
            <v>24000</v>
          </cell>
          <cell r="AZ666">
            <v>24000</v>
          </cell>
          <cell r="BA666">
            <v>24000</v>
          </cell>
          <cell r="BB666">
            <v>24000</v>
          </cell>
          <cell r="BC666">
            <v>24000</v>
          </cell>
          <cell r="BD666">
            <v>3.3000000000000002E-2</v>
          </cell>
          <cell r="BE666">
            <v>6.7088999999999732E-2</v>
          </cell>
          <cell r="BF666">
            <v>0.10230293699999971</v>
          </cell>
          <cell r="BG666">
            <v>0.14088353979499968</v>
          </cell>
          <cell r="BH666">
            <v>0.18195534722761963</v>
          </cell>
          <cell r="BI666">
            <v>0.21859596299167583</v>
          </cell>
          <cell r="BJ666">
            <v>0.25637243784441766</v>
          </cell>
          <cell r="BK666">
            <v>0.29783272829328333</v>
          </cell>
          <cell r="BL666">
            <v>0.3445547065118415</v>
          </cell>
          <cell r="BM666">
            <v>0.39295867594626777</v>
          </cell>
          <cell r="BN666">
            <v>0</v>
          </cell>
          <cell r="BO666">
            <v>792</v>
          </cell>
          <cell r="BP666">
            <v>1610.1359999999936</v>
          </cell>
          <cell r="BQ666">
            <v>2455.2704879999928</v>
          </cell>
          <cell r="BR666">
            <v>3381.2049550799925</v>
          </cell>
          <cell r="BS666">
            <v>4366.9283334628708</v>
          </cell>
          <cell r="BT666">
            <v>5246.30311180022</v>
          </cell>
          <cell r="BU666">
            <v>6152.9385082660237</v>
          </cell>
          <cell r="BV666">
            <v>7147.9854790387999</v>
          </cell>
          <cell r="BW666">
            <v>8269.3129562841968</v>
          </cell>
          <cell r="BX666">
            <v>9431.0082227104267</v>
          </cell>
          <cell r="BY666">
            <v>17410</v>
          </cell>
          <cell r="BZ666">
            <v>24792</v>
          </cell>
          <cell r="CA666">
            <v>25610.135999999995</v>
          </cell>
          <cell r="CB666">
            <v>26455.270487999995</v>
          </cell>
          <cell r="CC666">
            <v>27381.204955079993</v>
          </cell>
          <cell r="CD666">
            <v>28366.928333462871</v>
          </cell>
          <cell r="CE666">
            <v>29246.303111800218</v>
          </cell>
          <cell r="CF666">
            <v>30152.938508266023</v>
          </cell>
          <cell r="CG666">
            <v>31147.985479038798</v>
          </cell>
          <cell r="CH666">
            <v>32269.312956284197</v>
          </cell>
          <cell r="CI666">
            <v>33431.008222710429</v>
          </cell>
          <cell r="CK666">
            <v>0</v>
          </cell>
          <cell r="CL666">
            <v>0</v>
          </cell>
          <cell r="CM666">
            <v>0</v>
          </cell>
          <cell r="CN666">
            <v>0</v>
          </cell>
          <cell r="CO666">
            <v>0</v>
          </cell>
          <cell r="CP666">
            <v>0</v>
          </cell>
          <cell r="CQ666">
            <v>0</v>
          </cell>
          <cell r="CR666">
            <v>0</v>
          </cell>
          <cell r="CS666">
            <v>0</v>
          </cell>
          <cell r="CT666">
            <v>0</v>
          </cell>
          <cell r="CU666">
            <v>0</v>
          </cell>
          <cell r="CW666">
            <v>0</v>
          </cell>
          <cell r="CX666">
            <v>0</v>
          </cell>
          <cell r="CY666">
            <v>0</v>
          </cell>
          <cell r="CZ666">
            <v>0</v>
          </cell>
          <cell r="DA666">
            <v>0</v>
          </cell>
          <cell r="DB666">
            <v>0</v>
          </cell>
          <cell r="DC666">
            <v>0</v>
          </cell>
          <cell r="DD666">
            <v>0</v>
          </cell>
          <cell r="DE666">
            <v>0</v>
          </cell>
          <cell r="DF666">
            <v>0</v>
          </cell>
          <cell r="DG666">
            <v>0</v>
          </cell>
          <cell r="DI666">
            <v>17410</v>
          </cell>
          <cell r="DJ666">
            <v>24792</v>
          </cell>
          <cell r="DK666">
            <v>25610.135999999995</v>
          </cell>
          <cell r="DL666">
            <v>26455.270487999995</v>
          </cell>
          <cell r="DM666">
            <v>27381.204955079993</v>
          </cell>
          <cell r="DN666">
            <v>28366.928333462871</v>
          </cell>
          <cell r="DO666">
            <v>29246.303111800218</v>
          </cell>
          <cell r="DP666">
            <v>30152.938508266023</v>
          </cell>
          <cell r="DQ666">
            <v>31147.985479038798</v>
          </cell>
          <cell r="DR666">
            <v>32269.312956284197</v>
          </cell>
          <cell r="DS666">
            <v>33431.008222710429</v>
          </cell>
          <cell r="DU666" t="str">
            <v>WCC 8CSCM-15-001</v>
          </cell>
          <cell r="DV666">
            <v>0</v>
          </cell>
          <cell r="DW666">
            <v>0</v>
          </cell>
          <cell r="DX666">
            <v>1</v>
          </cell>
          <cell r="DY666">
            <v>240000</v>
          </cell>
          <cell r="DZ666">
            <v>288853.08805464255</v>
          </cell>
          <cell r="EB666">
            <v>288853.08805464255</v>
          </cell>
          <cell r="EC666" t="str">
            <v>Def</v>
          </cell>
          <cell r="ED666" t="str">
            <v>nonDC</v>
          </cell>
        </row>
        <row r="667">
          <cell r="D667" t="str">
            <v>PC2000020</v>
          </cell>
          <cell r="E667" t="str">
            <v>Waikumete Cemetery - Roof Replacement (butynol</v>
          </cell>
          <cell r="F667" t="str">
            <v>Auckland Council</v>
          </cell>
          <cell r="G667" t="str">
            <v>Parks, sports and recreation</v>
          </cell>
          <cell r="H667" t="str">
            <v>E181720</v>
          </cell>
          <cell r="I667" t="str">
            <v>Waikumete Cemetery management</v>
          </cell>
          <cell r="J667" t="str">
            <v>Community</v>
          </cell>
          <cell r="K667" t="str">
            <v>Cemeteries and crematoria</v>
          </cell>
          <cell r="L667" t="str">
            <v>Cemeteries and crematoria management</v>
          </cell>
          <cell r="M667" t="str">
            <v>Community</v>
          </cell>
          <cell r="N667" t="str">
            <v>Cemeteries and crematoria</v>
          </cell>
          <cell r="O667" t="str">
            <v>Cemeteries and crematoria management</v>
          </cell>
          <cell r="P667" t="str">
            <v>Community</v>
          </cell>
          <cell r="Q667" t="str">
            <v>Cemeteries and crematoria</v>
          </cell>
          <cell r="R667" t="str">
            <v>Cemeteries and crematoria management</v>
          </cell>
          <cell r="S667" t="str">
            <v>A1011105</v>
          </cell>
          <cell r="T667" t="str">
            <v>A1011105</v>
          </cell>
          <cell r="U667" t="str">
            <v>Cemeteries and crematoria management</v>
          </cell>
          <cell r="V667" t="str">
            <v>L050</v>
          </cell>
          <cell r="W667" t="str">
            <v>Regional</v>
          </cell>
          <cell r="X667" t="str">
            <v>PL40810</v>
          </cell>
          <cell r="Y667" t="str">
            <v>Expense</v>
          </cell>
          <cell r="Z667">
            <v>20140701</v>
          </cell>
          <cell r="AA667">
            <v>20150630</v>
          </cell>
          <cell r="AB667">
            <v>2</v>
          </cell>
          <cell r="AC667" t="str">
            <v>Discrete</v>
          </cell>
          <cell r="AD667">
            <v>0</v>
          </cell>
          <cell r="AE667">
            <v>0</v>
          </cell>
          <cell r="AF667">
            <v>0</v>
          </cell>
          <cell r="AG667">
            <v>1</v>
          </cell>
          <cell r="AH667">
            <v>8</v>
          </cell>
          <cell r="AI667" t="str">
            <v>Cemeteries and Crematoria</v>
          </cell>
          <cell r="AJ667" t="str">
            <v>Buildings (Capex)</v>
          </cell>
          <cell r="AK667">
            <v>75</v>
          </cell>
          <cell r="AM667">
            <v>1</v>
          </cell>
          <cell r="AV667">
            <v>52000</v>
          </cell>
          <cell r="BD667">
            <v>3.1E-2</v>
          </cell>
          <cell r="BE667">
            <v>6.1930000000000041E-2</v>
          </cell>
          <cell r="BF667">
            <v>9.3787900000000146E-2</v>
          </cell>
          <cell r="BG667">
            <v>0.12878911280000027</v>
          </cell>
          <cell r="BH667">
            <v>0.16491036440960039</v>
          </cell>
          <cell r="BI667">
            <v>0.19869276497747879</v>
          </cell>
          <cell r="BJ667">
            <v>0.23225616239684821</v>
          </cell>
          <cell r="BK667">
            <v>0.27045610343115034</v>
          </cell>
          <cell r="BL667">
            <v>0.31238115484437823</v>
          </cell>
          <cell r="BM667">
            <v>0.35568973295424255</v>
          </cell>
          <cell r="BN667">
            <v>0</v>
          </cell>
          <cell r="BO667">
            <v>0</v>
          </cell>
          <cell r="BP667">
            <v>0</v>
          </cell>
          <cell r="BQ667">
            <v>4876.9708000000073</v>
          </cell>
          <cell r="BR667">
            <v>0</v>
          </cell>
          <cell r="BS667">
            <v>0</v>
          </cell>
          <cell r="BT667">
            <v>0</v>
          </cell>
          <cell r="BU667">
            <v>0</v>
          </cell>
          <cell r="BV667">
            <v>0</v>
          </cell>
          <cell r="BW667">
            <v>0</v>
          </cell>
          <cell r="BX667">
            <v>0</v>
          </cell>
          <cell r="BY667">
            <v>0</v>
          </cell>
          <cell r="BZ667">
            <v>0</v>
          </cell>
          <cell r="CA667">
            <v>0</v>
          </cell>
          <cell r="CB667">
            <v>56876.97080000001</v>
          </cell>
          <cell r="CC667">
            <v>0</v>
          </cell>
          <cell r="CD667">
            <v>0</v>
          </cell>
          <cell r="CE667">
            <v>0</v>
          </cell>
          <cell r="CF667">
            <v>0</v>
          </cell>
          <cell r="CG667">
            <v>0</v>
          </cell>
          <cell r="CH667">
            <v>0</v>
          </cell>
          <cell r="CI667">
            <v>0</v>
          </cell>
          <cell r="CK667">
            <v>0</v>
          </cell>
          <cell r="CL667">
            <v>0</v>
          </cell>
          <cell r="CM667">
            <v>0</v>
          </cell>
          <cell r="CN667">
            <v>0</v>
          </cell>
          <cell r="CO667">
            <v>0</v>
          </cell>
          <cell r="CP667">
            <v>0</v>
          </cell>
          <cell r="CQ667">
            <v>0</v>
          </cell>
          <cell r="CR667">
            <v>0</v>
          </cell>
          <cell r="CS667">
            <v>0</v>
          </cell>
          <cell r="CT667">
            <v>0</v>
          </cell>
          <cell r="CU667">
            <v>0</v>
          </cell>
          <cell r="CW667">
            <v>0</v>
          </cell>
          <cell r="CX667">
            <v>0</v>
          </cell>
          <cell r="CY667">
            <v>0</v>
          </cell>
          <cell r="CZ667">
            <v>0</v>
          </cell>
          <cell r="DA667">
            <v>0</v>
          </cell>
          <cell r="DB667">
            <v>0</v>
          </cell>
          <cell r="DC667">
            <v>0</v>
          </cell>
          <cell r="DD667">
            <v>0</v>
          </cell>
          <cell r="DE667">
            <v>0</v>
          </cell>
          <cell r="DF667">
            <v>0</v>
          </cell>
          <cell r="DG667">
            <v>0</v>
          </cell>
          <cell r="DI667">
            <v>0</v>
          </cell>
          <cell r="DJ667">
            <v>0</v>
          </cell>
          <cell r="DK667">
            <v>0</v>
          </cell>
          <cell r="DL667">
            <v>56876.97080000001</v>
          </cell>
          <cell r="DM667">
            <v>0</v>
          </cell>
          <cell r="DN667">
            <v>0</v>
          </cell>
          <cell r="DO667">
            <v>0</v>
          </cell>
          <cell r="DP667">
            <v>0</v>
          </cell>
          <cell r="DQ667">
            <v>0</v>
          </cell>
          <cell r="DR667">
            <v>0</v>
          </cell>
          <cell r="DS667">
            <v>0</v>
          </cell>
          <cell r="DU667" t="str">
            <v>WCC 8CSCM-15-012</v>
          </cell>
          <cell r="DV667">
            <v>0</v>
          </cell>
          <cell r="DW667">
            <v>0</v>
          </cell>
          <cell r="DX667">
            <v>1</v>
          </cell>
          <cell r="DY667">
            <v>52000</v>
          </cell>
          <cell r="DZ667">
            <v>56876.97080000001</v>
          </cell>
          <cell r="EB667">
            <v>56876.97080000001</v>
          </cell>
          <cell r="EC667" t="str">
            <v>Def</v>
          </cell>
          <cell r="ED667" t="str">
            <v>nonDC</v>
          </cell>
        </row>
        <row r="668">
          <cell r="D668" t="str">
            <v>PC2000021</v>
          </cell>
          <cell r="E668" t="str">
            <v>Waikumete Cemetery - Sextons House Conversion</v>
          </cell>
          <cell r="F668" t="str">
            <v>Auckland Council</v>
          </cell>
          <cell r="G668" t="str">
            <v>Parks, sports and recreation</v>
          </cell>
          <cell r="H668" t="str">
            <v>E181720</v>
          </cell>
          <cell r="I668" t="str">
            <v>Waikumete Cemetery management</v>
          </cell>
          <cell r="J668" t="str">
            <v>Community</v>
          </cell>
          <cell r="K668" t="str">
            <v>Cemeteries and crematoria</v>
          </cell>
          <cell r="L668" t="str">
            <v>Cemeteries and crematoria management</v>
          </cell>
          <cell r="M668" t="str">
            <v>Community</v>
          </cell>
          <cell r="N668" t="str">
            <v>Cemeteries and crematoria</v>
          </cell>
          <cell r="O668" t="str">
            <v>Cemeteries and crematoria management</v>
          </cell>
          <cell r="P668" t="str">
            <v>Community</v>
          </cell>
          <cell r="Q668" t="str">
            <v>Cemeteries and crematoria</v>
          </cell>
          <cell r="R668" t="str">
            <v>Cemeteries and crematoria management</v>
          </cell>
          <cell r="S668" t="str">
            <v>A1011105</v>
          </cell>
          <cell r="T668" t="str">
            <v>A1011105</v>
          </cell>
          <cell r="U668" t="str">
            <v>Cemeteries and crematoria management</v>
          </cell>
          <cell r="V668" t="str">
            <v>L050</v>
          </cell>
          <cell r="W668" t="str">
            <v>Regional</v>
          </cell>
          <cell r="X668" t="str">
            <v>FY12 - Only</v>
          </cell>
          <cell r="Y668" t="str">
            <v>Expense</v>
          </cell>
          <cell r="Z668">
            <v>20110701</v>
          </cell>
          <cell r="AA668">
            <v>20120630</v>
          </cell>
          <cell r="AB668">
            <v>2</v>
          </cell>
          <cell r="AC668" t="str">
            <v>Discrete</v>
          </cell>
          <cell r="AD668">
            <v>1</v>
          </cell>
          <cell r="AE668">
            <v>0</v>
          </cell>
          <cell r="AF668">
            <v>0</v>
          </cell>
          <cell r="AG668">
            <v>0</v>
          </cell>
          <cell r="AH668">
            <v>8</v>
          </cell>
          <cell r="AI668" t="str">
            <v>Cemeteries and Crematoria</v>
          </cell>
          <cell r="AJ668" t="str">
            <v>Buildings (Capex)</v>
          </cell>
          <cell r="AK668">
            <v>75</v>
          </cell>
          <cell r="AP668">
            <v>1</v>
          </cell>
          <cell r="AS668">
            <v>400000</v>
          </cell>
          <cell r="BD668">
            <v>3.1E-2</v>
          </cell>
          <cell r="BE668">
            <v>6.1930000000000041E-2</v>
          </cell>
          <cell r="BF668">
            <v>9.3787900000000146E-2</v>
          </cell>
          <cell r="BG668">
            <v>0.12878911280000027</v>
          </cell>
          <cell r="BH668">
            <v>0.16491036440960039</v>
          </cell>
          <cell r="BI668">
            <v>0.19869276497747879</v>
          </cell>
          <cell r="BJ668">
            <v>0.23225616239684821</v>
          </cell>
          <cell r="BK668">
            <v>0.27045610343115034</v>
          </cell>
          <cell r="BL668">
            <v>0.31238115484437823</v>
          </cell>
          <cell r="BM668">
            <v>0.35568973295424255</v>
          </cell>
          <cell r="BN668">
            <v>0</v>
          </cell>
          <cell r="BO668">
            <v>0</v>
          </cell>
          <cell r="BP668">
            <v>0</v>
          </cell>
          <cell r="BQ668">
            <v>0</v>
          </cell>
          <cell r="BR668">
            <v>0</v>
          </cell>
          <cell r="BS668">
            <v>0</v>
          </cell>
          <cell r="BT668">
            <v>0</v>
          </cell>
          <cell r="BU668">
            <v>0</v>
          </cell>
          <cell r="BV668">
            <v>0</v>
          </cell>
          <cell r="BW668">
            <v>0</v>
          </cell>
          <cell r="BX668">
            <v>0</v>
          </cell>
          <cell r="BY668">
            <v>400000</v>
          </cell>
          <cell r="BZ668">
            <v>0</v>
          </cell>
          <cell r="CA668">
            <v>0</v>
          </cell>
          <cell r="CB668">
            <v>0</v>
          </cell>
          <cell r="CC668">
            <v>0</v>
          </cell>
          <cell r="CD668">
            <v>0</v>
          </cell>
          <cell r="CE668">
            <v>0</v>
          </cell>
          <cell r="CF668">
            <v>0</v>
          </cell>
          <cell r="CG668">
            <v>0</v>
          </cell>
          <cell r="CH668">
            <v>0</v>
          </cell>
          <cell r="CI668">
            <v>0</v>
          </cell>
          <cell r="CK668">
            <v>400000</v>
          </cell>
          <cell r="CL668">
            <v>0</v>
          </cell>
          <cell r="CM668">
            <v>0</v>
          </cell>
          <cell r="CN668">
            <v>0</v>
          </cell>
          <cell r="CO668">
            <v>0</v>
          </cell>
          <cell r="CP668">
            <v>0</v>
          </cell>
          <cell r="CQ668">
            <v>0</v>
          </cell>
          <cell r="CR668">
            <v>0</v>
          </cell>
          <cell r="CS668">
            <v>0</v>
          </cell>
          <cell r="CT668">
            <v>0</v>
          </cell>
          <cell r="CU668">
            <v>0</v>
          </cell>
          <cell r="CW668">
            <v>0</v>
          </cell>
          <cell r="CX668">
            <v>0</v>
          </cell>
          <cell r="CY668">
            <v>0</v>
          </cell>
          <cell r="CZ668">
            <v>0</v>
          </cell>
          <cell r="DA668">
            <v>0</v>
          </cell>
          <cell r="DB668">
            <v>0</v>
          </cell>
          <cell r="DC668">
            <v>0</v>
          </cell>
          <cell r="DD668">
            <v>0</v>
          </cell>
          <cell r="DE668">
            <v>0</v>
          </cell>
          <cell r="DF668">
            <v>0</v>
          </cell>
          <cell r="DG668">
            <v>0</v>
          </cell>
          <cell r="DI668">
            <v>0</v>
          </cell>
          <cell r="DJ668">
            <v>0</v>
          </cell>
          <cell r="DK668">
            <v>0</v>
          </cell>
          <cell r="DL668">
            <v>0</v>
          </cell>
          <cell r="DM668">
            <v>0</v>
          </cell>
          <cell r="DN668">
            <v>0</v>
          </cell>
          <cell r="DO668">
            <v>0</v>
          </cell>
          <cell r="DP668">
            <v>0</v>
          </cell>
          <cell r="DQ668">
            <v>0</v>
          </cell>
          <cell r="DR668">
            <v>0</v>
          </cell>
          <cell r="DS668">
            <v>0</v>
          </cell>
          <cell r="DU668" t="str">
            <v>WCC 8CSCM-10-050</v>
          </cell>
          <cell r="DV668">
            <v>0</v>
          </cell>
          <cell r="DW668">
            <v>0</v>
          </cell>
          <cell r="DX668">
            <v>1</v>
          </cell>
          <cell r="DY668">
            <v>0</v>
          </cell>
          <cell r="DZ668">
            <v>0</v>
          </cell>
          <cell r="EB668">
            <v>0</v>
          </cell>
          <cell r="EC668" t="str">
            <v>Def</v>
          </cell>
          <cell r="ED668" t="str">
            <v>nonDC</v>
          </cell>
        </row>
        <row r="669">
          <cell r="D669" t="str">
            <v>PC2000022</v>
          </cell>
          <cell r="E669" t="str">
            <v>Waikumete Cemetery - Stormwater Installation</v>
          </cell>
          <cell r="F669" t="str">
            <v>Auckland Council</v>
          </cell>
          <cell r="G669" t="str">
            <v>Parks, sports and recreation</v>
          </cell>
          <cell r="H669" t="str">
            <v>E181720</v>
          </cell>
          <cell r="I669" t="str">
            <v>Waikumete Cemetery management</v>
          </cell>
          <cell r="J669" t="str">
            <v>Community</v>
          </cell>
          <cell r="K669" t="str">
            <v>Cemeteries and crematoria</v>
          </cell>
          <cell r="L669" t="str">
            <v>Cemeteries and crematoria management</v>
          </cell>
          <cell r="M669" t="str">
            <v>Community</v>
          </cell>
          <cell r="N669" t="str">
            <v>Cemeteries and crematoria</v>
          </cell>
          <cell r="O669" t="str">
            <v>Cemeteries and crematoria management</v>
          </cell>
          <cell r="P669" t="str">
            <v>Community</v>
          </cell>
          <cell r="Q669" t="str">
            <v>Cemeteries and crematoria</v>
          </cell>
          <cell r="R669" t="str">
            <v>Cemeteries and crematoria management</v>
          </cell>
          <cell r="S669" t="str">
            <v>A1011105</v>
          </cell>
          <cell r="T669" t="str">
            <v>A1011105</v>
          </cell>
          <cell r="U669" t="str">
            <v>Cemeteries and crematoria management</v>
          </cell>
          <cell r="V669" t="str">
            <v>L050</v>
          </cell>
          <cell r="W669" t="str">
            <v>Regional</v>
          </cell>
          <cell r="X669" t="str">
            <v>PL40810</v>
          </cell>
          <cell r="Y669" t="str">
            <v>Expense</v>
          </cell>
          <cell r="Z669">
            <v>20100701</v>
          </cell>
          <cell r="AA669">
            <v>20190630</v>
          </cell>
          <cell r="AB669">
            <v>1</v>
          </cell>
          <cell r="AC669" t="str">
            <v>Programme</v>
          </cell>
          <cell r="AD669">
            <v>1</v>
          </cell>
          <cell r="AE669">
            <v>0</v>
          </cell>
          <cell r="AF669">
            <v>0</v>
          </cell>
          <cell r="AG669">
            <v>0</v>
          </cell>
          <cell r="AH669">
            <v>8</v>
          </cell>
          <cell r="AI669" t="str">
            <v>Cemeteries and Crematoria</v>
          </cell>
          <cell r="AJ669" t="str">
            <v>Stormwater reticulation</v>
          </cell>
          <cell r="AK669">
            <v>50</v>
          </cell>
          <cell r="AM669">
            <v>1</v>
          </cell>
          <cell r="AS669">
            <v>51275</v>
          </cell>
          <cell r="AT669">
            <v>80000</v>
          </cell>
          <cell r="AU669">
            <v>100000</v>
          </cell>
          <cell r="AV669">
            <v>500000</v>
          </cell>
          <cell r="AW669">
            <v>300000</v>
          </cell>
          <cell r="AX669">
            <v>300000</v>
          </cell>
          <cell r="AY669">
            <v>500000</v>
          </cell>
          <cell r="AZ669">
            <v>500000</v>
          </cell>
          <cell r="BD669">
            <v>4.8500000000000001E-2</v>
          </cell>
          <cell r="BE669">
            <v>9.2537000000000091E-2</v>
          </cell>
          <cell r="BF669">
            <v>0.13132206350000009</v>
          </cell>
          <cell r="BG669">
            <v>0.17261531881775016</v>
          </cell>
          <cell r="BH669">
            <v>0.21834731625164228</v>
          </cell>
          <cell r="BI669">
            <v>0.26890872987608549</v>
          </cell>
          <cell r="BJ669">
            <v>0.32537516835557123</v>
          </cell>
          <cell r="BK669">
            <v>0.38766780126828326</v>
          </cell>
          <cell r="BL669">
            <v>0.45427585572916085</v>
          </cell>
          <cell r="BM669">
            <v>0.52844392437134791</v>
          </cell>
          <cell r="BN669">
            <v>0</v>
          </cell>
          <cell r="BO669">
            <v>3880</v>
          </cell>
          <cell r="BP669">
            <v>9253.7000000000098</v>
          </cell>
          <cell r="BQ669">
            <v>65661.031750000038</v>
          </cell>
          <cell r="BR669">
            <v>51784.595645325047</v>
          </cell>
          <cell r="BS669">
            <v>65504.194875492685</v>
          </cell>
          <cell r="BT669">
            <v>134454.36493804274</v>
          </cell>
          <cell r="BU669">
            <v>162687.58417778561</v>
          </cell>
          <cell r="BV669">
            <v>0</v>
          </cell>
          <cell r="BW669">
            <v>0</v>
          </cell>
          <cell r="BX669">
            <v>0</v>
          </cell>
          <cell r="BY669">
            <v>51275</v>
          </cell>
          <cell r="BZ669">
            <v>83880</v>
          </cell>
          <cell r="CA669">
            <v>109253.70000000001</v>
          </cell>
          <cell r="CB669">
            <v>565661.03175000008</v>
          </cell>
          <cell r="CC669">
            <v>351784.59564532503</v>
          </cell>
          <cell r="CD669">
            <v>365504.19487549271</v>
          </cell>
          <cell r="CE669">
            <v>634454.36493804271</v>
          </cell>
          <cell r="CF669">
            <v>662687.58417778555</v>
          </cell>
          <cell r="CG669">
            <v>0</v>
          </cell>
          <cell r="CH669">
            <v>0</v>
          </cell>
          <cell r="CI669">
            <v>0</v>
          </cell>
          <cell r="CK669">
            <v>51275</v>
          </cell>
          <cell r="CL669">
            <v>83880</v>
          </cell>
          <cell r="CM669">
            <v>109253.70000000001</v>
          </cell>
          <cell r="CN669">
            <v>565661.03175000008</v>
          </cell>
          <cell r="CO669">
            <v>351784.59564532503</v>
          </cell>
          <cell r="CP669">
            <v>365504.19487549271</v>
          </cell>
          <cell r="CQ669">
            <v>634454.36493804271</v>
          </cell>
          <cell r="CR669">
            <v>662687.58417778555</v>
          </cell>
          <cell r="CS669">
            <v>0</v>
          </cell>
          <cell r="CT669">
            <v>0</v>
          </cell>
          <cell r="CU669">
            <v>0</v>
          </cell>
          <cell r="CW669">
            <v>0</v>
          </cell>
          <cell r="CX669">
            <v>0</v>
          </cell>
          <cell r="CY669">
            <v>0</v>
          </cell>
          <cell r="CZ669">
            <v>0</v>
          </cell>
          <cell r="DA669">
            <v>0</v>
          </cell>
          <cell r="DB669">
            <v>0</v>
          </cell>
          <cell r="DC669">
            <v>0</v>
          </cell>
          <cell r="DD669">
            <v>0</v>
          </cell>
          <cell r="DE669">
            <v>0</v>
          </cell>
          <cell r="DF669">
            <v>0</v>
          </cell>
          <cell r="DG669">
            <v>0</v>
          </cell>
          <cell r="DI669">
            <v>0</v>
          </cell>
          <cell r="DJ669">
            <v>0</v>
          </cell>
          <cell r="DK669">
            <v>0</v>
          </cell>
          <cell r="DL669">
            <v>0</v>
          </cell>
          <cell r="DM669">
            <v>0</v>
          </cell>
          <cell r="DN669">
            <v>0</v>
          </cell>
          <cell r="DO669">
            <v>0</v>
          </cell>
          <cell r="DP669">
            <v>0</v>
          </cell>
          <cell r="DQ669">
            <v>0</v>
          </cell>
          <cell r="DR669">
            <v>0</v>
          </cell>
          <cell r="DS669">
            <v>0</v>
          </cell>
          <cell r="DU669" t="str">
            <v>WCC 8CSCM-19-004</v>
          </cell>
          <cell r="DV669">
            <v>0</v>
          </cell>
          <cell r="DW669">
            <v>0</v>
          </cell>
          <cell r="DX669">
            <v>1</v>
          </cell>
          <cell r="DY669">
            <v>2280000</v>
          </cell>
          <cell r="DZ669">
            <v>2773225.4713866459</v>
          </cell>
          <cell r="EB669">
            <v>2773225.4713866459</v>
          </cell>
          <cell r="EC669" t="str">
            <v>Def</v>
          </cell>
          <cell r="ED669" t="str">
            <v>nonDC</v>
          </cell>
        </row>
        <row r="670">
          <cell r="D670" t="str">
            <v>PC2000023</v>
          </cell>
          <cell r="E670" t="str">
            <v>Waikumete Cemetery - Toilet Blocks</v>
          </cell>
          <cell r="F670" t="str">
            <v>Auckland Council</v>
          </cell>
          <cell r="G670" t="str">
            <v>Parks, sports and recreation</v>
          </cell>
          <cell r="H670" t="str">
            <v>E181110</v>
          </cell>
          <cell r="I670" t="str">
            <v>Regional parks operations management</v>
          </cell>
          <cell r="J670" t="str">
            <v>Community</v>
          </cell>
          <cell r="K670" t="str">
            <v>Cemeteries and crematoria</v>
          </cell>
          <cell r="L670" t="str">
            <v>Cemeteries and crematoria management</v>
          </cell>
          <cell r="M670" t="str">
            <v>Community</v>
          </cell>
          <cell r="N670" t="str">
            <v>Cemeteries and crematoria</v>
          </cell>
          <cell r="O670" t="str">
            <v>Cemeteries and crematoria management</v>
          </cell>
          <cell r="P670" t="str">
            <v>Community</v>
          </cell>
          <cell r="Q670" t="str">
            <v>Cemeteries and crematoria</v>
          </cell>
          <cell r="R670" t="str">
            <v>Cemeteries and crematoria management</v>
          </cell>
          <cell r="S670" t="str">
            <v>A1011105</v>
          </cell>
          <cell r="T670" t="str">
            <v>A1011105</v>
          </cell>
          <cell r="U670" t="str">
            <v>Cemeteries and crematoria management</v>
          </cell>
          <cell r="V670" t="str">
            <v>L050</v>
          </cell>
          <cell r="W670" t="str">
            <v>Regional</v>
          </cell>
          <cell r="X670" t="str">
            <v>FY12 - Only</v>
          </cell>
          <cell r="Y670" t="str">
            <v>Expense</v>
          </cell>
          <cell r="Z670">
            <v>20110701</v>
          </cell>
          <cell r="AA670">
            <v>20120630</v>
          </cell>
          <cell r="AB670">
            <v>1</v>
          </cell>
          <cell r="AC670" t="str">
            <v>Programme</v>
          </cell>
          <cell r="AD670">
            <v>0</v>
          </cell>
          <cell r="AE670">
            <v>0</v>
          </cell>
          <cell r="AF670">
            <v>0</v>
          </cell>
          <cell r="AG670">
            <v>1</v>
          </cell>
          <cell r="AH670">
            <v>8</v>
          </cell>
          <cell r="AI670" t="str">
            <v>Cemeteries and Crematoria</v>
          </cell>
          <cell r="AJ670" t="str">
            <v>Buildings (Capex)</v>
          </cell>
          <cell r="AK670">
            <v>75</v>
          </cell>
          <cell r="AP670">
            <v>1</v>
          </cell>
          <cell r="AS670">
            <v>40000</v>
          </cell>
          <cell r="AW670">
            <v>0</v>
          </cell>
          <cell r="BD670">
            <v>3.1E-2</v>
          </cell>
          <cell r="BE670">
            <v>6.1930000000000041E-2</v>
          </cell>
          <cell r="BF670">
            <v>9.3787900000000146E-2</v>
          </cell>
          <cell r="BG670">
            <v>0.12878911280000027</v>
          </cell>
          <cell r="BH670">
            <v>0.16491036440960039</v>
          </cell>
          <cell r="BI670">
            <v>0.19869276497747879</v>
          </cell>
          <cell r="BJ670">
            <v>0.23225616239684821</v>
          </cell>
          <cell r="BK670">
            <v>0.27045610343115034</v>
          </cell>
          <cell r="BL670">
            <v>0.31238115484437823</v>
          </cell>
          <cell r="BM670">
            <v>0.35568973295424255</v>
          </cell>
          <cell r="BN670">
            <v>0</v>
          </cell>
          <cell r="BO670">
            <v>0</v>
          </cell>
          <cell r="BP670">
            <v>0</v>
          </cell>
          <cell r="BQ670">
            <v>0</v>
          </cell>
          <cell r="BR670">
            <v>0</v>
          </cell>
          <cell r="BS670">
            <v>0</v>
          </cell>
          <cell r="BT670">
            <v>0</v>
          </cell>
          <cell r="BU670">
            <v>0</v>
          </cell>
          <cell r="BV670">
            <v>0</v>
          </cell>
          <cell r="BW670">
            <v>0</v>
          </cell>
          <cell r="BX670">
            <v>0</v>
          </cell>
          <cell r="BY670">
            <v>40000</v>
          </cell>
          <cell r="BZ670">
            <v>0</v>
          </cell>
          <cell r="CA670">
            <v>0</v>
          </cell>
          <cell r="CB670">
            <v>0</v>
          </cell>
          <cell r="CC670">
            <v>0</v>
          </cell>
          <cell r="CD670">
            <v>0</v>
          </cell>
          <cell r="CE670">
            <v>0</v>
          </cell>
          <cell r="CF670">
            <v>0</v>
          </cell>
          <cell r="CG670">
            <v>0</v>
          </cell>
          <cell r="CH670">
            <v>0</v>
          </cell>
          <cell r="CI670">
            <v>0</v>
          </cell>
          <cell r="CK670">
            <v>0</v>
          </cell>
          <cell r="CL670">
            <v>0</v>
          </cell>
          <cell r="CM670">
            <v>0</v>
          </cell>
          <cell r="CN670">
            <v>0</v>
          </cell>
          <cell r="CO670">
            <v>0</v>
          </cell>
          <cell r="CP670">
            <v>0</v>
          </cell>
          <cell r="CQ670">
            <v>0</v>
          </cell>
          <cell r="CR670">
            <v>0</v>
          </cell>
          <cell r="CS670">
            <v>0</v>
          </cell>
          <cell r="CT670">
            <v>0</v>
          </cell>
          <cell r="CU670">
            <v>0</v>
          </cell>
          <cell r="CW670">
            <v>0</v>
          </cell>
          <cell r="CX670">
            <v>0</v>
          </cell>
          <cell r="CY670">
            <v>0</v>
          </cell>
          <cell r="CZ670">
            <v>0</v>
          </cell>
          <cell r="DA670">
            <v>0</v>
          </cell>
          <cell r="DB670">
            <v>0</v>
          </cell>
          <cell r="DC670">
            <v>0</v>
          </cell>
          <cell r="DD670">
            <v>0</v>
          </cell>
          <cell r="DE670">
            <v>0</v>
          </cell>
          <cell r="DF670">
            <v>0</v>
          </cell>
          <cell r="DG670">
            <v>0</v>
          </cell>
          <cell r="DI670">
            <v>40000</v>
          </cell>
          <cell r="DJ670">
            <v>0</v>
          </cell>
          <cell r="DK670">
            <v>0</v>
          </cell>
          <cell r="DL670">
            <v>0</v>
          </cell>
          <cell r="DM670">
            <v>0</v>
          </cell>
          <cell r="DN670">
            <v>0</v>
          </cell>
          <cell r="DO670">
            <v>0</v>
          </cell>
          <cell r="DP670">
            <v>0</v>
          </cell>
          <cell r="DQ670">
            <v>0</v>
          </cell>
          <cell r="DR670">
            <v>0</v>
          </cell>
          <cell r="DS670">
            <v>0</v>
          </cell>
          <cell r="DU670" t="str">
            <v>WCC 8CSCM-16-010</v>
          </cell>
          <cell r="DV670">
            <v>0</v>
          </cell>
          <cell r="DW670">
            <v>0</v>
          </cell>
          <cell r="DX670">
            <v>2</v>
          </cell>
          <cell r="DY670">
            <v>0</v>
          </cell>
          <cell r="DZ670">
            <v>0</v>
          </cell>
          <cell r="EB670">
            <v>0</v>
          </cell>
          <cell r="EC670" t="str">
            <v>Def</v>
          </cell>
          <cell r="ED670" t="str">
            <v>nonDC</v>
          </cell>
        </row>
        <row r="671">
          <cell r="D671" t="str">
            <v>PC2000023</v>
          </cell>
          <cell r="E671" t="str">
            <v>Waikumete Cemetery - Toilet Blocks</v>
          </cell>
          <cell r="F671" t="str">
            <v>Auckland Council</v>
          </cell>
          <cell r="G671" t="str">
            <v>Parks, sports and recreation</v>
          </cell>
          <cell r="H671" t="str">
            <v>E181720</v>
          </cell>
          <cell r="I671" t="str">
            <v>Waikumete Cemetery management</v>
          </cell>
          <cell r="J671" t="str">
            <v>Community</v>
          </cell>
          <cell r="K671" t="str">
            <v>Cemeteries and crematoria</v>
          </cell>
          <cell r="L671" t="str">
            <v>Cemeteries and crematoria management</v>
          </cell>
          <cell r="M671" t="str">
            <v>Community</v>
          </cell>
          <cell r="N671" t="str">
            <v>Cemeteries and crematoria</v>
          </cell>
          <cell r="O671" t="str">
            <v>Cemeteries and crematoria management</v>
          </cell>
          <cell r="P671" t="str">
            <v>Community</v>
          </cell>
          <cell r="Q671" t="str">
            <v>Cemeteries and crematoria</v>
          </cell>
          <cell r="R671" t="str">
            <v>Cemeteries and crematoria management</v>
          </cell>
          <cell r="S671" t="str">
            <v>A1011105</v>
          </cell>
          <cell r="T671" t="str">
            <v>A1011105</v>
          </cell>
          <cell r="U671" t="str">
            <v>Cemeteries and crematoria management</v>
          </cell>
          <cell r="V671" t="str">
            <v>L050</v>
          </cell>
          <cell r="W671" t="str">
            <v>Regional</v>
          </cell>
          <cell r="X671" t="str">
            <v>PL40810</v>
          </cell>
          <cell r="Y671" t="str">
            <v>Expense</v>
          </cell>
          <cell r="Z671">
            <v>20150701</v>
          </cell>
          <cell r="AA671">
            <v>20160630</v>
          </cell>
          <cell r="AB671">
            <v>2</v>
          </cell>
          <cell r="AC671" t="str">
            <v>Discrete</v>
          </cell>
          <cell r="AD671">
            <v>0</v>
          </cell>
          <cell r="AE671">
            <v>0</v>
          </cell>
          <cell r="AF671">
            <v>0</v>
          </cell>
          <cell r="AG671">
            <v>1</v>
          </cell>
          <cell r="AH671">
            <v>8</v>
          </cell>
          <cell r="AI671" t="str">
            <v>Cemeteries and Crematoria</v>
          </cell>
          <cell r="AJ671" t="str">
            <v>Buildings (Capex)</v>
          </cell>
          <cell r="AK671">
            <v>75</v>
          </cell>
          <cell r="AM671">
            <v>1</v>
          </cell>
          <cell r="AW671">
            <v>40000</v>
          </cell>
          <cell r="BD671">
            <v>3.1E-2</v>
          </cell>
          <cell r="BE671">
            <v>6.1930000000000041E-2</v>
          </cell>
          <cell r="BF671">
            <v>9.3787900000000146E-2</v>
          </cell>
          <cell r="BG671">
            <v>0.12878911280000027</v>
          </cell>
          <cell r="BH671">
            <v>0.16491036440960039</v>
          </cell>
          <cell r="BI671">
            <v>0.19869276497747879</v>
          </cell>
          <cell r="BJ671">
            <v>0.23225616239684821</v>
          </cell>
          <cell r="BK671">
            <v>0.27045610343115034</v>
          </cell>
          <cell r="BL671">
            <v>0.31238115484437823</v>
          </cell>
          <cell r="BM671">
            <v>0.35568973295424255</v>
          </cell>
          <cell r="BN671">
            <v>0</v>
          </cell>
          <cell r="BO671">
            <v>0</v>
          </cell>
          <cell r="BP671">
            <v>0</v>
          </cell>
          <cell r="BQ671">
            <v>0</v>
          </cell>
          <cell r="BR671">
            <v>5151.5645120000108</v>
          </cell>
          <cell r="BS671">
            <v>0</v>
          </cell>
          <cell r="BT671">
            <v>0</v>
          </cell>
          <cell r="BU671">
            <v>0</v>
          </cell>
          <cell r="BV671">
            <v>0</v>
          </cell>
          <cell r="BW671">
            <v>0</v>
          </cell>
          <cell r="BX671">
            <v>0</v>
          </cell>
          <cell r="BY671">
            <v>0</v>
          </cell>
          <cell r="BZ671">
            <v>0</v>
          </cell>
          <cell r="CA671">
            <v>0</v>
          </cell>
          <cell r="CB671">
            <v>0</v>
          </cell>
          <cell r="CC671">
            <v>45151.564512000012</v>
          </cell>
          <cell r="CD671">
            <v>0</v>
          </cell>
          <cell r="CE671">
            <v>0</v>
          </cell>
          <cell r="CF671">
            <v>0</v>
          </cell>
          <cell r="CG671">
            <v>0</v>
          </cell>
          <cell r="CH671">
            <v>0</v>
          </cell>
          <cell r="CI671">
            <v>0</v>
          </cell>
          <cell r="CK671">
            <v>0</v>
          </cell>
          <cell r="CL671">
            <v>0</v>
          </cell>
          <cell r="CM671">
            <v>0</v>
          </cell>
          <cell r="CN671">
            <v>0</v>
          </cell>
          <cell r="CO671">
            <v>0</v>
          </cell>
          <cell r="CP671">
            <v>0</v>
          </cell>
          <cell r="CQ671">
            <v>0</v>
          </cell>
          <cell r="CR671">
            <v>0</v>
          </cell>
          <cell r="CS671">
            <v>0</v>
          </cell>
          <cell r="CT671">
            <v>0</v>
          </cell>
          <cell r="CU671">
            <v>0</v>
          </cell>
          <cell r="CW671">
            <v>0</v>
          </cell>
          <cell r="CX671">
            <v>0</v>
          </cell>
          <cell r="CY671">
            <v>0</v>
          </cell>
          <cell r="CZ671">
            <v>0</v>
          </cell>
          <cell r="DA671">
            <v>0</v>
          </cell>
          <cell r="DB671">
            <v>0</v>
          </cell>
          <cell r="DC671">
            <v>0</v>
          </cell>
          <cell r="DD671">
            <v>0</v>
          </cell>
          <cell r="DE671">
            <v>0</v>
          </cell>
          <cell r="DF671">
            <v>0</v>
          </cell>
          <cell r="DG671">
            <v>0</v>
          </cell>
          <cell r="DI671">
            <v>0</v>
          </cell>
          <cell r="DJ671">
            <v>0</v>
          </cell>
          <cell r="DK671">
            <v>0</v>
          </cell>
          <cell r="DL671">
            <v>0</v>
          </cell>
          <cell r="DM671">
            <v>45151.564512000012</v>
          </cell>
          <cell r="DN671">
            <v>0</v>
          </cell>
          <cell r="DO671">
            <v>0</v>
          </cell>
          <cell r="DP671">
            <v>0</v>
          </cell>
          <cell r="DQ671">
            <v>0</v>
          </cell>
          <cell r="DR671">
            <v>0</v>
          </cell>
          <cell r="DS671">
            <v>0</v>
          </cell>
          <cell r="DU671" t="str">
            <v>WCC 8CSCM-16-010</v>
          </cell>
          <cell r="DV671">
            <v>0</v>
          </cell>
          <cell r="DW671">
            <v>0</v>
          </cell>
          <cell r="DX671">
            <v>2</v>
          </cell>
          <cell r="DY671">
            <v>40000</v>
          </cell>
          <cell r="DZ671">
            <v>45151.564512000012</v>
          </cell>
          <cell r="EB671">
            <v>45151.564512000012</v>
          </cell>
          <cell r="EC671" t="str">
            <v>Def</v>
          </cell>
          <cell r="ED671" t="str">
            <v>nonDC</v>
          </cell>
        </row>
        <row r="672">
          <cell r="D672" t="str">
            <v>PC2000024</v>
          </cell>
          <cell r="E672" t="str">
            <v>Waikumete Cemetery - Water Supply Upgrade 1</v>
          </cell>
          <cell r="F672" t="str">
            <v>Auckland Council</v>
          </cell>
          <cell r="G672" t="str">
            <v>Parks, sports and recreation</v>
          </cell>
          <cell r="H672" t="str">
            <v>E181720</v>
          </cell>
          <cell r="I672" t="str">
            <v>Waikumete Cemetery management</v>
          </cell>
          <cell r="J672" t="str">
            <v>Community</v>
          </cell>
          <cell r="K672" t="str">
            <v>Cemeteries and crematoria</v>
          </cell>
          <cell r="L672" t="str">
            <v>Cemeteries and crematoria management</v>
          </cell>
          <cell r="M672" t="str">
            <v>Community</v>
          </cell>
          <cell r="N672" t="str">
            <v>Cemeteries and crematoria</v>
          </cell>
          <cell r="O672" t="str">
            <v>Cemeteries and crematoria management</v>
          </cell>
          <cell r="P672" t="str">
            <v>Community</v>
          </cell>
          <cell r="Q672" t="str">
            <v>Cemeteries and crematoria</v>
          </cell>
          <cell r="R672" t="str">
            <v>Cemeteries and crematoria management</v>
          </cell>
          <cell r="S672" t="str">
            <v>A1011105</v>
          </cell>
          <cell r="T672" t="str">
            <v>A1011105</v>
          </cell>
          <cell r="U672" t="str">
            <v>Cemeteries and crematoria management</v>
          </cell>
          <cell r="V672" t="str">
            <v>L050</v>
          </cell>
          <cell r="W672" t="str">
            <v>Regional</v>
          </cell>
          <cell r="X672" t="str">
            <v>PL40810</v>
          </cell>
          <cell r="Y672" t="str">
            <v>Expense</v>
          </cell>
          <cell r="Z672">
            <v>20100701</v>
          </cell>
          <cell r="AA672">
            <v>20180630</v>
          </cell>
          <cell r="AB672">
            <v>1</v>
          </cell>
          <cell r="AC672" t="str">
            <v>Programme</v>
          </cell>
          <cell r="AD672">
            <v>0.5</v>
          </cell>
          <cell r="AE672">
            <v>0</v>
          </cell>
          <cell r="AF672">
            <v>0</v>
          </cell>
          <cell r="AG672">
            <v>0.5</v>
          </cell>
          <cell r="AH672">
            <v>8</v>
          </cell>
          <cell r="AI672" t="str">
            <v>Cemeteries and Crematoria</v>
          </cell>
          <cell r="AJ672" t="str">
            <v>Combined reticulation</v>
          </cell>
          <cell r="AK672">
            <v>125</v>
          </cell>
          <cell r="AM672">
            <v>1</v>
          </cell>
          <cell r="AS672">
            <v>112433</v>
          </cell>
          <cell r="AT672">
            <v>550000</v>
          </cell>
          <cell r="AU672">
            <v>150000</v>
          </cell>
          <cell r="AV672">
            <v>150000</v>
          </cell>
          <cell r="AW672">
            <v>150000</v>
          </cell>
          <cell r="AX672">
            <v>150000</v>
          </cell>
          <cell r="AY672">
            <v>100000</v>
          </cell>
          <cell r="BD672">
            <v>4.8500000000000001E-2</v>
          </cell>
          <cell r="BE672">
            <v>9.2537000000000091E-2</v>
          </cell>
          <cell r="BF672">
            <v>0.13132206350000009</v>
          </cell>
          <cell r="BG672">
            <v>0.17261531881775016</v>
          </cell>
          <cell r="BH672">
            <v>0.21834731625164228</v>
          </cell>
          <cell r="BI672">
            <v>0.26890872987608549</v>
          </cell>
          <cell r="BJ672">
            <v>0.32537516835557123</v>
          </cell>
          <cell r="BK672">
            <v>0.38766780126828326</v>
          </cell>
          <cell r="BL672">
            <v>0.45427585572916085</v>
          </cell>
          <cell r="BM672">
            <v>0.52844392437134791</v>
          </cell>
          <cell r="BN672">
            <v>0</v>
          </cell>
          <cell r="BO672">
            <v>26675</v>
          </cell>
          <cell r="BP672">
            <v>13880.550000000014</v>
          </cell>
          <cell r="BQ672">
            <v>19698.309525000011</v>
          </cell>
          <cell r="BR672">
            <v>25892.297822662524</v>
          </cell>
          <cell r="BS672">
            <v>32752.097437746343</v>
          </cell>
          <cell r="BT672">
            <v>26890.872987608549</v>
          </cell>
          <cell r="BU672">
            <v>0</v>
          </cell>
          <cell r="BV672">
            <v>0</v>
          </cell>
          <cell r="BW672">
            <v>0</v>
          </cell>
          <cell r="BX672">
            <v>0</v>
          </cell>
          <cell r="BY672">
            <v>112433</v>
          </cell>
          <cell r="BZ672">
            <v>576675</v>
          </cell>
          <cell r="CA672">
            <v>163880.55000000002</v>
          </cell>
          <cell r="CB672">
            <v>169698.30952500002</v>
          </cell>
          <cell r="CC672">
            <v>175892.29782266251</v>
          </cell>
          <cell r="CD672">
            <v>182752.09743774636</v>
          </cell>
          <cell r="CE672">
            <v>126890.87298760854</v>
          </cell>
          <cell r="CF672">
            <v>0</v>
          </cell>
          <cell r="CG672">
            <v>0</v>
          </cell>
          <cell r="CH672">
            <v>0</v>
          </cell>
          <cell r="CI672">
            <v>0</v>
          </cell>
          <cell r="CK672">
            <v>56216.5</v>
          </cell>
          <cell r="CL672">
            <v>288337.5</v>
          </cell>
          <cell r="CM672">
            <v>81940.275000000009</v>
          </cell>
          <cell r="CN672">
            <v>84849.154762500009</v>
          </cell>
          <cell r="CO672">
            <v>87946.148911331256</v>
          </cell>
          <cell r="CP672">
            <v>91376.048718873179</v>
          </cell>
          <cell r="CQ672">
            <v>63445.436493804271</v>
          </cell>
          <cell r="CR672">
            <v>0</v>
          </cell>
          <cell r="CS672">
            <v>0</v>
          </cell>
          <cell r="CT672">
            <v>0</v>
          </cell>
          <cell r="CU672">
            <v>0</v>
          </cell>
          <cell r="CW672">
            <v>0</v>
          </cell>
          <cell r="CX672">
            <v>0</v>
          </cell>
          <cell r="CY672">
            <v>0</v>
          </cell>
          <cell r="CZ672">
            <v>0</v>
          </cell>
          <cell r="DA672">
            <v>0</v>
          </cell>
          <cell r="DB672">
            <v>0</v>
          </cell>
          <cell r="DC672">
            <v>0</v>
          </cell>
          <cell r="DD672">
            <v>0</v>
          </cell>
          <cell r="DE672">
            <v>0</v>
          </cell>
          <cell r="DF672">
            <v>0</v>
          </cell>
          <cell r="DG672">
            <v>0</v>
          </cell>
          <cell r="DI672">
            <v>56216.5</v>
          </cell>
          <cell r="DJ672">
            <v>288337.5</v>
          </cell>
          <cell r="DK672">
            <v>81940.275000000009</v>
          </cell>
          <cell r="DL672">
            <v>84849.154762500009</v>
          </cell>
          <cell r="DM672">
            <v>87946.148911331256</v>
          </cell>
          <cell r="DN672">
            <v>91376.048718873179</v>
          </cell>
          <cell r="DO672">
            <v>63445.436493804271</v>
          </cell>
          <cell r="DP672">
            <v>0</v>
          </cell>
          <cell r="DQ672">
            <v>0</v>
          </cell>
          <cell r="DR672">
            <v>0</v>
          </cell>
          <cell r="DS672">
            <v>0</v>
          </cell>
          <cell r="DU672" t="str">
            <v>WCC 8CSCM-13-002</v>
          </cell>
          <cell r="DV672">
            <v>0</v>
          </cell>
          <cell r="DW672">
            <v>0</v>
          </cell>
          <cell r="DX672">
            <v>1</v>
          </cell>
          <cell r="DY672">
            <v>1250000</v>
          </cell>
          <cell r="DZ672">
            <v>1395789.1277730176</v>
          </cell>
          <cell r="EB672">
            <v>1395789.1277730176</v>
          </cell>
          <cell r="EC672" t="str">
            <v>Def</v>
          </cell>
          <cell r="ED672" t="str">
            <v>nonDC</v>
          </cell>
        </row>
        <row r="673">
          <cell r="D673" t="str">
            <v>PC2000025</v>
          </cell>
          <cell r="E673" t="str">
            <v>NS Memorial Park Improvements</v>
          </cell>
          <cell r="F673" t="str">
            <v>Auckland Council</v>
          </cell>
          <cell r="G673" t="str">
            <v>Parks, sports and recreation</v>
          </cell>
          <cell r="H673" t="str">
            <v>E181740</v>
          </cell>
          <cell r="I673" t="str">
            <v>North Shore Memorial Park management</v>
          </cell>
          <cell r="J673" t="str">
            <v>Community</v>
          </cell>
          <cell r="K673" t="str">
            <v>Cemeteries and crematoria</v>
          </cell>
          <cell r="L673" t="str">
            <v>Cemeteries and crematoria management</v>
          </cell>
          <cell r="M673" t="str">
            <v>Community</v>
          </cell>
          <cell r="N673" t="str">
            <v>Cemeteries and crematoria</v>
          </cell>
          <cell r="O673" t="str">
            <v>Cemeteries and crematoria management</v>
          </cell>
          <cell r="P673" t="str">
            <v>Community</v>
          </cell>
          <cell r="Q673" t="str">
            <v>Cemeteries and crematoria</v>
          </cell>
          <cell r="R673" t="str">
            <v>Cemeteries and crematoria management</v>
          </cell>
          <cell r="S673" t="str">
            <v>A1011105</v>
          </cell>
          <cell r="T673" t="str">
            <v>A1011105</v>
          </cell>
          <cell r="U673" t="str">
            <v>Cemeteries and crematoria management</v>
          </cell>
          <cell r="V673" t="str">
            <v>L050</v>
          </cell>
          <cell r="W673" t="str">
            <v>Regional</v>
          </cell>
          <cell r="X673" t="str">
            <v>PL40810</v>
          </cell>
          <cell r="Y673" t="str">
            <v>Expense</v>
          </cell>
          <cell r="Z673">
            <v>20100701</v>
          </cell>
          <cell r="AA673">
            <v>20220630</v>
          </cell>
          <cell r="AB673">
            <v>1</v>
          </cell>
          <cell r="AC673" t="str">
            <v>Programme</v>
          </cell>
          <cell r="AD673">
            <v>0</v>
          </cell>
          <cell r="AE673">
            <v>0</v>
          </cell>
          <cell r="AF673">
            <v>0</v>
          </cell>
          <cell r="AG673">
            <v>1</v>
          </cell>
          <cell r="AH673">
            <v>8</v>
          </cell>
          <cell r="AI673" t="str">
            <v>Cemeteries and Crematoria</v>
          </cell>
          <cell r="AJ673" t="str">
            <v>Other assets (Capex)</v>
          </cell>
          <cell r="AK673">
            <v>80</v>
          </cell>
          <cell r="AM673">
            <v>1</v>
          </cell>
          <cell r="AS673">
            <v>177377.27</v>
          </cell>
          <cell r="AT673">
            <v>121489.3</v>
          </cell>
          <cell r="AU673">
            <v>121495.49</v>
          </cell>
          <cell r="AV673">
            <v>121502.18</v>
          </cell>
          <cell r="AW673">
            <v>121511.15</v>
          </cell>
          <cell r="AX673">
            <v>121520.82</v>
          </cell>
          <cell r="AY673">
            <v>121529.73</v>
          </cell>
          <cell r="AZ673">
            <v>121539.21</v>
          </cell>
          <cell r="BA673">
            <v>121000</v>
          </cell>
          <cell r="BB673">
            <v>121000</v>
          </cell>
          <cell r="BC673">
            <v>121000</v>
          </cell>
          <cell r="BD673">
            <v>3.3000000000000002E-2</v>
          </cell>
          <cell r="BE673">
            <v>6.7088999999999732E-2</v>
          </cell>
          <cell r="BF673">
            <v>0.10230293699999971</v>
          </cell>
          <cell r="BG673">
            <v>0.14088353979499968</v>
          </cell>
          <cell r="BH673">
            <v>0.18195534722761963</v>
          </cell>
          <cell r="BI673">
            <v>0.21859596299167583</v>
          </cell>
          <cell r="BJ673">
            <v>0.25637243784441766</v>
          </cell>
          <cell r="BK673">
            <v>0.29783272829328333</v>
          </cell>
          <cell r="BL673">
            <v>0.3445547065118415</v>
          </cell>
          <cell r="BM673">
            <v>0.39295867594626777</v>
          </cell>
          <cell r="BN673">
            <v>0</v>
          </cell>
          <cell r="BO673">
            <v>4009.1469000000002</v>
          </cell>
          <cell r="BP673">
            <v>8151.0109286099678</v>
          </cell>
          <cell r="BQ673">
            <v>12430.029865902623</v>
          </cell>
          <cell r="BR673">
            <v>17118.920936561175</v>
          </cell>
          <cell r="BS673">
            <v>22111.362998485067</v>
          </cell>
          <cell r="BT673">
            <v>26565.908361468355</v>
          </cell>
          <cell r="BU673">
            <v>31159.303561384626</v>
          </cell>
          <cell r="BV673">
            <v>36037.760123487285</v>
          </cell>
          <cell r="BW673">
            <v>41691.119487932825</v>
          </cell>
          <cell r="BX673">
            <v>47547.999789498397</v>
          </cell>
          <cell r="BY673">
            <v>177377.27</v>
          </cell>
          <cell r="BZ673">
            <v>125498.44690000001</v>
          </cell>
          <cell r="CA673">
            <v>129646.50092860997</v>
          </cell>
          <cell r="CB673">
            <v>133932.20986590261</v>
          </cell>
          <cell r="CC673">
            <v>138630.07093656115</v>
          </cell>
          <cell r="CD673">
            <v>143632.18299848508</v>
          </cell>
          <cell r="CE673">
            <v>148095.63836146836</v>
          </cell>
          <cell r="CF673">
            <v>152698.51356138464</v>
          </cell>
          <cell r="CG673">
            <v>157037.76012348727</v>
          </cell>
          <cell r="CH673">
            <v>162691.11948793282</v>
          </cell>
          <cell r="CI673">
            <v>168547.9997894984</v>
          </cell>
          <cell r="CK673">
            <v>0</v>
          </cell>
          <cell r="CL673">
            <v>0</v>
          </cell>
          <cell r="CM673">
            <v>0</v>
          </cell>
          <cell r="CN673">
            <v>0</v>
          </cell>
          <cell r="CO673">
            <v>0</v>
          </cell>
          <cell r="CP673">
            <v>0</v>
          </cell>
          <cell r="CQ673">
            <v>0</v>
          </cell>
          <cell r="CR673">
            <v>0</v>
          </cell>
          <cell r="CS673">
            <v>0</v>
          </cell>
          <cell r="CT673">
            <v>0</v>
          </cell>
          <cell r="CU673">
            <v>0</v>
          </cell>
          <cell r="CW673">
            <v>0</v>
          </cell>
          <cell r="CX673">
            <v>0</v>
          </cell>
          <cell r="CY673">
            <v>0</v>
          </cell>
          <cell r="CZ673">
            <v>0</v>
          </cell>
          <cell r="DA673">
            <v>0</v>
          </cell>
          <cell r="DB673">
            <v>0</v>
          </cell>
          <cell r="DC673">
            <v>0</v>
          </cell>
          <cell r="DD673">
            <v>0</v>
          </cell>
          <cell r="DE673">
            <v>0</v>
          </cell>
          <cell r="DF673">
            <v>0</v>
          </cell>
          <cell r="DG673">
            <v>0</v>
          </cell>
          <cell r="DI673">
            <v>177377.27</v>
          </cell>
          <cell r="DJ673">
            <v>125498.44690000001</v>
          </cell>
          <cell r="DK673">
            <v>129646.50092860997</v>
          </cell>
          <cell r="DL673">
            <v>133932.20986590261</v>
          </cell>
          <cell r="DM673">
            <v>138630.07093656115</v>
          </cell>
          <cell r="DN673">
            <v>143632.18299848508</v>
          </cell>
          <cell r="DO673">
            <v>148095.63836146836</v>
          </cell>
          <cell r="DP673">
            <v>152698.51356138464</v>
          </cell>
          <cell r="DQ673">
            <v>157037.76012348727</v>
          </cell>
          <cell r="DR673">
            <v>162691.11948793282</v>
          </cell>
          <cell r="DS673">
            <v>168547.9997894984</v>
          </cell>
          <cell r="DU673" t="str">
            <v>NSCC 10510</v>
          </cell>
          <cell r="DV673">
            <v>0</v>
          </cell>
          <cell r="DW673">
            <v>0</v>
          </cell>
          <cell r="DX673">
            <v>1</v>
          </cell>
          <cell r="DY673">
            <v>1213587.8799999999</v>
          </cell>
          <cell r="DZ673">
            <v>1460410.4429533305</v>
          </cell>
          <cell r="EB673">
            <v>1460410.4429533305</v>
          </cell>
          <cell r="EC673" t="str">
            <v>Def</v>
          </cell>
          <cell r="ED673" t="str">
            <v>nonDC</v>
          </cell>
        </row>
        <row r="674">
          <cell r="D674" t="str">
            <v>PC2000026a</v>
          </cell>
          <cell r="E674" t="str">
            <v>Papakura District Council Cemeteries</v>
          </cell>
          <cell r="F674" t="str">
            <v>Auckland Council</v>
          </cell>
          <cell r="G674" t="str">
            <v>Parks, sports and recreation</v>
          </cell>
          <cell r="H674" t="str">
            <v>E181105</v>
          </cell>
          <cell r="I674" t="str">
            <v>Regional and specialist parks management</v>
          </cell>
          <cell r="J674" t="str">
            <v>Community</v>
          </cell>
          <cell r="K674" t="str">
            <v>Cemeteries and crematoria</v>
          </cell>
          <cell r="L674" t="str">
            <v>Cemeteries and crematoria management</v>
          </cell>
          <cell r="M674" t="str">
            <v>Community</v>
          </cell>
          <cell r="N674" t="str">
            <v>Cemeteries and crematoria</v>
          </cell>
          <cell r="O674" t="str">
            <v>Cemeteries and crematoria management</v>
          </cell>
          <cell r="P674" t="str">
            <v>Community</v>
          </cell>
          <cell r="Q674" t="str">
            <v>Cemeteries and crematoria</v>
          </cell>
          <cell r="R674" t="str">
            <v>Cemeteries and crematoria management</v>
          </cell>
          <cell r="S674" t="str">
            <v>A1011105</v>
          </cell>
          <cell r="T674" t="str">
            <v>A1011105</v>
          </cell>
          <cell r="U674" t="str">
            <v>Cemeteries and crematoria management</v>
          </cell>
          <cell r="V674" t="str">
            <v>L050</v>
          </cell>
          <cell r="W674" t="str">
            <v>Regional</v>
          </cell>
          <cell r="X674" t="str">
            <v>PL43740</v>
          </cell>
          <cell r="Y674" t="str">
            <v>Expense</v>
          </cell>
          <cell r="Z674">
            <v>20120701</v>
          </cell>
          <cell r="AA674">
            <v>20220630</v>
          </cell>
          <cell r="AB674">
            <v>1</v>
          </cell>
          <cell r="AC674" t="str">
            <v>Programme</v>
          </cell>
          <cell r="AD674">
            <v>0.75</v>
          </cell>
          <cell r="AE674">
            <v>0</v>
          </cell>
          <cell r="AF674">
            <v>0</v>
          </cell>
          <cell r="AG674">
            <v>0.25</v>
          </cell>
          <cell r="AH674">
            <v>8</v>
          </cell>
          <cell r="AI674" t="str">
            <v>Cemeteries and Crematoria</v>
          </cell>
          <cell r="AJ674" t="str">
            <v>Land (Capex)</v>
          </cell>
          <cell r="AK674">
            <v>0</v>
          </cell>
          <cell r="AM674">
            <v>1</v>
          </cell>
          <cell r="AT674">
            <v>182500</v>
          </cell>
          <cell r="AU674">
            <v>2500</v>
          </cell>
          <cell r="AV674">
            <v>10500</v>
          </cell>
          <cell r="AW674">
            <v>2500</v>
          </cell>
          <cell r="AX674">
            <v>2500</v>
          </cell>
          <cell r="AY674">
            <v>2500</v>
          </cell>
          <cell r="AZ674">
            <v>2500</v>
          </cell>
          <cell r="BA674">
            <v>2500</v>
          </cell>
          <cell r="BB674">
            <v>2500</v>
          </cell>
          <cell r="BC674">
            <v>2500</v>
          </cell>
          <cell r="BD674">
            <v>3.1E-2</v>
          </cell>
          <cell r="BE674">
            <v>6.1930000000000041E-2</v>
          </cell>
          <cell r="BF674">
            <v>9.3787900000000146E-2</v>
          </cell>
          <cell r="BG674">
            <v>0.12878911280000027</v>
          </cell>
          <cell r="BH674">
            <v>0.16491036440960039</v>
          </cell>
          <cell r="BI674">
            <v>0.19869276497747879</v>
          </cell>
          <cell r="BJ674">
            <v>0.23225616239684821</v>
          </cell>
          <cell r="BK674">
            <v>0.27045610343115034</v>
          </cell>
          <cell r="BL674">
            <v>0.31238115484437823</v>
          </cell>
          <cell r="BM674">
            <v>0.35568973295424255</v>
          </cell>
          <cell r="BN674">
            <v>0</v>
          </cell>
          <cell r="BO674">
            <v>5657.5</v>
          </cell>
          <cell r="BP674">
            <v>154.8250000000001</v>
          </cell>
          <cell r="BQ674">
            <v>984.77295000000152</v>
          </cell>
          <cell r="BR674">
            <v>321.97278200000068</v>
          </cell>
          <cell r="BS674">
            <v>412.27591102400095</v>
          </cell>
          <cell r="BT674">
            <v>496.73191244369696</v>
          </cell>
          <cell r="BU674">
            <v>580.64040599212058</v>
          </cell>
          <cell r="BV674">
            <v>676.1402585778759</v>
          </cell>
          <cell r="BW674">
            <v>780.95288711094554</v>
          </cell>
          <cell r="BX674">
            <v>889.22433238560643</v>
          </cell>
          <cell r="BY674">
            <v>0</v>
          </cell>
          <cell r="BZ674">
            <v>188157.5</v>
          </cell>
          <cell r="CA674">
            <v>2654.8250000000003</v>
          </cell>
          <cell r="CB674">
            <v>11484.772950000002</v>
          </cell>
          <cell r="CC674">
            <v>2821.9727820000007</v>
          </cell>
          <cell r="CD674">
            <v>2912.2759110240008</v>
          </cell>
          <cell r="CE674">
            <v>2996.7319124436972</v>
          </cell>
          <cell r="CF674">
            <v>3080.6404059921206</v>
          </cell>
          <cell r="CG674">
            <v>3176.140258577876</v>
          </cell>
          <cell r="CH674">
            <v>3280.9528871109455</v>
          </cell>
          <cell r="CI674">
            <v>3389.2243323856064</v>
          </cell>
          <cell r="CK674">
            <v>0</v>
          </cell>
          <cell r="CL674">
            <v>141118.125</v>
          </cell>
          <cell r="CM674">
            <v>1991.1187500000001</v>
          </cell>
          <cell r="CN674">
            <v>8613.5797125000026</v>
          </cell>
          <cell r="CO674">
            <v>2116.4795865000006</v>
          </cell>
          <cell r="CP674">
            <v>2184.2069332680007</v>
          </cell>
          <cell r="CQ674">
            <v>2247.5489343327727</v>
          </cell>
          <cell r="CR674">
            <v>2310.4803044940904</v>
          </cell>
          <cell r="CS674">
            <v>2382.105193933407</v>
          </cell>
          <cell r="CT674">
            <v>2460.7146653332093</v>
          </cell>
          <cell r="CU674">
            <v>2541.9182492892051</v>
          </cell>
          <cell r="CW674">
            <v>0</v>
          </cell>
          <cell r="CX674">
            <v>0</v>
          </cell>
          <cell r="CY674">
            <v>0</v>
          </cell>
          <cell r="CZ674">
            <v>0</v>
          </cell>
          <cell r="DA674">
            <v>0</v>
          </cell>
          <cell r="DB674">
            <v>0</v>
          </cell>
          <cell r="DC674">
            <v>0</v>
          </cell>
          <cell r="DD674">
            <v>0</v>
          </cell>
          <cell r="DE674">
            <v>0</v>
          </cell>
          <cell r="DF674">
            <v>0</v>
          </cell>
          <cell r="DG674">
            <v>0</v>
          </cell>
          <cell r="DI674">
            <v>0</v>
          </cell>
          <cell r="DJ674">
            <v>47039.375</v>
          </cell>
          <cell r="DK674">
            <v>663.70625000000007</v>
          </cell>
          <cell r="DL674">
            <v>2871.1932375000006</v>
          </cell>
          <cell r="DM674">
            <v>705.49319550000018</v>
          </cell>
          <cell r="DN674">
            <v>728.06897775600021</v>
          </cell>
          <cell r="DO674">
            <v>749.1829781109243</v>
          </cell>
          <cell r="DP674">
            <v>770.16010149803014</v>
          </cell>
          <cell r="DQ674">
            <v>794.035064644469</v>
          </cell>
          <cell r="DR674">
            <v>820.23822177773638</v>
          </cell>
          <cell r="DS674">
            <v>847.30608309640161</v>
          </cell>
          <cell r="DU674" t="str">
            <v>PDC 46800701</v>
          </cell>
          <cell r="DV674">
            <v>0</v>
          </cell>
          <cell r="DW674">
            <v>1</v>
          </cell>
          <cell r="DX674">
            <v>1</v>
          </cell>
          <cell r="DY674">
            <v>213000</v>
          </cell>
          <cell r="DZ674">
            <v>223955.03643953431</v>
          </cell>
          <cell r="EB674">
            <v>223955.03643953431</v>
          </cell>
          <cell r="EC674" t="str">
            <v>Def</v>
          </cell>
          <cell r="ED674" t="str">
            <v>nonDC</v>
          </cell>
        </row>
        <row r="675">
          <cell r="D675" t="str">
            <v>PC2000026b</v>
          </cell>
          <cell r="E675" t="str">
            <v>Papakura District Council Cemeteries</v>
          </cell>
          <cell r="F675" t="str">
            <v>Auckland Council</v>
          </cell>
          <cell r="G675" t="str">
            <v>Parks, sports and recreation</v>
          </cell>
          <cell r="H675" t="str">
            <v>E181110</v>
          </cell>
          <cell r="I675" t="str">
            <v>Regional parks operations management</v>
          </cell>
          <cell r="J675" t="str">
            <v>Community</v>
          </cell>
          <cell r="K675" t="str">
            <v>Cemeteries and crematoria</v>
          </cell>
          <cell r="L675" t="str">
            <v>Cemeteries and crematoria management</v>
          </cell>
          <cell r="M675" t="str">
            <v>Community</v>
          </cell>
          <cell r="N675" t="str">
            <v>Cemeteries and crematoria</v>
          </cell>
          <cell r="O675" t="str">
            <v>Cemeteries and crematoria management</v>
          </cell>
          <cell r="P675" t="str">
            <v>Community</v>
          </cell>
          <cell r="Q675" t="str">
            <v>Cemeteries and crematoria</v>
          </cell>
          <cell r="R675" t="str">
            <v>Cemeteries and crematoria management</v>
          </cell>
          <cell r="S675" t="str">
            <v>A1011105</v>
          </cell>
          <cell r="T675" t="str">
            <v>A1011105</v>
          </cell>
          <cell r="U675" t="str">
            <v>Cemeteries and crematoria management</v>
          </cell>
          <cell r="V675" t="str">
            <v>L050</v>
          </cell>
          <cell r="W675" t="str">
            <v>Regional</v>
          </cell>
          <cell r="X675" t="str">
            <v>FY12 - Only</v>
          </cell>
          <cell r="Y675" t="str">
            <v>Expense</v>
          </cell>
          <cell r="Z675">
            <v>20110701</v>
          </cell>
          <cell r="AA675">
            <v>20120630</v>
          </cell>
          <cell r="AB675">
            <v>1</v>
          </cell>
          <cell r="AC675" t="str">
            <v>Programme</v>
          </cell>
          <cell r="AD675">
            <v>0.75</v>
          </cell>
          <cell r="AE675">
            <v>0</v>
          </cell>
          <cell r="AF675">
            <v>0</v>
          </cell>
          <cell r="AG675">
            <v>0.25</v>
          </cell>
          <cell r="AH675">
            <v>8</v>
          </cell>
          <cell r="AI675" t="str">
            <v>Cemeteries and Crematoria</v>
          </cell>
          <cell r="AJ675" t="str">
            <v>Land (Capex)</v>
          </cell>
          <cell r="AK675">
            <v>0</v>
          </cell>
          <cell r="AM675">
            <v>0.75</v>
          </cell>
          <cell r="AO675">
            <v>0.25</v>
          </cell>
          <cell r="AS675">
            <v>46712</v>
          </cell>
          <cell r="AT675">
            <v>0</v>
          </cell>
          <cell r="AU675">
            <v>0</v>
          </cell>
          <cell r="AV675">
            <v>0</v>
          </cell>
          <cell r="AW675">
            <v>0</v>
          </cell>
          <cell r="AX675">
            <v>0</v>
          </cell>
          <cell r="AY675">
            <v>0</v>
          </cell>
          <cell r="AZ675">
            <v>0</v>
          </cell>
          <cell r="BD675">
            <v>3.1E-2</v>
          </cell>
          <cell r="BE675">
            <v>6.1930000000000041E-2</v>
          </cell>
          <cell r="BF675">
            <v>9.3787900000000146E-2</v>
          </cell>
          <cell r="BG675">
            <v>0.12878911280000027</v>
          </cell>
          <cell r="BH675">
            <v>0.16491036440960039</v>
          </cell>
          <cell r="BI675">
            <v>0.19869276497747879</v>
          </cell>
          <cell r="BJ675">
            <v>0.23225616239684821</v>
          </cell>
          <cell r="BK675">
            <v>0.27045610343115034</v>
          </cell>
          <cell r="BL675">
            <v>0.31238115484437823</v>
          </cell>
          <cell r="BM675">
            <v>0.35568973295424255</v>
          </cell>
          <cell r="BN675">
            <v>0</v>
          </cell>
          <cell r="BO675">
            <v>0</v>
          </cell>
          <cell r="BP675">
            <v>0</v>
          </cell>
          <cell r="BQ675">
            <v>0</v>
          </cell>
          <cell r="BR675">
            <v>0</v>
          </cell>
          <cell r="BS675">
            <v>0</v>
          </cell>
          <cell r="BT675">
            <v>0</v>
          </cell>
          <cell r="BU675">
            <v>0</v>
          </cell>
          <cell r="BV675">
            <v>0</v>
          </cell>
          <cell r="BW675">
            <v>0</v>
          </cell>
          <cell r="BX675">
            <v>0</v>
          </cell>
          <cell r="BY675">
            <v>46712</v>
          </cell>
          <cell r="BZ675">
            <v>0</v>
          </cell>
          <cell r="CA675">
            <v>0</v>
          </cell>
          <cell r="CB675">
            <v>0</v>
          </cell>
          <cell r="CC675">
            <v>0</v>
          </cell>
          <cell r="CD675">
            <v>0</v>
          </cell>
          <cell r="CE675">
            <v>0</v>
          </cell>
          <cell r="CF675">
            <v>0</v>
          </cell>
          <cell r="CG675">
            <v>0</v>
          </cell>
          <cell r="CH675">
            <v>0</v>
          </cell>
          <cell r="CI675">
            <v>0</v>
          </cell>
          <cell r="CK675">
            <v>35034</v>
          </cell>
          <cell r="CL675">
            <v>0</v>
          </cell>
          <cell r="CM675">
            <v>0</v>
          </cell>
          <cell r="CN675">
            <v>0</v>
          </cell>
          <cell r="CO675">
            <v>0</v>
          </cell>
          <cell r="CP675">
            <v>0</v>
          </cell>
          <cell r="CQ675">
            <v>0</v>
          </cell>
          <cell r="CR675">
            <v>0</v>
          </cell>
          <cell r="CS675">
            <v>0</v>
          </cell>
          <cell r="CT675">
            <v>0</v>
          </cell>
          <cell r="CU675">
            <v>0</v>
          </cell>
          <cell r="CW675">
            <v>0</v>
          </cell>
          <cell r="CX675">
            <v>0</v>
          </cell>
          <cell r="CY675">
            <v>0</v>
          </cell>
          <cell r="CZ675">
            <v>0</v>
          </cell>
          <cell r="DA675">
            <v>0</v>
          </cell>
          <cell r="DB675">
            <v>0</v>
          </cell>
          <cell r="DC675">
            <v>0</v>
          </cell>
          <cell r="DD675">
            <v>0</v>
          </cell>
          <cell r="DE675">
            <v>0</v>
          </cell>
          <cell r="DF675">
            <v>0</v>
          </cell>
          <cell r="DG675">
            <v>0</v>
          </cell>
          <cell r="DI675">
            <v>11678</v>
          </cell>
          <cell r="DJ675">
            <v>0</v>
          </cell>
          <cell r="DK675">
            <v>0</v>
          </cell>
          <cell r="DL675">
            <v>0</v>
          </cell>
          <cell r="DM675">
            <v>0</v>
          </cell>
          <cell r="DN675">
            <v>0</v>
          </cell>
          <cell r="DO675">
            <v>0</v>
          </cell>
          <cell r="DP675">
            <v>0</v>
          </cell>
          <cell r="DQ675">
            <v>0</v>
          </cell>
          <cell r="DR675">
            <v>0</v>
          </cell>
          <cell r="DS675">
            <v>0</v>
          </cell>
          <cell r="DU675" t="str">
            <v>PDC 46800701</v>
          </cell>
          <cell r="DV675">
            <v>0</v>
          </cell>
          <cell r="DW675">
            <v>1</v>
          </cell>
          <cell r="DX675">
            <v>1</v>
          </cell>
          <cell r="DY675">
            <v>0</v>
          </cell>
          <cell r="DZ675">
            <v>0</v>
          </cell>
          <cell r="EB675">
            <v>0</v>
          </cell>
          <cell r="EC675" t="str">
            <v>Def</v>
          </cell>
          <cell r="ED675" t="str">
            <v>nonDC</v>
          </cell>
        </row>
        <row r="676">
          <cell r="D676" t="str">
            <v>PC2000027</v>
          </cell>
          <cell r="E676" t="str">
            <v>Symonds St cemetery renewals</v>
          </cell>
          <cell r="F676" t="str">
            <v>Auckland Council</v>
          </cell>
          <cell r="G676" t="str">
            <v>Parks, sports and recreation</v>
          </cell>
          <cell r="H676" t="str">
            <v>E181105</v>
          </cell>
          <cell r="I676" t="str">
            <v>Regional and specialist parks management</v>
          </cell>
          <cell r="J676" t="str">
            <v>Community</v>
          </cell>
          <cell r="K676" t="str">
            <v>Cemeteries and crematoria</v>
          </cell>
          <cell r="L676" t="str">
            <v>Cemeteries and crematoria management</v>
          </cell>
          <cell r="M676" t="str">
            <v>Community</v>
          </cell>
          <cell r="N676" t="str">
            <v>Cemeteries and crematoria</v>
          </cell>
          <cell r="O676" t="str">
            <v>Cemeteries and crematoria management</v>
          </cell>
          <cell r="P676" t="str">
            <v>Community</v>
          </cell>
          <cell r="Q676" t="str">
            <v>Cemeteries and crematoria</v>
          </cell>
          <cell r="R676" t="str">
            <v>Cemeteries and crematoria management</v>
          </cell>
          <cell r="S676" t="str">
            <v>A1011105</v>
          </cell>
          <cell r="T676" t="str">
            <v>A1011105</v>
          </cell>
          <cell r="U676" t="str">
            <v>Cemeteries and crematoria management</v>
          </cell>
          <cell r="V676" t="str">
            <v>L050</v>
          </cell>
          <cell r="W676" t="str">
            <v>Regional</v>
          </cell>
          <cell r="X676" t="str">
            <v>PL40810</v>
          </cell>
          <cell r="Y676" t="str">
            <v>Expense</v>
          </cell>
          <cell r="Z676">
            <v>20120701</v>
          </cell>
          <cell r="AA676">
            <v>20220630</v>
          </cell>
          <cell r="AB676">
            <v>1</v>
          </cell>
          <cell r="AC676" t="str">
            <v>Programme</v>
          </cell>
          <cell r="AD676">
            <v>0</v>
          </cell>
          <cell r="AE676">
            <v>0</v>
          </cell>
          <cell r="AF676">
            <v>0</v>
          </cell>
          <cell r="AG676">
            <v>1</v>
          </cell>
          <cell r="AH676">
            <v>8</v>
          </cell>
          <cell r="AI676" t="str">
            <v>Cemeteries and Crematoria</v>
          </cell>
          <cell r="AJ676" t="str">
            <v>Structures parks</v>
          </cell>
          <cell r="AK676">
            <v>75</v>
          </cell>
          <cell r="AM676">
            <v>1</v>
          </cell>
          <cell r="AT676">
            <v>39154</v>
          </cell>
          <cell r="AU676">
            <v>39154</v>
          </cell>
          <cell r="AV676">
            <v>39154</v>
          </cell>
          <cell r="AW676">
            <v>39154</v>
          </cell>
          <cell r="AX676">
            <v>39154</v>
          </cell>
          <cell r="AY676">
            <v>39154</v>
          </cell>
          <cell r="AZ676">
            <v>39154</v>
          </cell>
          <cell r="BA676">
            <v>39100</v>
          </cell>
          <cell r="BB676">
            <v>39100</v>
          </cell>
          <cell r="BC676">
            <v>39100</v>
          </cell>
          <cell r="BD676">
            <v>3.1E-2</v>
          </cell>
          <cell r="BE676">
            <v>6.1930000000000041E-2</v>
          </cell>
          <cell r="BF676">
            <v>9.3787900000000146E-2</v>
          </cell>
          <cell r="BG676">
            <v>0.12878911280000027</v>
          </cell>
          <cell r="BH676">
            <v>0.16491036440960039</v>
          </cell>
          <cell r="BI676">
            <v>0.19869276497747879</v>
          </cell>
          <cell r="BJ676">
            <v>0.23225616239684821</v>
          </cell>
          <cell r="BK676">
            <v>0.27045610343115034</v>
          </cell>
          <cell r="BL676">
            <v>0.31238115484437823</v>
          </cell>
          <cell r="BM676">
            <v>0.35568973295424255</v>
          </cell>
          <cell r="BN676">
            <v>0</v>
          </cell>
          <cell r="BO676">
            <v>1213.7739999999999</v>
          </cell>
          <cell r="BP676">
            <v>2424.8072200000015</v>
          </cell>
          <cell r="BQ676">
            <v>3672.1714366000056</v>
          </cell>
          <cell r="BR676">
            <v>5042.6089225712103</v>
          </cell>
          <cell r="BS676">
            <v>6456.9004080934938</v>
          </cell>
          <cell r="BT676">
            <v>7779.6165199282041</v>
          </cell>
          <cell r="BU676">
            <v>9093.7577824861946</v>
          </cell>
          <cell r="BV676">
            <v>10574.833644157978</v>
          </cell>
          <cell r="BW676">
            <v>12214.103154415188</v>
          </cell>
          <cell r="BX676">
            <v>13907.468558510884</v>
          </cell>
          <cell r="BY676">
            <v>0</v>
          </cell>
          <cell r="BZ676">
            <v>40367.773999999998</v>
          </cell>
          <cell r="CA676">
            <v>41578.807220000002</v>
          </cell>
          <cell r="CB676">
            <v>42826.171436600009</v>
          </cell>
          <cell r="CC676">
            <v>44196.608922571213</v>
          </cell>
          <cell r="CD676">
            <v>45610.900408093497</v>
          </cell>
          <cell r="CE676">
            <v>46933.616519928204</v>
          </cell>
          <cell r="CF676">
            <v>48247.757782486195</v>
          </cell>
          <cell r="CG676">
            <v>49674.833644157974</v>
          </cell>
          <cell r="CH676">
            <v>51314.103154415192</v>
          </cell>
          <cell r="CI676">
            <v>53007.468558510882</v>
          </cell>
          <cell r="CK676">
            <v>0</v>
          </cell>
          <cell r="CL676">
            <v>0</v>
          </cell>
          <cell r="CM676">
            <v>0</v>
          </cell>
          <cell r="CN676">
            <v>0</v>
          </cell>
          <cell r="CO676">
            <v>0</v>
          </cell>
          <cell r="CP676">
            <v>0</v>
          </cell>
          <cell r="CQ676">
            <v>0</v>
          </cell>
          <cell r="CR676">
            <v>0</v>
          </cell>
          <cell r="CS676">
            <v>0</v>
          </cell>
          <cell r="CT676">
            <v>0</v>
          </cell>
          <cell r="CU676">
            <v>0</v>
          </cell>
          <cell r="CW676">
            <v>0</v>
          </cell>
          <cell r="CX676">
            <v>0</v>
          </cell>
          <cell r="CY676">
            <v>0</v>
          </cell>
          <cell r="CZ676">
            <v>0</v>
          </cell>
          <cell r="DA676">
            <v>0</v>
          </cell>
          <cell r="DB676">
            <v>0</v>
          </cell>
          <cell r="DC676">
            <v>0</v>
          </cell>
          <cell r="DD676">
            <v>0</v>
          </cell>
          <cell r="DE676">
            <v>0</v>
          </cell>
          <cell r="DF676">
            <v>0</v>
          </cell>
          <cell r="DG676">
            <v>0</v>
          </cell>
          <cell r="DI676">
            <v>0</v>
          </cell>
          <cell r="DJ676">
            <v>40367.773999999998</v>
          </cell>
          <cell r="DK676">
            <v>41578.807220000002</v>
          </cell>
          <cell r="DL676">
            <v>42826.171436600009</v>
          </cell>
          <cell r="DM676">
            <v>44196.608922571213</v>
          </cell>
          <cell r="DN676">
            <v>45610.900408093497</v>
          </cell>
          <cell r="DO676">
            <v>46933.616519928204</v>
          </cell>
          <cell r="DP676">
            <v>48247.757782486195</v>
          </cell>
          <cell r="DQ676">
            <v>49674.833644157974</v>
          </cell>
          <cell r="DR676">
            <v>51314.103154415192</v>
          </cell>
          <cell r="DS676">
            <v>53007.468558510882</v>
          </cell>
          <cell r="DU676" t="str">
            <v>ACC 862/510011</v>
          </cell>
          <cell r="DV676">
            <v>0</v>
          </cell>
          <cell r="DW676">
            <v>0</v>
          </cell>
          <cell r="DX676">
            <v>2</v>
          </cell>
          <cell r="DY676">
            <v>391378</v>
          </cell>
          <cell r="DZ676">
            <v>463758.04164676316</v>
          </cell>
          <cell r="EB676">
            <v>463758.04164676316</v>
          </cell>
          <cell r="EC676" t="str">
            <v>Def</v>
          </cell>
          <cell r="ED676" t="str">
            <v>nonDC</v>
          </cell>
        </row>
        <row r="677">
          <cell r="D677" t="str">
            <v>PC2000027</v>
          </cell>
          <cell r="E677" t="str">
            <v>Symonds St cemetery renewals</v>
          </cell>
          <cell r="F677" t="str">
            <v>Auckland Council</v>
          </cell>
          <cell r="G677" t="str">
            <v>Parks, sports and recreation</v>
          </cell>
          <cell r="H677" t="str">
            <v>E181110</v>
          </cell>
          <cell r="I677" t="str">
            <v>Regional parks operations management</v>
          </cell>
          <cell r="J677" t="str">
            <v>Community</v>
          </cell>
          <cell r="K677" t="str">
            <v>Cemeteries and crematoria</v>
          </cell>
          <cell r="L677" t="str">
            <v>Cemeteries and crematoria management</v>
          </cell>
          <cell r="M677" t="str">
            <v>Community</v>
          </cell>
          <cell r="N677" t="str">
            <v>Cemeteries and crematoria</v>
          </cell>
          <cell r="O677" t="str">
            <v>Cemeteries and crematoria management</v>
          </cell>
          <cell r="P677" t="str">
            <v>Community</v>
          </cell>
          <cell r="Q677" t="str">
            <v>Cemeteries and crematoria</v>
          </cell>
          <cell r="R677" t="str">
            <v>Cemeteries and crematoria management</v>
          </cell>
          <cell r="S677" t="str">
            <v>A1011105</v>
          </cell>
          <cell r="T677" t="str">
            <v>A1011105</v>
          </cell>
          <cell r="U677" t="str">
            <v>Cemeteries and crematoria management</v>
          </cell>
          <cell r="V677" t="str">
            <v>L050</v>
          </cell>
          <cell r="W677" t="str">
            <v>Regional</v>
          </cell>
          <cell r="X677" t="str">
            <v>FY12 - Only</v>
          </cell>
          <cell r="Y677" t="str">
            <v>Expense</v>
          </cell>
          <cell r="Z677">
            <v>20110701</v>
          </cell>
          <cell r="AA677">
            <v>20120630</v>
          </cell>
          <cell r="AB677">
            <v>1</v>
          </cell>
          <cell r="AC677" t="str">
            <v>Programme</v>
          </cell>
          <cell r="AD677">
            <v>0</v>
          </cell>
          <cell r="AE677">
            <v>0</v>
          </cell>
          <cell r="AF677">
            <v>0</v>
          </cell>
          <cell r="AG677">
            <v>1</v>
          </cell>
          <cell r="AH677">
            <v>8</v>
          </cell>
          <cell r="AI677" t="str">
            <v>Cemeteries and Crematoria</v>
          </cell>
          <cell r="AJ677" t="str">
            <v>Structures parks</v>
          </cell>
          <cell r="AK677">
            <v>75</v>
          </cell>
          <cell r="AP677">
            <v>1</v>
          </cell>
          <cell r="AS677">
            <v>50608</v>
          </cell>
          <cell r="AT677">
            <v>0</v>
          </cell>
          <cell r="AU677">
            <v>0</v>
          </cell>
          <cell r="AV677">
            <v>0</v>
          </cell>
          <cell r="AW677">
            <v>0</v>
          </cell>
          <cell r="AX677">
            <v>0</v>
          </cell>
          <cell r="AY677">
            <v>0</v>
          </cell>
          <cell r="AZ677">
            <v>0</v>
          </cell>
          <cell r="BD677">
            <v>3.1E-2</v>
          </cell>
          <cell r="BE677">
            <v>6.1930000000000041E-2</v>
          </cell>
          <cell r="BF677">
            <v>9.3787900000000146E-2</v>
          </cell>
          <cell r="BG677">
            <v>0.12878911280000027</v>
          </cell>
          <cell r="BH677">
            <v>0.16491036440960039</v>
          </cell>
          <cell r="BI677">
            <v>0.19869276497747879</v>
          </cell>
          <cell r="BJ677">
            <v>0.23225616239684821</v>
          </cell>
          <cell r="BK677">
            <v>0.27045610343115034</v>
          </cell>
          <cell r="BL677">
            <v>0.31238115484437823</v>
          </cell>
          <cell r="BM677">
            <v>0.35568973295424255</v>
          </cell>
          <cell r="BN677">
            <v>0</v>
          </cell>
          <cell r="BO677">
            <v>0</v>
          </cell>
          <cell r="BP677">
            <v>0</v>
          </cell>
          <cell r="BQ677">
            <v>0</v>
          </cell>
          <cell r="BR677">
            <v>0</v>
          </cell>
          <cell r="BS677">
            <v>0</v>
          </cell>
          <cell r="BT677">
            <v>0</v>
          </cell>
          <cell r="BU677">
            <v>0</v>
          </cell>
          <cell r="BV677">
            <v>0</v>
          </cell>
          <cell r="BW677">
            <v>0</v>
          </cell>
          <cell r="BX677">
            <v>0</v>
          </cell>
          <cell r="BY677">
            <v>50608</v>
          </cell>
          <cell r="BZ677">
            <v>0</v>
          </cell>
          <cell r="CA677">
            <v>0</v>
          </cell>
          <cell r="CB677">
            <v>0</v>
          </cell>
          <cell r="CC677">
            <v>0</v>
          </cell>
          <cell r="CD677">
            <v>0</v>
          </cell>
          <cell r="CE677">
            <v>0</v>
          </cell>
          <cell r="CF677">
            <v>0</v>
          </cell>
          <cell r="CG677">
            <v>0</v>
          </cell>
          <cell r="CH677">
            <v>0</v>
          </cell>
          <cell r="CI677">
            <v>0</v>
          </cell>
          <cell r="CK677">
            <v>0</v>
          </cell>
          <cell r="CL677">
            <v>0</v>
          </cell>
          <cell r="CM677">
            <v>0</v>
          </cell>
          <cell r="CN677">
            <v>0</v>
          </cell>
          <cell r="CO677">
            <v>0</v>
          </cell>
          <cell r="CP677">
            <v>0</v>
          </cell>
          <cell r="CQ677">
            <v>0</v>
          </cell>
          <cell r="CR677">
            <v>0</v>
          </cell>
          <cell r="CS677">
            <v>0</v>
          </cell>
          <cell r="CT677">
            <v>0</v>
          </cell>
          <cell r="CU677">
            <v>0</v>
          </cell>
          <cell r="CW677">
            <v>0</v>
          </cell>
          <cell r="CX677">
            <v>0</v>
          </cell>
          <cell r="CY677">
            <v>0</v>
          </cell>
          <cell r="CZ677">
            <v>0</v>
          </cell>
          <cell r="DA677">
            <v>0</v>
          </cell>
          <cell r="DB677">
            <v>0</v>
          </cell>
          <cell r="DC677">
            <v>0</v>
          </cell>
          <cell r="DD677">
            <v>0</v>
          </cell>
          <cell r="DE677">
            <v>0</v>
          </cell>
          <cell r="DF677">
            <v>0</v>
          </cell>
          <cell r="DG677">
            <v>0</v>
          </cell>
          <cell r="DI677">
            <v>50608</v>
          </cell>
          <cell r="DJ677">
            <v>0</v>
          </cell>
          <cell r="DK677">
            <v>0</v>
          </cell>
          <cell r="DL677">
            <v>0</v>
          </cell>
          <cell r="DM677">
            <v>0</v>
          </cell>
          <cell r="DN677">
            <v>0</v>
          </cell>
          <cell r="DO677">
            <v>0</v>
          </cell>
          <cell r="DP677">
            <v>0</v>
          </cell>
          <cell r="DQ677">
            <v>0</v>
          </cell>
          <cell r="DR677">
            <v>0</v>
          </cell>
          <cell r="DS677">
            <v>0</v>
          </cell>
          <cell r="DU677" t="str">
            <v>ACC 862/510011</v>
          </cell>
          <cell r="DV677">
            <v>0</v>
          </cell>
          <cell r="DW677">
            <v>0</v>
          </cell>
          <cell r="DX677">
            <v>2</v>
          </cell>
          <cell r="DY677">
            <v>0</v>
          </cell>
          <cell r="DZ677">
            <v>0</v>
          </cell>
          <cell r="EB677">
            <v>0</v>
          </cell>
          <cell r="EC677" t="str">
            <v>Def</v>
          </cell>
          <cell r="ED677" t="str">
            <v>nonDC</v>
          </cell>
        </row>
        <row r="678">
          <cell r="D678" t="str">
            <v>PC2000028</v>
          </cell>
          <cell r="E678" t="str">
            <v>Waikumete Cemetery - Expansion of Cemetery Capacity 2</v>
          </cell>
          <cell r="F678" t="str">
            <v>Auckland Council</v>
          </cell>
          <cell r="G678" t="str">
            <v>Parks, sports and recreation</v>
          </cell>
          <cell r="H678" t="str">
            <v>E181720</v>
          </cell>
          <cell r="I678" t="str">
            <v>Waikumete Cemetery management</v>
          </cell>
          <cell r="J678" t="str">
            <v>Community</v>
          </cell>
          <cell r="K678" t="str">
            <v>Cemeteries and crematoria</v>
          </cell>
          <cell r="L678" t="str">
            <v>Cemeteries and crematoria management</v>
          </cell>
          <cell r="M678" t="str">
            <v>Community</v>
          </cell>
          <cell r="N678" t="str">
            <v>Cemeteries and crematoria</v>
          </cell>
          <cell r="O678" t="str">
            <v>Cemeteries and crematoria management</v>
          </cell>
          <cell r="P678" t="str">
            <v>Community</v>
          </cell>
          <cell r="Q678" t="str">
            <v>Cemeteries and crematoria</v>
          </cell>
          <cell r="R678" t="str">
            <v>Cemeteries and crematoria management</v>
          </cell>
          <cell r="S678" t="str">
            <v>A1011105</v>
          </cell>
          <cell r="T678" t="str">
            <v>A1011105</v>
          </cell>
          <cell r="U678" t="str">
            <v>Cemeteries and crematoria management</v>
          </cell>
          <cell r="V678" t="str">
            <v>L050</v>
          </cell>
          <cell r="W678" t="str">
            <v>Regional</v>
          </cell>
          <cell r="X678" t="str">
            <v>FY12 - Only</v>
          </cell>
          <cell r="Y678" t="str">
            <v>Expense</v>
          </cell>
          <cell r="Z678">
            <v>20110701</v>
          </cell>
          <cell r="AA678">
            <v>20120630</v>
          </cell>
          <cell r="AB678">
            <v>2</v>
          </cell>
          <cell r="AC678" t="str">
            <v>Discrete</v>
          </cell>
          <cell r="AD678">
            <v>1</v>
          </cell>
          <cell r="AE678">
            <v>0</v>
          </cell>
          <cell r="AF678">
            <v>0</v>
          </cell>
          <cell r="AG678">
            <v>0</v>
          </cell>
          <cell r="AH678">
            <v>8</v>
          </cell>
          <cell r="AI678" t="str">
            <v>Cemeteries and Crematoria</v>
          </cell>
          <cell r="AJ678" t="str">
            <v>Structures parks</v>
          </cell>
          <cell r="AK678">
            <v>100</v>
          </cell>
          <cell r="AM678">
            <v>1</v>
          </cell>
          <cell r="AS678">
            <v>100172</v>
          </cell>
          <cell r="BD678">
            <v>3.1E-2</v>
          </cell>
          <cell r="BE678">
            <v>6.1930000000000041E-2</v>
          </cell>
          <cell r="BF678">
            <v>9.3787900000000146E-2</v>
          </cell>
          <cell r="BG678">
            <v>0.12878911280000027</v>
          </cell>
          <cell r="BH678">
            <v>0.16491036440960039</v>
          </cell>
          <cell r="BI678">
            <v>0.19869276497747879</v>
          </cell>
          <cell r="BJ678">
            <v>0.23225616239684821</v>
          </cell>
          <cell r="BK678">
            <v>0.27045610343115034</v>
          </cell>
          <cell r="BL678">
            <v>0.31238115484437823</v>
          </cell>
          <cell r="BM678">
            <v>0.35568973295424255</v>
          </cell>
          <cell r="BN678">
            <v>0</v>
          </cell>
          <cell r="BO678">
            <v>0</v>
          </cell>
          <cell r="BP678">
            <v>0</v>
          </cell>
          <cell r="BQ678">
            <v>0</v>
          </cell>
          <cell r="BR678">
            <v>0</v>
          </cell>
          <cell r="BS678">
            <v>0</v>
          </cell>
          <cell r="BT678">
            <v>0</v>
          </cell>
          <cell r="BU678">
            <v>0</v>
          </cell>
          <cell r="BV678">
            <v>0</v>
          </cell>
          <cell r="BW678">
            <v>0</v>
          </cell>
          <cell r="BX678">
            <v>0</v>
          </cell>
          <cell r="BY678">
            <v>100172</v>
          </cell>
          <cell r="BZ678">
            <v>0</v>
          </cell>
          <cell r="CA678">
            <v>0</v>
          </cell>
          <cell r="CB678">
            <v>0</v>
          </cell>
          <cell r="CC678">
            <v>0</v>
          </cell>
          <cell r="CD678">
            <v>0</v>
          </cell>
          <cell r="CE678">
            <v>0</v>
          </cell>
          <cell r="CF678">
            <v>0</v>
          </cell>
          <cell r="CG678">
            <v>0</v>
          </cell>
          <cell r="CH678">
            <v>0</v>
          </cell>
          <cell r="CI678">
            <v>0</v>
          </cell>
          <cell r="CK678">
            <v>100172</v>
          </cell>
          <cell r="CL678">
            <v>0</v>
          </cell>
          <cell r="CM678">
            <v>0</v>
          </cell>
          <cell r="CN678">
            <v>0</v>
          </cell>
          <cell r="CO678">
            <v>0</v>
          </cell>
          <cell r="CP678">
            <v>0</v>
          </cell>
          <cell r="CQ678">
            <v>0</v>
          </cell>
          <cell r="CR678">
            <v>0</v>
          </cell>
          <cell r="CS678">
            <v>0</v>
          </cell>
          <cell r="CT678">
            <v>0</v>
          </cell>
          <cell r="CU678">
            <v>0</v>
          </cell>
          <cell r="CW678">
            <v>0</v>
          </cell>
          <cell r="CX678">
            <v>0</v>
          </cell>
          <cell r="CY678">
            <v>0</v>
          </cell>
          <cell r="CZ678">
            <v>0</v>
          </cell>
          <cell r="DA678">
            <v>0</v>
          </cell>
          <cell r="DB678">
            <v>0</v>
          </cell>
          <cell r="DC678">
            <v>0</v>
          </cell>
          <cell r="DD678">
            <v>0</v>
          </cell>
          <cell r="DE678">
            <v>0</v>
          </cell>
          <cell r="DF678">
            <v>0</v>
          </cell>
          <cell r="DG678">
            <v>0</v>
          </cell>
          <cell r="DI678">
            <v>0</v>
          </cell>
          <cell r="DJ678">
            <v>0</v>
          </cell>
          <cell r="DK678">
            <v>0</v>
          </cell>
          <cell r="DL678">
            <v>0</v>
          </cell>
          <cell r="DM678">
            <v>0</v>
          </cell>
          <cell r="DN678">
            <v>0</v>
          </cell>
          <cell r="DO678">
            <v>0</v>
          </cell>
          <cell r="DP678">
            <v>0</v>
          </cell>
          <cell r="DQ678">
            <v>0</v>
          </cell>
          <cell r="DR678">
            <v>0</v>
          </cell>
          <cell r="DS678">
            <v>0</v>
          </cell>
          <cell r="DU678" t="str">
            <v>WCC 8CSCM-09-028</v>
          </cell>
          <cell r="DV678">
            <v>0</v>
          </cell>
          <cell r="DW678">
            <v>0</v>
          </cell>
          <cell r="DX678">
            <v>1</v>
          </cell>
          <cell r="DY678">
            <v>0</v>
          </cell>
          <cell r="DZ678">
            <v>0</v>
          </cell>
          <cell r="EB678">
            <v>0</v>
          </cell>
          <cell r="EC678" t="str">
            <v>Def</v>
          </cell>
          <cell r="ED678" t="str">
            <v>nonDC</v>
          </cell>
        </row>
        <row r="679">
          <cell r="D679" t="str">
            <v>PC2000029</v>
          </cell>
          <cell r="E679" t="str">
            <v>Waikumete Cemetery - Water Supply Upgrade 2</v>
          </cell>
          <cell r="F679" t="str">
            <v>Auckland Council</v>
          </cell>
          <cell r="G679" t="str">
            <v>Parks, sports and recreation</v>
          </cell>
          <cell r="H679" t="str">
            <v>E181720</v>
          </cell>
          <cell r="I679" t="str">
            <v>Waikumete Cemetery management</v>
          </cell>
          <cell r="J679" t="str">
            <v>Community</v>
          </cell>
          <cell r="K679" t="str">
            <v>Cemeteries and crematoria</v>
          </cell>
          <cell r="L679" t="str">
            <v>Cemeteries and crematoria management</v>
          </cell>
          <cell r="M679" t="str">
            <v>Community</v>
          </cell>
          <cell r="N679" t="str">
            <v>Cemeteries and crematoria</v>
          </cell>
          <cell r="O679" t="str">
            <v>Cemeteries and crematoria management</v>
          </cell>
          <cell r="P679" t="str">
            <v>Community</v>
          </cell>
          <cell r="Q679" t="str">
            <v>Cemeteries and crematoria</v>
          </cell>
          <cell r="R679" t="str">
            <v>Cemeteries and crematoria management</v>
          </cell>
          <cell r="S679" t="str">
            <v>A1011105</v>
          </cell>
          <cell r="T679" t="str">
            <v>A1011105</v>
          </cell>
          <cell r="U679" t="str">
            <v>Cemeteries and crematoria management</v>
          </cell>
          <cell r="V679" t="str">
            <v>L050</v>
          </cell>
          <cell r="W679" t="str">
            <v>Regional</v>
          </cell>
          <cell r="X679" t="str">
            <v>FY12 - Only</v>
          </cell>
          <cell r="Y679" t="str">
            <v>Expense</v>
          </cell>
          <cell r="Z679">
            <v>20110701</v>
          </cell>
          <cell r="AA679">
            <v>20120630</v>
          </cell>
          <cell r="AB679">
            <v>2</v>
          </cell>
          <cell r="AC679" t="str">
            <v>Discrete</v>
          </cell>
          <cell r="AD679">
            <v>0.5</v>
          </cell>
          <cell r="AE679">
            <v>0</v>
          </cell>
          <cell r="AF679">
            <v>0</v>
          </cell>
          <cell r="AG679">
            <v>0.5</v>
          </cell>
          <cell r="AH679">
            <v>8</v>
          </cell>
          <cell r="AI679" t="str">
            <v>Cemeteries and Crematoria</v>
          </cell>
          <cell r="AJ679" t="str">
            <v>Other assets (Capex)</v>
          </cell>
          <cell r="AK679">
            <v>25</v>
          </cell>
          <cell r="AM679">
            <v>0.5</v>
          </cell>
          <cell r="AP679">
            <v>0.5</v>
          </cell>
          <cell r="AS679">
            <v>4279</v>
          </cell>
          <cell r="BD679">
            <v>3.3000000000000002E-2</v>
          </cell>
          <cell r="BE679">
            <v>6.7088999999999732E-2</v>
          </cell>
          <cell r="BF679">
            <v>0.10230293699999971</v>
          </cell>
          <cell r="BG679">
            <v>0.14088353979499968</v>
          </cell>
          <cell r="BH679">
            <v>0.18195534722761963</v>
          </cell>
          <cell r="BI679">
            <v>0.21859596299167583</v>
          </cell>
          <cell r="BJ679">
            <v>0.25637243784441766</v>
          </cell>
          <cell r="BK679">
            <v>0.29783272829328333</v>
          </cell>
          <cell r="BL679">
            <v>0.3445547065118415</v>
          </cell>
          <cell r="BM679">
            <v>0.39295867594626777</v>
          </cell>
          <cell r="BN679">
            <v>0</v>
          </cell>
          <cell r="BO679">
            <v>0</v>
          </cell>
          <cell r="BP679">
            <v>0</v>
          </cell>
          <cell r="BQ679">
            <v>0</v>
          </cell>
          <cell r="BR679">
            <v>0</v>
          </cell>
          <cell r="BS679">
            <v>0</v>
          </cell>
          <cell r="BT679">
            <v>0</v>
          </cell>
          <cell r="BU679">
            <v>0</v>
          </cell>
          <cell r="BV679">
            <v>0</v>
          </cell>
          <cell r="BW679">
            <v>0</v>
          </cell>
          <cell r="BX679">
            <v>0</v>
          </cell>
          <cell r="BY679">
            <v>4279</v>
          </cell>
          <cell r="BZ679">
            <v>0</v>
          </cell>
          <cell r="CA679">
            <v>0</v>
          </cell>
          <cell r="CB679">
            <v>0</v>
          </cell>
          <cell r="CC679">
            <v>0</v>
          </cell>
          <cell r="CD679">
            <v>0</v>
          </cell>
          <cell r="CE679">
            <v>0</v>
          </cell>
          <cell r="CF679">
            <v>0</v>
          </cell>
          <cell r="CG679">
            <v>0</v>
          </cell>
          <cell r="CH679">
            <v>0</v>
          </cell>
          <cell r="CI679">
            <v>0</v>
          </cell>
          <cell r="CK679">
            <v>2139.5</v>
          </cell>
          <cell r="CL679">
            <v>0</v>
          </cell>
          <cell r="CM679">
            <v>0</v>
          </cell>
          <cell r="CN679">
            <v>0</v>
          </cell>
          <cell r="CO679">
            <v>0</v>
          </cell>
          <cell r="CP679">
            <v>0</v>
          </cell>
          <cell r="CQ679">
            <v>0</v>
          </cell>
          <cell r="CR679">
            <v>0</v>
          </cell>
          <cell r="CS679">
            <v>0</v>
          </cell>
          <cell r="CT679">
            <v>0</v>
          </cell>
          <cell r="CU679">
            <v>0</v>
          </cell>
          <cell r="CW679">
            <v>0</v>
          </cell>
          <cell r="CX679">
            <v>0</v>
          </cell>
          <cell r="CY679">
            <v>0</v>
          </cell>
          <cell r="CZ679">
            <v>0</v>
          </cell>
          <cell r="DA679">
            <v>0</v>
          </cell>
          <cell r="DB679">
            <v>0</v>
          </cell>
          <cell r="DC679">
            <v>0</v>
          </cell>
          <cell r="DD679">
            <v>0</v>
          </cell>
          <cell r="DE679">
            <v>0</v>
          </cell>
          <cell r="DF679">
            <v>0</v>
          </cell>
          <cell r="DG679">
            <v>0</v>
          </cell>
          <cell r="DI679">
            <v>2139.5</v>
          </cell>
          <cell r="DJ679">
            <v>0</v>
          </cell>
          <cell r="DK679">
            <v>0</v>
          </cell>
          <cell r="DL679">
            <v>0</v>
          </cell>
          <cell r="DM679">
            <v>0</v>
          </cell>
          <cell r="DN679">
            <v>0</v>
          </cell>
          <cell r="DO679">
            <v>0</v>
          </cell>
          <cell r="DP679">
            <v>0</v>
          </cell>
          <cell r="DQ679">
            <v>0</v>
          </cell>
          <cell r="DR679">
            <v>0</v>
          </cell>
          <cell r="DS679">
            <v>0</v>
          </cell>
          <cell r="DU679" t="str">
            <v>WCC 8CSCM-10-002</v>
          </cell>
          <cell r="DV679">
            <v>0</v>
          </cell>
          <cell r="DW679">
            <v>0</v>
          </cell>
          <cell r="DX679">
            <v>1</v>
          </cell>
          <cell r="DY679">
            <v>0</v>
          </cell>
          <cell r="DZ679">
            <v>0</v>
          </cell>
          <cell r="EB679">
            <v>0</v>
          </cell>
          <cell r="EC679" t="str">
            <v>Def</v>
          </cell>
          <cell r="ED679" t="str">
            <v>nonDC</v>
          </cell>
        </row>
        <row r="680">
          <cell r="D680" t="str">
            <v>PC2000032</v>
          </cell>
          <cell r="E680" t="str">
            <v>Waikumete Cemetery - Park Signs</v>
          </cell>
          <cell r="F680" t="str">
            <v>Auckland Council</v>
          </cell>
          <cell r="G680" t="str">
            <v>Parks, sports and recreation</v>
          </cell>
          <cell r="H680" t="str">
            <v>E181720</v>
          </cell>
          <cell r="I680" t="str">
            <v>Waikumete Cemetery management</v>
          </cell>
          <cell r="J680" t="str">
            <v>Community</v>
          </cell>
          <cell r="K680" t="str">
            <v>Cemeteries and crematoria</v>
          </cell>
          <cell r="L680" t="str">
            <v>Cemeteries and crematoria management</v>
          </cell>
          <cell r="M680" t="str">
            <v>Community</v>
          </cell>
          <cell r="N680" t="str">
            <v>Cemeteries and crematoria</v>
          </cell>
          <cell r="O680" t="str">
            <v>Cemeteries and crematoria management</v>
          </cell>
          <cell r="P680" t="str">
            <v>Community</v>
          </cell>
          <cell r="Q680" t="str">
            <v>Cemeteries and crematoria</v>
          </cell>
          <cell r="R680" t="str">
            <v>Cemeteries and crematoria management</v>
          </cell>
          <cell r="S680" t="str">
            <v>A1011105</v>
          </cell>
          <cell r="T680" t="str">
            <v>A1011105</v>
          </cell>
          <cell r="U680" t="str">
            <v>Cemeteries and crematoria management</v>
          </cell>
          <cell r="V680" t="str">
            <v>L050</v>
          </cell>
          <cell r="W680" t="str">
            <v>Regional</v>
          </cell>
          <cell r="X680" t="str">
            <v>FY12 - Only</v>
          </cell>
          <cell r="Y680" t="str">
            <v>Expense</v>
          </cell>
          <cell r="Z680">
            <v>20110701</v>
          </cell>
          <cell r="AA680">
            <v>20120630</v>
          </cell>
          <cell r="AB680">
            <v>2</v>
          </cell>
          <cell r="AC680" t="str">
            <v>Discrete</v>
          </cell>
          <cell r="AD680">
            <v>0.5</v>
          </cell>
          <cell r="AE680">
            <v>0</v>
          </cell>
          <cell r="AF680">
            <v>0</v>
          </cell>
          <cell r="AG680">
            <v>0.5</v>
          </cell>
          <cell r="AH680">
            <v>8</v>
          </cell>
          <cell r="AI680" t="str">
            <v>Cemeteries and Crematoria</v>
          </cell>
          <cell r="AJ680" t="str">
            <v>Structures parks</v>
          </cell>
          <cell r="AK680">
            <v>7</v>
          </cell>
          <cell r="AM680">
            <v>0.5</v>
          </cell>
          <cell r="AP680">
            <v>0.5</v>
          </cell>
          <cell r="AS680">
            <v>31532</v>
          </cell>
          <cell r="BD680">
            <v>3.1E-2</v>
          </cell>
          <cell r="BE680">
            <v>6.1930000000000041E-2</v>
          </cell>
          <cell r="BF680">
            <v>9.3787900000000146E-2</v>
          </cell>
          <cell r="BG680">
            <v>0.12878911280000027</v>
          </cell>
          <cell r="BH680">
            <v>0.16491036440960039</v>
          </cell>
          <cell r="BI680">
            <v>0.19869276497747879</v>
          </cell>
          <cell r="BJ680">
            <v>0.23225616239684821</v>
          </cell>
          <cell r="BK680">
            <v>0.27045610343115034</v>
          </cell>
          <cell r="BL680">
            <v>0.31238115484437823</v>
          </cell>
          <cell r="BM680">
            <v>0.35568973295424255</v>
          </cell>
          <cell r="BN680">
            <v>0</v>
          </cell>
          <cell r="BO680">
            <v>0</v>
          </cell>
          <cell r="BP680">
            <v>0</v>
          </cell>
          <cell r="BQ680">
            <v>0</v>
          </cell>
          <cell r="BR680">
            <v>0</v>
          </cell>
          <cell r="BS680">
            <v>0</v>
          </cell>
          <cell r="BT680">
            <v>0</v>
          </cell>
          <cell r="BU680">
            <v>0</v>
          </cell>
          <cell r="BV680">
            <v>0</v>
          </cell>
          <cell r="BW680">
            <v>0</v>
          </cell>
          <cell r="BX680">
            <v>0</v>
          </cell>
          <cell r="BY680">
            <v>31532</v>
          </cell>
          <cell r="BZ680">
            <v>0</v>
          </cell>
          <cell r="CA680">
            <v>0</v>
          </cell>
          <cell r="CB680">
            <v>0</v>
          </cell>
          <cell r="CC680">
            <v>0</v>
          </cell>
          <cell r="CD680">
            <v>0</v>
          </cell>
          <cell r="CE680">
            <v>0</v>
          </cell>
          <cell r="CF680">
            <v>0</v>
          </cell>
          <cell r="CG680">
            <v>0</v>
          </cell>
          <cell r="CH680">
            <v>0</v>
          </cell>
          <cell r="CI680">
            <v>0</v>
          </cell>
          <cell r="CK680">
            <v>15766</v>
          </cell>
          <cell r="CL680">
            <v>0</v>
          </cell>
          <cell r="CM680">
            <v>0</v>
          </cell>
          <cell r="CN680">
            <v>0</v>
          </cell>
          <cell r="CO680">
            <v>0</v>
          </cell>
          <cell r="CP680">
            <v>0</v>
          </cell>
          <cell r="CQ680">
            <v>0</v>
          </cell>
          <cell r="CR680">
            <v>0</v>
          </cell>
          <cell r="CS680">
            <v>0</v>
          </cell>
          <cell r="CT680">
            <v>0</v>
          </cell>
          <cell r="CU680">
            <v>0</v>
          </cell>
          <cell r="CW680">
            <v>0</v>
          </cell>
          <cell r="CX680">
            <v>0</v>
          </cell>
          <cell r="CY680">
            <v>0</v>
          </cell>
          <cell r="CZ680">
            <v>0</v>
          </cell>
          <cell r="DA680">
            <v>0</v>
          </cell>
          <cell r="DB680">
            <v>0</v>
          </cell>
          <cell r="DC680">
            <v>0</v>
          </cell>
          <cell r="DD680">
            <v>0</v>
          </cell>
          <cell r="DE680">
            <v>0</v>
          </cell>
          <cell r="DF680">
            <v>0</v>
          </cell>
          <cell r="DG680">
            <v>0</v>
          </cell>
          <cell r="DI680">
            <v>15766</v>
          </cell>
          <cell r="DJ680">
            <v>0</v>
          </cell>
          <cell r="DK680">
            <v>0</v>
          </cell>
          <cell r="DL680">
            <v>0</v>
          </cell>
          <cell r="DM680">
            <v>0</v>
          </cell>
          <cell r="DN680">
            <v>0</v>
          </cell>
          <cell r="DO680">
            <v>0</v>
          </cell>
          <cell r="DP680">
            <v>0</v>
          </cell>
          <cell r="DQ680">
            <v>0</v>
          </cell>
          <cell r="DR680">
            <v>0</v>
          </cell>
          <cell r="DS680">
            <v>0</v>
          </cell>
          <cell r="DU680" t="str">
            <v>WCC 8CSCM-10-008</v>
          </cell>
          <cell r="DV680">
            <v>0</v>
          </cell>
          <cell r="DW680">
            <v>0</v>
          </cell>
          <cell r="DX680">
            <v>1</v>
          </cell>
          <cell r="DY680">
            <v>0</v>
          </cell>
          <cell r="DZ680">
            <v>0</v>
          </cell>
          <cell r="EB680">
            <v>0</v>
          </cell>
          <cell r="EC680" t="str">
            <v>Def</v>
          </cell>
          <cell r="ED680" t="str">
            <v>nonDC</v>
          </cell>
        </row>
        <row r="681">
          <cell r="D681" t="str">
            <v>PC2000034</v>
          </cell>
          <cell r="E681" t="str">
            <v>Waikumete Cemetery - War Graves Feasibility Study</v>
          </cell>
          <cell r="F681" t="str">
            <v>Auckland Council</v>
          </cell>
          <cell r="G681" t="str">
            <v>Parks, sports and recreation</v>
          </cell>
          <cell r="H681" t="str">
            <v>E181720</v>
          </cell>
          <cell r="I681" t="str">
            <v>Waikumete Cemetery management</v>
          </cell>
          <cell r="J681" t="str">
            <v>Community</v>
          </cell>
          <cell r="K681" t="str">
            <v>Cemeteries and crematoria</v>
          </cell>
          <cell r="L681" t="str">
            <v>Cemeteries and crematoria management</v>
          </cell>
          <cell r="M681" t="str">
            <v>Community</v>
          </cell>
          <cell r="N681" t="str">
            <v>Cemeteries and crematoria</v>
          </cell>
          <cell r="O681" t="str">
            <v>Cemeteries and crematoria management</v>
          </cell>
          <cell r="P681" t="str">
            <v>Community</v>
          </cell>
          <cell r="Q681" t="str">
            <v>Cemeteries and crematoria</v>
          </cell>
          <cell r="R681" t="str">
            <v>Cemeteries and crematoria management</v>
          </cell>
          <cell r="S681" t="str">
            <v>A1011105</v>
          </cell>
          <cell r="T681" t="str">
            <v>A1011105</v>
          </cell>
          <cell r="U681" t="str">
            <v>Cemeteries and crematoria management</v>
          </cell>
          <cell r="V681" t="str">
            <v>L050</v>
          </cell>
          <cell r="W681" t="str">
            <v>Regional</v>
          </cell>
          <cell r="X681" t="str">
            <v>FY12 - Only</v>
          </cell>
          <cell r="Y681" t="str">
            <v>Expense</v>
          </cell>
          <cell r="Z681">
            <v>20110701</v>
          </cell>
          <cell r="AA681">
            <v>20120630</v>
          </cell>
          <cell r="AB681">
            <v>2</v>
          </cell>
          <cell r="AC681" t="str">
            <v>Discrete</v>
          </cell>
          <cell r="AD681">
            <v>0</v>
          </cell>
          <cell r="AE681">
            <v>0</v>
          </cell>
          <cell r="AF681">
            <v>0</v>
          </cell>
          <cell r="AG681">
            <v>1</v>
          </cell>
          <cell r="AH681">
            <v>8</v>
          </cell>
          <cell r="AI681" t="str">
            <v>Cemeteries and Crematoria</v>
          </cell>
          <cell r="AJ681" t="str">
            <v>Other assets (Capex)</v>
          </cell>
          <cell r="AK681">
            <v>20</v>
          </cell>
          <cell r="AP681">
            <v>1</v>
          </cell>
          <cell r="AS681">
            <v>15895</v>
          </cell>
          <cell r="BD681">
            <v>3.3000000000000002E-2</v>
          </cell>
          <cell r="BE681">
            <v>6.7088999999999732E-2</v>
          </cell>
          <cell r="BF681">
            <v>0.10230293699999971</v>
          </cell>
          <cell r="BG681">
            <v>0.14088353979499968</v>
          </cell>
          <cell r="BH681">
            <v>0.18195534722761963</v>
          </cell>
          <cell r="BI681">
            <v>0.21859596299167583</v>
          </cell>
          <cell r="BJ681">
            <v>0.25637243784441766</v>
          </cell>
          <cell r="BK681">
            <v>0.29783272829328333</v>
          </cell>
          <cell r="BL681">
            <v>0.3445547065118415</v>
          </cell>
          <cell r="BM681">
            <v>0.39295867594626777</v>
          </cell>
          <cell r="BN681">
            <v>0</v>
          </cell>
          <cell r="BO681">
            <v>0</v>
          </cell>
          <cell r="BP681">
            <v>0</v>
          </cell>
          <cell r="BQ681">
            <v>0</v>
          </cell>
          <cell r="BR681">
            <v>0</v>
          </cell>
          <cell r="BS681">
            <v>0</v>
          </cell>
          <cell r="BT681">
            <v>0</v>
          </cell>
          <cell r="BU681">
            <v>0</v>
          </cell>
          <cell r="BV681">
            <v>0</v>
          </cell>
          <cell r="BW681">
            <v>0</v>
          </cell>
          <cell r="BX681">
            <v>0</v>
          </cell>
          <cell r="BY681">
            <v>15895</v>
          </cell>
          <cell r="BZ681">
            <v>0</v>
          </cell>
          <cell r="CA681">
            <v>0</v>
          </cell>
          <cell r="CB681">
            <v>0</v>
          </cell>
          <cell r="CC681">
            <v>0</v>
          </cell>
          <cell r="CD681">
            <v>0</v>
          </cell>
          <cell r="CE681">
            <v>0</v>
          </cell>
          <cell r="CF681">
            <v>0</v>
          </cell>
          <cell r="CG681">
            <v>0</v>
          </cell>
          <cell r="CH681">
            <v>0</v>
          </cell>
          <cell r="CI681">
            <v>0</v>
          </cell>
          <cell r="CK681">
            <v>0</v>
          </cell>
          <cell r="CL681">
            <v>0</v>
          </cell>
          <cell r="CM681">
            <v>0</v>
          </cell>
          <cell r="CN681">
            <v>0</v>
          </cell>
          <cell r="CO681">
            <v>0</v>
          </cell>
          <cell r="CP681">
            <v>0</v>
          </cell>
          <cell r="CQ681">
            <v>0</v>
          </cell>
          <cell r="CR681">
            <v>0</v>
          </cell>
          <cell r="CS681">
            <v>0</v>
          </cell>
          <cell r="CT681">
            <v>0</v>
          </cell>
          <cell r="CU681">
            <v>0</v>
          </cell>
          <cell r="CW681">
            <v>0</v>
          </cell>
          <cell r="CX681">
            <v>0</v>
          </cell>
          <cell r="CY681">
            <v>0</v>
          </cell>
          <cell r="CZ681">
            <v>0</v>
          </cell>
          <cell r="DA681">
            <v>0</v>
          </cell>
          <cell r="DB681">
            <v>0</v>
          </cell>
          <cell r="DC681">
            <v>0</v>
          </cell>
          <cell r="DD681">
            <v>0</v>
          </cell>
          <cell r="DE681">
            <v>0</v>
          </cell>
          <cell r="DF681">
            <v>0</v>
          </cell>
          <cell r="DG681">
            <v>0</v>
          </cell>
          <cell r="DI681">
            <v>15895</v>
          </cell>
          <cell r="DJ681">
            <v>0</v>
          </cell>
          <cell r="DK681">
            <v>0</v>
          </cell>
          <cell r="DL681">
            <v>0</v>
          </cell>
          <cell r="DM681">
            <v>0</v>
          </cell>
          <cell r="DN681">
            <v>0</v>
          </cell>
          <cell r="DO681">
            <v>0</v>
          </cell>
          <cell r="DP681">
            <v>0</v>
          </cell>
          <cell r="DQ681">
            <v>0</v>
          </cell>
          <cell r="DR681">
            <v>0</v>
          </cell>
          <cell r="DS681">
            <v>0</v>
          </cell>
          <cell r="DU681" t="str">
            <v>WCC 8CSCM-10-004</v>
          </cell>
          <cell r="DV681">
            <v>0</v>
          </cell>
          <cell r="DW681">
            <v>0</v>
          </cell>
          <cell r="DX681">
            <v>1</v>
          </cell>
          <cell r="DY681">
            <v>0</v>
          </cell>
          <cell r="DZ681">
            <v>0</v>
          </cell>
          <cell r="EB681">
            <v>0</v>
          </cell>
          <cell r="EC681" t="str">
            <v>Def</v>
          </cell>
          <cell r="ED681" t="str">
            <v>nonDC</v>
          </cell>
        </row>
        <row r="682">
          <cell r="D682" t="str">
            <v>PC2000035</v>
          </cell>
          <cell r="E682" t="str">
            <v>Waikumete Cemetery - Reception Area Feasibility St</v>
          </cell>
          <cell r="F682" t="str">
            <v>Auckland Council</v>
          </cell>
          <cell r="G682" t="str">
            <v>Parks, sports and recreation</v>
          </cell>
          <cell r="H682" t="str">
            <v>E181720</v>
          </cell>
          <cell r="I682" t="str">
            <v>Waikumete Cemetery management</v>
          </cell>
          <cell r="J682" t="str">
            <v>Community</v>
          </cell>
          <cell r="K682" t="str">
            <v>Cemeteries and crematoria</v>
          </cell>
          <cell r="L682" t="str">
            <v>Cemeteries and crematoria management</v>
          </cell>
          <cell r="M682" t="str">
            <v>Community</v>
          </cell>
          <cell r="N682" t="str">
            <v>Cemeteries and crematoria</v>
          </cell>
          <cell r="O682" t="str">
            <v>Cemeteries and crematoria management</v>
          </cell>
          <cell r="P682" t="str">
            <v>Community</v>
          </cell>
          <cell r="Q682" t="str">
            <v>Cemeteries and crematoria</v>
          </cell>
          <cell r="R682" t="str">
            <v>Cemeteries and crematoria management</v>
          </cell>
          <cell r="S682" t="str">
            <v>A1011105</v>
          </cell>
          <cell r="T682" t="str">
            <v>A1011105</v>
          </cell>
          <cell r="U682" t="str">
            <v>Cemeteries and crematoria management</v>
          </cell>
          <cell r="V682" t="str">
            <v>L050</v>
          </cell>
          <cell r="W682" t="str">
            <v>Regional</v>
          </cell>
          <cell r="X682" t="str">
            <v>FY12 - Only</v>
          </cell>
          <cell r="Y682" t="str">
            <v>Expense</v>
          </cell>
          <cell r="Z682">
            <v>20110701</v>
          </cell>
          <cell r="AA682">
            <v>20120630</v>
          </cell>
          <cell r="AB682">
            <v>2</v>
          </cell>
          <cell r="AC682" t="str">
            <v>Discrete</v>
          </cell>
          <cell r="AD682">
            <v>0</v>
          </cell>
          <cell r="AE682">
            <v>0</v>
          </cell>
          <cell r="AF682">
            <v>0</v>
          </cell>
          <cell r="AG682">
            <v>1</v>
          </cell>
          <cell r="AH682">
            <v>8</v>
          </cell>
          <cell r="AI682" t="str">
            <v>Cemeteries and Crematoria</v>
          </cell>
          <cell r="AJ682" t="str">
            <v>Other assets (Capex)</v>
          </cell>
          <cell r="AK682">
            <v>20</v>
          </cell>
          <cell r="AP682">
            <v>1</v>
          </cell>
          <cell r="AS682">
            <v>41250</v>
          </cell>
          <cell r="BD682">
            <v>3.3000000000000002E-2</v>
          </cell>
          <cell r="BE682">
            <v>6.7088999999999732E-2</v>
          </cell>
          <cell r="BF682">
            <v>0.10230293699999971</v>
          </cell>
          <cell r="BG682">
            <v>0.14088353979499968</v>
          </cell>
          <cell r="BH682">
            <v>0.18195534722761963</v>
          </cell>
          <cell r="BI682">
            <v>0.21859596299167583</v>
          </cell>
          <cell r="BJ682">
            <v>0.25637243784441766</v>
          </cell>
          <cell r="BK682">
            <v>0.29783272829328333</v>
          </cell>
          <cell r="BL682">
            <v>0.3445547065118415</v>
          </cell>
          <cell r="BM682">
            <v>0.39295867594626777</v>
          </cell>
          <cell r="BN682">
            <v>0</v>
          </cell>
          <cell r="BO682">
            <v>0</v>
          </cell>
          <cell r="BP682">
            <v>0</v>
          </cell>
          <cell r="BQ682">
            <v>0</v>
          </cell>
          <cell r="BR682">
            <v>0</v>
          </cell>
          <cell r="BS682">
            <v>0</v>
          </cell>
          <cell r="BT682">
            <v>0</v>
          </cell>
          <cell r="BU682">
            <v>0</v>
          </cell>
          <cell r="BV682">
            <v>0</v>
          </cell>
          <cell r="BW682">
            <v>0</v>
          </cell>
          <cell r="BX682">
            <v>0</v>
          </cell>
          <cell r="BY682">
            <v>41250</v>
          </cell>
          <cell r="BZ682">
            <v>0</v>
          </cell>
          <cell r="CA682">
            <v>0</v>
          </cell>
          <cell r="CB682">
            <v>0</v>
          </cell>
          <cell r="CC682">
            <v>0</v>
          </cell>
          <cell r="CD682">
            <v>0</v>
          </cell>
          <cell r="CE682">
            <v>0</v>
          </cell>
          <cell r="CF682">
            <v>0</v>
          </cell>
          <cell r="CG682">
            <v>0</v>
          </cell>
          <cell r="CH682">
            <v>0</v>
          </cell>
          <cell r="CI682">
            <v>0</v>
          </cell>
          <cell r="CK682">
            <v>0</v>
          </cell>
          <cell r="CL682">
            <v>0</v>
          </cell>
          <cell r="CM682">
            <v>0</v>
          </cell>
          <cell r="CN682">
            <v>0</v>
          </cell>
          <cell r="CO682">
            <v>0</v>
          </cell>
          <cell r="CP682">
            <v>0</v>
          </cell>
          <cell r="CQ682">
            <v>0</v>
          </cell>
          <cell r="CR682">
            <v>0</v>
          </cell>
          <cell r="CS682">
            <v>0</v>
          </cell>
          <cell r="CT682">
            <v>0</v>
          </cell>
          <cell r="CU682">
            <v>0</v>
          </cell>
          <cell r="CW682">
            <v>0</v>
          </cell>
          <cell r="CX682">
            <v>0</v>
          </cell>
          <cell r="CY682">
            <v>0</v>
          </cell>
          <cell r="CZ682">
            <v>0</v>
          </cell>
          <cell r="DA682">
            <v>0</v>
          </cell>
          <cell r="DB682">
            <v>0</v>
          </cell>
          <cell r="DC682">
            <v>0</v>
          </cell>
          <cell r="DD682">
            <v>0</v>
          </cell>
          <cell r="DE682">
            <v>0</v>
          </cell>
          <cell r="DF682">
            <v>0</v>
          </cell>
          <cell r="DG682">
            <v>0</v>
          </cell>
          <cell r="DI682">
            <v>41250</v>
          </cell>
          <cell r="DJ682">
            <v>0</v>
          </cell>
          <cell r="DK682">
            <v>0</v>
          </cell>
          <cell r="DL682">
            <v>0</v>
          </cell>
          <cell r="DM682">
            <v>0</v>
          </cell>
          <cell r="DN682">
            <v>0</v>
          </cell>
          <cell r="DO682">
            <v>0</v>
          </cell>
          <cell r="DP682">
            <v>0</v>
          </cell>
          <cell r="DQ682">
            <v>0</v>
          </cell>
          <cell r="DR682">
            <v>0</v>
          </cell>
          <cell r="DS682">
            <v>0</v>
          </cell>
          <cell r="DU682" t="str">
            <v>WCC 8CSCM-10-005</v>
          </cell>
          <cell r="DV682">
            <v>0</v>
          </cell>
          <cell r="DW682">
            <v>0</v>
          </cell>
          <cell r="DX682">
            <v>1</v>
          </cell>
          <cell r="DY682">
            <v>0</v>
          </cell>
          <cell r="DZ682">
            <v>0</v>
          </cell>
          <cell r="EB682">
            <v>0</v>
          </cell>
          <cell r="EC682" t="str">
            <v>Def</v>
          </cell>
          <cell r="ED682" t="str">
            <v>nonDC</v>
          </cell>
        </row>
        <row r="683">
          <cell r="D683" t="str">
            <v>PC2010100a</v>
          </cell>
          <cell r="E683" t="str">
            <v>Local  SLIPS Capital Funding</v>
          </cell>
          <cell r="F683" t="str">
            <v>Auckland Council</v>
          </cell>
          <cell r="G683" t="str">
            <v>Parks, sports and recreation</v>
          </cell>
          <cell r="H683" t="str">
            <v>E170105</v>
          </cell>
          <cell r="I683" t="str">
            <v>Local and sports parks management</v>
          </cell>
          <cell r="J683" t="str">
            <v>Governance</v>
          </cell>
          <cell r="K683" t="str">
            <v>Local governance</v>
          </cell>
          <cell r="L683" t="str">
            <v>Local planning, policy and governance</v>
          </cell>
          <cell r="M683" t="str">
            <v>Local activities</v>
          </cell>
          <cell r="N683" t="str">
            <v>Local governance</v>
          </cell>
          <cell r="O683" t="str">
            <v>Local planning, policy and governance</v>
          </cell>
          <cell r="P683" t="str">
            <v>Corporate support</v>
          </cell>
          <cell r="Q683" t="str">
            <v>Archived Activities</v>
          </cell>
          <cell r="R683" t="str">
            <v>Local governance and democracy</v>
          </cell>
          <cell r="S683" t="str">
            <v>A2111205</v>
          </cell>
          <cell r="T683" t="str">
            <v>A2111206</v>
          </cell>
          <cell r="U683" t="str">
            <v>Local governance and democracy</v>
          </cell>
          <cell r="V683" t="str">
            <v>L100</v>
          </cell>
          <cell r="W683" t="str">
            <v>Albert-Eden</v>
          </cell>
          <cell r="X683" t="str">
            <v>FY12 - Only</v>
          </cell>
          <cell r="Y683" t="str">
            <v>Expense</v>
          </cell>
          <cell r="Z683">
            <v>20110701</v>
          </cell>
          <cell r="AA683">
            <v>20120630</v>
          </cell>
          <cell r="AB683">
            <v>1</v>
          </cell>
          <cell r="AC683" t="str">
            <v>Programme</v>
          </cell>
          <cell r="AD683">
            <v>0</v>
          </cell>
          <cell r="AE683">
            <v>0</v>
          </cell>
          <cell r="AF683">
            <v>1</v>
          </cell>
          <cell r="AG683">
            <v>0</v>
          </cell>
          <cell r="AH683">
            <v>27</v>
          </cell>
          <cell r="AI683" t="str">
            <v>No AMP</v>
          </cell>
          <cell r="AJ683" t="str">
            <v>Other assets (Capex)</v>
          </cell>
          <cell r="AK683">
            <v>30</v>
          </cell>
          <cell r="AM683">
            <v>1</v>
          </cell>
          <cell r="AS683">
            <v>415625.29</v>
          </cell>
          <cell r="AT683">
            <v>0</v>
          </cell>
          <cell r="AU683">
            <v>0</v>
          </cell>
          <cell r="AV683">
            <v>0</v>
          </cell>
          <cell r="AW683">
            <v>0</v>
          </cell>
          <cell r="AX683">
            <v>0</v>
          </cell>
          <cell r="AY683">
            <v>0</v>
          </cell>
          <cell r="AZ683">
            <v>0</v>
          </cell>
          <cell r="BD683">
            <v>3.3000000000000002E-2</v>
          </cell>
          <cell r="BE683">
            <v>6.7088999999999732E-2</v>
          </cell>
          <cell r="BF683">
            <v>0.10230293699999971</v>
          </cell>
          <cell r="BG683">
            <v>0.14088353979499968</v>
          </cell>
          <cell r="BH683">
            <v>0.18195534722761963</v>
          </cell>
          <cell r="BI683">
            <v>0.21859596299167583</v>
          </cell>
          <cell r="BJ683">
            <v>0.25637243784441766</v>
          </cell>
          <cell r="BK683">
            <v>0.29783272829328333</v>
          </cell>
          <cell r="BL683">
            <v>0.3445547065118415</v>
          </cell>
          <cell r="BM683">
            <v>0.39295867594626777</v>
          </cell>
          <cell r="BN683">
            <v>0</v>
          </cell>
          <cell r="BO683">
            <v>0</v>
          </cell>
          <cell r="BP683">
            <v>0</v>
          </cell>
          <cell r="BQ683">
            <v>0</v>
          </cell>
          <cell r="BR683">
            <v>0</v>
          </cell>
          <cell r="BS683">
            <v>0</v>
          </cell>
          <cell r="BT683">
            <v>0</v>
          </cell>
          <cell r="BU683">
            <v>0</v>
          </cell>
          <cell r="BV683">
            <v>0</v>
          </cell>
          <cell r="BW683">
            <v>0</v>
          </cell>
          <cell r="BX683">
            <v>0</v>
          </cell>
          <cell r="BY683">
            <v>415625.29</v>
          </cell>
          <cell r="BZ683">
            <v>0</v>
          </cell>
          <cell r="CA683">
            <v>0</v>
          </cell>
          <cell r="CB683">
            <v>0</v>
          </cell>
          <cell r="CC683">
            <v>0</v>
          </cell>
          <cell r="CD683">
            <v>0</v>
          </cell>
          <cell r="CE683">
            <v>0</v>
          </cell>
          <cell r="CF683">
            <v>0</v>
          </cell>
          <cell r="CG683">
            <v>0</v>
          </cell>
          <cell r="CH683">
            <v>0</v>
          </cell>
          <cell r="CI683">
            <v>0</v>
          </cell>
          <cell r="CK683">
            <v>0</v>
          </cell>
          <cell r="CL683">
            <v>0</v>
          </cell>
          <cell r="CM683">
            <v>0</v>
          </cell>
          <cell r="CN683">
            <v>0</v>
          </cell>
          <cell r="CO683">
            <v>0</v>
          </cell>
          <cell r="CP683">
            <v>0</v>
          </cell>
          <cell r="CQ683">
            <v>0</v>
          </cell>
          <cell r="CR683">
            <v>0</v>
          </cell>
          <cell r="CS683">
            <v>0</v>
          </cell>
          <cell r="CT683">
            <v>0</v>
          </cell>
          <cell r="CU683">
            <v>0</v>
          </cell>
          <cell r="CW683">
            <v>415625.29</v>
          </cell>
          <cell r="CX683">
            <v>0</v>
          </cell>
          <cell r="CY683">
            <v>0</v>
          </cell>
          <cell r="CZ683">
            <v>0</v>
          </cell>
          <cell r="DA683">
            <v>0</v>
          </cell>
          <cell r="DB683">
            <v>0</v>
          </cell>
          <cell r="DC683">
            <v>0</v>
          </cell>
          <cell r="DD683">
            <v>0</v>
          </cell>
          <cell r="DE683">
            <v>0</v>
          </cell>
          <cell r="DF683">
            <v>0</v>
          </cell>
          <cell r="DG683">
            <v>0</v>
          </cell>
          <cell r="DI683">
            <v>0</v>
          </cell>
          <cell r="DJ683">
            <v>0</v>
          </cell>
          <cell r="DK683">
            <v>0</v>
          </cell>
          <cell r="DL683">
            <v>0</v>
          </cell>
          <cell r="DM683">
            <v>0</v>
          </cell>
          <cell r="DN683">
            <v>0</v>
          </cell>
          <cell r="DO683">
            <v>0</v>
          </cell>
          <cell r="DP683">
            <v>0</v>
          </cell>
          <cell r="DQ683">
            <v>0</v>
          </cell>
          <cell r="DR683">
            <v>0</v>
          </cell>
          <cell r="DS683">
            <v>0</v>
          </cell>
          <cell r="DU683" t="str">
            <v>ACC 752/010000</v>
          </cell>
          <cell r="DV683">
            <v>0</v>
          </cell>
          <cell r="DW683">
            <v>1</v>
          </cell>
          <cell r="DX683">
            <v>1</v>
          </cell>
          <cell r="DY683">
            <v>0</v>
          </cell>
          <cell r="DZ683">
            <v>0</v>
          </cell>
          <cell r="EB683">
            <v>0</v>
          </cell>
          <cell r="EC683" t="str">
            <v>Def</v>
          </cell>
          <cell r="ED683" t="str">
            <v>nonDC</v>
          </cell>
        </row>
        <row r="684">
          <cell r="D684" t="str">
            <v>PC2010100b</v>
          </cell>
          <cell r="E684" t="str">
            <v>Local  SLIPS Capital Funding</v>
          </cell>
          <cell r="F684" t="str">
            <v>Auckland Council</v>
          </cell>
          <cell r="G684" t="str">
            <v>Parks, sports and recreation</v>
          </cell>
          <cell r="H684" t="str">
            <v>E170105</v>
          </cell>
          <cell r="I684" t="str">
            <v>Local and sports parks management</v>
          </cell>
          <cell r="J684" t="str">
            <v>Governance</v>
          </cell>
          <cell r="K684" t="str">
            <v>Local governance</v>
          </cell>
          <cell r="L684" t="str">
            <v>Local planning, policy and governance</v>
          </cell>
          <cell r="M684" t="str">
            <v>Local activities</v>
          </cell>
          <cell r="N684" t="str">
            <v>Local governance</v>
          </cell>
          <cell r="O684" t="str">
            <v>Local planning, policy and governance</v>
          </cell>
          <cell r="P684" t="str">
            <v>Corporate support</v>
          </cell>
          <cell r="Q684" t="str">
            <v>Archived Activities</v>
          </cell>
          <cell r="R684" t="str">
            <v>Local governance and democracy</v>
          </cell>
          <cell r="S684" t="str">
            <v>A2111205</v>
          </cell>
          <cell r="T684" t="str">
            <v>A2111206</v>
          </cell>
          <cell r="U684" t="str">
            <v>Local governance and democracy</v>
          </cell>
          <cell r="V684" t="str">
            <v>L115</v>
          </cell>
          <cell r="W684" t="str">
            <v>Great Barrier</v>
          </cell>
          <cell r="X684" t="str">
            <v>FY12 - Only</v>
          </cell>
          <cell r="Y684" t="str">
            <v>Expense</v>
          </cell>
          <cell r="Z684">
            <v>20110701</v>
          </cell>
          <cell r="AA684">
            <v>20120630</v>
          </cell>
          <cell r="AB684">
            <v>1</v>
          </cell>
          <cell r="AC684" t="str">
            <v>Programme</v>
          </cell>
          <cell r="AD684">
            <v>0</v>
          </cell>
          <cell r="AE684">
            <v>0</v>
          </cell>
          <cell r="AF684">
            <v>1</v>
          </cell>
          <cell r="AG684">
            <v>0</v>
          </cell>
          <cell r="AH684">
            <v>27</v>
          </cell>
          <cell r="AI684" t="str">
            <v>No AMP</v>
          </cell>
          <cell r="AJ684" t="str">
            <v>Other assets (Capex)</v>
          </cell>
          <cell r="AK684">
            <v>30</v>
          </cell>
          <cell r="AM684">
            <v>1</v>
          </cell>
          <cell r="AS684">
            <v>415625.29</v>
          </cell>
          <cell r="AT684">
            <v>0</v>
          </cell>
          <cell r="AU684">
            <v>0</v>
          </cell>
          <cell r="AV684">
            <v>0</v>
          </cell>
          <cell r="AW684">
            <v>0</v>
          </cell>
          <cell r="AX684">
            <v>0</v>
          </cell>
          <cell r="AY684">
            <v>0</v>
          </cell>
          <cell r="AZ684">
            <v>0</v>
          </cell>
          <cell r="BD684">
            <v>3.3000000000000002E-2</v>
          </cell>
          <cell r="BE684">
            <v>6.7088999999999732E-2</v>
          </cell>
          <cell r="BF684">
            <v>0.10230293699999971</v>
          </cell>
          <cell r="BG684">
            <v>0.14088353979499968</v>
          </cell>
          <cell r="BH684">
            <v>0.18195534722761963</v>
          </cell>
          <cell r="BI684">
            <v>0.21859596299167583</v>
          </cell>
          <cell r="BJ684">
            <v>0.25637243784441766</v>
          </cell>
          <cell r="BK684">
            <v>0.29783272829328333</v>
          </cell>
          <cell r="BL684">
            <v>0.3445547065118415</v>
          </cell>
          <cell r="BM684">
            <v>0.39295867594626777</v>
          </cell>
          <cell r="BN684">
            <v>0</v>
          </cell>
          <cell r="BO684">
            <v>0</v>
          </cell>
          <cell r="BP684">
            <v>0</v>
          </cell>
          <cell r="BQ684">
            <v>0</v>
          </cell>
          <cell r="BR684">
            <v>0</v>
          </cell>
          <cell r="BS684">
            <v>0</v>
          </cell>
          <cell r="BT684">
            <v>0</v>
          </cell>
          <cell r="BU684">
            <v>0</v>
          </cell>
          <cell r="BV684">
            <v>0</v>
          </cell>
          <cell r="BW684">
            <v>0</v>
          </cell>
          <cell r="BX684">
            <v>0</v>
          </cell>
          <cell r="BY684">
            <v>415625.29</v>
          </cell>
          <cell r="BZ684">
            <v>0</v>
          </cell>
          <cell r="CA684">
            <v>0</v>
          </cell>
          <cell r="CB684">
            <v>0</v>
          </cell>
          <cell r="CC684">
            <v>0</v>
          </cell>
          <cell r="CD684">
            <v>0</v>
          </cell>
          <cell r="CE684">
            <v>0</v>
          </cell>
          <cell r="CF684">
            <v>0</v>
          </cell>
          <cell r="CG684">
            <v>0</v>
          </cell>
          <cell r="CH684">
            <v>0</v>
          </cell>
          <cell r="CI684">
            <v>0</v>
          </cell>
          <cell r="CK684">
            <v>0</v>
          </cell>
          <cell r="CL684">
            <v>0</v>
          </cell>
          <cell r="CM684">
            <v>0</v>
          </cell>
          <cell r="CN684">
            <v>0</v>
          </cell>
          <cell r="CO684">
            <v>0</v>
          </cell>
          <cell r="CP684">
            <v>0</v>
          </cell>
          <cell r="CQ684">
            <v>0</v>
          </cell>
          <cell r="CR684">
            <v>0</v>
          </cell>
          <cell r="CS684">
            <v>0</v>
          </cell>
          <cell r="CT684">
            <v>0</v>
          </cell>
          <cell r="CU684">
            <v>0</v>
          </cell>
          <cell r="CW684">
            <v>415625.29</v>
          </cell>
          <cell r="CX684">
            <v>0</v>
          </cell>
          <cell r="CY684">
            <v>0</v>
          </cell>
          <cell r="CZ684">
            <v>0</v>
          </cell>
          <cell r="DA684">
            <v>0</v>
          </cell>
          <cell r="DB684">
            <v>0</v>
          </cell>
          <cell r="DC684">
            <v>0</v>
          </cell>
          <cell r="DD684">
            <v>0</v>
          </cell>
          <cell r="DE684">
            <v>0</v>
          </cell>
          <cell r="DF684">
            <v>0</v>
          </cell>
          <cell r="DG684">
            <v>0</v>
          </cell>
          <cell r="DI684">
            <v>0</v>
          </cell>
          <cell r="DJ684">
            <v>0</v>
          </cell>
          <cell r="DK684">
            <v>0</v>
          </cell>
          <cell r="DL684">
            <v>0</v>
          </cell>
          <cell r="DM684">
            <v>0</v>
          </cell>
          <cell r="DN684">
            <v>0</v>
          </cell>
          <cell r="DO684">
            <v>0</v>
          </cell>
          <cell r="DP684">
            <v>0</v>
          </cell>
          <cell r="DQ684">
            <v>0</v>
          </cell>
          <cell r="DR684">
            <v>0</v>
          </cell>
          <cell r="DS684">
            <v>0</v>
          </cell>
          <cell r="DU684" t="str">
            <v>ACC 752/010000</v>
          </cell>
          <cell r="DV684">
            <v>0</v>
          </cell>
          <cell r="DW684">
            <v>1</v>
          </cell>
          <cell r="DX684">
            <v>1</v>
          </cell>
          <cell r="DY684">
            <v>0</v>
          </cell>
          <cell r="DZ684">
            <v>0</v>
          </cell>
          <cell r="EB684">
            <v>0</v>
          </cell>
          <cell r="EC684" t="str">
            <v>Def</v>
          </cell>
          <cell r="ED684" t="str">
            <v>nonDC</v>
          </cell>
        </row>
        <row r="685">
          <cell r="D685" t="str">
            <v>PC2010100c</v>
          </cell>
          <cell r="E685" t="str">
            <v>Local  SLIPS Capital Funding</v>
          </cell>
          <cell r="F685" t="str">
            <v>Auckland Council</v>
          </cell>
          <cell r="G685" t="str">
            <v>Parks, sports and recreation</v>
          </cell>
          <cell r="H685" t="str">
            <v>E170105</v>
          </cell>
          <cell r="I685" t="str">
            <v>Local and sports parks management</v>
          </cell>
          <cell r="J685" t="str">
            <v>Governance</v>
          </cell>
          <cell r="K685" t="str">
            <v>Local governance</v>
          </cell>
          <cell r="L685" t="str">
            <v>Local planning, policy and governance</v>
          </cell>
          <cell r="M685" t="str">
            <v>Local activities</v>
          </cell>
          <cell r="N685" t="str">
            <v>Local governance</v>
          </cell>
          <cell r="O685" t="str">
            <v>Local planning, policy and governance</v>
          </cell>
          <cell r="P685" t="str">
            <v>Corporate support</v>
          </cell>
          <cell r="Q685" t="str">
            <v>Archived Activities</v>
          </cell>
          <cell r="R685" t="str">
            <v>Local governance and democracy</v>
          </cell>
          <cell r="S685" t="str">
            <v>A2111205</v>
          </cell>
          <cell r="T685" t="str">
            <v>A2111206</v>
          </cell>
          <cell r="U685" t="str">
            <v>Local governance and democracy</v>
          </cell>
          <cell r="V685" t="str">
            <v>L140</v>
          </cell>
          <cell r="W685" t="str">
            <v>Mangere-Otahuhu</v>
          </cell>
          <cell r="X685" t="str">
            <v>FY12 - Only</v>
          </cell>
          <cell r="Y685" t="str">
            <v>Expense</v>
          </cell>
          <cell r="Z685">
            <v>20110701</v>
          </cell>
          <cell r="AA685">
            <v>20120630</v>
          </cell>
          <cell r="AB685">
            <v>1</v>
          </cell>
          <cell r="AC685" t="str">
            <v>Programme</v>
          </cell>
          <cell r="AD685">
            <v>0</v>
          </cell>
          <cell r="AE685">
            <v>0</v>
          </cell>
          <cell r="AF685">
            <v>1</v>
          </cell>
          <cell r="AG685">
            <v>0</v>
          </cell>
          <cell r="AH685">
            <v>27</v>
          </cell>
          <cell r="AI685" t="str">
            <v>No AMP</v>
          </cell>
          <cell r="AJ685" t="str">
            <v>Other assets (Capex)</v>
          </cell>
          <cell r="AK685">
            <v>30</v>
          </cell>
          <cell r="AM685">
            <v>1</v>
          </cell>
          <cell r="AS685">
            <v>207812.6</v>
          </cell>
          <cell r="AT685">
            <v>0</v>
          </cell>
          <cell r="AU685">
            <v>0</v>
          </cell>
          <cell r="AV685">
            <v>0</v>
          </cell>
          <cell r="AW685">
            <v>0</v>
          </cell>
          <cell r="AX685">
            <v>0</v>
          </cell>
          <cell r="AY685">
            <v>0</v>
          </cell>
          <cell r="AZ685">
            <v>0</v>
          </cell>
          <cell r="BD685">
            <v>3.3000000000000002E-2</v>
          </cell>
          <cell r="BE685">
            <v>6.7088999999999732E-2</v>
          </cell>
          <cell r="BF685">
            <v>0.10230293699999971</v>
          </cell>
          <cell r="BG685">
            <v>0.14088353979499968</v>
          </cell>
          <cell r="BH685">
            <v>0.18195534722761963</v>
          </cell>
          <cell r="BI685">
            <v>0.21859596299167583</v>
          </cell>
          <cell r="BJ685">
            <v>0.25637243784441766</v>
          </cell>
          <cell r="BK685">
            <v>0.29783272829328333</v>
          </cell>
          <cell r="BL685">
            <v>0.3445547065118415</v>
          </cell>
          <cell r="BM685">
            <v>0.39295867594626777</v>
          </cell>
          <cell r="BN685">
            <v>0</v>
          </cell>
          <cell r="BO685">
            <v>0</v>
          </cell>
          <cell r="BP685">
            <v>0</v>
          </cell>
          <cell r="BQ685">
            <v>0</v>
          </cell>
          <cell r="BR685">
            <v>0</v>
          </cell>
          <cell r="BS685">
            <v>0</v>
          </cell>
          <cell r="BT685">
            <v>0</v>
          </cell>
          <cell r="BU685">
            <v>0</v>
          </cell>
          <cell r="BV685">
            <v>0</v>
          </cell>
          <cell r="BW685">
            <v>0</v>
          </cell>
          <cell r="BX685">
            <v>0</v>
          </cell>
          <cell r="BY685">
            <v>207812.6</v>
          </cell>
          <cell r="BZ685">
            <v>0</v>
          </cell>
          <cell r="CA685">
            <v>0</v>
          </cell>
          <cell r="CB685">
            <v>0</v>
          </cell>
          <cell r="CC685">
            <v>0</v>
          </cell>
          <cell r="CD685">
            <v>0</v>
          </cell>
          <cell r="CE685">
            <v>0</v>
          </cell>
          <cell r="CF685">
            <v>0</v>
          </cell>
          <cell r="CG685">
            <v>0</v>
          </cell>
          <cell r="CH685">
            <v>0</v>
          </cell>
          <cell r="CI685">
            <v>0</v>
          </cell>
          <cell r="CK685">
            <v>0</v>
          </cell>
          <cell r="CL685">
            <v>0</v>
          </cell>
          <cell r="CM685">
            <v>0</v>
          </cell>
          <cell r="CN685">
            <v>0</v>
          </cell>
          <cell r="CO685">
            <v>0</v>
          </cell>
          <cell r="CP685">
            <v>0</v>
          </cell>
          <cell r="CQ685">
            <v>0</v>
          </cell>
          <cell r="CR685">
            <v>0</v>
          </cell>
          <cell r="CS685">
            <v>0</v>
          </cell>
          <cell r="CT685">
            <v>0</v>
          </cell>
          <cell r="CU685">
            <v>0</v>
          </cell>
          <cell r="CW685">
            <v>207812.6</v>
          </cell>
          <cell r="CX685">
            <v>0</v>
          </cell>
          <cell r="CY685">
            <v>0</v>
          </cell>
          <cell r="CZ685">
            <v>0</v>
          </cell>
          <cell r="DA685">
            <v>0</v>
          </cell>
          <cell r="DB685">
            <v>0</v>
          </cell>
          <cell r="DC685">
            <v>0</v>
          </cell>
          <cell r="DD685">
            <v>0</v>
          </cell>
          <cell r="DE685">
            <v>0</v>
          </cell>
          <cell r="DF685">
            <v>0</v>
          </cell>
          <cell r="DG685">
            <v>0</v>
          </cell>
          <cell r="DI685">
            <v>0</v>
          </cell>
          <cell r="DJ685">
            <v>0</v>
          </cell>
          <cell r="DK685">
            <v>0</v>
          </cell>
          <cell r="DL685">
            <v>0</v>
          </cell>
          <cell r="DM685">
            <v>0</v>
          </cell>
          <cell r="DN685">
            <v>0</v>
          </cell>
          <cell r="DO685">
            <v>0</v>
          </cell>
          <cell r="DP685">
            <v>0</v>
          </cell>
          <cell r="DQ685">
            <v>0</v>
          </cell>
          <cell r="DR685">
            <v>0</v>
          </cell>
          <cell r="DS685">
            <v>0</v>
          </cell>
          <cell r="DU685" t="str">
            <v>ACC 752/010000</v>
          </cell>
          <cell r="DV685">
            <v>0</v>
          </cell>
          <cell r="DW685">
            <v>1</v>
          </cell>
          <cell r="DX685">
            <v>1</v>
          </cell>
          <cell r="DY685">
            <v>0</v>
          </cell>
          <cell r="DZ685">
            <v>0</v>
          </cell>
          <cell r="EB685">
            <v>0</v>
          </cell>
          <cell r="EC685" t="str">
            <v>Def</v>
          </cell>
          <cell r="ED685" t="str">
            <v>nonDC</v>
          </cell>
        </row>
        <row r="686">
          <cell r="D686" t="str">
            <v>PC2010100d</v>
          </cell>
          <cell r="E686" t="str">
            <v>Local  SLIPS Capital Funding</v>
          </cell>
          <cell r="F686" t="str">
            <v>Auckland Council</v>
          </cell>
          <cell r="G686" t="str">
            <v>Parks, sports and recreation</v>
          </cell>
          <cell r="H686" t="str">
            <v>E170105</v>
          </cell>
          <cell r="I686" t="str">
            <v>Local and sports parks management</v>
          </cell>
          <cell r="J686" t="str">
            <v>Governance</v>
          </cell>
          <cell r="K686" t="str">
            <v>Local governance</v>
          </cell>
          <cell r="L686" t="str">
            <v>Local planning, policy and governance</v>
          </cell>
          <cell r="M686" t="str">
            <v>Local activities</v>
          </cell>
          <cell r="N686" t="str">
            <v>Local governance</v>
          </cell>
          <cell r="O686" t="str">
            <v>Local planning, policy and governance</v>
          </cell>
          <cell r="P686" t="str">
            <v>Corporate support</v>
          </cell>
          <cell r="Q686" t="str">
            <v>Archived Activities</v>
          </cell>
          <cell r="R686" t="str">
            <v>Local governance and democracy</v>
          </cell>
          <cell r="S686" t="str">
            <v>A2111205</v>
          </cell>
          <cell r="T686" t="str">
            <v>A2111206</v>
          </cell>
          <cell r="U686" t="str">
            <v>Local governance and democracy</v>
          </cell>
          <cell r="V686" t="str">
            <v>L150</v>
          </cell>
          <cell r="W686" t="str">
            <v>Maungakiekie-Tamaki</v>
          </cell>
          <cell r="X686" t="str">
            <v>FY12 - Only</v>
          </cell>
          <cell r="Y686" t="str">
            <v>Expense</v>
          </cell>
          <cell r="Z686">
            <v>20110701</v>
          </cell>
          <cell r="AA686">
            <v>20120630</v>
          </cell>
          <cell r="AB686">
            <v>1</v>
          </cell>
          <cell r="AC686" t="str">
            <v>Programme</v>
          </cell>
          <cell r="AD686">
            <v>0</v>
          </cell>
          <cell r="AE686">
            <v>0</v>
          </cell>
          <cell r="AF686">
            <v>1</v>
          </cell>
          <cell r="AG686">
            <v>0</v>
          </cell>
          <cell r="AH686">
            <v>27</v>
          </cell>
          <cell r="AI686" t="str">
            <v>No AMP</v>
          </cell>
          <cell r="AJ686" t="str">
            <v>Other assets (Capex)</v>
          </cell>
          <cell r="AK686">
            <v>30</v>
          </cell>
          <cell r="AM686">
            <v>1</v>
          </cell>
          <cell r="AS686">
            <v>415625.29</v>
          </cell>
          <cell r="AT686">
            <v>0</v>
          </cell>
          <cell r="AU686">
            <v>0</v>
          </cell>
          <cell r="AV686">
            <v>0</v>
          </cell>
          <cell r="AW686">
            <v>0</v>
          </cell>
          <cell r="AX686">
            <v>0</v>
          </cell>
          <cell r="AY686">
            <v>0</v>
          </cell>
          <cell r="AZ686">
            <v>0</v>
          </cell>
          <cell r="BD686">
            <v>3.3000000000000002E-2</v>
          </cell>
          <cell r="BE686">
            <v>6.7088999999999732E-2</v>
          </cell>
          <cell r="BF686">
            <v>0.10230293699999971</v>
          </cell>
          <cell r="BG686">
            <v>0.14088353979499968</v>
          </cell>
          <cell r="BH686">
            <v>0.18195534722761963</v>
          </cell>
          <cell r="BI686">
            <v>0.21859596299167583</v>
          </cell>
          <cell r="BJ686">
            <v>0.25637243784441766</v>
          </cell>
          <cell r="BK686">
            <v>0.29783272829328333</v>
          </cell>
          <cell r="BL686">
            <v>0.3445547065118415</v>
          </cell>
          <cell r="BM686">
            <v>0.39295867594626777</v>
          </cell>
          <cell r="BN686">
            <v>0</v>
          </cell>
          <cell r="BO686">
            <v>0</v>
          </cell>
          <cell r="BP686">
            <v>0</v>
          </cell>
          <cell r="BQ686">
            <v>0</v>
          </cell>
          <cell r="BR686">
            <v>0</v>
          </cell>
          <cell r="BS686">
            <v>0</v>
          </cell>
          <cell r="BT686">
            <v>0</v>
          </cell>
          <cell r="BU686">
            <v>0</v>
          </cell>
          <cell r="BV686">
            <v>0</v>
          </cell>
          <cell r="BW686">
            <v>0</v>
          </cell>
          <cell r="BX686">
            <v>0</v>
          </cell>
          <cell r="BY686">
            <v>415625.29</v>
          </cell>
          <cell r="BZ686">
            <v>0</v>
          </cell>
          <cell r="CA686">
            <v>0</v>
          </cell>
          <cell r="CB686">
            <v>0</v>
          </cell>
          <cell r="CC686">
            <v>0</v>
          </cell>
          <cell r="CD686">
            <v>0</v>
          </cell>
          <cell r="CE686">
            <v>0</v>
          </cell>
          <cell r="CF686">
            <v>0</v>
          </cell>
          <cell r="CG686">
            <v>0</v>
          </cell>
          <cell r="CH686">
            <v>0</v>
          </cell>
          <cell r="CI686">
            <v>0</v>
          </cell>
          <cell r="CK686">
            <v>0</v>
          </cell>
          <cell r="CL686">
            <v>0</v>
          </cell>
          <cell r="CM686">
            <v>0</v>
          </cell>
          <cell r="CN686">
            <v>0</v>
          </cell>
          <cell r="CO686">
            <v>0</v>
          </cell>
          <cell r="CP686">
            <v>0</v>
          </cell>
          <cell r="CQ686">
            <v>0</v>
          </cell>
          <cell r="CR686">
            <v>0</v>
          </cell>
          <cell r="CS686">
            <v>0</v>
          </cell>
          <cell r="CT686">
            <v>0</v>
          </cell>
          <cell r="CU686">
            <v>0</v>
          </cell>
          <cell r="CW686">
            <v>415625.29</v>
          </cell>
          <cell r="CX686">
            <v>0</v>
          </cell>
          <cell r="CY686">
            <v>0</v>
          </cell>
          <cell r="CZ686">
            <v>0</v>
          </cell>
          <cell r="DA686">
            <v>0</v>
          </cell>
          <cell r="DB686">
            <v>0</v>
          </cell>
          <cell r="DC686">
            <v>0</v>
          </cell>
          <cell r="DD686">
            <v>0</v>
          </cell>
          <cell r="DE686">
            <v>0</v>
          </cell>
          <cell r="DF686">
            <v>0</v>
          </cell>
          <cell r="DG686">
            <v>0</v>
          </cell>
          <cell r="DI686">
            <v>0</v>
          </cell>
          <cell r="DJ686">
            <v>0</v>
          </cell>
          <cell r="DK686">
            <v>0</v>
          </cell>
          <cell r="DL686">
            <v>0</v>
          </cell>
          <cell r="DM686">
            <v>0</v>
          </cell>
          <cell r="DN686">
            <v>0</v>
          </cell>
          <cell r="DO686">
            <v>0</v>
          </cell>
          <cell r="DP686">
            <v>0</v>
          </cell>
          <cell r="DQ686">
            <v>0</v>
          </cell>
          <cell r="DR686">
            <v>0</v>
          </cell>
          <cell r="DS686">
            <v>0</v>
          </cell>
          <cell r="DU686" t="str">
            <v>ACC 752/010000</v>
          </cell>
          <cell r="DV686">
            <v>0</v>
          </cell>
          <cell r="DW686">
            <v>1</v>
          </cell>
          <cell r="DX686">
            <v>1</v>
          </cell>
          <cell r="DY686">
            <v>0</v>
          </cell>
          <cell r="DZ686">
            <v>0</v>
          </cell>
          <cell r="EB686">
            <v>0</v>
          </cell>
          <cell r="EC686" t="str">
            <v>Def</v>
          </cell>
          <cell r="ED686" t="str">
            <v>nonDC</v>
          </cell>
        </row>
        <row r="687">
          <cell r="D687" t="str">
            <v>PC2010100e</v>
          </cell>
          <cell r="E687" t="str">
            <v>Local  SLIPS Capital Funding</v>
          </cell>
          <cell r="F687" t="str">
            <v>Auckland Council</v>
          </cell>
          <cell r="G687" t="str">
            <v>Parks, sports and recreation</v>
          </cell>
          <cell r="H687" t="str">
            <v>E170105</v>
          </cell>
          <cell r="I687" t="str">
            <v>Local and sports parks management</v>
          </cell>
          <cell r="J687" t="str">
            <v>Governance</v>
          </cell>
          <cell r="K687" t="str">
            <v>Local governance</v>
          </cell>
          <cell r="L687" t="str">
            <v>Local planning, policy and governance</v>
          </cell>
          <cell r="M687" t="str">
            <v>Local activities</v>
          </cell>
          <cell r="N687" t="str">
            <v>Local governance</v>
          </cell>
          <cell r="O687" t="str">
            <v>Local planning, policy and governance</v>
          </cell>
          <cell r="P687" t="str">
            <v>Corporate support</v>
          </cell>
          <cell r="Q687" t="str">
            <v>Archived Activities</v>
          </cell>
          <cell r="R687" t="str">
            <v>Local governance and democracy</v>
          </cell>
          <cell r="S687" t="str">
            <v>A2111205</v>
          </cell>
          <cell r="T687" t="str">
            <v>A2111206</v>
          </cell>
          <cell r="U687" t="str">
            <v>Local governance and democracy</v>
          </cell>
          <cell r="V687" t="str">
            <v>L155</v>
          </cell>
          <cell r="W687" t="str">
            <v>Orakei</v>
          </cell>
          <cell r="X687" t="str">
            <v>FY12 - Only</v>
          </cell>
          <cell r="Y687" t="str">
            <v>Expense</v>
          </cell>
          <cell r="Z687">
            <v>20110701</v>
          </cell>
          <cell r="AA687">
            <v>20120630</v>
          </cell>
          <cell r="AB687">
            <v>1</v>
          </cell>
          <cell r="AC687" t="str">
            <v>Programme</v>
          </cell>
          <cell r="AD687">
            <v>0</v>
          </cell>
          <cell r="AE687">
            <v>0</v>
          </cell>
          <cell r="AF687">
            <v>1</v>
          </cell>
          <cell r="AG687">
            <v>0</v>
          </cell>
          <cell r="AH687">
            <v>27</v>
          </cell>
          <cell r="AI687" t="str">
            <v>No AMP</v>
          </cell>
          <cell r="AJ687" t="str">
            <v>Other assets (Capex)</v>
          </cell>
          <cell r="AK687">
            <v>30</v>
          </cell>
          <cell r="AM687">
            <v>1</v>
          </cell>
          <cell r="AS687">
            <v>415625.29</v>
          </cell>
          <cell r="AT687">
            <v>0</v>
          </cell>
          <cell r="AU687">
            <v>0</v>
          </cell>
          <cell r="AV687">
            <v>0</v>
          </cell>
          <cell r="AW687">
            <v>0</v>
          </cell>
          <cell r="AX687">
            <v>0</v>
          </cell>
          <cell r="AY687">
            <v>0</v>
          </cell>
          <cell r="AZ687">
            <v>0</v>
          </cell>
          <cell r="BD687">
            <v>3.3000000000000002E-2</v>
          </cell>
          <cell r="BE687">
            <v>6.7088999999999732E-2</v>
          </cell>
          <cell r="BF687">
            <v>0.10230293699999971</v>
          </cell>
          <cell r="BG687">
            <v>0.14088353979499968</v>
          </cell>
          <cell r="BH687">
            <v>0.18195534722761963</v>
          </cell>
          <cell r="BI687">
            <v>0.21859596299167583</v>
          </cell>
          <cell r="BJ687">
            <v>0.25637243784441766</v>
          </cell>
          <cell r="BK687">
            <v>0.29783272829328333</v>
          </cell>
          <cell r="BL687">
            <v>0.3445547065118415</v>
          </cell>
          <cell r="BM687">
            <v>0.39295867594626777</v>
          </cell>
          <cell r="BN687">
            <v>0</v>
          </cell>
          <cell r="BO687">
            <v>0</v>
          </cell>
          <cell r="BP687">
            <v>0</v>
          </cell>
          <cell r="BQ687">
            <v>0</v>
          </cell>
          <cell r="BR687">
            <v>0</v>
          </cell>
          <cell r="BS687">
            <v>0</v>
          </cell>
          <cell r="BT687">
            <v>0</v>
          </cell>
          <cell r="BU687">
            <v>0</v>
          </cell>
          <cell r="BV687">
            <v>0</v>
          </cell>
          <cell r="BW687">
            <v>0</v>
          </cell>
          <cell r="BX687">
            <v>0</v>
          </cell>
          <cell r="BY687">
            <v>415625.29</v>
          </cell>
          <cell r="BZ687">
            <v>0</v>
          </cell>
          <cell r="CA687">
            <v>0</v>
          </cell>
          <cell r="CB687">
            <v>0</v>
          </cell>
          <cell r="CC687">
            <v>0</v>
          </cell>
          <cell r="CD687">
            <v>0</v>
          </cell>
          <cell r="CE687">
            <v>0</v>
          </cell>
          <cell r="CF687">
            <v>0</v>
          </cell>
          <cell r="CG687">
            <v>0</v>
          </cell>
          <cell r="CH687">
            <v>0</v>
          </cell>
          <cell r="CI687">
            <v>0</v>
          </cell>
          <cell r="CK687">
            <v>0</v>
          </cell>
          <cell r="CL687">
            <v>0</v>
          </cell>
          <cell r="CM687">
            <v>0</v>
          </cell>
          <cell r="CN687">
            <v>0</v>
          </cell>
          <cell r="CO687">
            <v>0</v>
          </cell>
          <cell r="CP687">
            <v>0</v>
          </cell>
          <cell r="CQ687">
            <v>0</v>
          </cell>
          <cell r="CR687">
            <v>0</v>
          </cell>
          <cell r="CS687">
            <v>0</v>
          </cell>
          <cell r="CT687">
            <v>0</v>
          </cell>
          <cell r="CU687">
            <v>0</v>
          </cell>
          <cell r="CW687">
            <v>415625.29</v>
          </cell>
          <cell r="CX687">
            <v>0</v>
          </cell>
          <cell r="CY687">
            <v>0</v>
          </cell>
          <cell r="CZ687">
            <v>0</v>
          </cell>
          <cell r="DA687">
            <v>0</v>
          </cell>
          <cell r="DB687">
            <v>0</v>
          </cell>
          <cell r="DC687">
            <v>0</v>
          </cell>
          <cell r="DD687">
            <v>0</v>
          </cell>
          <cell r="DE687">
            <v>0</v>
          </cell>
          <cell r="DF687">
            <v>0</v>
          </cell>
          <cell r="DG687">
            <v>0</v>
          </cell>
          <cell r="DI687">
            <v>0</v>
          </cell>
          <cell r="DJ687">
            <v>0</v>
          </cell>
          <cell r="DK687">
            <v>0</v>
          </cell>
          <cell r="DL687">
            <v>0</v>
          </cell>
          <cell r="DM687">
            <v>0</v>
          </cell>
          <cell r="DN687">
            <v>0</v>
          </cell>
          <cell r="DO687">
            <v>0</v>
          </cell>
          <cell r="DP687">
            <v>0</v>
          </cell>
          <cell r="DQ687">
            <v>0</v>
          </cell>
          <cell r="DR687">
            <v>0</v>
          </cell>
          <cell r="DS687">
            <v>0</v>
          </cell>
          <cell r="DU687" t="str">
            <v>ACC 752/010000</v>
          </cell>
          <cell r="DV687">
            <v>0</v>
          </cell>
          <cell r="DW687">
            <v>1</v>
          </cell>
          <cell r="DX687">
            <v>1</v>
          </cell>
          <cell r="DY687">
            <v>0</v>
          </cell>
          <cell r="DZ687">
            <v>0</v>
          </cell>
          <cell r="EB687">
            <v>0</v>
          </cell>
          <cell r="EC687" t="str">
            <v>Def</v>
          </cell>
          <cell r="ED687" t="str">
            <v>nonDC</v>
          </cell>
        </row>
        <row r="688">
          <cell r="D688" t="str">
            <v>PC2010100f</v>
          </cell>
          <cell r="E688" t="str">
            <v>Local  SLIPS Capital Funding</v>
          </cell>
          <cell r="F688" t="str">
            <v>Auckland Council</v>
          </cell>
          <cell r="G688" t="str">
            <v>Parks, sports and recreation</v>
          </cell>
          <cell r="H688" t="str">
            <v>E170105</v>
          </cell>
          <cell r="I688" t="str">
            <v>Local and sports parks management</v>
          </cell>
          <cell r="J688" t="str">
            <v>Governance</v>
          </cell>
          <cell r="K688" t="str">
            <v>Local governance</v>
          </cell>
          <cell r="L688" t="str">
            <v>Local planning, policy and governance</v>
          </cell>
          <cell r="M688" t="str">
            <v>Local activities</v>
          </cell>
          <cell r="N688" t="str">
            <v>Local governance</v>
          </cell>
          <cell r="O688" t="str">
            <v>Local planning, policy and governance</v>
          </cell>
          <cell r="P688" t="str">
            <v>Corporate support</v>
          </cell>
          <cell r="Q688" t="str">
            <v>Archived Activities</v>
          </cell>
          <cell r="R688" t="str">
            <v>Local governance and democracy</v>
          </cell>
          <cell r="S688" t="str">
            <v>A2111205</v>
          </cell>
          <cell r="T688" t="str">
            <v>A2111206</v>
          </cell>
          <cell r="U688" t="str">
            <v>Local governance and democracy</v>
          </cell>
          <cell r="V688" t="str">
            <v>L170</v>
          </cell>
          <cell r="W688" t="str">
            <v>Puketapapa</v>
          </cell>
          <cell r="X688" t="str">
            <v>FY12 - Only</v>
          </cell>
          <cell r="Y688" t="str">
            <v>Expense</v>
          </cell>
          <cell r="Z688">
            <v>20110701</v>
          </cell>
          <cell r="AA688">
            <v>20120630</v>
          </cell>
          <cell r="AB688">
            <v>1</v>
          </cell>
          <cell r="AC688" t="str">
            <v>Programme</v>
          </cell>
          <cell r="AD688">
            <v>0</v>
          </cell>
          <cell r="AE688">
            <v>0</v>
          </cell>
          <cell r="AF688">
            <v>1</v>
          </cell>
          <cell r="AG688">
            <v>0</v>
          </cell>
          <cell r="AH688">
            <v>27</v>
          </cell>
          <cell r="AI688" t="str">
            <v>No AMP</v>
          </cell>
          <cell r="AJ688" t="str">
            <v>Other assets (Capex)</v>
          </cell>
          <cell r="AK688">
            <v>30</v>
          </cell>
          <cell r="AM688">
            <v>1</v>
          </cell>
          <cell r="AS688">
            <v>415625.29</v>
          </cell>
          <cell r="AT688">
            <v>0</v>
          </cell>
          <cell r="AU688">
            <v>0</v>
          </cell>
          <cell r="AV688">
            <v>0</v>
          </cell>
          <cell r="AW688">
            <v>0</v>
          </cell>
          <cell r="AX688">
            <v>0</v>
          </cell>
          <cell r="AY688">
            <v>0</v>
          </cell>
          <cell r="AZ688">
            <v>0</v>
          </cell>
          <cell r="BD688">
            <v>3.3000000000000002E-2</v>
          </cell>
          <cell r="BE688">
            <v>6.7088999999999732E-2</v>
          </cell>
          <cell r="BF688">
            <v>0.10230293699999971</v>
          </cell>
          <cell r="BG688">
            <v>0.14088353979499968</v>
          </cell>
          <cell r="BH688">
            <v>0.18195534722761963</v>
          </cell>
          <cell r="BI688">
            <v>0.21859596299167583</v>
          </cell>
          <cell r="BJ688">
            <v>0.25637243784441766</v>
          </cell>
          <cell r="BK688">
            <v>0.29783272829328333</v>
          </cell>
          <cell r="BL688">
            <v>0.3445547065118415</v>
          </cell>
          <cell r="BM688">
            <v>0.39295867594626777</v>
          </cell>
          <cell r="BN688">
            <v>0</v>
          </cell>
          <cell r="BO688">
            <v>0</v>
          </cell>
          <cell r="BP688">
            <v>0</v>
          </cell>
          <cell r="BQ688">
            <v>0</v>
          </cell>
          <cell r="BR688">
            <v>0</v>
          </cell>
          <cell r="BS688">
            <v>0</v>
          </cell>
          <cell r="BT688">
            <v>0</v>
          </cell>
          <cell r="BU688">
            <v>0</v>
          </cell>
          <cell r="BV688">
            <v>0</v>
          </cell>
          <cell r="BW688">
            <v>0</v>
          </cell>
          <cell r="BX688">
            <v>0</v>
          </cell>
          <cell r="BY688">
            <v>415625.29</v>
          </cell>
          <cell r="BZ688">
            <v>0</v>
          </cell>
          <cell r="CA688">
            <v>0</v>
          </cell>
          <cell r="CB688">
            <v>0</v>
          </cell>
          <cell r="CC688">
            <v>0</v>
          </cell>
          <cell r="CD688">
            <v>0</v>
          </cell>
          <cell r="CE688">
            <v>0</v>
          </cell>
          <cell r="CF688">
            <v>0</v>
          </cell>
          <cell r="CG688">
            <v>0</v>
          </cell>
          <cell r="CH688">
            <v>0</v>
          </cell>
          <cell r="CI688">
            <v>0</v>
          </cell>
          <cell r="CK688">
            <v>0</v>
          </cell>
          <cell r="CL688">
            <v>0</v>
          </cell>
          <cell r="CM688">
            <v>0</v>
          </cell>
          <cell r="CN688">
            <v>0</v>
          </cell>
          <cell r="CO688">
            <v>0</v>
          </cell>
          <cell r="CP688">
            <v>0</v>
          </cell>
          <cell r="CQ688">
            <v>0</v>
          </cell>
          <cell r="CR688">
            <v>0</v>
          </cell>
          <cell r="CS688">
            <v>0</v>
          </cell>
          <cell r="CT688">
            <v>0</v>
          </cell>
          <cell r="CU688">
            <v>0</v>
          </cell>
          <cell r="CW688">
            <v>415625.29</v>
          </cell>
          <cell r="CX688">
            <v>0</v>
          </cell>
          <cell r="CY688">
            <v>0</v>
          </cell>
          <cell r="CZ688">
            <v>0</v>
          </cell>
          <cell r="DA688">
            <v>0</v>
          </cell>
          <cell r="DB688">
            <v>0</v>
          </cell>
          <cell r="DC688">
            <v>0</v>
          </cell>
          <cell r="DD688">
            <v>0</v>
          </cell>
          <cell r="DE688">
            <v>0</v>
          </cell>
          <cell r="DF688">
            <v>0</v>
          </cell>
          <cell r="DG688">
            <v>0</v>
          </cell>
          <cell r="DI688">
            <v>0</v>
          </cell>
          <cell r="DJ688">
            <v>0</v>
          </cell>
          <cell r="DK688">
            <v>0</v>
          </cell>
          <cell r="DL688">
            <v>0</v>
          </cell>
          <cell r="DM688">
            <v>0</v>
          </cell>
          <cell r="DN688">
            <v>0</v>
          </cell>
          <cell r="DO688">
            <v>0</v>
          </cell>
          <cell r="DP688">
            <v>0</v>
          </cell>
          <cell r="DQ688">
            <v>0</v>
          </cell>
          <cell r="DR688">
            <v>0</v>
          </cell>
          <cell r="DS688">
            <v>0</v>
          </cell>
          <cell r="DU688" t="str">
            <v>ACC 752/010000</v>
          </cell>
          <cell r="DV688">
            <v>0</v>
          </cell>
          <cell r="DW688">
            <v>1</v>
          </cell>
          <cell r="DX688">
            <v>1</v>
          </cell>
          <cell r="DY688">
            <v>0</v>
          </cell>
          <cell r="DZ688">
            <v>0</v>
          </cell>
          <cell r="EB688">
            <v>0</v>
          </cell>
          <cell r="EC688" t="str">
            <v>Def</v>
          </cell>
          <cell r="ED688" t="str">
            <v>nonDC</v>
          </cell>
        </row>
        <row r="689">
          <cell r="D689" t="str">
            <v>PC2010100g</v>
          </cell>
          <cell r="E689" t="str">
            <v>Local  SLIPS Capital Funding</v>
          </cell>
          <cell r="F689" t="str">
            <v>Auckland Council</v>
          </cell>
          <cell r="G689" t="str">
            <v>Parks, sports and recreation</v>
          </cell>
          <cell r="H689" t="str">
            <v>E170105</v>
          </cell>
          <cell r="I689" t="str">
            <v>Local and sports parks management</v>
          </cell>
          <cell r="J689" t="str">
            <v>Governance</v>
          </cell>
          <cell r="K689" t="str">
            <v>Local governance</v>
          </cell>
          <cell r="L689" t="str">
            <v>Local planning, policy and governance</v>
          </cell>
          <cell r="M689" t="str">
            <v>Local activities</v>
          </cell>
          <cell r="N689" t="str">
            <v>Local governance</v>
          </cell>
          <cell r="O689" t="str">
            <v>Local planning, policy and governance</v>
          </cell>
          <cell r="P689" t="str">
            <v>Corporate support</v>
          </cell>
          <cell r="Q689" t="str">
            <v>Archived Activities</v>
          </cell>
          <cell r="R689" t="str">
            <v>Local governance and democracy</v>
          </cell>
          <cell r="S689" t="str">
            <v>A2111205</v>
          </cell>
          <cell r="T689" t="str">
            <v>A2111206</v>
          </cell>
          <cell r="U689" t="str">
            <v>Local governance and democracy</v>
          </cell>
          <cell r="V689" t="str">
            <v>L185</v>
          </cell>
          <cell r="W689" t="str">
            <v>Waiheke</v>
          </cell>
          <cell r="X689" t="str">
            <v>FY12 - Only</v>
          </cell>
          <cell r="Y689" t="str">
            <v>Expense</v>
          </cell>
          <cell r="Z689">
            <v>20110701</v>
          </cell>
          <cell r="AA689">
            <v>20120630</v>
          </cell>
          <cell r="AB689">
            <v>1</v>
          </cell>
          <cell r="AC689" t="str">
            <v>Programme</v>
          </cell>
          <cell r="AD689">
            <v>0</v>
          </cell>
          <cell r="AE689">
            <v>0</v>
          </cell>
          <cell r="AF689">
            <v>1</v>
          </cell>
          <cell r="AG689">
            <v>0</v>
          </cell>
          <cell r="AH689">
            <v>27</v>
          </cell>
          <cell r="AI689" t="str">
            <v>No AMP</v>
          </cell>
          <cell r="AJ689" t="str">
            <v>Other assets (Capex)</v>
          </cell>
          <cell r="AK689">
            <v>30</v>
          </cell>
          <cell r="AM689">
            <v>1</v>
          </cell>
          <cell r="AS689">
            <v>415625.29</v>
          </cell>
          <cell r="AT689">
            <v>0</v>
          </cell>
          <cell r="AU689">
            <v>0</v>
          </cell>
          <cell r="AV689">
            <v>0</v>
          </cell>
          <cell r="AW689">
            <v>0</v>
          </cell>
          <cell r="AX689">
            <v>0</v>
          </cell>
          <cell r="AY689">
            <v>0</v>
          </cell>
          <cell r="AZ689">
            <v>0</v>
          </cell>
          <cell r="BD689">
            <v>3.3000000000000002E-2</v>
          </cell>
          <cell r="BE689">
            <v>6.7088999999999732E-2</v>
          </cell>
          <cell r="BF689">
            <v>0.10230293699999971</v>
          </cell>
          <cell r="BG689">
            <v>0.14088353979499968</v>
          </cell>
          <cell r="BH689">
            <v>0.18195534722761963</v>
          </cell>
          <cell r="BI689">
            <v>0.21859596299167583</v>
          </cell>
          <cell r="BJ689">
            <v>0.25637243784441766</v>
          </cell>
          <cell r="BK689">
            <v>0.29783272829328333</v>
          </cell>
          <cell r="BL689">
            <v>0.3445547065118415</v>
          </cell>
          <cell r="BM689">
            <v>0.39295867594626777</v>
          </cell>
          <cell r="BN689">
            <v>0</v>
          </cell>
          <cell r="BO689">
            <v>0</v>
          </cell>
          <cell r="BP689">
            <v>0</v>
          </cell>
          <cell r="BQ689">
            <v>0</v>
          </cell>
          <cell r="BR689">
            <v>0</v>
          </cell>
          <cell r="BS689">
            <v>0</v>
          </cell>
          <cell r="BT689">
            <v>0</v>
          </cell>
          <cell r="BU689">
            <v>0</v>
          </cell>
          <cell r="BV689">
            <v>0</v>
          </cell>
          <cell r="BW689">
            <v>0</v>
          </cell>
          <cell r="BX689">
            <v>0</v>
          </cell>
          <cell r="BY689">
            <v>415625.29</v>
          </cell>
          <cell r="BZ689">
            <v>0</v>
          </cell>
          <cell r="CA689">
            <v>0</v>
          </cell>
          <cell r="CB689">
            <v>0</v>
          </cell>
          <cell r="CC689">
            <v>0</v>
          </cell>
          <cell r="CD689">
            <v>0</v>
          </cell>
          <cell r="CE689">
            <v>0</v>
          </cell>
          <cell r="CF689">
            <v>0</v>
          </cell>
          <cell r="CG689">
            <v>0</v>
          </cell>
          <cell r="CH689">
            <v>0</v>
          </cell>
          <cell r="CI689">
            <v>0</v>
          </cell>
          <cell r="CK689">
            <v>0</v>
          </cell>
          <cell r="CL689">
            <v>0</v>
          </cell>
          <cell r="CM689">
            <v>0</v>
          </cell>
          <cell r="CN689">
            <v>0</v>
          </cell>
          <cell r="CO689">
            <v>0</v>
          </cell>
          <cell r="CP689">
            <v>0</v>
          </cell>
          <cell r="CQ689">
            <v>0</v>
          </cell>
          <cell r="CR689">
            <v>0</v>
          </cell>
          <cell r="CS689">
            <v>0</v>
          </cell>
          <cell r="CT689">
            <v>0</v>
          </cell>
          <cell r="CU689">
            <v>0</v>
          </cell>
          <cell r="CW689">
            <v>415625.29</v>
          </cell>
          <cell r="CX689">
            <v>0</v>
          </cell>
          <cell r="CY689">
            <v>0</v>
          </cell>
          <cell r="CZ689">
            <v>0</v>
          </cell>
          <cell r="DA689">
            <v>0</v>
          </cell>
          <cell r="DB689">
            <v>0</v>
          </cell>
          <cell r="DC689">
            <v>0</v>
          </cell>
          <cell r="DD689">
            <v>0</v>
          </cell>
          <cell r="DE689">
            <v>0</v>
          </cell>
          <cell r="DF689">
            <v>0</v>
          </cell>
          <cell r="DG689">
            <v>0</v>
          </cell>
          <cell r="DI689">
            <v>0</v>
          </cell>
          <cell r="DJ689">
            <v>0</v>
          </cell>
          <cell r="DK689">
            <v>0</v>
          </cell>
          <cell r="DL689">
            <v>0</v>
          </cell>
          <cell r="DM689">
            <v>0</v>
          </cell>
          <cell r="DN689">
            <v>0</v>
          </cell>
          <cell r="DO689">
            <v>0</v>
          </cell>
          <cell r="DP689">
            <v>0</v>
          </cell>
          <cell r="DQ689">
            <v>0</v>
          </cell>
          <cell r="DR689">
            <v>0</v>
          </cell>
          <cell r="DS689">
            <v>0</v>
          </cell>
          <cell r="DU689" t="str">
            <v>ACC 752/010000</v>
          </cell>
          <cell r="DV689">
            <v>0</v>
          </cell>
          <cell r="DW689">
            <v>1</v>
          </cell>
          <cell r="DX689">
            <v>1</v>
          </cell>
          <cell r="DY689">
            <v>0</v>
          </cell>
          <cell r="DZ689">
            <v>0</v>
          </cell>
          <cell r="EB689">
            <v>0</v>
          </cell>
          <cell r="EC689" t="str">
            <v>Def</v>
          </cell>
          <cell r="ED689" t="str">
            <v>nonDC</v>
          </cell>
        </row>
        <row r="690">
          <cell r="D690" t="str">
            <v>PC2010100h</v>
          </cell>
          <cell r="E690" t="str">
            <v>Local  SLIPS Capital Funding</v>
          </cell>
          <cell r="F690" t="str">
            <v>Auckland Council</v>
          </cell>
          <cell r="G690" t="str">
            <v>Parks, sports and recreation</v>
          </cell>
          <cell r="H690" t="str">
            <v>E170105</v>
          </cell>
          <cell r="I690" t="str">
            <v>Local and sports parks management</v>
          </cell>
          <cell r="J690" t="str">
            <v>Governance</v>
          </cell>
          <cell r="K690" t="str">
            <v>Local governance</v>
          </cell>
          <cell r="L690" t="str">
            <v>Local planning, policy and governance</v>
          </cell>
          <cell r="M690" t="str">
            <v>Local activities</v>
          </cell>
          <cell r="N690" t="str">
            <v>Local governance</v>
          </cell>
          <cell r="O690" t="str">
            <v>Local planning, policy and governance</v>
          </cell>
          <cell r="P690" t="str">
            <v>Corporate support</v>
          </cell>
          <cell r="Q690" t="str">
            <v>Archived Activities</v>
          </cell>
          <cell r="R690" t="str">
            <v>Local governance and democracy</v>
          </cell>
          <cell r="S690" t="str">
            <v>A2111205</v>
          </cell>
          <cell r="T690" t="str">
            <v>A2111206</v>
          </cell>
          <cell r="U690" t="str">
            <v>Local governance and democracy</v>
          </cell>
          <cell r="V690" t="str">
            <v>L195</v>
          </cell>
          <cell r="W690" t="str">
            <v>Waitemata</v>
          </cell>
          <cell r="X690" t="str">
            <v>FY12 - Only</v>
          </cell>
          <cell r="Y690" t="str">
            <v>Expense</v>
          </cell>
          <cell r="Z690">
            <v>20110701</v>
          </cell>
          <cell r="AA690">
            <v>20120630</v>
          </cell>
          <cell r="AB690">
            <v>1</v>
          </cell>
          <cell r="AC690" t="str">
            <v>Programme</v>
          </cell>
          <cell r="AD690">
            <v>0</v>
          </cell>
          <cell r="AE690">
            <v>0</v>
          </cell>
          <cell r="AF690">
            <v>1</v>
          </cell>
          <cell r="AG690">
            <v>0</v>
          </cell>
          <cell r="AH690">
            <v>27</v>
          </cell>
          <cell r="AI690" t="str">
            <v>No AMP</v>
          </cell>
          <cell r="AJ690" t="str">
            <v>Other assets (Capex)</v>
          </cell>
          <cell r="AK690">
            <v>30</v>
          </cell>
          <cell r="AM690">
            <v>1</v>
          </cell>
          <cell r="AS690">
            <v>415625.29</v>
          </cell>
          <cell r="AT690">
            <v>0</v>
          </cell>
          <cell r="AU690">
            <v>0</v>
          </cell>
          <cell r="AV690">
            <v>0</v>
          </cell>
          <cell r="AW690">
            <v>0</v>
          </cell>
          <cell r="AX690">
            <v>0</v>
          </cell>
          <cell r="AY690">
            <v>0</v>
          </cell>
          <cell r="AZ690">
            <v>0</v>
          </cell>
          <cell r="BD690">
            <v>3.3000000000000002E-2</v>
          </cell>
          <cell r="BE690">
            <v>6.7088999999999732E-2</v>
          </cell>
          <cell r="BF690">
            <v>0.10230293699999971</v>
          </cell>
          <cell r="BG690">
            <v>0.14088353979499968</v>
          </cell>
          <cell r="BH690">
            <v>0.18195534722761963</v>
          </cell>
          <cell r="BI690">
            <v>0.21859596299167583</v>
          </cell>
          <cell r="BJ690">
            <v>0.25637243784441766</v>
          </cell>
          <cell r="BK690">
            <v>0.29783272829328333</v>
          </cell>
          <cell r="BL690">
            <v>0.3445547065118415</v>
          </cell>
          <cell r="BM690">
            <v>0.39295867594626777</v>
          </cell>
          <cell r="BN690">
            <v>0</v>
          </cell>
          <cell r="BO690">
            <v>0</v>
          </cell>
          <cell r="BP690">
            <v>0</v>
          </cell>
          <cell r="BQ690">
            <v>0</v>
          </cell>
          <cell r="BR690">
            <v>0</v>
          </cell>
          <cell r="BS690">
            <v>0</v>
          </cell>
          <cell r="BT690">
            <v>0</v>
          </cell>
          <cell r="BU690">
            <v>0</v>
          </cell>
          <cell r="BV690">
            <v>0</v>
          </cell>
          <cell r="BW690">
            <v>0</v>
          </cell>
          <cell r="BX690">
            <v>0</v>
          </cell>
          <cell r="BY690">
            <v>415625.29</v>
          </cell>
          <cell r="BZ690">
            <v>0</v>
          </cell>
          <cell r="CA690">
            <v>0</v>
          </cell>
          <cell r="CB690">
            <v>0</v>
          </cell>
          <cell r="CC690">
            <v>0</v>
          </cell>
          <cell r="CD690">
            <v>0</v>
          </cell>
          <cell r="CE690">
            <v>0</v>
          </cell>
          <cell r="CF690">
            <v>0</v>
          </cell>
          <cell r="CG690">
            <v>0</v>
          </cell>
          <cell r="CH690">
            <v>0</v>
          </cell>
          <cell r="CI690">
            <v>0</v>
          </cell>
          <cell r="CK690">
            <v>0</v>
          </cell>
          <cell r="CL690">
            <v>0</v>
          </cell>
          <cell r="CM690">
            <v>0</v>
          </cell>
          <cell r="CN690">
            <v>0</v>
          </cell>
          <cell r="CO690">
            <v>0</v>
          </cell>
          <cell r="CP690">
            <v>0</v>
          </cell>
          <cell r="CQ690">
            <v>0</v>
          </cell>
          <cell r="CR690">
            <v>0</v>
          </cell>
          <cell r="CS690">
            <v>0</v>
          </cell>
          <cell r="CT690">
            <v>0</v>
          </cell>
          <cell r="CU690">
            <v>0</v>
          </cell>
          <cell r="CW690">
            <v>415625.29</v>
          </cell>
          <cell r="CX690">
            <v>0</v>
          </cell>
          <cell r="CY690">
            <v>0</v>
          </cell>
          <cell r="CZ690">
            <v>0</v>
          </cell>
          <cell r="DA690">
            <v>0</v>
          </cell>
          <cell r="DB690">
            <v>0</v>
          </cell>
          <cell r="DC690">
            <v>0</v>
          </cell>
          <cell r="DD690">
            <v>0</v>
          </cell>
          <cell r="DE690">
            <v>0</v>
          </cell>
          <cell r="DF690">
            <v>0</v>
          </cell>
          <cell r="DG690">
            <v>0</v>
          </cell>
          <cell r="DI690">
            <v>0</v>
          </cell>
          <cell r="DJ690">
            <v>0</v>
          </cell>
          <cell r="DK690">
            <v>0</v>
          </cell>
          <cell r="DL690">
            <v>0</v>
          </cell>
          <cell r="DM690">
            <v>0</v>
          </cell>
          <cell r="DN690">
            <v>0</v>
          </cell>
          <cell r="DO690">
            <v>0</v>
          </cell>
          <cell r="DP690">
            <v>0</v>
          </cell>
          <cell r="DQ690">
            <v>0</v>
          </cell>
          <cell r="DR690">
            <v>0</v>
          </cell>
          <cell r="DS690">
            <v>0</v>
          </cell>
          <cell r="DU690" t="str">
            <v>ACC 752/010000</v>
          </cell>
          <cell r="DV690">
            <v>0</v>
          </cell>
          <cell r="DW690">
            <v>1</v>
          </cell>
          <cell r="DX690">
            <v>1</v>
          </cell>
          <cell r="DY690">
            <v>0</v>
          </cell>
          <cell r="DZ690">
            <v>0</v>
          </cell>
          <cell r="EB690">
            <v>0</v>
          </cell>
          <cell r="EC690" t="str">
            <v>Def</v>
          </cell>
          <cell r="ED690" t="str">
            <v>nonDC</v>
          </cell>
        </row>
        <row r="691">
          <cell r="D691" t="str">
            <v>PC2010100i</v>
          </cell>
          <cell r="E691" t="str">
            <v>Local  SLIPS Capital Funding</v>
          </cell>
          <cell r="F691" t="str">
            <v>Auckland Council</v>
          </cell>
          <cell r="G691" t="str">
            <v>Parks, sports and recreation</v>
          </cell>
          <cell r="H691" t="str">
            <v>E170105</v>
          </cell>
          <cell r="I691" t="str">
            <v>Local and sports parks management</v>
          </cell>
          <cell r="J691" t="str">
            <v>Governance</v>
          </cell>
          <cell r="K691" t="str">
            <v>Local governance</v>
          </cell>
          <cell r="L691" t="str">
            <v>Local planning, policy and governance</v>
          </cell>
          <cell r="M691" t="str">
            <v>Local activities</v>
          </cell>
          <cell r="N691" t="str">
            <v>Local governance</v>
          </cell>
          <cell r="O691" t="str">
            <v>Local planning, policy and governance</v>
          </cell>
          <cell r="P691" t="str">
            <v>Corporate support</v>
          </cell>
          <cell r="Q691" t="str">
            <v>Archived Activities</v>
          </cell>
          <cell r="R691" t="str">
            <v>Local governance and democracy</v>
          </cell>
          <cell r="S691" t="str">
            <v>A2111205</v>
          </cell>
          <cell r="T691" t="str">
            <v>A2111206</v>
          </cell>
          <cell r="U691" t="str">
            <v>Local governance and democracy</v>
          </cell>
          <cell r="V691" t="str">
            <v>L200</v>
          </cell>
          <cell r="W691" t="str">
            <v>Whau</v>
          </cell>
          <cell r="X691" t="str">
            <v>FY12 - Only</v>
          </cell>
          <cell r="Y691" t="str">
            <v>Expense</v>
          </cell>
          <cell r="Z691">
            <v>20110701</v>
          </cell>
          <cell r="AA691">
            <v>20120630</v>
          </cell>
          <cell r="AB691">
            <v>1</v>
          </cell>
          <cell r="AC691" t="str">
            <v>Programme</v>
          </cell>
          <cell r="AD691">
            <v>0</v>
          </cell>
          <cell r="AE691">
            <v>0</v>
          </cell>
          <cell r="AF691">
            <v>1</v>
          </cell>
          <cell r="AG691">
            <v>0</v>
          </cell>
          <cell r="AH691">
            <v>27</v>
          </cell>
          <cell r="AI691" t="str">
            <v>No AMP</v>
          </cell>
          <cell r="AJ691" t="str">
            <v>Other assets (Capex)</v>
          </cell>
          <cell r="AK691">
            <v>30</v>
          </cell>
          <cell r="AM691">
            <v>1</v>
          </cell>
          <cell r="AS691">
            <v>207812.37</v>
          </cell>
          <cell r="AT691">
            <v>0</v>
          </cell>
          <cell r="AU691">
            <v>0</v>
          </cell>
          <cell r="AV691">
            <v>0</v>
          </cell>
          <cell r="AW691">
            <v>0</v>
          </cell>
          <cell r="AX691">
            <v>0</v>
          </cell>
          <cell r="AY691">
            <v>0</v>
          </cell>
          <cell r="AZ691">
            <v>0</v>
          </cell>
          <cell r="BD691">
            <v>3.3000000000000002E-2</v>
          </cell>
          <cell r="BE691">
            <v>6.7088999999999732E-2</v>
          </cell>
          <cell r="BF691">
            <v>0.10230293699999971</v>
          </cell>
          <cell r="BG691">
            <v>0.14088353979499968</v>
          </cell>
          <cell r="BH691">
            <v>0.18195534722761963</v>
          </cell>
          <cell r="BI691">
            <v>0.21859596299167583</v>
          </cell>
          <cell r="BJ691">
            <v>0.25637243784441766</v>
          </cell>
          <cell r="BK691">
            <v>0.29783272829328333</v>
          </cell>
          <cell r="BL691">
            <v>0.3445547065118415</v>
          </cell>
          <cell r="BM691">
            <v>0.39295867594626777</v>
          </cell>
          <cell r="BN691">
            <v>0</v>
          </cell>
          <cell r="BO691">
            <v>0</v>
          </cell>
          <cell r="BP691">
            <v>0</v>
          </cell>
          <cell r="BQ691">
            <v>0</v>
          </cell>
          <cell r="BR691">
            <v>0</v>
          </cell>
          <cell r="BS691">
            <v>0</v>
          </cell>
          <cell r="BT691">
            <v>0</v>
          </cell>
          <cell r="BU691">
            <v>0</v>
          </cell>
          <cell r="BV691">
            <v>0</v>
          </cell>
          <cell r="BW691">
            <v>0</v>
          </cell>
          <cell r="BX691">
            <v>0</v>
          </cell>
          <cell r="BY691">
            <v>207812.37</v>
          </cell>
          <cell r="BZ691">
            <v>0</v>
          </cell>
          <cell r="CA691">
            <v>0</v>
          </cell>
          <cell r="CB691">
            <v>0</v>
          </cell>
          <cell r="CC691">
            <v>0</v>
          </cell>
          <cell r="CD691">
            <v>0</v>
          </cell>
          <cell r="CE691">
            <v>0</v>
          </cell>
          <cell r="CF691">
            <v>0</v>
          </cell>
          <cell r="CG691">
            <v>0</v>
          </cell>
          <cell r="CH691">
            <v>0</v>
          </cell>
          <cell r="CI691">
            <v>0</v>
          </cell>
          <cell r="CK691">
            <v>0</v>
          </cell>
          <cell r="CL691">
            <v>0</v>
          </cell>
          <cell r="CM691">
            <v>0</v>
          </cell>
          <cell r="CN691">
            <v>0</v>
          </cell>
          <cell r="CO691">
            <v>0</v>
          </cell>
          <cell r="CP691">
            <v>0</v>
          </cell>
          <cell r="CQ691">
            <v>0</v>
          </cell>
          <cell r="CR691">
            <v>0</v>
          </cell>
          <cell r="CS691">
            <v>0</v>
          </cell>
          <cell r="CT691">
            <v>0</v>
          </cell>
          <cell r="CU691">
            <v>0</v>
          </cell>
          <cell r="CW691">
            <v>207812.37</v>
          </cell>
          <cell r="CX691">
            <v>0</v>
          </cell>
          <cell r="CY691">
            <v>0</v>
          </cell>
          <cell r="CZ691">
            <v>0</v>
          </cell>
          <cell r="DA691">
            <v>0</v>
          </cell>
          <cell r="DB691">
            <v>0</v>
          </cell>
          <cell r="DC691">
            <v>0</v>
          </cell>
          <cell r="DD691">
            <v>0</v>
          </cell>
          <cell r="DE691">
            <v>0</v>
          </cell>
          <cell r="DF691">
            <v>0</v>
          </cell>
          <cell r="DG691">
            <v>0</v>
          </cell>
          <cell r="DI691">
            <v>0</v>
          </cell>
          <cell r="DJ691">
            <v>0</v>
          </cell>
          <cell r="DK691">
            <v>0</v>
          </cell>
          <cell r="DL691">
            <v>0</v>
          </cell>
          <cell r="DM691">
            <v>0</v>
          </cell>
          <cell r="DN691">
            <v>0</v>
          </cell>
          <cell r="DO691">
            <v>0</v>
          </cell>
          <cell r="DP691">
            <v>0</v>
          </cell>
          <cell r="DQ691">
            <v>0</v>
          </cell>
          <cell r="DR691">
            <v>0</v>
          </cell>
          <cell r="DS691">
            <v>0</v>
          </cell>
          <cell r="DU691" t="str">
            <v>ACC 752/010000</v>
          </cell>
          <cell r="DV691">
            <v>0</v>
          </cell>
          <cell r="DW691">
            <v>1</v>
          </cell>
          <cell r="DX691">
            <v>1</v>
          </cell>
          <cell r="DY691">
            <v>0</v>
          </cell>
          <cell r="DZ691">
            <v>0</v>
          </cell>
          <cell r="EB691">
            <v>0</v>
          </cell>
          <cell r="EC691" t="str">
            <v>Def</v>
          </cell>
          <cell r="ED691" t="str">
            <v>nonDC</v>
          </cell>
        </row>
        <row r="692">
          <cell r="D692" t="str">
            <v>PC2010100j</v>
          </cell>
          <cell r="E692" t="str">
            <v>Local  SLIPS Capital Funding</v>
          </cell>
          <cell r="F692" t="str">
            <v>Auckland Council</v>
          </cell>
          <cell r="G692" t="str">
            <v>Parks, sports and recreation</v>
          </cell>
          <cell r="H692" t="str">
            <v>E170105</v>
          </cell>
          <cell r="I692" t="str">
            <v>Local and sports parks management</v>
          </cell>
          <cell r="J692" t="str">
            <v>Governance</v>
          </cell>
          <cell r="K692" t="str">
            <v>Local governance</v>
          </cell>
          <cell r="L692" t="str">
            <v>Local planning, policy and governance</v>
          </cell>
          <cell r="M692" t="str">
            <v>Local activities</v>
          </cell>
          <cell r="N692" t="str">
            <v>Local governance</v>
          </cell>
          <cell r="O692" t="str">
            <v>Local planning, policy and governance</v>
          </cell>
          <cell r="P692" t="str">
            <v>Governance</v>
          </cell>
          <cell r="Q692" t="str">
            <v>Local governance</v>
          </cell>
          <cell r="R692" t="str">
            <v>Local planning, policy and governance</v>
          </cell>
          <cell r="S692" t="str">
            <v>A2111206</v>
          </cell>
          <cell r="T692" t="str">
            <v>A2111206</v>
          </cell>
          <cell r="U692" t="str">
            <v>Local planning, policy and governance</v>
          </cell>
          <cell r="V692" t="str">
            <v>L100</v>
          </cell>
          <cell r="W692" t="str">
            <v>Albert-Eden</v>
          </cell>
          <cell r="X692" t="str">
            <v>PL40810</v>
          </cell>
          <cell r="Y692" t="str">
            <v>Expense</v>
          </cell>
          <cell r="Z692">
            <v>20120701</v>
          </cell>
          <cell r="AA692">
            <v>20220630</v>
          </cell>
          <cell r="AB692">
            <v>1</v>
          </cell>
          <cell r="AC692" t="str">
            <v>Programme</v>
          </cell>
          <cell r="AD692">
            <v>0</v>
          </cell>
          <cell r="AE692">
            <v>0</v>
          </cell>
          <cell r="AF692">
            <v>1</v>
          </cell>
          <cell r="AG692">
            <v>0</v>
          </cell>
          <cell r="AH692">
            <v>27</v>
          </cell>
          <cell r="AI692" t="str">
            <v>No AMP</v>
          </cell>
          <cell r="AJ692" t="str">
            <v>Other assets (Capex)</v>
          </cell>
          <cell r="AK692">
            <v>30</v>
          </cell>
          <cell r="AM692">
            <v>1</v>
          </cell>
          <cell r="AT692">
            <v>415625.29</v>
          </cell>
          <cell r="AU692">
            <v>415625.29</v>
          </cell>
          <cell r="AV692">
            <v>415625.29</v>
          </cell>
          <cell r="AW692">
            <v>415625.29</v>
          </cell>
          <cell r="AX692">
            <v>415625.29</v>
          </cell>
          <cell r="AY692">
            <v>415625.29</v>
          </cell>
          <cell r="AZ692">
            <v>415625.29</v>
          </cell>
          <cell r="BA692">
            <v>415625</v>
          </cell>
          <cell r="BB692">
            <v>415625</v>
          </cell>
          <cell r="BC692">
            <v>415625</v>
          </cell>
          <cell r="BD692">
            <v>3.3000000000000002E-2</v>
          </cell>
          <cell r="BE692">
            <v>6.7088999999999732E-2</v>
          </cell>
          <cell r="BF692">
            <v>0.10230293699999971</v>
          </cell>
          <cell r="BG692">
            <v>0.14088353979499968</v>
          </cell>
          <cell r="BH692">
            <v>0.18195534722761963</v>
          </cell>
          <cell r="BI692">
            <v>0.21859596299167583</v>
          </cell>
          <cell r="BJ692">
            <v>0.25637243784441766</v>
          </cell>
          <cell r="BK692">
            <v>0.29783272829328333</v>
          </cell>
          <cell r="BL692">
            <v>0.3445547065118415</v>
          </cell>
          <cell r="BM692">
            <v>0.39295867594626777</v>
          </cell>
          <cell r="BN692">
            <v>0</v>
          </cell>
          <cell r="BO692">
            <v>13715.63457</v>
          </cell>
          <cell r="BP692">
            <v>27883.885080809887</v>
          </cell>
          <cell r="BQ692">
            <v>42519.687858476602</v>
          </cell>
          <cell r="BR692">
            <v>58554.762083523281</v>
          </cell>
          <cell r="BS692">
            <v>75625.243958530104</v>
          </cell>
          <cell r="BT692">
            <v>90854.010511244531</v>
          </cell>
          <cell r="BU692">
            <v>106554.86882709306</v>
          </cell>
          <cell r="BV692">
            <v>123786.72769689589</v>
          </cell>
          <cell r="BW692">
            <v>143205.54989398413</v>
          </cell>
          <cell r="BX692">
            <v>163323.44969016753</v>
          </cell>
          <cell r="BY692">
            <v>0</v>
          </cell>
          <cell r="BZ692">
            <v>429340.92456999997</v>
          </cell>
          <cell r="CA692">
            <v>443509.17508080986</v>
          </cell>
          <cell r="CB692">
            <v>458144.97785847657</v>
          </cell>
          <cell r="CC692">
            <v>474180.05208352325</v>
          </cell>
          <cell r="CD692">
            <v>491250.53395853005</v>
          </cell>
          <cell r="CE692">
            <v>506479.30051124451</v>
          </cell>
          <cell r="CF692">
            <v>522180.15882709302</v>
          </cell>
          <cell r="CG692">
            <v>539411.72769689583</v>
          </cell>
          <cell r="CH692">
            <v>558830.54989398411</v>
          </cell>
          <cell r="CI692">
            <v>578948.44969016756</v>
          </cell>
          <cell r="CK692">
            <v>0</v>
          </cell>
          <cell r="CL692">
            <v>0</v>
          </cell>
          <cell r="CM692">
            <v>0</v>
          </cell>
          <cell r="CN692">
            <v>0</v>
          </cell>
          <cell r="CO692">
            <v>0</v>
          </cell>
          <cell r="CP692">
            <v>0</v>
          </cell>
          <cell r="CQ692">
            <v>0</v>
          </cell>
          <cell r="CR692">
            <v>0</v>
          </cell>
          <cell r="CS692">
            <v>0</v>
          </cell>
          <cell r="CT692">
            <v>0</v>
          </cell>
          <cell r="CU692">
            <v>0</v>
          </cell>
          <cell r="CW692">
            <v>0</v>
          </cell>
          <cell r="CX692">
            <v>429340.92456999997</v>
          </cell>
          <cell r="CY692">
            <v>443509.17508080986</v>
          </cell>
          <cell r="CZ692">
            <v>458144.97785847657</v>
          </cell>
          <cell r="DA692">
            <v>474180.05208352325</v>
          </cell>
          <cell r="DB692">
            <v>491250.53395853005</v>
          </cell>
          <cell r="DC692">
            <v>506479.30051124451</v>
          </cell>
          <cell r="DD692">
            <v>522180.15882709302</v>
          </cell>
          <cell r="DE692">
            <v>539411.72769689583</v>
          </cell>
          <cell r="DF692">
            <v>558830.54989398411</v>
          </cell>
          <cell r="DG692">
            <v>578948.44969016756</v>
          </cell>
          <cell r="DI692">
            <v>0</v>
          </cell>
          <cell r="DJ692">
            <v>0</v>
          </cell>
          <cell r="DK692">
            <v>0</v>
          </cell>
          <cell r="DL692">
            <v>0</v>
          </cell>
          <cell r="DM692">
            <v>0</v>
          </cell>
          <cell r="DN692">
            <v>0</v>
          </cell>
          <cell r="DO692">
            <v>0</v>
          </cell>
          <cell r="DP692">
            <v>0</v>
          </cell>
          <cell r="DQ692">
            <v>0</v>
          </cell>
          <cell r="DR692">
            <v>0</v>
          </cell>
          <cell r="DS692">
            <v>0</v>
          </cell>
          <cell r="DU692" t="str">
            <v>ACC 752/010000</v>
          </cell>
          <cell r="DV692">
            <v>4156252.03</v>
          </cell>
          <cell r="DW692">
            <v>1</v>
          </cell>
          <cell r="DX692">
            <v>1</v>
          </cell>
          <cell r="DY692">
            <v>4156252.03</v>
          </cell>
          <cell r="DZ692">
            <v>5002275.850170725</v>
          </cell>
          <cell r="EB692">
            <v>5002275.850170725</v>
          </cell>
          <cell r="EC692" t="str">
            <v>Def</v>
          </cell>
          <cell r="ED692" t="str">
            <v>nonDC</v>
          </cell>
        </row>
        <row r="693">
          <cell r="D693" t="str">
            <v>PC2010100k</v>
          </cell>
          <cell r="E693" t="str">
            <v>Local  SLIPS Capital Funding</v>
          </cell>
          <cell r="F693" t="str">
            <v>Auckland Council</v>
          </cell>
          <cell r="G693" t="str">
            <v>Parks, sports and recreation</v>
          </cell>
          <cell r="H693" t="str">
            <v>E170105</v>
          </cell>
          <cell r="I693" t="str">
            <v>Local and sports parks management</v>
          </cell>
          <cell r="J693" t="str">
            <v>Governance</v>
          </cell>
          <cell r="K693" t="str">
            <v>Local governance</v>
          </cell>
          <cell r="L693" t="str">
            <v>Local planning, policy and governance</v>
          </cell>
          <cell r="M693" t="str">
            <v>Local activities</v>
          </cell>
          <cell r="N693" t="str">
            <v>Local governance</v>
          </cell>
          <cell r="O693" t="str">
            <v>Local planning, policy and governance</v>
          </cell>
          <cell r="P693" t="str">
            <v>Governance</v>
          </cell>
          <cell r="Q693" t="str">
            <v>Local governance</v>
          </cell>
          <cell r="R693" t="str">
            <v>Local planning, policy and governance</v>
          </cell>
          <cell r="S693" t="str">
            <v>A2111206</v>
          </cell>
          <cell r="T693" t="str">
            <v>A2111206</v>
          </cell>
          <cell r="U693" t="str">
            <v>Local planning, policy and governance</v>
          </cell>
          <cell r="V693" t="str">
            <v>L115</v>
          </cell>
          <cell r="W693" t="str">
            <v>Great Barrier</v>
          </cell>
          <cell r="X693" t="str">
            <v>PL40810</v>
          </cell>
          <cell r="Y693" t="str">
            <v>Expense</v>
          </cell>
          <cell r="Z693">
            <v>20120701</v>
          </cell>
          <cell r="AA693">
            <v>20190630</v>
          </cell>
          <cell r="AB693">
            <v>1</v>
          </cell>
          <cell r="AC693" t="str">
            <v>Programme</v>
          </cell>
          <cell r="AD693">
            <v>0</v>
          </cell>
          <cell r="AE693">
            <v>0</v>
          </cell>
          <cell r="AF693">
            <v>1</v>
          </cell>
          <cell r="AG693">
            <v>0</v>
          </cell>
          <cell r="AH693">
            <v>27</v>
          </cell>
          <cell r="AI693" t="str">
            <v>No AMP</v>
          </cell>
          <cell r="AJ693" t="str">
            <v>Other assets (Capex)</v>
          </cell>
          <cell r="AK693">
            <v>30</v>
          </cell>
          <cell r="AM693">
            <v>1</v>
          </cell>
          <cell r="AT693">
            <v>389698.29</v>
          </cell>
          <cell r="AU693">
            <v>415625.29</v>
          </cell>
          <cell r="AV693">
            <v>415625.29</v>
          </cell>
          <cell r="AW693">
            <v>415625.29</v>
          </cell>
          <cell r="AX693">
            <v>415625.29</v>
          </cell>
          <cell r="AY693">
            <v>415625.29</v>
          </cell>
          <cell r="AZ693">
            <v>415625.29</v>
          </cell>
          <cell r="BD693">
            <v>3.3000000000000002E-2</v>
          </cell>
          <cell r="BE693">
            <v>6.7088999999999732E-2</v>
          </cell>
          <cell r="BF693">
            <v>0.10230293699999971</v>
          </cell>
          <cell r="BG693">
            <v>0.14088353979499968</v>
          </cell>
          <cell r="BH693">
            <v>0.18195534722761963</v>
          </cell>
          <cell r="BI693">
            <v>0.21859596299167583</v>
          </cell>
          <cell r="BJ693">
            <v>0.25637243784441766</v>
          </cell>
          <cell r="BK693">
            <v>0.29783272829328333</v>
          </cell>
          <cell r="BL693">
            <v>0.3445547065118415</v>
          </cell>
          <cell r="BM693">
            <v>0.39295867594626777</v>
          </cell>
          <cell r="BN693">
            <v>0</v>
          </cell>
          <cell r="BO693">
            <v>12860.04357</v>
          </cell>
          <cell r="BP693">
            <v>27883.885080809887</v>
          </cell>
          <cell r="BQ693">
            <v>42519.687858476602</v>
          </cell>
          <cell r="BR693">
            <v>58554.762083523281</v>
          </cell>
          <cell r="BS693">
            <v>75625.243958530104</v>
          </cell>
          <cell r="BT693">
            <v>90854.010511244531</v>
          </cell>
          <cell r="BU693">
            <v>106554.86882709306</v>
          </cell>
          <cell r="BV693">
            <v>0</v>
          </cell>
          <cell r="BW693">
            <v>0</v>
          </cell>
          <cell r="BX693">
            <v>0</v>
          </cell>
          <cell r="BY693">
            <v>0</v>
          </cell>
          <cell r="BZ693">
            <v>402558.33356999996</v>
          </cell>
          <cell r="CA693">
            <v>443509.17508080986</v>
          </cell>
          <cell r="CB693">
            <v>458144.97785847657</v>
          </cell>
          <cell r="CC693">
            <v>474180.05208352325</v>
          </cell>
          <cell r="CD693">
            <v>491250.53395853005</v>
          </cell>
          <cell r="CE693">
            <v>506479.30051124451</v>
          </cell>
          <cell r="CF693">
            <v>522180.15882709302</v>
          </cell>
          <cell r="CG693">
            <v>0</v>
          </cell>
          <cell r="CH693">
            <v>0</v>
          </cell>
          <cell r="CI693">
            <v>0</v>
          </cell>
          <cell r="CK693">
            <v>0</v>
          </cell>
          <cell r="CL693">
            <v>0</v>
          </cell>
          <cell r="CM693">
            <v>0</v>
          </cell>
          <cell r="CN693">
            <v>0</v>
          </cell>
          <cell r="CO693">
            <v>0</v>
          </cell>
          <cell r="CP693">
            <v>0</v>
          </cell>
          <cell r="CQ693">
            <v>0</v>
          </cell>
          <cell r="CR693">
            <v>0</v>
          </cell>
          <cell r="CS693">
            <v>0</v>
          </cell>
          <cell r="CT693">
            <v>0</v>
          </cell>
          <cell r="CU693">
            <v>0</v>
          </cell>
          <cell r="CW693">
            <v>0</v>
          </cell>
          <cell r="CX693">
            <v>402558.33356999996</v>
          </cell>
          <cell r="CY693">
            <v>443509.17508080986</v>
          </cell>
          <cell r="CZ693">
            <v>458144.97785847657</v>
          </cell>
          <cell r="DA693">
            <v>474180.05208352325</v>
          </cell>
          <cell r="DB693">
            <v>491250.53395853005</v>
          </cell>
          <cell r="DC693">
            <v>506479.30051124451</v>
          </cell>
          <cell r="DD693">
            <v>522180.15882709302</v>
          </cell>
          <cell r="DE693">
            <v>0</v>
          </cell>
          <cell r="DF693">
            <v>0</v>
          </cell>
          <cell r="DG693">
            <v>0</v>
          </cell>
          <cell r="DI693">
            <v>0</v>
          </cell>
          <cell r="DJ693">
            <v>0</v>
          </cell>
          <cell r="DK693">
            <v>0</v>
          </cell>
          <cell r="DL693">
            <v>0</v>
          </cell>
          <cell r="DM693">
            <v>0</v>
          </cell>
          <cell r="DN693">
            <v>0</v>
          </cell>
          <cell r="DO693">
            <v>0</v>
          </cell>
          <cell r="DP693">
            <v>0</v>
          </cell>
          <cell r="DQ693">
            <v>0</v>
          </cell>
          <cell r="DR693">
            <v>0</v>
          </cell>
          <cell r="DS693">
            <v>0</v>
          </cell>
          <cell r="DU693" t="str">
            <v>ACC 752/010000</v>
          </cell>
          <cell r="DV693">
            <v>2883450.03</v>
          </cell>
          <cell r="DW693">
            <v>1</v>
          </cell>
          <cell r="DX693">
            <v>1</v>
          </cell>
          <cell r="DY693">
            <v>2883450.03</v>
          </cell>
          <cell r="DZ693">
            <v>3298302.5318896775</v>
          </cell>
          <cell r="EB693">
            <v>3298302.5318896775</v>
          </cell>
          <cell r="EC693" t="str">
            <v>Def</v>
          </cell>
          <cell r="ED693" t="str">
            <v>nonDC</v>
          </cell>
        </row>
        <row r="694">
          <cell r="D694" t="str">
            <v>PC2010100l</v>
          </cell>
          <cell r="E694" t="str">
            <v>Local  SLIPS Capital Funding</v>
          </cell>
          <cell r="F694" t="str">
            <v>Auckland Council</v>
          </cell>
          <cell r="G694" t="str">
            <v>Parks, sports and recreation</v>
          </cell>
          <cell r="H694" t="str">
            <v>E170105</v>
          </cell>
          <cell r="I694" t="str">
            <v>Local and sports parks management</v>
          </cell>
          <cell r="J694" t="str">
            <v>Governance</v>
          </cell>
          <cell r="K694" t="str">
            <v>Local governance</v>
          </cell>
          <cell r="L694" t="str">
            <v>Local planning, policy and governance</v>
          </cell>
          <cell r="M694" t="str">
            <v>Local activities</v>
          </cell>
          <cell r="N694" t="str">
            <v>Local governance</v>
          </cell>
          <cell r="O694" t="str">
            <v>Local planning, policy and governance</v>
          </cell>
          <cell r="P694" t="str">
            <v>Governance</v>
          </cell>
          <cell r="Q694" t="str">
            <v>Local governance</v>
          </cell>
          <cell r="R694" t="str">
            <v>Local planning, policy and governance</v>
          </cell>
          <cell r="S694" t="str">
            <v>A2111206</v>
          </cell>
          <cell r="T694" t="str">
            <v>A2111206</v>
          </cell>
          <cell r="U694" t="str">
            <v>Local planning, policy and governance</v>
          </cell>
          <cell r="V694" t="str">
            <v>L140</v>
          </cell>
          <cell r="W694" t="str">
            <v>Mangere-Otahuhu</v>
          </cell>
          <cell r="X694" t="str">
            <v>PL40810</v>
          </cell>
          <cell r="Y694" t="str">
            <v>Expense</v>
          </cell>
          <cell r="Z694">
            <v>20120701</v>
          </cell>
          <cell r="AA694">
            <v>20190630</v>
          </cell>
          <cell r="AB694">
            <v>1</v>
          </cell>
          <cell r="AC694" t="str">
            <v>Programme</v>
          </cell>
          <cell r="AD694">
            <v>0</v>
          </cell>
          <cell r="AE694">
            <v>0</v>
          </cell>
          <cell r="AF694">
            <v>1</v>
          </cell>
          <cell r="AG694">
            <v>0</v>
          </cell>
          <cell r="AH694">
            <v>27</v>
          </cell>
          <cell r="AI694" t="str">
            <v>No AMP</v>
          </cell>
          <cell r="AJ694" t="str">
            <v>Other assets (Capex)</v>
          </cell>
          <cell r="AK694">
            <v>30</v>
          </cell>
          <cell r="AM694">
            <v>1</v>
          </cell>
          <cell r="AT694">
            <v>194848.64000000001</v>
          </cell>
          <cell r="AU694">
            <v>207812.6</v>
          </cell>
          <cell r="AV694">
            <v>207812.64</v>
          </cell>
          <cell r="AW694">
            <v>207812.64</v>
          </cell>
          <cell r="AX694">
            <v>207812.64</v>
          </cell>
          <cell r="AY694">
            <v>207812.64</v>
          </cell>
          <cell r="AZ694">
            <v>207812.64</v>
          </cell>
          <cell r="BD694">
            <v>3.3000000000000002E-2</v>
          </cell>
          <cell r="BE694">
            <v>6.7088999999999732E-2</v>
          </cell>
          <cell r="BF694">
            <v>0.10230293699999971</v>
          </cell>
          <cell r="BG694">
            <v>0.14088353979499968</v>
          </cell>
          <cell r="BH694">
            <v>0.18195534722761963</v>
          </cell>
          <cell r="BI694">
            <v>0.21859596299167583</v>
          </cell>
          <cell r="BJ694">
            <v>0.25637243784441766</v>
          </cell>
          <cell r="BK694">
            <v>0.29783272829328333</v>
          </cell>
          <cell r="BL694">
            <v>0.3445547065118415</v>
          </cell>
          <cell r="BM694">
            <v>0.39295867594626777</v>
          </cell>
          <cell r="BN694">
            <v>0</v>
          </cell>
          <cell r="BO694">
            <v>6430.0051200000007</v>
          </cell>
          <cell r="BP694">
            <v>13941.939521399945</v>
          </cell>
          <cell r="BQ694">
            <v>21259.843417723619</v>
          </cell>
          <cell r="BR694">
            <v>29277.380337343944</v>
          </cell>
          <cell r="BS694">
            <v>37812.621069488319</v>
          </cell>
          <cell r="BT694">
            <v>45427.004162642457</v>
          </cell>
          <cell r="BU694">
            <v>53277.433131684345</v>
          </cell>
          <cell r="BV694">
            <v>0</v>
          </cell>
          <cell r="BW694">
            <v>0</v>
          </cell>
          <cell r="BX694">
            <v>0</v>
          </cell>
          <cell r="BY694">
            <v>0</v>
          </cell>
          <cell r="BZ694">
            <v>201278.64512</v>
          </cell>
          <cell r="CA694">
            <v>221754.53952139994</v>
          </cell>
          <cell r="CB694">
            <v>229072.48341772362</v>
          </cell>
          <cell r="CC694">
            <v>237090.02033734397</v>
          </cell>
          <cell r="CD694">
            <v>245625.26106948833</v>
          </cell>
          <cell r="CE694">
            <v>253239.64416264248</v>
          </cell>
          <cell r="CF694">
            <v>261090.07313168436</v>
          </cell>
          <cell r="CG694">
            <v>0</v>
          </cell>
          <cell r="CH694">
            <v>0</v>
          </cell>
          <cell r="CI694">
            <v>0</v>
          </cell>
          <cell r="CK694">
            <v>0</v>
          </cell>
          <cell r="CL694">
            <v>0</v>
          </cell>
          <cell r="CM694">
            <v>0</v>
          </cell>
          <cell r="CN694">
            <v>0</v>
          </cell>
          <cell r="CO694">
            <v>0</v>
          </cell>
          <cell r="CP694">
            <v>0</v>
          </cell>
          <cell r="CQ694">
            <v>0</v>
          </cell>
          <cell r="CR694">
            <v>0</v>
          </cell>
          <cell r="CS694">
            <v>0</v>
          </cell>
          <cell r="CT694">
            <v>0</v>
          </cell>
          <cell r="CU694">
            <v>0</v>
          </cell>
          <cell r="CW694">
            <v>0</v>
          </cell>
          <cell r="CX694">
            <v>201278.64512</v>
          </cell>
          <cell r="CY694">
            <v>221754.53952139994</v>
          </cell>
          <cell r="CZ694">
            <v>229072.48341772362</v>
          </cell>
          <cell r="DA694">
            <v>237090.02033734397</v>
          </cell>
          <cell r="DB694">
            <v>245625.26106948833</v>
          </cell>
          <cell r="DC694">
            <v>253239.64416264248</v>
          </cell>
          <cell r="DD694">
            <v>261090.07313168436</v>
          </cell>
          <cell r="DE694">
            <v>0</v>
          </cell>
          <cell r="DF694">
            <v>0</v>
          </cell>
          <cell r="DG694">
            <v>0</v>
          </cell>
          <cell r="DI694">
            <v>0</v>
          </cell>
          <cell r="DJ694">
            <v>0</v>
          </cell>
          <cell r="DK694">
            <v>0</v>
          </cell>
          <cell r="DL694">
            <v>0</v>
          </cell>
          <cell r="DM694">
            <v>0</v>
          </cell>
          <cell r="DN694">
            <v>0</v>
          </cell>
          <cell r="DO694">
            <v>0</v>
          </cell>
          <cell r="DP694">
            <v>0</v>
          </cell>
          <cell r="DQ694">
            <v>0</v>
          </cell>
          <cell r="DR694">
            <v>0</v>
          </cell>
          <cell r="DS694">
            <v>0</v>
          </cell>
          <cell r="DU694" t="str">
            <v>ACC 752/010000</v>
          </cell>
          <cell r="DV694">
            <v>1441724.44</v>
          </cell>
          <cell r="DW694">
            <v>1</v>
          </cell>
          <cell r="DX694">
            <v>1</v>
          </cell>
          <cell r="DY694">
            <v>1441724.44</v>
          </cell>
          <cell r="DZ694">
            <v>1649150.6667602828</v>
          </cell>
          <cell r="EB694">
            <v>1649150.6667602828</v>
          </cell>
          <cell r="EC694" t="str">
            <v>Def</v>
          </cell>
          <cell r="ED694" t="str">
            <v>nonDC</v>
          </cell>
        </row>
        <row r="695">
          <cell r="D695" t="str">
            <v>PC2010100m</v>
          </cell>
          <cell r="E695" t="str">
            <v>Local  SLIPS Capital Funding</v>
          </cell>
          <cell r="F695" t="str">
            <v>Auckland Council</v>
          </cell>
          <cell r="G695" t="str">
            <v>Parks, sports and recreation</v>
          </cell>
          <cell r="H695" t="str">
            <v>E170105</v>
          </cell>
          <cell r="I695" t="str">
            <v>Local and sports parks management</v>
          </cell>
          <cell r="J695" t="str">
            <v>Governance</v>
          </cell>
          <cell r="K695" t="str">
            <v>Local governance</v>
          </cell>
          <cell r="L695" t="str">
            <v>Local planning, policy and governance</v>
          </cell>
          <cell r="M695" t="str">
            <v>Local activities</v>
          </cell>
          <cell r="N695" t="str">
            <v>Local governance</v>
          </cell>
          <cell r="O695" t="str">
            <v>Local planning, policy and governance</v>
          </cell>
          <cell r="P695" t="str">
            <v>Governance</v>
          </cell>
          <cell r="Q695" t="str">
            <v>Local governance</v>
          </cell>
          <cell r="R695" t="str">
            <v>Local planning, policy and governance</v>
          </cell>
          <cell r="S695" t="str">
            <v>A2111206</v>
          </cell>
          <cell r="T695" t="str">
            <v>A2111206</v>
          </cell>
          <cell r="U695" t="str">
            <v>Local planning, policy and governance</v>
          </cell>
          <cell r="V695" t="str">
            <v>L150</v>
          </cell>
          <cell r="W695" t="str">
            <v>Maungakiekie-Tamaki</v>
          </cell>
          <cell r="X695" t="str">
            <v>PL40810</v>
          </cell>
          <cell r="Y695" t="str">
            <v>Expense</v>
          </cell>
          <cell r="Z695">
            <v>20120701</v>
          </cell>
          <cell r="AA695">
            <v>20220630</v>
          </cell>
          <cell r="AB695">
            <v>1</v>
          </cell>
          <cell r="AC695" t="str">
            <v>Programme</v>
          </cell>
          <cell r="AD695">
            <v>0</v>
          </cell>
          <cell r="AE695">
            <v>0</v>
          </cell>
          <cell r="AF695">
            <v>1</v>
          </cell>
          <cell r="AG695">
            <v>0</v>
          </cell>
          <cell r="AH695">
            <v>27</v>
          </cell>
          <cell r="AI695" t="str">
            <v>No AMP</v>
          </cell>
          <cell r="AJ695" t="str">
            <v>Other assets (Capex)</v>
          </cell>
          <cell r="AK695">
            <v>30</v>
          </cell>
          <cell r="AM695">
            <v>1</v>
          </cell>
          <cell r="AT695">
            <v>389698.29</v>
          </cell>
          <cell r="AU695">
            <v>415625.29</v>
          </cell>
          <cell r="AV695">
            <v>415625.29</v>
          </cell>
          <cell r="AW695">
            <v>415625.29</v>
          </cell>
          <cell r="AX695">
            <v>415625.29</v>
          </cell>
          <cell r="AY695">
            <v>415625.29</v>
          </cell>
          <cell r="AZ695">
            <v>415625.29</v>
          </cell>
          <cell r="BA695">
            <v>415625</v>
          </cell>
          <cell r="BB695">
            <v>415625</v>
          </cell>
          <cell r="BC695">
            <v>415625</v>
          </cell>
          <cell r="BD695">
            <v>3.3000000000000002E-2</v>
          </cell>
          <cell r="BE695">
            <v>6.7088999999999732E-2</v>
          </cell>
          <cell r="BF695">
            <v>0.10230293699999971</v>
          </cell>
          <cell r="BG695">
            <v>0.14088353979499968</v>
          </cell>
          <cell r="BH695">
            <v>0.18195534722761963</v>
          </cell>
          <cell r="BI695">
            <v>0.21859596299167583</v>
          </cell>
          <cell r="BJ695">
            <v>0.25637243784441766</v>
          </cell>
          <cell r="BK695">
            <v>0.29783272829328333</v>
          </cell>
          <cell r="BL695">
            <v>0.3445547065118415</v>
          </cell>
          <cell r="BM695">
            <v>0.39295867594626777</v>
          </cell>
          <cell r="BN695">
            <v>0</v>
          </cell>
          <cell r="BO695">
            <v>12860.04357</v>
          </cell>
          <cell r="BP695">
            <v>27883.885080809887</v>
          </cell>
          <cell r="BQ695">
            <v>42519.687858476602</v>
          </cell>
          <cell r="BR695">
            <v>58554.762083523281</v>
          </cell>
          <cell r="BS695">
            <v>75625.243958530104</v>
          </cell>
          <cell r="BT695">
            <v>90854.010511244531</v>
          </cell>
          <cell r="BU695">
            <v>106554.86882709306</v>
          </cell>
          <cell r="BV695">
            <v>123786.72769689589</v>
          </cell>
          <cell r="BW695">
            <v>143205.54989398413</v>
          </cell>
          <cell r="BX695">
            <v>163323.44969016753</v>
          </cell>
          <cell r="BY695">
            <v>0</v>
          </cell>
          <cell r="BZ695">
            <v>402558.33356999996</v>
          </cell>
          <cell r="CA695">
            <v>443509.17508080986</v>
          </cell>
          <cell r="CB695">
            <v>458144.97785847657</v>
          </cell>
          <cell r="CC695">
            <v>474180.05208352325</v>
          </cell>
          <cell r="CD695">
            <v>491250.53395853005</v>
          </cell>
          <cell r="CE695">
            <v>506479.30051124451</v>
          </cell>
          <cell r="CF695">
            <v>522180.15882709302</v>
          </cell>
          <cell r="CG695">
            <v>539411.72769689583</v>
          </cell>
          <cell r="CH695">
            <v>558830.54989398411</v>
          </cell>
          <cell r="CI695">
            <v>578948.44969016756</v>
          </cell>
          <cell r="CK695">
            <v>0</v>
          </cell>
          <cell r="CL695">
            <v>0</v>
          </cell>
          <cell r="CM695">
            <v>0</v>
          </cell>
          <cell r="CN695">
            <v>0</v>
          </cell>
          <cell r="CO695">
            <v>0</v>
          </cell>
          <cell r="CP695">
            <v>0</v>
          </cell>
          <cell r="CQ695">
            <v>0</v>
          </cell>
          <cell r="CR695">
            <v>0</v>
          </cell>
          <cell r="CS695">
            <v>0</v>
          </cell>
          <cell r="CT695">
            <v>0</v>
          </cell>
          <cell r="CU695">
            <v>0</v>
          </cell>
          <cell r="CW695">
            <v>0</v>
          </cell>
          <cell r="CX695">
            <v>402558.33356999996</v>
          </cell>
          <cell r="CY695">
            <v>443509.17508080986</v>
          </cell>
          <cell r="CZ695">
            <v>458144.97785847657</v>
          </cell>
          <cell r="DA695">
            <v>474180.05208352325</v>
          </cell>
          <cell r="DB695">
            <v>491250.53395853005</v>
          </cell>
          <cell r="DC695">
            <v>506479.30051124451</v>
          </cell>
          <cell r="DD695">
            <v>522180.15882709302</v>
          </cell>
          <cell r="DE695">
            <v>539411.72769689583</v>
          </cell>
          <cell r="DF695">
            <v>558830.54989398411</v>
          </cell>
          <cell r="DG695">
            <v>578948.44969016756</v>
          </cell>
          <cell r="DI695">
            <v>0</v>
          </cell>
          <cell r="DJ695">
            <v>0</v>
          </cell>
          <cell r="DK695">
            <v>0</v>
          </cell>
          <cell r="DL695">
            <v>0</v>
          </cell>
          <cell r="DM695">
            <v>0</v>
          </cell>
          <cell r="DN695">
            <v>0</v>
          </cell>
          <cell r="DO695">
            <v>0</v>
          </cell>
          <cell r="DP695">
            <v>0</v>
          </cell>
          <cell r="DQ695">
            <v>0</v>
          </cell>
          <cell r="DR695">
            <v>0</v>
          </cell>
          <cell r="DS695">
            <v>0</v>
          </cell>
          <cell r="DU695" t="str">
            <v>ACC 752/010000</v>
          </cell>
          <cell r="DV695">
            <v>4130325.03</v>
          </cell>
          <cell r="DW695">
            <v>1</v>
          </cell>
          <cell r="DX695">
            <v>1</v>
          </cell>
          <cell r="DY695">
            <v>4130325.03</v>
          </cell>
          <cell r="DZ695">
            <v>4975493.259170725</v>
          </cell>
          <cell r="EB695">
            <v>4975493.259170725</v>
          </cell>
          <cell r="EC695" t="str">
            <v>Def</v>
          </cell>
          <cell r="ED695" t="str">
            <v>nonDC</v>
          </cell>
        </row>
        <row r="696">
          <cell r="D696" t="str">
            <v>PC2010100n</v>
          </cell>
          <cell r="E696" t="str">
            <v>Local  SLIPS Capital Funding</v>
          </cell>
          <cell r="F696" t="str">
            <v>Auckland Council</v>
          </cell>
          <cell r="G696" t="str">
            <v>Parks, sports and recreation</v>
          </cell>
          <cell r="H696" t="str">
            <v>E170105</v>
          </cell>
          <cell r="I696" t="str">
            <v>Local and sports parks management</v>
          </cell>
          <cell r="J696" t="str">
            <v>Governance</v>
          </cell>
          <cell r="K696" t="str">
            <v>Local governance</v>
          </cell>
          <cell r="L696" t="str">
            <v>Local planning, policy and governance</v>
          </cell>
          <cell r="M696" t="str">
            <v>Local activities</v>
          </cell>
          <cell r="N696" t="str">
            <v>Local governance</v>
          </cell>
          <cell r="O696" t="str">
            <v>Local planning, policy and governance</v>
          </cell>
          <cell r="P696" t="str">
            <v>Governance</v>
          </cell>
          <cell r="Q696" t="str">
            <v>Local governance</v>
          </cell>
          <cell r="R696" t="str">
            <v>Local planning, policy and governance</v>
          </cell>
          <cell r="S696" t="str">
            <v>A2111206</v>
          </cell>
          <cell r="T696" t="str">
            <v>A2111206</v>
          </cell>
          <cell r="U696" t="str">
            <v>Local planning, policy and governance</v>
          </cell>
          <cell r="V696" t="str">
            <v>L155</v>
          </cell>
          <cell r="W696" t="str">
            <v>Orakei</v>
          </cell>
          <cell r="X696" t="str">
            <v>PL40810</v>
          </cell>
          <cell r="Y696" t="str">
            <v>Expense</v>
          </cell>
          <cell r="Z696">
            <v>20120701</v>
          </cell>
          <cell r="AA696">
            <v>20190630</v>
          </cell>
          <cell r="AB696">
            <v>1</v>
          </cell>
          <cell r="AC696" t="str">
            <v>Programme</v>
          </cell>
          <cell r="AD696">
            <v>0</v>
          </cell>
          <cell r="AE696">
            <v>0</v>
          </cell>
          <cell r="AF696">
            <v>1</v>
          </cell>
          <cell r="AG696">
            <v>0</v>
          </cell>
          <cell r="AH696">
            <v>27</v>
          </cell>
          <cell r="AI696" t="str">
            <v>No AMP</v>
          </cell>
          <cell r="AJ696" t="str">
            <v>Other assets (Capex)</v>
          </cell>
          <cell r="AK696">
            <v>30</v>
          </cell>
          <cell r="AM696">
            <v>1</v>
          </cell>
          <cell r="AT696">
            <v>389698.29</v>
          </cell>
          <cell r="AU696">
            <v>415625.29</v>
          </cell>
          <cell r="AV696">
            <v>415625.29</v>
          </cell>
          <cell r="AW696">
            <v>415625.29</v>
          </cell>
          <cell r="AX696">
            <v>415625.29</v>
          </cell>
          <cell r="AY696">
            <v>415625.29</v>
          </cell>
          <cell r="AZ696">
            <v>415625.29</v>
          </cell>
          <cell r="BD696">
            <v>3.3000000000000002E-2</v>
          </cell>
          <cell r="BE696">
            <v>6.7088999999999732E-2</v>
          </cell>
          <cell r="BF696">
            <v>0.10230293699999971</v>
          </cell>
          <cell r="BG696">
            <v>0.14088353979499968</v>
          </cell>
          <cell r="BH696">
            <v>0.18195534722761963</v>
          </cell>
          <cell r="BI696">
            <v>0.21859596299167583</v>
          </cell>
          <cell r="BJ696">
            <v>0.25637243784441766</v>
          </cell>
          <cell r="BK696">
            <v>0.29783272829328333</v>
          </cell>
          <cell r="BL696">
            <v>0.3445547065118415</v>
          </cell>
          <cell r="BM696">
            <v>0.39295867594626777</v>
          </cell>
          <cell r="BN696">
            <v>0</v>
          </cell>
          <cell r="BO696">
            <v>12860.04357</v>
          </cell>
          <cell r="BP696">
            <v>27883.885080809887</v>
          </cell>
          <cell r="BQ696">
            <v>42519.687858476602</v>
          </cell>
          <cell r="BR696">
            <v>58554.762083523281</v>
          </cell>
          <cell r="BS696">
            <v>75625.243958530104</v>
          </cell>
          <cell r="BT696">
            <v>90854.010511244531</v>
          </cell>
          <cell r="BU696">
            <v>106554.86882709306</v>
          </cell>
          <cell r="BV696">
            <v>0</v>
          </cell>
          <cell r="BW696">
            <v>0</v>
          </cell>
          <cell r="BX696">
            <v>0</v>
          </cell>
          <cell r="BY696">
            <v>0</v>
          </cell>
          <cell r="BZ696">
            <v>402558.33356999996</v>
          </cell>
          <cell r="CA696">
            <v>443509.17508080986</v>
          </cell>
          <cell r="CB696">
            <v>458144.97785847657</v>
          </cell>
          <cell r="CC696">
            <v>474180.05208352325</v>
          </cell>
          <cell r="CD696">
            <v>491250.53395853005</v>
          </cell>
          <cell r="CE696">
            <v>506479.30051124451</v>
          </cell>
          <cell r="CF696">
            <v>522180.15882709302</v>
          </cell>
          <cell r="CG696">
            <v>0</v>
          </cell>
          <cell r="CH696">
            <v>0</v>
          </cell>
          <cell r="CI696">
            <v>0</v>
          </cell>
          <cell r="CK696">
            <v>0</v>
          </cell>
          <cell r="CL696">
            <v>0</v>
          </cell>
          <cell r="CM696">
            <v>0</v>
          </cell>
          <cell r="CN696">
            <v>0</v>
          </cell>
          <cell r="CO696">
            <v>0</v>
          </cell>
          <cell r="CP696">
            <v>0</v>
          </cell>
          <cell r="CQ696">
            <v>0</v>
          </cell>
          <cell r="CR696">
            <v>0</v>
          </cell>
          <cell r="CS696">
            <v>0</v>
          </cell>
          <cell r="CT696">
            <v>0</v>
          </cell>
          <cell r="CU696">
            <v>0</v>
          </cell>
          <cell r="CW696">
            <v>0</v>
          </cell>
          <cell r="CX696">
            <v>402558.33356999996</v>
          </cell>
          <cell r="CY696">
            <v>443509.17508080986</v>
          </cell>
          <cell r="CZ696">
            <v>458144.97785847657</v>
          </cell>
          <cell r="DA696">
            <v>474180.05208352325</v>
          </cell>
          <cell r="DB696">
            <v>491250.53395853005</v>
          </cell>
          <cell r="DC696">
            <v>506479.30051124451</v>
          </cell>
          <cell r="DD696">
            <v>522180.15882709302</v>
          </cell>
          <cell r="DE696">
            <v>0</v>
          </cell>
          <cell r="DF696">
            <v>0</v>
          </cell>
          <cell r="DG696">
            <v>0</v>
          </cell>
          <cell r="DI696">
            <v>0</v>
          </cell>
          <cell r="DJ696">
            <v>0</v>
          </cell>
          <cell r="DK696">
            <v>0</v>
          </cell>
          <cell r="DL696">
            <v>0</v>
          </cell>
          <cell r="DM696">
            <v>0</v>
          </cell>
          <cell r="DN696">
            <v>0</v>
          </cell>
          <cell r="DO696">
            <v>0</v>
          </cell>
          <cell r="DP696">
            <v>0</v>
          </cell>
          <cell r="DQ696">
            <v>0</v>
          </cell>
          <cell r="DR696">
            <v>0</v>
          </cell>
          <cell r="DS696">
            <v>0</v>
          </cell>
          <cell r="DU696" t="str">
            <v>ACC 752/010000</v>
          </cell>
          <cell r="DV696">
            <v>2883450.03</v>
          </cell>
          <cell r="DW696">
            <v>1</v>
          </cell>
          <cell r="DX696">
            <v>1</v>
          </cell>
          <cell r="DY696">
            <v>2883450.03</v>
          </cell>
          <cell r="DZ696">
            <v>3298302.5318896775</v>
          </cell>
          <cell r="EB696">
            <v>3298302.5318896775</v>
          </cell>
          <cell r="EC696" t="str">
            <v>Def</v>
          </cell>
          <cell r="ED696" t="str">
            <v>nonDC</v>
          </cell>
        </row>
        <row r="697">
          <cell r="D697" t="str">
            <v>PC2010100o</v>
          </cell>
          <cell r="E697" t="str">
            <v>Local  SLIPS Capital Funding</v>
          </cell>
          <cell r="F697" t="str">
            <v>Auckland Council</v>
          </cell>
          <cell r="G697" t="str">
            <v>Parks, sports and recreation</v>
          </cell>
          <cell r="H697" t="str">
            <v>E170105</v>
          </cell>
          <cell r="I697" t="str">
            <v>Local and sports parks management</v>
          </cell>
          <cell r="J697" t="str">
            <v>Governance</v>
          </cell>
          <cell r="K697" t="str">
            <v>Local governance</v>
          </cell>
          <cell r="L697" t="str">
            <v>Local planning, policy and governance</v>
          </cell>
          <cell r="M697" t="str">
            <v>Local activities</v>
          </cell>
          <cell r="N697" t="str">
            <v>Local governance</v>
          </cell>
          <cell r="O697" t="str">
            <v>Local planning, policy and governance</v>
          </cell>
          <cell r="P697" t="str">
            <v>Governance</v>
          </cell>
          <cell r="Q697" t="str">
            <v>Local governance</v>
          </cell>
          <cell r="R697" t="str">
            <v>Local planning, policy and governance</v>
          </cell>
          <cell r="S697" t="str">
            <v>A2111206</v>
          </cell>
          <cell r="T697" t="str">
            <v>A2111206</v>
          </cell>
          <cell r="U697" t="str">
            <v>Local planning, policy and governance</v>
          </cell>
          <cell r="V697" t="str">
            <v>L170</v>
          </cell>
          <cell r="W697" t="str">
            <v>Puketapapa</v>
          </cell>
          <cell r="X697" t="str">
            <v>PL40810</v>
          </cell>
          <cell r="Y697" t="str">
            <v>Expense</v>
          </cell>
          <cell r="Z697">
            <v>20120701</v>
          </cell>
          <cell r="AA697">
            <v>20190630</v>
          </cell>
          <cell r="AB697">
            <v>1</v>
          </cell>
          <cell r="AC697" t="str">
            <v>Programme</v>
          </cell>
          <cell r="AD697">
            <v>0</v>
          </cell>
          <cell r="AE697">
            <v>0</v>
          </cell>
          <cell r="AF697">
            <v>1</v>
          </cell>
          <cell r="AG697">
            <v>0</v>
          </cell>
          <cell r="AH697">
            <v>27</v>
          </cell>
          <cell r="AI697" t="str">
            <v>No AMP</v>
          </cell>
          <cell r="AJ697" t="str">
            <v>Other assets (Capex)</v>
          </cell>
          <cell r="AK697">
            <v>30</v>
          </cell>
          <cell r="AM697">
            <v>1</v>
          </cell>
          <cell r="AT697">
            <v>389697.29</v>
          </cell>
          <cell r="AU697">
            <v>415625.29</v>
          </cell>
          <cell r="AV697">
            <v>415625.29</v>
          </cell>
          <cell r="AW697">
            <v>415625.29</v>
          </cell>
          <cell r="AX697">
            <v>415625.29</v>
          </cell>
          <cell r="AY697">
            <v>415625.29</v>
          </cell>
          <cell r="AZ697">
            <v>415625.29</v>
          </cell>
          <cell r="BD697">
            <v>3.3000000000000002E-2</v>
          </cell>
          <cell r="BE697">
            <v>6.7088999999999732E-2</v>
          </cell>
          <cell r="BF697">
            <v>0.10230293699999971</v>
          </cell>
          <cell r="BG697">
            <v>0.14088353979499968</v>
          </cell>
          <cell r="BH697">
            <v>0.18195534722761963</v>
          </cell>
          <cell r="BI697">
            <v>0.21859596299167583</v>
          </cell>
          <cell r="BJ697">
            <v>0.25637243784441766</v>
          </cell>
          <cell r="BK697">
            <v>0.29783272829328333</v>
          </cell>
          <cell r="BL697">
            <v>0.3445547065118415</v>
          </cell>
          <cell r="BM697">
            <v>0.39295867594626777</v>
          </cell>
          <cell r="BN697">
            <v>0</v>
          </cell>
          <cell r="BO697">
            <v>12860.01057</v>
          </cell>
          <cell r="BP697">
            <v>27883.885080809887</v>
          </cell>
          <cell r="BQ697">
            <v>42519.687858476602</v>
          </cell>
          <cell r="BR697">
            <v>58554.762083523281</v>
          </cell>
          <cell r="BS697">
            <v>75625.243958530104</v>
          </cell>
          <cell r="BT697">
            <v>90854.010511244531</v>
          </cell>
          <cell r="BU697">
            <v>106554.86882709306</v>
          </cell>
          <cell r="BV697">
            <v>0</v>
          </cell>
          <cell r="BW697">
            <v>0</v>
          </cell>
          <cell r="BX697">
            <v>0</v>
          </cell>
          <cell r="BY697">
            <v>0</v>
          </cell>
          <cell r="BZ697">
            <v>402557.30056999996</v>
          </cell>
          <cell r="CA697">
            <v>443509.17508080986</v>
          </cell>
          <cell r="CB697">
            <v>458144.97785847657</v>
          </cell>
          <cell r="CC697">
            <v>474180.05208352325</v>
          </cell>
          <cell r="CD697">
            <v>491250.53395853005</v>
          </cell>
          <cell r="CE697">
            <v>506479.30051124451</v>
          </cell>
          <cell r="CF697">
            <v>522180.15882709302</v>
          </cell>
          <cell r="CG697">
            <v>0</v>
          </cell>
          <cell r="CH697">
            <v>0</v>
          </cell>
          <cell r="CI697">
            <v>0</v>
          </cell>
          <cell r="CK697">
            <v>0</v>
          </cell>
          <cell r="CL697">
            <v>0</v>
          </cell>
          <cell r="CM697">
            <v>0</v>
          </cell>
          <cell r="CN697">
            <v>0</v>
          </cell>
          <cell r="CO697">
            <v>0</v>
          </cell>
          <cell r="CP697">
            <v>0</v>
          </cell>
          <cell r="CQ697">
            <v>0</v>
          </cell>
          <cell r="CR697">
            <v>0</v>
          </cell>
          <cell r="CS697">
            <v>0</v>
          </cell>
          <cell r="CT697">
            <v>0</v>
          </cell>
          <cell r="CU697">
            <v>0</v>
          </cell>
          <cell r="CW697">
            <v>0</v>
          </cell>
          <cell r="CX697">
            <v>402557.30056999996</v>
          </cell>
          <cell r="CY697">
            <v>443509.17508080986</v>
          </cell>
          <cell r="CZ697">
            <v>458144.97785847657</v>
          </cell>
          <cell r="DA697">
            <v>474180.05208352325</v>
          </cell>
          <cell r="DB697">
            <v>491250.53395853005</v>
          </cell>
          <cell r="DC697">
            <v>506479.30051124451</v>
          </cell>
          <cell r="DD697">
            <v>522180.15882709302</v>
          </cell>
          <cell r="DE697">
            <v>0</v>
          </cell>
          <cell r="DF697">
            <v>0</v>
          </cell>
          <cell r="DG697">
            <v>0</v>
          </cell>
          <cell r="DI697">
            <v>0</v>
          </cell>
          <cell r="DJ697">
            <v>0</v>
          </cell>
          <cell r="DK697">
            <v>0</v>
          </cell>
          <cell r="DL697">
            <v>0</v>
          </cell>
          <cell r="DM697">
            <v>0</v>
          </cell>
          <cell r="DN697">
            <v>0</v>
          </cell>
          <cell r="DO697">
            <v>0</v>
          </cell>
          <cell r="DP697">
            <v>0</v>
          </cell>
          <cell r="DQ697">
            <v>0</v>
          </cell>
          <cell r="DR697">
            <v>0</v>
          </cell>
          <cell r="DS697">
            <v>0</v>
          </cell>
          <cell r="DU697" t="str">
            <v>ACC 752/010000</v>
          </cell>
          <cell r="DV697">
            <v>2883449.03</v>
          </cell>
          <cell r="DW697">
            <v>1</v>
          </cell>
          <cell r="DX697">
            <v>1</v>
          </cell>
          <cell r="DY697">
            <v>2883449.03</v>
          </cell>
          <cell r="DZ697">
            <v>3298301.4988896777</v>
          </cell>
          <cell r="EB697">
            <v>3298301.4988896777</v>
          </cell>
          <cell r="EC697" t="str">
            <v>Def</v>
          </cell>
          <cell r="ED697" t="str">
            <v>nonDC</v>
          </cell>
        </row>
        <row r="698">
          <cell r="D698" t="str">
            <v>PC2010100p</v>
          </cell>
          <cell r="E698" t="str">
            <v>Local  SLIPS Capital Funding</v>
          </cell>
          <cell r="F698" t="str">
            <v>Auckland Council</v>
          </cell>
          <cell r="G698" t="str">
            <v>Parks, sports and recreation</v>
          </cell>
          <cell r="H698" t="str">
            <v>E170105</v>
          </cell>
          <cell r="I698" t="str">
            <v>Local and sports parks management</v>
          </cell>
          <cell r="J698" t="str">
            <v>Governance</v>
          </cell>
          <cell r="K698" t="str">
            <v>Local governance</v>
          </cell>
          <cell r="L698" t="str">
            <v>Local planning, policy and governance</v>
          </cell>
          <cell r="M698" t="str">
            <v>Local activities</v>
          </cell>
          <cell r="N698" t="str">
            <v>Local governance</v>
          </cell>
          <cell r="O698" t="str">
            <v>Local planning, policy and governance</v>
          </cell>
          <cell r="P698" t="str">
            <v>Governance</v>
          </cell>
          <cell r="Q698" t="str">
            <v>Local governance</v>
          </cell>
          <cell r="R698" t="str">
            <v>Local planning, policy and governance</v>
          </cell>
          <cell r="S698" t="str">
            <v>A2111206</v>
          </cell>
          <cell r="T698" t="str">
            <v>A2111206</v>
          </cell>
          <cell r="U698" t="str">
            <v>Local planning, policy and governance</v>
          </cell>
          <cell r="V698" t="str">
            <v>L185</v>
          </cell>
          <cell r="W698" t="str">
            <v>Waiheke</v>
          </cell>
          <cell r="X698" t="str">
            <v>PL40810</v>
          </cell>
          <cell r="Y698" t="str">
            <v>Expense</v>
          </cell>
          <cell r="Z698">
            <v>20120701</v>
          </cell>
          <cell r="AA698">
            <v>20220630</v>
          </cell>
          <cell r="AB698">
            <v>1</v>
          </cell>
          <cell r="AC698" t="str">
            <v>Programme</v>
          </cell>
          <cell r="AD698">
            <v>0</v>
          </cell>
          <cell r="AE698">
            <v>0</v>
          </cell>
          <cell r="AF698">
            <v>1</v>
          </cell>
          <cell r="AG698">
            <v>0</v>
          </cell>
          <cell r="AH698">
            <v>27</v>
          </cell>
          <cell r="AI698" t="str">
            <v>No AMP</v>
          </cell>
          <cell r="AJ698" t="str">
            <v>Other assets (Capex)</v>
          </cell>
          <cell r="AK698">
            <v>30</v>
          </cell>
          <cell r="AM698">
            <v>1</v>
          </cell>
          <cell r="AT698">
            <v>419999</v>
          </cell>
          <cell r="AU698">
            <v>420000</v>
          </cell>
          <cell r="AV698">
            <v>420000</v>
          </cell>
          <cell r="AW698">
            <v>420000</v>
          </cell>
          <cell r="AX698">
            <v>420000</v>
          </cell>
          <cell r="AY698">
            <v>420000</v>
          </cell>
          <cell r="AZ698">
            <v>420000</v>
          </cell>
          <cell r="BA698">
            <v>420000</v>
          </cell>
          <cell r="BB698">
            <v>420000</v>
          </cell>
          <cell r="BC698">
            <v>420000</v>
          </cell>
          <cell r="BD698">
            <v>3.3000000000000002E-2</v>
          </cell>
          <cell r="BE698">
            <v>6.7088999999999732E-2</v>
          </cell>
          <cell r="BF698">
            <v>0.10230293699999971</v>
          </cell>
          <cell r="BG698">
            <v>0.14088353979499968</v>
          </cell>
          <cell r="BH698">
            <v>0.18195534722761963</v>
          </cell>
          <cell r="BI698">
            <v>0.21859596299167583</v>
          </cell>
          <cell r="BJ698">
            <v>0.25637243784441766</v>
          </cell>
          <cell r="BK698">
            <v>0.29783272829328333</v>
          </cell>
          <cell r="BL698">
            <v>0.3445547065118415</v>
          </cell>
          <cell r="BM698">
            <v>0.39295867594626777</v>
          </cell>
          <cell r="BN698">
            <v>0</v>
          </cell>
          <cell r="BO698">
            <v>13859.967000000001</v>
          </cell>
          <cell r="BP698">
            <v>28177.379999999888</v>
          </cell>
          <cell r="BQ698">
            <v>42967.233539999877</v>
          </cell>
          <cell r="BR698">
            <v>59171.086713899866</v>
          </cell>
          <cell r="BS698">
            <v>76421.245835600246</v>
          </cell>
          <cell r="BT698">
            <v>91810.304456503844</v>
          </cell>
          <cell r="BU698">
            <v>107676.42389465541</v>
          </cell>
          <cell r="BV698">
            <v>125089.745883179</v>
          </cell>
          <cell r="BW698">
            <v>144712.97673497343</v>
          </cell>
          <cell r="BX698">
            <v>165042.64389743246</v>
          </cell>
          <cell r="BY698">
            <v>0</v>
          </cell>
          <cell r="BZ698">
            <v>433858.967</v>
          </cell>
          <cell r="CA698">
            <v>448177.37999999989</v>
          </cell>
          <cell r="CB698">
            <v>462967.23353999987</v>
          </cell>
          <cell r="CC698">
            <v>479171.08671389986</v>
          </cell>
          <cell r="CD698">
            <v>496421.24583560025</v>
          </cell>
          <cell r="CE698">
            <v>511810.30445650383</v>
          </cell>
          <cell r="CF698">
            <v>527676.42389465543</v>
          </cell>
          <cell r="CG698">
            <v>545089.74588317901</v>
          </cell>
          <cell r="CH698">
            <v>564712.97673497349</v>
          </cell>
          <cell r="CI698">
            <v>585042.64389743248</v>
          </cell>
          <cell r="CK698">
            <v>0</v>
          </cell>
          <cell r="CL698">
            <v>0</v>
          </cell>
          <cell r="CM698">
            <v>0</v>
          </cell>
          <cell r="CN698">
            <v>0</v>
          </cell>
          <cell r="CO698">
            <v>0</v>
          </cell>
          <cell r="CP698">
            <v>0</v>
          </cell>
          <cell r="CQ698">
            <v>0</v>
          </cell>
          <cell r="CR698">
            <v>0</v>
          </cell>
          <cell r="CS698">
            <v>0</v>
          </cell>
          <cell r="CT698">
            <v>0</v>
          </cell>
          <cell r="CU698">
            <v>0</v>
          </cell>
          <cell r="CW698">
            <v>0</v>
          </cell>
          <cell r="CX698">
            <v>433858.967</v>
          </cell>
          <cell r="CY698">
            <v>448177.37999999989</v>
          </cell>
          <cell r="CZ698">
            <v>462967.23353999987</v>
          </cell>
          <cell r="DA698">
            <v>479171.08671389986</v>
          </cell>
          <cell r="DB698">
            <v>496421.24583560025</v>
          </cell>
          <cell r="DC698">
            <v>511810.30445650383</v>
          </cell>
          <cell r="DD698">
            <v>527676.42389465543</v>
          </cell>
          <cell r="DE698">
            <v>545089.74588317901</v>
          </cell>
          <cell r="DF698">
            <v>564712.97673497349</v>
          </cell>
          <cell r="DG698">
            <v>585042.64389743248</v>
          </cell>
          <cell r="DI698">
            <v>0</v>
          </cell>
          <cell r="DJ698">
            <v>0</v>
          </cell>
          <cell r="DK698">
            <v>0</v>
          </cell>
          <cell r="DL698">
            <v>0</v>
          </cell>
          <cell r="DM698">
            <v>0</v>
          </cell>
          <cell r="DN698">
            <v>0</v>
          </cell>
          <cell r="DO698">
            <v>0</v>
          </cell>
          <cell r="DP698">
            <v>0</v>
          </cell>
          <cell r="DQ698">
            <v>0</v>
          </cell>
          <cell r="DR698">
            <v>0</v>
          </cell>
          <cell r="DS698">
            <v>0</v>
          </cell>
          <cell r="DU698" t="str">
            <v>ACC 752/010000</v>
          </cell>
          <cell r="DV698">
            <v>4199999</v>
          </cell>
          <cell r="DW698">
            <v>1</v>
          </cell>
          <cell r="DX698">
            <v>1</v>
          </cell>
          <cell r="DY698">
            <v>4199999</v>
          </cell>
          <cell r="DZ698">
            <v>5054928.0079562441</v>
          </cell>
          <cell r="EB698">
            <v>5054928.0079562441</v>
          </cell>
          <cell r="EC698" t="str">
            <v>Def</v>
          </cell>
          <cell r="ED698" t="str">
            <v>nonDC</v>
          </cell>
        </row>
        <row r="699">
          <cell r="D699" t="str">
            <v>PC2010100q</v>
          </cell>
          <cell r="E699" t="str">
            <v>Local  SLIPS Capital Funding</v>
          </cell>
          <cell r="F699" t="str">
            <v>Auckland Council</v>
          </cell>
          <cell r="G699" t="str">
            <v>Parks, sports and recreation</v>
          </cell>
          <cell r="H699" t="str">
            <v>E170105</v>
          </cell>
          <cell r="I699" t="str">
            <v>Local and sports parks management</v>
          </cell>
          <cell r="J699" t="str">
            <v>Governance</v>
          </cell>
          <cell r="K699" t="str">
            <v>Local governance</v>
          </cell>
          <cell r="L699" t="str">
            <v>Local planning, policy and governance</v>
          </cell>
          <cell r="M699" t="str">
            <v>Local activities</v>
          </cell>
          <cell r="N699" t="str">
            <v>Local governance</v>
          </cell>
          <cell r="O699" t="str">
            <v>Local planning, policy and governance</v>
          </cell>
          <cell r="P699" t="str">
            <v>Governance</v>
          </cell>
          <cell r="Q699" t="str">
            <v>Local governance</v>
          </cell>
          <cell r="R699" t="str">
            <v>Local planning, policy and governance</v>
          </cell>
          <cell r="S699" t="str">
            <v>A2111206</v>
          </cell>
          <cell r="T699" t="str">
            <v>A2111206</v>
          </cell>
          <cell r="U699" t="str">
            <v>Local planning, policy and governance</v>
          </cell>
          <cell r="V699" t="str">
            <v>L195</v>
          </cell>
          <cell r="W699" t="str">
            <v>Waitemata</v>
          </cell>
          <cell r="X699" t="str">
            <v>PL40810</v>
          </cell>
          <cell r="Y699" t="str">
            <v>Expense</v>
          </cell>
          <cell r="Z699">
            <v>20120701</v>
          </cell>
          <cell r="AA699">
            <v>20220630</v>
          </cell>
          <cell r="AB699">
            <v>1</v>
          </cell>
          <cell r="AC699" t="str">
            <v>Programme</v>
          </cell>
          <cell r="AD699">
            <v>0</v>
          </cell>
          <cell r="AE699">
            <v>0</v>
          </cell>
          <cell r="AF699">
            <v>1</v>
          </cell>
          <cell r="AG699">
            <v>0</v>
          </cell>
          <cell r="AH699">
            <v>27</v>
          </cell>
          <cell r="AI699" t="str">
            <v>No AMP</v>
          </cell>
          <cell r="AJ699" t="str">
            <v>Other assets (Capex)</v>
          </cell>
          <cell r="AK699">
            <v>30</v>
          </cell>
          <cell r="AM699">
            <v>1</v>
          </cell>
          <cell r="AT699">
            <v>399999.29</v>
          </cell>
          <cell r="AU699">
            <v>400000.29</v>
          </cell>
          <cell r="AV699">
            <v>440000.29</v>
          </cell>
          <cell r="AW699">
            <v>440000.29</v>
          </cell>
          <cell r="AX699">
            <v>440000.29</v>
          </cell>
          <cell r="AY699">
            <v>484000.29</v>
          </cell>
          <cell r="AZ699">
            <v>484000.29</v>
          </cell>
          <cell r="BA699">
            <v>484000</v>
          </cell>
          <cell r="BB699">
            <v>532400</v>
          </cell>
          <cell r="BC699">
            <v>532400</v>
          </cell>
          <cell r="BD699">
            <v>3.3000000000000002E-2</v>
          </cell>
          <cell r="BE699">
            <v>6.7088999999999732E-2</v>
          </cell>
          <cell r="BF699">
            <v>0.10230293699999971</v>
          </cell>
          <cell r="BG699">
            <v>0.14088353979499968</v>
          </cell>
          <cell r="BH699">
            <v>0.18195534722761963</v>
          </cell>
          <cell r="BI699">
            <v>0.21859596299167583</v>
          </cell>
          <cell r="BJ699">
            <v>0.25637243784441766</v>
          </cell>
          <cell r="BK699">
            <v>0.29783272829328333</v>
          </cell>
          <cell r="BL699">
            <v>0.3445547065118415</v>
          </cell>
          <cell r="BM699">
            <v>0.39295867594626777</v>
          </cell>
          <cell r="BN699">
            <v>0</v>
          </cell>
          <cell r="BO699">
            <v>13199.976570000001</v>
          </cell>
          <cell r="BP699">
            <v>26835.61945580989</v>
          </cell>
          <cell r="BQ699">
            <v>45013.321947851597</v>
          </cell>
          <cell r="BR699">
            <v>61988.7983660264</v>
          </cell>
          <cell r="BS699">
            <v>80060.405547203336</v>
          </cell>
          <cell r="BT699">
            <v>105800.50948080036</v>
          </cell>
          <cell r="BU699">
            <v>124084.33426470512</v>
          </cell>
          <cell r="BV699">
            <v>144151.04049394914</v>
          </cell>
          <cell r="BW699">
            <v>183440.92574690442</v>
          </cell>
          <cell r="BX699">
            <v>209211.19907379296</v>
          </cell>
          <cell r="BY699">
            <v>0</v>
          </cell>
          <cell r="BZ699">
            <v>413199.26656999998</v>
          </cell>
          <cell r="CA699">
            <v>426835.90945580986</v>
          </cell>
          <cell r="CB699">
            <v>485013.6119478516</v>
          </cell>
          <cell r="CC699">
            <v>501989.08836602641</v>
          </cell>
          <cell r="CD699">
            <v>520060.6955472033</v>
          </cell>
          <cell r="CE699">
            <v>589800.79948080028</v>
          </cell>
          <cell r="CF699">
            <v>608084.62426470511</v>
          </cell>
          <cell r="CG699">
            <v>628151.04049394908</v>
          </cell>
          <cell r="CH699">
            <v>715840.92574690445</v>
          </cell>
          <cell r="CI699">
            <v>741611.1990737929</v>
          </cell>
          <cell r="CK699">
            <v>0</v>
          </cell>
          <cell r="CL699">
            <v>0</v>
          </cell>
          <cell r="CM699">
            <v>0</v>
          </cell>
          <cell r="CN699">
            <v>0</v>
          </cell>
          <cell r="CO699">
            <v>0</v>
          </cell>
          <cell r="CP699">
            <v>0</v>
          </cell>
          <cell r="CQ699">
            <v>0</v>
          </cell>
          <cell r="CR699">
            <v>0</v>
          </cell>
          <cell r="CS699">
            <v>0</v>
          </cell>
          <cell r="CT699">
            <v>0</v>
          </cell>
          <cell r="CU699">
            <v>0</v>
          </cell>
          <cell r="CW699">
            <v>0</v>
          </cell>
          <cell r="CX699">
            <v>413199.26656999998</v>
          </cell>
          <cell r="CY699">
            <v>426835.90945580986</v>
          </cell>
          <cell r="CZ699">
            <v>485013.6119478516</v>
          </cell>
          <cell r="DA699">
            <v>501989.08836602641</v>
          </cell>
          <cell r="DB699">
            <v>520060.6955472033</v>
          </cell>
          <cell r="DC699">
            <v>589800.79948080028</v>
          </cell>
          <cell r="DD699">
            <v>608084.62426470511</v>
          </cell>
          <cell r="DE699">
            <v>628151.04049394908</v>
          </cell>
          <cell r="DF699">
            <v>715840.92574690445</v>
          </cell>
          <cell r="DG699">
            <v>741611.1990737929</v>
          </cell>
          <cell r="DI699">
            <v>0</v>
          </cell>
          <cell r="DJ699">
            <v>0</v>
          </cell>
          <cell r="DK699">
            <v>0</v>
          </cell>
          <cell r="DL699">
            <v>0</v>
          </cell>
          <cell r="DM699">
            <v>0</v>
          </cell>
          <cell r="DN699">
            <v>0</v>
          </cell>
          <cell r="DO699">
            <v>0</v>
          </cell>
          <cell r="DP699">
            <v>0</v>
          </cell>
          <cell r="DQ699">
            <v>0</v>
          </cell>
          <cell r="DR699">
            <v>0</v>
          </cell>
          <cell r="DS699">
            <v>0</v>
          </cell>
          <cell r="DU699" t="str">
            <v>ACC 752/010000</v>
          </cell>
          <cell r="DV699">
            <v>4636801.0299999993</v>
          </cell>
          <cell r="DW699">
            <v>1</v>
          </cell>
          <cell r="DX699">
            <v>1</v>
          </cell>
          <cell r="DY699">
            <v>4636801.0299999993</v>
          </cell>
          <cell r="DZ699">
            <v>5630587.1609470434</v>
          </cell>
          <cell r="EB699">
            <v>5630587.1609470434</v>
          </cell>
          <cell r="EC699" t="str">
            <v>Def</v>
          </cell>
          <cell r="ED699" t="str">
            <v>nonDC</v>
          </cell>
        </row>
        <row r="700">
          <cell r="D700" t="str">
            <v>PC2010302</v>
          </cell>
          <cell r="E700" t="str">
            <v>Graffiti Prevention (Papakura)</v>
          </cell>
          <cell r="F700" t="str">
            <v>Auckland Council</v>
          </cell>
          <cell r="G700" t="str">
            <v>Parks, sports and recreation</v>
          </cell>
          <cell r="H700" t="str">
            <v>E170105</v>
          </cell>
          <cell r="I700" t="str">
            <v>Local and sports parks management</v>
          </cell>
          <cell r="J700" t="str">
            <v>Community</v>
          </cell>
          <cell r="K700" t="str">
            <v>Local community services</v>
          </cell>
          <cell r="L700" t="str">
            <v>Local community safety initiatives</v>
          </cell>
          <cell r="M700" t="str">
            <v>Local activities</v>
          </cell>
          <cell r="N700" t="str">
            <v>Local community services</v>
          </cell>
          <cell r="O700" t="str">
            <v>Local community safety initiatives</v>
          </cell>
          <cell r="P700" t="str">
            <v>Community</v>
          </cell>
          <cell r="Q700" t="str">
            <v>Local community services</v>
          </cell>
          <cell r="R700" t="str">
            <v>Local community safety initiatives</v>
          </cell>
          <cell r="S700" t="str">
            <v>A1021910</v>
          </cell>
          <cell r="T700" t="str">
            <v>A1021910</v>
          </cell>
          <cell r="U700" t="str">
            <v>Local safety programmes</v>
          </cell>
          <cell r="V700" t="str">
            <v>L165</v>
          </cell>
          <cell r="W700" t="str">
            <v>Papakura</v>
          </cell>
          <cell r="X700" t="str">
            <v>FY12 - Only</v>
          </cell>
          <cell r="Y700" t="str">
            <v>Expense</v>
          </cell>
          <cell r="Z700">
            <v>20110701</v>
          </cell>
          <cell r="AA700">
            <v>20120630</v>
          </cell>
          <cell r="AB700">
            <v>1</v>
          </cell>
          <cell r="AC700" t="str">
            <v>Programme</v>
          </cell>
          <cell r="AD700">
            <v>1</v>
          </cell>
          <cell r="AE700">
            <v>0</v>
          </cell>
          <cell r="AF700">
            <v>0</v>
          </cell>
          <cell r="AG700">
            <v>0</v>
          </cell>
          <cell r="AH700">
            <v>2</v>
          </cell>
          <cell r="AI700" t="str">
            <v>Local &amp; Sports Parks</v>
          </cell>
          <cell r="AJ700" t="str">
            <v>Other assets (Capex)</v>
          </cell>
          <cell r="AK700">
            <v>10</v>
          </cell>
          <cell r="AM700">
            <v>1</v>
          </cell>
          <cell r="AS700">
            <v>40000</v>
          </cell>
          <cell r="AT700">
            <v>0</v>
          </cell>
          <cell r="AU700">
            <v>0</v>
          </cell>
          <cell r="AV700">
            <v>0</v>
          </cell>
          <cell r="AW700">
            <v>0</v>
          </cell>
          <cell r="AX700">
            <v>0</v>
          </cell>
          <cell r="AY700">
            <v>0</v>
          </cell>
          <cell r="AZ700">
            <v>0</v>
          </cell>
          <cell r="BD700">
            <v>3.3000000000000002E-2</v>
          </cell>
          <cell r="BE700">
            <v>6.7088999999999732E-2</v>
          </cell>
          <cell r="BF700">
            <v>0.10230293699999971</v>
          </cell>
          <cell r="BG700">
            <v>0.14088353979499968</v>
          </cell>
          <cell r="BH700">
            <v>0.18195534722761963</v>
          </cell>
          <cell r="BI700">
            <v>0.21859596299167583</v>
          </cell>
          <cell r="BJ700">
            <v>0.25637243784441766</v>
          </cell>
          <cell r="BK700">
            <v>0.29783272829328333</v>
          </cell>
          <cell r="BL700">
            <v>0.3445547065118415</v>
          </cell>
          <cell r="BM700">
            <v>0.39295867594626777</v>
          </cell>
          <cell r="BN700">
            <v>0</v>
          </cell>
          <cell r="BO700">
            <v>0</v>
          </cell>
          <cell r="BP700">
            <v>0</v>
          </cell>
          <cell r="BQ700">
            <v>0</v>
          </cell>
          <cell r="BR700">
            <v>0</v>
          </cell>
          <cell r="BS700">
            <v>0</v>
          </cell>
          <cell r="BT700">
            <v>0</v>
          </cell>
          <cell r="BU700">
            <v>0</v>
          </cell>
          <cell r="BV700">
            <v>0</v>
          </cell>
          <cell r="BW700">
            <v>0</v>
          </cell>
          <cell r="BX700">
            <v>0</v>
          </cell>
          <cell r="BY700">
            <v>40000</v>
          </cell>
          <cell r="BZ700">
            <v>0</v>
          </cell>
          <cell r="CA700">
            <v>0</v>
          </cell>
          <cell r="CB700">
            <v>0</v>
          </cell>
          <cell r="CC700">
            <v>0</v>
          </cell>
          <cell r="CD700">
            <v>0</v>
          </cell>
          <cell r="CE700">
            <v>0</v>
          </cell>
          <cell r="CF700">
            <v>0</v>
          </cell>
          <cell r="CG700">
            <v>0</v>
          </cell>
          <cell r="CH700">
            <v>0</v>
          </cell>
          <cell r="CI700">
            <v>0</v>
          </cell>
          <cell r="CK700">
            <v>40000</v>
          </cell>
          <cell r="CL700">
            <v>0</v>
          </cell>
          <cell r="CM700">
            <v>0</v>
          </cell>
          <cell r="CN700">
            <v>0</v>
          </cell>
          <cell r="CO700">
            <v>0</v>
          </cell>
          <cell r="CP700">
            <v>0</v>
          </cell>
          <cell r="CQ700">
            <v>0</v>
          </cell>
          <cell r="CR700">
            <v>0</v>
          </cell>
          <cell r="CS700">
            <v>0</v>
          </cell>
          <cell r="CT700">
            <v>0</v>
          </cell>
          <cell r="CU700">
            <v>0</v>
          </cell>
          <cell r="CW700">
            <v>0</v>
          </cell>
          <cell r="CX700">
            <v>0</v>
          </cell>
          <cell r="CY700">
            <v>0</v>
          </cell>
          <cell r="CZ700">
            <v>0</v>
          </cell>
          <cell r="DA700">
            <v>0</v>
          </cell>
          <cell r="DB700">
            <v>0</v>
          </cell>
          <cell r="DC700">
            <v>0</v>
          </cell>
          <cell r="DD700">
            <v>0</v>
          </cell>
          <cell r="DE700">
            <v>0</v>
          </cell>
          <cell r="DF700">
            <v>0</v>
          </cell>
          <cell r="DG700">
            <v>0</v>
          </cell>
          <cell r="DI700">
            <v>0</v>
          </cell>
          <cell r="DJ700">
            <v>0</v>
          </cell>
          <cell r="DK700">
            <v>0</v>
          </cell>
          <cell r="DL700">
            <v>0</v>
          </cell>
          <cell r="DM700">
            <v>0</v>
          </cell>
          <cell r="DN700">
            <v>0</v>
          </cell>
          <cell r="DO700">
            <v>0</v>
          </cell>
          <cell r="DP700">
            <v>0</v>
          </cell>
          <cell r="DQ700">
            <v>0</v>
          </cell>
          <cell r="DR700">
            <v>0</v>
          </cell>
          <cell r="DS700">
            <v>0</v>
          </cell>
          <cell r="DU700" t="str">
            <v>PDC 49694702</v>
          </cell>
          <cell r="DV700">
            <v>0</v>
          </cell>
          <cell r="DW700">
            <v>0</v>
          </cell>
          <cell r="DX700">
            <v>1</v>
          </cell>
          <cell r="DY700">
            <v>0</v>
          </cell>
          <cell r="DZ700">
            <v>0</v>
          </cell>
          <cell r="EB700">
            <v>0</v>
          </cell>
          <cell r="EC700" t="str">
            <v>Def</v>
          </cell>
          <cell r="ED700" t="str">
            <v>nonDC</v>
          </cell>
        </row>
        <row r="701">
          <cell r="D701" t="str">
            <v>PC2130000</v>
          </cell>
          <cell r="E701" t="str">
            <v>Bastion Point - Whenua Rangatira</v>
          </cell>
          <cell r="F701" t="str">
            <v>Auckland Council</v>
          </cell>
          <cell r="G701" t="str">
            <v>Parks, sports and recreation</v>
          </cell>
          <cell r="H701" t="str">
            <v>E170105</v>
          </cell>
          <cell r="I701" t="str">
            <v>Local and sports parks management</v>
          </cell>
          <cell r="J701" t="str">
            <v>Lifestyle and culture</v>
          </cell>
          <cell r="K701" t="str">
            <v>Regional parks services</v>
          </cell>
          <cell r="L701" t="str">
            <v>Regional parks</v>
          </cell>
          <cell r="M701" t="str">
            <v>Lifestyle and culture</v>
          </cell>
          <cell r="N701" t="str">
            <v>Regional parks services</v>
          </cell>
          <cell r="O701" t="str">
            <v>Regional parks</v>
          </cell>
          <cell r="P701" t="str">
            <v>Lifestyle and culture</v>
          </cell>
          <cell r="Q701" t="str">
            <v>Regional parks services</v>
          </cell>
          <cell r="R701" t="str">
            <v>Regional parks</v>
          </cell>
          <cell r="S701" t="str">
            <v>A1241105</v>
          </cell>
          <cell r="T701" t="str">
            <v>A1241105</v>
          </cell>
          <cell r="U701" t="str">
            <v>Regional parks and visitor services</v>
          </cell>
          <cell r="V701" t="str">
            <v>L050</v>
          </cell>
          <cell r="W701" t="str">
            <v>Regional</v>
          </cell>
          <cell r="X701" t="str">
            <v>FY12 - Only</v>
          </cell>
          <cell r="Y701" t="str">
            <v>Expense</v>
          </cell>
          <cell r="Z701">
            <v>20110701</v>
          </cell>
          <cell r="AA701">
            <v>20120630</v>
          </cell>
          <cell r="AB701">
            <v>1</v>
          </cell>
          <cell r="AC701" t="str">
            <v>Programme</v>
          </cell>
          <cell r="AD701">
            <v>0</v>
          </cell>
          <cell r="AE701">
            <v>0</v>
          </cell>
          <cell r="AF701">
            <v>0</v>
          </cell>
          <cell r="AG701">
            <v>1</v>
          </cell>
          <cell r="AH701">
            <v>25</v>
          </cell>
          <cell r="AI701" t="str">
            <v>Regional and Specialist Parks</v>
          </cell>
          <cell r="AJ701" t="str">
            <v>Structures parks</v>
          </cell>
          <cell r="AK701">
            <v>35</v>
          </cell>
          <cell r="AP701">
            <v>1</v>
          </cell>
          <cell r="AS701">
            <v>345471</v>
          </cell>
          <cell r="AT701">
            <v>0</v>
          </cell>
          <cell r="AU701">
            <v>0</v>
          </cell>
          <cell r="AV701">
            <v>0</v>
          </cell>
          <cell r="BD701">
            <v>3.1E-2</v>
          </cell>
          <cell r="BE701">
            <v>6.1930000000000041E-2</v>
          </cell>
          <cell r="BF701">
            <v>9.3787900000000146E-2</v>
          </cell>
          <cell r="BG701">
            <v>0.12878911280000027</v>
          </cell>
          <cell r="BH701">
            <v>0.16491036440960039</v>
          </cell>
          <cell r="BI701">
            <v>0.19869276497747879</v>
          </cell>
          <cell r="BJ701">
            <v>0.23225616239684821</v>
          </cell>
          <cell r="BK701">
            <v>0.27045610343115034</v>
          </cell>
          <cell r="BL701">
            <v>0.31238115484437823</v>
          </cell>
          <cell r="BM701">
            <v>0.35568973295424255</v>
          </cell>
          <cell r="BN701">
            <v>0</v>
          </cell>
          <cell r="BO701">
            <v>0</v>
          </cell>
          <cell r="BP701">
            <v>0</v>
          </cell>
          <cell r="BQ701">
            <v>0</v>
          </cell>
          <cell r="BR701">
            <v>0</v>
          </cell>
          <cell r="BS701">
            <v>0</v>
          </cell>
          <cell r="BT701">
            <v>0</v>
          </cell>
          <cell r="BU701">
            <v>0</v>
          </cell>
          <cell r="BV701">
            <v>0</v>
          </cell>
          <cell r="BW701">
            <v>0</v>
          </cell>
          <cell r="BX701">
            <v>0</v>
          </cell>
          <cell r="BY701">
            <v>345471</v>
          </cell>
          <cell r="BZ701">
            <v>0</v>
          </cell>
          <cell r="CA701">
            <v>0</v>
          </cell>
          <cell r="CB701">
            <v>0</v>
          </cell>
          <cell r="CC701">
            <v>0</v>
          </cell>
          <cell r="CD701">
            <v>0</v>
          </cell>
          <cell r="CE701">
            <v>0</v>
          </cell>
          <cell r="CF701">
            <v>0</v>
          </cell>
          <cell r="CG701">
            <v>0</v>
          </cell>
          <cell r="CH701">
            <v>0</v>
          </cell>
          <cell r="CI701">
            <v>0</v>
          </cell>
          <cell r="CK701">
            <v>0</v>
          </cell>
          <cell r="CL701">
            <v>0</v>
          </cell>
          <cell r="CM701">
            <v>0</v>
          </cell>
          <cell r="CN701">
            <v>0</v>
          </cell>
          <cell r="CO701">
            <v>0</v>
          </cell>
          <cell r="CP701">
            <v>0</v>
          </cell>
          <cell r="CQ701">
            <v>0</v>
          </cell>
          <cell r="CR701">
            <v>0</v>
          </cell>
          <cell r="CS701">
            <v>0</v>
          </cell>
          <cell r="CT701">
            <v>0</v>
          </cell>
          <cell r="CU701">
            <v>0</v>
          </cell>
          <cell r="CW701">
            <v>0</v>
          </cell>
          <cell r="CX701">
            <v>0</v>
          </cell>
          <cell r="CY701">
            <v>0</v>
          </cell>
          <cell r="CZ701">
            <v>0</v>
          </cell>
          <cell r="DA701">
            <v>0</v>
          </cell>
          <cell r="DB701">
            <v>0</v>
          </cell>
          <cell r="DC701">
            <v>0</v>
          </cell>
          <cell r="DD701">
            <v>0</v>
          </cell>
          <cell r="DE701">
            <v>0</v>
          </cell>
          <cell r="DF701">
            <v>0</v>
          </cell>
          <cell r="DG701">
            <v>0</v>
          </cell>
          <cell r="DI701">
            <v>345471</v>
          </cell>
          <cell r="DJ701">
            <v>0</v>
          </cell>
          <cell r="DK701">
            <v>0</v>
          </cell>
          <cell r="DL701">
            <v>0</v>
          </cell>
          <cell r="DM701">
            <v>0</v>
          </cell>
          <cell r="DN701">
            <v>0</v>
          </cell>
          <cell r="DO701">
            <v>0</v>
          </cell>
          <cell r="DP701">
            <v>0</v>
          </cell>
          <cell r="DQ701">
            <v>0</v>
          </cell>
          <cell r="DR701">
            <v>0</v>
          </cell>
          <cell r="DS701">
            <v>0</v>
          </cell>
          <cell r="DU701" t="str">
            <v>ACC 862/550007</v>
          </cell>
          <cell r="DV701">
            <v>0</v>
          </cell>
          <cell r="DW701">
            <v>0</v>
          </cell>
          <cell r="DX701">
            <v>2</v>
          </cell>
          <cell r="DY701">
            <v>0</v>
          </cell>
          <cell r="DZ701">
            <v>0</v>
          </cell>
          <cell r="EB701">
            <v>0</v>
          </cell>
          <cell r="EC701" t="str">
            <v>Def</v>
          </cell>
          <cell r="ED701" t="str">
            <v>Reserve Land</v>
          </cell>
        </row>
        <row r="702">
          <cell r="D702" t="str">
            <v>PC2130000</v>
          </cell>
          <cell r="E702" t="str">
            <v>Bastion Point - Whenua Rangatira</v>
          </cell>
          <cell r="F702" t="str">
            <v>Auckland Council</v>
          </cell>
          <cell r="G702" t="str">
            <v>Parks, sports and recreation</v>
          </cell>
          <cell r="H702" t="str">
            <v>E181105</v>
          </cell>
          <cell r="I702" t="str">
            <v>Regional and specialist parks management</v>
          </cell>
          <cell r="J702" t="str">
            <v>Lifestyle and culture</v>
          </cell>
          <cell r="K702" t="str">
            <v>Regional parks services</v>
          </cell>
          <cell r="L702" t="str">
            <v>Regional parks</v>
          </cell>
          <cell r="M702" t="str">
            <v>Lifestyle and culture</v>
          </cell>
          <cell r="N702" t="str">
            <v>Regional parks services</v>
          </cell>
          <cell r="O702" t="str">
            <v>Regional parks</v>
          </cell>
          <cell r="P702" t="str">
            <v>Lifestyle and culture</v>
          </cell>
          <cell r="Q702" t="str">
            <v>Regional parks services</v>
          </cell>
          <cell r="R702" t="str">
            <v>Regional parks</v>
          </cell>
          <cell r="S702" t="str">
            <v>A1241105</v>
          </cell>
          <cell r="T702" t="str">
            <v>A1241105</v>
          </cell>
          <cell r="U702" t="str">
            <v>Regional parks and visitor services</v>
          </cell>
          <cell r="V702" t="str">
            <v>L050</v>
          </cell>
          <cell r="W702" t="str">
            <v>Regional</v>
          </cell>
          <cell r="X702" t="str">
            <v>PL40810</v>
          </cell>
          <cell r="Y702" t="str">
            <v>Expense</v>
          </cell>
          <cell r="Z702">
            <v>20120701</v>
          </cell>
          <cell r="AA702">
            <v>20150630</v>
          </cell>
          <cell r="AB702">
            <v>1</v>
          </cell>
          <cell r="AC702" t="str">
            <v>Programme</v>
          </cell>
          <cell r="AD702">
            <v>0</v>
          </cell>
          <cell r="AE702">
            <v>0</v>
          </cell>
          <cell r="AF702">
            <v>0</v>
          </cell>
          <cell r="AG702">
            <v>1</v>
          </cell>
          <cell r="AH702">
            <v>2</v>
          </cell>
          <cell r="AI702" t="str">
            <v>Local &amp; Sports Parks</v>
          </cell>
          <cell r="AJ702" t="str">
            <v>Structures parks</v>
          </cell>
          <cell r="AK702">
            <v>35</v>
          </cell>
          <cell r="AM702">
            <v>1</v>
          </cell>
          <cell r="AT702">
            <v>88096</v>
          </cell>
          <cell r="AU702">
            <v>1068577</v>
          </cell>
          <cell r="AV702">
            <v>440481</v>
          </cell>
          <cell r="BD702">
            <v>3.1E-2</v>
          </cell>
          <cell r="BE702">
            <v>6.1930000000000041E-2</v>
          </cell>
          <cell r="BF702">
            <v>9.3787900000000146E-2</v>
          </cell>
          <cell r="BG702">
            <v>0.12878911280000027</v>
          </cell>
          <cell r="BH702">
            <v>0.16491036440960039</v>
          </cell>
          <cell r="BI702">
            <v>0.19869276497747879</v>
          </cell>
          <cell r="BJ702">
            <v>0.23225616239684821</v>
          </cell>
          <cell r="BK702">
            <v>0.27045610343115034</v>
          </cell>
          <cell r="BL702">
            <v>0.31238115484437823</v>
          </cell>
          <cell r="BM702">
            <v>0.35568973295424255</v>
          </cell>
          <cell r="BN702">
            <v>0</v>
          </cell>
          <cell r="BO702">
            <v>2730.9760000000001</v>
          </cell>
          <cell r="BP702">
            <v>66176.973610000045</v>
          </cell>
          <cell r="BQ702">
            <v>41311.787979900066</v>
          </cell>
          <cell r="BR702">
            <v>0</v>
          </cell>
          <cell r="BS702">
            <v>0</v>
          </cell>
          <cell r="BT702">
            <v>0</v>
          </cell>
          <cell r="BU702">
            <v>0</v>
          </cell>
          <cell r="BV702">
            <v>0</v>
          </cell>
          <cell r="BW702">
            <v>0</v>
          </cell>
          <cell r="BX702">
            <v>0</v>
          </cell>
          <cell r="BY702">
            <v>0</v>
          </cell>
          <cell r="BZ702">
            <v>90826.975999999995</v>
          </cell>
          <cell r="CA702">
            <v>1134753.97361</v>
          </cell>
          <cell r="CB702">
            <v>481792.78797990008</v>
          </cell>
          <cell r="CC702">
            <v>0</v>
          </cell>
          <cell r="CD702">
            <v>0</v>
          </cell>
          <cell r="CE702">
            <v>0</v>
          </cell>
          <cell r="CF702">
            <v>0</v>
          </cell>
          <cell r="CG702">
            <v>0</v>
          </cell>
          <cell r="CH702">
            <v>0</v>
          </cell>
          <cell r="CI702">
            <v>0</v>
          </cell>
          <cell r="CK702">
            <v>0</v>
          </cell>
          <cell r="CL702">
            <v>0</v>
          </cell>
          <cell r="CM702">
            <v>0</v>
          </cell>
          <cell r="CN702">
            <v>0</v>
          </cell>
          <cell r="CO702">
            <v>0</v>
          </cell>
          <cell r="CP702">
            <v>0</v>
          </cell>
          <cell r="CQ702">
            <v>0</v>
          </cell>
          <cell r="CR702">
            <v>0</v>
          </cell>
          <cell r="CS702">
            <v>0</v>
          </cell>
          <cell r="CT702">
            <v>0</v>
          </cell>
          <cell r="CU702">
            <v>0</v>
          </cell>
          <cell r="CW702">
            <v>0</v>
          </cell>
          <cell r="CX702">
            <v>0</v>
          </cell>
          <cell r="CY702">
            <v>0</v>
          </cell>
          <cell r="CZ702">
            <v>0</v>
          </cell>
          <cell r="DA702">
            <v>0</v>
          </cell>
          <cell r="DB702">
            <v>0</v>
          </cell>
          <cell r="DC702">
            <v>0</v>
          </cell>
          <cell r="DD702">
            <v>0</v>
          </cell>
          <cell r="DE702">
            <v>0</v>
          </cell>
          <cell r="DF702">
            <v>0</v>
          </cell>
          <cell r="DG702">
            <v>0</v>
          </cell>
          <cell r="DI702">
            <v>0</v>
          </cell>
          <cell r="DJ702">
            <v>90826.975999999995</v>
          </cell>
          <cell r="DK702">
            <v>1134753.97361</v>
          </cell>
          <cell r="DL702">
            <v>481792.78797990008</v>
          </cell>
          <cell r="DM702">
            <v>0</v>
          </cell>
          <cell r="DN702">
            <v>0</v>
          </cell>
          <cell r="DO702">
            <v>0</v>
          </cell>
          <cell r="DP702">
            <v>0</v>
          </cell>
          <cell r="DQ702">
            <v>0</v>
          </cell>
          <cell r="DR702">
            <v>0</v>
          </cell>
          <cell r="DS702">
            <v>0</v>
          </cell>
          <cell r="DU702" t="str">
            <v>ACC 862/550007</v>
          </cell>
          <cell r="DV702">
            <v>0</v>
          </cell>
          <cell r="DW702">
            <v>0</v>
          </cell>
          <cell r="DX702">
            <v>2</v>
          </cell>
          <cell r="DY702">
            <v>1597154</v>
          </cell>
          <cell r="DZ702">
            <v>1707373.7375899001</v>
          </cell>
          <cell r="EB702">
            <v>1707373.7375899001</v>
          </cell>
          <cell r="EC702" t="str">
            <v>Def</v>
          </cell>
          <cell r="ED702" t="str">
            <v>Reserve Land</v>
          </cell>
        </row>
        <row r="703">
          <cell r="D703" t="str">
            <v>PC2130002</v>
          </cell>
          <cell r="E703" t="str">
            <v>Volcanic cones and Landscape</v>
          </cell>
          <cell r="F703" t="str">
            <v>Auckland Council</v>
          </cell>
          <cell r="G703" t="str">
            <v>Parks, sports and recreation</v>
          </cell>
          <cell r="H703" t="str">
            <v>E170105</v>
          </cell>
          <cell r="I703" t="str">
            <v>Local and sports parks management</v>
          </cell>
          <cell r="J703" t="str">
            <v>Lifestyle and culture</v>
          </cell>
          <cell r="K703" t="str">
            <v>Regional parks services</v>
          </cell>
          <cell r="L703" t="str">
            <v>Regional parks</v>
          </cell>
          <cell r="M703" t="str">
            <v>Lifestyle and culture</v>
          </cell>
          <cell r="N703" t="str">
            <v>Regional parks services</v>
          </cell>
          <cell r="O703" t="str">
            <v>Regional parks</v>
          </cell>
          <cell r="P703" t="str">
            <v>Lifestyle and culture</v>
          </cell>
          <cell r="Q703" t="str">
            <v>Regional parks services</v>
          </cell>
          <cell r="R703" t="str">
            <v>Regional parks</v>
          </cell>
          <cell r="S703" t="str">
            <v>A1241105</v>
          </cell>
          <cell r="T703" t="str">
            <v>A1241105</v>
          </cell>
          <cell r="U703" t="str">
            <v>Regional parks and visitor services</v>
          </cell>
          <cell r="V703" t="str">
            <v>L050</v>
          </cell>
          <cell r="W703" t="str">
            <v>Regional</v>
          </cell>
          <cell r="X703" t="str">
            <v>FY12 - Only</v>
          </cell>
          <cell r="Y703" t="str">
            <v>Expense</v>
          </cell>
          <cell r="Z703">
            <v>20110701</v>
          </cell>
          <cell r="AA703">
            <v>20120630</v>
          </cell>
          <cell r="AB703">
            <v>1</v>
          </cell>
          <cell r="AC703" t="str">
            <v>Programme</v>
          </cell>
          <cell r="AD703">
            <v>0</v>
          </cell>
          <cell r="AE703">
            <v>0</v>
          </cell>
          <cell r="AF703">
            <v>0</v>
          </cell>
          <cell r="AG703">
            <v>1</v>
          </cell>
          <cell r="AH703">
            <v>25</v>
          </cell>
          <cell r="AI703" t="str">
            <v>Regional and Specialist Parks</v>
          </cell>
          <cell r="AJ703" t="str">
            <v>Structures parks</v>
          </cell>
          <cell r="AK703">
            <v>50</v>
          </cell>
          <cell r="AN703">
            <v>1</v>
          </cell>
          <cell r="AS703">
            <v>211500</v>
          </cell>
          <cell r="AT703">
            <v>0</v>
          </cell>
          <cell r="AU703">
            <v>0</v>
          </cell>
          <cell r="AV703">
            <v>0</v>
          </cell>
          <cell r="AW703">
            <v>0</v>
          </cell>
          <cell r="AX703">
            <v>0</v>
          </cell>
          <cell r="AY703">
            <v>0</v>
          </cell>
          <cell r="AZ703">
            <v>0</v>
          </cell>
          <cell r="BD703">
            <v>3.1E-2</v>
          </cell>
          <cell r="BE703">
            <v>6.1930000000000041E-2</v>
          </cell>
          <cell r="BF703">
            <v>9.3787900000000146E-2</v>
          </cell>
          <cell r="BG703">
            <v>0.12878911280000027</v>
          </cell>
          <cell r="BH703">
            <v>0.16491036440960039</v>
          </cell>
          <cell r="BI703">
            <v>0.19869276497747879</v>
          </cell>
          <cell r="BJ703">
            <v>0.23225616239684821</v>
          </cell>
          <cell r="BK703">
            <v>0.27045610343115034</v>
          </cell>
          <cell r="BL703">
            <v>0.31238115484437823</v>
          </cell>
          <cell r="BM703">
            <v>0.35568973295424255</v>
          </cell>
          <cell r="BN703">
            <v>0</v>
          </cell>
          <cell r="BO703">
            <v>0</v>
          </cell>
          <cell r="BP703">
            <v>0</v>
          </cell>
          <cell r="BQ703">
            <v>0</v>
          </cell>
          <cell r="BR703">
            <v>0</v>
          </cell>
          <cell r="BS703">
            <v>0</v>
          </cell>
          <cell r="BT703">
            <v>0</v>
          </cell>
          <cell r="BU703">
            <v>0</v>
          </cell>
          <cell r="BV703">
            <v>0</v>
          </cell>
          <cell r="BW703">
            <v>0</v>
          </cell>
          <cell r="BX703">
            <v>0</v>
          </cell>
          <cell r="BY703">
            <v>211500</v>
          </cell>
          <cell r="BZ703">
            <v>0</v>
          </cell>
          <cell r="CA703">
            <v>0</v>
          </cell>
          <cell r="CB703">
            <v>0</v>
          </cell>
          <cell r="CC703">
            <v>0</v>
          </cell>
          <cell r="CD703">
            <v>0</v>
          </cell>
          <cell r="CE703">
            <v>0</v>
          </cell>
          <cell r="CF703">
            <v>0</v>
          </cell>
          <cell r="CG703">
            <v>0</v>
          </cell>
          <cell r="CH703">
            <v>0</v>
          </cell>
          <cell r="CI703">
            <v>0</v>
          </cell>
          <cell r="CK703">
            <v>0</v>
          </cell>
          <cell r="CL703">
            <v>0</v>
          </cell>
          <cell r="CM703">
            <v>0</v>
          </cell>
          <cell r="CN703">
            <v>0</v>
          </cell>
          <cell r="CO703">
            <v>0</v>
          </cell>
          <cell r="CP703">
            <v>0</v>
          </cell>
          <cell r="CQ703">
            <v>0</v>
          </cell>
          <cell r="CR703">
            <v>0</v>
          </cell>
          <cell r="CS703">
            <v>0</v>
          </cell>
          <cell r="CT703">
            <v>0</v>
          </cell>
          <cell r="CU703">
            <v>0</v>
          </cell>
          <cell r="CW703">
            <v>0</v>
          </cell>
          <cell r="CX703">
            <v>0</v>
          </cell>
          <cell r="CY703">
            <v>0</v>
          </cell>
          <cell r="CZ703">
            <v>0</v>
          </cell>
          <cell r="DA703">
            <v>0</v>
          </cell>
          <cell r="DB703">
            <v>0</v>
          </cell>
          <cell r="DC703">
            <v>0</v>
          </cell>
          <cell r="DD703">
            <v>0</v>
          </cell>
          <cell r="DE703">
            <v>0</v>
          </cell>
          <cell r="DF703">
            <v>0</v>
          </cell>
          <cell r="DG703">
            <v>0</v>
          </cell>
          <cell r="DI703">
            <v>211500</v>
          </cell>
          <cell r="DJ703">
            <v>0</v>
          </cell>
          <cell r="DK703">
            <v>0</v>
          </cell>
          <cell r="DL703">
            <v>0</v>
          </cell>
          <cell r="DM703">
            <v>0</v>
          </cell>
          <cell r="DN703">
            <v>0</v>
          </cell>
          <cell r="DO703">
            <v>0</v>
          </cell>
          <cell r="DP703">
            <v>0</v>
          </cell>
          <cell r="DQ703">
            <v>0</v>
          </cell>
          <cell r="DR703">
            <v>0</v>
          </cell>
          <cell r="DS703">
            <v>0</v>
          </cell>
          <cell r="DU703" t="str">
            <v>ACC 842/300016</v>
          </cell>
          <cell r="DV703">
            <v>0</v>
          </cell>
          <cell r="DW703">
            <v>0</v>
          </cell>
          <cell r="DX703">
            <v>3</v>
          </cell>
          <cell r="DY703">
            <v>0</v>
          </cell>
          <cell r="DZ703">
            <v>0</v>
          </cell>
          <cell r="EB703">
            <v>0</v>
          </cell>
          <cell r="EC703" t="str">
            <v>Def</v>
          </cell>
          <cell r="ED703" t="str">
            <v>Reserve Land</v>
          </cell>
        </row>
        <row r="704">
          <cell r="D704" t="str">
            <v>PC2130002</v>
          </cell>
          <cell r="E704" t="str">
            <v>Volcanic cones and Landscape</v>
          </cell>
          <cell r="F704" t="str">
            <v>Auckland Council</v>
          </cell>
          <cell r="G704" t="str">
            <v>Parks, sports and recreation</v>
          </cell>
          <cell r="H704" t="str">
            <v>E181105</v>
          </cell>
          <cell r="I704" t="str">
            <v>Regional and specialist parks management</v>
          </cell>
          <cell r="J704" t="str">
            <v>Lifestyle and culture</v>
          </cell>
          <cell r="K704" t="str">
            <v>Regional parks services</v>
          </cell>
          <cell r="L704" t="str">
            <v>Regional parks</v>
          </cell>
          <cell r="M704" t="str">
            <v>Lifestyle and culture</v>
          </cell>
          <cell r="N704" t="str">
            <v>Regional parks services</v>
          </cell>
          <cell r="O704" t="str">
            <v>Regional parks</v>
          </cell>
          <cell r="P704" t="str">
            <v>Lifestyle and culture</v>
          </cell>
          <cell r="Q704" t="str">
            <v>Regional parks services</v>
          </cell>
          <cell r="R704" t="str">
            <v>Regional parks</v>
          </cell>
          <cell r="S704" t="str">
            <v>A1241105</v>
          </cell>
          <cell r="T704" t="str">
            <v>A1241105</v>
          </cell>
          <cell r="U704" t="str">
            <v>Regional parks and visitor services</v>
          </cell>
          <cell r="V704" t="str">
            <v>L050</v>
          </cell>
          <cell r="W704" t="str">
            <v>Regional</v>
          </cell>
          <cell r="X704" t="str">
            <v>PL40810</v>
          </cell>
          <cell r="Y704" t="str">
            <v>Expense</v>
          </cell>
          <cell r="Z704">
            <v>20120701</v>
          </cell>
          <cell r="AA704">
            <v>20220630</v>
          </cell>
          <cell r="AB704">
            <v>1</v>
          </cell>
          <cell r="AC704" t="str">
            <v>Programme</v>
          </cell>
          <cell r="AD704">
            <v>0</v>
          </cell>
          <cell r="AE704">
            <v>0</v>
          </cell>
          <cell r="AF704">
            <v>0</v>
          </cell>
          <cell r="AG704">
            <v>1</v>
          </cell>
          <cell r="AH704">
            <v>25</v>
          </cell>
          <cell r="AI704" t="str">
            <v>Regional and Specialist Parks</v>
          </cell>
          <cell r="AJ704" t="str">
            <v>Structures parks</v>
          </cell>
          <cell r="AK704">
            <v>50</v>
          </cell>
          <cell r="AM704">
            <v>1</v>
          </cell>
          <cell r="AT704">
            <v>2446801</v>
          </cell>
          <cell r="AU704">
            <v>333000</v>
          </cell>
          <cell r="AV704">
            <v>333000</v>
          </cell>
          <cell r="AW704">
            <v>333000</v>
          </cell>
          <cell r="AX704">
            <v>333000</v>
          </cell>
          <cell r="AY704">
            <v>333000</v>
          </cell>
          <cell r="AZ704">
            <v>272390</v>
          </cell>
          <cell r="BA704">
            <v>330000</v>
          </cell>
          <cell r="BB704">
            <v>330000</v>
          </cell>
          <cell r="BC704">
            <v>330000</v>
          </cell>
          <cell r="BD704">
            <v>3.1E-2</v>
          </cell>
          <cell r="BE704">
            <v>6.1930000000000041E-2</v>
          </cell>
          <cell r="BF704">
            <v>9.3787900000000146E-2</v>
          </cell>
          <cell r="BG704">
            <v>0.12878911280000027</v>
          </cell>
          <cell r="BH704">
            <v>0.16491036440960039</v>
          </cell>
          <cell r="BI704">
            <v>0.19869276497747879</v>
          </cell>
          <cell r="BJ704">
            <v>0.23225616239684821</v>
          </cell>
          <cell r="BK704">
            <v>0.27045610343115034</v>
          </cell>
          <cell r="BL704">
            <v>0.31238115484437823</v>
          </cell>
          <cell r="BM704">
            <v>0.35568973295424255</v>
          </cell>
          <cell r="BN704">
            <v>0</v>
          </cell>
          <cell r="BO704">
            <v>75850.831000000006</v>
          </cell>
          <cell r="BP704">
            <v>20622.690000000013</v>
          </cell>
          <cell r="BQ704">
            <v>31231.37070000005</v>
          </cell>
          <cell r="BR704">
            <v>42886.774562400089</v>
          </cell>
          <cell r="BS704">
            <v>54915.151348396925</v>
          </cell>
          <cell r="BT704">
            <v>66164.690737500438</v>
          </cell>
          <cell r="BU704">
            <v>63264.256075277481</v>
          </cell>
          <cell r="BV704">
            <v>89250.514132279612</v>
          </cell>
          <cell r="BW704">
            <v>103085.78109864482</v>
          </cell>
          <cell r="BX704">
            <v>117377.61187490005</v>
          </cell>
          <cell r="BY704">
            <v>0</v>
          </cell>
          <cell r="BZ704">
            <v>2522651.8310000002</v>
          </cell>
          <cell r="CA704">
            <v>353622.69</v>
          </cell>
          <cell r="CB704">
            <v>364231.37070000003</v>
          </cell>
          <cell r="CC704">
            <v>375886.77456240007</v>
          </cell>
          <cell r="CD704">
            <v>387915.1513483969</v>
          </cell>
          <cell r="CE704">
            <v>399164.69073750044</v>
          </cell>
          <cell r="CF704">
            <v>335654.25607527746</v>
          </cell>
          <cell r="CG704">
            <v>419250.51413227961</v>
          </cell>
          <cell r="CH704">
            <v>433085.78109864483</v>
          </cell>
          <cell r="CI704">
            <v>447377.61187490006</v>
          </cell>
          <cell r="CK704">
            <v>0</v>
          </cell>
          <cell r="CL704">
            <v>0</v>
          </cell>
          <cell r="CM704">
            <v>0</v>
          </cell>
          <cell r="CN704">
            <v>0</v>
          </cell>
          <cell r="CO704">
            <v>0</v>
          </cell>
          <cell r="CP704">
            <v>0</v>
          </cell>
          <cell r="CQ704">
            <v>0</v>
          </cell>
          <cell r="CR704">
            <v>0</v>
          </cell>
          <cell r="CS704">
            <v>0</v>
          </cell>
          <cell r="CT704">
            <v>0</v>
          </cell>
          <cell r="CU704">
            <v>0</v>
          </cell>
          <cell r="CW704">
            <v>0</v>
          </cell>
          <cell r="CX704">
            <v>0</v>
          </cell>
          <cell r="CY704">
            <v>0</v>
          </cell>
          <cell r="CZ704">
            <v>0</v>
          </cell>
          <cell r="DA704">
            <v>0</v>
          </cell>
          <cell r="DB704">
            <v>0</v>
          </cell>
          <cell r="DC704">
            <v>0</v>
          </cell>
          <cell r="DD704">
            <v>0</v>
          </cell>
          <cell r="DE704">
            <v>0</v>
          </cell>
          <cell r="DF704">
            <v>0</v>
          </cell>
          <cell r="DG704">
            <v>0</v>
          </cell>
          <cell r="DI704">
            <v>0</v>
          </cell>
          <cell r="DJ704">
            <v>2522651.8310000002</v>
          </cell>
          <cell r="DK704">
            <v>353622.69</v>
          </cell>
          <cell r="DL704">
            <v>364231.37070000003</v>
          </cell>
          <cell r="DM704">
            <v>375886.77456240007</v>
          </cell>
          <cell r="DN704">
            <v>387915.1513483969</v>
          </cell>
          <cell r="DO704">
            <v>399164.69073750044</v>
          </cell>
          <cell r="DP704">
            <v>335654.25607527746</v>
          </cell>
          <cell r="DQ704">
            <v>419250.51413227961</v>
          </cell>
          <cell r="DR704">
            <v>433085.78109864483</v>
          </cell>
          <cell r="DS704">
            <v>447377.61187490006</v>
          </cell>
          <cell r="DU704" t="str">
            <v>ACC 842/300016</v>
          </cell>
          <cell r="DV704">
            <v>0</v>
          </cell>
          <cell r="DW704">
            <v>0</v>
          </cell>
          <cell r="DX704">
            <v>3</v>
          </cell>
          <cell r="DY704">
            <v>5374191</v>
          </cell>
          <cell r="DZ704">
            <v>6038840.6715294002</v>
          </cell>
          <cell r="EB704">
            <v>6038840.6715294002</v>
          </cell>
          <cell r="EC704" t="str">
            <v>Def</v>
          </cell>
          <cell r="ED704" t="str">
            <v>Reserve Land</v>
          </cell>
        </row>
        <row r="705">
          <cell r="D705" t="str">
            <v>PC2130002</v>
          </cell>
          <cell r="E705" t="str">
            <v>Volcanic cones and Landscape</v>
          </cell>
          <cell r="F705" t="str">
            <v>Auckland Council</v>
          </cell>
          <cell r="G705" t="str">
            <v>Parks, sports and recreation</v>
          </cell>
          <cell r="H705" t="str">
            <v>E181110</v>
          </cell>
          <cell r="I705" t="str">
            <v>Regional parks operations management</v>
          </cell>
          <cell r="J705" t="str">
            <v>Lifestyle and culture</v>
          </cell>
          <cell r="K705" t="str">
            <v>Regional parks services</v>
          </cell>
          <cell r="L705" t="str">
            <v>Regional parks</v>
          </cell>
          <cell r="M705" t="str">
            <v>Lifestyle and culture</v>
          </cell>
          <cell r="N705" t="str">
            <v>Regional parks services</v>
          </cell>
          <cell r="O705" t="str">
            <v>Regional parks</v>
          </cell>
          <cell r="P705" t="str">
            <v>Lifestyle and culture</v>
          </cell>
          <cell r="Q705" t="str">
            <v>Regional parks services</v>
          </cell>
          <cell r="R705" t="str">
            <v>Regional parks</v>
          </cell>
          <cell r="S705" t="str">
            <v>A1241105</v>
          </cell>
          <cell r="T705" t="str">
            <v>A1241105</v>
          </cell>
          <cell r="U705" t="str">
            <v>Regional parks and visitor services</v>
          </cell>
          <cell r="V705" t="str">
            <v>L050</v>
          </cell>
          <cell r="W705" t="str">
            <v>Regional</v>
          </cell>
          <cell r="X705" t="str">
            <v>FY12 - Only</v>
          </cell>
          <cell r="Y705" t="str">
            <v>Expense</v>
          </cell>
          <cell r="Z705">
            <v>20110701</v>
          </cell>
          <cell r="AA705">
            <v>20120630</v>
          </cell>
          <cell r="AB705">
            <v>1</v>
          </cell>
          <cell r="AC705" t="str">
            <v>Programme</v>
          </cell>
          <cell r="AD705">
            <v>0</v>
          </cell>
          <cell r="AE705">
            <v>0</v>
          </cell>
          <cell r="AF705">
            <v>0</v>
          </cell>
          <cell r="AG705">
            <v>1</v>
          </cell>
          <cell r="AH705">
            <v>25</v>
          </cell>
          <cell r="AI705" t="str">
            <v>Regional and Specialist Parks</v>
          </cell>
          <cell r="AJ705" t="str">
            <v>Structures parks</v>
          </cell>
          <cell r="AK705">
            <v>50</v>
          </cell>
          <cell r="AN705">
            <v>1</v>
          </cell>
          <cell r="AS705">
            <v>142923</v>
          </cell>
          <cell r="AT705">
            <v>0</v>
          </cell>
          <cell r="AU705">
            <v>0</v>
          </cell>
          <cell r="AV705">
            <v>0</v>
          </cell>
          <cell r="AW705">
            <v>0</v>
          </cell>
          <cell r="AX705">
            <v>0</v>
          </cell>
          <cell r="AY705">
            <v>0</v>
          </cell>
          <cell r="AZ705">
            <v>0</v>
          </cell>
          <cell r="BD705">
            <v>3.1E-2</v>
          </cell>
          <cell r="BE705">
            <v>6.1930000000000041E-2</v>
          </cell>
          <cell r="BF705">
            <v>9.3787900000000146E-2</v>
          </cell>
          <cell r="BG705">
            <v>0.12878911280000027</v>
          </cell>
          <cell r="BH705">
            <v>0.16491036440960039</v>
          </cell>
          <cell r="BI705">
            <v>0.19869276497747879</v>
          </cell>
          <cell r="BJ705">
            <v>0.23225616239684821</v>
          </cell>
          <cell r="BK705">
            <v>0.27045610343115034</v>
          </cell>
          <cell r="BL705">
            <v>0.31238115484437823</v>
          </cell>
          <cell r="BM705">
            <v>0.35568973295424255</v>
          </cell>
          <cell r="BN705">
            <v>0</v>
          </cell>
          <cell r="BO705">
            <v>0</v>
          </cell>
          <cell r="BP705">
            <v>0</v>
          </cell>
          <cell r="BQ705">
            <v>0</v>
          </cell>
          <cell r="BR705">
            <v>0</v>
          </cell>
          <cell r="BS705">
            <v>0</v>
          </cell>
          <cell r="BT705">
            <v>0</v>
          </cell>
          <cell r="BU705">
            <v>0</v>
          </cell>
          <cell r="BV705">
            <v>0</v>
          </cell>
          <cell r="BW705">
            <v>0</v>
          </cell>
          <cell r="BX705">
            <v>0</v>
          </cell>
          <cell r="BY705">
            <v>142923</v>
          </cell>
          <cell r="BZ705">
            <v>0</v>
          </cell>
          <cell r="CA705">
            <v>0</v>
          </cell>
          <cell r="CB705">
            <v>0</v>
          </cell>
          <cell r="CC705">
            <v>0</v>
          </cell>
          <cell r="CD705">
            <v>0</v>
          </cell>
          <cell r="CE705">
            <v>0</v>
          </cell>
          <cell r="CF705">
            <v>0</v>
          </cell>
          <cell r="CG705">
            <v>0</v>
          </cell>
          <cell r="CH705">
            <v>0</v>
          </cell>
          <cell r="CI705">
            <v>0</v>
          </cell>
          <cell r="CK705">
            <v>0</v>
          </cell>
          <cell r="CL705">
            <v>0</v>
          </cell>
          <cell r="CM705">
            <v>0</v>
          </cell>
          <cell r="CN705">
            <v>0</v>
          </cell>
          <cell r="CO705">
            <v>0</v>
          </cell>
          <cell r="CP705">
            <v>0</v>
          </cell>
          <cell r="CQ705">
            <v>0</v>
          </cell>
          <cell r="CR705">
            <v>0</v>
          </cell>
          <cell r="CS705">
            <v>0</v>
          </cell>
          <cell r="CT705">
            <v>0</v>
          </cell>
          <cell r="CU705">
            <v>0</v>
          </cell>
          <cell r="CW705">
            <v>0</v>
          </cell>
          <cell r="CX705">
            <v>0</v>
          </cell>
          <cell r="CY705">
            <v>0</v>
          </cell>
          <cell r="CZ705">
            <v>0</v>
          </cell>
          <cell r="DA705">
            <v>0</v>
          </cell>
          <cell r="DB705">
            <v>0</v>
          </cell>
          <cell r="DC705">
            <v>0</v>
          </cell>
          <cell r="DD705">
            <v>0</v>
          </cell>
          <cell r="DE705">
            <v>0</v>
          </cell>
          <cell r="DF705">
            <v>0</v>
          </cell>
          <cell r="DG705">
            <v>0</v>
          </cell>
          <cell r="DI705">
            <v>142923</v>
          </cell>
          <cell r="DJ705">
            <v>0</v>
          </cell>
          <cell r="DK705">
            <v>0</v>
          </cell>
          <cell r="DL705">
            <v>0</v>
          </cell>
          <cell r="DM705">
            <v>0</v>
          </cell>
          <cell r="DN705">
            <v>0</v>
          </cell>
          <cell r="DO705">
            <v>0</v>
          </cell>
          <cell r="DP705">
            <v>0</v>
          </cell>
          <cell r="DQ705">
            <v>0</v>
          </cell>
          <cell r="DR705">
            <v>0</v>
          </cell>
          <cell r="DS705">
            <v>0</v>
          </cell>
          <cell r="DU705" t="str">
            <v>ACC 842/300016</v>
          </cell>
          <cell r="DV705">
            <v>0</v>
          </cell>
          <cell r="DW705">
            <v>0</v>
          </cell>
          <cell r="DX705">
            <v>3</v>
          </cell>
          <cell r="DY705">
            <v>0</v>
          </cell>
          <cell r="DZ705">
            <v>0</v>
          </cell>
          <cell r="EB705">
            <v>0</v>
          </cell>
          <cell r="EC705" t="str">
            <v>Def</v>
          </cell>
          <cell r="ED705" t="str">
            <v>Reserve Land</v>
          </cell>
        </row>
        <row r="706">
          <cell r="D706" t="str">
            <v>PC2130005</v>
          </cell>
          <cell r="E706" t="str">
            <v>Regional Parks Developments 2011</v>
          </cell>
          <cell r="F706" t="str">
            <v>Auckland Council</v>
          </cell>
          <cell r="G706" t="str">
            <v>Parks, sports and recreation</v>
          </cell>
          <cell r="H706" t="str">
            <v>E181110</v>
          </cell>
          <cell r="I706" t="str">
            <v>Regional parks operations management</v>
          </cell>
          <cell r="J706" t="str">
            <v>Lifestyle and culture</v>
          </cell>
          <cell r="K706" t="str">
            <v>Regional parks services</v>
          </cell>
          <cell r="L706" t="str">
            <v>Regional parks</v>
          </cell>
          <cell r="M706" t="str">
            <v>Lifestyle and culture</v>
          </cell>
          <cell r="N706" t="str">
            <v>Regional parks services</v>
          </cell>
          <cell r="O706" t="str">
            <v>Regional parks</v>
          </cell>
          <cell r="P706" t="str">
            <v>Lifestyle and culture</v>
          </cell>
          <cell r="Q706" t="str">
            <v>Regional parks services</v>
          </cell>
          <cell r="R706" t="str">
            <v>Regional parks</v>
          </cell>
          <cell r="S706" t="str">
            <v>A1241105</v>
          </cell>
          <cell r="T706" t="str">
            <v>A1241105</v>
          </cell>
          <cell r="U706" t="str">
            <v>Regional parks and visitor services</v>
          </cell>
          <cell r="V706" t="str">
            <v>L050</v>
          </cell>
          <cell r="W706" t="str">
            <v>Regional</v>
          </cell>
          <cell r="X706" t="str">
            <v>FY12 - Only</v>
          </cell>
          <cell r="Y706" t="str">
            <v>Expense</v>
          </cell>
          <cell r="Z706">
            <v>20100701</v>
          </cell>
          <cell r="AA706">
            <v>20120630</v>
          </cell>
          <cell r="AB706">
            <v>1</v>
          </cell>
          <cell r="AC706" t="str">
            <v>Programme</v>
          </cell>
          <cell r="AD706">
            <v>0</v>
          </cell>
          <cell r="AE706">
            <v>0</v>
          </cell>
          <cell r="AF706">
            <v>0.5</v>
          </cell>
          <cell r="AG706">
            <v>0.5</v>
          </cell>
          <cell r="AH706">
            <v>25</v>
          </cell>
          <cell r="AI706" t="str">
            <v>Regional and Specialist Parks</v>
          </cell>
          <cell r="AJ706" t="str">
            <v>Structures parks</v>
          </cell>
          <cell r="AK706">
            <v>20</v>
          </cell>
          <cell r="AM706">
            <v>0.5</v>
          </cell>
          <cell r="AP706">
            <v>0.5</v>
          </cell>
          <cell r="AS706">
            <v>189355.33</v>
          </cell>
          <cell r="BD706">
            <v>3.1E-2</v>
          </cell>
          <cell r="BE706">
            <v>6.1930000000000041E-2</v>
          </cell>
          <cell r="BF706">
            <v>9.3787900000000146E-2</v>
          </cell>
          <cell r="BG706">
            <v>0.12878911280000027</v>
          </cell>
          <cell r="BH706">
            <v>0.16491036440960039</v>
          </cell>
          <cell r="BI706">
            <v>0.19869276497747879</v>
          </cell>
          <cell r="BJ706">
            <v>0.23225616239684821</v>
          </cell>
          <cell r="BK706">
            <v>0.27045610343115034</v>
          </cell>
          <cell r="BL706">
            <v>0.31238115484437823</v>
          </cell>
          <cell r="BM706">
            <v>0.35568973295424255</v>
          </cell>
          <cell r="BN706">
            <v>0</v>
          </cell>
          <cell r="BO706">
            <v>0</v>
          </cell>
          <cell r="BP706">
            <v>0</v>
          </cell>
          <cell r="BQ706">
            <v>0</v>
          </cell>
          <cell r="BR706">
            <v>0</v>
          </cell>
          <cell r="BS706">
            <v>0</v>
          </cell>
          <cell r="BT706">
            <v>0</v>
          </cell>
          <cell r="BU706">
            <v>0</v>
          </cell>
          <cell r="BV706">
            <v>0</v>
          </cell>
          <cell r="BW706">
            <v>0</v>
          </cell>
          <cell r="BX706">
            <v>0</v>
          </cell>
          <cell r="BY706">
            <v>189355.33</v>
          </cell>
          <cell r="BZ706">
            <v>0</v>
          </cell>
          <cell r="CA706">
            <v>0</v>
          </cell>
          <cell r="CB706">
            <v>0</v>
          </cell>
          <cell r="CC706">
            <v>0</v>
          </cell>
          <cell r="CD706">
            <v>0</v>
          </cell>
          <cell r="CE706">
            <v>0</v>
          </cell>
          <cell r="CF706">
            <v>0</v>
          </cell>
          <cell r="CG706">
            <v>0</v>
          </cell>
          <cell r="CH706">
            <v>0</v>
          </cell>
          <cell r="CI706">
            <v>0</v>
          </cell>
          <cell r="CK706">
            <v>0</v>
          </cell>
          <cell r="CL706">
            <v>0</v>
          </cell>
          <cell r="CM706">
            <v>0</v>
          </cell>
          <cell r="CN706">
            <v>0</v>
          </cell>
          <cell r="CO706">
            <v>0</v>
          </cell>
          <cell r="CP706">
            <v>0</v>
          </cell>
          <cell r="CQ706">
            <v>0</v>
          </cell>
          <cell r="CR706">
            <v>0</v>
          </cell>
          <cell r="CS706">
            <v>0</v>
          </cell>
          <cell r="CT706">
            <v>0</v>
          </cell>
          <cell r="CU706">
            <v>0</v>
          </cell>
          <cell r="CW706">
            <v>94677.664999999994</v>
          </cell>
          <cell r="CX706">
            <v>0</v>
          </cell>
          <cell r="CY706">
            <v>0</v>
          </cell>
          <cell r="CZ706">
            <v>0</v>
          </cell>
          <cell r="DA706">
            <v>0</v>
          </cell>
          <cell r="DB706">
            <v>0</v>
          </cell>
          <cell r="DC706">
            <v>0</v>
          </cell>
          <cell r="DD706">
            <v>0</v>
          </cell>
          <cell r="DE706">
            <v>0</v>
          </cell>
          <cell r="DF706">
            <v>0</v>
          </cell>
          <cell r="DG706">
            <v>0</v>
          </cell>
          <cell r="DI706">
            <v>94677.664999999994</v>
          </cell>
          <cell r="DJ706">
            <v>0</v>
          </cell>
          <cell r="DK706">
            <v>0</v>
          </cell>
          <cell r="DL706">
            <v>0</v>
          </cell>
          <cell r="DM706">
            <v>0</v>
          </cell>
          <cell r="DN706">
            <v>0</v>
          </cell>
          <cell r="DO706">
            <v>0</v>
          </cell>
          <cell r="DP706">
            <v>0</v>
          </cell>
          <cell r="DQ706">
            <v>0</v>
          </cell>
          <cell r="DR706">
            <v>0</v>
          </cell>
          <cell r="DS706">
            <v>0</v>
          </cell>
          <cell r="DU706" t="str">
            <v>ARC X/000247</v>
          </cell>
          <cell r="DV706">
            <v>0</v>
          </cell>
          <cell r="DW706">
            <v>0</v>
          </cell>
          <cell r="DX706">
            <v>1</v>
          </cell>
          <cell r="DY706">
            <v>0</v>
          </cell>
          <cell r="DZ706">
            <v>0</v>
          </cell>
          <cell r="EB706">
            <v>0</v>
          </cell>
          <cell r="EC706" t="str">
            <v>Def</v>
          </cell>
          <cell r="ED706" t="str">
            <v>Reserve Land</v>
          </cell>
        </row>
        <row r="707">
          <cell r="D707" t="str">
            <v>PC2130006</v>
          </cell>
          <cell r="E707" t="str">
            <v>Regional Parks Developments - Buildings</v>
          </cell>
          <cell r="F707" t="str">
            <v>Auckland Council</v>
          </cell>
          <cell r="G707" t="str">
            <v>Parks, sports and recreation</v>
          </cell>
          <cell r="H707" t="str">
            <v>E181110</v>
          </cell>
          <cell r="I707" t="str">
            <v>Regional parks operations management</v>
          </cell>
          <cell r="J707" t="str">
            <v>Lifestyle and culture</v>
          </cell>
          <cell r="K707" t="str">
            <v>Regional parks services</v>
          </cell>
          <cell r="L707" t="str">
            <v>Regional parks</v>
          </cell>
          <cell r="M707" t="str">
            <v>Lifestyle and culture</v>
          </cell>
          <cell r="N707" t="str">
            <v>Regional parks services</v>
          </cell>
          <cell r="O707" t="str">
            <v>Regional parks</v>
          </cell>
          <cell r="P707" t="str">
            <v>Lifestyle and culture</v>
          </cell>
          <cell r="Q707" t="str">
            <v>Regional parks services</v>
          </cell>
          <cell r="R707" t="str">
            <v>Regional parks</v>
          </cell>
          <cell r="S707" t="str">
            <v>A1241105</v>
          </cell>
          <cell r="T707" t="str">
            <v>A1241105</v>
          </cell>
          <cell r="U707" t="str">
            <v>Regional parks and visitor services</v>
          </cell>
          <cell r="V707" t="str">
            <v>L050</v>
          </cell>
          <cell r="W707" t="str">
            <v>Regional</v>
          </cell>
          <cell r="X707" t="str">
            <v>PL40810</v>
          </cell>
          <cell r="Y707" t="str">
            <v>Expense</v>
          </cell>
          <cell r="Z707">
            <v>20100701</v>
          </cell>
          <cell r="AA707">
            <v>20220630</v>
          </cell>
          <cell r="AB707">
            <v>1</v>
          </cell>
          <cell r="AC707" t="str">
            <v>Programme</v>
          </cell>
          <cell r="AD707">
            <v>0.25</v>
          </cell>
          <cell r="AE707">
            <v>0.7</v>
          </cell>
          <cell r="AF707">
            <v>0</v>
          </cell>
          <cell r="AG707">
            <v>0.05</v>
          </cell>
          <cell r="AH707">
            <v>25</v>
          </cell>
          <cell r="AI707" t="str">
            <v>Regional and Specialist Parks</v>
          </cell>
          <cell r="AJ707" t="str">
            <v>Buildings (Capex)</v>
          </cell>
          <cell r="AK707">
            <v>75</v>
          </cell>
          <cell r="AM707">
            <v>1</v>
          </cell>
          <cell r="AS707">
            <v>107000</v>
          </cell>
          <cell r="AT707">
            <v>147000</v>
          </cell>
          <cell r="AU707">
            <v>147000</v>
          </cell>
          <cell r="AV707">
            <v>147350</v>
          </cell>
          <cell r="AW707">
            <v>107000</v>
          </cell>
          <cell r="AX707">
            <v>107000</v>
          </cell>
          <cell r="AY707">
            <v>107000</v>
          </cell>
          <cell r="AZ707">
            <v>107000</v>
          </cell>
          <cell r="BA707">
            <v>150000</v>
          </cell>
          <cell r="BB707">
            <v>150000</v>
          </cell>
          <cell r="BC707">
            <v>150000</v>
          </cell>
          <cell r="BD707">
            <v>3.1E-2</v>
          </cell>
          <cell r="BE707">
            <v>6.1930000000000041E-2</v>
          </cell>
          <cell r="BF707">
            <v>9.3787900000000146E-2</v>
          </cell>
          <cell r="BG707">
            <v>0.12878911280000027</v>
          </cell>
          <cell r="BH707">
            <v>0.16491036440960039</v>
          </cell>
          <cell r="BI707">
            <v>0.19869276497747879</v>
          </cell>
          <cell r="BJ707">
            <v>0.23225616239684821</v>
          </cell>
          <cell r="BK707">
            <v>0.27045610343115034</v>
          </cell>
          <cell r="BL707">
            <v>0.31238115484437823</v>
          </cell>
          <cell r="BM707">
            <v>0.35568973295424255</v>
          </cell>
          <cell r="BN707">
            <v>0</v>
          </cell>
          <cell r="BO707">
            <v>4557</v>
          </cell>
          <cell r="BP707">
            <v>9103.7100000000064</v>
          </cell>
          <cell r="BQ707">
            <v>13819.647065000021</v>
          </cell>
          <cell r="BR707">
            <v>13780.435069600029</v>
          </cell>
          <cell r="BS707">
            <v>17645.40899182724</v>
          </cell>
          <cell r="BT707">
            <v>21260.12585259023</v>
          </cell>
          <cell r="BU707">
            <v>24851.409376462758</v>
          </cell>
          <cell r="BV707">
            <v>40568.415514672553</v>
          </cell>
          <cell r="BW707">
            <v>46857.173226656734</v>
          </cell>
          <cell r="BX707">
            <v>53353.459943136382</v>
          </cell>
          <cell r="BY707">
            <v>107000</v>
          </cell>
          <cell r="BZ707">
            <v>151557</v>
          </cell>
          <cell r="CA707">
            <v>156103.71000000002</v>
          </cell>
          <cell r="CB707">
            <v>161169.64706500003</v>
          </cell>
          <cell r="CC707">
            <v>120780.43506960003</v>
          </cell>
          <cell r="CD707">
            <v>124645.40899182724</v>
          </cell>
          <cell r="CE707">
            <v>128260.12585259022</v>
          </cell>
          <cell r="CF707">
            <v>131851.40937646275</v>
          </cell>
          <cell r="CG707">
            <v>190568.41551467255</v>
          </cell>
          <cell r="CH707">
            <v>196857.17322665674</v>
          </cell>
          <cell r="CI707">
            <v>203353.45994313637</v>
          </cell>
          <cell r="CK707">
            <v>101650</v>
          </cell>
          <cell r="CL707">
            <v>143979.15</v>
          </cell>
          <cell r="CM707">
            <v>148298.5245</v>
          </cell>
          <cell r="CN707">
            <v>153111.16471175003</v>
          </cell>
          <cell r="CO707">
            <v>114741.41331612003</v>
          </cell>
          <cell r="CP707">
            <v>118413.13854223587</v>
          </cell>
          <cell r="CQ707">
            <v>121847.1195599607</v>
          </cell>
          <cell r="CR707">
            <v>125258.8389076396</v>
          </cell>
          <cell r="CS707">
            <v>181039.99473893893</v>
          </cell>
          <cell r="CT707">
            <v>187014.3145653239</v>
          </cell>
          <cell r="CU707">
            <v>193185.78694597955</v>
          </cell>
          <cell r="CW707">
            <v>0</v>
          </cell>
          <cell r="CX707">
            <v>0</v>
          </cell>
          <cell r="CY707">
            <v>0</v>
          </cell>
          <cell r="CZ707">
            <v>0</v>
          </cell>
          <cell r="DA707">
            <v>0</v>
          </cell>
          <cell r="DB707">
            <v>0</v>
          </cell>
          <cell r="DC707">
            <v>0</v>
          </cell>
          <cell r="DD707">
            <v>0</v>
          </cell>
          <cell r="DE707">
            <v>0</v>
          </cell>
          <cell r="DF707">
            <v>0</v>
          </cell>
          <cell r="DG707">
            <v>0</v>
          </cell>
          <cell r="DI707">
            <v>5350</v>
          </cell>
          <cell r="DJ707">
            <v>7577.85</v>
          </cell>
          <cell r="DK707">
            <v>7805.1855000000014</v>
          </cell>
          <cell r="DL707">
            <v>8058.4823532500013</v>
          </cell>
          <cell r="DM707">
            <v>6039.0217534800022</v>
          </cell>
          <cell r="DN707">
            <v>6232.2704495913622</v>
          </cell>
          <cell r="DO707">
            <v>6413.0062926295113</v>
          </cell>
          <cell r="DP707">
            <v>6592.5704688231381</v>
          </cell>
          <cell r="DQ707">
            <v>9528.420775733628</v>
          </cell>
          <cell r="DR707">
            <v>9842.8586613328371</v>
          </cell>
          <cell r="DS707">
            <v>10167.67299715682</v>
          </cell>
          <cell r="DU707" t="str">
            <v>ARC X/006100/2</v>
          </cell>
          <cell r="DV707">
            <v>0</v>
          </cell>
          <cell r="DW707">
            <v>1</v>
          </cell>
          <cell r="DX707">
            <v>1</v>
          </cell>
          <cell r="DY707">
            <v>1319350</v>
          </cell>
          <cell r="DZ707">
            <v>1565146.7850399462</v>
          </cell>
          <cell r="EB707">
            <v>1565146.7850399462</v>
          </cell>
          <cell r="EC707" t="str">
            <v>Regional Recreational Facilities</v>
          </cell>
          <cell r="ED707" t="str">
            <v>Regional Recreational Facilities</v>
          </cell>
        </row>
        <row r="708">
          <cell r="D708" t="str">
            <v>PC2130007</v>
          </cell>
          <cell r="E708" t="str">
            <v>Regional Parks Developments - Fences</v>
          </cell>
          <cell r="F708" t="str">
            <v>Auckland Council</v>
          </cell>
          <cell r="G708" t="str">
            <v>Parks, sports and recreation</v>
          </cell>
          <cell r="H708" t="str">
            <v>E181110</v>
          </cell>
          <cell r="I708" t="str">
            <v>Regional parks operations management</v>
          </cell>
          <cell r="J708" t="str">
            <v>Lifestyle and culture</v>
          </cell>
          <cell r="K708" t="str">
            <v>Regional parks services</v>
          </cell>
          <cell r="L708" t="str">
            <v>Regional parks</v>
          </cell>
          <cell r="M708" t="str">
            <v>Lifestyle and culture</v>
          </cell>
          <cell r="N708" t="str">
            <v>Regional parks services</v>
          </cell>
          <cell r="O708" t="str">
            <v>Regional parks</v>
          </cell>
          <cell r="P708" t="str">
            <v>Lifestyle and culture</v>
          </cell>
          <cell r="Q708" t="str">
            <v>Regional parks services</v>
          </cell>
          <cell r="R708" t="str">
            <v>Regional parks</v>
          </cell>
          <cell r="S708" t="str">
            <v>A1241105</v>
          </cell>
          <cell r="T708" t="str">
            <v>A1241105</v>
          </cell>
          <cell r="U708" t="str">
            <v>Regional parks and visitor services</v>
          </cell>
          <cell r="V708" t="str">
            <v>L050</v>
          </cell>
          <cell r="W708" t="str">
            <v>Regional</v>
          </cell>
          <cell r="X708" t="str">
            <v>PL40810</v>
          </cell>
          <cell r="Y708" t="str">
            <v>Expense</v>
          </cell>
          <cell r="Z708">
            <v>20100701</v>
          </cell>
          <cell r="AA708">
            <v>20220630</v>
          </cell>
          <cell r="AB708">
            <v>1</v>
          </cell>
          <cell r="AC708" t="str">
            <v>Programme</v>
          </cell>
          <cell r="AD708">
            <v>0.5</v>
          </cell>
          <cell r="AE708">
            <v>0.4</v>
          </cell>
          <cell r="AF708">
            <v>0.1</v>
          </cell>
          <cell r="AG708">
            <v>0</v>
          </cell>
          <cell r="AH708">
            <v>25</v>
          </cell>
          <cell r="AI708" t="str">
            <v>Regional and Specialist Parks</v>
          </cell>
          <cell r="AJ708" t="str">
            <v>Structures parks</v>
          </cell>
          <cell r="AK708">
            <v>25</v>
          </cell>
          <cell r="AM708">
            <v>0.9</v>
          </cell>
          <cell r="AO708">
            <v>0.1</v>
          </cell>
          <cell r="AS708">
            <v>397860</v>
          </cell>
          <cell r="AT708">
            <v>397860</v>
          </cell>
          <cell r="AU708">
            <v>397860</v>
          </cell>
          <cell r="AV708">
            <v>397860</v>
          </cell>
          <cell r="AW708">
            <v>397860</v>
          </cell>
          <cell r="AX708">
            <v>175188</v>
          </cell>
          <cell r="BA708">
            <v>350000</v>
          </cell>
          <cell r="BB708">
            <v>350000</v>
          </cell>
          <cell r="BC708">
            <v>350000</v>
          </cell>
          <cell r="BD708">
            <v>3.1E-2</v>
          </cell>
          <cell r="BE708">
            <v>6.1930000000000041E-2</v>
          </cell>
          <cell r="BF708">
            <v>9.3787900000000146E-2</v>
          </cell>
          <cell r="BG708">
            <v>0.12878911280000027</v>
          </cell>
          <cell r="BH708">
            <v>0.16491036440960039</v>
          </cell>
          <cell r="BI708">
            <v>0.19869276497747879</v>
          </cell>
          <cell r="BJ708">
            <v>0.23225616239684821</v>
          </cell>
          <cell r="BK708">
            <v>0.27045610343115034</v>
          </cell>
          <cell r="BL708">
            <v>0.31238115484437823</v>
          </cell>
          <cell r="BM708">
            <v>0.35568973295424255</v>
          </cell>
          <cell r="BN708">
            <v>0</v>
          </cell>
          <cell r="BO708">
            <v>12333.66</v>
          </cell>
          <cell r="BP708">
            <v>24639.469800000017</v>
          </cell>
          <cell r="BQ708">
            <v>37314.453894000057</v>
          </cell>
          <cell r="BR708">
            <v>51240.036418608106</v>
          </cell>
          <cell r="BS708">
            <v>28890.316920189071</v>
          </cell>
          <cell r="BT708">
            <v>0</v>
          </cell>
          <cell r="BU708">
            <v>0</v>
          </cell>
          <cell r="BV708">
            <v>94659.63620090262</v>
          </cell>
          <cell r="BW708">
            <v>109333.40419553238</v>
          </cell>
          <cell r="BX708">
            <v>124491.40653398489</v>
          </cell>
          <cell r="BY708">
            <v>397860</v>
          </cell>
          <cell r="BZ708">
            <v>410193.66</v>
          </cell>
          <cell r="CA708">
            <v>422499.46980000002</v>
          </cell>
          <cell r="CB708">
            <v>435174.45389400003</v>
          </cell>
          <cell r="CC708">
            <v>449100.0364186081</v>
          </cell>
          <cell r="CD708">
            <v>204078.31692018907</v>
          </cell>
          <cell r="CE708">
            <v>0</v>
          </cell>
          <cell r="CF708">
            <v>0</v>
          </cell>
          <cell r="CG708">
            <v>444659.63620090263</v>
          </cell>
          <cell r="CH708">
            <v>459333.40419553238</v>
          </cell>
          <cell r="CI708">
            <v>474491.40653398487</v>
          </cell>
          <cell r="CK708">
            <v>358074</v>
          </cell>
          <cell r="CL708">
            <v>369174.29399999999</v>
          </cell>
          <cell r="CM708">
            <v>380249.52282000001</v>
          </cell>
          <cell r="CN708">
            <v>391657.00850460003</v>
          </cell>
          <cell r="CO708">
            <v>404190.03277674731</v>
          </cell>
          <cell r="CP708">
            <v>183670.48522817018</v>
          </cell>
          <cell r="CQ708">
            <v>0</v>
          </cell>
          <cell r="CR708">
            <v>0</v>
          </cell>
          <cell r="CS708">
            <v>400193.67258081236</v>
          </cell>
          <cell r="CT708">
            <v>413400.06377597916</v>
          </cell>
          <cell r="CU708">
            <v>427042.2658805864</v>
          </cell>
          <cell r="CW708">
            <v>39786</v>
          </cell>
          <cell r="CX708">
            <v>41019.366000000002</v>
          </cell>
          <cell r="CY708">
            <v>42249.946980000008</v>
          </cell>
          <cell r="CZ708">
            <v>43517.445389400003</v>
          </cell>
          <cell r="DA708">
            <v>44910.003641860814</v>
          </cell>
          <cell r="DB708">
            <v>20407.83169201891</v>
          </cell>
          <cell r="DC708">
            <v>0</v>
          </cell>
          <cell r="DD708">
            <v>0</v>
          </cell>
          <cell r="DE708">
            <v>44465.963620090268</v>
          </cell>
          <cell r="DF708">
            <v>45933.340419553242</v>
          </cell>
          <cell r="DG708">
            <v>47449.140653398492</v>
          </cell>
          <cell r="DI708">
            <v>0</v>
          </cell>
          <cell r="DJ708">
            <v>0</v>
          </cell>
          <cell r="DK708">
            <v>0</v>
          </cell>
          <cell r="DL708">
            <v>0</v>
          </cell>
          <cell r="DM708">
            <v>0</v>
          </cell>
          <cell r="DN708">
            <v>0</v>
          </cell>
          <cell r="DO708">
            <v>0</v>
          </cell>
          <cell r="DP708">
            <v>0</v>
          </cell>
          <cell r="DQ708">
            <v>0</v>
          </cell>
          <cell r="DR708">
            <v>0</v>
          </cell>
          <cell r="DS708">
            <v>0</v>
          </cell>
          <cell r="DU708" t="str">
            <v>ARC X/006100/1</v>
          </cell>
          <cell r="DV708">
            <v>281662.8</v>
          </cell>
          <cell r="DW708">
            <v>1</v>
          </cell>
          <cell r="DX708">
            <v>1</v>
          </cell>
          <cell r="DY708">
            <v>2816628</v>
          </cell>
          <cell r="DZ708">
            <v>3299530.383963217</v>
          </cell>
          <cell r="EB708">
            <v>3299530.383963217</v>
          </cell>
          <cell r="EC708" t="str">
            <v>Regional Recreational Facilities</v>
          </cell>
          <cell r="ED708" t="str">
            <v>Regional Recreational Facilities</v>
          </cell>
        </row>
        <row r="709">
          <cell r="D709" t="str">
            <v>PC2130008</v>
          </cell>
          <cell r="E709" t="str">
            <v>Regional Parks Developments - Green Assets</v>
          </cell>
          <cell r="F709" t="str">
            <v>Auckland Council</v>
          </cell>
          <cell r="G709" t="str">
            <v>Parks, sports and recreation</v>
          </cell>
          <cell r="H709" t="str">
            <v>E181110</v>
          </cell>
          <cell r="I709" t="str">
            <v>Regional parks operations management</v>
          </cell>
          <cell r="J709" t="str">
            <v>Lifestyle and culture</v>
          </cell>
          <cell r="K709" t="str">
            <v>Regional parks services</v>
          </cell>
          <cell r="L709" t="str">
            <v>Regional parks</v>
          </cell>
          <cell r="M709" t="str">
            <v>Lifestyle and culture</v>
          </cell>
          <cell r="N709" t="str">
            <v>Regional parks services</v>
          </cell>
          <cell r="O709" t="str">
            <v>Regional parks</v>
          </cell>
          <cell r="P709" t="str">
            <v>Lifestyle and culture</v>
          </cell>
          <cell r="Q709" t="str">
            <v>Regional parks services</v>
          </cell>
          <cell r="R709" t="str">
            <v>Regional parks</v>
          </cell>
          <cell r="S709" t="str">
            <v>A1241105</v>
          </cell>
          <cell r="T709" t="str">
            <v>A1241105</v>
          </cell>
          <cell r="U709" t="str">
            <v>Regional parks and visitor services</v>
          </cell>
          <cell r="V709" t="str">
            <v>L050</v>
          </cell>
          <cell r="W709" t="str">
            <v>Regional</v>
          </cell>
          <cell r="X709" t="str">
            <v>FY12 - Only</v>
          </cell>
          <cell r="Y709" t="str">
            <v>Expense</v>
          </cell>
          <cell r="Z709">
            <v>20110701</v>
          </cell>
          <cell r="AA709">
            <v>20120630</v>
          </cell>
          <cell r="AB709">
            <v>1</v>
          </cell>
          <cell r="AC709" t="str">
            <v>Programme</v>
          </cell>
          <cell r="AD709">
            <v>0.2</v>
          </cell>
          <cell r="AE709">
            <v>0.8</v>
          </cell>
          <cell r="AF709">
            <v>0</v>
          </cell>
          <cell r="AG709">
            <v>0</v>
          </cell>
          <cell r="AH709">
            <v>25</v>
          </cell>
          <cell r="AI709" t="str">
            <v>Regional and Specialist Parks</v>
          </cell>
          <cell r="AJ709" t="str">
            <v>Structures parks</v>
          </cell>
          <cell r="AK709">
            <v>1</v>
          </cell>
          <cell r="AM709">
            <v>0.5</v>
          </cell>
          <cell r="AP709">
            <v>0.5</v>
          </cell>
          <cell r="AS709">
            <v>95514</v>
          </cell>
          <cell r="BD709">
            <v>3.1E-2</v>
          </cell>
          <cell r="BE709">
            <v>6.1930000000000041E-2</v>
          </cell>
          <cell r="BF709">
            <v>9.3787900000000146E-2</v>
          </cell>
          <cell r="BG709">
            <v>0.12878911280000027</v>
          </cell>
          <cell r="BH709">
            <v>0.16491036440960039</v>
          </cell>
          <cell r="BI709">
            <v>0.19869276497747879</v>
          </cell>
          <cell r="BJ709">
            <v>0.23225616239684821</v>
          </cell>
          <cell r="BK709">
            <v>0.27045610343115034</v>
          </cell>
          <cell r="BL709">
            <v>0.31238115484437823</v>
          </cell>
          <cell r="BM709">
            <v>0.35568973295424255</v>
          </cell>
          <cell r="BN709">
            <v>0</v>
          </cell>
          <cell r="BO709">
            <v>0</v>
          </cell>
          <cell r="BP709">
            <v>0</v>
          </cell>
          <cell r="BQ709">
            <v>0</v>
          </cell>
          <cell r="BR709">
            <v>0</v>
          </cell>
          <cell r="BS709">
            <v>0</v>
          </cell>
          <cell r="BT709">
            <v>0</v>
          </cell>
          <cell r="BU709">
            <v>0</v>
          </cell>
          <cell r="BV709">
            <v>0</v>
          </cell>
          <cell r="BW709">
            <v>0</v>
          </cell>
          <cell r="BX709">
            <v>0</v>
          </cell>
          <cell r="BY709">
            <v>95514</v>
          </cell>
          <cell r="BZ709">
            <v>0</v>
          </cell>
          <cell r="CA709">
            <v>0</v>
          </cell>
          <cell r="CB709">
            <v>0</v>
          </cell>
          <cell r="CC709">
            <v>0</v>
          </cell>
          <cell r="CD709">
            <v>0</v>
          </cell>
          <cell r="CE709">
            <v>0</v>
          </cell>
          <cell r="CF709">
            <v>0</v>
          </cell>
          <cell r="CG709">
            <v>0</v>
          </cell>
          <cell r="CH709">
            <v>0</v>
          </cell>
          <cell r="CI709">
            <v>0</v>
          </cell>
          <cell r="CK709">
            <v>95514</v>
          </cell>
          <cell r="CL709">
            <v>0</v>
          </cell>
          <cell r="CM709">
            <v>0</v>
          </cell>
          <cell r="CN709">
            <v>0</v>
          </cell>
          <cell r="CO709">
            <v>0</v>
          </cell>
          <cell r="CP709">
            <v>0</v>
          </cell>
          <cell r="CQ709">
            <v>0</v>
          </cell>
          <cell r="CR709">
            <v>0</v>
          </cell>
          <cell r="CS709">
            <v>0</v>
          </cell>
          <cell r="CT709">
            <v>0</v>
          </cell>
          <cell r="CU709">
            <v>0</v>
          </cell>
          <cell r="CW709">
            <v>0</v>
          </cell>
          <cell r="CX709">
            <v>0</v>
          </cell>
          <cell r="CY709">
            <v>0</v>
          </cell>
          <cell r="CZ709">
            <v>0</v>
          </cell>
          <cell r="DA709">
            <v>0</v>
          </cell>
          <cell r="DB709">
            <v>0</v>
          </cell>
          <cell r="DC709">
            <v>0</v>
          </cell>
          <cell r="DD709">
            <v>0</v>
          </cell>
          <cell r="DE709">
            <v>0</v>
          </cell>
          <cell r="DF709">
            <v>0</v>
          </cell>
          <cell r="DG709">
            <v>0</v>
          </cell>
          <cell r="DI709">
            <v>0</v>
          </cell>
          <cell r="DJ709">
            <v>0</v>
          </cell>
          <cell r="DK709">
            <v>0</v>
          </cell>
          <cell r="DL709">
            <v>0</v>
          </cell>
          <cell r="DM709">
            <v>0</v>
          </cell>
          <cell r="DN709">
            <v>0</v>
          </cell>
          <cell r="DO709">
            <v>0</v>
          </cell>
          <cell r="DP709">
            <v>0</v>
          </cell>
          <cell r="DQ709">
            <v>0</v>
          </cell>
          <cell r="DR709">
            <v>0</v>
          </cell>
          <cell r="DS709">
            <v>0</v>
          </cell>
          <cell r="DU709" t="str">
            <v>ARC X/006100/8</v>
          </cell>
          <cell r="DV709">
            <v>0</v>
          </cell>
          <cell r="DW709">
            <v>0</v>
          </cell>
          <cell r="DX709">
            <v>1</v>
          </cell>
          <cell r="DY709">
            <v>0</v>
          </cell>
          <cell r="DZ709">
            <v>0</v>
          </cell>
          <cell r="EB709">
            <v>0</v>
          </cell>
          <cell r="EC709" t="str">
            <v>Def</v>
          </cell>
          <cell r="ED709" t="str">
            <v>Reserve Land</v>
          </cell>
        </row>
        <row r="710">
          <cell r="D710" t="str">
            <v>PC2130009</v>
          </cell>
          <cell r="E710" t="str">
            <v>Regional Parks Developments - Land</v>
          </cell>
          <cell r="F710" t="str">
            <v>Auckland Council</v>
          </cell>
          <cell r="G710" t="str">
            <v>Parks, sports and recreation</v>
          </cell>
          <cell r="H710" t="str">
            <v>E181110</v>
          </cell>
          <cell r="I710" t="str">
            <v>Regional parks operations management</v>
          </cell>
          <cell r="J710" t="str">
            <v>Lifestyle and culture</v>
          </cell>
          <cell r="K710" t="str">
            <v>Regional parks services</v>
          </cell>
          <cell r="L710" t="str">
            <v>Regional parks</v>
          </cell>
          <cell r="M710" t="str">
            <v>Lifestyle and culture</v>
          </cell>
          <cell r="N710" t="str">
            <v>Regional parks services</v>
          </cell>
          <cell r="O710" t="str">
            <v>Regional parks</v>
          </cell>
          <cell r="P710" t="str">
            <v>Lifestyle and culture</v>
          </cell>
          <cell r="Q710" t="str">
            <v>Regional parks services</v>
          </cell>
          <cell r="R710" t="str">
            <v>Regional parks</v>
          </cell>
          <cell r="S710" t="str">
            <v>A1241105</v>
          </cell>
          <cell r="T710" t="str">
            <v>A1241105</v>
          </cell>
          <cell r="U710" t="str">
            <v>Regional parks and visitor services</v>
          </cell>
          <cell r="V710" t="str">
            <v>L050</v>
          </cell>
          <cell r="W710" t="str">
            <v>Regional</v>
          </cell>
          <cell r="X710" t="str">
            <v>PL43740</v>
          </cell>
          <cell r="Y710" t="str">
            <v>Expense</v>
          </cell>
          <cell r="Z710">
            <v>20130701</v>
          </cell>
          <cell r="AA710">
            <v>20170630</v>
          </cell>
          <cell r="AB710">
            <v>1</v>
          </cell>
          <cell r="AC710" t="str">
            <v>Programme</v>
          </cell>
          <cell r="AD710">
            <v>0</v>
          </cell>
          <cell r="AE710">
            <v>0</v>
          </cell>
          <cell r="AF710">
            <v>1</v>
          </cell>
          <cell r="AG710">
            <v>0</v>
          </cell>
          <cell r="AH710">
            <v>25</v>
          </cell>
          <cell r="AI710" t="str">
            <v>Regional and Specialist Parks</v>
          </cell>
          <cell r="AJ710" t="str">
            <v>Land (Capex)</v>
          </cell>
          <cell r="AK710">
            <v>0</v>
          </cell>
          <cell r="AM710">
            <v>0.8</v>
          </cell>
          <cell r="AO710">
            <v>0.2</v>
          </cell>
          <cell r="AU710">
            <v>15708000</v>
          </cell>
          <cell r="AX710">
            <v>20750000</v>
          </cell>
          <cell r="BD710">
            <v>3.1E-2</v>
          </cell>
          <cell r="BE710">
            <v>6.1930000000000041E-2</v>
          </cell>
          <cell r="BF710">
            <v>9.3787900000000146E-2</v>
          </cell>
          <cell r="BG710">
            <v>0.12878911280000027</v>
          </cell>
          <cell r="BH710">
            <v>0.16491036440960039</v>
          </cell>
          <cell r="BI710">
            <v>0.19869276497747879</v>
          </cell>
          <cell r="BJ710">
            <v>0.23225616239684821</v>
          </cell>
          <cell r="BK710">
            <v>0.27045610343115034</v>
          </cell>
          <cell r="BL710">
            <v>0.31238115484437823</v>
          </cell>
          <cell r="BM710">
            <v>0.35568973295424255</v>
          </cell>
          <cell r="BN710">
            <v>0</v>
          </cell>
          <cell r="BO710">
            <v>0</v>
          </cell>
          <cell r="BP710">
            <v>972796.44000000064</v>
          </cell>
          <cell r="BQ710">
            <v>0</v>
          </cell>
          <cell r="BR710">
            <v>0</v>
          </cell>
          <cell r="BS710">
            <v>3421890.0614992082</v>
          </cell>
          <cell r="BT710">
            <v>0</v>
          </cell>
          <cell r="BU710">
            <v>0</v>
          </cell>
          <cell r="BV710">
            <v>0</v>
          </cell>
          <cell r="BW710">
            <v>0</v>
          </cell>
          <cell r="BX710">
            <v>0</v>
          </cell>
          <cell r="BY710">
            <v>0</v>
          </cell>
          <cell r="BZ710">
            <v>0</v>
          </cell>
          <cell r="CA710">
            <v>16680796.440000001</v>
          </cell>
          <cell r="CB710">
            <v>0</v>
          </cell>
          <cell r="CC710">
            <v>0</v>
          </cell>
          <cell r="CD710">
            <v>24171890.061499208</v>
          </cell>
          <cell r="CE710">
            <v>0</v>
          </cell>
          <cell r="CF710">
            <v>0</v>
          </cell>
          <cell r="CG710">
            <v>0</v>
          </cell>
          <cell r="CH710">
            <v>0</v>
          </cell>
          <cell r="CI710">
            <v>0</v>
          </cell>
          <cell r="CK710">
            <v>0</v>
          </cell>
          <cell r="CL710">
            <v>0</v>
          </cell>
          <cell r="CM710">
            <v>0</v>
          </cell>
          <cell r="CN710">
            <v>0</v>
          </cell>
          <cell r="CO710">
            <v>0</v>
          </cell>
          <cell r="CP710">
            <v>0</v>
          </cell>
          <cell r="CQ710">
            <v>0</v>
          </cell>
          <cell r="CR710">
            <v>0</v>
          </cell>
          <cell r="CS710">
            <v>0</v>
          </cell>
          <cell r="CT710">
            <v>0</v>
          </cell>
          <cell r="CU710">
            <v>0</v>
          </cell>
          <cell r="CW710">
            <v>0</v>
          </cell>
          <cell r="CX710">
            <v>0</v>
          </cell>
          <cell r="CY710">
            <v>16680796.440000001</v>
          </cell>
          <cell r="CZ710">
            <v>0</v>
          </cell>
          <cell r="DA710">
            <v>0</v>
          </cell>
          <cell r="DB710">
            <v>24171890.061499208</v>
          </cell>
          <cell r="DC710">
            <v>0</v>
          </cell>
          <cell r="DD710">
            <v>0</v>
          </cell>
          <cell r="DE710">
            <v>0</v>
          </cell>
          <cell r="DF710">
            <v>0</v>
          </cell>
          <cell r="DG710">
            <v>0</v>
          </cell>
          <cell r="DI710">
            <v>0</v>
          </cell>
          <cell r="DJ710">
            <v>0</v>
          </cell>
          <cell r="DK710">
            <v>0</v>
          </cell>
          <cell r="DL710">
            <v>0</v>
          </cell>
          <cell r="DM710">
            <v>0</v>
          </cell>
          <cell r="DN710">
            <v>0</v>
          </cell>
          <cell r="DO710">
            <v>0</v>
          </cell>
          <cell r="DP710">
            <v>0</v>
          </cell>
          <cell r="DQ710">
            <v>0</v>
          </cell>
          <cell r="DR710">
            <v>0</v>
          </cell>
          <cell r="DS710">
            <v>0</v>
          </cell>
          <cell r="DU710" t="str">
            <v>ARC X/006100/3</v>
          </cell>
          <cell r="DV710">
            <v>36458000</v>
          </cell>
          <cell r="DW710">
            <v>1</v>
          </cell>
          <cell r="DX710">
            <v>1</v>
          </cell>
          <cell r="DY710">
            <v>36458000</v>
          </cell>
          <cell r="DZ710">
            <v>40852686.501499206</v>
          </cell>
          <cell r="EB710">
            <v>40852686.501499206</v>
          </cell>
          <cell r="EC710" t="str">
            <v>Def</v>
          </cell>
          <cell r="ED710" t="str">
            <v>Reserve Land</v>
          </cell>
        </row>
        <row r="711">
          <cell r="D711" t="str">
            <v>PC2130010</v>
          </cell>
          <cell r="E711" t="str">
            <v>Regional Parks Developments - Recreation Structures</v>
          </cell>
          <cell r="F711" t="str">
            <v>Auckland Council</v>
          </cell>
          <cell r="G711" t="str">
            <v>Parks, sports and recreation</v>
          </cell>
          <cell r="H711" t="str">
            <v>E181110</v>
          </cell>
          <cell r="I711" t="str">
            <v>Regional parks operations management</v>
          </cell>
          <cell r="J711" t="str">
            <v>Lifestyle and culture</v>
          </cell>
          <cell r="K711" t="str">
            <v>Regional parks services</v>
          </cell>
          <cell r="L711" t="str">
            <v>Regional parks</v>
          </cell>
          <cell r="M711" t="str">
            <v>Lifestyle and culture</v>
          </cell>
          <cell r="N711" t="str">
            <v>Regional parks services</v>
          </cell>
          <cell r="O711" t="str">
            <v>Regional parks</v>
          </cell>
          <cell r="P711" t="str">
            <v>Lifestyle and culture</v>
          </cell>
          <cell r="Q711" t="str">
            <v>Regional parks services</v>
          </cell>
          <cell r="R711" t="str">
            <v>Regional parks</v>
          </cell>
          <cell r="S711" t="str">
            <v>A1241105</v>
          </cell>
          <cell r="T711" t="str">
            <v>A1241105</v>
          </cell>
          <cell r="U711" t="str">
            <v>Regional parks and visitor services</v>
          </cell>
          <cell r="V711" t="str">
            <v>L050</v>
          </cell>
          <cell r="W711" t="str">
            <v>Regional</v>
          </cell>
          <cell r="X711" t="str">
            <v>PL40810</v>
          </cell>
          <cell r="Y711" t="str">
            <v>Expense</v>
          </cell>
          <cell r="Z711">
            <v>20100701</v>
          </cell>
          <cell r="AA711">
            <v>20220630</v>
          </cell>
          <cell r="AB711">
            <v>1</v>
          </cell>
          <cell r="AC711" t="str">
            <v>Programme</v>
          </cell>
          <cell r="AD711">
            <v>0.1</v>
          </cell>
          <cell r="AE711">
            <v>0.1</v>
          </cell>
          <cell r="AF711">
            <v>0.8</v>
          </cell>
          <cell r="AG711">
            <v>0</v>
          </cell>
          <cell r="AH711">
            <v>25</v>
          </cell>
          <cell r="AI711" t="str">
            <v>Regional and Specialist Parks</v>
          </cell>
          <cell r="AJ711" t="str">
            <v>Structures parks</v>
          </cell>
          <cell r="AK711">
            <v>35</v>
          </cell>
          <cell r="AM711">
            <v>0.2</v>
          </cell>
          <cell r="AO711">
            <v>0.8</v>
          </cell>
          <cell r="AS711">
            <v>93281</v>
          </cell>
          <cell r="AT711">
            <v>83000</v>
          </cell>
          <cell r="AU711">
            <v>83000</v>
          </cell>
          <cell r="AV711">
            <v>83000</v>
          </cell>
          <cell r="AW711">
            <v>83000</v>
          </cell>
          <cell r="AX711">
            <v>83000</v>
          </cell>
          <cell r="AY711">
            <v>83000</v>
          </cell>
          <cell r="AZ711">
            <v>83000</v>
          </cell>
          <cell r="BA711">
            <v>83000</v>
          </cell>
          <cell r="BB711">
            <v>83000</v>
          </cell>
          <cell r="BC711">
            <v>83000</v>
          </cell>
          <cell r="BD711">
            <v>3.1E-2</v>
          </cell>
          <cell r="BE711">
            <v>6.1930000000000041E-2</v>
          </cell>
          <cell r="BF711">
            <v>9.3787900000000146E-2</v>
          </cell>
          <cell r="BG711">
            <v>0.12878911280000027</v>
          </cell>
          <cell r="BH711">
            <v>0.16491036440960039</v>
          </cell>
          <cell r="BI711">
            <v>0.19869276497747879</v>
          </cell>
          <cell r="BJ711">
            <v>0.23225616239684821</v>
          </cell>
          <cell r="BK711">
            <v>0.27045610343115034</v>
          </cell>
          <cell r="BL711">
            <v>0.31238115484437823</v>
          </cell>
          <cell r="BM711">
            <v>0.35568973295424255</v>
          </cell>
          <cell r="BN711">
            <v>0</v>
          </cell>
          <cell r="BO711">
            <v>2573</v>
          </cell>
          <cell r="BP711">
            <v>5140.1900000000032</v>
          </cell>
          <cell r="BQ711">
            <v>7784.3957000000119</v>
          </cell>
          <cell r="BR711">
            <v>10689.496362400023</v>
          </cell>
          <cell r="BS711">
            <v>13687.560245996832</v>
          </cell>
          <cell r="BT711">
            <v>16491.499493130741</v>
          </cell>
          <cell r="BU711">
            <v>19277.261478938402</v>
          </cell>
          <cell r="BV711">
            <v>22447.856584785477</v>
          </cell>
          <cell r="BW711">
            <v>25927.635852083393</v>
          </cell>
          <cell r="BX711">
            <v>29522.247835202132</v>
          </cell>
          <cell r="BY711">
            <v>93281</v>
          </cell>
          <cell r="BZ711">
            <v>85573</v>
          </cell>
          <cell r="CA711">
            <v>88140.19</v>
          </cell>
          <cell r="CB711">
            <v>90784.395700000008</v>
          </cell>
          <cell r="CC711">
            <v>93689.496362400023</v>
          </cell>
          <cell r="CD711">
            <v>96687.560245996836</v>
          </cell>
          <cell r="CE711">
            <v>99491.499493130745</v>
          </cell>
          <cell r="CF711">
            <v>102277.2614789384</v>
          </cell>
          <cell r="CG711">
            <v>105447.85658478548</v>
          </cell>
          <cell r="CH711">
            <v>108927.63585208339</v>
          </cell>
          <cell r="CI711">
            <v>112522.24783520213</v>
          </cell>
          <cell r="CK711">
            <v>18656.2</v>
          </cell>
          <cell r="CL711">
            <v>17114.600000000002</v>
          </cell>
          <cell r="CM711">
            <v>17628.038</v>
          </cell>
          <cell r="CN711">
            <v>18156.879140000001</v>
          </cell>
          <cell r="CO711">
            <v>18737.899272480005</v>
          </cell>
          <cell r="CP711">
            <v>19337.512049199369</v>
          </cell>
          <cell r="CQ711">
            <v>19898.299898626152</v>
          </cell>
          <cell r="CR711">
            <v>20455.45229578768</v>
          </cell>
          <cell r="CS711">
            <v>21089.571316957095</v>
          </cell>
          <cell r="CT711">
            <v>21785.527170416681</v>
          </cell>
          <cell r="CU711">
            <v>22504.449567040429</v>
          </cell>
          <cell r="CW711">
            <v>74624.800000000003</v>
          </cell>
          <cell r="CX711">
            <v>68458.400000000009</v>
          </cell>
          <cell r="CY711">
            <v>70512.152000000002</v>
          </cell>
          <cell r="CZ711">
            <v>72627.516560000004</v>
          </cell>
          <cell r="DA711">
            <v>74951.597089920018</v>
          </cell>
          <cell r="DB711">
            <v>77350.048196797477</v>
          </cell>
          <cell r="DC711">
            <v>79593.199594504607</v>
          </cell>
          <cell r="DD711">
            <v>81821.809183150719</v>
          </cell>
          <cell r="DE711">
            <v>84358.285267828382</v>
          </cell>
          <cell r="DF711">
            <v>87142.108681666723</v>
          </cell>
          <cell r="DG711">
            <v>90017.798268161714</v>
          </cell>
          <cell r="DI711">
            <v>0</v>
          </cell>
          <cell r="DJ711">
            <v>0</v>
          </cell>
          <cell r="DK711">
            <v>0</v>
          </cell>
          <cell r="DL711">
            <v>0</v>
          </cell>
          <cell r="DM711">
            <v>0</v>
          </cell>
          <cell r="DN711">
            <v>0</v>
          </cell>
          <cell r="DO711">
            <v>0</v>
          </cell>
          <cell r="DP711">
            <v>0</v>
          </cell>
          <cell r="DQ711">
            <v>0</v>
          </cell>
          <cell r="DR711">
            <v>0</v>
          </cell>
          <cell r="DS711">
            <v>0</v>
          </cell>
          <cell r="DU711" t="str">
            <v>ARC X/006100/5</v>
          </cell>
          <cell r="DV711">
            <v>664000</v>
          </cell>
          <cell r="DW711">
            <v>1</v>
          </cell>
          <cell r="DX711">
            <v>1</v>
          </cell>
          <cell r="DY711">
            <v>830000</v>
          </cell>
          <cell r="DZ711">
            <v>983541.14355253708</v>
          </cell>
          <cell r="EB711">
            <v>983541.14355253708</v>
          </cell>
          <cell r="EC711" t="str">
            <v>Regional Recreational Facilities</v>
          </cell>
          <cell r="ED711" t="str">
            <v>Regional Recreational Facilities</v>
          </cell>
        </row>
        <row r="712">
          <cell r="D712" t="str">
            <v>PC2130011</v>
          </cell>
          <cell r="E712" t="str">
            <v>Regional Parks Developments - Roads</v>
          </cell>
          <cell r="F712" t="str">
            <v>Auckland Council</v>
          </cell>
          <cell r="G712" t="str">
            <v>Parks, sports and recreation</v>
          </cell>
          <cell r="H712" t="str">
            <v>E181110</v>
          </cell>
          <cell r="I712" t="str">
            <v>Regional parks operations management</v>
          </cell>
          <cell r="J712" t="str">
            <v>Lifestyle and culture</v>
          </cell>
          <cell r="K712" t="str">
            <v>Regional parks services</v>
          </cell>
          <cell r="L712" t="str">
            <v>Regional parks</v>
          </cell>
          <cell r="M712" t="str">
            <v>Lifestyle and culture</v>
          </cell>
          <cell r="N712" t="str">
            <v>Regional parks services</v>
          </cell>
          <cell r="O712" t="str">
            <v>Regional parks</v>
          </cell>
          <cell r="P712" t="str">
            <v>Lifestyle and culture</v>
          </cell>
          <cell r="Q712" t="str">
            <v>Regional parks services</v>
          </cell>
          <cell r="R712" t="str">
            <v>Regional parks</v>
          </cell>
          <cell r="S712" t="str">
            <v>A1241105</v>
          </cell>
          <cell r="T712" t="str">
            <v>A1241105</v>
          </cell>
          <cell r="U712" t="str">
            <v>Regional parks and visitor services</v>
          </cell>
          <cell r="V712" t="str">
            <v>L050</v>
          </cell>
          <cell r="W712" t="str">
            <v>Regional</v>
          </cell>
          <cell r="X712" t="str">
            <v>PL40810</v>
          </cell>
          <cell r="Y712" t="str">
            <v>Expense</v>
          </cell>
          <cell r="Z712">
            <v>20110701</v>
          </cell>
          <cell r="AA712">
            <v>20220630</v>
          </cell>
          <cell r="AB712">
            <v>1</v>
          </cell>
          <cell r="AC712" t="str">
            <v>Programme</v>
          </cell>
          <cell r="AD712">
            <v>0.4</v>
          </cell>
          <cell r="AE712">
            <v>0.3</v>
          </cell>
          <cell r="AF712">
            <v>0.3</v>
          </cell>
          <cell r="AG712">
            <v>0</v>
          </cell>
          <cell r="AH712">
            <v>25</v>
          </cell>
          <cell r="AI712" t="str">
            <v>Regional and Specialist Parks</v>
          </cell>
          <cell r="AJ712" t="str">
            <v>Road surface</v>
          </cell>
          <cell r="AK712">
            <v>50</v>
          </cell>
          <cell r="AM712">
            <v>0.7</v>
          </cell>
          <cell r="AO712">
            <v>0.3</v>
          </cell>
          <cell r="AS712">
            <v>597500</v>
          </cell>
          <cell r="AT712">
            <v>357500</v>
          </cell>
          <cell r="AU712">
            <v>357500</v>
          </cell>
          <cell r="AV712">
            <v>358300</v>
          </cell>
          <cell r="AW712">
            <v>297500</v>
          </cell>
          <cell r="AX712">
            <v>297500</v>
          </cell>
          <cell r="AY712">
            <v>297500</v>
          </cell>
          <cell r="AZ712">
            <v>297500</v>
          </cell>
          <cell r="BA712">
            <v>297500</v>
          </cell>
          <cell r="BB712">
            <v>297500</v>
          </cell>
          <cell r="BC712">
            <v>297500</v>
          </cell>
          <cell r="BD712">
            <v>3.9E-2</v>
          </cell>
          <cell r="BE712">
            <v>7.4325999999999892E-2</v>
          </cell>
          <cell r="BF712">
            <v>0.10440712799999985</v>
          </cell>
          <cell r="BG712">
            <v>0.13643493471199974</v>
          </cell>
          <cell r="BH712">
            <v>0.17166441768807172</v>
          </cell>
          <cell r="BI712">
            <v>0.2103293434717779</v>
          </cell>
          <cell r="BJ712">
            <v>0.25269087049328998</v>
          </cell>
          <cell r="BK712">
            <v>0.29904043270154168</v>
          </cell>
          <cell r="BL712">
            <v>0.35100205000960338</v>
          </cell>
          <cell r="BM712">
            <v>0.40504213200998751</v>
          </cell>
          <cell r="BN712">
            <v>0</v>
          </cell>
          <cell r="BO712">
            <v>13942.5</v>
          </cell>
          <cell r="BP712">
            <v>26571.544999999962</v>
          </cell>
          <cell r="BQ712">
            <v>37409.073962399947</v>
          </cell>
          <cell r="BR712">
            <v>40589.393076819921</v>
          </cell>
          <cell r="BS712">
            <v>51070.164262201339</v>
          </cell>
          <cell r="BT712">
            <v>62572.979682853926</v>
          </cell>
          <cell r="BU712">
            <v>75175.533971753772</v>
          </cell>
          <cell r="BV712">
            <v>88964.528728708654</v>
          </cell>
          <cell r="BW712">
            <v>104423.109877857</v>
          </cell>
          <cell r="BX712">
            <v>120500.03427297129</v>
          </cell>
          <cell r="BY712">
            <v>597500</v>
          </cell>
          <cell r="BZ712">
            <v>371442.5</v>
          </cell>
          <cell r="CA712">
            <v>384071.54499999998</v>
          </cell>
          <cell r="CB712">
            <v>395709.07396239997</v>
          </cell>
          <cell r="CC712">
            <v>338089.39307681995</v>
          </cell>
          <cell r="CD712">
            <v>348570.16426220135</v>
          </cell>
          <cell r="CE712">
            <v>360072.97968285391</v>
          </cell>
          <cell r="CF712">
            <v>372675.53397175379</v>
          </cell>
          <cell r="CG712">
            <v>386464.52872870862</v>
          </cell>
          <cell r="CH712">
            <v>401923.10987785703</v>
          </cell>
          <cell r="CI712">
            <v>418000.03427297127</v>
          </cell>
          <cell r="CK712">
            <v>418250</v>
          </cell>
          <cell r="CL712">
            <v>260009.74999999997</v>
          </cell>
          <cell r="CM712">
            <v>268850.08149999997</v>
          </cell>
          <cell r="CN712">
            <v>276996.35177367995</v>
          </cell>
          <cell r="CO712">
            <v>236662.57515377394</v>
          </cell>
          <cell r="CP712">
            <v>243999.11498354093</v>
          </cell>
          <cell r="CQ712">
            <v>252051.08577799771</v>
          </cell>
          <cell r="CR712">
            <v>260872.87378022764</v>
          </cell>
          <cell r="CS712">
            <v>270525.17011009605</v>
          </cell>
          <cell r="CT712">
            <v>281346.1769144999</v>
          </cell>
          <cell r="CU712">
            <v>292600.02399107988</v>
          </cell>
          <cell r="CW712">
            <v>179250</v>
          </cell>
          <cell r="CX712">
            <v>111432.75</v>
          </cell>
          <cell r="CY712">
            <v>115221.4635</v>
          </cell>
          <cell r="CZ712">
            <v>118712.72218871998</v>
          </cell>
          <cell r="DA712">
            <v>101426.81792304598</v>
          </cell>
          <cell r="DB712">
            <v>104571.0492786604</v>
          </cell>
          <cell r="DC712">
            <v>108021.89390485617</v>
          </cell>
          <cell r="DD712">
            <v>111802.66019152613</v>
          </cell>
          <cell r="DE712">
            <v>115939.35861861259</v>
          </cell>
          <cell r="DF712">
            <v>120576.9329633571</v>
          </cell>
          <cell r="DG712">
            <v>125400.01028189137</v>
          </cell>
          <cell r="DI712">
            <v>0</v>
          </cell>
          <cell r="DJ712">
            <v>0</v>
          </cell>
          <cell r="DK712">
            <v>0</v>
          </cell>
          <cell r="DL712">
            <v>0</v>
          </cell>
          <cell r="DM712">
            <v>0</v>
          </cell>
          <cell r="DN712">
            <v>0</v>
          </cell>
          <cell r="DO712">
            <v>0</v>
          </cell>
          <cell r="DP712">
            <v>0</v>
          </cell>
          <cell r="DQ712">
            <v>0</v>
          </cell>
          <cell r="DR712">
            <v>0</v>
          </cell>
          <cell r="DS712">
            <v>0</v>
          </cell>
          <cell r="DU712" t="str">
            <v>ARC X/006100/4</v>
          </cell>
          <cell r="DV712">
            <v>946740</v>
          </cell>
          <cell r="DW712">
            <v>1</v>
          </cell>
          <cell r="DX712">
            <v>1</v>
          </cell>
          <cell r="DY712">
            <v>3155800</v>
          </cell>
          <cell r="DZ712">
            <v>3777018.8628355656</v>
          </cell>
          <cell r="EB712">
            <v>3777018.8628355656</v>
          </cell>
          <cell r="EC712" t="str">
            <v>Regional Recreational Facilities</v>
          </cell>
          <cell r="ED712" t="str">
            <v>Regional Recreational Facilities</v>
          </cell>
        </row>
        <row r="713">
          <cell r="D713" t="str">
            <v>PC2130012</v>
          </cell>
          <cell r="E713" t="str">
            <v>Regional Parks Developments - Tracks</v>
          </cell>
          <cell r="F713" t="str">
            <v>Auckland Council</v>
          </cell>
          <cell r="G713" t="str">
            <v>Parks, sports and recreation</v>
          </cell>
          <cell r="H713" t="str">
            <v>E181110</v>
          </cell>
          <cell r="I713" t="str">
            <v>Regional parks operations management</v>
          </cell>
          <cell r="J713" t="str">
            <v>Lifestyle and culture</v>
          </cell>
          <cell r="K713" t="str">
            <v>Regional parks services</v>
          </cell>
          <cell r="L713" t="str">
            <v>Regional parks</v>
          </cell>
          <cell r="M713" t="str">
            <v>Lifestyle and culture</v>
          </cell>
          <cell r="N713" t="str">
            <v>Regional parks services</v>
          </cell>
          <cell r="O713" t="str">
            <v>Regional parks</v>
          </cell>
          <cell r="P713" t="str">
            <v>Lifestyle and culture</v>
          </cell>
          <cell r="Q713" t="str">
            <v>Regional parks services</v>
          </cell>
          <cell r="R713" t="str">
            <v>Regional parks</v>
          </cell>
          <cell r="S713" t="str">
            <v>A1241105</v>
          </cell>
          <cell r="T713" t="str">
            <v>A1241105</v>
          </cell>
          <cell r="U713" t="str">
            <v>Regional parks and visitor services</v>
          </cell>
          <cell r="V713" t="str">
            <v>L050</v>
          </cell>
          <cell r="W713" t="str">
            <v>Regional</v>
          </cell>
          <cell r="X713" t="str">
            <v>PL40810</v>
          </cell>
          <cell r="Y713" t="str">
            <v>Expense</v>
          </cell>
          <cell r="Z713">
            <v>20100701</v>
          </cell>
          <cell r="AA713">
            <v>20220630</v>
          </cell>
          <cell r="AB713">
            <v>1</v>
          </cell>
          <cell r="AC713" t="str">
            <v>Programme</v>
          </cell>
          <cell r="AD713">
            <v>0.3</v>
          </cell>
          <cell r="AE713">
            <v>0.4</v>
          </cell>
          <cell r="AF713">
            <v>0.3</v>
          </cell>
          <cell r="AG713">
            <v>0</v>
          </cell>
          <cell r="AH713">
            <v>25</v>
          </cell>
          <cell r="AI713" t="str">
            <v>Regional and Specialist Parks</v>
          </cell>
          <cell r="AJ713" t="str">
            <v>Structures parks</v>
          </cell>
          <cell r="AK713">
            <v>40</v>
          </cell>
          <cell r="AM713">
            <v>0.7</v>
          </cell>
          <cell r="AO713">
            <v>0.3</v>
          </cell>
          <cell r="AS713">
            <v>307400</v>
          </cell>
          <cell r="AT713">
            <v>387400</v>
          </cell>
          <cell r="AU713">
            <v>387400</v>
          </cell>
          <cell r="AV713">
            <v>392377</v>
          </cell>
          <cell r="AW713">
            <v>307400</v>
          </cell>
          <cell r="AX713">
            <v>307400</v>
          </cell>
          <cell r="AY713">
            <v>307400</v>
          </cell>
          <cell r="AZ713">
            <v>307400</v>
          </cell>
          <cell r="BA713">
            <v>307400</v>
          </cell>
          <cell r="BB713">
            <v>307400</v>
          </cell>
          <cell r="BC713">
            <v>307400</v>
          </cell>
          <cell r="BD713">
            <v>3.1E-2</v>
          </cell>
          <cell r="BE713">
            <v>6.1930000000000041E-2</v>
          </cell>
          <cell r="BF713">
            <v>9.3787900000000146E-2</v>
          </cell>
          <cell r="BG713">
            <v>0.12878911280000027</v>
          </cell>
          <cell r="BH713">
            <v>0.16491036440960039</v>
          </cell>
          <cell r="BI713">
            <v>0.19869276497747879</v>
          </cell>
          <cell r="BJ713">
            <v>0.23225616239684821</v>
          </cell>
          <cell r="BK713">
            <v>0.27045610343115034</v>
          </cell>
          <cell r="BL713">
            <v>0.31238115484437823</v>
          </cell>
          <cell r="BM713">
            <v>0.35568973295424255</v>
          </cell>
          <cell r="BN713">
            <v>0</v>
          </cell>
          <cell r="BO713">
            <v>12009.4</v>
          </cell>
          <cell r="BP713">
            <v>23991.682000000015</v>
          </cell>
          <cell r="BQ713">
            <v>36800.21483830006</v>
          </cell>
          <cell r="BR713">
            <v>39589.773274720086</v>
          </cell>
          <cell r="BS713">
            <v>50693.446019511161</v>
          </cell>
          <cell r="BT713">
            <v>61078.155954076981</v>
          </cell>
          <cell r="BU713">
            <v>71395.544320791145</v>
          </cell>
          <cell r="BV713">
            <v>83138.206194735612</v>
          </cell>
          <cell r="BW713">
            <v>96025.966999161872</v>
          </cell>
          <cell r="BX713">
            <v>109339.02391013416</v>
          </cell>
          <cell r="BY713">
            <v>307400</v>
          </cell>
          <cell r="BZ713">
            <v>399409.4</v>
          </cell>
          <cell r="CA713">
            <v>411391.68200000003</v>
          </cell>
          <cell r="CB713">
            <v>429177.21483830007</v>
          </cell>
          <cell r="CC713">
            <v>346989.77327472006</v>
          </cell>
          <cell r="CD713">
            <v>358093.44601951115</v>
          </cell>
          <cell r="CE713">
            <v>368478.15595407697</v>
          </cell>
          <cell r="CF713">
            <v>378795.54432079114</v>
          </cell>
          <cell r="CG713">
            <v>390538.2061947356</v>
          </cell>
          <cell r="CH713">
            <v>403425.96699916187</v>
          </cell>
          <cell r="CI713">
            <v>416739.02391013416</v>
          </cell>
          <cell r="CK713">
            <v>215180</v>
          </cell>
          <cell r="CL713">
            <v>279586.58</v>
          </cell>
          <cell r="CM713">
            <v>287974.17739999999</v>
          </cell>
          <cell r="CN713">
            <v>300424.05038681003</v>
          </cell>
          <cell r="CO713">
            <v>242892.84129230402</v>
          </cell>
          <cell r="CP713">
            <v>250665.41221365778</v>
          </cell>
          <cell r="CQ713">
            <v>257934.70916785387</v>
          </cell>
          <cell r="CR713">
            <v>265156.88102455379</v>
          </cell>
          <cell r="CS713">
            <v>273376.74433631491</v>
          </cell>
          <cell r="CT713">
            <v>282398.17689941329</v>
          </cell>
          <cell r="CU713">
            <v>291717.3167370939</v>
          </cell>
          <cell r="CW713">
            <v>92220</v>
          </cell>
          <cell r="CX713">
            <v>119822.82</v>
          </cell>
          <cell r="CY713">
            <v>123417.5046</v>
          </cell>
          <cell r="CZ713">
            <v>128753.16445149001</v>
          </cell>
          <cell r="DA713">
            <v>104096.93198241602</v>
          </cell>
          <cell r="DB713">
            <v>107428.03380585334</v>
          </cell>
          <cell r="DC713">
            <v>110543.44678622308</v>
          </cell>
          <cell r="DD713">
            <v>113638.66329623734</v>
          </cell>
          <cell r="DE713">
            <v>117161.46185842068</v>
          </cell>
          <cell r="DF713">
            <v>121027.79009974856</v>
          </cell>
          <cell r="DG713">
            <v>125021.70717304024</v>
          </cell>
          <cell r="DI713">
            <v>0</v>
          </cell>
          <cell r="DJ713">
            <v>0</v>
          </cell>
          <cell r="DK713">
            <v>0</v>
          </cell>
          <cell r="DL713">
            <v>0</v>
          </cell>
          <cell r="DM713">
            <v>0</v>
          </cell>
          <cell r="DN713">
            <v>0</v>
          </cell>
          <cell r="DO713">
            <v>0</v>
          </cell>
          <cell r="DP713">
            <v>0</v>
          </cell>
          <cell r="DQ713">
            <v>0</v>
          </cell>
          <cell r="DR713">
            <v>0</v>
          </cell>
          <cell r="DS713">
            <v>0</v>
          </cell>
          <cell r="DU713" t="str">
            <v>ARC X/006100/6</v>
          </cell>
          <cell r="DV713">
            <v>995693.1</v>
          </cell>
          <cell r="DW713">
            <v>1</v>
          </cell>
          <cell r="DX713">
            <v>1</v>
          </cell>
          <cell r="DY713">
            <v>3318977</v>
          </cell>
          <cell r="DZ713">
            <v>3903038.4135114308</v>
          </cell>
          <cell r="EB713">
            <v>3903038.4135114308</v>
          </cell>
          <cell r="EC713" t="str">
            <v>Regional Recreational Facilities</v>
          </cell>
          <cell r="ED713" t="str">
            <v>Regional Recreational Facilities</v>
          </cell>
        </row>
        <row r="714">
          <cell r="D714" t="str">
            <v>PC2130013</v>
          </cell>
          <cell r="E714" t="str">
            <v>Regional Parks Developments - Utilities</v>
          </cell>
          <cell r="F714" t="str">
            <v>Auckland Council</v>
          </cell>
          <cell r="G714" t="str">
            <v>Parks, sports and recreation</v>
          </cell>
          <cell r="H714" t="str">
            <v>E181110</v>
          </cell>
          <cell r="I714" t="str">
            <v>Regional parks operations management</v>
          </cell>
          <cell r="J714" t="str">
            <v>Lifestyle and culture</v>
          </cell>
          <cell r="K714" t="str">
            <v>Regional parks services</v>
          </cell>
          <cell r="L714" t="str">
            <v>Regional parks</v>
          </cell>
          <cell r="M714" t="str">
            <v>Lifestyle and culture</v>
          </cell>
          <cell r="N714" t="str">
            <v>Regional parks services</v>
          </cell>
          <cell r="O714" t="str">
            <v>Regional parks</v>
          </cell>
          <cell r="P714" t="str">
            <v>Lifestyle and culture</v>
          </cell>
          <cell r="Q714" t="str">
            <v>Regional parks services</v>
          </cell>
          <cell r="R714" t="str">
            <v>Regional parks</v>
          </cell>
          <cell r="S714" t="str">
            <v>A1241105</v>
          </cell>
          <cell r="T714" t="str">
            <v>A1241105</v>
          </cell>
          <cell r="U714" t="str">
            <v>Regional parks and visitor services</v>
          </cell>
          <cell r="V714" t="str">
            <v>L050</v>
          </cell>
          <cell r="W714" t="str">
            <v>Regional</v>
          </cell>
          <cell r="X714" t="str">
            <v>PL40810</v>
          </cell>
          <cell r="Y714" t="str">
            <v>Expense</v>
          </cell>
          <cell r="Z714">
            <v>20110701</v>
          </cell>
          <cell r="AA714">
            <v>20220630</v>
          </cell>
          <cell r="AB714">
            <v>1</v>
          </cell>
          <cell r="AC714" t="str">
            <v>Programme</v>
          </cell>
          <cell r="AD714">
            <v>0</v>
          </cell>
          <cell r="AE714">
            <v>0.5</v>
          </cell>
          <cell r="AF714">
            <v>0.5</v>
          </cell>
          <cell r="AG714">
            <v>0</v>
          </cell>
          <cell r="AH714">
            <v>25</v>
          </cell>
          <cell r="AI714" t="str">
            <v>Regional and Specialist Parks</v>
          </cell>
          <cell r="AJ714" t="str">
            <v>Structures parks</v>
          </cell>
          <cell r="AK714">
            <v>20</v>
          </cell>
          <cell r="AM714">
            <v>0.5</v>
          </cell>
          <cell r="AO714">
            <v>0.5</v>
          </cell>
          <cell r="AS714">
            <v>128294</v>
          </cell>
          <cell r="AT714">
            <v>172094</v>
          </cell>
          <cell r="AU714">
            <v>128294</v>
          </cell>
          <cell r="AV714">
            <v>128294</v>
          </cell>
          <cell r="AW714">
            <v>128294</v>
          </cell>
          <cell r="AX714">
            <v>128294</v>
          </cell>
          <cell r="AY714">
            <v>128294</v>
          </cell>
          <cell r="AZ714">
            <v>128294</v>
          </cell>
          <cell r="BA714">
            <v>128000</v>
          </cell>
          <cell r="BB714">
            <v>128000</v>
          </cell>
          <cell r="BC714">
            <v>128000</v>
          </cell>
          <cell r="BD714">
            <v>3.1E-2</v>
          </cell>
          <cell r="BE714">
            <v>6.1930000000000041E-2</v>
          </cell>
          <cell r="BF714">
            <v>9.3787900000000146E-2</v>
          </cell>
          <cell r="BG714">
            <v>0.12878911280000027</v>
          </cell>
          <cell r="BH714">
            <v>0.16491036440960039</v>
          </cell>
          <cell r="BI714">
            <v>0.19869276497747879</v>
          </cell>
          <cell r="BJ714">
            <v>0.23225616239684821</v>
          </cell>
          <cell r="BK714">
            <v>0.27045610343115034</v>
          </cell>
          <cell r="BL714">
            <v>0.31238115484437823</v>
          </cell>
          <cell r="BM714">
            <v>0.35568973295424255</v>
          </cell>
          <cell r="BN714">
            <v>0</v>
          </cell>
          <cell r="BO714">
            <v>5334.9139999999998</v>
          </cell>
          <cell r="BP714">
            <v>7945.2474200000051</v>
          </cell>
          <cell r="BQ714">
            <v>12032.424842600019</v>
          </cell>
          <cell r="BR714">
            <v>16522.870437563233</v>
          </cell>
          <cell r="BS714">
            <v>21157.010291565271</v>
          </cell>
          <cell r="BT714">
            <v>25491.089590020663</v>
          </cell>
          <cell r="BU714">
            <v>29797.072098541244</v>
          </cell>
          <cell r="BV714">
            <v>34618.381239187242</v>
          </cell>
          <cell r="BW714">
            <v>39984.787820080412</v>
          </cell>
          <cell r="BX714">
            <v>45528.285818143049</v>
          </cell>
          <cell r="BY714">
            <v>128294</v>
          </cell>
          <cell r="BZ714">
            <v>177428.91399999999</v>
          </cell>
          <cell r="CA714">
            <v>136239.24742</v>
          </cell>
          <cell r="CB714">
            <v>140326.42484260001</v>
          </cell>
          <cell r="CC714">
            <v>144816.87043756322</v>
          </cell>
          <cell r="CD714">
            <v>149451.01029156527</v>
          </cell>
          <cell r="CE714">
            <v>153785.08959002065</v>
          </cell>
          <cell r="CF714">
            <v>158091.07209854125</v>
          </cell>
          <cell r="CG714">
            <v>162618.38123918723</v>
          </cell>
          <cell r="CH714">
            <v>167984.78782008041</v>
          </cell>
          <cell r="CI714">
            <v>173528.28581814305</v>
          </cell>
          <cell r="CK714">
            <v>64147</v>
          </cell>
          <cell r="CL714">
            <v>88714.456999999995</v>
          </cell>
          <cell r="CM714">
            <v>68119.62371</v>
          </cell>
          <cell r="CN714">
            <v>70163.212421300006</v>
          </cell>
          <cell r="CO714">
            <v>72408.435218781611</v>
          </cell>
          <cell r="CP714">
            <v>74725.505145782634</v>
          </cell>
          <cell r="CQ714">
            <v>76892.544795010326</v>
          </cell>
          <cell r="CR714">
            <v>79045.536049270624</v>
          </cell>
          <cell r="CS714">
            <v>81309.190619593617</v>
          </cell>
          <cell r="CT714">
            <v>83992.393910040206</v>
          </cell>
          <cell r="CU714">
            <v>86764.142909071525</v>
          </cell>
          <cell r="CW714">
            <v>64147</v>
          </cell>
          <cell r="CX714">
            <v>88714.456999999995</v>
          </cell>
          <cell r="CY714">
            <v>68119.62371</v>
          </cell>
          <cell r="CZ714">
            <v>70163.212421300006</v>
          </cell>
          <cell r="DA714">
            <v>72408.435218781611</v>
          </cell>
          <cell r="DB714">
            <v>74725.505145782634</v>
          </cell>
          <cell r="DC714">
            <v>76892.544795010326</v>
          </cell>
          <cell r="DD714">
            <v>79045.536049270624</v>
          </cell>
          <cell r="DE714">
            <v>81309.190619593617</v>
          </cell>
          <cell r="DF714">
            <v>83992.393910040206</v>
          </cell>
          <cell r="DG714">
            <v>86764.142909071525</v>
          </cell>
          <cell r="DI714">
            <v>0</v>
          </cell>
          <cell r="DJ714">
            <v>0</v>
          </cell>
          <cell r="DK714">
            <v>0</v>
          </cell>
          <cell r="DL714">
            <v>0</v>
          </cell>
          <cell r="DM714">
            <v>0</v>
          </cell>
          <cell r="DN714">
            <v>0</v>
          </cell>
          <cell r="DO714">
            <v>0</v>
          </cell>
          <cell r="DP714">
            <v>0</v>
          </cell>
          <cell r="DQ714">
            <v>0</v>
          </cell>
          <cell r="DR714">
            <v>0</v>
          </cell>
          <cell r="DS714">
            <v>0</v>
          </cell>
          <cell r="DU714" t="str">
            <v>ARC X/006100/7</v>
          </cell>
          <cell r="DV714">
            <v>662929</v>
          </cell>
          <cell r="DW714">
            <v>1</v>
          </cell>
          <cell r="DX714">
            <v>1</v>
          </cell>
          <cell r="DY714">
            <v>1325858</v>
          </cell>
          <cell r="DZ714">
            <v>1564270.083557701</v>
          </cell>
          <cell r="EB714">
            <v>1564270.083557701</v>
          </cell>
          <cell r="EC714" t="str">
            <v>Regional Recreational Facilities</v>
          </cell>
          <cell r="ED714" t="str">
            <v>Regional Recreational Facilities</v>
          </cell>
        </row>
        <row r="715">
          <cell r="D715" t="str">
            <v>PC2130016</v>
          </cell>
          <cell r="E715" t="str">
            <v>Regional Parks Renewals - Buildings</v>
          </cell>
          <cell r="F715" t="str">
            <v>Auckland Council</v>
          </cell>
          <cell r="G715" t="str">
            <v>Parks, sports and recreation</v>
          </cell>
          <cell r="H715" t="str">
            <v>E181110</v>
          </cell>
          <cell r="I715" t="str">
            <v>Regional parks operations management</v>
          </cell>
          <cell r="J715" t="str">
            <v>Lifestyle and culture</v>
          </cell>
          <cell r="K715" t="str">
            <v>Regional parks services</v>
          </cell>
          <cell r="L715" t="str">
            <v>Regional parks</v>
          </cell>
          <cell r="M715" t="str">
            <v>Lifestyle and culture</v>
          </cell>
          <cell r="N715" t="str">
            <v>Regional parks services</v>
          </cell>
          <cell r="O715" t="str">
            <v>Regional parks</v>
          </cell>
          <cell r="P715" t="str">
            <v>Lifestyle and culture</v>
          </cell>
          <cell r="Q715" t="str">
            <v>Regional parks services</v>
          </cell>
          <cell r="R715" t="str">
            <v>Regional parks</v>
          </cell>
          <cell r="S715" t="str">
            <v>A1241105</v>
          </cell>
          <cell r="T715" t="str">
            <v>A1241105</v>
          </cell>
          <cell r="U715" t="str">
            <v>Regional parks and visitor services</v>
          </cell>
          <cell r="V715" t="str">
            <v>L050</v>
          </cell>
          <cell r="W715" t="str">
            <v>Regional</v>
          </cell>
          <cell r="X715" t="str">
            <v>PL40810</v>
          </cell>
          <cell r="Y715" t="str">
            <v>Expense</v>
          </cell>
          <cell r="Z715">
            <v>20110701</v>
          </cell>
          <cell r="AA715">
            <v>20220630</v>
          </cell>
          <cell r="AB715">
            <v>1</v>
          </cell>
          <cell r="AC715" t="str">
            <v>Programme</v>
          </cell>
          <cell r="AD715">
            <v>0</v>
          </cell>
          <cell r="AE715">
            <v>0</v>
          </cell>
          <cell r="AF715">
            <v>0</v>
          </cell>
          <cell r="AG715">
            <v>1</v>
          </cell>
          <cell r="AH715">
            <v>25</v>
          </cell>
          <cell r="AI715" t="str">
            <v>Regional and Specialist Parks</v>
          </cell>
          <cell r="AJ715" t="str">
            <v>Buildings (Capex)</v>
          </cell>
          <cell r="AK715">
            <v>75</v>
          </cell>
          <cell r="AM715">
            <v>1</v>
          </cell>
          <cell r="AS715">
            <v>615000</v>
          </cell>
          <cell r="AT715">
            <v>789800</v>
          </cell>
          <cell r="AU715">
            <v>784100</v>
          </cell>
          <cell r="AV715">
            <v>798511</v>
          </cell>
          <cell r="AW715">
            <v>671100</v>
          </cell>
          <cell r="AX715">
            <v>672400</v>
          </cell>
          <cell r="AY715">
            <v>676300</v>
          </cell>
          <cell r="AZ715">
            <v>680400</v>
          </cell>
          <cell r="BA715">
            <v>755220</v>
          </cell>
          <cell r="BB715">
            <v>755220</v>
          </cell>
          <cell r="BC715">
            <v>755220</v>
          </cell>
          <cell r="BD715">
            <v>3.1E-2</v>
          </cell>
          <cell r="BE715">
            <v>6.1930000000000041E-2</v>
          </cell>
          <cell r="BF715">
            <v>9.3787900000000146E-2</v>
          </cell>
          <cell r="BG715">
            <v>0.12878911280000027</v>
          </cell>
          <cell r="BH715">
            <v>0.16491036440960039</v>
          </cell>
          <cell r="BI715">
            <v>0.19869276497747879</v>
          </cell>
          <cell r="BJ715">
            <v>0.23225616239684821</v>
          </cell>
          <cell r="BK715">
            <v>0.27045610343115034</v>
          </cell>
          <cell r="BL715">
            <v>0.31238115484437823</v>
          </cell>
          <cell r="BM715">
            <v>0.35568973295424255</v>
          </cell>
          <cell r="BN715">
            <v>0</v>
          </cell>
          <cell r="BO715">
            <v>24483.8</v>
          </cell>
          <cell r="BP715">
            <v>48559.313000000031</v>
          </cell>
          <cell r="BQ715">
            <v>74890.669816900117</v>
          </cell>
          <cell r="BR715">
            <v>86430.373600080187</v>
          </cell>
          <cell r="BS715">
            <v>110885.7290290153</v>
          </cell>
          <cell r="BT715">
            <v>134375.91695426891</v>
          </cell>
          <cell r="BU715">
            <v>158027.09289481552</v>
          </cell>
          <cell r="BV715">
            <v>204253.85843327336</v>
          </cell>
          <cell r="BW715">
            <v>235916.49576157134</v>
          </cell>
          <cell r="BX715">
            <v>268624.00012170308</v>
          </cell>
          <cell r="BY715">
            <v>615000</v>
          </cell>
          <cell r="BZ715">
            <v>814283.8</v>
          </cell>
          <cell r="CA715">
            <v>832659.31300000008</v>
          </cell>
          <cell r="CB715">
            <v>873401.66981690016</v>
          </cell>
          <cell r="CC715">
            <v>757530.37360008014</v>
          </cell>
          <cell r="CD715">
            <v>783285.72902901529</v>
          </cell>
          <cell r="CE715">
            <v>810675.91695426893</v>
          </cell>
          <cell r="CF715">
            <v>838427.09289481549</v>
          </cell>
          <cell r="CG715">
            <v>959473.85843327339</v>
          </cell>
          <cell r="CH715">
            <v>991136.49576157134</v>
          </cell>
          <cell r="CI715">
            <v>1023844.0001217031</v>
          </cell>
          <cell r="CK715">
            <v>0</v>
          </cell>
          <cell r="CL715">
            <v>0</v>
          </cell>
          <cell r="CM715">
            <v>0</v>
          </cell>
          <cell r="CN715">
            <v>0</v>
          </cell>
          <cell r="CO715">
            <v>0</v>
          </cell>
          <cell r="CP715">
            <v>0</v>
          </cell>
          <cell r="CQ715">
            <v>0</v>
          </cell>
          <cell r="CR715">
            <v>0</v>
          </cell>
          <cell r="CS715">
            <v>0</v>
          </cell>
          <cell r="CT715">
            <v>0</v>
          </cell>
          <cell r="CU715">
            <v>0</v>
          </cell>
          <cell r="CW715">
            <v>0</v>
          </cell>
          <cell r="CX715">
            <v>0</v>
          </cell>
          <cell r="CY715">
            <v>0</v>
          </cell>
          <cell r="CZ715">
            <v>0</v>
          </cell>
          <cell r="DA715">
            <v>0</v>
          </cell>
          <cell r="DB715">
            <v>0</v>
          </cell>
          <cell r="DC715">
            <v>0</v>
          </cell>
          <cell r="DD715">
            <v>0</v>
          </cell>
          <cell r="DE715">
            <v>0</v>
          </cell>
          <cell r="DF715">
            <v>0</v>
          </cell>
          <cell r="DG715">
            <v>0</v>
          </cell>
          <cell r="DI715">
            <v>615000</v>
          </cell>
          <cell r="DJ715">
            <v>814283.8</v>
          </cell>
          <cell r="DK715">
            <v>832659.31300000008</v>
          </cell>
          <cell r="DL715">
            <v>873401.66981690016</v>
          </cell>
          <cell r="DM715">
            <v>757530.37360008014</v>
          </cell>
          <cell r="DN715">
            <v>783285.72902901529</v>
          </cell>
          <cell r="DO715">
            <v>810675.91695426893</v>
          </cell>
          <cell r="DP715">
            <v>838427.09289481549</v>
          </cell>
          <cell r="DQ715">
            <v>959473.85843327339</v>
          </cell>
          <cell r="DR715">
            <v>991136.49576157134</v>
          </cell>
          <cell r="DS715">
            <v>1023844.0001217031</v>
          </cell>
          <cell r="DU715" t="str">
            <v>ARC X/006110/2</v>
          </cell>
          <cell r="DV715">
            <v>0</v>
          </cell>
          <cell r="DW715">
            <v>0</v>
          </cell>
          <cell r="DX715">
            <v>1</v>
          </cell>
          <cell r="DY715">
            <v>7338271</v>
          </cell>
          <cell r="DZ715">
            <v>8684718.2496116292</v>
          </cell>
          <cell r="EB715">
            <v>8684718.2496116292</v>
          </cell>
          <cell r="EC715" t="str">
            <v>Def</v>
          </cell>
          <cell r="ED715" t="str">
            <v>Reserve Land</v>
          </cell>
        </row>
        <row r="716">
          <cell r="D716" t="str">
            <v>PC2130017</v>
          </cell>
          <cell r="E716" t="str">
            <v>Regional Parks Renewals - Fences</v>
          </cell>
          <cell r="F716" t="str">
            <v>Auckland Council</v>
          </cell>
          <cell r="G716" t="str">
            <v>Parks, sports and recreation</v>
          </cell>
          <cell r="H716" t="str">
            <v>E181110</v>
          </cell>
          <cell r="I716" t="str">
            <v>Regional parks operations management</v>
          </cell>
          <cell r="J716" t="str">
            <v>Lifestyle and culture</v>
          </cell>
          <cell r="K716" t="str">
            <v>Regional parks services</v>
          </cell>
          <cell r="L716" t="str">
            <v>Regional parks</v>
          </cell>
          <cell r="M716" t="str">
            <v>Lifestyle and culture</v>
          </cell>
          <cell r="N716" t="str">
            <v>Regional parks services</v>
          </cell>
          <cell r="O716" t="str">
            <v>Regional parks</v>
          </cell>
          <cell r="P716" t="str">
            <v>Lifestyle and culture</v>
          </cell>
          <cell r="Q716" t="str">
            <v>Regional parks services</v>
          </cell>
          <cell r="R716" t="str">
            <v>Regional parks</v>
          </cell>
          <cell r="S716" t="str">
            <v>A1241105</v>
          </cell>
          <cell r="T716" t="str">
            <v>A1241105</v>
          </cell>
          <cell r="U716" t="str">
            <v>Regional parks and visitor services</v>
          </cell>
          <cell r="V716" t="str">
            <v>L050</v>
          </cell>
          <cell r="W716" t="str">
            <v>Regional</v>
          </cell>
          <cell r="X716" t="str">
            <v>PL40810</v>
          </cell>
          <cell r="Y716" t="str">
            <v>Expense</v>
          </cell>
          <cell r="Z716">
            <v>20100701</v>
          </cell>
          <cell r="AA716">
            <v>20220630</v>
          </cell>
          <cell r="AB716">
            <v>1</v>
          </cell>
          <cell r="AC716" t="str">
            <v>Programme</v>
          </cell>
          <cell r="AD716">
            <v>0</v>
          </cell>
          <cell r="AE716">
            <v>0</v>
          </cell>
          <cell r="AF716">
            <v>0</v>
          </cell>
          <cell r="AG716">
            <v>1</v>
          </cell>
          <cell r="AH716">
            <v>25</v>
          </cell>
          <cell r="AI716" t="str">
            <v>Regional and Specialist Parks</v>
          </cell>
          <cell r="AJ716" t="str">
            <v>Structures parks</v>
          </cell>
          <cell r="AK716">
            <v>25</v>
          </cell>
          <cell r="AM716">
            <v>1</v>
          </cell>
          <cell r="AS716">
            <v>248042</v>
          </cell>
          <cell r="AT716">
            <v>150000</v>
          </cell>
          <cell r="AU716">
            <v>150000</v>
          </cell>
          <cell r="AV716">
            <v>150000</v>
          </cell>
          <cell r="AW716">
            <v>150000</v>
          </cell>
          <cell r="AX716">
            <v>150000</v>
          </cell>
          <cell r="AY716">
            <v>150000</v>
          </cell>
          <cell r="AZ716">
            <v>150000</v>
          </cell>
          <cell r="BA716">
            <v>150000</v>
          </cell>
          <cell r="BB716">
            <v>150000</v>
          </cell>
          <cell r="BC716">
            <v>150000</v>
          </cell>
          <cell r="BD716">
            <v>3.1E-2</v>
          </cell>
          <cell r="BE716">
            <v>6.1930000000000041E-2</v>
          </cell>
          <cell r="BF716">
            <v>9.3787900000000146E-2</v>
          </cell>
          <cell r="BG716">
            <v>0.12878911280000027</v>
          </cell>
          <cell r="BH716">
            <v>0.16491036440960039</v>
          </cell>
          <cell r="BI716">
            <v>0.19869276497747879</v>
          </cell>
          <cell r="BJ716">
            <v>0.23225616239684821</v>
          </cell>
          <cell r="BK716">
            <v>0.27045610343115034</v>
          </cell>
          <cell r="BL716">
            <v>0.31238115484437823</v>
          </cell>
          <cell r="BM716">
            <v>0.35568973295424255</v>
          </cell>
          <cell r="BN716">
            <v>0</v>
          </cell>
          <cell r="BO716">
            <v>4650</v>
          </cell>
          <cell r="BP716">
            <v>9289.5000000000055</v>
          </cell>
          <cell r="BQ716">
            <v>14068.185000000021</v>
          </cell>
          <cell r="BR716">
            <v>19318.36692000004</v>
          </cell>
          <cell r="BS716">
            <v>24736.554661440059</v>
          </cell>
          <cell r="BT716">
            <v>29803.914746621816</v>
          </cell>
          <cell r="BU716">
            <v>34838.424359527235</v>
          </cell>
          <cell r="BV716">
            <v>40568.415514672553</v>
          </cell>
          <cell r="BW716">
            <v>46857.173226656734</v>
          </cell>
          <cell r="BX716">
            <v>53353.459943136382</v>
          </cell>
          <cell r="BY716">
            <v>248042</v>
          </cell>
          <cell r="BZ716">
            <v>154650</v>
          </cell>
          <cell r="CA716">
            <v>159289.5</v>
          </cell>
          <cell r="CB716">
            <v>164068.18500000003</v>
          </cell>
          <cell r="CC716">
            <v>169318.36692000003</v>
          </cell>
          <cell r="CD716">
            <v>174736.55466144005</v>
          </cell>
          <cell r="CE716">
            <v>179803.91474662183</v>
          </cell>
          <cell r="CF716">
            <v>184838.42435952724</v>
          </cell>
          <cell r="CG716">
            <v>190568.41551467255</v>
          </cell>
          <cell r="CH716">
            <v>196857.17322665674</v>
          </cell>
          <cell r="CI716">
            <v>203353.45994313637</v>
          </cell>
          <cell r="CK716">
            <v>0</v>
          </cell>
          <cell r="CL716">
            <v>0</v>
          </cell>
          <cell r="CM716">
            <v>0</v>
          </cell>
          <cell r="CN716">
            <v>0</v>
          </cell>
          <cell r="CO716">
            <v>0</v>
          </cell>
          <cell r="CP716">
            <v>0</v>
          </cell>
          <cell r="CQ716">
            <v>0</v>
          </cell>
          <cell r="CR716">
            <v>0</v>
          </cell>
          <cell r="CS716">
            <v>0</v>
          </cell>
          <cell r="CT716">
            <v>0</v>
          </cell>
          <cell r="CU716">
            <v>0</v>
          </cell>
          <cell r="CW716">
            <v>0</v>
          </cell>
          <cell r="CX716">
            <v>0</v>
          </cell>
          <cell r="CY716">
            <v>0</v>
          </cell>
          <cell r="CZ716">
            <v>0</v>
          </cell>
          <cell r="DA716">
            <v>0</v>
          </cell>
          <cell r="DB716">
            <v>0</v>
          </cell>
          <cell r="DC716">
            <v>0</v>
          </cell>
          <cell r="DD716">
            <v>0</v>
          </cell>
          <cell r="DE716">
            <v>0</v>
          </cell>
          <cell r="DF716">
            <v>0</v>
          </cell>
          <cell r="DG716">
            <v>0</v>
          </cell>
          <cell r="DI716">
            <v>248042</v>
          </cell>
          <cell r="DJ716">
            <v>154650</v>
          </cell>
          <cell r="DK716">
            <v>159289.5</v>
          </cell>
          <cell r="DL716">
            <v>164068.18500000003</v>
          </cell>
          <cell r="DM716">
            <v>169318.36692000003</v>
          </cell>
          <cell r="DN716">
            <v>174736.55466144005</v>
          </cell>
          <cell r="DO716">
            <v>179803.91474662183</v>
          </cell>
          <cell r="DP716">
            <v>184838.42435952724</v>
          </cell>
          <cell r="DQ716">
            <v>190568.41551467255</v>
          </cell>
          <cell r="DR716">
            <v>196857.17322665674</v>
          </cell>
          <cell r="DS716">
            <v>203353.45994313637</v>
          </cell>
          <cell r="DU716" t="str">
            <v>ARC X/006110/1</v>
          </cell>
          <cell r="DV716">
            <v>0</v>
          </cell>
          <cell r="DW716">
            <v>0</v>
          </cell>
          <cell r="DX716">
            <v>1</v>
          </cell>
          <cell r="DY716">
            <v>1500000</v>
          </cell>
          <cell r="DZ716">
            <v>1777483.9943720552</v>
          </cell>
          <cell r="EB716">
            <v>1777483.9943720552</v>
          </cell>
          <cell r="EC716" t="str">
            <v>Def</v>
          </cell>
          <cell r="ED716" t="str">
            <v>Reserve Land</v>
          </cell>
        </row>
        <row r="717">
          <cell r="D717" t="str">
            <v>PC2130018</v>
          </cell>
          <cell r="E717" t="str">
            <v>Regional Parks Renewals - Green Assets</v>
          </cell>
          <cell r="F717" t="str">
            <v>Auckland Council</v>
          </cell>
          <cell r="G717" t="str">
            <v>Parks, sports and recreation</v>
          </cell>
          <cell r="H717" t="str">
            <v>E181110</v>
          </cell>
          <cell r="I717" t="str">
            <v>Regional parks operations management</v>
          </cell>
          <cell r="J717" t="str">
            <v>Lifestyle and culture</v>
          </cell>
          <cell r="K717" t="str">
            <v>Regional parks services</v>
          </cell>
          <cell r="L717" t="str">
            <v>Regional parks</v>
          </cell>
          <cell r="M717" t="str">
            <v>Lifestyle and culture</v>
          </cell>
          <cell r="N717" t="str">
            <v>Regional parks services</v>
          </cell>
          <cell r="O717" t="str">
            <v>Regional parks</v>
          </cell>
          <cell r="P717" t="str">
            <v>Lifestyle and culture</v>
          </cell>
          <cell r="Q717" t="str">
            <v>Regional parks services</v>
          </cell>
          <cell r="R717" t="str">
            <v>Regional parks</v>
          </cell>
          <cell r="S717" t="str">
            <v>A1241105</v>
          </cell>
          <cell r="T717" t="str">
            <v>A1241105</v>
          </cell>
          <cell r="U717" t="str">
            <v>Regional parks and visitor services</v>
          </cell>
          <cell r="V717" t="str">
            <v>L050</v>
          </cell>
          <cell r="W717" t="str">
            <v>Regional</v>
          </cell>
          <cell r="X717" t="str">
            <v>PL40810</v>
          </cell>
          <cell r="Y717" t="str">
            <v>Expense</v>
          </cell>
          <cell r="Z717">
            <v>20110701</v>
          </cell>
          <cell r="AA717">
            <v>20220630</v>
          </cell>
          <cell r="AB717">
            <v>1</v>
          </cell>
          <cell r="AC717" t="str">
            <v>Programme</v>
          </cell>
          <cell r="AD717">
            <v>0</v>
          </cell>
          <cell r="AE717">
            <v>0</v>
          </cell>
          <cell r="AF717">
            <v>0</v>
          </cell>
          <cell r="AG717">
            <v>1</v>
          </cell>
          <cell r="AH717">
            <v>25</v>
          </cell>
          <cell r="AI717" t="str">
            <v>Regional and Specialist Parks</v>
          </cell>
          <cell r="AJ717" t="str">
            <v>Structures parks</v>
          </cell>
          <cell r="AK717">
            <v>0</v>
          </cell>
          <cell r="AM717">
            <v>1</v>
          </cell>
          <cell r="AS717">
            <v>282000</v>
          </cell>
          <cell r="AT717">
            <v>337000</v>
          </cell>
          <cell r="AU717">
            <v>337000</v>
          </cell>
          <cell r="AV717">
            <v>341300</v>
          </cell>
          <cell r="AW717">
            <v>282000</v>
          </cell>
          <cell r="AX717">
            <v>282000</v>
          </cell>
          <cell r="AY717">
            <v>282000</v>
          </cell>
          <cell r="AZ717">
            <v>282000</v>
          </cell>
          <cell r="BA717">
            <v>282000</v>
          </cell>
          <cell r="BB717">
            <v>282000</v>
          </cell>
          <cell r="BC717">
            <v>282000</v>
          </cell>
          <cell r="BD717">
            <v>3.1E-2</v>
          </cell>
          <cell r="BE717">
            <v>6.1930000000000041E-2</v>
          </cell>
          <cell r="BF717">
            <v>9.3787900000000146E-2</v>
          </cell>
          <cell r="BG717">
            <v>0.12878911280000027</v>
          </cell>
          <cell r="BH717">
            <v>0.16491036440960039</v>
          </cell>
          <cell r="BI717">
            <v>0.19869276497747879</v>
          </cell>
          <cell r="BJ717">
            <v>0.23225616239684821</v>
          </cell>
          <cell r="BK717">
            <v>0.27045610343115034</v>
          </cell>
          <cell r="BL717">
            <v>0.31238115484437823</v>
          </cell>
          <cell r="BM717">
            <v>0.35568973295424255</v>
          </cell>
          <cell r="BN717">
            <v>0</v>
          </cell>
          <cell r="BO717">
            <v>10447</v>
          </cell>
          <cell r="BP717">
            <v>20870.410000000014</v>
          </cell>
          <cell r="BQ717">
            <v>32009.810270000049</v>
          </cell>
          <cell r="BR717">
            <v>36318.529809600077</v>
          </cell>
          <cell r="BS717">
            <v>46504.722763507307</v>
          </cell>
          <cell r="BT717">
            <v>56031.359723649017</v>
          </cell>
          <cell r="BU717">
            <v>65496.237795911198</v>
          </cell>
          <cell r="BV717">
            <v>76268.621167584395</v>
          </cell>
          <cell r="BW717">
            <v>88091.485666114662</v>
          </cell>
          <cell r="BX717">
            <v>100304.5046930964</v>
          </cell>
          <cell r="BY717">
            <v>282000</v>
          </cell>
          <cell r="BZ717">
            <v>347447</v>
          </cell>
          <cell r="CA717">
            <v>357870.41000000003</v>
          </cell>
          <cell r="CB717">
            <v>373309.81027000007</v>
          </cell>
          <cell r="CC717">
            <v>318318.52980960009</v>
          </cell>
          <cell r="CD717">
            <v>328504.72276350728</v>
          </cell>
          <cell r="CE717">
            <v>338031.35972364899</v>
          </cell>
          <cell r="CF717">
            <v>347496.23779591121</v>
          </cell>
          <cell r="CG717">
            <v>358268.62116758438</v>
          </cell>
          <cell r="CH717">
            <v>370091.48566611466</v>
          </cell>
          <cell r="CI717">
            <v>382304.50469309639</v>
          </cell>
          <cell r="CK717">
            <v>0</v>
          </cell>
          <cell r="CL717">
            <v>0</v>
          </cell>
          <cell r="CM717">
            <v>0</v>
          </cell>
          <cell r="CN717">
            <v>0</v>
          </cell>
          <cell r="CO717">
            <v>0</v>
          </cell>
          <cell r="CP717">
            <v>0</v>
          </cell>
          <cell r="CQ717">
            <v>0</v>
          </cell>
          <cell r="CR717">
            <v>0</v>
          </cell>
          <cell r="CS717">
            <v>0</v>
          </cell>
          <cell r="CT717">
            <v>0</v>
          </cell>
          <cell r="CU717">
            <v>0</v>
          </cell>
          <cell r="CW717">
            <v>0</v>
          </cell>
          <cell r="CX717">
            <v>0</v>
          </cell>
          <cell r="CY717">
            <v>0</v>
          </cell>
          <cell r="CZ717">
            <v>0</v>
          </cell>
          <cell r="DA717">
            <v>0</v>
          </cell>
          <cell r="DB717">
            <v>0</v>
          </cell>
          <cell r="DC717">
            <v>0</v>
          </cell>
          <cell r="DD717">
            <v>0</v>
          </cell>
          <cell r="DE717">
            <v>0</v>
          </cell>
          <cell r="DF717">
            <v>0</v>
          </cell>
          <cell r="DG717">
            <v>0</v>
          </cell>
          <cell r="DI717">
            <v>282000</v>
          </cell>
          <cell r="DJ717">
            <v>347447</v>
          </cell>
          <cell r="DK717">
            <v>357870.41000000003</v>
          </cell>
          <cell r="DL717">
            <v>373309.81027000007</v>
          </cell>
          <cell r="DM717">
            <v>318318.52980960009</v>
          </cell>
          <cell r="DN717">
            <v>328504.72276350728</v>
          </cell>
          <cell r="DO717">
            <v>338031.35972364899</v>
          </cell>
          <cell r="DP717">
            <v>347496.23779591121</v>
          </cell>
          <cell r="DQ717">
            <v>358268.62116758438</v>
          </cell>
          <cell r="DR717">
            <v>370091.48566611466</v>
          </cell>
          <cell r="DS717">
            <v>382304.50469309639</v>
          </cell>
          <cell r="DU717" t="str">
            <v>ARC X/006110/7</v>
          </cell>
          <cell r="DV717">
            <v>0</v>
          </cell>
          <cell r="DW717">
            <v>0</v>
          </cell>
          <cell r="DX717">
            <v>1</v>
          </cell>
          <cell r="DY717">
            <v>2989300</v>
          </cell>
          <cell r="DZ717">
            <v>3521642.6818894632</v>
          </cell>
          <cell r="EB717">
            <v>3521642.6818894632</v>
          </cell>
          <cell r="EC717" t="str">
            <v>Def</v>
          </cell>
          <cell r="ED717" t="str">
            <v>Reserve Land</v>
          </cell>
        </row>
        <row r="718">
          <cell r="D718" t="str">
            <v>PC2130019</v>
          </cell>
          <cell r="E718" t="str">
            <v>Regional Parks Renewals - Recreation Structures</v>
          </cell>
          <cell r="F718" t="str">
            <v>Auckland Council</v>
          </cell>
          <cell r="G718" t="str">
            <v>Parks, sports and recreation</v>
          </cell>
          <cell r="H718" t="str">
            <v>E181110</v>
          </cell>
          <cell r="I718" t="str">
            <v>Regional parks operations management</v>
          </cell>
          <cell r="J718" t="str">
            <v>Lifestyle and culture</v>
          </cell>
          <cell r="K718" t="str">
            <v>Regional parks services</v>
          </cell>
          <cell r="L718" t="str">
            <v>Regional parks</v>
          </cell>
          <cell r="M718" t="str">
            <v>Lifestyle and culture</v>
          </cell>
          <cell r="N718" t="str">
            <v>Regional parks services</v>
          </cell>
          <cell r="O718" t="str">
            <v>Regional parks</v>
          </cell>
          <cell r="P718" t="str">
            <v>Lifestyle and culture</v>
          </cell>
          <cell r="Q718" t="str">
            <v>Regional parks services</v>
          </cell>
          <cell r="R718" t="str">
            <v>Regional parks</v>
          </cell>
          <cell r="S718" t="str">
            <v>A1241105</v>
          </cell>
          <cell r="T718" t="str">
            <v>A1241105</v>
          </cell>
          <cell r="U718" t="str">
            <v>Regional parks and visitor services</v>
          </cell>
          <cell r="V718" t="str">
            <v>L050</v>
          </cell>
          <cell r="W718" t="str">
            <v>Regional</v>
          </cell>
          <cell r="X718" t="str">
            <v>PL40810</v>
          </cell>
          <cell r="Y718" t="str">
            <v>Expense</v>
          </cell>
          <cell r="Z718">
            <v>20110701</v>
          </cell>
          <cell r="AA718">
            <v>20220630</v>
          </cell>
          <cell r="AB718">
            <v>1</v>
          </cell>
          <cell r="AC718" t="str">
            <v>Programme</v>
          </cell>
          <cell r="AD718">
            <v>0</v>
          </cell>
          <cell r="AE718">
            <v>0</v>
          </cell>
          <cell r="AF718">
            <v>0</v>
          </cell>
          <cell r="AG718">
            <v>1</v>
          </cell>
          <cell r="AH718">
            <v>25</v>
          </cell>
          <cell r="AI718" t="str">
            <v>Regional and Specialist Parks</v>
          </cell>
          <cell r="AJ718" t="str">
            <v>Structures parks</v>
          </cell>
          <cell r="AK718">
            <v>35</v>
          </cell>
          <cell r="AM718">
            <v>1</v>
          </cell>
          <cell r="AS718">
            <v>175000</v>
          </cell>
          <cell r="AT718">
            <v>305000</v>
          </cell>
          <cell r="AU718">
            <v>305000</v>
          </cell>
          <cell r="AV718">
            <v>305548</v>
          </cell>
          <cell r="AW718">
            <v>175000</v>
          </cell>
          <cell r="AX718">
            <v>175000</v>
          </cell>
          <cell r="AY718">
            <v>175000</v>
          </cell>
          <cell r="AZ718">
            <v>175000</v>
          </cell>
          <cell r="BA718">
            <v>175000</v>
          </cell>
          <cell r="BB718">
            <v>175000</v>
          </cell>
          <cell r="BC718">
            <v>175000</v>
          </cell>
          <cell r="BD718">
            <v>3.1E-2</v>
          </cell>
          <cell r="BE718">
            <v>6.1930000000000041E-2</v>
          </cell>
          <cell r="BF718">
            <v>9.3787900000000146E-2</v>
          </cell>
          <cell r="BG718">
            <v>0.12878911280000027</v>
          </cell>
          <cell r="BH718">
            <v>0.16491036440960039</v>
          </cell>
          <cell r="BI718">
            <v>0.19869276497747879</v>
          </cell>
          <cell r="BJ718">
            <v>0.23225616239684821</v>
          </cell>
          <cell r="BK718">
            <v>0.27045610343115034</v>
          </cell>
          <cell r="BL718">
            <v>0.31238115484437823</v>
          </cell>
          <cell r="BM718">
            <v>0.35568973295424255</v>
          </cell>
          <cell r="BN718">
            <v>0</v>
          </cell>
          <cell r="BO718">
            <v>9455</v>
          </cell>
          <cell r="BP718">
            <v>18888.650000000012</v>
          </cell>
          <cell r="BQ718">
            <v>28656.705269200043</v>
          </cell>
          <cell r="BR718">
            <v>22538.094740000048</v>
          </cell>
          <cell r="BS718">
            <v>28859.313771680067</v>
          </cell>
          <cell r="BT718">
            <v>34771.233871058786</v>
          </cell>
          <cell r="BU718">
            <v>40644.828419448437</v>
          </cell>
          <cell r="BV718">
            <v>47329.81810045131</v>
          </cell>
          <cell r="BW718">
            <v>54666.702097766189</v>
          </cell>
          <cell r="BX718">
            <v>62245.703266992445</v>
          </cell>
          <cell r="BY718">
            <v>175000</v>
          </cell>
          <cell r="BZ718">
            <v>314455</v>
          </cell>
          <cell r="CA718">
            <v>323888.65000000002</v>
          </cell>
          <cell r="CB718">
            <v>334204.70526920003</v>
          </cell>
          <cell r="CC718">
            <v>197538.09474000006</v>
          </cell>
          <cell r="CD718">
            <v>203859.31377168006</v>
          </cell>
          <cell r="CE718">
            <v>209771.23387105879</v>
          </cell>
          <cell r="CF718">
            <v>215644.82841944843</v>
          </cell>
          <cell r="CG718">
            <v>222329.81810045132</v>
          </cell>
          <cell r="CH718">
            <v>229666.70209776619</v>
          </cell>
          <cell r="CI718">
            <v>237245.70326699244</v>
          </cell>
          <cell r="CK718">
            <v>0</v>
          </cell>
          <cell r="CL718">
            <v>0</v>
          </cell>
          <cell r="CM718">
            <v>0</v>
          </cell>
          <cell r="CN718">
            <v>0</v>
          </cell>
          <cell r="CO718">
            <v>0</v>
          </cell>
          <cell r="CP718">
            <v>0</v>
          </cell>
          <cell r="CQ718">
            <v>0</v>
          </cell>
          <cell r="CR718">
            <v>0</v>
          </cell>
          <cell r="CS718">
            <v>0</v>
          </cell>
          <cell r="CT718">
            <v>0</v>
          </cell>
          <cell r="CU718">
            <v>0</v>
          </cell>
          <cell r="CW718">
            <v>0</v>
          </cell>
          <cell r="CX718">
            <v>0</v>
          </cell>
          <cell r="CY718">
            <v>0</v>
          </cell>
          <cell r="CZ718">
            <v>0</v>
          </cell>
          <cell r="DA718">
            <v>0</v>
          </cell>
          <cell r="DB718">
            <v>0</v>
          </cell>
          <cell r="DC718">
            <v>0</v>
          </cell>
          <cell r="DD718">
            <v>0</v>
          </cell>
          <cell r="DE718">
            <v>0</v>
          </cell>
          <cell r="DF718">
            <v>0</v>
          </cell>
          <cell r="DG718">
            <v>0</v>
          </cell>
          <cell r="DI718">
            <v>175000</v>
          </cell>
          <cell r="DJ718">
            <v>314455</v>
          </cell>
          <cell r="DK718">
            <v>323888.65000000002</v>
          </cell>
          <cell r="DL718">
            <v>334204.70526920003</v>
          </cell>
          <cell r="DM718">
            <v>197538.09474000006</v>
          </cell>
          <cell r="DN718">
            <v>203859.31377168006</v>
          </cell>
          <cell r="DO718">
            <v>209771.23387105879</v>
          </cell>
          <cell r="DP718">
            <v>215644.82841944843</v>
          </cell>
          <cell r="DQ718">
            <v>222329.81810045132</v>
          </cell>
          <cell r="DR718">
            <v>229666.70209776619</v>
          </cell>
          <cell r="DS718">
            <v>237245.70326699244</v>
          </cell>
          <cell r="DU718" t="str">
            <v>ARC X/006110/3</v>
          </cell>
          <cell r="DV718">
            <v>0</v>
          </cell>
          <cell r="DW718">
            <v>0</v>
          </cell>
          <cell r="DX718">
            <v>1</v>
          </cell>
          <cell r="DY718">
            <v>2140548</v>
          </cell>
          <cell r="DZ718">
            <v>2488604.049536597</v>
          </cell>
          <cell r="EB718">
            <v>2488604.049536597</v>
          </cell>
          <cell r="EC718" t="str">
            <v>Def</v>
          </cell>
          <cell r="ED718" t="str">
            <v>Reserve Land</v>
          </cell>
        </row>
        <row r="719">
          <cell r="D719" t="str">
            <v>PC2130020</v>
          </cell>
          <cell r="E719" t="str">
            <v>Regional Parks Renewals - Roads</v>
          </cell>
          <cell r="F719" t="str">
            <v>Auckland Council</v>
          </cell>
          <cell r="G719" t="str">
            <v>Parks, sports and recreation</v>
          </cell>
          <cell r="H719" t="str">
            <v>E181110</v>
          </cell>
          <cell r="I719" t="str">
            <v>Regional parks operations management</v>
          </cell>
          <cell r="J719" t="str">
            <v>Lifestyle and culture</v>
          </cell>
          <cell r="K719" t="str">
            <v>Regional parks services</v>
          </cell>
          <cell r="L719" t="str">
            <v>Regional parks</v>
          </cell>
          <cell r="M719" t="str">
            <v>Lifestyle and culture</v>
          </cell>
          <cell r="N719" t="str">
            <v>Regional parks services</v>
          </cell>
          <cell r="O719" t="str">
            <v>Regional parks</v>
          </cell>
          <cell r="P719" t="str">
            <v>Lifestyle and culture</v>
          </cell>
          <cell r="Q719" t="str">
            <v>Regional parks services</v>
          </cell>
          <cell r="R719" t="str">
            <v>Regional parks</v>
          </cell>
          <cell r="S719" t="str">
            <v>A1241105</v>
          </cell>
          <cell r="T719" t="str">
            <v>A1241105</v>
          </cell>
          <cell r="U719" t="str">
            <v>Regional parks and visitor services</v>
          </cell>
          <cell r="V719" t="str">
            <v>L050</v>
          </cell>
          <cell r="W719" t="str">
            <v>Regional</v>
          </cell>
          <cell r="X719" t="str">
            <v>PL40810</v>
          </cell>
          <cell r="Y719" t="str">
            <v>Expense</v>
          </cell>
          <cell r="Z719">
            <v>20100701</v>
          </cell>
          <cell r="AA719">
            <v>20220630</v>
          </cell>
          <cell r="AB719">
            <v>1</v>
          </cell>
          <cell r="AC719" t="str">
            <v>Programme</v>
          </cell>
          <cell r="AD719">
            <v>0</v>
          </cell>
          <cell r="AE719">
            <v>0</v>
          </cell>
          <cell r="AF719">
            <v>0</v>
          </cell>
          <cell r="AG719">
            <v>1</v>
          </cell>
          <cell r="AH719">
            <v>25</v>
          </cell>
          <cell r="AI719" t="str">
            <v>Regional and Specialist Parks</v>
          </cell>
          <cell r="AJ719" t="str">
            <v>Road surface</v>
          </cell>
          <cell r="AK719">
            <v>50</v>
          </cell>
          <cell r="AM719">
            <v>1</v>
          </cell>
          <cell r="AS719">
            <v>185280</v>
          </cell>
          <cell r="AT719">
            <v>245280</v>
          </cell>
          <cell r="AU719">
            <v>245280</v>
          </cell>
          <cell r="AV719">
            <v>245860</v>
          </cell>
          <cell r="AW719">
            <v>185280</v>
          </cell>
          <cell r="AX719">
            <v>185280</v>
          </cell>
          <cell r="AY719">
            <v>185280</v>
          </cell>
          <cell r="AZ719">
            <v>185280</v>
          </cell>
          <cell r="BA719">
            <v>185280</v>
          </cell>
          <cell r="BB719">
            <v>185280</v>
          </cell>
          <cell r="BC719">
            <v>185280</v>
          </cell>
          <cell r="BD719">
            <v>3.9E-2</v>
          </cell>
          <cell r="BE719">
            <v>7.4325999999999892E-2</v>
          </cell>
          <cell r="BF719">
            <v>0.10440712799999985</v>
          </cell>
          <cell r="BG719">
            <v>0.13643493471199974</v>
          </cell>
          <cell r="BH719">
            <v>0.17166441768807172</v>
          </cell>
          <cell r="BI719">
            <v>0.2103293434717779</v>
          </cell>
          <cell r="BJ719">
            <v>0.25269087049328998</v>
          </cell>
          <cell r="BK719">
            <v>0.29904043270154168</v>
          </cell>
          <cell r="BL719">
            <v>0.35100205000960338</v>
          </cell>
          <cell r="BM719">
            <v>0.40504213200998751</v>
          </cell>
          <cell r="BN719">
            <v>0</v>
          </cell>
          <cell r="BO719">
            <v>9565.92</v>
          </cell>
          <cell r="BP719">
            <v>18230.681279999975</v>
          </cell>
          <cell r="BQ719">
            <v>25669.536490079961</v>
          </cell>
          <cell r="BR719">
            <v>25278.664703439314</v>
          </cell>
          <cell r="BS719">
            <v>31805.98330924593</v>
          </cell>
          <cell r="BT719">
            <v>38969.820758451009</v>
          </cell>
          <cell r="BU719">
            <v>46818.564484996765</v>
          </cell>
          <cell r="BV719">
            <v>55406.211370941644</v>
          </cell>
          <cell r="BW719">
            <v>65033.659825779316</v>
          </cell>
          <cell r="BX719">
            <v>75046.20621881049</v>
          </cell>
          <cell r="BY719">
            <v>185280</v>
          </cell>
          <cell r="BZ719">
            <v>254845.92</v>
          </cell>
          <cell r="CA719">
            <v>263510.68127999996</v>
          </cell>
          <cell r="CB719">
            <v>271529.53649007995</v>
          </cell>
          <cell r="CC719">
            <v>210558.66470343931</v>
          </cell>
          <cell r="CD719">
            <v>217085.98330924593</v>
          </cell>
          <cell r="CE719">
            <v>224249.82075845101</v>
          </cell>
          <cell r="CF719">
            <v>232098.56448499678</v>
          </cell>
          <cell r="CG719">
            <v>240686.21137094166</v>
          </cell>
          <cell r="CH719">
            <v>250313.65982577932</v>
          </cell>
          <cell r="CI719">
            <v>260326.20621881049</v>
          </cell>
          <cell r="CK719">
            <v>0</v>
          </cell>
          <cell r="CL719">
            <v>0</v>
          </cell>
          <cell r="CM719">
            <v>0</v>
          </cell>
          <cell r="CN719">
            <v>0</v>
          </cell>
          <cell r="CO719">
            <v>0</v>
          </cell>
          <cell r="CP719">
            <v>0</v>
          </cell>
          <cell r="CQ719">
            <v>0</v>
          </cell>
          <cell r="CR719">
            <v>0</v>
          </cell>
          <cell r="CS719">
            <v>0</v>
          </cell>
          <cell r="CT719">
            <v>0</v>
          </cell>
          <cell r="CU719">
            <v>0</v>
          </cell>
          <cell r="CW719">
            <v>0</v>
          </cell>
          <cell r="CX719">
            <v>0</v>
          </cell>
          <cell r="CY719">
            <v>0</v>
          </cell>
          <cell r="CZ719">
            <v>0</v>
          </cell>
          <cell r="DA719">
            <v>0</v>
          </cell>
          <cell r="DB719">
            <v>0</v>
          </cell>
          <cell r="DC719">
            <v>0</v>
          </cell>
          <cell r="DD719">
            <v>0</v>
          </cell>
          <cell r="DE719">
            <v>0</v>
          </cell>
          <cell r="DF719">
            <v>0</v>
          </cell>
          <cell r="DG719">
            <v>0</v>
          </cell>
          <cell r="DI719">
            <v>185280</v>
          </cell>
          <cell r="DJ719">
            <v>254845.92</v>
          </cell>
          <cell r="DK719">
            <v>263510.68127999996</v>
          </cell>
          <cell r="DL719">
            <v>271529.53649007995</v>
          </cell>
          <cell r="DM719">
            <v>210558.66470343931</v>
          </cell>
          <cell r="DN719">
            <v>217085.98330924593</v>
          </cell>
          <cell r="DO719">
            <v>224249.82075845101</v>
          </cell>
          <cell r="DP719">
            <v>232098.56448499678</v>
          </cell>
          <cell r="DQ719">
            <v>240686.21137094166</v>
          </cell>
          <cell r="DR719">
            <v>250313.65982577932</v>
          </cell>
          <cell r="DS719">
            <v>260326.20621881049</v>
          </cell>
          <cell r="DU719" t="str">
            <v>ARC X/006110/4</v>
          </cell>
          <cell r="DV719">
            <v>0</v>
          </cell>
          <cell r="DW719">
            <v>0</v>
          </cell>
          <cell r="DX719">
            <v>1</v>
          </cell>
          <cell r="DY719">
            <v>2033380</v>
          </cell>
          <cell r="DZ719">
            <v>2425205.2484417441</v>
          </cell>
          <cell r="EB719">
            <v>2425205.2484417441</v>
          </cell>
          <cell r="EC719" t="str">
            <v>Def</v>
          </cell>
          <cell r="ED719" t="str">
            <v>Reserve Land</v>
          </cell>
        </row>
        <row r="720">
          <cell r="D720" t="str">
            <v>PC2130021</v>
          </cell>
          <cell r="E720" t="str">
            <v>Regional Parks Renewals - Tracks</v>
          </cell>
          <cell r="F720" t="str">
            <v>Auckland Council</v>
          </cell>
          <cell r="G720" t="str">
            <v>Parks, sports and recreation</v>
          </cell>
          <cell r="H720" t="str">
            <v>E181110</v>
          </cell>
          <cell r="I720" t="str">
            <v>Regional parks operations management</v>
          </cell>
          <cell r="J720" t="str">
            <v>Lifestyle and culture</v>
          </cell>
          <cell r="K720" t="str">
            <v>Regional parks services</v>
          </cell>
          <cell r="L720" t="str">
            <v>Regional parks</v>
          </cell>
          <cell r="M720" t="str">
            <v>Lifestyle and culture</v>
          </cell>
          <cell r="N720" t="str">
            <v>Regional parks services</v>
          </cell>
          <cell r="O720" t="str">
            <v>Regional parks</v>
          </cell>
          <cell r="P720" t="str">
            <v>Lifestyle and culture</v>
          </cell>
          <cell r="Q720" t="str">
            <v>Regional parks services</v>
          </cell>
          <cell r="R720" t="str">
            <v>Regional parks</v>
          </cell>
          <cell r="S720" t="str">
            <v>A1241105</v>
          </cell>
          <cell r="T720" t="str">
            <v>A1241105</v>
          </cell>
          <cell r="U720" t="str">
            <v>Regional parks and visitor services</v>
          </cell>
          <cell r="V720" t="str">
            <v>L050</v>
          </cell>
          <cell r="W720" t="str">
            <v>Regional</v>
          </cell>
          <cell r="X720" t="str">
            <v>PL40810</v>
          </cell>
          <cell r="Y720" t="str">
            <v>Expense</v>
          </cell>
          <cell r="Z720">
            <v>20100701</v>
          </cell>
          <cell r="AA720">
            <v>20220630</v>
          </cell>
          <cell r="AB720">
            <v>1</v>
          </cell>
          <cell r="AC720" t="str">
            <v>Programme</v>
          </cell>
          <cell r="AD720">
            <v>0</v>
          </cell>
          <cell r="AE720">
            <v>0</v>
          </cell>
          <cell r="AF720">
            <v>0</v>
          </cell>
          <cell r="AG720">
            <v>1</v>
          </cell>
          <cell r="AH720">
            <v>25</v>
          </cell>
          <cell r="AI720" t="str">
            <v>Regional and Specialist Parks</v>
          </cell>
          <cell r="AJ720" t="str">
            <v>Structures parks</v>
          </cell>
          <cell r="AK720">
            <v>40</v>
          </cell>
          <cell r="AM720">
            <v>1</v>
          </cell>
          <cell r="AS720">
            <v>781964</v>
          </cell>
          <cell r="AT720">
            <v>641000</v>
          </cell>
          <cell r="AU720">
            <v>641000</v>
          </cell>
          <cell r="AV720">
            <v>645933</v>
          </cell>
          <cell r="AW720">
            <v>526000</v>
          </cell>
          <cell r="AX720">
            <v>526000</v>
          </cell>
          <cell r="AY720">
            <v>526000</v>
          </cell>
          <cell r="AZ720">
            <v>526000</v>
          </cell>
          <cell r="BA720">
            <v>526000</v>
          </cell>
          <cell r="BB720">
            <v>526000</v>
          </cell>
          <cell r="BC720">
            <v>526000</v>
          </cell>
          <cell r="BD720">
            <v>3.1E-2</v>
          </cell>
          <cell r="BE720">
            <v>6.1930000000000041E-2</v>
          </cell>
          <cell r="BF720">
            <v>9.3787900000000146E-2</v>
          </cell>
          <cell r="BG720">
            <v>0.12878911280000027</v>
          </cell>
          <cell r="BH720">
            <v>0.16491036440960039</v>
          </cell>
          <cell r="BI720">
            <v>0.19869276497747879</v>
          </cell>
          <cell r="BJ720">
            <v>0.23225616239684821</v>
          </cell>
          <cell r="BK720">
            <v>0.27045610343115034</v>
          </cell>
          <cell r="BL720">
            <v>0.31238115484437823</v>
          </cell>
          <cell r="BM720">
            <v>0.35568973295424255</v>
          </cell>
          <cell r="BN720">
            <v>0</v>
          </cell>
          <cell r="BO720">
            <v>19871</v>
          </cell>
          <cell r="BP720">
            <v>39697.130000000026</v>
          </cell>
          <cell r="BQ720">
            <v>60580.699610700096</v>
          </cell>
          <cell r="BR720">
            <v>67743.073332800137</v>
          </cell>
          <cell r="BS720">
            <v>86742.851679449799</v>
          </cell>
          <cell r="BT720">
            <v>104512.39437815384</v>
          </cell>
          <cell r="BU720">
            <v>122166.74142074215</v>
          </cell>
          <cell r="BV720">
            <v>142259.91040478507</v>
          </cell>
          <cell r="BW720">
            <v>164312.48744814296</v>
          </cell>
          <cell r="BX720">
            <v>187092.7995339316</v>
          </cell>
          <cell r="BY720">
            <v>781964</v>
          </cell>
          <cell r="BZ720">
            <v>660871</v>
          </cell>
          <cell r="CA720">
            <v>680697.13</v>
          </cell>
          <cell r="CB720">
            <v>706513.69961070013</v>
          </cell>
          <cell r="CC720">
            <v>593743.07333280018</v>
          </cell>
          <cell r="CD720">
            <v>612742.85167944978</v>
          </cell>
          <cell r="CE720">
            <v>630512.39437815384</v>
          </cell>
          <cell r="CF720">
            <v>648166.74142074212</v>
          </cell>
          <cell r="CG720">
            <v>668259.91040478507</v>
          </cell>
          <cell r="CH720">
            <v>690312.48744814296</v>
          </cell>
          <cell r="CI720">
            <v>713092.79953393154</v>
          </cell>
          <cell r="CK720">
            <v>0</v>
          </cell>
          <cell r="CL720">
            <v>0</v>
          </cell>
          <cell r="CM720">
            <v>0</v>
          </cell>
          <cell r="CN720">
            <v>0</v>
          </cell>
          <cell r="CO720">
            <v>0</v>
          </cell>
          <cell r="CP720">
            <v>0</v>
          </cell>
          <cell r="CQ720">
            <v>0</v>
          </cell>
          <cell r="CR720">
            <v>0</v>
          </cell>
          <cell r="CS720">
            <v>0</v>
          </cell>
          <cell r="CT720">
            <v>0</v>
          </cell>
          <cell r="CU720">
            <v>0</v>
          </cell>
          <cell r="CW720">
            <v>0</v>
          </cell>
          <cell r="CX720">
            <v>0</v>
          </cell>
          <cell r="CY720">
            <v>0</v>
          </cell>
          <cell r="CZ720">
            <v>0</v>
          </cell>
          <cell r="DA720">
            <v>0</v>
          </cell>
          <cell r="DB720">
            <v>0</v>
          </cell>
          <cell r="DC720">
            <v>0</v>
          </cell>
          <cell r="DD720">
            <v>0</v>
          </cell>
          <cell r="DE720">
            <v>0</v>
          </cell>
          <cell r="DF720">
            <v>0</v>
          </cell>
          <cell r="DG720">
            <v>0</v>
          </cell>
          <cell r="DI720">
            <v>781964</v>
          </cell>
          <cell r="DJ720">
            <v>660871</v>
          </cell>
          <cell r="DK720">
            <v>680697.13</v>
          </cell>
          <cell r="DL720">
            <v>706513.69961070013</v>
          </cell>
          <cell r="DM720">
            <v>593743.07333280018</v>
          </cell>
          <cell r="DN720">
            <v>612742.85167944978</v>
          </cell>
          <cell r="DO720">
            <v>630512.39437815384</v>
          </cell>
          <cell r="DP720">
            <v>648166.74142074212</v>
          </cell>
          <cell r="DQ720">
            <v>668259.91040478507</v>
          </cell>
          <cell r="DR720">
            <v>690312.48744814296</v>
          </cell>
          <cell r="DS720">
            <v>713092.79953393154</v>
          </cell>
          <cell r="DU720" t="str">
            <v>ARC X/006110/5</v>
          </cell>
          <cell r="DV720">
            <v>0</v>
          </cell>
          <cell r="DW720">
            <v>0</v>
          </cell>
          <cell r="DX720">
            <v>1</v>
          </cell>
          <cell r="DY720">
            <v>5609933</v>
          </cell>
          <cell r="DZ720">
            <v>6604912.0878087059</v>
          </cell>
          <cell r="EB720">
            <v>6604912.0878087059</v>
          </cell>
          <cell r="EC720" t="str">
            <v>Def</v>
          </cell>
          <cell r="ED720" t="str">
            <v>Reserve Land</v>
          </cell>
        </row>
        <row r="721">
          <cell r="D721" t="str">
            <v>PC2130022</v>
          </cell>
          <cell r="E721" t="str">
            <v>Regional Parks Renewals - Utilities</v>
          </cell>
          <cell r="F721" t="str">
            <v>Auckland Council</v>
          </cell>
          <cell r="G721" t="str">
            <v>Parks, sports and recreation</v>
          </cell>
          <cell r="H721" t="str">
            <v>E181110</v>
          </cell>
          <cell r="I721" t="str">
            <v>Regional parks operations management</v>
          </cell>
          <cell r="J721" t="str">
            <v>Lifestyle and culture</v>
          </cell>
          <cell r="K721" t="str">
            <v>Regional parks services</v>
          </cell>
          <cell r="L721" t="str">
            <v>Regional parks</v>
          </cell>
          <cell r="M721" t="str">
            <v>Lifestyle and culture</v>
          </cell>
          <cell r="N721" t="str">
            <v>Regional parks services</v>
          </cell>
          <cell r="O721" t="str">
            <v>Regional parks</v>
          </cell>
          <cell r="P721" t="str">
            <v>Lifestyle and culture</v>
          </cell>
          <cell r="Q721" t="str">
            <v>Regional parks services</v>
          </cell>
          <cell r="R721" t="str">
            <v>Regional parks</v>
          </cell>
          <cell r="S721" t="str">
            <v>A1241105</v>
          </cell>
          <cell r="T721" t="str">
            <v>A1241105</v>
          </cell>
          <cell r="U721" t="str">
            <v>Regional parks and visitor services</v>
          </cell>
          <cell r="V721" t="str">
            <v>L050</v>
          </cell>
          <cell r="W721" t="str">
            <v>Regional</v>
          </cell>
          <cell r="X721" t="str">
            <v>PL40810</v>
          </cell>
          <cell r="Y721" t="str">
            <v>Expense</v>
          </cell>
          <cell r="Z721">
            <v>20100701</v>
          </cell>
          <cell r="AA721">
            <v>20220630</v>
          </cell>
          <cell r="AB721">
            <v>1</v>
          </cell>
          <cell r="AC721" t="str">
            <v>Programme</v>
          </cell>
          <cell r="AD721">
            <v>0</v>
          </cell>
          <cell r="AE721">
            <v>0</v>
          </cell>
          <cell r="AF721">
            <v>0</v>
          </cell>
          <cell r="AG721">
            <v>1</v>
          </cell>
          <cell r="AH721">
            <v>25</v>
          </cell>
          <cell r="AI721" t="str">
            <v>Regional and Specialist Parks</v>
          </cell>
          <cell r="AJ721" t="str">
            <v>Structures parks</v>
          </cell>
          <cell r="AK721">
            <v>20</v>
          </cell>
          <cell r="AM721">
            <v>1</v>
          </cell>
          <cell r="AS721">
            <v>350600</v>
          </cell>
          <cell r="AT721">
            <v>380600</v>
          </cell>
          <cell r="AU721">
            <v>380600</v>
          </cell>
          <cell r="AV721">
            <v>382943</v>
          </cell>
          <cell r="AW721">
            <v>350600</v>
          </cell>
          <cell r="AX721">
            <v>350600</v>
          </cell>
          <cell r="AY721">
            <v>350600</v>
          </cell>
          <cell r="AZ721">
            <v>350600</v>
          </cell>
          <cell r="BA721">
            <v>350600</v>
          </cell>
          <cell r="BB721">
            <v>350600</v>
          </cell>
          <cell r="BC721">
            <v>350600</v>
          </cell>
          <cell r="BD721">
            <v>3.1E-2</v>
          </cell>
          <cell r="BE721">
            <v>6.1930000000000041E-2</v>
          </cell>
          <cell r="BF721">
            <v>9.3787900000000146E-2</v>
          </cell>
          <cell r="BG721">
            <v>0.12878911280000027</v>
          </cell>
          <cell r="BH721">
            <v>0.16491036440960039</v>
          </cell>
          <cell r="BI721">
            <v>0.19869276497747879</v>
          </cell>
          <cell r="BJ721">
            <v>0.23225616239684821</v>
          </cell>
          <cell r="BK721">
            <v>0.27045610343115034</v>
          </cell>
          <cell r="BL721">
            <v>0.31238115484437823</v>
          </cell>
          <cell r="BM721">
            <v>0.35568973295424255</v>
          </cell>
          <cell r="BN721">
            <v>0</v>
          </cell>
          <cell r="BO721">
            <v>11798.6</v>
          </cell>
          <cell r="BP721">
            <v>23570.558000000015</v>
          </cell>
          <cell r="BQ721">
            <v>35915.419789700056</v>
          </cell>
          <cell r="BR721">
            <v>45153.462947680098</v>
          </cell>
          <cell r="BS721">
            <v>57817.573762005894</v>
          </cell>
          <cell r="BT721">
            <v>69661.683401104063</v>
          </cell>
          <cell r="BU721">
            <v>81429.010536334987</v>
          </cell>
          <cell r="BV721">
            <v>94821.909862961315</v>
          </cell>
          <cell r="BW721">
            <v>109520.83288843901</v>
          </cell>
          <cell r="BX721">
            <v>124704.82037375744</v>
          </cell>
          <cell r="BY721">
            <v>350600</v>
          </cell>
          <cell r="BZ721">
            <v>392398.6</v>
          </cell>
          <cell r="CA721">
            <v>404170.55800000002</v>
          </cell>
          <cell r="CB721">
            <v>418858.41978970007</v>
          </cell>
          <cell r="CC721">
            <v>395753.46294768009</v>
          </cell>
          <cell r="CD721">
            <v>408417.57376200589</v>
          </cell>
          <cell r="CE721">
            <v>420261.68340110406</v>
          </cell>
          <cell r="CF721">
            <v>432029.010536335</v>
          </cell>
          <cell r="CG721">
            <v>445421.90986296133</v>
          </cell>
          <cell r="CH721">
            <v>460120.83288843901</v>
          </cell>
          <cell r="CI721">
            <v>475304.82037375745</v>
          </cell>
          <cell r="CK721">
            <v>0</v>
          </cell>
          <cell r="CL721">
            <v>0</v>
          </cell>
          <cell r="CM721">
            <v>0</v>
          </cell>
          <cell r="CN721">
            <v>0</v>
          </cell>
          <cell r="CO721">
            <v>0</v>
          </cell>
          <cell r="CP721">
            <v>0</v>
          </cell>
          <cell r="CQ721">
            <v>0</v>
          </cell>
          <cell r="CR721">
            <v>0</v>
          </cell>
          <cell r="CS721">
            <v>0</v>
          </cell>
          <cell r="CT721">
            <v>0</v>
          </cell>
          <cell r="CU721">
            <v>0</v>
          </cell>
          <cell r="CW721">
            <v>0</v>
          </cell>
          <cell r="CX721">
            <v>0</v>
          </cell>
          <cell r="CY721">
            <v>0</v>
          </cell>
          <cell r="CZ721">
            <v>0</v>
          </cell>
          <cell r="DA721">
            <v>0</v>
          </cell>
          <cell r="DB721">
            <v>0</v>
          </cell>
          <cell r="DC721">
            <v>0</v>
          </cell>
          <cell r="DD721">
            <v>0</v>
          </cell>
          <cell r="DE721">
            <v>0</v>
          </cell>
          <cell r="DF721">
            <v>0</v>
          </cell>
          <cell r="DG721">
            <v>0</v>
          </cell>
          <cell r="DI721">
            <v>350600</v>
          </cell>
          <cell r="DJ721">
            <v>392398.6</v>
          </cell>
          <cell r="DK721">
            <v>404170.55800000002</v>
          </cell>
          <cell r="DL721">
            <v>418858.41978970007</v>
          </cell>
          <cell r="DM721">
            <v>395753.46294768009</v>
          </cell>
          <cell r="DN721">
            <v>408417.57376200589</v>
          </cell>
          <cell r="DO721">
            <v>420261.68340110406</v>
          </cell>
          <cell r="DP721">
            <v>432029.010536335</v>
          </cell>
          <cell r="DQ721">
            <v>445421.90986296133</v>
          </cell>
          <cell r="DR721">
            <v>460120.83288843901</v>
          </cell>
          <cell r="DS721">
            <v>475304.82037375745</v>
          </cell>
          <cell r="DU721" t="str">
            <v>ARC X/006110/6</v>
          </cell>
          <cell r="DV721">
            <v>0</v>
          </cell>
          <cell r="DW721">
            <v>0</v>
          </cell>
          <cell r="DX721">
            <v>1</v>
          </cell>
          <cell r="DY721">
            <v>3598343</v>
          </cell>
          <cell r="DZ721">
            <v>4252736.8715619827</v>
          </cell>
          <cell r="EB721">
            <v>4252736.8715619827</v>
          </cell>
          <cell r="EC721" t="str">
            <v>Def</v>
          </cell>
          <cell r="ED721" t="str">
            <v>Reserve Land</v>
          </cell>
        </row>
        <row r="722">
          <cell r="D722" t="str">
            <v>PC2130025</v>
          </cell>
          <cell r="E722" t="str">
            <v>SS - Waitawa Forestry</v>
          </cell>
          <cell r="F722" t="str">
            <v>Auckland Council</v>
          </cell>
          <cell r="G722" t="str">
            <v>Parks, sports and recreation</v>
          </cell>
          <cell r="H722" t="str">
            <v>E181110</v>
          </cell>
          <cell r="I722" t="str">
            <v>Regional parks operations management</v>
          </cell>
          <cell r="J722" t="str">
            <v>Lifestyle and culture</v>
          </cell>
          <cell r="K722" t="str">
            <v>Regional parks services</v>
          </cell>
          <cell r="L722" t="str">
            <v>Regional parks</v>
          </cell>
          <cell r="M722" t="str">
            <v>Lifestyle and culture</v>
          </cell>
          <cell r="N722" t="str">
            <v>Regional parks services</v>
          </cell>
          <cell r="O722" t="str">
            <v>Regional parks</v>
          </cell>
          <cell r="P722" t="str">
            <v>Lifestyle and culture</v>
          </cell>
          <cell r="Q722" t="str">
            <v>Regional parks services</v>
          </cell>
          <cell r="R722" t="str">
            <v>Regional parks</v>
          </cell>
          <cell r="S722" t="str">
            <v>A1241105</v>
          </cell>
          <cell r="T722" t="str">
            <v>A1241105</v>
          </cell>
          <cell r="U722" t="str">
            <v>Regional parks and visitor services</v>
          </cell>
          <cell r="V722" t="str">
            <v>L050</v>
          </cell>
          <cell r="W722" t="str">
            <v>Regional</v>
          </cell>
          <cell r="X722" t="str">
            <v>FY12 - Only</v>
          </cell>
          <cell r="Y722" t="str">
            <v>Expense</v>
          </cell>
          <cell r="Z722">
            <v>20110701</v>
          </cell>
          <cell r="AA722">
            <v>20120630</v>
          </cell>
          <cell r="AB722">
            <v>2</v>
          </cell>
          <cell r="AC722" t="str">
            <v>Discrete</v>
          </cell>
          <cell r="AD722">
            <v>0</v>
          </cell>
          <cell r="AE722">
            <v>0</v>
          </cell>
          <cell r="AF722">
            <v>0</v>
          </cell>
          <cell r="AG722">
            <v>1</v>
          </cell>
          <cell r="AH722">
            <v>25</v>
          </cell>
          <cell r="AI722" t="str">
            <v>Regional and Specialist Parks</v>
          </cell>
          <cell r="AJ722" t="str">
            <v>Other assets (Capex)</v>
          </cell>
          <cell r="AK722">
            <v>50</v>
          </cell>
          <cell r="AP722">
            <v>1</v>
          </cell>
          <cell r="AS722">
            <v>152800</v>
          </cell>
          <cell r="BD722">
            <v>3.3000000000000002E-2</v>
          </cell>
          <cell r="BE722">
            <v>6.7088999999999732E-2</v>
          </cell>
          <cell r="BF722">
            <v>0.10230293699999971</v>
          </cell>
          <cell r="BG722">
            <v>0.14088353979499968</v>
          </cell>
          <cell r="BH722">
            <v>0.18195534722761963</v>
          </cell>
          <cell r="BI722">
            <v>0.21859596299167583</v>
          </cell>
          <cell r="BJ722">
            <v>0.25637243784441766</v>
          </cell>
          <cell r="BK722">
            <v>0.29783272829328333</v>
          </cell>
          <cell r="BL722">
            <v>0.3445547065118415</v>
          </cell>
          <cell r="BM722">
            <v>0.39295867594626777</v>
          </cell>
          <cell r="BN722">
            <v>0</v>
          </cell>
          <cell r="BO722">
            <v>0</v>
          </cell>
          <cell r="BP722">
            <v>0</v>
          </cell>
          <cell r="BQ722">
            <v>0</v>
          </cell>
          <cell r="BR722">
            <v>0</v>
          </cell>
          <cell r="BS722">
            <v>0</v>
          </cell>
          <cell r="BT722">
            <v>0</v>
          </cell>
          <cell r="BU722">
            <v>0</v>
          </cell>
          <cell r="BV722">
            <v>0</v>
          </cell>
          <cell r="BW722">
            <v>0</v>
          </cell>
          <cell r="BX722">
            <v>0</v>
          </cell>
          <cell r="BY722">
            <v>152800</v>
          </cell>
          <cell r="BZ722">
            <v>0</v>
          </cell>
          <cell r="CA722">
            <v>0</v>
          </cell>
          <cell r="CB722">
            <v>0</v>
          </cell>
          <cell r="CC722">
            <v>0</v>
          </cell>
          <cell r="CD722">
            <v>0</v>
          </cell>
          <cell r="CE722">
            <v>0</v>
          </cell>
          <cell r="CF722">
            <v>0</v>
          </cell>
          <cell r="CG722">
            <v>0</v>
          </cell>
          <cell r="CH722">
            <v>0</v>
          </cell>
          <cell r="CI722">
            <v>0</v>
          </cell>
          <cell r="CK722">
            <v>0</v>
          </cell>
          <cell r="CL722">
            <v>0</v>
          </cell>
          <cell r="CM722">
            <v>0</v>
          </cell>
          <cell r="CN722">
            <v>0</v>
          </cell>
          <cell r="CO722">
            <v>0</v>
          </cell>
          <cell r="CP722">
            <v>0</v>
          </cell>
          <cell r="CQ722">
            <v>0</v>
          </cell>
          <cell r="CR722">
            <v>0</v>
          </cell>
          <cell r="CS722">
            <v>0</v>
          </cell>
          <cell r="CT722">
            <v>0</v>
          </cell>
          <cell r="CU722">
            <v>0</v>
          </cell>
          <cell r="CW722">
            <v>0</v>
          </cell>
          <cell r="CX722">
            <v>0</v>
          </cell>
          <cell r="CY722">
            <v>0</v>
          </cell>
          <cell r="CZ722">
            <v>0</v>
          </cell>
          <cell r="DA722">
            <v>0</v>
          </cell>
          <cell r="DB722">
            <v>0</v>
          </cell>
          <cell r="DC722">
            <v>0</v>
          </cell>
          <cell r="DD722">
            <v>0</v>
          </cell>
          <cell r="DE722">
            <v>0</v>
          </cell>
          <cell r="DF722">
            <v>0</v>
          </cell>
          <cell r="DG722">
            <v>0</v>
          </cell>
          <cell r="DI722">
            <v>152800</v>
          </cell>
          <cell r="DJ722">
            <v>0</v>
          </cell>
          <cell r="DK722">
            <v>0</v>
          </cell>
          <cell r="DL722">
            <v>0</v>
          </cell>
          <cell r="DM722">
            <v>0</v>
          </cell>
          <cell r="DN722">
            <v>0</v>
          </cell>
          <cell r="DO722">
            <v>0</v>
          </cell>
          <cell r="DP722">
            <v>0</v>
          </cell>
          <cell r="DQ722">
            <v>0</v>
          </cell>
          <cell r="DR722">
            <v>0</v>
          </cell>
          <cell r="DS722">
            <v>0</v>
          </cell>
          <cell r="DU722" t="str">
            <v>ARC X/000001/1/4</v>
          </cell>
          <cell r="DV722">
            <v>0</v>
          </cell>
          <cell r="DW722">
            <v>0</v>
          </cell>
          <cell r="DX722">
            <v>1</v>
          </cell>
          <cell r="DY722">
            <v>0</v>
          </cell>
          <cell r="DZ722">
            <v>0</v>
          </cell>
          <cell r="EB722">
            <v>0</v>
          </cell>
          <cell r="EC722" t="str">
            <v>Def</v>
          </cell>
          <cell r="ED722" t="str">
            <v>Reserve Land</v>
          </cell>
        </row>
        <row r="723">
          <cell r="D723" t="str">
            <v>PC2130026</v>
          </cell>
          <cell r="E723" t="str">
            <v>Domain museum-kiosk storm water renewal</v>
          </cell>
          <cell r="F723" t="str">
            <v>Auckland Council</v>
          </cell>
          <cell r="G723" t="str">
            <v>Parks, sports and recreation</v>
          </cell>
          <cell r="H723" t="str">
            <v>E170505</v>
          </cell>
          <cell r="I723" t="str">
            <v>Local and sports parks - central management</v>
          </cell>
          <cell r="J723" t="str">
            <v>Lifestyle and culture</v>
          </cell>
          <cell r="K723" t="str">
            <v>Regional parks services</v>
          </cell>
          <cell r="L723" t="str">
            <v>Regional parks</v>
          </cell>
          <cell r="M723" t="str">
            <v>Lifestyle and culture</v>
          </cell>
          <cell r="N723" t="str">
            <v>Regional parks services</v>
          </cell>
          <cell r="O723" t="str">
            <v>Regional parks</v>
          </cell>
          <cell r="P723" t="str">
            <v>Lifestyle and culture</v>
          </cell>
          <cell r="Q723" t="str">
            <v>Regional parks services</v>
          </cell>
          <cell r="R723" t="str">
            <v>Regional parks</v>
          </cell>
          <cell r="S723" t="str">
            <v>A1241105</v>
          </cell>
          <cell r="T723" t="str">
            <v>A1241105</v>
          </cell>
          <cell r="U723" t="str">
            <v>Regional parks and visitor services</v>
          </cell>
          <cell r="V723" t="str">
            <v>L050</v>
          </cell>
          <cell r="W723" t="str">
            <v>Regional</v>
          </cell>
          <cell r="X723" t="str">
            <v>FY12 - Only</v>
          </cell>
          <cell r="Y723" t="str">
            <v>Expense</v>
          </cell>
          <cell r="Z723">
            <v>20100701</v>
          </cell>
          <cell r="AA723">
            <v>20120630</v>
          </cell>
          <cell r="AB723">
            <v>2</v>
          </cell>
          <cell r="AC723" t="str">
            <v>Discrete</v>
          </cell>
          <cell r="AD723">
            <v>0</v>
          </cell>
          <cell r="AE723">
            <v>0</v>
          </cell>
          <cell r="AF723">
            <v>0</v>
          </cell>
          <cell r="AG723">
            <v>1</v>
          </cell>
          <cell r="AH723">
            <v>25</v>
          </cell>
          <cell r="AI723" t="str">
            <v>Regional and Specialist Parks</v>
          </cell>
          <cell r="AJ723" t="str">
            <v>Stormwater reticulation</v>
          </cell>
          <cell r="AK723">
            <v>200</v>
          </cell>
          <cell r="AP723">
            <v>1</v>
          </cell>
          <cell r="AS723">
            <v>329223</v>
          </cell>
          <cell r="BD723">
            <v>4.8500000000000001E-2</v>
          </cell>
          <cell r="BE723">
            <v>9.2537000000000091E-2</v>
          </cell>
          <cell r="BF723">
            <v>0.13132206350000009</v>
          </cell>
          <cell r="BG723">
            <v>0.17261531881775016</v>
          </cell>
          <cell r="BH723">
            <v>0.21834731625164228</v>
          </cell>
          <cell r="BI723">
            <v>0.26890872987608549</v>
          </cell>
          <cell r="BJ723">
            <v>0.32537516835557123</v>
          </cell>
          <cell r="BK723">
            <v>0.38766780126828326</v>
          </cell>
          <cell r="BL723">
            <v>0.45427585572916085</v>
          </cell>
          <cell r="BM723">
            <v>0.52844392437134791</v>
          </cell>
          <cell r="BN723">
            <v>0</v>
          </cell>
          <cell r="BO723">
            <v>0</v>
          </cell>
          <cell r="BP723">
            <v>0</v>
          </cell>
          <cell r="BQ723">
            <v>0</v>
          </cell>
          <cell r="BR723">
            <v>0</v>
          </cell>
          <cell r="BS723">
            <v>0</v>
          </cell>
          <cell r="BT723">
            <v>0</v>
          </cell>
          <cell r="BU723">
            <v>0</v>
          </cell>
          <cell r="BV723">
            <v>0</v>
          </cell>
          <cell r="BW723">
            <v>0</v>
          </cell>
          <cell r="BX723">
            <v>0</v>
          </cell>
          <cell r="BY723">
            <v>329223</v>
          </cell>
          <cell r="BZ723">
            <v>0</v>
          </cell>
          <cell r="CA723">
            <v>0</v>
          </cell>
          <cell r="CB723">
            <v>0</v>
          </cell>
          <cell r="CC723">
            <v>0</v>
          </cell>
          <cell r="CD723">
            <v>0</v>
          </cell>
          <cell r="CE723">
            <v>0</v>
          </cell>
          <cell r="CF723">
            <v>0</v>
          </cell>
          <cell r="CG723">
            <v>0</v>
          </cell>
          <cell r="CH723">
            <v>0</v>
          </cell>
          <cell r="CI723">
            <v>0</v>
          </cell>
          <cell r="CK723">
            <v>0</v>
          </cell>
          <cell r="CL723">
            <v>0</v>
          </cell>
          <cell r="CM723">
            <v>0</v>
          </cell>
          <cell r="CN723">
            <v>0</v>
          </cell>
          <cell r="CO723">
            <v>0</v>
          </cell>
          <cell r="CP723">
            <v>0</v>
          </cell>
          <cell r="CQ723">
            <v>0</v>
          </cell>
          <cell r="CR723">
            <v>0</v>
          </cell>
          <cell r="CS723">
            <v>0</v>
          </cell>
          <cell r="CT723">
            <v>0</v>
          </cell>
          <cell r="CU723">
            <v>0</v>
          </cell>
          <cell r="CW723">
            <v>0</v>
          </cell>
          <cell r="CX723">
            <v>0</v>
          </cell>
          <cell r="CY723">
            <v>0</v>
          </cell>
          <cell r="CZ723">
            <v>0</v>
          </cell>
          <cell r="DA723">
            <v>0</v>
          </cell>
          <cell r="DB723">
            <v>0</v>
          </cell>
          <cell r="DC723">
            <v>0</v>
          </cell>
          <cell r="DD723">
            <v>0</v>
          </cell>
          <cell r="DE723">
            <v>0</v>
          </cell>
          <cell r="DF723">
            <v>0</v>
          </cell>
          <cell r="DG723">
            <v>0</v>
          </cell>
          <cell r="DI723">
            <v>329223</v>
          </cell>
          <cell r="DJ723">
            <v>0</v>
          </cell>
          <cell r="DK723">
            <v>0</v>
          </cell>
          <cell r="DL723">
            <v>0</v>
          </cell>
          <cell r="DM723">
            <v>0</v>
          </cell>
          <cell r="DN723">
            <v>0</v>
          </cell>
          <cell r="DO723">
            <v>0</v>
          </cell>
          <cell r="DP723">
            <v>0</v>
          </cell>
          <cell r="DQ723">
            <v>0</v>
          </cell>
          <cell r="DR723">
            <v>0</v>
          </cell>
          <cell r="DS723">
            <v>0</v>
          </cell>
          <cell r="DU723" t="str">
            <v>ACC 862/510003</v>
          </cell>
          <cell r="DV723">
            <v>0</v>
          </cell>
          <cell r="DW723">
            <v>0</v>
          </cell>
          <cell r="DX723">
            <v>1</v>
          </cell>
          <cell r="DY723">
            <v>0</v>
          </cell>
          <cell r="DZ723">
            <v>0</v>
          </cell>
          <cell r="EB723">
            <v>0</v>
          </cell>
          <cell r="EC723" t="str">
            <v>Def</v>
          </cell>
          <cell r="ED723" t="str">
            <v>Reserve Land</v>
          </cell>
        </row>
        <row r="724">
          <cell r="D724" t="str">
            <v>PC2130027a</v>
          </cell>
          <cell r="E724" t="str">
            <v>Land Acquisition (N/Shore)</v>
          </cell>
          <cell r="F724" t="str">
            <v>Auckland Council</v>
          </cell>
          <cell r="G724" t="str">
            <v>Parks, sports and recreation</v>
          </cell>
          <cell r="H724" t="str">
            <v>E171205</v>
          </cell>
          <cell r="I724" t="str">
            <v>Local and sports parks - north management</v>
          </cell>
          <cell r="J724" t="str">
            <v>Lifestyle and culture</v>
          </cell>
          <cell r="K724" t="str">
            <v>Regional parks services</v>
          </cell>
          <cell r="L724" t="str">
            <v>Regional parks</v>
          </cell>
          <cell r="M724" t="str">
            <v>Lifestyle and culture</v>
          </cell>
          <cell r="N724" t="str">
            <v>Regional parks services</v>
          </cell>
          <cell r="O724" t="str">
            <v>Regional parks</v>
          </cell>
          <cell r="P724" t="str">
            <v>Lifestyle and culture</v>
          </cell>
          <cell r="Q724" t="str">
            <v>Regional parks services</v>
          </cell>
          <cell r="R724" t="str">
            <v>Regional parks</v>
          </cell>
          <cell r="S724" t="str">
            <v>A1241105</v>
          </cell>
          <cell r="T724" t="str">
            <v>A1241105</v>
          </cell>
          <cell r="U724" t="str">
            <v>Regional parks and visitor services</v>
          </cell>
          <cell r="V724" t="str">
            <v>L050</v>
          </cell>
          <cell r="W724" t="str">
            <v>Regional</v>
          </cell>
          <cell r="X724" t="str">
            <v>FY12 - Only</v>
          </cell>
          <cell r="Y724" t="str">
            <v>Expense</v>
          </cell>
          <cell r="Z724">
            <v>20110701</v>
          </cell>
          <cell r="AA724">
            <v>20120630</v>
          </cell>
          <cell r="AB724">
            <v>1</v>
          </cell>
          <cell r="AC724" t="str">
            <v>Programme</v>
          </cell>
          <cell r="AD724">
            <v>0</v>
          </cell>
          <cell r="AE724">
            <v>0</v>
          </cell>
          <cell r="AF724">
            <v>1</v>
          </cell>
          <cell r="AG724">
            <v>0</v>
          </cell>
          <cell r="AH724">
            <v>25</v>
          </cell>
          <cell r="AI724" t="str">
            <v>Regional and Specialist Parks</v>
          </cell>
          <cell r="AJ724" t="str">
            <v>Land (Capex)</v>
          </cell>
          <cell r="AK724">
            <v>0</v>
          </cell>
          <cell r="AP724">
            <v>1</v>
          </cell>
          <cell r="AS724">
            <v>3023811.43</v>
          </cell>
          <cell r="AT724">
            <v>0</v>
          </cell>
          <cell r="AU724">
            <v>0</v>
          </cell>
          <cell r="AV724">
            <v>0</v>
          </cell>
          <cell r="AW724">
            <v>0</v>
          </cell>
          <cell r="AX724">
            <v>0</v>
          </cell>
          <cell r="AY724">
            <v>0</v>
          </cell>
          <cell r="AZ724">
            <v>0</v>
          </cell>
          <cell r="BD724">
            <v>3.1E-2</v>
          </cell>
          <cell r="BE724">
            <v>6.1930000000000041E-2</v>
          </cell>
          <cell r="BF724">
            <v>9.3787900000000146E-2</v>
          </cell>
          <cell r="BG724">
            <v>0.12878911280000027</v>
          </cell>
          <cell r="BH724">
            <v>0.16491036440960039</v>
          </cell>
          <cell r="BI724">
            <v>0.19869276497747879</v>
          </cell>
          <cell r="BJ724">
            <v>0.23225616239684821</v>
          </cell>
          <cell r="BK724">
            <v>0.27045610343115034</v>
          </cell>
          <cell r="BL724">
            <v>0.31238115484437823</v>
          </cell>
          <cell r="BM724">
            <v>0.35568973295424255</v>
          </cell>
          <cell r="BN724">
            <v>0</v>
          </cell>
          <cell r="BO724">
            <v>0</v>
          </cell>
          <cell r="BP724">
            <v>0</v>
          </cell>
          <cell r="BQ724">
            <v>0</v>
          </cell>
          <cell r="BR724">
            <v>0</v>
          </cell>
          <cell r="BS724">
            <v>0</v>
          </cell>
          <cell r="BT724">
            <v>0</v>
          </cell>
          <cell r="BU724">
            <v>0</v>
          </cell>
          <cell r="BV724">
            <v>0</v>
          </cell>
          <cell r="BW724">
            <v>0</v>
          </cell>
          <cell r="BX724">
            <v>0</v>
          </cell>
          <cell r="BY724">
            <v>3023811.43</v>
          </cell>
          <cell r="BZ724">
            <v>0</v>
          </cell>
          <cell r="CA724">
            <v>0</v>
          </cell>
          <cell r="CB724">
            <v>0</v>
          </cell>
          <cell r="CC724">
            <v>0</v>
          </cell>
          <cell r="CD724">
            <v>0</v>
          </cell>
          <cell r="CE724">
            <v>0</v>
          </cell>
          <cell r="CF724">
            <v>0</v>
          </cell>
          <cell r="CG724">
            <v>0</v>
          </cell>
          <cell r="CH724">
            <v>0</v>
          </cell>
          <cell r="CI724">
            <v>0</v>
          </cell>
          <cell r="CK724">
            <v>0</v>
          </cell>
          <cell r="CL724">
            <v>0</v>
          </cell>
          <cell r="CM724">
            <v>0</v>
          </cell>
          <cell r="CN724">
            <v>0</v>
          </cell>
          <cell r="CO724">
            <v>0</v>
          </cell>
          <cell r="CP724">
            <v>0</v>
          </cell>
          <cell r="CQ724">
            <v>0</v>
          </cell>
          <cell r="CR724">
            <v>0</v>
          </cell>
          <cell r="CS724">
            <v>0</v>
          </cell>
          <cell r="CT724">
            <v>0</v>
          </cell>
          <cell r="CU724">
            <v>0</v>
          </cell>
          <cell r="CW724">
            <v>3023811.43</v>
          </cell>
          <cell r="CX724">
            <v>0</v>
          </cell>
          <cell r="CY724">
            <v>0</v>
          </cell>
          <cell r="CZ724">
            <v>0</v>
          </cell>
          <cell r="DA724">
            <v>0</v>
          </cell>
          <cell r="DB724">
            <v>0</v>
          </cell>
          <cell r="DC724">
            <v>0</v>
          </cell>
          <cell r="DD724">
            <v>0</v>
          </cell>
          <cell r="DE724">
            <v>0</v>
          </cell>
          <cell r="DF724">
            <v>0</v>
          </cell>
          <cell r="DG724">
            <v>0</v>
          </cell>
          <cell r="DI724">
            <v>0</v>
          </cell>
          <cell r="DJ724">
            <v>0</v>
          </cell>
          <cell r="DK724">
            <v>0</v>
          </cell>
          <cell r="DL724">
            <v>0</v>
          </cell>
          <cell r="DM724">
            <v>0</v>
          </cell>
          <cell r="DN724">
            <v>0</v>
          </cell>
          <cell r="DO724">
            <v>0</v>
          </cell>
          <cell r="DP724">
            <v>0</v>
          </cell>
          <cell r="DQ724">
            <v>0</v>
          </cell>
          <cell r="DR724">
            <v>0</v>
          </cell>
          <cell r="DS724">
            <v>0</v>
          </cell>
          <cell r="DU724" t="str">
            <v>none</v>
          </cell>
          <cell r="DV724">
            <v>0</v>
          </cell>
          <cell r="DW724">
            <v>1</v>
          </cell>
          <cell r="DX724">
            <v>1</v>
          </cell>
          <cell r="DY724">
            <v>0</v>
          </cell>
          <cell r="DZ724">
            <v>0</v>
          </cell>
          <cell r="EB724">
            <v>0</v>
          </cell>
          <cell r="EC724" t="str">
            <v>Def</v>
          </cell>
          <cell r="ED724" t="str">
            <v>Reserve Land</v>
          </cell>
        </row>
        <row r="725">
          <cell r="D725" t="str">
            <v>PC2130027b</v>
          </cell>
          <cell r="E725" t="str">
            <v>Land Acquisition (N/Shore)</v>
          </cell>
          <cell r="F725" t="str">
            <v>Auckland Council</v>
          </cell>
          <cell r="G725" t="str">
            <v>Parks, sports and recreation</v>
          </cell>
          <cell r="H725" t="str">
            <v>E171205</v>
          </cell>
          <cell r="I725" t="str">
            <v>Local and sports parks - north management</v>
          </cell>
          <cell r="J725" t="str">
            <v>Lifestyle and culture</v>
          </cell>
          <cell r="K725" t="str">
            <v>Regional parks services</v>
          </cell>
          <cell r="L725" t="str">
            <v>Parks policy and acquisition</v>
          </cell>
          <cell r="M725" t="str">
            <v>Lifestyle and culture</v>
          </cell>
          <cell r="N725" t="str">
            <v>Regional parks services</v>
          </cell>
          <cell r="O725" t="str">
            <v>Parks policy and acquisition</v>
          </cell>
          <cell r="P725" t="str">
            <v>Lifestyle and culture</v>
          </cell>
          <cell r="Q725" t="str">
            <v>Regional parks services</v>
          </cell>
          <cell r="R725" t="str">
            <v>Parks policy and acquisition</v>
          </cell>
          <cell r="S725" t="str">
            <v>A1241310</v>
          </cell>
          <cell r="T725" t="str">
            <v>A1241310</v>
          </cell>
          <cell r="U725" t="str">
            <v>Parks acquisition and development</v>
          </cell>
          <cell r="V725" t="str">
            <v>L050</v>
          </cell>
          <cell r="W725" t="str">
            <v>Regional</v>
          </cell>
          <cell r="X725" t="str">
            <v>PL43740</v>
          </cell>
          <cell r="Y725" t="str">
            <v>Expense</v>
          </cell>
          <cell r="Z725">
            <v>20120701</v>
          </cell>
          <cell r="AA725">
            <v>20190630</v>
          </cell>
          <cell r="AB725">
            <v>1</v>
          </cell>
          <cell r="AC725" t="str">
            <v>Programme</v>
          </cell>
          <cell r="AD725">
            <v>0</v>
          </cell>
          <cell r="AE725">
            <v>0</v>
          </cell>
          <cell r="AF725">
            <v>1</v>
          </cell>
          <cell r="AG725">
            <v>0</v>
          </cell>
          <cell r="AH725">
            <v>2</v>
          </cell>
          <cell r="AI725" t="str">
            <v>Local &amp; Sports Parks</v>
          </cell>
          <cell r="AJ725" t="str">
            <v>Land (Capex)</v>
          </cell>
          <cell r="AK725">
            <v>0</v>
          </cell>
          <cell r="AO725">
            <v>1</v>
          </cell>
          <cell r="AT725">
            <v>7112415.9900000021</v>
          </cell>
          <cell r="AU725">
            <v>15874099.129999999</v>
          </cell>
          <cell r="AV725">
            <v>5429837.1600000001</v>
          </cell>
          <cell r="AW725">
            <v>5014561.2</v>
          </cell>
          <cell r="AX725">
            <v>4626545.16</v>
          </cell>
          <cell r="AY725">
            <v>4974767.8899999997</v>
          </cell>
          <cell r="AZ725">
            <v>5076293.18</v>
          </cell>
          <cell r="BD725">
            <v>3.1E-2</v>
          </cell>
          <cell r="BE725">
            <v>6.1930000000000041E-2</v>
          </cell>
          <cell r="BF725">
            <v>9.3787900000000146E-2</v>
          </cell>
          <cell r="BG725">
            <v>0.12878911280000027</v>
          </cell>
          <cell r="BH725">
            <v>0.16491036440960039</v>
          </cell>
          <cell r="BI725">
            <v>0.19869276497747879</v>
          </cell>
          <cell r="BJ725">
            <v>0.23225616239684821</v>
          </cell>
          <cell r="BK725">
            <v>0.27045610343115034</v>
          </cell>
          <cell r="BL725">
            <v>0.31238115484437823</v>
          </cell>
          <cell r="BM725">
            <v>0.35568973295424255</v>
          </cell>
          <cell r="BN725">
            <v>0</v>
          </cell>
          <cell r="BO725">
            <v>220484.89569000006</v>
          </cell>
          <cell r="BP725">
            <v>983082.9591209006</v>
          </cell>
          <cell r="BQ725">
            <v>509253.0245783648</v>
          </cell>
          <cell r="BR725">
            <v>645820.8880293048</v>
          </cell>
          <cell r="BS725">
            <v>762965.24829307292</v>
          </cell>
          <cell r="BT725">
            <v>988450.387185278</v>
          </cell>
          <cell r="BU725">
            <v>1179000.3731880928</v>
          </cell>
          <cell r="BV725">
            <v>0</v>
          </cell>
          <cell r="BW725">
            <v>0</v>
          </cell>
          <cell r="BX725">
            <v>0</v>
          </cell>
          <cell r="BY725">
            <v>0</v>
          </cell>
          <cell r="BZ725">
            <v>7332900.8856900018</v>
          </cell>
          <cell r="CA725">
            <v>16857182.089120898</v>
          </cell>
          <cell r="CB725">
            <v>5939090.1845783647</v>
          </cell>
          <cell r="CC725">
            <v>5660382.0880293045</v>
          </cell>
          <cell r="CD725">
            <v>5389510.4082930731</v>
          </cell>
          <cell r="CE725">
            <v>5963218.277185278</v>
          </cell>
          <cell r="CF725">
            <v>6255293.553188093</v>
          </cell>
          <cell r="CG725">
            <v>0</v>
          </cell>
          <cell r="CH725">
            <v>0</v>
          </cell>
          <cell r="CI725">
            <v>0</v>
          </cell>
          <cell r="CK725">
            <v>0</v>
          </cell>
          <cell r="CL725">
            <v>0</v>
          </cell>
          <cell r="CM725">
            <v>0</v>
          </cell>
          <cell r="CN725">
            <v>0</v>
          </cell>
          <cell r="CO725">
            <v>0</v>
          </cell>
          <cell r="CP725">
            <v>0</v>
          </cell>
          <cell r="CQ725">
            <v>0</v>
          </cell>
          <cell r="CR725">
            <v>0</v>
          </cell>
          <cell r="CS725">
            <v>0</v>
          </cell>
          <cell r="CT725">
            <v>0</v>
          </cell>
          <cell r="CU725">
            <v>0</v>
          </cell>
          <cell r="CW725">
            <v>0</v>
          </cell>
          <cell r="CX725">
            <v>7332900.8856900018</v>
          </cell>
          <cell r="CY725">
            <v>16857182.089120898</v>
          </cell>
          <cell r="CZ725">
            <v>5939090.1845783647</v>
          </cell>
          <cell r="DA725">
            <v>5660382.0880293045</v>
          </cell>
          <cell r="DB725">
            <v>5389510.4082930731</v>
          </cell>
          <cell r="DC725">
            <v>5963218.277185278</v>
          </cell>
          <cell r="DD725">
            <v>6255293.553188093</v>
          </cell>
          <cell r="DE725">
            <v>0</v>
          </cell>
          <cell r="DF725">
            <v>0</v>
          </cell>
          <cell r="DG725">
            <v>0</v>
          </cell>
          <cell r="DI725">
            <v>0</v>
          </cell>
          <cell r="DJ725">
            <v>0</v>
          </cell>
          <cell r="DK725">
            <v>0</v>
          </cell>
          <cell r="DL725">
            <v>0</v>
          </cell>
          <cell r="DM725">
            <v>0</v>
          </cell>
          <cell r="DN725">
            <v>0</v>
          </cell>
          <cell r="DO725">
            <v>0</v>
          </cell>
          <cell r="DP725">
            <v>0</v>
          </cell>
          <cell r="DQ725">
            <v>0</v>
          </cell>
          <cell r="DR725">
            <v>0</v>
          </cell>
          <cell r="DS725">
            <v>0</v>
          </cell>
          <cell r="DU725" t="str">
            <v>none</v>
          </cell>
          <cell r="DV725">
            <v>48108519.710000001</v>
          </cell>
          <cell r="DW725">
            <v>1</v>
          </cell>
          <cell r="DX725">
            <v>1</v>
          </cell>
          <cell r="DY725">
            <v>48108519.710000001</v>
          </cell>
          <cell r="DZ725">
            <v>53397577.486085013</v>
          </cell>
          <cell r="EB725">
            <v>53397577.486085013</v>
          </cell>
          <cell r="EC725" t="str">
            <v>Def</v>
          </cell>
          <cell r="ED725" t="str">
            <v>Reserve Land</v>
          </cell>
        </row>
        <row r="726">
          <cell r="D726" t="str">
            <v>PC2130100</v>
          </cell>
          <cell r="E726" t="str">
            <v>Auckland Domain Sandcarpet Installation DNU</v>
          </cell>
          <cell r="F726" t="str">
            <v>Auckland Council</v>
          </cell>
          <cell r="G726" t="str">
            <v>Parks, sports and recreation</v>
          </cell>
          <cell r="H726" t="str">
            <v>E170505</v>
          </cell>
          <cell r="I726" t="str">
            <v>Local and sports parks - central management</v>
          </cell>
          <cell r="J726" t="str">
            <v>Lifestyle and culture</v>
          </cell>
          <cell r="K726" t="str">
            <v>Local parks services</v>
          </cell>
          <cell r="L726" t="str">
            <v>Local parks</v>
          </cell>
          <cell r="M726" t="str">
            <v>Local activities</v>
          </cell>
          <cell r="N726" t="str">
            <v>Local parks services</v>
          </cell>
          <cell r="O726" t="str">
            <v>Local parks</v>
          </cell>
          <cell r="P726" t="str">
            <v>Lifestyle and culture</v>
          </cell>
          <cell r="Q726" t="str">
            <v>Local parks services</v>
          </cell>
          <cell r="R726" t="str">
            <v>Local parks</v>
          </cell>
          <cell r="S726" t="str">
            <v>A1241205</v>
          </cell>
          <cell r="T726" t="str">
            <v>A1241205</v>
          </cell>
          <cell r="U726" t="str">
            <v>Local parks</v>
          </cell>
          <cell r="V726" t="str">
            <v>L195</v>
          </cell>
          <cell r="W726" t="str">
            <v>Waitemata</v>
          </cell>
          <cell r="X726" t="str">
            <v>PL40810</v>
          </cell>
          <cell r="Y726" t="str">
            <v>Expense</v>
          </cell>
          <cell r="Z726">
            <v>20150701</v>
          </cell>
          <cell r="AA726">
            <v>20170630</v>
          </cell>
          <cell r="AB726">
            <v>2</v>
          </cell>
          <cell r="AC726" t="str">
            <v>Discrete</v>
          </cell>
          <cell r="AD726">
            <v>0</v>
          </cell>
          <cell r="AE726">
            <v>0</v>
          </cell>
          <cell r="AF726">
            <v>1</v>
          </cell>
          <cell r="AG726">
            <v>0</v>
          </cell>
          <cell r="AH726">
            <v>2</v>
          </cell>
          <cell r="AI726" t="str">
            <v>Local &amp; Sports Parks</v>
          </cell>
          <cell r="AJ726" t="str">
            <v>Structures parks</v>
          </cell>
          <cell r="AK726">
            <v>15</v>
          </cell>
          <cell r="AO726">
            <v>1</v>
          </cell>
          <cell r="AW726">
            <v>2936538</v>
          </cell>
          <cell r="AX726">
            <v>1957692</v>
          </cell>
          <cell r="BD726">
            <v>3.1E-2</v>
          </cell>
          <cell r="BE726">
            <v>6.1930000000000041E-2</v>
          </cell>
          <cell r="BF726">
            <v>9.3787900000000146E-2</v>
          </cell>
          <cell r="BG726">
            <v>0.12878911280000027</v>
          </cell>
          <cell r="BH726">
            <v>0.16491036440960039</v>
          </cell>
          <cell r="BI726">
            <v>0.19869276497747879</v>
          </cell>
          <cell r="BJ726">
            <v>0.23225616239684821</v>
          </cell>
          <cell r="BK726">
            <v>0.27045610343115034</v>
          </cell>
          <cell r="BL726">
            <v>0.31238115484437823</v>
          </cell>
          <cell r="BM726">
            <v>0.35568973295424255</v>
          </cell>
          <cell r="BN726">
            <v>0</v>
          </cell>
          <cell r="BO726">
            <v>0</v>
          </cell>
          <cell r="BP726">
            <v>0</v>
          </cell>
          <cell r="BQ726">
            <v>0</v>
          </cell>
          <cell r="BR726">
            <v>378194.1237234872</v>
          </cell>
          <cell r="BS726">
            <v>322843.70112175937</v>
          </cell>
          <cell r="BT726">
            <v>0</v>
          </cell>
          <cell r="BU726">
            <v>0</v>
          </cell>
          <cell r="BV726">
            <v>0</v>
          </cell>
          <cell r="BW726">
            <v>0</v>
          </cell>
          <cell r="BX726">
            <v>0</v>
          </cell>
          <cell r="BY726">
            <v>0</v>
          </cell>
          <cell r="BZ726">
            <v>0</v>
          </cell>
          <cell r="CA726">
            <v>0</v>
          </cell>
          <cell r="CB726">
            <v>0</v>
          </cell>
          <cell r="CC726">
            <v>3314732.1237234874</v>
          </cell>
          <cell r="CD726">
            <v>2280535.7011217596</v>
          </cell>
          <cell r="CE726">
            <v>0</v>
          </cell>
          <cell r="CF726">
            <v>0</v>
          </cell>
          <cell r="CG726">
            <v>0</v>
          </cell>
          <cell r="CH726">
            <v>0</v>
          </cell>
          <cell r="CI726">
            <v>0</v>
          </cell>
          <cell r="CK726">
            <v>0</v>
          </cell>
          <cell r="CL726">
            <v>0</v>
          </cell>
          <cell r="CM726">
            <v>0</v>
          </cell>
          <cell r="CN726">
            <v>0</v>
          </cell>
          <cell r="CO726">
            <v>0</v>
          </cell>
          <cell r="CP726">
            <v>0</v>
          </cell>
          <cell r="CQ726">
            <v>0</v>
          </cell>
          <cell r="CR726">
            <v>0</v>
          </cell>
          <cell r="CS726">
            <v>0</v>
          </cell>
          <cell r="CT726">
            <v>0</v>
          </cell>
          <cell r="CU726">
            <v>0</v>
          </cell>
          <cell r="CW726">
            <v>0</v>
          </cell>
          <cell r="CX726">
            <v>0</v>
          </cell>
          <cell r="CY726">
            <v>0</v>
          </cell>
          <cell r="CZ726">
            <v>0</v>
          </cell>
          <cell r="DA726">
            <v>3314732.1237234874</v>
          </cell>
          <cell r="DB726">
            <v>2280535.7011217596</v>
          </cell>
          <cell r="DC726">
            <v>0</v>
          </cell>
          <cell r="DD726">
            <v>0</v>
          </cell>
          <cell r="DE726">
            <v>0</v>
          </cell>
          <cell r="DF726">
            <v>0</v>
          </cell>
          <cell r="DG726">
            <v>0</v>
          </cell>
          <cell r="DI726">
            <v>0</v>
          </cell>
          <cell r="DJ726">
            <v>0</v>
          </cell>
          <cell r="DK726">
            <v>0</v>
          </cell>
          <cell r="DL726">
            <v>0</v>
          </cell>
          <cell r="DM726">
            <v>0</v>
          </cell>
          <cell r="DN726">
            <v>0</v>
          </cell>
          <cell r="DO726">
            <v>0</v>
          </cell>
          <cell r="DP726">
            <v>0</v>
          </cell>
          <cell r="DQ726">
            <v>0</v>
          </cell>
          <cell r="DR726">
            <v>0</v>
          </cell>
          <cell r="DS726">
            <v>0</v>
          </cell>
          <cell r="DU726" t="str">
            <v>ACC 862/811002</v>
          </cell>
          <cell r="DV726">
            <v>4894230</v>
          </cell>
          <cell r="DW726">
            <v>1</v>
          </cell>
          <cell r="DX726">
            <v>1</v>
          </cell>
          <cell r="DY726">
            <v>4894230</v>
          </cell>
          <cell r="DZ726">
            <v>5595267.824845247</v>
          </cell>
          <cell r="EB726">
            <v>5595267.824845247</v>
          </cell>
          <cell r="EC726" t="str">
            <v>Def</v>
          </cell>
          <cell r="ED726" t="str">
            <v>Local Recreational Facilities</v>
          </cell>
        </row>
        <row r="727">
          <cell r="D727" t="str">
            <v>PC2130102</v>
          </cell>
          <cell r="E727" t="str">
            <v>Churchill Park development Stage 2</v>
          </cell>
          <cell r="F727" t="str">
            <v>Auckland Council</v>
          </cell>
          <cell r="G727" t="str">
            <v>Parks, sports and recreation</v>
          </cell>
          <cell r="H727" t="str">
            <v>E170505</v>
          </cell>
          <cell r="I727" t="str">
            <v>Local and sports parks - central management</v>
          </cell>
          <cell r="J727" t="str">
            <v>Lifestyle and culture</v>
          </cell>
          <cell r="K727" t="str">
            <v>Local parks services</v>
          </cell>
          <cell r="L727" t="str">
            <v>Local parks</v>
          </cell>
          <cell r="M727" t="str">
            <v>Local activities</v>
          </cell>
          <cell r="N727" t="str">
            <v>Local parks services</v>
          </cell>
          <cell r="O727" t="str">
            <v>Local parks</v>
          </cell>
          <cell r="P727" t="str">
            <v>Lifestyle and culture</v>
          </cell>
          <cell r="Q727" t="str">
            <v>Local parks services</v>
          </cell>
          <cell r="R727" t="str">
            <v>Local parks</v>
          </cell>
          <cell r="S727" t="str">
            <v>A1241205</v>
          </cell>
          <cell r="T727" t="str">
            <v>A1241205</v>
          </cell>
          <cell r="U727" t="str">
            <v>Local parks</v>
          </cell>
          <cell r="V727" t="str">
            <v>L155</v>
          </cell>
          <cell r="W727" t="str">
            <v>Orakei</v>
          </cell>
          <cell r="X727" t="str">
            <v>FY12 - Only</v>
          </cell>
          <cell r="Y727" t="str">
            <v>Expense</v>
          </cell>
          <cell r="Z727">
            <v>20100701</v>
          </cell>
          <cell r="AA727">
            <v>20120630</v>
          </cell>
          <cell r="AB727">
            <v>2</v>
          </cell>
          <cell r="AC727" t="str">
            <v>Discrete</v>
          </cell>
          <cell r="AD727">
            <v>0</v>
          </cell>
          <cell r="AE727">
            <v>0</v>
          </cell>
          <cell r="AF727">
            <v>1</v>
          </cell>
          <cell r="AG727">
            <v>0</v>
          </cell>
          <cell r="AH727">
            <v>2</v>
          </cell>
          <cell r="AI727" t="str">
            <v>Local &amp; Sports Parks</v>
          </cell>
          <cell r="AJ727" t="str">
            <v>Structures parks</v>
          </cell>
          <cell r="AK727">
            <v>25</v>
          </cell>
          <cell r="AO727">
            <v>1</v>
          </cell>
          <cell r="AS727">
            <v>100445</v>
          </cell>
          <cell r="BD727">
            <v>3.1E-2</v>
          </cell>
          <cell r="BE727">
            <v>6.1930000000000041E-2</v>
          </cell>
          <cell r="BF727">
            <v>9.3787900000000146E-2</v>
          </cell>
          <cell r="BG727">
            <v>0.12878911280000027</v>
          </cell>
          <cell r="BH727">
            <v>0.16491036440960039</v>
          </cell>
          <cell r="BI727">
            <v>0.19869276497747879</v>
          </cell>
          <cell r="BJ727">
            <v>0.23225616239684821</v>
          </cell>
          <cell r="BK727">
            <v>0.27045610343115034</v>
          </cell>
          <cell r="BL727">
            <v>0.31238115484437823</v>
          </cell>
          <cell r="BM727">
            <v>0.35568973295424255</v>
          </cell>
          <cell r="BN727">
            <v>0</v>
          </cell>
          <cell r="BO727">
            <v>0</v>
          </cell>
          <cell r="BP727">
            <v>0</v>
          </cell>
          <cell r="BQ727">
            <v>0</v>
          </cell>
          <cell r="BR727">
            <v>0</v>
          </cell>
          <cell r="BS727">
            <v>0</v>
          </cell>
          <cell r="BT727">
            <v>0</v>
          </cell>
          <cell r="BU727">
            <v>0</v>
          </cell>
          <cell r="BV727">
            <v>0</v>
          </cell>
          <cell r="BW727">
            <v>0</v>
          </cell>
          <cell r="BX727">
            <v>0</v>
          </cell>
          <cell r="BY727">
            <v>100445</v>
          </cell>
          <cell r="BZ727">
            <v>0</v>
          </cell>
          <cell r="CA727">
            <v>0</v>
          </cell>
          <cell r="CB727">
            <v>0</v>
          </cell>
          <cell r="CC727">
            <v>0</v>
          </cell>
          <cell r="CD727">
            <v>0</v>
          </cell>
          <cell r="CE727">
            <v>0</v>
          </cell>
          <cell r="CF727">
            <v>0</v>
          </cell>
          <cell r="CG727">
            <v>0</v>
          </cell>
          <cell r="CH727">
            <v>0</v>
          </cell>
          <cell r="CI727">
            <v>0</v>
          </cell>
          <cell r="CK727">
            <v>0</v>
          </cell>
          <cell r="CL727">
            <v>0</v>
          </cell>
          <cell r="CM727">
            <v>0</v>
          </cell>
          <cell r="CN727">
            <v>0</v>
          </cell>
          <cell r="CO727">
            <v>0</v>
          </cell>
          <cell r="CP727">
            <v>0</v>
          </cell>
          <cell r="CQ727">
            <v>0</v>
          </cell>
          <cell r="CR727">
            <v>0</v>
          </cell>
          <cell r="CS727">
            <v>0</v>
          </cell>
          <cell r="CT727">
            <v>0</v>
          </cell>
          <cell r="CU727">
            <v>0</v>
          </cell>
          <cell r="CW727">
            <v>100445</v>
          </cell>
          <cell r="CX727">
            <v>0</v>
          </cell>
          <cell r="CY727">
            <v>0</v>
          </cell>
          <cell r="CZ727">
            <v>0</v>
          </cell>
          <cell r="DA727">
            <v>0</v>
          </cell>
          <cell r="DB727">
            <v>0</v>
          </cell>
          <cell r="DC727">
            <v>0</v>
          </cell>
          <cell r="DD727">
            <v>0</v>
          </cell>
          <cell r="DE727">
            <v>0</v>
          </cell>
          <cell r="DF727">
            <v>0</v>
          </cell>
          <cell r="DG727">
            <v>0</v>
          </cell>
          <cell r="DI727">
            <v>0</v>
          </cell>
          <cell r="DJ727">
            <v>0</v>
          </cell>
          <cell r="DK727">
            <v>0</v>
          </cell>
          <cell r="DL727">
            <v>0</v>
          </cell>
          <cell r="DM727">
            <v>0</v>
          </cell>
          <cell r="DN727">
            <v>0</v>
          </cell>
          <cell r="DO727">
            <v>0</v>
          </cell>
          <cell r="DP727">
            <v>0</v>
          </cell>
          <cell r="DQ727">
            <v>0</v>
          </cell>
          <cell r="DR727">
            <v>0</v>
          </cell>
          <cell r="DS727">
            <v>0</v>
          </cell>
          <cell r="DU727" t="str">
            <v>ACC 862/722001</v>
          </cell>
          <cell r="DV727">
            <v>0</v>
          </cell>
          <cell r="DW727">
            <v>0</v>
          </cell>
          <cell r="DX727">
            <v>1</v>
          </cell>
          <cell r="DY727">
            <v>0</v>
          </cell>
          <cell r="DZ727">
            <v>0</v>
          </cell>
          <cell r="EB727">
            <v>0</v>
          </cell>
          <cell r="EC727" t="str">
            <v>Def</v>
          </cell>
          <cell r="ED727" t="str">
            <v>Local Recreational Facilities</v>
          </cell>
        </row>
        <row r="728">
          <cell r="D728" t="str">
            <v>PC2130105</v>
          </cell>
          <cell r="E728" t="str">
            <v>Crossfield Reserve Training Lights</v>
          </cell>
          <cell r="F728" t="str">
            <v>Auckland Council</v>
          </cell>
          <cell r="G728" t="str">
            <v>Parks, sports and recreation</v>
          </cell>
          <cell r="H728" t="str">
            <v>E170505</v>
          </cell>
          <cell r="I728" t="str">
            <v>Local and sports parks - central management</v>
          </cell>
          <cell r="J728" t="str">
            <v>Lifestyle and culture</v>
          </cell>
          <cell r="K728" t="str">
            <v>Local parks services</v>
          </cell>
          <cell r="L728" t="str">
            <v>Local parks</v>
          </cell>
          <cell r="M728" t="str">
            <v>Local activities</v>
          </cell>
          <cell r="N728" t="str">
            <v>Local parks services</v>
          </cell>
          <cell r="O728" t="str">
            <v>Local parks</v>
          </cell>
          <cell r="P728" t="str">
            <v>Lifestyle and culture</v>
          </cell>
          <cell r="Q728" t="str">
            <v>Local parks services</v>
          </cell>
          <cell r="R728" t="str">
            <v>Local parks</v>
          </cell>
          <cell r="S728" t="str">
            <v>A1241205</v>
          </cell>
          <cell r="T728" t="str">
            <v>A1241205</v>
          </cell>
          <cell r="U728" t="str">
            <v>Local parks</v>
          </cell>
          <cell r="V728" t="str">
            <v>L155</v>
          </cell>
          <cell r="W728" t="str">
            <v>Orakei</v>
          </cell>
          <cell r="X728" t="str">
            <v>FY12 - Only</v>
          </cell>
          <cell r="Y728" t="str">
            <v>Expense</v>
          </cell>
          <cell r="Z728">
            <v>20100701</v>
          </cell>
          <cell r="AA728">
            <v>20120630</v>
          </cell>
          <cell r="AB728">
            <v>2</v>
          </cell>
          <cell r="AC728" t="str">
            <v>Discrete</v>
          </cell>
          <cell r="AD728">
            <v>0</v>
          </cell>
          <cell r="AE728">
            <v>0</v>
          </cell>
          <cell r="AF728">
            <v>1</v>
          </cell>
          <cell r="AG728">
            <v>0</v>
          </cell>
          <cell r="AH728">
            <v>2</v>
          </cell>
          <cell r="AI728" t="str">
            <v>Local &amp; Sports Parks</v>
          </cell>
          <cell r="AJ728" t="str">
            <v>Structures parks</v>
          </cell>
          <cell r="AK728">
            <v>25</v>
          </cell>
          <cell r="AO728">
            <v>1</v>
          </cell>
          <cell r="AS728">
            <v>310619</v>
          </cell>
          <cell r="BD728">
            <v>3.1E-2</v>
          </cell>
          <cell r="BE728">
            <v>6.1930000000000041E-2</v>
          </cell>
          <cell r="BF728">
            <v>9.3787900000000146E-2</v>
          </cell>
          <cell r="BG728">
            <v>0.12878911280000027</v>
          </cell>
          <cell r="BH728">
            <v>0.16491036440960039</v>
          </cell>
          <cell r="BI728">
            <v>0.19869276497747879</v>
          </cell>
          <cell r="BJ728">
            <v>0.23225616239684821</v>
          </cell>
          <cell r="BK728">
            <v>0.27045610343115034</v>
          </cell>
          <cell r="BL728">
            <v>0.31238115484437823</v>
          </cell>
          <cell r="BM728">
            <v>0.35568973295424255</v>
          </cell>
          <cell r="BN728">
            <v>0</v>
          </cell>
          <cell r="BO728">
            <v>0</v>
          </cell>
          <cell r="BP728">
            <v>0</v>
          </cell>
          <cell r="BQ728">
            <v>0</v>
          </cell>
          <cell r="BR728">
            <v>0</v>
          </cell>
          <cell r="BS728">
            <v>0</v>
          </cell>
          <cell r="BT728">
            <v>0</v>
          </cell>
          <cell r="BU728">
            <v>0</v>
          </cell>
          <cell r="BV728">
            <v>0</v>
          </cell>
          <cell r="BW728">
            <v>0</v>
          </cell>
          <cell r="BX728">
            <v>0</v>
          </cell>
          <cell r="BY728">
            <v>310619</v>
          </cell>
          <cell r="BZ728">
            <v>0</v>
          </cell>
          <cell r="CA728">
            <v>0</v>
          </cell>
          <cell r="CB728">
            <v>0</v>
          </cell>
          <cell r="CC728">
            <v>0</v>
          </cell>
          <cell r="CD728">
            <v>0</v>
          </cell>
          <cell r="CE728">
            <v>0</v>
          </cell>
          <cell r="CF728">
            <v>0</v>
          </cell>
          <cell r="CG728">
            <v>0</v>
          </cell>
          <cell r="CH728">
            <v>0</v>
          </cell>
          <cell r="CI728">
            <v>0</v>
          </cell>
          <cell r="CK728">
            <v>0</v>
          </cell>
          <cell r="CL728">
            <v>0</v>
          </cell>
          <cell r="CM728">
            <v>0</v>
          </cell>
          <cell r="CN728">
            <v>0</v>
          </cell>
          <cell r="CO728">
            <v>0</v>
          </cell>
          <cell r="CP728">
            <v>0</v>
          </cell>
          <cell r="CQ728">
            <v>0</v>
          </cell>
          <cell r="CR728">
            <v>0</v>
          </cell>
          <cell r="CS728">
            <v>0</v>
          </cell>
          <cell r="CT728">
            <v>0</v>
          </cell>
          <cell r="CU728">
            <v>0</v>
          </cell>
          <cell r="CW728">
            <v>310619</v>
          </cell>
          <cell r="CX728">
            <v>0</v>
          </cell>
          <cell r="CY728">
            <v>0</v>
          </cell>
          <cell r="CZ728">
            <v>0</v>
          </cell>
          <cell r="DA728">
            <v>0</v>
          </cell>
          <cell r="DB728">
            <v>0</v>
          </cell>
          <cell r="DC728">
            <v>0</v>
          </cell>
          <cell r="DD728">
            <v>0</v>
          </cell>
          <cell r="DE728">
            <v>0</v>
          </cell>
          <cell r="DF728">
            <v>0</v>
          </cell>
          <cell r="DG728">
            <v>0</v>
          </cell>
          <cell r="DI728">
            <v>0</v>
          </cell>
          <cell r="DJ728">
            <v>0</v>
          </cell>
          <cell r="DK728">
            <v>0</v>
          </cell>
          <cell r="DL728">
            <v>0</v>
          </cell>
          <cell r="DM728">
            <v>0</v>
          </cell>
          <cell r="DN728">
            <v>0</v>
          </cell>
          <cell r="DO728">
            <v>0</v>
          </cell>
          <cell r="DP728">
            <v>0</v>
          </cell>
          <cell r="DQ728">
            <v>0</v>
          </cell>
          <cell r="DR728">
            <v>0</v>
          </cell>
          <cell r="DS728">
            <v>0</v>
          </cell>
          <cell r="DU728" t="str">
            <v>ACC 862/520016</v>
          </cell>
          <cell r="DV728">
            <v>0</v>
          </cell>
          <cell r="DW728">
            <v>0</v>
          </cell>
          <cell r="DX728">
            <v>1</v>
          </cell>
          <cell r="DY728">
            <v>0</v>
          </cell>
          <cell r="DZ728">
            <v>0</v>
          </cell>
          <cell r="EB728">
            <v>0</v>
          </cell>
          <cell r="EC728" t="str">
            <v>Def</v>
          </cell>
          <cell r="ED728" t="str">
            <v>Local Recreational Facilities</v>
          </cell>
        </row>
        <row r="729">
          <cell r="D729" t="str">
            <v>PC2130108</v>
          </cell>
          <cell r="E729" t="str">
            <v>Great Barrier - Walkways</v>
          </cell>
          <cell r="F729" t="str">
            <v>Auckland Council</v>
          </cell>
          <cell r="G729" t="str">
            <v>Parks, sports and recreation</v>
          </cell>
          <cell r="H729" t="str">
            <v>E170505</v>
          </cell>
          <cell r="I729" t="str">
            <v>Local and sports parks - central management</v>
          </cell>
          <cell r="J729" t="str">
            <v>Lifestyle and culture</v>
          </cell>
          <cell r="K729" t="str">
            <v>Local parks services</v>
          </cell>
          <cell r="L729" t="str">
            <v>Local parks</v>
          </cell>
          <cell r="M729" t="str">
            <v>Local activities</v>
          </cell>
          <cell r="N729" t="str">
            <v>Local parks services</v>
          </cell>
          <cell r="O729" t="str">
            <v>Local parks</v>
          </cell>
          <cell r="P729" t="str">
            <v>Lifestyle and culture</v>
          </cell>
          <cell r="Q729" t="str">
            <v>Local parks services</v>
          </cell>
          <cell r="R729" t="str">
            <v>Local parks</v>
          </cell>
          <cell r="S729" t="str">
            <v>A1241205</v>
          </cell>
          <cell r="T729" t="str">
            <v>A1241205</v>
          </cell>
          <cell r="U729" t="str">
            <v>Local parks</v>
          </cell>
          <cell r="V729" t="str">
            <v>L115</v>
          </cell>
          <cell r="W729" t="str">
            <v>Great Barrier</v>
          </cell>
          <cell r="X729" t="str">
            <v>PL40810</v>
          </cell>
          <cell r="Y729" t="str">
            <v>Expense</v>
          </cell>
          <cell r="Z729">
            <v>20100701</v>
          </cell>
          <cell r="AA729">
            <v>20220630</v>
          </cell>
          <cell r="AB729">
            <v>1</v>
          </cell>
          <cell r="AC729" t="str">
            <v>Programme</v>
          </cell>
          <cell r="AD729">
            <v>0</v>
          </cell>
          <cell r="AE729">
            <v>0</v>
          </cell>
          <cell r="AF729">
            <v>0.5</v>
          </cell>
          <cell r="AG729">
            <v>0.5</v>
          </cell>
          <cell r="AH729">
            <v>2</v>
          </cell>
          <cell r="AI729" t="str">
            <v>Local &amp; Sports Parks</v>
          </cell>
          <cell r="AJ729" t="str">
            <v>Structures parks</v>
          </cell>
          <cell r="AK729">
            <v>25</v>
          </cell>
          <cell r="AM729">
            <v>0.5</v>
          </cell>
          <cell r="AO729">
            <v>0.5</v>
          </cell>
          <cell r="AS729">
            <v>95680</v>
          </cell>
          <cell r="AT729">
            <v>83399</v>
          </cell>
          <cell r="AU729">
            <v>50000</v>
          </cell>
          <cell r="AV729">
            <v>100000</v>
          </cell>
          <cell r="AW729">
            <v>100000</v>
          </cell>
          <cell r="AX729">
            <v>100000</v>
          </cell>
          <cell r="AY729">
            <v>100000</v>
          </cell>
          <cell r="AZ729">
            <v>100000</v>
          </cell>
          <cell r="BA729">
            <v>100000</v>
          </cell>
          <cell r="BB729">
            <v>100000</v>
          </cell>
          <cell r="BC729">
            <v>100000</v>
          </cell>
          <cell r="BD729">
            <v>3.1E-2</v>
          </cell>
          <cell r="BE729">
            <v>6.1930000000000041E-2</v>
          </cell>
          <cell r="BF729">
            <v>9.3787900000000146E-2</v>
          </cell>
          <cell r="BG729">
            <v>0.12878911280000027</v>
          </cell>
          <cell r="BH729">
            <v>0.16491036440960039</v>
          </cell>
          <cell r="BI729">
            <v>0.19869276497747879</v>
          </cell>
          <cell r="BJ729">
            <v>0.23225616239684821</v>
          </cell>
          <cell r="BK729">
            <v>0.27045610343115034</v>
          </cell>
          <cell r="BL729">
            <v>0.31238115484437823</v>
          </cell>
          <cell r="BM729">
            <v>0.35568973295424255</v>
          </cell>
          <cell r="BN729">
            <v>0</v>
          </cell>
          <cell r="BO729">
            <v>2585.3690000000001</v>
          </cell>
          <cell r="BP729">
            <v>3096.5000000000018</v>
          </cell>
          <cell r="BQ729">
            <v>9378.7900000000154</v>
          </cell>
          <cell r="BR729">
            <v>12878.911280000028</v>
          </cell>
          <cell r="BS729">
            <v>16491.036440960037</v>
          </cell>
          <cell r="BT729">
            <v>19869.27649774788</v>
          </cell>
          <cell r="BU729">
            <v>23225.616239684819</v>
          </cell>
          <cell r="BV729">
            <v>27045.610343115033</v>
          </cell>
          <cell r="BW729">
            <v>31238.115484437822</v>
          </cell>
          <cell r="BX729">
            <v>35568.973295424257</v>
          </cell>
          <cell r="BY729">
            <v>95680</v>
          </cell>
          <cell r="BZ729">
            <v>85984.369000000006</v>
          </cell>
          <cell r="CA729">
            <v>53096.5</v>
          </cell>
          <cell r="CB729">
            <v>109378.79000000001</v>
          </cell>
          <cell r="CC729">
            <v>112878.91128000003</v>
          </cell>
          <cell r="CD729">
            <v>116491.03644096004</v>
          </cell>
          <cell r="CE729">
            <v>119869.27649774788</v>
          </cell>
          <cell r="CF729">
            <v>123225.61623968482</v>
          </cell>
          <cell r="CG729">
            <v>127045.61034311503</v>
          </cell>
          <cell r="CH729">
            <v>131238.11548443782</v>
          </cell>
          <cell r="CI729">
            <v>135568.97329542425</v>
          </cell>
          <cell r="CK729">
            <v>0</v>
          </cell>
          <cell r="CL729">
            <v>0</v>
          </cell>
          <cell r="CM729">
            <v>0</v>
          </cell>
          <cell r="CN729">
            <v>0</v>
          </cell>
          <cell r="CO729">
            <v>0</v>
          </cell>
          <cell r="CP729">
            <v>0</v>
          </cell>
          <cell r="CQ729">
            <v>0</v>
          </cell>
          <cell r="CR729">
            <v>0</v>
          </cell>
          <cell r="CS729">
            <v>0</v>
          </cell>
          <cell r="CT729">
            <v>0</v>
          </cell>
          <cell r="CU729">
            <v>0</v>
          </cell>
          <cell r="CW729">
            <v>47840</v>
          </cell>
          <cell r="CX729">
            <v>42992.184500000003</v>
          </cell>
          <cell r="CY729">
            <v>26548.25</v>
          </cell>
          <cell r="CZ729">
            <v>54689.395000000004</v>
          </cell>
          <cell r="DA729">
            <v>56439.455640000015</v>
          </cell>
          <cell r="DB729">
            <v>58245.518220480022</v>
          </cell>
          <cell r="DC729">
            <v>59934.63824887394</v>
          </cell>
          <cell r="DD729">
            <v>61612.808119842412</v>
          </cell>
          <cell r="DE729">
            <v>63522.805171557513</v>
          </cell>
          <cell r="DF729">
            <v>65619.057742218909</v>
          </cell>
          <cell r="DG729">
            <v>67784.486647712125</v>
          </cell>
          <cell r="DI729">
            <v>47840</v>
          </cell>
          <cell r="DJ729">
            <v>42992.184500000003</v>
          </cell>
          <cell r="DK729">
            <v>26548.25</v>
          </cell>
          <cell r="DL729">
            <v>54689.395000000004</v>
          </cell>
          <cell r="DM729">
            <v>56439.455640000015</v>
          </cell>
          <cell r="DN729">
            <v>58245.518220480022</v>
          </cell>
          <cell r="DO729">
            <v>59934.63824887394</v>
          </cell>
          <cell r="DP729">
            <v>61612.808119842412</v>
          </cell>
          <cell r="DQ729">
            <v>63522.805171557513</v>
          </cell>
          <cell r="DR729">
            <v>65619.057742218909</v>
          </cell>
          <cell r="DS729">
            <v>67784.486647712125</v>
          </cell>
          <cell r="DU729" t="str">
            <v>ACC 862/550000</v>
          </cell>
          <cell r="DV729">
            <v>466699.5</v>
          </cell>
          <cell r="DW729">
            <v>1</v>
          </cell>
          <cell r="DX729">
            <v>1</v>
          </cell>
          <cell r="DY729">
            <v>933399</v>
          </cell>
          <cell r="DZ729">
            <v>1114777.1985813701</v>
          </cell>
          <cell r="EB729">
            <v>1114777.1985813701</v>
          </cell>
          <cell r="EC729" t="str">
            <v>Def</v>
          </cell>
          <cell r="ED729" t="str">
            <v>Local Recreational Facilities</v>
          </cell>
        </row>
        <row r="730">
          <cell r="D730" t="str">
            <v>PC2130110</v>
          </cell>
          <cell r="E730" t="str">
            <v>Harbour walkways - Blockhouse Bay</v>
          </cell>
          <cell r="F730" t="str">
            <v>Auckland Council</v>
          </cell>
          <cell r="G730" t="str">
            <v>Parks, sports and recreation</v>
          </cell>
          <cell r="H730" t="str">
            <v>E170505</v>
          </cell>
          <cell r="I730" t="str">
            <v>Local and sports parks - central management</v>
          </cell>
          <cell r="J730" t="str">
            <v>Lifestyle and culture</v>
          </cell>
          <cell r="K730" t="str">
            <v>Local parks services</v>
          </cell>
          <cell r="L730" t="str">
            <v>Local parks</v>
          </cell>
          <cell r="M730" t="str">
            <v>Local activities</v>
          </cell>
          <cell r="N730" t="str">
            <v>Local parks services</v>
          </cell>
          <cell r="O730" t="str">
            <v>Local parks</v>
          </cell>
          <cell r="P730" t="str">
            <v>Lifestyle and culture</v>
          </cell>
          <cell r="Q730" t="str">
            <v>Local parks services</v>
          </cell>
          <cell r="R730" t="str">
            <v>Local parks</v>
          </cell>
          <cell r="S730" t="str">
            <v>A1241205</v>
          </cell>
          <cell r="T730" t="str">
            <v>A1241205</v>
          </cell>
          <cell r="U730" t="str">
            <v>Local parks</v>
          </cell>
          <cell r="V730" t="str">
            <v>L200</v>
          </cell>
          <cell r="W730" t="str">
            <v>Whau</v>
          </cell>
          <cell r="X730" t="str">
            <v>FY12 - Only</v>
          </cell>
          <cell r="Y730" t="str">
            <v>Expense</v>
          </cell>
          <cell r="Z730">
            <v>20100701</v>
          </cell>
          <cell r="AA730">
            <v>20120630</v>
          </cell>
          <cell r="AB730">
            <v>2</v>
          </cell>
          <cell r="AC730" t="str">
            <v>Discrete</v>
          </cell>
          <cell r="AD730">
            <v>0</v>
          </cell>
          <cell r="AE730">
            <v>0</v>
          </cell>
          <cell r="AF730">
            <v>1</v>
          </cell>
          <cell r="AG730">
            <v>0</v>
          </cell>
          <cell r="AH730">
            <v>2</v>
          </cell>
          <cell r="AI730" t="str">
            <v>Local &amp; Sports Parks</v>
          </cell>
          <cell r="AJ730" t="str">
            <v>Structures parks</v>
          </cell>
          <cell r="AK730">
            <v>25</v>
          </cell>
          <cell r="AP730">
            <v>1</v>
          </cell>
          <cell r="AS730">
            <v>295642</v>
          </cell>
          <cell r="AT730">
            <v>0</v>
          </cell>
          <cell r="BD730">
            <v>3.1E-2</v>
          </cell>
          <cell r="BE730">
            <v>6.1930000000000041E-2</v>
          </cell>
          <cell r="BF730">
            <v>9.3787900000000146E-2</v>
          </cell>
          <cell r="BG730">
            <v>0.12878911280000027</v>
          </cell>
          <cell r="BH730">
            <v>0.16491036440960039</v>
          </cell>
          <cell r="BI730">
            <v>0.19869276497747879</v>
          </cell>
          <cell r="BJ730">
            <v>0.23225616239684821</v>
          </cell>
          <cell r="BK730">
            <v>0.27045610343115034</v>
          </cell>
          <cell r="BL730">
            <v>0.31238115484437823</v>
          </cell>
          <cell r="BM730">
            <v>0.35568973295424255</v>
          </cell>
          <cell r="BN730">
            <v>0</v>
          </cell>
          <cell r="BO730">
            <v>0</v>
          </cell>
          <cell r="BP730">
            <v>0</v>
          </cell>
          <cell r="BQ730">
            <v>0</v>
          </cell>
          <cell r="BR730">
            <v>0</v>
          </cell>
          <cell r="BS730">
            <v>0</v>
          </cell>
          <cell r="BT730">
            <v>0</v>
          </cell>
          <cell r="BU730">
            <v>0</v>
          </cell>
          <cell r="BV730">
            <v>0</v>
          </cell>
          <cell r="BW730">
            <v>0</v>
          </cell>
          <cell r="BX730">
            <v>0</v>
          </cell>
          <cell r="BY730">
            <v>295642</v>
          </cell>
          <cell r="BZ730">
            <v>0</v>
          </cell>
          <cell r="CA730">
            <v>0</v>
          </cell>
          <cell r="CB730">
            <v>0</v>
          </cell>
          <cell r="CC730">
            <v>0</v>
          </cell>
          <cell r="CD730">
            <v>0</v>
          </cell>
          <cell r="CE730">
            <v>0</v>
          </cell>
          <cell r="CF730">
            <v>0</v>
          </cell>
          <cell r="CG730">
            <v>0</v>
          </cell>
          <cell r="CH730">
            <v>0</v>
          </cell>
          <cell r="CI730">
            <v>0</v>
          </cell>
          <cell r="CK730">
            <v>0</v>
          </cell>
          <cell r="CL730">
            <v>0</v>
          </cell>
          <cell r="CM730">
            <v>0</v>
          </cell>
          <cell r="CN730">
            <v>0</v>
          </cell>
          <cell r="CO730">
            <v>0</v>
          </cell>
          <cell r="CP730">
            <v>0</v>
          </cell>
          <cell r="CQ730">
            <v>0</v>
          </cell>
          <cell r="CR730">
            <v>0</v>
          </cell>
          <cell r="CS730">
            <v>0</v>
          </cell>
          <cell r="CT730">
            <v>0</v>
          </cell>
          <cell r="CU730">
            <v>0</v>
          </cell>
          <cell r="CW730">
            <v>295642</v>
          </cell>
          <cell r="CX730">
            <v>0</v>
          </cell>
          <cell r="CY730">
            <v>0</v>
          </cell>
          <cell r="CZ730">
            <v>0</v>
          </cell>
          <cell r="DA730">
            <v>0</v>
          </cell>
          <cell r="DB730">
            <v>0</v>
          </cell>
          <cell r="DC730">
            <v>0</v>
          </cell>
          <cell r="DD730">
            <v>0</v>
          </cell>
          <cell r="DE730">
            <v>0</v>
          </cell>
          <cell r="DF730">
            <v>0</v>
          </cell>
          <cell r="DG730">
            <v>0</v>
          </cell>
          <cell r="DI730">
            <v>0</v>
          </cell>
          <cell r="DJ730">
            <v>0</v>
          </cell>
          <cell r="DK730">
            <v>0</v>
          </cell>
          <cell r="DL730">
            <v>0</v>
          </cell>
          <cell r="DM730">
            <v>0</v>
          </cell>
          <cell r="DN730">
            <v>0</v>
          </cell>
          <cell r="DO730">
            <v>0</v>
          </cell>
          <cell r="DP730">
            <v>0</v>
          </cell>
          <cell r="DQ730">
            <v>0</v>
          </cell>
          <cell r="DR730">
            <v>0</v>
          </cell>
          <cell r="DS730">
            <v>0</v>
          </cell>
          <cell r="DU730" t="str">
            <v>ACC 862/050000</v>
          </cell>
          <cell r="DV730">
            <v>0</v>
          </cell>
          <cell r="DW730">
            <v>1</v>
          </cell>
          <cell r="DX730">
            <v>1</v>
          </cell>
          <cell r="DY730">
            <v>0</v>
          </cell>
          <cell r="DZ730">
            <v>0</v>
          </cell>
          <cell r="EB730">
            <v>0</v>
          </cell>
          <cell r="EC730" t="str">
            <v>Def</v>
          </cell>
          <cell r="ED730" t="str">
            <v>Local Recreational Facilities</v>
          </cell>
        </row>
        <row r="731">
          <cell r="D731" t="str">
            <v>PC2130111</v>
          </cell>
          <cell r="E731" t="str">
            <v>Hobson bay walkway to Pt Resolution</v>
          </cell>
          <cell r="F731" t="str">
            <v>Auckland Council</v>
          </cell>
          <cell r="G731" t="str">
            <v>Parks, sports and recreation</v>
          </cell>
          <cell r="H731" t="str">
            <v>E170505</v>
          </cell>
          <cell r="I731" t="str">
            <v>Local and sports parks - central management</v>
          </cell>
          <cell r="J731" t="str">
            <v>Lifestyle and culture</v>
          </cell>
          <cell r="K731" t="str">
            <v>Local parks services</v>
          </cell>
          <cell r="L731" t="str">
            <v>Local parks</v>
          </cell>
          <cell r="M731" t="str">
            <v>Local activities</v>
          </cell>
          <cell r="N731" t="str">
            <v>Local parks services</v>
          </cell>
          <cell r="O731" t="str">
            <v>Local parks</v>
          </cell>
          <cell r="P731" t="str">
            <v>Lifestyle and culture</v>
          </cell>
          <cell r="Q731" t="str">
            <v>Local parks services</v>
          </cell>
          <cell r="R731" t="str">
            <v>Local parks</v>
          </cell>
          <cell r="S731" t="str">
            <v>A1241205</v>
          </cell>
          <cell r="T731" t="str">
            <v>A1241205</v>
          </cell>
          <cell r="U731" t="str">
            <v>Local parks</v>
          </cell>
          <cell r="V731" t="str">
            <v>L195</v>
          </cell>
          <cell r="W731" t="str">
            <v>Waitemata</v>
          </cell>
          <cell r="X731" t="str">
            <v>PL40810</v>
          </cell>
          <cell r="Y731" t="str">
            <v>Expense</v>
          </cell>
          <cell r="Z731">
            <v>20110701</v>
          </cell>
          <cell r="AA731">
            <v>20130630</v>
          </cell>
          <cell r="AB731">
            <v>2</v>
          </cell>
          <cell r="AC731" t="str">
            <v>Discrete</v>
          </cell>
          <cell r="AD731">
            <v>0</v>
          </cell>
          <cell r="AE731">
            <v>0</v>
          </cell>
          <cell r="AF731">
            <v>1</v>
          </cell>
          <cell r="AG731">
            <v>0</v>
          </cell>
          <cell r="AH731">
            <v>2</v>
          </cell>
          <cell r="AI731" t="str">
            <v>Local &amp; Sports Parks</v>
          </cell>
          <cell r="AJ731" t="str">
            <v>Structures parks</v>
          </cell>
          <cell r="AK731">
            <v>25</v>
          </cell>
          <cell r="AO731">
            <v>1</v>
          </cell>
          <cell r="AS731">
            <v>50000</v>
          </cell>
          <cell r="AT731">
            <v>733077</v>
          </cell>
          <cell r="BD731">
            <v>3.1E-2</v>
          </cell>
          <cell r="BE731">
            <v>6.1930000000000041E-2</v>
          </cell>
          <cell r="BF731">
            <v>9.3787900000000146E-2</v>
          </cell>
          <cell r="BG731">
            <v>0.12878911280000027</v>
          </cell>
          <cell r="BH731">
            <v>0.16491036440960039</v>
          </cell>
          <cell r="BI731">
            <v>0.19869276497747879</v>
          </cell>
          <cell r="BJ731">
            <v>0.23225616239684821</v>
          </cell>
          <cell r="BK731">
            <v>0.27045610343115034</v>
          </cell>
          <cell r="BL731">
            <v>0.31238115484437823</v>
          </cell>
          <cell r="BM731">
            <v>0.35568973295424255</v>
          </cell>
          <cell r="BN731">
            <v>0</v>
          </cell>
          <cell r="BO731">
            <v>22725.386999999999</v>
          </cell>
          <cell r="BP731">
            <v>0</v>
          </cell>
          <cell r="BQ731">
            <v>0</v>
          </cell>
          <cell r="BR731">
            <v>0</v>
          </cell>
          <cell r="BS731">
            <v>0</v>
          </cell>
          <cell r="BT731">
            <v>0</v>
          </cell>
          <cell r="BU731">
            <v>0</v>
          </cell>
          <cell r="BV731">
            <v>0</v>
          </cell>
          <cell r="BW731">
            <v>0</v>
          </cell>
          <cell r="BX731">
            <v>0</v>
          </cell>
          <cell r="BY731">
            <v>50000</v>
          </cell>
          <cell r="BZ731">
            <v>755802.38699999999</v>
          </cell>
          <cell r="CA731">
            <v>0</v>
          </cell>
          <cell r="CB731">
            <v>0</v>
          </cell>
          <cell r="CC731">
            <v>0</v>
          </cell>
          <cell r="CD731">
            <v>0</v>
          </cell>
          <cell r="CE731">
            <v>0</v>
          </cell>
          <cell r="CF731">
            <v>0</v>
          </cell>
          <cell r="CG731">
            <v>0</v>
          </cell>
          <cell r="CH731">
            <v>0</v>
          </cell>
          <cell r="CI731">
            <v>0</v>
          </cell>
          <cell r="CK731">
            <v>0</v>
          </cell>
          <cell r="CL731">
            <v>0</v>
          </cell>
          <cell r="CM731">
            <v>0</v>
          </cell>
          <cell r="CN731">
            <v>0</v>
          </cell>
          <cell r="CO731">
            <v>0</v>
          </cell>
          <cell r="CP731">
            <v>0</v>
          </cell>
          <cell r="CQ731">
            <v>0</v>
          </cell>
          <cell r="CR731">
            <v>0</v>
          </cell>
          <cell r="CS731">
            <v>0</v>
          </cell>
          <cell r="CT731">
            <v>0</v>
          </cell>
          <cell r="CU731">
            <v>0</v>
          </cell>
          <cell r="CW731">
            <v>50000</v>
          </cell>
          <cell r="CX731">
            <v>755802.38699999999</v>
          </cell>
          <cell r="CY731">
            <v>0</v>
          </cell>
          <cell r="CZ731">
            <v>0</v>
          </cell>
          <cell r="DA731">
            <v>0</v>
          </cell>
          <cell r="DB731">
            <v>0</v>
          </cell>
          <cell r="DC731">
            <v>0</v>
          </cell>
          <cell r="DD731">
            <v>0</v>
          </cell>
          <cell r="DE731">
            <v>0</v>
          </cell>
          <cell r="DF731">
            <v>0</v>
          </cell>
          <cell r="DG731">
            <v>0</v>
          </cell>
          <cell r="DI731">
            <v>0</v>
          </cell>
          <cell r="DJ731">
            <v>0</v>
          </cell>
          <cell r="DK731">
            <v>0</v>
          </cell>
          <cell r="DL731">
            <v>0</v>
          </cell>
          <cell r="DM731">
            <v>0</v>
          </cell>
          <cell r="DN731">
            <v>0</v>
          </cell>
          <cell r="DO731">
            <v>0</v>
          </cell>
          <cell r="DP731">
            <v>0</v>
          </cell>
          <cell r="DQ731">
            <v>0</v>
          </cell>
          <cell r="DR731">
            <v>0</v>
          </cell>
          <cell r="DS731">
            <v>0</v>
          </cell>
          <cell r="DU731" t="str">
            <v>ACC 862/520001</v>
          </cell>
          <cell r="DV731">
            <v>733077</v>
          </cell>
          <cell r="DW731">
            <v>1</v>
          </cell>
          <cell r="DX731">
            <v>1</v>
          </cell>
          <cell r="DY731">
            <v>733077</v>
          </cell>
          <cell r="DZ731">
            <v>755802.38699999999</v>
          </cell>
          <cell r="EB731">
            <v>755802.38699999999</v>
          </cell>
          <cell r="EC731" t="str">
            <v>Def</v>
          </cell>
          <cell r="ED731" t="str">
            <v>Local Recreational Facilities</v>
          </cell>
        </row>
        <row r="732">
          <cell r="D732" t="str">
            <v>PC2130112</v>
          </cell>
          <cell r="E732" t="str">
            <v>Hort turf sandcarpet renewals</v>
          </cell>
          <cell r="F732" t="str">
            <v>Auckland Council</v>
          </cell>
          <cell r="G732" t="str">
            <v>Parks, sports and recreation</v>
          </cell>
          <cell r="H732" t="str">
            <v>E170505</v>
          </cell>
          <cell r="I732" t="str">
            <v>Local and sports parks - central management</v>
          </cell>
          <cell r="J732" t="str">
            <v>Lifestyle and culture</v>
          </cell>
          <cell r="K732" t="str">
            <v>Local parks services</v>
          </cell>
          <cell r="L732" t="str">
            <v>Local parks</v>
          </cell>
          <cell r="M732" t="str">
            <v>Local activities</v>
          </cell>
          <cell r="N732" t="str">
            <v>Local parks services</v>
          </cell>
          <cell r="O732" t="str">
            <v>Local parks</v>
          </cell>
          <cell r="P732" t="str">
            <v>Lifestyle and culture</v>
          </cell>
          <cell r="Q732" t="str">
            <v>Local parks services</v>
          </cell>
          <cell r="R732" t="str">
            <v>Local parks</v>
          </cell>
          <cell r="S732" t="str">
            <v>A1241205</v>
          </cell>
          <cell r="T732" t="str">
            <v>A1241205</v>
          </cell>
          <cell r="U732" t="str">
            <v>Local parks</v>
          </cell>
          <cell r="V732" t="str">
            <v>L155</v>
          </cell>
          <cell r="W732" t="str">
            <v>Orakei</v>
          </cell>
          <cell r="X732" t="str">
            <v>PL40810</v>
          </cell>
          <cell r="Y732" t="str">
            <v>Expense</v>
          </cell>
          <cell r="Z732">
            <v>20130701</v>
          </cell>
          <cell r="AA732">
            <v>20150630</v>
          </cell>
          <cell r="AB732">
            <v>1</v>
          </cell>
          <cell r="AC732" t="str">
            <v>Programme</v>
          </cell>
          <cell r="AD732">
            <v>0</v>
          </cell>
          <cell r="AE732">
            <v>0</v>
          </cell>
          <cell r="AF732">
            <v>0</v>
          </cell>
          <cell r="AG732">
            <v>1</v>
          </cell>
          <cell r="AH732">
            <v>2</v>
          </cell>
          <cell r="AI732" t="str">
            <v>Local &amp; Sports Parks</v>
          </cell>
          <cell r="AJ732" t="str">
            <v>Structures parks</v>
          </cell>
          <cell r="AK732">
            <v>15</v>
          </cell>
          <cell r="AM732">
            <v>1</v>
          </cell>
          <cell r="AU732">
            <v>1035122</v>
          </cell>
          <cell r="AV732">
            <v>939692</v>
          </cell>
          <cell r="BD732">
            <v>3.1E-2</v>
          </cell>
          <cell r="BE732">
            <v>6.1930000000000041E-2</v>
          </cell>
          <cell r="BF732">
            <v>9.3787900000000146E-2</v>
          </cell>
          <cell r="BG732">
            <v>0.12878911280000027</v>
          </cell>
          <cell r="BH732">
            <v>0.16491036440960039</v>
          </cell>
          <cell r="BI732">
            <v>0.19869276497747879</v>
          </cell>
          <cell r="BJ732">
            <v>0.23225616239684821</v>
          </cell>
          <cell r="BK732">
            <v>0.27045610343115034</v>
          </cell>
          <cell r="BL732">
            <v>0.31238115484437823</v>
          </cell>
          <cell r="BM732">
            <v>0.35568973295424255</v>
          </cell>
          <cell r="BN732">
            <v>0</v>
          </cell>
          <cell r="BO732">
            <v>0</v>
          </cell>
          <cell r="BP732">
            <v>64105.105460000043</v>
          </cell>
          <cell r="BQ732">
            <v>88131.739326800132</v>
          </cell>
          <cell r="BR732">
            <v>0</v>
          </cell>
          <cell r="BS732">
            <v>0</v>
          </cell>
          <cell r="BT732">
            <v>0</v>
          </cell>
          <cell r="BU732">
            <v>0</v>
          </cell>
          <cell r="BV732">
            <v>0</v>
          </cell>
          <cell r="BW732">
            <v>0</v>
          </cell>
          <cell r="BX732">
            <v>0</v>
          </cell>
          <cell r="BY732">
            <v>0</v>
          </cell>
          <cell r="BZ732">
            <v>0</v>
          </cell>
          <cell r="CA732">
            <v>1099227.10546</v>
          </cell>
          <cell r="CB732">
            <v>1027823.7393268001</v>
          </cell>
          <cell r="CC732">
            <v>0</v>
          </cell>
          <cell r="CD732">
            <v>0</v>
          </cell>
          <cell r="CE732">
            <v>0</v>
          </cell>
          <cell r="CF732">
            <v>0</v>
          </cell>
          <cell r="CG732">
            <v>0</v>
          </cell>
          <cell r="CH732">
            <v>0</v>
          </cell>
          <cell r="CI732">
            <v>0</v>
          </cell>
          <cell r="CK732">
            <v>0</v>
          </cell>
          <cell r="CL732">
            <v>0</v>
          </cell>
          <cell r="CM732">
            <v>0</v>
          </cell>
          <cell r="CN732">
            <v>0</v>
          </cell>
          <cell r="CO732">
            <v>0</v>
          </cell>
          <cell r="CP732">
            <v>0</v>
          </cell>
          <cell r="CQ732">
            <v>0</v>
          </cell>
          <cell r="CR732">
            <v>0</v>
          </cell>
          <cell r="CS732">
            <v>0</v>
          </cell>
          <cell r="CT732">
            <v>0</v>
          </cell>
          <cell r="CU732">
            <v>0</v>
          </cell>
          <cell r="CW732">
            <v>0</v>
          </cell>
          <cell r="CX732">
            <v>0</v>
          </cell>
          <cell r="CY732">
            <v>0</v>
          </cell>
          <cell r="CZ732">
            <v>0</v>
          </cell>
          <cell r="DA732">
            <v>0</v>
          </cell>
          <cell r="DB732">
            <v>0</v>
          </cell>
          <cell r="DC732">
            <v>0</v>
          </cell>
          <cell r="DD732">
            <v>0</v>
          </cell>
          <cell r="DE732">
            <v>0</v>
          </cell>
          <cell r="DF732">
            <v>0</v>
          </cell>
          <cell r="DG732">
            <v>0</v>
          </cell>
          <cell r="DI732">
            <v>0</v>
          </cell>
          <cell r="DJ732">
            <v>0</v>
          </cell>
          <cell r="DK732">
            <v>1099227.10546</v>
          </cell>
          <cell r="DL732">
            <v>1027823.7393268001</v>
          </cell>
          <cell r="DM732">
            <v>0</v>
          </cell>
          <cell r="DN732">
            <v>0</v>
          </cell>
          <cell r="DO732">
            <v>0</v>
          </cell>
          <cell r="DP732">
            <v>0</v>
          </cell>
          <cell r="DQ732">
            <v>0</v>
          </cell>
          <cell r="DR732">
            <v>0</v>
          </cell>
          <cell r="DS732">
            <v>0</v>
          </cell>
          <cell r="DU732" t="str">
            <v>ACC 862/600769</v>
          </cell>
          <cell r="DV732">
            <v>0</v>
          </cell>
          <cell r="DW732">
            <v>0</v>
          </cell>
          <cell r="DX732">
            <v>3</v>
          </cell>
          <cell r="DY732">
            <v>1974814</v>
          </cell>
          <cell r="DZ732">
            <v>2127050.8447868</v>
          </cell>
          <cell r="EB732">
            <v>2127050.8447868</v>
          </cell>
          <cell r="EC732" t="str">
            <v>Def</v>
          </cell>
          <cell r="ED732" t="str">
            <v>Local Recreational Facilities</v>
          </cell>
        </row>
        <row r="733">
          <cell r="D733" t="str">
            <v>PC2130112</v>
          </cell>
          <cell r="E733" t="str">
            <v>Hort turf sandcarpet renewals</v>
          </cell>
          <cell r="F733" t="str">
            <v>Auckland Council</v>
          </cell>
          <cell r="G733" t="str">
            <v>Parks, sports and recreation</v>
          </cell>
          <cell r="H733" t="str">
            <v>E170505</v>
          </cell>
          <cell r="I733" t="str">
            <v>Local and sports parks - central management</v>
          </cell>
          <cell r="J733" t="str">
            <v>Lifestyle and culture</v>
          </cell>
          <cell r="K733" t="str">
            <v>Local parks services</v>
          </cell>
          <cell r="L733" t="str">
            <v>Local parks</v>
          </cell>
          <cell r="M733" t="str">
            <v>Local activities</v>
          </cell>
          <cell r="N733" t="str">
            <v>Local parks services</v>
          </cell>
          <cell r="O733" t="str">
            <v>Local parks</v>
          </cell>
          <cell r="P733" t="str">
            <v>Lifestyle and culture</v>
          </cell>
          <cell r="Q733" t="str">
            <v>Local parks services</v>
          </cell>
          <cell r="R733" t="str">
            <v>Local parks</v>
          </cell>
          <cell r="S733" t="str">
            <v>A1241205</v>
          </cell>
          <cell r="T733" t="str">
            <v>A1241205</v>
          </cell>
          <cell r="U733" t="str">
            <v>Local parks</v>
          </cell>
          <cell r="V733" t="str">
            <v>L170</v>
          </cell>
          <cell r="W733" t="str">
            <v>Puketapapa</v>
          </cell>
          <cell r="X733" t="str">
            <v>PL40810</v>
          </cell>
          <cell r="Y733" t="str">
            <v>Expense</v>
          </cell>
          <cell r="Z733">
            <v>20120701</v>
          </cell>
          <cell r="AA733">
            <v>20130630</v>
          </cell>
          <cell r="AB733">
            <v>1</v>
          </cell>
          <cell r="AC733" t="str">
            <v>Programme</v>
          </cell>
          <cell r="AD733">
            <v>0</v>
          </cell>
          <cell r="AE733">
            <v>0</v>
          </cell>
          <cell r="AF733">
            <v>0</v>
          </cell>
          <cell r="AG733">
            <v>1</v>
          </cell>
          <cell r="AH733">
            <v>2</v>
          </cell>
          <cell r="AI733" t="str">
            <v>Local &amp; Sports Parks</v>
          </cell>
          <cell r="AJ733" t="str">
            <v>Structures parks</v>
          </cell>
          <cell r="AK733">
            <v>15</v>
          </cell>
          <cell r="AM733">
            <v>1</v>
          </cell>
          <cell r="AT733">
            <v>1135748</v>
          </cell>
          <cell r="BD733">
            <v>3.1E-2</v>
          </cell>
          <cell r="BE733">
            <v>6.1930000000000041E-2</v>
          </cell>
          <cell r="BF733">
            <v>9.3787900000000146E-2</v>
          </cell>
          <cell r="BG733">
            <v>0.12878911280000027</v>
          </cell>
          <cell r="BH733">
            <v>0.16491036440960039</v>
          </cell>
          <cell r="BI733">
            <v>0.19869276497747879</v>
          </cell>
          <cell r="BJ733">
            <v>0.23225616239684821</v>
          </cell>
          <cell r="BK733">
            <v>0.27045610343115034</v>
          </cell>
          <cell r="BL733">
            <v>0.31238115484437823</v>
          </cell>
          <cell r="BM733">
            <v>0.35568973295424255</v>
          </cell>
          <cell r="BN733">
            <v>0</v>
          </cell>
          <cell r="BO733">
            <v>35208.188000000002</v>
          </cell>
          <cell r="BP733">
            <v>0</v>
          </cell>
          <cell r="BQ733">
            <v>0</v>
          </cell>
          <cell r="BR733">
            <v>0</v>
          </cell>
          <cell r="BS733">
            <v>0</v>
          </cell>
          <cell r="BT733">
            <v>0</v>
          </cell>
          <cell r="BU733">
            <v>0</v>
          </cell>
          <cell r="BV733">
            <v>0</v>
          </cell>
          <cell r="BW733">
            <v>0</v>
          </cell>
          <cell r="BX733">
            <v>0</v>
          </cell>
          <cell r="BY733">
            <v>0</v>
          </cell>
          <cell r="BZ733">
            <v>1170956.1880000001</v>
          </cell>
          <cell r="CA733">
            <v>0</v>
          </cell>
          <cell r="CB733">
            <v>0</v>
          </cell>
          <cell r="CC733">
            <v>0</v>
          </cell>
          <cell r="CD733">
            <v>0</v>
          </cell>
          <cell r="CE733">
            <v>0</v>
          </cell>
          <cell r="CF733">
            <v>0</v>
          </cell>
          <cell r="CG733">
            <v>0</v>
          </cell>
          <cell r="CH733">
            <v>0</v>
          </cell>
          <cell r="CI733">
            <v>0</v>
          </cell>
          <cell r="CK733">
            <v>0</v>
          </cell>
          <cell r="CL733">
            <v>0</v>
          </cell>
          <cell r="CM733">
            <v>0</v>
          </cell>
          <cell r="CN733">
            <v>0</v>
          </cell>
          <cell r="CO733">
            <v>0</v>
          </cell>
          <cell r="CP733">
            <v>0</v>
          </cell>
          <cell r="CQ733">
            <v>0</v>
          </cell>
          <cell r="CR733">
            <v>0</v>
          </cell>
          <cell r="CS733">
            <v>0</v>
          </cell>
          <cell r="CT733">
            <v>0</v>
          </cell>
          <cell r="CU733">
            <v>0</v>
          </cell>
          <cell r="CW733">
            <v>0</v>
          </cell>
          <cell r="CX733">
            <v>0</v>
          </cell>
          <cell r="CY733">
            <v>0</v>
          </cell>
          <cell r="CZ733">
            <v>0</v>
          </cell>
          <cell r="DA733">
            <v>0</v>
          </cell>
          <cell r="DB733">
            <v>0</v>
          </cell>
          <cell r="DC733">
            <v>0</v>
          </cell>
          <cell r="DD733">
            <v>0</v>
          </cell>
          <cell r="DE733">
            <v>0</v>
          </cell>
          <cell r="DF733">
            <v>0</v>
          </cell>
          <cell r="DG733">
            <v>0</v>
          </cell>
          <cell r="DI733">
            <v>0</v>
          </cell>
          <cell r="DJ733">
            <v>1170956.1880000001</v>
          </cell>
          <cell r="DK733">
            <v>0</v>
          </cell>
          <cell r="DL733">
            <v>0</v>
          </cell>
          <cell r="DM733">
            <v>0</v>
          </cell>
          <cell r="DN733">
            <v>0</v>
          </cell>
          <cell r="DO733">
            <v>0</v>
          </cell>
          <cell r="DP733">
            <v>0</v>
          </cell>
          <cell r="DQ733">
            <v>0</v>
          </cell>
          <cell r="DR733">
            <v>0</v>
          </cell>
          <cell r="DS733">
            <v>0</v>
          </cell>
          <cell r="DU733" t="str">
            <v>ACC 862/600769</v>
          </cell>
          <cell r="DV733">
            <v>0</v>
          </cell>
          <cell r="DW733">
            <v>0</v>
          </cell>
          <cell r="DX733">
            <v>3</v>
          </cell>
          <cell r="DY733">
            <v>1135748</v>
          </cell>
          <cell r="DZ733">
            <v>1170956.1880000001</v>
          </cell>
          <cell r="EB733">
            <v>1170956.1880000001</v>
          </cell>
          <cell r="EC733" t="str">
            <v>Def</v>
          </cell>
          <cell r="ED733" t="str">
            <v>Local Recreational Facilities</v>
          </cell>
        </row>
        <row r="734">
          <cell r="D734" t="str">
            <v>PC2130112</v>
          </cell>
          <cell r="E734" t="str">
            <v>Hort turf sandcarpet renewals</v>
          </cell>
          <cell r="F734" t="str">
            <v>Auckland Council</v>
          </cell>
          <cell r="G734" t="str">
            <v>Parks, sports and recreation</v>
          </cell>
          <cell r="H734" t="str">
            <v>E170505</v>
          </cell>
          <cell r="I734" t="str">
            <v>Local and sports parks - central management</v>
          </cell>
          <cell r="J734" t="str">
            <v>Lifestyle and culture</v>
          </cell>
          <cell r="K734" t="str">
            <v>Local parks services</v>
          </cell>
          <cell r="L734" t="str">
            <v>Local parks</v>
          </cell>
          <cell r="M734" t="str">
            <v>Local activities</v>
          </cell>
          <cell r="N734" t="str">
            <v>Local parks services</v>
          </cell>
          <cell r="O734" t="str">
            <v>Local parks</v>
          </cell>
          <cell r="P734" t="str">
            <v>Lifestyle and culture</v>
          </cell>
          <cell r="Q734" t="str">
            <v>Local parks services</v>
          </cell>
          <cell r="R734" t="str">
            <v>Local parks</v>
          </cell>
          <cell r="S734" t="str">
            <v>A1241205</v>
          </cell>
          <cell r="T734" t="str">
            <v>A1241205</v>
          </cell>
          <cell r="U734" t="str">
            <v>Local parks</v>
          </cell>
          <cell r="V734" t="str">
            <v>L210</v>
          </cell>
          <cell r="W734" t="str">
            <v>Other (Unallocated)</v>
          </cell>
          <cell r="X734" t="str">
            <v>PL40810</v>
          </cell>
          <cell r="Y734" t="str">
            <v>Expense</v>
          </cell>
          <cell r="Z734">
            <v>20110701</v>
          </cell>
          <cell r="AA734">
            <v>20220630</v>
          </cell>
          <cell r="AB734">
            <v>1</v>
          </cell>
          <cell r="AC734" t="str">
            <v>Programme</v>
          </cell>
          <cell r="AD734">
            <v>0</v>
          </cell>
          <cell r="AE734">
            <v>0</v>
          </cell>
          <cell r="AF734">
            <v>0</v>
          </cell>
          <cell r="AG734">
            <v>1</v>
          </cell>
          <cell r="AH734">
            <v>2</v>
          </cell>
          <cell r="AI734" t="str">
            <v>Local &amp; Sports Parks</v>
          </cell>
          <cell r="AJ734" t="str">
            <v>Structures parks</v>
          </cell>
          <cell r="AK734">
            <v>15</v>
          </cell>
          <cell r="AM734">
            <v>1</v>
          </cell>
          <cell r="AS734">
            <v>919974.46</v>
          </cell>
          <cell r="AT734">
            <v>0</v>
          </cell>
          <cell r="AU734">
            <v>0</v>
          </cell>
          <cell r="AV734">
            <v>0</v>
          </cell>
          <cell r="AW734">
            <v>743923</v>
          </cell>
          <cell r="AX734">
            <v>743923</v>
          </cell>
          <cell r="AY734">
            <v>743923</v>
          </cell>
          <cell r="AZ734">
            <v>743923</v>
          </cell>
          <cell r="BA734">
            <v>750000</v>
          </cell>
          <cell r="BB734">
            <v>750000</v>
          </cell>
          <cell r="BC734">
            <v>750000</v>
          </cell>
          <cell r="BD734">
            <v>3.1E-2</v>
          </cell>
          <cell r="BE734">
            <v>6.1930000000000041E-2</v>
          </cell>
          <cell r="BF734">
            <v>9.3787900000000146E-2</v>
          </cell>
          <cell r="BG734">
            <v>0.12878911280000027</v>
          </cell>
          <cell r="BH734">
            <v>0.16491036440960039</v>
          </cell>
          <cell r="BI734">
            <v>0.19869276497747879</v>
          </cell>
          <cell r="BJ734">
            <v>0.23225616239684821</v>
          </cell>
          <cell r="BK734">
            <v>0.27045610343115034</v>
          </cell>
          <cell r="BL734">
            <v>0.31238115484437823</v>
          </cell>
          <cell r="BM734">
            <v>0.35568973295424255</v>
          </cell>
          <cell r="BN734">
            <v>0</v>
          </cell>
          <cell r="BO734">
            <v>0</v>
          </cell>
          <cell r="BP734">
            <v>0</v>
          </cell>
          <cell r="BQ734">
            <v>0</v>
          </cell>
          <cell r="BR734">
            <v>95809.183161514607</v>
          </cell>
          <cell r="BS734">
            <v>122680.61302268314</v>
          </cell>
          <cell r="BT734">
            <v>147812.11780034096</v>
          </cell>
          <cell r="BU734">
            <v>172780.70109875052</v>
          </cell>
          <cell r="BV734">
            <v>202842.07757336277</v>
          </cell>
          <cell r="BW734">
            <v>234285.86613328368</v>
          </cell>
          <cell r="BX734">
            <v>266767.29971568193</v>
          </cell>
          <cell r="BY734">
            <v>919974.46</v>
          </cell>
          <cell r="BZ734">
            <v>0</v>
          </cell>
          <cell r="CA734">
            <v>0</v>
          </cell>
          <cell r="CB734">
            <v>0</v>
          </cell>
          <cell r="CC734">
            <v>839732.18316151458</v>
          </cell>
          <cell r="CD734">
            <v>866603.61302268319</v>
          </cell>
          <cell r="CE734">
            <v>891735.11780034099</v>
          </cell>
          <cell r="CF734">
            <v>916703.70109875058</v>
          </cell>
          <cell r="CG734">
            <v>952842.07757336274</v>
          </cell>
          <cell r="CH734">
            <v>984285.86613328371</v>
          </cell>
          <cell r="CI734">
            <v>1016767.2997156819</v>
          </cell>
          <cell r="CK734">
            <v>0</v>
          </cell>
          <cell r="CL734">
            <v>0</v>
          </cell>
          <cell r="CM734">
            <v>0</v>
          </cell>
          <cell r="CN734">
            <v>0</v>
          </cell>
          <cell r="CO734">
            <v>0</v>
          </cell>
          <cell r="CP734">
            <v>0</v>
          </cell>
          <cell r="CQ734">
            <v>0</v>
          </cell>
          <cell r="CR734">
            <v>0</v>
          </cell>
          <cell r="CS734">
            <v>0</v>
          </cell>
          <cell r="CT734">
            <v>0</v>
          </cell>
          <cell r="CU734">
            <v>0</v>
          </cell>
          <cell r="CW734">
            <v>0</v>
          </cell>
          <cell r="CX734">
            <v>0</v>
          </cell>
          <cell r="CY734">
            <v>0</v>
          </cell>
          <cell r="CZ734">
            <v>0</v>
          </cell>
          <cell r="DA734">
            <v>0</v>
          </cell>
          <cell r="DB734">
            <v>0</v>
          </cell>
          <cell r="DC734">
            <v>0</v>
          </cell>
          <cell r="DD734">
            <v>0</v>
          </cell>
          <cell r="DE734">
            <v>0</v>
          </cell>
          <cell r="DF734">
            <v>0</v>
          </cell>
          <cell r="DG734">
            <v>0</v>
          </cell>
          <cell r="DI734">
            <v>919974.46</v>
          </cell>
          <cell r="DJ734">
            <v>0</v>
          </cell>
          <cell r="DK734">
            <v>0</v>
          </cell>
          <cell r="DL734">
            <v>0</v>
          </cell>
          <cell r="DM734">
            <v>839732.18316151458</v>
          </cell>
          <cell r="DN734">
            <v>866603.61302268319</v>
          </cell>
          <cell r="DO734">
            <v>891735.11780034099</v>
          </cell>
          <cell r="DP734">
            <v>916703.70109875058</v>
          </cell>
          <cell r="DQ734">
            <v>952842.07757336274</v>
          </cell>
          <cell r="DR734">
            <v>984285.86613328371</v>
          </cell>
          <cell r="DS734">
            <v>1016767.2997156819</v>
          </cell>
          <cell r="DU734" t="str">
            <v>ACC 862/600769</v>
          </cell>
          <cell r="DV734">
            <v>0</v>
          </cell>
          <cell r="DW734">
            <v>0</v>
          </cell>
          <cell r="DX734">
            <v>3</v>
          </cell>
          <cell r="DY734">
            <v>5225692</v>
          </cell>
          <cell r="DZ734">
            <v>6468669.8585056178</v>
          </cell>
          <cell r="EB734">
            <v>6468669.8585056178</v>
          </cell>
          <cell r="EC734" t="str">
            <v>Def</v>
          </cell>
          <cell r="ED734" t="str">
            <v>Local Recreational Facilities</v>
          </cell>
        </row>
        <row r="735">
          <cell r="D735" t="str">
            <v>PC2130113</v>
          </cell>
          <cell r="E735" t="str">
            <v>Judges BAY</v>
          </cell>
          <cell r="F735" t="str">
            <v>Auckland Council</v>
          </cell>
          <cell r="G735" t="str">
            <v>Parks, sports and recreation</v>
          </cell>
          <cell r="H735" t="str">
            <v>E170505</v>
          </cell>
          <cell r="I735" t="str">
            <v>Local and sports parks - central management</v>
          </cell>
          <cell r="J735" t="str">
            <v>Lifestyle and culture</v>
          </cell>
          <cell r="K735" t="str">
            <v>Local parks services</v>
          </cell>
          <cell r="L735" t="str">
            <v>Local parks</v>
          </cell>
          <cell r="M735" t="str">
            <v>Local activities</v>
          </cell>
          <cell r="N735" t="str">
            <v>Local parks services</v>
          </cell>
          <cell r="O735" t="str">
            <v>Local parks</v>
          </cell>
          <cell r="P735" t="str">
            <v>Lifestyle and culture</v>
          </cell>
          <cell r="Q735" t="str">
            <v>Local parks services</v>
          </cell>
          <cell r="R735" t="str">
            <v>Local parks</v>
          </cell>
          <cell r="S735" t="str">
            <v>A1241205</v>
          </cell>
          <cell r="T735" t="str">
            <v>A1241205</v>
          </cell>
          <cell r="U735" t="str">
            <v>Local parks</v>
          </cell>
          <cell r="V735" t="str">
            <v>L195</v>
          </cell>
          <cell r="W735" t="str">
            <v>Waitemata</v>
          </cell>
          <cell r="X735" t="str">
            <v>FY12 - Only</v>
          </cell>
          <cell r="Y735" t="str">
            <v>Expense</v>
          </cell>
          <cell r="Z735">
            <v>20100701</v>
          </cell>
          <cell r="AA735">
            <v>20120630</v>
          </cell>
          <cell r="AB735">
            <v>2</v>
          </cell>
          <cell r="AC735" t="str">
            <v>Discrete</v>
          </cell>
          <cell r="AD735">
            <v>0</v>
          </cell>
          <cell r="AE735">
            <v>0</v>
          </cell>
          <cell r="AF735">
            <v>1</v>
          </cell>
          <cell r="AG735">
            <v>0</v>
          </cell>
          <cell r="AH735">
            <v>2</v>
          </cell>
          <cell r="AI735" t="str">
            <v>Local &amp; Sports Parks</v>
          </cell>
          <cell r="AJ735" t="str">
            <v>Structures parks</v>
          </cell>
          <cell r="AK735">
            <v>60</v>
          </cell>
          <cell r="AM735">
            <v>1</v>
          </cell>
          <cell r="AS735">
            <v>2718697</v>
          </cell>
          <cell r="BD735">
            <v>3.1E-2</v>
          </cell>
          <cell r="BE735">
            <v>6.1930000000000041E-2</v>
          </cell>
          <cell r="BF735">
            <v>9.3787900000000146E-2</v>
          </cell>
          <cell r="BG735">
            <v>0.12878911280000027</v>
          </cell>
          <cell r="BH735">
            <v>0.16491036440960039</v>
          </cell>
          <cell r="BI735">
            <v>0.19869276497747879</v>
          </cell>
          <cell r="BJ735">
            <v>0.23225616239684821</v>
          </cell>
          <cell r="BK735">
            <v>0.27045610343115034</v>
          </cell>
          <cell r="BL735">
            <v>0.31238115484437823</v>
          </cell>
          <cell r="BM735">
            <v>0.35568973295424255</v>
          </cell>
          <cell r="BN735">
            <v>0</v>
          </cell>
          <cell r="BO735">
            <v>0</v>
          </cell>
          <cell r="BP735">
            <v>0</v>
          </cell>
          <cell r="BQ735">
            <v>0</v>
          </cell>
          <cell r="BR735">
            <v>0</v>
          </cell>
          <cell r="BS735">
            <v>0</v>
          </cell>
          <cell r="BT735">
            <v>0</v>
          </cell>
          <cell r="BU735">
            <v>0</v>
          </cell>
          <cell r="BV735">
            <v>0</v>
          </cell>
          <cell r="BW735">
            <v>0</v>
          </cell>
          <cell r="BX735">
            <v>0</v>
          </cell>
          <cell r="BY735">
            <v>2718697</v>
          </cell>
          <cell r="BZ735">
            <v>0</v>
          </cell>
          <cell r="CA735">
            <v>0</v>
          </cell>
          <cell r="CB735">
            <v>0</v>
          </cell>
          <cell r="CC735">
            <v>0</v>
          </cell>
          <cell r="CD735">
            <v>0</v>
          </cell>
          <cell r="CE735">
            <v>0</v>
          </cell>
          <cell r="CF735">
            <v>0</v>
          </cell>
          <cell r="CG735">
            <v>0</v>
          </cell>
          <cell r="CH735">
            <v>0</v>
          </cell>
          <cell r="CI735">
            <v>0</v>
          </cell>
          <cell r="CK735">
            <v>0</v>
          </cell>
          <cell r="CL735">
            <v>0</v>
          </cell>
          <cell r="CM735">
            <v>0</v>
          </cell>
          <cell r="CN735">
            <v>0</v>
          </cell>
          <cell r="CO735">
            <v>0</v>
          </cell>
          <cell r="CP735">
            <v>0</v>
          </cell>
          <cell r="CQ735">
            <v>0</v>
          </cell>
          <cell r="CR735">
            <v>0</v>
          </cell>
          <cell r="CS735">
            <v>0</v>
          </cell>
          <cell r="CT735">
            <v>0</v>
          </cell>
          <cell r="CU735">
            <v>0</v>
          </cell>
          <cell r="CW735">
            <v>2718697</v>
          </cell>
          <cell r="CX735">
            <v>0</v>
          </cell>
          <cell r="CY735">
            <v>0</v>
          </cell>
          <cell r="CZ735">
            <v>0</v>
          </cell>
          <cell r="DA735">
            <v>0</v>
          </cell>
          <cell r="DB735">
            <v>0</v>
          </cell>
          <cell r="DC735">
            <v>0</v>
          </cell>
          <cell r="DD735">
            <v>0</v>
          </cell>
          <cell r="DE735">
            <v>0</v>
          </cell>
          <cell r="DF735">
            <v>0</v>
          </cell>
          <cell r="DG735">
            <v>0</v>
          </cell>
          <cell r="DI735">
            <v>0</v>
          </cell>
          <cell r="DJ735">
            <v>0</v>
          </cell>
          <cell r="DK735">
            <v>0</v>
          </cell>
          <cell r="DL735">
            <v>0</v>
          </cell>
          <cell r="DM735">
            <v>0</v>
          </cell>
          <cell r="DN735">
            <v>0</v>
          </cell>
          <cell r="DO735">
            <v>0</v>
          </cell>
          <cell r="DP735">
            <v>0</v>
          </cell>
          <cell r="DQ735">
            <v>0</v>
          </cell>
          <cell r="DR735">
            <v>0</v>
          </cell>
          <cell r="DS735">
            <v>0</v>
          </cell>
          <cell r="DU735" t="str">
            <v>ACC 842/900002</v>
          </cell>
          <cell r="DV735">
            <v>0</v>
          </cell>
          <cell r="DW735">
            <v>0</v>
          </cell>
          <cell r="DX735">
            <v>1</v>
          </cell>
          <cell r="DY735">
            <v>0</v>
          </cell>
          <cell r="DZ735">
            <v>0</v>
          </cell>
          <cell r="EB735">
            <v>0</v>
          </cell>
          <cell r="EC735" t="str">
            <v>Def</v>
          </cell>
          <cell r="ED735" t="str">
            <v>Local Recreational Facilities</v>
          </cell>
        </row>
        <row r="736">
          <cell r="D736" t="str">
            <v>PC2130116</v>
          </cell>
          <cell r="E736" t="str">
            <v>Madill's Farm Training Lights</v>
          </cell>
          <cell r="F736" t="str">
            <v>Auckland Council</v>
          </cell>
          <cell r="G736" t="str">
            <v>Parks, sports and recreation</v>
          </cell>
          <cell r="H736" t="str">
            <v>E170505</v>
          </cell>
          <cell r="I736" t="str">
            <v>Local and sports parks - central management</v>
          </cell>
          <cell r="J736" t="str">
            <v>Lifestyle and culture</v>
          </cell>
          <cell r="K736" t="str">
            <v>Local parks services</v>
          </cell>
          <cell r="L736" t="str">
            <v>Local parks</v>
          </cell>
          <cell r="M736" t="str">
            <v>Local activities</v>
          </cell>
          <cell r="N736" t="str">
            <v>Local parks services</v>
          </cell>
          <cell r="O736" t="str">
            <v>Local parks</v>
          </cell>
          <cell r="P736" t="str">
            <v>Lifestyle and culture</v>
          </cell>
          <cell r="Q736" t="str">
            <v>Local parks services</v>
          </cell>
          <cell r="R736" t="str">
            <v>Local parks</v>
          </cell>
          <cell r="S736" t="str">
            <v>A1241205</v>
          </cell>
          <cell r="T736" t="str">
            <v>A1241205</v>
          </cell>
          <cell r="U736" t="str">
            <v>Local parks</v>
          </cell>
          <cell r="V736" t="str">
            <v>L155</v>
          </cell>
          <cell r="W736" t="str">
            <v>Orakei</v>
          </cell>
          <cell r="X736" t="str">
            <v>PL40810</v>
          </cell>
          <cell r="Y736" t="str">
            <v>Expense</v>
          </cell>
          <cell r="Z736">
            <v>20100701</v>
          </cell>
          <cell r="AA736">
            <v>20130630</v>
          </cell>
          <cell r="AB736">
            <v>2</v>
          </cell>
          <cell r="AC736" t="str">
            <v>Discrete</v>
          </cell>
          <cell r="AD736">
            <v>0</v>
          </cell>
          <cell r="AE736">
            <v>0</v>
          </cell>
          <cell r="AF736">
            <v>0</v>
          </cell>
          <cell r="AG736">
            <v>1</v>
          </cell>
          <cell r="AH736">
            <v>2</v>
          </cell>
          <cell r="AI736" t="str">
            <v>Local &amp; Sports Parks</v>
          </cell>
          <cell r="AJ736" t="str">
            <v>Structures parks</v>
          </cell>
          <cell r="AK736">
            <v>25</v>
          </cell>
          <cell r="AM736">
            <v>1</v>
          </cell>
          <cell r="AS736">
            <v>23690</v>
          </cell>
          <cell r="AT736">
            <v>293654</v>
          </cell>
          <cell r="BD736">
            <v>3.1E-2</v>
          </cell>
          <cell r="BE736">
            <v>6.1930000000000041E-2</v>
          </cell>
          <cell r="BF736">
            <v>9.3787900000000146E-2</v>
          </cell>
          <cell r="BG736">
            <v>0.12878911280000027</v>
          </cell>
          <cell r="BH736">
            <v>0.16491036440960039</v>
          </cell>
          <cell r="BI736">
            <v>0.19869276497747879</v>
          </cell>
          <cell r="BJ736">
            <v>0.23225616239684821</v>
          </cell>
          <cell r="BK736">
            <v>0.27045610343115034</v>
          </cell>
          <cell r="BL736">
            <v>0.31238115484437823</v>
          </cell>
          <cell r="BM736">
            <v>0.35568973295424255</v>
          </cell>
          <cell r="BN736">
            <v>0</v>
          </cell>
          <cell r="BO736">
            <v>9103.2739999999994</v>
          </cell>
          <cell r="BP736">
            <v>0</v>
          </cell>
          <cell r="BQ736">
            <v>0</v>
          </cell>
          <cell r="BR736">
            <v>0</v>
          </cell>
          <cell r="BS736">
            <v>0</v>
          </cell>
          <cell r="BT736">
            <v>0</v>
          </cell>
          <cell r="BU736">
            <v>0</v>
          </cell>
          <cell r="BV736">
            <v>0</v>
          </cell>
          <cell r="BW736">
            <v>0</v>
          </cell>
          <cell r="BX736">
            <v>0</v>
          </cell>
          <cell r="BY736">
            <v>23690</v>
          </cell>
          <cell r="BZ736">
            <v>302757.27399999998</v>
          </cell>
          <cell r="CA736">
            <v>0</v>
          </cell>
          <cell r="CB736">
            <v>0</v>
          </cell>
          <cell r="CC736">
            <v>0</v>
          </cell>
          <cell r="CD736">
            <v>0</v>
          </cell>
          <cell r="CE736">
            <v>0</v>
          </cell>
          <cell r="CF736">
            <v>0</v>
          </cell>
          <cell r="CG736">
            <v>0</v>
          </cell>
          <cell r="CH736">
            <v>0</v>
          </cell>
          <cell r="CI736">
            <v>0</v>
          </cell>
          <cell r="CK736">
            <v>0</v>
          </cell>
          <cell r="CL736">
            <v>0</v>
          </cell>
          <cell r="CM736">
            <v>0</v>
          </cell>
          <cell r="CN736">
            <v>0</v>
          </cell>
          <cell r="CO736">
            <v>0</v>
          </cell>
          <cell r="CP736">
            <v>0</v>
          </cell>
          <cell r="CQ736">
            <v>0</v>
          </cell>
          <cell r="CR736">
            <v>0</v>
          </cell>
          <cell r="CS736">
            <v>0</v>
          </cell>
          <cell r="CT736">
            <v>0</v>
          </cell>
          <cell r="CU736">
            <v>0</v>
          </cell>
          <cell r="CW736">
            <v>0</v>
          </cell>
          <cell r="CX736">
            <v>0</v>
          </cell>
          <cell r="CY736">
            <v>0</v>
          </cell>
          <cell r="CZ736">
            <v>0</v>
          </cell>
          <cell r="DA736">
            <v>0</v>
          </cell>
          <cell r="DB736">
            <v>0</v>
          </cell>
          <cell r="DC736">
            <v>0</v>
          </cell>
          <cell r="DD736">
            <v>0</v>
          </cell>
          <cell r="DE736">
            <v>0</v>
          </cell>
          <cell r="DF736">
            <v>0</v>
          </cell>
          <cell r="DG736">
            <v>0</v>
          </cell>
          <cell r="DI736">
            <v>23690</v>
          </cell>
          <cell r="DJ736">
            <v>302757.27399999998</v>
          </cell>
          <cell r="DK736">
            <v>0</v>
          </cell>
          <cell r="DL736">
            <v>0</v>
          </cell>
          <cell r="DM736">
            <v>0</v>
          </cell>
          <cell r="DN736">
            <v>0</v>
          </cell>
          <cell r="DO736">
            <v>0</v>
          </cell>
          <cell r="DP736">
            <v>0</v>
          </cell>
          <cell r="DQ736">
            <v>0</v>
          </cell>
          <cell r="DR736">
            <v>0</v>
          </cell>
          <cell r="DS736">
            <v>0</v>
          </cell>
          <cell r="DU736" t="str">
            <v>ACC 862/510010</v>
          </cell>
          <cell r="DV736">
            <v>0</v>
          </cell>
          <cell r="DW736">
            <v>0</v>
          </cell>
          <cell r="DX736">
            <v>1</v>
          </cell>
          <cell r="DY736">
            <v>293654</v>
          </cell>
          <cell r="DZ736">
            <v>302757.27399999998</v>
          </cell>
          <cell r="EB736">
            <v>302757.27399999998</v>
          </cell>
          <cell r="EC736" t="str">
            <v>Def</v>
          </cell>
          <cell r="ED736" t="str">
            <v>Local Recreational Facilities</v>
          </cell>
        </row>
        <row r="737">
          <cell r="D737" t="str">
            <v>PC2130117</v>
          </cell>
          <cell r="E737" t="str">
            <v>Michaels Ave Reserve sportsfield dev</v>
          </cell>
          <cell r="F737" t="str">
            <v>Auckland Council</v>
          </cell>
          <cell r="G737" t="str">
            <v>Parks, sports and recreation</v>
          </cell>
          <cell r="H737" t="str">
            <v>E170505</v>
          </cell>
          <cell r="I737" t="str">
            <v>Local and sports parks - central management</v>
          </cell>
          <cell r="J737" t="str">
            <v>Lifestyle and culture</v>
          </cell>
          <cell r="K737" t="str">
            <v>Local parks services</v>
          </cell>
          <cell r="L737" t="str">
            <v>Local parks</v>
          </cell>
          <cell r="M737" t="str">
            <v>Local activities</v>
          </cell>
          <cell r="N737" t="str">
            <v>Local parks services</v>
          </cell>
          <cell r="O737" t="str">
            <v>Local parks</v>
          </cell>
          <cell r="P737" t="str">
            <v>Lifestyle and culture</v>
          </cell>
          <cell r="Q737" t="str">
            <v>Local parks services</v>
          </cell>
          <cell r="R737" t="str">
            <v>Local parks</v>
          </cell>
          <cell r="S737" t="str">
            <v>A1241205</v>
          </cell>
          <cell r="T737" t="str">
            <v>A1241205</v>
          </cell>
          <cell r="U737" t="str">
            <v>Local parks</v>
          </cell>
          <cell r="V737" t="str">
            <v>L155</v>
          </cell>
          <cell r="W737" t="str">
            <v>Orakei</v>
          </cell>
          <cell r="X737" t="str">
            <v>PL40810</v>
          </cell>
          <cell r="Y737" t="str">
            <v>Expense</v>
          </cell>
          <cell r="Z737">
            <v>20100701</v>
          </cell>
          <cell r="AA737">
            <v>20140630</v>
          </cell>
          <cell r="AB737">
            <v>2</v>
          </cell>
          <cell r="AC737" t="str">
            <v>Discrete</v>
          </cell>
          <cell r="AD737">
            <v>0</v>
          </cell>
          <cell r="AE737">
            <v>0</v>
          </cell>
          <cell r="AF737">
            <v>1</v>
          </cell>
          <cell r="AG737">
            <v>0</v>
          </cell>
          <cell r="AH737">
            <v>2</v>
          </cell>
          <cell r="AI737" t="str">
            <v>Local &amp; Sports Parks</v>
          </cell>
          <cell r="AJ737" t="str">
            <v>Structures parks</v>
          </cell>
          <cell r="AK737">
            <v>15</v>
          </cell>
          <cell r="AO737">
            <v>1</v>
          </cell>
          <cell r="AS737">
            <v>605816</v>
          </cell>
          <cell r="AT737">
            <v>978846</v>
          </cell>
          <cell r="AU737">
            <v>978846</v>
          </cell>
          <cell r="BD737">
            <v>3.1E-2</v>
          </cell>
          <cell r="BE737">
            <v>6.1930000000000041E-2</v>
          </cell>
          <cell r="BF737">
            <v>9.3787900000000146E-2</v>
          </cell>
          <cell r="BG737">
            <v>0.12878911280000027</v>
          </cell>
          <cell r="BH737">
            <v>0.16491036440960039</v>
          </cell>
          <cell r="BI737">
            <v>0.19869276497747879</v>
          </cell>
          <cell r="BJ737">
            <v>0.23225616239684821</v>
          </cell>
          <cell r="BK737">
            <v>0.27045610343115034</v>
          </cell>
          <cell r="BL737">
            <v>0.31238115484437823</v>
          </cell>
          <cell r="BM737">
            <v>0.35568973295424255</v>
          </cell>
          <cell r="BN737">
            <v>0</v>
          </cell>
          <cell r="BO737">
            <v>30344.225999999999</v>
          </cell>
          <cell r="BP737">
            <v>60619.932780000039</v>
          </cell>
          <cell r="BQ737">
            <v>0</v>
          </cell>
          <cell r="BR737">
            <v>0</v>
          </cell>
          <cell r="BS737">
            <v>0</v>
          </cell>
          <cell r="BT737">
            <v>0</v>
          </cell>
          <cell r="BU737">
            <v>0</v>
          </cell>
          <cell r="BV737">
            <v>0</v>
          </cell>
          <cell r="BW737">
            <v>0</v>
          </cell>
          <cell r="BX737">
            <v>0</v>
          </cell>
          <cell r="BY737">
            <v>605816</v>
          </cell>
          <cell r="BZ737">
            <v>1009190.226</v>
          </cell>
          <cell r="CA737">
            <v>1039465.93278</v>
          </cell>
          <cell r="CB737">
            <v>0</v>
          </cell>
          <cell r="CC737">
            <v>0</v>
          </cell>
          <cell r="CD737">
            <v>0</v>
          </cell>
          <cell r="CE737">
            <v>0</v>
          </cell>
          <cell r="CF737">
            <v>0</v>
          </cell>
          <cell r="CG737">
            <v>0</v>
          </cell>
          <cell r="CH737">
            <v>0</v>
          </cell>
          <cell r="CI737">
            <v>0</v>
          </cell>
          <cell r="CK737">
            <v>0</v>
          </cell>
          <cell r="CL737">
            <v>0</v>
          </cell>
          <cell r="CM737">
            <v>0</v>
          </cell>
          <cell r="CN737">
            <v>0</v>
          </cell>
          <cell r="CO737">
            <v>0</v>
          </cell>
          <cell r="CP737">
            <v>0</v>
          </cell>
          <cell r="CQ737">
            <v>0</v>
          </cell>
          <cell r="CR737">
            <v>0</v>
          </cell>
          <cell r="CS737">
            <v>0</v>
          </cell>
          <cell r="CT737">
            <v>0</v>
          </cell>
          <cell r="CU737">
            <v>0</v>
          </cell>
          <cell r="CW737">
            <v>605816</v>
          </cell>
          <cell r="CX737">
            <v>1009190.226</v>
          </cell>
          <cell r="CY737">
            <v>1039465.93278</v>
          </cell>
          <cell r="CZ737">
            <v>0</v>
          </cell>
          <cell r="DA737">
            <v>0</v>
          </cell>
          <cell r="DB737">
            <v>0</v>
          </cell>
          <cell r="DC737">
            <v>0</v>
          </cell>
          <cell r="DD737">
            <v>0</v>
          </cell>
          <cell r="DE737">
            <v>0</v>
          </cell>
          <cell r="DF737">
            <v>0</v>
          </cell>
          <cell r="DG737">
            <v>0</v>
          </cell>
          <cell r="DI737">
            <v>0</v>
          </cell>
          <cell r="DJ737">
            <v>0</v>
          </cell>
          <cell r="DK737">
            <v>0</v>
          </cell>
          <cell r="DL737">
            <v>0</v>
          </cell>
          <cell r="DM737">
            <v>0</v>
          </cell>
          <cell r="DN737">
            <v>0</v>
          </cell>
          <cell r="DO737">
            <v>0</v>
          </cell>
          <cell r="DP737">
            <v>0</v>
          </cell>
          <cell r="DQ737">
            <v>0</v>
          </cell>
          <cell r="DR737">
            <v>0</v>
          </cell>
          <cell r="DS737">
            <v>0</v>
          </cell>
          <cell r="DU737" t="str">
            <v>ACC 862/450011</v>
          </cell>
          <cell r="DV737">
            <v>1957692</v>
          </cell>
          <cell r="DW737">
            <v>1</v>
          </cell>
          <cell r="DX737">
            <v>1</v>
          </cell>
          <cell r="DY737">
            <v>1957692</v>
          </cell>
          <cell r="DZ737">
            <v>2048656.1587800002</v>
          </cell>
          <cell r="EB737">
            <v>2048656.1587800002</v>
          </cell>
          <cell r="EC737" t="str">
            <v>Def</v>
          </cell>
          <cell r="ED737" t="str">
            <v>Local Recreational Facilities</v>
          </cell>
        </row>
        <row r="738">
          <cell r="D738" t="str">
            <v>PC2130118</v>
          </cell>
          <cell r="E738" t="str">
            <v>Myers Park Upgrade stage one</v>
          </cell>
          <cell r="F738" t="str">
            <v>Auckland Council</v>
          </cell>
          <cell r="G738" t="str">
            <v>Parks, sports and recreation</v>
          </cell>
          <cell r="H738" t="str">
            <v>E170505</v>
          </cell>
          <cell r="I738" t="str">
            <v>Local and sports parks - central management</v>
          </cell>
          <cell r="J738" t="str">
            <v>Lifestyle and culture</v>
          </cell>
          <cell r="K738" t="str">
            <v>Local parks services</v>
          </cell>
          <cell r="L738" t="str">
            <v>Local parks</v>
          </cell>
          <cell r="M738" t="str">
            <v>Local activities</v>
          </cell>
          <cell r="N738" t="str">
            <v>Local parks services</v>
          </cell>
          <cell r="O738" t="str">
            <v>Local parks</v>
          </cell>
          <cell r="P738" t="str">
            <v>Lifestyle and culture</v>
          </cell>
          <cell r="Q738" t="str">
            <v>Local parks services</v>
          </cell>
          <cell r="R738" t="str">
            <v>Local parks</v>
          </cell>
          <cell r="S738" t="str">
            <v>A1241205</v>
          </cell>
          <cell r="T738" t="str">
            <v>A1241205</v>
          </cell>
          <cell r="U738" t="str">
            <v>Local parks</v>
          </cell>
          <cell r="V738" t="str">
            <v>L195</v>
          </cell>
          <cell r="W738" t="str">
            <v>Waitemata</v>
          </cell>
          <cell r="X738" t="str">
            <v>FY12 - Only</v>
          </cell>
          <cell r="Y738" t="str">
            <v>Expense</v>
          </cell>
          <cell r="Z738">
            <v>20110701</v>
          </cell>
          <cell r="AA738">
            <v>20120630</v>
          </cell>
          <cell r="AB738">
            <v>2</v>
          </cell>
          <cell r="AC738" t="str">
            <v>Discrete</v>
          </cell>
          <cell r="AD738">
            <v>0</v>
          </cell>
          <cell r="AE738">
            <v>0</v>
          </cell>
          <cell r="AF738">
            <v>1</v>
          </cell>
          <cell r="AG738">
            <v>0</v>
          </cell>
          <cell r="AH738">
            <v>2</v>
          </cell>
          <cell r="AI738" t="str">
            <v>Local &amp; Sports Parks</v>
          </cell>
          <cell r="AJ738" t="str">
            <v>Structures parks</v>
          </cell>
          <cell r="AK738">
            <v>35</v>
          </cell>
          <cell r="AP738">
            <v>1</v>
          </cell>
          <cell r="AS738">
            <v>48942</v>
          </cell>
          <cell r="BD738">
            <v>3.1E-2</v>
          </cell>
          <cell r="BE738">
            <v>6.1930000000000041E-2</v>
          </cell>
          <cell r="BF738">
            <v>9.3787900000000146E-2</v>
          </cell>
          <cell r="BG738">
            <v>0.12878911280000027</v>
          </cell>
          <cell r="BH738">
            <v>0.16491036440960039</v>
          </cell>
          <cell r="BI738">
            <v>0.19869276497747879</v>
          </cell>
          <cell r="BJ738">
            <v>0.23225616239684821</v>
          </cell>
          <cell r="BK738">
            <v>0.27045610343115034</v>
          </cell>
          <cell r="BL738">
            <v>0.31238115484437823</v>
          </cell>
          <cell r="BM738">
            <v>0.35568973295424255</v>
          </cell>
          <cell r="BN738">
            <v>0</v>
          </cell>
          <cell r="BO738">
            <v>0</v>
          </cell>
          <cell r="BP738">
            <v>0</v>
          </cell>
          <cell r="BQ738">
            <v>0</v>
          </cell>
          <cell r="BR738">
            <v>0</v>
          </cell>
          <cell r="BS738">
            <v>0</v>
          </cell>
          <cell r="BT738">
            <v>0</v>
          </cell>
          <cell r="BU738">
            <v>0</v>
          </cell>
          <cell r="BV738">
            <v>0</v>
          </cell>
          <cell r="BW738">
            <v>0</v>
          </cell>
          <cell r="BX738">
            <v>0</v>
          </cell>
          <cell r="BY738">
            <v>48942</v>
          </cell>
          <cell r="BZ738">
            <v>0</v>
          </cell>
          <cell r="CA738">
            <v>0</v>
          </cell>
          <cell r="CB738">
            <v>0</v>
          </cell>
          <cell r="CC738">
            <v>0</v>
          </cell>
          <cell r="CD738">
            <v>0</v>
          </cell>
          <cell r="CE738">
            <v>0</v>
          </cell>
          <cell r="CF738">
            <v>0</v>
          </cell>
          <cell r="CG738">
            <v>0</v>
          </cell>
          <cell r="CH738">
            <v>0</v>
          </cell>
          <cell r="CI738">
            <v>0</v>
          </cell>
          <cell r="CK738">
            <v>0</v>
          </cell>
          <cell r="CL738">
            <v>0</v>
          </cell>
          <cell r="CM738">
            <v>0</v>
          </cell>
          <cell r="CN738">
            <v>0</v>
          </cell>
          <cell r="CO738">
            <v>0</v>
          </cell>
          <cell r="CP738">
            <v>0</v>
          </cell>
          <cell r="CQ738">
            <v>0</v>
          </cell>
          <cell r="CR738">
            <v>0</v>
          </cell>
          <cell r="CS738">
            <v>0</v>
          </cell>
          <cell r="CT738">
            <v>0</v>
          </cell>
          <cell r="CU738">
            <v>0</v>
          </cell>
          <cell r="CW738">
            <v>48942</v>
          </cell>
          <cell r="CX738">
            <v>0</v>
          </cell>
          <cell r="CY738">
            <v>0</v>
          </cell>
          <cell r="CZ738">
            <v>0</v>
          </cell>
          <cell r="DA738">
            <v>0</v>
          </cell>
          <cell r="DB738">
            <v>0</v>
          </cell>
          <cell r="DC738">
            <v>0</v>
          </cell>
          <cell r="DD738">
            <v>0</v>
          </cell>
          <cell r="DE738">
            <v>0</v>
          </cell>
          <cell r="DF738">
            <v>0</v>
          </cell>
          <cell r="DG738">
            <v>0</v>
          </cell>
          <cell r="DI738">
            <v>0</v>
          </cell>
          <cell r="DJ738">
            <v>0</v>
          </cell>
          <cell r="DK738">
            <v>0</v>
          </cell>
          <cell r="DL738">
            <v>0</v>
          </cell>
          <cell r="DM738">
            <v>0</v>
          </cell>
          <cell r="DN738">
            <v>0</v>
          </cell>
          <cell r="DO738">
            <v>0</v>
          </cell>
          <cell r="DP738">
            <v>0</v>
          </cell>
          <cell r="DQ738">
            <v>0</v>
          </cell>
          <cell r="DR738">
            <v>0</v>
          </cell>
          <cell r="DS738">
            <v>0</v>
          </cell>
          <cell r="DU738" t="str">
            <v>ACC 862/520007</v>
          </cell>
          <cell r="DV738">
            <v>0</v>
          </cell>
          <cell r="DW738">
            <v>0</v>
          </cell>
          <cell r="DX738">
            <v>1</v>
          </cell>
          <cell r="DY738">
            <v>0</v>
          </cell>
          <cell r="DZ738">
            <v>0</v>
          </cell>
          <cell r="EB738">
            <v>0</v>
          </cell>
          <cell r="EC738" t="str">
            <v>Def</v>
          </cell>
          <cell r="ED738" t="str">
            <v>Local Recreational Facilities</v>
          </cell>
        </row>
        <row r="739">
          <cell r="D739" t="str">
            <v>PC2130119a</v>
          </cell>
          <cell r="E739" t="str">
            <v>Onehunga Bay foreshore upgrade</v>
          </cell>
          <cell r="F739" t="str">
            <v>Auckland Council</v>
          </cell>
          <cell r="G739" t="str">
            <v>Parks, sports and recreation</v>
          </cell>
          <cell r="H739" t="str">
            <v>E170505</v>
          </cell>
          <cell r="I739" t="str">
            <v>Local and sports parks - central management</v>
          </cell>
          <cell r="J739" t="str">
            <v>Lifestyle and culture</v>
          </cell>
          <cell r="K739" t="str">
            <v>Local parks services</v>
          </cell>
          <cell r="L739" t="str">
            <v>Local parks</v>
          </cell>
          <cell r="M739" t="str">
            <v>Local activities</v>
          </cell>
          <cell r="N739" t="str">
            <v>Local parks services</v>
          </cell>
          <cell r="O739" t="str">
            <v>Local parks</v>
          </cell>
          <cell r="P739" t="str">
            <v>Lifestyle and culture</v>
          </cell>
          <cell r="Q739" t="str">
            <v>Local parks services</v>
          </cell>
          <cell r="R739" t="str">
            <v>Local parks</v>
          </cell>
          <cell r="S739" t="str">
            <v>A1241205</v>
          </cell>
          <cell r="T739" t="str">
            <v>A1241205</v>
          </cell>
          <cell r="U739" t="str">
            <v>Local parks</v>
          </cell>
          <cell r="V739" t="str">
            <v>L150</v>
          </cell>
          <cell r="W739" t="str">
            <v>Maungakiekie-Tamaki</v>
          </cell>
          <cell r="X739" t="str">
            <v>PL40810</v>
          </cell>
          <cell r="Y739" t="str">
            <v>Expense</v>
          </cell>
          <cell r="Z739">
            <v>20110701</v>
          </cell>
          <cell r="AA739">
            <v>20140630</v>
          </cell>
          <cell r="AB739">
            <v>2</v>
          </cell>
          <cell r="AC739" t="str">
            <v>Discrete</v>
          </cell>
          <cell r="AD739">
            <v>0</v>
          </cell>
          <cell r="AE739">
            <v>0</v>
          </cell>
          <cell r="AF739">
            <v>1</v>
          </cell>
          <cell r="AG739">
            <v>0</v>
          </cell>
          <cell r="AH739">
            <v>2</v>
          </cell>
          <cell r="AI739" t="str">
            <v>Local &amp; Sports Parks</v>
          </cell>
          <cell r="AJ739" t="str">
            <v>Structures parks</v>
          </cell>
          <cell r="AK739">
            <v>35</v>
          </cell>
          <cell r="AM739">
            <v>0.5</v>
          </cell>
          <cell r="AO739">
            <v>0.5</v>
          </cell>
          <cell r="AS739">
            <v>3723408</v>
          </cell>
          <cell r="AT739">
            <v>10713970</v>
          </cell>
          <cell r="AU739">
            <v>9505399</v>
          </cell>
          <cell r="BD739">
            <v>3.1E-2</v>
          </cell>
          <cell r="BE739">
            <v>6.1930000000000041E-2</v>
          </cell>
          <cell r="BF739">
            <v>9.3787900000000146E-2</v>
          </cell>
          <cell r="BG739">
            <v>0.12878911280000027</v>
          </cell>
          <cell r="BH739">
            <v>0.16491036440960039</v>
          </cell>
          <cell r="BI739">
            <v>0.19869276497747879</v>
          </cell>
          <cell r="BJ739">
            <v>0.23225616239684821</v>
          </cell>
          <cell r="BK739">
            <v>0.27045610343115034</v>
          </cell>
          <cell r="BL739">
            <v>0.31238115484437823</v>
          </cell>
          <cell r="BM739">
            <v>0.35568973295424255</v>
          </cell>
          <cell r="BN739">
            <v>0</v>
          </cell>
          <cell r="BO739">
            <v>332133.07</v>
          </cell>
          <cell r="BP739">
            <v>588669.3600700004</v>
          </cell>
          <cell r="BQ739">
            <v>0</v>
          </cell>
          <cell r="BR739">
            <v>0</v>
          </cell>
          <cell r="BS739">
            <v>0</v>
          </cell>
          <cell r="BT739">
            <v>0</v>
          </cell>
          <cell r="BU739">
            <v>0</v>
          </cell>
          <cell r="BV739">
            <v>0</v>
          </cell>
          <cell r="BW739">
            <v>0</v>
          </cell>
          <cell r="BX739">
            <v>0</v>
          </cell>
          <cell r="BY739">
            <v>3723408</v>
          </cell>
          <cell r="BZ739">
            <v>11046103.07</v>
          </cell>
          <cell r="CA739">
            <v>10094068.360070001</v>
          </cell>
          <cell r="CB739">
            <v>0</v>
          </cell>
          <cell r="CC739">
            <v>0</v>
          </cell>
          <cell r="CD739">
            <v>0</v>
          </cell>
          <cell r="CE739">
            <v>0</v>
          </cell>
          <cell r="CF739">
            <v>0</v>
          </cell>
          <cell r="CG739">
            <v>0</v>
          </cell>
          <cell r="CH739">
            <v>0</v>
          </cell>
          <cell r="CI739">
            <v>0</v>
          </cell>
          <cell r="CK739">
            <v>0</v>
          </cell>
          <cell r="CL739">
            <v>0</v>
          </cell>
          <cell r="CM739">
            <v>0</v>
          </cell>
          <cell r="CN739">
            <v>0</v>
          </cell>
          <cell r="CO739">
            <v>0</v>
          </cell>
          <cell r="CP739">
            <v>0</v>
          </cell>
          <cell r="CQ739">
            <v>0</v>
          </cell>
          <cell r="CR739">
            <v>0</v>
          </cell>
          <cell r="CS739">
            <v>0</v>
          </cell>
          <cell r="CT739">
            <v>0</v>
          </cell>
          <cell r="CU739">
            <v>0</v>
          </cell>
          <cell r="CW739">
            <v>3723408</v>
          </cell>
          <cell r="CX739">
            <v>11046103.07</v>
          </cell>
          <cell r="CY739">
            <v>10094068.360070001</v>
          </cell>
          <cell r="CZ739">
            <v>0</v>
          </cell>
          <cell r="DA739">
            <v>0</v>
          </cell>
          <cell r="DB739">
            <v>0</v>
          </cell>
          <cell r="DC739">
            <v>0</v>
          </cell>
          <cell r="DD739">
            <v>0</v>
          </cell>
          <cell r="DE739">
            <v>0</v>
          </cell>
          <cell r="DF739">
            <v>0</v>
          </cell>
          <cell r="DG739">
            <v>0</v>
          </cell>
          <cell r="DI739">
            <v>0</v>
          </cell>
          <cell r="DJ739">
            <v>0</v>
          </cell>
          <cell r="DK739">
            <v>0</v>
          </cell>
          <cell r="DL739">
            <v>0</v>
          </cell>
          <cell r="DM739">
            <v>0</v>
          </cell>
          <cell r="DN739">
            <v>0</v>
          </cell>
          <cell r="DO739">
            <v>0</v>
          </cell>
          <cell r="DP739">
            <v>0</v>
          </cell>
          <cell r="DQ739">
            <v>0</v>
          </cell>
          <cell r="DR739">
            <v>0</v>
          </cell>
          <cell r="DS739">
            <v>0</v>
          </cell>
          <cell r="DU739" t="str">
            <v>ACC 842/500019</v>
          </cell>
          <cell r="DV739">
            <v>20219369</v>
          </cell>
          <cell r="DW739">
            <v>1</v>
          </cell>
          <cell r="DX739">
            <v>1</v>
          </cell>
          <cell r="DY739">
            <v>20219369</v>
          </cell>
          <cell r="DZ739">
            <v>21140171.430070002</v>
          </cell>
          <cell r="EB739">
            <v>21140171.430070002</v>
          </cell>
          <cell r="EC739" t="str">
            <v>Def</v>
          </cell>
          <cell r="ED739" t="str">
            <v>Local Recreational Facilities</v>
          </cell>
        </row>
        <row r="740">
          <cell r="D740" t="str">
            <v>PC2130119b</v>
          </cell>
          <cell r="E740" t="str">
            <v>Onehunga Bay foreshore upgrade</v>
          </cell>
          <cell r="F740" t="str">
            <v>Auckland Council</v>
          </cell>
          <cell r="G740" t="str">
            <v>Parks, sports and recreation</v>
          </cell>
          <cell r="H740" t="str">
            <v>E170505</v>
          </cell>
          <cell r="I740" t="str">
            <v>Local and sports parks - central management</v>
          </cell>
          <cell r="J740" t="str">
            <v>Lifestyle and culture</v>
          </cell>
          <cell r="K740" t="str">
            <v>Local parks services</v>
          </cell>
          <cell r="L740" t="str">
            <v>Local parks</v>
          </cell>
          <cell r="M740" t="str">
            <v>Local activities</v>
          </cell>
          <cell r="N740" t="str">
            <v>Local parks services</v>
          </cell>
          <cell r="O740" t="str">
            <v>Local parks</v>
          </cell>
          <cell r="P740" t="str">
            <v>Lifestyle and culture</v>
          </cell>
          <cell r="Q740" t="str">
            <v>Local parks services</v>
          </cell>
          <cell r="R740" t="str">
            <v>Local parks</v>
          </cell>
          <cell r="S740" t="str">
            <v>A1241205</v>
          </cell>
          <cell r="T740" t="str">
            <v>A1241205</v>
          </cell>
          <cell r="U740" t="str">
            <v>Local parks</v>
          </cell>
          <cell r="V740" t="str">
            <v>L150</v>
          </cell>
          <cell r="W740" t="str">
            <v>Maungakiekie-Tamaki</v>
          </cell>
          <cell r="X740" t="str">
            <v>PL38380</v>
          </cell>
          <cell r="Y740" t="str">
            <v>Revenue</v>
          </cell>
          <cell r="Z740">
            <v>20110701</v>
          </cell>
          <cell r="AA740">
            <v>20140630</v>
          </cell>
          <cell r="AB740">
            <v>2</v>
          </cell>
          <cell r="AC740" t="str">
            <v>Discrete</v>
          </cell>
          <cell r="AD740">
            <v>0</v>
          </cell>
          <cell r="AE740">
            <v>0</v>
          </cell>
          <cell r="AF740">
            <v>1</v>
          </cell>
          <cell r="AG740">
            <v>0</v>
          </cell>
          <cell r="AH740">
            <v>2</v>
          </cell>
          <cell r="AI740" t="str">
            <v>Local &amp; Sports Parks</v>
          </cell>
          <cell r="AJ740" t="str">
            <v>Structures parks</v>
          </cell>
          <cell r="AK740">
            <v>35</v>
          </cell>
          <cell r="AM740">
            <v>0.5</v>
          </cell>
          <cell r="AO740">
            <v>0.5</v>
          </cell>
          <cell r="AS740">
            <v>-3475897</v>
          </cell>
          <cell r="AT740">
            <v>-7403599</v>
          </cell>
          <cell r="AU740">
            <v>-5577616</v>
          </cell>
          <cell r="AV740">
            <v>0</v>
          </cell>
          <cell r="AW740">
            <v>0</v>
          </cell>
          <cell r="AX740">
            <v>0</v>
          </cell>
          <cell r="AY740">
            <v>0</v>
          </cell>
          <cell r="AZ740">
            <v>0</v>
          </cell>
          <cell r="BA740">
            <v>0</v>
          </cell>
          <cell r="BB740">
            <v>0</v>
          </cell>
          <cell r="BC740">
            <v>0</v>
          </cell>
          <cell r="BD740">
            <v>3.1E-2</v>
          </cell>
          <cell r="BE740">
            <v>6.1930000000000041E-2</v>
          </cell>
          <cell r="BF740">
            <v>9.3787900000000146E-2</v>
          </cell>
          <cell r="BG740">
            <v>0.12878911280000027</v>
          </cell>
          <cell r="BH740">
            <v>0.16491036440960039</v>
          </cell>
          <cell r="BI740">
            <v>0.19869276497747879</v>
          </cell>
          <cell r="BJ740">
            <v>0.23225616239684821</v>
          </cell>
          <cell r="BK740">
            <v>0.27045610343115034</v>
          </cell>
          <cell r="BL740">
            <v>0.31238115484437823</v>
          </cell>
          <cell r="BM740">
            <v>0.35568973295424255</v>
          </cell>
          <cell r="BN740">
            <v>0</v>
          </cell>
          <cell r="BO740">
            <v>-229511.56899999999</v>
          </cell>
          <cell r="BP740">
            <v>-345421.75888000021</v>
          </cell>
          <cell r="BQ740">
            <v>0</v>
          </cell>
          <cell r="BR740">
            <v>0</v>
          </cell>
          <cell r="BS740">
            <v>0</v>
          </cell>
          <cell r="BT740">
            <v>0</v>
          </cell>
          <cell r="BU740">
            <v>0</v>
          </cell>
          <cell r="BV740">
            <v>0</v>
          </cell>
          <cell r="BW740">
            <v>0</v>
          </cell>
          <cell r="BX740">
            <v>0</v>
          </cell>
          <cell r="BY740">
            <v>-3475897</v>
          </cell>
          <cell r="BZ740">
            <v>-7633110.5690000001</v>
          </cell>
          <cell r="CA740">
            <v>-5923037.7588800006</v>
          </cell>
          <cell r="CB740">
            <v>0</v>
          </cell>
          <cell r="CC740">
            <v>0</v>
          </cell>
          <cell r="CD740">
            <v>0</v>
          </cell>
          <cell r="CE740">
            <v>0</v>
          </cell>
          <cell r="CF740">
            <v>0</v>
          </cell>
          <cell r="CG740">
            <v>0</v>
          </cell>
          <cell r="CH740">
            <v>0</v>
          </cell>
          <cell r="CI740">
            <v>0</v>
          </cell>
          <cell r="CK740">
            <v>0</v>
          </cell>
          <cell r="CL740">
            <v>0</v>
          </cell>
          <cell r="CM740">
            <v>0</v>
          </cell>
          <cell r="CN740">
            <v>0</v>
          </cell>
          <cell r="CO740">
            <v>0</v>
          </cell>
          <cell r="CP740">
            <v>0</v>
          </cell>
          <cell r="CQ740">
            <v>0</v>
          </cell>
          <cell r="CR740">
            <v>0</v>
          </cell>
          <cell r="CS740">
            <v>0</v>
          </cell>
          <cell r="CT740">
            <v>0</v>
          </cell>
          <cell r="CU740">
            <v>0</v>
          </cell>
          <cell r="CW740">
            <v>-3475897</v>
          </cell>
          <cell r="CX740">
            <v>-7633110.5690000001</v>
          </cell>
          <cell r="CY740">
            <v>-5923037.7588800006</v>
          </cell>
          <cell r="CZ740">
            <v>0</v>
          </cell>
          <cell r="DA740">
            <v>0</v>
          </cell>
          <cell r="DB740">
            <v>0</v>
          </cell>
          <cell r="DC740">
            <v>0</v>
          </cell>
          <cell r="DD740">
            <v>0</v>
          </cell>
          <cell r="DE740">
            <v>0</v>
          </cell>
          <cell r="DF740">
            <v>0</v>
          </cell>
          <cell r="DG740">
            <v>0</v>
          </cell>
          <cell r="DI740">
            <v>0</v>
          </cell>
          <cell r="DJ740">
            <v>0</v>
          </cell>
          <cell r="DK740">
            <v>0</v>
          </cell>
          <cell r="DL740">
            <v>0</v>
          </cell>
          <cell r="DM740">
            <v>0</v>
          </cell>
          <cell r="DN740">
            <v>0</v>
          </cell>
          <cell r="DO740">
            <v>0</v>
          </cell>
          <cell r="DP740">
            <v>0</v>
          </cell>
          <cell r="DQ740">
            <v>0</v>
          </cell>
          <cell r="DR740">
            <v>0</v>
          </cell>
          <cell r="DS740">
            <v>0</v>
          </cell>
          <cell r="DU740" t="str">
            <v>ACC 842/500019</v>
          </cell>
          <cell r="DV740">
            <v>-12981215</v>
          </cell>
          <cell r="DW740">
            <v>1</v>
          </cell>
          <cell r="DX740">
            <v>1</v>
          </cell>
          <cell r="DY740">
            <v>-12981215</v>
          </cell>
          <cell r="DZ740">
            <v>-13556148.327880001</v>
          </cell>
          <cell r="EB740">
            <v>-13556148.327880001</v>
          </cell>
          <cell r="EC740" t="str">
            <v>Def</v>
          </cell>
          <cell r="ED740" t="str">
            <v>Local Recreational Facilities</v>
          </cell>
        </row>
        <row r="741">
          <cell r="D741" t="str">
            <v>PC2130121</v>
          </cell>
          <cell r="E741" t="str">
            <v>Orakei Basin Walkway</v>
          </cell>
          <cell r="F741" t="str">
            <v>Auckland Council</v>
          </cell>
          <cell r="G741" t="str">
            <v>Parks, sports and recreation</v>
          </cell>
          <cell r="H741" t="str">
            <v>E170505</v>
          </cell>
          <cell r="I741" t="str">
            <v>Local and sports parks - central management</v>
          </cell>
          <cell r="J741" t="str">
            <v>Lifestyle and culture</v>
          </cell>
          <cell r="K741" t="str">
            <v>Local parks services</v>
          </cell>
          <cell r="L741" t="str">
            <v>Local parks</v>
          </cell>
          <cell r="M741" t="str">
            <v>Local activities</v>
          </cell>
          <cell r="N741" t="str">
            <v>Local parks services</v>
          </cell>
          <cell r="O741" t="str">
            <v>Local parks</v>
          </cell>
          <cell r="P741" t="str">
            <v>Lifestyle and culture</v>
          </cell>
          <cell r="Q741" t="str">
            <v>Local parks services</v>
          </cell>
          <cell r="R741" t="str">
            <v>Local parks</v>
          </cell>
          <cell r="S741" t="str">
            <v>A1241205</v>
          </cell>
          <cell r="T741" t="str">
            <v>A1241205</v>
          </cell>
          <cell r="U741" t="str">
            <v>Local parks</v>
          </cell>
          <cell r="V741" t="str">
            <v>L155</v>
          </cell>
          <cell r="W741" t="str">
            <v>Orakei</v>
          </cell>
          <cell r="X741" t="str">
            <v>FY12 - Only</v>
          </cell>
          <cell r="Y741" t="str">
            <v>Expense</v>
          </cell>
          <cell r="Z741">
            <v>20100701</v>
          </cell>
          <cell r="AA741">
            <v>20120630</v>
          </cell>
          <cell r="AB741">
            <v>2</v>
          </cell>
          <cell r="AC741" t="str">
            <v>Discrete</v>
          </cell>
          <cell r="AD741">
            <v>0</v>
          </cell>
          <cell r="AE741">
            <v>0</v>
          </cell>
          <cell r="AF741">
            <v>0</v>
          </cell>
          <cell r="AG741">
            <v>1</v>
          </cell>
          <cell r="AH741">
            <v>2</v>
          </cell>
          <cell r="AI741" t="str">
            <v>Local &amp; Sports Parks</v>
          </cell>
          <cell r="AJ741" t="str">
            <v>Structures parks</v>
          </cell>
          <cell r="AK741">
            <v>25</v>
          </cell>
          <cell r="AP741">
            <v>1</v>
          </cell>
          <cell r="AS741">
            <v>579629</v>
          </cell>
          <cell r="BD741">
            <v>3.1E-2</v>
          </cell>
          <cell r="BE741">
            <v>6.1930000000000041E-2</v>
          </cell>
          <cell r="BF741">
            <v>9.3787900000000146E-2</v>
          </cell>
          <cell r="BG741">
            <v>0.12878911280000027</v>
          </cell>
          <cell r="BH741">
            <v>0.16491036440960039</v>
          </cell>
          <cell r="BI741">
            <v>0.19869276497747879</v>
          </cell>
          <cell r="BJ741">
            <v>0.23225616239684821</v>
          </cell>
          <cell r="BK741">
            <v>0.27045610343115034</v>
          </cell>
          <cell r="BL741">
            <v>0.31238115484437823</v>
          </cell>
          <cell r="BM741">
            <v>0.35568973295424255</v>
          </cell>
          <cell r="BN741">
            <v>0</v>
          </cell>
          <cell r="BO741">
            <v>0</v>
          </cell>
          <cell r="BP741">
            <v>0</v>
          </cell>
          <cell r="BQ741">
            <v>0</v>
          </cell>
          <cell r="BR741">
            <v>0</v>
          </cell>
          <cell r="BS741">
            <v>0</v>
          </cell>
          <cell r="BT741">
            <v>0</v>
          </cell>
          <cell r="BU741">
            <v>0</v>
          </cell>
          <cell r="BV741">
            <v>0</v>
          </cell>
          <cell r="BW741">
            <v>0</v>
          </cell>
          <cell r="BX741">
            <v>0</v>
          </cell>
          <cell r="BY741">
            <v>579629</v>
          </cell>
          <cell r="BZ741">
            <v>0</v>
          </cell>
          <cell r="CA741">
            <v>0</v>
          </cell>
          <cell r="CB741">
            <v>0</v>
          </cell>
          <cell r="CC741">
            <v>0</v>
          </cell>
          <cell r="CD741">
            <v>0</v>
          </cell>
          <cell r="CE741">
            <v>0</v>
          </cell>
          <cell r="CF741">
            <v>0</v>
          </cell>
          <cell r="CG741">
            <v>0</v>
          </cell>
          <cell r="CH741">
            <v>0</v>
          </cell>
          <cell r="CI741">
            <v>0</v>
          </cell>
          <cell r="CK741">
            <v>0</v>
          </cell>
          <cell r="CL741">
            <v>0</v>
          </cell>
          <cell r="CM741">
            <v>0</v>
          </cell>
          <cell r="CN741">
            <v>0</v>
          </cell>
          <cell r="CO741">
            <v>0</v>
          </cell>
          <cell r="CP741">
            <v>0</v>
          </cell>
          <cell r="CQ741">
            <v>0</v>
          </cell>
          <cell r="CR741">
            <v>0</v>
          </cell>
          <cell r="CS741">
            <v>0</v>
          </cell>
          <cell r="CT741">
            <v>0</v>
          </cell>
          <cell r="CU741">
            <v>0</v>
          </cell>
          <cell r="CW741">
            <v>0</v>
          </cell>
          <cell r="CX741">
            <v>0</v>
          </cell>
          <cell r="CY741">
            <v>0</v>
          </cell>
          <cell r="CZ741">
            <v>0</v>
          </cell>
          <cell r="DA741">
            <v>0</v>
          </cell>
          <cell r="DB741">
            <v>0</v>
          </cell>
          <cell r="DC741">
            <v>0</v>
          </cell>
          <cell r="DD741">
            <v>0</v>
          </cell>
          <cell r="DE741">
            <v>0</v>
          </cell>
          <cell r="DF741">
            <v>0</v>
          </cell>
          <cell r="DG741">
            <v>0</v>
          </cell>
          <cell r="DI741">
            <v>579629</v>
          </cell>
          <cell r="DJ741">
            <v>0</v>
          </cell>
          <cell r="DK741">
            <v>0</v>
          </cell>
          <cell r="DL741">
            <v>0</v>
          </cell>
          <cell r="DM741">
            <v>0</v>
          </cell>
          <cell r="DN741">
            <v>0</v>
          </cell>
          <cell r="DO741">
            <v>0</v>
          </cell>
          <cell r="DP741">
            <v>0</v>
          </cell>
          <cell r="DQ741">
            <v>0</v>
          </cell>
          <cell r="DR741">
            <v>0</v>
          </cell>
          <cell r="DS741">
            <v>0</v>
          </cell>
          <cell r="DU741" t="str">
            <v>ACC 862/050002</v>
          </cell>
          <cell r="DV741">
            <v>0</v>
          </cell>
          <cell r="DW741">
            <v>0</v>
          </cell>
          <cell r="DX741">
            <v>1</v>
          </cell>
          <cell r="DY741">
            <v>0</v>
          </cell>
          <cell r="DZ741">
            <v>0</v>
          </cell>
          <cell r="EB741">
            <v>0</v>
          </cell>
          <cell r="EC741" t="str">
            <v>Def</v>
          </cell>
          <cell r="ED741" t="str">
            <v>Local Recreational Facilities</v>
          </cell>
        </row>
        <row r="742">
          <cell r="D742" t="str">
            <v>PC2130124</v>
          </cell>
          <cell r="E742" t="str">
            <v>Park and street furniture renewal</v>
          </cell>
          <cell r="F742" t="str">
            <v>Auckland Council</v>
          </cell>
          <cell r="G742" t="str">
            <v>Parks, sports and recreation</v>
          </cell>
          <cell r="H742" t="str">
            <v>E170505</v>
          </cell>
          <cell r="I742" t="str">
            <v>Local and sports parks - central management</v>
          </cell>
          <cell r="J742" t="str">
            <v>Lifestyle and culture</v>
          </cell>
          <cell r="K742" t="str">
            <v>Local parks services</v>
          </cell>
          <cell r="L742" t="str">
            <v>Local parks</v>
          </cell>
          <cell r="M742" t="str">
            <v>Local activities</v>
          </cell>
          <cell r="N742" t="str">
            <v>Local parks services</v>
          </cell>
          <cell r="O742" t="str">
            <v>Local parks</v>
          </cell>
          <cell r="P742" t="str">
            <v>Lifestyle and culture</v>
          </cell>
          <cell r="Q742" t="str">
            <v>Local parks services</v>
          </cell>
          <cell r="R742" t="str">
            <v>Local parks</v>
          </cell>
          <cell r="S742" t="str">
            <v>A1241205</v>
          </cell>
          <cell r="T742" t="str">
            <v>A1241205</v>
          </cell>
          <cell r="U742" t="str">
            <v>Local parks</v>
          </cell>
          <cell r="V742" t="str">
            <v>L100</v>
          </cell>
          <cell r="W742" t="str">
            <v>Albert-Eden</v>
          </cell>
          <cell r="X742" t="str">
            <v>PL40810</v>
          </cell>
          <cell r="Y742" t="str">
            <v>Expense</v>
          </cell>
          <cell r="Z742">
            <v>20120701</v>
          </cell>
          <cell r="AA742">
            <v>20130630</v>
          </cell>
          <cell r="AB742">
            <v>1</v>
          </cell>
          <cell r="AC742" t="str">
            <v>Programme</v>
          </cell>
          <cell r="AD742">
            <v>0</v>
          </cell>
          <cell r="AE742">
            <v>0</v>
          </cell>
          <cell r="AF742">
            <v>0</v>
          </cell>
          <cell r="AG742">
            <v>1</v>
          </cell>
          <cell r="AH742">
            <v>2</v>
          </cell>
          <cell r="AI742" t="str">
            <v>Local &amp; Sports Parks</v>
          </cell>
          <cell r="AJ742" t="str">
            <v>Structures parks</v>
          </cell>
          <cell r="AK742">
            <v>15</v>
          </cell>
          <cell r="AM742">
            <v>1</v>
          </cell>
          <cell r="AT742">
            <v>198017.5</v>
          </cell>
          <cell r="BD742">
            <v>3.1E-2</v>
          </cell>
          <cell r="BE742">
            <v>6.1930000000000041E-2</v>
          </cell>
          <cell r="BF742">
            <v>9.3787900000000146E-2</v>
          </cell>
          <cell r="BG742">
            <v>0.12878911280000027</v>
          </cell>
          <cell r="BH742">
            <v>0.16491036440960039</v>
          </cell>
          <cell r="BI742">
            <v>0.19869276497747879</v>
          </cell>
          <cell r="BJ742">
            <v>0.23225616239684821</v>
          </cell>
          <cell r="BK742">
            <v>0.27045610343115034</v>
          </cell>
          <cell r="BL742">
            <v>0.31238115484437823</v>
          </cell>
          <cell r="BM742">
            <v>0.35568973295424255</v>
          </cell>
          <cell r="BN742">
            <v>0</v>
          </cell>
          <cell r="BO742">
            <v>6138.5424999999996</v>
          </cell>
          <cell r="BP742">
            <v>0</v>
          </cell>
          <cell r="BQ742">
            <v>0</v>
          </cell>
          <cell r="BR742">
            <v>0</v>
          </cell>
          <cell r="BS742">
            <v>0</v>
          </cell>
          <cell r="BT742">
            <v>0</v>
          </cell>
          <cell r="BU742">
            <v>0</v>
          </cell>
          <cell r="BV742">
            <v>0</v>
          </cell>
          <cell r="BW742">
            <v>0</v>
          </cell>
          <cell r="BX742">
            <v>0</v>
          </cell>
          <cell r="BY742">
            <v>0</v>
          </cell>
          <cell r="BZ742">
            <v>204156.04250000001</v>
          </cell>
          <cell r="CA742">
            <v>0</v>
          </cell>
          <cell r="CB742">
            <v>0</v>
          </cell>
          <cell r="CC742">
            <v>0</v>
          </cell>
          <cell r="CD742">
            <v>0</v>
          </cell>
          <cell r="CE742">
            <v>0</v>
          </cell>
          <cell r="CF742">
            <v>0</v>
          </cell>
          <cell r="CG742">
            <v>0</v>
          </cell>
          <cell r="CH742">
            <v>0</v>
          </cell>
          <cell r="CI742">
            <v>0</v>
          </cell>
          <cell r="CK742">
            <v>0</v>
          </cell>
          <cell r="CL742">
            <v>0</v>
          </cell>
          <cell r="CM742">
            <v>0</v>
          </cell>
          <cell r="CN742">
            <v>0</v>
          </cell>
          <cell r="CO742">
            <v>0</v>
          </cell>
          <cell r="CP742">
            <v>0</v>
          </cell>
          <cell r="CQ742">
            <v>0</v>
          </cell>
          <cell r="CR742">
            <v>0</v>
          </cell>
          <cell r="CS742">
            <v>0</v>
          </cell>
          <cell r="CT742">
            <v>0</v>
          </cell>
          <cell r="CU742">
            <v>0</v>
          </cell>
          <cell r="CW742">
            <v>0</v>
          </cell>
          <cell r="CX742">
            <v>0</v>
          </cell>
          <cell r="CY742">
            <v>0</v>
          </cell>
          <cell r="CZ742">
            <v>0</v>
          </cell>
          <cell r="DA742">
            <v>0</v>
          </cell>
          <cell r="DB742">
            <v>0</v>
          </cell>
          <cell r="DC742">
            <v>0</v>
          </cell>
          <cell r="DD742">
            <v>0</v>
          </cell>
          <cell r="DE742">
            <v>0</v>
          </cell>
          <cell r="DF742">
            <v>0</v>
          </cell>
          <cell r="DG742">
            <v>0</v>
          </cell>
          <cell r="DI742">
            <v>0</v>
          </cell>
          <cell r="DJ742">
            <v>204156.04250000001</v>
          </cell>
          <cell r="DK742">
            <v>0</v>
          </cell>
          <cell r="DL742">
            <v>0</v>
          </cell>
          <cell r="DM742">
            <v>0</v>
          </cell>
          <cell r="DN742">
            <v>0</v>
          </cell>
          <cell r="DO742">
            <v>0</v>
          </cell>
          <cell r="DP742">
            <v>0</v>
          </cell>
          <cell r="DQ742">
            <v>0</v>
          </cell>
          <cell r="DR742">
            <v>0</v>
          </cell>
          <cell r="DS742">
            <v>0</v>
          </cell>
          <cell r="DU742" t="str">
            <v>ACC 862/600770</v>
          </cell>
          <cell r="DV742">
            <v>0</v>
          </cell>
          <cell r="DW742">
            <v>0</v>
          </cell>
          <cell r="DX742">
            <v>10</v>
          </cell>
          <cell r="DY742">
            <v>198017.5</v>
          </cell>
          <cell r="DZ742">
            <v>204156.04250000001</v>
          </cell>
          <cell r="EB742">
            <v>204156.04250000001</v>
          </cell>
          <cell r="EC742" t="str">
            <v>Def</v>
          </cell>
          <cell r="ED742" t="str">
            <v>Local Recreational Facilities</v>
          </cell>
        </row>
        <row r="743">
          <cell r="D743" t="str">
            <v>PC2130124</v>
          </cell>
          <cell r="E743" t="str">
            <v>Park and street furniture renewal</v>
          </cell>
          <cell r="F743" t="str">
            <v>Auckland Council</v>
          </cell>
          <cell r="G743" t="str">
            <v>Parks, sports and recreation</v>
          </cell>
          <cell r="H743" t="str">
            <v>E170505</v>
          </cell>
          <cell r="I743" t="str">
            <v>Local and sports parks - central management</v>
          </cell>
          <cell r="J743" t="str">
            <v>Lifestyle and culture</v>
          </cell>
          <cell r="K743" t="str">
            <v>Local parks services</v>
          </cell>
          <cell r="L743" t="str">
            <v>Local parks</v>
          </cell>
          <cell r="M743" t="str">
            <v>Local activities</v>
          </cell>
          <cell r="N743" t="str">
            <v>Local parks services</v>
          </cell>
          <cell r="O743" t="str">
            <v>Local parks</v>
          </cell>
          <cell r="P743" t="str">
            <v>Lifestyle and culture</v>
          </cell>
          <cell r="Q743" t="str">
            <v>Local parks services</v>
          </cell>
          <cell r="R743" t="str">
            <v>Local parks</v>
          </cell>
          <cell r="S743" t="str">
            <v>A1241205</v>
          </cell>
          <cell r="T743" t="str">
            <v>A1241205</v>
          </cell>
          <cell r="U743" t="str">
            <v>Local parks</v>
          </cell>
          <cell r="V743" t="str">
            <v>L115</v>
          </cell>
          <cell r="W743" t="str">
            <v>Great Barrier</v>
          </cell>
          <cell r="X743" t="str">
            <v>PL40810</v>
          </cell>
          <cell r="Y743" t="str">
            <v>Expense</v>
          </cell>
          <cell r="Z743">
            <v>20120701</v>
          </cell>
          <cell r="AA743">
            <v>20130630</v>
          </cell>
          <cell r="AB743">
            <v>1</v>
          </cell>
          <cell r="AC743" t="str">
            <v>Programme</v>
          </cell>
          <cell r="AD743">
            <v>0</v>
          </cell>
          <cell r="AE743">
            <v>0</v>
          </cell>
          <cell r="AF743">
            <v>0</v>
          </cell>
          <cell r="AG743">
            <v>1</v>
          </cell>
          <cell r="AH743">
            <v>2</v>
          </cell>
          <cell r="AI743" t="str">
            <v>Local &amp; Sports Parks</v>
          </cell>
          <cell r="AJ743" t="str">
            <v>Structures parks</v>
          </cell>
          <cell r="AK743">
            <v>15</v>
          </cell>
          <cell r="AM743">
            <v>1</v>
          </cell>
          <cell r="AT743">
            <v>17927.5</v>
          </cell>
          <cell r="BD743">
            <v>3.1E-2</v>
          </cell>
          <cell r="BE743">
            <v>6.1930000000000041E-2</v>
          </cell>
          <cell r="BF743">
            <v>9.3787900000000146E-2</v>
          </cell>
          <cell r="BG743">
            <v>0.12878911280000027</v>
          </cell>
          <cell r="BH743">
            <v>0.16491036440960039</v>
          </cell>
          <cell r="BI743">
            <v>0.19869276497747879</v>
          </cell>
          <cell r="BJ743">
            <v>0.23225616239684821</v>
          </cell>
          <cell r="BK743">
            <v>0.27045610343115034</v>
          </cell>
          <cell r="BL743">
            <v>0.31238115484437823</v>
          </cell>
          <cell r="BM743">
            <v>0.35568973295424255</v>
          </cell>
          <cell r="BN743">
            <v>0</v>
          </cell>
          <cell r="BO743">
            <v>555.75249999999994</v>
          </cell>
          <cell r="BP743">
            <v>0</v>
          </cell>
          <cell r="BQ743">
            <v>0</v>
          </cell>
          <cell r="BR743">
            <v>0</v>
          </cell>
          <cell r="BS743">
            <v>0</v>
          </cell>
          <cell r="BT743">
            <v>0</v>
          </cell>
          <cell r="BU743">
            <v>0</v>
          </cell>
          <cell r="BV743">
            <v>0</v>
          </cell>
          <cell r="BW743">
            <v>0</v>
          </cell>
          <cell r="BX743">
            <v>0</v>
          </cell>
          <cell r="BY743">
            <v>0</v>
          </cell>
          <cell r="BZ743">
            <v>18483.252499999999</v>
          </cell>
          <cell r="CA743">
            <v>0</v>
          </cell>
          <cell r="CB743">
            <v>0</v>
          </cell>
          <cell r="CC743">
            <v>0</v>
          </cell>
          <cell r="CD743">
            <v>0</v>
          </cell>
          <cell r="CE743">
            <v>0</v>
          </cell>
          <cell r="CF743">
            <v>0</v>
          </cell>
          <cell r="CG743">
            <v>0</v>
          </cell>
          <cell r="CH743">
            <v>0</v>
          </cell>
          <cell r="CI743">
            <v>0</v>
          </cell>
          <cell r="CK743">
            <v>0</v>
          </cell>
          <cell r="CL743">
            <v>0</v>
          </cell>
          <cell r="CM743">
            <v>0</v>
          </cell>
          <cell r="CN743">
            <v>0</v>
          </cell>
          <cell r="CO743">
            <v>0</v>
          </cell>
          <cell r="CP743">
            <v>0</v>
          </cell>
          <cell r="CQ743">
            <v>0</v>
          </cell>
          <cell r="CR743">
            <v>0</v>
          </cell>
          <cell r="CS743">
            <v>0</v>
          </cell>
          <cell r="CT743">
            <v>0</v>
          </cell>
          <cell r="CU743">
            <v>0</v>
          </cell>
          <cell r="CW743">
            <v>0</v>
          </cell>
          <cell r="CX743">
            <v>0</v>
          </cell>
          <cell r="CY743">
            <v>0</v>
          </cell>
          <cell r="CZ743">
            <v>0</v>
          </cell>
          <cell r="DA743">
            <v>0</v>
          </cell>
          <cell r="DB743">
            <v>0</v>
          </cell>
          <cell r="DC743">
            <v>0</v>
          </cell>
          <cell r="DD743">
            <v>0</v>
          </cell>
          <cell r="DE743">
            <v>0</v>
          </cell>
          <cell r="DF743">
            <v>0</v>
          </cell>
          <cell r="DG743">
            <v>0</v>
          </cell>
          <cell r="DI743">
            <v>0</v>
          </cell>
          <cell r="DJ743">
            <v>18483.252499999999</v>
          </cell>
          <cell r="DK743">
            <v>0</v>
          </cell>
          <cell r="DL743">
            <v>0</v>
          </cell>
          <cell r="DM743">
            <v>0</v>
          </cell>
          <cell r="DN743">
            <v>0</v>
          </cell>
          <cell r="DO743">
            <v>0</v>
          </cell>
          <cell r="DP743">
            <v>0</v>
          </cell>
          <cell r="DQ743">
            <v>0</v>
          </cell>
          <cell r="DR743">
            <v>0</v>
          </cell>
          <cell r="DS743">
            <v>0</v>
          </cell>
          <cell r="DU743" t="str">
            <v>ACC 862/600770</v>
          </cell>
          <cell r="DV743">
            <v>0</v>
          </cell>
          <cell r="DW743">
            <v>0</v>
          </cell>
          <cell r="DX743">
            <v>10</v>
          </cell>
          <cell r="DY743">
            <v>17927.5</v>
          </cell>
          <cell r="DZ743">
            <v>18483.252499999999</v>
          </cell>
          <cell r="EB743">
            <v>18483.252499999999</v>
          </cell>
          <cell r="EC743" t="str">
            <v>Def</v>
          </cell>
          <cell r="ED743" t="str">
            <v>Local Recreational Facilities</v>
          </cell>
        </row>
        <row r="744">
          <cell r="D744" t="str">
            <v>PC2130124</v>
          </cell>
          <cell r="E744" t="str">
            <v>Park and street furniture renewal</v>
          </cell>
          <cell r="F744" t="str">
            <v>Auckland Council</v>
          </cell>
          <cell r="G744" t="str">
            <v>Parks, sports and recreation</v>
          </cell>
          <cell r="H744" t="str">
            <v>E170505</v>
          </cell>
          <cell r="I744" t="str">
            <v>Local and sports parks - central management</v>
          </cell>
          <cell r="J744" t="str">
            <v>Lifestyle and culture</v>
          </cell>
          <cell r="K744" t="str">
            <v>Local parks services</v>
          </cell>
          <cell r="L744" t="str">
            <v>Local parks</v>
          </cell>
          <cell r="M744" t="str">
            <v>Local activities</v>
          </cell>
          <cell r="N744" t="str">
            <v>Local parks services</v>
          </cell>
          <cell r="O744" t="str">
            <v>Local parks</v>
          </cell>
          <cell r="P744" t="str">
            <v>Lifestyle and culture</v>
          </cell>
          <cell r="Q744" t="str">
            <v>Local parks services</v>
          </cell>
          <cell r="R744" t="str">
            <v>Local parks</v>
          </cell>
          <cell r="S744" t="str">
            <v>A1241205</v>
          </cell>
          <cell r="T744" t="str">
            <v>A1241205</v>
          </cell>
          <cell r="U744" t="str">
            <v>Local parks</v>
          </cell>
          <cell r="V744" t="str">
            <v>L140</v>
          </cell>
          <cell r="W744" t="str">
            <v>Mangere-Otahuhu</v>
          </cell>
          <cell r="X744" t="str">
            <v>PL40810</v>
          </cell>
          <cell r="Y744" t="str">
            <v>Expense</v>
          </cell>
          <cell r="Z744">
            <v>20120701</v>
          </cell>
          <cell r="AA744">
            <v>20130630</v>
          </cell>
          <cell r="AB744">
            <v>1</v>
          </cell>
          <cell r="AC744" t="str">
            <v>Programme</v>
          </cell>
          <cell r="AD744">
            <v>0</v>
          </cell>
          <cell r="AE744">
            <v>0</v>
          </cell>
          <cell r="AF744">
            <v>0</v>
          </cell>
          <cell r="AG744">
            <v>1</v>
          </cell>
          <cell r="AH744">
            <v>2</v>
          </cell>
          <cell r="AI744" t="str">
            <v>Local &amp; Sports Parks</v>
          </cell>
          <cell r="AJ744" t="str">
            <v>Structures parks</v>
          </cell>
          <cell r="AK744">
            <v>15</v>
          </cell>
          <cell r="AM744">
            <v>1</v>
          </cell>
          <cell r="AT744">
            <v>88200</v>
          </cell>
          <cell r="BD744">
            <v>3.1E-2</v>
          </cell>
          <cell r="BE744">
            <v>6.1930000000000041E-2</v>
          </cell>
          <cell r="BF744">
            <v>9.3787900000000146E-2</v>
          </cell>
          <cell r="BG744">
            <v>0.12878911280000027</v>
          </cell>
          <cell r="BH744">
            <v>0.16491036440960039</v>
          </cell>
          <cell r="BI744">
            <v>0.19869276497747879</v>
          </cell>
          <cell r="BJ744">
            <v>0.23225616239684821</v>
          </cell>
          <cell r="BK744">
            <v>0.27045610343115034</v>
          </cell>
          <cell r="BL744">
            <v>0.31238115484437823</v>
          </cell>
          <cell r="BM744">
            <v>0.35568973295424255</v>
          </cell>
          <cell r="BN744">
            <v>0</v>
          </cell>
          <cell r="BO744">
            <v>2734.2</v>
          </cell>
          <cell r="BP744">
            <v>0</v>
          </cell>
          <cell r="BQ744">
            <v>0</v>
          </cell>
          <cell r="BR744">
            <v>0</v>
          </cell>
          <cell r="BS744">
            <v>0</v>
          </cell>
          <cell r="BT744">
            <v>0</v>
          </cell>
          <cell r="BU744">
            <v>0</v>
          </cell>
          <cell r="BV744">
            <v>0</v>
          </cell>
          <cell r="BW744">
            <v>0</v>
          </cell>
          <cell r="BX744">
            <v>0</v>
          </cell>
          <cell r="BY744">
            <v>0</v>
          </cell>
          <cell r="BZ744">
            <v>90934.2</v>
          </cell>
          <cell r="CA744">
            <v>0</v>
          </cell>
          <cell r="CB744">
            <v>0</v>
          </cell>
          <cell r="CC744">
            <v>0</v>
          </cell>
          <cell r="CD744">
            <v>0</v>
          </cell>
          <cell r="CE744">
            <v>0</v>
          </cell>
          <cell r="CF744">
            <v>0</v>
          </cell>
          <cell r="CG744">
            <v>0</v>
          </cell>
          <cell r="CH744">
            <v>0</v>
          </cell>
          <cell r="CI744">
            <v>0</v>
          </cell>
          <cell r="CK744">
            <v>0</v>
          </cell>
          <cell r="CL744">
            <v>0</v>
          </cell>
          <cell r="CM744">
            <v>0</v>
          </cell>
          <cell r="CN744">
            <v>0</v>
          </cell>
          <cell r="CO744">
            <v>0</v>
          </cell>
          <cell r="CP744">
            <v>0</v>
          </cell>
          <cell r="CQ744">
            <v>0</v>
          </cell>
          <cell r="CR744">
            <v>0</v>
          </cell>
          <cell r="CS744">
            <v>0</v>
          </cell>
          <cell r="CT744">
            <v>0</v>
          </cell>
          <cell r="CU744">
            <v>0</v>
          </cell>
          <cell r="CW744">
            <v>0</v>
          </cell>
          <cell r="CX744">
            <v>0</v>
          </cell>
          <cell r="CY744">
            <v>0</v>
          </cell>
          <cell r="CZ744">
            <v>0</v>
          </cell>
          <cell r="DA744">
            <v>0</v>
          </cell>
          <cell r="DB744">
            <v>0</v>
          </cell>
          <cell r="DC744">
            <v>0</v>
          </cell>
          <cell r="DD744">
            <v>0</v>
          </cell>
          <cell r="DE744">
            <v>0</v>
          </cell>
          <cell r="DF744">
            <v>0</v>
          </cell>
          <cell r="DG744">
            <v>0</v>
          </cell>
          <cell r="DI744">
            <v>0</v>
          </cell>
          <cell r="DJ744">
            <v>90934.2</v>
          </cell>
          <cell r="DK744">
            <v>0</v>
          </cell>
          <cell r="DL744">
            <v>0</v>
          </cell>
          <cell r="DM744">
            <v>0</v>
          </cell>
          <cell r="DN744">
            <v>0</v>
          </cell>
          <cell r="DO744">
            <v>0</v>
          </cell>
          <cell r="DP744">
            <v>0</v>
          </cell>
          <cell r="DQ744">
            <v>0</v>
          </cell>
          <cell r="DR744">
            <v>0</v>
          </cell>
          <cell r="DS744">
            <v>0</v>
          </cell>
          <cell r="DU744" t="str">
            <v>ACC 862/600770</v>
          </cell>
          <cell r="DV744">
            <v>0</v>
          </cell>
          <cell r="DW744">
            <v>0</v>
          </cell>
          <cell r="DX744">
            <v>10</v>
          </cell>
          <cell r="DY744">
            <v>88200</v>
          </cell>
          <cell r="DZ744">
            <v>90934.2</v>
          </cell>
          <cell r="EB744">
            <v>90934.2</v>
          </cell>
          <cell r="EC744" t="str">
            <v>Def</v>
          </cell>
          <cell r="ED744" t="str">
            <v>Local Recreational Facilities</v>
          </cell>
        </row>
        <row r="745">
          <cell r="D745" t="str">
            <v>PC2130124</v>
          </cell>
          <cell r="E745" t="str">
            <v>Park and street furniture renewal</v>
          </cell>
          <cell r="F745" t="str">
            <v>Auckland Council</v>
          </cell>
          <cell r="G745" t="str">
            <v>Parks, sports and recreation</v>
          </cell>
          <cell r="H745" t="str">
            <v>E170505</v>
          </cell>
          <cell r="I745" t="str">
            <v>Local and sports parks - central management</v>
          </cell>
          <cell r="J745" t="str">
            <v>Lifestyle and culture</v>
          </cell>
          <cell r="K745" t="str">
            <v>Local parks services</v>
          </cell>
          <cell r="L745" t="str">
            <v>Local parks</v>
          </cell>
          <cell r="M745" t="str">
            <v>Local activities</v>
          </cell>
          <cell r="N745" t="str">
            <v>Local parks services</v>
          </cell>
          <cell r="O745" t="str">
            <v>Local parks</v>
          </cell>
          <cell r="P745" t="str">
            <v>Lifestyle and culture</v>
          </cell>
          <cell r="Q745" t="str">
            <v>Local parks services</v>
          </cell>
          <cell r="R745" t="str">
            <v>Local parks</v>
          </cell>
          <cell r="S745" t="str">
            <v>A1241205</v>
          </cell>
          <cell r="T745" t="str">
            <v>A1241205</v>
          </cell>
          <cell r="U745" t="str">
            <v>Local parks</v>
          </cell>
          <cell r="V745" t="str">
            <v>L150</v>
          </cell>
          <cell r="W745" t="str">
            <v>Maungakiekie-Tamaki</v>
          </cell>
          <cell r="X745" t="str">
            <v>PL40810</v>
          </cell>
          <cell r="Y745" t="str">
            <v>Expense</v>
          </cell>
          <cell r="Z745">
            <v>20120701</v>
          </cell>
          <cell r="AA745">
            <v>20130630</v>
          </cell>
          <cell r="AB745">
            <v>1</v>
          </cell>
          <cell r="AC745" t="str">
            <v>Programme</v>
          </cell>
          <cell r="AD745">
            <v>0</v>
          </cell>
          <cell r="AE745">
            <v>0</v>
          </cell>
          <cell r="AF745">
            <v>0</v>
          </cell>
          <cell r="AG745">
            <v>1</v>
          </cell>
          <cell r="AH745">
            <v>2</v>
          </cell>
          <cell r="AI745" t="str">
            <v>Local &amp; Sports Parks</v>
          </cell>
          <cell r="AJ745" t="str">
            <v>Structures parks</v>
          </cell>
          <cell r="AK745">
            <v>15</v>
          </cell>
          <cell r="AM745">
            <v>1</v>
          </cell>
          <cell r="AT745">
            <v>214187.5</v>
          </cell>
          <cell r="BD745">
            <v>3.1E-2</v>
          </cell>
          <cell r="BE745">
            <v>6.1930000000000041E-2</v>
          </cell>
          <cell r="BF745">
            <v>9.3787900000000146E-2</v>
          </cell>
          <cell r="BG745">
            <v>0.12878911280000027</v>
          </cell>
          <cell r="BH745">
            <v>0.16491036440960039</v>
          </cell>
          <cell r="BI745">
            <v>0.19869276497747879</v>
          </cell>
          <cell r="BJ745">
            <v>0.23225616239684821</v>
          </cell>
          <cell r="BK745">
            <v>0.27045610343115034</v>
          </cell>
          <cell r="BL745">
            <v>0.31238115484437823</v>
          </cell>
          <cell r="BM745">
            <v>0.35568973295424255</v>
          </cell>
          <cell r="BN745">
            <v>0</v>
          </cell>
          <cell r="BO745">
            <v>6639.8125</v>
          </cell>
          <cell r="BP745">
            <v>0</v>
          </cell>
          <cell r="BQ745">
            <v>0</v>
          </cell>
          <cell r="BR745">
            <v>0</v>
          </cell>
          <cell r="BS745">
            <v>0</v>
          </cell>
          <cell r="BT745">
            <v>0</v>
          </cell>
          <cell r="BU745">
            <v>0</v>
          </cell>
          <cell r="BV745">
            <v>0</v>
          </cell>
          <cell r="BW745">
            <v>0</v>
          </cell>
          <cell r="BX745">
            <v>0</v>
          </cell>
          <cell r="BY745">
            <v>0</v>
          </cell>
          <cell r="BZ745">
            <v>220827.3125</v>
          </cell>
          <cell r="CA745">
            <v>0</v>
          </cell>
          <cell r="CB745">
            <v>0</v>
          </cell>
          <cell r="CC745">
            <v>0</v>
          </cell>
          <cell r="CD745">
            <v>0</v>
          </cell>
          <cell r="CE745">
            <v>0</v>
          </cell>
          <cell r="CF745">
            <v>0</v>
          </cell>
          <cell r="CG745">
            <v>0</v>
          </cell>
          <cell r="CH745">
            <v>0</v>
          </cell>
          <cell r="CI745">
            <v>0</v>
          </cell>
          <cell r="CK745">
            <v>0</v>
          </cell>
          <cell r="CL745">
            <v>0</v>
          </cell>
          <cell r="CM745">
            <v>0</v>
          </cell>
          <cell r="CN745">
            <v>0</v>
          </cell>
          <cell r="CO745">
            <v>0</v>
          </cell>
          <cell r="CP745">
            <v>0</v>
          </cell>
          <cell r="CQ745">
            <v>0</v>
          </cell>
          <cell r="CR745">
            <v>0</v>
          </cell>
          <cell r="CS745">
            <v>0</v>
          </cell>
          <cell r="CT745">
            <v>0</v>
          </cell>
          <cell r="CU745">
            <v>0</v>
          </cell>
          <cell r="CW745">
            <v>0</v>
          </cell>
          <cell r="CX745">
            <v>0</v>
          </cell>
          <cell r="CY745">
            <v>0</v>
          </cell>
          <cell r="CZ745">
            <v>0</v>
          </cell>
          <cell r="DA745">
            <v>0</v>
          </cell>
          <cell r="DB745">
            <v>0</v>
          </cell>
          <cell r="DC745">
            <v>0</v>
          </cell>
          <cell r="DD745">
            <v>0</v>
          </cell>
          <cell r="DE745">
            <v>0</v>
          </cell>
          <cell r="DF745">
            <v>0</v>
          </cell>
          <cell r="DG745">
            <v>0</v>
          </cell>
          <cell r="DI745">
            <v>0</v>
          </cell>
          <cell r="DJ745">
            <v>220827.3125</v>
          </cell>
          <cell r="DK745">
            <v>0</v>
          </cell>
          <cell r="DL745">
            <v>0</v>
          </cell>
          <cell r="DM745">
            <v>0</v>
          </cell>
          <cell r="DN745">
            <v>0</v>
          </cell>
          <cell r="DO745">
            <v>0</v>
          </cell>
          <cell r="DP745">
            <v>0</v>
          </cell>
          <cell r="DQ745">
            <v>0</v>
          </cell>
          <cell r="DR745">
            <v>0</v>
          </cell>
          <cell r="DS745">
            <v>0</v>
          </cell>
          <cell r="DU745" t="str">
            <v>ACC 862/600770</v>
          </cell>
          <cell r="DV745">
            <v>0</v>
          </cell>
          <cell r="DW745">
            <v>0</v>
          </cell>
          <cell r="DX745">
            <v>10</v>
          </cell>
          <cell r="DY745">
            <v>214187.5</v>
          </cell>
          <cell r="DZ745">
            <v>220827.3125</v>
          </cell>
          <cell r="EB745">
            <v>220827.3125</v>
          </cell>
          <cell r="EC745" t="str">
            <v>Def</v>
          </cell>
          <cell r="ED745" t="str">
            <v>Local Recreational Facilities</v>
          </cell>
        </row>
        <row r="746">
          <cell r="D746" t="str">
            <v>PC2130124</v>
          </cell>
          <cell r="E746" t="str">
            <v>Park and street furniture renewal</v>
          </cell>
          <cell r="F746" t="str">
            <v>Auckland Council</v>
          </cell>
          <cell r="G746" t="str">
            <v>Parks, sports and recreation</v>
          </cell>
          <cell r="H746" t="str">
            <v>E170505</v>
          </cell>
          <cell r="I746" t="str">
            <v>Local and sports parks - central management</v>
          </cell>
          <cell r="J746" t="str">
            <v>Lifestyle and culture</v>
          </cell>
          <cell r="K746" t="str">
            <v>Local parks services</v>
          </cell>
          <cell r="L746" t="str">
            <v>Local parks</v>
          </cell>
          <cell r="M746" t="str">
            <v>Local activities</v>
          </cell>
          <cell r="N746" t="str">
            <v>Local parks services</v>
          </cell>
          <cell r="O746" t="str">
            <v>Local parks</v>
          </cell>
          <cell r="P746" t="str">
            <v>Lifestyle and culture</v>
          </cell>
          <cell r="Q746" t="str">
            <v>Local parks services</v>
          </cell>
          <cell r="R746" t="str">
            <v>Local parks</v>
          </cell>
          <cell r="S746" t="str">
            <v>A1241205</v>
          </cell>
          <cell r="T746" t="str">
            <v>A1241205</v>
          </cell>
          <cell r="U746" t="str">
            <v>Local parks</v>
          </cell>
          <cell r="V746" t="str">
            <v>L155</v>
          </cell>
          <cell r="W746" t="str">
            <v>Orakei</v>
          </cell>
          <cell r="X746" t="str">
            <v>PL40810</v>
          </cell>
          <cell r="Y746" t="str">
            <v>Expense</v>
          </cell>
          <cell r="Z746">
            <v>20120701</v>
          </cell>
          <cell r="AA746">
            <v>20130630</v>
          </cell>
          <cell r="AB746">
            <v>1</v>
          </cell>
          <cell r="AC746" t="str">
            <v>Programme</v>
          </cell>
          <cell r="AD746">
            <v>0</v>
          </cell>
          <cell r="AE746">
            <v>0</v>
          </cell>
          <cell r="AF746">
            <v>0</v>
          </cell>
          <cell r="AG746">
            <v>1</v>
          </cell>
          <cell r="AH746">
            <v>2</v>
          </cell>
          <cell r="AI746" t="str">
            <v>Local &amp; Sports Parks</v>
          </cell>
          <cell r="AJ746" t="str">
            <v>Structures parks</v>
          </cell>
          <cell r="AK746">
            <v>15</v>
          </cell>
          <cell r="AM746">
            <v>1</v>
          </cell>
          <cell r="AT746">
            <v>129097.5</v>
          </cell>
          <cell r="BD746">
            <v>3.1E-2</v>
          </cell>
          <cell r="BE746">
            <v>6.1930000000000041E-2</v>
          </cell>
          <cell r="BF746">
            <v>9.3787900000000146E-2</v>
          </cell>
          <cell r="BG746">
            <v>0.12878911280000027</v>
          </cell>
          <cell r="BH746">
            <v>0.16491036440960039</v>
          </cell>
          <cell r="BI746">
            <v>0.19869276497747879</v>
          </cell>
          <cell r="BJ746">
            <v>0.23225616239684821</v>
          </cell>
          <cell r="BK746">
            <v>0.27045610343115034</v>
          </cell>
          <cell r="BL746">
            <v>0.31238115484437823</v>
          </cell>
          <cell r="BM746">
            <v>0.35568973295424255</v>
          </cell>
          <cell r="BN746">
            <v>0</v>
          </cell>
          <cell r="BO746">
            <v>4002.0225</v>
          </cell>
          <cell r="BP746">
            <v>0</v>
          </cell>
          <cell r="BQ746">
            <v>0</v>
          </cell>
          <cell r="BR746">
            <v>0</v>
          </cell>
          <cell r="BS746">
            <v>0</v>
          </cell>
          <cell r="BT746">
            <v>0</v>
          </cell>
          <cell r="BU746">
            <v>0</v>
          </cell>
          <cell r="BV746">
            <v>0</v>
          </cell>
          <cell r="BW746">
            <v>0</v>
          </cell>
          <cell r="BX746">
            <v>0</v>
          </cell>
          <cell r="BY746">
            <v>0</v>
          </cell>
          <cell r="BZ746">
            <v>133099.52249999999</v>
          </cell>
          <cell r="CA746">
            <v>0</v>
          </cell>
          <cell r="CB746">
            <v>0</v>
          </cell>
          <cell r="CC746">
            <v>0</v>
          </cell>
          <cell r="CD746">
            <v>0</v>
          </cell>
          <cell r="CE746">
            <v>0</v>
          </cell>
          <cell r="CF746">
            <v>0</v>
          </cell>
          <cell r="CG746">
            <v>0</v>
          </cell>
          <cell r="CH746">
            <v>0</v>
          </cell>
          <cell r="CI746">
            <v>0</v>
          </cell>
          <cell r="CK746">
            <v>0</v>
          </cell>
          <cell r="CL746">
            <v>0</v>
          </cell>
          <cell r="CM746">
            <v>0</v>
          </cell>
          <cell r="CN746">
            <v>0</v>
          </cell>
          <cell r="CO746">
            <v>0</v>
          </cell>
          <cell r="CP746">
            <v>0</v>
          </cell>
          <cell r="CQ746">
            <v>0</v>
          </cell>
          <cell r="CR746">
            <v>0</v>
          </cell>
          <cell r="CS746">
            <v>0</v>
          </cell>
          <cell r="CT746">
            <v>0</v>
          </cell>
          <cell r="CU746">
            <v>0</v>
          </cell>
          <cell r="CW746">
            <v>0</v>
          </cell>
          <cell r="CX746">
            <v>0</v>
          </cell>
          <cell r="CY746">
            <v>0</v>
          </cell>
          <cell r="CZ746">
            <v>0</v>
          </cell>
          <cell r="DA746">
            <v>0</v>
          </cell>
          <cell r="DB746">
            <v>0</v>
          </cell>
          <cell r="DC746">
            <v>0</v>
          </cell>
          <cell r="DD746">
            <v>0</v>
          </cell>
          <cell r="DE746">
            <v>0</v>
          </cell>
          <cell r="DF746">
            <v>0</v>
          </cell>
          <cell r="DG746">
            <v>0</v>
          </cell>
          <cell r="DI746">
            <v>0</v>
          </cell>
          <cell r="DJ746">
            <v>133099.52249999999</v>
          </cell>
          <cell r="DK746">
            <v>0</v>
          </cell>
          <cell r="DL746">
            <v>0</v>
          </cell>
          <cell r="DM746">
            <v>0</v>
          </cell>
          <cell r="DN746">
            <v>0</v>
          </cell>
          <cell r="DO746">
            <v>0</v>
          </cell>
          <cell r="DP746">
            <v>0</v>
          </cell>
          <cell r="DQ746">
            <v>0</v>
          </cell>
          <cell r="DR746">
            <v>0</v>
          </cell>
          <cell r="DS746">
            <v>0</v>
          </cell>
          <cell r="DU746" t="str">
            <v>ACC 862/600770</v>
          </cell>
          <cell r="DV746">
            <v>0</v>
          </cell>
          <cell r="DW746">
            <v>0</v>
          </cell>
          <cell r="DX746">
            <v>10</v>
          </cell>
          <cell r="DY746">
            <v>129097.5</v>
          </cell>
          <cell r="DZ746">
            <v>133099.52249999999</v>
          </cell>
          <cell r="EB746">
            <v>133099.52249999999</v>
          </cell>
          <cell r="EC746" t="str">
            <v>Def</v>
          </cell>
          <cell r="ED746" t="str">
            <v>Local Recreational Facilities</v>
          </cell>
        </row>
        <row r="747">
          <cell r="D747" t="str">
            <v>PC2130124</v>
          </cell>
          <cell r="E747" t="str">
            <v>Park and street furniture renewal</v>
          </cell>
          <cell r="F747" t="str">
            <v>Auckland Council</v>
          </cell>
          <cell r="G747" t="str">
            <v>Parks, sports and recreation</v>
          </cell>
          <cell r="H747" t="str">
            <v>E170505</v>
          </cell>
          <cell r="I747" t="str">
            <v>Local and sports parks - central management</v>
          </cell>
          <cell r="J747" t="str">
            <v>Lifestyle and culture</v>
          </cell>
          <cell r="K747" t="str">
            <v>Local parks services</v>
          </cell>
          <cell r="L747" t="str">
            <v>Local parks</v>
          </cell>
          <cell r="M747" t="str">
            <v>Local activities</v>
          </cell>
          <cell r="N747" t="str">
            <v>Local parks services</v>
          </cell>
          <cell r="O747" t="str">
            <v>Local parks</v>
          </cell>
          <cell r="P747" t="str">
            <v>Lifestyle and culture</v>
          </cell>
          <cell r="Q747" t="str">
            <v>Local parks services</v>
          </cell>
          <cell r="R747" t="str">
            <v>Local parks</v>
          </cell>
          <cell r="S747" t="str">
            <v>A1241205</v>
          </cell>
          <cell r="T747" t="str">
            <v>A1241205</v>
          </cell>
          <cell r="U747" t="str">
            <v>Local parks</v>
          </cell>
          <cell r="V747" t="str">
            <v>L170</v>
          </cell>
          <cell r="W747" t="str">
            <v>Puketapapa</v>
          </cell>
          <cell r="X747" t="str">
            <v>PL40810</v>
          </cell>
          <cell r="Y747" t="str">
            <v>Expense</v>
          </cell>
          <cell r="Z747">
            <v>20120701</v>
          </cell>
          <cell r="AA747">
            <v>20130630</v>
          </cell>
          <cell r="AB747">
            <v>1</v>
          </cell>
          <cell r="AC747" t="str">
            <v>Programme</v>
          </cell>
          <cell r="AD747">
            <v>0</v>
          </cell>
          <cell r="AE747">
            <v>0</v>
          </cell>
          <cell r="AF747">
            <v>0</v>
          </cell>
          <cell r="AG747">
            <v>1</v>
          </cell>
          <cell r="AH747">
            <v>2</v>
          </cell>
          <cell r="AI747" t="str">
            <v>Local &amp; Sports Parks</v>
          </cell>
          <cell r="AJ747" t="str">
            <v>Structures parks</v>
          </cell>
          <cell r="AK747">
            <v>15</v>
          </cell>
          <cell r="AM747">
            <v>1</v>
          </cell>
          <cell r="AT747">
            <v>141895</v>
          </cell>
          <cell r="BD747">
            <v>3.1E-2</v>
          </cell>
          <cell r="BE747">
            <v>6.1930000000000041E-2</v>
          </cell>
          <cell r="BF747">
            <v>9.3787900000000146E-2</v>
          </cell>
          <cell r="BG747">
            <v>0.12878911280000027</v>
          </cell>
          <cell r="BH747">
            <v>0.16491036440960039</v>
          </cell>
          <cell r="BI747">
            <v>0.19869276497747879</v>
          </cell>
          <cell r="BJ747">
            <v>0.23225616239684821</v>
          </cell>
          <cell r="BK747">
            <v>0.27045610343115034</v>
          </cell>
          <cell r="BL747">
            <v>0.31238115484437823</v>
          </cell>
          <cell r="BM747">
            <v>0.35568973295424255</v>
          </cell>
          <cell r="BN747">
            <v>0</v>
          </cell>
          <cell r="BO747">
            <v>4398.7449999999999</v>
          </cell>
          <cell r="BP747">
            <v>0</v>
          </cell>
          <cell r="BQ747">
            <v>0</v>
          </cell>
          <cell r="BR747">
            <v>0</v>
          </cell>
          <cell r="BS747">
            <v>0</v>
          </cell>
          <cell r="BT747">
            <v>0</v>
          </cell>
          <cell r="BU747">
            <v>0</v>
          </cell>
          <cell r="BV747">
            <v>0</v>
          </cell>
          <cell r="BW747">
            <v>0</v>
          </cell>
          <cell r="BX747">
            <v>0</v>
          </cell>
          <cell r="BY747">
            <v>0</v>
          </cell>
          <cell r="BZ747">
            <v>146293.745</v>
          </cell>
          <cell r="CA747">
            <v>0</v>
          </cell>
          <cell r="CB747">
            <v>0</v>
          </cell>
          <cell r="CC747">
            <v>0</v>
          </cell>
          <cell r="CD747">
            <v>0</v>
          </cell>
          <cell r="CE747">
            <v>0</v>
          </cell>
          <cell r="CF747">
            <v>0</v>
          </cell>
          <cell r="CG747">
            <v>0</v>
          </cell>
          <cell r="CH747">
            <v>0</v>
          </cell>
          <cell r="CI747">
            <v>0</v>
          </cell>
          <cell r="CK747">
            <v>0</v>
          </cell>
          <cell r="CL747">
            <v>0</v>
          </cell>
          <cell r="CM747">
            <v>0</v>
          </cell>
          <cell r="CN747">
            <v>0</v>
          </cell>
          <cell r="CO747">
            <v>0</v>
          </cell>
          <cell r="CP747">
            <v>0</v>
          </cell>
          <cell r="CQ747">
            <v>0</v>
          </cell>
          <cell r="CR747">
            <v>0</v>
          </cell>
          <cell r="CS747">
            <v>0</v>
          </cell>
          <cell r="CT747">
            <v>0</v>
          </cell>
          <cell r="CU747">
            <v>0</v>
          </cell>
          <cell r="CW747">
            <v>0</v>
          </cell>
          <cell r="CX747">
            <v>0</v>
          </cell>
          <cell r="CY747">
            <v>0</v>
          </cell>
          <cell r="CZ747">
            <v>0</v>
          </cell>
          <cell r="DA747">
            <v>0</v>
          </cell>
          <cell r="DB747">
            <v>0</v>
          </cell>
          <cell r="DC747">
            <v>0</v>
          </cell>
          <cell r="DD747">
            <v>0</v>
          </cell>
          <cell r="DE747">
            <v>0</v>
          </cell>
          <cell r="DF747">
            <v>0</v>
          </cell>
          <cell r="DG747">
            <v>0</v>
          </cell>
          <cell r="DI747">
            <v>0</v>
          </cell>
          <cell r="DJ747">
            <v>146293.745</v>
          </cell>
          <cell r="DK747">
            <v>0</v>
          </cell>
          <cell r="DL747">
            <v>0</v>
          </cell>
          <cell r="DM747">
            <v>0</v>
          </cell>
          <cell r="DN747">
            <v>0</v>
          </cell>
          <cell r="DO747">
            <v>0</v>
          </cell>
          <cell r="DP747">
            <v>0</v>
          </cell>
          <cell r="DQ747">
            <v>0</v>
          </cell>
          <cell r="DR747">
            <v>0</v>
          </cell>
          <cell r="DS747">
            <v>0</v>
          </cell>
          <cell r="DU747" t="str">
            <v>ACC 862/600770</v>
          </cell>
          <cell r="DV747">
            <v>0</v>
          </cell>
          <cell r="DW747">
            <v>0</v>
          </cell>
          <cell r="DX747">
            <v>10</v>
          </cell>
          <cell r="DY747">
            <v>141895</v>
          </cell>
          <cell r="DZ747">
            <v>146293.745</v>
          </cell>
          <cell r="EB747">
            <v>146293.745</v>
          </cell>
          <cell r="EC747" t="str">
            <v>Def</v>
          </cell>
          <cell r="ED747" t="str">
            <v>Local Recreational Facilities</v>
          </cell>
        </row>
        <row r="748">
          <cell r="D748" t="str">
            <v>PC2130124</v>
          </cell>
          <cell r="E748" t="str">
            <v>Park and street furniture renewal</v>
          </cell>
          <cell r="F748" t="str">
            <v>Auckland Council</v>
          </cell>
          <cell r="G748" t="str">
            <v>Parks, sports and recreation</v>
          </cell>
          <cell r="H748" t="str">
            <v>E170505</v>
          </cell>
          <cell r="I748" t="str">
            <v>Local and sports parks - central management</v>
          </cell>
          <cell r="J748" t="str">
            <v>Lifestyle and culture</v>
          </cell>
          <cell r="K748" t="str">
            <v>Local parks services</v>
          </cell>
          <cell r="L748" t="str">
            <v>Local parks</v>
          </cell>
          <cell r="M748" t="str">
            <v>Local activities</v>
          </cell>
          <cell r="N748" t="str">
            <v>Local parks services</v>
          </cell>
          <cell r="O748" t="str">
            <v>Local parks</v>
          </cell>
          <cell r="P748" t="str">
            <v>Lifestyle and culture</v>
          </cell>
          <cell r="Q748" t="str">
            <v>Local parks services</v>
          </cell>
          <cell r="R748" t="str">
            <v>Local parks</v>
          </cell>
          <cell r="S748" t="str">
            <v>A1241205</v>
          </cell>
          <cell r="T748" t="str">
            <v>A1241205</v>
          </cell>
          <cell r="U748" t="str">
            <v>Local parks</v>
          </cell>
          <cell r="V748" t="str">
            <v>L185</v>
          </cell>
          <cell r="W748" t="str">
            <v>Waiheke</v>
          </cell>
          <cell r="X748" t="str">
            <v>PL40810</v>
          </cell>
          <cell r="Y748" t="str">
            <v>Expense</v>
          </cell>
          <cell r="Z748">
            <v>20120701</v>
          </cell>
          <cell r="AA748">
            <v>20130630</v>
          </cell>
          <cell r="AB748">
            <v>1</v>
          </cell>
          <cell r="AC748" t="str">
            <v>Programme</v>
          </cell>
          <cell r="AD748">
            <v>0</v>
          </cell>
          <cell r="AE748">
            <v>0</v>
          </cell>
          <cell r="AF748">
            <v>0</v>
          </cell>
          <cell r="AG748">
            <v>1</v>
          </cell>
          <cell r="AH748">
            <v>2</v>
          </cell>
          <cell r="AI748" t="str">
            <v>Local &amp; Sports Parks</v>
          </cell>
          <cell r="AJ748" t="str">
            <v>Structures parks</v>
          </cell>
          <cell r="AK748">
            <v>15</v>
          </cell>
          <cell r="AM748">
            <v>1</v>
          </cell>
          <cell r="AT748">
            <v>78507.5</v>
          </cell>
          <cell r="BD748">
            <v>3.1E-2</v>
          </cell>
          <cell r="BE748">
            <v>6.1930000000000041E-2</v>
          </cell>
          <cell r="BF748">
            <v>9.3787900000000146E-2</v>
          </cell>
          <cell r="BG748">
            <v>0.12878911280000027</v>
          </cell>
          <cell r="BH748">
            <v>0.16491036440960039</v>
          </cell>
          <cell r="BI748">
            <v>0.19869276497747879</v>
          </cell>
          <cell r="BJ748">
            <v>0.23225616239684821</v>
          </cell>
          <cell r="BK748">
            <v>0.27045610343115034</v>
          </cell>
          <cell r="BL748">
            <v>0.31238115484437823</v>
          </cell>
          <cell r="BM748">
            <v>0.35568973295424255</v>
          </cell>
          <cell r="BN748">
            <v>0</v>
          </cell>
          <cell r="BO748">
            <v>2433.7325000000001</v>
          </cell>
          <cell r="BP748">
            <v>0</v>
          </cell>
          <cell r="BQ748">
            <v>0</v>
          </cell>
          <cell r="BR748">
            <v>0</v>
          </cell>
          <cell r="BS748">
            <v>0</v>
          </cell>
          <cell r="BT748">
            <v>0</v>
          </cell>
          <cell r="BU748">
            <v>0</v>
          </cell>
          <cell r="BV748">
            <v>0</v>
          </cell>
          <cell r="BW748">
            <v>0</v>
          </cell>
          <cell r="BX748">
            <v>0</v>
          </cell>
          <cell r="BY748">
            <v>0</v>
          </cell>
          <cell r="BZ748">
            <v>80941.232499999998</v>
          </cell>
          <cell r="CA748">
            <v>0</v>
          </cell>
          <cell r="CB748">
            <v>0</v>
          </cell>
          <cell r="CC748">
            <v>0</v>
          </cell>
          <cell r="CD748">
            <v>0</v>
          </cell>
          <cell r="CE748">
            <v>0</v>
          </cell>
          <cell r="CF748">
            <v>0</v>
          </cell>
          <cell r="CG748">
            <v>0</v>
          </cell>
          <cell r="CH748">
            <v>0</v>
          </cell>
          <cell r="CI748">
            <v>0</v>
          </cell>
          <cell r="CK748">
            <v>0</v>
          </cell>
          <cell r="CL748">
            <v>0</v>
          </cell>
          <cell r="CM748">
            <v>0</v>
          </cell>
          <cell r="CN748">
            <v>0</v>
          </cell>
          <cell r="CO748">
            <v>0</v>
          </cell>
          <cell r="CP748">
            <v>0</v>
          </cell>
          <cell r="CQ748">
            <v>0</v>
          </cell>
          <cell r="CR748">
            <v>0</v>
          </cell>
          <cell r="CS748">
            <v>0</v>
          </cell>
          <cell r="CT748">
            <v>0</v>
          </cell>
          <cell r="CU748">
            <v>0</v>
          </cell>
          <cell r="CW748">
            <v>0</v>
          </cell>
          <cell r="CX748">
            <v>0</v>
          </cell>
          <cell r="CY748">
            <v>0</v>
          </cell>
          <cell r="CZ748">
            <v>0</v>
          </cell>
          <cell r="DA748">
            <v>0</v>
          </cell>
          <cell r="DB748">
            <v>0</v>
          </cell>
          <cell r="DC748">
            <v>0</v>
          </cell>
          <cell r="DD748">
            <v>0</v>
          </cell>
          <cell r="DE748">
            <v>0</v>
          </cell>
          <cell r="DF748">
            <v>0</v>
          </cell>
          <cell r="DG748">
            <v>0</v>
          </cell>
          <cell r="DI748">
            <v>0</v>
          </cell>
          <cell r="DJ748">
            <v>80941.232499999998</v>
          </cell>
          <cell r="DK748">
            <v>0</v>
          </cell>
          <cell r="DL748">
            <v>0</v>
          </cell>
          <cell r="DM748">
            <v>0</v>
          </cell>
          <cell r="DN748">
            <v>0</v>
          </cell>
          <cell r="DO748">
            <v>0</v>
          </cell>
          <cell r="DP748">
            <v>0</v>
          </cell>
          <cell r="DQ748">
            <v>0</v>
          </cell>
          <cell r="DR748">
            <v>0</v>
          </cell>
          <cell r="DS748">
            <v>0</v>
          </cell>
          <cell r="DU748" t="str">
            <v>ACC 862/600770</v>
          </cell>
          <cell r="DV748">
            <v>0</v>
          </cell>
          <cell r="DW748">
            <v>0</v>
          </cell>
          <cell r="DX748">
            <v>10</v>
          </cell>
          <cell r="DY748">
            <v>78507.5</v>
          </cell>
          <cell r="DZ748">
            <v>80941.232499999998</v>
          </cell>
          <cell r="EB748">
            <v>80941.232499999998</v>
          </cell>
          <cell r="EC748" t="str">
            <v>Def</v>
          </cell>
          <cell r="ED748" t="str">
            <v>Local Recreational Facilities</v>
          </cell>
        </row>
        <row r="749">
          <cell r="D749" t="str">
            <v>PC2130124</v>
          </cell>
          <cell r="E749" t="str">
            <v>Park and street furniture renewal</v>
          </cell>
          <cell r="F749" t="str">
            <v>Auckland Council</v>
          </cell>
          <cell r="G749" t="str">
            <v>Parks, sports and recreation</v>
          </cell>
          <cell r="H749" t="str">
            <v>E170505</v>
          </cell>
          <cell r="I749" t="str">
            <v>Local and sports parks - central management</v>
          </cell>
          <cell r="J749" t="str">
            <v>Lifestyle and culture</v>
          </cell>
          <cell r="K749" t="str">
            <v>Local parks services</v>
          </cell>
          <cell r="L749" t="str">
            <v>Local parks</v>
          </cell>
          <cell r="M749" t="str">
            <v>Local activities</v>
          </cell>
          <cell r="N749" t="str">
            <v>Local parks services</v>
          </cell>
          <cell r="O749" t="str">
            <v>Local parks</v>
          </cell>
          <cell r="P749" t="str">
            <v>Lifestyle and culture</v>
          </cell>
          <cell r="Q749" t="str">
            <v>Local parks services</v>
          </cell>
          <cell r="R749" t="str">
            <v>Local parks</v>
          </cell>
          <cell r="S749" t="str">
            <v>A1241205</v>
          </cell>
          <cell r="T749" t="str">
            <v>A1241205</v>
          </cell>
          <cell r="U749" t="str">
            <v>Local parks</v>
          </cell>
          <cell r="V749" t="str">
            <v>L195</v>
          </cell>
          <cell r="W749" t="str">
            <v>Waitemata</v>
          </cell>
          <cell r="X749" t="str">
            <v>PL40810</v>
          </cell>
          <cell r="Y749" t="str">
            <v>Expense</v>
          </cell>
          <cell r="Z749">
            <v>20120701</v>
          </cell>
          <cell r="AA749">
            <v>20130630</v>
          </cell>
          <cell r="AB749">
            <v>1</v>
          </cell>
          <cell r="AC749" t="str">
            <v>Programme</v>
          </cell>
          <cell r="AD749">
            <v>0</v>
          </cell>
          <cell r="AE749">
            <v>0</v>
          </cell>
          <cell r="AF749">
            <v>0</v>
          </cell>
          <cell r="AG749">
            <v>1</v>
          </cell>
          <cell r="AH749">
            <v>2</v>
          </cell>
          <cell r="AI749" t="str">
            <v>Local &amp; Sports Parks</v>
          </cell>
          <cell r="AJ749" t="str">
            <v>Structures parks</v>
          </cell>
          <cell r="AK749">
            <v>15</v>
          </cell>
          <cell r="AM749">
            <v>1</v>
          </cell>
          <cell r="AT749">
            <v>285522.5</v>
          </cell>
          <cell r="BD749">
            <v>3.1E-2</v>
          </cell>
          <cell r="BE749">
            <v>6.1930000000000041E-2</v>
          </cell>
          <cell r="BF749">
            <v>9.3787900000000146E-2</v>
          </cell>
          <cell r="BG749">
            <v>0.12878911280000027</v>
          </cell>
          <cell r="BH749">
            <v>0.16491036440960039</v>
          </cell>
          <cell r="BI749">
            <v>0.19869276497747879</v>
          </cell>
          <cell r="BJ749">
            <v>0.23225616239684821</v>
          </cell>
          <cell r="BK749">
            <v>0.27045610343115034</v>
          </cell>
          <cell r="BL749">
            <v>0.31238115484437823</v>
          </cell>
          <cell r="BM749">
            <v>0.35568973295424255</v>
          </cell>
          <cell r="BN749">
            <v>0</v>
          </cell>
          <cell r="BO749">
            <v>8851.1975000000002</v>
          </cell>
          <cell r="BP749">
            <v>0</v>
          </cell>
          <cell r="BQ749">
            <v>0</v>
          </cell>
          <cell r="BR749">
            <v>0</v>
          </cell>
          <cell r="BS749">
            <v>0</v>
          </cell>
          <cell r="BT749">
            <v>0</v>
          </cell>
          <cell r="BU749">
            <v>0</v>
          </cell>
          <cell r="BV749">
            <v>0</v>
          </cell>
          <cell r="BW749">
            <v>0</v>
          </cell>
          <cell r="BX749">
            <v>0</v>
          </cell>
          <cell r="BY749">
            <v>0</v>
          </cell>
          <cell r="BZ749">
            <v>294373.69750000001</v>
          </cell>
          <cell r="CA749">
            <v>0</v>
          </cell>
          <cell r="CB749">
            <v>0</v>
          </cell>
          <cell r="CC749">
            <v>0</v>
          </cell>
          <cell r="CD749">
            <v>0</v>
          </cell>
          <cell r="CE749">
            <v>0</v>
          </cell>
          <cell r="CF749">
            <v>0</v>
          </cell>
          <cell r="CG749">
            <v>0</v>
          </cell>
          <cell r="CH749">
            <v>0</v>
          </cell>
          <cell r="CI749">
            <v>0</v>
          </cell>
          <cell r="CK749">
            <v>0</v>
          </cell>
          <cell r="CL749">
            <v>0</v>
          </cell>
          <cell r="CM749">
            <v>0</v>
          </cell>
          <cell r="CN749">
            <v>0</v>
          </cell>
          <cell r="CO749">
            <v>0</v>
          </cell>
          <cell r="CP749">
            <v>0</v>
          </cell>
          <cell r="CQ749">
            <v>0</v>
          </cell>
          <cell r="CR749">
            <v>0</v>
          </cell>
          <cell r="CS749">
            <v>0</v>
          </cell>
          <cell r="CT749">
            <v>0</v>
          </cell>
          <cell r="CU749">
            <v>0</v>
          </cell>
          <cell r="CW749">
            <v>0</v>
          </cell>
          <cell r="CX749">
            <v>0</v>
          </cell>
          <cell r="CY749">
            <v>0</v>
          </cell>
          <cell r="CZ749">
            <v>0</v>
          </cell>
          <cell r="DA749">
            <v>0</v>
          </cell>
          <cell r="DB749">
            <v>0</v>
          </cell>
          <cell r="DC749">
            <v>0</v>
          </cell>
          <cell r="DD749">
            <v>0</v>
          </cell>
          <cell r="DE749">
            <v>0</v>
          </cell>
          <cell r="DF749">
            <v>0</v>
          </cell>
          <cell r="DG749">
            <v>0</v>
          </cell>
          <cell r="DI749">
            <v>0</v>
          </cell>
          <cell r="DJ749">
            <v>294373.69750000001</v>
          </cell>
          <cell r="DK749">
            <v>0</v>
          </cell>
          <cell r="DL749">
            <v>0</v>
          </cell>
          <cell r="DM749">
            <v>0</v>
          </cell>
          <cell r="DN749">
            <v>0</v>
          </cell>
          <cell r="DO749">
            <v>0</v>
          </cell>
          <cell r="DP749">
            <v>0</v>
          </cell>
          <cell r="DQ749">
            <v>0</v>
          </cell>
          <cell r="DR749">
            <v>0</v>
          </cell>
          <cell r="DS749">
            <v>0</v>
          </cell>
          <cell r="DU749" t="str">
            <v>ACC 862/600770</v>
          </cell>
          <cell r="DV749">
            <v>0</v>
          </cell>
          <cell r="DW749">
            <v>0</v>
          </cell>
          <cell r="DX749">
            <v>10</v>
          </cell>
          <cell r="DY749">
            <v>285522.5</v>
          </cell>
          <cell r="DZ749">
            <v>294373.69750000001</v>
          </cell>
          <cell r="EB749">
            <v>294373.69750000001</v>
          </cell>
          <cell r="EC749" t="str">
            <v>Def</v>
          </cell>
          <cell r="ED749" t="str">
            <v>Local Recreational Facilities</v>
          </cell>
        </row>
        <row r="750">
          <cell r="D750" t="str">
            <v>PC2130124</v>
          </cell>
          <cell r="E750" t="str">
            <v>Park and street furniture renewal</v>
          </cell>
          <cell r="F750" t="str">
            <v>Auckland Council</v>
          </cell>
          <cell r="G750" t="str">
            <v>Parks, sports and recreation</v>
          </cell>
          <cell r="H750" t="str">
            <v>E170505</v>
          </cell>
          <cell r="I750" t="str">
            <v>Local and sports parks - central management</v>
          </cell>
          <cell r="J750" t="str">
            <v>Lifestyle and culture</v>
          </cell>
          <cell r="K750" t="str">
            <v>Local parks services</v>
          </cell>
          <cell r="L750" t="str">
            <v>Local parks</v>
          </cell>
          <cell r="M750" t="str">
            <v>Local activities</v>
          </cell>
          <cell r="N750" t="str">
            <v>Local parks services</v>
          </cell>
          <cell r="O750" t="str">
            <v>Local parks</v>
          </cell>
          <cell r="P750" t="str">
            <v>Lifestyle and culture</v>
          </cell>
          <cell r="Q750" t="str">
            <v>Local parks services</v>
          </cell>
          <cell r="R750" t="str">
            <v>Local parks</v>
          </cell>
          <cell r="S750" t="str">
            <v>A1241205</v>
          </cell>
          <cell r="T750" t="str">
            <v>A1241205</v>
          </cell>
          <cell r="U750" t="str">
            <v>Local parks</v>
          </cell>
          <cell r="V750" t="str">
            <v>L200</v>
          </cell>
          <cell r="W750" t="str">
            <v>Whau</v>
          </cell>
          <cell r="X750" t="str">
            <v>PL40810</v>
          </cell>
          <cell r="Y750" t="str">
            <v>Expense</v>
          </cell>
          <cell r="Z750">
            <v>20120701</v>
          </cell>
          <cell r="AA750">
            <v>20130630</v>
          </cell>
          <cell r="AB750">
            <v>1</v>
          </cell>
          <cell r="AC750" t="str">
            <v>Programme</v>
          </cell>
          <cell r="AD750">
            <v>0</v>
          </cell>
          <cell r="AE750">
            <v>0</v>
          </cell>
          <cell r="AF750">
            <v>0</v>
          </cell>
          <cell r="AG750">
            <v>1</v>
          </cell>
          <cell r="AH750">
            <v>2</v>
          </cell>
          <cell r="AI750" t="str">
            <v>Local &amp; Sports Parks</v>
          </cell>
          <cell r="AJ750" t="str">
            <v>Structures parks</v>
          </cell>
          <cell r="AK750">
            <v>15</v>
          </cell>
          <cell r="AM750">
            <v>1</v>
          </cell>
          <cell r="AT750">
            <v>38220</v>
          </cell>
          <cell r="BD750">
            <v>3.1E-2</v>
          </cell>
          <cell r="BE750">
            <v>6.1930000000000041E-2</v>
          </cell>
          <cell r="BF750">
            <v>9.3787900000000146E-2</v>
          </cell>
          <cell r="BG750">
            <v>0.12878911280000027</v>
          </cell>
          <cell r="BH750">
            <v>0.16491036440960039</v>
          </cell>
          <cell r="BI750">
            <v>0.19869276497747879</v>
          </cell>
          <cell r="BJ750">
            <v>0.23225616239684821</v>
          </cell>
          <cell r="BK750">
            <v>0.27045610343115034</v>
          </cell>
          <cell r="BL750">
            <v>0.31238115484437823</v>
          </cell>
          <cell r="BM750">
            <v>0.35568973295424255</v>
          </cell>
          <cell r="BN750">
            <v>0</v>
          </cell>
          <cell r="BO750">
            <v>1184.82</v>
          </cell>
          <cell r="BP750">
            <v>0</v>
          </cell>
          <cell r="BQ750">
            <v>0</v>
          </cell>
          <cell r="BR750">
            <v>0</v>
          </cell>
          <cell r="BS750">
            <v>0</v>
          </cell>
          <cell r="BT750">
            <v>0</v>
          </cell>
          <cell r="BU750">
            <v>0</v>
          </cell>
          <cell r="BV750">
            <v>0</v>
          </cell>
          <cell r="BW750">
            <v>0</v>
          </cell>
          <cell r="BX750">
            <v>0</v>
          </cell>
          <cell r="BY750">
            <v>0</v>
          </cell>
          <cell r="BZ750">
            <v>39404.82</v>
          </cell>
          <cell r="CA750">
            <v>0</v>
          </cell>
          <cell r="CB750">
            <v>0</v>
          </cell>
          <cell r="CC750">
            <v>0</v>
          </cell>
          <cell r="CD750">
            <v>0</v>
          </cell>
          <cell r="CE750">
            <v>0</v>
          </cell>
          <cell r="CF750">
            <v>0</v>
          </cell>
          <cell r="CG750">
            <v>0</v>
          </cell>
          <cell r="CH750">
            <v>0</v>
          </cell>
          <cell r="CI750">
            <v>0</v>
          </cell>
          <cell r="CK750">
            <v>0</v>
          </cell>
          <cell r="CL750">
            <v>0</v>
          </cell>
          <cell r="CM750">
            <v>0</v>
          </cell>
          <cell r="CN750">
            <v>0</v>
          </cell>
          <cell r="CO750">
            <v>0</v>
          </cell>
          <cell r="CP750">
            <v>0</v>
          </cell>
          <cell r="CQ750">
            <v>0</v>
          </cell>
          <cell r="CR750">
            <v>0</v>
          </cell>
          <cell r="CS750">
            <v>0</v>
          </cell>
          <cell r="CT750">
            <v>0</v>
          </cell>
          <cell r="CU750">
            <v>0</v>
          </cell>
          <cell r="CW750">
            <v>0</v>
          </cell>
          <cell r="CX750">
            <v>0</v>
          </cell>
          <cell r="CY750">
            <v>0</v>
          </cell>
          <cell r="CZ750">
            <v>0</v>
          </cell>
          <cell r="DA750">
            <v>0</v>
          </cell>
          <cell r="DB750">
            <v>0</v>
          </cell>
          <cell r="DC750">
            <v>0</v>
          </cell>
          <cell r="DD750">
            <v>0</v>
          </cell>
          <cell r="DE750">
            <v>0</v>
          </cell>
          <cell r="DF750">
            <v>0</v>
          </cell>
          <cell r="DG750">
            <v>0</v>
          </cell>
          <cell r="DI750">
            <v>0</v>
          </cell>
          <cell r="DJ750">
            <v>39404.82</v>
          </cell>
          <cell r="DK750">
            <v>0</v>
          </cell>
          <cell r="DL750">
            <v>0</v>
          </cell>
          <cell r="DM750">
            <v>0</v>
          </cell>
          <cell r="DN750">
            <v>0</v>
          </cell>
          <cell r="DO750">
            <v>0</v>
          </cell>
          <cell r="DP750">
            <v>0</v>
          </cell>
          <cell r="DQ750">
            <v>0</v>
          </cell>
          <cell r="DR750">
            <v>0</v>
          </cell>
          <cell r="DS750">
            <v>0</v>
          </cell>
          <cell r="DU750" t="str">
            <v>ACC 862/600770</v>
          </cell>
          <cell r="DV750">
            <v>0</v>
          </cell>
          <cell r="DW750">
            <v>0</v>
          </cell>
          <cell r="DX750">
            <v>10</v>
          </cell>
          <cell r="DY750">
            <v>38220</v>
          </cell>
          <cell r="DZ750">
            <v>39404.82</v>
          </cell>
          <cell r="EB750">
            <v>39404.82</v>
          </cell>
          <cell r="EC750" t="str">
            <v>Def</v>
          </cell>
          <cell r="ED750" t="str">
            <v>Local Recreational Facilities</v>
          </cell>
        </row>
        <row r="751">
          <cell r="D751" t="str">
            <v>PC2130124</v>
          </cell>
          <cell r="E751" t="str">
            <v>Park and street furniture renewal</v>
          </cell>
          <cell r="F751" t="str">
            <v>Auckland Council</v>
          </cell>
          <cell r="G751" t="str">
            <v>Parks, sports and recreation</v>
          </cell>
          <cell r="H751" t="str">
            <v>E170505</v>
          </cell>
          <cell r="I751" t="str">
            <v>Local and sports parks - central management</v>
          </cell>
          <cell r="J751" t="str">
            <v>Lifestyle and culture</v>
          </cell>
          <cell r="K751" t="str">
            <v>Local parks services</v>
          </cell>
          <cell r="L751" t="str">
            <v>Local parks</v>
          </cell>
          <cell r="M751" t="str">
            <v>Local activities</v>
          </cell>
          <cell r="N751" t="str">
            <v>Local parks services</v>
          </cell>
          <cell r="O751" t="str">
            <v>Local parks</v>
          </cell>
          <cell r="P751" t="str">
            <v>Lifestyle and culture</v>
          </cell>
          <cell r="Q751" t="str">
            <v>Local parks services</v>
          </cell>
          <cell r="R751" t="str">
            <v>Local parks</v>
          </cell>
          <cell r="S751" t="str">
            <v>A1241205</v>
          </cell>
          <cell r="T751" t="str">
            <v>A1241205</v>
          </cell>
          <cell r="U751" t="str">
            <v>Local parks</v>
          </cell>
          <cell r="V751" t="str">
            <v>L210</v>
          </cell>
          <cell r="W751" t="str">
            <v>Other (Unallocated)</v>
          </cell>
          <cell r="X751" t="str">
            <v>PL40810</v>
          </cell>
          <cell r="Y751" t="str">
            <v>Expense</v>
          </cell>
          <cell r="Z751">
            <v>20110701</v>
          </cell>
          <cell r="AA751">
            <v>20220630</v>
          </cell>
          <cell r="AB751">
            <v>1</v>
          </cell>
          <cell r="AC751" t="str">
            <v>Programme</v>
          </cell>
          <cell r="AD751">
            <v>0</v>
          </cell>
          <cell r="AE751">
            <v>0</v>
          </cell>
          <cell r="AF751">
            <v>0</v>
          </cell>
          <cell r="AG751">
            <v>1</v>
          </cell>
          <cell r="AH751">
            <v>2</v>
          </cell>
          <cell r="AI751" t="str">
            <v>Local &amp; Sports Parks</v>
          </cell>
          <cell r="AJ751" t="str">
            <v>Structures parks</v>
          </cell>
          <cell r="AK751">
            <v>15</v>
          </cell>
          <cell r="AM751">
            <v>1</v>
          </cell>
          <cell r="AS751">
            <v>1230345.08</v>
          </cell>
          <cell r="AT751">
            <v>80925</v>
          </cell>
          <cell r="AU751">
            <v>2713218</v>
          </cell>
          <cell r="AV751">
            <v>1272500</v>
          </cell>
          <cell r="AW751">
            <v>1272500</v>
          </cell>
          <cell r="AX751">
            <v>1272500</v>
          </cell>
          <cell r="AY751">
            <v>1272500</v>
          </cell>
          <cell r="AZ751">
            <v>1272500</v>
          </cell>
          <cell r="BA751">
            <v>1272500</v>
          </cell>
          <cell r="BB751">
            <v>1272500</v>
          </cell>
          <cell r="BC751">
            <v>1272500</v>
          </cell>
          <cell r="BD751">
            <v>3.1E-2</v>
          </cell>
          <cell r="BE751">
            <v>6.1930000000000041E-2</v>
          </cell>
          <cell r="BF751">
            <v>9.3787900000000146E-2</v>
          </cell>
          <cell r="BG751">
            <v>0.12878911280000027</v>
          </cell>
          <cell r="BH751">
            <v>0.16491036440960039</v>
          </cell>
          <cell r="BI751">
            <v>0.19869276497747879</v>
          </cell>
          <cell r="BJ751">
            <v>0.23225616239684821</v>
          </cell>
          <cell r="BK751">
            <v>0.27045610343115034</v>
          </cell>
          <cell r="BL751">
            <v>0.31238115484437823</v>
          </cell>
          <cell r="BM751">
            <v>0.35568973295424255</v>
          </cell>
          <cell r="BN751">
            <v>0</v>
          </cell>
          <cell r="BO751">
            <v>2508.6750000000002</v>
          </cell>
          <cell r="BP751">
            <v>168029.5907400001</v>
          </cell>
          <cell r="BQ751">
            <v>119345.10275000018</v>
          </cell>
          <cell r="BR751">
            <v>163884.14603800036</v>
          </cell>
          <cell r="BS751">
            <v>209848.4387112165</v>
          </cell>
          <cell r="BT751">
            <v>252836.54343384175</v>
          </cell>
          <cell r="BU751">
            <v>295545.96664998936</v>
          </cell>
          <cell r="BV751">
            <v>344155.3916161388</v>
          </cell>
          <cell r="BW751">
            <v>397505.01953947131</v>
          </cell>
          <cell r="BX751">
            <v>452615.18518427364</v>
          </cell>
          <cell r="BY751">
            <v>1230345.08</v>
          </cell>
          <cell r="BZ751">
            <v>83433.675000000003</v>
          </cell>
          <cell r="CA751">
            <v>2881247.5907399999</v>
          </cell>
          <cell r="CB751">
            <v>1391845.1027500001</v>
          </cell>
          <cell r="CC751">
            <v>1436384.1460380005</v>
          </cell>
          <cell r="CD751">
            <v>1482348.4387112164</v>
          </cell>
          <cell r="CE751">
            <v>1525336.5434338418</v>
          </cell>
          <cell r="CF751">
            <v>1568045.9666499894</v>
          </cell>
          <cell r="CG751">
            <v>1616655.3916161389</v>
          </cell>
          <cell r="CH751">
            <v>1670005.0195394713</v>
          </cell>
          <cell r="CI751">
            <v>1725115.1851842736</v>
          </cell>
          <cell r="CK751">
            <v>0</v>
          </cell>
          <cell r="CL751">
            <v>0</v>
          </cell>
          <cell r="CM751">
            <v>0</v>
          </cell>
          <cell r="CN751">
            <v>0</v>
          </cell>
          <cell r="CO751">
            <v>0</v>
          </cell>
          <cell r="CP751">
            <v>0</v>
          </cell>
          <cell r="CQ751">
            <v>0</v>
          </cell>
          <cell r="CR751">
            <v>0</v>
          </cell>
          <cell r="CS751">
            <v>0</v>
          </cell>
          <cell r="CT751">
            <v>0</v>
          </cell>
          <cell r="CU751">
            <v>0</v>
          </cell>
          <cell r="CW751">
            <v>0</v>
          </cell>
          <cell r="CX751">
            <v>0</v>
          </cell>
          <cell r="CY751">
            <v>0</v>
          </cell>
          <cell r="CZ751">
            <v>0</v>
          </cell>
          <cell r="DA751">
            <v>0</v>
          </cell>
          <cell r="DB751">
            <v>0</v>
          </cell>
          <cell r="DC751">
            <v>0</v>
          </cell>
          <cell r="DD751">
            <v>0</v>
          </cell>
          <cell r="DE751">
            <v>0</v>
          </cell>
          <cell r="DF751">
            <v>0</v>
          </cell>
          <cell r="DG751">
            <v>0</v>
          </cell>
          <cell r="DI751">
            <v>1230345.08</v>
          </cell>
          <cell r="DJ751">
            <v>83433.675000000003</v>
          </cell>
          <cell r="DK751">
            <v>2881247.5907399999</v>
          </cell>
          <cell r="DL751">
            <v>1391845.1027500001</v>
          </cell>
          <cell r="DM751">
            <v>1436384.1460380005</v>
          </cell>
          <cell r="DN751">
            <v>1482348.4387112164</v>
          </cell>
          <cell r="DO751">
            <v>1525336.5434338418</v>
          </cell>
          <cell r="DP751">
            <v>1568045.9666499894</v>
          </cell>
          <cell r="DQ751">
            <v>1616655.3916161389</v>
          </cell>
          <cell r="DR751">
            <v>1670005.0195394713</v>
          </cell>
          <cell r="DS751">
            <v>1725115.1851842736</v>
          </cell>
          <cell r="DU751" t="str">
            <v>ACC 862/600770</v>
          </cell>
          <cell r="DV751">
            <v>0</v>
          </cell>
          <cell r="DW751">
            <v>0</v>
          </cell>
          <cell r="DX751">
            <v>10</v>
          </cell>
          <cell r="DY751">
            <v>12974143</v>
          </cell>
          <cell r="DZ751">
            <v>15380417.059662933</v>
          </cell>
          <cell r="EB751">
            <v>15380417.059662933</v>
          </cell>
          <cell r="EC751" t="str">
            <v>Def</v>
          </cell>
          <cell r="ED751" t="str">
            <v>Local Recreational Facilities</v>
          </cell>
        </row>
        <row r="752">
          <cell r="D752" t="str">
            <v>PC2130125</v>
          </cell>
          <cell r="E752" t="str">
            <v>Park and street sign renewals</v>
          </cell>
          <cell r="F752" t="str">
            <v>Auckland Council</v>
          </cell>
          <cell r="G752" t="str">
            <v>Parks, sports and recreation</v>
          </cell>
          <cell r="H752" t="str">
            <v>E170505</v>
          </cell>
          <cell r="I752" t="str">
            <v>Local and sports parks - central management</v>
          </cell>
          <cell r="J752" t="str">
            <v>Lifestyle and culture</v>
          </cell>
          <cell r="K752" t="str">
            <v>Local parks services</v>
          </cell>
          <cell r="L752" t="str">
            <v>Local parks</v>
          </cell>
          <cell r="M752" t="str">
            <v>Local activities</v>
          </cell>
          <cell r="N752" t="str">
            <v>Local parks services</v>
          </cell>
          <cell r="O752" t="str">
            <v>Local parks</v>
          </cell>
          <cell r="P752" t="str">
            <v>Lifestyle and culture</v>
          </cell>
          <cell r="Q752" t="str">
            <v>Local parks services</v>
          </cell>
          <cell r="R752" t="str">
            <v>Local parks</v>
          </cell>
          <cell r="S752" t="str">
            <v>A1241205</v>
          </cell>
          <cell r="T752" t="str">
            <v>A1241205</v>
          </cell>
          <cell r="U752" t="str">
            <v>Local parks</v>
          </cell>
          <cell r="V752" t="str">
            <v>L100</v>
          </cell>
          <cell r="W752" t="str">
            <v>Albert-Eden</v>
          </cell>
          <cell r="X752" t="str">
            <v>PL40810</v>
          </cell>
          <cell r="Y752" t="str">
            <v>Expense</v>
          </cell>
          <cell r="Z752">
            <v>20120701</v>
          </cell>
          <cell r="AA752">
            <v>20130630</v>
          </cell>
          <cell r="AB752">
            <v>1</v>
          </cell>
          <cell r="AC752" t="str">
            <v>Programme</v>
          </cell>
          <cell r="AD752">
            <v>0</v>
          </cell>
          <cell r="AE752">
            <v>0</v>
          </cell>
          <cell r="AF752">
            <v>0</v>
          </cell>
          <cell r="AG752">
            <v>1</v>
          </cell>
          <cell r="AH752">
            <v>2</v>
          </cell>
          <cell r="AI752" t="str">
            <v>Local &amp; Sports Parks</v>
          </cell>
          <cell r="AJ752" t="str">
            <v>Structures parks</v>
          </cell>
          <cell r="AK752">
            <v>10</v>
          </cell>
          <cell r="AM752">
            <v>1</v>
          </cell>
          <cell r="AT752">
            <v>130502.5</v>
          </cell>
          <cell r="BD752">
            <v>3.1E-2</v>
          </cell>
          <cell r="BE752">
            <v>6.1930000000000041E-2</v>
          </cell>
          <cell r="BF752">
            <v>9.3787900000000146E-2</v>
          </cell>
          <cell r="BG752">
            <v>0.12878911280000027</v>
          </cell>
          <cell r="BH752">
            <v>0.16491036440960039</v>
          </cell>
          <cell r="BI752">
            <v>0.19869276497747879</v>
          </cell>
          <cell r="BJ752">
            <v>0.23225616239684821</v>
          </cell>
          <cell r="BK752">
            <v>0.27045610343115034</v>
          </cell>
          <cell r="BL752">
            <v>0.31238115484437823</v>
          </cell>
          <cell r="BM752">
            <v>0.35568973295424255</v>
          </cell>
          <cell r="BN752">
            <v>0</v>
          </cell>
          <cell r="BO752">
            <v>4045.5774999999999</v>
          </cell>
          <cell r="BP752">
            <v>0</v>
          </cell>
          <cell r="BQ752">
            <v>0</v>
          </cell>
          <cell r="BR752">
            <v>0</v>
          </cell>
          <cell r="BS752">
            <v>0</v>
          </cell>
          <cell r="BT752">
            <v>0</v>
          </cell>
          <cell r="BU752">
            <v>0</v>
          </cell>
          <cell r="BV752">
            <v>0</v>
          </cell>
          <cell r="BW752">
            <v>0</v>
          </cell>
          <cell r="BX752">
            <v>0</v>
          </cell>
          <cell r="BY752">
            <v>0</v>
          </cell>
          <cell r="BZ752">
            <v>134548.07750000001</v>
          </cell>
          <cell r="CA752">
            <v>0</v>
          </cell>
          <cell r="CB752">
            <v>0</v>
          </cell>
          <cell r="CC752">
            <v>0</v>
          </cell>
          <cell r="CD752">
            <v>0</v>
          </cell>
          <cell r="CE752">
            <v>0</v>
          </cell>
          <cell r="CF752">
            <v>0</v>
          </cell>
          <cell r="CG752">
            <v>0</v>
          </cell>
          <cell r="CH752">
            <v>0</v>
          </cell>
          <cell r="CI752">
            <v>0</v>
          </cell>
          <cell r="CK752">
            <v>0</v>
          </cell>
          <cell r="CL752">
            <v>0</v>
          </cell>
          <cell r="CM752">
            <v>0</v>
          </cell>
          <cell r="CN752">
            <v>0</v>
          </cell>
          <cell r="CO752">
            <v>0</v>
          </cell>
          <cell r="CP752">
            <v>0</v>
          </cell>
          <cell r="CQ752">
            <v>0</v>
          </cell>
          <cell r="CR752">
            <v>0</v>
          </cell>
          <cell r="CS752">
            <v>0</v>
          </cell>
          <cell r="CT752">
            <v>0</v>
          </cell>
          <cell r="CU752">
            <v>0</v>
          </cell>
          <cell r="CW752">
            <v>0</v>
          </cell>
          <cell r="CX752">
            <v>0</v>
          </cell>
          <cell r="CY752">
            <v>0</v>
          </cell>
          <cell r="CZ752">
            <v>0</v>
          </cell>
          <cell r="DA752">
            <v>0</v>
          </cell>
          <cell r="DB752">
            <v>0</v>
          </cell>
          <cell r="DC752">
            <v>0</v>
          </cell>
          <cell r="DD752">
            <v>0</v>
          </cell>
          <cell r="DE752">
            <v>0</v>
          </cell>
          <cell r="DF752">
            <v>0</v>
          </cell>
          <cell r="DG752">
            <v>0</v>
          </cell>
          <cell r="DI752">
            <v>0</v>
          </cell>
          <cell r="DJ752">
            <v>134548.07750000001</v>
          </cell>
          <cell r="DK752">
            <v>0</v>
          </cell>
          <cell r="DL752">
            <v>0</v>
          </cell>
          <cell r="DM752">
            <v>0</v>
          </cell>
          <cell r="DN752">
            <v>0</v>
          </cell>
          <cell r="DO752">
            <v>0</v>
          </cell>
          <cell r="DP752">
            <v>0</v>
          </cell>
          <cell r="DQ752">
            <v>0</v>
          </cell>
          <cell r="DR752">
            <v>0</v>
          </cell>
          <cell r="DS752">
            <v>0</v>
          </cell>
          <cell r="DU752" t="str">
            <v>ACC 862/600772</v>
          </cell>
          <cell r="DV752">
            <v>0</v>
          </cell>
          <cell r="DW752">
            <v>0</v>
          </cell>
          <cell r="DX752">
            <v>10</v>
          </cell>
          <cell r="DY752">
            <v>130502.5</v>
          </cell>
          <cell r="DZ752">
            <v>134548.07750000001</v>
          </cell>
          <cell r="EB752">
            <v>134548.07750000001</v>
          </cell>
          <cell r="EC752" t="str">
            <v>Def</v>
          </cell>
          <cell r="ED752" t="str">
            <v>Local Recreational Facilities</v>
          </cell>
        </row>
        <row r="753">
          <cell r="D753" t="str">
            <v>PC2130125</v>
          </cell>
          <cell r="E753" t="str">
            <v>Park and street sign renewals</v>
          </cell>
          <cell r="F753" t="str">
            <v>Auckland Council</v>
          </cell>
          <cell r="G753" t="str">
            <v>Parks, sports and recreation</v>
          </cell>
          <cell r="H753" t="str">
            <v>E170505</v>
          </cell>
          <cell r="I753" t="str">
            <v>Local and sports parks - central management</v>
          </cell>
          <cell r="J753" t="str">
            <v>Lifestyle and culture</v>
          </cell>
          <cell r="K753" t="str">
            <v>Local parks services</v>
          </cell>
          <cell r="L753" t="str">
            <v>Local parks</v>
          </cell>
          <cell r="M753" t="str">
            <v>Local activities</v>
          </cell>
          <cell r="N753" t="str">
            <v>Local parks services</v>
          </cell>
          <cell r="O753" t="str">
            <v>Local parks</v>
          </cell>
          <cell r="P753" t="str">
            <v>Lifestyle and culture</v>
          </cell>
          <cell r="Q753" t="str">
            <v>Local parks services</v>
          </cell>
          <cell r="R753" t="str">
            <v>Local parks</v>
          </cell>
          <cell r="S753" t="str">
            <v>A1241205</v>
          </cell>
          <cell r="T753" t="str">
            <v>A1241205</v>
          </cell>
          <cell r="U753" t="str">
            <v>Local parks</v>
          </cell>
          <cell r="V753" t="str">
            <v>L115</v>
          </cell>
          <cell r="W753" t="str">
            <v>Great Barrier</v>
          </cell>
          <cell r="X753" t="str">
            <v>PL40810</v>
          </cell>
          <cell r="Y753" t="str">
            <v>Expense</v>
          </cell>
          <cell r="Z753">
            <v>20120701</v>
          </cell>
          <cell r="AA753">
            <v>20130630</v>
          </cell>
          <cell r="AB753">
            <v>1</v>
          </cell>
          <cell r="AC753" t="str">
            <v>Programme</v>
          </cell>
          <cell r="AD753">
            <v>0</v>
          </cell>
          <cell r="AE753">
            <v>0</v>
          </cell>
          <cell r="AF753">
            <v>0</v>
          </cell>
          <cell r="AG753">
            <v>1</v>
          </cell>
          <cell r="AH753">
            <v>2</v>
          </cell>
          <cell r="AI753" t="str">
            <v>Local &amp; Sports Parks</v>
          </cell>
          <cell r="AJ753" t="str">
            <v>Structures parks</v>
          </cell>
          <cell r="AK753">
            <v>10</v>
          </cell>
          <cell r="AM753">
            <v>1</v>
          </cell>
          <cell r="AT753">
            <v>18061</v>
          </cell>
          <cell r="BD753">
            <v>3.1E-2</v>
          </cell>
          <cell r="BE753">
            <v>6.1930000000000041E-2</v>
          </cell>
          <cell r="BF753">
            <v>9.3787900000000146E-2</v>
          </cell>
          <cell r="BG753">
            <v>0.12878911280000027</v>
          </cell>
          <cell r="BH753">
            <v>0.16491036440960039</v>
          </cell>
          <cell r="BI753">
            <v>0.19869276497747879</v>
          </cell>
          <cell r="BJ753">
            <v>0.23225616239684821</v>
          </cell>
          <cell r="BK753">
            <v>0.27045610343115034</v>
          </cell>
          <cell r="BL753">
            <v>0.31238115484437823</v>
          </cell>
          <cell r="BM753">
            <v>0.35568973295424255</v>
          </cell>
          <cell r="BN753">
            <v>0</v>
          </cell>
          <cell r="BO753">
            <v>559.89099999999996</v>
          </cell>
          <cell r="BP753">
            <v>0</v>
          </cell>
          <cell r="BQ753">
            <v>0</v>
          </cell>
          <cell r="BR753">
            <v>0</v>
          </cell>
          <cell r="BS753">
            <v>0</v>
          </cell>
          <cell r="BT753">
            <v>0</v>
          </cell>
          <cell r="BU753">
            <v>0</v>
          </cell>
          <cell r="BV753">
            <v>0</v>
          </cell>
          <cell r="BW753">
            <v>0</v>
          </cell>
          <cell r="BX753">
            <v>0</v>
          </cell>
          <cell r="BY753">
            <v>0</v>
          </cell>
          <cell r="BZ753">
            <v>18620.891</v>
          </cell>
          <cell r="CA753">
            <v>0</v>
          </cell>
          <cell r="CB753">
            <v>0</v>
          </cell>
          <cell r="CC753">
            <v>0</v>
          </cell>
          <cell r="CD753">
            <v>0</v>
          </cell>
          <cell r="CE753">
            <v>0</v>
          </cell>
          <cell r="CF753">
            <v>0</v>
          </cell>
          <cell r="CG753">
            <v>0</v>
          </cell>
          <cell r="CH753">
            <v>0</v>
          </cell>
          <cell r="CI753">
            <v>0</v>
          </cell>
          <cell r="CK753">
            <v>0</v>
          </cell>
          <cell r="CL753">
            <v>0</v>
          </cell>
          <cell r="CM753">
            <v>0</v>
          </cell>
          <cell r="CN753">
            <v>0</v>
          </cell>
          <cell r="CO753">
            <v>0</v>
          </cell>
          <cell r="CP753">
            <v>0</v>
          </cell>
          <cell r="CQ753">
            <v>0</v>
          </cell>
          <cell r="CR753">
            <v>0</v>
          </cell>
          <cell r="CS753">
            <v>0</v>
          </cell>
          <cell r="CT753">
            <v>0</v>
          </cell>
          <cell r="CU753">
            <v>0</v>
          </cell>
          <cell r="CW753">
            <v>0</v>
          </cell>
          <cell r="CX753">
            <v>0</v>
          </cell>
          <cell r="CY753">
            <v>0</v>
          </cell>
          <cell r="CZ753">
            <v>0</v>
          </cell>
          <cell r="DA753">
            <v>0</v>
          </cell>
          <cell r="DB753">
            <v>0</v>
          </cell>
          <cell r="DC753">
            <v>0</v>
          </cell>
          <cell r="DD753">
            <v>0</v>
          </cell>
          <cell r="DE753">
            <v>0</v>
          </cell>
          <cell r="DF753">
            <v>0</v>
          </cell>
          <cell r="DG753">
            <v>0</v>
          </cell>
          <cell r="DI753">
            <v>0</v>
          </cell>
          <cell r="DJ753">
            <v>18620.891</v>
          </cell>
          <cell r="DK753">
            <v>0</v>
          </cell>
          <cell r="DL753">
            <v>0</v>
          </cell>
          <cell r="DM753">
            <v>0</v>
          </cell>
          <cell r="DN753">
            <v>0</v>
          </cell>
          <cell r="DO753">
            <v>0</v>
          </cell>
          <cell r="DP753">
            <v>0</v>
          </cell>
          <cell r="DQ753">
            <v>0</v>
          </cell>
          <cell r="DR753">
            <v>0</v>
          </cell>
          <cell r="DS753">
            <v>0</v>
          </cell>
          <cell r="DU753" t="str">
            <v>ACC 862/600772</v>
          </cell>
          <cell r="DV753">
            <v>0</v>
          </cell>
          <cell r="DW753">
            <v>0</v>
          </cell>
          <cell r="DX753">
            <v>10</v>
          </cell>
          <cell r="DY753">
            <v>18061</v>
          </cell>
          <cell r="DZ753">
            <v>18620.891</v>
          </cell>
          <cell r="EB753">
            <v>18620.891</v>
          </cell>
          <cell r="EC753" t="str">
            <v>Def</v>
          </cell>
          <cell r="ED753" t="str">
            <v>Local Recreational Facilities</v>
          </cell>
        </row>
        <row r="754">
          <cell r="D754" t="str">
            <v>PC2130125</v>
          </cell>
          <cell r="E754" t="str">
            <v>Park and street sign renewals</v>
          </cell>
          <cell r="F754" t="str">
            <v>Auckland Council</v>
          </cell>
          <cell r="G754" t="str">
            <v>Parks, sports and recreation</v>
          </cell>
          <cell r="H754" t="str">
            <v>E170505</v>
          </cell>
          <cell r="I754" t="str">
            <v>Local and sports parks - central management</v>
          </cell>
          <cell r="J754" t="str">
            <v>Lifestyle and culture</v>
          </cell>
          <cell r="K754" t="str">
            <v>Local parks services</v>
          </cell>
          <cell r="L754" t="str">
            <v>Local parks</v>
          </cell>
          <cell r="M754" t="str">
            <v>Local activities</v>
          </cell>
          <cell r="N754" t="str">
            <v>Local parks services</v>
          </cell>
          <cell r="O754" t="str">
            <v>Local parks</v>
          </cell>
          <cell r="P754" t="str">
            <v>Lifestyle and culture</v>
          </cell>
          <cell r="Q754" t="str">
            <v>Local parks services</v>
          </cell>
          <cell r="R754" t="str">
            <v>Local parks</v>
          </cell>
          <cell r="S754" t="str">
            <v>A1241205</v>
          </cell>
          <cell r="T754" t="str">
            <v>A1241205</v>
          </cell>
          <cell r="U754" t="str">
            <v>Local parks</v>
          </cell>
          <cell r="V754" t="str">
            <v>L140</v>
          </cell>
          <cell r="W754" t="str">
            <v>Mangere-Otahuhu</v>
          </cell>
          <cell r="X754" t="str">
            <v>PL40810</v>
          </cell>
          <cell r="Y754" t="str">
            <v>Expense</v>
          </cell>
          <cell r="Z754">
            <v>20120701</v>
          </cell>
          <cell r="AA754">
            <v>20130630</v>
          </cell>
          <cell r="AB754">
            <v>1</v>
          </cell>
          <cell r="AC754" t="str">
            <v>Programme</v>
          </cell>
          <cell r="AD754">
            <v>0</v>
          </cell>
          <cell r="AE754">
            <v>0</v>
          </cell>
          <cell r="AF754">
            <v>0</v>
          </cell>
          <cell r="AG754">
            <v>1</v>
          </cell>
          <cell r="AH754">
            <v>2</v>
          </cell>
          <cell r="AI754" t="str">
            <v>Local &amp; Sports Parks</v>
          </cell>
          <cell r="AJ754" t="str">
            <v>Structures parks</v>
          </cell>
          <cell r="AK754">
            <v>10</v>
          </cell>
          <cell r="AM754">
            <v>1</v>
          </cell>
          <cell r="AT754">
            <v>102152.5</v>
          </cell>
          <cell r="BD754">
            <v>3.1E-2</v>
          </cell>
          <cell r="BE754">
            <v>6.1930000000000041E-2</v>
          </cell>
          <cell r="BF754">
            <v>9.3787900000000146E-2</v>
          </cell>
          <cell r="BG754">
            <v>0.12878911280000027</v>
          </cell>
          <cell r="BH754">
            <v>0.16491036440960039</v>
          </cell>
          <cell r="BI754">
            <v>0.19869276497747879</v>
          </cell>
          <cell r="BJ754">
            <v>0.23225616239684821</v>
          </cell>
          <cell r="BK754">
            <v>0.27045610343115034</v>
          </cell>
          <cell r="BL754">
            <v>0.31238115484437823</v>
          </cell>
          <cell r="BM754">
            <v>0.35568973295424255</v>
          </cell>
          <cell r="BN754">
            <v>0</v>
          </cell>
          <cell r="BO754">
            <v>3166.7275</v>
          </cell>
          <cell r="BP754">
            <v>0</v>
          </cell>
          <cell r="BQ754">
            <v>0</v>
          </cell>
          <cell r="BR754">
            <v>0</v>
          </cell>
          <cell r="BS754">
            <v>0</v>
          </cell>
          <cell r="BT754">
            <v>0</v>
          </cell>
          <cell r="BU754">
            <v>0</v>
          </cell>
          <cell r="BV754">
            <v>0</v>
          </cell>
          <cell r="BW754">
            <v>0</v>
          </cell>
          <cell r="BX754">
            <v>0</v>
          </cell>
          <cell r="BY754">
            <v>0</v>
          </cell>
          <cell r="BZ754">
            <v>105319.22749999999</v>
          </cell>
          <cell r="CA754">
            <v>0</v>
          </cell>
          <cell r="CB754">
            <v>0</v>
          </cell>
          <cell r="CC754">
            <v>0</v>
          </cell>
          <cell r="CD754">
            <v>0</v>
          </cell>
          <cell r="CE754">
            <v>0</v>
          </cell>
          <cell r="CF754">
            <v>0</v>
          </cell>
          <cell r="CG754">
            <v>0</v>
          </cell>
          <cell r="CH754">
            <v>0</v>
          </cell>
          <cell r="CI754">
            <v>0</v>
          </cell>
          <cell r="CK754">
            <v>0</v>
          </cell>
          <cell r="CL754">
            <v>0</v>
          </cell>
          <cell r="CM754">
            <v>0</v>
          </cell>
          <cell r="CN754">
            <v>0</v>
          </cell>
          <cell r="CO754">
            <v>0</v>
          </cell>
          <cell r="CP754">
            <v>0</v>
          </cell>
          <cell r="CQ754">
            <v>0</v>
          </cell>
          <cell r="CR754">
            <v>0</v>
          </cell>
          <cell r="CS754">
            <v>0</v>
          </cell>
          <cell r="CT754">
            <v>0</v>
          </cell>
          <cell r="CU754">
            <v>0</v>
          </cell>
          <cell r="CW754">
            <v>0</v>
          </cell>
          <cell r="CX754">
            <v>0</v>
          </cell>
          <cell r="CY754">
            <v>0</v>
          </cell>
          <cell r="CZ754">
            <v>0</v>
          </cell>
          <cell r="DA754">
            <v>0</v>
          </cell>
          <cell r="DB754">
            <v>0</v>
          </cell>
          <cell r="DC754">
            <v>0</v>
          </cell>
          <cell r="DD754">
            <v>0</v>
          </cell>
          <cell r="DE754">
            <v>0</v>
          </cell>
          <cell r="DF754">
            <v>0</v>
          </cell>
          <cell r="DG754">
            <v>0</v>
          </cell>
          <cell r="DI754">
            <v>0</v>
          </cell>
          <cell r="DJ754">
            <v>105319.22749999999</v>
          </cell>
          <cell r="DK754">
            <v>0</v>
          </cell>
          <cell r="DL754">
            <v>0</v>
          </cell>
          <cell r="DM754">
            <v>0</v>
          </cell>
          <cell r="DN754">
            <v>0</v>
          </cell>
          <cell r="DO754">
            <v>0</v>
          </cell>
          <cell r="DP754">
            <v>0</v>
          </cell>
          <cell r="DQ754">
            <v>0</v>
          </cell>
          <cell r="DR754">
            <v>0</v>
          </cell>
          <cell r="DS754">
            <v>0</v>
          </cell>
          <cell r="DU754" t="str">
            <v>ACC 862/600772</v>
          </cell>
          <cell r="DV754">
            <v>0</v>
          </cell>
          <cell r="DW754">
            <v>0</v>
          </cell>
          <cell r="DX754">
            <v>10</v>
          </cell>
          <cell r="DY754">
            <v>102152.5</v>
          </cell>
          <cell r="DZ754">
            <v>105319.22749999999</v>
          </cell>
          <cell r="EB754">
            <v>105319.22749999999</v>
          </cell>
          <cell r="EC754" t="str">
            <v>Def</v>
          </cell>
          <cell r="ED754" t="str">
            <v>Local Recreational Facilities</v>
          </cell>
        </row>
        <row r="755">
          <cell r="D755" t="str">
            <v>PC2130125</v>
          </cell>
          <cell r="E755" t="str">
            <v>Park and street sign renewals</v>
          </cell>
          <cell r="F755" t="str">
            <v>Auckland Council</v>
          </cell>
          <cell r="G755" t="str">
            <v>Parks, sports and recreation</v>
          </cell>
          <cell r="H755" t="str">
            <v>E170505</v>
          </cell>
          <cell r="I755" t="str">
            <v>Local and sports parks - central management</v>
          </cell>
          <cell r="J755" t="str">
            <v>Lifestyle and culture</v>
          </cell>
          <cell r="K755" t="str">
            <v>Local parks services</v>
          </cell>
          <cell r="L755" t="str">
            <v>Local parks</v>
          </cell>
          <cell r="M755" t="str">
            <v>Local activities</v>
          </cell>
          <cell r="N755" t="str">
            <v>Local parks services</v>
          </cell>
          <cell r="O755" t="str">
            <v>Local parks</v>
          </cell>
          <cell r="P755" t="str">
            <v>Lifestyle and culture</v>
          </cell>
          <cell r="Q755" t="str">
            <v>Local parks services</v>
          </cell>
          <cell r="R755" t="str">
            <v>Local parks</v>
          </cell>
          <cell r="S755" t="str">
            <v>A1241205</v>
          </cell>
          <cell r="T755" t="str">
            <v>A1241205</v>
          </cell>
          <cell r="U755" t="str">
            <v>Local parks</v>
          </cell>
          <cell r="V755" t="str">
            <v>L150</v>
          </cell>
          <cell r="W755" t="str">
            <v>Maungakiekie-Tamaki</v>
          </cell>
          <cell r="X755" t="str">
            <v>PL40810</v>
          </cell>
          <cell r="Y755" t="str">
            <v>Expense</v>
          </cell>
          <cell r="Z755">
            <v>20120701</v>
          </cell>
          <cell r="AA755">
            <v>20130630</v>
          </cell>
          <cell r="AB755">
            <v>1</v>
          </cell>
          <cell r="AC755" t="str">
            <v>Programme</v>
          </cell>
          <cell r="AD755">
            <v>0</v>
          </cell>
          <cell r="AE755">
            <v>0</v>
          </cell>
          <cell r="AF755">
            <v>0</v>
          </cell>
          <cell r="AG755">
            <v>1</v>
          </cell>
          <cell r="AH755">
            <v>2</v>
          </cell>
          <cell r="AI755" t="str">
            <v>Local &amp; Sports Parks</v>
          </cell>
          <cell r="AJ755" t="str">
            <v>Structures parks</v>
          </cell>
          <cell r="AK755">
            <v>10</v>
          </cell>
          <cell r="AM755">
            <v>1</v>
          </cell>
          <cell r="AT755">
            <v>196149.5</v>
          </cell>
          <cell r="BD755">
            <v>3.1E-2</v>
          </cell>
          <cell r="BE755">
            <v>6.1930000000000041E-2</v>
          </cell>
          <cell r="BF755">
            <v>9.3787900000000146E-2</v>
          </cell>
          <cell r="BG755">
            <v>0.12878911280000027</v>
          </cell>
          <cell r="BH755">
            <v>0.16491036440960039</v>
          </cell>
          <cell r="BI755">
            <v>0.19869276497747879</v>
          </cell>
          <cell r="BJ755">
            <v>0.23225616239684821</v>
          </cell>
          <cell r="BK755">
            <v>0.27045610343115034</v>
          </cell>
          <cell r="BL755">
            <v>0.31238115484437823</v>
          </cell>
          <cell r="BM755">
            <v>0.35568973295424255</v>
          </cell>
          <cell r="BN755">
            <v>0</v>
          </cell>
          <cell r="BO755">
            <v>6080.6345000000001</v>
          </cell>
          <cell r="BP755">
            <v>0</v>
          </cell>
          <cell r="BQ755">
            <v>0</v>
          </cell>
          <cell r="BR755">
            <v>0</v>
          </cell>
          <cell r="BS755">
            <v>0</v>
          </cell>
          <cell r="BT755">
            <v>0</v>
          </cell>
          <cell r="BU755">
            <v>0</v>
          </cell>
          <cell r="BV755">
            <v>0</v>
          </cell>
          <cell r="BW755">
            <v>0</v>
          </cell>
          <cell r="BX755">
            <v>0</v>
          </cell>
          <cell r="BY755">
            <v>0</v>
          </cell>
          <cell r="BZ755">
            <v>202230.13449999999</v>
          </cell>
          <cell r="CA755">
            <v>0</v>
          </cell>
          <cell r="CB755">
            <v>0</v>
          </cell>
          <cell r="CC755">
            <v>0</v>
          </cell>
          <cell r="CD755">
            <v>0</v>
          </cell>
          <cell r="CE755">
            <v>0</v>
          </cell>
          <cell r="CF755">
            <v>0</v>
          </cell>
          <cell r="CG755">
            <v>0</v>
          </cell>
          <cell r="CH755">
            <v>0</v>
          </cell>
          <cell r="CI755">
            <v>0</v>
          </cell>
          <cell r="CK755">
            <v>0</v>
          </cell>
          <cell r="CL755">
            <v>0</v>
          </cell>
          <cell r="CM755">
            <v>0</v>
          </cell>
          <cell r="CN755">
            <v>0</v>
          </cell>
          <cell r="CO755">
            <v>0</v>
          </cell>
          <cell r="CP755">
            <v>0</v>
          </cell>
          <cell r="CQ755">
            <v>0</v>
          </cell>
          <cell r="CR755">
            <v>0</v>
          </cell>
          <cell r="CS755">
            <v>0</v>
          </cell>
          <cell r="CT755">
            <v>0</v>
          </cell>
          <cell r="CU755">
            <v>0</v>
          </cell>
          <cell r="CW755">
            <v>0</v>
          </cell>
          <cell r="CX755">
            <v>0</v>
          </cell>
          <cell r="CY755">
            <v>0</v>
          </cell>
          <cell r="CZ755">
            <v>0</v>
          </cell>
          <cell r="DA755">
            <v>0</v>
          </cell>
          <cell r="DB755">
            <v>0</v>
          </cell>
          <cell r="DC755">
            <v>0</v>
          </cell>
          <cell r="DD755">
            <v>0</v>
          </cell>
          <cell r="DE755">
            <v>0</v>
          </cell>
          <cell r="DF755">
            <v>0</v>
          </cell>
          <cell r="DG755">
            <v>0</v>
          </cell>
          <cell r="DI755">
            <v>0</v>
          </cell>
          <cell r="DJ755">
            <v>202230.13449999999</v>
          </cell>
          <cell r="DK755">
            <v>0</v>
          </cell>
          <cell r="DL755">
            <v>0</v>
          </cell>
          <cell r="DM755">
            <v>0</v>
          </cell>
          <cell r="DN755">
            <v>0</v>
          </cell>
          <cell r="DO755">
            <v>0</v>
          </cell>
          <cell r="DP755">
            <v>0</v>
          </cell>
          <cell r="DQ755">
            <v>0</v>
          </cell>
          <cell r="DR755">
            <v>0</v>
          </cell>
          <cell r="DS755">
            <v>0</v>
          </cell>
          <cell r="DU755" t="str">
            <v>ACC 862/600772</v>
          </cell>
          <cell r="DV755">
            <v>0</v>
          </cell>
          <cell r="DW755">
            <v>0</v>
          </cell>
          <cell r="DX755">
            <v>10</v>
          </cell>
          <cell r="DY755">
            <v>196149.5</v>
          </cell>
          <cell r="DZ755">
            <v>202230.13449999999</v>
          </cell>
          <cell r="EB755">
            <v>202230.13449999999</v>
          </cell>
          <cell r="EC755" t="str">
            <v>Def</v>
          </cell>
          <cell r="ED755" t="str">
            <v>Local Recreational Facilities</v>
          </cell>
        </row>
        <row r="756">
          <cell r="D756" t="str">
            <v>PC2130125</v>
          </cell>
          <cell r="E756" t="str">
            <v>Park and street sign renewals</v>
          </cell>
          <cell r="F756" t="str">
            <v>Auckland Council</v>
          </cell>
          <cell r="G756" t="str">
            <v>Parks, sports and recreation</v>
          </cell>
          <cell r="H756" t="str">
            <v>E170505</v>
          </cell>
          <cell r="I756" t="str">
            <v>Local and sports parks - central management</v>
          </cell>
          <cell r="J756" t="str">
            <v>Lifestyle and culture</v>
          </cell>
          <cell r="K756" t="str">
            <v>Local parks services</v>
          </cell>
          <cell r="L756" t="str">
            <v>Local parks</v>
          </cell>
          <cell r="M756" t="str">
            <v>Local activities</v>
          </cell>
          <cell r="N756" t="str">
            <v>Local parks services</v>
          </cell>
          <cell r="O756" t="str">
            <v>Local parks</v>
          </cell>
          <cell r="P756" t="str">
            <v>Lifestyle and culture</v>
          </cell>
          <cell r="Q756" t="str">
            <v>Local parks services</v>
          </cell>
          <cell r="R756" t="str">
            <v>Local parks</v>
          </cell>
          <cell r="S756" t="str">
            <v>A1241205</v>
          </cell>
          <cell r="T756" t="str">
            <v>A1241205</v>
          </cell>
          <cell r="U756" t="str">
            <v>Local parks</v>
          </cell>
          <cell r="V756" t="str">
            <v>L155</v>
          </cell>
          <cell r="W756" t="str">
            <v>Orakei</v>
          </cell>
          <cell r="X756" t="str">
            <v>PL40810</v>
          </cell>
          <cell r="Y756" t="str">
            <v>Expense</v>
          </cell>
          <cell r="Z756">
            <v>20120701</v>
          </cell>
          <cell r="AA756">
            <v>20130630</v>
          </cell>
          <cell r="AB756">
            <v>1</v>
          </cell>
          <cell r="AC756" t="str">
            <v>Programme</v>
          </cell>
          <cell r="AD756">
            <v>0</v>
          </cell>
          <cell r="AE756">
            <v>0</v>
          </cell>
          <cell r="AF756">
            <v>0</v>
          </cell>
          <cell r="AG756">
            <v>1</v>
          </cell>
          <cell r="AH756">
            <v>2</v>
          </cell>
          <cell r="AI756" t="str">
            <v>Local &amp; Sports Parks</v>
          </cell>
          <cell r="AJ756" t="str">
            <v>Structures parks</v>
          </cell>
          <cell r="AK756">
            <v>10</v>
          </cell>
          <cell r="AM756">
            <v>1</v>
          </cell>
          <cell r="AT756">
            <v>137223</v>
          </cell>
          <cell r="BD756">
            <v>3.1E-2</v>
          </cell>
          <cell r="BE756">
            <v>6.1930000000000041E-2</v>
          </cell>
          <cell r="BF756">
            <v>9.3787900000000146E-2</v>
          </cell>
          <cell r="BG756">
            <v>0.12878911280000027</v>
          </cell>
          <cell r="BH756">
            <v>0.16491036440960039</v>
          </cell>
          <cell r="BI756">
            <v>0.19869276497747879</v>
          </cell>
          <cell r="BJ756">
            <v>0.23225616239684821</v>
          </cell>
          <cell r="BK756">
            <v>0.27045610343115034</v>
          </cell>
          <cell r="BL756">
            <v>0.31238115484437823</v>
          </cell>
          <cell r="BM756">
            <v>0.35568973295424255</v>
          </cell>
          <cell r="BN756">
            <v>0</v>
          </cell>
          <cell r="BO756">
            <v>4253.9129999999996</v>
          </cell>
          <cell r="BP756">
            <v>0</v>
          </cell>
          <cell r="BQ756">
            <v>0</v>
          </cell>
          <cell r="BR756">
            <v>0</v>
          </cell>
          <cell r="BS756">
            <v>0</v>
          </cell>
          <cell r="BT756">
            <v>0</v>
          </cell>
          <cell r="BU756">
            <v>0</v>
          </cell>
          <cell r="BV756">
            <v>0</v>
          </cell>
          <cell r="BW756">
            <v>0</v>
          </cell>
          <cell r="BX756">
            <v>0</v>
          </cell>
          <cell r="BY756">
            <v>0</v>
          </cell>
          <cell r="BZ756">
            <v>141476.913</v>
          </cell>
          <cell r="CA756">
            <v>0</v>
          </cell>
          <cell r="CB756">
            <v>0</v>
          </cell>
          <cell r="CC756">
            <v>0</v>
          </cell>
          <cell r="CD756">
            <v>0</v>
          </cell>
          <cell r="CE756">
            <v>0</v>
          </cell>
          <cell r="CF756">
            <v>0</v>
          </cell>
          <cell r="CG756">
            <v>0</v>
          </cell>
          <cell r="CH756">
            <v>0</v>
          </cell>
          <cell r="CI756">
            <v>0</v>
          </cell>
          <cell r="CK756">
            <v>0</v>
          </cell>
          <cell r="CL756">
            <v>0</v>
          </cell>
          <cell r="CM756">
            <v>0</v>
          </cell>
          <cell r="CN756">
            <v>0</v>
          </cell>
          <cell r="CO756">
            <v>0</v>
          </cell>
          <cell r="CP756">
            <v>0</v>
          </cell>
          <cell r="CQ756">
            <v>0</v>
          </cell>
          <cell r="CR756">
            <v>0</v>
          </cell>
          <cell r="CS756">
            <v>0</v>
          </cell>
          <cell r="CT756">
            <v>0</v>
          </cell>
          <cell r="CU756">
            <v>0</v>
          </cell>
          <cell r="CW756">
            <v>0</v>
          </cell>
          <cell r="CX756">
            <v>0</v>
          </cell>
          <cell r="CY756">
            <v>0</v>
          </cell>
          <cell r="CZ756">
            <v>0</v>
          </cell>
          <cell r="DA756">
            <v>0</v>
          </cell>
          <cell r="DB756">
            <v>0</v>
          </cell>
          <cell r="DC756">
            <v>0</v>
          </cell>
          <cell r="DD756">
            <v>0</v>
          </cell>
          <cell r="DE756">
            <v>0</v>
          </cell>
          <cell r="DF756">
            <v>0</v>
          </cell>
          <cell r="DG756">
            <v>0</v>
          </cell>
          <cell r="DI756">
            <v>0</v>
          </cell>
          <cell r="DJ756">
            <v>141476.913</v>
          </cell>
          <cell r="DK756">
            <v>0</v>
          </cell>
          <cell r="DL756">
            <v>0</v>
          </cell>
          <cell r="DM756">
            <v>0</v>
          </cell>
          <cell r="DN756">
            <v>0</v>
          </cell>
          <cell r="DO756">
            <v>0</v>
          </cell>
          <cell r="DP756">
            <v>0</v>
          </cell>
          <cell r="DQ756">
            <v>0</v>
          </cell>
          <cell r="DR756">
            <v>0</v>
          </cell>
          <cell r="DS756">
            <v>0</v>
          </cell>
          <cell r="DU756" t="str">
            <v>ACC 862/600772</v>
          </cell>
          <cell r="DV756">
            <v>0</v>
          </cell>
          <cell r="DW756">
            <v>0</v>
          </cell>
          <cell r="DX756">
            <v>10</v>
          </cell>
          <cell r="DY756">
            <v>137223</v>
          </cell>
          <cell r="DZ756">
            <v>141476.913</v>
          </cell>
          <cell r="EB756">
            <v>141476.913</v>
          </cell>
          <cell r="EC756" t="str">
            <v>Def</v>
          </cell>
          <cell r="ED756" t="str">
            <v>Local Recreational Facilities</v>
          </cell>
        </row>
        <row r="757">
          <cell r="D757" t="str">
            <v>PC2130125</v>
          </cell>
          <cell r="E757" t="str">
            <v>Park and street sign renewals</v>
          </cell>
          <cell r="F757" t="str">
            <v>Auckland Council</v>
          </cell>
          <cell r="G757" t="str">
            <v>Parks, sports and recreation</v>
          </cell>
          <cell r="H757" t="str">
            <v>E170505</v>
          </cell>
          <cell r="I757" t="str">
            <v>Local and sports parks - central management</v>
          </cell>
          <cell r="J757" t="str">
            <v>Lifestyle and culture</v>
          </cell>
          <cell r="K757" t="str">
            <v>Local parks services</v>
          </cell>
          <cell r="L757" t="str">
            <v>Local parks</v>
          </cell>
          <cell r="M757" t="str">
            <v>Local activities</v>
          </cell>
          <cell r="N757" t="str">
            <v>Local parks services</v>
          </cell>
          <cell r="O757" t="str">
            <v>Local parks</v>
          </cell>
          <cell r="P757" t="str">
            <v>Lifestyle and culture</v>
          </cell>
          <cell r="Q757" t="str">
            <v>Local parks services</v>
          </cell>
          <cell r="R757" t="str">
            <v>Local parks</v>
          </cell>
          <cell r="S757" t="str">
            <v>A1241205</v>
          </cell>
          <cell r="T757" t="str">
            <v>A1241205</v>
          </cell>
          <cell r="U757" t="str">
            <v>Local parks</v>
          </cell>
          <cell r="V757" t="str">
            <v>L170</v>
          </cell>
          <cell r="W757" t="str">
            <v>Puketapapa</v>
          </cell>
          <cell r="X757" t="str">
            <v>PL40810</v>
          </cell>
          <cell r="Y757" t="str">
            <v>Expense</v>
          </cell>
          <cell r="Z757">
            <v>20120701</v>
          </cell>
          <cell r="AA757">
            <v>20130630</v>
          </cell>
          <cell r="AB757">
            <v>1</v>
          </cell>
          <cell r="AC757" t="str">
            <v>Programme</v>
          </cell>
          <cell r="AD757">
            <v>0</v>
          </cell>
          <cell r="AE757">
            <v>0</v>
          </cell>
          <cell r="AF757">
            <v>0</v>
          </cell>
          <cell r="AG757">
            <v>1</v>
          </cell>
          <cell r="AH757">
            <v>2</v>
          </cell>
          <cell r="AI757" t="str">
            <v>Local &amp; Sports Parks</v>
          </cell>
          <cell r="AJ757" t="str">
            <v>Structures parks</v>
          </cell>
          <cell r="AK757">
            <v>10</v>
          </cell>
          <cell r="AM757">
            <v>1</v>
          </cell>
          <cell r="AT757">
            <v>146882.5</v>
          </cell>
          <cell r="BD757">
            <v>3.1E-2</v>
          </cell>
          <cell r="BE757">
            <v>6.1930000000000041E-2</v>
          </cell>
          <cell r="BF757">
            <v>9.3787900000000146E-2</v>
          </cell>
          <cell r="BG757">
            <v>0.12878911280000027</v>
          </cell>
          <cell r="BH757">
            <v>0.16491036440960039</v>
          </cell>
          <cell r="BI757">
            <v>0.19869276497747879</v>
          </cell>
          <cell r="BJ757">
            <v>0.23225616239684821</v>
          </cell>
          <cell r="BK757">
            <v>0.27045610343115034</v>
          </cell>
          <cell r="BL757">
            <v>0.31238115484437823</v>
          </cell>
          <cell r="BM757">
            <v>0.35568973295424255</v>
          </cell>
          <cell r="BN757">
            <v>0</v>
          </cell>
          <cell r="BO757">
            <v>4553.3575000000001</v>
          </cell>
          <cell r="BP757">
            <v>0</v>
          </cell>
          <cell r="BQ757">
            <v>0</v>
          </cell>
          <cell r="BR757">
            <v>0</v>
          </cell>
          <cell r="BS757">
            <v>0</v>
          </cell>
          <cell r="BT757">
            <v>0</v>
          </cell>
          <cell r="BU757">
            <v>0</v>
          </cell>
          <cell r="BV757">
            <v>0</v>
          </cell>
          <cell r="BW757">
            <v>0</v>
          </cell>
          <cell r="BX757">
            <v>0</v>
          </cell>
          <cell r="BY757">
            <v>0</v>
          </cell>
          <cell r="BZ757">
            <v>151435.85750000001</v>
          </cell>
          <cell r="CA757">
            <v>0</v>
          </cell>
          <cell r="CB757">
            <v>0</v>
          </cell>
          <cell r="CC757">
            <v>0</v>
          </cell>
          <cell r="CD757">
            <v>0</v>
          </cell>
          <cell r="CE757">
            <v>0</v>
          </cell>
          <cell r="CF757">
            <v>0</v>
          </cell>
          <cell r="CG757">
            <v>0</v>
          </cell>
          <cell r="CH757">
            <v>0</v>
          </cell>
          <cell r="CI757">
            <v>0</v>
          </cell>
          <cell r="CK757">
            <v>0</v>
          </cell>
          <cell r="CL757">
            <v>0</v>
          </cell>
          <cell r="CM757">
            <v>0</v>
          </cell>
          <cell r="CN757">
            <v>0</v>
          </cell>
          <cell r="CO757">
            <v>0</v>
          </cell>
          <cell r="CP757">
            <v>0</v>
          </cell>
          <cell r="CQ757">
            <v>0</v>
          </cell>
          <cell r="CR757">
            <v>0</v>
          </cell>
          <cell r="CS757">
            <v>0</v>
          </cell>
          <cell r="CT757">
            <v>0</v>
          </cell>
          <cell r="CU757">
            <v>0</v>
          </cell>
          <cell r="CW757">
            <v>0</v>
          </cell>
          <cell r="CX757">
            <v>0</v>
          </cell>
          <cell r="CY757">
            <v>0</v>
          </cell>
          <cell r="CZ757">
            <v>0</v>
          </cell>
          <cell r="DA757">
            <v>0</v>
          </cell>
          <cell r="DB757">
            <v>0</v>
          </cell>
          <cell r="DC757">
            <v>0</v>
          </cell>
          <cell r="DD757">
            <v>0</v>
          </cell>
          <cell r="DE757">
            <v>0</v>
          </cell>
          <cell r="DF757">
            <v>0</v>
          </cell>
          <cell r="DG757">
            <v>0</v>
          </cell>
          <cell r="DI757">
            <v>0</v>
          </cell>
          <cell r="DJ757">
            <v>151435.85750000001</v>
          </cell>
          <cell r="DK757">
            <v>0</v>
          </cell>
          <cell r="DL757">
            <v>0</v>
          </cell>
          <cell r="DM757">
            <v>0</v>
          </cell>
          <cell r="DN757">
            <v>0</v>
          </cell>
          <cell r="DO757">
            <v>0</v>
          </cell>
          <cell r="DP757">
            <v>0</v>
          </cell>
          <cell r="DQ757">
            <v>0</v>
          </cell>
          <cell r="DR757">
            <v>0</v>
          </cell>
          <cell r="DS757">
            <v>0</v>
          </cell>
          <cell r="DU757" t="str">
            <v>ACC 862/600772</v>
          </cell>
          <cell r="DV757">
            <v>0</v>
          </cell>
          <cell r="DW757">
            <v>0</v>
          </cell>
          <cell r="DX757">
            <v>10</v>
          </cell>
          <cell r="DY757">
            <v>146882.5</v>
          </cell>
          <cell r="DZ757">
            <v>151435.85750000001</v>
          </cell>
          <cell r="EB757">
            <v>151435.85750000001</v>
          </cell>
          <cell r="EC757" t="str">
            <v>Def</v>
          </cell>
          <cell r="ED757" t="str">
            <v>Local Recreational Facilities</v>
          </cell>
        </row>
        <row r="758">
          <cell r="D758" t="str">
            <v>PC2130125</v>
          </cell>
          <cell r="E758" t="str">
            <v>Park and street sign renewals</v>
          </cell>
          <cell r="F758" t="str">
            <v>Auckland Council</v>
          </cell>
          <cell r="G758" t="str">
            <v>Parks, sports and recreation</v>
          </cell>
          <cell r="H758" t="str">
            <v>E170505</v>
          </cell>
          <cell r="I758" t="str">
            <v>Local and sports parks - central management</v>
          </cell>
          <cell r="J758" t="str">
            <v>Lifestyle and culture</v>
          </cell>
          <cell r="K758" t="str">
            <v>Local parks services</v>
          </cell>
          <cell r="L758" t="str">
            <v>Local parks</v>
          </cell>
          <cell r="M758" t="str">
            <v>Local activities</v>
          </cell>
          <cell r="N758" t="str">
            <v>Local parks services</v>
          </cell>
          <cell r="O758" t="str">
            <v>Local parks</v>
          </cell>
          <cell r="P758" t="str">
            <v>Lifestyle and culture</v>
          </cell>
          <cell r="Q758" t="str">
            <v>Local parks services</v>
          </cell>
          <cell r="R758" t="str">
            <v>Local parks</v>
          </cell>
          <cell r="S758" t="str">
            <v>A1241205</v>
          </cell>
          <cell r="T758" t="str">
            <v>A1241205</v>
          </cell>
          <cell r="U758" t="str">
            <v>Local parks</v>
          </cell>
          <cell r="V758" t="str">
            <v>L185</v>
          </cell>
          <cell r="W758" t="str">
            <v>Waiheke</v>
          </cell>
          <cell r="X758" t="str">
            <v>PL40810</v>
          </cell>
          <cell r="Y758" t="str">
            <v>Expense</v>
          </cell>
          <cell r="Z758">
            <v>20120701</v>
          </cell>
          <cell r="AA758">
            <v>20130630</v>
          </cell>
          <cell r="AB758">
            <v>1</v>
          </cell>
          <cell r="AC758" t="str">
            <v>Programme</v>
          </cell>
          <cell r="AD758">
            <v>0</v>
          </cell>
          <cell r="AE758">
            <v>0</v>
          </cell>
          <cell r="AF758">
            <v>0</v>
          </cell>
          <cell r="AG758">
            <v>1</v>
          </cell>
          <cell r="AH758">
            <v>2</v>
          </cell>
          <cell r="AI758" t="str">
            <v>Local &amp; Sports Parks</v>
          </cell>
          <cell r="AJ758" t="str">
            <v>Structures parks</v>
          </cell>
          <cell r="AK758">
            <v>10</v>
          </cell>
          <cell r="AM758">
            <v>1</v>
          </cell>
          <cell r="AT758">
            <v>15015</v>
          </cell>
          <cell r="BD758">
            <v>3.1E-2</v>
          </cell>
          <cell r="BE758">
            <v>6.1930000000000041E-2</v>
          </cell>
          <cell r="BF758">
            <v>9.3787900000000146E-2</v>
          </cell>
          <cell r="BG758">
            <v>0.12878911280000027</v>
          </cell>
          <cell r="BH758">
            <v>0.16491036440960039</v>
          </cell>
          <cell r="BI758">
            <v>0.19869276497747879</v>
          </cell>
          <cell r="BJ758">
            <v>0.23225616239684821</v>
          </cell>
          <cell r="BK758">
            <v>0.27045610343115034</v>
          </cell>
          <cell r="BL758">
            <v>0.31238115484437823</v>
          </cell>
          <cell r="BM758">
            <v>0.35568973295424255</v>
          </cell>
          <cell r="BN758">
            <v>0</v>
          </cell>
          <cell r="BO758">
            <v>465.46499999999997</v>
          </cell>
          <cell r="BP758">
            <v>0</v>
          </cell>
          <cell r="BQ758">
            <v>0</v>
          </cell>
          <cell r="BR758">
            <v>0</v>
          </cell>
          <cell r="BS758">
            <v>0</v>
          </cell>
          <cell r="BT758">
            <v>0</v>
          </cell>
          <cell r="BU758">
            <v>0</v>
          </cell>
          <cell r="BV758">
            <v>0</v>
          </cell>
          <cell r="BW758">
            <v>0</v>
          </cell>
          <cell r="BX758">
            <v>0</v>
          </cell>
          <cell r="BY758">
            <v>0</v>
          </cell>
          <cell r="BZ758">
            <v>15480.465</v>
          </cell>
          <cell r="CA758">
            <v>0</v>
          </cell>
          <cell r="CB758">
            <v>0</v>
          </cell>
          <cell r="CC758">
            <v>0</v>
          </cell>
          <cell r="CD758">
            <v>0</v>
          </cell>
          <cell r="CE758">
            <v>0</v>
          </cell>
          <cell r="CF758">
            <v>0</v>
          </cell>
          <cell r="CG758">
            <v>0</v>
          </cell>
          <cell r="CH758">
            <v>0</v>
          </cell>
          <cell r="CI758">
            <v>0</v>
          </cell>
          <cell r="CK758">
            <v>0</v>
          </cell>
          <cell r="CL758">
            <v>0</v>
          </cell>
          <cell r="CM758">
            <v>0</v>
          </cell>
          <cell r="CN758">
            <v>0</v>
          </cell>
          <cell r="CO758">
            <v>0</v>
          </cell>
          <cell r="CP758">
            <v>0</v>
          </cell>
          <cell r="CQ758">
            <v>0</v>
          </cell>
          <cell r="CR758">
            <v>0</v>
          </cell>
          <cell r="CS758">
            <v>0</v>
          </cell>
          <cell r="CT758">
            <v>0</v>
          </cell>
          <cell r="CU758">
            <v>0</v>
          </cell>
          <cell r="CW758">
            <v>0</v>
          </cell>
          <cell r="CX758">
            <v>0</v>
          </cell>
          <cell r="CY758">
            <v>0</v>
          </cell>
          <cell r="CZ758">
            <v>0</v>
          </cell>
          <cell r="DA758">
            <v>0</v>
          </cell>
          <cell r="DB758">
            <v>0</v>
          </cell>
          <cell r="DC758">
            <v>0</v>
          </cell>
          <cell r="DD758">
            <v>0</v>
          </cell>
          <cell r="DE758">
            <v>0</v>
          </cell>
          <cell r="DF758">
            <v>0</v>
          </cell>
          <cell r="DG758">
            <v>0</v>
          </cell>
          <cell r="DI758">
            <v>0</v>
          </cell>
          <cell r="DJ758">
            <v>15480.465</v>
          </cell>
          <cell r="DK758">
            <v>0</v>
          </cell>
          <cell r="DL758">
            <v>0</v>
          </cell>
          <cell r="DM758">
            <v>0</v>
          </cell>
          <cell r="DN758">
            <v>0</v>
          </cell>
          <cell r="DO758">
            <v>0</v>
          </cell>
          <cell r="DP758">
            <v>0</v>
          </cell>
          <cell r="DQ758">
            <v>0</v>
          </cell>
          <cell r="DR758">
            <v>0</v>
          </cell>
          <cell r="DS758">
            <v>0</v>
          </cell>
          <cell r="DU758" t="str">
            <v>ACC 862/600772</v>
          </cell>
          <cell r="DV758">
            <v>0</v>
          </cell>
          <cell r="DW758">
            <v>0</v>
          </cell>
          <cell r="DX758">
            <v>10</v>
          </cell>
          <cell r="DY758">
            <v>15015</v>
          </cell>
          <cell r="DZ758">
            <v>15480.465</v>
          </cell>
          <cell r="EB758">
            <v>15480.465</v>
          </cell>
          <cell r="EC758" t="str">
            <v>Def</v>
          </cell>
          <cell r="ED758" t="str">
            <v>Local Recreational Facilities</v>
          </cell>
        </row>
        <row r="759">
          <cell r="D759" t="str">
            <v>PC2130125</v>
          </cell>
          <cell r="E759" t="str">
            <v>Park and street sign renewals</v>
          </cell>
          <cell r="F759" t="str">
            <v>Auckland Council</v>
          </cell>
          <cell r="G759" t="str">
            <v>Parks, sports and recreation</v>
          </cell>
          <cell r="H759" t="str">
            <v>E170505</v>
          </cell>
          <cell r="I759" t="str">
            <v>Local and sports parks - central management</v>
          </cell>
          <cell r="J759" t="str">
            <v>Lifestyle and culture</v>
          </cell>
          <cell r="K759" t="str">
            <v>Local parks services</v>
          </cell>
          <cell r="L759" t="str">
            <v>Local parks</v>
          </cell>
          <cell r="M759" t="str">
            <v>Local activities</v>
          </cell>
          <cell r="N759" t="str">
            <v>Local parks services</v>
          </cell>
          <cell r="O759" t="str">
            <v>Local parks</v>
          </cell>
          <cell r="P759" t="str">
            <v>Lifestyle and culture</v>
          </cell>
          <cell r="Q759" t="str">
            <v>Local parks services</v>
          </cell>
          <cell r="R759" t="str">
            <v>Local parks</v>
          </cell>
          <cell r="S759" t="str">
            <v>A1241205</v>
          </cell>
          <cell r="T759" t="str">
            <v>A1241205</v>
          </cell>
          <cell r="U759" t="str">
            <v>Local parks</v>
          </cell>
          <cell r="V759" t="str">
            <v>L195</v>
          </cell>
          <cell r="W759" t="str">
            <v>Waitemata</v>
          </cell>
          <cell r="X759" t="str">
            <v>PL40810</v>
          </cell>
          <cell r="Y759" t="str">
            <v>Expense</v>
          </cell>
          <cell r="Z759">
            <v>20120701</v>
          </cell>
          <cell r="AA759">
            <v>20130630</v>
          </cell>
          <cell r="AB759">
            <v>1</v>
          </cell>
          <cell r="AC759" t="str">
            <v>Programme</v>
          </cell>
          <cell r="AD759">
            <v>0</v>
          </cell>
          <cell r="AE759">
            <v>0</v>
          </cell>
          <cell r="AF759">
            <v>0</v>
          </cell>
          <cell r="AG759">
            <v>1</v>
          </cell>
          <cell r="AH759">
            <v>2</v>
          </cell>
          <cell r="AI759" t="str">
            <v>Local &amp; Sports Parks</v>
          </cell>
          <cell r="AJ759" t="str">
            <v>Structures parks</v>
          </cell>
          <cell r="AK759">
            <v>10</v>
          </cell>
          <cell r="AM759">
            <v>1</v>
          </cell>
          <cell r="AT759">
            <v>151135</v>
          </cell>
          <cell r="BD759">
            <v>3.1E-2</v>
          </cell>
          <cell r="BE759">
            <v>6.1930000000000041E-2</v>
          </cell>
          <cell r="BF759">
            <v>9.3787900000000146E-2</v>
          </cell>
          <cell r="BG759">
            <v>0.12878911280000027</v>
          </cell>
          <cell r="BH759">
            <v>0.16491036440960039</v>
          </cell>
          <cell r="BI759">
            <v>0.19869276497747879</v>
          </cell>
          <cell r="BJ759">
            <v>0.23225616239684821</v>
          </cell>
          <cell r="BK759">
            <v>0.27045610343115034</v>
          </cell>
          <cell r="BL759">
            <v>0.31238115484437823</v>
          </cell>
          <cell r="BM759">
            <v>0.35568973295424255</v>
          </cell>
          <cell r="BN759">
            <v>0</v>
          </cell>
          <cell r="BO759">
            <v>4685.1850000000004</v>
          </cell>
          <cell r="BP759">
            <v>0</v>
          </cell>
          <cell r="BQ759">
            <v>0</v>
          </cell>
          <cell r="BR759">
            <v>0</v>
          </cell>
          <cell r="BS759">
            <v>0</v>
          </cell>
          <cell r="BT759">
            <v>0</v>
          </cell>
          <cell r="BU759">
            <v>0</v>
          </cell>
          <cell r="BV759">
            <v>0</v>
          </cell>
          <cell r="BW759">
            <v>0</v>
          </cell>
          <cell r="BX759">
            <v>0</v>
          </cell>
          <cell r="BY759">
            <v>0</v>
          </cell>
          <cell r="BZ759">
            <v>155820.185</v>
          </cell>
          <cell r="CA759">
            <v>0</v>
          </cell>
          <cell r="CB759">
            <v>0</v>
          </cell>
          <cell r="CC759">
            <v>0</v>
          </cell>
          <cell r="CD759">
            <v>0</v>
          </cell>
          <cell r="CE759">
            <v>0</v>
          </cell>
          <cell r="CF759">
            <v>0</v>
          </cell>
          <cell r="CG759">
            <v>0</v>
          </cell>
          <cell r="CH759">
            <v>0</v>
          </cell>
          <cell r="CI759">
            <v>0</v>
          </cell>
          <cell r="CK759">
            <v>0</v>
          </cell>
          <cell r="CL759">
            <v>0</v>
          </cell>
          <cell r="CM759">
            <v>0</v>
          </cell>
          <cell r="CN759">
            <v>0</v>
          </cell>
          <cell r="CO759">
            <v>0</v>
          </cell>
          <cell r="CP759">
            <v>0</v>
          </cell>
          <cell r="CQ759">
            <v>0</v>
          </cell>
          <cell r="CR759">
            <v>0</v>
          </cell>
          <cell r="CS759">
            <v>0</v>
          </cell>
          <cell r="CT759">
            <v>0</v>
          </cell>
          <cell r="CU759">
            <v>0</v>
          </cell>
          <cell r="CW759">
            <v>0</v>
          </cell>
          <cell r="CX759">
            <v>0</v>
          </cell>
          <cell r="CY759">
            <v>0</v>
          </cell>
          <cell r="CZ759">
            <v>0</v>
          </cell>
          <cell r="DA759">
            <v>0</v>
          </cell>
          <cell r="DB759">
            <v>0</v>
          </cell>
          <cell r="DC759">
            <v>0</v>
          </cell>
          <cell r="DD759">
            <v>0</v>
          </cell>
          <cell r="DE759">
            <v>0</v>
          </cell>
          <cell r="DF759">
            <v>0</v>
          </cell>
          <cell r="DG759">
            <v>0</v>
          </cell>
          <cell r="DI759">
            <v>0</v>
          </cell>
          <cell r="DJ759">
            <v>155820.185</v>
          </cell>
          <cell r="DK759">
            <v>0</v>
          </cell>
          <cell r="DL759">
            <v>0</v>
          </cell>
          <cell r="DM759">
            <v>0</v>
          </cell>
          <cell r="DN759">
            <v>0</v>
          </cell>
          <cell r="DO759">
            <v>0</v>
          </cell>
          <cell r="DP759">
            <v>0</v>
          </cell>
          <cell r="DQ759">
            <v>0</v>
          </cell>
          <cell r="DR759">
            <v>0</v>
          </cell>
          <cell r="DS759">
            <v>0</v>
          </cell>
          <cell r="DU759" t="str">
            <v>ACC 862/600772</v>
          </cell>
          <cell r="DV759">
            <v>0</v>
          </cell>
          <cell r="DW759">
            <v>0</v>
          </cell>
          <cell r="DX759">
            <v>10</v>
          </cell>
          <cell r="DY759">
            <v>151135</v>
          </cell>
          <cell r="DZ759">
            <v>155820.185</v>
          </cell>
          <cell r="EB759">
            <v>155820.185</v>
          </cell>
          <cell r="EC759" t="str">
            <v>Def</v>
          </cell>
          <cell r="ED759" t="str">
            <v>Local Recreational Facilities</v>
          </cell>
        </row>
        <row r="760">
          <cell r="D760" t="str">
            <v>PC2130125</v>
          </cell>
          <cell r="E760" t="str">
            <v>Park and street sign renewals</v>
          </cell>
          <cell r="F760" t="str">
            <v>Auckland Council</v>
          </cell>
          <cell r="G760" t="str">
            <v>Parks, sports and recreation</v>
          </cell>
          <cell r="H760" t="str">
            <v>E170505</v>
          </cell>
          <cell r="I760" t="str">
            <v>Local and sports parks - central management</v>
          </cell>
          <cell r="J760" t="str">
            <v>Lifestyle and culture</v>
          </cell>
          <cell r="K760" t="str">
            <v>Local parks services</v>
          </cell>
          <cell r="L760" t="str">
            <v>Local parks</v>
          </cell>
          <cell r="M760" t="str">
            <v>Local activities</v>
          </cell>
          <cell r="N760" t="str">
            <v>Local parks services</v>
          </cell>
          <cell r="O760" t="str">
            <v>Local parks</v>
          </cell>
          <cell r="P760" t="str">
            <v>Lifestyle and culture</v>
          </cell>
          <cell r="Q760" t="str">
            <v>Local parks services</v>
          </cell>
          <cell r="R760" t="str">
            <v>Local parks</v>
          </cell>
          <cell r="S760" t="str">
            <v>A1241205</v>
          </cell>
          <cell r="T760" t="str">
            <v>A1241205</v>
          </cell>
          <cell r="U760" t="str">
            <v>Local parks</v>
          </cell>
          <cell r="V760" t="str">
            <v>L200</v>
          </cell>
          <cell r="W760" t="str">
            <v>Whau</v>
          </cell>
          <cell r="X760" t="str">
            <v>PL40810</v>
          </cell>
          <cell r="Y760" t="str">
            <v>Expense</v>
          </cell>
          <cell r="Z760">
            <v>20120701</v>
          </cell>
          <cell r="AA760">
            <v>20130630</v>
          </cell>
          <cell r="AB760">
            <v>1</v>
          </cell>
          <cell r="AC760" t="str">
            <v>Programme</v>
          </cell>
          <cell r="AD760">
            <v>0</v>
          </cell>
          <cell r="AE760">
            <v>0</v>
          </cell>
          <cell r="AF760">
            <v>0</v>
          </cell>
          <cell r="AG760">
            <v>1</v>
          </cell>
          <cell r="AH760">
            <v>2</v>
          </cell>
          <cell r="AI760" t="str">
            <v>Local &amp; Sports Parks</v>
          </cell>
          <cell r="AJ760" t="str">
            <v>Structures parks</v>
          </cell>
          <cell r="AK760">
            <v>10</v>
          </cell>
          <cell r="AM760">
            <v>1</v>
          </cell>
          <cell r="AT760">
            <v>22994</v>
          </cell>
          <cell r="BD760">
            <v>3.1E-2</v>
          </cell>
          <cell r="BE760">
            <v>6.1930000000000041E-2</v>
          </cell>
          <cell r="BF760">
            <v>9.3787900000000146E-2</v>
          </cell>
          <cell r="BG760">
            <v>0.12878911280000027</v>
          </cell>
          <cell r="BH760">
            <v>0.16491036440960039</v>
          </cell>
          <cell r="BI760">
            <v>0.19869276497747879</v>
          </cell>
          <cell r="BJ760">
            <v>0.23225616239684821</v>
          </cell>
          <cell r="BK760">
            <v>0.27045610343115034</v>
          </cell>
          <cell r="BL760">
            <v>0.31238115484437823</v>
          </cell>
          <cell r="BM760">
            <v>0.35568973295424255</v>
          </cell>
          <cell r="BN760">
            <v>0</v>
          </cell>
          <cell r="BO760">
            <v>712.81399999999996</v>
          </cell>
          <cell r="BP760">
            <v>0</v>
          </cell>
          <cell r="BQ760">
            <v>0</v>
          </cell>
          <cell r="BR760">
            <v>0</v>
          </cell>
          <cell r="BS760">
            <v>0</v>
          </cell>
          <cell r="BT760">
            <v>0</v>
          </cell>
          <cell r="BU760">
            <v>0</v>
          </cell>
          <cell r="BV760">
            <v>0</v>
          </cell>
          <cell r="BW760">
            <v>0</v>
          </cell>
          <cell r="BX760">
            <v>0</v>
          </cell>
          <cell r="BY760">
            <v>0</v>
          </cell>
          <cell r="BZ760">
            <v>23706.813999999998</v>
          </cell>
          <cell r="CA760">
            <v>0</v>
          </cell>
          <cell r="CB760">
            <v>0</v>
          </cell>
          <cell r="CC760">
            <v>0</v>
          </cell>
          <cell r="CD760">
            <v>0</v>
          </cell>
          <cell r="CE760">
            <v>0</v>
          </cell>
          <cell r="CF760">
            <v>0</v>
          </cell>
          <cell r="CG760">
            <v>0</v>
          </cell>
          <cell r="CH760">
            <v>0</v>
          </cell>
          <cell r="CI760">
            <v>0</v>
          </cell>
          <cell r="CK760">
            <v>0</v>
          </cell>
          <cell r="CL760">
            <v>0</v>
          </cell>
          <cell r="CM760">
            <v>0</v>
          </cell>
          <cell r="CN760">
            <v>0</v>
          </cell>
          <cell r="CO760">
            <v>0</v>
          </cell>
          <cell r="CP760">
            <v>0</v>
          </cell>
          <cell r="CQ760">
            <v>0</v>
          </cell>
          <cell r="CR760">
            <v>0</v>
          </cell>
          <cell r="CS760">
            <v>0</v>
          </cell>
          <cell r="CT760">
            <v>0</v>
          </cell>
          <cell r="CU760">
            <v>0</v>
          </cell>
          <cell r="CW760">
            <v>0</v>
          </cell>
          <cell r="CX760">
            <v>0</v>
          </cell>
          <cell r="CY760">
            <v>0</v>
          </cell>
          <cell r="CZ760">
            <v>0</v>
          </cell>
          <cell r="DA760">
            <v>0</v>
          </cell>
          <cell r="DB760">
            <v>0</v>
          </cell>
          <cell r="DC760">
            <v>0</v>
          </cell>
          <cell r="DD760">
            <v>0</v>
          </cell>
          <cell r="DE760">
            <v>0</v>
          </cell>
          <cell r="DF760">
            <v>0</v>
          </cell>
          <cell r="DG760">
            <v>0</v>
          </cell>
          <cell r="DI760">
            <v>0</v>
          </cell>
          <cell r="DJ760">
            <v>23706.813999999998</v>
          </cell>
          <cell r="DK760">
            <v>0</v>
          </cell>
          <cell r="DL760">
            <v>0</v>
          </cell>
          <cell r="DM760">
            <v>0</v>
          </cell>
          <cell r="DN760">
            <v>0</v>
          </cell>
          <cell r="DO760">
            <v>0</v>
          </cell>
          <cell r="DP760">
            <v>0</v>
          </cell>
          <cell r="DQ760">
            <v>0</v>
          </cell>
          <cell r="DR760">
            <v>0</v>
          </cell>
          <cell r="DS760">
            <v>0</v>
          </cell>
          <cell r="DU760" t="str">
            <v>ACC 862/600772</v>
          </cell>
          <cell r="DV760">
            <v>0</v>
          </cell>
          <cell r="DW760">
            <v>0</v>
          </cell>
          <cell r="DX760">
            <v>10</v>
          </cell>
          <cell r="DY760">
            <v>22994</v>
          </cell>
          <cell r="DZ760">
            <v>23706.813999999998</v>
          </cell>
          <cell r="EB760">
            <v>23706.813999999998</v>
          </cell>
          <cell r="EC760" t="str">
            <v>Def</v>
          </cell>
          <cell r="ED760" t="str">
            <v>Local Recreational Facilities</v>
          </cell>
        </row>
        <row r="761">
          <cell r="D761" t="str">
            <v>PC2130125</v>
          </cell>
          <cell r="E761" t="str">
            <v>Park and street sign renewals</v>
          </cell>
          <cell r="F761" t="str">
            <v>Auckland Council</v>
          </cell>
          <cell r="G761" t="str">
            <v>Parks, sports and recreation</v>
          </cell>
          <cell r="H761" t="str">
            <v>E170505</v>
          </cell>
          <cell r="I761" t="str">
            <v>Local and sports parks - central management</v>
          </cell>
          <cell r="J761" t="str">
            <v>Lifestyle and culture</v>
          </cell>
          <cell r="K761" t="str">
            <v>Local parks services</v>
          </cell>
          <cell r="L761" t="str">
            <v>Local parks</v>
          </cell>
          <cell r="M761" t="str">
            <v>Local activities</v>
          </cell>
          <cell r="N761" t="str">
            <v>Local parks services</v>
          </cell>
          <cell r="O761" t="str">
            <v>Local parks</v>
          </cell>
          <cell r="P761" t="str">
            <v>Lifestyle and culture</v>
          </cell>
          <cell r="Q761" t="str">
            <v>Local parks services</v>
          </cell>
          <cell r="R761" t="str">
            <v>Local parks</v>
          </cell>
          <cell r="S761" t="str">
            <v>A1241205</v>
          </cell>
          <cell r="T761" t="str">
            <v>A1241205</v>
          </cell>
          <cell r="U761" t="str">
            <v>Local parks</v>
          </cell>
          <cell r="V761" t="str">
            <v>L210</v>
          </cell>
          <cell r="W761" t="str">
            <v>Other (Unallocated)</v>
          </cell>
          <cell r="X761" t="str">
            <v>PL40810</v>
          </cell>
          <cell r="Y761" t="str">
            <v>Expense</v>
          </cell>
          <cell r="Z761">
            <v>20110701</v>
          </cell>
          <cell r="AA761">
            <v>20220630</v>
          </cell>
          <cell r="AB761">
            <v>1</v>
          </cell>
          <cell r="AC761" t="str">
            <v>Programme</v>
          </cell>
          <cell r="AD761">
            <v>0</v>
          </cell>
          <cell r="AE761">
            <v>0</v>
          </cell>
          <cell r="AF761">
            <v>0</v>
          </cell>
          <cell r="AG761">
            <v>1</v>
          </cell>
          <cell r="AH761">
            <v>2</v>
          </cell>
          <cell r="AI761" t="str">
            <v>Local &amp; Sports Parks</v>
          </cell>
          <cell r="AJ761" t="str">
            <v>Structures parks</v>
          </cell>
          <cell r="AK761">
            <v>10</v>
          </cell>
          <cell r="AM761">
            <v>1</v>
          </cell>
          <cell r="AS761">
            <v>140583.95458734356</v>
          </cell>
          <cell r="AT761">
            <v>0</v>
          </cell>
          <cell r="AU761">
            <v>920115</v>
          </cell>
          <cell r="AV761">
            <v>920115</v>
          </cell>
          <cell r="AW761">
            <v>920115</v>
          </cell>
          <cell r="AX761">
            <v>920115</v>
          </cell>
          <cell r="AY761">
            <v>920115</v>
          </cell>
          <cell r="AZ761">
            <v>920115</v>
          </cell>
          <cell r="BA761">
            <v>920115</v>
          </cell>
          <cell r="BB761">
            <v>920115</v>
          </cell>
          <cell r="BC761">
            <v>920115</v>
          </cell>
          <cell r="BD761">
            <v>3.1E-2</v>
          </cell>
          <cell r="BE761">
            <v>6.1930000000000041E-2</v>
          </cell>
          <cell r="BF761">
            <v>9.3787900000000146E-2</v>
          </cell>
          <cell r="BG761">
            <v>0.12878911280000027</v>
          </cell>
          <cell r="BH761">
            <v>0.16491036440960039</v>
          </cell>
          <cell r="BI761">
            <v>0.19869276497747879</v>
          </cell>
          <cell r="BJ761">
            <v>0.23225616239684821</v>
          </cell>
          <cell r="BK761">
            <v>0.27045610343115034</v>
          </cell>
          <cell r="BL761">
            <v>0.31238115484437823</v>
          </cell>
          <cell r="BM761">
            <v>0.35568973295424255</v>
          </cell>
          <cell r="BN761">
            <v>0</v>
          </cell>
          <cell r="BO761">
            <v>0</v>
          </cell>
          <cell r="BP761">
            <v>56982.721950000036</v>
          </cell>
          <cell r="BQ761">
            <v>86295.653608500128</v>
          </cell>
          <cell r="BR761">
            <v>118500.79452397225</v>
          </cell>
          <cell r="BS761">
            <v>151736.49994873945</v>
          </cell>
          <cell r="BT761">
            <v>182820.19344725288</v>
          </cell>
          <cell r="BU761">
            <v>213702.37886377599</v>
          </cell>
          <cell r="BV761">
            <v>248850.71760855289</v>
          </cell>
          <cell r="BW761">
            <v>287426.58628963504</v>
          </cell>
          <cell r="BX761">
            <v>327275.4586371929</v>
          </cell>
          <cell r="BY761">
            <v>140583.95458734356</v>
          </cell>
          <cell r="BZ761">
            <v>0</v>
          </cell>
          <cell r="CA761">
            <v>977097.72195000004</v>
          </cell>
          <cell r="CB761">
            <v>1006410.6536085001</v>
          </cell>
          <cell r="CC761">
            <v>1038615.7945239722</v>
          </cell>
          <cell r="CD761">
            <v>1071851.4999487395</v>
          </cell>
          <cell r="CE761">
            <v>1102935.193447253</v>
          </cell>
          <cell r="CF761">
            <v>1133817.3788637761</v>
          </cell>
          <cell r="CG761">
            <v>1168965.7176085529</v>
          </cell>
          <cell r="CH761">
            <v>1207541.5862896349</v>
          </cell>
          <cell r="CI761">
            <v>1247390.4586371928</v>
          </cell>
          <cell r="CK761">
            <v>0</v>
          </cell>
          <cell r="CL761">
            <v>0</v>
          </cell>
          <cell r="CM761">
            <v>0</v>
          </cell>
          <cell r="CN761">
            <v>0</v>
          </cell>
          <cell r="CO761">
            <v>0</v>
          </cell>
          <cell r="CP761">
            <v>0</v>
          </cell>
          <cell r="CQ761">
            <v>0</v>
          </cell>
          <cell r="CR761">
            <v>0</v>
          </cell>
          <cell r="CS761">
            <v>0</v>
          </cell>
          <cell r="CT761">
            <v>0</v>
          </cell>
          <cell r="CU761">
            <v>0</v>
          </cell>
          <cell r="CW761">
            <v>0</v>
          </cell>
          <cell r="CX761">
            <v>0</v>
          </cell>
          <cell r="CY761">
            <v>0</v>
          </cell>
          <cell r="CZ761">
            <v>0</v>
          </cell>
          <cell r="DA761">
            <v>0</v>
          </cell>
          <cell r="DB761">
            <v>0</v>
          </cell>
          <cell r="DC761">
            <v>0</v>
          </cell>
          <cell r="DD761">
            <v>0</v>
          </cell>
          <cell r="DE761">
            <v>0</v>
          </cell>
          <cell r="DF761">
            <v>0</v>
          </cell>
          <cell r="DG761">
            <v>0</v>
          </cell>
          <cell r="DI761">
            <v>140583.95458734356</v>
          </cell>
          <cell r="DJ761">
            <v>0</v>
          </cell>
          <cell r="DK761">
            <v>977097.72195000004</v>
          </cell>
          <cell r="DL761">
            <v>1006410.6536085001</v>
          </cell>
          <cell r="DM761">
            <v>1038615.7945239722</v>
          </cell>
          <cell r="DN761">
            <v>1071851.4999487395</v>
          </cell>
          <cell r="DO761">
            <v>1102935.193447253</v>
          </cell>
          <cell r="DP761">
            <v>1133817.3788637761</v>
          </cell>
          <cell r="DQ761">
            <v>1168965.7176085529</v>
          </cell>
          <cell r="DR761">
            <v>1207541.5862896349</v>
          </cell>
          <cell r="DS761">
            <v>1247390.4586371928</v>
          </cell>
          <cell r="DU761" t="str">
            <v>ACC 862/600772</v>
          </cell>
          <cell r="DV761">
            <v>0</v>
          </cell>
          <cell r="DW761">
            <v>0</v>
          </cell>
          <cell r="DX761">
            <v>10</v>
          </cell>
          <cell r="DY761">
            <v>8281035</v>
          </cell>
          <cell r="DZ761">
            <v>9954626.0048776213</v>
          </cell>
          <cell r="EB761">
            <v>9954626.0048776213</v>
          </cell>
          <cell r="EC761" t="str">
            <v>Def</v>
          </cell>
          <cell r="ED761" t="str">
            <v>Local Recreational Facilities</v>
          </cell>
        </row>
        <row r="762">
          <cell r="D762" t="str">
            <v>PC2130126</v>
          </cell>
          <cell r="E762" t="str">
            <v>Park facilities renewal</v>
          </cell>
          <cell r="F762" t="str">
            <v>Auckland Council</v>
          </cell>
          <cell r="G762" t="str">
            <v>Parks, sports and recreation</v>
          </cell>
          <cell r="H762" t="str">
            <v>E170505</v>
          </cell>
          <cell r="I762" t="str">
            <v>Local and sports parks - central management</v>
          </cell>
          <cell r="J762" t="str">
            <v>Lifestyle and culture</v>
          </cell>
          <cell r="K762" t="str">
            <v>Local parks services</v>
          </cell>
          <cell r="L762" t="str">
            <v>Local parks</v>
          </cell>
          <cell r="M762" t="str">
            <v>Local activities</v>
          </cell>
          <cell r="N762" t="str">
            <v>Local parks services</v>
          </cell>
          <cell r="O762" t="str">
            <v>Local parks</v>
          </cell>
          <cell r="P762" t="str">
            <v>Lifestyle and culture</v>
          </cell>
          <cell r="Q762" t="str">
            <v>Local parks services</v>
          </cell>
          <cell r="R762" t="str">
            <v>Local parks</v>
          </cell>
          <cell r="S762" t="str">
            <v>A1241205</v>
          </cell>
          <cell r="T762" t="str">
            <v>A1241205</v>
          </cell>
          <cell r="U762" t="str">
            <v>Local parks</v>
          </cell>
          <cell r="V762" t="str">
            <v>L210</v>
          </cell>
          <cell r="W762" t="str">
            <v>Other (Unallocated)</v>
          </cell>
          <cell r="X762" t="str">
            <v>PL40810</v>
          </cell>
          <cell r="Y762" t="str">
            <v>Expense</v>
          </cell>
          <cell r="Z762">
            <v>20110701</v>
          </cell>
          <cell r="AA762">
            <v>20220630</v>
          </cell>
          <cell r="AB762">
            <v>1</v>
          </cell>
          <cell r="AC762" t="str">
            <v>Programme</v>
          </cell>
          <cell r="AD762">
            <v>0</v>
          </cell>
          <cell r="AE762">
            <v>0</v>
          </cell>
          <cell r="AF762">
            <v>0</v>
          </cell>
          <cell r="AG762">
            <v>1</v>
          </cell>
          <cell r="AH762">
            <v>2</v>
          </cell>
          <cell r="AI762" t="str">
            <v>Local &amp; Sports Parks</v>
          </cell>
          <cell r="AJ762" t="str">
            <v>Structures parks</v>
          </cell>
          <cell r="AK762">
            <v>35</v>
          </cell>
          <cell r="AM762">
            <v>1</v>
          </cell>
          <cell r="AS762">
            <v>84000</v>
          </cell>
          <cell r="AT762">
            <v>52885</v>
          </cell>
          <cell r="AU762">
            <v>97885</v>
          </cell>
          <cell r="AV762">
            <v>97885</v>
          </cell>
          <cell r="AW762">
            <v>97885</v>
          </cell>
          <cell r="AX762">
            <v>97885</v>
          </cell>
          <cell r="AY762">
            <v>97885</v>
          </cell>
          <cell r="AZ762">
            <v>97885</v>
          </cell>
          <cell r="BA762">
            <v>97885</v>
          </cell>
          <cell r="BB762">
            <v>97885</v>
          </cell>
          <cell r="BC762">
            <v>97885</v>
          </cell>
          <cell r="BD762">
            <v>3.1E-2</v>
          </cell>
          <cell r="BE762">
            <v>6.1930000000000041E-2</v>
          </cell>
          <cell r="BF762">
            <v>9.3787900000000146E-2</v>
          </cell>
          <cell r="BG762">
            <v>0.12878911280000027</v>
          </cell>
          <cell r="BH762">
            <v>0.16491036440960039</v>
          </cell>
          <cell r="BI762">
            <v>0.19869276497747879</v>
          </cell>
          <cell r="BJ762">
            <v>0.23225616239684821</v>
          </cell>
          <cell r="BK762">
            <v>0.27045610343115034</v>
          </cell>
          <cell r="BL762">
            <v>0.31238115484437823</v>
          </cell>
          <cell r="BM762">
            <v>0.35568973295424255</v>
          </cell>
          <cell r="BN762">
            <v>0</v>
          </cell>
          <cell r="BO762">
            <v>1639.4349999999999</v>
          </cell>
          <cell r="BP762">
            <v>6062.0180500000042</v>
          </cell>
          <cell r="BQ762">
            <v>9180.4285915000146</v>
          </cell>
          <cell r="BR762">
            <v>12606.522306428027</v>
          </cell>
          <cell r="BS762">
            <v>16142.251020233734</v>
          </cell>
          <cell r="BT762">
            <v>19449.04129982051</v>
          </cell>
          <cell r="BU762">
            <v>22734.394456215487</v>
          </cell>
          <cell r="BV762">
            <v>26473.595684358152</v>
          </cell>
          <cell r="BW762">
            <v>30577.429341941963</v>
          </cell>
          <cell r="BX762">
            <v>34816.689510226031</v>
          </cell>
          <cell r="BY762">
            <v>84000</v>
          </cell>
          <cell r="BZ762">
            <v>54524.434999999998</v>
          </cell>
          <cell r="CA762">
            <v>103947.01805</v>
          </cell>
          <cell r="CB762">
            <v>107065.42859150001</v>
          </cell>
          <cell r="CC762">
            <v>110491.52230642803</v>
          </cell>
          <cell r="CD762">
            <v>114027.25102023373</v>
          </cell>
          <cell r="CE762">
            <v>117334.04129982051</v>
          </cell>
          <cell r="CF762">
            <v>120619.39445621549</v>
          </cell>
          <cell r="CG762">
            <v>124358.59568435815</v>
          </cell>
          <cell r="CH762">
            <v>128462.42934194196</v>
          </cell>
          <cell r="CI762">
            <v>132701.68951022602</v>
          </cell>
          <cell r="CK762">
            <v>0</v>
          </cell>
          <cell r="CL762">
            <v>0</v>
          </cell>
          <cell r="CM762">
            <v>0</v>
          </cell>
          <cell r="CN762">
            <v>0</v>
          </cell>
          <cell r="CO762">
            <v>0</v>
          </cell>
          <cell r="CP762">
            <v>0</v>
          </cell>
          <cell r="CQ762">
            <v>0</v>
          </cell>
          <cell r="CR762">
            <v>0</v>
          </cell>
          <cell r="CS762">
            <v>0</v>
          </cell>
          <cell r="CT762">
            <v>0</v>
          </cell>
          <cell r="CU762">
            <v>0</v>
          </cell>
          <cell r="CW762">
            <v>0</v>
          </cell>
          <cell r="CX762">
            <v>0</v>
          </cell>
          <cell r="CY762">
            <v>0</v>
          </cell>
          <cell r="CZ762">
            <v>0</v>
          </cell>
          <cell r="DA762">
            <v>0</v>
          </cell>
          <cell r="DB762">
            <v>0</v>
          </cell>
          <cell r="DC762">
            <v>0</v>
          </cell>
          <cell r="DD762">
            <v>0</v>
          </cell>
          <cell r="DE762">
            <v>0</v>
          </cell>
          <cell r="DF762">
            <v>0</v>
          </cell>
          <cell r="DG762">
            <v>0</v>
          </cell>
          <cell r="DI762">
            <v>84000</v>
          </cell>
          <cell r="DJ762">
            <v>54524.434999999998</v>
          </cell>
          <cell r="DK762">
            <v>103947.01805</v>
          </cell>
          <cell r="DL762">
            <v>107065.42859150001</v>
          </cell>
          <cell r="DM762">
            <v>110491.52230642803</v>
          </cell>
          <cell r="DN762">
            <v>114027.25102023373</v>
          </cell>
          <cell r="DO762">
            <v>117334.04129982051</v>
          </cell>
          <cell r="DP762">
            <v>120619.39445621549</v>
          </cell>
          <cell r="DQ762">
            <v>124358.59568435815</v>
          </cell>
          <cell r="DR762">
            <v>128462.42934194196</v>
          </cell>
          <cell r="DS762">
            <v>132701.68951022602</v>
          </cell>
          <cell r="DU762" t="str">
            <v>ACC 862/600779</v>
          </cell>
          <cell r="DV762">
            <v>0</v>
          </cell>
          <cell r="DW762">
            <v>0</v>
          </cell>
          <cell r="DX762">
            <v>1</v>
          </cell>
          <cell r="DY762">
            <v>933850</v>
          </cell>
          <cell r="DZ762">
            <v>1113531.8052607239</v>
          </cell>
          <cell r="EB762">
            <v>1113531.8052607239</v>
          </cell>
          <cell r="EC762" t="str">
            <v>Def</v>
          </cell>
          <cell r="ED762" t="str">
            <v>Local Recreational Facilities</v>
          </cell>
        </row>
        <row r="763">
          <cell r="D763" t="str">
            <v>PC2130127</v>
          </cell>
          <cell r="E763" t="str">
            <v>Park plant and equipment renewals</v>
          </cell>
          <cell r="F763" t="str">
            <v>Auckland Council</v>
          </cell>
          <cell r="G763" t="str">
            <v>Parks, sports and recreation</v>
          </cell>
          <cell r="H763" t="str">
            <v>E170505</v>
          </cell>
          <cell r="I763" t="str">
            <v>Local and sports parks - central management</v>
          </cell>
          <cell r="J763" t="str">
            <v>Lifestyle and culture</v>
          </cell>
          <cell r="K763" t="str">
            <v>Local parks services</v>
          </cell>
          <cell r="L763" t="str">
            <v>Local parks</v>
          </cell>
          <cell r="M763" t="str">
            <v>Local activities</v>
          </cell>
          <cell r="N763" t="str">
            <v>Local parks services</v>
          </cell>
          <cell r="O763" t="str">
            <v>Local parks</v>
          </cell>
          <cell r="P763" t="str">
            <v>Lifestyle and culture</v>
          </cell>
          <cell r="Q763" t="str">
            <v>Local parks services</v>
          </cell>
          <cell r="R763" t="str">
            <v>Local parks</v>
          </cell>
          <cell r="S763" t="str">
            <v>A1241205</v>
          </cell>
          <cell r="T763" t="str">
            <v>A1241205</v>
          </cell>
          <cell r="U763" t="str">
            <v>Local parks</v>
          </cell>
          <cell r="V763" t="str">
            <v>L140</v>
          </cell>
          <cell r="W763" t="str">
            <v>Mangere-Otahuhu</v>
          </cell>
          <cell r="X763" t="str">
            <v>PL40810</v>
          </cell>
          <cell r="Y763" t="str">
            <v>Expense</v>
          </cell>
          <cell r="Z763">
            <v>20120701</v>
          </cell>
          <cell r="AA763">
            <v>20130630</v>
          </cell>
          <cell r="AB763">
            <v>1</v>
          </cell>
          <cell r="AC763" t="str">
            <v>Programme</v>
          </cell>
          <cell r="AD763">
            <v>0</v>
          </cell>
          <cell r="AE763">
            <v>0</v>
          </cell>
          <cell r="AF763">
            <v>0</v>
          </cell>
          <cell r="AG763">
            <v>1</v>
          </cell>
          <cell r="AH763">
            <v>2</v>
          </cell>
          <cell r="AI763" t="str">
            <v>Local &amp; Sports Parks</v>
          </cell>
          <cell r="AJ763" t="str">
            <v>Structures parks</v>
          </cell>
          <cell r="AK763">
            <v>15</v>
          </cell>
          <cell r="AM763">
            <v>1</v>
          </cell>
          <cell r="AT763">
            <v>105825.92</v>
          </cell>
          <cell r="BD763">
            <v>3.1E-2</v>
          </cell>
          <cell r="BE763">
            <v>6.1930000000000041E-2</v>
          </cell>
          <cell r="BF763">
            <v>9.3787900000000146E-2</v>
          </cell>
          <cell r="BG763">
            <v>0.12878911280000027</v>
          </cell>
          <cell r="BH763">
            <v>0.16491036440960039</v>
          </cell>
          <cell r="BI763">
            <v>0.19869276497747879</v>
          </cell>
          <cell r="BJ763">
            <v>0.23225616239684821</v>
          </cell>
          <cell r="BK763">
            <v>0.27045610343115034</v>
          </cell>
          <cell r="BL763">
            <v>0.31238115484437823</v>
          </cell>
          <cell r="BM763">
            <v>0.35568973295424255</v>
          </cell>
          <cell r="BN763">
            <v>0</v>
          </cell>
          <cell r="BO763">
            <v>3280.6035200000001</v>
          </cell>
          <cell r="BP763">
            <v>0</v>
          </cell>
          <cell r="BQ763">
            <v>0</v>
          </cell>
          <cell r="BR763">
            <v>0</v>
          </cell>
          <cell r="BS763">
            <v>0</v>
          </cell>
          <cell r="BT763">
            <v>0</v>
          </cell>
          <cell r="BU763">
            <v>0</v>
          </cell>
          <cell r="BV763">
            <v>0</v>
          </cell>
          <cell r="BW763">
            <v>0</v>
          </cell>
          <cell r="BX763">
            <v>0</v>
          </cell>
          <cell r="BY763">
            <v>0</v>
          </cell>
          <cell r="BZ763">
            <v>109106.52352</v>
          </cell>
          <cell r="CA763">
            <v>0</v>
          </cell>
          <cell r="CB763">
            <v>0</v>
          </cell>
          <cell r="CC763">
            <v>0</v>
          </cell>
          <cell r="CD763">
            <v>0</v>
          </cell>
          <cell r="CE763">
            <v>0</v>
          </cell>
          <cell r="CF763">
            <v>0</v>
          </cell>
          <cell r="CG763">
            <v>0</v>
          </cell>
          <cell r="CH763">
            <v>0</v>
          </cell>
          <cell r="CI763">
            <v>0</v>
          </cell>
          <cell r="CK763">
            <v>0</v>
          </cell>
          <cell r="CL763">
            <v>0</v>
          </cell>
          <cell r="CM763">
            <v>0</v>
          </cell>
          <cell r="CN763">
            <v>0</v>
          </cell>
          <cell r="CO763">
            <v>0</v>
          </cell>
          <cell r="CP763">
            <v>0</v>
          </cell>
          <cell r="CQ763">
            <v>0</v>
          </cell>
          <cell r="CR763">
            <v>0</v>
          </cell>
          <cell r="CS763">
            <v>0</v>
          </cell>
          <cell r="CT763">
            <v>0</v>
          </cell>
          <cell r="CU763">
            <v>0</v>
          </cell>
          <cell r="CW763">
            <v>0</v>
          </cell>
          <cell r="CX763">
            <v>0</v>
          </cell>
          <cell r="CY763">
            <v>0</v>
          </cell>
          <cell r="CZ763">
            <v>0</v>
          </cell>
          <cell r="DA763">
            <v>0</v>
          </cell>
          <cell r="DB763">
            <v>0</v>
          </cell>
          <cell r="DC763">
            <v>0</v>
          </cell>
          <cell r="DD763">
            <v>0</v>
          </cell>
          <cell r="DE763">
            <v>0</v>
          </cell>
          <cell r="DF763">
            <v>0</v>
          </cell>
          <cell r="DG763">
            <v>0</v>
          </cell>
          <cell r="DI763">
            <v>0</v>
          </cell>
          <cell r="DJ763">
            <v>109106.52352</v>
          </cell>
          <cell r="DK763">
            <v>0</v>
          </cell>
          <cell r="DL763">
            <v>0</v>
          </cell>
          <cell r="DM763">
            <v>0</v>
          </cell>
          <cell r="DN763">
            <v>0</v>
          </cell>
          <cell r="DO763">
            <v>0</v>
          </cell>
          <cell r="DP763">
            <v>0</v>
          </cell>
          <cell r="DQ763">
            <v>0</v>
          </cell>
          <cell r="DR763">
            <v>0</v>
          </cell>
          <cell r="DS763">
            <v>0</v>
          </cell>
          <cell r="DU763" t="str">
            <v>ACC 862/600773</v>
          </cell>
          <cell r="DV763">
            <v>0</v>
          </cell>
          <cell r="DW763">
            <v>0</v>
          </cell>
          <cell r="DX763">
            <v>8</v>
          </cell>
          <cell r="DY763">
            <v>105825.92</v>
          </cell>
          <cell r="DZ763">
            <v>109106.52352</v>
          </cell>
          <cell r="EB763">
            <v>109106.52352</v>
          </cell>
          <cell r="EC763" t="str">
            <v>Def</v>
          </cell>
          <cell r="ED763" t="str">
            <v>Local Recreational Facilities</v>
          </cell>
        </row>
        <row r="764">
          <cell r="D764" t="str">
            <v>PC2130127</v>
          </cell>
          <cell r="E764" t="str">
            <v>Park plant and equipment renewals</v>
          </cell>
          <cell r="F764" t="str">
            <v>Auckland Council</v>
          </cell>
          <cell r="G764" t="str">
            <v>Parks, sports and recreation</v>
          </cell>
          <cell r="H764" t="str">
            <v>E170505</v>
          </cell>
          <cell r="I764" t="str">
            <v>Local and sports parks - central management</v>
          </cell>
          <cell r="J764" t="str">
            <v>Lifestyle and culture</v>
          </cell>
          <cell r="K764" t="str">
            <v>Local parks services</v>
          </cell>
          <cell r="L764" t="str">
            <v>Local parks</v>
          </cell>
          <cell r="M764" t="str">
            <v>Local activities</v>
          </cell>
          <cell r="N764" t="str">
            <v>Local parks services</v>
          </cell>
          <cell r="O764" t="str">
            <v>Local parks</v>
          </cell>
          <cell r="P764" t="str">
            <v>Lifestyle and culture</v>
          </cell>
          <cell r="Q764" t="str">
            <v>Local parks services</v>
          </cell>
          <cell r="R764" t="str">
            <v>Local parks</v>
          </cell>
          <cell r="S764" t="str">
            <v>A1241205</v>
          </cell>
          <cell r="T764" t="str">
            <v>A1241205</v>
          </cell>
          <cell r="U764" t="str">
            <v>Local parks</v>
          </cell>
          <cell r="V764" t="str">
            <v>L150</v>
          </cell>
          <cell r="W764" t="str">
            <v>Maungakiekie-Tamaki</v>
          </cell>
          <cell r="X764" t="str">
            <v>PL40810</v>
          </cell>
          <cell r="Y764" t="str">
            <v>Expense</v>
          </cell>
          <cell r="Z764">
            <v>20120701</v>
          </cell>
          <cell r="AA764">
            <v>20130630</v>
          </cell>
          <cell r="AB764">
            <v>1</v>
          </cell>
          <cell r="AC764" t="str">
            <v>Programme</v>
          </cell>
          <cell r="AD764">
            <v>0</v>
          </cell>
          <cell r="AE764">
            <v>0</v>
          </cell>
          <cell r="AF764">
            <v>0</v>
          </cell>
          <cell r="AG764">
            <v>1</v>
          </cell>
          <cell r="AH764">
            <v>2</v>
          </cell>
          <cell r="AI764" t="str">
            <v>Local &amp; Sports Parks</v>
          </cell>
          <cell r="AJ764" t="str">
            <v>Structures parks</v>
          </cell>
          <cell r="AK764">
            <v>15</v>
          </cell>
          <cell r="AM764">
            <v>1</v>
          </cell>
          <cell r="AT764">
            <v>420000</v>
          </cell>
          <cell r="BD764">
            <v>3.1E-2</v>
          </cell>
          <cell r="BE764">
            <v>6.1930000000000041E-2</v>
          </cell>
          <cell r="BF764">
            <v>9.3787900000000146E-2</v>
          </cell>
          <cell r="BG764">
            <v>0.12878911280000027</v>
          </cell>
          <cell r="BH764">
            <v>0.16491036440960039</v>
          </cell>
          <cell r="BI764">
            <v>0.19869276497747879</v>
          </cell>
          <cell r="BJ764">
            <v>0.23225616239684821</v>
          </cell>
          <cell r="BK764">
            <v>0.27045610343115034</v>
          </cell>
          <cell r="BL764">
            <v>0.31238115484437823</v>
          </cell>
          <cell r="BM764">
            <v>0.35568973295424255</v>
          </cell>
          <cell r="BN764">
            <v>0</v>
          </cell>
          <cell r="BO764">
            <v>13020</v>
          </cell>
          <cell r="BP764">
            <v>0</v>
          </cell>
          <cell r="BQ764">
            <v>0</v>
          </cell>
          <cell r="BR764">
            <v>0</v>
          </cell>
          <cell r="BS764">
            <v>0</v>
          </cell>
          <cell r="BT764">
            <v>0</v>
          </cell>
          <cell r="BU764">
            <v>0</v>
          </cell>
          <cell r="BV764">
            <v>0</v>
          </cell>
          <cell r="BW764">
            <v>0</v>
          </cell>
          <cell r="BX764">
            <v>0</v>
          </cell>
          <cell r="BY764">
            <v>0</v>
          </cell>
          <cell r="BZ764">
            <v>433020</v>
          </cell>
          <cell r="CA764">
            <v>0</v>
          </cell>
          <cell r="CB764">
            <v>0</v>
          </cell>
          <cell r="CC764">
            <v>0</v>
          </cell>
          <cell r="CD764">
            <v>0</v>
          </cell>
          <cell r="CE764">
            <v>0</v>
          </cell>
          <cell r="CF764">
            <v>0</v>
          </cell>
          <cell r="CG764">
            <v>0</v>
          </cell>
          <cell r="CH764">
            <v>0</v>
          </cell>
          <cell r="CI764">
            <v>0</v>
          </cell>
          <cell r="CK764">
            <v>0</v>
          </cell>
          <cell r="CL764">
            <v>0</v>
          </cell>
          <cell r="CM764">
            <v>0</v>
          </cell>
          <cell r="CN764">
            <v>0</v>
          </cell>
          <cell r="CO764">
            <v>0</v>
          </cell>
          <cell r="CP764">
            <v>0</v>
          </cell>
          <cell r="CQ764">
            <v>0</v>
          </cell>
          <cell r="CR764">
            <v>0</v>
          </cell>
          <cell r="CS764">
            <v>0</v>
          </cell>
          <cell r="CT764">
            <v>0</v>
          </cell>
          <cell r="CU764">
            <v>0</v>
          </cell>
          <cell r="CW764">
            <v>0</v>
          </cell>
          <cell r="CX764">
            <v>0</v>
          </cell>
          <cell r="CY764">
            <v>0</v>
          </cell>
          <cell r="CZ764">
            <v>0</v>
          </cell>
          <cell r="DA764">
            <v>0</v>
          </cell>
          <cell r="DB764">
            <v>0</v>
          </cell>
          <cell r="DC764">
            <v>0</v>
          </cell>
          <cell r="DD764">
            <v>0</v>
          </cell>
          <cell r="DE764">
            <v>0</v>
          </cell>
          <cell r="DF764">
            <v>0</v>
          </cell>
          <cell r="DG764">
            <v>0</v>
          </cell>
          <cell r="DI764">
            <v>0</v>
          </cell>
          <cell r="DJ764">
            <v>433020</v>
          </cell>
          <cell r="DK764">
            <v>0</v>
          </cell>
          <cell r="DL764">
            <v>0</v>
          </cell>
          <cell r="DM764">
            <v>0</v>
          </cell>
          <cell r="DN764">
            <v>0</v>
          </cell>
          <cell r="DO764">
            <v>0</v>
          </cell>
          <cell r="DP764">
            <v>0</v>
          </cell>
          <cell r="DQ764">
            <v>0</v>
          </cell>
          <cell r="DR764">
            <v>0</v>
          </cell>
          <cell r="DS764">
            <v>0</v>
          </cell>
          <cell r="DU764" t="str">
            <v>ACC 862/600773</v>
          </cell>
          <cell r="DV764">
            <v>0</v>
          </cell>
          <cell r="DW764">
            <v>0</v>
          </cell>
          <cell r="DX764">
            <v>8</v>
          </cell>
          <cell r="DY764">
            <v>420000</v>
          </cell>
          <cell r="DZ764">
            <v>433020</v>
          </cell>
          <cell r="EB764">
            <v>433020</v>
          </cell>
          <cell r="EC764" t="str">
            <v>Def</v>
          </cell>
          <cell r="ED764" t="str">
            <v>Local Recreational Facilities</v>
          </cell>
        </row>
        <row r="765">
          <cell r="D765" t="str">
            <v>PC2130127</v>
          </cell>
          <cell r="E765" t="str">
            <v>Park plant and equipment renewals</v>
          </cell>
          <cell r="F765" t="str">
            <v>Auckland Council</v>
          </cell>
          <cell r="G765" t="str">
            <v>Parks, sports and recreation</v>
          </cell>
          <cell r="H765" t="str">
            <v>E170505</v>
          </cell>
          <cell r="I765" t="str">
            <v>Local and sports parks - central management</v>
          </cell>
          <cell r="J765" t="str">
            <v>Lifestyle and culture</v>
          </cell>
          <cell r="K765" t="str">
            <v>Local parks services</v>
          </cell>
          <cell r="L765" t="str">
            <v>Local parks</v>
          </cell>
          <cell r="M765" t="str">
            <v>Local activities</v>
          </cell>
          <cell r="N765" t="str">
            <v>Local parks services</v>
          </cell>
          <cell r="O765" t="str">
            <v>Local parks</v>
          </cell>
          <cell r="P765" t="str">
            <v>Lifestyle and culture</v>
          </cell>
          <cell r="Q765" t="str">
            <v>Local parks services</v>
          </cell>
          <cell r="R765" t="str">
            <v>Local parks</v>
          </cell>
          <cell r="S765" t="str">
            <v>A1241205</v>
          </cell>
          <cell r="T765" t="str">
            <v>A1241205</v>
          </cell>
          <cell r="U765" t="str">
            <v>Local parks</v>
          </cell>
          <cell r="V765" t="str">
            <v>L155</v>
          </cell>
          <cell r="W765" t="str">
            <v>Orakei</v>
          </cell>
          <cell r="X765" t="str">
            <v>PL40810</v>
          </cell>
          <cell r="Y765" t="str">
            <v>Expense</v>
          </cell>
          <cell r="Z765">
            <v>20120701</v>
          </cell>
          <cell r="AA765">
            <v>20130630</v>
          </cell>
          <cell r="AB765">
            <v>1</v>
          </cell>
          <cell r="AC765" t="str">
            <v>Programme</v>
          </cell>
          <cell r="AD765">
            <v>0</v>
          </cell>
          <cell r="AE765">
            <v>0</v>
          </cell>
          <cell r="AF765">
            <v>0</v>
          </cell>
          <cell r="AG765">
            <v>1</v>
          </cell>
          <cell r="AH765">
            <v>2</v>
          </cell>
          <cell r="AI765" t="str">
            <v>Local &amp; Sports Parks</v>
          </cell>
          <cell r="AJ765" t="str">
            <v>Structures parks</v>
          </cell>
          <cell r="AK765">
            <v>15</v>
          </cell>
          <cell r="AM765">
            <v>1</v>
          </cell>
          <cell r="AT765">
            <v>381335.6</v>
          </cell>
          <cell r="BD765">
            <v>3.1E-2</v>
          </cell>
          <cell r="BE765">
            <v>6.1930000000000041E-2</v>
          </cell>
          <cell r="BF765">
            <v>9.3787900000000146E-2</v>
          </cell>
          <cell r="BG765">
            <v>0.12878911280000027</v>
          </cell>
          <cell r="BH765">
            <v>0.16491036440960039</v>
          </cell>
          <cell r="BI765">
            <v>0.19869276497747879</v>
          </cell>
          <cell r="BJ765">
            <v>0.23225616239684821</v>
          </cell>
          <cell r="BK765">
            <v>0.27045610343115034</v>
          </cell>
          <cell r="BL765">
            <v>0.31238115484437823</v>
          </cell>
          <cell r="BM765">
            <v>0.35568973295424255</v>
          </cell>
          <cell r="BN765">
            <v>0</v>
          </cell>
          <cell r="BO765">
            <v>11821.4036</v>
          </cell>
          <cell r="BP765">
            <v>0</v>
          </cell>
          <cell r="BQ765">
            <v>0</v>
          </cell>
          <cell r="BR765">
            <v>0</v>
          </cell>
          <cell r="BS765">
            <v>0</v>
          </cell>
          <cell r="BT765">
            <v>0</v>
          </cell>
          <cell r="BU765">
            <v>0</v>
          </cell>
          <cell r="BV765">
            <v>0</v>
          </cell>
          <cell r="BW765">
            <v>0</v>
          </cell>
          <cell r="BX765">
            <v>0</v>
          </cell>
          <cell r="BY765">
            <v>0</v>
          </cell>
          <cell r="BZ765">
            <v>393157.0036</v>
          </cell>
          <cell r="CA765">
            <v>0</v>
          </cell>
          <cell r="CB765">
            <v>0</v>
          </cell>
          <cell r="CC765">
            <v>0</v>
          </cell>
          <cell r="CD765">
            <v>0</v>
          </cell>
          <cell r="CE765">
            <v>0</v>
          </cell>
          <cell r="CF765">
            <v>0</v>
          </cell>
          <cell r="CG765">
            <v>0</v>
          </cell>
          <cell r="CH765">
            <v>0</v>
          </cell>
          <cell r="CI765">
            <v>0</v>
          </cell>
          <cell r="CK765">
            <v>0</v>
          </cell>
          <cell r="CL765">
            <v>0</v>
          </cell>
          <cell r="CM765">
            <v>0</v>
          </cell>
          <cell r="CN765">
            <v>0</v>
          </cell>
          <cell r="CO765">
            <v>0</v>
          </cell>
          <cell r="CP765">
            <v>0</v>
          </cell>
          <cell r="CQ765">
            <v>0</v>
          </cell>
          <cell r="CR765">
            <v>0</v>
          </cell>
          <cell r="CS765">
            <v>0</v>
          </cell>
          <cell r="CT765">
            <v>0</v>
          </cell>
          <cell r="CU765">
            <v>0</v>
          </cell>
          <cell r="CW765">
            <v>0</v>
          </cell>
          <cell r="CX765">
            <v>0</v>
          </cell>
          <cell r="CY765">
            <v>0</v>
          </cell>
          <cell r="CZ765">
            <v>0</v>
          </cell>
          <cell r="DA765">
            <v>0</v>
          </cell>
          <cell r="DB765">
            <v>0</v>
          </cell>
          <cell r="DC765">
            <v>0</v>
          </cell>
          <cell r="DD765">
            <v>0</v>
          </cell>
          <cell r="DE765">
            <v>0</v>
          </cell>
          <cell r="DF765">
            <v>0</v>
          </cell>
          <cell r="DG765">
            <v>0</v>
          </cell>
          <cell r="DI765">
            <v>0</v>
          </cell>
          <cell r="DJ765">
            <v>393157.0036</v>
          </cell>
          <cell r="DK765">
            <v>0</v>
          </cell>
          <cell r="DL765">
            <v>0</v>
          </cell>
          <cell r="DM765">
            <v>0</v>
          </cell>
          <cell r="DN765">
            <v>0</v>
          </cell>
          <cell r="DO765">
            <v>0</v>
          </cell>
          <cell r="DP765">
            <v>0</v>
          </cell>
          <cell r="DQ765">
            <v>0</v>
          </cell>
          <cell r="DR765">
            <v>0</v>
          </cell>
          <cell r="DS765">
            <v>0</v>
          </cell>
          <cell r="DU765" t="str">
            <v>ACC 862/600773</v>
          </cell>
          <cell r="DV765">
            <v>0</v>
          </cell>
          <cell r="DW765">
            <v>0</v>
          </cell>
          <cell r="DX765">
            <v>8</v>
          </cell>
          <cell r="DY765">
            <v>381335.6</v>
          </cell>
          <cell r="DZ765">
            <v>393157.0036</v>
          </cell>
          <cell r="EB765">
            <v>393157.0036</v>
          </cell>
          <cell r="EC765" t="str">
            <v>Def</v>
          </cell>
          <cell r="ED765" t="str">
            <v>Local Recreational Facilities</v>
          </cell>
        </row>
        <row r="766">
          <cell r="D766" t="str">
            <v>PC2130127</v>
          </cell>
          <cell r="E766" t="str">
            <v>Park plant and equipment renewals</v>
          </cell>
          <cell r="F766" t="str">
            <v>Auckland Council</v>
          </cell>
          <cell r="G766" t="str">
            <v>Parks, sports and recreation</v>
          </cell>
          <cell r="H766" t="str">
            <v>E170505</v>
          </cell>
          <cell r="I766" t="str">
            <v>Local and sports parks - central management</v>
          </cell>
          <cell r="J766" t="str">
            <v>Lifestyle and culture</v>
          </cell>
          <cell r="K766" t="str">
            <v>Local parks services</v>
          </cell>
          <cell r="L766" t="str">
            <v>Local parks</v>
          </cell>
          <cell r="M766" t="str">
            <v>Local activities</v>
          </cell>
          <cell r="N766" t="str">
            <v>Local parks services</v>
          </cell>
          <cell r="O766" t="str">
            <v>Local parks</v>
          </cell>
          <cell r="P766" t="str">
            <v>Lifestyle and culture</v>
          </cell>
          <cell r="Q766" t="str">
            <v>Local parks services</v>
          </cell>
          <cell r="R766" t="str">
            <v>Local parks</v>
          </cell>
          <cell r="S766" t="str">
            <v>A1241205</v>
          </cell>
          <cell r="T766" t="str">
            <v>A1241205</v>
          </cell>
          <cell r="U766" t="str">
            <v>Local parks</v>
          </cell>
          <cell r="V766" t="str">
            <v>L170</v>
          </cell>
          <cell r="W766" t="str">
            <v>Puketapapa</v>
          </cell>
          <cell r="X766" t="str">
            <v>PL40810</v>
          </cell>
          <cell r="Y766" t="str">
            <v>Expense</v>
          </cell>
          <cell r="Z766">
            <v>20120701</v>
          </cell>
          <cell r="AA766">
            <v>20130630</v>
          </cell>
          <cell r="AB766">
            <v>1</v>
          </cell>
          <cell r="AC766" t="str">
            <v>Programme</v>
          </cell>
          <cell r="AD766">
            <v>0</v>
          </cell>
          <cell r="AE766">
            <v>0</v>
          </cell>
          <cell r="AF766">
            <v>0</v>
          </cell>
          <cell r="AG766">
            <v>1</v>
          </cell>
          <cell r="AH766">
            <v>2</v>
          </cell>
          <cell r="AI766" t="str">
            <v>Local &amp; Sports Parks</v>
          </cell>
          <cell r="AJ766" t="str">
            <v>Structures parks</v>
          </cell>
          <cell r="AK766">
            <v>15</v>
          </cell>
          <cell r="AM766">
            <v>1</v>
          </cell>
          <cell r="AT766">
            <v>350878.38</v>
          </cell>
          <cell r="BD766">
            <v>3.1E-2</v>
          </cell>
          <cell r="BE766">
            <v>6.1930000000000041E-2</v>
          </cell>
          <cell r="BF766">
            <v>9.3787900000000146E-2</v>
          </cell>
          <cell r="BG766">
            <v>0.12878911280000027</v>
          </cell>
          <cell r="BH766">
            <v>0.16491036440960039</v>
          </cell>
          <cell r="BI766">
            <v>0.19869276497747879</v>
          </cell>
          <cell r="BJ766">
            <v>0.23225616239684821</v>
          </cell>
          <cell r="BK766">
            <v>0.27045610343115034</v>
          </cell>
          <cell r="BL766">
            <v>0.31238115484437823</v>
          </cell>
          <cell r="BM766">
            <v>0.35568973295424255</v>
          </cell>
          <cell r="BN766">
            <v>0</v>
          </cell>
          <cell r="BO766">
            <v>10877.22978</v>
          </cell>
          <cell r="BP766">
            <v>0</v>
          </cell>
          <cell r="BQ766">
            <v>0</v>
          </cell>
          <cell r="BR766">
            <v>0</v>
          </cell>
          <cell r="BS766">
            <v>0</v>
          </cell>
          <cell r="BT766">
            <v>0</v>
          </cell>
          <cell r="BU766">
            <v>0</v>
          </cell>
          <cell r="BV766">
            <v>0</v>
          </cell>
          <cell r="BW766">
            <v>0</v>
          </cell>
          <cell r="BX766">
            <v>0</v>
          </cell>
          <cell r="BY766">
            <v>0</v>
          </cell>
          <cell r="BZ766">
            <v>361755.60978</v>
          </cell>
          <cell r="CA766">
            <v>0</v>
          </cell>
          <cell r="CB766">
            <v>0</v>
          </cell>
          <cell r="CC766">
            <v>0</v>
          </cell>
          <cell r="CD766">
            <v>0</v>
          </cell>
          <cell r="CE766">
            <v>0</v>
          </cell>
          <cell r="CF766">
            <v>0</v>
          </cell>
          <cell r="CG766">
            <v>0</v>
          </cell>
          <cell r="CH766">
            <v>0</v>
          </cell>
          <cell r="CI766">
            <v>0</v>
          </cell>
          <cell r="CK766">
            <v>0</v>
          </cell>
          <cell r="CL766">
            <v>0</v>
          </cell>
          <cell r="CM766">
            <v>0</v>
          </cell>
          <cell r="CN766">
            <v>0</v>
          </cell>
          <cell r="CO766">
            <v>0</v>
          </cell>
          <cell r="CP766">
            <v>0</v>
          </cell>
          <cell r="CQ766">
            <v>0</v>
          </cell>
          <cell r="CR766">
            <v>0</v>
          </cell>
          <cell r="CS766">
            <v>0</v>
          </cell>
          <cell r="CT766">
            <v>0</v>
          </cell>
          <cell r="CU766">
            <v>0</v>
          </cell>
          <cell r="CW766">
            <v>0</v>
          </cell>
          <cell r="CX766">
            <v>0</v>
          </cell>
          <cell r="CY766">
            <v>0</v>
          </cell>
          <cell r="CZ766">
            <v>0</v>
          </cell>
          <cell r="DA766">
            <v>0</v>
          </cell>
          <cell r="DB766">
            <v>0</v>
          </cell>
          <cell r="DC766">
            <v>0</v>
          </cell>
          <cell r="DD766">
            <v>0</v>
          </cell>
          <cell r="DE766">
            <v>0</v>
          </cell>
          <cell r="DF766">
            <v>0</v>
          </cell>
          <cell r="DG766">
            <v>0</v>
          </cell>
          <cell r="DI766">
            <v>0</v>
          </cell>
          <cell r="DJ766">
            <v>361755.60978</v>
          </cell>
          <cell r="DK766">
            <v>0</v>
          </cell>
          <cell r="DL766">
            <v>0</v>
          </cell>
          <cell r="DM766">
            <v>0</v>
          </cell>
          <cell r="DN766">
            <v>0</v>
          </cell>
          <cell r="DO766">
            <v>0</v>
          </cell>
          <cell r="DP766">
            <v>0</v>
          </cell>
          <cell r="DQ766">
            <v>0</v>
          </cell>
          <cell r="DR766">
            <v>0</v>
          </cell>
          <cell r="DS766">
            <v>0</v>
          </cell>
          <cell r="DU766" t="str">
            <v>ACC 862/600773</v>
          </cell>
          <cell r="DV766">
            <v>0</v>
          </cell>
          <cell r="DW766">
            <v>0</v>
          </cell>
          <cell r="DX766">
            <v>8</v>
          </cell>
          <cell r="DY766">
            <v>350878.38</v>
          </cell>
          <cell r="DZ766">
            <v>361755.60978</v>
          </cell>
          <cell r="EB766">
            <v>361755.60978</v>
          </cell>
          <cell r="EC766" t="str">
            <v>Def</v>
          </cell>
          <cell r="ED766" t="str">
            <v>Local Recreational Facilities</v>
          </cell>
        </row>
        <row r="767">
          <cell r="D767" t="str">
            <v>PC2130127</v>
          </cell>
          <cell r="E767" t="str">
            <v>Park plant and equipment renewals</v>
          </cell>
          <cell r="F767" t="str">
            <v>Auckland Council</v>
          </cell>
          <cell r="G767" t="str">
            <v>Parks, sports and recreation</v>
          </cell>
          <cell r="H767" t="str">
            <v>E170505</v>
          </cell>
          <cell r="I767" t="str">
            <v>Local and sports parks - central management</v>
          </cell>
          <cell r="J767" t="str">
            <v>Lifestyle and culture</v>
          </cell>
          <cell r="K767" t="str">
            <v>Local parks services</v>
          </cell>
          <cell r="L767" t="str">
            <v>Local parks</v>
          </cell>
          <cell r="M767" t="str">
            <v>Local activities</v>
          </cell>
          <cell r="N767" t="str">
            <v>Local parks services</v>
          </cell>
          <cell r="O767" t="str">
            <v>Local parks</v>
          </cell>
          <cell r="P767" t="str">
            <v>Lifestyle and culture</v>
          </cell>
          <cell r="Q767" t="str">
            <v>Local parks services</v>
          </cell>
          <cell r="R767" t="str">
            <v>Local parks</v>
          </cell>
          <cell r="S767" t="str">
            <v>A1241205</v>
          </cell>
          <cell r="T767" t="str">
            <v>A1241205</v>
          </cell>
          <cell r="U767" t="str">
            <v>Local parks</v>
          </cell>
          <cell r="V767" t="str">
            <v>L185</v>
          </cell>
          <cell r="W767" t="str">
            <v>Waiheke</v>
          </cell>
          <cell r="X767" t="str">
            <v>PL40810</v>
          </cell>
          <cell r="Y767" t="str">
            <v>Expense</v>
          </cell>
          <cell r="Z767">
            <v>20120701</v>
          </cell>
          <cell r="AA767">
            <v>20130630</v>
          </cell>
          <cell r="AB767">
            <v>1</v>
          </cell>
          <cell r="AC767" t="str">
            <v>Programme</v>
          </cell>
          <cell r="AD767">
            <v>0</v>
          </cell>
          <cell r="AE767">
            <v>0</v>
          </cell>
          <cell r="AF767">
            <v>0</v>
          </cell>
          <cell r="AG767">
            <v>1</v>
          </cell>
          <cell r="AH767">
            <v>2</v>
          </cell>
          <cell r="AI767" t="str">
            <v>Local &amp; Sports Parks</v>
          </cell>
          <cell r="AJ767" t="str">
            <v>Structures parks</v>
          </cell>
          <cell r="AK767">
            <v>15</v>
          </cell>
          <cell r="AM767">
            <v>1</v>
          </cell>
          <cell r="AT767">
            <v>245303.65</v>
          </cell>
          <cell r="BD767">
            <v>3.1E-2</v>
          </cell>
          <cell r="BE767">
            <v>6.1930000000000041E-2</v>
          </cell>
          <cell r="BF767">
            <v>9.3787900000000146E-2</v>
          </cell>
          <cell r="BG767">
            <v>0.12878911280000027</v>
          </cell>
          <cell r="BH767">
            <v>0.16491036440960039</v>
          </cell>
          <cell r="BI767">
            <v>0.19869276497747879</v>
          </cell>
          <cell r="BJ767">
            <v>0.23225616239684821</v>
          </cell>
          <cell r="BK767">
            <v>0.27045610343115034</v>
          </cell>
          <cell r="BL767">
            <v>0.31238115484437823</v>
          </cell>
          <cell r="BM767">
            <v>0.35568973295424255</v>
          </cell>
          <cell r="BN767">
            <v>0</v>
          </cell>
          <cell r="BO767">
            <v>7604.4131499999994</v>
          </cell>
          <cell r="BP767">
            <v>0</v>
          </cell>
          <cell r="BQ767">
            <v>0</v>
          </cell>
          <cell r="BR767">
            <v>0</v>
          </cell>
          <cell r="BS767">
            <v>0</v>
          </cell>
          <cell r="BT767">
            <v>0</v>
          </cell>
          <cell r="BU767">
            <v>0</v>
          </cell>
          <cell r="BV767">
            <v>0</v>
          </cell>
          <cell r="BW767">
            <v>0</v>
          </cell>
          <cell r="BX767">
            <v>0</v>
          </cell>
          <cell r="BY767">
            <v>0</v>
          </cell>
          <cell r="BZ767">
            <v>252908.06315</v>
          </cell>
          <cell r="CA767">
            <v>0</v>
          </cell>
          <cell r="CB767">
            <v>0</v>
          </cell>
          <cell r="CC767">
            <v>0</v>
          </cell>
          <cell r="CD767">
            <v>0</v>
          </cell>
          <cell r="CE767">
            <v>0</v>
          </cell>
          <cell r="CF767">
            <v>0</v>
          </cell>
          <cell r="CG767">
            <v>0</v>
          </cell>
          <cell r="CH767">
            <v>0</v>
          </cell>
          <cell r="CI767">
            <v>0</v>
          </cell>
          <cell r="CK767">
            <v>0</v>
          </cell>
          <cell r="CL767">
            <v>0</v>
          </cell>
          <cell r="CM767">
            <v>0</v>
          </cell>
          <cell r="CN767">
            <v>0</v>
          </cell>
          <cell r="CO767">
            <v>0</v>
          </cell>
          <cell r="CP767">
            <v>0</v>
          </cell>
          <cell r="CQ767">
            <v>0</v>
          </cell>
          <cell r="CR767">
            <v>0</v>
          </cell>
          <cell r="CS767">
            <v>0</v>
          </cell>
          <cell r="CT767">
            <v>0</v>
          </cell>
          <cell r="CU767">
            <v>0</v>
          </cell>
          <cell r="CW767">
            <v>0</v>
          </cell>
          <cell r="CX767">
            <v>0</v>
          </cell>
          <cell r="CY767">
            <v>0</v>
          </cell>
          <cell r="CZ767">
            <v>0</v>
          </cell>
          <cell r="DA767">
            <v>0</v>
          </cell>
          <cell r="DB767">
            <v>0</v>
          </cell>
          <cell r="DC767">
            <v>0</v>
          </cell>
          <cell r="DD767">
            <v>0</v>
          </cell>
          <cell r="DE767">
            <v>0</v>
          </cell>
          <cell r="DF767">
            <v>0</v>
          </cell>
          <cell r="DG767">
            <v>0</v>
          </cell>
          <cell r="DI767">
            <v>0</v>
          </cell>
          <cell r="DJ767">
            <v>252908.06315</v>
          </cell>
          <cell r="DK767">
            <v>0</v>
          </cell>
          <cell r="DL767">
            <v>0</v>
          </cell>
          <cell r="DM767">
            <v>0</v>
          </cell>
          <cell r="DN767">
            <v>0</v>
          </cell>
          <cell r="DO767">
            <v>0</v>
          </cell>
          <cell r="DP767">
            <v>0</v>
          </cell>
          <cell r="DQ767">
            <v>0</v>
          </cell>
          <cell r="DR767">
            <v>0</v>
          </cell>
          <cell r="DS767">
            <v>0</v>
          </cell>
          <cell r="DU767" t="str">
            <v>ACC 862/600773</v>
          </cell>
          <cell r="DV767">
            <v>0</v>
          </cell>
          <cell r="DW767">
            <v>0</v>
          </cell>
          <cell r="DX767">
            <v>8</v>
          </cell>
          <cell r="DY767">
            <v>245303.65</v>
          </cell>
          <cell r="DZ767">
            <v>252908.06315</v>
          </cell>
          <cell r="EB767">
            <v>252908.06315</v>
          </cell>
          <cell r="EC767" t="str">
            <v>Def</v>
          </cell>
          <cell r="ED767" t="str">
            <v>Local Recreational Facilities</v>
          </cell>
        </row>
        <row r="768">
          <cell r="D768" t="str">
            <v>PC2130127</v>
          </cell>
          <cell r="E768" t="str">
            <v>Park plant and equipment renewals</v>
          </cell>
          <cell r="F768" t="str">
            <v>Auckland Council</v>
          </cell>
          <cell r="G768" t="str">
            <v>Parks, sports and recreation</v>
          </cell>
          <cell r="H768" t="str">
            <v>E170505</v>
          </cell>
          <cell r="I768" t="str">
            <v>Local and sports parks - central management</v>
          </cell>
          <cell r="J768" t="str">
            <v>Lifestyle and culture</v>
          </cell>
          <cell r="K768" t="str">
            <v>Local parks services</v>
          </cell>
          <cell r="L768" t="str">
            <v>Local parks</v>
          </cell>
          <cell r="M768" t="str">
            <v>Local activities</v>
          </cell>
          <cell r="N768" t="str">
            <v>Local parks services</v>
          </cell>
          <cell r="O768" t="str">
            <v>Local parks</v>
          </cell>
          <cell r="P768" t="str">
            <v>Lifestyle and culture</v>
          </cell>
          <cell r="Q768" t="str">
            <v>Local parks services</v>
          </cell>
          <cell r="R768" t="str">
            <v>Local parks</v>
          </cell>
          <cell r="S768" t="str">
            <v>A1241205</v>
          </cell>
          <cell r="T768" t="str">
            <v>A1241205</v>
          </cell>
          <cell r="U768" t="str">
            <v>Local parks</v>
          </cell>
          <cell r="V768" t="str">
            <v>L195</v>
          </cell>
          <cell r="W768" t="str">
            <v>Waitemata</v>
          </cell>
          <cell r="X768" t="str">
            <v>PL40810</v>
          </cell>
          <cell r="Y768" t="str">
            <v>Expense</v>
          </cell>
          <cell r="Z768">
            <v>20120701</v>
          </cell>
          <cell r="AA768">
            <v>20130630</v>
          </cell>
          <cell r="AB768">
            <v>1</v>
          </cell>
          <cell r="AC768" t="str">
            <v>Programme</v>
          </cell>
          <cell r="AD768">
            <v>0</v>
          </cell>
          <cell r="AE768">
            <v>0</v>
          </cell>
          <cell r="AF768">
            <v>0</v>
          </cell>
          <cell r="AG768">
            <v>1</v>
          </cell>
          <cell r="AH768">
            <v>2</v>
          </cell>
          <cell r="AI768" t="str">
            <v>Local &amp; Sports Parks</v>
          </cell>
          <cell r="AJ768" t="str">
            <v>Structures parks</v>
          </cell>
          <cell r="AK768">
            <v>15</v>
          </cell>
          <cell r="AM768">
            <v>1</v>
          </cell>
          <cell r="AT768">
            <v>545000</v>
          </cell>
          <cell r="BD768">
            <v>3.1E-2</v>
          </cell>
          <cell r="BE768">
            <v>6.1930000000000041E-2</v>
          </cell>
          <cell r="BF768">
            <v>9.3787900000000146E-2</v>
          </cell>
          <cell r="BG768">
            <v>0.12878911280000027</v>
          </cell>
          <cell r="BH768">
            <v>0.16491036440960039</v>
          </cell>
          <cell r="BI768">
            <v>0.19869276497747879</v>
          </cell>
          <cell r="BJ768">
            <v>0.23225616239684821</v>
          </cell>
          <cell r="BK768">
            <v>0.27045610343115034</v>
          </cell>
          <cell r="BL768">
            <v>0.31238115484437823</v>
          </cell>
          <cell r="BM768">
            <v>0.35568973295424255</v>
          </cell>
          <cell r="BN768">
            <v>0</v>
          </cell>
          <cell r="BO768">
            <v>16895</v>
          </cell>
          <cell r="BP768">
            <v>0</v>
          </cell>
          <cell r="BQ768">
            <v>0</v>
          </cell>
          <cell r="BR768">
            <v>0</v>
          </cell>
          <cell r="BS768">
            <v>0</v>
          </cell>
          <cell r="BT768">
            <v>0</v>
          </cell>
          <cell r="BU768">
            <v>0</v>
          </cell>
          <cell r="BV768">
            <v>0</v>
          </cell>
          <cell r="BW768">
            <v>0</v>
          </cell>
          <cell r="BX768">
            <v>0</v>
          </cell>
          <cell r="BY768">
            <v>0</v>
          </cell>
          <cell r="BZ768">
            <v>561895</v>
          </cell>
          <cell r="CA768">
            <v>0</v>
          </cell>
          <cell r="CB768">
            <v>0</v>
          </cell>
          <cell r="CC768">
            <v>0</v>
          </cell>
          <cell r="CD768">
            <v>0</v>
          </cell>
          <cell r="CE768">
            <v>0</v>
          </cell>
          <cell r="CF768">
            <v>0</v>
          </cell>
          <cell r="CG768">
            <v>0</v>
          </cell>
          <cell r="CH768">
            <v>0</v>
          </cell>
          <cell r="CI768">
            <v>0</v>
          </cell>
          <cell r="CK768">
            <v>0</v>
          </cell>
          <cell r="CL768">
            <v>0</v>
          </cell>
          <cell r="CM768">
            <v>0</v>
          </cell>
          <cell r="CN768">
            <v>0</v>
          </cell>
          <cell r="CO768">
            <v>0</v>
          </cell>
          <cell r="CP768">
            <v>0</v>
          </cell>
          <cell r="CQ768">
            <v>0</v>
          </cell>
          <cell r="CR768">
            <v>0</v>
          </cell>
          <cell r="CS768">
            <v>0</v>
          </cell>
          <cell r="CT768">
            <v>0</v>
          </cell>
          <cell r="CU768">
            <v>0</v>
          </cell>
          <cell r="CW768">
            <v>0</v>
          </cell>
          <cell r="CX768">
            <v>0</v>
          </cell>
          <cell r="CY768">
            <v>0</v>
          </cell>
          <cell r="CZ768">
            <v>0</v>
          </cell>
          <cell r="DA768">
            <v>0</v>
          </cell>
          <cell r="DB768">
            <v>0</v>
          </cell>
          <cell r="DC768">
            <v>0</v>
          </cell>
          <cell r="DD768">
            <v>0</v>
          </cell>
          <cell r="DE768">
            <v>0</v>
          </cell>
          <cell r="DF768">
            <v>0</v>
          </cell>
          <cell r="DG768">
            <v>0</v>
          </cell>
          <cell r="DI768">
            <v>0</v>
          </cell>
          <cell r="DJ768">
            <v>561895</v>
          </cell>
          <cell r="DK768">
            <v>0</v>
          </cell>
          <cell r="DL768">
            <v>0</v>
          </cell>
          <cell r="DM768">
            <v>0</v>
          </cell>
          <cell r="DN768">
            <v>0</v>
          </cell>
          <cell r="DO768">
            <v>0</v>
          </cell>
          <cell r="DP768">
            <v>0</v>
          </cell>
          <cell r="DQ768">
            <v>0</v>
          </cell>
          <cell r="DR768">
            <v>0</v>
          </cell>
          <cell r="DS768">
            <v>0</v>
          </cell>
          <cell r="DU768" t="str">
            <v>ACC 862/600773</v>
          </cell>
          <cell r="DV768">
            <v>0</v>
          </cell>
          <cell r="DW768">
            <v>0</v>
          </cell>
          <cell r="DX768">
            <v>8</v>
          </cell>
          <cell r="DY768">
            <v>545000</v>
          </cell>
          <cell r="DZ768">
            <v>561895</v>
          </cell>
          <cell r="EB768">
            <v>561895</v>
          </cell>
          <cell r="EC768" t="str">
            <v>Def</v>
          </cell>
          <cell r="ED768" t="str">
            <v>Local Recreational Facilities</v>
          </cell>
        </row>
        <row r="769">
          <cell r="D769" t="str">
            <v>PC2130127</v>
          </cell>
          <cell r="E769" t="str">
            <v>Park plant and equipment renewals</v>
          </cell>
          <cell r="F769" t="str">
            <v>Auckland Council</v>
          </cell>
          <cell r="G769" t="str">
            <v>Parks, sports and recreation</v>
          </cell>
          <cell r="H769" t="str">
            <v>E170505</v>
          </cell>
          <cell r="I769" t="str">
            <v>Local and sports parks - central management</v>
          </cell>
          <cell r="J769" t="str">
            <v>Lifestyle and culture</v>
          </cell>
          <cell r="K769" t="str">
            <v>Local parks services</v>
          </cell>
          <cell r="L769" t="str">
            <v>Local parks</v>
          </cell>
          <cell r="M769" t="str">
            <v>Local activities</v>
          </cell>
          <cell r="N769" t="str">
            <v>Local parks services</v>
          </cell>
          <cell r="O769" t="str">
            <v>Local parks</v>
          </cell>
          <cell r="P769" t="str">
            <v>Lifestyle and culture</v>
          </cell>
          <cell r="Q769" t="str">
            <v>Local parks services</v>
          </cell>
          <cell r="R769" t="str">
            <v>Local parks</v>
          </cell>
          <cell r="S769" t="str">
            <v>A1241205</v>
          </cell>
          <cell r="T769" t="str">
            <v>A1241205</v>
          </cell>
          <cell r="U769" t="str">
            <v>Local parks</v>
          </cell>
          <cell r="V769" t="str">
            <v>L200</v>
          </cell>
          <cell r="W769" t="str">
            <v>Whau</v>
          </cell>
          <cell r="X769" t="str">
            <v>PL40810</v>
          </cell>
          <cell r="Y769" t="str">
            <v>Expense</v>
          </cell>
          <cell r="Z769">
            <v>20120701</v>
          </cell>
          <cell r="AA769">
            <v>20130630</v>
          </cell>
          <cell r="AB769">
            <v>1</v>
          </cell>
          <cell r="AC769" t="str">
            <v>Programme</v>
          </cell>
          <cell r="AD769">
            <v>0</v>
          </cell>
          <cell r="AE769">
            <v>0</v>
          </cell>
          <cell r="AF769">
            <v>0</v>
          </cell>
          <cell r="AG769">
            <v>1</v>
          </cell>
          <cell r="AH769">
            <v>2</v>
          </cell>
          <cell r="AI769" t="str">
            <v>Local &amp; Sports Parks</v>
          </cell>
          <cell r="AJ769" t="str">
            <v>Structures parks</v>
          </cell>
          <cell r="AK769">
            <v>15</v>
          </cell>
          <cell r="AM769">
            <v>1</v>
          </cell>
          <cell r="AT769">
            <v>212910.45</v>
          </cell>
          <cell r="BD769">
            <v>3.1E-2</v>
          </cell>
          <cell r="BE769">
            <v>6.1930000000000041E-2</v>
          </cell>
          <cell r="BF769">
            <v>9.3787900000000146E-2</v>
          </cell>
          <cell r="BG769">
            <v>0.12878911280000027</v>
          </cell>
          <cell r="BH769">
            <v>0.16491036440960039</v>
          </cell>
          <cell r="BI769">
            <v>0.19869276497747879</v>
          </cell>
          <cell r="BJ769">
            <v>0.23225616239684821</v>
          </cell>
          <cell r="BK769">
            <v>0.27045610343115034</v>
          </cell>
          <cell r="BL769">
            <v>0.31238115484437823</v>
          </cell>
          <cell r="BM769">
            <v>0.35568973295424255</v>
          </cell>
          <cell r="BN769">
            <v>0</v>
          </cell>
          <cell r="BO769">
            <v>6600.2239500000005</v>
          </cell>
          <cell r="BP769">
            <v>0</v>
          </cell>
          <cell r="BQ769">
            <v>0</v>
          </cell>
          <cell r="BR769">
            <v>0</v>
          </cell>
          <cell r="BS769">
            <v>0</v>
          </cell>
          <cell r="BT769">
            <v>0</v>
          </cell>
          <cell r="BU769">
            <v>0</v>
          </cell>
          <cell r="BV769">
            <v>0</v>
          </cell>
          <cell r="BW769">
            <v>0</v>
          </cell>
          <cell r="BX769">
            <v>0</v>
          </cell>
          <cell r="BY769">
            <v>0</v>
          </cell>
          <cell r="BZ769">
            <v>219510.67395000003</v>
          </cell>
          <cell r="CA769">
            <v>0</v>
          </cell>
          <cell r="CB769">
            <v>0</v>
          </cell>
          <cell r="CC769">
            <v>0</v>
          </cell>
          <cell r="CD769">
            <v>0</v>
          </cell>
          <cell r="CE769">
            <v>0</v>
          </cell>
          <cell r="CF769">
            <v>0</v>
          </cell>
          <cell r="CG769">
            <v>0</v>
          </cell>
          <cell r="CH769">
            <v>0</v>
          </cell>
          <cell r="CI769">
            <v>0</v>
          </cell>
          <cell r="CK769">
            <v>0</v>
          </cell>
          <cell r="CL769">
            <v>0</v>
          </cell>
          <cell r="CM769">
            <v>0</v>
          </cell>
          <cell r="CN769">
            <v>0</v>
          </cell>
          <cell r="CO769">
            <v>0</v>
          </cell>
          <cell r="CP769">
            <v>0</v>
          </cell>
          <cell r="CQ769">
            <v>0</v>
          </cell>
          <cell r="CR769">
            <v>0</v>
          </cell>
          <cell r="CS769">
            <v>0</v>
          </cell>
          <cell r="CT769">
            <v>0</v>
          </cell>
          <cell r="CU769">
            <v>0</v>
          </cell>
          <cell r="CW769">
            <v>0</v>
          </cell>
          <cell r="CX769">
            <v>0</v>
          </cell>
          <cell r="CY769">
            <v>0</v>
          </cell>
          <cell r="CZ769">
            <v>0</v>
          </cell>
          <cell r="DA769">
            <v>0</v>
          </cell>
          <cell r="DB769">
            <v>0</v>
          </cell>
          <cell r="DC769">
            <v>0</v>
          </cell>
          <cell r="DD769">
            <v>0</v>
          </cell>
          <cell r="DE769">
            <v>0</v>
          </cell>
          <cell r="DF769">
            <v>0</v>
          </cell>
          <cell r="DG769">
            <v>0</v>
          </cell>
          <cell r="DI769">
            <v>0</v>
          </cell>
          <cell r="DJ769">
            <v>219510.67395000003</v>
          </cell>
          <cell r="DK769">
            <v>0</v>
          </cell>
          <cell r="DL769">
            <v>0</v>
          </cell>
          <cell r="DM769">
            <v>0</v>
          </cell>
          <cell r="DN769">
            <v>0</v>
          </cell>
          <cell r="DO769">
            <v>0</v>
          </cell>
          <cell r="DP769">
            <v>0</v>
          </cell>
          <cell r="DQ769">
            <v>0</v>
          </cell>
          <cell r="DR769">
            <v>0</v>
          </cell>
          <cell r="DS769">
            <v>0</v>
          </cell>
          <cell r="DU769" t="str">
            <v>ACC 862/600773</v>
          </cell>
          <cell r="DV769">
            <v>0</v>
          </cell>
          <cell r="DW769">
            <v>0</v>
          </cell>
          <cell r="DX769">
            <v>8</v>
          </cell>
          <cell r="DY769">
            <v>212910.45</v>
          </cell>
          <cell r="DZ769">
            <v>219510.67395000003</v>
          </cell>
          <cell r="EB769">
            <v>219510.67395000003</v>
          </cell>
          <cell r="EC769" t="str">
            <v>Def</v>
          </cell>
          <cell r="ED769" t="str">
            <v>Local Recreational Facilities</v>
          </cell>
        </row>
        <row r="770">
          <cell r="D770" t="str">
            <v>PC2130127</v>
          </cell>
          <cell r="E770" t="str">
            <v>Park plant and equipment renewals</v>
          </cell>
          <cell r="F770" t="str">
            <v>Auckland Council</v>
          </cell>
          <cell r="G770" t="str">
            <v>Parks, sports and recreation</v>
          </cell>
          <cell r="H770" t="str">
            <v>E170505</v>
          </cell>
          <cell r="I770" t="str">
            <v>Local and sports parks - central management</v>
          </cell>
          <cell r="J770" t="str">
            <v>Lifestyle and culture</v>
          </cell>
          <cell r="K770" t="str">
            <v>Local parks services</v>
          </cell>
          <cell r="L770" t="str">
            <v>Local parks</v>
          </cell>
          <cell r="M770" t="str">
            <v>Local activities</v>
          </cell>
          <cell r="N770" t="str">
            <v>Local parks services</v>
          </cell>
          <cell r="O770" t="str">
            <v>Local parks</v>
          </cell>
          <cell r="P770" t="str">
            <v>Lifestyle and culture</v>
          </cell>
          <cell r="Q770" t="str">
            <v>Local parks services</v>
          </cell>
          <cell r="R770" t="str">
            <v>Local parks</v>
          </cell>
          <cell r="S770" t="str">
            <v>A1241205</v>
          </cell>
          <cell r="T770" t="str">
            <v>A1241205</v>
          </cell>
          <cell r="U770" t="str">
            <v>Local parks</v>
          </cell>
          <cell r="V770" t="str">
            <v>L210</v>
          </cell>
          <cell r="W770" t="str">
            <v>Other (Unallocated)</v>
          </cell>
          <cell r="X770" t="str">
            <v>PL40810</v>
          </cell>
          <cell r="Y770" t="str">
            <v>Expense</v>
          </cell>
          <cell r="Z770">
            <v>20110701</v>
          </cell>
          <cell r="AA770">
            <v>20220630</v>
          </cell>
          <cell r="AB770">
            <v>1</v>
          </cell>
          <cell r="AC770" t="str">
            <v>Programme</v>
          </cell>
          <cell r="AD770">
            <v>0</v>
          </cell>
          <cell r="AE770">
            <v>0</v>
          </cell>
          <cell r="AF770">
            <v>0</v>
          </cell>
          <cell r="AG770">
            <v>1</v>
          </cell>
          <cell r="AH770">
            <v>2</v>
          </cell>
          <cell r="AI770" t="str">
            <v>Local &amp; Sports Parks</v>
          </cell>
          <cell r="AJ770" t="str">
            <v>Structures parks</v>
          </cell>
          <cell r="AK770">
            <v>15</v>
          </cell>
          <cell r="AM770">
            <v>1</v>
          </cell>
          <cell r="AS770">
            <v>1983019.82</v>
          </cell>
          <cell r="AT770">
            <v>66040</v>
          </cell>
          <cell r="AU770">
            <v>3574431</v>
          </cell>
          <cell r="AV770">
            <v>2447115</v>
          </cell>
          <cell r="AW770">
            <v>1468269</v>
          </cell>
          <cell r="AX770">
            <v>1468269</v>
          </cell>
          <cell r="AY770">
            <v>1468269</v>
          </cell>
          <cell r="AZ770">
            <v>1468269</v>
          </cell>
          <cell r="BA770">
            <v>1460000</v>
          </cell>
          <cell r="BB770">
            <v>1460000</v>
          </cell>
          <cell r="BC770">
            <v>1460000</v>
          </cell>
          <cell r="BD770">
            <v>3.1E-2</v>
          </cell>
          <cell r="BE770">
            <v>6.1930000000000041E-2</v>
          </cell>
          <cell r="BF770">
            <v>9.3787900000000146E-2</v>
          </cell>
          <cell r="BG770">
            <v>0.12878911280000027</v>
          </cell>
          <cell r="BH770">
            <v>0.16491036440960039</v>
          </cell>
          <cell r="BI770">
            <v>0.19869276497747879</v>
          </cell>
          <cell r="BJ770">
            <v>0.23225616239684821</v>
          </cell>
          <cell r="BK770">
            <v>0.27045610343115034</v>
          </cell>
          <cell r="BL770">
            <v>0.31238115484437823</v>
          </cell>
          <cell r="BM770">
            <v>0.35568973295424255</v>
          </cell>
          <cell r="BN770">
            <v>0</v>
          </cell>
          <cell r="BO770">
            <v>2047.24</v>
          </cell>
          <cell r="BP770">
            <v>221364.51183000015</v>
          </cell>
          <cell r="BQ770">
            <v>229509.77690850035</v>
          </cell>
          <cell r="BR770">
            <v>189097.0618617436</v>
          </cell>
          <cell r="BS770">
            <v>242132.77584131956</v>
          </cell>
          <cell r="BT770">
            <v>291734.42734071781</v>
          </cell>
          <cell r="BU770">
            <v>341014.52330625791</v>
          </cell>
          <cell r="BV770">
            <v>394865.91100947949</v>
          </cell>
          <cell r="BW770">
            <v>456076.48607279221</v>
          </cell>
          <cell r="BX770">
            <v>519307.01011319412</v>
          </cell>
          <cell r="BY770">
            <v>1983019.82</v>
          </cell>
          <cell r="BZ770">
            <v>68087.240000000005</v>
          </cell>
          <cell r="CA770">
            <v>3795795.5118300002</v>
          </cell>
          <cell r="CB770">
            <v>2676624.7769085001</v>
          </cell>
          <cell r="CC770">
            <v>1657366.0618617437</v>
          </cell>
          <cell r="CD770">
            <v>1710401.7758413195</v>
          </cell>
          <cell r="CE770">
            <v>1760003.4273407178</v>
          </cell>
          <cell r="CF770">
            <v>1809283.523306258</v>
          </cell>
          <cell r="CG770">
            <v>1854865.9110094795</v>
          </cell>
          <cell r="CH770">
            <v>1916076.4860727922</v>
          </cell>
          <cell r="CI770">
            <v>1979307.0101131941</v>
          </cell>
          <cell r="CK770">
            <v>0</v>
          </cell>
          <cell r="CL770">
            <v>0</v>
          </cell>
          <cell r="CM770">
            <v>0</v>
          </cell>
          <cell r="CN770">
            <v>0</v>
          </cell>
          <cell r="CO770">
            <v>0</v>
          </cell>
          <cell r="CP770">
            <v>0</v>
          </cell>
          <cell r="CQ770">
            <v>0</v>
          </cell>
          <cell r="CR770">
            <v>0</v>
          </cell>
          <cell r="CS770">
            <v>0</v>
          </cell>
          <cell r="CT770">
            <v>0</v>
          </cell>
          <cell r="CU770">
            <v>0</v>
          </cell>
          <cell r="CW770">
            <v>0</v>
          </cell>
          <cell r="CX770">
            <v>0</v>
          </cell>
          <cell r="CY770">
            <v>0</v>
          </cell>
          <cell r="CZ770">
            <v>0</v>
          </cell>
          <cell r="DA770">
            <v>0</v>
          </cell>
          <cell r="DB770">
            <v>0</v>
          </cell>
          <cell r="DC770">
            <v>0</v>
          </cell>
          <cell r="DD770">
            <v>0</v>
          </cell>
          <cell r="DE770">
            <v>0</v>
          </cell>
          <cell r="DF770">
            <v>0</v>
          </cell>
          <cell r="DG770">
            <v>0</v>
          </cell>
          <cell r="DI770">
            <v>1983019.82</v>
          </cell>
          <cell r="DJ770">
            <v>68087.240000000005</v>
          </cell>
          <cell r="DK770">
            <v>3795795.5118300002</v>
          </cell>
          <cell r="DL770">
            <v>2676624.7769085001</v>
          </cell>
          <cell r="DM770">
            <v>1657366.0618617437</v>
          </cell>
          <cell r="DN770">
            <v>1710401.7758413195</v>
          </cell>
          <cell r="DO770">
            <v>1760003.4273407178</v>
          </cell>
          <cell r="DP770">
            <v>1809283.523306258</v>
          </cell>
          <cell r="DQ770">
            <v>1854865.9110094795</v>
          </cell>
          <cell r="DR770">
            <v>1916076.4860727922</v>
          </cell>
          <cell r="DS770">
            <v>1979307.0101131941</v>
          </cell>
          <cell r="DU770" t="str">
            <v>ACC 862/600773</v>
          </cell>
          <cell r="DV770">
            <v>0</v>
          </cell>
          <cell r="DW770">
            <v>0</v>
          </cell>
          <cell r="DX770">
            <v>8</v>
          </cell>
          <cell r="DY770">
            <v>16340662</v>
          </cell>
          <cell r="DZ770">
            <v>19227811.724284008</v>
          </cell>
          <cell r="EB770">
            <v>19227811.724284008</v>
          </cell>
          <cell r="EC770" t="str">
            <v>Def</v>
          </cell>
          <cell r="ED770" t="str">
            <v>Local Recreational Facilities</v>
          </cell>
        </row>
        <row r="771">
          <cell r="D771" t="str">
            <v>PC2130128</v>
          </cell>
          <cell r="E771" t="str">
            <v>Playground Renewals</v>
          </cell>
          <cell r="F771" t="str">
            <v>Auckland Council</v>
          </cell>
          <cell r="G771" t="str">
            <v>Parks, sports and recreation</v>
          </cell>
          <cell r="H771" t="str">
            <v>E170505</v>
          </cell>
          <cell r="I771" t="str">
            <v>Local and sports parks - central management</v>
          </cell>
          <cell r="J771" t="str">
            <v>Lifestyle and culture</v>
          </cell>
          <cell r="K771" t="str">
            <v>Local parks services</v>
          </cell>
          <cell r="L771" t="str">
            <v>Local parks</v>
          </cell>
          <cell r="M771" t="str">
            <v>Local activities</v>
          </cell>
          <cell r="N771" t="str">
            <v>Local parks services</v>
          </cell>
          <cell r="O771" t="str">
            <v>Local parks</v>
          </cell>
          <cell r="P771" t="str">
            <v>Lifestyle and culture</v>
          </cell>
          <cell r="Q771" t="str">
            <v>Local parks services</v>
          </cell>
          <cell r="R771" t="str">
            <v>Local parks</v>
          </cell>
          <cell r="S771" t="str">
            <v>A1241205</v>
          </cell>
          <cell r="T771" t="str">
            <v>A1241205</v>
          </cell>
          <cell r="U771" t="str">
            <v>Local parks</v>
          </cell>
          <cell r="V771" t="str">
            <v>L100</v>
          </cell>
          <cell r="W771" t="str">
            <v>Albert-Eden</v>
          </cell>
          <cell r="X771" t="str">
            <v>PL40810</v>
          </cell>
          <cell r="Y771" t="str">
            <v>Expense</v>
          </cell>
          <cell r="Z771">
            <v>20120701</v>
          </cell>
          <cell r="AA771">
            <v>20130630</v>
          </cell>
          <cell r="AB771">
            <v>1</v>
          </cell>
          <cell r="AC771" t="str">
            <v>Programme</v>
          </cell>
          <cell r="AD771">
            <v>0</v>
          </cell>
          <cell r="AE771">
            <v>0</v>
          </cell>
          <cell r="AF771">
            <v>0</v>
          </cell>
          <cell r="AG771">
            <v>1</v>
          </cell>
          <cell r="AH771">
            <v>2</v>
          </cell>
          <cell r="AI771" t="str">
            <v>Local &amp; Sports Parks</v>
          </cell>
          <cell r="AJ771" t="str">
            <v>Structures parks</v>
          </cell>
          <cell r="AK771">
            <v>15</v>
          </cell>
          <cell r="AM771">
            <v>1</v>
          </cell>
          <cell r="AT771">
            <v>220000</v>
          </cell>
          <cell r="BD771">
            <v>3.1E-2</v>
          </cell>
          <cell r="BE771">
            <v>6.1930000000000041E-2</v>
          </cell>
          <cell r="BF771">
            <v>9.3787900000000146E-2</v>
          </cell>
          <cell r="BG771">
            <v>0.12878911280000027</v>
          </cell>
          <cell r="BH771">
            <v>0.16491036440960039</v>
          </cell>
          <cell r="BI771">
            <v>0.19869276497747879</v>
          </cell>
          <cell r="BJ771">
            <v>0.23225616239684821</v>
          </cell>
          <cell r="BK771">
            <v>0.27045610343115034</v>
          </cell>
          <cell r="BL771">
            <v>0.31238115484437823</v>
          </cell>
          <cell r="BM771">
            <v>0.35568973295424255</v>
          </cell>
          <cell r="BN771">
            <v>0</v>
          </cell>
          <cell r="BO771">
            <v>6820</v>
          </cell>
          <cell r="BP771">
            <v>0</v>
          </cell>
          <cell r="BQ771">
            <v>0</v>
          </cell>
          <cell r="BR771">
            <v>0</v>
          </cell>
          <cell r="BS771">
            <v>0</v>
          </cell>
          <cell r="BT771">
            <v>0</v>
          </cell>
          <cell r="BU771">
            <v>0</v>
          </cell>
          <cell r="BV771">
            <v>0</v>
          </cell>
          <cell r="BW771">
            <v>0</v>
          </cell>
          <cell r="BX771">
            <v>0</v>
          </cell>
          <cell r="BY771">
            <v>0</v>
          </cell>
          <cell r="BZ771">
            <v>226820</v>
          </cell>
          <cell r="CA771">
            <v>0</v>
          </cell>
          <cell r="CB771">
            <v>0</v>
          </cell>
          <cell r="CC771">
            <v>0</v>
          </cell>
          <cell r="CD771">
            <v>0</v>
          </cell>
          <cell r="CE771">
            <v>0</v>
          </cell>
          <cell r="CF771">
            <v>0</v>
          </cell>
          <cell r="CG771">
            <v>0</v>
          </cell>
          <cell r="CH771">
            <v>0</v>
          </cell>
          <cell r="CI771">
            <v>0</v>
          </cell>
          <cell r="CK771">
            <v>0</v>
          </cell>
          <cell r="CL771">
            <v>0</v>
          </cell>
          <cell r="CM771">
            <v>0</v>
          </cell>
          <cell r="CN771">
            <v>0</v>
          </cell>
          <cell r="CO771">
            <v>0</v>
          </cell>
          <cell r="CP771">
            <v>0</v>
          </cell>
          <cell r="CQ771">
            <v>0</v>
          </cell>
          <cell r="CR771">
            <v>0</v>
          </cell>
          <cell r="CS771">
            <v>0</v>
          </cell>
          <cell r="CT771">
            <v>0</v>
          </cell>
          <cell r="CU771">
            <v>0</v>
          </cell>
          <cell r="CW771">
            <v>0</v>
          </cell>
          <cell r="CX771">
            <v>0</v>
          </cell>
          <cell r="CY771">
            <v>0</v>
          </cell>
          <cell r="CZ771">
            <v>0</v>
          </cell>
          <cell r="DA771">
            <v>0</v>
          </cell>
          <cell r="DB771">
            <v>0</v>
          </cell>
          <cell r="DC771">
            <v>0</v>
          </cell>
          <cell r="DD771">
            <v>0</v>
          </cell>
          <cell r="DE771">
            <v>0</v>
          </cell>
          <cell r="DF771">
            <v>0</v>
          </cell>
          <cell r="DG771">
            <v>0</v>
          </cell>
          <cell r="DI771">
            <v>0</v>
          </cell>
          <cell r="DJ771">
            <v>226820</v>
          </cell>
          <cell r="DK771">
            <v>0</v>
          </cell>
          <cell r="DL771">
            <v>0</v>
          </cell>
          <cell r="DM771">
            <v>0</v>
          </cell>
          <cell r="DN771">
            <v>0</v>
          </cell>
          <cell r="DO771">
            <v>0</v>
          </cell>
          <cell r="DP771">
            <v>0</v>
          </cell>
          <cell r="DQ771">
            <v>0</v>
          </cell>
          <cell r="DR771">
            <v>0</v>
          </cell>
          <cell r="DS771">
            <v>0</v>
          </cell>
          <cell r="DU771" t="str">
            <v>ACC 862/600771</v>
          </cell>
          <cell r="DV771">
            <v>0</v>
          </cell>
          <cell r="DW771">
            <v>0</v>
          </cell>
          <cell r="DX771">
            <v>8</v>
          </cell>
          <cell r="DY771">
            <v>220000</v>
          </cell>
          <cell r="DZ771">
            <v>226820</v>
          </cell>
          <cell r="EB771">
            <v>226820</v>
          </cell>
          <cell r="EC771" t="str">
            <v>Def</v>
          </cell>
          <cell r="ED771" t="str">
            <v>Local Recreational Facilities</v>
          </cell>
        </row>
        <row r="772">
          <cell r="D772" t="str">
            <v>PC2130128</v>
          </cell>
          <cell r="E772" t="str">
            <v>Playground Renewals</v>
          </cell>
          <cell r="F772" t="str">
            <v>Auckland Council</v>
          </cell>
          <cell r="G772" t="str">
            <v>Parks, sports and recreation</v>
          </cell>
          <cell r="H772" t="str">
            <v>E170505</v>
          </cell>
          <cell r="I772" t="str">
            <v>Local and sports parks - central management</v>
          </cell>
          <cell r="J772" t="str">
            <v>Lifestyle and culture</v>
          </cell>
          <cell r="K772" t="str">
            <v>Local parks services</v>
          </cell>
          <cell r="L772" t="str">
            <v>Local parks</v>
          </cell>
          <cell r="M772" t="str">
            <v>Local activities</v>
          </cell>
          <cell r="N772" t="str">
            <v>Local parks services</v>
          </cell>
          <cell r="O772" t="str">
            <v>Local parks</v>
          </cell>
          <cell r="P772" t="str">
            <v>Lifestyle and culture</v>
          </cell>
          <cell r="Q772" t="str">
            <v>Local parks services</v>
          </cell>
          <cell r="R772" t="str">
            <v>Local parks</v>
          </cell>
          <cell r="S772" t="str">
            <v>A1241205</v>
          </cell>
          <cell r="T772" t="str">
            <v>A1241205</v>
          </cell>
          <cell r="U772" t="str">
            <v>Local parks</v>
          </cell>
          <cell r="V772" t="str">
            <v>L150</v>
          </cell>
          <cell r="W772" t="str">
            <v>Maungakiekie-Tamaki</v>
          </cell>
          <cell r="X772" t="str">
            <v>PL40810</v>
          </cell>
          <cell r="Y772" t="str">
            <v>Expense</v>
          </cell>
          <cell r="Z772">
            <v>20120701</v>
          </cell>
          <cell r="AA772">
            <v>20130630</v>
          </cell>
          <cell r="AB772">
            <v>1</v>
          </cell>
          <cell r="AC772" t="str">
            <v>Programme</v>
          </cell>
          <cell r="AD772">
            <v>0</v>
          </cell>
          <cell r="AE772">
            <v>0</v>
          </cell>
          <cell r="AF772">
            <v>0</v>
          </cell>
          <cell r="AG772">
            <v>1</v>
          </cell>
          <cell r="AH772">
            <v>2</v>
          </cell>
          <cell r="AI772" t="str">
            <v>Local &amp; Sports Parks</v>
          </cell>
          <cell r="AJ772" t="str">
            <v>Structures parks</v>
          </cell>
          <cell r="AK772">
            <v>15</v>
          </cell>
          <cell r="AM772">
            <v>1</v>
          </cell>
          <cell r="AT772">
            <v>205000</v>
          </cell>
          <cell r="BD772">
            <v>3.1E-2</v>
          </cell>
          <cell r="BE772">
            <v>6.1930000000000041E-2</v>
          </cell>
          <cell r="BF772">
            <v>9.3787900000000146E-2</v>
          </cell>
          <cell r="BG772">
            <v>0.12878911280000027</v>
          </cell>
          <cell r="BH772">
            <v>0.16491036440960039</v>
          </cell>
          <cell r="BI772">
            <v>0.19869276497747879</v>
          </cell>
          <cell r="BJ772">
            <v>0.23225616239684821</v>
          </cell>
          <cell r="BK772">
            <v>0.27045610343115034</v>
          </cell>
          <cell r="BL772">
            <v>0.31238115484437823</v>
          </cell>
          <cell r="BM772">
            <v>0.35568973295424255</v>
          </cell>
          <cell r="BN772">
            <v>0</v>
          </cell>
          <cell r="BO772">
            <v>6355</v>
          </cell>
          <cell r="BP772">
            <v>0</v>
          </cell>
          <cell r="BQ772">
            <v>0</v>
          </cell>
          <cell r="BR772">
            <v>0</v>
          </cell>
          <cell r="BS772">
            <v>0</v>
          </cell>
          <cell r="BT772">
            <v>0</v>
          </cell>
          <cell r="BU772">
            <v>0</v>
          </cell>
          <cell r="BV772">
            <v>0</v>
          </cell>
          <cell r="BW772">
            <v>0</v>
          </cell>
          <cell r="BX772">
            <v>0</v>
          </cell>
          <cell r="BY772">
            <v>0</v>
          </cell>
          <cell r="BZ772">
            <v>211355</v>
          </cell>
          <cell r="CA772">
            <v>0</v>
          </cell>
          <cell r="CB772">
            <v>0</v>
          </cell>
          <cell r="CC772">
            <v>0</v>
          </cell>
          <cell r="CD772">
            <v>0</v>
          </cell>
          <cell r="CE772">
            <v>0</v>
          </cell>
          <cell r="CF772">
            <v>0</v>
          </cell>
          <cell r="CG772">
            <v>0</v>
          </cell>
          <cell r="CH772">
            <v>0</v>
          </cell>
          <cell r="CI772">
            <v>0</v>
          </cell>
          <cell r="CK772">
            <v>0</v>
          </cell>
          <cell r="CL772">
            <v>0</v>
          </cell>
          <cell r="CM772">
            <v>0</v>
          </cell>
          <cell r="CN772">
            <v>0</v>
          </cell>
          <cell r="CO772">
            <v>0</v>
          </cell>
          <cell r="CP772">
            <v>0</v>
          </cell>
          <cell r="CQ772">
            <v>0</v>
          </cell>
          <cell r="CR772">
            <v>0</v>
          </cell>
          <cell r="CS772">
            <v>0</v>
          </cell>
          <cell r="CT772">
            <v>0</v>
          </cell>
          <cell r="CU772">
            <v>0</v>
          </cell>
          <cell r="CW772">
            <v>0</v>
          </cell>
          <cell r="CX772">
            <v>0</v>
          </cell>
          <cell r="CY772">
            <v>0</v>
          </cell>
          <cell r="CZ772">
            <v>0</v>
          </cell>
          <cell r="DA772">
            <v>0</v>
          </cell>
          <cell r="DB772">
            <v>0</v>
          </cell>
          <cell r="DC772">
            <v>0</v>
          </cell>
          <cell r="DD772">
            <v>0</v>
          </cell>
          <cell r="DE772">
            <v>0</v>
          </cell>
          <cell r="DF772">
            <v>0</v>
          </cell>
          <cell r="DG772">
            <v>0</v>
          </cell>
          <cell r="DI772">
            <v>0</v>
          </cell>
          <cell r="DJ772">
            <v>211355</v>
          </cell>
          <cell r="DK772">
            <v>0</v>
          </cell>
          <cell r="DL772">
            <v>0</v>
          </cell>
          <cell r="DM772">
            <v>0</v>
          </cell>
          <cell r="DN772">
            <v>0</v>
          </cell>
          <cell r="DO772">
            <v>0</v>
          </cell>
          <cell r="DP772">
            <v>0</v>
          </cell>
          <cell r="DQ772">
            <v>0</v>
          </cell>
          <cell r="DR772">
            <v>0</v>
          </cell>
          <cell r="DS772">
            <v>0</v>
          </cell>
          <cell r="DU772" t="str">
            <v>ACC 862/600771</v>
          </cell>
          <cell r="DV772">
            <v>0</v>
          </cell>
          <cell r="DW772">
            <v>0</v>
          </cell>
          <cell r="DX772">
            <v>8</v>
          </cell>
          <cell r="DY772">
            <v>205000</v>
          </cell>
          <cell r="DZ772">
            <v>211355</v>
          </cell>
          <cell r="EB772">
            <v>211355</v>
          </cell>
          <cell r="EC772" t="str">
            <v>Def</v>
          </cell>
          <cell r="ED772" t="str">
            <v>Local Recreational Facilities</v>
          </cell>
        </row>
        <row r="773">
          <cell r="D773" t="str">
            <v>PC2130128</v>
          </cell>
          <cell r="E773" t="str">
            <v>Playground Renewals</v>
          </cell>
          <cell r="F773" t="str">
            <v>Auckland Council</v>
          </cell>
          <cell r="G773" t="str">
            <v>Parks, sports and recreation</v>
          </cell>
          <cell r="H773" t="str">
            <v>E170505</v>
          </cell>
          <cell r="I773" t="str">
            <v>Local and sports parks - central management</v>
          </cell>
          <cell r="J773" t="str">
            <v>Lifestyle and culture</v>
          </cell>
          <cell r="K773" t="str">
            <v>Local parks services</v>
          </cell>
          <cell r="L773" t="str">
            <v>Local parks</v>
          </cell>
          <cell r="M773" t="str">
            <v>Local activities</v>
          </cell>
          <cell r="N773" t="str">
            <v>Local parks services</v>
          </cell>
          <cell r="O773" t="str">
            <v>Local parks</v>
          </cell>
          <cell r="P773" t="str">
            <v>Lifestyle and culture</v>
          </cell>
          <cell r="Q773" t="str">
            <v>Local parks services</v>
          </cell>
          <cell r="R773" t="str">
            <v>Local parks</v>
          </cell>
          <cell r="S773" t="str">
            <v>A1241205</v>
          </cell>
          <cell r="T773" t="str">
            <v>A1241205</v>
          </cell>
          <cell r="U773" t="str">
            <v>Local parks</v>
          </cell>
          <cell r="V773" t="str">
            <v>L155</v>
          </cell>
          <cell r="W773" t="str">
            <v>Orakei</v>
          </cell>
          <cell r="X773" t="str">
            <v>PL40810</v>
          </cell>
          <cell r="Y773" t="str">
            <v>Expense</v>
          </cell>
          <cell r="Z773">
            <v>20120701</v>
          </cell>
          <cell r="AA773">
            <v>20130630</v>
          </cell>
          <cell r="AB773">
            <v>1</v>
          </cell>
          <cell r="AC773" t="str">
            <v>Programme</v>
          </cell>
          <cell r="AD773">
            <v>0</v>
          </cell>
          <cell r="AE773">
            <v>0</v>
          </cell>
          <cell r="AF773">
            <v>0</v>
          </cell>
          <cell r="AG773">
            <v>1</v>
          </cell>
          <cell r="AH773">
            <v>2</v>
          </cell>
          <cell r="AI773" t="str">
            <v>Local &amp; Sports Parks</v>
          </cell>
          <cell r="AJ773" t="str">
            <v>Structures parks</v>
          </cell>
          <cell r="AK773">
            <v>15</v>
          </cell>
          <cell r="AM773">
            <v>1</v>
          </cell>
          <cell r="AT773">
            <v>225000</v>
          </cell>
          <cell r="BD773">
            <v>3.1E-2</v>
          </cell>
          <cell r="BE773">
            <v>6.1930000000000041E-2</v>
          </cell>
          <cell r="BF773">
            <v>9.3787900000000146E-2</v>
          </cell>
          <cell r="BG773">
            <v>0.12878911280000027</v>
          </cell>
          <cell r="BH773">
            <v>0.16491036440960039</v>
          </cell>
          <cell r="BI773">
            <v>0.19869276497747879</v>
          </cell>
          <cell r="BJ773">
            <v>0.23225616239684821</v>
          </cell>
          <cell r="BK773">
            <v>0.27045610343115034</v>
          </cell>
          <cell r="BL773">
            <v>0.31238115484437823</v>
          </cell>
          <cell r="BM773">
            <v>0.35568973295424255</v>
          </cell>
          <cell r="BN773">
            <v>0</v>
          </cell>
          <cell r="BO773">
            <v>6975</v>
          </cell>
          <cell r="BP773">
            <v>0</v>
          </cell>
          <cell r="BQ773">
            <v>0</v>
          </cell>
          <cell r="BR773">
            <v>0</v>
          </cell>
          <cell r="BS773">
            <v>0</v>
          </cell>
          <cell r="BT773">
            <v>0</v>
          </cell>
          <cell r="BU773">
            <v>0</v>
          </cell>
          <cell r="BV773">
            <v>0</v>
          </cell>
          <cell r="BW773">
            <v>0</v>
          </cell>
          <cell r="BX773">
            <v>0</v>
          </cell>
          <cell r="BY773">
            <v>0</v>
          </cell>
          <cell r="BZ773">
            <v>231975</v>
          </cell>
          <cell r="CA773">
            <v>0</v>
          </cell>
          <cell r="CB773">
            <v>0</v>
          </cell>
          <cell r="CC773">
            <v>0</v>
          </cell>
          <cell r="CD773">
            <v>0</v>
          </cell>
          <cell r="CE773">
            <v>0</v>
          </cell>
          <cell r="CF773">
            <v>0</v>
          </cell>
          <cell r="CG773">
            <v>0</v>
          </cell>
          <cell r="CH773">
            <v>0</v>
          </cell>
          <cell r="CI773">
            <v>0</v>
          </cell>
          <cell r="CK773">
            <v>0</v>
          </cell>
          <cell r="CL773">
            <v>0</v>
          </cell>
          <cell r="CM773">
            <v>0</v>
          </cell>
          <cell r="CN773">
            <v>0</v>
          </cell>
          <cell r="CO773">
            <v>0</v>
          </cell>
          <cell r="CP773">
            <v>0</v>
          </cell>
          <cell r="CQ773">
            <v>0</v>
          </cell>
          <cell r="CR773">
            <v>0</v>
          </cell>
          <cell r="CS773">
            <v>0</v>
          </cell>
          <cell r="CT773">
            <v>0</v>
          </cell>
          <cell r="CU773">
            <v>0</v>
          </cell>
          <cell r="CW773">
            <v>0</v>
          </cell>
          <cell r="CX773">
            <v>0</v>
          </cell>
          <cell r="CY773">
            <v>0</v>
          </cell>
          <cell r="CZ773">
            <v>0</v>
          </cell>
          <cell r="DA773">
            <v>0</v>
          </cell>
          <cell r="DB773">
            <v>0</v>
          </cell>
          <cell r="DC773">
            <v>0</v>
          </cell>
          <cell r="DD773">
            <v>0</v>
          </cell>
          <cell r="DE773">
            <v>0</v>
          </cell>
          <cell r="DF773">
            <v>0</v>
          </cell>
          <cell r="DG773">
            <v>0</v>
          </cell>
          <cell r="DI773">
            <v>0</v>
          </cell>
          <cell r="DJ773">
            <v>231975</v>
          </cell>
          <cell r="DK773">
            <v>0</v>
          </cell>
          <cell r="DL773">
            <v>0</v>
          </cell>
          <cell r="DM773">
            <v>0</v>
          </cell>
          <cell r="DN773">
            <v>0</v>
          </cell>
          <cell r="DO773">
            <v>0</v>
          </cell>
          <cell r="DP773">
            <v>0</v>
          </cell>
          <cell r="DQ773">
            <v>0</v>
          </cell>
          <cell r="DR773">
            <v>0</v>
          </cell>
          <cell r="DS773">
            <v>0</v>
          </cell>
          <cell r="DU773" t="str">
            <v>ACC 862/600771</v>
          </cell>
          <cell r="DV773">
            <v>0</v>
          </cell>
          <cell r="DW773">
            <v>0</v>
          </cell>
          <cell r="DX773">
            <v>8</v>
          </cell>
          <cell r="DY773">
            <v>225000</v>
          </cell>
          <cell r="DZ773">
            <v>231975</v>
          </cell>
          <cell r="EB773">
            <v>231975</v>
          </cell>
          <cell r="EC773" t="str">
            <v>Def</v>
          </cell>
          <cell r="ED773" t="str">
            <v>Local Recreational Facilities</v>
          </cell>
        </row>
        <row r="774">
          <cell r="D774" t="str">
            <v>PC2130128</v>
          </cell>
          <cell r="E774" t="str">
            <v>Playground Renewals</v>
          </cell>
          <cell r="F774" t="str">
            <v>Auckland Council</v>
          </cell>
          <cell r="G774" t="str">
            <v>Parks, sports and recreation</v>
          </cell>
          <cell r="H774" t="str">
            <v>E170505</v>
          </cell>
          <cell r="I774" t="str">
            <v>Local and sports parks - central management</v>
          </cell>
          <cell r="J774" t="str">
            <v>Lifestyle and culture</v>
          </cell>
          <cell r="K774" t="str">
            <v>Local parks services</v>
          </cell>
          <cell r="L774" t="str">
            <v>Local parks</v>
          </cell>
          <cell r="M774" t="str">
            <v>Local activities</v>
          </cell>
          <cell r="N774" t="str">
            <v>Local parks services</v>
          </cell>
          <cell r="O774" t="str">
            <v>Local parks</v>
          </cell>
          <cell r="P774" t="str">
            <v>Lifestyle and culture</v>
          </cell>
          <cell r="Q774" t="str">
            <v>Local parks services</v>
          </cell>
          <cell r="R774" t="str">
            <v>Local parks</v>
          </cell>
          <cell r="S774" t="str">
            <v>A1241205</v>
          </cell>
          <cell r="T774" t="str">
            <v>A1241205</v>
          </cell>
          <cell r="U774" t="str">
            <v>Local parks</v>
          </cell>
          <cell r="V774" t="str">
            <v>L170</v>
          </cell>
          <cell r="W774" t="str">
            <v>Puketapapa</v>
          </cell>
          <cell r="X774" t="str">
            <v>PL40810</v>
          </cell>
          <cell r="Y774" t="str">
            <v>Expense</v>
          </cell>
          <cell r="Z774">
            <v>20120701</v>
          </cell>
          <cell r="AA774">
            <v>20130630</v>
          </cell>
          <cell r="AB774">
            <v>1</v>
          </cell>
          <cell r="AC774" t="str">
            <v>Programme</v>
          </cell>
          <cell r="AD774">
            <v>0</v>
          </cell>
          <cell r="AE774">
            <v>0</v>
          </cell>
          <cell r="AF774">
            <v>0</v>
          </cell>
          <cell r="AG774">
            <v>1</v>
          </cell>
          <cell r="AH774">
            <v>2</v>
          </cell>
          <cell r="AI774" t="str">
            <v>Local &amp; Sports Parks</v>
          </cell>
          <cell r="AJ774" t="str">
            <v>Structures parks</v>
          </cell>
          <cell r="AK774">
            <v>15</v>
          </cell>
          <cell r="AM774">
            <v>1</v>
          </cell>
          <cell r="AT774">
            <v>250000</v>
          </cell>
          <cell r="BD774">
            <v>3.1E-2</v>
          </cell>
          <cell r="BE774">
            <v>6.1930000000000041E-2</v>
          </cell>
          <cell r="BF774">
            <v>9.3787900000000146E-2</v>
          </cell>
          <cell r="BG774">
            <v>0.12878911280000027</v>
          </cell>
          <cell r="BH774">
            <v>0.16491036440960039</v>
          </cell>
          <cell r="BI774">
            <v>0.19869276497747879</v>
          </cell>
          <cell r="BJ774">
            <v>0.23225616239684821</v>
          </cell>
          <cell r="BK774">
            <v>0.27045610343115034</v>
          </cell>
          <cell r="BL774">
            <v>0.31238115484437823</v>
          </cell>
          <cell r="BM774">
            <v>0.35568973295424255</v>
          </cell>
          <cell r="BN774">
            <v>0</v>
          </cell>
          <cell r="BO774">
            <v>7750</v>
          </cell>
          <cell r="BP774">
            <v>0</v>
          </cell>
          <cell r="BQ774">
            <v>0</v>
          </cell>
          <cell r="BR774">
            <v>0</v>
          </cell>
          <cell r="BS774">
            <v>0</v>
          </cell>
          <cell r="BT774">
            <v>0</v>
          </cell>
          <cell r="BU774">
            <v>0</v>
          </cell>
          <cell r="BV774">
            <v>0</v>
          </cell>
          <cell r="BW774">
            <v>0</v>
          </cell>
          <cell r="BX774">
            <v>0</v>
          </cell>
          <cell r="BY774">
            <v>0</v>
          </cell>
          <cell r="BZ774">
            <v>257750</v>
          </cell>
          <cell r="CA774">
            <v>0</v>
          </cell>
          <cell r="CB774">
            <v>0</v>
          </cell>
          <cell r="CC774">
            <v>0</v>
          </cell>
          <cell r="CD774">
            <v>0</v>
          </cell>
          <cell r="CE774">
            <v>0</v>
          </cell>
          <cell r="CF774">
            <v>0</v>
          </cell>
          <cell r="CG774">
            <v>0</v>
          </cell>
          <cell r="CH774">
            <v>0</v>
          </cell>
          <cell r="CI774">
            <v>0</v>
          </cell>
          <cell r="CK774">
            <v>0</v>
          </cell>
          <cell r="CL774">
            <v>0</v>
          </cell>
          <cell r="CM774">
            <v>0</v>
          </cell>
          <cell r="CN774">
            <v>0</v>
          </cell>
          <cell r="CO774">
            <v>0</v>
          </cell>
          <cell r="CP774">
            <v>0</v>
          </cell>
          <cell r="CQ774">
            <v>0</v>
          </cell>
          <cell r="CR774">
            <v>0</v>
          </cell>
          <cell r="CS774">
            <v>0</v>
          </cell>
          <cell r="CT774">
            <v>0</v>
          </cell>
          <cell r="CU774">
            <v>0</v>
          </cell>
          <cell r="CW774">
            <v>0</v>
          </cell>
          <cell r="CX774">
            <v>0</v>
          </cell>
          <cell r="CY774">
            <v>0</v>
          </cell>
          <cell r="CZ774">
            <v>0</v>
          </cell>
          <cell r="DA774">
            <v>0</v>
          </cell>
          <cell r="DB774">
            <v>0</v>
          </cell>
          <cell r="DC774">
            <v>0</v>
          </cell>
          <cell r="DD774">
            <v>0</v>
          </cell>
          <cell r="DE774">
            <v>0</v>
          </cell>
          <cell r="DF774">
            <v>0</v>
          </cell>
          <cell r="DG774">
            <v>0</v>
          </cell>
          <cell r="DI774">
            <v>0</v>
          </cell>
          <cell r="DJ774">
            <v>257750</v>
          </cell>
          <cell r="DK774">
            <v>0</v>
          </cell>
          <cell r="DL774">
            <v>0</v>
          </cell>
          <cell r="DM774">
            <v>0</v>
          </cell>
          <cell r="DN774">
            <v>0</v>
          </cell>
          <cell r="DO774">
            <v>0</v>
          </cell>
          <cell r="DP774">
            <v>0</v>
          </cell>
          <cell r="DQ774">
            <v>0</v>
          </cell>
          <cell r="DR774">
            <v>0</v>
          </cell>
          <cell r="DS774">
            <v>0</v>
          </cell>
          <cell r="DU774" t="str">
            <v>ACC 862/600771</v>
          </cell>
          <cell r="DV774">
            <v>0</v>
          </cell>
          <cell r="DW774">
            <v>0</v>
          </cell>
          <cell r="DX774">
            <v>8</v>
          </cell>
          <cell r="DY774">
            <v>250000</v>
          </cell>
          <cell r="DZ774">
            <v>257750</v>
          </cell>
          <cell r="EB774">
            <v>257750</v>
          </cell>
          <cell r="EC774" t="str">
            <v>Def</v>
          </cell>
          <cell r="ED774" t="str">
            <v>Local Recreational Facilities</v>
          </cell>
        </row>
        <row r="775">
          <cell r="D775" t="str">
            <v>PC2130128</v>
          </cell>
          <cell r="E775" t="str">
            <v>Playground Renewals</v>
          </cell>
          <cell r="F775" t="str">
            <v>Auckland Council</v>
          </cell>
          <cell r="G775" t="str">
            <v>Parks, sports and recreation</v>
          </cell>
          <cell r="H775" t="str">
            <v>E170505</v>
          </cell>
          <cell r="I775" t="str">
            <v>Local and sports parks - central management</v>
          </cell>
          <cell r="J775" t="str">
            <v>Lifestyle and culture</v>
          </cell>
          <cell r="K775" t="str">
            <v>Local parks services</v>
          </cell>
          <cell r="L775" t="str">
            <v>Local parks</v>
          </cell>
          <cell r="M775" t="str">
            <v>Local activities</v>
          </cell>
          <cell r="N775" t="str">
            <v>Local parks services</v>
          </cell>
          <cell r="O775" t="str">
            <v>Local parks</v>
          </cell>
          <cell r="P775" t="str">
            <v>Lifestyle and culture</v>
          </cell>
          <cell r="Q775" t="str">
            <v>Local parks services</v>
          </cell>
          <cell r="R775" t="str">
            <v>Local parks</v>
          </cell>
          <cell r="S775" t="str">
            <v>A1241205</v>
          </cell>
          <cell r="T775" t="str">
            <v>A1241205</v>
          </cell>
          <cell r="U775" t="str">
            <v>Local parks</v>
          </cell>
          <cell r="V775" t="str">
            <v>L195</v>
          </cell>
          <cell r="W775" t="str">
            <v>Waitemata</v>
          </cell>
          <cell r="X775" t="str">
            <v>PL40810</v>
          </cell>
          <cell r="Y775" t="str">
            <v>Expense</v>
          </cell>
          <cell r="Z775">
            <v>20120701</v>
          </cell>
          <cell r="AA775">
            <v>20130630</v>
          </cell>
          <cell r="AB775">
            <v>1</v>
          </cell>
          <cell r="AC775" t="str">
            <v>Programme</v>
          </cell>
          <cell r="AD775">
            <v>0</v>
          </cell>
          <cell r="AE775">
            <v>0</v>
          </cell>
          <cell r="AF775">
            <v>0</v>
          </cell>
          <cell r="AG775">
            <v>1</v>
          </cell>
          <cell r="AH775">
            <v>2</v>
          </cell>
          <cell r="AI775" t="str">
            <v>Local &amp; Sports Parks</v>
          </cell>
          <cell r="AJ775" t="str">
            <v>Structures parks</v>
          </cell>
          <cell r="AK775">
            <v>15</v>
          </cell>
          <cell r="AM775">
            <v>1</v>
          </cell>
          <cell r="AT775">
            <v>280000</v>
          </cell>
          <cell r="BD775">
            <v>3.1E-2</v>
          </cell>
          <cell r="BE775">
            <v>6.1930000000000041E-2</v>
          </cell>
          <cell r="BF775">
            <v>9.3787900000000146E-2</v>
          </cell>
          <cell r="BG775">
            <v>0.12878911280000027</v>
          </cell>
          <cell r="BH775">
            <v>0.16491036440960039</v>
          </cell>
          <cell r="BI775">
            <v>0.19869276497747879</v>
          </cell>
          <cell r="BJ775">
            <v>0.23225616239684821</v>
          </cell>
          <cell r="BK775">
            <v>0.27045610343115034</v>
          </cell>
          <cell r="BL775">
            <v>0.31238115484437823</v>
          </cell>
          <cell r="BM775">
            <v>0.35568973295424255</v>
          </cell>
          <cell r="BN775">
            <v>0</v>
          </cell>
          <cell r="BO775">
            <v>8680</v>
          </cell>
          <cell r="BP775">
            <v>0</v>
          </cell>
          <cell r="BQ775">
            <v>0</v>
          </cell>
          <cell r="BR775">
            <v>0</v>
          </cell>
          <cell r="BS775">
            <v>0</v>
          </cell>
          <cell r="BT775">
            <v>0</v>
          </cell>
          <cell r="BU775">
            <v>0</v>
          </cell>
          <cell r="BV775">
            <v>0</v>
          </cell>
          <cell r="BW775">
            <v>0</v>
          </cell>
          <cell r="BX775">
            <v>0</v>
          </cell>
          <cell r="BY775">
            <v>0</v>
          </cell>
          <cell r="BZ775">
            <v>288680</v>
          </cell>
          <cell r="CA775">
            <v>0</v>
          </cell>
          <cell r="CB775">
            <v>0</v>
          </cell>
          <cell r="CC775">
            <v>0</v>
          </cell>
          <cell r="CD775">
            <v>0</v>
          </cell>
          <cell r="CE775">
            <v>0</v>
          </cell>
          <cell r="CF775">
            <v>0</v>
          </cell>
          <cell r="CG775">
            <v>0</v>
          </cell>
          <cell r="CH775">
            <v>0</v>
          </cell>
          <cell r="CI775">
            <v>0</v>
          </cell>
          <cell r="CK775">
            <v>0</v>
          </cell>
          <cell r="CL775">
            <v>0</v>
          </cell>
          <cell r="CM775">
            <v>0</v>
          </cell>
          <cell r="CN775">
            <v>0</v>
          </cell>
          <cell r="CO775">
            <v>0</v>
          </cell>
          <cell r="CP775">
            <v>0</v>
          </cell>
          <cell r="CQ775">
            <v>0</v>
          </cell>
          <cell r="CR775">
            <v>0</v>
          </cell>
          <cell r="CS775">
            <v>0</v>
          </cell>
          <cell r="CT775">
            <v>0</v>
          </cell>
          <cell r="CU775">
            <v>0</v>
          </cell>
          <cell r="CW775">
            <v>0</v>
          </cell>
          <cell r="CX775">
            <v>0</v>
          </cell>
          <cell r="CY775">
            <v>0</v>
          </cell>
          <cell r="CZ775">
            <v>0</v>
          </cell>
          <cell r="DA775">
            <v>0</v>
          </cell>
          <cell r="DB775">
            <v>0</v>
          </cell>
          <cell r="DC775">
            <v>0</v>
          </cell>
          <cell r="DD775">
            <v>0</v>
          </cell>
          <cell r="DE775">
            <v>0</v>
          </cell>
          <cell r="DF775">
            <v>0</v>
          </cell>
          <cell r="DG775">
            <v>0</v>
          </cell>
          <cell r="DI775">
            <v>0</v>
          </cell>
          <cell r="DJ775">
            <v>288680</v>
          </cell>
          <cell r="DK775">
            <v>0</v>
          </cell>
          <cell r="DL775">
            <v>0</v>
          </cell>
          <cell r="DM775">
            <v>0</v>
          </cell>
          <cell r="DN775">
            <v>0</v>
          </cell>
          <cell r="DO775">
            <v>0</v>
          </cell>
          <cell r="DP775">
            <v>0</v>
          </cell>
          <cell r="DQ775">
            <v>0</v>
          </cell>
          <cell r="DR775">
            <v>0</v>
          </cell>
          <cell r="DS775">
            <v>0</v>
          </cell>
          <cell r="DU775" t="str">
            <v>ACC 862/600771</v>
          </cell>
          <cell r="DV775">
            <v>0</v>
          </cell>
          <cell r="DW775">
            <v>0</v>
          </cell>
          <cell r="DX775">
            <v>8</v>
          </cell>
          <cell r="DY775">
            <v>280000</v>
          </cell>
          <cell r="DZ775">
            <v>288680</v>
          </cell>
          <cell r="EB775">
            <v>288680</v>
          </cell>
          <cell r="EC775" t="str">
            <v>Def</v>
          </cell>
          <cell r="ED775" t="str">
            <v>Local Recreational Facilities</v>
          </cell>
        </row>
        <row r="776">
          <cell r="D776" t="str">
            <v>PC2130128</v>
          </cell>
          <cell r="E776" t="str">
            <v>Playground Renewals</v>
          </cell>
          <cell r="F776" t="str">
            <v>Auckland Council</v>
          </cell>
          <cell r="G776" t="str">
            <v>Parks, sports and recreation</v>
          </cell>
          <cell r="H776" t="str">
            <v>E170505</v>
          </cell>
          <cell r="I776" t="str">
            <v>Local and sports parks - central management</v>
          </cell>
          <cell r="J776" t="str">
            <v>Lifestyle and culture</v>
          </cell>
          <cell r="K776" t="str">
            <v>Local parks services</v>
          </cell>
          <cell r="L776" t="str">
            <v>Local parks</v>
          </cell>
          <cell r="M776" t="str">
            <v>Local activities</v>
          </cell>
          <cell r="N776" t="str">
            <v>Local parks services</v>
          </cell>
          <cell r="O776" t="str">
            <v>Local parks</v>
          </cell>
          <cell r="P776" t="str">
            <v>Lifestyle and culture</v>
          </cell>
          <cell r="Q776" t="str">
            <v>Local parks services</v>
          </cell>
          <cell r="R776" t="str">
            <v>Local parks</v>
          </cell>
          <cell r="S776" t="str">
            <v>A1241205</v>
          </cell>
          <cell r="T776" t="str">
            <v>A1241205</v>
          </cell>
          <cell r="U776" t="str">
            <v>Local parks</v>
          </cell>
          <cell r="V776" t="str">
            <v>L200</v>
          </cell>
          <cell r="W776" t="str">
            <v>Whau</v>
          </cell>
          <cell r="X776" t="str">
            <v>PL40810</v>
          </cell>
          <cell r="Y776" t="str">
            <v>Expense</v>
          </cell>
          <cell r="Z776">
            <v>20120701</v>
          </cell>
          <cell r="AA776">
            <v>20130630</v>
          </cell>
          <cell r="AB776">
            <v>1</v>
          </cell>
          <cell r="AC776" t="str">
            <v>Programme</v>
          </cell>
          <cell r="AD776">
            <v>0</v>
          </cell>
          <cell r="AE776">
            <v>0</v>
          </cell>
          <cell r="AF776">
            <v>0</v>
          </cell>
          <cell r="AG776">
            <v>1</v>
          </cell>
          <cell r="AH776">
            <v>2</v>
          </cell>
          <cell r="AI776" t="str">
            <v>Local &amp; Sports Parks</v>
          </cell>
          <cell r="AJ776" t="str">
            <v>Structures parks</v>
          </cell>
          <cell r="AK776">
            <v>15</v>
          </cell>
          <cell r="AM776">
            <v>1</v>
          </cell>
          <cell r="AT776">
            <v>209500</v>
          </cell>
          <cell r="BD776">
            <v>3.1E-2</v>
          </cell>
          <cell r="BE776">
            <v>6.1930000000000041E-2</v>
          </cell>
          <cell r="BF776">
            <v>9.3787900000000146E-2</v>
          </cell>
          <cell r="BG776">
            <v>0.12878911280000027</v>
          </cell>
          <cell r="BH776">
            <v>0.16491036440960039</v>
          </cell>
          <cell r="BI776">
            <v>0.19869276497747879</v>
          </cell>
          <cell r="BJ776">
            <v>0.23225616239684821</v>
          </cell>
          <cell r="BK776">
            <v>0.27045610343115034</v>
          </cell>
          <cell r="BL776">
            <v>0.31238115484437823</v>
          </cell>
          <cell r="BM776">
            <v>0.35568973295424255</v>
          </cell>
          <cell r="BN776">
            <v>0</v>
          </cell>
          <cell r="BO776">
            <v>6494.5</v>
          </cell>
          <cell r="BP776">
            <v>0</v>
          </cell>
          <cell r="BQ776">
            <v>0</v>
          </cell>
          <cell r="BR776">
            <v>0</v>
          </cell>
          <cell r="BS776">
            <v>0</v>
          </cell>
          <cell r="BT776">
            <v>0</v>
          </cell>
          <cell r="BU776">
            <v>0</v>
          </cell>
          <cell r="BV776">
            <v>0</v>
          </cell>
          <cell r="BW776">
            <v>0</v>
          </cell>
          <cell r="BX776">
            <v>0</v>
          </cell>
          <cell r="BY776">
            <v>0</v>
          </cell>
          <cell r="BZ776">
            <v>215994.5</v>
          </cell>
          <cell r="CA776">
            <v>0</v>
          </cell>
          <cell r="CB776">
            <v>0</v>
          </cell>
          <cell r="CC776">
            <v>0</v>
          </cell>
          <cell r="CD776">
            <v>0</v>
          </cell>
          <cell r="CE776">
            <v>0</v>
          </cell>
          <cell r="CF776">
            <v>0</v>
          </cell>
          <cell r="CG776">
            <v>0</v>
          </cell>
          <cell r="CH776">
            <v>0</v>
          </cell>
          <cell r="CI776">
            <v>0</v>
          </cell>
          <cell r="CK776">
            <v>0</v>
          </cell>
          <cell r="CL776">
            <v>0</v>
          </cell>
          <cell r="CM776">
            <v>0</v>
          </cell>
          <cell r="CN776">
            <v>0</v>
          </cell>
          <cell r="CO776">
            <v>0</v>
          </cell>
          <cell r="CP776">
            <v>0</v>
          </cell>
          <cell r="CQ776">
            <v>0</v>
          </cell>
          <cell r="CR776">
            <v>0</v>
          </cell>
          <cell r="CS776">
            <v>0</v>
          </cell>
          <cell r="CT776">
            <v>0</v>
          </cell>
          <cell r="CU776">
            <v>0</v>
          </cell>
          <cell r="CW776">
            <v>0</v>
          </cell>
          <cell r="CX776">
            <v>0</v>
          </cell>
          <cell r="CY776">
            <v>0</v>
          </cell>
          <cell r="CZ776">
            <v>0</v>
          </cell>
          <cell r="DA776">
            <v>0</v>
          </cell>
          <cell r="DB776">
            <v>0</v>
          </cell>
          <cell r="DC776">
            <v>0</v>
          </cell>
          <cell r="DD776">
            <v>0</v>
          </cell>
          <cell r="DE776">
            <v>0</v>
          </cell>
          <cell r="DF776">
            <v>0</v>
          </cell>
          <cell r="DG776">
            <v>0</v>
          </cell>
          <cell r="DI776">
            <v>0</v>
          </cell>
          <cell r="DJ776">
            <v>215994.5</v>
          </cell>
          <cell r="DK776">
            <v>0</v>
          </cell>
          <cell r="DL776">
            <v>0</v>
          </cell>
          <cell r="DM776">
            <v>0</v>
          </cell>
          <cell r="DN776">
            <v>0</v>
          </cell>
          <cell r="DO776">
            <v>0</v>
          </cell>
          <cell r="DP776">
            <v>0</v>
          </cell>
          <cell r="DQ776">
            <v>0</v>
          </cell>
          <cell r="DR776">
            <v>0</v>
          </cell>
          <cell r="DS776">
            <v>0</v>
          </cell>
          <cell r="DU776" t="str">
            <v>ACC 862/600771</v>
          </cell>
          <cell r="DV776">
            <v>0</v>
          </cell>
          <cell r="DW776">
            <v>0</v>
          </cell>
          <cell r="DX776">
            <v>8</v>
          </cell>
          <cell r="DY776">
            <v>209500</v>
          </cell>
          <cell r="DZ776">
            <v>215994.5</v>
          </cell>
          <cell r="EB776">
            <v>215994.5</v>
          </cell>
          <cell r="EC776" t="str">
            <v>Def</v>
          </cell>
          <cell r="ED776" t="str">
            <v>Local Recreational Facilities</v>
          </cell>
        </row>
        <row r="777">
          <cell r="D777" t="str">
            <v>PC2130128</v>
          </cell>
          <cell r="E777" t="str">
            <v>Playground Renewals</v>
          </cell>
          <cell r="F777" t="str">
            <v>Auckland Council</v>
          </cell>
          <cell r="G777" t="str">
            <v>Parks, sports and recreation</v>
          </cell>
          <cell r="H777" t="str">
            <v>E170505</v>
          </cell>
          <cell r="I777" t="str">
            <v>Local and sports parks - central management</v>
          </cell>
          <cell r="J777" t="str">
            <v>Lifestyle and culture</v>
          </cell>
          <cell r="K777" t="str">
            <v>Local parks services</v>
          </cell>
          <cell r="L777" t="str">
            <v>Local parks</v>
          </cell>
          <cell r="M777" t="str">
            <v>Local activities</v>
          </cell>
          <cell r="N777" t="str">
            <v>Local parks services</v>
          </cell>
          <cell r="O777" t="str">
            <v>Local parks</v>
          </cell>
          <cell r="P777" t="str">
            <v>Lifestyle and culture</v>
          </cell>
          <cell r="Q777" t="str">
            <v>Local parks services</v>
          </cell>
          <cell r="R777" t="str">
            <v>Local parks</v>
          </cell>
          <cell r="S777" t="str">
            <v>A1241205</v>
          </cell>
          <cell r="T777" t="str">
            <v>A1241205</v>
          </cell>
          <cell r="U777" t="str">
            <v>Local parks</v>
          </cell>
          <cell r="V777" t="str">
            <v>L210</v>
          </cell>
          <cell r="W777" t="str">
            <v>Other (Unallocated)</v>
          </cell>
          <cell r="X777" t="str">
            <v>PL40810</v>
          </cell>
          <cell r="Y777" t="str">
            <v>Expense</v>
          </cell>
          <cell r="Z777">
            <v>20100701</v>
          </cell>
          <cell r="AA777">
            <v>20220630</v>
          </cell>
          <cell r="AB777">
            <v>1</v>
          </cell>
          <cell r="AC777" t="str">
            <v>Programme</v>
          </cell>
          <cell r="AD777">
            <v>0</v>
          </cell>
          <cell r="AE777">
            <v>0</v>
          </cell>
          <cell r="AF777">
            <v>0</v>
          </cell>
          <cell r="AG777">
            <v>1</v>
          </cell>
          <cell r="AH777">
            <v>2</v>
          </cell>
          <cell r="AI777" t="str">
            <v>Local &amp; Sports Parks</v>
          </cell>
          <cell r="AJ777" t="str">
            <v>Structures parks</v>
          </cell>
          <cell r="AK777">
            <v>15</v>
          </cell>
          <cell r="AM777">
            <v>1</v>
          </cell>
          <cell r="AS777">
            <v>826559.06</v>
          </cell>
          <cell r="AT777">
            <v>40594</v>
          </cell>
          <cell r="AU777">
            <v>1730721</v>
          </cell>
          <cell r="AV777">
            <v>1430094</v>
          </cell>
          <cell r="AW777">
            <v>1430094</v>
          </cell>
          <cell r="AX777">
            <v>1430094</v>
          </cell>
          <cell r="AY777">
            <v>1430094</v>
          </cell>
          <cell r="AZ777">
            <v>1430094</v>
          </cell>
          <cell r="BA777">
            <v>1450000</v>
          </cell>
          <cell r="BB777">
            <v>1450000</v>
          </cell>
          <cell r="BC777">
            <v>1450000</v>
          </cell>
          <cell r="BD777">
            <v>3.1E-2</v>
          </cell>
          <cell r="BE777">
            <v>6.1930000000000041E-2</v>
          </cell>
          <cell r="BF777">
            <v>9.3787900000000146E-2</v>
          </cell>
          <cell r="BG777">
            <v>0.12878911280000027</v>
          </cell>
          <cell r="BH777">
            <v>0.16491036440960039</v>
          </cell>
          <cell r="BI777">
            <v>0.19869276497747879</v>
          </cell>
          <cell r="BJ777">
            <v>0.23225616239684821</v>
          </cell>
          <cell r="BK777">
            <v>0.27045610343115034</v>
          </cell>
          <cell r="BL777">
            <v>0.31238115484437823</v>
          </cell>
          <cell r="BM777">
            <v>0.35568973295424255</v>
          </cell>
          <cell r="BN777">
            <v>0</v>
          </cell>
          <cell r="BO777">
            <v>1258.414</v>
          </cell>
          <cell r="BP777">
            <v>107183.55153000007</v>
          </cell>
          <cell r="BQ777">
            <v>134125.51306260022</v>
          </cell>
          <cell r="BR777">
            <v>184180.53748060358</v>
          </cell>
          <cell r="BS777">
            <v>235837.32267998304</v>
          </cell>
          <cell r="BT777">
            <v>284149.33103770256</v>
          </cell>
          <cell r="BU777">
            <v>332148.14430675824</v>
          </cell>
          <cell r="BV777">
            <v>392161.34997516801</v>
          </cell>
          <cell r="BW777">
            <v>452952.6745243484</v>
          </cell>
          <cell r="BX777">
            <v>515750.11278365168</v>
          </cell>
          <cell r="BY777">
            <v>826559.06</v>
          </cell>
          <cell r="BZ777">
            <v>41852.413999999997</v>
          </cell>
          <cell r="CA777">
            <v>1837904.5515300001</v>
          </cell>
          <cell r="CB777">
            <v>1564219.5130626003</v>
          </cell>
          <cell r="CC777">
            <v>1614274.5374806037</v>
          </cell>
          <cell r="CD777">
            <v>1665931.322679983</v>
          </cell>
          <cell r="CE777">
            <v>1714243.3310377025</v>
          </cell>
          <cell r="CF777">
            <v>1762242.1443067582</v>
          </cell>
          <cell r="CG777">
            <v>1842161.349975168</v>
          </cell>
          <cell r="CH777">
            <v>1902952.6745243485</v>
          </cell>
          <cell r="CI777">
            <v>1965750.1127836518</v>
          </cell>
          <cell r="CK777">
            <v>0</v>
          </cell>
          <cell r="CL777">
            <v>0</v>
          </cell>
          <cell r="CM777">
            <v>0</v>
          </cell>
          <cell r="CN777">
            <v>0</v>
          </cell>
          <cell r="CO777">
            <v>0</v>
          </cell>
          <cell r="CP777">
            <v>0</v>
          </cell>
          <cell r="CQ777">
            <v>0</v>
          </cell>
          <cell r="CR777">
            <v>0</v>
          </cell>
          <cell r="CS777">
            <v>0</v>
          </cell>
          <cell r="CT777">
            <v>0</v>
          </cell>
          <cell r="CU777">
            <v>0</v>
          </cell>
          <cell r="CW777">
            <v>0</v>
          </cell>
          <cell r="CX777">
            <v>0</v>
          </cell>
          <cell r="CY777">
            <v>0</v>
          </cell>
          <cell r="CZ777">
            <v>0</v>
          </cell>
          <cell r="DA777">
            <v>0</v>
          </cell>
          <cell r="DB777">
            <v>0</v>
          </cell>
          <cell r="DC777">
            <v>0</v>
          </cell>
          <cell r="DD777">
            <v>0</v>
          </cell>
          <cell r="DE777">
            <v>0</v>
          </cell>
          <cell r="DF777">
            <v>0</v>
          </cell>
          <cell r="DG777">
            <v>0</v>
          </cell>
          <cell r="DI777">
            <v>826559.06</v>
          </cell>
          <cell r="DJ777">
            <v>41852.413999999997</v>
          </cell>
          <cell r="DK777">
            <v>1837904.5515300001</v>
          </cell>
          <cell r="DL777">
            <v>1564219.5130626003</v>
          </cell>
          <cell r="DM777">
            <v>1614274.5374806037</v>
          </cell>
          <cell r="DN777">
            <v>1665931.322679983</v>
          </cell>
          <cell r="DO777">
            <v>1714243.3310377025</v>
          </cell>
          <cell r="DP777">
            <v>1762242.1443067582</v>
          </cell>
          <cell r="DQ777">
            <v>1842161.349975168</v>
          </cell>
          <cell r="DR777">
            <v>1902952.6745243485</v>
          </cell>
          <cell r="DS777">
            <v>1965750.1127836518</v>
          </cell>
          <cell r="DU777" t="str">
            <v>ACC 862/600771</v>
          </cell>
          <cell r="DV777">
            <v>0</v>
          </cell>
          <cell r="DW777">
            <v>0</v>
          </cell>
          <cell r="DX777">
            <v>8</v>
          </cell>
          <cell r="DY777">
            <v>13271785</v>
          </cell>
          <cell r="DZ777">
            <v>15911531.951380817</v>
          </cell>
          <cell r="EB777">
            <v>15911531.951380817</v>
          </cell>
          <cell r="EC777" t="str">
            <v>Def</v>
          </cell>
          <cell r="ED777" t="str">
            <v>Local Recreational Facilities</v>
          </cell>
        </row>
        <row r="778">
          <cell r="D778" t="str">
            <v>PC2130128</v>
          </cell>
          <cell r="E778" t="str">
            <v>Playground Renewals</v>
          </cell>
          <cell r="F778" t="str">
            <v>Auckland Council</v>
          </cell>
          <cell r="G778" t="str">
            <v>Parks, sports and recreation</v>
          </cell>
          <cell r="H778" t="str">
            <v>E170805</v>
          </cell>
          <cell r="I778" t="str">
            <v>Local and sports parks - south management</v>
          </cell>
          <cell r="J778" t="str">
            <v>Lifestyle and culture</v>
          </cell>
          <cell r="K778" t="str">
            <v>Local parks services</v>
          </cell>
          <cell r="L778" t="str">
            <v>Local parks</v>
          </cell>
          <cell r="M778" t="str">
            <v>Local activities</v>
          </cell>
          <cell r="N778" t="str">
            <v>Local parks services</v>
          </cell>
          <cell r="O778" t="str">
            <v>Local parks</v>
          </cell>
          <cell r="P778" t="str">
            <v>Lifestyle and culture</v>
          </cell>
          <cell r="Q778" t="str">
            <v>Local parks services</v>
          </cell>
          <cell r="R778" t="str">
            <v>Local parks</v>
          </cell>
          <cell r="S778" t="str">
            <v>A1241205</v>
          </cell>
          <cell r="T778" t="str">
            <v>A1241205</v>
          </cell>
          <cell r="U778" t="str">
            <v>Local parks</v>
          </cell>
          <cell r="V778" t="str">
            <v>L110</v>
          </cell>
          <cell r="W778" t="str">
            <v>Franklin</v>
          </cell>
          <cell r="X778" t="str">
            <v>PL40810</v>
          </cell>
          <cell r="Y778" t="str">
            <v>Expense</v>
          </cell>
          <cell r="Z778">
            <v>20110701</v>
          </cell>
          <cell r="AA778">
            <v>20220630</v>
          </cell>
          <cell r="AB778">
            <v>1</v>
          </cell>
          <cell r="AC778" t="str">
            <v>Programme</v>
          </cell>
          <cell r="AD778">
            <v>0</v>
          </cell>
          <cell r="AE778">
            <v>0</v>
          </cell>
          <cell r="AF778">
            <v>0</v>
          </cell>
          <cell r="AG778">
            <v>1</v>
          </cell>
          <cell r="AH778">
            <v>2</v>
          </cell>
          <cell r="AI778" t="str">
            <v>Local &amp; Sports Parks</v>
          </cell>
          <cell r="AJ778" t="str">
            <v>Structures parks</v>
          </cell>
          <cell r="AK778">
            <v>15</v>
          </cell>
          <cell r="AM778">
            <v>1</v>
          </cell>
          <cell r="AS778">
            <v>11000</v>
          </cell>
          <cell r="AT778">
            <v>12000</v>
          </cell>
          <cell r="AU778">
            <v>24000</v>
          </cell>
          <cell r="AV778">
            <v>10000</v>
          </cell>
          <cell r="AW778">
            <v>16000</v>
          </cell>
          <cell r="AX778">
            <v>24000</v>
          </cell>
          <cell r="AY778">
            <v>11000</v>
          </cell>
          <cell r="AZ778">
            <v>117000</v>
          </cell>
          <cell r="BA778">
            <v>10000</v>
          </cell>
          <cell r="BB778">
            <v>10000</v>
          </cell>
          <cell r="BC778">
            <v>10000</v>
          </cell>
          <cell r="BD778">
            <v>3.1E-2</v>
          </cell>
          <cell r="BE778">
            <v>6.1930000000000041E-2</v>
          </cell>
          <cell r="BF778">
            <v>9.3787900000000146E-2</v>
          </cell>
          <cell r="BG778">
            <v>0.12878911280000027</v>
          </cell>
          <cell r="BH778">
            <v>0.16491036440960039</v>
          </cell>
          <cell r="BI778">
            <v>0.19869276497747879</v>
          </cell>
          <cell r="BJ778">
            <v>0.23225616239684821</v>
          </cell>
          <cell r="BK778">
            <v>0.27045610343115034</v>
          </cell>
          <cell r="BL778">
            <v>0.31238115484437823</v>
          </cell>
          <cell r="BM778">
            <v>0.35568973295424255</v>
          </cell>
          <cell r="BN778">
            <v>0</v>
          </cell>
          <cell r="BO778">
            <v>372</v>
          </cell>
          <cell r="BP778">
            <v>1486.3200000000011</v>
          </cell>
          <cell r="BQ778">
            <v>937.8790000000015</v>
          </cell>
          <cell r="BR778">
            <v>2060.6258048000045</v>
          </cell>
          <cell r="BS778">
            <v>3957.8487458304094</v>
          </cell>
          <cell r="BT778">
            <v>2185.6204147522667</v>
          </cell>
          <cell r="BU778">
            <v>27173.97100043124</v>
          </cell>
          <cell r="BV778">
            <v>2704.5610343115036</v>
          </cell>
          <cell r="BW778">
            <v>3123.8115484437822</v>
          </cell>
          <cell r="BX778">
            <v>3556.8973295424257</v>
          </cell>
          <cell r="BY778">
            <v>11000</v>
          </cell>
          <cell r="BZ778">
            <v>12372</v>
          </cell>
          <cell r="CA778">
            <v>25486.32</v>
          </cell>
          <cell r="CB778">
            <v>10937.879000000001</v>
          </cell>
          <cell r="CC778">
            <v>18060.625804800005</v>
          </cell>
          <cell r="CD778">
            <v>27957.848745830408</v>
          </cell>
          <cell r="CE778">
            <v>13185.620414752266</v>
          </cell>
          <cell r="CF778">
            <v>144173.97100043125</v>
          </cell>
          <cell r="CG778">
            <v>12704.561034311504</v>
          </cell>
          <cell r="CH778">
            <v>13123.811548443782</v>
          </cell>
          <cell r="CI778">
            <v>13556.897329542426</v>
          </cell>
          <cell r="CK778">
            <v>0</v>
          </cell>
          <cell r="CL778">
            <v>0</v>
          </cell>
          <cell r="CM778">
            <v>0</v>
          </cell>
          <cell r="CN778">
            <v>0</v>
          </cell>
          <cell r="CO778">
            <v>0</v>
          </cell>
          <cell r="CP778">
            <v>0</v>
          </cell>
          <cell r="CQ778">
            <v>0</v>
          </cell>
          <cell r="CR778">
            <v>0</v>
          </cell>
          <cell r="CS778">
            <v>0</v>
          </cell>
          <cell r="CT778">
            <v>0</v>
          </cell>
          <cell r="CU778">
            <v>0</v>
          </cell>
          <cell r="CW778">
            <v>0</v>
          </cell>
          <cell r="CX778">
            <v>0</v>
          </cell>
          <cell r="CY778">
            <v>0</v>
          </cell>
          <cell r="CZ778">
            <v>0</v>
          </cell>
          <cell r="DA778">
            <v>0</v>
          </cell>
          <cell r="DB778">
            <v>0</v>
          </cell>
          <cell r="DC778">
            <v>0</v>
          </cell>
          <cell r="DD778">
            <v>0</v>
          </cell>
          <cell r="DE778">
            <v>0</v>
          </cell>
          <cell r="DF778">
            <v>0</v>
          </cell>
          <cell r="DG778">
            <v>0</v>
          </cell>
          <cell r="DI778">
            <v>11000</v>
          </cell>
          <cell r="DJ778">
            <v>12372</v>
          </cell>
          <cell r="DK778">
            <v>25486.32</v>
          </cell>
          <cell r="DL778">
            <v>10937.879000000001</v>
          </cell>
          <cell r="DM778">
            <v>18060.625804800005</v>
          </cell>
          <cell r="DN778">
            <v>27957.848745830408</v>
          </cell>
          <cell r="DO778">
            <v>13185.620414752266</v>
          </cell>
          <cell r="DP778">
            <v>144173.97100043125</v>
          </cell>
          <cell r="DQ778">
            <v>12704.561034311504</v>
          </cell>
          <cell r="DR778">
            <v>13123.811548443782</v>
          </cell>
          <cell r="DS778">
            <v>13556.897329542426</v>
          </cell>
          <cell r="DU778" t="str">
            <v>ACC 862/600771</v>
          </cell>
          <cell r="DV778">
            <v>0</v>
          </cell>
          <cell r="DW778">
            <v>0</v>
          </cell>
          <cell r="DX778">
            <v>8</v>
          </cell>
          <cell r="DY778">
            <v>244000</v>
          </cell>
          <cell r="DZ778">
            <v>291559.53487811168</v>
          </cell>
          <cell r="EB778">
            <v>291559.53487811168</v>
          </cell>
          <cell r="EC778" t="str">
            <v>Def</v>
          </cell>
          <cell r="ED778" t="str">
            <v>Local Recreational Facilities</v>
          </cell>
        </row>
        <row r="779">
          <cell r="D779" t="str">
            <v>PC2130129</v>
          </cell>
          <cell r="E779" t="str">
            <v>Pt. England improvements</v>
          </cell>
          <cell r="F779" t="str">
            <v>Auckland Council</v>
          </cell>
          <cell r="G779" t="str">
            <v>Parks, sports and recreation</v>
          </cell>
          <cell r="H779" t="str">
            <v>E170505</v>
          </cell>
          <cell r="I779" t="str">
            <v>Local and sports parks - central management</v>
          </cell>
          <cell r="J779" t="str">
            <v>Lifestyle and culture</v>
          </cell>
          <cell r="K779" t="str">
            <v>Local parks services</v>
          </cell>
          <cell r="L779" t="str">
            <v>Local parks</v>
          </cell>
          <cell r="M779" t="str">
            <v>Local activities</v>
          </cell>
          <cell r="N779" t="str">
            <v>Local parks services</v>
          </cell>
          <cell r="O779" t="str">
            <v>Local parks</v>
          </cell>
          <cell r="P779" t="str">
            <v>Lifestyle and culture</v>
          </cell>
          <cell r="Q779" t="str">
            <v>Local parks services</v>
          </cell>
          <cell r="R779" t="str">
            <v>Local parks</v>
          </cell>
          <cell r="S779" t="str">
            <v>A1241205</v>
          </cell>
          <cell r="T779" t="str">
            <v>A1241205</v>
          </cell>
          <cell r="U779" t="str">
            <v>Local parks</v>
          </cell>
          <cell r="V779" t="str">
            <v>L150</v>
          </cell>
          <cell r="W779" t="str">
            <v>Maungakiekie-Tamaki</v>
          </cell>
          <cell r="X779" t="str">
            <v>FY12 - Only</v>
          </cell>
          <cell r="Y779" t="str">
            <v>Expense</v>
          </cell>
          <cell r="Z779">
            <v>20100701</v>
          </cell>
          <cell r="AA779">
            <v>20120630</v>
          </cell>
          <cell r="AB779">
            <v>2</v>
          </cell>
          <cell r="AC779" t="str">
            <v>Discrete</v>
          </cell>
          <cell r="AD779">
            <v>0</v>
          </cell>
          <cell r="AE779">
            <v>0</v>
          </cell>
          <cell r="AF779">
            <v>1</v>
          </cell>
          <cell r="AG779">
            <v>0</v>
          </cell>
          <cell r="AH779">
            <v>2</v>
          </cell>
          <cell r="AI779" t="str">
            <v>Local &amp; Sports Parks</v>
          </cell>
          <cell r="AJ779" t="str">
            <v>Structures parks</v>
          </cell>
          <cell r="AK779">
            <v>35</v>
          </cell>
          <cell r="AM779">
            <v>1</v>
          </cell>
          <cell r="AS779">
            <v>754150</v>
          </cell>
          <cell r="BD779">
            <v>3.1E-2</v>
          </cell>
          <cell r="BE779">
            <v>6.1930000000000041E-2</v>
          </cell>
          <cell r="BF779">
            <v>9.3787900000000146E-2</v>
          </cell>
          <cell r="BG779">
            <v>0.12878911280000027</v>
          </cell>
          <cell r="BH779">
            <v>0.16491036440960039</v>
          </cell>
          <cell r="BI779">
            <v>0.19869276497747879</v>
          </cell>
          <cell r="BJ779">
            <v>0.23225616239684821</v>
          </cell>
          <cell r="BK779">
            <v>0.27045610343115034</v>
          </cell>
          <cell r="BL779">
            <v>0.31238115484437823</v>
          </cell>
          <cell r="BM779">
            <v>0.35568973295424255</v>
          </cell>
          <cell r="BN779">
            <v>0</v>
          </cell>
          <cell r="BO779">
            <v>0</v>
          </cell>
          <cell r="BP779">
            <v>0</v>
          </cell>
          <cell r="BQ779">
            <v>0</v>
          </cell>
          <cell r="BR779">
            <v>0</v>
          </cell>
          <cell r="BS779">
            <v>0</v>
          </cell>
          <cell r="BT779">
            <v>0</v>
          </cell>
          <cell r="BU779">
            <v>0</v>
          </cell>
          <cell r="BV779">
            <v>0</v>
          </cell>
          <cell r="BW779">
            <v>0</v>
          </cell>
          <cell r="BX779">
            <v>0</v>
          </cell>
          <cell r="BY779">
            <v>754150</v>
          </cell>
          <cell r="BZ779">
            <v>0</v>
          </cell>
          <cell r="CA779">
            <v>0</v>
          </cell>
          <cell r="CB779">
            <v>0</v>
          </cell>
          <cell r="CC779">
            <v>0</v>
          </cell>
          <cell r="CD779">
            <v>0</v>
          </cell>
          <cell r="CE779">
            <v>0</v>
          </cell>
          <cell r="CF779">
            <v>0</v>
          </cell>
          <cell r="CG779">
            <v>0</v>
          </cell>
          <cell r="CH779">
            <v>0</v>
          </cell>
          <cell r="CI779">
            <v>0</v>
          </cell>
          <cell r="CK779">
            <v>0</v>
          </cell>
          <cell r="CL779">
            <v>0</v>
          </cell>
          <cell r="CM779">
            <v>0</v>
          </cell>
          <cell r="CN779">
            <v>0</v>
          </cell>
          <cell r="CO779">
            <v>0</v>
          </cell>
          <cell r="CP779">
            <v>0</v>
          </cell>
          <cell r="CQ779">
            <v>0</v>
          </cell>
          <cell r="CR779">
            <v>0</v>
          </cell>
          <cell r="CS779">
            <v>0</v>
          </cell>
          <cell r="CT779">
            <v>0</v>
          </cell>
          <cell r="CU779">
            <v>0</v>
          </cell>
          <cell r="CW779">
            <v>754150</v>
          </cell>
          <cell r="CX779">
            <v>0</v>
          </cell>
          <cell r="CY779">
            <v>0</v>
          </cell>
          <cell r="CZ779">
            <v>0</v>
          </cell>
          <cell r="DA779">
            <v>0</v>
          </cell>
          <cell r="DB779">
            <v>0</v>
          </cell>
          <cell r="DC779">
            <v>0</v>
          </cell>
          <cell r="DD779">
            <v>0</v>
          </cell>
          <cell r="DE779">
            <v>0</v>
          </cell>
          <cell r="DF779">
            <v>0</v>
          </cell>
          <cell r="DG779">
            <v>0</v>
          </cell>
          <cell r="DI779">
            <v>0</v>
          </cell>
          <cell r="DJ779">
            <v>0</v>
          </cell>
          <cell r="DK779">
            <v>0</v>
          </cell>
          <cell r="DL779">
            <v>0</v>
          </cell>
          <cell r="DM779">
            <v>0</v>
          </cell>
          <cell r="DN779">
            <v>0</v>
          </cell>
          <cell r="DO779">
            <v>0</v>
          </cell>
          <cell r="DP779">
            <v>0</v>
          </cell>
          <cell r="DQ779">
            <v>0</v>
          </cell>
          <cell r="DR779">
            <v>0</v>
          </cell>
          <cell r="DS779">
            <v>0</v>
          </cell>
          <cell r="DU779" t="str">
            <v>ACC 842/900001</v>
          </cell>
          <cell r="DV779">
            <v>0</v>
          </cell>
          <cell r="DW779">
            <v>0</v>
          </cell>
          <cell r="DX779">
            <v>1</v>
          </cell>
          <cell r="DY779">
            <v>0</v>
          </cell>
          <cell r="DZ779">
            <v>0</v>
          </cell>
          <cell r="EB779">
            <v>0</v>
          </cell>
          <cell r="EC779" t="str">
            <v>Def</v>
          </cell>
          <cell r="ED779" t="str">
            <v>Local Recreational Facilities</v>
          </cell>
        </row>
        <row r="780">
          <cell r="D780" t="str">
            <v>PC2130130</v>
          </cell>
          <cell r="E780" t="str">
            <v>Public conveniences renewals</v>
          </cell>
          <cell r="F780" t="str">
            <v>Auckland Council</v>
          </cell>
          <cell r="G780" t="str">
            <v>Parks, sports and recreation</v>
          </cell>
          <cell r="H780" t="str">
            <v>E170505</v>
          </cell>
          <cell r="I780" t="str">
            <v>Local and sports parks - central management</v>
          </cell>
          <cell r="J780" t="str">
            <v>Lifestyle and culture</v>
          </cell>
          <cell r="K780" t="str">
            <v>Local parks services</v>
          </cell>
          <cell r="L780" t="str">
            <v>Local parks</v>
          </cell>
          <cell r="M780" t="str">
            <v>Local activities</v>
          </cell>
          <cell r="N780" t="str">
            <v>Local parks services</v>
          </cell>
          <cell r="O780" t="str">
            <v>Local parks</v>
          </cell>
          <cell r="P780" t="str">
            <v>Lifestyle and culture</v>
          </cell>
          <cell r="Q780" t="str">
            <v>Local parks services</v>
          </cell>
          <cell r="R780" t="str">
            <v>Local parks</v>
          </cell>
          <cell r="S780" t="str">
            <v>A1241205</v>
          </cell>
          <cell r="T780" t="str">
            <v>A1241205</v>
          </cell>
          <cell r="U780" t="str">
            <v>Local parks</v>
          </cell>
          <cell r="V780" t="str">
            <v>L100</v>
          </cell>
          <cell r="W780" t="str">
            <v>Albert-Eden</v>
          </cell>
          <cell r="X780" t="str">
            <v>PL40810</v>
          </cell>
          <cell r="Y780" t="str">
            <v>Expense</v>
          </cell>
          <cell r="Z780">
            <v>20120701</v>
          </cell>
          <cell r="AA780">
            <v>20130630</v>
          </cell>
          <cell r="AB780">
            <v>1</v>
          </cell>
          <cell r="AC780" t="str">
            <v>Programme</v>
          </cell>
          <cell r="AD780">
            <v>0</v>
          </cell>
          <cell r="AE780">
            <v>0</v>
          </cell>
          <cell r="AF780">
            <v>0</v>
          </cell>
          <cell r="AG780">
            <v>1</v>
          </cell>
          <cell r="AH780">
            <v>2</v>
          </cell>
          <cell r="AI780" t="str">
            <v>Local &amp; Sports Parks</v>
          </cell>
          <cell r="AJ780" t="str">
            <v>Structures parks</v>
          </cell>
          <cell r="AK780">
            <v>75</v>
          </cell>
          <cell r="AM780">
            <v>1</v>
          </cell>
          <cell r="AT780">
            <v>320000</v>
          </cell>
          <cell r="BD780">
            <v>3.1E-2</v>
          </cell>
          <cell r="BE780">
            <v>6.1930000000000041E-2</v>
          </cell>
          <cell r="BF780">
            <v>9.3787900000000146E-2</v>
          </cell>
          <cell r="BG780">
            <v>0.12878911280000027</v>
          </cell>
          <cell r="BH780">
            <v>0.16491036440960039</v>
          </cell>
          <cell r="BI780">
            <v>0.19869276497747879</v>
          </cell>
          <cell r="BJ780">
            <v>0.23225616239684821</v>
          </cell>
          <cell r="BK780">
            <v>0.27045610343115034</v>
          </cell>
          <cell r="BL780">
            <v>0.31238115484437823</v>
          </cell>
          <cell r="BM780">
            <v>0.35568973295424255</v>
          </cell>
          <cell r="BN780">
            <v>0</v>
          </cell>
          <cell r="BO780">
            <v>9920</v>
          </cell>
          <cell r="BP780">
            <v>0</v>
          </cell>
          <cell r="BQ780">
            <v>0</v>
          </cell>
          <cell r="BR780">
            <v>0</v>
          </cell>
          <cell r="BS780">
            <v>0</v>
          </cell>
          <cell r="BT780">
            <v>0</v>
          </cell>
          <cell r="BU780">
            <v>0</v>
          </cell>
          <cell r="BV780">
            <v>0</v>
          </cell>
          <cell r="BW780">
            <v>0</v>
          </cell>
          <cell r="BX780">
            <v>0</v>
          </cell>
          <cell r="BY780">
            <v>0</v>
          </cell>
          <cell r="BZ780">
            <v>329920</v>
          </cell>
          <cell r="CA780">
            <v>0</v>
          </cell>
          <cell r="CB780">
            <v>0</v>
          </cell>
          <cell r="CC780">
            <v>0</v>
          </cell>
          <cell r="CD780">
            <v>0</v>
          </cell>
          <cell r="CE780">
            <v>0</v>
          </cell>
          <cell r="CF780">
            <v>0</v>
          </cell>
          <cell r="CG780">
            <v>0</v>
          </cell>
          <cell r="CH780">
            <v>0</v>
          </cell>
          <cell r="CI780">
            <v>0</v>
          </cell>
          <cell r="CK780">
            <v>0</v>
          </cell>
          <cell r="CL780">
            <v>0</v>
          </cell>
          <cell r="CM780">
            <v>0</v>
          </cell>
          <cell r="CN780">
            <v>0</v>
          </cell>
          <cell r="CO780">
            <v>0</v>
          </cell>
          <cell r="CP780">
            <v>0</v>
          </cell>
          <cell r="CQ780">
            <v>0</v>
          </cell>
          <cell r="CR780">
            <v>0</v>
          </cell>
          <cell r="CS780">
            <v>0</v>
          </cell>
          <cell r="CT780">
            <v>0</v>
          </cell>
          <cell r="CU780">
            <v>0</v>
          </cell>
          <cell r="CW780">
            <v>0</v>
          </cell>
          <cell r="CX780">
            <v>0</v>
          </cell>
          <cell r="CY780">
            <v>0</v>
          </cell>
          <cell r="CZ780">
            <v>0</v>
          </cell>
          <cell r="DA780">
            <v>0</v>
          </cell>
          <cell r="DB780">
            <v>0</v>
          </cell>
          <cell r="DC780">
            <v>0</v>
          </cell>
          <cell r="DD780">
            <v>0</v>
          </cell>
          <cell r="DE780">
            <v>0</v>
          </cell>
          <cell r="DF780">
            <v>0</v>
          </cell>
          <cell r="DG780">
            <v>0</v>
          </cell>
          <cell r="DI780">
            <v>0</v>
          </cell>
          <cell r="DJ780">
            <v>329920</v>
          </cell>
          <cell r="DK780">
            <v>0</v>
          </cell>
          <cell r="DL780">
            <v>0</v>
          </cell>
          <cell r="DM780">
            <v>0</v>
          </cell>
          <cell r="DN780">
            <v>0</v>
          </cell>
          <cell r="DO780">
            <v>0</v>
          </cell>
          <cell r="DP780">
            <v>0</v>
          </cell>
          <cell r="DQ780">
            <v>0</v>
          </cell>
          <cell r="DR780">
            <v>0</v>
          </cell>
          <cell r="DS780">
            <v>0</v>
          </cell>
          <cell r="DU780" t="str">
            <v>ACC 862/410001</v>
          </cell>
          <cell r="DV780">
            <v>0</v>
          </cell>
          <cell r="DW780">
            <v>0</v>
          </cell>
          <cell r="DX780">
            <v>6</v>
          </cell>
          <cell r="DY780">
            <v>320000</v>
          </cell>
          <cell r="DZ780">
            <v>329920</v>
          </cell>
          <cell r="EB780">
            <v>329920</v>
          </cell>
          <cell r="EC780" t="str">
            <v>Def</v>
          </cell>
          <cell r="ED780" t="str">
            <v>Local Recreational Facilities</v>
          </cell>
        </row>
        <row r="781">
          <cell r="D781" t="str">
            <v>PC2130130</v>
          </cell>
          <cell r="E781" t="str">
            <v>Public conveniences renewals</v>
          </cell>
          <cell r="F781" t="str">
            <v>Auckland Council</v>
          </cell>
          <cell r="G781" t="str">
            <v>Parks, sports and recreation</v>
          </cell>
          <cell r="H781" t="str">
            <v>E170505</v>
          </cell>
          <cell r="I781" t="str">
            <v>Local and sports parks - central management</v>
          </cell>
          <cell r="J781" t="str">
            <v>Lifestyle and culture</v>
          </cell>
          <cell r="K781" t="str">
            <v>Local parks services</v>
          </cell>
          <cell r="L781" t="str">
            <v>Local parks</v>
          </cell>
          <cell r="M781" t="str">
            <v>Local activities</v>
          </cell>
          <cell r="N781" t="str">
            <v>Local parks services</v>
          </cell>
          <cell r="O781" t="str">
            <v>Local parks</v>
          </cell>
          <cell r="P781" t="str">
            <v>Lifestyle and culture</v>
          </cell>
          <cell r="Q781" t="str">
            <v>Local parks services</v>
          </cell>
          <cell r="R781" t="str">
            <v>Local parks</v>
          </cell>
          <cell r="S781" t="str">
            <v>A1241205</v>
          </cell>
          <cell r="T781" t="str">
            <v>A1241205</v>
          </cell>
          <cell r="U781" t="str">
            <v>Local parks</v>
          </cell>
          <cell r="V781" t="str">
            <v>L150</v>
          </cell>
          <cell r="W781" t="str">
            <v>Maungakiekie-Tamaki</v>
          </cell>
          <cell r="X781" t="str">
            <v>PL40810</v>
          </cell>
          <cell r="Y781" t="str">
            <v>Expense</v>
          </cell>
          <cell r="Z781">
            <v>20120701</v>
          </cell>
          <cell r="AA781">
            <v>20130630</v>
          </cell>
          <cell r="AB781">
            <v>1</v>
          </cell>
          <cell r="AC781" t="str">
            <v>Programme</v>
          </cell>
          <cell r="AD781">
            <v>0</v>
          </cell>
          <cell r="AE781">
            <v>0</v>
          </cell>
          <cell r="AF781">
            <v>0</v>
          </cell>
          <cell r="AG781">
            <v>1</v>
          </cell>
          <cell r="AH781">
            <v>2</v>
          </cell>
          <cell r="AI781" t="str">
            <v>Local &amp; Sports Parks</v>
          </cell>
          <cell r="AJ781" t="str">
            <v>Structures parks</v>
          </cell>
          <cell r="AK781">
            <v>75</v>
          </cell>
          <cell r="AM781">
            <v>1</v>
          </cell>
          <cell r="AT781">
            <v>418294</v>
          </cell>
          <cell r="BD781">
            <v>3.1E-2</v>
          </cell>
          <cell r="BE781">
            <v>6.1930000000000041E-2</v>
          </cell>
          <cell r="BF781">
            <v>9.3787900000000146E-2</v>
          </cell>
          <cell r="BG781">
            <v>0.12878911280000027</v>
          </cell>
          <cell r="BH781">
            <v>0.16491036440960039</v>
          </cell>
          <cell r="BI781">
            <v>0.19869276497747879</v>
          </cell>
          <cell r="BJ781">
            <v>0.23225616239684821</v>
          </cell>
          <cell r="BK781">
            <v>0.27045610343115034</v>
          </cell>
          <cell r="BL781">
            <v>0.31238115484437823</v>
          </cell>
          <cell r="BM781">
            <v>0.35568973295424255</v>
          </cell>
          <cell r="BN781">
            <v>0</v>
          </cell>
          <cell r="BO781">
            <v>12967.114</v>
          </cell>
          <cell r="BP781">
            <v>0</v>
          </cell>
          <cell r="BQ781">
            <v>0</v>
          </cell>
          <cell r="BR781">
            <v>0</v>
          </cell>
          <cell r="BS781">
            <v>0</v>
          </cell>
          <cell r="BT781">
            <v>0</v>
          </cell>
          <cell r="BU781">
            <v>0</v>
          </cell>
          <cell r="BV781">
            <v>0</v>
          </cell>
          <cell r="BW781">
            <v>0</v>
          </cell>
          <cell r="BX781">
            <v>0</v>
          </cell>
          <cell r="BY781">
            <v>0</v>
          </cell>
          <cell r="BZ781">
            <v>431261.114</v>
          </cell>
          <cell r="CA781">
            <v>0</v>
          </cell>
          <cell r="CB781">
            <v>0</v>
          </cell>
          <cell r="CC781">
            <v>0</v>
          </cell>
          <cell r="CD781">
            <v>0</v>
          </cell>
          <cell r="CE781">
            <v>0</v>
          </cell>
          <cell r="CF781">
            <v>0</v>
          </cell>
          <cell r="CG781">
            <v>0</v>
          </cell>
          <cell r="CH781">
            <v>0</v>
          </cell>
          <cell r="CI781">
            <v>0</v>
          </cell>
          <cell r="CK781">
            <v>0</v>
          </cell>
          <cell r="CL781">
            <v>0</v>
          </cell>
          <cell r="CM781">
            <v>0</v>
          </cell>
          <cell r="CN781">
            <v>0</v>
          </cell>
          <cell r="CO781">
            <v>0</v>
          </cell>
          <cell r="CP781">
            <v>0</v>
          </cell>
          <cell r="CQ781">
            <v>0</v>
          </cell>
          <cell r="CR781">
            <v>0</v>
          </cell>
          <cell r="CS781">
            <v>0</v>
          </cell>
          <cell r="CT781">
            <v>0</v>
          </cell>
          <cell r="CU781">
            <v>0</v>
          </cell>
          <cell r="CW781">
            <v>0</v>
          </cell>
          <cell r="CX781">
            <v>0</v>
          </cell>
          <cell r="CY781">
            <v>0</v>
          </cell>
          <cell r="CZ781">
            <v>0</v>
          </cell>
          <cell r="DA781">
            <v>0</v>
          </cell>
          <cell r="DB781">
            <v>0</v>
          </cell>
          <cell r="DC781">
            <v>0</v>
          </cell>
          <cell r="DD781">
            <v>0</v>
          </cell>
          <cell r="DE781">
            <v>0</v>
          </cell>
          <cell r="DF781">
            <v>0</v>
          </cell>
          <cell r="DG781">
            <v>0</v>
          </cell>
          <cell r="DI781">
            <v>0</v>
          </cell>
          <cell r="DJ781">
            <v>431261.114</v>
          </cell>
          <cell r="DK781">
            <v>0</v>
          </cell>
          <cell r="DL781">
            <v>0</v>
          </cell>
          <cell r="DM781">
            <v>0</v>
          </cell>
          <cell r="DN781">
            <v>0</v>
          </cell>
          <cell r="DO781">
            <v>0</v>
          </cell>
          <cell r="DP781">
            <v>0</v>
          </cell>
          <cell r="DQ781">
            <v>0</v>
          </cell>
          <cell r="DR781">
            <v>0</v>
          </cell>
          <cell r="DS781">
            <v>0</v>
          </cell>
          <cell r="DU781" t="str">
            <v>ACC 862/410001</v>
          </cell>
          <cell r="DV781">
            <v>0</v>
          </cell>
          <cell r="DW781">
            <v>0</v>
          </cell>
          <cell r="DX781">
            <v>6</v>
          </cell>
          <cell r="DY781">
            <v>418294</v>
          </cell>
          <cell r="DZ781">
            <v>431261.114</v>
          </cell>
          <cell r="EB781">
            <v>431261.114</v>
          </cell>
          <cell r="EC781" t="str">
            <v>Def</v>
          </cell>
          <cell r="ED781" t="str">
            <v>Local Recreational Facilities</v>
          </cell>
        </row>
        <row r="782">
          <cell r="D782" t="str">
            <v>PC2130130</v>
          </cell>
          <cell r="E782" t="str">
            <v>Public conveniences renewals</v>
          </cell>
          <cell r="F782" t="str">
            <v>Auckland Council</v>
          </cell>
          <cell r="G782" t="str">
            <v>Parks, sports and recreation</v>
          </cell>
          <cell r="H782" t="str">
            <v>E170505</v>
          </cell>
          <cell r="I782" t="str">
            <v>Local and sports parks - central management</v>
          </cell>
          <cell r="J782" t="str">
            <v>Lifestyle and culture</v>
          </cell>
          <cell r="K782" t="str">
            <v>Local parks services</v>
          </cell>
          <cell r="L782" t="str">
            <v>Local parks</v>
          </cell>
          <cell r="M782" t="str">
            <v>Local activities</v>
          </cell>
          <cell r="N782" t="str">
            <v>Local parks services</v>
          </cell>
          <cell r="O782" t="str">
            <v>Local parks</v>
          </cell>
          <cell r="P782" t="str">
            <v>Lifestyle and culture</v>
          </cell>
          <cell r="Q782" t="str">
            <v>Local parks services</v>
          </cell>
          <cell r="R782" t="str">
            <v>Local parks</v>
          </cell>
          <cell r="S782" t="str">
            <v>A1241205</v>
          </cell>
          <cell r="T782" t="str">
            <v>A1241205</v>
          </cell>
          <cell r="U782" t="str">
            <v>Local parks</v>
          </cell>
          <cell r="V782" t="str">
            <v>L155</v>
          </cell>
          <cell r="W782" t="str">
            <v>Orakei</v>
          </cell>
          <cell r="X782" t="str">
            <v>PL40810</v>
          </cell>
          <cell r="Y782" t="str">
            <v>Expense</v>
          </cell>
          <cell r="Z782">
            <v>20120701</v>
          </cell>
          <cell r="AA782">
            <v>20130630</v>
          </cell>
          <cell r="AB782">
            <v>1</v>
          </cell>
          <cell r="AC782" t="str">
            <v>Programme</v>
          </cell>
          <cell r="AD782">
            <v>0</v>
          </cell>
          <cell r="AE782">
            <v>0</v>
          </cell>
          <cell r="AF782">
            <v>0</v>
          </cell>
          <cell r="AG782">
            <v>1</v>
          </cell>
          <cell r="AH782">
            <v>2</v>
          </cell>
          <cell r="AI782" t="str">
            <v>Local &amp; Sports Parks</v>
          </cell>
          <cell r="AJ782" t="str">
            <v>Structures parks</v>
          </cell>
          <cell r="AK782">
            <v>75</v>
          </cell>
          <cell r="AM782">
            <v>1</v>
          </cell>
          <cell r="AT782">
            <v>400000</v>
          </cell>
          <cell r="BD782">
            <v>3.1E-2</v>
          </cell>
          <cell r="BE782">
            <v>6.1930000000000041E-2</v>
          </cell>
          <cell r="BF782">
            <v>9.3787900000000146E-2</v>
          </cell>
          <cell r="BG782">
            <v>0.12878911280000027</v>
          </cell>
          <cell r="BH782">
            <v>0.16491036440960039</v>
          </cell>
          <cell r="BI782">
            <v>0.19869276497747879</v>
          </cell>
          <cell r="BJ782">
            <v>0.23225616239684821</v>
          </cell>
          <cell r="BK782">
            <v>0.27045610343115034</v>
          </cell>
          <cell r="BL782">
            <v>0.31238115484437823</v>
          </cell>
          <cell r="BM782">
            <v>0.35568973295424255</v>
          </cell>
          <cell r="BN782">
            <v>0</v>
          </cell>
          <cell r="BO782">
            <v>12400</v>
          </cell>
          <cell r="BP782">
            <v>0</v>
          </cell>
          <cell r="BQ782">
            <v>0</v>
          </cell>
          <cell r="BR782">
            <v>0</v>
          </cell>
          <cell r="BS782">
            <v>0</v>
          </cell>
          <cell r="BT782">
            <v>0</v>
          </cell>
          <cell r="BU782">
            <v>0</v>
          </cell>
          <cell r="BV782">
            <v>0</v>
          </cell>
          <cell r="BW782">
            <v>0</v>
          </cell>
          <cell r="BX782">
            <v>0</v>
          </cell>
          <cell r="BY782">
            <v>0</v>
          </cell>
          <cell r="BZ782">
            <v>412400</v>
          </cell>
          <cell r="CA782">
            <v>0</v>
          </cell>
          <cell r="CB782">
            <v>0</v>
          </cell>
          <cell r="CC782">
            <v>0</v>
          </cell>
          <cell r="CD782">
            <v>0</v>
          </cell>
          <cell r="CE782">
            <v>0</v>
          </cell>
          <cell r="CF782">
            <v>0</v>
          </cell>
          <cell r="CG782">
            <v>0</v>
          </cell>
          <cell r="CH782">
            <v>0</v>
          </cell>
          <cell r="CI782">
            <v>0</v>
          </cell>
          <cell r="CK782">
            <v>0</v>
          </cell>
          <cell r="CL782">
            <v>0</v>
          </cell>
          <cell r="CM782">
            <v>0</v>
          </cell>
          <cell r="CN782">
            <v>0</v>
          </cell>
          <cell r="CO782">
            <v>0</v>
          </cell>
          <cell r="CP782">
            <v>0</v>
          </cell>
          <cell r="CQ782">
            <v>0</v>
          </cell>
          <cell r="CR782">
            <v>0</v>
          </cell>
          <cell r="CS782">
            <v>0</v>
          </cell>
          <cell r="CT782">
            <v>0</v>
          </cell>
          <cell r="CU782">
            <v>0</v>
          </cell>
          <cell r="CW782">
            <v>0</v>
          </cell>
          <cell r="CX782">
            <v>0</v>
          </cell>
          <cell r="CY782">
            <v>0</v>
          </cell>
          <cell r="CZ782">
            <v>0</v>
          </cell>
          <cell r="DA782">
            <v>0</v>
          </cell>
          <cell r="DB782">
            <v>0</v>
          </cell>
          <cell r="DC782">
            <v>0</v>
          </cell>
          <cell r="DD782">
            <v>0</v>
          </cell>
          <cell r="DE782">
            <v>0</v>
          </cell>
          <cell r="DF782">
            <v>0</v>
          </cell>
          <cell r="DG782">
            <v>0</v>
          </cell>
          <cell r="DI782">
            <v>0</v>
          </cell>
          <cell r="DJ782">
            <v>412400</v>
          </cell>
          <cell r="DK782">
            <v>0</v>
          </cell>
          <cell r="DL782">
            <v>0</v>
          </cell>
          <cell r="DM782">
            <v>0</v>
          </cell>
          <cell r="DN782">
            <v>0</v>
          </cell>
          <cell r="DO782">
            <v>0</v>
          </cell>
          <cell r="DP782">
            <v>0</v>
          </cell>
          <cell r="DQ782">
            <v>0</v>
          </cell>
          <cell r="DR782">
            <v>0</v>
          </cell>
          <cell r="DS782">
            <v>0</v>
          </cell>
          <cell r="DU782" t="str">
            <v>ACC 862/410001</v>
          </cell>
          <cell r="DV782">
            <v>0</v>
          </cell>
          <cell r="DW782">
            <v>0</v>
          </cell>
          <cell r="DX782">
            <v>6</v>
          </cell>
          <cell r="DY782">
            <v>400000</v>
          </cell>
          <cell r="DZ782">
            <v>412400</v>
          </cell>
          <cell r="EB782">
            <v>412400</v>
          </cell>
          <cell r="EC782" t="str">
            <v>Def</v>
          </cell>
          <cell r="ED782" t="str">
            <v>Local Recreational Facilities</v>
          </cell>
        </row>
        <row r="783">
          <cell r="D783" t="str">
            <v>PC2130130</v>
          </cell>
          <cell r="E783" t="str">
            <v>Public conveniences renewals</v>
          </cell>
          <cell r="F783" t="str">
            <v>Auckland Council</v>
          </cell>
          <cell r="G783" t="str">
            <v>Parks, sports and recreation</v>
          </cell>
          <cell r="H783" t="str">
            <v>E170505</v>
          </cell>
          <cell r="I783" t="str">
            <v>Local and sports parks - central management</v>
          </cell>
          <cell r="J783" t="str">
            <v>Lifestyle and culture</v>
          </cell>
          <cell r="K783" t="str">
            <v>Local parks services</v>
          </cell>
          <cell r="L783" t="str">
            <v>Local parks</v>
          </cell>
          <cell r="M783" t="str">
            <v>Local activities</v>
          </cell>
          <cell r="N783" t="str">
            <v>Local parks services</v>
          </cell>
          <cell r="O783" t="str">
            <v>Local parks</v>
          </cell>
          <cell r="P783" t="str">
            <v>Lifestyle and culture</v>
          </cell>
          <cell r="Q783" t="str">
            <v>Local parks services</v>
          </cell>
          <cell r="R783" t="str">
            <v>Local parks</v>
          </cell>
          <cell r="S783" t="str">
            <v>A1241205</v>
          </cell>
          <cell r="T783" t="str">
            <v>A1241205</v>
          </cell>
          <cell r="U783" t="str">
            <v>Local parks</v>
          </cell>
          <cell r="V783" t="str">
            <v>L195</v>
          </cell>
          <cell r="W783" t="str">
            <v>Waitemata</v>
          </cell>
          <cell r="X783" t="str">
            <v>PL40810</v>
          </cell>
          <cell r="Y783" t="str">
            <v>Expense</v>
          </cell>
          <cell r="Z783">
            <v>20120701</v>
          </cell>
          <cell r="AA783">
            <v>20130630</v>
          </cell>
          <cell r="AB783">
            <v>1</v>
          </cell>
          <cell r="AC783" t="str">
            <v>Programme</v>
          </cell>
          <cell r="AD783">
            <v>0</v>
          </cell>
          <cell r="AE783">
            <v>0</v>
          </cell>
          <cell r="AF783">
            <v>0</v>
          </cell>
          <cell r="AG783">
            <v>1</v>
          </cell>
          <cell r="AH783">
            <v>2</v>
          </cell>
          <cell r="AI783" t="str">
            <v>Local &amp; Sports Parks</v>
          </cell>
          <cell r="AJ783" t="str">
            <v>Structures parks</v>
          </cell>
          <cell r="AK783">
            <v>75</v>
          </cell>
          <cell r="AM783">
            <v>1</v>
          </cell>
          <cell r="AT783">
            <v>320000</v>
          </cell>
          <cell r="BD783">
            <v>3.1E-2</v>
          </cell>
          <cell r="BE783">
            <v>6.1930000000000041E-2</v>
          </cell>
          <cell r="BF783">
            <v>9.3787900000000146E-2</v>
          </cell>
          <cell r="BG783">
            <v>0.12878911280000027</v>
          </cell>
          <cell r="BH783">
            <v>0.16491036440960039</v>
          </cell>
          <cell r="BI783">
            <v>0.19869276497747879</v>
          </cell>
          <cell r="BJ783">
            <v>0.23225616239684821</v>
          </cell>
          <cell r="BK783">
            <v>0.27045610343115034</v>
          </cell>
          <cell r="BL783">
            <v>0.31238115484437823</v>
          </cell>
          <cell r="BM783">
            <v>0.35568973295424255</v>
          </cell>
          <cell r="BN783">
            <v>0</v>
          </cell>
          <cell r="BO783">
            <v>9920</v>
          </cell>
          <cell r="BP783">
            <v>0</v>
          </cell>
          <cell r="BQ783">
            <v>0</v>
          </cell>
          <cell r="BR783">
            <v>0</v>
          </cell>
          <cell r="BS783">
            <v>0</v>
          </cell>
          <cell r="BT783">
            <v>0</v>
          </cell>
          <cell r="BU783">
            <v>0</v>
          </cell>
          <cell r="BV783">
            <v>0</v>
          </cell>
          <cell r="BW783">
            <v>0</v>
          </cell>
          <cell r="BX783">
            <v>0</v>
          </cell>
          <cell r="BY783">
            <v>0</v>
          </cell>
          <cell r="BZ783">
            <v>329920</v>
          </cell>
          <cell r="CA783">
            <v>0</v>
          </cell>
          <cell r="CB783">
            <v>0</v>
          </cell>
          <cell r="CC783">
            <v>0</v>
          </cell>
          <cell r="CD783">
            <v>0</v>
          </cell>
          <cell r="CE783">
            <v>0</v>
          </cell>
          <cell r="CF783">
            <v>0</v>
          </cell>
          <cell r="CG783">
            <v>0</v>
          </cell>
          <cell r="CH783">
            <v>0</v>
          </cell>
          <cell r="CI783">
            <v>0</v>
          </cell>
          <cell r="CK783">
            <v>0</v>
          </cell>
          <cell r="CL783">
            <v>0</v>
          </cell>
          <cell r="CM783">
            <v>0</v>
          </cell>
          <cell r="CN783">
            <v>0</v>
          </cell>
          <cell r="CO783">
            <v>0</v>
          </cell>
          <cell r="CP783">
            <v>0</v>
          </cell>
          <cell r="CQ783">
            <v>0</v>
          </cell>
          <cell r="CR783">
            <v>0</v>
          </cell>
          <cell r="CS783">
            <v>0</v>
          </cell>
          <cell r="CT783">
            <v>0</v>
          </cell>
          <cell r="CU783">
            <v>0</v>
          </cell>
          <cell r="CW783">
            <v>0</v>
          </cell>
          <cell r="CX783">
            <v>0</v>
          </cell>
          <cell r="CY783">
            <v>0</v>
          </cell>
          <cell r="CZ783">
            <v>0</v>
          </cell>
          <cell r="DA783">
            <v>0</v>
          </cell>
          <cell r="DB783">
            <v>0</v>
          </cell>
          <cell r="DC783">
            <v>0</v>
          </cell>
          <cell r="DD783">
            <v>0</v>
          </cell>
          <cell r="DE783">
            <v>0</v>
          </cell>
          <cell r="DF783">
            <v>0</v>
          </cell>
          <cell r="DG783">
            <v>0</v>
          </cell>
          <cell r="DI783">
            <v>0</v>
          </cell>
          <cell r="DJ783">
            <v>329920</v>
          </cell>
          <cell r="DK783">
            <v>0</v>
          </cell>
          <cell r="DL783">
            <v>0</v>
          </cell>
          <cell r="DM783">
            <v>0</v>
          </cell>
          <cell r="DN783">
            <v>0</v>
          </cell>
          <cell r="DO783">
            <v>0</v>
          </cell>
          <cell r="DP783">
            <v>0</v>
          </cell>
          <cell r="DQ783">
            <v>0</v>
          </cell>
          <cell r="DR783">
            <v>0</v>
          </cell>
          <cell r="DS783">
            <v>0</v>
          </cell>
          <cell r="DU783" t="str">
            <v>ACC 862/410001</v>
          </cell>
          <cell r="DV783">
            <v>0</v>
          </cell>
          <cell r="DW783">
            <v>0</v>
          </cell>
          <cell r="DX783">
            <v>6</v>
          </cell>
          <cell r="DY783">
            <v>320000</v>
          </cell>
          <cell r="DZ783">
            <v>329920</v>
          </cell>
          <cell r="EB783">
            <v>329920</v>
          </cell>
          <cell r="EC783" t="str">
            <v>Def</v>
          </cell>
          <cell r="ED783" t="str">
            <v>Local Recreational Facilities</v>
          </cell>
        </row>
        <row r="784">
          <cell r="D784" t="str">
            <v>PC2130130</v>
          </cell>
          <cell r="E784" t="str">
            <v>Public conveniences renewals</v>
          </cell>
          <cell r="F784" t="str">
            <v>Auckland Council</v>
          </cell>
          <cell r="G784" t="str">
            <v>Parks, sports and recreation</v>
          </cell>
          <cell r="H784" t="str">
            <v>E170505</v>
          </cell>
          <cell r="I784" t="str">
            <v>Local and sports parks - central management</v>
          </cell>
          <cell r="J784" t="str">
            <v>Lifestyle and culture</v>
          </cell>
          <cell r="K784" t="str">
            <v>Local parks services</v>
          </cell>
          <cell r="L784" t="str">
            <v>Local parks</v>
          </cell>
          <cell r="M784" t="str">
            <v>Local activities</v>
          </cell>
          <cell r="N784" t="str">
            <v>Local parks services</v>
          </cell>
          <cell r="O784" t="str">
            <v>Local parks</v>
          </cell>
          <cell r="P784" t="str">
            <v>Lifestyle and culture</v>
          </cell>
          <cell r="Q784" t="str">
            <v>Local parks services</v>
          </cell>
          <cell r="R784" t="str">
            <v>Local parks</v>
          </cell>
          <cell r="S784" t="str">
            <v>A1241205</v>
          </cell>
          <cell r="T784" t="str">
            <v>A1241205</v>
          </cell>
          <cell r="U784" t="str">
            <v>Local parks</v>
          </cell>
          <cell r="V784" t="str">
            <v>L200</v>
          </cell>
          <cell r="W784" t="str">
            <v>Whau</v>
          </cell>
          <cell r="X784" t="str">
            <v>PL40810</v>
          </cell>
          <cell r="Y784" t="str">
            <v>Expense</v>
          </cell>
          <cell r="Z784">
            <v>20120701</v>
          </cell>
          <cell r="AA784">
            <v>20130630</v>
          </cell>
          <cell r="AB784">
            <v>1</v>
          </cell>
          <cell r="AC784" t="str">
            <v>Programme</v>
          </cell>
          <cell r="AD784">
            <v>0</v>
          </cell>
          <cell r="AE784">
            <v>0</v>
          </cell>
          <cell r="AF784">
            <v>0</v>
          </cell>
          <cell r="AG784">
            <v>1</v>
          </cell>
          <cell r="AH784">
            <v>2</v>
          </cell>
          <cell r="AI784" t="str">
            <v>Local &amp; Sports Parks</v>
          </cell>
          <cell r="AJ784" t="str">
            <v>Structures parks</v>
          </cell>
          <cell r="AK784">
            <v>75</v>
          </cell>
          <cell r="AM784">
            <v>1</v>
          </cell>
          <cell r="AT784">
            <v>10000</v>
          </cell>
          <cell r="BD784">
            <v>3.1E-2</v>
          </cell>
          <cell r="BE784">
            <v>6.1930000000000041E-2</v>
          </cell>
          <cell r="BF784">
            <v>9.3787900000000146E-2</v>
          </cell>
          <cell r="BG784">
            <v>0.12878911280000027</v>
          </cell>
          <cell r="BH784">
            <v>0.16491036440960039</v>
          </cell>
          <cell r="BI784">
            <v>0.19869276497747879</v>
          </cell>
          <cell r="BJ784">
            <v>0.23225616239684821</v>
          </cell>
          <cell r="BK784">
            <v>0.27045610343115034</v>
          </cell>
          <cell r="BL784">
            <v>0.31238115484437823</v>
          </cell>
          <cell r="BM784">
            <v>0.35568973295424255</v>
          </cell>
          <cell r="BN784">
            <v>0</v>
          </cell>
          <cell r="BO784">
            <v>310</v>
          </cell>
          <cell r="BP784">
            <v>0</v>
          </cell>
          <cell r="BQ784">
            <v>0</v>
          </cell>
          <cell r="BR784">
            <v>0</v>
          </cell>
          <cell r="BS784">
            <v>0</v>
          </cell>
          <cell r="BT784">
            <v>0</v>
          </cell>
          <cell r="BU784">
            <v>0</v>
          </cell>
          <cell r="BV784">
            <v>0</v>
          </cell>
          <cell r="BW784">
            <v>0</v>
          </cell>
          <cell r="BX784">
            <v>0</v>
          </cell>
          <cell r="BY784">
            <v>0</v>
          </cell>
          <cell r="BZ784">
            <v>10310</v>
          </cell>
          <cell r="CA784">
            <v>0</v>
          </cell>
          <cell r="CB784">
            <v>0</v>
          </cell>
          <cell r="CC784">
            <v>0</v>
          </cell>
          <cell r="CD784">
            <v>0</v>
          </cell>
          <cell r="CE784">
            <v>0</v>
          </cell>
          <cell r="CF784">
            <v>0</v>
          </cell>
          <cell r="CG784">
            <v>0</v>
          </cell>
          <cell r="CH784">
            <v>0</v>
          </cell>
          <cell r="CI784">
            <v>0</v>
          </cell>
          <cell r="CK784">
            <v>0</v>
          </cell>
          <cell r="CL784">
            <v>0</v>
          </cell>
          <cell r="CM784">
            <v>0</v>
          </cell>
          <cell r="CN784">
            <v>0</v>
          </cell>
          <cell r="CO784">
            <v>0</v>
          </cell>
          <cell r="CP784">
            <v>0</v>
          </cell>
          <cell r="CQ784">
            <v>0</v>
          </cell>
          <cell r="CR784">
            <v>0</v>
          </cell>
          <cell r="CS784">
            <v>0</v>
          </cell>
          <cell r="CT784">
            <v>0</v>
          </cell>
          <cell r="CU784">
            <v>0</v>
          </cell>
          <cell r="CW784">
            <v>0</v>
          </cell>
          <cell r="CX784">
            <v>0</v>
          </cell>
          <cell r="CY784">
            <v>0</v>
          </cell>
          <cell r="CZ784">
            <v>0</v>
          </cell>
          <cell r="DA784">
            <v>0</v>
          </cell>
          <cell r="DB784">
            <v>0</v>
          </cell>
          <cell r="DC784">
            <v>0</v>
          </cell>
          <cell r="DD784">
            <v>0</v>
          </cell>
          <cell r="DE784">
            <v>0</v>
          </cell>
          <cell r="DF784">
            <v>0</v>
          </cell>
          <cell r="DG784">
            <v>0</v>
          </cell>
          <cell r="DI784">
            <v>0</v>
          </cell>
          <cell r="DJ784">
            <v>10310</v>
          </cell>
          <cell r="DK784">
            <v>0</v>
          </cell>
          <cell r="DL784">
            <v>0</v>
          </cell>
          <cell r="DM784">
            <v>0</v>
          </cell>
          <cell r="DN784">
            <v>0</v>
          </cell>
          <cell r="DO784">
            <v>0</v>
          </cell>
          <cell r="DP784">
            <v>0</v>
          </cell>
          <cell r="DQ784">
            <v>0</v>
          </cell>
          <cell r="DR784">
            <v>0</v>
          </cell>
          <cell r="DS784">
            <v>0</v>
          </cell>
          <cell r="DU784" t="str">
            <v>ACC 862/410001</v>
          </cell>
          <cell r="DV784">
            <v>0</v>
          </cell>
          <cell r="DW784">
            <v>0</v>
          </cell>
          <cell r="DX784">
            <v>6</v>
          </cell>
          <cell r="DY784">
            <v>10000</v>
          </cell>
          <cell r="DZ784">
            <v>10310</v>
          </cell>
          <cell r="EB784">
            <v>10310</v>
          </cell>
          <cell r="EC784" t="str">
            <v>Def</v>
          </cell>
          <cell r="ED784" t="str">
            <v>Local Recreational Facilities</v>
          </cell>
        </row>
        <row r="785">
          <cell r="D785" t="str">
            <v>PC2130130</v>
          </cell>
          <cell r="E785" t="str">
            <v>Public conveniences renewals</v>
          </cell>
          <cell r="F785" t="str">
            <v>Auckland Council</v>
          </cell>
          <cell r="G785" t="str">
            <v>Parks, sports and recreation</v>
          </cell>
          <cell r="H785" t="str">
            <v>E170505</v>
          </cell>
          <cell r="I785" t="str">
            <v>Local and sports parks - central management</v>
          </cell>
          <cell r="J785" t="str">
            <v>Lifestyle and culture</v>
          </cell>
          <cell r="K785" t="str">
            <v>Local parks services</v>
          </cell>
          <cell r="L785" t="str">
            <v>Local parks</v>
          </cell>
          <cell r="M785" t="str">
            <v>Local activities</v>
          </cell>
          <cell r="N785" t="str">
            <v>Local parks services</v>
          </cell>
          <cell r="O785" t="str">
            <v>Local parks</v>
          </cell>
          <cell r="P785" t="str">
            <v>Lifestyle and culture</v>
          </cell>
          <cell r="Q785" t="str">
            <v>Local parks services</v>
          </cell>
          <cell r="R785" t="str">
            <v>Local parks</v>
          </cell>
          <cell r="S785" t="str">
            <v>A1241205</v>
          </cell>
          <cell r="T785" t="str">
            <v>A1241205</v>
          </cell>
          <cell r="U785" t="str">
            <v>Local parks</v>
          </cell>
          <cell r="V785" t="str">
            <v>L210</v>
          </cell>
          <cell r="W785" t="str">
            <v>Other (Unallocated)</v>
          </cell>
          <cell r="X785" t="str">
            <v>PL40810</v>
          </cell>
          <cell r="Y785" t="str">
            <v>Expense</v>
          </cell>
          <cell r="Z785">
            <v>20110701</v>
          </cell>
          <cell r="AA785">
            <v>20220630</v>
          </cell>
          <cell r="AB785">
            <v>1</v>
          </cell>
          <cell r="AC785" t="str">
            <v>Programme</v>
          </cell>
          <cell r="AD785">
            <v>0</v>
          </cell>
          <cell r="AE785">
            <v>0</v>
          </cell>
          <cell r="AF785">
            <v>0</v>
          </cell>
          <cell r="AG785">
            <v>1</v>
          </cell>
          <cell r="AH785">
            <v>2</v>
          </cell>
          <cell r="AI785" t="str">
            <v>Local &amp; Sports Parks</v>
          </cell>
          <cell r="AJ785" t="str">
            <v>Structures parks</v>
          </cell>
          <cell r="AK785">
            <v>75</v>
          </cell>
          <cell r="AM785">
            <v>1</v>
          </cell>
          <cell r="AS785">
            <v>1211809.79</v>
          </cell>
          <cell r="AT785">
            <v>0</v>
          </cell>
          <cell r="AU785">
            <v>2668321</v>
          </cell>
          <cell r="AV785">
            <v>1468720</v>
          </cell>
          <cell r="AW785">
            <v>1468156</v>
          </cell>
          <cell r="AX785">
            <v>1468269</v>
          </cell>
          <cell r="AY785">
            <v>1468269</v>
          </cell>
          <cell r="AZ785">
            <v>1468269</v>
          </cell>
          <cell r="BA785">
            <v>1460000</v>
          </cell>
          <cell r="BB785">
            <v>1460000</v>
          </cell>
          <cell r="BC785">
            <v>1460000</v>
          </cell>
          <cell r="BD785">
            <v>3.1E-2</v>
          </cell>
          <cell r="BE785">
            <v>6.1930000000000041E-2</v>
          </cell>
          <cell r="BF785">
            <v>9.3787900000000146E-2</v>
          </cell>
          <cell r="BG785">
            <v>0.12878911280000027</v>
          </cell>
          <cell r="BH785">
            <v>0.16491036440960039</v>
          </cell>
          <cell r="BI785">
            <v>0.19869276497747879</v>
          </cell>
          <cell r="BJ785">
            <v>0.23225616239684821</v>
          </cell>
          <cell r="BK785">
            <v>0.27045610343115034</v>
          </cell>
          <cell r="BL785">
            <v>0.31238115484437823</v>
          </cell>
          <cell r="BM785">
            <v>0.35568973295424255</v>
          </cell>
          <cell r="BN785">
            <v>0</v>
          </cell>
          <cell r="BO785">
            <v>0</v>
          </cell>
          <cell r="BP785">
            <v>165249.11953000011</v>
          </cell>
          <cell r="BQ785">
            <v>137748.16448800021</v>
          </cell>
          <cell r="BR785">
            <v>189082.50869199721</v>
          </cell>
          <cell r="BS785">
            <v>242132.77584131956</v>
          </cell>
          <cell r="BT785">
            <v>291734.42734071781</v>
          </cell>
          <cell r="BU785">
            <v>341014.52330625791</v>
          </cell>
          <cell r="BV785">
            <v>394865.91100947949</v>
          </cell>
          <cell r="BW785">
            <v>456076.48607279221</v>
          </cell>
          <cell r="BX785">
            <v>519307.01011319412</v>
          </cell>
          <cell r="BY785">
            <v>1211809.79</v>
          </cell>
          <cell r="BZ785">
            <v>0</v>
          </cell>
          <cell r="CA785">
            <v>2833570.1195300003</v>
          </cell>
          <cell r="CB785">
            <v>1606468.1644880003</v>
          </cell>
          <cell r="CC785">
            <v>1657238.5086919973</v>
          </cell>
          <cell r="CD785">
            <v>1710401.7758413195</v>
          </cell>
          <cell r="CE785">
            <v>1760003.4273407178</v>
          </cell>
          <cell r="CF785">
            <v>1809283.523306258</v>
          </cell>
          <cell r="CG785">
            <v>1854865.9110094795</v>
          </cell>
          <cell r="CH785">
            <v>1916076.4860727922</v>
          </cell>
          <cell r="CI785">
            <v>1979307.0101131941</v>
          </cell>
          <cell r="CK785">
            <v>0</v>
          </cell>
          <cell r="CL785">
            <v>0</v>
          </cell>
          <cell r="CM785">
            <v>0</v>
          </cell>
          <cell r="CN785">
            <v>0</v>
          </cell>
          <cell r="CO785">
            <v>0</v>
          </cell>
          <cell r="CP785">
            <v>0</v>
          </cell>
          <cell r="CQ785">
            <v>0</v>
          </cell>
          <cell r="CR785">
            <v>0</v>
          </cell>
          <cell r="CS785">
            <v>0</v>
          </cell>
          <cell r="CT785">
            <v>0</v>
          </cell>
          <cell r="CU785">
            <v>0</v>
          </cell>
          <cell r="CW785">
            <v>0</v>
          </cell>
          <cell r="CX785">
            <v>0</v>
          </cell>
          <cell r="CY785">
            <v>0</v>
          </cell>
          <cell r="CZ785">
            <v>0</v>
          </cell>
          <cell r="DA785">
            <v>0</v>
          </cell>
          <cell r="DB785">
            <v>0</v>
          </cell>
          <cell r="DC785">
            <v>0</v>
          </cell>
          <cell r="DD785">
            <v>0</v>
          </cell>
          <cell r="DE785">
            <v>0</v>
          </cell>
          <cell r="DF785">
            <v>0</v>
          </cell>
          <cell r="DG785">
            <v>0</v>
          </cell>
          <cell r="DI785">
            <v>1211809.79</v>
          </cell>
          <cell r="DJ785">
            <v>0</v>
          </cell>
          <cell r="DK785">
            <v>2833570.1195300003</v>
          </cell>
          <cell r="DL785">
            <v>1606468.1644880003</v>
          </cell>
          <cell r="DM785">
            <v>1657238.5086919973</v>
          </cell>
          <cell r="DN785">
            <v>1710401.7758413195</v>
          </cell>
          <cell r="DO785">
            <v>1760003.4273407178</v>
          </cell>
          <cell r="DP785">
            <v>1809283.523306258</v>
          </cell>
          <cell r="DQ785">
            <v>1854865.9110094795</v>
          </cell>
          <cell r="DR785">
            <v>1916076.4860727922</v>
          </cell>
          <cell r="DS785">
            <v>1979307.0101131941</v>
          </cell>
          <cell r="DU785" t="str">
            <v>ACC 862/410001</v>
          </cell>
          <cell r="DV785">
            <v>0</v>
          </cell>
          <cell r="DW785">
            <v>0</v>
          </cell>
          <cell r="DX785">
            <v>6</v>
          </cell>
          <cell r="DY785">
            <v>14390004</v>
          </cell>
          <cell r="DZ785">
            <v>17127214.926393759</v>
          </cell>
          <cell r="EB785">
            <v>17127214.926393759</v>
          </cell>
          <cell r="EC785" t="str">
            <v>Def</v>
          </cell>
          <cell r="ED785" t="str">
            <v>Local Recreational Facilities</v>
          </cell>
        </row>
        <row r="786">
          <cell r="D786" t="str">
            <v>PC2130131</v>
          </cell>
          <cell r="E786" t="str">
            <v>Stonefields open space redevelopment</v>
          </cell>
          <cell r="F786" t="str">
            <v>Auckland Council</v>
          </cell>
          <cell r="G786" t="str">
            <v>Parks, sports and recreation</v>
          </cell>
          <cell r="H786" t="str">
            <v>E170505</v>
          </cell>
          <cell r="I786" t="str">
            <v>Local and sports parks - central management</v>
          </cell>
          <cell r="J786" t="str">
            <v>Lifestyle and culture</v>
          </cell>
          <cell r="K786" t="str">
            <v>Local parks services</v>
          </cell>
          <cell r="L786" t="str">
            <v>Local parks</v>
          </cell>
          <cell r="M786" t="str">
            <v>Local activities</v>
          </cell>
          <cell r="N786" t="str">
            <v>Local parks services</v>
          </cell>
          <cell r="O786" t="str">
            <v>Local parks</v>
          </cell>
          <cell r="P786" t="str">
            <v>Lifestyle and culture</v>
          </cell>
          <cell r="Q786" t="str">
            <v>Local parks services</v>
          </cell>
          <cell r="R786" t="str">
            <v>Local parks</v>
          </cell>
          <cell r="S786" t="str">
            <v>A1241205</v>
          </cell>
          <cell r="T786" t="str">
            <v>A1241205</v>
          </cell>
          <cell r="U786" t="str">
            <v>Local parks</v>
          </cell>
          <cell r="V786" t="str">
            <v>L155</v>
          </cell>
          <cell r="W786" t="str">
            <v>Orakei</v>
          </cell>
          <cell r="X786" t="str">
            <v>PL40810</v>
          </cell>
          <cell r="Y786" t="str">
            <v>Expense</v>
          </cell>
          <cell r="Z786">
            <v>20110701</v>
          </cell>
          <cell r="AA786">
            <v>20170630</v>
          </cell>
          <cell r="AB786">
            <v>1</v>
          </cell>
          <cell r="AC786" t="str">
            <v>Programme</v>
          </cell>
          <cell r="AD786">
            <v>0</v>
          </cell>
          <cell r="AE786">
            <v>0</v>
          </cell>
          <cell r="AF786">
            <v>1</v>
          </cell>
          <cell r="AG786">
            <v>0</v>
          </cell>
          <cell r="AH786">
            <v>2</v>
          </cell>
          <cell r="AI786" t="str">
            <v>Local &amp; Sports Parks</v>
          </cell>
          <cell r="AJ786" t="str">
            <v>Structures parks</v>
          </cell>
          <cell r="AK786">
            <v>35</v>
          </cell>
          <cell r="AO786">
            <v>1</v>
          </cell>
          <cell r="AS786">
            <v>1734654</v>
          </cell>
          <cell r="AT786">
            <v>376615</v>
          </cell>
          <cell r="AV786">
            <v>560000</v>
          </cell>
          <cell r="AW786">
            <v>1236400</v>
          </cell>
          <cell r="AX786">
            <v>70400</v>
          </cell>
          <cell r="BD786">
            <v>3.1E-2</v>
          </cell>
          <cell r="BE786">
            <v>6.1930000000000041E-2</v>
          </cell>
          <cell r="BF786">
            <v>9.3787900000000146E-2</v>
          </cell>
          <cell r="BG786">
            <v>0.12878911280000027</v>
          </cell>
          <cell r="BH786">
            <v>0.16491036440960039</v>
          </cell>
          <cell r="BI786">
            <v>0.19869276497747879</v>
          </cell>
          <cell r="BJ786">
            <v>0.23225616239684821</v>
          </cell>
          <cell r="BK786">
            <v>0.27045610343115034</v>
          </cell>
          <cell r="BL786">
            <v>0.31238115484437823</v>
          </cell>
          <cell r="BM786">
            <v>0.35568973295424255</v>
          </cell>
          <cell r="BN786">
            <v>0</v>
          </cell>
          <cell r="BO786">
            <v>11675.065000000001</v>
          </cell>
          <cell r="BP786">
            <v>0</v>
          </cell>
          <cell r="BQ786">
            <v>52521.224000000082</v>
          </cell>
          <cell r="BR786">
            <v>159234.85906592035</v>
          </cell>
          <cell r="BS786">
            <v>11609.689654435868</v>
          </cell>
          <cell r="BT786">
            <v>0</v>
          </cell>
          <cell r="BU786">
            <v>0</v>
          </cell>
          <cell r="BV786">
            <v>0</v>
          </cell>
          <cell r="BW786">
            <v>0</v>
          </cell>
          <cell r="BX786">
            <v>0</v>
          </cell>
          <cell r="BY786">
            <v>1734654</v>
          </cell>
          <cell r="BZ786">
            <v>388290.065</v>
          </cell>
          <cell r="CA786">
            <v>0</v>
          </cell>
          <cell r="CB786">
            <v>612521.22400000005</v>
          </cell>
          <cell r="CC786">
            <v>1395634.8590659203</v>
          </cell>
          <cell r="CD786">
            <v>82009.689654435875</v>
          </cell>
          <cell r="CE786">
            <v>0</v>
          </cell>
          <cell r="CF786">
            <v>0</v>
          </cell>
          <cell r="CG786">
            <v>0</v>
          </cell>
          <cell r="CH786">
            <v>0</v>
          </cell>
          <cell r="CI786">
            <v>0</v>
          </cell>
          <cell r="CK786">
            <v>0</v>
          </cell>
          <cell r="CL786">
            <v>0</v>
          </cell>
          <cell r="CM786">
            <v>0</v>
          </cell>
          <cell r="CN786">
            <v>0</v>
          </cell>
          <cell r="CO786">
            <v>0</v>
          </cell>
          <cell r="CP786">
            <v>0</v>
          </cell>
          <cell r="CQ786">
            <v>0</v>
          </cell>
          <cell r="CR786">
            <v>0</v>
          </cell>
          <cell r="CS786">
            <v>0</v>
          </cell>
          <cell r="CT786">
            <v>0</v>
          </cell>
          <cell r="CU786">
            <v>0</v>
          </cell>
          <cell r="CW786">
            <v>1734654</v>
          </cell>
          <cell r="CX786">
            <v>388290.065</v>
          </cell>
          <cell r="CY786">
            <v>0</v>
          </cell>
          <cell r="CZ786">
            <v>612521.22400000005</v>
          </cell>
          <cell r="DA786">
            <v>1395634.8590659203</v>
          </cell>
          <cell r="DB786">
            <v>82009.689654435875</v>
          </cell>
          <cell r="DC786">
            <v>0</v>
          </cell>
          <cell r="DD786">
            <v>0</v>
          </cell>
          <cell r="DE786">
            <v>0</v>
          </cell>
          <cell r="DF786">
            <v>0</v>
          </cell>
          <cell r="DG786">
            <v>0</v>
          </cell>
          <cell r="DI786">
            <v>0</v>
          </cell>
          <cell r="DJ786">
            <v>0</v>
          </cell>
          <cell r="DK786">
            <v>0</v>
          </cell>
          <cell r="DL786">
            <v>0</v>
          </cell>
          <cell r="DM786">
            <v>0</v>
          </cell>
          <cell r="DN786">
            <v>0</v>
          </cell>
          <cell r="DO786">
            <v>0</v>
          </cell>
          <cell r="DP786">
            <v>0</v>
          </cell>
          <cell r="DQ786">
            <v>0</v>
          </cell>
          <cell r="DR786">
            <v>0</v>
          </cell>
          <cell r="DS786">
            <v>0</v>
          </cell>
          <cell r="DU786" t="str">
            <v>ACC 842/400012</v>
          </cell>
          <cell r="DV786">
            <v>2243415</v>
          </cell>
          <cell r="DW786">
            <v>1</v>
          </cell>
          <cell r="DX786">
            <v>1</v>
          </cell>
          <cell r="DY786">
            <v>2243415</v>
          </cell>
          <cell r="DZ786">
            <v>2478455.8377203564</v>
          </cell>
          <cell r="EB786">
            <v>2478455.8377203564</v>
          </cell>
          <cell r="EC786" t="str">
            <v>Def</v>
          </cell>
          <cell r="ED786" t="str">
            <v>Local Recreational Facilities</v>
          </cell>
        </row>
        <row r="787">
          <cell r="D787" t="str">
            <v>PC2130132</v>
          </cell>
          <cell r="E787" t="str">
            <v>Structure renewals - premier parks</v>
          </cell>
          <cell r="F787" t="str">
            <v>Auckland Council</v>
          </cell>
          <cell r="G787" t="str">
            <v>Parks, sports and recreation</v>
          </cell>
          <cell r="H787" t="str">
            <v>E170505</v>
          </cell>
          <cell r="I787" t="str">
            <v>Local and sports parks - central management</v>
          </cell>
          <cell r="J787" t="str">
            <v>Lifestyle and culture</v>
          </cell>
          <cell r="K787" t="str">
            <v>Local parks services</v>
          </cell>
          <cell r="L787" t="str">
            <v>Local parks</v>
          </cell>
          <cell r="M787" t="str">
            <v>Local activities</v>
          </cell>
          <cell r="N787" t="str">
            <v>Local parks services</v>
          </cell>
          <cell r="O787" t="str">
            <v>Local parks</v>
          </cell>
          <cell r="P787" t="str">
            <v>Lifestyle and culture</v>
          </cell>
          <cell r="Q787" t="str">
            <v>Local parks services</v>
          </cell>
          <cell r="R787" t="str">
            <v>Local parks</v>
          </cell>
          <cell r="S787" t="str">
            <v>A1241205</v>
          </cell>
          <cell r="T787" t="str">
            <v>A1241205</v>
          </cell>
          <cell r="U787" t="str">
            <v>Local parks</v>
          </cell>
          <cell r="V787" t="str">
            <v>L100</v>
          </cell>
          <cell r="W787" t="str">
            <v>Albert-Eden</v>
          </cell>
          <cell r="X787" t="str">
            <v>PL40810</v>
          </cell>
          <cell r="Y787" t="str">
            <v>Expense</v>
          </cell>
          <cell r="Z787">
            <v>20120701</v>
          </cell>
          <cell r="AA787">
            <v>20130630</v>
          </cell>
          <cell r="AB787">
            <v>1</v>
          </cell>
          <cell r="AC787" t="str">
            <v>Programme</v>
          </cell>
          <cell r="AD787">
            <v>0</v>
          </cell>
          <cell r="AE787">
            <v>0</v>
          </cell>
          <cell r="AF787">
            <v>0</v>
          </cell>
          <cell r="AG787">
            <v>1</v>
          </cell>
          <cell r="AH787">
            <v>2</v>
          </cell>
          <cell r="AI787" t="str">
            <v>Local &amp; Sports Parks</v>
          </cell>
          <cell r="AJ787" t="str">
            <v>Structures parks</v>
          </cell>
          <cell r="AK787">
            <v>35</v>
          </cell>
          <cell r="AM787">
            <v>1</v>
          </cell>
          <cell r="AT787">
            <v>154500</v>
          </cell>
          <cell r="BD787">
            <v>3.1E-2</v>
          </cell>
          <cell r="BE787">
            <v>6.1930000000000041E-2</v>
          </cell>
          <cell r="BF787">
            <v>9.3787900000000146E-2</v>
          </cell>
          <cell r="BG787">
            <v>0.12878911280000027</v>
          </cell>
          <cell r="BH787">
            <v>0.16491036440960039</v>
          </cell>
          <cell r="BI787">
            <v>0.19869276497747879</v>
          </cell>
          <cell r="BJ787">
            <v>0.23225616239684821</v>
          </cell>
          <cell r="BK787">
            <v>0.27045610343115034</v>
          </cell>
          <cell r="BL787">
            <v>0.31238115484437823</v>
          </cell>
          <cell r="BM787">
            <v>0.35568973295424255</v>
          </cell>
          <cell r="BN787">
            <v>0</v>
          </cell>
          <cell r="BO787">
            <v>4789.5</v>
          </cell>
          <cell r="BP787">
            <v>0</v>
          </cell>
          <cell r="BQ787">
            <v>0</v>
          </cell>
          <cell r="BR787">
            <v>0</v>
          </cell>
          <cell r="BS787">
            <v>0</v>
          </cell>
          <cell r="BT787">
            <v>0</v>
          </cell>
          <cell r="BU787">
            <v>0</v>
          </cell>
          <cell r="BV787">
            <v>0</v>
          </cell>
          <cell r="BW787">
            <v>0</v>
          </cell>
          <cell r="BX787">
            <v>0</v>
          </cell>
          <cell r="BY787">
            <v>0</v>
          </cell>
          <cell r="BZ787">
            <v>159289.5</v>
          </cell>
          <cell r="CA787">
            <v>0</v>
          </cell>
          <cell r="CB787">
            <v>0</v>
          </cell>
          <cell r="CC787">
            <v>0</v>
          </cell>
          <cell r="CD787">
            <v>0</v>
          </cell>
          <cell r="CE787">
            <v>0</v>
          </cell>
          <cell r="CF787">
            <v>0</v>
          </cell>
          <cell r="CG787">
            <v>0</v>
          </cell>
          <cell r="CH787">
            <v>0</v>
          </cell>
          <cell r="CI787">
            <v>0</v>
          </cell>
          <cell r="CK787">
            <v>0</v>
          </cell>
          <cell r="CL787">
            <v>0</v>
          </cell>
          <cell r="CM787">
            <v>0</v>
          </cell>
          <cell r="CN787">
            <v>0</v>
          </cell>
          <cell r="CO787">
            <v>0</v>
          </cell>
          <cell r="CP787">
            <v>0</v>
          </cell>
          <cell r="CQ787">
            <v>0</v>
          </cell>
          <cell r="CR787">
            <v>0</v>
          </cell>
          <cell r="CS787">
            <v>0</v>
          </cell>
          <cell r="CT787">
            <v>0</v>
          </cell>
          <cell r="CU787">
            <v>0</v>
          </cell>
          <cell r="CW787">
            <v>0</v>
          </cell>
          <cell r="CX787">
            <v>0</v>
          </cell>
          <cell r="CY787">
            <v>0</v>
          </cell>
          <cell r="CZ787">
            <v>0</v>
          </cell>
          <cell r="DA787">
            <v>0</v>
          </cell>
          <cell r="DB787">
            <v>0</v>
          </cell>
          <cell r="DC787">
            <v>0</v>
          </cell>
          <cell r="DD787">
            <v>0</v>
          </cell>
          <cell r="DE787">
            <v>0</v>
          </cell>
          <cell r="DF787">
            <v>0</v>
          </cell>
          <cell r="DG787">
            <v>0</v>
          </cell>
          <cell r="DI787">
            <v>0</v>
          </cell>
          <cell r="DJ787">
            <v>159289.5</v>
          </cell>
          <cell r="DK787">
            <v>0</v>
          </cell>
          <cell r="DL787">
            <v>0</v>
          </cell>
          <cell r="DM787">
            <v>0</v>
          </cell>
          <cell r="DN787">
            <v>0</v>
          </cell>
          <cell r="DO787">
            <v>0</v>
          </cell>
          <cell r="DP787">
            <v>0</v>
          </cell>
          <cell r="DQ787">
            <v>0</v>
          </cell>
          <cell r="DR787">
            <v>0</v>
          </cell>
          <cell r="DS787">
            <v>0</v>
          </cell>
          <cell r="DU787" t="str">
            <v>ACC 862/600778</v>
          </cell>
          <cell r="DV787">
            <v>0</v>
          </cell>
          <cell r="DW787">
            <v>0</v>
          </cell>
          <cell r="DX787">
            <v>5</v>
          </cell>
          <cell r="DY787">
            <v>154500</v>
          </cell>
          <cell r="DZ787">
            <v>159289.5</v>
          </cell>
          <cell r="EB787">
            <v>159289.5</v>
          </cell>
          <cell r="EC787" t="str">
            <v>Def</v>
          </cell>
          <cell r="ED787" t="str">
            <v>Local Recreational Facilities</v>
          </cell>
        </row>
        <row r="788">
          <cell r="D788" t="str">
            <v>PC2130132</v>
          </cell>
          <cell r="E788" t="str">
            <v>Structure renewals - premier parks</v>
          </cell>
          <cell r="F788" t="str">
            <v>Auckland Council</v>
          </cell>
          <cell r="G788" t="str">
            <v>Parks, sports and recreation</v>
          </cell>
          <cell r="H788" t="str">
            <v>E170505</v>
          </cell>
          <cell r="I788" t="str">
            <v>Local and sports parks - central management</v>
          </cell>
          <cell r="J788" t="str">
            <v>Lifestyle and culture</v>
          </cell>
          <cell r="K788" t="str">
            <v>Local parks services</v>
          </cell>
          <cell r="L788" t="str">
            <v>Local parks</v>
          </cell>
          <cell r="M788" t="str">
            <v>Local activities</v>
          </cell>
          <cell r="N788" t="str">
            <v>Local parks services</v>
          </cell>
          <cell r="O788" t="str">
            <v>Local parks</v>
          </cell>
          <cell r="P788" t="str">
            <v>Lifestyle and culture</v>
          </cell>
          <cell r="Q788" t="str">
            <v>Local parks services</v>
          </cell>
          <cell r="R788" t="str">
            <v>Local parks</v>
          </cell>
          <cell r="S788" t="str">
            <v>A1241205</v>
          </cell>
          <cell r="T788" t="str">
            <v>A1241205</v>
          </cell>
          <cell r="U788" t="str">
            <v>Local parks</v>
          </cell>
          <cell r="V788" t="str">
            <v>L155</v>
          </cell>
          <cell r="W788" t="str">
            <v>Orakei</v>
          </cell>
          <cell r="X788" t="str">
            <v>PL40810</v>
          </cell>
          <cell r="Y788" t="str">
            <v>Expense</v>
          </cell>
          <cell r="Z788">
            <v>20120701</v>
          </cell>
          <cell r="AA788">
            <v>20130630</v>
          </cell>
          <cell r="AB788">
            <v>1</v>
          </cell>
          <cell r="AC788" t="str">
            <v>Programme</v>
          </cell>
          <cell r="AD788">
            <v>0</v>
          </cell>
          <cell r="AE788">
            <v>0</v>
          </cell>
          <cell r="AF788">
            <v>0</v>
          </cell>
          <cell r="AG788">
            <v>1</v>
          </cell>
          <cell r="AH788">
            <v>2</v>
          </cell>
          <cell r="AI788" t="str">
            <v>Local &amp; Sports Parks</v>
          </cell>
          <cell r="AJ788" t="str">
            <v>Structures parks</v>
          </cell>
          <cell r="AK788">
            <v>35</v>
          </cell>
          <cell r="AM788">
            <v>1</v>
          </cell>
          <cell r="AT788">
            <v>147908</v>
          </cell>
          <cell r="BD788">
            <v>3.1E-2</v>
          </cell>
          <cell r="BE788">
            <v>6.1930000000000041E-2</v>
          </cell>
          <cell r="BF788">
            <v>9.3787900000000146E-2</v>
          </cell>
          <cell r="BG788">
            <v>0.12878911280000027</v>
          </cell>
          <cell r="BH788">
            <v>0.16491036440960039</v>
          </cell>
          <cell r="BI788">
            <v>0.19869276497747879</v>
          </cell>
          <cell r="BJ788">
            <v>0.23225616239684821</v>
          </cell>
          <cell r="BK788">
            <v>0.27045610343115034</v>
          </cell>
          <cell r="BL788">
            <v>0.31238115484437823</v>
          </cell>
          <cell r="BM788">
            <v>0.35568973295424255</v>
          </cell>
          <cell r="BN788">
            <v>0</v>
          </cell>
          <cell r="BO788">
            <v>4585.1480000000001</v>
          </cell>
          <cell r="BP788">
            <v>0</v>
          </cell>
          <cell r="BQ788">
            <v>0</v>
          </cell>
          <cell r="BR788">
            <v>0</v>
          </cell>
          <cell r="BS788">
            <v>0</v>
          </cell>
          <cell r="BT788">
            <v>0</v>
          </cell>
          <cell r="BU788">
            <v>0</v>
          </cell>
          <cell r="BV788">
            <v>0</v>
          </cell>
          <cell r="BW788">
            <v>0</v>
          </cell>
          <cell r="BX788">
            <v>0</v>
          </cell>
          <cell r="BY788">
            <v>0</v>
          </cell>
          <cell r="BZ788">
            <v>152493.14799999999</v>
          </cell>
          <cell r="CA788">
            <v>0</v>
          </cell>
          <cell r="CB788">
            <v>0</v>
          </cell>
          <cell r="CC788">
            <v>0</v>
          </cell>
          <cell r="CD788">
            <v>0</v>
          </cell>
          <cell r="CE788">
            <v>0</v>
          </cell>
          <cell r="CF788">
            <v>0</v>
          </cell>
          <cell r="CG788">
            <v>0</v>
          </cell>
          <cell r="CH788">
            <v>0</v>
          </cell>
          <cell r="CI788">
            <v>0</v>
          </cell>
          <cell r="CK788">
            <v>0</v>
          </cell>
          <cell r="CL788">
            <v>0</v>
          </cell>
          <cell r="CM788">
            <v>0</v>
          </cell>
          <cell r="CN788">
            <v>0</v>
          </cell>
          <cell r="CO788">
            <v>0</v>
          </cell>
          <cell r="CP788">
            <v>0</v>
          </cell>
          <cell r="CQ788">
            <v>0</v>
          </cell>
          <cell r="CR788">
            <v>0</v>
          </cell>
          <cell r="CS788">
            <v>0</v>
          </cell>
          <cell r="CT788">
            <v>0</v>
          </cell>
          <cell r="CU788">
            <v>0</v>
          </cell>
          <cell r="CW788">
            <v>0</v>
          </cell>
          <cell r="CX788">
            <v>0</v>
          </cell>
          <cell r="CY788">
            <v>0</v>
          </cell>
          <cell r="CZ788">
            <v>0</v>
          </cell>
          <cell r="DA788">
            <v>0</v>
          </cell>
          <cell r="DB788">
            <v>0</v>
          </cell>
          <cell r="DC788">
            <v>0</v>
          </cell>
          <cell r="DD788">
            <v>0</v>
          </cell>
          <cell r="DE788">
            <v>0</v>
          </cell>
          <cell r="DF788">
            <v>0</v>
          </cell>
          <cell r="DG788">
            <v>0</v>
          </cell>
          <cell r="DI788">
            <v>0</v>
          </cell>
          <cell r="DJ788">
            <v>152493.14799999999</v>
          </cell>
          <cell r="DK788">
            <v>0</v>
          </cell>
          <cell r="DL788">
            <v>0</v>
          </cell>
          <cell r="DM788">
            <v>0</v>
          </cell>
          <cell r="DN788">
            <v>0</v>
          </cell>
          <cell r="DO788">
            <v>0</v>
          </cell>
          <cell r="DP788">
            <v>0</v>
          </cell>
          <cell r="DQ788">
            <v>0</v>
          </cell>
          <cell r="DR788">
            <v>0</v>
          </cell>
          <cell r="DS788">
            <v>0</v>
          </cell>
          <cell r="DU788" t="str">
            <v>ACC 862/600778</v>
          </cell>
          <cell r="DV788">
            <v>0</v>
          </cell>
          <cell r="DW788">
            <v>0</v>
          </cell>
          <cell r="DX788">
            <v>5</v>
          </cell>
          <cell r="DY788">
            <v>147908</v>
          </cell>
          <cell r="DZ788">
            <v>152493.14799999999</v>
          </cell>
          <cell r="EB788">
            <v>152493.14799999999</v>
          </cell>
          <cell r="EC788" t="str">
            <v>Def</v>
          </cell>
          <cell r="ED788" t="str">
            <v>Local Recreational Facilities</v>
          </cell>
        </row>
        <row r="789">
          <cell r="D789" t="str">
            <v>PC2130132</v>
          </cell>
          <cell r="E789" t="str">
            <v>Structure renewals - premier parks</v>
          </cell>
          <cell r="F789" t="str">
            <v>Auckland Council</v>
          </cell>
          <cell r="G789" t="str">
            <v>Parks, sports and recreation</v>
          </cell>
          <cell r="H789" t="str">
            <v>E170505</v>
          </cell>
          <cell r="I789" t="str">
            <v>Local and sports parks - central management</v>
          </cell>
          <cell r="J789" t="str">
            <v>Lifestyle and culture</v>
          </cell>
          <cell r="K789" t="str">
            <v>Local parks services</v>
          </cell>
          <cell r="L789" t="str">
            <v>Local parks</v>
          </cell>
          <cell r="M789" t="str">
            <v>Local activities</v>
          </cell>
          <cell r="N789" t="str">
            <v>Local parks services</v>
          </cell>
          <cell r="O789" t="str">
            <v>Local parks</v>
          </cell>
          <cell r="P789" t="str">
            <v>Lifestyle and culture</v>
          </cell>
          <cell r="Q789" t="str">
            <v>Local parks services</v>
          </cell>
          <cell r="R789" t="str">
            <v>Local parks</v>
          </cell>
          <cell r="S789" t="str">
            <v>A1241205</v>
          </cell>
          <cell r="T789" t="str">
            <v>A1241205</v>
          </cell>
          <cell r="U789" t="str">
            <v>Local parks</v>
          </cell>
          <cell r="V789" t="str">
            <v>L185</v>
          </cell>
          <cell r="W789" t="str">
            <v>Waiheke</v>
          </cell>
          <cell r="X789" t="str">
            <v>PL40810</v>
          </cell>
          <cell r="Y789" t="str">
            <v>Expense</v>
          </cell>
          <cell r="Z789">
            <v>20120701</v>
          </cell>
          <cell r="AA789">
            <v>20130630</v>
          </cell>
          <cell r="AB789">
            <v>1</v>
          </cell>
          <cell r="AC789" t="str">
            <v>Programme</v>
          </cell>
          <cell r="AD789">
            <v>0</v>
          </cell>
          <cell r="AE789">
            <v>0</v>
          </cell>
          <cell r="AF789">
            <v>0</v>
          </cell>
          <cell r="AG789">
            <v>1</v>
          </cell>
          <cell r="AH789">
            <v>2</v>
          </cell>
          <cell r="AI789" t="str">
            <v>Local &amp; Sports Parks</v>
          </cell>
          <cell r="AJ789" t="str">
            <v>Structures parks</v>
          </cell>
          <cell r="AK789">
            <v>35</v>
          </cell>
          <cell r="AM789">
            <v>1</v>
          </cell>
          <cell r="AT789">
            <v>2566.6666666666665</v>
          </cell>
          <cell r="BD789">
            <v>3.1E-2</v>
          </cell>
          <cell r="BE789">
            <v>6.1930000000000041E-2</v>
          </cell>
          <cell r="BF789">
            <v>9.3787900000000146E-2</v>
          </cell>
          <cell r="BG789">
            <v>0.12878911280000027</v>
          </cell>
          <cell r="BH789">
            <v>0.16491036440960039</v>
          </cell>
          <cell r="BI789">
            <v>0.19869276497747879</v>
          </cell>
          <cell r="BJ789">
            <v>0.23225616239684821</v>
          </cell>
          <cell r="BK789">
            <v>0.27045610343115034</v>
          </cell>
          <cell r="BL789">
            <v>0.31238115484437823</v>
          </cell>
          <cell r="BM789">
            <v>0.35568973295424255</v>
          </cell>
          <cell r="BN789">
            <v>0</v>
          </cell>
          <cell r="BO789">
            <v>79.566666666666663</v>
          </cell>
          <cell r="BP789">
            <v>0</v>
          </cell>
          <cell r="BQ789">
            <v>0</v>
          </cell>
          <cell r="BR789">
            <v>0</v>
          </cell>
          <cell r="BS789">
            <v>0</v>
          </cell>
          <cell r="BT789">
            <v>0</v>
          </cell>
          <cell r="BU789">
            <v>0</v>
          </cell>
          <cell r="BV789">
            <v>0</v>
          </cell>
          <cell r="BW789">
            <v>0</v>
          </cell>
          <cell r="BX789">
            <v>0</v>
          </cell>
          <cell r="BY789">
            <v>0</v>
          </cell>
          <cell r="BZ789">
            <v>2646.2333333333331</v>
          </cell>
          <cell r="CA789">
            <v>0</v>
          </cell>
          <cell r="CB789">
            <v>0</v>
          </cell>
          <cell r="CC789">
            <v>0</v>
          </cell>
          <cell r="CD789">
            <v>0</v>
          </cell>
          <cell r="CE789">
            <v>0</v>
          </cell>
          <cell r="CF789">
            <v>0</v>
          </cell>
          <cell r="CG789">
            <v>0</v>
          </cell>
          <cell r="CH789">
            <v>0</v>
          </cell>
          <cell r="CI789">
            <v>0</v>
          </cell>
          <cell r="CK789">
            <v>0</v>
          </cell>
          <cell r="CL789">
            <v>0</v>
          </cell>
          <cell r="CM789">
            <v>0</v>
          </cell>
          <cell r="CN789">
            <v>0</v>
          </cell>
          <cell r="CO789">
            <v>0</v>
          </cell>
          <cell r="CP789">
            <v>0</v>
          </cell>
          <cell r="CQ789">
            <v>0</v>
          </cell>
          <cell r="CR789">
            <v>0</v>
          </cell>
          <cell r="CS789">
            <v>0</v>
          </cell>
          <cell r="CT789">
            <v>0</v>
          </cell>
          <cell r="CU789">
            <v>0</v>
          </cell>
          <cell r="CW789">
            <v>0</v>
          </cell>
          <cell r="CX789">
            <v>0</v>
          </cell>
          <cell r="CY789">
            <v>0</v>
          </cell>
          <cell r="CZ789">
            <v>0</v>
          </cell>
          <cell r="DA789">
            <v>0</v>
          </cell>
          <cell r="DB789">
            <v>0</v>
          </cell>
          <cell r="DC789">
            <v>0</v>
          </cell>
          <cell r="DD789">
            <v>0</v>
          </cell>
          <cell r="DE789">
            <v>0</v>
          </cell>
          <cell r="DF789">
            <v>0</v>
          </cell>
          <cell r="DG789">
            <v>0</v>
          </cell>
          <cell r="DI789">
            <v>0</v>
          </cell>
          <cell r="DJ789">
            <v>2646.2333333333331</v>
          </cell>
          <cell r="DK789">
            <v>0</v>
          </cell>
          <cell r="DL789">
            <v>0</v>
          </cell>
          <cell r="DM789">
            <v>0</v>
          </cell>
          <cell r="DN789">
            <v>0</v>
          </cell>
          <cell r="DO789">
            <v>0</v>
          </cell>
          <cell r="DP789">
            <v>0</v>
          </cell>
          <cell r="DQ789">
            <v>0</v>
          </cell>
          <cell r="DR789">
            <v>0</v>
          </cell>
          <cell r="DS789">
            <v>0</v>
          </cell>
          <cell r="DU789" t="str">
            <v>ACC 862/600778</v>
          </cell>
          <cell r="DV789">
            <v>0</v>
          </cell>
          <cell r="DW789">
            <v>0</v>
          </cell>
          <cell r="DX789">
            <v>5</v>
          </cell>
          <cell r="DY789">
            <v>2566.6666666666665</v>
          </cell>
          <cell r="DZ789">
            <v>2646.2333333333331</v>
          </cell>
          <cell r="EB789">
            <v>2646.2333333333331</v>
          </cell>
          <cell r="EC789" t="str">
            <v>Def</v>
          </cell>
          <cell r="ED789" t="str">
            <v>Local Recreational Facilities</v>
          </cell>
        </row>
        <row r="790">
          <cell r="D790" t="str">
            <v>PC2130132</v>
          </cell>
          <cell r="E790" t="str">
            <v>Structure renewals - premier parks</v>
          </cell>
          <cell r="F790" t="str">
            <v>Auckland Council</v>
          </cell>
          <cell r="G790" t="str">
            <v>Parks, sports and recreation</v>
          </cell>
          <cell r="H790" t="str">
            <v>E170505</v>
          </cell>
          <cell r="I790" t="str">
            <v>Local and sports parks - central management</v>
          </cell>
          <cell r="J790" t="str">
            <v>Lifestyle and culture</v>
          </cell>
          <cell r="K790" t="str">
            <v>Local parks services</v>
          </cell>
          <cell r="L790" t="str">
            <v>Local parks</v>
          </cell>
          <cell r="M790" t="str">
            <v>Local activities</v>
          </cell>
          <cell r="N790" t="str">
            <v>Local parks services</v>
          </cell>
          <cell r="O790" t="str">
            <v>Local parks</v>
          </cell>
          <cell r="P790" t="str">
            <v>Lifestyle and culture</v>
          </cell>
          <cell r="Q790" t="str">
            <v>Local parks services</v>
          </cell>
          <cell r="R790" t="str">
            <v>Local parks</v>
          </cell>
          <cell r="S790" t="str">
            <v>A1241205</v>
          </cell>
          <cell r="T790" t="str">
            <v>A1241205</v>
          </cell>
          <cell r="U790" t="str">
            <v>Local parks</v>
          </cell>
          <cell r="V790" t="str">
            <v>L195</v>
          </cell>
          <cell r="W790" t="str">
            <v>Waitemata</v>
          </cell>
          <cell r="X790" t="str">
            <v>PL40810</v>
          </cell>
          <cell r="Y790" t="str">
            <v>Expense</v>
          </cell>
          <cell r="Z790">
            <v>20120701</v>
          </cell>
          <cell r="AA790">
            <v>20130630</v>
          </cell>
          <cell r="AB790">
            <v>1</v>
          </cell>
          <cell r="AC790" t="str">
            <v>Programme</v>
          </cell>
          <cell r="AD790">
            <v>0</v>
          </cell>
          <cell r="AE790">
            <v>0</v>
          </cell>
          <cell r="AF790">
            <v>0</v>
          </cell>
          <cell r="AG790">
            <v>1</v>
          </cell>
          <cell r="AH790">
            <v>2</v>
          </cell>
          <cell r="AI790" t="str">
            <v>Local &amp; Sports Parks</v>
          </cell>
          <cell r="AJ790" t="str">
            <v>Structures parks</v>
          </cell>
          <cell r="AK790">
            <v>35</v>
          </cell>
          <cell r="AM790">
            <v>1</v>
          </cell>
          <cell r="AT790">
            <v>282333.33333333331</v>
          </cell>
          <cell r="BD790">
            <v>3.1E-2</v>
          </cell>
          <cell r="BE790">
            <v>6.1930000000000041E-2</v>
          </cell>
          <cell r="BF790">
            <v>9.3787900000000146E-2</v>
          </cell>
          <cell r="BG790">
            <v>0.12878911280000027</v>
          </cell>
          <cell r="BH790">
            <v>0.16491036440960039</v>
          </cell>
          <cell r="BI790">
            <v>0.19869276497747879</v>
          </cell>
          <cell r="BJ790">
            <v>0.23225616239684821</v>
          </cell>
          <cell r="BK790">
            <v>0.27045610343115034</v>
          </cell>
          <cell r="BL790">
            <v>0.31238115484437823</v>
          </cell>
          <cell r="BM790">
            <v>0.35568973295424255</v>
          </cell>
          <cell r="BN790">
            <v>0</v>
          </cell>
          <cell r="BO790">
            <v>8752.3333333333321</v>
          </cell>
          <cell r="BP790">
            <v>0</v>
          </cell>
          <cell r="BQ790">
            <v>0</v>
          </cell>
          <cell r="BR790">
            <v>0</v>
          </cell>
          <cell r="BS790">
            <v>0</v>
          </cell>
          <cell r="BT790">
            <v>0</v>
          </cell>
          <cell r="BU790">
            <v>0</v>
          </cell>
          <cell r="BV790">
            <v>0</v>
          </cell>
          <cell r="BW790">
            <v>0</v>
          </cell>
          <cell r="BX790">
            <v>0</v>
          </cell>
          <cell r="BY790">
            <v>0</v>
          </cell>
          <cell r="BZ790">
            <v>291085.66666666663</v>
          </cell>
          <cell r="CA790">
            <v>0</v>
          </cell>
          <cell r="CB790">
            <v>0</v>
          </cell>
          <cell r="CC790">
            <v>0</v>
          </cell>
          <cell r="CD790">
            <v>0</v>
          </cell>
          <cell r="CE790">
            <v>0</v>
          </cell>
          <cell r="CF790">
            <v>0</v>
          </cell>
          <cell r="CG790">
            <v>0</v>
          </cell>
          <cell r="CH790">
            <v>0</v>
          </cell>
          <cell r="CI790">
            <v>0</v>
          </cell>
          <cell r="CK790">
            <v>0</v>
          </cell>
          <cell r="CL790">
            <v>0</v>
          </cell>
          <cell r="CM790">
            <v>0</v>
          </cell>
          <cell r="CN790">
            <v>0</v>
          </cell>
          <cell r="CO790">
            <v>0</v>
          </cell>
          <cell r="CP790">
            <v>0</v>
          </cell>
          <cell r="CQ790">
            <v>0</v>
          </cell>
          <cell r="CR790">
            <v>0</v>
          </cell>
          <cell r="CS790">
            <v>0</v>
          </cell>
          <cell r="CT790">
            <v>0</v>
          </cell>
          <cell r="CU790">
            <v>0</v>
          </cell>
          <cell r="CW790">
            <v>0</v>
          </cell>
          <cell r="CX790">
            <v>0</v>
          </cell>
          <cell r="CY790">
            <v>0</v>
          </cell>
          <cell r="CZ790">
            <v>0</v>
          </cell>
          <cell r="DA790">
            <v>0</v>
          </cell>
          <cell r="DB790">
            <v>0</v>
          </cell>
          <cell r="DC790">
            <v>0</v>
          </cell>
          <cell r="DD790">
            <v>0</v>
          </cell>
          <cell r="DE790">
            <v>0</v>
          </cell>
          <cell r="DF790">
            <v>0</v>
          </cell>
          <cell r="DG790">
            <v>0</v>
          </cell>
          <cell r="DI790">
            <v>0</v>
          </cell>
          <cell r="DJ790">
            <v>291085.66666666663</v>
          </cell>
          <cell r="DK790">
            <v>0</v>
          </cell>
          <cell r="DL790">
            <v>0</v>
          </cell>
          <cell r="DM790">
            <v>0</v>
          </cell>
          <cell r="DN790">
            <v>0</v>
          </cell>
          <cell r="DO790">
            <v>0</v>
          </cell>
          <cell r="DP790">
            <v>0</v>
          </cell>
          <cell r="DQ790">
            <v>0</v>
          </cell>
          <cell r="DR790">
            <v>0</v>
          </cell>
          <cell r="DS790">
            <v>0</v>
          </cell>
          <cell r="DU790" t="str">
            <v>ACC 862/600778</v>
          </cell>
          <cell r="DV790">
            <v>0</v>
          </cell>
          <cell r="DW790">
            <v>0</v>
          </cell>
          <cell r="DX790">
            <v>5</v>
          </cell>
          <cell r="DY790">
            <v>282333.33333333331</v>
          </cell>
          <cell r="DZ790">
            <v>291085.66666666663</v>
          </cell>
          <cell r="EB790">
            <v>291085.66666666663</v>
          </cell>
          <cell r="EC790" t="str">
            <v>Def</v>
          </cell>
          <cell r="ED790" t="str">
            <v>Local Recreational Facilities</v>
          </cell>
        </row>
        <row r="791">
          <cell r="D791" t="str">
            <v>PC2130132</v>
          </cell>
          <cell r="E791" t="str">
            <v>Structure renewals - premier parks</v>
          </cell>
          <cell r="F791" t="str">
            <v>Auckland Council</v>
          </cell>
          <cell r="G791" t="str">
            <v>Parks, sports and recreation</v>
          </cell>
          <cell r="H791" t="str">
            <v>E170505</v>
          </cell>
          <cell r="I791" t="str">
            <v>Local and sports parks - central management</v>
          </cell>
          <cell r="J791" t="str">
            <v>Lifestyle and culture</v>
          </cell>
          <cell r="K791" t="str">
            <v>Local parks services</v>
          </cell>
          <cell r="L791" t="str">
            <v>Local parks</v>
          </cell>
          <cell r="M791" t="str">
            <v>Local activities</v>
          </cell>
          <cell r="N791" t="str">
            <v>Local parks services</v>
          </cell>
          <cell r="O791" t="str">
            <v>Local parks</v>
          </cell>
          <cell r="P791" t="str">
            <v>Lifestyle and culture</v>
          </cell>
          <cell r="Q791" t="str">
            <v>Local parks services</v>
          </cell>
          <cell r="R791" t="str">
            <v>Local parks</v>
          </cell>
          <cell r="S791" t="str">
            <v>A1241205</v>
          </cell>
          <cell r="T791" t="str">
            <v>A1241205</v>
          </cell>
          <cell r="U791" t="str">
            <v>Local parks</v>
          </cell>
          <cell r="V791" t="str">
            <v>L210</v>
          </cell>
          <cell r="W791" t="str">
            <v>Other (Unallocated)</v>
          </cell>
          <cell r="X791" t="str">
            <v>PL40810</v>
          </cell>
          <cell r="Y791" t="str">
            <v>Expense</v>
          </cell>
          <cell r="Z791">
            <v>20110701</v>
          </cell>
          <cell r="AA791">
            <v>20220630</v>
          </cell>
          <cell r="AB791">
            <v>1</v>
          </cell>
          <cell r="AC791" t="str">
            <v>Programme</v>
          </cell>
          <cell r="AD791">
            <v>0</v>
          </cell>
          <cell r="AE791">
            <v>0</v>
          </cell>
          <cell r="AF791">
            <v>0</v>
          </cell>
          <cell r="AG791">
            <v>1</v>
          </cell>
          <cell r="AH791">
            <v>2</v>
          </cell>
          <cell r="AI791" t="str">
            <v>Local &amp; Sports Parks</v>
          </cell>
          <cell r="AJ791" t="str">
            <v>Structures parks</v>
          </cell>
          <cell r="AK791">
            <v>35</v>
          </cell>
          <cell r="AM791">
            <v>1</v>
          </cell>
          <cell r="AS791">
            <v>249737.7</v>
          </cell>
          <cell r="AT791">
            <v>1.1641532182693481E-10</v>
          </cell>
          <cell r="AU791">
            <v>587308</v>
          </cell>
          <cell r="AV791">
            <v>587308</v>
          </cell>
          <cell r="AW791">
            <v>587308</v>
          </cell>
          <cell r="AX791">
            <v>587308</v>
          </cell>
          <cell r="AY791">
            <v>587308</v>
          </cell>
          <cell r="AZ791">
            <v>6369</v>
          </cell>
          <cell r="BA791">
            <v>580000</v>
          </cell>
          <cell r="BB791">
            <v>580000</v>
          </cell>
          <cell r="BC791">
            <v>580000</v>
          </cell>
          <cell r="BD791">
            <v>3.1E-2</v>
          </cell>
          <cell r="BE791">
            <v>6.1930000000000041E-2</v>
          </cell>
          <cell r="BF791">
            <v>9.3787900000000146E-2</v>
          </cell>
          <cell r="BG791">
            <v>0.12878911280000027</v>
          </cell>
          <cell r="BH791">
            <v>0.16491036440960039</v>
          </cell>
          <cell r="BI791">
            <v>0.19869276497747879</v>
          </cell>
          <cell r="BJ791">
            <v>0.23225616239684821</v>
          </cell>
          <cell r="BK791">
            <v>0.27045610343115034</v>
          </cell>
          <cell r="BL791">
            <v>0.31238115484437823</v>
          </cell>
          <cell r="BM791">
            <v>0.35568973295424255</v>
          </cell>
          <cell r="BN791">
            <v>0</v>
          </cell>
          <cell r="BO791">
            <v>3.6088749766349792E-12</v>
          </cell>
          <cell r="BP791">
            <v>36371.984440000022</v>
          </cell>
          <cell r="BQ791">
            <v>55082.383973200085</v>
          </cell>
          <cell r="BR791">
            <v>75638.876260342557</v>
          </cell>
          <cell r="BS791">
            <v>96853.176300673586</v>
          </cell>
          <cell r="BT791">
            <v>116693.85041339311</v>
          </cell>
          <cell r="BU791">
            <v>1479.2394983055262</v>
          </cell>
          <cell r="BV791">
            <v>156864.53999006719</v>
          </cell>
          <cell r="BW791">
            <v>181181.06980973936</v>
          </cell>
          <cell r="BX791">
            <v>206300.04511346068</v>
          </cell>
          <cell r="BY791">
            <v>249737.7</v>
          </cell>
          <cell r="BZ791">
            <v>1.2002419680356978E-10</v>
          </cell>
          <cell r="CA791">
            <v>623679.98444000003</v>
          </cell>
          <cell r="CB791">
            <v>642390.38397320011</v>
          </cell>
          <cell r="CC791">
            <v>662946.87626034254</v>
          </cell>
          <cell r="CD791">
            <v>684161.17630067363</v>
          </cell>
          <cell r="CE791">
            <v>704001.85041339311</v>
          </cell>
          <cell r="CF791">
            <v>7848.2394983055265</v>
          </cell>
          <cell r="CG791">
            <v>736864.53999006725</v>
          </cell>
          <cell r="CH791">
            <v>761181.06980973936</v>
          </cell>
          <cell r="CI791">
            <v>786300.04511346063</v>
          </cell>
          <cell r="CK791">
            <v>0</v>
          </cell>
          <cell r="CL791">
            <v>0</v>
          </cell>
          <cell r="CM791">
            <v>0</v>
          </cell>
          <cell r="CN791">
            <v>0</v>
          </cell>
          <cell r="CO791">
            <v>0</v>
          </cell>
          <cell r="CP791">
            <v>0</v>
          </cell>
          <cell r="CQ791">
            <v>0</v>
          </cell>
          <cell r="CR791">
            <v>0</v>
          </cell>
          <cell r="CS791">
            <v>0</v>
          </cell>
          <cell r="CT791">
            <v>0</v>
          </cell>
          <cell r="CU791">
            <v>0</v>
          </cell>
          <cell r="CW791">
            <v>0</v>
          </cell>
          <cell r="CX791">
            <v>0</v>
          </cell>
          <cell r="CY791">
            <v>0</v>
          </cell>
          <cell r="CZ791">
            <v>0</v>
          </cell>
          <cell r="DA791">
            <v>0</v>
          </cell>
          <cell r="DB791">
            <v>0</v>
          </cell>
          <cell r="DC791">
            <v>0</v>
          </cell>
          <cell r="DD791">
            <v>0</v>
          </cell>
          <cell r="DE791">
            <v>0</v>
          </cell>
          <cell r="DF791">
            <v>0</v>
          </cell>
          <cell r="DG791">
            <v>0</v>
          </cell>
          <cell r="DI791">
            <v>249737.7</v>
          </cell>
          <cell r="DJ791">
            <v>1.2002419680356978E-10</v>
          </cell>
          <cell r="DK791">
            <v>623679.98444000003</v>
          </cell>
          <cell r="DL791">
            <v>642390.38397320011</v>
          </cell>
          <cell r="DM791">
            <v>662946.87626034254</v>
          </cell>
          <cell r="DN791">
            <v>684161.17630067363</v>
          </cell>
          <cell r="DO791">
            <v>704001.85041339311</v>
          </cell>
          <cell r="DP791">
            <v>7848.2394983055265</v>
          </cell>
          <cell r="DQ791">
            <v>736864.53999006725</v>
          </cell>
          <cell r="DR791">
            <v>761181.06980973936</v>
          </cell>
          <cell r="DS791">
            <v>786300.04511346063</v>
          </cell>
          <cell r="DU791" t="str">
            <v>ACC 862/600778</v>
          </cell>
          <cell r="DV791">
            <v>0</v>
          </cell>
          <cell r="DW791">
            <v>0</v>
          </cell>
          <cell r="DX791">
            <v>5</v>
          </cell>
          <cell r="DY791">
            <v>4682909</v>
          </cell>
          <cell r="DZ791">
            <v>5609374.1657991819</v>
          </cell>
          <cell r="EB791">
            <v>5609374.1657991819</v>
          </cell>
          <cell r="EC791" t="str">
            <v>Def</v>
          </cell>
          <cell r="ED791" t="str">
            <v>Local Recreational Facilities</v>
          </cell>
        </row>
        <row r="792">
          <cell r="D792" t="str">
            <v>PC2130133</v>
          </cell>
          <cell r="E792" t="str">
            <v>Western Park Lighting</v>
          </cell>
          <cell r="F792" t="str">
            <v>Auckland Council</v>
          </cell>
          <cell r="G792" t="str">
            <v>Parks, sports and recreation</v>
          </cell>
          <cell r="H792" t="str">
            <v>E170505</v>
          </cell>
          <cell r="I792" t="str">
            <v>Local and sports parks - central management</v>
          </cell>
          <cell r="J792" t="str">
            <v>Lifestyle and culture</v>
          </cell>
          <cell r="K792" t="str">
            <v>Local parks services</v>
          </cell>
          <cell r="L792" t="str">
            <v>Local parks</v>
          </cell>
          <cell r="M792" t="str">
            <v>Local activities</v>
          </cell>
          <cell r="N792" t="str">
            <v>Local parks services</v>
          </cell>
          <cell r="O792" t="str">
            <v>Local parks</v>
          </cell>
          <cell r="P792" t="str">
            <v>Lifestyle and culture</v>
          </cell>
          <cell r="Q792" t="str">
            <v>Local parks services</v>
          </cell>
          <cell r="R792" t="str">
            <v>Local parks</v>
          </cell>
          <cell r="S792" t="str">
            <v>A1241205</v>
          </cell>
          <cell r="T792" t="str">
            <v>A1241205</v>
          </cell>
          <cell r="U792" t="str">
            <v>Local parks</v>
          </cell>
          <cell r="V792" t="str">
            <v>L195</v>
          </cell>
          <cell r="W792" t="str">
            <v>Waitemata</v>
          </cell>
          <cell r="X792" t="str">
            <v>PL40810</v>
          </cell>
          <cell r="Y792" t="str">
            <v>Expense</v>
          </cell>
          <cell r="Z792">
            <v>20110701</v>
          </cell>
          <cell r="AA792">
            <v>20130630</v>
          </cell>
          <cell r="AB792">
            <v>2</v>
          </cell>
          <cell r="AC792" t="str">
            <v>Discrete</v>
          </cell>
          <cell r="AD792">
            <v>0</v>
          </cell>
          <cell r="AE792">
            <v>0</v>
          </cell>
          <cell r="AF792">
            <v>0</v>
          </cell>
          <cell r="AG792">
            <v>1</v>
          </cell>
          <cell r="AH792">
            <v>2</v>
          </cell>
          <cell r="AI792" t="str">
            <v>Local &amp; Sports Parks</v>
          </cell>
          <cell r="AJ792" t="str">
            <v>Structures parks</v>
          </cell>
          <cell r="AK792">
            <v>25</v>
          </cell>
          <cell r="AM792">
            <v>1</v>
          </cell>
          <cell r="AS792">
            <v>30000</v>
          </cell>
          <cell r="AT792">
            <v>361538</v>
          </cell>
          <cell r="BD792">
            <v>3.1E-2</v>
          </cell>
          <cell r="BE792">
            <v>6.1930000000000041E-2</v>
          </cell>
          <cell r="BF792">
            <v>9.3787900000000146E-2</v>
          </cell>
          <cell r="BG792">
            <v>0.12878911280000027</v>
          </cell>
          <cell r="BH792">
            <v>0.16491036440960039</v>
          </cell>
          <cell r="BI792">
            <v>0.19869276497747879</v>
          </cell>
          <cell r="BJ792">
            <v>0.23225616239684821</v>
          </cell>
          <cell r="BK792">
            <v>0.27045610343115034</v>
          </cell>
          <cell r="BL792">
            <v>0.31238115484437823</v>
          </cell>
          <cell r="BM792">
            <v>0.35568973295424255</v>
          </cell>
          <cell r="BN792">
            <v>0</v>
          </cell>
          <cell r="BO792">
            <v>11207.678</v>
          </cell>
          <cell r="BP792">
            <v>0</v>
          </cell>
          <cell r="BQ792">
            <v>0</v>
          </cell>
          <cell r="BR792">
            <v>0</v>
          </cell>
          <cell r="BS792">
            <v>0</v>
          </cell>
          <cell r="BT792">
            <v>0</v>
          </cell>
          <cell r="BU792">
            <v>0</v>
          </cell>
          <cell r="BV792">
            <v>0</v>
          </cell>
          <cell r="BW792">
            <v>0</v>
          </cell>
          <cell r="BX792">
            <v>0</v>
          </cell>
          <cell r="BY792">
            <v>30000</v>
          </cell>
          <cell r="BZ792">
            <v>372745.67800000001</v>
          </cell>
          <cell r="CA792">
            <v>0</v>
          </cell>
          <cell r="CB792">
            <v>0</v>
          </cell>
          <cell r="CC792">
            <v>0</v>
          </cell>
          <cell r="CD792">
            <v>0</v>
          </cell>
          <cell r="CE792">
            <v>0</v>
          </cell>
          <cell r="CF792">
            <v>0</v>
          </cell>
          <cell r="CG792">
            <v>0</v>
          </cell>
          <cell r="CH792">
            <v>0</v>
          </cell>
          <cell r="CI792">
            <v>0</v>
          </cell>
          <cell r="CK792">
            <v>0</v>
          </cell>
          <cell r="CL792">
            <v>0</v>
          </cell>
          <cell r="CM792">
            <v>0</v>
          </cell>
          <cell r="CN792">
            <v>0</v>
          </cell>
          <cell r="CO792">
            <v>0</v>
          </cell>
          <cell r="CP792">
            <v>0</v>
          </cell>
          <cell r="CQ792">
            <v>0</v>
          </cell>
          <cell r="CR792">
            <v>0</v>
          </cell>
          <cell r="CS792">
            <v>0</v>
          </cell>
          <cell r="CT792">
            <v>0</v>
          </cell>
          <cell r="CU792">
            <v>0</v>
          </cell>
          <cell r="CW792">
            <v>0</v>
          </cell>
          <cell r="CX792">
            <v>0</v>
          </cell>
          <cell r="CY792">
            <v>0</v>
          </cell>
          <cell r="CZ792">
            <v>0</v>
          </cell>
          <cell r="DA792">
            <v>0</v>
          </cell>
          <cell r="DB792">
            <v>0</v>
          </cell>
          <cell r="DC792">
            <v>0</v>
          </cell>
          <cell r="DD792">
            <v>0</v>
          </cell>
          <cell r="DE792">
            <v>0</v>
          </cell>
          <cell r="DF792">
            <v>0</v>
          </cell>
          <cell r="DG792">
            <v>0</v>
          </cell>
          <cell r="DI792">
            <v>30000</v>
          </cell>
          <cell r="DJ792">
            <v>372745.67800000001</v>
          </cell>
          <cell r="DK792">
            <v>0</v>
          </cell>
          <cell r="DL792">
            <v>0</v>
          </cell>
          <cell r="DM792">
            <v>0</v>
          </cell>
          <cell r="DN792">
            <v>0</v>
          </cell>
          <cell r="DO792">
            <v>0</v>
          </cell>
          <cell r="DP792">
            <v>0</v>
          </cell>
          <cell r="DQ792">
            <v>0</v>
          </cell>
          <cell r="DR792">
            <v>0</v>
          </cell>
          <cell r="DS792">
            <v>0</v>
          </cell>
          <cell r="DU792" t="str">
            <v>ACC 862/510002</v>
          </cell>
          <cell r="DV792">
            <v>0</v>
          </cell>
          <cell r="DW792">
            <v>0</v>
          </cell>
          <cell r="DX792">
            <v>1</v>
          </cell>
          <cell r="DY792">
            <v>361538</v>
          </cell>
          <cell r="DZ792">
            <v>372745.67800000001</v>
          </cell>
          <cell r="EB792">
            <v>372745.67800000001</v>
          </cell>
          <cell r="EC792" t="str">
            <v>Def</v>
          </cell>
          <cell r="ED792" t="str">
            <v>Local Recreational Facilities</v>
          </cell>
        </row>
        <row r="793">
          <cell r="D793" t="str">
            <v>PC2130134</v>
          </cell>
          <cell r="E793" t="str">
            <v>Big Bay South</v>
          </cell>
          <cell r="F793" t="str">
            <v>Auckland Council</v>
          </cell>
          <cell r="G793" t="str">
            <v>Parks, sports and recreation</v>
          </cell>
          <cell r="H793" t="str">
            <v>E170805</v>
          </cell>
          <cell r="I793" t="str">
            <v>Local and sports parks - south management</v>
          </cell>
          <cell r="J793" t="str">
            <v>Lifestyle and culture</v>
          </cell>
          <cell r="K793" t="str">
            <v>Local parks services</v>
          </cell>
          <cell r="L793" t="str">
            <v>Local parks</v>
          </cell>
          <cell r="M793" t="str">
            <v>Local activities</v>
          </cell>
          <cell r="N793" t="str">
            <v>Local parks services</v>
          </cell>
          <cell r="O793" t="str">
            <v>Local parks</v>
          </cell>
          <cell r="P793" t="str">
            <v>Lifestyle and culture</v>
          </cell>
          <cell r="Q793" t="str">
            <v>Local parks services</v>
          </cell>
          <cell r="R793" t="str">
            <v>Local parks</v>
          </cell>
          <cell r="S793" t="str">
            <v>A1241205</v>
          </cell>
          <cell r="T793" t="str">
            <v>A1241205</v>
          </cell>
          <cell r="U793" t="str">
            <v>Local parks</v>
          </cell>
          <cell r="V793" t="str">
            <v>L110</v>
          </cell>
          <cell r="W793" t="str">
            <v>Franklin</v>
          </cell>
          <cell r="X793" t="str">
            <v>PL40810</v>
          </cell>
          <cell r="Y793" t="str">
            <v>Expense</v>
          </cell>
          <cell r="Z793">
            <v>20120701</v>
          </cell>
          <cell r="AA793">
            <v>20130630</v>
          </cell>
          <cell r="AB793">
            <v>2</v>
          </cell>
          <cell r="AC793" t="str">
            <v>Discrete</v>
          </cell>
          <cell r="AD793">
            <v>0.7</v>
          </cell>
          <cell r="AE793">
            <v>0</v>
          </cell>
          <cell r="AF793">
            <v>0.1</v>
          </cell>
          <cell r="AG793">
            <v>0.2</v>
          </cell>
          <cell r="AH793">
            <v>2</v>
          </cell>
          <cell r="AI793" t="str">
            <v>Local &amp; Sports Parks</v>
          </cell>
          <cell r="AJ793" t="str">
            <v>Structures parks</v>
          </cell>
          <cell r="AK793">
            <v>40</v>
          </cell>
          <cell r="AM793">
            <v>0.9</v>
          </cell>
          <cell r="AO793">
            <v>0.1</v>
          </cell>
          <cell r="AT793">
            <v>40000</v>
          </cell>
          <cell r="BD793">
            <v>3.1E-2</v>
          </cell>
          <cell r="BE793">
            <v>6.1930000000000041E-2</v>
          </cell>
          <cell r="BF793">
            <v>9.3787900000000146E-2</v>
          </cell>
          <cell r="BG793">
            <v>0.12878911280000027</v>
          </cell>
          <cell r="BH793">
            <v>0.16491036440960039</v>
          </cell>
          <cell r="BI793">
            <v>0.19869276497747879</v>
          </cell>
          <cell r="BJ793">
            <v>0.23225616239684821</v>
          </cell>
          <cell r="BK793">
            <v>0.27045610343115034</v>
          </cell>
          <cell r="BL793">
            <v>0.31238115484437823</v>
          </cell>
          <cell r="BM793">
            <v>0.35568973295424255</v>
          </cell>
          <cell r="BN793">
            <v>0</v>
          </cell>
          <cell r="BO793">
            <v>1240</v>
          </cell>
          <cell r="BP793">
            <v>0</v>
          </cell>
          <cell r="BQ793">
            <v>0</v>
          </cell>
          <cell r="BR793">
            <v>0</v>
          </cell>
          <cell r="BS793">
            <v>0</v>
          </cell>
          <cell r="BT793">
            <v>0</v>
          </cell>
          <cell r="BU793">
            <v>0</v>
          </cell>
          <cell r="BV793">
            <v>0</v>
          </cell>
          <cell r="BW793">
            <v>0</v>
          </cell>
          <cell r="BX793">
            <v>0</v>
          </cell>
          <cell r="BY793">
            <v>0</v>
          </cell>
          <cell r="BZ793">
            <v>41240</v>
          </cell>
          <cell r="CA793">
            <v>0</v>
          </cell>
          <cell r="CB793">
            <v>0</v>
          </cell>
          <cell r="CC793">
            <v>0</v>
          </cell>
          <cell r="CD793">
            <v>0</v>
          </cell>
          <cell r="CE793">
            <v>0</v>
          </cell>
          <cell r="CF793">
            <v>0</v>
          </cell>
          <cell r="CG793">
            <v>0</v>
          </cell>
          <cell r="CH793">
            <v>0</v>
          </cell>
          <cell r="CI793">
            <v>0</v>
          </cell>
          <cell r="CK793">
            <v>0</v>
          </cell>
          <cell r="CL793">
            <v>28867.999999999996</v>
          </cell>
          <cell r="CM793">
            <v>0</v>
          </cell>
          <cell r="CN793">
            <v>0</v>
          </cell>
          <cell r="CO793">
            <v>0</v>
          </cell>
          <cell r="CP793">
            <v>0</v>
          </cell>
          <cell r="CQ793">
            <v>0</v>
          </cell>
          <cell r="CR793">
            <v>0</v>
          </cell>
          <cell r="CS793">
            <v>0</v>
          </cell>
          <cell r="CT793">
            <v>0</v>
          </cell>
          <cell r="CU793">
            <v>0</v>
          </cell>
          <cell r="CW793">
            <v>0</v>
          </cell>
          <cell r="CX793">
            <v>4124</v>
          </cell>
          <cell r="CY793">
            <v>0</v>
          </cell>
          <cell r="CZ793">
            <v>0</v>
          </cell>
          <cell r="DA793">
            <v>0</v>
          </cell>
          <cell r="DB793">
            <v>0</v>
          </cell>
          <cell r="DC793">
            <v>0</v>
          </cell>
          <cell r="DD793">
            <v>0</v>
          </cell>
          <cell r="DE793">
            <v>0</v>
          </cell>
          <cell r="DF793">
            <v>0</v>
          </cell>
          <cell r="DG793">
            <v>0</v>
          </cell>
          <cell r="DI793">
            <v>0</v>
          </cell>
          <cell r="DJ793">
            <v>8248</v>
          </cell>
          <cell r="DK793">
            <v>0</v>
          </cell>
          <cell r="DL793">
            <v>0</v>
          </cell>
          <cell r="DM793">
            <v>0</v>
          </cell>
          <cell r="DN793">
            <v>0</v>
          </cell>
          <cell r="DO793">
            <v>0</v>
          </cell>
          <cell r="DP793">
            <v>0</v>
          </cell>
          <cell r="DQ793">
            <v>0</v>
          </cell>
          <cell r="DR793">
            <v>0</v>
          </cell>
          <cell r="DS793">
            <v>0</v>
          </cell>
          <cell r="DU793" t="str">
            <v>FDC OS036 002</v>
          </cell>
          <cell r="DV793">
            <v>4000</v>
          </cell>
          <cell r="DW793">
            <v>1</v>
          </cell>
          <cell r="DX793">
            <v>1</v>
          </cell>
          <cell r="DY793">
            <v>40000</v>
          </cell>
          <cell r="DZ793">
            <v>41240</v>
          </cell>
          <cell r="EB793">
            <v>41240</v>
          </cell>
          <cell r="EC793" t="str">
            <v>Def</v>
          </cell>
          <cell r="ED793" t="str">
            <v>Local Recreational Facilities</v>
          </cell>
        </row>
        <row r="794">
          <cell r="D794" t="str">
            <v>PC2130135</v>
          </cell>
          <cell r="E794" t="str">
            <v>Bledisloe Park Netball Carpark Extension</v>
          </cell>
          <cell r="F794" t="str">
            <v>Auckland Council</v>
          </cell>
          <cell r="G794" t="str">
            <v>Parks, sports and recreation</v>
          </cell>
          <cell r="H794" t="str">
            <v>E170805</v>
          </cell>
          <cell r="I794" t="str">
            <v>Local and sports parks - south management</v>
          </cell>
          <cell r="J794" t="str">
            <v>Lifestyle and culture</v>
          </cell>
          <cell r="K794" t="str">
            <v>Local parks services</v>
          </cell>
          <cell r="L794" t="str">
            <v>Local parks</v>
          </cell>
          <cell r="M794" t="str">
            <v>Local activities</v>
          </cell>
          <cell r="N794" t="str">
            <v>Local parks services</v>
          </cell>
          <cell r="O794" t="str">
            <v>Local parks</v>
          </cell>
          <cell r="P794" t="str">
            <v>Lifestyle and culture</v>
          </cell>
          <cell r="Q794" t="str">
            <v>Local parks services</v>
          </cell>
          <cell r="R794" t="str">
            <v>Local parks</v>
          </cell>
          <cell r="S794" t="str">
            <v>A1241205</v>
          </cell>
          <cell r="T794" t="str">
            <v>A1241205</v>
          </cell>
          <cell r="U794" t="str">
            <v>Local parks</v>
          </cell>
          <cell r="V794" t="str">
            <v>L110</v>
          </cell>
          <cell r="W794" t="str">
            <v>Franklin</v>
          </cell>
          <cell r="X794" t="str">
            <v>PL40810</v>
          </cell>
          <cell r="Y794" t="str">
            <v>Expense</v>
          </cell>
          <cell r="Z794">
            <v>20140701</v>
          </cell>
          <cell r="AA794">
            <v>20150630</v>
          </cell>
          <cell r="AB794">
            <v>2</v>
          </cell>
          <cell r="AC794" t="str">
            <v>Discrete</v>
          </cell>
          <cell r="AD794">
            <v>0.2</v>
          </cell>
          <cell r="AE794">
            <v>0</v>
          </cell>
          <cell r="AF794">
            <v>0.8</v>
          </cell>
          <cell r="AG794">
            <v>0</v>
          </cell>
          <cell r="AH794">
            <v>2</v>
          </cell>
          <cell r="AI794" t="str">
            <v>Local &amp; Sports Parks</v>
          </cell>
          <cell r="AJ794" t="str">
            <v>Structures parks</v>
          </cell>
          <cell r="AK794">
            <v>50</v>
          </cell>
          <cell r="AM794">
            <v>0.2</v>
          </cell>
          <cell r="AO794">
            <v>0.8</v>
          </cell>
          <cell r="AV794">
            <v>140000</v>
          </cell>
          <cell r="BD794">
            <v>3.1E-2</v>
          </cell>
          <cell r="BE794">
            <v>6.1930000000000041E-2</v>
          </cell>
          <cell r="BF794">
            <v>9.3787900000000146E-2</v>
          </cell>
          <cell r="BG794">
            <v>0.12878911280000027</v>
          </cell>
          <cell r="BH794">
            <v>0.16491036440960039</v>
          </cell>
          <cell r="BI794">
            <v>0.19869276497747879</v>
          </cell>
          <cell r="BJ794">
            <v>0.23225616239684821</v>
          </cell>
          <cell r="BK794">
            <v>0.27045610343115034</v>
          </cell>
          <cell r="BL794">
            <v>0.31238115484437823</v>
          </cell>
          <cell r="BM794">
            <v>0.35568973295424255</v>
          </cell>
          <cell r="BN794">
            <v>0</v>
          </cell>
          <cell r="BO794">
            <v>0</v>
          </cell>
          <cell r="BP794">
            <v>0</v>
          </cell>
          <cell r="BQ794">
            <v>13130.306000000021</v>
          </cell>
          <cell r="BR794">
            <v>0</v>
          </cell>
          <cell r="BS794">
            <v>0</v>
          </cell>
          <cell r="BT794">
            <v>0</v>
          </cell>
          <cell r="BU794">
            <v>0</v>
          </cell>
          <cell r="BV794">
            <v>0</v>
          </cell>
          <cell r="BW794">
            <v>0</v>
          </cell>
          <cell r="BX794">
            <v>0</v>
          </cell>
          <cell r="BY794">
            <v>0</v>
          </cell>
          <cell r="BZ794">
            <v>0</v>
          </cell>
          <cell r="CA794">
            <v>0</v>
          </cell>
          <cell r="CB794">
            <v>153130.30600000001</v>
          </cell>
          <cell r="CC794">
            <v>0</v>
          </cell>
          <cell r="CD794">
            <v>0</v>
          </cell>
          <cell r="CE794">
            <v>0</v>
          </cell>
          <cell r="CF794">
            <v>0</v>
          </cell>
          <cell r="CG794">
            <v>0</v>
          </cell>
          <cell r="CH794">
            <v>0</v>
          </cell>
          <cell r="CI794">
            <v>0</v>
          </cell>
          <cell r="CK794">
            <v>0</v>
          </cell>
          <cell r="CL794">
            <v>0</v>
          </cell>
          <cell r="CM794">
            <v>0</v>
          </cell>
          <cell r="CN794">
            <v>30626.061200000004</v>
          </cell>
          <cell r="CO794">
            <v>0</v>
          </cell>
          <cell r="CP794">
            <v>0</v>
          </cell>
          <cell r="CQ794">
            <v>0</v>
          </cell>
          <cell r="CR794">
            <v>0</v>
          </cell>
          <cell r="CS794">
            <v>0</v>
          </cell>
          <cell r="CT794">
            <v>0</v>
          </cell>
          <cell r="CU794">
            <v>0</v>
          </cell>
          <cell r="CW794">
            <v>0</v>
          </cell>
          <cell r="CX794">
            <v>0</v>
          </cell>
          <cell r="CY794">
            <v>0</v>
          </cell>
          <cell r="CZ794">
            <v>122504.24480000001</v>
          </cell>
          <cell r="DA794">
            <v>0</v>
          </cell>
          <cell r="DB794">
            <v>0</v>
          </cell>
          <cell r="DC794">
            <v>0</v>
          </cell>
          <cell r="DD794">
            <v>0</v>
          </cell>
          <cell r="DE794">
            <v>0</v>
          </cell>
          <cell r="DF794">
            <v>0</v>
          </cell>
          <cell r="DG794">
            <v>0</v>
          </cell>
          <cell r="DI794">
            <v>0</v>
          </cell>
          <cell r="DJ794">
            <v>0</v>
          </cell>
          <cell r="DK794">
            <v>0</v>
          </cell>
          <cell r="DL794">
            <v>0</v>
          </cell>
          <cell r="DM794">
            <v>0</v>
          </cell>
          <cell r="DN794">
            <v>0</v>
          </cell>
          <cell r="DO794">
            <v>0</v>
          </cell>
          <cell r="DP794">
            <v>0</v>
          </cell>
          <cell r="DQ794">
            <v>0</v>
          </cell>
          <cell r="DR794">
            <v>0</v>
          </cell>
          <cell r="DS794">
            <v>0</v>
          </cell>
          <cell r="DU794" t="str">
            <v>FDC OS026 004</v>
          </cell>
          <cell r="DV794">
            <v>112000</v>
          </cell>
          <cell r="DW794">
            <v>1</v>
          </cell>
          <cell r="DX794">
            <v>1</v>
          </cell>
          <cell r="DY794">
            <v>140000</v>
          </cell>
          <cell r="DZ794">
            <v>153130.30600000001</v>
          </cell>
          <cell r="EB794">
            <v>153130.30600000001</v>
          </cell>
          <cell r="EC794" t="str">
            <v>Def</v>
          </cell>
          <cell r="ED794" t="str">
            <v>Local Recreational Facilities</v>
          </cell>
        </row>
        <row r="795">
          <cell r="D795" t="str">
            <v>PC2130136</v>
          </cell>
          <cell r="E795" t="str">
            <v>Bledisloe park Queen Street</v>
          </cell>
          <cell r="F795" t="str">
            <v>Auckland Council</v>
          </cell>
          <cell r="G795" t="str">
            <v>Parks, sports and recreation</v>
          </cell>
          <cell r="H795" t="str">
            <v>E170805</v>
          </cell>
          <cell r="I795" t="str">
            <v>Local and sports parks - south management</v>
          </cell>
          <cell r="J795" t="str">
            <v>Lifestyle and culture</v>
          </cell>
          <cell r="K795" t="str">
            <v>Local parks services</v>
          </cell>
          <cell r="L795" t="str">
            <v>Local parks</v>
          </cell>
          <cell r="M795" t="str">
            <v>Local activities</v>
          </cell>
          <cell r="N795" t="str">
            <v>Local parks services</v>
          </cell>
          <cell r="O795" t="str">
            <v>Local parks</v>
          </cell>
          <cell r="P795" t="str">
            <v>Lifestyle and culture</v>
          </cell>
          <cell r="Q795" t="str">
            <v>Local parks services</v>
          </cell>
          <cell r="R795" t="str">
            <v>Local parks</v>
          </cell>
          <cell r="S795" t="str">
            <v>A1241205</v>
          </cell>
          <cell r="T795" t="str">
            <v>A1241205</v>
          </cell>
          <cell r="U795" t="str">
            <v>Local parks</v>
          </cell>
          <cell r="V795" t="str">
            <v>L110</v>
          </cell>
          <cell r="W795" t="str">
            <v>Franklin</v>
          </cell>
          <cell r="X795" t="str">
            <v>PL40810</v>
          </cell>
          <cell r="Y795" t="str">
            <v>Expense</v>
          </cell>
          <cell r="Z795">
            <v>20140701</v>
          </cell>
          <cell r="AA795">
            <v>20150630</v>
          </cell>
          <cell r="AB795">
            <v>2</v>
          </cell>
          <cell r="AC795" t="str">
            <v>Discrete</v>
          </cell>
          <cell r="AD795">
            <v>0</v>
          </cell>
          <cell r="AE795">
            <v>0</v>
          </cell>
          <cell r="AF795">
            <v>1</v>
          </cell>
          <cell r="AG795">
            <v>0</v>
          </cell>
          <cell r="AH795">
            <v>2</v>
          </cell>
          <cell r="AI795" t="str">
            <v>Local &amp; Sports Parks</v>
          </cell>
          <cell r="AJ795" t="str">
            <v>Structures parks</v>
          </cell>
          <cell r="AK795">
            <v>20</v>
          </cell>
          <cell r="AO795">
            <v>1</v>
          </cell>
          <cell r="AV795">
            <v>600000</v>
          </cell>
          <cell r="BD795">
            <v>3.1E-2</v>
          </cell>
          <cell r="BE795">
            <v>6.1930000000000041E-2</v>
          </cell>
          <cell r="BF795">
            <v>9.3787900000000146E-2</v>
          </cell>
          <cell r="BG795">
            <v>0.12878911280000027</v>
          </cell>
          <cell r="BH795">
            <v>0.16491036440960039</v>
          </cell>
          <cell r="BI795">
            <v>0.19869276497747879</v>
          </cell>
          <cell r="BJ795">
            <v>0.23225616239684821</v>
          </cell>
          <cell r="BK795">
            <v>0.27045610343115034</v>
          </cell>
          <cell r="BL795">
            <v>0.31238115484437823</v>
          </cell>
          <cell r="BM795">
            <v>0.35568973295424255</v>
          </cell>
          <cell r="BN795">
            <v>0</v>
          </cell>
          <cell r="BO795">
            <v>0</v>
          </cell>
          <cell r="BP795">
            <v>0</v>
          </cell>
          <cell r="BQ795">
            <v>56272.740000000085</v>
          </cell>
          <cell r="BR795">
            <v>0</v>
          </cell>
          <cell r="BS795">
            <v>0</v>
          </cell>
          <cell r="BT795">
            <v>0</v>
          </cell>
          <cell r="BU795">
            <v>0</v>
          </cell>
          <cell r="BV795">
            <v>0</v>
          </cell>
          <cell r="BW795">
            <v>0</v>
          </cell>
          <cell r="BX795">
            <v>0</v>
          </cell>
          <cell r="BY795">
            <v>0</v>
          </cell>
          <cell r="BZ795">
            <v>0</v>
          </cell>
          <cell r="CA795">
            <v>0</v>
          </cell>
          <cell r="CB795">
            <v>656272.74000000011</v>
          </cell>
          <cell r="CC795">
            <v>0</v>
          </cell>
          <cell r="CD795">
            <v>0</v>
          </cell>
          <cell r="CE795">
            <v>0</v>
          </cell>
          <cell r="CF795">
            <v>0</v>
          </cell>
          <cell r="CG795">
            <v>0</v>
          </cell>
          <cell r="CH795">
            <v>0</v>
          </cell>
          <cell r="CI795">
            <v>0</v>
          </cell>
          <cell r="CK795">
            <v>0</v>
          </cell>
          <cell r="CL795">
            <v>0</v>
          </cell>
          <cell r="CM795">
            <v>0</v>
          </cell>
          <cell r="CN795">
            <v>0</v>
          </cell>
          <cell r="CO795">
            <v>0</v>
          </cell>
          <cell r="CP795">
            <v>0</v>
          </cell>
          <cell r="CQ795">
            <v>0</v>
          </cell>
          <cell r="CR795">
            <v>0</v>
          </cell>
          <cell r="CS795">
            <v>0</v>
          </cell>
          <cell r="CT795">
            <v>0</v>
          </cell>
          <cell r="CU795">
            <v>0</v>
          </cell>
          <cell r="CW795">
            <v>0</v>
          </cell>
          <cell r="CX795">
            <v>0</v>
          </cell>
          <cell r="CY795">
            <v>0</v>
          </cell>
          <cell r="CZ795">
            <v>656272.74000000011</v>
          </cell>
          <cell r="DA795">
            <v>0</v>
          </cell>
          <cell r="DB795">
            <v>0</v>
          </cell>
          <cell r="DC795">
            <v>0</v>
          </cell>
          <cell r="DD795">
            <v>0</v>
          </cell>
          <cell r="DE795">
            <v>0</v>
          </cell>
          <cell r="DF795">
            <v>0</v>
          </cell>
          <cell r="DG795">
            <v>0</v>
          </cell>
          <cell r="DI795">
            <v>0</v>
          </cell>
          <cell r="DJ795">
            <v>0</v>
          </cell>
          <cell r="DK795">
            <v>0</v>
          </cell>
          <cell r="DL795">
            <v>0</v>
          </cell>
          <cell r="DM795">
            <v>0</v>
          </cell>
          <cell r="DN795">
            <v>0</v>
          </cell>
          <cell r="DO795">
            <v>0</v>
          </cell>
          <cell r="DP795">
            <v>0</v>
          </cell>
          <cell r="DQ795">
            <v>0</v>
          </cell>
          <cell r="DR795">
            <v>0</v>
          </cell>
          <cell r="DS795">
            <v>0</v>
          </cell>
          <cell r="DU795" t="str">
            <v>FDC OS047 001</v>
          </cell>
          <cell r="DV795">
            <v>600000</v>
          </cell>
          <cell r="DW795">
            <v>1</v>
          </cell>
          <cell r="DX795">
            <v>1</v>
          </cell>
          <cell r="DY795">
            <v>600000</v>
          </cell>
          <cell r="DZ795">
            <v>656272.74000000011</v>
          </cell>
          <cell r="EB795">
            <v>656272.74000000011</v>
          </cell>
          <cell r="EC795" t="str">
            <v>Def</v>
          </cell>
          <cell r="ED795" t="str">
            <v>Local Recreational Facilities</v>
          </cell>
        </row>
        <row r="796">
          <cell r="D796" t="str">
            <v>PC2130137</v>
          </cell>
          <cell r="E796" t="str">
            <v>Bledisloe Park Soccer Carpark</v>
          </cell>
          <cell r="F796" t="str">
            <v>Auckland Council</v>
          </cell>
          <cell r="G796" t="str">
            <v>Parks, sports and recreation</v>
          </cell>
          <cell r="H796" t="str">
            <v>E170805</v>
          </cell>
          <cell r="I796" t="str">
            <v>Local and sports parks - south management</v>
          </cell>
          <cell r="J796" t="str">
            <v>Lifestyle and culture</v>
          </cell>
          <cell r="K796" t="str">
            <v>Local parks services</v>
          </cell>
          <cell r="L796" t="str">
            <v>Local parks</v>
          </cell>
          <cell r="M796" t="str">
            <v>Local activities</v>
          </cell>
          <cell r="N796" t="str">
            <v>Local parks services</v>
          </cell>
          <cell r="O796" t="str">
            <v>Local parks</v>
          </cell>
          <cell r="P796" t="str">
            <v>Lifestyle and culture</v>
          </cell>
          <cell r="Q796" t="str">
            <v>Local parks services</v>
          </cell>
          <cell r="R796" t="str">
            <v>Local parks</v>
          </cell>
          <cell r="S796" t="str">
            <v>A1241205</v>
          </cell>
          <cell r="T796" t="str">
            <v>A1241205</v>
          </cell>
          <cell r="U796" t="str">
            <v>Local parks</v>
          </cell>
          <cell r="V796" t="str">
            <v>L110</v>
          </cell>
          <cell r="W796" t="str">
            <v>Franklin</v>
          </cell>
          <cell r="X796" t="str">
            <v>FY12 - Only</v>
          </cell>
          <cell r="Y796" t="str">
            <v>Expense</v>
          </cell>
          <cell r="Z796">
            <v>20110701</v>
          </cell>
          <cell r="AA796">
            <v>20120630</v>
          </cell>
          <cell r="AB796">
            <v>2</v>
          </cell>
          <cell r="AC796" t="str">
            <v>Discrete</v>
          </cell>
          <cell r="AD796">
            <v>0.2</v>
          </cell>
          <cell r="AE796">
            <v>0</v>
          </cell>
          <cell r="AF796">
            <v>0.8</v>
          </cell>
          <cell r="AG796">
            <v>0</v>
          </cell>
          <cell r="AH796">
            <v>2</v>
          </cell>
          <cell r="AI796" t="str">
            <v>Local &amp; Sports Parks</v>
          </cell>
          <cell r="AJ796" t="str">
            <v>Structures parks</v>
          </cell>
          <cell r="AK796">
            <v>50</v>
          </cell>
          <cell r="AM796">
            <v>0.2</v>
          </cell>
          <cell r="AO796">
            <v>0.8</v>
          </cell>
          <cell r="AS796">
            <v>70000</v>
          </cell>
          <cell r="BD796">
            <v>3.1E-2</v>
          </cell>
          <cell r="BE796">
            <v>6.1930000000000041E-2</v>
          </cell>
          <cell r="BF796">
            <v>9.3787900000000146E-2</v>
          </cell>
          <cell r="BG796">
            <v>0.12878911280000027</v>
          </cell>
          <cell r="BH796">
            <v>0.16491036440960039</v>
          </cell>
          <cell r="BI796">
            <v>0.19869276497747879</v>
          </cell>
          <cell r="BJ796">
            <v>0.23225616239684821</v>
          </cell>
          <cell r="BK796">
            <v>0.27045610343115034</v>
          </cell>
          <cell r="BL796">
            <v>0.31238115484437823</v>
          </cell>
          <cell r="BM796">
            <v>0.35568973295424255</v>
          </cell>
          <cell r="BN796">
            <v>0</v>
          </cell>
          <cell r="BO796">
            <v>0</v>
          </cell>
          <cell r="BP796">
            <v>0</v>
          </cell>
          <cell r="BQ796">
            <v>0</v>
          </cell>
          <cell r="BR796">
            <v>0</v>
          </cell>
          <cell r="BS796">
            <v>0</v>
          </cell>
          <cell r="BT796">
            <v>0</v>
          </cell>
          <cell r="BU796">
            <v>0</v>
          </cell>
          <cell r="BV796">
            <v>0</v>
          </cell>
          <cell r="BW796">
            <v>0</v>
          </cell>
          <cell r="BX796">
            <v>0</v>
          </cell>
          <cell r="BY796">
            <v>70000</v>
          </cell>
          <cell r="BZ796">
            <v>0</v>
          </cell>
          <cell r="CA796">
            <v>0</v>
          </cell>
          <cell r="CB796">
            <v>0</v>
          </cell>
          <cell r="CC796">
            <v>0</v>
          </cell>
          <cell r="CD796">
            <v>0</v>
          </cell>
          <cell r="CE796">
            <v>0</v>
          </cell>
          <cell r="CF796">
            <v>0</v>
          </cell>
          <cell r="CG796">
            <v>0</v>
          </cell>
          <cell r="CH796">
            <v>0</v>
          </cell>
          <cell r="CI796">
            <v>0</v>
          </cell>
          <cell r="CK796">
            <v>14000</v>
          </cell>
          <cell r="CL796">
            <v>0</v>
          </cell>
          <cell r="CM796">
            <v>0</v>
          </cell>
          <cell r="CN796">
            <v>0</v>
          </cell>
          <cell r="CO796">
            <v>0</v>
          </cell>
          <cell r="CP796">
            <v>0</v>
          </cell>
          <cell r="CQ796">
            <v>0</v>
          </cell>
          <cell r="CR796">
            <v>0</v>
          </cell>
          <cell r="CS796">
            <v>0</v>
          </cell>
          <cell r="CT796">
            <v>0</v>
          </cell>
          <cell r="CU796">
            <v>0</v>
          </cell>
          <cell r="CW796">
            <v>56000</v>
          </cell>
          <cell r="CX796">
            <v>0</v>
          </cell>
          <cell r="CY796">
            <v>0</v>
          </cell>
          <cell r="CZ796">
            <v>0</v>
          </cell>
          <cell r="DA796">
            <v>0</v>
          </cell>
          <cell r="DB796">
            <v>0</v>
          </cell>
          <cell r="DC796">
            <v>0</v>
          </cell>
          <cell r="DD796">
            <v>0</v>
          </cell>
          <cell r="DE796">
            <v>0</v>
          </cell>
          <cell r="DF796">
            <v>0</v>
          </cell>
          <cell r="DG796">
            <v>0</v>
          </cell>
          <cell r="DI796">
            <v>0</v>
          </cell>
          <cell r="DJ796">
            <v>0</v>
          </cell>
          <cell r="DK796">
            <v>0</v>
          </cell>
          <cell r="DL796">
            <v>0</v>
          </cell>
          <cell r="DM796">
            <v>0</v>
          </cell>
          <cell r="DN796">
            <v>0</v>
          </cell>
          <cell r="DO796">
            <v>0</v>
          </cell>
          <cell r="DP796">
            <v>0</v>
          </cell>
          <cell r="DQ796">
            <v>0</v>
          </cell>
          <cell r="DR796">
            <v>0</v>
          </cell>
          <cell r="DS796">
            <v>0</v>
          </cell>
          <cell r="DU796" t="str">
            <v>FDC OS026 003</v>
          </cell>
          <cell r="DV796">
            <v>0</v>
          </cell>
          <cell r="DW796">
            <v>0</v>
          </cell>
          <cell r="DX796">
            <v>1</v>
          </cell>
          <cell r="DY796">
            <v>0</v>
          </cell>
          <cell r="DZ796">
            <v>0</v>
          </cell>
          <cell r="EB796">
            <v>0</v>
          </cell>
          <cell r="EC796" t="str">
            <v>Def</v>
          </cell>
          <cell r="ED796" t="str">
            <v>Local Recreational Facilities</v>
          </cell>
        </row>
        <row r="797">
          <cell r="D797" t="str">
            <v>PC2130138</v>
          </cell>
          <cell r="E797" t="str">
            <v>Carpark Renewal</v>
          </cell>
          <cell r="F797" t="str">
            <v>Auckland Council</v>
          </cell>
          <cell r="G797" t="str">
            <v>Parks, sports and recreation</v>
          </cell>
          <cell r="H797" t="str">
            <v>E170805</v>
          </cell>
          <cell r="I797" t="str">
            <v>Local and sports parks - south management</v>
          </cell>
          <cell r="J797" t="str">
            <v>Lifestyle and culture</v>
          </cell>
          <cell r="K797" t="str">
            <v>Local parks services</v>
          </cell>
          <cell r="L797" t="str">
            <v>Local parks</v>
          </cell>
          <cell r="M797" t="str">
            <v>Local activities</v>
          </cell>
          <cell r="N797" t="str">
            <v>Local parks services</v>
          </cell>
          <cell r="O797" t="str">
            <v>Local parks</v>
          </cell>
          <cell r="P797" t="str">
            <v>Lifestyle and culture</v>
          </cell>
          <cell r="Q797" t="str">
            <v>Local parks services</v>
          </cell>
          <cell r="R797" t="str">
            <v>Local parks</v>
          </cell>
          <cell r="S797" t="str">
            <v>A1241205</v>
          </cell>
          <cell r="T797" t="str">
            <v>A1241205</v>
          </cell>
          <cell r="U797" t="str">
            <v>Local parks</v>
          </cell>
          <cell r="V797" t="str">
            <v>L110</v>
          </cell>
          <cell r="W797" t="str">
            <v>Franklin</v>
          </cell>
          <cell r="X797" t="str">
            <v>FY12 - Only</v>
          </cell>
          <cell r="Y797" t="str">
            <v>Expense</v>
          </cell>
          <cell r="Z797">
            <v>20110701</v>
          </cell>
          <cell r="AA797">
            <v>20120630</v>
          </cell>
          <cell r="AB797">
            <v>2</v>
          </cell>
          <cell r="AC797" t="str">
            <v>Discrete</v>
          </cell>
          <cell r="AD797">
            <v>0</v>
          </cell>
          <cell r="AE797">
            <v>0</v>
          </cell>
          <cell r="AF797">
            <v>0</v>
          </cell>
          <cell r="AG797">
            <v>1</v>
          </cell>
          <cell r="AH797">
            <v>2</v>
          </cell>
          <cell r="AI797" t="str">
            <v>Local &amp; Sports Parks</v>
          </cell>
          <cell r="AJ797" t="str">
            <v>Structures parks</v>
          </cell>
          <cell r="AK797">
            <v>50</v>
          </cell>
          <cell r="AQ797">
            <v>1</v>
          </cell>
          <cell r="AS797">
            <v>59152</v>
          </cell>
          <cell r="BD797">
            <v>3.1E-2</v>
          </cell>
          <cell r="BE797">
            <v>6.1930000000000041E-2</v>
          </cell>
          <cell r="BF797">
            <v>9.3787900000000146E-2</v>
          </cell>
          <cell r="BG797">
            <v>0.12878911280000027</v>
          </cell>
          <cell r="BH797">
            <v>0.16491036440960039</v>
          </cell>
          <cell r="BI797">
            <v>0.19869276497747879</v>
          </cell>
          <cell r="BJ797">
            <v>0.23225616239684821</v>
          </cell>
          <cell r="BK797">
            <v>0.27045610343115034</v>
          </cell>
          <cell r="BL797">
            <v>0.31238115484437823</v>
          </cell>
          <cell r="BM797">
            <v>0.35568973295424255</v>
          </cell>
          <cell r="BN797">
            <v>0</v>
          </cell>
          <cell r="BO797">
            <v>0</v>
          </cell>
          <cell r="BP797">
            <v>0</v>
          </cell>
          <cell r="BQ797">
            <v>0</v>
          </cell>
          <cell r="BR797">
            <v>0</v>
          </cell>
          <cell r="BS797">
            <v>0</v>
          </cell>
          <cell r="BT797">
            <v>0</v>
          </cell>
          <cell r="BU797">
            <v>0</v>
          </cell>
          <cell r="BV797">
            <v>0</v>
          </cell>
          <cell r="BW797">
            <v>0</v>
          </cell>
          <cell r="BX797">
            <v>0</v>
          </cell>
          <cell r="BY797">
            <v>59152</v>
          </cell>
          <cell r="BZ797">
            <v>0</v>
          </cell>
          <cell r="CA797">
            <v>0</v>
          </cell>
          <cell r="CB797">
            <v>0</v>
          </cell>
          <cell r="CC797">
            <v>0</v>
          </cell>
          <cell r="CD797">
            <v>0</v>
          </cell>
          <cell r="CE797">
            <v>0</v>
          </cell>
          <cell r="CF797">
            <v>0</v>
          </cell>
          <cell r="CG797">
            <v>0</v>
          </cell>
          <cell r="CH797">
            <v>0</v>
          </cell>
          <cell r="CI797">
            <v>0</v>
          </cell>
          <cell r="CK797">
            <v>0</v>
          </cell>
          <cell r="CL797">
            <v>0</v>
          </cell>
          <cell r="CM797">
            <v>0</v>
          </cell>
          <cell r="CN797">
            <v>0</v>
          </cell>
          <cell r="CO797">
            <v>0</v>
          </cell>
          <cell r="CP797">
            <v>0</v>
          </cell>
          <cell r="CQ797">
            <v>0</v>
          </cell>
          <cell r="CR797">
            <v>0</v>
          </cell>
          <cell r="CS797">
            <v>0</v>
          </cell>
          <cell r="CT797">
            <v>0</v>
          </cell>
          <cell r="CU797">
            <v>0</v>
          </cell>
          <cell r="CW797">
            <v>0</v>
          </cell>
          <cell r="CX797">
            <v>0</v>
          </cell>
          <cell r="CY797">
            <v>0</v>
          </cell>
          <cell r="CZ797">
            <v>0</v>
          </cell>
          <cell r="DA797">
            <v>0</v>
          </cell>
          <cell r="DB797">
            <v>0</v>
          </cell>
          <cell r="DC797">
            <v>0</v>
          </cell>
          <cell r="DD797">
            <v>0</v>
          </cell>
          <cell r="DE797">
            <v>0</v>
          </cell>
          <cell r="DF797">
            <v>0</v>
          </cell>
          <cell r="DG797">
            <v>0</v>
          </cell>
          <cell r="DI797">
            <v>59152</v>
          </cell>
          <cell r="DJ797">
            <v>0</v>
          </cell>
          <cell r="DK797">
            <v>0</v>
          </cell>
          <cell r="DL797">
            <v>0</v>
          </cell>
          <cell r="DM797">
            <v>0</v>
          </cell>
          <cell r="DN797">
            <v>0</v>
          </cell>
          <cell r="DO797">
            <v>0</v>
          </cell>
          <cell r="DP797">
            <v>0</v>
          </cell>
          <cell r="DQ797">
            <v>0</v>
          </cell>
          <cell r="DR797">
            <v>0</v>
          </cell>
          <cell r="DS797">
            <v>0</v>
          </cell>
          <cell r="DU797" t="str">
            <v>FDC OS022 001</v>
          </cell>
          <cell r="DV797">
            <v>0</v>
          </cell>
          <cell r="DW797">
            <v>0</v>
          </cell>
          <cell r="DX797">
            <v>1</v>
          </cell>
          <cell r="DY797">
            <v>0</v>
          </cell>
          <cell r="DZ797">
            <v>0</v>
          </cell>
          <cell r="EB797">
            <v>0</v>
          </cell>
          <cell r="EC797" t="str">
            <v>Def</v>
          </cell>
          <cell r="ED797" t="str">
            <v>Local Recreational Facilities</v>
          </cell>
        </row>
        <row r="798">
          <cell r="D798" t="str">
            <v>PC2130139</v>
          </cell>
          <cell r="E798" t="str">
            <v>Clarks Beach Erosion Control</v>
          </cell>
          <cell r="F798" t="str">
            <v>Auckland Council</v>
          </cell>
          <cell r="G798" t="str">
            <v>Parks, sports and recreation</v>
          </cell>
          <cell r="H798" t="str">
            <v>E170805</v>
          </cell>
          <cell r="I798" t="str">
            <v>Local and sports parks - south management</v>
          </cell>
          <cell r="J798" t="str">
            <v>Lifestyle and culture</v>
          </cell>
          <cell r="K798" t="str">
            <v>Local parks services</v>
          </cell>
          <cell r="L798" t="str">
            <v>Local parks</v>
          </cell>
          <cell r="M798" t="str">
            <v>Local activities</v>
          </cell>
          <cell r="N798" t="str">
            <v>Local parks services</v>
          </cell>
          <cell r="O798" t="str">
            <v>Local parks</v>
          </cell>
          <cell r="P798" t="str">
            <v>Lifestyle and culture</v>
          </cell>
          <cell r="Q798" t="str">
            <v>Local parks services</v>
          </cell>
          <cell r="R798" t="str">
            <v>Local parks</v>
          </cell>
          <cell r="S798" t="str">
            <v>A1241205</v>
          </cell>
          <cell r="T798" t="str">
            <v>A1241205</v>
          </cell>
          <cell r="U798" t="str">
            <v>Local parks</v>
          </cell>
          <cell r="V798" t="str">
            <v>L110</v>
          </cell>
          <cell r="W798" t="str">
            <v>Franklin</v>
          </cell>
          <cell r="X798" t="str">
            <v>FY12 - Only</v>
          </cell>
          <cell r="Y798" t="str">
            <v>Expense</v>
          </cell>
          <cell r="Z798">
            <v>20110701</v>
          </cell>
          <cell r="AA798">
            <v>20120630</v>
          </cell>
          <cell r="AB798">
            <v>2</v>
          </cell>
          <cell r="AC798" t="str">
            <v>Discrete</v>
          </cell>
          <cell r="AD798">
            <v>0.5</v>
          </cell>
          <cell r="AE798">
            <v>0</v>
          </cell>
          <cell r="AF798">
            <v>0</v>
          </cell>
          <cell r="AG798">
            <v>0.5</v>
          </cell>
          <cell r="AH798">
            <v>2</v>
          </cell>
          <cell r="AI798" t="str">
            <v>Local &amp; Sports Parks</v>
          </cell>
          <cell r="AJ798" t="str">
            <v>Structures parks</v>
          </cell>
          <cell r="AK798">
            <v>20</v>
          </cell>
          <cell r="AM798">
            <v>0.5</v>
          </cell>
          <cell r="AO798">
            <v>0.5</v>
          </cell>
          <cell r="AS798">
            <v>45000</v>
          </cell>
          <cell r="BD798">
            <v>3.1E-2</v>
          </cell>
          <cell r="BE798">
            <v>6.1930000000000041E-2</v>
          </cell>
          <cell r="BF798">
            <v>9.3787900000000146E-2</v>
          </cell>
          <cell r="BG798">
            <v>0.12878911280000027</v>
          </cell>
          <cell r="BH798">
            <v>0.16491036440960039</v>
          </cell>
          <cell r="BI798">
            <v>0.19869276497747879</v>
          </cell>
          <cell r="BJ798">
            <v>0.23225616239684821</v>
          </cell>
          <cell r="BK798">
            <v>0.27045610343115034</v>
          </cell>
          <cell r="BL798">
            <v>0.31238115484437823</v>
          </cell>
          <cell r="BM798">
            <v>0.35568973295424255</v>
          </cell>
          <cell r="BN798">
            <v>0</v>
          </cell>
          <cell r="BO798">
            <v>0</v>
          </cell>
          <cell r="BP798">
            <v>0</v>
          </cell>
          <cell r="BQ798">
            <v>0</v>
          </cell>
          <cell r="BR798">
            <v>0</v>
          </cell>
          <cell r="BS798">
            <v>0</v>
          </cell>
          <cell r="BT798">
            <v>0</v>
          </cell>
          <cell r="BU798">
            <v>0</v>
          </cell>
          <cell r="BV798">
            <v>0</v>
          </cell>
          <cell r="BW798">
            <v>0</v>
          </cell>
          <cell r="BX798">
            <v>0</v>
          </cell>
          <cell r="BY798">
            <v>45000</v>
          </cell>
          <cell r="BZ798">
            <v>0</v>
          </cell>
          <cell r="CA798">
            <v>0</v>
          </cell>
          <cell r="CB798">
            <v>0</v>
          </cell>
          <cell r="CC798">
            <v>0</v>
          </cell>
          <cell r="CD798">
            <v>0</v>
          </cell>
          <cell r="CE798">
            <v>0</v>
          </cell>
          <cell r="CF798">
            <v>0</v>
          </cell>
          <cell r="CG798">
            <v>0</v>
          </cell>
          <cell r="CH798">
            <v>0</v>
          </cell>
          <cell r="CI798">
            <v>0</v>
          </cell>
          <cell r="CK798">
            <v>22500</v>
          </cell>
          <cell r="CL798">
            <v>0</v>
          </cell>
          <cell r="CM798">
            <v>0</v>
          </cell>
          <cell r="CN798">
            <v>0</v>
          </cell>
          <cell r="CO798">
            <v>0</v>
          </cell>
          <cell r="CP798">
            <v>0</v>
          </cell>
          <cell r="CQ798">
            <v>0</v>
          </cell>
          <cell r="CR798">
            <v>0</v>
          </cell>
          <cell r="CS798">
            <v>0</v>
          </cell>
          <cell r="CT798">
            <v>0</v>
          </cell>
          <cell r="CU798">
            <v>0</v>
          </cell>
          <cell r="CW798">
            <v>0</v>
          </cell>
          <cell r="CX798">
            <v>0</v>
          </cell>
          <cell r="CY798">
            <v>0</v>
          </cell>
          <cell r="CZ798">
            <v>0</v>
          </cell>
          <cell r="DA798">
            <v>0</v>
          </cell>
          <cell r="DB798">
            <v>0</v>
          </cell>
          <cell r="DC798">
            <v>0</v>
          </cell>
          <cell r="DD798">
            <v>0</v>
          </cell>
          <cell r="DE798">
            <v>0</v>
          </cell>
          <cell r="DF798">
            <v>0</v>
          </cell>
          <cell r="DG798">
            <v>0</v>
          </cell>
          <cell r="DI798">
            <v>22500</v>
          </cell>
          <cell r="DJ798">
            <v>0</v>
          </cell>
          <cell r="DK798">
            <v>0</v>
          </cell>
          <cell r="DL798">
            <v>0</v>
          </cell>
          <cell r="DM798">
            <v>0</v>
          </cell>
          <cell r="DN798">
            <v>0</v>
          </cell>
          <cell r="DO798">
            <v>0</v>
          </cell>
          <cell r="DP798">
            <v>0</v>
          </cell>
          <cell r="DQ798">
            <v>0</v>
          </cell>
          <cell r="DR798">
            <v>0</v>
          </cell>
          <cell r="DS798">
            <v>0</v>
          </cell>
          <cell r="DU798" t="str">
            <v>FDC OS033 007</v>
          </cell>
          <cell r="DV798">
            <v>0</v>
          </cell>
          <cell r="DW798">
            <v>1</v>
          </cell>
          <cell r="DX798">
            <v>1</v>
          </cell>
          <cell r="DY798">
            <v>0</v>
          </cell>
          <cell r="DZ798">
            <v>0</v>
          </cell>
          <cell r="EB798">
            <v>0</v>
          </cell>
          <cell r="EC798" t="str">
            <v>Def</v>
          </cell>
          <cell r="ED798" t="str">
            <v>Local Recreational Facilities</v>
          </cell>
        </row>
        <row r="799">
          <cell r="D799" t="str">
            <v>PC2130140</v>
          </cell>
          <cell r="E799" t="str">
            <v>Colin Lawrie Fields</v>
          </cell>
          <cell r="F799" t="str">
            <v>Auckland Council</v>
          </cell>
          <cell r="G799" t="str">
            <v>Parks, sports and recreation</v>
          </cell>
          <cell r="H799" t="str">
            <v>E170805</v>
          </cell>
          <cell r="I799" t="str">
            <v>Local and sports parks - south management</v>
          </cell>
          <cell r="J799" t="str">
            <v>Lifestyle and culture</v>
          </cell>
          <cell r="K799" t="str">
            <v>Local parks services</v>
          </cell>
          <cell r="L799" t="str">
            <v>Local parks</v>
          </cell>
          <cell r="M799" t="str">
            <v>Local activities</v>
          </cell>
          <cell r="N799" t="str">
            <v>Local parks services</v>
          </cell>
          <cell r="O799" t="str">
            <v>Local parks</v>
          </cell>
          <cell r="P799" t="str">
            <v>Lifestyle and culture</v>
          </cell>
          <cell r="Q799" t="str">
            <v>Local parks services</v>
          </cell>
          <cell r="R799" t="str">
            <v>Local parks</v>
          </cell>
          <cell r="S799" t="str">
            <v>A1241205</v>
          </cell>
          <cell r="T799" t="str">
            <v>A1241205</v>
          </cell>
          <cell r="U799" t="str">
            <v>Local parks</v>
          </cell>
          <cell r="V799" t="str">
            <v>L110</v>
          </cell>
          <cell r="W799" t="str">
            <v>Franklin</v>
          </cell>
          <cell r="X799" t="str">
            <v>PL40810</v>
          </cell>
          <cell r="Y799" t="str">
            <v>Expense</v>
          </cell>
          <cell r="Z799">
            <v>20140701</v>
          </cell>
          <cell r="AA799">
            <v>20150630</v>
          </cell>
          <cell r="AB799">
            <v>2</v>
          </cell>
          <cell r="AC799" t="str">
            <v>Discrete</v>
          </cell>
          <cell r="AD799">
            <v>0.7</v>
          </cell>
          <cell r="AE799">
            <v>0</v>
          </cell>
          <cell r="AF799">
            <v>0.1</v>
          </cell>
          <cell r="AG799">
            <v>0.2</v>
          </cell>
          <cell r="AH799">
            <v>2</v>
          </cell>
          <cell r="AI799" t="str">
            <v>Local &amp; Sports Parks</v>
          </cell>
          <cell r="AJ799" t="str">
            <v>Structures parks</v>
          </cell>
          <cell r="AK799">
            <v>35</v>
          </cell>
          <cell r="AM799">
            <v>0.9</v>
          </cell>
          <cell r="AO799">
            <v>0.1</v>
          </cell>
          <cell r="AV799">
            <v>100000</v>
          </cell>
          <cell r="BD799">
            <v>3.1E-2</v>
          </cell>
          <cell r="BE799">
            <v>6.1930000000000041E-2</v>
          </cell>
          <cell r="BF799">
            <v>9.3787900000000146E-2</v>
          </cell>
          <cell r="BG799">
            <v>0.12878911280000027</v>
          </cell>
          <cell r="BH799">
            <v>0.16491036440960039</v>
          </cell>
          <cell r="BI799">
            <v>0.19869276497747879</v>
          </cell>
          <cell r="BJ799">
            <v>0.23225616239684821</v>
          </cell>
          <cell r="BK799">
            <v>0.27045610343115034</v>
          </cell>
          <cell r="BL799">
            <v>0.31238115484437823</v>
          </cell>
          <cell r="BM799">
            <v>0.35568973295424255</v>
          </cell>
          <cell r="BN799">
            <v>0</v>
          </cell>
          <cell r="BO799">
            <v>0</v>
          </cell>
          <cell r="BP799">
            <v>0</v>
          </cell>
          <cell r="BQ799">
            <v>9378.7900000000154</v>
          </cell>
          <cell r="BR799">
            <v>0</v>
          </cell>
          <cell r="BS799">
            <v>0</v>
          </cell>
          <cell r="BT799">
            <v>0</v>
          </cell>
          <cell r="BU799">
            <v>0</v>
          </cell>
          <cell r="BV799">
            <v>0</v>
          </cell>
          <cell r="BW799">
            <v>0</v>
          </cell>
          <cell r="BX799">
            <v>0</v>
          </cell>
          <cell r="BY799">
            <v>0</v>
          </cell>
          <cell r="BZ799">
            <v>0</v>
          </cell>
          <cell r="CA799">
            <v>0</v>
          </cell>
          <cell r="CB799">
            <v>109378.79000000001</v>
          </cell>
          <cell r="CC799">
            <v>0</v>
          </cell>
          <cell r="CD799">
            <v>0</v>
          </cell>
          <cell r="CE799">
            <v>0</v>
          </cell>
          <cell r="CF799">
            <v>0</v>
          </cell>
          <cell r="CG799">
            <v>0</v>
          </cell>
          <cell r="CH799">
            <v>0</v>
          </cell>
          <cell r="CI799">
            <v>0</v>
          </cell>
          <cell r="CK799">
            <v>0</v>
          </cell>
          <cell r="CL799">
            <v>0</v>
          </cell>
          <cell r="CM799">
            <v>0</v>
          </cell>
          <cell r="CN799">
            <v>76565.153000000006</v>
          </cell>
          <cell r="CO799">
            <v>0</v>
          </cell>
          <cell r="CP799">
            <v>0</v>
          </cell>
          <cell r="CQ799">
            <v>0</v>
          </cell>
          <cell r="CR799">
            <v>0</v>
          </cell>
          <cell r="CS799">
            <v>0</v>
          </cell>
          <cell r="CT799">
            <v>0</v>
          </cell>
          <cell r="CU799">
            <v>0</v>
          </cell>
          <cell r="CW799">
            <v>0</v>
          </cell>
          <cell r="CX799">
            <v>0</v>
          </cell>
          <cell r="CY799">
            <v>0</v>
          </cell>
          <cell r="CZ799">
            <v>10937.879000000001</v>
          </cell>
          <cell r="DA799">
            <v>0</v>
          </cell>
          <cell r="DB799">
            <v>0</v>
          </cell>
          <cell r="DC799">
            <v>0</v>
          </cell>
          <cell r="DD799">
            <v>0</v>
          </cell>
          <cell r="DE799">
            <v>0</v>
          </cell>
          <cell r="DF799">
            <v>0</v>
          </cell>
          <cell r="DG799">
            <v>0</v>
          </cell>
          <cell r="DI799">
            <v>0</v>
          </cell>
          <cell r="DJ799">
            <v>0</v>
          </cell>
          <cell r="DK799">
            <v>0</v>
          </cell>
          <cell r="DL799">
            <v>21875.758000000002</v>
          </cell>
          <cell r="DM799">
            <v>0</v>
          </cell>
          <cell r="DN799">
            <v>0</v>
          </cell>
          <cell r="DO799">
            <v>0</v>
          </cell>
          <cell r="DP799">
            <v>0</v>
          </cell>
          <cell r="DQ799">
            <v>0</v>
          </cell>
          <cell r="DR799">
            <v>0</v>
          </cell>
          <cell r="DS799">
            <v>0</v>
          </cell>
          <cell r="DU799" t="str">
            <v>FDC OS036 011</v>
          </cell>
          <cell r="DV799">
            <v>10000</v>
          </cell>
          <cell r="DW799">
            <v>1</v>
          </cell>
          <cell r="DX799">
            <v>1</v>
          </cell>
          <cell r="DY799">
            <v>100000</v>
          </cell>
          <cell r="DZ799">
            <v>109378.79000000001</v>
          </cell>
          <cell r="EB799">
            <v>109378.79000000001</v>
          </cell>
          <cell r="EC799" t="str">
            <v>Def</v>
          </cell>
          <cell r="ED799" t="str">
            <v>Local Recreational Facilities</v>
          </cell>
        </row>
        <row r="800">
          <cell r="D800" t="str">
            <v>PC2130141</v>
          </cell>
          <cell r="E800" t="str">
            <v>Colin Lawrie Fields Upgrade</v>
          </cell>
          <cell r="F800" t="str">
            <v>Auckland Council</v>
          </cell>
          <cell r="G800" t="str">
            <v>Parks, sports and recreation</v>
          </cell>
          <cell r="H800" t="str">
            <v>E170805</v>
          </cell>
          <cell r="I800" t="str">
            <v>Local and sports parks - south management</v>
          </cell>
          <cell r="J800" t="str">
            <v>Lifestyle and culture</v>
          </cell>
          <cell r="K800" t="str">
            <v>Local parks services</v>
          </cell>
          <cell r="L800" t="str">
            <v>Local parks</v>
          </cell>
          <cell r="M800" t="str">
            <v>Local activities</v>
          </cell>
          <cell r="N800" t="str">
            <v>Local parks services</v>
          </cell>
          <cell r="O800" t="str">
            <v>Local parks</v>
          </cell>
          <cell r="P800" t="str">
            <v>Lifestyle and culture</v>
          </cell>
          <cell r="Q800" t="str">
            <v>Local parks services</v>
          </cell>
          <cell r="R800" t="str">
            <v>Local parks</v>
          </cell>
          <cell r="S800" t="str">
            <v>A1241205</v>
          </cell>
          <cell r="T800" t="str">
            <v>A1241205</v>
          </cell>
          <cell r="U800" t="str">
            <v>Local parks</v>
          </cell>
          <cell r="V800" t="str">
            <v>L110</v>
          </cell>
          <cell r="W800" t="str">
            <v>Franklin</v>
          </cell>
          <cell r="X800" t="str">
            <v>FY12 - Only</v>
          </cell>
          <cell r="Y800" t="str">
            <v>Expense</v>
          </cell>
          <cell r="Z800">
            <v>20110701</v>
          </cell>
          <cell r="AA800">
            <v>20120630</v>
          </cell>
          <cell r="AB800">
            <v>2</v>
          </cell>
          <cell r="AC800" t="str">
            <v>Discrete</v>
          </cell>
          <cell r="AD800">
            <v>0.2</v>
          </cell>
          <cell r="AE800">
            <v>0</v>
          </cell>
          <cell r="AF800">
            <v>0.8</v>
          </cell>
          <cell r="AG800">
            <v>0</v>
          </cell>
          <cell r="AH800">
            <v>2</v>
          </cell>
          <cell r="AI800" t="str">
            <v>Local &amp; Sports Parks</v>
          </cell>
          <cell r="AJ800" t="str">
            <v>Structures parks</v>
          </cell>
          <cell r="AK800">
            <v>35</v>
          </cell>
          <cell r="AM800">
            <v>0.2</v>
          </cell>
          <cell r="AO800">
            <v>0.8</v>
          </cell>
          <cell r="AS800">
            <v>145891.5</v>
          </cell>
          <cell r="BD800">
            <v>3.1E-2</v>
          </cell>
          <cell r="BE800">
            <v>6.1930000000000041E-2</v>
          </cell>
          <cell r="BF800">
            <v>9.3787900000000146E-2</v>
          </cell>
          <cell r="BG800">
            <v>0.12878911280000027</v>
          </cell>
          <cell r="BH800">
            <v>0.16491036440960039</v>
          </cell>
          <cell r="BI800">
            <v>0.19869276497747879</v>
          </cell>
          <cell r="BJ800">
            <v>0.23225616239684821</v>
          </cell>
          <cell r="BK800">
            <v>0.27045610343115034</v>
          </cell>
          <cell r="BL800">
            <v>0.31238115484437823</v>
          </cell>
          <cell r="BM800">
            <v>0.35568973295424255</v>
          </cell>
          <cell r="BN800">
            <v>0</v>
          </cell>
          <cell r="BO800">
            <v>0</v>
          </cell>
          <cell r="BP800">
            <v>0</v>
          </cell>
          <cell r="BQ800">
            <v>0</v>
          </cell>
          <cell r="BR800">
            <v>0</v>
          </cell>
          <cell r="BS800">
            <v>0</v>
          </cell>
          <cell r="BT800">
            <v>0</v>
          </cell>
          <cell r="BU800">
            <v>0</v>
          </cell>
          <cell r="BV800">
            <v>0</v>
          </cell>
          <cell r="BW800">
            <v>0</v>
          </cell>
          <cell r="BX800">
            <v>0</v>
          </cell>
          <cell r="BY800">
            <v>145891.5</v>
          </cell>
          <cell r="BZ800">
            <v>0</v>
          </cell>
          <cell r="CA800">
            <v>0</v>
          </cell>
          <cell r="CB800">
            <v>0</v>
          </cell>
          <cell r="CC800">
            <v>0</v>
          </cell>
          <cell r="CD800">
            <v>0</v>
          </cell>
          <cell r="CE800">
            <v>0</v>
          </cell>
          <cell r="CF800">
            <v>0</v>
          </cell>
          <cell r="CG800">
            <v>0</v>
          </cell>
          <cell r="CH800">
            <v>0</v>
          </cell>
          <cell r="CI800">
            <v>0</v>
          </cell>
          <cell r="CK800">
            <v>29178.300000000003</v>
          </cell>
          <cell r="CL800">
            <v>0</v>
          </cell>
          <cell r="CM800">
            <v>0</v>
          </cell>
          <cell r="CN800">
            <v>0</v>
          </cell>
          <cell r="CO800">
            <v>0</v>
          </cell>
          <cell r="CP800">
            <v>0</v>
          </cell>
          <cell r="CQ800">
            <v>0</v>
          </cell>
          <cell r="CR800">
            <v>0</v>
          </cell>
          <cell r="CS800">
            <v>0</v>
          </cell>
          <cell r="CT800">
            <v>0</v>
          </cell>
          <cell r="CU800">
            <v>0</v>
          </cell>
          <cell r="CW800">
            <v>116713.20000000001</v>
          </cell>
          <cell r="CX800">
            <v>0</v>
          </cell>
          <cell r="CY800">
            <v>0</v>
          </cell>
          <cell r="CZ800">
            <v>0</v>
          </cell>
          <cell r="DA800">
            <v>0</v>
          </cell>
          <cell r="DB800">
            <v>0</v>
          </cell>
          <cell r="DC800">
            <v>0</v>
          </cell>
          <cell r="DD800">
            <v>0</v>
          </cell>
          <cell r="DE800">
            <v>0</v>
          </cell>
          <cell r="DF800">
            <v>0</v>
          </cell>
          <cell r="DG800">
            <v>0</v>
          </cell>
          <cell r="DI800">
            <v>0</v>
          </cell>
          <cell r="DJ800">
            <v>0</v>
          </cell>
          <cell r="DK800">
            <v>0</v>
          </cell>
          <cell r="DL800">
            <v>0</v>
          </cell>
          <cell r="DM800">
            <v>0</v>
          </cell>
          <cell r="DN800">
            <v>0</v>
          </cell>
          <cell r="DO800">
            <v>0</v>
          </cell>
          <cell r="DP800">
            <v>0</v>
          </cell>
          <cell r="DQ800">
            <v>0</v>
          </cell>
          <cell r="DR800">
            <v>0</v>
          </cell>
          <cell r="DS800">
            <v>0</v>
          </cell>
          <cell r="DU800" t="str">
            <v>FDC OS026 007</v>
          </cell>
          <cell r="DV800">
            <v>0</v>
          </cell>
          <cell r="DW800">
            <v>0</v>
          </cell>
          <cell r="DX800">
            <v>1</v>
          </cell>
          <cell r="DY800">
            <v>0</v>
          </cell>
          <cell r="DZ800">
            <v>0</v>
          </cell>
          <cell r="EB800">
            <v>0</v>
          </cell>
          <cell r="EC800" t="str">
            <v>Def</v>
          </cell>
          <cell r="ED800" t="str">
            <v>Local Recreational Facilities</v>
          </cell>
        </row>
        <row r="801">
          <cell r="D801" t="str">
            <v>PC2130142</v>
          </cell>
          <cell r="E801" t="str">
            <v>Franklin Recreation Hub</v>
          </cell>
          <cell r="F801" t="str">
            <v>Auckland Council</v>
          </cell>
          <cell r="G801" t="str">
            <v>Parks, sports and recreation</v>
          </cell>
          <cell r="H801" t="str">
            <v>E170805</v>
          </cell>
          <cell r="I801" t="str">
            <v>Local and sports parks - south management</v>
          </cell>
          <cell r="J801" t="str">
            <v>Lifestyle and culture</v>
          </cell>
          <cell r="K801" t="str">
            <v>Local parks services</v>
          </cell>
          <cell r="L801" t="str">
            <v>Local parks</v>
          </cell>
          <cell r="M801" t="str">
            <v>Local activities</v>
          </cell>
          <cell r="N801" t="str">
            <v>Local parks services</v>
          </cell>
          <cell r="O801" t="str">
            <v>Local parks</v>
          </cell>
          <cell r="P801" t="str">
            <v>Lifestyle and culture</v>
          </cell>
          <cell r="Q801" t="str">
            <v>Local parks services</v>
          </cell>
          <cell r="R801" t="str">
            <v>Local parks</v>
          </cell>
          <cell r="S801" t="str">
            <v>A1241205</v>
          </cell>
          <cell r="T801" t="str">
            <v>A1241205</v>
          </cell>
          <cell r="U801" t="str">
            <v>Local parks</v>
          </cell>
          <cell r="V801" t="str">
            <v>L110</v>
          </cell>
          <cell r="W801" t="str">
            <v>Franklin</v>
          </cell>
          <cell r="X801" t="str">
            <v>FY12 - Only</v>
          </cell>
          <cell r="Y801" t="str">
            <v>Expense</v>
          </cell>
          <cell r="Z801">
            <v>20100701</v>
          </cell>
          <cell r="AA801">
            <v>20120630</v>
          </cell>
          <cell r="AB801">
            <v>2</v>
          </cell>
          <cell r="AC801" t="str">
            <v>Discrete</v>
          </cell>
          <cell r="AD801">
            <v>0</v>
          </cell>
          <cell r="AE801">
            <v>0</v>
          </cell>
          <cell r="AF801">
            <v>1</v>
          </cell>
          <cell r="AG801">
            <v>0</v>
          </cell>
          <cell r="AH801">
            <v>2</v>
          </cell>
          <cell r="AI801" t="str">
            <v>Local &amp; Sports Parks</v>
          </cell>
          <cell r="AJ801" t="str">
            <v>Structures parks</v>
          </cell>
          <cell r="AK801">
            <v>35</v>
          </cell>
          <cell r="AM801">
            <v>1</v>
          </cell>
          <cell r="AS801">
            <v>29039</v>
          </cell>
          <cell r="BD801">
            <v>3.1E-2</v>
          </cell>
          <cell r="BE801">
            <v>6.1930000000000041E-2</v>
          </cell>
          <cell r="BF801">
            <v>9.3787900000000146E-2</v>
          </cell>
          <cell r="BG801">
            <v>0.12878911280000027</v>
          </cell>
          <cell r="BH801">
            <v>0.16491036440960039</v>
          </cell>
          <cell r="BI801">
            <v>0.19869276497747879</v>
          </cell>
          <cell r="BJ801">
            <v>0.23225616239684821</v>
          </cell>
          <cell r="BK801">
            <v>0.27045610343115034</v>
          </cell>
          <cell r="BL801">
            <v>0.31238115484437823</v>
          </cell>
          <cell r="BM801">
            <v>0.35568973295424255</v>
          </cell>
          <cell r="BN801">
            <v>0</v>
          </cell>
          <cell r="BO801">
            <v>0</v>
          </cell>
          <cell r="BP801">
            <v>0</v>
          </cell>
          <cell r="BQ801">
            <v>0</v>
          </cell>
          <cell r="BR801">
            <v>0</v>
          </cell>
          <cell r="BS801">
            <v>0</v>
          </cell>
          <cell r="BT801">
            <v>0</v>
          </cell>
          <cell r="BU801">
            <v>0</v>
          </cell>
          <cell r="BV801">
            <v>0</v>
          </cell>
          <cell r="BW801">
            <v>0</v>
          </cell>
          <cell r="BX801">
            <v>0</v>
          </cell>
          <cell r="BY801">
            <v>29039</v>
          </cell>
          <cell r="BZ801">
            <v>0</v>
          </cell>
          <cell r="CA801">
            <v>0</v>
          </cell>
          <cell r="CB801">
            <v>0</v>
          </cell>
          <cell r="CC801">
            <v>0</v>
          </cell>
          <cell r="CD801">
            <v>0</v>
          </cell>
          <cell r="CE801">
            <v>0</v>
          </cell>
          <cell r="CF801">
            <v>0</v>
          </cell>
          <cell r="CG801">
            <v>0</v>
          </cell>
          <cell r="CH801">
            <v>0</v>
          </cell>
          <cell r="CI801">
            <v>0</v>
          </cell>
          <cell r="CK801">
            <v>0</v>
          </cell>
          <cell r="CL801">
            <v>0</v>
          </cell>
          <cell r="CM801">
            <v>0</v>
          </cell>
          <cell r="CN801">
            <v>0</v>
          </cell>
          <cell r="CO801">
            <v>0</v>
          </cell>
          <cell r="CP801">
            <v>0</v>
          </cell>
          <cell r="CQ801">
            <v>0</v>
          </cell>
          <cell r="CR801">
            <v>0</v>
          </cell>
          <cell r="CS801">
            <v>0</v>
          </cell>
          <cell r="CT801">
            <v>0</v>
          </cell>
          <cell r="CU801">
            <v>0</v>
          </cell>
          <cell r="CW801">
            <v>29039</v>
          </cell>
          <cell r="CX801">
            <v>0</v>
          </cell>
          <cell r="CY801">
            <v>0</v>
          </cell>
          <cell r="CZ801">
            <v>0</v>
          </cell>
          <cell r="DA801">
            <v>0</v>
          </cell>
          <cell r="DB801">
            <v>0</v>
          </cell>
          <cell r="DC801">
            <v>0</v>
          </cell>
          <cell r="DD801">
            <v>0</v>
          </cell>
          <cell r="DE801">
            <v>0</v>
          </cell>
          <cell r="DF801">
            <v>0</v>
          </cell>
          <cell r="DG801">
            <v>0</v>
          </cell>
          <cell r="DI801">
            <v>0</v>
          </cell>
          <cell r="DJ801">
            <v>0</v>
          </cell>
          <cell r="DK801">
            <v>0</v>
          </cell>
          <cell r="DL801">
            <v>0</v>
          </cell>
          <cell r="DM801">
            <v>0</v>
          </cell>
          <cell r="DN801">
            <v>0</v>
          </cell>
          <cell r="DO801">
            <v>0</v>
          </cell>
          <cell r="DP801">
            <v>0</v>
          </cell>
          <cell r="DQ801">
            <v>0</v>
          </cell>
          <cell r="DR801">
            <v>0</v>
          </cell>
          <cell r="DS801">
            <v>0</v>
          </cell>
          <cell r="DU801" t="str">
            <v>FDC OS043 001</v>
          </cell>
          <cell r="DV801">
            <v>0</v>
          </cell>
          <cell r="DW801">
            <v>0</v>
          </cell>
          <cell r="DX801">
            <v>1</v>
          </cell>
          <cell r="DY801">
            <v>0</v>
          </cell>
          <cell r="DZ801">
            <v>0</v>
          </cell>
          <cell r="EB801">
            <v>0</v>
          </cell>
          <cell r="EC801" t="str">
            <v>Def</v>
          </cell>
          <cell r="ED801" t="str">
            <v>Local Recreational Facilities</v>
          </cell>
        </row>
        <row r="802">
          <cell r="D802" t="str">
            <v>PC2130143</v>
          </cell>
          <cell r="E802" t="str">
            <v>Future Coastal Development</v>
          </cell>
          <cell r="F802" t="str">
            <v>Auckland Council</v>
          </cell>
          <cell r="G802" t="str">
            <v>Parks, sports and recreation</v>
          </cell>
          <cell r="H802" t="str">
            <v>E170805</v>
          </cell>
          <cell r="I802" t="str">
            <v>Local and sports parks - south management</v>
          </cell>
          <cell r="J802" t="str">
            <v>Lifestyle and culture</v>
          </cell>
          <cell r="K802" t="str">
            <v>Local parks services</v>
          </cell>
          <cell r="L802" t="str">
            <v>Local parks</v>
          </cell>
          <cell r="M802" t="str">
            <v>Local activities</v>
          </cell>
          <cell r="N802" t="str">
            <v>Local parks services</v>
          </cell>
          <cell r="O802" t="str">
            <v>Local parks</v>
          </cell>
          <cell r="P802" t="str">
            <v>Lifestyle and culture</v>
          </cell>
          <cell r="Q802" t="str">
            <v>Local parks services</v>
          </cell>
          <cell r="R802" t="str">
            <v>Local parks</v>
          </cell>
          <cell r="S802" t="str">
            <v>A1241205</v>
          </cell>
          <cell r="T802" t="str">
            <v>A1241205</v>
          </cell>
          <cell r="U802" t="str">
            <v>Local parks</v>
          </cell>
          <cell r="V802" t="str">
            <v>L110</v>
          </cell>
          <cell r="W802" t="str">
            <v>Franklin</v>
          </cell>
          <cell r="X802" t="str">
            <v>PL40810</v>
          </cell>
          <cell r="Y802" t="str">
            <v>Expense</v>
          </cell>
          <cell r="Z802">
            <v>20150701</v>
          </cell>
          <cell r="AA802">
            <v>20220630</v>
          </cell>
          <cell r="AB802">
            <v>1</v>
          </cell>
          <cell r="AC802" t="str">
            <v>Programme</v>
          </cell>
          <cell r="AD802">
            <v>0.5</v>
          </cell>
          <cell r="AE802">
            <v>0</v>
          </cell>
          <cell r="AF802">
            <v>0.5</v>
          </cell>
          <cell r="AG802">
            <v>0</v>
          </cell>
          <cell r="AH802">
            <v>2</v>
          </cell>
          <cell r="AI802" t="str">
            <v>Local &amp; Sports Parks</v>
          </cell>
          <cell r="AJ802" t="str">
            <v>Structures parks</v>
          </cell>
          <cell r="AK802">
            <v>20</v>
          </cell>
          <cell r="AM802">
            <v>0.5</v>
          </cell>
          <cell r="AO802">
            <v>0.5</v>
          </cell>
          <cell r="AT802">
            <v>0</v>
          </cell>
          <cell r="AU802">
            <v>0</v>
          </cell>
          <cell r="AV802">
            <v>0</v>
          </cell>
          <cell r="AW802">
            <v>100000</v>
          </cell>
          <cell r="AX802">
            <v>75000</v>
          </cell>
          <cell r="AY802">
            <v>75000</v>
          </cell>
          <cell r="AZ802">
            <v>75000</v>
          </cell>
          <cell r="BA802">
            <v>50000</v>
          </cell>
          <cell r="BB802">
            <v>50000</v>
          </cell>
          <cell r="BC802">
            <v>50000</v>
          </cell>
          <cell r="BD802">
            <v>3.1E-2</v>
          </cell>
          <cell r="BE802">
            <v>6.1930000000000041E-2</v>
          </cell>
          <cell r="BF802">
            <v>9.3787900000000146E-2</v>
          </cell>
          <cell r="BG802">
            <v>0.12878911280000027</v>
          </cell>
          <cell r="BH802">
            <v>0.16491036440960039</v>
          </cell>
          <cell r="BI802">
            <v>0.19869276497747879</v>
          </cell>
          <cell r="BJ802">
            <v>0.23225616239684821</v>
          </cell>
          <cell r="BK802">
            <v>0.27045610343115034</v>
          </cell>
          <cell r="BL802">
            <v>0.31238115484437823</v>
          </cell>
          <cell r="BM802">
            <v>0.35568973295424255</v>
          </cell>
          <cell r="BN802">
            <v>0</v>
          </cell>
          <cell r="BO802">
            <v>0</v>
          </cell>
          <cell r="BP802">
            <v>0</v>
          </cell>
          <cell r="BQ802">
            <v>0</v>
          </cell>
          <cell r="BR802">
            <v>12878.911280000028</v>
          </cell>
          <cell r="BS802">
            <v>12368.27733072003</v>
          </cell>
          <cell r="BT802">
            <v>14901.957373310908</v>
          </cell>
          <cell r="BU802">
            <v>17419.212179763617</v>
          </cell>
          <cell r="BV802">
            <v>13522.805171557517</v>
          </cell>
          <cell r="BW802">
            <v>15619.057742218911</v>
          </cell>
          <cell r="BX802">
            <v>17784.486647712129</v>
          </cell>
          <cell r="BY802">
            <v>0</v>
          </cell>
          <cell r="BZ802">
            <v>0</v>
          </cell>
          <cell r="CA802">
            <v>0</v>
          </cell>
          <cell r="CB802">
            <v>0</v>
          </cell>
          <cell r="CC802">
            <v>112878.91128000003</v>
          </cell>
          <cell r="CD802">
            <v>87368.277330720026</v>
          </cell>
          <cell r="CE802">
            <v>89901.957373310914</v>
          </cell>
          <cell r="CF802">
            <v>92419.212179763621</v>
          </cell>
          <cell r="CG802">
            <v>63522.805171557513</v>
          </cell>
          <cell r="CH802">
            <v>65619.057742218909</v>
          </cell>
          <cell r="CI802">
            <v>67784.486647712125</v>
          </cell>
          <cell r="CK802">
            <v>0</v>
          </cell>
          <cell r="CL802">
            <v>0</v>
          </cell>
          <cell r="CM802">
            <v>0</v>
          </cell>
          <cell r="CN802">
            <v>0</v>
          </cell>
          <cell r="CO802">
            <v>56439.455640000015</v>
          </cell>
          <cell r="CP802">
            <v>43684.138665360013</v>
          </cell>
          <cell r="CQ802">
            <v>44950.978686655457</v>
          </cell>
          <cell r="CR802">
            <v>46209.60608988181</v>
          </cell>
          <cell r="CS802">
            <v>31761.402585778756</v>
          </cell>
          <cell r="CT802">
            <v>32809.528871109454</v>
          </cell>
          <cell r="CU802">
            <v>33892.243323856062</v>
          </cell>
          <cell r="CW802">
            <v>0</v>
          </cell>
          <cell r="CX802">
            <v>0</v>
          </cell>
          <cell r="CY802">
            <v>0</v>
          </cell>
          <cell r="CZ802">
            <v>0</v>
          </cell>
          <cell r="DA802">
            <v>56439.455640000015</v>
          </cell>
          <cell r="DB802">
            <v>43684.138665360013</v>
          </cell>
          <cell r="DC802">
            <v>44950.978686655457</v>
          </cell>
          <cell r="DD802">
            <v>46209.60608988181</v>
          </cell>
          <cell r="DE802">
            <v>31761.402585778756</v>
          </cell>
          <cell r="DF802">
            <v>32809.528871109454</v>
          </cell>
          <cell r="DG802">
            <v>33892.243323856062</v>
          </cell>
          <cell r="DI802">
            <v>0</v>
          </cell>
          <cell r="DJ802">
            <v>0</v>
          </cell>
          <cell r="DK802">
            <v>0</v>
          </cell>
          <cell r="DL802">
            <v>0</v>
          </cell>
          <cell r="DM802">
            <v>0</v>
          </cell>
          <cell r="DN802">
            <v>0</v>
          </cell>
          <cell r="DO802">
            <v>0</v>
          </cell>
          <cell r="DP802">
            <v>0</v>
          </cell>
          <cell r="DQ802">
            <v>0</v>
          </cell>
          <cell r="DR802">
            <v>0</v>
          </cell>
          <cell r="DS802">
            <v>0</v>
          </cell>
          <cell r="DU802" t="str">
            <v>FDC OS033 008</v>
          </cell>
          <cell r="DV802">
            <v>237500</v>
          </cell>
          <cell r="DW802">
            <v>1</v>
          </cell>
          <cell r="DX802">
            <v>1</v>
          </cell>
          <cell r="DY802">
            <v>475000</v>
          </cell>
          <cell r="DZ802">
            <v>579494.70772528322</v>
          </cell>
          <cell r="EB802">
            <v>579494.70772528322</v>
          </cell>
          <cell r="EC802" t="str">
            <v>Def</v>
          </cell>
          <cell r="ED802" t="str">
            <v>Local Recreational Facilities</v>
          </cell>
        </row>
        <row r="803">
          <cell r="D803" t="str">
            <v>PC2130144</v>
          </cell>
          <cell r="E803" t="str">
            <v>Future Developments</v>
          </cell>
          <cell r="F803" t="str">
            <v>Auckland Council</v>
          </cell>
          <cell r="G803" t="str">
            <v>Parks, sports and recreation</v>
          </cell>
          <cell r="H803" t="str">
            <v>E170805</v>
          </cell>
          <cell r="I803" t="str">
            <v>Local and sports parks - south management</v>
          </cell>
          <cell r="J803" t="str">
            <v>Lifestyle and culture</v>
          </cell>
          <cell r="K803" t="str">
            <v>Local parks services</v>
          </cell>
          <cell r="L803" t="str">
            <v>Local parks</v>
          </cell>
          <cell r="M803" t="str">
            <v>Local activities</v>
          </cell>
          <cell r="N803" t="str">
            <v>Local parks services</v>
          </cell>
          <cell r="O803" t="str">
            <v>Local parks</v>
          </cell>
          <cell r="P803" t="str">
            <v>Lifestyle and culture</v>
          </cell>
          <cell r="Q803" t="str">
            <v>Local parks services</v>
          </cell>
          <cell r="R803" t="str">
            <v>Local parks</v>
          </cell>
          <cell r="S803" t="str">
            <v>A1241205</v>
          </cell>
          <cell r="T803" t="str">
            <v>A1241205</v>
          </cell>
          <cell r="U803" t="str">
            <v>Local parks</v>
          </cell>
          <cell r="V803" t="str">
            <v>L110</v>
          </cell>
          <cell r="W803" t="str">
            <v>Franklin</v>
          </cell>
          <cell r="X803" t="str">
            <v>PL40810</v>
          </cell>
          <cell r="Y803" t="str">
            <v>Expense</v>
          </cell>
          <cell r="Z803">
            <v>20140701</v>
          </cell>
          <cell r="AA803">
            <v>20190630</v>
          </cell>
          <cell r="AB803">
            <v>1</v>
          </cell>
          <cell r="AC803" t="str">
            <v>Programme</v>
          </cell>
          <cell r="AD803">
            <v>0.6</v>
          </cell>
          <cell r="AE803">
            <v>0</v>
          </cell>
          <cell r="AF803">
            <v>0.4</v>
          </cell>
          <cell r="AG803">
            <v>0</v>
          </cell>
          <cell r="AH803">
            <v>2</v>
          </cell>
          <cell r="AI803" t="str">
            <v>Local &amp; Sports Parks</v>
          </cell>
          <cell r="AJ803" t="str">
            <v>Structures parks</v>
          </cell>
          <cell r="AK803">
            <v>35</v>
          </cell>
          <cell r="AM803">
            <v>0.6</v>
          </cell>
          <cell r="AO803">
            <v>0.4</v>
          </cell>
          <cell r="AV803">
            <v>42000</v>
          </cell>
          <cell r="AW803">
            <v>42000</v>
          </cell>
          <cell r="AX803">
            <v>42000</v>
          </cell>
          <cell r="AY803">
            <v>42000</v>
          </cell>
          <cell r="AZ803">
            <v>42000</v>
          </cell>
          <cell r="BD803">
            <v>3.1E-2</v>
          </cell>
          <cell r="BE803">
            <v>6.1930000000000041E-2</v>
          </cell>
          <cell r="BF803">
            <v>9.3787900000000146E-2</v>
          </cell>
          <cell r="BG803">
            <v>0.12878911280000027</v>
          </cell>
          <cell r="BH803">
            <v>0.16491036440960039</v>
          </cell>
          <cell r="BI803">
            <v>0.19869276497747879</v>
          </cell>
          <cell r="BJ803">
            <v>0.23225616239684821</v>
          </cell>
          <cell r="BK803">
            <v>0.27045610343115034</v>
          </cell>
          <cell r="BL803">
            <v>0.31238115484437823</v>
          </cell>
          <cell r="BM803">
            <v>0.35568973295424255</v>
          </cell>
          <cell r="BN803">
            <v>0</v>
          </cell>
          <cell r="BO803">
            <v>0</v>
          </cell>
          <cell r="BP803">
            <v>0</v>
          </cell>
          <cell r="BQ803">
            <v>3939.0918000000061</v>
          </cell>
          <cell r="BR803">
            <v>5409.1427376000111</v>
          </cell>
          <cell r="BS803">
            <v>6926.2353052032158</v>
          </cell>
          <cell r="BT803">
            <v>8345.096129054109</v>
          </cell>
          <cell r="BU803">
            <v>9754.7588206676246</v>
          </cell>
          <cell r="BV803">
            <v>0</v>
          </cell>
          <cell r="BW803">
            <v>0</v>
          </cell>
          <cell r="BX803">
            <v>0</v>
          </cell>
          <cell r="BY803">
            <v>0</v>
          </cell>
          <cell r="BZ803">
            <v>0</v>
          </cell>
          <cell r="CA803">
            <v>0</v>
          </cell>
          <cell r="CB803">
            <v>45939.091800000009</v>
          </cell>
          <cell r="CC803">
            <v>47409.142737600014</v>
          </cell>
          <cell r="CD803">
            <v>48926.235305203212</v>
          </cell>
          <cell r="CE803">
            <v>50345.096129054109</v>
          </cell>
          <cell r="CF803">
            <v>51754.758820667623</v>
          </cell>
          <cell r="CG803">
            <v>0</v>
          </cell>
          <cell r="CH803">
            <v>0</v>
          </cell>
          <cell r="CI803">
            <v>0</v>
          </cell>
          <cell r="CK803">
            <v>0</v>
          </cell>
          <cell r="CL803">
            <v>0</v>
          </cell>
          <cell r="CM803">
            <v>0</v>
          </cell>
          <cell r="CN803">
            <v>27563.455080000003</v>
          </cell>
          <cell r="CO803">
            <v>28445.485642560008</v>
          </cell>
          <cell r="CP803">
            <v>29355.741183121925</v>
          </cell>
          <cell r="CQ803">
            <v>30207.057677432465</v>
          </cell>
          <cell r="CR803">
            <v>31052.855292400571</v>
          </cell>
          <cell r="CS803">
            <v>0</v>
          </cell>
          <cell r="CT803">
            <v>0</v>
          </cell>
          <cell r="CU803">
            <v>0</v>
          </cell>
          <cell r="CW803">
            <v>0</v>
          </cell>
          <cell r="CX803">
            <v>0</v>
          </cell>
          <cell r="CY803">
            <v>0</v>
          </cell>
          <cell r="CZ803">
            <v>18375.636720000006</v>
          </cell>
          <cell r="DA803">
            <v>18963.657095040006</v>
          </cell>
          <cell r="DB803">
            <v>19570.494122081287</v>
          </cell>
          <cell r="DC803">
            <v>20138.038451621644</v>
          </cell>
          <cell r="DD803">
            <v>20701.903528267052</v>
          </cell>
          <cell r="DE803">
            <v>0</v>
          </cell>
          <cell r="DF803">
            <v>0</v>
          </cell>
          <cell r="DG803">
            <v>0</v>
          </cell>
          <cell r="DI803">
            <v>0</v>
          </cell>
          <cell r="DJ803">
            <v>0</v>
          </cell>
          <cell r="DK803">
            <v>0</v>
          </cell>
          <cell r="DL803">
            <v>0</v>
          </cell>
          <cell r="DM803">
            <v>0</v>
          </cell>
          <cell r="DN803">
            <v>0</v>
          </cell>
          <cell r="DO803">
            <v>0</v>
          </cell>
          <cell r="DP803">
            <v>0</v>
          </cell>
          <cell r="DQ803">
            <v>0</v>
          </cell>
          <cell r="DR803">
            <v>0</v>
          </cell>
          <cell r="DS803">
            <v>0</v>
          </cell>
          <cell r="DU803" t="str">
            <v>FDC OS035 009</v>
          </cell>
          <cell r="DV803">
            <v>84000</v>
          </cell>
          <cell r="DW803">
            <v>1</v>
          </cell>
          <cell r="DX803">
            <v>1</v>
          </cell>
          <cell r="DY803">
            <v>210000</v>
          </cell>
          <cell r="DZ803">
            <v>244374.32479252497</v>
          </cell>
          <cell r="EB803">
            <v>244374.32479252497</v>
          </cell>
          <cell r="EC803" t="str">
            <v>Def</v>
          </cell>
          <cell r="ED803" t="str">
            <v>Local Recreational Facilities</v>
          </cell>
        </row>
        <row r="804">
          <cell r="D804" t="str">
            <v>PC2130146</v>
          </cell>
          <cell r="E804" t="str">
            <v>Future Path Development</v>
          </cell>
          <cell r="F804" t="str">
            <v>Auckland Council</v>
          </cell>
          <cell r="G804" t="str">
            <v>Parks, sports and recreation</v>
          </cell>
          <cell r="H804" t="str">
            <v>E170805</v>
          </cell>
          <cell r="I804" t="str">
            <v>Local and sports parks - south management</v>
          </cell>
          <cell r="J804" t="str">
            <v>Lifestyle and culture</v>
          </cell>
          <cell r="K804" t="str">
            <v>Local parks services</v>
          </cell>
          <cell r="L804" t="str">
            <v>Local parks</v>
          </cell>
          <cell r="M804" t="str">
            <v>Local activities</v>
          </cell>
          <cell r="N804" t="str">
            <v>Local parks services</v>
          </cell>
          <cell r="O804" t="str">
            <v>Local parks</v>
          </cell>
          <cell r="P804" t="str">
            <v>Lifestyle and culture</v>
          </cell>
          <cell r="Q804" t="str">
            <v>Local parks services</v>
          </cell>
          <cell r="R804" t="str">
            <v>Local parks</v>
          </cell>
          <cell r="S804" t="str">
            <v>A1241205</v>
          </cell>
          <cell r="T804" t="str">
            <v>A1241205</v>
          </cell>
          <cell r="U804" t="str">
            <v>Local parks</v>
          </cell>
          <cell r="V804" t="str">
            <v>L110</v>
          </cell>
          <cell r="W804" t="str">
            <v>Franklin</v>
          </cell>
          <cell r="X804" t="str">
            <v>PL40810</v>
          </cell>
          <cell r="Y804" t="str">
            <v>Expense</v>
          </cell>
          <cell r="Z804">
            <v>20140701</v>
          </cell>
          <cell r="AA804">
            <v>20220630</v>
          </cell>
          <cell r="AB804">
            <v>1</v>
          </cell>
          <cell r="AC804" t="str">
            <v>Programme</v>
          </cell>
          <cell r="AD804">
            <v>0.9</v>
          </cell>
          <cell r="AE804">
            <v>0</v>
          </cell>
          <cell r="AF804">
            <v>0.1</v>
          </cell>
          <cell r="AG804">
            <v>0</v>
          </cell>
          <cell r="AH804">
            <v>2</v>
          </cell>
          <cell r="AI804" t="str">
            <v>Local &amp; Sports Parks</v>
          </cell>
          <cell r="AJ804" t="str">
            <v>Structures parks</v>
          </cell>
          <cell r="AK804">
            <v>25</v>
          </cell>
          <cell r="AM804">
            <v>0.9</v>
          </cell>
          <cell r="AO804">
            <v>0.1</v>
          </cell>
          <cell r="AV804">
            <v>80000</v>
          </cell>
          <cell r="AW804">
            <v>80000</v>
          </cell>
          <cell r="AX804">
            <v>80000</v>
          </cell>
          <cell r="AY804">
            <v>80000</v>
          </cell>
          <cell r="AZ804">
            <v>80000</v>
          </cell>
          <cell r="BA804">
            <v>80000</v>
          </cell>
          <cell r="BB804">
            <v>80000</v>
          </cell>
          <cell r="BC804">
            <v>80000</v>
          </cell>
          <cell r="BD804">
            <v>3.1E-2</v>
          </cell>
          <cell r="BE804">
            <v>6.1930000000000041E-2</v>
          </cell>
          <cell r="BF804">
            <v>9.3787900000000146E-2</v>
          </cell>
          <cell r="BG804">
            <v>0.12878911280000027</v>
          </cell>
          <cell r="BH804">
            <v>0.16491036440960039</v>
          </cell>
          <cell r="BI804">
            <v>0.19869276497747879</v>
          </cell>
          <cell r="BJ804">
            <v>0.23225616239684821</v>
          </cell>
          <cell r="BK804">
            <v>0.27045610343115034</v>
          </cell>
          <cell r="BL804">
            <v>0.31238115484437823</v>
          </cell>
          <cell r="BM804">
            <v>0.35568973295424255</v>
          </cell>
          <cell r="BN804">
            <v>0</v>
          </cell>
          <cell r="BO804">
            <v>0</v>
          </cell>
          <cell r="BP804">
            <v>0</v>
          </cell>
          <cell r="BQ804">
            <v>7503.032000000012</v>
          </cell>
          <cell r="BR804">
            <v>10303.129024000022</v>
          </cell>
          <cell r="BS804">
            <v>13192.82915276803</v>
          </cell>
          <cell r="BT804">
            <v>15895.421198198303</v>
          </cell>
          <cell r="BU804">
            <v>18580.492991747858</v>
          </cell>
          <cell r="BV804">
            <v>21636.488274492029</v>
          </cell>
          <cell r="BW804">
            <v>24990.492387550257</v>
          </cell>
          <cell r="BX804">
            <v>28455.178636339406</v>
          </cell>
          <cell r="BY804">
            <v>0</v>
          </cell>
          <cell r="BZ804">
            <v>0</v>
          </cell>
          <cell r="CA804">
            <v>0</v>
          </cell>
          <cell r="CB804">
            <v>87503.032000000007</v>
          </cell>
          <cell r="CC804">
            <v>90303.129024000023</v>
          </cell>
          <cell r="CD804">
            <v>93192.829152768027</v>
          </cell>
          <cell r="CE804">
            <v>95895.42119819831</v>
          </cell>
          <cell r="CF804">
            <v>98580.492991747858</v>
          </cell>
          <cell r="CG804">
            <v>101636.48827449203</v>
          </cell>
          <cell r="CH804">
            <v>104990.49238755026</v>
          </cell>
          <cell r="CI804">
            <v>108455.17863633941</v>
          </cell>
          <cell r="CK804">
            <v>0</v>
          </cell>
          <cell r="CL804">
            <v>0</v>
          </cell>
          <cell r="CM804">
            <v>0</v>
          </cell>
          <cell r="CN804">
            <v>78752.728800000012</v>
          </cell>
          <cell r="CO804">
            <v>81272.81612160003</v>
          </cell>
          <cell r="CP804">
            <v>83873.546237491231</v>
          </cell>
          <cell r="CQ804">
            <v>86305.879078378479</v>
          </cell>
          <cell r="CR804">
            <v>88722.44369257307</v>
          </cell>
          <cell r="CS804">
            <v>91472.839447042832</v>
          </cell>
          <cell r="CT804">
            <v>94491.443148795239</v>
          </cell>
          <cell r="CU804">
            <v>97609.660772705465</v>
          </cell>
          <cell r="CW804">
            <v>0</v>
          </cell>
          <cell r="CX804">
            <v>0</v>
          </cell>
          <cell r="CY804">
            <v>0</v>
          </cell>
          <cell r="CZ804">
            <v>8750.3032000000003</v>
          </cell>
          <cell r="DA804">
            <v>9030.3129024000027</v>
          </cell>
          <cell r="DB804">
            <v>9319.2829152768027</v>
          </cell>
          <cell r="DC804">
            <v>9589.542119819831</v>
          </cell>
          <cell r="DD804">
            <v>9858.0492991747869</v>
          </cell>
          <cell r="DE804">
            <v>10163.648827449204</v>
          </cell>
          <cell r="DF804">
            <v>10499.049238755026</v>
          </cell>
          <cell r="DG804">
            <v>10845.517863633941</v>
          </cell>
          <cell r="DI804">
            <v>0</v>
          </cell>
          <cell r="DJ804">
            <v>0</v>
          </cell>
          <cell r="DK804">
            <v>0</v>
          </cell>
          <cell r="DL804">
            <v>0</v>
          </cell>
          <cell r="DM804">
            <v>0</v>
          </cell>
          <cell r="DN804">
            <v>0</v>
          </cell>
          <cell r="DO804">
            <v>0</v>
          </cell>
          <cell r="DP804">
            <v>0</v>
          </cell>
          <cell r="DQ804">
            <v>0</v>
          </cell>
          <cell r="DR804">
            <v>0</v>
          </cell>
          <cell r="DS804">
            <v>0</v>
          </cell>
          <cell r="DU804" t="str">
            <v>FDC OS038 006</v>
          </cell>
          <cell r="DV804">
            <v>64000</v>
          </cell>
          <cell r="DW804">
            <v>1</v>
          </cell>
          <cell r="DX804">
            <v>1</v>
          </cell>
          <cell r="DY804">
            <v>640000</v>
          </cell>
          <cell r="DZ804">
            <v>780557.06366509595</v>
          </cell>
          <cell r="EB804">
            <v>780557.06366509595</v>
          </cell>
          <cell r="EC804" t="str">
            <v>Def</v>
          </cell>
          <cell r="ED804" t="str">
            <v>Local Recreational Facilities</v>
          </cell>
        </row>
        <row r="805">
          <cell r="D805" t="str">
            <v>PC2130147</v>
          </cell>
          <cell r="E805" t="str">
            <v>Future Playground Upgrades</v>
          </cell>
          <cell r="F805" t="str">
            <v>Auckland Council</v>
          </cell>
          <cell r="G805" t="str">
            <v>Parks, sports and recreation</v>
          </cell>
          <cell r="H805" t="str">
            <v>E170805</v>
          </cell>
          <cell r="I805" t="str">
            <v>Local and sports parks - south management</v>
          </cell>
          <cell r="J805" t="str">
            <v>Lifestyle and culture</v>
          </cell>
          <cell r="K805" t="str">
            <v>Local parks services</v>
          </cell>
          <cell r="L805" t="str">
            <v>Local parks</v>
          </cell>
          <cell r="M805" t="str">
            <v>Local activities</v>
          </cell>
          <cell r="N805" t="str">
            <v>Local parks services</v>
          </cell>
          <cell r="O805" t="str">
            <v>Local parks</v>
          </cell>
          <cell r="P805" t="str">
            <v>Lifestyle and culture</v>
          </cell>
          <cell r="Q805" t="str">
            <v>Local parks services</v>
          </cell>
          <cell r="R805" t="str">
            <v>Local parks</v>
          </cell>
          <cell r="S805" t="str">
            <v>A1241205</v>
          </cell>
          <cell r="T805" t="str">
            <v>A1241205</v>
          </cell>
          <cell r="U805" t="str">
            <v>Local parks</v>
          </cell>
          <cell r="V805" t="str">
            <v>L110</v>
          </cell>
          <cell r="W805" t="str">
            <v>Franklin</v>
          </cell>
          <cell r="X805" t="str">
            <v>PL40810</v>
          </cell>
          <cell r="Y805" t="str">
            <v>Expense</v>
          </cell>
          <cell r="Z805">
            <v>20120701</v>
          </cell>
          <cell r="AA805">
            <v>20190630</v>
          </cell>
          <cell r="AB805">
            <v>1</v>
          </cell>
          <cell r="AC805" t="str">
            <v>Programme</v>
          </cell>
          <cell r="AD805">
            <v>1</v>
          </cell>
          <cell r="AE805">
            <v>0</v>
          </cell>
          <cell r="AF805">
            <v>0</v>
          </cell>
          <cell r="AG805">
            <v>0</v>
          </cell>
          <cell r="AH805">
            <v>2</v>
          </cell>
          <cell r="AI805" t="str">
            <v>Local &amp; Sports Parks</v>
          </cell>
          <cell r="AJ805" t="str">
            <v>Structures parks</v>
          </cell>
          <cell r="AK805">
            <v>20</v>
          </cell>
          <cell r="AM805">
            <v>1</v>
          </cell>
          <cell r="AT805">
            <v>18000</v>
          </cell>
          <cell r="AU805">
            <v>18000</v>
          </cell>
          <cell r="AV805">
            <v>18000</v>
          </cell>
          <cell r="AW805">
            <v>18000</v>
          </cell>
          <cell r="AX805">
            <v>18000</v>
          </cell>
          <cell r="AY805">
            <v>18000</v>
          </cell>
          <cell r="AZ805">
            <v>18000</v>
          </cell>
          <cell r="BD805">
            <v>3.1E-2</v>
          </cell>
          <cell r="BE805">
            <v>6.1930000000000041E-2</v>
          </cell>
          <cell r="BF805">
            <v>9.3787900000000146E-2</v>
          </cell>
          <cell r="BG805">
            <v>0.12878911280000027</v>
          </cell>
          <cell r="BH805">
            <v>0.16491036440960039</v>
          </cell>
          <cell r="BI805">
            <v>0.19869276497747879</v>
          </cell>
          <cell r="BJ805">
            <v>0.23225616239684821</v>
          </cell>
          <cell r="BK805">
            <v>0.27045610343115034</v>
          </cell>
          <cell r="BL805">
            <v>0.31238115484437823</v>
          </cell>
          <cell r="BM805">
            <v>0.35568973295424255</v>
          </cell>
          <cell r="BN805">
            <v>0</v>
          </cell>
          <cell r="BO805">
            <v>558</v>
          </cell>
          <cell r="BP805">
            <v>1114.7400000000007</v>
          </cell>
          <cell r="BQ805">
            <v>1688.1822000000027</v>
          </cell>
          <cell r="BR805">
            <v>2318.2040304000047</v>
          </cell>
          <cell r="BS805">
            <v>2968.3865593728069</v>
          </cell>
          <cell r="BT805">
            <v>3576.4697695946184</v>
          </cell>
          <cell r="BU805">
            <v>4180.6109231432674</v>
          </cell>
          <cell r="BV805">
            <v>0</v>
          </cell>
          <cell r="BW805">
            <v>0</v>
          </cell>
          <cell r="BX805">
            <v>0</v>
          </cell>
          <cell r="BY805">
            <v>0</v>
          </cell>
          <cell r="BZ805">
            <v>18558</v>
          </cell>
          <cell r="CA805">
            <v>19114.740000000002</v>
          </cell>
          <cell r="CB805">
            <v>19688.182200000003</v>
          </cell>
          <cell r="CC805">
            <v>20318.204030400004</v>
          </cell>
          <cell r="CD805">
            <v>20968.386559372808</v>
          </cell>
          <cell r="CE805">
            <v>21576.46976959462</v>
          </cell>
          <cell r="CF805">
            <v>22180.610923143267</v>
          </cell>
          <cell r="CG805">
            <v>0</v>
          </cell>
          <cell r="CH805">
            <v>0</v>
          </cell>
          <cell r="CI805">
            <v>0</v>
          </cell>
          <cell r="CK805">
            <v>0</v>
          </cell>
          <cell r="CL805">
            <v>18558</v>
          </cell>
          <cell r="CM805">
            <v>19114.740000000002</v>
          </cell>
          <cell r="CN805">
            <v>19688.182200000003</v>
          </cell>
          <cell r="CO805">
            <v>20318.204030400004</v>
          </cell>
          <cell r="CP805">
            <v>20968.386559372808</v>
          </cell>
          <cell r="CQ805">
            <v>21576.46976959462</v>
          </cell>
          <cell r="CR805">
            <v>22180.610923143267</v>
          </cell>
          <cell r="CS805">
            <v>0</v>
          </cell>
          <cell r="CT805">
            <v>0</v>
          </cell>
          <cell r="CU805">
            <v>0</v>
          </cell>
          <cell r="CW805">
            <v>0</v>
          </cell>
          <cell r="CX805">
            <v>0</v>
          </cell>
          <cell r="CY805">
            <v>0</v>
          </cell>
          <cell r="CZ805">
            <v>0</v>
          </cell>
          <cell r="DA805">
            <v>0</v>
          </cell>
          <cell r="DB805">
            <v>0</v>
          </cell>
          <cell r="DC805">
            <v>0</v>
          </cell>
          <cell r="DD805">
            <v>0</v>
          </cell>
          <cell r="DE805">
            <v>0</v>
          </cell>
          <cell r="DF805">
            <v>0</v>
          </cell>
          <cell r="DG805">
            <v>0</v>
          </cell>
          <cell r="DI805">
            <v>0</v>
          </cell>
          <cell r="DJ805">
            <v>0</v>
          </cell>
          <cell r="DK805">
            <v>0</v>
          </cell>
          <cell r="DL805">
            <v>0</v>
          </cell>
          <cell r="DM805">
            <v>0</v>
          </cell>
          <cell r="DN805">
            <v>0</v>
          </cell>
          <cell r="DO805">
            <v>0</v>
          </cell>
          <cell r="DP805">
            <v>0</v>
          </cell>
          <cell r="DQ805">
            <v>0</v>
          </cell>
          <cell r="DR805">
            <v>0</v>
          </cell>
          <cell r="DS805">
            <v>0</v>
          </cell>
          <cell r="DU805" t="str">
            <v>FDC OS027 004</v>
          </cell>
          <cell r="DV805">
            <v>0</v>
          </cell>
          <cell r="DW805">
            <v>0</v>
          </cell>
          <cell r="DX805">
            <v>1</v>
          </cell>
          <cell r="DY805">
            <v>126000</v>
          </cell>
          <cell r="DZ805">
            <v>142404.59348251071</v>
          </cell>
          <cell r="EB805">
            <v>142404.59348251071</v>
          </cell>
          <cell r="EC805" t="str">
            <v>Def</v>
          </cell>
          <cell r="ED805" t="str">
            <v>Local Recreational Facilities</v>
          </cell>
        </row>
        <row r="806">
          <cell r="D806" t="str">
            <v>PC2130149</v>
          </cell>
          <cell r="E806" t="str">
            <v>Future Toilet Developments</v>
          </cell>
          <cell r="F806" t="str">
            <v>Auckland Council</v>
          </cell>
          <cell r="G806" t="str">
            <v>Parks, sports and recreation</v>
          </cell>
          <cell r="H806" t="str">
            <v>E170805</v>
          </cell>
          <cell r="I806" t="str">
            <v>Local and sports parks - south management</v>
          </cell>
          <cell r="J806" t="str">
            <v>Lifestyle and culture</v>
          </cell>
          <cell r="K806" t="str">
            <v>Local parks services</v>
          </cell>
          <cell r="L806" t="str">
            <v>Local parks</v>
          </cell>
          <cell r="M806" t="str">
            <v>Local activities</v>
          </cell>
          <cell r="N806" t="str">
            <v>Local parks services</v>
          </cell>
          <cell r="O806" t="str">
            <v>Local parks</v>
          </cell>
          <cell r="P806" t="str">
            <v>Lifestyle and culture</v>
          </cell>
          <cell r="Q806" t="str">
            <v>Local parks services</v>
          </cell>
          <cell r="R806" t="str">
            <v>Local parks</v>
          </cell>
          <cell r="S806" t="str">
            <v>A1241205</v>
          </cell>
          <cell r="T806" t="str">
            <v>A1241205</v>
          </cell>
          <cell r="U806" t="str">
            <v>Local parks</v>
          </cell>
          <cell r="V806" t="str">
            <v>L110</v>
          </cell>
          <cell r="W806" t="str">
            <v>Franklin</v>
          </cell>
          <cell r="X806" t="str">
            <v>PL40810</v>
          </cell>
          <cell r="Y806" t="str">
            <v>Expense</v>
          </cell>
          <cell r="Z806">
            <v>20130701</v>
          </cell>
          <cell r="AA806">
            <v>20190630</v>
          </cell>
          <cell r="AB806">
            <v>1</v>
          </cell>
          <cell r="AC806" t="str">
            <v>Programme</v>
          </cell>
          <cell r="AD806">
            <v>0.7</v>
          </cell>
          <cell r="AE806">
            <v>0</v>
          </cell>
          <cell r="AF806">
            <v>0.3</v>
          </cell>
          <cell r="AG806">
            <v>0</v>
          </cell>
          <cell r="AH806">
            <v>2</v>
          </cell>
          <cell r="AI806" t="str">
            <v>Local &amp; Sports Parks</v>
          </cell>
          <cell r="AJ806" t="str">
            <v>Structures parks</v>
          </cell>
          <cell r="AK806">
            <v>40</v>
          </cell>
          <cell r="AM806">
            <v>0.7</v>
          </cell>
          <cell r="AO806">
            <v>0.3</v>
          </cell>
          <cell r="AU806">
            <v>80000</v>
          </cell>
          <cell r="AV806">
            <v>80000</v>
          </cell>
          <cell r="AY806">
            <v>50000</v>
          </cell>
          <cell r="AZ806">
            <v>50000</v>
          </cell>
          <cell r="BD806">
            <v>3.1E-2</v>
          </cell>
          <cell r="BE806">
            <v>6.1930000000000041E-2</v>
          </cell>
          <cell r="BF806">
            <v>9.3787900000000146E-2</v>
          </cell>
          <cell r="BG806">
            <v>0.12878911280000027</v>
          </cell>
          <cell r="BH806">
            <v>0.16491036440960039</v>
          </cell>
          <cell r="BI806">
            <v>0.19869276497747879</v>
          </cell>
          <cell r="BJ806">
            <v>0.23225616239684821</v>
          </cell>
          <cell r="BK806">
            <v>0.27045610343115034</v>
          </cell>
          <cell r="BL806">
            <v>0.31238115484437823</v>
          </cell>
          <cell r="BM806">
            <v>0.35568973295424255</v>
          </cell>
          <cell r="BN806">
            <v>0</v>
          </cell>
          <cell r="BO806">
            <v>0</v>
          </cell>
          <cell r="BP806">
            <v>4954.4000000000033</v>
          </cell>
          <cell r="BQ806">
            <v>7503.032000000012</v>
          </cell>
          <cell r="BR806">
            <v>0</v>
          </cell>
          <cell r="BS806">
            <v>0</v>
          </cell>
          <cell r="BT806">
            <v>9934.63824887394</v>
          </cell>
          <cell r="BU806">
            <v>11612.80811984241</v>
          </cell>
          <cell r="BV806">
            <v>0</v>
          </cell>
          <cell r="BW806">
            <v>0</v>
          </cell>
          <cell r="BX806">
            <v>0</v>
          </cell>
          <cell r="BY806">
            <v>0</v>
          </cell>
          <cell r="BZ806">
            <v>0</v>
          </cell>
          <cell r="CA806">
            <v>84954.400000000009</v>
          </cell>
          <cell r="CB806">
            <v>87503.032000000007</v>
          </cell>
          <cell r="CC806">
            <v>0</v>
          </cell>
          <cell r="CD806">
            <v>0</v>
          </cell>
          <cell r="CE806">
            <v>59934.63824887394</v>
          </cell>
          <cell r="CF806">
            <v>61612.808119842412</v>
          </cell>
          <cell r="CG806">
            <v>0</v>
          </cell>
          <cell r="CH806">
            <v>0</v>
          </cell>
          <cell r="CI806">
            <v>0</v>
          </cell>
          <cell r="CK806">
            <v>0</v>
          </cell>
          <cell r="CL806">
            <v>0</v>
          </cell>
          <cell r="CM806">
            <v>59468.08</v>
          </cell>
          <cell r="CN806">
            <v>61252.1224</v>
          </cell>
          <cell r="CO806">
            <v>0</v>
          </cell>
          <cell r="CP806">
            <v>0</v>
          </cell>
          <cell r="CQ806">
            <v>41954.246774211759</v>
          </cell>
          <cell r="CR806">
            <v>43128.965683889684</v>
          </cell>
          <cell r="CS806">
            <v>0</v>
          </cell>
          <cell r="CT806">
            <v>0</v>
          </cell>
          <cell r="CU806">
            <v>0</v>
          </cell>
          <cell r="CW806">
            <v>0</v>
          </cell>
          <cell r="CX806">
            <v>0</v>
          </cell>
          <cell r="CY806">
            <v>25486.320000000003</v>
          </cell>
          <cell r="CZ806">
            <v>26250.909600000003</v>
          </cell>
          <cell r="DA806">
            <v>0</v>
          </cell>
          <cell r="DB806">
            <v>0</v>
          </cell>
          <cell r="DC806">
            <v>17980.391474662181</v>
          </cell>
          <cell r="DD806">
            <v>18483.842435952723</v>
          </cell>
          <cell r="DE806">
            <v>0</v>
          </cell>
          <cell r="DF806">
            <v>0</v>
          </cell>
          <cell r="DG806">
            <v>0</v>
          </cell>
          <cell r="DI806">
            <v>0</v>
          </cell>
          <cell r="DJ806">
            <v>0</v>
          </cell>
          <cell r="DK806">
            <v>0</v>
          </cell>
          <cell r="DL806">
            <v>0</v>
          </cell>
          <cell r="DM806">
            <v>0</v>
          </cell>
          <cell r="DN806">
            <v>0</v>
          </cell>
          <cell r="DO806">
            <v>0</v>
          </cell>
          <cell r="DP806">
            <v>0</v>
          </cell>
          <cell r="DQ806">
            <v>0</v>
          </cell>
          <cell r="DR806">
            <v>0</v>
          </cell>
          <cell r="DS806">
            <v>0</v>
          </cell>
          <cell r="DU806" t="str">
            <v>FDC OS036 009</v>
          </cell>
          <cell r="DV806">
            <v>78000</v>
          </cell>
          <cell r="DW806">
            <v>1</v>
          </cell>
          <cell r="DX806">
            <v>1</v>
          </cell>
          <cell r="DY806">
            <v>260000</v>
          </cell>
          <cell r="DZ806">
            <v>294004.8783687164</v>
          </cell>
          <cell r="EB806">
            <v>294004.8783687164</v>
          </cell>
          <cell r="EC806" t="str">
            <v>Def</v>
          </cell>
          <cell r="ED806" t="str">
            <v>Local Recreational Facilities</v>
          </cell>
        </row>
        <row r="807">
          <cell r="D807" t="str">
            <v>PC2130150</v>
          </cell>
          <cell r="E807" t="str">
            <v>Glenbrook Beach Boatramp</v>
          </cell>
          <cell r="F807" t="str">
            <v>Auckland Council</v>
          </cell>
          <cell r="G807" t="str">
            <v>Parks, sports and recreation</v>
          </cell>
          <cell r="H807" t="str">
            <v>E170805</v>
          </cell>
          <cell r="I807" t="str">
            <v>Local and sports parks - south management</v>
          </cell>
          <cell r="J807" t="str">
            <v>Lifestyle and culture</v>
          </cell>
          <cell r="K807" t="str">
            <v>Local parks services</v>
          </cell>
          <cell r="L807" t="str">
            <v>Local parks</v>
          </cell>
          <cell r="M807" t="str">
            <v>Local activities</v>
          </cell>
          <cell r="N807" t="str">
            <v>Local parks services</v>
          </cell>
          <cell r="O807" t="str">
            <v>Local parks</v>
          </cell>
          <cell r="P807" t="str">
            <v>Lifestyle and culture</v>
          </cell>
          <cell r="Q807" t="str">
            <v>Local parks services</v>
          </cell>
          <cell r="R807" t="str">
            <v>Local parks</v>
          </cell>
          <cell r="S807" t="str">
            <v>A1241205</v>
          </cell>
          <cell r="T807" t="str">
            <v>A1241205</v>
          </cell>
          <cell r="U807" t="str">
            <v>Local parks</v>
          </cell>
          <cell r="V807" t="str">
            <v>L110</v>
          </cell>
          <cell r="W807" t="str">
            <v>Franklin</v>
          </cell>
          <cell r="X807" t="str">
            <v>FY12 - Only</v>
          </cell>
          <cell r="Y807" t="str">
            <v>Expense</v>
          </cell>
          <cell r="Z807">
            <v>20110701</v>
          </cell>
          <cell r="AA807">
            <v>20120630</v>
          </cell>
          <cell r="AB807">
            <v>2</v>
          </cell>
          <cell r="AC807" t="str">
            <v>Discrete</v>
          </cell>
          <cell r="AD807">
            <v>1</v>
          </cell>
          <cell r="AE807">
            <v>0</v>
          </cell>
          <cell r="AF807">
            <v>0</v>
          </cell>
          <cell r="AG807">
            <v>0</v>
          </cell>
          <cell r="AH807">
            <v>2</v>
          </cell>
          <cell r="AI807" t="str">
            <v>Local &amp; Sports Parks</v>
          </cell>
          <cell r="AJ807" t="str">
            <v>Structures parks</v>
          </cell>
          <cell r="AK807">
            <v>20</v>
          </cell>
          <cell r="AM807">
            <v>0.5</v>
          </cell>
          <cell r="AO807">
            <v>0.5</v>
          </cell>
          <cell r="AS807">
            <v>30000</v>
          </cell>
          <cell r="BD807">
            <v>3.1E-2</v>
          </cell>
          <cell r="BE807">
            <v>6.1930000000000041E-2</v>
          </cell>
          <cell r="BF807">
            <v>9.3787900000000146E-2</v>
          </cell>
          <cell r="BG807">
            <v>0.12878911280000027</v>
          </cell>
          <cell r="BH807">
            <v>0.16491036440960039</v>
          </cell>
          <cell r="BI807">
            <v>0.19869276497747879</v>
          </cell>
          <cell r="BJ807">
            <v>0.23225616239684821</v>
          </cell>
          <cell r="BK807">
            <v>0.27045610343115034</v>
          </cell>
          <cell r="BL807">
            <v>0.31238115484437823</v>
          </cell>
          <cell r="BM807">
            <v>0.35568973295424255</v>
          </cell>
          <cell r="BN807">
            <v>0</v>
          </cell>
          <cell r="BO807">
            <v>0</v>
          </cell>
          <cell r="BP807">
            <v>0</v>
          </cell>
          <cell r="BQ807">
            <v>0</v>
          </cell>
          <cell r="BR807">
            <v>0</v>
          </cell>
          <cell r="BS807">
            <v>0</v>
          </cell>
          <cell r="BT807">
            <v>0</v>
          </cell>
          <cell r="BU807">
            <v>0</v>
          </cell>
          <cell r="BV807">
            <v>0</v>
          </cell>
          <cell r="BW807">
            <v>0</v>
          </cell>
          <cell r="BX807">
            <v>0</v>
          </cell>
          <cell r="BY807">
            <v>30000</v>
          </cell>
          <cell r="BZ807">
            <v>0</v>
          </cell>
          <cell r="CA807">
            <v>0</v>
          </cell>
          <cell r="CB807">
            <v>0</v>
          </cell>
          <cell r="CC807">
            <v>0</v>
          </cell>
          <cell r="CD807">
            <v>0</v>
          </cell>
          <cell r="CE807">
            <v>0</v>
          </cell>
          <cell r="CF807">
            <v>0</v>
          </cell>
          <cell r="CG807">
            <v>0</v>
          </cell>
          <cell r="CH807">
            <v>0</v>
          </cell>
          <cell r="CI807">
            <v>0</v>
          </cell>
          <cell r="CK807">
            <v>30000</v>
          </cell>
          <cell r="CL807">
            <v>0</v>
          </cell>
          <cell r="CM807">
            <v>0</v>
          </cell>
          <cell r="CN807">
            <v>0</v>
          </cell>
          <cell r="CO807">
            <v>0</v>
          </cell>
          <cell r="CP807">
            <v>0</v>
          </cell>
          <cell r="CQ807">
            <v>0</v>
          </cell>
          <cell r="CR807">
            <v>0</v>
          </cell>
          <cell r="CS807">
            <v>0</v>
          </cell>
          <cell r="CT807">
            <v>0</v>
          </cell>
          <cell r="CU807">
            <v>0</v>
          </cell>
          <cell r="CW807">
            <v>0</v>
          </cell>
          <cell r="CX807">
            <v>0</v>
          </cell>
          <cell r="CY807">
            <v>0</v>
          </cell>
          <cell r="CZ807">
            <v>0</v>
          </cell>
          <cell r="DA807">
            <v>0</v>
          </cell>
          <cell r="DB807">
            <v>0</v>
          </cell>
          <cell r="DC807">
            <v>0</v>
          </cell>
          <cell r="DD807">
            <v>0</v>
          </cell>
          <cell r="DE807">
            <v>0</v>
          </cell>
          <cell r="DF807">
            <v>0</v>
          </cell>
          <cell r="DG807">
            <v>0</v>
          </cell>
          <cell r="DI807">
            <v>0</v>
          </cell>
          <cell r="DJ807">
            <v>0</v>
          </cell>
          <cell r="DK807">
            <v>0</v>
          </cell>
          <cell r="DL807">
            <v>0</v>
          </cell>
          <cell r="DM807">
            <v>0</v>
          </cell>
          <cell r="DN807">
            <v>0</v>
          </cell>
          <cell r="DO807">
            <v>0</v>
          </cell>
          <cell r="DP807">
            <v>0</v>
          </cell>
          <cell r="DQ807">
            <v>0</v>
          </cell>
          <cell r="DR807">
            <v>0</v>
          </cell>
          <cell r="DS807">
            <v>0</v>
          </cell>
          <cell r="DU807" t="str">
            <v>FDC OS033 003</v>
          </cell>
          <cell r="DV807">
            <v>0</v>
          </cell>
          <cell r="DW807">
            <v>1</v>
          </cell>
          <cell r="DX807">
            <v>1</v>
          </cell>
          <cell r="DY807">
            <v>0</v>
          </cell>
          <cell r="DZ807">
            <v>0</v>
          </cell>
          <cell r="EB807">
            <v>0</v>
          </cell>
          <cell r="EC807" t="str">
            <v>Def</v>
          </cell>
          <cell r="ED807" t="str">
            <v>Local Recreational Facilities</v>
          </cell>
        </row>
        <row r="808">
          <cell r="D808" t="str">
            <v>PC2130151</v>
          </cell>
          <cell r="E808" t="str">
            <v>Glenbrook Beach Erosion Control</v>
          </cell>
          <cell r="F808" t="str">
            <v>Auckland Council</v>
          </cell>
          <cell r="G808" t="str">
            <v>Parks, sports and recreation</v>
          </cell>
          <cell r="H808" t="str">
            <v>E170805</v>
          </cell>
          <cell r="I808" t="str">
            <v>Local and sports parks - south management</v>
          </cell>
          <cell r="J808" t="str">
            <v>Lifestyle and culture</v>
          </cell>
          <cell r="K808" t="str">
            <v>Local parks services</v>
          </cell>
          <cell r="L808" t="str">
            <v>Local parks</v>
          </cell>
          <cell r="M808" t="str">
            <v>Local activities</v>
          </cell>
          <cell r="N808" t="str">
            <v>Local parks services</v>
          </cell>
          <cell r="O808" t="str">
            <v>Local parks</v>
          </cell>
          <cell r="P808" t="str">
            <v>Lifestyle and culture</v>
          </cell>
          <cell r="Q808" t="str">
            <v>Local parks services</v>
          </cell>
          <cell r="R808" t="str">
            <v>Local parks</v>
          </cell>
          <cell r="S808" t="str">
            <v>A1241205</v>
          </cell>
          <cell r="T808" t="str">
            <v>A1241205</v>
          </cell>
          <cell r="U808" t="str">
            <v>Local parks</v>
          </cell>
          <cell r="V808" t="str">
            <v>L110</v>
          </cell>
          <cell r="W808" t="str">
            <v>Franklin</v>
          </cell>
          <cell r="X808" t="str">
            <v>FY12 - Only</v>
          </cell>
          <cell r="Y808" t="str">
            <v>Expense</v>
          </cell>
          <cell r="Z808">
            <v>20110701</v>
          </cell>
          <cell r="AA808">
            <v>20120630</v>
          </cell>
          <cell r="AB808">
            <v>2</v>
          </cell>
          <cell r="AC808" t="str">
            <v>Discrete</v>
          </cell>
          <cell r="AD808">
            <v>0.5</v>
          </cell>
          <cell r="AE808">
            <v>0</v>
          </cell>
          <cell r="AF808">
            <v>0</v>
          </cell>
          <cell r="AG808">
            <v>0.5</v>
          </cell>
          <cell r="AH808">
            <v>2</v>
          </cell>
          <cell r="AI808" t="str">
            <v>Local &amp; Sports Parks</v>
          </cell>
          <cell r="AJ808" t="str">
            <v>Structures parks</v>
          </cell>
          <cell r="AK808">
            <v>20</v>
          </cell>
          <cell r="AM808">
            <v>0.5</v>
          </cell>
          <cell r="AO808">
            <v>0.5</v>
          </cell>
          <cell r="AS808">
            <v>70000</v>
          </cell>
          <cell r="BD808">
            <v>3.1E-2</v>
          </cell>
          <cell r="BE808">
            <v>6.1930000000000041E-2</v>
          </cell>
          <cell r="BF808">
            <v>9.3787900000000146E-2</v>
          </cell>
          <cell r="BG808">
            <v>0.12878911280000027</v>
          </cell>
          <cell r="BH808">
            <v>0.16491036440960039</v>
          </cell>
          <cell r="BI808">
            <v>0.19869276497747879</v>
          </cell>
          <cell r="BJ808">
            <v>0.23225616239684821</v>
          </cell>
          <cell r="BK808">
            <v>0.27045610343115034</v>
          </cell>
          <cell r="BL808">
            <v>0.31238115484437823</v>
          </cell>
          <cell r="BM808">
            <v>0.35568973295424255</v>
          </cell>
          <cell r="BN808">
            <v>0</v>
          </cell>
          <cell r="BO808">
            <v>0</v>
          </cell>
          <cell r="BP808">
            <v>0</v>
          </cell>
          <cell r="BQ808">
            <v>0</v>
          </cell>
          <cell r="BR808">
            <v>0</v>
          </cell>
          <cell r="BS808">
            <v>0</v>
          </cell>
          <cell r="BT808">
            <v>0</v>
          </cell>
          <cell r="BU808">
            <v>0</v>
          </cell>
          <cell r="BV808">
            <v>0</v>
          </cell>
          <cell r="BW808">
            <v>0</v>
          </cell>
          <cell r="BX808">
            <v>0</v>
          </cell>
          <cell r="BY808">
            <v>70000</v>
          </cell>
          <cell r="BZ808">
            <v>0</v>
          </cell>
          <cell r="CA808">
            <v>0</v>
          </cell>
          <cell r="CB808">
            <v>0</v>
          </cell>
          <cell r="CC808">
            <v>0</v>
          </cell>
          <cell r="CD808">
            <v>0</v>
          </cell>
          <cell r="CE808">
            <v>0</v>
          </cell>
          <cell r="CF808">
            <v>0</v>
          </cell>
          <cell r="CG808">
            <v>0</v>
          </cell>
          <cell r="CH808">
            <v>0</v>
          </cell>
          <cell r="CI808">
            <v>0</v>
          </cell>
          <cell r="CK808">
            <v>35000</v>
          </cell>
          <cell r="CL808">
            <v>0</v>
          </cell>
          <cell r="CM808">
            <v>0</v>
          </cell>
          <cell r="CN808">
            <v>0</v>
          </cell>
          <cell r="CO808">
            <v>0</v>
          </cell>
          <cell r="CP808">
            <v>0</v>
          </cell>
          <cell r="CQ808">
            <v>0</v>
          </cell>
          <cell r="CR808">
            <v>0</v>
          </cell>
          <cell r="CS808">
            <v>0</v>
          </cell>
          <cell r="CT808">
            <v>0</v>
          </cell>
          <cell r="CU808">
            <v>0</v>
          </cell>
          <cell r="CW808">
            <v>0</v>
          </cell>
          <cell r="CX808">
            <v>0</v>
          </cell>
          <cell r="CY808">
            <v>0</v>
          </cell>
          <cell r="CZ808">
            <v>0</v>
          </cell>
          <cell r="DA808">
            <v>0</v>
          </cell>
          <cell r="DB808">
            <v>0</v>
          </cell>
          <cell r="DC808">
            <v>0</v>
          </cell>
          <cell r="DD808">
            <v>0</v>
          </cell>
          <cell r="DE808">
            <v>0</v>
          </cell>
          <cell r="DF808">
            <v>0</v>
          </cell>
          <cell r="DG808">
            <v>0</v>
          </cell>
          <cell r="DI808">
            <v>35000</v>
          </cell>
          <cell r="DJ808">
            <v>0</v>
          </cell>
          <cell r="DK808">
            <v>0</v>
          </cell>
          <cell r="DL808">
            <v>0</v>
          </cell>
          <cell r="DM808">
            <v>0</v>
          </cell>
          <cell r="DN808">
            <v>0</v>
          </cell>
          <cell r="DO808">
            <v>0</v>
          </cell>
          <cell r="DP808">
            <v>0</v>
          </cell>
          <cell r="DQ808">
            <v>0</v>
          </cell>
          <cell r="DR808">
            <v>0</v>
          </cell>
          <cell r="DS808">
            <v>0</v>
          </cell>
          <cell r="DU808" t="str">
            <v>FDC OS033 006</v>
          </cell>
          <cell r="DV808">
            <v>0</v>
          </cell>
          <cell r="DW808">
            <v>1</v>
          </cell>
          <cell r="DX808">
            <v>1</v>
          </cell>
          <cell r="DY808">
            <v>0</v>
          </cell>
          <cell r="DZ808">
            <v>0</v>
          </cell>
          <cell r="EB808">
            <v>0</v>
          </cell>
          <cell r="EC808" t="str">
            <v>Def</v>
          </cell>
          <cell r="ED808" t="str">
            <v>Local Recreational Facilities</v>
          </cell>
        </row>
        <row r="809">
          <cell r="D809" t="str">
            <v>PC2130152</v>
          </cell>
          <cell r="E809" t="str">
            <v>Glenbrook Beach Landing</v>
          </cell>
          <cell r="F809" t="str">
            <v>Auckland Council</v>
          </cell>
          <cell r="G809" t="str">
            <v>Parks, sports and recreation</v>
          </cell>
          <cell r="H809" t="str">
            <v>E170805</v>
          </cell>
          <cell r="I809" t="str">
            <v>Local and sports parks - south management</v>
          </cell>
          <cell r="J809" t="str">
            <v>Lifestyle and culture</v>
          </cell>
          <cell r="K809" t="str">
            <v>Local parks services</v>
          </cell>
          <cell r="L809" t="str">
            <v>Local parks</v>
          </cell>
          <cell r="M809" t="str">
            <v>Local activities</v>
          </cell>
          <cell r="N809" t="str">
            <v>Local parks services</v>
          </cell>
          <cell r="O809" t="str">
            <v>Local parks</v>
          </cell>
          <cell r="P809" t="str">
            <v>Lifestyle and culture</v>
          </cell>
          <cell r="Q809" t="str">
            <v>Local parks services</v>
          </cell>
          <cell r="R809" t="str">
            <v>Local parks</v>
          </cell>
          <cell r="S809" t="str">
            <v>A1241205</v>
          </cell>
          <cell r="T809" t="str">
            <v>A1241205</v>
          </cell>
          <cell r="U809" t="str">
            <v>Local parks</v>
          </cell>
          <cell r="V809" t="str">
            <v>L110</v>
          </cell>
          <cell r="W809" t="str">
            <v>Franklin</v>
          </cell>
          <cell r="X809" t="str">
            <v>FY12 - Only</v>
          </cell>
          <cell r="Y809" t="str">
            <v>Expense</v>
          </cell>
          <cell r="Z809">
            <v>20110701</v>
          </cell>
          <cell r="AA809">
            <v>20120630</v>
          </cell>
          <cell r="AB809">
            <v>2</v>
          </cell>
          <cell r="AC809" t="str">
            <v>Discrete</v>
          </cell>
          <cell r="AD809">
            <v>0.65</v>
          </cell>
          <cell r="AE809">
            <v>0</v>
          </cell>
          <cell r="AF809">
            <v>0.15</v>
          </cell>
          <cell r="AG809">
            <v>0.2</v>
          </cell>
          <cell r="AH809">
            <v>2</v>
          </cell>
          <cell r="AI809" t="str">
            <v>Local &amp; Sports Parks</v>
          </cell>
          <cell r="AJ809" t="str">
            <v>Structures parks</v>
          </cell>
          <cell r="AK809">
            <v>80</v>
          </cell>
          <cell r="AM809">
            <v>0.4</v>
          </cell>
          <cell r="AO809">
            <v>0.2</v>
          </cell>
          <cell r="AP809">
            <v>0.2</v>
          </cell>
          <cell r="AQ809">
            <v>0.2</v>
          </cell>
          <cell r="AS809">
            <v>28303</v>
          </cell>
          <cell r="BD809">
            <v>3.1E-2</v>
          </cell>
          <cell r="BE809">
            <v>6.1930000000000041E-2</v>
          </cell>
          <cell r="BF809">
            <v>9.3787900000000146E-2</v>
          </cell>
          <cell r="BG809">
            <v>0.12878911280000027</v>
          </cell>
          <cell r="BH809">
            <v>0.16491036440960039</v>
          </cell>
          <cell r="BI809">
            <v>0.19869276497747879</v>
          </cell>
          <cell r="BJ809">
            <v>0.23225616239684821</v>
          </cell>
          <cell r="BK809">
            <v>0.27045610343115034</v>
          </cell>
          <cell r="BL809">
            <v>0.31238115484437823</v>
          </cell>
          <cell r="BM809">
            <v>0.35568973295424255</v>
          </cell>
          <cell r="BN809">
            <v>0</v>
          </cell>
          <cell r="BO809">
            <v>0</v>
          </cell>
          <cell r="BP809">
            <v>0</v>
          </cell>
          <cell r="BQ809">
            <v>0</v>
          </cell>
          <cell r="BR809">
            <v>0</v>
          </cell>
          <cell r="BS809">
            <v>0</v>
          </cell>
          <cell r="BT809">
            <v>0</v>
          </cell>
          <cell r="BU809">
            <v>0</v>
          </cell>
          <cell r="BV809">
            <v>0</v>
          </cell>
          <cell r="BW809">
            <v>0</v>
          </cell>
          <cell r="BX809">
            <v>0</v>
          </cell>
          <cell r="BY809">
            <v>28303</v>
          </cell>
          <cell r="BZ809">
            <v>0</v>
          </cell>
          <cell r="CA809">
            <v>0</v>
          </cell>
          <cell r="CB809">
            <v>0</v>
          </cell>
          <cell r="CC809">
            <v>0</v>
          </cell>
          <cell r="CD809">
            <v>0</v>
          </cell>
          <cell r="CE809">
            <v>0</v>
          </cell>
          <cell r="CF809">
            <v>0</v>
          </cell>
          <cell r="CG809">
            <v>0</v>
          </cell>
          <cell r="CH809">
            <v>0</v>
          </cell>
          <cell r="CI809">
            <v>0</v>
          </cell>
          <cell r="CK809">
            <v>18396.95</v>
          </cell>
          <cell r="CL809">
            <v>0</v>
          </cell>
          <cell r="CM809">
            <v>0</v>
          </cell>
          <cell r="CN809">
            <v>0</v>
          </cell>
          <cell r="CO809">
            <v>0</v>
          </cell>
          <cell r="CP809">
            <v>0</v>
          </cell>
          <cell r="CQ809">
            <v>0</v>
          </cell>
          <cell r="CR809">
            <v>0</v>
          </cell>
          <cell r="CS809">
            <v>0</v>
          </cell>
          <cell r="CT809">
            <v>0</v>
          </cell>
          <cell r="CU809">
            <v>0</v>
          </cell>
          <cell r="CW809">
            <v>4245.45</v>
          </cell>
          <cell r="CX809">
            <v>0</v>
          </cell>
          <cell r="CY809">
            <v>0</v>
          </cell>
          <cell r="CZ809">
            <v>0</v>
          </cell>
          <cell r="DA809">
            <v>0</v>
          </cell>
          <cell r="DB809">
            <v>0</v>
          </cell>
          <cell r="DC809">
            <v>0</v>
          </cell>
          <cell r="DD809">
            <v>0</v>
          </cell>
          <cell r="DE809">
            <v>0</v>
          </cell>
          <cell r="DF809">
            <v>0</v>
          </cell>
          <cell r="DG809">
            <v>0</v>
          </cell>
          <cell r="DI809">
            <v>5660.6</v>
          </cell>
          <cell r="DJ809">
            <v>0</v>
          </cell>
          <cell r="DK809">
            <v>0</v>
          </cell>
          <cell r="DL809">
            <v>0</v>
          </cell>
          <cell r="DM809">
            <v>0</v>
          </cell>
          <cell r="DN809">
            <v>0</v>
          </cell>
          <cell r="DO809">
            <v>0</v>
          </cell>
          <cell r="DP809">
            <v>0</v>
          </cell>
          <cell r="DQ809">
            <v>0</v>
          </cell>
          <cell r="DR809">
            <v>0</v>
          </cell>
          <cell r="DS809">
            <v>0</v>
          </cell>
          <cell r="DU809" t="str">
            <v>FDC OS035 003</v>
          </cell>
          <cell r="DV809">
            <v>0</v>
          </cell>
          <cell r="DW809">
            <v>0</v>
          </cell>
          <cell r="DX809">
            <v>1</v>
          </cell>
          <cell r="DY809">
            <v>0</v>
          </cell>
          <cell r="DZ809">
            <v>0</v>
          </cell>
          <cell r="EB809">
            <v>0</v>
          </cell>
          <cell r="EC809" t="str">
            <v>Def</v>
          </cell>
          <cell r="ED809" t="str">
            <v>Local Recreational Facilities</v>
          </cell>
        </row>
        <row r="810">
          <cell r="D810" t="str">
            <v>PC2130154</v>
          </cell>
          <cell r="E810" t="str">
            <v>Hickeys to Princes</v>
          </cell>
          <cell r="F810" t="str">
            <v>Auckland Council</v>
          </cell>
          <cell r="G810" t="str">
            <v>Parks, sports and recreation</v>
          </cell>
          <cell r="H810" t="str">
            <v>E170805</v>
          </cell>
          <cell r="I810" t="str">
            <v>Local and sports parks - south management</v>
          </cell>
          <cell r="J810" t="str">
            <v>Lifestyle and culture</v>
          </cell>
          <cell r="K810" t="str">
            <v>Local parks services</v>
          </cell>
          <cell r="L810" t="str">
            <v>Local parks</v>
          </cell>
          <cell r="M810" t="str">
            <v>Local activities</v>
          </cell>
          <cell r="N810" t="str">
            <v>Local parks services</v>
          </cell>
          <cell r="O810" t="str">
            <v>Local parks</v>
          </cell>
          <cell r="P810" t="str">
            <v>Lifestyle and culture</v>
          </cell>
          <cell r="Q810" t="str">
            <v>Local parks services</v>
          </cell>
          <cell r="R810" t="str">
            <v>Local parks</v>
          </cell>
          <cell r="S810" t="str">
            <v>A1241205</v>
          </cell>
          <cell r="T810" t="str">
            <v>A1241205</v>
          </cell>
          <cell r="U810" t="str">
            <v>Local parks</v>
          </cell>
          <cell r="V810" t="str">
            <v>L110</v>
          </cell>
          <cell r="W810" t="str">
            <v>Franklin</v>
          </cell>
          <cell r="X810" t="str">
            <v>FY12 - Only</v>
          </cell>
          <cell r="Y810" t="str">
            <v>Expense</v>
          </cell>
          <cell r="Z810">
            <v>20110701</v>
          </cell>
          <cell r="AA810">
            <v>20120630</v>
          </cell>
          <cell r="AB810">
            <v>2</v>
          </cell>
          <cell r="AC810" t="str">
            <v>Discrete</v>
          </cell>
          <cell r="AD810">
            <v>0.9</v>
          </cell>
          <cell r="AE810">
            <v>0</v>
          </cell>
          <cell r="AF810">
            <v>0.1</v>
          </cell>
          <cell r="AG810">
            <v>0</v>
          </cell>
          <cell r="AH810">
            <v>2</v>
          </cell>
          <cell r="AI810" t="str">
            <v>Local &amp; Sports Parks</v>
          </cell>
          <cell r="AJ810" t="str">
            <v>Structures parks</v>
          </cell>
          <cell r="AK810">
            <v>35</v>
          </cell>
          <cell r="AM810">
            <v>0.9</v>
          </cell>
          <cell r="AO810">
            <v>0.1</v>
          </cell>
          <cell r="AS810">
            <v>96708</v>
          </cell>
          <cell r="BD810">
            <v>3.1E-2</v>
          </cell>
          <cell r="BE810">
            <v>6.1930000000000041E-2</v>
          </cell>
          <cell r="BF810">
            <v>9.3787900000000146E-2</v>
          </cell>
          <cell r="BG810">
            <v>0.12878911280000027</v>
          </cell>
          <cell r="BH810">
            <v>0.16491036440960039</v>
          </cell>
          <cell r="BI810">
            <v>0.19869276497747879</v>
          </cell>
          <cell r="BJ810">
            <v>0.23225616239684821</v>
          </cell>
          <cell r="BK810">
            <v>0.27045610343115034</v>
          </cell>
          <cell r="BL810">
            <v>0.31238115484437823</v>
          </cell>
          <cell r="BM810">
            <v>0.35568973295424255</v>
          </cell>
          <cell r="BN810">
            <v>0</v>
          </cell>
          <cell r="BO810">
            <v>0</v>
          </cell>
          <cell r="BP810">
            <v>0</v>
          </cell>
          <cell r="BQ810">
            <v>0</v>
          </cell>
          <cell r="BR810">
            <v>0</v>
          </cell>
          <cell r="BS810">
            <v>0</v>
          </cell>
          <cell r="BT810">
            <v>0</v>
          </cell>
          <cell r="BU810">
            <v>0</v>
          </cell>
          <cell r="BV810">
            <v>0</v>
          </cell>
          <cell r="BW810">
            <v>0</v>
          </cell>
          <cell r="BX810">
            <v>0</v>
          </cell>
          <cell r="BY810">
            <v>96708</v>
          </cell>
          <cell r="BZ810">
            <v>0</v>
          </cell>
          <cell r="CA810">
            <v>0</v>
          </cell>
          <cell r="CB810">
            <v>0</v>
          </cell>
          <cell r="CC810">
            <v>0</v>
          </cell>
          <cell r="CD810">
            <v>0</v>
          </cell>
          <cell r="CE810">
            <v>0</v>
          </cell>
          <cell r="CF810">
            <v>0</v>
          </cell>
          <cell r="CG810">
            <v>0</v>
          </cell>
          <cell r="CH810">
            <v>0</v>
          </cell>
          <cell r="CI810">
            <v>0</v>
          </cell>
          <cell r="CK810">
            <v>87037.2</v>
          </cell>
          <cell r="CL810">
            <v>0</v>
          </cell>
          <cell r="CM810">
            <v>0</v>
          </cell>
          <cell r="CN810">
            <v>0</v>
          </cell>
          <cell r="CO810">
            <v>0</v>
          </cell>
          <cell r="CP810">
            <v>0</v>
          </cell>
          <cell r="CQ810">
            <v>0</v>
          </cell>
          <cell r="CR810">
            <v>0</v>
          </cell>
          <cell r="CS810">
            <v>0</v>
          </cell>
          <cell r="CT810">
            <v>0</v>
          </cell>
          <cell r="CU810">
            <v>0</v>
          </cell>
          <cell r="CW810">
            <v>9670.8000000000011</v>
          </cell>
          <cell r="CX810">
            <v>0</v>
          </cell>
          <cell r="CY810">
            <v>0</v>
          </cell>
          <cell r="CZ810">
            <v>0</v>
          </cell>
          <cell r="DA810">
            <v>0</v>
          </cell>
          <cell r="DB810">
            <v>0</v>
          </cell>
          <cell r="DC810">
            <v>0</v>
          </cell>
          <cell r="DD810">
            <v>0</v>
          </cell>
          <cell r="DE810">
            <v>0</v>
          </cell>
          <cell r="DF810">
            <v>0</v>
          </cell>
          <cell r="DG810">
            <v>0</v>
          </cell>
          <cell r="DI810">
            <v>0</v>
          </cell>
          <cell r="DJ810">
            <v>0</v>
          </cell>
          <cell r="DK810">
            <v>0</v>
          </cell>
          <cell r="DL810">
            <v>0</v>
          </cell>
          <cell r="DM810">
            <v>0</v>
          </cell>
          <cell r="DN810">
            <v>0</v>
          </cell>
          <cell r="DO810">
            <v>0</v>
          </cell>
          <cell r="DP810">
            <v>0</v>
          </cell>
          <cell r="DQ810">
            <v>0</v>
          </cell>
          <cell r="DR810">
            <v>0</v>
          </cell>
          <cell r="DS810">
            <v>0</v>
          </cell>
          <cell r="DU810" t="str">
            <v>FDC OS038 002</v>
          </cell>
          <cell r="DV810">
            <v>0</v>
          </cell>
          <cell r="DW810">
            <v>0</v>
          </cell>
          <cell r="DX810">
            <v>1</v>
          </cell>
          <cell r="DY810">
            <v>0</v>
          </cell>
          <cell r="DZ810">
            <v>0</v>
          </cell>
          <cell r="EB810">
            <v>0</v>
          </cell>
          <cell r="EC810" t="str">
            <v>Def</v>
          </cell>
          <cell r="ED810" t="str">
            <v>Local Recreational Facilities</v>
          </cell>
        </row>
        <row r="811">
          <cell r="D811" t="str">
            <v>PC2130155</v>
          </cell>
          <cell r="E811" t="str">
            <v>Hudsons Beach</v>
          </cell>
          <cell r="F811" t="str">
            <v>Auckland Council</v>
          </cell>
          <cell r="G811" t="str">
            <v>Parks, sports and recreation</v>
          </cell>
          <cell r="H811" t="str">
            <v>E170805</v>
          </cell>
          <cell r="I811" t="str">
            <v>Local and sports parks - south management</v>
          </cell>
          <cell r="J811" t="str">
            <v>Lifestyle and culture</v>
          </cell>
          <cell r="K811" t="str">
            <v>Local parks services</v>
          </cell>
          <cell r="L811" t="str">
            <v>Local parks</v>
          </cell>
          <cell r="M811" t="str">
            <v>Local activities</v>
          </cell>
          <cell r="N811" t="str">
            <v>Local parks services</v>
          </cell>
          <cell r="O811" t="str">
            <v>Local parks</v>
          </cell>
          <cell r="P811" t="str">
            <v>Lifestyle and culture</v>
          </cell>
          <cell r="Q811" t="str">
            <v>Local parks services</v>
          </cell>
          <cell r="R811" t="str">
            <v>Local parks</v>
          </cell>
          <cell r="S811" t="str">
            <v>A1241205</v>
          </cell>
          <cell r="T811" t="str">
            <v>A1241205</v>
          </cell>
          <cell r="U811" t="str">
            <v>Local parks</v>
          </cell>
          <cell r="V811" t="str">
            <v>L110</v>
          </cell>
          <cell r="W811" t="str">
            <v>Franklin</v>
          </cell>
          <cell r="X811" t="str">
            <v>PL40810</v>
          </cell>
          <cell r="Y811" t="str">
            <v>Expense</v>
          </cell>
          <cell r="Z811">
            <v>20120701</v>
          </cell>
          <cell r="AA811">
            <v>20130630</v>
          </cell>
          <cell r="AB811">
            <v>2</v>
          </cell>
          <cell r="AC811" t="str">
            <v>Discrete</v>
          </cell>
          <cell r="AD811">
            <v>0.7</v>
          </cell>
          <cell r="AE811">
            <v>0</v>
          </cell>
          <cell r="AF811">
            <v>0.1</v>
          </cell>
          <cell r="AG811">
            <v>0.2</v>
          </cell>
          <cell r="AH811">
            <v>2</v>
          </cell>
          <cell r="AI811" t="str">
            <v>Local &amp; Sports Parks</v>
          </cell>
          <cell r="AJ811" t="str">
            <v>Structures parks</v>
          </cell>
          <cell r="AK811">
            <v>35</v>
          </cell>
          <cell r="AM811">
            <v>0.9</v>
          </cell>
          <cell r="AO811">
            <v>0.1</v>
          </cell>
          <cell r="AT811">
            <v>40000</v>
          </cell>
          <cell r="BD811">
            <v>3.1E-2</v>
          </cell>
          <cell r="BE811">
            <v>6.1930000000000041E-2</v>
          </cell>
          <cell r="BF811">
            <v>9.3787900000000146E-2</v>
          </cell>
          <cell r="BG811">
            <v>0.12878911280000027</v>
          </cell>
          <cell r="BH811">
            <v>0.16491036440960039</v>
          </cell>
          <cell r="BI811">
            <v>0.19869276497747879</v>
          </cell>
          <cell r="BJ811">
            <v>0.23225616239684821</v>
          </cell>
          <cell r="BK811">
            <v>0.27045610343115034</v>
          </cell>
          <cell r="BL811">
            <v>0.31238115484437823</v>
          </cell>
          <cell r="BM811">
            <v>0.35568973295424255</v>
          </cell>
          <cell r="BN811">
            <v>0</v>
          </cell>
          <cell r="BO811">
            <v>1240</v>
          </cell>
          <cell r="BP811">
            <v>0</v>
          </cell>
          <cell r="BQ811">
            <v>0</v>
          </cell>
          <cell r="BR811">
            <v>0</v>
          </cell>
          <cell r="BS811">
            <v>0</v>
          </cell>
          <cell r="BT811">
            <v>0</v>
          </cell>
          <cell r="BU811">
            <v>0</v>
          </cell>
          <cell r="BV811">
            <v>0</v>
          </cell>
          <cell r="BW811">
            <v>0</v>
          </cell>
          <cell r="BX811">
            <v>0</v>
          </cell>
          <cell r="BY811">
            <v>0</v>
          </cell>
          <cell r="BZ811">
            <v>41240</v>
          </cell>
          <cell r="CA811">
            <v>0</v>
          </cell>
          <cell r="CB811">
            <v>0</v>
          </cell>
          <cell r="CC811">
            <v>0</v>
          </cell>
          <cell r="CD811">
            <v>0</v>
          </cell>
          <cell r="CE811">
            <v>0</v>
          </cell>
          <cell r="CF811">
            <v>0</v>
          </cell>
          <cell r="CG811">
            <v>0</v>
          </cell>
          <cell r="CH811">
            <v>0</v>
          </cell>
          <cell r="CI811">
            <v>0</v>
          </cell>
          <cell r="CK811">
            <v>0</v>
          </cell>
          <cell r="CL811">
            <v>28867.999999999996</v>
          </cell>
          <cell r="CM811">
            <v>0</v>
          </cell>
          <cell r="CN811">
            <v>0</v>
          </cell>
          <cell r="CO811">
            <v>0</v>
          </cell>
          <cell r="CP811">
            <v>0</v>
          </cell>
          <cell r="CQ811">
            <v>0</v>
          </cell>
          <cell r="CR811">
            <v>0</v>
          </cell>
          <cell r="CS811">
            <v>0</v>
          </cell>
          <cell r="CT811">
            <v>0</v>
          </cell>
          <cell r="CU811">
            <v>0</v>
          </cell>
          <cell r="CW811">
            <v>0</v>
          </cell>
          <cell r="CX811">
            <v>4124</v>
          </cell>
          <cell r="CY811">
            <v>0</v>
          </cell>
          <cell r="CZ811">
            <v>0</v>
          </cell>
          <cell r="DA811">
            <v>0</v>
          </cell>
          <cell r="DB811">
            <v>0</v>
          </cell>
          <cell r="DC811">
            <v>0</v>
          </cell>
          <cell r="DD811">
            <v>0</v>
          </cell>
          <cell r="DE811">
            <v>0</v>
          </cell>
          <cell r="DF811">
            <v>0</v>
          </cell>
          <cell r="DG811">
            <v>0</v>
          </cell>
          <cell r="DI811">
            <v>0</v>
          </cell>
          <cell r="DJ811">
            <v>8248</v>
          </cell>
          <cell r="DK811">
            <v>0</v>
          </cell>
          <cell r="DL811">
            <v>0</v>
          </cell>
          <cell r="DM811">
            <v>0</v>
          </cell>
          <cell r="DN811">
            <v>0</v>
          </cell>
          <cell r="DO811">
            <v>0</v>
          </cell>
          <cell r="DP811">
            <v>0</v>
          </cell>
          <cell r="DQ811">
            <v>0</v>
          </cell>
          <cell r="DR811">
            <v>0</v>
          </cell>
          <cell r="DS811">
            <v>0</v>
          </cell>
          <cell r="DU811" t="str">
            <v>FDC OS036 004</v>
          </cell>
          <cell r="DV811">
            <v>4000</v>
          </cell>
          <cell r="DW811">
            <v>1</v>
          </cell>
          <cell r="DX811">
            <v>1</v>
          </cell>
          <cell r="DY811">
            <v>40000</v>
          </cell>
          <cell r="DZ811">
            <v>41240</v>
          </cell>
          <cell r="EB811">
            <v>41240</v>
          </cell>
          <cell r="EC811" t="str">
            <v>Def</v>
          </cell>
          <cell r="ED811" t="str">
            <v>Local Recreational Facilities</v>
          </cell>
        </row>
        <row r="812">
          <cell r="D812" t="str">
            <v>PC2130156</v>
          </cell>
          <cell r="E812" t="str">
            <v>Karaka Sports Park</v>
          </cell>
          <cell r="F812" t="str">
            <v>Auckland Council</v>
          </cell>
          <cell r="G812" t="str">
            <v>Parks, sports and recreation</v>
          </cell>
          <cell r="H812" t="str">
            <v>E170805</v>
          </cell>
          <cell r="I812" t="str">
            <v>Local and sports parks - south management</v>
          </cell>
          <cell r="J812" t="str">
            <v>Lifestyle and culture</v>
          </cell>
          <cell r="K812" t="str">
            <v>Local parks services</v>
          </cell>
          <cell r="L812" t="str">
            <v>Local parks</v>
          </cell>
          <cell r="M812" t="str">
            <v>Local activities</v>
          </cell>
          <cell r="N812" t="str">
            <v>Local parks services</v>
          </cell>
          <cell r="O812" t="str">
            <v>Local parks</v>
          </cell>
          <cell r="P812" t="str">
            <v>Lifestyle and culture</v>
          </cell>
          <cell r="Q812" t="str">
            <v>Local parks services</v>
          </cell>
          <cell r="R812" t="str">
            <v>Local parks</v>
          </cell>
          <cell r="S812" t="str">
            <v>A1241205</v>
          </cell>
          <cell r="T812" t="str">
            <v>A1241205</v>
          </cell>
          <cell r="U812" t="str">
            <v>Local parks</v>
          </cell>
          <cell r="V812" t="str">
            <v>L110</v>
          </cell>
          <cell r="W812" t="str">
            <v>Franklin</v>
          </cell>
          <cell r="X812" t="str">
            <v>PL40810</v>
          </cell>
          <cell r="Y812" t="str">
            <v>Expense</v>
          </cell>
          <cell r="Z812">
            <v>20100701</v>
          </cell>
          <cell r="AA812">
            <v>20140630</v>
          </cell>
          <cell r="AB812">
            <v>2</v>
          </cell>
          <cell r="AC812" t="str">
            <v>Discrete</v>
          </cell>
          <cell r="AD812">
            <v>0</v>
          </cell>
          <cell r="AE812">
            <v>0</v>
          </cell>
          <cell r="AF812">
            <v>1</v>
          </cell>
          <cell r="AG812">
            <v>0</v>
          </cell>
          <cell r="AH812">
            <v>2</v>
          </cell>
          <cell r="AI812" t="str">
            <v>Local &amp; Sports Parks</v>
          </cell>
          <cell r="AJ812" t="str">
            <v>Structures parks</v>
          </cell>
          <cell r="AK812">
            <v>35</v>
          </cell>
          <cell r="AO812">
            <v>1</v>
          </cell>
          <cell r="AS812">
            <v>232783</v>
          </cell>
          <cell r="AT812">
            <v>300000</v>
          </cell>
          <cell r="AU812">
            <v>1025000</v>
          </cell>
          <cell r="BD812">
            <v>3.1E-2</v>
          </cell>
          <cell r="BE812">
            <v>6.1930000000000041E-2</v>
          </cell>
          <cell r="BF812">
            <v>9.3787900000000146E-2</v>
          </cell>
          <cell r="BG812">
            <v>0.12878911280000027</v>
          </cell>
          <cell r="BH812">
            <v>0.16491036440960039</v>
          </cell>
          <cell r="BI812">
            <v>0.19869276497747879</v>
          </cell>
          <cell r="BJ812">
            <v>0.23225616239684821</v>
          </cell>
          <cell r="BK812">
            <v>0.27045610343115034</v>
          </cell>
          <cell r="BL812">
            <v>0.31238115484437823</v>
          </cell>
          <cell r="BM812">
            <v>0.35568973295424255</v>
          </cell>
          <cell r="BN812">
            <v>0</v>
          </cell>
          <cell r="BO812">
            <v>9300</v>
          </cell>
          <cell r="BP812">
            <v>63478.250000000044</v>
          </cell>
          <cell r="BQ812">
            <v>0</v>
          </cell>
          <cell r="BR812">
            <v>0</v>
          </cell>
          <cell r="BS812">
            <v>0</v>
          </cell>
          <cell r="BT812">
            <v>0</v>
          </cell>
          <cell r="BU812">
            <v>0</v>
          </cell>
          <cell r="BV812">
            <v>0</v>
          </cell>
          <cell r="BW812">
            <v>0</v>
          </cell>
          <cell r="BX812">
            <v>0</v>
          </cell>
          <cell r="BY812">
            <v>232783</v>
          </cell>
          <cell r="BZ812">
            <v>309300</v>
          </cell>
          <cell r="CA812">
            <v>1088478.25</v>
          </cell>
          <cell r="CB812">
            <v>0</v>
          </cell>
          <cell r="CC812">
            <v>0</v>
          </cell>
          <cell r="CD812">
            <v>0</v>
          </cell>
          <cell r="CE812">
            <v>0</v>
          </cell>
          <cell r="CF812">
            <v>0</v>
          </cell>
          <cell r="CG812">
            <v>0</v>
          </cell>
          <cell r="CH812">
            <v>0</v>
          </cell>
          <cell r="CI812">
            <v>0</v>
          </cell>
          <cell r="CK812">
            <v>0</v>
          </cell>
          <cell r="CL812">
            <v>0</v>
          </cell>
          <cell r="CM812">
            <v>0</v>
          </cell>
          <cell r="CN812">
            <v>0</v>
          </cell>
          <cell r="CO812">
            <v>0</v>
          </cell>
          <cell r="CP812">
            <v>0</v>
          </cell>
          <cell r="CQ812">
            <v>0</v>
          </cell>
          <cell r="CR812">
            <v>0</v>
          </cell>
          <cell r="CS812">
            <v>0</v>
          </cell>
          <cell r="CT812">
            <v>0</v>
          </cell>
          <cell r="CU812">
            <v>0</v>
          </cell>
          <cell r="CW812">
            <v>232783</v>
          </cell>
          <cell r="CX812">
            <v>309300</v>
          </cell>
          <cell r="CY812">
            <v>1088478.25</v>
          </cell>
          <cell r="CZ812">
            <v>0</v>
          </cell>
          <cell r="DA812">
            <v>0</v>
          </cell>
          <cell r="DB812">
            <v>0</v>
          </cell>
          <cell r="DC812">
            <v>0</v>
          </cell>
          <cell r="DD812">
            <v>0</v>
          </cell>
          <cell r="DE812">
            <v>0</v>
          </cell>
          <cell r="DF812">
            <v>0</v>
          </cell>
          <cell r="DG812">
            <v>0</v>
          </cell>
          <cell r="DI812">
            <v>0</v>
          </cell>
          <cell r="DJ812">
            <v>0</v>
          </cell>
          <cell r="DK812">
            <v>0</v>
          </cell>
          <cell r="DL812">
            <v>0</v>
          </cell>
          <cell r="DM812">
            <v>0</v>
          </cell>
          <cell r="DN812">
            <v>0</v>
          </cell>
          <cell r="DO812">
            <v>0</v>
          </cell>
          <cell r="DP812">
            <v>0</v>
          </cell>
          <cell r="DQ812">
            <v>0</v>
          </cell>
          <cell r="DR812">
            <v>0</v>
          </cell>
          <cell r="DS812">
            <v>0</v>
          </cell>
          <cell r="DU812" t="str">
            <v>FDC OS026 002</v>
          </cell>
          <cell r="DV812">
            <v>1325000</v>
          </cell>
          <cell r="DW812">
            <v>1</v>
          </cell>
          <cell r="DX812">
            <v>1</v>
          </cell>
          <cell r="DY812">
            <v>1325000</v>
          </cell>
          <cell r="DZ812">
            <v>1397778.25</v>
          </cell>
          <cell r="EB812">
            <v>1397778.25</v>
          </cell>
          <cell r="EC812" t="str">
            <v>Def</v>
          </cell>
          <cell r="ED812" t="str">
            <v>Local Recreational Facilities</v>
          </cell>
        </row>
        <row r="813">
          <cell r="D813" t="str">
            <v>PC2130157</v>
          </cell>
          <cell r="E813" t="str">
            <v>Landscaping and revegetation</v>
          </cell>
          <cell r="F813" t="str">
            <v>Auckland Council</v>
          </cell>
          <cell r="G813" t="str">
            <v>Parks, sports and recreation</v>
          </cell>
          <cell r="H813" t="str">
            <v>E170805</v>
          </cell>
          <cell r="I813" t="str">
            <v>Local and sports parks - south management</v>
          </cell>
          <cell r="J813" t="str">
            <v>Lifestyle and culture</v>
          </cell>
          <cell r="K813" t="str">
            <v>Local parks services</v>
          </cell>
          <cell r="L813" t="str">
            <v>Local parks</v>
          </cell>
          <cell r="M813" t="str">
            <v>Local activities</v>
          </cell>
          <cell r="N813" t="str">
            <v>Local parks services</v>
          </cell>
          <cell r="O813" t="str">
            <v>Local parks</v>
          </cell>
          <cell r="P813" t="str">
            <v>Lifestyle and culture</v>
          </cell>
          <cell r="Q813" t="str">
            <v>Local parks services</v>
          </cell>
          <cell r="R813" t="str">
            <v>Local parks</v>
          </cell>
          <cell r="S813" t="str">
            <v>A1241205</v>
          </cell>
          <cell r="T813" t="str">
            <v>A1241205</v>
          </cell>
          <cell r="U813" t="str">
            <v>Local parks</v>
          </cell>
          <cell r="V813" t="str">
            <v>L110</v>
          </cell>
          <cell r="W813" t="str">
            <v>Franklin</v>
          </cell>
          <cell r="X813" t="str">
            <v>PL40810</v>
          </cell>
          <cell r="Y813" t="str">
            <v>Expense</v>
          </cell>
          <cell r="Z813">
            <v>20100701</v>
          </cell>
          <cell r="AA813">
            <v>20190630</v>
          </cell>
          <cell r="AB813">
            <v>1</v>
          </cell>
          <cell r="AC813" t="str">
            <v>Programme</v>
          </cell>
          <cell r="AD813">
            <v>1</v>
          </cell>
          <cell r="AE813">
            <v>0</v>
          </cell>
          <cell r="AF813">
            <v>0</v>
          </cell>
          <cell r="AG813">
            <v>0</v>
          </cell>
          <cell r="AH813">
            <v>2</v>
          </cell>
          <cell r="AI813" t="str">
            <v>Local &amp; Sports Parks</v>
          </cell>
          <cell r="AJ813" t="str">
            <v>Structures parks</v>
          </cell>
          <cell r="AK813">
            <v>35</v>
          </cell>
          <cell r="AM813">
            <v>1</v>
          </cell>
          <cell r="AS813">
            <v>7000</v>
          </cell>
          <cell r="AT813">
            <v>7000</v>
          </cell>
          <cell r="AU813">
            <v>7000</v>
          </cell>
          <cell r="AV813">
            <v>7000</v>
          </cell>
          <cell r="AW813">
            <v>7000</v>
          </cell>
          <cell r="AX813">
            <v>7000</v>
          </cell>
          <cell r="AY813">
            <v>7000</v>
          </cell>
          <cell r="AZ813">
            <v>7000</v>
          </cell>
          <cell r="BD813">
            <v>3.1E-2</v>
          </cell>
          <cell r="BE813">
            <v>6.1930000000000041E-2</v>
          </cell>
          <cell r="BF813">
            <v>9.3787900000000146E-2</v>
          </cell>
          <cell r="BG813">
            <v>0.12878911280000027</v>
          </cell>
          <cell r="BH813">
            <v>0.16491036440960039</v>
          </cell>
          <cell r="BI813">
            <v>0.19869276497747879</v>
          </cell>
          <cell r="BJ813">
            <v>0.23225616239684821</v>
          </cell>
          <cell r="BK813">
            <v>0.27045610343115034</v>
          </cell>
          <cell r="BL813">
            <v>0.31238115484437823</v>
          </cell>
          <cell r="BM813">
            <v>0.35568973295424255</v>
          </cell>
          <cell r="BN813">
            <v>0</v>
          </cell>
          <cell r="BO813">
            <v>217</v>
          </cell>
          <cell r="BP813">
            <v>433.51000000000028</v>
          </cell>
          <cell r="BQ813">
            <v>656.51530000000105</v>
          </cell>
          <cell r="BR813">
            <v>901.52378960000192</v>
          </cell>
          <cell r="BS813">
            <v>1154.3725508672028</v>
          </cell>
          <cell r="BT813">
            <v>1390.8493548423514</v>
          </cell>
          <cell r="BU813">
            <v>1625.7931367779374</v>
          </cell>
          <cell r="BV813">
            <v>0</v>
          </cell>
          <cell r="BW813">
            <v>0</v>
          </cell>
          <cell r="BX813">
            <v>0</v>
          </cell>
          <cell r="BY813">
            <v>7000</v>
          </cell>
          <cell r="BZ813">
            <v>7217</v>
          </cell>
          <cell r="CA813">
            <v>7433.51</v>
          </cell>
          <cell r="CB813">
            <v>7656.5153000000009</v>
          </cell>
          <cell r="CC813">
            <v>7901.5237896000017</v>
          </cell>
          <cell r="CD813">
            <v>8154.3725508672032</v>
          </cell>
          <cell r="CE813">
            <v>8390.8493548423521</v>
          </cell>
          <cell r="CF813">
            <v>8625.7931367779383</v>
          </cell>
          <cell r="CG813">
            <v>0</v>
          </cell>
          <cell r="CH813">
            <v>0</v>
          </cell>
          <cell r="CI813">
            <v>0</v>
          </cell>
          <cell r="CK813">
            <v>7000</v>
          </cell>
          <cell r="CL813">
            <v>7217</v>
          </cell>
          <cell r="CM813">
            <v>7433.51</v>
          </cell>
          <cell r="CN813">
            <v>7656.5153000000009</v>
          </cell>
          <cell r="CO813">
            <v>7901.5237896000017</v>
          </cell>
          <cell r="CP813">
            <v>8154.3725508672032</v>
          </cell>
          <cell r="CQ813">
            <v>8390.8493548423521</v>
          </cell>
          <cell r="CR813">
            <v>8625.7931367779383</v>
          </cell>
          <cell r="CS813">
            <v>0</v>
          </cell>
          <cell r="CT813">
            <v>0</v>
          </cell>
          <cell r="CU813">
            <v>0</v>
          </cell>
          <cell r="CW813">
            <v>0</v>
          </cell>
          <cell r="CX813">
            <v>0</v>
          </cell>
          <cell r="CY813">
            <v>0</v>
          </cell>
          <cell r="CZ813">
            <v>0</v>
          </cell>
          <cell r="DA813">
            <v>0</v>
          </cell>
          <cell r="DB813">
            <v>0</v>
          </cell>
          <cell r="DC813">
            <v>0</v>
          </cell>
          <cell r="DD813">
            <v>0</v>
          </cell>
          <cell r="DE813">
            <v>0</v>
          </cell>
          <cell r="DF813">
            <v>0</v>
          </cell>
          <cell r="DG813">
            <v>0</v>
          </cell>
          <cell r="DI813">
            <v>0</v>
          </cell>
          <cell r="DJ813">
            <v>0</v>
          </cell>
          <cell r="DK813">
            <v>0</v>
          </cell>
          <cell r="DL813">
            <v>0</v>
          </cell>
          <cell r="DM813">
            <v>0</v>
          </cell>
          <cell r="DN813">
            <v>0</v>
          </cell>
          <cell r="DO813">
            <v>0</v>
          </cell>
          <cell r="DP813">
            <v>0</v>
          </cell>
          <cell r="DQ813">
            <v>0</v>
          </cell>
          <cell r="DR813">
            <v>0</v>
          </cell>
          <cell r="DS813">
            <v>0</v>
          </cell>
          <cell r="DU813" t="str">
            <v>FDC OS030 001</v>
          </cell>
          <cell r="DV813">
            <v>0</v>
          </cell>
          <cell r="DW813">
            <v>0</v>
          </cell>
          <cell r="DX813">
            <v>1</v>
          </cell>
          <cell r="DY813">
            <v>49000</v>
          </cell>
          <cell r="DZ813">
            <v>55379.564132087493</v>
          </cell>
          <cell r="EB813">
            <v>55379.564132087493</v>
          </cell>
          <cell r="EC813" t="str">
            <v>Def</v>
          </cell>
          <cell r="ED813" t="str">
            <v>Local Recreational Facilities</v>
          </cell>
        </row>
        <row r="814">
          <cell r="D814" t="str">
            <v>PC2130158</v>
          </cell>
          <cell r="E814" t="str">
            <v>Loughbourne Pukekohe Playground</v>
          </cell>
          <cell r="F814" t="str">
            <v>Auckland Council</v>
          </cell>
          <cell r="G814" t="str">
            <v>Parks, sports and recreation</v>
          </cell>
          <cell r="H814" t="str">
            <v>E170805</v>
          </cell>
          <cell r="I814" t="str">
            <v>Local and sports parks - south management</v>
          </cell>
          <cell r="J814" t="str">
            <v>Lifestyle and culture</v>
          </cell>
          <cell r="K814" t="str">
            <v>Local parks services</v>
          </cell>
          <cell r="L814" t="str">
            <v>Local parks</v>
          </cell>
          <cell r="M814" t="str">
            <v>Local activities</v>
          </cell>
          <cell r="N814" t="str">
            <v>Local parks services</v>
          </cell>
          <cell r="O814" t="str">
            <v>Local parks</v>
          </cell>
          <cell r="P814" t="str">
            <v>Lifestyle and culture</v>
          </cell>
          <cell r="Q814" t="str">
            <v>Local parks services</v>
          </cell>
          <cell r="R814" t="str">
            <v>Local parks</v>
          </cell>
          <cell r="S814" t="str">
            <v>A1241205</v>
          </cell>
          <cell r="T814" t="str">
            <v>A1241205</v>
          </cell>
          <cell r="U814" t="str">
            <v>Local parks</v>
          </cell>
          <cell r="V814" t="str">
            <v>L110</v>
          </cell>
          <cell r="W814" t="str">
            <v>Franklin</v>
          </cell>
          <cell r="X814" t="str">
            <v>PL40810</v>
          </cell>
          <cell r="Y814" t="str">
            <v>Expense</v>
          </cell>
          <cell r="Z814">
            <v>20120701</v>
          </cell>
          <cell r="AA814">
            <v>20130630</v>
          </cell>
          <cell r="AB814">
            <v>2</v>
          </cell>
          <cell r="AC814" t="str">
            <v>Discrete</v>
          </cell>
          <cell r="AD814">
            <v>0.2</v>
          </cell>
          <cell r="AE814">
            <v>0</v>
          </cell>
          <cell r="AF814">
            <v>0.8</v>
          </cell>
          <cell r="AG814">
            <v>0</v>
          </cell>
          <cell r="AH814">
            <v>2</v>
          </cell>
          <cell r="AI814" t="str">
            <v>Local &amp; Sports Parks</v>
          </cell>
          <cell r="AJ814" t="str">
            <v>Structures parks</v>
          </cell>
          <cell r="AK814">
            <v>20</v>
          </cell>
          <cell r="AM814">
            <v>0.2</v>
          </cell>
          <cell r="AO814">
            <v>0.8</v>
          </cell>
          <cell r="AT814">
            <v>50000</v>
          </cell>
          <cell r="BD814">
            <v>3.1E-2</v>
          </cell>
          <cell r="BE814">
            <v>6.1930000000000041E-2</v>
          </cell>
          <cell r="BF814">
            <v>9.3787900000000146E-2</v>
          </cell>
          <cell r="BG814">
            <v>0.12878911280000027</v>
          </cell>
          <cell r="BH814">
            <v>0.16491036440960039</v>
          </cell>
          <cell r="BI814">
            <v>0.19869276497747879</v>
          </cell>
          <cell r="BJ814">
            <v>0.23225616239684821</v>
          </cell>
          <cell r="BK814">
            <v>0.27045610343115034</v>
          </cell>
          <cell r="BL814">
            <v>0.31238115484437823</v>
          </cell>
          <cell r="BM814">
            <v>0.35568973295424255</v>
          </cell>
          <cell r="BN814">
            <v>0</v>
          </cell>
          <cell r="BO814">
            <v>1550</v>
          </cell>
          <cell r="BP814">
            <v>0</v>
          </cell>
          <cell r="BQ814">
            <v>0</v>
          </cell>
          <cell r="BR814">
            <v>0</v>
          </cell>
          <cell r="BS814">
            <v>0</v>
          </cell>
          <cell r="BT814">
            <v>0</v>
          </cell>
          <cell r="BU814">
            <v>0</v>
          </cell>
          <cell r="BV814">
            <v>0</v>
          </cell>
          <cell r="BW814">
            <v>0</v>
          </cell>
          <cell r="BX814">
            <v>0</v>
          </cell>
          <cell r="BY814">
            <v>0</v>
          </cell>
          <cell r="BZ814">
            <v>51550</v>
          </cell>
          <cell r="CA814">
            <v>0</v>
          </cell>
          <cell r="CB814">
            <v>0</v>
          </cell>
          <cell r="CC814">
            <v>0</v>
          </cell>
          <cell r="CD814">
            <v>0</v>
          </cell>
          <cell r="CE814">
            <v>0</v>
          </cell>
          <cell r="CF814">
            <v>0</v>
          </cell>
          <cell r="CG814">
            <v>0</v>
          </cell>
          <cell r="CH814">
            <v>0</v>
          </cell>
          <cell r="CI814">
            <v>0</v>
          </cell>
          <cell r="CK814">
            <v>0</v>
          </cell>
          <cell r="CL814">
            <v>10310</v>
          </cell>
          <cell r="CM814">
            <v>0</v>
          </cell>
          <cell r="CN814">
            <v>0</v>
          </cell>
          <cell r="CO814">
            <v>0</v>
          </cell>
          <cell r="CP814">
            <v>0</v>
          </cell>
          <cell r="CQ814">
            <v>0</v>
          </cell>
          <cell r="CR814">
            <v>0</v>
          </cell>
          <cell r="CS814">
            <v>0</v>
          </cell>
          <cell r="CT814">
            <v>0</v>
          </cell>
          <cell r="CU814">
            <v>0</v>
          </cell>
          <cell r="CW814">
            <v>0</v>
          </cell>
          <cell r="CX814">
            <v>41240</v>
          </cell>
          <cell r="CY814">
            <v>0</v>
          </cell>
          <cell r="CZ814">
            <v>0</v>
          </cell>
          <cell r="DA814">
            <v>0</v>
          </cell>
          <cell r="DB814">
            <v>0</v>
          </cell>
          <cell r="DC814">
            <v>0</v>
          </cell>
          <cell r="DD814">
            <v>0</v>
          </cell>
          <cell r="DE814">
            <v>0</v>
          </cell>
          <cell r="DF814">
            <v>0</v>
          </cell>
          <cell r="DG814">
            <v>0</v>
          </cell>
          <cell r="DI814">
            <v>0</v>
          </cell>
          <cell r="DJ814">
            <v>0</v>
          </cell>
          <cell r="DK814">
            <v>0</v>
          </cell>
          <cell r="DL814">
            <v>0</v>
          </cell>
          <cell r="DM814">
            <v>0</v>
          </cell>
          <cell r="DN814">
            <v>0</v>
          </cell>
          <cell r="DO814">
            <v>0</v>
          </cell>
          <cell r="DP814">
            <v>0</v>
          </cell>
          <cell r="DQ814">
            <v>0</v>
          </cell>
          <cell r="DR814">
            <v>0</v>
          </cell>
          <cell r="DS814">
            <v>0</v>
          </cell>
          <cell r="DU814" t="str">
            <v>FDC OS042 006</v>
          </cell>
          <cell r="DV814">
            <v>40000</v>
          </cell>
          <cell r="DW814">
            <v>1</v>
          </cell>
          <cell r="DX814">
            <v>1</v>
          </cell>
          <cell r="DY814">
            <v>50000</v>
          </cell>
          <cell r="DZ814">
            <v>51550</v>
          </cell>
          <cell r="EB814">
            <v>51550</v>
          </cell>
          <cell r="EC814" t="str">
            <v>Def</v>
          </cell>
          <cell r="ED814" t="str">
            <v>Local Recreational Facilities</v>
          </cell>
        </row>
        <row r="815">
          <cell r="D815" t="str">
            <v>PC2130159</v>
          </cell>
          <cell r="E815" t="str">
            <v>Massey Park</v>
          </cell>
          <cell r="F815" t="str">
            <v>Auckland Council</v>
          </cell>
          <cell r="G815" t="str">
            <v>Parks, sports and recreation</v>
          </cell>
          <cell r="H815" t="str">
            <v>E170805</v>
          </cell>
          <cell r="I815" t="str">
            <v>Local and sports parks - south management</v>
          </cell>
          <cell r="J815" t="str">
            <v>Lifestyle and culture</v>
          </cell>
          <cell r="K815" t="str">
            <v>Local parks services</v>
          </cell>
          <cell r="L815" t="str">
            <v>Local parks</v>
          </cell>
          <cell r="M815" t="str">
            <v>Local activities</v>
          </cell>
          <cell r="N815" t="str">
            <v>Local parks services</v>
          </cell>
          <cell r="O815" t="str">
            <v>Local parks</v>
          </cell>
          <cell r="P815" t="str">
            <v>Lifestyle and culture</v>
          </cell>
          <cell r="Q815" t="str">
            <v>Local parks services</v>
          </cell>
          <cell r="R815" t="str">
            <v>Local parks</v>
          </cell>
          <cell r="S815" t="str">
            <v>A1241205</v>
          </cell>
          <cell r="T815" t="str">
            <v>A1241205</v>
          </cell>
          <cell r="U815" t="str">
            <v>Local parks</v>
          </cell>
          <cell r="V815" t="str">
            <v>L110</v>
          </cell>
          <cell r="W815" t="str">
            <v>Franklin</v>
          </cell>
          <cell r="X815" t="str">
            <v>FY12 - Only</v>
          </cell>
          <cell r="Y815" t="str">
            <v>Expense</v>
          </cell>
          <cell r="Z815">
            <v>20110701</v>
          </cell>
          <cell r="AA815">
            <v>20120630</v>
          </cell>
          <cell r="AB815">
            <v>2</v>
          </cell>
          <cell r="AC815" t="str">
            <v>Discrete</v>
          </cell>
          <cell r="AD815">
            <v>0.6</v>
          </cell>
          <cell r="AE815">
            <v>0</v>
          </cell>
          <cell r="AF815">
            <v>0.2</v>
          </cell>
          <cell r="AG815">
            <v>0.2</v>
          </cell>
          <cell r="AH815">
            <v>2</v>
          </cell>
          <cell r="AI815" t="str">
            <v>Local &amp; Sports Parks</v>
          </cell>
          <cell r="AJ815" t="str">
            <v>Structures parks</v>
          </cell>
          <cell r="AK815">
            <v>35</v>
          </cell>
          <cell r="AM815">
            <v>0.4</v>
          </cell>
          <cell r="AO815">
            <v>0.2</v>
          </cell>
          <cell r="AP815">
            <v>0.2</v>
          </cell>
          <cell r="AQ815">
            <v>0.2</v>
          </cell>
          <cell r="AS815">
            <v>50000</v>
          </cell>
          <cell r="BD815">
            <v>3.1E-2</v>
          </cell>
          <cell r="BE815">
            <v>6.1930000000000041E-2</v>
          </cell>
          <cell r="BF815">
            <v>9.3787900000000146E-2</v>
          </cell>
          <cell r="BG815">
            <v>0.12878911280000027</v>
          </cell>
          <cell r="BH815">
            <v>0.16491036440960039</v>
          </cell>
          <cell r="BI815">
            <v>0.19869276497747879</v>
          </cell>
          <cell r="BJ815">
            <v>0.23225616239684821</v>
          </cell>
          <cell r="BK815">
            <v>0.27045610343115034</v>
          </cell>
          <cell r="BL815">
            <v>0.31238115484437823</v>
          </cell>
          <cell r="BM815">
            <v>0.35568973295424255</v>
          </cell>
          <cell r="BN815">
            <v>0</v>
          </cell>
          <cell r="BO815">
            <v>0</v>
          </cell>
          <cell r="BP815">
            <v>0</v>
          </cell>
          <cell r="BQ815">
            <v>0</v>
          </cell>
          <cell r="BR815">
            <v>0</v>
          </cell>
          <cell r="BS815">
            <v>0</v>
          </cell>
          <cell r="BT815">
            <v>0</v>
          </cell>
          <cell r="BU815">
            <v>0</v>
          </cell>
          <cell r="BV815">
            <v>0</v>
          </cell>
          <cell r="BW815">
            <v>0</v>
          </cell>
          <cell r="BX815">
            <v>0</v>
          </cell>
          <cell r="BY815">
            <v>50000</v>
          </cell>
          <cell r="BZ815">
            <v>0</v>
          </cell>
          <cell r="CA815">
            <v>0</v>
          </cell>
          <cell r="CB815">
            <v>0</v>
          </cell>
          <cell r="CC815">
            <v>0</v>
          </cell>
          <cell r="CD815">
            <v>0</v>
          </cell>
          <cell r="CE815">
            <v>0</v>
          </cell>
          <cell r="CF815">
            <v>0</v>
          </cell>
          <cell r="CG815">
            <v>0</v>
          </cell>
          <cell r="CH815">
            <v>0</v>
          </cell>
          <cell r="CI815">
            <v>0</v>
          </cell>
          <cell r="CK815">
            <v>30000</v>
          </cell>
          <cell r="CL815">
            <v>0</v>
          </cell>
          <cell r="CM815">
            <v>0</v>
          </cell>
          <cell r="CN815">
            <v>0</v>
          </cell>
          <cell r="CO815">
            <v>0</v>
          </cell>
          <cell r="CP815">
            <v>0</v>
          </cell>
          <cell r="CQ815">
            <v>0</v>
          </cell>
          <cell r="CR815">
            <v>0</v>
          </cell>
          <cell r="CS815">
            <v>0</v>
          </cell>
          <cell r="CT815">
            <v>0</v>
          </cell>
          <cell r="CU815">
            <v>0</v>
          </cell>
          <cell r="CW815">
            <v>10000</v>
          </cell>
          <cell r="CX815">
            <v>0</v>
          </cell>
          <cell r="CY815">
            <v>0</v>
          </cell>
          <cell r="CZ815">
            <v>0</v>
          </cell>
          <cell r="DA815">
            <v>0</v>
          </cell>
          <cell r="DB815">
            <v>0</v>
          </cell>
          <cell r="DC815">
            <v>0</v>
          </cell>
          <cell r="DD815">
            <v>0</v>
          </cell>
          <cell r="DE815">
            <v>0</v>
          </cell>
          <cell r="DF815">
            <v>0</v>
          </cell>
          <cell r="DG815">
            <v>0</v>
          </cell>
          <cell r="DI815">
            <v>10000</v>
          </cell>
          <cell r="DJ815">
            <v>0</v>
          </cell>
          <cell r="DK815">
            <v>0</v>
          </cell>
          <cell r="DL815">
            <v>0</v>
          </cell>
          <cell r="DM815">
            <v>0</v>
          </cell>
          <cell r="DN815">
            <v>0</v>
          </cell>
          <cell r="DO815">
            <v>0</v>
          </cell>
          <cell r="DP815">
            <v>0</v>
          </cell>
          <cell r="DQ815">
            <v>0</v>
          </cell>
          <cell r="DR815">
            <v>0</v>
          </cell>
          <cell r="DS815">
            <v>0</v>
          </cell>
          <cell r="DU815" t="str">
            <v>FDC OS035 002</v>
          </cell>
          <cell r="DV815">
            <v>0</v>
          </cell>
          <cell r="DW815">
            <v>0</v>
          </cell>
          <cell r="DX815">
            <v>1</v>
          </cell>
          <cell r="DY815">
            <v>0</v>
          </cell>
          <cell r="DZ815">
            <v>0</v>
          </cell>
          <cell r="EB815">
            <v>0</v>
          </cell>
          <cell r="EC815" t="str">
            <v>Def</v>
          </cell>
          <cell r="ED815" t="str">
            <v>Local Recreational Facilities</v>
          </cell>
        </row>
        <row r="816">
          <cell r="D816" t="str">
            <v>PC2130160</v>
          </cell>
          <cell r="E816" t="str">
            <v>Minor Fixtures</v>
          </cell>
          <cell r="F816" t="str">
            <v>Auckland Council</v>
          </cell>
          <cell r="G816" t="str">
            <v>Parks, sports and recreation</v>
          </cell>
          <cell r="H816" t="str">
            <v>E170805</v>
          </cell>
          <cell r="I816" t="str">
            <v>Local and sports parks - south management</v>
          </cell>
          <cell r="J816" t="str">
            <v>Lifestyle and culture</v>
          </cell>
          <cell r="K816" t="str">
            <v>Local parks services</v>
          </cell>
          <cell r="L816" t="str">
            <v>Local parks</v>
          </cell>
          <cell r="M816" t="str">
            <v>Local activities</v>
          </cell>
          <cell r="N816" t="str">
            <v>Local parks services</v>
          </cell>
          <cell r="O816" t="str">
            <v>Local parks</v>
          </cell>
          <cell r="P816" t="str">
            <v>Lifestyle and culture</v>
          </cell>
          <cell r="Q816" t="str">
            <v>Local parks services</v>
          </cell>
          <cell r="R816" t="str">
            <v>Local parks</v>
          </cell>
          <cell r="S816" t="str">
            <v>A1241205</v>
          </cell>
          <cell r="T816" t="str">
            <v>A1241205</v>
          </cell>
          <cell r="U816" t="str">
            <v>Local parks</v>
          </cell>
          <cell r="V816" t="str">
            <v>L110</v>
          </cell>
          <cell r="W816" t="str">
            <v>Franklin</v>
          </cell>
          <cell r="X816" t="str">
            <v>PL40810</v>
          </cell>
          <cell r="Y816" t="str">
            <v>Expense</v>
          </cell>
          <cell r="Z816">
            <v>20110701</v>
          </cell>
          <cell r="AA816">
            <v>20220630</v>
          </cell>
          <cell r="AB816">
            <v>1</v>
          </cell>
          <cell r="AC816" t="str">
            <v>Programme</v>
          </cell>
          <cell r="AD816">
            <v>1</v>
          </cell>
          <cell r="AE816">
            <v>0</v>
          </cell>
          <cell r="AF816">
            <v>0</v>
          </cell>
          <cell r="AG816">
            <v>0</v>
          </cell>
          <cell r="AH816">
            <v>2</v>
          </cell>
          <cell r="AI816" t="str">
            <v>Local &amp; Sports Parks</v>
          </cell>
          <cell r="AJ816" t="str">
            <v>Structures parks</v>
          </cell>
          <cell r="AK816">
            <v>25</v>
          </cell>
          <cell r="AM816">
            <v>1</v>
          </cell>
          <cell r="AS816">
            <v>7120</v>
          </cell>
          <cell r="AT816">
            <v>4000</v>
          </cell>
          <cell r="AU816">
            <v>4000</v>
          </cell>
          <cell r="AV816">
            <v>4000</v>
          </cell>
          <cell r="AW816">
            <v>4000</v>
          </cell>
          <cell r="AX816">
            <v>4000</v>
          </cell>
          <cell r="AY816">
            <v>4000</v>
          </cell>
          <cell r="AZ816">
            <v>4000</v>
          </cell>
          <cell r="BA816">
            <v>4000</v>
          </cell>
          <cell r="BB816">
            <v>4000</v>
          </cell>
          <cell r="BC816">
            <v>4000</v>
          </cell>
          <cell r="BD816">
            <v>3.1E-2</v>
          </cell>
          <cell r="BE816">
            <v>6.1930000000000041E-2</v>
          </cell>
          <cell r="BF816">
            <v>9.3787900000000146E-2</v>
          </cell>
          <cell r="BG816">
            <v>0.12878911280000027</v>
          </cell>
          <cell r="BH816">
            <v>0.16491036440960039</v>
          </cell>
          <cell r="BI816">
            <v>0.19869276497747879</v>
          </cell>
          <cell r="BJ816">
            <v>0.23225616239684821</v>
          </cell>
          <cell r="BK816">
            <v>0.27045610343115034</v>
          </cell>
          <cell r="BL816">
            <v>0.31238115484437823</v>
          </cell>
          <cell r="BM816">
            <v>0.35568973295424255</v>
          </cell>
          <cell r="BN816">
            <v>0</v>
          </cell>
          <cell r="BO816">
            <v>124</v>
          </cell>
          <cell r="BP816">
            <v>247.72000000000017</v>
          </cell>
          <cell r="BQ816">
            <v>375.1516000000006</v>
          </cell>
          <cell r="BR816">
            <v>515.15645120000113</v>
          </cell>
          <cell r="BS816">
            <v>659.64145763840156</v>
          </cell>
          <cell r="BT816">
            <v>794.77105990991515</v>
          </cell>
          <cell r="BU816">
            <v>929.02464958739279</v>
          </cell>
          <cell r="BV816">
            <v>1081.8244137246013</v>
          </cell>
          <cell r="BW816">
            <v>1249.5246193775129</v>
          </cell>
          <cell r="BX816">
            <v>1422.7589318169703</v>
          </cell>
          <cell r="BY816">
            <v>7120</v>
          </cell>
          <cell r="BZ816">
            <v>4124</v>
          </cell>
          <cell r="CA816">
            <v>4247.72</v>
          </cell>
          <cell r="CB816">
            <v>4375.1516000000011</v>
          </cell>
          <cell r="CC816">
            <v>4515.1564512000014</v>
          </cell>
          <cell r="CD816">
            <v>4659.6414576384013</v>
          </cell>
          <cell r="CE816">
            <v>4794.7710599099155</v>
          </cell>
          <cell r="CF816">
            <v>4929.0246495873926</v>
          </cell>
          <cell r="CG816">
            <v>5081.8244137246011</v>
          </cell>
          <cell r="CH816">
            <v>5249.5246193775129</v>
          </cell>
          <cell r="CI816">
            <v>5422.7589318169703</v>
          </cell>
          <cell r="CK816">
            <v>7120</v>
          </cell>
          <cell r="CL816">
            <v>4124</v>
          </cell>
          <cell r="CM816">
            <v>4247.72</v>
          </cell>
          <cell r="CN816">
            <v>4375.1516000000011</v>
          </cell>
          <cell r="CO816">
            <v>4515.1564512000014</v>
          </cell>
          <cell r="CP816">
            <v>4659.6414576384013</v>
          </cell>
          <cell r="CQ816">
            <v>4794.7710599099155</v>
          </cell>
          <cell r="CR816">
            <v>4929.0246495873926</v>
          </cell>
          <cell r="CS816">
            <v>5081.8244137246011</v>
          </cell>
          <cell r="CT816">
            <v>5249.5246193775129</v>
          </cell>
          <cell r="CU816">
            <v>5422.7589318169703</v>
          </cell>
          <cell r="CW816">
            <v>0</v>
          </cell>
          <cell r="CX816">
            <v>0</v>
          </cell>
          <cell r="CY816">
            <v>0</v>
          </cell>
          <cell r="CZ816">
            <v>0</v>
          </cell>
          <cell r="DA816">
            <v>0</v>
          </cell>
          <cell r="DB816">
            <v>0</v>
          </cell>
          <cell r="DC816">
            <v>0</v>
          </cell>
          <cell r="DD816">
            <v>0</v>
          </cell>
          <cell r="DE816">
            <v>0</v>
          </cell>
          <cell r="DF816">
            <v>0</v>
          </cell>
          <cell r="DG816">
            <v>0</v>
          </cell>
          <cell r="DI816">
            <v>0</v>
          </cell>
          <cell r="DJ816">
            <v>0</v>
          </cell>
          <cell r="DK816">
            <v>0</v>
          </cell>
          <cell r="DL816">
            <v>0</v>
          </cell>
          <cell r="DM816">
            <v>0</v>
          </cell>
          <cell r="DN816">
            <v>0</v>
          </cell>
          <cell r="DO816">
            <v>0</v>
          </cell>
          <cell r="DP816">
            <v>0</v>
          </cell>
          <cell r="DQ816">
            <v>0</v>
          </cell>
          <cell r="DR816">
            <v>0</v>
          </cell>
          <cell r="DS816">
            <v>0</v>
          </cell>
          <cell r="DU816" t="str">
            <v>FDC OS032 002</v>
          </cell>
          <cell r="DV816">
            <v>0</v>
          </cell>
          <cell r="DW816">
            <v>0</v>
          </cell>
          <cell r="DX816">
            <v>1</v>
          </cell>
          <cell r="DY816">
            <v>40000</v>
          </cell>
          <cell r="DZ816">
            <v>47399.573183254797</v>
          </cell>
          <cell r="EB816">
            <v>47399.573183254797</v>
          </cell>
          <cell r="EC816" t="str">
            <v>Def</v>
          </cell>
          <cell r="ED816" t="str">
            <v>Local Recreational Facilities</v>
          </cell>
        </row>
        <row r="817">
          <cell r="D817" t="str">
            <v>PC2130161</v>
          </cell>
          <cell r="E817" t="str">
            <v>Minor Renewal Local Parks 1</v>
          </cell>
          <cell r="F817" t="str">
            <v>Auckland Council</v>
          </cell>
          <cell r="G817" t="str">
            <v>Parks, sports and recreation</v>
          </cell>
          <cell r="H817" t="str">
            <v>E170805</v>
          </cell>
          <cell r="I817" t="str">
            <v>Local and sports parks - south management</v>
          </cell>
          <cell r="J817" t="str">
            <v>Lifestyle and culture</v>
          </cell>
          <cell r="K817" t="str">
            <v>Local parks services</v>
          </cell>
          <cell r="L817" t="str">
            <v>Local parks</v>
          </cell>
          <cell r="M817" t="str">
            <v>Local activities</v>
          </cell>
          <cell r="N817" t="str">
            <v>Local parks services</v>
          </cell>
          <cell r="O817" t="str">
            <v>Local parks</v>
          </cell>
          <cell r="P817" t="str">
            <v>Lifestyle and culture</v>
          </cell>
          <cell r="Q817" t="str">
            <v>Local parks services</v>
          </cell>
          <cell r="R817" t="str">
            <v>Local parks</v>
          </cell>
          <cell r="S817" t="str">
            <v>A1241205</v>
          </cell>
          <cell r="T817" t="str">
            <v>A1241205</v>
          </cell>
          <cell r="U817" t="str">
            <v>Local parks</v>
          </cell>
          <cell r="V817" t="str">
            <v>L110</v>
          </cell>
          <cell r="W817" t="str">
            <v>Franklin</v>
          </cell>
          <cell r="X817" t="str">
            <v>PL40810</v>
          </cell>
          <cell r="Y817" t="str">
            <v>Expense</v>
          </cell>
          <cell r="Z817">
            <v>20100701</v>
          </cell>
          <cell r="AA817">
            <v>20220630</v>
          </cell>
          <cell r="AB817">
            <v>1</v>
          </cell>
          <cell r="AC817" t="str">
            <v>Programme</v>
          </cell>
          <cell r="AD817">
            <v>0</v>
          </cell>
          <cell r="AE817">
            <v>0</v>
          </cell>
          <cell r="AF817">
            <v>0</v>
          </cell>
          <cell r="AG817">
            <v>1</v>
          </cell>
          <cell r="AH817">
            <v>2</v>
          </cell>
          <cell r="AI817" t="str">
            <v>Local &amp; Sports Parks</v>
          </cell>
          <cell r="AJ817" t="str">
            <v>Structures parks</v>
          </cell>
          <cell r="AK817">
            <v>25</v>
          </cell>
          <cell r="AM817">
            <v>1</v>
          </cell>
          <cell r="AS817">
            <v>7000</v>
          </cell>
          <cell r="AT817">
            <v>7000</v>
          </cell>
          <cell r="AU817">
            <v>7000</v>
          </cell>
          <cell r="AV817">
            <v>7000</v>
          </cell>
          <cell r="AW817">
            <v>7000</v>
          </cell>
          <cell r="AX817">
            <v>7000</v>
          </cell>
          <cell r="AY817">
            <v>7000</v>
          </cell>
          <cell r="AZ817">
            <v>7000</v>
          </cell>
          <cell r="BA817">
            <v>7000</v>
          </cell>
          <cell r="BB817">
            <v>7000</v>
          </cell>
          <cell r="BC817">
            <v>7000</v>
          </cell>
          <cell r="BD817">
            <v>3.1E-2</v>
          </cell>
          <cell r="BE817">
            <v>6.1930000000000041E-2</v>
          </cell>
          <cell r="BF817">
            <v>9.3787900000000146E-2</v>
          </cell>
          <cell r="BG817">
            <v>0.12878911280000027</v>
          </cell>
          <cell r="BH817">
            <v>0.16491036440960039</v>
          </cell>
          <cell r="BI817">
            <v>0.19869276497747879</v>
          </cell>
          <cell r="BJ817">
            <v>0.23225616239684821</v>
          </cell>
          <cell r="BK817">
            <v>0.27045610343115034</v>
          </cell>
          <cell r="BL817">
            <v>0.31238115484437823</v>
          </cell>
          <cell r="BM817">
            <v>0.35568973295424255</v>
          </cell>
          <cell r="BN817">
            <v>0</v>
          </cell>
          <cell r="BO817">
            <v>217</v>
          </cell>
          <cell r="BP817">
            <v>433.51000000000028</v>
          </cell>
          <cell r="BQ817">
            <v>656.51530000000105</v>
          </cell>
          <cell r="BR817">
            <v>901.52378960000192</v>
          </cell>
          <cell r="BS817">
            <v>1154.3725508672028</v>
          </cell>
          <cell r="BT817">
            <v>1390.8493548423514</v>
          </cell>
          <cell r="BU817">
            <v>1625.7931367779374</v>
          </cell>
          <cell r="BV817">
            <v>1893.1927240180523</v>
          </cell>
          <cell r="BW817">
            <v>2186.6680839106475</v>
          </cell>
          <cell r="BX817">
            <v>2489.828130679698</v>
          </cell>
          <cell r="BY817">
            <v>7000</v>
          </cell>
          <cell r="BZ817">
            <v>7217</v>
          </cell>
          <cell r="CA817">
            <v>7433.51</v>
          </cell>
          <cell r="CB817">
            <v>7656.5153000000009</v>
          </cell>
          <cell r="CC817">
            <v>7901.5237896000017</v>
          </cell>
          <cell r="CD817">
            <v>8154.3725508672032</v>
          </cell>
          <cell r="CE817">
            <v>8390.8493548423521</v>
          </cell>
          <cell r="CF817">
            <v>8625.7931367779383</v>
          </cell>
          <cell r="CG817">
            <v>8893.1927240180521</v>
          </cell>
          <cell r="CH817">
            <v>9186.6680839106484</v>
          </cell>
          <cell r="CI817">
            <v>9489.828130679698</v>
          </cell>
          <cell r="CK817">
            <v>0</v>
          </cell>
          <cell r="CL817">
            <v>0</v>
          </cell>
          <cell r="CM817">
            <v>0</v>
          </cell>
          <cell r="CN817">
            <v>0</v>
          </cell>
          <cell r="CO817">
            <v>0</v>
          </cell>
          <cell r="CP817">
            <v>0</v>
          </cell>
          <cell r="CQ817">
            <v>0</v>
          </cell>
          <cell r="CR817">
            <v>0</v>
          </cell>
          <cell r="CS817">
            <v>0</v>
          </cell>
          <cell r="CT817">
            <v>0</v>
          </cell>
          <cell r="CU817">
            <v>0</v>
          </cell>
          <cell r="CW817">
            <v>0</v>
          </cell>
          <cell r="CX817">
            <v>0</v>
          </cell>
          <cell r="CY817">
            <v>0</v>
          </cell>
          <cell r="CZ817">
            <v>0</v>
          </cell>
          <cell r="DA817">
            <v>0</v>
          </cell>
          <cell r="DB817">
            <v>0</v>
          </cell>
          <cell r="DC817">
            <v>0</v>
          </cell>
          <cell r="DD817">
            <v>0</v>
          </cell>
          <cell r="DE817">
            <v>0</v>
          </cell>
          <cell r="DF817">
            <v>0</v>
          </cell>
          <cell r="DG817">
            <v>0</v>
          </cell>
          <cell r="DI817">
            <v>7000</v>
          </cell>
          <cell r="DJ817">
            <v>7217</v>
          </cell>
          <cell r="DK817">
            <v>7433.51</v>
          </cell>
          <cell r="DL817">
            <v>7656.5153000000009</v>
          </cell>
          <cell r="DM817">
            <v>7901.5237896000017</v>
          </cell>
          <cell r="DN817">
            <v>8154.3725508672032</v>
          </cell>
          <cell r="DO817">
            <v>8390.8493548423521</v>
          </cell>
          <cell r="DP817">
            <v>8625.7931367779383</v>
          </cell>
          <cell r="DQ817">
            <v>8893.1927240180521</v>
          </cell>
          <cell r="DR817">
            <v>9186.6680839106484</v>
          </cell>
          <cell r="DS817">
            <v>9489.828130679698</v>
          </cell>
          <cell r="DU817" t="str">
            <v>FDC OS022 009</v>
          </cell>
          <cell r="DV817">
            <v>0</v>
          </cell>
          <cell r="DW817">
            <v>0</v>
          </cell>
          <cell r="DX817">
            <v>1</v>
          </cell>
          <cell r="DY817">
            <v>70000</v>
          </cell>
          <cell r="DZ817">
            <v>82949.253070695893</v>
          </cell>
          <cell r="EB817">
            <v>82949.253070695893</v>
          </cell>
          <cell r="EC817" t="str">
            <v>Def</v>
          </cell>
          <cell r="ED817" t="str">
            <v>Local Recreational Facilities</v>
          </cell>
        </row>
        <row r="818">
          <cell r="D818" t="str">
            <v>PC2130162</v>
          </cell>
          <cell r="E818" t="str">
            <v>Minor Renewals Local Parks 2</v>
          </cell>
          <cell r="F818" t="str">
            <v>Auckland Council</v>
          </cell>
          <cell r="G818" t="str">
            <v>Parks, sports and recreation</v>
          </cell>
          <cell r="H818" t="str">
            <v>E170805</v>
          </cell>
          <cell r="I818" t="str">
            <v>Local and sports parks - south management</v>
          </cell>
          <cell r="J818" t="str">
            <v>Lifestyle and culture</v>
          </cell>
          <cell r="K818" t="str">
            <v>Local parks services</v>
          </cell>
          <cell r="L818" t="str">
            <v>Local parks</v>
          </cell>
          <cell r="M818" t="str">
            <v>Local activities</v>
          </cell>
          <cell r="N818" t="str">
            <v>Local parks services</v>
          </cell>
          <cell r="O818" t="str">
            <v>Local parks</v>
          </cell>
          <cell r="P818" t="str">
            <v>Lifestyle and culture</v>
          </cell>
          <cell r="Q818" t="str">
            <v>Local parks services</v>
          </cell>
          <cell r="R818" t="str">
            <v>Local parks</v>
          </cell>
          <cell r="S818" t="str">
            <v>A1241205</v>
          </cell>
          <cell r="T818" t="str">
            <v>A1241205</v>
          </cell>
          <cell r="U818" t="str">
            <v>Local parks</v>
          </cell>
          <cell r="V818" t="str">
            <v>L110</v>
          </cell>
          <cell r="W818" t="str">
            <v>Franklin</v>
          </cell>
          <cell r="X818" t="str">
            <v>PL40810</v>
          </cell>
          <cell r="Y818" t="str">
            <v>Expense</v>
          </cell>
          <cell r="Z818">
            <v>20080701</v>
          </cell>
          <cell r="AA818">
            <v>20220630</v>
          </cell>
          <cell r="AB818">
            <v>1</v>
          </cell>
          <cell r="AC818" t="str">
            <v>Programme</v>
          </cell>
          <cell r="AD818">
            <v>0</v>
          </cell>
          <cell r="AE818">
            <v>0</v>
          </cell>
          <cell r="AF818">
            <v>0</v>
          </cell>
          <cell r="AG818">
            <v>1</v>
          </cell>
          <cell r="AH818">
            <v>2</v>
          </cell>
          <cell r="AI818" t="str">
            <v>Local &amp; Sports Parks</v>
          </cell>
          <cell r="AJ818" t="str">
            <v>Structures parks</v>
          </cell>
          <cell r="AK818">
            <v>25</v>
          </cell>
          <cell r="AM818">
            <v>1</v>
          </cell>
          <cell r="AS818">
            <v>8617</v>
          </cell>
          <cell r="AT818">
            <v>7000</v>
          </cell>
          <cell r="AU818">
            <v>7000</v>
          </cell>
          <cell r="AV818">
            <v>7000</v>
          </cell>
          <cell r="AW818">
            <v>7000</v>
          </cell>
          <cell r="AX818">
            <v>7000</v>
          </cell>
          <cell r="AY818">
            <v>7000</v>
          </cell>
          <cell r="AZ818">
            <v>7000</v>
          </cell>
          <cell r="BA818">
            <v>7000</v>
          </cell>
          <cell r="BB818">
            <v>7000</v>
          </cell>
          <cell r="BC818">
            <v>7000</v>
          </cell>
          <cell r="BD818">
            <v>3.1E-2</v>
          </cell>
          <cell r="BE818">
            <v>6.1930000000000041E-2</v>
          </cell>
          <cell r="BF818">
            <v>9.3787900000000146E-2</v>
          </cell>
          <cell r="BG818">
            <v>0.12878911280000027</v>
          </cell>
          <cell r="BH818">
            <v>0.16491036440960039</v>
          </cell>
          <cell r="BI818">
            <v>0.19869276497747879</v>
          </cell>
          <cell r="BJ818">
            <v>0.23225616239684821</v>
          </cell>
          <cell r="BK818">
            <v>0.27045610343115034</v>
          </cell>
          <cell r="BL818">
            <v>0.31238115484437823</v>
          </cell>
          <cell r="BM818">
            <v>0.35568973295424255</v>
          </cell>
          <cell r="BN818">
            <v>0</v>
          </cell>
          <cell r="BO818">
            <v>217</v>
          </cell>
          <cell r="BP818">
            <v>433.51000000000028</v>
          </cell>
          <cell r="BQ818">
            <v>656.51530000000105</v>
          </cell>
          <cell r="BR818">
            <v>901.52378960000192</v>
          </cell>
          <cell r="BS818">
            <v>1154.3725508672028</v>
          </cell>
          <cell r="BT818">
            <v>1390.8493548423514</v>
          </cell>
          <cell r="BU818">
            <v>1625.7931367779374</v>
          </cell>
          <cell r="BV818">
            <v>1893.1927240180523</v>
          </cell>
          <cell r="BW818">
            <v>2186.6680839106475</v>
          </cell>
          <cell r="BX818">
            <v>2489.828130679698</v>
          </cell>
          <cell r="BY818">
            <v>8617</v>
          </cell>
          <cell r="BZ818">
            <v>7217</v>
          </cell>
          <cell r="CA818">
            <v>7433.51</v>
          </cell>
          <cell r="CB818">
            <v>7656.5153000000009</v>
          </cell>
          <cell r="CC818">
            <v>7901.5237896000017</v>
          </cell>
          <cell r="CD818">
            <v>8154.3725508672032</v>
          </cell>
          <cell r="CE818">
            <v>8390.8493548423521</v>
          </cell>
          <cell r="CF818">
            <v>8625.7931367779383</v>
          </cell>
          <cell r="CG818">
            <v>8893.1927240180521</v>
          </cell>
          <cell r="CH818">
            <v>9186.6680839106484</v>
          </cell>
          <cell r="CI818">
            <v>9489.828130679698</v>
          </cell>
          <cell r="CK818">
            <v>0</v>
          </cell>
          <cell r="CL818">
            <v>0</v>
          </cell>
          <cell r="CM818">
            <v>0</v>
          </cell>
          <cell r="CN818">
            <v>0</v>
          </cell>
          <cell r="CO818">
            <v>0</v>
          </cell>
          <cell r="CP818">
            <v>0</v>
          </cell>
          <cell r="CQ818">
            <v>0</v>
          </cell>
          <cell r="CR818">
            <v>0</v>
          </cell>
          <cell r="CS818">
            <v>0</v>
          </cell>
          <cell r="CT818">
            <v>0</v>
          </cell>
          <cell r="CU818">
            <v>0</v>
          </cell>
          <cell r="CW818">
            <v>0</v>
          </cell>
          <cell r="CX818">
            <v>0</v>
          </cell>
          <cell r="CY818">
            <v>0</v>
          </cell>
          <cell r="CZ818">
            <v>0</v>
          </cell>
          <cell r="DA818">
            <v>0</v>
          </cell>
          <cell r="DB818">
            <v>0</v>
          </cell>
          <cell r="DC818">
            <v>0</v>
          </cell>
          <cell r="DD818">
            <v>0</v>
          </cell>
          <cell r="DE818">
            <v>0</v>
          </cell>
          <cell r="DF818">
            <v>0</v>
          </cell>
          <cell r="DG818">
            <v>0</v>
          </cell>
          <cell r="DI818">
            <v>8617</v>
          </cell>
          <cell r="DJ818">
            <v>7217</v>
          </cell>
          <cell r="DK818">
            <v>7433.51</v>
          </cell>
          <cell r="DL818">
            <v>7656.5153000000009</v>
          </cell>
          <cell r="DM818">
            <v>7901.5237896000017</v>
          </cell>
          <cell r="DN818">
            <v>8154.3725508672032</v>
          </cell>
          <cell r="DO818">
            <v>8390.8493548423521</v>
          </cell>
          <cell r="DP818">
            <v>8625.7931367779383</v>
          </cell>
          <cell r="DQ818">
            <v>8893.1927240180521</v>
          </cell>
          <cell r="DR818">
            <v>9186.6680839106484</v>
          </cell>
          <cell r="DS818">
            <v>9489.828130679698</v>
          </cell>
          <cell r="DU818" t="str">
            <v>FDC PR023 001</v>
          </cell>
          <cell r="DV818">
            <v>0</v>
          </cell>
          <cell r="DW818">
            <v>0</v>
          </cell>
          <cell r="DX818">
            <v>1</v>
          </cell>
          <cell r="DY818">
            <v>70000</v>
          </cell>
          <cell r="DZ818">
            <v>82949.253070695893</v>
          </cell>
          <cell r="EB818">
            <v>82949.253070695893</v>
          </cell>
          <cell r="EC818" t="str">
            <v>Def</v>
          </cell>
          <cell r="ED818" t="str">
            <v>Local Recreational Facilities</v>
          </cell>
        </row>
        <row r="819">
          <cell r="D819" t="str">
            <v>PC2130164</v>
          </cell>
          <cell r="E819" t="str">
            <v>Nelson St Pukekohe Youth Facility In Parks</v>
          </cell>
          <cell r="F819" t="str">
            <v>Auckland Council</v>
          </cell>
          <cell r="G819" t="str">
            <v>Parks, sports and recreation</v>
          </cell>
          <cell r="H819" t="str">
            <v>E170805</v>
          </cell>
          <cell r="I819" t="str">
            <v>Local and sports parks - south management</v>
          </cell>
          <cell r="J819" t="str">
            <v>Lifestyle and culture</v>
          </cell>
          <cell r="K819" t="str">
            <v>Local parks services</v>
          </cell>
          <cell r="L819" t="str">
            <v>Local parks</v>
          </cell>
          <cell r="M819" t="str">
            <v>Local activities</v>
          </cell>
          <cell r="N819" t="str">
            <v>Local parks services</v>
          </cell>
          <cell r="O819" t="str">
            <v>Local parks</v>
          </cell>
          <cell r="P819" t="str">
            <v>Lifestyle and culture</v>
          </cell>
          <cell r="Q819" t="str">
            <v>Local parks services</v>
          </cell>
          <cell r="R819" t="str">
            <v>Local parks</v>
          </cell>
          <cell r="S819" t="str">
            <v>A1241205</v>
          </cell>
          <cell r="T819" t="str">
            <v>A1241205</v>
          </cell>
          <cell r="U819" t="str">
            <v>Local parks</v>
          </cell>
          <cell r="V819" t="str">
            <v>L110</v>
          </cell>
          <cell r="W819" t="str">
            <v>Franklin</v>
          </cell>
          <cell r="X819" t="str">
            <v>FY12 - Only</v>
          </cell>
          <cell r="Y819" t="str">
            <v>Expense</v>
          </cell>
          <cell r="Z819">
            <v>20100701</v>
          </cell>
          <cell r="AA819">
            <v>20120630</v>
          </cell>
          <cell r="AB819">
            <v>2</v>
          </cell>
          <cell r="AC819" t="str">
            <v>Discrete</v>
          </cell>
          <cell r="AD819">
            <v>0.2</v>
          </cell>
          <cell r="AE819">
            <v>0</v>
          </cell>
          <cell r="AF819">
            <v>0.8</v>
          </cell>
          <cell r="AG819">
            <v>0</v>
          </cell>
          <cell r="AH819">
            <v>2</v>
          </cell>
          <cell r="AI819" t="str">
            <v>Local &amp; Sports Parks</v>
          </cell>
          <cell r="AJ819" t="str">
            <v>Structures parks</v>
          </cell>
          <cell r="AK819">
            <v>20</v>
          </cell>
          <cell r="AO819">
            <v>0.8</v>
          </cell>
          <cell r="AQ819">
            <v>0.2</v>
          </cell>
          <cell r="AS819">
            <v>137303</v>
          </cell>
          <cell r="BD819">
            <v>3.1E-2</v>
          </cell>
          <cell r="BE819">
            <v>6.1930000000000041E-2</v>
          </cell>
          <cell r="BF819">
            <v>9.3787900000000146E-2</v>
          </cell>
          <cell r="BG819">
            <v>0.12878911280000027</v>
          </cell>
          <cell r="BH819">
            <v>0.16491036440960039</v>
          </cell>
          <cell r="BI819">
            <v>0.19869276497747879</v>
          </cell>
          <cell r="BJ819">
            <v>0.23225616239684821</v>
          </cell>
          <cell r="BK819">
            <v>0.27045610343115034</v>
          </cell>
          <cell r="BL819">
            <v>0.31238115484437823</v>
          </cell>
          <cell r="BM819">
            <v>0.35568973295424255</v>
          </cell>
          <cell r="BN819">
            <v>0</v>
          </cell>
          <cell r="BO819">
            <v>0</v>
          </cell>
          <cell r="BP819">
            <v>0</v>
          </cell>
          <cell r="BQ819">
            <v>0</v>
          </cell>
          <cell r="BR819">
            <v>0</v>
          </cell>
          <cell r="BS819">
            <v>0</v>
          </cell>
          <cell r="BT819">
            <v>0</v>
          </cell>
          <cell r="BU819">
            <v>0</v>
          </cell>
          <cell r="BV819">
            <v>0</v>
          </cell>
          <cell r="BW819">
            <v>0</v>
          </cell>
          <cell r="BX819">
            <v>0</v>
          </cell>
          <cell r="BY819">
            <v>137303</v>
          </cell>
          <cell r="BZ819">
            <v>0</v>
          </cell>
          <cell r="CA819">
            <v>0</v>
          </cell>
          <cell r="CB819">
            <v>0</v>
          </cell>
          <cell r="CC819">
            <v>0</v>
          </cell>
          <cell r="CD819">
            <v>0</v>
          </cell>
          <cell r="CE819">
            <v>0</v>
          </cell>
          <cell r="CF819">
            <v>0</v>
          </cell>
          <cell r="CG819">
            <v>0</v>
          </cell>
          <cell r="CH819">
            <v>0</v>
          </cell>
          <cell r="CI819">
            <v>0</v>
          </cell>
          <cell r="CK819">
            <v>27460.600000000002</v>
          </cell>
          <cell r="CL819">
            <v>0</v>
          </cell>
          <cell r="CM819">
            <v>0</v>
          </cell>
          <cell r="CN819">
            <v>0</v>
          </cell>
          <cell r="CO819">
            <v>0</v>
          </cell>
          <cell r="CP819">
            <v>0</v>
          </cell>
          <cell r="CQ819">
            <v>0</v>
          </cell>
          <cell r="CR819">
            <v>0</v>
          </cell>
          <cell r="CS819">
            <v>0</v>
          </cell>
          <cell r="CT819">
            <v>0</v>
          </cell>
          <cell r="CU819">
            <v>0</v>
          </cell>
          <cell r="CW819">
            <v>109842.40000000001</v>
          </cell>
          <cell r="CX819">
            <v>0</v>
          </cell>
          <cell r="CY819">
            <v>0</v>
          </cell>
          <cell r="CZ819">
            <v>0</v>
          </cell>
          <cell r="DA819">
            <v>0</v>
          </cell>
          <cell r="DB819">
            <v>0</v>
          </cell>
          <cell r="DC819">
            <v>0</v>
          </cell>
          <cell r="DD819">
            <v>0</v>
          </cell>
          <cell r="DE819">
            <v>0</v>
          </cell>
          <cell r="DF819">
            <v>0</v>
          </cell>
          <cell r="DG819">
            <v>0</v>
          </cell>
          <cell r="DI819">
            <v>0</v>
          </cell>
          <cell r="DJ819">
            <v>0</v>
          </cell>
          <cell r="DK819">
            <v>0</v>
          </cell>
          <cell r="DL819">
            <v>0</v>
          </cell>
          <cell r="DM819">
            <v>0</v>
          </cell>
          <cell r="DN819">
            <v>0</v>
          </cell>
          <cell r="DO819">
            <v>0</v>
          </cell>
          <cell r="DP819">
            <v>0</v>
          </cell>
          <cell r="DQ819">
            <v>0</v>
          </cell>
          <cell r="DR819">
            <v>0</v>
          </cell>
          <cell r="DS819">
            <v>0</v>
          </cell>
          <cell r="DU819" t="str">
            <v>FDC OS042 004</v>
          </cell>
          <cell r="DV819">
            <v>0</v>
          </cell>
          <cell r="DW819">
            <v>0</v>
          </cell>
          <cell r="DX819">
            <v>1</v>
          </cell>
          <cell r="DY819">
            <v>0</v>
          </cell>
          <cell r="DZ819">
            <v>0</v>
          </cell>
          <cell r="EB819">
            <v>0</v>
          </cell>
          <cell r="EC819" t="str">
            <v>Def</v>
          </cell>
          <cell r="ED819" t="str">
            <v>Local Recreational Facilities</v>
          </cell>
        </row>
        <row r="820">
          <cell r="D820" t="str">
            <v>PC2130165</v>
          </cell>
          <cell r="E820" t="str">
            <v>New Drainage of Parks</v>
          </cell>
          <cell r="F820" t="str">
            <v>Auckland Council</v>
          </cell>
          <cell r="G820" t="str">
            <v>Parks, sports and recreation</v>
          </cell>
          <cell r="H820" t="str">
            <v>E170805</v>
          </cell>
          <cell r="I820" t="str">
            <v>Local and sports parks - south management</v>
          </cell>
          <cell r="J820" t="str">
            <v>Lifestyle and culture</v>
          </cell>
          <cell r="K820" t="str">
            <v>Local parks services</v>
          </cell>
          <cell r="L820" t="str">
            <v>Local parks</v>
          </cell>
          <cell r="M820" t="str">
            <v>Local activities</v>
          </cell>
          <cell r="N820" t="str">
            <v>Local parks services</v>
          </cell>
          <cell r="O820" t="str">
            <v>Local parks</v>
          </cell>
          <cell r="P820" t="str">
            <v>Lifestyle and culture</v>
          </cell>
          <cell r="Q820" t="str">
            <v>Local parks services</v>
          </cell>
          <cell r="R820" t="str">
            <v>Local parks</v>
          </cell>
          <cell r="S820" t="str">
            <v>A1241205</v>
          </cell>
          <cell r="T820" t="str">
            <v>A1241205</v>
          </cell>
          <cell r="U820" t="str">
            <v>Local parks</v>
          </cell>
          <cell r="V820" t="str">
            <v>L110</v>
          </cell>
          <cell r="W820" t="str">
            <v>Franklin</v>
          </cell>
          <cell r="X820" t="str">
            <v>PL40810</v>
          </cell>
          <cell r="Y820" t="str">
            <v>Expense</v>
          </cell>
          <cell r="Z820">
            <v>20110701</v>
          </cell>
          <cell r="AA820">
            <v>20190630</v>
          </cell>
          <cell r="AB820">
            <v>1</v>
          </cell>
          <cell r="AC820" t="str">
            <v>Programme</v>
          </cell>
          <cell r="AD820">
            <v>1</v>
          </cell>
          <cell r="AE820">
            <v>0</v>
          </cell>
          <cell r="AF820">
            <v>0</v>
          </cell>
          <cell r="AG820">
            <v>0</v>
          </cell>
          <cell r="AH820">
            <v>2</v>
          </cell>
          <cell r="AI820" t="str">
            <v>Local &amp; Sports Parks</v>
          </cell>
          <cell r="AJ820" t="str">
            <v>Structures parks</v>
          </cell>
          <cell r="AK820">
            <v>80</v>
          </cell>
          <cell r="AM820">
            <v>1</v>
          </cell>
          <cell r="AS820">
            <v>26000</v>
          </cell>
          <cell r="AT820">
            <v>11000</v>
          </cell>
          <cell r="AU820">
            <v>11000</v>
          </cell>
          <cell r="AV820">
            <v>11000</v>
          </cell>
          <cell r="AW820">
            <v>11000</v>
          </cell>
          <cell r="AX820">
            <v>11000</v>
          </cell>
          <cell r="AY820">
            <v>11000</v>
          </cell>
          <cell r="AZ820">
            <v>11000</v>
          </cell>
          <cell r="BD820">
            <v>3.1E-2</v>
          </cell>
          <cell r="BE820">
            <v>6.1930000000000041E-2</v>
          </cell>
          <cell r="BF820">
            <v>9.3787900000000146E-2</v>
          </cell>
          <cell r="BG820">
            <v>0.12878911280000027</v>
          </cell>
          <cell r="BH820">
            <v>0.16491036440960039</v>
          </cell>
          <cell r="BI820">
            <v>0.19869276497747879</v>
          </cell>
          <cell r="BJ820">
            <v>0.23225616239684821</v>
          </cell>
          <cell r="BK820">
            <v>0.27045610343115034</v>
          </cell>
          <cell r="BL820">
            <v>0.31238115484437823</v>
          </cell>
          <cell r="BM820">
            <v>0.35568973295424255</v>
          </cell>
          <cell r="BN820">
            <v>0</v>
          </cell>
          <cell r="BO820">
            <v>341</v>
          </cell>
          <cell r="BP820">
            <v>681.23000000000047</v>
          </cell>
          <cell r="BQ820">
            <v>1031.6669000000015</v>
          </cell>
          <cell r="BR820">
            <v>1416.680240800003</v>
          </cell>
          <cell r="BS820">
            <v>1814.0140085056041</v>
          </cell>
          <cell r="BT820">
            <v>2185.6204147522667</v>
          </cell>
          <cell r="BU820">
            <v>2554.8177863653304</v>
          </cell>
          <cell r="BV820">
            <v>0</v>
          </cell>
          <cell r="BW820">
            <v>0</v>
          </cell>
          <cell r="BX820">
            <v>0</v>
          </cell>
          <cell r="BY820">
            <v>26000</v>
          </cell>
          <cell r="BZ820">
            <v>11341</v>
          </cell>
          <cell r="CA820">
            <v>11681.23</v>
          </cell>
          <cell r="CB820">
            <v>12031.666900000002</v>
          </cell>
          <cell r="CC820">
            <v>12416.680240800004</v>
          </cell>
          <cell r="CD820">
            <v>12814.014008505605</v>
          </cell>
          <cell r="CE820">
            <v>13185.620414752266</v>
          </cell>
          <cell r="CF820">
            <v>13554.817786365331</v>
          </cell>
          <cell r="CG820">
            <v>0</v>
          </cell>
          <cell r="CH820">
            <v>0</v>
          </cell>
          <cell r="CI820">
            <v>0</v>
          </cell>
          <cell r="CK820">
            <v>26000</v>
          </cell>
          <cell r="CL820">
            <v>11341</v>
          </cell>
          <cell r="CM820">
            <v>11681.23</v>
          </cell>
          <cell r="CN820">
            <v>12031.666900000002</v>
          </cell>
          <cell r="CO820">
            <v>12416.680240800004</v>
          </cell>
          <cell r="CP820">
            <v>12814.014008505605</v>
          </cell>
          <cell r="CQ820">
            <v>13185.620414752266</v>
          </cell>
          <cell r="CR820">
            <v>13554.817786365331</v>
          </cell>
          <cell r="CS820">
            <v>0</v>
          </cell>
          <cell r="CT820">
            <v>0</v>
          </cell>
          <cell r="CU820">
            <v>0</v>
          </cell>
          <cell r="CW820">
            <v>0</v>
          </cell>
          <cell r="CX820">
            <v>0</v>
          </cell>
          <cell r="CY820">
            <v>0</v>
          </cell>
          <cell r="CZ820">
            <v>0</v>
          </cell>
          <cell r="DA820">
            <v>0</v>
          </cell>
          <cell r="DB820">
            <v>0</v>
          </cell>
          <cell r="DC820">
            <v>0</v>
          </cell>
          <cell r="DD820">
            <v>0</v>
          </cell>
          <cell r="DE820">
            <v>0</v>
          </cell>
          <cell r="DF820">
            <v>0</v>
          </cell>
          <cell r="DG820">
            <v>0</v>
          </cell>
          <cell r="DI820">
            <v>0</v>
          </cell>
          <cell r="DJ820">
            <v>0</v>
          </cell>
          <cell r="DK820">
            <v>0</v>
          </cell>
          <cell r="DL820">
            <v>0</v>
          </cell>
          <cell r="DM820">
            <v>0</v>
          </cell>
          <cell r="DN820">
            <v>0</v>
          </cell>
          <cell r="DO820">
            <v>0</v>
          </cell>
          <cell r="DP820">
            <v>0</v>
          </cell>
          <cell r="DQ820">
            <v>0</v>
          </cell>
          <cell r="DR820">
            <v>0</v>
          </cell>
          <cell r="DS820">
            <v>0</v>
          </cell>
          <cell r="DU820" t="str">
            <v>FDC OS034 001</v>
          </cell>
          <cell r="DV820">
            <v>0</v>
          </cell>
          <cell r="DW820">
            <v>0</v>
          </cell>
          <cell r="DX820">
            <v>1</v>
          </cell>
          <cell r="DY820">
            <v>77000</v>
          </cell>
          <cell r="DZ820">
            <v>87025.029350423196</v>
          </cell>
          <cell r="EB820">
            <v>87025.029350423196</v>
          </cell>
          <cell r="EC820" t="str">
            <v>Def</v>
          </cell>
          <cell r="ED820" t="str">
            <v>Local Recreational Facilities</v>
          </cell>
        </row>
        <row r="821">
          <cell r="D821" t="str">
            <v>PC2130166</v>
          </cell>
          <cell r="E821" t="str">
            <v>New Fencing</v>
          </cell>
          <cell r="F821" t="str">
            <v>Auckland Council</v>
          </cell>
          <cell r="G821" t="str">
            <v>Parks, sports and recreation</v>
          </cell>
          <cell r="H821" t="str">
            <v>E170805</v>
          </cell>
          <cell r="I821" t="str">
            <v>Local and sports parks - south management</v>
          </cell>
          <cell r="J821" t="str">
            <v>Lifestyle and culture</v>
          </cell>
          <cell r="K821" t="str">
            <v>Local parks services</v>
          </cell>
          <cell r="L821" t="str">
            <v>Local parks</v>
          </cell>
          <cell r="M821" t="str">
            <v>Local activities</v>
          </cell>
          <cell r="N821" t="str">
            <v>Local parks services</v>
          </cell>
          <cell r="O821" t="str">
            <v>Local parks</v>
          </cell>
          <cell r="P821" t="str">
            <v>Lifestyle and culture</v>
          </cell>
          <cell r="Q821" t="str">
            <v>Local parks services</v>
          </cell>
          <cell r="R821" t="str">
            <v>Local parks</v>
          </cell>
          <cell r="S821" t="str">
            <v>A1241205</v>
          </cell>
          <cell r="T821" t="str">
            <v>A1241205</v>
          </cell>
          <cell r="U821" t="str">
            <v>Local parks</v>
          </cell>
          <cell r="V821" t="str">
            <v>L110</v>
          </cell>
          <cell r="W821" t="str">
            <v>Franklin</v>
          </cell>
          <cell r="X821" t="str">
            <v>PL40810</v>
          </cell>
          <cell r="Y821" t="str">
            <v>Expense</v>
          </cell>
          <cell r="Z821">
            <v>20110701</v>
          </cell>
          <cell r="AA821">
            <v>20190630</v>
          </cell>
          <cell r="AB821">
            <v>1</v>
          </cell>
          <cell r="AC821" t="str">
            <v>Programme</v>
          </cell>
          <cell r="AD821">
            <v>0.35</v>
          </cell>
          <cell r="AE821">
            <v>0</v>
          </cell>
          <cell r="AF821">
            <v>0.65</v>
          </cell>
          <cell r="AG821">
            <v>0</v>
          </cell>
          <cell r="AH821">
            <v>2</v>
          </cell>
          <cell r="AI821" t="str">
            <v>Local &amp; Sports Parks</v>
          </cell>
          <cell r="AJ821" t="str">
            <v>Structures parks</v>
          </cell>
          <cell r="AK821">
            <v>25</v>
          </cell>
          <cell r="AM821">
            <v>0.35</v>
          </cell>
          <cell r="AO821">
            <v>0.65</v>
          </cell>
          <cell r="AS821">
            <v>20486</v>
          </cell>
          <cell r="AT821">
            <v>14000</v>
          </cell>
          <cell r="AU821">
            <v>14000</v>
          </cell>
          <cell r="AV821">
            <v>14000</v>
          </cell>
          <cell r="AW821">
            <v>14000</v>
          </cell>
          <cell r="AX821">
            <v>14000</v>
          </cell>
          <cell r="AY821">
            <v>14000</v>
          </cell>
          <cell r="AZ821">
            <v>14000</v>
          </cell>
          <cell r="BD821">
            <v>3.1E-2</v>
          </cell>
          <cell r="BE821">
            <v>6.1930000000000041E-2</v>
          </cell>
          <cell r="BF821">
            <v>9.3787900000000146E-2</v>
          </cell>
          <cell r="BG821">
            <v>0.12878911280000027</v>
          </cell>
          <cell r="BH821">
            <v>0.16491036440960039</v>
          </cell>
          <cell r="BI821">
            <v>0.19869276497747879</v>
          </cell>
          <cell r="BJ821">
            <v>0.23225616239684821</v>
          </cell>
          <cell r="BK821">
            <v>0.27045610343115034</v>
          </cell>
          <cell r="BL821">
            <v>0.31238115484437823</v>
          </cell>
          <cell r="BM821">
            <v>0.35568973295424255</v>
          </cell>
          <cell r="BN821">
            <v>0</v>
          </cell>
          <cell r="BO821">
            <v>434</v>
          </cell>
          <cell r="BP821">
            <v>867.02000000000055</v>
          </cell>
          <cell r="BQ821">
            <v>1313.0306000000021</v>
          </cell>
          <cell r="BR821">
            <v>1803.0475792000038</v>
          </cell>
          <cell r="BS821">
            <v>2308.7451017344056</v>
          </cell>
          <cell r="BT821">
            <v>2781.6987096847029</v>
          </cell>
          <cell r="BU821">
            <v>3251.5862735558749</v>
          </cell>
          <cell r="BV821">
            <v>0</v>
          </cell>
          <cell r="BW821">
            <v>0</v>
          </cell>
          <cell r="BX821">
            <v>0</v>
          </cell>
          <cell r="BY821">
            <v>20486</v>
          </cell>
          <cell r="BZ821">
            <v>14434</v>
          </cell>
          <cell r="CA821">
            <v>14867.02</v>
          </cell>
          <cell r="CB821">
            <v>15313.030600000002</v>
          </cell>
          <cell r="CC821">
            <v>15803.047579200003</v>
          </cell>
          <cell r="CD821">
            <v>16308.745101734406</v>
          </cell>
          <cell r="CE821">
            <v>16781.698709684704</v>
          </cell>
          <cell r="CF821">
            <v>17251.586273555877</v>
          </cell>
          <cell r="CG821">
            <v>0</v>
          </cell>
          <cell r="CH821">
            <v>0</v>
          </cell>
          <cell r="CI821">
            <v>0</v>
          </cell>
          <cell r="CK821">
            <v>7170.0999999999995</v>
          </cell>
          <cell r="CL821">
            <v>5051.8999999999996</v>
          </cell>
          <cell r="CM821">
            <v>5203.4569999999994</v>
          </cell>
          <cell r="CN821">
            <v>5359.5607100000007</v>
          </cell>
          <cell r="CO821">
            <v>5531.066652720001</v>
          </cell>
          <cell r="CP821">
            <v>5708.0607856070419</v>
          </cell>
          <cell r="CQ821">
            <v>5873.5945483896458</v>
          </cell>
          <cell r="CR821">
            <v>6038.0551957445568</v>
          </cell>
          <cell r="CS821">
            <v>0</v>
          </cell>
          <cell r="CT821">
            <v>0</v>
          </cell>
          <cell r="CU821">
            <v>0</v>
          </cell>
          <cell r="CW821">
            <v>13315.9</v>
          </cell>
          <cell r="CX821">
            <v>9382.1</v>
          </cell>
          <cell r="CY821">
            <v>9663.5630000000001</v>
          </cell>
          <cell r="CZ821">
            <v>9953.4698900000021</v>
          </cell>
          <cell r="DA821">
            <v>10271.980926480002</v>
          </cell>
          <cell r="DB821">
            <v>10600.684316127365</v>
          </cell>
          <cell r="DC821">
            <v>10908.104161295058</v>
          </cell>
          <cell r="DD821">
            <v>11213.53107781132</v>
          </cell>
          <cell r="DE821">
            <v>0</v>
          </cell>
          <cell r="DF821">
            <v>0</v>
          </cell>
          <cell r="DG821">
            <v>0</v>
          </cell>
          <cell r="DI821">
            <v>0</v>
          </cell>
          <cell r="DJ821">
            <v>0</v>
          </cell>
          <cell r="DK821">
            <v>0</v>
          </cell>
          <cell r="DL821">
            <v>0</v>
          </cell>
          <cell r="DM821">
            <v>0</v>
          </cell>
          <cell r="DN821">
            <v>0</v>
          </cell>
          <cell r="DO821">
            <v>0</v>
          </cell>
          <cell r="DP821">
            <v>0</v>
          </cell>
          <cell r="DQ821">
            <v>0</v>
          </cell>
          <cell r="DR821">
            <v>0</v>
          </cell>
          <cell r="DS821">
            <v>0</v>
          </cell>
          <cell r="DU821" t="str">
            <v>FDC OS022 005</v>
          </cell>
          <cell r="DV821">
            <v>63700</v>
          </cell>
          <cell r="DW821">
            <v>1</v>
          </cell>
          <cell r="DX821">
            <v>1</v>
          </cell>
          <cell r="DY821">
            <v>98000</v>
          </cell>
          <cell r="DZ821">
            <v>110759.12826417499</v>
          </cell>
          <cell r="EB821">
            <v>110759.12826417499</v>
          </cell>
          <cell r="EC821" t="str">
            <v>Def</v>
          </cell>
          <cell r="ED821" t="str">
            <v>Local Recreational Facilities</v>
          </cell>
        </row>
        <row r="822">
          <cell r="D822" t="str">
            <v>PC2130167</v>
          </cell>
          <cell r="E822" t="str">
            <v>New Park Lighting</v>
          </cell>
          <cell r="F822" t="str">
            <v>Auckland Council</v>
          </cell>
          <cell r="G822" t="str">
            <v>Parks, sports and recreation</v>
          </cell>
          <cell r="H822" t="str">
            <v>E170805</v>
          </cell>
          <cell r="I822" t="str">
            <v>Local and sports parks - south management</v>
          </cell>
          <cell r="J822" t="str">
            <v>Lifestyle and culture</v>
          </cell>
          <cell r="K822" t="str">
            <v>Local parks services</v>
          </cell>
          <cell r="L822" t="str">
            <v>Local parks</v>
          </cell>
          <cell r="M822" t="str">
            <v>Local activities</v>
          </cell>
          <cell r="N822" t="str">
            <v>Local parks services</v>
          </cell>
          <cell r="O822" t="str">
            <v>Local parks</v>
          </cell>
          <cell r="P822" t="str">
            <v>Lifestyle and culture</v>
          </cell>
          <cell r="Q822" t="str">
            <v>Local parks services</v>
          </cell>
          <cell r="R822" t="str">
            <v>Local parks</v>
          </cell>
          <cell r="S822" t="str">
            <v>A1241205</v>
          </cell>
          <cell r="T822" t="str">
            <v>A1241205</v>
          </cell>
          <cell r="U822" t="str">
            <v>Local parks</v>
          </cell>
          <cell r="V822" t="str">
            <v>L110</v>
          </cell>
          <cell r="W822" t="str">
            <v>Franklin</v>
          </cell>
          <cell r="X822" t="str">
            <v>PL40810</v>
          </cell>
          <cell r="Y822" t="str">
            <v>Expense</v>
          </cell>
          <cell r="Z822">
            <v>20110701</v>
          </cell>
          <cell r="AA822">
            <v>20190630</v>
          </cell>
          <cell r="AB822">
            <v>1</v>
          </cell>
          <cell r="AC822" t="str">
            <v>Programme</v>
          </cell>
          <cell r="AD822">
            <v>1</v>
          </cell>
          <cell r="AE822">
            <v>0</v>
          </cell>
          <cell r="AF822">
            <v>0</v>
          </cell>
          <cell r="AG822">
            <v>0</v>
          </cell>
          <cell r="AH822">
            <v>2</v>
          </cell>
          <cell r="AI822" t="str">
            <v>Local &amp; Sports Parks</v>
          </cell>
          <cell r="AJ822" t="str">
            <v>Structures parks</v>
          </cell>
          <cell r="AK822">
            <v>25</v>
          </cell>
          <cell r="AM822">
            <v>1</v>
          </cell>
          <cell r="AS822">
            <v>31415</v>
          </cell>
          <cell r="AT822">
            <v>18000</v>
          </cell>
          <cell r="AU822">
            <v>18000</v>
          </cell>
          <cell r="AV822">
            <v>18000</v>
          </cell>
          <cell r="AW822">
            <v>18000</v>
          </cell>
          <cell r="AX822">
            <v>18000</v>
          </cell>
          <cell r="AY822">
            <v>18000</v>
          </cell>
          <cell r="AZ822">
            <v>18000</v>
          </cell>
          <cell r="BD822">
            <v>3.1E-2</v>
          </cell>
          <cell r="BE822">
            <v>6.1930000000000041E-2</v>
          </cell>
          <cell r="BF822">
            <v>9.3787900000000146E-2</v>
          </cell>
          <cell r="BG822">
            <v>0.12878911280000027</v>
          </cell>
          <cell r="BH822">
            <v>0.16491036440960039</v>
          </cell>
          <cell r="BI822">
            <v>0.19869276497747879</v>
          </cell>
          <cell r="BJ822">
            <v>0.23225616239684821</v>
          </cell>
          <cell r="BK822">
            <v>0.27045610343115034</v>
          </cell>
          <cell r="BL822">
            <v>0.31238115484437823</v>
          </cell>
          <cell r="BM822">
            <v>0.35568973295424255</v>
          </cell>
          <cell r="BN822">
            <v>0</v>
          </cell>
          <cell r="BO822">
            <v>558</v>
          </cell>
          <cell r="BP822">
            <v>1114.7400000000007</v>
          </cell>
          <cell r="BQ822">
            <v>1688.1822000000027</v>
          </cell>
          <cell r="BR822">
            <v>2318.2040304000047</v>
          </cell>
          <cell r="BS822">
            <v>2968.3865593728069</v>
          </cell>
          <cell r="BT822">
            <v>3576.4697695946184</v>
          </cell>
          <cell r="BU822">
            <v>4180.6109231432674</v>
          </cell>
          <cell r="BV822">
            <v>0</v>
          </cell>
          <cell r="BW822">
            <v>0</v>
          </cell>
          <cell r="BX822">
            <v>0</v>
          </cell>
          <cell r="BY822">
            <v>31415</v>
          </cell>
          <cell r="BZ822">
            <v>18558</v>
          </cell>
          <cell r="CA822">
            <v>19114.740000000002</v>
          </cell>
          <cell r="CB822">
            <v>19688.182200000003</v>
          </cell>
          <cell r="CC822">
            <v>20318.204030400004</v>
          </cell>
          <cell r="CD822">
            <v>20968.386559372808</v>
          </cell>
          <cell r="CE822">
            <v>21576.46976959462</v>
          </cell>
          <cell r="CF822">
            <v>22180.610923143267</v>
          </cell>
          <cell r="CG822">
            <v>0</v>
          </cell>
          <cell r="CH822">
            <v>0</v>
          </cell>
          <cell r="CI822">
            <v>0</v>
          </cell>
          <cell r="CK822">
            <v>31415</v>
          </cell>
          <cell r="CL822">
            <v>18558</v>
          </cell>
          <cell r="CM822">
            <v>19114.740000000002</v>
          </cell>
          <cell r="CN822">
            <v>19688.182200000003</v>
          </cell>
          <cell r="CO822">
            <v>20318.204030400004</v>
          </cell>
          <cell r="CP822">
            <v>20968.386559372808</v>
          </cell>
          <cell r="CQ822">
            <v>21576.46976959462</v>
          </cell>
          <cell r="CR822">
            <v>22180.610923143267</v>
          </cell>
          <cell r="CS822">
            <v>0</v>
          </cell>
          <cell r="CT822">
            <v>0</v>
          </cell>
          <cell r="CU822">
            <v>0</v>
          </cell>
          <cell r="CW822">
            <v>0</v>
          </cell>
          <cell r="CX822">
            <v>0</v>
          </cell>
          <cell r="CY822">
            <v>0</v>
          </cell>
          <cell r="CZ822">
            <v>0</v>
          </cell>
          <cell r="DA822">
            <v>0</v>
          </cell>
          <cell r="DB822">
            <v>0</v>
          </cell>
          <cell r="DC822">
            <v>0</v>
          </cell>
          <cell r="DD822">
            <v>0</v>
          </cell>
          <cell r="DE822">
            <v>0</v>
          </cell>
          <cell r="DF822">
            <v>0</v>
          </cell>
          <cell r="DG822">
            <v>0</v>
          </cell>
          <cell r="DI822">
            <v>0</v>
          </cell>
          <cell r="DJ822">
            <v>0</v>
          </cell>
          <cell r="DK822">
            <v>0</v>
          </cell>
          <cell r="DL822">
            <v>0</v>
          </cell>
          <cell r="DM822">
            <v>0</v>
          </cell>
          <cell r="DN822">
            <v>0</v>
          </cell>
          <cell r="DO822">
            <v>0</v>
          </cell>
          <cell r="DP822">
            <v>0</v>
          </cell>
          <cell r="DQ822">
            <v>0</v>
          </cell>
          <cell r="DR822">
            <v>0</v>
          </cell>
          <cell r="DS822">
            <v>0</v>
          </cell>
          <cell r="DU822" t="str">
            <v>FDC OS029 001</v>
          </cell>
          <cell r="DV822">
            <v>0</v>
          </cell>
          <cell r="DW822">
            <v>0</v>
          </cell>
          <cell r="DX822">
            <v>1</v>
          </cell>
          <cell r="DY822">
            <v>126000</v>
          </cell>
          <cell r="DZ822">
            <v>142404.59348251071</v>
          </cell>
          <cell r="EB822">
            <v>142404.59348251071</v>
          </cell>
          <cell r="EC822" t="str">
            <v>Def</v>
          </cell>
          <cell r="ED822" t="str">
            <v>Local Recreational Facilities</v>
          </cell>
        </row>
        <row r="823">
          <cell r="D823" t="str">
            <v>PC2130169</v>
          </cell>
          <cell r="E823" t="str">
            <v>Park Furniture Renewal</v>
          </cell>
          <cell r="F823" t="str">
            <v>Auckland Council</v>
          </cell>
          <cell r="G823" t="str">
            <v>Parks, sports and recreation</v>
          </cell>
          <cell r="H823" t="str">
            <v>E170805</v>
          </cell>
          <cell r="I823" t="str">
            <v>Local and sports parks - south management</v>
          </cell>
          <cell r="J823" t="str">
            <v>Lifestyle and culture</v>
          </cell>
          <cell r="K823" t="str">
            <v>Local parks services</v>
          </cell>
          <cell r="L823" t="str">
            <v>Local parks</v>
          </cell>
          <cell r="M823" t="str">
            <v>Local activities</v>
          </cell>
          <cell r="N823" t="str">
            <v>Local parks services</v>
          </cell>
          <cell r="O823" t="str">
            <v>Local parks</v>
          </cell>
          <cell r="P823" t="str">
            <v>Lifestyle and culture</v>
          </cell>
          <cell r="Q823" t="str">
            <v>Local parks services</v>
          </cell>
          <cell r="R823" t="str">
            <v>Local parks</v>
          </cell>
          <cell r="S823" t="str">
            <v>A1241205</v>
          </cell>
          <cell r="T823" t="str">
            <v>A1241205</v>
          </cell>
          <cell r="U823" t="str">
            <v>Local parks</v>
          </cell>
          <cell r="V823" t="str">
            <v>L110</v>
          </cell>
          <cell r="W823" t="str">
            <v>Franklin</v>
          </cell>
          <cell r="X823" t="str">
            <v>FY12 - Only</v>
          </cell>
          <cell r="Y823" t="str">
            <v>Expense</v>
          </cell>
          <cell r="Z823">
            <v>20110701</v>
          </cell>
          <cell r="AA823">
            <v>20120630</v>
          </cell>
          <cell r="AB823">
            <v>2</v>
          </cell>
          <cell r="AC823" t="str">
            <v>Discrete</v>
          </cell>
          <cell r="AD823">
            <v>0</v>
          </cell>
          <cell r="AE823">
            <v>0</v>
          </cell>
          <cell r="AF823">
            <v>0</v>
          </cell>
          <cell r="AG823">
            <v>1</v>
          </cell>
          <cell r="AH823">
            <v>2</v>
          </cell>
          <cell r="AI823" t="str">
            <v>Local &amp; Sports Parks</v>
          </cell>
          <cell r="AJ823" t="str">
            <v>Structures parks</v>
          </cell>
          <cell r="AK823">
            <v>25</v>
          </cell>
          <cell r="AQ823">
            <v>1</v>
          </cell>
          <cell r="AS823">
            <v>4357</v>
          </cell>
          <cell r="BD823">
            <v>3.1E-2</v>
          </cell>
          <cell r="BE823">
            <v>6.1930000000000041E-2</v>
          </cell>
          <cell r="BF823">
            <v>9.3787900000000146E-2</v>
          </cell>
          <cell r="BG823">
            <v>0.12878911280000027</v>
          </cell>
          <cell r="BH823">
            <v>0.16491036440960039</v>
          </cell>
          <cell r="BI823">
            <v>0.19869276497747879</v>
          </cell>
          <cell r="BJ823">
            <v>0.23225616239684821</v>
          </cell>
          <cell r="BK823">
            <v>0.27045610343115034</v>
          </cell>
          <cell r="BL823">
            <v>0.31238115484437823</v>
          </cell>
          <cell r="BM823">
            <v>0.35568973295424255</v>
          </cell>
          <cell r="BN823">
            <v>0</v>
          </cell>
          <cell r="BO823">
            <v>0</v>
          </cell>
          <cell r="BP823">
            <v>0</v>
          </cell>
          <cell r="BQ823">
            <v>0</v>
          </cell>
          <cell r="BR823">
            <v>0</v>
          </cell>
          <cell r="BS823">
            <v>0</v>
          </cell>
          <cell r="BT823">
            <v>0</v>
          </cell>
          <cell r="BU823">
            <v>0</v>
          </cell>
          <cell r="BV823">
            <v>0</v>
          </cell>
          <cell r="BW823">
            <v>0</v>
          </cell>
          <cell r="BX823">
            <v>0</v>
          </cell>
          <cell r="BY823">
            <v>4357</v>
          </cell>
          <cell r="BZ823">
            <v>0</v>
          </cell>
          <cell r="CA823">
            <v>0</v>
          </cell>
          <cell r="CB823">
            <v>0</v>
          </cell>
          <cell r="CC823">
            <v>0</v>
          </cell>
          <cell r="CD823">
            <v>0</v>
          </cell>
          <cell r="CE823">
            <v>0</v>
          </cell>
          <cell r="CF823">
            <v>0</v>
          </cell>
          <cell r="CG823">
            <v>0</v>
          </cell>
          <cell r="CH823">
            <v>0</v>
          </cell>
          <cell r="CI823">
            <v>0</v>
          </cell>
          <cell r="CK823">
            <v>0</v>
          </cell>
          <cell r="CL823">
            <v>0</v>
          </cell>
          <cell r="CM823">
            <v>0</v>
          </cell>
          <cell r="CN823">
            <v>0</v>
          </cell>
          <cell r="CO823">
            <v>0</v>
          </cell>
          <cell r="CP823">
            <v>0</v>
          </cell>
          <cell r="CQ823">
            <v>0</v>
          </cell>
          <cell r="CR823">
            <v>0</v>
          </cell>
          <cell r="CS823">
            <v>0</v>
          </cell>
          <cell r="CT823">
            <v>0</v>
          </cell>
          <cell r="CU823">
            <v>0</v>
          </cell>
          <cell r="CW823">
            <v>0</v>
          </cell>
          <cell r="CX823">
            <v>0</v>
          </cell>
          <cell r="CY823">
            <v>0</v>
          </cell>
          <cell r="CZ823">
            <v>0</v>
          </cell>
          <cell r="DA823">
            <v>0</v>
          </cell>
          <cell r="DB823">
            <v>0</v>
          </cell>
          <cell r="DC823">
            <v>0</v>
          </cell>
          <cell r="DD823">
            <v>0</v>
          </cell>
          <cell r="DE823">
            <v>0</v>
          </cell>
          <cell r="DF823">
            <v>0</v>
          </cell>
          <cell r="DG823">
            <v>0</v>
          </cell>
          <cell r="DI823">
            <v>4357</v>
          </cell>
          <cell r="DJ823">
            <v>0</v>
          </cell>
          <cell r="DK823">
            <v>0</v>
          </cell>
          <cell r="DL823">
            <v>0</v>
          </cell>
          <cell r="DM823">
            <v>0</v>
          </cell>
          <cell r="DN823">
            <v>0</v>
          </cell>
          <cell r="DO823">
            <v>0</v>
          </cell>
          <cell r="DP823">
            <v>0</v>
          </cell>
          <cell r="DQ823">
            <v>0</v>
          </cell>
          <cell r="DR823">
            <v>0</v>
          </cell>
          <cell r="DS823">
            <v>0</v>
          </cell>
          <cell r="DU823" t="str">
            <v>FDC OS022 004</v>
          </cell>
          <cell r="DV823">
            <v>0</v>
          </cell>
          <cell r="DW823">
            <v>0</v>
          </cell>
          <cell r="DX823">
            <v>1</v>
          </cell>
          <cell r="DY823">
            <v>0</v>
          </cell>
          <cell r="DZ823">
            <v>0</v>
          </cell>
          <cell r="EB823">
            <v>0</v>
          </cell>
          <cell r="EC823" t="str">
            <v>Def</v>
          </cell>
          <cell r="ED823" t="str">
            <v>Local Recreational Facilities</v>
          </cell>
        </row>
        <row r="824">
          <cell r="D824" t="str">
            <v>PC2130170</v>
          </cell>
          <cell r="E824" t="str">
            <v>Park Signs</v>
          </cell>
          <cell r="F824" t="str">
            <v>Auckland Council</v>
          </cell>
          <cell r="G824" t="str">
            <v>Parks, sports and recreation</v>
          </cell>
          <cell r="H824" t="str">
            <v>E170805</v>
          </cell>
          <cell r="I824" t="str">
            <v>Local and sports parks - south management</v>
          </cell>
          <cell r="J824" t="str">
            <v>Lifestyle and culture</v>
          </cell>
          <cell r="K824" t="str">
            <v>Local parks services</v>
          </cell>
          <cell r="L824" t="str">
            <v>Local parks</v>
          </cell>
          <cell r="M824" t="str">
            <v>Local activities</v>
          </cell>
          <cell r="N824" t="str">
            <v>Local parks services</v>
          </cell>
          <cell r="O824" t="str">
            <v>Local parks</v>
          </cell>
          <cell r="P824" t="str">
            <v>Lifestyle and culture</v>
          </cell>
          <cell r="Q824" t="str">
            <v>Local parks services</v>
          </cell>
          <cell r="R824" t="str">
            <v>Local parks</v>
          </cell>
          <cell r="S824" t="str">
            <v>A1241205</v>
          </cell>
          <cell r="T824" t="str">
            <v>A1241205</v>
          </cell>
          <cell r="U824" t="str">
            <v>Local parks</v>
          </cell>
          <cell r="V824" t="str">
            <v>L110</v>
          </cell>
          <cell r="W824" t="str">
            <v>Franklin</v>
          </cell>
          <cell r="X824" t="str">
            <v>PL40810</v>
          </cell>
          <cell r="Y824" t="str">
            <v>Expense</v>
          </cell>
          <cell r="Z824">
            <v>20110701</v>
          </cell>
          <cell r="AA824">
            <v>20190630</v>
          </cell>
          <cell r="AB824">
            <v>1</v>
          </cell>
          <cell r="AC824" t="str">
            <v>Programme</v>
          </cell>
          <cell r="AD824">
            <v>1</v>
          </cell>
          <cell r="AE824">
            <v>0</v>
          </cell>
          <cell r="AF824">
            <v>0</v>
          </cell>
          <cell r="AG824">
            <v>0</v>
          </cell>
          <cell r="AH824">
            <v>2</v>
          </cell>
          <cell r="AI824" t="str">
            <v>Local &amp; Sports Parks</v>
          </cell>
          <cell r="AJ824" t="str">
            <v>Structures parks</v>
          </cell>
          <cell r="AK824">
            <v>25</v>
          </cell>
          <cell r="AM824">
            <v>1</v>
          </cell>
          <cell r="AS824">
            <v>4504</v>
          </cell>
          <cell r="AT824">
            <v>4000</v>
          </cell>
          <cell r="AU824">
            <v>4000</v>
          </cell>
          <cell r="AV824">
            <v>4000</v>
          </cell>
          <cell r="AW824">
            <v>4000</v>
          </cell>
          <cell r="AX824">
            <v>4000</v>
          </cell>
          <cell r="AY824">
            <v>4000</v>
          </cell>
          <cell r="AZ824">
            <v>4000</v>
          </cell>
          <cell r="BD824">
            <v>3.1E-2</v>
          </cell>
          <cell r="BE824">
            <v>6.1930000000000041E-2</v>
          </cell>
          <cell r="BF824">
            <v>9.3787900000000146E-2</v>
          </cell>
          <cell r="BG824">
            <v>0.12878911280000027</v>
          </cell>
          <cell r="BH824">
            <v>0.16491036440960039</v>
          </cell>
          <cell r="BI824">
            <v>0.19869276497747879</v>
          </cell>
          <cell r="BJ824">
            <v>0.23225616239684821</v>
          </cell>
          <cell r="BK824">
            <v>0.27045610343115034</v>
          </cell>
          <cell r="BL824">
            <v>0.31238115484437823</v>
          </cell>
          <cell r="BM824">
            <v>0.35568973295424255</v>
          </cell>
          <cell r="BN824">
            <v>0</v>
          </cell>
          <cell r="BO824">
            <v>124</v>
          </cell>
          <cell r="BP824">
            <v>247.72000000000017</v>
          </cell>
          <cell r="BQ824">
            <v>375.1516000000006</v>
          </cell>
          <cell r="BR824">
            <v>515.15645120000113</v>
          </cell>
          <cell r="BS824">
            <v>659.64145763840156</v>
          </cell>
          <cell r="BT824">
            <v>794.77105990991515</v>
          </cell>
          <cell r="BU824">
            <v>929.02464958739279</v>
          </cell>
          <cell r="BV824">
            <v>0</v>
          </cell>
          <cell r="BW824">
            <v>0</v>
          </cell>
          <cell r="BX824">
            <v>0</v>
          </cell>
          <cell r="BY824">
            <v>4504</v>
          </cell>
          <cell r="BZ824">
            <v>4124</v>
          </cell>
          <cell r="CA824">
            <v>4247.72</v>
          </cell>
          <cell r="CB824">
            <v>4375.1516000000011</v>
          </cell>
          <cell r="CC824">
            <v>4515.1564512000014</v>
          </cell>
          <cell r="CD824">
            <v>4659.6414576384013</v>
          </cell>
          <cell r="CE824">
            <v>4794.7710599099155</v>
          </cell>
          <cell r="CF824">
            <v>4929.0246495873926</v>
          </cell>
          <cell r="CG824">
            <v>0</v>
          </cell>
          <cell r="CH824">
            <v>0</v>
          </cell>
          <cell r="CI824">
            <v>0</v>
          </cell>
          <cell r="CK824">
            <v>4504</v>
          </cell>
          <cell r="CL824">
            <v>4124</v>
          </cell>
          <cell r="CM824">
            <v>4247.72</v>
          </cell>
          <cell r="CN824">
            <v>4375.1516000000011</v>
          </cell>
          <cell r="CO824">
            <v>4515.1564512000014</v>
          </cell>
          <cell r="CP824">
            <v>4659.6414576384013</v>
          </cell>
          <cell r="CQ824">
            <v>4794.7710599099155</v>
          </cell>
          <cell r="CR824">
            <v>4929.0246495873926</v>
          </cell>
          <cell r="CS824">
            <v>0</v>
          </cell>
          <cell r="CT824">
            <v>0</v>
          </cell>
          <cell r="CU824">
            <v>0</v>
          </cell>
          <cell r="CW824">
            <v>0</v>
          </cell>
          <cell r="CX824">
            <v>0</v>
          </cell>
          <cell r="CY824">
            <v>0</v>
          </cell>
          <cell r="CZ824">
            <v>0</v>
          </cell>
          <cell r="DA824">
            <v>0</v>
          </cell>
          <cell r="DB824">
            <v>0</v>
          </cell>
          <cell r="DC824">
            <v>0</v>
          </cell>
          <cell r="DD824">
            <v>0</v>
          </cell>
          <cell r="DE824">
            <v>0</v>
          </cell>
          <cell r="DF824">
            <v>0</v>
          </cell>
          <cell r="DG824">
            <v>0</v>
          </cell>
          <cell r="DI824">
            <v>0</v>
          </cell>
          <cell r="DJ824">
            <v>0</v>
          </cell>
          <cell r="DK824">
            <v>0</v>
          </cell>
          <cell r="DL824">
            <v>0</v>
          </cell>
          <cell r="DM824">
            <v>0</v>
          </cell>
          <cell r="DN824">
            <v>0</v>
          </cell>
          <cell r="DO824">
            <v>0</v>
          </cell>
          <cell r="DP824">
            <v>0</v>
          </cell>
          <cell r="DQ824">
            <v>0</v>
          </cell>
          <cell r="DR824">
            <v>0</v>
          </cell>
          <cell r="DS824">
            <v>0</v>
          </cell>
          <cell r="DU824" t="str">
            <v>FDC OS032 001</v>
          </cell>
          <cell r="DV824">
            <v>0</v>
          </cell>
          <cell r="DW824">
            <v>0</v>
          </cell>
          <cell r="DX824">
            <v>1</v>
          </cell>
          <cell r="DY824">
            <v>28000</v>
          </cell>
          <cell r="DZ824">
            <v>31645.46521833571</v>
          </cell>
          <cell r="EB824">
            <v>31645.46521833571</v>
          </cell>
          <cell r="EC824" t="str">
            <v>Def</v>
          </cell>
          <cell r="ED824" t="str">
            <v>Local Recreational Facilities</v>
          </cell>
        </row>
        <row r="825">
          <cell r="D825" t="str">
            <v>PC2130171</v>
          </cell>
          <cell r="E825" t="str">
            <v>Path and Track Renewal</v>
          </cell>
          <cell r="F825" t="str">
            <v>Auckland Council</v>
          </cell>
          <cell r="G825" t="str">
            <v>Parks, sports and recreation</v>
          </cell>
          <cell r="H825" t="str">
            <v>E170805</v>
          </cell>
          <cell r="I825" t="str">
            <v>Local and sports parks - south management</v>
          </cell>
          <cell r="J825" t="str">
            <v>Lifestyle and culture</v>
          </cell>
          <cell r="K825" t="str">
            <v>Local parks services</v>
          </cell>
          <cell r="L825" t="str">
            <v>Local parks</v>
          </cell>
          <cell r="M825" t="str">
            <v>Local activities</v>
          </cell>
          <cell r="N825" t="str">
            <v>Local parks services</v>
          </cell>
          <cell r="O825" t="str">
            <v>Local parks</v>
          </cell>
          <cell r="P825" t="str">
            <v>Lifestyle and culture</v>
          </cell>
          <cell r="Q825" t="str">
            <v>Local parks services</v>
          </cell>
          <cell r="R825" t="str">
            <v>Local parks</v>
          </cell>
          <cell r="S825" t="str">
            <v>A1241205</v>
          </cell>
          <cell r="T825" t="str">
            <v>A1241205</v>
          </cell>
          <cell r="U825" t="str">
            <v>Local parks</v>
          </cell>
          <cell r="V825" t="str">
            <v>L110</v>
          </cell>
          <cell r="W825" t="str">
            <v>Franklin</v>
          </cell>
          <cell r="X825" t="str">
            <v>FY12 - Only</v>
          </cell>
          <cell r="Y825" t="str">
            <v>Expense</v>
          </cell>
          <cell r="Z825">
            <v>20100701</v>
          </cell>
          <cell r="AA825">
            <v>20120630</v>
          </cell>
          <cell r="AB825">
            <v>1</v>
          </cell>
          <cell r="AC825" t="str">
            <v>Programme</v>
          </cell>
          <cell r="AD825">
            <v>0</v>
          </cell>
          <cell r="AE825">
            <v>0</v>
          </cell>
          <cell r="AF825">
            <v>0</v>
          </cell>
          <cell r="AG825">
            <v>1</v>
          </cell>
          <cell r="AH825">
            <v>2</v>
          </cell>
          <cell r="AI825" t="str">
            <v>Local &amp; Sports Parks</v>
          </cell>
          <cell r="AJ825" t="str">
            <v>Structures parks</v>
          </cell>
          <cell r="AK825">
            <v>35</v>
          </cell>
          <cell r="AQ825">
            <v>1</v>
          </cell>
          <cell r="AS825">
            <v>5000</v>
          </cell>
          <cell r="BD825">
            <v>3.1E-2</v>
          </cell>
          <cell r="BE825">
            <v>6.1930000000000041E-2</v>
          </cell>
          <cell r="BF825">
            <v>9.3787900000000146E-2</v>
          </cell>
          <cell r="BG825">
            <v>0.12878911280000027</v>
          </cell>
          <cell r="BH825">
            <v>0.16491036440960039</v>
          </cell>
          <cell r="BI825">
            <v>0.19869276497747879</v>
          </cell>
          <cell r="BJ825">
            <v>0.23225616239684821</v>
          </cell>
          <cell r="BK825">
            <v>0.27045610343115034</v>
          </cell>
          <cell r="BL825">
            <v>0.31238115484437823</v>
          </cell>
          <cell r="BM825">
            <v>0.35568973295424255</v>
          </cell>
          <cell r="BN825">
            <v>0</v>
          </cell>
          <cell r="BO825">
            <v>0</v>
          </cell>
          <cell r="BP825">
            <v>0</v>
          </cell>
          <cell r="BQ825">
            <v>0</v>
          </cell>
          <cell r="BR825">
            <v>0</v>
          </cell>
          <cell r="BS825">
            <v>0</v>
          </cell>
          <cell r="BT825">
            <v>0</v>
          </cell>
          <cell r="BU825">
            <v>0</v>
          </cell>
          <cell r="BV825">
            <v>0</v>
          </cell>
          <cell r="BW825">
            <v>0</v>
          </cell>
          <cell r="BX825">
            <v>0</v>
          </cell>
          <cell r="BY825">
            <v>5000</v>
          </cell>
          <cell r="BZ825">
            <v>0</v>
          </cell>
          <cell r="CA825">
            <v>0</v>
          </cell>
          <cell r="CB825">
            <v>0</v>
          </cell>
          <cell r="CC825">
            <v>0</v>
          </cell>
          <cell r="CD825">
            <v>0</v>
          </cell>
          <cell r="CE825">
            <v>0</v>
          </cell>
          <cell r="CF825">
            <v>0</v>
          </cell>
          <cell r="CG825">
            <v>0</v>
          </cell>
          <cell r="CH825">
            <v>0</v>
          </cell>
          <cell r="CI825">
            <v>0</v>
          </cell>
          <cell r="CK825">
            <v>0</v>
          </cell>
          <cell r="CL825">
            <v>0</v>
          </cell>
          <cell r="CM825">
            <v>0</v>
          </cell>
          <cell r="CN825">
            <v>0</v>
          </cell>
          <cell r="CO825">
            <v>0</v>
          </cell>
          <cell r="CP825">
            <v>0</v>
          </cell>
          <cell r="CQ825">
            <v>0</v>
          </cell>
          <cell r="CR825">
            <v>0</v>
          </cell>
          <cell r="CS825">
            <v>0</v>
          </cell>
          <cell r="CT825">
            <v>0</v>
          </cell>
          <cell r="CU825">
            <v>0</v>
          </cell>
          <cell r="CW825">
            <v>0</v>
          </cell>
          <cell r="CX825">
            <v>0</v>
          </cell>
          <cell r="CY825">
            <v>0</v>
          </cell>
          <cell r="CZ825">
            <v>0</v>
          </cell>
          <cell r="DA825">
            <v>0</v>
          </cell>
          <cell r="DB825">
            <v>0</v>
          </cell>
          <cell r="DC825">
            <v>0</v>
          </cell>
          <cell r="DD825">
            <v>0</v>
          </cell>
          <cell r="DE825">
            <v>0</v>
          </cell>
          <cell r="DF825">
            <v>0</v>
          </cell>
          <cell r="DG825">
            <v>0</v>
          </cell>
          <cell r="DI825">
            <v>5000</v>
          </cell>
          <cell r="DJ825">
            <v>0</v>
          </cell>
          <cell r="DK825">
            <v>0</v>
          </cell>
          <cell r="DL825">
            <v>0</v>
          </cell>
          <cell r="DM825">
            <v>0</v>
          </cell>
          <cell r="DN825">
            <v>0</v>
          </cell>
          <cell r="DO825">
            <v>0</v>
          </cell>
          <cell r="DP825">
            <v>0</v>
          </cell>
          <cell r="DQ825">
            <v>0</v>
          </cell>
          <cell r="DR825">
            <v>0</v>
          </cell>
          <cell r="DS825">
            <v>0</v>
          </cell>
          <cell r="DU825" t="str">
            <v>FDC OS022 006</v>
          </cell>
          <cell r="DV825">
            <v>0</v>
          </cell>
          <cell r="DW825">
            <v>0</v>
          </cell>
          <cell r="DX825">
            <v>1</v>
          </cell>
          <cell r="DY825">
            <v>0</v>
          </cell>
          <cell r="DZ825">
            <v>0</v>
          </cell>
          <cell r="EB825">
            <v>0</v>
          </cell>
          <cell r="EC825" t="str">
            <v>Def</v>
          </cell>
          <cell r="ED825" t="str">
            <v>Local Recreational Facilities</v>
          </cell>
        </row>
        <row r="826">
          <cell r="D826" t="str">
            <v>PC2130173</v>
          </cell>
          <cell r="E826" t="str">
            <v>Public Toilet renewals</v>
          </cell>
          <cell r="F826" t="str">
            <v>Auckland Council</v>
          </cell>
          <cell r="G826" t="str">
            <v>Parks, sports and recreation</v>
          </cell>
          <cell r="H826" t="str">
            <v>E170805</v>
          </cell>
          <cell r="I826" t="str">
            <v>Local and sports parks - south management</v>
          </cell>
          <cell r="J826" t="str">
            <v>Lifestyle and culture</v>
          </cell>
          <cell r="K826" t="str">
            <v>Local parks services</v>
          </cell>
          <cell r="L826" t="str">
            <v>Local parks</v>
          </cell>
          <cell r="M826" t="str">
            <v>Local activities</v>
          </cell>
          <cell r="N826" t="str">
            <v>Local parks services</v>
          </cell>
          <cell r="O826" t="str">
            <v>Local parks</v>
          </cell>
          <cell r="P826" t="str">
            <v>Lifestyle and culture</v>
          </cell>
          <cell r="Q826" t="str">
            <v>Local parks services</v>
          </cell>
          <cell r="R826" t="str">
            <v>Local parks</v>
          </cell>
          <cell r="S826" t="str">
            <v>A1241205</v>
          </cell>
          <cell r="T826" t="str">
            <v>A1241205</v>
          </cell>
          <cell r="U826" t="str">
            <v>Local parks</v>
          </cell>
          <cell r="V826" t="str">
            <v>L110</v>
          </cell>
          <cell r="W826" t="str">
            <v>Franklin</v>
          </cell>
          <cell r="X826" t="str">
            <v>PL40810</v>
          </cell>
          <cell r="Y826" t="str">
            <v>Expense</v>
          </cell>
          <cell r="Z826">
            <v>20110701</v>
          </cell>
          <cell r="AA826">
            <v>20220630</v>
          </cell>
          <cell r="AB826">
            <v>1</v>
          </cell>
          <cell r="AC826" t="str">
            <v>Programme</v>
          </cell>
          <cell r="AD826">
            <v>0</v>
          </cell>
          <cell r="AE826">
            <v>0</v>
          </cell>
          <cell r="AF826">
            <v>0</v>
          </cell>
          <cell r="AG826">
            <v>1</v>
          </cell>
          <cell r="AH826">
            <v>2</v>
          </cell>
          <cell r="AI826" t="str">
            <v>Local &amp; Sports Parks</v>
          </cell>
          <cell r="AJ826" t="str">
            <v>Buildings (Capex)</v>
          </cell>
          <cell r="AK826">
            <v>75</v>
          </cell>
          <cell r="AM826">
            <v>1</v>
          </cell>
          <cell r="AS826">
            <v>49598</v>
          </cell>
          <cell r="AT826">
            <v>15000</v>
          </cell>
          <cell r="AU826">
            <v>15000</v>
          </cell>
          <cell r="AV826">
            <v>50000</v>
          </cell>
          <cell r="AW826">
            <v>36000</v>
          </cell>
          <cell r="AX826">
            <v>21000</v>
          </cell>
          <cell r="AY826">
            <v>24000</v>
          </cell>
          <cell r="AZ826">
            <v>32000</v>
          </cell>
          <cell r="BA826">
            <v>32000</v>
          </cell>
          <cell r="BB826">
            <v>32000</v>
          </cell>
          <cell r="BC826">
            <v>32000</v>
          </cell>
          <cell r="BD826">
            <v>3.1E-2</v>
          </cell>
          <cell r="BE826">
            <v>6.1930000000000041E-2</v>
          </cell>
          <cell r="BF826">
            <v>9.3787900000000146E-2</v>
          </cell>
          <cell r="BG826">
            <v>0.12878911280000027</v>
          </cell>
          <cell r="BH826">
            <v>0.16491036440960039</v>
          </cell>
          <cell r="BI826">
            <v>0.19869276497747879</v>
          </cell>
          <cell r="BJ826">
            <v>0.23225616239684821</v>
          </cell>
          <cell r="BK826">
            <v>0.27045610343115034</v>
          </cell>
          <cell r="BL826">
            <v>0.31238115484437823</v>
          </cell>
          <cell r="BM826">
            <v>0.35568973295424255</v>
          </cell>
          <cell r="BN826">
            <v>0</v>
          </cell>
          <cell r="BO826">
            <v>465</v>
          </cell>
          <cell r="BP826">
            <v>928.95000000000061</v>
          </cell>
          <cell r="BQ826">
            <v>4689.3950000000077</v>
          </cell>
          <cell r="BR826">
            <v>4636.4080608000095</v>
          </cell>
          <cell r="BS826">
            <v>3463.1176526016079</v>
          </cell>
          <cell r="BT826">
            <v>4768.6263594594911</v>
          </cell>
          <cell r="BU826">
            <v>7432.1971966991423</v>
          </cell>
          <cell r="BV826">
            <v>8654.5953097968104</v>
          </cell>
          <cell r="BW826">
            <v>9996.1969550201029</v>
          </cell>
          <cell r="BX826">
            <v>11382.071454535762</v>
          </cell>
          <cell r="BY826">
            <v>49598</v>
          </cell>
          <cell r="BZ826">
            <v>15465</v>
          </cell>
          <cell r="CA826">
            <v>15928.95</v>
          </cell>
          <cell r="CB826">
            <v>54689.395000000004</v>
          </cell>
          <cell r="CC826">
            <v>40636.408060800008</v>
          </cell>
          <cell r="CD826">
            <v>24463.117652601606</v>
          </cell>
          <cell r="CE826">
            <v>28768.626359459493</v>
          </cell>
          <cell r="CF826">
            <v>39432.19719669914</v>
          </cell>
          <cell r="CG826">
            <v>40654.595309796809</v>
          </cell>
          <cell r="CH826">
            <v>41996.196955020103</v>
          </cell>
          <cell r="CI826">
            <v>43382.071454535762</v>
          </cell>
          <cell r="CK826">
            <v>0</v>
          </cell>
          <cell r="CL826">
            <v>0</v>
          </cell>
          <cell r="CM826">
            <v>0</v>
          </cell>
          <cell r="CN826">
            <v>0</v>
          </cell>
          <cell r="CO826">
            <v>0</v>
          </cell>
          <cell r="CP826">
            <v>0</v>
          </cell>
          <cell r="CQ826">
            <v>0</v>
          </cell>
          <cell r="CR826">
            <v>0</v>
          </cell>
          <cell r="CS826">
            <v>0</v>
          </cell>
          <cell r="CT826">
            <v>0</v>
          </cell>
          <cell r="CU826">
            <v>0</v>
          </cell>
          <cell r="CW826">
            <v>0</v>
          </cell>
          <cell r="CX826">
            <v>0</v>
          </cell>
          <cell r="CY826">
            <v>0</v>
          </cell>
          <cell r="CZ826">
            <v>0</v>
          </cell>
          <cell r="DA826">
            <v>0</v>
          </cell>
          <cell r="DB826">
            <v>0</v>
          </cell>
          <cell r="DC826">
            <v>0</v>
          </cell>
          <cell r="DD826">
            <v>0</v>
          </cell>
          <cell r="DE826">
            <v>0</v>
          </cell>
          <cell r="DF826">
            <v>0</v>
          </cell>
          <cell r="DG826">
            <v>0</v>
          </cell>
          <cell r="DI826">
            <v>49598</v>
          </cell>
          <cell r="DJ826">
            <v>15465</v>
          </cell>
          <cell r="DK826">
            <v>15928.95</v>
          </cell>
          <cell r="DL826">
            <v>54689.395000000004</v>
          </cell>
          <cell r="DM826">
            <v>40636.408060800008</v>
          </cell>
          <cell r="DN826">
            <v>24463.117652601606</v>
          </cell>
          <cell r="DO826">
            <v>28768.626359459493</v>
          </cell>
          <cell r="DP826">
            <v>39432.19719669914</v>
          </cell>
          <cell r="DQ826">
            <v>40654.595309796809</v>
          </cell>
          <cell r="DR826">
            <v>41996.196955020103</v>
          </cell>
          <cell r="DS826">
            <v>43382.071454535762</v>
          </cell>
          <cell r="DU826" t="str">
            <v>FDC OS037 001</v>
          </cell>
          <cell r="DV826">
            <v>0</v>
          </cell>
          <cell r="DW826">
            <v>0</v>
          </cell>
          <cell r="DX826">
            <v>1</v>
          </cell>
          <cell r="DY826">
            <v>289000</v>
          </cell>
          <cell r="DZ826">
            <v>345416.55798891297</v>
          </cell>
          <cell r="EB826">
            <v>345416.55798891297</v>
          </cell>
          <cell r="EC826" t="str">
            <v>Def</v>
          </cell>
          <cell r="ED826" t="str">
            <v>Local Recreational Facilities</v>
          </cell>
        </row>
        <row r="827">
          <cell r="D827" t="str">
            <v>PC2130174</v>
          </cell>
          <cell r="E827" t="str">
            <v>Pukekohe North East (Twomey-Anselmi)</v>
          </cell>
          <cell r="F827" t="str">
            <v>Auckland Council</v>
          </cell>
          <cell r="G827" t="str">
            <v>Parks, sports and recreation</v>
          </cell>
          <cell r="H827" t="str">
            <v>E170805</v>
          </cell>
          <cell r="I827" t="str">
            <v>Local and sports parks - south management</v>
          </cell>
          <cell r="J827" t="str">
            <v>Lifestyle and culture</v>
          </cell>
          <cell r="K827" t="str">
            <v>Local parks services</v>
          </cell>
          <cell r="L827" t="str">
            <v>Local parks</v>
          </cell>
          <cell r="M827" t="str">
            <v>Local activities</v>
          </cell>
          <cell r="N827" t="str">
            <v>Local parks services</v>
          </cell>
          <cell r="O827" t="str">
            <v>Local parks</v>
          </cell>
          <cell r="P827" t="str">
            <v>Lifestyle and culture</v>
          </cell>
          <cell r="Q827" t="str">
            <v>Local parks services</v>
          </cell>
          <cell r="R827" t="str">
            <v>Local parks</v>
          </cell>
          <cell r="S827" t="str">
            <v>A1241205</v>
          </cell>
          <cell r="T827" t="str">
            <v>A1241205</v>
          </cell>
          <cell r="U827" t="str">
            <v>Local parks</v>
          </cell>
          <cell r="V827" t="str">
            <v>L110</v>
          </cell>
          <cell r="W827" t="str">
            <v>Franklin</v>
          </cell>
          <cell r="X827" t="str">
            <v>PL40810</v>
          </cell>
          <cell r="Y827" t="str">
            <v>Expense</v>
          </cell>
          <cell r="Z827">
            <v>20120701</v>
          </cell>
          <cell r="AA827">
            <v>20130630</v>
          </cell>
          <cell r="AB827">
            <v>2</v>
          </cell>
          <cell r="AC827" t="str">
            <v>Discrete</v>
          </cell>
          <cell r="AD827">
            <v>0.2</v>
          </cell>
          <cell r="AE827">
            <v>0</v>
          </cell>
          <cell r="AF827">
            <v>0.8</v>
          </cell>
          <cell r="AG827">
            <v>0</v>
          </cell>
          <cell r="AH827">
            <v>2</v>
          </cell>
          <cell r="AI827" t="str">
            <v>Local &amp; Sports Parks</v>
          </cell>
          <cell r="AJ827" t="str">
            <v>Structures parks</v>
          </cell>
          <cell r="AK827">
            <v>35</v>
          </cell>
          <cell r="AM827">
            <v>0.2</v>
          </cell>
          <cell r="AO827">
            <v>0.8</v>
          </cell>
          <cell r="AT827">
            <v>50000</v>
          </cell>
          <cell r="BD827">
            <v>3.1E-2</v>
          </cell>
          <cell r="BE827">
            <v>6.1930000000000041E-2</v>
          </cell>
          <cell r="BF827">
            <v>9.3787900000000146E-2</v>
          </cell>
          <cell r="BG827">
            <v>0.12878911280000027</v>
          </cell>
          <cell r="BH827">
            <v>0.16491036440960039</v>
          </cell>
          <cell r="BI827">
            <v>0.19869276497747879</v>
          </cell>
          <cell r="BJ827">
            <v>0.23225616239684821</v>
          </cell>
          <cell r="BK827">
            <v>0.27045610343115034</v>
          </cell>
          <cell r="BL827">
            <v>0.31238115484437823</v>
          </cell>
          <cell r="BM827">
            <v>0.35568973295424255</v>
          </cell>
          <cell r="BN827">
            <v>0</v>
          </cell>
          <cell r="BO827">
            <v>1550</v>
          </cell>
          <cell r="BP827">
            <v>0</v>
          </cell>
          <cell r="BQ827">
            <v>0</v>
          </cell>
          <cell r="BR827">
            <v>0</v>
          </cell>
          <cell r="BS827">
            <v>0</v>
          </cell>
          <cell r="BT827">
            <v>0</v>
          </cell>
          <cell r="BU827">
            <v>0</v>
          </cell>
          <cell r="BV827">
            <v>0</v>
          </cell>
          <cell r="BW827">
            <v>0</v>
          </cell>
          <cell r="BX827">
            <v>0</v>
          </cell>
          <cell r="BY827">
            <v>0</v>
          </cell>
          <cell r="BZ827">
            <v>51550</v>
          </cell>
          <cell r="CA827">
            <v>0</v>
          </cell>
          <cell r="CB827">
            <v>0</v>
          </cell>
          <cell r="CC827">
            <v>0</v>
          </cell>
          <cell r="CD827">
            <v>0</v>
          </cell>
          <cell r="CE827">
            <v>0</v>
          </cell>
          <cell r="CF827">
            <v>0</v>
          </cell>
          <cell r="CG827">
            <v>0</v>
          </cell>
          <cell r="CH827">
            <v>0</v>
          </cell>
          <cell r="CI827">
            <v>0</v>
          </cell>
          <cell r="CK827">
            <v>0</v>
          </cell>
          <cell r="CL827">
            <v>10310</v>
          </cell>
          <cell r="CM827">
            <v>0</v>
          </cell>
          <cell r="CN827">
            <v>0</v>
          </cell>
          <cell r="CO827">
            <v>0</v>
          </cell>
          <cell r="CP827">
            <v>0</v>
          </cell>
          <cell r="CQ827">
            <v>0</v>
          </cell>
          <cell r="CR827">
            <v>0</v>
          </cell>
          <cell r="CS827">
            <v>0</v>
          </cell>
          <cell r="CT827">
            <v>0</v>
          </cell>
          <cell r="CU827">
            <v>0</v>
          </cell>
          <cell r="CW827">
            <v>0</v>
          </cell>
          <cell r="CX827">
            <v>41240</v>
          </cell>
          <cell r="CY827">
            <v>0</v>
          </cell>
          <cell r="CZ827">
            <v>0</v>
          </cell>
          <cell r="DA827">
            <v>0</v>
          </cell>
          <cell r="DB827">
            <v>0</v>
          </cell>
          <cell r="DC827">
            <v>0</v>
          </cell>
          <cell r="DD827">
            <v>0</v>
          </cell>
          <cell r="DE827">
            <v>0</v>
          </cell>
          <cell r="DF827">
            <v>0</v>
          </cell>
          <cell r="DG827">
            <v>0</v>
          </cell>
          <cell r="DI827">
            <v>0</v>
          </cell>
          <cell r="DJ827">
            <v>0</v>
          </cell>
          <cell r="DK827">
            <v>0</v>
          </cell>
          <cell r="DL827">
            <v>0</v>
          </cell>
          <cell r="DM827">
            <v>0</v>
          </cell>
          <cell r="DN827">
            <v>0</v>
          </cell>
          <cell r="DO827">
            <v>0</v>
          </cell>
          <cell r="DP827">
            <v>0</v>
          </cell>
          <cell r="DQ827">
            <v>0</v>
          </cell>
          <cell r="DR827">
            <v>0</v>
          </cell>
          <cell r="DS827">
            <v>0</v>
          </cell>
          <cell r="DU827" t="str">
            <v>FDC OS042 003</v>
          </cell>
          <cell r="DV827">
            <v>40000</v>
          </cell>
          <cell r="DW827">
            <v>1</v>
          </cell>
          <cell r="DX827">
            <v>1</v>
          </cell>
          <cell r="DY827">
            <v>50000</v>
          </cell>
          <cell r="DZ827">
            <v>51550</v>
          </cell>
          <cell r="EB827">
            <v>51550</v>
          </cell>
          <cell r="EC827" t="str">
            <v>Def</v>
          </cell>
          <cell r="ED827" t="str">
            <v>Local Recreational Facilities</v>
          </cell>
        </row>
        <row r="828">
          <cell r="D828" t="str">
            <v>PC2130176</v>
          </cell>
          <cell r="E828" t="str">
            <v>Puni Recreation Reserve</v>
          </cell>
          <cell r="F828" t="str">
            <v>Auckland Council</v>
          </cell>
          <cell r="G828" t="str">
            <v>Parks, sports and recreation</v>
          </cell>
          <cell r="H828" t="str">
            <v>E170805</v>
          </cell>
          <cell r="I828" t="str">
            <v>Local and sports parks - south management</v>
          </cell>
          <cell r="J828" t="str">
            <v>Lifestyle and culture</v>
          </cell>
          <cell r="K828" t="str">
            <v>Local parks services</v>
          </cell>
          <cell r="L828" t="str">
            <v>Local parks</v>
          </cell>
          <cell r="M828" t="str">
            <v>Local activities</v>
          </cell>
          <cell r="N828" t="str">
            <v>Local parks services</v>
          </cell>
          <cell r="O828" t="str">
            <v>Local parks</v>
          </cell>
          <cell r="P828" t="str">
            <v>Lifestyle and culture</v>
          </cell>
          <cell r="Q828" t="str">
            <v>Local parks services</v>
          </cell>
          <cell r="R828" t="str">
            <v>Local parks</v>
          </cell>
          <cell r="S828" t="str">
            <v>A1241205</v>
          </cell>
          <cell r="T828" t="str">
            <v>A1241205</v>
          </cell>
          <cell r="U828" t="str">
            <v>Local parks</v>
          </cell>
          <cell r="V828" t="str">
            <v>L110</v>
          </cell>
          <cell r="W828" t="str">
            <v>Franklin</v>
          </cell>
          <cell r="X828" t="str">
            <v>PL40810</v>
          </cell>
          <cell r="Y828" t="str">
            <v>Expense</v>
          </cell>
          <cell r="Z828">
            <v>20120701</v>
          </cell>
          <cell r="AA828">
            <v>20130630</v>
          </cell>
          <cell r="AB828">
            <v>2</v>
          </cell>
          <cell r="AC828" t="str">
            <v>Discrete</v>
          </cell>
          <cell r="AD828">
            <v>0.6</v>
          </cell>
          <cell r="AE828">
            <v>0</v>
          </cell>
          <cell r="AF828">
            <v>0.2</v>
          </cell>
          <cell r="AG828">
            <v>0.2</v>
          </cell>
          <cell r="AH828">
            <v>2</v>
          </cell>
          <cell r="AI828" t="str">
            <v>Local &amp; Sports Parks</v>
          </cell>
          <cell r="AJ828" t="str">
            <v>Structures parks</v>
          </cell>
          <cell r="AK828">
            <v>35</v>
          </cell>
          <cell r="AM828">
            <v>0.8</v>
          </cell>
          <cell r="AO828">
            <v>0.2</v>
          </cell>
          <cell r="AT828">
            <v>50000</v>
          </cell>
          <cell r="BD828">
            <v>3.1E-2</v>
          </cell>
          <cell r="BE828">
            <v>6.1930000000000041E-2</v>
          </cell>
          <cell r="BF828">
            <v>9.3787900000000146E-2</v>
          </cell>
          <cell r="BG828">
            <v>0.12878911280000027</v>
          </cell>
          <cell r="BH828">
            <v>0.16491036440960039</v>
          </cell>
          <cell r="BI828">
            <v>0.19869276497747879</v>
          </cell>
          <cell r="BJ828">
            <v>0.23225616239684821</v>
          </cell>
          <cell r="BK828">
            <v>0.27045610343115034</v>
          </cell>
          <cell r="BL828">
            <v>0.31238115484437823</v>
          </cell>
          <cell r="BM828">
            <v>0.35568973295424255</v>
          </cell>
          <cell r="BN828">
            <v>0</v>
          </cell>
          <cell r="BO828">
            <v>1550</v>
          </cell>
          <cell r="BP828">
            <v>0</v>
          </cell>
          <cell r="BQ828">
            <v>0</v>
          </cell>
          <cell r="BR828">
            <v>0</v>
          </cell>
          <cell r="BS828">
            <v>0</v>
          </cell>
          <cell r="BT828">
            <v>0</v>
          </cell>
          <cell r="BU828">
            <v>0</v>
          </cell>
          <cell r="BV828">
            <v>0</v>
          </cell>
          <cell r="BW828">
            <v>0</v>
          </cell>
          <cell r="BX828">
            <v>0</v>
          </cell>
          <cell r="BY828">
            <v>0</v>
          </cell>
          <cell r="BZ828">
            <v>51550</v>
          </cell>
          <cell r="CA828">
            <v>0</v>
          </cell>
          <cell r="CB828">
            <v>0</v>
          </cell>
          <cell r="CC828">
            <v>0</v>
          </cell>
          <cell r="CD828">
            <v>0</v>
          </cell>
          <cell r="CE828">
            <v>0</v>
          </cell>
          <cell r="CF828">
            <v>0</v>
          </cell>
          <cell r="CG828">
            <v>0</v>
          </cell>
          <cell r="CH828">
            <v>0</v>
          </cell>
          <cell r="CI828">
            <v>0</v>
          </cell>
          <cell r="CK828">
            <v>0</v>
          </cell>
          <cell r="CL828">
            <v>30930</v>
          </cell>
          <cell r="CM828">
            <v>0</v>
          </cell>
          <cell r="CN828">
            <v>0</v>
          </cell>
          <cell r="CO828">
            <v>0</v>
          </cell>
          <cell r="CP828">
            <v>0</v>
          </cell>
          <cell r="CQ828">
            <v>0</v>
          </cell>
          <cell r="CR828">
            <v>0</v>
          </cell>
          <cell r="CS828">
            <v>0</v>
          </cell>
          <cell r="CT828">
            <v>0</v>
          </cell>
          <cell r="CU828">
            <v>0</v>
          </cell>
          <cell r="CW828">
            <v>0</v>
          </cell>
          <cell r="CX828">
            <v>10310</v>
          </cell>
          <cell r="CY828">
            <v>0</v>
          </cell>
          <cell r="CZ828">
            <v>0</v>
          </cell>
          <cell r="DA828">
            <v>0</v>
          </cell>
          <cell r="DB828">
            <v>0</v>
          </cell>
          <cell r="DC828">
            <v>0</v>
          </cell>
          <cell r="DD828">
            <v>0</v>
          </cell>
          <cell r="DE828">
            <v>0</v>
          </cell>
          <cell r="DF828">
            <v>0</v>
          </cell>
          <cell r="DG828">
            <v>0</v>
          </cell>
          <cell r="DI828">
            <v>0</v>
          </cell>
          <cell r="DJ828">
            <v>10310</v>
          </cell>
          <cell r="DK828">
            <v>0</v>
          </cell>
          <cell r="DL828">
            <v>0</v>
          </cell>
          <cell r="DM828">
            <v>0</v>
          </cell>
          <cell r="DN828">
            <v>0</v>
          </cell>
          <cell r="DO828">
            <v>0</v>
          </cell>
          <cell r="DP828">
            <v>0</v>
          </cell>
          <cell r="DQ828">
            <v>0</v>
          </cell>
          <cell r="DR828">
            <v>0</v>
          </cell>
          <cell r="DS828">
            <v>0</v>
          </cell>
          <cell r="DU828" t="str">
            <v>FDC OS035 004</v>
          </cell>
          <cell r="DV828">
            <v>10000</v>
          </cell>
          <cell r="DW828">
            <v>1</v>
          </cell>
          <cell r="DX828">
            <v>1</v>
          </cell>
          <cell r="DY828">
            <v>50000</v>
          </cell>
          <cell r="DZ828">
            <v>51550</v>
          </cell>
          <cell r="EB828">
            <v>51550</v>
          </cell>
          <cell r="EC828" t="str">
            <v>Def</v>
          </cell>
          <cell r="ED828" t="str">
            <v>Local Recreational Facilities</v>
          </cell>
        </row>
        <row r="829">
          <cell r="D829" t="str">
            <v>PC2130177</v>
          </cell>
          <cell r="E829" t="str">
            <v>Roulston Park [relocate Wesley St Exeloo]</v>
          </cell>
          <cell r="F829" t="str">
            <v>Auckland Council</v>
          </cell>
          <cell r="G829" t="str">
            <v>Parks, sports and recreation</v>
          </cell>
          <cell r="H829" t="str">
            <v>E170805</v>
          </cell>
          <cell r="I829" t="str">
            <v>Local and sports parks - south management</v>
          </cell>
          <cell r="J829" t="str">
            <v>Lifestyle and culture</v>
          </cell>
          <cell r="K829" t="str">
            <v>Local parks services</v>
          </cell>
          <cell r="L829" t="str">
            <v>Local parks</v>
          </cell>
          <cell r="M829" t="str">
            <v>Local activities</v>
          </cell>
          <cell r="N829" t="str">
            <v>Local parks services</v>
          </cell>
          <cell r="O829" t="str">
            <v>Local parks</v>
          </cell>
          <cell r="P829" t="str">
            <v>Lifestyle and culture</v>
          </cell>
          <cell r="Q829" t="str">
            <v>Local parks services</v>
          </cell>
          <cell r="R829" t="str">
            <v>Local parks</v>
          </cell>
          <cell r="S829" t="str">
            <v>A1241205</v>
          </cell>
          <cell r="T829" t="str">
            <v>A1241205</v>
          </cell>
          <cell r="U829" t="str">
            <v>Local parks</v>
          </cell>
          <cell r="V829" t="str">
            <v>L110</v>
          </cell>
          <cell r="W829" t="str">
            <v>Franklin</v>
          </cell>
          <cell r="X829" t="str">
            <v>FY12 - Only</v>
          </cell>
          <cell r="Y829" t="str">
            <v>Expense</v>
          </cell>
          <cell r="Z829">
            <v>20110701</v>
          </cell>
          <cell r="AA829">
            <v>20120630</v>
          </cell>
          <cell r="AB829">
            <v>2</v>
          </cell>
          <cell r="AC829" t="str">
            <v>Discrete</v>
          </cell>
          <cell r="AD829">
            <v>0.7</v>
          </cell>
          <cell r="AE829">
            <v>0</v>
          </cell>
          <cell r="AF829">
            <v>0.1</v>
          </cell>
          <cell r="AG829">
            <v>0.2</v>
          </cell>
          <cell r="AH829">
            <v>2</v>
          </cell>
          <cell r="AI829" t="str">
            <v>Local &amp; Sports Parks</v>
          </cell>
          <cell r="AJ829" t="str">
            <v>Structures parks</v>
          </cell>
          <cell r="AK829">
            <v>40</v>
          </cell>
          <cell r="AM829">
            <v>0.5</v>
          </cell>
          <cell r="AO829">
            <v>0.1</v>
          </cell>
          <cell r="AP829">
            <v>0.2</v>
          </cell>
          <cell r="AQ829">
            <v>0.2</v>
          </cell>
          <cell r="AS829">
            <v>70000</v>
          </cell>
          <cell r="BD829">
            <v>3.1E-2</v>
          </cell>
          <cell r="BE829">
            <v>6.1930000000000041E-2</v>
          </cell>
          <cell r="BF829">
            <v>9.3787900000000146E-2</v>
          </cell>
          <cell r="BG829">
            <v>0.12878911280000027</v>
          </cell>
          <cell r="BH829">
            <v>0.16491036440960039</v>
          </cell>
          <cell r="BI829">
            <v>0.19869276497747879</v>
          </cell>
          <cell r="BJ829">
            <v>0.23225616239684821</v>
          </cell>
          <cell r="BK829">
            <v>0.27045610343115034</v>
          </cell>
          <cell r="BL829">
            <v>0.31238115484437823</v>
          </cell>
          <cell r="BM829">
            <v>0.35568973295424255</v>
          </cell>
          <cell r="BN829">
            <v>0</v>
          </cell>
          <cell r="BO829">
            <v>0</v>
          </cell>
          <cell r="BP829">
            <v>0</v>
          </cell>
          <cell r="BQ829">
            <v>0</v>
          </cell>
          <cell r="BR829">
            <v>0</v>
          </cell>
          <cell r="BS829">
            <v>0</v>
          </cell>
          <cell r="BT829">
            <v>0</v>
          </cell>
          <cell r="BU829">
            <v>0</v>
          </cell>
          <cell r="BV829">
            <v>0</v>
          </cell>
          <cell r="BW829">
            <v>0</v>
          </cell>
          <cell r="BX829">
            <v>0</v>
          </cell>
          <cell r="BY829">
            <v>70000</v>
          </cell>
          <cell r="BZ829">
            <v>0</v>
          </cell>
          <cell r="CA829">
            <v>0</v>
          </cell>
          <cell r="CB829">
            <v>0</v>
          </cell>
          <cell r="CC829">
            <v>0</v>
          </cell>
          <cell r="CD829">
            <v>0</v>
          </cell>
          <cell r="CE829">
            <v>0</v>
          </cell>
          <cell r="CF829">
            <v>0</v>
          </cell>
          <cell r="CG829">
            <v>0</v>
          </cell>
          <cell r="CH829">
            <v>0</v>
          </cell>
          <cell r="CI829">
            <v>0</v>
          </cell>
          <cell r="CK829">
            <v>49000</v>
          </cell>
          <cell r="CL829">
            <v>0</v>
          </cell>
          <cell r="CM829">
            <v>0</v>
          </cell>
          <cell r="CN829">
            <v>0</v>
          </cell>
          <cell r="CO829">
            <v>0</v>
          </cell>
          <cell r="CP829">
            <v>0</v>
          </cell>
          <cell r="CQ829">
            <v>0</v>
          </cell>
          <cell r="CR829">
            <v>0</v>
          </cell>
          <cell r="CS829">
            <v>0</v>
          </cell>
          <cell r="CT829">
            <v>0</v>
          </cell>
          <cell r="CU829">
            <v>0</v>
          </cell>
          <cell r="CW829">
            <v>7000</v>
          </cell>
          <cell r="CX829">
            <v>0</v>
          </cell>
          <cell r="CY829">
            <v>0</v>
          </cell>
          <cell r="CZ829">
            <v>0</v>
          </cell>
          <cell r="DA829">
            <v>0</v>
          </cell>
          <cell r="DB829">
            <v>0</v>
          </cell>
          <cell r="DC829">
            <v>0</v>
          </cell>
          <cell r="DD829">
            <v>0</v>
          </cell>
          <cell r="DE829">
            <v>0</v>
          </cell>
          <cell r="DF829">
            <v>0</v>
          </cell>
          <cell r="DG829">
            <v>0</v>
          </cell>
          <cell r="DI829">
            <v>14000</v>
          </cell>
          <cell r="DJ829">
            <v>0</v>
          </cell>
          <cell r="DK829">
            <v>0</v>
          </cell>
          <cell r="DL829">
            <v>0</v>
          </cell>
          <cell r="DM829">
            <v>0</v>
          </cell>
          <cell r="DN829">
            <v>0</v>
          </cell>
          <cell r="DO829">
            <v>0</v>
          </cell>
          <cell r="DP829">
            <v>0</v>
          </cell>
          <cell r="DQ829">
            <v>0</v>
          </cell>
          <cell r="DR829">
            <v>0</v>
          </cell>
          <cell r="DS829">
            <v>0</v>
          </cell>
          <cell r="DU829" t="str">
            <v>FDC OS036 007</v>
          </cell>
          <cell r="DV829">
            <v>0</v>
          </cell>
          <cell r="DW829">
            <v>0</v>
          </cell>
          <cell r="DX829">
            <v>1</v>
          </cell>
          <cell r="DY829">
            <v>0</v>
          </cell>
          <cell r="DZ829">
            <v>0</v>
          </cell>
          <cell r="EB829">
            <v>0</v>
          </cell>
          <cell r="EC829" t="str">
            <v>Def</v>
          </cell>
          <cell r="ED829" t="str">
            <v>Local Recreational Facilities</v>
          </cell>
        </row>
        <row r="830">
          <cell r="D830" t="str">
            <v>PC2130178</v>
          </cell>
          <cell r="E830" t="str">
            <v>Sandspit Reserve Playground</v>
          </cell>
          <cell r="F830" t="str">
            <v>Auckland Council</v>
          </cell>
          <cell r="G830" t="str">
            <v>Parks, sports and recreation</v>
          </cell>
          <cell r="H830" t="str">
            <v>E170805</v>
          </cell>
          <cell r="I830" t="str">
            <v>Local and sports parks - south management</v>
          </cell>
          <cell r="J830" t="str">
            <v>Lifestyle and culture</v>
          </cell>
          <cell r="K830" t="str">
            <v>Local parks services</v>
          </cell>
          <cell r="L830" t="str">
            <v>Local parks</v>
          </cell>
          <cell r="M830" t="str">
            <v>Local activities</v>
          </cell>
          <cell r="N830" t="str">
            <v>Local parks services</v>
          </cell>
          <cell r="O830" t="str">
            <v>Local parks</v>
          </cell>
          <cell r="P830" t="str">
            <v>Lifestyle and culture</v>
          </cell>
          <cell r="Q830" t="str">
            <v>Local parks services</v>
          </cell>
          <cell r="R830" t="str">
            <v>Local parks</v>
          </cell>
          <cell r="S830" t="str">
            <v>A1241205</v>
          </cell>
          <cell r="T830" t="str">
            <v>A1241205</v>
          </cell>
          <cell r="U830" t="str">
            <v>Local parks</v>
          </cell>
          <cell r="V830" t="str">
            <v>L110</v>
          </cell>
          <cell r="W830" t="str">
            <v>Franklin</v>
          </cell>
          <cell r="X830" t="str">
            <v>FY12 - Only</v>
          </cell>
          <cell r="Y830" t="str">
            <v>Expense</v>
          </cell>
          <cell r="Z830">
            <v>20110701</v>
          </cell>
          <cell r="AA830">
            <v>20120630</v>
          </cell>
          <cell r="AB830">
            <v>2</v>
          </cell>
          <cell r="AC830" t="str">
            <v>Discrete</v>
          </cell>
          <cell r="AD830">
            <v>1</v>
          </cell>
          <cell r="AE830">
            <v>0</v>
          </cell>
          <cell r="AF830">
            <v>0</v>
          </cell>
          <cell r="AG830">
            <v>0</v>
          </cell>
          <cell r="AH830">
            <v>2</v>
          </cell>
          <cell r="AI830" t="str">
            <v>Local &amp; Sports Parks</v>
          </cell>
          <cell r="AJ830" t="str">
            <v>Structures parks</v>
          </cell>
          <cell r="AK830">
            <v>20</v>
          </cell>
          <cell r="AM830">
            <v>1</v>
          </cell>
          <cell r="AS830">
            <v>25000</v>
          </cell>
          <cell r="BD830">
            <v>3.1E-2</v>
          </cell>
          <cell r="BE830">
            <v>6.1930000000000041E-2</v>
          </cell>
          <cell r="BF830">
            <v>9.3787900000000146E-2</v>
          </cell>
          <cell r="BG830">
            <v>0.12878911280000027</v>
          </cell>
          <cell r="BH830">
            <v>0.16491036440960039</v>
          </cell>
          <cell r="BI830">
            <v>0.19869276497747879</v>
          </cell>
          <cell r="BJ830">
            <v>0.23225616239684821</v>
          </cell>
          <cell r="BK830">
            <v>0.27045610343115034</v>
          </cell>
          <cell r="BL830">
            <v>0.31238115484437823</v>
          </cell>
          <cell r="BM830">
            <v>0.35568973295424255</v>
          </cell>
          <cell r="BN830">
            <v>0</v>
          </cell>
          <cell r="BO830">
            <v>0</v>
          </cell>
          <cell r="BP830">
            <v>0</v>
          </cell>
          <cell r="BQ830">
            <v>0</v>
          </cell>
          <cell r="BR830">
            <v>0</v>
          </cell>
          <cell r="BS830">
            <v>0</v>
          </cell>
          <cell r="BT830">
            <v>0</v>
          </cell>
          <cell r="BU830">
            <v>0</v>
          </cell>
          <cell r="BV830">
            <v>0</v>
          </cell>
          <cell r="BW830">
            <v>0</v>
          </cell>
          <cell r="BX830">
            <v>0</v>
          </cell>
          <cell r="BY830">
            <v>25000</v>
          </cell>
          <cell r="BZ830">
            <v>0</v>
          </cell>
          <cell r="CA830">
            <v>0</v>
          </cell>
          <cell r="CB830">
            <v>0</v>
          </cell>
          <cell r="CC830">
            <v>0</v>
          </cell>
          <cell r="CD830">
            <v>0</v>
          </cell>
          <cell r="CE830">
            <v>0</v>
          </cell>
          <cell r="CF830">
            <v>0</v>
          </cell>
          <cell r="CG830">
            <v>0</v>
          </cell>
          <cell r="CH830">
            <v>0</v>
          </cell>
          <cell r="CI830">
            <v>0</v>
          </cell>
          <cell r="CK830">
            <v>25000</v>
          </cell>
          <cell r="CL830">
            <v>0</v>
          </cell>
          <cell r="CM830">
            <v>0</v>
          </cell>
          <cell r="CN830">
            <v>0</v>
          </cell>
          <cell r="CO830">
            <v>0</v>
          </cell>
          <cell r="CP830">
            <v>0</v>
          </cell>
          <cell r="CQ830">
            <v>0</v>
          </cell>
          <cell r="CR830">
            <v>0</v>
          </cell>
          <cell r="CS830">
            <v>0</v>
          </cell>
          <cell r="CT830">
            <v>0</v>
          </cell>
          <cell r="CU830">
            <v>0</v>
          </cell>
          <cell r="CW830">
            <v>0</v>
          </cell>
          <cell r="CX830">
            <v>0</v>
          </cell>
          <cell r="CY830">
            <v>0</v>
          </cell>
          <cell r="CZ830">
            <v>0</v>
          </cell>
          <cell r="DA830">
            <v>0</v>
          </cell>
          <cell r="DB830">
            <v>0</v>
          </cell>
          <cell r="DC830">
            <v>0</v>
          </cell>
          <cell r="DD830">
            <v>0</v>
          </cell>
          <cell r="DE830">
            <v>0</v>
          </cell>
          <cell r="DF830">
            <v>0</v>
          </cell>
          <cell r="DG830">
            <v>0</v>
          </cell>
          <cell r="DI830">
            <v>0</v>
          </cell>
          <cell r="DJ830">
            <v>0</v>
          </cell>
          <cell r="DK830">
            <v>0</v>
          </cell>
          <cell r="DL830">
            <v>0</v>
          </cell>
          <cell r="DM830">
            <v>0</v>
          </cell>
          <cell r="DN830">
            <v>0</v>
          </cell>
          <cell r="DO830">
            <v>0</v>
          </cell>
          <cell r="DP830">
            <v>0</v>
          </cell>
          <cell r="DQ830">
            <v>0</v>
          </cell>
          <cell r="DR830">
            <v>0</v>
          </cell>
          <cell r="DS830">
            <v>0</v>
          </cell>
          <cell r="DU830" t="str">
            <v>FDC OS027 003</v>
          </cell>
          <cell r="DV830">
            <v>0</v>
          </cell>
          <cell r="DW830">
            <v>0</v>
          </cell>
          <cell r="DX830">
            <v>1</v>
          </cell>
          <cell r="DY830">
            <v>0</v>
          </cell>
          <cell r="DZ830">
            <v>0</v>
          </cell>
          <cell r="EB830">
            <v>0</v>
          </cell>
          <cell r="EC830" t="str">
            <v>Def</v>
          </cell>
          <cell r="ED830" t="str">
            <v>Local Recreational Facilities</v>
          </cell>
        </row>
        <row r="831">
          <cell r="D831" t="str">
            <v>PC2130179</v>
          </cell>
          <cell r="E831" t="str">
            <v>Sign and Fixture Renewal</v>
          </cell>
          <cell r="F831" t="str">
            <v>Auckland Council</v>
          </cell>
          <cell r="G831" t="str">
            <v>Parks, sports and recreation</v>
          </cell>
          <cell r="H831" t="str">
            <v>E170805</v>
          </cell>
          <cell r="I831" t="str">
            <v>Local and sports parks - south management</v>
          </cell>
          <cell r="J831" t="str">
            <v>Lifestyle and culture</v>
          </cell>
          <cell r="K831" t="str">
            <v>Local parks services</v>
          </cell>
          <cell r="L831" t="str">
            <v>Local parks</v>
          </cell>
          <cell r="M831" t="str">
            <v>Local activities</v>
          </cell>
          <cell r="N831" t="str">
            <v>Local parks services</v>
          </cell>
          <cell r="O831" t="str">
            <v>Local parks</v>
          </cell>
          <cell r="P831" t="str">
            <v>Lifestyle and culture</v>
          </cell>
          <cell r="Q831" t="str">
            <v>Local parks services</v>
          </cell>
          <cell r="R831" t="str">
            <v>Local parks</v>
          </cell>
          <cell r="S831" t="str">
            <v>A1241205</v>
          </cell>
          <cell r="T831" t="str">
            <v>A1241205</v>
          </cell>
          <cell r="U831" t="str">
            <v>Local parks</v>
          </cell>
          <cell r="V831" t="str">
            <v>L110</v>
          </cell>
          <cell r="W831" t="str">
            <v>Franklin</v>
          </cell>
          <cell r="X831" t="str">
            <v>FY12 - Only</v>
          </cell>
          <cell r="Y831" t="str">
            <v>Expense</v>
          </cell>
          <cell r="Z831">
            <v>20110701</v>
          </cell>
          <cell r="AA831">
            <v>20120630</v>
          </cell>
          <cell r="AB831">
            <v>2</v>
          </cell>
          <cell r="AC831" t="str">
            <v>Discrete</v>
          </cell>
          <cell r="AD831">
            <v>0</v>
          </cell>
          <cell r="AE831">
            <v>0</v>
          </cell>
          <cell r="AF831">
            <v>0</v>
          </cell>
          <cell r="AG831">
            <v>1</v>
          </cell>
          <cell r="AH831">
            <v>2</v>
          </cell>
          <cell r="AI831" t="str">
            <v>Local &amp; Sports Parks</v>
          </cell>
          <cell r="AJ831" t="str">
            <v>Structures parks</v>
          </cell>
          <cell r="AK831">
            <v>25</v>
          </cell>
          <cell r="AQ831">
            <v>1</v>
          </cell>
          <cell r="AS831">
            <v>1680</v>
          </cell>
          <cell r="BD831">
            <v>3.1E-2</v>
          </cell>
          <cell r="BE831">
            <v>6.1930000000000041E-2</v>
          </cell>
          <cell r="BF831">
            <v>9.3787900000000146E-2</v>
          </cell>
          <cell r="BG831">
            <v>0.12878911280000027</v>
          </cell>
          <cell r="BH831">
            <v>0.16491036440960039</v>
          </cell>
          <cell r="BI831">
            <v>0.19869276497747879</v>
          </cell>
          <cell r="BJ831">
            <v>0.23225616239684821</v>
          </cell>
          <cell r="BK831">
            <v>0.27045610343115034</v>
          </cell>
          <cell r="BL831">
            <v>0.31238115484437823</v>
          </cell>
          <cell r="BM831">
            <v>0.35568973295424255</v>
          </cell>
          <cell r="BN831">
            <v>0</v>
          </cell>
          <cell r="BO831">
            <v>0</v>
          </cell>
          <cell r="BP831">
            <v>0</v>
          </cell>
          <cell r="BQ831">
            <v>0</v>
          </cell>
          <cell r="BR831">
            <v>0</v>
          </cell>
          <cell r="BS831">
            <v>0</v>
          </cell>
          <cell r="BT831">
            <v>0</v>
          </cell>
          <cell r="BU831">
            <v>0</v>
          </cell>
          <cell r="BV831">
            <v>0</v>
          </cell>
          <cell r="BW831">
            <v>0</v>
          </cell>
          <cell r="BX831">
            <v>0</v>
          </cell>
          <cell r="BY831">
            <v>1680</v>
          </cell>
          <cell r="BZ831">
            <v>0</v>
          </cell>
          <cell r="CA831">
            <v>0</v>
          </cell>
          <cell r="CB831">
            <v>0</v>
          </cell>
          <cell r="CC831">
            <v>0</v>
          </cell>
          <cell r="CD831">
            <v>0</v>
          </cell>
          <cell r="CE831">
            <v>0</v>
          </cell>
          <cell r="CF831">
            <v>0</v>
          </cell>
          <cell r="CG831">
            <v>0</v>
          </cell>
          <cell r="CH831">
            <v>0</v>
          </cell>
          <cell r="CI831">
            <v>0</v>
          </cell>
          <cell r="CK831">
            <v>0</v>
          </cell>
          <cell r="CL831">
            <v>0</v>
          </cell>
          <cell r="CM831">
            <v>0</v>
          </cell>
          <cell r="CN831">
            <v>0</v>
          </cell>
          <cell r="CO831">
            <v>0</v>
          </cell>
          <cell r="CP831">
            <v>0</v>
          </cell>
          <cell r="CQ831">
            <v>0</v>
          </cell>
          <cell r="CR831">
            <v>0</v>
          </cell>
          <cell r="CS831">
            <v>0</v>
          </cell>
          <cell r="CT831">
            <v>0</v>
          </cell>
          <cell r="CU831">
            <v>0</v>
          </cell>
          <cell r="CW831">
            <v>0</v>
          </cell>
          <cell r="CX831">
            <v>0</v>
          </cell>
          <cell r="CY831">
            <v>0</v>
          </cell>
          <cell r="CZ831">
            <v>0</v>
          </cell>
          <cell r="DA831">
            <v>0</v>
          </cell>
          <cell r="DB831">
            <v>0</v>
          </cell>
          <cell r="DC831">
            <v>0</v>
          </cell>
          <cell r="DD831">
            <v>0</v>
          </cell>
          <cell r="DE831">
            <v>0</v>
          </cell>
          <cell r="DF831">
            <v>0</v>
          </cell>
          <cell r="DG831">
            <v>0</v>
          </cell>
          <cell r="DI831">
            <v>1680</v>
          </cell>
          <cell r="DJ831">
            <v>0</v>
          </cell>
          <cell r="DK831">
            <v>0</v>
          </cell>
          <cell r="DL831">
            <v>0</v>
          </cell>
          <cell r="DM831">
            <v>0</v>
          </cell>
          <cell r="DN831">
            <v>0</v>
          </cell>
          <cell r="DO831">
            <v>0</v>
          </cell>
          <cell r="DP831">
            <v>0</v>
          </cell>
          <cell r="DQ831">
            <v>0</v>
          </cell>
          <cell r="DR831">
            <v>0</v>
          </cell>
          <cell r="DS831">
            <v>0</v>
          </cell>
          <cell r="DU831" t="str">
            <v>FDC OS022 007</v>
          </cell>
          <cell r="DV831">
            <v>0</v>
          </cell>
          <cell r="DW831">
            <v>0</v>
          </cell>
          <cell r="DX831">
            <v>1</v>
          </cell>
          <cell r="DY831">
            <v>0</v>
          </cell>
          <cell r="DZ831">
            <v>0</v>
          </cell>
          <cell r="EB831">
            <v>0</v>
          </cell>
          <cell r="EC831" t="str">
            <v>Def</v>
          </cell>
          <cell r="ED831" t="str">
            <v>Local Recreational Facilities</v>
          </cell>
        </row>
        <row r="832">
          <cell r="D832" t="str">
            <v>PC2130180</v>
          </cell>
          <cell r="E832" t="str">
            <v>Sports Turf Development</v>
          </cell>
          <cell r="F832" t="str">
            <v>Auckland Council</v>
          </cell>
          <cell r="G832" t="str">
            <v>Parks, sports and recreation</v>
          </cell>
          <cell r="H832" t="str">
            <v>E170805</v>
          </cell>
          <cell r="I832" t="str">
            <v>Local and sports parks - south management</v>
          </cell>
          <cell r="J832" t="str">
            <v>Lifestyle and culture</v>
          </cell>
          <cell r="K832" t="str">
            <v>Local parks services</v>
          </cell>
          <cell r="L832" t="str">
            <v>Local parks</v>
          </cell>
          <cell r="M832" t="str">
            <v>Local activities</v>
          </cell>
          <cell r="N832" t="str">
            <v>Local parks services</v>
          </cell>
          <cell r="O832" t="str">
            <v>Local parks</v>
          </cell>
          <cell r="P832" t="str">
            <v>Lifestyle and culture</v>
          </cell>
          <cell r="Q832" t="str">
            <v>Local parks services</v>
          </cell>
          <cell r="R832" t="str">
            <v>Local parks</v>
          </cell>
          <cell r="S832" t="str">
            <v>A1241205</v>
          </cell>
          <cell r="T832" t="str">
            <v>A1241205</v>
          </cell>
          <cell r="U832" t="str">
            <v>Local parks</v>
          </cell>
          <cell r="V832" t="str">
            <v>L110</v>
          </cell>
          <cell r="W832" t="str">
            <v>Franklin</v>
          </cell>
          <cell r="X832" t="str">
            <v>PL40810</v>
          </cell>
          <cell r="Y832" t="str">
            <v>Expense</v>
          </cell>
          <cell r="Z832">
            <v>20110701</v>
          </cell>
          <cell r="AA832">
            <v>20220630</v>
          </cell>
          <cell r="AB832">
            <v>1</v>
          </cell>
          <cell r="AC832" t="str">
            <v>Programme</v>
          </cell>
          <cell r="AD832">
            <v>0.2</v>
          </cell>
          <cell r="AE832">
            <v>0</v>
          </cell>
          <cell r="AF832">
            <v>0</v>
          </cell>
          <cell r="AG832">
            <v>0.8</v>
          </cell>
          <cell r="AH832">
            <v>2</v>
          </cell>
          <cell r="AI832" t="str">
            <v>Local &amp; Sports Parks</v>
          </cell>
          <cell r="AJ832" t="str">
            <v>Structures parks</v>
          </cell>
          <cell r="AK832">
            <v>30</v>
          </cell>
          <cell r="AM832">
            <v>1</v>
          </cell>
          <cell r="AS832">
            <v>90000</v>
          </cell>
          <cell r="AT832">
            <v>18000</v>
          </cell>
          <cell r="AU832">
            <v>18000</v>
          </cell>
          <cell r="AV832">
            <v>18000</v>
          </cell>
          <cell r="AW832">
            <v>90000</v>
          </cell>
          <cell r="AX832">
            <v>90000</v>
          </cell>
          <cell r="AY832">
            <v>90000</v>
          </cell>
          <cell r="AZ832">
            <v>90000</v>
          </cell>
          <cell r="BA832">
            <v>90000</v>
          </cell>
          <cell r="BB832">
            <v>90000</v>
          </cell>
          <cell r="BC832">
            <v>90000</v>
          </cell>
          <cell r="BD832">
            <v>3.1E-2</v>
          </cell>
          <cell r="BE832">
            <v>6.1930000000000041E-2</v>
          </cell>
          <cell r="BF832">
            <v>9.3787900000000146E-2</v>
          </cell>
          <cell r="BG832">
            <v>0.12878911280000027</v>
          </cell>
          <cell r="BH832">
            <v>0.16491036440960039</v>
          </cell>
          <cell r="BI832">
            <v>0.19869276497747879</v>
          </cell>
          <cell r="BJ832">
            <v>0.23225616239684821</v>
          </cell>
          <cell r="BK832">
            <v>0.27045610343115034</v>
          </cell>
          <cell r="BL832">
            <v>0.31238115484437823</v>
          </cell>
          <cell r="BM832">
            <v>0.35568973295424255</v>
          </cell>
          <cell r="BN832">
            <v>0</v>
          </cell>
          <cell r="BO832">
            <v>558</v>
          </cell>
          <cell r="BP832">
            <v>1114.7400000000007</v>
          </cell>
          <cell r="BQ832">
            <v>1688.1822000000027</v>
          </cell>
          <cell r="BR832">
            <v>11591.020152000025</v>
          </cell>
          <cell r="BS832">
            <v>14841.932796864035</v>
          </cell>
          <cell r="BT832">
            <v>17882.348847973091</v>
          </cell>
          <cell r="BU832">
            <v>20903.054615716337</v>
          </cell>
          <cell r="BV832">
            <v>24341.049308803529</v>
          </cell>
          <cell r="BW832">
            <v>28114.303935994041</v>
          </cell>
          <cell r="BX832">
            <v>32012.075965881832</v>
          </cell>
          <cell r="BY832">
            <v>90000</v>
          </cell>
          <cell r="BZ832">
            <v>18558</v>
          </cell>
          <cell r="CA832">
            <v>19114.740000000002</v>
          </cell>
          <cell r="CB832">
            <v>19688.182200000003</v>
          </cell>
          <cell r="CC832">
            <v>101591.02015200003</v>
          </cell>
          <cell r="CD832">
            <v>104841.93279686404</v>
          </cell>
          <cell r="CE832">
            <v>107882.34884797309</v>
          </cell>
          <cell r="CF832">
            <v>110903.05461571633</v>
          </cell>
          <cell r="CG832">
            <v>114341.04930880353</v>
          </cell>
          <cell r="CH832">
            <v>118114.30393599404</v>
          </cell>
          <cell r="CI832">
            <v>122012.07596588183</v>
          </cell>
          <cell r="CK832">
            <v>18000</v>
          </cell>
          <cell r="CL832">
            <v>3711.6000000000004</v>
          </cell>
          <cell r="CM832">
            <v>3822.9480000000003</v>
          </cell>
          <cell r="CN832">
            <v>3937.6364400000007</v>
          </cell>
          <cell r="CO832">
            <v>20318.204030400007</v>
          </cell>
          <cell r="CP832">
            <v>20968.386559372811</v>
          </cell>
          <cell r="CQ832">
            <v>21576.46976959462</v>
          </cell>
          <cell r="CR832">
            <v>22180.610923143267</v>
          </cell>
          <cell r="CS832">
            <v>22868.209861760708</v>
          </cell>
          <cell r="CT832">
            <v>23622.86078719881</v>
          </cell>
          <cell r="CU832">
            <v>24402.415193176366</v>
          </cell>
          <cell r="CW832">
            <v>0</v>
          </cell>
          <cell r="CX832">
            <v>0</v>
          </cell>
          <cell r="CY832">
            <v>0</v>
          </cell>
          <cell r="CZ832">
            <v>0</v>
          </cell>
          <cell r="DA832">
            <v>0</v>
          </cell>
          <cell r="DB832">
            <v>0</v>
          </cell>
          <cell r="DC832">
            <v>0</v>
          </cell>
          <cell r="DD832">
            <v>0</v>
          </cell>
          <cell r="DE832">
            <v>0</v>
          </cell>
          <cell r="DF832">
            <v>0</v>
          </cell>
          <cell r="DG832">
            <v>0</v>
          </cell>
          <cell r="DI832">
            <v>72000</v>
          </cell>
          <cell r="DJ832">
            <v>14846.400000000001</v>
          </cell>
          <cell r="DK832">
            <v>15291.792000000001</v>
          </cell>
          <cell r="DL832">
            <v>15750.545760000003</v>
          </cell>
          <cell r="DM832">
            <v>81272.81612160003</v>
          </cell>
          <cell r="DN832">
            <v>83873.546237491246</v>
          </cell>
          <cell r="DO832">
            <v>86305.879078378479</v>
          </cell>
          <cell r="DP832">
            <v>88722.44369257307</v>
          </cell>
          <cell r="DQ832">
            <v>91472.839447042832</v>
          </cell>
          <cell r="DR832">
            <v>94491.443148795239</v>
          </cell>
          <cell r="DS832">
            <v>97609.660772705465</v>
          </cell>
          <cell r="DU832" t="str">
            <v>FDC OS026 006</v>
          </cell>
          <cell r="DV832">
            <v>0</v>
          </cell>
          <cell r="DW832">
            <v>1</v>
          </cell>
          <cell r="DX832">
            <v>1</v>
          </cell>
          <cell r="DY832">
            <v>684000</v>
          </cell>
          <cell r="DZ832">
            <v>837046.70782323298</v>
          </cell>
          <cell r="EB832">
            <v>837046.70782323298</v>
          </cell>
          <cell r="EC832" t="str">
            <v>Def</v>
          </cell>
          <cell r="ED832" t="str">
            <v>Local Recreational Facilities</v>
          </cell>
        </row>
        <row r="833">
          <cell r="D833" t="str">
            <v>PC2130181</v>
          </cell>
          <cell r="E833" t="str">
            <v>Structure Renewal</v>
          </cell>
          <cell r="F833" t="str">
            <v>Auckland Council</v>
          </cell>
          <cell r="G833" t="str">
            <v>Parks, sports and recreation</v>
          </cell>
          <cell r="H833" t="str">
            <v>E170805</v>
          </cell>
          <cell r="I833" t="str">
            <v>Local and sports parks - south management</v>
          </cell>
          <cell r="J833" t="str">
            <v>Lifestyle and culture</v>
          </cell>
          <cell r="K833" t="str">
            <v>Local parks services</v>
          </cell>
          <cell r="L833" t="str">
            <v>Local parks</v>
          </cell>
          <cell r="M833" t="str">
            <v>Local activities</v>
          </cell>
          <cell r="N833" t="str">
            <v>Local parks services</v>
          </cell>
          <cell r="O833" t="str">
            <v>Local parks</v>
          </cell>
          <cell r="P833" t="str">
            <v>Lifestyle and culture</v>
          </cell>
          <cell r="Q833" t="str">
            <v>Local parks services</v>
          </cell>
          <cell r="R833" t="str">
            <v>Local parks</v>
          </cell>
          <cell r="S833" t="str">
            <v>A1241205</v>
          </cell>
          <cell r="T833" t="str">
            <v>A1241205</v>
          </cell>
          <cell r="U833" t="str">
            <v>Local parks</v>
          </cell>
          <cell r="V833" t="str">
            <v>L110</v>
          </cell>
          <cell r="W833" t="str">
            <v>Franklin</v>
          </cell>
          <cell r="X833" t="str">
            <v>FY12 - Only</v>
          </cell>
          <cell r="Y833" t="str">
            <v>Expense</v>
          </cell>
          <cell r="Z833">
            <v>20110701</v>
          </cell>
          <cell r="AA833">
            <v>20120630</v>
          </cell>
          <cell r="AB833">
            <v>2</v>
          </cell>
          <cell r="AC833" t="str">
            <v>Discrete</v>
          </cell>
          <cell r="AD833">
            <v>0</v>
          </cell>
          <cell r="AE833">
            <v>0</v>
          </cell>
          <cell r="AF833">
            <v>0</v>
          </cell>
          <cell r="AG833">
            <v>1</v>
          </cell>
          <cell r="AH833">
            <v>2</v>
          </cell>
          <cell r="AI833" t="str">
            <v>Local &amp; Sports Parks</v>
          </cell>
          <cell r="AJ833" t="str">
            <v>Structures parks</v>
          </cell>
          <cell r="AK833">
            <v>40</v>
          </cell>
          <cell r="AQ833">
            <v>1</v>
          </cell>
          <cell r="AS833">
            <v>29508</v>
          </cell>
          <cell r="BD833">
            <v>3.1E-2</v>
          </cell>
          <cell r="BE833">
            <v>6.1930000000000041E-2</v>
          </cell>
          <cell r="BF833">
            <v>9.3787900000000146E-2</v>
          </cell>
          <cell r="BG833">
            <v>0.12878911280000027</v>
          </cell>
          <cell r="BH833">
            <v>0.16491036440960039</v>
          </cell>
          <cell r="BI833">
            <v>0.19869276497747879</v>
          </cell>
          <cell r="BJ833">
            <v>0.23225616239684821</v>
          </cell>
          <cell r="BK833">
            <v>0.27045610343115034</v>
          </cell>
          <cell r="BL833">
            <v>0.31238115484437823</v>
          </cell>
          <cell r="BM833">
            <v>0.35568973295424255</v>
          </cell>
          <cell r="BN833">
            <v>0</v>
          </cell>
          <cell r="BO833">
            <v>0</v>
          </cell>
          <cell r="BP833">
            <v>0</v>
          </cell>
          <cell r="BQ833">
            <v>0</v>
          </cell>
          <cell r="BR833">
            <v>0</v>
          </cell>
          <cell r="BS833">
            <v>0</v>
          </cell>
          <cell r="BT833">
            <v>0</v>
          </cell>
          <cell r="BU833">
            <v>0</v>
          </cell>
          <cell r="BV833">
            <v>0</v>
          </cell>
          <cell r="BW833">
            <v>0</v>
          </cell>
          <cell r="BX833">
            <v>0</v>
          </cell>
          <cell r="BY833">
            <v>29508</v>
          </cell>
          <cell r="BZ833">
            <v>0</v>
          </cell>
          <cell r="CA833">
            <v>0</v>
          </cell>
          <cell r="CB833">
            <v>0</v>
          </cell>
          <cell r="CC833">
            <v>0</v>
          </cell>
          <cell r="CD833">
            <v>0</v>
          </cell>
          <cell r="CE833">
            <v>0</v>
          </cell>
          <cell r="CF833">
            <v>0</v>
          </cell>
          <cell r="CG833">
            <v>0</v>
          </cell>
          <cell r="CH833">
            <v>0</v>
          </cell>
          <cell r="CI833">
            <v>0</v>
          </cell>
          <cell r="CK833">
            <v>0</v>
          </cell>
          <cell r="CL833">
            <v>0</v>
          </cell>
          <cell r="CM833">
            <v>0</v>
          </cell>
          <cell r="CN833">
            <v>0</v>
          </cell>
          <cell r="CO833">
            <v>0</v>
          </cell>
          <cell r="CP833">
            <v>0</v>
          </cell>
          <cell r="CQ833">
            <v>0</v>
          </cell>
          <cell r="CR833">
            <v>0</v>
          </cell>
          <cell r="CS833">
            <v>0</v>
          </cell>
          <cell r="CT833">
            <v>0</v>
          </cell>
          <cell r="CU833">
            <v>0</v>
          </cell>
          <cell r="CW833">
            <v>0</v>
          </cell>
          <cell r="CX833">
            <v>0</v>
          </cell>
          <cell r="CY833">
            <v>0</v>
          </cell>
          <cell r="CZ833">
            <v>0</v>
          </cell>
          <cell r="DA833">
            <v>0</v>
          </cell>
          <cell r="DB833">
            <v>0</v>
          </cell>
          <cell r="DC833">
            <v>0</v>
          </cell>
          <cell r="DD833">
            <v>0</v>
          </cell>
          <cell r="DE833">
            <v>0</v>
          </cell>
          <cell r="DF833">
            <v>0</v>
          </cell>
          <cell r="DG833">
            <v>0</v>
          </cell>
          <cell r="DI833">
            <v>29508</v>
          </cell>
          <cell r="DJ833">
            <v>0</v>
          </cell>
          <cell r="DK833">
            <v>0</v>
          </cell>
          <cell r="DL833">
            <v>0</v>
          </cell>
          <cell r="DM833">
            <v>0</v>
          </cell>
          <cell r="DN833">
            <v>0</v>
          </cell>
          <cell r="DO833">
            <v>0</v>
          </cell>
          <cell r="DP833">
            <v>0</v>
          </cell>
          <cell r="DQ833">
            <v>0</v>
          </cell>
          <cell r="DR833">
            <v>0</v>
          </cell>
          <cell r="DS833">
            <v>0</v>
          </cell>
          <cell r="DU833" t="str">
            <v>FDC OS022 003</v>
          </cell>
          <cell r="DV833">
            <v>0</v>
          </cell>
          <cell r="DW833">
            <v>0</v>
          </cell>
          <cell r="DX833">
            <v>1</v>
          </cell>
          <cell r="DY833">
            <v>0</v>
          </cell>
          <cell r="DZ833">
            <v>0</v>
          </cell>
          <cell r="EB833">
            <v>0</v>
          </cell>
          <cell r="EC833" t="str">
            <v>Def</v>
          </cell>
          <cell r="ED833" t="str">
            <v>Local Recreational Facilities</v>
          </cell>
        </row>
        <row r="834">
          <cell r="D834" t="str">
            <v>PC2130182</v>
          </cell>
          <cell r="E834" t="str">
            <v>Tamakae Wharf</v>
          </cell>
          <cell r="F834" t="str">
            <v>Auckland Council</v>
          </cell>
          <cell r="G834" t="str">
            <v>Parks, sports and recreation</v>
          </cell>
          <cell r="H834" t="str">
            <v>E170805</v>
          </cell>
          <cell r="I834" t="str">
            <v>Local and sports parks - south management</v>
          </cell>
          <cell r="J834" t="str">
            <v>Lifestyle and culture</v>
          </cell>
          <cell r="K834" t="str">
            <v>Local parks services</v>
          </cell>
          <cell r="L834" t="str">
            <v>Local parks</v>
          </cell>
          <cell r="M834" t="str">
            <v>Local activities</v>
          </cell>
          <cell r="N834" t="str">
            <v>Local parks services</v>
          </cell>
          <cell r="O834" t="str">
            <v>Local parks</v>
          </cell>
          <cell r="P834" t="str">
            <v>Lifestyle and culture</v>
          </cell>
          <cell r="Q834" t="str">
            <v>Local parks services</v>
          </cell>
          <cell r="R834" t="str">
            <v>Local parks</v>
          </cell>
          <cell r="S834" t="str">
            <v>A1241205</v>
          </cell>
          <cell r="T834" t="str">
            <v>A1241205</v>
          </cell>
          <cell r="U834" t="str">
            <v>Local parks</v>
          </cell>
          <cell r="V834" t="str">
            <v>L110</v>
          </cell>
          <cell r="W834" t="str">
            <v>Franklin</v>
          </cell>
          <cell r="X834" t="str">
            <v>PL40810</v>
          </cell>
          <cell r="Y834" t="str">
            <v>Expense</v>
          </cell>
          <cell r="Z834">
            <v>20110701</v>
          </cell>
          <cell r="AA834">
            <v>20130630</v>
          </cell>
          <cell r="AB834">
            <v>1</v>
          </cell>
          <cell r="AC834" t="str">
            <v>Programme</v>
          </cell>
          <cell r="AD834">
            <v>0.5</v>
          </cell>
          <cell r="AE834">
            <v>0</v>
          </cell>
          <cell r="AF834">
            <v>0.5</v>
          </cell>
          <cell r="AG834">
            <v>0</v>
          </cell>
          <cell r="AH834">
            <v>2</v>
          </cell>
          <cell r="AI834" t="str">
            <v>Local &amp; Sports Parks</v>
          </cell>
          <cell r="AJ834" t="str">
            <v>Structures parks</v>
          </cell>
          <cell r="AK834">
            <v>35</v>
          </cell>
          <cell r="AM834">
            <v>0.5</v>
          </cell>
          <cell r="AO834">
            <v>0.5</v>
          </cell>
          <cell r="AS834">
            <v>90000</v>
          </cell>
          <cell r="AT834">
            <v>25000</v>
          </cell>
          <cell r="BD834">
            <v>3.1E-2</v>
          </cell>
          <cell r="BE834">
            <v>6.1930000000000041E-2</v>
          </cell>
          <cell r="BF834">
            <v>9.3787900000000146E-2</v>
          </cell>
          <cell r="BG834">
            <v>0.12878911280000027</v>
          </cell>
          <cell r="BH834">
            <v>0.16491036440960039</v>
          </cell>
          <cell r="BI834">
            <v>0.19869276497747879</v>
          </cell>
          <cell r="BJ834">
            <v>0.23225616239684821</v>
          </cell>
          <cell r="BK834">
            <v>0.27045610343115034</v>
          </cell>
          <cell r="BL834">
            <v>0.31238115484437823</v>
          </cell>
          <cell r="BM834">
            <v>0.35568973295424255</v>
          </cell>
          <cell r="BN834">
            <v>0</v>
          </cell>
          <cell r="BO834">
            <v>775</v>
          </cell>
          <cell r="BP834">
            <v>0</v>
          </cell>
          <cell r="BQ834">
            <v>0</v>
          </cell>
          <cell r="BR834">
            <v>0</v>
          </cell>
          <cell r="BS834">
            <v>0</v>
          </cell>
          <cell r="BT834">
            <v>0</v>
          </cell>
          <cell r="BU834">
            <v>0</v>
          </cell>
          <cell r="BV834">
            <v>0</v>
          </cell>
          <cell r="BW834">
            <v>0</v>
          </cell>
          <cell r="BX834">
            <v>0</v>
          </cell>
          <cell r="BY834">
            <v>90000</v>
          </cell>
          <cell r="BZ834">
            <v>25775</v>
          </cell>
          <cell r="CA834">
            <v>0</v>
          </cell>
          <cell r="CB834">
            <v>0</v>
          </cell>
          <cell r="CC834">
            <v>0</v>
          </cell>
          <cell r="CD834">
            <v>0</v>
          </cell>
          <cell r="CE834">
            <v>0</v>
          </cell>
          <cell r="CF834">
            <v>0</v>
          </cell>
          <cell r="CG834">
            <v>0</v>
          </cell>
          <cell r="CH834">
            <v>0</v>
          </cell>
          <cell r="CI834">
            <v>0</v>
          </cell>
          <cell r="CK834">
            <v>45000</v>
          </cell>
          <cell r="CL834">
            <v>12887.5</v>
          </cell>
          <cell r="CM834">
            <v>0</v>
          </cell>
          <cell r="CN834">
            <v>0</v>
          </cell>
          <cell r="CO834">
            <v>0</v>
          </cell>
          <cell r="CP834">
            <v>0</v>
          </cell>
          <cell r="CQ834">
            <v>0</v>
          </cell>
          <cell r="CR834">
            <v>0</v>
          </cell>
          <cell r="CS834">
            <v>0</v>
          </cell>
          <cell r="CT834">
            <v>0</v>
          </cell>
          <cell r="CU834">
            <v>0</v>
          </cell>
          <cell r="CW834">
            <v>45000</v>
          </cell>
          <cell r="CX834">
            <v>12887.5</v>
          </cell>
          <cell r="CY834">
            <v>0</v>
          </cell>
          <cell r="CZ834">
            <v>0</v>
          </cell>
          <cell r="DA834">
            <v>0</v>
          </cell>
          <cell r="DB834">
            <v>0</v>
          </cell>
          <cell r="DC834">
            <v>0</v>
          </cell>
          <cell r="DD834">
            <v>0</v>
          </cell>
          <cell r="DE834">
            <v>0</v>
          </cell>
          <cell r="DF834">
            <v>0</v>
          </cell>
          <cell r="DG834">
            <v>0</v>
          </cell>
          <cell r="DI834">
            <v>0</v>
          </cell>
          <cell r="DJ834">
            <v>0</v>
          </cell>
          <cell r="DK834">
            <v>0</v>
          </cell>
          <cell r="DL834">
            <v>0</v>
          </cell>
          <cell r="DM834">
            <v>0</v>
          </cell>
          <cell r="DN834">
            <v>0</v>
          </cell>
          <cell r="DO834">
            <v>0</v>
          </cell>
          <cell r="DP834">
            <v>0</v>
          </cell>
          <cell r="DQ834">
            <v>0</v>
          </cell>
          <cell r="DR834">
            <v>0</v>
          </cell>
          <cell r="DS834">
            <v>0</v>
          </cell>
          <cell r="DU834" t="str">
            <v>FDC OS033 004</v>
          </cell>
          <cell r="DV834">
            <v>12500</v>
          </cell>
          <cell r="DW834">
            <v>1</v>
          </cell>
          <cell r="DX834">
            <v>1</v>
          </cell>
          <cell r="DY834">
            <v>25000</v>
          </cell>
          <cell r="DZ834">
            <v>25775</v>
          </cell>
          <cell r="EB834">
            <v>25775</v>
          </cell>
          <cell r="EC834" t="str">
            <v>Def</v>
          </cell>
          <cell r="ED834" t="str">
            <v>Local Recreational Facilities</v>
          </cell>
        </row>
        <row r="835">
          <cell r="D835" t="str">
            <v>PC2130183</v>
          </cell>
          <cell r="E835" t="str">
            <v>Waiuku Coastal Walkways</v>
          </cell>
          <cell r="F835" t="str">
            <v>Auckland Council</v>
          </cell>
          <cell r="G835" t="str">
            <v>Parks, sports and recreation</v>
          </cell>
          <cell r="H835" t="str">
            <v>E170805</v>
          </cell>
          <cell r="I835" t="str">
            <v>Local and sports parks - south management</v>
          </cell>
          <cell r="J835" t="str">
            <v>Lifestyle and culture</v>
          </cell>
          <cell r="K835" t="str">
            <v>Local parks services</v>
          </cell>
          <cell r="L835" t="str">
            <v>Local parks</v>
          </cell>
          <cell r="M835" t="str">
            <v>Local activities</v>
          </cell>
          <cell r="N835" t="str">
            <v>Local parks services</v>
          </cell>
          <cell r="O835" t="str">
            <v>Local parks</v>
          </cell>
          <cell r="P835" t="str">
            <v>Lifestyle and culture</v>
          </cell>
          <cell r="Q835" t="str">
            <v>Local parks services</v>
          </cell>
          <cell r="R835" t="str">
            <v>Local parks</v>
          </cell>
          <cell r="S835" t="str">
            <v>A1241205</v>
          </cell>
          <cell r="T835" t="str">
            <v>A1241205</v>
          </cell>
          <cell r="U835" t="str">
            <v>Local parks</v>
          </cell>
          <cell r="V835" t="str">
            <v>L110</v>
          </cell>
          <cell r="W835" t="str">
            <v>Franklin</v>
          </cell>
          <cell r="X835" t="str">
            <v>PL40810</v>
          </cell>
          <cell r="Y835" t="str">
            <v>Expense</v>
          </cell>
          <cell r="Z835">
            <v>20110701</v>
          </cell>
          <cell r="AA835">
            <v>20130630</v>
          </cell>
          <cell r="AB835">
            <v>1</v>
          </cell>
          <cell r="AC835" t="str">
            <v>Programme</v>
          </cell>
          <cell r="AD835">
            <v>0.5</v>
          </cell>
          <cell r="AE835">
            <v>0</v>
          </cell>
          <cell r="AF835">
            <v>0.5</v>
          </cell>
          <cell r="AG835">
            <v>0</v>
          </cell>
          <cell r="AH835">
            <v>2</v>
          </cell>
          <cell r="AI835" t="str">
            <v>Local &amp; Sports Parks</v>
          </cell>
          <cell r="AJ835" t="str">
            <v>Structures parks</v>
          </cell>
          <cell r="AK835">
            <v>25</v>
          </cell>
          <cell r="AM835">
            <v>0.5</v>
          </cell>
          <cell r="AO835">
            <v>0.5</v>
          </cell>
          <cell r="AS835">
            <v>50000</v>
          </cell>
          <cell r="AT835">
            <v>20000</v>
          </cell>
          <cell r="BD835">
            <v>3.1E-2</v>
          </cell>
          <cell r="BE835">
            <v>6.1930000000000041E-2</v>
          </cell>
          <cell r="BF835">
            <v>9.3787900000000146E-2</v>
          </cell>
          <cell r="BG835">
            <v>0.12878911280000027</v>
          </cell>
          <cell r="BH835">
            <v>0.16491036440960039</v>
          </cell>
          <cell r="BI835">
            <v>0.19869276497747879</v>
          </cell>
          <cell r="BJ835">
            <v>0.23225616239684821</v>
          </cell>
          <cell r="BK835">
            <v>0.27045610343115034</v>
          </cell>
          <cell r="BL835">
            <v>0.31238115484437823</v>
          </cell>
          <cell r="BM835">
            <v>0.35568973295424255</v>
          </cell>
          <cell r="BN835">
            <v>0</v>
          </cell>
          <cell r="BO835">
            <v>620</v>
          </cell>
          <cell r="BP835">
            <v>0</v>
          </cell>
          <cell r="BQ835">
            <v>0</v>
          </cell>
          <cell r="BR835">
            <v>0</v>
          </cell>
          <cell r="BS835">
            <v>0</v>
          </cell>
          <cell r="BT835">
            <v>0</v>
          </cell>
          <cell r="BU835">
            <v>0</v>
          </cell>
          <cell r="BV835">
            <v>0</v>
          </cell>
          <cell r="BW835">
            <v>0</v>
          </cell>
          <cell r="BX835">
            <v>0</v>
          </cell>
          <cell r="BY835">
            <v>50000</v>
          </cell>
          <cell r="BZ835">
            <v>20620</v>
          </cell>
          <cell r="CA835">
            <v>0</v>
          </cell>
          <cell r="CB835">
            <v>0</v>
          </cell>
          <cell r="CC835">
            <v>0</v>
          </cell>
          <cell r="CD835">
            <v>0</v>
          </cell>
          <cell r="CE835">
            <v>0</v>
          </cell>
          <cell r="CF835">
            <v>0</v>
          </cell>
          <cell r="CG835">
            <v>0</v>
          </cell>
          <cell r="CH835">
            <v>0</v>
          </cell>
          <cell r="CI835">
            <v>0</v>
          </cell>
          <cell r="CK835">
            <v>25000</v>
          </cell>
          <cell r="CL835">
            <v>10310</v>
          </cell>
          <cell r="CM835">
            <v>0</v>
          </cell>
          <cell r="CN835">
            <v>0</v>
          </cell>
          <cell r="CO835">
            <v>0</v>
          </cell>
          <cell r="CP835">
            <v>0</v>
          </cell>
          <cell r="CQ835">
            <v>0</v>
          </cell>
          <cell r="CR835">
            <v>0</v>
          </cell>
          <cell r="CS835">
            <v>0</v>
          </cell>
          <cell r="CT835">
            <v>0</v>
          </cell>
          <cell r="CU835">
            <v>0</v>
          </cell>
          <cell r="CW835">
            <v>25000</v>
          </cell>
          <cell r="CX835">
            <v>10310</v>
          </cell>
          <cell r="CY835">
            <v>0</v>
          </cell>
          <cell r="CZ835">
            <v>0</v>
          </cell>
          <cell r="DA835">
            <v>0</v>
          </cell>
          <cell r="DB835">
            <v>0</v>
          </cell>
          <cell r="DC835">
            <v>0</v>
          </cell>
          <cell r="DD835">
            <v>0</v>
          </cell>
          <cell r="DE835">
            <v>0</v>
          </cell>
          <cell r="DF835">
            <v>0</v>
          </cell>
          <cell r="DG835">
            <v>0</v>
          </cell>
          <cell r="DI835">
            <v>0</v>
          </cell>
          <cell r="DJ835">
            <v>0</v>
          </cell>
          <cell r="DK835">
            <v>0</v>
          </cell>
          <cell r="DL835">
            <v>0</v>
          </cell>
          <cell r="DM835">
            <v>0</v>
          </cell>
          <cell r="DN835">
            <v>0</v>
          </cell>
          <cell r="DO835">
            <v>0</v>
          </cell>
          <cell r="DP835">
            <v>0</v>
          </cell>
          <cell r="DQ835">
            <v>0</v>
          </cell>
          <cell r="DR835">
            <v>0</v>
          </cell>
          <cell r="DS835">
            <v>0</v>
          </cell>
          <cell r="DU835" t="str">
            <v>FDC OS033 005</v>
          </cell>
          <cell r="DV835">
            <v>10000</v>
          </cell>
          <cell r="DW835">
            <v>1</v>
          </cell>
          <cell r="DX835">
            <v>1</v>
          </cell>
          <cell r="DY835">
            <v>20000</v>
          </cell>
          <cell r="DZ835">
            <v>20620</v>
          </cell>
          <cell r="EB835">
            <v>20620</v>
          </cell>
          <cell r="EC835" t="str">
            <v>Def</v>
          </cell>
          <cell r="ED835" t="str">
            <v>Local Recreational Facilities</v>
          </cell>
        </row>
        <row r="836">
          <cell r="D836" t="str">
            <v>PC2130184</v>
          </cell>
          <cell r="E836" t="str">
            <v>Waiuku Collingwood to Kitchener</v>
          </cell>
          <cell r="F836" t="str">
            <v>Auckland Council</v>
          </cell>
          <cell r="G836" t="str">
            <v>Parks, sports and recreation</v>
          </cell>
          <cell r="H836" t="str">
            <v>E170805</v>
          </cell>
          <cell r="I836" t="str">
            <v>Local and sports parks - south management</v>
          </cell>
          <cell r="J836" t="str">
            <v>Lifestyle and culture</v>
          </cell>
          <cell r="K836" t="str">
            <v>Local parks services</v>
          </cell>
          <cell r="L836" t="str">
            <v>Local parks</v>
          </cell>
          <cell r="M836" t="str">
            <v>Local activities</v>
          </cell>
          <cell r="N836" t="str">
            <v>Local parks services</v>
          </cell>
          <cell r="O836" t="str">
            <v>Local parks</v>
          </cell>
          <cell r="P836" t="str">
            <v>Lifestyle and culture</v>
          </cell>
          <cell r="Q836" t="str">
            <v>Local parks services</v>
          </cell>
          <cell r="R836" t="str">
            <v>Local parks</v>
          </cell>
          <cell r="S836" t="str">
            <v>A1241205</v>
          </cell>
          <cell r="T836" t="str">
            <v>A1241205</v>
          </cell>
          <cell r="U836" t="str">
            <v>Local parks</v>
          </cell>
          <cell r="V836" t="str">
            <v>L110</v>
          </cell>
          <cell r="W836" t="str">
            <v>Franklin</v>
          </cell>
          <cell r="X836" t="str">
            <v>PL40810</v>
          </cell>
          <cell r="Y836" t="str">
            <v>Expense</v>
          </cell>
          <cell r="Z836">
            <v>20120701</v>
          </cell>
          <cell r="AA836">
            <v>20130630</v>
          </cell>
          <cell r="AB836">
            <v>2</v>
          </cell>
          <cell r="AC836" t="str">
            <v>Discrete</v>
          </cell>
          <cell r="AD836">
            <v>0.9</v>
          </cell>
          <cell r="AE836">
            <v>0</v>
          </cell>
          <cell r="AF836">
            <v>0.1</v>
          </cell>
          <cell r="AG836">
            <v>0</v>
          </cell>
          <cell r="AH836">
            <v>2</v>
          </cell>
          <cell r="AI836" t="str">
            <v>Local &amp; Sports Parks</v>
          </cell>
          <cell r="AJ836" t="str">
            <v>Structures parks</v>
          </cell>
          <cell r="AK836">
            <v>25</v>
          </cell>
          <cell r="AM836">
            <v>0.9</v>
          </cell>
          <cell r="AO836">
            <v>0.1</v>
          </cell>
          <cell r="AT836">
            <v>60000</v>
          </cell>
          <cell r="BD836">
            <v>3.1E-2</v>
          </cell>
          <cell r="BE836">
            <v>6.1930000000000041E-2</v>
          </cell>
          <cell r="BF836">
            <v>9.3787900000000146E-2</v>
          </cell>
          <cell r="BG836">
            <v>0.12878911280000027</v>
          </cell>
          <cell r="BH836">
            <v>0.16491036440960039</v>
          </cell>
          <cell r="BI836">
            <v>0.19869276497747879</v>
          </cell>
          <cell r="BJ836">
            <v>0.23225616239684821</v>
          </cell>
          <cell r="BK836">
            <v>0.27045610343115034</v>
          </cell>
          <cell r="BL836">
            <v>0.31238115484437823</v>
          </cell>
          <cell r="BM836">
            <v>0.35568973295424255</v>
          </cell>
          <cell r="BN836">
            <v>0</v>
          </cell>
          <cell r="BO836">
            <v>1860</v>
          </cell>
          <cell r="BP836">
            <v>0</v>
          </cell>
          <cell r="BQ836">
            <v>0</v>
          </cell>
          <cell r="BR836">
            <v>0</v>
          </cell>
          <cell r="BS836">
            <v>0</v>
          </cell>
          <cell r="BT836">
            <v>0</v>
          </cell>
          <cell r="BU836">
            <v>0</v>
          </cell>
          <cell r="BV836">
            <v>0</v>
          </cell>
          <cell r="BW836">
            <v>0</v>
          </cell>
          <cell r="BX836">
            <v>0</v>
          </cell>
          <cell r="BY836">
            <v>0</v>
          </cell>
          <cell r="BZ836">
            <v>61860</v>
          </cell>
          <cell r="CA836">
            <v>0</v>
          </cell>
          <cell r="CB836">
            <v>0</v>
          </cell>
          <cell r="CC836">
            <v>0</v>
          </cell>
          <cell r="CD836">
            <v>0</v>
          </cell>
          <cell r="CE836">
            <v>0</v>
          </cell>
          <cell r="CF836">
            <v>0</v>
          </cell>
          <cell r="CG836">
            <v>0</v>
          </cell>
          <cell r="CH836">
            <v>0</v>
          </cell>
          <cell r="CI836">
            <v>0</v>
          </cell>
          <cell r="CK836">
            <v>0</v>
          </cell>
          <cell r="CL836">
            <v>55674</v>
          </cell>
          <cell r="CM836">
            <v>0</v>
          </cell>
          <cell r="CN836">
            <v>0</v>
          </cell>
          <cell r="CO836">
            <v>0</v>
          </cell>
          <cell r="CP836">
            <v>0</v>
          </cell>
          <cell r="CQ836">
            <v>0</v>
          </cell>
          <cell r="CR836">
            <v>0</v>
          </cell>
          <cell r="CS836">
            <v>0</v>
          </cell>
          <cell r="CT836">
            <v>0</v>
          </cell>
          <cell r="CU836">
            <v>0</v>
          </cell>
          <cell r="CW836">
            <v>0</v>
          </cell>
          <cell r="CX836">
            <v>6186</v>
          </cell>
          <cell r="CY836">
            <v>0</v>
          </cell>
          <cell r="CZ836">
            <v>0</v>
          </cell>
          <cell r="DA836">
            <v>0</v>
          </cell>
          <cell r="DB836">
            <v>0</v>
          </cell>
          <cell r="DC836">
            <v>0</v>
          </cell>
          <cell r="DD836">
            <v>0</v>
          </cell>
          <cell r="DE836">
            <v>0</v>
          </cell>
          <cell r="DF836">
            <v>0</v>
          </cell>
          <cell r="DG836">
            <v>0</v>
          </cell>
          <cell r="DI836">
            <v>0</v>
          </cell>
          <cell r="DJ836">
            <v>0</v>
          </cell>
          <cell r="DK836">
            <v>0</v>
          </cell>
          <cell r="DL836">
            <v>0</v>
          </cell>
          <cell r="DM836">
            <v>0</v>
          </cell>
          <cell r="DN836">
            <v>0</v>
          </cell>
          <cell r="DO836">
            <v>0</v>
          </cell>
          <cell r="DP836">
            <v>0</v>
          </cell>
          <cell r="DQ836">
            <v>0</v>
          </cell>
          <cell r="DR836">
            <v>0</v>
          </cell>
          <cell r="DS836">
            <v>0</v>
          </cell>
          <cell r="DU836" t="str">
            <v>FDC OS038 005</v>
          </cell>
          <cell r="DV836">
            <v>6000</v>
          </cell>
          <cell r="DW836">
            <v>1</v>
          </cell>
          <cell r="DX836">
            <v>1</v>
          </cell>
          <cell r="DY836">
            <v>60000</v>
          </cell>
          <cell r="DZ836">
            <v>61860</v>
          </cell>
          <cell r="EB836">
            <v>61860</v>
          </cell>
          <cell r="EC836" t="str">
            <v>Def</v>
          </cell>
          <cell r="ED836" t="str">
            <v>Local Recreational Facilities</v>
          </cell>
        </row>
        <row r="837">
          <cell r="D837" t="str">
            <v>PC2130185</v>
          </cell>
          <cell r="E837" t="str">
            <v>Waiuku Esplanades</v>
          </cell>
          <cell r="F837" t="str">
            <v>Auckland Council</v>
          </cell>
          <cell r="G837" t="str">
            <v>Parks, sports and recreation</v>
          </cell>
          <cell r="H837" t="str">
            <v>E170805</v>
          </cell>
          <cell r="I837" t="str">
            <v>Local and sports parks - south management</v>
          </cell>
          <cell r="J837" t="str">
            <v>Lifestyle and culture</v>
          </cell>
          <cell r="K837" t="str">
            <v>Local parks services</v>
          </cell>
          <cell r="L837" t="str">
            <v>Local parks</v>
          </cell>
          <cell r="M837" t="str">
            <v>Local activities</v>
          </cell>
          <cell r="N837" t="str">
            <v>Local parks services</v>
          </cell>
          <cell r="O837" t="str">
            <v>Local parks</v>
          </cell>
          <cell r="P837" t="str">
            <v>Lifestyle and culture</v>
          </cell>
          <cell r="Q837" t="str">
            <v>Local parks services</v>
          </cell>
          <cell r="R837" t="str">
            <v>Local parks</v>
          </cell>
          <cell r="S837" t="str">
            <v>A1241205</v>
          </cell>
          <cell r="T837" t="str">
            <v>A1241205</v>
          </cell>
          <cell r="U837" t="str">
            <v>Local parks</v>
          </cell>
          <cell r="V837" t="str">
            <v>L110</v>
          </cell>
          <cell r="W837" t="str">
            <v>Franklin</v>
          </cell>
          <cell r="X837" t="str">
            <v>PL40810</v>
          </cell>
          <cell r="Y837" t="str">
            <v>Expense</v>
          </cell>
          <cell r="Z837">
            <v>20100701</v>
          </cell>
          <cell r="AA837">
            <v>20140630</v>
          </cell>
          <cell r="AB837">
            <v>1</v>
          </cell>
          <cell r="AC837" t="str">
            <v>Programme</v>
          </cell>
          <cell r="AD837">
            <v>0.9</v>
          </cell>
          <cell r="AE837">
            <v>0</v>
          </cell>
          <cell r="AF837">
            <v>0.1</v>
          </cell>
          <cell r="AG837">
            <v>0</v>
          </cell>
          <cell r="AH837">
            <v>2</v>
          </cell>
          <cell r="AI837" t="str">
            <v>Local &amp; Sports Parks</v>
          </cell>
          <cell r="AJ837" t="str">
            <v>Structures parks</v>
          </cell>
          <cell r="AK837">
            <v>40</v>
          </cell>
          <cell r="AM837">
            <v>0.9</v>
          </cell>
          <cell r="AO837">
            <v>0.1</v>
          </cell>
          <cell r="AS837">
            <v>15062</v>
          </cell>
          <cell r="AU837">
            <v>90000</v>
          </cell>
          <cell r="BD837">
            <v>3.1E-2</v>
          </cell>
          <cell r="BE837">
            <v>6.1930000000000041E-2</v>
          </cell>
          <cell r="BF837">
            <v>9.3787900000000146E-2</v>
          </cell>
          <cell r="BG837">
            <v>0.12878911280000027</v>
          </cell>
          <cell r="BH837">
            <v>0.16491036440960039</v>
          </cell>
          <cell r="BI837">
            <v>0.19869276497747879</v>
          </cell>
          <cell r="BJ837">
            <v>0.23225616239684821</v>
          </cell>
          <cell r="BK837">
            <v>0.27045610343115034</v>
          </cell>
          <cell r="BL837">
            <v>0.31238115484437823</v>
          </cell>
          <cell r="BM837">
            <v>0.35568973295424255</v>
          </cell>
          <cell r="BN837">
            <v>0</v>
          </cell>
          <cell r="BO837">
            <v>0</v>
          </cell>
          <cell r="BP837">
            <v>5573.7000000000035</v>
          </cell>
          <cell r="BQ837">
            <v>0</v>
          </cell>
          <cell r="BR837">
            <v>0</v>
          </cell>
          <cell r="BS837">
            <v>0</v>
          </cell>
          <cell r="BT837">
            <v>0</v>
          </cell>
          <cell r="BU837">
            <v>0</v>
          </cell>
          <cell r="BV837">
            <v>0</v>
          </cell>
          <cell r="BW837">
            <v>0</v>
          </cell>
          <cell r="BX837">
            <v>0</v>
          </cell>
          <cell r="BY837">
            <v>15062</v>
          </cell>
          <cell r="BZ837">
            <v>0</v>
          </cell>
          <cell r="CA837">
            <v>95573.7</v>
          </cell>
          <cell r="CB837">
            <v>0</v>
          </cell>
          <cell r="CC837">
            <v>0</v>
          </cell>
          <cell r="CD837">
            <v>0</v>
          </cell>
          <cell r="CE837">
            <v>0</v>
          </cell>
          <cell r="CF837">
            <v>0</v>
          </cell>
          <cell r="CG837">
            <v>0</v>
          </cell>
          <cell r="CH837">
            <v>0</v>
          </cell>
          <cell r="CI837">
            <v>0</v>
          </cell>
          <cell r="CK837">
            <v>13555.800000000001</v>
          </cell>
          <cell r="CL837">
            <v>0</v>
          </cell>
          <cell r="CM837">
            <v>86016.33</v>
          </cell>
          <cell r="CN837">
            <v>0</v>
          </cell>
          <cell r="CO837">
            <v>0</v>
          </cell>
          <cell r="CP837">
            <v>0</v>
          </cell>
          <cell r="CQ837">
            <v>0</v>
          </cell>
          <cell r="CR837">
            <v>0</v>
          </cell>
          <cell r="CS837">
            <v>0</v>
          </cell>
          <cell r="CT837">
            <v>0</v>
          </cell>
          <cell r="CU837">
            <v>0</v>
          </cell>
          <cell r="CW837">
            <v>1506.2</v>
          </cell>
          <cell r="CX837">
            <v>0</v>
          </cell>
          <cell r="CY837">
            <v>9557.3700000000008</v>
          </cell>
          <cell r="CZ837">
            <v>0</v>
          </cell>
          <cell r="DA837">
            <v>0</v>
          </cell>
          <cell r="DB837">
            <v>0</v>
          </cell>
          <cell r="DC837">
            <v>0</v>
          </cell>
          <cell r="DD837">
            <v>0</v>
          </cell>
          <cell r="DE837">
            <v>0</v>
          </cell>
          <cell r="DF837">
            <v>0</v>
          </cell>
          <cell r="DG837">
            <v>0</v>
          </cell>
          <cell r="DI837">
            <v>0</v>
          </cell>
          <cell r="DJ837">
            <v>0</v>
          </cell>
          <cell r="DK837">
            <v>0</v>
          </cell>
          <cell r="DL837">
            <v>0</v>
          </cell>
          <cell r="DM837">
            <v>0</v>
          </cell>
          <cell r="DN837">
            <v>0</v>
          </cell>
          <cell r="DO837">
            <v>0</v>
          </cell>
          <cell r="DP837">
            <v>0</v>
          </cell>
          <cell r="DQ837">
            <v>0</v>
          </cell>
          <cell r="DR837">
            <v>0</v>
          </cell>
          <cell r="DS837">
            <v>0</v>
          </cell>
          <cell r="DU837" t="str">
            <v>FDC OS038 004</v>
          </cell>
          <cell r="DV837">
            <v>9000</v>
          </cell>
          <cell r="DW837">
            <v>1</v>
          </cell>
          <cell r="DX837">
            <v>1</v>
          </cell>
          <cell r="DY837">
            <v>90000</v>
          </cell>
          <cell r="DZ837">
            <v>95573.7</v>
          </cell>
          <cell r="EB837">
            <v>95573.7</v>
          </cell>
          <cell r="EC837" t="str">
            <v>Def</v>
          </cell>
          <cell r="ED837" t="str">
            <v>Local Recreational Facilities</v>
          </cell>
        </row>
        <row r="838">
          <cell r="D838" t="str">
            <v>PC2130186</v>
          </cell>
          <cell r="E838" t="str">
            <v>Waiuku Estuary Mangrove Works</v>
          </cell>
          <cell r="F838" t="str">
            <v>Auckland Council</v>
          </cell>
          <cell r="G838" t="str">
            <v>Parks, sports and recreation</v>
          </cell>
          <cell r="H838" t="str">
            <v>E170805</v>
          </cell>
          <cell r="I838" t="str">
            <v>Local and sports parks - south management</v>
          </cell>
          <cell r="J838" t="str">
            <v>Lifestyle and culture</v>
          </cell>
          <cell r="K838" t="str">
            <v>Local parks services</v>
          </cell>
          <cell r="L838" t="str">
            <v>Local parks</v>
          </cell>
          <cell r="M838" t="str">
            <v>Local activities</v>
          </cell>
          <cell r="N838" t="str">
            <v>Local parks services</v>
          </cell>
          <cell r="O838" t="str">
            <v>Local parks</v>
          </cell>
          <cell r="P838" t="str">
            <v>Lifestyle and culture</v>
          </cell>
          <cell r="Q838" t="str">
            <v>Local parks services</v>
          </cell>
          <cell r="R838" t="str">
            <v>Local parks</v>
          </cell>
          <cell r="S838" t="str">
            <v>A1241205</v>
          </cell>
          <cell r="T838" t="str">
            <v>A1241205</v>
          </cell>
          <cell r="U838" t="str">
            <v>Local parks</v>
          </cell>
          <cell r="V838" t="str">
            <v>L110</v>
          </cell>
          <cell r="W838" t="str">
            <v>Franklin</v>
          </cell>
          <cell r="X838" t="str">
            <v>PL40810</v>
          </cell>
          <cell r="Y838" t="str">
            <v>Expense</v>
          </cell>
          <cell r="Z838">
            <v>20110701</v>
          </cell>
          <cell r="AA838">
            <v>20190630</v>
          </cell>
          <cell r="AB838">
            <v>1</v>
          </cell>
          <cell r="AC838" t="str">
            <v>Programme</v>
          </cell>
          <cell r="AD838">
            <v>1</v>
          </cell>
          <cell r="AE838">
            <v>0</v>
          </cell>
          <cell r="AF838">
            <v>0</v>
          </cell>
          <cell r="AG838">
            <v>0</v>
          </cell>
          <cell r="AH838">
            <v>2</v>
          </cell>
          <cell r="AI838" t="str">
            <v>Local &amp; Sports Parks</v>
          </cell>
          <cell r="AJ838" t="str">
            <v>Structures parks</v>
          </cell>
          <cell r="AK838">
            <v>20</v>
          </cell>
          <cell r="AM838">
            <v>1</v>
          </cell>
          <cell r="AS838">
            <v>26523</v>
          </cell>
          <cell r="AT838">
            <v>20000</v>
          </cell>
          <cell r="AU838">
            <v>20000</v>
          </cell>
          <cell r="AV838">
            <v>20000</v>
          </cell>
          <cell r="AW838">
            <v>20000</v>
          </cell>
          <cell r="AX838">
            <v>20000</v>
          </cell>
          <cell r="AY838">
            <v>20000</v>
          </cell>
          <cell r="AZ838">
            <v>20000</v>
          </cell>
          <cell r="BD838">
            <v>3.1E-2</v>
          </cell>
          <cell r="BE838">
            <v>6.1930000000000041E-2</v>
          </cell>
          <cell r="BF838">
            <v>9.3787900000000146E-2</v>
          </cell>
          <cell r="BG838">
            <v>0.12878911280000027</v>
          </cell>
          <cell r="BH838">
            <v>0.16491036440960039</v>
          </cell>
          <cell r="BI838">
            <v>0.19869276497747879</v>
          </cell>
          <cell r="BJ838">
            <v>0.23225616239684821</v>
          </cell>
          <cell r="BK838">
            <v>0.27045610343115034</v>
          </cell>
          <cell r="BL838">
            <v>0.31238115484437823</v>
          </cell>
          <cell r="BM838">
            <v>0.35568973295424255</v>
          </cell>
          <cell r="BN838">
            <v>0</v>
          </cell>
          <cell r="BO838">
            <v>620</v>
          </cell>
          <cell r="BP838">
            <v>1238.6000000000008</v>
          </cell>
          <cell r="BQ838">
            <v>1875.758000000003</v>
          </cell>
          <cell r="BR838">
            <v>2575.7822560000054</v>
          </cell>
          <cell r="BS838">
            <v>3298.2072881920076</v>
          </cell>
          <cell r="BT838">
            <v>3973.8552995495756</v>
          </cell>
          <cell r="BU838">
            <v>4645.1232479369646</v>
          </cell>
          <cell r="BV838">
            <v>0</v>
          </cell>
          <cell r="BW838">
            <v>0</v>
          </cell>
          <cell r="BX838">
            <v>0</v>
          </cell>
          <cell r="BY838">
            <v>26523</v>
          </cell>
          <cell r="BZ838">
            <v>20620</v>
          </cell>
          <cell r="CA838">
            <v>21238.600000000002</v>
          </cell>
          <cell r="CB838">
            <v>21875.758000000002</v>
          </cell>
          <cell r="CC838">
            <v>22575.782256000006</v>
          </cell>
          <cell r="CD838">
            <v>23298.207288192007</v>
          </cell>
          <cell r="CE838">
            <v>23973.855299549577</v>
          </cell>
          <cell r="CF838">
            <v>24645.123247936965</v>
          </cell>
          <cell r="CG838">
            <v>0</v>
          </cell>
          <cell r="CH838">
            <v>0</v>
          </cell>
          <cell r="CI838">
            <v>0</v>
          </cell>
          <cell r="CK838">
            <v>26523</v>
          </cell>
          <cell r="CL838">
            <v>20620</v>
          </cell>
          <cell r="CM838">
            <v>21238.600000000002</v>
          </cell>
          <cell r="CN838">
            <v>21875.758000000002</v>
          </cell>
          <cell r="CO838">
            <v>22575.782256000006</v>
          </cell>
          <cell r="CP838">
            <v>23298.207288192007</v>
          </cell>
          <cell r="CQ838">
            <v>23973.855299549577</v>
          </cell>
          <cell r="CR838">
            <v>24645.123247936965</v>
          </cell>
          <cell r="CS838">
            <v>0</v>
          </cell>
          <cell r="CT838">
            <v>0</v>
          </cell>
          <cell r="CU838">
            <v>0</v>
          </cell>
          <cell r="CW838">
            <v>0</v>
          </cell>
          <cell r="CX838">
            <v>0</v>
          </cell>
          <cell r="CY838">
            <v>0</v>
          </cell>
          <cell r="CZ838">
            <v>0</v>
          </cell>
          <cell r="DA838">
            <v>0</v>
          </cell>
          <cell r="DB838">
            <v>0</v>
          </cell>
          <cell r="DC838">
            <v>0</v>
          </cell>
          <cell r="DD838">
            <v>0</v>
          </cell>
          <cell r="DE838">
            <v>0</v>
          </cell>
          <cell r="DF838">
            <v>0</v>
          </cell>
          <cell r="DG838">
            <v>0</v>
          </cell>
          <cell r="DI838">
            <v>0</v>
          </cell>
          <cell r="DJ838">
            <v>0</v>
          </cell>
          <cell r="DK838">
            <v>0</v>
          </cell>
          <cell r="DL838">
            <v>0</v>
          </cell>
          <cell r="DM838">
            <v>0</v>
          </cell>
          <cell r="DN838">
            <v>0</v>
          </cell>
          <cell r="DO838">
            <v>0</v>
          </cell>
          <cell r="DP838">
            <v>0</v>
          </cell>
          <cell r="DQ838">
            <v>0</v>
          </cell>
          <cell r="DR838">
            <v>0</v>
          </cell>
          <cell r="DS838">
            <v>0</v>
          </cell>
          <cell r="DU838" t="str">
            <v>FDC OS044 001</v>
          </cell>
          <cell r="DV838">
            <v>0</v>
          </cell>
          <cell r="DW838">
            <v>0</v>
          </cell>
          <cell r="DX838">
            <v>1</v>
          </cell>
          <cell r="DY838">
            <v>140000</v>
          </cell>
          <cell r="DZ838">
            <v>158227.32609167858</v>
          </cell>
          <cell r="EB838">
            <v>158227.32609167858</v>
          </cell>
          <cell r="EC838" t="str">
            <v>Def</v>
          </cell>
          <cell r="ED838" t="str">
            <v>Local Recreational Facilities</v>
          </cell>
        </row>
        <row r="839">
          <cell r="D839" t="str">
            <v>PC2130187</v>
          </cell>
          <cell r="E839" t="str">
            <v>Waiuku Sports Park</v>
          </cell>
          <cell r="F839" t="str">
            <v>Auckland Council</v>
          </cell>
          <cell r="G839" t="str">
            <v>Parks, sports and recreation</v>
          </cell>
          <cell r="H839" t="str">
            <v>E170805</v>
          </cell>
          <cell r="I839" t="str">
            <v>Local and sports parks - south management</v>
          </cell>
          <cell r="J839" t="str">
            <v>Lifestyle and culture</v>
          </cell>
          <cell r="K839" t="str">
            <v>Local parks services</v>
          </cell>
          <cell r="L839" t="str">
            <v>Local parks</v>
          </cell>
          <cell r="M839" t="str">
            <v>Local activities</v>
          </cell>
          <cell r="N839" t="str">
            <v>Local parks services</v>
          </cell>
          <cell r="O839" t="str">
            <v>Local parks</v>
          </cell>
          <cell r="P839" t="str">
            <v>Lifestyle and culture</v>
          </cell>
          <cell r="Q839" t="str">
            <v>Local parks services</v>
          </cell>
          <cell r="R839" t="str">
            <v>Local parks</v>
          </cell>
          <cell r="S839" t="str">
            <v>A1241205</v>
          </cell>
          <cell r="T839" t="str">
            <v>A1241205</v>
          </cell>
          <cell r="U839" t="str">
            <v>Local parks</v>
          </cell>
          <cell r="V839" t="str">
            <v>L110</v>
          </cell>
          <cell r="W839" t="str">
            <v>Franklin</v>
          </cell>
          <cell r="X839" t="str">
            <v>PL40810</v>
          </cell>
          <cell r="Y839" t="str">
            <v>Expense</v>
          </cell>
          <cell r="Z839">
            <v>20110701</v>
          </cell>
          <cell r="AA839">
            <v>20140630</v>
          </cell>
          <cell r="AB839">
            <v>2</v>
          </cell>
          <cell r="AC839" t="str">
            <v>Discrete</v>
          </cell>
          <cell r="AD839">
            <v>0.2</v>
          </cell>
          <cell r="AE839">
            <v>0</v>
          </cell>
          <cell r="AF839">
            <v>0.8</v>
          </cell>
          <cell r="AG839">
            <v>0</v>
          </cell>
          <cell r="AH839">
            <v>2</v>
          </cell>
          <cell r="AI839" t="str">
            <v>Local &amp; Sports Parks</v>
          </cell>
          <cell r="AJ839" t="str">
            <v>Structures parks</v>
          </cell>
          <cell r="AK839">
            <v>30</v>
          </cell>
          <cell r="AM839">
            <v>0.2</v>
          </cell>
          <cell r="AO839">
            <v>0.8</v>
          </cell>
          <cell r="AS839">
            <v>100000</v>
          </cell>
          <cell r="AT839">
            <v>0</v>
          </cell>
          <cell r="AU839">
            <v>2300000</v>
          </cell>
          <cell r="BD839">
            <v>3.1E-2</v>
          </cell>
          <cell r="BE839">
            <v>6.1930000000000041E-2</v>
          </cell>
          <cell r="BF839">
            <v>9.3787900000000146E-2</v>
          </cell>
          <cell r="BG839">
            <v>0.12878911280000027</v>
          </cell>
          <cell r="BH839">
            <v>0.16491036440960039</v>
          </cell>
          <cell r="BI839">
            <v>0.19869276497747879</v>
          </cell>
          <cell r="BJ839">
            <v>0.23225616239684821</v>
          </cell>
          <cell r="BK839">
            <v>0.27045610343115034</v>
          </cell>
          <cell r="BL839">
            <v>0.31238115484437823</v>
          </cell>
          <cell r="BM839">
            <v>0.35568973295424255</v>
          </cell>
          <cell r="BN839">
            <v>0</v>
          </cell>
          <cell r="BO839">
            <v>0</v>
          </cell>
          <cell r="BP839">
            <v>142439.00000000009</v>
          </cell>
          <cell r="BQ839">
            <v>0</v>
          </cell>
          <cell r="BR839">
            <v>0</v>
          </cell>
          <cell r="BS839">
            <v>0</v>
          </cell>
          <cell r="BT839">
            <v>0</v>
          </cell>
          <cell r="BU839">
            <v>0</v>
          </cell>
          <cell r="BV839">
            <v>0</v>
          </cell>
          <cell r="BW839">
            <v>0</v>
          </cell>
          <cell r="BX839">
            <v>0</v>
          </cell>
          <cell r="BY839">
            <v>100000</v>
          </cell>
          <cell r="BZ839">
            <v>0</v>
          </cell>
          <cell r="CA839">
            <v>2442439</v>
          </cell>
          <cell r="CB839">
            <v>0</v>
          </cell>
          <cell r="CC839">
            <v>0</v>
          </cell>
          <cell r="CD839">
            <v>0</v>
          </cell>
          <cell r="CE839">
            <v>0</v>
          </cell>
          <cell r="CF839">
            <v>0</v>
          </cell>
          <cell r="CG839">
            <v>0</v>
          </cell>
          <cell r="CH839">
            <v>0</v>
          </cell>
          <cell r="CI839">
            <v>0</v>
          </cell>
          <cell r="CK839">
            <v>20000</v>
          </cell>
          <cell r="CL839">
            <v>0</v>
          </cell>
          <cell r="CM839">
            <v>488487.80000000005</v>
          </cell>
          <cell r="CN839">
            <v>0</v>
          </cell>
          <cell r="CO839">
            <v>0</v>
          </cell>
          <cell r="CP839">
            <v>0</v>
          </cell>
          <cell r="CQ839">
            <v>0</v>
          </cell>
          <cell r="CR839">
            <v>0</v>
          </cell>
          <cell r="CS839">
            <v>0</v>
          </cell>
          <cell r="CT839">
            <v>0</v>
          </cell>
          <cell r="CU839">
            <v>0</v>
          </cell>
          <cell r="CW839">
            <v>80000</v>
          </cell>
          <cell r="CX839">
            <v>0</v>
          </cell>
          <cell r="CY839">
            <v>1953951.2000000002</v>
          </cell>
          <cell r="CZ839">
            <v>0</v>
          </cell>
          <cell r="DA839">
            <v>0</v>
          </cell>
          <cell r="DB839">
            <v>0</v>
          </cell>
          <cell r="DC839">
            <v>0</v>
          </cell>
          <cell r="DD839">
            <v>0</v>
          </cell>
          <cell r="DE839">
            <v>0</v>
          </cell>
          <cell r="DF839">
            <v>0</v>
          </cell>
          <cell r="DG839">
            <v>0</v>
          </cell>
          <cell r="DI839">
            <v>0</v>
          </cell>
          <cell r="DJ839">
            <v>0</v>
          </cell>
          <cell r="DK839">
            <v>0</v>
          </cell>
          <cell r="DL839">
            <v>0</v>
          </cell>
          <cell r="DM839">
            <v>0</v>
          </cell>
          <cell r="DN839">
            <v>0</v>
          </cell>
          <cell r="DO839">
            <v>0</v>
          </cell>
          <cell r="DP839">
            <v>0</v>
          </cell>
          <cell r="DQ839">
            <v>0</v>
          </cell>
          <cell r="DR839">
            <v>0</v>
          </cell>
          <cell r="DS839">
            <v>0</v>
          </cell>
          <cell r="DU839" t="str">
            <v>FDC OS026 001</v>
          </cell>
          <cell r="DV839">
            <v>1840000</v>
          </cell>
          <cell r="DW839">
            <v>1</v>
          </cell>
          <cell r="DX839">
            <v>1</v>
          </cell>
          <cell r="DY839">
            <v>2300000</v>
          </cell>
          <cell r="DZ839">
            <v>2442439</v>
          </cell>
          <cell r="EB839">
            <v>2442439</v>
          </cell>
          <cell r="EC839" t="str">
            <v>Def</v>
          </cell>
          <cell r="ED839" t="str">
            <v>Local Recreational Facilities</v>
          </cell>
        </row>
        <row r="840">
          <cell r="D840" t="str">
            <v>PC2130188a</v>
          </cell>
          <cell r="E840" t="str">
            <v>C-wide reserve signs-furniture</v>
          </cell>
          <cell r="F840" t="str">
            <v>Auckland Council</v>
          </cell>
          <cell r="G840" t="str">
            <v>Parks, sports and recreation</v>
          </cell>
          <cell r="H840" t="str">
            <v>E170805</v>
          </cell>
          <cell r="I840" t="str">
            <v>Local and sports parks - south management</v>
          </cell>
          <cell r="J840" t="str">
            <v>Lifestyle and culture</v>
          </cell>
          <cell r="K840" t="str">
            <v>Local parks services</v>
          </cell>
          <cell r="L840" t="str">
            <v>Local parks</v>
          </cell>
          <cell r="M840" t="str">
            <v>Local activities</v>
          </cell>
          <cell r="N840" t="str">
            <v>Local parks services</v>
          </cell>
          <cell r="O840" t="str">
            <v>Local parks</v>
          </cell>
          <cell r="P840" t="str">
            <v>Lifestyle and culture</v>
          </cell>
          <cell r="Q840" t="str">
            <v>Local parks services</v>
          </cell>
          <cell r="R840" t="str">
            <v>Local parks</v>
          </cell>
          <cell r="S840" t="str">
            <v>A1241205</v>
          </cell>
          <cell r="T840" t="str">
            <v>A1241205</v>
          </cell>
          <cell r="U840" t="str">
            <v>Local parks</v>
          </cell>
          <cell r="V840" t="str">
            <v>L110</v>
          </cell>
          <cell r="W840" t="str">
            <v>Franklin</v>
          </cell>
          <cell r="X840" t="str">
            <v>PL40810</v>
          </cell>
          <cell r="Y840" t="str">
            <v>Expense</v>
          </cell>
          <cell r="Z840">
            <v>20130701</v>
          </cell>
          <cell r="AA840">
            <v>20220630</v>
          </cell>
          <cell r="AB840">
            <v>1</v>
          </cell>
          <cell r="AC840" t="str">
            <v>Programme</v>
          </cell>
          <cell r="AD840">
            <v>0.5</v>
          </cell>
          <cell r="AE840">
            <v>0</v>
          </cell>
          <cell r="AF840">
            <v>0.5</v>
          </cell>
          <cell r="AG840">
            <v>0</v>
          </cell>
          <cell r="AH840">
            <v>2</v>
          </cell>
          <cell r="AI840" t="str">
            <v>Local &amp; Sports Parks</v>
          </cell>
          <cell r="AJ840" t="str">
            <v>Structures parks</v>
          </cell>
          <cell r="AK840">
            <v>25</v>
          </cell>
          <cell r="AM840">
            <v>0.5</v>
          </cell>
          <cell r="AO840">
            <v>0.5</v>
          </cell>
          <cell r="AT840">
            <v>0</v>
          </cell>
          <cell r="AU840">
            <v>54000</v>
          </cell>
          <cell r="AV840">
            <v>51000</v>
          </cell>
          <cell r="AW840">
            <v>52000</v>
          </cell>
          <cell r="AX840">
            <v>52000</v>
          </cell>
          <cell r="AY840">
            <v>52000</v>
          </cell>
          <cell r="AZ840">
            <v>52000</v>
          </cell>
          <cell r="BA840">
            <v>26000</v>
          </cell>
          <cell r="BB840">
            <v>26000</v>
          </cell>
          <cell r="BC840">
            <v>26000</v>
          </cell>
          <cell r="BD840">
            <v>3.1E-2</v>
          </cell>
          <cell r="BE840">
            <v>6.1930000000000041E-2</v>
          </cell>
          <cell r="BF840">
            <v>9.3787900000000146E-2</v>
          </cell>
          <cell r="BG840">
            <v>0.12878911280000027</v>
          </cell>
          <cell r="BH840">
            <v>0.16491036440960039</v>
          </cell>
          <cell r="BI840">
            <v>0.19869276497747879</v>
          </cell>
          <cell r="BJ840">
            <v>0.23225616239684821</v>
          </cell>
          <cell r="BK840">
            <v>0.27045610343115034</v>
          </cell>
          <cell r="BL840">
            <v>0.31238115484437823</v>
          </cell>
          <cell r="BM840">
            <v>0.35568973295424255</v>
          </cell>
          <cell r="BN840">
            <v>0</v>
          </cell>
          <cell r="BO840">
            <v>0</v>
          </cell>
          <cell r="BP840">
            <v>3344.2200000000021</v>
          </cell>
          <cell r="BQ840">
            <v>4783.1829000000071</v>
          </cell>
          <cell r="BR840">
            <v>6697.033865600014</v>
          </cell>
          <cell r="BS840">
            <v>8575.3389492992192</v>
          </cell>
          <cell r="BT840">
            <v>10332.023778828898</v>
          </cell>
          <cell r="BU840">
            <v>12077.320444636107</v>
          </cell>
          <cell r="BV840">
            <v>7031.8586892099092</v>
          </cell>
          <cell r="BW840">
            <v>8121.9100259538336</v>
          </cell>
          <cell r="BX840">
            <v>9247.9330568103069</v>
          </cell>
          <cell r="BY840">
            <v>0</v>
          </cell>
          <cell r="BZ840">
            <v>0</v>
          </cell>
          <cell r="CA840">
            <v>57344.22</v>
          </cell>
          <cell r="CB840">
            <v>55783.182900000007</v>
          </cell>
          <cell r="CC840">
            <v>58697.033865600017</v>
          </cell>
          <cell r="CD840">
            <v>60575.338949299221</v>
          </cell>
          <cell r="CE840">
            <v>62332.023778828894</v>
          </cell>
          <cell r="CF840">
            <v>64077.320444636105</v>
          </cell>
          <cell r="CG840">
            <v>33031.858689209912</v>
          </cell>
          <cell r="CH840">
            <v>34121.910025953832</v>
          </cell>
          <cell r="CI840">
            <v>35247.933056810303</v>
          </cell>
          <cell r="CK840">
            <v>0</v>
          </cell>
          <cell r="CL840">
            <v>0</v>
          </cell>
          <cell r="CM840">
            <v>28672.11</v>
          </cell>
          <cell r="CN840">
            <v>27891.591450000004</v>
          </cell>
          <cell r="CO840">
            <v>29348.516932800008</v>
          </cell>
          <cell r="CP840">
            <v>30287.66947464961</v>
          </cell>
          <cell r="CQ840">
            <v>31166.011889414447</v>
          </cell>
          <cell r="CR840">
            <v>32038.660222318053</v>
          </cell>
          <cell r="CS840">
            <v>16515.929344604956</v>
          </cell>
          <cell r="CT840">
            <v>17060.955012976916</v>
          </cell>
          <cell r="CU840">
            <v>17623.966528405152</v>
          </cell>
          <cell r="CW840">
            <v>0</v>
          </cell>
          <cell r="CX840">
            <v>0</v>
          </cell>
          <cell r="CY840">
            <v>28672.11</v>
          </cell>
          <cell r="CZ840">
            <v>27891.591450000004</v>
          </cell>
          <cell r="DA840">
            <v>29348.516932800008</v>
          </cell>
          <cell r="DB840">
            <v>30287.66947464961</v>
          </cell>
          <cell r="DC840">
            <v>31166.011889414447</v>
          </cell>
          <cell r="DD840">
            <v>32038.660222318053</v>
          </cell>
          <cell r="DE840">
            <v>16515.929344604956</v>
          </cell>
          <cell r="DF840">
            <v>17060.955012976916</v>
          </cell>
          <cell r="DG840">
            <v>17623.966528405152</v>
          </cell>
          <cell r="DI840">
            <v>0</v>
          </cell>
          <cell r="DJ840">
            <v>0</v>
          </cell>
          <cell r="DK840">
            <v>0</v>
          </cell>
          <cell r="DL840">
            <v>0</v>
          </cell>
          <cell r="DM840">
            <v>0</v>
          </cell>
          <cell r="DN840">
            <v>0</v>
          </cell>
          <cell r="DO840">
            <v>0</v>
          </cell>
          <cell r="DP840">
            <v>0</v>
          </cell>
          <cell r="DQ840">
            <v>0</v>
          </cell>
          <cell r="DR840">
            <v>0</v>
          </cell>
          <cell r="DS840">
            <v>0</v>
          </cell>
          <cell r="DU840" t="str">
            <v>MCC 8014CPM00030</v>
          </cell>
          <cell r="DV840">
            <v>195500</v>
          </cell>
          <cell r="DW840">
            <v>1</v>
          </cell>
          <cell r="DX840">
            <v>1</v>
          </cell>
          <cell r="DY840">
            <v>391000</v>
          </cell>
          <cell r="DZ840">
            <v>461210.82171033829</v>
          </cell>
          <cell r="EB840">
            <v>461210.82171033829</v>
          </cell>
          <cell r="EC840" t="str">
            <v>Def</v>
          </cell>
          <cell r="ED840" t="str">
            <v>Local Recreational Facilities</v>
          </cell>
        </row>
        <row r="841">
          <cell r="D841" t="str">
            <v>PC2130188b</v>
          </cell>
          <cell r="E841" t="str">
            <v>C-wide reserve signs-furniture</v>
          </cell>
          <cell r="F841" t="str">
            <v>Auckland Council</v>
          </cell>
          <cell r="G841" t="str">
            <v>Parks, sports and recreation</v>
          </cell>
          <cell r="H841" t="str">
            <v>E170805</v>
          </cell>
          <cell r="I841" t="str">
            <v>Local and sports parks - south management</v>
          </cell>
          <cell r="J841" t="str">
            <v>Lifestyle and culture</v>
          </cell>
          <cell r="K841" t="str">
            <v>Local parks services</v>
          </cell>
          <cell r="L841" t="str">
            <v>Local parks</v>
          </cell>
          <cell r="M841" t="str">
            <v>Local activities</v>
          </cell>
          <cell r="N841" t="str">
            <v>Local parks services</v>
          </cell>
          <cell r="O841" t="str">
            <v>Local parks</v>
          </cell>
          <cell r="P841" t="str">
            <v>Lifestyle and culture</v>
          </cell>
          <cell r="Q841" t="str">
            <v>Local parks services</v>
          </cell>
          <cell r="R841" t="str">
            <v>Local parks</v>
          </cell>
          <cell r="S841" t="str">
            <v>A1241205</v>
          </cell>
          <cell r="T841" t="str">
            <v>A1241205</v>
          </cell>
          <cell r="U841" t="str">
            <v>Local parks</v>
          </cell>
          <cell r="V841" t="str">
            <v>L130</v>
          </cell>
          <cell r="W841" t="str">
            <v>Howick</v>
          </cell>
          <cell r="X841" t="str">
            <v>PL40810</v>
          </cell>
          <cell r="Y841" t="str">
            <v>Expense</v>
          </cell>
          <cell r="Z841">
            <v>20120701</v>
          </cell>
          <cell r="AA841">
            <v>20220630</v>
          </cell>
          <cell r="AB841">
            <v>1</v>
          </cell>
          <cell r="AC841" t="str">
            <v>Programme</v>
          </cell>
          <cell r="AD841">
            <v>0.5</v>
          </cell>
          <cell r="AE841">
            <v>0</v>
          </cell>
          <cell r="AF841">
            <v>0.5</v>
          </cell>
          <cell r="AG841">
            <v>0</v>
          </cell>
          <cell r="AH841">
            <v>2</v>
          </cell>
          <cell r="AI841" t="str">
            <v>Local &amp; Sports Parks</v>
          </cell>
          <cell r="AJ841" t="str">
            <v>Structures parks</v>
          </cell>
          <cell r="AK841">
            <v>25</v>
          </cell>
          <cell r="AM841">
            <v>0.5</v>
          </cell>
          <cell r="AO841">
            <v>0.5</v>
          </cell>
          <cell r="AT841">
            <v>76693</v>
          </cell>
          <cell r="AU841">
            <v>76000</v>
          </cell>
          <cell r="AV841">
            <v>74000</v>
          </cell>
          <cell r="AW841">
            <v>74000</v>
          </cell>
          <cell r="AX841">
            <v>74000</v>
          </cell>
          <cell r="AY841">
            <v>74000</v>
          </cell>
          <cell r="AZ841">
            <v>74000</v>
          </cell>
          <cell r="BA841">
            <v>37000</v>
          </cell>
          <cell r="BB841">
            <v>37000</v>
          </cell>
          <cell r="BC841">
            <v>37000</v>
          </cell>
          <cell r="BD841">
            <v>3.1E-2</v>
          </cell>
          <cell r="BE841">
            <v>6.1930000000000041E-2</v>
          </cell>
          <cell r="BF841">
            <v>9.3787900000000146E-2</v>
          </cell>
          <cell r="BG841">
            <v>0.12878911280000027</v>
          </cell>
          <cell r="BH841">
            <v>0.16491036440960039</v>
          </cell>
          <cell r="BI841">
            <v>0.19869276497747879</v>
          </cell>
          <cell r="BJ841">
            <v>0.23225616239684821</v>
          </cell>
          <cell r="BK841">
            <v>0.27045610343115034</v>
          </cell>
          <cell r="BL841">
            <v>0.31238115484437823</v>
          </cell>
          <cell r="BM841">
            <v>0.35568973295424255</v>
          </cell>
          <cell r="BN841">
            <v>0</v>
          </cell>
          <cell r="BO841">
            <v>2377.4830000000002</v>
          </cell>
          <cell r="BP841">
            <v>4706.680000000003</v>
          </cell>
          <cell r="BQ841">
            <v>6940.3046000000104</v>
          </cell>
          <cell r="BR841">
            <v>9530.394347200021</v>
          </cell>
          <cell r="BS841">
            <v>12203.366966310428</v>
          </cell>
          <cell r="BT841">
            <v>14703.264608333429</v>
          </cell>
          <cell r="BU841">
            <v>17186.956017366767</v>
          </cell>
          <cell r="BV841">
            <v>10006.875826952562</v>
          </cell>
          <cell r="BW841">
            <v>11558.102729241995</v>
          </cell>
          <cell r="BX841">
            <v>13160.520119306975</v>
          </cell>
          <cell r="BY841">
            <v>0</v>
          </cell>
          <cell r="BZ841">
            <v>79070.483000000007</v>
          </cell>
          <cell r="CA841">
            <v>80706.680000000008</v>
          </cell>
          <cell r="CB841">
            <v>80940.304600000003</v>
          </cell>
          <cell r="CC841">
            <v>83530.394347200025</v>
          </cell>
          <cell r="CD841">
            <v>86203.366966310423</v>
          </cell>
          <cell r="CE841">
            <v>88703.264608333426</v>
          </cell>
          <cell r="CF841">
            <v>91186.956017366771</v>
          </cell>
          <cell r="CG841">
            <v>47006.875826952564</v>
          </cell>
          <cell r="CH841">
            <v>48558.102729241997</v>
          </cell>
          <cell r="CI841">
            <v>50160.520119306973</v>
          </cell>
          <cell r="CK841">
            <v>0</v>
          </cell>
          <cell r="CL841">
            <v>39535.241500000004</v>
          </cell>
          <cell r="CM841">
            <v>40353.340000000004</v>
          </cell>
          <cell r="CN841">
            <v>40470.152300000002</v>
          </cell>
          <cell r="CO841">
            <v>41765.197173600012</v>
          </cell>
          <cell r="CP841">
            <v>43101.683483155211</v>
          </cell>
          <cell r="CQ841">
            <v>44351.632304166713</v>
          </cell>
          <cell r="CR841">
            <v>45593.478008683385</v>
          </cell>
          <cell r="CS841">
            <v>23503.437913476282</v>
          </cell>
          <cell r="CT841">
            <v>24279.051364620998</v>
          </cell>
          <cell r="CU841">
            <v>25080.260059653487</v>
          </cell>
          <cell r="CW841">
            <v>0</v>
          </cell>
          <cell r="CX841">
            <v>39535.241500000004</v>
          </cell>
          <cell r="CY841">
            <v>40353.340000000004</v>
          </cell>
          <cell r="CZ841">
            <v>40470.152300000002</v>
          </cell>
          <cell r="DA841">
            <v>41765.197173600012</v>
          </cell>
          <cell r="DB841">
            <v>43101.683483155211</v>
          </cell>
          <cell r="DC841">
            <v>44351.632304166713</v>
          </cell>
          <cell r="DD841">
            <v>45593.478008683385</v>
          </cell>
          <cell r="DE841">
            <v>23503.437913476282</v>
          </cell>
          <cell r="DF841">
            <v>24279.051364620998</v>
          </cell>
          <cell r="DG841">
            <v>25080.260059653487</v>
          </cell>
          <cell r="DI841">
            <v>0</v>
          </cell>
          <cell r="DJ841">
            <v>0</v>
          </cell>
          <cell r="DK841">
            <v>0</v>
          </cell>
          <cell r="DL841">
            <v>0</v>
          </cell>
          <cell r="DM841">
            <v>0</v>
          </cell>
          <cell r="DN841">
            <v>0</v>
          </cell>
          <cell r="DO841">
            <v>0</v>
          </cell>
          <cell r="DP841">
            <v>0</v>
          </cell>
          <cell r="DQ841">
            <v>0</v>
          </cell>
          <cell r="DR841">
            <v>0</v>
          </cell>
          <cell r="DS841">
            <v>0</v>
          </cell>
          <cell r="DU841" t="str">
            <v>MCC 8014CPM00030</v>
          </cell>
          <cell r="DV841">
            <v>316846.5</v>
          </cell>
          <cell r="DW841">
            <v>1</v>
          </cell>
          <cell r="DX841">
            <v>1</v>
          </cell>
          <cell r="DY841">
            <v>633693</v>
          </cell>
          <cell r="DZ841">
            <v>736066.94821471209</v>
          </cell>
          <cell r="EB841">
            <v>736066.94821471209</v>
          </cell>
          <cell r="EC841" t="str">
            <v>Def</v>
          </cell>
          <cell r="ED841" t="str">
            <v>Local Recreational Facilities</v>
          </cell>
        </row>
        <row r="842">
          <cell r="D842" t="str">
            <v>PC2130188c</v>
          </cell>
          <cell r="E842" t="str">
            <v>C-wide reserve signs-furniture</v>
          </cell>
          <cell r="F842" t="str">
            <v>Auckland Council</v>
          </cell>
          <cell r="G842" t="str">
            <v>Parks, sports and recreation</v>
          </cell>
          <cell r="H842" t="str">
            <v>E170805</v>
          </cell>
          <cell r="I842" t="str">
            <v>Local and sports parks - south management</v>
          </cell>
          <cell r="J842" t="str">
            <v>Lifestyle and culture</v>
          </cell>
          <cell r="K842" t="str">
            <v>Local parks services</v>
          </cell>
          <cell r="L842" t="str">
            <v>Local parks</v>
          </cell>
          <cell r="M842" t="str">
            <v>Local activities</v>
          </cell>
          <cell r="N842" t="str">
            <v>Local parks services</v>
          </cell>
          <cell r="O842" t="str">
            <v>Local parks</v>
          </cell>
          <cell r="P842" t="str">
            <v>Lifestyle and culture</v>
          </cell>
          <cell r="Q842" t="str">
            <v>Local parks services</v>
          </cell>
          <cell r="R842" t="str">
            <v>Local parks</v>
          </cell>
          <cell r="S842" t="str">
            <v>A1241205</v>
          </cell>
          <cell r="T842" t="str">
            <v>A1241205</v>
          </cell>
          <cell r="U842" t="str">
            <v>Local parks</v>
          </cell>
          <cell r="V842" t="str">
            <v>L140</v>
          </cell>
          <cell r="W842" t="str">
            <v>Mangere-Otahuhu</v>
          </cell>
          <cell r="X842" t="str">
            <v>PL40810</v>
          </cell>
          <cell r="Y842" t="str">
            <v>Expense</v>
          </cell>
          <cell r="Z842">
            <v>20120701</v>
          </cell>
          <cell r="AA842">
            <v>20220630</v>
          </cell>
          <cell r="AB842">
            <v>1</v>
          </cell>
          <cell r="AC842" t="str">
            <v>Programme</v>
          </cell>
          <cell r="AD842">
            <v>0.5</v>
          </cell>
          <cell r="AE842">
            <v>0</v>
          </cell>
          <cell r="AF842">
            <v>0.5</v>
          </cell>
          <cell r="AG842">
            <v>0</v>
          </cell>
          <cell r="AH842">
            <v>2</v>
          </cell>
          <cell r="AI842" t="str">
            <v>Local &amp; Sports Parks</v>
          </cell>
          <cell r="AJ842" t="str">
            <v>Structures parks</v>
          </cell>
          <cell r="AK842">
            <v>25</v>
          </cell>
          <cell r="AM842">
            <v>0.5</v>
          </cell>
          <cell r="AO842">
            <v>0.5</v>
          </cell>
          <cell r="AT842">
            <v>42125</v>
          </cell>
          <cell r="AU842">
            <v>42000</v>
          </cell>
          <cell r="AV842">
            <v>41000</v>
          </cell>
          <cell r="AW842">
            <v>41000</v>
          </cell>
          <cell r="AX842">
            <v>42000</v>
          </cell>
          <cell r="AY842">
            <v>41000</v>
          </cell>
          <cell r="AZ842">
            <v>41000</v>
          </cell>
          <cell r="BA842">
            <v>20000</v>
          </cell>
          <cell r="BB842">
            <v>20000</v>
          </cell>
          <cell r="BC842">
            <v>20000</v>
          </cell>
          <cell r="BD842">
            <v>3.1E-2</v>
          </cell>
          <cell r="BE842">
            <v>6.1930000000000041E-2</v>
          </cell>
          <cell r="BF842">
            <v>9.3787900000000146E-2</v>
          </cell>
          <cell r="BG842">
            <v>0.12878911280000027</v>
          </cell>
          <cell r="BH842">
            <v>0.16491036440960039</v>
          </cell>
          <cell r="BI842">
            <v>0.19869276497747879</v>
          </cell>
          <cell r="BJ842">
            <v>0.23225616239684821</v>
          </cell>
          <cell r="BK842">
            <v>0.27045610343115034</v>
          </cell>
          <cell r="BL842">
            <v>0.31238115484437823</v>
          </cell>
          <cell r="BM842">
            <v>0.35568973295424255</v>
          </cell>
          <cell r="BN842">
            <v>0</v>
          </cell>
          <cell r="BO842">
            <v>1305.875</v>
          </cell>
          <cell r="BP842">
            <v>2601.0600000000018</v>
          </cell>
          <cell r="BQ842">
            <v>3845.3039000000058</v>
          </cell>
          <cell r="BR842">
            <v>5280.3536248000109</v>
          </cell>
          <cell r="BS842">
            <v>6926.2353052032158</v>
          </cell>
          <cell r="BT842">
            <v>8146.4033640766302</v>
          </cell>
          <cell r="BU842">
            <v>9522.502658270776</v>
          </cell>
          <cell r="BV842">
            <v>5409.1220686230072</v>
          </cell>
          <cell r="BW842">
            <v>6247.6230968875643</v>
          </cell>
          <cell r="BX842">
            <v>7113.7946590848514</v>
          </cell>
          <cell r="BY842">
            <v>0</v>
          </cell>
          <cell r="BZ842">
            <v>43430.875</v>
          </cell>
          <cell r="CA842">
            <v>44601.060000000005</v>
          </cell>
          <cell r="CB842">
            <v>44845.303900000006</v>
          </cell>
          <cell r="CC842">
            <v>46280.353624800009</v>
          </cell>
          <cell r="CD842">
            <v>48926.235305203212</v>
          </cell>
          <cell r="CE842">
            <v>49146.403364076628</v>
          </cell>
          <cell r="CF842">
            <v>50522.50265827078</v>
          </cell>
          <cell r="CG842">
            <v>25409.122068623008</v>
          </cell>
          <cell r="CH842">
            <v>26247.623096887564</v>
          </cell>
          <cell r="CI842">
            <v>27113.794659084851</v>
          </cell>
          <cell r="CK842">
            <v>0</v>
          </cell>
          <cell r="CL842">
            <v>21715.4375</v>
          </cell>
          <cell r="CM842">
            <v>22300.530000000002</v>
          </cell>
          <cell r="CN842">
            <v>22422.651950000003</v>
          </cell>
          <cell r="CO842">
            <v>23140.176812400005</v>
          </cell>
          <cell r="CP842">
            <v>24463.117652601606</v>
          </cell>
          <cell r="CQ842">
            <v>24573.201682038314</v>
          </cell>
          <cell r="CR842">
            <v>25261.25132913539</v>
          </cell>
          <cell r="CS842">
            <v>12704.561034311504</v>
          </cell>
          <cell r="CT842">
            <v>13123.811548443782</v>
          </cell>
          <cell r="CU842">
            <v>13556.897329542426</v>
          </cell>
          <cell r="CW842">
            <v>0</v>
          </cell>
          <cell r="CX842">
            <v>21715.4375</v>
          </cell>
          <cell r="CY842">
            <v>22300.530000000002</v>
          </cell>
          <cell r="CZ842">
            <v>22422.651950000003</v>
          </cell>
          <cell r="DA842">
            <v>23140.176812400005</v>
          </cell>
          <cell r="DB842">
            <v>24463.117652601606</v>
          </cell>
          <cell r="DC842">
            <v>24573.201682038314</v>
          </cell>
          <cell r="DD842">
            <v>25261.25132913539</v>
          </cell>
          <cell r="DE842">
            <v>12704.561034311504</v>
          </cell>
          <cell r="DF842">
            <v>13123.811548443782</v>
          </cell>
          <cell r="DG842">
            <v>13556.897329542426</v>
          </cell>
          <cell r="DI842">
            <v>0</v>
          </cell>
          <cell r="DJ842">
            <v>0</v>
          </cell>
          <cell r="DK842">
            <v>0</v>
          </cell>
          <cell r="DL842">
            <v>0</v>
          </cell>
          <cell r="DM842">
            <v>0</v>
          </cell>
          <cell r="DN842">
            <v>0</v>
          </cell>
          <cell r="DO842">
            <v>0</v>
          </cell>
          <cell r="DP842">
            <v>0</v>
          </cell>
          <cell r="DQ842">
            <v>0</v>
          </cell>
          <cell r="DR842">
            <v>0</v>
          </cell>
          <cell r="DS842">
            <v>0</v>
          </cell>
          <cell r="DU842" t="str">
            <v>MCC 8014CPM00030</v>
          </cell>
          <cell r="DV842">
            <v>175062.5</v>
          </cell>
          <cell r="DW842">
            <v>1</v>
          </cell>
          <cell r="DX842">
            <v>1</v>
          </cell>
          <cell r="DY842">
            <v>350125</v>
          </cell>
          <cell r="DZ842">
            <v>406523.27367694606</v>
          </cell>
          <cell r="EB842">
            <v>406523.27367694606</v>
          </cell>
          <cell r="EC842" t="str">
            <v>Def</v>
          </cell>
          <cell r="ED842" t="str">
            <v>Local Recreational Facilities</v>
          </cell>
        </row>
        <row r="843">
          <cell r="D843" t="str">
            <v>PC2130188d</v>
          </cell>
          <cell r="E843" t="str">
            <v>C-wide reserve signs-furniture</v>
          </cell>
          <cell r="F843" t="str">
            <v>Auckland Council</v>
          </cell>
          <cell r="G843" t="str">
            <v>Parks, sports and recreation</v>
          </cell>
          <cell r="H843" t="str">
            <v>E170805</v>
          </cell>
          <cell r="I843" t="str">
            <v>Local and sports parks - south management</v>
          </cell>
          <cell r="J843" t="str">
            <v>Lifestyle and culture</v>
          </cell>
          <cell r="K843" t="str">
            <v>Local parks services</v>
          </cell>
          <cell r="L843" t="str">
            <v>Local parks</v>
          </cell>
          <cell r="M843" t="str">
            <v>Local activities</v>
          </cell>
          <cell r="N843" t="str">
            <v>Local parks services</v>
          </cell>
          <cell r="O843" t="str">
            <v>Local parks</v>
          </cell>
          <cell r="P843" t="str">
            <v>Lifestyle and culture</v>
          </cell>
          <cell r="Q843" t="str">
            <v>Local parks services</v>
          </cell>
          <cell r="R843" t="str">
            <v>Local parks</v>
          </cell>
          <cell r="S843" t="str">
            <v>A1241205</v>
          </cell>
          <cell r="T843" t="str">
            <v>A1241205</v>
          </cell>
          <cell r="U843" t="str">
            <v>Local parks</v>
          </cell>
          <cell r="V843" t="str">
            <v>L145</v>
          </cell>
          <cell r="W843" t="str">
            <v>Manurewa</v>
          </cell>
          <cell r="X843" t="str">
            <v>PL40810</v>
          </cell>
          <cell r="Y843" t="str">
            <v>Expense</v>
          </cell>
          <cell r="Z843">
            <v>20120701</v>
          </cell>
          <cell r="AA843">
            <v>20220630</v>
          </cell>
          <cell r="AB843">
            <v>1</v>
          </cell>
          <cell r="AC843" t="str">
            <v>Programme</v>
          </cell>
          <cell r="AD843">
            <v>0.5</v>
          </cell>
          <cell r="AE843">
            <v>0</v>
          </cell>
          <cell r="AF843">
            <v>0.5</v>
          </cell>
          <cell r="AG843">
            <v>0</v>
          </cell>
          <cell r="AH843">
            <v>2</v>
          </cell>
          <cell r="AI843" t="str">
            <v>Local &amp; Sports Parks</v>
          </cell>
          <cell r="AJ843" t="str">
            <v>Structures parks</v>
          </cell>
          <cell r="AK843">
            <v>25</v>
          </cell>
          <cell r="AM843">
            <v>0.5</v>
          </cell>
          <cell r="AO843">
            <v>0.5</v>
          </cell>
          <cell r="AT843">
            <v>55688.55</v>
          </cell>
          <cell r="AU843">
            <v>55000</v>
          </cell>
          <cell r="AV843">
            <v>54000</v>
          </cell>
          <cell r="AW843">
            <v>54000</v>
          </cell>
          <cell r="AX843">
            <v>51000</v>
          </cell>
          <cell r="AY843">
            <v>50000</v>
          </cell>
          <cell r="AZ843">
            <v>50000</v>
          </cell>
          <cell r="BA843">
            <v>25000</v>
          </cell>
          <cell r="BB843">
            <v>25000</v>
          </cell>
          <cell r="BC843">
            <v>25000</v>
          </cell>
          <cell r="BD843">
            <v>3.1E-2</v>
          </cell>
          <cell r="BE843">
            <v>6.1930000000000041E-2</v>
          </cell>
          <cell r="BF843">
            <v>9.3787900000000146E-2</v>
          </cell>
          <cell r="BG843">
            <v>0.12878911280000027</v>
          </cell>
          <cell r="BH843">
            <v>0.16491036440960039</v>
          </cell>
          <cell r="BI843">
            <v>0.19869276497747879</v>
          </cell>
          <cell r="BJ843">
            <v>0.23225616239684821</v>
          </cell>
          <cell r="BK843">
            <v>0.27045610343115034</v>
          </cell>
          <cell r="BL843">
            <v>0.31238115484437823</v>
          </cell>
          <cell r="BM843">
            <v>0.35568973295424255</v>
          </cell>
          <cell r="BN843">
            <v>0</v>
          </cell>
          <cell r="BO843">
            <v>1726.3450500000001</v>
          </cell>
          <cell r="BP843">
            <v>3406.1500000000024</v>
          </cell>
          <cell r="BQ843">
            <v>5064.5466000000079</v>
          </cell>
          <cell r="BR843">
            <v>6954.6120912000142</v>
          </cell>
          <cell r="BS843">
            <v>8410.4285848896197</v>
          </cell>
          <cell r="BT843">
            <v>9934.63824887394</v>
          </cell>
          <cell r="BU843">
            <v>11612.80811984241</v>
          </cell>
          <cell r="BV843">
            <v>6761.4025857787583</v>
          </cell>
          <cell r="BW843">
            <v>7809.5288711094554</v>
          </cell>
          <cell r="BX843">
            <v>8892.2433238560643</v>
          </cell>
          <cell r="BY843">
            <v>0</v>
          </cell>
          <cell r="BZ843">
            <v>57414.895050000006</v>
          </cell>
          <cell r="CA843">
            <v>58406.15</v>
          </cell>
          <cell r="CB843">
            <v>59064.546600000009</v>
          </cell>
          <cell r="CC843">
            <v>60954.612091200011</v>
          </cell>
          <cell r="CD843">
            <v>59410.428584889618</v>
          </cell>
          <cell r="CE843">
            <v>59934.63824887394</v>
          </cell>
          <cell r="CF843">
            <v>61612.808119842412</v>
          </cell>
          <cell r="CG843">
            <v>31761.402585778756</v>
          </cell>
          <cell r="CH843">
            <v>32809.528871109454</v>
          </cell>
          <cell r="CI843">
            <v>33892.243323856062</v>
          </cell>
          <cell r="CK843">
            <v>0</v>
          </cell>
          <cell r="CL843">
            <v>28707.447525000003</v>
          </cell>
          <cell r="CM843">
            <v>29203.075000000001</v>
          </cell>
          <cell r="CN843">
            <v>29532.273300000004</v>
          </cell>
          <cell r="CO843">
            <v>30477.306045600006</v>
          </cell>
          <cell r="CP843">
            <v>29705.214292444809</v>
          </cell>
          <cell r="CQ843">
            <v>29967.31912443697</v>
          </cell>
          <cell r="CR843">
            <v>30806.404059921206</v>
          </cell>
          <cell r="CS843">
            <v>15880.701292889378</v>
          </cell>
          <cell r="CT843">
            <v>16404.764435554727</v>
          </cell>
          <cell r="CU843">
            <v>16946.121661928031</v>
          </cell>
          <cell r="CW843">
            <v>0</v>
          </cell>
          <cell r="CX843">
            <v>28707.447525000003</v>
          </cell>
          <cell r="CY843">
            <v>29203.075000000001</v>
          </cell>
          <cell r="CZ843">
            <v>29532.273300000004</v>
          </cell>
          <cell r="DA843">
            <v>30477.306045600006</v>
          </cell>
          <cell r="DB843">
            <v>29705.214292444809</v>
          </cell>
          <cell r="DC843">
            <v>29967.31912443697</v>
          </cell>
          <cell r="DD843">
            <v>30806.404059921206</v>
          </cell>
          <cell r="DE843">
            <v>15880.701292889378</v>
          </cell>
          <cell r="DF843">
            <v>16404.764435554727</v>
          </cell>
          <cell r="DG843">
            <v>16946.121661928031</v>
          </cell>
          <cell r="DI843">
            <v>0</v>
          </cell>
          <cell r="DJ843">
            <v>0</v>
          </cell>
          <cell r="DK843">
            <v>0</v>
          </cell>
          <cell r="DL843">
            <v>0</v>
          </cell>
          <cell r="DM843">
            <v>0</v>
          </cell>
          <cell r="DN843">
            <v>0</v>
          </cell>
          <cell r="DO843">
            <v>0</v>
          </cell>
          <cell r="DP843">
            <v>0</v>
          </cell>
          <cell r="DQ843">
            <v>0</v>
          </cell>
          <cell r="DR843">
            <v>0</v>
          </cell>
          <cell r="DS843">
            <v>0</v>
          </cell>
          <cell r="DU843" t="str">
            <v>MCC 8014CPM00030</v>
          </cell>
          <cell r="DV843">
            <v>222344.27499999999</v>
          </cell>
          <cell r="DW843">
            <v>1</v>
          </cell>
          <cell r="DX843">
            <v>1</v>
          </cell>
          <cell r="DY843">
            <v>444688.55</v>
          </cell>
          <cell r="DZ843">
            <v>515261.25347555033</v>
          </cell>
          <cell r="EB843">
            <v>515261.25347555033</v>
          </cell>
          <cell r="EC843" t="str">
            <v>Def</v>
          </cell>
          <cell r="ED843" t="str">
            <v>Local Recreational Facilities</v>
          </cell>
        </row>
        <row r="844">
          <cell r="D844" t="str">
            <v>PC2130188e</v>
          </cell>
          <cell r="E844" t="str">
            <v>C-wide reserve signs-furniture</v>
          </cell>
          <cell r="F844" t="str">
            <v>Auckland Council</v>
          </cell>
          <cell r="G844" t="str">
            <v>Parks, sports and recreation</v>
          </cell>
          <cell r="H844" t="str">
            <v>E170805</v>
          </cell>
          <cell r="I844" t="str">
            <v>Local and sports parks - south management</v>
          </cell>
          <cell r="J844" t="str">
            <v>Lifestyle and culture</v>
          </cell>
          <cell r="K844" t="str">
            <v>Local parks services</v>
          </cell>
          <cell r="L844" t="str">
            <v>Local parks</v>
          </cell>
          <cell r="M844" t="str">
            <v>Local activities</v>
          </cell>
          <cell r="N844" t="str">
            <v>Local parks services</v>
          </cell>
          <cell r="O844" t="str">
            <v>Local parks</v>
          </cell>
          <cell r="P844" t="str">
            <v>Lifestyle and culture</v>
          </cell>
          <cell r="Q844" t="str">
            <v>Local parks services</v>
          </cell>
          <cell r="R844" t="str">
            <v>Local parks</v>
          </cell>
          <cell r="S844" t="str">
            <v>A1241205</v>
          </cell>
          <cell r="T844" t="str">
            <v>A1241205</v>
          </cell>
          <cell r="U844" t="str">
            <v>Local parks</v>
          </cell>
          <cell r="V844" t="str">
            <v>L160</v>
          </cell>
          <cell r="W844" t="str">
            <v>Otara-Papatoetoe</v>
          </cell>
          <cell r="X844" t="str">
            <v>PL40810</v>
          </cell>
          <cell r="Y844" t="str">
            <v>Expense</v>
          </cell>
          <cell r="Z844">
            <v>20120701</v>
          </cell>
          <cell r="AA844">
            <v>20220630</v>
          </cell>
          <cell r="AB844">
            <v>1</v>
          </cell>
          <cell r="AC844" t="str">
            <v>Programme</v>
          </cell>
          <cell r="AD844">
            <v>0.5</v>
          </cell>
          <cell r="AE844">
            <v>0</v>
          </cell>
          <cell r="AF844">
            <v>0.5</v>
          </cell>
          <cell r="AG844">
            <v>0</v>
          </cell>
          <cell r="AH844">
            <v>2</v>
          </cell>
          <cell r="AI844" t="str">
            <v>Local &amp; Sports Parks</v>
          </cell>
          <cell r="AJ844" t="str">
            <v>Structures parks</v>
          </cell>
          <cell r="AK844">
            <v>25</v>
          </cell>
          <cell r="AM844">
            <v>0.5</v>
          </cell>
          <cell r="AO844">
            <v>0.5</v>
          </cell>
          <cell r="AT844">
            <v>51523</v>
          </cell>
          <cell r="AU844">
            <v>51000</v>
          </cell>
          <cell r="AV844">
            <v>50000</v>
          </cell>
          <cell r="AW844">
            <v>50000</v>
          </cell>
          <cell r="AX844">
            <v>51000</v>
          </cell>
          <cell r="AY844">
            <v>53000</v>
          </cell>
          <cell r="AZ844">
            <v>54000</v>
          </cell>
          <cell r="BA844">
            <v>27000</v>
          </cell>
          <cell r="BB844">
            <v>27000</v>
          </cell>
          <cell r="BC844">
            <v>27000</v>
          </cell>
          <cell r="BD844">
            <v>3.1E-2</v>
          </cell>
          <cell r="BE844">
            <v>6.1930000000000041E-2</v>
          </cell>
          <cell r="BF844">
            <v>9.3787900000000146E-2</v>
          </cell>
          <cell r="BG844">
            <v>0.12878911280000027</v>
          </cell>
          <cell r="BH844">
            <v>0.16491036440960039</v>
          </cell>
          <cell r="BI844">
            <v>0.19869276497747879</v>
          </cell>
          <cell r="BJ844">
            <v>0.23225616239684821</v>
          </cell>
          <cell r="BK844">
            <v>0.27045610343115034</v>
          </cell>
          <cell r="BL844">
            <v>0.31238115484437823</v>
          </cell>
          <cell r="BM844">
            <v>0.35568973295424255</v>
          </cell>
          <cell r="BN844">
            <v>0</v>
          </cell>
          <cell r="BO844">
            <v>1597.213</v>
          </cell>
          <cell r="BP844">
            <v>3158.4300000000021</v>
          </cell>
          <cell r="BQ844">
            <v>4689.3950000000077</v>
          </cell>
          <cell r="BR844">
            <v>6439.4556400000138</v>
          </cell>
          <cell r="BS844">
            <v>8410.4285848896197</v>
          </cell>
          <cell r="BT844">
            <v>10530.716543806375</v>
          </cell>
          <cell r="BU844">
            <v>12541.832769429804</v>
          </cell>
          <cell r="BV844">
            <v>7302.3147926410593</v>
          </cell>
          <cell r="BW844">
            <v>8434.2911807982127</v>
          </cell>
          <cell r="BX844">
            <v>9603.6227897645495</v>
          </cell>
          <cell r="BY844">
            <v>0</v>
          </cell>
          <cell r="BZ844">
            <v>53120.213000000003</v>
          </cell>
          <cell r="CA844">
            <v>54158.43</v>
          </cell>
          <cell r="CB844">
            <v>54689.395000000004</v>
          </cell>
          <cell r="CC844">
            <v>56439.455640000015</v>
          </cell>
          <cell r="CD844">
            <v>59410.428584889618</v>
          </cell>
          <cell r="CE844">
            <v>63530.716543806375</v>
          </cell>
          <cell r="CF844">
            <v>66541.832769429806</v>
          </cell>
          <cell r="CG844">
            <v>34302.31479264106</v>
          </cell>
          <cell r="CH844">
            <v>35434.291180798216</v>
          </cell>
          <cell r="CI844">
            <v>36603.622789764551</v>
          </cell>
          <cell r="CK844">
            <v>0</v>
          </cell>
          <cell r="CL844">
            <v>26560.106500000002</v>
          </cell>
          <cell r="CM844">
            <v>27079.215</v>
          </cell>
          <cell r="CN844">
            <v>27344.697500000002</v>
          </cell>
          <cell r="CO844">
            <v>28219.727820000007</v>
          </cell>
          <cell r="CP844">
            <v>29705.214292444809</v>
          </cell>
          <cell r="CQ844">
            <v>31765.358271903187</v>
          </cell>
          <cell r="CR844">
            <v>33270.916384714903</v>
          </cell>
          <cell r="CS844">
            <v>17151.15739632053</v>
          </cell>
          <cell r="CT844">
            <v>17717.145590399108</v>
          </cell>
          <cell r="CU844">
            <v>18301.811394882276</v>
          </cell>
          <cell r="CW844">
            <v>0</v>
          </cell>
          <cell r="CX844">
            <v>26560.106500000002</v>
          </cell>
          <cell r="CY844">
            <v>27079.215</v>
          </cell>
          <cell r="CZ844">
            <v>27344.697500000002</v>
          </cell>
          <cell r="DA844">
            <v>28219.727820000007</v>
          </cell>
          <cell r="DB844">
            <v>29705.214292444809</v>
          </cell>
          <cell r="DC844">
            <v>31765.358271903187</v>
          </cell>
          <cell r="DD844">
            <v>33270.916384714903</v>
          </cell>
          <cell r="DE844">
            <v>17151.15739632053</v>
          </cell>
          <cell r="DF844">
            <v>17717.145590399108</v>
          </cell>
          <cell r="DG844">
            <v>18301.811394882276</v>
          </cell>
          <cell r="DI844">
            <v>0</v>
          </cell>
          <cell r="DJ844">
            <v>0</v>
          </cell>
          <cell r="DK844">
            <v>0</v>
          </cell>
          <cell r="DL844">
            <v>0</v>
          </cell>
          <cell r="DM844">
            <v>0</v>
          </cell>
          <cell r="DN844">
            <v>0</v>
          </cell>
          <cell r="DO844">
            <v>0</v>
          </cell>
          <cell r="DP844">
            <v>0</v>
          </cell>
          <cell r="DQ844">
            <v>0</v>
          </cell>
          <cell r="DR844">
            <v>0</v>
          </cell>
          <cell r="DS844">
            <v>0</v>
          </cell>
          <cell r="DU844" t="str">
            <v>MCC 8014CPM00030</v>
          </cell>
          <cell r="DV844">
            <v>220761.5</v>
          </cell>
          <cell r="DW844">
            <v>1</v>
          </cell>
          <cell r="DX844">
            <v>1</v>
          </cell>
          <cell r="DY844">
            <v>441523</v>
          </cell>
          <cell r="DZ844">
            <v>514230.70030132961</v>
          </cell>
          <cell r="EB844">
            <v>514230.70030132961</v>
          </cell>
          <cell r="EC844" t="str">
            <v>Def</v>
          </cell>
          <cell r="ED844" t="str">
            <v>Local Recreational Facilities</v>
          </cell>
        </row>
        <row r="845">
          <cell r="D845" t="str">
            <v>PC2130188f</v>
          </cell>
          <cell r="E845" t="str">
            <v>C-wide reserve signs-furniture</v>
          </cell>
          <cell r="F845" t="str">
            <v>Auckland Council</v>
          </cell>
          <cell r="G845" t="str">
            <v>Parks, sports and recreation</v>
          </cell>
          <cell r="H845" t="str">
            <v>E170805</v>
          </cell>
          <cell r="I845" t="str">
            <v>Local and sports parks - south management</v>
          </cell>
          <cell r="J845" t="str">
            <v>Lifestyle and culture</v>
          </cell>
          <cell r="K845" t="str">
            <v>Local parks services</v>
          </cell>
          <cell r="L845" t="str">
            <v>Local parks</v>
          </cell>
          <cell r="M845" t="str">
            <v>Local activities</v>
          </cell>
          <cell r="N845" t="str">
            <v>Local parks services</v>
          </cell>
          <cell r="O845" t="str">
            <v>Local parks</v>
          </cell>
          <cell r="P845" t="str">
            <v>Lifestyle and culture</v>
          </cell>
          <cell r="Q845" t="str">
            <v>Local parks services</v>
          </cell>
          <cell r="R845" t="str">
            <v>Local parks</v>
          </cell>
          <cell r="S845" t="str">
            <v>A1241205</v>
          </cell>
          <cell r="T845" t="str">
            <v>A1241205</v>
          </cell>
          <cell r="U845" t="str">
            <v>Local parks</v>
          </cell>
          <cell r="V845" t="str">
            <v>L210</v>
          </cell>
          <cell r="W845" t="str">
            <v>Other (Unallocated)</v>
          </cell>
          <cell r="X845" t="str">
            <v>PL40810</v>
          </cell>
          <cell r="Y845" t="str">
            <v>Expense</v>
          </cell>
          <cell r="Z845">
            <v>20100701</v>
          </cell>
          <cell r="AA845">
            <v>20120630</v>
          </cell>
          <cell r="AB845">
            <v>1</v>
          </cell>
          <cell r="AC845" t="str">
            <v>Programme</v>
          </cell>
          <cell r="AD845">
            <v>0.5</v>
          </cell>
          <cell r="AE845">
            <v>0</v>
          </cell>
          <cell r="AF845">
            <v>0.5</v>
          </cell>
          <cell r="AG845">
            <v>0</v>
          </cell>
          <cell r="AH845">
            <v>2</v>
          </cell>
          <cell r="AI845" t="str">
            <v>Local &amp; Sports Parks</v>
          </cell>
          <cell r="AJ845" t="str">
            <v>Structures parks</v>
          </cell>
          <cell r="AK845">
            <v>25</v>
          </cell>
          <cell r="AQ845">
            <v>1</v>
          </cell>
          <cell r="AS845">
            <v>278268.21000000002</v>
          </cell>
          <cell r="AT845">
            <v>0</v>
          </cell>
          <cell r="AU845">
            <v>0</v>
          </cell>
          <cell r="AV845">
            <v>0</v>
          </cell>
          <cell r="AW845">
            <v>0</v>
          </cell>
          <cell r="AX845">
            <v>0</v>
          </cell>
          <cell r="AY845">
            <v>0</v>
          </cell>
          <cell r="AZ845">
            <v>0</v>
          </cell>
          <cell r="BA845">
            <v>0</v>
          </cell>
          <cell r="BB845">
            <v>0</v>
          </cell>
          <cell r="BC845">
            <v>0</v>
          </cell>
          <cell r="BD845">
            <v>3.1E-2</v>
          </cell>
          <cell r="BE845">
            <v>6.1930000000000041E-2</v>
          </cell>
          <cell r="BF845">
            <v>9.3787900000000146E-2</v>
          </cell>
          <cell r="BG845">
            <v>0.12878911280000027</v>
          </cell>
          <cell r="BH845">
            <v>0.16491036440960039</v>
          </cell>
          <cell r="BI845">
            <v>0.19869276497747879</v>
          </cell>
          <cell r="BJ845">
            <v>0.23225616239684821</v>
          </cell>
          <cell r="BK845">
            <v>0.27045610343115034</v>
          </cell>
          <cell r="BL845">
            <v>0.31238115484437823</v>
          </cell>
          <cell r="BM845">
            <v>0.35568973295424255</v>
          </cell>
          <cell r="BN845">
            <v>0</v>
          </cell>
          <cell r="BO845">
            <v>0</v>
          </cell>
          <cell r="BP845">
            <v>0</v>
          </cell>
          <cell r="BQ845">
            <v>0</v>
          </cell>
          <cell r="BR845">
            <v>0</v>
          </cell>
          <cell r="BS845">
            <v>0</v>
          </cell>
          <cell r="BT845">
            <v>0</v>
          </cell>
          <cell r="BU845">
            <v>0</v>
          </cell>
          <cell r="BV845">
            <v>0</v>
          </cell>
          <cell r="BW845">
            <v>0</v>
          </cell>
          <cell r="BX845">
            <v>0</v>
          </cell>
          <cell r="BY845">
            <v>278268.21000000002</v>
          </cell>
          <cell r="BZ845">
            <v>0</v>
          </cell>
          <cell r="CA845">
            <v>0</v>
          </cell>
          <cell r="CB845">
            <v>0</v>
          </cell>
          <cell r="CC845">
            <v>0</v>
          </cell>
          <cell r="CD845">
            <v>0</v>
          </cell>
          <cell r="CE845">
            <v>0</v>
          </cell>
          <cell r="CF845">
            <v>0</v>
          </cell>
          <cell r="CG845">
            <v>0</v>
          </cell>
          <cell r="CH845">
            <v>0</v>
          </cell>
          <cell r="CI845">
            <v>0</v>
          </cell>
          <cell r="CK845">
            <v>139134.10500000001</v>
          </cell>
          <cell r="CL845">
            <v>0</v>
          </cell>
          <cell r="CM845">
            <v>0</v>
          </cell>
          <cell r="CN845">
            <v>0</v>
          </cell>
          <cell r="CO845">
            <v>0</v>
          </cell>
          <cell r="CP845">
            <v>0</v>
          </cell>
          <cell r="CQ845">
            <v>0</v>
          </cell>
          <cell r="CR845">
            <v>0</v>
          </cell>
          <cell r="CS845">
            <v>0</v>
          </cell>
          <cell r="CT845">
            <v>0</v>
          </cell>
          <cell r="CU845">
            <v>0</v>
          </cell>
          <cell r="CW845">
            <v>139134.10500000001</v>
          </cell>
          <cell r="CX845">
            <v>0</v>
          </cell>
          <cell r="CY845">
            <v>0</v>
          </cell>
          <cell r="CZ845">
            <v>0</v>
          </cell>
          <cell r="DA845">
            <v>0</v>
          </cell>
          <cell r="DB845">
            <v>0</v>
          </cell>
          <cell r="DC845">
            <v>0</v>
          </cell>
          <cell r="DD845">
            <v>0</v>
          </cell>
          <cell r="DE845">
            <v>0</v>
          </cell>
          <cell r="DF845">
            <v>0</v>
          </cell>
          <cell r="DG845">
            <v>0</v>
          </cell>
          <cell r="DI845">
            <v>0</v>
          </cell>
          <cell r="DJ845">
            <v>0</v>
          </cell>
          <cell r="DK845">
            <v>0</v>
          </cell>
          <cell r="DL845">
            <v>0</v>
          </cell>
          <cell r="DM845">
            <v>0</v>
          </cell>
          <cell r="DN845">
            <v>0</v>
          </cell>
          <cell r="DO845">
            <v>0</v>
          </cell>
          <cell r="DP845">
            <v>0</v>
          </cell>
          <cell r="DQ845">
            <v>0</v>
          </cell>
          <cell r="DR845">
            <v>0</v>
          </cell>
          <cell r="DS845">
            <v>0</v>
          </cell>
          <cell r="DU845" t="str">
            <v>MCC 8014CPM00030</v>
          </cell>
          <cell r="DV845">
            <v>0</v>
          </cell>
          <cell r="DW845">
            <v>1</v>
          </cell>
          <cell r="DX845">
            <v>1</v>
          </cell>
          <cell r="DY845">
            <v>0</v>
          </cell>
          <cell r="DZ845">
            <v>0</v>
          </cell>
          <cell r="EB845">
            <v>0</v>
          </cell>
          <cell r="EC845" t="str">
            <v>Def</v>
          </cell>
          <cell r="ED845" t="str">
            <v>Local Recreational Facilities</v>
          </cell>
        </row>
        <row r="846">
          <cell r="D846" t="str">
            <v>PC2130189</v>
          </cell>
          <cell r="E846" t="str">
            <v>Civic Grounds Renewals</v>
          </cell>
          <cell r="F846" t="str">
            <v>Auckland Council</v>
          </cell>
          <cell r="G846" t="str">
            <v>Parks, sports and recreation</v>
          </cell>
          <cell r="H846" t="str">
            <v>E170805</v>
          </cell>
          <cell r="I846" t="str">
            <v>Local and sports parks - south management</v>
          </cell>
          <cell r="J846" t="str">
            <v>Lifestyle and culture</v>
          </cell>
          <cell r="K846" t="str">
            <v>Local parks services</v>
          </cell>
          <cell r="L846" t="str">
            <v>Local parks</v>
          </cell>
          <cell r="M846" t="str">
            <v>Local activities</v>
          </cell>
          <cell r="N846" t="str">
            <v>Local parks services</v>
          </cell>
          <cell r="O846" t="str">
            <v>Local parks</v>
          </cell>
          <cell r="P846" t="str">
            <v>Lifestyle and culture</v>
          </cell>
          <cell r="Q846" t="str">
            <v>Local parks services</v>
          </cell>
          <cell r="R846" t="str">
            <v>Local parks</v>
          </cell>
          <cell r="S846" t="str">
            <v>A1241205</v>
          </cell>
          <cell r="T846" t="str">
            <v>A1241205</v>
          </cell>
          <cell r="U846" t="str">
            <v>Local parks</v>
          </cell>
          <cell r="V846" t="str">
            <v>L110</v>
          </cell>
          <cell r="W846" t="str">
            <v>Franklin</v>
          </cell>
          <cell r="X846" t="str">
            <v>PL40810</v>
          </cell>
          <cell r="Y846" t="str">
            <v>Expense</v>
          </cell>
          <cell r="Z846">
            <v>20120701</v>
          </cell>
          <cell r="AA846">
            <v>20220630</v>
          </cell>
          <cell r="AB846">
            <v>1</v>
          </cell>
          <cell r="AC846" t="str">
            <v>Programme</v>
          </cell>
          <cell r="AD846">
            <v>0</v>
          </cell>
          <cell r="AE846">
            <v>0</v>
          </cell>
          <cell r="AF846">
            <v>0</v>
          </cell>
          <cell r="AG846">
            <v>1</v>
          </cell>
          <cell r="AH846">
            <v>2</v>
          </cell>
          <cell r="AI846" t="str">
            <v>Local &amp; Sports Parks</v>
          </cell>
          <cell r="AJ846" t="str">
            <v>Structures parks</v>
          </cell>
          <cell r="AK846">
            <v>35</v>
          </cell>
          <cell r="AM846">
            <v>1</v>
          </cell>
          <cell r="AT846">
            <v>3124</v>
          </cell>
          <cell r="AU846">
            <v>3126</v>
          </cell>
          <cell r="AV846">
            <v>3123</v>
          </cell>
          <cell r="AW846">
            <v>3125</v>
          </cell>
          <cell r="AX846">
            <v>3289</v>
          </cell>
          <cell r="AY846">
            <v>3522</v>
          </cell>
          <cell r="AZ846">
            <v>3759</v>
          </cell>
          <cell r="BA846">
            <v>3289</v>
          </cell>
          <cell r="BB846">
            <v>3289</v>
          </cell>
          <cell r="BC846">
            <v>3289</v>
          </cell>
          <cell r="BD846">
            <v>3.1E-2</v>
          </cell>
          <cell r="BE846">
            <v>6.1930000000000041E-2</v>
          </cell>
          <cell r="BF846">
            <v>9.3787900000000146E-2</v>
          </cell>
          <cell r="BG846">
            <v>0.12878911280000027</v>
          </cell>
          <cell r="BH846">
            <v>0.16491036440960039</v>
          </cell>
          <cell r="BI846">
            <v>0.19869276497747879</v>
          </cell>
          <cell r="BJ846">
            <v>0.23225616239684821</v>
          </cell>
          <cell r="BK846">
            <v>0.27045610343115034</v>
          </cell>
          <cell r="BL846">
            <v>0.31238115484437823</v>
          </cell>
          <cell r="BM846">
            <v>0.35568973295424255</v>
          </cell>
          <cell r="BN846">
            <v>0</v>
          </cell>
          <cell r="BO846">
            <v>96.843999999999994</v>
          </cell>
          <cell r="BP846">
            <v>193.59318000000013</v>
          </cell>
          <cell r="BQ846">
            <v>292.89961170000043</v>
          </cell>
          <cell r="BR846">
            <v>402.46597750000086</v>
          </cell>
          <cell r="BS846">
            <v>542.39018854317567</v>
          </cell>
          <cell r="BT846">
            <v>699.7959182506803</v>
          </cell>
          <cell r="BU846">
            <v>873.05091444975244</v>
          </cell>
          <cell r="BV846">
            <v>889.53012418505352</v>
          </cell>
          <cell r="BW846">
            <v>1027.4216182831599</v>
          </cell>
          <cell r="BX846">
            <v>1169.8635316865038</v>
          </cell>
          <cell r="BY846">
            <v>0</v>
          </cell>
          <cell r="BZ846">
            <v>3220.8440000000001</v>
          </cell>
          <cell r="CA846">
            <v>3319.5931800000003</v>
          </cell>
          <cell r="CB846">
            <v>3415.8996117000006</v>
          </cell>
          <cell r="CC846">
            <v>3527.4659775000009</v>
          </cell>
          <cell r="CD846">
            <v>3831.3901885431756</v>
          </cell>
          <cell r="CE846">
            <v>4221.7959182506802</v>
          </cell>
          <cell r="CF846">
            <v>4632.0509144497528</v>
          </cell>
          <cell r="CG846">
            <v>4178.5301241850539</v>
          </cell>
          <cell r="CH846">
            <v>4316.4216182831597</v>
          </cell>
          <cell r="CI846">
            <v>4458.8635316865038</v>
          </cell>
          <cell r="CK846">
            <v>0</v>
          </cell>
          <cell r="CL846">
            <v>0</v>
          </cell>
          <cell r="CM846">
            <v>0</v>
          </cell>
          <cell r="CN846">
            <v>0</v>
          </cell>
          <cell r="CO846">
            <v>0</v>
          </cell>
          <cell r="CP846">
            <v>0</v>
          </cell>
          <cell r="CQ846">
            <v>0</v>
          </cell>
          <cell r="CR846">
            <v>0</v>
          </cell>
          <cell r="CS846">
            <v>0</v>
          </cell>
          <cell r="CT846">
            <v>0</v>
          </cell>
          <cell r="CU846">
            <v>0</v>
          </cell>
          <cell r="CW846">
            <v>0</v>
          </cell>
          <cell r="CX846">
            <v>0</v>
          </cell>
          <cell r="CY846">
            <v>0</v>
          </cell>
          <cell r="CZ846">
            <v>0</v>
          </cell>
          <cell r="DA846">
            <v>0</v>
          </cell>
          <cell r="DB846">
            <v>0</v>
          </cell>
          <cell r="DC846">
            <v>0</v>
          </cell>
          <cell r="DD846">
            <v>0</v>
          </cell>
          <cell r="DE846">
            <v>0</v>
          </cell>
          <cell r="DF846">
            <v>0</v>
          </cell>
          <cell r="DG846">
            <v>0</v>
          </cell>
          <cell r="DI846">
            <v>0</v>
          </cell>
          <cell r="DJ846">
            <v>3220.8440000000001</v>
          </cell>
          <cell r="DK846">
            <v>3319.5931800000003</v>
          </cell>
          <cell r="DL846">
            <v>3415.8996117000006</v>
          </cell>
          <cell r="DM846">
            <v>3527.4659775000009</v>
          </cell>
          <cell r="DN846">
            <v>3831.3901885431756</v>
          </cell>
          <cell r="DO846">
            <v>4221.7959182506802</v>
          </cell>
          <cell r="DP846">
            <v>4632.0509144497528</v>
          </cell>
          <cell r="DQ846">
            <v>4178.5301241850539</v>
          </cell>
          <cell r="DR846">
            <v>4316.4216182831597</v>
          </cell>
          <cell r="DS846">
            <v>4458.8635316865038</v>
          </cell>
          <cell r="DU846" t="str">
            <v>MCC 8014CPM00054</v>
          </cell>
          <cell r="DV846">
            <v>0</v>
          </cell>
          <cell r="DW846">
            <v>0</v>
          </cell>
          <cell r="DX846">
            <v>5</v>
          </cell>
          <cell r="DY846">
            <v>32935</v>
          </cell>
          <cell r="DZ846">
            <v>39122.855064598334</v>
          </cell>
          <cell r="EB846">
            <v>39122.855064598334</v>
          </cell>
          <cell r="EC846" t="str">
            <v>Def</v>
          </cell>
          <cell r="ED846" t="str">
            <v>Local Recreational Facilities</v>
          </cell>
        </row>
        <row r="847">
          <cell r="D847" t="str">
            <v>PC2130189</v>
          </cell>
          <cell r="E847" t="str">
            <v>Civic Grounds Renewals</v>
          </cell>
          <cell r="F847" t="str">
            <v>Auckland Council</v>
          </cell>
          <cell r="G847" t="str">
            <v>Parks, sports and recreation</v>
          </cell>
          <cell r="H847" t="str">
            <v>E170805</v>
          </cell>
          <cell r="I847" t="str">
            <v>Local and sports parks - south management</v>
          </cell>
          <cell r="J847" t="str">
            <v>Lifestyle and culture</v>
          </cell>
          <cell r="K847" t="str">
            <v>Local parks services</v>
          </cell>
          <cell r="L847" t="str">
            <v>Local parks</v>
          </cell>
          <cell r="M847" t="str">
            <v>Local activities</v>
          </cell>
          <cell r="N847" t="str">
            <v>Local parks services</v>
          </cell>
          <cell r="O847" t="str">
            <v>Local parks</v>
          </cell>
          <cell r="P847" t="str">
            <v>Lifestyle and culture</v>
          </cell>
          <cell r="Q847" t="str">
            <v>Local parks services</v>
          </cell>
          <cell r="R847" t="str">
            <v>Local parks</v>
          </cell>
          <cell r="S847" t="str">
            <v>A1241205</v>
          </cell>
          <cell r="T847" t="str">
            <v>A1241205</v>
          </cell>
          <cell r="U847" t="str">
            <v>Local parks</v>
          </cell>
          <cell r="V847" t="str">
            <v>L130</v>
          </cell>
          <cell r="W847" t="str">
            <v>Howick</v>
          </cell>
          <cell r="X847" t="str">
            <v>PL40810</v>
          </cell>
          <cell r="Y847" t="str">
            <v>Expense</v>
          </cell>
          <cell r="Z847">
            <v>20120701</v>
          </cell>
          <cell r="AA847">
            <v>20220630</v>
          </cell>
          <cell r="AB847">
            <v>1</v>
          </cell>
          <cell r="AC847" t="str">
            <v>Programme</v>
          </cell>
          <cell r="AD847">
            <v>0</v>
          </cell>
          <cell r="AE847">
            <v>0</v>
          </cell>
          <cell r="AF847">
            <v>0</v>
          </cell>
          <cell r="AG847">
            <v>1</v>
          </cell>
          <cell r="AH847">
            <v>2</v>
          </cell>
          <cell r="AI847" t="str">
            <v>Local &amp; Sports Parks</v>
          </cell>
          <cell r="AJ847" t="str">
            <v>Structures parks</v>
          </cell>
          <cell r="AK847">
            <v>35</v>
          </cell>
          <cell r="AM847">
            <v>1</v>
          </cell>
          <cell r="AT847">
            <v>20304</v>
          </cell>
          <cell r="AU847">
            <v>20314</v>
          </cell>
          <cell r="AV847">
            <v>20300</v>
          </cell>
          <cell r="AW847">
            <v>20311</v>
          </cell>
          <cell r="AX847">
            <v>21379</v>
          </cell>
          <cell r="AY847">
            <v>22893</v>
          </cell>
          <cell r="AZ847">
            <v>24431</v>
          </cell>
          <cell r="BA847">
            <v>21374</v>
          </cell>
          <cell r="BB847">
            <v>21374</v>
          </cell>
          <cell r="BC847">
            <v>21374</v>
          </cell>
          <cell r="BD847">
            <v>3.1E-2</v>
          </cell>
          <cell r="BE847">
            <v>6.1930000000000041E-2</v>
          </cell>
          <cell r="BF847">
            <v>9.3787900000000146E-2</v>
          </cell>
          <cell r="BG847">
            <v>0.12878911280000027</v>
          </cell>
          <cell r="BH847">
            <v>0.16491036440960039</v>
          </cell>
          <cell r="BI847">
            <v>0.19869276497747879</v>
          </cell>
          <cell r="BJ847">
            <v>0.23225616239684821</v>
          </cell>
          <cell r="BK847">
            <v>0.27045610343115034</v>
          </cell>
          <cell r="BL847">
            <v>0.31238115484437823</v>
          </cell>
          <cell r="BM847">
            <v>0.35568973295424255</v>
          </cell>
          <cell r="BN847">
            <v>0</v>
          </cell>
          <cell r="BO847">
            <v>629.42399999999998</v>
          </cell>
          <cell r="BP847">
            <v>1258.0460200000009</v>
          </cell>
          <cell r="BQ847">
            <v>1903.8943700000029</v>
          </cell>
          <cell r="BR847">
            <v>2615.8356700808054</v>
          </cell>
          <cell r="BS847">
            <v>3525.6186807128465</v>
          </cell>
          <cell r="BT847">
            <v>4548.6734686294221</v>
          </cell>
          <cell r="BU847">
            <v>5674.2503035173986</v>
          </cell>
          <cell r="BV847">
            <v>5780.7287547374071</v>
          </cell>
          <cell r="BW847">
            <v>6676.8348036437401</v>
          </cell>
          <cell r="BX847">
            <v>7602.5123521639807</v>
          </cell>
          <cell r="BY847">
            <v>0</v>
          </cell>
          <cell r="BZ847">
            <v>20933.423999999999</v>
          </cell>
          <cell r="CA847">
            <v>21572.046020000002</v>
          </cell>
          <cell r="CB847">
            <v>22203.894370000002</v>
          </cell>
          <cell r="CC847">
            <v>22926.835670080807</v>
          </cell>
          <cell r="CD847">
            <v>24904.618680712847</v>
          </cell>
          <cell r="CE847">
            <v>27441.673468629422</v>
          </cell>
          <cell r="CF847">
            <v>30105.250303517398</v>
          </cell>
          <cell r="CG847">
            <v>27154.728754737407</v>
          </cell>
          <cell r="CH847">
            <v>28050.834803643738</v>
          </cell>
          <cell r="CI847">
            <v>28976.51235216398</v>
          </cell>
          <cell r="CK847">
            <v>0</v>
          </cell>
          <cell r="CL847">
            <v>0</v>
          </cell>
          <cell r="CM847">
            <v>0</v>
          </cell>
          <cell r="CN847">
            <v>0</v>
          </cell>
          <cell r="CO847">
            <v>0</v>
          </cell>
          <cell r="CP847">
            <v>0</v>
          </cell>
          <cell r="CQ847">
            <v>0</v>
          </cell>
          <cell r="CR847">
            <v>0</v>
          </cell>
          <cell r="CS847">
            <v>0</v>
          </cell>
          <cell r="CT847">
            <v>0</v>
          </cell>
          <cell r="CU847">
            <v>0</v>
          </cell>
          <cell r="CW847">
            <v>0</v>
          </cell>
          <cell r="CX847">
            <v>0</v>
          </cell>
          <cell r="CY847">
            <v>0</v>
          </cell>
          <cell r="CZ847">
            <v>0</v>
          </cell>
          <cell r="DA847">
            <v>0</v>
          </cell>
          <cell r="DB847">
            <v>0</v>
          </cell>
          <cell r="DC847">
            <v>0</v>
          </cell>
          <cell r="DD847">
            <v>0</v>
          </cell>
          <cell r="DE847">
            <v>0</v>
          </cell>
          <cell r="DF847">
            <v>0</v>
          </cell>
          <cell r="DG847">
            <v>0</v>
          </cell>
          <cell r="DI847">
            <v>0</v>
          </cell>
          <cell r="DJ847">
            <v>20933.423999999999</v>
          </cell>
          <cell r="DK847">
            <v>21572.046020000002</v>
          </cell>
          <cell r="DL847">
            <v>22203.894370000002</v>
          </cell>
          <cell r="DM847">
            <v>22926.835670080807</v>
          </cell>
          <cell r="DN847">
            <v>24904.618680712847</v>
          </cell>
          <cell r="DO847">
            <v>27441.673468629422</v>
          </cell>
          <cell r="DP847">
            <v>30105.250303517398</v>
          </cell>
          <cell r="DQ847">
            <v>27154.728754737407</v>
          </cell>
          <cell r="DR847">
            <v>28050.834803643738</v>
          </cell>
          <cell r="DS847">
            <v>28976.51235216398</v>
          </cell>
          <cell r="DU847" t="str">
            <v>MCC 8014CPM00054</v>
          </cell>
          <cell r="DV847">
            <v>0</v>
          </cell>
          <cell r="DW847">
            <v>0</v>
          </cell>
          <cell r="DX847">
            <v>5</v>
          </cell>
          <cell r="DY847">
            <v>214054</v>
          </cell>
          <cell r="DZ847">
            <v>254269.81842348559</v>
          </cell>
          <cell r="EB847">
            <v>254269.81842348559</v>
          </cell>
          <cell r="EC847" t="str">
            <v>Def</v>
          </cell>
          <cell r="ED847" t="str">
            <v>Local Recreational Facilities</v>
          </cell>
        </row>
        <row r="848">
          <cell r="D848" t="str">
            <v>PC2130189</v>
          </cell>
          <cell r="E848" t="str">
            <v>Civic Grounds Renewals</v>
          </cell>
          <cell r="F848" t="str">
            <v>Auckland Council</v>
          </cell>
          <cell r="G848" t="str">
            <v>Parks, sports and recreation</v>
          </cell>
          <cell r="H848" t="str">
            <v>E170805</v>
          </cell>
          <cell r="I848" t="str">
            <v>Local and sports parks - south management</v>
          </cell>
          <cell r="J848" t="str">
            <v>Lifestyle and culture</v>
          </cell>
          <cell r="K848" t="str">
            <v>Local parks services</v>
          </cell>
          <cell r="L848" t="str">
            <v>Local parks</v>
          </cell>
          <cell r="M848" t="str">
            <v>Local activities</v>
          </cell>
          <cell r="N848" t="str">
            <v>Local parks services</v>
          </cell>
          <cell r="O848" t="str">
            <v>Local parks</v>
          </cell>
          <cell r="P848" t="str">
            <v>Lifestyle and culture</v>
          </cell>
          <cell r="Q848" t="str">
            <v>Local parks services</v>
          </cell>
          <cell r="R848" t="str">
            <v>Local parks</v>
          </cell>
          <cell r="S848" t="str">
            <v>A1241205</v>
          </cell>
          <cell r="T848" t="str">
            <v>A1241205</v>
          </cell>
          <cell r="U848" t="str">
            <v>Local parks</v>
          </cell>
          <cell r="V848" t="str">
            <v>L140</v>
          </cell>
          <cell r="W848" t="str">
            <v>Mangere-Otahuhu</v>
          </cell>
          <cell r="X848" t="str">
            <v>PL40810</v>
          </cell>
          <cell r="Y848" t="str">
            <v>Expense</v>
          </cell>
          <cell r="Z848">
            <v>20120701</v>
          </cell>
          <cell r="AA848">
            <v>20220630</v>
          </cell>
          <cell r="AB848">
            <v>1</v>
          </cell>
          <cell r="AC848" t="str">
            <v>Programme</v>
          </cell>
          <cell r="AD848">
            <v>0</v>
          </cell>
          <cell r="AE848">
            <v>0</v>
          </cell>
          <cell r="AF848">
            <v>0</v>
          </cell>
          <cell r="AG848">
            <v>1</v>
          </cell>
          <cell r="AH848">
            <v>2</v>
          </cell>
          <cell r="AI848" t="str">
            <v>Local &amp; Sports Parks</v>
          </cell>
          <cell r="AJ848" t="str">
            <v>Structures parks</v>
          </cell>
          <cell r="AK848">
            <v>35</v>
          </cell>
          <cell r="AM848">
            <v>1</v>
          </cell>
          <cell r="AT848">
            <v>35253</v>
          </cell>
          <cell r="AU848">
            <v>35271</v>
          </cell>
          <cell r="AV848">
            <v>35246</v>
          </cell>
          <cell r="AW848">
            <v>35265</v>
          </cell>
          <cell r="AX848">
            <v>37119</v>
          </cell>
          <cell r="AY848">
            <v>39749</v>
          </cell>
          <cell r="AZ848">
            <v>42418</v>
          </cell>
          <cell r="BA848">
            <v>37112</v>
          </cell>
          <cell r="BB848">
            <v>37112</v>
          </cell>
          <cell r="BC848">
            <v>37112</v>
          </cell>
          <cell r="BD848">
            <v>3.1E-2</v>
          </cell>
          <cell r="BE848">
            <v>6.1930000000000041E-2</v>
          </cell>
          <cell r="BF848">
            <v>9.3787900000000146E-2</v>
          </cell>
          <cell r="BG848">
            <v>0.12878911280000027</v>
          </cell>
          <cell r="BH848">
            <v>0.16491036440960039</v>
          </cell>
          <cell r="BI848">
            <v>0.19869276497747879</v>
          </cell>
          <cell r="BJ848">
            <v>0.23225616239684821</v>
          </cell>
          <cell r="BK848">
            <v>0.27045610343115034</v>
          </cell>
          <cell r="BL848">
            <v>0.31238115484437823</v>
          </cell>
          <cell r="BM848">
            <v>0.35568973295424255</v>
          </cell>
          <cell r="BN848">
            <v>0</v>
          </cell>
          <cell r="BO848">
            <v>1092.8430000000001</v>
          </cell>
          <cell r="BP848">
            <v>2184.3330300000016</v>
          </cell>
          <cell r="BQ848">
            <v>3305.6483234000052</v>
          </cell>
          <cell r="BR848">
            <v>4541.7480628920093</v>
          </cell>
          <cell r="BS848">
            <v>6121.3078165199568</v>
          </cell>
          <cell r="BT848">
            <v>7897.8387150898043</v>
          </cell>
          <cell r="BU848">
            <v>9851.8418965495075</v>
          </cell>
          <cell r="BV848">
            <v>10037.166910536851</v>
          </cell>
          <cell r="BW848">
            <v>11593.089418584565</v>
          </cell>
          <cell r="BX848">
            <v>13200.357369397851</v>
          </cell>
          <cell r="BY848">
            <v>0</v>
          </cell>
          <cell r="BZ848">
            <v>36345.843000000001</v>
          </cell>
          <cell r="CA848">
            <v>37455.333030000002</v>
          </cell>
          <cell r="CB848">
            <v>38551.648323400004</v>
          </cell>
          <cell r="CC848">
            <v>39806.748062892009</v>
          </cell>
          <cell r="CD848">
            <v>43240.307816519955</v>
          </cell>
          <cell r="CE848">
            <v>47646.838715089805</v>
          </cell>
          <cell r="CF848">
            <v>52269.841896549508</v>
          </cell>
          <cell r="CG848">
            <v>47149.166910536849</v>
          </cell>
          <cell r="CH848">
            <v>48705.089418584568</v>
          </cell>
          <cell r="CI848">
            <v>50312.357369397854</v>
          </cell>
          <cell r="CK848">
            <v>0</v>
          </cell>
          <cell r="CL848">
            <v>0</v>
          </cell>
          <cell r="CM848">
            <v>0</v>
          </cell>
          <cell r="CN848">
            <v>0</v>
          </cell>
          <cell r="CO848">
            <v>0</v>
          </cell>
          <cell r="CP848">
            <v>0</v>
          </cell>
          <cell r="CQ848">
            <v>0</v>
          </cell>
          <cell r="CR848">
            <v>0</v>
          </cell>
          <cell r="CS848">
            <v>0</v>
          </cell>
          <cell r="CT848">
            <v>0</v>
          </cell>
          <cell r="CU848">
            <v>0</v>
          </cell>
          <cell r="CW848">
            <v>0</v>
          </cell>
          <cell r="CX848">
            <v>0</v>
          </cell>
          <cell r="CY848">
            <v>0</v>
          </cell>
          <cell r="CZ848">
            <v>0</v>
          </cell>
          <cell r="DA848">
            <v>0</v>
          </cell>
          <cell r="DB848">
            <v>0</v>
          </cell>
          <cell r="DC848">
            <v>0</v>
          </cell>
          <cell r="DD848">
            <v>0</v>
          </cell>
          <cell r="DE848">
            <v>0</v>
          </cell>
          <cell r="DF848">
            <v>0</v>
          </cell>
          <cell r="DG848">
            <v>0</v>
          </cell>
          <cell r="DI848">
            <v>0</v>
          </cell>
          <cell r="DJ848">
            <v>36345.843000000001</v>
          </cell>
          <cell r="DK848">
            <v>37455.333030000002</v>
          </cell>
          <cell r="DL848">
            <v>38551.648323400004</v>
          </cell>
          <cell r="DM848">
            <v>39806.748062892009</v>
          </cell>
          <cell r="DN848">
            <v>43240.307816519955</v>
          </cell>
          <cell r="DO848">
            <v>47646.838715089805</v>
          </cell>
          <cell r="DP848">
            <v>52269.841896549508</v>
          </cell>
          <cell r="DQ848">
            <v>47149.166910536849</v>
          </cell>
          <cell r="DR848">
            <v>48705.089418584568</v>
          </cell>
          <cell r="DS848">
            <v>50312.357369397854</v>
          </cell>
          <cell r="DU848" t="str">
            <v>MCC 8014CPM00054</v>
          </cell>
          <cell r="DV848">
            <v>0</v>
          </cell>
          <cell r="DW848">
            <v>0</v>
          </cell>
          <cell r="DX848">
            <v>5</v>
          </cell>
          <cell r="DY848">
            <v>371657</v>
          </cell>
          <cell r="DZ848">
            <v>441483.17454297061</v>
          </cell>
          <cell r="EB848">
            <v>441483.17454297061</v>
          </cell>
          <cell r="EC848" t="str">
            <v>Def</v>
          </cell>
          <cell r="ED848" t="str">
            <v>Local Recreational Facilities</v>
          </cell>
        </row>
        <row r="849">
          <cell r="D849" t="str">
            <v>PC2130189</v>
          </cell>
          <cell r="E849" t="str">
            <v>Civic Grounds Renewals</v>
          </cell>
          <cell r="F849" t="str">
            <v>Auckland Council</v>
          </cell>
          <cell r="G849" t="str">
            <v>Parks, sports and recreation</v>
          </cell>
          <cell r="H849" t="str">
            <v>E170805</v>
          </cell>
          <cell r="I849" t="str">
            <v>Local and sports parks - south management</v>
          </cell>
          <cell r="J849" t="str">
            <v>Lifestyle and culture</v>
          </cell>
          <cell r="K849" t="str">
            <v>Local parks services</v>
          </cell>
          <cell r="L849" t="str">
            <v>Local parks</v>
          </cell>
          <cell r="M849" t="str">
            <v>Local activities</v>
          </cell>
          <cell r="N849" t="str">
            <v>Local parks services</v>
          </cell>
          <cell r="O849" t="str">
            <v>Local parks</v>
          </cell>
          <cell r="P849" t="str">
            <v>Lifestyle and culture</v>
          </cell>
          <cell r="Q849" t="str">
            <v>Local parks services</v>
          </cell>
          <cell r="R849" t="str">
            <v>Local parks</v>
          </cell>
          <cell r="S849" t="str">
            <v>A1241205</v>
          </cell>
          <cell r="T849" t="str">
            <v>A1241205</v>
          </cell>
          <cell r="U849" t="str">
            <v>Local parks</v>
          </cell>
          <cell r="V849" t="str">
            <v>L145</v>
          </cell>
          <cell r="W849" t="str">
            <v>Manurewa</v>
          </cell>
          <cell r="X849" t="str">
            <v>PL40810</v>
          </cell>
          <cell r="Y849" t="str">
            <v>Expense</v>
          </cell>
          <cell r="Z849">
            <v>20120701</v>
          </cell>
          <cell r="AA849">
            <v>20220630</v>
          </cell>
          <cell r="AB849">
            <v>1</v>
          </cell>
          <cell r="AC849" t="str">
            <v>Programme</v>
          </cell>
          <cell r="AD849">
            <v>0</v>
          </cell>
          <cell r="AE849">
            <v>0</v>
          </cell>
          <cell r="AF849">
            <v>0</v>
          </cell>
          <cell r="AG849">
            <v>1</v>
          </cell>
          <cell r="AH849">
            <v>2</v>
          </cell>
          <cell r="AI849" t="str">
            <v>Local &amp; Sports Parks</v>
          </cell>
          <cell r="AJ849" t="str">
            <v>Structures parks</v>
          </cell>
          <cell r="AK849">
            <v>35</v>
          </cell>
          <cell r="AM849">
            <v>1</v>
          </cell>
          <cell r="AT849">
            <v>39971</v>
          </cell>
          <cell r="AU849">
            <v>39991</v>
          </cell>
          <cell r="AV849">
            <v>39962</v>
          </cell>
          <cell r="AW849">
            <v>39984</v>
          </cell>
          <cell r="AX849">
            <v>42087</v>
          </cell>
          <cell r="AY849">
            <v>45068</v>
          </cell>
          <cell r="AZ849">
            <v>48094</v>
          </cell>
          <cell r="BA849">
            <v>42078</v>
          </cell>
          <cell r="BB849">
            <v>42078</v>
          </cell>
          <cell r="BC849">
            <v>42078</v>
          </cell>
          <cell r="BD849">
            <v>3.1E-2</v>
          </cell>
          <cell r="BE849">
            <v>6.1930000000000041E-2</v>
          </cell>
          <cell r="BF849">
            <v>9.3787900000000146E-2</v>
          </cell>
          <cell r="BG849">
            <v>0.12878911280000027</v>
          </cell>
          <cell r="BH849">
            <v>0.16491036440960039</v>
          </cell>
          <cell r="BI849">
            <v>0.19869276497747879</v>
          </cell>
          <cell r="BJ849">
            <v>0.23225616239684821</v>
          </cell>
          <cell r="BK849">
            <v>0.27045610343115034</v>
          </cell>
          <cell r="BL849">
            <v>0.31238115484437823</v>
          </cell>
          <cell r="BM849">
            <v>0.35568973295424255</v>
          </cell>
          <cell r="BN849">
            <v>0</v>
          </cell>
          <cell r="BO849">
            <v>1239.1009999999999</v>
          </cell>
          <cell r="BP849">
            <v>2476.6426300000016</v>
          </cell>
          <cell r="BQ849">
            <v>3747.9520598000058</v>
          </cell>
          <cell r="BR849">
            <v>5149.5038861952107</v>
          </cell>
          <cell r="BS849">
            <v>6940.5825069068514</v>
          </cell>
          <cell r="BT849">
            <v>8954.6855320050145</v>
          </cell>
          <cell r="BU849">
            <v>11170.127874314017</v>
          </cell>
          <cell r="BV849">
            <v>11380.251920175944</v>
          </cell>
          <cell r="BW849">
            <v>13144.374233541746</v>
          </cell>
          <cell r="BX849">
            <v>14966.712583248618</v>
          </cell>
          <cell r="BY849">
            <v>0</v>
          </cell>
          <cell r="BZ849">
            <v>41210.101000000002</v>
          </cell>
          <cell r="CA849">
            <v>42467.642630000002</v>
          </cell>
          <cell r="CB849">
            <v>43709.952059800009</v>
          </cell>
          <cell r="CC849">
            <v>45133.503886195213</v>
          </cell>
          <cell r="CD849">
            <v>49027.582506906852</v>
          </cell>
          <cell r="CE849">
            <v>54022.685532005016</v>
          </cell>
          <cell r="CF849">
            <v>59264.127874314014</v>
          </cell>
          <cell r="CG849">
            <v>53458.251920175942</v>
          </cell>
          <cell r="CH849">
            <v>55222.374233541748</v>
          </cell>
          <cell r="CI849">
            <v>57044.71258324862</v>
          </cell>
          <cell r="CK849">
            <v>0</v>
          </cell>
          <cell r="CL849">
            <v>0</v>
          </cell>
          <cell r="CM849">
            <v>0</v>
          </cell>
          <cell r="CN849">
            <v>0</v>
          </cell>
          <cell r="CO849">
            <v>0</v>
          </cell>
          <cell r="CP849">
            <v>0</v>
          </cell>
          <cell r="CQ849">
            <v>0</v>
          </cell>
          <cell r="CR849">
            <v>0</v>
          </cell>
          <cell r="CS849">
            <v>0</v>
          </cell>
          <cell r="CT849">
            <v>0</v>
          </cell>
          <cell r="CU849">
            <v>0</v>
          </cell>
          <cell r="CW849">
            <v>0</v>
          </cell>
          <cell r="CX849">
            <v>0</v>
          </cell>
          <cell r="CY849">
            <v>0</v>
          </cell>
          <cell r="CZ849">
            <v>0</v>
          </cell>
          <cell r="DA849">
            <v>0</v>
          </cell>
          <cell r="DB849">
            <v>0</v>
          </cell>
          <cell r="DC849">
            <v>0</v>
          </cell>
          <cell r="DD849">
            <v>0</v>
          </cell>
          <cell r="DE849">
            <v>0</v>
          </cell>
          <cell r="DF849">
            <v>0</v>
          </cell>
          <cell r="DG849">
            <v>0</v>
          </cell>
          <cell r="DI849">
            <v>0</v>
          </cell>
          <cell r="DJ849">
            <v>41210.101000000002</v>
          </cell>
          <cell r="DK849">
            <v>42467.642630000002</v>
          </cell>
          <cell r="DL849">
            <v>43709.952059800009</v>
          </cell>
          <cell r="DM849">
            <v>45133.503886195213</v>
          </cell>
          <cell r="DN849">
            <v>49027.582506906852</v>
          </cell>
          <cell r="DO849">
            <v>54022.685532005016</v>
          </cell>
          <cell r="DP849">
            <v>59264.127874314014</v>
          </cell>
          <cell r="DQ849">
            <v>53458.251920175942</v>
          </cell>
          <cell r="DR849">
            <v>55222.374233541748</v>
          </cell>
          <cell r="DS849">
            <v>57044.71258324862</v>
          </cell>
          <cell r="DU849" t="str">
            <v>MCC 8014CPM00054</v>
          </cell>
          <cell r="DV849">
            <v>0</v>
          </cell>
          <cell r="DW849">
            <v>0</v>
          </cell>
          <cell r="DX849">
            <v>5</v>
          </cell>
          <cell r="DY849">
            <v>421391</v>
          </cell>
          <cell r="DZ849">
            <v>500560.93422618753</v>
          </cell>
          <cell r="EB849">
            <v>500560.93422618753</v>
          </cell>
          <cell r="EC849" t="str">
            <v>Def</v>
          </cell>
          <cell r="ED849" t="str">
            <v>Local Recreational Facilities</v>
          </cell>
        </row>
        <row r="850">
          <cell r="D850" t="str">
            <v>PC2130189</v>
          </cell>
          <cell r="E850" t="str">
            <v>Civic Grounds Renewals</v>
          </cell>
          <cell r="F850" t="str">
            <v>Auckland Council</v>
          </cell>
          <cell r="G850" t="str">
            <v>Parks, sports and recreation</v>
          </cell>
          <cell r="H850" t="str">
            <v>E170805</v>
          </cell>
          <cell r="I850" t="str">
            <v>Local and sports parks - south management</v>
          </cell>
          <cell r="J850" t="str">
            <v>Lifestyle and culture</v>
          </cell>
          <cell r="K850" t="str">
            <v>Local parks services</v>
          </cell>
          <cell r="L850" t="str">
            <v>Local parks</v>
          </cell>
          <cell r="M850" t="str">
            <v>Local activities</v>
          </cell>
          <cell r="N850" t="str">
            <v>Local parks services</v>
          </cell>
          <cell r="O850" t="str">
            <v>Local parks</v>
          </cell>
          <cell r="P850" t="str">
            <v>Lifestyle and culture</v>
          </cell>
          <cell r="Q850" t="str">
            <v>Local parks services</v>
          </cell>
          <cell r="R850" t="str">
            <v>Local parks</v>
          </cell>
          <cell r="S850" t="str">
            <v>A1241205</v>
          </cell>
          <cell r="T850" t="str">
            <v>A1241205</v>
          </cell>
          <cell r="U850" t="str">
            <v>Local parks</v>
          </cell>
          <cell r="V850" t="str">
            <v>L160</v>
          </cell>
          <cell r="W850" t="str">
            <v>Otara-Papatoetoe</v>
          </cell>
          <cell r="X850" t="str">
            <v>PL40810</v>
          </cell>
          <cell r="Y850" t="str">
            <v>Expense</v>
          </cell>
          <cell r="Z850">
            <v>20100701</v>
          </cell>
          <cell r="AA850">
            <v>20220630</v>
          </cell>
          <cell r="AB850">
            <v>1</v>
          </cell>
          <cell r="AC850" t="str">
            <v>Programme</v>
          </cell>
          <cell r="AD850">
            <v>0</v>
          </cell>
          <cell r="AE850">
            <v>0</v>
          </cell>
          <cell r="AF850">
            <v>0</v>
          </cell>
          <cell r="AG850">
            <v>1</v>
          </cell>
          <cell r="AH850">
            <v>2</v>
          </cell>
          <cell r="AI850" t="str">
            <v>Local &amp; Sports Parks</v>
          </cell>
          <cell r="AJ850" t="str">
            <v>Structures parks</v>
          </cell>
          <cell r="AK850">
            <v>35</v>
          </cell>
          <cell r="AM850">
            <v>1</v>
          </cell>
          <cell r="AS850">
            <v>131278.88</v>
          </cell>
          <cell r="AT850">
            <v>34336</v>
          </cell>
          <cell r="AU850">
            <v>34355</v>
          </cell>
          <cell r="AV850">
            <v>34329</v>
          </cell>
          <cell r="AW850">
            <v>34348</v>
          </cell>
          <cell r="AX850">
            <v>36154</v>
          </cell>
          <cell r="AY850">
            <v>38715</v>
          </cell>
          <cell r="AZ850">
            <v>41315</v>
          </cell>
          <cell r="BA850">
            <v>36147</v>
          </cell>
          <cell r="BB850">
            <v>36147</v>
          </cell>
          <cell r="BC850">
            <v>36147</v>
          </cell>
          <cell r="BD850">
            <v>3.1E-2</v>
          </cell>
          <cell r="BE850">
            <v>6.1930000000000041E-2</v>
          </cell>
          <cell r="BF850">
            <v>9.3787900000000146E-2</v>
          </cell>
          <cell r="BG850">
            <v>0.12878911280000027</v>
          </cell>
          <cell r="BH850">
            <v>0.16491036440960039</v>
          </cell>
          <cell r="BI850">
            <v>0.19869276497747879</v>
          </cell>
          <cell r="BJ850">
            <v>0.23225616239684821</v>
          </cell>
          <cell r="BK850">
            <v>0.27045610343115034</v>
          </cell>
          <cell r="BL850">
            <v>0.31238115484437823</v>
          </cell>
          <cell r="BM850">
            <v>0.35568973295424255</v>
          </cell>
          <cell r="BN850">
            <v>0</v>
          </cell>
          <cell r="BO850">
            <v>1064.4159999999999</v>
          </cell>
          <cell r="BP850">
            <v>2127.6051500000012</v>
          </cell>
          <cell r="BQ850">
            <v>3219.644819100005</v>
          </cell>
          <cell r="BR850">
            <v>4423.6484464544092</v>
          </cell>
          <cell r="BS850">
            <v>5962.1693148646928</v>
          </cell>
          <cell r="BT850">
            <v>7692.390396103091</v>
          </cell>
          <cell r="BU850">
            <v>9595.663349425784</v>
          </cell>
          <cell r="BV850">
            <v>9776.1767707257914</v>
          </cell>
          <cell r="BW850">
            <v>11291.64160415974</v>
          </cell>
          <cell r="BX850">
            <v>12857.116777097006</v>
          </cell>
          <cell r="BY850">
            <v>131278.88</v>
          </cell>
          <cell r="BZ850">
            <v>35400.415999999997</v>
          </cell>
          <cell r="CA850">
            <v>36482.605150000003</v>
          </cell>
          <cell r="CB850">
            <v>37548.644819100002</v>
          </cell>
          <cell r="CC850">
            <v>38771.648446454412</v>
          </cell>
          <cell r="CD850">
            <v>42116.169314864695</v>
          </cell>
          <cell r="CE850">
            <v>46407.390396103088</v>
          </cell>
          <cell r="CF850">
            <v>50910.663349425784</v>
          </cell>
          <cell r="CG850">
            <v>45923.17677072579</v>
          </cell>
          <cell r="CH850">
            <v>47438.64160415974</v>
          </cell>
          <cell r="CI850">
            <v>49004.116777097006</v>
          </cell>
          <cell r="CK850">
            <v>0</v>
          </cell>
          <cell r="CL850">
            <v>0</v>
          </cell>
          <cell r="CM850">
            <v>0</v>
          </cell>
          <cell r="CN850">
            <v>0</v>
          </cell>
          <cell r="CO850">
            <v>0</v>
          </cell>
          <cell r="CP850">
            <v>0</v>
          </cell>
          <cell r="CQ850">
            <v>0</v>
          </cell>
          <cell r="CR850">
            <v>0</v>
          </cell>
          <cell r="CS850">
            <v>0</v>
          </cell>
          <cell r="CT850">
            <v>0</v>
          </cell>
          <cell r="CU850">
            <v>0</v>
          </cell>
          <cell r="CW850">
            <v>0</v>
          </cell>
          <cell r="CX850">
            <v>0</v>
          </cell>
          <cell r="CY850">
            <v>0</v>
          </cell>
          <cell r="CZ850">
            <v>0</v>
          </cell>
          <cell r="DA850">
            <v>0</v>
          </cell>
          <cell r="DB850">
            <v>0</v>
          </cell>
          <cell r="DC850">
            <v>0</v>
          </cell>
          <cell r="DD850">
            <v>0</v>
          </cell>
          <cell r="DE850">
            <v>0</v>
          </cell>
          <cell r="DF850">
            <v>0</v>
          </cell>
          <cell r="DG850">
            <v>0</v>
          </cell>
          <cell r="DI850">
            <v>131278.88</v>
          </cell>
          <cell r="DJ850">
            <v>35400.415999999997</v>
          </cell>
          <cell r="DK850">
            <v>36482.605150000003</v>
          </cell>
          <cell r="DL850">
            <v>37548.644819100002</v>
          </cell>
          <cell r="DM850">
            <v>38771.648446454412</v>
          </cell>
          <cell r="DN850">
            <v>42116.169314864695</v>
          </cell>
          <cell r="DO850">
            <v>46407.390396103088</v>
          </cell>
          <cell r="DP850">
            <v>50910.663349425784</v>
          </cell>
          <cell r="DQ850">
            <v>45923.17677072579</v>
          </cell>
          <cell r="DR850">
            <v>47438.64160415974</v>
          </cell>
          <cell r="DS850">
            <v>49004.116777097006</v>
          </cell>
          <cell r="DU850" t="str">
            <v>MCC 8014CPM00054</v>
          </cell>
          <cell r="DV850">
            <v>0</v>
          </cell>
          <cell r="DW850">
            <v>0</v>
          </cell>
          <cell r="DX850">
            <v>5</v>
          </cell>
          <cell r="DY850">
            <v>361993</v>
          </cell>
          <cell r="DZ850">
            <v>430003.47262793052</v>
          </cell>
          <cell r="EB850">
            <v>430003.47262793052</v>
          </cell>
          <cell r="EC850" t="str">
            <v>Def</v>
          </cell>
          <cell r="ED850" t="str">
            <v>Local Recreational Facilities</v>
          </cell>
        </row>
        <row r="851">
          <cell r="D851" t="str">
            <v>PC2130190</v>
          </cell>
          <cell r="E851" t="str">
            <v>Community Boards Parks Works</v>
          </cell>
          <cell r="F851" t="str">
            <v>Auckland Council</v>
          </cell>
          <cell r="G851" t="str">
            <v>Parks, sports and recreation</v>
          </cell>
          <cell r="H851" t="str">
            <v>E170805</v>
          </cell>
          <cell r="I851" t="str">
            <v>Local and sports parks - south management</v>
          </cell>
          <cell r="J851" t="str">
            <v>Lifestyle and culture</v>
          </cell>
          <cell r="K851" t="str">
            <v>Local parks services</v>
          </cell>
          <cell r="L851" t="str">
            <v>Local parks</v>
          </cell>
          <cell r="M851" t="str">
            <v>Local activities</v>
          </cell>
          <cell r="N851" t="str">
            <v>Local parks services</v>
          </cell>
          <cell r="O851" t="str">
            <v>Local parks</v>
          </cell>
          <cell r="P851" t="str">
            <v>Lifestyle and culture</v>
          </cell>
          <cell r="Q851" t="str">
            <v>Local parks services</v>
          </cell>
          <cell r="R851" t="str">
            <v>Local parks</v>
          </cell>
          <cell r="S851" t="str">
            <v>A1241205</v>
          </cell>
          <cell r="T851" t="str">
            <v>A1241205</v>
          </cell>
          <cell r="U851" t="str">
            <v>Local parks</v>
          </cell>
          <cell r="V851" t="str">
            <v>L110</v>
          </cell>
          <cell r="W851" t="str">
            <v>Franklin</v>
          </cell>
          <cell r="X851" t="str">
            <v>PL40810</v>
          </cell>
          <cell r="Y851" t="str">
            <v>Expense</v>
          </cell>
          <cell r="Z851">
            <v>20100701</v>
          </cell>
          <cell r="AA851">
            <v>20120630</v>
          </cell>
          <cell r="AB851">
            <v>1</v>
          </cell>
          <cell r="AC851" t="str">
            <v>Programme</v>
          </cell>
          <cell r="AD851">
            <v>1</v>
          </cell>
          <cell r="AE851">
            <v>0</v>
          </cell>
          <cell r="AF851">
            <v>0</v>
          </cell>
          <cell r="AG851">
            <v>0</v>
          </cell>
          <cell r="AH851">
            <v>2</v>
          </cell>
          <cell r="AI851" t="str">
            <v>Local &amp; Sports Parks</v>
          </cell>
          <cell r="AJ851" t="str">
            <v>Structures parks</v>
          </cell>
          <cell r="AK851">
            <v>35</v>
          </cell>
          <cell r="AQ851">
            <v>1</v>
          </cell>
          <cell r="AS851">
            <v>28100.21</v>
          </cell>
          <cell r="AT851">
            <v>0</v>
          </cell>
          <cell r="AU851">
            <v>0</v>
          </cell>
          <cell r="AV851">
            <v>0</v>
          </cell>
          <cell r="AW851">
            <v>0</v>
          </cell>
          <cell r="AX851">
            <v>0</v>
          </cell>
          <cell r="AY851">
            <v>0</v>
          </cell>
          <cell r="AZ851">
            <v>0</v>
          </cell>
          <cell r="BD851">
            <v>3.1E-2</v>
          </cell>
          <cell r="BE851">
            <v>6.1930000000000041E-2</v>
          </cell>
          <cell r="BF851">
            <v>9.3787900000000146E-2</v>
          </cell>
          <cell r="BG851">
            <v>0.12878911280000027</v>
          </cell>
          <cell r="BH851">
            <v>0.16491036440960039</v>
          </cell>
          <cell r="BI851">
            <v>0.19869276497747879</v>
          </cell>
          <cell r="BJ851">
            <v>0.23225616239684821</v>
          </cell>
          <cell r="BK851">
            <v>0.27045610343115034</v>
          </cell>
          <cell r="BL851">
            <v>0.31238115484437823</v>
          </cell>
          <cell r="BM851">
            <v>0.35568973295424255</v>
          </cell>
          <cell r="BN851">
            <v>0</v>
          </cell>
          <cell r="BO851">
            <v>0</v>
          </cell>
          <cell r="BP851">
            <v>0</v>
          </cell>
          <cell r="BQ851">
            <v>0</v>
          </cell>
          <cell r="BR851">
            <v>0</v>
          </cell>
          <cell r="BS851">
            <v>0</v>
          </cell>
          <cell r="BT851">
            <v>0</v>
          </cell>
          <cell r="BU851">
            <v>0</v>
          </cell>
          <cell r="BV851">
            <v>0</v>
          </cell>
          <cell r="BW851">
            <v>0</v>
          </cell>
          <cell r="BX851">
            <v>0</v>
          </cell>
          <cell r="BY851">
            <v>28100.21</v>
          </cell>
          <cell r="BZ851">
            <v>0</v>
          </cell>
          <cell r="CA851">
            <v>0</v>
          </cell>
          <cell r="CB851">
            <v>0</v>
          </cell>
          <cell r="CC851">
            <v>0</v>
          </cell>
          <cell r="CD851">
            <v>0</v>
          </cell>
          <cell r="CE851">
            <v>0</v>
          </cell>
          <cell r="CF851">
            <v>0</v>
          </cell>
          <cell r="CG851">
            <v>0</v>
          </cell>
          <cell r="CH851">
            <v>0</v>
          </cell>
          <cell r="CI851">
            <v>0</v>
          </cell>
          <cell r="CK851">
            <v>28100.21</v>
          </cell>
          <cell r="CL851">
            <v>0</v>
          </cell>
          <cell r="CM851">
            <v>0</v>
          </cell>
          <cell r="CN851">
            <v>0</v>
          </cell>
          <cell r="CO851">
            <v>0</v>
          </cell>
          <cell r="CP851">
            <v>0</v>
          </cell>
          <cell r="CQ851">
            <v>0</v>
          </cell>
          <cell r="CR851">
            <v>0</v>
          </cell>
          <cell r="CS851">
            <v>0</v>
          </cell>
          <cell r="CT851">
            <v>0</v>
          </cell>
          <cell r="CU851">
            <v>0</v>
          </cell>
          <cell r="CW851">
            <v>0</v>
          </cell>
          <cell r="CX851">
            <v>0</v>
          </cell>
          <cell r="CY851">
            <v>0</v>
          </cell>
          <cell r="CZ851">
            <v>0</v>
          </cell>
          <cell r="DA851">
            <v>0</v>
          </cell>
          <cell r="DB851">
            <v>0</v>
          </cell>
          <cell r="DC851">
            <v>0</v>
          </cell>
          <cell r="DD851">
            <v>0</v>
          </cell>
          <cell r="DE851">
            <v>0</v>
          </cell>
          <cell r="DF851">
            <v>0</v>
          </cell>
          <cell r="DG851">
            <v>0</v>
          </cell>
          <cell r="DI851">
            <v>0</v>
          </cell>
          <cell r="DJ851">
            <v>0</v>
          </cell>
          <cell r="DK851">
            <v>0</v>
          </cell>
          <cell r="DL851">
            <v>0</v>
          </cell>
          <cell r="DM851">
            <v>0</v>
          </cell>
          <cell r="DN851">
            <v>0</v>
          </cell>
          <cell r="DO851">
            <v>0</v>
          </cell>
          <cell r="DP851">
            <v>0</v>
          </cell>
          <cell r="DQ851">
            <v>0</v>
          </cell>
          <cell r="DR851">
            <v>0</v>
          </cell>
          <cell r="DS851">
            <v>0</v>
          </cell>
          <cell r="DU851" t="str">
            <v>MCC 8014CPM00096</v>
          </cell>
          <cell r="DV851">
            <v>0</v>
          </cell>
          <cell r="DW851">
            <v>0</v>
          </cell>
          <cell r="DX851">
            <v>5</v>
          </cell>
          <cell r="DY851">
            <v>0</v>
          </cell>
          <cell r="DZ851">
            <v>0</v>
          </cell>
          <cell r="EB851">
            <v>0</v>
          </cell>
          <cell r="EC851" t="str">
            <v>Def</v>
          </cell>
          <cell r="ED851" t="str">
            <v>Local Recreational Facilities</v>
          </cell>
        </row>
        <row r="852">
          <cell r="D852" t="str">
            <v>PC2130190</v>
          </cell>
          <cell r="E852" t="str">
            <v>Community Boards Parks Works</v>
          </cell>
          <cell r="F852" t="str">
            <v>Auckland Council</v>
          </cell>
          <cell r="G852" t="str">
            <v>Parks, sports and recreation</v>
          </cell>
          <cell r="H852" t="str">
            <v>E170805</v>
          </cell>
          <cell r="I852" t="str">
            <v>Local and sports parks - south management</v>
          </cell>
          <cell r="J852" t="str">
            <v>Lifestyle and culture</v>
          </cell>
          <cell r="K852" t="str">
            <v>Local parks services</v>
          </cell>
          <cell r="L852" t="str">
            <v>Local parks</v>
          </cell>
          <cell r="M852" t="str">
            <v>Local activities</v>
          </cell>
          <cell r="N852" t="str">
            <v>Local parks services</v>
          </cell>
          <cell r="O852" t="str">
            <v>Local parks</v>
          </cell>
          <cell r="P852" t="str">
            <v>Lifestyle and culture</v>
          </cell>
          <cell r="Q852" t="str">
            <v>Local parks services</v>
          </cell>
          <cell r="R852" t="str">
            <v>Local parks</v>
          </cell>
          <cell r="S852" t="str">
            <v>A1241205</v>
          </cell>
          <cell r="T852" t="str">
            <v>A1241205</v>
          </cell>
          <cell r="U852" t="str">
            <v>Local parks</v>
          </cell>
          <cell r="V852" t="str">
            <v>L130</v>
          </cell>
          <cell r="W852" t="str">
            <v>Howick</v>
          </cell>
          <cell r="X852" t="str">
            <v>PL40810</v>
          </cell>
          <cell r="Y852" t="str">
            <v>Expense</v>
          </cell>
          <cell r="Z852">
            <v>20100701</v>
          </cell>
          <cell r="AA852">
            <v>20120630</v>
          </cell>
          <cell r="AB852">
            <v>1</v>
          </cell>
          <cell r="AC852" t="str">
            <v>Programme</v>
          </cell>
          <cell r="AD852">
            <v>1</v>
          </cell>
          <cell r="AE852">
            <v>0</v>
          </cell>
          <cell r="AF852">
            <v>0</v>
          </cell>
          <cell r="AG852">
            <v>0</v>
          </cell>
          <cell r="AH852">
            <v>2</v>
          </cell>
          <cell r="AI852" t="str">
            <v>Local &amp; Sports Parks</v>
          </cell>
          <cell r="AJ852" t="str">
            <v>Structures parks</v>
          </cell>
          <cell r="AK852">
            <v>35</v>
          </cell>
          <cell r="AM852">
            <v>1</v>
          </cell>
          <cell r="AS852">
            <v>127318.25</v>
          </cell>
          <cell r="AT852">
            <v>0</v>
          </cell>
          <cell r="AU852">
            <v>0</v>
          </cell>
          <cell r="AV852">
            <v>0</v>
          </cell>
          <cell r="AW852">
            <v>0</v>
          </cell>
          <cell r="AX852">
            <v>0</v>
          </cell>
          <cell r="AY852">
            <v>0</v>
          </cell>
          <cell r="AZ852">
            <v>0</v>
          </cell>
          <cell r="BD852">
            <v>3.1E-2</v>
          </cell>
          <cell r="BE852">
            <v>6.1930000000000041E-2</v>
          </cell>
          <cell r="BF852">
            <v>9.3787900000000146E-2</v>
          </cell>
          <cell r="BG852">
            <v>0.12878911280000027</v>
          </cell>
          <cell r="BH852">
            <v>0.16491036440960039</v>
          </cell>
          <cell r="BI852">
            <v>0.19869276497747879</v>
          </cell>
          <cell r="BJ852">
            <v>0.23225616239684821</v>
          </cell>
          <cell r="BK852">
            <v>0.27045610343115034</v>
          </cell>
          <cell r="BL852">
            <v>0.31238115484437823</v>
          </cell>
          <cell r="BM852">
            <v>0.35568973295424255</v>
          </cell>
          <cell r="BN852">
            <v>0</v>
          </cell>
          <cell r="BO852">
            <v>0</v>
          </cell>
          <cell r="BP852">
            <v>0</v>
          </cell>
          <cell r="BQ852">
            <v>0</v>
          </cell>
          <cell r="BR852">
            <v>0</v>
          </cell>
          <cell r="BS852">
            <v>0</v>
          </cell>
          <cell r="BT852">
            <v>0</v>
          </cell>
          <cell r="BU852">
            <v>0</v>
          </cell>
          <cell r="BV852">
            <v>0</v>
          </cell>
          <cell r="BW852">
            <v>0</v>
          </cell>
          <cell r="BX852">
            <v>0</v>
          </cell>
          <cell r="BY852">
            <v>127318.25</v>
          </cell>
          <cell r="BZ852">
            <v>0</v>
          </cell>
          <cell r="CA852">
            <v>0</v>
          </cell>
          <cell r="CB852">
            <v>0</v>
          </cell>
          <cell r="CC852">
            <v>0</v>
          </cell>
          <cell r="CD852">
            <v>0</v>
          </cell>
          <cell r="CE852">
            <v>0</v>
          </cell>
          <cell r="CF852">
            <v>0</v>
          </cell>
          <cell r="CG852">
            <v>0</v>
          </cell>
          <cell r="CH852">
            <v>0</v>
          </cell>
          <cell r="CI852">
            <v>0</v>
          </cell>
          <cell r="CK852">
            <v>127318.25</v>
          </cell>
          <cell r="CL852">
            <v>0</v>
          </cell>
          <cell r="CM852">
            <v>0</v>
          </cell>
          <cell r="CN852">
            <v>0</v>
          </cell>
          <cell r="CO852">
            <v>0</v>
          </cell>
          <cell r="CP852">
            <v>0</v>
          </cell>
          <cell r="CQ852">
            <v>0</v>
          </cell>
          <cell r="CR852">
            <v>0</v>
          </cell>
          <cell r="CS852">
            <v>0</v>
          </cell>
          <cell r="CT852">
            <v>0</v>
          </cell>
          <cell r="CU852">
            <v>0</v>
          </cell>
          <cell r="CW852">
            <v>0</v>
          </cell>
          <cell r="CX852">
            <v>0</v>
          </cell>
          <cell r="CY852">
            <v>0</v>
          </cell>
          <cell r="CZ852">
            <v>0</v>
          </cell>
          <cell r="DA852">
            <v>0</v>
          </cell>
          <cell r="DB852">
            <v>0</v>
          </cell>
          <cell r="DC852">
            <v>0</v>
          </cell>
          <cell r="DD852">
            <v>0</v>
          </cell>
          <cell r="DE852">
            <v>0</v>
          </cell>
          <cell r="DF852">
            <v>0</v>
          </cell>
          <cell r="DG852">
            <v>0</v>
          </cell>
          <cell r="DI852">
            <v>0</v>
          </cell>
          <cell r="DJ852">
            <v>0</v>
          </cell>
          <cell r="DK852">
            <v>0</v>
          </cell>
          <cell r="DL852">
            <v>0</v>
          </cell>
          <cell r="DM852">
            <v>0</v>
          </cell>
          <cell r="DN852">
            <v>0</v>
          </cell>
          <cell r="DO852">
            <v>0</v>
          </cell>
          <cell r="DP852">
            <v>0</v>
          </cell>
          <cell r="DQ852">
            <v>0</v>
          </cell>
          <cell r="DR852">
            <v>0</v>
          </cell>
          <cell r="DS852">
            <v>0</v>
          </cell>
          <cell r="DU852" t="str">
            <v>MCC 8014CPM00096</v>
          </cell>
          <cell r="DV852">
            <v>0</v>
          </cell>
          <cell r="DW852">
            <v>0</v>
          </cell>
          <cell r="DX852">
            <v>5</v>
          </cell>
          <cell r="DY852">
            <v>0</v>
          </cell>
          <cell r="DZ852">
            <v>0</v>
          </cell>
          <cell r="EB852">
            <v>0</v>
          </cell>
          <cell r="EC852" t="str">
            <v>Def</v>
          </cell>
          <cell r="ED852" t="str">
            <v>Local Recreational Facilities</v>
          </cell>
        </row>
        <row r="853">
          <cell r="D853" t="str">
            <v>PC2130190</v>
          </cell>
          <cell r="E853" t="str">
            <v>Community Boards Parks Works</v>
          </cell>
          <cell r="F853" t="str">
            <v>Auckland Council</v>
          </cell>
          <cell r="G853" t="str">
            <v>Parks, sports and recreation</v>
          </cell>
          <cell r="H853" t="str">
            <v>E170805</v>
          </cell>
          <cell r="I853" t="str">
            <v>Local and sports parks - south management</v>
          </cell>
          <cell r="J853" t="str">
            <v>Lifestyle and culture</v>
          </cell>
          <cell r="K853" t="str">
            <v>Local parks services</v>
          </cell>
          <cell r="L853" t="str">
            <v>Local parks</v>
          </cell>
          <cell r="M853" t="str">
            <v>Local activities</v>
          </cell>
          <cell r="N853" t="str">
            <v>Local parks services</v>
          </cell>
          <cell r="O853" t="str">
            <v>Local parks</v>
          </cell>
          <cell r="P853" t="str">
            <v>Lifestyle and culture</v>
          </cell>
          <cell r="Q853" t="str">
            <v>Local parks services</v>
          </cell>
          <cell r="R853" t="str">
            <v>Local parks</v>
          </cell>
          <cell r="S853" t="str">
            <v>A1241205</v>
          </cell>
          <cell r="T853" t="str">
            <v>A1241205</v>
          </cell>
          <cell r="U853" t="str">
            <v>Local parks</v>
          </cell>
          <cell r="V853" t="str">
            <v>L140</v>
          </cell>
          <cell r="W853" t="str">
            <v>Mangere-Otahuhu</v>
          </cell>
          <cell r="X853" t="str">
            <v>PL40810</v>
          </cell>
          <cell r="Y853" t="str">
            <v>Expense</v>
          </cell>
          <cell r="Z853">
            <v>20100701</v>
          </cell>
          <cell r="AA853">
            <v>20190630</v>
          </cell>
          <cell r="AB853">
            <v>1</v>
          </cell>
          <cell r="AC853" t="str">
            <v>Programme</v>
          </cell>
          <cell r="AD853">
            <v>1</v>
          </cell>
          <cell r="AE853">
            <v>0</v>
          </cell>
          <cell r="AF853">
            <v>0</v>
          </cell>
          <cell r="AG853">
            <v>0</v>
          </cell>
          <cell r="AH853">
            <v>2</v>
          </cell>
          <cell r="AI853" t="str">
            <v>Local &amp; Sports Parks</v>
          </cell>
          <cell r="AJ853" t="str">
            <v>Structures parks</v>
          </cell>
          <cell r="AK853">
            <v>35</v>
          </cell>
          <cell r="AM853">
            <v>1</v>
          </cell>
          <cell r="AS853">
            <v>64179.5</v>
          </cell>
          <cell r="AT853">
            <v>82886.052249999993</v>
          </cell>
          <cell r="AU853">
            <v>93638.404899999994</v>
          </cell>
          <cell r="AV853">
            <v>67874.502000000008</v>
          </cell>
          <cell r="AW853">
            <v>69022.180949999994</v>
          </cell>
          <cell r="AX853">
            <v>69018.667799999996</v>
          </cell>
          <cell r="AY853">
            <v>68980.422749999998</v>
          </cell>
          <cell r="AZ853">
            <v>69012.257549999995</v>
          </cell>
          <cell r="BD853">
            <v>3.1E-2</v>
          </cell>
          <cell r="BE853">
            <v>6.1930000000000041E-2</v>
          </cell>
          <cell r="BF853">
            <v>9.3787900000000146E-2</v>
          </cell>
          <cell r="BG853">
            <v>0.12878911280000027</v>
          </cell>
          <cell r="BH853">
            <v>0.16491036440960039</v>
          </cell>
          <cell r="BI853">
            <v>0.19869276497747879</v>
          </cell>
          <cell r="BJ853">
            <v>0.23225616239684821</v>
          </cell>
          <cell r="BK853">
            <v>0.27045610343115034</v>
          </cell>
          <cell r="BL853">
            <v>0.31238115484437823</v>
          </cell>
          <cell r="BM853">
            <v>0.35568973295424255</v>
          </cell>
          <cell r="BN853">
            <v>0</v>
          </cell>
          <cell r="BO853">
            <v>2569.4676197499998</v>
          </cell>
          <cell r="BP853">
            <v>5799.0264154570032</v>
          </cell>
          <cell r="BQ853">
            <v>6365.8070061258104</v>
          </cell>
          <cell r="BR853">
            <v>8889.30544807158</v>
          </cell>
          <cell r="BS853">
            <v>11381.893657963152</v>
          </cell>
          <cell r="BT853">
            <v>13705.910925512881</v>
          </cell>
          <cell r="BU853">
            <v>16028.522096905912</v>
          </cell>
          <cell r="BV853">
            <v>0</v>
          </cell>
          <cell r="BW853">
            <v>0</v>
          </cell>
          <cell r="BX853">
            <v>0</v>
          </cell>
          <cell r="BY853">
            <v>64179.5</v>
          </cell>
          <cell r="BZ853">
            <v>85455.519869749987</v>
          </cell>
          <cell r="CA853">
            <v>99437.431315456997</v>
          </cell>
          <cell r="CB853">
            <v>74240.309006125812</v>
          </cell>
          <cell r="CC853">
            <v>77911.486398071575</v>
          </cell>
          <cell r="CD853">
            <v>80400.561457963151</v>
          </cell>
          <cell r="CE853">
            <v>82686.333675512884</v>
          </cell>
          <cell r="CF853">
            <v>85040.77964690591</v>
          </cell>
          <cell r="CG853">
            <v>0</v>
          </cell>
          <cell r="CH853">
            <v>0</v>
          </cell>
          <cell r="CI853">
            <v>0</v>
          </cell>
          <cell r="CK853">
            <v>64179.5</v>
          </cell>
          <cell r="CL853">
            <v>85455.519869749987</v>
          </cell>
          <cell r="CM853">
            <v>99437.431315456997</v>
          </cell>
          <cell r="CN853">
            <v>74240.309006125812</v>
          </cell>
          <cell r="CO853">
            <v>77911.486398071575</v>
          </cell>
          <cell r="CP853">
            <v>80400.561457963151</v>
          </cell>
          <cell r="CQ853">
            <v>82686.333675512884</v>
          </cell>
          <cell r="CR853">
            <v>85040.77964690591</v>
          </cell>
          <cell r="CS853">
            <v>0</v>
          </cell>
          <cell r="CT853">
            <v>0</v>
          </cell>
          <cell r="CU853">
            <v>0</v>
          </cell>
          <cell r="CW853">
            <v>0</v>
          </cell>
          <cell r="CX853">
            <v>0</v>
          </cell>
          <cell r="CY853">
            <v>0</v>
          </cell>
          <cell r="CZ853">
            <v>0</v>
          </cell>
          <cell r="DA853">
            <v>0</v>
          </cell>
          <cell r="DB853">
            <v>0</v>
          </cell>
          <cell r="DC853">
            <v>0</v>
          </cell>
          <cell r="DD853">
            <v>0</v>
          </cell>
          <cell r="DE853">
            <v>0</v>
          </cell>
          <cell r="DF853">
            <v>0</v>
          </cell>
          <cell r="DG853">
            <v>0</v>
          </cell>
          <cell r="DI853">
            <v>0</v>
          </cell>
          <cell r="DJ853">
            <v>0</v>
          </cell>
          <cell r="DK853">
            <v>0</v>
          </cell>
          <cell r="DL853">
            <v>0</v>
          </cell>
          <cell r="DM853">
            <v>0</v>
          </cell>
          <cell r="DN853">
            <v>0</v>
          </cell>
          <cell r="DO853">
            <v>0</v>
          </cell>
          <cell r="DP853">
            <v>0</v>
          </cell>
          <cell r="DQ853">
            <v>0</v>
          </cell>
          <cell r="DR853">
            <v>0</v>
          </cell>
          <cell r="DS853">
            <v>0</v>
          </cell>
          <cell r="DU853" t="str">
            <v>MCC 8014CPM00096</v>
          </cell>
          <cell r="DV853">
            <v>0</v>
          </cell>
          <cell r="DW853">
            <v>0</v>
          </cell>
          <cell r="DX853">
            <v>5</v>
          </cell>
          <cell r="DY853">
            <v>520432.48819999991</v>
          </cell>
          <cell r="DZ853">
            <v>585172.42136978637</v>
          </cell>
          <cell r="EB853">
            <v>585172.42136978637</v>
          </cell>
          <cell r="EC853" t="str">
            <v>Def</v>
          </cell>
          <cell r="ED853" t="str">
            <v>Local Recreational Facilities</v>
          </cell>
        </row>
        <row r="854">
          <cell r="D854" t="str">
            <v>PC2130190</v>
          </cell>
          <cell r="E854" t="str">
            <v>Community Boards Parks Works</v>
          </cell>
          <cell r="F854" t="str">
            <v>Auckland Council</v>
          </cell>
          <cell r="G854" t="str">
            <v>Parks, sports and recreation</v>
          </cell>
          <cell r="H854" t="str">
            <v>E170805</v>
          </cell>
          <cell r="I854" t="str">
            <v>Local and sports parks - south management</v>
          </cell>
          <cell r="J854" t="str">
            <v>Lifestyle and culture</v>
          </cell>
          <cell r="K854" t="str">
            <v>Local parks services</v>
          </cell>
          <cell r="L854" t="str">
            <v>Local parks</v>
          </cell>
          <cell r="M854" t="str">
            <v>Local activities</v>
          </cell>
          <cell r="N854" t="str">
            <v>Local parks services</v>
          </cell>
          <cell r="O854" t="str">
            <v>Local parks</v>
          </cell>
          <cell r="P854" t="str">
            <v>Lifestyle and culture</v>
          </cell>
          <cell r="Q854" t="str">
            <v>Local parks services</v>
          </cell>
          <cell r="R854" t="str">
            <v>Local parks</v>
          </cell>
          <cell r="S854" t="str">
            <v>A1241205</v>
          </cell>
          <cell r="T854" t="str">
            <v>A1241205</v>
          </cell>
          <cell r="U854" t="str">
            <v>Local parks</v>
          </cell>
          <cell r="V854" t="str">
            <v>L145</v>
          </cell>
          <cell r="W854" t="str">
            <v>Manurewa</v>
          </cell>
          <cell r="X854" t="str">
            <v>PL40810</v>
          </cell>
          <cell r="Y854" t="str">
            <v>Expense</v>
          </cell>
          <cell r="Z854">
            <v>20100701</v>
          </cell>
          <cell r="AA854">
            <v>20190630</v>
          </cell>
          <cell r="AB854">
            <v>1</v>
          </cell>
          <cell r="AC854" t="str">
            <v>Programme</v>
          </cell>
          <cell r="AD854">
            <v>1</v>
          </cell>
          <cell r="AE854">
            <v>0</v>
          </cell>
          <cell r="AF854">
            <v>0</v>
          </cell>
          <cell r="AG854">
            <v>0</v>
          </cell>
          <cell r="AH854">
            <v>2</v>
          </cell>
          <cell r="AI854" t="str">
            <v>Local &amp; Sports Parks</v>
          </cell>
          <cell r="AJ854" t="str">
            <v>Structures parks</v>
          </cell>
          <cell r="AK854">
            <v>35</v>
          </cell>
          <cell r="AM854">
            <v>1</v>
          </cell>
          <cell r="AS854">
            <v>73546.23</v>
          </cell>
          <cell r="AT854">
            <v>94982.184200000003</v>
          </cell>
          <cell r="AU854">
            <v>107304.55048000001</v>
          </cell>
          <cell r="AV854">
            <v>77780.510399999999</v>
          </cell>
          <cell r="AW854">
            <v>79095.688439999998</v>
          </cell>
          <cell r="AX854">
            <v>79091.662559999997</v>
          </cell>
          <cell r="AY854">
            <v>79047.835800000001</v>
          </cell>
          <cell r="AZ854">
            <v>79084.316759999987</v>
          </cell>
          <cell r="BD854">
            <v>3.1E-2</v>
          </cell>
          <cell r="BE854">
            <v>6.1930000000000041E-2</v>
          </cell>
          <cell r="BF854">
            <v>9.3787900000000146E-2</v>
          </cell>
          <cell r="BG854">
            <v>0.12878911280000027</v>
          </cell>
          <cell r="BH854">
            <v>0.16491036440960039</v>
          </cell>
          <cell r="BI854">
            <v>0.19869276497747879</v>
          </cell>
          <cell r="BJ854">
            <v>0.23225616239684821</v>
          </cell>
          <cell r="BK854">
            <v>0.27045610343115034</v>
          </cell>
          <cell r="BL854">
            <v>0.31238115484437823</v>
          </cell>
          <cell r="BM854">
            <v>0.35568973295424255</v>
          </cell>
          <cell r="BN854">
            <v>0</v>
          </cell>
          <cell r="BO854">
            <v>2944.4477102000001</v>
          </cell>
          <cell r="BP854">
            <v>6645.3708112264048</v>
          </cell>
          <cell r="BQ854">
            <v>7294.870731344171</v>
          </cell>
          <cell r="BR854">
            <v>10186.663540492837</v>
          </cell>
          <cell r="BS854">
            <v>13043.034894530747</v>
          </cell>
          <cell r="BT854">
            <v>15706.233060587734</v>
          </cell>
          <cell r="BU854">
            <v>18367.81991645434</v>
          </cell>
          <cell r="BV854">
            <v>0</v>
          </cell>
          <cell r="BW854">
            <v>0</v>
          </cell>
          <cell r="BX854">
            <v>0</v>
          </cell>
          <cell r="BY854">
            <v>73546.23</v>
          </cell>
          <cell r="BZ854">
            <v>97926.631910199998</v>
          </cell>
          <cell r="CA854">
            <v>113949.9212912264</v>
          </cell>
          <cell r="CB854">
            <v>85075.381131344169</v>
          </cell>
          <cell r="CC854">
            <v>89282.351980492836</v>
          </cell>
          <cell r="CD854">
            <v>92134.697454530746</v>
          </cell>
          <cell r="CE854">
            <v>94754.068860587737</v>
          </cell>
          <cell r="CF854">
            <v>97452.136676454335</v>
          </cell>
          <cell r="CG854">
            <v>0</v>
          </cell>
          <cell r="CH854">
            <v>0</v>
          </cell>
          <cell r="CI854">
            <v>0</v>
          </cell>
          <cell r="CK854">
            <v>73546.23</v>
          </cell>
          <cell r="CL854">
            <v>97926.631910199998</v>
          </cell>
          <cell r="CM854">
            <v>113949.9212912264</v>
          </cell>
          <cell r="CN854">
            <v>85075.381131344169</v>
          </cell>
          <cell r="CO854">
            <v>89282.351980492836</v>
          </cell>
          <cell r="CP854">
            <v>92134.697454530746</v>
          </cell>
          <cell r="CQ854">
            <v>94754.068860587737</v>
          </cell>
          <cell r="CR854">
            <v>97452.136676454335</v>
          </cell>
          <cell r="CS854">
            <v>0</v>
          </cell>
          <cell r="CT854">
            <v>0</v>
          </cell>
          <cell r="CU854">
            <v>0</v>
          </cell>
          <cell r="CW854">
            <v>0</v>
          </cell>
          <cell r="CX854">
            <v>0</v>
          </cell>
          <cell r="CY854">
            <v>0</v>
          </cell>
          <cell r="CZ854">
            <v>0</v>
          </cell>
          <cell r="DA854">
            <v>0</v>
          </cell>
          <cell r="DB854">
            <v>0</v>
          </cell>
          <cell r="DC854">
            <v>0</v>
          </cell>
          <cell r="DD854">
            <v>0</v>
          </cell>
          <cell r="DE854">
            <v>0</v>
          </cell>
          <cell r="DF854">
            <v>0</v>
          </cell>
          <cell r="DG854">
            <v>0</v>
          </cell>
          <cell r="DI854">
            <v>0</v>
          </cell>
          <cell r="DJ854">
            <v>0</v>
          </cell>
          <cell r="DK854">
            <v>0</v>
          </cell>
          <cell r="DL854">
            <v>0</v>
          </cell>
          <cell r="DM854">
            <v>0</v>
          </cell>
          <cell r="DN854">
            <v>0</v>
          </cell>
          <cell r="DO854">
            <v>0</v>
          </cell>
          <cell r="DP854">
            <v>0</v>
          </cell>
          <cell r="DQ854">
            <v>0</v>
          </cell>
          <cell r="DR854">
            <v>0</v>
          </cell>
          <cell r="DS854">
            <v>0</v>
          </cell>
          <cell r="DU854" t="str">
            <v>MCC 8014CPM00096</v>
          </cell>
          <cell r="DV854">
            <v>0</v>
          </cell>
          <cell r="DW854">
            <v>0</v>
          </cell>
          <cell r="DX854">
            <v>5</v>
          </cell>
          <cell r="DY854">
            <v>596386.74864000001</v>
          </cell>
          <cell r="DZ854">
            <v>670575.18930483621</v>
          </cell>
          <cell r="EB854">
            <v>670575.18930483621</v>
          </cell>
          <cell r="EC854" t="str">
            <v>Def</v>
          </cell>
          <cell r="ED854" t="str">
            <v>Local Recreational Facilities</v>
          </cell>
        </row>
        <row r="855">
          <cell r="D855" t="str">
            <v>PC2130190</v>
          </cell>
          <cell r="E855" t="str">
            <v>Community Boards Parks Works</v>
          </cell>
          <cell r="F855" t="str">
            <v>Auckland Council</v>
          </cell>
          <cell r="G855" t="str">
            <v>Parks, sports and recreation</v>
          </cell>
          <cell r="H855" t="str">
            <v>E170805</v>
          </cell>
          <cell r="I855" t="str">
            <v>Local and sports parks - south management</v>
          </cell>
          <cell r="J855" t="str">
            <v>Lifestyle and culture</v>
          </cell>
          <cell r="K855" t="str">
            <v>Local parks services</v>
          </cell>
          <cell r="L855" t="str">
            <v>Local parks</v>
          </cell>
          <cell r="M855" t="str">
            <v>Local activities</v>
          </cell>
          <cell r="N855" t="str">
            <v>Local parks services</v>
          </cell>
          <cell r="O855" t="str">
            <v>Local parks</v>
          </cell>
          <cell r="P855" t="str">
            <v>Lifestyle and culture</v>
          </cell>
          <cell r="Q855" t="str">
            <v>Local parks services</v>
          </cell>
          <cell r="R855" t="str">
            <v>Local parks</v>
          </cell>
          <cell r="S855" t="str">
            <v>A1241205</v>
          </cell>
          <cell r="T855" t="str">
            <v>A1241205</v>
          </cell>
          <cell r="U855" t="str">
            <v>Local parks</v>
          </cell>
          <cell r="V855" t="str">
            <v>L160</v>
          </cell>
          <cell r="W855" t="str">
            <v>Otara-Papatoetoe</v>
          </cell>
          <cell r="X855" t="str">
            <v>PL40810</v>
          </cell>
          <cell r="Y855" t="str">
            <v>Expense</v>
          </cell>
          <cell r="Z855">
            <v>20100701</v>
          </cell>
          <cell r="AA855">
            <v>20190630</v>
          </cell>
          <cell r="AB855">
            <v>1</v>
          </cell>
          <cell r="AC855" t="str">
            <v>Programme</v>
          </cell>
          <cell r="AD855">
            <v>1</v>
          </cell>
          <cell r="AE855">
            <v>0</v>
          </cell>
          <cell r="AF855">
            <v>0</v>
          </cell>
          <cell r="AG855">
            <v>0</v>
          </cell>
          <cell r="AH855">
            <v>2</v>
          </cell>
          <cell r="AI855" t="str">
            <v>Local &amp; Sports Parks</v>
          </cell>
          <cell r="AJ855" t="str">
            <v>Structures parks</v>
          </cell>
          <cell r="AK855">
            <v>35</v>
          </cell>
          <cell r="AM855">
            <v>1</v>
          </cell>
          <cell r="AS855">
            <v>53772</v>
          </cell>
          <cell r="AT855">
            <v>69445.016749999995</v>
          </cell>
          <cell r="AU855">
            <v>78453.798699999999</v>
          </cell>
          <cell r="AV855">
            <v>56867.826000000001</v>
          </cell>
          <cell r="AW855">
            <v>57829.394849999997</v>
          </cell>
          <cell r="AX855">
            <v>57826.451399999998</v>
          </cell>
          <cell r="AY855">
            <v>57794.40825</v>
          </cell>
          <cell r="AZ855">
            <v>57821.080650000004</v>
          </cell>
          <cell r="BD855">
            <v>3.1E-2</v>
          </cell>
          <cell r="BE855">
            <v>6.1930000000000041E-2</v>
          </cell>
          <cell r="BF855">
            <v>9.3787900000000146E-2</v>
          </cell>
          <cell r="BG855">
            <v>0.12878911280000027</v>
          </cell>
          <cell r="BH855">
            <v>0.16491036440960039</v>
          </cell>
          <cell r="BI855">
            <v>0.19869276497747879</v>
          </cell>
          <cell r="BJ855">
            <v>0.23225616239684821</v>
          </cell>
          <cell r="BK855">
            <v>0.27045610343115034</v>
          </cell>
          <cell r="BL855">
            <v>0.31238115484437823</v>
          </cell>
          <cell r="BM855">
            <v>0.35568973295424255</v>
          </cell>
          <cell r="BN855">
            <v>0</v>
          </cell>
          <cell r="BO855">
            <v>2152.7955192499999</v>
          </cell>
          <cell r="BP855">
            <v>4858.6437534910028</v>
          </cell>
          <cell r="BQ855">
            <v>5333.5139781054086</v>
          </cell>
          <cell r="BR855">
            <v>7447.7964564924041</v>
          </cell>
          <cell r="BS855">
            <v>9536.1811728880457</v>
          </cell>
          <cell r="BT855">
            <v>11483.330775429711</v>
          </cell>
          <cell r="BU855">
            <v>13429.302297407658</v>
          </cell>
          <cell r="BV855">
            <v>0</v>
          </cell>
          <cell r="BW855">
            <v>0</v>
          </cell>
          <cell r="BX855">
            <v>0</v>
          </cell>
          <cell r="BY855">
            <v>53772</v>
          </cell>
          <cell r="BZ855">
            <v>71597.812269249989</v>
          </cell>
          <cell r="CA855">
            <v>83312.442453491007</v>
          </cell>
          <cell r="CB855">
            <v>62201.33997810541</v>
          </cell>
          <cell r="CC855">
            <v>65277.191306492401</v>
          </cell>
          <cell r="CD855">
            <v>67362.632572888047</v>
          </cell>
          <cell r="CE855">
            <v>69277.739025429706</v>
          </cell>
          <cell r="CF855">
            <v>71250.382947407663</v>
          </cell>
          <cell r="CG855">
            <v>0</v>
          </cell>
          <cell r="CH855">
            <v>0</v>
          </cell>
          <cell r="CI855">
            <v>0</v>
          </cell>
          <cell r="CK855">
            <v>53772</v>
          </cell>
          <cell r="CL855">
            <v>71597.812269249989</v>
          </cell>
          <cell r="CM855">
            <v>83312.442453491007</v>
          </cell>
          <cell r="CN855">
            <v>62201.33997810541</v>
          </cell>
          <cell r="CO855">
            <v>65277.191306492401</v>
          </cell>
          <cell r="CP855">
            <v>67362.632572888047</v>
          </cell>
          <cell r="CQ855">
            <v>69277.739025429706</v>
          </cell>
          <cell r="CR855">
            <v>71250.382947407663</v>
          </cell>
          <cell r="CS855">
            <v>0</v>
          </cell>
          <cell r="CT855">
            <v>0</v>
          </cell>
          <cell r="CU855">
            <v>0</v>
          </cell>
          <cell r="CW855">
            <v>0</v>
          </cell>
          <cell r="CX855">
            <v>0</v>
          </cell>
          <cell r="CY855">
            <v>0</v>
          </cell>
          <cell r="CZ855">
            <v>0</v>
          </cell>
          <cell r="DA855">
            <v>0</v>
          </cell>
          <cell r="DB855">
            <v>0</v>
          </cell>
          <cell r="DC855">
            <v>0</v>
          </cell>
          <cell r="DD855">
            <v>0</v>
          </cell>
          <cell r="DE855">
            <v>0</v>
          </cell>
          <cell r="DF855">
            <v>0</v>
          </cell>
          <cell r="DG855">
            <v>0</v>
          </cell>
          <cell r="DI855">
            <v>0</v>
          </cell>
          <cell r="DJ855">
            <v>0</v>
          </cell>
          <cell r="DK855">
            <v>0</v>
          </cell>
          <cell r="DL855">
            <v>0</v>
          </cell>
          <cell r="DM855">
            <v>0</v>
          </cell>
          <cell r="DN855">
            <v>0</v>
          </cell>
          <cell r="DO855">
            <v>0</v>
          </cell>
          <cell r="DP855">
            <v>0</v>
          </cell>
          <cell r="DQ855">
            <v>0</v>
          </cell>
          <cell r="DR855">
            <v>0</v>
          </cell>
          <cell r="DS855">
            <v>0</v>
          </cell>
          <cell r="DU855" t="str">
            <v>MCC 8014CPM00096</v>
          </cell>
          <cell r="DV855">
            <v>0</v>
          </cell>
          <cell r="DW855">
            <v>0</v>
          </cell>
          <cell r="DX855">
            <v>5</v>
          </cell>
          <cell r="DY855">
            <v>436037.97659999999</v>
          </cell>
          <cell r="DZ855">
            <v>490279.5405530642</v>
          </cell>
          <cell r="EB855">
            <v>490279.5405530642</v>
          </cell>
          <cell r="EC855" t="str">
            <v>Def</v>
          </cell>
          <cell r="ED855" t="str">
            <v>Local Recreational Facilities</v>
          </cell>
        </row>
        <row r="856">
          <cell r="D856" t="str">
            <v>PC2130191</v>
          </cell>
          <cell r="E856" t="str">
            <v>Erosion Control - Coastline</v>
          </cell>
          <cell r="F856" t="str">
            <v>Auckland Council</v>
          </cell>
          <cell r="G856" t="str">
            <v>Parks, sports and recreation</v>
          </cell>
          <cell r="H856" t="str">
            <v>E170805</v>
          </cell>
          <cell r="I856" t="str">
            <v>Local and sports parks - south management</v>
          </cell>
          <cell r="J856" t="str">
            <v>Lifestyle and culture</v>
          </cell>
          <cell r="K856" t="str">
            <v>Local parks services</v>
          </cell>
          <cell r="L856" t="str">
            <v>Local parks</v>
          </cell>
          <cell r="M856" t="str">
            <v>Local activities</v>
          </cell>
          <cell r="N856" t="str">
            <v>Local parks services</v>
          </cell>
          <cell r="O856" t="str">
            <v>Local parks</v>
          </cell>
          <cell r="P856" t="str">
            <v>Lifestyle and culture</v>
          </cell>
          <cell r="Q856" t="str">
            <v>Local parks services</v>
          </cell>
          <cell r="R856" t="str">
            <v>Local parks</v>
          </cell>
          <cell r="S856" t="str">
            <v>A1241205</v>
          </cell>
          <cell r="T856" t="str">
            <v>A1241205</v>
          </cell>
          <cell r="U856" t="str">
            <v>Local parks</v>
          </cell>
          <cell r="V856" t="str">
            <v>L110</v>
          </cell>
          <cell r="W856" t="str">
            <v>Franklin</v>
          </cell>
          <cell r="X856" t="str">
            <v>PL40810</v>
          </cell>
          <cell r="Y856" t="str">
            <v>Expense</v>
          </cell>
          <cell r="Z856">
            <v>20120701</v>
          </cell>
          <cell r="AA856">
            <v>20220630</v>
          </cell>
          <cell r="AB856">
            <v>1</v>
          </cell>
          <cell r="AC856" t="str">
            <v>Programme</v>
          </cell>
          <cell r="AD856">
            <v>1</v>
          </cell>
          <cell r="AE856">
            <v>0</v>
          </cell>
          <cell r="AF856">
            <v>0</v>
          </cell>
          <cell r="AG856">
            <v>0</v>
          </cell>
          <cell r="AH856">
            <v>2</v>
          </cell>
          <cell r="AI856" t="str">
            <v>Local &amp; Sports Parks</v>
          </cell>
          <cell r="AJ856" t="str">
            <v>Structures parks</v>
          </cell>
          <cell r="AK856">
            <v>25</v>
          </cell>
          <cell r="AM856">
            <v>1</v>
          </cell>
          <cell r="AT856">
            <v>301034</v>
          </cell>
          <cell r="AU856">
            <v>139000</v>
          </cell>
          <cell r="AV856">
            <v>139000</v>
          </cell>
          <cell r="AW856">
            <v>139000</v>
          </cell>
          <cell r="AX856">
            <v>139000</v>
          </cell>
          <cell r="AY856">
            <v>138500</v>
          </cell>
          <cell r="AZ856">
            <v>138500</v>
          </cell>
          <cell r="BA856">
            <v>138500</v>
          </cell>
          <cell r="BB856">
            <v>138500</v>
          </cell>
          <cell r="BC856">
            <v>138500</v>
          </cell>
          <cell r="BD856">
            <v>3.1E-2</v>
          </cell>
          <cell r="BE856">
            <v>6.1930000000000041E-2</v>
          </cell>
          <cell r="BF856">
            <v>9.3787900000000146E-2</v>
          </cell>
          <cell r="BG856">
            <v>0.12878911280000027</v>
          </cell>
          <cell r="BH856">
            <v>0.16491036440960039</v>
          </cell>
          <cell r="BI856">
            <v>0.19869276497747879</v>
          </cell>
          <cell r="BJ856">
            <v>0.23225616239684821</v>
          </cell>
          <cell r="BK856">
            <v>0.27045610343115034</v>
          </cell>
          <cell r="BL856">
            <v>0.31238115484437823</v>
          </cell>
          <cell r="BM856">
            <v>0.35568973295424255</v>
          </cell>
          <cell r="BN856">
            <v>0</v>
          </cell>
          <cell r="BO856">
            <v>9332.0540000000001</v>
          </cell>
          <cell r="BP856">
            <v>8608.2700000000059</v>
          </cell>
          <cell r="BQ856">
            <v>13036.518100000021</v>
          </cell>
          <cell r="BR856">
            <v>17901.686679200036</v>
          </cell>
          <cell r="BS856">
            <v>22922.540652934455</v>
          </cell>
          <cell r="BT856">
            <v>27518.94794938081</v>
          </cell>
          <cell r="BU856">
            <v>32167.478491963477</v>
          </cell>
          <cell r="BV856">
            <v>37458.17032521432</v>
          </cell>
          <cell r="BW856">
            <v>43264.789945946388</v>
          </cell>
          <cell r="BX856">
            <v>49263.028014162592</v>
          </cell>
          <cell r="BY856">
            <v>0</v>
          </cell>
          <cell r="BZ856">
            <v>310366.054</v>
          </cell>
          <cell r="CA856">
            <v>147608.27000000002</v>
          </cell>
          <cell r="CB856">
            <v>152036.51810000002</v>
          </cell>
          <cell r="CC856">
            <v>156901.68667920004</v>
          </cell>
          <cell r="CD856">
            <v>161922.54065293446</v>
          </cell>
          <cell r="CE856">
            <v>166018.94794938082</v>
          </cell>
          <cell r="CF856">
            <v>170667.47849196347</v>
          </cell>
          <cell r="CG856">
            <v>175958.17032521433</v>
          </cell>
          <cell r="CH856">
            <v>181764.7899459464</v>
          </cell>
          <cell r="CI856">
            <v>187763.02801416258</v>
          </cell>
          <cell r="CK856">
            <v>0</v>
          </cell>
          <cell r="CL856">
            <v>310366.054</v>
          </cell>
          <cell r="CM856">
            <v>147608.27000000002</v>
          </cell>
          <cell r="CN856">
            <v>152036.51810000002</v>
          </cell>
          <cell r="CO856">
            <v>156901.68667920004</v>
          </cell>
          <cell r="CP856">
            <v>161922.54065293446</v>
          </cell>
          <cell r="CQ856">
            <v>166018.94794938082</v>
          </cell>
          <cell r="CR856">
            <v>170667.47849196347</v>
          </cell>
          <cell r="CS856">
            <v>175958.17032521433</v>
          </cell>
          <cell r="CT856">
            <v>181764.7899459464</v>
          </cell>
          <cell r="CU856">
            <v>187763.02801416258</v>
          </cell>
          <cell r="CW856">
            <v>0</v>
          </cell>
          <cell r="CX856">
            <v>0</v>
          </cell>
          <cell r="CY856">
            <v>0</v>
          </cell>
          <cell r="CZ856">
            <v>0</v>
          </cell>
          <cell r="DA856">
            <v>0</v>
          </cell>
          <cell r="DB856">
            <v>0</v>
          </cell>
          <cell r="DC856">
            <v>0</v>
          </cell>
          <cell r="DD856">
            <v>0</v>
          </cell>
          <cell r="DE856">
            <v>0</v>
          </cell>
          <cell r="DF856">
            <v>0</v>
          </cell>
          <cell r="DG856">
            <v>0</v>
          </cell>
          <cell r="DI856">
            <v>0</v>
          </cell>
          <cell r="DJ856">
            <v>0</v>
          </cell>
          <cell r="DK856">
            <v>0</v>
          </cell>
          <cell r="DL856">
            <v>0</v>
          </cell>
          <cell r="DM856">
            <v>0</v>
          </cell>
          <cell r="DN856">
            <v>0</v>
          </cell>
          <cell r="DO856">
            <v>0</v>
          </cell>
          <cell r="DP856">
            <v>0</v>
          </cell>
          <cell r="DQ856">
            <v>0</v>
          </cell>
          <cell r="DR856">
            <v>0</v>
          </cell>
          <cell r="DS856">
            <v>0</v>
          </cell>
          <cell r="DU856" t="str">
            <v>MCC 8014CPM00044</v>
          </cell>
          <cell r="DV856">
            <v>0</v>
          </cell>
          <cell r="DW856">
            <v>0</v>
          </cell>
          <cell r="DX856">
            <v>5</v>
          </cell>
          <cell r="DY856">
            <v>1549534</v>
          </cell>
          <cell r="DZ856">
            <v>1811007.4841588018</v>
          </cell>
          <cell r="EB856">
            <v>1811007.4841588018</v>
          </cell>
          <cell r="EC856" t="str">
            <v>Def</v>
          </cell>
          <cell r="ED856" t="str">
            <v>Local Recreational Facilities</v>
          </cell>
        </row>
        <row r="857">
          <cell r="D857" t="str">
            <v>PC2130191</v>
          </cell>
          <cell r="E857" t="str">
            <v>Erosion Control - Coastline</v>
          </cell>
          <cell r="F857" t="str">
            <v>Auckland Council</v>
          </cell>
          <cell r="G857" t="str">
            <v>Parks, sports and recreation</v>
          </cell>
          <cell r="H857" t="str">
            <v>E170805</v>
          </cell>
          <cell r="I857" t="str">
            <v>Local and sports parks - south management</v>
          </cell>
          <cell r="J857" t="str">
            <v>Lifestyle and culture</v>
          </cell>
          <cell r="K857" t="str">
            <v>Local parks services</v>
          </cell>
          <cell r="L857" t="str">
            <v>Local parks</v>
          </cell>
          <cell r="M857" t="str">
            <v>Local activities</v>
          </cell>
          <cell r="N857" t="str">
            <v>Local parks services</v>
          </cell>
          <cell r="O857" t="str">
            <v>Local parks</v>
          </cell>
          <cell r="P857" t="str">
            <v>Lifestyle and culture</v>
          </cell>
          <cell r="Q857" t="str">
            <v>Local parks services</v>
          </cell>
          <cell r="R857" t="str">
            <v>Local parks</v>
          </cell>
          <cell r="S857" t="str">
            <v>A1241205</v>
          </cell>
          <cell r="T857" t="str">
            <v>A1241205</v>
          </cell>
          <cell r="U857" t="str">
            <v>Local parks</v>
          </cell>
          <cell r="V857" t="str">
            <v>L130</v>
          </cell>
          <cell r="W857" t="str">
            <v>Howick</v>
          </cell>
          <cell r="X857" t="str">
            <v>PL40810</v>
          </cell>
          <cell r="Y857" t="str">
            <v>Expense</v>
          </cell>
          <cell r="Z857">
            <v>20120701</v>
          </cell>
          <cell r="AA857">
            <v>20220630</v>
          </cell>
          <cell r="AB857">
            <v>1</v>
          </cell>
          <cell r="AC857" t="str">
            <v>Programme</v>
          </cell>
          <cell r="AD857">
            <v>1</v>
          </cell>
          <cell r="AE857">
            <v>0</v>
          </cell>
          <cell r="AF857">
            <v>0</v>
          </cell>
          <cell r="AG857">
            <v>0</v>
          </cell>
          <cell r="AH857">
            <v>2</v>
          </cell>
          <cell r="AI857" t="str">
            <v>Local &amp; Sports Parks</v>
          </cell>
          <cell r="AJ857" t="str">
            <v>Structures parks</v>
          </cell>
          <cell r="AK857">
            <v>25</v>
          </cell>
          <cell r="AM857">
            <v>1</v>
          </cell>
          <cell r="AT857">
            <v>299999.71999999997</v>
          </cell>
          <cell r="AU857">
            <v>600000</v>
          </cell>
          <cell r="AV857">
            <v>600000</v>
          </cell>
          <cell r="AW857">
            <v>121000</v>
          </cell>
          <cell r="AX857">
            <v>121000</v>
          </cell>
          <cell r="AY857">
            <v>121000</v>
          </cell>
          <cell r="AZ857">
            <v>121000</v>
          </cell>
          <cell r="BA857">
            <v>121000</v>
          </cell>
          <cell r="BB857">
            <v>121000</v>
          </cell>
          <cell r="BC857">
            <v>121000</v>
          </cell>
          <cell r="BD857">
            <v>3.1E-2</v>
          </cell>
          <cell r="BE857">
            <v>6.1930000000000041E-2</v>
          </cell>
          <cell r="BF857">
            <v>9.3787900000000146E-2</v>
          </cell>
          <cell r="BG857">
            <v>0.12878911280000027</v>
          </cell>
          <cell r="BH857">
            <v>0.16491036440960039</v>
          </cell>
          <cell r="BI857">
            <v>0.19869276497747879</v>
          </cell>
          <cell r="BJ857">
            <v>0.23225616239684821</v>
          </cell>
          <cell r="BK857">
            <v>0.27045610343115034</v>
          </cell>
          <cell r="BL857">
            <v>0.31238115484437823</v>
          </cell>
          <cell r="BM857">
            <v>0.35568973295424255</v>
          </cell>
          <cell r="BN857">
            <v>0</v>
          </cell>
          <cell r="BO857">
            <v>9299.9913199999992</v>
          </cell>
          <cell r="BP857">
            <v>37158.000000000022</v>
          </cell>
          <cell r="BQ857">
            <v>56272.740000000085</v>
          </cell>
          <cell r="BR857">
            <v>15583.482648800033</v>
          </cell>
          <cell r="BS857">
            <v>19954.154093561647</v>
          </cell>
          <cell r="BT857">
            <v>24041.824562274935</v>
          </cell>
          <cell r="BU857">
            <v>28102.995650018634</v>
          </cell>
          <cell r="BV857">
            <v>32725.188515169189</v>
          </cell>
          <cell r="BW857">
            <v>37798.119736169763</v>
          </cell>
          <cell r="BX857">
            <v>43038.457687463349</v>
          </cell>
          <cell r="BY857">
            <v>0</v>
          </cell>
          <cell r="BZ857">
            <v>309299.71131999994</v>
          </cell>
          <cell r="CA857">
            <v>637158</v>
          </cell>
          <cell r="CB857">
            <v>656272.74000000011</v>
          </cell>
          <cell r="CC857">
            <v>136583.48264880004</v>
          </cell>
          <cell r="CD857">
            <v>140954.15409356164</v>
          </cell>
          <cell r="CE857">
            <v>145041.82456227494</v>
          </cell>
          <cell r="CF857">
            <v>149102.99565001862</v>
          </cell>
          <cell r="CG857">
            <v>153725.1885151692</v>
          </cell>
          <cell r="CH857">
            <v>158798.11973616976</v>
          </cell>
          <cell r="CI857">
            <v>164038.45768746335</v>
          </cell>
          <cell r="CK857">
            <v>0</v>
          </cell>
          <cell r="CL857">
            <v>309299.71131999994</v>
          </cell>
          <cell r="CM857">
            <v>637158</v>
          </cell>
          <cell r="CN857">
            <v>656272.74000000011</v>
          </cell>
          <cell r="CO857">
            <v>136583.48264880004</v>
          </cell>
          <cell r="CP857">
            <v>140954.15409356164</v>
          </cell>
          <cell r="CQ857">
            <v>145041.82456227494</v>
          </cell>
          <cell r="CR857">
            <v>149102.99565001862</v>
          </cell>
          <cell r="CS857">
            <v>153725.1885151692</v>
          </cell>
          <cell r="CT857">
            <v>158798.11973616976</v>
          </cell>
          <cell r="CU857">
            <v>164038.45768746335</v>
          </cell>
          <cell r="CW857">
            <v>0</v>
          </cell>
          <cell r="CX857">
            <v>0</v>
          </cell>
          <cell r="CY857">
            <v>0</v>
          </cell>
          <cell r="CZ857">
            <v>0</v>
          </cell>
          <cell r="DA857">
            <v>0</v>
          </cell>
          <cell r="DB857">
            <v>0</v>
          </cell>
          <cell r="DC857">
            <v>0</v>
          </cell>
          <cell r="DD857">
            <v>0</v>
          </cell>
          <cell r="DE857">
            <v>0</v>
          </cell>
          <cell r="DF857">
            <v>0</v>
          </cell>
          <cell r="DG857">
            <v>0</v>
          </cell>
          <cell r="DI857">
            <v>0</v>
          </cell>
          <cell r="DJ857">
            <v>0</v>
          </cell>
          <cell r="DK857">
            <v>0</v>
          </cell>
          <cell r="DL857">
            <v>0</v>
          </cell>
          <cell r="DM857">
            <v>0</v>
          </cell>
          <cell r="DN857">
            <v>0</v>
          </cell>
          <cell r="DO857">
            <v>0</v>
          </cell>
          <cell r="DP857">
            <v>0</v>
          </cell>
          <cell r="DQ857">
            <v>0</v>
          </cell>
          <cell r="DR857">
            <v>0</v>
          </cell>
          <cell r="DS857">
            <v>0</v>
          </cell>
          <cell r="DU857" t="str">
            <v>MCC 8014CPM00044</v>
          </cell>
          <cell r="DV857">
            <v>0</v>
          </cell>
          <cell r="DW857">
            <v>0</v>
          </cell>
          <cell r="DX857">
            <v>5</v>
          </cell>
          <cell r="DY857">
            <v>2346999.7199999997</v>
          </cell>
          <cell r="DZ857">
            <v>2650974.6742134574</v>
          </cell>
          <cell r="EB857">
            <v>2650974.6742134574</v>
          </cell>
          <cell r="EC857" t="str">
            <v>Def</v>
          </cell>
          <cell r="ED857" t="str">
            <v>Local Recreational Facilities</v>
          </cell>
        </row>
        <row r="858">
          <cell r="D858" t="str">
            <v>PC2130191</v>
          </cell>
          <cell r="E858" t="str">
            <v>Erosion Control - Coastline</v>
          </cell>
          <cell r="F858" t="str">
            <v>Auckland Council</v>
          </cell>
          <cell r="G858" t="str">
            <v>Parks, sports and recreation</v>
          </cell>
          <cell r="H858" t="str">
            <v>E170805</v>
          </cell>
          <cell r="I858" t="str">
            <v>Local and sports parks - south management</v>
          </cell>
          <cell r="J858" t="str">
            <v>Lifestyle and culture</v>
          </cell>
          <cell r="K858" t="str">
            <v>Local parks services</v>
          </cell>
          <cell r="L858" t="str">
            <v>Local parks</v>
          </cell>
          <cell r="M858" t="str">
            <v>Local activities</v>
          </cell>
          <cell r="N858" t="str">
            <v>Local parks services</v>
          </cell>
          <cell r="O858" t="str">
            <v>Local parks</v>
          </cell>
          <cell r="P858" t="str">
            <v>Lifestyle and culture</v>
          </cell>
          <cell r="Q858" t="str">
            <v>Local parks services</v>
          </cell>
          <cell r="R858" t="str">
            <v>Local parks</v>
          </cell>
          <cell r="S858" t="str">
            <v>A1241205</v>
          </cell>
          <cell r="T858" t="str">
            <v>A1241205</v>
          </cell>
          <cell r="U858" t="str">
            <v>Local parks</v>
          </cell>
          <cell r="V858" t="str">
            <v>L140</v>
          </cell>
          <cell r="W858" t="str">
            <v>Mangere-Otahuhu</v>
          </cell>
          <cell r="X858" t="str">
            <v>PL40810</v>
          </cell>
          <cell r="Y858" t="str">
            <v>Expense</v>
          </cell>
          <cell r="Z858">
            <v>20120701</v>
          </cell>
          <cell r="AA858">
            <v>20220630</v>
          </cell>
          <cell r="AB858">
            <v>1</v>
          </cell>
          <cell r="AC858" t="str">
            <v>Programme</v>
          </cell>
          <cell r="AD858">
            <v>1</v>
          </cell>
          <cell r="AE858">
            <v>0</v>
          </cell>
          <cell r="AF858">
            <v>0</v>
          </cell>
          <cell r="AG858">
            <v>0</v>
          </cell>
          <cell r="AH858">
            <v>2</v>
          </cell>
          <cell r="AI858" t="str">
            <v>Local &amp; Sports Parks</v>
          </cell>
          <cell r="AJ858" t="str">
            <v>Structures parks</v>
          </cell>
          <cell r="AK858">
            <v>25</v>
          </cell>
          <cell r="AM858">
            <v>1</v>
          </cell>
          <cell r="AT858">
            <v>96707</v>
          </cell>
          <cell r="AU858">
            <v>90000</v>
          </cell>
          <cell r="AV858">
            <v>89000</v>
          </cell>
          <cell r="AW858">
            <v>90000</v>
          </cell>
          <cell r="AX858">
            <v>90000</v>
          </cell>
          <cell r="AY858">
            <v>90000</v>
          </cell>
          <cell r="AZ858">
            <v>90000</v>
          </cell>
          <cell r="BA858">
            <v>89000</v>
          </cell>
          <cell r="BB858">
            <v>89000</v>
          </cell>
          <cell r="BC858">
            <v>89000</v>
          </cell>
          <cell r="BD858">
            <v>3.1E-2</v>
          </cell>
          <cell r="BE858">
            <v>6.1930000000000041E-2</v>
          </cell>
          <cell r="BF858">
            <v>9.3787900000000146E-2</v>
          </cell>
          <cell r="BG858">
            <v>0.12878911280000027</v>
          </cell>
          <cell r="BH858">
            <v>0.16491036440960039</v>
          </cell>
          <cell r="BI858">
            <v>0.19869276497747879</v>
          </cell>
          <cell r="BJ858">
            <v>0.23225616239684821</v>
          </cell>
          <cell r="BK858">
            <v>0.27045610343115034</v>
          </cell>
          <cell r="BL858">
            <v>0.31238115484437823</v>
          </cell>
          <cell r="BM858">
            <v>0.35568973295424255</v>
          </cell>
          <cell r="BN858">
            <v>0</v>
          </cell>
          <cell r="BO858">
            <v>2997.9169999999999</v>
          </cell>
          <cell r="BP858">
            <v>5573.7000000000035</v>
          </cell>
          <cell r="BQ858">
            <v>8347.1231000000134</v>
          </cell>
          <cell r="BR858">
            <v>11591.020152000025</v>
          </cell>
          <cell r="BS858">
            <v>14841.932796864035</v>
          </cell>
          <cell r="BT858">
            <v>17882.348847973091</v>
          </cell>
          <cell r="BU858">
            <v>20903.054615716337</v>
          </cell>
          <cell r="BV858">
            <v>24070.593205372381</v>
          </cell>
          <cell r="BW858">
            <v>27801.922781149664</v>
          </cell>
          <cell r="BX858">
            <v>31656.386232927587</v>
          </cell>
          <cell r="BY858">
            <v>0</v>
          </cell>
          <cell r="BZ858">
            <v>99704.917000000001</v>
          </cell>
          <cell r="CA858">
            <v>95573.7</v>
          </cell>
          <cell r="CB858">
            <v>97347.123100000012</v>
          </cell>
          <cell r="CC858">
            <v>101591.02015200003</v>
          </cell>
          <cell r="CD858">
            <v>104841.93279686404</v>
          </cell>
          <cell r="CE858">
            <v>107882.34884797309</v>
          </cell>
          <cell r="CF858">
            <v>110903.05461571633</v>
          </cell>
          <cell r="CG858">
            <v>113070.59320537238</v>
          </cell>
          <cell r="CH858">
            <v>116801.92278114967</v>
          </cell>
          <cell r="CI858">
            <v>120656.38623292759</v>
          </cell>
          <cell r="CK858">
            <v>0</v>
          </cell>
          <cell r="CL858">
            <v>99704.917000000001</v>
          </cell>
          <cell r="CM858">
            <v>95573.7</v>
          </cell>
          <cell r="CN858">
            <v>97347.123100000012</v>
          </cell>
          <cell r="CO858">
            <v>101591.02015200003</v>
          </cell>
          <cell r="CP858">
            <v>104841.93279686404</v>
          </cell>
          <cell r="CQ858">
            <v>107882.34884797309</v>
          </cell>
          <cell r="CR858">
            <v>110903.05461571633</v>
          </cell>
          <cell r="CS858">
            <v>113070.59320537238</v>
          </cell>
          <cell r="CT858">
            <v>116801.92278114967</v>
          </cell>
          <cell r="CU858">
            <v>120656.38623292759</v>
          </cell>
          <cell r="CW858">
            <v>0</v>
          </cell>
          <cell r="CX858">
            <v>0</v>
          </cell>
          <cell r="CY858">
            <v>0</v>
          </cell>
          <cell r="CZ858">
            <v>0</v>
          </cell>
          <cell r="DA858">
            <v>0</v>
          </cell>
          <cell r="DB858">
            <v>0</v>
          </cell>
          <cell r="DC858">
            <v>0</v>
          </cell>
          <cell r="DD858">
            <v>0</v>
          </cell>
          <cell r="DE858">
            <v>0</v>
          </cell>
          <cell r="DF858">
            <v>0</v>
          </cell>
          <cell r="DG858">
            <v>0</v>
          </cell>
          <cell r="DI858">
            <v>0</v>
          </cell>
          <cell r="DJ858">
            <v>0</v>
          </cell>
          <cell r="DK858">
            <v>0</v>
          </cell>
          <cell r="DL858">
            <v>0</v>
          </cell>
          <cell r="DM858">
            <v>0</v>
          </cell>
          <cell r="DN858">
            <v>0</v>
          </cell>
          <cell r="DO858">
            <v>0</v>
          </cell>
          <cell r="DP858">
            <v>0</v>
          </cell>
          <cell r="DQ858">
            <v>0</v>
          </cell>
          <cell r="DR858">
            <v>0</v>
          </cell>
          <cell r="DS858">
            <v>0</v>
          </cell>
          <cell r="DU858" t="str">
            <v>MCC 8014CPM00044</v>
          </cell>
          <cell r="DV858">
            <v>0</v>
          </cell>
          <cell r="DW858">
            <v>0</v>
          </cell>
          <cell r="DX858">
            <v>5</v>
          </cell>
          <cell r="DY858">
            <v>902707</v>
          </cell>
          <cell r="DZ858">
            <v>1068372.9987320029</v>
          </cell>
          <cell r="EB858">
            <v>1068372.9987320029</v>
          </cell>
          <cell r="EC858" t="str">
            <v>Def</v>
          </cell>
          <cell r="ED858" t="str">
            <v>Local Recreational Facilities</v>
          </cell>
        </row>
        <row r="859">
          <cell r="D859" t="str">
            <v>PC2130191</v>
          </cell>
          <cell r="E859" t="str">
            <v>Erosion Control - Coastline</v>
          </cell>
          <cell r="F859" t="str">
            <v>Auckland Council</v>
          </cell>
          <cell r="G859" t="str">
            <v>Parks, sports and recreation</v>
          </cell>
          <cell r="H859" t="str">
            <v>E170805</v>
          </cell>
          <cell r="I859" t="str">
            <v>Local and sports parks - south management</v>
          </cell>
          <cell r="J859" t="str">
            <v>Lifestyle and culture</v>
          </cell>
          <cell r="K859" t="str">
            <v>Local parks services</v>
          </cell>
          <cell r="L859" t="str">
            <v>Local parks</v>
          </cell>
          <cell r="M859" t="str">
            <v>Local activities</v>
          </cell>
          <cell r="N859" t="str">
            <v>Local parks services</v>
          </cell>
          <cell r="O859" t="str">
            <v>Local parks</v>
          </cell>
          <cell r="P859" t="str">
            <v>Lifestyle and culture</v>
          </cell>
          <cell r="Q859" t="str">
            <v>Local parks services</v>
          </cell>
          <cell r="R859" t="str">
            <v>Local parks</v>
          </cell>
          <cell r="S859" t="str">
            <v>A1241205</v>
          </cell>
          <cell r="T859" t="str">
            <v>A1241205</v>
          </cell>
          <cell r="U859" t="str">
            <v>Local parks</v>
          </cell>
          <cell r="V859" t="str">
            <v>L145</v>
          </cell>
          <cell r="W859" t="str">
            <v>Manurewa</v>
          </cell>
          <cell r="X859" t="str">
            <v>PL40810</v>
          </cell>
          <cell r="Y859" t="str">
            <v>Expense</v>
          </cell>
          <cell r="Z859">
            <v>20120701</v>
          </cell>
          <cell r="AA859">
            <v>20220630</v>
          </cell>
          <cell r="AB859">
            <v>1</v>
          </cell>
          <cell r="AC859" t="str">
            <v>Programme</v>
          </cell>
          <cell r="AD859">
            <v>1</v>
          </cell>
          <cell r="AE859">
            <v>0</v>
          </cell>
          <cell r="AF859">
            <v>0</v>
          </cell>
          <cell r="AG859">
            <v>0</v>
          </cell>
          <cell r="AH859">
            <v>2</v>
          </cell>
          <cell r="AI859" t="str">
            <v>Local &amp; Sports Parks</v>
          </cell>
          <cell r="AJ859" t="str">
            <v>Structures parks</v>
          </cell>
          <cell r="AK859">
            <v>25</v>
          </cell>
          <cell r="AM859">
            <v>1</v>
          </cell>
          <cell r="AT859">
            <v>167893</v>
          </cell>
          <cell r="AU859">
            <v>154000</v>
          </cell>
          <cell r="AV859">
            <v>154000</v>
          </cell>
          <cell r="AW859">
            <v>154000</v>
          </cell>
          <cell r="AX859">
            <v>154000</v>
          </cell>
          <cell r="AY859">
            <v>154000</v>
          </cell>
          <cell r="AZ859">
            <v>154000</v>
          </cell>
          <cell r="BA859">
            <v>154000</v>
          </cell>
          <cell r="BB859">
            <v>154000</v>
          </cell>
          <cell r="BC859">
            <v>154000</v>
          </cell>
          <cell r="BD859">
            <v>3.1E-2</v>
          </cell>
          <cell r="BE859">
            <v>6.1930000000000041E-2</v>
          </cell>
          <cell r="BF859">
            <v>9.3787900000000146E-2</v>
          </cell>
          <cell r="BG859">
            <v>0.12878911280000027</v>
          </cell>
          <cell r="BH859">
            <v>0.16491036440960039</v>
          </cell>
          <cell r="BI859">
            <v>0.19869276497747879</v>
          </cell>
          <cell r="BJ859">
            <v>0.23225616239684821</v>
          </cell>
          <cell r="BK859">
            <v>0.27045610343115034</v>
          </cell>
          <cell r="BL859">
            <v>0.31238115484437823</v>
          </cell>
          <cell r="BM859">
            <v>0.35568973295424255</v>
          </cell>
          <cell r="BN859">
            <v>0</v>
          </cell>
          <cell r="BO859">
            <v>5204.683</v>
          </cell>
          <cell r="BP859">
            <v>9537.2200000000066</v>
          </cell>
          <cell r="BQ859">
            <v>14443.336600000022</v>
          </cell>
          <cell r="BR859">
            <v>19833.523371200041</v>
          </cell>
          <cell r="BS859">
            <v>25396.19611907846</v>
          </cell>
          <cell r="BT859">
            <v>30598.685806531732</v>
          </cell>
          <cell r="BU859">
            <v>35767.449009114622</v>
          </cell>
          <cell r="BV859">
            <v>41650.239928397154</v>
          </cell>
          <cell r="BW859">
            <v>48106.697846034251</v>
          </cell>
          <cell r="BX859">
            <v>54776.218874953352</v>
          </cell>
          <cell r="BY859">
            <v>0</v>
          </cell>
          <cell r="BZ859">
            <v>173097.68299999999</v>
          </cell>
          <cell r="CA859">
            <v>163537.22</v>
          </cell>
          <cell r="CB859">
            <v>168443.33660000001</v>
          </cell>
          <cell r="CC859">
            <v>173833.52337120005</v>
          </cell>
          <cell r="CD859">
            <v>179396.19611907846</v>
          </cell>
          <cell r="CE859">
            <v>184598.68580653172</v>
          </cell>
          <cell r="CF859">
            <v>189767.44900911461</v>
          </cell>
          <cell r="CG859">
            <v>195650.23992839715</v>
          </cell>
          <cell r="CH859">
            <v>202106.69784603425</v>
          </cell>
          <cell r="CI859">
            <v>208776.21887495334</v>
          </cell>
          <cell r="CK859">
            <v>0</v>
          </cell>
          <cell r="CL859">
            <v>173097.68299999999</v>
          </cell>
          <cell r="CM859">
            <v>163537.22</v>
          </cell>
          <cell r="CN859">
            <v>168443.33660000001</v>
          </cell>
          <cell r="CO859">
            <v>173833.52337120005</v>
          </cell>
          <cell r="CP859">
            <v>179396.19611907846</v>
          </cell>
          <cell r="CQ859">
            <v>184598.68580653172</v>
          </cell>
          <cell r="CR859">
            <v>189767.44900911461</v>
          </cell>
          <cell r="CS859">
            <v>195650.23992839715</v>
          </cell>
          <cell r="CT859">
            <v>202106.69784603425</v>
          </cell>
          <cell r="CU859">
            <v>208776.21887495334</v>
          </cell>
          <cell r="CW859">
            <v>0</v>
          </cell>
          <cell r="CX859">
            <v>0</v>
          </cell>
          <cell r="CY859">
            <v>0</v>
          </cell>
          <cell r="CZ859">
            <v>0</v>
          </cell>
          <cell r="DA859">
            <v>0</v>
          </cell>
          <cell r="DB859">
            <v>0</v>
          </cell>
          <cell r="DC859">
            <v>0</v>
          </cell>
          <cell r="DD859">
            <v>0</v>
          </cell>
          <cell r="DE859">
            <v>0</v>
          </cell>
          <cell r="DF859">
            <v>0</v>
          </cell>
          <cell r="DG859">
            <v>0</v>
          </cell>
          <cell r="DI859">
            <v>0</v>
          </cell>
          <cell r="DJ859">
            <v>0</v>
          </cell>
          <cell r="DK859">
            <v>0</v>
          </cell>
          <cell r="DL859">
            <v>0</v>
          </cell>
          <cell r="DM859">
            <v>0</v>
          </cell>
          <cell r="DN859">
            <v>0</v>
          </cell>
          <cell r="DO859">
            <v>0</v>
          </cell>
          <cell r="DP859">
            <v>0</v>
          </cell>
          <cell r="DQ859">
            <v>0</v>
          </cell>
          <cell r="DR859">
            <v>0</v>
          </cell>
          <cell r="DS859">
            <v>0</v>
          </cell>
          <cell r="DU859" t="str">
            <v>MCC 8014CPM00044</v>
          </cell>
          <cell r="DV859">
            <v>0</v>
          </cell>
          <cell r="DW859">
            <v>0</v>
          </cell>
          <cell r="DX859">
            <v>5</v>
          </cell>
          <cell r="DY859">
            <v>1553893</v>
          </cell>
          <cell r="DZ859">
            <v>1839207.2505553095</v>
          </cell>
          <cell r="EB859">
            <v>1839207.2505553095</v>
          </cell>
          <cell r="EC859" t="str">
            <v>Def</v>
          </cell>
          <cell r="ED859" t="str">
            <v>Local Recreational Facilities</v>
          </cell>
        </row>
        <row r="860">
          <cell r="D860" t="str">
            <v>PC2130191</v>
          </cell>
          <cell r="E860" t="str">
            <v>Erosion Control - Coastline</v>
          </cell>
          <cell r="F860" t="str">
            <v>Auckland Council</v>
          </cell>
          <cell r="G860" t="str">
            <v>Parks, sports and recreation</v>
          </cell>
          <cell r="H860" t="str">
            <v>E170805</v>
          </cell>
          <cell r="I860" t="str">
            <v>Local and sports parks - south management</v>
          </cell>
          <cell r="J860" t="str">
            <v>Lifestyle and culture</v>
          </cell>
          <cell r="K860" t="str">
            <v>Local parks services</v>
          </cell>
          <cell r="L860" t="str">
            <v>Local parks</v>
          </cell>
          <cell r="M860" t="str">
            <v>Local activities</v>
          </cell>
          <cell r="N860" t="str">
            <v>Local parks services</v>
          </cell>
          <cell r="O860" t="str">
            <v>Local parks</v>
          </cell>
          <cell r="P860" t="str">
            <v>Lifestyle and culture</v>
          </cell>
          <cell r="Q860" t="str">
            <v>Local parks services</v>
          </cell>
          <cell r="R860" t="str">
            <v>Local parks</v>
          </cell>
          <cell r="S860" t="str">
            <v>A1241205</v>
          </cell>
          <cell r="T860" t="str">
            <v>A1241205</v>
          </cell>
          <cell r="U860" t="str">
            <v>Local parks</v>
          </cell>
          <cell r="V860" t="str">
            <v>L210</v>
          </cell>
          <cell r="W860" t="str">
            <v>Other (Unallocated)</v>
          </cell>
          <cell r="X860" t="str">
            <v>PL40810</v>
          </cell>
          <cell r="Y860" t="str">
            <v>Expense</v>
          </cell>
          <cell r="Z860">
            <v>20100701</v>
          </cell>
          <cell r="AA860">
            <v>20120630</v>
          </cell>
          <cell r="AB860">
            <v>1</v>
          </cell>
          <cell r="AC860" t="str">
            <v>Programme</v>
          </cell>
          <cell r="AD860">
            <v>1</v>
          </cell>
          <cell r="AE860">
            <v>0</v>
          </cell>
          <cell r="AF860">
            <v>0</v>
          </cell>
          <cell r="AG860">
            <v>0</v>
          </cell>
          <cell r="AH860">
            <v>2</v>
          </cell>
          <cell r="AI860" t="str">
            <v>Local &amp; Sports Parks</v>
          </cell>
          <cell r="AJ860" t="str">
            <v>Structures parks</v>
          </cell>
          <cell r="AK860">
            <v>25</v>
          </cell>
          <cell r="AQ860">
            <v>1</v>
          </cell>
          <cell r="AS860">
            <v>876132.17</v>
          </cell>
          <cell r="AT860">
            <v>0</v>
          </cell>
          <cell r="AU860">
            <v>0</v>
          </cell>
          <cell r="AV860">
            <v>0</v>
          </cell>
          <cell r="AW860">
            <v>0</v>
          </cell>
          <cell r="AX860">
            <v>0</v>
          </cell>
          <cell r="AY860">
            <v>0</v>
          </cell>
          <cell r="AZ860">
            <v>0</v>
          </cell>
          <cell r="BA860">
            <v>0</v>
          </cell>
          <cell r="BB860">
            <v>0</v>
          </cell>
          <cell r="BC860">
            <v>0</v>
          </cell>
          <cell r="BD860">
            <v>3.1E-2</v>
          </cell>
          <cell r="BE860">
            <v>6.1930000000000041E-2</v>
          </cell>
          <cell r="BF860">
            <v>9.3787900000000146E-2</v>
          </cell>
          <cell r="BG860">
            <v>0.12878911280000027</v>
          </cell>
          <cell r="BH860">
            <v>0.16491036440960039</v>
          </cell>
          <cell r="BI860">
            <v>0.19869276497747879</v>
          </cell>
          <cell r="BJ860">
            <v>0.23225616239684821</v>
          </cell>
          <cell r="BK860">
            <v>0.27045610343115034</v>
          </cell>
          <cell r="BL860">
            <v>0.31238115484437823</v>
          </cell>
          <cell r="BM860">
            <v>0.35568973295424255</v>
          </cell>
          <cell r="BN860">
            <v>0</v>
          </cell>
          <cell r="BO860">
            <v>0</v>
          </cell>
          <cell r="BP860">
            <v>0</v>
          </cell>
          <cell r="BQ860">
            <v>0</v>
          </cell>
          <cell r="BR860">
            <v>0</v>
          </cell>
          <cell r="BS860">
            <v>0</v>
          </cell>
          <cell r="BT860">
            <v>0</v>
          </cell>
          <cell r="BU860">
            <v>0</v>
          </cell>
          <cell r="BV860">
            <v>0</v>
          </cell>
          <cell r="BW860">
            <v>0</v>
          </cell>
          <cell r="BX860">
            <v>0</v>
          </cell>
          <cell r="BY860">
            <v>876132.17</v>
          </cell>
          <cell r="BZ860">
            <v>0</v>
          </cell>
          <cell r="CA860">
            <v>0</v>
          </cell>
          <cell r="CB860">
            <v>0</v>
          </cell>
          <cell r="CC860">
            <v>0</v>
          </cell>
          <cell r="CD860">
            <v>0</v>
          </cell>
          <cell r="CE860">
            <v>0</v>
          </cell>
          <cell r="CF860">
            <v>0</v>
          </cell>
          <cell r="CG860">
            <v>0</v>
          </cell>
          <cell r="CH860">
            <v>0</v>
          </cell>
          <cell r="CI860">
            <v>0</v>
          </cell>
          <cell r="CK860">
            <v>876132.17</v>
          </cell>
          <cell r="CL860">
            <v>0</v>
          </cell>
          <cell r="CM860">
            <v>0</v>
          </cell>
          <cell r="CN860">
            <v>0</v>
          </cell>
          <cell r="CO860">
            <v>0</v>
          </cell>
          <cell r="CP860">
            <v>0</v>
          </cell>
          <cell r="CQ860">
            <v>0</v>
          </cell>
          <cell r="CR860">
            <v>0</v>
          </cell>
          <cell r="CS860">
            <v>0</v>
          </cell>
          <cell r="CT860">
            <v>0</v>
          </cell>
          <cell r="CU860">
            <v>0</v>
          </cell>
          <cell r="CW860">
            <v>0</v>
          </cell>
          <cell r="CX860">
            <v>0</v>
          </cell>
          <cell r="CY860">
            <v>0</v>
          </cell>
          <cell r="CZ860">
            <v>0</v>
          </cell>
          <cell r="DA860">
            <v>0</v>
          </cell>
          <cell r="DB860">
            <v>0</v>
          </cell>
          <cell r="DC860">
            <v>0</v>
          </cell>
          <cell r="DD860">
            <v>0</v>
          </cell>
          <cell r="DE860">
            <v>0</v>
          </cell>
          <cell r="DF860">
            <v>0</v>
          </cell>
          <cell r="DG860">
            <v>0</v>
          </cell>
          <cell r="DI860">
            <v>0</v>
          </cell>
          <cell r="DJ860">
            <v>0</v>
          </cell>
          <cell r="DK860">
            <v>0</v>
          </cell>
          <cell r="DL860">
            <v>0</v>
          </cell>
          <cell r="DM860">
            <v>0</v>
          </cell>
          <cell r="DN860">
            <v>0</v>
          </cell>
          <cell r="DO860">
            <v>0</v>
          </cell>
          <cell r="DP860">
            <v>0</v>
          </cell>
          <cell r="DQ860">
            <v>0</v>
          </cell>
          <cell r="DR860">
            <v>0</v>
          </cell>
          <cell r="DS860">
            <v>0</v>
          </cell>
          <cell r="DU860" t="str">
            <v>MCC 8014CPM00044</v>
          </cell>
          <cell r="DV860">
            <v>0</v>
          </cell>
          <cell r="DW860">
            <v>0</v>
          </cell>
          <cell r="DX860">
            <v>5</v>
          </cell>
          <cell r="DY860">
            <v>0</v>
          </cell>
          <cell r="DZ860">
            <v>0</v>
          </cell>
          <cell r="EB860">
            <v>0</v>
          </cell>
          <cell r="EC860" t="str">
            <v>Def</v>
          </cell>
          <cell r="ED860" t="str">
            <v>Local Recreational Facilities</v>
          </cell>
        </row>
        <row r="861">
          <cell r="D861" t="str">
            <v>PC2130192a</v>
          </cell>
          <cell r="E861" t="str">
            <v>Esplanade Development</v>
          </cell>
          <cell r="F861" t="str">
            <v>Auckland Council</v>
          </cell>
          <cell r="G861" t="str">
            <v>Parks, sports and recreation</v>
          </cell>
          <cell r="H861" t="str">
            <v>E170805</v>
          </cell>
          <cell r="I861" t="str">
            <v>Local and sports parks - south management</v>
          </cell>
          <cell r="J861" t="str">
            <v>Lifestyle and culture</v>
          </cell>
          <cell r="K861" t="str">
            <v>Local parks services</v>
          </cell>
          <cell r="L861" t="str">
            <v>Local parks</v>
          </cell>
          <cell r="M861" t="str">
            <v>Local activities</v>
          </cell>
          <cell r="N861" t="str">
            <v>Local parks services</v>
          </cell>
          <cell r="O861" t="str">
            <v>Local parks</v>
          </cell>
          <cell r="P861" t="str">
            <v>Lifestyle and culture</v>
          </cell>
          <cell r="Q861" t="str">
            <v>Local parks services</v>
          </cell>
          <cell r="R861" t="str">
            <v>Local parks</v>
          </cell>
          <cell r="S861" t="str">
            <v>A1241205</v>
          </cell>
          <cell r="T861" t="str">
            <v>A1241205</v>
          </cell>
          <cell r="U861" t="str">
            <v>Local parks</v>
          </cell>
          <cell r="V861" t="str">
            <v>L110</v>
          </cell>
          <cell r="W861" t="str">
            <v>Franklin</v>
          </cell>
          <cell r="X861" t="str">
            <v>PL40810</v>
          </cell>
          <cell r="Y861" t="str">
            <v>Expense</v>
          </cell>
          <cell r="Z861">
            <v>20130701</v>
          </cell>
          <cell r="AA861">
            <v>20190630</v>
          </cell>
          <cell r="AB861">
            <v>1</v>
          </cell>
          <cell r="AC861" t="str">
            <v>Programme</v>
          </cell>
          <cell r="AD861">
            <v>0.5</v>
          </cell>
          <cell r="AE861">
            <v>0</v>
          </cell>
          <cell r="AF861">
            <v>0.5</v>
          </cell>
          <cell r="AG861">
            <v>0</v>
          </cell>
          <cell r="AH861">
            <v>2</v>
          </cell>
          <cell r="AI861" t="str">
            <v>Local &amp; Sports Parks</v>
          </cell>
          <cell r="AJ861" t="str">
            <v>Structures parks</v>
          </cell>
          <cell r="AK861">
            <v>35</v>
          </cell>
          <cell r="AM861">
            <v>0.5</v>
          </cell>
          <cell r="AO861">
            <v>0.5</v>
          </cell>
          <cell r="AT861">
            <v>0</v>
          </cell>
          <cell r="AU861">
            <v>424500</v>
          </cell>
          <cell r="AV861">
            <v>55000</v>
          </cell>
          <cell r="AW861">
            <v>15000</v>
          </cell>
          <cell r="AX861">
            <v>137500</v>
          </cell>
          <cell r="AY861">
            <v>79500</v>
          </cell>
          <cell r="AZ861">
            <v>180000</v>
          </cell>
          <cell r="BD861">
            <v>3.1E-2</v>
          </cell>
          <cell r="BE861">
            <v>6.1930000000000041E-2</v>
          </cell>
          <cell r="BF861">
            <v>9.3787900000000146E-2</v>
          </cell>
          <cell r="BG861">
            <v>0.12878911280000027</v>
          </cell>
          <cell r="BH861">
            <v>0.16491036440960039</v>
          </cell>
          <cell r="BI861">
            <v>0.19869276497747879</v>
          </cell>
          <cell r="BJ861">
            <v>0.23225616239684821</v>
          </cell>
          <cell r="BK861">
            <v>0.27045610343115034</v>
          </cell>
          <cell r="BL861">
            <v>0.31238115484437823</v>
          </cell>
          <cell r="BM861">
            <v>0.35568973295424255</v>
          </cell>
          <cell r="BN861">
            <v>0</v>
          </cell>
          <cell r="BO861">
            <v>0</v>
          </cell>
          <cell r="BP861">
            <v>26289.285000000018</v>
          </cell>
          <cell r="BQ861">
            <v>5158.3345000000081</v>
          </cell>
          <cell r="BR861">
            <v>1931.8366920000042</v>
          </cell>
          <cell r="BS861">
            <v>22675.175106320054</v>
          </cell>
          <cell r="BT861">
            <v>15796.074815709564</v>
          </cell>
          <cell r="BU861">
            <v>41806.109231432674</v>
          </cell>
          <cell r="BV861">
            <v>0</v>
          </cell>
          <cell r="BW861">
            <v>0</v>
          </cell>
          <cell r="BX861">
            <v>0</v>
          </cell>
          <cell r="BY861">
            <v>0</v>
          </cell>
          <cell r="BZ861">
            <v>0</v>
          </cell>
          <cell r="CA861">
            <v>450789.28500000003</v>
          </cell>
          <cell r="CB861">
            <v>60158.334500000012</v>
          </cell>
          <cell r="CC861">
            <v>16931.836692000004</v>
          </cell>
          <cell r="CD861">
            <v>160175.17510632006</v>
          </cell>
          <cell r="CE861">
            <v>95296.074815709566</v>
          </cell>
          <cell r="CF861">
            <v>221806.10923143267</v>
          </cell>
          <cell r="CG861">
            <v>0</v>
          </cell>
          <cell r="CH861">
            <v>0</v>
          </cell>
          <cell r="CI861">
            <v>0</v>
          </cell>
          <cell r="CK861">
            <v>0</v>
          </cell>
          <cell r="CL861">
            <v>0</v>
          </cell>
          <cell r="CM861">
            <v>225394.64250000002</v>
          </cell>
          <cell r="CN861">
            <v>30079.167250000006</v>
          </cell>
          <cell r="CO861">
            <v>8465.9183460000022</v>
          </cell>
          <cell r="CP861">
            <v>80087.587553160032</v>
          </cell>
          <cell r="CQ861">
            <v>47648.037407854783</v>
          </cell>
          <cell r="CR861">
            <v>110903.05461571633</v>
          </cell>
          <cell r="CS861">
            <v>0</v>
          </cell>
          <cell r="CT861">
            <v>0</v>
          </cell>
          <cell r="CU861">
            <v>0</v>
          </cell>
          <cell r="CW861">
            <v>0</v>
          </cell>
          <cell r="CX861">
            <v>0</v>
          </cell>
          <cell r="CY861">
            <v>225394.64250000002</v>
          </cell>
          <cell r="CZ861">
            <v>30079.167250000006</v>
          </cell>
          <cell r="DA861">
            <v>8465.9183460000022</v>
          </cell>
          <cell r="DB861">
            <v>80087.587553160032</v>
          </cell>
          <cell r="DC861">
            <v>47648.037407854783</v>
          </cell>
          <cell r="DD861">
            <v>110903.05461571633</v>
          </cell>
          <cell r="DE861">
            <v>0</v>
          </cell>
          <cell r="DF861">
            <v>0</v>
          </cell>
          <cell r="DG861">
            <v>0</v>
          </cell>
          <cell r="DI861">
            <v>0</v>
          </cell>
          <cell r="DJ861">
            <v>0</v>
          </cell>
          <cell r="DK861">
            <v>0</v>
          </cell>
          <cell r="DL861">
            <v>0</v>
          </cell>
          <cell r="DM861">
            <v>0</v>
          </cell>
          <cell r="DN861">
            <v>0</v>
          </cell>
          <cell r="DO861">
            <v>0</v>
          </cell>
          <cell r="DP861">
            <v>0</v>
          </cell>
          <cell r="DQ861">
            <v>0</v>
          </cell>
          <cell r="DR861">
            <v>0</v>
          </cell>
          <cell r="DS861">
            <v>0</v>
          </cell>
          <cell r="DU861" t="str">
            <v>MCC 8014CPM00001</v>
          </cell>
          <cell r="DV861">
            <v>445750</v>
          </cell>
          <cell r="DW861">
            <v>1</v>
          </cell>
          <cell r="DX861">
            <v>1</v>
          </cell>
          <cell r="DY861">
            <v>891500</v>
          </cell>
          <cell r="DZ861">
            <v>1005156.8153454624</v>
          </cell>
          <cell r="EB861">
            <v>1005156.8153454624</v>
          </cell>
          <cell r="EC861" t="str">
            <v>Regional Recreational Facilities</v>
          </cell>
          <cell r="ED861" t="str">
            <v>Regional Recreational Facilities</v>
          </cell>
        </row>
        <row r="862">
          <cell r="D862" t="str">
            <v>PC2130192b</v>
          </cell>
          <cell r="E862" t="str">
            <v>Esplanade Development</v>
          </cell>
          <cell r="F862" t="str">
            <v>Auckland Council</v>
          </cell>
          <cell r="G862" t="str">
            <v>Parks, sports and recreation</v>
          </cell>
          <cell r="H862" t="str">
            <v>E170805</v>
          </cell>
          <cell r="I862" t="str">
            <v>Local and sports parks - south management</v>
          </cell>
          <cell r="J862" t="str">
            <v>Lifestyle and culture</v>
          </cell>
          <cell r="K862" t="str">
            <v>Local parks services</v>
          </cell>
          <cell r="L862" t="str">
            <v>Local parks</v>
          </cell>
          <cell r="M862" t="str">
            <v>Local activities</v>
          </cell>
          <cell r="N862" t="str">
            <v>Local parks services</v>
          </cell>
          <cell r="O862" t="str">
            <v>Local parks</v>
          </cell>
          <cell r="P862" t="str">
            <v>Lifestyle and culture</v>
          </cell>
          <cell r="Q862" t="str">
            <v>Local parks services</v>
          </cell>
          <cell r="R862" t="str">
            <v>Local parks</v>
          </cell>
          <cell r="S862" t="str">
            <v>A1241205</v>
          </cell>
          <cell r="T862" t="str">
            <v>A1241205</v>
          </cell>
          <cell r="U862" t="str">
            <v>Local parks</v>
          </cell>
          <cell r="V862" t="str">
            <v>L130</v>
          </cell>
          <cell r="W862" t="str">
            <v>Howick</v>
          </cell>
          <cell r="X862" t="str">
            <v>PL40810</v>
          </cell>
          <cell r="Y862" t="str">
            <v>Expense</v>
          </cell>
          <cell r="Z862">
            <v>20120701</v>
          </cell>
          <cell r="AA862">
            <v>20220630</v>
          </cell>
          <cell r="AB862">
            <v>1</v>
          </cell>
          <cell r="AC862" t="str">
            <v>Programme</v>
          </cell>
          <cell r="AD862">
            <v>0.5</v>
          </cell>
          <cell r="AE862">
            <v>0</v>
          </cell>
          <cell r="AF862">
            <v>0.5</v>
          </cell>
          <cell r="AG862">
            <v>0</v>
          </cell>
          <cell r="AH862">
            <v>2</v>
          </cell>
          <cell r="AI862" t="str">
            <v>Local &amp; Sports Parks</v>
          </cell>
          <cell r="AJ862" t="str">
            <v>Structures parks</v>
          </cell>
          <cell r="AK862">
            <v>35</v>
          </cell>
          <cell r="AM862">
            <v>0.5</v>
          </cell>
          <cell r="AO862">
            <v>0.5</v>
          </cell>
          <cell r="AT862">
            <v>730000</v>
          </cell>
          <cell r="AU862">
            <v>400000</v>
          </cell>
          <cell r="AV862">
            <v>400000</v>
          </cell>
          <cell r="AW862">
            <v>400000</v>
          </cell>
          <cell r="AX862">
            <v>400000</v>
          </cell>
          <cell r="AY862">
            <v>400000</v>
          </cell>
          <cell r="AZ862">
            <v>400000</v>
          </cell>
          <cell r="BA862">
            <v>400000</v>
          </cell>
          <cell r="BB862">
            <v>400000</v>
          </cell>
          <cell r="BC862">
            <v>400000</v>
          </cell>
          <cell r="BD862">
            <v>3.1E-2</v>
          </cell>
          <cell r="BE862">
            <v>6.1930000000000041E-2</v>
          </cell>
          <cell r="BF862">
            <v>9.3787900000000146E-2</v>
          </cell>
          <cell r="BG862">
            <v>0.12878911280000027</v>
          </cell>
          <cell r="BH862">
            <v>0.16491036440960039</v>
          </cell>
          <cell r="BI862">
            <v>0.19869276497747879</v>
          </cell>
          <cell r="BJ862">
            <v>0.23225616239684821</v>
          </cell>
          <cell r="BK862">
            <v>0.27045610343115034</v>
          </cell>
          <cell r="BL862">
            <v>0.31238115484437823</v>
          </cell>
          <cell r="BM862">
            <v>0.35568973295424255</v>
          </cell>
          <cell r="BN862">
            <v>0</v>
          </cell>
          <cell r="BO862">
            <v>22630</v>
          </cell>
          <cell r="BP862">
            <v>24772.000000000015</v>
          </cell>
          <cell r="BQ862">
            <v>37515.160000000062</v>
          </cell>
          <cell r="BR862">
            <v>51515.64512000011</v>
          </cell>
          <cell r="BS862">
            <v>65964.145763840148</v>
          </cell>
          <cell r="BT862">
            <v>79477.10599099152</v>
          </cell>
          <cell r="BU862">
            <v>92902.464958739278</v>
          </cell>
          <cell r="BV862">
            <v>108182.44137246013</v>
          </cell>
          <cell r="BW862">
            <v>124952.46193775129</v>
          </cell>
          <cell r="BX862">
            <v>142275.89318169703</v>
          </cell>
          <cell r="BY862">
            <v>0</v>
          </cell>
          <cell r="BZ862">
            <v>752630</v>
          </cell>
          <cell r="CA862">
            <v>424772</v>
          </cell>
          <cell r="CB862">
            <v>437515.16000000003</v>
          </cell>
          <cell r="CC862">
            <v>451515.64512000012</v>
          </cell>
          <cell r="CD862">
            <v>465964.14576384018</v>
          </cell>
          <cell r="CE862">
            <v>479477.10599099152</v>
          </cell>
          <cell r="CF862">
            <v>492902.46495873929</v>
          </cell>
          <cell r="CG862">
            <v>508182.4413724601</v>
          </cell>
          <cell r="CH862">
            <v>524952.46193775127</v>
          </cell>
          <cell r="CI862">
            <v>542275.893181697</v>
          </cell>
          <cell r="CK862">
            <v>0</v>
          </cell>
          <cell r="CL862">
            <v>376315</v>
          </cell>
          <cell r="CM862">
            <v>212386</v>
          </cell>
          <cell r="CN862">
            <v>218757.58000000002</v>
          </cell>
          <cell r="CO862">
            <v>225757.82256000006</v>
          </cell>
          <cell r="CP862">
            <v>232982.07288192009</v>
          </cell>
          <cell r="CQ862">
            <v>239738.55299549576</v>
          </cell>
          <cell r="CR862">
            <v>246451.23247936965</v>
          </cell>
          <cell r="CS862">
            <v>254091.22068623005</v>
          </cell>
          <cell r="CT862">
            <v>262476.23096887564</v>
          </cell>
          <cell r="CU862">
            <v>271137.9465908485</v>
          </cell>
          <cell r="CW862">
            <v>0</v>
          </cell>
          <cell r="CX862">
            <v>376315</v>
          </cell>
          <cell r="CY862">
            <v>212386</v>
          </cell>
          <cell r="CZ862">
            <v>218757.58000000002</v>
          </cell>
          <cell r="DA862">
            <v>225757.82256000006</v>
          </cell>
          <cell r="DB862">
            <v>232982.07288192009</v>
          </cell>
          <cell r="DC862">
            <v>239738.55299549576</v>
          </cell>
          <cell r="DD862">
            <v>246451.23247936965</v>
          </cell>
          <cell r="DE862">
            <v>254091.22068623005</v>
          </cell>
          <cell r="DF862">
            <v>262476.23096887564</v>
          </cell>
          <cell r="DG862">
            <v>271137.9465908485</v>
          </cell>
          <cell r="DI862">
            <v>0</v>
          </cell>
          <cell r="DJ862">
            <v>0</v>
          </cell>
          <cell r="DK862">
            <v>0</v>
          </cell>
          <cell r="DL862">
            <v>0</v>
          </cell>
          <cell r="DM862">
            <v>0</v>
          </cell>
          <cell r="DN862">
            <v>0</v>
          </cell>
          <cell r="DO862">
            <v>0</v>
          </cell>
          <cell r="DP862">
            <v>0</v>
          </cell>
          <cell r="DQ862">
            <v>0</v>
          </cell>
          <cell r="DR862">
            <v>0</v>
          </cell>
          <cell r="DS862">
            <v>0</v>
          </cell>
          <cell r="DU862" t="str">
            <v>MCC 8014CPM00001</v>
          </cell>
          <cell r="DV862">
            <v>2165000</v>
          </cell>
          <cell r="DW862">
            <v>1</v>
          </cell>
          <cell r="DX862">
            <v>1</v>
          </cell>
          <cell r="DY862">
            <v>4330000</v>
          </cell>
          <cell r="DZ862">
            <v>5080187.3183254804</v>
          </cell>
          <cell r="EB862">
            <v>5080187.3183254804</v>
          </cell>
          <cell r="EC862" t="str">
            <v>Regional Recreational Facilities</v>
          </cell>
          <cell r="ED862" t="str">
            <v>Regional Recreational Facilities</v>
          </cell>
        </row>
        <row r="863">
          <cell r="D863" t="str">
            <v>PC2130192c</v>
          </cell>
          <cell r="E863" t="str">
            <v>Esplanade Development</v>
          </cell>
          <cell r="F863" t="str">
            <v>Auckland Council</v>
          </cell>
          <cell r="G863" t="str">
            <v>Parks, sports and recreation</v>
          </cell>
          <cell r="H863" t="str">
            <v>E170805</v>
          </cell>
          <cell r="I863" t="str">
            <v>Local and sports parks - south management</v>
          </cell>
          <cell r="J863" t="str">
            <v>Lifestyle and culture</v>
          </cell>
          <cell r="K863" t="str">
            <v>Local parks services</v>
          </cell>
          <cell r="L863" t="str">
            <v>Local parks</v>
          </cell>
          <cell r="M863" t="str">
            <v>Local activities</v>
          </cell>
          <cell r="N863" t="str">
            <v>Local parks services</v>
          </cell>
          <cell r="O863" t="str">
            <v>Local parks</v>
          </cell>
          <cell r="P863" t="str">
            <v>Lifestyle and culture</v>
          </cell>
          <cell r="Q863" t="str">
            <v>Local parks services</v>
          </cell>
          <cell r="R863" t="str">
            <v>Local parks</v>
          </cell>
          <cell r="S863" t="str">
            <v>A1241205</v>
          </cell>
          <cell r="T863" t="str">
            <v>A1241205</v>
          </cell>
          <cell r="U863" t="str">
            <v>Local parks</v>
          </cell>
          <cell r="V863" t="str">
            <v>L140</v>
          </cell>
          <cell r="W863" t="str">
            <v>Mangere-Otahuhu</v>
          </cell>
          <cell r="X863" t="str">
            <v>PL40810</v>
          </cell>
          <cell r="Y863" t="str">
            <v>Expense</v>
          </cell>
          <cell r="Z863">
            <v>20120701</v>
          </cell>
          <cell r="AA863">
            <v>20190630</v>
          </cell>
          <cell r="AB863">
            <v>1</v>
          </cell>
          <cell r="AC863" t="str">
            <v>Programme</v>
          </cell>
          <cell r="AD863">
            <v>0.5</v>
          </cell>
          <cell r="AE863">
            <v>0</v>
          </cell>
          <cell r="AF863">
            <v>0.5</v>
          </cell>
          <cell r="AG863">
            <v>0</v>
          </cell>
          <cell r="AH863">
            <v>2</v>
          </cell>
          <cell r="AI863" t="str">
            <v>Local &amp; Sports Parks</v>
          </cell>
          <cell r="AJ863" t="str">
            <v>Structures parks</v>
          </cell>
          <cell r="AK863">
            <v>35</v>
          </cell>
          <cell r="AM863">
            <v>0.5</v>
          </cell>
          <cell r="AO863">
            <v>0.5</v>
          </cell>
          <cell r="AT863">
            <v>305000</v>
          </cell>
          <cell r="AU863">
            <v>310000</v>
          </cell>
          <cell r="AV863">
            <v>405000</v>
          </cell>
          <cell r="AW863">
            <v>350000</v>
          </cell>
          <cell r="AX863">
            <v>530000</v>
          </cell>
          <cell r="AY863">
            <v>520000</v>
          </cell>
          <cell r="AZ863">
            <v>520000</v>
          </cell>
          <cell r="BD863">
            <v>3.1E-2</v>
          </cell>
          <cell r="BE863">
            <v>6.1930000000000041E-2</v>
          </cell>
          <cell r="BF863">
            <v>9.3787900000000146E-2</v>
          </cell>
          <cell r="BG863">
            <v>0.12878911280000027</v>
          </cell>
          <cell r="BH863">
            <v>0.16491036440960039</v>
          </cell>
          <cell r="BI863">
            <v>0.19869276497747879</v>
          </cell>
          <cell r="BJ863">
            <v>0.23225616239684821</v>
          </cell>
          <cell r="BK863">
            <v>0.27045610343115034</v>
          </cell>
          <cell r="BL863">
            <v>0.31238115484437823</v>
          </cell>
          <cell r="BM863">
            <v>0.35568973295424255</v>
          </cell>
          <cell r="BN863">
            <v>0</v>
          </cell>
          <cell r="BO863">
            <v>9455</v>
          </cell>
          <cell r="BP863">
            <v>19198.300000000014</v>
          </cell>
          <cell r="BQ863">
            <v>37984.099500000062</v>
          </cell>
          <cell r="BR863">
            <v>45076.189480000096</v>
          </cell>
          <cell r="BS863">
            <v>87402.493137088211</v>
          </cell>
          <cell r="BT863">
            <v>103320.23778828897</v>
          </cell>
          <cell r="BU863">
            <v>120773.20444636107</v>
          </cell>
          <cell r="BV863">
            <v>0</v>
          </cell>
          <cell r="BW863">
            <v>0</v>
          </cell>
          <cell r="BX863">
            <v>0</v>
          </cell>
          <cell r="BY863">
            <v>0</v>
          </cell>
          <cell r="BZ863">
            <v>314455</v>
          </cell>
          <cell r="CA863">
            <v>329198.3</v>
          </cell>
          <cell r="CB863">
            <v>442984.09950000007</v>
          </cell>
          <cell r="CC863">
            <v>395076.18948000012</v>
          </cell>
          <cell r="CD863">
            <v>617402.49313708826</v>
          </cell>
          <cell r="CE863">
            <v>623320.23778828897</v>
          </cell>
          <cell r="CF863">
            <v>640773.20444636105</v>
          </cell>
          <cell r="CG863">
            <v>0</v>
          </cell>
          <cell r="CH863">
            <v>0</v>
          </cell>
          <cell r="CI863">
            <v>0</v>
          </cell>
          <cell r="CK863">
            <v>0</v>
          </cell>
          <cell r="CL863">
            <v>157227.5</v>
          </cell>
          <cell r="CM863">
            <v>164599.15</v>
          </cell>
          <cell r="CN863">
            <v>221492.04975000003</v>
          </cell>
          <cell r="CO863">
            <v>197538.09474000006</v>
          </cell>
          <cell r="CP863">
            <v>308701.24656854413</v>
          </cell>
          <cell r="CQ863">
            <v>311660.11889414449</v>
          </cell>
          <cell r="CR863">
            <v>320386.60222318053</v>
          </cell>
          <cell r="CS863">
            <v>0</v>
          </cell>
          <cell r="CT863">
            <v>0</v>
          </cell>
          <cell r="CU863">
            <v>0</v>
          </cell>
          <cell r="CW863">
            <v>0</v>
          </cell>
          <cell r="CX863">
            <v>157227.5</v>
          </cell>
          <cell r="CY863">
            <v>164599.15</v>
          </cell>
          <cell r="CZ863">
            <v>221492.04975000003</v>
          </cell>
          <cell r="DA863">
            <v>197538.09474000006</v>
          </cell>
          <cell r="DB863">
            <v>308701.24656854413</v>
          </cell>
          <cell r="DC863">
            <v>311660.11889414449</v>
          </cell>
          <cell r="DD863">
            <v>320386.60222318053</v>
          </cell>
          <cell r="DE863">
            <v>0</v>
          </cell>
          <cell r="DF863">
            <v>0</v>
          </cell>
          <cell r="DG863">
            <v>0</v>
          </cell>
          <cell r="DI863">
            <v>0</v>
          </cell>
          <cell r="DJ863">
            <v>0</v>
          </cell>
          <cell r="DK863">
            <v>0</v>
          </cell>
          <cell r="DL863">
            <v>0</v>
          </cell>
          <cell r="DM863">
            <v>0</v>
          </cell>
          <cell r="DN863">
            <v>0</v>
          </cell>
          <cell r="DO863">
            <v>0</v>
          </cell>
          <cell r="DP863">
            <v>0</v>
          </cell>
          <cell r="DQ863">
            <v>0</v>
          </cell>
          <cell r="DR863">
            <v>0</v>
          </cell>
          <cell r="DS863">
            <v>0</v>
          </cell>
          <cell r="DU863" t="str">
            <v>MCC 8014CPM00001</v>
          </cell>
          <cell r="DV863">
            <v>1470000</v>
          </cell>
          <cell r="DW863">
            <v>1</v>
          </cell>
          <cell r="DX863">
            <v>1</v>
          </cell>
          <cell r="DY863">
            <v>2940000</v>
          </cell>
          <cell r="DZ863">
            <v>3363209.5243517384</v>
          </cell>
          <cell r="EB863">
            <v>3363209.5243517384</v>
          </cell>
          <cell r="EC863" t="str">
            <v>Regional Recreational Facilities</v>
          </cell>
          <cell r="ED863" t="str">
            <v>Regional Recreational Facilities</v>
          </cell>
        </row>
        <row r="864">
          <cell r="D864" t="str">
            <v>PC2130192d</v>
          </cell>
          <cell r="E864" t="str">
            <v>Esplanade Development</v>
          </cell>
          <cell r="F864" t="str">
            <v>Auckland Council</v>
          </cell>
          <cell r="G864" t="str">
            <v>Parks, sports and recreation</v>
          </cell>
          <cell r="H864" t="str">
            <v>E170805</v>
          </cell>
          <cell r="I864" t="str">
            <v>Local and sports parks - south management</v>
          </cell>
          <cell r="J864" t="str">
            <v>Lifestyle and culture</v>
          </cell>
          <cell r="K864" t="str">
            <v>Local parks services</v>
          </cell>
          <cell r="L864" t="str">
            <v>Local parks</v>
          </cell>
          <cell r="M864" t="str">
            <v>Local activities</v>
          </cell>
          <cell r="N864" t="str">
            <v>Local parks services</v>
          </cell>
          <cell r="O864" t="str">
            <v>Local parks</v>
          </cell>
          <cell r="P864" t="str">
            <v>Lifestyle and culture</v>
          </cell>
          <cell r="Q864" t="str">
            <v>Local parks services</v>
          </cell>
          <cell r="R864" t="str">
            <v>Local parks</v>
          </cell>
          <cell r="S864" t="str">
            <v>A1241205</v>
          </cell>
          <cell r="T864" t="str">
            <v>A1241205</v>
          </cell>
          <cell r="U864" t="str">
            <v>Local parks</v>
          </cell>
          <cell r="V864" t="str">
            <v>L145</v>
          </cell>
          <cell r="W864" t="str">
            <v>Manurewa</v>
          </cell>
          <cell r="X864" t="str">
            <v>PL40810</v>
          </cell>
          <cell r="Y864" t="str">
            <v>Expense</v>
          </cell>
          <cell r="Z864">
            <v>20120701</v>
          </cell>
          <cell r="AA864">
            <v>20190630</v>
          </cell>
          <cell r="AB864">
            <v>1</v>
          </cell>
          <cell r="AC864" t="str">
            <v>Programme</v>
          </cell>
          <cell r="AD864">
            <v>0.5</v>
          </cell>
          <cell r="AE864">
            <v>0</v>
          </cell>
          <cell r="AF864">
            <v>0.5</v>
          </cell>
          <cell r="AG864">
            <v>0</v>
          </cell>
          <cell r="AH864">
            <v>2</v>
          </cell>
          <cell r="AI864" t="str">
            <v>Local &amp; Sports Parks</v>
          </cell>
          <cell r="AJ864" t="str">
            <v>Structures parks</v>
          </cell>
          <cell r="AK864">
            <v>35</v>
          </cell>
          <cell r="AM864">
            <v>0.5</v>
          </cell>
          <cell r="AO864">
            <v>0.5</v>
          </cell>
          <cell r="AT864">
            <v>195851.48499999999</v>
          </cell>
          <cell r="AU864">
            <v>120000</v>
          </cell>
          <cell r="AV864">
            <v>50000</v>
          </cell>
          <cell r="AW864">
            <v>195000</v>
          </cell>
          <cell r="AX864">
            <v>270000</v>
          </cell>
          <cell r="AY864">
            <v>335000</v>
          </cell>
          <cell r="AZ864">
            <v>245000</v>
          </cell>
          <cell r="BD864">
            <v>3.1E-2</v>
          </cell>
          <cell r="BE864">
            <v>6.1930000000000041E-2</v>
          </cell>
          <cell r="BF864">
            <v>9.3787900000000146E-2</v>
          </cell>
          <cell r="BG864">
            <v>0.12878911280000027</v>
          </cell>
          <cell r="BH864">
            <v>0.16491036440960039</v>
          </cell>
          <cell r="BI864">
            <v>0.19869276497747879</v>
          </cell>
          <cell r="BJ864">
            <v>0.23225616239684821</v>
          </cell>
          <cell r="BK864">
            <v>0.27045610343115034</v>
          </cell>
          <cell r="BL864">
            <v>0.31238115484437823</v>
          </cell>
          <cell r="BM864">
            <v>0.35568973295424255</v>
          </cell>
          <cell r="BN864">
            <v>0</v>
          </cell>
          <cell r="BO864">
            <v>6071.3960349999998</v>
          </cell>
          <cell r="BP864">
            <v>7431.6000000000049</v>
          </cell>
          <cell r="BQ864">
            <v>4689.3950000000077</v>
          </cell>
          <cell r="BR864">
            <v>25113.876996000054</v>
          </cell>
          <cell r="BS864">
            <v>44525.798390592106</v>
          </cell>
          <cell r="BT864">
            <v>66562.076267455399</v>
          </cell>
          <cell r="BU864">
            <v>56902.759787227813</v>
          </cell>
          <cell r="BV864">
            <v>0</v>
          </cell>
          <cell r="BW864">
            <v>0</v>
          </cell>
          <cell r="BX864">
            <v>0</v>
          </cell>
          <cell r="BY864">
            <v>0</v>
          </cell>
          <cell r="BZ864">
            <v>201922.881035</v>
          </cell>
          <cell r="CA864">
            <v>127431.6</v>
          </cell>
          <cell r="CB864">
            <v>54689.395000000004</v>
          </cell>
          <cell r="CC864">
            <v>220113.87699600006</v>
          </cell>
          <cell r="CD864">
            <v>314525.7983905921</v>
          </cell>
          <cell r="CE864">
            <v>401562.07626745541</v>
          </cell>
          <cell r="CF864">
            <v>301902.75978722784</v>
          </cell>
          <cell r="CG864">
            <v>0</v>
          </cell>
          <cell r="CH864">
            <v>0</v>
          </cell>
          <cell r="CI864">
            <v>0</v>
          </cell>
          <cell r="CK864">
            <v>0</v>
          </cell>
          <cell r="CL864">
            <v>100961.4405175</v>
          </cell>
          <cell r="CM864">
            <v>63715.8</v>
          </cell>
          <cell r="CN864">
            <v>27344.697500000002</v>
          </cell>
          <cell r="CO864">
            <v>110056.93849800003</v>
          </cell>
          <cell r="CP864">
            <v>157262.89919529605</v>
          </cell>
          <cell r="CQ864">
            <v>200781.03813372771</v>
          </cell>
          <cell r="CR864">
            <v>150951.37989361392</v>
          </cell>
          <cell r="CS864">
            <v>0</v>
          </cell>
          <cell r="CT864">
            <v>0</v>
          </cell>
          <cell r="CU864">
            <v>0</v>
          </cell>
          <cell r="CW864">
            <v>0</v>
          </cell>
          <cell r="CX864">
            <v>100961.4405175</v>
          </cell>
          <cell r="CY864">
            <v>63715.8</v>
          </cell>
          <cell r="CZ864">
            <v>27344.697500000002</v>
          </cell>
          <cell r="DA864">
            <v>110056.93849800003</v>
          </cell>
          <cell r="DB864">
            <v>157262.89919529605</v>
          </cell>
          <cell r="DC864">
            <v>200781.03813372771</v>
          </cell>
          <cell r="DD864">
            <v>150951.37989361392</v>
          </cell>
          <cell r="DE864">
            <v>0</v>
          </cell>
          <cell r="DF864">
            <v>0</v>
          </cell>
          <cell r="DG864">
            <v>0</v>
          </cell>
          <cell r="DI864">
            <v>0</v>
          </cell>
          <cell r="DJ864">
            <v>0</v>
          </cell>
          <cell r="DK864">
            <v>0</v>
          </cell>
          <cell r="DL864">
            <v>0</v>
          </cell>
          <cell r="DM864">
            <v>0</v>
          </cell>
          <cell r="DN864">
            <v>0</v>
          </cell>
          <cell r="DO864">
            <v>0</v>
          </cell>
          <cell r="DP864">
            <v>0</v>
          </cell>
          <cell r="DQ864">
            <v>0</v>
          </cell>
          <cell r="DR864">
            <v>0</v>
          </cell>
          <cell r="DS864">
            <v>0</v>
          </cell>
          <cell r="DU864" t="str">
            <v>MCC 8014CPM00001</v>
          </cell>
          <cell r="DV864">
            <v>705425.74249999993</v>
          </cell>
          <cell r="DW864">
            <v>1</v>
          </cell>
          <cell r="DX864">
            <v>1</v>
          </cell>
          <cell r="DY864">
            <v>1410851.4849999999</v>
          </cell>
          <cell r="DZ864">
            <v>1622148.3874762752</v>
          </cell>
          <cell r="EB864">
            <v>1622148.3874762752</v>
          </cell>
          <cell r="EC864" t="str">
            <v>Regional Recreational Facilities</v>
          </cell>
          <cell r="ED864" t="str">
            <v>Regional Recreational Facilities</v>
          </cell>
        </row>
        <row r="865">
          <cell r="D865" t="str">
            <v>PC2130192e</v>
          </cell>
          <cell r="E865" t="str">
            <v>Esplanade Development</v>
          </cell>
          <cell r="F865" t="str">
            <v>Auckland Council</v>
          </cell>
          <cell r="G865" t="str">
            <v>Parks, sports and recreation</v>
          </cell>
          <cell r="H865" t="str">
            <v>E170805</v>
          </cell>
          <cell r="I865" t="str">
            <v>Local and sports parks - south management</v>
          </cell>
          <cell r="J865" t="str">
            <v>Lifestyle and culture</v>
          </cell>
          <cell r="K865" t="str">
            <v>Local parks services</v>
          </cell>
          <cell r="L865" t="str">
            <v>Local parks</v>
          </cell>
          <cell r="M865" t="str">
            <v>Local activities</v>
          </cell>
          <cell r="N865" t="str">
            <v>Local parks services</v>
          </cell>
          <cell r="O865" t="str">
            <v>Local parks</v>
          </cell>
          <cell r="P865" t="str">
            <v>Lifestyle and culture</v>
          </cell>
          <cell r="Q865" t="str">
            <v>Local parks services</v>
          </cell>
          <cell r="R865" t="str">
            <v>Local parks</v>
          </cell>
          <cell r="S865" t="str">
            <v>A1241205</v>
          </cell>
          <cell r="T865" t="str">
            <v>A1241205</v>
          </cell>
          <cell r="U865" t="str">
            <v>Local parks</v>
          </cell>
          <cell r="V865" t="str">
            <v>L160</v>
          </cell>
          <cell r="W865" t="str">
            <v>Otara-Papatoetoe</v>
          </cell>
          <cell r="X865" t="str">
            <v>PL40810</v>
          </cell>
          <cell r="Y865" t="str">
            <v>Expense</v>
          </cell>
          <cell r="Z865">
            <v>20160701</v>
          </cell>
          <cell r="AA865">
            <v>20190630</v>
          </cell>
          <cell r="AB865">
            <v>1</v>
          </cell>
          <cell r="AC865" t="str">
            <v>Programme</v>
          </cell>
          <cell r="AD865">
            <v>0.5</v>
          </cell>
          <cell r="AE865">
            <v>0</v>
          </cell>
          <cell r="AF865">
            <v>0.5</v>
          </cell>
          <cell r="AG865">
            <v>0</v>
          </cell>
          <cell r="AH865">
            <v>2</v>
          </cell>
          <cell r="AI865" t="str">
            <v>Local &amp; Sports Parks</v>
          </cell>
          <cell r="AJ865" t="str">
            <v>Structures parks</v>
          </cell>
          <cell r="AK865">
            <v>35</v>
          </cell>
          <cell r="AM865">
            <v>0.5</v>
          </cell>
          <cell r="AO865">
            <v>0.5</v>
          </cell>
          <cell r="AX865">
            <v>200000</v>
          </cell>
          <cell r="AY865">
            <v>150000</v>
          </cell>
          <cell r="AZ865">
            <v>150000</v>
          </cell>
          <cell r="BD865">
            <v>3.1E-2</v>
          </cell>
          <cell r="BE865">
            <v>6.1930000000000041E-2</v>
          </cell>
          <cell r="BF865">
            <v>9.3787900000000146E-2</v>
          </cell>
          <cell r="BG865">
            <v>0.12878911280000027</v>
          </cell>
          <cell r="BH865">
            <v>0.16491036440960039</v>
          </cell>
          <cell r="BI865">
            <v>0.19869276497747879</v>
          </cell>
          <cell r="BJ865">
            <v>0.23225616239684821</v>
          </cell>
          <cell r="BK865">
            <v>0.27045610343115034</v>
          </cell>
          <cell r="BL865">
            <v>0.31238115484437823</v>
          </cell>
          <cell r="BM865">
            <v>0.35568973295424255</v>
          </cell>
          <cell r="BN865">
            <v>0</v>
          </cell>
          <cell r="BO865">
            <v>0</v>
          </cell>
          <cell r="BP865">
            <v>0</v>
          </cell>
          <cell r="BQ865">
            <v>0</v>
          </cell>
          <cell r="BR865">
            <v>0</v>
          </cell>
          <cell r="BS865">
            <v>32982.072881920074</v>
          </cell>
          <cell r="BT865">
            <v>29803.914746621816</v>
          </cell>
          <cell r="BU865">
            <v>34838.424359527235</v>
          </cell>
          <cell r="BV865">
            <v>0</v>
          </cell>
          <cell r="BW865">
            <v>0</v>
          </cell>
          <cell r="BX865">
            <v>0</v>
          </cell>
          <cell r="BY865">
            <v>0</v>
          </cell>
          <cell r="BZ865">
            <v>0</v>
          </cell>
          <cell r="CA865">
            <v>0</v>
          </cell>
          <cell r="CB865">
            <v>0</v>
          </cell>
          <cell r="CC865">
            <v>0</v>
          </cell>
          <cell r="CD865">
            <v>232982.07288192009</v>
          </cell>
          <cell r="CE865">
            <v>179803.91474662183</v>
          </cell>
          <cell r="CF865">
            <v>184838.42435952724</v>
          </cell>
          <cell r="CG865">
            <v>0</v>
          </cell>
          <cell r="CH865">
            <v>0</v>
          </cell>
          <cell r="CI865">
            <v>0</v>
          </cell>
          <cell r="CK865">
            <v>0</v>
          </cell>
          <cell r="CL865">
            <v>0</v>
          </cell>
          <cell r="CM865">
            <v>0</v>
          </cell>
          <cell r="CN865">
            <v>0</v>
          </cell>
          <cell r="CO865">
            <v>0</v>
          </cell>
          <cell r="CP865">
            <v>116491.03644096004</v>
          </cell>
          <cell r="CQ865">
            <v>89901.957373310914</v>
          </cell>
          <cell r="CR865">
            <v>92419.212179763621</v>
          </cell>
          <cell r="CS865">
            <v>0</v>
          </cell>
          <cell r="CT865">
            <v>0</v>
          </cell>
          <cell r="CU865">
            <v>0</v>
          </cell>
          <cell r="CW865">
            <v>0</v>
          </cell>
          <cell r="CX865">
            <v>0</v>
          </cell>
          <cell r="CY865">
            <v>0</v>
          </cell>
          <cell r="CZ865">
            <v>0</v>
          </cell>
          <cell r="DA865">
            <v>0</v>
          </cell>
          <cell r="DB865">
            <v>116491.03644096004</v>
          </cell>
          <cell r="DC865">
            <v>89901.957373310914</v>
          </cell>
          <cell r="DD865">
            <v>92419.212179763621</v>
          </cell>
          <cell r="DE865">
            <v>0</v>
          </cell>
          <cell r="DF865">
            <v>0</v>
          </cell>
          <cell r="DG865">
            <v>0</v>
          </cell>
          <cell r="DI865">
            <v>0</v>
          </cell>
          <cell r="DJ865">
            <v>0</v>
          </cell>
          <cell r="DK865">
            <v>0</v>
          </cell>
          <cell r="DL865">
            <v>0</v>
          </cell>
          <cell r="DM865">
            <v>0</v>
          </cell>
          <cell r="DN865">
            <v>0</v>
          </cell>
          <cell r="DO865">
            <v>0</v>
          </cell>
          <cell r="DP865">
            <v>0</v>
          </cell>
          <cell r="DQ865">
            <v>0</v>
          </cell>
          <cell r="DR865">
            <v>0</v>
          </cell>
          <cell r="DS865">
            <v>0</v>
          </cell>
          <cell r="DU865" t="str">
            <v>MCC 8014CPM00001</v>
          </cell>
          <cell r="DV865">
            <v>250000</v>
          </cell>
          <cell r="DW865">
            <v>1</v>
          </cell>
          <cell r="DX865">
            <v>1</v>
          </cell>
          <cell r="DY865">
            <v>500000</v>
          </cell>
          <cell r="DZ865">
            <v>597624.41198806907</v>
          </cell>
          <cell r="EB865">
            <v>597624.41198806907</v>
          </cell>
          <cell r="EC865" t="str">
            <v>Regional Recreational Facilities</v>
          </cell>
          <cell r="ED865" t="str">
            <v>Regional Recreational Facilities</v>
          </cell>
        </row>
        <row r="866">
          <cell r="D866" t="str">
            <v>PC2130192f</v>
          </cell>
          <cell r="E866" t="str">
            <v>Esplanade Development</v>
          </cell>
          <cell r="F866" t="str">
            <v>Auckland Council</v>
          </cell>
          <cell r="G866" t="str">
            <v>Parks, sports and recreation</v>
          </cell>
          <cell r="H866" t="str">
            <v>E170805</v>
          </cell>
          <cell r="I866" t="str">
            <v>Local and sports parks - south management</v>
          </cell>
          <cell r="J866" t="str">
            <v>Lifestyle and culture</v>
          </cell>
          <cell r="K866" t="str">
            <v>Local parks services</v>
          </cell>
          <cell r="L866" t="str">
            <v>Local parks</v>
          </cell>
          <cell r="M866" t="str">
            <v>Local activities</v>
          </cell>
          <cell r="N866" t="str">
            <v>Local parks services</v>
          </cell>
          <cell r="O866" t="str">
            <v>Local parks</v>
          </cell>
          <cell r="P866" t="str">
            <v>Lifestyle and culture</v>
          </cell>
          <cell r="Q866" t="str">
            <v>Local parks services</v>
          </cell>
          <cell r="R866" t="str">
            <v>Local parks</v>
          </cell>
          <cell r="S866" t="str">
            <v>A1241205</v>
          </cell>
          <cell r="T866" t="str">
            <v>A1241205</v>
          </cell>
          <cell r="U866" t="str">
            <v>Local parks</v>
          </cell>
          <cell r="V866" t="str">
            <v>L210</v>
          </cell>
          <cell r="W866" t="str">
            <v>Other (Unallocated)</v>
          </cell>
          <cell r="X866" t="str">
            <v>PL40810</v>
          </cell>
          <cell r="Y866" t="str">
            <v>Expense</v>
          </cell>
          <cell r="Z866">
            <v>20100701</v>
          </cell>
          <cell r="AA866">
            <v>20120630</v>
          </cell>
          <cell r="AB866">
            <v>1</v>
          </cell>
          <cell r="AC866" t="str">
            <v>Programme</v>
          </cell>
          <cell r="AD866">
            <v>0.5</v>
          </cell>
          <cell r="AE866">
            <v>0</v>
          </cell>
          <cell r="AF866">
            <v>0.5</v>
          </cell>
          <cell r="AG866">
            <v>0</v>
          </cell>
          <cell r="AH866">
            <v>2</v>
          </cell>
          <cell r="AI866" t="str">
            <v>Local &amp; Sports Parks</v>
          </cell>
          <cell r="AJ866" t="str">
            <v>Structures parks</v>
          </cell>
          <cell r="AK866">
            <v>35</v>
          </cell>
          <cell r="AQ866">
            <v>1</v>
          </cell>
          <cell r="AS866">
            <v>1518918.92</v>
          </cell>
          <cell r="AT866">
            <v>0</v>
          </cell>
          <cell r="AU866">
            <v>0</v>
          </cell>
          <cell r="AV866">
            <v>0</v>
          </cell>
          <cell r="AW866">
            <v>0</v>
          </cell>
          <cell r="AX866">
            <v>0</v>
          </cell>
          <cell r="AY866">
            <v>0</v>
          </cell>
          <cell r="AZ866">
            <v>0</v>
          </cell>
          <cell r="BD866">
            <v>3.1E-2</v>
          </cell>
          <cell r="BE866">
            <v>6.1930000000000041E-2</v>
          </cell>
          <cell r="BF866">
            <v>9.3787900000000146E-2</v>
          </cell>
          <cell r="BG866">
            <v>0.12878911280000027</v>
          </cell>
          <cell r="BH866">
            <v>0.16491036440960039</v>
          </cell>
          <cell r="BI866">
            <v>0.19869276497747879</v>
          </cell>
          <cell r="BJ866">
            <v>0.23225616239684821</v>
          </cell>
          <cell r="BK866">
            <v>0.27045610343115034</v>
          </cell>
          <cell r="BL866">
            <v>0.31238115484437823</v>
          </cell>
          <cell r="BM866">
            <v>0.35568973295424255</v>
          </cell>
          <cell r="BN866">
            <v>0</v>
          </cell>
          <cell r="BO866">
            <v>0</v>
          </cell>
          <cell r="BP866">
            <v>0</v>
          </cell>
          <cell r="BQ866">
            <v>0</v>
          </cell>
          <cell r="BR866">
            <v>0</v>
          </cell>
          <cell r="BS866">
            <v>0</v>
          </cell>
          <cell r="BT866">
            <v>0</v>
          </cell>
          <cell r="BU866">
            <v>0</v>
          </cell>
          <cell r="BV866">
            <v>0</v>
          </cell>
          <cell r="BW866">
            <v>0</v>
          </cell>
          <cell r="BX866">
            <v>0</v>
          </cell>
          <cell r="BY866">
            <v>1518918.92</v>
          </cell>
          <cell r="BZ866">
            <v>0</v>
          </cell>
          <cell r="CA866">
            <v>0</v>
          </cell>
          <cell r="CB866">
            <v>0</v>
          </cell>
          <cell r="CC866">
            <v>0</v>
          </cell>
          <cell r="CD866">
            <v>0</v>
          </cell>
          <cell r="CE866">
            <v>0</v>
          </cell>
          <cell r="CF866">
            <v>0</v>
          </cell>
          <cell r="CG866">
            <v>0</v>
          </cell>
          <cell r="CH866">
            <v>0</v>
          </cell>
          <cell r="CI866">
            <v>0</v>
          </cell>
          <cell r="CK866">
            <v>759459.46</v>
          </cell>
          <cell r="CL866">
            <v>0</v>
          </cell>
          <cell r="CM866">
            <v>0</v>
          </cell>
          <cell r="CN866">
            <v>0</v>
          </cell>
          <cell r="CO866">
            <v>0</v>
          </cell>
          <cell r="CP866">
            <v>0</v>
          </cell>
          <cell r="CQ866">
            <v>0</v>
          </cell>
          <cell r="CR866">
            <v>0</v>
          </cell>
          <cell r="CS866">
            <v>0</v>
          </cell>
          <cell r="CT866">
            <v>0</v>
          </cell>
          <cell r="CU866">
            <v>0</v>
          </cell>
          <cell r="CW866">
            <v>759459.46</v>
          </cell>
          <cell r="CX866">
            <v>0</v>
          </cell>
          <cell r="CY866">
            <v>0</v>
          </cell>
          <cell r="CZ866">
            <v>0</v>
          </cell>
          <cell r="DA866">
            <v>0</v>
          </cell>
          <cell r="DB866">
            <v>0</v>
          </cell>
          <cell r="DC866">
            <v>0</v>
          </cell>
          <cell r="DD866">
            <v>0</v>
          </cell>
          <cell r="DE866">
            <v>0</v>
          </cell>
          <cell r="DF866">
            <v>0</v>
          </cell>
          <cell r="DG866">
            <v>0</v>
          </cell>
          <cell r="DI866">
            <v>0</v>
          </cell>
          <cell r="DJ866">
            <v>0</v>
          </cell>
          <cell r="DK866">
            <v>0</v>
          </cell>
          <cell r="DL866">
            <v>0</v>
          </cell>
          <cell r="DM866">
            <v>0</v>
          </cell>
          <cell r="DN866">
            <v>0</v>
          </cell>
          <cell r="DO866">
            <v>0</v>
          </cell>
          <cell r="DP866">
            <v>0</v>
          </cell>
          <cell r="DQ866">
            <v>0</v>
          </cell>
          <cell r="DR866">
            <v>0</v>
          </cell>
          <cell r="DS866">
            <v>0</v>
          </cell>
          <cell r="DU866" t="str">
            <v>MCC 8014CPM00001</v>
          </cell>
          <cell r="DV866">
            <v>0</v>
          </cell>
          <cell r="DW866">
            <v>1</v>
          </cell>
          <cell r="DX866">
            <v>1</v>
          </cell>
          <cell r="DY866">
            <v>0</v>
          </cell>
          <cell r="DZ866">
            <v>0</v>
          </cell>
          <cell r="EB866">
            <v>0</v>
          </cell>
          <cell r="EC866" t="str">
            <v>Regional Recreational Facilities</v>
          </cell>
          <cell r="ED866" t="str">
            <v>Regional Recreational Facilities</v>
          </cell>
        </row>
        <row r="867">
          <cell r="D867" t="str">
            <v>PC2130193</v>
          </cell>
          <cell r="E867" t="str">
            <v>Esplanade Reserves Renewals</v>
          </cell>
          <cell r="F867" t="str">
            <v>Auckland Council</v>
          </cell>
          <cell r="G867" t="str">
            <v>Parks, sports and recreation</v>
          </cell>
          <cell r="H867" t="str">
            <v>E170805</v>
          </cell>
          <cell r="I867" t="str">
            <v>Local and sports parks - south management</v>
          </cell>
          <cell r="J867" t="str">
            <v>Lifestyle and culture</v>
          </cell>
          <cell r="K867" t="str">
            <v>Local parks services</v>
          </cell>
          <cell r="L867" t="str">
            <v>Local parks</v>
          </cell>
          <cell r="M867" t="str">
            <v>Local activities</v>
          </cell>
          <cell r="N867" t="str">
            <v>Local parks services</v>
          </cell>
          <cell r="O867" t="str">
            <v>Local parks</v>
          </cell>
          <cell r="P867" t="str">
            <v>Lifestyle and culture</v>
          </cell>
          <cell r="Q867" t="str">
            <v>Local parks services</v>
          </cell>
          <cell r="R867" t="str">
            <v>Local parks</v>
          </cell>
          <cell r="S867" t="str">
            <v>A1241205</v>
          </cell>
          <cell r="T867" t="str">
            <v>A1241205</v>
          </cell>
          <cell r="U867" t="str">
            <v>Local parks</v>
          </cell>
          <cell r="V867" t="str">
            <v>L110</v>
          </cell>
          <cell r="W867" t="str">
            <v>Franklin</v>
          </cell>
          <cell r="X867" t="str">
            <v>PL40810</v>
          </cell>
          <cell r="Y867" t="str">
            <v>Expense</v>
          </cell>
          <cell r="Z867">
            <v>20120701</v>
          </cell>
          <cell r="AA867">
            <v>20220630</v>
          </cell>
          <cell r="AB867">
            <v>1</v>
          </cell>
          <cell r="AC867" t="str">
            <v>Programme</v>
          </cell>
          <cell r="AD867">
            <v>0</v>
          </cell>
          <cell r="AE867">
            <v>0</v>
          </cell>
          <cell r="AF867">
            <v>0</v>
          </cell>
          <cell r="AG867">
            <v>1</v>
          </cell>
          <cell r="AH867">
            <v>2</v>
          </cell>
          <cell r="AI867" t="str">
            <v>Local &amp; Sports Parks</v>
          </cell>
          <cell r="AJ867" t="str">
            <v>Structures parks</v>
          </cell>
          <cell r="AK867">
            <v>35</v>
          </cell>
          <cell r="AM867">
            <v>1</v>
          </cell>
          <cell r="AT867">
            <v>81485.082507422063</v>
          </cell>
          <cell r="AU867">
            <v>83276</v>
          </cell>
          <cell r="AV867">
            <v>93717</v>
          </cell>
          <cell r="AW867">
            <v>89643</v>
          </cell>
          <cell r="AX867">
            <v>97114</v>
          </cell>
          <cell r="AY867">
            <v>95944</v>
          </cell>
          <cell r="AZ867">
            <v>93595</v>
          </cell>
          <cell r="BA867">
            <v>92287</v>
          </cell>
          <cell r="BB867">
            <v>92287</v>
          </cell>
          <cell r="BC867">
            <v>92287</v>
          </cell>
          <cell r="BD867">
            <v>3.1E-2</v>
          </cell>
          <cell r="BE867">
            <v>6.1930000000000041E-2</v>
          </cell>
          <cell r="BF867">
            <v>9.3787900000000146E-2</v>
          </cell>
          <cell r="BG867">
            <v>0.12878911280000027</v>
          </cell>
          <cell r="BH867">
            <v>0.16491036440960039</v>
          </cell>
          <cell r="BI867">
            <v>0.19869276497747879</v>
          </cell>
          <cell r="BJ867">
            <v>0.23225616239684821</v>
          </cell>
          <cell r="BK867">
            <v>0.27045610343115034</v>
          </cell>
          <cell r="BL867">
            <v>0.31238115484437823</v>
          </cell>
          <cell r="BM867">
            <v>0.35568973295424255</v>
          </cell>
          <cell r="BN867">
            <v>0</v>
          </cell>
          <cell r="BO867">
            <v>2526.0375577300838</v>
          </cell>
          <cell r="BP867">
            <v>5157.282680000003</v>
          </cell>
          <cell r="BQ867">
            <v>8789.5206243000139</v>
          </cell>
          <cell r="BR867">
            <v>11545.042438730425</v>
          </cell>
          <cell r="BS867">
            <v>16015.105129273932</v>
          </cell>
          <cell r="BT867">
            <v>19063.378642999225</v>
          </cell>
          <cell r="BU867">
            <v>21738.015519533008</v>
          </cell>
          <cell r="BV867">
            <v>24959.582417350572</v>
          </cell>
          <cell r="BW867">
            <v>28828.719637123133</v>
          </cell>
          <cell r="BX867">
            <v>32825.538385148182</v>
          </cell>
          <cell r="BY867">
            <v>0</v>
          </cell>
          <cell r="BZ867">
            <v>84011.12006515215</v>
          </cell>
          <cell r="CA867">
            <v>88433.282680000004</v>
          </cell>
          <cell r="CB867">
            <v>102506.52062430001</v>
          </cell>
          <cell r="CC867">
            <v>101188.04243873042</v>
          </cell>
          <cell r="CD867">
            <v>113129.10512927393</v>
          </cell>
          <cell r="CE867">
            <v>115007.37864299922</v>
          </cell>
          <cell r="CF867">
            <v>115333.01551953302</v>
          </cell>
          <cell r="CG867">
            <v>117246.58241735057</v>
          </cell>
          <cell r="CH867">
            <v>121115.71963712314</v>
          </cell>
          <cell r="CI867">
            <v>125112.53838514819</v>
          </cell>
          <cell r="CK867">
            <v>0</v>
          </cell>
          <cell r="CL867">
            <v>0</v>
          </cell>
          <cell r="CM867">
            <v>0</v>
          </cell>
          <cell r="CN867">
            <v>0</v>
          </cell>
          <cell r="CO867">
            <v>0</v>
          </cell>
          <cell r="CP867">
            <v>0</v>
          </cell>
          <cell r="CQ867">
            <v>0</v>
          </cell>
          <cell r="CR867">
            <v>0</v>
          </cell>
          <cell r="CS867">
            <v>0</v>
          </cell>
          <cell r="CT867">
            <v>0</v>
          </cell>
          <cell r="CU867">
            <v>0</v>
          </cell>
          <cell r="CW867">
            <v>0</v>
          </cell>
          <cell r="CX867">
            <v>0</v>
          </cell>
          <cell r="CY867">
            <v>0</v>
          </cell>
          <cell r="CZ867">
            <v>0</v>
          </cell>
          <cell r="DA867">
            <v>0</v>
          </cell>
          <cell r="DB867">
            <v>0</v>
          </cell>
          <cell r="DC867">
            <v>0</v>
          </cell>
          <cell r="DD867">
            <v>0</v>
          </cell>
          <cell r="DE867">
            <v>0</v>
          </cell>
          <cell r="DF867">
            <v>0</v>
          </cell>
          <cell r="DG867">
            <v>0</v>
          </cell>
          <cell r="DI867">
            <v>0</v>
          </cell>
          <cell r="DJ867">
            <v>84011.12006515215</v>
          </cell>
          <cell r="DK867">
            <v>88433.282680000004</v>
          </cell>
          <cell r="DL867">
            <v>102506.52062430001</v>
          </cell>
          <cell r="DM867">
            <v>101188.04243873042</v>
          </cell>
          <cell r="DN867">
            <v>113129.10512927393</v>
          </cell>
          <cell r="DO867">
            <v>115007.37864299922</v>
          </cell>
          <cell r="DP867">
            <v>115333.01551953302</v>
          </cell>
          <cell r="DQ867">
            <v>117246.58241735057</v>
          </cell>
          <cell r="DR867">
            <v>121115.71963712314</v>
          </cell>
          <cell r="DS867">
            <v>125112.53838514819</v>
          </cell>
          <cell r="DU867" t="str">
            <v>MCC 8014CPM00051</v>
          </cell>
          <cell r="DV867">
            <v>0</v>
          </cell>
          <cell r="DW867">
            <v>0</v>
          </cell>
          <cell r="DX867">
            <v>6</v>
          </cell>
          <cell r="DY867">
            <v>911635.08250742208</v>
          </cell>
          <cell r="DZ867">
            <v>1083083.3055396108</v>
          </cell>
          <cell r="EB867">
            <v>1083083.3055396108</v>
          </cell>
          <cell r="EC867" t="str">
            <v>Def</v>
          </cell>
          <cell r="ED867" t="str">
            <v>Local Recreational Facilities</v>
          </cell>
        </row>
        <row r="868">
          <cell r="D868" t="str">
            <v>PC2130193</v>
          </cell>
          <cell r="E868" t="str">
            <v>Esplanade Reserves Renewals</v>
          </cell>
          <cell r="F868" t="str">
            <v>Auckland Council</v>
          </cell>
          <cell r="G868" t="str">
            <v>Parks, sports and recreation</v>
          </cell>
          <cell r="H868" t="str">
            <v>E170805</v>
          </cell>
          <cell r="I868" t="str">
            <v>Local and sports parks - south management</v>
          </cell>
          <cell r="J868" t="str">
            <v>Lifestyle and culture</v>
          </cell>
          <cell r="K868" t="str">
            <v>Local parks services</v>
          </cell>
          <cell r="L868" t="str">
            <v>Local parks</v>
          </cell>
          <cell r="M868" t="str">
            <v>Local activities</v>
          </cell>
          <cell r="N868" t="str">
            <v>Local parks services</v>
          </cell>
          <cell r="O868" t="str">
            <v>Local parks</v>
          </cell>
          <cell r="P868" t="str">
            <v>Lifestyle and culture</v>
          </cell>
          <cell r="Q868" t="str">
            <v>Local parks services</v>
          </cell>
          <cell r="R868" t="str">
            <v>Local parks</v>
          </cell>
          <cell r="S868" t="str">
            <v>A1241205</v>
          </cell>
          <cell r="T868" t="str">
            <v>A1241205</v>
          </cell>
          <cell r="U868" t="str">
            <v>Local parks</v>
          </cell>
          <cell r="V868" t="str">
            <v>L130</v>
          </cell>
          <cell r="W868" t="str">
            <v>Howick</v>
          </cell>
          <cell r="X868" t="str">
            <v>PL40810</v>
          </cell>
          <cell r="Y868" t="str">
            <v>Expense</v>
          </cell>
          <cell r="Z868">
            <v>20120701</v>
          </cell>
          <cell r="AA868">
            <v>20220630</v>
          </cell>
          <cell r="AB868">
            <v>1</v>
          </cell>
          <cell r="AC868" t="str">
            <v>Programme</v>
          </cell>
          <cell r="AD868">
            <v>0</v>
          </cell>
          <cell r="AE868">
            <v>0</v>
          </cell>
          <cell r="AF868">
            <v>0</v>
          </cell>
          <cell r="AG868">
            <v>1</v>
          </cell>
          <cell r="AH868">
            <v>2</v>
          </cell>
          <cell r="AI868" t="str">
            <v>Local &amp; Sports Parks</v>
          </cell>
          <cell r="AJ868" t="str">
            <v>Structures parks</v>
          </cell>
          <cell r="AK868">
            <v>35</v>
          </cell>
          <cell r="AM868">
            <v>1</v>
          </cell>
          <cell r="AT868">
            <v>495193.76042585669</v>
          </cell>
          <cell r="AU868">
            <v>506078</v>
          </cell>
          <cell r="AV868">
            <v>569529</v>
          </cell>
          <cell r="AW868">
            <v>544772</v>
          </cell>
          <cell r="AX868">
            <v>590174</v>
          </cell>
          <cell r="AY868">
            <v>583064</v>
          </cell>
          <cell r="AZ868">
            <v>568792</v>
          </cell>
          <cell r="BA868">
            <v>560838</v>
          </cell>
          <cell r="BB868">
            <v>560838</v>
          </cell>
          <cell r="BC868">
            <v>560838</v>
          </cell>
          <cell r="BD868">
            <v>3.1E-2</v>
          </cell>
          <cell r="BE868">
            <v>6.1930000000000041E-2</v>
          </cell>
          <cell r="BF868">
            <v>9.3787900000000146E-2</v>
          </cell>
          <cell r="BG868">
            <v>0.12878911280000027</v>
          </cell>
          <cell r="BH868">
            <v>0.16491036440960039</v>
          </cell>
          <cell r="BI868">
            <v>0.19869276497747879</v>
          </cell>
          <cell r="BJ868">
            <v>0.23225616239684821</v>
          </cell>
          <cell r="BK868">
            <v>0.27045610343115034</v>
          </cell>
          <cell r="BL868">
            <v>0.31238115484437823</v>
          </cell>
          <cell r="BM868">
            <v>0.35568973295424255</v>
          </cell>
          <cell r="BN868">
            <v>0</v>
          </cell>
          <cell r="BO868">
            <v>15351.006573201557</v>
          </cell>
          <cell r="BP868">
            <v>31341.410540000019</v>
          </cell>
          <cell r="BQ868">
            <v>53414.928899100087</v>
          </cell>
          <cell r="BR868">
            <v>70160.702558281744</v>
          </cell>
          <cell r="BS868">
            <v>97325.809405071501</v>
          </cell>
          <cell r="BT868">
            <v>115850.59831882869</v>
          </cell>
          <cell r="BU868">
            <v>132105.4471220281</v>
          </cell>
          <cell r="BV868">
            <v>151682.06013611949</v>
          </cell>
          <cell r="BW868">
            <v>175195.2221206114</v>
          </cell>
          <cell r="BX868">
            <v>199484.3184505915</v>
          </cell>
          <cell r="BY868">
            <v>0</v>
          </cell>
          <cell r="BZ868">
            <v>510544.76699905825</v>
          </cell>
          <cell r="CA868">
            <v>537419.41054000007</v>
          </cell>
          <cell r="CB868">
            <v>622943.92889910005</v>
          </cell>
          <cell r="CC868">
            <v>614932.70255828172</v>
          </cell>
          <cell r="CD868">
            <v>687499.80940507154</v>
          </cell>
          <cell r="CE868">
            <v>698914.59831882874</v>
          </cell>
          <cell r="CF868">
            <v>700897.4471220281</v>
          </cell>
          <cell r="CG868">
            <v>712520.06013611949</v>
          </cell>
          <cell r="CH868">
            <v>736033.22212061146</v>
          </cell>
          <cell r="CI868">
            <v>760322.31845059153</v>
          </cell>
          <cell r="CK868">
            <v>0</v>
          </cell>
          <cell r="CL868">
            <v>0</v>
          </cell>
          <cell r="CM868">
            <v>0</v>
          </cell>
          <cell r="CN868">
            <v>0</v>
          </cell>
          <cell r="CO868">
            <v>0</v>
          </cell>
          <cell r="CP868">
            <v>0</v>
          </cell>
          <cell r="CQ868">
            <v>0</v>
          </cell>
          <cell r="CR868">
            <v>0</v>
          </cell>
          <cell r="CS868">
            <v>0</v>
          </cell>
          <cell r="CT868">
            <v>0</v>
          </cell>
          <cell r="CU868">
            <v>0</v>
          </cell>
          <cell r="CW868">
            <v>0</v>
          </cell>
          <cell r="CX868">
            <v>0</v>
          </cell>
          <cell r="CY868">
            <v>0</v>
          </cell>
          <cell r="CZ868">
            <v>0</v>
          </cell>
          <cell r="DA868">
            <v>0</v>
          </cell>
          <cell r="DB868">
            <v>0</v>
          </cell>
          <cell r="DC868">
            <v>0</v>
          </cell>
          <cell r="DD868">
            <v>0</v>
          </cell>
          <cell r="DE868">
            <v>0</v>
          </cell>
          <cell r="DF868">
            <v>0</v>
          </cell>
          <cell r="DG868">
            <v>0</v>
          </cell>
          <cell r="DI868">
            <v>0</v>
          </cell>
          <cell r="DJ868">
            <v>510544.76699905825</v>
          </cell>
          <cell r="DK868">
            <v>537419.41054000007</v>
          </cell>
          <cell r="DL868">
            <v>622943.92889910005</v>
          </cell>
          <cell r="DM868">
            <v>614932.70255828172</v>
          </cell>
          <cell r="DN868">
            <v>687499.80940507154</v>
          </cell>
          <cell r="DO868">
            <v>698914.59831882874</v>
          </cell>
          <cell r="DP868">
            <v>700897.4471220281</v>
          </cell>
          <cell r="DQ868">
            <v>712520.06013611949</v>
          </cell>
          <cell r="DR868">
            <v>736033.22212061146</v>
          </cell>
          <cell r="DS868">
            <v>760322.31845059153</v>
          </cell>
          <cell r="DU868" t="str">
            <v>MCC 8014CPM00051</v>
          </cell>
          <cell r="DV868">
            <v>0</v>
          </cell>
          <cell r="DW868">
            <v>0</v>
          </cell>
          <cell r="DX868">
            <v>6</v>
          </cell>
          <cell r="DY868">
            <v>5540116.7604258563</v>
          </cell>
          <cell r="DZ868">
            <v>6582028.2645496922</v>
          </cell>
          <cell r="EB868">
            <v>6582028.2645496922</v>
          </cell>
          <cell r="EC868" t="str">
            <v>Def</v>
          </cell>
          <cell r="ED868" t="str">
            <v>Local Recreational Facilities</v>
          </cell>
        </row>
        <row r="869">
          <cell r="D869" t="str">
            <v>PC2130193</v>
          </cell>
          <cell r="E869" t="str">
            <v>Esplanade Reserves Renewals</v>
          </cell>
          <cell r="F869" t="str">
            <v>Auckland Council</v>
          </cell>
          <cell r="G869" t="str">
            <v>Parks, sports and recreation</v>
          </cell>
          <cell r="H869" t="str">
            <v>E170805</v>
          </cell>
          <cell r="I869" t="str">
            <v>Local and sports parks - south management</v>
          </cell>
          <cell r="J869" t="str">
            <v>Lifestyle and culture</v>
          </cell>
          <cell r="K869" t="str">
            <v>Local parks services</v>
          </cell>
          <cell r="L869" t="str">
            <v>Local parks</v>
          </cell>
          <cell r="M869" t="str">
            <v>Local activities</v>
          </cell>
          <cell r="N869" t="str">
            <v>Local parks services</v>
          </cell>
          <cell r="O869" t="str">
            <v>Local parks</v>
          </cell>
          <cell r="P869" t="str">
            <v>Lifestyle and culture</v>
          </cell>
          <cell r="Q869" t="str">
            <v>Local parks services</v>
          </cell>
          <cell r="R869" t="str">
            <v>Local parks</v>
          </cell>
          <cell r="S869" t="str">
            <v>A1241205</v>
          </cell>
          <cell r="T869" t="str">
            <v>A1241205</v>
          </cell>
          <cell r="U869" t="str">
            <v>Local parks</v>
          </cell>
          <cell r="V869" t="str">
            <v>L140</v>
          </cell>
          <cell r="W869" t="str">
            <v>Mangere-Otahuhu</v>
          </cell>
          <cell r="X869" t="str">
            <v>PL40810</v>
          </cell>
          <cell r="Y869" t="str">
            <v>Expense</v>
          </cell>
          <cell r="Z869">
            <v>20120701</v>
          </cell>
          <cell r="AA869">
            <v>20220630</v>
          </cell>
          <cell r="AB869">
            <v>1</v>
          </cell>
          <cell r="AC869" t="str">
            <v>Programme</v>
          </cell>
          <cell r="AD869">
            <v>0</v>
          </cell>
          <cell r="AE869">
            <v>0</v>
          </cell>
          <cell r="AF869">
            <v>0</v>
          </cell>
          <cell r="AG869">
            <v>1</v>
          </cell>
          <cell r="AH869">
            <v>2</v>
          </cell>
          <cell r="AI869" t="str">
            <v>Local &amp; Sports Parks</v>
          </cell>
          <cell r="AJ869" t="str">
            <v>Structures parks</v>
          </cell>
          <cell r="AK869">
            <v>35</v>
          </cell>
          <cell r="AM869">
            <v>1</v>
          </cell>
          <cell r="AT869">
            <v>218636.33482054289</v>
          </cell>
          <cell r="AU869">
            <v>223442</v>
          </cell>
          <cell r="AV869">
            <v>251457</v>
          </cell>
          <cell r="AW869">
            <v>240526</v>
          </cell>
          <cell r="AX869">
            <v>260572</v>
          </cell>
          <cell r="AY869">
            <v>257433</v>
          </cell>
          <cell r="AZ869">
            <v>251131</v>
          </cell>
          <cell r="BA869">
            <v>247620</v>
          </cell>
          <cell r="BB869">
            <v>247620</v>
          </cell>
          <cell r="BC869">
            <v>247620</v>
          </cell>
          <cell r="BD869">
            <v>3.1E-2</v>
          </cell>
          <cell r="BE869">
            <v>6.1930000000000041E-2</v>
          </cell>
          <cell r="BF869">
            <v>9.3787900000000146E-2</v>
          </cell>
          <cell r="BG869">
            <v>0.12878911280000027</v>
          </cell>
          <cell r="BH869">
            <v>0.16491036440960039</v>
          </cell>
          <cell r="BI869">
            <v>0.19869276497747879</v>
          </cell>
          <cell r="BJ869">
            <v>0.23225616239684821</v>
          </cell>
          <cell r="BK869">
            <v>0.27045610343115034</v>
          </cell>
          <cell r="BL869">
            <v>0.31238115484437823</v>
          </cell>
          <cell r="BM869">
            <v>0.35568973295424255</v>
          </cell>
          <cell r="BN869">
            <v>0</v>
          </cell>
          <cell r="BO869">
            <v>6777.72637943683</v>
          </cell>
          <cell r="BP869">
            <v>13837.763060000008</v>
          </cell>
          <cell r="BQ869">
            <v>23583.623970300036</v>
          </cell>
          <cell r="BR869">
            <v>30977.130145332867</v>
          </cell>
          <cell r="BS869">
            <v>42971.023474938389</v>
          </cell>
          <cell r="BT869">
            <v>51150.0745664473</v>
          </cell>
          <cell r="BU869">
            <v>58326.722318882887</v>
          </cell>
          <cell r="BV869">
            <v>66970.340331621454</v>
          </cell>
          <cell r="BW869">
            <v>77351.821562564932</v>
          </cell>
          <cell r="BX869">
            <v>88075.89167412954</v>
          </cell>
          <cell r="BY869">
            <v>0</v>
          </cell>
          <cell r="BZ869">
            <v>225414.06119997971</v>
          </cell>
          <cell r="CA869">
            <v>237279.76306</v>
          </cell>
          <cell r="CB869">
            <v>275040.62397030002</v>
          </cell>
          <cell r="CC869">
            <v>271503.13014533289</v>
          </cell>
          <cell r="CD869">
            <v>303543.02347493841</v>
          </cell>
          <cell r="CE869">
            <v>308583.07456644729</v>
          </cell>
          <cell r="CF869">
            <v>309457.72231888288</v>
          </cell>
          <cell r="CG869">
            <v>314590.34033162147</v>
          </cell>
          <cell r="CH869">
            <v>324971.82156256493</v>
          </cell>
          <cell r="CI869">
            <v>335695.89167412953</v>
          </cell>
          <cell r="CK869">
            <v>0</v>
          </cell>
          <cell r="CL869">
            <v>0</v>
          </cell>
          <cell r="CM869">
            <v>0</v>
          </cell>
          <cell r="CN869">
            <v>0</v>
          </cell>
          <cell r="CO869">
            <v>0</v>
          </cell>
          <cell r="CP869">
            <v>0</v>
          </cell>
          <cell r="CQ869">
            <v>0</v>
          </cell>
          <cell r="CR869">
            <v>0</v>
          </cell>
          <cell r="CS869">
            <v>0</v>
          </cell>
          <cell r="CT869">
            <v>0</v>
          </cell>
          <cell r="CU869">
            <v>0</v>
          </cell>
          <cell r="CW869">
            <v>0</v>
          </cell>
          <cell r="CX869">
            <v>0</v>
          </cell>
          <cell r="CY869">
            <v>0</v>
          </cell>
          <cell r="CZ869">
            <v>0</v>
          </cell>
          <cell r="DA869">
            <v>0</v>
          </cell>
          <cell r="DB869">
            <v>0</v>
          </cell>
          <cell r="DC869">
            <v>0</v>
          </cell>
          <cell r="DD869">
            <v>0</v>
          </cell>
          <cell r="DE869">
            <v>0</v>
          </cell>
          <cell r="DF869">
            <v>0</v>
          </cell>
          <cell r="DG869">
            <v>0</v>
          </cell>
          <cell r="DI869">
            <v>0</v>
          </cell>
          <cell r="DJ869">
            <v>225414.06119997971</v>
          </cell>
          <cell r="DK869">
            <v>237279.76306</v>
          </cell>
          <cell r="DL869">
            <v>275040.62397030002</v>
          </cell>
          <cell r="DM869">
            <v>271503.13014533289</v>
          </cell>
          <cell r="DN869">
            <v>303543.02347493841</v>
          </cell>
          <cell r="DO869">
            <v>308583.07456644729</v>
          </cell>
          <cell r="DP869">
            <v>309457.72231888288</v>
          </cell>
          <cell r="DQ869">
            <v>314590.34033162147</v>
          </cell>
          <cell r="DR869">
            <v>324971.82156256493</v>
          </cell>
          <cell r="DS869">
            <v>335695.89167412953</v>
          </cell>
          <cell r="DU869" t="str">
            <v>MCC 8014CPM00051</v>
          </cell>
          <cell r="DV869">
            <v>0</v>
          </cell>
          <cell r="DW869">
            <v>0</v>
          </cell>
          <cell r="DX869">
            <v>6</v>
          </cell>
          <cell r="DY869">
            <v>2446057.334820543</v>
          </cell>
          <cell r="DZ869">
            <v>2906079.4523041965</v>
          </cell>
          <cell r="EB869">
            <v>2906079.4523041965</v>
          </cell>
          <cell r="EC869" t="str">
            <v>Def</v>
          </cell>
          <cell r="ED869" t="str">
            <v>Local Recreational Facilities</v>
          </cell>
        </row>
        <row r="870">
          <cell r="D870" t="str">
            <v>PC2130193</v>
          </cell>
          <cell r="E870" t="str">
            <v>Esplanade Reserves Renewals</v>
          </cell>
          <cell r="F870" t="str">
            <v>Auckland Council</v>
          </cell>
          <cell r="G870" t="str">
            <v>Parks, sports and recreation</v>
          </cell>
          <cell r="H870" t="str">
            <v>E170805</v>
          </cell>
          <cell r="I870" t="str">
            <v>Local and sports parks - south management</v>
          </cell>
          <cell r="J870" t="str">
            <v>Lifestyle and culture</v>
          </cell>
          <cell r="K870" t="str">
            <v>Local parks services</v>
          </cell>
          <cell r="L870" t="str">
            <v>Local parks</v>
          </cell>
          <cell r="M870" t="str">
            <v>Local activities</v>
          </cell>
          <cell r="N870" t="str">
            <v>Local parks services</v>
          </cell>
          <cell r="O870" t="str">
            <v>Local parks</v>
          </cell>
          <cell r="P870" t="str">
            <v>Lifestyle and culture</v>
          </cell>
          <cell r="Q870" t="str">
            <v>Local parks services</v>
          </cell>
          <cell r="R870" t="str">
            <v>Local parks</v>
          </cell>
          <cell r="S870" t="str">
            <v>A1241205</v>
          </cell>
          <cell r="T870" t="str">
            <v>A1241205</v>
          </cell>
          <cell r="U870" t="str">
            <v>Local parks</v>
          </cell>
          <cell r="V870" t="str">
            <v>L145</v>
          </cell>
          <cell r="W870" t="str">
            <v>Manurewa</v>
          </cell>
          <cell r="X870" t="str">
            <v>PL40810</v>
          </cell>
          <cell r="Y870" t="str">
            <v>Expense</v>
          </cell>
          <cell r="Z870">
            <v>20120701</v>
          </cell>
          <cell r="AA870">
            <v>20220630</v>
          </cell>
          <cell r="AB870">
            <v>1</v>
          </cell>
          <cell r="AC870" t="str">
            <v>Programme</v>
          </cell>
          <cell r="AD870">
            <v>0</v>
          </cell>
          <cell r="AE870">
            <v>0</v>
          </cell>
          <cell r="AF870">
            <v>0</v>
          </cell>
          <cell r="AG870">
            <v>1</v>
          </cell>
          <cell r="AH870">
            <v>2</v>
          </cell>
          <cell r="AI870" t="str">
            <v>Local &amp; Sports Parks</v>
          </cell>
          <cell r="AJ870" t="str">
            <v>Structures parks</v>
          </cell>
          <cell r="AK870">
            <v>35</v>
          </cell>
          <cell r="AM870">
            <v>1</v>
          </cell>
          <cell r="AT870">
            <v>196575.22877114199</v>
          </cell>
          <cell r="AU870">
            <v>200896</v>
          </cell>
          <cell r="AV870">
            <v>226084</v>
          </cell>
          <cell r="AW870">
            <v>216256</v>
          </cell>
          <cell r="AX870">
            <v>234279</v>
          </cell>
          <cell r="AY870">
            <v>231457</v>
          </cell>
          <cell r="AZ870">
            <v>225791</v>
          </cell>
          <cell r="BA870">
            <v>222634</v>
          </cell>
          <cell r="BB870">
            <v>222634</v>
          </cell>
          <cell r="BC870">
            <v>222634</v>
          </cell>
          <cell r="BD870">
            <v>3.1E-2</v>
          </cell>
          <cell r="BE870">
            <v>6.1930000000000041E-2</v>
          </cell>
          <cell r="BF870">
            <v>9.3787900000000146E-2</v>
          </cell>
          <cell r="BG870">
            <v>0.12878911280000027</v>
          </cell>
          <cell r="BH870">
            <v>0.16491036440960039</v>
          </cell>
          <cell r="BI870">
            <v>0.19869276497747879</v>
          </cell>
          <cell r="BJ870">
            <v>0.23225616239684821</v>
          </cell>
          <cell r="BK870">
            <v>0.27045610343115034</v>
          </cell>
          <cell r="BL870">
            <v>0.31238115484437823</v>
          </cell>
          <cell r="BM870">
            <v>0.35568973295424255</v>
          </cell>
          <cell r="BN870">
            <v>0</v>
          </cell>
          <cell r="BO870">
            <v>6093.8320919054013</v>
          </cell>
          <cell r="BP870">
            <v>12441.489280000009</v>
          </cell>
          <cell r="BQ870">
            <v>21203.943583600034</v>
          </cell>
          <cell r="BR870">
            <v>27851.418377676859</v>
          </cell>
          <cell r="BS870">
            <v>38635.035263516766</v>
          </cell>
          <cell r="BT870">
            <v>45988.831303392304</v>
          </cell>
          <cell r="BU870">
            <v>52441.351163746753</v>
          </cell>
          <cell r="BV870">
            <v>60212.724131290728</v>
          </cell>
          <cell r="BW870">
            <v>69546.666027623301</v>
          </cell>
          <cell r="BX870">
            <v>79188.62800653484</v>
          </cell>
          <cell r="BY870">
            <v>0</v>
          </cell>
          <cell r="BZ870">
            <v>202669.0608630474</v>
          </cell>
          <cell r="CA870">
            <v>213337.48928000001</v>
          </cell>
          <cell r="CB870">
            <v>247287.94358360005</v>
          </cell>
          <cell r="CC870">
            <v>244107.41837767686</v>
          </cell>
          <cell r="CD870">
            <v>272914.03526351677</v>
          </cell>
          <cell r="CE870">
            <v>277445.8313033923</v>
          </cell>
          <cell r="CF870">
            <v>278232.35116374673</v>
          </cell>
          <cell r="CG870">
            <v>282846.72413129074</v>
          </cell>
          <cell r="CH870">
            <v>292180.66602762329</v>
          </cell>
          <cell r="CI870">
            <v>301822.62800653483</v>
          </cell>
          <cell r="CK870">
            <v>0</v>
          </cell>
          <cell r="CL870">
            <v>0</v>
          </cell>
          <cell r="CM870">
            <v>0</v>
          </cell>
          <cell r="CN870">
            <v>0</v>
          </cell>
          <cell r="CO870">
            <v>0</v>
          </cell>
          <cell r="CP870">
            <v>0</v>
          </cell>
          <cell r="CQ870">
            <v>0</v>
          </cell>
          <cell r="CR870">
            <v>0</v>
          </cell>
          <cell r="CS870">
            <v>0</v>
          </cell>
          <cell r="CT870">
            <v>0</v>
          </cell>
          <cell r="CU870">
            <v>0</v>
          </cell>
          <cell r="CW870">
            <v>0</v>
          </cell>
          <cell r="CX870">
            <v>0</v>
          </cell>
          <cell r="CY870">
            <v>0</v>
          </cell>
          <cell r="CZ870">
            <v>0</v>
          </cell>
          <cell r="DA870">
            <v>0</v>
          </cell>
          <cell r="DB870">
            <v>0</v>
          </cell>
          <cell r="DC870">
            <v>0</v>
          </cell>
          <cell r="DD870">
            <v>0</v>
          </cell>
          <cell r="DE870">
            <v>0</v>
          </cell>
          <cell r="DF870">
            <v>0</v>
          </cell>
          <cell r="DG870">
            <v>0</v>
          </cell>
          <cell r="DI870">
            <v>0</v>
          </cell>
          <cell r="DJ870">
            <v>202669.0608630474</v>
          </cell>
          <cell r="DK870">
            <v>213337.48928000001</v>
          </cell>
          <cell r="DL870">
            <v>247287.94358360005</v>
          </cell>
          <cell r="DM870">
            <v>244107.41837767686</v>
          </cell>
          <cell r="DN870">
            <v>272914.03526351677</v>
          </cell>
          <cell r="DO870">
            <v>277445.8313033923</v>
          </cell>
          <cell r="DP870">
            <v>278232.35116374673</v>
          </cell>
          <cell r="DQ870">
            <v>282846.72413129074</v>
          </cell>
          <cell r="DR870">
            <v>292180.66602762329</v>
          </cell>
          <cell r="DS870">
            <v>301822.62800653483</v>
          </cell>
          <cell r="DU870" t="str">
            <v>MCC 8014CPM00051</v>
          </cell>
          <cell r="DV870">
            <v>0</v>
          </cell>
          <cell r="DW870">
            <v>0</v>
          </cell>
          <cell r="DX870">
            <v>6</v>
          </cell>
          <cell r="DY870">
            <v>2199240.2287711417</v>
          </cell>
          <cell r="DZ870">
            <v>2612844.1480004289</v>
          </cell>
          <cell r="EB870">
            <v>2612844.1480004289</v>
          </cell>
          <cell r="EC870" t="str">
            <v>Def</v>
          </cell>
          <cell r="ED870" t="str">
            <v>Local Recreational Facilities</v>
          </cell>
        </row>
        <row r="871">
          <cell r="D871" t="str">
            <v>PC2130193</v>
          </cell>
          <cell r="E871" t="str">
            <v>Esplanade Reserves Renewals</v>
          </cell>
          <cell r="F871" t="str">
            <v>Auckland Council</v>
          </cell>
          <cell r="G871" t="str">
            <v>Parks, sports and recreation</v>
          </cell>
          <cell r="H871" t="str">
            <v>E170805</v>
          </cell>
          <cell r="I871" t="str">
            <v>Local and sports parks - south management</v>
          </cell>
          <cell r="J871" t="str">
            <v>Lifestyle and culture</v>
          </cell>
          <cell r="K871" t="str">
            <v>Local parks services</v>
          </cell>
          <cell r="L871" t="str">
            <v>Local parks</v>
          </cell>
          <cell r="M871" t="str">
            <v>Local activities</v>
          </cell>
          <cell r="N871" t="str">
            <v>Local parks services</v>
          </cell>
          <cell r="O871" t="str">
            <v>Local parks</v>
          </cell>
          <cell r="P871" t="str">
            <v>Lifestyle and culture</v>
          </cell>
          <cell r="Q871" t="str">
            <v>Local parks services</v>
          </cell>
          <cell r="R871" t="str">
            <v>Local parks</v>
          </cell>
          <cell r="S871" t="str">
            <v>A1241205</v>
          </cell>
          <cell r="T871" t="str">
            <v>A1241205</v>
          </cell>
          <cell r="U871" t="str">
            <v>Local parks</v>
          </cell>
          <cell r="V871" t="str">
            <v>L160</v>
          </cell>
          <cell r="W871" t="str">
            <v>Otara-Papatoetoe</v>
          </cell>
          <cell r="X871" t="str">
            <v>PL40810</v>
          </cell>
          <cell r="Y871" t="str">
            <v>Expense</v>
          </cell>
          <cell r="Z871">
            <v>20120701</v>
          </cell>
          <cell r="AA871">
            <v>20220630</v>
          </cell>
          <cell r="AB871">
            <v>1</v>
          </cell>
          <cell r="AC871" t="str">
            <v>Programme</v>
          </cell>
          <cell r="AD871">
            <v>0</v>
          </cell>
          <cell r="AE871">
            <v>0</v>
          </cell>
          <cell r="AF871">
            <v>0</v>
          </cell>
          <cell r="AG871">
            <v>1</v>
          </cell>
          <cell r="AH871">
            <v>2</v>
          </cell>
          <cell r="AI871" t="str">
            <v>Local &amp; Sports Parks</v>
          </cell>
          <cell r="AJ871" t="str">
            <v>Structures parks</v>
          </cell>
          <cell r="AK871">
            <v>35</v>
          </cell>
          <cell r="AM871">
            <v>1</v>
          </cell>
          <cell r="AT871">
            <v>200096.05547503632</v>
          </cell>
          <cell r="AU871">
            <v>204493.89500000002</v>
          </cell>
          <cell r="AV871">
            <v>230131.9879999999</v>
          </cell>
          <cell r="AW871">
            <v>220129.42</v>
          </cell>
          <cell r="AX871">
            <v>238475.32700000005</v>
          </cell>
          <cell r="AY871">
            <v>235601.946</v>
          </cell>
          <cell r="AZ871">
            <v>229834.97799999989</v>
          </cell>
          <cell r="BA871">
            <v>226621</v>
          </cell>
          <cell r="BB871">
            <v>226621</v>
          </cell>
          <cell r="BC871">
            <v>226621</v>
          </cell>
          <cell r="BD871">
            <v>3.1E-2</v>
          </cell>
          <cell r="BE871">
            <v>6.1930000000000041E-2</v>
          </cell>
          <cell r="BF871">
            <v>9.3787900000000146E-2</v>
          </cell>
          <cell r="BG871">
            <v>0.12878911280000027</v>
          </cell>
          <cell r="BH871">
            <v>0.16491036440960039</v>
          </cell>
          <cell r="BI871">
            <v>0.19869276497747879</v>
          </cell>
          <cell r="BJ871">
            <v>0.23225616239684821</v>
          </cell>
          <cell r="BK871">
            <v>0.27045610343115034</v>
          </cell>
          <cell r="BL871">
            <v>0.31238115484437823</v>
          </cell>
          <cell r="BM871">
            <v>0.35568973295424255</v>
          </cell>
          <cell r="BN871">
            <v>0</v>
          </cell>
          <cell r="BO871">
            <v>6202.9777197261255</v>
          </cell>
          <cell r="BP871">
            <v>12664.30691735001</v>
          </cell>
          <cell r="BQ871">
            <v>21583.595877345222</v>
          </cell>
          <cell r="BR871">
            <v>28350.272702978637</v>
          </cell>
          <cell r="BS871">
            <v>39327.053078268618</v>
          </cell>
          <cell r="BT871">
            <v>46812.402084814647</v>
          </cell>
          <cell r="BU871">
            <v>53380.589974844006</v>
          </cell>
          <cell r="BV871">
            <v>61291.032615670723</v>
          </cell>
          <cell r="BW871">
            <v>70792.129691987837</v>
          </cell>
          <cell r="BX871">
            <v>80606.762971823395</v>
          </cell>
          <cell r="BY871">
            <v>0</v>
          </cell>
          <cell r="BZ871">
            <v>206299.03319476245</v>
          </cell>
          <cell r="CA871">
            <v>217158.20191735003</v>
          </cell>
          <cell r="CB871">
            <v>251715.58387734511</v>
          </cell>
          <cell r="CC871">
            <v>248479.69270297865</v>
          </cell>
          <cell r="CD871">
            <v>277802.38007826864</v>
          </cell>
          <cell r="CE871">
            <v>282414.34808481461</v>
          </cell>
          <cell r="CF871">
            <v>283215.5679748439</v>
          </cell>
          <cell r="CG871">
            <v>287912.0326156707</v>
          </cell>
          <cell r="CH871">
            <v>297413.12969198782</v>
          </cell>
          <cell r="CI871">
            <v>307227.76297182339</v>
          </cell>
          <cell r="CK871">
            <v>0</v>
          </cell>
          <cell r="CL871">
            <v>0</v>
          </cell>
          <cell r="CM871">
            <v>0</v>
          </cell>
          <cell r="CN871">
            <v>0</v>
          </cell>
          <cell r="CO871">
            <v>0</v>
          </cell>
          <cell r="CP871">
            <v>0</v>
          </cell>
          <cell r="CQ871">
            <v>0</v>
          </cell>
          <cell r="CR871">
            <v>0</v>
          </cell>
          <cell r="CS871">
            <v>0</v>
          </cell>
          <cell r="CT871">
            <v>0</v>
          </cell>
          <cell r="CU871">
            <v>0</v>
          </cell>
          <cell r="CW871">
            <v>0</v>
          </cell>
          <cell r="CX871">
            <v>0</v>
          </cell>
          <cell r="CY871">
            <v>0</v>
          </cell>
          <cell r="CZ871">
            <v>0</v>
          </cell>
          <cell r="DA871">
            <v>0</v>
          </cell>
          <cell r="DB871">
            <v>0</v>
          </cell>
          <cell r="DC871">
            <v>0</v>
          </cell>
          <cell r="DD871">
            <v>0</v>
          </cell>
          <cell r="DE871">
            <v>0</v>
          </cell>
          <cell r="DF871">
            <v>0</v>
          </cell>
          <cell r="DG871">
            <v>0</v>
          </cell>
          <cell r="DI871">
            <v>0</v>
          </cell>
          <cell r="DJ871">
            <v>206299.03319476245</v>
          </cell>
          <cell r="DK871">
            <v>217158.20191735003</v>
          </cell>
          <cell r="DL871">
            <v>251715.58387734511</v>
          </cell>
          <cell r="DM871">
            <v>248479.69270297865</v>
          </cell>
          <cell r="DN871">
            <v>277802.38007826864</v>
          </cell>
          <cell r="DO871">
            <v>282414.34808481461</v>
          </cell>
          <cell r="DP871">
            <v>283215.5679748439</v>
          </cell>
          <cell r="DQ871">
            <v>287912.0326156707</v>
          </cell>
          <cell r="DR871">
            <v>297413.12969198782</v>
          </cell>
          <cell r="DS871">
            <v>307227.76297182339</v>
          </cell>
          <cell r="DU871" t="str">
            <v>MCC 8014CPM00051</v>
          </cell>
          <cell r="DV871">
            <v>0</v>
          </cell>
          <cell r="DW871">
            <v>0</v>
          </cell>
          <cell r="DX871">
            <v>6</v>
          </cell>
          <cell r="DY871">
            <v>2238626.6094750362</v>
          </cell>
          <cell r="DZ871">
            <v>2659637.7331098458</v>
          </cell>
          <cell r="EB871">
            <v>2659637.7331098458</v>
          </cell>
          <cell r="EC871" t="str">
            <v>Def</v>
          </cell>
          <cell r="ED871" t="str">
            <v>Local Recreational Facilities</v>
          </cell>
        </row>
        <row r="872">
          <cell r="D872" t="str">
            <v>PC2130193</v>
          </cell>
          <cell r="E872" t="str">
            <v>Esplanade Reserves Renewals</v>
          </cell>
          <cell r="F872" t="str">
            <v>Auckland Council</v>
          </cell>
          <cell r="G872" t="str">
            <v>Parks, sports and recreation</v>
          </cell>
          <cell r="H872" t="str">
            <v>E170805</v>
          </cell>
          <cell r="I872" t="str">
            <v>Local and sports parks - south management</v>
          </cell>
          <cell r="J872" t="str">
            <v>Lifestyle and culture</v>
          </cell>
          <cell r="K872" t="str">
            <v>Local parks services</v>
          </cell>
          <cell r="L872" t="str">
            <v>Local parks</v>
          </cell>
          <cell r="M872" t="str">
            <v>Local activities</v>
          </cell>
          <cell r="N872" t="str">
            <v>Local parks services</v>
          </cell>
          <cell r="O872" t="str">
            <v>Local parks</v>
          </cell>
          <cell r="P872" t="str">
            <v>Lifestyle and culture</v>
          </cell>
          <cell r="Q872" t="str">
            <v>Local parks services</v>
          </cell>
          <cell r="R872" t="str">
            <v>Local parks</v>
          </cell>
          <cell r="S872" t="str">
            <v>A1241205</v>
          </cell>
          <cell r="T872" t="str">
            <v>A1241205</v>
          </cell>
          <cell r="U872" t="str">
            <v>Local parks</v>
          </cell>
          <cell r="V872" t="str">
            <v>L210</v>
          </cell>
          <cell r="W872" t="str">
            <v>Other (Unallocated)</v>
          </cell>
          <cell r="X872" t="str">
            <v>PL40810</v>
          </cell>
          <cell r="Y872" t="str">
            <v>Expense</v>
          </cell>
          <cell r="Z872">
            <v>20100701</v>
          </cell>
          <cell r="AA872">
            <v>20120630</v>
          </cell>
          <cell r="AB872">
            <v>1</v>
          </cell>
          <cell r="AC872" t="str">
            <v>Programme</v>
          </cell>
          <cell r="AD872">
            <v>0</v>
          </cell>
          <cell r="AE872">
            <v>0</v>
          </cell>
          <cell r="AF872">
            <v>0</v>
          </cell>
          <cell r="AG872">
            <v>1</v>
          </cell>
          <cell r="AH872">
            <v>2</v>
          </cell>
          <cell r="AI872" t="str">
            <v>Local &amp; Sports Parks</v>
          </cell>
          <cell r="AJ872" t="str">
            <v>Structures parks</v>
          </cell>
          <cell r="AK872">
            <v>35</v>
          </cell>
          <cell r="AM872">
            <v>1</v>
          </cell>
          <cell r="AS872">
            <v>1307163.1200000001</v>
          </cell>
          <cell r="AT872">
            <v>0</v>
          </cell>
          <cell r="AU872">
            <v>0</v>
          </cell>
          <cell r="AV872">
            <v>0</v>
          </cell>
          <cell r="AW872">
            <v>0</v>
          </cell>
          <cell r="AX872">
            <v>0</v>
          </cell>
          <cell r="AY872">
            <v>0</v>
          </cell>
          <cell r="AZ872">
            <v>0</v>
          </cell>
          <cell r="BA872">
            <v>0</v>
          </cell>
          <cell r="BB872">
            <v>0</v>
          </cell>
          <cell r="BC872">
            <v>0</v>
          </cell>
          <cell r="BD872">
            <v>3.1E-2</v>
          </cell>
          <cell r="BE872">
            <v>6.1930000000000041E-2</v>
          </cell>
          <cell r="BF872">
            <v>9.3787900000000146E-2</v>
          </cell>
          <cell r="BG872">
            <v>0.12878911280000027</v>
          </cell>
          <cell r="BH872">
            <v>0.16491036440960039</v>
          </cell>
          <cell r="BI872">
            <v>0.19869276497747879</v>
          </cell>
          <cell r="BJ872">
            <v>0.23225616239684821</v>
          </cell>
          <cell r="BK872">
            <v>0.27045610343115034</v>
          </cell>
          <cell r="BL872">
            <v>0.31238115484437823</v>
          </cell>
          <cell r="BM872">
            <v>0.35568973295424255</v>
          </cell>
          <cell r="BN872">
            <v>0</v>
          </cell>
          <cell r="BO872">
            <v>0</v>
          </cell>
          <cell r="BP872">
            <v>0</v>
          </cell>
          <cell r="BQ872">
            <v>0</v>
          </cell>
          <cell r="BR872">
            <v>0</v>
          </cell>
          <cell r="BS872">
            <v>0</v>
          </cell>
          <cell r="BT872">
            <v>0</v>
          </cell>
          <cell r="BU872">
            <v>0</v>
          </cell>
          <cell r="BV872">
            <v>0</v>
          </cell>
          <cell r="BW872">
            <v>0</v>
          </cell>
          <cell r="BX872">
            <v>0</v>
          </cell>
          <cell r="BY872">
            <v>1307163.1200000001</v>
          </cell>
          <cell r="BZ872">
            <v>0</v>
          </cell>
          <cell r="CA872">
            <v>0</v>
          </cell>
          <cell r="CB872">
            <v>0</v>
          </cell>
          <cell r="CC872">
            <v>0</v>
          </cell>
          <cell r="CD872">
            <v>0</v>
          </cell>
          <cell r="CE872">
            <v>0</v>
          </cell>
          <cell r="CF872">
            <v>0</v>
          </cell>
          <cell r="CG872">
            <v>0</v>
          </cell>
          <cell r="CH872">
            <v>0</v>
          </cell>
          <cell r="CI872">
            <v>0</v>
          </cell>
          <cell r="CK872">
            <v>0</v>
          </cell>
          <cell r="CL872">
            <v>0</v>
          </cell>
          <cell r="CM872">
            <v>0</v>
          </cell>
          <cell r="CN872">
            <v>0</v>
          </cell>
          <cell r="CO872">
            <v>0</v>
          </cell>
          <cell r="CP872">
            <v>0</v>
          </cell>
          <cell r="CQ872">
            <v>0</v>
          </cell>
          <cell r="CR872">
            <v>0</v>
          </cell>
          <cell r="CS872">
            <v>0</v>
          </cell>
          <cell r="CT872">
            <v>0</v>
          </cell>
          <cell r="CU872">
            <v>0</v>
          </cell>
          <cell r="CW872">
            <v>0</v>
          </cell>
          <cell r="CX872">
            <v>0</v>
          </cell>
          <cell r="CY872">
            <v>0</v>
          </cell>
          <cell r="CZ872">
            <v>0</v>
          </cell>
          <cell r="DA872">
            <v>0</v>
          </cell>
          <cell r="DB872">
            <v>0</v>
          </cell>
          <cell r="DC872">
            <v>0</v>
          </cell>
          <cell r="DD872">
            <v>0</v>
          </cell>
          <cell r="DE872">
            <v>0</v>
          </cell>
          <cell r="DF872">
            <v>0</v>
          </cell>
          <cell r="DG872">
            <v>0</v>
          </cell>
          <cell r="DI872">
            <v>1307163.1200000001</v>
          </cell>
          <cell r="DJ872">
            <v>0</v>
          </cell>
          <cell r="DK872">
            <v>0</v>
          </cell>
          <cell r="DL872">
            <v>0</v>
          </cell>
          <cell r="DM872">
            <v>0</v>
          </cell>
          <cell r="DN872">
            <v>0</v>
          </cell>
          <cell r="DO872">
            <v>0</v>
          </cell>
          <cell r="DP872">
            <v>0</v>
          </cell>
          <cell r="DQ872">
            <v>0</v>
          </cell>
          <cell r="DR872">
            <v>0</v>
          </cell>
          <cell r="DS872">
            <v>0</v>
          </cell>
          <cell r="DU872" t="str">
            <v>MCC 8014CPM00051</v>
          </cell>
          <cell r="DV872">
            <v>0</v>
          </cell>
          <cell r="DW872">
            <v>0</v>
          </cell>
          <cell r="DX872">
            <v>6</v>
          </cell>
          <cell r="DY872">
            <v>0</v>
          </cell>
          <cell r="DZ872">
            <v>0</v>
          </cell>
          <cell r="EB872">
            <v>0</v>
          </cell>
          <cell r="EC872" t="str">
            <v>Def</v>
          </cell>
          <cell r="ED872" t="str">
            <v>Local Recreational Facilities</v>
          </cell>
        </row>
        <row r="873">
          <cell r="D873" t="str">
            <v>PC2130195a</v>
          </cell>
          <cell r="E873" t="str">
            <v>Maritime Rec fund devt</v>
          </cell>
          <cell r="F873" t="str">
            <v>Auckland Council</v>
          </cell>
          <cell r="G873" t="str">
            <v>Parks, sports and recreation</v>
          </cell>
          <cell r="H873" t="str">
            <v>E170805</v>
          </cell>
          <cell r="I873" t="str">
            <v>Local and sports parks - south management</v>
          </cell>
          <cell r="J873" t="str">
            <v>Lifestyle and culture</v>
          </cell>
          <cell r="K873" t="str">
            <v>Local parks services</v>
          </cell>
          <cell r="L873" t="str">
            <v>Local parks</v>
          </cell>
          <cell r="M873" t="str">
            <v>Local activities</v>
          </cell>
          <cell r="N873" t="str">
            <v>Local parks services</v>
          </cell>
          <cell r="O873" t="str">
            <v>Local parks</v>
          </cell>
          <cell r="P873" t="str">
            <v>Lifestyle and culture</v>
          </cell>
          <cell r="Q873" t="str">
            <v>Local parks services</v>
          </cell>
          <cell r="R873" t="str">
            <v>Local parks</v>
          </cell>
          <cell r="S873" t="str">
            <v>A1241205</v>
          </cell>
          <cell r="T873" t="str">
            <v>A1241205</v>
          </cell>
          <cell r="U873" t="str">
            <v>Local parks</v>
          </cell>
          <cell r="V873" t="str">
            <v>L140</v>
          </cell>
          <cell r="W873" t="str">
            <v>Mangere-Otahuhu</v>
          </cell>
          <cell r="X873" t="str">
            <v>PL40810</v>
          </cell>
          <cell r="Y873" t="str">
            <v>Expense</v>
          </cell>
          <cell r="Z873">
            <v>20120701</v>
          </cell>
          <cell r="AA873">
            <v>20130630</v>
          </cell>
          <cell r="AB873">
            <v>1</v>
          </cell>
          <cell r="AC873" t="str">
            <v>Programme</v>
          </cell>
          <cell r="AD873">
            <v>0.5</v>
          </cell>
          <cell r="AE873">
            <v>0</v>
          </cell>
          <cell r="AF873">
            <v>0.5</v>
          </cell>
          <cell r="AG873">
            <v>0</v>
          </cell>
          <cell r="AH873">
            <v>2</v>
          </cell>
          <cell r="AI873" t="str">
            <v>Local &amp; Sports Parks</v>
          </cell>
          <cell r="AJ873" t="str">
            <v>Structures parks</v>
          </cell>
          <cell r="AK873">
            <v>25</v>
          </cell>
          <cell r="AM873">
            <v>0.5</v>
          </cell>
          <cell r="AO873">
            <v>0.5</v>
          </cell>
          <cell r="AT873">
            <v>349968.30479999998</v>
          </cell>
          <cell r="BD873">
            <v>3.1E-2</v>
          </cell>
          <cell r="BE873">
            <v>6.1930000000000041E-2</v>
          </cell>
          <cell r="BF873">
            <v>9.3787900000000146E-2</v>
          </cell>
          <cell r="BG873">
            <v>0.12878911280000027</v>
          </cell>
          <cell r="BH873">
            <v>0.16491036440960039</v>
          </cell>
          <cell r="BI873">
            <v>0.19869276497747879</v>
          </cell>
          <cell r="BJ873">
            <v>0.23225616239684821</v>
          </cell>
          <cell r="BK873">
            <v>0.27045610343115034</v>
          </cell>
          <cell r="BL873">
            <v>0.31238115484437823</v>
          </cell>
          <cell r="BM873">
            <v>0.35568973295424255</v>
          </cell>
          <cell r="BN873">
            <v>0</v>
          </cell>
          <cell r="BO873">
            <v>10849.017448799999</v>
          </cell>
          <cell r="BP873">
            <v>0</v>
          </cell>
          <cell r="BQ873">
            <v>0</v>
          </cell>
          <cell r="BR873">
            <v>0</v>
          </cell>
          <cell r="BS873">
            <v>0</v>
          </cell>
          <cell r="BT873">
            <v>0</v>
          </cell>
          <cell r="BU873">
            <v>0</v>
          </cell>
          <cell r="BV873">
            <v>0</v>
          </cell>
          <cell r="BW873">
            <v>0</v>
          </cell>
          <cell r="BX873">
            <v>0</v>
          </cell>
          <cell r="BY873">
            <v>0</v>
          </cell>
          <cell r="BZ873">
            <v>360817.32224879996</v>
          </cell>
          <cell r="CA873">
            <v>0</v>
          </cell>
          <cell r="CB873">
            <v>0</v>
          </cell>
          <cell r="CC873">
            <v>0</v>
          </cell>
          <cell r="CD873">
            <v>0</v>
          </cell>
          <cell r="CE873">
            <v>0</v>
          </cell>
          <cell r="CF873">
            <v>0</v>
          </cell>
          <cell r="CG873">
            <v>0</v>
          </cell>
          <cell r="CH873">
            <v>0</v>
          </cell>
          <cell r="CI873">
            <v>0</v>
          </cell>
          <cell r="CK873">
            <v>0</v>
          </cell>
          <cell r="CL873">
            <v>180408.66112439998</v>
          </cell>
          <cell r="CM873">
            <v>0</v>
          </cell>
          <cell r="CN873">
            <v>0</v>
          </cell>
          <cell r="CO873">
            <v>0</v>
          </cell>
          <cell r="CP873">
            <v>0</v>
          </cell>
          <cell r="CQ873">
            <v>0</v>
          </cell>
          <cell r="CR873">
            <v>0</v>
          </cell>
          <cell r="CS873">
            <v>0</v>
          </cell>
          <cell r="CT873">
            <v>0</v>
          </cell>
          <cell r="CU873">
            <v>0</v>
          </cell>
          <cell r="CW873">
            <v>0</v>
          </cell>
          <cell r="CX873">
            <v>180408.66112439998</v>
          </cell>
          <cell r="CY873">
            <v>0</v>
          </cell>
          <cell r="CZ873">
            <v>0</v>
          </cell>
          <cell r="DA873">
            <v>0</v>
          </cell>
          <cell r="DB873">
            <v>0</v>
          </cell>
          <cell r="DC873">
            <v>0</v>
          </cell>
          <cell r="DD873">
            <v>0</v>
          </cell>
          <cell r="DE873">
            <v>0</v>
          </cell>
          <cell r="DF873">
            <v>0</v>
          </cell>
          <cell r="DG873">
            <v>0</v>
          </cell>
          <cell r="DI873">
            <v>0</v>
          </cell>
          <cell r="DJ873">
            <v>0</v>
          </cell>
          <cell r="DK873">
            <v>0</v>
          </cell>
          <cell r="DL873">
            <v>0</v>
          </cell>
          <cell r="DM873">
            <v>0</v>
          </cell>
          <cell r="DN873">
            <v>0</v>
          </cell>
          <cell r="DO873">
            <v>0</v>
          </cell>
          <cell r="DP873">
            <v>0</v>
          </cell>
          <cell r="DQ873">
            <v>0</v>
          </cell>
          <cell r="DR873">
            <v>0</v>
          </cell>
          <cell r="DS873">
            <v>0</v>
          </cell>
          <cell r="DU873" t="str">
            <v>MCC 8014CPM00045</v>
          </cell>
          <cell r="DV873">
            <v>174984.15239999999</v>
          </cell>
          <cell r="DW873">
            <v>1</v>
          </cell>
          <cell r="DX873">
            <v>1</v>
          </cell>
          <cell r="DY873">
            <v>349968.30479999998</v>
          </cell>
          <cell r="DZ873">
            <v>360817.32224879996</v>
          </cell>
          <cell r="EB873">
            <v>360817.32224879996</v>
          </cell>
          <cell r="EC873" t="str">
            <v>Def</v>
          </cell>
          <cell r="ED873" t="str">
            <v>Local Recreational Facilities</v>
          </cell>
        </row>
        <row r="874">
          <cell r="D874" t="str">
            <v>PC2130195b</v>
          </cell>
          <cell r="E874" t="str">
            <v>Maritime Rec fund devt</v>
          </cell>
          <cell r="F874" t="str">
            <v>Auckland Council</v>
          </cell>
          <cell r="G874" t="str">
            <v>Parks, sports and recreation</v>
          </cell>
          <cell r="H874" t="str">
            <v>E170805</v>
          </cell>
          <cell r="I874" t="str">
            <v>Local and sports parks - south management</v>
          </cell>
          <cell r="J874" t="str">
            <v>Lifestyle and culture</v>
          </cell>
          <cell r="K874" t="str">
            <v>Local parks services</v>
          </cell>
          <cell r="L874" t="str">
            <v>Local parks</v>
          </cell>
          <cell r="M874" t="str">
            <v>Local activities</v>
          </cell>
          <cell r="N874" t="str">
            <v>Local parks services</v>
          </cell>
          <cell r="O874" t="str">
            <v>Local parks</v>
          </cell>
          <cell r="P874" t="str">
            <v>Lifestyle and culture</v>
          </cell>
          <cell r="Q874" t="str">
            <v>Local parks services</v>
          </cell>
          <cell r="R874" t="str">
            <v>Local parks</v>
          </cell>
          <cell r="S874" t="str">
            <v>A1241205</v>
          </cell>
          <cell r="T874" t="str">
            <v>A1241205</v>
          </cell>
          <cell r="U874" t="str">
            <v>Local parks</v>
          </cell>
          <cell r="V874" t="str">
            <v>L140</v>
          </cell>
          <cell r="W874" t="str">
            <v>Mangere-Otahuhu</v>
          </cell>
          <cell r="X874" t="str">
            <v>PL38380</v>
          </cell>
          <cell r="Y874" t="str">
            <v>Revenue</v>
          </cell>
          <cell r="Z874">
            <v>20120701</v>
          </cell>
          <cell r="AA874">
            <v>20130630</v>
          </cell>
          <cell r="AB874">
            <v>1</v>
          </cell>
          <cell r="AC874" t="str">
            <v>Programme</v>
          </cell>
          <cell r="AD874">
            <v>0.5</v>
          </cell>
          <cell r="AE874">
            <v>0</v>
          </cell>
          <cell r="AF874">
            <v>0.5</v>
          </cell>
          <cell r="AG874">
            <v>0</v>
          </cell>
          <cell r="AH874">
            <v>2</v>
          </cell>
          <cell r="AI874" t="str">
            <v>Local &amp; Sports Parks</v>
          </cell>
          <cell r="AJ874" t="str">
            <v>Structures parks</v>
          </cell>
          <cell r="AK874">
            <v>25</v>
          </cell>
          <cell r="AM874">
            <v>0.5</v>
          </cell>
          <cell r="AO874">
            <v>0.5</v>
          </cell>
          <cell r="AS874">
            <v>0</v>
          </cell>
          <cell r="AT874">
            <v>-339522.67609999998</v>
          </cell>
          <cell r="AU874">
            <v>0</v>
          </cell>
          <cell r="AV874">
            <v>0</v>
          </cell>
          <cell r="AW874">
            <v>0</v>
          </cell>
          <cell r="AX874">
            <v>0</v>
          </cell>
          <cell r="AY874">
            <v>0</v>
          </cell>
          <cell r="AZ874">
            <v>0</v>
          </cell>
          <cell r="BA874">
            <v>0</v>
          </cell>
          <cell r="BB874">
            <v>0</v>
          </cell>
          <cell r="BC874">
            <v>0</v>
          </cell>
          <cell r="BD874">
            <v>3.1E-2</v>
          </cell>
          <cell r="BE874">
            <v>6.1930000000000041E-2</v>
          </cell>
          <cell r="BF874">
            <v>9.3787900000000146E-2</v>
          </cell>
          <cell r="BG874">
            <v>0.12878911280000027</v>
          </cell>
          <cell r="BH874">
            <v>0.16491036440960039</v>
          </cell>
          <cell r="BI874">
            <v>0.19869276497747879</v>
          </cell>
          <cell r="BJ874">
            <v>0.23225616239684821</v>
          </cell>
          <cell r="BK874">
            <v>0.27045610343115034</v>
          </cell>
          <cell r="BL874">
            <v>0.31238115484437823</v>
          </cell>
          <cell r="BM874">
            <v>0.35568973295424255</v>
          </cell>
          <cell r="BN874">
            <v>0</v>
          </cell>
          <cell r="BO874">
            <v>-10525.202959099999</v>
          </cell>
          <cell r="BP874">
            <v>0</v>
          </cell>
          <cell r="BQ874">
            <v>0</v>
          </cell>
          <cell r="BR874">
            <v>0</v>
          </cell>
          <cell r="BS874">
            <v>0</v>
          </cell>
          <cell r="BT874">
            <v>0</v>
          </cell>
          <cell r="BU874">
            <v>0</v>
          </cell>
          <cell r="BV874">
            <v>0</v>
          </cell>
          <cell r="BW874">
            <v>0</v>
          </cell>
          <cell r="BX874">
            <v>0</v>
          </cell>
          <cell r="BY874">
            <v>0</v>
          </cell>
          <cell r="BZ874">
            <v>-350047.8790591</v>
          </cell>
          <cell r="CA874">
            <v>0</v>
          </cell>
          <cell r="CB874">
            <v>0</v>
          </cell>
          <cell r="CC874">
            <v>0</v>
          </cell>
          <cell r="CD874">
            <v>0</v>
          </cell>
          <cell r="CE874">
            <v>0</v>
          </cell>
          <cell r="CF874">
            <v>0</v>
          </cell>
          <cell r="CG874">
            <v>0</v>
          </cell>
          <cell r="CH874">
            <v>0</v>
          </cell>
          <cell r="CI874">
            <v>0</v>
          </cell>
          <cell r="CK874">
            <v>0</v>
          </cell>
          <cell r="CL874">
            <v>-175023.93952955</v>
          </cell>
          <cell r="CM874">
            <v>0</v>
          </cell>
          <cell r="CN874">
            <v>0</v>
          </cell>
          <cell r="CO874">
            <v>0</v>
          </cell>
          <cell r="CP874">
            <v>0</v>
          </cell>
          <cell r="CQ874">
            <v>0</v>
          </cell>
          <cell r="CR874">
            <v>0</v>
          </cell>
          <cell r="CS874">
            <v>0</v>
          </cell>
          <cell r="CT874">
            <v>0</v>
          </cell>
          <cell r="CU874">
            <v>0</v>
          </cell>
          <cell r="CW874">
            <v>0</v>
          </cell>
          <cell r="CX874">
            <v>-175023.93952955</v>
          </cell>
          <cell r="CY874">
            <v>0</v>
          </cell>
          <cell r="CZ874">
            <v>0</v>
          </cell>
          <cell r="DA874">
            <v>0</v>
          </cell>
          <cell r="DB874">
            <v>0</v>
          </cell>
          <cell r="DC874">
            <v>0</v>
          </cell>
          <cell r="DD874">
            <v>0</v>
          </cell>
          <cell r="DE874">
            <v>0</v>
          </cell>
          <cell r="DF874">
            <v>0</v>
          </cell>
          <cell r="DG874">
            <v>0</v>
          </cell>
          <cell r="DI874">
            <v>0</v>
          </cell>
          <cell r="DJ874">
            <v>0</v>
          </cell>
          <cell r="DK874">
            <v>0</v>
          </cell>
          <cell r="DL874">
            <v>0</v>
          </cell>
          <cell r="DM874">
            <v>0</v>
          </cell>
          <cell r="DN874">
            <v>0</v>
          </cell>
          <cell r="DO874">
            <v>0</v>
          </cell>
          <cell r="DP874">
            <v>0</v>
          </cell>
          <cell r="DQ874">
            <v>0</v>
          </cell>
          <cell r="DR874">
            <v>0</v>
          </cell>
          <cell r="DS874">
            <v>0</v>
          </cell>
          <cell r="DU874" t="str">
            <v>MCC 8014CPM00045</v>
          </cell>
          <cell r="DV874">
            <v>-169761.33804999999</v>
          </cell>
          <cell r="DW874">
            <v>1</v>
          </cell>
          <cell r="DX874">
            <v>1</v>
          </cell>
          <cell r="DY874">
            <v>-339522.67609999998</v>
          </cell>
          <cell r="DZ874">
            <v>-350047.8790591</v>
          </cell>
          <cell r="EB874">
            <v>-350047.8790591</v>
          </cell>
          <cell r="EC874" t="str">
            <v>Def</v>
          </cell>
          <cell r="ED874" t="str">
            <v>Local Recreational Facilities</v>
          </cell>
        </row>
        <row r="875">
          <cell r="D875" t="str">
            <v>PC2130195c</v>
          </cell>
          <cell r="E875" t="str">
            <v>Maritime Rec fund devt</v>
          </cell>
          <cell r="F875" t="str">
            <v>Auckland Council</v>
          </cell>
          <cell r="G875" t="str">
            <v>Parks, sports and recreation</v>
          </cell>
          <cell r="H875" t="str">
            <v>E170805</v>
          </cell>
          <cell r="I875" t="str">
            <v>Local and sports parks - south management</v>
          </cell>
          <cell r="J875" t="str">
            <v>Lifestyle and culture</v>
          </cell>
          <cell r="K875" t="str">
            <v>Local parks services</v>
          </cell>
          <cell r="L875" t="str">
            <v>Local parks</v>
          </cell>
          <cell r="M875" t="str">
            <v>Local activities</v>
          </cell>
          <cell r="N875" t="str">
            <v>Local parks services</v>
          </cell>
          <cell r="O875" t="str">
            <v>Local parks</v>
          </cell>
          <cell r="P875" t="str">
            <v>Lifestyle and culture</v>
          </cell>
          <cell r="Q875" t="str">
            <v>Local parks services</v>
          </cell>
          <cell r="R875" t="str">
            <v>Local parks</v>
          </cell>
          <cell r="S875" t="str">
            <v>A1241205</v>
          </cell>
          <cell r="T875" t="str">
            <v>A1241205</v>
          </cell>
          <cell r="U875" t="str">
            <v>Local parks</v>
          </cell>
          <cell r="V875" t="str">
            <v>L210</v>
          </cell>
          <cell r="W875" t="str">
            <v>Other (Unallocated)</v>
          </cell>
          <cell r="X875" t="str">
            <v>PL40810</v>
          </cell>
          <cell r="Y875" t="str">
            <v>Expense</v>
          </cell>
          <cell r="Z875">
            <v>20100701</v>
          </cell>
          <cell r="AA875">
            <v>20190630</v>
          </cell>
          <cell r="AB875">
            <v>1</v>
          </cell>
          <cell r="AC875" t="str">
            <v>Programme</v>
          </cell>
          <cell r="AD875">
            <v>0.5</v>
          </cell>
          <cell r="AE875">
            <v>0</v>
          </cell>
          <cell r="AF875">
            <v>0.5</v>
          </cell>
          <cell r="AG875">
            <v>0</v>
          </cell>
          <cell r="AH875">
            <v>2</v>
          </cell>
          <cell r="AI875" t="str">
            <v>Local &amp; Sports Parks</v>
          </cell>
          <cell r="AJ875" t="str">
            <v>Structures parks</v>
          </cell>
          <cell r="AK875">
            <v>25</v>
          </cell>
          <cell r="AM875">
            <v>0.5</v>
          </cell>
          <cell r="AO875">
            <v>0.5</v>
          </cell>
          <cell r="AS875">
            <v>1271690.1399999999</v>
          </cell>
          <cell r="AT875">
            <v>0</v>
          </cell>
          <cell r="AU875">
            <v>573679.83750000002</v>
          </cell>
          <cell r="AV875">
            <v>361890.71149999998</v>
          </cell>
          <cell r="AW875">
            <v>368091.62660000002</v>
          </cell>
          <cell r="AX875">
            <v>368072.88949999999</v>
          </cell>
          <cell r="AY875">
            <v>367868.93180000002</v>
          </cell>
          <cell r="AZ875">
            <v>368038.70250000001</v>
          </cell>
          <cell r="BD875">
            <v>3.1E-2</v>
          </cell>
          <cell r="BE875">
            <v>6.1930000000000041E-2</v>
          </cell>
          <cell r="BF875">
            <v>9.3787900000000146E-2</v>
          </cell>
          <cell r="BG875">
            <v>0.12878911280000027</v>
          </cell>
          <cell r="BH875">
            <v>0.16491036440960039</v>
          </cell>
          <cell r="BI875">
            <v>0.19869276497747879</v>
          </cell>
          <cell r="BJ875">
            <v>0.23225616239684821</v>
          </cell>
          <cell r="BK875">
            <v>0.27045610343115034</v>
          </cell>
          <cell r="BL875">
            <v>0.31238115484437823</v>
          </cell>
          <cell r="BM875">
            <v>0.35568973295424255</v>
          </cell>
          <cell r="BN875">
            <v>0</v>
          </cell>
          <cell r="BO875">
            <v>0</v>
          </cell>
          <cell r="BP875">
            <v>35527.992336375028</v>
          </cell>
          <cell r="BQ875">
            <v>33940.969861090904</v>
          </cell>
          <cell r="BR875">
            <v>47406.194018922986</v>
          </cell>
          <cell r="BS875">
            <v>60699.034336739576</v>
          </cell>
          <cell r="BT875">
            <v>73092.895208653572</v>
          </cell>
          <cell r="BU875">
            <v>85479.256656165308</v>
          </cell>
          <cell r="BV875">
            <v>0</v>
          </cell>
          <cell r="BW875">
            <v>0</v>
          </cell>
          <cell r="BX875">
            <v>0</v>
          </cell>
          <cell r="BY875">
            <v>1271690.1399999999</v>
          </cell>
          <cell r="BZ875">
            <v>0</v>
          </cell>
          <cell r="CA875">
            <v>609207.82983637508</v>
          </cell>
          <cell r="CB875">
            <v>395831.68136109086</v>
          </cell>
          <cell r="CC875">
            <v>415497.820618923</v>
          </cell>
          <cell r="CD875">
            <v>428771.92383673956</v>
          </cell>
          <cell r="CE875">
            <v>440961.82700865361</v>
          </cell>
          <cell r="CF875">
            <v>453517.95915616531</v>
          </cell>
          <cell r="CG875">
            <v>0</v>
          </cell>
          <cell r="CH875">
            <v>0</v>
          </cell>
          <cell r="CI875">
            <v>0</v>
          </cell>
          <cell r="CK875">
            <v>635845.06999999995</v>
          </cell>
          <cell r="CL875">
            <v>0</v>
          </cell>
          <cell r="CM875">
            <v>304603.91491818754</v>
          </cell>
          <cell r="CN875">
            <v>197915.84068054543</v>
          </cell>
          <cell r="CO875">
            <v>207748.9103094615</v>
          </cell>
          <cell r="CP875">
            <v>214385.96191836978</v>
          </cell>
          <cell r="CQ875">
            <v>220480.9135043268</v>
          </cell>
          <cell r="CR875">
            <v>226758.97957808265</v>
          </cell>
          <cell r="CS875">
            <v>0</v>
          </cell>
          <cell r="CT875">
            <v>0</v>
          </cell>
          <cell r="CU875">
            <v>0</v>
          </cell>
          <cell r="CW875">
            <v>635845.06999999995</v>
          </cell>
          <cell r="CX875">
            <v>0</v>
          </cell>
          <cell r="CY875">
            <v>304603.91491818754</v>
          </cell>
          <cell r="CZ875">
            <v>197915.84068054543</v>
          </cell>
          <cell r="DA875">
            <v>207748.9103094615</v>
          </cell>
          <cell r="DB875">
            <v>214385.96191836978</v>
          </cell>
          <cell r="DC875">
            <v>220480.9135043268</v>
          </cell>
          <cell r="DD875">
            <v>226758.97957808265</v>
          </cell>
          <cell r="DE875">
            <v>0</v>
          </cell>
          <cell r="DF875">
            <v>0</v>
          </cell>
          <cell r="DG875">
            <v>0</v>
          </cell>
          <cell r="DI875">
            <v>0</v>
          </cell>
          <cell r="DJ875">
            <v>0</v>
          </cell>
          <cell r="DK875">
            <v>0</v>
          </cell>
          <cell r="DL875">
            <v>0</v>
          </cell>
          <cell r="DM875">
            <v>0</v>
          </cell>
          <cell r="DN875">
            <v>0</v>
          </cell>
          <cell r="DO875">
            <v>0</v>
          </cell>
          <cell r="DP875">
            <v>0</v>
          </cell>
          <cell r="DQ875">
            <v>0</v>
          </cell>
          <cell r="DR875">
            <v>0</v>
          </cell>
          <cell r="DS875">
            <v>0</v>
          </cell>
          <cell r="DU875" t="str">
            <v>MCC 8014CPM00045</v>
          </cell>
          <cell r="DV875">
            <v>1203821.3497000001</v>
          </cell>
          <cell r="DW875">
            <v>1</v>
          </cell>
          <cell r="DX875">
            <v>1</v>
          </cell>
          <cell r="DY875">
            <v>2407642.6994000003</v>
          </cell>
          <cell r="DZ875">
            <v>2743789.0418179473</v>
          </cell>
          <cell r="EB875">
            <v>2743789.0418179473</v>
          </cell>
          <cell r="EC875" t="str">
            <v>Def</v>
          </cell>
          <cell r="ED875" t="str">
            <v>Local Recreational Facilities</v>
          </cell>
        </row>
        <row r="876">
          <cell r="D876" t="str">
            <v>PC2130195d</v>
          </cell>
          <cell r="E876" t="str">
            <v>Maritime Rec fund devt</v>
          </cell>
          <cell r="F876" t="str">
            <v>Auckland Council</v>
          </cell>
          <cell r="G876" t="str">
            <v>Parks, sports and recreation</v>
          </cell>
          <cell r="H876" t="str">
            <v>E170805</v>
          </cell>
          <cell r="I876" t="str">
            <v>Local and sports parks - south management</v>
          </cell>
          <cell r="J876" t="str">
            <v>Lifestyle and culture</v>
          </cell>
          <cell r="K876" t="str">
            <v>Local parks services</v>
          </cell>
          <cell r="L876" t="str">
            <v>Local parks</v>
          </cell>
          <cell r="M876" t="str">
            <v>Local activities</v>
          </cell>
          <cell r="N876" t="str">
            <v>Local parks services</v>
          </cell>
          <cell r="O876" t="str">
            <v>Local parks</v>
          </cell>
          <cell r="P876" t="str">
            <v>Lifestyle and culture</v>
          </cell>
          <cell r="Q876" t="str">
            <v>Local parks services</v>
          </cell>
          <cell r="R876" t="str">
            <v>Local parks</v>
          </cell>
          <cell r="S876" t="str">
            <v>A1241205</v>
          </cell>
          <cell r="T876" t="str">
            <v>A1241205</v>
          </cell>
          <cell r="U876" t="str">
            <v>Local parks</v>
          </cell>
          <cell r="V876" t="str">
            <v>L210</v>
          </cell>
          <cell r="W876" t="str">
            <v>Other (Unallocated)</v>
          </cell>
          <cell r="X876" t="str">
            <v>PL38380</v>
          </cell>
          <cell r="Y876" t="str">
            <v>Revenue</v>
          </cell>
          <cell r="Z876">
            <v>20100701</v>
          </cell>
          <cell r="AA876">
            <v>20190630</v>
          </cell>
          <cell r="AB876">
            <v>1</v>
          </cell>
          <cell r="AC876" t="str">
            <v>Programme</v>
          </cell>
          <cell r="AD876">
            <v>0.5</v>
          </cell>
          <cell r="AE876">
            <v>0</v>
          </cell>
          <cell r="AF876">
            <v>0.5</v>
          </cell>
          <cell r="AG876">
            <v>0</v>
          </cell>
          <cell r="AH876">
            <v>2</v>
          </cell>
          <cell r="AI876" t="str">
            <v>Local &amp; Sports Parks</v>
          </cell>
          <cell r="AJ876" t="str">
            <v>Structures parks</v>
          </cell>
          <cell r="AK876">
            <v>25</v>
          </cell>
          <cell r="AM876">
            <v>0.5</v>
          </cell>
          <cell r="AO876">
            <v>0.5</v>
          </cell>
          <cell r="AS876">
            <v>-335930.8371</v>
          </cell>
          <cell r="AT876">
            <v>0</v>
          </cell>
          <cell r="AU876">
            <v>-346491.7905</v>
          </cell>
          <cell r="AV876">
            <v>-350402.83909999998</v>
          </cell>
          <cell r="AW876">
            <v>-356406.91220000002</v>
          </cell>
          <cell r="AX876">
            <v>-356388.76980000001</v>
          </cell>
          <cell r="AY876">
            <v>-355843.44349999999</v>
          </cell>
          <cell r="AZ876">
            <v>-356007.65649999998</v>
          </cell>
          <cell r="BA876">
            <v>0</v>
          </cell>
          <cell r="BB876">
            <v>0</v>
          </cell>
          <cell r="BC876">
            <v>0</v>
          </cell>
          <cell r="BD876">
            <v>3.1E-2</v>
          </cell>
          <cell r="BE876">
            <v>6.1930000000000041E-2</v>
          </cell>
          <cell r="BF876">
            <v>9.3787900000000146E-2</v>
          </cell>
          <cell r="BG876">
            <v>0.12878911280000027</v>
          </cell>
          <cell r="BH876">
            <v>0.16491036440960039</v>
          </cell>
          <cell r="BI876">
            <v>0.19869276497747879</v>
          </cell>
          <cell r="BJ876">
            <v>0.23225616239684821</v>
          </cell>
          <cell r="BK876">
            <v>0.27045610343115034</v>
          </cell>
          <cell r="BL876">
            <v>0.31238115484437823</v>
          </cell>
          <cell r="BM876">
            <v>0.35568973295424255</v>
          </cell>
          <cell r="BN876">
            <v>0</v>
          </cell>
          <cell r="BO876">
            <v>0</v>
          </cell>
          <cell r="BP876">
            <v>-21458.236585665014</v>
          </cell>
          <cell r="BQ876">
            <v>-32863.54643322694</v>
          </cell>
          <cell r="BR876">
            <v>-45901.330018025597</v>
          </cell>
          <cell r="BS876">
            <v>-58772.201899207183</v>
          </cell>
          <cell r="BT876">
            <v>-70703.517688122243</v>
          </cell>
          <cell r="BU876">
            <v>-82684.972082585344</v>
          </cell>
          <cell r="BV876">
            <v>0</v>
          </cell>
          <cell r="BW876">
            <v>0</v>
          </cell>
          <cell r="BX876">
            <v>0</v>
          </cell>
          <cell r="BY876">
            <v>-335930.8371</v>
          </cell>
          <cell r="BZ876">
            <v>0</v>
          </cell>
          <cell r="CA876">
            <v>-367950.02708566503</v>
          </cell>
          <cell r="CB876">
            <v>-383266.38553322694</v>
          </cell>
          <cell r="CC876">
            <v>-402308.24221802561</v>
          </cell>
          <cell r="CD876">
            <v>-415160.97169920721</v>
          </cell>
          <cell r="CE876">
            <v>-426546.96118812222</v>
          </cell>
          <cell r="CF876">
            <v>-438692.62858258531</v>
          </cell>
          <cell r="CG876">
            <v>0</v>
          </cell>
          <cell r="CH876">
            <v>0</v>
          </cell>
          <cell r="CI876">
            <v>0</v>
          </cell>
          <cell r="CK876">
            <v>-167965.41855</v>
          </cell>
          <cell r="CL876">
            <v>0</v>
          </cell>
          <cell r="CM876">
            <v>-183975.01354283252</v>
          </cell>
          <cell r="CN876">
            <v>-191633.19276661347</v>
          </cell>
          <cell r="CO876">
            <v>-201154.12110901281</v>
          </cell>
          <cell r="CP876">
            <v>-207580.4858496036</v>
          </cell>
          <cell r="CQ876">
            <v>-213273.48059406111</v>
          </cell>
          <cell r="CR876">
            <v>-219346.31429129266</v>
          </cell>
          <cell r="CS876">
            <v>0</v>
          </cell>
          <cell r="CT876">
            <v>0</v>
          </cell>
          <cell r="CU876">
            <v>0</v>
          </cell>
          <cell r="CW876">
            <v>-167965.41855</v>
          </cell>
          <cell r="CX876">
            <v>0</v>
          </cell>
          <cell r="CY876">
            <v>-183975.01354283252</v>
          </cell>
          <cell r="CZ876">
            <v>-191633.19276661347</v>
          </cell>
          <cell r="DA876">
            <v>-201154.12110901281</v>
          </cell>
          <cell r="DB876">
            <v>-207580.4858496036</v>
          </cell>
          <cell r="DC876">
            <v>-213273.48059406111</v>
          </cell>
          <cell r="DD876">
            <v>-219346.31429129266</v>
          </cell>
          <cell r="DE876">
            <v>0</v>
          </cell>
          <cell r="DF876">
            <v>0</v>
          </cell>
          <cell r="DG876">
            <v>0</v>
          </cell>
          <cell r="DI876">
            <v>0</v>
          </cell>
          <cell r="DJ876">
            <v>0</v>
          </cell>
          <cell r="DK876">
            <v>0</v>
          </cell>
          <cell r="DL876">
            <v>0</v>
          </cell>
          <cell r="DM876">
            <v>0</v>
          </cell>
          <cell r="DN876">
            <v>0</v>
          </cell>
          <cell r="DO876">
            <v>0</v>
          </cell>
          <cell r="DP876">
            <v>0</v>
          </cell>
          <cell r="DQ876">
            <v>0</v>
          </cell>
          <cell r="DR876">
            <v>0</v>
          </cell>
          <cell r="DS876">
            <v>0</v>
          </cell>
          <cell r="DU876" t="str">
            <v>MCC 8014CPM00045</v>
          </cell>
          <cell r="DV876">
            <v>-1060770.7058000001</v>
          </cell>
          <cell r="DW876">
            <v>1</v>
          </cell>
          <cell r="DX876">
            <v>1</v>
          </cell>
          <cell r="DY876">
            <v>-2121541.4116000002</v>
          </cell>
          <cell r="DZ876">
            <v>-2433925.2163068322</v>
          </cell>
          <cell r="EB876">
            <v>-2433925.2163068322</v>
          </cell>
          <cell r="EC876" t="str">
            <v>Def</v>
          </cell>
          <cell r="ED876" t="str">
            <v>Local Recreational Facilities</v>
          </cell>
        </row>
        <row r="877">
          <cell r="D877" t="str">
            <v>PC2130196a</v>
          </cell>
          <cell r="E877" t="str">
            <v>Neighbourhood Parks</v>
          </cell>
          <cell r="F877" t="str">
            <v>Auckland Council</v>
          </cell>
          <cell r="G877" t="str">
            <v>Parks, sports and recreation</v>
          </cell>
          <cell r="H877" t="str">
            <v>E170805</v>
          </cell>
          <cell r="I877" t="str">
            <v>Local and sports parks - south management</v>
          </cell>
          <cell r="J877" t="str">
            <v>Lifestyle and culture</v>
          </cell>
          <cell r="K877" t="str">
            <v>Local parks services</v>
          </cell>
          <cell r="L877" t="str">
            <v>Local parks</v>
          </cell>
          <cell r="M877" t="str">
            <v>Local activities</v>
          </cell>
          <cell r="N877" t="str">
            <v>Local parks services</v>
          </cell>
          <cell r="O877" t="str">
            <v>Local parks</v>
          </cell>
          <cell r="P877" t="str">
            <v>Lifestyle and culture</v>
          </cell>
          <cell r="Q877" t="str">
            <v>Local parks services</v>
          </cell>
          <cell r="R877" t="str">
            <v>Local parks</v>
          </cell>
          <cell r="S877" t="str">
            <v>A1241205</v>
          </cell>
          <cell r="T877" t="str">
            <v>A1241205</v>
          </cell>
          <cell r="U877" t="str">
            <v>Local parks</v>
          </cell>
          <cell r="V877" t="str">
            <v>L110</v>
          </cell>
          <cell r="W877" t="str">
            <v>Franklin</v>
          </cell>
          <cell r="X877" t="str">
            <v>PL40810</v>
          </cell>
          <cell r="Y877" t="str">
            <v>Expense</v>
          </cell>
          <cell r="Z877">
            <v>20120701</v>
          </cell>
          <cell r="AA877">
            <v>20190630</v>
          </cell>
          <cell r="AB877">
            <v>1</v>
          </cell>
          <cell r="AC877" t="str">
            <v>Programme</v>
          </cell>
          <cell r="AD877">
            <v>0.5</v>
          </cell>
          <cell r="AE877">
            <v>0</v>
          </cell>
          <cell r="AF877">
            <v>0.5</v>
          </cell>
          <cell r="AG877">
            <v>0</v>
          </cell>
          <cell r="AH877">
            <v>2</v>
          </cell>
          <cell r="AI877" t="str">
            <v>Local &amp; Sports Parks</v>
          </cell>
          <cell r="AJ877" t="str">
            <v>Structures parks</v>
          </cell>
          <cell r="AK877">
            <v>35</v>
          </cell>
          <cell r="AM877">
            <v>0.5</v>
          </cell>
          <cell r="AO877">
            <v>0.5</v>
          </cell>
          <cell r="AT877">
            <v>94419</v>
          </cell>
          <cell r="AU877">
            <v>110000</v>
          </cell>
          <cell r="AV877">
            <v>108000</v>
          </cell>
          <cell r="AW877">
            <v>108000</v>
          </cell>
          <cell r="AX877">
            <v>133000</v>
          </cell>
          <cell r="AY877">
            <v>123000</v>
          </cell>
          <cell r="AZ877">
            <v>104000</v>
          </cell>
          <cell r="BD877">
            <v>3.1E-2</v>
          </cell>
          <cell r="BE877">
            <v>6.1930000000000041E-2</v>
          </cell>
          <cell r="BF877">
            <v>9.3787900000000146E-2</v>
          </cell>
          <cell r="BG877">
            <v>0.12878911280000027</v>
          </cell>
          <cell r="BH877">
            <v>0.16491036440960039</v>
          </cell>
          <cell r="BI877">
            <v>0.19869276497747879</v>
          </cell>
          <cell r="BJ877">
            <v>0.23225616239684821</v>
          </cell>
          <cell r="BK877">
            <v>0.27045610343115034</v>
          </cell>
          <cell r="BL877">
            <v>0.31238115484437823</v>
          </cell>
          <cell r="BM877">
            <v>0.35568973295424255</v>
          </cell>
          <cell r="BN877">
            <v>0</v>
          </cell>
          <cell r="BO877">
            <v>2926.989</v>
          </cell>
          <cell r="BP877">
            <v>6812.3000000000047</v>
          </cell>
          <cell r="BQ877">
            <v>10129.093200000016</v>
          </cell>
          <cell r="BR877">
            <v>13909.224182400028</v>
          </cell>
          <cell r="BS877">
            <v>21933.078466476851</v>
          </cell>
          <cell r="BT877">
            <v>24439.210092229892</v>
          </cell>
          <cell r="BU877">
            <v>24154.640889272214</v>
          </cell>
          <cell r="BV877">
            <v>0</v>
          </cell>
          <cell r="BW877">
            <v>0</v>
          </cell>
          <cell r="BX877">
            <v>0</v>
          </cell>
          <cell r="BY877">
            <v>0</v>
          </cell>
          <cell r="BZ877">
            <v>97345.989000000001</v>
          </cell>
          <cell r="CA877">
            <v>116812.3</v>
          </cell>
          <cell r="CB877">
            <v>118129.09320000002</v>
          </cell>
          <cell r="CC877">
            <v>121909.22418240002</v>
          </cell>
          <cell r="CD877">
            <v>154933.07846647684</v>
          </cell>
          <cell r="CE877">
            <v>147439.21009222989</v>
          </cell>
          <cell r="CF877">
            <v>128154.64088927221</v>
          </cell>
          <cell r="CG877">
            <v>0</v>
          </cell>
          <cell r="CH877">
            <v>0</v>
          </cell>
          <cell r="CI877">
            <v>0</v>
          </cell>
          <cell r="CK877">
            <v>0</v>
          </cell>
          <cell r="CL877">
            <v>48672.994500000001</v>
          </cell>
          <cell r="CM877">
            <v>58406.15</v>
          </cell>
          <cell r="CN877">
            <v>59064.546600000009</v>
          </cell>
          <cell r="CO877">
            <v>60954.612091200011</v>
          </cell>
          <cell r="CP877">
            <v>77466.539233238422</v>
          </cell>
          <cell r="CQ877">
            <v>73719.605046114943</v>
          </cell>
          <cell r="CR877">
            <v>64077.320444636105</v>
          </cell>
          <cell r="CS877">
            <v>0</v>
          </cell>
          <cell r="CT877">
            <v>0</v>
          </cell>
          <cell r="CU877">
            <v>0</v>
          </cell>
          <cell r="CW877">
            <v>0</v>
          </cell>
          <cell r="CX877">
            <v>48672.994500000001</v>
          </cell>
          <cell r="CY877">
            <v>58406.15</v>
          </cell>
          <cell r="CZ877">
            <v>59064.546600000009</v>
          </cell>
          <cell r="DA877">
            <v>60954.612091200011</v>
          </cell>
          <cell r="DB877">
            <v>77466.539233238422</v>
          </cell>
          <cell r="DC877">
            <v>73719.605046114943</v>
          </cell>
          <cell r="DD877">
            <v>64077.320444636105</v>
          </cell>
          <cell r="DE877">
            <v>0</v>
          </cell>
          <cell r="DF877">
            <v>0</v>
          </cell>
          <cell r="DG877">
            <v>0</v>
          </cell>
          <cell r="DI877">
            <v>0</v>
          </cell>
          <cell r="DJ877">
            <v>0</v>
          </cell>
          <cell r="DK877">
            <v>0</v>
          </cell>
          <cell r="DL877">
            <v>0</v>
          </cell>
          <cell r="DM877">
            <v>0</v>
          </cell>
          <cell r="DN877">
            <v>0</v>
          </cell>
          <cell r="DO877">
            <v>0</v>
          </cell>
          <cell r="DP877">
            <v>0</v>
          </cell>
          <cell r="DQ877">
            <v>0</v>
          </cell>
          <cell r="DR877">
            <v>0</v>
          </cell>
          <cell r="DS877">
            <v>0</v>
          </cell>
          <cell r="DU877" t="str">
            <v>MCC 8014CPM00003</v>
          </cell>
          <cell r="DV877">
            <v>390209.5</v>
          </cell>
          <cell r="DW877">
            <v>1</v>
          </cell>
          <cell r="DX877">
            <v>1</v>
          </cell>
          <cell r="DY877">
            <v>780419</v>
          </cell>
          <cell r="DZ877">
            <v>884723.535830379</v>
          </cell>
          <cell r="EB877">
            <v>884723.535830379</v>
          </cell>
          <cell r="EC877" t="str">
            <v>Def</v>
          </cell>
          <cell r="ED877" t="str">
            <v>Local Recreational Facilities</v>
          </cell>
        </row>
        <row r="878">
          <cell r="D878" t="str">
            <v>PC2130196b</v>
          </cell>
          <cell r="E878" t="str">
            <v>Neighbourhood Parks</v>
          </cell>
          <cell r="F878" t="str">
            <v>Auckland Council</v>
          </cell>
          <cell r="G878" t="str">
            <v>Parks, sports and recreation</v>
          </cell>
          <cell r="H878" t="str">
            <v>E170805</v>
          </cell>
          <cell r="I878" t="str">
            <v>Local and sports parks - south management</v>
          </cell>
          <cell r="J878" t="str">
            <v>Lifestyle and culture</v>
          </cell>
          <cell r="K878" t="str">
            <v>Local parks services</v>
          </cell>
          <cell r="L878" t="str">
            <v>Local parks</v>
          </cell>
          <cell r="M878" t="str">
            <v>Local activities</v>
          </cell>
          <cell r="N878" t="str">
            <v>Local parks services</v>
          </cell>
          <cell r="O878" t="str">
            <v>Local parks</v>
          </cell>
          <cell r="P878" t="str">
            <v>Lifestyle and culture</v>
          </cell>
          <cell r="Q878" t="str">
            <v>Local parks services</v>
          </cell>
          <cell r="R878" t="str">
            <v>Local parks</v>
          </cell>
          <cell r="S878" t="str">
            <v>A1241205</v>
          </cell>
          <cell r="T878" t="str">
            <v>A1241205</v>
          </cell>
          <cell r="U878" t="str">
            <v>Local parks</v>
          </cell>
          <cell r="V878" t="str">
            <v>L130</v>
          </cell>
          <cell r="W878" t="str">
            <v>Howick</v>
          </cell>
          <cell r="X878" t="str">
            <v>PL40810</v>
          </cell>
          <cell r="Y878" t="str">
            <v>Expense</v>
          </cell>
          <cell r="Z878">
            <v>20120701</v>
          </cell>
          <cell r="AA878">
            <v>20220630</v>
          </cell>
          <cell r="AB878">
            <v>1</v>
          </cell>
          <cell r="AC878" t="str">
            <v>Programme</v>
          </cell>
          <cell r="AD878">
            <v>0.5</v>
          </cell>
          <cell r="AE878">
            <v>0</v>
          </cell>
          <cell r="AF878">
            <v>0.5</v>
          </cell>
          <cell r="AG878">
            <v>0</v>
          </cell>
          <cell r="AH878">
            <v>2</v>
          </cell>
          <cell r="AI878" t="str">
            <v>Local &amp; Sports Parks</v>
          </cell>
          <cell r="AJ878" t="str">
            <v>Structures parks</v>
          </cell>
          <cell r="AK878">
            <v>35</v>
          </cell>
          <cell r="AM878">
            <v>0.5</v>
          </cell>
          <cell r="AO878">
            <v>0.5</v>
          </cell>
          <cell r="AT878">
            <v>80000</v>
          </cell>
          <cell r="AU878">
            <v>150000</v>
          </cell>
          <cell r="AV878">
            <v>150000</v>
          </cell>
          <cell r="AW878">
            <v>150000</v>
          </cell>
          <cell r="AX878">
            <v>150000</v>
          </cell>
          <cell r="AY878">
            <v>150000</v>
          </cell>
          <cell r="AZ878">
            <v>150000</v>
          </cell>
          <cell r="BA878">
            <v>150000</v>
          </cell>
          <cell r="BB878">
            <v>150000</v>
          </cell>
          <cell r="BC878">
            <v>150000</v>
          </cell>
          <cell r="BD878">
            <v>3.1E-2</v>
          </cell>
          <cell r="BE878">
            <v>6.1930000000000041E-2</v>
          </cell>
          <cell r="BF878">
            <v>9.3787900000000146E-2</v>
          </cell>
          <cell r="BG878">
            <v>0.12878911280000027</v>
          </cell>
          <cell r="BH878">
            <v>0.16491036440960039</v>
          </cell>
          <cell r="BI878">
            <v>0.19869276497747879</v>
          </cell>
          <cell r="BJ878">
            <v>0.23225616239684821</v>
          </cell>
          <cell r="BK878">
            <v>0.27045610343115034</v>
          </cell>
          <cell r="BL878">
            <v>0.31238115484437823</v>
          </cell>
          <cell r="BM878">
            <v>0.35568973295424255</v>
          </cell>
          <cell r="BN878">
            <v>0</v>
          </cell>
          <cell r="BO878">
            <v>2480</v>
          </cell>
          <cell r="BP878">
            <v>9289.5000000000055</v>
          </cell>
          <cell r="BQ878">
            <v>14068.185000000021</v>
          </cell>
          <cell r="BR878">
            <v>19318.36692000004</v>
          </cell>
          <cell r="BS878">
            <v>24736.554661440059</v>
          </cell>
          <cell r="BT878">
            <v>29803.914746621816</v>
          </cell>
          <cell r="BU878">
            <v>34838.424359527235</v>
          </cell>
          <cell r="BV878">
            <v>40568.415514672553</v>
          </cell>
          <cell r="BW878">
            <v>46857.173226656734</v>
          </cell>
          <cell r="BX878">
            <v>53353.459943136382</v>
          </cell>
          <cell r="BY878">
            <v>0</v>
          </cell>
          <cell r="BZ878">
            <v>82480</v>
          </cell>
          <cell r="CA878">
            <v>159289.5</v>
          </cell>
          <cell r="CB878">
            <v>164068.18500000003</v>
          </cell>
          <cell r="CC878">
            <v>169318.36692000003</v>
          </cell>
          <cell r="CD878">
            <v>174736.55466144005</v>
          </cell>
          <cell r="CE878">
            <v>179803.91474662183</v>
          </cell>
          <cell r="CF878">
            <v>184838.42435952724</v>
          </cell>
          <cell r="CG878">
            <v>190568.41551467255</v>
          </cell>
          <cell r="CH878">
            <v>196857.17322665674</v>
          </cell>
          <cell r="CI878">
            <v>203353.45994313637</v>
          </cell>
          <cell r="CK878">
            <v>0</v>
          </cell>
          <cell r="CL878">
            <v>41240</v>
          </cell>
          <cell r="CM878">
            <v>79644.75</v>
          </cell>
          <cell r="CN878">
            <v>82034.092500000013</v>
          </cell>
          <cell r="CO878">
            <v>84659.183460000015</v>
          </cell>
          <cell r="CP878">
            <v>87368.277330720026</v>
          </cell>
          <cell r="CQ878">
            <v>89901.957373310914</v>
          </cell>
          <cell r="CR878">
            <v>92419.212179763621</v>
          </cell>
          <cell r="CS878">
            <v>95284.207757336277</v>
          </cell>
          <cell r="CT878">
            <v>98428.586613328371</v>
          </cell>
          <cell r="CU878">
            <v>101676.72997156819</v>
          </cell>
          <cell r="CW878">
            <v>0</v>
          </cell>
          <cell r="CX878">
            <v>41240</v>
          </cell>
          <cell r="CY878">
            <v>79644.75</v>
          </cell>
          <cell r="CZ878">
            <v>82034.092500000013</v>
          </cell>
          <cell r="DA878">
            <v>84659.183460000015</v>
          </cell>
          <cell r="DB878">
            <v>87368.277330720026</v>
          </cell>
          <cell r="DC878">
            <v>89901.957373310914</v>
          </cell>
          <cell r="DD878">
            <v>92419.212179763621</v>
          </cell>
          <cell r="DE878">
            <v>95284.207757336277</v>
          </cell>
          <cell r="DF878">
            <v>98428.586613328371</v>
          </cell>
          <cell r="DG878">
            <v>101676.72997156819</v>
          </cell>
          <cell r="DI878">
            <v>0</v>
          </cell>
          <cell r="DJ878">
            <v>0</v>
          </cell>
          <cell r="DK878">
            <v>0</v>
          </cell>
          <cell r="DL878">
            <v>0</v>
          </cell>
          <cell r="DM878">
            <v>0</v>
          </cell>
          <cell r="DN878">
            <v>0</v>
          </cell>
          <cell r="DO878">
            <v>0</v>
          </cell>
          <cell r="DP878">
            <v>0</v>
          </cell>
          <cell r="DQ878">
            <v>0</v>
          </cell>
          <cell r="DR878">
            <v>0</v>
          </cell>
          <cell r="DS878">
            <v>0</v>
          </cell>
          <cell r="DU878" t="str">
            <v>MCC 8014CPM00003</v>
          </cell>
          <cell r="DV878">
            <v>715000</v>
          </cell>
          <cell r="DW878">
            <v>1</v>
          </cell>
          <cell r="DX878">
            <v>1</v>
          </cell>
          <cell r="DY878">
            <v>1430000</v>
          </cell>
          <cell r="DZ878">
            <v>1705313.9943720552</v>
          </cell>
          <cell r="EB878">
            <v>1705313.9943720552</v>
          </cell>
          <cell r="EC878" t="str">
            <v>Def</v>
          </cell>
          <cell r="ED878" t="str">
            <v>Local Recreational Facilities</v>
          </cell>
        </row>
        <row r="879">
          <cell r="D879" t="str">
            <v>PC2130196c</v>
          </cell>
          <cell r="E879" t="str">
            <v>Neighbourhood Parks</v>
          </cell>
          <cell r="F879" t="str">
            <v>Auckland Council</v>
          </cell>
          <cell r="G879" t="str">
            <v>Parks, sports and recreation</v>
          </cell>
          <cell r="H879" t="str">
            <v>E170805</v>
          </cell>
          <cell r="I879" t="str">
            <v>Local and sports parks - south management</v>
          </cell>
          <cell r="J879" t="str">
            <v>Lifestyle and culture</v>
          </cell>
          <cell r="K879" t="str">
            <v>Local parks services</v>
          </cell>
          <cell r="L879" t="str">
            <v>Local parks</v>
          </cell>
          <cell r="M879" t="str">
            <v>Local activities</v>
          </cell>
          <cell r="N879" t="str">
            <v>Local parks services</v>
          </cell>
          <cell r="O879" t="str">
            <v>Local parks</v>
          </cell>
          <cell r="P879" t="str">
            <v>Lifestyle and culture</v>
          </cell>
          <cell r="Q879" t="str">
            <v>Local parks services</v>
          </cell>
          <cell r="R879" t="str">
            <v>Local parks</v>
          </cell>
          <cell r="S879" t="str">
            <v>A1241205</v>
          </cell>
          <cell r="T879" t="str">
            <v>A1241205</v>
          </cell>
          <cell r="U879" t="str">
            <v>Local parks</v>
          </cell>
          <cell r="V879" t="str">
            <v>L140</v>
          </cell>
          <cell r="W879" t="str">
            <v>Mangere-Otahuhu</v>
          </cell>
          <cell r="X879" t="str">
            <v>PL40810</v>
          </cell>
          <cell r="Y879" t="str">
            <v>Expense</v>
          </cell>
          <cell r="Z879">
            <v>20120701</v>
          </cell>
          <cell r="AA879">
            <v>20190630</v>
          </cell>
          <cell r="AB879">
            <v>1</v>
          </cell>
          <cell r="AC879" t="str">
            <v>Programme</v>
          </cell>
          <cell r="AD879">
            <v>0.5</v>
          </cell>
          <cell r="AE879">
            <v>0</v>
          </cell>
          <cell r="AF879">
            <v>0.5</v>
          </cell>
          <cell r="AG879">
            <v>0</v>
          </cell>
          <cell r="AH879">
            <v>2</v>
          </cell>
          <cell r="AI879" t="str">
            <v>Local &amp; Sports Parks</v>
          </cell>
          <cell r="AJ879" t="str">
            <v>Structures parks</v>
          </cell>
          <cell r="AK879">
            <v>35</v>
          </cell>
          <cell r="AM879">
            <v>0.5</v>
          </cell>
          <cell r="AO879">
            <v>0.5</v>
          </cell>
          <cell r="AT879">
            <v>74915</v>
          </cell>
          <cell r="AU879">
            <v>88000</v>
          </cell>
          <cell r="AV879">
            <v>86000</v>
          </cell>
          <cell r="AW879">
            <v>86000</v>
          </cell>
          <cell r="AX879">
            <v>105000</v>
          </cell>
          <cell r="AY879">
            <v>97000</v>
          </cell>
          <cell r="AZ879">
            <v>83000</v>
          </cell>
          <cell r="BD879">
            <v>3.1E-2</v>
          </cell>
          <cell r="BE879">
            <v>6.1930000000000041E-2</v>
          </cell>
          <cell r="BF879">
            <v>9.3787900000000146E-2</v>
          </cell>
          <cell r="BG879">
            <v>0.12878911280000027</v>
          </cell>
          <cell r="BH879">
            <v>0.16491036440960039</v>
          </cell>
          <cell r="BI879">
            <v>0.19869276497747879</v>
          </cell>
          <cell r="BJ879">
            <v>0.23225616239684821</v>
          </cell>
          <cell r="BK879">
            <v>0.27045610343115034</v>
          </cell>
          <cell r="BL879">
            <v>0.31238115484437823</v>
          </cell>
          <cell r="BM879">
            <v>0.35568973295424255</v>
          </cell>
          <cell r="BN879">
            <v>0</v>
          </cell>
          <cell r="BO879">
            <v>2322.3649999999998</v>
          </cell>
          <cell r="BP879">
            <v>5449.8400000000038</v>
          </cell>
          <cell r="BQ879">
            <v>8065.7594000000126</v>
          </cell>
          <cell r="BR879">
            <v>11075.863700800024</v>
          </cell>
          <cell r="BS879">
            <v>17315.588263008041</v>
          </cell>
          <cell r="BT879">
            <v>19273.198202815442</v>
          </cell>
          <cell r="BU879">
            <v>19277.261478938402</v>
          </cell>
          <cell r="BV879">
            <v>0</v>
          </cell>
          <cell r="BW879">
            <v>0</v>
          </cell>
          <cell r="BX879">
            <v>0</v>
          </cell>
          <cell r="BY879">
            <v>0</v>
          </cell>
          <cell r="BZ879">
            <v>77237.365000000005</v>
          </cell>
          <cell r="CA879">
            <v>93449.84</v>
          </cell>
          <cell r="CB879">
            <v>94065.75940000001</v>
          </cell>
          <cell r="CC879">
            <v>97075.863700800022</v>
          </cell>
          <cell r="CD879">
            <v>122315.58826300805</v>
          </cell>
          <cell r="CE879">
            <v>116273.19820281545</v>
          </cell>
          <cell r="CF879">
            <v>102277.2614789384</v>
          </cell>
          <cell r="CG879">
            <v>0</v>
          </cell>
          <cell r="CH879">
            <v>0</v>
          </cell>
          <cell r="CI879">
            <v>0</v>
          </cell>
          <cell r="CK879">
            <v>0</v>
          </cell>
          <cell r="CL879">
            <v>38618.682500000003</v>
          </cell>
          <cell r="CM879">
            <v>46724.92</v>
          </cell>
          <cell r="CN879">
            <v>47032.879700000005</v>
          </cell>
          <cell r="CO879">
            <v>48537.931850400011</v>
          </cell>
          <cell r="CP879">
            <v>61157.794131504023</v>
          </cell>
          <cell r="CQ879">
            <v>58136.599101407723</v>
          </cell>
          <cell r="CR879">
            <v>51138.630739469198</v>
          </cell>
          <cell r="CS879">
            <v>0</v>
          </cell>
          <cell r="CT879">
            <v>0</v>
          </cell>
          <cell r="CU879">
            <v>0</v>
          </cell>
          <cell r="CW879">
            <v>0</v>
          </cell>
          <cell r="CX879">
            <v>38618.682500000003</v>
          </cell>
          <cell r="CY879">
            <v>46724.92</v>
          </cell>
          <cell r="CZ879">
            <v>47032.879700000005</v>
          </cell>
          <cell r="DA879">
            <v>48537.931850400011</v>
          </cell>
          <cell r="DB879">
            <v>61157.794131504023</v>
          </cell>
          <cell r="DC879">
            <v>58136.599101407723</v>
          </cell>
          <cell r="DD879">
            <v>51138.630739469198</v>
          </cell>
          <cell r="DE879">
            <v>0</v>
          </cell>
          <cell r="DF879">
            <v>0</v>
          </cell>
          <cell r="DG879">
            <v>0</v>
          </cell>
          <cell r="DI879">
            <v>0</v>
          </cell>
          <cell r="DJ879">
            <v>0</v>
          </cell>
          <cell r="DK879">
            <v>0</v>
          </cell>
          <cell r="DL879">
            <v>0</v>
          </cell>
          <cell r="DM879">
            <v>0</v>
          </cell>
          <cell r="DN879">
            <v>0</v>
          </cell>
          <cell r="DO879">
            <v>0</v>
          </cell>
          <cell r="DP879">
            <v>0</v>
          </cell>
          <cell r="DQ879">
            <v>0</v>
          </cell>
          <cell r="DR879">
            <v>0</v>
          </cell>
          <cell r="DS879">
            <v>0</v>
          </cell>
          <cell r="DU879" t="str">
            <v>MCC 8014CPM00003</v>
          </cell>
          <cell r="DV879">
            <v>309957.5</v>
          </cell>
          <cell r="DW879">
            <v>1</v>
          </cell>
          <cell r="DX879">
            <v>1</v>
          </cell>
          <cell r="DY879">
            <v>619915</v>
          </cell>
          <cell r="DZ879">
            <v>702694.87604556198</v>
          </cell>
          <cell r="EB879">
            <v>702694.87604556198</v>
          </cell>
          <cell r="EC879" t="str">
            <v>Def</v>
          </cell>
          <cell r="ED879" t="str">
            <v>Local Recreational Facilities</v>
          </cell>
        </row>
        <row r="880">
          <cell r="D880" t="str">
            <v>PC2130196d</v>
          </cell>
          <cell r="E880" t="str">
            <v>Neighbourhood Parks</v>
          </cell>
          <cell r="F880" t="str">
            <v>Auckland Council</v>
          </cell>
          <cell r="G880" t="str">
            <v>Parks, sports and recreation</v>
          </cell>
          <cell r="H880" t="str">
            <v>E170805</v>
          </cell>
          <cell r="I880" t="str">
            <v>Local and sports parks - south management</v>
          </cell>
          <cell r="J880" t="str">
            <v>Lifestyle and culture</v>
          </cell>
          <cell r="K880" t="str">
            <v>Local parks services</v>
          </cell>
          <cell r="L880" t="str">
            <v>Local parks</v>
          </cell>
          <cell r="M880" t="str">
            <v>Local activities</v>
          </cell>
          <cell r="N880" t="str">
            <v>Local parks services</v>
          </cell>
          <cell r="O880" t="str">
            <v>Local parks</v>
          </cell>
          <cell r="P880" t="str">
            <v>Lifestyle and culture</v>
          </cell>
          <cell r="Q880" t="str">
            <v>Local parks services</v>
          </cell>
          <cell r="R880" t="str">
            <v>Local parks</v>
          </cell>
          <cell r="S880" t="str">
            <v>A1241205</v>
          </cell>
          <cell r="T880" t="str">
            <v>A1241205</v>
          </cell>
          <cell r="U880" t="str">
            <v>Local parks</v>
          </cell>
          <cell r="V880" t="str">
            <v>L145</v>
          </cell>
          <cell r="W880" t="str">
            <v>Manurewa</v>
          </cell>
          <cell r="X880" t="str">
            <v>PL40810</v>
          </cell>
          <cell r="Y880" t="str">
            <v>Expense</v>
          </cell>
          <cell r="Z880">
            <v>20120701</v>
          </cell>
          <cell r="AA880">
            <v>20190630</v>
          </cell>
          <cell r="AB880">
            <v>1</v>
          </cell>
          <cell r="AC880" t="str">
            <v>Programme</v>
          </cell>
          <cell r="AD880">
            <v>0.5</v>
          </cell>
          <cell r="AE880">
            <v>0</v>
          </cell>
          <cell r="AF880">
            <v>0.5</v>
          </cell>
          <cell r="AG880">
            <v>0</v>
          </cell>
          <cell r="AH880">
            <v>2</v>
          </cell>
          <cell r="AI880" t="str">
            <v>Local &amp; Sports Parks</v>
          </cell>
          <cell r="AJ880" t="str">
            <v>Structures parks</v>
          </cell>
          <cell r="AK880">
            <v>35</v>
          </cell>
          <cell r="AM880">
            <v>0.5</v>
          </cell>
          <cell r="AO880">
            <v>0.5</v>
          </cell>
          <cell r="AT880">
            <v>88849.8</v>
          </cell>
          <cell r="AU880">
            <v>104000</v>
          </cell>
          <cell r="AV880">
            <v>101000</v>
          </cell>
          <cell r="AW880">
            <v>101000</v>
          </cell>
          <cell r="AX880">
            <v>125000</v>
          </cell>
          <cell r="AY880">
            <v>115000</v>
          </cell>
          <cell r="AZ880">
            <v>98000</v>
          </cell>
          <cell r="BD880">
            <v>3.1E-2</v>
          </cell>
          <cell r="BE880">
            <v>6.1930000000000041E-2</v>
          </cell>
          <cell r="BF880">
            <v>9.3787900000000146E-2</v>
          </cell>
          <cell r="BG880">
            <v>0.12878911280000027</v>
          </cell>
          <cell r="BH880">
            <v>0.16491036440960039</v>
          </cell>
          <cell r="BI880">
            <v>0.19869276497747879</v>
          </cell>
          <cell r="BJ880">
            <v>0.23225616239684821</v>
          </cell>
          <cell r="BK880">
            <v>0.27045610343115034</v>
          </cell>
          <cell r="BL880">
            <v>0.31238115484437823</v>
          </cell>
          <cell r="BM880">
            <v>0.35568973295424255</v>
          </cell>
          <cell r="BN880">
            <v>0</v>
          </cell>
          <cell r="BO880">
            <v>2754.3438000000001</v>
          </cell>
          <cell r="BP880">
            <v>6440.7200000000039</v>
          </cell>
          <cell r="BQ880">
            <v>9472.5779000000148</v>
          </cell>
          <cell r="BR880">
            <v>13007.700392800027</v>
          </cell>
          <cell r="BS880">
            <v>20613.795551200048</v>
          </cell>
          <cell r="BT880">
            <v>22849.667972410061</v>
          </cell>
          <cell r="BU880">
            <v>22761.103914891126</v>
          </cell>
          <cell r="BV880">
            <v>0</v>
          </cell>
          <cell r="BW880">
            <v>0</v>
          </cell>
          <cell r="BX880">
            <v>0</v>
          </cell>
          <cell r="BY880">
            <v>0</v>
          </cell>
          <cell r="BZ880">
            <v>91604.143800000005</v>
          </cell>
          <cell r="CA880">
            <v>110440.72</v>
          </cell>
          <cell r="CB880">
            <v>110472.57790000002</v>
          </cell>
          <cell r="CC880">
            <v>114007.70039280003</v>
          </cell>
          <cell r="CD880">
            <v>145613.79555120005</v>
          </cell>
          <cell r="CE880">
            <v>137849.66797241007</v>
          </cell>
          <cell r="CF880">
            <v>120761.10391489112</v>
          </cell>
          <cell r="CG880">
            <v>0</v>
          </cell>
          <cell r="CH880">
            <v>0</v>
          </cell>
          <cell r="CI880">
            <v>0</v>
          </cell>
          <cell r="CK880">
            <v>0</v>
          </cell>
          <cell r="CL880">
            <v>45802.071900000003</v>
          </cell>
          <cell r="CM880">
            <v>55220.36</v>
          </cell>
          <cell r="CN880">
            <v>55236.288950000009</v>
          </cell>
          <cell r="CO880">
            <v>57003.850196400017</v>
          </cell>
          <cell r="CP880">
            <v>72806.897775600024</v>
          </cell>
          <cell r="CQ880">
            <v>68924.833986205034</v>
          </cell>
          <cell r="CR880">
            <v>60380.551957445561</v>
          </cell>
          <cell r="CS880">
            <v>0</v>
          </cell>
          <cell r="CT880">
            <v>0</v>
          </cell>
          <cell r="CU880">
            <v>0</v>
          </cell>
          <cell r="CW880">
            <v>0</v>
          </cell>
          <cell r="CX880">
            <v>45802.071900000003</v>
          </cell>
          <cell r="CY880">
            <v>55220.36</v>
          </cell>
          <cell r="CZ880">
            <v>55236.288950000009</v>
          </cell>
          <cell r="DA880">
            <v>57003.850196400017</v>
          </cell>
          <cell r="DB880">
            <v>72806.897775600024</v>
          </cell>
          <cell r="DC880">
            <v>68924.833986205034</v>
          </cell>
          <cell r="DD880">
            <v>60380.551957445561</v>
          </cell>
          <cell r="DE880">
            <v>0</v>
          </cell>
          <cell r="DF880">
            <v>0</v>
          </cell>
          <cell r="DG880">
            <v>0</v>
          </cell>
          <cell r="DI880">
            <v>0</v>
          </cell>
          <cell r="DJ880">
            <v>0</v>
          </cell>
          <cell r="DK880">
            <v>0</v>
          </cell>
          <cell r="DL880">
            <v>0</v>
          </cell>
          <cell r="DM880">
            <v>0</v>
          </cell>
          <cell r="DN880">
            <v>0</v>
          </cell>
          <cell r="DO880">
            <v>0</v>
          </cell>
          <cell r="DP880">
            <v>0</v>
          </cell>
          <cell r="DQ880">
            <v>0</v>
          </cell>
          <cell r="DR880">
            <v>0</v>
          </cell>
          <cell r="DS880">
            <v>0</v>
          </cell>
          <cell r="DU880" t="str">
            <v>MCC 8014CPM00003</v>
          </cell>
          <cell r="DV880">
            <v>366424.9</v>
          </cell>
          <cell r="DW880">
            <v>1</v>
          </cell>
          <cell r="DX880">
            <v>1</v>
          </cell>
          <cell r="DY880">
            <v>732849.8</v>
          </cell>
          <cell r="DZ880">
            <v>830749.7095313014</v>
          </cell>
          <cell r="EB880">
            <v>830749.7095313014</v>
          </cell>
          <cell r="EC880" t="str">
            <v>Def</v>
          </cell>
          <cell r="ED880" t="str">
            <v>Local Recreational Facilities</v>
          </cell>
        </row>
        <row r="881">
          <cell r="D881" t="str">
            <v>PC2130196e</v>
          </cell>
          <cell r="E881" t="str">
            <v>Neighbourhood Parks</v>
          </cell>
          <cell r="F881" t="str">
            <v>Auckland Council</v>
          </cell>
          <cell r="G881" t="str">
            <v>Parks, sports and recreation</v>
          </cell>
          <cell r="H881" t="str">
            <v>E170805</v>
          </cell>
          <cell r="I881" t="str">
            <v>Local and sports parks - south management</v>
          </cell>
          <cell r="J881" t="str">
            <v>Lifestyle and culture</v>
          </cell>
          <cell r="K881" t="str">
            <v>Local parks services</v>
          </cell>
          <cell r="L881" t="str">
            <v>Local parks</v>
          </cell>
          <cell r="M881" t="str">
            <v>Local activities</v>
          </cell>
          <cell r="N881" t="str">
            <v>Local parks services</v>
          </cell>
          <cell r="O881" t="str">
            <v>Local parks</v>
          </cell>
          <cell r="P881" t="str">
            <v>Lifestyle and culture</v>
          </cell>
          <cell r="Q881" t="str">
            <v>Local parks services</v>
          </cell>
          <cell r="R881" t="str">
            <v>Local parks</v>
          </cell>
          <cell r="S881" t="str">
            <v>A1241205</v>
          </cell>
          <cell r="T881" t="str">
            <v>A1241205</v>
          </cell>
          <cell r="U881" t="str">
            <v>Local parks</v>
          </cell>
          <cell r="V881" t="str">
            <v>L160</v>
          </cell>
          <cell r="W881" t="str">
            <v>Otara-Papatoetoe</v>
          </cell>
          <cell r="X881" t="str">
            <v>PL40810</v>
          </cell>
          <cell r="Y881" t="str">
            <v>Expense</v>
          </cell>
          <cell r="Z881">
            <v>20120701</v>
          </cell>
          <cell r="AA881">
            <v>20190630</v>
          </cell>
          <cell r="AB881">
            <v>1</v>
          </cell>
          <cell r="AC881" t="str">
            <v>Programme</v>
          </cell>
          <cell r="AD881">
            <v>0.5</v>
          </cell>
          <cell r="AE881">
            <v>0</v>
          </cell>
          <cell r="AF881">
            <v>0.5</v>
          </cell>
          <cell r="AG881">
            <v>0</v>
          </cell>
          <cell r="AH881">
            <v>2</v>
          </cell>
          <cell r="AI881" t="str">
            <v>Local &amp; Sports Parks</v>
          </cell>
          <cell r="AJ881" t="str">
            <v>Structures parks</v>
          </cell>
          <cell r="AK881">
            <v>35</v>
          </cell>
          <cell r="AM881">
            <v>0.5</v>
          </cell>
          <cell r="AO881">
            <v>0.5</v>
          </cell>
          <cell r="AT881">
            <v>69016</v>
          </cell>
          <cell r="AU881">
            <v>81000</v>
          </cell>
          <cell r="AV881">
            <v>79000</v>
          </cell>
          <cell r="AW881">
            <v>79000</v>
          </cell>
          <cell r="AX881">
            <v>98000</v>
          </cell>
          <cell r="AY881">
            <v>91000</v>
          </cell>
          <cell r="AZ881">
            <v>76000</v>
          </cell>
          <cell r="BD881">
            <v>3.1E-2</v>
          </cell>
          <cell r="BE881">
            <v>6.1930000000000041E-2</v>
          </cell>
          <cell r="BF881">
            <v>9.3787900000000146E-2</v>
          </cell>
          <cell r="BG881">
            <v>0.12878911280000027</v>
          </cell>
          <cell r="BH881">
            <v>0.16491036440960039</v>
          </cell>
          <cell r="BI881">
            <v>0.19869276497747879</v>
          </cell>
          <cell r="BJ881">
            <v>0.23225616239684821</v>
          </cell>
          <cell r="BK881">
            <v>0.27045610343115034</v>
          </cell>
          <cell r="BL881">
            <v>0.31238115484437823</v>
          </cell>
          <cell r="BM881">
            <v>0.35568973295424255</v>
          </cell>
          <cell r="BN881">
            <v>0</v>
          </cell>
          <cell r="BO881">
            <v>2139.4960000000001</v>
          </cell>
          <cell r="BP881">
            <v>5016.3300000000036</v>
          </cell>
          <cell r="BQ881">
            <v>7409.2441000000117</v>
          </cell>
          <cell r="BR881">
            <v>10174.339911200021</v>
          </cell>
          <cell r="BS881">
            <v>16161.215712140838</v>
          </cell>
          <cell r="BT881">
            <v>18081.041612950568</v>
          </cell>
          <cell r="BU881">
            <v>17651.468342160464</v>
          </cell>
          <cell r="BV881">
            <v>0</v>
          </cell>
          <cell r="BW881">
            <v>0</v>
          </cell>
          <cell r="BX881">
            <v>0</v>
          </cell>
          <cell r="BY881">
            <v>0</v>
          </cell>
          <cell r="BZ881">
            <v>71155.495999999999</v>
          </cell>
          <cell r="CA881">
            <v>86016.33</v>
          </cell>
          <cell r="CB881">
            <v>86409.244100000011</v>
          </cell>
          <cell r="CC881">
            <v>89174.339911200019</v>
          </cell>
          <cell r="CD881">
            <v>114161.21571214084</v>
          </cell>
          <cell r="CE881">
            <v>109081.04161295056</v>
          </cell>
          <cell r="CF881">
            <v>93651.468342160457</v>
          </cell>
          <cell r="CG881">
            <v>0</v>
          </cell>
          <cell r="CH881">
            <v>0</v>
          </cell>
          <cell r="CI881">
            <v>0</v>
          </cell>
          <cell r="CK881">
            <v>0</v>
          </cell>
          <cell r="CL881">
            <v>35577.748</v>
          </cell>
          <cell r="CM881">
            <v>43008.165000000001</v>
          </cell>
          <cell r="CN881">
            <v>43204.622050000005</v>
          </cell>
          <cell r="CO881">
            <v>44587.169955600009</v>
          </cell>
          <cell r="CP881">
            <v>57080.607856070419</v>
          </cell>
          <cell r="CQ881">
            <v>54540.520806475281</v>
          </cell>
          <cell r="CR881">
            <v>46825.734171080228</v>
          </cell>
          <cell r="CS881">
            <v>0</v>
          </cell>
          <cell r="CT881">
            <v>0</v>
          </cell>
          <cell r="CU881">
            <v>0</v>
          </cell>
          <cell r="CW881">
            <v>0</v>
          </cell>
          <cell r="CX881">
            <v>35577.748</v>
          </cell>
          <cell r="CY881">
            <v>43008.165000000001</v>
          </cell>
          <cell r="CZ881">
            <v>43204.622050000005</v>
          </cell>
          <cell r="DA881">
            <v>44587.169955600009</v>
          </cell>
          <cell r="DB881">
            <v>57080.607856070419</v>
          </cell>
          <cell r="DC881">
            <v>54540.520806475281</v>
          </cell>
          <cell r="DD881">
            <v>46825.734171080228</v>
          </cell>
          <cell r="DE881">
            <v>0</v>
          </cell>
          <cell r="DF881">
            <v>0</v>
          </cell>
          <cell r="DG881">
            <v>0</v>
          </cell>
          <cell r="DI881">
            <v>0</v>
          </cell>
          <cell r="DJ881">
            <v>0</v>
          </cell>
          <cell r="DK881">
            <v>0</v>
          </cell>
          <cell r="DL881">
            <v>0</v>
          </cell>
          <cell r="DM881">
            <v>0</v>
          </cell>
          <cell r="DN881">
            <v>0</v>
          </cell>
          <cell r="DO881">
            <v>0</v>
          </cell>
          <cell r="DP881">
            <v>0</v>
          </cell>
          <cell r="DQ881">
            <v>0</v>
          </cell>
          <cell r="DR881">
            <v>0</v>
          </cell>
          <cell r="DS881">
            <v>0</v>
          </cell>
          <cell r="DU881" t="str">
            <v>MCC 8014CPM00003</v>
          </cell>
          <cell r="DV881">
            <v>286508</v>
          </cell>
          <cell r="DW881">
            <v>1</v>
          </cell>
          <cell r="DX881">
            <v>1</v>
          </cell>
          <cell r="DY881">
            <v>573016</v>
          </cell>
          <cell r="DZ881">
            <v>649649.13567845186</v>
          </cell>
          <cell r="EB881">
            <v>649649.13567845186</v>
          </cell>
          <cell r="EC881" t="str">
            <v>Def</v>
          </cell>
          <cell r="ED881" t="str">
            <v>Local Recreational Facilities</v>
          </cell>
        </row>
        <row r="882">
          <cell r="D882" t="str">
            <v>PC2130196f</v>
          </cell>
          <cell r="E882" t="str">
            <v>Neighbourhood Parks</v>
          </cell>
          <cell r="F882" t="str">
            <v>Auckland Council</v>
          </cell>
          <cell r="G882" t="str">
            <v>Parks, sports and recreation</v>
          </cell>
          <cell r="H882" t="str">
            <v>E170805</v>
          </cell>
          <cell r="I882" t="str">
            <v>Local and sports parks - south management</v>
          </cell>
          <cell r="J882" t="str">
            <v>Lifestyle and culture</v>
          </cell>
          <cell r="K882" t="str">
            <v>Local parks services</v>
          </cell>
          <cell r="L882" t="str">
            <v>Local parks</v>
          </cell>
          <cell r="M882" t="str">
            <v>Local activities</v>
          </cell>
          <cell r="N882" t="str">
            <v>Local parks services</v>
          </cell>
          <cell r="O882" t="str">
            <v>Local parks</v>
          </cell>
          <cell r="P882" t="str">
            <v>Lifestyle and culture</v>
          </cell>
          <cell r="Q882" t="str">
            <v>Local parks services</v>
          </cell>
          <cell r="R882" t="str">
            <v>Local parks</v>
          </cell>
          <cell r="S882" t="str">
            <v>A1241205</v>
          </cell>
          <cell r="T882" t="str">
            <v>A1241205</v>
          </cell>
          <cell r="U882" t="str">
            <v>Local parks</v>
          </cell>
          <cell r="V882" t="str">
            <v>L210</v>
          </cell>
          <cell r="W882" t="str">
            <v>Other (Unallocated)</v>
          </cell>
          <cell r="X882" t="str">
            <v>PL40810</v>
          </cell>
          <cell r="Y882" t="str">
            <v>Expense</v>
          </cell>
          <cell r="Z882">
            <v>20100701</v>
          </cell>
          <cell r="AA882">
            <v>20120630</v>
          </cell>
          <cell r="AB882">
            <v>1</v>
          </cell>
          <cell r="AC882" t="str">
            <v>Programme</v>
          </cell>
          <cell r="AD882">
            <v>0.5</v>
          </cell>
          <cell r="AE882">
            <v>0</v>
          </cell>
          <cell r="AF882">
            <v>0.5</v>
          </cell>
          <cell r="AG882">
            <v>0</v>
          </cell>
          <cell r="AH882">
            <v>2</v>
          </cell>
          <cell r="AI882" t="str">
            <v>Local &amp; Sports Parks</v>
          </cell>
          <cell r="AJ882" t="str">
            <v>Structures parks</v>
          </cell>
          <cell r="AK882">
            <v>35</v>
          </cell>
          <cell r="AQ882">
            <v>1</v>
          </cell>
          <cell r="AS882">
            <v>390147.8</v>
          </cell>
          <cell r="AT882">
            <v>3.9000000106170774E-3</v>
          </cell>
          <cell r="AU882">
            <v>0</v>
          </cell>
          <cell r="AV882">
            <v>0</v>
          </cell>
          <cell r="AW882">
            <v>0</v>
          </cell>
          <cell r="AX882">
            <v>0</v>
          </cell>
          <cell r="AY882">
            <v>0</v>
          </cell>
          <cell r="AZ882">
            <v>0</v>
          </cell>
          <cell r="BD882">
            <v>3.1E-2</v>
          </cell>
          <cell r="BE882">
            <v>6.1930000000000041E-2</v>
          </cell>
          <cell r="BF882">
            <v>9.3787900000000146E-2</v>
          </cell>
          <cell r="BG882">
            <v>0.12878911280000027</v>
          </cell>
          <cell r="BH882">
            <v>0.16491036440960039</v>
          </cell>
          <cell r="BI882">
            <v>0.19869276497747879</v>
          </cell>
          <cell r="BJ882">
            <v>0.23225616239684821</v>
          </cell>
          <cell r="BK882">
            <v>0.27045610343115034</v>
          </cell>
          <cell r="BL882">
            <v>0.31238115484437823</v>
          </cell>
          <cell r="BM882">
            <v>0.35568973295424255</v>
          </cell>
          <cell r="BN882">
            <v>0</v>
          </cell>
          <cell r="BO882">
            <v>1.2090000032912939E-4</v>
          </cell>
          <cell r="BP882">
            <v>0</v>
          </cell>
          <cell r="BQ882">
            <v>0</v>
          </cell>
          <cell r="BR882">
            <v>0</v>
          </cell>
          <cell r="BS882">
            <v>0</v>
          </cell>
          <cell r="BT882">
            <v>0</v>
          </cell>
          <cell r="BU882">
            <v>0</v>
          </cell>
          <cell r="BV882">
            <v>0</v>
          </cell>
          <cell r="BW882">
            <v>0</v>
          </cell>
          <cell r="BX882">
            <v>0</v>
          </cell>
          <cell r="BY882">
            <v>390147.8</v>
          </cell>
          <cell r="BZ882">
            <v>4.0209000109462066E-3</v>
          </cell>
          <cell r="CA882">
            <v>0</v>
          </cell>
          <cell r="CB882">
            <v>0</v>
          </cell>
          <cell r="CC882">
            <v>0</v>
          </cell>
          <cell r="CD882">
            <v>0</v>
          </cell>
          <cell r="CE882">
            <v>0</v>
          </cell>
          <cell r="CF882">
            <v>0</v>
          </cell>
          <cell r="CG882">
            <v>0</v>
          </cell>
          <cell r="CH882">
            <v>0</v>
          </cell>
          <cell r="CI882">
            <v>0</v>
          </cell>
          <cell r="CK882">
            <v>195073.9</v>
          </cell>
          <cell r="CL882">
            <v>2.0104500054731033E-3</v>
          </cell>
          <cell r="CM882">
            <v>0</v>
          </cell>
          <cell r="CN882">
            <v>0</v>
          </cell>
          <cell r="CO882">
            <v>0</v>
          </cell>
          <cell r="CP882">
            <v>0</v>
          </cell>
          <cell r="CQ882">
            <v>0</v>
          </cell>
          <cell r="CR882">
            <v>0</v>
          </cell>
          <cell r="CS882">
            <v>0</v>
          </cell>
          <cell r="CT882">
            <v>0</v>
          </cell>
          <cell r="CU882">
            <v>0</v>
          </cell>
          <cell r="CW882">
            <v>195073.9</v>
          </cell>
          <cell r="CX882">
            <v>2.0104500054731033E-3</v>
          </cell>
          <cell r="CY882">
            <v>0</v>
          </cell>
          <cell r="CZ882">
            <v>0</v>
          </cell>
          <cell r="DA882">
            <v>0</v>
          </cell>
          <cell r="DB882">
            <v>0</v>
          </cell>
          <cell r="DC882">
            <v>0</v>
          </cell>
          <cell r="DD882">
            <v>0</v>
          </cell>
          <cell r="DE882">
            <v>0</v>
          </cell>
          <cell r="DF882">
            <v>0</v>
          </cell>
          <cell r="DG882">
            <v>0</v>
          </cell>
          <cell r="DI882">
            <v>0</v>
          </cell>
          <cell r="DJ882">
            <v>0</v>
          </cell>
          <cell r="DK882">
            <v>0</v>
          </cell>
          <cell r="DL882">
            <v>0</v>
          </cell>
          <cell r="DM882">
            <v>0</v>
          </cell>
          <cell r="DN882">
            <v>0</v>
          </cell>
          <cell r="DO882">
            <v>0</v>
          </cell>
          <cell r="DP882">
            <v>0</v>
          </cell>
          <cell r="DQ882">
            <v>0</v>
          </cell>
          <cell r="DR882">
            <v>0</v>
          </cell>
          <cell r="DS882">
            <v>0</v>
          </cell>
          <cell r="DU882" t="str">
            <v>MCC 8014CPM00003</v>
          </cell>
          <cell r="DV882">
            <v>1.9500000053085387E-3</v>
          </cell>
          <cell r="DW882">
            <v>1</v>
          </cell>
          <cell r="DX882">
            <v>1</v>
          </cell>
          <cell r="DY882">
            <v>3.9000000106170774E-3</v>
          </cell>
          <cell r="DZ882">
            <v>4.0209000109462066E-3</v>
          </cell>
          <cell r="EB882">
            <v>4.0209000109462066E-3</v>
          </cell>
          <cell r="EC882" t="str">
            <v>Def</v>
          </cell>
          <cell r="ED882" t="str">
            <v>Local Recreational Facilities</v>
          </cell>
        </row>
        <row r="883">
          <cell r="D883" t="str">
            <v>PC2130197</v>
          </cell>
          <cell r="E883" t="str">
            <v>Neighbourhood Reserves Renewal</v>
          </cell>
          <cell r="F883" t="str">
            <v>Auckland Council</v>
          </cell>
          <cell r="G883" t="str">
            <v>Parks, sports and recreation</v>
          </cell>
          <cell r="H883" t="str">
            <v>E170805</v>
          </cell>
          <cell r="I883" t="str">
            <v>Local and sports parks - south management</v>
          </cell>
          <cell r="J883" t="str">
            <v>Lifestyle and culture</v>
          </cell>
          <cell r="K883" t="str">
            <v>Local parks services</v>
          </cell>
          <cell r="L883" t="str">
            <v>Local parks</v>
          </cell>
          <cell r="M883" t="str">
            <v>Local activities</v>
          </cell>
          <cell r="N883" t="str">
            <v>Local parks services</v>
          </cell>
          <cell r="O883" t="str">
            <v>Local parks</v>
          </cell>
          <cell r="P883" t="str">
            <v>Lifestyle and culture</v>
          </cell>
          <cell r="Q883" t="str">
            <v>Local parks services</v>
          </cell>
          <cell r="R883" t="str">
            <v>Local parks</v>
          </cell>
          <cell r="S883" t="str">
            <v>A1241205</v>
          </cell>
          <cell r="T883" t="str">
            <v>A1241205</v>
          </cell>
          <cell r="U883" t="str">
            <v>Local parks</v>
          </cell>
          <cell r="V883" t="str">
            <v>L110</v>
          </cell>
          <cell r="W883" t="str">
            <v>Franklin</v>
          </cell>
          <cell r="X883" t="str">
            <v>PL40810</v>
          </cell>
          <cell r="Y883" t="str">
            <v>Expense</v>
          </cell>
          <cell r="Z883">
            <v>20120701</v>
          </cell>
          <cell r="AA883">
            <v>20220630</v>
          </cell>
          <cell r="AB883">
            <v>1</v>
          </cell>
          <cell r="AC883" t="str">
            <v>Programme</v>
          </cell>
          <cell r="AD883">
            <v>0</v>
          </cell>
          <cell r="AE883">
            <v>0</v>
          </cell>
          <cell r="AF883">
            <v>0</v>
          </cell>
          <cell r="AG883">
            <v>1</v>
          </cell>
          <cell r="AH883">
            <v>2</v>
          </cell>
          <cell r="AI883" t="str">
            <v>Local &amp; Sports Parks</v>
          </cell>
          <cell r="AJ883" t="str">
            <v>Structures parks</v>
          </cell>
          <cell r="AK883">
            <v>35</v>
          </cell>
          <cell r="AM883">
            <v>1</v>
          </cell>
          <cell r="AT883">
            <v>64887.153371484746</v>
          </cell>
          <cell r="AU883">
            <v>61853</v>
          </cell>
          <cell r="AV883">
            <v>61891</v>
          </cell>
          <cell r="AW883">
            <v>61842</v>
          </cell>
          <cell r="AX883">
            <v>59103</v>
          </cell>
          <cell r="AY883">
            <v>60230</v>
          </cell>
          <cell r="AZ883">
            <v>61419</v>
          </cell>
          <cell r="BA883">
            <v>58014</v>
          </cell>
          <cell r="BB883">
            <v>58014</v>
          </cell>
          <cell r="BC883">
            <v>58014</v>
          </cell>
          <cell r="BD883">
            <v>3.1E-2</v>
          </cell>
          <cell r="BE883">
            <v>6.1930000000000041E-2</v>
          </cell>
          <cell r="BF883">
            <v>9.3787900000000146E-2</v>
          </cell>
          <cell r="BG883">
            <v>0.12878911280000027</v>
          </cell>
          <cell r="BH883">
            <v>0.16491036440960039</v>
          </cell>
          <cell r="BI883">
            <v>0.19869276497747879</v>
          </cell>
          <cell r="BJ883">
            <v>0.23225616239684821</v>
          </cell>
          <cell r="BK883">
            <v>0.27045610343115034</v>
          </cell>
          <cell r="BL883">
            <v>0.31238115484437823</v>
          </cell>
          <cell r="BM883">
            <v>0.35568973295424255</v>
          </cell>
          <cell r="BN883">
            <v>0</v>
          </cell>
          <cell r="BO883">
            <v>2011.5017545160272</v>
          </cell>
          <cell r="BP883">
            <v>3830.5562900000027</v>
          </cell>
          <cell r="BQ883">
            <v>5804.6269189000086</v>
          </cell>
          <cell r="BR883">
            <v>7964.5763137776166</v>
          </cell>
          <cell r="BS883">
            <v>9746.6972677006124</v>
          </cell>
          <cell r="BT883">
            <v>11967.265234593548</v>
          </cell>
          <cell r="BU883">
            <v>14264.94123825202</v>
          </cell>
          <cell r="BV883">
            <v>15690.240384454755</v>
          </cell>
          <cell r="BW883">
            <v>18122.480317141759</v>
          </cell>
          <cell r="BX883">
            <v>20634.984167607428</v>
          </cell>
          <cell r="BY883">
            <v>0</v>
          </cell>
          <cell r="BZ883">
            <v>66898.655126000769</v>
          </cell>
          <cell r="CA883">
            <v>65683.556290000008</v>
          </cell>
          <cell r="CB883">
            <v>67695.626918900001</v>
          </cell>
          <cell r="CC883">
            <v>69806.576313777623</v>
          </cell>
          <cell r="CD883">
            <v>68849.697267700612</v>
          </cell>
          <cell r="CE883">
            <v>72197.265234593549</v>
          </cell>
          <cell r="CF883">
            <v>75683.941238252024</v>
          </cell>
          <cell r="CG883">
            <v>73704.240384454752</v>
          </cell>
          <cell r="CH883">
            <v>76136.480317141759</v>
          </cell>
          <cell r="CI883">
            <v>78648.984167607428</v>
          </cell>
          <cell r="CK883">
            <v>0</v>
          </cell>
          <cell r="CL883">
            <v>0</v>
          </cell>
          <cell r="CM883">
            <v>0</v>
          </cell>
          <cell r="CN883">
            <v>0</v>
          </cell>
          <cell r="CO883">
            <v>0</v>
          </cell>
          <cell r="CP883">
            <v>0</v>
          </cell>
          <cell r="CQ883">
            <v>0</v>
          </cell>
          <cell r="CR883">
            <v>0</v>
          </cell>
          <cell r="CS883">
            <v>0</v>
          </cell>
          <cell r="CT883">
            <v>0</v>
          </cell>
          <cell r="CU883">
            <v>0</v>
          </cell>
          <cell r="CW883">
            <v>0</v>
          </cell>
          <cell r="CX883">
            <v>0</v>
          </cell>
          <cell r="CY883">
            <v>0</v>
          </cell>
          <cell r="CZ883">
            <v>0</v>
          </cell>
          <cell r="DA883">
            <v>0</v>
          </cell>
          <cell r="DB883">
            <v>0</v>
          </cell>
          <cell r="DC883">
            <v>0</v>
          </cell>
          <cell r="DD883">
            <v>0</v>
          </cell>
          <cell r="DE883">
            <v>0</v>
          </cell>
          <cell r="DF883">
            <v>0</v>
          </cell>
          <cell r="DG883">
            <v>0</v>
          </cell>
          <cell r="DI883">
            <v>0</v>
          </cell>
          <cell r="DJ883">
            <v>66898.655126000769</v>
          </cell>
          <cell r="DK883">
            <v>65683.556290000008</v>
          </cell>
          <cell r="DL883">
            <v>67695.626918900001</v>
          </cell>
          <cell r="DM883">
            <v>69806.576313777623</v>
          </cell>
          <cell r="DN883">
            <v>68849.697267700612</v>
          </cell>
          <cell r="DO883">
            <v>72197.265234593549</v>
          </cell>
          <cell r="DP883">
            <v>75683.941238252024</v>
          </cell>
          <cell r="DQ883">
            <v>73704.240384454752</v>
          </cell>
          <cell r="DR883">
            <v>76136.480317141759</v>
          </cell>
          <cell r="DS883">
            <v>78648.984167607428</v>
          </cell>
          <cell r="DU883" t="str">
            <v>MCC 8014CPM00050</v>
          </cell>
          <cell r="DV883">
            <v>0</v>
          </cell>
          <cell r="DW883">
            <v>0</v>
          </cell>
          <cell r="DX883">
            <v>6</v>
          </cell>
          <cell r="DY883">
            <v>605267.15337148472</v>
          </cell>
          <cell r="DZ883">
            <v>715305.02325842844</v>
          </cell>
          <cell r="EB883">
            <v>715305.02325842844</v>
          </cell>
          <cell r="EC883" t="str">
            <v>Def</v>
          </cell>
          <cell r="ED883" t="str">
            <v>Local Recreational Facilities</v>
          </cell>
        </row>
        <row r="884">
          <cell r="D884" t="str">
            <v>PC2130197</v>
          </cell>
          <cell r="E884" t="str">
            <v>Neighbourhood Reserves Renewal</v>
          </cell>
          <cell r="F884" t="str">
            <v>Auckland Council</v>
          </cell>
          <cell r="G884" t="str">
            <v>Parks, sports and recreation</v>
          </cell>
          <cell r="H884" t="str">
            <v>E170805</v>
          </cell>
          <cell r="I884" t="str">
            <v>Local and sports parks - south management</v>
          </cell>
          <cell r="J884" t="str">
            <v>Lifestyle and culture</v>
          </cell>
          <cell r="K884" t="str">
            <v>Local parks services</v>
          </cell>
          <cell r="L884" t="str">
            <v>Local parks</v>
          </cell>
          <cell r="M884" t="str">
            <v>Local activities</v>
          </cell>
          <cell r="N884" t="str">
            <v>Local parks services</v>
          </cell>
          <cell r="O884" t="str">
            <v>Local parks</v>
          </cell>
          <cell r="P884" t="str">
            <v>Lifestyle and culture</v>
          </cell>
          <cell r="Q884" t="str">
            <v>Local parks services</v>
          </cell>
          <cell r="R884" t="str">
            <v>Local parks</v>
          </cell>
          <cell r="S884" t="str">
            <v>A1241205</v>
          </cell>
          <cell r="T884" t="str">
            <v>A1241205</v>
          </cell>
          <cell r="U884" t="str">
            <v>Local parks</v>
          </cell>
          <cell r="V884" t="str">
            <v>L130</v>
          </cell>
          <cell r="W884" t="str">
            <v>Howick</v>
          </cell>
          <cell r="X884" t="str">
            <v>PL40810</v>
          </cell>
          <cell r="Y884" t="str">
            <v>Expense</v>
          </cell>
          <cell r="Z884">
            <v>20120701</v>
          </cell>
          <cell r="AA884">
            <v>20220630</v>
          </cell>
          <cell r="AB884">
            <v>1</v>
          </cell>
          <cell r="AC884" t="str">
            <v>Programme</v>
          </cell>
          <cell r="AD884">
            <v>0</v>
          </cell>
          <cell r="AE884">
            <v>0</v>
          </cell>
          <cell r="AF884">
            <v>0</v>
          </cell>
          <cell r="AG884">
            <v>1</v>
          </cell>
          <cell r="AH884">
            <v>2</v>
          </cell>
          <cell r="AI884" t="str">
            <v>Local &amp; Sports Parks</v>
          </cell>
          <cell r="AJ884" t="str">
            <v>Structures parks</v>
          </cell>
          <cell r="AK884">
            <v>35</v>
          </cell>
          <cell r="AM884">
            <v>1</v>
          </cell>
          <cell r="AT884">
            <v>314235.7284367762</v>
          </cell>
          <cell r="AU884">
            <v>299541</v>
          </cell>
          <cell r="AV884">
            <v>299725</v>
          </cell>
          <cell r="AW884">
            <v>299488</v>
          </cell>
          <cell r="AX884">
            <v>286226</v>
          </cell>
          <cell r="AY884">
            <v>291684</v>
          </cell>
          <cell r="AZ884">
            <v>297438</v>
          </cell>
          <cell r="BA884">
            <v>280951</v>
          </cell>
          <cell r="BB884">
            <v>280951</v>
          </cell>
          <cell r="BC884">
            <v>280951</v>
          </cell>
          <cell r="BD884">
            <v>3.1E-2</v>
          </cell>
          <cell r="BE884">
            <v>6.1930000000000041E-2</v>
          </cell>
          <cell r="BF884">
            <v>9.3787900000000146E-2</v>
          </cell>
          <cell r="BG884">
            <v>0.12878911280000027</v>
          </cell>
          <cell r="BH884">
            <v>0.16491036440960039</v>
          </cell>
          <cell r="BI884">
            <v>0.19869276497747879</v>
          </cell>
          <cell r="BJ884">
            <v>0.23225616239684821</v>
          </cell>
          <cell r="BK884">
            <v>0.27045610343115034</v>
          </cell>
          <cell r="BL884">
            <v>0.31238115484437823</v>
          </cell>
          <cell r="BM884">
            <v>0.35568973295424255</v>
          </cell>
          <cell r="BN884">
            <v>0</v>
          </cell>
          <cell r="BO884">
            <v>9741.3075815400625</v>
          </cell>
          <cell r="BP884">
            <v>18550.574130000012</v>
          </cell>
          <cell r="BQ884">
            <v>28110.578327500043</v>
          </cell>
          <cell r="BR884">
            <v>38570.793814246485</v>
          </cell>
          <cell r="BS884">
            <v>47201.633963502281</v>
          </cell>
          <cell r="BT884">
            <v>57955.50045969092</v>
          </cell>
          <cell r="BU884">
            <v>69081.80843099374</v>
          </cell>
          <cell r="BV884">
            <v>75984.912715085113</v>
          </cell>
          <cell r="BW884">
            <v>87763.797834682904</v>
          </cell>
          <cell r="BX884">
            <v>99931.386163227406</v>
          </cell>
          <cell r="BY884">
            <v>0</v>
          </cell>
          <cell r="BZ884">
            <v>323977.03601831628</v>
          </cell>
          <cell r="CA884">
            <v>318091.57413000002</v>
          </cell>
          <cell r="CB884">
            <v>327835.57832750003</v>
          </cell>
          <cell r="CC884">
            <v>338058.79381424648</v>
          </cell>
          <cell r="CD884">
            <v>333427.6339635023</v>
          </cell>
          <cell r="CE884">
            <v>349639.50045969093</v>
          </cell>
          <cell r="CF884">
            <v>366519.80843099375</v>
          </cell>
          <cell r="CG884">
            <v>356935.91271508508</v>
          </cell>
          <cell r="CH884">
            <v>368714.79783468292</v>
          </cell>
          <cell r="CI884">
            <v>380882.38616322738</v>
          </cell>
          <cell r="CK884">
            <v>0</v>
          </cell>
          <cell r="CL884">
            <v>0</v>
          </cell>
          <cell r="CM884">
            <v>0</v>
          </cell>
          <cell r="CN884">
            <v>0</v>
          </cell>
          <cell r="CO884">
            <v>0</v>
          </cell>
          <cell r="CP884">
            <v>0</v>
          </cell>
          <cell r="CQ884">
            <v>0</v>
          </cell>
          <cell r="CR884">
            <v>0</v>
          </cell>
          <cell r="CS884">
            <v>0</v>
          </cell>
          <cell r="CT884">
            <v>0</v>
          </cell>
          <cell r="CU884">
            <v>0</v>
          </cell>
          <cell r="CW884">
            <v>0</v>
          </cell>
          <cell r="CX884">
            <v>0</v>
          </cell>
          <cell r="CY884">
            <v>0</v>
          </cell>
          <cell r="CZ884">
            <v>0</v>
          </cell>
          <cell r="DA884">
            <v>0</v>
          </cell>
          <cell r="DB884">
            <v>0</v>
          </cell>
          <cell r="DC884">
            <v>0</v>
          </cell>
          <cell r="DD884">
            <v>0</v>
          </cell>
          <cell r="DE884">
            <v>0</v>
          </cell>
          <cell r="DF884">
            <v>0</v>
          </cell>
          <cell r="DG884">
            <v>0</v>
          </cell>
          <cell r="DI884">
            <v>0</v>
          </cell>
          <cell r="DJ884">
            <v>323977.03601831628</v>
          </cell>
          <cell r="DK884">
            <v>318091.57413000002</v>
          </cell>
          <cell r="DL884">
            <v>327835.57832750003</v>
          </cell>
          <cell r="DM884">
            <v>338058.79381424648</v>
          </cell>
          <cell r="DN884">
            <v>333427.6339635023</v>
          </cell>
          <cell r="DO884">
            <v>349639.50045969093</v>
          </cell>
          <cell r="DP884">
            <v>366519.80843099375</v>
          </cell>
          <cell r="DQ884">
            <v>356935.91271508508</v>
          </cell>
          <cell r="DR884">
            <v>368714.79783468292</v>
          </cell>
          <cell r="DS884">
            <v>380882.38616322738</v>
          </cell>
          <cell r="DU884" t="str">
            <v>MCC 8014CPM00050</v>
          </cell>
          <cell r="DV884">
            <v>0</v>
          </cell>
          <cell r="DW884">
            <v>0</v>
          </cell>
          <cell r="DX884">
            <v>6</v>
          </cell>
          <cell r="DY884">
            <v>2931190.7284367764</v>
          </cell>
          <cell r="DZ884">
            <v>3464083.0218572454</v>
          </cell>
          <cell r="EB884">
            <v>3464083.0218572454</v>
          </cell>
          <cell r="EC884" t="str">
            <v>Def</v>
          </cell>
          <cell r="ED884" t="str">
            <v>Local Recreational Facilities</v>
          </cell>
        </row>
        <row r="885">
          <cell r="D885" t="str">
            <v>PC2130197</v>
          </cell>
          <cell r="E885" t="str">
            <v>Neighbourhood Reserves Renewal</v>
          </cell>
          <cell r="F885" t="str">
            <v>Auckland Council</v>
          </cell>
          <cell r="G885" t="str">
            <v>Parks, sports and recreation</v>
          </cell>
          <cell r="H885" t="str">
            <v>E170805</v>
          </cell>
          <cell r="I885" t="str">
            <v>Local and sports parks - south management</v>
          </cell>
          <cell r="J885" t="str">
            <v>Lifestyle and culture</v>
          </cell>
          <cell r="K885" t="str">
            <v>Local parks services</v>
          </cell>
          <cell r="L885" t="str">
            <v>Local parks</v>
          </cell>
          <cell r="M885" t="str">
            <v>Local activities</v>
          </cell>
          <cell r="N885" t="str">
            <v>Local parks services</v>
          </cell>
          <cell r="O885" t="str">
            <v>Local parks</v>
          </cell>
          <cell r="P885" t="str">
            <v>Lifestyle and culture</v>
          </cell>
          <cell r="Q885" t="str">
            <v>Local parks services</v>
          </cell>
          <cell r="R885" t="str">
            <v>Local parks</v>
          </cell>
          <cell r="S885" t="str">
            <v>A1241205</v>
          </cell>
          <cell r="T885" t="str">
            <v>A1241205</v>
          </cell>
          <cell r="U885" t="str">
            <v>Local parks</v>
          </cell>
          <cell r="V885" t="str">
            <v>L140</v>
          </cell>
          <cell r="W885" t="str">
            <v>Mangere-Otahuhu</v>
          </cell>
          <cell r="X885" t="str">
            <v>PL40810</v>
          </cell>
          <cell r="Y885" t="str">
            <v>Expense</v>
          </cell>
          <cell r="Z885">
            <v>20120701</v>
          </cell>
          <cell r="AA885">
            <v>20220630</v>
          </cell>
          <cell r="AB885">
            <v>1</v>
          </cell>
          <cell r="AC885" t="str">
            <v>Programme</v>
          </cell>
          <cell r="AD885">
            <v>0</v>
          </cell>
          <cell r="AE885">
            <v>0</v>
          </cell>
          <cell r="AF885">
            <v>0</v>
          </cell>
          <cell r="AG885">
            <v>1</v>
          </cell>
          <cell r="AH885">
            <v>2</v>
          </cell>
          <cell r="AI885" t="str">
            <v>Local &amp; Sports Parks</v>
          </cell>
          <cell r="AJ885" t="str">
            <v>Structures parks</v>
          </cell>
          <cell r="AK885">
            <v>35</v>
          </cell>
          <cell r="AM885">
            <v>1</v>
          </cell>
          <cell r="AT885">
            <v>84335.177046028737</v>
          </cell>
          <cell r="AU885">
            <v>80391</v>
          </cell>
          <cell r="AV885">
            <v>80441</v>
          </cell>
          <cell r="AW885">
            <v>80377</v>
          </cell>
          <cell r="AX885">
            <v>76818</v>
          </cell>
          <cell r="AY885">
            <v>78283</v>
          </cell>
          <cell r="AZ885">
            <v>79827</v>
          </cell>
          <cell r="BA885">
            <v>75402</v>
          </cell>
          <cell r="BB885">
            <v>75402</v>
          </cell>
          <cell r="BC885">
            <v>75402</v>
          </cell>
          <cell r="BD885">
            <v>3.1E-2</v>
          </cell>
          <cell r="BE885">
            <v>6.1930000000000041E-2</v>
          </cell>
          <cell r="BF885">
            <v>9.3787900000000146E-2</v>
          </cell>
          <cell r="BG885">
            <v>0.12878911280000027</v>
          </cell>
          <cell r="BH885">
            <v>0.16491036440960039</v>
          </cell>
          <cell r="BI885">
            <v>0.19869276497747879</v>
          </cell>
          <cell r="BJ885">
            <v>0.23225616239684821</v>
          </cell>
          <cell r="BK885">
            <v>0.27045610343115034</v>
          </cell>
          <cell r="BL885">
            <v>0.31238115484437823</v>
          </cell>
          <cell r="BM885">
            <v>0.35568973295424255</v>
          </cell>
          <cell r="BN885">
            <v>0</v>
          </cell>
          <cell r="BO885">
            <v>2614.3904884268909</v>
          </cell>
          <cell r="BP885">
            <v>4978.6146300000037</v>
          </cell>
          <cell r="BQ885">
            <v>7544.3924639000115</v>
          </cell>
          <cell r="BR885">
            <v>10351.682519525622</v>
          </cell>
          <cell r="BS885">
            <v>12668.084373216683</v>
          </cell>
          <cell r="BT885">
            <v>15554.265720731972</v>
          </cell>
          <cell r="BU885">
            <v>18540.312675653204</v>
          </cell>
          <cell r="BV885">
            <v>20392.931110915597</v>
          </cell>
          <cell r="BW885">
            <v>23554.163837575808</v>
          </cell>
          <cell r="BX885">
            <v>26819.717244215797</v>
          </cell>
          <cell r="BY885">
            <v>0</v>
          </cell>
          <cell r="BZ885">
            <v>86949.567534455622</v>
          </cell>
          <cell r="CA885">
            <v>85369.614629999996</v>
          </cell>
          <cell r="CB885">
            <v>87985.392463900018</v>
          </cell>
          <cell r="CC885">
            <v>90728.682519525624</v>
          </cell>
          <cell r="CD885">
            <v>89486.084373216683</v>
          </cell>
          <cell r="CE885">
            <v>93837.265720731972</v>
          </cell>
          <cell r="CF885">
            <v>98367.3126756532</v>
          </cell>
          <cell r="CG885">
            <v>95794.931110915597</v>
          </cell>
          <cell r="CH885">
            <v>98956.163837575805</v>
          </cell>
          <cell r="CI885">
            <v>102221.7172442158</v>
          </cell>
          <cell r="CK885">
            <v>0</v>
          </cell>
          <cell r="CL885">
            <v>0</v>
          </cell>
          <cell r="CM885">
            <v>0</v>
          </cell>
          <cell r="CN885">
            <v>0</v>
          </cell>
          <cell r="CO885">
            <v>0</v>
          </cell>
          <cell r="CP885">
            <v>0</v>
          </cell>
          <cell r="CQ885">
            <v>0</v>
          </cell>
          <cell r="CR885">
            <v>0</v>
          </cell>
          <cell r="CS885">
            <v>0</v>
          </cell>
          <cell r="CT885">
            <v>0</v>
          </cell>
          <cell r="CU885">
            <v>0</v>
          </cell>
          <cell r="CW885">
            <v>0</v>
          </cell>
          <cell r="CX885">
            <v>0</v>
          </cell>
          <cell r="CY885">
            <v>0</v>
          </cell>
          <cell r="CZ885">
            <v>0</v>
          </cell>
          <cell r="DA885">
            <v>0</v>
          </cell>
          <cell r="DB885">
            <v>0</v>
          </cell>
          <cell r="DC885">
            <v>0</v>
          </cell>
          <cell r="DD885">
            <v>0</v>
          </cell>
          <cell r="DE885">
            <v>0</v>
          </cell>
          <cell r="DF885">
            <v>0</v>
          </cell>
          <cell r="DG885">
            <v>0</v>
          </cell>
          <cell r="DI885">
            <v>0</v>
          </cell>
          <cell r="DJ885">
            <v>86949.567534455622</v>
          </cell>
          <cell r="DK885">
            <v>85369.614629999996</v>
          </cell>
          <cell r="DL885">
            <v>87985.392463900018</v>
          </cell>
          <cell r="DM885">
            <v>90728.682519525624</v>
          </cell>
          <cell r="DN885">
            <v>89486.084373216683</v>
          </cell>
          <cell r="DO885">
            <v>93837.265720731972</v>
          </cell>
          <cell r="DP885">
            <v>98367.3126756532</v>
          </cell>
          <cell r="DQ885">
            <v>95794.931110915597</v>
          </cell>
          <cell r="DR885">
            <v>98956.163837575805</v>
          </cell>
          <cell r="DS885">
            <v>102221.7172442158</v>
          </cell>
          <cell r="DU885" t="str">
            <v>MCC 8014CPM00050</v>
          </cell>
          <cell r="DV885">
            <v>0</v>
          </cell>
          <cell r="DW885">
            <v>0</v>
          </cell>
          <cell r="DX885">
            <v>6</v>
          </cell>
          <cell r="DY885">
            <v>786678.17704602866</v>
          </cell>
          <cell r="DZ885">
            <v>929696.73211019032</v>
          </cell>
          <cell r="EB885">
            <v>929696.73211019032</v>
          </cell>
          <cell r="EC885" t="str">
            <v>Def</v>
          </cell>
          <cell r="ED885" t="str">
            <v>Local Recreational Facilities</v>
          </cell>
        </row>
        <row r="886">
          <cell r="D886" t="str">
            <v>PC2130197</v>
          </cell>
          <cell r="E886" t="str">
            <v>Neighbourhood Reserves Renewal</v>
          </cell>
          <cell r="F886" t="str">
            <v>Auckland Council</v>
          </cell>
          <cell r="G886" t="str">
            <v>Parks, sports and recreation</v>
          </cell>
          <cell r="H886" t="str">
            <v>E170805</v>
          </cell>
          <cell r="I886" t="str">
            <v>Local and sports parks - south management</v>
          </cell>
          <cell r="J886" t="str">
            <v>Lifestyle and culture</v>
          </cell>
          <cell r="K886" t="str">
            <v>Local parks services</v>
          </cell>
          <cell r="L886" t="str">
            <v>Local parks</v>
          </cell>
          <cell r="M886" t="str">
            <v>Local activities</v>
          </cell>
          <cell r="N886" t="str">
            <v>Local parks services</v>
          </cell>
          <cell r="O886" t="str">
            <v>Local parks</v>
          </cell>
          <cell r="P886" t="str">
            <v>Lifestyle and culture</v>
          </cell>
          <cell r="Q886" t="str">
            <v>Local parks services</v>
          </cell>
          <cell r="R886" t="str">
            <v>Local parks</v>
          </cell>
          <cell r="S886" t="str">
            <v>A1241205</v>
          </cell>
          <cell r="T886" t="str">
            <v>A1241205</v>
          </cell>
          <cell r="U886" t="str">
            <v>Local parks</v>
          </cell>
          <cell r="V886" t="str">
            <v>L145</v>
          </cell>
          <cell r="W886" t="str">
            <v>Manurewa</v>
          </cell>
          <cell r="X886" t="str">
            <v>PL40810</v>
          </cell>
          <cell r="Y886" t="str">
            <v>Expense</v>
          </cell>
          <cell r="Z886">
            <v>20120701</v>
          </cell>
          <cell r="AA886">
            <v>20220630</v>
          </cell>
          <cell r="AB886">
            <v>1</v>
          </cell>
          <cell r="AC886" t="str">
            <v>Programme</v>
          </cell>
          <cell r="AD886">
            <v>0</v>
          </cell>
          <cell r="AE886">
            <v>0</v>
          </cell>
          <cell r="AF886">
            <v>0</v>
          </cell>
          <cell r="AG886">
            <v>1</v>
          </cell>
          <cell r="AH886">
            <v>2</v>
          </cell>
          <cell r="AI886" t="str">
            <v>Local &amp; Sports Parks</v>
          </cell>
          <cell r="AJ886" t="str">
            <v>Structures parks</v>
          </cell>
          <cell r="AK886">
            <v>35</v>
          </cell>
          <cell r="AM886">
            <v>1</v>
          </cell>
          <cell r="AT886">
            <v>174442.35717890764</v>
          </cell>
          <cell r="AU886">
            <v>166285</v>
          </cell>
          <cell r="AV886">
            <v>166387</v>
          </cell>
          <cell r="AW886">
            <v>166256</v>
          </cell>
          <cell r="AX886">
            <v>158893</v>
          </cell>
          <cell r="AY886">
            <v>161923</v>
          </cell>
          <cell r="AZ886">
            <v>165118</v>
          </cell>
          <cell r="BA886">
            <v>155965</v>
          </cell>
          <cell r="BB886">
            <v>155965</v>
          </cell>
          <cell r="BC886">
            <v>155965</v>
          </cell>
          <cell r="BD886">
            <v>3.1E-2</v>
          </cell>
          <cell r="BE886">
            <v>6.1930000000000041E-2</v>
          </cell>
          <cell r="BF886">
            <v>9.3787900000000146E-2</v>
          </cell>
          <cell r="BG886">
            <v>0.12878911280000027</v>
          </cell>
          <cell r="BH886">
            <v>0.16491036440960039</v>
          </cell>
          <cell r="BI886">
            <v>0.19869276497747879</v>
          </cell>
          <cell r="BJ886">
            <v>0.23225616239684821</v>
          </cell>
          <cell r="BK886">
            <v>0.27045610343115034</v>
          </cell>
          <cell r="BL886">
            <v>0.31238115484437823</v>
          </cell>
          <cell r="BM886">
            <v>0.35568973295424255</v>
          </cell>
          <cell r="BN886">
            <v>0</v>
          </cell>
          <cell r="BO886">
            <v>5407.7130725461366</v>
          </cell>
          <cell r="BP886">
            <v>10298.030050000007</v>
          </cell>
          <cell r="BQ886">
            <v>15605.087317300024</v>
          </cell>
          <cell r="BR886">
            <v>21411.962737676844</v>
          </cell>
          <cell r="BS886">
            <v>26203.102532134635</v>
          </cell>
          <cell r="BT886">
            <v>32172.928583448298</v>
          </cell>
          <cell r="BU886">
            <v>38349.673022642783</v>
          </cell>
          <cell r="BV886">
            <v>42181.686171639361</v>
          </cell>
          <cell r="BW886">
            <v>48720.526815303449</v>
          </cell>
          <cell r="BX886">
            <v>55475.149200208441</v>
          </cell>
          <cell r="BY886">
            <v>0</v>
          </cell>
          <cell r="BZ886">
            <v>179850.07025145378</v>
          </cell>
          <cell r="CA886">
            <v>176583.03005</v>
          </cell>
          <cell r="CB886">
            <v>181992.08731730003</v>
          </cell>
          <cell r="CC886">
            <v>187667.96273767683</v>
          </cell>
          <cell r="CD886">
            <v>185096.10253213462</v>
          </cell>
          <cell r="CE886">
            <v>194095.92858344829</v>
          </cell>
          <cell r="CF886">
            <v>203467.67302264279</v>
          </cell>
          <cell r="CG886">
            <v>198146.68617163936</v>
          </cell>
          <cell r="CH886">
            <v>204685.52681530346</v>
          </cell>
          <cell r="CI886">
            <v>211440.14920020843</v>
          </cell>
          <cell r="CK886">
            <v>0</v>
          </cell>
          <cell r="CL886">
            <v>0</v>
          </cell>
          <cell r="CM886">
            <v>0</v>
          </cell>
          <cell r="CN886">
            <v>0</v>
          </cell>
          <cell r="CO886">
            <v>0</v>
          </cell>
          <cell r="CP886">
            <v>0</v>
          </cell>
          <cell r="CQ886">
            <v>0</v>
          </cell>
          <cell r="CR886">
            <v>0</v>
          </cell>
          <cell r="CS886">
            <v>0</v>
          </cell>
          <cell r="CT886">
            <v>0</v>
          </cell>
          <cell r="CU886">
            <v>0</v>
          </cell>
          <cell r="CW886">
            <v>0</v>
          </cell>
          <cell r="CX886">
            <v>0</v>
          </cell>
          <cell r="CY886">
            <v>0</v>
          </cell>
          <cell r="CZ886">
            <v>0</v>
          </cell>
          <cell r="DA886">
            <v>0</v>
          </cell>
          <cell r="DB886">
            <v>0</v>
          </cell>
          <cell r="DC886">
            <v>0</v>
          </cell>
          <cell r="DD886">
            <v>0</v>
          </cell>
          <cell r="DE886">
            <v>0</v>
          </cell>
          <cell r="DF886">
            <v>0</v>
          </cell>
          <cell r="DG886">
            <v>0</v>
          </cell>
          <cell r="DI886">
            <v>0</v>
          </cell>
          <cell r="DJ886">
            <v>179850.07025145378</v>
          </cell>
          <cell r="DK886">
            <v>176583.03005</v>
          </cell>
          <cell r="DL886">
            <v>181992.08731730003</v>
          </cell>
          <cell r="DM886">
            <v>187667.96273767683</v>
          </cell>
          <cell r="DN886">
            <v>185096.10253213462</v>
          </cell>
          <cell r="DO886">
            <v>194095.92858344829</v>
          </cell>
          <cell r="DP886">
            <v>203467.67302264279</v>
          </cell>
          <cell r="DQ886">
            <v>198146.68617163936</v>
          </cell>
          <cell r="DR886">
            <v>204685.52681530346</v>
          </cell>
          <cell r="DS886">
            <v>211440.14920020843</v>
          </cell>
          <cell r="DU886" t="str">
            <v>MCC 8014CPM00050</v>
          </cell>
          <cell r="DV886">
            <v>0</v>
          </cell>
          <cell r="DW886">
            <v>0</v>
          </cell>
          <cell r="DX886">
            <v>6</v>
          </cell>
          <cell r="DY886">
            <v>1627199.3571789076</v>
          </cell>
          <cell r="DZ886">
            <v>1923025.2166818075</v>
          </cell>
          <cell r="EB886">
            <v>1923025.2166818075</v>
          </cell>
          <cell r="EC886" t="str">
            <v>Def</v>
          </cell>
          <cell r="ED886" t="str">
            <v>Local Recreational Facilities</v>
          </cell>
        </row>
        <row r="887">
          <cell r="D887" t="str">
            <v>PC2130197</v>
          </cell>
          <cell r="E887" t="str">
            <v>Neighbourhood Reserves Renewal</v>
          </cell>
          <cell r="F887" t="str">
            <v>Auckland Council</v>
          </cell>
          <cell r="G887" t="str">
            <v>Parks, sports and recreation</v>
          </cell>
          <cell r="H887" t="str">
            <v>E170805</v>
          </cell>
          <cell r="I887" t="str">
            <v>Local and sports parks - south management</v>
          </cell>
          <cell r="J887" t="str">
            <v>Lifestyle and culture</v>
          </cell>
          <cell r="K887" t="str">
            <v>Local parks services</v>
          </cell>
          <cell r="L887" t="str">
            <v>Local parks</v>
          </cell>
          <cell r="M887" t="str">
            <v>Local activities</v>
          </cell>
          <cell r="N887" t="str">
            <v>Local parks services</v>
          </cell>
          <cell r="O887" t="str">
            <v>Local parks</v>
          </cell>
          <cell r="P887" t="str">
            <v>Lifestyle and culture</v>
          </cell>
          <cell r="Q887" t="str">
            <v>Local parks services</v>
          </cell>
          <cell r="R887" t="str">
            <v>Local parks</v>
          </cell>
          <cell r="S887" t="str">
            <v>A1241205</v>
          </cell>
          <cell r="T887" t="str">
            <v>A1241205</v>
          </cell>
          <cell r="U887" t="str">
            <v>Local parks</v>
          </cell>
          <cell r="V887" t="str">
            <v>L160</v>
          </cell>
          <cell r="W887" t="str">
            <v>Otara-Papatoetoe</v>
          </cell>
          <cell r="X887" t="str">
            <v>PL40810</v>
          </cell>
          <cell r="Y887" t="str">
            <v>Expense</v>
          </cell>
          <cell r="Z887">
            <v>20120701</v>
          </cell>
          <cell r="AA887">
            <v>20220630</v>
          </cell>
          <cell r="AB887">
            <v>1</v>
          </cell>
          <cell r="AC887" t="str">
            <v>Programme</v>
          </cell>
          <cell r="AD887">
            <v>0</v>
          </cell>
          <cell r="AE887">
            <v>0</v>
          </cell>
          <cell r="AF887">
            <v>0</v>
          </cell>
          <cell r="AG887">
            <v>1</v>
          </cell>
          <cell r="AH887">
            <v>2</v>
          </cell>
          <cell r="AI887" t="str">
            <v>Local &amp; Sports Parks</v>
          </cell>
          <cell r="AJ887" t="str">
            <v>Structures parks</v>
          </cell>
          <cell r="AK887">
            <v>35</v>
          </cell>
          <cell r="AM887">
            <v>1</v>
          </cell>
          <cell r="AT887">
            <v>145028.67396680271</v>
          </cell>
          <cell r="AU887">
            <v>138247.28520000004</v>
          </cell>
          <cell r="AV887">
            <v>138330.47919999994</v>
          </cell>
          <cell r="AW887">
            <v>138222.74309999996</v>
          </cell>
          <cell r="AX887">
            <v>132101.22349999996</v>
          </cell>
          <cell r="AY887">
            <v>134621.06909999996</v>
          </cell>
          <cell r="AZ887">
            <v>137275.93090000004</v>
          </cell>
          <cell r="BA887">
            <v>129668</v>
          </cell>
          <cell r="BB887">
            <v>129668</v>
          </cell>
          <cell r="BC887">
            <v>129668</v>
          </cell>
          <cell r="BD887">
            <v>3.1E-2</v>
          </cell>
          <cell r="BE887">
            <v>6.1930000000000041E-2</v>
          </cell>
          <cell r="BF887">
            <v>9.3787900000000146E-2</v>
          </cell>
          <cell r="BG887">
            <v>0.12878911280000027</v>
          </cell>
          <cell r="BH887">
            <v>0.16491036440960039</v>
          </cell>
          <cell r="BI887">
            <v>0.19869276497747879</v>
          </cell>
          <cell r="BJ887">
            <v>0.23225616239684821</v>
          </cell>
          <cell r="BK887">
            <v>0.27045610343115034</v>
          </cell>
          <cell r="BL887">
            <v>0.31238115484437823</v>
          </cell>
          <cell r="BM887">
            <v>0.35568973295424255</v>
          </cell>
          <cell r="BN887">
            <v>0</v>
          </cell>
          <cell r="BO887">
            <v>4495.8888929708837</v>
          </cell>
          <cell r="BP887">
            <v>8561.654372436009</v>
          </cell>
          <cell r="BQ887">
            <v>12973.725150161696</v>
          </cell>
          <cell r="BR887">
            <v>17801.584452631356</v>
          </cell>
          <cell r="BS887">
            <v>21784.860906339061</v>
          </cell>
          <cell r="BT887">
            <v>26748.232443703226</v>
          </cell>
          <cell r="BU887">
            <v>31883.18090028892</v>
          </cell>
          <cell r="BV887">
            <v>35069.502019710402</v>
          </cell>
          <cell r="BW887">
            <v>40505.839586360838</v>
          </cell>
          <cell r="BX887">
            <v>46121.576292710721</v>
          </cell>
          <cell r="BY887">
            <v>0</v>
          </cell>
          <cell r="BZ887">
            <v>149524.56285977361</v>
          </cell>
          <cell r="CA887">
            <v>146808.93957243604</v>
          </cell>
          <cell r="CB887">
            <v>151304.20435016163</v>
          </cell>
          <cell r="CC887">
            <v>156024.32755263132</v>
          </cell>
          <cell r="CD887">
            <v>153886.08440633904</v>
          </cell>
          <cell r="CE887">
            <v>161369.30154370319</v>
          </cell>
          <cell r="CF887">
            <v>169159.11180028896</v>
          </cell>
          <cell r="CG887">
            <v>164737.5020197104</v>
          </cell>
          <cell r="CH887">
            <v>170173.83958636085</v>
          </cell>
          <cell r="CI887">
            <v>175789.57629271073</v>
          </cell>
          <cell r="CK887">
            <v>0</v>
          </cell>
          <cell r="CL887">
            <v>0</v>
          </cell>
          <cell r="CM887">
            <v>0</v>
          </cell>
          <cell r="CN887">
            <v>0</v>
          </cell>
          <cell r="CO887">
            <v>0</v>
          </cell>
          <cell r="CP887">
            <v>0</v>
          </cell>
          <cell r="CQ887">
            <v>0</v>
          </cell>
          <cell r="CR887">
            <v>0</v>
          </cell>
          <cell r="CS887">
            <v>0</v>
          </cell>
          <cell r="CT887">
            <v>0</v>
          </cell>
          <cell r="CU887">
            <v>0</v>
          </cell>
          <cell r="CW887">
            <v>0</v>
          </cell>
          <cell r="CX887">
            <v>0</v>
          </cell>
          <cell r="CY887">
            <v>0</v>
          </cell>
          <cell r="CZ887">
            <v>0</v>
          </cell>
          <cell r="DA887">
            <v>0</v>
          </cell>
          <cell r="DB887">
            <v>0</v>
          </cell>
          <cell r="DC887">
            <v>0</v>
          </cell>
          <cell r="DD887">
            <v>0</v>
          </cell>
          <cell r="DE887">
            <v>0</v>
          </cell>
          <cell r="DF887">
            <v>0</v>
          </cell>
          <cell r="DG887">
            <v>0</v>
          </cell>
          <cell r="DI887">
            <v>0</v>
          </cell>
          <cell r="DJ887">
            <v>149524.56285977361</v>
          </cell>
          <cell r="DK887">
            <v>146808.93957243604</v>
          </cell>
          <cell r="DL887">
            <v>151304.20435016163</v>
          </cell>
          <cell r="DM887">
            <v>156024.32755263132</v>
          </cell>
          <cell r="DN887">
            <v>153886.08440633904</v>
          </cell>
          <cell r="DO887">
            <v>161369.30154370319</v>
          </cell>
          <cell r="DP887">
            <v>169159.11180028896</v>
          </cell>
          <cell r="DQ887">
            <v>164737.5020197104</v>
          </cell>
          <cell r="DR887">
            <v>170173.83958636085</v>
          </cell>
          <cell r="DS887">
            <v>175789.57629271073</v>
          </cell>
          <cell r="DU887" t="str">
            <v>MCC 8014CPM00050</v>
          </cell>
          <cell r="DV887">
            <v>0</v>
          </cell>
          <cell r="DW887">
            <v>0</v>
          </cell>
          <cell r="DX887">
            <v>6</v>
          </cell>
          <cell r="DY887">
            <v>1352831.4049668028</v>
          </cell>
          <cell r="DZ887">
            <v>1598777.4499841155</v>
          </cell>
          <cell r="EB887">
            <v>1598777.4499841155</v>
          </cell>
          <cell r="EC887" t="str">
            <v>Def</v>
          </cell>
          <cell r="ED887" t="str">
            <v>Local Recreational Facilities</v>
          </cell>
        </row>
        <row r="888">
          <cell r="D888" t="str">
            <v>PC2130197</v>
          </cell>
          <cell r="E888" t="str">
            <v>Neighbourhood Reserves Renewal</v>
          </cell>
          <cell r="F888" t="str">
            <v>Auckland Council</v>
          </cell>
          <cell r="G888" t="str">
            <v>Parks, sports and recreation</v>
          </cell>
          <cell r="H888" t="str">
            <v>E170805</v>
          </cell>
          <cell r="I888" t="str">
            <v>Local and sports parks - south management</v>
          </cell>
          <cell r="J888" t="str">
            <v>Lifestyle and culture</v>
          </cell>
          <cell r="K888" t="str">
            <v>Local parks services</v>
          </cell>
          <cell r="L888" t="str">
            <v>Local parks</v>
          </cell>
          <cell r="M888" t="str">
            <v>Local activities</v>
          </cell>
          <cell r="N888" t="str">
            <v>Local parks services</v>
          </cell>
          <cell r="O888" t="str">
            <v>Local parks</v>
          </cell>
          <cell r="P888" t="str">
            <v>Lifestyle and culture</v>
          </cell>
          <cell r="Q888" t="str">
            <v>Local parks services</v>
          </cell>
          <cell r="R888" t="str">
            <v>Local parks</v>
          </cell>
          <cell r="S888" t="str">
            <v>A1241205</v>
          </cell>
          <cell r="T888" t="str">
            <v>A1241205</v>
          </cell>
          <cell r="U888" t="str">
            <v>Local parks</v>
          </cell>
          <cell r="V888" t="str">
            <v>L210</v>
          </cell>
          <cell r="W888" t="str">
            <v>Other (Unallocated)</v>
          </cell>
          <cell r="X888" t="str">
            <v>PL40810</v>
          </cell>
          <cell r="Y888" t="str">
            <v>Expense</v>
          </cell>
          <cell r="Z888">
            <v>20100701</v>
          </cell>
          <cell r="AA888">
            <v>20120630</v>
          </cell>
          <cell r="AB888">
            <v>1</v>
          </cell>
          <cell r="AC888" t="str">
            <v>Programme</v>
          </cell>
          <cell r="AD888">
            <v>0</v>
          </cell>
          <cell r="AE888">
            <v>0</v>
          </cell>
          <cell r="AF888">
            <v>0</v>
          </cell>
          <cell r="AG888">
            <v>1</v>
          </cell>
          <cell r="AH888">
            <v>2</v>
          </cell>
          <cell r="AI888" t="str">
            <v>Local &amp; Sports Parks</v>
          </cell>
          <cell r="AJ888" t="str">
            <v>Structures parks</v>
          </cell>
          <cell r="AK888">
            <v>35</v>
          </cell>
          <cell r="AM888">
            <v>1</v>
          </cell>
          <cell r="AS888">
            <v>469801.6</v>
          </cell>
          <cell r="AT888">
            <v>3.1999999191612005E-3</v>
          </cell>
          <cell r="AU888">
            <v>0</v>
          </cell>
          <cell r="AV888">
            <v>0</v>
          </cell>
          <cell r="AW888">
            <v>0</v>
          </cell>
          <cell r="AX888">
            <v>0</v>
          </cell>
          <cell r="AY888">
            <v>0</v>
          </cell>
          <cell r="AZ888">
            <v>0</v>
          </cell>
          <cell r="BA888">
            <v>0</v>
          </cell>
          <cell r="BB888">
            <v>0</v>
          </cell>
          <cell r="BC888">
            <v>0</v>
          </cell>
          <cell r="BD888">
            <v>3.1E-2</v>
          </cell>
          <cell r="BE888">
            <v>6.1930000000000041E-2</v>
          </cell>
          <cell r="BF888">
            <v>9.3787900000000146E-2</v>
          </cell>
          <cell r="BG888">
            <v>0.12878911280000027</v>
          </cell>
          <cell r="BH888">
            <v>0.16491036440960039</v>
          </cell>
          <cell r="BI888">
            <v>0.19869276497747879</v>
          </cell>
          <cell r="BJ888">
            <v>0.23225616239684821</v>
          </cell>
          <cell r="BK888">
            <v>0.27045610343115034</v>
          </cell>
          <cell r="BL888">
            <v>0.31238115484437823</v>
          </cell>
          <cell r="BM888">
            <v>0.35568973295424255</v>
          </cell>
          <cell r="BN888">
            <v>0</v>
          </cell>
          <cell r="BO888">
            <v>9.9199997493997215E-5</v>
          </cell>
          <cell r="BP888">
            <v>0</v>
          </cell>
          <cell r="BQ888">
            <v>0</v>
          </cell>
          <cell r="BR888">
            <v>0</v>
          </cell>
          <cell r="BS888">
            <v>0</v>
          </cell>
          <cell r="BT888">
            <v>0</v>
          </cell>
          <cell r="BU888">
            <v>0</v>
          </cell>
          <cell r="BV888">
            <v>0</v>
          </cell>
          <cell r="BW888">
            <v>0</v>
          </cell>
          <cell r="BX888">
            <v>0</v>
          </cell>
          <cell r="BY888">
            <v>469801.6</v>
          </cell>
          <cell r="BZ888">
            <v>3.2991999166551975E-3</v>
          </cell>
          <cell r="CA888">
            <v>0</v>
          </cell>
          <cell r="CB888">
            <v>0</v>
          </cell>
          <cell r="CC888">
            <v>0</v>
          </cell>
          <cell r="CD888">
            <v>0</v>
          </cell>
          <cell r="CE888">
            <v>0</v>
          </cell>
          <cell r="CF888">
            <v>0</v>
          </cell>
          <cell r="CG888">
            <v>0</v>
          </cell>
          <cell r="CH888">
            <v>0</v>
          </cell>
          <cell r="CI888">
            <v>0</v>
          </cell>
          <cell r="CK888">
            <v>0</v>
          </cell>
          <cell r="CL888">
            <v>0</v>
          </cell>
          <cell r="CM888">
            <v>0</v>
          </cell>
          <cell r="CN888">
            <v>0</v>
          </cell>
          <cell r="CO888">
            <v>0</v>
          </cell>
          <cell r="CP888">
            <v>0</v>
          </cell>
          <cell r="CQ888">
            <v>0</v>
          </cell>
          <cell r="CR888">
            <v>0</v>
          </cell>
          <cell r="CS888">
            <v>0</v>
          </cell>
          <cell r="CT888">
            <v>0</v>
          </cell>
          <cell r="CU888">
            <v>0</v>
          </cell>
          <cell r="CW888">
            <v>0</v>
          </cell>
          <cell r="CX888">
            <v>0</v>
          </cell>
          <cell r="CY888">
            <v>0</v>
          </cell>
          <cell r="CZ888">
            <v>0</v>
          </cell>
          <cell r="DA888">
            <v>0</v>
          </cell>
          <cell r="DB888">
            <v>0</v>
          </cell>
          <cell r="DC888">
            <v>0</v>
          </cell>
          <cell r="DD888">
            <v>0</v>
          </cell>
          <cell r="DE888">
            <v>0</v>
          </cell>
          <cell r="DF888">
            <v>0</v>
          </cell>
          <cell r="DG888">
            <v>0</v>
          </cell>
          <cell r="DI888">
            <v>469801.6</v>
          </cell>
          <cell r="DJ888">
            <v>3.2991999166551975E-3</v>
          </cell>
          <cell r="DK888">
            <v>0</v>
          </cell>
          <cell r="DL888">
            <v>0</v>
          </cell>
          <cell r="DM888">
            <v>0</v>
          </cell>
          <cell r="DN888">
            <v>0</v>
          </cell>
          <cell r="DO888">
            <v>0</v>
          </cell>
          <cell r="DP888">
            <v>0</v>
          </cell>
          <cell r="DQ888">
            <v>0</v>
          </cell>
          <cell r="DR888">
            <v>0</v>
          </cell>
          <cell r="DS888">
            <v>0</v>
          </cell>
          <cell r="DU888" t="str">
            <v>MCC 8014CPM00050</v>
          </cell>
          <cell r="DV888">
            <v>0</v>
          </cell>
          <cell r="DW888">
            <v>0</v>
          </cell>
          <cell r="DX888">
            <v>6</v>
          </cell>
          <cell r="DY888">
            <v>3.1999999191612005E-3</v>
          </cell>
          <cell r="DZ888">
            <v>3.2991999166551975E-3</v>
          </cell>
          <cell r="EB888">
            <v>3.2991999166551975E-3</v>
          </cell>
          <cell r="EC888" t="str">
            <v>Def</v>
          </cell>
          <cell r="ED888" t="str">
            <v>Local Recreational Facilities</v>
          </cell>
        </row>
        <row r="889">
          <cell r="D889" t="str">
            <v>PC2130198a</v>
          </cell>
          <cell r="E889" t="str">
            <v>Premier Park Development</v>
          </cell>
          <cell r="F889" t="str">
            <v>Auckland Council</v>
          </cell>
          <cell r="G889" t="str">
            <v>Parks, sports and recreation</v>
          </cell>
          <cell r="H889" t="str">
            <v>E170805</v>
          </cell>
          <cell r="I889" t="str">
            <v>Local and sports parks - south management</v>
          </cell>
          <cell r="J889" t="str">
            <v>Lifestyle and culture</v>
          </cell>
          <cell r="K889" t="str">
            <v>Local parks services</v>
          </cell>
          <cell r="L889" t="str">
            <v>Local parks</v>
          </cell>
          <cell r="M889" t="str">
            <v>Local activities</v>
          </cell>
          <cell r="N889" t="str">
            <v>Local parks services</v>
          </cell>
          <cell r="O889" t="str">
            <v>Local parks</v>
          </cell>
          <cell r="P889" t="str">
            <v>Lifestyle and culture</v>
          </cell>
          <cell r="Q889" t="str">
            <v>Local parks services</v>
          </cell>
          <cell r="R889" t="str">
            <v>Local parks</v>
          </cell>
          <cell r="S889" t="str">
            <v>A1241205</v>
          </cell>
          <cell r="T889" t="str">
            <v>A1241205</v>
          </cell>
          <cell r="U889" t="str">
            <v>Local parks</v>
          </cell>
          <cell r="V889" t="str">
            <v>L130</v>
          </cell>
          <cell r="W889" t="str">
            <v>Howick</v>
          </cell>
          <cell r="X889" t="str">
            <v>PL40810</v>
          </cell>
          <cell r="Y889" t="str">
            <v>Expense</v>
          </cell>
          <cell r="Z889">
            <v>20120701</v>
          </cell>
          <cell r="AA889">
            <v>20220630</v>
          </cell>
          <cell r="AB889">
            <v>1</v>
          </cell>
          <cell r="AC889" t="str">
            <v>Programme</v>
          </cell>
          <cell r="AD889">
            <v>0.3</v>
          </cell>
          <cell r="AE889">
            <v>0</v>
          </cell>
          <cell r="AF889">
            <v>0.7</v>
          </cell>
          <cell r="AG889">
            <v>0</v>
          </cell>
          <cell r="AH889">
            <v>2</v>
          </cell>
          <cell r="AI889" t="str">
            <v>Local &amp; Sports Parks</v>
          </cell>
          <cell r="AJ889" t="str">
            <v>Structures parks</v>
          </cell>
          <cell r="AK889">
            <v>35</v>
          </cell>
          <cell r="AM889">
            <v>0.3</v>
          </cell>
          <cell r="AO889">
            <v>0.7</v>
          </cell>
          <cell r="AT889">
            <v>1650000</v>
          </cell>
          <cell r="AU889">
            <v>1500000</v>
          </cell>
          <cell r="AV889">
            <v>1500000</v>
          </cell>
          <cell r="AW889">
            <v>1000000</v>
          </cell>
          <cell r="AX889">
            <v>1500000</v>
          </cell>
          <cell r="AY889">
            <v>1500000</v>
          </cell>
          <cell r="AZ889">
            <v>1500000</v>
          </cell>
          <cell r="BA889">
            <v>1500000</v>
          </cell>
          <cell r="BB889">
            <v>1500000</v>
          </cell>
          <cell r="BC889">
            <v>986000</v>
          </cell>
          <cell r="BD889">
            <v>3.1E-2</v>
          </cell>
          <cell r="BE889">
            <v>6.1930000000000041E-2</v>
          </cell>
          <cell r="BF889">
            <v>9.3787900000000146E-2</v>
          </cell>
          <cell r="BG889">
            <v>0.12878911280000027</v>
          </cell>
          <cell r="BH889">
            <v>0.16491036440960039</v>
          </cell>
          <cell r="BI889">
            <v>0.19869276497747879</v>
          </cell>
          <cell r="BJ889">
            <v>0.23225616239684821</v>
          </cell>
          <cell r="BK889">
            <v>0.27045610343115034</v>
          </cell>
          <cell r="BL889">
            <v>0.31238115484437823</v>
          </cell>
          <cell r="BM889">
            <v>0.35568973295424255</v>
          </cell>
          <cell r="BN889">
            <v>0</v>
          </cell>
          <cell r="BO889">
            <v>51150</v>
          </cell>
          <cell r="BP889">
            <v>92895.000000000058</v>
          </cell>
          <cell r="BQ889">
            <v>140681.85000000021</v>
          </cell>
          <cell r="BR889">
            <v>128789.11280000026</v>
          </cell>
          <cell r="BS889">
            <v>247365.54661440058</v>
          </cell>
          <cell r="BT889">
            <v>298039.14746621816</v>
          </cell>
          <cell r="BU889">
            <v>348384.2435952723</v>
          </cell>
          <cell r="BV889">
            <v>405684.15514672553</v>
          </cell>
          <cell r="BW889">
            <v>468571.73226656736</v>
          </cell>
          <cell r="BX889">
            <v>350710.07669288316</v>
          </cell>
          <cell r="BY889">
            <v>0</v>
          </cell>
          <cell r="BZ889">
            <v>1701150</v>
          </cell>
          <cell r="CA889">
            <v>1592895</v>
          </cell>
          <cell r="CB889">
            <v>1640681.85</v>
          </cell>
          <cell r="CC889">
            <v>1128789.1128000002</v>
          </cell>
          <cell r="CD889">
            <v>1747365.5466144006</v>
          </cell>
          <cell r="CE889">
            <v>1798039.1474662181</v>
          </cell>
          <cell r="CF889">
            <v>1848384.2435952723</v>
          </cell>
          <cell r="CG889">
            <v>1905684.1551467255</v>
          </cell>
          <cell r="CH889">
            <v>1968571.7322665674</v>
          </cell>
          <cell r="CI889">
            <v>1336710.0766928832</v>
          </cell>
          <cell r="CK889">
            <v>0</v>
          </cell>
          <cell r="CL889">
            <v>510345</v>
          </cell>
          <cell r="CM889">
            <v>477868.5</v>
          </cell>
          <cell r="CN889">
            <v>492204.55499999999</v>
          </cell>
          <cell r="CO889">
            <v>338636.73384000006</v>
          </cell>
          <cell r="CP889">
            <v>524209.66398432013</v>
          </cell>
          <cell r="CQ889">
            <v>539411.74423986545</v>
          </cell>
          <cell r="CR889">
            <v>554515.27307858167</v>
          </cell>
          <cell r="CS889">
            <v>571705.24654401757</v>
          </cell>
          <cell r="CT889">
            <v>590571.51967997022</v>
          </cell>
          <cell r="CU889">
            <v>401013.02300786495</v>
          </cell>
          <cell r="CW889">
            <v>0</v>
          </cell>
          <cell r="CX889">
            <v>1190805</v>
          </cell>
          <cell r="CY889">
            <v>1115026.5</v>
          </cell>
          <cell r="CZ889">
            <v>1148477.2949999999</v>
          </cell>
          <cell r="DA889">
            <v>790152.37896000012</v>
          </cell>
          <cell r="DB889">
            <v>1223155.8826300802</v>
          </cell>
          <cell r="DC889">
            <v>1258627.4032263525</v>
          </cell>
          <cell r="DD889">
            <v>1293868.9705166905</v>
          </cell>
          <cell r="DE889">
            <v>1333978.9086027078</v>
          </cell>
          <cell r="DF889">
            <v>1378000.2125865971</v>
          </cell>
          <cell r="DG889">
            <v>935697.05368501809</v>
          </cell>
          <cell r="DI889">
            <v>0</v>
          </cell>
          <cell r="DJ889">
            <v>0</v>
          </cell>
          <cell r="DK889">
            <v>0</v>
          </cell>
          <cell r="DL889">
            <v>0</v>
          </cell>
          <cell r="DM889">
            <v>0</v>
          </cell>
          <cell r="DN889">
            <v>0</v>
          </cell>
          <cell r="DO889">
            <v>0</v>
          </cell>
          <cell r="DP889">
            <v>0</v>
          </cell>
          <cell r="DQ889">
            <v>0</v>
          </cell>
          <cell r="DR889">
            <v>0</v>
          </cell>
          <cell r="DS889">
            <v>0</v>
          </cell>
          <cell r="DU889" t="str">
            <v>MCC 8014CPM00037</v>
          </cell>
          <cell r="DV889">
            <v>9895200</v>
          </cell>
          <cell r="DW889">
            <v>1</v>
          </cell>
          <cell r="DX889">
            <v>1</v>
          </cell>
          <cell r="DY889">
            <v>14136000</v>
          </cell>
          <cell r="DZ889">
            <v>16668270.864582067</v>
          </cell>
          <cell r="EB889">
            <v>16668270.864582067</v>
          </cell>
          <cell r="EC889" t="str">
            <v>Regional Recreational Facilities</v>
          </cell>
          <cell r="ED889" t="str">
            <v>Regional Recreational Facilities</v>
          </cell>
        </row>
        <row r="890">
          <cell r="D890" t="str">
            <v>PC2130198b</v>
          </cell>
          <cell r="E890" t="str">
            <v>Premier Park Development</v>
          </cell>
          <cell r="F890" t="str">
            <v>Auckland Council</v>
          </cell>
          <cell r="G890" t="str">
            <v>Parks, sports and recreation</v>
          </cell>
          <cell r="H890" t="str">
            <v>E170805</v>
          </cell>
          <cell r="I890" t="str">
            <v>Local and sports parks - south management</v>
          </cell>
          <cell r="J890" t="str">
            <v>Lifestyle and culture</v>
          </cell>
          <cell r="K890" t="str">
            <v>Local parks services</v>
          </cell>
          <cell r="L890" t="str">
            <v>Local parks</v>
          </cell>
          <cell r="M890" t="str">
            <v>Local activities</v>
          </cell>
          <cell r="N890" t="str">
            <v>Local parks services</v>
          </cell>
          <cell r="O890" t="str">
            <v>Local parks</v>
          </cell>
          <cell r="P890" t="str">
            <v>Lifestyle and culture</v>
          </cell>
          <cell r="Q890" t="str">
            <v>Local parks services</v>
          </cell>
          <cell r="R890" t="str">
            <v>Local parks</v>
          </cell>
          <cell r="S890" t="str">
            <v>A1241205</v>
          </cell>
          <cell r="T890" t="str">
            <v>A1241205</v>
          </cell>
          <cell r="U890" t="str">
            <v>Local parks</v>
          </cell>
          <cell r="V890" t="str">
            <v>L140</v>
          </cell>
          <cell r="W890" t="str">
            <v>Mangere-Otahuhu</v>
          </cell>
          <cell r="X890" t="str">
            <v>PL40810</v>
          </cell>
          <cell r="Y890" t="str">
            <v>Expense</v>
          </cell>
          <cell r="Z890">
            <v>20120701</v>
          </cell>
          <cell r="AA890">
            <v>20170630</v>
          </cell>
          <cell r="AB890">
            <v>1</v>
          </cell>
          <cell r="AC890" t="str">
            <v>Programme</v>
          </cell>
          <cell r="AD890">
            <v>0.3</v>
          </cell>
          <cell r="AE890">
            <v>0</v>
          </cell>
          <cell r="AF890">
            <v>0.7</v>
          </cell>
          <cell r="AG890">
            <v>0</v>
          </cell>
          <cell r="AH890">
            <v>2</v>
          </cell>
          <cell r="AI890" t="str">
            <v>Local &amp; Sports Parks</v>
          </cell>
          <cell r="AJ890" t="str">
            <v>Structures parks</v>
          </cell>
          <cell r="AK890">
            <v>35</v>
          </cell>
          <cell r="AM890">
            <v>0.3</v>
          </cell>
          <cell r="AO890">
            <v>0.7</v>
          </cell>
          <cell r="AT890">
            <v>100373.01699999998</v>
          </cell>
          <cell r="AU890">
            <v>100000</v>
          </cell>
          <cell r="AX890">
            <v>250000</v>
          </cell>
          <cell r="BD890">
            <v>3.1E-2</v>
          </cell>
          <cell r="BE890">
            <v>6.1930000000000041E-2</v>
          </cell>
          <cell r="BF890">
            <v>9.3787900000000146E-2</v>
          </cell>
          <cell r="BG890">
            <v>0.12878911280000027</v>
          </cell>
          <cell r="BH890">
            <v>0.16491036440960039</v>
          </cell>
          <cell r="BI890">
            <v>0.19869276497747879</v>
          </cell>
          <cell r="BJ890">
            <v>0.23225616239684821</v>
          </cell>
          <cell r="BK890">
            <v>0.27045610343115034</v>
          </cell>
          <cell r="BL890">
            <v>0.31238115484437823</v>
          </cell>
          <cell r="BM890">
            <v>0.35568973295424255</v>
          </cell>
          <cell r="BN890">
            <v>0</v>
          </cell>
          <cell r="BO890">
            <v>3111.5635269999993</v>
          </cell>
          <cell r="BP890">
            <v>6193.0000000000036</v>
          </cell>
          <cell r="BQ890">
            <v>0</v>
          </cell>
          <cell r="BR890">
            <v>0</v>
          </cell>
          <cell r="BS890">
            <v>41227.591102400096</v>
          </cell>
          <cell r="BT890">
            <v>0</v>
          </cell>
          <cell r="BU890">
            <v>0</v>
          </cell>
          <cell r="BV890">
            <v>0</v>
          </cell>
          <cell r="BW890">
            <v>0</v>
          </cell>
          <cell r="BX890">
            <v>0</v>
          </cell>
          <cell r="BY890">
            <v>0</v>
          </cell>
          <cell r="BZ890">
            <v>103484.58052699998</v>
          </cell>
          <cell r="CA890">
            <v>106193</v>
          </cell>
          <cell r="CB890">
            <v>0</v>
          </cell>
          <cell r="CC890">
            <v>0</v>
          </cell>
          <cell r="CD890">
            <v>291227.5911024001</v>
          </cell>
          <cell r="CE890">
            <v>0</v>
          </cell>
          <cell r="CF890">
            <v>0</v>
          </cell>
          <cell r="CG890">
            <v>0</v>
          </cell>
          <cell r="CH890">
            <v>0</v>
          </cell>
          <cell r="CI890">
            <v>0</v>
          </cell>
          <cell r="CK890">
            <v>0</v>
          </cell>
          <cell r="CL890">
            <v>31045.374158099992</v>
          </cell>
          <cell r="CM890">
            <v>31857.899999999998</v>
          </cell>
          <cell r="CN890">
            <v>0</v>
          </cell>
          <cell r="CO890">
            <v>0</v>
          </cell>
          <cell r="CP890">
            <v>87368.277330720026</v>
          </cell>
          <cell r="CQ890">
            <v>0</v>
          </cell>
          <cell r="CR890">
            <v>0</v>
          </cell>
          <cell r="CS890">
            <v>0</v>
          </cell>
          <cell r="CT890">
            <v>0</v>
          </cell>
          <cell r="CU890">
            <v>0</v>
          </cell>
          <cell r="CW890">
            <v>0</v>
          </cell>
          <cell r="CX890">
            <v>72439.206368899977</v>
          </cell>
          <cell r="CY890">
            <v>74335.099999999991</v>
          </cell>
          <cell r="CZ890">
            <v>0</v>
          </cell>
          <cell r="DA890">
            <v>0</v>
          </cell>
          <cell r="DB890">
            <v>203859.31377168006</v>
          </cell>
          <cell r="DC890">
            <v>0</v>
          </cell>
          <cell r="DD890">
            <v>0</v>
          </cell>
          <cell r="DE890">
            <v>0</v>
          </cell>
          <cell r="DF890">
            <v>0</v>
          </cell>
          <cell r="DG890">
            <v>0</v>
          </cell>
          <cell r="DI890">
            <v>0</v>
          </cell>
          <cell r="DJ890">
            <v>0</v>
          </cell>
          <cell r="DK890">
            <v>0</v>
          </cell>
          <cell r="DL890">
            <v>0</v>
          </cell>
          <cell r="DM890">
            <v>0</v>
          </cell>
          <cell r="DN890">
            <v>0</v>
          </cell>
          <cell r="DO890">
            <v>0</v>
          </cell>
          <cell r="DP890">
            <v>0</v>
          </cell>
          <cell r="DQ890">
            <v>0</v>
          </cell>
          <cell r="DR890">
            <v>0</v>
          </cell>
          <cell r="DS890">
            <v>0</v>
          </cell>
          <cell r="DU890" t="str">
            <v>MCC 8014CPM00037</v>
          </cell>
          <cell r="DV890">
            <v>315261.11189999996</v>
          </cell>
          <cell r="DW890">
            <v>1</v>
          </cell>
          <cell r="DX890">
            <v>1</v>
          </cell>
          <cell r="DY890">
            <v>450373.01699999999</v>
          </cell>
          <cell r="DZ890">
            <v>500905.17162940011</v>
          </cell>
          <cell r="EB890">
            <v>500905.17162940011</v>
          </cell>
          <cell r="EC890" t="str">
            <v>Regional Recreational Facilities</v>
          </cell>
          <cell r="ED890" t="str">
            <v>Regional Recreational Facilities</v>
          </cell>
        </row>
        <row r="891">
          <cell r="D891" t="str">
            <v>PC2130198c</v>
          </cell>
          <cell r="E891" t="str">
            <v>Premier Park Development</v>
          </cell>
          <cell r="F891" t="str">
            <v>Auckland Council</v>
          </cell>
          <cell r="G891" t="str">
            <v>Parks, sports and recreation</v>
          </cell>
          <cell r="H891" t="str">
            <v>E170805</v>
          </cell>
          <cell r="I891" t="str">
            <v>Local and sports parks - south management</v>
          </cell>
          <cell r="J891" t="str">
            <v>Lifestyle and culture</v>
          </cell>
          <cell r="K891" t="str">
            <v>Local parks services</v>
          </cell>
          <cell r="L891" t="str">
            <v>Local parks</v>
          </cell>
          <cell r="M891" t="str">
            <v>Local activities</v>
          </cell>
          <cell r="N891" t="str">
            <v>Local parks services</v>
          </cell>
          <cell r="O891" t="str">
            <v>Local parks</v>
          </cell>
          <cell r="P891" t="str">
            <v>Lifestyle and culture</v>
          </cell>
          <cell r="Q891" t="str">
            <v>Local parks services</v>
          </cell>
          <cell r="R891" t="str">
            <v>Local parks</v>
          </cell>
          <cell r="S891" t="str">
            <v>A1241205</v>
          </cell>
          <cell r="T891" t="str">
            <v>A1241205</v>
          </cell>
          <cell r="U891" t="str">
            <v>Local parks</v>
          </cell>
          <cell r="V891" t="str">
            <v>L145</v>
          </cell>
          <cell r="W891" t="str">
            <v>Manurewa</v>
          </cell>
          <cell r="X891" t="str">
            <v>PL40810</v>
          </cell>
          <cell r="Y891" t="str">
            <v>Expense</v>
          </cell>
          <cell r="Z891">
            <v>20120701</v>
          </cell>
          <cell r="AA891">
            <v>20190630</v>
          </cell>
          <cell r="AB891">
            <v>1</v>
          </cell>
          <cell r="AC891" t="str">
            <v>Programme</v>
          </cell>
          <cell r="AD891">
            <v>0.3</v>
          </cell>
          <cell r="AE891">
            <v>0</v>
          </cell>
          <cell r="AF891">
            <v>0.7</v>
          </cell>
          <cell r="AG891">
            <v>0</v>
          </cell>
          <cell r="AH891">
            <v>2</v>
          </cell>
          <cell r="AI891" t="str">
            <v>Local &amp; Sports Parks</v>
          </cell>
          <cell r="AJ891" t="str">
            <v>Structures parks</v>
          </cell>
          <cell r="AK891">
            <v>35</v>
          </cell>
          <cell r="AM891">
            <v>0.3</v>
          </cell>
          <cell r="AO891">
            <v>0.7</v>
          </cell>
          <cell r="AT891">
            <v>165000</v>
          </cell>
          <cell r="AU891">
            <v>165000</v>
          </cell>
          <cell r="AV891">
            <v>165000</v>
          </cell>
          <cell r="AW891">
            <v>165000</v>
          </cell>
          <cell r="AX891">
            <v>165000</v>
          </cell>
          <cell r="AY891">
            <v>166000</v>
          </cell>
          <cell r="AZ891">
            <v>165000</v>
          </cell>
          <cell r="BD891">
            <v>3.1E-2</v>
          </cell>
          <cell r="BE891">
            <v>6.1930000000000041E-2</v>
          </cell>
          <cell r="BF891">
            <v>9.3787900000000146E-2</v>
          </cell>
          <cell r="BG891">
            <v>0.12878911280000027</v>
          </cell>
          <cell r="BH891">
            <v>0.16491036440960039</v>
          </cell>
          <cell r="BI891">
            <v>0.19869276497747879</v>
          </cell>
          <cell r="BJ891">
            <v>0.23225616239684821</v>
          </cell>
          <cell r="BK891">
            <v>0.27045610343115034</v>
          </cell>
          <cell r="BL891">
            <v>0.31238115484437823</v>
          </cell>
          <cell r="BM891">
            <v>0.35568973295424255</v>
          </cell>
          <cell r="BN891">
            <v>0</v>
          </cell>
          <cell r="BO891">
            <v>5115</v>
          </cell>
          <cell r="BP891">
            <v>10218.450000000006</v>
          </cell>
          <cell r="BQ891">
            <v>15475.003500000024</v>
          </cell>
          <cell r="BR891">
            <v>21250.203612000045</v>
          </cell>
          <cell r="BS891">
            <v>27210.210127584065</v>
          </cell>
          <cell r="BT891">
            <v>32982.998986261482</v>
          </cell>
          <cell r="BU891">
            <v>38322.266795479954</v>
          </cell>
          <cell r="BV891">
            <v>0</v>
          </cell>
          <cell r="BW891">
            <v>0</v>
          </cell>
          <cell r="BX891">
            <v>0</v>
          </cell>
          <cell r="BY891">
            <v>0</v>
          </cell>
          <cell r="BZ891">
            <v>170115</v>
          </cell>
          <cell r="CA891">
            <v>175218.45</v>
          </cell>
          <cell r="CB891">
            <v>180475.00350000002</v>
          </cell>
          <cell r="CC891">
            <v>186250.20361200004</v>
          </cell>
          <cell r="CD891">
            <v>192210.21012758405</v>
          </cell>
          <cell r="CE891">
            <v>198982.99898626149</v>
          </cell>
          <cell r="CF891">
            <v>203322.26679547995</v>
          </cell>
          <cell r="CG891">
            <v>0</v>
          </cell>
          <cell r="CH891">
            <v>0</v>
          </cell>
          <cell r="CI891">
            <v>0</v>
          </cell>
          <cell r="CK891">
            <v>0</v>
          </cell>
          <cell r="CL891">
            <v>51034.5</v>
          </cell>
          <cell r="CM891">
            <v>52565.535000000003</v>
          </cell>
          <cell r="CN891">
            <v>54142.501050000006</v>
          </cell>
          <cell r="CO891">
            <v>55875.061083600012</v>
          </cell>
          <cell r="CP891">
            <v>57663.063038275213</v>
          </cell>
          <cell r="CQ891">
            <v>59694.899695878441</v>
          </cell>
          <cell r="CR891">
            <v>60996.680038643986</v>
          </cell>
          <cell r="CS891">
            <v>0</v>
          </cell>
          <cell r="CT891">
            <v>0</v>
          </cell>
          <cell r="CU891">
            <v>0</v>
          </cell>
          <cell r="CW891">
            <v>0</v>
          </cell>
          <cell r="CX891">
            <v>119080.49999999999</v>
          </cell>
          <cell r="CY891">
            <v>122652.91499999999</v>
          </cell>
          <cell r="CZ891">
            <v>126332.50245</v>
          </cell>
          <cell r="DA891">
            <v>130375.14252840001</v>
          </cell>
          <cell r="DB891">
            <v>134547.14708930883</v>
          </cell>
          <cell r="DC891">
            <v>139288.09929038302</v>
          </cell>
          <cell r="DD891">
            <v>142325.58675683595</v>
          </cell>
          <cell r="DE891">
            <v>0</v>
          </cell>
          <cell r="DF891">
            <v>0</v>
          </cell>
          <cell r="DG891">
            <v>0</v>
          </cell>
          <cell r="DI891">
            <v>0</v>
          </cell>
          <cell r="DJ891">
            <v>0</v>
          </cell>
          <cell r="DK891">
            <v>0</v>
          </cell>
          <cell r="DL891">
            <v>0</v>
          </cell>
          <cell r="DM891">
            <v>0</v>
          </cell>
          <cell r="DN891">
            <v>0</v>
          </cell>
          <cell r="DO891">
            <v>0</v>
          </cell>
          <cell r="DP891">
            <v>0</v>
          </cell>
          <cell r="DQ891">
            <v>0</v>
          </cell>
          <cell r="DR891">
            <v>0</v>
          </cell>
          <cell r="DS891">
            <v>0</v>
          </cell>
          <cell r="DU891" t="str">
            <v>MCC 8014CPM00037</v>
          </cell>
          <cell r="DV891">
            <v>809200</v>
          </cell>
          <cell r="DW891">
            <v>1</v>
          </cell>
          <cell r="DX891">
            <v>1</v>
          </cell>
          <cell r="DY891">
            <v>1156000</v>
          </cell>
          <cell r="DZ891">
            <v>1306574.1330213256</v>
          </cell>
          <cell r="EB891">
            <v>1306574.1330213256</v>
          </cell>
          <cell r="EC891" t="str">
            <v>Regional Recreational Facilities</v>
          </cell>
          <cell r="ED891" t="str">
            <v>Regional Recreational Facilities</v>
          </cell>
        </row>
        <row r="892">
          <cell r="D892" t="str">
            <v>PC2130198d</v>
          </cell>
          <cell r="E892" t="str">
            <v>Premier Park Development</v>
          </cell>
          <cell r="F892" t="str">
            <v>Auckland Council</v>
          </cell>
          <cell r="G892" t="str">
            <v>Parks, sports and recreation</v>
          </cell>
          <cell r="H892" t="str">
            <v>E170805</v>
          </cell>
          <cell r="I892" t="str">
            <v>Local and sports parks - south management</v>
          </cell>
          <cell r="J892" t="str">
            <v>Lifestyle and culture</v>
          </cell>
          <cell r="K892" t="str">
            <v>Local parks services</v>
          </cell>
          <cell r="L892" t="str">
            <v>Local parks</v>
          </cell>
          <cell r="M892" t="str">
            <v>Local activities</v>
          </cell>
          <cell r="N892" t="str">
            <v>Local parks services</v>
          </cell>
          <cell r="O892" t="str">
            <v>Local parks</v>
          </cell>
          <cell r="P892" t="str">
            <v>Lifestyle and culture</v>
          </cell>
          <cell r="Q892" t="str">
            <v>Local parks services</v>
          </cell>
          <cell r="R892" t="str">
            <v>Local parks</v>
          </cell>
          <cell r="S892" t="str">
            <v>A1241205</v>
          </cell>
          <cell r="T892" t="str">
            <v>A1241205</v>
          </cell>
          <cell r="U892" t="str">
            <v>Local parks</v>
          </cell>
          <cell r="V892" t="str">
            <v>L160</v>
          </cell>
          <cell r="W892" t="str">
            <v>Otara-Papatoetoe</v>
          </cell>
          <cell r="X892" t="str">
            <v>PL40810</v>
          </cell>
          <cell r="Y892" t="str">
            <v>Expense</v>
          </cell>
          <cell r="Z892">
            <v>20120701</v>
          </cell>
          <cell r="AA892">
            <v>20190630</v>
          </cell>
          <cell r="AB892">
            <v>1</v>
          </cell>
          <cell r="AC892" t="str">
            <v>Programme</v>
          </cell>
          <cell r="AD892">
            <v>0.3</v>
          </cell>
          <cell r="AE892">
            <v>0</v>
          </cell>
          <cell r="AF892">
            <v>0.7</v>
          </cell>
          <cell r="AG892">
            <v>0</v>
          </cell>
          <cell r="AH892">
            <v>2</v>
          </cell>
          <cell r="AI892" t="str">
            <v>Local &amp; Sports Parks</v>
          </cell>
          <cell r="AJ892" t="str">
            <v>Structures parks</v>
          </cell>
          <cell r="AK892">
            <v>35</v>
          </cell>
          <cell r="AM892">
            <v>0.3</v>
          </cell>
          <cell r="AO892">
            <v>0.7</v>
          </cell>
          <cell r="AT892">
            <v>352000</v>
          </cell>
          <cell r="AU892">
            <v>306000</v>
          </cell>
          <cell r="AV892">
            <v>450000</v>
          </cell>
          <cell r="AW892">
            <v>475000</v>
          </cell>
          <cell r="AX892">
            <v>905000</v>
          </cell>
          <cell r="AY892">
            <v>652000</v>
          </cell>
          <cell r="AZ892">
            <v>750000</v>
          </cell>
          <cell r="BD892">
            <v>3.1E-2</v>
          </cell>
          <cell r="BE892">
            <v>6.1930000000000041E-2</v>
          </cell>
          <cell r="BF892">
            <v>9.3787900000000146E-2</v>
          </cell>
          <cell r="BG892">
            <v>0.12878911280000027</v>
          </cell>
          <cell r="BH892">
            <v>0.16491036440960039</v>
          </cell>
          <cell r="BI892">
            <v>0.19869276497747879</v>
          </cell>
          <cell r="BJ892">
            <v>0.23225616239684821</v>
          </cell>
          <cell r="BK892">
            <v>0.27045610343115034</v>
          </cell>
          <cell r="BL892">
            <v>0.31238115484437823</v>
          </cell>
          <cell r="BM892">
            <v>0.35568973295424255</v>
          </cell>
          <cell r="BN892">
            <v>0</v>
          </cell>
          <cell r="BO892">
            <v>10912</v>
          </cell>
          <cell r="BP892">
            <v>18950.580000000013</v>
          </cell>
          <cell r="BQ892">
            <v>42204.555000000066</v>
          </cell>
          <cell r="BR892">
            <v>61174.828580000132</v>
          </cell>
          <cell r="BS892">
            <v>149243.87979068834</v>
          </cell>
          <cell r="BT892">
            <v>129547.68276531617</v>
          </cell>
          <cell r="BU892">
            <v>174192.12179763615</v>
          </cell>
          <cell r="BV892">
            <v>0</v>
          </cell>
          <cell r="BW892">
            <v>0</v>
          </cell>
          <cell r="BX892">
            <v>0</v>
          </cell>
          <cell r="BY892">
            <v>0</v>
          </cell>
          <cell r="BZ892">
            <v>362912</v>
          </cell>
          <cell r="CA892">
            <v>324950.58</v>
          </cell>
          <cell r="CB892">
            <v>492204.55500000005</v>
          </cell>
          <cell r="CC892">
            <v>536174.82858000009</v>
          </cell>
          <cell r="CD892">
            <v>1054243.8797906884</v>
          </cell>
          <cell r="CE892">
            <v>781547.68276531622</v>
          </cell>
          <cell r="CF892">
            <v>924192.12179763615</v>
          </cell>
          <cell r="CG892">
            <v>0</v>
          </cell>
          <cell r="CH892">
            <v>0</v>
          </cell>
          <cell r="CI892">
            <v>0</v>
          </cell>
          <cell r="CK892">
            <v>0</v>
          </cell>
          <cell r="CL892">
            <v>108873.59999999999</v>
          </cell>
          <cell r="CM892">
            <v>97485.173999999999</v>
          </cell>
          <cell r="CN892">
            <v>147661.3665</v>
          </cell>
          <cell r="CO892">
            <v>160852.44857400001</v>
          </cell>
          <cell r="CP892">
            <v>316273.1639372065</v>
          </cell>
          <cell r="CQ892">
            <v>234464.30482959485</v>
          </cell>
          <cell r="CR892">
            <v>277257.63653929083</v>
          </cell>
          <cell r="CS892">
            <v>0</v>
          </cell>
          <cell r="CT892">
            <v>0</v>
          </cell>
          <cell r="CU892">
            <v>0</v>
          </cell>
          <cell r="CW892">
            <v>0</v>
          </cell>
          <cell r="CX892">
            <v>254038.39999999999</v>
          </cell>
          <cell r="CY892">
            <v>227465.40599999999</v>
          </cell>
          <cell r="CZ892">
            <v>344543.18849999999</v>
          </cell>
          <cell r="DA892">
            <v>375322.38000600005</v>
          </cell>
          <cell r="DB892">
            <v>737970.71585348179</v>
          </cell>
          <cell r="DC892">
            <v>547083.37793572131</v>
          </cell>
          <cell r="DD892">
            <v>646934.48525834526</v>
          </cell>
          <cell r="DE892">
            <v>0</v>
          </cell>
          <cell r="DF892">
            <v>0</v>
          </cell>
          <cell r="DG892">
            <v>0</v>
          </cell>
          <cell r="DI892">
            <v>0</v>
          </cell>
          <cell r="DJ892">
            <v>0</v>
          </cell>
          <cell r="DK892">
            <v>0</v>
          </cell>
          <cell r="DL892">
            <v>0</v>
          </cell>
          <cell r="DM892">
            <v>0</v>
          </cell>
          <cell r="DN892">
            <v>0</v>
          </cell>
          <cell r="DO892">
            <v>0</v>
          </cell>
          <cell r="DP892">
            <v>0</v>
          </cell>
          <cell r="DQ892">
            <v>0</v>
          </cell>
          <cell r="DR892">
            <v>0</v>
          </cell>
          <cell r="DS892">
            <v>0</v>
          </cell>
          <cell r="DU892" t="str">
            <v>MCC 8014CPM00037</v>
          </cell>
          <cell r="DV892">
            <v>2723000</v>
          </cell>
          <cell r="DW892">
            <v>1</v>
          </cell>
          <cell r="DX892">
            <v>1</v>
          </cell>
          <cell r="DY892">
            <v>3890000</v>
          </cell>
          <cell r="DZ892">
            <v>4476225.6479336414</v>
          </cell>
          <cell r="EB892">
            <v>4476225.6479336414</v>
          </cell>
          <cell r="EC892" t="str">
            <v>Regional Recreational Facilities</v>
          </cell>
          <cell r="ED892" t="str">
            <v>Regional Recreational Facilities</v>
          </cell>
        </row>
        <row r="893">
          <cell r="D893" t="str">
            <v>PC2130198e</v>
          </cell>
          <cell r="E893" t="str">
            <v>Premier Park Development</v>
          </cell>
          <cell r="F893" t="str">
            <v>Auckland Council</v>
          </cell>
          <cell r="G893" t="str">
            <v>Parks, sports and recreation</v>
          </cell>
          <cell r="H893" t="str">
            <v>E170805</v>
          </cell>
          <cell r="I893" t="str">
            <v>Local and sports parks - south management</v>
          </cell>
          <cell r="J893" t="str">
            <v>Lifestyle and culture</v>
          </cell>
          <cell r="K893" t="str">
            <v>Local parks services</v>
          </cell>
          <cell r="L893" t="str">
            <v>Local parks</v>
          </cell>
          <cell r="M893" t="str">
            <v>Local activities</v>
          </cell>
          <cell r="N893" t="str">
            <v>Local parks services</v>
          </cell>
          <cell r="O893" t="str">
            <v>Local parks</v>
          </cell>
          <cell r="P893" t="str">
            <v>Lifestyle and culture</v>
          </cell>
          <cell r="Q893" t="str">
            <v>Local parks services</v>
          </cell>
          <cell r="R893" t="str">
            <v>Local parks</v>
          </cell>
          <cell r="S893" t="str">
            <v>A1241205</v>
          </cell>
          <cell r="T893" t="str">
            <v>A1241205</v>
          </cell>
          <cell r="U893" t="str">
            <v>Local parks</v>
          </cell>
          <cell r="V893" t="str">
            <v>L210</v>
          </cell>
          <cell r="W893" t="str">
            <v>Other (Unallocated)</v>
          </cell>
          <cell r="X893" t="str">
            <v>PL40810</v>
          </cell>
          <cell r="Y893" t="str">
            <v>Expense</v>
          </cell>
          <cell r="Z893">
            <v>20100701</v>
          </cell>
          <cell r="AA893">
            <v>20120630</v>
          </cell>
          <cell r="AB893">
            <v>1</v>
          </cell>
          <cell r="AC893" t="str">
            <v>Programme</v>
          </cell>
          <cell r="AD893">
            <v>0.3</v>
          </cell>
          <cell r="AE893">
            <v>0</v>
          </cell>
          <cell r="AF893">
            <v>0.7</v>
          </cell>
          <cell r="AG893">
            <v>0</v>
          </cell>
          <cell r="AH893">
            <v>2</v>
          </cell>
          <cell r="AI893" t="str">
            <v>Local &amp; Sports Parks</v>
          </cell>
          <cell r="AJ893" t="str">
            <v>Structures parks</v>
          </cell>
          <cell r="AK893">
            <v>35</v>
          </cell>
          <cell r="AQ893">
            <v>1</v>
          </cell>
          <cell r="AS893">
            <v>2174004.86</v>
          </cell>
          <cell r="AT893">
            <v>0</v>
          </cell>
          <cell r="AU893">
            <v>0</v>
          </cell>
          <cell r="AV893">
            <v>0</v>
          </cell>
          <cell r="AW893">
            <v>0</v>
          </cell>
          <cell r="AX893">
            <v>0</v>
          </cell>
          <cell r="AY893">
            <v>0</v>
          </cell>
          <cell r="AZ893">
            <v>0</v>
          </cell>
          <cell r="BD893">
            <v>3.1E-2</v>
          </cell>
          <cell r="BE893">
            <v>6.1930000000000041E-2</v>
          </cell>
          <cell r="BF893">
            <v>9.3787900000000146E-2</v>
          </cell>
          <cell r="BG893">
            <v>0.12878911280000027</v>
          </cell>
          <cell r="BH893">
            <v>0.16491036440960039</v>
          </cell>
          <cell r="BI893">
            <v>0.19869276497747879</v>
          </cell>
          <cell r="BJ893">
            <v>0.23225616239684821</v>
          </cell>
          <cell r="BK893">
            <v>0.27045610343115034</v>
          </cell>
          <cell r="BL893">
            <v>0.31238115484437823</v>
          </cell>
          <cell r="BM893">
            <v>0.35568973295424255</v>
          </cell>
          <cell r="BN893">
            <v>0</v>
          </cell>
          <cell r="BO893">
            <v>0</v>
          </cell>
          <cell r="BP893">
            <v>0</v>
          </cell>
          <cell r="BQ893">
            <v>0</v>
          </cell>
          <cell r="BR893">
            <v>0</v>
          </cell>
          <cell r="BS893">
            <v>0</v>
          </cell>
          <cell r="BT893">
            <v>0</v>
          </cell>
          <cell r="BU893">
            <v>0</v>
          </cell>
          <cell r="BV893">
            <v>0</v>
          </cell>
          <cell r="BW893">
            <v>0</v>
          </cell>
          <cell r="BX893">
            <v>0</v>
          </cell>
          <cell r="BY893">
            <v>2174004.86</v>
          </cell>
          <cell r="BZ893">
            <v>0</v>
          </cell>
          <cell r="CA893">
            <v>0</v>
          </cell>
          <cell r="CB893">
            <v>0</v>
          </cell>
          <cell r="CC893">
            <v>0</v>
          </cell>
          <cell r="CD893">
            <v>0</v>
          </cell>
          <cell r="CE893">
            <v>0</v>
          </cell>
          <cell r="CF893">
            <v>0</v>
          </cell>
          <cell r="CG893">
            <v>0</v>
          </cell>
          <cell r="CH893">
            <v>0</v>
          </cell>
          <cell r="CI893">
            <v>0</v>
          </cell>
          <cell r="CK893">
            <v>652201.45799999998</v>
          </cell>
          <cell r="CL893">
            <v>0</v>
          </cell>
          <cell r="CM893">
            <v>0</v>
          </cell>
          <cell r="CN893">
            <v>0</v>
          </cell>
          <cell r="CO893">
            <v>0</v>
          </cell>
          <cell r="CP893">
            <v>0</v>
          </cell>
          <cell r="CQ893">
            <v>0</v>
          </cell>
          <cell r="CR893">
            <v>0</v>
          </cell>
          <cell r="CS893">
            <v>0</v>
          </cell>
          <cell r="CT893">
            <v>0</v>
          </cell>
          <cell r="CU893">
            <v>0</v>
          </cell>
          <cell r="CW893">
            <v>1521803.4019999998</v>
          </cell>
          <cell r="CX893">
            <v>0</v>
          </cell>
          <cell r="CY893">
            <v>0</v>
          </cell>
          <cell r="CZ893">
            <v>0</v>
          </cell>
          <cell r="DA893">
            <v>0</v>
          </cell>
          <cell r="DB893">
            <v>0</v>
          </cell>
          <cell r="DC893">
            <v>0</v>
          </cell>
          <cell r="DD893">
            <v>0</v>
          </cell>
          <cell r="DE893">
            <v>0</v>
          </cell>
          <cell r="DF893">
            <v>0</v>
          </cell>
          <cell r="DG893">
            <v>0</v>
          </cell>
          <cell r="DI893">
            <v>0</v>
          </cell>
          <cell r="DJ893">
            <v>0</v>
          </cell>
          <cell r="DK893">
            <v>0</v>
          </cell>
          <cell r="DL893">
            <v>0</v>
          </cell>
          <cell r="DM893">
            <v>0</v>
          </cell>
          <cell r="DN893">
            <v>0</v>
          </cell>
          <cell r="DO893">
            <v>0</v>
          </cell>
          <cell r="DP893">
            <v>0</v>
          </cell>
          <cell r="DQ893">
            <v>0</v>
          </cell>
          <cell r="DR893">
            <v>0</v>
          </cell>
          <cell r="DS893">
            <v>0</v>
          </cell>
          <cell r="DU893" t="str">
            <v>MCC 8014CPM00037</v>
          </cell>
          <cell r="DV893">
            <v>0</v>
          </cell>
          <cell r="DW893">
            <v>1</v>
          </cell>
          <cell r="DX893">
            <v>1</v>
          </cell>
          <cell r="DY893">
            <v>0</v>
          </cell>
          <cell r="DZ893">
            <v>0</v>
          </cell>
          <cell r="EB893">
            <v>0</v>
          </cell>
          <cell r="EC893" t="str">
            <v>Regional Recreational Facilities</v>
          </cell>
          <cell r="ED893" t="str">
            <v>Regional Recreational Facilities</v>
          </cell>
        </row>
        <row r="894">
          <cell r="D894" t="str">
            <v>PC2130199</v>
          </cell>
          <cell r="E894" t="str">
            <v>Premier Parks Renewals</v>
          </cell>
          <cell r="F894" t="str">
            <v>Auckland Council</v>
          </cell>
          <cell r="G894" t="str">
            <v>Parks, sports and recreation</v>
          </cell>
          <cell r="H894" t="str">
            <v>E170805</v>
          </cell>
          <cell r="I894" t="str">
            <v>Local and sports parks - south management</v>
          </cell>
          <cell r="J894" t="str">
            <v>Lifestyle and culture</v>
          </cell>
          <cell r="K894" t="str">
            <v>Local parks services</v>
          </cell>
          <cell r="L894" t="str">
            <v>Local parks</v>
          </cell>
          <cell r="M894" t="str">
            <v>Local activities</v>
          </cell>
          <cell r="N894" t="str">
            <v>Local parks services</v>
          </cell>
          <cell r="O894" t="str">
            <v>Local parks</v>
          </cell>
          <cell r="P894" t="str">
            <v>Lifestyle and culture</v>
          </cell>
          <cell r="Q894" t="str">
            <v>Local parks services</v>
          </cell>
          <cell r="R894" t="str">
            <v>Local parks</v>
          </cell>
          <cell r="S894" t="str">
            <v>A1241205</v>
          </cell>
          <cell r="T894" t="str">
            <v>A1241205</v>
          </cell>
          <cell r="U894" t="str">
            <v>Local parks</v>
          </cell>
          <cell r="V894" t="str">
            <v>L110</v>
          </cell>
          <cell r="W894" t="str">
            <v>Franklin</v>
          </cell>
          <cell r="X894" t="str">
            <v>PL40810</v>
          </cell>
          <cell r="Y894" t="str">
            <v>Expense</v>
          </cell>
          <cell r="Z894">
            <v>20120701</v>
          </cell>
          <cell r="AA894">
            <v>20220630</v>
          </cell>
          <cell r="AB894">
            <v>1</v>
          </cell>
          <cell r="AC894" t="str">
            <v>Programme</v>
          </cell>
          <cell r="AD894">
            <v>0</v>
          </cell>
          <cell r="AE894">
            <v>0</v>
          </cell>
          <cell r="AF894">
            <v>0</v>
          </cell>
          <cell r="AG894">
            <v>1</v>
          </cell>
          <cell r="AH894">
            <v>2</v>
          </cell>
          <cell r="AI894" t="str">
            <v>Local &amp; Sports Parks</v>
          </cell>
          <cell r="AJ894" t="str">
            <v>Structures parks</v>
          </cell>
          <cell r="AK894">
            <v>35</v>
          </cell>
          <cell r="AM894">
            <v>1</v>
          </cell>
          <cell r="AT894">
            <v>40367.265534035287</v>
          </cell>
          <cell r="AU894">
            <v>86144</v>
          </cell>
          <cell r="AV894">
            <v>22728</v>
          </cell>
          <cell r="AW894">
            <v>50869</v>
          </cell>
          <cell r="AX894">
            <v>48885</v>
          </cell>
          <cell r="AY894">
            <v>45612</v>
          </cell>
          <cell r="AZ894">
            <v>40166</v>
          </cell>
          <cell r="BA894">
            <v>39211</v>
          </cell>
          <cell r="BB894">
            <v>39211</v>
          </cell>
          <cell r="BC894">
            <v>39211</v>
          </cell>
          <cell r="BD894">
            <v>3.1E-2</v>
          </cell>
          <cell r="BE894">
            <v>6.1930000000000041E-2</v>
          </cell>
          <cell r="BF894">
            <v>9.3787900000000146E-2</v>
          </cell>
          <cell r="BG894">
            <v>0.12878911280000027</v>
          </cell>
          <cell r="BH894">
            <v>0.16491036440960039</v>
          </cell>
          <cell r="BI894">
            <v>0.19869276497747879</v>
          </cell>
          <cell r="BJ894">
            <v>0.23225616239684821</v>
          </cell>
          <cell r="BK894">
            <v>0.27045610343115034</v>
          </cell>
          <cell r="BL894">
            <v>0.31238115484437823</v>
          </cell>
          <cell r="BM894">
            <v>0.35568973295424255</v>
          </cell>
          <cell r="BN894">
            <v>0</v>
          </cell>
          <cell r="BO894">
            <v>1251.3852315550939</v>
          </cell>
          <cell r="BP894">
            <v>5334.8979200000031</v>
          </cell>
          <cell r="BQ894">
            <v>2131.6113912000033</v>
          </cell>
          <cell r="BR894">
            <v>6551.3733790232136</v>
          </cell>
          <cell r="BS894">
            <v>8061.6431641633144</v>
          </cell>
          <cell r="BT894">
            <v>9062.7743961527631</v>
          </cell>
          <cell r="BU894">
            <v>9328.8010188318058</v>
          </cell>
          <cell r="BV894">
            <v>10604.854271638837</v>
          </cell>
          <cell r="BW894">
            <v>12248.777462602915</v>
          </cell>
          <cell r="BX894">
            <v>13946.950118868805</v>
          </cell>
          <cell r="BY894">
            <v>0</v>
          </cell>
          <cell r="BZ894">
            <v>41618.650765590384</v>
          </cell>
          <cell r="CA894">
            <v>91478.897920000003</v>
          </cell>
          <cell r="CB894">
            <v>24859.611391200004</v>
          </cell>
          <cell r="CC894">
            <v>57420.373379023215</v>
          </cell>
          <cell r="CD894">
            <v>56946.643164163317</v>
          </cell>
          <cell r="CE894">
            <v>54674.774396152759</v>
          </cell>
          <cell r="CF894">
            <v>49494.801018831808</v>
          </cell>
          <cell r="CG894">
            <v>49815.854271638833</v>
          </cell>
          <cell r="CH894">
            <v>51459.777462602913</v>
          </cell>
          <cell r="CI894">
            <v>53157.950118868801</v>
          </cell>
          <cell r="CK894">
            <v>0</v>
          </cell>
          <cell r="CL894">
            <v>0</v>
          </cell>
          <cell r="CM894">
            <v>0</v>
          </cell>
          <cell r="CN894">
            <v>0</v>
          </cell>
          <cell r="CO894">
            <v>0</v>
          </cell>
          <cell r="CP894">
            <v>0</v>
          </cell>
          <cell r="CQ894">
            <v>0</v>
          </cell>
          <cell r="CR894">
            <v>0</v>
          </cell>
          <cell r="CS894">
            <v>0</v>
          </cell>
          <cell r="CT894">
            <v>0</v>
          </cell>
          <cell r="CU894">
            <v>0</v>
          </cell>
          <cell r="CW894">
            <v>0</v>
          </cell>
          <cell r="CX894">
            <v>0</v>
          </cell>
          <cell r="CY894">
            <v>0</v>
          </cell>
          <cell r="CZ894">
            <v>0</v>
          </cell>
          <cell r="DA894">
            <v>0</v>
          </cell>
          <cell r="DB894">
            <v>0</v>
          </cell>
          <cell r="DC894">
            <v>0</v>
          </cell>
          <cell r="DD894">
            <v>0</v>
          </cell>
          <cell r="DE894">
            <v>0</v>
          </cell>
          <cell r="DF894">
            <v>0</v>
          </cell>
          <cell r="DG894">
            <v>0</v>
          </cell>
          <cell r="DI894">
            <v>0</v>
          </cell>
          <cell r="DJ894">
            <v>41618.650765590384</v>
          </cell>
          <cell r="DK894">
            <v>91478.897920000003</v>
          </cell>
          <cell r="DL894">
            <v>24859.611391200004</v>
          </cell>
          <cell r="DM894">
            <v>57420.373379023215</v>
          </cell>
          <cell r="DN894">
            <v>56946.643164163317</v>
          </cell>
          <cell r="DO894">
            <v>54674.774396152759</v>
          </cell>
          <cell r="DP894">
            <v>49494.801018831808</v>
          </cell>
          <cell r="DQ894">
            <v>49815.854271638833</v>
          </cell>
          <cell r="DR894">
            <v>51459.777462602913</v>
          </cell>
          <cell r="DS894">
            <v>53157.950118868801</v>
          </cell>
          <cell r="DU894" t="str">
            <v>MCC 8014CPM00049</v>
          </cell>
          <cell r="DV894">
            <v>0</v>
          </cell>
          <cell r="DW894">
            <v>0</v>
          </cell>
          <cell r="DX894">
            <v>6</v>
          </cell>
          <cell r="DY894">
            <v>452404.26553403528</v>
          </cell>
          <cell r="DZ894">
            <v>530927.33388807205</v>
          </cell>
          <cell r="EB894">
            <v>530927.33388807205</v>
          </cell>
          <cell r="EC894" t="str">
            <v>Def</v>
          </cell>
          <cell r="ED894" t="str">
            <v>Local Recreational Facilities</v>
          </cell>
        </row>
        <row r="895">
          <cell r="D895" t="str">
            <v>PC2130199</v>
          </cell>
          <cell r="E895" t="str">
            <v>Premier Parks Renewals</v>
          </cell>
          <cell r="F895" t="str">
            <v>Auckland Council</v>
          </cell>
          <cell r="G895" t="str">
            <v>Parks, sports and recreation</v>
          </cell>
          <cell r="H895" t="str">
            <v>E170805</v>
          </cell>
          <cell r="I895" t="str">
            <v>Local and sports parks - south management</v>
          </cell>
          <cell r="J895" t="str">
            <v>Lifestyle and culture</v>
          </cell>
          <cell r="K895" t="str">
            <v>Local parks services</v>
          </cell>
          <cell r="L895" t="str">
            <v>Local parks</v>
          </cell>
          <cell r="M895" t="str">
            <v>Local activities</v>
          </cell>
          <cell r="N895" t="str">
            <v>Local parks services</v>
          </cell>
          <cell r="O895" t="str">
            <v>Local parks</v>
          </cell>
          <cell r="P895" t="str">
            <v>Lifestyle and culture</v>
          </cell>
          <cell r="Q895" t="str">
            <v>Local parks services</v>
          </cell>
          <cell r="R895" t="str">
            <v>Local parks</v>
          </cell>
          <cell r="S895" t="str">
            <v>A1241205</v>
          </cell>
          <cell r="T895" t="str">
            <v>A1241205</v>
          </cell>
          <cell r="U895" t="str">
            <v>Local parks</v>
          </cell>
          <cell r="V895" t="str">
            <v>L130</v>
          </cell>
          <cell r="W895" t="str">
            <v>Howick</v>
          </cell>
          <cell r="X895" t="str">
            <v>PL40810</v>
          </cell>
          <cell r="Y895" t="str">
            <v>Expense</v>
          </cell>
          <cell r="Z895">
            <v>20120701</v>
          </cell>
          <cell r="AA895">
            <v>20220630</v>
          </cell>
          <cell r="AB895">
            <v>1</v>
          </cell>
          <cell r="AC895" t="str">
            <v>Programme</v>
          </cell>
          <cell r="AD895">
            <v>0</v>
          </cell>
          <cell r="AE895">
            <v>0</v>
          </cell>
          <cell r="AF895">
            <v>0</v>
          </cell>
          <cell r="AG895">
            <v>1</v>
          </cell>
          <cell r="AH895">
            <v>2</v>
          </cell>
          <cell r="AI895" t="str">
            <v>Local &amp; Sports Parks</v>
          </cell>
          <cell r="AJ895" t="str">
            <v>Structures parks</v>
          </cell>
          <cell r="AK895">
            <v>35</v>
          </cell>
          <cell r="AM895">
            <v>1</v>
          </cell>
          <cell r="AT895">
            <v>105633.81621894936</v>
          </cell>
          <cell r="AU895">
            <v>225423</v>
          </cell>
          <cell r="AV895">
            <v>59475</v>
          </cell>
          <cell r="AW895">
            <v>133115</v>
          </cell>
          <cell r="AX895">
            <v>127925</v>
          </cell>
          <cell r="AY895">
            <v>119358</v>
          </cell>
          <cell r="AZ895">
            <v>105108</v>
          </cell>
          <cell r="BA895">
            <v>102610</v>
          </cell>
          <cell r="BB895">
            <v>102610</v>
          </cell>
          <cell r="BC895">
            <v>102610</v>
          </cell>
          <cell r="BD895">
            <v>3.1E-2</v>
          </cell>
          <cell r="BE895">
            <v>6.1930000000000041E-2</v>
          </cell>
          <cell r="BF895">
            <v>9.3787900000000146E-2</v>
          </cell>
          <cell r="BG895">
            <v>0.12878911280000027</v>
          </cell>
          <cell r="BH895">
            <v>0.16491036440960039</v>
          </cell>
          <cell r="BI895">
            <v>0.19869276497747879</v>
          </cell>
          <cell r="BJ895">
            <v>0.23225616239684821</v>
          </cell>
          <cell r="BK895">
            <v>0.27045610343115034</v>
          </cell>
          <cell r="BL895">
            <v>0.31238115484437823</v>
          </cell>
          <cell r="BM895">
            <v>0.35568973295424255</v>
          </cell>
          <cell r="BN895">
            <v>0</v>
          </cell>
          <cell r="BO895">
            <v>3274.6483027874301</v>
          </cell>
          <cell r="BP895">
            <v>13960.446390000008</v>
          </cell>
          <cell r="BQ895">
            <v>5578.0353525000091</v>
          </cell>
          <cell r="BR895">
            <v>17143.762750372036</v>
          </cell>
          <cell r="BS895">
            <v>21096.158367098131</v>
          </cell>
          <cell r="BT895">
            <v>23715.571042181913</v>
          </cell>
          <cell r="BU895">
            <v>24411.98071720792</v>
          </cell>
          <cell r="BV895">
            <v>27751.500773070336</v>
          </cell>
          <cell r="BW895">
            <v>32053.43029858165</v>
          </cell>
          <cell r="BX895">
            <v>36497.323498434831</v>
          </cell>
          <cell r="BY895">
            <v>0</v>
          </cell>
          <cell r="BZ895">
            <v>108908.46452173679</v>
          </cell>
          <cell r="CA895">
            <v>239383.44639</v>
          </cell>
          <cell r="CB895">
            <v>65053.03535250001</v>
          </cell>
          <cell r="CC895">
            <v>150258.76275037203</v>
          </cell>
          <cell r="CD895">
            <v>149021.15836709813</v>
          </cell>
          <cell r="CE895">
            <v>143073.57104218192</v>
          </cell>
          <cell r="CF895">
            <v>129519.98071720792</v>
          </cell>
          <cell r="CG895">
            <v>130361.50077307034</v>
          </cell>
          <cell r="CH895">
            <v>134663.43029858166</v>
          </cell>
          <cell r="CI895">
            <v>139107.32349843482</v>
          </cell>
          <cell r="CK895">
            <v>0</v>
          </cell>
          <cell r="CL895">
            <v>0</v>
          </cell>
          <cell r="CM895">
            <v>0</v>
          </cell>
          <cell r="CN895">
            <v>0</v>
          </cell>
          <cell r="CO895">
            <v>0</v>
          </cell>
          <cell r="CP895">
            <v>0</v>
          </cell>
          <cell r="CQ895">
            <v>0</v>
          </cell>
          <cell r="CR895">
            <v>0</v>
          </cell>
          <cell r="CS895">
            <v>0</v>
          </cell>
          <cell r="CT895">
            <v>0</v>
          </cell>
          <cell r="CU895">
            <v>0</v>
          </cell>
          <cell r="CW895">
            <v>0</v>
          </cell>
          <cell r="CX895">
            <v>0</v>
          </cell>
          <cell r="CY895">
            <v>0</v>
          </cell>
          <cell r="CZ895">
            <v>0</v>
          </cell>
          <cell r="DA895">
            <v>0</v>
          </cell>
          <cell r="DB895">
            <v>0</v>
          </cell>
          <cell r="DC895">
            <v>0</v>
          </cell>
          <cell r="DD895">
            <v>0</v>
          </cell>
          <cell r="DE895">
            <v>0</v>
          </cell>
          <cell r="DF895">
            <v>0</v>
          </cell>
          <cell r="DG895">
            <v>0</v>
          </cell>
          <cell r="DI895">
            <v>0</v>
          </cell>
          <cell r="DJ895">
            <v>108908.46452173679</v>
          </cell>
          <cell r="DK895">
            <v>239383.44639</v>
          </cell>
          <cell r="DL895">
            <v>65053.03535250001</v>
          </cell>
          <cell r="DM895">
            <v>150258.76275037203</v>
          </cell>
          <cell r="DN895">
            <v>149021.15836709813</v>
          </cell>
          <cell r="DO895">
            <v>143073.57104218192</v>
          </cell>
          <cell r="DP895">
            <v>129519.98071720792</v>
          </cell>
          <cell r="DQ895">
            <v>130361.50077307034</v>
          </cell>
          <cell r="DR895">
            <v>134663.43029858166</v>
          </cell>
          <cell r="DS895">
            <v>139107.32349843482</v>
          </cell>
          <cell r="DU895" t="str">
            <v>MCC 8014CPM00049</v>
          </cell>
          <cell r="DV895">
            <v>0</v>
          </cell>
          <cell r="DW895">
            <v>0</v>
          </cell>
          <cell r="DX895">
            <v>6</v>
          </cell>
          <cell r="DY895">
            <v>1183867.8162189494</v>
          </cell>
          <cell r="DZ895">
            <v>1389350.6737111837</v>
          </cell>
          <cell r="EB895">
            <v>1389350.6737111837</v>
          </cell>
          <cell r="EC895" t="str">
            <v>Def</v>
          </cell>
          <cell r="ED895" t="str">
            <v>Local Recreational Facilities</v>
          </cell>
        </row>
        <row r="896">
          <cell r="D896" t="str">
            <v>PC2130199</v>
          </cell>
          <cell r="E896" t="str">
            <v>Premier Parks Renewals</v>
          </cell>
          <cell r="F896" t="str">
            <v>Auckland Council</v>
          </cell>
          <cell r="G896" t="str">
            <v>Parks, sports and recreation</v>
          </cell>
          <cell r="H896" t="str">
            <v>E170805</v>
          </cell>
          <cell r="I896" t="str">
            <v>Local and sports parks - south management</v>
          </cell>
          <cell r="J896" t="str">
            <v>Lifestyle and culture</v>
          </cell>
          <cell r="K896" t="str">
            <v>Local parks services</v>
          </cell>
          <cell r="L896" t="str">
            <v>Local parks</v>
          </cell>
          <cell r="M896" t="str">
            <v>Local activities</v>
          </cell>
          <cell r="N896" t="str">
            <v>Local parks services</v>
          </cell>
          <cell r="O896" t="str">
            <v>Local parks</v>
          </cell>
          <cell r="P896" t="str">
            <v>Lifestyle and culture</v>
          </cell>
          <cell r="Q896" t="str">
            <v>Local parks services</v>
          </cell>
          <cell r="R896" t="str">
            <v>Local parks</v>
          </cell>
          <cell r="S896" t="str">
            <v>A1241205</v>
          </cell>
          <cell r="T896" t="str">
            <v>A1241205</v>
          </cell>
          <cell r="U896" t="str">
            <v>Local parks</v>
          </cell>
          <cell r="V896" t="str">
            <v>L140</v>
          </cell>
          <cell r="W896" t="str">
            <v>Mangere-Otahuhu</v>
          </cell>
          <cell r="X896" t="str">
            <v>PL40810</v>
          </cell>
          <cell r="Y896" t="str">
            <v>Expense</v>
          </cell>
          <cell r="Z896">
            <v>20120701</v>
          </cell>
          <cell r="AA896">
            <v>20220630</v>
          </cell>
          <cell r="AB896">
            <v>1</v>
          </cell>
          <cell r="AC896" t="str">
            <v>Programme</v>
          </cell>
          <cell r="AD896">
            <v>0</v>
          </cell>
          <cell r="AE896">
            <v>0</v>
          </cell>
          <cell r="AF896">
            <v>0</v>
          </cell>
          <cell r="AG896">
            <v>1</v>
          </cell>
          <cell r="AH896">
            <v>2</v>
          </cell>
          <cell r="AI896" t="str">
            <v>Local &amp; Sports Parks</v>
          </cell>
          <cell r="AJ896" t="str">
            <v>Structures parks</v>
          </cell>
          <cell r="AK896">
            <v>35</v>
          </cell>
          <cell r="AM896">
            <v>1</v>
          </cell>
          <cell r="AT896">
            <v>48262.45454985508</v>
          </cell>
          <cell r="AU896">
            <v>102992</v>
          </cell>
          <cell r="AV896">
            <v>27173</v>
          </cell>
          <cell r="AW896">
            <v>60818</v>
          </cell>
          <cell r="AX896">
            <v>58447</v>
          </cell>
          <cell r="AY896">
            <v>54533</v>
          </cell>
          <cell r="AZ896">
            <v>48022</v>
          </cell>
          <cell r="BA896">
            <v>46881</v>
          </cell>
          <cell r="BB896">
            <v>46881</v>
          </cell>
          <cell r="BC896">
            <v>46881</v>
          </cell>
          <cell r="BD896">
            <v>3.1E-2</v>
          </cell>
          <cell r="BE896">
            <v>6.1930000000000041E-2</v>
          </cell>
          <cell r="BF896">
            <v>9.3787900000000146E-2</v>
          </cell>
          <cell r="BG896">
            <v>0.12878911280000027</v>
          </cell>
          <cell r="BH896">
            <v>0.16491036440960039</v>
          </cell>
          <cell r="BI896">
            <v>0.19869276497747879</v>
          </cell>
          <cell r="BJ896">
            <v>0.23225616239684821</v>
          </cell>
          <cell r="BK896">
            <v>0.27045610343115034</v>
          </cell>
          <cell r="BL896">
            <v>0.31238115484437823</v>
          </cell>
          <cell r="BM896">
            <v>0.35568973295424255</v>
          </cell>
          <cell r="BN896">
            <v>0</v>
          </cell>
          <cell r="BO896">
            <v>1496.1360910455076</v>
          </cell>
          <cell r="BP896">
            <v>6378.2945600000039</v>
          </cell>
          <cell r="BQ896">
            <v>2548.4986067000041</v>
          </cell>
          <cell r="BR896">
            <v>7832.6962622704168</v>
          </cell>
          <cell r="BS896">
            <v>9638.5160686479139</v>
          </cell>
          <cell r="BT896">
            <v>10835.312552516851</v>
          </cell>
          <cell r="BU896">
            <v>11153.405430621444</v>
          </cell>
          <cell r="BV896">
            <v>12679.252584955759</v>
          </cell>
          <cell r="BW896">
            <v>14644.740920259295</v>
          </cell>
          <cell r="BX896">
            <v>16675.090370627844</v>
          </cell>
          <cell r="BY896">
            <v>0</v>
          </cell>
          <cell r="BZ896">
            <v>49758.590640900584</v>
          </cell>
          <cell r="CA896">
            <v>109370.29456000001</v>
          </cell>
          <cell r="CB896">
            <v>29721.498606700003</v>
          </cell>
          <cell r="CC896">
            <v>68650.696262270416</v>
          </cell>
          <cell r="CD896">
            <v>68085.516068647907</v>
          </cell>
          <cell r="CE896">
            <v>65368.312552516851</v>
          </cell>
          <cell r="CF896">
            <v>59175.405430621446</v>
          </cell>
          <cell r="CG896">
            <v>59560.252584955757</v>
          </cell>
          <cell r="CH896">
            <v>61525.740920259297</v>
          </cell>
          <cell r="CI896">
            <v>63556.090370627848</v>
          </cell>
          <cell r="CK896">
            <v>0</v>
          </cell>
          <cell r="CL896">
            <v>0</v>
          </cell>
          <cell r="CM896">
            <v>0</v>
          </cell>
          <cell r="CN896">
            <v>0</v>
          </cell>
          <cell r="CO896">
            <v>0</v>
          </cell>
          <cell r="CP896">
            <v>0</v>
          </cell>
          <cell r="CQ896">
            <v>0</v>
          </cell>
          <cell r="CR896">
            <v>0</v>
          </cell>
          <cell r="CS896">
            <v>0</v>
          </cell>
          <cell r="CT896">
            <v>0</v>
          </cell>
          <cell r="CU896">
            <v>0</v>
          </cell>
          <cell r="CW896">
            <v>0</v>
          </cell>
          <cell r="CX896">
            <v>0</v>
          </cell>
          <cell r="CY896">
            <v>0</v>
          </cell>
          <cell r="CZ896">
            <v>0</v>
          </cell>
          <cell r="DA896">
            <v>0</v>
          </cell>
          <cell r="DB896">
            <v>0</v>
          </cell>
          <cell r="DC896">
            <v>0</v>
          </cell>
          <cell r="DD896">
            <v>0</v>
          </cell>
          <cell r="DE896">
            <v>0</v>
          </cell>
          <cell r="DF896">
            <v>0</v>
          </cell>
          <cell r="DG896">
            <v>0</v>
          </cell>
          <cell r="DI896">
            <v>0</v>
          </cell>
          <cell r="DJ896">
            <v>49758.590640900584</v>
          </cell>
          <cell r="DK896">
            <v>109370.29456000001</v>
          </cell>
          <cell r="DL896">
            <v>29721.498606700003</v>
          </cell>
          <cell r="DM896">
            <v>68650.696262270416</v>
          </cell>
          <cell r="DN896">
            <v>68085.516068647907</v>
          </cell>
          <cell r="DO896">
            <v>65368.312552516851</v>
          </cell>
          <cell r="DP896">
            <v>59175.405430621446</v>
          </cell>
          <cell r="DQ896">
            <v>59560.252584955757</v>
          </cell>
          <cell r="DR896">
            <v>61525.740920259297</v>
          </cell>
          <cell r="DS896">
            <v>63556.090370627848</v>
          </cell>
          <cell r="DU896" t="str">
            <v>MCC 8014CPM00049</v>
          </cell>
          <cell r="DV896">
            <v>0</v>
          </cell>
          <cell r="DW896">
            <v>0</v>
          </cell>
          <cell r="DX896">
            <v>6</v>
          </cell>
          <cell r="DY896">
            <v>540890.45454985509</v>
          </cell>
          <cell r="DZ896">
            <v>634772.39799750014</v>
          </cell>
          <cell r="EB896">
            <v>634772.39799750014</v>
          </cell>
          <cell r="EC896" t="str">
            <v>Def</v>
          </cell>
          <cell r="ED896" t="str">
            <v>Local Recreational Facilities</v>
          </cell>
        </row>
        <row r="897">
          <cell r="D897" t="str">
            <v>PC2130199</v>
          </cell>
          <cell r="E897" t="str">
            <v>Premier Parks Renewals</v>
          </cell>
          <cell r="F897" t="str">
            <v>Auckland Council</v>
          </cell>
          <cell r="G897" t="str">
            <v>Parks, sports and recreation</v>
          </cell>
          <cell r="H897" t="str">
            <v>E170805</v>
          </cell>
          <cell r="I897" t="str">
            <v>Local and sports parks - south management</v>
          </cell>
          <cell r="J897" t="str">
            <v>Lifestyle and culture</v>
          </cell>
          <cell r="K897" t="str">
            <v>Local parks services</v>
          </cell>
          <cell r="L897" t="str">
            <v>Local parks</v>
          </cell>
          <cell r="M897" t="str">
            <v>Local activities</v>
          </cell>
          <cell r="N897" t="str">
            <v>Local parks services</v>
          </cell>
          <cell r="O897" t="str">
            <v>Local parks</v>
          </cell>
          <cell r="P897" t="str">
            <v>Lifestyle and culture</v>
          </cell>
          <cell r="Q897" t="str">
            <v>Local parks services</v>
          </cell>
          <cell r="R897" t="str">
            <v>Local parks</v>
          </cell>
          <cell r="S897" t="str">
            <v>A1241205</v>
          </cell>
          <cell r="T897" t="str">
            <v>A1241205</v>
          </cell>
          <cell r="U897" t="str">
            <v>Local parks</v>
          </cell>
          <cell r="V897" t="str">
            <v>L145</v>
          </cell>
          <cell r="W897" t="str">
            <v>Manurewa</v>
          </cell>
          <cell r="X897" t="str">
            <v>PL40810</v>
          </cell>
          <cell r="Y897" t="str">
            <v>Expense</v>
          </cell>
          <cell r="Z897">
            <v>20120701</v>
          </cell>
          <cell r="AA897">
            <v>20220630</v>
          </cell>
          <cell r="AB897">
            <v>1</v>
          </cell>
          <cell r="AC897" t="str">
            <v>Programme</v>
          </cell>
          <cell r="AD897">
            <v>0</v>
          </cell>
          <cell r="AE897">
            <v>0</v>
          </cell>
          <cell r="AF897">
            <v>0</v>
          </cell>
          <cell r="AG897">
            <v>1</v>
          </cell>
          <cell r="AH897">
            <v>2</v>
          </cell>
          <cell r="AI897" t="str">
            <v>Local &amp; Sports Parks</v>
          </cell>
          <cell r="AJ897" t="str">
            <v>Structures parks</v>
          </cell>
          <cell r="AK897">
            <v>35</v>
          </cell>
          <cell r="AM897">
            <v>1</v>
          </cell>
          <cell r="AT897">
            <v>69476.996483333758</v>
          </cell>
          <cell r="AU897">
            <v>148264</v>
          </cell>
          <cell r="AV897">
            <v>39117</v>
          </cell>
          <cell r="AW897">
            <v>87552</v>
          </cell>
          <cell r="AX897">
            <v>84138</v>
          </cell>
          <cell r="AY897">
            <v>78503</v>
          </cell>
          <cell r="AZ897">
            <v>69131</v>
          </cell>
          <cell r="BA897">
            <v>67488</v>
          </cell>
          <cell r="BB897">
            <v>67488</v>
          </cell>
          <cell r="BC897">
            <v>67488</v>
          </cell>
          <cell r="BD897">
            <v>3.1E-2</v>
          </cell>
          <cell r="BE897">
            <v>6.1930000000000041E-2</v>
          </cell>
          <cell r="BF897">
            <v>9.3787900000000146E-2</v>
          </cell>
          <cell r="BG897">
            <v>0.12878911280000027</v>
          </cell>
          <cell r="BH897">
            <v>0.16491036440960039</v>
          </cell>
          <cell r="BI897">
            <v>0.19869276497747879</v>
          </cell>
          <cell r="BJ897">
            <v>0.23225616239684821</v>
          </cell>
          <cell r="BK897">
            <v>0.27045610343115034</v>
          </cell>
          <cell r="BL897">
            <v>0.31238115484437823</v>
          </cell>
          <cell r="BM897">
            <v>0.35568973295424255</v>
          </cell>
          <cell r="BN897">
            <v>0</v>
          </cell>
          <cell r="BO897">
            <v>2153.7868909833464</v>
          </cell>
          <cell r="BP897">
            <v>9181.9895200000065</v>
          </cell>
          <cell r="BQ897">
            <v>3668.7012843000057</v>
          </cell>
          <cell r="BR897">
            <v>11275.744403865623</v>
          </cell>
          <cell r="BS897">
            <v>13875.228240694958</v>
          </cell>
          <cell r="BT897">
            <v>15597.978129027017</v>
          </cell>
          <cell r="BU897">
            <v>16056.100762656513</v>
          </cell>
          <cell r="BV897">
            <v>18252.541508361475</v>
          </cell>
          <cell r="BW897">
            <v>21081.979378137399</v>
          </cell>
          <cell r="BX897">
            <v>24004.788697615921</v>
          </cell>
          <cell r="BY897">
            <v>0</v>
          </cell>
          <cell r="BZ897">
            <v>71630.783374317107</v>
          </cell>
          <cell r="CA897">
            <v>157445.98952</v>
          </cell>
          <cell r="CB897">
            <v>42785.701284300005</v>
          </cell>
          <cell r="CC897">
            <v>98827.744403865625</v>
          </cell>
          <cell r="CD897">
            <v>98013.228240694953</v>
          </cell>
          <cell r="CE897">
            <v>94100.978129027018</v>
          </cell>
          <cell r="CF897">
            <v>85187.100762656512</v>
          </cell>
          <cell r="CG897">
            <v>85740.541508361479</v>
          </cell>
          <cell r="CH897">
            <v>88569.979378137403</v>
          </cell>
          <cell r="CI897">
            <v>91492.788697615921</v>
          </cell>
          <cell r="CK897">
            <v>0</v>
          </cell>
          <cell r="CL897">
            <v>0</v>
          </cell>
          <cell r="CM897">
            <v>0</v>
          </cell>
          <cell r="CN897">
            <v>0</v>
          </cell>
          <cell r="CO897">
            <v>0</v>
          </cell>
          <cell r="CP897">
            <v>0</v>
          </cell>
          <cell r="CQ897">
            <v>0</v>
          </cell>
          <cell r="CR897">
            <v>0</v>
          </cell>
          <cell r="CS897">
            <v>0</v>
          </cell>
          <cell r="CT897">
            <v>0</v>
          </cell>
          <cell r="CU897">
            <v>0</v>
          </cell>
          <cell r="CW897">
            <v>0</v>
          </cell>
          <cell r="CX897">
            <v>0</v>
          </cell>
          <cell r="CY897">
            <v>0</v>
          </cell>
          <cell r="CZ897">
            <v>0</v>
          </cell>
          <cell r="DA897">
            <v>0</v>
          </cell>
          <cell r="DB897">
            <v>0</v>
          </cell>
          <cell r="DC897">
            <v>0</v>
          </cell>
          <cell r="DD897">
            <v>0</v>
          </cell>
          <cell r="DE897">
            <v>0</v>
          </cell>
          <cell r="DF897">
            <v>0</v>
          </cell>
          <cell r="DG897">
            <v>0</v>
          </cell>
          <cell r="DI897">
            <v>0</v>
          </cell>
          <cell r="DJ897">
            <v>71630.783374317107</v>
          </cell>
          <cell r="DK897">
            <v>157445.98952</v>
          </cell>
          <cell r="DL897">
            <v>42785.701284300005</v>
          </cell>
          <cell r="DM897">
            <v>98827.744403865625</v>
          </cell>
          <cell r="DN897">
            <v>98013.228240694953</v>
          </cell>
          <cell r="DO897">
            <v>94100.978129027018</v>
          </cell>
          <cell r="DP897">
            <v>85187.100762656512</v>
          </cell>
          <cell r="DQ897">
            <v>85740.541508361479</v>
          </cell>
          <cell r="DR897">
            <v>88569.979378137403</v>
          </cell>
          <cell r="DS897">
            <v>91492.788697615921</v>
          </cell>
          <cell r="DU897" t="str">
            <v>MCC 8014CPM00049</v>
          </cell>
          <cell r="DV897">
            <v>0</v>
          </cell>
          <cell r="DW897">
            <v>0</v>
          </cell>
          <cell r="DX897">
            <v>6</v>
          </cell>
          <cell r="DY897">
            <v>778645.99648333376</v>
          </cell>
          <cell r="DZ897">
            <v>913794.83529897616</v>
          </cell>
          <cell r="EB897">
            <v>913794.83529897616</v>
          </cell>
          <cell r="EC897" t="str">
            <v>Def</v>
          </cell>
          <cell r="ED897" t="str">
            <v>Local Recreational Facilities</v>
          </cell>
        </row>
        <row r="898">
          <cell r="D898" t="str">
            <v>PC2130199</v>
          </cell>
          <cell r="E898" t="str">
            <v>Premier Parks Renewals</v>
          </cell>
          <cell r="F898" t="str">
            <v>Auckland Council</v>
          </cell>
          <cell r="G898" t="str">
            <v>Parks, sports and recreation</v>
          </cell>
          <cell r="H898" t="str">
            <v>E170805</v>
          </cell>
          <cell r="I898" t="str">
            <v>Local and sports parks - south management</v>
          </cell>
          <cell r="J898" t="str">
            <v>Lifestyle and culture</v>
          </cell>
          <cell r="K898" t="str">
            <v>Local parks services</v>
          </cell>
          <cell r="L898" t="str">
            <v>Local parks</v>
          </cell>
          <cell r="M898" t="str">
            <v>Local activities</v>
          </cell>
          <cell r="N898" t="str">
            <v>Local parks services</v>
          </cell>
          <cell r="O898" t="str">
            <v>Local parks</v>
          </cell>
          <cell r="P898" t="str">
            <v>Lifestyle and culture</v>
          </cell>
          <cell r="Q898" t="str">
            <v>Local parks services</v>
          </cell>
          <cell r="R898" t="str">
            <v>Local parks</v>
          </cell>
          <cell r="S898" t="str">
            <v>A1241205</v>
          </cell>
          <cell r="T898" t="str">
            <v>A1241205</v>
          </cell>
          <cell r="U898" t="str">
            <v>Local parks</v>
          </cell>
          <cell r="V898" t="str">
            <v>L160</v>
          </cell>
          <cell r="W898" t="str">
            <v>Otara-Papatoetoe</v>
          </cell>
          <cell r="X898" t="str">
            <v>PL40810</v>
          </cell>
          <cell r="Y898" t="str">
            <v>Expense</v>
          </cell>
          <cell r="Z898">
            <v>20120701</v>
          </cell>
          <cell r="AA898">
            <v>20220630</v>
          </cell>
          <cell r="AB898">
            <v>1</v>
          </cell>
          <cell r="AC898" t="str">
            <v>Programme</v>
          </cell>
          <cell r="AD898">
            <v>0</v>
          </cell>
          <cell r="AE898">
            <v>0</v>
          </cell>
          <cell r="AF898">
            <v>0</v>
          </cell>
          <cell r="AG898">
            <v>1</v>
          </cell>
          <cell r="AH898">
            <v>2</v>
          </cell>
          <cell r="AI898" t="str">
            <v>Local &amp; Sports Parks</v>
          </cell>
          <cell r="AJ898" t="str">
            <v>Structures parks</v>
          </cell>
          <cell r="AK898">
            <v>35</v>
          </cell>
          <cell r="AM898">
            <v>1</v>
          </cell>
          <cell r="AT898">
            <v>75985.612613826583</v>
          </cell>
          <cell r="AU898">
            <v>162153.21420000005</v>
          </cell>
          <cell r="AV898">
            <v>42782.223599999998</v>
          </cell>
          <cell r="AW898">
            <v>95752.565699999977</v>
          </cell>
          <cell r="AX898">
            <v>92019.475099999981</v>
          </cell>
          <cell r="AY898">
            <v>85857.233200000017</v>
          </cell>
          <cell r="AZ898">
            <v>75608.547399999981</v>
          </cell>
          <cell r="BA898">
            <v>73810</v>
          </cell>
          <cell r="BB898">
            <v>73810</v>
          </cell>
          <cell r="BC898">
            <v>73810</v>
          </cell>
          <cell r="BD898">
            <v>3.1E-2</v>
          </cell>
          <cell r="BE898">
            <v>6.1930000000000041E-2</v>
          </cell>
          <cell r="BF898">
            <v>9.3787900000000146E-2</v>
          </cell>
          <cell r="BG898">
            <v>0.12878911280000027</v>
          </cell>
          <cell r="BH898">
            <v>0.16491036440960039</v>
          </cell>
          <cell r="BI898">
            <v>0.19869276497747879</v>
          </cell>
          <cell r="BJ898">
            <v>0.23225616239684821</v>
          </cell>
          <cell r="BK898">
            <v>0.27045610343115034</v>
          </cell>
          <cell r="BL898">
            <v>0.31238115484437823</v>
          </cell>
          <cell r="BM898">
            <v>0.35568973295424255</v>
          </cell>
          <cell r="BN898">
            <v>0</v>
          </cell>
          <cell r="BO898">
            <v>2355.5539910286238</v>
          </cell>
          <cell r="BP898">
            <v>10042.148555406009</v>
          </cell>
          <cell r="BQ898">
            <v>4012.4549087744458</v>
          </cell>
          <cell r="BR898">
            <v>12331.887984826733</v>
          </cell>
          <cell r="BS898">
            <v>15174.965171521146</v>
          </cell>
          <cell r="BT898">
            <v>17059.211057824192</v>
          </cell>
          <cell r="BU898">
            <v>17560.551063524192</v>
          </cell>
          <cell r="BV898">
            <v>19962.364994253207</v>
          </cell>
          <cell r="BW898">
            <v>23056.853039063557</v>
          </cell>
          <cell r="BX898">
            <v>26253.459189352641</v>
          </cell>
          <cell r="BY898">
            <v>0</v>
          </cell>
          <cell r="BZ898">
            <v>78341.1666048552</v>
          </cell>
          <cell r="CA898">
            <v>172195.36275540607</v>
          </cell>
          <cell r="CB898">
            <v>46794.678508774443</v>
          </cell>
          <cell r="CC898">
            <v>108084.45368482672</v>
          </cell>
          <cell r="CD898">
            <v>107194.44027152113</v>
          </cell>
          <cell r="CE898">
            <v>102916.44425782422</v>
          </cell>
          <cell r="CF898">
            <v>93169.098463524177</v>
          </cell>
          <cell r="CG898">
            <v>93772.364994253207</v>
          </cell>
          <cell r="CH898">
            <v>96866.853039063557</v>
          </cell>
          <cell r="CI898">
            <v>100063.45918935264</v>
          </cell>
          <cell r="CK898">
            <v>0</v>
          </cell>
          <cell r="CL898">
            <v>0</v>
          </cell>
          <cell r="CM898">
            <v>0</v>
          </cell>
          <cell r="CN898">
            <v>0</v>
          </cell>
          <cell r="CO898">
            <v>0</v>
          </cell>
          <cell r="CP898">
            <v>0</v>
          </cell>
          <cell r="CQ898">
            <v>0</v>
          </cell>
          <cell r="CR898">
            <v>0</v>
          </cell>
          <cell r="CS898">
            <v>0</v>
          </cell>
          <cell r="CT898">
            <v>0</v>
          </cell>
          <cell r="CU898">
            <v>0</v>
          </cell>
          <cell r="CW898">
            <v>0</v>
          </cell>
          <cell r="CX898">
            <v>0</v>
          </cell>
          <cell r="CY898">
            <v>0</v>
          </cell>
          <cell r="CZ898">
            <v>0</v>
          </cell>
          <cell r="DA898">
            <v>0</v>
          </cell>
          <cell r="DB898">
            <v>0</v>
          </cell>
          <cell r="DC898">
            <v>0</v>
          </cell>
          <cell r="DD898">
            <v>0</v>
          </cell>
          <cell r="DE898">
            <v>0</v>
          </cell>
          <cell r="DF898">
            <v>0</v>
          </cell>
          <cell r="DG898">
            <v>0</v>
          </cell>
          <cell r="DI898">
            <v>0</v>
          </cell>
          <cell r="DJ898">
            <v>78341.1666048552</v>
          </cell>
          <cell r="DK898">
            <v>172195.36275540607</v>
          </cell>
          <cell r="DL898">
            <v>46794.678508774443</v>
          </cell>
          <cell r="DM898">
            <v>108084.45368482672</v>
          </cell>
          <cell r="DN898">
            <v>107194.44027152113</v>
          </cell>
          <cell r="DO898">
            <v>102916.44425782422</v>
          </cell>
          <cell r="DP898">
            <v>93169.098463524177</v>
          </cell>
          <cell r="DQ898">
            <v>93772.364994253207</v>
          </cell>
          <cell r="DR898">
            <v>96866.853039063557</v>
          </cell>
          <cell r="DS898">
            <v>100063.45918935264</v>
          </cell>
          <cell r="DU898" t="str">
            <v>MCC 8014CPM00049</v>
          </cell>
          <cell r="DV898">
            <v>0</v>
          </cell>
          <cell r="DW898">
            <v>0</v>
          </cell>
          <cell r="DX898">
            <v>6</v>
          </cell>
          <cell r="DY898">
            <v>851588.8718138265</v>
          </cell>
          <cell r="DZ898">
            <v>999398.3217694012</v>
          </cell>
          <cell r="EB898">
            <v>999398.3217694012</v>
          </cell>
          <cell r="EC898" t="str">
            <v>Def</v>
          </cell>
          <cell r="ED898" t="str">
            <v>Local Recreational Facilities</v>
          </cell>
        </row>
        <row r="899">
          <cell r="D899" t="str">
            <v>PC2130199</v>
          </cell>
          <cell r="E899" t="str">
            <v>Premier Parks Renewals</v>
          </cell>
          <cell r="F899" t="str">
            <v>Auckland Council</v>
          </cell>
          <cell r="G899" t="str">
            <v>Parks, sports and recreation</v>
          </cell>
          <cell r="H899" t="str">
            <v>E170805</v>
          </cell>
          <cell r="I899" t="str">
            <v>Local and sports parks - south management</v>
          </cell>
          <cell r="J899" t="str">
            <v>Lifestyle and culture</v>
          </cell>
          <cell r="K899" t="str">
            <v>Local parks services</v>
          </cell>
          <cell r="L899" t="str">
            <v>Local parks</v>
          </cell>
          <cell r="M899" t="str">
            <v>Local activities</v>
          </cell>
          <cell r="N899" t="str">
            <v>Local parks services</v>
          </cell>
          <cell r="O899" t="str">
            <v>Local parks</v>
          </cell>
          <cell r="P899" t="str">
            <v>Lifestyle and culture</v>
          </cell>
          <cell r="Q899" t="str">
            <v>Local parks services</v>
          </cell>
          <cell r="R899" t="str">
            <v>Local parks</v>
          </cell>
          <cell r="S899" t="str">
            <v>A1241205</v>
          </cell>
          <cell r="T899" t="str">
            <v>A1241205</v>
          </cell>
          <cell r="U899" t="str">
            <v>Local parks</v>
          </cell>
          <cell r="V899" t="str">
            <v>L210</v>
          </cell>
          <cell r="W899" t="str">
            <v>Other (Unallocated)</v>
          </cell>
          <cell r="X899" t="str">
            <v>PL40810</v>
          </cell>
          <cell r="Y899" t="str">
            <v>Expense</v>
          </cell>
          <cell r="Z899">
            <v>20100701</v>
          </cell>
          <cell r="AA899">
            <v>20120630</v>
          </cell>
          <cell r="AB899">
            <v>1</v>
          </cell>
          <cell r="AC899" t="str">
            <v>Programme</v>
          </cell>
          <cell r="AD899">
            <v>0</v>
          </cell>
          <cell r="AE899">
            <v>0</v>
          </cell>
          <cell r="AF899">
            <v>0</v>
          </cell>
          <cell r="AG899">
            <v>1</v>
          </cell>
          <cell r="AH899">
            <v>2</v>
          </cell>
          <cell r="AI899" t="str">
            <v>Local &amp; Sports Parks</v>
          </cell>
          <cell r="AJ899" t="str">
            <v>Structures parks</v>
          </cell>
          <cell r="AK899">
            <v>35</v>
          </cell>
          <cell r="AM899">
            <v>1</v>
          </cell>
          <cell r="AS899">
            <v>295435.59000000003</v>
          </cell>
          <cell r="AT899">
            <v>0</v>
          </cell>
          <cell r="AU899">
            <v>0</v>
          </cell>
          <cell r="AV899">
            <v>0</v>
          </cell>
          <cell r="AW899">
            <v>0</v>
          </cell>
          <cell r="AX899">
            <v>0</v>
          </cell>
          <cell r="AY899">
            <v>0</v>
          </cell>
          <cell r="AZ899">
            <v>0</v>
          </cell>
          <cell r="BA899">
            <v>0</v>
          </cell>
          <cell r="BB899">
            <v>0</v>
          </cell>
          <cell r="BC899">
            <v>0</v>
          </cell>
          <cell r="BD899">
            <v>3.1E-2</v>
          </cell>
          <cell r="BE899">
            <v>6.1930000000000041E-2</v>
          </cell>
          <cell r="BF899">
            <v>9.3787900000000146E-2</v>
          </cell>
          <cell r="BG899">
            <v>0.12878911280000027</v>
          </cell>
          <cell r="BH899">
            <v>0.16491036440960039</v>
          </cell>
          <cell r="BI899">
            <v>0.19869276497747879</v>
          </cell>
          <cell r="BJ899">
            <v>0.23225616239684821</v>
          </cell>
          <cell r="BK899">
            <v>0.27045610343115034</v>
          </cell>
          <cell r="BL899">
            <v>0.31238115484437823</v>
          </cell>
          <cell r="BM899">
            <v>0.35568973295424255</v>
          </cell>
          <cell r="BN899">
            <v>0</v>
          </cell>
          <cell r="BO899">
            <v>0</v>
          </cell>
          <cell r="BP899">
            <v>0</v>
          </cell>
          <cell r="BQ899">
            <v>0</v>
          </cell>
          <cell r="BR899">
            <v>0</v>
          </cell>
          <cell r="BS899">
            <v>0</v>
          </cell>
          <cell r="BT899">
            <v>0</v>
          </cell>
          <cell r="BU899">
            <v>0</v>
          </cell>
          <cell r="BV899">
            <v>0</v>
          </cell>
          <cell r="BW899">
            <v>0</v>
          </cell>
          <cell r="BX899">
            <v>0</v>
          </cell>
          <cell r="BY899">
            <v>295435.59000000003</v>
          </cell>
          <cell r="BZ899">
            <v>0</v>
          </cell>
          <cell r="CA899">
            <v>0</v>
          </cell>
          <cell r="CB899">
            <v>0</v>
          </cell>
          <cell r="CC899">
            <v>0</v>
          </cell>
          <cell r="CD899">
            <v>0</v>
          </cell>
          <cell r="CE899">
            <v>0</v>
          </cell>
          <cell r="CF899">
            <v>0</v>
          </cell>
          <cell r="CG899">
            <v>0</v>
          </cell>
          <cell r="CH899">
            <v>0</v>
          </cell>
          <cell r="CI899">
            <v>0</v>
          </cell>
          <cell r="CK899">
            <v>0</v>
          </cell>
          <cell r="CL899">
            <v>0</v>
          </cell>
          <cell r="CM899">
            <v>0</v>
          </cell>
          <cell r="CN899">
            <v>0</v>
          </cell>
          <cell r="CO899">
            <v>0</v>
          </cell>
          <cell r="CP899">
            <v>0</v>
          </cell>
          <cell r="CQ899">
            <v>0</v>
          </cell>
          <cell r="CR899">
            <v>0</v>
          </cell>
          <cell r="CS899">
            <v>0</v>
          </cell>
          <cell r="CT899">
            <v>0</v>
          </cell>
          <cell r="CU899">
            <v>0</v>
          </cell>
          <cell r="CW899">
            <v>0</v>
          </cell>
          <cell r="CX899">
            <v>0</v>
          </cell>
          <cell r="CY899">
            <v>0</v>
          </cell>
          <cell r="CZ899">
            <v>0</v>
          </cell>
          <cell r="DA899">
            <v>0</v>
          </cell>
          <cell r="DB899">
            <v>0</v>
          </cell>
          <cell r="DC899">
            <v>0</v>
          </cell>
          <cell r="DD899">
            <v>0</v>
          </cell>
          <cell r="DE899">
            <v>0</v>
          </cell>
          <cell r="DF899">
            <v>0</v>
          </cell>
          <cell r="DG899">
            <v>0</v>
          </cell>
          <cell r="DI899">
            <v>295435.59000000003</v>
          </cell>
          <cell r="DJ899">
            <v>0</v>
          </cell>
          <cell r="DK899">
            <v>0</v>
          </cell>
          <cell r="DL899">
            <v>0</v>
          </cell>
          <cell r="DM899">
            <v>0</v>
          </cell>
          <cell r="DN899">
            <v>0</v>
          </cell>
          <cell r="DO899">
            <v>0</v>
          </cell>
          <cell r="DP899">
            <v>0</v>
          </cell>
          <cell r="DQ899">
            <v>0</v>
          </cell>
          <cell r="DR899">
            <v>0</v>
          </cell>
          <cell r="DS899">
            <v>0</v>
          </cell>
          <cell r="DU899" t="str">
            <v>MCC 8014CPM00049</v>
          </cell>
          <cell r="DV899">
            <v>0</v>
          </cell>
          <cell r="DW899">
            <v>0</v>
          </cell>
          <cell r="DX899">
            <v>6</v>
          </cell>
          <cell r="DY899">
            <v>0</v>
          </cell>
          <cell r="DZ899">
            <v>0</v>
          </cell>
          <cell r="EB899">
            <v>0</v>
          </cell>
          <cell r="EC899" t="str">
            <v>Def</v>
          </cell>
          <cell r="ED899" t="str">
            <v>Local Recreational Facilities</v>
          </cell>
        </row>
        <row r="900">
          <cell r="D900" t="str">
            <v>PC2130200a</v>
          </cell>
          <cell r="E900" t="str">
            <v>Sports parks</v>
          </cell>
          <cell r="F900" t="str">
            <v>Auckland Council</v>
          </cell>
          <cell r="G900" t="str">
            <v>Parks, sports and recreation</v>
          </cell>
          <cell r="H900" t="str">
            <v>E170805</v>
          </cell>
          <cell r="I900" t="str">
            <v>Local and sports parks - south management</v>
          </cell>
          <cell r="J900" t="str">
            <v>Lifestyle and culture</v>
          </cell>
          <cell r="K900" t="str">
            <v>Local parks services</v>
          </cell>
          <cell r="L900" t="str">
            <v>Local parks</v>
          </cell>
          <cell r="M900" t="str">
            <v>Local activities</v>
          </cell>
          <cell r="N900" t="str">
            <v>Local parks services</v>
          </cell>
          <cell r="O900" t="str">
            <v>Local parks</v>
          </cell>
          <cell r="P900" t="str">
            <v>Lifestyle and culture</v>
          </cell>
          <cell r="Q900" t="str">
            <v>Local parks services</v>
          </cell>
          <cell r="R900" t="str">
            <v>Local parks</v>
          </cell>
          <cell r="S900" t="str">
            <v>A1241205</v>
          </cell>
          <cell r="T900" t="str">
            <v>A1241205</v>
          </cell>
          <cell r="U900" t="str">
            <v>Local parks</v>
          </cell>
          <cell r="V900" t="str">
            <v>L110</v>
          </cell>
          <cell r="W900" t="str">
            <v>Franklin</v>
          </cell>
          <cell r="X900" t="str">
            <v>PL40810</v>
          </cell>
          <cell r="Y900" t="str">
            <v>Expense</v>
          </cell>
          <cell r="Z900">
            <v>20120701</v>
          </cell>
          <cell r="AA900">
            <v>20190630</v>
          </cell>
          <cell r="AB900">
            <v>1</v>
          </cell>
          <cell r="AC900" t="str">
            <v>Programme</v>
          </cell>
          <cell r="AD900">
            <v>0.5</v>
          </cell>
          <cell r="AE900">
            <v>0</v>
          </cell>
          <cell r="AF900">
            <v>0.5</v>
          </cell>
          <cell r="AG900">
            <v>0</v>
          </cell>
          <cell r="AH900">
            <v>2</v>
          </cell>
          <cell r="AI900" t="str">
            <v>Local &amp; Sports Parks</v>
          </cell>
          <cell r="AJ900" t="str">
            <v>Structures parks</v>
          </cell>
          <cell r="AK900">
            <v>25</v>
          </cell>
          <cell r="AM900">
            <v>0.5</v>
          </cell>
          <cell r="AO900">
            <v>0.5</v>
          </cell>
          <cell r="AT900">
            <v>250000</v>
          </cell>
          <cell r="AZ900">
            <v>100000</v>
          </cell>
          <cell r="BD900">
            <v>3.1E-2</v>
          </cell>
          <cell r="BE900">
            <v>6.1930000000000041E-2</v>
          </cell>
          <cell r="BF900">
            <v>9.3787900000000146E-2</v>
          </cell>
          <cell r="BG900">
            <v>0.12878911280000027</v>
          </cell>
          <cell r="BH900">
            <v>0.16491036440960039</v>
          </cell>
          <cell r="BI900">
            <v>0.19869276497747879</v>
          </cell>
          <cell r="BJ900">
            <v>0.23225616239684821</v>
          </cell>
          <cell r="BK900">
            <v>0.27045610343115034</v>
          </cell>
          <cell r="BL900">
            <v>0.31238115484437823</v>
          </cell>
          <cell r="BM900">
            <v>0.35568973295424255</v>
          </cell>
          <cell r="BN900">
            <v>0</v>
          </cell>
          <cell r="BO900">
            <v>7750</v>
          </cell>
          <cell r="BP900">
            <v>0</v>
          </cell>
          <cell r="BQ900">
            <v>0</v>
          </cell>
          <cell r="BR900">
            <v>0</v>
          </cell>
          <cell r="BS900">
            <v>0</v>
          </cell>
          <cell r="BT900">
            <v>0</v>
          </cell>
          <cell r="BU900">
            <v>23225.616239684819</v>
          </cell>
          <cell r="BV900">
            <v>0</v>
          </cell>
          <cell r="BW900">
            <v>0</v>
          </cell>
          <cell r="BX900">
            <v>0</v>
          </cell>
          <cell r="BY900">
            <v>0</v>
          </cell>
          <cell r="BZ900">
            <v>257750</v>
          </cell>
          <cell r="CA900">
            <v>0</v>
          </cell>
          <cell r="CB900">
            <v>0</v>
          </cell>
          <cell r="CC900">
            <v>0</v>
          </cell>
          <cell r="CD900">
            <v>0</v>
          </cell>
          <cell r="CE900">
            <v>0</v>
          </cell>
          <cell r="CF900">
            <v>123225.61623968482</v>
          </cell>
          <cell r="CG900">
            <v>0</v>
          </cell>
          <cell r="CH900">
            <v>0</v>
          </cell>
          <cell r="CI900">
            <v>0</v>
          </cell>
          <cell r="CK900">
            <v>0</v>
          </cell>
          <cell r="CL900">
            <v>128875</v>
          </cell>
          <cell r="CM900">
            <v>0</v>
          </cell>
          <cell r="CN900">
            <v>0</v>
          </cell>
          <cell r="CO900">
            <v>0</v>
          </cell>
          <cell r="CP900">
            <v>0</v>
          </cell>
          <cell r="CQ900">
            <v>0</v>
          </cell>
          <cell r="CR900">
            <v>61612.808119842412</v>
          </cell>
          <cell r="CS900">
            <v>0</v>
          </cell>
          <cell r="CT900">
            <v>0</v>
          </cell>
          <cell r="CU900">
            <v>0</v>
          </cell>
          <cell r="CW900">
            <v>0</v>
          </cell>
          <cell r="CX900">
            <v>128875</v>
          </cell>
          <cell r="CY900">
            <v>0</v>
          </cell>
          <cell r="CZ900">
            <v>0</v>
          </cell>
          <cell r="DA900">
            <v>0</v>
          </cell>
          <cell r="DB900">
            <v>0</v>
          </cell>
          <cell r="DC900">
            <v>0</v>
          </cell>
          <cell r="DD900">
            <v>61612.808119842412</v>
          </cell>
          <cell r="DE900">
            <v>0</v>
          </cell>
          <cell r="DF900">
            <v>0</v>
          </cell>
          <cell r="DG900">
            <v>0</v>
          </cell>
          <cell r="DI900">
            <v>0</v>
          </cell>
          <cell r="DJ900">
            <v>0</v>
          </cell>
          <cell r="DK900">
            <v>0</v>
          </cell>
          <cell r="DL900">
            <v>0</v>
          </cell>
          <cell r="DM900">
            <v>0</v>
          </cell>
          <cell r="DN900">
            <v>0</v>
          </cell>
          <cell r="DO900">
            <v>0</v>
          </cell>
          <cell r="DP900">
            <v>0</v>
          </cell>
          <cell r="DQ900">
            <v>0</v>
          </cell>
          <cell r="DR900">
            <v>0</v>
          </cell>
          <cell r="DS900">
            <v>0</v>
          </cell>
          <cell r="DU900" t="str">
            <v>MCC 8014CPM00029</v>
          </cell>
          <cell r="DV900">
            <v>175000</v>
          </cell>
          <cell r="DW900">
            <v>1</v>
          </cell>
          <cell r="DX900">
            <v>1</v>
          </cell>
          <cell r="DY900">
            <v>350000</v>
          </cell>
          <cell r="DZ900">
            <v>380975.61623968481</v>
          </cell>
          <cell r="EB900">
            <v>380975.61623968481</v>
          </cell>
          <cell r="EC900" t="str">
            <v>Regional Recreational Facilities</v>
          </cell>
          <cell r="ED900" t="str">
            <v>Regional Recreational Facilities</v>
          </cell>
        </row>
        <row r="901">
          <cell r="D901" t="str">
            <v>PC2130200b</v>
          </cell>
          <cell r="E901" t="str">
            <v>Sports parks</v>
          </cell>
          <cell r="F901" t="str">
            <v>Auckland Council</v>
          </cell>
          <cell r="G901" t="str">
            <v>Parks, sports and recreation</v>
          </cell>
          <cell r="H901" t="str">
            <v>E170805</v>
          </cell>
          <cell r="I901" t="str">
            <v>Local and sports parks - south management</v>
          </cell>
          <cell r="J901" t="str">
            <v>Lifestyle and culture</v>
          </cell>
          <cell r="K901" t="str">
            <v>Local parks services</v>
          </cell>
          <cell r="L901" t="str">
            <v>Local parks</v>
          </cell>
          <cell r="M901" t="str">
            <v>Local activities</v>
          </cell>
          <cell r="N901" t="str">
            <v>Local parks services</v>
          </cell>
          <cell r="O901" t="str">
            <v>Local parks</v>
          </cell>
          <cell r="P901" t="str">
            <v>Lifestyle and culture</v>
          </cell>
          <cell r="Q901" t="str">
            <v>Local parks services</v>
          </cell>
          <cell r="R901" t="str">
            <v>Local parks</v>
          </cell>
          <cell r="S901" t="str">
            <v>A1241205</v>
          </cell>
          <cell r="T901" t="str">
            <v>A1241205</v>
          </cell>
          <cell r="U901" t="str">
            <v>Local parks</v>
          </cell>
          <cell r="V901" t="str">
            <v>L130</v>
          </cell>
          <cell r="W901" t="str">
            <v>Howick</v>
          </cell>
          <cell r="X901" t="str">
            <v>PL40810</v>
          </cell>
          <cell r="Y901" t="str">
            <v>Expense</v>
          </cell>
          <cell r="Z901">
            <v>20120701</v>
          </cell>
          <cell r="AA901">
            <v>20220630</v>
          </cell>
          <cell r="AB901">
            <v>1</v>
          </cell>
          <cell r="AC901" t="str">
            <v>Programme</v>
          </cell>
          <cell r="AD901">
            <v>0.5</v>
          </cell>
          <cell r="AE901">
            <v>0</v>
          </cell>
          <cell r="AF901">
            <v>0.5</v>
          </cell>
          <cell r="AG901">
            <v>0</v>
          </cell>
          <cell r="AH901">
            <v>2</v>
          </cell>
          <cell r="AI901" t="str">
            <v>Local &amp; Sports Parks</v>
          </cell>
          <cell r="AJ901" t="str">
            <v>Structures parks</v>
          </cell>
          <cell r="AK901">
            <v>25</v>
          </cell>
          <cell r="AM901">
            <v>0.5</v>
          </cell>
          <cell r="AO901">
            <v>0.5</v>
          </cell>
          <cell r="AT901">
            <v>450000</v>
          </cell>
          <cell r="AU901">
            <v>450000</v>
          </cell>
          <cell r="AV901">
            <v>450000</v>
          </cell>
          <cell r="AW901">
            <v>450000</v>
          </cell>
          <cell r="AX901">
            <v>450000</v>
          </cell>
          <cell r="AY901">
            <v>450000</v>
          </cell>
          <cell r="AZ901">
            <v>450000</v>
          </cell>
          <cell r="BA901">
            <v>115000</v>
          </cell>
          <cell r="BB901">
            <v>0</v>
          </cell>
          <cell r="BC901">
            <v>0</v>
          </cell>
          <cell r="BD901">
            <v>3.1E-2</v>
          </cell>
          <cell r="BE901">
            <v>6.1930000000000041E-2</v>
          </cell>
          <cell r="BF901">
            <v>9.3787900000000146E-2</v>
          </cell>
          <cell r="BG901">
            <v>0.12878911280000027</v>
          </cell>
          <cell r="BH901">
            <v>0.16491036440960039</v>
          </cell>
          <cell r="BI901">
            <v>0.19869276497747879</v>
          </cell>
          <cell r="BJ901">
            <v>0.23225616239684821</v>
          </cell>
          <cell r="BK901">
            <v>0.27045610343115034</v>
          </cell>
          <cell r="BL901">
            <v>0.31238115484437823</v>
          </cell>
          <cell r="BM901">
            <v>0.35568973295424255</v>
          </cell>
          <cell r="BN901">
            <v>0</v>
          </cell>
          <cell r="BO901">
            <v>13950</v>
          </cell>
          <cell r="BP901">
            <v>27868.500000000018</v>
          </cell>
          <cell r="BQ901">
            <v>42204.555000000066</v>
          </cell>
          <cell r="BR901">
            <v>57955.100760000125</v>
          </cell>
          <cell r="BS901">
            <v>74209.66398432017</v>
          </cell>
          <cell r="BT901">
            <v>89411.744239865453</v>
          </cell>
          <cell r="BU901">
            <v>104515.2730785817</v>
          </cell>
          <cell r="BV901">
            <v>31102.451894582289</v>
          </cell>
          <cell r="BW901">
            <v>0</v>
          </cell>
          <cell r="BX901">
            <v>0</v>
          </cell>
          <cell r="BY901">
            <v>0</v>
          </cell>
          <cell r="BZ901">
            <v>463950</v>
          </cell>
          <cell r="CA901">
            <v>477868.5</v>
          </cell>
          <cell r="CB901">
            <v>492204.55500000005</v>
          </cell>
          <cell r="CC901">
            <v>507955.10076000012</v>
          </cell>
          <cell r="CD901">
            <v>524209.66398432018</v>
          </cell>
          <cell r="CE901">
            <v>539411.74423986545</v>
          </cell>
          <cell r="CF901">
            <v>554515.27307858167</v>
          </cell>
          <cell r="CG901">
            <v>146102.45189458228</v>
          </cell>
          <cell r="CH901">
            <v>0</v>
          </cell>
          <cell r="CI901">
            <v>0</v>
          </cell>
          <cell r="CK901">
            <v>0</v>
          </cell>
          <cell r="CL901">
            <v>231975</v>
          </cell>
          <cell r="CM901">
            <v>238934.25</v>
          </cell>
          <cell r="CN901">
            <v>246102.27750000003</v>
          </cell>
          <cell r="CO901">
            <v>253977.55038000006</v>
          </cell>
          <cell r="CP901">
            <v>262104.83199216009</v>
          </cell>
          <cell r="CQ901">
            <v>269705.87211993273</v>
          </cell>
          <cell r="CR901">
            <v>277257.63653929083</v>
          </cell>
          <cell r="CS901">
            <v>73051.225947291139</v>
          </cell>
          <cell r="CT901">
            <v>0</v>
          </cell>
          <cell r="CU901">
            <v>0</v>
          </cell>
          <cell r="CW901">
            <v>0</v>
          </cell>
          <cell r="CX901">
            <v>231975</v>
          </cell>
          <cell r="CY901">
            <v>238934.25</v>
          </cell>
          <cell r="CZ901">
            <v>246102.27750000003</v>
          </cell>
          <cell r="DA901">
            <v>253977.55038000006</v>
          </cell>
          <cell r="DB901">
            <v>262104.83199216009</v>
          </cell>
          <cell r="DC901">
            <v>269705.87211993273</v>
          </cell>
          <cell r="DD901">
            <v>277257.63653929083</v>
          </cell>
          <cell r="DE901">
            <v>73051.225947291139</v>
          </cell>
          <cell r="DF901">
            <v>0</v>
          </cell>
          <cell r="DG901">
            <v>0</v>
          </cell>
          <cell r="DI901">
            <v>0</v>
          </cell>
          <cell r="DJ901">
            <v>0</v>
          </cell>
          <cell r="DK901">
            <v>0</v>
          </cell>
          <cell r="DL901">
            <v>0</v>
          </cell>
          <cell r="DM901">
            <v>0</v>
          </cell>
          <cell r="DN901">
            <v>0</v>
          </cell>
          <cell r="DO901">
            <v>0</v>
          </cell>
          <cell r="DP901">
            <v>0</v>
          </cell>
          <cell r="DQ901">
            <v>0</v>
          </cell>
          <cell r="DR901">
            <v>0</v>
          </cell>
          <cell r="DS901">
            <v>0</v>
          </cell>
          <cell r="DU901" t="str">
            <v>MCC 8014CPM00029</v>
          </cell>
          <cell r="DV901">
            <v>1632500</v>
          </cell>
          <cell r="DW901">
            <v>1</v>
          </cell>
          <cell r="DX901">
            <v>1</v>
          </cell>
          <cell r="DY901">
            <v>3265000</v>
          </cell>
          <cell r="DZ901">
            <v>3706217.28895735</v>
          </cell>
          <cell r="EB901">
            <v>3706217.28895735</v>
          </cell>
          <cell r="EC901" t="str">
            <v>Regional Recreational Facilities</v>
          </cell>
          <cell r="ED901" t="str">
            <v>Regional Recreational Facilities</v>
          </cell>
        </row>
        <row r="902">
          <cell r="D902" t="str">
            <v>PC2130200c</v>
          </cell>
          <cell r="E902" t="str">
            <v>Sports parks</v>
          </cell>
          <cell r="F902" t="str">
            <v>Auckland Council</v>
          </cell>
          <cell r="G902" t="str">
            <v>Parks, sports and recreation</v>
          </cell>
          <cell r="H902" t="str">
            <v>E170805</v>
          </cell>
          <cell r="I902" t="str">
            <v>Local and sports parks - south management</v>
          </cell>
          <cell r="J902" t="str">
            <v>Lifestyle and culture</v>
          </cell>
          <cell r="K902" t="str">
            <v>Local parks services</v>
          </cell>
          <cell r="L902" t="str">
            <v>Local parks</v>
          </cell>
          <cell r="M902" t="str">
            <v>Local activities</v>
          </cell>
          <cell r="N902" t="str">
            <v>Local parks services</v>
          </cell>
          <cell r="O902" t="str">
            <v>Local parks</v>
          </cell>
          <cell r="P902" t="str">
            <v>Lifestyle and culture</v>
          </cell>
          <cell r="Q902" t="str">
            <v>Local parks services</v>
          </cell>
          <cell r="R902" t="str">
            <v>Local parks</v>
          </cell>
          <cell r="S902" t="str">
            <v>A1241205</v>
          </cell>
          <cell r="T902" t="str">
            <v>A1241205</v>
          </cell>
          <cell r="U902" t="str">
            <v>Local parks</v>
          </cell>
          <cell r="V902" t="str">
            <v>L140</v>
          </cell>
          <cell r="W902" t="str">
            <v>Mangere-Otahuhu</v>
          </cell>
          <cell r="X902" t="str">
            <v>PL40810</v>
          </cell>
          <cell r="Y902" t="str">
            <v>Expense</v>
          </cell>
          <cell r="Z902">
            <v>20120701</v>
          </cell>
          <cell r="AA902">
            <v>20190630</v>
          </cell>
          <cell r="AB902">
            <v>1</v>
          </cell>
          <cell r="AC902" t="str">
            <v>Programme</v>
          </cell>
          <cell r="AD902">
            <v>0.5</v>
          </cell>
          <cell r="AE902">
            <v>0</v>
          </cell>
          <cell r="AF902">
            <v>0.5</v>
          </cell>
          <cell r="AG902">
            <v>0</v>
          </cell>
          <cell r="AH902">
            <v>2</v>
          </cell>
          <cell r="AI902" t="str">
            <v>Local &amp; Sports Parks</v>
          </cell>
          <cell r="AJ902" t="str">
            <v>Structures parks</v>
          </cell>
          <cell r="AK902">
            <v>25</v>
          </cell>
          <cell r="AM902">
            <v>0.5</v>
          </cell>
          <cell r="AO902">
            <v>0.5</v>
          </cell>
          <cell r="AT902">
            <v>360000</v>
          </cell>
          <cell r="AU902">
            <v>265000</v>
          </cell>
          <cell r="AV902">
            <v>430000</v>
          </cell>
          <cell r="AZ902">
            <v>300000</v>
          </cell>
          <cell r="BD902">
            <v>3.1E-2</v>
          </cell>
          <cell r="BE902">
            <v>6.1930000000000041E-2</v>
          </cell>
          <cell r="BF902">
            <v>9.3787900000000146E-2</v>
          </cell>
          <cell r="BG902">
            <v>0.12878911280000027</v>
          </cell>
          <cell r="BH902">
            <v>0.16491036440960039</v>
          </cell>
          <cell r="BI902">
            <v>0.19869276497747879</v>
          </cell>
          <cell r="BJ902">
            <v>0.23225616239684821</v>
          </cell>
          <cell r="BK902">
            <v>0.27045610343115034</v>
          </cell>
          <cell r="BL902">
            <v>0.31238115484437823</v>
          </cell>
          <cell r="BM902">
            <v>0.35568973295424255</v>
          </cell>
          <cell r="BN902">
            <v>0</v>
          </cell>
          <cell r="BO902">
            <v>11160</v>
          </cell>
          <cell r="BP902">
            <v>16411.450000000012</v>
          </cell>
          <cell r="BQ902">
            <v>40328.797000000064</v>
          </cell>
          <cell r="BR902">
            <v>0</v>
          </cell>
          <cell r="BS902">
            <v>0</v>
          </cell>
          <cell r="BT902">
            <v>0</v>
          </cell>
          <cell r="BU902">
            <v>69676.848719054469</v>
          </cell>
          <cell r="BV902">
            <v>0</v>
          </cell>
          <cell r="BW902">
            <v>0</v>
          </cell>
          <cell r="BX902">
            <v>0</v>
          </cell>
          <cell r="BY902">
            <v>0</v>
          </cell>
          <cell r="BZ902">
            <v>371160</v>
          </cell>
          <cell r="CA902">
            <v>281411.45</v>
          </cell>
          <cell r="CB902">
            <v>470328.79700000008</v>
          </cell>
          <cell r="CC902">
            <v>0</v>
          </cell>
          <cell r="CD902">
            <v>0</v>
          </cell>
          <cell r="CE902">
            <v>0</v>
          </cell>
          <cell r="CF902">
            <v>369676.84871905448</v>
          </cell>
          <cell r="CG902">
            <v>0</v>
          </cell>
          <cell r="CH902">
            <v>0</v>
          </cell>
          <cell r="CI902">
            <v>0</v>
          </cell>
          <cell r="CK902">
            <v>0</v>
          </cell>
          <cell r="CL902">
            <v>185580</v>
          </cell>
          <cell r="CM902">
            <v>140705.72500000001</v>
          </cell>
          <cell r="CN902">
            <v>235164.39850000004</v>
          </cell>
          <cell r="CO902">
            <v>0</v>
          </cell>
          <cell r="CP902">
            <v>0</v>
          </cell>
          <cell r="CQ902">
            <v>0</v>
          </cell>
          <cell r="CR902">
            <v>184838.42435952724</v>
          </cell>
          <cell r="CS902">
            <v>0</v>
          </cell>
          <cell r="CT902">
            <v>0</v>
          </cell>
          <cell r="CU902">
            <v>0</v>
          </cell>
          <cell r="CW902">
            <v>0</v>
          </cell>
          <cell r="CX902">
            <v>185580</v>
          </cell>
          <cell r="CY902">
            <v>140705.72500000001</v>
          </cell>
          <cell r="CZ902">
            <v>235164.39850000004</v>
          </cell>
          <cell r="DA902">
            <v>0</v>
          </cell>
          <cell r="DB902">
            <v>0</v>
          </cell>
          <cell r="DC902">
            <v>0</v>
          </cell>
          <cell r="DD902">
            <v>184838.42435952724</v>
          </cell>
          <cell r="DE902">
            <v>0</v>
          </cell>
          <cell r="DF902">
            <v>0</v>
          </cell>
          <cell r="DG902">
            <v>0</v>
          </cell>
          <cell r="DI902">
            <v>0</v>
          </cell>
          <cell r="DJ902">
            <v>0</v>
          </cell>
          <cell r="DK902">
            <v>0</v>
          </cell>
          <cell r="DL902">
            <v>0</v>
          </cell>
          <cell r="DM902">
            <v>0</v>
          </cell>
          <cell r="DN902">
            <v>0</v>
          </cell>
          <cell r="DO902">
            <v>0</v>
          </cell>
          <cell r="DP902">
            <v>0</v>
          </cell>
          <cell r="DQ902">
            <v>0</v>
          </cell>
          <cell r="DR902">
            <v>0</v>
          </cell>
          <cell r="DS902">
            <v>0</v>
          </cell>
          <cell r="DU902" t="str">
            <v>MCC 8014CPM00029</v>
          </cell>
          <cell r="DV902">
            <v>677500</v>
          </cell>
          <cell r="DW902">
            <v>1</v>
          </cell>
          <cell r="DX902">
            <v>1</v>
          </cell>
          <cell r="DY902">
            <v>1355000</v>
          </cell>
          <cell r="DZ902">
            <v>1492577.0957190543</v>
          </cell>
          <cell r="EB902">
            <v>1492577.0957190543</v>
          </cell>
          <cell r="EC902" t="str">
            <v>Regional Recreational Facilities</v>
          </cell>
          <cell r="ED902" t="str">
            <v>Regional Recreational Facilities</v>
          </cell>
        </row>
        <row r="903">
          <cell r="D903" t="str">
            <v>PC2130200d</v>
          </cell>
          <cell r="E903" t="str">
            <v>Sports parks</v>
          </cell>
          <cell r="F903" t="str">
            <v>Auckland Council</v>
          </cell>
          <cell r="G903" t="str">
            <v>Parks, sports and recreation</v>
          </cell>
          <cell r="H903" t="str">
            <v>E170805</v>
          </cell>
          <cell r="I903" t="str">
            <v>Local and sports parks - south management</v>
          </cell>
          <cell r="J903" t="str">
            <v>Lifestyle and culture</v>
          </cell>
          <cell r="K903" t="str">
            <v>Local parks services</v>
          </cell>
          <cell r="L903" t="str">
            <v>Local parks</v>
          </cell>
          <cell r="M903" t="str">
            <v>Local activities</v>
          </cell>
          <cell r="N903" t="str">
            <v>Local parks services</v>
          </cell>
          <cell r="O903" t="str">
            <v>Local parks</v>
          </cell>
          <cell r="P903" t="str">
            <v>Lifestyle and culture</v>
          </cell>
          <cell r="Q903" t="str">
            <v>Local parks services</v>
          </cell>
          <cell r="R903" t="str">
            <v>Local parks</v>
          </cell>
          <cell r="S903" t="str">
            <v>A1241205</v>
          </cell>
          <cell r="T903" t="str">
            <v>A1241205</v>
          </cell>
          <cell r="U903" t="str">
            <v>Local parks</v>
          </cell>
          <cell r="V903" t="str">
            <v>L145</v>
          </cell>
          <cell r="W903" t="str">
            <v>Manurewa</v>
          </cell>
          <cell r="X903" t="str">
            <v>PL40810</v>
          </cell>
          <cell r="Y903" t="str">
            <v>Expense</v>
          </cell>
          <cell r="Z903">
            <v>20120701</v>
          </cell>
          <cell r="AA903">
            <v>20200630</v>
          </cell>
          <cell r="AB903">
            <v>1</v>
          </cell>
          <cell r="AC903" t="str">
            <v>Programme</v>
          </cell>
          <cell r="AD903">
            <v>0.5</v>
          </cell>
          <cell r="AE903">
            <v>0</v>
          </cell>
          <cell r="AF903">
            <v>0.5</v>
          </cell>
          <cell r="AG903">
            <v>0</v>
          </cell>
          <cell r="AH903">
            <v>2</v>
          </cell>
          <cell r="AI903" t="str">
            <v>Local &amp; Sports Parks</v>
          </cell>
          <cell r="AJ903" t="str">
            <v>Structures parks</v>
          </cell>
          <cell r="AK903">
            <v>25</v>
          </cell>
          <cell r="AM903">
            <v>0.5</v>
          </cell>
          <cell r="AO903">
            <v>0.5</v>
          </cell>
          <cell r="AT903">
            <v>690000</v>
          </cell>
          <cell r="AU903">
            <v>95000</v>
          </cell>
          <cell r="AV903">
            <v>550000</v>
          </cell>
          <cell r="AW903">
            <v>50000</v>
          </cell>
          <cell r="AX903">
            <v>150000</v>
          </cell>
          <cell r="AY903">
            <v>100000</v>
          </cell>
          <cell r="AZ903">
            <v>1100000</v>
          </cell>
          <cell r="BA903">
            <v>1310278</v>
          </cell>
          <cell r="BD903">
            <v>3.1E-2</v>
          </cell>
          <cell r="BE903">
            <v>6.1930000000000041E-2</v>
          </cell>
          <cell r="BF903">
            <v>9.3787900000000146E-2</v>
          </cell>
          <cell r="BG903">
            <v>0.12878911280000027</v>
          </cell>
          <cell r="BH903">
            <v>0.16491036440960039</v>
          </cell>
          <cell r="BI903">
            <v>0.19869276497747879</v>
          </cell>
          <cell r="BJ903">
            <v>0.23225616239684821</v>
          </cell>
          <cell r="BK903">
            <v>0.27045610343115034</v>
          </cell>
          <cell r="BL903">
            <v>0.31238115484437823</v>
          </cell>
          <cell r="BM903">
            <v>0.35568973295424255</v>
          </cell>
          <cell r="BN903">
            <v>0</v>
          </cell>
          <cell r="BO903">
            <v>21390</v>
          </cell>
          <cell r="BP903">
            <v>5883.350000000004</v>
          </cell>
          <cell r="BQ903">
            <v>51583.345000000081</v>
          </cell>
          <cell r="BR903">
            <v>6439.4556400000138</v>
          </cell>
          <cell r="BS903">
            <v>24736.554661440059</v>
          </cell>
          <cell r="BT903">
            <v>19869.27649774788</v>
          </cell>
          <cell r="BU903">
            <v>255481.77863653304</v>
          </cell>
          <cell r="BV903">
            <v>354372.68229156081</v>
          </cell>
          <cell r="BW903">
            <v>0</v>
          </cell>
          <cell r="BX903">
            <v>0</v>
          </cell>
          <cell r="BY903">
            <v>0</v>
          </cell>
          <cell r="BZ903">
            <v>711390</v>
          </cell>
          <cell r="CA903">
            <v>100883.35</v>
          </cell>
          <cell r="CB903">
            <v>601583.34500000009</v>
          </cell>
          <cell r="CC903">
            <v>56439.455640000015</v>
          </cell>
          <cell r="CD903">
            <v>174736.55466144005</v>
          </cell>
          <cell r="CE903">
            <v>119869.27649774788</v>
          </cell>
          <cell r="CF903">
            <v>1355481.7786365331</v>
          </cell>
          <cell r="CG903">
            <v>1664650.6822915608</v>
          </cell>
          <cell r="CH903">
            <v>0</v>
          </cell>
          <cell r="CI903">
            <v>0</v>
          </cell>
          <cell r="CK903">
            <v>0</v>
          </cell>
          <cell r="CL903">
            <v>355695</v>
          </cell>
          <cell r="CM903">
            <v>50441.675000000003</v>
          </cell>
          <cell r="CN903">
            <v>300791.67250000004</v>
          </cell>
          <cell r="CO903">
            <v>28219.727820000007</v>
          </cell>
          <cell r="CP903">
            <v>87368.277330720026</v>
          </cell>
          <cell r="CQ903">
            <v>59934.63824887394</v>
          </cell>
          <cell r="CR903">
            <v>677740.88931826653</v>
          </cell>
          <cell r="CS903">
            <v>832325.3411457804</v>
          </cell>
          <cell r="CT903">
            <v>0</v>
          </cell>
          <cell r="CU903">
            <v>0</v>
          </cell>
          <cell r="CW903">
            <v>0</v>
          </cell>
          <cell r="CX903">
            <v>355695</v>
          </cell>
          <cell r="CY903">
            <v>50441.675000000003</v>
          </cell>
          <cell r="CZ903">
            <v>300791.67250000004</v>
          </cell>
          <cell r="DA903">
            <v>28219.727820000007</v>
          </cell>
          <cell r="DB903">
            <v>87368.277330720026</v>
          </cell>
          <cell r="DC903">
            <v>59934.63824887394</v>
          </cell>
          <cell r="DD903">
            <v>677740.88931826653</v>
          </cell>
          <cell r="DE903">
            <v>832325.3411457804</v>
          </cell>
          <cell r="DF903">
            <v>0</v>
          </cell>
          <cell r="DG903">
            <v>0</v>
          </cell>
          <cell r="DI903">
            <v>0</v>
          </cell>
          <cell r="DJ903">
            <v>0</v>
          </cell>
          <cell r="DK903">
            <v>0</v>
          </cell>
          <cell r="DL903">
            <v>0</v>
          </cell>
          <cell r="DM903">
            <v>0</v>
          </cell>
          <cell r="DN903">
            <v>0</v>
          </cell>
          <cell r="DO903">
            <v>0</v>
          </cell>
          <cell r="DP903">
            <v>0</v>
          </cell>
          <cell r="DQ903">
            <v>0</v>
          </cell>
          <cell r="DR903">
            <v>0</v>
          </cell>
          <cell r="DS903">
            <v>0</v>
          </cell>
          <cell r="DU903" t="str">
            <v>MCC 8014CPM00029</v>
          </cell>
          <cell r="DV903">
            <v>2022639</v>
          </cell>
          <cell r="DW903">
            <v>1</v>
          </cell>
          <cell r="DX903">
            <v>1</v>
          </cell>
          <cell r="DY903">
            <v>4045278</v>
          </cell>
          <cell r="DZ903">
            <v>4785034.4427272817</v>
          </cell>
          <cell r="EB903">
            <v>4785034.4427272817</v>
          </cell>
          <cell r="EC903" t="str">
            <v>Regional Recreational Facilities</v>
          </cell>
          <cell r="ED903" t="str">
            <v>Regional Recreational Facilities</v>
          </cell>
        </row>
        <row r="904">
          <cell r="D904" t="str">
            <v>PC2130200e</v>
          </cell>
          <cell r="E904" t="str">
            <v>Sports parks</v>
          </cell>
          <cell r="F904" t="str">
            <v>Auckland Council</v>
          </cell>
          <cell r="G904" t="str">
            <v>Parks, sports and recreation</v>
          </cell>
          <cell r="H904" t="str">
            <v>E170805</v>
          </cell>
          <cell r="I904" t="str">
            <v>Local and sports parks - south management</v>
          </cell>
          <cell r="J904" t="str">
            <v>Lifestyle and culture</v>
          </cell>
          <cell r="K904" t="str">
            <v>Local parks services</v>
          </cell>
          <cell r="L904" t="str">
            <v>Local parks</v>
          </cell>
          <cell r="M904" t="str">
            <v>Local activities</v>
          </cell>
          <cell r="N904" t="str">
            <v>Local parks services</v>
          </cell>
          <cell r="O904" t="str">
            <v>Local parks</v>
          </cell>
          <cell r="P904" t="str">
            <v>Lifestyle and culture</v>
          </cell>
          <cell r="Q904" t="str">
            <v>Local parks services</v>
          </cell>
          <cell r="R904" t="str">
            <v>Local parks</v>
          </cell>
          <cell r="S904" t="str">
            <v>A1241205</v>
          </cell>
          <cell r="T904" t="str">
            <v>A1241205</v>
          </cell>
          <cell r="U904" t="str">
            <v>Local parks</v>
          </cell>
          <cell r="V904" t="str">
            <v>L160</v>
          </cell>
          <cell r="W904" t="str">
            <v>Otara-Papatoetoe</v>
          </cell>
          <cell r="X904" t="str">
            <v>PL40810</v>
          </cell>
          <cell r="Y904" t="str">
            <v>Expense</v>
          </cell>
          <cell r="Z904">
            <v>20120701</v>
          </cell>
          <cell r="AA904">
            <v>20190630</v>
          </cell>
          <cell r="AB904">
            <v>1</v>
          </cell>
          <cell r="AC904" t="str">
            <v>Programme</v>
          </cell>
          <cell r="AD904">
            <v>0.5</v>
          </cell>
          <cell r="AE904">
            <v>0</v>
          </cell>
          <cell r="AF904">
            <v>0.5</v>
          </cell>
          <cell r="AG904">
            <v>0</v>
          </cell>
          <cell r="AH904">
            <v>2</v>
          </cell>
          <cell r="AI904" t="str">
            <v>Local &amp; Sports Parks</v>
          </cell>
          <cell r="AJ904" t="str">
            <v>Structures parks</v>
          </cell>
          <cell r="AK904">
            <v>25</v>
          </cell>
          <cell r="AM904">
            <v>0.5</v>
          </cell>
          <cell r="AO904">
            <v>0.5</v>
          </cell>
          <cell r="AT904">
            <v>155178.71200000029</v>
          </cell>
          <cell r="AU904">
            <v>5772000</v>
          </cell>
          <cell r="AV904">
            <v>1037000</v>
          </cell>
          <cell r="AW904">
            <v>1124000</v>
          </cell>
          <cell r="AX904">
            <v>50000</v>
          </cell>
          <cell r="AY904">
            <v>60000</v>
          </cell>
          <cell r="AZ904">
            <v>1260000</v>
          </cell>
          <cell r="BD904">
            <v>3.1E-2</v>
          </cell>
          <cell r="BE904">
            <v>6.1930000000000041E-2</v>
          </cell>
          <cell r="BF904">
            <v>9.3787900000000146E-2</v>
          </cell>
          <cell r="BG904">
            <v>0.12878911280000027</v>
          </cell>
          <cell r="BH904">
            <v>0.16491036440960039</v>
          </cell>
          <cell r="BI904">
            <v>0.19869276497747879</v>
          </cell>
          <cell r="BJ904">
            <v>0.23225616239684821</v>
          </cell>
          <cell r="BK904">
            <v>0.27045610343115034</v>
          </cell>
          <cell r="BL904">
            <v>0.31238115484437823</v>
          </cell>
          <cell r="BM904">
            <v>0.35568973295424255</v>
          </cell>
          <cell r="BN904">
            <v>0</v>
          </cell>
          <cell r="BO904">
            <v>4810.5400720000089</v>
          </cell>
          <cell r="BP904">
            <v>357459.96000000025</v>
          </cell>
          <cell r="BQ904">
            <v>97258.052300000156</v>
          </cell>
          <cell r="BR904">
            <v>144758.96278720032</v>
          </cell>
          <cell r="BS904">
            <v>8245.5182204800185</v>
          </cell>
          <cell r="BT904">
            <v>11921.565898648727</v>
          </cell>
          <cell r="BU904">
            <v>292642.76462002873</v>
          </cell>
          <cell r="BV904">
            <v>0</v>
          </cell>
          <cell r="BW904">
            <v>0</v>
          </cell>
          <cell r="BX904">
            <v>0</v>
          </cell>
          <cell r="BY904">
            <v>0</v>
          </cell>
          <cell r="BZ904">
            <v>159989.25207200029</v>
          </cell>
          <cell r="CA904">
            <v>6129459.96</v>
          </cell>
          <cell r="CB904">
            <v>1134258.0523000001</v>
          </cell>
          <cell r="CC904">
            <v>1268758.9627872002</v>
          </cell>
          <cell r="CD904">
            <v>58245.518220480022</v>
          </cell>
          <cell r="CE904">
            <v>71921.565898648725</v>
          </cell>
          <cell r="CF904">
            <v>1552642.7646200287</v>
          </cell>
          <cell r="CG904">
            <v>0</v>
          </cell>
          <cell r="CH904">
            <v>0</v>
          </cell>
          <cell r="CI904">
            <v>0</v>
          </cell>
          <cell r="CK904">
            <v>0</v>
          </cell>
          <cell r="CL904">
            <v>79994.626036000147</v>
          </cell>
          <cell r="CM904">
            <v>3064729.98</v>
          </cell>
          <cell r="CN904">
            <v>567129.02615000005</v>
          </cell>
          <cell r="CO904">
            <v>634379.48139360012</v>
          </cell>
          <cell r="CP904">
            <v>29122.759110240011</v>
          </cell>
          <cell r="CQ904">
            <v>35960.782949324363</v>
          </cell>
          <cell r="CR904">
            <v>776321.38231001433</v>
          </cell>
          <cell r="CS904">
            <v>0</v>
          </cell>
          <cell r="CT904">
            <v>0</v>
          </cell>
          <cell r="CU904">
            <v>0</v>
          </cell>
          <cell r="CW904">
            <v>0</v>
          </cell>
          <cell r="CX904">
            <v>79994.626036000147</v>
          </cell>
          <cell r="CY904">
            <v>3064729.98</v>
          </cell>
          <cell r="CZ904">
            <v>567129.02615000005</v>
          </cell>
          <cell r="DA904">
            <v>634379.48139360012</v>
          </cell>
          <cell r="DB904">
            <v>29122.759110240011</v>
          </cell>
          <cell r="DC904">
            <v>35960.782949324363</v>
          </cell>
          <cell r="DD904">
            <v>776321.38231001433</v>
          </cell>
          <cell r="DE904">
            <v>0</v>
          </cell>
          <cell r="DF904">
            <v>0</v>
          </cell>
          <cell r="DG904">
            <v>0</v>
          </cell>
          <cell r="DI904">
            <v>0</v>
          </cell>
          <cell r="DJ904">
            <v>0</v>
          </cell>
          <cell r="DK904">
            <v>0</v>
          </cell>
          <cell r="DL904">
            <v>0</v>
          </cell>
          <cell r="DM904">
            <v>0</v>
          </cell>
          <cell r="DN904">
            <v>0</v>
          </cell>
          <cell r="DO904">
            <v>0</v>
          </cell>
          <cell r="DP904">
            <v>0</v>
          </cell>
          <cell r="DQ904">
            <v>0</v>
          </cell>
          <cell r="DR904">
            <v>0</v>
          </cell>
          <cell r="DS904">
            <v>0</v>
          </cell>
          <cell r="DU904" t="str">
            <v>MCC 8014CPM00029</v>
          </cell>
          <cell r="DV904">
            <v>4729089.3560000006</v>
          </cell>
          <cell r="DW904">
            <v>1</v>
          </cell>
          <cell r="DX904">
            <v>1</v>
          </cell>
          <cell r="DY904">
            <v>9458178.7120000012</v>
          </cell>
          <cell r="DZ904">
            <v>10375276.075898359</v>
          </cell>
          <cell r="EB904">
            <v>10375276.075898359</v>
          </cell>
          <cell r="EC904" t="str">
            <v>Regional Recreational Facilities</v>
          </cell>
          <cell r="ED904" t="str">
            <v>Regional Recreational Facilities</v>
          </cell>
        </row>
        <row r="905">
          <cell r="D905" t="str">
            <v>PC2130200f</v>
          </cell>
          <cell r="E905" t="str">
            <v>Sports parks</v>
          </cell>
          <cell r="F905" t="str">
            <v>Auckland Council</v>
          </cell>
          <cell r="G905" t="str">
            <v>Parks, sports and recreation</v>
          </cell>
          <cell r="H905" t="str">
            <v>E170805</v>
          </cell>
          <cell r="I905" t="str">
            <v>Local and sports parks - south management</v>
          </cell>
          <cell r="J905" t="str">
            <v>Lifestyle and culture</v>
          </cell>
          <cell r="K905" t="str">
            <v>Local parks services</v>
          </cell>
          <cell r="L905" t="str">
            <v>Local parks</v>
          </cell>
          <cell r="M905" t="str">
            <v>Local activities</v>
          </cell>
          <cell r="N905" t="str">
            <v>Local parks services</v>
          </cell>
          <cell r="O905" t="str">
            <v>Local parks</v>
          </cell>
          <cell r="P905" t="str">
            <v>Lifestyle and culture</v>
          </cell>
          <cell r="Q905" t="str">
            <v>Local parks services</v>
          </cell>
          <cell r="R905" t="str">
            <v>Local parks</v>
          </cell>
          <cell r="S905" t="str">
            <v>A1241205</v>
          </cell>
          <cell r="T905" t="str">
            <v>A1241205</v>
          </cell>
          <cell r="U905" t="str">
            <v>Local parks</v>
          </cell>
          <cell r="V905" t="str">
            <v>L210</v>
          </cell>
          <cell r="W905" t="str">
            <v>Other (Unallocated)</v>
          </cell>
          <cell r="X905" t="str">
            <v>PL40810</v>
          </cell>
          <cell r="Y905" t="str">
            <v>Expense</v>
          </cell>
          <cell r="Z905">
            <v>20100701</v>
          </cell>
          <cell r="AA905">
            <v>20120630</v>
          </cell>
          <cell r="AB905">
            <v>1</v>
          </cell>
          <cell r="AC905" t="str">
            <v>Programme</v>
          </cell>
          <cell r="AD905">
            <v>0.5</v>
          </cell>
          <cell r="AE905">
            <v>0</v>
          </cell>
          <cell r="AF905">
            <v>0.5</v>
          </cell>
          <cell r="AG905">
            <v>0</v>
          </cell>
          <cell r="AH905">
            <v>2</v>
          </cell>
          <cell r="AI905" t="str">
            <v>Local &amp; Sports Parks</v>
          </cell>
          <cell r="AJ905" t="str">
            <v>Structures parks</v>
          </cell>
          <cell r="AK905">
            <v>25</v>
          </cell>
          <cell r="AQ905">
            <v>1</v>
          </cell>
          <cell r="AS905">
            <v>3613471.33</v>
          </cell>
          <cell r="AT905">
            <v>0</v>
          </cell>
          <cell r="AU905">
            <v>0</v>
          </cell>
          <cell r="AV905">
            <v>0</v>
          </cell>
          <cell r="AW905">
            <v>0</v>
          </cell>
          <cell r="AX905">
            <v>0</v>
          </cell>
          <cell r="AY905">
            <v>0</v>
          </cell>
          <cell r="AZ905">
            <v>0</v>
          </cell>
          <cell r="BA905">
            <v>0</v>
          </cell>
          <cell r="BB905">
            <v>0</v>
          </cell>
          <cell r="BC905">
            <v>0</v>
          </cell>
          <cell r="BD905">
            <v>3.1E-2</v>
          </cell>
          <cell r="BE905">
            <v>6.1930000000000041E-2</v>
          </cell>
          <cell r="BF905">
            <v>9.3787900000000146E-2</v>
          </cell>
          <cell r="BG905">
            <v>0.12878911280000027</v>
          </cell>
          <cell r="BH905">
            <v>0.16491036440960039</v>
          </cell>
          <cell r="BI905">
            <v>0.19869276497747879</v>
          </cell>
          <cell r="BJ905">
            <v>0.23225616239684821</v>
          </cell>
          <cell r="BK905">
            <v>0.27045610343115034</v>
          </cell>
          <cell r="BL905">
            <v>0.31238115484437823</v>
          </cell>
          <cell r="BM905">
            <v>0.35568973295424255</v>
          </cell>
          <cell r="BN905">
            <v>0</v>
          </cell>
          <cell r="BO905">
            <v>0</v>
          </cell>
          <cell r="BP905">
            <v>0</v>
          </cell>
          <cell r="BQ905">
            <v>0</v>
          </cell>
          <cell r="BR905">
            <v>0</v>
          </cell>
          <cell r="BS905">
            <v>0</v>
          </cell>
          <cell r="BT905">
            <v>0</v>
          </cell>
          <cell r="BU905">
            <v>0</v>
          </cell>
          <cell r="BV905">
            <v>0</v>
          </cell>
          <cell r="BW905">
            <v>0</v>
          </cell>
          <cell r="BX905">
            <v>0</v>
          </cell>
          <cell r="BY905">
            <v>3613471.33</v>
          </cell>
          <cell r="BZ905">
            <v>0</v>
          </cell>
          <cell r="CA905">
            <v>0</v>
          </cell>
          <cell r="CB905">
            <v>0</v>
          </cell>
          <cell r="CC905">
            <v>0</v>
          </cell>
          <cell r="CD905">
            <v>0</v>
          </cell>
          <cell r="CE905">
            <v>0</v>
          </cell>
          <cell r="CF905">
            <v>0</v>
          </cell>
          <cell r="CG905">
            <v>0</v>
          </cell>
          <cell r="CH905">
            <v>0</v>
          </cell>
          <cell r="CI905">
            <v>0</v>
          </cell>
          <cell r="CK905">
            <v>1806735.665</v>
          </cell>
          <cell r="CL905">
            <v>0</v>
          </cell>
          <cell r="CM905">
            <v>0</v>
          </cell>
          <cell r="CN905">
            <v>0</v>
          </cell>
          <cell r="CO905">
            <v>0</v>
          </cell>
          <cell r="CP905">
            <v>0</v>
          </cell>
          <cell r="CQ905">
            <v>0</v>
          </cell>
          <cell r="CR905">
            <v>0</v>
          </cell>
          <cell r="CS905">
            <v>0</v>
          </cell>
          <cell r="CT905">
            <v>0</v>
          </cell>
          <cell r="CU905">
            <v>0</v>
          </cell>
          <cell r="CW905">
            <v>1806735.665</v>
          </cell>
          <cell r="CX905">
            <v>0</v>
          </cell>
          <cell r="CY905">
            <v>0</v>
          </cell>
          <cell r="CZ905">
            <v>0</v>
          </cell>
          <cell r="DA905">
            <v>0</v>
          </cell>
          <cell r="DB905">
            <v>0</v>
          </cell>
          <cell r="DC905">
            <v>0</v>
          </cell>
          <cell r="DD905">
            <v>0</v>
          </cell>
          <cell r="DE905">
            <v>0</v>
          </cell>
          <cell r="DF905">
            <v>0</v>
          </cell>
          <cell r="DG905">
            <v>0</v>
          </cell>
          <cell r="DI905">
            <v>0</v>
          </cell>
          <cell r="DJ905">
            <v>0</v>
          </cell>
          <cell r="DK905">
            <v>0</v>
          </cell>
          <cell r="DL905">
            <v>0</v>
          </cell>
          <cell r="DM905">
            <v>0</v>
          </cell>
          <cell r="DN905">
            <v>0</v>
          </cell>
          <cell r="DO905">
            <v>0</v>
          </cell>
          <cell r="DP905">
            <v>0</v>
          </cell>
          <cell r="DQ905">
            <v>0</v>
          </cell>
          <cell r="DR905">
            <v>0</v>
          </cell>
          <cell r="DS905">
            <v>0</v>
          </cell>
          <cell r="DU905" t="str">
            <v>MCC 8014CPM00029</v>
          </cell>
          <cell r="DV905">
            <v>0</v>
          </cell>
          <cell r="DW905">
            <v>1</v>
          </cell>
          <cell r="DX905">
            <v>1</v>
          </cell>
          <cell r="DY905">
            <v>0</v>
          </cell>
          <cell r="DZ905">
            <v>0</v>
          </cell>
          <cell r="EB905">
            <v>0</v>
          </cell>
          <cell r="EC905" t="str">
            <v>Regional Recreational Facilities</v>
          </cell>
          <cell r="ED905" t="str">
            <v>Regional Recreational Facilities</v>
          </cell>
        </row>
        <row r="906">
          <cell r="D906" t="str">
            <v>PC2130201</v>
          </cell>
          <cell r="E906" t="str">
            <v>Sportsgrounds Renewals</v>
          </cell>
          <cell r="F906" t="str">
            <v>Auckland Council</v>
          </cell>
          <cell r="G906" t="str">
            <v>Parks, sports and recreation</v>
          </cell>
          <cell r="H906" t="str">
            <v>E170805</v>
          </cell>
          <cell r="I906" t="str">
            <v>Local and sports parks - south management</v>
          </cell>
          <cell r="J906" t="str">
            <v>Lifestyle and culture</v>
          </cell>
          <cell r="K906" t="str">
            <v>Local parks services</v>
          </cell>
          <cell r="L906" t="str">
            <v>Local parks</v>
          </cell>
          <cell r="M906" t="str">
            <v>Local activities</v>
          </cell>
          <cell r="N906" t="str">
            <v>Local parks services</v>
          </cell>
          <cell r="O906" t="str">
            <v>Local parks</v>
          </cell>
          <cell r="P906" t="str">
            <v>Lifestyle and culture</v>
          </cell>
          <cell r="Q906" t="str">
            <v>Local parks services</v>
          </cell>
          <cell r="R906" t="str">
            <v>Local parks</v>
          </cell>
          <cell r="S906" t="str">
            <v>A1241205</v>
          </cell>
          <cell r="T906" t="str">
            <v>A1241205</v>
          </cell>
          <cell r="U906" t="str">
            <v>Local parks</v>
          </cell>
          <cell r="V906" t="str">
            <v>L110</v>
          </cell>
          <cell r="W906" t="str">
            <v>Franklin</v>
          </cell>
          <cell r="X906" t="str">
            <v>PL40810</v>
          </cell>
          <cell r="Y906" t="str">
            <v>Expense</v>
          </cell>
          <cell r="Z906">
            <v>20130701</v>
          </cell>
          <cell r="AA906">
            <v>20220630</v>
          </cell>
          <cell r="AB906">
            <v>1</v>
          </cell>
          <cell r="AC906" t="str">
            <v>Programme</v>
          </cell>
          <cell r="AD906">
            <v>0</v>
          </cell>
          <cell r="AE906">
            <v>0</v>
          </cell>
          <cell r="AF906">
            <v>0</v>
          </cell>
          <cell r="AG906">
            <v>1</v>
          </cell>
          <cell r="AH906">
            <v>2</v>
          </cell>
          <cell r="AI906" t="str">
            <v>Local &amp; Sports Parks</v>
          </cell>
          <cell r="AJ906" t="str">
            <v>Structures parks</v>
          </cell>
          <cell r="AK906">
            <v>25</v>
          </cell>
          <cell r="AM906">
            <v>1</v>
          </cell>
          <cell r="AT906">
            <v>0</v>
          </cell>
          <cell r="AU906">
            <v>361517.46651828376</v>
          </cell>
          <cell r="AV906">
            <v>194622</v>
          </cell>
          <cell r="AW906">
            <v>188578</v>
          </cell>
          <cell r="AX906">
            <v>186233</v>
          </cell>
          <cell r="AY906">
            <v>187281</v>
          </cell>
          <cell r="AZ906">
            <v>186972</v>
          </cell>
          <cell r="BA906">
            <v>138118</v>
          </cell>
          <cell r="BB906">
            <v>138118</v>
          </cell>
          <cell r="BC906">
            <v>138118</v>
          </cell>
          <cell r="BD906">
            <v>3.1E-2</v>
          </cell>
          <cell r="BE906">
            <v>6.1930000000000041E-2</v>
          </cell>
          <cell r="BF906">
            <v>9.3787900000000146E-2</v>
          </cell>
          <cell r="BG906">
            <v>0.12878911280000027</v>
          </cell>
          <cell r="BH906">
            <v>0.16491036440960039</v>
          </cell>
          <cell r="BI906">
            <v>0.19869276497747879</v>
          </cell>
          <cell r="BJ906">
            <v>0.23225616239684821</v>
          </cell>
          <cell r="BK906">
            <v>0.27045610343115034</v>
          </cell>
          <cell r="BL906">
            <v>0.31238115484437823</v>
          </cell>
          <cell r="BM906">
            <v>0.35568973295424255</v>
          </cell>
          <cell r="BN906">
            <v>0</v>
          </cell>
          <cell r="BO906">
            <v>0</v>
          </cell>
          <cell r="BP906">
            <v>22388.776701477327</v>
          </cell>
          <cell r="BQ906">
            <v>18253.188673800028</v>
          </cell>
          <cell r="BR906">
            <v>24286.793313598449</v>
          </cell>
          <cell r="BS906">
            <v>30711.751895093108</v>
          </cell>
          <cell r="BT906">
            <v>37211.379717747208</v>
          </cell>
          <cell r="BU906">
            <v>43425.3991956635</v>
          </cell>
          <cell r="BV906">
            <v>37354.856093703624</v>
          </cell>
          <cell r="BW906">
            <v>43145.460344795829</v>
          </cell>
          <cell r="BX906">
            <v>49127.154536174072</v>
          </cell>
          <cell r="BY906">
            <v>0</v>
          </cell>
          <cell r="BZ906">
            <v>0</v>
          </cell>
          <cell r="CA906">
            <v>383906.24321976106</v>
          </cell>
          <cell r="CB906">
            <v>212875.18867380003</v>
          </cell>
          <cell r="CC906">
            <v>212864.79331359843</v>
          </cell>
          <cell r="CD906">
            <v>216944.7518950931</v>
          </cell>
          <cell r="CE906">
            <v>224492.37971774722</v>
          </cell>
          <cell r="CF906">
            <v>230397.39919566351</v>
          </cell>
          <cell r="CG906">
            <v>175472.85609370362</v>
          </cell>
          <cell r="CH906">
            <v>181263.46034479584</v>
          </cell>
          <cell r="CI906">
            <v>187245.15453617409</v>
          </cell>
          <cell r="CK906">
            <v>0</v>
          </cell>
          <cell r="CL906">
            <v>0</v>
          </cell>
          <cell r="CM906">
            <v>0</v>
          </cell>
          <cell r="CN906">
            <v>0</v>
          </cell>
          <cell r="CO906">
            <v>0</v>
          </cell>
          <cell r="CP906">
            <v>0</v>
          </cell>
          <cell r="CQ906">
            <v>0</v>
          </cell>
          <cell r="CR906">
            <v>0</v>
          </cell>
          <cell r="CS906">
            <v>0</v>
          </cell>
          <cell r="CT906">
            <v>0</v>
          </cell>
          <cell r="CU906">
            <v>0</v>
          </cell>
          <cell r="CW906">
            <v>0</v>
          </cell>
          <cell r="CX906">
            <v>0</v>
          </cell>
          <cell r="CY906">
            <v>0</v>
          </cell>
          <cell r="CZ906">
            <v>0</v>
          </cell>
          <cell r="DA906">
            <v>0</v>
          </cell>
          <cell r="DB906">
            <v>0</v>
          </cell>
          <cell r="DC906">
            <v>0</v>
          </cell>
          <cell r="DD906">
            <v>0</v>
          </cell>
          <cell r="DE906">
            <v>0</v>
          </cell>
          <cell r="DF906">
            <v>0</v>
          </cell>
          <cell r="DG906">
            <v>0</v>
          </cell>
          <cell r="DI906">
            <v>0</v>
          </cell>
          <cell r="DJ906">
            <v>0</v>
          </cell>
          <cell r="DK906">
            <v>383906.24321976106</v>
          </cell>
          <cell r="DL906">
            <v>212875.18867380003</v>
          </cell>
          <cell r="DM906">
            <v>212864.79331359843</v>
          </cell>
          <cell r="DN906">
            <v>216944.7518950931</v>
          </cell>
          <cell r="DO906">
            <v>224492.37971774722</v>
          </cell>
          <cell r="DP906">
            <v>230397.39919566351</v>
          </cell>
          <cell r="DQ906">
            <v>175472.85609370362</v>
          </cell>
          <cell r="DR906">
            <v>181263.46034479584</v>
          </cell>
          <cell r="DS906">
            <v>187245.15453617409</v>
          </cell>
          <cell r="DU906" t="str">
            <v>MCC 8014CPM00053</v>
          </cell>
          <cell r="DV906">
            <v>0</v>
          </cell>
          <cell r="DW906">
            <v>0</v>
          </cell>
          <cell r="DX906">
            <v>6</v>
          </cell>
          <cell r="DY906">
            <v>1719557.4665182838</v>
          </cell>
          <cell r="DZ906">
            <v>2025462.226990337</v>
          </cell>
          <cell r="EB906">
            <v>2025462.226990337</v>
          </cell>
          <cell r="EC906" t="str">
            <v>Def</v>
          </cell>
          <cell r="ED906" t="str">
            <v>Local Recreational Facilities</v>
          </cell>
        </row>
        <row r="907">
          <cell r="D907" t="str">
            <v>PC2130201</v>
          </cell>
          <cell r="E907" t="str">
            <v>Sportsgrounds Renewals</v>
          </cell>
          <cell r="F907" t="str">
            <v>Auckland Council</v>
          </cell>
          <cell r="G907" t="str">
            <v>Parks, sports and recreation</v>
          </cell>
          <cell r="H907" t="str">
            <v>E170805</v>
          </cell>
          <cell r="I907" t="str">
            <v>Local and sports parks - south management</v>
          </cell>
          <cell r="J907" t="str">
            <v>Lifestyle and culture</v>
          </cell>
          <cell r="K907" t="str">
            <v>Local parks services</v>
          </cell>
          <cell r="L907" t="str">
            <v>Local parks</v>
          </cell>
          <cell r="M907" t="str">
            <v>Local activities</v>
          </cell>
          <cell r="N907" t="str">
            <v>Local parks services</v>
          </cell>
          <cell r="O907" t="str">
            <v>Local parks</v>
          </cell>
          <cell r="P907" t="str">
            <v>Lifestyle and culture</v>
          </cell>
          <cell r="Q907" t="str">
            <v>Local parks services</v>
          </cell>
          <cell r="R907" t="str">
            <v>Local parks</v>
          </cell>
          <cell r="S907" t="str">
            <v>A1241205</v>
          </cell>
          <cell r="T907" t="str">
            <v>A1241205</v>
          </cell>
          <cell r="U907" t="str">
            <v>Local parks</v>
          </cell>
          <cell r="V907" t="str">
            <v>L130</v>
          </cell>
          <cell r="W907" t="str">
            <v>Howick</v>
          </cell>
          <cell r="X907" t="str">
            <v>PL40810</v>
          </cell>
          <cell r="Y907" t="str">
            <v>Expense</v>
          </cell>
          <cell r="Z907">
            <v>20120701</v>
          </cell>
          <cell r="AA907">
            <v>20220630</v>
          </cell>
          <cell r="AB907">
            <v>1</v>
          </cell>
          <cell r="AC907" t="str">
            <v>Programme</v>
          </cell>
          <cell r="AD907">
            <v>0</v>
          </cell>
          <cell r="AE907">
            <v>0</v>
          </cell>
          <cell r="AF907">
            <v>0</v>
          </cell>
          <cell r="AG907">
            <v>1</v>
          </cell>
          <cell r="AH907">
            <v>2</v>
          </cell>
          <cell r="AI907" t="str">
            <v>Local &amp; Sports Parks</v>
          </cell>
          <cell r="AJ907" t="str">
            <v>Structures parks</v>
          </cell>
          <cell r="AK907">
            <v>25</v>
          </cell>
          <cell r="AM907">
            <v>1</v>
          </cell>
          <cell r="AT907">
            <v>782464.83411884343</v>
          </cell>
          <cell r="AU907">
            <v>533328</v>
          </cell>
          <cell r="AV907">
            <v>708353</v>
          </cell>
          <cell r="AW907">
            <v>686356</v>
          </cell>
          <cell r="AX907">
            <v>677821</v>
          </cell>
          <cell r="AY907">
            <v>681633</v>
          </cell>
          <cell r="AZ907">
            <v>680511</v>
          </cell>
          <cell r="BA907">
            <v>502700</v>
          </cell>
          <cell r="BB907">
            <v>502700</v>
          </cell>
          <cell r="BC907">
            <v>502700</v>
          </cell>
          <cell r="BD907">
            <v>3.1E-2</v>
          </cell>
          <cell r="BE907">
            <v>6.1930000000000041E-2</v>
          </cell>
          <cell r="BF907">
            <v>9.3787900000000146E-2</v>
          </cell>
          <cell r="BG907">
            <v>0.12878911280000027</v>
          </cell>
          <cell r="BH907">
            <v>0.16491036440960039</v>
          </cell>
          <cell r="BI907">
            <v>0.19869276497747879</v>
          </cell>
          <cell r="BJ907">
            <v>0.23225616239684821</v>
          </cell>
          <cell r="BK907">
            <v>0.27045610343115034</v>
          </cell>
          <cell r="BL907">
            <v>0.31238115484437823</v>
          </cell>
          <cell r="BM907">
            <v>0.35568973295424255</v>
          </cell>
          <cell r="BN907">
            <v>0</v>
          </cell>
          <cell r="BO907">
            <v>24256.409857684146</v>
          </cell>
          <cell r="BP907">
            <v>33029.003040000025</v>
          </cell>
          <cell r="BQ907">
            <v>66434.940328700104</v>
          </cell>
          <cell r="BR907">
            <v>88395.180304956986</v>
          </cell>
          <cell r="BS907">
            <v>111779.70811447974</v>
          </cell>
          <cell r="BT907">
            <v>135435.54546989381</v>
          </cell>
          <cell r="BU907">
            <v>158052.87332884158</v>
          </cell>
          <cell r="BV907">
            <v>135958.28319483928</v>
          </cell>
          <cell r="BW907">
            <v>157034.00654026892</v>
          </cell>
          <cell r="BX907">
            <v>178805.22875609773</v>
          </cell>
          <cell r="BY907">
            <v>0</v>
          </cell>
          <cell r="BZ907">
            <v>806721.24397652759</v>
          </cell>
          <cell r="CA907">
            <v>566357.00303999998</v>
          </cell>
          <cell r="CB907">
            <v>774787.94032870012</v>
          </cell>
          <cell r="CC907">
            <v>774751.18030495697</v>
          </cell>
          <cell r="CD907">
            <v>789600.70811447978</v>
          </cell>
          <cell r="CE907">
            <v>817068.54546989384</v>
          </cell>
          <cell r="CF907">
            <v>838563.87332884152</v>
          </cell>
          <cell r="CG907">
            <v>638658.28319483926</v>
          </cell>
          <cell r="CH907">
            <v>659734.00654026889</v>
          </cell>
          <cell r="CI907">
            <v>681505.22875609773</v>
          </cell>
          <cell r="CK907">
            <v>0</v>
          </cell>
          <cell r="CL907">
            <v>0</v>
          </cell>
          <cell r="CM907">
            <v>0</v>
          </cell>
          <cell r="CN907">
            <v>0</v>
          </cell>
          <cell r="CO907">
            <v>0</v>
          </cell>
          <cell r="CP907">
            <v>0</v>
          </cell>
          <cell r="CQ907">
            <v>0</v>
          </cell>
          <cell r="CR907">
            <v>0</v>
          </cell>
          <cell r="CS907">
            <v>0</v>
          </cell>
          <cell r="CT907">
            <v>0</v>
          </cell>
          <cell r="CU907">
            <v>0</v>
          </cell>
          <cell r="CW907">
            <v>0</v>
          </cell>
          <cell r="CX907">
            <v>0</v>
          </cell>
          <cell r="CY907">
            <v>0</v>
          </cell>
          <cell r="CZ907">
            <v>0</v>
          </cell>
          <cell r="DA907">
            <v>0</v>
          </cell>
          <cell r="DB907">
            <v>0</v>
          </cell>
          <cell r="DC907">
            <v>0</v>
          </cell>
          <cell r="DD907">
            <v>0</v>
          </cell>
          <cell r="DE907">
            <v>0</v>
          </cell>
          <cell r="DF907">
            <v>0</v>
          </cell>
          <cell r="DG907">
            <v>0</v>
          </cell>
          <cell r="DI907">
            <v>0</v>
          </cell>
          <cell r="DJ907">
            <v>806721.24397652759</v>
          </cell>
          <cell r="DK907">
            <v>566357.00303999998</v>
          </cell>
          <cell r="DL907">
            <v>774787.94032870012</v>
          </cell>
          <cell r="DM907">
            <v>774751.18030495697</v>
          </cell>
          <cell r="DN907">
            <v>789600.70811447978</v>
          </cell>
          <cell r="DO907">
            <v>817068.54546989384</v>
          </cell>
          <cell r="DP907">
            <v>838563.87332884152</v>
          </cell>
          <cell r="DQ907">
            <v>638658.28319483926</v>
          </cell>
          <cell r="DR907">
            <v>659734.00654026889</v>
          </cell>
          <cell r="DS907">
            <v>681505.22875609773</v>
          </cell>
          <cell r="DU907" t="str">
            <v>MCC 8014CPM00053</v>
          </cell>
          <cell r="DV907">
            <v>0</v>
          </cell>
          <cell r="DW907">
            <v>0</v>
          </cell>
          <cell r="DX907">
            <v>6</v>
          </cell>
          <cell r="DY907">
            <v>6258566.8341188431</v>
          </cell>
          <cell r="DZ907">
            <v>7347748.0130546056</v>
          </cell>
          <cell r="EB907">
            <v>7347748.0130546056</v>
          </cell>
          <cell r="EC907" t="str">
            <v>Def</v>
          </cell>
          <cell r="ED907" t="str">
            <v>Local Recreational Facilities</v>
          </cell>
        </row>
        <row r="908">
          <cell r="D908" t="str">
            <v>PC2130201</v>
          </cell>
          <cell r="E908" t="str">
            <v>Sportsgrounds Renewals</v>
          </cell>
          <cell r="F908" t="str">
            <v>Auckland Council</v>
          </cell>
          <cell r="G908" t="str">
            <v>Parks, sports and recreation</v>
          </cell>
          <cell r="H908" t="str">
            <v>E170805</v>
          </cell>
          <cell r="I908" t="str">
            <v>Local and sports parks - south management</v>
          </cell>
          <cell r="J908" t="str">
            <v>Lifestyle and culture</v>
          </cell>
          <cell r="K908" t="str">
            <v>Local parks services</v>
          </cell>
          <cell r="L908" t="str">
            <v>Local parks</v>
          </cell>
          <cell r="M908" t="str">
            <v>Local activities</v>
          </cell>
          <cell r="N908" t="str">
            <v>Local parks services</v>
          </cell>
          <cell r="O908" t="str">
            <v>Local parks</v>
          </cell>
          <cell r="P908" t="str">
            <v>Lifestyle and culture</v>
          </cell>
          <cell r="Q908" t="str">
            <v>Local parks services</v>
          </cell>
          <cell r="R908" t="str">
            <v>Local parks</v>
          </cell>
          <cell r="S908" t="str">
            <v>A1241205</v>
          </cell>
          <cell r="T908" t="str">
            <v>A1241205</v>
          </cell>
          <cell r="U908" t="str">
            <v>Local parks</v>
          </cell>
          <cell r="V908" t="str">
            <v>L140</v>
          </cell>
          <cell r="W908" t="str">
            <v>Mangere-Otahuhu</v>
          </cell>
          <cell r="X908" t="str">
            <v>PL40810</v>
          </cell>
          <cell r="Y908" t="str">
            <v>Expense</v>
          </cell>
          <cell r="Z908">
            <v>20120701</v>
          </cell>
          <cell r="AA908">
            <v>20220630</v>
          </cell>
          <cell r="AB908">
            <v>1</v>
          </cell>
          <cell r="AC908" t="str">
            <v>Programme</v>
          </cell>
          <cell r="AD908">
            <v>0</v>
          </cell>
          <cell r="AE908">
            <v>0</v>
          </cell>
          <cell r="AF908">
            <v>0</v>
          </cell>
          <cell r="AG908">
            <v>1</v>
          </cell>
          <cell r="AH908">
            <v>2</v>
          </cell>
          <cell r="AI908" t="str">
            <v>Local &amp; Sports Parks</v>
          </cell>
          <cell r="AJ908" t="str">
            <v>Structures parks</v>
          </cell>
          <cell r="AK908">
            <v>25</v>
          </cell>
          <cell r="AM908">
            <v>1</v>
          </cell>
          <cell r="AT908">
            <v>312216.31635264878</v>
          </cell>
          <cell r="AU908">
            <v>212807</v>
          </cell>
          <cell r="AV908">
            <v>282644</v>
          </cell>
          <cell r="AW908">
            <v>273867</v>
          </cell>
          <cell r="AX908">
            <v>270462</v>
          </cell>
          <cell r="AY908">
            <v>271983</v>
          </cell>
          <cell r="AZ908">
            <v>271535</v>
          </cell>
          <cell r="BA908">
            <v>200585</v>
          </cell>
          <cell r="BB908">
            <v>200585</v>
          </cell>
          <cell r="BC908">
            <v>200585</v>
          </cell>
          <cell r="BD908">
            <v>3.1E-2</v>
          </cell>
          <cell r="BE908">
            <v>6.1930000000000041E-2</v>
          </cell>
          <cell r="BF908">
            <v>9.3787900000000146E-2</v>
          </cell>
          <cell r="BG908">
            <v>0.12878911280000027</v>
          </cell>
          <cell r="BH908">
            <v>0.16491036440960039</v>
          </cell>
          <cell r="BI908">
            <v>0.19869276497747879</v>
          </cell>
          <cell r="BJ908">
            <v>0.23225616239684821</v>
          </cell>
          <cell r="BK908">
            <v>0.27045610343115034</v>
          </cell>
          <cell r="BL908">
            <v>0.31238115484437823</v>
          </cell>
          <cell r="BM908">
            <v>0.35568973295424255</v>
          </cell>
          <cell r="BN908">
            <v>0</v>
          </cell>
          <cell r="BO908">
            <v>9678.705806932112</v>
          </cell>
          <cell r="BP908">
            <v>13179.137510000008</v>
          </cell>
          <cell r="BQ908">
            <v>26508.587207600041</v>
          </cell>
          <cell r="BR908">
            <v>35271.087955197676</v>
          </cell>
          <cell r="BS908">
            <v>44601.986978949339</v>
          </cell>
          <cell r="BT908">
            <v>54041.05429686961</v>
          </cell>
          <cell r="BU908">
            <v>63065.677056428176</v>
          </cell>
          <cell r="BV908">
            <v>54249.437506737289</v>
          </cell>
          <cell r="BW908">
            <v>62658.973944459605</v>
          </cell>
          <cell r="BX908">
            <v>71346.025084626745</v>
          </cell>
          <cell r="BY908">
            <v>0</v>
          </cell>
          <cell r="BZ908">
            <v>321895.0221595809</v>
          </cell>
          <cell r="CA908">
            <v>225986.13751</v>
          </cell>
          <cell r="CB908">
            <v>309152.58720760007</v>
          </cell>
          <cell r="CC908">
            <v>309138.08795519767</v>
          </cell>
          <cell r="CD908">
            <v>315063.98697894934</v>
          </cell>
          <cell r="CE908">
            <v>326024.05429686961</v>
          </cell>
          <cell r="CF908">
            <v>334600.67705642816</v>
          </cell>
          <cell r="CG908">
            <v>254834.4375067373</v>
          </cell>
          <cell r="CH908">
            <v>263243.97394445958</v>
          </cell>
          <cell r="CI908">
            <v>271931.02508462674</v>
          </cell>
          <cell r="CK908">
            <v>0</v>
          </cell>
          <cell r="CL908">
            <v>0</v>
          </cell>
          <cell r="CM908">
            <v>0</v>
          </cell>
          <cell r="CN908">
            <v>0</v>
          </cell>
          <cell r="CO908">
            <v>0</v>
          </cell>
          <cell r="CP908">
            <v>0</v>
          </cell>
          <cell r="CQ908">
            <v>0</v>
          </cell>
          <cell r="CR908">
            <v>0</v>
          </cell>
          <cell r="CS908">
            <v>0</v>
          </cell>
          <cell r="CT908">
            <v>0</v>
          </cell>
          <cell r="CU908">
            <v>0</v>
          </cell>
          <cell r="CW908">
            <v>0</v>
          </cell>
          <cell r="CX908">
            <v>0</v>
          </cell>
          <cell r="CY908">
            <v>0</v>
          </cell>
          <cell r="CZ908">
            <v>0</v>
          </cell>
          <cell r="DA908">
            <v>0</v>
          </cell>
          <cell r="DB908">
            <v>0</v>
          </cell>
          <cell r="DC908">
            <v>0</v>
          </cell>
          <cell r="DD908">
            <v>0</v>
          </cell>
          <cell r="DE908">
            <v>0</v>
          </cell>
          <cell r="DF908">
            <v>0</v>
          </cell>
          <cell r="DG908">
            <v>0</v>
          </cell>
          <cell r="DI908">
            <v>0</v>
          </cell>
          <cell r="DJ908">
            <v>321895.0221595809</v>
          </cell>
          <cell r="DK908">
            <v>225986.13751</v>
          </cell>
          <cell r="DL908">
            <v>309152.58720760007</v>
          </cell>
          <cell r="DM908">
            <v>309138.08795519767</v>
          </cell>
          <cell r="DN908">
            <v>315063.98697894934</v>
          </cell>
          <cell r="DO908">
            <v>326024.05429686961</v>
          </cell>
          <cell r="DP908">
            <v>334600.67705642816</v>
          </cell>
          <cell r="DQ908">
            <v>254834.4375067373</v>
          </cell>
          <cell r="DR908">
            <v>263243.97394445958</v>
          </cell>
          <cell r="DS908">
            <v>271931.02508462674</v>
          </cell>
          <cell r="DU908" t="str">
            <v>MCC 8014CPM00053</v>
          </cell>
          <cell r="DV908">
            <v>0</v>
          </cell>
          <cell r="DW908">
            <v>0</v>
          </cell>
          <cell r="DX908">
            <v>6</v>
          </cell>
          <cell r="DY908">
            <v>2497269.3163526487</v>
          </cell>
          <cell r="DZ908">
            <v>2931869.9897004492</v>
          </cell>
          <cell r="EB908">
            <v>2931869.9897004492</v>
          </cell>
          <cell r="EC908" t="str">
            <v>Def</v>
          </cell>
          <cell r="ED908" t="str">
            <v>Local Recreational Facilities</v>
          </cell>
        </row>
        <row r="909">
          <cell r="D909" t="str">
            <v>PC2130201</v>
          </cell>
          <cell r="E909" t="str">
            <v>Sportsgrounds Renewals</v>
          </cell>
          <cell r="F909" t="str">
            <v>Auckland Council</v>
          </cell>
          <cell r="G909" t="str">
            <v>Parks, sports and recreation</v>
          </cell>
          <cell r="H909" t="str">
            <v>E170805</v>
          </cell>
          <cell r="I909" t="str">
            <v>Local and sports parks - south management</v>
          </cell>
          <cell r="J909" t="str">
            <v>Lifestyle and culture</v>
          </cell>
          <cell r="K909" t="str">
            <v>Local parks services</v>
          </cell>
          <cell r="L909" t="str">
            <v>Local parks</v>
          </cell>
          <cell r="M909" t="str">
            <v>Local activities</v>
          </cell>
          <cell r="N909" t="str">
            <v>Local parks services</v>
          </cell>
          <cell r="O909" t="str">
            <v>Local parks</v>
          </cell>
          <cell r="P909" t="str">
            <v>Lifestyle and culture</v>
          </cell>
          <cell r="Q909" t="str">
            <v>Local parks services</v>
          </cell>
          <cell r="R909" t="str">
            <v>Local parks</v>
          </cell>
          <cell r="S909" t="str">
            <v>A1241205</v>
          </cell>
          <cell r="T909" t="str">
            <v>A1241205</v>
          </cell>
          <cell r="U909" t="str">
            <v>Local parks</v>
          </cell>
          <cell r="V909" t="str">
            <v>L145</v>
          </cell>
          <cell r="W909" t="str">
            <v>Manurewa</v>
          </cell>
          <cell r="X909" t="str">
            <v>PL40810</v>
          </cell>
          <cell r="Y909" t="str">
            <v>Expense</v>
          </cell>
          <cell r="Z909">
            <v>20120701</v>
          </cell>
          <cell r="AA909">
            <v>20220630</v>
          </cell>
          <cell r="AB909">
            <v>1</v>
          </cell>
          <cell r="AC909" t="str">
            <v>Programme</v>
          </cell>
          <cell r="AD909">
            <v>0</v>
          </cell>
          <cell r="AE909">
            <v>0</v>
          </cell>
          <cell r="AF909">
            <v>0</v>
          </cell>
          <cell r="AG909">
            <v>1</v>
          </cell>
          <cell r="AH909">
            <v>2</v>
          </cell>
          <cell r="AI909" t="str">
            <v>Local &amp; Sports Parks</v>
          </cell>
          <cell r="AJ909" t="str">
            <v>Structures parks</v>
          </cell>
          <cell r="AK909">
            <v>25</v>
          </cell>
          <cell r="AM909">
            <v>1</v>
          </cell>
          <cell r="AT909">
            <v>417802.98752343253</v>
          </cell>
          <cell r="AU909">
            <v>284774</v>
          </cell>
          <cell r="AV909">
            <v>378230</v>
          </cell>
          <cell r="AW909">
            <v>366485</v>
          </cell>
          <cell r="AX909">
            <v>361928</v>
          </cell>
          <cell r="AY909">
            <v>363963</v>
          </cell>
          <cell r="AZ909">
            <v>363364</v>
          </cell>
          <cell r="BA909">
            <v>268420</v>
          </cell>
          <cell r="BB909">
            <v>268420</v>
          </cell>
          <cell r="BC909">
            <v>268420</v>
          </cell>
          <cell r="BD909">
            <v>3.1E-2</v>
          </cell>
          <cell r="BE909">
            <v>6.1930000000000041E-2</v>
          </cell>
          <cell r="BF909">
            <v>9.3787900000000146E-2</v>
          </cell>
          <cell r="BG909">
            <v>0.12878911280000027</v>
          </cell>
          <cell r="BH909">
            <v>0.16491036440960039</v>
          </cell>
          <cell r="BI909">
            <v>0.19869276497747879</v>
          </cell>
          <cell r="BJ909">
            <v>0.23225616239684821</v>
          </cell>
          <cell r="BK909">
            <v>0.27045610343115034</v>
          </cell>
          <cell r="BL909">
            <v>0.31238115484437823</v>
          </cell>
          <cell r="BM909">
            <v>0.35568973295424255</v>
          </cell>
          <cell r="BN909">
            <v>0</v>
          </cell>
          <cell r="BO909">
            <v>12951.892613226408</v>
          </cell>
          <cell r="BP909">
            <v>17636.053820000012</v>
          </cell>
          <cell r="BQ909">
            <v>35473.397417000058</v>
          </cell>
          <cell r="BR909">
            <v>47199.278004508102</v>
          </cell>
          <cell r="BS909">
            <v>59685.678370037851</v>
          </cell>
          <cell r="BT909">
            <v>72316.814819498119</v>
          </cell>
          <cell r="BU909">
            <v>84393.528193168357</v>
          </cell>
          <cell r="BV909">
            <v>72595.827282989369</v>
          </cell>
          <cell r="BW909">
            <v>83849.349583328003</v>
          </cell>
          <cell r="BX909">
            <v>95474.238119577785</v>
          </cell>
          <cell r="BY909">
            <v>0</v>
          </cell>
          <cell r="BZ909">
            <v>430754.88013665896</v>
          </cell>
          <cell r="CA909">
            <v>302410.05382000003</v>
          </cell>
          <cell r="CB909">
            <v>413703.39741700003</v>
          </cell>
          <cell r="CC909">
            <v>413684.27800450812</v>
          </cell>
          <cell r="CD909">
            <v>421613.67837003787</v>
          </cell>
          <cell r="CE909">
            <v>436279.8148194981</v>
          </cell>
          <cell r="CF909">
            <v>447757.52819316834</v>
          </cell>
          <cell r="CG909">
            <v>341015.8272829894</v>
          </cell>
          <cell r="CH909">
            <v>352269.349583328</v>
          </cell>
          <cell r="CI909">
            <v>363894.23811957776</v>
          </cell>
          <cell r="CK909">
            <v>0</v>
          </cell>
          <cell r="CL909">
            <v>0</v>
          </cell>
          <cell r="CM909">
            <v>0</v>
          </cell>
          <cell r="CN909">
            <v>0</v>
          </cell>
          <cell r="CO909">
            <v>0</v>
          </cell>
          <cell r="CP909">
            <v>0</v>
          </cell>
          <cell r="CQ909">
            <v>0</v>
          </cell>
          <cell r="CR909">
            <v>0</v>
          </cell>
          <cell r="CS909">
            <v>0</v>
          </cell>
          <cell r="CT909">
            <v>0</v>
          </cell>
          <cell r="CU909">
            <v>0</v>
          </cell>
          <cell r="CW909">
            <v>0</v>
          </cell>
          <cell r="CX909">
            <v>0</v>
          </cell>
          <cell r="CY909">
            <v>0</v>
          </cell>
          <cell r="CZ909">
            <v>0</v>
          </cell>
          <cell r="DA909">
            <v>0</v>
          </cell>
          <cell r="DB909">
            <v>0</v>
          </cell>
          <cell r="DC909">
            <v>0</v>
          </cell>
          <cell r="DD909">
            <v>0</v>
          </cell>
          <cell r="DE909">
            <v>0</v>
          </cell>
          <cell r="DF909">
            <v>0</v>
          </cell>
          <cell r="DG909">
            <v>0</v>
          </cell>
          <cell r="DI909">
            <v>0</v>
          </cell>
          <cell r="DJ909">
            <v>430754.88013665896</v>
          </cell>
          <cell r="DK909">
            <v>302410.05382000003</v>
          </cell>
          <cell r="DL909">
            <v>413703.39741700003</v>
          </cell>
          <cell r="DM909">
            <v>413684.27800450812</v>
          </cell>
          <cell r="DN909">
            <v>421613.67837003787</v>
          </cell>
          <cell r="DO909">
            <v>436279.8148194981</v>
          </cell>
          <cell r="DP909">
            <v>447757.52819316834</v>
          </cell>
          <cell r="DQ909">
            <v>341015.8272829894</v>
          </cell>
          <cell r="DR909">
            <v>352269.349583328</v>
          </cell>
          <cell r="DS909">
            <v>363894.23811957776</v>
          </cell>
          <cell r="DU909" t="str">
            <v>MCC 8014CPM00053</v>
          </cell>
          <cell r="DV909">
            <v>0</v>
          </cell>
          <cell r="DW909">
            <v>0</v>
          </cell>
          <cell r="DX909">
            <v>6</v>
          </cell>
          <cell r="DY909">
            <v>3341806.9875234328</v>
          </cell>
          <cell r="DZ909">
            <v>3923383.045746767</v>
          </cell>
          <cell r="EB909">
            <v>3923383.045746767</v>
          </cell>
          <cell r="EC909" t="str">
            <v>Def</v>
          </cell>
          <cell r="ED909" t="str">
            <v>Local Recreational Facilities</v>
          </cell>
        </row>
        <row r="910">
          <cell r="D910" t="str">
            <v>PC2130201</v>
          </cell>
          <cell r="E910" t="str">
            <v>Sportsgrounds Renewals</v>
          </cell>
          <cell r="F910" t="str">
            <v>Auckland Council</v>
          </cell>
          <cell r="G910" t="str">
            <v>Parks, sports and recreation</v>
          </cell>
          <cell r="H910" t="str">
            <v>E170805</v>
          </cell>
          <cell r="I910" t="str">
            <v>Local and sports parks - south management</v>
          </cell>
          <cell r="J910" t="str">
            <v>Lifestyle and culture</v>
          </cell>
          <cell r="K910" t="str">
            <v>Local parks services</v>
          </cell>
          <cell r="L910" t="str">
            <v>Local parks</v>
          </cell>
          <cell r="M910" t="str">
            <v>Local activities</v>
          </cell>
          <cell r="N910" t="str">
            <v>Local parks services</v>
          </cell>
          <cell r="O910" t="str">
            <v>Local parks</v>
          </cell>
          <cell r="P910" t="str">
            <v>Lifestyle and culture</v>
          </cell>
          <cell r="Q910" t="str">
            <v>Local parks services</v>
          </cell>
          <cell r="R910" t="str">
            <v>Local parks</v>
          </cell>
          <cell r="S910" t="str">
            <v>A1241205</v>
          </cell>
          <cell r="T910" t="str">
            <v>A1241205</v>
          </cell>
          <cell r="U910" t="str">
            <v>Local parks</v>
          </cell>
          <cell r="V910" t="str">
            <v>L160</v>
          </cell>
          <cell r="W910" t="str">
            <v>Otara-Papatoetoe</v>
          </cell>
          <cell r="X910" t="str">
            <v>PL40810</v>
          </cell>
          <cell r="Y910" t="str">
            <v>Expense</v>
          </cell>
          <cell r="Z910">
            <v>20120701</v>
          </cell>
          <cell r="AA910">
            <v>20220630</v>
          </cell>
          <cell r="AB910">
            <v>1</v>
          </cell>
          <cell r="AC910" t="str">
            <v>Programme</v>
          </cell>
          <cell r="AD910">
            <v>0</v>
          </cell>
          <cell r="AE910">
            <v>0</v>
          </cell>
          <cell r="AF910">
            <v>0</v>
          </cell>
          <cell r="AG910">
            <v>1</v>
          </cell>
          <cell r="AH910">
            <v>2</v>
          </cell>
          <cell r="AI910" t="str">
            <v>Local &amp; Sports Parks</v>
          </cell>
          <cell r="AJ910" t="str">
            <v>Structures parks</v>
          </cell>
          <cell r="AK910">
            <v>25</v>
          </cell>
          <cell r="AM910">
            <v>1</v>
          </cell>
          <cell r="AT910">
            <v>451667.03948679147</v>
          </cell>
          <cell r="AU910">
            <v>307857.45399999991</v>
          </cell>
          <cell r="AV910">
            <v>408888.21600000001</v>
          </cell>
          <cell r="AW910">
            <v>396189.81099999999</v>
          </cell>
          <cell r="AX910">
            <v>391262.82499999995</v>
          </cell>
          <cell r="AY910">
            <v>393463.64500000002</v>
          </cell>
          <cell r="AZ910">
            <v>392817.29700000002</v>
          </cell>
          <cell r="BA910">
            <v>290177</v>
          </cell>
          <cell r="BB910">
            <v>290177</v>
          </cell>
          <cell r="BC910">
            <v>290177</v>
          </cell>
          <cell r="BD910">
            <v>3.1E-2</v>
          </cell>
          <cell r="BE910">
            <v>6.1930000000000041E-2</v>
          </cell>
          <cell r="BF910">
            <v>9.3787900000000146E-2</v>
          </cell>
          <cell r="BG910">
            <v>0.12878911280000027</v>
          </cell>
          <cell r="BH910">
            <v>0.16491036440960039</v>
          </cell>
          <cell r="BI910">
            <v>0.19869276497747879</v>
          </cell>
          <cell r="BJ910">
            <v>0.23225616239684821</v>
          </cell>
          <cell r="BK910">
            <v>0.27045610343115034</v>
          </cell>
          <cell r="BL910">
            <v>0.31238115484437823</v>
          </cell>
          <cell r="BM910">
            <v>0.35568973295424255</v>
          </cell>
          <cell r="BN910">
            <v>0</v>
          </cell>
          <cell r="BO910">
            <v>14001.678224090536</v>
          </cell>
          <cell r="BP910">
            <v>19065.612126220007</v>
          </cell>
          <cell r="BQ910">
            <v>38348.767113386464</v>
          </cell>
          <cell r="BR910">
            <v>51024.934259089787</v>
          </cell>
          <cell r="BS910">
            <v>64523.295050679699</v>
          </cell>
          <cell r="BT910">
            <v>78178.379543167146</v>
          </cell>
          <cell r="BU910">
            <v>91234.237924322966</v>
          </cell>
          <cell r="BV910">
            <v>78480.140725340912</v>
          </cell>
          <cell r="BW910">
            <v>90645.826369277143</v>
          </cell>
          <cell r="BX910">
            <v>103212.97963946324</v>
          </cell>
          <cell r="BY910">
            <v>0</v>
          </cell>
          <cell r="BZ910">
            <v>465668.71771088202</v>
          </cell>
          <cell r="CA910">
            <v>326923.06612621993</v>
          </cell>
          <cell r="CB910">
            <v>447236.98311338649</v>
          </cell>
          <cell r="CC910">
            <v>447214.74525908974</v>
          </cell>
          <cell r="CD910">
            <v>455786.12005067966</v>
          </cell>
          <cell r="CE910">
            <v>471642.02454316715</v>
          </cell>
          <cell r="CF910">
            <v>484051.53492432297</v>
          </cell>
          <cell r="CG910">
            <v>368657.14072534093</v>
          </cell>
          <cell r="CH910">
            <v>380822.82636927714</v>
          </cell>
          <cell r="CI910">
            <v>393389.97963946324</v>
          </cell>
          <cell r="CK910">
            <v>0</v>
          </cell>
          <cell r="CL910">
            <v>0</v>
          </cell>
          <cell r="CM910">
            <v>0</v>
          </cell>
          <cell r="CN910">
            <v>0</v>
          </cell>
          <cell r="CO910">
            <v>0</v>
          </cell>
          <cell r="CP910">
            <v>0</v>
          </cell>
          <cell r="CQ910">
            <v>0</v>
          </cell>
          <cell r="CR910">
            <v>0</v>
          </cell>
          <cell r="CS910">
            <v>0</v>
          </cell>
          <cell r="CT910">
            <v>0</v>
          </cell>
          <cell r="CU910">
            <v>0</v>
          </cell>
          <cell r="CW910">
            <v>0</v>
          </cell>
          <cell r="CX910">
            <v>0</v>
          </cell>
          <cell r="CY910">
            <v>0</v>
          </cell>
          <cell r="CZ910">
            <v>0</v>
          </cell>
          <cell r="DA910">
            <v>0</v>
          </cell>
          <cell r="DB910">
            <v>0</v>
          </cell>
          <cell r="DC910">
            <v>0</v>
          </cell>
          <cell r="DD910">
            <v>0</v>
          </cell>
          <cell r="DE910">
            <v>0</v>
          </cell>
          <cell r="DF910">
            <v>0</v>
          </cell>
          <cell r="DG910">
            <v>0</v>
          </cell>
          <cell r="DI910">
            <v>0</v>
          </cell>
          <cell r="DJ910">
            <v>465668.71771088202</v>
          </cell>
          <cell r="DK910">
            <v>326923.06612621993</v>
          </cell>
          <cell r="DL910">
            <v>447236.98311338649</v>
          </cell>
          <cell r="DM910">
            <v>447214.74525908974</v>
          </cell>
          <cell r="DN910">
            <v>455786.12005067966</v>
          </cell>
          <cell r="DO910">
            <v>471642.02454316715</v>
          </cell>
          <cell r="DP910">
            <v>484051.53492432297</v>
          </cell>
          <cell r="DQ910">
            <v>368657.14072534093</v>
          </cell>
          <cell r="DR910">
            <v>380822.82636927714</v>
          </cell>
          <cell r="DS910">
            <v>393389.97963946324</v>
          </cell>
          <cell r="DU910" t="str">
            <v>MCC 8014CPM00053</v>
          </cell>
          <cell r="DV910">
            <v>0</v>
          </cell>
          <cell r="DW910">
            <v>0</v>
          </cell>
          <cell r="DX910">
            <v>6</v>
          </cell>
          <cell r="DY910">
            <v>3612677.2874867916</v>
          </cell>
          <cell r="DZ910">
            <v>4241393.1384618282</v>
          </cell>
          <cell r="EB910">
            <v>4241393.1384618282</v>
          </cell>
          <cell r="EC910" t="str">
            <v>Def</v>
          </cell>
          <cell r="ED910" t="str">
            <v>Local Recreational Facilities</v>
          </cell>
        </row>
        <row r="911">
          <cell r="D911" t="str">
            <v>PC2130201</v>
          </cell>
          <cell r="E911" t="str">
            <v>Sportsgrounds Renewals</v>
          </cell>
          <cell r="F911" t="str">
            <v>Auckland Council</v>
          </cell>
          <cell r="G911" t="str">
            <v>Parks, sports and recreation</v>
          </cell>
          <cell r="H911" t="str">
            <v>E170805</v>
          </cell>
          <cell r="I911" t="str">
            <v>Local and sports parks - south management</v>
          </cell>
          <cell r="J911" t="str">
            <v>Lifestyle and culture</v>
          </cell>
          <cell r="K911" t="str">
            <v>Local parks services</v>
          </cell>
          <cell r="L911" t="str">
            <v>Local parks</v>
          </cell>
          <cell r="M911" t="str">
            <v>Local activities</v>
          </cell>
          <cell r="N911" t="str">
            <v>Local parks services</v>
          </cell>
          <cell r="O911" t="str">
            <v>Local parks</v>
          </cell>
          <cell r="P911" t="str">
            <v>Lifestyle and culture</v>
          </cell>
          <cell r="Q911" t="str">
            <v>Local parks services</v>
          </cell>
          <cell r="R911" t="str">
            <v>Local parks</v>
          </cell>
          <cell r="S911" t="str">
            <v>A1241205</v>
          </cell>
          <cell r="T911" t="str">
            <v>A1241205</v>
          </cell>
          <cell r="U911" t="str">
            <v>Local parks</v>
          </cell>
          <cell r="V911" t="str">
            <v>L210</v>
          </cell>
          <cell r="W911" t="str">
            <v>Other (Unallocated)</v>
          </cell>
          <cell r="X911" t="str">
            <v>PL40810</v>
          </cell>
          <cell r="Y911" t="str">
            <v>Expense</v>
          </cell>
          <cell r="Z911">
            <v>20100701</v>
          </cell>
          <cell r="AA911">
            <v>20120630</v>
          </cell>
          <cell r="AB911">
            <v>1</v>
          </cell>
          <cell r="AC911" t="str">
            <v>Programme</v>
          </cell>
          <cell r="AD911">
            <v>0</v>
          </cell>
          <cell r="AE911">
            <v>0</v>
          </cell>
          <cell r="AF911">
            <v>0</v>
          </cell>
          <cell r="AG911">
            <v>1</v>
          </cell>
          <cell r="AH911">
            <v>2</v>
          </cell>
          <cell r="AI911" t="str">
            <v>Local &amp; Sports Parks</v>
          </cell>
          <cell r="AJ911" t="str">
            <v>Structures parks</v>
          </cell>
          <cell r="AK911">
            <v>25</v>
          </cell>
          <cell r="AM911">
            <v>1</v>
          </cell>
          <cell r="AS911">
            <v>1265051.8500000001</v>
          </cell>
          <cell r="AT911">
            <v>0</v>
          </cell>
          <cell r="AU911">
            <v>0</v>
          </cell>
          <cell r="AV911">
            <v>0</v>
          </cell>
          <cell r="AW911">
            <v>0</v>
          </cell>
          <cell r="AX911">
            <v>0</v>
          </cell>
          <cell r="AY911">
            <v>0</v>
          </cell>
          <cell r="AZ911">
            <v>0</v>
          </cell>
          <cell r="BA911">
            <v>0</v>
          </cell>
          <cell r="BB911">
            <v>0</v>
          </cell>
          <cell r="BC911">
            <v>0</v>
          </cell>
          <cell r="BD911">
            <v>3.1E-2</v>
          </cell>
          <cell r="BE911">
            <v>6.1930000000000041E-2</v>
          </cell>
          <cell r="BF911">
            <v>9.3787900000000146E-2</v>
          </cell>
          <cell r="BG911">
            <v>0.12878911280000027</v>
          </cell>
          <cell r="BH911">
            <v>0.16491036440960039</v>
          </cell>
          <cell r="BI911">
            <v>0.19869276497747879</v>
          </cell>
          <cell r="BJ911">
            <v>0.23225616239684821</v>
          </cell>
          <cell r="BK911">
            <v>0.27045610343115034</v>
          </cell>
          <cell r="BL911">
            <v>0.31238115484437823</v>
          </cell>
          <cell r="BM911">
            <v>0.35568973295424255</v>
          </cell>
          <cell r="BN911">
            <v>0</v>
          </cell>
          <cell r="BO911">
            <v>0</v>
          </cell>
          <cell r="BP911">
            <v>0</v>
          </cell>
          <cell r="BQ911">
            <v>0</v>
          </cell>
          <cell r="BR911">
            <v>0</v>
          </cell>
          <cell r="BS911">
            <v>0</v>
          </cell>
          <cell r="BT911">
            <v>0</v>
          </cell>
          <cell r="BU911">
            <v>0</v>
          </cell>
          <cell r="BV911">
            <v>0</v>
          </cell>
          <cell r="BW911">
            <v>0</v>
          </cell>
          <cell r="BX911">
            <v>0</v>
          </cell>
          <cell r="BY911">
            <v>1265051.8500000001</v>
          </cell>
          <cell r="BZ911">
            <v>0</v>
          </cell>
          <cell r="CA911">
            <v>0</v>
          </cell>
          <cell r="CB911">
            <v>0</v>
          </cell>
          <cell r="CC911">
            <v>0</v>
          </cell>
          <cell r="CD911">
            <v>0</v>
          </cell>
          <cell r="CE911">
            <v>0</v>
          </cell>
          <cell r="CF911">
            <v>0</v>
          </cell>
          <cell r="CG911">
            <v>0</v>
          </cell>
          <cell r="CH911">
            <v>0</v>
          </cell>
          <cell r="CI911">
            <v>0</v>
          </cell>
          <cell r="CK911">
            <v>0</v>
          </cell>
          <cell r="CL911">
            <v>0</v>
          </cell>
          <cell r="CM911">
            <v>0</v>
          </cell>
          <cell r="CN911">
            <v>0</v>
          </cell>
          <cell r="CO911">
            <v>0</v>
          </cell>
          <cell r="CP911">
            <v>0</v>
          </cell>
          <cell r="CQ911">
            <v>0</v>
          </cell>
          <cell r="CR911">
            <v>0</v>
          </cell>
          <cell r="CS911">
            <v>0</v>
          </cell>
          <cell r="CT911">
            <v>0</v>
          </cell>
          <cell r="CU911">
            <v>0</v>
          </cell>
          <cell r="CW911">
            <v>0</v>
          </cell>
          <cell r="CX911">
            <v>0</v>
          </cell>
          <cell r="CY911">
            <v>0</v>
          </cell>
          <cell r="CZ911">
            <v>0</v>
          </cell>
          <cell r="DA911">
            <v>0</v>
          </cell>
          <cell r="DB911">
            <v>0</v>
          </cell>
          <cell r="DC911">
            <v>0</v>
          </cell>
          <cell r="DD911">
            <v>0</v>
          </cell>
          <cell r="DE911">
            <v>0</v>
          </cell>
          <cell r="DF911">
            <v>0</v>
          </cell>
          <cell r="DG911">
            <v>0</v>
          </cell>
          <cell r="DI911">
            <v>1265051.8500000001</v>
          </cell>
          <cell r="DJ911">
            <v>0</v>
          </cell>
          <cell r="DK911">
            <v>0</v>
          </cell>
          <cell r="DL911">
            <v>0</v>
          </cell>
          <cell r="DM911">
            <v>0</v>
          </cell>
          <cell r="DN911">
            <v>0</v>
          </cell>
          <cell r="DO911">
            <v>0</v>
          </cell>
          <cell r="DP911">
            <v>0</v>
          </cell>
          <cell r="DQ911">
            <v>0</v>
          </cell>
          <cell r="DR911">
            <v>0</v>
          </cell>
          <cell r="DS911">
            <v>0</v>
          </cell>
          <cell r="DU911" t="str">
            <v>MCC 8014CPM00053</v>
          </cell>
          <cell r="DV911">
            <v>0</v>
          </cell>
          <cell r="DW911">
            <v>0</v>
          </cell>
          <cell r="DX911">
            <v>6</v>
          </cell>
          <cell r="DY911">
            <v>0</v>
          </cell>
          <cell r="DZ911">
            <v>0</v>
          </cell>
          <cell r="EB911">
            <v>0</v>
          </cell>
          <cell r="EC911" t="str">
            <v>Def</v>
          </cell>
          <cell r="ED911" t="str">
            <v>Local Recreational Facilities</v>
          </cell>
        </row>
        <row r="912">
          <cell r="D912" t="str">
            <v>PC2130205</v>
          </cell>
          <cell r="E912" t="str">
            <v>Capital Projects</v>
          </cell>
          <cell r="F912" t="str">
            <v>Auckland Council</v>
          </cell>
          <cell r="G912" t="str">
            <v>Parks, sports and recreation</v>
          </cell>
          <cell r="H912" t="str">
            <v>E170805</v>
          </cell>
          <cell r="I912" t="str">
            <v>Local and sports parks - south management</v>
          </cell>
          <cell r="J912" t="str">
            <v>Lifestyle and culture</v>
          </cell>
          <cell r="K912" t="str">
            <v>Local parks services</v>
          </cell>
          <cell r="L912" t="str">
            <v>Local parks</v>
          </cell>
          <cell r="M912" t="str">
            <v>Local activities</v>
          </cell>
          <cell r="N912" t="str">
            <v>Local parks services</v>
          </cell>
          <cell r="O912" t="str">
            <v>Local parks</v>
          </cell>
          <cell r="P912" t="str">
            <v>Lifestyle and culture</v>
          </cell>
          <cell r="Q912" t="str">
            <v>Local parks services</v>
          </cell>
          <cell r="R912" t="str">
            <v>Local parks</v>
          </cell>
          <cell r="S912" t="str">
            <v>A1241205</v>
          </cell>
          <cell r="T912" t="str">
            <v>A1241205</v>
          </cell>
          <cell r="U912" t="str">
            <v>Local parks</v>
          </cell>
          <cell r="V912" t="str">
            <v>L165</v>
          </cell>
          <cell r="W912" t="str">
            <v>Papakura</v>
          </cell>
          <cell r="X912" t="str">
            <v>PL40810</v>
          </cell>
          <cell r="Y912" t="str">
            <v>Expense</v>
          </cell>
          <cell r="Z912">
            <v>20110701</v>
          </cell>
          <cell r="AA912">
            <v>20220630</v>
          </cell>
          <cell r="AB912">
            <v>1</v>
          </cell>
          <cell r="AC912" t="str">
            <v>Programme</v>
          </cell>
          <cell r="AD912">
            <v>1</v>
          </cell>
          <cell r="AE912">
            <v>0</v>
          </cell>
          <cell r="AF912">
            <v>0</v>
          </cell>
          <cell r="AG912">
            <v>0</v>
          </cell>
          <cell r="AH912">
            <v>2</v>
          </cell>
          <cell r="AI912" t="str">
            <v>Local &amp; Sports Parks</v>
          </cell>
          <cell r="AJ912" t="str">
            <v>Structures parks</v>
          </cell>
          <cell r="AK912">
            <v>35</v>
          </cell>
          <cell r="AM912">
            <v>1</v>
          </cell>
          <cell r="AS912">
            <v>25000</v>
          </cell>
          <cell r="AT912">
            <v>25000</v>
          </cell>
          <cell r="AU912">
            <v>25000</v>
          </cell>
          <cell r="AV912">
            <v>25000</v>
          </cell>
          <cell r="AW912">
            <v>25000</v>
          </cell>
          <cell r="AX912">
            <v>25000</v>
          </cell>
          <cell r="AY912">
            <v>25000</v>
          </cell>
          <cell r="AZ912">
            <v>25000</v>
          </cell>
          <cell r="BA912">
            <v>25000</v>
          </cell>
          <cell r="BB912">
            <v>25000</v>
          </cell>
          <cell r="BC912">
            <v>25000</v>
          </cell>
          <cell r="BD912">
            <v>3.1E-2</v>
          </cell>
          <cell r="BE912">
            <v>6.1930000000000041E-2</v>
          </cell>
          <cell r="BF912">
            <v>9.3787900000000146E-2</v>
          </cell>
          <cell r="BG912">
            <v>0.12878911280000027</v>
          </cell>
          <cell r="BH912">
            <v>0.16491036440960039</v>
          </cell>
          <cell r="BI912">
            <v>0.19869276497747879</v>
          </cell>
          <cell r="BJ912">
            <v>0.23225616239684821</v>
          </cell>
          <cell r="BK912">
            <v>0.27045610343115034</v>
          </cell>
          <cell r="BL912">
            <v>0.31238115484437823</v>
          </cell>
          <cell r="BM912">
            <v>0.35568973295424255</v>
          </cell>
          <cell r="BN912">
            <v>0</v>
          </cell>
          <cell r="BO912">
            <v>775</v>
          </cell>
          <cell r="BP912">
            <v>1548.2500000000009</v>
          </cell>
          <cell r="BQ912">
            <v>2344.6975000000039</v>
          </cell>
          <cell r="BR912">
            <v>3219.7278200000069</v>
          </cell>
          <cell r="BS912">
            <v>4122.7591102400092</v>
          </cell>
          <cell r="BT912">
            <v>4967.31912443697</v>
          </cell>
          <cell r="BU912">
            <v>5806.4040599212049</v>
          </cell>
          <cell r="BV912">
            <v>6761.4025857787583</v>
          </cell>
          <cell r="BW912">
            <v>7809.5288711094554</v>
          </cell>
          <cell r="BX912">
            <v>8892.2433238560643</v>
          </cell>
          <cell r="BY912">
            <v>25000</v>
          </cell>
          <cell r="BZ912">
            <v>25775</v>
          </cell>
          <cell r="CA912">
            <v>26548.25</v>
          </cell>
          <cell r="CB912">
            <v>27344.697500000002</v>
          </cell>
          <cell r="CC912">
            <v>28219.727820000007</v>
          </cell>
          <cell r="CD912">
            <v>29122.759110240011</v>
          </cell>
          <cell r="CE912">
            <v>29967.31912443697</v>
          </cell>
          <cell r="CF912">
            <v>30806.404059921206</v>
          </cell>
          <cell r="CG912">
            <v>31761.402585778756</v>
          </cell>
          <cell r="CH912">
            <v>32809.528871109454</v>
          </cell>
          <cell r="CI912">
            <v>33892.243323856062</v>
          </cell>
          <cell r="CK912">
            <v>25000</v>
          </cell>
          <cell r="CL912">
            <v>25775</v>
          </cell>
          <cell r="CM912">
            <v>26548.25</v>
          </cell>
          <cell r="CN912">
            <v>27344.697500000002</v>
          </cell>
          <cell r="CO912">
            <v>28219.727820000007</v>
          </cell>
          <cell r="CP912">
            <v>29122.759110240011</v>
          </cell>
          <cell r="CQ912">
            <v>29967.31912443697</v>
          </cell>
          <cell r="CR912">
            <v>30806.404059921206</v>
          </cell>
          <cell r="CS912">
            <v>31761.402585778756</v>
          </cell>
          <cell r="CT912">
            <v>32809.528871109454</v>
          </cell>
          <cell r="CU912">
            <v>33892.243323856062</v>
          </cell>
          <cell r="CW912">
            <v>0</v>
          </cell>
          <cell r="CX912">
            <v>0</v>
          </cell>
          <cell r="CY912">
            <v>0</v>
          </cell>
          <cell r="CZ912">
            <v>0</v>
          </cell>
          <cell r="DA912">
            <v>0</v>
          </cell>
          <cell r="DB912">
            <v>0</v>
          </cell>
          <cell r="DC912">
            <v>0</v>
          </cell>
          <cell r="DD912">
            <v>0</v>
          </cell>
          <cell r="DE912">
            <v>0</v>
          </cell>
          <cell r="DF912">
            <v>0</v>
          </cell>
          <cell r="DG912">
            <v>0</v>
          </cell>
          <cell r="DI912">
            <v>0</v>
          </cell>
          <cell r="DJ912">
            <v>0</v>
          </cell>
          <cell r="DK912">
            <v>0</v>
          </cell>
          <cell r="DL912">
            <v>0</v>
          </cell>
          <cell r="DM912">
            <v>0</v>
          </cell>
          <cell r="DN912">
            <v>0</v>
          </cell>
          <cell r="DO912">
            <v>0</v>
          </cell>
          <cell r="DP912">
            <v>0</v>
          </cell>
          <cell r="DQ912">
            <v>0</v>
          </cell>
          <cell r="DR912">
            <v>0</v>
          </cell>
          <cell r="DS912">
            <v>0</v>
          </cell>
          <cell r="DU912" t="str">
            <v>PDC 42800707</v>
          </cell>
          <cell r="DV912">
            <v>0</v>
          </cell>
          <cell r="DW912">
            <v>0</v>
          </cell>
          <cell r="DX912">
            <v>1</v>
          </cell>
          <cell r="DY912">
            <v>250000</v>
          </cell>
          <cell r="DZ912">
            <v>296247.33239534253</v>
          </cell>
          <cell r="EB912">
            <v>296247.33239534253</v>
          </cell>
          <cell r="EC912" t="str">
            <v>Def</v>
          </cell>
          <cell r="ED912" t="str">
            <v>Local Recreational Facilities</v>
          </cell>
        </row>
        <row r="913">
          <cell r="D913" t="str">
            <v>PC2130206</v>
          </cell>
          <cell r="E913" t="str">
            <v>Foreshore Access</v>
          </cell>
          <cell r="F913" t="str">
            <v>Auckland Council</v>
          </cell>
          <cell r="G913" t="str">
            <v>Parks, sports and recreation</v>
          </cell>
          <cell r="H913" t="str">
            <v>E170805</v>
          </cell>
          <cell r="I913" t="str">
            <v>Local and sports parks - south management</v>
          </cell>
          <cell r="J913" t="str">
            <v>Lifestyle and culture</v>
          </cell>
          <cell r="K913" t="str">
            <v>Local parks services</v>
          </cell>
          <cell r="L913" t="str">
            <v>Local parks</v>
          </cell>
          <cell r="M913" t="str">
            <v>Local activities</v>
          </cell>
          <cell r="N913" t="str">
            <v>Local parks services</v>
          </cell>
          <cell r="O913" t="str">
            <v>Local parks</v>
          </cell>
          <cell r="P913" t="str">
            <v>Lifestyle and culture</v>
          </cell>
          <cell r="Q913" t="str">
            <v>Local parks services</v>
          </cell>
          <cell r="R913" t="str">
            <v>Local parks</v>
          </cell>
          <cell r="S913" t="str">
            <v>A1241205</v>
          </cell>
          <cell r="T913" t="str">
            <v>A1241205</v>
          </cell>
          <cell r="U913" t="str">
            <v>Local parks</v>
          </cell>
          <cell r="V913" t="str">
            <v>L165</v>
          </cell>
          <cell r="W913" t="str">
            <v>Papakura</v>
          </cell>
          <cell r="X913" t="str">
            <v>PL40810</v>
          </cell>
          <cell r="Y913" t="str">
            <v>Expense</v>
          </cell>
          <cell r="Z913">
            <v>20110701</v>
          </cell>
          <cell r="AA913">
            <v>20220630</v>
          </cell>
          <cell r="AB913">
            <v>1</v>
          </cell>
          <cell r="AC913" t="str">
            <v>Programme</v>
          </cell>
          <cell r="AD913">
            <v>0.8</v>
          </cell>
          <cell r="AE913">
            <v>0</v>
          </cell>
          <cell r="AF913">
            <v>0.2</v>
          </cell>
          <cell r="AG913">
            <v>0</v>
          </cell>
          <cell r="AH913">
            <v>2</v>
          </cell>
          <cell r="AI913" t="str">
            <v>Local &amp; Sports Parks</v>
          </cell>
          <cell r="AJ913" t="str">
            <v>Structures parks</v>
          </cell>
          <cell r="AK913">
            <v>35</v>
          </cell>
          <cell r="AM913">
            <v>0.8</v>
          </cell>
          <cell r="AO913">
            <v>0.2</v>
          </cell>
          <cell r="AS913">
            <v>30000</v>
          </cell>
          <cell r="AT913">
            <v>30000</v>
          </cell>
          <cell r="AU913">
            <v>30000</v>
          </cell>
          <cell r="AV913">
            <v>30000</v>
          </cell>
          <cell r="AW913">
            <v>30000</v>
          </cell>
          <cell r="AX913">
            <v>30000</v>
          </cell>
          <cell r="AY913">
            <v>30000</v>
          </cell>
          <cell r="AZ913">
            <v>30000</v>
          </cell>
          <cell r="BA913">
            <v>30000</v>
          </cell>
          <cell r="BB913">
            <v>30000</v>
          </cell>
          <cell r="BC913">
            <v>30000</v>
          </cell>
          <cell r="BD913">
            <v>3.1E-2</v>
          </cell>
          <cell r="BE913">
            <v>6.1930000000000041E-2</v>
          </cell>
          <cell r="BF913">
            <v>9.3787900000000146E-2</v>
          </cell>
          <cell r="BG913">
            <v>0.12878911280000027</v>
          </cell>
          <cell r="BH913">
            <v>0.16491036440960039</v>
          </cell>
          <cell r="BI913">
            <v>0.19869276497747879</v>
          </cell>
          <cell r="BJ913">
            <v>0.23225616239684821</v>
          </cell>
          <cell r="BK913">
            <v>0.27045610343115034</v>
          </cell>
          <cell r="BL913">
            <v>0.31238115484437823</v>
          </cell>
          <cell r="BM913">
            <v>0.35568973295424255</v>
          </cell>
          <cell r="BN913">
            <v>0</v>
          </cell>
          <cell r="BO913">
            <v>930</v>
          </cell>
          <cell r="BP913">
            <v>1857.9000000000012</v>
          </cell>
          <cell r="BQ913">
            <v>2813.6370000000043</v>
          </cell>
          <cell r="BR913">
            <v>3863.6733840000084</v>
          </cell>
          <cell r="BS913">
            <v>4947.3109322880118</v>
          </cell>
          <cell r="BT913">
            <v>5960.7829493243635</v>
          </cell>
          <cell r="BU913">
            <v>6967.684871905446</v>
          </cell>
          <cell r="BV913">
            <v>8113.6831029345103</v>
          </cell>
          <cell r="BW913">
            <v>9371.4346453313465</v>
          </cell>
          <cell r="BX913">
            <v>10670.691988627277</v>
          </cell>
          <cell r="BY913">
            <v>30000</v>
          </cell>
          <cell r="BZ913">
            <v>30930</v>
          </cell>
          <cell r="CA913">
            <v>31857.9</v>
          </cell>
          <cell r="CB913">
            <v>32813.637000000002</v>
          </cell>
          <cell r="CC913">
            <v>33863.673384000009</v>
          </cell>
          <cell r="CD913">
            <v>34947.310932288012</v>
          </cell>
          <cell r="CE913">
            <v>35960.782949324363</v>
          </cell>
          <cell r="CF913">
            <v>36967.684871905447</v>
          </cell>
          <cell r="CG913">
            <v>38113.683102934512</v>
          </cell>
          <cell r="CH913">
            <v>39371.434645331348</v>
          </cell>
          <cell r="CI913">
            <v>40670.691988627281</v>
          </cell>
          <cell r="CK913">
            <v>24000</v>
          </cell>
          <cell r="CL913">
            <v>24744</v>
          </cell>
          <cell r="CM913">
            <v>25486.320000000003</v>
          </cell>
          <cell r="CN913">
            <v>26250.909600000003</v>
          </cell>
          <cell r="CO913">
            <v>27090.93870720001</v>
          </cell>
          <cell r="CP913">
            <v>27957.848745830412</v>
          </cell>
          <cell r="CQ913">
            <v>28768.626359459493</v>
          </cell>
          <cell r="CR913">
            <v>29574.147897524359</v>
          </cell>
          <cell r="CS913">
            <v>30490.946482347612</v>
          </cell>
          <cell r="CT913">
            <v>31497.147716265081</v>
          </cell>
          <cell r="CU913">
            <v>32536.553590901825</v>
          </cell>
          <cell r="CW913">
            <v>6000</v>
          </cell>
          <cell r="CX913">
            <v>6186</v>
          </cell>
          <cell r="CY913">
            <v>6371.5800000000008</v>
          </cell>
          <cell r="CZ913">
            <v>6562.7274000000007</v>
          </cell>
          <cell r="DA913">
            <v>6772.7346768000025</v>
          </cell>
          <cell r="DB913">
            <v>6989.4621864576029</v>
          </cell>
          <cell r="DC913">
            <v>7192.1565898648732</v>
          </cell>
          <cell r="DD913">
            <v>7393.5369743810897</v>
          </cell>
          <cell r="DE913">
            <v>7622.736620586903</v>
          </cell>
          <cell r="DF913">
            <v>7874.2869290662702</v>
          </cell>
          <cell r="DG913">
            <v>8134.1383977254563</v>
          </cell>
          <cell r="DI913">
            <v>0</v>
          </cell>
          <cell r="DJ913">
            <v>0</v>
          </cell>
          <cell r="DK913">
            <v>0</v>
          </cell>
          <cell r="DL913">
            <v>0</v>
          </cell>
          <cell r="DM913">
            <v>0</v>
          </cell>
          <cell r="DN913">
            <v>0</v>
          </cell>
          <cell r="DO913">
            <v>0</v>
          </cell>
          <cell r="DP913">
            <v>0</v>
          </cell>
          <cell r="DQ913">
            <v>0</v>
          </cell>
          <cell r="DR913">
            <v>0</v>
          </cell>
          <cell r="DS913">
            <v>0</v>
          </cell>
          <cell r="DU913" t="str">
            <v>PDC 42795702</v>
          </cell>
          <cell r="DV913">
            <v>60000</v>
          </cell>
          <cell r="DW913">
            <v>1</v>
          </cell>
          <cell r="DX913">
            <v>1</v>
          </cell>
          <cell r="DY913">
            <v>300000</v>
          </cell>
          <cell r="DZ913">
            <v>355496.79887441103</v>
          </cell>
          <cell r="EB913">
            <v>355496.79887441103</v>
          </cell>
          <cell r="EC913" t="str">
            <v>Def</v>
          </cell>
          <cell r="ED913" t="str">
            <v>Local Recreational Facilities</v>
          </cell>
        </row>
        <row r="914">
          <cell r="D914" t="str">
            <v>PC2130207</v>
          </cell>
          <cell r="E914" t="str">
            <v>Graffiti Prevention-Target Hardening</v>
          </cell>
          <cell r="F914" t="str">
            <v>Auckland Council</v>
          </cell>
          <cell r="G914" t="str">
            <v>Parks, sports and recreation</v>
          </cell>
          <cell r="H914" t="str">
            <v>E170805</v>
          </cell>
          <cell r="I914" t="str">
            <v>Local and sports parks - south management</v>
          </cell>
          <cell r="J914" t="str">
            <v>Community</v>
          </cell>
          <cell r="K914" t="str">
            <v>Local community services</v>
          </cell>
          <cell r="L914" t="str">
            <v>Local community safety initiatives</v>
          </cell>
          <cell r="M914" t="str">
            <v>Local activities</v>
          </cell>
          <cell r="N914" t="str">
            <v>Local community services</v>
          </cell>
          <cell r="O914" t="str">
            <v>Local community safety initiatives</v>
          </cell>
          <cell r="P914" t="str">
            <v>Community</v>
          </cell>
          <cell r="Q914" t="str">
            <v>Local community services</v>
          </cell>
          <cell r="R914" t="str">
            <v>Local community safety initiatives</v>
          </cell>
          <cell r="S914" t="str">
            <v>A1021905</v>
          </cell>
          <cell r="T914" t="str">
            <v>A1021905</v>
          </cell>
          <cell r="U914" t="str">
            <v>Local graffiti removal and education</v>
          </cell>
          <cell r="V914" t="str">
            <v>L165</v>
          </cell>
          <cell r="W914" t="str">
            <v>Papakura</v>
          </cell>
          <cell r="X914" t="str">
            <v>PL40810</v>
          </cell>
          <cell r="Y914" t="str">
            <v>Expense</v>
          </cell>
          <cell r="Z914">
            <v>20120701</v>
          </cell>
          <cell r="AA914">
            <v>20190630</v>
          </cell>
          <cell r="AB914">
            <v>1</v>
          </cell>
          <cell r="AC914" t="str">
            <v>Programme</v>
          </cell>
          <cell r="AD914">
            <v>1</v>
          </cell>
          <cell r="AE914">
            <v>0</v>
          </cell>
          <cell r="AF914">
            <v>0</v>
          </cell>
          <cell r="AG914">
            <v>0</v>
          </cell>
          <cell r="AH914">
            <v>2</v>
          </cell>
          <cell r="AI914" t="str">
            <v>Local &amp; Sports Parks</v>
          </cell>
          <cell r="AJ914" t="str">
            <v>Other assets (Capex)</v>
          </cell>
          <cell r="AK914">
            <v>10</v>
          </cell>
          <cell r="AM914">
            <v>1</v>
          </cell>
          <cell r="AT914">
            <v>80000</v>
          </cell>
          <cell r="AU914">
            <v>80000</v>
          </cell>
          <cell r="AV914">
            <v>80000</v>
          </cell>
          <cell r="AW914">
            <v>80000</v>
          </cell>
          <cell r="AX914">
            <v>80000</v>
          </cell>
          <cell r="AY914">
            <v>80000</v>
          </cell>
          <cell r="AZ914">
            <v>80000</v>
          </cell>
          <cell r="BA914">
            <v>40000</v>
          </cell>
          <cell r="BB914">
            <v>40000</v>
          </cell>
          <cell r="BC914">
            <v>40000</v>
          </cell>
          <cell r="BD914">
            <v>3.3000000000000002E-2</v>
          </cell>
          <cell r="BE914">
            <v>6.7088999999999732E-2</v>
          </cell>
          <cell r="BF914">
            <v>0.10230293699999971</v>
          </cell>
          <cell r="BG914">
            <v>0.14088353979499968</v>
          </cell>
          <cell r="BH914">
            <v>0.18195534722761963</v>
          </cell>
          <cell r="BI914">
            <v>0.21859596299167583</v>
          </cell>
          <cell r="BJ914">
            <v>0.25637243784441766</v>
          </cell>
          <cell r="BK914">
            <v>0.29783272829328333</v>
          </cell>
          <cell r="BL914">
            <v>0.3445547065118415</v>
          </cell>
          <cell r="BM914">
            <v>0.39295867594626777</v>
          </cell>
          <cell r="BN914">
            <v>0</v>
          </cell>
          <cell r="BO914">
            <v>2640</v>
          </cell>
          <cell r="BP914">
            <v>5367.119999999979</v>
          </cell>
          <cell r="BQ914">
            <v>8184.2349599999761</v>
          </cell>
          <cell r="BR914">
            <v>11270.683183599975</v>
          </cell>
          <cell r="BS914">
            <v>14556.427778209571</v>
          </cell>
          <cell r="BT914">
            <v>17487.677039334067</v>
          </cell>
          <cell r="BU914">
            <v>20509.795027553413</v>
          </cell>
          <cell r="BV914">
            <v>11913.309131731334</v>
          </cell>
          <cell r="BW914">
            <v>13782.18826047366</v>
          </cell>
          <cell r="BX914">
            <v>15718.34703785071</v>
          </cell>
          <cell r="BY914">
            <v>0</v>
          </cell>
          <cell r="BZ914">
            <v>82640</v>
          </cell>
          <cell r="CA914">
            <v>85367.119999999981</v>
          </cell>
          <cell r="CB914">
            <v>88184.234959999972</v>
          </cell>
          <cell r="CC914">
            <v>91270.683183599976</v>
          </cell>
          <cell r="CD914">
            <v>94556.427778209574</v>
          </cell>
          <cell r="CE914">
            <v>97487.67703933407</v>
          </cell>
          <cell r="CF914">
            <v>100509.79502755341</v>
          </cell>
          <cell r="CG914">
            <v>51913.309131731337</v>
          </cell>
          <cell r="CH914">
            <v>53782.18826047366</v>
          </cell>
          <cell r="CI914">
            <v>55718.347037850712</v>
          </cell>
          <cell r="CK914">
            <v>0</v>
          </cell>
          <cell r="CL914">
            <v>82640</v>
          </cell>
          <cell r="CM914">
            <v>85367.119999999981</v>
          </cell>
          <cell r="CN914">
            <v>88184.234959999972</v>
          </cell>
          <cell r="CO914">
            <v>91270.683183599976</v>
          </cell>
          <cell r="CP914">
            <v>94556.427778209574</v>
          </cell>
          <cell r="CQ914">
            <v>97487.67703933407</v>
          </cell>
          <cell r="CR914">
            <v>100509.79502755341</v>
          </cell>
          <cell r="CS914">
            <v>51913.309131731337</v>
          </cell>
          <cell r="CT914">
            <v>53782.18826047366</v>
          </cell>
          <cell r="CU914">
            <v>55718.347037850712</v>
          </cell>
          <cell r="CW914">
            <v>0</v>
          </cell>
          <cell r="CX914">
            <v>0</v>
          </cell>
          <cell r="CY914">
            <v>0</v>
          </cell>
          <cell r="CZ914">
            <v>0</v>
          </cell>
          <cell r="DA914">
            <v>0</v>
          </cell>
          <cell r="DB914">
            <v>0</v>
          </cell>
          <cell r="DC914">
            <v>0</v>
          </cell>
          <cell r="DD914">
            <v>0</v>
          </cell>
          <cell r="DE914">
            <v>0</v>
          </cell>
          <cell r="DF914">
            <v>0</v>
          </cell>
          <cell r="DG914">
            <v>0</v>
          </cell>
          <cell r="DI914">
            <v>0</v>
          </cell>
          <cell r="DJ914">
            <v>0</v>
          </cell>
          <cell r="DK914">
            <v>0</v>
          </cell>
          <cell r="DL914">
            <v>0</v>
          </cell>
          <cell r="DM914">
            <v>0</v>
          </cell>
          <cell r="DN914">
            <v>0</v>
          </cell>
          <cell r="DO914">
            <v>0</v>
          </cell>
          <cell r="DP914">
            <v>0</v>
          </cell>
          <cell r="DQ914">
            <v>0</v>
          </cell>
          <cell r="DR914">
            <v>0</v>
          </cell>
          <cell r="DS914">
            <v>0</v>
          </cell>
          <cell r="DU914" t="str">
            <v>PDC 42800774</v>
          </cell>
          <cell r="DV914">
            <v>0</v>
          </cell>
          <cell r="DW914">
            <v>0</v>
          </cell>
          <cell r="DX914">
            <v>2</v>
          </cell>
          <cell r="DY914">
            <v>680000</v>
          </cell>
          <cell r="DZ914">
            <v>801429.78241875279</v>
          </cell>
          <cell r="EB914">
            <v>801429.78241875279</v>
          </cell>
          <cell r="EC914" t="str">
            <v>Def</v>
          </cell>
          <cell r="ED914" t="str">
            <v>nonDC</v>
          </cell>
        </row>
        <row r="915">
          <cell r="D915" t="str">
            <v>PC2130207</v>
          </cell>
          <cell r="E915" t="str">
            <v>Graffiti Prevention-Target Hardening</v>
          </cell>
          <cell r="F915" t="str">
            <v>Auckland Council</v>
          </cell>
          <cell r="G915" t="str">
            <v>Parks, sports and recreation</v>
          </cell>
          <cell r="H915" t="str">
            <v>E170805</v>
          </cell>
          <cell r="I915" t="str">
            <v>Local and sports parks - south management</v>
          </cell>
          <cell r="J915" t="str">
            <v>Lifestyle and culture</v>
          </cell>
          <cell r="K915" t="str">
            <v>Local parks services</v>
          </cell>
          <cell r="L915" t="str">
            <v>Local parks</v>
          </cell>
          <cell r="M915" t="str">
            <v>Local activities</v>
          </cell>
          <cell r="N915" t="str">
            <v>Local parks services</v>
          </cell>
          <cell r="O915" t="str">
            <v>Local parks</v>
          </cell>
          <cell r="P915" t="str">
            <v>Lifestyle and culture</v>
          </cell>
          <cell r="Q915" t="str">
            <v>Local parks services</v>
          </cell>
          <cell r="R915" t="str">
            <v>Local parks</v>
          </cell>
          <cell r="S915" t="str">
            <v>A1241205</v>
          </cell>
          <cell r="T915" t="str">
            <v>A1241205</v>
          </cell>
          <cell r="U915" t="str">
            <v>Local parks</v>
          </cell>
          <cell r="V915" t="str">
            <v>L165</v>
          </cell>
          <cell r="W915" t="str">
            <v>Papakura</v>
          </cell>
          <cell r="X915" t="str">
            <v>PL40810</v>
          </cell>
          <cell r="Y915" t="str">
            <v>Expense</v>
          </cell>
          <cell r="Z915">
            <v>20110701</v>
          </cell>
          <cell r="AA915">
            <v>20220630</v>
          </cell>
          <cell r="AB915">
            <v>1</v>
          </cell>
          <cell r="AC915" t="str">
            <v>Programme</v>
          </cell>
          <cell r="AD915">
            <v>1</v>
          </cell>
          <cell r="AE915">
            <v>0</v>
          </cell>
          <cell r="AF915">
            <v>0</v>
          </cell>
          <cell r="AG915">
            <v>0</v>
          </cell>
          <cell r="AH915">
            <v>2</v>
          </cell>
          <cell r="AI915" t="str">
            <v>Local &amp; Sports Parks</v>
          </cell>
          <cell r="AJ915" t="str">
            <v>Other assets (Capex)</v>
          </cell>
          <cell r="AK915">
            <v>10</v>
          </cell>
          <cell r="AM915">
            <v>1</v>
          </cell>
          <cell r="AS915">
            <v>40000</v>
          </cell>
          <cell r="AT915">
            <v>0</v>
          </cell>
          <cell r="AU915">
            <v>0</v>
          </cell>
          <cell r="AV915">
            <v>0</v>
          </cell>
          <cell r="AW915">
            <v>0</v>
          </cell>
          <cell r="AX915">
            <v>0</v>
          </cell>
          <cell r="AY915">
            <v>0</v>
          </cell>
          <cell r="AZ915">
            <v>0</v>
          </cell>
          <cell r="BD915">
            <v>3.3000000000000002E-2</v>
          </cell>
          <cell r="BE915">
            <v>6.7088999999999732E-2</v>
          </cell>
          <cell r="BF915">
            <v>0.10230293699999971</v>
          </cell>
          <cell r="BG915">
            <v>0.14088353979499968</v>
          </cell>
          <cell r="BH915">
            <v>0.18195534722761963</v>
          </cell>
          <cell r="BI915">
            <v>0.21859596299167583</v>
          </cell>
          <cell r="BJ915">
            <v>0.25637243784441766</v>
          </cell>
          <cell r="BK915">
            <v>0.29783272829328333</v>
          </cell>
          <cell r="BL915">
            <v>0.3445547065118415</v>
          </cell>
          <cell r="BM915">
            <v>0.39295867594626777</v>
          </cell>
          <cell r="BN915">
            <v>0</v>
          </cell>
          <cell r="BO915">
            <v>0</v>
          </cell>
          <cell r="BP915">
            <v>0</v>
          </cell>
          <cell r="BQ915">
            <v>0</v>
          </cell>
          <cell r="BR915">
            <v>0</v>
          </cell>
          <cell r="BS915">
            <v>0</v>
          </cell>
          <cell r="BT915">
            <v>0</v>
          </cell>
          <cell r="BU915">
            <v>0</v>
          </cell>
          <cell r="BV915">
            <v>0</v>
          </cell>
          <cell r="BW915">
            <v>0</v>
          </cell>
          <cell r="BX915">
            <v>0</v>
          </cell>
          <cell r="BY915">
            <v>40000</v>
          </cell>
          <cell r="BZ915">
            <v>0</v>
          </cell>
          <cell r="CA915">
            <v>0</v>
          </cell>
          <cell r="CB915">
            <v>0</v>
          </cell>
          <cell r="CC915">
            <v>0</v>
          </cell>
          <cell r="CD915">
            <v>0</v>
          </cell>
          <cell r="CE915">
            <v>0</v>
          </cell>
          <cell r="CF915">
            <v>0</v>
          </cell>
          <cell r="CG915">
            <v>0</v>
          </cell>
          <cell r="CH915">
            <v>0</v>
          </cell>
          <cell r="CI915">
            <v>0</v>
          </cell>
          <cell r="CK915">
            <v>40000</v>
          </cell>
          <cell r="CL915">
            <v>0</v>
          </cell>
          <cell r="CM915">
            <v>0</v>
          </cell>
          <cell r="CN915">
            <v>0</v>
          </cell>
          <cell r="CO915">
            <v>0</v>
          </cell>
          <cell r="CP915">
            <v>0</v>
          </cell>
          <cell r="CQ915">
            <v>0</v>
          </cell>
          <cell r="CR915">
            <v>0</v>
          </cell>
          <cell r="CS915">
            <v>0</v>
          </cell>
          <cell r="CT915">
            <v>0</v>
          </cell>
          <cell r="CU915">
            <v>0</v>
          </cell>
          <cell r="CW915">
            <v>0</v>
          </cell>
          <cell r="CX915">
            <v>0</v>
          </cell>
          <cell r="CY915">
            <v>0</v>
          </cell>
          <cell r="CZ915">
            <v>0</v>
          </cell>
          <cell r="DA915">
            <v>0</v>
          </cell>
          <cell r="DB915">
            <v>0</v>
          </cell>
          <cell r="DC915">
            <v>0</v>
          </cell>
          <cell r="DD915">
            <v>0</v>
          </cell>
          <cell r="DE915">
            <v>0</v>
          </cell>
          <cell r="DF915">
            <v>0</v>
          </cell>
          <cell r="DG915">
            <v>0</v>
          </cell>
          <cell r="DI915">
            <v>0</v>
          </cell>
          <cell r="DJ915">
            <v>0</v>
          </cell>
          <cell r="DK915">
            <v>0</v>
          </cell>
          <cell r="DL915">
            <v>0</v>
          </cell>
          <cell r="DM915">
            <v>0</v>
          </cell>
          <cell r="DN915">
            <v>0</v>
          </cell>
          <cell r="DO915">
            <v>0</v>
          </cell>
          <cell r="DP915">
            <v>0</v>
          </cell>
          <cell r="DQ915">
            <v>0</v>
          </cell>
          <cell r="DR915">
            <v>0</v>
          </cell>
          <cell r="DS915">
            <v>0</v>
          </cell>
          <cell r="DU915" t="str">
            <v>PDC 42800774</v>
          </cell>
          <cell r="DV915">
            <v>0</v>
          </cell>
          <cell r="DW915">
            <v>0</v>
          </cell>
          <cell r="DX915">
            <v>2</v>
          </cell>
          <cell r="DY915">
            <v>0</v>
          </cell>
          <cell r="DZ915">
            <v>0</v>
          </cell>
          <cell r="EB915">
            <v>0</v>
          </cell>
          <cell r="EC915" t="str">
            <v>Def</v>
          </cell>
          <cell r="ED915" t="str">
            <v>Local Recreational Facilities</v>
          </cell>
        </row>
        <row r="916">
          <cell r="D916" t="str">
            <v>PC2130208</v>
          </cell>
          <cell r="E916" t="str">
            <v>Hingaia Esplanade Walkway</v>
          </cell>
          <cell r="F916" t="str">
            <v>Auckland Council</v>
          </cell>
          <cell r="G916" t="str">
            <v>Parks, sports and recreation</v>
          </cell>
          <cell r="H916" t="str">
            <v>E170805</v>
          </cell>
          <cell r="I916" t="str">
            <v>Local and sports parks - south management</v>
          </cell>
          <cell r="J916" t="str">
            <v>Lifestyle and culture</v>
          </cell>
          <cell r="K916" t="str">
            <v>Local parks services</v>
          </cell>
          <cell r="L916" t="str">
            <v>Local parks</v>
          </cell>
          <cell r="M916" t="str">
            <v>Local activities</v>
          </cell>
          <cell r="N916" t="str">
            <v>Local parks services</v>
          </cell>
          <cell r="O916" t="str">
            <v>Local parks</v>
          </cell>
          <cell r="P916" t="str">
            <v>Lifestyle and culture</v>
          </cell>
          <cell r="Q916" t="str">
            <v>Local parks services</v>
          </cell>
          <cell r="R916" t="str">
            <v>Local parks</v>
          </cell>
          <cell r="S916" t="str">
            <v>A1241205</v>
          </cell>
          <cell r="T916" t="str">
            <v>A1241205</v>
          </cell>
          <cell r="U916" t="str">
            <v>Local parks</v>
          </cell>
          <cell r="V916" t="str">
            <v>L165</v>
          </cell>
          <cell r="W916" t="str">
            <v>Papakura</v>
          </cell>
          <cell r="X916" t="str">
            <v>PL40810</v>
          </cell>
          <cell r="Y916" t="str">
            <v>Expense</v>
          </cell>
          <cell r="Z916">
            <v>20100701</v>
          </cell>
          <cell r="AA916">
            <v>20120630</v>
          </cell>
          <cell r="AB916">
            <v>1</v>
          </cell>
          <cell r="AC916" t="str">
            <v>Programme</v>
          </cell>
          <cell r="AD916">
            <v>0.6</v>
          </cell>
          <cell r="AE916">
            <v>0</v>
          </cell>
          <cell r="AF916">
            <v>0.4</v>
          </cell>
          <cell r="AG916">
            <v>0</v>
          </cell>
          <cell r="AH916">
            <v>2</v>
          </cell>
          <cell r="AI916" t="str">
            <v>Local &amp; Sports Parks</v>
          </cell>
          <cell r="AJ916" t="str">
            <v>Structures parks</v>
          </cell>
          <cell r="AK916">
            <v>35</v>
          </cell>
          <cell r="AM916">
            <v>0.62</v>
          </cell>
          <cell r="AO916">
            <v>0.38</v>
          </cell>
          <cell r="AS916">
            <v>17777</v>
          </cell>
          <cell r="AT916">
            <v>0</v>
          </cell>
          <cell r="AU916">
            <v>0</v>
          </cell>
          <cell r="AV916">
            <v>0</v>
          </cell>
          <cell r="AW916">
            <v>0</v>
          </cell>
          <cell r="AX916">
            <v>0</v>
          </cell>
          <cell r="AY916">
            <v>0</v>
          </cell>
          <cell r="AZ916">
            <v>0</v>
          </cell>
          <cell r="BD916">
            <v>3.1E-2</v>
          </cell>
          <cell r="BE916">
            <v>6.1930000000000041E-2</v>
          </cell>
          <cell r="BF916">
            <v>9.3787900000000146E-2</v>
          </cell>
          <cell r="BG916">
            <v>0.12878911280000027</v>
          </cell>
          <cell r="BH916">
            <v>0.16491036440960039</v>
          </cell>
          <cell r="BI916">
            <v>0.19869276497747879</v>
          </cell>
          <cell r="BJ916">
            <v>0.23225616239684821</v>
          </cell>
          <cell r="BK916">
            <v>0.27045610343115034</v>
          </cell>
          <cell r="BL916">
            <v>0.31238115484437823</v>
          </cell>
          <cell r="BM916">
            <v>0.35568973295424255</v>
          </cell>
          <cell r="BN916">
            <v>0</v>
          </cell>
          <cell r="BO916">
            <v>0</v>
          </cell>
          <cell r="BP916">
            <v>0</v>
          </cell>
          <cell r="BQ916">
            <v>0</v>
          </cell>
          <cell r="BR916">
            <v>0</v>
          </cell>
          <cell r="BS916">
            <v>0</v>
          </cell>
          <cell r="BT916">
            <v>0</v>
          </cell>
          <cell r="BU916">
            <v>0</v>
          </cell>
          <cell r="BV916">
            <v>0</v>
          </cell>
          <cell r="BW916">
            <v>0</v>
          </cell>
          <cell r="BX916">
            <v>0</v>
          </cell>
          <cell r="BY916">
            <v>17777</v>
          </cell>
          <cell r="BZ916">
            <v>0</v>
          </cell>
          <cell r="CA916">
            <v>0</v>
          </cell>
          <cell r="CB916">
            <v>0</v>
          </cell>
          <cell r="CC916">
            <v>0</v>
          </cell>
          <cell r="CD916">
            <v>0</v>
          </cell>
          <cell r="CE916">
            <v>0</v>
          </cell>
          <cell r="CF916">
            <v>0</v>
          </cell>
          <cell r="CG916">
            <v>0</v>
          </cell>
          <cell r="CH916">
            <v>0</v>
          </cell>
          <cell r="CI916">
            <v>0</v>
          </cell>
          <cell r="CK916">
            <v>10666.199999999999</v>
          </cell>
          <cell r="CL916">
            <v>0</v>
          </cell>
          <cell r="CM916">
            <v>0</v>
          </cell>
          <cell r="CN916">
            <v>0</v>
          </cell>
          <cell r="CO916">
            <v>0</v>
          </cell>
          <cell r="CP916">
            <v>0</v>
          </cell>
          <cell r="CQ916">
            <v>0</v>
          </cell>
          <cell r="CR916">
            <v>0</v>
          </cell>
          <cell r="CS916">
            <v>0</v>
          </cell>
          <cell r="CT916">
            <v>0</v>
          </cell>
          <cell r="CU916">
            <v>0</v>
          </cell>
          <cell r="CW916">
            <v>7110.8</v>
          </cell>
          <cell r="CX916">
            <v>0</v>
          </cell>
          <cell r="CY916">
            <v>0</v>
          </cell>
          <cell r="CZ916">
            <v>0</v>
          </cell>
          <cell r="DA916">
            <v>0</v>
          </cell>
          <cell r="DB916">
            <v>0</v>
          </cell>
          <cell r="DC916">
            <v>0</v>
          </cell>
          <cell r="DD916">
            <v>0</v>
          </cell>
          <cell r="DE916">
            <v>0</v>
          </cell>
          <cell r="DF916">
            <v>0</v>
          </cell>
          <cell r="DG916">
            <v>0</v>
          </cell>
          <cell r="DI916">
            <v>0</v>
          </cell>
          <cell r="DJ916">
            <v>0</v>
          </cell>
          <cell r="DK916">
            <v>0</v>
          </cell>
          <cell r="DL916">
            <v>0</v>
          </cell>
          <cell r="DM916">
            <v>0</v>
          </cell>
          <cell r="DN916">
            <v>0</v>
          </cell>
          <cell r="DO916">
            <v>0</v>
          </cell>
          <cell r="DP916">
            <v>0</v>
          </cell>
          <cell r="DQ916">
            <v>0</v>
          </cell>
          <cell r="DR916">
            <v>0</v>
          </cell>
          <cell r="DS916">
            <v>0</v>
          </cell>
          <cell r="DU916" t="str">
            <v>PDC 42800717</v>
          </cell>
          <cell r="DV916">
            <v>0</v>
          </cell>
          <cell r="DW916">
            <v>1</v>
          </cell>
          <cell r="DX916">
            <v>1</v>
          </cell>
          <cell r="DY916">
            <v>0</v>
          </cell>
          <cell r="DZ916">
            <v>0</v>
          </cell>
          <cell r="EB916">
            <v>0</v>
          </cell>
          <cell r="EC916" t="str">
            <v>Def</v>
          </cell>
          <cell r="ED916" t="str">
            <v>Local Recreational Facilities</v>
          </cell>
        </row>
        <row r="917">
          <cell r="D917" t="str">
            <v>PC2130209</v>
          </cell>
          <cell r="E917" t="str">
            <v>Improve Amenities in all Parks</v>
          </cell>
          <cell r="F917" t="str">
            <v>Auckland Council</v>
          </cell>
          <cell r="G917" t="str">
            <v>Parks, sports and recreation</v>
          </cell>
          <cell r="H917" t="str">
            <v>E170805</v>
          </cell>
          <cell r="I917" t="str">
            <v>Local and sports parks - south management</v>
          </cell>
          <cell r="J917" t="str">
            <v>Lifestyle and culture</v>
          </cell>
          <cell r="K917" t="str">
            <v>Local parks services</v>
          </cell>
          <cell r="L917" t="str">
            <v>Local parks</v>
          </cell>
          <cell r="M917" t="str">
            <v>Local activities</v>
          </cell>
          <cell r="N917" t="str">
            <v>Local parks services</v>
          </cell>
          <cell r="O917" t="str">
            <v>Local parks</v>
          </cell>
          <cell r="P917" t="str">
            <v>Lifestyle and culture</v>
          </cell>
          <cell r="Q917" t="str">
            <v>Local parks services</v>
          </cell>
          <cell r="R917" t="str">
            <v>Local parks</v>
          </cell>
          <cell r="S917" t="str">
            <v>A1241205</v>
          </cell>
          <cell r="T917" t="str">
            <v>A1241205</v>
          </cell>
          <cell r="U917" t="str">
            <v>Local parks</v>
          </cell>
          <cell r="V917" t="str">
            <v>L165</v>
          </cell>
          <cell r="W917" t="str">
            <v>Papakura</v>
          </cell>
          <cell r="X917" t="str">
            <v>PL40810</v>
          </cell>
          <cell r="Y917" t="str">
            <v>Expense</v>
          </cell>
          <cell r="Z917">
            <v>20110701</v>
          </cell>
          <cell r="AA917">
            <v>20120630</v>
          </cell>
          <cell r="AB917">
            <v>1</v>
          </cell>
          <cell r="AC917" t="str">
            <v>Programme</v>
          </cell>
          <cell r="AD917">
            <v>1</v>
          </cell>
          <cell r="AE917">
            <v>0</v>
          </cell>
          <cell r="AF917">
            <v>0</v>
          </cell>
          <cell r="AG917">
            <v>0</v>
          </cell>
          <cell r="AH917">
            <v>2</v>
          </cell>
          <cell r="AI917" t="str">
            <v>Local &amp; Sports Parks</v>
          </cell>
          <cell r="AJ917" t="str">
            <v>Structures parks</v>
          </cell>
          <cell r="AK917">
            <v>35</v>
          </cell>
          <cell r="AM917">
            <v>1</v>
          </cell>
          <cell r="AS917">
            <v>60000</v>
          </cell>
          <cell r="AT917">
            <v>0</v>
          </cell>
          <cell r="AU917">
            <v>0</v>
          </cell>
          <cell r="AV917">
            <v>0</v>
          </cell>
          <cell r="AW917">
            <v>0</v>
          </cell>
          <cell r="AX917">
            <v>0</v>
          </cell>
          <cell r="AY917">
            <v>0</v>
          </cell>
          <cell r="AZ917">
            <v>0</v>
          </cell>
          <cell r="BD917">
            <v>3.1E-2</v>
          </cell>
          <cell r="BE917">
            <v>6.1930000000000041E-2</v>
          </cell>
          <cell r="BF917">
            <v>9.3787900000000146E-2</v>
          </cell>
          <cell r="BG917">
            <v>0.12878911280000027</v>
          </cell>
          <cell r="BH917">
            <v>0.16491036440960039</v>
          </cell>
          <cell r="BI917">
            <v>0.19869276497747879</v>
          </cell>
          <cell r="BJ917">
            <v>0.23225616239684821</v>
          </cell>
          <cell r="BK917">
            <v>0.27045610343115034</v>
          </cell>
          <cell r="BL917">
            <v>0.31238115484437823</v>
          </cell>
          <cell r="BM917">
            <v>0.35568973295424255</v>
          </cell>
          <cell r="BN917">
            <v>0</v>
          </cell>
          <cell r="BO917">
            <v>0</v>
          </cell>
          <cell r="BP917">
            <v>0</v>
          </cell>
          <cell r="BQ917">
            <v>0</v>
          </cell>
          <cell r="BR917">
            <v>0</v>
          </cell>
          <cell r="BS917">
            <v>0</v>
          </cell>
          <cell r="BT917">
            <v>0</v>
          </cell>
          <cell r="BU917">
            <v>0</v>
          </cell>
          <cell r="BV917">
            <v>0</v>
          </cell>
          <cell r="BW917">
            <v>0</v>
          </cell>
          <cell r="BX917">
            <v>0</v>
          </cell>
          <cell r="BY917">
            <v>60000</v>
          </cell>
          <cell r="BZ917">
            <v>0</v>
          </cell>
          <cell r="CA917">
            <v>0</v>
          </cell>
          <cell r="CB917">
            <v>0</v>
          </cell>
          <cell r="CC917">
            <v>0</v>
          </cell>
          <cell r="CD917">
            <v>0</v>
          </cell>
          <cell r="CE917">
            <v>0</v>
          </cell>
          <cell r="CF917">
            <v>0</v>
          </cell>
          <cell r="CG917">
            <v>0</v>
          </cell>
          <cell r="CH917">
            <v>0</v>
          </cell>
          <cell r="CI917">
            <v>0</v>
          </cell>
          <cell r="CK917">
            <v>60000</v>
          </cell>
          <cell r="CL917">
            <v>0</v>
          </cell>
          <cell r="CM917">
            <v>0</v>
          </cell>
          <cell r="CN917">
            <v>0</v>
          </cell>
          <cell r="CO917">
            <v>0</v>
          </cell>
          <cell r="CP917">
            <v>0</v>
          </cell>
          <cell r="CQ917">
            <v>0</v>
          </cell>
          <cell r="CR917">
            <v>0</v>
          </cell>
          <cell r="CS917">
            <v>0</v>
          </cell>
          <cell r="CT917">
            <v>0</v>
          </cell>
          <cell r="CU917">
            <v>0</v>
          </cell>
          <cell r="CW917">
            <v>0</v>
          </cell>
          <cell r="CX917">
            <v>0</v>
          </cell>
          <cell r="CY917">
            <v>0</v>
          </cell>
          <cell r="CZ917">
            <v>0</v>
          </cell>
          <cell r="DA917">
            <v>0</v>
          </cell>
          <cell r="DB917">
            <v>0</v>
          </cell>
          <cell r="DC917">
            <v>0</v>
          </cell>
          <cell r="DD917">
            <v>0</v>
          </cell>
          <cell r="DE917">
            <v>0</v>
          </cell>
          <cell r="DF917">
            <v>0</v>
          </cell>
          <cell r="DG917">
            <v>0</v>
          </cell>
          <cell r="DI917">
            <v>0</v>
          </cell>
          <cell r="DJ917">
            <v>0</v>
          </cell>
          <cell r="DK917">
            <v>0</v>
          </cell>
          <cell r="DL917">
            <v>0</v>
          </cell>
          <cell r="DM917">
            <v>0</v>
          </cell>
          <cell r="DN917">
            <v>0</v>
          </cell>
          <cell r="DO917">
            <v>0</v>
          </cell>
          <cell r="DP917">
            <v>0</v>
          </cell>
          <cell r="DQ917">
            <v>0</v>
          </cell>
          <cell r="DR917">
            <v>0</v>
          </cell>
          <cell r="DS917">
            <v>0</v>
          </cell>
          <cell r="DU917" t="str">
            <v>PDC 42687702</v>
          </cell>
          <cell r="DV917">
            <v>0</v>
          </cell>
          <cell r="DW917">
            <v>0</v>
          </cell>
          <cell r="DX917">
            <v>1</v>
          </cell>
          <cell r="DY917">
            <v>0</v>
          </cell>
          <cell r="DZ917">
            <v>0</v>
          </cell>
          <cell r="EB917">
            <v>0</v>
          </cell>
          <cell r="EC917" t="str">
            <v>Def</v>
          </cell>
          <cell r="ED917" t="str">
            <v>Local Recreational Facilities</v>
          </cell>
        </row>
        <row r="918">
          <cell r="D918" t="str">
            <v>PC2130210</v>
          </cell>
          <cell r="E918" t="str">
            <v>Massey Park Stadium</v>
          </cell>
          <cell r="F918" t="str">
            <v>Auckland Council</v>
          </cell>
          <cell r="G918" t="str">
            <v>Parks, sports and recreation</v>
          </cell>
          <cell r="H918" t="str">
            <v>E170805</v>
          </cell>
          <cell r="I918" t="str">
            <v>Local and sports parks - south management</v>
          </cell>
          <cell r="J918" t="str">
            <v>Lifestyle and culture</v>
          </cell>
          <cell r="K918" t="str">
            <v>Local parks services</v>
          </cell>
          <cell r="L918" t="str">
            <v>Local parks</v>
          </cell>
          <cell r="M918" t="str">
            <v>Local activities</v>
          </cell>
          <cell r="N918" t="str">
            <v>Local parks services</v>
          </cell>
          <cell r="O918" t="str">
            <v>Local parks</v>
          </cell>
          <cell r="P918" t="str">
            <v>Lifestyle and culture</v>
          </cell>
          <cell r="Q918" t="str">
            <v>Local parks services</v>
          </cell>
          <cell r="R918" t="str">
            <v>Local parks</v>
          </cell>
          <cell r="S918" t="str">
            <v>A1241205</v>
          </cell>
          <cell r="T918" t="str">
            <v>A1241205</v>
          </cell>
          <cell r="U918" t="str">
            <v>Local parks</v>
          </cell>
          <cell r="V918" t="str">
            <v>L165</v>
          </cell>
          <cell r="W918" t="str">
            <v>Papakura</v>
          </cell>
          <cell r="X918" t="str">
            <v>FY12 - Only</v>
          </cell>
          <cell r="Y918" t="str">
            <v>Expense</v>
          </cell>
          <cell r="Z918">
            <v>20100701</v>
          </cell>
          <cell r="AA918">
            <v>20120630</v>
          </cell>
          <cell r="AB918">
            <v>2</v>
          </cell>
          <cell r="AC918" t="str">
            <v>Discrete</v>
          </cell>
          <cell r="AD918">
            <v>0.2</v>
          </cell>
          <cell r="AE918">
            <v>0</v>
          </cell>
          <cell r="AF918">
            <v>0</v>
          </cell>
          <cell r="AG918">
            <v>0.8</v>
          </cell>
          <cell r="AH918">
            <v>2</v>
          </cell>
          <cell r="AI918" t="str">
            <v>Local &amp; Sports Parks</v>
          </cell>
          <cell r="AJ918" t="str">
            <v>Buildings (Capex)</v>
          </cell>
          <cell r="AK918">
            <v>75</v>
          </cell>
          <cell r="AM918">
            <v>0.12</v>
          </cell>
          <cell r="AO918">
            <v>0.12</v>
          </cell>
          <cell r="AP918">
            <v>0.76</v>
          </cell>
          <cell r="AS918">
            <v>982316</v>
          </cell>
          <cell r="BD918">
            <v>3.1E-2</v>
          </cell>
          <cell r="BE918">
            <v>6.1930000000000041E-2</v>
          </cell>
          <cell r="BF918">
            <v>9.3787900000000146E-2</v>
          </cell>
          <cell r="BG918">
            <v>0.12878911280000027</v>
          </cell>
          <cell r="BH918">
            <v>0.16491036440960039</v>
          </cell>
          <cell r="BI918">
            <v>0.19869276497747879</v>
          </cell>
          <cell r="BJ918">
            <v>0.23225616239684821</v>
          </cell>
          <cell r="BK918">
            <v>0.27045610343115034</v>
          </cell>
          <cell r="BL918">
            <v>0.31238115484437823</v>
          </cell>
          <cell r="BM918">
            <v>0.35568973295424255</v>
          </cell>
          <cell r="BN918">
            <v>0</v>
          </cell>
          <cell r="BO918">
            <v>0</v>
          </cell>
          <cell r="BP918">
            <v>0</v>
          </cell>
          <cell r="BQ918">
            <v>0</v>
          </cell>
          <cell r="BR918">
            <v>0</v>
          </cell>
          <cell r="BS918">
            <v>0</v>
          </cell>
          <cell r="BT918">
            <v>0</v>
          </cell>
          <cell r="BU918">
            <v>0</v>
          </cell>
          <cell r="BV918">
            <v>0</v>
          </cell>
          <cell r="BW918">
            <v>0</v>
          </cell>
          <cell r="BX918">
            <v>0</v>
          </cell>
          <cell r="BY918">
            <v>982316</v>
          </cell>
          <cell r="BZ918">
            <v>0</v>
          </cell>
          <cell r="CA918">
            <v>0</v>
          </cell>
          <cell r="CB918">
            <v>0</v>
          </cell>
          <cell r="CC918">
            <v>0</v>
          </cell>
          <cell r="CD918">
            <v>0</v>
          </cell>
          <cell r="CE918">
            <v>0</v>
          </cell>
          <cell r="CF918">
            <v>0</v>
          </cell>
          <cell r="CG918">
            <v>0</v>
          </cell>
          <cell r="CH918">
            <v>0</v>
          </cell>
          <cell r="CI918">
            <v>0</v>
          </cell>
          <cell r="CK918">
            <v>196463.2</v>
          </cell>
          <cell r="CL918">
            <v>0</v>
          </cell>
          <cell r="CM918">
            <v>0</v>
          </cell>
          <cell r="CN918">
            <v>0</v>
          </cell>
          <cell r="CO918">
            <v>0</v>
          </cell>
          <cell r="CP918">
            <v>0</v>
          </cell>
          <cell r="CQ918">
            <v>0</v>
          </cell>
          <cell r="CR918">
            <v>0</v>
          </cell>
          <cell r="CS918">
            <v>0</v>
          </cell>
          <cell r="CT918">
            <v>0</v>
          </cell>
          <cell r="CU918">
            <v>0</v>
          </cell>
          <cell r="CW918">
            <v>0</v>
          </cell>
          <cell r="CX918">
            <v>0</v>
          </cell>
          <cell r="CY918">
            <v>0</v>
          </cell>
          <cell r="CZ918">
            <v>0</v>
          </cell>
          <cell r="DA918">
            <v>0</v>
          </cell>
          <cell r="DB918">
            <v>0</v>
          </cell>
          <cell r="DC918">
            <v>0</v>
          </cell>
          <cell r="DD918">
            <v>0</v>
          </cell>
          <cell r="DE918">
            <v>0</v>
          </cell>
          <cell r="DF918">
            <v>0</v>
          </cell>
          <cell r="DG918">
            <v>0</v>
          </cell>
          <cell r="DI918">
            <v>785852.8</v>
          </cell>
          <cell r="DJ918">
            <v>0</v>
          </cell>
          <cell r="DK918">
            <v>0</v>
          </cell>
          <cell r="DL918">
            <v>0</v>
          </cell>
          <cell r="DM918">
            <v>0</v>
          </cell>
          <cell r="DN918">
            <v>0</v>
          </cell>
          <cell r="DO918">
            <v>0</v>
          </cell>
          <cell r="DP918">
            <v>0</v>
          </cell>
          <cell r="DQ918">
            <v>0</v>
          </cell>
          <cell r="DR918">
            <v>0</v>
          </cell>
          <cell r="DS918">
            <v>0</v>
          </cell>
          <cell r="DU918" t="str">
            <v>PDC 42798703</v>
          </cell>
          <cell r="DV918">
            <v>0</v>
          </cell>
          <cell r="DW918">
            <v>1</v>
          </cell>
          <cell r="DX918">
            <v>1</v>
          </cell>
          <cell r="DY918">
            <v>0</v>
          </cell>
          <cell r="DZ918">
            <v>0</v>
          </cell>
          <cell r="EB918">
            <v>0</v>
          </cell>
          <cell r="EC918" t="str">
            <v>Def</v>
          </cell>
          <cell r="ED918" t="str">
            <v>Local Recreational Facilities</v>
          </cell>
        </row>
        <row r="919">
          <cell r="D919" t="str">
            <v>PC2130211</v>
          </cell>
          <cell r="E919" t="str">
            <v>McLennan Park Extension</v>
          </cell>
          <cell r="F919" t="str">
            <v>Auckland Council</v>
          </cell>
          <cell r="G919" t="str">
            <v>Parks, sports and recreation</v>
          </cell>
          <cell r="H919" t="str">
            <v>E170805</v>
          </cell>
          <cell r="I919" t="str">
            <v>Local and sports parks - south management</v>
          </cell>
          <cell r="J919" t="str">
            <v>Lifestyle and culture</v>
          </cell>
          <cell r="K919" t="str">
            <v>Local parks services</v>
          </cell>
          <cell r="L919" t="str">
            <v>Local parks</v>
          </cell>
          <cell r="M919" t="str">
            <v>Local activities</v>
          </cell>
          <cell r="N919" t="str">
            <v>Local parks services</v>
          </cell>
          <cell r="O919" t="str">
            <v>Local parks</v>
          </cell>
          <cell r="P919" t="str">
            <v>Lifestyle and culture</v>
          </cell>
          <cell r="Q919" t="str">
            <v>Local parks services</v>
          </cell>
          <cell r="R919" t="str">
            <v>Local parks</v>
          </cell>
          <cell r="S919" t="str">
            <v>A1241205</v>
          </cell>
          <cell r="T919" t="str">
            <v>A1241205</v>
          </cell>
          <cell r="U919" t="str">
            <v>Local parks</v>
          </cell>
          <cell r="V919" t="str">
            <v>L165</v>
          </cell>
          <cell r="W919" t="str">
            <v>Papakura</v>
          </cell>
          <cell r="X919" t="str">
            <v>PL40810</v>
          </cell>
          <cell r="Y919" t="str">
            <v>Expense</v>
          </cell>
          <cell r="Z919">
            <v>20100701</v>
          </cell>
          <cell r="AA919">
            <v>20120630</v>
          </cell>
          <cell r="AB919">
            <v>2</v>
          </cell>
          <cell r="AC919" t="str">
            <v>Discrete</v>
          </cell>
          <cell r="AD919">
            <v>0.75</v>
          </cell>
          <cell r="AE919">
            <v>0</v>
          </cell>
          <cell r="AF919">
            <v>0.25</v>
          </cell>
          <cell r="AG919">
            <v>0</v>
          </cell>
          <cell r="AH919">
            <v>2</v>
          </cell>
          <cell r="AI919" t="str">
            <v>Local &amp; Sports Parks</v>
          </cell>
          <cell r="AJ919" t="str">
            <v>Structures parks</v>
          </cell>
          <cell r="AK919">
            <v>25</v>
          </cell>
          <cell r="AM919">
            <v>0.75</v>
          </cell>
          <cell r="AO919">
            <v>0.25</v>
          </cell>
          <cell r="AS919">
            <v>2200000</v>
          </cell>
          <cell r="AT919">
            <v>0</v>
          </cell>
          <cell r="BD919">
            <v>3.1E-2</v>
          </cell>
          <cell r="BE919">
            <v>6.1930000000000041E-2</v>
          </cell>
          <cell r="BF919">
            <v>9.3787900000000146E-2</v>
          </cell>
          <cell r="BG919">
            <v>0.12878911280000027</v>
          </cell>
          <cell r="BH919">
            <v>0.16491036440960039</v>
          </cell>
          <cell r="BI919">
            <v>0.19869276497747879</v>
          </cell>
          <cell r="BJ919">
            <v>0.23225616239684821</v>
          </cell>
          <cell r="BK919">
            <v>0.27045610343115034</v>
          </cell>
          <cell r="BL919">
            <v>0.31238115484437823</v>
          </cell>
          <cell r="BM919">
            <v>0.35568973295424255</v>
          </cell>
          <cell r="BN919">
            <v>0</v>
          </cell>
          <cell r="BO919">
            <v>0</v>
          </cell>
          <cell r="BP919">
            <v>0</v>
          </cell>
          <cell r="BQ919">
            <v>0</v>
          </cell>
          <cell r="BR919">
            <v>0</v>
          </cell>
          <cell r="BS919">
            <v>0</v>
          </cell>
          <cell r="BT919">
            <v>0</v>
          </cell>
          <cell r="BU919">
            <v>0</v>
          </cell>
          <cell r="BV919">
            <v>0</v>
          </cell>
          <cell r="BW919">
            <v>0</v>
          </cell>
          <cell r="BX919">
            <v>0</v>
          </cell>
          <cell r="BY919">
            <v>2200000</v>
          </cell>
          <cell r="BZ919">
            <v>0</v>
          </cell>
          <cell r="CA919">
            <v>0</v>
          </cell>
          <cell r="CB919">
            <v>0</v>
          </cell>
          <cell r="CC919">
            <v>0</v>
          </cell>
          <cell r="CD919">
            <v>0</v>
          </cell>
          <cell r="CE919">
            <v>0</v>
          </cell>
          <cell r="CF919">
            <v>0</v>
          </cell>
          <cell r="CG919">
            <v>0</v>
          </cell>
          <cell r="CH919">
            <v>0</v>
          </cell>
          <cell r="CI919">
            <v>0</v>
          </cell>
          <cell r="CK919">
            <v>1650000</v>
          </cell>
          <cell r="CL919">
            <v>0</v>
          </cell>
          <cell r="CM919">
            <v>0</v>
          </cell>
          <cell r="CN919">
            <v>0</v>
          </cell>
          <cell r="CO919">
            <v>0</v>
          </cell>
          <cell r="CP919">
            <v>0</v>
          </cell>
          <cell r="CQ919">
            <v>0</v>
          </cell>
          <cell r="CR919">
            <v>0</v>
          </cell>
          <cell r="CS919">
            <v>0</v>
          </cell>
          <cell r="CT919">
            <v>0</v>
          </cell>
          <cell r="CU919">
            <v>0</v>
          </cell>
          <cell r="CW919">
            <v>550000</v>
          </cell>
          <cell r="CX919">
            <v>0</v>
          </cell>
          <cell r="CY919">
            <v>0</v>
          </cell>
          <cell r="CZ919">
            <v>0</v>
          </cell>
          <cell r="DA919">
            <v>0</v>
          </cell>
          <cell r="DB919">
            <v>0</v>
          </cell>
          <cell r="DC919">
            <v>0</v>
          </cell>
          <cell r="DD919">
            <v>0</v>
          </cell>
          <cell r="DE919">
            <v>0</v>
          </cell>
          <cell r="DF919">
            <v>0</v>
          </cell>
          <cell r="DG919">
            <v>0</v>
          </cell>
          <cell r="DI919">
            <v>0</v>
          </cell>
          <cell r="DJ919">
            <v>0</v>
          </cell>
          <cell r="DK919">
            <v>0</v>
          </cell>
          <cell r="DL919">
            <v>0</v>
          </cell>
          <cell r="DM919">
            <v>0</v>
          </cell>
          <cell r="DN919">
            <v>0</v>
          </cell>
          <cell r="DO919">
            <v>0</v>
          </cell>
          <cell r="DP919">
            <v>0</v>
          </cell>
          <cell r="DQ919">
            <v>0</v>
          </cell>
          <cell r="DR919">
            <v>0</v>
          </cell>
          <cell r="DS919">
            <v>0</v>
          </cell>
          <cell r="DU919" t="str">
            <v>PDC 42800719</v>
          </cell>
          <cell r="DV919">
            <v>0</v>
          </cell>
          <cell r="DW919">
            <v>1</v>
          </cell>
          <cell r="DX919">
            <v>1</v>
          </cell>
          <cell r="DY919">
            <v>0</v>
          </cell>
          <cell r="DZ919">
            <v>0</v>
          </cell>
          <cell r="EB919">
            <v>0</v>
          </cell>
          <cell r="EC919" t="str">
            <v>Def</v>
          </cell>
          <cell r="ED919" t="str">
            <v>Local Recreational Facilities</v>
          </cell>
        </row>
        <row r="920">
          <cell r="D920" t="str">
            <v>PC2130212</v>
          </cell>
          <cell r="E920" t="str">
            <v>Misc Capital Works</v>
          </cell>
          <cell r="F920" t="str">
            <v>Auckland Council</v>
          </cell>
          <cell r="G920" t="str">
            <v>Parks, sports and recreation</v>
          </cell>
          <cell r="H920" t="str">
            <v>E170805</v>
          </cell>
          <cell r="I920" t="str">
            <v>Local and sports parks - south management</v>
          </cell>
          <cell r="J920" t="str">
            <v>Lifestyle and culture</v>
          </cell>
          <cell r="K920" t="str">
            <v>Local parks services</v>
          </cell>
          <cell r="L920" t="str">
            <v>Local parks</v>
          </cell>
          <cell r="M920" t="str">
            <v>Local activities</v>
          </cell>
          <cell r="N920" t="str">
            <v>Local parks services</v>
          </cell>
          <cell r="O920" t="str">
            <v>Local parks</v>
          </cell>
          <cell r="P920" t="str">
            <v>Lifestyle and culture</v>
          </cell>
          <cell r="Q920" t="str">
            <v>Local parks services</v>
          </cell>
          <cell r="R920" t="str">
            <v>Local parks</v>
          </cell>
          <cell r="S920" t="str">
            <v>A1241205</v>
          </cell>
          <cell r="T920" t="str">
            <v>A1241205</v>
          </cell>
          <cell r="U920" t="str">
            <v>Local parks</v>
          </cell>
          <cell r="V920" t="str">
            <v>L165</v>
          </cell>
          <cell r="W920" t="str">
            <v>Papakura</v>
          </cell>
          <cell r="X920" t="str">
            <v>PL40810</v>
          </cell>
          <cell r="Y920" t="str">
            <v>Expense</v>
          </cell>
          <cell r="Z920">
            <v>20110701</v>
          </cell>
          <cell r="AA920">
            <v>20200630</v>
          </cell>
          <cell r="AB920">
            <v>1</v>
          </cell>
          <cell r="AC920" t="str">
            <v>Programme</v>
          </cell>
          <cell r="AD920">
            <v>1</v>
          </cell>
          <cell r="AE920">
            <v>0</v>
          </cell>
          <cell r="AF920">
            <v>0</v>
          </cell>
          <cell r="AG920">
            <v>0</v>
          </cell>
          <cell r="AH920">
            <v>2</v>
          </cell>
          <cell r="AI920" t="str">
            <v>Local &amp; Sports Parks</v>
          </cell>
          <cell r="AJ920" t="str">
            <v>Structures parks</v>
          </cell>
          <cell r="AK920">
            <v>25</v>
          </cell>
          <cell r="AM920">
            <v>1</v>
          </cell>
          <cell r="AS920">
            <v>5000</v>
          </cell>
          <cell r="AT920">
            <v>5000</v>
          </cell>
          <cell r="AU920">
            <v>5000</v>
          </cell>
          <cell r="AV920">
            <v>5000</v>
          </cell>
          <cell r="AW920">
            <v>5000</v>
          </cell>
          <cell r="AX920">
            <v>5000</v>
          </cell>
          <cell r="AY920">
            <v>5000</v>
          </cell>
          <cell r="AZ920">
            <v>5000</v>
          </cell>
          <cell r="BA920">
            <v>5000</v>
          </cell>
          <cell r="BD920">
            <v>3.1E-2</v>
          </cell>
          <cell r="BE920">
            <v>6.1930000000000041E-2</v>
          </cell>
          <cell r="BF920">
            <v>9.3787900000000146E-2</v>
          </cell>
          <cell r="BG920">
            <v>0.12878911280000027</v>
          </cell>
          <cell r="BH920">
            <v>0.16491036440960039</v>
          </cell>
          <cell r="BI920">
            <v>0.19869276497747879</v>
          </cell>
          <cell r="BJ920">
            <v>0.23225616239684821</v>
          </cell>
          <cell r="BK920">
            <v>0.27045610343115034</v>
          </cell>
          <cell r="BL920">
            <v>0.31238115484437823</v>
          </cell>
          <cell r="BM920">
            <v>0.35568973295424255</v>
          </cell>
          <cell r="BN920">
            <v>0</v>
          </cell>
          <cell r="BO920">
            <v>155</v>
          </cell>
          <cell r="BP920">
            <v>309.6500000000002</v>
          </cell>
          <cell r="BQ920">
            <v>468.93950000000075</v>
          </cell>
          <cell r="BR920">
            <v>643.94556400000135</v>
          </cell>
          <cell r="BS920">
            <v>824.5518220480019</v>
          </cell>
          <cell r="BT920">
            <v>993.46382488739391</v>
          </cell>
          <cell r="BU920">
            <v>1161.2808119842412</v>
          </cell>
          <cell r="BV920">
            <v>1352.2805171557518</v>
          </cell>
          <cell r="BW920">
            <v>0</v>
          </cell>
          <cell r="BX920">
            <v>0</v>
          </cell>
          <cell r="BY920">
            <v>5000</v>
          </cell>
          <cell r="BZ920">
            <v>5155</v>
          </cell>
          <cell r="CA920">
            <v>5309.6500000000005</v>
          </cell>
          <cell r="CB920">
            <v>5468.9395000000004</v>
          </cell>
          <cell r="CC920">
            <v>5643.9455640000015</v>
          </cell>
          <cell r="CD920">
            <v>5824.5518220480017</v>
          </cell>
          <cell r="CE920">
            <v>5993.4638248873944</v>
          </cell>
          <cell r="CF920">
            <v>6161.2808119842412</v>
          </cell>
          <cell r="CG920">
            <v>6352.280517155752</v>
          </cell>
          <cell r="CH920">
            <v>0</v>
          </cell>
          <cell r="CI920">
            <v>0</v>
          </cell>
          <cell r="CK920">
            <v>5000</v>
          </cell>
          <cell r="CL920">
            <v>5155</v>
          </cell>
          <cell r="CM920">
            <v>5309.6500000000005</v>
          </cell>
          <cell r="CN920">
            <v>5468.9395000000004</v>
          </cell>
          <cell r="CO920">
            <v>5643.9455640000015</v>
          </cell>
          <cell r="CP920">
            <v>5824.5518220480017</v>
          </cell>
          <cell r="CQ920">
            <v>5993.4638248873944</v>
          </cell>
          <cell r="CR920">
            <v>6161.2808119842412</v>
          </cell>
          <cell r="CS920">
            <v>6352.280517155752</v>
          </cell>
          <cell r="CT920">
            <v>0</v>
          </cell>
          <cell r="CU920">
            <v>0</v>
          </cell>
          <cell r="CW920">
            <v>0</v>
          </cell>
          <cell r="CX920">
            <v>0</v>
          </cell>
          <cell r="CY920">
            <v>0</v>
          </cell>
          <cell r="CZ920">
            <v>0</v>
          </cell>
          <cell r="DA920">
            <v>0</v>
          </cell>
          <cell r="DB920">
            <v>0</v>
          </cell>
          <cell r="DC920">
            <v>0</v>
          </cell>
          <cell r="DD920">
            <v>0</v>
          </cell>
          <cell r="DE920">
            <v>0</v>
          </cell>
          <cell r="DF920">
            <v>0</v>
          </cell>
          <cell r="DG920">
            <v>0</v>
          </cell>
          <cell r="DI920">
            <v>0</v>
          </cell>
          <cell r="DJ920">
            <v>0</v>
          </cell>
          <cell r="DK920">
            <v>0</v>
          </cell>
          <cell r="DL920">
            <v>0</v>
          </cell>
          <cell r="DM920">
            <v>0</v>
          </cell>
          <cell r="DN920">
            <v>0</v>
          </cell>
          <cell r="DO920">
            <v>0</v>
          </cell>
          <cell r="DP920">
            <v>0</v>
          </cell>
          <cell r="DQ920">
            <v>0</v>
          </cell>
          <cell r="DR920">
            <v>0</v>
          </cell>
          <cell r="DS920">
            <v>0</v>
          </cell>
          <cell r="DU920" t="str">
            <v>PDC 42749702</v>
          </cell>
          <cell r="DV920">
            <v>0</v>
          </cell>
          <cell r="DW920">
            <v>0</v>
          </cell>
          <cell r="DX920">
            <v>1</v>
          </cell>
          <cell r="DY920">
            <v>40000</v>
          </cell>
          <cell r="DZ920">
            <v>45909.112040075401</v>
          </cell>
          <cell r="EB920">
            <v>45909.112040075401</v>
          </cell>
          <cell r="EC920" t="str">
            <v>Def</v>
          </cell>
          <cell r="ED920" t="str">
            <v>Local Recreational Facilities</v>
          </cell>
        </row>
        <row r="921">
          <cell r="D921" t="str">
            <v>PC2130213</v>
          </cell>
          <cell r="E921" t="str">
            <v>Open space facilities for young people</v>
          </cell>
          <cell r="F921" t="str">
            <v>Auckland Council</v>
          </cell>
          <cell r="G921" t="str">
            <v>Parks, sports and recreation</v>
          </cell>
          <cell r="H921" t="str">
            <v>E170805</v>
          </cell>
          <cell r="I921" t="str">
            <v>Local and sports parks - south management</v>
          </cell>
          <cell r="J921" t="str">
            <v>Lifestyle and culture</v>
          </cell>
          <cell r="K921" t="str">
            <v>Local parks services</v>
          </cell>
          <cell r="L921" t="str">
            <v>Local parks</v>
          </cell>
          <cell r="M921" t="str">
            <v>Local activities</v>
          </cell>
          <cell r="N921" t="str">
            <v>Local parks services</v>
          </cell>
          <cell r="O921" t="str">
            <v>Local parks</v>
          </cell>
          <cell r="P921" t="str">
            <v>Lifestyle and culture</v>
          </cell>
          <cell r="Q921" t="str">
            <v>Local parks services</v>
          </cell>
          <cell r="R921" t="str">
            <v>Local parks</v>
          </cell>
          <cell r="S921" t="str">
            <v>A1241205</v>
          </cell>
          <cell r="T921" t="str">
            <v>A1241205</v>
          </cell>
          <cell r="U921" t="str">
            <v>Local parks</v>
          </cell>
          <cell r="V921" t="str">
            <v>L165</v>
          </cell>
          <cell r="W921" t="str">
            <v>Papakura</v>
          </cell>
          <cell r="X921" t="str">
            <v>PL40810</v>
          </cell>
          <cell r="Y921" t="str">
            <v>Expense</v>
          </cell>
          <cell r="Z921">
            <v>20110701</v>
          </cell>
          <cell r="AA921">
            <v>20190630</v>
          </cell>
          <cell r="AB921">
            <v>1</v>
          </cell>
          <cell r="AC921" t="str">
            <v>Programme</v>
          </cell>
          <cell r="AD921">
            <v>1</v>
          </cell>
          <cell r="AE921">
            <v>0</v>
          </cell>
          <cell r="AF921">
            <v>0</v>
          </cell>
          <cell r="AG921">
            <v>0</v>
          </cell>
          <cell r="AH921">
            <v>2</v>
          </cell>
          <cell r="AI921" t="str">
            <v>Local &amp; Sports Parks</v>
          </cell>
          <cell r="AJ921" t="str">
            <v>Structures parks</v>
          </cell>
          <cell r="AK921">
            <v>35</v>
          </cell>
          <cell r="AM921">
            <v>1</v>
          </cell>
          <cell r="AS921">
            <v>65000</v>
          </cell>
          <cell r="AT921">
            <v>65000</v>
          </cell>
          <cell r="AU921">
            <v>65000</v>
          </cell>
          <cell r="AV921">
            <v>65000</v>
          </cell>
          <cell r="AW921">
            <v>65000</v>
          </cell>
          <cell r="AX921">
            <v>65000</v>
          </cell>
          <cell r="AY921">
            <v>65000</v>
          </cell>
          <cell r="AZ921">
            <v>65000</v>
          </cell>
          <cell r="BD921">
            <v>3.1E-2</v>
          </cell>
          <cell r="BE921">
            <v>6.1930000000000041E-2</v>
          </cell>
          <cell r="BF921">
            <v>9.3787900000000146E-2</v>
          </cell>
          <cell r="BG921">
            <v>0.12878911280000027</v>
          </cell>
          <cell r="BH921">
            <v>0.16491036440960039</v>
          </cell>
          <cell r="BI921">
            <v>0.19869276497747879</v>
          </cell>
          <cell r="BJ921">
            <v>0.23225616239684821</v>
          </cell>
          <cell r="BK921">
            <v>0.27045610343115034</v>
          </cell>
          <cell r="BL921">
            <v>0.31238115484437823</v>
          </cell>
          <cell r="BM921">
            <v>0.35568973295424255</v>
          </cell>
          <cell r="BN921">
            <v>0</v>
          </cell>
          <cell r="BO921">
            <v>2015</v>
          </cell>
          <cell r="BP921">
            <v>4025.4500000000025</v>
          </cell>
          <cell r="BQ921">
            <v>6096.2135000000098</v>
          </cell>
          <cell r="BR921">
            <v>8371.2923320000173</v>
          </cell>
          <cell r="BS921">
            <v>10719.173686624024</v>
          </cell>
          <cell r="BT921">
            <v>12915.029723536121</v>
          </cell>
          <cell r="BU921">
            <v>15096.650555795133</v>
          </cell>
          <cell r="BV921">
            <v>0</v>
          </cell>
          <cell r="BW921">
            <v>0</v>
          </cell>
          <cell r="BX921">
            <v>0</v>
          </cell>
          <cell r="BY921">
            <v>65000</v>
          </cell>
          <cell r="BZ921">
            <v>67015</v>
          </cell>
          <cell r="CA921">
            <v>69025.45</v>
          </cell>
          <cell r="CB921">
            <v>71096.213500000013</v>
          </cell>
          <cell r="CC921">
            <v>73371.292332000012</v>
          </cell>
          <cell r="CD921">
            <v>75719.173686624024</v>
          </cell>
          <cell r="CE921">
            <v>77915.029723536121</v>
          </cell>
          <cell r="CF921">
            <v>80096.650555795131</v>
          </cell>
          <cell r="CG921">
            <v>0</v>
          </cell>
          <cell r="CH921">
            <v>0</v>
          </cell>
          <cell r="CI921">
            <v>0</v>
          </cell>
          <cell r="CK921">
            <v>65000</v>
          </cell>
          <cell r="CL921">
            <v>67015</v>
          </cell>
          <cell r="CM921">
            <v>69025.45</v>
          </cell>
          <cell r="CN921">
            <v>71096.213500000013</v>
          </cell>
          <cell r="CO921">
            <v>73371.292332000012</v>
          </cell>
          <cell r="CP921">
            <v>75719.173686624024</v>
          </cell>
          <cell r="CQ921">
            <v>77915.029723536121</v>
          </cell>
          <cell r="CR921">
            <v>80096.650555795131</v>
          </cell>
          <cell r="CS921">
            <v>0</v>
          </cell>
          <cell r="CT921">
            <v>0</v>
          </cell>
          <cell r="CU921">
            <v>0</v>
          </cell>
          <cell r="CW921">
            <v>0</v>
          </cell>
          <cell r="CX921">
            <v>0</v>
          </cell>
          <cell r="CY921">
            <v>0</v>
          </cell>
          <cell r="CZ921">
            <v>0</v>
          </cell>
          <cell r="DA921">
            <v>0</v>
          </cell>
          <cell r="DB921">
            <v>0</v>
          </cell>
          <cell r="DC921">
            <v>0</v>
          </cell>
          <cell r="DD921">
            <v>0</v>
          </cell>
          <cell r="DE921">
            <v>0</v>
          </cell>
          <cell r="DF921">
            <v>0</v>
          </cell>
          <cell r="DG921">
            <v>0</v>
          </cell>
          <cell r="DI921">
            <v>0</v>
          </cell>
          <cell r="DJ921">
            <v>0</v>
          </cell>
          <cell r="DK921">
            <v>0</v>
          </cell>
          <cell r="DL921">
            <v>0</v>
          </cell>
          <cell r="DM921">
            <v>0</v>
          </cell>
          <cell r="DN921">
            <v>0</v>
          </cell>
          <cell r="DO921">
            <v>0</v>
          </cell>
          <cell r="DP921">
            <v>0</v>
          </cell>
          <cell r="DQ921">
            <v>0</v>
          </cell>
          <cell r="DR921">
            <v>0</v>
          </cell>
          <cell r="DS921">
            <v>0</v>
          </cell>
          <cell r="DU921" t="str">
            <v>PDC 42800703</v>
          </cell>
          <cell r="DV921">
            <v>0</v>
          </cell>
          <cell r="DW921">
            <v>0</v>
          </cell>
          <cell r="DX921">
            <v>1</v>
          </cell>
          <cell r="DY921">
            <v>455000</v>
          </cell>
          <cell r="DZ921">
            <v>514238.80979795527</v>
          </cell>
          <cell r="EB921">
            <v>514238.80979795527</v>
          </cell>
          <cell r="EC921" t="str">
            <v>Def</v>
          </cell>
          <cell r="ED921" t="str">
            <v>Local Recreational Facilities</v>
          </cell>
        </row>
        <row r="922">
          <cell r="D922" t="str">
            <v>PC2130214</v>
          </cell>
          <cell r="E922" t="str">
            <v>Pahurehure Management Plan Implementn</v>
          </cell>
          <cell r="F922" t="str">
            <v>Auckland Council</v>
          </cell>
          <cell r="G922" t="str">
            <v>Parks, sports and recreation</v>
          </cell>
          <cell r="H922" t="str">
            <v>E170805</v>
          </cell>
          <cell r="I922" t="str">
            <v>Local and sports parks - south management</v>
          </cell>
          <cell r="J922" t="str">
            <v>Lifestyle and culture</v>
          </cell>
          <cell r="K922" t="str">
            <v>Local parks services</v>
          </cell>
          <cell r="L922" t="str">
            <v>Local parks</v>
          </cell>
          <cell r="M922" t="str">
            <v>Local activities</v>
          </cell>
          <cell r="N922" t="str">
            <v>Local parks services</v>
          </cell>
          <cell r="O922" t="str">
            <v>Local parks</v>
          </cell>
          <cell r="P922" t="str">
            <v>Lifestyle and culture</v>
          </cell>
          <cell r="Q922" t="str">
            <v>Local parks services</v>
          </cell>
          <cell r="R922" t="str">
            <v>Local parks</v>
          </cell>
          <cell r="S922" t="str">
            <v>A1241205</v>
          </cell>
          <cell r="T922" t="str">
            <v>A1241205</v>
          </cell>
          <cell r="U922" t="str">
            <v>Local parks</v>
          </cell>
          <cell r="V922" t="str">
            <v>L165</v>
          </cell>
          <cell r="W922" t="str">
            <v>Papakura</v>
          </cell>
          <cell r="X922" t="str">
            <v>PL40810</v>
          </cell>
          <cell r="Y922" t="str">
            <v>Expense</v>
          </cell>
          <cell r="Z922">
            <v>20100701</v>
          </cell>
          <cell r="AA922">
            <v>20150630</v>
          </cell>
          <cell r="AB922">
            <v>1</v>
          </cell>
          <cell r="AC922" t="str">
            <v>Programme</v>
          </cell>
          <cell r="AD922">
            <v>1</v>
          </cell>
          <cell r="AE922">
            <v>0</v>
          </cell>
          <cell r="AF922">
            <v>0</v>
          </cell>
          <cell r="AG922">
            <v>0</v>
          </cell>
          <cell r="AH922">
            <v>2</v>
          </cell>
          <cell r="AI922" t="str">
            <v>Local &amp; Sports Parks</v>
          </cell>
          <cell r="AJ922" t="str">
            <v>Structures parks</v>
          </cell>
          <cell r="AK922">
            <v>35</v>
          </cell>
          <cell r="AM922">
            <v>1</v>
          </cell>
          <cell r="AS922">
            <v>427000</v>
          </cell>
          <cell r="AT922">
            <v>151000</v>
          </cell>
          <cell r="AU922">
            <v>89000</v>
          </cell>
          <cell r="AV922">
            <v>13000</v>
          </cell>
          <cell r="BD922">
            <v>3.1E-2</v>
          </cell>
          <cell r="BE922">
            <v>6.1930000000000041E-2</v>
          </cell>
          <cell r="BF922">
            <v>9.3787900000000146E-2</v>
          </cell>
          <cell r="BG922">
            <v>0.12878911280000027</v>
          </cell>
          <cell r="BH922">
            <v>0.16491036440960039</v>
          </cell>
          <cell r="BI922">
            <v>0.19869276497747879</v>
          </cell>
          <cell r="BJ922">
            <v>0.23225616239684821</v>
          </cell>
          <cell r="BK922">
            <v>0.27045610343115034</v>
          </cell>
          <cell r="BL922">
            <v>0.31238115484437823</v>
          </cell>
          <cell r="BM922">
            <v>0.35568973295424255</v>
          </cell>
          <cell r="BN922">
            <v>0</v>
          </cell>
          <cell r="BO922">
            <v>4681</v>
          </cell>
          <cell r="BP922">
            <v>5511.7700000000032</v>
          </cell>
          <cell r="BQ922">
            <v>1219.2427000000018</v>
          </cell>
          <cell r="BR922">
            <v>0</v>
          </cell>
          <cell r="BS922">
            <v>0</v>
          </cell>
          <cell r="BT922">
            <v>0</v>
          </cell>
          <cell r="BU922">
            <v>0</v>
          </cell>
          <cell r="BV922">
            <v>0</v>
          </cell>
          <cell r="BW922">
            <v>0</v>
          </cell>
          <cell r="BX922">
            <v>0</v>
          </cell>
          <cell r="BY922">
            <v>427000</v>
          </cell>
          <cell r="BZ922">
            <v>155681</v>
          </cell>
          <cell r="CA922">
            <v>94511.77</v>
          </cell>
          <cell r="CB922">
            <v>14219.242700000003</v>
          </cell>
          <cell r="CC922">
            <v>0</v>
          </cell>
          <cell r="CD922">
            <v>0</v>
          </cell>
          <cell r="CE922">
            <v>0</v>
          </cell>
          <cell r="CF922">
            <v>0</v>
          </cell>
          <cell r="CG922">
            <v>0</v>
          </cell>
          <cell r="CH922">
            <v>0</v>
          </cell>
          <cell r="CI922">
            <v>0</v>
          </cell>
          <cell r="CK922">
            <v>427000</v>
          </cell>
          <cell r="CL922">
            <v>155681</v>
          </cell>
          <cell r="CM922">
            <v>94511.77</v>
          </cell>
          <cell r="CN922">
            <v>14219.242700000003</v>
          </cell>
          <cell r="CO922">
            <v>0</v>
          </cell>
          <cell r="CP922">
            <v>0</v>
          </cell>
          <cell r="CQ922">
            <v>0</v>
          </cell>
          <cell r="CR922">
            <v>0</v>
          </cell>
          <cell r="CS922">
            <v>0</v>
          </cell>
          <cell r="CT922">
            <v>0</v>
          </cell>
          <cell r="CU922">
            <v>0</v>
          </cell>
          <cell r="CW922">
            <v>0</v>
          </cell>
          <cell r="CX922">
            <v>0</v>
          </cell>
          <cell r="CY922">
            <v>0</v>
          </cell>
          <cell r="CZ922">
            <v>0</v>
          </cell>
          <cell r="DA922">
            <v>0</v>
          </cell>
          <cell r="DB922">
            <v>0</v>
          </cell>
          <cell r="DC922">
            <v>0</v>
          </cell>
          <cell r="DD922">
            <v>0</v>
          </cell>
          <cell r="DE922">
            <v>0</v>
          </cell>
          <cell r="DF922">
            <v>0</v>
          </cell>
          <cell r="DG922">
            <v>0</v>
          </cell>
          <cell r="DI922">
            <v>0</v>
          </cell>
          <cell r="DJ922">
            <v>0</v>
          </cell>
          <cell r="DK922">
            <v>0</v>
          </cell>
          <cell r="DL922">
            <v>0</v>
          </cell>
          <cell r="DM922">
            <v>0</v>
          </cell>
          <cell r="DN922">
            <v>0</v>
          </cell>
          <cell r="DO922">
            <v>0</v>
          </cell>
          <cell r="DP922">
            <v>0</v>
          </cell>
          <cell r="DQ922">
            <v>0</v>
          </cell>
          <cell r="DR922">
            <v>0</v>
          </cell>
          <cell r="DS922">
            <v>0</v>
          </cell>
          <cell r="DU922" t="str">
            <v>PDC 42751702</v>
          </cell>
          <cell r="DV922">
            <v>0</v>
          </cell>
          <cell r="DW922">
            <v>1</v>
          </cell>
          <cell r="DX922">
            <v>1</v>
          </cell>
          <cell r="DY922">
            <v>253000</v>
          </cell>
          <cell r="DZ922">
            <v>264412.01270000002</v>
          </cell>
          <cell r="EB922">
            <v>264412.01270000002</v>
          </cell>
          <cell r="EC922" t="str">
            <v>Def</v>
          </cell>
          <cell r="ED922" t="str">
            <v>Local Recreational Facilities</v>
          </cell>
        </row>
        <row r="923">
          <cell r="D923" t="str">
            <v>PC2130216</v>
          </cell>
          <cell r="E923" t="str">
            <v>Park Bollards</v>
          </cell>
          <cell r="F923" t="str">
            <v>Auckland Council</v>
          </cell>
          <cell r="G923" t="str">
            <v>Parks, sports and recreation</v>
          </cell>
          <cell r="H923" t="str">
            <v>E170805</v>
          </cell>
          <cell r="I923" t="str">
            <v>Local and sports parks - south management</v>
          </cell>
          <cell r="J923" t="str">
            <v>Lifestyle and culture</v>
          </cell>
          <cell r="K923" t="str">
            <v>Local parks services</v>
          </cell>
          <cell r="L923" t="str">
            <v>Local parks</v>
          </cell>
          <cell r="M923" t="str">
            <v>Local activities</v>
          </cell>
          <cell r="N923" t="str">
            <v>Local parks services</v>
          </cell>
          <cell r="O923" t="str">
            <v>Local parks</v>
          </cell>
          <cell r="P923" t="str">
            <v>Lifestyle and culture</v>
          </cell>
          <cell r="Q923" t="str">
            <v>Local parks services</v>
          </cell>
          <cell r="R923" t="str">
            <v>Local parks</v>
          </cell>
          <cell r="S923" t="str">
            <v>A1241205</v>
          </cell>
          <cell r="T923" t="str">
            <v>A1241205</v>
          </cell>
          <cell r="U923" t="str">
            <v>Local parks</v>
          </cell>
          <cell r="V923" t="str">
            <v>L165</v>
          </cell>
          <cell r="W923" t="str">
            <v>Papakura</v>
          </cell>
          <cell r="X923" t="str">
            <v>PL40810</v>
          </cell>
          <cell r="Y923" t="str">
            <v>Expense</v>
          </cell>
          <cell r="Z923">
            <v>20100701</v>
          </cell>
          <cell r="AA923">
            <v>20200630</v>
          </cell>
          <cell r="AB923">
            <v>1</v>
          </cell>
          <cell r="AC923" t="str">
            <v>Programme</v>
          </cell>
          <cell r="AD923">
            <v>1</v>
          </cell>
          <cell r="AE923">
            <v>0</v>
          </cell>
          <cell r="AF923">
            <v>0</v>
          </cell>
          <cell r="AG923">
            <v>0</v>
          </cell>
          <cell r="AH923">
            <v>2</v>
          </cell>
          <cell r="AI923" t="str">
            <v>Local &amp; Sports Parks</v>
          </cell>
          <cell r="AJ923" t="str">
            <v>Structures parks</v>
          </cell>
          <cell r="AK923">
            <v>25</v>
          </cell>
          <cell r="AM923">
            <v>1</v>
          </cell>
          <cell r="AS923">
            <v>6340</v>
          </cell>
          <cell r="AT923">
            <v>10000</v>
          </cell>
          <cell r="AU923">
            <v>10000</v>
          </cell>
          <cell r="AV923">
            <v>10000</v>
          </cell>
          <cell r="AW923">
            <v>10000</v>
          </cell>
          <cell r="AX923">
            <v>10000</v>
          </cell>
          <cell r="AY923">
            <v>10000</v>
          </cell>
          <cell r="AZ923">
            <v>10000</v>
          </cell>
          <cell r="BA923">
            <v>10000</v>
          </cell>
          <cell r="BD923">
            <v>3.1E-2</v>
          </cell>
          <cell r="BE923">
            <v>6.1930000000000041E-2</v>
          </cell>
          <cell r="BF923">
            <v>9.3787900000000146E-2</v>
          </cell>
          <cell r="BG923">
            <v>0.12878911280000027</v>
          </cell>
          <cell r="BH923">
            <v>0.16491036440960039</v>
          </cell>
          <cell r="BI923">
            <v>0.19869276497747879</v>
          </cell>
          <cell r="BJ923">
            <v>0.23225616239684821</v>
          </cell>
          <cell r="BK923">
            <v>0.27045610343115034</v>
          </cell>
          <cell r="BL923">
            <v>0.31238115484437823</v>
          </cell>
          <cell r="BM923">
            <v>0.35568973295424255</v>
          </cell>
          <cell r="BN923">
            <v>0</v>
          </cell>
          <cell r="BO923">
            <v>310</v>
          </cell>
          <cell r="BP923">
            <v>619.30000000000041</v>
          </cell>
          <cell r="BQ923">
            <v>937.8790000000015</v>
          </cell>
          <cell r="BR923">
            <v>1287.8911280000027</v>
          </cell>
          <cell r="BS923">
            <v>1649.1036440960038</v>
          </cell>
          <cell r="BT923">
            <v>1986.9276497747878</v>
          </cell>
          <cell r="BU923">
            <v>2322.5616239684823</v>
          </cell>
          <cell r="BV923">
            <v>2704.5610343115036</v>
          </cell>
          <cell r="BW923">
            <v>0</v>
          </cell>
          <cell r="BX923">
            <v>0</v>
          </cell>
          <cell r="BY923">
            <v>6340</v>
          </cell>
          <cell r="BZ923">
            <v>10310</v>
          </cell>
          <cell r="CA923">
            <v>10619.300000000001</v>
          </cell>
          <cell r="CB923">
            <v>10937.879000000001</v>
          </cell>
          <cell r="CC923">
            <v>11287.891128000003</v>
          </cell>
          <cell r="CD923">
            <v>11649.103644096003</v>
          </cell>
          <cell r="CE923">
            <v>11986.927649774789</v>
          </cell>
          <cell r="CF923">
            <v>12322.561623968482</v>
          </cell>
          <cell r="CG923">
            <v>12704.561034311504</v>
          </cell>
          <cell r="CH923">
            <v>0</v>
          </cell>
          <cell r="CI923">
            <v>0</v>
          </cell>
          <cell r="CK923">
            <v>6340</v>
          </cell>
          <cell r="CL923">
            <v>10310</v>
          </cell>
          <cell r="CM923">
            <v>10619.300000000001</v>
          </cell>
          <cell r="CN923">
            <v>10937.879000000001</v>
          </cell>
          <cell r="CO923">
            <v>11287.891128000003</v>
          </cell>
          <cell r="CP923">
            <v>11649.103644096003</v>
          </cell>
          <cell r="CQ923">
            <v>11986.927649774789</v>
          </cell>
          <cell r="CR923">
            <v>12322.561623968482</v>
          </cell>
          <cell r="CS923">
            <v>12704.561034311504</v>
          </cell>
          <cell r="CT923">
            <v>0</v>
          </cell>
          <cell r="CU923">
            <v>0</v>
          </cell>
          <cell r="CW923">
            <v>0</v>
          </cell>
          <cell r="CX923">
            <v>0</v>
          </cell>
          <cell r="CY923">
            <v>0</v>
          </cell>
          <cell r="CZ923">
            <v>0</v>
          </cell>
          <cell r="DA923">
            <v>0</v>
          </cell>
          <cell r="DB923">
            <v>0</v>
          </cell>
          <cell r="DC923">
            <v>0</v>
          </cell>
          <cell r="DD923">
            <v>0</v>
          </cell>
          <cell r="DE923">
            <v>0</v>
          </cell>
          <cell r="DF923">
            <v>0</v>
          </cell>
          <cell r="DG923">
            <v>0</v>
          </cell>
          <cell r="DI923">
            <v>0</v>
          </cell>
          <cell r="DJ923">
            <v>0</v>
          </cell>
          <cell r="DK923">
            <v>0</v>
          </cell>
          <cell r="DL923">
            <v>0</v>
          </cell>
          <cell r="DM923">
            <v>0</v>
          </cell>
          <cell r="DN923">
            <v>0</v>
          </cell>
          <cell r="DO923">
            <v>0</v>
          </cell>
          <cell r="DP923">
            <v>0</v>
          </cell>
          <cell r="DQ923">
            <v>0</v>
          </cell>
          <cell r="DR923">
            <v>0</v>
          </cell>
          <cell r="DS923">
            <v>0</v>
          </cell>
          <cell r="DU923" t="str">
            <v>PDC 42747702</v>
          </cell>
          <cell r="DV923">
            <v>0</v>
          </cell>
          <cell r="DW923">
            <v>0</v>
          </cell>
          <cell r="DX923">
            <v>1</v>
          </cell>
          <cell r="DY923">
            <v>80000</v>
          </cell>
          <cell r="DZ923">
            <v>91818.224080150801</v>
          </cell>
          <cell r="EB923">
            <v>91818.224080150801</v>
          </cell>
          <cell r="EC923" t="str">
            <v>Def</v>
          </cell>
          <cell r="ED923" t="str">
            <v>Local Recreational Facilities</v>
          </cell>
        </row>
        <row r="924">
          <cell r="D924" t="str">
            <v>PC2130217</v>
          </cell>
          <cell r="E924" t="str">
            <v>Park Seats</v>
          </cell>
          <cell r="F924" t="str">
            <v>Auckland Council</v>
          </cell>
          <cell r="G924" t="str">
            <v>Parks, sports and recreation</v>
          </cell>
          <cell r="H924" t="str">
            <v>E170805</v>
          </cell>
          <cell r="I924" t="str">
            <v>Local and sports parks - south management</v>
          </cell>
          <cell r="J924" t="str">
            <v>Lifestyle and culture</v>
          </cell>
          <cell r="K924" t="str">
            <v>Local parks services</v>
          </cell>
          <cell r="L924" t="str">
            <v>Local parks</v>
          </cell>
          <cell r="M924" t="str">
            <v>Local activities</v>
          </cell>
          <cell r="N924" t="str">
            <v>Local parks services</v>
          </cell>
          <cell r="O924" t="str">
            <v>Local parks</v>
          </cell>
          <cell r="P924" t="str">
            <v>Lifestyle and culture</v>
          </cell>
          <cell r="Q924" t="str">
            <v>Local parks services</v>
          </cell>
          <cell r="R924" t="str">
            <v>Local parks</v>
          </cell>
          <cell r="S924" t="str">
            <v>A1241205</v>
          </cell>
          <cell r="T924" t="str">
            <v>A1241205</v>
          </cell>
          <cell r="U924" t="str">
            <v>Local parks</v>
          </cell>
          <cell r="V924" t="str">
            <v>L165</v>
          </cell>
          <cell r="W924" t="str">
            <v>Papakura</v>
          </cell>
          <cell r="X924" t="str">
            <v>PL40810</v>
          </cell>
          <cell r="Y924" t="str">
            <v>Expense</v>
          </cell>
          <cell r="Z924">
            <v>20110701</v>
          </cell>
          <cell r="AA924">
            <v>20220630</v>
          </cell>
          <cell r="AB924">
            <v>1</v>
          </cell>
          <cell r="AC924" t="str">
            <v>Programme</v>
          </cell>
          <cell r="AD924">
            <v>1</v>
          </cell>
          <cell r="AE924">
            <v>0</v>
          </cell>
          <cell r="AF924">
            <v>0</v>
          </cell>
          <cell r="AG924">
            <v>0</v>
          </cell>
          <cell r="AH924">
            <v>2</v>
          </cell>
          <cell r="AI924" t="str">
            <v>Local &amp; Sports Parks</v>
          </cell>
          <cell r="AJ924" t="str">
            <v>Structures parks</v>
          </cell>
          <cell r="AK924">
            <v>20</v>
          </cell>
          <cell r="AM924">
            <v>1</v>
          </cell>
          <cell r="AS924">
            <v>3000</v>
          </cell>
          <cell r="AT924">
            <v>3000</v>
          </cell>
          <cell r="AU924">
            <v>3000</v>
          </cell>
          <cell r="AV924">
            <v>3000</v>
          </cell>
          <cell r="AW924">
            <v>3000</v>
          </cell>
          <cell r="AX924">
            <v>3000</v>
          </cell>
          <cell r="AY924">
            <v>3000</v>
          </cell>
          <cell r="AZ924">
            <v>3000</v>
          </cell>
          <cell r="BA924">
            <v>3000</v>
          </cell>
          <cell r="BB924">
            <v>3000</v>
          </cell>
          <cell r="BC924">
            <v>3000</v>
          </cell>
          <cell r="BD924">
            <v>3.1E-2</v>
          </cell>
          <cell r="BE924">
            <v>6.1930000000000041E-2</v>
          </cell>
          <cell r="BF924">
            <v>9.3787900000000146E-2</v>
          </cell>
          <cell r="BG924">
            <v>0.12878911280000027</v>
          </cell>
          <cell r="BH924">
            <v>0.16491036440960039</v>
          </cell>
          <cell r="BI924">
            <v>0.19869276497747879</v>
          </cell>
          <cell r="BJ924">
            <v>0.23225616239684821</v>
          </cell>
          <cell r="BK924">
            <v>0.27045610343115034</v>
          </cell>
          <cell r="BL924">
            <v>0.31238115484437823</v>
          </cell>
          <cell r="BM924">
            <v>0.35568973295424255</v>
          </cell>
          <cell r="BN924">
            <v>0</v>
          </cell>
          <cell r="BO924">
            <v>93</v>
          </cell>
          <cell r="BP924">
            <v>185.79000000000013</v>
          </cell>
          <cell r="BQ924">
            <v>281.36370000000045</v>
          </cell>
          <cell r="BR924">
            <v>386.36733840000079</v>
          </cell>
          <cell r="BS924">
            <v>494.73109322880117</v>
          </cell>
          <cell r="BT924">
            <v>596.07829493243639</v>
          </cell>
          <cell r="BU924">
            <v>696.76848719054465</v>
          </cell>
          <cell r="BV924">
            <v>811.36831029345103</v>
          </cell>
          <cell r="BW924">
            <v>937.14346453313465</v>
          </cell>
          <cell r="BX924">
            <v>1067.0691988627277</v>
          </cell>
          <cell r="BY924">
            <v>3000</v>
          </cell>
          <cell r="BZ924">
            <v>3093</v>
          </cell>
          <cell r="CA924">
            <v>3185.79</v>
          </cell>
          <cell r="CB924">
            <v>3281.3637000000003</v>
          </cell>
          <cell r="CC924">
            <v>3386.3673384000008</v>
          </cell>
          <cell r="CD924">
            <v>3494.731093228801</v>
          </cell>
          <cell r="CE924">
            <v>3596.0782949324366</v>
          </cell>
          <cell r="CF924">
            <v>3696.7684871905449</v>
          </cell>
          <cell r="CG924">
            <v>3811.368310293451</v>
          </cell>
          <cell r="CH924">
            <v>3937.1434645331346</v>
          </cell>
          <cell r="CI924">
            <v>4067.0691988627277</v>
          </cell>
          <cell r="CK924">
            <v>3000</v>
          </cell>
          <cell r="CL924">
            <v>3093</v>
          </cell>
          <cell r="CM924">
            <v>3185.79</v>
          </cell>
          <cell r="CN924">
            <v>3281.3637000000003</v>
          </cell>
          <cell r="CO924">
            <v>3386.3673384000008</v>
          </cell>
          <cell r="CP924">
            <v>3494.731093228801</v>
          </cell>
          <cell r="CQ924">
            <v>3596.0782949324366</v>
          </cell>
          <cell r="CR924">
            <v>3696.7684871905449</v>
          </cell>
          <cell r="CS924">
            <v>3811.368310293451</v>
          </cell>
          <cell r="CT924">
            <v>3937.1434645331346</v>
          </cell>
          <cell r="CU924">
            <v>4067.0691988627277</v>
          </cell>
          <cell r="CW924">
            <v>0</v>
          </cell>
          <cell r="CX924">
            <v>0</v>
          </cell>
          <cell r="CY924">
            <v>0</v>
          </cell>
          <cell r="CZ924">
            <v>0</v>
          </cell>
          <cell r="DA924">
            <v>0</v>
          </cell>
          <cell r="DB924">
            <v>0</v>
          </cell>
          <cell r="DC924">
            <v>0</v>
          </cell>
          <cell r="DD924">
            <v>0</v>
          </cell>
          <cell r="DE924">
            <v>0</v>
          </cell>
          <cell r="DF924">
            <v>0</v>
          </cell>
          <cell r="DG924">
            <v>0</v>
          </cell>
          <cell r="DI924">
            <v>0</v>
          </cell>
          <cell r="DJ924">
            <v>0</v>
          </cell>
          <cell r="DK924">
            <v>0</v>
          </cell>
          <cell r="DL924">
            <v>0</v>
          </cell>
          <cell r="DM924">
            <v>0</v>
          </cell>
          <cell r="DN924">
            <v>0</v>
          </cell>
          <cell r="DO924">
            <v>0</v>
          </cell>
          <cell r="DP924">
            <v>0</v>
          </cell>
          <cell r="DQ924">
            <v>0</v>
          </cell>
          <cell r="DR924">
            <v>0</v>
          </cell>
          <cell r="DS924">
            <v>0</v>
          </cell>
          <cell r="DU924" t="str">
            <v>PDC 42748702</v>
          </cell>
          <cell r="DV924">
            <v>0</v>
          </cell>
          <cell r="DW924">
            <v>0</v>
          </cell>
          <cell r="DX924">
            <v>1</v>
          </cell>
          <cell r="DY924">
            <v>30000</v>
          </cell>
          <cell r="DZ924">
            <v>35549.679887441096</v>
          </cell>
          <cell r="EB924">
            <v>35549.679887441096</v>
          </cell>
          <cell r="EC924" t="str">
            <v>Def</v>
          </cell>
          <cell r="ED924" t="str">
            <v>Local Recreational Facilities</v>
          </cell>
        </row>
        <row r="925">
          <cell r="D925" t="str">
            <v>PC2130218</v>
          </cell>
          <cell r="E925" t="str">
            <v>Parks amenity blocks</v>
          </cell>
          <cell r="F925" t="str">
            <v>Auckland Council</v>
          </cell>
          <cell r="G925" t="str">
            <v>Parks, sports and recreation</v>
          </cell>
          <cell r="H925" t="str">
            <v>E170805</v>
          </cell>
          <cell r="I925" t="str">
            <v>Local and sports parks - south management</v>
          </cell>
          <cell r="J925" t="str">
            <v>Lifestyle and culture</v>
          </cell>
          <cell r="K925" t="str">
            <v>Local parks services</v>
          </cell>
          <cell r="L925" t="str">
            <v>Local parks</v>
          </cell>
          <cell r="M925" t="str">
            <v>Local activities</v>
          </cell>
          <cell r="N925" t="str">
            <v>Local parks services</v>
          </cell>
          <cell r="O925" t="str">
            <v>Local parks</v>
          </cell>
          <cell r="P925" t="str">
            <v>Lifestyle and culture</v>
          </cell>
          <cell r="Q925" t="str">
            <v>Local parks services</v>
          </cell>
          <cell r="R925" t="str">
            <v>Local parks</v>
          </cell>
          <cell r="S925" t="str">
            <v>A1241205</v>
          </cell>
          <cell r="T925" t="str">
            <v>A1241205</v>
          </cell>
          <cell r="U925" t="str">
            <v>Local parks</v>
          </cell>
          <cell r="V925" t="str">
            <v>L165</v>
          </cell>
          <cell r="W925" t="str">
            <v>Papakura</v>
          </cell>
          <cell r="X925" t="str">
            <v>PL40810</v>
          </cell>
          <cell r="Y925" t="str">
            <v>Expense</v>
          </cell>
          <cell r="Z925">
            <v>20110701</v>
          </cell>
          <cell r="AA925">
            <v>20120630</v>
          </cell>
          <cell r="AB925">
            <v>1</v>
          </cell>
          <cell r="AC925" t="str">
            <v>Programme</v>
          </cell>
          <cell r="AD925">
            <v>0</v>
          </cell>
          <cell r="AE925">
            <v>0</v>
          </cell>
          <cell r="AF925">
            <v>0</v>
          </cell>
          <cell r="AG925">
            <v>1</v>
          </cell>
          <cell r="AH925">
            <v>2</v>
          </cell>
          <cell r="AI925" t="str">
            <v>Local &amp; Sports Parks</v>
          </cell>
          <cell r="AJ925" t="str">
            <v>Structures parks</v>
          </cell>
          <cell r="AK925">
            <v>25</v>
          </cell>
          <cell r="AM925">
            <v>1</v>
          </cell>
          <cell r="AS925">
            <v>15000</v>
          </cell>
          <cell r="AU925">
            <v>0</v>
          </cell>
          <cell r="AW925">
            <v>0</v>
          </cell>
          <cell r="AY925">
            <v>0</v>
          </cell>
          <cell r="BD925">
            <v>3.1E-2</v>
          </cell>
          <cell r="BE925">
            <v>6.1930000000000041E-2</v>
          </cell>
          <cell r="BF925">
            <v>9.3787900000000146E-2</v>
          </cell>
          <cell r="BG925">
            <v>0.12878911280000027</v>
          </cell>
          <cell r="BH925">
            <v>0.16491036440960039</v>
          </cell>
          <cell r="BI925">
            <v>0.19869276497747879</v>
          </cell>
          <cell r="BJ925">
            <v>0.23225616239684821</v>
          </cell>
          <cell r="BK925">
            <v>0.27045610343115034</v>
          </cell>
          <cell r="BL925">
            <v>0.31238115484437823</v>
          </cell>
          <cell r="BM925">
            <v>0.35568973295424255</v>
          </cell>
          <cell r="BN925">
            <v>0</v>
          </cell>
          <cell r="BO925">
            <v>0</v>
          </cell>
          <cell r="BP925">
            <v>0</v>
          </cell>
          <cell r="BQ925">
            <v>0</v>
          </cell>
          <cell r="BR925">
            <v>0</v>
          </cell>
          <cell r="BS925">
            <v>0</v>
          </cell>
          <cell r="BT925">
            <v>0</v>
          </cell>
          <cell r="BU925">
            <v>0</v>
          </cell>
          <cell r="BV925">
            <v>0</v>
          </cell>
          <cell r="BW925">
            <v>0</v>
          </cell>
          <cell r="BX925">
            <v>0</v>
          </cell>
          <cell r="BY925">
            <v>15000</v>
          </cell>
          <cell r="BZ925">
            <v>0</v>
          </cell>
          <cell r="CA925">
            <v>0</v>
          </cell>
          <cell r="CB925">
            <v>0</v>
          </cell>
          <cell r="CC925">
            <v>0</v>
          </cell>
          <cell r="CD925">
            <v>0</v>
          </cell>
          <cell r="CE925">
            <v>0</v>
          </cell>
          <cell r="CF925">
            <v>0</v>
          </cell>
          <cell r="CG925">
            <v>0</v>
          </cell>
          <cell r="CH925">
            <v>0</v>
          </cell>
          <cell r="CI925">
            <v>0</v>
          </cell>
          <cell r="CK925">
            <v>0</v>
          </cell>
          <cell r="CL925">
            <v>0</v>
          </cell>
          <cell r="CM925">
            <v>0</v>
          </cell>
          <cell r="CN925">
            <v>0</v>
          </cell>
          <cell r="CO925">
            <v>0</v>
          </cell>
          <cell r="CP925">
            <v>0</v>
          </cell>
          <cell r="CQ925">
            <v>0</v>
          </cell>
          <cell r="CR925">
            <v>0</v>
          </cell>
          <cell r="CS925">
            <v>0</v>
          </cell>
          <cell r="CT925">
            <v>0</v>
          </cell>
          <cell r="CU925">
            <v>0</v>
          </cell>
          <cell r="CW925">
            <v>0</v>
          </cell>
          <cell r="CX925">
            <v>0</v>
          </cell>
          <cell r="CY925">
            <v>0</v>
          </cell>
          <cell r="CZ925">
            <v>0</v>
          </cell>
          <cell r="DA925">
            <v>0</v>
          </cell>
          <cell r="DB925">
            <v>0</v>
          </cell>
          <cell r="DC925">
            <v>0</v>
          </cell>
          <cell r="DD925">
            <v>0</v>
          </cell>
          <cell r="DE925">
            <v>0</v>
          </cell>
          <cell r="DF925">
            <v>0</v>
          </cell>
          <cell r="DG925">
            <v>0</v>
          </cell>
          <cell r="DI925">
            <v>15000</v>
          </cell>
          <cell r="DJ925">
            <v>0</v>
          </cell>
          <cell r="DK925">
            <v>0</v>
          </cell>
          <cell r="DL925">
            <v>0</v>
          </cell>
          <cell r="DM925">
            <v>0</v>
          </cell>
          <cell r="DN925">
            <v>0</v>
          </cell>
          <cell r="DO925">
            <v>0</v>
          </cell>
          <cell r="DP925">
            <v>0</v>
          </cell>
          <cell r="DQ925">
            <v>0</v>
          </cell>
          <cell r="DR925">
            <v>0</v>
          </cell>
          <cell r="DS925">
            <v>0</v>
          </cell>
          <cell r="DU925" t="str">
            <v>PDC 42848743</v>
          </cell>
          <cell r="DV925">
            <v>0</v>
          </cell>
          <cell r="DW925">
            <v>0</v>
          </cell>
          <cell r="DX925">
            <v>1</v>
          </cell>
          <cell r="DY925">
            <v>0</v>
          </cell>
          <cell r="DZ925">
            <v>0</v>
          </cell>
          <cell r="EB925">
            <v>0</v>
          </cell>
          <cell r="EC925" t="str">
            <v>Def</v>
          </cell>
          <cell r="ED925" t="str">
            <v>Local Recreational Facilities</v>
          </cell>
        </row>
        <row r="926">
          <cell r="D926" t="str">
            <v>PC2130219</v>
          </cell>
          <cell r="E926" t="str">
            <v>Playgrounds Minor Work</v>
          </cell>
          <cell r="F926" t="str">
            <v>Auckland Council</v>
          </cell>
          <cell r="G926" t="str">
            <v>Parks, sports and recreation</v>
          </cell>
          <cell r="H926" t="str">
            <v>E170805</v>
          </cell>
          <cell r="I926" t="str">
            <v>Local and sports parks - south management</v>
          </cell>
          <cell r="J926" t="str">
            <v>Lifestyle and culture</v>
          </cell>
          <cell r="K926" t="str">
            <v>Local parks services</v>
          </cell>
          <cell r="L926" t="str">
            <v>Local parks</v>
          </cell>
          <cell r="M926" t="str">
            <v>Local activities</v>
          </cell>
          <cell r="N926" t="str">
            <v>Local parks services</v>
          </cell>
          <cell r="O926" t="str">
            <v>Local parks</v>
          </cell>
          <cell r="P926" t="str">
            <v>Lifestyle and culture</v>
          </cell>
          <cell r="Q926" t="str">
            <v>Local parks services</v>
          </cell>
          <cell r="R926" t="str">
            <v>Local parks</v>
          </cell>
          <cell r="S926" t="str">
            <v>A1241205</v>
          </cell>
          <cell r="T926" t="str">
            <v>A1241205</v>
          </cell>
          <cell r="U926" t="str">
            <v>Local parks</v>
          </cell>
          <cell r="V926" t="str">
            <v>L165</v>
          </cell>
          <cell r="W926" t="str">
            <v>Papakura</v>
          </cell>
          <cell r="X926" t="str">
            <v>PL40810</v>
          </cell>
          <cell r="Y926" t="str">
            <v>Expense</v>
          </cell>
          <cell r="Z926">
            <v>20110701</v>
          </cell>
          <cell r="AA926">
            <v>20200630</v>
          </cell>
          <cell r="AB926">
            <v>1</v>
          </cell>
          <cell r="AC926" t="str">
            <v>Programme</v>
          </cell>
          <cell r="AD926">
            <v>0.5</v>
          </cell>
          <cell r="AE926">
            <v>0</v>
          </cell>
          <cell r="AF926">
            <v>0</v>
          </cell>
          <cell r="AG926">
            <v>0.5</v>
          </cell>
          <cell r="AH926">
            <v>2</v>
          </cell>
          <cell r="AI926" t="str">
            <v>Local &amp; Sports Parks</v>
          </cell>
          <cell r="AJ926" t="str">
            <v>Structures parks</v>
          </cell>
          <cell r="AK926">
            <v>25</v>
          </cell>
          <cell r="AM926">
            <v>1</v>
          </cell>
          <cell r="AS926">
            <v>25000</v>
          </cell>
          <cell r="AT926">
            <v>25000</v>
          </cell>
          <cell r="AU926">
            <v>25000</v>
          </cell>
          <cell r="AV926">
            <v>25000</v>
          </cell>
          <cell r="AW926">
            <v>25000</v>
          </cell>
          <cell r="AX926">
            <v>25000</v>
          </cell>
          <cell r="AY926">
            <v>25000</v>
          </cell>
          <cell r="AZ926">
            <v>25000</v>
          </cell>
          <cell r="BA926">
            <v>12500</v>
          </cell>
          <cell r="BD926">
            <v>3.1E-2</v>
          </cell>
          <cell r="BE926">
            <v>6.1930000000000041E-2</v>
          </cell>
          <cell r="BF926">
            <v>9.3787900000000146E-2</v>
          </cell>
          <cell r="BG926">
            <v>0.12878911280000027</v>
          </cell>
          <cell r="BH926">
            <v>0.16491036440960039</v>
          </cell>
          <cell r="BI926">
            <v>0.19869276497747879</v>
          </cell>
          <cell r="BJ926">
            <v>0.23225616239684821</v>
          </cell>
          <cell r="BK926">
            <v>0.27045610343115034</v>
          </cell>
          <cell r="BL926">
            <v>0.31238115484437823</v>
          </cell>
          <cell r="BM926">
            <v>0.35568973295424255</v>
          </cell>
          <cell r="BN926">
            <v>0</v>
          </cell>
          <cell r="BO926">
            <v>775</v>
          </cell>
          <cell r="BP926">
            <v>1548.2500000000009</v>
          </cell>
          <cell r="BQ926">
            <v>2344.6975000000039</v>
          </cell>
          <cell r="BR926">
            <v>3219.7278200000069</v>
          </cell>
          <cell r="BS926">
            <v>4122.7591102400092</v>
          </cell>
          <cell r="BT926">
            <v>4967.31912443697</v>
          </cell>
          <cell r="BU926">
            <v>5806.4040599212049</v>
          </cell>
          <cell r="BV926">
            <v>3380.7012928893791</v>
          </cell>
          <cell r="BW926">
            <v>0</v>
          </cell>
          <cell r="BX926">
            <v>0</v>
          </cell>
          <cell r="BY926">
            <v>25000</v>
          </cell>
          <cell r="BZ926">
            <v>25775</v>
          </cell>
          <cell r="CA926">
            <v>26548.25</v>
          </cell>
          <cell r="CB926">
            <v>27344.697500000002</v>
          </cell>
          <cell r="CC926">
            <v>28219.727820000007</v>
          </cell>
          <cell r="CD926">
            <v>29122.759110240011</v>
          </cell>
          <cell r="CE926">
            <v>29967.31912443697</v>
          </cell>
          <cell r="CF926">
            <v>30806.404059921206</v>
          </cell>
          <cell r="CG926">
            <v>15880.701292889378</v>
          </cell>
          <cell r="CH926">
            <v>0</v>
          </cell>
          <cell r="CI926">
            <v>0</v>
          </cell>
          <cell r="CK926">
            <v>12500</v>
          </cell>
          <cell r="CL926">
            <v>12887.5</v>
          </cell>
          <cell r="CM926">
            <v>13274.125</v>
          </cell>
          <cell r="CN926">
            <v>13672.348750000001</v>
          </cell>
          <cell r="CO926">
            <v>14109.863910000004</v>
          </cell>
          <cell r="CP926">
            <v>14561.379555120006</v>
          </cell>
          <cell r="CQ926">
            <v>14983.659562218485</v>
          </cell>
          <cell r="CR926">
            <v>15403.202029960603</v>
          </cell>
          <cell r="CS926">
            <v>7940.3506464446891</v>
          </cell>
          <cell r="CT926">
            <v>0</v>
          </cell>
          <cell r="CU926">
            <v>0</v>
          </cell>
          <cell r="CW926">
            <v>0</v>
          </cell>
          <cell r="CX926">
            <v>0</v>
          </cell>
          <cell r="CY926">
            <v>0</v>
          </cell>
          <cell r="CZ926">
            <v>0</v>
          </cell>
          <cell r="DA926">
            <v>0</v>
          </cell>
          <cell r="DB926">
            <v>0</v>
          </cell>
          <cell r="DC926">
            <v>0</v>
          </cell>
          <cell r="DD926">
            <v>0</v>
          </cell>
          <cell r="DE926">
            <v>0</v>
          </cell>
          <cell r="DF926">
            <v>0</v>
          </cell>
          <cell r="DG926">
            <v>0</v>
          </cell>
          <cell r="DI926">
            <v>12500</v>
          </cell>
          <cell r="DJ926">
            <v>12887.5</v>
          </cell>
          <cell r="DK926">
            <v>13274.125</v>
          </cell>
          <cell r="DL926">
            <v>13672.348750000001</v>
          </cell>
          <cell r="DM926">
            <v>14109.863910000004</v>
          </cell>
          <cell r="DN926">
            <v>14561.379555120006</v>
          </cell>
          <cell r="DO926">
            <v>14983.659562218485</v>
          </cell>
          <cell r="DP926">
            <v>15403.202029960603</v>
          </cell>
          <cell r="DQ926">
            <v>7940.3506464446891</v>
          </cell>
          <cell r="DR926">
            <v>0</v>
          </cell>
          <cell r="DS926">
            <v>0</v>
          </cell>
          <cell r="DU926" t="str">
            <v>PDC 42800771</v>
          </cell>
          <cell r="DV926">
            <v>0</v>
          </cell>
          <cell r="DW926">
            <v>0</v>
          </cell>
          <cell r="DX926">
            <v>2</v>
          </cell>
          <cell r="DY926">
            <v>187500</v>
          </cell>
          <cell r="DZ926">
            <v>213664.85890748756</v>
          </cell>
          <cell r="EB926">
            <v>213664.85890748756</v>
          </cell>
          <cell r="EC926" t="str">
            <v>Def</v>
          </cell>
          <cell r="ED926" t="str">
            <v>Local Recreational Facilities</v>
          </cell>
        </row>
        <row r="927">
          <cell r="D927" t="str">
            <v>PC2130219</v>
          </cell>
          <cell r="E927" t="str">
            <v>Playgrounds Minor Work</v>
          </cell>
          <cell r="F927" t="str">
            <v>Auckland Council</v>
          </cell>
          <cell r="G927" t="str">
            <v>Parks, sports and recreation</v>
          </cell>
          <cell r="H927" t="str">
            <v>E170805</v>
          </cell>
          <cell r="I927" t="str">
            <v>Local and sports parks - south management</v>
          </cell>
          <cell r="J927" t="str">
            <v>Lifestyle and culture</v>
          </cell>
          <cell r="K927" t="str">
            <v>Local parks services</v>
          </cell>
          <cell r="L927" t="str">
            <v>Local parks</v>
          </cell>
          <cell r="M927" t="str">
            <v>Local activities</v>
          </cell>
          <cell r="N927" t="str">
            <v>Local parks services</v>
          </cell>
          <cell r="O927" t="str">
            <v>Local parks</v>
          </cell>
          <cell r="P927" t="str">
            <v>Lifestyle and culture</v>
          </cell>
          <cell r="Q927" t="str">
            <v>Local parks services</v>
          </cell>
          <cell r="R927" t="str">
            <v>Local parks</v>
          </cell>
          <cell r="S927" t="str">
            <v>A1241205</v>
          </cell>
          <cell r="T927" t="str">
            <v>A1241205</v>
          </cell>
          <cell r="U927" t="str">
            <v>Local parks</v>
          </cell>
          <cell r="V927" t="str">
            <v>L210</v>
          </cell>
          <cell r="W927" t="str">
            <v>Other (Unallocated)</v>
          </cell>
          <cell r="X927" t="str">
            <v>FY12 - Only</v>
          </cell>
          <cell r="Y927" t="str">
            <v>Expense</v>
          </cell>
          <cell r="Z927">
            <v>20110701</v>
          </cell>
          <cell r="AA927">
            <v>20120630</v>
          </cell>
          <cell r="AB927">
            <v>1</v>
          </cell>
          <cell r="AC927" t="str">
            <v>Programme</v>
          </cell>
          <cell r="AD927">
            <v>0.5</v>
          </cell>
          <cell r="AE927">
            <v>0</v>
          </cell>
          <cell r="AF927">
            <v>0</v>
          </cell>
          <cell r="AG927">
            <v>0.5</v>
          </cell>
          <cell r="AH927">
            <v>2</v>
          </cell>
          <cell r="AI927" t="str">
            <v>Local &amp; Sports Parks</v>
          </cell>
          <cell r="AJ927" t="str">
            <v>Structures parks</v>
          </cell>
          <cell r="AK927">
            <v>25</v>
          </cell>
          <cell r="AM927">
            <v>0.5</v>
          </cell>
          <cell r="AP927">
            <v>0.5</v>
          </cell>
          <cell r="AS927">
            <v>22005</v>
          </cell>
          <cell r="BD927">
            <v>3.1E-2</v>
          </cell>
          <cell r="BE927">
            <v>6.1930000000000041E-2</v>
          </cell>
          <cell r="BF927">
            <v>9.3787900000000146E-2</v>
          </cell>
          <cell r="BG927">
            <v>0.12878911280000027</v>
          </cell>
          <cell r="BH927">
            <v>0.16491036440960039</v>
          </cell>
          <cell r="BI927">
            <v>0.19869276497747879</v>
          </cell>
          <cell r="BJ927">
            <v>0.23225616239684821</v>
          </cell>
          <cell r="BK927">
            <v>0.27045610343115034</v>
          </cell>
          <cell r="BL927">
            <v>0.31238115484437823</v>
          </cell>
          <cell r="BM927">
            <v>0.35568973295424255</v>
          </cell>
          <cell r="BN927">
            <v>0</v>
          </cell>
          <cell r="BO927">
            <v>0</v>
          </cell>
          <cell r="BP927">
            <v>0</v>
          </cell>
          <cell r="BQ927">
            <v>0</v>
          </cell>
          <cell r="BR927">
            <v>0</v>
          </cell>
          <cell r="BS927">
            <v>0</v>
          </cell>
          <cell r="BT927">
            <v>0</v>
          </cell>
          <cell r="BU927">
            <v>0</v>
          </cell>
          <cell r="BV927">
            <v>0</v>
          </cell>
          <cell r="BW927">
            <v>0</v>
          </cell>
          <cell r="BX927">
            <v>0</v>
          </cell>
          <cell r="BY927">
            <v>22005</v>
          </cell>
          <cell r="BZ927">
            <v>0</v>
          </cell>
          <cell r="CA927">
            <v>0</v>
          </cell>
          <cell r="CB927">
            <v>0</v>
          </cell>
          <cell r="CC927">
            <v>0</v>
          </cell>
          <cell r="CD927">
            <v>0</v>
          </cell>
          <cell r="CE927">
            <v>0</v>
          </cell>
          <cell r="CF927">
            <v>0</v>
          </cell>
          <cell r="CG927">
            <v>0</v>
          </cell>
          <cell r="CH927">
            <v>0</v>
          </cell>
          <cell r="CI927">
            <v>0</v>
          </cell>
          <cell r="CK927">
            <v>11002.5</v>
          </cell>
          <cell r="CL927">
            <v>0</v>
          </cell>
          <cell r="CM927">
            <v>0</v>
          </cell>
          <cell r="CN927">
            <v>0</v>
          </cell>
          <cell r="CO927">
            <v>0</v>
          </cell>
          <cell r="CP927">
            <v>0</v>
          </cell>
          <cell r="CQ927">
            <v>0</v>
          </cell>
          <cell r="CR927">
            <v>0</v>
          </cell>
          <cell r="CS927">
            <v>0</v>
          </cell>
          <cell r="CT927">
            <v>0</v>
          </cell>
          <cell r="CU927">
            <v>0</v>
          </cell>
          <cell r="CW927">
            <v>0</v>
          </cell>
          <cell r="CX927">
            <v>0</v>
          </cell>
          <cell r="CY927">
            <v>0</v>
          </cell>
          <cell r="CZ927">
            <v>0</v>
          </cell>
          <cell r="DA927">
            <v>0</v>
          </cell>
          <cell r="DB927">
            <v>0</v>
          </cell>
          <cell r="DC927">
            <v>0</v>
          </cell>
          <cell r="DD927">
            <v>0</v>
          </cell>
          <cell r="DE927">
            <v>0</v>
          </cell>
          <cell r="DF927">
            <v>0</v>
          </cell>
          <cell r="DG927">
            <v>0</v>
          </cell>
          <cell r="DI927">
            <v>11002.5</v>
          </cell>
          <cell r="DJ927">
            <v>0</v>
          </cell>
          <cell r="DK927">
            <v>0</v>
          </cell>
          <cell r="DL927">
            <v>0</v>
          </cell>
          <cell r="DM927">
            <v>0</v>
          </cell>
          <cell r="DN927">
            <v>0</v>
          </cell>
          <cell r="DO927">
            <v>0</v>
          </cell>
          <cell r="DP927">
            <v>0</v>
          </cell>
          <cell r="DQ927">
            <v>0</v>
          </cell>
          <cell r="DR927">
            <v>0</v>
          </cell>
          <cell r="DS927">
            <v>0</v>
          </cell>
          <cell r="DU927" t="str">
            <v>PDC 42800771</v>
          </cell>
          <cell r="DV927">
            <v>0</v>
          </cell>
          <cell r="DW927">
            <v>0</v>
          </cell>
          <cell r="DX927">
            <v>2</v>
          </cell>
          <cell r="DY927">
            <v>0</v>
          </cell>
          <cell r="DZ927">
            <v>0</v>
          </cell>
          <cell r="EB927">
            <v>0</v>
          </cell>
          <cell r="EC927" t="str">
            <v>Def</v>
          </cell>
          <cell r="ED927" t="str">
            <v>Local Recreational Facilities</v>
          </cell>
        </row>
        <row r="928">
          <cell r="D928" t="str">
            <v>PC2130220</v>
          </cell>
          <cell r="E928" t="str">
            <v>Playground Development</v>
          </cell>
          <cell r="F928" t="str">
            <v>Auckland Council</v>
          </cell>
          <cell r="G928" t="str">
            <v>Parks, sports and recreation</v>
          </cell>
          <cell r="H928" t="str">
            <v>E170805</v>
          </cell>
          <cell r="I928" t="str">
            <v>Local and sports parks - south management</v>
          </cell>
          <cell r="J928" t="str">
            <v>Lifestyle and culture</v>
          </cell>
          <cell r="K928" t="str">
            <v>Local parks services</v>
          </cell>
          <cell r="L928" t="str">
            <v>Local parks</v>
          </cell>
          <cell r="M928" t="str">
            <v>Local activities</v>
          </cell>
          <cell r="N928" t="str">
            <v>Local parks services</v>
          </cell>
          <cell r="O928" t="str">
            <v>Local parks</v>
          </cell>
          <cell r="P928" t="str">
            <v>Lifestyle and culture</v>
          </cell>
          <cell r="Q928" t="str">
            <v>Local parks services</v>
          </cell>
          <cell r="R928" t="str">
            <v>Local parks</v>
          </cell>
          <cell r="S928" t="str">
            <v>A1241205</v>
          </cell>
          <cell r="T928" t="str">
            <v>A1241205</v>
          </cell>
          <cell r="U928" t="str">
            <v>Local parks</v>
          </cell>
          <cell r="V928" t="str">
            <v>L165</v>
          </cell>
          <cell r="W928" t="str">
            <v>Papakura</v>
          </cell>
          <cell r="X928" t="str">
            <v>PL40810</v>
          </cell>
          <cell r="Y928" t="str">
            <v>Expense</v>
          </cell>
          <cell r="Z928">
            <v>20110701</v>
          </cell>
          <cell r="AA928">
            <v>20120630</v>
          </cell>
          <cell r="AB928">
            <v>1</v>
          </cell>
          <cell r="AC928" t="str">
            <v>Programme</v>
          </cell>
          <cell r="AD928">
            <v>1</v>
          </cell>
          <cell r="AE928">
            <v>0</v>
          </cell>
          <cell r="AF928">
            <v>0</v>
          </cell>
          <cell r="AG928">
            <v>0</v>
          </cell>
          <cell r="AH928">
            <v>2</v>
          </cell>
          <cell r="AI928" t="str">
            <v>Local &amp; Sports Parks</v>
          </cell>
          <cell r="AJ928" t="str">
            <v>Structures parks</v>
          </cell>
          <cell r="AK928">
            <v>20</v>
          </cell>
          <cell r="AM928">
            <v>1</v>
          </cell>
          <cell r="AS928">
            <v>45000</v>
          </cell>
          <cell r="AT928">
            <v>0</v>
          </cell>
          <cell r="AU928">
            <v>0</v>
          </cell>
          <cell r="AV928">
            <v>0</v>
          </cell>
          <cell r="AW928">
            <v>0</v>
          </cell>
          <cell r="AX928">
            <v>0</v>
          </cell>
          <cell r="AY928">
            <v>0</v>
          </cell>
          <cell r="AZ928">
            <v>0</v>
          </cell>
          <cell r="BD928">
            <v>3.1E-2</v>
          </cell>
          <cell r="BE928">
            <v>6.1930000000000041E-2</v>
          </cell>
          <cell r="BF928">
            <v>9.3787900000000146E-2</v>
          </cell>
          <cell r="BG928">
            <v>0.12878911280000027</v>
          </cell>
          <cell r="BH928">
            <v>0.16491036440960039</v>
          </cell>
          <cell r="BI928">
            <v>0.19869276497747879</v>
          </cell>
          <cell r="BJ928">
            <v>0.23225616239684821</v>
          </cell>
          <cell r="BK928">
            <v>0.27045610343115034</v>
          </cell>
          <cell r="BL928">
            <v>0.31238115484437823</v>
          </cell>
          <cell r="BM928">
            <v>0.35568973295424255</v>
          </cell>
          <cell r="BN928">
            <v>0</v>
          </cell>
          <cell r="BO928">
            <v>0</v>
          </cell>
          <cell r="BP928">
            <v>0</v>
          </cell>
          <cell r="BQ928">
            <v>0</v>
          </cell>
          <cell r="BR928">
            <v>0</v>
          </cell>
          <cell r="BS928">
            <v>0</v>
          </cell>
          <cell r="BT928">
            <v>0</v>
          </cell>
          <cell r="BU928">
            <v>0</v>
          </cell>
          <cell r="BV928">
            <v>0</v>
          </cell>
          <cell r="BW928">
            <v>0</v>
          </cell>
          <cell r="BX928">
            <v>0</v>
          </cell>
          <cell r="BY928">
            <v>45000</v>
          </cell>
          <cell r="BZ928">
            <v>0</v>
          </cell>
          <cell r="CA928">
            <v>0</v>
          </cell>
          <cell r="CB928">
            <v>0</v>
          </cell>
          <cell r="CC928">
            <v>0</v>
          </cell>
          <cell r="CD928">
            <v>0</v>
          </cell>
          <cell r="CE928">
            <v>0</v>
          </cell>
          <cell r="CF928">
            <v>0</v>
          </cell>
          <cell r="CG928">
            <v>0</v>
          </cell>
          <cell r="CH928">
            <v>0</v>
          </cell>
          <cell r="CI928">
            <v>0</v>
          </cell>
          <cell r="CK928">
            <v>45000</v>
          </cell>
          <cell r="CL928">
            <v>0</v>
          </cell>
          <cell r="CM928">
            <v>0</v>
          </cell>
          <cell r="CN928">
            <v>0</v>
          </cell>
          <cell r="CO928">
            <v>0</v>
          </cell>
          <cell r="CP928">
            <v>0</v>
          </cell>
          <cell r="CQ928">
            <v>0</v>
          </cell>
          <cell r="CR928">
            <v>0</v>
          </cell>
          <cell r="CS928">
            <v>0</v>
          </cell>
          <cell r="CT928">
            <v>0</v>
          </cell>
          <cell r="CU928">
            <v>0</v>
          </cell>
          <cell r="CW928">
            <v>0</v>
          </cell>
          <cell r="CX928">
            <v>0</v>
          </cell>
          <cell r="CY928">
            <v>0</v>
          </cell>
          <cell r="CZ928">
            <v>0</v>
          </cell>
          <cell r="DA928">
            <v>0</v>
          </cell>
          <cell r="DB928">
            <v>0</v>
          </cell>
          <cell r="DC928">
            <v>0</v>
          </cell>
          <cell r="DD928">
            <v>0</v>
          </cell>
          <cell r="DE928">
            <v>0</v>
          </cell>
          <cell r="DF928">
            <v>0</v>
          </cell>
          <cell r="DG928">
            <v>0</v>
          </cell>
          <cell r="DI928">
            <v>0</v>
          </cell>
          <cell r="DJ928">
            <v>0</v>
          </cell>
          <cell r="DK928">
            <v>0</v>
          </cell>
          <cell r="DL928">
            <v>0</v>
          </cell>
          <cell r="DM928">
            <v>0</v>
          </cell>
          <cell r="DN928">
            <v>0</v>
          </cell>
          <cell r="DO928">
            <v>0</v>
          </cell>
          <cell r="DP928">
            <v>0</v>
          </cell>
          <cell r="DQ928">
            <v>0</v>
          </cell>
          <cell r="DR928">
            <v>0</v>
          </cell>
          <cell r="DS928">
            <v>0</v>
          </cell>
          <cell r="DU928" t="str">
            <v>PDC 42790702</v>
          </cell>
          <cell r="DV928">
            <v>0</v>
          </cell>
          <cell r="DW928">
            <v>0</v>
          </cell>
          <cell r="DX928">
            <v>1</v>
          </cell>
          <cell r="DY928">
            <v>0</v>
          </cell>
          <cell r="DZ928">
            <v>0</v>
          </cell>
          <cell r="EB928">
            <v>0</v>
          </cell>
          <cell r="EC928" t="str">
            <v>Def</v>
          </cell>
          <cell r="ED928" t="str">
            <v>Local Recreational Facilities</v>
          </cell>
        </row>
        <row r="929">
          <cell r="D929" t="str">
            <v>PC2130221</v>
          </cell>
          <cell r="E929" t="str">
            <v>Public Convenience New</v>
          </cell>
          <cell r="F929" t="str">
            <v>Auckland Council</v>
          </cell>
          <cell r="G929" t="str">
            <v>Parks, sports and recreation</v>
          </cell>
          <cell r="H929" t="str">
            <v>E170805</v>
          </cell>
          <cell r="I929" t="str">
            <v>Local and sports parks - south management</v>
          </cell>
          <cell r="J929" t="str">
            <v>Lifestyle and culture</v>
          </cell>
          <cell r="K929" t="str">
            <v>Local parks services</v>
          </cell>
          <cell r="L929" t="str">
            <v>Local parks</v>
          </cell>
          <cell r="M929" t="str">
            <v>Local activities</v>
          </cell>
          <cell r="N929" t="str">
            <v>Local parks services</v>
          </cell>
          <cell r="O929" t="str">
            <v>Local parks</v>
          </cell>
          <cell r="P929" t="str">
            <v>Lifestyle and culture</v>
          </cell>
          <cell r="Q929" t="str">
            <v>Local parks services</v>
          </cell>
          <cell r="R929" t="str">
            <v>Local parks</v>
          </cell>
          <cell r="S929" t="str">
            <v>A1241205</v>
          </cell>
          <cell r="T929" t="str">
            <v>A1241205</v>
          </cell>
          <cell r="U929" t="str">
            <v>Local parks</v>
          </cell>
          <cell r="V929" t="str">
            <v>L165</v>
          </cell>
          <cell r="W929" t="str">
            <v>Papakura</v>
          </cell>
          <cell r="X929" t="str">
            <v>PL40810</v>
          </cell>
          <cell r="Y929" t="str">
            <v>Expense</v>
          </cell>
          <cell r="Z929">
            <v>20110701</v>
          </cell>
          <cell r="AA929">
            <v>20220630</v>
          </cell>
          <cell r="AB929">
            <v>1</v>
          </cell>
          <cell r="AC929" t="str">
            <v>Programme</v>
          </cell>
          <cell r="AD929">
            <v>1</v>
          </cell>
          <cell r="AE929">
            <v>0</v>
          </cell>
          <cell r="AF929">
            <v>0</v>
          </cell>
          <cell r="AG929">
            <v>0</v>
          </cell>
          <cell r="AH929">
            <v>2</v>
          </cell>
          <cell r="AI929" t="str">
            <v>Local &amp; Sports Parks</v>
          </cell>
          <cell r="AJ929" t="str">
            <v>Buildings (Capex)</v>
          </cell>
          <cell r="AK929">
            <v>75</v>
          </cell>
          <cell r="AM929">
            <v>1</v>
          </cell>
          <cell r="AS929">
            <v>120000</v>
          </cell>
          <cell r="AT929">
            <v>120000</v>
          </cell>
          <cell r="AU929">
            <v>120000</v>
          </cell>
          <cell r="AV929">
            <v>120000</v>
          </cell>
          <cell r="AW929">
            <v>120000</v>
          </cell>
          <cell r="AX929">
            <v>120000</v>
          </cell>
          <cell r="AY929">
            <v>120000</v>
          </cell>
          <cell r="AZ929">
            <v>120000</v>
          </cell>
          <cell r="BA929">
            <v>120000</v>
          </cell>
          <cell r="BB929">
            <v>120000</v>
          </cell>
          <cell r="BC929">
            <v>120000</v>
          </cell>
          <cell r="BD929">
            <v>3.1E-2</v>
          </cell>
          <cell r="BE929">
            <v>6.1930000000000041E-2</v>
          </cell>
          <cell r="BF929">
            <v>9.3787900000000146E-2</v>
          </cell>
          <cell r="BG929">
            <v>0.12878911280000027</v>
          </cell>
          <cell r="BH929">
            <v>0.16491036440960039</v>
          </cell>
          <cell r="BI929">
            <v>0.19869276497747879</v>
          </cell>
          <cell r="BJ929">
            <v>0.23225616239684821</v>
          </cell>
          <cell r="BK929">
            <v>0.27045610343115034</v>
          </cell>
          <cell r="BL929">
            <v>0.31238115484437823</v>
          </cell>
          <cell r="BM929">
            <v>0.35568973295424255</v>
          </cell>
          <cell r="BN929">
            <v>0</v>
          </cell>
          <cell r="BO929">
            <v>3720</v>
          </cell>
          <cell r="BP929">
            <v>7431.6000000000049</v>
          </cell>
          <cell r="BQ929">
            <v>11254.548000000017</v>
          </cell>
          <cell r="BR929">
            <v>15454.693536000033</v>
          </cell>
          <cell r="BS929">
            <v>19789.243729152047</v>
          </cell>
          <cell r="BT929">
            <v>23843.131797297454</v>
          </cell>
          <cell r="BU929">
            <v>27870.739487621784</v>
          </cell>
          <cell r="BV929">
            <v>32454.732411738041</v>
          </cell>
          <cell r="BW929">
            <v>37485.738581325386</v>
          </cell>
          <cell r="BX929">
            <v>42682.767954509109</v>
          </cell>
          <cell r="BY929">
            <v>120000</v>
          </cell>
          <cell r="BZ929">
            <v>123720</v>
          </cell>
          <cell r="CA929">
            <v>127431.6</v>
          </cell>
          <cell r="CB929">
            <v>131254.54800000001</v>
          </cell>
          <cell r="CC929">
            <v>135454.69353600004</v>
          </cell>
          <cell r="CD929">
            <v>139789.24372915205</v>
          </cell>
          <cell r="CE929">
            <v>143843.13179729745</v>
          </cell>
          <cell r="CF929">
            <v>147870.73948762179</v>
          </cell>
          <cell r="CG929">
            <v>152454.73241173805</v>
          </cell>
          <cell r="CH929">
            <v>157485.73858132539</v>
          </cell>
          <cell r="CI929">
            <v>162682.76795450912</v>
          </cell>
          <cell r="CK929">
            <v>120000</v>
          </cell>
          <cell r="CL929">
            <v>123720</v>
          </cell>
          <cell r="CM929">
            <v>127431.6</v>
          </cell>
          <cell r="CN929">
            <v>131254.54800000001</v>
          </cell>
          <cell r="CO929">
            <v>135454.69353600004</v>
          </cell>
          <cell r="CP929">
            <v>139789.24372915205</v>
          </cell>
          <cell r="CQ929">
            <v>143843.13179729745</v>
          </cell>
          <cell r="CR929">
            <v>147870.73948762179</v>
          </cell>
          <cell r="CS929">
            <v>152454.73241173805</v>
          </cell>
          <cell r="CT929">
            <v>157485.73858132539</v>
          </cell>
          <cell r="CU929">
            <v>162682.76795450912</v>
          </cell>
          <cell r="CW929">
            <v>0</v>
          </cell>
          <cell r="CX929">
            <v>0</v>
          </cell>
          <cell r="CY929">
            <v>0</v>
          </cell>
          <cell r="CZ929">
            <v>0</v>
          </cell>
          <cell r="DA929">
            <v>0</v>
          </cell>
          <cell r="DB929">
            <v>0</v>
          </cell>
          <cell r="DC929">
            <v>0</v>
          </cell>
          <cell r="DD929">
            <v>0</v>
          </cell>
          <cell r="DE929">
            <v>0</v>
          </cell>
          <cell r="DF929">
            <v>0</v>
          </cell>
          <cell r="DG929">
            <v>0</v>
          </cell>
          <cell r="DI929">
            <v>0</v>
          </cell>
          <cell r="DJ929">
            <v>0</v>
          </cell>
          <cell r="DK929">
            <v>0</v>
          </cell>
          <cell r="DL929">
            <v>0</v>
          </cell>
          <cell r="DM929">
            <v>0</v>
          </cell>
          <cell r="DN929">
            <v>0</v>
          </cell>
          <cell r="DO929">
            <v>0</v>
          </cell>
          <cell r="DP929">
            <v>0</v>
          </cell>
          <cell r="DQ929">
            <v>0</v>
          </cell>
          <cell r="DR929">
            <v>0</v>
          </cell>
          <cell r="DS929">
            <v>0</v>
          </cell>
          <cell r="DU929" t="str">
            <v>PDC 44693701</v>
          </cell>
          <cell r="DV929">
            <v>0</v>
          </cell>
          <cell r="DW929">
            <v>0</v>
          </cell>
          <cell r="DX929">
            <v>1</v>
          </cell>
          <cell r="DY929">
            <v>1200000</v>
          </cell>
          <cell r="DZ929">
            <v>1421987.1954976441</v>
          </cell>
          <cell r="EB929">
            <v>1421987.1954976441</v>
          </cell>
          <cell r="EC929" t="str">
            <v>Def</v>
          </cell>
          <cell r="ED929" t="str">
            <v>Local Recreational Facilities</v>
          </cell>
        </row>
        <row r="930">
          <cell r="D930" t="str">
            <v>PC2130222</v>
          </cell>
          <cell r="E930" t="str">
            <v>Public Convenience Renewal</v>
          </cell>
          <cell r="F930" t="str">
            <v>Auckland Council</v>
          </cell>
          <cell r="G930" t="str">
            <v>Parks, sports and recreation</v>
          </cell>
          <cell r="H930" t="str">
            <v>E170805</v>
          </cell>
          <cell r="I930" t="str">
            <v>Local and sports parks - south management</v>
          </cell>
          <cell r="J930" t="str">
            <v>Lifestyle and culture</v>
          </cell>
          <cell r="K930" t="str">
            <v>Local parks services</v>
          </cell>
          <cell r="L930" t="str">
            <v>Local parks</v>
          </cell>
          <cell r="M930" t="str">
            <v>Local activities</v>
          </cell>
          <cell r="N930" t="str">
            <v>Local parks services</v>
          </cell>
          <cell r="O930" t="str">
            <v>Local parks</v>
          </cell>
          <cell r="P930" t="str">
            <v>Lifestyle and culture</v>
          </cell>
          <cell r="Q930" t="str">
            <v>Local parks services</v>
          </cell>
          <cell r="R930" t="str">
            <v>Local parks</v>
          </cell>
          <cell r="S930" t="str">
            <v>A1241205</v>
          </cell>
          <cell r="T930" t="str">
            <v>A1241205</v>
          </cell>
          <cell r="U930" t="str">
            <v>Local parks</v>
          </cell>
          <cell r="V930" t="str">
            <v>L165</v>
          </cell>
          <cell r="W930" t="str">
            <v>Papakura</v>
          </cell>
          <cell r="X930" t="str">
            <v>PL40810</v>
          </cell>
          <cell r="Y930" t="str">
            <v>Expense</v>
          </cell>
          <cell r="Z930">
            <v>20110701</v>
          </cell>
          <cell r="AA930">
            <v>20120630</v>
          </cell>
          <cell r="AB930">
            <v>1</v>
          </cell>
          <cell r="AC930" t="str">
            <v>Programme</v>
          </cell>
          <cell r="AD930">
            <v>0</v>
          </cell>
          <cell r="AE930">
            <v>0</v>
          </cell>
          <cell r="AF930">
            <v>0</v>
          </cell>
          <cell r="AG930">
            <v>1</v>
          </cell>
          <cell r="AH930">
            <v>2</v>
          </cell>
          <cell r="AI930" t="str">
            <v>Local &amp; Sports Parks</v>
          </cell>
          <cell r="AJ930" t="str">
            <v>Buildings (Capex)</v>
          </cell>
          <cell r="AK930">
            <v>75</v>
          </cell>
          <cell r="AM930">
            <v>1</v>
          </cell>
          <cell r="AS930">
            <v>3000</v>
          </cell>
          <cell r="AT930">
            <v>0</v>
          </cell>
          <cell r="AU930">
            <v>0</v>
          </cell>
          <cell r="AV930">
            <v>0</v>
          </cell>
          <cell r="AW930">
            <v>0</v>
          </cell>
          <cell r="AX930">
            <v>0</v>
          </cell>
          <cell r="AY930">
            <v>0</v>
          </cell>
          <cell r="AZ930">
            <v>0</v>
          </cell>
          <cell r="BA930">
            <v>0</v>
          </cell>
          <cell r="BB930">
            <v>0</v>
          </cell>
          <cell r="BC930">
            <v>0</v>
          </cell>
          <cell r="BD930">
            <v>3.1E-2</v>
          </cell>
          <cell r="BE930">
            <v>6.1930000000000041E-2</v>
          </cell>
          <cell r="BF930">
            <v>9.3787900000000146E-2</v>
          </cell>
          <cell r="BG930">
            <v>0.12878911280000027</v>
          </cell>
          <cell r="BH930">
            <v>0.16491036440960039</v>
          </cell>
          <cell r="BI930">
            <v>0.19869276497747879</v>
          </cell>
          <cell r="BJ930">
            <v>0.23225616239684821</v>
          </cell>
          <cell r="BK930">
            <v>0.27045610343115034</v>
          </cell>
          <cell r="BL930">
            <v>0.31238115484437823</v>
          </cell>
          <cell r="BM930">
            <v>0.35568973295424255</v>
          </cell>
          <cell r="BN930">
            <v>0</v>
          </cell>
          <cell r="BO930">
            <v>0</v>
          </cell>
          <cell r="BP930">
            <v>0</v>
          </cell>
          <cell r="BQ930">
            <v>0</v>
          </cell>
          <cell r="BR930">
            <v>0</v>
          </cell>
          <cell r="BS930">
            <v>0</v>
          </cell>
          <cell r="BT930">
            <v>0</v>
          </cell>
          <cell r="BU930">
            <v>0</v>
          </cell>
          <cell r="BV930">
            <v>0</v>
          </cell>
          <cell r="BW930">
            <v>0</v>
          </cell>
          <cell r="BX930">
            <v>0</v>
          </cell>
          <cell r="BY930">
            <v>3000</v>
          </cell>
          <cell r="BZ930">
            <v>0</v>
          </cell>
          <cell r="CA930">
            <v>0</v>
          </cell>
          <cell r="CB930">
            <v>0</v>
          </cell>
          <cell r="CC930">
            <v>0</v>
          </cell>
          <cell r="CD930">
            <v>0</v>
          </cell>
          <cell r="CE930">
            <v>0</v>
          </cell>
          <cell r="CF930">
            <v>0</v>
          </cell>
          <cell r="CG930">
            <v>0</v>
          </cell>
          <cell r="CH930">
            <v>0</v>
          </cell>
          <cell r="CI930">
            <v>0</v>
          </cell>
          <cell r="CK930">
            <v>0</v>
          </cell>
          <cell r="CL930">
            <v>0</v>
          </cell>
          <cell r="CM930">
            <v>0</v>
          </cell>
          <cell r="CN930">
            <v>0</v>
          </cell>
          <cell r="CO930">
            <v>0</v>
          </cell>
          <cell r="CP930">
            <v>0</v>
          </cell>
          <cell r="CQ930">
            <v>0</v>
          </cell>
          <cell r="CR930">
            <v>0</v>
          </cell>
          <cell r="CS930">
            <v>0</v>
          </cell>
          <cell r="CT930">
            <v>0</v>
          </cell>
          <cell r="CU930">
            <v>0</v>
          </cell>
          <cell r="CW930">
            <v>0</v>
          </cell>
          <cell r="CX930">
            <v>0</v>
          </cell>
          <cell r="CY930">
            <v>0</v>
          </cell>
          <cell r="CZ930">
            <v>0</v>
          </cell>
          <cell r="DA930">
            <v>0</v>
          </cell>
          <cell r="DB930">
            <v>0</v>
          </cell>
          <cell r="DC930">
            <v>0</v>
          </cell>
          <cell r="DD930">
            <v>0</v>
          </cell>
          <cell r="DE930">
            <v>0</v>
          </cell>
          <cell r="DF930">
            <v>0</v>
          </cell>
          <cell r="DG930">
            <v>0</v>
          </cell>
          <cell r="DI930">
            <v>3000</v>
          </cell>
          <cell r="DJ930">
            <v>0</v>
          </cell>
          <cell r="DK930">
            <v>0</v>
          </cell>
          <cell r="DL930">
            <v>0</v>
          </cell>
          <cell r="DM930">
            <v>0</v>
          </cell>
          <cell r="DN930">
            <v>0</v>
          </cell>
          <cell r="DO930">
            <v>0</v>
          </cell>
          <cell r="DP930">
            <v>0</v>
          </cell>
          <cell r="DQ930">
            <v>0</v>
          </cell>
          <cell r="DR930">
            <v>0</v>
          </cell>
          <cell r="DS930">
            <v>0</v>
          </cell>
          <cell r="DU930" t="str">
            <v>PDC 44600610</v>
          </cell>
          <cell r="DV930">
            <v>0</v>
          </cell>
          <cell r="DW930">
            <v>0</v>
          </cell>
          <cell r="DX930">
            <v>1</v>
          </cell>
          <cell r="DY930">
            <v>0</v>
          </cell>
          <cell r="DZ930">
            <v>0</v>
          </cell>
          <cell r="EB930">
            <v>0</v>
          </cell>
          <cell r="EC930" t="str">
            <v>Def</v>
          </cell>
          <cell r="ED930" t="str">
            <v>Local Recreational Facilities</v>
          </cell>
        </row>
        <row r="931">
          <cell r="D931" t="str">
            <v>PC2130225</v>
          </cell>
          <cell r="E931" t="str">
            <v>Pukekiwiriki</v>
          </cell>
          <cell r="F931" t="str">
            <v>Auckland Council</v>
          </cell>
          <cell r="G931" t="str">
            <v>Parks, sports and recreation</v>
          </cell>
          <cell r="H931" t="str">
            <v>E170805</v>
          </cell>
          <cell r="I931" t="str">
            <v>Local and sports parks - south management</v>
          </cell>
          <cell r="J931" t="str">
            <v>Lifestyle and culture</v>
          </cell>
          <cell r="K931" t="str">
            <v>Local parks services</v>
          </cell>
          <cell r="L931" t="str">
            <v>Local parks</v>
          </cell>
          <cell r="M931" t="str">
            <v>Local activities</v>
          </cell>
          <cell r="N931" t="str">
            <v>Local parks services</v>
          </cell>
          <cell r="O931" t="str">
            <v>Local parks</v>
          </cell>
          <cell r="P931" t="str">
            <v>Lifestyle and culture</v>
          </cell>
          <cell r="Q931" t="str">
            <v>Local parks services</v>
          </cell>
          <cell r="R931" t="str">
            <v>Local parks</v>
          </cell>
          <cell r="S931" t="str">
            <v>A1241205</v>
          </cell>
          <cell r="T931" t="str">
            <v>A1241205</v>
          </cell>
          <cell r="U931" t="str">
            <v>Local parks</v>
          </cell>
          <cell r="V931" t="str">
            <v>L165</v>
          </cell>
          <cell r="W931" t="str">
            <v>Papakura</v>
          </cell>
          <cell r="X931" t="str">
            <v>PL40810</v>
          </cell>
          <cell r="Y931" t="str">
            <v>Expense</v>
          </cell>
          <cell r="Z931">
            <v>20100701</v>
          </cell>
          <cell r="AA931">
            <v>20220630</v>
          </cell>
          <cell r="AB931">
            <v>1</v>
          </cell>
          <cell r="AC931" t="str">
            <v>Programme</v>
          </cell>
          <cell r="AD931">
            <v>1</v>
          </cell>
          <cell r="AE931">
            <v>0</v>
          </cell>
          <cell r="AF931">
            <v>0</v>
          </cell>
          <cell r="AG931">
            <v>0</v>
          </cell>
          <cell r="AH931">
            <v>2</v>
          </cell>
          <cell r="AI931" t="str">
            <v>Local &amp; Sports Parks</v>
          </cell>
          <cell r="AJ931" t="str">
            <v>Structures parks</v>
          </cell>
          <cell r="AK931">
            <v>25</v>
          </cell>
          <cell r="AM931">
            <v>1</v>
          </cell>
          <cell r="AS931">
            <v>57589</v>
          </cell>
          <cell r="AT931">
            <v>194634</v>
          </cell>
          <cell r="AU931">
            <v>10000</v>
          </cell>
          <cell r="AV931">
            <v>10000</v>
          </cell>
          <cell r="AW931">
            <v>10000</v>
          </cell>
          <cell r="AX931">
            <v>10000</v>
          </cell>
          <cell r="AY931">
            <v>10000</v>
          </cell>
          <cell r="AZ931">
            <v>10000</v>
          </cell>
          <cell r="BA931">
            <v>10000</v>
          </cell>
          <cell r="BB931">
            <v>10000</v>
          </cell>
          <cell r="BC931">
            <v>10000</v>
          </cell>
          <cell r="BD931">
            <v>3.1E-2</v>
          </cell>
          <cell r="BE931">
            <v>6.1930000000000041E-2</v>
          </cell>
          <cell r="BF931">
            <v>9.3787900000000146E-2</v>
          </cell>
          <cell r="BG931">
            <v>0.12878911280000027</v>
          </cell>
          <cell r="BH931">
            <v>0.16491036440960039</v>
          </cell>
          <cell r="BI931">
            <v>0.19869276497747879</v>
          </cell>
          <cell r="BJ931">
            <v>0.23225616239684821</v>
          </cell>
          <cell r="BK931">
            <v>0.27045610343115034</v>
          </cell>
          <cell r="BL931">
            <v>0.31238115484437823</v>
          </cell>
          <cell r="BM931">
            <v>0.35568973295424255</v>
          </cell>
          <cell r="BN931">
            <v>0</v>
          </cell>
          <cell r="BO931">
            <v>6033.6539999999995</v>
          </cell>
          <cell r="BP931">
            <v>619.30000000000041</v>
          </cell>
          <cell r="BQ931">
            <v>937.8790000000015</v>
          </cell>
          <cell r="BR931">
            <v>1287.8911280000027</v>
          </cell>
          <cell r="BS931">
            <v>1649.1036440960038</v>
          </cell>
          <cell r="BT931">
            <v>1986.9276497747878</v>
          </cell>
          <cell r="BU931">
            <v>2322.5616239684823</v>
          </cell>
          <cell r="BV931">
            <v>2704.5610343115036</v>
          </cell>
          <cell r="BW931">
            <v>3123.8115484437822</v>
          </cell>
          <cell r="BX931">
            <v>3556.8973295424257</v>
          </cell>
          <cell r="BY931">
            <v>57589</v>
          </cell>
          <cell r="BZ931">
            <v>200667.65400000001</v>
          </cell>
          <cell r="CA931">
            <v>10619.300000000001</v>
          </cell>
          <cell r="CB931">
            <v>10937.879000000001</v>
          </cell>
          <cell r="CC931">
            <v>11287.891128000003</v>
          </cell>
          <cell r="CD931">
            <v>11649.103644096003</v>
          </cell>
          <cell r="CE931">
            <v>11986.927649774789</v>
          </cell>
          <cell r="CF931">
            <v>12322.561623968482</v>
          </cell>
          <cell r="CG931">
            <v>12704.561034311504</v>
          </cell>
          <cell r="CH931">
            <v>13123.811548443782</v>
          </cell>
          <cell r="CI931">
            <v>13556.897329542426</v>
          </cell>
          <cell r="CK931">
            <v>57589</v>
          </cell>
          <cell r="CL931">
            <v>200667.65400000001</v>
          </cell>
          <cell r="CM931">
            <v>10619.300000000001</v>
          </cell>
          <cell r="CN931">
            <v>10937.879000000001</v>
          </cell>
          <cell r="CO931">
            <v>11287.891128000003</v>
          </cell>
          <cell r="CP931">
            <v>11649.103644096003</v>
          </cell>
          <cell r="CQ931">
            <v>11986.927649774789</v>
          </cell>
          <cell r="CR931">
            <v>12322.561623968482</v>
          </cell>
          <cell r="CS931">
            <v>12704.561034311504</v>
          </cell>
          <cell r="CT931">
            <v>13123.811548443782</v>
          </cell>
          <cell r="CU931">
            <v>13556.897329542426</v>
          </cell>
          <cell r="CW931">
            <v>0</v>
          </cell>
          <cell r="CX931">
            <v>0</v>
          </cell>
          <cell r="CY931">
            <v>0</v>
          </cell>
          <cell r="CZ931">
            <v>0</v>
          </cell>
          <cell r="DA931">
            <v>0</v>
          </cell>
          <cell r="DB931">
            <v>0</v>
          </cell>
          <cell r="DC931">
            <v>0</v>
          </cell>
          <cell r="DD931">
            <v>0</v>
          </cell>
          <cell r="DE931">
            <v>0</v>
          </cell>
          <cell r="DF931">
            <v>0</v>
          </cell>
          <cell r="DG931">
            <v>0</v>
          </cell>
          <cell r="DI931">
            <v>0</v>
          </cell>
          <cell r="DJ931">
            <v>0</v>
          </cell>
          <cell r="DK931">
            <v>0</v>
          </cell>
          <cell r="DL931">
            <v>0</v>
          </cell>
          <cell r="DM931">
            <v>0</v>
          </cell>
          <cell r="DN931">
            <v>0</v>
          </cell>
          <cell r="DO931">
            <v>0</v>
          </cell>
          <cell r="DP931">
            <v>0</v>
          </cell>
          <cell r="DQ931">
            <v>0</v>
          </cell>
          <cell r="DR931">
            <v>0</v>
          </cell>
          <cell r="DS931">
            <v>0</v>
          </cell>
          <cell r="DU931" t="str">
            <v>PDC 42746702</v>
          </cell>
          <cell r="DV931">
            <v>0</v>
          </cell>
          <cell r="DW931">
            <v>0</v>
          </cell>
          <cell r="DX931">
            <v>1</v>
          </cell>
          <cell r="DY931">
            <v>284634</v>
          </cell>
          <cell r="DZ931">
            <v>308856.58695813699</v>
          </cell>
          <cell r="EB931">
            <v>308856.58695813699</v>
          </cell>
          <cell r="EC931" t="str">
            <v>Def</v>
          </cell>
          <cell r="ED931" t="str">
            <v>Local Recreational Facilities</v>
          </cell>
        </row>
        <row r="932">
          <cell r="D932" t="str">
            <v>PC2130226</v>
          </cell>
          <cell r="E932" t="str">
            <v>Reserve Car Parks Renewals</v>
          </cell>
          <cell r="F932" t="str">
            <v>Auckland Council</v>
          </cell>
          <cell r="G932" t="str">
            <v>Parks, sports and recreation</v>
          </cell>
          <cell r="H932" t="str">
            <v>E170805</v>
          </cell>
          <cell r="I932" t="str">
            <v>Local and sports parks - south management</v>
          </cell>
          <cell r="J932" t="str">
            <v>Lifestyle and culture</v>
          </cell>
          <cell r="K932" t="str">
            <v>Local parks services</v>
          </cell>
          <cell r="L932" t="str">
            <v>Local parks</v>
          </cell>
          <cell r="M932" t="str">
            <v>Local activities</v>
          </cell>
          <cell r="N932" t="str">
            <v>Local parks services</v>
          </cell>
          <cell r="O932" t="str">
            <v>Local parks</v>
          </cell>
          <cell r="P932" t="str">
            <v>Lifestyle and culture</v>
          </cell>
          <cell r="Q932" t="str">
            <v>Local parks services</v>
          </cell>
          <cell r="R932" t="str">
            <v>Local parks</v>
          </cell>
          <cell r="S932" t="str">
            <v>A1241205</v>
          </cell>
          <cell r="T932" t="str">
            <v>A1241205</v>
          </cell>
          <cell r="U932" t="str">
            <v>Local parks</v>
          </cell>
          <cell r="V932" t="str">
            <v>L165</v>
          </cell>
          <cell r="W932" t="str">
            <v>Papakura</v>
          </cell>
          <cell r="X932" t="str">
            <v>PL40810</v>
          </cell>
          <cell r="Y932" t="str">
            <v>Expense</v>
          </cell>
          <cell r="Z932">
            <v>20110701</v>
          </cell>
          <cell r="AA932">
            <v>20220630</v>
          </cell>
          <cell r="AB932">
            <v>1</v>
          </cell>
          <cell r="AC932" t="str">
            <v>Programme</v>
          </cell>
          <cell r="AD932">
            <v>0</v>
          </cell>
          <cell r="AE932">
            <v>0</v>
          </cell>
          <cell r="AF932">
            <v>0</v>
          </cell>
          <cell r="AG932">
            <v>1</v>
          </cell>
          <cell r="AH932">
            <v>2</v>
          </cell>
          <cell r="AI932" t="str">
            <v>Local &amp; Sports Parks</v>
          </cell>
          <cell r="AJ932" t="str">
            <v>Structures parks</v>
          </cell>
          <cell r="AK932">
            <v>50</v>
          </cell>
          <cell r="AM932">
            <v>1</v>
          </cell>
          <cell r="AS932">
            <v>70000</v>
          </cell>
          <cell r="AT932">
            <v>70000</v>
          </cell>
          <cell r="AU932">
            <v>70000</v>
          </cell>
          <cell r="AV932">
            <v>70000</v>
          </cell>
          <cell r="AW932">
            <v>70000</v>
          </cell>
          <cell r="AX932">
            <v>70000</v>
          </cell>
          <cell r="AY932">
            <v>70000</v>
          </cell>
          <cell r="AZ932">
            <v>70000</v>
          </cell>
          <cell r="BA932">
            <v>70000</v>
          </cell>
          <cell r="BB932">
            <v>70000</v>
          </cell>
          <cell r="BC932">
            <v>70000</v>
          </cell>
          <cell r="BD932">
            <v>3.1E-2</v>
          </cell>
          <cell r="BE932">
            <v>6.1930000000000041E-2</v>
          </cell>
          <cell r="BF932">
            <v>9.3787900000000146E-2</v>
          </cell>
          <cell r="BG932">
            <v>0.12878911280000027</v>
          </cell>
          <cell r="BH932">
            <v>0.16491036440960039</v>
          </cell>
          <cell r="BI932">
            <v>0.19869276497747879</v>
          </cell>
          <cell r="BJ932">
            <v>0.23225616239684821</v>
          </cell>
          <cell r="BK932">
            <v>0.27045610343115034</v>
          </cell>
          <cell r="BL932">
            <v>0.31238115484437823</v>
          </cell>
          <cell r="BM932">
            <v>0.35568973295424255</v>
          </cell>
          <cell r="BN932">
            <v>0</v>
          </cell>
          <cell r="BO932">
            <v>2170</v>
          </cell>
          <cell r="BP932">
            <v>4335.1000000000031</v>
          </cell>
          <cell r="BQ932">
            <v>6565.1530000000103</v>
          </cell>
          <cell r="BR932">
            <v>9015.2378960000187</v>
          </cell>
          <cell r="BS932">
            <v>11543.725508672027</v>
          </cell>
          <cell r="BT932">
            <v>13908.493548423516</v>
          </cell>
          <cell r="BU932">
            <v>16257.931367779374</v>
          </cell>
          <cell r="BV932">
            <v>18931.927240180525</v>
          </cell>
          <cell r="BW932">
            <v>21866.680839106477</v>
          </cell>
          <cell r="BX932">
            <v>24898.28130679698</v>
          </cell>
          <cell r="BY932">
            <v>70000</v>
          </cell>
          <cell r="BZ932">
            <v>72170</v>
          </cell>
          <cell r="CA932">
            <v>74335.100000000006</v>
          </cell>
          <cell r="CB932">
            <v>76565.153000000006</v>
          </cell>
          <cell r="CC932">
            <v>79015.237896000021</v>
          </cell>
          <cell r="CD932">
            <v>81543.725508672025</v>
          </cell>
          <cell r="CE932">
            <v>83908.493548423517</v>
          </cell>
          <cell r="CF932">
            <v>86257.931367779369</v>
          </cell>
          <cell r="CG932">
            <v>88931.927240180521</v>
          </cell>
          <cell r="CH932">
            <v>91866.68083910647</v>
          </cell>
          <cell r="CI932">
            <v>94898.281306796984</v>
          </cell>
          <cell r="CK932">
            <v>0</v>
          </cell>
          <cell r="CL932">
            <v>0</v>
          </cell>
          <cell r="CM932">
            <v>0</v>
          </cell>
          <cell r="CN932">
            <v>0</v>
          </cell>
          <cell r="CO932">
            <v>0</v>
          </cell>
          <cell r="CP932">
            <v>0</v>
          </cell>
          <cell r="CQ932">
            <v>0</v>
          </cell>
          <cell r="CR932">
            <v>0</v>
          </cell>
          <cell r="CS932">
            <v>0</v>
          </cell>
          <cell r="CT932">
            <v>0</v>
          </cell>
          <cell r="CU932">
            <v>0</v>
          </cell>
          <cell r="CW932">
            <v>0</v>
          </cell>
          <cell r="CX932">
            <v>0</v>
          </cell>
          <cell r="CY932">
            <v>0</v>
          </cell>
          <cell r="CZ932">
            <v>0</v>
          </cell>
          <cell r="DA932">
            <v>0</v>
          </cell>
          <cell r="DB932">
            <v>0</v>
          </cell>
          <cell r="DC932">
            <v>0</v>
          </cell>
          <cell r="DD932">
            <v>0</v>
          </cell>
          <cell r="DE932">
            <v>0</v>
          </cell>
          <cell r="DF932">
            <v>0</v>
          </cell>
          <cell r="DG932">
            <v>0</v>
          </cell>
          <cell r="DI932">
            <v>70000</v>
          </cell>
          <cell r="DJ932">
            <v>72170</v>
          </cell>
          <cell r="DK932">
            <v>74335.100000000006</v>
          </cell>
          <cell r="DL932">
            <v>76565.153000000006</v>
          </cell>
          <cell r="DM932">
            <v>79015.237896000021</v>
          </cell>
          <cell r="DN932">
            <v>81543.725508672025</v>
          </cell>
          <cell r="DO932">
            <v>83908.493548423517</v>
          </cell>
          <cell r="DP932">
            <v>86257.931367779369</v>
          </cell>
          <cell r="DQ932">
            <v>88931.927240180521</v>
          </cell>
          <cell r="DR932">
            <v>91866.68083910647</v>
          </cell>
          <cell r="DS932">
            <v>94898.281306796984</v>
          </cell>
          <cell r="DU932" t="str">
            <v>PDC 42800772</v>
          </cell>
          <cell r="DV932">
            <v>0</v>
          </cell>
          <cell r="DW932">
            <v>0</v>
          </cell>
          <cell r="DX932">
            <v>1</v>
          </cell>
          <cell r="DY932">
            <v>700000</v>
          </cell>
          <cell r="DZ932">
            <v>829492.53070695885</v>
          </cell>
          <cell r="EB932">
            <v>829492.53070695885</v>
          </cell>
          <cell r="EC932" t="str">
            <v>Def</v>
          </cell>
          <cell r="ED932" t="str">
            <v>Local Recreational Facilities</v>
          </cell>
        </row>
        <row r="933">
          <cell r="D933" t="str">
            <v>PC2130227</v>
          </cell>
          <cell r="E933" t="str">
            <v>Reserve Lighting Installation</v>
          </cell>
          <cell r="F933" t="str">
            <v>Auckland Council</v>
          </cell>
          <cell r="G933" t="str">
            <v>Parks, sports and recreation</v>
          </cell>
          <cell r="H933" t="str">
            <v>E170805</v>
          </cell>
          <cell r="I933" t="str">
            <v>Local and sports parks - south management</v>
          </cell>
          <cell r="J933" t="str">
            <v>Lifestyle and culture</v>
          </cell>
          <cell r="K933" t="str">
            <v>Local parks services</v>
          </cell>
          <cell r="L933" t="str">
            <v>Local parks</v>
          </cell>
          <cell r="M933" t="str">
            <v>Local activities</v>
          </cell>
          <cell r="N933" t="str">
            <v>Local parks services</v>
          </cell>
          <cell r="O933" t="str">
            <v>Local parks</v>
          </cell>
          <cell r="P933" t="str">
            <v>Lifestyle and culture</v>
          </cell>
          <cell r="Q933" t="str">
            <v>Local parks services</v>
          </cell>
          <cell r="R933" t="str">
            <v>Local parks</v>
          </cell>
          <cell r="S933" t="str">
            <v>A1241205</v>
          </cell>
          <cell r="T933" t="str">
            <v>A1241205</v>
          </cell>
          <cell r="U933" t="str">
            <v>Local parks</v>
          </cell>
          <cell r="V933" t="str">
            <v>L165</v>
          </cell>
          <cell r="W933" t="str">
            <v>Papakura</v>
          </cell>
          <cell r="X933" t="str">
            <v>PL40810</v>
          </cell>
          <cell r="Y933" t="str">
            <v>Expense</v>
          </cell>
          <cell r="Z933">
            <v>20110701</v>
          </cell>
          <cell r="AA933">
            <v>20200630</v>
          </cell>
          <cell r="AB933">
            <v>1</v>
          </cell>
          <cell r="AC933" t="str">
            <v>Programme</v>
          </cell>
          <cell r="AD933">
            <v>1</v>
          </cell>
          <cell r="AE933">
            <v>0</v>
          </cell>
          <cell r="AF933">
            <v>0</v>
          </cell>
          <cell r="AG933">
            <v>0</v>
          </cell>
          <cell r="AH933">
            <v>2</v>
          </cell>
          <cell r="AI933" t="str">
            <v>Local &amp; Sports Parks</v>
          </cell>
          <cell r="AJ933" t="str">
            <v>Structures parks</v>
          </cell>
          <cell r="AK933">
            <v>15</v>
          </cell>
          <cell r="AM933">
            <v>1</v>
          </cell>
          <cell r="AS933">
            <v>10000</v>
          </cell>
          <cell r="AT933">
            <v>10000</v>
          </cell>
          <cell r="AU933">
            <v>10000</v>
          </cell>
          <cell r="AV933">
            <v>10000</v>
          </cell>
          <cell r="AW933">
            <v>10000</v>
          </cell>
          <cell r="AX933">
            <v>10000</v>
          </cell>
          <cell r="AY933">
            <v>10000</v>
          </cell>
          <cell r="AZ933">
            <v>10000</v>
          </cell>
          <cell r="BA933">
            <v>10000</v>
          </cell>
          <cell r="BD933">
            <v>3.1E-2</v>
          </cell>
          <cell r="BE933">
            <v>6.1930000000000041E-2</v>
          </cell>
          <cell r="BF933">
            <v>9.3787900000000146E-2</v>
          </cell>
          <cell r="BG933">
            <v>0.12878911280000027</v>
          </cell>
          <cell r="BH933">
            <v>0.16491036440960039</v>
          </cell>
          <cell r="BI933">
            <v>0.19869276497747879</v>
          </cell>
          <cell r="BJ933">
            <v>0.23225616239684821</v>
          </cell>
          <cell r="BK933">
            <v>0.27045610343115034</v>
          </cell>
          <cell r="BL933">
            <v>0.31238115484437823</v>
          </cell>
          <cell r="BM933">
            <v>0.35568973295424255</v>
          </cell>
          <cell r="BN933">
            <v>0</v>
          </cell>
          <cell r="BO933">
            <v>310</v>
          </cell>
          <cell r="BP933">
            <v>619.30000000000041</v>
          </cell>
          <cell r="BQ933">
            <v>937.8790000000015</v>
          </cell>
          <cell r="BR933">
            <v>1287.8911280000027</v>
          </cell>
          <cell r="BS933">
            <v>1649.1036440960038</v>
          </cell>
          <cell r="BT933">
            <v>1986.9276497747878</v>
          </cell>
          <cell r="BU933">
            <v>2322.5616239684823</v>
          </cell>
          <cell r="BV933">
            <v>2704.5610343115036</v>
          </cell>
          <cell r="BW933">
            <v>0</v>
          </cell>
          <cell r="BX933">
            <v>0</v>
          </cell>
          <cell r="BY933">
            <v>10000</v>
          </cell>
          <cell r="BZ933">
            <v>10310</v>
          </cell>
          <cell r="CA933">
            <v>10619.300000000001</v>
          </cell>
          <cell r="CB933">
            <v>10937.879000000001</v>
          </cell>
          <cell r="CC933">
            <v>11287.891128000003</v>
          </cell>
          <cell r="CD933">
            <v>11649.103644096003</v>
          </cell>
          <cell r="CE933">
            <v>11986.927649774789</v>
          </cell>
          <cell r="CF933">
            <v>12322.561623968482</v>
          </cell>
          <cell r="CG933">
            <v>12704.561034311504</v>
          </cell>
          <cell r="CH933">
            <v>0</v>
          </cell>
          <cell r="CI933">
            <v>0</v>
          </cell>
          <cell r="CK933">
            <v>10000</v>
          </cell>
          <cell r="CL933">
            <v>10310</v>
          </cell>
          <cell r="CM933">
            <v>10619.300000000001</v>
          </cell>
          <cell r="CN933">
            <v>10937.879000000001</v>
          </cell>
          <cell r="CO933">
            <v>11287.891128000003</v>
          </cell>
          <cell r="CP933">
            <v>11649.103644096003</v>
          </cell>
          <cell r="CQ933">
            <v>11986.927649774789</v>
          </cell>
          <cell r="CR933">
            <v>12322.561623968482</v>
          </cell>
          <cell r="CS933">
            <v>12704.561034311504</v>
          </cell>
          <cell r="CT933">
            <v>0</v>
          </cell>
          <cell r="CU933">
            <v>0</v>
          </cell>
          <cell r="CW933">
            <v>0</v>
          </cell>
          <cell r="CX933">
            <v>0</v>
          </cell>
          <cell r="CY933">
            <v>0</v>
          </cell>
          <cell r="CZ933">
            <v>0</v>
          </cell>
          <cell r="DA933">
            <v>0</v>
          </cell>
          <cell r="DB933">
            <v>0</v>
          </cell>
          <cell r="DC933">
            <v>0</v>
          </cell>
          <cell r="DD933">
            <v>0</v>
          </cell>
          <cell r="DE933">
            <v>0</v>
          </cell>
          <cell r="DF933">
            <v>0</v>
          </cell>
          <cell r="DG933">
            <v>0</v>
          </cell>
          <cell r="DI933">
            <v>0</v>
          </cell>
          <cell r="DJ933">
            <v>0</v>
          </cell>
          <cell r="DK933">
            <v>0</v>
          </cell>
          <cell r="DL933">
            <v>0</v>
          </cell>
          <cell r="DM933">
            <v>0</v>
          </cell>
          <cell r="DN933">
            <v>0</v>
          </cell>
          <cell r="DO933">
            <v>0</v>
          </cell>
          <cell r="DP933">
            <v>0</v>
          </cell>
          <cell r="DQ933">
            <v>0</v>
          </cell>
          <cell r="DR933">
            <v>0</v>
          </cell>
          <cell r="DS933">
            <v>0</v>
          </cell>
          <cell r="DU933" t="str">
            <v>PDC 42800773</v>
          </cell>
          <cell r="DV933">
            <v>0</v>
          </cell>
          <cell r="DW933">
            <v>0</v>
          </cell>
          <cell r="DX933">
            <v>1</v>
          </cell>
          <cell r="DY933">
            <v>80000</v>
          </cell>
          <cell r="DZ933">
            <v>91818.224080150801</v>
          </cell>
          <cell r="EB933">
            <v>91818.224080150801</v>
          </cell>
          <cell r="EC933" t="str">
            <v>Def</v>
          </cell>
          <cell r="ED933" t="str">
            <v>Local Recreational Facilities</v>
          </cell>
        </row>
        <row r="934">
          <cell r="D934" t="str">
            <v>PC2130230</v>
          </cell>
          <cell r="E934" t="str">
            <v>Sportsfield Developmt - Drury</v>
          </cell>
          <cell r="F934" t="str">
            <v>Auckland Council</v>
          </cell>
          <cell r="G934" t="str">
            <v>Parks, sports and recreation</v>
          </cell>
          <cell r="H934" t="str">
            <v>E170805</v>
          </cell>
          <cell r="I934" t="str">
            <v>Local and sports parks - south management</v>
          </cell>
          <cell r="J934" t="str">
            <v>Lifestyle and culture</v>
          </cell>
          <cell r="K934" t="str">
            <v>Local parks services</v>
          </cell>
          <cell r="L934" t="str">
            <v>Local parks</v>
          </cell>
          <cell r="M934" t="str">
            <v>Local activities</v>
          </cell>
          <cell r="N934" t="str">
            <v>Local parks services</v>
          </cell>
          <cell r="O934" t="str">
            <v>Local parks</v>
          </cell>
          <cell r="P934" t="str">
            <v>Lifestyle and culture</v>
          </cell>
          <cell r="Q934" t="str">
            <v>Local parks services</v>
          </cell>
          <cell r="R934" t="str">
            <v>Local parks</v>
          </cell>
          <cell r="S934" t="str">
            <v>A1241205</v>
          </cell>
          <cell r="T934" t="str">
            <v>A1241205</v>
          </cell>
          <cell r="U934" t="str">
            <v>Local parks</v>
          </cell>
          <cell r="V934" t="str">
            <v>L165</v>
          </cell>
          <cell r="W934" t="str">
            <v>Papakura</v>
          </cell>
          <cell r="X934" t="str">
            <v>PL40810</v>
          </cell>
          <cell r="Y934" t="str">
            <v>Expense</v>
          </cell>
          <cell r="Z934">
            <v>20120701</v>
          </cell>
          <cell r="AA934">
            <v>20130630</v>
          </cell>
          <cell r="AB934">
            <v>2</v>
          </cell>
          <cell r="AC934" t="str">
            <v>Discrete</v>
          </cell>
          <cell r="AD934">
            <v>0.25</v>
          </cell>
          <cell r="AE934">
            <v>0</v>
          </cell>
          <cell r="AF934">
            <v>0.75</v>
          </cell>
          <cell r="AG934">
            <v>0</v>
          </cell>
          <cell r="AH934">
            <v>2</v>
          </cell>
          <cell r="AI934" t="str">
            <v>Local &amp; Sports Parks</v>
          </cell>
          <cell r="AJ934" t="str">
            <v>Structures parks</v>
          </cell>
          <cell r="AK934">
            <v>25</v>
          </cell>
          <cell r="AM934">
            <v>0.25</v>
          </cell>
          <cell r="AO934">
            <v>0.75</v>
          </cell>
          <cell r="AT934">
            <v>2000000</v>
          </cell>
          <cell r="AU934">
            <v>0</v>
          </cell>
          <cell r="AV934">
            <v>0</v>
          </cell>
          <cell r="BD934">
            <v>3.1E-2</v>
          </cell>
          <cell r="BE934">
            <v>6.1930000000000041E-2</v>
          </cell>
          <cell r="BF934">
            <v>9.3787900000000146E-2</v>
          </cell>
          <cell r="BG934">
            <v>0.12878911280000027</v>
          </cell>
          <cell r="BH934">
            <v>0.16491036440960039</v>
          </cell>
          <cell r="BI934">
            <v>0.19869276497747879</v>
          </cell>
          <cell r="BJ934">
            <v>0.23225616239684821</v>
          </cell>
          <cell r="BK934">
            <v>0.27045610343115034</v>
          </cell>
          <cell r="BL934">
            <v>0.31238115484437823</v>
          </cell>
          <cell r="BM934">
            <v>0.35568973295424255</v>
          </cell>
          <cell r="BN934">
            <v>0</v>
          </cell>
          <cell r="BO934">
            <v>62000</v>
          </cell>
          <cell r="BP934">
            <v>0</v>
          </cell>
          <cell r="BQ934">
            <v>0</v>
          </cell>
          <cell r="BR934">
            <v>0</v>
          </cell>
          <cell r="BS934">
            <v>0</v>
          </cell>
          <cell r="BT934">
            <v>0</v>
          </cell>
          <cell r="BU934">
            <v>0</v>
          </cell>
          <cell r="BV934">
            <v>0</v>
          </cell>
          <cell r="BW934">
            <v>0</v>
          </cell>
          <cell r="BX934">
            <v>0</v>
          </cell>
          <cell r="BY934">
            <v>0</v>
          </cell>
          <cell r="BZ934">
            <v>2062000</v>
          </cell>
          <cell r="CA934">
            <v>0</v>
          </cell>
          <cell r="CB934">
            <v>0</v>
          </cell>
          <cell r="CC934">
            <v>0</v>
          </cell>
          <cell r="CD934">
            <v>0</v>
          </cell>
          <cell r="CE934">
            <v>0</v>
          </cell>
          <cell r="CF934">
            <v>0</v>
          </cell>
          <cell r="CG934">
            <v>0</v>
          </cell>
          <cell r="CH934">
            <v>0</v>
          </cell>
          <cell r="CI934">
            <v>0</v>
          </cell>
          <cell r="CK934">
            <v>0</v>
          </cell>
          <cell r="CL934">
            <v>515500</v>
          </cell>
          <cell r="CM934">
            <v>0</v>
          </cell>
          <cell r="CN934">
            <v>0</v>
          </cell>
          <cell r="CO934">
            <v>0</v>
          </cell>
          <cell r="CP934">
            <v>0</v>
          </cell>
          <cell r="CQ934">
            <v>0</v>
          </cell>
          <cell r="CR934">
            <v>0</v>
          </cell>
          <cell r="CS934">
            <v>0</v>
          </cell>
          <cell r="CT934">
            <v>0</v>
          </cell>
          <cell r="CU934">
            <v>0</v>
          </cell>
          <cell r="CW934">
            <v>0</v>
          </cell>
          <cell r="CX934">
            <v>1546500</v>
          </cell>
          <cell r="CY934">
            <v>0</v>
          </cell>
          <cell r="CZ934">
            <v>0</v>
          </cell>
          <cell r="DA934">
            <v>0</v>
          </cell>
          <cell r="DB934">
            <v>0</v>
          </cell>
          <cell r="DC934">
            <v>0</v>
          </cell>
          <cell r="DD934">
            <v>0</v>
          </cell>
          <cell r="DE934">
            <v>0</v>
          </cell>
          <cell r="DF934">
            <v>0</v>
          </cell>
          <cell r="DG934">
            <v>0</v>
          </cell>
          <cell r="DI934">
            <v>0</v>
          </cell>
          <cell r="DJ934">
            <v>0</v>
          </cell>
          <cell r="DK934">
            <v>0</v>
          </cell>
          <cell r="DL934">
            <v>0</v>
          </cell>
          <cell r="DM934">
            <v>0</v>
          </cell>
          <cell r="DN934">
            <v>0</v>
          </cell>
          <cell r="DO934">
            <v>0</v>
          </cell>
          <cell r="DP934">
            <v>0</v>
          </cell>
          <cell r="DQ934">
            <v>0</v>
          </cell>
          <cell r="DR934">
            <v>0</v>
          </cell>
          <cell r="DS934">
            <v>0</v>
          </cell>
          <cell r="DU934" t="str">
            <v>PDC 42800718</v>
          </cell>
          <cell r="DV934">
            <v>1500000</v>
          </cell>
          <cell r="DW934">
            <v>1</v>
          </cell>
          <cell r="DX934">
            <v>1</v>
          </cell>
          <cell r="DY934">
            <v>2000000</v>
          </cell>
          <cell r="DZ934">
            <v>2062000</v>
          </cell>
          <cell r="EB934">
            <v>2062000</v>
          </cell>
          <cell r="EC934" t="str">
            <v>Def</v>
          </cell>
          <cell r="ED934" t="str">
            <v>Local Recreational Facilities</v>
          </cell>
        </row>
        <row r="935">
          <cell r="D935" t="str">
            <v>PC2130231</v>
          </cell>
          <cell r="E935" t="str">
            <v>Sportsfields renovations</v>
          </cell>
          <cell r="F935" t="str">
            <v>Auckland Council</v>
          </cell>
          <cell r="G935" t="str">
            <v>Parks, sports and recreation</v>
          </cell>
          <cell r="H935" t="str">
            <v>E170805</v>
          </cell>
          <cell r="I935" t="str">
            <v>Local and sports parks - south management</v>
          </cell>
          <cell r="J935" t="str">
            <v>Lifestyle and culture</v>
          </cell>
          <cell r="K935" t="str">
            <v>Local parks services</v>
          </cell>
          <cell r="L935" t="str">
            <v>Local parks</v>
          </cell>
          <cell r="M935" t="str">
            <v>Local activities</v>
          </cell>
          <cell r="N935" t="str">
            <v>Local parks services</v>
          </cell>
          <cell r="O935" t="str">
            <v>Local parks</v>
          </cell>
          <cell r="P935" t="str">
            <v>Lifestyle and culture</v>
          </cell>
          <cell r="Q935" t="str">
            <v>Local parks services</v>
          </cell>
          <cell r="R935" t="str">
            <v>Local parks</v>
          </cell>
          <cell r="S935" t="str">
            <v>A1241205</v>
          </cell>
          <cell r="T935" t="str">
            <v>A1241205</v>
          </cell>
          <cell r="U935" t="str">
            <v>Local parks</v>
          </cell>
          <cell r="V935" t="str">
            <v>L165</v>
          </cell>
          <cell r="W935" t="str">
            <v>Papakura</v>
          </cell>
          <cell r="X935" t="str">
            <v>PL40810</v>
          </cell>
          <cell r="Y935" t="str">
            <v>Expense</v>
          </cell>
          <cell r="Z935">
            <v>20110701</v>
          </cell>
          <cell r="AA935">
            <v>20120630</v>
          </cell>
          <cell r="AB935">
            <v>1</v>
          </cell>
          <cell r="AC935" t="str">
            <v>Programme</v>
          </cell>
          <cell r="AD935">
            <v>0</v>
          </cell>
          <cell r="AE935">
            <v>0</v>
          </cell>
          <cell r="AF935">
            <v>0</v>
          </cell>
          <cell r="AG935">
            <v>1</v>
          </cell>
          <cell r="AH935">
            <v>2</v>
          </cell>
          <cell r="AI935" t="str">
            <v>Local &amp; Sports Parks</v>
          </cell>
          <cell r="AJ935" t="str">
            <v>Structures parks</v>
          </cell>
          <cell r="AK935">
            <v>25</v>
          </cell>
          <cell r="AM935">
            <v>1</v>
          </cell>
          <cell r="AS935">
            <v>90000</v>
          </cell>
          <cell r="AT935">
            <v>0</v>
          </cell>
          <cell r="AU935">
            <v>0</v>
          </cell>
          <cell r="AV935">
            <v>0</v>
          </cell>
          <cell r="AW935">
            <v>0</v>
          </cell>
          <cell r="AX935">
            <v>0</v>
          </cell>
          <cell r="AY935">
            <v>0</v>
          </cell>
          <cell r="AZ935">
            <v>0</v>
          </cell>
          <cell r="BA935">
            <v>0</v>
          </cell>
          <cell r="BB935">
            <v>0</v>
          </cell>
          <cell r="BC935">
            <v>0</v>
          </cell>
          <cell r="BD935">
            <v>3.1E-2</v>
          </cell>
          <cell r="BE935">
            <v>6.1930000000000041E-2</v>
          </cell>
          <cell r="BF935">
            <v>9.3787900000000146E-2</v>
          </cell>
          <cell r="BG935">
            <v>0.12878911280000027</v>
          </cell>
          <cell r="BH935">
            <v>0.16491036440960039</v>
          </cell>
          <cell r="BI935">
            <v>0.19869276497747879</v>
          </cell>
          <cell r="BJ935">
            <v>0.23225616239684821</v>
          </cell>
          <cell r="BK935">
            <v>0.27045610343115034</v>
          </cell>
          <cell r="BL935">
            <v>0.31238115484437823</v>
          </cell>
          <cell r="BM935">
            <v>0.35568973295424255</v>
          </cell>
          <cell r="BN935">
            <v>0</v>
          </cell>
          <cell r="BO935">
            <v>0</v>
          </cell>
          <cell r="BP935">
            <v>0</v>
          </cell>
          <cell r="BQ935">
            <v>0</v>
          </cell>
          <cell r="BR935">
            <v>0</v>
          </cell>
          <cell r="BS935">
            <v>0</v>
          </cell>
          <cell r="BT935">
            <v>0</v>
          </cell>
          <cell r="BU935">
            <v>0</v>
          </cell>
          <cell r="BV935">
            <v>0</v>
          </cell>
          <cell r="BW935">
            <v>0</v>
          </cell>
          <cell r="BX935">
            <v>0</v>
          </cell>
          <cell r="BY935">
            <v>90000</v>
          </cell>
          <cell r="BZ935">
            <v>0</v>
          </cell>
          <cell r="CA935">
            <v>0</v>
          </cell>
          <cell r="CB935">
            <v>0</v>
          </cell>
          <cell r="CC935">
            <v>0</v>
          </cell>
          <cell r="CD935">
            <v>0</v>
          </cell>
          <cell r="CE935">
            <v>0</v>
          </cell>
          <cell r="CF935">
            <v>0</v>
          </cell>
          <cell r="CG935">
            <v>0</v>
          </cell>
          <cell r="CH935">
            <v>0</v>
          </cell>
          <cell r="CI935">
            <v>0</v>
          </cell>
          <cell r="CK935">
            <v>0</v>
          </cell>
          <cell r="CL935">
            <v>0</v>
          </cell>
          <cell r="CM935">
            <v>0</v>
          </cell>
          <cell r="CN935">
            <v>0</v>
          </cell>
          <cell r="CO935">
            <v>0</v>
          </cell>
          <cell r="CP935">
            <v>0</v>
          </cell>
          <cell r="CQ935">
            <v>0</v>
          </cell>
          <cell r="CR935">
            <v>0</v>
          </cell>
          <cell r="CS935">
            <v>0</v>
          </cell>
          <cell r="CT935">
            <v>0</v>
          </cell>
          <cell r="CU935">
            <v>0</v>
          </cell>
          <cell r="CW935">
            <v>0</v>
          </cell>
          <cell r="CX935">
            <v>0</v>
          </cell>
          <cell r="CY935">
            <v>0</v>
          </cell>
          <cell r="CZ935">
            <v>0</v>
          </cell>
          <cell r="DA935">
            <v>0</v>
          </cell>
          <cell r="DB935">
            <v>0</v>
          </cell>
          <cell r="DC935">
            <v>0</v>
          </cell>
          <cell r="DD935">
            <v>0</v>
          </cell>
          <cell r="DE935">
            <v>0</v>
          </cell>
          <cell r="DF935">
            <v>0</v>
          </cell>
          <cell r="DG935">
            <v>0</v>
          </cell>
          <cell r="DI935">
            <v>90000</v>
          </cell>
          <cell r="DJ935">
            <v>0</v>
          </cell>
          <cell r="DK935">
            <v>0</v>
          </cell>
          <cell r="DL935">
            <v>0</v>
          </cell>
          <cell r="DM935">
            <v>0</v>
          </cell>
          <cell r="DN935">
            <v>0</v>
          </cell>
          <cell r="DO935">
            <v>0</v>
          </cell>
          <cell r="DP935">
            <v>0</v>
          </cell>
          <cell r="DQ935">
            <v>0</v>
          </cell>
          <cell r="DR935">
            <v>0</v>
          </cell>
          <cell r="DS935">
            <v>0</v>
          </cell>
          <cell r="DU935" t="str">
            <v>PDC 42848744</v>
          </cell>
          <cell r="DV935">
            <v>0</v>
          </cell>
          <cell r="DW935">
            <v>0</v>
          </cell>
          <cell r="DX935">
            <v>1</v>
          </cell>
          <cell r="DY935">
            <v>0</v>
          </cell>
          <cell r="DZ935">
            <v>0</v>
          </cell>
          <cell r="EB935">
            <v>0</v>
          </cell>
          <cell r="EC935" t="str">
            <v>Def</v>
          </cell>
          <cell r="ED935" t="str">
            <v>Local Recreational Facilities</v>
          </cell>
        </row>
        <row r="936">
          <cell r="D936" t="str">
            <v>PC2130232</v>
          </cell>
          <cell r="E936" t="str">
            <v>Street Trees Planting</v>
          </cell>
          <cell r="F936" t="str">
            <v>Auckland Council</v>
          </cell>
          <cell r="G936" t="str">
            <v>Parks, sports and recreation</v>
          </cell>
          <cell r="H936" t="str">
            <v>E170805</v>
          </cell>
          <cell r="I936" t="str">
            <v>Local and sports parks - south management</v>
          </cell>
          <cell r="J936" t="str">
            <v>Lifestyle and culture</v>
          </cell>
          <cell r="K936" t="str">
            <v>Local parks services</v>
          </cell>
          <cell r="L936" t="str">
            <v>Local parks</v>
          </cell>
          <cell r="M936" t="str">
            <v>Local activities</v>
          </cell>
          <cell r="N936" t="str">
            <v>Local parks services</v>
          </cell>
          <cell r="O936" t="str">
            <v>Local parks</v>
          </cell>
          <cell r="P936" t="str">
            <v>Lifestyle and culture</v>
          </cell>
          <cell r="Q936" t="str">
            <v>Local parks services</v>
          </cell>
          <cell r="R936" t="str">
            <v>Local parks</v>
          </cell>
          <cell r="S936" t="str">
            <v>A1241205</v>
          </cell>
          <cell r="T936" t="str">
            <v>A1241205</v>
          </cell>
          <cell r="U936" t="str">
            <v>Local parks</v>
          </cell>
          <cell r="V936" t="str">
            <v>L165</v>
          </cell>
          <cell r="W936" t="str">
            <v>Papakura</v>
          </cell>
          <cell r="X936" t="str">
            <v>PL40810</v>
          </cell>
          <cell r="Y936" t="str">
            <v>Expense</v>
          </cell>
          <cell r="Z936">
            <v>20110701</v>
          </cell>
          <cell r="AA936">
            <v>20220630</v>
          </cell>
          <cell r="AB936">
            <v>1</v>
          </cell>
          <cell r="AC936" t="str">
            <v>Programme</v>
          </cell>
          <cell r="AD936">
            <v>1</v>
          </cell>
          <cell r="AE936">
            <v>0</v>
          </cell>
          <cell r="AF936">
            <v>0</v>
          </cell>
          <cell r="AG936">
            <v>0</v>
          </cell>
          <cell r="AH936">
            <v>2</v>
          </cell>
          <cell r="AI936" t="str">
            <v>Local &amp; Sports Parks</v>
          </cell>
          <cell r="AJ936" t="str">
            <v>Other assets (Capex)</v>
          </cell>
          <cell r="AK936">
            <v>15</v>
          </cell>
          <cell r="AM936">
            <v>1</v>
          </cell>
          <cell r="AS936">
            <v>50000</v>
          </cell>
          <cell r="AT936">
            <v>50000</v>
          </cell>
          <cell r="AU936">
            <v>50000</v>
          </cell>
          <cell r="AV936">
            <v>50000</v>
          </cell>
          <cell r="AW936">
            <v>50000</v>
          </cell>
          <cell r="AX936">
            <v>50000</v>
          </cell>
          <cell r="AY936">
            <v>50000</v>
          </cell>
          <cell r="AZ936">
            <v>50000</v>
          </cell>
          <cell r="BA936">
            <v>50000</v>
          </cell>
          <cell r="BB936">
            <v>50000</v>
          </cell>
          <cell r="BC936">
            <v>50000</v>
          </cell>
          <cell r="BD936">
            <v>3.3000000000000002E-2</v>
          </cell>
          <cell r="BE936">
            <v>6.7088999999999732E-2</v>
          </cell>
          <cell r="BF936">
            <v>0.10230293699999971</v>
          </cell>
          <cell r="BG936">
            <v>0.14088353979499968</v>
          </cell>
          <cell r="BH936">
            <v>0.18195534722761963</v>
          </cell>
          <cell r="BI936">
            <v>0.21859596299167583</v>
          </cell>
          <cell r="BJ936">
            <v>0.25637243784441766</v>
          </cell>
          <cell r="BK936">
            <v>0.29783272829328333</v>
          </cell>
          <cell r="BL936">
            <v>0.3445547065118415</v>
          </cell>
          <cell r="BM936">
            <v>0.39295867594626777</v>
          </cell>
          <cell r="BN936">
            <v>0</v>
          </cell>
          <cell r="BO936">
            <v>1650</v>
          </cell>
          <cell r="BP936">
            <v>3354.4499999999866</v>
          </cell>
          <cell r="BQ936">
            <v>5115.1468499999855</v>
          </cell>
          <cell r="BR936">
            <v>7044.1769897499844</v>
          </cell>
          <cell r="BS936">
            <v>9097.767361380982</v>
          </cell>
          <cell r="BT936">
            <v>10929.798149583792</v>
          </cell>
          <cell r="BU936">
            <v>12818.621892220883</v>
          </cell>
          <cell r="BV936">
            <v>14891.636414664166</v>
          </cell>
          <cell r="BW936">
            <v>17227.735325592075</v>
          </cell>
          <cell r="BX936">
            <v>19647.933797313388</v>
          </cell>
          <cell r="BY936">
            <v>50000</v>
          </cell>
          <cell r="BZ936">
            <v>51650</v>
          </cell>
          <cell r="CA936">
            <v>53354.44999999999</v>
          </cell>
          <cell r="CB936">
            <v>55115.146849999983</v>
          </cell>
          <cell r="CC936">
            <v>57044.176989749983</v>
          </cell>
          <cell r="CD936">
            <v>59097.767361380982</v>
          </cell>
          <cell r="CE936">
            <v>60929.798149583788</v>
          </cell>
          <cell r="CF936">
            <v>62818.621892220879</v>
          </cell>
          <cell r="CG936">
            <v>64891.636414664164</v>
          </cell>
          <cell r="CH936">
            <v>67227.735325592075</v>
          </cell>
          <cell r="CI936">
            <v>69647.933797313395</v>
          </cell>
          <cell r="CK936">
            <v>50000</v>
          </cell>
          <cell r="CL936">
            <v>51650</v>
          </cell>
          <cell r="CM936">
            <v>53354.44999999999</v>
          </cell>
          <cell r="CN936">
            <v>55115.146849999983</v>
          </cell>
          <cell r="CO936">
            <v>57044.176989749983</v>
          </cell>
          <cell r="CP936">
            <v>59097.767361380982</v>
          </cell>
          <cell r="CQ936">
            <v>60929.798149583788</v>
          </cell>
          <cell r="CR936">
            <v>62818.621892220879</v>
          </cell>
          <cell r="CS936">
            <v>64891.636414664164</v>
          </cell>
          <cell r="CT936">
            <v>67227.735325592075</v>
          </cell>
          <cell r="CU936">
            <v>69647.933797313395</v>
          </cell>
          <cell r="CW936">
            <v>0</v>
          </cell>
          <cell r="CX936">
            <v>0</v>
          </cell>
          <cell r="CY936">
            <v>0</v>
          </cell>
          <cell r="CZ936">
            <v>0</v>
          </cell>
          <cell r="DA936">
            <v>0</v>
          </cell>
          <cell r="DB936">
            <v>0</v>
          </cell>
          <cell r="DC936">
            <v>0</v>
          </cell>
          <cell r="DD936">
            <v>0</v>
          </cell>
          <cell r="DE936">
            <v>0</v>
          </cell>
          <cell r="DF936">
            <v>0</v>
          </cell>
          <cell r="DG936">
            <v>0</v>
          </cell>
          <cell r="DI936">
            <v>0</v>
          </cell>
          <cell r="DJ936">
            <v>0</v>
          </cell>
          <cell r="DK936">
            <v>0</v>
          </cell>
          <cell r="DL936">
            <v>0</v>
          </cell>
          <cell r="DM936">
            <v>0</v>
          </cell>
          <cell r="DN936">
            <v>0</v>
          </cell>
          <cell r="DO936">
            <v>0</v>
          </cell>
          <cell r="DP936">
            <v>0</v>
          </cell>
          <cell r="DQ936">
            <v>0</v>
          </cell>
          <cell r="DR936">
            <v>0</v>
          </cell>
          <cell r="DS936">
            <v>0</v>
          </cell>
          <cell r="DU936" t="str">
            <v>PDC 42683702</v>
          </cell>
          <cell r="DV936">
            <v>0</v>
          </cell>
          <cell r="DW936">
            <v>0</v>
          </cell>
          <cell r="DX936">
            <v>2</v>
          </cell>
          <cell r="DY936">
            <v>500000</v>
          </cell>
          <cell r="DZ936">
            <v>601777.26678050519</v>
          </cell>
          <cell r="EB936">
            <v>601777.26678050519</v>
          </cell>
          <cell r="EC936" t="str">
            <v>Def</v>
          </cell>
          <cell r="ED936" t="str">
            <v>Local Recreational Facilities</v>
          </cell>
        </row>
        <row r="937">
          <cell r="D937" t="str">
            <v>PC2130232</v>
          </cell>
          <cell r="E937" t="str">
            <v>Street Trees Planting</v>
          </cell>
          <cell r="F937" t="str">
            <v>Auckland Council</v>
          </cell>
          <cell r="G937" t="str">
            <v>Parks, sports and recreation</v>
          </cell>
          <cell r="H937" t="str">
            <v>E170805</v>
          </cell>
          <cell r="I937" t="str">
            <v>Local and sports parks - south management</v>
          </cell>
          <cell r="J937" t="str">
            <v>Lifestyle and culture</v>
          </cell>
          <cell r="K937" t="str">
            <v>Local parks services</v>
          </cell>
          <cell r="L937" t="str">
            <v>Local parks</v>
          </cell>
          <cell r="M937" t="str">
            <v>Local activities</v>
          </cell>
          <cell r="N937" t="str">
            <v>Local parks services</v>
          </cell>
          <cell r="O937" t="str">
            <v>Local parks</v>
          </cell>
          <cell r="P937" t="str">
            <v>Lifestyle and culture</v>
          </cell>
          <cell r="Q937" t="str">
            <v>Local parks services</v>
          </cell>
          <cell r="R937" t="str">
            <v>Local parks</v>
          </cell>
          <cell r="S937" t="str">
            <v>A1241205</v>
          </cell>
          <cell r="T937" t="str">
            <v>A1241205</v>
          </cell>
          <cell r="U937" t="str">
            <v>Local parks</v>
          </cell>
          <cell r="V937" t="str">
            <v>L210</v>
          </cell>
          <cell r="W937" t="str">
            <v>Other (Unallocated)</v>
          </cell>
          <cell r="X937" t="str">
            <v>FY12 - Only</v>
          </cell>
          <cell r="Y937" t="str">
            <v>Expense</v>
          </cell>
          <cell r="Z937">
            <v>20100701</v>
          </cell>
          <cell r="AA937">
            <v>20120630</v>
          </cell>
          <cell r="AB937">
            <v>1</v>
          </cell>
          <cell r="AC937" t="str">
            <v>Programme</v>
          </cell>
          <cell r="AD937">
            <v>1</v>
          </cell>
          <cell r="AE937">
            <v>0</v>
          </cell>
          <cell r="AF937">
            <v>0</v>
          </cell>
          <cell r="AG937">
            <v>0</v>
          </cell>
          <cell r="AH937">
            <v>2</v>
          </cell>
          <cell r="AI937" t="str">
            <v>Local &amp; Sports Parks</v>
          </cell>
          <cell r="AJ937" t="str">
            <v>Other assets (Capex)</v>
          </cell>
          <cell r="AK937">
            <v>15</v>
          </cell>
          <cell r="AM937">
            <v>1</v>
          </cell>
          <cell r="AS937">
            <v>14685</v>
          </cell>
          <cell r="BD937">
            <v>3.3000000000000002E-2</v>
          </cell>
          <cell r="BE937">
            <v>6.7088999999999732E-2</v>
          </cell>
          <cell r="BF937">
            <v>0.10230293699999971</v>
          </cell>
          <cell r="BG937">
            <v>0.14088353979499968</v>
          </cell>
          <cell r="BH937">
            <v>0.18195534722761963</v>
          </cell>
          <cell r="BI937">
            <v>0.21859596299167583</v>
          </cell>
          <cell r="BJ937">
            <v>0.25637243784441766</v>
          </cell>
          <cell r="BK937">
            <v>0.29783272829328333</v>
          </cell>
          <cell r="BL937">
            <v>0.3445547065118415</v>
          </cell>
          <cell r="BM937">
            <v>0.39295867594626777</v>
          </cell>
          <cell r="BN937">
            <v>0</v>
          </cell>
          <cell r="BO937">
            <v>0</v>
          </cell>
          <cell r="BP937">
            <v>0</v>
          </cell>
          <cell r="BQ937">
            <v>0</v>
          </cell>
          <cell r="BR937">
            <v>0</v>
          </cell>
          <cell r="BS937">
            <v>0</v>
          </cell>
          <cell r="BT937">
            <v>0</v>
          </cell>
          <cell r="BU937">
            <v>0</v>
          </cell>
          <cell r="BV937">
            <v>0</v>
          </cell>
          <cell r="BW937">
            <v>0</v>
          </cell>
          <cell r="BX937">
            <v>0</v>
          </cell>
          <cell r="BY937">
            <v>14685</v>
          </cell>
          <cell r="BZ937">
            <v>0</v>
          </cell>
          <cell r="CA937">
            <v>0</v>
          </cell>
          <cell r="CB937">
            <v>0</v>
          </cell>
          <cell r="CC937">
            <v>0</v>
          </cell>
          <cell r="CD937">
            <v>0</v>
          </cell>
          <cell r="CE937">
            <v>0</v>
          </cell>
          <cell r="CF937">
            <v>0</v>
          </cell>
          <cell r="CG937">
            <v>0</v>
          </cell>
          <cell r="CH937">
            <v>0</v>
          </cell>
          <cell r="CI937">
            <v>0</v>
          </cell>
          <cell r="CK937">
            <v>14685</v>
          </cell>
          <cell r="CL937">
            <v>0</v>
          </cell>
          <cell r="CM937">
            <v>0</v>
          </cell>
          <cell r="CN937">
            <v>0</v>
          </cell>
          <cell r="CO937">
            <v>0</v>
          </cell>
          <cell r="CP937">
            <v>0</v>
          </cell>
          <cell r="CQ937">
            <v>0</v>
          </cell>
          <cell r="CR937">
            <v>0</v>
          </cell>
          <cell r="CS937">
            <v>0</v>
          </cell>
          <cell r="CT937">
            <v>0</v>
          </cell>
          <cell r="CU937">
            <v>0</v>
          </cell>
          <cell r="CW937">
            <v>0</v>
          </cell>
          <cell r="CX937">
            <v>0</v>
          </cell>
          <cell r="CY937">
            <v>0</v>
          </cell>
          <cell r="CZ937">
            <v>0</v>
          </cell>
          <cell r="DA937">
            <v>0</v>
          </cell>
          <cell r="DB937">
            <v>0</v>
          </cell>
          <cell r="DC937">
            <v>0</v>
          </cell>
          <cell r="DD937">
            <v>0</v>
          </cell>
          <cell r="DE937">
            <v>0</v>
          </cell>
          <cell r="DF937">
            <v>0</v>
          </cell>
          <cell r="DG937">
            <v>0</v>
          </cell>
          <cell r="DI937">
            <v>0</v>
          </cell>
          <cell r="DJ937">
            <v>0</v>
          </cell>
          <cell r="DK937">
            <v>0</v>
          </cell>
          <cell r="DL937">
            <v>0</v>
          </cell>
          <cell r="DM937">
            <v>0</v>
          </cell>
          <cell r="DN937">
            <v>0</v>
          </cell>
          <cell r="DO937">
            <v>0</v>
          </cell>
          <cell r="DP937">
            <v>0</v>
          </cell>
          <cell r="DQ937">
            <v>0</v>
          </cell>
          <cell r="DR937">
            <v>0</v>
          </cell>
          <cell r="DS937">
            <v>0</v>
          </cell>
          <cell r="DU937" t="str">
            <v>PDC 42683702</v>
          </cell>
          <cell r="DV937">
            <v>0</v>
          </cell>
          <cell r="DW937">
            <v>0</v>
          </cell>
          <cell r="DX937">
            <v>2</v>
          </cell>
          <cell r="DY937">
            <v>0</v>
          </cell>
          <cell r="DZ937">
            <v>0</v>
          </cell>
          <cell r="EB937">
            <v>0</v>
          </cell>
          <cell r="EC937" t="str">
            <v>Def</v>
          </cell>
          <cell r="ED937" t="str">
            <v>Local Recreational Facilities</v>
          </cell>
        </row>
        <row r="938">
          <cell r="D938" t="str">
            <v>PC2130233</v>
          </cell>
          <cell r="E938" t="str">
            <v>Structures Minor Work</v>
          </cell>
          <cell r="F938" t="str">
            <v>Auckland Council</v>
          </cell>
          <cell r="G938" t="str">
            <v>Parks, sports and recreation</v>
          </cell>
          <cell r="H938" t="str">
            <v>E170805</v>
          </cell>
          <cell r="I938" t="str">
            <v>Local and sports parks - south management</v>
          </cell>
          <cell r="J938" t="str">
            <v>Lifestyle and culture</v>
          </cell>
          <cell r="K938" t="str">
            <v>Local parks services</v>
          </cell>
          <cell r="L938" t="str">
            <v>Local parks</v>
          </cell>
          <cell r="M938" t="str">
            <v>Local activities</v>
          </cell>
          <cell r="N938" t="str">
            <v>Local parks services</v>
          </cell>
          <cell r="O938" t="str">
            <v>Local parks</v>
          </cell>
          <cell r="P938" t="str">
            <v>Lifestyle and culture</v>
          </cell>
          <cell r="Q938" t="str">
            <v>Local parks services</v>
          </cell>
          <cell r="R938" t="str">
            <v>Local parks</v>
          </cell>
          <cell r="S938" t="str">
            <v>A1241205</v>
          </cell>
          <cell r="T938" t="str">
            <v>A1241205</v>
          </cell>
          <cell r="U938" t="str">
            <v>Local parks</v>
          </cell>
          <cell r="V938" t="str">
            <v>L165</v>
          </cell>
          <cell r="W938" t="str">
            <v>Papakura</v>
          </cell>
          <cell r="X938" t="str">
            <v>PL40810</v>
          </cell>
          <cell r="Y938" t="str">
            <v>Expense</v>
          </cell>
          <cell r="Z938">
            <v>20110701</v>
          </cell>
          <cell r="AA938">
            <v>20220630</v>
          </cell>
          <cell r="AB938">
            <v>1</v>
          </cell>
          <cell r="AC938" t="str">
            <v>Programme</v>
          </cell>
          <cell r="AD938">
            <v>0.5</v>
          </cell>
          <cell r="AE938">
            <v>0</v>
          </cell>
          <cell r="AF938">
            <v>0</v>
          </cell>
          <cell r="AG938">
            <v>0.5</v>
          </cell>
          <cell r="AH938">
            <v>2</v>
          </cell>
          <cell r="AI938" t="str">
            <v>Local &amp; Sports Parks</v>
          </cell>
          <cell r="AJ938" t="str">
            <v>Structures parks</v>
          </cell>
          <cell r="AK938">
            <v>35</v>
          </cell>
          <cell r="AM938">
            <v>1</v>
          </cell>
          <cell r="AS938">
            <v>25000</v>
          </cell>
          <cell r="AT938">
            <v>25000</v>
          </cell>
          <cell r="AU938">
            <v>25000</v>
          </cell>
          <cell r="AV938">
            <v>25000</v>
          </cell>
          <cell r="AW938">
            <v>25000</v>
          </cell>
          <cell r="AX938">
            <v>25000</v>
          </cell>
          <cell r="AY938">
            <v>25000</v>
          </cell>
          <cell r="AZ938">
            <v>25000</v>
          </cell>
          <cell r="BA938">
            <v>25000</v>
          </cell>
          <cell r="BB938">
            <v>25000</v>
          </cell>
          <cell r="BC938">
            <v>25000</v>
          </cell>
          <cell r="BD938">
            <v>3.1E-2</v>
          </cell>
          <cell r="BE938">
            <v>6.1930000000000041E-2</v>
          </cell>
          <cell r="BF938">
            <v>9.3787900000000146E-2</v>
          </cell>
          <cell r="BG938">
            <v>0.12878911280000027</v>
          </cell>
          <cell r="BH938">
            <v>0.16491036440960039</v>
          </cell>
          <cell r="BI938">
            <v>0.19869276497747879</v>
          </cell>
          <cell r="BJ938">
            <v>0.23225616239684821</v>
          </cell>
          <cell r="BK938">
            <v>0.27045610343115034</v>
          </cell>
          <cell r="BL938">
            <v>0.31238115484437823</v>
          </cell>
          <cell r="BM938">
            <v>0.35568973295424255</v>
          </cell>
          <cell r="BN938">
            <v>0</v>
          </cell>
          <cell r="BO938">
            <v>775</v>
          </cell>
          <cell r="BP938">
            <v>1548.2500000000009</v>
          </cell>
          <cell r="BQ938">
            <v>2344.6975000000039</v>
          </cell>
          <cell r="BR938">
            <v>3219.7278200000069</v>
          </cell>
          <cell r="BS938">
            <v>4122.7591102400092</v>
          </cell>
          <cell r="BT938">
            <v>4967.31912443697</v>
          </cell>
          <cell r="BU938">
            <v>5806.4040599212049</v>
          </cell>
          <cell r="BV938">
            <v>6761.4025857787583</v>
          </cell>
          <cell r="BW938">
            <v>7809.5288711094554</v>
          </cell>
          <cell r="BX938">
            <v>8892.2433238560643</v>
          </cell>
          <cell r="BY938">
            <v>25000</v>
          </cell>
          <cell r="BZ938">
            <v>25775</v>
          </cell>
          <cell r="CA938">
            <v>26548.25</v>
          </cell>
          <cell r="CB938">
            <v>27344.697500000002</v>
          </cell>
          <cell r="CC938">
            <v>28219.727820000007</v>
          </cell>
          <cell r="CD938">
            <v>29122.759110240011</v>
          </cell>
          <cell r="CE938">
            <v>29967.31912443697</v>
          </cell>
          <cell r="CF938">
            <v>30806.404059921206</v>
          </cell>
          <cell r="CG938">
            <v>31761.402585778756</v>
          </cell>
          <cell r="CH938">
            <v>32809.528871109454</v>
          </cell>
          <cell r="CI938">
            <v>33892.243323856062</v>
          </cell>
          <cell r="CK938">
            <v>12500</v>
          </cell>
          <cell r="CL938">
            <v>12887.5</v>
          </cell>
          <cell r="CM938">
            <v>13274.125</v>
          </cell>
          <cell r="CN938">
            <v>13672.348750000001</v>
          </cell>
          <cell r="CO938">
            <v>14109.863910000004</v>
          </cell>
          <cell r="CP938">
            <v>14561.379555120006</v>
          </cell>
          <cell r="CQ938">
            <v>14983.659562218485</v>
          </cell>
          <cell r="CR938">
            <v>15403.202029960603</v>
          </cell>
          <cell r="CS938">
            <v>15880.701292889378</v>
          </cell>
          <cell r="CT938">
            <v>16404.764435554727</v>
          </cell>
          <cell r="CU938">
            <v>16946.121661928031</v>
          </cell>
          <cell r="CW938">
            <v>0</v>
          </cell>
          <cell r="CX938">
            <v>0</v>
          </cell>
          <cell r="CY938">
            <v>0</v>
          </cell>
          <cell r="CZ938">
            <v>0</v>
          </cell>
          <cell r="DA938">
            <v>0</v>
          </cell>
          <cell r="DB938">
            <v>0</v>
          </cell>
          <cell r="DC938">
            <v>0</v>
          </cell>
          <cell r="DD938">
            <v>0</v>
          </cell>
          <cell r="DE938">
            <v>0</v>
          </cell>
          <cell r="DF938">
            <v>0</v>
          </cell>
          <cell r="DG938">
            <v>0</v>
          </cell>
          <cell r="DI938">
            <v>12500</v>
          </cell>
          <cell r="DJ938">
            <v>12887.5</v>
          </cell>
          <cell r="DK938">
            <v>13274.125</v>
          </cell>
          <cell r="DL938">
            <v>13672.348750000001</v>
          </cell>
          <cell r="DM938">
            <v>14109.863910000004</v>
          </cell>
          <cell r="DN938">
            <v>14561.379555120006</v>
          </cell>
          <cell r="DO938">
            <v>14983.659562218485</v>
          </cell>
          <cell r="DP938">
            <v>15403.202029960603</v>
          </cell>
          <cell r="DQ938">
            <v>15880.701292889378</v>
          </cell>
          <cell r="DR938">
            <v>16404.764435554727</v>
          </cell>
          <cell r="DS938">
            <v>16946.121661928031</v>
          </cell>
          <cell r="DU938" t="str">
            <v>PDC 42800776</v>
          </cell>
          <cell r="DV938">
            <v>0</v>
          </cell>
          <cell r="DW938">
            <v>0</v>
          </cell>
          <cell r="DX938">
            <v>1</v>
          </cell>
          <cell r="DY938">
            <v>250000</v>
          </cell>
          <cell r="DZ938">
            <v>296247.33239534253</v>
          </cell>
          <cell r="EB938">
            <v>296247.33239534253</v>
          </cell>
          <cell r="EC938" t="str">
            <v>Def</v>
          </cell>
          <cell r="ED938" t="str">
            <v>Local Recreational Facilities</v>
          </cell>
        </row>
        <row r="939">
          <cell r="D939" t="str">
            <v>PC2130234</v>
          </cell>
          <cell r="E939" t="str">
            <v>Town Centre Water Feature</v>
          </cell>
          <cell r="F939" t="str">
            <v>Auckland Council</v>
          </cell>
          <cell r="G939" t="str">
            <v>Parks, sports and recreation</v>
          </cell>
          <cell r="H939" t="str">
            <v>E170805</v>
          </cell>
          <cell r="I939" t="str">
            <v>Local and sports parks - south management</v>
          </cell>
          <cell r="J939" t="str">
            <v>Lifestyle and culture</v>
          </cell>
          <cell r="K939" t="str">
            <v>Local parks services</v>
          </cell>
          <cell r="L939" t="str">
            <v>Local parks</v>
          </cell>
          <cell r="M939" t="str">
            <v>Local activities</v>
          </cell>
          <cell r="N939" t="str">
            <v>Local parks services</v>
          </cell>
          <cell r="O939" t="str">
            <v>Local parks</v>
          </cell>
          <cell r="P939" t="str">
            <v>Lifestyle and culture</v>
          </cell>
          <cell r="Q939" t="str">
            <v>Local parks services</v>
          </cell>
          <cell r="R939" t="str">
            <v>Local parks</v>
          </cell>
          <cell r="S939" t="str">
            <v>A1241205</v>
          </cell>
          <cell r="T939" t="str">
            <v>A1241205</v>
          </cell>
          <cell r="U939" t="str">
            <v>Local parks</v>
          </cell>
          <cell r="V939" t="str">
            <v>L165</v>
          </cell>
          <cell r="W939" t="str">
            <v>Papakura</v>
          </cell>
          <cell r="X939" t="str">
            <v>PL40810</v>
          </cell>
          <cell r="Y939" t="str">
            <v>Expense</v>
          </cell>
          <cell r="Z939">
            <v>20110701</v>
          </cell>
          <cell r="AA939">
            <v>20180630</v>
          </cell>
          <cell r="AB939">
            <v>1</v>
          </cell>
          <cell r="AC939" t="str">
            <v>Programme</v>
          </cell>
          <cell r="AD939">
            <v>0</v>
          </cell>
          <cell r="AE939">
            <v>0</v>
          </cell>
          <cell r="AF939">
            <v>0</v>
          </cell>
          <cell r="AG939">
            <v>1</v>
          </cell>
          <cell r="AH939">
            <v>2</v>
          </cell>
          <cell r="AI939" t="str">
            <v>Local &amp; Sports Parks</v>
          </cell>
          <cell r="AJ939" t="str">
            <v>Structures parks</v>
          </cell>
          <cell r="AK939">
            <v>35</v>
          </cell>
          <cell r="AM939">
            <v>1</v>
          </cell>
          <cell r="AS939">
            <v>5000</v>
          </cell>
          <cell r="AV939">
            <v>5000</v>
          </cell>
          <cell r="AY939">
            <v>5000</v>
          </cell>
          <cell r="BD939">
            <v>3.1E-2</v>
          </cell>
          <cell r="BE939">
            <v>6.1930000000000041E-2</v>
          </cell>
          <cell r="BF939">
            <v>9.3787900000000146E-2</v>
          </cell>
          <cell r="BG939">
            <v>0.12878911280000027</v>
          </cell>
          <cell r="BH939">
            <v>0.16491036440960039</v>
          </cell>
          <cell r="BI939">
            <v>0.19869276497747879</v>
          </cell>
          <cell r="BJ939">
            <v>0.23225616239684821</v>
          </cell>
          <cell r="BK939">
            <v>0.27045610343115034</v>
          </cell>
          <cell r="BL939">
            <v>0.31238115484437823</v>
          </cell>
          <cell r="BM939">
            <v>0.35568973295424255</v>
          </cell>
          <cell r="BN939">
            <v>0</v>
          </cell>
          <cell r="BO939">
            <v>0</v>
          </cell>
          <cell r="BP939">
            <v>0</v>
          </cell>
          <cell r="BQ939">
            <v>468.93950000000075</v>
          </cell>
          <cell r="BR939">
            <v>0</v>
          </cell>
          <cell r="BS939">
            <v>0</v>
          </cell>
          <cell r="BT939">
            <v>993.46382488739391</v>
          </cell>
          <cell r="BU939">
            <v>0</v>
          </cell>
          <cell r="BV939">
            <v>0</v>
          </cell>
          <cell r="BW939">
            <v>0</v>
          </cell>
          <cell r="BX939">
            <v>0</v>
          </cell>
          <cell r="BY939">
            <v>5000</v>
          </cell>
          <cell r="BZ939">
            <v>0</v>
          </cell>
          <cell r="CA939">
            <v>0</v>
          </cell>
          <cell r="CB939">
            <v>5468.9395000000004</v>
          </cell>
          <cell r="CC939">
            <v>0</v>
          </cell>
          <cell r="CD939">
            <v>0</v>
          </cell>
          <cell r="CE939">
            <v>5993.4638248873944</v>
          </cell>
          <cell r="CF939">
            <v>0</v>
          </cell>
          <cell r="CG939">
            <v>0</v>
          </cell>
          <cell r="CH939">
            <v>0</v>
          </cell>
          <cell r="CI939">
            <v>0</v>
          </cell>
          <cell r="CK939">
            <v>0</v>
          </cell>
          <cell r="CL939">
            <v>0</v>
          </cell>
          <cell r="CM939">
            <v>0</v>
          </cell>
          <cell r="CN939">
            <v>0</v>
          </cell>
          <cell r="CO939">
            <v>0</v>
          </cell>
          <cell r="CP939">
            <v>0</v>
          </cell>
          <cell r="CQ939">
            <v>0</v>
          </cell>
          <cell r="CR939">
            <v>0</v>
          </cell>
          <cell r="CS939">
            <v>0</v>
          </cell>
          <cell r="CT939">
            <v>0</v>
          </cell>
          <cell r="CU939">
            <v>0</v>
          </cell>
          <cell r="CW939">
            <v>0</v>
          </cell>
          <cell r="CX939">
            <v>0</v>
          </cell>
          <cell r="CY939">
            <v>0</v>
          </cell>
          <cell r="CZ939">
            <v>0</v>
          </cell>
          <cell r="DA939">
            <v>0</v>
          </cell>
          <cell r="DB939">
            <v>0</v>
          </cell>
          <cell r="DC939">
            <v>0</v>
          </cell>
          <cell r="DD939">
            <v>0</v>
          </cell>
          <cell r="DE939">
            <v>0</v>
          </cell>
          <cell r="DF939">
            <v>0</v>
          </cell>
          <cell r="DG939">
            <v>0</v>
          </cell>
          <cell r="DI939">
            <v>5000</v>
          </cell>
          <cell r="DJ939">
            <v>0</v>
          </cell>
          <cell r="DK939">
            <v>0</v>
          </cell>
          <cell r="DL939">
            <v>5468.9395000000004</v>
          </cell>
          <cell r="DM939">
            <v>0</v>
          </cell>
          <cell r="DN939">
            <v>0</v>
          </cell>
          <cell r="DO939">
            <v>5993.4638248873944</v>
          </cell>
          <cell r="DP939">
            <v>0</v>
          </cell>
          <cell r="DQ939">
            <v>0</v>
          </cell>
          <cell r="DR939">
            <v>0</v>
          </cell>
          <cell r="DS939">
            <v>0</v>
          </cell>
          <cell r="DU939" t="str">
            <v>PDC 42800775</v>
          </cell>
          <cell r="DV939">
            <v>0</v>
          </cell>
          <cell r="DW939">
            <v>0</v>
          </cell>
          <cell r="DX939">
            <v>1</v>
          </cell>
          <cell r="DY939">
            <v>10000</v>
          </cell>
          <cell r="DZ939">
            <v>11462.403324887395</v>
          </cell>
          <cell r="EB939">
            <v>11462.403324887395</v>
          </cell>
          <cell r="EC939" t="str">
            <v>Def</v>
          </cell>
          <cell r="ED939" t="str">
            <v>Local Recreational Facilities</v>
          </cell>
        </row>
        <row r="940">
          <cell r="D940" t="str">
            <v>PC2130235</v>
          </cell>
          <cell r="E940" t="str">
            <v>Ahuroa Hall - upgrade drive and carpark</v>
          </cell>
          <cell r="F940" t="str">
            <v>Auckland Council</v>
          </cell>
          <cell r="G940" t="str">
            <v>Parks, sports and recreation</v>
          </cell>
          <cell r="H940" t="str">
            <v>E171205</v>
          </cell>
          <cell r="I940" t="str">
            <v>Local and sports parks - north management</v>
          </cell>
          <cell r="J940" t="str">
            <v>Lifestyle and culture</v>
          </cell>
          <cell r="K940" t="str">
            <v>Local parks services</v>
          </cell>
          <cell r="L940" t="str">
            <v>Local parks</v>
          </cell>
          <cell r="M940" t="str">
            <v>Local activities</v>
          </cell>
          <cell r="N940" t="str">
            <v>Local parks services</v>
          </cell>
          <cell r="O940" t="str">
            <v>Local parks</v>
          </cell>
          <cell r="P940" t="str">
            <v>Lifestyle and culture</v>
          </cell>
          <cell r="Q940" t="str">
            <v>Local parks services</v>
          </cell>
          <cell r="R940" t="str">
            <v>Local parks</v>
          </cell>
          <cell r="S940" t="str">
            <v>A1241205</v>
          </cell>
          <cell r="T940" t="str">
            <v>A1241205</v>
          </cell>
          <cell r="U940" t="str">
            <v>Local parks</v>
          </cell>
          <cell r="V940" t="str">
            <v>L175</v>
          </cell>
          <cell r="W940" t="str">
            <v>Rodney</v>
          </cell>
          <cell r="X940" t="str">
            <v>FY12 - Only</v>
          </cell>
          <cell r="Y940" t="str">
            <v>Expense</v>
          </cell>
          <cell r="Z940">
            <v>20110701</v>
          </cell>
          <cell r="AA940">
            <v>20120630</v>
          </cell>
          <cell r="AB940">
            <v>2</v>
          </cell>
          <cell r="AC940" t="str">
            <v>Discrete</v>
          </cell>
          <cell r="AD940">
            <v>0.68</v>
          </cell>
          <cell r="AE940">
            <v>0</v>
          </cell>
          <cell r="AF940">
            <v>0.32</v>
          </cell>
          <cell r="AG940">
            <v>0</v>
          </cell>
          <cell r="AH940">
            <v>5</v>
          </cell>
          <cell r="AI940" t="str">
            <v>Community Facilities</v>
          </cell>
          <cell r="AJ940" t="str">
            <v>Road surface</v>
          </cell>
          <cell r="AK940">
            <v>50</v>
          </cell>
          <cell r="AM940">
            <v>0.84</v>
          </cell>
          <cell r="AO940">
            <v>0.16</v>
          </cell>
          <cell r="AS940">
            <v>51205</v>
          </cell>
          <cell r="BD940">
            <v>3.9E-2</v>
          </cell>
          <cell r="BE940">
            <v>7.4325999999999892E-2</v>
          </cell>
          <cell r="BF940">
            <v>0.10440712799999985</v>
          </cell>
          <cell r="BG940">
            <v>0.13643493471199974</v>
          </cell>
          <cell r="BH940">
            <v>0.17166441768807172</v>
          </cell>
          <cell r="BI940">
            <v>0.2103293434717779</v>
          </cell>
          <cell r="BJ940">
            <v>0.25269087049328998</v>
          </cell>
          <cell r="BK940">
            <v>0.29904043270154168</v>
          </cell>
          <cell r="BL940">
            <v>0.35100205000960338</v>
          </cell>
          <cell r="BM940">
            <v>0.40504213200998751</v>
          </cell>
          <cell r="BN940">
            <v>0</v>
          </cell>
          <cell r="BO940">
            <v>0</v>
          </cell>
          <cell r="BP940">
            <v>0</v>
          </cell>
          <cell r="BQ940">
            <v>0</v>
          </cell>
          <cell r="BR940">
            <v>0</v>
          </cell>
          <cell r="BS940">
            <v>0</v>
          </cell>
          <cell r="BT940">
            <v>0</v>
          </cell>
          <cell r="BU940">
            <v>0</v>
          </cell>
          <cell r="BV940">
            <v>0</v>
          </cell>
          <cell r="BW940">
            <v>0</v>
          </cell>
          <cell r="BX940">
            <v>0</v>
          </cell>
          <cell r="BY940">
            <v>51205</v>
          </cell>
          <cell r="BZ940">
            <v>0</v>
          </cell>
          <cell r="CA940">
            <v>0</v>
          </cell>
          <cell r="CB940">
            <v>0</v>
          </cell>
          <cell r="CC940">
            <v>0</v>
          </cell>
          <cell r="CD940">
            <v>0</v>
          </cell>
          <cell r="CE940">
            <v>0</v>
          </cell>
          <cell r="CF940">
            <v>0</v>
          </cell>
          <cell r="CG940">
            <v>0</v>
          </cell>
          <cell r="CH940">
            <v>0</v>
          </cell>
          <cell r="CI940">
            <v>0</v>
          </cell>
          <cell r="CK940">
            <v>34819.4</v>
          </cell>
          <cell r="CL940">
            <v>0</v>
          </cell>
          <cell r="CM940">
            <v>0</v>
          </cell>
          <cell r="CN940">
            <v>0</v>
          </cell>
          <cell r="CO940">
            <v>0</v>
          </cell>
          <cell r="CP940">
            <v>0</v>
          </cell>
          <cell r="CQ940">
            <v>0</v>
          </cell>
          <cell r="CR940">
            <v>0</v>
          </cell>
          <cell r="CS940">
            <v>0</v>
          </cell>
          <cell r="CT940">
            <v>0</v>
          </cell>
          <cell r="CU940">
            <v>0</v>
          </cell>
          <cell r="CW940">
            <v>16385.599999999999</v>
          </cell>
          <cell r="CX940">
            <v>0</v>
          </cell>
          <cell r="CY940">
            <v>0</v>
          </cell>
          <cell r="CZ940">
            <v>0</v>
          </cell>
          <cell r="DA940">
            <v>0</v>
          </cell>
          <cell r="DB940">
            <v>0</v>
          </cell>
          <cell r="DC940">
            <v>0</v>
          </cell>
          <cell r="DD940">
            <v>0</v>
          </cell>
          <cell r="DE940">
            <v>0</v>
          </cell>
          <cell r="DF940">
            <v>0</v>
          </cell>
          <cell r="DG940">
            <v>0</v>
          </cell>
          <cell r="DI940">
            <v>0</v>
          </cell>
          <cell r="DJ940">
            <v>0</v>
          </cell>
          <cell r="DK940">
            <v>0</v>
          </cell>
          <cell r="DL940">
            <v>0</v>
          </cell>
          <cell r="DM940">
            <v>0</v>
          </cell>
          <cell r="DN940">
            <v>0</v>
          </cell>
          <cell r="DO940">
            <v>0</v>
          </cell>
          <cell r="DP940">
            <v>0</v>
          </cell>
          <cell r="DQ940">
            <v>0</v>
          </cell>
          <cell r="DR940">
            <v>0</v>
          </cell>
          <cell r="DS940">
            <v>0</v>
          </cell>
          <cell r="DU940" t="str">
            <v>RDC 41806-1</v>
          </cell>
          <cell r="DV940">
            <v>0</v>
          </cell>
          <cell r="DW940">
            <v>0</v>
          </cell>
          <cell r="DX940">
            <v>1</v>
          </cell>
          <cell r="DY940">
            <v>0</v>
          </cell>
          <cell r="DZ940">
            <v>0</v>
          </cell>
          <cell r="EB940">
            <v>0</v>
          </cell>
          <cell r="EC940" t="str">
            <v>Def</v>
          </cell>
          <cell r="ED940" t="str">
            <v>Local Recreational Facilities</v>
          </cell>
        </row>
        <row r="941">
          <cell r="D941" t="str">
            <v>PC2130236</v>
          </cell>
          <cell r="E941" t="str">
            <v>Annual coastal replanting</v>
          </cell>
          <cell r="F941" t="str">
            <v>Auckland Council</v>
          </cell>
          <cell r="G941" t="str">
            <v>Parks, sports and recreation</v>
          </cell>
          <cell r="H941" t="str">
            <v>E171205</v>
          </cell>
          <cell r="I941" t="str">
            <v>Local and sports parks - north management</v>
          </cell>
          <cell r="J941" t="str">
            <v>Lifestyle and culture</v>
          </cell>
          <cell r="K941" t="str">
            <v>Local parks services</v>
          </cell>
          <cell r="L941" t="str">
            <v>Local parks</v>
          </cell>
          <cell r="M941" t="str">
            <v>Local activities</v>
          </cell>
          <cell r="N941" t="str">
            <v>Local parks services</v>
          </cell>
          <cell r="O941" t="str">
            <v>Local parks</v>
          </cell>
          <cell r="P941" t="str">
            <v>Lifestyle and culture</v>
          </cell>
          <cell r="Q941" t="str">
            <v>Local parks services</v>
          </cell>
          <cell r="R941" t="str">
            <v>Local parks</v>
          </cell>
          <cell r="S941" t="str">
            <v>A1241205</v>
          </cell>
          <cell r="T941" t="str">
            <v>A1241205</v>
          </cell>
          <cell r="U941" t="str">
            <v>Local parks</v>
          </cell>
          <cell r="V941" t="str">
            <v>L125</v>
          </cell>
          <cell r="W941" t="str">
            <v>Hibiscus and Bays</v>
          </cell>
          <cell r="X941" t="str">
            <v>PL40810</v>
          </cell>
          <cell r="Y941" t="str">
            <v>Expense</v>
          </cell>
          <cell r="Z941">
            <v>20090701</v>
          </cell>
          <cell r="AA941">
            <v>20220630</v>
          </cell>
          <cell r="AB941">
            <v>1</v>
          </cell>
          <cell r="AC941" t="str">
            <v>Programme</v>
          </cell>
          <cell r="AD941">
            <v>0</v>
          </cell>
          <cell r="AE941">
            <v>0</v>
          </cell>
          <cell r="AF941">
            <v>0</v>
          </cell>
          <cell r="AG941">
            <v>1</v>
          </cell>
          <cell r="AH941">
            <v>2</v>
          </cell>
          <cell r="AI941" t="str">
            <v>Local &amp; Sports Parks</v>
          </cell>
          <cell r="AJ941" t="str">
            <v>Other assets (Capex)</v>
          </cell>
          <cell r="AK941">
            <v>15</v>
          </cell>
          <cell r="AM941">
            <v>1</v>
          </cell>
          <cell r="AS941">
            <v>10340</v>
          </cell>
          <cell r="AT941">
            <v>10350</v>
          </cell>
          <cell r="AU941">
            <v>10350</v>
          </cell>
          <cell r="AV941">
            <v>10377</v>
          </cell>
          <cell r="AW941">
            <v>10394</v>
          </cell>
          <cell r="AX941">
            <v>10410</v>
          </cell>
          <cell r="AY941">
            <v>10418</v>
          </cell>
          <cell r="AZ941">
            <v>10416</v>
          </cell>
          <cell r="BA941">
            <v>10500</v>
          </cell>
          <cell r="BB941">
            <v>10500</v>
          </cell>
          <cell r="BC941">
            <v>10500</v>
          </cell>
          <cell r="BD941">
            <v>3.3000000000000002E-2</v>
          </cell>
          <cell r="BE941">
            <v>6.7088999999999732E-2</v>
          </cell>
          <cell r="BF941">
            <v>0.10230293699999971</v>
          </cell>
          <cell r="BG941">
            <v>0.14088353979499968</v>
          </cell>
          <cell r="BH941">
            <v>0.18195534722761963</v>
          </cell>
          <cell r="BI941">
            <v>0.21859596299167583</v>
          </cell>
          <cell r="BJ941">
            <v>0.25637243784441766</v>
          </cell>
          <cell r="BK941">
            <v>0.29783272829328333</v>
          </cell>
          <cell r="BL941">
            <v>0.3445547065118415</v>
          </cell>
          <cell r="BM941">
            <v>0.39295867594626777</v>
          </cell>
          <cell r="BN941">
            <v>0</v>
          </cell>
          <cell r="BO941">
            <v>341.55</v>
          </cell>
          <cell r="BP941">
            <v>694.37114999999721</v>
          </cell>
          <cell r="BQ941">
            <v>1061.5975772489969</v>
          </cell>
          <cell r="BR941">
            <v>1464.3435126292268</v>
          </cell>
          <cell r="BS941">
            <v>1894.1551646395203</v>
          </cell>
          <cell r="BT941">
            <v>2277.3327424472786</v>
          </cell>
          <cell r="BU941">
            <v>2670.3753125874541</v>
          </cell>
          <cell r="BV941">
            <v>3127.2436470794751</v>
          </cell>
          <cell r="BW941">
            <v>3617.8244183743359</v>
          </cell>
          <cell r="BX941">
            <v>4126.0660974358116</v>
          </cell>
          <cell r="BY941">
            <v>10340</v>
          </cell>
          <cell r="BZ941">
            <v>10691.55</v>
          </cell>
          <cell r="CA941">
            <v>11044.371149999997</v>
          </cell>
          <cell r="CB941">
            <v>11438.597577248996</v>
          </cell>
          <cell r="CC941">
            <v>11858.343512629226</v>
          </cell>
          <cell r="CD941">
            <v>12304.15516463952</v>
          </cell>
          <cell r="CE941">
            <v>12695.332742447279</v>
          </cell>
          <cell r="CF941">
            <v>13086.375312587454</v>
          </cell>
          <cell r="CG941">
            <v>13627.243647079475</v>
          </cell>
          <cell r="CH941">
            <v>14117.824418374335</v>
          </cell>
          <cell r="CI941">
            <v>14626.066097435811</v>
          </cell>
          <cell r="CK941">
            <v>0</v>
          </cell>
          <cell r="CL941">
            <v>0</v>
          </cell>
          <cell r="CM941">
            <v>0</v>
          </cell>
          <cell r="CN941">
            <v>0</v>
          </cell>
          <cell r="CO941">
            <v>0</v>
          </cell>
          <cell r="CP941">
            <v>0</v>
          </cell>
          <cell r="CQ941">
            <v>0</v>
          </cell>
          <cell r="CR941">
            <v>0</v>
          </cell>
          <cell r="CS941">
            <v>0</v>
          </cell>
          <cell r="CT941">
            <v>0</v>
          </cell>
          <cell r="CU941">
            <v>0</v>
          </cell>
          <cell r="CW941">
            <v>0</v>
          </cell>
          <cell r="CX941">
            <v>0</v>
          </cell>
          <cell r="CY941">
            <v>0</v>
          </cell>
          <cell r="CZ941">
            <v>0</v>
          </cell>
          <cell r="DA941">
            <v>0</v>
          </cell>
          <cell r="DB941">
            <v>0</v>
          </cell>
          <cell r="DC941">
            <v>0</v>
          </cell>
          <cell r="DD941">
            <v>0</v>
          </cell>
          <cell r="DE941">
            <v>0</v>
          </cell>
          <cell r="DF941">
            <v>0</v>
          </cell>
          <cell r="DG941">
            <v>0</v>
          </cell>
          <cell r="DI941">
            <v>10340</v>
          </cell>
          <cell r="DJ941">
            <v>10691.55</v>
          </cell>
          <cell r="DK941">
            <v>11044.371149999997</v>
          </cell>
          <cell r="DL941">
            <v>11438.597577248996</v>
          </cell>
          <cell r="DM941">
            <v>11858.343512629226</v>
          </cell>
          <cell r="DN941">
            <v>12304.15516463952</v>
          </cell>
          <cell r="DO941">
            <v>12695.332742447279</v>
          </cell>
          <cell r="DP941">
            <v>13086.375312587454</v>
          </cell>
          <cell r="DQ941">
            <v>13627.243647079475</v>
          </cell>
          <cell r="DR941">
            <v>14117.824418374335</v>
          </cell>
          <cell r="DS941">
            <v>14626.066097435811</v>
          </cell>
          <cell r="DU941" t="str">
            <v>RDC 41837-1</v>
          </cell>
          <cell r="DV941">
            <v>0</v>
          </cell>
          <cell r="DW941">
            <v>0</v>
          </cell>
          <cell r="DX941">
            <v>2</v>
          </cell>
          <cell r="DY941">
            <v>104215</v>
          </cell>
          <cell r="DZ941">
            <v>125489.85962244211</v>
          </cell>
          <cell r="EB941">
            <v>125489.85962244211</v>
          </cell>
          <cell r="EC941" t="str">
            <v>Def</v>
          </cell>
          <cell r="ED941" t="str">
            <v>Local Recreational Facilities</v>
          </cell>
        </row>
        <row r="942">
          <cell r="D942" t="str">
            <v>PC2130236</v>
          </cell>
          <cell r="E942" t="str">
            <v>Annual coastal replanting</v>
          </cell>
          <cell r="F942" t="str">
            <v>Auckland Council</v>
          </cell>
          <cell r="G942" t="str">
            <v>Parks, sports and recreation</v>
          </cell>
          <cell r="H942" t="str">
            <v>E171205</v>
          </cell>
          <cell r="I942" t="str">
            <v>Local and sports parks - north management</v>
          </cell>
          <cell r="J942" t="str">
            <v>Lifestyle and culture</v>
          </cell>
          <cell r="K942" t="str">
            <v>Local parks services</v>
          </cell>
          <cell r="L942" t="str">
            <v>Local parks</v>
          </cell>
          <cell r="M942" t="str">
            <v>Local activities</v>
          </cell>
          <cell r="N942" t="str">
            <v>Local parks services</v>
          </cell>
          <cell r="O942" t="str">
            <v>Local parks</v>
          </cell>
          <cell r="P942" t="str">
            <v>Lifestyle and culture</v>
          </cell>
          <cell r="Q942" t="str">
            <v>Local parks services</v>
          </cell>
          <cell r="R942" t="str">
            <v>Local parks</v>
          </cell>
          <cell r="S942" t="str">
            <v>A1241205</v>
          </cell>
          <cell r="T942" t="str">
            <v>A1241205</v>
          </cell>
          <cell r="U942" t="str">
            <v>Local parks</v>
          </cell>
          <cell r="V942" t="str">
            <v>L175</v>
          </cell>
          <cell r="W942" t="str">
            <v>Rodney</v>
          </cell>
          <cell r="X942" t="str">
            <v>PL40810</v>
          </cell>
          <cell r="Y942" t="str">
            <v>Expense</v>
          </cell>
          <cell r="Z942">
            <v>20090701</v>
          </cell>
          <cell r="AA942">
            <v>20220630</v>
          </cell>
          <cell r="AB942">
            <v>1</v>
          </cell>
          <cell r="AC942" t="str">
            <v>Programme</v>
          </cell>
          <cell r="AD942">
            <v>0</v>
          </cell>
          <cell r="AE942">
            <v>0</v>
          </cell>
          <cell r="AF942">
            <v>0</v>
          </cell>
          <cell r="AG942">
            <v>1</v>
          </cell>
          <cell r="AH942">
            <v>2</v>
          </cell>
          <cell r="AI942" t="str">
            <v>Local &amp; Sports Parks</v>
          </cell>
          <cell r="AJ942" t="str">
            <v>Other assets (Capex)</v>
          </cell>
          <cell r="AK942">
            <v>15</v>
          </cell>
          <cell r="AM942">
            <v>1</v>
          </cell>
          <cell r="AS942">
            <v>10340</v>
          </cell>
          <cell r="AT942">
            <v>10350</v>
          </cell>
          <cell r="AU942">
            <v>10350</v>
          </cell>
          <cell r="AV942">
            <v>10377</v>
          </cell>
          <cell r="AW942">
            <v>10394</v>
          </cell>
          <cell r="AX942">
            <v>10410</v>
          </cell>
          <cell r="AY942">
            <v>10418</v>
          </cell>
          <cell r="AZ942">
            <v>10416</v>
          </cell>
          <cell r="BA942">
            <v>10500</v>
          </cell>
          <cell r="BB942">
            <v>10500</v>
          </cell>
          <cell r="BC942">
            <v>10500</v>
          </cell>
          <cell r="BD942">
            <v>3.3000000000000002E-2</v>
          </cell>
          <cell r="BE942">
            <v>6.7088999999999732E-2</v>
          </cell>
          <cell r="BF942">
            <v>0.10230293699999971</v>
          </cell>
          <cell r="BG942">
            <v>0.14088353979499968</v>
          </cell>
          <cell r="BH942">
            <v>0.18195534722761963</v>
          </cell>
          <cell r="BI942">
            <v>0.21859596299167583</v>
          </cell>
          <cell r="BJ942">
            <v>0.25637243784441766</v>
          </cell>
          <cell r="BK942">
            <v>0.29783272829328333</v>
          </cell>
          <cell r="BL942">
            <v>0.3445547065118415</v>
          </cell>
          <cell r="BM942">
            <v>0.39295867594626777</v>
          </cell>
          <cell r="BN942">
            <v>0</v>
          </cell>
          <cell r="BO942">
            <v>341.55</v>
          </cell>
          <cell r="BP942">
            <v>694.37114999999721</v>
          </cell>
          <cell r="BQ942">
            <v>1061.5975772489969</v>
          </cell>
          <cell r="BR942">
            <v>1464.3435126292268</v>
          </cell>
          <cell r="BS942">
            <v>1894.1551646395203</v>
          </cell>
          <cell r="BT942">
            <v>2277.3327424472786</v>
          </cell>
          <cell r="BU942">
            <v>2670.3753125874541</v>
          </cell>
          <cell r="BV942">
            <v>3127.2436470794751</v>
          </cell>
          <cell r="BW942">
            <v>3617.8244183743359</v>
          </cell>
          <cell r="BX942">
            <v>4126.0660974358116</v>
          </cell>
          <cell r="BY942">
            <v>10340</v>
          </cell>
          <cell r="BZ942">
            <v>10691.55</v>
          </cell>
          <cell r="CA942">
            <v>11044.371149999997</v>
          </cell>
          <cell r="CB942">
            <v>11438.597577248996</v>
          </cell>
          <cell r="CC942">
            <v>11858.343512629226</v>
          </cell>
          <cell r="CD942">
            <v>12304.15516463952</v>
          </cell>
          <cell r="CE942">
            <v>12695.332742447279</v>
          </cell>
          <cell r="CF942">
            <v>13086.375312587454</v>
          </cell>
          <cell r="CG942">
            <v>13627.243647079475</v>
          </cell>
          <cell r="CH942">
            <v>14117.824418374335</v>
          </cell>
          <cell r="CI942">
            <v>14626.066097435811</v>
          </cell>
          <cell r="CK942">
            <v>0</v>
          </cell>
          <cell r="CL942">
            <v>0</v>
          </cell>
          <cell r="CM942">
            <v>0</v>
          </cell>
          <cell r="CN942">
            <v>0</v>
          </cell>
          <cell r="CO942">
            <v>0</v>
          </cell>
          <cell r="CP942">
            <v>0</v>
          </cell>
          <cell r="CQ942">
            <v>0</v>
          </cell>
          <cell r="CR942">
            <v>0</v>
          </cell>
          <cell r="CS942">
            <v>0</v>
          </cell>
          <cell r="CT942">
            <v>0</v>
          </cell>
          <cell r="CU942">
            <v>0</v>
          </cell>
          <cell r="CW942">
            <v>0</v>
          </cell>
          <cell r="CX942">
            <v>0</v>
          </cell>
          <cell r="CY942">
            <v>0</v>
          </cell>
          <cell r="CZ942">
            <v>0</v>
          </cell>
          <cell r="DA942">
            <v>0</v>
          </cell>
          <cell r="DB942">
            <v>0</v>
          </cell>
          <cell r="DC942">
            <v>0</v>
          </cell>
          <cell r="DD942">
            <v>0</v>
          </cell>
          <cell r="DE942">
            <v>0</v>
          </cell>
          <cell r="DF942">
            <v>0</v>
          </cell>
          <cell r="DG942">
            <v>0</v>
          </cell>
          <cell r="DI942">
            <v>10340</v>
          </cell>
          <cell r="DJ942">
            <v>10691.55</v>
          </cell>
          <cell r="DK942">
            <v>11044.371149999997</v>
          </cell>
          <cell r="DL942">
            <v>11438.597577248996</v>
          </cell>
          <cell r="DM942">
            <v>11858.343512629226</v>
          </cell>
          <cell r="DN942">
            <v>12304.15516463952</v>
          </cell>
          <cell r="DO942">
            <v>12695.332742447279</v>
          </cell>
          <cell r="DP942">
            <v>13086.375312587454</v>
          </cell>
          <cell r="DQ942">
            <v>13627.243647079475</v>
          </cell>
          <cell r="DR942">
            <v>14117.824418374335</v>
          </cell>
          <cell r="DS942">
            <v>14626.066097435811</v>
          </cell>
          <cell r="DU942" t="str">
            <v>RDC 41837-1</v>
          </cell>
          <cell r="DV942">
            <v>0</v>
          </cell>
          <cell r="DW942">
            <v>0</v>
          </cell>
          <cell r="DX942">
            <v>2</v>
          </cell>
          <cell r="DY942">
            <v>104215</v>
          </cell>
          <cell r="DZ942">
            <v>125489.85962244211</v>
          </cell>
          <cell r="EB942">
            <v>125489.85962244211</v>
          </cell>
          <cell r="EC942" t="str">
            <v>Def</v>
          </cell>
          <cell r="ED942" t="str">
            <v>Local Recreational Facilities</v>
          </cell>
        </row>
        <row r="943">
          <cell r="D943" t="str">
            <v>PC2130237</v>
          </cell>
          <cell r="E943" t="str">
            <v>Arkles Bay - remove loose rock, rebuild wall and give access</v>
          </cell>
          <cell r="F943" t="str">
            <v>Auckland Council</v>
          </cell>
          <cell r="G943" t="str">
            <v>Parks, sports and recreation</v>
          </cell>
          <cell r="H943" t="str">
            <v>E171205</v>
          </cell>
          <cell r="I943" t="str">
            <v>Local and sports parks - north management</v>
          </cell>
          <cell r="J943" t="str">
            <v>Lifestyle and culture</v>
          </cell>
          <cell r="K943" t="str">
            <v>Local parks services</v>
          </cell>
          <cell r="L943" t="str">
            <v>Local parks</v>
          </cell>
          <cell r="M943" t="str">
            <v>Local activities</v>
          </cell>
          <cell r="N943" t="str">
            <v>Local parks services</v>
          </cell>
          <cell r="O943" t="str">
            <v>Local parks</v>
          </cell>
          <cell r="P943" t="str">
            <v>Lifestyle and culture</v>
          </cell>
          <cell r="Q943" t="str">
            <v>Local parks services</v>
          </cell>
          <cell r="R943" t="str">
            <v>Local parks</v>
          </cell>
          <cell r="S943" t="str">
            <v>A1241205</v>
          </cell>
          <cell r="T943" t="str">
            <v>A1241205</v>
          </cell>
          <cell r="U943" t="str">
            <v>Local parks</v>
          </cell>
          <cell r="V943" t="str">
            <v>L210</v>
          </cell>
          <cell r="W943" t="str">
            <v>Other (Unallocated)</v>
          </cell>
          <cell r="X943" t="str">
            <v>FY12 - Only</v>
          </cell>
          <cell r="Y943" t="str">
            <v>Expense</v>
          </cell>
          <cell r="Z943">
            <v>20100701</v>
          </cell>
          <cell r="AA943">
            <v>20120630</v>
          </cell>
          <cell r="AB943">
            <v>2</v>
          </cell>
          <cell r="AC943" t="str">
            <v>Discrete</v>
          </cell>
          <cell r="AD943">
            <v>1</v>
          </cell>
          <cell r="AE943">
            <v>0</v>
          </cell>
          <cell r="AF943">
            <v>0</v>
          </cell>
          <cell r="AG943">
            <v>0</v>
          </cell>
          <cell r="AH943">
            <v>2</v>
          </cell>
          <cell r="AI943" t="str">
            <v>Local &amp; Sports Parks</v>
          </cell>
          <cell r="AJ943" t="str">
            <v>Structures parks</v>
          </cell>
          <cell r="AK943">
            <v>40</v>
          </cell>
          <cell r="AM943">
            <v>1</v>
          </cell>
          <cell r="AS943">
            <v>28540</v>
          </cell>
          <cell r="BD943">
            <v>3.1E-2</v>
          </cell>
          <cell r="BE943">
            <v>6.1930000000000041E-2</v>
          </cell>
          <cell r="BF943">
            <v>9.3787900000000146E-2</v>
          </cell>
          <cell r="BG943">
            <v>0.12878911280000027</v>
          </cell>
          <cell r="BH943">
            <v>0.16491036440960039</v>
          </cell>
          <cell r="BI943">
            <v>0.19869276497747879</v>
          </cell>
          <cell r="BJ943">
            <v>0.23225616239684821</v>
          </cell>
          <cell r="BK943">
            <v>0.27045610343115034</v>
          </cell>
          <cell r="BL943">
            <v>0.31238115484437823</v>
          </cell>
          <cell r="BM943">
            <v>0.35568973295424255</v>
          </cell>
          <cell r="BN943">
            <v>0</v>
          </cell>
          <cell r="BO943">
            <v>0</v>
          </cell>
          <cell r="BP943">
            <v>0</v>
          </cell>
          <cell r="BQ943">
            <v>0</v>
          </cell>
          <cell r="BR943">
            <v>0</v>
          </cell>
          <cell r="BS943">
            <v>0</v>
          </cell>
          <cell r="BT943">
            <v>0</v>
          </cell>
          <cell r="BU943">
            <v>0</v>
          </cell>
          <cell r="BV943">
            <v>0</v>
          </cell>
          <cell r="BW943">
            <v>0</v>
          </cell>
          <cell r="BX943">
            <v>0</v>
          </cell>
          <cell r="BY943">
            <v>28540</v>
          </cell>
          <cell r="BZ943">
            <v>0</v>
          </cell>
          <cell r="CA943">
            <v>0</v>
          </cell>
          <cell r="CB943">
            <v>0</v>
          </cell>
          <cell r="CC943">
            <v>0</v>
          </cell>
          <cell r="CD943">
            <v>0</v>
          </cell>
          <cell r="CE943">
            <v>0</v>
          </cell>
          <cell r="CF943">
            <v>0</v>
          </cell>
          <cell r="CG943">
            <v>0</v>
          </cell>
          <cell r="CH943">
            <v>0</v>
          </cell>
          <cell r="CI943">
            <v>0</v>
          </cell>
          <cell r="CK943">
            <v>28540</v>
          </cell>
          <cell r="CL943">
            <v>0</v>
          </cell>
          <cell r="CM943">
            <v>0</v>
          </cell>
          <cell r="CN943">
            <v>0</v>
          </cell>
          <cell r="CO943">
            <v>0</v>
          </cell>
          <cell r="CP943">
            <v>0</v>
          </cell>
          <cell r="CQ943">
            <v>0</v>
          </cell>
          <cell r="CR943">
            <v>0</v>
          </cell>
          <cell r="CS943">
            <v>0</v>
          </cell>
          <cell r="CT943">
            <v>0</v>
          </cell>
          <cell r="CU943">
            <v>0</v>
          </cell>
          <cell r="CW943">
            <v>0</v>
          </cell>
          <cell r="CX943">
            <v>0</v>
          </cell>
          <cell r="CY943">
            <v>0</v>
          </cell>
          <cell r="CZ943">
            <v>0</v>
          </cell>
          <cell r="DA943">
            <v>0</v>
          </cell>
          <cell r="DB943">
            <v>0</v>
          </cell>
          <cell r="DC943">
            <v>0</v>
          </cell>
          <cell r="DD943">
            <v>0</v>
          </cell>
          <cell r="DE943">
            <v>0</v>
          </cell>
          <cell r="DF943">
            <v>0</v>
          </cell>
          <cell r="DG943">
            <v>0</v>
          </cell>
          <cell r="DI943">
            <v>0</v>
          </cell>
          <cell r="DJ943">
            <v>0</v>
          </cell>
          <cell r="DK943">
            <v>0</v>
          </cell>
          <cell r="DL943">
            <v>0</v>
          </cell>
          <cell r="DM943">
            <v>0</v>
          </cell>
          <cell r="DN943">
            <v>0</v>
          </cell>
          <cell r="DO943">
            <v>0</v>
          </cell>
          <cell r="DP943">
            <v>0</v>
          </cell>
          <cell r="DQ943">
            <v>0</v>
          </cell>
          <cell r="DR943">
            <v>0</v>
          </cell>
          <cell r="DS943">
            <v>0</v>
          </cell>
          <cell r="DU943" t="str">
            <v>RDC 41648-1</v>
          </cell>
          <cell r="DV943">
            <v>0</v>
          </cell>
          <cell r="DW943">
            <v>0</v>
          </cell>
          <cell r="DX943">
            <v>1</v>
          </cell>
          <cell r="DY943">
            <v>0</v>
          </cell>
          <cell r="DZ943">
            <v>0</v>
          </cell>
          <cell r="EB943">
            <v>0</v>
          </cell>
          <cell r="EC943" t="str">
            <v>Def</v>
          </cell>
          <cell r="ED943" t="str">
            <v>Local Recreational Facilities</v>
          </cell>
        </row>
        <row r="944">
          <cell r="D944" t="str">
            <v>PC2130238</v>
          </cell>
          <cell r="E944" t="str">
            <v>Arkles Bay - remove loose rock, rebuild wall and give access Arkles Bay</v>
          </cell>
          <cell r="F944" t="str">
            <v>Auckland Council</v>
          </cell>
          <cell r="G944" t="str">
            <v>Parks, sports and recreation</v>
          </cell>
          <cell r="H944" t="str">
            <v>E171205</v>
          </cell>
          <cell r="I944" t="str">
            <v>Local and sports parks - north management</v>
          </cell>
          <cell r="J944" t="str">
            <v>Lifestyle and culture</v>
          </cell>
          <cell r="K944" t="str">
            <v>Local parks services</v>
          </cell>
          <cell r="L944" t="str">
            <v>Local parks</v>
          </cell>
          <cell r="M944" t="str">
            <v>Local activities</v>
          </cell>
          <cell r="N944" t="str">
            <v>Local parks services</v>
          </cell>
          <cell r="O944" t="str">
            <v>Local parks</v>
          </cell>
          <cell r="P944" t="str">
            <v>Lifestyle and culture</v>
          </cell>
          <cell r="Q944" t="str">
            <v>Local parks services</v>
          </cell>
          <cell r="R944" t="str">
            <v>Local parks</v>
          </cell>
          <cell r="S944" t="str">
            <v>A1241205</v>
          </cell>
          <cell r="T944" t="str">
            <v>A1241205</v>
          </cell>
          <cell r="U944" t="str">
            <v>Local parks</v>
          </cell>
          <cell r="V944" t="str">
            <v>L125</v>
          </cell>
          <cell r="W944" t="str">
            <v>Hibiscus and Bays</v>
          </cell>
          <cell r="X944" t="str">
            <v>FY12 - Only</v>
          </cell>
          <cell r="Y944" t="str">
            <v>Expense</v>
          </cell>
          <cell r="Z944">
            <v>20110701</v>
          </cell>
          <cell r="AA944">
            <v>20120630</v>
          </cell>
          <cell r="AB944">
            <v>2</v>
          </cell>
          <cell r="AC944" t="str">
            <v>Discrete</v>
          </cell>
          <cell r="AD944">
            <v>1</v>
          </cell>
          <cell r="AE944">
            <v>0</v>
          </cell>
          <cell r="AF944">
            <v>0</v>
          </cell>
          <cell r="AG944">
            <v>0</v>
          </cell>
          <cell r="AH944">
            <v>2</v>
          </cell>
          <cell r="AI944" t="str">
            <v>Local &amp; Sports Parks</v>
          </cell>
          <cell r="AJ944" t="str">
            <v>Structures parks</v>
          </cell>
          <cell r="AK944">
            <v>40</v>
          </cell>
          <cell r="AM944">
            <v>1</v>
          </cell>
          <cell r="AS944">
            <v>46573</v>
          </cell>
          <cell r="BD944">
            <v>3.1E-2</v>
          </cell>
          <cell r="BE944">
            <v>6.1930000000000041E-2</v>
          </cell>
          <cell r="BF944">
            <v>9.3787900000000146E-2</v>
          </cell>
          <cell r="BG944">
            <v>0.12878911280000027</v>
          </cell>
          <cell r="BH944">
            <v>0.16491036440960039</v>
          </cell>
          <cell r="BI944">
            <v>0.19869276497747879</v>
          </cell>
          <cell r="BJ944">
            <v>0.23225616239684821</v>
          </cell>
          <cell r="BK944">
            <v>0.27045610343115034</v>
          </cell>
          <cell r="BL944">
            <v>0.31238115484437823</v>
          </cell>
          <cell r="BM944">
            <v>0.35568973295424255</v>
          </cell>
          <cell r="BN944">
            <v>0</v>
          </cell>
          <cell r="BO944">
            <v>0</v>
          </cell>
          <cell r="BP944">
            <v>0</v>
          </cell>
          <cell r="BQ944">
            <v>0</v>
          </cell>
          <cell r="BR944">
            <v>0</v>
          </cell>
          <cell r="BS944">
            <v>0</v>
          </cell>
          <cell r="BT944">
            <v>0</v>
          </cell>
          <cell r="BU944">
            <v>0</v>
          </cell>
          <cell r="BV944">
            <v>0</v>
          </cell>
          <cell r="BW944">
            <v>0</v>
          </cell>
          <cell r="BX944">
            <v>0</v>
          </cell>
          <cell r="BY944">
            <v>46573</v>
          </cell>
          <cell r="BZ944">
            <v>0</v>
          </cell>
          <cell r="CA944">
            <v>0</v>
          </cell>
          <cell r="CB944">
            <v>0</v>
          </cell>
          <cell r="CC944">
            <v>0</v>
          </cell>
          <cell r="CD944">
            <v>0</v>
          </cell>
          <cell r="CE944">
            <v>0</v>
          </cell>
          <cell r="CF944">
            <v>0</v>
          </cell>
          <cell r="CG944">
            <v>0</v>
          </cell>
          <cell r="CH944">
            <v>0</v>
          </cell>
          <cell r="CI944">
            <v>0</v>
          </cell>
          <cell r="CK944">
            <v>46573</v>
          </cell>
          <cell r="CL944">
            <v>0</v>
          </cell>
          <cell r="CM944">
            <v>0</v>
          </cell>
          <cell r="CN944">
            <v>0</v>
          </cell>
          <cell r="CO944">
            <v>0</v>
          </cell>
          <cell r="CP944">
            <v>0</v>
          </cell>
          <cell r="CQ944">
            <v>0</v>
          </cell>
          <cell r="CR944">
            <v>0</v>
          </cell>
          <cell r="CS944">
            <v>0</v>
          </cell>
          <cell r="CT944">
            <v>0</v>
          </cell>
          <cell r="CU944">
            <v>0</v>
          </cell>
          <cell r="CW944">
            <v>0</v>
          </cell>
          <cell r="CX944">
            <v>0</v>
          </cell>
          <cell r="CY944">
            <v>0</v>
          </cell>
          <cell r="CZ944">
            <v>0</v>
          </cell>
          <cell r="DA944">
            <v>0</v>
          </cell>
          <cell r="DB944">
            <v>0</v>
          </cell>
          <cell r="DC944">
            <v>0</v>
          </cell>
          <cell r="DD944">
            <v>0</v>
          </cell>
          <cell r="DE944">
            <v>0</v>
          </cell>
          <cell r="DF944">
            <v>0</v>
          </cell>
          <cell r="DG944">
            <v>0</v>
          </cell>
          <cell r="DI944">
            <v>0</v>
          </cell>
          <cell r="DJ944">
            <v>0</v>
          </cell>
          <cell r="DK944">
            <v>0</v>
          </cell>
          <cell r="DL944">
            <v>0</v>
          </cell>
          <cell r="DM944">
            <v>0</v>
          </cell>
          <cell r="DN944">
            <v>0</v>
          </cell>
          <cell r="DO944">
            <v>0</v>
          </cell>
          <cell r="DP944">
            <v>0</v>
          </cell>
          <cell r="DQ944">
            <v>0</v>
          </cell>
          <cell r="DR944">
            <v>0</v>
          </cell>
          <cell r="DS944">
            <v>0</v>
          </cell>
          <cell r="DU944" t="str">
            <v>RDC 41648-2</v>
          </cell>
          <cell r="DV944">
            <v>0</v>
          </cell>
          <cell r="DW944">
            <v>0</v>
          </cell>
          <cell r="DX944">
            <v>1</v>
          </cell>
          <cell r="DY944">
            <v>0</v>
          </cell>
          <cell r="DZ944">
            <v>0</v>
          </cell>
          <cell r="EB944">
            <v>0</v>
          </cell>
          <cell r="EC944" t="str">
            <v>Def</v>
          </cell>
          <cell r="ED944" t="str">
            <v>Local Recreational Facilities</v>
          </cell>
        </row>
        <row r="945">
          <cell r="D945" t="str">
            <v>PC2130239</v>
          </cell>
          <cell r="E945" t="str">
            <v>Bourne Dean Reserve, Kaipara Flats - carpark</v>
          </cell>
          <cell r="F945" t="str">
            <v>Auckland Council</v>
          </cell>
          <cell r="G945" t="str">
            <v>Parks, sports and recreation</v>
          </cell>
          <cell r="H945" t="str">
            <v>E171205</v>
          </cell>
          <cell r="I945" t="str">
            <v>Local and sports parks - north management</v>
          </cell>
          <cell r="J945" t="str">
            <v>Lifestyle and culture</v>
          </cell>
          <cell r="K945" t="str">
            <v>Local parks services</v>
          </cell>
          <cell r="L945" t="str">
            <v>Local parks</v>
          </cell>
          <cell r="M945" t="str">
            <v>Local activities</v>
          </cell>
          <cell r="N945" t="str">
            <v>Local parks services</v>
          </cell>
          <cell r="O945" t="str">
            <v>Local parks</v>
          </cell>
          <cell r="P945" t="str">
            <v>Lifestyle and culture</v>
          </cell>
          <cell r="Q945" t="str">
            <v>Local parks services</v>
          </cell>
          <cell r="R945" t="str">
            <v>Local parks</v>
          </cell>
          <cell r="S945" t="str">
            <v>A1241205</v>
          </cell>
          <cell r="T945" t="str">
            <v>A1241205</v>
          </cell>
          <cell r="U945" t="str">
            <v>Local parks</v>
          </cell>
          <cell r="V945" t="str">
            <v>L175</v>
          </cell>
          <cell r="W945" t="str">
            <v>Rodney</v>
          </cell>
          <cell r="X945" t="str">
            <v>FY12 - Only</v>
          </cell>
          <cell r="Y945" t="str">
            <v>Expense</v>
          </cell>
          <cell r="Z945">
            <v>20110701</v>
          </cell>
          <cell r="AA945">
            <v>20120630</v>
          </cell>
          <cell r="AB945">
            <v>2</v>
          </cell>
          <cell r="AC945" t="str">
            <v>Discrete</v>
          </cell>
          <cell r="AD945">
            <v>0.68</v>
          </cell>
          <cell r="AE945">
            <v>0</v>
          </cell>
          <cell r="AF945">
            <v>0.32</v>
          </cell>
          <cell r="AG945">
            <v>0</v>
          </cell>
          <cell r="AH945">
            <v>2</v>
          </cell>
          <cell r="AI945" t="str">
            <v>Local &amp; Sports Parks</v>
          </cell>
          <cell r="AJ945" t="str">
            <v>Structures parks</v>
          </cell>
          <cell r="AK945">
            <v>40</v>
          </cell>
          <cell r="AM945">
            <v>0.84</v>
          </cell>
          <cell r="AO945">
            <v>0.16</v>
          </cell>
          <cell r="AS945">
            <v>102411</v>
          </cell>
          <cell r="BD945">
            <v>3.1E-2</v>
          </cell>
          <cell r="BE945">
            <v>6.1930000000000041E-2</v>
          </cell>
          <cell r="BF945">
            <v>9.3787900000000146E-2</v>
          </cell>
          <cell r="BG945">
            <v>0.12878911280000027</v>
          </cell>
          <cell r="BH945">
            <v>0.16491036440960039</v>
          </cell>
          <cell r="BI945">
            <v>0.19869276497747879</v>
          </cell>
          <cell r="BJ945">
            <v>0.23225616239684821</v>
          </cell>
          <cell r="BK945">
            <v>0.27045610343115034</v>
          </cell>
          <cell r="BL945">
            <v>0.31238115484437823</v>
          </cell>
          <cell r="BM945">
            <v>0.35568973295424255</v>
          </cell>
          <cell r="BN945">
            <v>0</v>
          </cell>
          <cell r="BO945">
            <v>0</v>
          </cell>
          <cell r="BP945">
            <v>0</v>
          </cell>
          <cell r="BQ945">
            <v>0</v>
          </cell>
          <cell r="BR945">
            <v>0</v>
          </cell>
          <cell r="BS945">
            <v>0</v>
          </cell>
          <cell r="BT945">
            <v>0</v>
          </cell>
          <cell r="BU945">
            <v>0</v>
          </cell>
          <cell r="BV945">
            <v>0</v>
          </cell>
          <cell r="BW945">
            <v>0</v>
          </cell>
          <cell r="BX945">
            <v>0</v>
          </cell>
          <cell r="BY945">
            <v>102411</v>
          </cell>
          <cell r="BZ945">
            <v>0</v>
          </cell>
          <cell r="CA945">
            <v>0</v>
          </cell>
          <cell r="CB945">
            <v>0</v>
          </cell>
          <cell r="CC945">
            <v>0</v>
          </cell>
          <cell r="CD945">
            <v>0</v>
          </cell>
          <cell r="CE945">
            <v>0</v>
          </cell>
          <cell r="CF945">
            <v>0</v>
          </cell>
          <cell r="CG945">
            <v>0</v>
          </cell>
          <cell r="CH945">
            <v>0</v>
          </cell>
          <cell r="CI945">
            <v>0</v>
          </cell>
          <cell r="CK945">
            <v>69639.48000000001</v>
          </cell>
          <cell r="CL945">
            <v>0</v>
          </cell>
          <cell r="CM945">
            <v>0</v>
          </cell>
          <cell r="CN945">
            <v>0</v>
          </cell>
          <cell r="CO945">
            <v>0</v>
          </cell>
          <cell r="CP945">
            <v>0</v>
          </cell>
          <cell r="CQ945">
            <v>0</v>
          </cell>
          <cell r="CR945">
            <v>0</v>
          </cell>
          <cell r="CS945">
            <v>0</v>
          </cell>
          <cell r="CT945">
            <v>0</v>
          </cell>
          <cell r="CU945">
            <v>0</v>
          </cell>
          <cell r="CW945">
            <v>32771.520000000004</v>
          </cell>
          <cell r="CX945">
            <v>0</v>
          </cell>
          <cell r="CY945">
            <v>0</v>
          </cell>
          <cell r="CZ945">
            <v>0</v>
          </cell>
          <cell r="DA945">
            <v>0</v>
          </cell>
          <cell r="DB945">
            <v>0</v>
          </cell>
          <cell r="DC945">
            <v>0</v>
          </cell>
          <cell r="DD945">
            <v>0</v>
          </cell>
          <cell r="DE945">
            <v>0</v>
          </cell>
          <cell r="DF945">
            <v>0</v>
          </cell>
          <cell r="DG945">
            <v>0</v>
          </cell>
          <cell r="DI945">
            <v>0</v>
          </cell>
          <cell r="DJ945">
            <v>0</v>
          </cell>
          <cell r="DK945">
            <v>0</v>
          </cell>
          <cell r="DL945">
            <v>0</v>
          </cell>
          <cell r="DM945">
            <v>0</v>
          </cell>
          <cell r="DN945">
            <v>0</v>
          </cell>
          <cell r="DO945">
            <v>0</v>
          </cell>
          <cell r="DP945">
            <v>0</v>
          </cell>
          <cell r="DQ945">
            <v>0</v>
          </cell>
          <cell r="DR945">
            <v>0</v>
          </cell>
          <cell r="DS945">
            <v>0</v>
          </cell>
          <cell r="DU945" t="str">
            <v>RDC 41818-1</v>
          </cell>
          <cell r="DV945">
            <v>0</v>
          </cell>
          <cell r="DW945">
            <v>0</v>
          </cell>
          <cell r="DX945">
            <v>1</v>
          </cell>
          <cell r="DY945">
            <v>0</v>
          </cell>
          <cell r="DZ945">
            <v>0</v>
          </cell>
          <cell r="EB945">
            <v>0</v>
          </cell>
          <cell r="EC945" t="str">
            <v>Def</v>
          </cell>
          <cell r="ED945" t="str">
            <v>Local Recreational Facilities</v>
          </cell>
        </row>
        <row r="946">
          <cell r="D946" t="str">
            <v>PC2130240</v>
          </cell>
          <cell r="E946" t="str">
            <v>Brown Walk Whangaparaoa - replacement walkway</v>
          </cell>
          <cell r="F946" t="str">
            <v>Auckland Council</v>
          </cell>
          <cell r="G946" t="str">
            <v>Parks, sports and recreation</v>
          </cell>
          <cell r="H946" t="str">
            <v>E171205</v>
          </cell>
          <cell r="I946" t="str">
            <v>Local and sports parks - north management</v>
          </cell>
          <cell r="J946" t="str">
            <v>Lifestyle and culture</v>
          </cell>
          <cell r="K946" t="str">
            <v>Local parks services</v>
          </cell>
          <cell r="L946" t="str">
            <v>Local parks</v>
          </cell>
          <cell r="M946" t="str">
            <v>Local activities</v>
          </cell>
          <cell r="N946" t="str">
            <v>Local parks services</v>
          </cell>
          <cell r="O946" t="str">
            <v>Local parks</v>
          </cell>
          <cell r="P946" t="str">
            <v>Lifestyle and culture</v>
          </cell>
          <cell r="Q946" t="str">
            <v>Local parks services</v>
          </cell>
          <cell r="R946" t="str">
            <v>Local parks</v>
          </cell>
          <cell r="S946" t="str">
            <v>A1241205</v>
          </cell>
          <cell r="T946" t="str">
            <v>A1241205</v>
          </cell>
          <cell r="U946" t="str">
            <v>Local parks</v>
          </cell>
          <cell r="V946" t="str">
            <v>L125</v>
          </cell>
          <cell r="W946" t="str">
            <v>Hibiscus and Bays</v>
          </cell>
          <cell r="X946" t="str">
            <v>PL40810</v>
          </cell>
          <cell r="Y946" t="str">
            <v>Expense</v>
          </cell>
          <cell r="Z946">
            <v>20120701</v>
          </cell>
          <cell r="AA946">
            <v>20130630</v>
          </cell>
          <cell r="AB946">
            <v>2</v>
          </cell>
          <cell r="AC946" t="str">
            <v>Discrete</v>
          </cell>
          <cell r="AD946">
            <v>0</v>
          </cell>
          <cell r="AE946">
            <v>0</v>
          </cell>
          <cell r="AF946">
            <v>0</v>
          </cell>
          <cell r="AG946">
            <v>1</v>
          </cell>
          <cell r="AH946">
            <v>2</v>
          </cell>
          <cell r="AI946" t="str">
            <v>Local &amp; Sports Parks</v>
          </cell>
          <cell r="AJ946" t="str">
            <v>Road surface</v>
          </cell>
          <cell r="AK946">
            <v>30</v>
          </cell>
          <cell r="AM946">
            <v>1</v>
          </cell>
          <cell r="AT946">
            <v>103078</v>
          </cell>
          <cell r="BD946">
            <v>3.9E-2</v>
          </cell>
          <cell r="BE946">
            <v>7.4325999999999892E-2</v>
          </cell>
          <cell r="BF946">
            <v>0.10440712799999985</v>
          </cell>
          <cell r="BG946">
            <v>0.13643493471199974</v>
          </cell>
          <cell r="BH946">
            <v>0.17166441768807172</v>
          </cell>
          <cell r="BI946">
            <v>0.2103293434717779</v>
          </cell>
          <cell r="BJ946">
            <v>0.25269087049328998</v>
          </cell>
          <cell r="BK946">
            <v>0.29904043270154168</v>
          </cell>
          <cell r="BL946">
            <v>0.35100205000960338</v>
          </cell>
          <cell r="BM946">
            <v>0.40504213200998751</v>
          </cell>
          <cell r="BN946">
            <v>0</v>
          </cell>
          <cell r="BO946">
            <v>4020.0419999999999</v>
          </cell>
          <cell r="BP946">
            <v>0</v>
          </cell>
          <cell r="BQ946">
            <v>0</v>
          </cell>
          <cell r="BR946">
            <v>0</v>
          </cell>
          <cell r="BS946">
            <v>0</v>
          </cell>
          <cell r="BT946">
            <v>0</v>
          </cell>
          <cell r="BU946">
            <v>0</v>
          </cell>
          <cell r="BV946">
            <v>0</v>
          </cell>
          <cell r="BW946">
            <v>0</v>
          </cell>
          <cell r="BX946">
            <v>0</v>
          </cell>
          <cell r="BY946">
            <v>0</v>
          </cell>
          <cell r="BZ946">
            <v>107098.042</v>
          </cell>
          <cell r="CA946">
            <v>0</v>
          </cell>
          <cell r="CB946">
            <v>0</v>
          </cell>
          <cell r="CC946">
            <v>0</v>
          </cell>
          <cell r="CD946">
            <v>0</v>
          </cell>
          <cell r="CE946">
            <v>0</v>
          </cell>
          <cell r="CF946">
            <v>0</v>
          </cell>
          <cell r="CG946">
            <v>0</v>
          </cell>
          <cell r="CH946">
            <v>0</v>
          </cell>
          <cell r="CI946">
            <v>0</v>
          </cell>
          <cell r="CK946">
            <v>0</v>
          </cell>
          <cell r="CL946">
            <v>0</v>
          </cell>
          <cell r="CM946">
            <v>0</v>
          </cell>
          <cell r="CN946">
            <v>0</v>
          </cell>
          <cell r="CO946">
            <v>0</v>
          </cell>
          <cell r="CP946">
            <v>0</v>
          </cell>
          <cell r="CQ946">
            <v>0</v>
          </cell>
          <cell r="CR946">
            <v>0</v>
          </cell>
          <cell r="CS946">
            <v>0</v>
          </cell>
          <cell r="CT946">
            <v>0</v>
          </cell>
          <cell r="CU946">
            <v>0</v>
          </cell>
          <cell r="CW946">
            <v>0</v>
          </cell>
          <cell r="CX946">
            <v>0</v>
          </cell>
          <cell r="CY946">
            <v>0</v>
          </cell>
          <cell r="CZ946">
            <v>0</v>
          </cell>
          <cell r="DA946">
            <v>0</v>
          </cell>
          <cell r="DB946">
            <v>0</v>
          </cell>
          <cell r="DC946">
            <v>0</v>
          </cell>
          <cell r="DD946">
            <v>0</v>
          </cell>
          <cell r="DE946">
            <v>0</v>
          </cell>
          <cell r="DF946">
            <v>0</v>
          </cell>
          <cell r="DG946">
            <v>0</v>
          </cell>
          <cell r="DI946">
            <v>0</v>
          </cell>
          <cell r="DJ946">
            <v>107098.042</v>
          </cell>
          <cell r="DK946">
            <v>0</v>
          </cell>
          <cell r="DL946">
            <v>0</v>
          </cell>
          <cell r="DM946">
            <v>0</v>
          </cell>
          <cell r="DN946">
            <v>0</v>
          </cell>
          <cell r="DO946">
            <v>0</v>
          </cell>
          <cell r="DP946">
            <v>0</v>
          </cell>
          <cell r="DQ946">
            <v>0</v>
          </cell>
          <cell r="DR946">
            <v>0</v>
          </cell>
          <cell r="DS946">
            <v>0</v>
          </cell>
          <cell r="DU946" t="str">
            <v>RDC 41720-1</v>
          </cell>
          <cell r="DV946">
            <v>0</v>
          </cell>
          <cell r="DW946">
            <v>0</v>
          </cell>
          <cell r="DX946">
            <v>1</v>
          </cell>
          <cell r="DY946">
            <v>103078</v>
          </cell>
          <cell r="DZ946">
            <v>107098.042</v>
          </cell>
          <cell r="EB946">
            <v>107098.042</v>
          </cell>
          <cell r="EC946" t="str">
            <v>Def</v>
          </cell>
          <cell r="ED946" t="str">
            <v>Local Recreational Facilities</v>
          </cell>
        </row>
        <row r="947">
          <cell r="D947" t="str">
            <v>PC2130241</v>
          </cell>
          <cell r="E947" t="str">
            <v>Buckletons Beach - sea wall west end</v>
          </cell>
          <cell r="F947" t="str">
            <v>Auckland Council</v>
          </cell>
          <cell r="G947" t="str">
            <v>Parks, sports and recreation</v>
          </cell>
          <cell r="H947" t="str">
            <v>E171205</v>
          </cell>
          <cell r="I947" t="str">
            <v>Local and sports parks - north management</v>
          </cell>
          <cell r="J947" t="str">
            <v>Lifestyle and culture</v>
          </cell>
          <cell r="K947" t="str">
            <v>Local parks services</v>
          </cell>
          <cell r="L947" t="str">
            <v>Local parks</v>
          </cell>
          <cell r="M947" t="str">
            <v>Local activities</v>
          </cell>
          <cell r="N947" t="str">
            <v>Local parks services</v>
          </cell>
          <cell r="O947" t="str">
            <v>Local parks</v>
          </cell>
          <cell r="P947" t="str">
            <v>Lifestyle and culture</v>
          </cell>
          <cell r="Q947" t="str">
            <v>Local parks services</v>
          </cell>
          <cell r="R947" t="str">
            <v>Local parks</v>
          </cell>
          <cell r="S947" t="str">
            <v>A1241205</v>
          </cell>
          <cell r="T947" t="str">
            <v>A1241205</v>
          </cell>
          <cell r="U947" t="str">
            <v>Local parks</v>
          </cell>
          <cell r="V947" t="str">
            <v>L175</v>
          </cell>
          <cell r="W947" t="str">
            <v>Rodney</v>
          </cell>
          <cell r="X947" t="str">
            <v>PL40810</v>
          </cell>
          <cell r="Y947" t="str">
            <v>Expense</v>
          </cell>
          <cell r="Z947">
            <v>20120701</v>
          </cell>
          <cell r="AA947">
            <v>20130630</v>
          </cell>
          <cell r="AB947">
            <v>2</v>
          </cell>
          <cell r="AC947" t="str">
            <v>Discrete</v>
          </cell>
          <cell r="AD947">
            <v>0.5</v>
          </cell>
          <cell r="AE947">
            <v>0</v>
          </cell>
          <cell r="AF947">
            <v>0</v>
          </cell>
          <cell r="AG947">
            <v>0.5</v>
          </cell>
          <cell r="AH947">
            <v>2</v>
          </cell>
          <cell r="AI947" t="str">
            <v>Local &amp; Sports Parks</v>
          </cell>
          <cell r="AJ947" t="str">
            <v>Structures parks</v>
          </cell>
          <cell r="AK947">
            <v>40</v>
          </cell>
          <cell r="AM947">
            <v>1</v>
          </cell>
          <cell r="AT947">
            <v>20699</v>
          </cell>
          <cell r="BD947">
            <v>3.1E-2</v>
          </cell>
          <cell r="BE947">
            <v>6.1930000000000041E-2</v>
          </cell>
          <cell r="BF947">
            <v>9.3787900000000146E-2</v>
          </cell>
          <cell r="BG947">
            <v>0.12878911280000027</v>
          </cell>
          <cell r="BH947">
            <v>0.16491036440960039</v>
          </cell>
          <cell r="BI947">
            <v>0.19869276497747879</v>
          </cell>
          <cell r="BJ947">
            <v>0.23225616239684821</v>
          </cell>
          <cell r="BK947">
            <v>0.27045610343115034</v>
          </cell>
          <cell r="BL947">
            <v>0.31238115484437823</v>
          </cell>
          <cell r="BM947">
            <v>0.35568973295424255</v>
          </cell>
          <cell r="BN947">
            <v>0</v>
          </cell>
          <cell r="BO947">
            <v>641.66899999999998</v>
          </cell>
          <cell r="BP947">
            <v>0</v>
          </cell>
          <cell r="BQ947">
            <v>0</v>
          </cell>
          <cell r="BR947">
            <v>0</v>
          </cell>
          <cell r="BS947">
            <v>0</v>
          </cell>
          <cell r="BT947">
            <v>0</v>
          </cell>
          <cell r="BU947">
            <v>0</v>
          </cell>
          <cell r="BV947">
            <v>0</v>
          </cell>
          <cell r="BW947">
            <v>0</v>
          </cell>
          <cell r="BX947">
            <v>0</v>
          </cell>
          <cell r="BY947">
            <v>0</v>
          </cell>
          <cell r="BZ947">
            <v>21340.669000000002</v>
          </cell>
          <cell r="CA947">
            <v>0</v>
          </cell>
          <cell r="CB947">
            <v>0</v>
          </cell>
          <cell r="CC947">
            <v>0</v>
          </cell>
          <cell r="CD947">
            <v>0</v>
          </cell>
          <cell r="CE947">
            <v>0</v>
          </cell>
          <cell r="CF947">
            <v>0</v>
          </cell>
          <cell r="CG947">
            <v>0</v>
          </cell>
          <cell r="CH947">
            <v>0</v>
          </cell>
          <cell r="CI947">
            <v>0</v>
          </cell>
          <cell r="CK947">
            <v>0</v>
          </cell>
          <cell r="CL947">
            <v>10670.334500000001</v>
          </cell>
          <cell r="CM947">
            <v>0</v>
          </cell>
          <cell r="CN947">
            <v>0</v>
          </cell>
          <cell r="CO947">
            <v>0</v>
          </cell>
          <cell r="CP947">
            <v>0</v>
          </cell>
          <cell r="CQ947">
            <v>0</v>
          </cell>
          <cell r="CR947">
            <v>0</v>
          </cell>
          <cell r="CS947">
            <v>0</v>
          </cell>
          <cell r="CT947">
            <v>0</v>
          </cell>
          <cell r="CU947">
            <v>0</v>
          </cell>
          <cell r="CW947">
            <v>0</v>
          </cell>
          <cell r="CX947">
            <v>0</v>
          </cell>
          <cell r="CY947">
            <v>0</v>
          </cell>
          <cell r="CZ947">
            <v>0</v>
          </cell>
          <cell r="DA947">
            <v>0</v>
          </cell>
          <cell r="DB947">
            <v>0</v>
          </cell>
          <cell r="DC947">
            <v>0</v>
          </cell>
          <cell r="DD947">
            <v>0</v>
          </cell>
          <cell r="DE947">
            <v>0</v>
          </cell>
          <cell r="DF947">
            <v>0</v>
          </cell>
          <cell r="DG947">
            <v>0</v>
          </cell>
          <cell r="DI947">
            <v>0</v>
          </cell>
          <cell r="DJ947">
            <v>10670.334500000001</v>
          </cell>
          <cell r="DK947">
            <v>0</v>
          </cell>
          <cell r="DL947">
            <v>0</v>
          </cell>
          <cell r="DM947">
            <v>0</v>
          </cell>
          <cell r="DN947">
            <v>0</v>
          </cell>
          <cell r="DO947">
            <v>0</v>
          </cell>
          <cell r="DP947">
            <v>0</v>
          </cell>
          <cell r="DQ947">
            <v>0</v>
          </cell>
          <cell r="DR947">
            <v>0</v>
          </cell>
          <cell r="DS947">
            <v>0</v>
          </cell>
          <cell r="DU947" t="str">
            <v>RDC 41638-1</v>
          </cell>
          <cell r="DV947">
            <v>0</v>
          </cell>
          <cell r="DW947">
            <v>0</v>
          </cell>
          <cell r="DX947">
            <v>1</v>
          </cell>
          <cell r="DY947">
            <v>20699</v>
          </cell>
          <cell r="DZ947">
            <v>21340.669000000002</v>
          </cell>
          <cell r="EB947">
            <v>21340.669000000002</v>
          </cell>
          <cell r="EC947" t="str">
            <v>Def</v>
          </cell>
          <cell r="ED947" t="str">
            <v>Local Recreational Facilities</v>
          </cell>
        </row>
        <row r="948">
          <cell r="D948" t="str">
            <v>PC2130243a</v>
          </cell>
          <cell r="E948" t="str">
            <v>Carpark renewals</v>
          </cell>
          <cell r="F948" t="str">
            <v>Auckland Council</v>
          </cell>
          <cell r="G948" t="str">
            <v>Parks, sports and recreation</v>
          </cell>
          <cell r="H948" t="str">
            <v>E171205</v>
          </cell>
          <cell r="I948" t="str">
            <v>Local and sports parks - north management</v>
          </cell>
          <cell r="J948" t="str">
            <v>Lifestyle and culture</v>
          </cell>
          <cell r="K948" t="str">
            <v>Local parks services</v>
          </cell>
          <cell r="L948" t="str">
            <v>Local parks</v>
          </cell>
          <cell r="M948" t="str">
            <v>Local activities</v>
          </cell>
          <cell r="N948" t="str">
            <v>Local parks services</v>
          </cell>
          <cell r="O948" t="str">
            <v>Local parks</v>
          </cell>
          <cell r="P948" t="str">
            <v>Lifestyle and culture</v>
          </cell>
          <cell r="Q948" t="str">
            <v>Local parks services</v>
          </cell>
          <cell r="R948" t="str">
            <v>Local parks</v>
          </cell>
          <cell r="S948" t="str">
            <v>A1241205</v>
          </cell>
          <cell r="T948" t="str">
            <v>A1241205</v>
          </cell>
          <cell r="U948" t="str">
            <v>Local parks</v>
          </cell>
          <cell r="V948" t="str">
            <v>L125</v>
          </cell>
          <cell r="W948" t="str">
            <v>Hibiscus and Bays</v>
          </cell>
          <cell r="X948" t="str">
            <v>PL40810</v>
          </cell>
          <cell r="Y948" t="str">
            <v>Expense</v>
          </cell>
          <cell r="Z948">
            <v>20090701</v>
          </cell>
          <cell r="AA948">
            <v>20220630</v>
          </cell>
          <cell r="AB948">
            <v>1</v>
          </cell>
          <cell r="AC948" t="str">
            <v>Programme</v>
          </cell>
          <cell r="AD948">
            <v>0.15</v>
          </cell>
          <cell r="AE948">
            <v>0</v>
          </cell>
          <cell r="AF948">
            <v>0.26</v>
          </cell>
          <cell r="AG948">
            <v>0.59</v>
          </cell>
          <cell r="AH948">
            <v>2</v>
          </cell>
          <cell r="AI948" t="str">
            <v>Local &amp; Sports Parks</v>
          </cell>
          <cell r="AJ948" t="str">
            <v>Structures parks</v>
          </cell>
          <cell r="AK948">
            <v>50</v>
          </cell>
          <cell r="AM948">
            <v>1</v>
          </cell>
          <cell r="AS948">
            <v>64822</v>
          </cell>
          <cell r="AT948">
            <v>0</v>
          </cell>
          <cell r="AU948">
            <v>102973</v>
          </cell>
          <cell r="AV948">
            <v>102608</v>
          </cell>
          <cell r="AW948">
            <v>102704</v>
          </cell>
          <cell r="AX948">
            <v>102702</v>
          </cell>
          <cell r="AY948">
            <v>102618</v>
          </cell>
          <cell r="AZ948">
            <v>102861</v>
          </cell>
          <cell r="BA948">
            <v>102000</v>
          </cell>
          <cell r="BB948">
            <v>102000</v>
          </cell>
          <cell r="BC948">
            <v>102000</v>
          </cell>
          <cell r="BD948">
            <v>3.1E-2</v>
          </cell>
          <cell r="BE948">
            <v>6.1930000000000041E-2</v>
          </cell>
          <cell r="BF948">
            <v>9.3787900000000146E-2</v>
          </cell>
          <cell r="BG948">
            <v>0.12878911280000027</v>
          </cell>
          <cell r="BH948">
            <v>0.16491036440960039</v>
          </cell>
          <cell r="BI948">
            <v>0.19869276497747879</v>
          </cell>
          <cell r="BJ948">
            <v>0.23225616239684821</v>
          </cell>
          <cell r="BK948">
            <v>0.27045610343115034</v>
          </cell>
          <cell r="BL948">
            <v>0.31238115484437823</v>
          </cell>
          <cell r="BM948">
            <v>0.35568973295424255</v>
          </cell>
          <cell r="BN948">
            <v>0</v>
          </cell>
          <cell r="BO948">
            <v>0</v>
          </cell>
          <cell r="BP948">
            <v>6377.1178900000041</v>
          </cell>
          <cell r="BQ948">
            <v>9623.3888432000149</v>
          </cell>
          <cell r="BR948">
            <v>13227.157041011227</v>
          </cell>
          <cell r="BS948">
            <v>16936.624245594779</v>
          </cell>
          <cell r="BT948">
            <v>20389.45415645892</v>
          </cell>
          <cell r="BU948">
            <v>23890.101120302203</v>
          </cell>
          <cell r="BV948">
            <v>27586.522549977333</v>
          </cell>
          <cell r="BW948">
            <v>31862.87779412658</v>
          </cell>
          <cell r="BX948">
            <v>36280.352761332739</v>
          </cell>
          <cell r="BY948">
            <v>64822</v>
          </cell>
          <cell r="BZ948">
            <v>0</v>
          </cell>
          <cell r="CA948">
            <v>109350.11789000001</v>
          </cell>
          <cell r="CB948">
            <v>112231.38884320001</v>
          </cell>
          <cell r="CC948">
            <v>115931.15704101123</v>
          </cell>
          <cell r="CD948">
            <v>119638.62424559478</v>
          </cell>
          <cell r="CE948">
            <v>123007.45415645892</v>
          </cell>
          <cell r="CF948">
            <v>126751.10112030221</v>
          </cell>
          <cell r="CG948">
            <v>129586.52254997734</v>
          </cell>
          <cell r="CH948">
            <v>133862.87779412657</v>
          </cell>
          <cell r="CI948">
            <v>138280.35276133273</v>
          </cell>
          <cell r="CK948">
            <v>9723.2999999999993</v>
          </cell>
          <cell r="CL948">
            <v>0</v>
          </cell>
          <cell r="CM948">
            <v>16402.517683500002</v>
          </cell>
          <cell r="CN948">
            <v>16834.708326480002</v>
          </cell>
          <cell r="CO948">
            <v>17389.673556151683</v>
          </cell>
          <cell r="CP948">
            <v>17945.793636839215</v>
          </cell>
          <cell r="CQ948">
            <v>18451.118123468837</v>
          </cell>
          <cell r="CR948">
            <v>19012.665168045329</v>
          </cell>
          <cell r="CS948">
            <v>19437.9783824966</v>
          </cell>
          <cell r="CT948">
            <v>20079.431669118985</v>
          </cell>
          <cell r="CU948">
            <v>20742.05291419991</v>
          </cell>
          <cell r="CW948">
            <v>16853.72</v>
          </cell>
          <cell r="CX948">
            <v>0</v>
          </cell>
          <cell r="CY948">
            <v>28431.030651400004</v>
          </cell>
          <cell r="CZ948">
            <v>29180.161099232002</v>
          </cell>
          <cell r="DA948">
            <v>30142.100830662923</v>
          </cell>
          <cell r="DB948">
            <v>31106.042303854643</v>
          </cell>
          <cell r="DC948">
            <v>31981.93808067932</v>
          </cell>
          <cell r="DD948">
            <v>32955.286291278571</v>
          </cell>
          <cell r="DE948">
            <v>33692.49586299411</v>
          </cell>
          <cell r="DF948">
            <v>34804.34822647291</v>
          </cell>
          <cell r="DG948">
            <v>35952.891717946513</v>
          </cell>
          <cell r="DI948">
            <v>38244.979999999996</v>
          </cell>
          <cell r="DJ948">
            <v>0</v>
          </cell>
          <cell r="DK948">
            <v>64516.569555100003</v>
          </cell>
          <cell r="DL948">
            <v>66216.519417488002</v>
          </cell>
          <cell r="DM948">
            <v>68399.382654196626</v>
          </cell>
          <cell r="DN948">
            <v>70586.788304900911</v>
          </cell>
          <cell r="DO948">
            <v>72574.397952310755</v>
          </cell>
          <cell r="DP948">
            <v>74783.149660978292</v>
          </cell>
          <cell r="DQ948">
            <v>76456.048304486627</v>
          </cell>
          <cell r="DR948">
            <v>78979.097898534674</v>
          </cell>
          <cell r="DS948">
            <v>81585.408129186311</v>
          </cell>
          <cell r="DU948" t="str">
            <v>none</v>
          </cell>
          <cell r="DV948">
            <v>239841.16</v>
          </cell>
          <cell r="DW948">
            <v>1</v>
          </cell>
          <cell r="DX948">
            <v>1</v>
          </cell>
          <cell r="DY948">
            <v>922466</v>
          </cell>
          <cell r="DZ948">
            <v>1108639.5964020037</v>
          </cell>
          <cell r="EB948">
            <v>1108639.5964020037</v>
          </cell>
          <cell r="EC948" t="str">
            <v>Def</v>
          </cell>
          <cell r="ED948" t="str">
            <v>Local Recreational Facilities</v>
          </cell>
        </row>
        <row r="949">
          <cell r="D949" t="str">
            <v>PC2130243b</v>
          </cell>
          <cell r="E949" t="str">
            <v>Carpark renewals</v>
          </cell>
          <cell r="F949" t="str">
            <v>Auckland Council</v>
          </cell>
          <cell r="G949" t="str">
            <v>Parks, sports and recreation</v>
          </cell>
          <cell r="H949" t="str">
            <v>E171205</v>
          </cell>
          <cell r="I949" t="str">
            <v>Local and sports parks - north management</v>
          </cell>
          <cell r="J949" t="str">
            <v>Lifestyle and culture</v>
          </cell>
          <cell r="K949" t="str">
            <v>Local parks services</v>
          </cell>
          <cell r="L949" t="str">
            <v>Local parks</v>
          </cell>
          <cell r="M949" t="str">
            <v>Local activities</v>
          </cell>
          <cell r="N949" t="str">
            <v>Local parks services</v>
          </cell>
          <cell r="O949" t="str">
            <v>Local parks</v>
          </cell>
          <cell r="P949" t="str">
            <v>Lifestyle and culture</v>
          </cell>
          <cell r="Q949" t="str">
            <v>Local parks services</v>
          </cell>
          <cell r="R949" t="str">
            <v>Local parks</v>
          </cell>
          <cell r="S949" t="str">
            <v>A1241205</v>
          </cell>
          <cell r="T949" t="str">
            <v>A1241205</v>
          </cell>
          <cell r="U949" t="str">
            <v>Local parks</v>
          </cell>
          <cell r="V949" t="str">
            <v>L175</v>
          </cell>
          <cell r="W949" t="str">
            <v>Rodney</v>
          </cell>
          <cell r="X949" t="str">
            <v>PL40810</v>
          </cell>
          <cell r="Y949" t="str">
            <v>Expense</v>
          </cell>
          <cell r="Z949">
            <v>20090701</v>
          </cell>
          <cell r="AA949">
            <v>20220630</v>
          </cell>
          <cell r="AB949">
            <v>1</v>
          </cell>
          <cell r="AC949" t="str">
            <v>Programme</v>
          </cell>
          <cell r="AD949">
            <v>0.15</v>
          </cell>
          <cell r="AE949">
            <v>0</v>
          </cell>
          <cell r="AF949">
            <v>0.26</v>
          </cell>
          <cell r="AG949">
            <v>0.59</v>
          </cell>
          <cell r="AH949">
            <v>2</v>
          </cell>
          <cell r="AI949" t="str">
            <v>Local &amp; Sports Parks</v>
          </cell>
          <cell r="AJ949" t="str">
            <v>Structures parks</v>
          </cell>
          <cell r="AK949">
            <v>50</v>
          </cell>
          <cell r="AM949">
            <v>1</v>
          </cell>
          <cell r="AS949">
            <v>64822</v>
          </cell>
          <cell r="AT949">
            <v>206156</v>
          </cell>
          <cell r="AU949">
            <v>102973</v>
          </cell>
          <cell r="AV949">
            <v>102608</v>
          </cell>
          <cell r="AW949">
            <v>102704</v>
          </cell>
          <cell r="AX949">
            <v>102702</v>
          </cell>
          <cell r="AY949">
            <v>102618</v>
          </cell>
          <cell r="AZ949">
            <v>102861</v>
          </cell>
          <cell r="BA949">
            <v>102000</v>
          </cell>
          <cell r="BB949">
            <v>102000</v>
          </cell>
          <cell r="BC949">
            <v>102000</v>
          </cell>
          <cell r="BD949">
            <v>3.1E-2</v>
          </cell>
          <cell r="BE949">
            <v>6.1930000000000041E-2</v>
          </cell>
          <cell r="BF949">
            <v>9.3787900000000146E-2</v>
          </cell>
          <cell r="BG949">
            <v>0.12878911280000027</v>
          </cell>
          <cell r="BH949">
            <v>0.16491036440960039</v>
          </cell>
          <cell r="BI949">
            <v>0.19869276497747879</v>
          </cell>
          <cell r="BJ949">
            <v>0.23225616239684821</v>
          </cell>
          <cell r="BK949">
            <v>0.27045610343115034</v>
          </cell>
          <cell r="BL949">
            <v>0.31238115484437823</v>
          </cell>
          <cell r="BM949">
            <v>0.35568973295424255</v>
          </cell>
          <cell r="BN949">
            <v>0</v>
          </cell>
          <cell r="BO949">
            <v>6390.8360000000002</v>
          </cell>
          <cell r="BP949">
            <v>6377.1178900000041</v>
          </cell>
          <cell r="BQ949">
            <v>9623.3888432000149</v>
          </cell>
          <cell r="BR949">
            <v>13227.157041011227</v>
          </cell>
          <cell r="BS949">
            <v>16936.624245594779</v>
          </cell>
          <cell r="BT949">
            <v>20389.45415645892</v>
          </cell>
          <cell r="BU949">
            <v>23890.101120302203</v>
          </cell>
          <cell r="BV949">
            <v>27586.522549977333</v>
          </cell>
          <cell r="BW949">
            <v>31862.87779412658</v>
          </cell>
          <cell r="BX949">
            <v>36280.352761332739</v>
          </cell>
          <cell r="BY949">
            <v>64822</v>
          </cell>
          <cell r="BZ949">
            <v>212546.83600000001</v>
          </cell>
          <cell r="CA949">
            <v>109350.11789000001</v>
          </cell>
          <cell r="CB949">
            <v>112231.38884320001</v>
          </cell>
          <cell r="CC949">
            <v>115931.15704101123</v>
          </cell>
          <cell r="CD949">
            <v>119638.62424559478</v>
          </cell>
          <cell r="CE949">
            <v>123007.45415645892</v>
          </cell>
          <cell r="CF949">
            <v>126751.10112030221</v>
          </cell>
          <cell r="CG949">
            <v>129586.52254997734</v>
          </cell>
          <cell r="CH949">
            <v>133862.87779412657</v>
          </cell>
          <cell r="CI949">
            <v>138280.35276133273</v>
          </cell>
          <cell r="CK949">
            <v>9723.2999999999993</v>
          </cell>
          <cell r="CL949">
            <v>31882.025399999999</v>
          </cell>
          <cell r="CM949">
            <v>16402.517683500002</v>
          </cell>
          <cell r="CN949">
            <v>16834.708326480002</v>
          </cell>
          <cell r="CO949">
            <v>17389.673556151683</v>
          </cell>
          <cell r="CP949">
            <v>17945.793636839215</v>
          </cell>
          <cell r="CQ949">
            <v>18451.118123468837</v>
          </cell>
          <cell r="CR949">
            <v>19012.665168045329</v>
          </cell>
          <cell r="CS949">
            <v>19437.9783824966</v>
          </cell>
          <cell r="CT949">
            <v>20079.431669118985</v>
          </cell>
          <cell r="CU949">
            <v>20742.05291419991</v>
          </cell>
          <cell r="CW949">
            <v>16853.72</v>
          </cell>
          <cell r="CX949">
            <v>55262.177360000001</v>
          </cell>
          <cell r="CY949">
            <v>28431.030651400004</v>
          </cell>
          <cell r="CZ949">
            <v>29180.161099232002</v>
          </cell>
          <cell r="DA949">
            <v>30142.100830662923</v>
          </cell>
          <cell r="DB949">
            <v>31106.042303854643</v>
          </cell>
          <cell r="DC949">
            <v>31981.93808067932</v>
          </cell>
          <cell r="DD949">
            <v>32955.286291278571</v>
          </cell>
          <cell r="DE949">
            <v>33692.49586299411</v>
          </cell>
          <cell r="DF949">
            <v>34804.34822647291</v>
          </cell>
          <cell r="DG949">
            <v>35952.891717946513</v>
          </cell>
          <cell r="DI949">
            <v>38244.979999999996</v>
          </cell>
          <cell r="DJ949">
            <v>125402.63324</v>
          </cell>
          <cell r="DK949">
            <v>64516.569555100003</v>
          </cell>
          <cell r="DL949">
            <v>66216.519417488002</v>
          </cell>
          <cell r="DM949">
            <v>68399.382654196626</v>
          </cell>
          <cell r="DN949">
            <v>70586.788304900911</v>
          </cell>
          <cell r="DO949">
            <v>72574.397952310755</v>
          </cell>
          <cell r="DP949">
            <v>74783.149660978292</v>
          </cell>
          <cell r="DQ949">
            <v>76456.048304486627</v>
          </cell>
          <cell r="DR949">
            <v>78979.097898534674</v>
          </cell>
          <cell r="DS949">
            <v>81585.408129186311</v>
          </cell>
          <cell r="DU949" t="str">
            <v>none</v>
          </cell>
          <cell r="DV949">
            <v>293441.72000000003</v>
          </cell>
          <cell r="DW949">
            <v>1</v>
          </cell>
          <cell r="DX949">
            <v>1</v>
          </cell>
          <cell r="DY949">
            <v>1128622</v>
          </cell>
          <cell r="DZ949">
            <v>1321186.4324020038</v>
          </cell>
          <cell r="EB949">
            <v>1321186.4324020038</v>
          </cell>
          <cell r="EC949" t="str">
            <v>Def</v>
          </cell>
          <cell r="ED949" t="str">
            <v>Local Recreational Facilities</v>
          </cell>
        </row>
        <row r="950">
          <cell r="D950" t="str">
            <v>PC2130244</v>
          </cell>
          <cell r="E950" t="str">
            <v>Coastal protection - general</v>
          </cell>
          <cell r="F950" t="str">
            <v>Auckland Council</v>
          </cell>
          <cell r="G950" t="str">
            <v>Parks, sports and recreation</v>
          </cell>
          <cell r="H950" t="str">
            <v>E171205</v>
          </cell>
          <cell r="I950" t="str">
            <v>Local and sports parks - north management</v>
          </cell>
          <cell r="J950" t="str">
            <v>Lifestyle and culture</v>
          </cell>
          <cell r="K950" t="str">
            <v>Local parks services</v>
          </cell>
          <cell r="L950" t="str">
            <v>Local parks</v>
          </cell>
          <cell r="M950" t="str">
            <v>Local activities</v>
          </cell>
          <cell r="N950" t="str">
            <v>Local parks services</v>
          </cell>
          <cell r="O950" t="str">
            <v>Local parks</v>
          </cell>
          <cell r="P950" t="str">
            <v>Lifestyle and culture</v>
          </cell>
          <cell r="Q950" t="str">
            <v>Local parks services</v>
          </cell>
          <cell r="R950" t="str">
            <v>Local parks</v>
          </cell>
          <cell r="S950" t="str">
            <v>A1241205</v>
          </cell>
          <cell r="T950" t="str">
            <v>A1241205</v>
          </cell>
          <cell r="U950" t="str">
            <v>Local parks</v>
          </cell>
          <cell r="V950" t="str">
            <v>L125</v>
          </cell>
          <cell r="W950" t="str">
            <v>Hibiscus and Bays</v>
          </cell>
          <cell r="X950" t="str">
            <v>PL40810</v>
          </cell>
          <cell r="Y950" t="str">
            <v>Expense</v>
          </cell>
          <cell r="Z950">
            <v>20140701</v>
          </cell>
          <cell r="AA950">
            <v>20220630</v>
          </cell>
          <cell r="AB950">
            <v>1</v>
          </cell>
          <cell r="AC950" t="str">
            <v>Programme</v>
          </cell>
          <cell r="AD950">
            <v>1</v>
          </cell>
          <cell r="AE950">
            <v>0</v>
          </cell>
          <cell r="AF950">
            <v>0</v>
          </cell>
          <cell r="AG950">
            <v>0</v>
          </cell>
          <cell r="AH950">
            <v>2</v>
          </cell>
          <cell r="AI950" t="str">
            <v>Local &amp; Sports Parks</v>
          </cell>
          <cell r="AJ950" t="str">
            <v>Structures parks</v>
          </cell>
          <cell r="AK950">
            <v>40</v>
          </cell>
          <cell r="AM950">
            <v>1</v>
          </cell>
          <cell r="AV950">
            <v>155655</v>
          </cell>
          <cell r="AW950">
            <v>155909</v>
          </cell>
          <cell r="AX950">
            <v>156154</v>
          </cell>
          <cell r="AY950">
            <v>156272</v>
          </cell>
          <cell r="AZ950">
            <v>156246</v>
          </cell>
          <cell r="BA950">
            <v>156000</v>
          </cell>
          <cell r="BB950">
            <v>156000</v>
          </cell>
          <cell r="BC950">
            <v>156000</v>
          </cell>
          <cell r="BD950">
            <v>3.1E-2</v>
          </cell>
          <cell r="BE950">
            <v>6.1930000000000041E-2</v>
          </cell>
          <cell r="BF950">
            <v>9.3787900000000146E-2</v>
          </cell>
          <cell r="BG950">
            <v>0.12878911280000027</v>
          </cell>
          <cell r="BH950">
            <v>0.16491036440960039</v>
          </cell>
          <cell r="BI950">
            <v>0.19869276497747879</v>
          </cell>
          <cell r="BJ950">
            <v>0.23225616239684821</v>
          </cell>
          <cell r="BK950">
            <v>0.27045610343115034</v>
          </cell>
          <cell r="BL950">
            <v>0.31238115484437823</v>
          </cell>
          <cell r="BM950">
            <v>0.35568973295424255</v>
          </cell>
          <cell r="BN950">
            <v>0</v>
          </cell>
          <cell r="BO950">
            <v>0</v>
          </cell>
          <cell r="BP950">
            <v>0</v>
          </cell>
          <cell r="BQ950">
            <v>14598.555574500022</v>
          </cell>
          <cell r="BR950">
            <v>20079.381787535243</v>
          </cell>
          <cell r="BS950">
            <v>25751.413044016739</v>
          </cell>
          <cell r="BT950">
            <v>31050.115768560565</v>
          </cell>
          <cell r="BU950">
            <v>36289.096349857944</v>
          </cell>
          <cell r="BV950">
            <v>42191.15213525945</v>
          </cell>
          <cell r="BW950">
            <v>48731.460155723005</v>
          </cell>
          <cell r="BX950">
            <v>55487.598340861841</v>
          </cell>
          <cell r="BY950">
            <v>0</v>
          </cell>
          <cell r="BZ950">
            <v>0</v>
          </cell>
          <cell r="CA950">
            <v>0</v>
          </cell>
          <cell r="CB950">
            <v>170253.55557450003</v>
          </cell>
          <cell r="CC950">
            <v>175988.38178753524</v>
          </cell>
          <cell r="CD950">
            <v>181905.41304401675</v>
          </cell>
          <cell r="CE950">
            <v>187322.11576856056</v>
          </cell>
          <cell r="CF950">
            <v>192535.09634985795</v>
          </cell>
          <cell r="CG950">
            <v>198191.15213525944</v>
          </cell>
          <cell r="CH950">
            <v>204731.46015572301</v>
          </cell>
          <cell r="CI950">
            <v>211487.59834086185</v>
          </cell>
          <cell r="CK950">
            <v>0</v>
          </cell>
          <cell r="CL950">
            <v>0</v>
          </cell>
          <cell r="CM950">
            <v>0</v>
          </cell>
          <cell r="CN950">
            <v>170253.55557450003</v>
          </cell>
          <cell r="CO950">
            <v>175988.38178753524</v>
          </cell>
          <cell r="CP950">
            <v>181905.41304401675</v>
          </cell>
          <cell r="CQ950">
            <v>187322.11576856056</v>
          </cell>
          <cell r="CR950">
            <v>192535.09634985795</v>
          </cell>
          <cell r="CS950">
            <v>198191.15213525944</v>
          </cell>
          <cell r="CT950">
            <v>204731.46015572301</v>
          </cell>
          <cell r="CU950">
            <v>211487.59834086185</v>
          </cell>
          <cell r="CW950">
            <v>0</v>
          </cell>
          <cell r="CX950">
            <v>0</v>
          </cell>
          <cell r="CY950">
            <v>0</v>
          </cell>
          <cell r="CZ950">
            <v>0</v>
          </cell>
          <cell r="DA950">
            <v>0</v>
          </cell>
          <cell r="DB950">
            <v>0</v>
          </cell>
          <cell r="DC950">
            <v>0</v>
          </cell>
          <cell r="DD950">
            <v>0</v>
          </cell>
          <cell r="DE950">
            <v>0</v>
          </cell>
          <cell r="DF950">
            <v>0</v>
          </cell>
          <cell r="DG950">
            <v>0</v>
          </cell>
          <cell r="DI950">
            <v>0</v>
          </cell>
          <cell r="DJ950">
            <v>0</v>
          </cell>
          <cell r="DK950">
            <v>0</v>
          </cell>
          <cell r="DL950">
            <v>0</v>
          </cell>
          <cell r="DM950">
            <v>0</v>
          </cell>
          <cell r="DN950">
            <v>0</v>
          </cell>
          <cell r="DO950">
            <v>0</v>
          </cell>
          <cell r="DP950">
            <v>0</v>
          </cell>
          <cell r="DQ950">
            <v>0</v>
          </cell>
          <cell r="DR950">
            <v>0</v>
          </cell>
          <cell r="DS950">
            <v>0</v>
          </cell>
          <cell r="DU950" t="str">
            <v>RDC 41409-1</v>
          </cell>
          <cell r="DV950">
            <v>0</v>
          </cell>
          <cell r="DW950">
            <v>0</v>
          </cell>
          <cell r="DX950">
            <v>2</v>
          </cell>
          <cell r="DY950">
            <v>1248236</v>
          </cell>
          <cell r="DZ950">
            <v>1522414.7731563146</v>
          </cell>
          <cell r="EB950">
            <v>1522414.7731563146</v>
          </cell>
          <cell r="EC950" t="str">
            <v>Def</v>
          </cell>
          <cell r="ED950" t="str">
            <v>Local Recreational Facilities</v>
          </cell>
        </row>
        <row r="951">
          <cell r="D951" t="str">
            <v>PC2130244</v>
          </cell>
          <cell r="E951" t="str">
            <v>Coastal protection - general</v>
          </cell>
          <cell r="F951" t="str">
            <v>Auckland Council</v>
          </cell>
          <cell r="G951" t="str">
            <v>Parks, sports and recreation</v>
          </cell>
          <cell r="H951" t="str">
            <v>E171205</v>
          </cell>
          <cell r="I951" t="str">
            <v>Local and sports parks - north management</v>
          </cell>
          <cell r="J951" t="str">
            <v>Lifestyle and culture</v>
          </cell>
          <cell r="K951" t="str">
            <v>Local parks services</v>
          </cell>
          <cell r="L951" t="str">
            <v>Local parks</v>
          </cell>
          <cell r="M951" t="str">
            <v>Local activities</v>
          </cell>
          <cell r="N951" t="str">
            <v>Local parks services</v>
          </cell>
          <cell r="O951" t="str">
            <v>Local parks</v>
          </cell>
          <cell r="P951" t="str">
            <v>Lifestyle and culture</v>
          </cell>
          <cell r="Q951" t="str">
            <v>Local parks services</v>
          </cell>
          <cell r="R951" t="str">
            <v>Local parks</v>
          </cell>
          <cell r="S951" t="str">
            <v>A1241205</v>
          </cell>
          <cell r="T951" t="str">
            <v>A1241205</v>
          </cell>
          <cell r="U951" t="str">
            <v>Local parks</v>
          </cell>
          <cell r="V951" t="str">
            <v>L175</v>
          </cell>
          <cell r="W951" t="str">
            <v>Rodney</v>
          </cell>
          <cell r="X951" t="str">
            <v>PL40810</v>
          </cell>
          <cell r="Y951" t="str">
            <v>Expense</v>
          </cell>
          <cell r="Z951">
            <v>20120701</v>
          </cell>
          <cell r="AA951">
            <v>20190630</v>
          </cell>
          <cell r="AB951">
            <v>1</v>
          </cell>
          <cell r="AC951" t="str">
            <v>Programme</v>
          </cell>
          <cell r="AD951">
            <v>1</v>
          </cell>
          <cell r="AE951">
            <v>0</v>
          </cell>
          <cell r="AF951">
            <v>0</v>
          </cell>
          <cell r="AG951">
            <v>0</v>
          </cell>
          <cell r="AH951">
            <v>2</v>
          </cell>
          <cell r="AI951" t="str">
            <v>Local &amp; Sports Parks</v>
          </cell>
          <cell r="AJ951" t="str">
            <v>Structures parks</v>
          </cell>
          <cell r="AK951">
            <v>40</v>
          </cell>
          <cell r="AM951">
            <v>1</v>
          </cell>
          <cell r="AT951">
            <v>150000</v>
          </cell>
          <cell r="AU951">
            <v>150000</v>
          </cell>
          <cell r="AV951">
            <v>201886</v>
          </cell>
          <cell r="AW951">
            <v>103940</v>
          </cell>
          <cell r="AX951">
            <v>104103</v>
          </cell>
          <cell r="AY951">
            <v>104181</v>
          </cell>
          <cell r="AZ951">
            <v>104164</v>
          </cell>
          <cell r="BD951">
            <v>3.1E-2</v>
          </cell>
          <cell r="BE951">
            <v>6.1930000000000041E-2</v>
          </cell>
          <cell r="BF951">
            <v>9.3787900000000146E-2</v>
          </cell>
          <cell r="BG951">
            <v>0.12878911280000027</v>
          </cell>
          <cell r="BH951">
            <v>0.16491036440960039</v>
          </cell>
          <cell r="BI951">
            <v>0.19869276497747879</v>
          </cell>
          <cell r="BJ951">
            <v>0.23225616239684821</v>
          </cell>
          <cell r="BK951">
            <v>0.27045610343115034</v>
          </cell>
          <cell r="BL951">
            <v>0.31238115484437823</v>
          </cell>
          <cell r="BM951">
            <v>0.35568973295424255</v>
          </cell>
          <cell r="BN951">
            <v>0</v>
          </cell>
          <cell r="BO951">
            <v>4650</v>
          </cell>
          <cell r="BP951">
            <v>9289.5000000000055</v>
          </cell>
          <cell r="BQ951">
            <v>18934.463979400029</v>
          </cell>
          <cell r="BR951">
            <v>13386.340384432027</v>
          </cell>
          <cell r="BS951">
            <v>17167.66366613263</v>
          </cell>
          <cell r="BT951">
            <v>20700.010948118717</v>
          </cell>
          <cell r="BU951">
            <v>24192.730899905298</v>
          </cell>
          <cell r="BV951">
            <v>0</v>
          </cell>
          <cell r="BW951">
            <v>0</v>
          </cell>
          <cell r="BX951">
            <v>0</v>
          </cell>
          <cell r="BY951">
            <v>0</v>
          </cell>
          <cell r="BZ951">
            <v>154650</v>
          </cell>
          <cell r="CA951">
            <v>159289.5</v>
          </cell>
          <cell r="CB951">
            <v>220820.46397940002</v>
          </cell>
          <cell r="CC951">
            <v>117326.34038443203</v>
          </cell>
          <cell r="CD951">
            <v>121270.66366613263</v>
          </cell>
          <cell r="CE951">
            <v>124881.01094811872</v>
          </cell>
          <cell r="CF951">
            <v>128356.73089990529</v>
          </cell>
          <cell r="CG951">
            <v>0</v>
          </cell>
          <cell r="CH951">
            <v>0</v>
          </cell>
          <cell r="CI951">
            <v>0</v>
          </cell>
          <cell r="CK951">
            <v>0</v>
          </cell>
          <cell r="CL951">
            <v>154650</v>
          </cell>
          <cell r="CM951">
            <v>159289.5</v>
          </cell>
          <cell r="CN951">
            <v>220820.46397940002</v>
          </cell>
          <cell r="CO951">
            <v>117326.34038443203</v>
          </cell>
          <cell r="CP951">
            <v>121270.66366613263</v>
          </cell>
          <cell r="CQ951">
            <v>124881.01094811872</v>
          </cell>
          <cell r="CR951">
            <v>128356.73089990529</v>
          </cell>
          <cell r="CS951">
            <v>0</v>
          </cell>
          <cell r="CT951">
            <v>0</v>
          </cell>
          <cell r="CU951">
            <v>0</v>
          </cell>
          <cell r="CW951">
            <v>0</v>
          </cell>
          <cell r="CX951">
            <v>0</v>
          </cell>
          <cell r="CY951">
            <v>0</v>
          </cell>
          <cell r="CZ951">
            <v>0</v>
          </cell>
          <cell r="DA951">
            <v>0</v>
          </cell>
          <cell r="DB951">
            <v>0</v>
          </cell>
          <cell r="DC951">
            <v>0</v>
          </cell>
          <cell r="DD951">
            <v>0</v>
          </cell>
          <cell r="DE951">
            <v>0</v>
          </cell>
          <cell r="DF951">
            <v>0</v>
          </cell>
          <cell r="DG951">
            <v>0</v>
          </cell>
          <cell r="DI951">
            <v>0</v>
          </cell>
          <cell r="DJ951">
            <v>0</v>
          </cell>
          <cell r="DK951">
            <v>0</v>
          </cell>
          <cell r="DL951">
            <v>0</v>
          </cell>
          <cell r="DM951">
            <v>0</v>
          </cell>
          <cell r="DN951">
            <v>0</v>
          </cell>
          <cell r="DO951">
            <v>0</v>
          </cell>
          <cell r="DP951">
            <v>0</v>
          </cell>
          <cell r="DQ951">
            <v>0</v>
          </cell>
          <cell r="DR951">
            <v>0</v>
          </cell>
          <cell r="DS951">
            <v>0</v>
          </cell>
          <cell r="DU951" t="str">
            <v>RDC 41409-1</v>
          </cell>
          <cell r="DV951">
            <v>0</v>
          </cell>
          <cell r="DW951">
            <v>0</v>
          </cell>
          <cell r="DX951">
            <v>2</v>
          </cell>
          <cell r="DY951">
            <v>918274</v>
          </cell>
          <cell r="DZ951">
            <v>1026594.7098779887</v>
          </cell>
          <cell r="EB951">
            <v>1026594.7098779887</v>
          </cell>
          <cell r="EC951" t="str">
            <v>Def</v>
          </cell>
          <cell r="ED951" t="str">
            <v>Local Recreational Facilities</v>
          </cell>
        </row>
        <row r="952">
          <cell r="D952" t="str">
            <v>PC2130245</v>
          </cell>
          <cell r="E952" t="str">
            <v>Coastal structures reactive renewals</v>
          </cell>
          <cell r="F952" t="str">
            <v>Auckland Council</v>
          </cell>
          <cell r="G952" t="str">
            <v>Parks, sports and recreation</v>
          </cell>
          <cell r="H952" t="str">
            <v>E171205</v>
          </cell>
          <cell r="I952" t="str">
            <v>Local and sports parks - north management</v>
          </cell>
          <cell r="J952" t="str">
            <v>Lifestyle and culture</v>
          </cell>
          <cell r="K952" t="str">
            <v>Local parks services</v>
          </cell>
          <cell r="L952" t="str">
            <v>Local parks</v>
          </cell>
          <cell r="M952" t="str">
            <v>Local activities</v>
          </cell>
          <cell r="N952" t="str">
            <v>Local parks services</v>
          </cell>
          <cell r="O952" t="str">
            <v>Local parks</v>
          </cell>
          <cell r="P952" t="str">
            <v>Lifestyle and culture</v>
          </cell>
          <cell r="Q952" t="str">
            <v>Local parks services</v>
          </cell>
          <cell r="R952" t="str">
            <v>Local parks</v>
          </cell>
          <cell r="S952" t="str">
            <v>A1241205</v>
          </cell>
          <cell r="T952" t="str">
            <v>A1241205</v>
          </cell>
          <cell r="U952" t="str">
            <v>Local parks</v>
          </cell>
          <cell r="V952" t="str">
            <v>L125</v>
          </cell>
          <cell r="W952" t="str">
            <v>Hibiscus and Bays</v>
          </cell>
          <cell r="X952" t="str">
            <v>PL40810</v>
          </cell>
          <cell r="Y952" t="str">
            <v>Expense</v>
          </cell>
          <cell r="Z952">
            <v>20090701</v>
          </cell>
          <cell r="AA952">
            <v>20220630</v>
          </cell>
          <cell r="AB952">
            <v>1</v>
          </cell>
          <cell r="AC952" t="str">
            <v>Programme</v>
          </cell>
          <cell r="AD952">
            <v>0.6</v>
          </cell>
          <cell r="AE952">
            <v>0</v>
          </cell>
          <cell r="AF952">
            <v>0</v>
          </cell>
          <cell r="AG952">
            <v>0.4</v>
          </cell>
          <cell r="AH952">
            <v>2</v>
          </cell>
          <cell r="AI952" t="str">
            <v>Local &amp; Sports Parks</v>
          </cell>
          <cell r="AJ952" t="str">
            <v>Structures parks</v>
          </cell>
          <cell r="AK952">
            <v>35</v>
          </cell>
          <cell r="AM952">
            <v>1</v>
          </cell>
          <cell r="AS952">
            <v>248003</v>
          </cell>
          <cell r="AT952">
            <v>0</v>
          </cell>
          <cell r="AU952">
            <v>134549</v>
          </cell>
          <cell r="AV952">
            <v>134901</v>
          </cell>
          <cell r="AW952">
            <v>135121</v>
          </cell>
          <cell r="AX952">
            <v>135333</v>
          </cell>
          <cell r="AY952">
            <v>135435</v>
          </cell>
          <cell r="AZ952">
            <v>135413</v>
          </cell>
          <cell r="BA952">
            <v>135000</v>
          </cell>
          <cell r="BB952">
            <v>135000</v>
          </cell>
          <cell r="BC952">
            <v>135000</v>
          </cell>
          <cell r="BD952">
            <v>3.1E-2</v>
          </cell>
          <cell r="BE952">
            <v>6.1930000000000041E-2</v>
          </cell>
          <cell r="BF952">
            <v>9.3787900000000146E-2</v>
          </cell>
          <cell r="BG952">
            <v>0.12878911280000027</v>
          </cell>
          <cell r="BH952">
            <v>0.16491036440960039</v>
          </cell>
          <cell r="BI952">
            <v>0.19869276497747879</v>
          </cell>
          <cell r="BJ952">
            <v>0.23225616239684821</v>
          </cell>
          <cell r="BK952">
            <v>0.27045610343115034</v>
          </cell>
          <cell r="BL952">
            <v>0.31238115484437823</v>
          </cell>
          <cell r="BM952">
            <v>0.35568973295424255</v>
          </cell>
          <cell r="BN952">
            <v>0</v>
          </cell>
          <cell r="BO952">
            <v>0</v>
          </cell>
          <cell r="BP952">
            <v>8332.6195700000062</v>
          </cell>
          <cell r="BQ952">
            <v>12652.081497900021</v>
          </cell>
          <cell r="BR952">
            <v>17402.113710648835</v>
          </cell>
          <cell r="BS952">
            <v>22317.814346644449</v>
          </cell>
          <cell r="BT952">
            <v>26909.95462472484</v>
          </cell>
          <cell r="BU952">
            <v>31450.503718644406</v>
          </cell>
          <cell r="BV952">
            <v>36511.573963205294</v>
          </cell>
          <cell r="BW952">
            <v>42171.45590399106</v>
          </cell>
          <cell r="BX952">
            <v>48018.113948822742</v>
          </cell>
          <cell r="BY952">
            <v>248003</v>
          </cell>
          <cell r="BZ952">
            <v>0</v>
          </cell>
          <cell r="CA952">
            <v>142881.61957000001</v>
          </cell>
          <cell r="CB952">
            <v>147553.08149790001</v>
          </cell>
          <cell r="CC952">
            <v>152523.11371064885</v>
          </cell>
          <cell r="CD952">
            <v>157650.81434664445</v>
          </cell>
          <cell r="CE952">
            <v>162344.95462472484</v>
          </cell>
          <cell r="CF952">
            <v>166863.50371864441</v>
          </cell>
          <cell r="CG952">
            <v>171511.5739632053</v>
          </cell>
          <cell r="CH952">
            <v>177171.45590399107</v>
          </cell>
          <cell r="CI952">
            <v>183018.11394882275</v>
          </cell>
          <cell r="CK952">
            <v>148801.79999999999</v>
          </cell>
          <cell r="CL952">
            <v>0</v>
          </cell>
          <cell r="CM952">
            <v>85728.971742000009</v>
          </cell>
          <cell r="CN952">
            <v>88531.848898740005</v>
          </cell>
          <cell r="CO952">
            <v>91513.868226389299</v>
          </cell>
          <cell r="CP952">
            <v>94590.48860798667</v>
          </cell>
          <cell r="CQ952">
            <v>97406.972774834896</v>
          </cell>
          <cell r="CR952">
            <v>100118.10223118664</v>
          </cell>
          <cell r="CS952">
            <v>102906.94437792318</v>
          </cell>
          <cell r="CT952">
            <v>106302.87354239463</v>
          </cell>
          <cell r="CU952">
            <v>109810.86836929365</v>
          </cell>
          <cell r="CW952">
            <v>0</v>
          </cell>
          <cell r="CX952">
            <v>0</v>
          </cell>
          <cell r="CY952">
            <v>0</v>
          </cell>
          <cell r="CZ952">
            <v>0</v>
          </cell>
          <cell r="DA952">
            <v>0</v>
          </cell>
          <cell r="DB952">
            <v>0</v>
          </cell>
          <cell r="DC952">
            <v>0</v>
          </cell>
          <cell r="DD952">
            <v>0</v>
          </cell>
          <cell r="DE952">
            <v>0</v>
          </cell>
          <cell r="DF952">
            <v>0</v>
          </cell>
          <cell r="DG952">
            <v>0</v>
          </cell>
          <cell r="DI952">
            <v>99201.200000000012</v>
          </cell>
          <cell r="DJ952">
            <v>0</v>
          </cell>
          <cell r="DK952">
            <v>57152.647828000008</v>
          </cell>
          <cell r="DL952">
            <v>59021.232599160008</v>
          </cell>
          <cell r="DM952">
            <v>61009.24548425954</v>
          </cell>
          <cell r="DN952">
            <v>63060.325738657782</v>
          </cell>
          <cell r="DO952">
            <v>64937.98184988994</v>
          </cell>
          <cell r="DP952">
            <v>66745.40148745777</v>
          </cell>
          <cell r="DQ952">
            <v>68604.62958528212</v>
          </cell>
          <cell r="DR952">
            <v>70868.582361596433</v>
          </cell>
          <cell r="DS952">
            <v>73207.245579529103</v>
          </cell>
          <cell r="DU952" t="str">
            <v>RDC 41652-1</v>
          </cell>
          <cell r="DV952">
            <v>0</v>
          </cell>
          <cell r="DW952">
            <v>0</v>
          </cell>
          <cell r="DX952">
            <v>2</v>
          </cell>
          <cell r="DY952">
            <v>1215752</v>
          </cell>
          <cell r="DZ952">
            <v>1461518.2312845816</v>
          </cell>
          <cell r="EB952">
            <v>1461518.2312845816</v>
          </cell>
          <cell r="EC952" t="str">
            <v>Def</v>
          </cell>
          <cell r="ED952" t="str">
            <v>Local Recreational Facilities</v>
          </cell>
        </row>
        <row r="953">
          <cell r="D953" t="str">
            <v>PC2130245</v>
          </cell>
          <cell r="E953" t="str">
            <v>Coastal structures reactive renewals</v>
          </cell>
          <cell r="F953" t="str">
            <v>Auckland Council</v>
          </cell>
          <cell r="G953" t="str">
            <v>Parks, sports and recreation</v>
          </cell>
          <cell r="H953" t="str">
            <v>E171205</v>
          </cell>
          <cell r="I953" t="str">
            <v>Local and sports parks - north management</v>
          </cell>
          <cell r="J953" t="str">
            <v>Lifestyle and culture</v>
          </cell>
          <cell r="K953" t="str">
            <v>Local parks services</v>
          </cell>
          <cell r="L953" t="str">
            <v>Local parks</v>
          </cell>
          <cell r="M953" t="str">
            <v>Local activities</v>
          </cell>
          <cell r="N953" t="str">
            <v>Local parks services</v>
          </cell>
          <cell r="O953" t="str">
            <v>Local parks</v>
          </cell>
          <cell r="P953" t="str">
            <v>Lifestyle and culture</v>
          </cell>
          <cell r="Q953" t="str">
            <v>Local parks services</v>
          </cell>
          <cell r="R953" t="str">
            <v>Local parks</v>
          </cell>
          <cell r="S953" t="str">
            <v>A1241205</v>
          </cell>
          <cell r="T953" t="str">
            <v>A1241205</v>
          </cell>
          <cell r="U953" t="str">
            <v>Local parks</v>
          </cell>
          <cell r="V953" t="str">
            <v>L175</v>
          </cell>
          <cell r="W953" t="str">
            <v>Rodney</v>
          </cell>
          <cell r="X953" t="str">
            <v>PL40810</v>
          </cell>
          <cell r="Y953" t="str">
            <v>Expense</v>
          </cell>
          <cell r="Z953">
            <v>20090701</v>
          </cell>
          <cell r="AA953">
            <v>20220630</v>
          </cell>
          <cell r="AB953">
            <v>1</v>
          </cell>
          <cell r="AC953" t="str">
            <v>Programme</v>
          </cell>
          <cell r="AD953">
            <v>0.6</v>
          </cell>
          <cell r="AE953">
            <v>0</v>
          </cell>
          <cell r="AF953">
            <v>0</v>
          </cell>
          <cell r="AG953">
            <v>0.4</v>
          </cell>
          <cell r="AH953">
            <v>2</v>
          </cell>
          <cell r="AI953" t="str">
            <v>Local &amp; Sports Parks</v>
          </cell>
          <cell r="AJ953" t="str">
            <v>Structures parks</v>
          </cell>
          <cell r="AK953">
            <v>35</v>
          </cell>
          <cell r="AM953">
            <v>1</v>
          </cell>
          <cell r="AS953">
            <v>2021</v>
          </cell>
          <cell r="AT953">
            <v>239965</v>
          </cell>
          <cell r="AU953">
            <v>51750</v>
          </cell>
          <cell r="AV953">
            <v>51885</v>
          </cell>
          <cell r="AW953">
            <v>51970</v>
          </cell>
          <cell r="AX953">
            <v>52051</v>
          </cell>
          <cell r="AY953">
            <v>52091</v>
          </cell>
          <cell r="AZ953">
            <v>52082</v>
          </cell>
          <cell r="BA953">
            <v>53000</v>
          </cell>
          <cell r="BB953">
            <v>53000</v>
          </cell>
          <cell r="BC953">
            <v>53000</v>
          </cell>
          <cell r="BD953">
            <v>3.1E-2</v>
          </cell>
          <cell r="BE953">
            <v>6.1930000000000041E-2</v>
          </cell>
          <cell r="BF953">
            <v>9.3787900000000146E-2</v>
          </cell>
          <cell r="BG953">
            <v>0.12878911280000027</v>
          </cell>
          <cell r="BH953">
            <v>0.16491036440960039</v>
          </cell>
          <cell r="BI953">
            <v>0.19869276497747879</v>
          </cell>
          <cell r="BJ953">
            <v>0.23225616239684821</v>
          </cell>
          <cell r="BK953">
            <v>0.27045610343115034</v>
          </cell>
          <cell r="BL953">
            <v>0.31238115484437823</v>
          </cell>
          <cell r="BM953">
            <v>0.35568973295424255</v>
          </cell>
          <cell r="BN953">
            <v>0</v>
          </cell>
          <cell r="BO953">
            <v>7438.915</v>
          </cell>
          <cell r="BP953">
            <v>3204.8775000000019</v>
          </cell>
          <cell r="BQ953">
            <v>4866.1851915000079</v>
          </cell>
          <cell r="BR953">
            <v>6693.1701922160137</v>
          </cell>
          <cell r="BS953">
            <v>8583.749377884109</v>
          </cell>
          <cell r="BT953">
            <v>10350.104820441848</v>
          </cell>
          <cell r="BU953">
            <v>12096.365449952649</v>
          </cell>
          <cell r="BV953">
            <v>14334.173481850969</v>
          </cell>
          <cell r="BW953">
            <v>16556.201206752045</v>
          </cell>
          <cell r="BX953">
            <v>18851.555846574855</v>
          </cell>
          <cell r="BY953">
            <v>2021</v>
          </cell>
          <cell r="BZ953">
            <v>247403.91500000001</v>
          </cell>
          <cell r="CA953">
            <v>54954.877500000002</v>
          </cell>
          <cell r="CB953">
            <v>56751.185191500008</v>
          </cell>
          <cell r="CC953">
            <v>58663.170192216014</v>
          </cell>
          <cell r="CD953">
            <v>60634.749377884109</v>
          </cell>
          <cell r="CE953">
            <v>62441.104820441848</v>
          </cell>
          <cell r="CF953">
            <v>64178.365449952646</v>
          </cell>
          <cell r="CG953">
            <v>67334.173481850972</v>
          </cell>
          <cell r="CH953">
            <v>69556.201206752041</v>
          </cell>
          <cell r="CI953">
            <v>71851.555846574862</v>
          </cell>
          <cell r="CK953">
            <v>1212.5999999999999</v>
          </cell>
          <cell r="CL953">
            <v>148442.34899999999</v>
          </cell>
          <cell r="CM953">
            <v>32972.926500000001</v>
          </cell>
          <cell r="CN953">
            <v>34050.711114900005</v>
          </cell>
          <cell r="CO953">
            <v>35197.902115329605</v>
          </cell>
          <cell r="CP953">
            <v>36380.849626730465</v>
          </cell>
          <cell r="CQ953">
            <v>37464.662892265107</v>
          </cell>
          <cell r="CR953">
            <v>38507.019269971584</v>
          </cell>
          <cell r="CS953">
            <v>40400.504089110582</v>
          </cell>
          <cell r="CT953">
            <v>41733.720724051222</v>
          </cell>
          <cell r="CU953">
            <v>43110.933507944916</v>
          </cell>
          <cell r="CW953">
            <v>0</v>
          </cell>
          <cell r="CX953">
            <v>0</v>
          </cell>
          <cell r="CY953">
            <v>0</v>
          </cell>
          <cell r="CZ953">
            <v>0</v>
          </cell>
          <cell r="DA953">
            <v>0</v>
          </cell>
          <cell r="DB953">
            <v>0</v>
          </cell>
          <cell r="DC953">
            <v>0</v>
          </cell>
          <cell r="DD953">
            <v>0</v>
          </cell>
          <cell r="DE953">
            <v>0</v>
          </cell>
          <cell r="DF953">
            <v>0</v>
          </cell>
          <cell r="DG953">
            <v>0</v>
          </cell>
          <cell r="DI953">
            <v>808.40000000000009</v>
          </cell>
          <cell r="DJ953">
            <v>98961.566000000006</v>
          </cell>
          <cell r="DK953">
            <v>21981.951000000001</v>
          </cell>
          <cell r="DL953">
            <v>22700.474076600003</v>
          </cell>
          <cell r="DM953">
            <v>23465.268076886408</v>
          </cell>
          <cell r="DN953">
            <v>24253.899751153644</v>
          </cell>
          <cell r="DO953">
            <v>24976.44192817674</v>
          </cell>
          <cell r="DP953">
            <v>25671.346179981061</v>
          </cell>
          <cell r="DQ953">
            <v>26933.66939274039</v>
          </cell>
          <cell r="DR953">
            <v>27822.480482700819</v>
          </cell>
          <cell r="DS953">
            <v>28740.622338629946</v>
          </cell>
          <cell r="DU953" t="str">
            <v>RDC 41652-1</v>
          </cell>
          <cell r="DV953">
            <v>0</v>
          </cell>
          <cell r="DW953">
            <v>0</v>
          </cell>
          <cell r="DX953">
            <v>2</v>
          </cell>
          <cell r="DY953">
            <v>710794</v>
          </cell>
          <cell r="DZ953">
            <v>813769.29806717241</v>
          </cell>
          <cell r="EB953">
            <v>813769.29806717241</v>
          </cell>
          <cell r="EC953" t="str">
            <v>Def</v>
          </cell>
          <cell r="ED953" t="str">
            <v>Local Recreational Facilities</v>
          </cell>
        </row>
        <row r="954">
          <cell r="D954" t="str">
            <v>PC2130246</v>
          </cell>
          <cell r="E954" t="str">
            <v>Coastal structures renewals</v>
          </cell>
          <cell r="F954" t="str">
            <v>Auckland Council</v>
          </cell>
          <cell r="G954" t="str">
            <v>Parks, sports and recreation</v>
          </cell>
          <cell r="H954" t="str">
            <v>E171205</v>
          </cell>
          <cell r="I954" t="str">
            <v>Local and sports parks - north management</v>
          </cell>
          <cell r="J954" t="str">
            <v>Lifestyle and culture</v>
          </cell>
          <cell r="K954" t="str">
            <v>Local parks services</v>
          </cell>
          <cell r="L954" t="str">
            <v>Local parks</v>
          </cell>
          <cell r="M954" t="str">
            <v>Local activities</v>
          </cell>
          <cell r="N954" t="str">
            <v>Local parks services</v>
          </cell>
          <cell r="O954" t="str">
            <v>Local parks</v>
          </cell>
          <cell r="P954" t="str">
            <v>Lifestyle and culture</v>
          </cell>
          <cell r="Q954" t="str">
            <v>Local parks services</v>
          </cell>
          <cell r="R954" t="str">
            <v>Local parks</v>
          </cell>
          <cell r="S954" t="str">
            <v>A1241205</v>
          </cell>
          <cell r="T954" t="str">
            <v>A1241205</v>
          </cell>
          <cell r="U954" t="str">
            <v>Local parks</v>
          </cell>
          <cell r="V954" t="str">
            <v>L125</v>
          </cell>
          <cell r="W954" t="str">
            <v>Hibiscus and Bays</v>
          </cell>
          <cell r="X954" t="str">
            <v>PL40810</v>
          </cell>
          <cell r="Y954" t="str">
            <v>Expense</v>
          </cell>
          <cell r="Z954">
            <v>20090701</v>
          </cell>
          <cell r="AA954">
            <v>20220630</v>
          </cell>
          <cell r="AB954">
            <v>1</v>
          </cell>
          <cell r="AC954" t="str">
            <v>Programme</v>
          </cell>
          <cell r="AD954">
            <v>0.6</v>
          </cell>
          <cell r="AE954">
            <v>0</v>
          </cell>
          <cell r="AF954">
            <v>0</v>
          </cell>
          <cell r="AG954">
            <v>0.4</v>
          </cell>
          <cell r="AH954">
            <v>2</v>
          </cell>
          <cell r="AI954" t="str">
            <v>Local &amp; Sports Parks</v>
          </cell>
          <cell r="AJ954" t="str">
            <v>Structures parks</v>
          </cell>
          <cell r="AK954">
            <v>35</v>
          </cell>
          <cell r="AM954">
            <v>1</v>
          </cell>
          <cell r="AS954">
            <v>51702</v>
          </cell>
          <cell r="AT954">
            <v>0</v>
          </cell>
          <cell r="AU954">
            <v>51750</v>
          </cell>
          <cell r="AV954">
            <v>51885</v>
          </cell>
          <cell r="AW954">
            <v>51970</v>
          </cell>
          <cell r="AX954">
            <v>52051</v>
          </cell>
          <cell r="AY954">
            <v>52091</v>
          </cell>
          <cell r="AZ954">
            <v>52082</v>
          </cell>
          <cell r="BA954">
            <v>53000</v>
          </cell>
          <cell r="BB954">
            <v>53000</v>
          </cell>
          <cell r="BC954">
            <v>53000</v>
          </cell>
          <cell r="BD954">
            <v>3.1E-2</v>
          </cell>
          <cell r="BE954">
            <v>6.1930000000000041E-2</v>
          </cell>
          <cell r="BF954">
            <v>9.3787900000000146E-2</v>
          </cell>
          <cell r="BG954">
            <v>0.12878911280000027</v>
          </cell>
          <cell r="BH954">
            <v>0.16491036440960039</v>
          </cell>
          <cell r="BI954">
            <v>0.19869276497747879</v>
          </cell>
          <cell r="BJ954">
            <v>0.23225616239684821</v>
          </cell>
          <cell r="BK954">
            <v>0.27045610343115034</v>
          </cell>
          <cell r="BL954">
            <v>0.31238115484437823</v>
          </cell>
          <cell r="BM954">
            <v>0.35568973295424255</v>
          </cell>
          <cell r="BN954">
            <v>0</v>
          </cell>
          <cell r="BO954">
            <v>0</v>
          </cell>
          <cell r="BP954">
            <v>3204.8775000000019</v>
          </cell>
          <cell r="BQ954">
            <v>4866.1851915000079</v>
          </cell>
          <cell r="BR954">
            <v>6693.1701922160137</v>
          </cell>
          <cell r="BS954">
            <v>8583.749377884109</v>
          </cell>
          <cell r="BT954">
            <v>10350.104820441848</v>
          </cell>
          <cell r="BU954">
            <v>12096.365449952649</v>
          </cell>
          <cell r="BV954">
            <v>14334.173481850969</v>
          </cell>
          <cell r="BW954">
            <v>16556.201206752045</v>
          </cell>
          <cell r="BX954">
            <v>18851.555846574855</v>
          </cell>
          <cell r="BY954">
            <v>51702</v>
          </cell>
          <cell r="BZ954">
            <v>0</v>
          </cell>
          <cell r="CA954">
            <v>54954.877500000002</v>
          </cell>
          <cell r="CB954">
            <v>56751.185191500008</v>
          </cell>
          <cell r="CC954">
            <v>58663.170192216014</v>
          </cell>
          <cell r="CD954">
            <v>60634.749377884109</v>
          </cell>
          <cell r="CE954">
            <v>62441.104820441848</v>
          </cell>
          <cell r="CF954">
            <v>64178.365449952646</v>
          </cell>
          <cell r="CG954">
            <v>67334.173481850972</v>
          </cell>
          <cell r="CH954">
            <v>69556.201206752041</v>
          </cell>
          <cell r="CI954">
            <v>71851.555846574862</v>
          </cell>
          <cell r="CK954">
            <v>31021.199999999997</v>
          </cell>
          <cell r="CL954">
            <v>0</v>
          </cell>
          <cell r="CM954">
            <v>32972.926500000001</v>
          </cell>
          <cell r="CN954">
            <v>34050.711114900005</v>
          </cell>
          <cell r="CO954">
            <v>35197.902115329605</v>
          </cell>
          <cell r="CP954">
            <v>36380.849626730465</v>
          </cell>
          <cell r="CQ954">
            <v>37464.662892265107</v>
          </cell>
          <cell r="CR954">
            <v>38507.019269971584</v>
          </cell>
          <cell r="CS954">
            <v>40400.504089110582</v>
          </cell>
          <cell r="CT954">
            <v>41733.720724051222</v>
          </cell>
          <cell r="CU954">
            <v>43110.933507944916</v>
          </cell>
          <cell r="CW954">
            <v>0</v>
          </cell>
          <cell r="CX954">
            <v>0</v>
          </cell>
          <cell r="CY954">
            <v>0</v>
          </cell>
          <cell r="CZ954">
            <v>0</v>
          </cell>
          <cell r="DA954">
            <v>0</v>
          </cell>
          <cell r="DB954">
            <v>0</v>
          </cell>
          <cell r="DC954">
            <v>0</v>
          </cell>
          <cell r="DD954">
            <v>0</v>
          </cell>
          <cell r="DE954">
            <v>0</v>
          </cell>
          <cell r="DF954">
            <v>0</v>
          </cell>
          <cell r="DG954">
            <v>0</v>
          </cell>
          <cell r="DI954">
            <v>20680.800000000003</v>
          </cell>
          <cell r="DJ954">
            <v>0</v>
          </cell>
          <cell r="DK954">
            <v>21981.951000000001</v>
          </cell>
          <cell r="DL954">
            <v>22700.474076600003</v>
          </cell>
          <cell r="DM954">
            <v>23465.268076886408</v>
          </cell>
          <cell r="DN954">
            <v>24253.899751153644</v>
          </cell>
          <cell r="DO954">
            <v>24976.44192817674</v>
          </cell>
          <cell r="DP954">
            <v>25671.346179981061</v>
          </cell>
          <cell r="DQ954">
            <v>26933.66939274039</v>
          </cell>
          <cell r="DR954">
            <v>27822.480482700819</v>
          </cell>
          <cell r="DS954">
            <v>28740.622338629946</v>
          </cell>
          <cell r="DU954" t="str">
            <v>RDC 41640-1</v>
          </cell>
          <cell r="DV954">
            <v>0</v>
          </cell>
          <cell r="DW954">
            <v>0</v>
          </cell>
          <cell r="DX954">
            <v>2</v>
          </cell>
          <cell r="DY954">
            <v>470829</v>
          </cell>
          <cell r="DZ954">
            <v>566365.38306717249</v>
          </cell>
          <cell r="EB954">
            <v>566365.38306717249</v>
          </cell>
          <cell r="EC954" t="str">
            <v>Def</v>
          </cell>
          <cell r="ED954" t="str">
            <v>Local Recreational Facilities</v>
          </cell>
        </row>
        <row r="955">
          <cell r="D955" t="str">
            <v>PC2130246</v>
          </cell>
          <cell r="E955" t="str">
            <v>Coastal structures renewals</v>
          </cell>
          <cell r="F955" t="str">
            <v>Auckland Council</v>
          </cell>
          <cell r="G955" t="str">
            <v>Parks, sports and recreation</v>
          </cell>
          <cell r="H955" t="str">
            <v>E171205</v>
          </cell>
          <cell r="I955" t="str">
            <v>Local and sports parks - north management</v>
          </cell>
          <cell r="J955" t="str">
            <v>Lifestyle and culture</v>
          </cell>
          <cell r="K955" t="str">
            <v>Local parks services</v>
          </cell>
          <cell r="L955" t="str">
            <v>Local parks</v>
          </cell>
          <cell r="M955" t="str">
            <v>Local activities</v>
          </cell>
          <cell r="N955" t="str">
            <v>Local parks services</v>
          </cell>
          <cell r="O955" t="str">
            <v>Local parks</v>
          </cell>
          <cell r="P955" t="str">
            <v>Lifestyle and culture</v>
          </cell>
          <cell r="Q955" t="str">
            <v>Local parks services</v>
          </cell>
          <cell r="R955" t="str">
            <v>Local parks</v>
          </cell>
          <cell r="S955" t="str">
            <v>A1241205</v>
          </cell>
          <cell r="T955" t="str">
            <v>A1241205</v>
          </cell>
          <cell r="U955" t="str">
            <v>Local parks</v>
          </cell>
          <cell r="V955" t="str">
            <v>L175</v>
          </cell>
          <cell r="W955" t="str">
            <v>Rodney</v>
          </cell>
          <cell r="X955" t="str">
            <v>PL40810</v>
          </cell>
          <cell r="Y955" t="str">
            <v>Expense</v>
          </cell>
          <cell r="Z955">
            <v>20090701</v>
          </cell>
          <cell r="AA955">
            <v>20220630</v>
          </cell>
          <cell r="AB955">
            <v>1</v>
          </cell>
          <cell r="AC955" t="str">
            <v>Programme</v>
          </cell>
          <cell r="AD955">
            <v>0.6</v>
          </cell>
          <cell r="AE955">
            <v>0</v>
          </cell>
          <cell r="AF955">
            <v>0</v>
          </cell>
          <cell r="AG955">
            <v>0.4</v>
          </cell>
          <cell r="AH955">
            <v>2</v>
          </cell>
          <cell r="AI955" t="str">
            <v>Local &amp; Sports Parks</v>
          </cell>
          <cell r="AJ955" t="str">
            <v>Structures parks</v>
          </cell>
          <cell r="AK955">
            <v>35</v>
          </cell>
          <cell r="AM955">
            <v>1</v>
          </cell>
          <cell r="AS955">
            <v>159334</v>
          </cell>
          <cell r="AT955">
            <v>186293</v>
          </cell>
          <cell r="AU955">
            <v>134549</v>
          </cell>
          <cell r="AV955">
            <v>134901</v>
          </cell>
          <cell r="AW955">
            <v>135121</v>
          </cell>
          <cell r="AX955">
            <v>135333</v>
          </cell>
          <cell r="AY955">
            <v>135435</v>
          </cell>
          <cell r="AZ955">
            <v>135413</v>
          </cell>
          <cell r="BA955">
            <v>135000</v>
          </cell>
          <cell r="BB955">
            <v>135000</v>
          </cell>
          <cell r="BC955">
            <v>135000</v>
          </cell>
          <cell r="BD955">
            <v>3.1E-2</v>
          </cell>
          <cell r="BE955">
            <v>6.1930000000000041E-2</v>
          </cell>
          <cell r="BF955">
            <v>9.3787900000000146E-2</v>
          </cell>
          <cell r="BG955">
            <v>0.12878911280000027</v>
          </cell>
          <cell r="BH955">
            <v>0.16491036440960039</v>
          </cell>
          <cell r="BI955">
            <v>0.19869276497747879</v>
          </cell>
          <cell r="BJ955">
            <v>0.23225616239684821</v>
          </cell>
          <cell r="BK955">
            <v>0.27045610343115034</v>
          </cell>
          <cell r="BL955">
            <v>0.31238115484437823</v>
          </cell>
          <cell r="BM955">
            <v>0.35568973295424255</v>
          </cell>
          <cell r="BN955">
            <v>0</v>
          </cell>
          <cell r="BO955">
            <v>5775.0829999999996</v>
          </cell>
          <cell r="BP955">
            <v>8332.6195700000062</v>
          </cell>
          <cell r="BQ955">
            <v>12652.081497900021</v>
          </cell>
          <cell r="BR955">
            <v>17402.113710648835</v>
          </cell>
          <cell r="BS955">
            <v>22317.814346644449</v>
          </cell>
          <cell r="BT955">
            <v>26909.95462472484</v>
          </cell>
          <cell r="BU955">
            <v>31450.503718644406</v>
          </cell>
          <cell r="BV955">
            <v>36511.573963205294</v>
          </cell>
          <cell r="BW955">
            <v>42171.45590399106</v>
          </cell>
          <cell r="BX955">
            <v>48018.113948822742</v>
          </cell>
          <cell r="BY955">
            <v>159334</v>
          </cell>
          <cell r="BZ955">
            <v>192068.08300000001</v>
          </cell>
          <cell r="CA955">
            <v>142881.61957000001</v>
          </cell>
          <cell r="CB955">
            <v>147553.08149790001</v>
          </cell>
          <cell r="CC955">
            <v>152523.11371064885</v>
          </cell>
          <cell r="CD955">
            <v>157650.81434664445</v>
          </cell>
          <cell r="CE955">
            <v>162344.95462472484</v>
          </cell>
          <cell r="CF955">
            <v>166863.50371864441</v>
          </cell>
          <cell r="CG955">
            <v>171511.5739632053</v>
          </cell>
          <cell r="CH955">
            <v>177171.45590399107</v>
          </cell>
          <cell r="CI955">
            <v>183018.11394882275</v>
          </cell>
          <cell r="CK955">
            <v>95600.4</v>
          </cell>
          <cell r="CL955">
            <v>115240.84980000001</v>
          </cell>
          <cell r="CM955">
            <v>85728.971742000009</v>
          </cell>
          <cell r="CN955">
            <v>88531.848898740005</v>
          </cell>
          <cell r="CO955">
            <v>91513.868226389299</v>
          </cell>
          <cell r="CP955">
            <v>94590.48860798667</v>
          </cell>
          <cell r="CQ955">
            <v>97406.972774834896</v>
          </cell>
          <cell r="CR955">
            <v>100118.10223118664</v>
          </cell>
          <cell r="CS955">
            <v>102906.94437792318</v>
          </cell>
          <cell r="CT955">
            <v>106302.87354239463</v>
          </cell>
          <cell r="CU955">
            <v>109810.86836929365</v>
          </cell>
          <cell r="CW955">
            <v>0</v>
          </cell>
          <cell r="CX955">
            <v>0</v>
          </cell>
          <cell r="CY955">
            <v>0</v>
          </cell>
          <cell r="CZ955">
            <v>0</v>
          </cell>
          <cell r="DA955">
            <v>0</v>
          </cell>
          <cell r="DB955">
            <v>0</v>
          </cell>
          <cell r="DC955">
            <v>0</v>
          </cell>
          <cell r="DD955">
            <v>0</v>
          </cell>
          <cell r="DE955">
            <v>0</v>
          </cell>
          <cell r="DF955">
            <v>0</v>
          </cell>
          <cell r="DG955">
            <v>0</v>
          </cell>
          <cell r="DI955">
            <v>63733.600000000006</v>
          </cell>
          <cell r="DJ955">
            <v>76827.233200000002</v>
          </cell>
          <cell r="DK955">
            <v>57152.647828000008</v>
          </cell>
          <cell r="DL955">
            <v>59021.232599160008</v>
          </cell>
          <cell r="DM955">
            <v>61009.24548425954</v>
          </cell>
          <cell r="DN955">
            <v>63060.325738657782</v>
          </cell>
          <cell r="DO955">
            <v>64937.98184988994</v>
          </cell>
          <cell r="DP955">
            <v>66745.40148745777</v>
          </cell>
          <cell r="DQ955">
            <v>68604.62958528212</v>
          </cell>
          <cell r="DR955">
            <v>70868.582361596433</v>
          </cell>
          <cell r="DS955">
            <v>73207.245579529103</v>
          </cell>
          <cell r="DU955" t="str">
            <v>RDC 41640-1</v>
          </cell>
          <cell r="DV955">
            <v>0</v>
          </cell>
          <cell r="DW955">
            <v>0</v>
          </cell>
          <cell r="DX955">
            <v>2</v>
          </cell>
          <cell r="DY955">
            <v>1402045</v>
          </cell>
          <cell r="DZ955">
            <v>1653586.3142845817</v>
          </cell>
          <cell r="EB955">
            <v>1653586.3142845817</v>
          </cell>
          <cell r="EC955" t="str">
            <v>Def</v>
          </cell>
          <cell r="ED955" t="str">
            <v>Local Recreational Facilities</v>
          </cell>
        </row>
        <row r="956">
          <cell r="D956" t="str">
            <v>PC2130248</v>
          </cell>
          <cell r="E956" t="str">
            <v>Design, Consent And Consult For Coastal Protection</v>
          </cell>
          <cell r="F956" t="str">
            <v>Auckland Council</v>
          </cell>
          <cell r="G956" t="str">
            <v>Parks, sports and recreation</v>
          </cell>
          <cell r="H956" t="str">
            <v>E171205</v>
          </cell>
          <cell r="I956" t="str">
            <v>Local and sports parks - north management</v>
          </cell>
          <cell r="J956" t="str">
            <v>Lifestyle and culture</v>
          </cell>
          <cell r="K956" t="str">
            <v>Local parks services</v>
          </cell>
          <cell r="L956" t="str">
            <v>Local parks</v>
          </cell>
          <cell r="M956" t="str">
            <v>Local activities</v>
          </cell>
          <cell r="N956" t="str">
            <v>Local parks services</v>
          </cell>
          <cell r="O956" t="str">
            <v>Local parks</v>
          </cell>
          <cell r="P956" t="str">
            <v>Lifestyle and culture</v>
          </cell>
          <cell r="Q956" t="str">
            <v>Local parks services</v>
          </cell>
          <cell r="R956" t="str">
            <v>Local parks</v>
          </cell>
          <cell r="S956" t="str">
            <v>A1241205</v>
          </cell>
          <cell r="T956" t="str">
            <v>A1241205</v>
          </cell>
          <cell r="U956" t="str">
            <v>Local parks</v>
          </cell>
          <cell r="V956" t="str">
            <v>L125</v>
          </cell>
          <cell r="W956" t="str">
            <v>Hibiscus and Bays</v>
          </cell>
          <cell r="X956" t="str">
            <v>PL40810</v>
          </cell>
          <cell r="Y956" t="str">
            <v>Expense</v>
          </cell>
          <cell r="Z956">
            <v>20090701</v>
          </cell>
          <cell r="AA956">
            <v>20220630</v>
          </cell>
          <cell r="AB956">
            <v>1</v>
          </cell>
          <cell r="AC956" t="str">
            <v>Programme</v>
          </cell>
          <cell r="AD956">
            <v>1</v>
          </cell>
          <cell r="AE956">
            <v>0</v>
          </cell>
          <cell r="AF956">
            <v>0</v>
          </cell>
          <cell r="AG956">
            <v>0</v>
          </cell>
          <cell r="AH956">
            <v>2</v>
          </cell>
          <cell r="AI956" t="str">
            <v>Local &amp; Sports Parks</v>
          </cell>
          <cell r="AJ956" t="str">
            <v>Structures parks</v>
          </cell>
          <cell r="AK956">
            <v>40</v>
          </cell>
          <cell r="AM956">
            <v>1</v>
          </cell>
          <cell r="AS956">
            <v>4280</v>
          </cell>
          <cell r="AT956">
            <v>21748</v>
          </cell>
          <cell r="AU956">
            <v>51750</v>
          </cell>
          <cell r="AV956">
            <v>51885</v>
          </cell>
          <cell r="AW956">
            <v>51970</v>
          </cell>
          <cell r="AX956">
            <v>52051</v>
          </cell>
          <cell r="AY956">
            <v>52091</v>
          </cell>
          <cell r="AZ956">
            <v>52082</v>
          </cell>
          <cell r="BA956">
            <v>52000</v>
          </cell>
          <cell r="BB956">
            <v>52000</v>
          </cell>
          <cell r="BC956">
            <v>52000</v>
          </cell>
          <cell r="BD956">
            <v>3.1E-2</v>
          </cell>
          <cell r="BE956">
            <v>6.1930000000000041E-2</v>
          </cell>
          <cell r="BF956">
            <v>9.3787900000000146E-2</v>
          </cell>
          <cell r="BG956">
            <v>0.12878911280000027</v>
          </cell>
          <cell r="BH956">
            <v>0.16491036440960039</v>
          </cell>
          <cell r="BI956">
            <v>0.19869276497747879</v>
          </cell>
          <cell r="BJ956">
            <v>0.23225616239684821</v>
          </cell>
          <cell r="BK956">
            <v>0.27045610343115034</v>
          </cell>
          <cell r="BL956">
            <v>0.31238115484437823</v>
          </cell>
          <cell r="BM956">
            <v>0.35568973295424255</v>
          </cell>
          <cell r="BN956">
            <v>0</v>
          </cell>
          <cell r="BO956">
            <v>674.18799999999999</v>
          </cell>
          <cell r="BP956">
            <v>3204.8775000000019</v>
          </cell>
          <cell r="BQ956">
            <v>4866.1851915000079</v>
          </cell>
          <cell r="BR956">
            <v>6693.1701922160137</v>
          </cell>
          <cell r="BS956">
            <v>8583.749377884109</v>
          </cell>
          <cell r="BT956">
            <v>10350.104820441848</v>
          </cell>
          <cell r="BU956">
            <v>12096.365449952649</v>
          </cell>
          <cell r="BV956">
            <v>14063.717378419818</v>
          </cell>
          <cell r="BW956">
            <v>16243.820051907667</v>
          </cell>
          <cell r="BX956">
            <v>18495.866113620614</v>
          </cell>
          <cell r="BY956">
            <v>4280</v>
          </cell>
          <cell r="BZ956">
            <v>22422.187999999998</v>
          </cell>
          <cell r="CA956">
            <v>54954.877500000002</v>
          </cell>
          <cell r="CB956">
            <v>56751.185191500008</v>
          </cell>
          <cell r="CC956">
            <v>58663.170192216014</v>
          </cell>
          <cell r="CD956">
            <v>60634.749377884109</v>
          </cell>
          <cell r="CE956">
            <v>62441.104820441848</v>
          </cell>
          <cell r="CF956">
            <v>64178.365449952646</v>
          </cell>
          <cell r="CG956">
            <v>66063.717378419824</v>
          </cell>
          <cell r="CH956">
            <v>68243.820051907664</v>
          </cell>
          <cell r="CI956">
            <v>70495.866113620606</v>
          </cell>
          <cell r="CK956">
            <v>4280</v>
          </cell>
          <cell r="CL956">
            <v>22422.187999999998</v>
          </cell>
          <cell r="CM956">
            <v>54954.877500000002</v>
          </cell>
          <cell r="CN956">
            <v>56751.185191500008</v>
          </cell>
          <cell r="CO956">
            <v>58663.170192216014</v>
          </cell>
          <cell r="CP956">
            <v>60634.749377884109</v>
          </cell>
          <cell r="CQ956">
            <v>62441.104820441848</v>
          </cell>
          <cell r="CR956">
            <v>64178.365449952646</v>
          </cell>
          <cell r="CS956">
            <v>66063.717378419824</v>
          </cell>
          <cell r="CT956">
            <v>68243.820051907664</v>
          </cell>
          <cell r="CU956">
            <v>70495.866113620606</v>
          </cell>
          <cell r="CW956">
            <v>0</v>
          </cell>
          <cell r="CX956">
            <v>0</v>
          </cell>
          <cell r="CY956">
            <v>0</v>
          </cell>
          <cell r="CZ956">
            <v>0</v>
          </cell>
          <cell r="DA956">
            <v>0</v>
          </cell>
          <cell r="DB956">
            <v>0</v>
          </cell>
          <cell r="DC956">
            <v>0</v>
          </cell>
          <cell r="DD956">
            <v>0</v>
          </cell>
          <cell r="DE956">
            <v>0</v>
          </cell>
          <cell r="DF956">
            <v>0</v>
          </cell>
          <cell r="DG956">
            <v>0</v>
          </cell>
          <cell r="DI956">
            <v>0</v>
          </cell>
          <cell r="DJ956">
            <v>0</v>
          </cell>
          <cell r="DK956">
            <v>0</v>
          </cell>
          <cell r="DL956">
            <v>0</v>
          </cell>
          <cell r="DM956">
            <v>0</v>
          </cell>
          <cell r="DN956">
            <v>0</v>
          </cell>
          <cell r="DO956">
            <v>0</v>
          </cell>
          <cell r="DP956">
            <v>0</v>
          </cell>
          <cell r="DQ956">
            <v>0</v>
          </cell>
          <cell r="DR956">
            <v>0</v>
          </cell>
          <cell r="DS956">
            <v>0</v>
          </cell>
          <cell r="DU956" t="str">
            <v>RDC 41070-1</v>
          </cell>
          <cell r="DV956">
            <v>0</v>
          </cell>
          <cell r="DW956">
            <v>0</v>
          </cell>
          <cell r="DX956">
            <v>2</v>
          </cell>
          <cell r="DY956">
            <v>489577</v>
          </cell>
          <cell r="DZ956">
            <v>584849.04407594271</v>
          </cell>
          <cell r="EB956">
            <v>584849.04407594271</v>
          </cell>
          <cell r="EC956" t="str">
            <v>Def</v>
          </cell>
          <cell r="ED956" t="str">
            <v>Local Recreational Facilities</v>
          </cell>
        </row>
        <row r="957">
          <cell r="D957" t="str">
            <v>PC2130248</v>
          </cell>
          <cell r="E957" t="str">
            <v>Design, Consent And Consult For Coastal Protection</v>
          </cell>
          <cell r="F957" t="str">
            <v>Auckland Council</v>
          </cell>
          <cell r="G957" t="str">
            <v>Parks, sports and recreation</v>
          </cell>
          <cell r="H957" t="str">
            <v>E171205</v>
          </cell>
          <cell r="I957" t="str">
            <v>Local and sports parks - north management</v>
          </cell>
          <cell r="J957" t="str">
            <v>Lifestyle and culture</v>
          </cell>
          <cell r="K957" t="str">
            <v>Local parks services</v>
          </cell>
          <cell r="L957" t="str">
            <v>Local parks</v>
          </cell>
          <cell r="M957" t="str">
            <v>Local activities</v>
          </cell>
          <cell r="N957" t="str">
            <v>Local parks services</v>
          </cell>
          <cell r="O957" t="str">
            <v>Local parks</v>
          </cell>
          <cell r="P957" t="str">
            <v>Lifestyle and culture</v>
          </cell>
          <cell r="Q957" t="str">
            <v>Local parks services</v>
          </cell>
          <cell r="R957" t="str">
            <v>Local parks</v>
          </cell>
          <cell r="S957" t="str">
            <v>A1241205</v>
          </cell>
          <cell r="T957" t="str">
            <v>A1241205</v>
          </cell>
          <cell r="U957" t="str">
            <v>Local parks</v>
          </cell>
          <cell r="V957" t="str">
            <v>L175</v>
          </cell>
          <cell r="W957" t="str">
            <v>Rodney</v>
          </cell>
          <cell r="X957" t="str">
            <v>PL40810</v>
          </cell>
          <cell r="Y957" t="str">
            <v>Expense</v>
          </cell>
          <cell r="Z957">
            <v>20090701</v>
          </cell>
          <cell r="AA957">
            <v>20220630</v>
          </cell>
          <cell r="AB957">
            <v>1</v>
          </cell>
          <cell r="AC957" t="str">
            <v>Programme</v>
          </cell>
          <cell r="AD957">
            <v>1</v>
          </cell>
          <cell r="AE957">
            <v>0</v>
          </cell>
          <cell r="AF957">
            <v>0</v>
          </cell>
          <cell r="AG957">
            <v>0</v>
          </cell>
          <cell r="AH957">
            <v>2</v>
          </cell>
          <cell r="AI957" t="str">
            <v>Local &amp; Sports Parks</v>
          </cell>
          <cell r="AJ957" t="str">
            <v>Structures parks</v>
          </cell>
          <cell r="AK957">
            <v>40</v>
          </cell>
          <cell r="AM957">
            <v>1</v>
          </cell>
          <cell r="AS957">
            <v>41362</v>
          </cell>
          <cell r="AT957">
            <v>71398</v>
          </cell>
          <cell r="AU957">
            <v>41400</v>
          </cell>
          <cell r="AV957">
            <v>41508</v>
          </cell>
          <cell r="AW957">
            <v>41576</v>
          </cell>
          <cell r="AX957">
            <v>41641</v>
          </cell>
          <cell r="AY957">
            <v>41672</v>
          </cell>
          <cell r="AZ957">
            <v>41666</v>
          </cell>
          <cell r="BA957">
            <v>41600</v>
          </cell>
          <cell r="BB957">
            <v>41600</v>
          </cell>
          <cell r="BC957">
            <v>41600</v>
          </cell>
          <cell r="BD957">
            <v>3.1E-2</v>
          </cell>
          <cell r="BE957">
            <v>6.1930000000000041E-2</v>
          </cell>
          <cell r="BF957">
            <v>9.3787900000000146E-2</v>
          </cell>
          <cell r="BG957">
            <v>0.12878911280000027</v>
          </cell>
          <cell r="BH957">
            <v>0.16491036440960039</v>
          </cell>
          <cell r="BI957">
            <v>0.19869276497747879</v>
          </cell>
          <cell r="BJ957">
            <v>0.23225616239684821</v>
          </cell>
          <cell r="BK957">
            <v>0.27045610343115034</v>
          </cell>
          <cell r="BL957">
            <v>0.31238115484437823</v>
          </cell>
          <cell r="BM957">
            <v>0.35568973295424255</v>
          </cell>
          <cell r="BN957">
            <v>0</v>
          </cell>
          <cell r="BO957">
            <v>2213.3380000000002</v>
          </cell>
          <cell r="BP957">
            <v>2563.9020000000019</v>
          </cell>
          <cell r="BQ957">
            <v>3892.9481532000059</v>
          </cell>
          <cell r="BR957">
            <v>5354.5361537728113</v>
          </cell>
          <cell r="BS957">
            <v>6867.03248438017</v>
          </cell>
          <cell r="BT957">
            <v>8279.9249021414962</v>
          </cell>
          <cell r="BU957">
            <v>9677.1852624270778</v>
          </cell>
          <cell r="BV957">
            <v>11250.973902735854</v>
          </cell>
          <cell r="BW957">
            <v>12995.056041526133</v>
          </cell>
          <cell r="BX957">
            <v>14796.692890896491</v>
          </cell>
          <cell r="BY957">
            <v>41362</v>
          </cell>
          <cell r="BZ957">
            <v>73611.338000000003</v>
          </cell>
          <cell r="CA957">
            <v>43963.902000000002</v>
          </cell>
          <cell r="CB957">
            <v>45400.948153200006</v>
          </cell>
          <cell r="CC957">
            <v>46930.536153772809</v>
          </cell>
          <cell r="CD957">
            <v>48508.032484380172</v>
          </cell>
          <cell r="CE957">
            <v>49951.924902141494</v>
          </cell>
          <cell r="CF957">
            <v>51343.185262427076</v>
          </cell>
          <cell r="CG957">
            <v>52850.973902735852</v>
          </cell>
          <cell r="CH957">
            <v>54595.056041526135</v>
          </cell>
          <cell r="CI957">
            <v>56396.692890896491</v>
          </cell>
          <cell r="CK957">
            <v>41362</v>
          </cell>
          <cell r="CL957">
            <v>73611.338000000003</v>
          </cell>
          <cell r="CM957">
            <v>43963.902000000002</v>
          </cell>
          <cell r="CN957">
            <v>45400.948153200006</v>
          </cell>
          <cell r="CO957">
            <v>46930.536153772809</v>
          </cell>
          <cell r="CP957">
            <v>48508.032484380172</v>
          </cell>
          <cell r="CQ957">
            <v>49951.924902141494</v>
          </cell>
          <cell r="CR957">
            <v>51343.185262427076</v>
          </cell>
          <cell r="CS957">
            <v>52850.973902735852</v>
          </cell>
          <cell r="CT957">
            <v>54595.056041526135</v>
          </cell>
          <cell r="CU957">
            <v>56396.692890896491</v>
          </cell>
          <cell r="CW957">
            <v>0</v>
          </cell>
          <cell r="CX957">
            <v>0</v>
          </cell>
          <cell r="CY957">
            <v>0</v>
          </cell>
          <cell r="CZ957">
            <v>0</v>
          </cell>
          <cell r="DA957">
            <v>0</v>
          </cell>
          <cell r="DB957">
            <v>0</v>
          </cell>
          <cell r="DC957">
            <v>0</v>
          </cell>
          <cell r="DD957">
            <v>0</v>
          </cell>
          <cell r="DE957">
            <v>0</v>
          </cell>
          <cell r="DF957">
            <v>0</v>
          </cell>
          <cell r="DG957">
            <v>0</v>
          </cell>
          <cell r="DI957">
            <v>0</v>
          </cell>
          <cell r="DJ957">
            <v>0</v>
          </cell>
          <cell r="DK957">
            <v>0</v>
          </cell>
          <cell r="DL957">
            <v>0</v>
          </cell>
          <cell r="DM957">
            <v>0</v>
          </cell>
          <cell r="DN957">
            <v>0</v>
          </cell>
          <cell r="DO957">
            <v>0</v>
          </cell>
          <cell r="DP957">
            <v>0</v>
          </cell>
          <cell r="DQ957">
            <v>0</v>
          </cell>
          <cell r="DR957">
            <v>0</v>
          </cell>
          <cell r="DS957">
            <v>0</v>
          </cell>
          <cell r="DU957" t="str">
            <v>RDC 41070-1</v>
          </cell>
          <cell r="DV957">
            <v>0</v>
          </cell>
          <cell r="DW957">
            <v>0</v>
          </cell>
          <cell r="DX957">
            <v>2</v>
          </cell>
          <cell r="DY957">
            <v>445661</v>
          </cell>
          <cell r="DZ957">
            <v>523552.5897910801</v>
          </cell>
          <cell r="EB957">
            <v>523552.5897910801</v>
          </cell>
          <cell r="EC957" t="str">
            <v>Def</v>
          </cell>
          <cell r="ED957" t="str">
            <v>Local Recreational Facilities</v>
          </cell>
        </row>
        <row r="958">
          <cell r="D958" t="str">
            <v>PC2130249</v>
          </cell>
          <cell r="E958" t="str">
            <v>Design, Consent And Consult For Coastal Protection - Future Works</v>
          </cell>
          <cell r="F958" t="str">
            <v>Auckland Council</v>
          </cell>
          <cell r="G958" t="str">
            <v>Parks, sports and recreation</v>
          </cell>
          <cell r="H958" t="str">
            <v>E171205</v>
          </cell>
          <cell r="I958" t="str">
            <v>Local and sports parks - north management</v>
          </cell>
          <cell r="J958" t="str">
            <v>Lifestyle and culture</v>
          </cell>
          <cell r="K958" t="str">
            <v>Local parks services</v>
          </cell>
          <cell r="L958" t="str">
            <v>Local parks</v>
          </cell>
          <cell r="M958" t="str">
            <v>Local activities</v>
          </cell>
          <cell r="N958" t="str">
            <v>Local parks services</v>
          </cell>
          <cell r="O958" t="str">
            <v>Local parks</v>
          </cell>
          <cell r="P958" t="str">
            <v>Lifestyle and culture</v>
          </cell>
          <cell r="Q958" t="str">
            <v>Local parks services</v>
          </cell>
          <cell r="R958" t="str">
            <v>Local parks</v>
          </cell>
          <cell r="S958" t="str">
            <v>A1241205</v>
          </cell>
          <cell r="T958" t="str">
            <v>A1241205</v>
          </cell>
          <cell r="U958" t="str">
            <v>Local parks</v>
          </cell>
          <cell r="V958" t="str">
            <v>L125</v>
          </cell>
          <cell r="W958" t="str">
            <v>Hibiscus and Bays</v>
          </cell>
          <cell r="X958" t="str">
            <v>PL40810</v>
          </cell>
          <cell r="Y958" t="str">
            <v>Expense</v>
          </cell>
          <cell r="Z958">
            <v>20090701</v>
          </cell>
          <cell r="AA958">
            <v>20220630</v>
          </cell>
          <cell r="AB958">
            <v>1</v>
          </cell>
          <cell r="AC958" t="str">
            <v>Programme</v>
          </cell>
          <cell r="AD958">
            <v>1</v>
          </cell>
          <cell r="AE958">
            <v>0</v>
          </cell>
          <cell r="AF958">
            <v>0</v>
          </cell>
          <cell r="AG958">
            <v>0</v>
          </cell>
          <cell r="AH958">
            <v>2</v>
          </cell>
          <cell r="AI958" t="str">
            <v>Local &amp; Sports Parks</v>
          </cell>
          <cell r="AJ958" t="str">
            <v>Structures parks</v>
          </cell>
          <cell r="AK958">
            <v>40</v>
          </cell>
          <cell r="AM958">
            <v>1</v>
          </cell>
          <cell r="AS958">
            <v>54661</v>
          </cell>
          <cell r="AT958">
            <v>0</v>
          </cell>
          <cell r="AU958">
            <v>0</v>
          </cell>
          <cell r="AV958">
            <v>0</v>
          </cell>
          <cell r="AW958">
            <v>0</v>
          </cell>
          <cell r="AX958">
            <v>0</v>
          </cell>
          <cell r="AY958">
            <v>0</v>
          </cell>
          <cell r="AZ958">
            <v>0</v>
          </cell>
          <cell r="BA958">
            <v>0</v>
          </cell>
          <cell r="BB958">
            <v>0</v>
          </cell>
          <cell r="BC958">
            <v>0</v>
          </cell>
          <cell r="BD958">
            <v>3.1E-2</v>
          </cell>
          <cell r="BE958">
            <v>6.1930000000000041E-2</v>
          </cell>
          <cell r="BF958">
            <v>9.3787900000000146E-2</v>
          </cell>
          <cell r="BG958">
            <v>0.12878911280000027</v>
          </cell>
          <cell r="BH958">
            <v>0.16491036440960039</v>
          </cell>
          <cell r="BI958">
            <v>0.19869276497747879</v>
          </cell>
          <cell r="BJ958">
            <v>0.23225616239684821</v>
          </cell>
          <cell r="BK958">
            <v>0.27045610343115034</v>
          </cell>
          <cell r="BL958">
            <v>0.31238115484437823</v>
          </cell>
          <cell r="BM958">
            <v>0.35568973295424255</v>
          </cell>
          <cell r="BN958">
            <v>0</v>
          </cell>
          <cell r="BO958">
            <v>0</v>
          </cell>
          <cell r="BP958">
            <v>0</v>
          </cell>
          <cell r="BQ958">
            <v>0</v>
          </cell>
          <cell r="BR958">
            <v>0</v>
          </cell>
          <cell r="BS958">
            <v>0</v>
          </cell>
          <cell r="BT958">
            <v>0</v>
          </cell>
          <cell r="BU958">
            <v>0</v>
          </cell>
          <cell r="BV958">
            <v>0</v>
          </cell>
          <cell r="BW958">
            <v>0</v>
          </cell>
          <cell r="BX958">
            <v>0</v>
          </cell>
          <cell r="BY958">
            <v>54661</v>
          </cell>
          <cell r="BZ958">
            <v>0</v>
          </cell>
          <cell r="CA958">
            <v>0</v>
          </cell>
          <cell r="CB958">
            <v>0</v>
          </cell>
          <cell r="CC958">
            <v>0</v>
          </cell>
          <cell r="CD958">
            <v>0</v>
          </cell>
          <cell r="CE958">
            <v>0</v>
          </cell>
          <cell r="CF958">
            <v>0</v>
          </cell>
          <cell r="CG958">
            <v>0</v>
          </cell>
          <cell r="CH958">
            <v>0</v>
          </cell>
          <cell r="CI958">
            <v>0</v>
          </cell>
          <cell r="CK958">
            <v>54661</v>
          </cell>
          <cell r="CL958">
            <v>0</v>
          </cell>
          <cell r="CM958">
            <v>0</v>
          </cell>
          <cell r="CN958">
            <v>0</v>
          </cell>
          <cell r="CO958">
            <v>0</v>
          </cell>
          <cell r="CP958">
            <v>0</v>
          </cell>
          <cell r="CQ958">
            <v>0</v>
          </cell>
          <cell r="CR958">
            <v>0</v>
          </cell>
          <cell r="CS958">
            <v>0</v>
          </cell>
          <cell r="CT958">
            <v>0</v>
          </cell>
          <cell r="CU958">
            <v>0</v>
          </cell>
          <cell r="CW958">
            <v>0</v>
          </cell>
          <cell r="CX958">
            <v>0</v>
          </cell>
          <cell r="CY958">
            <v>0</v>
          </cell>
          <cell r="CZ958">
            <v>0</v>
          </cell>
          <cell r="DA958">
            <v>0</v>
          </cell>
          <cell r="DB958">
            <v>0</v>
          </cell>
          <cell r="DC958">
            <v>0</v>
          </cell>
          <cell r="DD958">
            <v>0</v>
          </cell>
          <cell r="DE958">
            <v>0</v>
          </cell>
          <cell r="DF958">
            <v>0</v>
          </cell>
          <cell r="DG958">
            <v>0</v>
          </cell>
          <cell r="DI958">
            <v>0</v>
          </cell>
          <cell r="DJ958">
            <v>0</v>
          </cell>
          <cell r="DK958">
            <v>0</v>
          </cell>
          <cell r="DL958">
            <v>0</v>
          </cell>
          <cell r="DM958">
            <v>0</v>
          </cell>
          <cell r="DN958">
            <v>0</v>
          </cell>
          <cell r="DO958">
            <v>0</v>
          </cell>
          <cell r="DP958">
            <v>0</v>
          </cell>
          <cell r="DQ958">
            <v>0</v>
          </cell>
          <cell r="DR958">
            <v>0</v>
          </cell>
          <cell r="DS958">
            <v>0</v>
          </cell>
          <cell r="DU958" t="str">
            <v>RDC 41064-2</v>
          </cell>
          <cell r="DV958">
            <v>0</v>
          </cell>
          <cell r="DW958">
            <v>0</v>
          </cell>
          <cell r="DX958">
            <v>2</v>
          </cell>
          <cell r="DY958">
            <v>0</v>
          </cell>
          <cell r="DZ958">
            <v>0</v>
          </cell>
          <cell r="EB958">
            <v>0</v>
          </cell>
          <cell r="EC958" t="str">
            <v>Def</v>
          </cell>
          <cell r="ED958" t="str">
            <v>Local Recreational Facilities</v>
          </cell>
        </row>
        <row r="959">
          <cell r="D959" t="str">
            <v>PC2130249</v>
          </cell>
          <cell r="E959" t="str">
            <v>Design, Consent And Consult For Coastal Protection - Future Works</v>
          </cell>
          <cell r="F959" t="str">
            <v>Auckland Council</v>
          </cell>
          <cell r="G959" t="str">
            <v>Parks, sports and recreation</v>
          </cell>
          <cell r="H959" t="str">
            <v>E171205</v>
          </cell>
          <cell r="I959" t="str">
            <v>Local and sports parks - north management</v>
          </cell>
          <cell r="J959" t="str">
            <v>Lifestyle and culture</v>
          </cell>
          <cell r="K959" t="str">
            <v>Local parks services</v>
          </cell>
          <cell r="L959" t="str">
            <v>Local parks</v>
          </cell>
          <cell r="M959" t="str">
            <v>Local activities</v>
          </cell>
          <cell r="N959" t="str">
            <v>Local parks services</v>
          </cell>
          <cell r="O959" t="str">
            <v>Local parks</v>
          </cell>
          <cell r="P959" t="str">
            <v>Lifestyle and culture</v>
          </cell>
          <cell r="Q959" t="str">
            <v>Local parks services</v>
          </cell>
          <cell r="R959" t="str">
            <v>Local parks</v>
          </cell>
          <cell r="S959" t="str">
            <v>A1241205</v>
          </cell>
          <cell r="T959" t="str">
            <v>A1241205</v>
          </cell>
          <cell r="U959" t="str">
            <v>Local parks</v>
          </cell>
          <cell r="V959" t="str">
            <v>L175</v>
          </cell>
          <cell r="W959" t="str">
            <v>Rodney</v>
          </cell>
          <cell r="X959" t="str">
            <v>PL40810</v>
          </cell>
          <cell r="Y959" t="str">
            <v>Expense</v>
          </cell>
          <cell r="Z959">
            <v>20120701</v>
          </cell>
          <cell r="AA959">
            <v>20130630</v>
          </cell>
          <cell r="AB959">
            <v>1</v>
          </cell>
          <cell r="AC959" t="str">
            <v>Programme</v>
          </cell>
          <cell r="AD959">
            <v>1</v>
          </cell>
          <cell r="AE959">
            <v>0</v>
          </cell>
          <cell r="AF959">
            <v>0</v>
          </cell>
          <cell r="AG959">
            <v>0</v>
          </cell>
          <cell r="AH959">
            <v>2</v>
          </cell>
          <cell r="AI959" t="str">
            <v>Local &amp; Sports Parks</v>
          </cell>
          <cell r="AJ959" t="str">
            <v>Structures parks</v>
          </cell>
          <cell r="AK959">
            <v>40</v>
          </cell>
          <cell r="AM959">
            <v>1</v>
          </cell>
          <cell r="AT959">
            <v>21398</v>
          </cell>
          <cell r="BD959">
            <v>3.1E-2</v>
          </cell>
          <cell r="BE959">
            <v>6.1930000000000041E-2</v>
          </cell>
          <cell r="BF959">
            <v>9.3787900000000146E-2</v>
          </cell>
          <cell r="BG959">
            <v>0.12878911280000027</v>
          </cell>
          <cell r="BH959">
            <v>0.16491036440960039</v>
          </cell>
          <cell r="BI959">
            <v>0.19869276497747879</v>
          </cell>
          <cell r="BJ959">
            <v>0.23225616239684821</v>
          </cell>
          <cell r="BK959">
            <v>0.27045610343115034</v>
          </cell>
          <cell r="BL959">
            <v>0.31238115484437823</v>
          </cell>
          <cell r="BM959">
            <v>0.35568973295424255</v>
          </cell>
          <cell r="BN959">
            <v>0</v>
          </cell>
          <cell r="BO959">
            <v>663.33799999999997</v>
          </cell>
          <cell r="BP959">
            <v>0</v>
          </cell>
          <cell r="BQ959">
            <v>0</v>
          </cell>
          <cell r="BR959">
            <v>0</v>
          </cell>
          <cell r="BS959">
            <v>0</v>
          </cell>
          <cell r="BT959">
            <v>0</v>
          </cell>
          <cell r="BU959">
            <v>0</v>
          </cell>
          <cell r="BV959">
            <v>0</v>
          </cell>
          <cell r="BW959">
            <v>0</v>
          </cell>
          <cell r="BX959">
            <v>0</v>
          </cell>
          <cell r="BY959">
            <v>0</v>
          </cell>
          <cell r="BZ959">
            <v>22061.338</v>
          </cell>
          <cell r="CA959">
            <v>0</v>
          </cell>
          <cell r="CB959">
            <v>0</v>
          </cell>
          <cell r="CC959">
            <v>0</v>
          </cell>
          <cell r="CD959">
            <v>0</v>
          </cell>
          <cell r="CE959">
            <v>0</v>
          </cell>
          <cell r="CF959">
            <v>0</v>
          </cell>
          <cell r="CG959">
            <v>0</v>
          </cell>
          <cell r="CH959">
            <v>0</v>
          </cell>
          <cell r="CI959">
            <v>0</v>
          </cell>
          <cell r="CK959">
            <v>0</v>
          </cell>
          <cell r="CL959">
            <v>22061.338</v>
          </cell>
          <cell r="CM959">
            <v>0</v>
          </cell>
          <cell r="CN959">
            <v>0</v>
          </cell>
          <cell r="CO959">
            <v>0</v>
          </cell>
          <cell r="CP959">
            <v>0</v>
          </cell>
          <cell r="CQ959">
            <v>0</v>
          </cell>
          <cell r="CR959">
            <v>0</v>
          </cell>
          <cell r="CS959">
            <v>0</v>
          </cell>
          <cell r="CT959">
            <v>0</v>
          </cell>
          <cell r="CU959">
            <v>0</v>
          </cell>
          <cell r="CW959">
            <v>0</v>
          </cell>
          <cell r="CX959">
            <v>0</v>
          </cell>
          <cell r="CY959">
            <v>0</v>
          </cell>
          <cell r="CZ959">
            <v>0</v>
          </cell>
          <cell r="DA959">
            <v>0</v>
          </cell>
          <cell r="DB959">
            <v>0</v>
          </cell>
          <cell r="DC959">
            <v>0</v>
          </cell>
          <cell r="DD959">
            <v>0</v>
          </cell>
          <cell r="DE959">
            <v>0</v>
          </cell>
          <cell r="DF959">
            <v>0</v>
          </cell>
          <cell r="DG959">
            <v>0</v>
          </cell>
          <cell r="DI959">
            <v>0</v>
          </cell>
          <cell r="DJ959">
            <v>0</v>
          </cell>
          <cell r="DK959">
            <v>0</v>
          </cell>
          <cell r="DL959">
            <v>0</v>
          </cell>
          <cell r="DM959">
            <v>0</v>
          </cell>
          <cell r="DN959">
            <v>0</v>
          </cell>
          <cell r="DO959">
            <v>0</v>
          </cell>
          <cell r="DP959">
            <v>0</v>
          </cell>
          <cell r="DQ959">
            <v>0</v>
          </cell>
          <cell r="DR959">
            <v>0</v>
          </cell>
          <cell r="DS959">
            <v>0</v>
          </cell>
          <cell r="DU959" t="str">
            <v>RDC 41064-2</v>
          </cell>
          <cell r="DV959">
            <v>0</v>
          </cell>
          <cell r="DW959">
            <v>0</v>
          </cell>
          <cell r="DX959">
            <v>2</v>
          </cell>
          <cell r="DY959">
            <v>21398</v>
          </cell>
          <cell r="DZ959">
            <v>22061.338</v>
          </cell>
          <cell r="EB959">
            <v>22061.338</v>
          </cell>
          <cell r="EC959" t="str">
            <v>Def</v>
          </cell>
          <cell r="ED959" t="str">
            <v>Local Recreational Facilities</v>
          </cell>
        </row>
        <row r="960">
          <cell r="D960" t="str">
            <v>PC2130250a</v>
          </cell>
          <cell r="E960" t="str">
            <v>Design, consultation and consent for toilets</v>
          </cell>
          <cell r="F960" t="str">
            <v>Auckland Council</v>
          </cell>
          <cell r="G960" t="str">
            <v>Parks, sports and recreation</v>
          </cell>
          <cell r="H960" t="str">
            <v>E171205</v>
          </cell>
          <cell r="I960" t="str">
            <v>Local and sports parks - north management</v>
          </cell>
          <cell r="J960" t="str">
            <v>Lifestyle and culture</v>
          </cell>
          <cell r="K960" t="str">
            <v>Local parks services</v>
          </cell>
          <cell r="L960" t="str">
            <v>Local parks</v>
          </cell>
          <cell r="M960" t="str">
            <v>Local activities</v>
          </cell>
          <cell r="N960" t="str">
            <v>Local parks services</v>
          </cell>
          <cell r="O960" t="str">
            <v>Local parks</v>
          </cell>
          <cell r="P960" t="str">
            <v>Lifestyle and culture</v>
          </cell>
          <cell r="Q960" t="str">
            <v>Local parks services</v>
          </cell>
          <cell r="R960" t="str">
            <v>Local parks</v>
          </cell>
          <cell r="S960" t="str">
            <v>A1241205</v>
          </cell>
          <cell r="T960" t="str">
            <v>A1241205</v>
          </cell>
          <cell r="U960" t="str">
            <v>Local parks</v>
          </cell>
          <cell r="V960" t="str">
            <v>L125</v>
          </cell>
          <cell r="W960" t="str">
            <v>Hibiscus and Bays</v>
          </cell>
          <cell r="X960" t="str">
            <v>PL40810</v>
          </cell>
          <cell r="Y960" t="str">
            <v>Expense</v>
          </cell>
          <cell r="Z960">
            <v>20110701</v>
          </cell>
          <cell r="AA960">
            <v>20220630</v>
          </cell>
          <cell r="AB960">
            <v>1</v>
          </cell>
          <cell r="AC960" t="str">
            <v>Programme</v>
          </cell>
          <cell r="AD960">
            <v>0.73</v>
          </cell>
          <cell r="AE960">
            <v>0</v>
          </cell>
          <cell r="AF960">
            <v>0.27</v>
          </cell>
          <cell r="AG960">
            <v>0</v>
          </cell>
          <cell r="AH960">
            <v>2</v>
          </cell>
          <cell r="AI960" t="str">
            <v>Local &amp; Sports Parks</v>
          </cell>
          <cell r="AJ960" t="str">
            <v>Buildings (Capex)</v>
          </cell>
          <cell r="AK960">
            <v>75</v>
          </cell>
          <cell r="AM960">
            <v>0.73</v>
          </cell>
          <cell r="AO960">
            <v>0.27</v>
          </cell>
          <cell r="AS960">
            <v>15362</v>
          </cell>
          <cell r="AU960">
            <v>15446</v>
          </cell>
          <cell r="AW960">
            <v>15406</v>
          </cell>
          <cell r="AY960">
            <v>15393</v>
          </cell>
          <cell r="BA960">
            <v>15000</v>
          </cell>
          <cell r="BB960">
            <v>15000</v>
          </cell>
          <cell r="BC960">
            <v>15000</v>
          </cell>
          <cell r="BD960">
            <v>3.1E-2</v>
          </cell>
          <cell r="BE960">
            <v>6.1930000000000041E-2</v>
          </cell>
          <cell r="BF960">
            <v>9.3787900000000146E-2</v>
          </cell>
          <cell r="BG960">
            <v>0.12878911280000027</v>
          </cell>
          <cell r="BH960">
            <v>0.16491036440960039</v>
          </cell>
          <cell r="BI960">
            <v>0.19869276497747879</v>
          </cell>
          <cell r="BJ960">
            <v>0.23225616239684821</v>
          </cell>
          <cell r="BK960">
            <v>0.27045610343115034</v>
          </cell>
          <cell r="BL960">
            <v>0.31238115484437823</v>
          </cell>
          <cell r="BM960">
            <v>0.35568973295424255</v>
          </cell>
          <cell r="BN960">
            <v>0</v>
          </cell>
          <cell r="BO960">
            <v>0</v>
          </cell>
          <cell r="BP960">
            <v>956.57078000000058</v>
          </cell>
          <cell r="BQ960">
            <v>0</v>
          </cell>
          <cell r="BR960">
            <v>1984.1250717968041</v>
          </cell>
          <cell r="BS960">
            <v>0</v>
          </cell>
          <cell r="BT960">
            <v>3058.477731298331</v>
          </cell>
          <cell r="BU960">
            <v>0</v>
          </cell>
          <cell r="BV960">
            <v>4056.8415514672552</v>
          </cell>
          <cell r="BW960">
            <v>4685.7173226656732</v>
          </cell>
          <cell r="BX960">
            <v>5335.3459943136386</v>
          </cell>
          <cell r="BY960">
            <v>15362</v>
          </cell>
          <cell r="BZ960">
            <v>0</v>
          </cell>
          <cell r="CA960">
            <v>16402.570780000002</v>
          </cell>
          <cell r="CB960">
            <v>0</v>
          </cell>
          <cell r="CC960">
            <v>17390.125071796803</v>
          </cell>
          <cell r="CD960">
            <v>0</v>
          </cell>
          <cell r="CE960">
            <v>18451.477731298331</v>
          </cell>
          <cell r="CF960">
            <v>0</v>
          </cell>
          <cell r="CG960">
            <v>19056.841551467256</v>
          </cell>
          <cell r="CH960">
            <v>19685.717322665674</v>
          </cell>
          <cell r="CI960">
            <v>20335.34599431364</v>
          </cell>
          <cell r="CK960">
            <v>11214.26</v>
          </cell>
          <cell r="CL960">
            <v>0</v>
          </cell>
          <cell r="CM960">
            <v>11973.876669400001</v>
          </cell>
          <cell r="CN960">
            <v>0</v>
          </cell>
          <cell r="CO960">
            <v>12694.791302411666</v>
          </cell>
          <cell r="CP960">
            <v>0</v>
          </cell>
          <cell r="CQ960">
            <v>13469.578743847782</v>
          </cell>
          <cell r="CR960">
            <v>0</v>
          </cell>
          <cell r="CS960">
            <v>13911.494332571097</v>
          </cell>
          <cell r="CT960">
            <v>14370.573645545941</v>
          </cell>
          <cell r="CU960">
            <v>14844.802575848957</v>
          </cell>
          <cell r="CW960">
            <v>4147.7400000000007</v>
          </cell>
          <cell r="CX960">
            <v>0</v>
          </cell>
          <cell r="CY960">
            <v>4428.6941106000004</v>
          </cell>
          <cell r="CZ960">
            <v>0</v>
          </cell>
          <cell r="DA960">
            <v>4695.3337693851372</v>
          </cell>
          <cell r="DB960">
            <v>0</v>
          </cell>
          <cell r="DC960">
            <v>4981.8989874505496</v>
          </cell>
          <cell r="DD960">
            <v>0</v>
          </cell>
          <cell r="DE960">
            <v>5145.3472188961596</v>
          </cell>
          <cell r="DF960">
            <v>5315.1436771197323</v>
          </cell>
          <cell r="DG960">
            <v>5490.5434184646829</v>
          </cell>
          <cell r="DI960">
            <v>0</v>
          </cell>
          <cell r="DJ960">
            <v>0</v>
          </cell>
          <cell r="DK960">
            <v>0</v>
          </cell>
          <cell r="DL960">
            <v>0</v>
          </cell>
          <cell r="DM960">
            <v>0</v>
          </cell>
          <cell r="DN960">
            <v>0</v>
          </cell>
          <cell r="DO960">
            <v>0</v>
          </cell>
          <cell r="DP960">
            <v>0</v>
          </cell>
          <cell r="DQ960">
            <v>0</v>
          </cell>
          <cell r="DR960">
            <v>0</v>
          </cell>
          <cell r="DS960">
            <v>0</v>
          </cell>
          <cell r="DU960" t="str">
            <v>none</v>
          </cell>
          <cell r="DV960">
            <v>24636.15</v>
          </cell>
          <cell r="DW960">
            <v>1</v>
          </cell>
          <cell r="DX960">
            <v>1</v>
          </cell>
          <cell r="DY960">
            <v>91245</v>
          </cell>
          <cell r="DZ960">
            <v>111322.0784515417</v>
          </cell>
          <cell r="EB960">
            <v>111322.0784515417</v>
          </cell>
          <cell r="EC960" t="str">
            <v>Def</v>
          </cell>
          <cell r="ED960" t="str">
            <v>Local Recreational Facilities</v>
          </cell>
        </row>
        <row r="961">
          <cell r="D961" t="str">
            <v>PC2130250b</v>
          </cell>
          <cell r="E961" t="str">
            <v>Design, consultation and consent for toilets</v>
          </cell>
          <cell r="F961" t="str">
            <v>Auckland Council</v>
          </cell>
          <cell r="G961" t="str">
            <v>Parks, sports and recreation</v>
          </cell>
          <cell r="H961" t="str">
            <v>E171205</v>
          </cell>
          <cell r="I961" t="str">
            <v>Local and sports parks - north management</v>
          </cell>
          <cell r="J961" t="str">
            <v>Lifestyle and culture</v>
          </cell>
          <cell r="K961" t="str">
            <v>Local parks services</v>
          </cell>
          <cell r="L961" t="str">
            <v>Local parks</v>
          </cell>
          <cell r="M961" t="str">
            <v>Local activities</v>
          </cell>
          <cell r="N961" t="str">
            <v>Local parks services</v>
          </cell>
          <cell r="O961" t="str">
            <v>Local parks</v>
          </cell>
          <cell r="P961" t="str">
            <v>Lifestyle and culture</v>
          </cell>
          <cell r="Q961" t="str">
            <v>Local parks services</v>
          </cell>
          <cell r="R961" t="str">
            <v>Local parks</v>
          </cell>
          <cell r="S961" t="str">
            <v>A1241205</v>
          </cell>
          <cell r="T961" t="str">
            <v>A1241205</v>
          </cell>
          <cell r="U961" t="str">
            <v>Local parks</v>
          </cell>
          <cell r="V961" t="str">
            <v>L175</v>
          </cell>
          <cell r="W961" t="str">
            <v>Rodney</v>
          </cell>
          <cell r="X961" t="str">
            <v>PL40810</v>
          </cell>
          <cell r="Y961" t="str">
            <v>Expense</v>
          </cell>
          <cell r="Z961">
            <v>20110701</v>
          </cell>
          <cell r="AA961">
            <v>20220630</v>
          </cell>
          <cell r="AB961">
            <v>1</v>
          </cell>
          <cell r="AC961" t="str">
            <v>Programme</v>
          </cell>
          <cell r="AD961">
            <v>0.73</v>
          </cell>
          <cell r="AE961">
            <v>0</v>
          </cell>
          <cell r="AF961">
            <v>0.27</v>
          </cell>
          <cell r="AG961">
            <v>0</v>
          </cell>
          <cell r="AH961">
            <v>2</v>
          </cell>
          <cell r="AI961" t="str">
            <v>Local &amp; Sports Parks</v>
          </cell>
          <cell r="AJ961" t="str">
            <v>Buildings (Capex)</v>
          </cell>
          <cell r="AK961">
            <v>75</v>
          </cell>
          <cell r="AM961">
            <v>0.73</v>
          </cell>
          <cell r="AO961">
            <v>0.27</v>
          </cell>
          <cell r="AS961">
            <v>15362</v>
          </cell>
          <cell r="AU961">
            <v>15446</v>
          </cell>
          <cell r="AW961">
            <v>15406</v>
          </cell>
          <cell r="AY961">
            <v>15393</v>
          </cell>
          <cell r="BA961">
            <v>15000</v>
          </cell>
          <cell r="BB961">
            <v>15000</v>
          </cell>
          <cell r="BC961">
            <v>15000</v>
          </cell>
          <cell r="BD961">
            <v>3.1E-2</v>
          </cell>
          <cell r="BE961">
            <v>6.1930000000000041E-2</v>
          </cell>
          <cell r="BF961">
            <v>9.3787900000000146E-2</v>
          </cell>
          <cell r="BG961">
            <v>0.12878911280000027</v>
          </cell>
          <cell r="BH961">
            <v>0.16491036440960039</v>
          </cell>
          <cell r="BI961">
            <v>0.19869276497747879</v>
          </cell>
          <cell r="BJ961">
            <v>0.23225616239684821</v>
          </cell>
          <cell r="BK961">
            <v>0.27045610343115034</v>
          </cell>
          <cell r="BL961">
            <v>0.31238115484437823</v>
          </cell>
          <cell r="BM961">
            <v>0.35568973295424255</v>
          </cell>
          <cell r="BN961">
            <v>0</v>
          </cell>
          <cell r="BO961">
            <v>0</v>
          </cell>
          <cell r="BP961">
            <v>956.57078000000058</v>
          </cell>
          <cell r="BQ961">
            <v>0</v>
          </cell>
          <cell r="BR961">
            <v>1984.1250717968041</v>
          </cell>
          <cell r="BS961">
            <v>0</v>
          </cell>
          <cell r="BT961">
            <v>3058.477731298331</v>
          </cell>
          <cell r="BU961">
            <v>0</v>
          </cell>
          <cell r="BV961">
            <v>4056.8415514672552</v>
          </cell>
          <cell r="BW961">
            <v>4685.7173226656732</v>
          </cell>
          <cell r="BX961">
            <v>5335.3459943136386</v>
          </cell>
          <cell r="BY961">
            <v>15362</v>
          </cell>
          <cell r="BZ961">
            <v>0</v>
          </cell>
          <cell r="CA961">
            <v>16402.570780000002</v>
          </cell>
          <cell r="CB961">
            <v>0</v>
          </cell>
          <cell r="CC961">
            <v>17390.125071796803</v>
          </cell>
          <cell r="CD961">
            <v>0</v>
          </cell>
          <cell r="CE961">
            <v>18451.477731298331</v>
          </cell>
          <cell r="CF961">
            <v>0</v>
          </cell>
          <cell r="CG961">
            <v>19056.841551467256</v>
          </cell>
          <cell r="CH961">
            <v>19685.717322665674</v>
          </cell>
          <cell r="CI961">
            <v>20335.34599431364</v>
          </cell>
          <cell r="CK961">
            <v>11214.26</v>
          </cell>
          <cell r="CL961">
            <v>0</v>
          </cell>
          <cell r="CM961">
            <v>11973.876669400001</v>
          </cell>
          <cell r="CN961">
            <v>0</v>
          </cell>
          <cell r="CO961">
            <v>12694.791302411666</v>
          </cell>
          <cell r="CP961">
            <v>0</v>
          </cell>
          <cell r="CQ961">
            <v>13469.578743847782</v>
          </cell>
          <cell r="CR961">
            <v>0</v>
          </cell>
          <cell r="CS961">
            <v>13911.494332571097</v>
          </cell>
          <cell r="CT961">
            <v>14370.573645545941</v>
          </cell>
          <cell r="CU961">
            <v>14844.802575848957</v>
          </cell>
          <cell r="CW961">
            <v>4147.7400000000007</v>
          </cell>
          <cell r="CX961">
            <v>0</v>
          </cell>
          <cell r="CY961">
            <v>4428.6941106000004</v>
          </cell>
          <cell r="CZ961">
            <v>0</v>
          </cell>
          <cell r="DA961">
            <v>4695.3337693851372</v>
          </cell>
          <cell r="DB961">
            <v>0</v>
          </cell>
          <cell r="DC961">
            <v>4981.8989874505496</v>
          </cell>
          <cell r="DD961">
            <v>0</v>
          </cell>
          <cell r="DE961">
            <v>5145.3472188961596</v>
          </cell>
          <cell r="DF961">
            <v>5315.1436771197323</v>
          </cell>
          <cell r="DG961">
            <v>5490.5434184646829</v>
          </cell>
          <cell r="DI961">
            <v>0</v>
          </cell>
          <cell r="DJ961">
            <v>0</v>
          </cell>
          <cell r="DK961">
            <v>0</v>
          </cell>
          <cell r="DL961">
            <v>0</v>
          </cell>
          <cell r="DM961">
            <v>0</v>
          </cell>
          <cell r="DN961">
            <v>0</v>
          </cell>
          <cell r="DO961">
            <v>0</v>
          </cell>
          <cell r="DP961">
            <v>0</v>
          </cell>
          <cell r="DQ961">
            <v>0</v>
          </cell>
          <cell r="DR961">
            <v>0</v>
          </cell>
          <cell r="DS961">
            <v>0</v>
          </cell>
          <cell r="DU961" t="str">
            <v>none</v>
          </cell>
          <cell r="DV961">
            <v>24636.15</v>
          </cell>
          <cell r="DW961">
            <v>1</v>
          </cell>
          <cell r="DX961">
            <v>1</v>
          </cell>
          <cell r="DY961">
            <v>91245</v>
          </cell>
          <cell r="DZ961">
            <v>111322.0784515417</v>
          </cell>
          <cell r="EB961">
            <v>111322.0784515417</v>
          </cell>
          <cell r="EC961" t="str">
            <v>Def</v>
          </cell>
          <cell r="ED961" t="str">
            <v>Local Recreational Facilities</v>
          </cell>
        </row>
        <row r="962">
          <cell r="D962" t="str">
            <v>PC2130251</v>
          </cell>
          <cell r="E962" t="str">
            <v>Develop Alnwick extension utility reserve</v>
          </cell>
          <cell r="F962" t="str">
            <v>Auckland Council</v>
          </cell>
          <cell r="G962" t="str">
            <v>Parks, sports and recreation</v>
          </cell>
          <cell r="H962" t="str">
            <v>E171205</v>
          </cell>
          <cell r="I962" t="str">
            <v>Local and sports parks - north management</v>
          </cell>
          <cell r="J962" t="str">
            <v>Lifestyle and culture</v>
          </cell>
          <cell r="K962" t="str">
            <v>Local parks services</v>
          </cell>
          <cell r="L962" t="str">
            <v>Local parks</v>
          </cell>
          <cell r="M962" t="str">
            <v>Local activities</v>
          </cell>
          <cell r="N962" t="str">
            <v>Local parks services</v>
          </cell>
          <cell r="O962" t="str">
            <v>Local parks</v>
          </cell>
          <cell r="P962" t="str">
            <v>Lifestyle and culture</v>
          </cell>
          <cell r="Q962" t="str">
            <v>Local parks services</v>
          </cell>
          <cell r="R962" t="str">
            <v>Local parks</v>
          </cell>
          <cell r="S962" t="str">
            <v>A1241205</v>
          </cell>
          <cell r="T962" t="str">
            <v>A1241205</v>
          </cell>
          <cell r="U962" t="str">
            <v>Local parks</v>
          </cell>
          <cell r="V962" t="str">
            <v>L175</v>
          </cell>
          <cell r="W962" t="str">
            <v>Rodney</v>
          </cell>
          <cell r="X962" t="str">
            <v>PL40810</v>
          </cell>
          <cell r="Y962" t="str">
            <v>Expense</v>
          </cell>
          <cell r="Z962">
            <v>20180701</v>
          </cell>
          <cell r="AA962">
            <v>20190630</v>
          </cell>
          <cell r="AB962">
            <v>2</v>
          </cell>
          <cell r="AC962" t="str">
            <v>Discrete</v>
          </cell>
          <cell r="AD962">
            <v>0</v>
          </cell>
          <cell r="AE962">
            <v>0</v>
          </cell>
          <cell r="AF962">
            <v>1</v>
          </cell>
          <cell r="AG962">
            <v>0</v>
          </cell>
          <cell r="AH962">
            <v>2</v>
          </cell>
          <cell r="AI962" t="str">
            <v>Local &amp; Sports Parks</v>
          </cell>
          <cell r="AJ962" t="str">
            <v>Structures parks</v>
          </cell>
          <cell r="AK962">
            <v>35</v>
          </cell>
          <cell r="AO962">
            <v>1</v>
          </cell>
          <cell r="AZ962">
            <v>51430</v>
          </cell>
          <cell r="BD962">
            <v>3.1E-2</v>
          </cell>
          <cell r="BE962">
            <v>6.1930000000000041E-2</v>
          </cell>
          <cell r="BF962">
            <v>9.3787900000000146E-2</v>
          </cell>
          <cell r="BG962">
            <v>0.12878911280000027</v>
          </cell>
          <cell r="BH962">
            <v>0.16491036440960039</v>
          </cell>
          <cell r="BI962">
            <v>0.19869276497747879</v>
          </cell>
          <cell r="BJ962">
            <v>0.23225616239684821</v>
          </cell>
          <cell r="BK962">
            <v>0.27045610343115034</v>
          </cell>
          <cell r="BL962">
            <v>0.31238115484437823</v>
          </cell>
          <cell r="BM962">
            <v>0.35568973295424255</v>
          </cell>
          <cell r="BN962">
            <v>0</v>
          </cell>
          <cell r="BO962">
            <v>0</v>
          </cell>
          <cell r="BP962">
            <v>0</v>
          </cell>
          <cell r="BQ962">
            <v>0</v>
          </cell>
          <cell r="BR962">
            <v>0</v>
          </cell>
          <cell r="BS962">
            <v>0</v>
          </cell>
          <cell r="BT962">
            <v>0</v>
          </cell>
          <cell r="BU962">
            <v>11944.934432069904</v>
          </cell>
          <cell r="BV962">
            <v>0</v>
          </cell>
          <cell r="BW962">
            <v>0</v>
          </cell>
          <cell r="BX962">
            <v>0</v>
          </cell>
          <cell r="BY962">
            <v>0</v>
          </cell>
          <cell r="BZ962">
            <v>0</v>
          </cell>
          <cell r="CA962">
            <v>0</v>
          </cell>
          <cell r="CB962">
            <v>0</v>
          </cell>
          <cell r="CC962">
            <v>0</v>
          </cell>
          <cell r="CD962">
            <v>0</v>
          </cell>
          <cell r="CE962">
            <v>0</v>
          </cell>
          <cell r="CF962">
            <v>63374.934432069902</v>
          </cell>
          <cell r="CG962">
            <v>0</v>
          </cell>
          <cell r="CH962">
            <v>0</v>
          </cell>
          <cell r="CI962">
            <v>0</v>
          </cell>
          <cell r="CK962">
            <v>0</v>
          </cell>
          <cell r="CL962">
            <v>0</v>
          </cell>
          <cell r="CM962">
            <v>0</v>
          </cell>
          <cell r="CN962">
            <v>0</v>
          </cell>
          <cell r="CO962">
            <v>0</v>
          </cell>
          <cell r="CP962">
            <v>0</v>
          </cell>
          <cell r="CQ962">
            <v>0</v>
          </cell>
          <cell r="CR962">
            <v>0</v>
          </cell>
          <cell r="CS962">
            <v>0</v>
          </cell>
          <cell r="CT962">
            <v>0</v>
          </cell>
          <cell r="CU962">
            <v>0</v>
          </cell>
          <cell r="CW962">
            <v>0</v>
          </cell>
          <cell r="CX962">
            <v>0</v>
          </cell>
          <cell r="CY962">
            <v>0</v>
          </cell>
          <cell r="CZ962">
            <v>0</v>
          </cell>
          <cell r="DA962">
            <v>0</v>
          </cell>
          <cell r="DB962">
            <v>0</v>
          </cell>
          <cell r="DC962">
            <v>0</v>
          </cell>
          <cell r="DD962">
            <v>63374.934432069902</v>
          </cell>
          <cell r="DE962">
            <v>0</v>
          </cell>
          <cell r="DF962">
            <v>0</v>
          </cell>
          <cell r="DG962">
            <v>0</v>
          </cell>
          <cell r="DI962">
            <v>0</v>
          </cell>
          <cell r="DJ962">
            <v>0</v>
          </cell>
          <cell r="DK962">
            <v>0</v>
          </cell>
          <cell r="DL962">
            <v>0</v>
          </cell>
          <cell r="DM962">
            <v>0</v>
          </cell>
          <cell r="DN962">
            <v>0</v>
          </cell>
          <cell r="DO962">
            <v>0</v>
          </cell>
          <cell r="DP962">
            <v>0</v>
          </cell>
          <cell r="DQ962">
            <v>0</v>
          </cell>
          <cell r="DR962">
            <v>0</v>
          </cell>
          <cell r="DS962">
            <v>0</v>
          </cell>
          <cell r="DU962" t="str">
            <v>RDC 41781-1</v>
          </cell>
          <cell r="DV962">
            <v>51430</v>
          </cell>
          <cell r="DW962">
            <v>1</v>
          </cell>
          <cell r="DX962">
            <v>1</v>
          </cell>
          <cell r="DY962">
            <v>51430</v>
          </cell>
          <cell r="DZ962">
            <v>63374.934432069902</v>
          </cell>
          <cell r="EB962">
            <v>63374.934432069902</v>
          </cell>
          <cell r="EC962" t="str">
            <v>Def</v>
          </cell>
          <cell r="ED962" t="str">
            <v>Local Recreational Facilities</v>
          </cell>
        </row>
        <row r="963">
          <cell r="D963" t="str">
            <v>PC2130252</v>
          </cell>
          <cell r="E963" t="str">
            <v>Develop Riverhead neighbourhood reserve</v>
          </cell>
          <cell r="F963" t="str">
            <v>Auckland Council</v>
          </cell>
          <cell r="G963" t="str">
            <v>Parks, sports and recreation</v>
          </cell>
          <cell r="H963" t="str">
            <v>E171205</v>
          </cell>
          <cell r="I963" t="str">
            <v>Local and sports parks - north management</v>
          </cell>
          <cell r="J963" t="str">
            <v>Lifestyle and culture</v>
          </cell>
          <cell r="K963" t="str">
            <v>Local parks services</v>
          </cell>
          <cell r="L963" t="str">
            <v>Local parks</v>
          </cell>
          <cell r="M963" t="str">
            <v>Local activities</v>
          </cell>
          <cell r="N963" t="str">
            <v>Local parks services</v>
          </cell>
          <cell r="O963" t="str">
            <v>Local parks</v>
          </cell>
          <cell r="P963" t="str">
            <v>Lifestyle and culture</v>
          </cell>
          <cell r="Q963" t="str">
            <v>Local parks services</v>
          </cell>
          <cell r="R963" t="str">
            <v>Local parks</v>
          </cell>
          <cell r="S963" t="str">
            <v>A1241205</v>
          </cell>
          <cell r="T963" t="str">
            <v>A1241205</v>
          </cell>
          <cell r="U963" t="str">
            <v>Local parks</v>
          </cell>
          <cell r="V963" t="str">
            <v>L175</v>
          </cell>
          <cell r="W963" t="str">
            <v>Rodney</v>
          </cell>
          <cell r="X963" t="str">
            <v>PL40810</v>
          </cell>
          <cell r="Y963" t="str">
            <v>Expense</v>
          </cell>
          <cell r="Z963">
            <v>20160701</v>
          </cell>
          <cell r="AA963">
            <v>20170630</v>
          </cell>
          <cell r="AB963">
            <v>2</v>
          </cell>
          <cell r="AC963" t="str">
            <v>Discrete</v>
          </cell>
          <cell r="AD963">
            <v>0</v>
          </cell>
          <cell r="AE963">
            <v>0</v>
          </cell>
          <cell r="AF963">
            <v>1</v>
          </cell>
          <cell r="AG963">
            <v>0</v>
          </cell>
          <cell r="AH963">
            <v>2</v>
          </cell>
          <cell r="AI963" t="str">
            <v>Local &amp; Sports Parks</v>
          </cell>
          <cell r="AJ963" t="str">
            <v>Structures parks</v>
          </cell>
          <cell r="AK963">
            <v>35</v>
          </cell>
          <cell r="AO963">
            <v>1</v>
          </cell>
          <cell r="AX963">
            <v>257152</v>
          </cell>
          <cell r="AZ963">
            <v>0</v>
          </cell>
          <cell r="BD963">
            <v>3.1E-2</v>
          </cell>
          <cell r="BE963">
            <v>6.1930000000000041E-2</v>
          </cell>
          <cell r="BF963">
            <v>9.3787900000000146E-2</v>
          </cell>
          <cell r="BG963">
            <v>0.12878911280000027</v>
          </cell>
          <cell r="BH963">
            <v>0.16491036440960039</v>
          </cell>
          <cell r="BI963">
            <v>0.19869276497747879</v>
          </cell>
          <cell r="BJ963">
            <v>0.23225616239684821</v>
          </cell>
          <cell r="BK963">
            <v>0.27045610343115034</v>
          </cell>
          <cell r="BL963">
            <v>0.31238115484437823</v>
          </cell>
          <cell r="BM963">
            <v>0.35568973295424255</v>
          </cell>
          <cell r="BN963">
            <v>0</v>
          </cell>
          <cell r="BO963">
            <v>0</v>
          </cell>
          <cell r="BP963">
            <v>0</v>
          </cell>
          <cell r="BQ963">
            <v>0</v>
          </cell>
          <cell r="BR963">
            <v>0</v>
          </cell>
          <cell r="BS963">
            <v>42407.030028657558</v>
          </cell>
          <cell r="BT963">
            <v>0</v>
          </cell>
          <cell r="BU963">
            <v>0</v>
          </cell>
          <cell r="BV963">
            <v>0</v>
          </cell>
          <cell r="BW963">
            <v>0</v>
          </cell>
          <cell r="BX963">
            <v>0</v>
          </cell>
          <cell r="BY963">
            <v>0</v>
          </cell>
          <cell r="BZ963">
            <v>0</v>
          </cell>
          <cell r="CA963">
            <v>0</v>
          </cell>
          <cell r="CB963">
            <v>0</v>
          </cell>
          <cell r="CC963">
            <v>0</v>
          </cell>
          <cell r="CD963">
            <v>299559.03002865758</v>
          </cell>
          <cell r="CE963">
            <v>0</v>
          </cell>
          <cell r="CF963">
            <v>0</v>
          </cell>
          <cell r="CG963">
            <v>0</v>
          </cell>
          <cell r="CH963">
            <v>0</v>
          </cell>
          <cell r="CI963">
            <v>0</v>
          </cell>
          <cell r="CK963">
            <v>0</v>
          </cell>
          <cell r="CL963">
            <v>0</v>
          </cell>
          <cell r="CM963">
            <v>0</v>
          </cell>
          <cell r="CN963">
            <v>0</v>
          </cell>
          <cell r="CO963">
            <v>0</v>
          </cell>
          <cell r="CP963">
            <v>0</v>
          </cell>
          <cell r="CQ963">
            <v>0</v>
          </cell>
          <cell r="CR963">
            <v>0</v>
          </cell>
          <cell r="CS963">
            <v>0</v>
          </cell>
          <cell r="CT963">
            <v>0</v>
          </cell>
          <cell r="CU963">
            <v>0</v>
          </cell>
          <cell r="CW963">
            <v>0</v>
          </cell>
          <cell r="CX963">
            <v>0</v>
          </cell>
          <cell r="CY963">
            <v>0</v>
          </cell>
          <cell r="CZ963">
            <v>0</v>
          </cell>
          <cell r="DA963">
            <v>0</v>
          </cell>
          <cell r="DB963">
            <v>299559.03002865758</v>
          </cell>
          <cell r="DC963">
            <v>0</v>
          </cell>
          <cell r="DD963">
            <v>0</v>
          </cell>
          <cell r="DE963">
            <v>0</v>
          </cell>
          <cell r="DF963">
            <v>0</v>
          </cell>
          <cell r="DG963">
            <v>0</v>
          </cell>
          <cell r="DI963">
            <v>0</v>
          </cell>
          <cell r="DJ963">
            <v>0</v>
          </cell>
          <cell r="DK963">
            <v>0</v>
          </cell>
          <cell r="DL963">
            <v>0</v>
          </cell>
          <cell r="DM963">
            <v>0</v>
          </cell>
          <cell r="DN963">
            <v>0</v>
          </cell>
          <cell r="DO963">
            <v>0</v>
          </cell>
          <cell r="DP963">
            <v>0</v>
          </cell>
          <cell r="DQ963">
            <v>0</v>
          </cell>
          <cell r="DR963">
            <v>0</v>
          </cell>
          <cell r="DS963">
            <v>0</v>
          </cell>
          <cell r="DU963" t="str">
            <v>RDC 41782-1</v>
          </cell>
          <cell r="DV963">
            <v>257152</v>
          </cell>
          <cell r="DW963">
            <v>1</v>
          </cell>
          <cell r="DX963">
            <v>1</v>
          </cell>
          <cell r="DY963">
            <v>257152</v>
          </cell>
          <cell r="DZ963">
            <v>299559.03002865758</v>
          </cell>
          <cell r="EB963">
            <v>299559.03002865758</v>
          </cell>
          <cell r="EC963" t="str">
            <v>Def</v>
          </cell>
          <cell r="ED963" t="str">
            <v>Local Recreational Facilities</v>
          </cell>
        </row>
        <row r="964">
          <cell r="D964" t="str">
            <v>PC2130253</v>
          </cell>
          <cell r="E964" t="str">
            <v>Gulf Harbour Breakwater</v>
          </cell>
          <cell r="F964" t="str">
            <v>Auckland Council</v>
          </cell>
          <cell r="G964" t="str">
            <v>Parks, sports and recreation</v>
          </cell>
          <cell r="H964" t="str">
            <v>E171205</v>
          </cell>
          <cell r="I964" t="str">
            <v>Local and sports parks - north management</v>
          </cell>
          <cell r="J964" t="str">
            <v>Lifestyle and culture</v>
          </cell>
          <cell r="K964" t="str">
            <v>Local parks services</v>
          </cell>
          <cell r="L964" t="str">
            <v>Local parks</v>
          </cell>
          <cell r="M964" t="str">
            <v>Local activities</v>
          </cell>
          <cell r="N964" t="str">
            <v>Local parks services</v>
          </cell>
          <cell r="O964" t="str">
            <v>Local parks</v>
          </cell>
          <cell r="P964" t="str">
            <v>Lifestyle and culture</v>
          </cell>
          <cell r="Q964" t="str">
            <v>Local parks services</v>
          </cell>
          <cell r="R964" t="str">
            <v>Local parks</v>
          </cell>
          <cell r="S964" t="str">
            <v>A1241205</v>
          </cell>
          <cell r="T964" t="str">
            <v>A1241205</v>
          </cell>
          <cell r="U964" t="str">
            <v>Local parks</v>
          </cell>
          <cell r="V964" t="str">
            <v>L125</v>
          </cell>
          <cell r="W964" t="str">
            <v>Hibiscus and Bays</v>
          </cell>
          <cell r="X964" t="str">
            <v>FY12 - Only</v>
          </cell>
          <cell r="Y964" t="str">
            <v>Expense</v>
          </cell>
          <cell r="Z964">
            <v>20090701</v>
          </cell>
          <cell r="AA964">
            <v>20120630</v>
          </cell>
          <cell r="AB964">
            <v>2</v>
          </cell>
          <cell r="AC964" t="str">
            <v>Discrete</v>
          </cell>
          <cell r="AD964">
            <v>1</v>
          </cell>
          <cell r="AE964">
            <v>0</v>
          </cell>
          <cell r="AF964">
            <v>0</v>
          </cell>
          <cell r="AG964">
            <v>0</v>
          </cell>
          <cell r="AH964">
            <v>2</v>
          </cell>
          <cell r="AI964" t="str">
            <v>Local &amp; Sports Parks</v>
          </cell>
          <cell r="AJ964" t="str">
            <v>Structures parks</v>
          </cell>
          <cell r="AK964">
            <v>40</v>
          </cell>
          <cell r="AM964">
            <v>1</v>
          </cell>
          <cell r="AS964">
            <v>489720</v>
          </cell>
          <cell r="BD964">
            <v>3.1E-2</v>
          </cell>
          <cell r="BE964">
            <v>6.1930000000000041E-2</v>
          </cell>
          <cell r="BF964">
            <v>9.3787900000000146E-2</v>
          </cell>
          <cell r="BG964">
            <v>0.12878911280000027</v>
          </cell>
          <cell r="BH964">
            <v>0.16491036440960039</v>
          </cell>
          <cell r="BI964">
            <v>0.19869276497747879</v>
          </cell>
          <cell r="BJ964">
            <v>0.23225616239684821</v>
          </cell>
          <cell r="BK964">
            <v>0.27045610343115034</v>
          </cell>
          <cell r="BL964">
            <v>0.31238115484437823</v>
          </cell>
          <cell r="BM964">
            <v>0.35568973295424255</v>
          </cell>
          <cell r="BN964">
            <v>0</v>
          </cell>
          <cell r="BO964">
            <v>0</v>
          </cell>
          <cell r="BP964">
            <v>0</v>
          </cell>
          <cell r="BQ964">
            <v>0</v>
          </cell>
          <cell r="BR964">
            <v>0</v>
          </cell>
          <cell r="BS964">
            <v>0</v>
          </cell>
          <cell r="BT964">
            <v>0</v>
          </cell>
          <cell r="BU964">
            <v>0</v>
          </cell>
          <cell r="BV964">
            <v>0</v>
          </cell>
          <cell r="BW964">
            <v>0</v>
          </cell>
          <cell r="BX964">
            <v>0</v>
          </cell>
          <cell r="BY964">
            <v>489720</v>
          </cell>
          <cell r="BZ964">
            <v>0</v>
          </cell>
          <cell r="CA964">
            <v>0</v>
          </cell>
          <cell r="CB964">
            <v>0</v>
          </cell>
          <cell r="CC964">
            <v>0</v>
          </cell>
          <cell r="CD964">
            <v>0</v>
          </cell>
          <cell r="CE964">
            <v>0</v>
          </cell>
          <cell r="CF964">
            <v>0</v>
          </cell>
          <cell r="CG964">
            <v>0</v>
          </cell>
          <cell r="CH964">
            <v>0</v>
          </cell>
          <cell r="CI964">
            <v>0</v>
          </cell>
          <cell r="CK964">
            <v>489720</v>
          </cell>
          <cell r="CL964">
            <v>0</v>
          </cell>
          <cell r="CM964">
            <v>0</v>
          </cell>
          <cell r="CN964">
            <v>0</v>
          </cell>
          <cell r="CO964">
            <v>0</v>
          </cell>
          <cell r="CP964">
            <v>0</v>
          </cell>
          <cell r="CQ964">
            <v>0</v>
          </cell>
          <cell r="CR964">
            <v>0</v>
          </cell>
          <cell r="CS964">
            <v>0</v>
          </cell>
          <cell r="CT964">
            <v>0</v>
          </cell>
          <cell r="CU964">
            <v>0</v>
          </cell>
          <cell r="CW964">
            <v>0</v>
          </cell>
          <cell r="CX964">
            <v>0</v>
          </cell>
          <cell r="CY964">
            <v>0</v>
          </cell>
          <cell r="CZ964">
            <v>0</v>
          </cell>
          <cell r="DA964">
            <v>0</v>
          </cell>
          <cell r="DB964">
            <v>0</v>
          </cell>
          <cell r="DC964">
            <v>0</v>
          </cell>
          <cell r="DD964">
            <v>0</v>
          </cell>
          <cell r="DE964">
            <v>0</v>
          </cell>
          <cell r="DF964">
            <v>0</v>
          </cell>
          <cell r="DG964">
            <v>0</v>
          </cell>
          <cell r="DI964">
            <v>0</v>
          </cell>
          <cell r="DJ964">
            <v>0</v>
          </cell>
          <cell r="DK964">
            <v>0</v>
          </cell>
          <cell r="DL964">
            <v>0</v>
          </cell>
          <cell r="DM964">
            <v>0</v>
          </cell>
          <cell r="DN964">
            <v>0</v>
          </cell>
          <cell r="DO964">
            <v>0</v>
          </cell>
          <cell r="DP964">
            <v>0</v>
          </cell>
          <cell r="DQ964">
            <v>0</v>
          </cell>
          <cell r="DR964">
            <v>0</v>
          </cell>
          <cell r="DS964">
            <v>0</v>
          </cell>
          <cell r="DU964" t="str">
            <v>RDC 40996-1</v>
          </cell>
          <cell r="DV964">
            <v>0</v>
          </cell>
          <cell r="DW964">
            <v>0</v>
          </cell>
          <cell r="DX964">
            <v>1</v>
          </cell>
          <cell r="DY964">
            <v>0</v>
          </cell>
          <cell r="DZ964">
            <v>0</v>
          </cell>
          <cell r="EB964">
            <v>0</v>
          </cell>
          <cell r="EC964" t="str">
            <v>Def</v>
          </cell>
          <cell r="ED964" t="str">
            <v>Local Recreational Facilities</v>
          </cell>
        </row>
        <row r="965">
          <cell r="D965" t="str">
            <v>PC2130255</v>
          </cell>
          <cell r="E965" t="str">
            <v>Hard court development</v>
          </cell>
          <cell r="F965" t="str">
            <v>Auckland Council</v>
          </cell>
          <cell r="G965" t="str">
            <v>Parks, sports and recreation</v>
          </cell>
          <cell r="H965" t="str">
            <v>E171205</v>
          </cell>
          <cell r="I965" t="str">
            <v>Local and sports parks - north management</v>
          </cell>
          <cell r="J965" t="str">
            <v>Lifestyle and culture</v>
          </cell>
          <cell r="K965" t="str">
            <v>Local parks services</v>
          </cell>
          <cell r="L965" t="str">
            <v>Local parks</v>
          </cell>
          <cell r="M965" t="str">
            <v>Local activities</v>
          </cell>
          <cell r="N965" t="str">
            <v>Local parks services</v>
          </cell>
          <cell r="O965" t="str">
            <v>Local parks</v>
          </cell>
          <cell r="P965" t="str">
            <v>Lifestyle and culture</v>
          </cell>
          <cell r="Q965" t="str">
            <v>Local parks services</v>
          </cell>
          <cell r="R965" t="str">
            <v>Local parks</v>
          </cell>
          <cell r="S965" t="str">
            <v>A1241205</v>
          </cell>
          <cell r="T965" t="str">
            <v>A1241205</v>
          </cell>
          <cell r="U965" t="str">
            <v>Local parks</v>
          </cell>
          <cell r="V965" t="str">
            <v>L175</v>
          </cell>
          <cell r="W965" t="str">
            <v>Rodney</v>
          </cell>
          <cell r="X965" t="str">
            <v>PL40810</v>
          </cell>
          <cell r="Y965" t="str">
            <v>Expense</v>
          </cell>
          <cell r="Z965">
            <v>20090701</v>
          </cell>
          <cell r="AA965">
            <v>20140630</v>
          </cell>
          <cell r="AB965">
            <v>1</v>
          </cell>
          <cell r="AC965" t="str">
            <v>Programme</v>
          </cell>
          <cell r="AD965">
            <v>0.79</v>
          </cell>
          <cell r="AE965">
            <v>0</v>
          </cell>
          <cell r="AF965">
            <v>0.21</v>
          </cell>
          <cell r="AG965">
            <v>0</v>
          </cell>
          <cell r="AH965">
            <v>2</v>
          </cell>
          <cell r="AI965" t="str">
            <v>Local &amp; Sports Parks</v>
          </cell>
          <cell r="AJ965" t="str">
            <v>Structures parks</v>
          </cell>
          <cell r="AK965">
            <v>35</v>
          </cell>
          <cell r="AM965">
            <v>0.79</v>
          </cell>
          <cell r="AO965">
            <v>0.21</v>
          </cell>
          <cell r="AS965">
            <v>61234</v>
          </cell>
          <cell r="AT965">
            <v>179371</v>
          </cell>
          <cell r="AU965">
            <v>102973</v>
          </cell>
          <cell r="BD965">
            <v>3.1E-2</v>
          </cell>
          <cell r="BE965">
            <v>6.1930000000000041E-2</v>
          </cell>
          <cell r="BF965">
            <v>9.3787900000000146E-2</v>
          </cell>
          <cell r="BG965">
            <v>0.12878911280000027</v>
          </cell>
          <cell r="BH965">
            <v>0.16491036440960039</v>
          </cell>
          <cell r="BI965">
            <v>0.19869276497747879</v>
          </cell>
          <cell r="BJ965">
            <v>0.23225616239684821</v>
          </cell>
          <cell r="BK965">
            <v>0.27045610343115034</v>
          </cell>
          <cell r="BL965">
            <v>0.31238115484437823</v>
          </cell>
          <cell r="BM965">
            <v>0.35568973295424255</v>
          </cell>
          <cell r="BN965">
            <v>0</v>
          </cell>
          <cell r="BO965">
            <v>5560.5010000000002</v>
          </cell>
          <cell r="BP965">
            <v>6377.1178900000041</v>
          </cell>
          <cell r="BQ965">
            <v>0</v>
          </cell>
          <cell r="BR965">
            <v>0</v>
          </cell>
          <cell r="BS965">
            <v>0</v>
          </cell>
          <cell r="BT965">
            <v>0</v>
          </cell>
          <cell r="BU965">
            <v>0</v>
          </cell>
          <cell r="BV965">
            <v>0</v>
          </cell>
          <cell r="BW965">
            <v>0</v>
          </cell>
          <cell r="BX965">
            <v>0</v>
          </cell>
          <cell r="BY965">
            <v>61234</v>
          </cell>
          <cell r="BZ965">
            <v>184931.50099999999</v>
          </cell>
          <cell r="CA965">
            <v>109350.11789000001</v>
          </cell>
          <cell r="CB965">
            <v>0</v>
          </cell>
          <cell r="CC965">
            <v>0</v>
          </cell>
          <cell r="CD965">
            <v>0</v>
          </cell>
          <cell r="CE965">
            <v>0</v>
          </cell>
          <cell r="CF965">
            <v>0</v>
          </cell>
          <cell r="CG965">
            <v>0</v>
          </cell>
          <cell r="CH965">
            <v>0</v>
          </cell>
          <cell r="CI965">
            <v>0</v>
          </cell>
          <cell r="CK965">
            <v>48374.86</v>
          </cell>
          <cell r="CL965">
            <v>146095.88579</v>
          </cell>
          <cell r="CM965">
            <v>86386.593133100017</v>
          </cell>
          <cell r="CN965">
            <v>0</v>
          </cell>
          <cell r="CO965">
            <v>0</v>
          </cell>
          <cell r="CP965">
            <v>0</v>
          </cell>
          <cell r="CQ965">
            <v>0</v>
          </cell>
          <cell r="CR965">
            <v>0</v>
          </cell>
          <cell r="CS965">
            <v>0</v>
          </cell>
          <cell r="CT965">
            <v>0</v>
          </cell>
          <cell r="CU965">
            <v>0</v>
          </cell>
          <cell r="CW965">
            <v>12859.14</v>
          </cell>
          <cell r="CX965">
            <v>38835.615209999996</v>
          </cell>
          <cell r="CY965">
            <v>22963.524756900002</v>
          </cell>
          <cell r="CZ965">
            <v>0</v>
          </cell>
          <cell r="DA965">
            <v>0</v>
          </cell>
          <cell r="DB965">
            <v>0</v>
          </cell>
          <cell r="DC965">
            <v>0</v>
          </cell>
          <cell r="DD965">
            <v>0</v>
          </cell>
          <cell r="DE965">
            <v>0</v>
          </cell>
          <cell r="DF965">
            <v>0</v>
          </cell>
          <cell r="DG965">
            <v>0</v>
          </cell>
          <cell r="DI965">
            <v>0</v>
          </cell>
          <cell r="DJ965">
            <v>0</v>
          </cell>
          <cell r="DK965">
            <v>0</v>
          </cell>
          <cell r="DL965">
            <v>0</v>
          </cell>
          <cell r="DM965">
            <v>0</v>
          </cell>
          <cell r="DN965">
            <v>0</v>
          </cell>
          <cell r="DO965">
            <v>0</v>
          </cell>
          <cell r="DP965">
            <v>0</v>
          </cell>
          <cell r="DQ965">
            <v>0</v>
          </cell>
          <cell r="DR965">
            <v>0</v>
          </cell>
          <cell r="DS965">
            <v>0</v>
          </cell>
          <cell r="DU965" t="str">
            <v>RDC 41677-1</v>
          </cell>
          <cell r="DV965">
            <v>59292.24</v>
          </cell>
          <cell r="DW965">
            <v>1</v>
          </cell>
          <cell r="DX965">
            <v>1</v>
          </cell>
          <cell r="DY965">
            <v>282344</v>
          </cell>
          <cell r="DZ965">
            <v>294281.61888999998</v>
          </cell>
          <cell r="EB965">
            <v>294281.61888999998</v>
          </cell>
          <cell r="EC965" t="str">
            <v>Def</v>
          </cell>
          <cell r="ED965" t="str">
            <v>Local Recreational Facilities</v>
          </cell>
        </row>
        <row r="966">
          <cell r="D966" t="str">
            <v>PC2130256</v>
          </cell>
          <cell r="E966" t="str">
            <v>Hatfields Beach - replacement toilet block</v>
          </cell>
          <cell r="F966" t="str">
            <v>Auckland Council</v>
          </cell>
          <cell r="G966" t="str">
            <v>Parks, sports and recreation</v>
          </cell>
          <cell r="H966" t="str">
            <v>E171205</v>
          </cell>
          <cell r="I966" t="str">
            <v>Local and sports parks - north management</v>
          </cell>
          <cell r="J966" t="str">
            <v>Lifestyle and culture</v>
          </cell>
          <cell r="K966" t="str">
            <v>Local parks services</v>
          </cell>
          <cell r="L966" t="str">
            <v>Local parks</v>
          </cell>
          <cell r="M966" t="str">
            <v>Local activities</v>
          </cell>
          <cell r="N966" t="str">
            <v>Local parks services</v>
          </cell>
          <cell r="O966" t="str">
            <v>Local parks</v>
          </cell>
          <cell r="P966" t="str">
            <v>Lifestyle and culture</v>
          </cell>
          <cell r="Q966" t="str">
            <v>Local parks services</v>
          </cell>
          <cell r="R966" t="str">
            <v>Local parks</v>
          </cell>
          <cell r="S966" t="str">
            <v>A1241205</v>
          </cell>
          <cell r="T966" t="str">
            <v>A1241205</v>
          </cell>
          <cell r="U966" t="str">
            <v>Local parks</v>
          </cell>
          <cell r="V966" t="str">
            <v>L125</v>
          </cell>
          <cell r="W966" t="str">
            <v>Hibiscus and Bays</v>
          </cell>
          <cell r="X966" t="str">
            <v>PL40810</v>
          </cell>
          <cell r="Y966" t="str">
            <v>Expense</v>
          </cell>
          <cell r="Z966">
            <v>20120701</v>
          </cell>
          <cell r="AA966">
            <v>20130630</v>
          </cell>
          <cell r="AB966">
            <v>2</v>
          </cell>
          <cell r="AC966" t="str">
            <v>Discrete</v>
          </cell>
          <cell r="AD966">
            <v>0.13</v>
          </cell>
          <cell r="AE966">
            <v>0</v>
          </cell>
          <cell r="AF966">
            <v>0.34</v>
          </cell>
          <cell r="AG966">
            <v>0.53</v>
          </cell>
          <cell r="AH966">
            <v>2</v>
          </cell>
          <cell r="AI966" t="str">
            <v>Local &amp; Sports Parks</v>
          </cell>
          <cell r="AJ966" t="str">
            <v>Structures parks</v>
          </cell>
          <cell r="AK966">
            <v>50</v>
          </cell>
          <cell r="AM966">
            <v>0.66</v>
          </cell>
          <cell r="AO966">
            <v>0.34</v>
          </cell>
          <cell r="AT966">
            <v>154617</v>
          </cell>
          <cell r="BD966">
            <v>3.1E-2</v>
          </cell>
          <cell r="BE966">
            <v>6.1930000000000041E-2</v>
          </cell>
          <cell r="BF966">
            <v>9.3787900000000146E-2</v>
          </cell>
          <cell r="BG966">
            <v>0.12878911280000027</v>
          </cell>
          <cell r="BH966">
            <v>0.16491036440960039</v>
          </cell>
          <cell r="BI966">
            <v>0.19869276497747879</v>
          </cell>
          <cell r="BJ966">
            <v>0.23225616239684821</v>
          </cell>
          <cell r="BK966">
            <v>0.27045610343115034</v>
          </cell>
          <cell r="BL966">
            <v>0.31238115484437823</v>
          </cell>
          <cell r="BM966">
            <v>0.35568973295424255</v>
          </cell>
          <cell r="BN966">
            <v>0</v>
          </cell>
          <cell r="BO966">
            <v>4793.1270000000004</v>
          </cell>
          <cell r="BP966">
            <v>0</v>
          </cell>
          <cell r="BQ966">
            <v>0</v>
          </cell>
          <cell r="BR966">
            <v>0</v>
          </cell>
          <cell r="BS966">
            <v>0</v>
          </cell>
          <cell r="BT966">
            <v>0</v>
          </cell>
          <cell r="BU966">
            <v>0</v>
          </cell>
          <cell r="BV966">
            <v>0</v>
          </cell>
          <cell r="BW966">
            <v>0</v>
          </cell>
          <cell r="BX966">
            <v>0</v>
          </cell>
          <cell r="BY966">
            <v>0</v>
          </cell>
          <cell r="BZ966">
            <v>159410.12700000001</v>
          </cell>
          <cell r="CA966">
            <v>0</v>
          </cell>
          <cell r="CB966">
            <v>0</v>
          </cell>
          <cell r="CC966">
            <v>0</v>
          </cell>
          <cell r="CD966">
            <v>0</v>
          </cell>
          <cell r="CE966">
            <v>0</v>
          </cell>
          <cell r="CF966">
            <v>0</v>
          </cell>
          <cell r="CG966">
            <v>0</v>
          </cell>
          <cell r="CH966">
            <v>0</v>
          </cell>
          <cell r="CI966">
            <v>0</v>
          </cell>
          <cell r="CK966">
            <v>0</v>
          </cell>
          <cell r="CL966">
            <v>20723.316510000001</v>
          </cell>
          <cell r="CM966">
            <v>0</v>
          </cell>
          <cell r="CN966">
            <v>0</v>
          </cell>
          <cell r="CO966">
            <v>0</v>
          </cell>
          <cell r="CP966">
            <v>0</v>
          </cell>
          <cell r="CQ966">
            <v>0</v>
          </cell>
          <cell r="CR966">
            <v>0</v>
          </cell>
          <cell r="CS966">
            <v>0</v>
          </cell>
          <cell r="CT966">
            <v>0</v>
          </cell>
          <cell r="CU966">
            <v>0</v>
          </cell>
          <cell r="CW966">
            <v>0</v>
          </cell>
          <cell r="CX966">
            <v>54199.443180000009</v>
          </cell>
          <cell r="CY966">
            <v>0</v>
          </cell>
          <cell r="CZ966">
            <v>0</v>
          </cell>
          <cell r="DA966">
            <v>0</v>
          </cell>
          <cell r="DB966">
            <v>0</v>
          </cell>
          <cell r="DC966">
            <v>0</v>
          </cell>
          <cell r="DD966">
            <v>0</v>
          </cell>
          <cell r="DE966">
            <v>0</v>
          </cell>
          <cell r="DF966">
            <v>0</v>
          </cell>
          <cell r="DG966">
            <v>0</v>
          </cell>
          <cell r="DI966">
            <v>0</v>
          </cell>
          <cell r="DJ966">
            <v>84487.367310000001</v>
          </cell>
          <cell r="DK966">
            <v>0</v>
          </cell>
          <cell r="DL966">
            <v>0</v>
          </cell>
          <cell r="DM966">
            <v>0</v>
          </cell>
          <cell r="DN966">
            <v>0</v>
          </cell>
          <cell r="DO966">
            <v>0</v>
          </cell>
          <cell r="DP966">
            <v>0</v>
          </cell>
          <cell r="DQ966">
            <v>0</v>
          </cell>
          <cell r="DR966">
            <v>0</v>
          </cell>
          <cell r="DS966">
            <v>0</v>
          </cell>
          <cell r="DU966" t="str">
            <v>RDC 41747-1</v>
          </cell>
          <cell r="DV966">
            <v>52569.780000000006</v>
          </cell>
          <cell r="DW966">
            <v>1</v>
          </cell>
          <cell r="DX966">
            <v>1</v>
          </cell>
          <cell r="DY966">
            <v>154617</v>
          </cell>
          <cell r="DZ966">
            <v>159410.12700000001</v>
          </cell>
          <cell r="EB966">
            <v>159410.12700000001</v>
          </cell>
          <cell r="EC966" t="str">
            <v>Def</v>
          </cell>
          <cell r="ED966" t="str">
            <v>Local Recreational Facilities</v>
          </cell>
        </row>
        <row r="967">
          <cell r="D967" t="str">
            <v>PC2130257</v>
          </cell>
          <cell r="E967" t="str">
            <v>Hatfields Beach Reserve - construct carpark on beach side</v>
          </cell>
          <cell r="F967" t="str">
            <v>Auckland Council</v>
          </cell>
          <cell r="G967" t="str">
            <v>Parks, sports and recreation</v>
          </cell>
          <cell r="H967" t="str">
            <v>E171205</v>
          </cell>
          <cell r="I967" t="str">
            <v>Local and sports parks - north management</v>
          </cell>
          <cell r="J967" t="str">
            <v>Lifestyle and culture</v>
          </cell>
          <cell r="K967" t="str">
            <v>Local parks services</v>
          </cell>
          <cell r="L967" t="str">
            <v>Local parks</v>
          </cell>
          <cell r="M967" t="str">
            <v>Local activities</v>
          </cell>
          <cell r="N967" t="str">
            <v>Local parks services</v>
          </cell>
          <cell r="O967" t="str">
            <v>Local parks</v>
          </cell>
          <cell r="P967" t="str">
            <v>Lifestyle and culture</v>
          </cell>
          <cell r="Q967" t="str">
            <v>Local parks services</v>
          </cell>
          <cell r="R967" t="str">
            <v>Local parks</v>
          </cell>
          <cell r="S967" t="str">
            <v>A1241205</v>
          </cell>
          <cell r="T967" t="str">
            <v>A1241205</v>
          </cell>
          <cell r="U967" t="str">
            <v>Local parks</v>
          </cell>
          <cell r="V967" t="str">
            <v>L125</v>
          </cell>
          <cell r="W967" t="str">
            <v>Hibiscus and Bays</v>
          </cell>
          <cell r="X967" t="str">
            <v>FY12 - Only</v>
          </cell>
          <cell r="Y967" t="str">
            <v>Expense</v>
          </cell>
          <cell r="Z967">
            <v>20110701</v>
          </cell>
          <cell r="AA967">
            <v>20120630</v>
          </cell>
          <cell r="AB967">
            <v>2</v>
          </cell>
          <cell r="AC967" t="str">
            <v>Discrete</v>
          </cell>
          <cell r="AD967">
            <v>0.8</v>
          </cell>
          <cell r="AE967">
            <v>0</v>
          </cell>
          <cell r="AF967">
            <v>0.2</v>
          </cell>
          <cell r="AG967">
            <v>0</v>
          </cell>
          <cell r="AH967">
            <v>2</v>
          </cell>
          <cell r="AI967" t="str">
            <v>Local &amp; Sports Parks</v>
          </cell>
          <cell r="AJ967" t="str">
            <v>Structures parks</v>
          </cell>
          <cell r="AK967">
            <v>50</v>
          </cell>
          <cell r="AM967">
            <v>0.8</v>
          </cell>
          <cell r="AO967">
            <v>0.2</v>
          </cell>
          <cell r="AS967">
            <v>83977</v>
          </cell>
          <cell r="BD967">
            <v>3.1E-2</v>
          </cell>
          <cell r="BE967">
            <v>6.1930000000000041E-2</v>
          </cell>
          <cell r="BF967">
            <v>9.3787900000000146E-2</v>
          </cell>
          <cell r="BG967">
            <v>0.12878911280000027</v>
          </cell>
          <cell r="BH967">
            <v>0.16491036440960039</v>
          </cell>
          <cell r="BI967">
            <v>0.19869276497747879</v>
          </cell>
          <cell r="BJ967">
            <v>0.23225616239684821</v>
          </cell>
          <cell r="BK967">
            <v>0.27045610343115034</v>
          </cell>
          <cell r="BL967">
            <v>0.31238115484437823</v>
          </cell>
          <cell r="BM967">
            <v>0.35568973295424255</v>
          </cell>
          <cell r="BN967">
            <v>0</v>
          </cell>
          <cell r="BO967">
            <v>0</v>
          </cell>
          <cell r="BP967">
            <v>0</v>
          </cell>
          <cell r="BQ967">
            <v>0</v>
          </cell>
          <cell r="BR967">
            <v>0</v>
          </cell>
          <cell r="BS967">
            <v>0</v>
          </cell>
          <cell r="BT967">
            <v>0</v>
          </cell>
          <cell r="BU967">
            <v>0</v>
          </cell>
          <cell r="BV967">
            <v>0</v>
          </cell>
          <cell r="BW967">
            <v>0</v>
          </cell>
          <cell r="BX967">
            <v>0</v>
          </cell>
          <cell r="BY967">
            <v>83977</v>
          </cell>
          <cell r="BZ967">
            <v>0</v>
          </cell>
          <cell r="CA967">
            <v>0</v>
          </cell>
          <cell r="CB967">
            <v>0</v>
          </cell>
          <cell r="CC967">
            <v>0</v>
          </cell>
          <cell r="CD967">
            <v>0</v>
          </cell>
          <cell r="CE967">
            <v>0</v>
          </cell>
          <cell r="CF967">
            <v>0</v>
          </cell>
          <cell r="CG967">
            <v>0</v>
          </cell>
          <cell r="CH967">
            <v>0</v>
          </cell>
          <cell r="CI967">
            <v>0</v>
          </cell>
          <cell r="CK967">
            <v>67181.600000000006</v>
          </cell>
          <cell r="CL967">
            <v>0</v>
          </cell>
          <cell r="CM967">
            <v>0</v>
          </cell>
          <cell r="CN967">
            <v>0</v>
          </cell>
          <cell r="CO967">
            <v>0</v>
          </cell>
          <cell r="CP967">
            <v>0</v>
          </cell>
          <cell r="CQ967">
            <v>0</v>
          </cell>
          <cell r="CR967">
            <v>0</v>
          </cell>
          <cell r="CS967">
            <v>0</v>
          </cell>
          <cell r="CT967">
            <v>0</v>
          </cell>
          <cell r="CU967">
            <v>0</v>
          </cell>
          <cell r="CW967">
            <v>16795.400000000001</v>
          </cell>
          <cell r="CX967">
            <v>0</v>
          </cell>
          <cell r="CY967">
            <v>0</v>
          </cell>
          <cell r="CZ967">
            <v>0</v>
          </cell>
          <cell r="DA967">
            <v>0</v>
          </cell>
          <cell r="DB967">
            <v>0</v>
          </cell>
          <cell r="DC967">
            <v>0</v>
          </cell>
          <cell r="DD967">
            <v>0</v>
          </cell>
          <cell r="DE967">
            <v>0</v>
          </cell>
          <cell r="DF967">
            <v>0</v>
          </cell>
          <cell r="DG967">
            <v>0</v>
          </cell>
          <cell r="DI967">
            <v>0</v>
          </cell>
          <cell r="DJ967">
            <v>0</v>
          </cell>
          <cell r="DK967">
            <v>0</v>
          </cell>
          <cell r="DL967">
            <v>0</v>
          </cell>
          <cell r="DM967">
            <v>0</v>
          </cell>
          <cell r="DN967">
            <v>0</v>
          </cell>
          <cell r="DO967">
            <v>0</v>
          </cell>
          <cell r="DP967">
            <v>0</v>
          </cell>
          <cell r="DQ967">
            <v>0</v>
          </cell>
          <cell r="DR967">
            <v>0</v>
          </cell>
          <cell r="DS967">
            <v>0</v>
          </cell>
          <cell r="DU967" t="str">
            <v>RDC 41827-1</v>
          </cell>
          <cell r="DV967">
            <v>0</v>
          </cell>
          <cell r="DW967">
            <v>0</v>
          </cell>
          <cell r="DX967">
            <v>1</v>
          </cell>
          <cell r="DY967">
            <v>0</v>
          </cell>
          <cell r="DZ967">
            <v>0</v>
          </cell>
          <cell r="EB967">
            <v>0</v>
          </cell>
          <cell r="EC967" t="str">
            <v>Def</v>
          </cell>
          <cell r="ED967" t="str">
            <v>Local Recreational Facilities</v>
          </cell>
        </row>
        <row r="968">
          <cell r="D968" t="str">
            <v>PC2130258</v>
          </cell>
          <cell r="E968" t="str">
            <v>Huapai local eastern linear reserve and walkway</v>
          </cell>
          <cell r="F968" t="str">
            <v>Auckland Council</v>
          </cell>
          <cell r="G968" t="str">
            <v>Parks, sports and recreation</v>
          </cell>
          <cell r="H968" t="str">
            <v>E171205</v>
          </cell>
          <cell r="I968" t="str">
            <v>Local and sports parks - north management</v>
          </cell>
          <cell r="J968" t="str">
            <v>Lifestyle and culture</v>
          </cell>
          <cell r="K968" t="str">
            <v>Local parks services</v>
          </cell>
          <cell r="L968" t="str">
            <v>Local parks</v>
          </cell>
          <cell r="M968" t="str">
            <v>Local activities</v>
          </cell>
          <cell r="N968" t="str">
            <v>Local parks services</v>
          </cell>
          <cell r="O968" t="str">
            <v>Local parks</v>
          </cell>
          <cell r="P968" t="str">
            <v>Lifestyle and culture</v>
          </cell>
          <cell r="Q968" t="str">
            <v>Local parks services</v>
          </cell>
          <cell r="R968" t="str">
            <v>Local parks</v>
          </cell>
          <cell r="S968" t="str">
            <v>A1241205</v>
          </cell>
          <cell r="T968" t="str">
            <v>A1241205</v>
          </cell>
          <cell r="U968" t="str">
            <v>Local parks</v>
          </cell>
          <cell r="V968" t="str">
            <v>L175</v>
          </cell>
          <cell r="W968" t="str">
            <v>Rodney</v>
          </cell>
          <cell r="X968" t="str">
            <v>PL40810</v>
          </cell>
          <cell r="Y968" t="str">
            <v>Expense</v>
          </cell>
          <cell r="Z968">
            <v>20130701</v>
          </cell>
          <cell r="AA968">
            <v>20150630</v>
          </cell>
          <cell r="AB968">
            <v>2</v>
          </cell>
          <cell r="AC968" t="str">
            <v>Discrete</v>
          </cell>
          <cell r="AD968">
            <v>0</v>
          </cell>
          <cell r="AE968">
            <v>0</v>
          </cell>
          <cell r="AF968">
            <v>1</v>
          </cell>
          <cell r="AG968">
            <v>0</v>
          </cell>
          <cell r="AH968">
            <v>2</v>
          </cell>
          <cell r="AI968" t="str">
            <v>Local &amp; Sports Parks</v>
          </cell>
          <cell r="AJ968" t="str">
            <v>Road surface</v>
          </cell>
          <cell r="AK968">
            <v>30</v>
          </cell>
          <cell r="AO968">
            <v>1</v>
          </cell>
          <cell r="AU968">
            <v>61784</v>
          </cell>
          <cell r="AV968">
            <v>61565</v>
          </cell>
          <cell r="BD968">
            <v>3.9E-2</v>
          </cell>
          <cell r="BE968">
            <v>7.4325999999999892E-2</v>
          </cell>
          <cell r="BF968">
            <v>0.10440712799999985</v>
          </cell>
          <cell r="BG968">
            <v>0.13643493471199974</v>
          </cell>
          <cell r="BH968">
            <v>0.17166441768807172</v>
          </cell>
          <cell r="BI968">
            <v>0.2103293434717779</v>
          </cell>
          <cell r="BJ968">
            <v>0.25269087049328998</v>
          </cell>
          <cell r="BK968">
            <v>0.29904043270154168</v>
          </cell>
          <cell r="BL968">
            <v>0.35100205000960338</v>
          </cell>
          <cell r="BM968">
            <v>0.40504213200998751</v>
          </cell>
          <cell r="BN968">
            <v>0</v>
          </cell>
          <cell r="BO968">
            <v>0</v>
          </cell>
          <cell r="BP968">
            <v>4592.1575839999932</v>
          </cell>
          <cell r="BQ968">
            <v>6427.8248353199906</v>
          </cell>
          <cell r="BR968">
            <v>0</v>
          </cell>
          <cell r="BS968">
            <v>0</v>
          </cell>
          <cell r="BT968">
            <v>0</v>
          </cell>
          <cell r="BU968">
            <v>0</v>
          </cell>
          <cell r="BV968">
            <v>0</v>
          </cell>
          <cell r="BW968">
            <v>0</v>
          </cell>
          <cell r="BX968">
            <v>0</v>
          </cell>
          <cell r="BY968">
            <v>0</v>
          </cell>
          <cell r="BZ968">
            <v>0</v>
          </cell>
          <cell r="CA968">
            <v>66376.157584</v>
          </cell>
          <cell r="CB968">
            <v>67992.824835319989</v>
          </cell>
          <cell r="CC968">
            <v>0</v>
          </cell>
          <cell r="CD968">
            <v>0</v>
          </cell>
          <cell r="CE968">
            <v>0</v>
          </cell>
          <cell r="CF968">
            <v>0</v>
          </cell>
          <cell r="CG968">
            <v>0</v>
          </cell>
          <cell r="CH968">
            <v>0</v>
          </cell>
          <cell r="CI968">
            <v>0</v>
          </cell>
          <cell r="CK968">
            <v>0</v>
          </cell>
          <cell r="CL968">
            <v>0</v>
          </cell>
          <cell r="CM968">
            <v>0</v>
          </cell>
          <cell r="CN968">
            <v>0</v>
          </cell>
          <cell r="CO968">
            <v>0</v>
          </cell>
          <cell r="CP968">
            <v>0</v>
          </cell>
          <cell r="CQ968">
            <v>0</v>
          </cell>
          <cell r="CR968">
            <v>0</v>
          </cell>
          <cell r="CS968">
            <v>0</v>
          </cell>
          <cell r="CT968">
            <v>0</v>
          </cell>
          <cell r="CU968">
            <v>0</v>
          </cell>
          <cell r="CW968">
            <v>0</v>
          </cell>
          <cell r="CX968">
            <v>0</v>
          </cell>
          <cell r="CY968">
            <v>66376.157584</v>
          </cell>
          <cell r="CZ968">
            <v>67992.824835319989</v>
          </cell>
          <cell r="DA968">
            <v>0</v>
          </cell>
          <cell r="DB968">
            <v>0</v>
          </cell>
          <cell r="DC968">
            <v>0</v>
          </cell>
          <cell r="DD968">
            <v>0</v>
          </cell>
          <cell r="DE968">
            <v>0</v>
          </cell>
          <cell r="DF968">
            <v>0</v>
          </cell>
          <cell r="DG968">
            <v>0</v>
          </cell>
          <cell r="DI968">
            <v>0</v>
          </cell>
          <cell r="DJ968">
            <v>0</v>
          </cell>
          <cell r="DK968">
            <v>0</v>
          </cell>
          <cell r="DL968">
            <v>0</v>
          </cell>
          <cell r="DM968">
            <v>0</v>
          </cell>
          <cell r="DN968">
            <v>0</v>
          </cell>
          <cell r="DO968">
            <v>0</v>
          </cell>
          <cell r="DP968">
            <v>0</v>
          </cell>
          <cell r="DQ968">
            <v>0</v>
          </cell>
          <cell r="DR968">
            <v>0</v>
          </cell>
          <cell r="DS968">
            <v>0</v>
          </cell>
          <cell r="DU968" t="str">
            <v>RDC 41701-1</v>
          </cell>
          <cell r="DV968">
            <v>123349</v>
          </cell>
          <cell r="DW968">
            <v>1</v>
          </cell>
          <cell r="DX968">
            <v>1</v>
          </cell>
          <cell r="DY968">
            <v>123349</v>
          </cell>
          <cell r="DZ968">
            <v>134368.98241931997</v>
          </cell>
          <cell r="EB968">
            <v>134368.98241931997</v>
          </cell>
          <cell r="EC968" t="str">
            <v>Def</v>
          </cell>
          <cell r="ED968" t="str">
            <v>Local Recreational Facilities</v>
          </cell>
        </row>
        <row r="969">
          <cell r="D969" t="str">
            <v>PC2130259</v>
          </cell>
          <cell r="E969" t="str">
            <v>Huapai major new sportsfield</v>
          </cell>
          <cell r="F969" t="str">
            <v>Auckland Council</v>
          </cell>
          <cell r="G969" t="str">
            <v>Parks, sports and recreation</v>
          </cell>
          <cell r="H969" t="str">
            <v>E171205</v>
          </cell>
          <cell r="I969" t="str">
            <v>Local and sports parks - north management</v>
          </cell>
          <cell r="J969" t="str">
            <v>Lifestyle and culture</v>
          </cell>
          <cell r="K969" t="str">
            <v>Local parks services</v>
          </cell>
          <cell r="L969" t="str">
            <v>Local parks</v>
          </cell>
          <cell r="M969" t="str">
            <v>Local activities</v>
          </cell>
          <cell r="N969" t="str">
            <v>Local parks services</v>
          </cell>
          <cell r="O969" t="str">
            <v>Local parks</v>
          </cell>
          <cell r="P969" t="str">
            <v>Lifestyle and culture</v>
          </cell>
          <cell r="Q969" t="str">
            <v>Local parks services</v>
          </cell>
          <cell r="R969" t="str">
            <v>Local parks</v>
          </cell>
          <cell r="S969" t="str">
            <v>A1241205</v>
          </cell>
          <cell r="T969" t="str">
            <v>A1241205</v>
          </cell>
          <cell r="U969" t="str">
            <v>Local parks</v>
          </cell>
          <cell r="V969" t="str">
            <v>L175</v>
          </cell>
          <cell r="W969" t="str">
            <v>Rodney</v>
          </cell>
          <cell r="X969" t="str">
            <v>PL40810</v>
          </cell>
          <cell r="Y969" t="str">
            <v>Expense</v>
          </cell>
          <cell r="Z969">
            <v>20120701</v>
          </cell>
          <cell r="AA969">
            <v>20130630</v>
          </cell>
          <cell r="AB969">
            <v>2</v>
          </cell>
          <cell r="AC969" t="str">
            <v>Discrete</v>
          </cell>
          <cell r="AD969">
            <v>1</v>
          </cell>
          <cell r="AE969">
            <v>0</v>
          </cell>
          <cell r="AF969">
            <v>0</v>
          </cell>
          <cell r="AG969">
            <v>0</v>
          </cell>
          <cell r="AH969">
            <v>2</v>
          </cell>
          <cell r="AI969" t="str">
            <v>Local &amp; Sports Parks</v>
          </cell>
          <cell r="AJ969" t="str">
            <v>Structures parks</v>
          </cell>
          <cell r="AK969">
            <v>25</v>
          </cell>
          <cell r="AM969">
            <v>1</v>
          </cell>
          <cell r="AT969">
            <v>103078</v>
          </cell>
          <cell r="BD969">
            <v>3.1E-2</v>
          </cell>
          <cell r="BE969">
            <v>6.1930000000000041E-2</v>
          </cell>
          <cell r="BF969">
            <v>9.3787900000000146E-2</v>
          </cell>
          <cell r="BG969">
            <v>0.12878911280000027</v>
          </cell>
          <cell r="BH969">
            <v>0.16491036440960039</v>
          </cell>
          <cell r="BI969">
            <v>0.19869276497747879</v>
          </cell>
          <cell r="BJ969">
            <v>0.23225616239684821</v>
          </cell>
          <cell r="BK969">
            <v>0.27045610343115034</v>
          </cell>
          <cell r="BL969">
            <v>0.31238115484437823</v>
          </cell>
          <cell r="BM969">
            <v>0.35568973295424255</v>
          </cell>
          <cell r="BN969">
            <v>0</v>
          </cell>
          <cell r="BO969">
            <v>3195.4180000000001</v>
          </cell>
          <cell r="BP969">
            <v>0</v>
          </cell>
          <cell r="BQ969">
            <v>0</v>
          </cell>
          <cell r="BR969">
            <v>0</v>
          </cell>
          <cell r="BS969">
            <v>0</v>
          </cell>
          <cell r="BT969">
            <v>0</v>
          </cell>
          <cell r="BU969">
            <v>0</v>
          </cell>
          <cell r="BV969">
            <v>0</v>
          </cell>
          <cell r="BW969">
            <v>0</v>
          </cell>
          <cell r="BX969">
            <v>0</v>
          </cell>
          <cell r="BY969">
            <v>0</v>
          </cell>
          <cell r="BZ969">
            <v>106273.41800000001</v>
          </cell>
          <cell r="CA969">
            <v>0</v>
          </cell>
          <cell r="CB969">
            <v>0</v>
          </cell>
          <cell r="CC969">
            <v>0</v>
          </cell>
          <cell r="CD969">
            <v>0</v>
          </cell>
          <cell r="CE969">
            <v>0</v>
          </cell>
          <cell r="CF969">
            <v>0</v>
          </cell>
          <cell r="CG969">
            <v>0</v>
          </cell>
          <cell r="CH969">
            <v>0</v>
          </cell>
          <cell r="CI969">
            <v>0</v>
          </cell>
          <cell r="CK969">
            <v>0</v>
          </cell>
          <cell r="CL969">
            <v>106273.41800000001</v>
          </cell>
          <cell r="CM969">
            <v>0</v>
          </cell>
          <cell r="CN969">
            <v>0</v>
          </cell>
          <cell r="CO969">
            <v>0</v>
          </cell>
          <cell r="CP969">
            <v>0</v>
          </cell>
          <cell r="CQ969">
            <v>0</v>
          </cell>
          <cell r="CR969">
            <v>0</v>
          </cell>
          <cell r="CS969">
            <v>0</v>
          </cell>
          <cell r="CT969">
            <v>0</v>
          </cell>
          <cell r="CU969">
            <v>0</v>
          </cell>
          <cell r="CW969">
            <v>0</v>
          </cell>
          <cell r="CX969">
            <v>0</v>
          </cell>
          <cell r="CY969">
            <v>0</v>
          </cell>
          <cell r="CZ969">
            <v>0</v>
          </cell>
          <cell r="DA969">
            <v>0</v>
          </cell>
          <cell r="DB969">
            <v>0</v>
          </cell>
          <cell r="DC969">
            <v>0</v>
          </cell>
          <cell r="DD969">
            <v>0</v>
          </cell>
          <cell r="DE969">
            <v>0</v>
          </cell>
          <cell r="DF969">
            <v>0</v>
          </cell>
          <cell r="DG969">
            <v>0</v>
          </cell>
          <cell r="DI969">
            <v>0</v>
          </cell>
          <cell r="DJ969">
            <v>0</v>
          </cell>
          <cell r="DK969">
            <v>0</v>
          </cell>
          <cell r="DL969">
            <v>0</v>
          </cell>
          <cell r="DM969">
            <v>0</v>
          </cell>
          <cell r="DN969">
            <v>0</v>
          </cell>
          <cell r="DO969">
            <v>0</v>
          </cell>
          <cell r="DP969">
            <v>0</v>
          </cell>
          <cell r="DQ969">
            <v>0</v>
          </cell>
          <cell r="DR969">
            <v>0</v>
          </cell>
          <cell r="DS969">
            <v>0</v>
          </cell>
          <cell r="DU969" t="str">
            <v>RDC 41517-1</v>
          </cell>
          <cell r="DV969">
            <v>0</v>
          </cell>
          <cell r="DW969">
            <v>0</v>
          </cell>
          <cell r="DX969">
            <v>1</v>
          </cell>
          <cell r="DY969">
            <v>103078</v>
          </cell>
          <cell r="DZ969">
            <v>106273.41800000001</v>
          </cell>
          <cell r="EB969">
            <v>106273.41800000001</v>
          </cell>
          <cell r="EC969" t="str">
            <v>Def</v>
          </cell>
          <cell r="ED969" t="str">
            <v>Local Recreational Facilities</v>
          </cell>
        </row>
        <row r="970">
          <cell r="D970" t="str">
            <v>PC2130260</v>
          </cell>
          <cell r="E970" t="str">
            <v>Huapai major renewal sportsfield</v>
          </cell>
          <cell r="F970" t="str">
            <v>Auckland Council</v>
          </cell>
          <cell r="G970" t="str">
            <v>Parks, sports and recreation</v>
          </cell>
          <cell r="H970" t="str">
            <v>E171205</v>
          </cell>
          <cell r="I970" t="str">
            <v>Local and sports parks - north management</v>
          </cell>
          <cell r="J970" t="str">
            <v>Lifestyle and culture</v>
          </cell>
          <cell r="K970" t="str">
            <v>Local parks services</v>
          </cell>
          <cell r="L970" t="str">
            <v>Local parks</v>
          </cell>
          <cell r="M970" t="str">
            <v>Local activities</v>
          </cell>
          <cell r="N970" t="str">
            <v>Local parks services</v>
          </cell>
          <cell r="O970" t="str">
            <v>Local parks</v>
          </cell>
          <cell r="P970" t="str">
            <v>Lifestyle and culture</v>
          </cell>
          <cell r="Q970" t="str">
            <v>Local parks services</v>
          </cell>
          <cell r="R970" t="str">
            <v>Local parks</v>
          </cell>
          <cell r="S970" t="str">
            <v>A1241205</v>
          </cell>
          <cell r="T970" t="str">
            <v>A1241205</v>
          </cell>
          <cell r="U970" t="str">
            <v>Local parks</v>
          </cell>
          <cell r="V970" t="str">
            <v>L175</v>
          </cell>
          <cell r="W970" t="str">
            <v>Rodney</v>
          </cell>
          <cell r="X970" t="str">
            <v>PL40810</v>
          </cell>
          <cell r="Y970" t="str">
            <v>Expense</v>
          </cell>
          <cell r="Z970">
            <v>20100701</v>
          </cell>
          <cell r="AA970">
            <v>20170630</v>
          </cell>
          <cell r="AB970">
            <v>1</v>
          </cell>
          <cell r="AC970" t="str">
            <v>Programme</v>
          </cell>
          <cell r="AD970">
            <v>0</v>
          </cell>
          <cell r="AE970">
            <v>0</v>
          </cell>
          <cell r="AF970">
            <v>0.2</v>
          </cell>
          <cell r="AG970">
            <v>0.8</v>
          </cell>
          <cell r="AH970">
            <v>2</v>
          </cell>
          <cell r="AI970" t="str">
            <v>Local &amp; Sports Parks</v>
          </cell>
          <cell r="AJ970" t="str">
            <v>Structures parks</v>
          </cell>
          <cell r="AK970">
            <v>25</v>
          </cell>
          <cell r="AM970">
            <v>0.8</v>
          </cell>
          <cell r="AO970">
            <v>0.2</v>
          </cell>
          <cell r="AS970">
            <v>37234</v>
          </cell>
          <cell r="AT970">
            <v>102000</v>
          </cell>
          <cell r="AV970">
            <v>205216</v>
          </cell>
          <cell r="AX970">
            <v>205404</v>
          </cell>
          <cell r="BD970">
            <v>3.1E-2</v>
          </cell>
          <cell r="BE970">
            <v>6.1930000000000041E-2</v>
          </cell>
          <cell r="BF970">
            <v>9.3787900000000146E-2</v>
          </cell>
          <cell r="BG970">
            <v>0.12878911280000027</v>
          </cell>
          <cell r="BH970">
            <v>0.16491036440960039</v>
          </cell>
          <cell r="BI970">
            <v>0.19869276497747879</v>
          </cell>
          <cell r="BJ970">
            <v>0.23225616239684821</v>
          </cell>
          <cell r="BK970">
            <v>0.27045610343115034</v>
          </cell>
          <cell r="BL970">
            <v>0.31238115484437823</v>
          </cell>
          <cell r="BM970">
            <v>0.35568973295424255</v>
          </cell>
          <cell r="BN970">
            <v>0</v>
          </cell>
          <cell r="BO970">
            <v>3162</v>
          </cell>
          <cell r="BP970">
            <v>0</v>
          </cell>
          <cell r="BQ970">
            <v>19246.77768640003</v>
          </cell>
          <cell r="BR970">
            <v>0</v>
          </cell>
          <cell r="BS970">
            <v>33873.248491189559</v>
          </cell>
          <cell r="BT970">
            <v>0</v>
          </cell>
          <cell r="BU970">
            <v>0</v>
          </cell>
          <cell r="BV970">
            <v>0</v>
          </cell>
          <cell r="BW970">
            <v>0</v>
          </cell>
          <cell r="BX970">
            <v>0</v>
          </cell>
          <cell r="BY970">
            <v>37234</v>
          </cell>
          <cell r="BZ970">
            <v>105162</v>
          </cell>
          <cell r="CA970">
            <v>0</v>
          </cell>
          <cell r="CB970">
            <v>224462.77768640002</v>
          </cell>
          <cell r="CC970">
            <v>0</v>
          </cell>
          <cell r="CD970">
            <v>239277.24849118956</v>
          </cell>
          <cell r="CE970">
            <v>0</v>
          </cell>
          <cell r="CF970">
            <v>0</v>
          </cell>
          <cell r="CG970">
            <v>0</v>
          </cell>
          <cell r="CH970">
            <v>0</v>
          </cell>
          <cell r="CI970">
            <v>0</v>
          </cell>
          <cell r="CK970">
            <v>0</v>
          </cell>
          <cell r="CL970">
            <v>0</v>
          </cell>
          <cell r="CM970">
            <v>0</v>
          </cell>
          <cell r="CN970">
            <v>0</v>
          </cell>
          <cell r="CO970">
            <v>0</v>
          </cell>
          <cell r="CP970">
            <v>0</v>
          </cell>
          <cell r="CQ970">
            <v>0</v>
          </cell>
          <cell r="CR970">
            <v>0</v>
          </cell>
          <cell r="CS970">
            <v>0</v>
          </cell>
          <cell r="CT970">
            <v>0</v>
          </cell>
          <cell r="CU970">
            <v>0</v>
          </cell>
          <cell r="CW970">
            <v>7446.8</v>
          </cell>
          <cell r="CX970">
            <v>21032.400000000001</v>
          </cell>
          <cell r="CY970">
            <v>0</v>
          </cell>
          <cell r="CZ970">
            <v>44892.555537280008</v>
          </cell>
          <cell r="DA970">
            <v>0</v>
          </cell>
          <cell r="DB970">
            <v>47855.449698237913</v>
          </cell>
          <cell r="DC970">
            <v>0</v>
          </cell>
          <cell r="DD970">
            <v>0</v>
          </cell>
          <cell r="DE970">
            <v>0</v>
          </cell>
          <cell r="DF970">
            <v>0</v>
          </cell>
          <cell r="DG970">
            <v>0</v>
          </cell>
          <cell r="DI970">
            <v>29787.200000000001</v>
          </cell>
          <cell r="DJ970">
            <v>84129.600000000006</v>
          </cell>
          <cell r="DK970">
            <v>0</v>
          </cell>
          <cell r="DL970">
            <v>179570.22214912003</v>
          </cell>
          <cell r="DM970">
            <v>0</v>
          </cell>
          <cell r="DN970">
            <v>191421.79879295165</v>
          </cell>
          <cell r="DO970">
            <v>0</v>
          </cell>
          <cell r="DP970">
            <v>0</v>
          </cell>
          <cell r="DQ970">
            <v>0</v>
          </cell>
          <cell r="DR970">
            <v>0</v>
          </cell>
          <cell r="DS970">
            <v>0</v>
          </cell>
          <cell r="DU970" t="str">
            <v>RDC 41672-1</v>
          </cell>
          <cell r="DV970">
            <v>102524</v>
          </cell>
          <cell r="DW970">
            <v>1</v>
          </cell>
          <cell r="DX970">
            <v>1</v>
          </cell>
          <cell r="DY970">
            <v>512620</v>
          </cell>
          <cell r="DZ970">
            <v>568902.02617758955</v>
          </cell>
          <cell r="EB970">
            <v>568902.02617758955</v>
          </cell>
          <cell r="EC970" t="str">
            <v>Def</v>
          </cell>
          <cell r="ED970" t="str">
            <v>Local Recreational Facilities</v>
          </cell>
        </row>
        <row r="971">
          <cell r="D971" t="str">
            <v>PC2130262</v>
          </cell>
          <cell r="E971" t="str">
            <v>Little Manly - remove loose rock and build sea wall Stage 1</v>
          </cell>
          <cell r="F971" t="str">
            <v>Auckland Council</v>
          </cell>
          <cell r="G971" t="str">
            <v>Parks, sports and recreation</v>
          </cell>
          <cell r="H971" t="str">
            <v>E171205</v>
          </cell>
          <cell r="I971" t="str">
            <v>Local and sports parks - north management</v>
          </cell>
          <cell r="J971" t="str">
            <v>Lifestyle and culture</v>
          </cell>
          <cell r="K971" t="str">
            <v>Local parks services</v>
          </cell>
          <cell r="L971" t="str">
            <v>Local parks</v>
          </cell>
          <cell r="M971" t="str">
            <v>Local activities</v>
          </cell>
          <cell r="N971" t="str">
            <v>Local parks services</v>
          </cell>
          <cell r="O971" t="str">
            <v>Local parks</v>
          </cell>
          <cell r="P971" t="str">
            <v>Lifestyle and culture</v>
          </cell>
          <cell r="Q971" t="str">
            <v>Local parks services</v>
          </cell>
          <cell r="R971" t="str">
            <v>Local parks</v>
          </cell>
          <cell r="S971" t="str">
            <v>A1241205</v>
          </cell>
          <cell r="T971" t="str">
            <v>A1241205</v>
          </cell>
          <cell r="U971" t="str">
            <v>Local parks</v>
          </cell>
          <cell r="V971" t="str">
            <v>L125</v>
          </cell>
          <cell r="W971" t="str">
            <v>Hibiscus and Bays</v>
          </cell>
          <cell r="X971" t="str">
            <v>PL40810</v>
          </cell>
          <cell r="Y971" t="str">
            <v>Expense</v>
          </cell>
          <cell r="Z971">
            <v>20150701</v>
          </cell>
          <cell r="AA971">
            <v>20160630</v>
          </cell>
          <cell r="AB971">
            <v>2</v>
          </cell>
          <cell r="AC971" t="str">
            <v>Discrete</v>
          </cell>
          <cell r="AD971">
            <v>1</v>
          </cell>
          <cell r="AE971">
            <v>0</v>
          </cell>
          <cell r="AF971">
            <v>0</v>
          </cell>
          <cell r="AG971">
            <v>0</v>
          </cell>
          <cell r="AH971">
            <v>2</v>
          </cell>
          <cell r="AI971" t="str">
            <v>Local &amp; Sports Parks</v>
          </cell>
          <cell r="AJ971" t="str">
            <v>Structures parks</v>
          </cell>
          <cell r="AK971">
            <v>40</v>
          </cell>
          <cell r="AM971">
            <v>1</v>
          </cell>
          <cell r="AW971">
            <v>51970</v>
          </cell>
          <cell r="BD971">
            <v>3.1E-2</v>
          </cell>
          <cell r="BE971">
            <v>6.1930000000000041E-2</v>
          </cell>
          <cell r="BF971">
            <v>9.3787900000000146E-2</v>
          </cell>
          <cell r="BG971">
            <v>0.12878911280000027</v>
          </cell>
          <cell r="BH971">
            <v>0.16491036440960039</v>
          </cell>
          <cell r="BI971">
            <v>0.19869276497747879</v>
          </cell>
          <cell r="BJ971">
            <v>0.23225616239684821</v>
          </cell>
          <cell r="BK971">
            <v>0.27045610343115034</v>
          </cell>
          <cell r="BL971">
            <v>0.31238115484437823</v>
          </cell>
          <cell r="BM971">
            <v>0.35568973295424255</v>
          </cell>
          <cell r="BN971">
            <v>0</v>
          </cell>
          <cell r="BO971">
            <v>0</v>
          </cell>
          <cell r="BP971">
            <v>0</v>
          </cell>
          <cell r="BQ971">
            <v>0</v>
          </cell>
          <cell r="BR971">
            <v>6693.1701922160137</v>
          </cell>
          <cell r="BS971">
            <v>0</v>
          </cell>
          <cell r="BT971">
            <v>0</v>
          </cell>
          <cell r="BU971">
            <v>0</v>
          </cell>
          <cell r="BV971">
            <v>0</v>
          </cell>
          <cell r="BW971">
            <v>0</v>
          </cell>
          <cell r="BX971">
            <v>0</v>
          </cell>
          <cell r="BY971">
            <v>0</v>
          </cell>
          <cell r="BZ971">
            <v>0</v>
          </cell>
          <cell r="CA971">
            <v>0</v>
          </cell>
          <cell r="CB971">
            <v>0</v>
          </cell>
          <cell r="CC971">
            <v>58663.170192216014</v>
          </cell>
          <cell r="CD971">
            <v>0</v>
          </cell>
          <cell r="CE971">
            <v>0</v>
          </cell>
          <cell r="CF971">
            <v>0</v>
          </cell>
          <cell r="CG971">
            <v>0</v>
          </cell>
          <cell r="CH971">
            <v>0</v>
          </cell>
          <cell r="CI971">
            <v>0</v>
          </cell>
          <cell r="CK971">
            <v>0</v>
          </cell>
          <cell r="CL971">
            <v>0</v>
          </cell>
          <cell r="CM971">
            <v>0</v>
          </cell>
          <cell r="CN971">
            <v>0</v>
          </cell>
          <cell r="CO971">
            <v>58663.170192216014</v>
          </cell>
          <cell r="CP971">
            <v>0</v>
          </cell>
          <cell r="CQ971">
            <v>0</v>
          </cell>
          <cell r="CR971">
            <v>0</v>
          </cell>
          <cell r="CS971">
            <v>0</v>
          </cell>
          <cell r="CT971">
            <v>0</v>
          </cell>
          <cell r="CU971">
            <v>0</v>
          </cell>
          <cell r="CW971">
            <v>0</v>
          </cell>
          <cell r="CX971">
            <v>0</v>
          </cell>
          <cell r="CY971">
            <v>0</v>
          </cell>
          <cell r="CZ971">
            <v>0</v>
          </cell>
          <cell r="DA971">
            <v>0</v>
          </cell>
          <cell r="DB971">
            <v>0</v>
          </cell>
          <cell r="DC971">
            <v>0</v>
          </cell>
          <cell r="DD971">
            <v>0</v>
          </cell>
          <cell r="DE971">
            <v>0</v>
          </cell>
          <cell r="DF971">
            <v>0</v>
          </cell>
          <cell r="DG971">
            <v>0</v>
          </cell>
          <cell r="DI971">
            <v>0</v>
          </cell>
          <cell r="DJ971">
            <v>0</v>
          </cell>
          <cell r="DK971">
            <v>0</v>
          </cell>
          <cell r="DL971">
            <v>0</v>
          </cell>
          <cell r="DM971">
            <v>0</v>
          </cell>
          <cell r="DN971">
            <v>0</v>
          </cell>
          <cell r="DO971">
            <v>0</v>
          </cell>
          <cell r="DP971">
            <v>0</v>
          </cell>
          <cell r="DQ971">
            <v>0</v>
          </cell>
          <cell r="DR971">
            <v>0</v>
          </cell>
          <cell r="DS971">
            <v>0</v>
          </cell>
          <cell r="DU971" t="str">
            <v>RDC 41649-1</v>
          </cell>
          <cell r="DV971">
            <v>0</v>
          </cell>
          <cell r="DW971">
            <v>0</v>
          </cell>
          <cell r="DX971">
            <v>1</v>
          </cell>
          <cell r="DY971">
            <v>51970</v>
          </cell>
          <cell r="DZ971">
            <v>58663.170192216014</v>
          </cell>
          <cell r="EB971">
            <v>58663.170192216014</v>
          </cell>
          <cell r="EC971" t="str">
            <v>Def</v>
          </cell>
          <cell r="ED971" t="str">
            <v>Local Recreational Facilities</v>
          </cell>
        </row>
        <row r="972">
          <cell r="D972" t="str">
            <v>PC2130264</v>
          </cell>
          <cell r="E972" t="str">
            <v>Mahurangi West boat ramp upgrade</v>
          </cell>
          <cell r="F972" t="str">
            <v>Auckland Council</v>
          </cell>
          <cell r="G972" t="str">
            <v>Parks, sports and recreation</v>
          </cell>
          <cell r="H972" t="str">
            <v>E171205</v>
          </cell>
          <cell r="I972" t="str">
            <v>Local and sports parks - north management</v>
          </cell>
          <cell r="J972" t="str">
            <v>Lifestyle and culture</v>
          </cell>
          <cell r="K972" t="str">
            <v>Local parks services</v>
          </cell>
          <cell r="L972" t="str">
            <v>Local parks</v>
          </cell>
          <cell r="M972" t="str">
            <v>Local activities</v>
          </cell>
          <cell r="N972" t="str">
            <v>Local parks services</v>
          </cell>
          <cell r="O972" t="str">
            <v>Local parks</v>
          </cell>
          <cell r="P972" t="str">
            <v>Lifestyle and culture</v>
          </cell>
          <cell r="Q972" t="str">
            <v>Local parks services</v>
          </cell>
          <cell r="R972" t="str">
            <v>Local parks</v>
          </cell>
          <cell r="S972" t="str">
            <v>A1241205</v>
          </cell>
          <cell r="T972" t="str">
            <v>A1241205</v>
          </cell>
          <cell r="U972" t="str">
            <v>Local parks</v>
          </cell>
          <cell r="V972" t="str">
            <v>L175</v>
          </cell>
          <cell r="W972" t="str">
            <v>Rodney</v>
          </cell>
          <cell r="X972" t="str">
            <v>PL40810</v>
          </cell>
          <cell r="Y972" t="str">
            <v>Expense</v>
          </cell>
          <cell r="Z972">
            <v>20120701</v>
          </cell>
          <cell r="AA972">
            <v>20130630</v>
          </cell>
          <cell r="AB972">
            <v>2</v>
          </cell>
          <cell r="AC972" t="str">
            <v>Discrete</v>
          </cell>
          <cell r="AD972">
            <v>1</v>
          </cell>
          <cell r="AE972">
            <v>0</v>
          </cell>
          <cell r="AF972">
            <v>0</v>
          </cell>
          <cell r="AG972">
            <v>0</v>
          </cell>
          <cell r="AH972">
            <v>2</v>
          </cell>
          <cell r="AI972" t="str">
            <v>Local &amp; Sports Parks</v>
          </cell>
          <cell r="AJ972" t="str">
            <v>Structures parks</v>
          </cell>
          <cell r="AK972">
            <v>30</v>
          </cell>
          <cell r="AM972">
            <v>1</v>
          </cell>
          <cell r="AT972">
            <v>10350</v>
          </cell>
          <cell r="BD972">
            <v>3.1E-2</v>
          </cell>
          <cell r="BE972">
            <v>6.1930000000000041E-2</v>
          </cell>
          <cell r="BF972">
            <v>9.3787900000000146E-2</v>
          </cell>
          <cell r="BG972">
            <v>0.12878911280000027</v>
          </cell>
          <cell r="BH972">
            <v>0.16491036440960039</v>
          </cell>
          <cell r="BI972">
            <v>0.19869276497747879</v>
          </cell>
          <cell r="BJ972">
            <v>0.23225616239684821</v>
          </cell>
          <cell r="BK972">
            <v>0.27045610343115034</v>
          </cell>
          <cell r="BL972">
            <v>0.31238115484437823</v>
          </cell>
          <cell r="BM972">
            <v>0.35568973295424255</v>
          </cell>
          <cell r="BN972">
            <v>0</v>
          </cell>
          <cell r="BO972">
            <v>320.85000000000002</v>
          </cell>
          <cell r="BP972">
            <v>0</v>
          </cell>
          <cell r="BQ972">
            <v>0</v>
          </cell>
          <cell r="BR972">
            <v>0</v>
          </cell>
          <cell r="BS972">
            <v>0</v>
          </cell>
          <cell r="BT972">
            <v>0</v>
          </cell>
          <cell r="BU972">
            <v>0</v>
          </cell>
          <cell r="BV972">
            <v>0</v>
          </cell>
          <cell r="BW972">
            <v>0</v>
          </cell>
          <cell r="BX972">
            <v>0</v>
          </cell>
          <cell r="BY972">
            <v>0</v>
          </cell>
          <cell r="BZ972">
            <v>10670.85</v>
          </cell>
          <cell r="CA972">
            <v>0</v>
          </cell>
          <cell r="CB972">
            <v>0</v>
          </cell>
          <cell r="CC972">
            <v>0</v>
          </cell>
          <cell r="CD972">
            <v>0</v>
          </cell>
          <cell r="CE972">
            <v>0</v>
          </cell>
          <cell r="CF972">
            <v>0</v>
          </cell>
          <cell r="CG972">
            <v>0</v>
          </cell>
          <cell r="CH972">
            <v>0</v>
          </cell>
          <cell r="CI972">
            <v>0</v>
          </cell>
          <cell r="CK972">
            <v>0</v>
          </cell>
          <cell r="CL972">
            <v>10670.85</v>
          </cell>
          <cell r="CM972">
            <v>0</v>
          </cell>
          <cell r="CN972">
            <v>0</v>
          </cell>
          <cell r="CO972">
            <v>0</v>
          </cell>
          <cell r="CP972">
            <v>0</v>
          </cell>
          <cell r="CQ972">
            <v>0</v>
          </cell>
          <cell r="CR972">
            <v>0</v>
          </cell>
          <cell r="CS972">
            <v>0</v>
          </cell>
          <cell r="CT972">
            <v>0</v>
          </cell>
          <cell r="CU972">
            <v>0</v>
          </cell>
          <cell r="CW972">
            <v>0</v>
          </cell>
          <cell r="CX972">
            <v>0</v>
          </cell>
          <cell r="CY972">
            <v>0</v>
          </cell>
          <cell r="CZ972">
            <v>0</v>
          </cell>
          <cell r="DA972">
            <v>0</v>
          </cell>
          <cell r="DB972">
            <v>0</v>
          </cell>
          <cell r="DC972">
            <v>0</v>
          </cell>
          <cell r="DD972">
            <v>0</v>
          </cell>
          <cell r="DE972">
            <v>0</v>
          </cell>
          <cell r="DF972">
            <v>0</v>
          </cell>
          <cell r="DG972">
            <v>0</v>
          </cell>
          <cell r="DI972">
            <v>0</v>
          </cell>
          <cell r="DJ972">
            <v>0</v>
          </cell>
          <cell r="DK972">
            <v>0</v>
          </cell>
          <cell r="DL972">
            <v>0</v>
          </cell>
          <cell r="DM972">
            <v>0</v>
          </cell>
          <cell r="DN972">
            <v>0</v>
          </cell>
          <cell r="DO972">
            <v>0</v>
          </cell>
          <cell r="DP972">
            <v>0</v>
          </cell>
          <cell r="DQ972">
            <v>0</v>
          </cell>
          <cell r="DR972">
            <v>0</v>
          </cell>
          <cell r="DS972">
            <v>0</v>
          </cell>
          <cell r="DU972" t="str">
            <v>RDC 41622-1</v>
          </cell>
          <cell r="DV972">
            <v>0</v>
          </cell>
          <cell r="DW972">
            <v>0</v>
          </cell>
          <cell r="DX972">
            <v>1</v>
          </cell>
          <cell r="DY972">
            <v>10350</v>
          </cell>
          <cell r="DZ972">
            <v>10670.85</v>
          </cell>
          <cell r="EB972">
            <v>10670.85</v>
          </cell>
          <cell r="EC972" t="str">
            <v>Def</v>
          </cell>
          <cell r="ED972" t="str">
            <v>Local Recreational Facilities</v>
          </cell>
        </row>
        <row r="973">
          <cell r="D973" t="str">
            <v>PC2130265</v>
          </cell>
          <cell r="E973" t="str">
            <v>Major upgrades (full replacement) toilets</v>
          </cell>
          <cell r="F973" t="str">
            <v>Auckland Council</v>
          </cell>
          <cell r="G973" t="str">
            <v>Parks, sports and recreation</v>
          </cell>
          <cell r="H973" t="str">
            <v>E171205</v>
          </cell>
          <cell r="I973" t="str">
            <v>Local and sports parks - north management</v>
          </cell>
          <cell r="J973" t="str">
            <v>Lifestyle and culture</v>
          </cell>
          <cell r="K973" t="str">
            <v>Local parks services</v>
          </cell>
          <cell r="L973" t="str">
            <v>Local parks</v>
          </cell>
          <cell r="M973" t="str">
            <v>Local activities</v>
          </cell>
          <cell r="N973" t="str">
            <v>Local parks services</v>
          </cell>
          <cell r="O973" t="str">
            <v>Local parks</v>
          </cell>
          <cell r="P973" t="str">
            <v>Lifestyle and culture</v>
          </cell>
          <cell r="Q973" t="str">
            <v>Local parks services</v>
          </cell>
          <cell r="R973" t="str">
            <v>Local parks</v>
          </cell>
          <cell r="S973" t="str">
            <v>A1241205</v>
          </cell>
          <cell r="T973" t="str">
            <v>A1241205</v>
          </cell>
          <cell r="U973" t="str">
            <v>Local parks</v>
          </cell>
          <cell r="V973" t="str">
            <v>L175</v>
          </cell>
          <cell r="W973" t="str">
            <v>Rodney</v>
          </cell>
          <cell r="X973" t="str">
            <v>PL40810</v>
          </cell>
          <cell r="Y973" t="str">
            <v>Expense</v>
          </cell>
          <cell r="Z973">
            <v>20100701</v>
          </cell>
          <cell r="AA973">
            <v>20220630</v>
          </cell>
          <cell r="AB973">
            <v>1</v>
          </cell>
          <cell r="AC973" t="str">
            <v>Programme</v>
          </cell>
          <cell r="AD973">
            <v>0.13</v>
          </cell>
          <cell r="AE973">
            <v>0</v>
          </cell>
          <cell r="AF973">
            <v>0.34</v>
          </cell>
          <cell r="AG973">
            <v>0.53</v>
          </cell>
          <cell r="AH973">
            <v>2</v>
          </cell>
          <cell r="AI973" t="str">
            <v>Local &amp; Sports Parks</v>
          </cell>
          <cell r="AJ973" t="str">
            <v>Structures parks</v>
          </cell>
          <cell r="AK973">
            <v>50</v>
          </cell>
          <cell r="AM973">
            <v>0.66</v>
          </cell>
          <cell r="AO973">
            <v>0.34</v>
          </cell>
          <cell r="AS973">
            <v>307233</v>
          </cell>
          <cell r="AT973">
            <v>432331</v>
          </cell>
          <cell r="AU973">
            <v>308918</v>
          </cell>
          <cell r="AV973">
            <v>307825</v>
          </cell>
          <cell r="AW973">
            <v>308112</v>
          </cell>
          <cell r="AX973">
            <v>308105</v>
          </cell>
          <cell r="AY973">
            <v>307854</v>
          </cell>
          <cell r="AZ973">
            <v>308582</v>
          </cell>
          <cell r="BA973">
            <v>308000</v>
          </cell>
          <cell r="BB973">
            <v>308000</v>
          </cell>
          <cell r="BC973">
            <v>308000</v>
          </cell>
          <cell r="BD973">
            <v>3.1E-2</v>
          </cell>
          <cell r="BE973">
            <v>6.1930000000000041E-2</v>
          </cell>
          <cell r="BF973">
            <v>9.3787900000000146E-2</v>
          </cell>
          <cell r="BG973">
            <v>0.12878911280000027</v>
          </cell>
          <cell r="BH973">
            <v>0.16491036440960039</v>
          </cell>
          <cell r="BI973">
            <v>0.19869276497747879</v>
          </cell>
          <cell r="BJ973">
            <v>0.23225616239684821</v>
          </cell>
          <cell r="BK973">
            <v>0.27045610343115034</v>
          </cell>
          <cell r="BL973">
            <v>0.31238115484437823</v>
          </cell>
          <cell r="BM973">
            <v>0.35568973295424255</v>
          </cell>
          <cell r="BN973">
            <v>0</v>
          </cell>
          <cell r="BO973">
            <v>13402.261</v>
          </cell>
          <cell r="BP973">
            <v>19131.291740000011</v>
          </cell>
          <cell r="BQ973">
            <v>28870.260317500044</v>
          </cell>
          <cell r="BR973">
            <v>39681.471123033683</v>
          </cell>
          <cell r="BS973">
            <v>50809.70782641993</v>
          </cell>
          <cell r="BT973">
            <v>61168.362469376756</v>
          </cell>
          <cell r="BU973">
            <v>71670.071104744216</v>
          </cell>
          <cell r="BV973">
            <v>83300.479856794307</v>
          </cell>
          <cell r="BW973">
            <v>96213.395692068501</v>
          </cell>
          <cell r="BX973">
            <v>109552.4377499067</v>
          </cell>
          <cell r="BY973">
            <v>307233</v>
          </cell>
          <cell r="BZ973">
            <v>445733.261</v>
          </cell>
          <cell r="CA973">
            <v>328049.29174000002</v>
          </cell>
          <cell r="CB973">
            <v>336695.26031750004</v>
          </cell>
          <cell r="CC973">
            <v>347793.47112303367</v>
          </cell>
          <cell r="CD973">
            <v>358914.70782641991</v>
          </cell>
          <cell r="CE973">
            <v>369022.36246937676</v>
          </cell>
          <cell r="CF973">
            <v>380252.07110474422</v>
          </cell>
          <cell r="CG973">
            <v>391300.47985679429</v>
          </cell>
          <cell r="CH973">
            <v>404213.3956920685</v>
          </cell>
          <cell r="CI973">
            <v>417552.43774990668</v>
          </cell>
          <cell r="CK973">
            <v>39940.29</v>
          </cell>
          <cell r="CL973">
            <v>57945.323929999999</v>
          </cell>
          <cell r="CM973">
            <v>42646.407926200001</v>
          </cell>
          <cell r="CN973">
            <v>43770.383841275005</v>
          </cell>
          <cell r="CO973">
            <v>45213.151245994377</v>
          </cell>
          <cell r="CP973">
            <v>46658.912017434588</v>
          </cell>
          <cell r="CQ973">
            <v>47972.90712101898</v>
          </cell>
          <cell r="CR973">
            <v>49432.769243616749</v>
          </cell>
          <cell r="CS973">
            <v>50869.062381383257</v>
          </cell>
          <cell r="CT973">
            <v>52547.741439968908</v>
          </cell>
          <cell r="CU973">
            <v>54281.816907487868</v>
          </cell>
          <cell r="CW973">
            <v>104459.22</v>
          </cell>
          <cell r="CX973">
            <v>151549.30874000001</v>
          </cell>
          <cell r="CY973">
            <v>111536.75919160001</v>
          </cell>
          <cell r="CZ973">
            <v>114476.38850795002</v>
          </cell>
          <cell r="DA973">
            <v>118249.78018183146</v>
          </cell>
          <cell r="DB973">
            <v>122031.00066098278</v>
          </cell>
          <cell r="DC973">
            <v>125467.6032395881</v>
          </cell>
          <cell r="DD973">
            <v>129285.70417561305</v>
          </cell>
          <cell r="DE973">
            <v>133042.16315131006</v>
          </cell>
          <cell r="DF973">
            <v>137432.55453530329</v>
          </cell>
          <cell r="DG973">
            <v>141967.82883496827</v>
          </cell>
          <cell r="DI973">
            <v>162833.49000000002</v>
          </cell>
          <cell r="DJ973">
            <v>236238.62833000001</v>
          </cell>
          <cell r="DK973">
            <v>173866.1246222</v>
          </cell>
          <cell r="DL973">
            <v>178448.48796827503</v>
          </cell>
          <cell r="DM973">
            <v>184330.53969520784</v>
          </cell>
          <cell r="DN973">
            <v>190224.79514800257</v>
          </cell>
          <cell r="DO973">
            <v>195581.8521087697</v>
          </cell>
          <cell r="DP973">
            <v>201533.59768551445</v>
          </cell>
          <cell r="DQ973">
            <v>207389.254324101</v>
          </cell>
          <cell r="DR973">
            <v>214233.09971679631</v>
          </cell>
          <cell r="DS973">
            <v>221302.79200745054</v>
          </cell>
          <cell r="DU973" t="str">
            <v>RDC 41740-1</v>
          </cell>
          <cell r="DV973">
            <v>1089947.1800000002</v>
          </cell>
          <cell r="DW973">
            <v>1</v>
          </cell>
          <cell r="DX973">
            <v>1</v>
          </cell>
          <cell r="DY973">
            <v>3205727</v>
          </cell>
          <cell r="DZ973">
            <v>3779526.7388798436</v>
          </cell>
          <cell r="EB973">
            <v>3779526.7388798436</v>
          </cell>
          <cell r="EC973" t="str">
            <v>Def</v>
          </cell>
          <cell r="ED973" t="str">
            <v>Local Recreational Facilities</v>
          </cell>
        </row>
        <row r="974">
          <cell r="D974" t="str">
            <v>PC2130266</v>
          </cell>
          <cell r="E974" t="str">
            <v>Dune development at Manly Park (Manly Beach)</v>
          </cell>
          <cell r="F974" t="str">
            <v>Auckland Council</v>
          </cell>
          <cell r="G974" t="str">
            <v>Parks, sports and recreation</v>
          </cell>
          <cell r="H974" t="str">
            <v>E171205</v>
          </cell>
          <cell r="I974" t="str">
            <v>Local and sports parks - north management</v>
          </cell>
          <cell r="J974" t="str">
            <v>Lifestyle and culture</v>
          </cell>
          <cell r="K974" t="str">
            <v>Local parks services</v>
          </cell>
          <cell r="L974" t="str">
            <v>Local parks</v>
          </cell>
          <cell r="M974" t="str">
            <v>Local activities</v>
          </cell>
          <cell r="N974" t="str">
            <v>Local parks services</v>
          </cell>
          <cell r="O974" t="str">
            <v>Local parks</v>
          </cell>
          <cell r="P974" t="str">
            <v>Lifestyle and culture</v>
          </cell>
          <cell r="Q974" t="str">
            <v>Local parks services</v>
          </cell>
          <cell r="R974" t="str">
            <v>Local parks</v>
          </cell>
          <cell r="S974" t="str">
            <v>A1241205</v>
          </cell>
          <cell r="T974" t="str">
            <v>A1241205</v>
          </cell>
          <cell r="U974" t="str">
            <v>Local parks</v>
          </cell>
          <cell r="V974" t="str">
            <v>L125</v>
          </cell>
          <cell r="W974" t="str">
            <v>Hibiscus and Bays</v>
          </cell>
          <cell r="X974" t="str">
            <v>FY12 - Only</v>
          </cell>
          <cell r="Y974" t="str">
            <v>Expense</v>
          </cell>
          <cell r="Z974">
            <v>20110701</v>
          </cell>
          <cell r="AA974">
            <v>20120630</v>
          </cell>
          <cell r="AB974">
            <v>2</v>
          </cell>
          <cell r="AC974" t="str">
            <v>Discrete</v>
          </cell>
          <cell r="AD974">
            <v>1</v>
          </cell>
          <cell r="AE974">
            <v>0</v>
          </cell>
          <cell r="AF974">
            <v>0</v>
          </cell>
          <cell r="AG974">
            <v>0</v>
          </cell>
          <cell r="AH974">
            <v>2</v>
          </cell>
          <cell r="AI974" t="str">
            <v>Local &amp; Sports Parks</v>
          </cell>
          <cell r="AJ974" t="str">
            <v>Structures parks</v>
          </cell>
          <cell r="AK974">
            <v>25</v>
          </cell>
          <cell r="AM974">
            <v>1</v>
          </cell>
          <cell r="AS974">
            <v>20681</v>
          </cell>
          <cell r="BD974">
            <v>3.1E-2</v>
          </cell>
          <cell r="BE974">
            <v>6.1930000000000041E-2</v>
          </cell>
          <cell r="BF974">
            <v>9.3787900000000146E-2</v>
          </cell>
          <cell r="BG974">
            <v>0.12878911280000027</v>
          </cell>
          <cell r="BH974">
            <v>0.16491036440960039</v>
          </cell>
          <cell r="BI974">
            <v>0.19869276497747879</v>
          </cell>
          <cell r="BJ974">
            <v>0.23225616239684821</v>
          </cell>
          <cell r="BK974">
            <v>0.27045610343115034</v>
          </cell>
          <cell r="BL974">
            <v>0.31238115484437823</v>
          </cell>
          <cell r="BM974">
            <v>0.35568973295424255</v>
          </cell>
          <cell r="BN974">
            <v>0</v>
          </cell>
          <cell r="BO974">
            <v>0</v>
          </cell>
          <cell r="BP974">
            <v>0</v>
          </cell>
          <cell r="BQ974">
            <v>0</v>
          </cell>
          <cell r="BR974">
            <v>0</v>
          </cell>
          <cell r="BS974">
            <v>0</v>
          </cell>
          <cell r="BT974">
            <v>0</v>
          </cell>
          <cell r="BU974">
            <v>0</v>
          </cell>
          <cell r="BV974">
            <v>0</v>
          </cell>
          <cell r="BW974">
            <v>0</v>
          </cell>
          <cell r="BX974">
            <v>0</v>
          </cell>
          <cell r="BY974">
            <v>20681</v>
          </cell>
          <cell r="BZ974">
            <v>0</v>
          </cell>
          <cell r="CA974">
            <v>0</v>
          </cell>
          <cell r="CB974">
            <v>0</v>
          </cell>
          <cell r="CC974">
            <v>0</v>
          </cell>
          <cell r="CD974">
            <v>0</v>
          </cell>
          <cell r="CE974">
            <v>0</v>
          </cell>
          <cell r="CF974">
            <v>0</v>
          </cell>
          <cell r="CG974">
            <v>0</v>
          </cell>
          <cell r="CH974">
            <v>0</v>
          </cell>
          <cell r="CI974">
            <v>0</v>
          </cell>
          <cell r="CK974">
            <v>20681</v>
          </cell>
          <cell r="CL974">
            <v>0</v>
          </cell>
          <cell r="CM974">
            <v>0</v>
          </cell>
          <cell r="CN974">
            <v>0</v>
          </cell>
          <cell r="CO974">
            <v>0</v>
          </cell>
          <cell r="CP974">
            <v>0</v>
          </cell>
          <cell r="CQ974">
            <v>0</v>
          </cell>
          <cell r="CR974">
            <v>0</v>
          </cell>
          <cell r="CS974">
            <v>0</v>
          </cell>
          <cell r="CT974">
            <v>0</v>
          </cell>
          <cell r="CU974">
            <v>0</v>
          </cell>
          <cell r="CW974">
            <v>0</v>
          </cell>
          <cell r="CX974">
            <v>0</v>
          </cell>
          <cell r="CY974">
            <v>0</v>
          </cell>
          <cell r="CZ974">
            <v>0</v>
          </cell>
          <cell r="DA974">
            <v>0</v>
          </cell>
          <cell r="DB974">
            <v>0</v>
          </cell>
          <cell r="DC974">
            <v>0</v>
          </cell>
          <cell r="DD974">
            <v>0</v>
          </cell>
          <cell r="DE974">
            <v>0</v>
          </cell>
          <cell r="DF974">
            <v>0</v>
          </cell>
          <cell r="DG974">
            <v>0</v>
          </cell>
          <cell r="DI974">
            <v>0</v>
          </cell>
          <cell r="DJ974">
            <v>0</v>
          </cell>
          <cell r="DK974">
            <v>0</v>
          </cell>
          <cell r="DL974">
            <v>0</v>
          </cell>
          <cell r="DM974">
            <v>0</v>
          </cell>
          <cell r="DN974">
            <v>0</v>
          </cell>
          <cell r="DO974">
            <v>0</v>
          </cell>
          <cell r="DP974">
            <v>0</v>
          </cell>
          <cell r="DQ974">
            <v>0</v>
          </cell>
          <cell r="DR974">
            <v>0</v>
          </cell>
          <cell r="DS974">
            <v>0</v>
          </cell>
          <cell r="DU974" t="str">
            <v>RDC 40859-2</v>
          </cell>
          <cell r="DV974">
            <v>0</v>
          </cell>
          <cell r="DW974">
            <v>0</v>
          </cell>
          <cell r="DX974">
            <v>1</v>
          </cell>
          <cell r="DY974">
            <v>0</v>
          </cell>
          <cell r="DZ974">
            <v>0</v>
          </cell>
          <cell r="EB974">
            <v>0</v>
          </cell>
          <cell r="EC974" t="str">
            <v>Def</v>
          </cell>
          <cell r="ED974" t="str">
            <v>Local Recreational Facilities</v>
          </cell>
        </row>
        <row r="975">
          <cell r="D975" t="str">
            <v>PC2130267</v>
          </cell>
          <cell r="E975" t="str">
            <v>Matua Rd neighbourhood reserve</v>
          </cell>
          <cell r="F975" t="str">
            <v>Auckland Council</v>
          </cell>
          <cell r="G975" t="str">
            <v>Parks, sports and recreation</v>
          </cell>
          <cell r="H975" t="str">
            <v>E171205</v>
          </cell>
          <cell r="I975" t="str">
            <v>Local and sports parks - north management</v>
          </cell>
          <cell r="J975" t="str">
            <v>Lifestyle and culture</v>
          </cell>
          <cell r="K975" t="str">
            <v>Local parks services</v>
          </cell>
          <cell r="L975" t="str">
            <v>Local parks</v>
          </cell>
          <cell r="M975" t="str">
            <v>Local activities</v>
          </cell>
          <cell r="N975" t="str">
            <v>Local parks services</v>
          </cell>
          <cell r="O975" t="str">
            <v>Local parks</v>
          </cell>
          <cell r="P975" t="str">
            <v>Lifestyle and culture</v>
          </cell>
          <cell r="Q975" t="str">
            <v>Local parks services</v>
          </cell>
          <cell r="R975" t="str">
            <v>Local parks</v>
          </cell>
          <cell r="S975" t="str">
            <v>A1241205</v>
          </cell>
          <cell r="T975" t="str">
            <v>A1241205</v>
          </cell>
          <cell r="U975" t="str">
            <v>Local parks</v>
          </cell>
          <cell r="V975" t="str">
            <v>L175</v>
          </cell>
          <cell r="W975" t="str">
            <v>Rodney</v>
          </cell>
          <cell r="X975" t="str">
            <v>PL40810</v>
          </cell>
          <cell r="Y975" t="str">
            <v>Expense</v>
          </cell>
          <cell r="Z975">
            <v>20130701</v>
          </cell>
          <cell r="AA975">
            <v>20140630</v>
          </cell>
          <cell r="AB975">
            <v>2</v>
          </cell>
          <cell r="AC975" t="str">
            <v>Discrete</v>
          </cell>
          <cell r="AD975">
            <v>0</v>
          </cell>
          <cell r="AE975">
            <v>0</v>
          </cell>
          <cell r="AF975">
            <v>1</v>
          </cell>
          <cell r="AG975">
            <v>0</v>
          </cell>
          <cell r="AH975">
            <v>2</v>
          </cell>
          <cell r="AI975" t="str">
            <v>Local &amp; Sports Parks</v>
          </cell>
          <cell r="AJ975" t="str">
            <v>Structures parks</v>
          </cell>
          <cell r="AK975">
            <v>25</v>
          </cell>
          <cell r="AO975">
            <v>1</v>
          </cell>
          <cell r="AU975">
            <v>46338</v>
          </cell>
          <cell r="BD975">
            <v>3.1E-2</v>
          </cell>
          <cell r="BE975">
            <v>6.1930000000000041E-2</v>
          </cell>
          <cell r="BF975">
            <v>9.3787900000000146E-2</v>
          </cell>
          <cell r="BG975">
            <v>0.12878911280000027</v>
          </cell>
          <cell r="BH975">
            <v>0.16491036440960039</v>
          </cell>
          <cell r="BI975">
            <v>0.19869276497747879</v>
          </cell>
          <cell r="BJ975">
            <v>0.23225616239684821</v>
          </cell>
          <cell r="BK975">
            <v>0.27045610343115034</v>
          </cell>
          <cell r="BL975">
            <v>0.31238115484437823</v>
          </cell>
          <cell r="BM975">
            <v>0.35568973295424255</v>
          </cell>
          <cell r="BN975">
            <v>0</v>
          </cell>
          <cell r="BO975">
            <v>0</v>
          </cell>
          <cell r="BP975">
            <v>2869.7123400000019</v>
          </cell>
          <cell r="BQ975">
            <v>0</v>
          </cell>
          <cell r="BR975">
            <v>0</v>
          </cell>
          <cell r="BS975">
            <v>0</v>
          </cell>
          <cell r="BT975">
            <v>0</v>
          </cell>
          <cell r="BU975">
            <v>0</v>
          </cell>
          <cell r="BV975">
            <v>0</v>
          </cell>
          <cell r="BW975">
            <v>0</v>
          </cell>
          <cell r="BX975">
            <v>0</v>
          </cell>
          <cell r="BY975">
            <v>0</v>
          </cell>
          <cell r="BZ975">
            <v>0</v>
          </cell>
          <cell r="CA975">
            <v>49207.712339999998</v>
          </cell>
          <cell r="CB975">
            <v>0</v>
          </cell>
          <cell r="CC975">
            <v>0</v>
          </cell>
          <cell r="CD975">
            <v>0</v>
          </cell>
          <cell r="CE975">
            <v>0</v>
          </cell>
          <cell r="CF975">
            <v>0</v>
          </cell>
          <cell r="CG975">
            <v>0</v>
          </cell>
          <cell r="CH975">
            <v>0</v>
          </cell>
          <cell r="CI975">
            <v>0</v>
          </cell>
          <cell r="CK975">
            <v>0</v>
          </cell>
          <cell r="CL975">
            <v>0</v>
          </cell>
          <cell r="CM975">
            <v>0</v>
          </cell>
          <cell r="CN975">
            <v>0</v>
          </cell>
          <cell r="CO975">
            <v>0</v>
          </cell>
          <cell r="CP975">
            <v>0</v>
          </cell>
          <cell r="CQ975">
            <v>0</v>
          </cell>
          <cell r="CR975">
            <v>0</v>
          </cell>
          <cell r="CS975">
            <v>0</v>
          </cell>
          <cell r="CT975">
            <v>0</v>
          </cell>
          <cell r="CU975">
            <v>0</v>
          </cell>
          <cell r="CW975">
            <v>0</v>
          </cell>
          <cell r="CX975">
            <v>0</v>
          </cell>
          <cell r="CY975">
            <v>49207.712339999998</v>
          </cell>
          <cell r="CZ975">
            <v>0</v>
          </cell>
          <cell r="DA975">
            <v>0</v>
          </cell>
          <cell r="DB975">
            <v>0</v>
          </cell>
          <cell r="DC975">
            <v>0</v>
          </cell>
          <cell r="DD975">
            <v>0</v>
          </cell>
          <cell r="DE975">
            <v>0</v>
          </cell>
          <cell r="DF975">
            <v>0</v>
          </cell>
          <cell r="DG975">
            <v>0</v>
          </cell>
          <cell r="DI975">
            <v>0</v>
          </cell>
          <cell r="DJ975">
            <v>0</v>
          </cell>
          <cell r="DK975">
            <v>0</v>
          </cell>
          <cell r="DL975">
            <v>0</v>
          </cell>
          <cell r="DM975">
            <v>0</v>
          </cell>
          <cell r="DN975">
            <v>0</v>
          </cell>
          <cell r="DO975">
            <v>0</v>
          </cell>
          <cell r="DP975">
            <v>0</v>
          </cell>
          <cell r="DQ975">
            <v>0</v>
          </cell>
          <cell r="DR975">
            <v>0</v>
          </cell>
          <cell r="DS975">
            <v>0</v>
          </cell>
          <cell r="DU975" t="str">
            <v>RDC 41662-1</v>
          </cell>
          <cell r="DV975">
            <v>46338</v>
          </cell>
          <cell r="DW975">
            <v>1</v>
          </cell>
          <cell r="DX975">
            <v>1</v>
          </cell>
          <cell r="DY975">
            <v>46338</v>
          </cell>
          <cell r="DZ975">
            <v>49207.712339999998</v>
          </cell>
          <cell r="EB975">
            <v>49207.712339999998</v>
          </cell>
          <cell r="EC975" t="str">
            <v>Def</v>
          </cell>
          <cell r="ED975" t="str">
            <v>Local Recreational Facilities</v>
          </cell>
        </row>
        <row r="976">
          <cell r="D976" t="str">
            <v>PC2130269</v>
          </cell>
          <cell r="E976" t="str">
            <v>Moorings renewals</v>
          </cell>
          <cell r="F976" t="str">
            <v>Auckland Council</v>
          </cell>
          <cell r="G976" t="str">
            <v>Parks, sports and recreation</v>
          </cell>
          <cell r="H976" t="str">
            <v>E171205</v>
          </cell>
          <cell r="I976" t="str">
            <v>Local and sports parks - north management</v>
          </cell>
          <cell r="J976" t="str">
            <v>Lifestyle and culture</v>
          </cell>
          <cell r="K976" t="str">
            <v>Local parks services</v>
          </cell>
          <cell r="L976" t="str">
            <v>Local parks</v>
          </cell>
          <cell r="M976" t="str">
            <v>Local activities</v>
          </cell>
          <cell r="N976" t="str">
            <v>Local parks services</v>
          </cell>
          <cell r="O976" t="str">
            <v>Local parks</v>
          </cell>
          <cell r="P976" t="str">
            <v>Lifestyle and culture</v>
          </cell>
          <cell r="Q976" t="str">
            <v>Local parks services</v>
          </cell>
          <cell r="R976" t="str">
            <v>Local parks</v>
          </cell>
          <cell r="S976" t="str">
            <v>A1241205</v>
          </cell>
          <cell r="T976" t="str">
            <v>A1241205</v>
          </cell>
          <cell r="U976" t="str">
            <v>Local parks</v>
          </cell>
          <cell r="V976" t="str">
            <v>L175</v>
          </cell>
          <cell r="W976" t="str">
            <v>Rodney</v>
          </cell>
          <cell r="X976" t="str">
            <v>PL40810</v>
          </cell>
          <cell r="Y976" t="str">
            <v>Expense</v>
          </cell>
          <cell r="Z976">
            <v>20110701</v>
          </cell>
          <cell r="AA976">
            <v>20220630</v>
          </cell>
          <cell r="AB976">
            <v>1</v>
          </cell>
          <cell r="AC976" t="str">
            <v>Programme</v>
          </cell>
          <cell r="AD976">
            <v>1</v>
          </cell>
          <cell r="AE976">
            <v>0</v>
          </cell>
          <cell r="AF976">
            <v>0</v>
          </cell>
          <cell r="AG976">
            <v>0</v>
          </cell>
          <cell r="AH976">
            <v>2</v>
          </cell>
          <cell r="AI976" t="str">
            <v>Local &amp; Sports Parks</v>
          </cell>
          <cell r="AJ976" t="str">
            <v>Structures</v>
          </cell>
          <cell r="AK976">
            <v>30</v>
          </cell>
          <cell r="AM976">
            <v>1</v>
          </cell>
          <cell r="AS976">
            <v>52509</v>
          </cell>
          <cell r="AT976">
            <v>30923</v>
          </cell>
          <cell r="AU976">
            <v>30892</v>
          </cell>
          <cell r="AV976">
            <v>30782</v>
          </cell>
          <cell r="AW976">
            <v>30811</v>
          </cell>
          <cell r="AX976">
            <v>30811</v>
          </cell>
          <cell r="AY976">
            <v>30785</v>
          </cell>
          <cell r="AZ976">
            <v>30858</v>
          </cell>
          <cell r="BA976">
            <v>31000</v>
          </cell>
          <cell r="BB976">
            <v>31000</v>
          </cell>
          <cell r="BC976">
            <v>31000</v>
          </cell>
          <cell r="BD976">
            <v>3.1E-2</v>
          </cell>
          <cell r="BE976">
            <v>6.1930000000000041E-2</v>
          </cell>
          <cell r="BF976">
            <v>9.3787900000000146E-2</v>
          </cell>
          <cell r="BG976">
            <v>0.12878911280000027</v>
          </cell>
          <cell r="BH976">
            <v>0.16491036440960039</v>
          </cell>
          <cell r="BI976">
            <v>0.19869276497747879</v>
          </cell>
          <cell r="BJ976">
            <v>0.23225616239684821</v>
          </cell>
          <cell r="BK976">
            <v>0.27045610343115034</v>
          </cell>
          <cell r="BL976">
            <v>0.31238115484437823</v>
          </cell>
          <cell r="BM976">
            <v>0.35568973295424255</v>
          </cell>
          <cell r="BN976">
            <v>0</v>
          </cell>
          <cell r="BO976">
            <v>958.61299999999994</v>
          </cell>
          <cell r="BP976">
            <v>1913.1415600000012</v>
          </cell>
          <cell r="BQ976">
            <v>2886.9791378000045</v>
          </cell>
          <cell r="BR976">
            <v>3968.1213544808083</v>
          </cell>
          <cell r="BS976">
            <v>5081.0532378241978</v>
          </cell>
          <cell r="BT976">
            <v>6116.7567698316843</v>
          </cell>
          <cell r="BU976">
            <v>7166.9606592419423</v>
          </cell>
          <cell r="BV976">
            <v>8384.1392063656604</v>
          </cell>
          <cell r="BW976">
            <v>9683.8158001757256</v>
          </cell>
          <cell r="BX976">
            <v>11026.38172158152</v>
          </cell>
          <cell r="BY976">
            <v>52509</v>
          </cell>
          <cell r="BZ976">
            <v>31881.613000000001</v>
          </cell>
          <cell r="CA976">
            <v>32805.141560000004</v>
          </cell>
          <cell r="CB976">
            <v>33668.979137800008</v>
          </cell>
          <cell r="CC976">
            <v>34779.121354480805</v>
          </cell>
          <cell r="CD976">
            <v>35892.053237824199</v>
          </cell>
          <cell r="CE976">
            <v>36901.756769831685</v>
          </cell>
          <cell r="CF976">
            <v>38024.960659241944</v>
          </cell>
          <cell r="CG976">
            <v>39384.13920636566</v>
          </cell>
          <cell r="CH976">
            <v>40683.815800175726</v>
          </cell>
          <cell r="CI976">
            <v>42026.381721581522</v>
          </cell>
          <cell r="CK976">
            <v>52509</v>
          </cell>
          <cell r="CL976">
            <v>31881.613000000001</v>
          </cell>
          <cell r="CM976">
            <v>32805.141560000004</v>
          </cell>
          <cell r="CN976">
            <v>33668.979137800008</v>
          </cell>
          <cell r="CO976">
            <v>34779.121354480805</v>
          </cell>
          <cell r="CP976">
            <v>35892.053237824199</v>
          </cell>
          <cell r="CQ976">
            <v>36901.756769831685</v>
          </cell>
          <cell r="CR976">
            <v>38024.960659241944</v>
          </cell>
          <cell r="CS976">
            <v>39384.13920636566</v>
          </cell>
          <cell r="CT976">
            <v>40683.815800175726</v>
          </cell>
          <cell r="CU976">
            <v>42026.381721581522</v>
          </cell>
          <cell r="CW976">
            <v>0</v>
          </cell>
          <cell r="CX976">
            <v>0</v>
          </cell>
          <cell r="CY976">
            <v>0</v>
          </cell>
          <cell r="CZ976">
            <v>0</v>
          </cell>
          <cell r="DA976">
            <v>0</v>
          </cell>
          <cell r="DB976">
            <v>0</v>
          </cell>
          <cell r="DC976">
            <v>0</v>
          </cell>
          <cell r="DD976">
            <v>0</v>
          </cell>
          <cell r="DE976">
            <v>0</v>
          </cell>
          <cell r="DF976">
            <v>0</v>
          </cell>
          <cell r="DG976">
            <v>0</v>
          </cell>
          <cell r="DI976">
            <v>0</v>
          </cell>
          <cell r="DJ976">
            <v>0</v>
          </cell>
          <cell r="DK976">
            <v>0</v>
          </cell>
          <cell r="DL976">
            <v>0</v>
          </cell>
          <cell r="DM976">
            <v>0</v>
          </cell>
          <cell r="DN976">
            <v>0</v>
          </cell>
          <cell r="DO976">
            <v>0</v>
          </cell>
          <cell r="DP976">
            <v>0</v>
          </cell>
          <cell r="DQ976">
            <v>0</v>
          </cell>
          <cell r="DR976">
            <v>0</v>
          </cell>
          <cell r="DS976">
            <v>0</v>
          </cell>
          <cell r="DU976" t="str">
            <v>RDC 41833-1</v>
          </cell>
          <cell r="DV976">
            <v>0</v>
          </cell>
          <cell r="DW976">
            <v>0</v>
          </cell>
          <cell r="DX976">
            <v>1</v>
          </cell>
          <cell r="DY976">
            <v>308862</v>
          </cell>
          <cell r="DZ976">
            <v>366047.96244730154</v>
          </cell>
          <cell r="EB976">
            <v>366047.96244730154</v>
          </cell>
          <cell r="EC976" t="str">
            <v>Def</v>
          </cell>
          <cell r="ED976" t="str">
            <v>Local Recreational Facilities</v>
          </cell>
        </row>
        <row r="977">
          <cell r="D977" t="str">
            <v>PC2130271</v>
          </cell>
          <cell r="E977" t="str">
            <v>Navigational dredging</v>
          </cell>
          <cell r="F977" t="str">
            <v>Auckland Council</v>
          </cell>
          <cell r="G977" t="str">
            <v>Parks, sports and recreation</v>
          </cell>
          <cell r="H977" t="str">
            <v>E171205</v>
          </cell>
          <cell r="I977" t="str">
            <v>Local and sports parks - north management</v>
          </cell>
          <cell r="J977" t="str">
            <v>Lifestyle and culture</v>
          </cell>
          <cell r="K977" t="str">
            <v>Local parks services</v>
          </cell>
          <cell r="L977" t="str">
            <v>Local parks</v>
          </cell>
          <cell r="M977" t="str">
            <v>Local activities</v>
          </cell>
          <cell r="N977" t="str">
            <v>Local parks services</v>
          </cell>
          <cell r="O977" t="str">
            <v>Local parks</v>
          </cell>
          <cell r="P977" t="str">
            <v>Lifestyle and culture</v>
          </cell>
          <cell r="Q977" t="str">
            <v>Local parks services</v>
          </cell>
          <cell r="R977" t="str">
            <v>Local parks</v>
          </cell>
          <cell r="S977" t="str">
            <v>A1241205</v>
          </cell>
          <cell r="T977" t="str">
            <v>A1241205</v>
          </cell>
          <cell r="U977" t="str">
            <v>Local parks</v>
          </cell>
          <cell r="V977" t="str">
            <v>L175</v>
          </cell>
          <cell r="W977" t="str">
            <v>Rodney</v>
          </cell>
          <cell r="X977" t="str">
            <v>PL40810</v>
          </cell>
          <cell r="Y977" t="str">
            <v>Expense</v>
          </cell>
          <cell r="Z977">
            <v>20120701</v>
          </cell>
          <cell r="AA977">
            <v>20140630</v>
          </cell>
          <cell r="AB977">
            <v>2</v>
          </cell>
          <cell r="AC977" t="str">
            <v>Discrete</v>
          </cell>
          <cell r="AD977">
            <v>0.68</v>
          </cell>
          <cell r="AE977">
            <v>0</v>
          </cell>
          <cell r="AF977">
            <v>0.32</v>
          </cell>
          <cell r="AG977">
            <v>0</v>
          </cell>
          <cell r="AH977">
            <v>2</v>
          </cell>
          <cell r="AI977" t="str">
            <v>Local &amp; Sports Parks</v>
          </cell>
          <cell r="AJ977" t="str">
            <v>Structures parks</v>
          </cell>
          <cell r="AK977">
            <v>25</v>
          </cell>
          <cell r="AM977">
            <v>1</v>
          </cell>
          <cell r="AT977">
            <v>100000</v>
          </cell>
          <cell r="AU977">
            <v>1968075</v>
          </cell>
          <cell r="BD977">
            <v>3.1E-2</v>
          </cell>
          <cell r="BE977">
            <v>6.1930000000000041E-2</v>
          </cell>
          <cell r="BF977">
            <v>9.3787900000000146E-2</v>
          </cell>
          <cell r="BG977">
            <v>0.12878911280000027</v>
          </cell>
          <cell r="BH977">
            <v>0.16491036440960039</v>
          </cell>
          <cell r="BI977">
            <v>0.19869276497747879</v>
          </cell>
          <cell r="BJ977">
            <v>0.23225616239684821</v>
          </cell>
          <cell r="BK977">
            <v>0.27045610343115034</v>
          </cell>
          <cell r="BL977">
            <v>0.31238115484437823</v>
          </cell>
          <cell r="BM977">
            <v>0.35568973295424255</v>
          </cell>
          <cell r="BN977">
            <v>0</v>
          </cell>
          <cell r="BO977">
            <v>3100</v>
          </cell>
          <cell r="BP977">
            <v>121882.88475000008</v>
          </cell>
          <cell r="BQ977">
            <v>0</v>
          </cell>
          <cell r="BR977">
            <v>0</v>
          </cell>
          <cell r="BS977">
            <v>0</v>
          </cell>
          <cell r="BT977">
            <v>0</v>
          </cell>
          <cell r="BU977">
            <v>0</v>
          </cell>
          <cell r="BV977">
            <v>0</v>
          </cell>
          <cell r="BW977">
            <v>0</v>
          </cell>
          <cell r="BX977">
            <v>0</v>
          </cell>
          <cell r="BY977">
            <v>0</v>
          </cell>
          <cell r="BZ977">
            <v>103100</v>
          </cell>
          <cell r="CA977">
            <v>2089957.8847500002</v>
          </cell>
          <cell r="CB977">
            <v>0</v>
          </cell>
          <cell r="CC977">
            <v>0</v>
          </cell>
          <cell r="CD977">
            <v>0</v>
          </cell>
          <cell r="CE977">
            <v>0</v>
          </cell>
          <cell r="CF977">
            <v>0</v>
          </cell>
          <cell r="CG977">
            <v>0</v>
          </cell>
          <cell r="CH977">
            <v>0</v>
          </cell>
          <cell r="CI977">
            <v>0</v>
          </cell>
          <cell r="CK977">
            <v>0</v>
          </cell>
          <cell r="CL977">
            <v>70108</v>
          </cell>
          <cell r="CM977">
            <v>1421171.3616300002</v>
          </cell>
          <cell r="CN977">
            <v>0</v>
          </cell>
          <cell r="CO977">
            <v>0</v>
          </cell>
          <cell r="CP977">
            <v>0</v>
          </cell>
          <cell r="CQ977">
            <v>0</v>
          </cell>
          <cell r="CR977">
            <v>0</v>
          </cell>
          <cell r="CS977">
            <v>0</v>
          </cell>
          <cell r="CT977">
            <v>0</v>
          </cell>
          <cell r="CU977">
            <v>0</v>
          </cell>
          <cell r="CW977">
            <v>0</v>
          </cell>
          <cell r="CX977">
            <v>32992</v>
          </cell>
          <cell r="CY977">
            <v>668786.52312000003</v>
          </cell>
          <cell r="CZ977">
            <v>0</v>
          </cell>
          <cell r="DA977">
            <v>0</v>
          </cell>
          <cell r="DB977">
            <v>0</v>
          </cell>
          <cell r="DC977">
            <v>0</v>
          </cell>
          <cell r="DD977">
            <v>0</v>
          </cell>
          <cell r="DE977">
            <v>0</v>
          </cell>
          <cell r="DF977">
            <v>0</v>
          </cell>
          <cell r="DG977">
            <v>0</v>
          </cell>
          <cell r="DI977">
            <v>0</v>
          </cell>
          <cell r="DJ977">
            <v>0</v>
          </cell>
          <cell r="DK977">
            <v>0</v>
          </cell>
          <cell r="DL977">
            <v>0</v>
          </cell>
          <cell r="DM977">
            <v>0</v>
          </cell>
          <cell r="DN977">
            <v>0</v>
          </cell>
          <cell r="DO977">
            <v>0</v>
          </cell>
          <cell r="DP977">
            <v>0</v>
          </cell>
          <cell r="DQ977">
            <v>0</v>
          </cell>
          <cell r="DR977">
            <v>0</v>
          </cell>
          <cell r="DS977">
            <v>0</v>
          </cell>
          <cell r="DU977" t="str">
            <v>RDC 41621-1</v>
          </cell>
          <cell r="DV977">
            <v>661784</v>
          </cell>
          <cell r="DW977">
            <v>1</v>
          </cell>
          <cell r="DX977">
            <v>1</v>
          </cell>
          <cell r="DY977">
            <v>2068075</v>
          </cell>
          <cell r="DZ977">
            <v>2193057.8847500002</v>
          </cell>
          <cell r="EB977">
            <v>2193057.8847500002</v>
          </cell>
          <cell r="EC977" t="str">
            <v>Def</v>
          </cell>
          <cell r="ED977" t="str">
            <v>Local Recreational Facilities</v>
          </cell>
        </row>
        <row r="978">
          <cell r="D978" t="str">
            <v>PC2130273</v>
          </cell>
          <cell r="E978" t="str">
            <v>New sand field</v>
          </cell>
          <cell r="F978" t="str">
            <v>Auckland Council</v>
          </cell>
          <cell r="G978" t="str">
            <v>Parks, sports and recreation</v>
          </cell>
          <cell r="H978" t="str">
            <v>E171205</v>
          </cell>
          <cell r="I978" t="str">
            <v>Local and sports parks - north management</v>
          </cell>
          <cell r="J978" t="str">
            <v>Lifestyle and culture</v>
          </cell>
          <cell r="K978" t="str">
            <v>Local parks services</v>
          </cell>
          <cell r="L978" t="str">
            <v>Local parks</v>
          </cell>
          <cell r="M978" t="str">
            <v>Local activities</v>
          </cell>
          <cell r="N978" t="str">
            <v>Local parks services</v>
          </cell>
          <cell r="O978" t="str">
            <v>Local parks</v>
          </cell>
          <cell r="P978" t="str">
            <v>Lifestyle and culture</v>
          </cell>
          <cell r="Q978" t="str">
            <v>Local parks services</v>
          </cell>
          <cell r="R978" t="str">
            <v>Local parks</v>
          </cell>
          <cell r="S978" t="str">
            <v>A1241205</v>
          </cell>
          <cell r="T978" t="str">
            <v>A1241205</v>
          </cell>
          <cell r="U978" t="str">
            <v>Local parks</v>
          </cell>
          <cell r="V978" t="str">
            <v>L175</v>
          </cell>
          <cell r="W978" t="str">
            <v>Rodney</v>
          </cell>
          <cell r="X978" t="str">
            <v>PL40810</v>
          </cell>
          <cell r="Y978" t="str">
            <v>Expense</v>
          </cell>
          <cell r="Z978">
            <v>20130701</v>
          </cell>
          <cell r="AA978">
            <v>20190630</v>
          </cell>
          <cell r="AB978">
            <v>1</v>
          </cell>
          <cell r="AC978" t="str">
            <v>Programme</v>
          </cell>
          <cell r="AD978">
            <v>0.8</v>
          </cell>
          <cell r="AE978">
            <v>0</v>
          </cell>
          <cell r="AF978">
            <v>0.2</v>
          </cell>
          <cell r="AG978">
            <v>0</v>
          </cell>
          <cell r="AH978">
            <v>2</v>
          </cell>
          <cell r="AI978" t="str">
            <v>Local &amp; Sports Parks</v>
          </cell>
          <cell r="AJ978" t="str">
            <v>Structures parks</v>
          </cell>
          <cell r="AK978">
            <v>25</v>
          </cell>
          <cell r="AM978">
            <v>0.8</v>
          </cell>
          <cell r="AO978">
            <v>0.2</v>
          </cell>
          <cell r="AU978">
            <v>411891</v>
          </cell>
          <cell r="AV978">
            <v>410433</v>
          </cell>
          <cell r="AW978">
            <v>410816</v>
          </cell>
          <cell r="AX978">
            <v>410807</v>
          </cell>
          <cell r="AY978">
            <v>410471</v>
          </cell>
          <cell r="AZ978">
            <v>411443</v>
          </cell>
          <cell r="BD978">
            <v>3.1E-2</v>
          </cell>
          <cell r="BE978">
            <v>6.1930000000000041E-2</v>
          </cell>
          <cell r="BF978">
            <v>9.3787900000000146E-2</v>
          </cell>
          <cell r="BG978">
            <v>0.12878911280000027</v>
          </cell>
          <cell r="BH978">
            <v>0.16491036440960039</v>
          </cell>
          <cell r="BI978">
            <v>0.19869276497747879</v>
          </cell>
          <cell r="BJ978">
            <v>0.23225616239684821</v>
          </cell>
          <cell r="BK978">
            <v>0.27045610343115034</v>
          </cell>
          <cell r="BL978">
            <v>0.31238115484437823</v>
          </cell>
          <cell r="BM978">
            <v>0.35568973295424255</v>
          </cell>
          <cell r="BN978">
            <v>0</v>
          </cell>
          <cell r="BO978">
            <v>0</v>
          </cell>
          <cell r="BP978">
            <v>25508.409630000016</v>
          </cell>
          <cell r="BQ978">
            <v>38493.649160700057</v>
          </cell>
          <cell r="BR978">
            <v>52908.628164044909</v>
          </cell>
          <cell r="BS978">
            <v>67746.332072014702</v>
          </cell>
          <cell r="BT978">
            <v>81557.617933070695</v>
          </cell>
          <cell r="BU978">
            <v>95560.172225046423</v>
          </cell>
          <cell r="BV978">
            <v>0</v>
          </cell>
          <cell r="BW978">
            <v>0</v>
          </cell>
          <cell r="BX978">
            <v>0</v>
          </cell>
          <cell r="BY978">
            <v>0</v>
          </cell>
          <cell r="BZ978">
            <v>0</v>
          </cell>
          <cell r="CA978">
            <v>437399.40963000001</v>
          </cell>
          <cell r="CB978">
            <v>448926.64916070004</v>
          </cell>
          <cell r="CC978">
            <v>463724.62816404493</v>
          </cell>
          <cell r="CD978">
            <v>478553.33207201469</v>
          </cell>
          <cell r="CE978">
            <v>492028.61793307069</v>
          </cell>
          <cell r="CF978">
            <v>507003.17222504644</v>
          </cell>
          <cell r="CG978">
            <v>0</v>
          </cell>
          <cell r="CH978">
            <v>0</v>
          </cell>
          <cell r="CI978">
            <v>0</v>
          </cell>
          <cell r="CK978">
            <v>0</v>
          </cell>
          <cell r="CL978">
            <v>0</v>
          </cell>
          <cell r="CM978">
            <v>349919.52770400001</v>
          </cell>
          <cell r="CN978">
            <v>359141.31932856003</v>
          </cell>
          <cell r="CO978">
            <v>370979.70253123599</v>
          </cell>
          <cell r="CP978">
            <v>382842.6656576118</v>
          </cell>
          <cell r="CQ978">
            <v>393622.89434645657</v>
          </cell>
          <cell r="CR978">
            <v>405602.53778003715</v>
          </cell>
          <cell r="CS978">
            <v>0</v>
          </cell>
          <cell r="CT978">
            <v>0</v>
          </cell>
          <cell r="CU978">
            <v>0</v>
          </cell>
          <cell r="CW978">
            <v>0</v>
          </cell>
          <cell r="CX978">
            <v>0</v>
          </cell>
          <cell r="CY978">
            <v>87479.881926000002</v>
          </cell>
          <cell r="CZ978">
            <v>89785.329832140007</v>
          </cell>
          <cell r="DA978">
            <v>92744.925632808998</v>
          </cell>
          <cell r="DB978">
            <v>95710.666414402949</v>
          </cell>
          <cell r="DC978">
            <v>98405.723586614142</v>
          </cell>
          <cell r="DD978">
            <v>101400.63444500929</v>
          </cell>
          <cell r="DE978">
            <v>0</v>
          </cell>
          <cell r="DF978">
            <v>0</v>
          </cell>
          <cell r="DG978">
            <v>0</v>
          </cell>
          <cell r="DI978">
            <v>0</v>
          </cell>
          <cell r="DJ978">
            <v>0</v>
          </cell>
          <cell r="DK978">
            <v>0</v>
          </cell>
          <cell r="DL978">
            <v>0</v>
          </cell>
          <cell r="DM978">
            <v>0</v>
          </cell>
          <cell r="DN978">
            <v>0</v>
          </cell>
          <cell r="DO978">
            <v>0</v>
          </cell>
          <cell r="DP978">
            <v>0</v>
          </cell>
          <cell r="DQ978">
            <v>0</v>
          </cell>
          <cell r="DR978">
            <v>0</v>
          </cell>
          <cell r="DS978">
            <v>0</v>
          </cell>
          <cell r="DU978" t="str">
            <v>RDC 41678-1</v>
          </cell>
          <cell r="DV978">
            <v>493172.2</v>
          </cell>
          <cell r="DW978">
            <v>1</v>
          </cell>
          <cell r="DX978">
            <v>1</v>
          </cell>
          <cell r="DY978">
            <v>2465861</v>
          </cell>
          <cell r="DZ978">
            <v>2827635.8091848767</v>
          </cell>
          <cell r="EB978">
            <v>2827635.8091848767</v>
          </cell>
          <cell r="EC978" t="str">
            <v>Def</v>
          </cell>
          <cell r="ED978" t="str">
            <v>Local Recreational Facilities</v>
          </cell>
        </row>
        <row r="979">
          <cell r="D979" t="str">
            <v>PC2130274</v>
          </cell>
          <cell r="E979" t="str">
            <v>Omaha replace fibrolite sea wall - Stage 2 Stage 3</v>
          </cell>
          <cell r="F979" t="str">
            <v>Auckland Council</v>
          </cell>
          <cell r="G979" t="str">
            <v>Parks, sports and recreation</v>
          </cell>
          <cell r="H979" t="str">
            <v>E171205</v>
          </cell>
          <cell r="I979" t="str">
            <v>Local and sports parks - north management</v>
          </cell>
          <cell r="J979" t="str">
            <v>Lifestyle and culture</v>
          </cell>
          <cell r="K979" t="str">
            <v>Local parks services</v>
          </cell>
          <cell r="L979" t="str">
            <v>Local parks</v>
          </cell>
          <cell r="M979" t="str">
            <v>Local activities</v>
          </cell>
          <cell r="N979" t="str">
            <v>Local parks services</v>
          </cell>
          <cell r="O979" t="str">
            <v>Local parks</v>
          </cell>
          <cell r="P979" t="str">
            <v>Lifestyle and culture</v>
          </cell>
          <cell r="Q979" t="str">
            <v>Local parks services</v>
          </cell>
          <cell r="R979" t="str">
            <v>Local parks</v>
          </cell>
          <cell r="S979" t="str">
            <v>A1241205</v>
          </cell>
          <cell r="T979" t="str">
            <v>A1241205</v>
          </cell>
          <cell r="U979" t="str">
            <v>Local parks</v>
          </cell>
          <cell r="V979" t="str">
            <v>L175</v>
          </cell>
          <cell r="W979" t="str">
            <v>Rodney</v>
          </cell>
          <cell r="X979" t="str">
            <v>PL40810</v>
          </cell>
          <cell r="Y979" t="str">
            <v>Expense</v>
          </cell>
          <cell r="Z979">
            <v>20120701</v>
          </cell>
          <cell r="AA979">
            <v>20130630</v>
          </cell>
          <cell r="AB979">
            <v>2</v>
          </cell>
          <cell r="AC979" t="str">
            <v>Discrete</v>
          </cell>
          <cell r="AD979">
            <v>0.5</v>
          </cell>
          <cell r="AE979">
            <v>0</v>
          </cell>
          <cell r="AF979">
            <v>0</v>
          </cell>
          <cell r="AG979">
            <v>0.5</v>
          </cell>
          <cell r="AH979">
            <v>2</v>
          </cell>
          <cell r="AI979" t="str">
            <v>Local &amp; Sports Parks</v>
          </cell>
          <cell r="AJ979" t="str">
            <v>Structures parks</v>
          </cell>
          <cell r="AK979">
            <v>40</v>
          </cell>
          <cell r="AM979">
            <v>1</v>
          </cell>
          <cell r="AT979">
            <v>153550</v>
          </cell>
          <cell r="BD979">
            <v>3.1E-2</v>
          </cell>
          <cell r="BE979">
            <v>6.1930000000000041E-2</v>
          </cell>
          <cell r="BF979">
            <v>9.3787900000000146E-2</v>
          </cell>
          <cell r="BG979">
            <v>0.12878911280000027</v>
          </cell>
          <cell r="BH979">
            <v>0.16491036440960039</v>
          </cell>
          <cell r="BI979">
            <v>0.19869276497747879</v>
          </cell>
          <cell r="BJ979">
            <v>0.23225616239684821</v>
          </cell>
          <cell r="BK979">
            <v>0.27045610343115034</v>
          </cell>
          <cell r="BL979">
            <v>0.31238115484437823</v>
          </cell>
          <cell r="BM979">
            <v>0.35568973295424255</v>
          </cell>
          <cell r="BN979">
            <v>0</v>
          </cell>
          <cell r="BO979">
            <v>4760.05</v>
          </cell>
          <cell r="BP979">
            <v>0</v>
          </cell>
          <cell r="BQ979">
            <v>0</v>
          </cell>
          <cell r="BR979">
            <v>0</v>
          </cell>
          <cell r="BS979">
            <v>0</v>
          </cell>
          <cell r="BT979">
            <v>0</v>
          </cell>
          <cell r="BU979">
            <v>0</v>
          </cell>
          <cell r="BV979">
            <v>0</v>
          </cell>
          <cell r="BW979">
            <v>0</v>
          </cell>
          <cell r="BX979">
            <v>0</v>
          </cell>
          <cell r="BY979">
            <v>0</v>
          </cell>
          <cell r="BZ979">
            <v>158310.04999999999</v>
          </cell>
          <cell r="CA979">
            <v>0</v>
          </cell>
          <cell r="CB979">
            <v>0</v>
          </cell>
          <cell r="CC979">
            <v>0</v>
          </cell>
          <cell r="CD979">
            <v>0</v>
          </cell>
          <cell r="CE979">
            <v>0</v>
          </cell>
          <cell r="CF979">
            <v>0</v>
          </cell>
          <cell r="CG979">
            <v>0</v>
          </cell>
          <cell r="CH979">
            <v>0</v>
          </cell>
          <cell r="CI979">
            <v>0</v>
          </cell>
          <cell r="CK979">
            <v>0</v>
          </cell>
          <cell r="CL979">
            <v>79155.024999999994</v>
          </cell>
          <cell r="CM979">
            <v>0</v>
          </cell>
          <cell r="CN979">
            <v>0</v>
          </cell>
          <cell r="CO979">
            <v>0</v>
          </cell>
          <cell r="CP979">
            <v>0</v>
          </cell>
          <cell r="CQ979">
            <v>0</v>
          </cell>
          <cell r="CR979">
            <v>0</v>
          </cell>
          <cell r="CS979">
            <v>0</v>
          </cell>
          <cell r="CT979">
            <v>0</v>
          </cell>
          <cell r="CU979">
            <v>0</v>
          </cell>
          <cell r="CW979">
            <v>0</v>
          </cell>
          <cell r="CX979">
            <v>0</v>
          </cell>
          <cell r="CY979">
            <v>0</v>
          </cell>
          <cell r="CZ979">
            <v>0</v>
          </cell>
          <cell r="DA979">
            <v>0</v>
          </cell>
          <cell r="DB979">
            <v>0</v>
          </cell>
          <cell r="DC979">
            <v>0</v>
          </cell>
          <cell r="DD979">
            <v>0</v>
          </cell>
          <cell r="DE979">
            <v>0</v>
          </cell>
          <cell r="DF979">
            <v>0</v>
          </cell>
          <cell r="DG979">
            <v>0</v>
          </cell>
          <cell r="DI979">
            <v>0</v>
          </cell>
          <cell r="DJ979">
            <v>79155.024999999994</v>
          </cell>
          <cell r="DK979">
            <v>0</v>
          </cell>
          <cell r="DL979">
            <v>0</v>
          </cell>
          <cell r="DM979">
            <v>0</v>
          </cell>
          <cell r="DN979">
            <v>0</v>
          </cell>
          <cell r="DO979">
            <v>0</v>
          </cell>
          <cell r="DP979">
            <v>0</v>
          </cell>
          <cell r="DQ979">
            <v>0</v>
          </cell>
          <cell r="DR979">
            <v>0</v>
          </cell>
          <cell r="DS979">
            <v>0</v>
          </cell>
          <cell r="DU979" t="str">
            <v>RDC 41078-4</v>
          </cell>
          <cell r="DV979">
            <v>0</v>
          </cell>
          <cell r="DW979">
            <v>0</v>
          </cell>
          <cell r="DX979">
            <v>1</v>
          </cell>
          <cell r="DY979">
            <v>153550</v>
          </cell>
          <cell r="DZ979">
            <v>158310.04999999999</v>
          </cell>
          <cell r="EB979">
            <v>158310.04999999999</v>
          </cell>
          <cell r="EC979" t="str">
            <v>Def</v>
          </cell>
          <cell r="ED979" t="str">
            <v>Local Recreational Facilities</v>
          </cell>
        </row>
        <row r="980">
          <cell r="D980" t="str">
            <v>PC2130275</v>
          </cell>
          <cell r="E980" t="str">
            <v>Omaha replace fibrolite sea wall - Stage 2 Upgrade gabions - Stage 1</v>
          </cell>
          <cell r="F980" t="str">
            <v>Auckland Council</v>
          </cell>
          <cell r="G980" t="str">
            <v>Parks, sports and recreation</v>
          </cell>
          <cell r="H980" t="str">
            <v>E171205</v>
          </cell>
          <cell r="I980" t="str">
            <v>Local and sports parks - north management</v>
          </cell>
          <cell r="J980" t="str">
            <v>Lifestyle and culture</v>
          </cell>
          <cell r="K980" t="str">
            <v>Local parks services</v>
          </cell>
          <cell r="L980" t="str">
            <v>Local parks</v>
          </cell>
          <cell r="M980" t="str">
            <v>Local activities</v>
          </cell>
          <cell r="N980" t="str">
            <v>Local parks services</v>
          </cell>
          <cell r="O980" t="str">
            <v>Local parks</v>
          </cell>
          <cell r="P980" t="str">
            <v>Lifestyle and culture</v>
          </cell>
          <cell r="Q980" t="str">
            <v>Local parks services</v>
          </cell>
          <cell r="R980" t="str">
            <v>Local parks</v>
          </cell>
          <cell r="S980" t="str">
            <v>A1241205</v>
          </cell>
          <cell r="T980" t="str">
            <v>A1241205</v>
          </cell>
          <cell r="U980" t="str">
            <v>Local parks</v>
          </cell>
          <cell r="V980" t="str">
            <v>L175</v>
          </cell>
          <cell r="W980" t="str">
            <v>Rodney</v>
          </cell>
          <cell r="X980" t="str">
            <v>FY12 - Only</v>
          </cell>
          <cell r="Y980" t="str">
            <v>Expense</v>
          </cell>
          <cell r="Z980">
            <v>20100701</v>
          </cell>
          <cell r="AA980">
            <v>20120630</v>
          </cell>
          <cell r="AB980">
            <v>2</v>
          </cell>
          <cell r="AC980" t="str">
            <v>Discrete</v>
          </cell>
          <cell r="AD980">
            <v>0.5</v>
          </cell>
          <cell r="AE980">
            <v>0</v>
          </cell>
          <cell r="AF980">
            <v>0</v>
          </cell>
          <cell r="AG980">
            <v>0.5</v>
          </cell>
          <cell r="AH980">
            <v>2</v>
          </cell>
          <cell r="AI980" t="str">
            <v>Local &amp; Sports Parks</v>
          </cell>
          <cell r="AJ980" t="str">
            <v>Structures parks</v>
          </cell>
          <cell r="AK980">
            <v>40</v>
          </cell>
          <cell r="AM980">
            <v>0.5</v>
          </cell>
          <cell r="AP980">
            <v>0.5</v>
          </cell>
          <cell r="AS980">
            <v>54244</v>
          </cell>
          <cell r="BD980">
            <v>3.1E-2</v>
          </cell>
          <cell r="BE980">
            <v>6.1930000000000041E-2</v>
          </cell>
          <cell r="BF980">
            <v>9.3787900000000146E-2</v>
          </cell>
          <cell r="BG980">
            <v>0.12878911280000027</v>
          </cell>
          <cell r="BH980">
            <v>0.16491036440960039</v>
          </cell>
          <cell r="BI980">
            <v>0.19869276497747879</v>
          </cell>
          <cell r="BJ980">
            <v>0.23225616239684821</v>
          </cell>
          <cell r="BK980">
            <v>0.27045610343115034</v>
          </cell>
          <cell r="BL980">
            <v>0.31238115484437823</v>
          </cell>
          <cell r="BM980">
            <v>0.35568973295424255</v>
          </cell>
          <cell r="BN980">
            <v>0</v>
          </cell>
          <cell r="BO980">
            <v>0</v>
          </cell>
          <cell r="BP980">
            <v>0</v>
          </cell>
          <cell r="BQ980">
            <v>0</v>
          </cell>
          <cell r="BR980">
            <v>0</v>
          </cell>
          <cell r="BS980">
            <v>0</v>
          </cell>
          <cell r="BT980">
            <v>0</v>
          </cell>
          <cell r="BU980">
            <v>0</v>
          </cell>
          <cell r="BV980">
            <v>0</v>
          </cell>
          <cell r="BW980">
            <v>0</v>
          </cell>
          <cell r="BX980">
            <v>0</v>
          </cell>
          <cell r="BY980">
            <v>54244</v>
          </cell>
          <cell r="BZ980">
            <v>0</v>
          </cell>
          <cell r="CA980">
            <v>0</v>
          </cell>
          <cell r="CB980">
            <v>0</v>
          </cell>
          <cell r="CC980">
            <v>0</v>
          </cell>
          <cell r="CD980">
            <v>0</v>
          </cell>
          <cell r="CE980">
            <v>0</v>
          </cell>
          <cell r="CF980">
            <v>0</v>
          </cell>
          <cell r="CG980">
            <v>0</v>
          </cell>
          <cell r="CH980">
            <v>0</v>
          </cell>
          <cell r="CI980">
            <v>0</v>
          </cell>
          <cell r="CK980">
            <v>27122</v>
          </cell>
          <cell r="CL980">
            <v>0</v>
          </cell>
          <cell r="CM980">
            <v>0</v>
          </cell>
          <cell r="CN980">
            <v>0</v>
          </cell>
          <cell r="CO980">
            <v>0</v>
          </cell>
          <cell r="CP980">
            <v>0</v>
          </cell>
          <cell r="CQ980">
            <v>0</v>
          </cell>
          <cell r="CR980">
            <v>0</v>
          </cell>
          <cell r="CS980">
            <v>0</v>
          </cell>
          <cell r="CT980">
            <v>0</v>
          </cell>
          <cell r="CU980">
            <v>0</v>
          </cell>
          <cell r="CW980">
            <v>0</v>
          </cell>
          <cell r="CX980">
            <v>0</v>
          </cell>
          <cell r="CY980">
            <v>0</v>
          </cell>
          <cell r="CZ980">
            <v>0</v>
          </cell>
          <cell r="DA980">
            <v>0</v>
          </cell>
          <cell r="DB980">
            <v>0</v>
          </cell>
          <cell r="DC980">
            <v>0</v>
          </cell>
          <cell r="DD980">
            <v>0</v>
          </cell>
          <cell r="DE980">
            <v>0</v>
          </cell>
          <cell r="DF980">
            <v>0</v>
          </cell>
          <cell r="DG980">
            <v>0</v>
          </cell>
          <cell r="DI980">
            <v>27122</v>
          </cell>
          <cell r="DJ980">
            <v>0</v>
          </cell>
          <cell r="DK980">
            <v>0</v>
          </cell>
          <cell r="DL980">
            <v>0</v>
          </cell>
          <cell r="DM980">
            <v>0</v>
          </cell>
          <cell r="DN980">
            <v>0</v>
          </cell>
          <cell r="DO980">
            <v>0</v>
          </cell>
          <cell r="DP980">
            <v>0</v>
          </cell>
          <cell r="DQ980">
            <v>0</v>
          </cell>
          <cell r="DR980">
            <v>0</v>
          </cell>
          <cell r="DS980">
            <v>0</v>
          </cell>
          <cell r="DU980" t="str">
            <v>RDC 41078-2</v>
          </cell>
          <cell r="DV980">
            <v>0</v>
          </cell>
          <cell r="DW980">
            <v>0</v>
          </cell>
          <cell r="DX980">
            <v>1</v>
          </cell>
          <cell r="DY980">
            <v>0</v>
          </cell>
          <cell r="DZ980">
            <v>0</v>
          </cell>
          <cell r="EB980">
            <v>0</v>
          </cell>
          <cell r="EC980" t="str">
            <v>Def</v>
          </cell>
          <cell r="ED980" t="str">
            <v>Local Recreational Facilities</v>
          </cell>
        </row>
        <row r="981">
          <cell r="D981" t="str">
            <v>PC2130276</v>
          </cell>
          <cell r="E981" t="str">
            <v>Omaha replace fibrolite sea wall - Stage 2 Upgrade gabions - Stage 2</v>
          </cell>
          <cell r="F981" t="str">
            <v>Auckland Council</v>
          </cell>
          <cell r="G981" t="str">
            <v>Parks, sports and recreation</v>
          </cell>
          <cell r="H981" t="str">
            <v>E171205</v>
          </cell>
          <cell r="I981" t="str">
            <v>Local and sports parks - north management</v>
          </cell>
          <cell r="J981" t="str">
            <v>Lifestyle and culture</v>
          </cell>
          <cell r="K981" t="str">
            <v>Local parks services</v>
          </cell>
          <cell r="L981" t="str">
            <v>Local parks</v>
          </cell>
          <cell r="M981" t="str">
            <v>Local activities</v>
          </cell>
          <cell r="N981" t="str">
            <v>Local parks services</v>
          </cell>
          <cell r="O981" t="str">
            <v>Local parks</v>
          </cell>
          <cell r="P981" t="str">
            <v>Lifestyle and culture</v>
          </cell>
          <cell r="Q981" t="str">
            <v>Local parks services</v>
          </cell>
          <cell r="R981" t="str">
            <v>Local parks</v>
          </cell>
          <cell r="S981" t="str">
            <v>A1241205</v>
          </cell>
          <cell r="T981" t="str">
            <v>A1241205</v>
          </cell>
          <cell r="U981" t="str">
            <v>Local parks</v>
          </cell>
          <cell r="V981" t="str">
            <v>L175</v>
          </cell>
          <cell r="W981" t="str">
            <v>Rodney</v>
          </cell>
          <cell r="X981" t="str">
            <v>PL40810</v>
          </cell>
          <cell r="Y981" t="str">
            <v>Expense</v>
          </cell>
          <cell r="Z981">
            <v>20130701</v>
          </cell>
          <cell r="AA981">
            <v>20140630</v>
          </cell>
          <cell r="AB981">
            <v>2</v>
          </cell>
          <cell r="AC981" t="str">
            <v>Discrete</v>
          </cell>
          <cell r="AD981">
            <v>0.5</v>
          </cell>
          <cell r="AE981">
            <v>0</v>
          </cell>
          <cell r="AF981">
            <v>0</v>
          </cell>
          <cell r="AG981">
            <v>0.5</v>
          </cell>
          <cell r="AH981">
            <v>2</v>
          </cell>
          <cell r="AI981" t="str">
            <v>Local &amp; Sports Parks</v>
          </cell>
          <cell r="AJ981" t="str">
            <v>Structures parks</v>
          </cell>
          <cell r="AK981">
            <v>40</v>
          </cell>
          <cell r="AM981">
            <v>1</v>
          </cell>
          <cell r="AU981">
            <v>155249</v>
          </cell>
          <cell r="BD981">
            <v>3.1E-2</v>
          </cell>
          <cell r="BE981">
            <v>6.1930000000000041E-2</v>
          </cell>
          <cell r="BF981">
            <v>9.3787900000000146E-2</v>
          </cell>
          <cell r="BG981">
            <v>0.12878911280000027</v>
          </cell>
          <cell r="BH981">
            <v>0.16491036440960039</v>
          </cell>
          <cell r="BI981">
            <v>0.19869276497747879</v>
          </cell>
          <cell r="BJ981">
            <v>0.23225616239684821</v>
          </cell>
          <cell r="BK981">
            <v>0.27045610343115034</v>
          </cell>
          <cell r="BL981">
            <v>0.31238115484437823</v>
          </cell>
          <cell r="BM981">
            <v>0.35568973295424255</v>
          </cell>
          <cell r="BN981">
            <v>0</v>
          </cell>
          <cell r="BO981">
            <v>0</v>
          </cell>
          <cell r="BP981">
            <v>9614.5705700000071</v>
          </cell>
          <cell r="BQ981">
            <v>0</v>
          </cell>
          <cell r="BR981">
            <v>0</v>
          </cell>
          <cell r="BS981">
            <v>0</v>
          </cell>
          <cell r="BT981">
            <v>0</v>
          </cell>
          <cell r="BU981">
            <v>0</v>
          </cell>
          <cell r="BV981">
            <v>0</v>
          </cell>
          <cell r="BW981">
            <v>0</v>
          </cell>
          <cell r="BX981">
            <v>0</v>
          </cell>
          <cell r="BY981">
            <v>0</v>
          </cell>
          <cell r="BZ981">
            <v>0</v>
          </cell>
          <cell r="CA981">
            <v>164863.57057000001</v>
          </cell>
          <cell r="CB981">
            <v>0</v>
          </cell>
          <cell r="CC981">
            <v>0</v>
          </cell>
          <cell r="CD981">
            <v>0</v>
          </cell>
          <cell r="CE981">
            <v>0</v>
          </cell>
          <cell r="CF981">
            <v>0</v>
          </cell>
          <cell r="CG981">
            <v>0</v>
          </cell>
          <cell r="CH981">
            <v>0</v>
          </cell>
          <cell r="CI981">
            <v>0</v>
          </cell>
          <cell r="CK981">
            <v>0</v>
          </cell>
          <cell r="CL981">
            <v>0</v>
          </cell>
          <cell r="CM981">
            <v>82431.785285000005</v>
          </cell>
          <cell r="CN981">
            <v>0</v>
          </cell>
          <cell r="CO981">
            <v>0</v>
          </cell>
          <cell r="CP981">
            <v>0</v>
          </cell>
          <cell r="CQ981">
            <v>0</v>
          </cell>
          <cell r="CR981">
            <v>0</v>
          </cell>
          <cell r="CS981">
            <v>0</v>
          </cell>
          <cell r="CT981">
            <v>0</v>
          </cell>
          <cell r="CU981">
            <v>0</v>
          </cell>
          <cell r="CW981">
            <v>0</v>
          </cell>
          <cell r="CX981">
            <v>0</v>
          </cell>
          <cell r="CY981">
            <v>0</v>
          </cell>
          <cell r="CZ981">
            <v>0</v>
          </cell>
          <cell r="DA981">
            <v>0</v>
          </cell>
          <cell r="DB981">
            <v>0</v>
          </cell>
          <cell r="DC981">
            <v>0</v>
          </cell>
          <cell r="DD981">
            <v>0</v>
          </cell>
          <cell r="DE981">
            <v>0</v>
          </cell>
          <cell r="DF981">
            <v>0</v>
          </cell>
          <cell r="DG981">
            <v>0</v>
          </cell>
          <cell r="DI981">
            <v>0</v>
          </cell>
          <cell r="DJ981">
            <v>0</v>
          </cell>
          <cell r="DK981">
            <v>82431.785285000005</v>
          </cell>
          <cell r="DL981">
            <v>0</v>
          </cell>
          <cell r="DM981">
            <v>0</v>
          </cell>
          <cell r="DN981">
            <v>0</v>
          </cell>
          <cell r="DO981">
            <v>0</v>
          </cell>
          <cell r="DP981">
            <v>0</v>
          </cell>
          <cell r="DQ981">
            <v>0</v>
          </cell>
          <cell r="DR981">
            <v>0</v>
          </cell>
          <cell r="DS981">
            <v>0</v>
          </cell>
          <cell r="DU981" t="str">
            <v>RDC 41078-3</v>
          </cell>
          <cell r="DV981">
            <v>0</v>
          </cell>
          <cell r="DW981">
            <v>0</v>
          </cell>
          <cell r="DX981">
            <v>1</v>
          </cell>
          <cell r="DY981">
            <v>155249</v>
          </cell>
          <cell r="DZ981">
            <v>164863.57057000001</v>
          </cell>
          <cell r="EB981">
            <v>164863.57057000001</v>
          </cell>
          <cell r="EC981" t="str">
            <v>Def</v>
          </cell>
          <cell r="ED981" t="str">
            <v>Local Recreational Facilities</v>
          </cell>
        </row>
        <row r="982">
          <cell r="D982" t="str">
            <v>PC2130277</v>
          </cell>
          <cell r="E982" t="str">
            <v>Orewa Beach access coastal protection nourishment</v>
          </cell>
          <cell r="F982" t="str">
            <v>Auckland Council</v>
          </cell>
          <cell r="G982" t="str">
            <v>Parks, sports and recreation</v>
          </cell>
          <cell r="H982" t="str">
            <v>E171205</v>
          </cell>
          <cell r="I982" t="str">
            <v>Local and sports parks - north management</v>
          </cell>
          <cell r="J982" t="str">
            <v>Lifestyle and culture</v>
          </cell>
          <cell r="K982" t="str">
            <v>Local parks services</v>
          </cell>
          <cell r="L982" t="str">
            <v>Local parks</v>
          </cell>
          <cell r="M982" t="str">
            <v>Local activities</v>
          </cell>
          <cell r="N982" t="str">
            <v>Local parks services</v>
          </cell>
          <cell r="O982" t="str">
            <v>Local parks</v>
          </cell>
          <cell r="P982" t="str">
            <v>Lifestyle and culture</v>
          </cell>
          <cell r="Q982" t="str">
            <v>Local parks services</v>
          </cell>
          <cell r="R982" t="str">
            <v>Local parks</v>
          </cell>
          <cell r="S982" t="str">
            <v>A1241205</v>
          </cell>
          <cell r="T982" t="str">
            <v>A1241205</v>
          </cell>
          <cell r="U982" t="str">
            <v>Local parks</v>
          </cell>
          <cell r="V982" t="str">
            <v>L125</v>
          </cell>
          <cell r="W982" t="str">
            <v>Hibiscus and Bays</v>
          </cell>
          <cell r="X982" t="str">
            <v>PL40810</v>
          </cell>
          <cell r="Y982" t="str">
            <v>Expense</v>
          </cell>
          <cell r="Z982">
            <v>20090701</v>
          </cell>
          <cell r="AA982">
            <v>20150630</v>
          </cell>
          <cell r="AB982">
            <v>1</v>
          </cell>
          <cell r="AC982" t="str">
            <v>Programme</v>
          </cell>
          <cell r="AD982">
            <v>0</v>
          </cell>
          <cell r="AE982">
            <v>0</v>
          </cell>
          <cell r="AF982">
            <v>0.32</v>
          </cell>
          <cell r="AG982">
            <v>0.68</v>
          </cell>
          <cell r="AH982">
            <v>2</v>
          </cell>
          <cell r="AI982" t="str">
            <v>Local &amp; Sports Parks</v>
          </cell>
          <cell r="AJ982" t="str">
            <v>Structures parks</v>
          </cell>
          <cell r="AK982">
            <v>30</v>
          </cell>
          <cell r="AM982">
            <v>0.68</v>
          </cell>
          <cell r="AO982">
            <v>0.32</v>
          </cell>
          <cell r="AS982">
            <v>150000</v>
          </cell>
          <cell r="AT982">
            <v>1079688</v>
          </cell>
          <cell r="AU982">
            <v>150000</v>
          </cell>
          <cell r="AV982">
            <v>150000</v>
          </cell>
          <cell r="BD982">
            <v>3.1E-2</v>
          </cell>
          <cell r="BE982">
            <v>6.1930000000000041E-2</v>
          </cell>
          <cell r="BF982">
            <v>9.3787900000000146E-2</v>
          </cell>
          <cell r="BG982">
            <v>0.12878911280000027</v>
          </cell>
          <cell r="BH982">
            <v>0.16491036440960039</v>
          </cell>
          <cell r="BI982">
            <v>0.19869276497747879</v>
          </cell>
          <cell r="BJ982">
            <v>0.23225616239684821</v>
          </cell>
          <cell r="BK982">
            <v>0.27045610343115034</v>
          </cell>
          <cell r="BL982">
            <v>0.31238115484437823</v>
          </cell>
          <cell r="BM982">
            <v>0.35568973295424255</v>
          </cell>
          <cell r="BN982">
            <v>0</v>
          </cell>
          <cell r="BO982">
            <v>33470.328000000001</v>
          </cell>
          <cell r="BP982">
            <v>9289.5000000000055</v>
          </cell>
          <cell r="BQ982">
            <v>14068.185000000021</v>
          </cell>
          <cell r="BR982">
            <v>0</v>
          </cell>
          <cell r="BS982">
            <v>0</v>
          </cell>
          <cell r="BT982">
            <v>0</v>
          </cell>
          <cell r="BU982">
            <v>0</v>
          </cell>
          <cell r="BV982">
            <v>0</v>
          </cell>
          <cell r="BW982">
            <v>0</v>
          </cell>
          <cell r="BX982">
            <v>0</v>
          </cell>
          <cell r="BY982">
            <v>150000</v>
          </cell>
          <cell r="BZ982">
            <v>1113158.328</v>
          </cell>
          <cell r="CA982">
            <v>159289.5</v>
          </cell>
          <cell r="CB982">
            <v>164068.18500000003</v>
          </cell>
          <cell r="CC982">
            <v>0</v>
          </cell>
          <cell r="CD982">
            <v>0</v>
          </cell>
          <cell r="CE982">
            <v>0</v>
          </cell>
          <cell r="CF982">
            <v>0</v>
          </cell>
          <cell r="CG982">
            <v>0</v>
          </cell>
          <cell r="CH982">
            <v>0</v>
          </cell>
          <cell r="CI982">
            <v>0</v>
          </cell>
          <cell r="CK982">
            <v>0</v>
          </cell>
          <cell r="CL982">
            <v>0</v>
          </cell>
          <cell r="CM982">
            <v>0</v>
          </cell>
          <cell r="CN982">
            <v>0</v>
          </cell>
          <cell r="CO982">
            <v>0</v>
          </cell>
          <cell r="CP982">
            <v>0</v>
          </cell>
          <cell r="CQ982">
            <v>0</v>
          </cell>
          <cell r="CR982">
            <v>0</v>
          </cell>
          <cell r="CS982">
            <v>0</v>
          </cell>
          <cell r="CT982">
            <v>0</v>
          </cell>
          <cell r="CU982">
            <v>0</v>
          </cell>
          <cell r="CW982">
            <v>48000</v>
          </cell>
          <cell r="CX982">
            <v>356210.66496000002</v>
          </cell>
          <cell r="CY982">
            <v>50972.639999999999</v>
          </cell>
          <cell r="CZ982">
            <v>52501.819200000013</v>
          </cell>
          <cell r="DA982">
            <v>0</v>
          </cell>
          <cell r="DB982">
            <v>0</v>
          </cell>
          <cell r="DC982">
            <v>0</v>
          </cell>
          <cell r="DD982">
            <v>0</v>
          </cell>
          <cell r="DE982">
            <v>0</v>
          </cell>
          <cell r="DF982">
            <v>0</v>
          </cell>
          <cell r="DG982">
            <v>0</v>
          </cell>
          <cell r="DI982">
            <v>102000.00000000001</v>
          </cell>
          <cell r="DJ982">
            <v>756947.66304000001</v>
          </cell>
          <cell r="DK982">
            <v>108316.86</v>
          </cell>
          <cell r="DL982">
            <v>111566.36580000003</v>
          </cell>
          <cell r="DM982">
            <v>0</v>
          </cell>
          <cell r="DN982">
            <v>0</v>
          </cell>
          <cell r="DO982">
            <v>0</v>
          </cell>
          <cell r="DP982">
            <v>0</v>
          </cell>
          <cell r="DQ982">
            <v>0</v>
          </cell>
          <cell r="DR982">
            <v>0</v>
          </cell>
          <cell r="DS982">
            <v>0</v>
          </cell>
          <cell r="DU982" t="str">
            <v>RDC 41838-1</v>
          </cell>
          <cell r="DV982">
            <v>441500.16000000003</v>
          </cell>
          <cell r="DW982">
            <v>1</v>
          </cell>
          <cell r="DX982">
            <v>1</v>
          </cell>
          <cell r="DY982">
            <v>1379688</v>
          </cell>
          <cell r="DZ982">
            <v>1436516.013</v>
          </cell>
          <cell r="EB982">
            <v>1436516.013</v>
          </cell>
          <cell r="EC982" t="str">
            <v>Def</v>
          </cell>
          <cell r="ED982" t="str">
            <v>Local Recreational Facilities</v>
          </cell>
        </row>
        <row r="983">
          <cell r="D983" t="str">
            <v>PC2130280</v>
          </cell>
          <cell r="E983" t="str">
            <v>Parakai - Springs Road development landscape</v>
          </cell>
          <cell r="F983" t="str">
            <v>Auckland Council</v>
          </cell>
          <cell r="G983" t="str">
            <v>Parks, sports and recreation</v>
          </cell>
          <cell r="H983" t="str">
            <v>E171205</v>
          </cell>
          <cell r="I983" t="str">
            <v>Local and sports parks - north management</v>
          </cell>
          <cell r="J983" t="str">
            <v>Lifestyle and culture</v>
          </cell>
          <cell r="K983" t="str">
            <v>Local parks services</v>
          </cell>
          <cell r="L983" t="str">
            <v>Local parks</v>
          </cell>
          <cell r="M983" t="str">
            <v>Local activities</v>
          </cell>
          <cell r="N983" t="str">
            <v>Local parks services</v>
          </cell>
          <cell r="O983" t="str">
            <v>Local parks</v>
          </cell>
          <cell r="P983" t="str">
            <v>Lifestyle and culture</v>
          </cell>
          <cell r="Q983" t="str">
            <v>Local parks services</v>
          </cell>
          <cell r="R983" t="str">
            <v>Local parks</v>
          </cell>
          <cell r="S983" t="str">
            <v>A1241205</v>
          </cell>
          <cell r="T983" t="str">
            <v>A1241205</v>
          </cell>
          <cell r="U983" t="str">
            <v>Local parks</v>
          </cell>
          <cell r="V983" t="str">
            <v>L175</v>
          </cell>
          <cell r="W983" t="str">
            <v>Rodney</v>
          </cell>
          <cell r="X983" t="str">
            <v>FY12 - Only</v>
          </cell>
          <cell r="Y983" t="str">
            <v>Expense</v>
          </cell>
          <cell r="Z983">
            <v>20110701</v>
          </cell>
          <cell r="AA983">
            <v>20120630</v>
          </cell>
          <cell r="AB983">
            <v>2</v>
          </cell>
          <cell r="AC983" t="str">
            <v>Discrete</v>
          </cell>
          <cell r="AD983">
            <v>0.75</v>
          </cell>
          <cell r="AE983">
            <v>0</v>
          </cell>
          <cell r="AF983">
            <v>0.25</v>
          </cell>
          <cell r="AG983">
            <v>0</v>
          </cell>
          <cell r="AH983">
            <v>2</v>
          </cell>
          <cell r="AI983" t="str">
            <v>Local &amp; Sports Parks</v>
          </cell>
          <cell r="AJ983" t="str">
            <v>Structures parks</v>
          </cell>
          <cell r="AK983">
            <v>35</v>
          </cell>
          <cell r="AM983">
            <v>0.75</v>
          </cell>
          <cell r="AO983">
            <v>0.25</v>
          </cell>
          <cell r="AS983">
            <v>51205</v>
          </cell>
          <cell r="BD983">
            <v>3.1E-2</v>
          </cell>
          <cell r="BE983">
            <v>6.1930000000000041E-2</v>
          </cell>
          <cell r="BF983">
            <v>9.3787900000000146E-2</v>
          </cell>
          <cell r="BG983">
            <v>0.12878911280000027</v>
          </cell>
          <cell r="BH983">
            <v>0.16491036440960039</v>
          </cell>
          <cell r="BI983">
            <v>0.19869276497747879</v>
          </cell>
          <cell r="BJ983">
            <v>0.23225616239684821</v>
          </cell>
          <cell r="BK983">
            <v>0.27045610343115034</v>
          </cell>
          <cell r="BL983">
            <v>0.31238115484437823</v>
          </cell>
          <cell r="BM983">
            <v>0.35568973295424255</v>
          </cell>
          <cell r="BN983">
            <v>0</v>
          </cell>
          <cell r="BO983">
            <v>0</v>
          </cell>
          <cell r="BP983">
            <v>0</v>
          </cell>
          <cell r="BQ983">
            <v>0</v>
          </cell>
          <cell r="BR983">
            <v>0</v>
          </cell>
          <cell r="BS983">
            <v>0</v>
          </cell>
          <cell r="BT983">
            <v>0</v>
          </cell>
          <cell r="BU983">
            <v>0</v>
          </cell>
          <cell r="BV983">
            <v>0</v>
          </cell>
          <cell r="BW983">
            <v>0</v>
          </cell>
          <cell r="BX983">
            <v>0</v>
          </cell>
          <cell r="BY983">
            <v>51205</v>
          </cell>
          <cell r="BZ983">
            <v>0</v>
          </cell>
          <cell r="CA983">
            <v>0</v>
          </cell>
          <cell r="CB983">
            <v>0</v>
          </cell>
          <cell r="CC983">
            <v>0</v>
          </cell>
          <cell r="CD983">
            <v>0</v>
          </cell>
          <cell r="CE983">
            <v>0</v>
          </cell>
          <cell r="CF983">
            <v>0</v>
          </cell>
          <cell r="CG983">
            <v>0</v>
          </cell>
          <cell r="CH983">
            <v>0</v>
          </cell>
          <cell r="CI983">
            <v>0</v>
          </cell>
          <cell r="CK983">
            <v>38403.75</v>
          </cell>
          <cell r="CL983">
            <v>0</v>
          </cell>
          <cell r="CM983">
            <v>0</v>
          </cell>
          <cell r="CN983">
            <v>0</v>
          </cell>
          <cell r="CO983">
            <v>0</v>
          </cell>
          <cell r="CP983">
            <v>0</v>
          </cell>
          <cell r="CQ983">
            <v>0</v>
          </cell>
          <cell r="CR983">
            <v>0</v>
          </cell>
          <cell r="CS983">
            <v>0</v>
          </cell>
          <cell r="CT983">
            <v>0</v>
          </cell>
          <cell r="CU983">
            <v>0</v>
          </cell>
          <cell r="CW983">
            <v>12801.25</v>
          </cell>
          <cell r="CX983">
            <v>0</v>
          </cell>
          <cell r="CY983">
            <v>0</v>
          </cell>
          <cell r="CZ983">
            <v>0</v>
          </cell>
          <cell r="DA983">
            <v>0</v>
          </cell>
          <cell r="DB983">
            <v>0</v>
          </cell>
          <cell r="DC983">
            <v>0</v>
          </cell>
          <cell r="DD983">
            <v>0</v>
          </cell>
          <cell r="DE983">
            <v>0</v>
          </cell>
          <cell r="DF983">
            <v>0</v>
          </cell>
          <cell r="DG983">
            <v>0</v>
          </cell>
          <cell r="DI983">
            <v>0</v>
          </cell>
          <cell r="DJ983">
            <v>0</v>
          </cell>
          <cell r="DK983">
            <v>0</v>
          </cell>
          <cell r="DL983">
            <v>0</v>
          </cell>
          <cell r="DM983">
            <v>0</v>
          </cell>
          <cell r="DN983">
            <v>0</v>
          </cell>
          <cell r="DO983">
            <v>0</v>
          </cell>
          <cell r="DP983">
            <v>0</v>
          </cell>
          <cell r="DQ983">
            <v>0</v>
          </cell>
          <cell r="DR983">
            <v>0</v>
          </cell>
          <cell r="DS983">
            <v>0</v>
          </cell>
          <cell r="DU983" t="str">
            <v>RDC 41761-1</v>
          </cell>
          <cell r="DV983">
            <v>0</v>
          </cell>
          <cell r="DW983">
            <v>0</v>
          </cell>
          <cell r="DX983">
            <v>1</v>
          </cell>
          <cell r="DY983">
            <v>0</v>
          </cell>
          <cell r="DZ983">
            <v>0</v>
          </cell>
          <cell r="EB983">
            <v>0</v>
          </cell>
          <cell r="EC983" t="str">
            <v>Def</v>
          </cell>
          <cell r="ED983" t="str">
            <v>Local Recreational Facilities</v>
          </cell>
        </row>
        <row r="984">
          <cell r="D984" t="str">
            <v>PC2130282a</v>
          </cell>
          <cell r="E984" t="str">
            <v>Playground replacement</v>
          </cell>
          <cell r="F984" t="str">
            <v>Auckland Council</v>
          </cell>
          <cell r="G984" t="str">
            <v>Parks, sports and recreation</v>
          </cell>
          <cell r="H984" t="str">
            <v>E171205</v>
          </cell>
          <cell r="I984" t="str">
            <v>Local and sports parks - north management</v>
          </cell>
          <cell r="J984" t="str">
            <v>Lifestyle and culture</v>
          </cell>
          <cell r="K984" t="str">
            <v>Local parks services</v>
          </cell>
          <cell r="L984" t="str">
            <v>Local parks</v>
          </cell>
          <cell r="M984" t="str">
            <v>Local activities</v>
          </cell>
          <cell r="N984" t="str">
            <v>Local parks services</v>
          </cell>
          <cell r="O984" t="str">
            <v>Local parks</v>
          </cell>
          <cell r="P984" t="str">
            <v>Lifestyle and culture</v>
          </cell>
          <cell r="Q984" t="str">
            <v>Local parks services</v>
          </cell>
          <cell r="R984" t="str">
            <v>Local parks</v>
          </cell>
          <cell r="S984" t="str">
            <v>A1241205</v>
          </cell>
          <cell r="T984" t="str">
            <v>A1241205</v>
          </cell>
          <cell r="U984" t="str">
            <v>Local parks</v>
          </cell>
          <cell r="V984" t="str">
            <v>L125</v>
          </cell>
          <cell r="W984" t="str">
            <v>Hibiscus and Bays</v>
          </cell>
          <cell r="X984" t="str">
            <v>PL40810</v>
          </cell>
          <cell r="Y984" t="str">
            <v>Expense</v>
          </cell>
          <cell r="Z984">
            <v>20090701</v>
          </cell>
          <cell r="AA984">
            <v>20220630</v>
          </cell>
          <cell r="AB984">
            <v>1</v>
          </cell>
          <cell r="AC984" t="str">
            <v>Programme</v>
          </cell>
          <cell r="AD984">
            <v>7.0000000000000007E-2</v>
          </cell>
          <cell r="AE984">
            <v>0</v>
          </cell>
          <cell r="AF984">
            <v>0.34</v>
          </cell>
          <cell r="AG984">
            <v>0.59</v>
          </cell>
          <cell r="AH984">
            <v>2</v>
          </cell>
          <cell r="AI984" t="str">
            <v>Local &amp; Sports Parks</v>
          </cell>
          <cell r="AJ984" t="str">
            <v>Structures parks</v>
          </cell>
          <cell r="AK984">
            <v>25</v>
          </cell>
          <cell r="AM984">
            <v>0.66</v>
          </cell>
          <cell r="AO984">
            <v>0.34</v>
          </cell>
          <cell r="AS984">
            <v>125833</v>
          </cell>
          <cell r="AT984">
            <v>103078</v>
          </cell>
          <cell r="AU984">
            <v>102973</v>
          </cell>
          <cell r="AV984">
            <v>102608</v>
          </cell>
          <cell r="AW984">
            <v>102704</v>
          </cell>
          <cell r="AX984">
            <v>102702</v>
          </cell>
          <cell r="AY984">
            <v>102618</v>
          </cell>
          <cell r="AZ984">
            <v>102861</v>
          </cell>
          <cell r="BA984">
            <v>102861</v>
          </cell>
          <cell r="BB984">
            <v>102861</v>
          </cell>
          <cell r="BC984">
            <v>102861</v>
          </cell>
          <cell r="BD984">
            <v>3.1E-2</v>
          </cell>
          <cell r="BE984">
            <v>6.1930000000000041E-2</v>
          </cell>
          <cell r="BF984">
            <v>9.3787900000000146E-2</v>
          </cell>
          <cell r="BG984">
            <v>0.12878911280000027</v>
          </cell>
          <cell r="BH984">
            <v>0.16491036440960039</v>
          </cell>
          <cell r="BI984">
            <v>0.19869276497747879</v>
          </cell>
          <cell r="BJ984">
            <v>0.23225616239684821</v>
          </cell>
          <cell r="BK984">
            <v>0.27045610343115034</v>
          </cell>
          <cell r="BL984">
            <v>0.31238115484437823</v>
          </cell>
          <cell r="BM984">
            <v>0.35568973295424255</v>
          </cell>
          <cell r="BN984">
            <v>0</v>
          </cell>
          <cell r="BO984">
            <v>3195.4180000000001</v>
          </cell>
          <cell r="BP984">
            <v>6377.1178900000041</v>
          </cell>
          <cell r="BQ984">
            <v>9623.3888432000149</v>
          </cell>
          <cell r="BR984">
            <v>13227.157041011227</v>
          </cell>
          <cell r="BS984">
            <v>16936.624245594779</v>
          </cell>
          <cell r="BT984">
            <v>20389.45415645892</v>
          </cell>
          <cell r="BU984">
            <v>23890.101120302203</v>
          </cell>
          <cell r="BV984">
            <v>27819.385255031557</v>
          </cell>
          <cell r="BW984">
            <v>32131.837968447588</v>
          </cell>
          <cell r="BX984">
            <v>36586.601621406342</v>
          </cell>
          <cell r="BY984">
            <v>125833</v>
          </cell>
          <cell r="BZ984">
            <v>106273.41800000001</v>
          </cell>
          <cell r="CA984">
            <v>109350.11789000001</v>
          </cell>
          <cell r="CB984">
            <v>112231.38884320001</v>
          </cell>
          <cell r="CC984">
            <v>115931.15704101123</v>
          </cell>
          <cell r="CD984">
            <v>119638.62424559478</v>
          </cell>
          <cell r="CE984">
            <v>123007.45415645892</v>
          </cell>
          <cell r="CF984">
            <v>126751.10112030221</v>
          </cell>
          <cell r="CG984">
            <v>130680.38525503155</v>
          </cell>
          <cell r="CH984">
            <v>134992.83796844759</v>
          </cell>
          <cell r="CI984">
            <v>139447.60162140633</v>
          </cell>
          <cell r="CK984">
            <v>8808.3100000000013</v>
          </cell>
          <cell r="CL984">
            <v>7439.1392600000008</v>
          </cell>
          <cell r="CM984">
            <v>7654.508252300001</v>
          </cell>
          <cell r="CN984">
            <v>7856.1972190240012</v>
          </cell>
          <cell r="CO984">
            <v>8115.1809928707871</v>
          </cell>
          <cell r="CP984">
            <v>8374.703697191635</v>
          </cell>
          <cell r="CQ984">
            <v>8610.5217909521252</v>
          </cell>
          <cell r="CR984">
            <v>8872.5770784211545</v>
          </cell>
          <cell r="CS984">
            <v>9147.6269678522094</v>
          </cell>
          <cell r="CT984">
            <v>9449.4986577913332</v>
          </cell>
          <cell r="CU984">
            <v>9761.3321134984435</v>
          </cell>
          <cell r="CW984">
            <v>42783.22</v>
          </cell>
          <cell r="CX984">
            <v>36132.962120000004</v>
          </cell>
          <cell r="CY984">
            <v>37179.040082600004</v>
          </cell>
          <cell r="CZ984">
            <v>38158.672206688003</v>
          </cell>
          <cell r="DA984">
            <v>39416.593393943826</v>
          </cell>
          <cell r="DB984">
            <v>40677.13224350223</v>
          </cell>
          <cell r="DC984">
            <v>41822.534413196037</v>
          </cell>
          <cell r="DD984">
            <v>43095.374380902751</v>
          </cell>
          <cell r="DE984">
            <v>44431.330986710731</v>
          </cell>
          <cell r="DF984">
            <v>45897.564909272187</v>
          </cell>
          <cell r="DG984">
            <v>47412.184551278158</v>
          </cell>
          <cell r="DI984">
            <v>74241.47</v>
          </cell>
          <cell r="DJ984">
            <v>62701.316619999998</v>
          </cell>
          <cell r="DK984">
            <v>64516.569555100003</v>
          </cell>
          <cell r="DL984">
            <v>66216.519417488002</v>
          </cell>
          <cell r="DM984">
            <v>68399.382654196626</v>
          </cell>
          <cell r="DN984">
            <v>70586.788304900911</v>
          </cell>
          <cell r="DO984">
            <v>72574.397952310755</v>
          </cell>
          <cell r="DP984">
            <v>74783.149660978292</v>
          </cell>
          <cell r="DQ984">
            <v>77101.427300468611</v>
          </cell>
          <cell r="DR984">
            <v>79645.774401384071</v>
          </cell>
          <cell r="DS984">
            <v>82274.084956629726</v>
          </cell>
          <cell r="DU984" t="str">
            <v>none</v>
          </cell>
          <cell r="DV984">
            <v>349563.18000000005</v>
          </cell>
          <cell r="DW984">
            <v>1</v>
          </cell>
          <cell r="DX984">
            <v>1</v>
          </cell>
          <cell r="DY984">
            <v>1028127</v>
          </cell>
          <cell r="DZ984">
            <v>1218304.0861414527</v>
          </cell>
          <cell r="EB984">
            <v>1218304.0861414527</v>
          </cell>
          <cell r="EC984" t="str">
            <v>Def</v>
          </cell>
          <cell r="ED984" t="str">
            <v>Local Recreational Facilities</v>
          </cell>
        </row>
        <row r="985">
          <cell r="D985" t="str">
            <v>PC2130282b</v>
          </cell>
          <cell r="E985" t="str">
            <v>Playground replacement</v>
          </cell>
          <cell r="F985" t="str">
            <v>Auckland Council</v>
          </cell>
          <cell r="G985" t="str">
            <v>Parks, sports and recreation</v>
          </cell>
          <cell r="H985" t="str">
            <v>E171205</v>
          </cell>
          <cell r="I985" t="str">
            <v>Local and sports parks - north management</v>
          </cell>
          <cell r="J985" t="str">
            <v>Lifestyle and culture</v>
          </cell>
          <cell r="K985" t="str">
            <v>Local parks services</v>
          </cell>
          <cell r="L985" t="str">
            <v>Local parks</v>
          </cell>
          <cell r="M985" t="str">
            <v>Local activities</v>
          </cell>
          <cell r="N985" t="str">
            <v>Local parks services</v>
          </cell>
          <cell r="O985" t="str">
            <v>Local parks</v>
          </cell>
          <cell r="P985" t="str">
            <v>Lifestyle and culture</v>
          </cell>
          <cell r="Q985" t="str">
            <v>Local parks services</v>
          </cell>
          <cell r="R985" t="str">
            <v>Local parks</v>
          </cell>
          <cell r="S985" t="str">
            <v>A1241205</v>
          </cell>
          <cell r="T985" t="str">
            <v>A1241205</v>
          </cell>
          <cell r="U985" t="str">
            <v>Local parks</v>
          </cell>
          <cell r="V985" t="str">
            <v>L175</v>
          </cell>
          <cell r="W985" t="str">
            <v>Rodney</v>
          </cell>
          <cell r="X985" t="str">
            <v>PL40810</v>
          </cell>
          <cell r="Y985" t="str">
            <v>Expense</v>
          </cell>
          <cell r="Z985">
            <v>20090701</v>
          </cell>
          <cell r="AA985">
            <v>20220630</v>
          </cell>
          <cell r="AB985">
            <v>1</v>
          </cell>
          <cell r="AC985" t="str">
            <v>Programme</v>
          </cell>
          <cell r="AD985">
            <v>7.0000000000000007E-2</v>
          </cell>
          <cell r="AE985">
            <v>0</v>
          </cell>
          <cell r="AF985">
            <v>0.34</v>
          </cell>
          <cell r="AG985">
            <v>0.59</v>
          </cell>
          <cell r="AH985">
            <v>2</v>
          </cell>
          <cell r="AI985" t="str">
            <v>Local &amp; Sports Parks</v>
          </cell>
          <cell r="AJ985" t="str">
            <v>Structures parks</v>
          </cell>
          <cell r="AK985">
            <v>25</v>
          </cell>
          <cell r="AM985">
            <v>0.66</v>
          </cell>
          <cell r="AO985">
            <v>0.34</v>
          </cell>
          <cell r="AS985">
            <v>125833</v>
          </cell>
          <cell r="AT985">
            <v>103078</v>
          </cell>
          <cell r="AU985">
            <v>102973</v>
          </cell>
          <cell r="AV985">
            <v>102608</v>
          </cell>
          <cell r="AW985">
            <v>102704</v>
          </cell>
          <cell r="AX985">
            <v>102702</v>
          </cell>
          <cell r="AY985">
            <v>102618</v>
          </cell>
          <cell r="AZ985">
            <v>102861</v>
          </cell>
          <cell r="BA985">
            <v>102861</v>
          </cell>
          <cell r="BB985">
            <v>102861</v>
          </cell>
          <cell r="BC985">
            <v>102861</v>
          </cell>
          <cell r="BD985">
            <v>3.1E-2</v>
          </cell>
          <cell r="BE985">
            <v>6.1930000000000041E-2</v>
          </cell>
          <cell r="BF985">
            <v>9.3787900000000146E-2</v>
          </cell>
          <cell r="BG985">
            <v>0.12878911280000027</v>
          </cell>
          <cell r="BH985">
            <v>0.16491036440960039</v>
          </cell>
          <cell r="BI985">
            <v>0.19869276497747879</v>
          </cell>
          <cell r="BJ985">
            <v>0.23225616239684821</v>
          </cell>
          <cell r="BK985">
            <v>0.27045610343115034</v>
          </cell>
          <cell r="BL985">
            <v>0.31238115484437823</v>
          </cell>
          <cell r="BM985">
            <v>0.35568973295424255</v>
          </cell>
          <cell r="BN985">
            <v>0</v>
          </cell>
          <cell r="BO985">
            <v>3195.4180000000001</v>
          </cell>
          <cell r="BP985">
            <v>6377.1178900000041</v>
          </cell>
          <cell r="BQ985">
            <v>9623.3888432000149</v>
          </cell>
          <cell r="BR985">
            <v>13227.157041011227</v>
          </cell>
          <cell r="BS985">
            <v>16936.624245594779</v>
          </cell>
          <cell r="BT985">
            <v>20389.45415645892</v>
          </cell>
          <cell r="BU985">
            <v>23890.101120302203</v>
          </cell>
          <cell r="BV985">
            <v>27819.385255031557</v>
          </cell>
          <cell r="BW985">
            <v>32131.837968447588</v>
          </cell>
          <cell r="BX985">
            <v>36586.601621406342</v>
          </cell>
          <cell r="BY985">
            <v>125833</v>
          </cell>
          <cell r="BZ985">
            <v>106273.41800000001</v>
          </cell>
          <cell r="CA985">
            <v>109350.11789000001</v>
          </cell>
          <cell r="CB985">
            <v>112231.38884320001</v>
          </cell>
          <cell r="CC985">
            <v>115931.15704101123</v>
          </cell>
          <cell r="CD985">
            <v>119638.62424559478</v>
          </cell>
          <cell r="CE985">
            <v>123007.45415645892</v>
          </cell>
          <cell r="CF985">
            <v>126751.10112030221</v>
          </cell>
          <cell r="CG985">
            <v>130680.38525503155</v>
          </cell>
          <cell r="CH985">
            <v>134992.83796844759</v>
          </cell>
          <cell r="CI985">
            <v>139447.60162140633</v>
          </cell>
          <cell r="CK985">
            <v>8808.3100000000013</v>
          </cell>
          <cell r="CL985">
            <v>7439.1392600000008</v>
          </cell>
          <cell r="CM985">
            <v>7654.508252300001</v>
          </cell>
          <cell r="CN985">
            <v>7856.1972190240012</v>
          </cell>
          <cell r="CO985">
            <v>8115.1809928707871</v>
          </cell>
          <cell r="CP985">
            <v>8374.703697191635</v>
          </cell>
          <cell r="CQ985">
            <v>8610.5217909521252</v>
          </cell>
          <cell r="CR985">
            <v>8872.5770784211545</v>
          </cell>
          <cell r="CS985">
            <v>9147.6269678522094</v>
          </cell>
          <cell r="CT985">
            <v>9449.4986577913332</v>
          </cell>
          <cell r="CU985">
            <v>9761.3321134984435</v>
          </cell>
          <cell r="CW985">
            <v>42783.22</v>
          </cell>
          <cell r="CX985">
            <v>36132.962120000004</v>
          </cell>
          <cell r="CY985">
            <v>37179.040082600004</v>
          </cell>
          <cell r="CZ985">
            <v>38158.672206688003</v>
          </cell>
          <cell r="DA985">
            <v>39416.593393943826</v>
          </cell>
          <cell r="DB985">
            <v>40677.13224350223</v>
          </cell>
          <cell r="DC985">
            <v>41822.534413196037</v>
          </cell>
          <cell r="DD985">
            <v>43095.374380902751</v>
          </cell>
          <cell r="DE985">
            <v>44431.330986710731</v>
          </cell>
          <cell r="DF985">
            <v>45897.564909272187</v>
          </cell>
          <cell r="DG985">
            <v>47412.184551278158</v>
          </cell>
          <cell r="DI985">
            <v>74241.47</v>
          </cell>
          <cell r="DJ985">
            <v>62701.316619999998</v>
          </cell>
          <cell r="DK985">
            <v>64516.569555100003</v>
          </cell>
          <cell r="DL985">
            <v>66216.519417488002</v>
          </cell>
          <cell r="DM985">
            <v>68399.382654196626</v>
          </cell>
          <cell r="DN985">
            <v>70586.788304900911</v>
          </cell>
          <cell r="DO985">
            <v>72574.397952310755</v>
          </cell>
          <cell r="DP985">
            <v>74783.149660978292</v>
          </cell>
          <cell r="DQ985">
            <v>77101.427300468611</v>
          </cell>
          <cell r="DR985">
            <v>79645.774401384071</v>
          </cell>
          <cell r="DS985">
            <v>82274.084956629726</v>
          </cell>
          <cell r="DU985" t="str">
            <v>none</v>
          </cell>
          <cell r="DV985">
            <v>349563.18000000005</v>
          </cell>
          <cell r="DW985">
            <v>1</v>
          </cell>
          <cell r="DX985">
            <v>1</v>
          </cell>
          <cell r="DY985">
            <v>1028127</v>
          </cell>
          <cell r="DZ985">
            <v>1218304.0861414527</v>
          </cell>
          <cell r="EB985">
            <v>1218304.0861414527</v>
          </cell>
          <cell r="EC985" t="str">
            <v>Def</v>
          </cell>
          <cell r="ED985" t="str">
            <v>Local Recreational Facilities</v>
          </cell>
        </row>
        <row r="986">
          <cell r="D986" t="str">
            <v>PC2130283</v>
          </cell>
          <cell r="E986" t="str">
            <v>Port Albert Reserve Domain - form and seal carpark</v>
          </cell>
          <cell r="F986" t="str">
            <v>Auckland Council</v>
          </cell>
          <cell r="G986" t="str">
            <v>Parks, sports and recreation</v>
          </cell>
          <cell r="H986" t="str">
            <v>E171205</v>
          </cell>
          <cell r="I986" t="str">
            <v>Local and sports parks - north management</v>
          </cell>
          <cell r="J986" t="str">
            <v>Lifestyle and culture</v>
          </cell>
          <cell r="K986" t="str">
            <v>Local parks services</v>
          </cell>
          <cell r="L986" t="str">
            <v>Local parks</v>
          </cell>
          <cell r="M986" t="str">
            <v>Local activities</v>
          </cell>
          <cell r="N986" t="str">
            <v>Local parks services</v>
          </cell>
          <cell r="O986" t="str">
            <v>Local parks</v>
          </cell>
          <cell r="P986" t="str">
            <v>Lifestyle and culture</v>
          </cell>
          <cell r="Q986" t="str">
            <v>Local parks services</v>
          </cell>
          <cell r="R986" t="str">
            <v>Local parks</v>
          </cell>
          <cell r="S986" t="str">
            <v>A1241205</v>
          </cell>
          <cell r="T986" t="str">
            <v>A1241205</v>
          </cell>
          <cell r="U986" t="str">
            <v>Local parks</v>
          </cell>
          <cell r="V986" t="str">
            <v>L175</v>
          </cell>
          <cell r="W986" t="str">
            <v>Rodney</v>
          </cell>
          <cell r="X986" t="str">
            <v>PL40810</v>
          </cell>
          <cell r="Y986" t="str">
            <v>Expense</v>
          </cell>
          <cell r="Z986">
            <v>20120701</v>
          </cell>
          <cell r="AA986">
            <v>20130630</v>
          </cell>
          <cell r="AB986">
            <v>2</v>
          </cell>
          <cell r="AC986" t="str">
            <v>Discrete</v>
          </cell>
          <cell r="AD986">
            <v>0.68</v>
          </cell>
          <cell r="AE986">
            <v>0</v>
          </cell>
          <cell r="AF986">
            <v>0.32</v>
          </cell>
          <cell r="AG986">
            <v>0</v>
          </cell>
          <cell r="AH986">
            <v>2</v>
          </cell>
          <cell r="AI986" t="str">
            <v>Local &amp; Sports Parks</v>
          </cell>
          <cell r="AJ986" t="str">
            <v>Structures parks</v>
          </cell>
          <cell r="AK986">
            <v>50</v>
          </cell>
          <cell r="AM986">
            <v>0.68</v>
          </cell>
          <cell r="AO986">
            <v>0.32</v>
          </cell>
          <cell r="AT986">
            <v>103078</v>
          </cell>
          <cell r="BD986">
            <v>3.1E-2</v>
          </cell>
          <cell r="BE986">
            <v>6.1930000000000041E-2</v>
          </cell>
          <cell r="BF986">
            <v>9.3787900000000146E-2</v>
          </cell>
          <cell r="BG986">
            <v>0.12878911280000027</v>
          </cell>
          <cell r="BH986">
            <v>0.16491036440960039</v>
          </cell>
          <cell r="BI986">
            <v>0.19869276497747879</v>
          </cell>
          <cell r="BJ986">
            <v>0.23225616239684821</v>
          </cell>
          <cell r="BK986">
            <v>0.27045610343115034</v>
          </cell>
          <cell r="BL986">
            <v>0.31238115484437823</v>
          </cell>
          <cell r="BM986">
            <v>0.35568973295424255</v>
          </cell>
          <cell r="BN986">
            <v>0</v>
          </cell>
          <cell r="BO986">
            <v>3195.4180000000001</v>
          </cell>
          <cell r="BP986">
            <v>0</v>
          </cell>
          <cell r="BQ986">
            <v>0</v>
          </cell>
          <cell r="BR986">
            <v>0</v>
          </cell>
          <cell r="BS986">
            <v>0</v>
          </cell>
          <cell r="BT986">
            <v>0</v>
          </cell>
          <cell r="BU986">
            <v>0</v>
          </cell>
          <cell r="BV986">
            <v>0</v>
          </cell>
          <cell r="BW986">
            <v>0</v>
          </cell>
          <cell r="BX986">
            <v>0</v>
          </cell>
          <cell r="BY986">
            <v>0</v>
          </cell>
          <cell r="BZ986">
            <v>106273.41800000001</v>
          </cell>
          <cell r="CA986">
            <v>0</v>
          </cell>
          <cell r="CB986">
            <v>0</v>
          </cell>
          <cell r="CC986">
            <v>0</v>
          </cell>
          <cell r="CD986">
            <v>0</v>
          </cell>
          <cell r="CE986">
            <v>0</v>
          </cell>
          <cell r="CF986">
            <v>0</v>
          </cell>
          <cell r="CG986">
            <v>0</v>
          </cell>
          <cell r="CH986">
            <v>0</v>
          </cell>
          <cell r="CI986">
            <v>0</v>
          </cell>
          <cell r="CK986">
            <v>0</v>
          </cell>
          <cell r="CL986">
            <v>72265.924240000008</v>
          </cell>
          <cell r="CM986">
            <v>0</v>
          </cell>
          <cell r="CN986">
            <v>0</v>
          </cell>
          <cell r="CO986">
            <v>0</v>
          </cell>
          <cell r="CP986">
            <v>0</v>
          </cell>
          <cell r="CQ986">
            <v>0</v>
          </cell>
          <cell r="CR986">
            <v>0</v>
          </cell>
          <cell r="CS986">
            <v>0</v>
          </cell>
          <cell r="CT986">
            <v>0</v>
          </cell>
          <cell r="CU986">
            <v>0</v>
          </cell>
          <cell r="CW986">
            <v>0</v>
          </cell>
          <cell r="CX986">
            <v>34007.493760000005</v>
          </cell>
          <cell r="CY986">
            <v>0</v>
          </cell>
          <cell r="CZ986">
            <v>0</v>
          </cell>
          <cell r="DA986">
            <v>0</v>
          </cell>
          <cell r="DB986">
            <v>0</v>
          </cell>
          <cell r="DC986">
            <v>0</v>
          </cell>
          <cell r="DD986">
            <v>0</v>
          </cell>
          <cell r="DE986">
            <v>0</v>
          </cell>
          <cell r="DF986">
            <v>0</v>
          </cell>
          <cell r="DG986">
            <v>0</v>
          </cell>
          <cell r="DI986">
            <v>0</v>
          </cell>
          <cell r="DJ986">
            <v>0</v>
          </cell>
          <cell r="DK986">
            <v>0</v>
          </cell>
          <cell r="DL986">
            <v>0</v>
          </cell>
          <cell r="DM986">
            <v>0</v>
          </cell>
          <cell r="DN986">
            <v>0</v>
          </cell>
          <cell r="DO986">
            <v>0</v>
          </cell>
          <cell r="DP986">
            <v>0</v>
          </cell>
          <cell r="DQ986">
            <v>0</v>
          </cell>
          <cell r="DR986">
            <v>0</v>
          </cell>
          <cell r="DS986">
            <v>0</v>
          </cell>
          <cell r="DU986" t="str">
            <v>RDC 41011-1</v>
          </cell>
          <cell r="DV986">
            <v>32984.959999999999</v>
          </cell>
          <cell r="DW986">
            <v>1</v>
          </cell>
          <cell r="DX986">
            <v>1</v>
          </cell>
          <cell r="DY986">
            <v>103078</v>
          </cell>
          <cell r="DZ986">
            <v>106273.41800000001</v>
          </cell>
          <cell r="EB986">
            <v>106273.41800000001</v>
          </cell>
          <cell r="EC986" t="str">
            <v>Def</v>
          </cell>
          <cell r="ED986" t="str">
            <v>Local Recreational Facilities</v>
          </cell>
        </row>
        <row r="987">
          <cell r="D987" t="str">
            <v>PC2130284</v>
          </cell>
          <cell r="E987" t="str">
            <v>Port Albert wharf carpark</v>
          </cell>
          <cell r="F987" t="str">
            <v>Auckland Council</v>
          </cell>
          <cell r="G987" t="str">
            <v>Parks, sports and recreation</v>
          </cell>
          <cell r="H987" t="str">
            <v>E171205</v>
          </cell>
          <cell r="I987" t="str">
            <v>Local and sports parks - north management</v>
          </cell>
          <cell r="J987" t="str">
            <v>Lifestyle and culture</v>
          </cell>
          <cell r="K987" t="str">
            <v>Local parks services</v>
          </cell>
          <cell r="L987" t="str">
            <v>Local parks</v>
          </cell>
          <cell r="M987" t="str">
            <v>Local activities</v>
          </cell>
          <cell r="N987" t="str">
            <v>Local parks services</v>
          </cell>
          <cell r="O987" t="str">
            <v>Local parks</v>
          </cell>
          <cell r="P987" t="str">
            <v>Lifestyle and culture</v>
          </cell>
          <cell r="Q987" t="str">
            <v>Local parks services</v>
          </cell>
          <cell r="R987" t="str">
            <v>Local parks</v>
          </cell>
          <cell r="S987" t="str">
            <v>A1241205</v>
          </cell>
          <cell r="T987" t="str">
            <v>A1241205</v>
          </cell>
          <cell r="U987" t="str">
            <v>Local parks</v>
          </cell>
          <cell r="V987" t="str">
            <v>L175</v>
          </cell>
          <cell r="W987" t="str">
            <v>Rodney</v>
          </cell>
          <cell r="X987" t="str">
            <v>PL40810</v>
          </cell>
          <cell r="Y987" t="str">
            <v>Expense</v>
          </cell>
          <cell r="Z987">
            <v>20120701</v>
          </cell>
          <cell r="AA987">
            <v>20130630</v>
          </cell>
          <cell r="AB987">
            <v>2</v>
          </cell>
          <cell r="AC987" t="str">
            <v>Discrete</v>
          </cell>
          <cell r="AD987">
            <v>0.68</v>
          </cell>
          <cell r="AE987">
            <v>0</v>
          </cell>
          <cell r="AF987">
            <v>0.32</v>
          </cell>
          <cell r="AG987">
            <v>0</v>
          </cell>
          <cell r="AH987">
            <v>2</v>
          </cell>
          <cell r="AI987" t="str">
            <v>Local &amp; Sports Parks</v>
          </cell>
          <cell r="AJ987" t="str">
            <v>Structures parks</v>
          </cell>
          <cell r="AK987">
            <v>50</v>
          </cell>
          <cell r="AM987">
            <v>0.68</v>
          </cell>
          <cell r="AO987">
            <v>0.32</v>
          </cell>
          <cell r="AT987">
            <v>103078</v>
          </cell>
          <cell r="BD987">
            <v>3.1E-2</v>
          </cell>
          <cell r="BE987">
            <v>6.1930000000000041E-2</v>
          </cell>
          <cell r="BF987">
            <v>9.3787900000000146E-2</v>
          </cell>
          <cell r="BG987">
            <v>0.12878911280000027</v>
          </cell>
          <cell r="BH987">
            <v>0.16491036440960039</v>
          </cell>
          <cell r="BI987">
            <v>0.19869276497747879</v>
          </cell>
          <cell r="BJ987">
            <v>0.23225616239684821</v>
          </cell>
          <cell r="BK987">
            <v>0.27045610343115034</v>
          </cell>
          <cell r="BL987">
            <v>0.31238115484437823</v>
          </cell>
          <cell r="BM987">
            <v>0.35568973295424255</v>
          </cell>
          <cell r="BN987">
            <v>0</v>
          </cell>
          <cell r="BO987">
            <v>3195.4180000000001</v>
          </cell>
          <cell r="BP987">
            <v>0</v>
          </cell>
          <cell r="BQ987">
            <v>0</v>
          </cell>
          <cell r="BR987">
            <v>0</v>
          </cell>
          <cell r="BS987">
            <v>0</v>
          </cell>
          <cell r="BT987">
            <v>0</v>
          </cell>
          <cell r="BU987">
            <v>0</v>
          </cell>
          <cell r="BV987">
            <v>0</v>
          </cell>
          <cell r="BW987">
            <v>0</v>
          </cell>
          <cell r="BX987">
            <v>0</v>
          </cell>
          <cell r="BY987">
            <v>0</v>
          </cell>
          <cell r="BZ987">
            <v>106273.41800000001</v>
          </cell>
          <cell r="CA987">
            <v>0</v>
          </cell>
          <cell r="CB987">
            <v>0</v>
          </cell>
          <cell r="CC987">
            <v>0</v>
          </cell>
          <cell r="CD987">
            <v>0</v>
          </cell>
          <cell r="CE987">
            <v>0</v>
          </cell>
          <cell r="CF987">
            <v>0</v>
          </cell>
          <cell r="CG987">
            <v>0</v>
          </cell>
          <cell r="CH987">
            <v>0</v>
          </cell>
          <cell r="CI987">
            <v>0</v>
          </cell>
          <cell r="CK987">
            <v>0</v>
          </cell>
          <cell r="CL987">
            <v>72265.924240000008</v>
          </cell>
          <cell r="CM987">
            <v>0</v>
          </cell>
          <cell r="CN987">
            <v>0</v>
          </cell>
          <cell r="CO987">
            <v>0</v>
          </cell>
          <cell r="CP987">
            <v>0</v>
          </cell>
          <cell r="CQ987">
            <v>0</v>
          </cell>
          <cell r="CR987">
            <v>0</v>
          </cell>
          <cell r="CS987">
            <v>0</v>
          </cell>
          <cell r="CT987">
            <v>0</v>
          </cell>
          <cell r="CU987">
            <v>0</v>
          </cell>
          <cell r="CW987">
            <v>0</v>
          </cell>
          <cell r="CX987">
            <v>34007.493760000005</v>
          </cell>
          <cell r="CY987">
            <v>0</v>
          </cell>
          <cell r="CZ987">
            <v>0</v>
          </cell>
          <cell r="DA987">
            <v>0</v>
          </cell>
          <cell r="DB987">
            <v>0</v>
          </cell>
          <cell r="DC987">
            <v>0</v>
          </cell>
          <cell r="DD987">
            <v>0</v>
          </cell>
          <cell r="DE987">
            <v>0</v>
          </cell>
          <cell r="DF987">
            <v>0</v>
          </cell>
          <cell r="DG987">
            <v>0</v>
          </cell>
          <cell r="DI987">
            <v>0</v>
          </cell>
          <cell r="DJ987">
            <v>0</v>
          </cell>
          <cell r="DK987">
            <v>0</v>
          </cell>
          <cell r="DL987">
            <v>0</v>
          </cell>
          <cell r="DM987">
            <v>0</v>
          </cell>
          <cell r="DN987">
            <v>0</v>
          </cell>
          <cell r="DO987">
            <v>0</v>
          </cell>
          <cell r="DP987">
            <v>0</v>
          </cell>
          <cell r="DQ987">
            <v>0</v>
          </cell>
          <cell r="DR987">
            <v>0</v>
          </cell>
          <cell r="DS987">
            <v>0</v>
          </cell>
          <cell r="DU987" t="str">
            <v>RDC 41805-1</v>
          </cell>
          <cell r="DV987">
            <v>32984.959999999999</v>
          </cell>
          <cell r="DW987">
            <v>1</v>
          </cell>
          <cell r="DX987">
            <v>1</v>
          </cell>
          <cell r="DY987">
            <v>103078</v>
          </cell>
          <cell r="DZ987">
            <v>106273.41800000001</v>
          </cell>
          <cell r="EB987">
            <v>106273.41800000001</v>
          </cell>
          <cell r="EC987" t="str">
            <v>Def</v>
          </cell>
          <cell r="ED987" t="str">
            <v>Local Recreational Facilities</v>
          </cell>
        </row>
        <row r="988">
          <cell r="D988" t="str">
            <v>PC2130285</v>
          </cell>
          <cell r="E988" t="str">
            <v>Rainbows End - repair masonry sea wall</v>
          </cell>
          <cell r="F988" t="str">
            <v>Auckland Council</v>
          </cell>
          <cell r="G988" t="str">
            <v>Parks, sports and recreation</v>
          </cell>
          <cell r="H988" t="str">
            <v>E171205</v>
          </cell>
          <cell r="I988" t="str">
            <v>Local and sports parks - north management</v>
          </cell>
          <cell r="J988" t="str">
            <v>Lifestyle and culture</v>
          </cell>
          <cell r="K988" t="str">
            <v>Local parks services</v>
          </cell>
          <cell r="L988" t="str">
            <v>Local parks</v>
          </cell>
          <cell r="M988" t="str">
            <v>Local activities</v>
          </cell>
          <cell r="N988" t="str">
            <v>Local parks services</v>
          </cell>
          <cell r="O988" t="str">
            <v>Local parks</v>
          </cell>
          <cell r="P988" t="str">
            <v>Lifestyle and culture</v>
          </cell>
          <cell r="Q988" t="str">
            <v>Local parks services</v>
          </cell>
          <cell r="R988" t="str">
            <v>Local parks</v>
          </cell>
          <cell r="S988" t="str">
            <v>A1241205</v>
          </cell>
          <cell r="T988" t="str">
            <v>A1241205</v>
          </cell>
          <cell r="U988" t="str">
            <v>Local parks</v>
          </cell>
          <cell r="V988" t="str">
            <v>L175</v>
          </cell>
          <cell r="W988" t="str">
            <v>Rodney</v>
          </cell>
          <cell r="X988" t="str">
            <v>FY12 - Only</v>
          </cell>
          <cell r="Y988" t="str">
            <v>Expense</v>
          </cell>
          <cell r="Z988">
            <v>20110701</v>
          </cell>
          <cell r="AA988">
            <v>20120630</v>
          </cell>
          <cell r="AB988">
            <v>2</v>
          </cell>
          <cell r="AC988" t="str">
            <v>Discrete</v>
          </cell>
          <cell r="AD988">
            <v>0.5</v>
          </cell>
          <cell r="AE988">
            <v>0</v>
          </cell>
          <cell r="AF988">
            <v>0</v>
          </cell>
          <cell r="AG988">
            <v>0.5</v>
          </cell>
          <cell r="AH988">
            <v>2</v>
          </cell>
          <cell r="AI988" t="str">
            <v>Local &amp; Sports Parks</v>
          </cell>
          <cell r="AJ988" t="str">
            <v>Structures parks</v>
          </cell>
          <cell r="AK988">
            <v>20</v>
          </cell>
          <cell r="AM988">
            <v>0.5</v>
          </cell>
          <cell r="AP988">
            <v>0.5</v>
          </cell>
          <cell r="AS988">
            <v>10340</v>
          </cell>
          <cell r="BD988">
            <v>3.1E-2</v>
          </cell>
          <cell r="BE988">
            <v>6.1930000000000041E-2</v>
          </cell>
          <cell r="BF988">
            <v>9.3787900000000146E-2</v>
          </cell>
          <cell r="BG988">
            <v>0.12878911280000027</v>
          </cell>
          <cell r="BH988">
            <v>0.16491036440960039</v>
          </cell>
          <cell r="BI988">
            <v>0.19869276497747879</v>
          </cell>
          <cell r="BJ988">
            <v>0.23225616239684821</v>
          </cell>
          <cell r="BK988">
            <v>0.27045610343115034</v>
          </cell>
          <cell r="BL988">
            <v>0.31238115484437823</v>
          </cell>
          <cell r="BM988">
            <v>0.35568973295424255</v>
          </cell>
          <cell r="BN988">
            <v>0</v>
          </cell>
          <cell r="BO988">
            <v>0</v>
          </cell>
          <cell r="BP988">
            <v>0</v>
          </cell>
          <cell r="BQ988">
            <v>0</v>
          </cell>
          <cell r="BR988">
            <v>0</v>
          </cell>
          <cell r="BS988">
            <v>0</v>
          </cell>
          <cell r="BT988">
            <v>0</v>
          </cell>
          <cell r="BU988">
            <v>0</v>
          </cell>
          <cell r="BV988">
            <v>0</v>
          </cell>
          <cell r="BW988">
            <v>0</v>
          </cell>
          <cell r="BX988">
            <v>0</v>
          </cell>
          <cell r="BY988">
            <v>10340</v>
          </cell>
          <cell r="BZ988">
            <v>0</v>
          </cell>
          <cell r="CA988">
            <v>0</v>
          </cell>
          <cell r="CB988">
            <v>0</v>
          </cell>
          <cell r="CC988">
            <v>0</v>
          </cell>
          <cell r="CD988">
            <v>0</v>
          </cell>
          <cell r="CE988">
            <v>0</v>
          </cell>
          <cell r="CF988">
            <v>0</v>
          </cell>
          <cell r="CG988">
            <v>0</v>
          </cell>
          <cell r="CH988">
            <v>0</v>
          </cell>
          <cell r="CI988">
            <v>0</v>
          </cell>
          <cell r="CK988">
            <v>5170</v>
          </cell>
          <cell r="CL988">
            <v>0</v>
          </cell>
          <cell r="CM988">
            <v>0</v>
          </cell>
          <cell r="CN988">
            <v>0</v>
          </cell>
          <cell r="CO988">
            <v>0</v>
          </cell>
          <cell r="CP988">
            <v>0</v>
          </cell>
          <cell r="CQ988">
            <v>0</v>
          </cell>
          <cell r="CR988">
            <v>0</v>
          </cell>
          <cell r="CS988">
            <v>0</v>
          </cell>
          <cell r="CT988">
            <v>0</v>
          </cell>
          <cell r="CU988">
            <v>0</v>
          </cell>
          <cell r="CW988">
            <v>0</v>
          </cell>
          <cell r="CX988">
            <v>0</v>
          </cell>
          <cell r="CY988">
            <v>0</v>
          </cell>
          <cell r="CZ988">
            <v>0</v>
          </cell>
          <cell r="DA988">
            <v>0</v>
          </cell>
          <cell r="DB988">
            <v>0</v>
          </cell>
          <cell r="DC988">
            <v>0</v>
          </cell>
          <cell r="DD988">
            <v>0</v>
          </cell>
          <cell r="DE988">
            <v>0</v>
          </cell>
          <cell r="DF988">
            <v>0</v>
          </cell>
          <cell r="DG988">
            <v>0</v>
          </cell>
          <cell r="DI988">
            <v>5170</v>
          </cell>
          <cell r="DJ988">
            <v>0</v>
          </cell>
          <cell r="DK988">
            <v>0</v>
          </cell>
          <cell r="DL988">
            <v>0</v>
          </cell>
          <cell r="DM988">
            <v>0</v>
          </cell>
          <cell r="DN988">
            <v>0</v>
          </cell>
          <cell r="DO988">
            <v>0</v>
          </cell>
          <cell r="DP988">
            <v>0</v>
          </cell>
          <cell r="DQ988">
            <v>0</v>
          </cell>
          <cell r="DR988">
            <v>0</v>
          </cell>
          <cell r="DS988">
            <v>0</v>
          </cell>
          <cell r="DU988" t="str">
            <v>RDC 41835-1</v>
          </cell>
          <cell r="DV988">
            <v>0</v>
          </cell>
          <cell r="DW988">
            <v>0</v>
          </cell>
          <cell r="DX988">
            <v>1</v>
          </cell>
          <cell r="DY988">
            <v>0</v>
          </cell>
          <cell r="DZ988">
            <v>0</v>
          </cell>
          <cell r="EB988">
            <v>0</v>
          </cell>
          <cell r="EC988" t="str">
            <v>Def</v>
          </cell>
          <cell r="ED988" t="str">
            <v>Local Recreational Facilities</v>
          </cell>
        </row>
        <row r="989">
          <cell r="D989" t="str">
            <v>PC2130287a</v>
          </cell>
          <cell r="E989" t="str">
            <v>Ramp upgrades - general</v>
          </cell>
          <cell r="F989" t="str">
            <v>Auckland Council</v>
          </cell>
          <cell r="G989" t="str">
            <v>Parks, sports and recreation</v>
          </cell>
          <cell r="H989" t="str">
            <v>E171205</v>
          </cell>
          <cell r="I989" t="str">
            <v>Local and sports parks - north management</v>
          </cell>
          <cell r="J989" t="str">
            <v>Lifestyle and culture</v>
          </cell>
          <cell r="K989" t="str">
            <v>Local parks services</v>
          </cell>
          <cell r="L989" t="str">
            <v>Local parks</v>
          </cell>
          <cell r="M989" t="str">
            <v>Local activities</v>
          </cell>
          <cell r="N989" t="str">
            <v>Local parks services</v>
          </cell>
          <cell r="O989" t="str">
            <v>Local parks</v>
          </cell>
          <cell r="P989" t="str">
            <v>Lifestyle and culture</v>
          </cell>
          <cell r="Q989" t="str">
            <v>Local parks services</v>
          </cell>
          <cell r="R989" t="str">
            <v>Local parks</v>
          </cell>
          <cell r="S989" t="str">
            <v>A1241205</v>
          </cell>
          <cell r="T989" t="str">
            <v>A1241205</v>
          </cell>
          <cell r="U989" t="str">
            <v>Local parks</v>
          </cell>
          <cell r="V989" t="str">
            <v>L125</v>
          </cell>
          <cell r="W989" t="str">
            <v>Hibiscus and Bays</v>
          </cell>
          <cell r="X989" t="str">
            <v>PL40810</v>
          </cell>
          <cell r="Y989" t="str">
            <v>Expense</v>
          </cell>
          <cell r="Z989">
            <v>20120701</v>
          </cell>
          <cell r="AA989">
            <v>20130630</v>
          </cell>
          <cell r="AB989">
            <v>1</v>
          </cell>
          <cell r="AC989" t="str">
            <v>Programme</v>
          </cell>
          <cell r="AD989">
            <v>0.77</v>
          </cell>
          <cell r="AE989">
            <v>0</v>
          </cell>
          <cell r="AF989">
            <v>0.23</v>
          </cell>
          <cell r="AG989">
            <v>0</v>
          </cell>
          <cell r="AH989">
            <v>2</v>
          </cell>
          <cell r="AI989" t="str">
            <v>Local &amp; Sports Parks</v>
          </cell>
          <cell r="AJ989" t="str">
            <v>Structures parks</v>
          </cell>
          <cell r="AK989">
            <v>40</v>
          </cell>
          <cell r="AM989">
            <v>0.77</v>
          </cell>
          <cell r="AO989">
            <v>0.23</v>
          </cell>
          <cell r="AT989">
            <v>51748</v>
          </cell>
          <cell r="BD989">
            <v>3.1E-2</v>
          </cell>
          <cell r="BE989">
            <v>6.1930000000000041E-2</v>
          </cell>
          <cell r="BF989">
            <v>9.3787900000000146E-2</v>
          </cell>
          <cell r="BG989">
            <v>0.12878911280000027</v>
          </cell>
          <cell r="BH989">
            <v>0.16491036440960039</v>
          </cell>
          <cell r="BI989">
            <v>0.19869276497747879</v>
          </cell>
          <cell r="BJ989">
            <v>0.23225616239684821</v>
          </cell>
          <cell r="BK989">
            <v>0.27045610343115034</v>
          </cell>
          <cell r="BL989">
            <v>0.31238115484437823</v>
          </cell>
          <cell r="BM989">
            <v>0.35568973295424255</v>
          </cell>
          <cell r="BN989">
            <v>0</v>
          </cell>
          <cell r="BO989">
            <v>1604.1880000000001</v>
          </cell>
          <cell r="BP989">
            <v>0</v>
          </cell>
          <cell r="BQ989">
            <v>0</v>
          </cell>
          <cell r="BR989">
            <v>0</v>
          </cell>
          <cell r="BS989">
            <v>0</v>
          </cell>
          <cell r="BT989">
            <v>0</v>
          </cell>
          <cell r="BU989">
            <v>0</v>
          </cell>
          <cell r="BV989">
            <v>0</v>
          </cell>
          <cell r="BW989">
            <v>0</v>
          </cell>
          <cell r="BX989">
            <v>0</v>
          </cell>
          <cell r="BY989">
            <v>0</v>
          </cell>
          <cell r="BZ989">
            <v>53352.188000000002</v>
          </cell>
          <cell r="CA989">
            <v>0</v>
          </cell>
          <cell r="CB989">
            <v>0</v>
          </cell>
          <cell r="CC989">
            <v>0</v>
          </cell>
          <cell r="CD989">
            <v>0</v>
          </cell>
          <cell r="CE989">
            <v>0</v>
          </cell>
          <cell r="CF989">
            <v>0</v>
          </cell>
          <cell r="CG989">
            <v>0</v>
          </cell>
          <cell r="CH989">
            <v>0</v>
          </cell>
          <cell r="CI989">
            <v>0</v>
          </cell>
          <cell r="CK989">
            <v>0</v>
          </cell>
          <cell r="CL989">
            <v>41081.184760000004</v>
          </cell>
          <cell r="CM989">
            <v>0</v>
          </cell>
          <cell r="CN989">
            <v>0</v>
          </cell>
          <cell r="CO989">
            <v>0</v>
          </cell>
          <cell r="CP989">
            <v>0</v>
          </cell>
          <cell r="CQ989">
            <v>0</v>
          </cell>
          <cell r="CR989">
            <v>0</v>
          </cell>
          <cell r="CS989">
            <v>0</v>
          </cell>
          <cell r="CT989">
            <v>0</v>
          </cell>
          <cell r="CU989">
            <v>0</v>
          </cell>
          <cell r="CW989">
            <v>0</v>
          </cell>
          <cell r="CX989">
            <v>12271.003240000002</v>
          </cell>
          <cell r="CY989">
            <v>0</v>
          </cell>
          <cell r="CZ989">
            <v>0</v>
          </cell>
          <cell r="DA989">
            <v>0</v>
          </cell>
          <cell r="DB989">
            <v>0</v>
          </cell>
          <cell r="DC989">
            <v>0</v>
          </cell>
          <cell r="DD989">
            <v>0</v>
          </cell>
          <cell r="DE989">
            <v>0</v>
          </cell>
          <cell r="DF989">
            <v>0</v>
          </cell>
          <cell r="DG989">
            <v>0</v>
          </cell>
          <cell r="DI989">
            <v>0</v>
          </cell>
          <cell r="DJ989">
            <v>0</v>
          </cell>
          <cell r="DK989">
            <v>0</v>
          </cell>
          <cell r="DL989">
            <v>0</v>
          </cell>
          <cell r="DM989">
            <v>0</v>
          </cell>
          <cell r="DN989">
            <v>0</v>
          </cell>
          <cell r="DO989">
            <v>0</v>
          </cell>
          <cell r="DP989">
            <v>0</v>
          </cell>
          <cell r="DQ989">
            <v>0</v>
          </cell>
          <cell r="DR989">
            <v>0</v>
          </cell>
          <cell r="DS989">
            <v>0</v>
          </cell>
          <cell r="DU989" t="str">
            <v>RDC 41400-1</v>
          </cell>
          <cell r="DV989">
            <v>11902.04</v>
          </cell>
          <cell r="DW989">
            <v>1</v>
          </cell>
          <cell r="DX989">
            <v>1</v>
          </cell>
          <cell r="DY989">
            <v>51748</v>
          </cell>
          <cell r="DZ989">
            <v>53352.188000000002</v>
          </cell>
          <cell r="EB989">
            <v>53352.188000000002</v>
          </cell>
          <cell r="EC989" t="str">
            <v>Def</v>
          </cell>
          <cell r="ED989" t="str">
            <v>Local Recreational Facilities</v>
          </cell>
        </row>
        <row r="990">
          <cell r="D990" t="str">
            <v>PC2130287b</v>
          </cell>
          <cell r="E990" t="str">
            <v>Ramp upgrades - general</v>
          </cell>
          <cell r="F990" t="str">
            <v>Auckland Council</v>
          </cell>
          <cell r="G990" t="str">
            <v>Parks, sports and recreation</v>
          </cell>
          <cell r="H990" t="str">
            <v>E171205</v>
          </cell>
          <cell r="I990" t="str">
            <v>Local and sports parks - north management</v>
          </cell>
          <cell r="J990" t="str">
            <v>Lifestyle and culture</v>
          </cell>
          <cell r="K990" t="str">
            <v>Local parks services</v>
          </cell>
          <cell r="L990" t="str">
            <v>Local parks</v>
          </cell>
          <cell r="M990" t="str">
            <v>Local activities</v>
          </cell>
          <cell r="N990" t="str">
            <v>Local parks services</v>
          </cell>
          <cell r="O990" t="str">
            <v>Local parks</v>
          </cell>
          <cell r="P990" t="str">
            <v>Lifestyle and culture</v>
          </cell>
          <cell r="Q990" t="str">
            <v>Local parks services</v>
          </cell>
          <cell r="R990" t="str">
            <v>Local parks</v>
          </cell>
          <cell r="S990" t="str">
            <v>A1241205</v>
          </cell>
          <cell r="T990" t="str">
            <v>A1241205</v>
          </cell>
          <cell r="U990" t="str">
            <v>Local parks</v>
          </cell>
          <cell r="V990" t="str">
            <v>L175</v>
          </cell>
          <cell r="W990" t="str">
            <v>Rodney</v>
          </cell>
          <cell r="X990" t="str">
            <v>PL40810</v>
          </cell>
          <cell r="Y990" t="str">
            <v>Expense</v>
          </cell>
          <cell r="Z990">
            <v>20090701</v>
          </cell>
          <cell r="AA990">
            <v>20190630</v>
          </cell>
          <cell r="AB990">
            <v>1</v>
          </cell>
          <cell r="AC990" t="str">
            <v>Programme</v>
          </cell>
          <cell r="AD990">
            <v>0.77</v>
          </cell>
          <cell r="AE990">
            <v>0</v>
          </cell>
          <cell r="AF990">
            <v>0.23</v>
          </cell>
          <cell r="AG990">
            <v>0</v>
          </cell>
          <cell r="AH990">
            <v>2</v>
          </cell>
          <cell r="AI990" t="str">
            <v>Local &amp; Sports Parks</v>
          </cell>
          <cell r="AJ990" t="str">
            <v>Structures parks</v>
          </cell>
          <cell r="AK990">
            <v>40</v>
          </cell>
          <cell r="AM990">
            <v>0.77</v>
          </cell>
          <cell r="AO990">
            <v>0.23</v>
          </cell>
          <cell r="AS990">
            <v>15429</v>
          </cell>
          <cell r="AT990">
            <v>0</v>
          </cell>
          <cell r="AU990">
            <v>51750</v>
          </cell>
          <cell r="AV990">
            <v>51885</v>
          </cell>
          <cell r="AW990">
            <v>51970</v>
          </cell>
          <cell r="AX990">
            <v>52051</v>
          </cell>
          <cell r="AY990">
            <v>52091</v>
          </cell>
          <cell r="AZ990">
            <v>52082</v>
          </cell>
          <cell r="BD990">
            <v>3.1E-2</v>
          </cell>
          <cell r="BE990">
            <v>6.1930000000000041E-2</v>
          </cell>
          <cell r="BF990">
            <v>9.3787900000000146E-2</v>
          </cell>
          <cell r="BG990">
            <v>0.12878911280000027</v>
          </cell>
          <cell r="BH990">
            <v>0.16491036440960039</v>
          </cell>
          <cell r="BI990">
            <v>0.19869276497747879</v>
          </cell>
          <cell r="BJ990">
            <v>0.23225616239684821</v>
          </cell>
          <cell r="BK990">
            <v>0.27045610343115034</v>
          </cell>
          <cell r="BL990">
            <v>0.31238115484437823</v>
          </cell>
          <cell r="BM990">
            <v>0.35568973295424255</v>
          </cell>
          <cell r="BN990">
            <v>0</v>
          </cell>
          <cell r="BO990">
            <v>0</v>
          </cell>
          <cell r="BP990">
            <v>3204.8775000000019</v>
          </cell>
          <cell r="BQ990">
            <v>4866.1851915000079</v>
          </cell>
          <cell r="BR990">
            <v>6693.1701922160137</v>
          </cell>
          <cell r="BS990">
            <v>8583.749377884109</v>
          </cell>
          <cell r="BT990">
            <v>10350.104820441848</v>
          </cell>
          <cell r="BU990">
            <v>12096.365449952649</v>
          </cell>
          <cell r="BV990">
            <v>0</v>
          </cell>
          <cell r="BW990">
            <v>0</v>
          </cell>
          <cell r="BX990">
            <v>0</v>
          </cell>
          <cell r="BY990">
            <v>15429</v>
          </cell>
          <cell r="BZ990">
            <v>0</v>
          </cell>
          <cell r="CA990">
            <v>54954.877500000002</v>
          </cell>
          <cell r="CB990">
            <v>56751.185191500008</v>
          </cell>
          <cell r="CC990">
            <v>58663.170192216014</v>
          </cell>
          <cell r="CD990">
            <v>60634.749377884109</v>
          </cell>
          <cell r="CE990">
            <v>62441.104820441848</v>
          </cell>
          <cell r="CF990">
            <v>64178.365449952646</v>
          </cell>
          <cell r="CG990">
            <v>0</v>
          </cell>
          <cell r="CH990">
            <v>0</v>
          </cell>
          <cell r="CI990">
            <v>0</v>
          </cell>
          <cell r="CK990">
            <v>11880.33</v>
          </cell>
          <cell r="CL990">
            <v>0</v>
          </cell>
          <cell r="CM990">
            <v>42315.255675</v>
          </cell>
          <cell r="CN990">
            <v>43698.412597455004</v>
          </cell>
          <cell r="CO990">
            <v>45170.641048006335</v>
          </cell>
          <cell r="CP990">
            <v>46688.757020970763</v>
          </cell>
          <cell r="CQ990">
            <v>48079.650711740222</v>
          </cell>
          <cell r="CR990">
            <v>49417.34139646354</v>
          </cell>
          <cell r="CS990">
            <v>0</v>
          </cell>
          <cell r="CT990">
            <v>0</v>
          </cell>
          <cell r="CU990">
            <v>0</v>
          </cell>
          <cell r="CW990">
            <v>3548.67</v>
          </cell>
          <cell r="CX990">
            <v>0</v>
          </cell>
          <cell r="CY990">
            <v>12639.621825000002</v>
          </cell>
          <cell r="CZ990">
            <v>13052.772594045002</v>
          </cell>
          <cell r="DA990">
            <v>13492.529144209684</v>
          </cell>
          <cell r="DB990">
            <v>13945.992356913346</v>
          </cell>
          <cell r="DC990">
            <v>14361.454108701626</v>
          </cell>
          <cell r="DD990">
            <v>14761.024053489109</v>
          </cell>
          <cell r="DE990">
            <v>0</v>
          </cell>
          <cell r="DF990">
            <v>0</v>
          </cell>
          <cell r="DG990">
            <v>0</v>
          </cell>
          <cell r="DI990">
            <v>0</v>
          </cell>
          <cell r="DJ990">
            <v>0</v>
          </cell>
          <cell r="DK990">
            <v>0</v>
          </cell>
          <cell r="DL990">
            <v>0</v>
          </cell>
          <cell r="DM990">
            <v>0</v>
          </cell>
          <cell r="DN990">
            <v>0</v>
          </cell>
          <cell r="DO990">
            <v>0</v>
          </cell>
          <cell r="DP990">
            <v>0</v>
          </cell>
          <cell r="DQ990">
            <v>0</v>
          </cell>
          <cell r="DR990">
            <v>0</v>
          </cell>
          <cell r="DS990">
            <v>0</v>
          </cell>
          <cell r="DU990" t="str">
            <v>RDC 41400-1</v>
          </cell>
          <cell r="DV990">
            <v>71720.67</v>
          </cell>
          <cell r="DW990">
            <v>1</v>
          </cell>
          <cell r="DX990">
            <v>1</v>
          </cell>
          <cell r="DY990">
            <v>311829</v>
          </cell>
          <cell r="DZ990">
            <v>357623.45253199461</v>
          </cell>
          <cell r="EB990">
            <v>357623.45253199461</v>
          </cell>
          <cell r="EC990" t="str">
            <v>Def</v>
          </cell>
          <cell r="ED990" t="str">
            <v>Local Recreational Facilities</v>
          </cell>
        </row>
        <row r="991">
          <cell r="D991" t="str">
            <v>PC2130288</v>
          </cell>
          <cell r="E991" t="str">
            <v>Beachfront Development (Red Beach)</v>
          </cell>
          <cell r="F991" t="str">
            <v>Auckland Council</v>
          </cell>
          <cell r="G991" t="str">
            <v>Parks, sports and recreation</v>
          </cell>
          <cell r="H991" t="str">
            <v>E171205</v>
          </cell>
          <cell r="I991" t="str">
            <v>Local and sports parks - north management</v>
          </cell>
          <cell r="J991" t="str">
            <v>Lifestyle and culture</v>
          </cell>
          <cell r="K991" t="str">
            <v>Local parks services</v>
          </cell>
          <cell r="L991" t="str">
            <v>Local parks</v>
          </cell>
          <cell r="M991" t="str">
            <v>Local activities</v>
          </cell>
          <cell r="N991" t="str">
            <v>Local parks services</v>
          </cell>
          <cell r="O991" t="str">
            <v>Local parks</v>
          </cell>
          <cell r="P991" t="str">
            <v>Lifestyle and culture</v>
          </cell>
          <cell r="Q991" t="str">
            <v>Local parks services</v>
          </cell>
          <cell r="R991" t="str">
            <v>Local parks</v>
          </cell>
          <cell r="S991" t="str">
            <v>A1241205</v>
          </cell>
          <cell r="T991" t="str">
            <v>A1241205</v>
          </cell>
          <cell r="U991" t="str">
            <v>Local parks</v>
          </cell>
          <cell r="V991" t="str">
            <v>L125</v>
          </cell>
          <cell r="W991" t="str">
            <v>Hibiscus and Bays</v>
          </cell>
          <cell r="X991" t="str">
            <v>PL40810</v>
          </cell>
          <cell r="Y991" t="str">
            <v>Expense</v>
          </cell>
          <cell r="Z991">
            <v>20150701</v>
          </cell>
          <cell r="AA991">
            <v>20180630</v>
          </cell>
          <cell r="AB991">
            <v>1</v>
          </cell>
          <cell r="AC991" t="str">
            <v>Programme</v>
          </cell>
          <cell r="AD991">
            <v>0.5</v>
          </cell>
          <cell r="AE991">
            <v>0</v>
          </cell>
          <cell r="AF991">
            <v>0</v>
          </cell>
          <cell r="AG991">
            <v>0.5</v>
          </cell>
          <cell r="AH991">
            <v>2</v>
          </cell>
          <cell r="AI991" t="str">
            <v>Local &amp; Sports Parks</v>
          </cell>
          <cell r="AJ991" t="str">
            <v>Structures parks</v>
          </cell>
          <cell r="AK991">
            <v>40</v>
          </cell>
          <cell r="AM991">
            <v>1</v>
          </cell>
          <cell r="AW991">
            <v>25985</v>
          </cell>
          <cell r="AY991">
            <v>93763</v>
          </cell>
          <cell r="BD991">
            <v>3.1E-2</v>
          </cell>
          <cell r="BE991">
            <v>6.1930000000000041E-2</v>
          </cell>
          <cell r="BF991">
            <v>9.3787900000000146E-2</v>
          </cell>
          <cell r="BG991">
            <v>0.12878911280000027</v>
          </cell>
          <cell r="BH991">
            <v>0.16491036440960039</v>
          </cell>
          <cell r="BI991">
            <v>0.19869276497747879</v>
          </cell>
          <cell r="BJ991">
            <v>0.23225616239684821</v>
          </cell>
          <cell r="BK991">
            <v>0.27045610343115034</v>
          </cell>
          <cell r="BL991">
            <v>0.31238115484437823</v>
          </cell>
          <cell r="BM991">
            <v>0.35568973295424255</v>
          </cell>
          <cell r="BN991">
            <v>0</v>
          </cell>
          <cell r="BO991">
            <v>0</v>
          </cell>
          <cell r="BP991">
            <v>0</v>
          </cell>
          <cell r="BQ991">
            <v>0</v>
          </cell>
          <cell r="BR991">
            <v>3346.5850961080068</v>
          </cell>
          <cell r="BS991">
            <v>0</v>
          </cell>
          <cell r="BT991">
            <v>18630.029722583342</v>
          </cell>
          <cell r="BU991">
            <v>0</v>
          </cell>
          <cell r="BV991">
            <v>0</v>
          </cell>
          <cell r="BW991">
            <v>0</v>
          </cell>
          <cell r="BX991">
            <v>0</v>
          </cell>
          <cell r="BY991">
            <v>0</v>
          </cell>
          <cell r="BZ991">
            <v>0</v>
          </cell>
          <cell r="CA991">
            <v>0</v>
          </cell>
          <cell r="CB991">
            <v>0</v>
          </cell>
          <cell r="CC991">
            <v>29331.585096108007</v>
          </cell>
          <cell r="CD991">
            <v>0</v>
          </cell>
          <cell r="CE991">
            <v>112393.02972258333</v>
          </cell>
          <cell r="CF991">
            <v>0</v>
          </cell>
          <cell r="CG991">
            <v>0</v>
          </cell>
          <cell r="CH991">
            <v>0</v>
          </cell>
          <cell r="CI991">
            <v>0</v>
          </cell>
          <cell r="CK991">
            <v>0</v>
          </cell>
          <cell r="CL991">
            <v>0</v>
          </cell>
          <cell r="CM991">
            <v>0</v>
          </cell>
          <cell r="CN991">
            <v>0</v>
          </cell>
          <cell r="CO991">
            <v>14665.792548054003</v>
          </cell>
          <cell r="CP991">
            <v>0</v>
          </cell>
          <cell r="CQ991">
            <v>56196.514861291667</v>
          </cell>
          <cell r="CR991">
            <v>0</v>
          </cell>
          <cell r="CS991">
            <v>0</v>
          </cell>
          <cell r="CT991">
            <v>0</v>
          </cell>
          <cell r="CU991">
            <v>0</v>
          </cell>
          <cell r="CW991">
            <v>0</v>
          </cell>
          <cell r="CX991">
            <v>0</v>
          </cell>
          <cell r="CY991">
            <v>0</v>
          </cell>
          <cell r="CZ991">
            <v>0</v>
          </cell>
          <cell r="DA991">
            <v>0</v>
          </cell>
          <cell r="DB991">
            <v>0</v>
          </cell>
          <cell r="DC991">
            <v>0</v>
          </cell>
          <cell r="DD991">
            <v>0</v>
          </cell>
          <cell r="DE991">
            <v>0</v>
          </cell>
          <cell r="DF991">
            <v>0</v>
          </cell>
          <cell r="DG991">
            <v>0</v>
          </cell>
          <cell r="DI991">
            <v>0</v>
          </cell>
          <cell r="DJ991">
            <v>0</v>
          </cell>
          <cell r="DK991">
            <v>0</v>
          </cell>
          <cell r="DL991">
            <v>0</v>
          </cell>
          <cell r="DM991">
            <v>14665.792548054003</v>
          </cell>
          <cell r="DN991">
            <v>0</v>
          </cell>
          <cell r="DO991">
            <v>56196.514861291667</v>
          </cell>
          <cell r="DP991">
            <v>0</v>
          </cell>
          <cell r="DQ991">
            <v>0</v>
          </cell>
          <cell r="DR991">
            <v>0</v>
          </cell>
          <cell r="DS991">
            <v>0</v>
          </cell>
          <cell r="DU991" t="str">
            <v>RDC 41642-1</v>
          </cell>
          <cell r="DV991">
            <v>0</v>
          </cell>
          <cell r="DW991">
            <v>0</v>
          </cell>
          <cell r="DX991">
            <v>1</v>
          </cell>
          <cell r="DY991">
            <v>119748</v>
          </cell>
          <cell r="DZ991">
            <v>141724.61481869133</v>
          </cell>
          <cell r="EB991">
            <v>141724.61481869133</v>
          </cell>
          <cell r="EC991" t="str">
            <v>Def</v>
          </cell>
          <cell r="ED991" t="str">
            <v>Local Recreational Facilities</v>
          </cell>
        </row>
        <row r="992">
          <cell r="D992" t="str">
            <v>PC2130289</v>
          </cell>
          <cell r="E992" t="str">
            <v>Beachfront Development - Southern Foreshore Protection (Red Beach)</v>
          </cell>
          <cell r="F992" t="str">
            <v>Auckland Council</v>
          </cell>
          <cell r="G992" t="str">
            <v>Parks, sports and recreation</v>
          </cell>
          <cell r="H992" t="str">
            <v>E171205</v>
          </cell>
          <cell r="I992" t="str">
            <v>Local and sports parks - north management</v>
          </cell>
          <cell r="J992" t="str">
            <v>Lifestyle and culture</v>
          </cell>
          <cell r="K992" t="str">
            <v>Local parks services</v>
          </cell>
          <cell r="L992" t="str">
            <v>Local parks</v>
          </cell>
          <cell r="M992" t="str">
            <v>Local activities</v>
          </cell>
          <cell r="N992" t="str">
            <v>Local parks services</v>
          </cell>
          <cell r="O992" t="str">
            <v>Local parks</v>
          </cell>
          <cell r="P992" t="str">
            <v>Lifestyle and culture</v>
          </cell>
          <cell r="Q992" t="str">
            <v>Local parks services</v>
          </cell>
          <cell r="R992" t="str">
            <v>Local parks</v>
          </cell>
          <cell r="S992" t="str">
            <v>A1241205</v>
          </cell>
          <cell r="T992" t="str">
            <v>A1241205</v>
          </cell>
          <cell r="U992" t="str">
            <v>Local parks</v>
          </cell>
          <cell r="V992" t="str">
            <v>L125</v>
          </cell>
          <cell r="W992" t="str">
            <v>Hibiscus and Bays</v>
          </cell>
          <cell r="X992" t="str">
            <v>PL40810</v>
          </cell>
          <cell r="Y992" t="str">
            <v>Expense</v>
          </cell>
          <cell r="Z992">
            <v>20140701</v>
          </cell>
          <cell r="AA992">
            <v>20150630</v>
          </cell>
          <cell r="AB992">
            <v>2</v>
          </cell>
          <cell r="AC992" t="str">
            <v>Discrete</v>
          </cell>
          <cell r="AD992">
            <v>1</v>
          </cell>
          <cell r="AE992">
            <v>0</v>
          </cell>
          <cell r="AF992">
            <v>0</v>
          </cell>
          <cell r="AG992">
            <v>0</v>
          </cell>
          <cell r="AH992">
            <v>2</v>
          </cell>
          <cell r="AI992" t="str">
            <v>Local &amp; Sports Parks</v>
          </cell>
          <cell r="AJ992" t="str">
            <v>Structures parks</v>
          </cell>
          <cell r="AK992">
            <v>40</v>
          </cell>
          <cell r="AM992">
            <v>1</v>
          </cell>
          <cell r="AV992">
            <v>36320</v>
          </cell>
          <cell r="BD992">
            <v>3.1E-2</v>
          </cell>
          <cell r="BE992">
            <v>6.1930000000000041E-2</v>
          </cell>
          <cell r="BF992">
            <v>9.3787900000000146E-2</v>
          </cell>
          <cell r="BG992">
            <v>0.12878911280000027</v>
          </cell>
          <cell r="BH992">
            <v>0.16491036440960039</v>
          </cell>
          <cell r="BI992">
            <v>0.19869276497747879</v>
          </cell>
          <cell r="BJ992">
            <v>0.23225616239684821</v>
          </cell>
          <cell r="BK992">
            <v>0.27045610343115034</v>
          </cell>
          <cell r="BL992">
            <v>0.31238115484437823</v>
          </cell>
          <cell r="BM992">
            <v>0.35568973295424255</v>
          </cell>
          <cell r="BN992">
            <v>0</v>
          </cell>
          <cell r="BO992">
            <v>0</v>
          </cell>
          <cell r="BP992">
            <v>0</v>
          </cell>
          <cell r="BQ992">
            <v>3406.3765280000052</v>
          </cell>
          <cell r="BR992">
            <v>0</v>
          </cell>
          <cell r="BS992">
            <v>0</v>
          </cell>
          <cell r="BT992">
            <v>0</v>
          </cell>
          <cell r="BU992">
            <v>0</v>
          </cell>
          <cell r="BV992">
            <v>0</v>
          </cell>
          <cell r="BW992">
            <v>0</v>
          </cell>
          <cell r="BX992">
            <v>0</v>
          </cell>
          <cell r="BY992">
            <v>0</v>
          </cell>
          <cell r="BZ992">
            <v>0</v>
          </cell>
          <cell r="CA992">
            <v>0</v>
          </cell>
          <cell r="CB992">
            <v>39726.376528000008</v>
          </cell>
          <cell r="CC992">
            <v>0</v>
          </cell>
          <cell r="CD992">
            <v>0</v>
          </cell>
          <cell r="CE992">
            <v>0</v>
          </cell>
          <cell r="CF992">
            <v>0</v>
          </cell>
          <cell r="CG992">
            <v>0</v>
          </cell>
          <cell r="CH992">
            <v>0</v>
          </cell>
          <cell r="CI992">
            <v>0</v>
          </cell>
          <cell r="CK992">
            <v>0</v>
          </cell>
          <cell r="CL992">
            <v>0</v>
          </cell>
          <cell r="CM992">
            <v>0</v>
          </cell>
          <cell r="CN992">
            <v>39726.376528000008</v>
          </cell>
          <cell r="CO992">
            <v>0</v>
          </cell>
          <cell r="CP992">
            <v>0</v>
          </cell>
          <cell r="CQ992">
            <v>0</v>
          </cell>
          <cell r="CR992">
            <v>0</v>
          </cell>
          <cell r="CS992">
            <v>0</v>
          </cell>
          <cell r="CT992">
            <v>0</v>
          </cell>
          <cell r="CU992">
            <v>0</v>
          </cell>
          <cell r="CW992">
            <v>0</v>
          </cell>
          <cell r="CX992">
            <v>0</v>
          </cell>
          <cell r="CY992">
            <v>0</v>
          </cell>
          <cell r="CZ992">
            <v>0</v>
          </cell>
          <cell r="DA992">
            <v>0</v>
          </cell>
          <cell r="DB992">
            <v>0</v>
          </cell>
          <cell r="DC992">
            <v>0</v>
          </cell>
          <cell r="DD992">
            <v>0</v>
          </cell>
          <cell r="DE992">
            <v>0</v>
          </cell>
          <cell r="DF992">
            <v>0</v>
          </cell>
          <cell r="DG992">
            <v>0</v>
          </cell>
          <cell r="DI992">
            <v>0</v>
          </cell>
          <cell r="DJ992">
            <v>0</v>
          </cell>
          <cell r="DK992">
            <v>0</v>
          </cell>
          <cell r="DL992">
            <v>0</v>
          </cell>
          <cell r="DM992">
            <v>0</v>
          </cell>
          <cell r="DN992">
            <v>0</v>
          </cell>
          <cell r="DO992">
            <v>0</v>
          </cell>
          <cell r="DP992">
            <v>0</v>
          </cell>
          <cell r="DQ992">
            <v>0</v>
          </cell>
          <cell r="DR992">
            <v>0</v>
          </cell>
          <cell r="DS992">
            <v>0</v>
          </cell>
          <cell r="DU992" t="str">
            <v>RDC 41646-2</v>
          </cell>
          <cell r="DV992">
            <v>0</v>
          </cell>
          <cell r="DW992">
            <v>0</v>
          </cell>
          <cell r="DX992">
            <v>1</v>
          </cell>
          <cell r="DY992">
            <v>36320</v>
          </cell>
          <cell r="DZ992">
            <v>39726.376528000008</v>
          </cell>
          <cell r="EB992">
            <v>39726.376528000008</v>
          </cell>
          <cell r="EC992" t="str">
            <v>Def</v>
          </cell>
          <cell r="ED992" t="str">
            <v>Local Recreational Facilities</v>
          </cell>
        </row>
        <row r="993">
          <cell r="D993" t="str">
            <v>PC2130290</v>
          </cell>
          <cell r="E993" t="str">
            <v>Reserve water supply improvements</v>
          </cell>
          <cell r="F993" t="str">
            <v>Auckland Council</v>
          </cell>
          <cell r="G993" t="str">
            <v>Parks, sports and recreation</v>
          </cell>
          <cell r="H993" t="str">
            <v>E171205</v>
          </cell>
          <cell r="I993" t="str">
            <v>Local and sports parks - north management</v>
          </cell>
          <cell r="J993" t="str">
            <v>Lifestyle and culture</v>
          </cell>
          <cell r="K993" t="str">
            <v>Local parks services</v>
          </cell>
          <cell r="L993" t="str">
            <v>Local parks</v>
          </cell>
          <cell r="M993" t="str">
            <v>Local activities</v>
          </cell>
          <cell r="N993" t="str">
            <v>Local parks services</v>
          </cell>
          <cell r="O993" t="str">
            <v>Local parks</v>
          </cell>
          <cell r="P993" t="str">
            <v>Lifestyle and culture</v>
          </cell>
          <cell r="Q993" t="str">
            <v>Local parks services</v>
          </cell>
          <cell r="R993" t="str">
            <v>Local parks</v>
          </cell>
          <cell r="S993" t="str">
            <v>A1241205</v>
          </cell>
          <cell r="T993" t="str">
            <v>A1241205</v>
          </cell>
          <cell r="U993" t="str">
            <v>Local parks</v>
          </cell>
          <cell r="V993" t="str">
            <v>L125</v>
          </cell>
          <cell r="W993" t="str">
            <v>Hibiscus and Bays</v>
          </cell>
          <cell r="X993" t="str">
            <v>PL40810</v>
          </cell>
          <cell r="Y993" t="str">
            <v>Expense</v>
          </cell>
          <cell r="Z993">
            <v>20120701</v>
          </cell>
          <cell r="AA993">
            <v>20150630</v>
          </cell>
          <cell r="AB993">
            <v>1</v>
          </cell>
          <cell r="AC993" t="str">
            <v>Programme</v>
          </cell>
          <cell r="AD993">
            <v>1</v>
          </cell>
          <cell r="AE993">
            <v>0</v>
          </cell>
          <cell r="AF993">
            <v>0</v>
          </cell>
          <cell r="AG993">
            <v>0</v>
          </cell>
          <cell r="AH993">
            <v>2</v>
          </cell>
          <cell r="AI993" t="str">
            <v>Local &amp; Sports Parks</v>
          </cell>
          <cell r="AJ993" t="str">
            <v>Dams</v>
          </cell>
          <cell r="AK993">
            <v>100</v>
          </cell>
          <cell r="AM993">
            <v>1</v>
          </cell>
          <cell r="AT993">
            <v>103077.5</v>
          </cell>
          <cell r="AU993">
            <v>51486.5</v>
          </cell>
          <cell r="AV993">
            <v>25652</v>
          </cell>
          <cell r="BD993">
            <v>4.8500000000000001E-2</v>
          </cell>
          <cell r="BE993">
            <v>9.2537000000000091E-2</v>
          </cell>
          <cell r="BF993">
            <v>0.13132206350000009</v>
          </cell>
          <cell r="BG993">
            <v>0.17261531881775016</v>
          </cell>
          <cell r="BH993">
            <v>0.21834731625164228</v>
          </cell>
          <cell r="BI993">
            <v>0.26890872987608549</v>
          </cell>
          <cell r="BJ993">
            <v>0.32537516835557123</v>
          </cell>
          <cell r="BK993">
            <v>0.38766780126828326</v>
          </cell>
          <cell r="BL993">
            <v>0.45427585572916085</v>
          </cell>
          <cell r="BM993">
            <v>0.52844392437134791</v>
          </cell>
          <cell r="BN993">
            <v>0</v>
          </cell>
          <cell r="BO993">
            <v>4999.25875</v>
          </cell>
          <cell r="BP993">
            <v>4764.4062505000047</v>
          </cell>
          <cell r="BQ993">
            <v>3368.673572902002</v>
          </cell>
          <cell r="BR993">
            <v>0</v>
          </cell>
          <cell r="BS993">
            <v>0</v>
          </cell>
          <cell r="BT993">
            <v>0</v>
          </cell>
          <cell r="BU993">
            <v>0</v>
          </cell>
          <cell r="BV993">
            <v>0</v>
          </cell>
          <cell r="BW993">
            <v>0</v>
          </cell>
          <cell r="BX993">
            <v>0</v>
          </cell>
          <cell r="BY993">
            <v>0</v>
          </cell>
          <cell r="BZ993">
            <v>108076.75874999999</v>
          </cell>
          <cell r="CA993">
            <v>56250.906250500004</v>
          </cell>
          <cell r="CB993">
            <v>29020.673572902</v>
          </cell>
          <cell r="CC993">
            <v>0</v>
          </cell>
          <cell r="CD993">
            <v>0</v>
          </cell>
          <cell r="CE993">
            <v>0</v>
          </cell>
          <cell r="CF993">
            <v>0</v>
          </cell>
          <cell r="CG993">
            <v>0</v>
          </cell>
          <cell r="CH993">
            <v>0</v>
          </cell>
          <cell r="CI993">
            <v>0</v>
          </cell>
          <cell r="CK993">
            <v>0</v>
          </cell>
          <cell r="CL993">
            <v>108076.75874999999</v>
          </cell>
          <cell r="CM993">
            <v>56250.906250500004</v>
          </cell>
          <cell r="CN993">
            <v>29020.673572902</v>
          </cell>
          <cell r="CO993">
            <v>0</v>
          </cell>
          <cell r="CP993">
            <v>0</v>
          </cell>
          <cell r="CQ993">
            <v>0</v>
          </cell>
          <cell r="CR993">
            <v>0</v>
          </cell>
          <cell r="CS993">
            <v>0</v>
          </cell>
          <cell r="CT993">
            <v>0</v>
          </cell>
          <cell r="CU993">
            <v>0</v>
          </cell>
          <cell r="CW993">
            <v>0</v>
          </cell>
          <cell r="CX993">
            <v>0</v>
          </cell>
          <cell r="CY993">
            <v>0</v>
          </cell>
          <cell r="CZ993">
            <v>0</v>
          </cell>
          <cell r="DA993">
            <v>0</v>
          </cell>
          <cell r="DB993">
            <v>0</v>
          </cell>
          <cell r="DC993">
            <v>0</v>
          </cell>
          <cell r="DD993">
            <v>0</v>
          </cell>
          <cell r="DE993">
            <v>0</v>
          </cell>
          <cell r="DF993">
            <v>0</v>
          </cell>
          <cell r="DG993">
            <v>0</v>
          </cell>
          <cell r="DI993">
            <v>0</v>
          </cell>
          <cell r="DJ993">
            <v>0</v>
          </cell>
          <cell r="DK993">
            <v>0</v>
          </cell>
          <cell r="DL993">
            <v>0</v>
          </cell>
          <cell r="DM993">
            <v>0</v>
          </cell>
          <cell r="DN993">
            <v>0</v>
          </cell>
          <cell r="DO993">
            <v>0</v>
          </cell>
          <cell r="DP993">
            <v>0</v>
          </cell>
          <cell r="DQ993">
            <v>0</v>
          </cell>
          <cell r="DR993">
            <v>0</v>
          </cell>
          <cell r="DS993">
            <v>0</v>
          </cell>
          <cell r="DU993" t="str">
            <v>RDC 41520-1</v>
          </cell>
          <cell r="DV993">
            <v>0</v>
          </cell>
          <cell r="DW993">
            <v>0</v>
          </cell>
          <cell r="DX993">
            <v>3</v>
          </cell>
          <cell r="DY993">
            <v>180216</v>
          </cell>
          <cell r="DZ993">
            <v>193348.33857340197</v>
          </cell>
          <cell r="EB993">
            <v>193348.33857340197</v>
          </cell>
          <cell r="EC993" t="str">
            <v>Def</v>
          </cell>
          <cell r="ED993" t="str">
            <v>Local Recreational Facilities</v>
          </cell>
        </row>
        <row r="994">
          <cell r="D994" t="str">
            <v>PC2130290</v>
          </cell>
          <cell r="E994" t="str">
            <v>Reserve water supply improvements</v>
          </cell>
          <cell r="F994" t="str">
            <v>Auckland Council</v>
          </cell>
          <cell r="G994" t="str">
            <v>Parks, sports and recreation</v>
          </cell>
          <cell r="H994" t="str">
            <v>E171205</v>
          </cell>
          <cell r="I994" t="str">
            <v>Local and sports parks - north management</v>
          </cell>
          <cell r="J994" t="str">
            <v>Lifestyle and culture</v>
          </cell>
          <cell r="K994" t="str">
            <v>Local parks services</v>
          </cell>
          <cell r="L994" t="str">
            <v>Local parks</v>
          </cell>
          <cell r="M994" t="str">
            <v>Local activities</v>
          </cell>
          <cell r="N994" t="str">
            <v>Local parks services</v>
          </cell>
          <cell r="O994" t="str">
            <v>Local parks</v>
          </cell>
          <cell r="P994" t="str">
            <v>Lifestyle and culture</v>
          </cell>
          <cell r="Q994" t="str">
            <v>Local parks services</v>
          </cell>
          <cell r="R994" t="str">
            <v>Local parks</v>
          </cell>
          <cell r="S994" t="str">
            <v>A1241205</v>
          </cell>
          <cell r="T994" t="str">
            <v>A1241205</v>
          </cell>
          <cell r="U994" t="str">
            <v>Local parks</v>
          </cell>
          <cell r="V994" t="str">
            <v>L175</v>
          </cell>
          <cell r="W994" t="str">
            <v>Rodney</v>
          </cell>
          <cell r="X994" t="str">
            <v>PL40810</v>
          </cell>
          <cell r="Y994" t="str">
            <v>Expense</v>
          </cell>
          <cell r="Z994">
            <v>20120701</v>
          </cell>
          <cell r="AA994">
            <v>20150630</v>
          </cell>
          <cell r="AB994">
            <v>1</v>
          </cell>
          <cell r="AC994" t="str">
            <v>Programme</v>
          </cell>
          <cell r="AD994">
            <v>1</v>
          </cell>
          <cell r="AE994">
            <v>0</v>
          </cell>
          <cell r="AF994">
            <v>0</v>
          </cell>
          <cell r="AG994">
            <v>0</v>
          </cell>
          <cell r="AH994">
            <v>2</v>
          </cell>
          <cell r="AI994" t="str">
            <v>Local &amp; Sports Parks</v>
          </cell>
          <cell r="AJ994" t="str">
            <v>Dams</v>
          </cell>
          <cell r="AK994">
            <v>100</v>
          </cell>
          <cell r="AM994">
            <v>1</v>
          </cell>
          <cell r="AT994">
            <v>103077.5</v>
          </cell>
          <cell r="AU994">
            <v>51486.5</v>
          </cell>
          <cell r="AV994">
            <v>25652</v>
          </cell>
          <cell r="BD994">
            <v>4.8500000000000001E-2</v>
          </cell>
          <cell r="BE994">
            <v>9.2537000000000091E-2</v>
          </cell>
          <cell r="BF994">
            <v>0.13132206350000009</v>
          </cell>
          <cell r="BG994">
            <v>0.17261531881775016</v>
          </cell>
          <cell r="BH994">
            <v>0.21834731625164228</v>
          </cell>
          <cell r="BI994">
            <v>0.26890872987608549</v>
          </cell>
          <cell r="BJ994">
            <v>0.32537516835557123</v>
          </cell>
          <cell r="BK994">
            <v>0.38766780126828326</v>
          </cell>
          <cell r="BL994">
            <v>0.45427585572916085</v>
          </cell>
          <cell r="BM994">
            <v>0.52844392437134791</v>
          </cell>
          <cell r="BN994">
            <v>0</v>
          </cell>
          <cell r="BO994">
            <v>4999.25875</v>
          </cell>
          <cell r="BP994">
            <v>4764.4062505000047</v>
          </cell>
          <cell r="BQ994">
            <v>3368.673572902002</v>
          </cell>
          <cell r="BR994">
            <v>0</v>
          </cell>
          <cell r="BS994">
            <v>0</v>
          </cell>
          <cell r="BT994">
            <v>0</v>
          </cell>
          <cell r="BU994">
            <v>0</v>
          </cell>
          <cell r="BV994">
            <v>0</v>
          </cell>
          <cell r="BW994">
            <v>0</v>
          </cell>
          <cell r="BX994">
            <v>0</v>
          </cell>
          <cell r="BY994">
            <v>0</v>
          </cell>
          <cell r="BZ994">
            <v>108076.75874999999</v>
          </cell>
          <cell r="CA994">
            <v>56250.906250500004</v>
          </cell>
          <cell r="CB994">
            <v>29020.673572902</v>
          </cell>
          <cell r="CC994">
            <v>0</v>
          </cell>
          <cell r="CD994">
            <v>0</v>
          </cell>
          <cell r="CE994">
            <v>0</v>
          </cell>
          <cell r="CF994">
            <v>0</v>
          </cell>
          <cell r="CG994">
            <v>0</v>
          </cell>
          <cell r="CH994">
            <v>0</v>
          </cell>
          <cell r="CI994">
            <v>0</v>
          </cell>
          <cell r="CK994">
            <v>0</v>
          </cell>
          <cell r="CL994">
            <v>108076.75874999999</v>
          </cell>
          <cell r="CM994">
            <v>56250.906250500004</v>
          </cell>
          <cell r="CN994">
            <v>29020.673572902</v>
          </cell>
          <cell r="CO994">
            <v>0</v>
          </cell>
          <cell r="CP994">
            <v>0</v>
          </cell>
          <cell r="CQ994">
            <v>0</v>
          </cell>
          <cell r="CR994">
            <v>0</v>
          </cell>
          <cell r="CS994">
            <v>0</v>
          </cell>
          <cell r="CT994">
            <v>0</v>
          </cell>
          <cell r="CU994">
            <v>0</v>
          </cell>
          <cell r="CW994">
            <v>0</v>
          </cell>
          <cell r="CX994">
            <v>0</v>
          </cell>
          <cell r="CY994">
            <v>0</v>
          </cell>
          <cell r="CZ994">
            <v>0</v>
          </cell>
          <cell r="DA994">
            <v>0</v>
          </cell>
          <cell r="DB994">
            <v>0</v>
          </cell>
          <cell r="DC994">
            <v>0</v>
          </cell>
          <cell r="DD994">
            <v>0</v>
          </cell>
          <cell r="DE994">
            <v>0</v>
          </cell>
          <cell r="DF994">
            <v>0</v>
          </cell>
          <cell r="DG994">
            <v>0</v>
          </cell>
          <cell r="DI994">
            <v>0</v>
          </cell>
          <cell r="DJ994">
            <v>0</v>
          </cell>
          <cell r="DK994">
            <v>0</v>
          </cell>
          <cell r="DL994">
            <v>0</v>
          </cell>
          <cell r="DM994">
            <v>0</v>
          </cell>
          <cell r="DN994">
            <v>0</v>
          </cell>
          <cell r="DO994">
            <v>0</v>
          </cell>
          <cell r="DP994">
            <v>0</v>
          </cell>
          <cell r="DQ994">
            <v>0</v>
          </cell>
          <cell r="DR994">
            <v>0</v>
          </cell>
          <cell r="DS994">
            <v>0</v>
          </cell>
          <cell r="DU994" t="str">
            <v>RDC 41520-1</v>
          </cell>
          <cell r="DV994">
            <v>0</v>
          </cell>
          <cell r="DW994">
            <v>0</v>
          </cell>
          <cell r="DX994">
            <v>3</v>
          </cell>
          <cell r="DY994">
            <v>180216</v>
          </cell>
          <cell r="DZ994">
            <v>193348.33857340197</v>
          </cell>
          <cell r="EB994">
            <v>193348.33857340197</v>
          </cell>
          <cell r="EC994" t="str">
            <v>Def</v>
          </cell>
          <cell r="ED994" t="str">
            <v>Local Recreational Facilities</v>
          </cell>
        </row>
        <row r="995">
          <cell r="D995" t="str">
            <v>PC2130290</v>
          </cell>
          <cell r="E995" t="str">
            <v>Reserve water supply improvements</v>
          </cell>
          <cell r="F995" t="str">
            <v>Auckland Council</v>
          </cell>
          <cell r="G995" t="str">
            <v>Parks, sports and recreation</v>
          </cell>
          <cell r="H995" t="str">
            <v>E171205</v>
          </cell>
          <cell r="I995" t="str">
            <v>Local and sports parks - north management</v>
          </cell>
          <cell r="J995" t="str">
            <v>Lifestyle and culture</v>
          </cell>
          <cell r="K995" t="str">
            <v>Local parks services</v>
          </cell>
          <cell r="L995" t="str">
            <v>Local parks</v>
          </cell>
          <cell r="M995" t="str">
            <v>Local activities</v>
          </cell>
          <cell r="N995" t="str">
            <v>Local parks services</v>
          </cell>
          <cell r="O995" t="str">
            <v>Local parks</v>
          </cell>
          <cell r="P995" t="str">
            <v>Lifestyle and culture</v>
          </cell>
          <cell r="Q995" t="str">
            <v>Local parks services</v>
          </cell>
          <cell r="R995" t="str">
            <v>Local parks</v>
          </cell>
          <cell r="S995" t="str">
            <v>A1241205</v>
          </cell>
          <cell r="T995" t="str">
            <v>A1241205</v>
          </cell>
          <cell r="U995" t="str">
            <v>Local parks</v>
          </cell>
          <cell r="V995" t="str">
            <v>L210</v>
          </cell>
          <cell r="W995" t="str">
            <v>Other (Unallocated)</v>
          </cell>
          <cell r="X995" t="str">
            <v>PL40810</v>
          </cell>
          <cell r="Y995" t="str">
            <v>Expense</v>
          </cell>
          <cell r="Z995">
            <v>20090701</v>
          </cell>
          <cell r="AA995">
            <v>20190630</v>
          </cell>
          <cell r="AB995">
            <v>1</v>
          </cell>
          <cell r="AC995" t="str">
            <v>Programme</v>
          </cell>
          <cell r="AD995">
            <v>1</v>
          </cell>
          <cell r="AE995">
            <v>0</v>
          </cell>
          <cell r="AF995">
            <v>0</v>
          </cell>
          <cell r="AG995">
            <v>0</v>
          </cell>
          <cell r="AH995">
            <v>2</v>
          </cell>
          <cell r="AI995" t="str">
            <v>Local &amp; Sports Parks</v>
          </cell>
          <cell r="AJ995" t="str">
            <v>Dams</v>
          </cell>
          <cell r="AK995">
            <v>100</v>
          </cell>
          <cell r="AM995">
            <v>1</v>
          </cell>
          <cell r="AS995">
            <v>186196.38</v>
          </cell>
          <cell r="AT995">
            <v>0</v>
          </cell>
          <cell r="AU995">
            <v>0</v>
          </cell>
          <cell r="AV995">
            <v>0</v>
          </cell>
          <cell r="AW995">
            <v>25676</v>
          </cell>
          <cell r="AX995">
            <v>25675</v>
          </cell>
          <cell r="AY995">
            <v>25654</v>
          </cell>
          <cell r="AZ995">
            <v>25715</v>
          </cell>
          <cell r="BD995">
            <v>4.8500000000000001E-2</v>
          </cell>
          <cell r="BE995">
            <v>9.2537000000000091E-2</v>
          </cell>
          <cell r="BF995">
            <v>0.13132206350000009</v>
          </cell>
          <cell r="BG995">
            <v>0.17261531881775016</v>
          </cell>
          <cell r="BH995">
            <v>0.21834731625164228</v>
          </cell>
          <cell r="BI995">
            <v>0.26890872987608549</v>
          </cell>
          <cell r="BJ995">
            <v>0.32537516835557123</v>
          </cell>
          <cell r="BK995">
            <v>0.38766780126828326</v>
          </cell>
          <cell r="BL995">
            <v>0.45427585572916085</v>
          </cell>
          <cell r="BM995">
            <v>0.52844392437134791</v>
          </cell>
          <cell r="BN995">
            <v>0</v>
          </cell>
          <cell r="BO995">
            <v>0</v>
          </cell>
          <cell r="BP995">
            <v>0</v>
          </cell>
          <cell r="BQ995">
            <v>0</v>
          </cell>
          <cell r="BR995">
            <v>4432.0709259645528</v>
          </cell>
          <cell r="BS995">
            <v>5606.0673447609151</v>
          </cell>
          <cell r="BT995">
            <v>6898.5845562410968</v>
          </cell>
          <cell r="BU995">
            <v>8367.0224542635151</v>
          </cell>
          <cell r="BV995">
            <v>0</v>
          </cell>
          <cell r="BW995">
            <v>0</v>
          </cell>
          <cell r="BX995">
            <v>0</v>
          </cell>
          <cell r="BY995">
            <v>186196.38</v>
          </cell>
          <cell r="BZ995">
            <v>0</v>
          </cell>
          <cell r="CA995">
            <v>0</v>
          </cell>
          <cell r="CB995">
            <v>0</v>
          </cell>
          <cell r="CC995">
            <v>30108.070925964552</v>
          </cell>
          <cell r="CD995">
            <v>31281.067344760915</v>
          </cell>
          <cell r="CE995">
            <v>32552.584556241098</v>
          </cell>
          <cell r="CF995">
            <v>34082.022454263511</v>
          </cell>
          <cell r="CG995">
            <v>0</v>
          </cell>
          <cell r="CH995">
            <v>0</v>
          </cell>
          <cell r="CI995">
            <v>0</v>
          </cell>
          <cell r="CK995">
            <v>186196.38</v>
          </cell>
          <cell r="CL995">
            <v>0</v>
          </cell>
          <cell r="CM995">
            <v>0</v>
          </cell>
          <cell r="CN995">
            <v>0</v>
          </cell>
          <cell r="CO995">
            <v>30108.070925964552</v>
          </cell>
          <cell r="CP995">
            <v>31281.067344760915</v>
          </cell>
          <cell r="CQ995">
            <v>32552.584556241098</v>
          </cell>
          <cell r="CR995">
            <v>34082.022454263511</v>
          </cell>
          <cell r="CS995">
            <v>0</v>
          </cell>
          <cell r="CT995">
            <v>0</v>
          </cell>
          <cell r="CU995">
            <v>0</v>
          </cell>
          <cell r="CW995">
            <v>0</v>
          </cell>
          <cell r="CX995">
            <v>0</v>
          </cell>
          <cell r="CY995">
            <v>0</v>
          </cell>
          <cell r="CZ995">
            <v>0</v>
          </cell>
          <cell r="DA995">
            <v>0</v>
          </cell>
          <cell r="DB995">
            <v>0</v>
          </cell>
          <cell r="DC995">
            <v>0</v>
          </cell>
          <cell r="DD995">
            <v>0</v>
          </cell>
          <cell r="DE995">
            <v>0</v>
          </cell>
          <cell r="DF995">
            <v>0</v>
          </cell>
          <cell r="DG995">
            <v>0</v>
          </cell>
          <cell r="DI995">
            <v>0</v>
          </cell>
          <cell r="DJ995">
            <v>0</v>
          </cell>
          <cell r="DK995">
            <v>0</v>
          </cell>
          <cell r="DL995">
            <v>0</v>
          </cell>
          <cell r="DM995">
            <v>0</v>
          </cell>
          <cell r="DN995">
            <v>0</v>
          </cell>
          <cell r="DO995">
            <v>0</v>
          </cell>
          <cell r="DP995">
            <v>0</v>
          </cell>
          <cell r="DQ995">
            <v>0</v>
          </cell>
          <cell r="DR995">
            <v>0</v>
          </cell>
          <cell r="DS995">
            <v>0</v>
          </cell>
          <cell r="DU995" t="str">
            <v>RDC 41520-1</v>
          </cell>
          <cell r="DV995">
            <v>0</v>
          </cell>
          <cell r="DW995">
            <v>0</v>
          </cell>
          <cell r="DX995">
            <v>3</v>
          </cell>
          <cell r="DY995">
            <v>102720</v>
          </cell>
          <cell r="DZ995">
            <v>128023.74528123008</v>
          </cell>
          <cell r="EB995">
            <v>128023.74528123008</v>
          </cell>
          <cell r="EC995" t="str">
            <v>Def</v>
          </cell>
          <cell r="ED995" t="str">
            <v>Local Recreational Facilities</v>
          </cell>
        </row>
        <row r="996">
          <cell r="D996" t="str">
            <v>PC2130291</v>
          </cell>
          <cell r="E996" t="str">
            <v>Riverhead Esplanade Reserve industrial ruins landscaping</v>
          </cell>
          <cell r="F996" t="str">
            <v>Auckland Council</v>
          </cell>
          <cell r="G996" t="str">
            <v>Parks, sports and recreation</v>
          </cell>
          <cell r="H996" t="str">
            <v>E171205</v>
          </cell>
          <cell r="I996" t="str">
            <v>Local and sports parks - north management</v>
          </cell>
          <cell r="J996" t="str">
            <v>Lifestyle and culture</v>
          </cell>
          <cell r="K996" t="str">
            <v>Local parks services</v>
          </cell>
          <cell r="L996" t="str">
            <v>Local parks</v>
          </cell>
          <cell r="M996" t="str">
            <v>Local activities</v>
          </cell>
          <cell r="N996" t="str">
            <v>Local parks services</v>
          </cell>
          <cell r="O996" t="str">
            <v>Local parks</v>
          </cell>
          <cell r="P996" t="str">
            <v>Lifestyle and culture</v>
          </cell>
          <cell r="Q996" t="str">
            <v>Local parks services</v>
          </cell>
          <cell r="R996" t="str">
            <v>Local parks</v>
          </cell>
          <cell r="S996" t="str">
            <v>A1241205</v>
          </cell>
          <cell r="T996" t="str">
            <v>A1241205</v>
          </cell>
          <cell r="U996" t="str">
            <v>Local parks</v>
          </cell>
          <cell r="V996" t="str">
            <v>L175</v>
          </cell>
          <cell r="W996" t="str">
            <v>Rodney</v>
          </cell>
          <cell r="X996" t="str">
            <v>PL40810</v>
          </cell>
          <cell r="Y996" t="str">
            <v>Expense</v>
          </cell>
          <cell r="Z996">
            <v>20140701</v>
          </cell>
          <cell r="AA996">
            <v>20150630</v>
          </cell>
          <cell r="AB996">
            <v>2</v>
          </cell>
          <cell r="AC996" t="str">
            <v>Discrete</v>
          </cell>
          <cell r="AD996">
            <v>0.75</v>
          </cell>
          <cell r="AE996">
            <v>0</v>
          </cell>
          <cell r="AF996">
            <v>0.25</v>
          </cell>
          <cell r="AG996">
            <v>0</v>
          </cell>
          <cell r="AH996">
            <v>2</v>
          </cell>
          <cell r="AI996" t="str">
            <v>Local &amp; Sports Parks</v>
          </cell>
          <cell r="AJ996" t="str">
            <v>Structures parks</v>
          </cell>
          <cell r="AK996">
            <v>30</v>
          </cell>
          <cell r="AM996">
            <v>0.75</v>
          </cell>
          <cell r="AO996">
            <v>0.25</v>
          </cell>
          <cell r="AV996">
            <v>20522</v>
          </cell>
          <cell r="BD996">
            <v>3.1E-2</v>
          </cell>
          <cell r="BE996">
            <v>6.1930000000000041E-2</v>
          </cell>
          <cell r="BF996">
            <v>9.3787900000000146E-2</v>
          </cell>
          <cell r="BG996">
            <v>0.12878911280000027</v>
          </cell>
          <cell r="BH996">
            <v>0.16491036440960039</v>
          </cell>
          <cell r="BI996">
            <v>0.19869276497747879</v>
          </cell>
          <cell r="BJ996">
            <v>0.23225616239684821</v>
          </cell>
          <cell r="BK996">
            <v>0.27045610343115034</v>
          </cell>
          <cell r="BL996">
            <v>0.31238115484437823</v>
          </cell>
          <cell r="BM996">
            <v>0.35568973295424255</v>
          </cell>
          <cell r="BN996">
            <v>0</v>
          </cell>
          <cell r="BO996">
            <v>0</v>
          </cell>
          <cell r="BP996">
            <v>0</v>
          </cell>
          <cell r="BQ996">
            <v>1924.7152838000029</v>
          </cell>
          <cell r="BR996">
            <v>0</v>
          </cell>
          <cell r="BS996">
            <v>0</v>
          </cell>
          <cell r="BT996">
            <v>0</v>
          </cell>
          <cell r="BU996">
            <v>0</v>
          </cell>
          <cell r="BV996">
            <v>0</v>
          </cell>
          <cell r="BW996">
            <v>0</v>
          </cell>
          <cell r="BX996">
            <v>0</v>
          </cell>
          <cell r="BY996">
            <v>0</v>
          </cell>
          <cell r="BZ996">
            <v>0</v>
          </cell>
          <cell r="CA996">
            <v>0</v>
          </cell>
          <cell r="CB996">
            <v>22446.715283800004</v>
          </cell>
          <cell r="CC996">
            <v>0</v>
          </cell>
          <cell r="CD996">
            <v>0</v>
          </cell>
          <cell r="CE996">
            <v>0</v>
          </cell>
          <cell r="CF996">
            <v>0</v>
          </cell>
          <cell r="CG996">
            <v>0</v>
          </cell>
          <cell r="CH996">
            <v>0</v>
          </cell>
          <cell r="CI996">
            <v>0</v>
          </cell>
          <cell r="CK996">
            <v>0</v>
          </cell>
          <cell r="CL996">
            <v>0</v>
          </cell>
          <cell r="CM996">
            <v>0</v>
          </cell>
          <cell r="CN996">
            <v>16835.036462850003</v>
          </cell>
          <cell r="CO996">
            <v>0</v>
          </cell>
          <cell r="CP996">
            <v>0</v>
          </cell>
          <cell r="CQ996">
            <v>0</v>
          </cell>
          <cell r="CR996">
            <v>0</v>
          </cell>
          <cell r="CS996">
            <v>0</v>
          </cell>
          <cell r="CT996">
            <v>0</v>
          </cell>
          <cell r="CU996">
            <v>0</v>
          </cell>
          <cell r="CW996">
            <v>0</v>
          </cell>
          <cell r="CX996">
            <v>0</v>
          </cell>
          <cell r="CY996">
            <v>0</v>
          </cell>
          <cell r="CZ996">
            <v>5611.678820950001</v>
          </cell>
          <cell r="DA996">
            <v>0</v>
          </cell>
          <cell r="DB996">
            <v>0</v>
          </cell>
          <cell r="DC996">
            <v>0</v>
          </cell>
          <cell r="DD996">
            <v>0</v>
          </cell>
          <cell r="DE996">
            <v>0</v>
          </cell>
          <cell r="DF996">
            <v>0</v>
          </cell>
          <cell r="DG996">
            <v>0</v>
          </cell>
          <cell r="DI996">
            <v>0</v>
          </cell>
          <cell r="DJ996">
            <v>0</v>
          </cell>
          <cell r="DK996">
            <v>0</v>
          </cell>
          <cell r="DL996">
            <v>0</v>
          </cell>
          <cell r="DM996">
            <v>0</v>
          </cell>
          <cell r="DN996">
            <v>0</v>
          </cell>
          <cell r="DO996">
            <v>0</v>
          </cell>
          <cell r="DP996">
            <v>0</v>
          </cell>
          <cell r="DQ996">
            <v>0</v>
          </cell>
          <cell r="DR996">
            <v>0</v>
          </cell>
          <cell r="DS996">
            <v>0</v>
          </cell>
          <cell r="DU996" t="str">
            <v>RDC 41776-1</v>
          </cell>
          <cell r="DV996">
            <v>5130.5</v>
          </cell>
          <cell r="DW996">
            <v>1</v>
          </cell>
          <cell r="DX996">
            <v>1</v>
          </cell>
          <cell r="DY996">
            <v>20522</v>
          </cell>
          <cell r="DZ996">
            <v>22446.715283800004</v>
          </cell>
          <cell r="EB996">
            <v>22446.715283800004</v>
          </cell>
          <cell r="EC996" t="str">
            <v>Def</v>
          </cell>
          <cell r="ED996" t="str">
            <v>Local Recreational Facilities</v>
          </cell>
        </row>
        <row r="997">
          <cell r="D997" t="str">
            <v>PC2130292</v>
          </cell>
          <cell r="E997" t="str">
            <v>Riverhead War Memorial Park - Edward St - form carpark</v>
          </cell>
          <cell r="F997" t="str">
            <v>Auckland Council</v>
          </cell>
          <cell r="G997" t="str">
            <v>Parks, sports and recreation</v>
          </cell>
          <cell r="H997" t="str">
            <v>E171205</v>
          </cell>
          <cell r="I997" t="str">
            <v>Local and sports parks - north management</v>
          </cell>
          <cell r="J997" t="str">
            <v>Lifestyle and culture</v>
          </cell>
          <cell r="K997" t="str">
            <v>Local parks services</v>
          </cell>
          <cell r="L997" t="str">
            <v>Local parks</v>
          </cell>
          <cell r="M997" t="str">
            <v>Local activities</v>
          </cell>
          <cell r="N997" t="str">
            <v>Local parks services</v>
          </cell>
          <cell r="O997" t="str">
            <v>Local parks</v>
          </cell>
          <cell r="P997" t="str">
            <v>Lifestyle and culture</v>
          </cell>
          <cell r="Q997" t="str">
            <v>Local parks services</v>
          </cell>
          <cell r="R997" t="str">
            <v>Local parks</v>
          </cell>
          <cell r="S997" t="str">
            <v>A1241205</v>
          </cell>
          <cell r="T997" t="str">
            <v>A1241205</v>
          </cell>
          <cell r="U997" t="str">
            <v>Local parks</v>
          </cell>
          <cell r="V997" t="str">
            <v>L175</v>
          </cell>
          <cell r="W997" t="str">
            <v>Rodney</v>
          </cell>
          <cell r="X997" t="str">
            <v>FY12 - Only</v>
          </cell>
          <cell r="Y997" t="str">
            <v>Expense</v>
          </cell>
          <cell r="Z997">
            <v>20110701</v>
          </cell>
          <cell r="AA997">
            <v>20120630</v>
          </cell>
          <cell r="AB997">
            <v>2</v>
          </cell>
          <cell r="AC997" t="str">
            <v>Discrete</v>
          </cell>
          <cell r="AD997">
            <v>0.8</v>
          </cell>
          <cell r="AE997">
            <v>0</v>
          </cell>
          <cell r="AF997">
            <v>0.2</v>
          </cell>
          <cell r="AG997">
            <v>0</v>
          </cell>
          <cell r="AH997">
            <v>2</v>
          </cell>
          <cell r="AI997" t="str">
            <v>Local &amp; Sports Parks</v>
          </cell>
          <cell r="AJ997" t="str">
            <v>Structures parks</v>
          </cell>
          <cell r="AK997">
            <v>50</v>
          </cell>
          <cell r="AM997">
            <v>0.8</v>
          </cell>
          <cell r="AO997">
            <v>0.2</v>
          </cell>
          <cell r="AS997">
            <v>102411</v>
          </cell>
          <cell r="BD997">
            <v>3.1E-2</v>
          </cell>
          <cell r="BE997">
            <v>6.1930000000000041E-2</v>
          </cell>
          <cell r="BF997">
            <v>9.3787900000000146E-2</v>
          </cell>
          <cell r="BG997">
            <v>0.12878911280000027</v>
          </cell>
          <cell r="BH997">
            <v>0.16491036440960039</v>
          </cell>
          <cell r="BI997">
            <v>0.19869276497747879</v>
          </cell>
          <cell r="BJ997">
            <v>0.23225616239684821</v>
          </cell>
          <cell r="BK997">
            <v>0.27045610343115034</v>
          </cell>
          <cell r="BL997">
            <v>0.31238115484437823</v>
          </cell>
          <cell r="BM997">
            <v>0.35568973295424255</v>
          </cell>
          <cell r="BN997">
            <v>0</v>
          </cell>
          <cell r="BO997">
            <v>0</v>
          </cell>
          <cell r="BP997">
            <v>0</v>
          </cell>
          <cell r="BQ997">
            <v>0</v>
          </cell>
          <cell r="BR997">
            <v>0</v>
          </cell>
          <cell r="BS997">
            <v>0</v>
          </cell>
          <cell r="BT997">
            <v>0</v>
          </cell>
          <cell r="BU997">
            <v>0</v>
          </cell>
          <cell r="BV997">
            <v>0</v>
          </cell>
          <cell r="BW997">
            <v>0</v>
          </cell>
          <cell r="BX997">
            <v>0</v>
          </cell>
          <cell r="BY997">
            <v>102411</v>
          </cell>
          <cell r="BZ997">
            <v>0</v>
          </cell>
          <cell r="CA997">
            <v>0</v>
          </cell>
          <cell r="CB997">
            <v>0</v>
          </cell>
          <cell r="CC997">
            <v>0</v>
          </cell>
          <cell r="CD997">
            <v>0</v>
          </cell>
          <cell r="CE997">
            <v>0</v>
          </cell>
          <cell r="CF997">
            <v>0</v>
          </cell>
          <cell r="CG997">
            <v>0</v>
          </cell>
          <cell r="CH997">
            <v>0</v>
          </cell>
          <cell r="CI997">
            <v>0</v>
          </cell>
          <cell r="CK997">
            <v>81928.800000000003</v>
          </cell>
          <cell r="CL997">
            <v>0</v>
          </cell>
          <cell r="CM997">
            <v>0</v>
          </cell>
          <cell r="CN997">
            <v>0</v>
          </cell>
          <cell r="CO997">
            <v>0</v>
          </cell>
          <cell r="CP997">
            <v>0</v>
          </cell>
          <cell r="CQ997">
            <v>0</v>
          </cell>
          <cell r="CR997">
            <v>0</v>
          </cell>
          <cell r="CS997">
            <v>0</v>
          </cell>
          <cell r="CT997">
            <v>0</v>
          </cell>
          <cell r="CU997">
            <v>0</v>
          </cell>
          <cell r="CW997">
            <v>20482.2</v>
          </cell>
          <cell r="CX997">
            <v>0</v>
          </cell>
          <cell r="CY997">
            <v>0</v>
          </cell>
          <cell r="CZ997">
            <v>0</v>
          </cell>
          <cell r="DA997">
            <v>0</v>
          </cell>
          <cell r="DB997">
            <v>0</v>
          </cell>
          <cell r="DC997">
            <v>0</v>
          </cell>
          <cell r="DD997">
            <v>0</v>
          </cell>
          <cell r="DE997">
            <v>0</v>
          </cell>
          <cell r="DF997">
            <v>0</v>
          </cell>
          <cell r="DG997">
            <v>0</v>
          </cell>
          <cell r="DI997">
            <v>0</v>
          </cell>
          <cell r="DJ997">
            <v>0</v>
          </cell>
          <cell r="DK997">
            <v>0</v>
          </cell>
          <cell r="DL997">
            <v>0</v>
          </cell>
          <cell r="DM997">
            <v>0</v>
          </cell>
          <cell r="DN997">
            <v>0</v>
          </cell>
          <cell r="DO997">
            <v>0</v>
          </cell>
          <cell r="DP997">
            <v>0</v>
          </cell>
          <cell r="DQ997">
            <v>0</v>
          </cell>
          <cell r="DR997">
            <v>0</v>
          </cell>
          <cell r="DS997">
            <v>0</v>
          </cell>
          <cell r="DU997" t="str">
            <v>RDC 41809-1</v>
          </cell>
          <cell r="DV997">
            <v>0</v>
          </cell>
          <cell r="DW997">
            <v>0</v>
          </cell>
          <cell r="DX997">
            <v>1</v>
          </cell>
          <cell r="DY997">
            <v>0</v>
          </cell>
          <cell r="DZ997">
            <v>0</v>
          </cell>
          <cell r="EB997">
            <v>0</v>
          </cell>
          <cell r="EC997" t="str">
            <v>Def</v>
          </cell>
          <cell r="ED997" t="str">
            <v>Local Recreational Facilities</v>
          </cell>
        </row>
        <row r="998">
          <cell r="D998" t="str">
            <v>PC2130294</v>
          </cell>
          <cell r="E998" t="str">
            <v>Sand field and irrigation renewals</v>
          </cell>
          <cell r="F998" t="str">
            <v>Auckland Council</v>
          </cell>
          <cell r="G998" t="str">
            <v>Parks, sports and recreation</v>
          </cell>
          <cell r="H998" t="str">
            <v>E171205</v>
          </cell>
          <cell r="I998" t="str">
            <v>Local and sports parks - north management</v>
          </cell>
          <cell r="J998" t="str">
            <v>Lifestyle and culture</v>
          </cell>
          <cell r="K998" t="str">
            <v>Local parks services</v>
          </cell>
          <cell r="L998" t="str">
            <v>Local parks</v>
          </cell>
          <cell r="M998" t="str">
            <v>Local activities</v>
          </cell>
          <cell r="N998" t="str">
            <v>Local parks services</v>
          </cell>
          <cell r="O998" t="str">
            <v>Local parks</v>
          </cell>
          <cell r="P998" t="str">
            <v>Lifestyle and culture</v>
          </cell>
          <cell r="Q998" t="str">
            <v>Local parks services</v>
          </cell>
          <cell r="R998" t="str">
            <v>Local parks</v>
          </cell>
          <cell r="S998" t="str">
            <v>A1241205</v>
          </cell>
          <cell r="T998" t="str">
            <v>A1241205</v>
          </cell>
          <cell r="U998" t="str">
            <v>Local parks</v>
          </cell>
          <cell r="V998" t="str">
            <v>L125</v>
          </cell>
          <cell r="W998" t="str">
            <v>Hibiscus and Bays</v>
          </cell>
          <cell r="X998" t="str">
            <v>PL40810</v>
          </cell>
          <cell r="Y998" t="str">
            <v>Expense</v>
          </cell>
          <cell r="Z998">
            <v>20090701</v>
          </cell>
          <cell r="AA998">
            <v>20220630</v>
          </cell>
          <cell r="AB998">
            <v>1</v>
          </cell>
          <cell r="AC998" t="str">
            <v>Programme</v>
          </cell>
          <cell r="AD998">
            <v>0</v>
          </cell>
          <cell r="AE998">
            <v>0</v>
          </cell>
          <cell r="AF998">
            <v>0.2</v>
          </cell>
          <cell r="AG998">
            <v>0.8</v>
          </cell>
          <cell r="AH998">
            <v>2</v>
          </cell>
          <cell r="AI998" t="str">
            <v>Local &amp; Sports Parks</v>
          </cell>
          <cell r="AJ998" t="str">
            <v>Structures parks</v>
          </cell>
          <cell r="AK998">
            <v>30</v>
          </cell>
          <cell r="AM998">
            <v>0.8</v>
          </cell>
          <cell r="AO998">
            <v>0.2</v>
          </cell>
          <cell r="AS998">
            <v>517500</v>
          </cell>
          <cell r="AT998">
            <v>387901</v>
          </cell>
          <cell r="AU998">
            <v>411891</v>
          </cell>
          <cell r="AV998">
            <v>410433</v>
          </cell>
          <cell r="AW998">
            <v>410816</v>
          </cell>
          <cell r="AX998">
            <v>410807</v>
          </cell>
          <cell r="AY998">
            <v>410471</v>
          </cell>
          <cell r="AZ998">
            <v>411443</v>
          </cell>
          <cell r="BA998">
            <v>412000</v>
          </cell>
          <cell r="BB998">
            <v>412000</v>
          </cell>
          <cell r="BC998">
            <v>412000</v>
          </cell>
          <cell r="BD998">
            <v>3.1E-2</v>
          </cell>
          <cell r="BE998">
            <v>6.1930000000000041E-2</v>
          </cell>
          <cell r="BF998">
            <v>9.3787900000000146E-2</v>
          </cell>
          <cell r="BG998">
            <v>0.12878911280000027</v>
          </cell>
          <cell r="BH998">
            <v>0.16491036440960039</v>
          </cell>
          <cell r="BI998">
            <v>0.19869276497747879</v>
          </cell>
          <cell r="BJ998">
            <v>0.23225616239684821</v>
          </cell>
          <cell r="BK998">
            <v>0.27045610343115034</v>
          </cell>
          <cell r="BL998">
            <v>0.31238115484437823</v>
          </cell>
          <cell r="BM998">
            <v>0.35568973295424255</v>
          </cell>
          <cell r="BN998">
            <v>0</v>
          </cell>
          <cell r="BO998">
            <v>12024.931</v>
          </cell>
          <cell r="BP998">
            <v>25508.409630000016</v>
          </cell>
          <cell r="BQ998">
            <v>38493.649160700057</v>
          </cell>
          <cell r="BR998">
            <v>52908.628164044909</v>
          </cell>
          <cell r="BS998">
            <v>67746.332072014702</v>
          </cell>
          <cell r="BT998">
            <v>81557.617933070695</v>
          </cell>
          <cell r="BU998">
            <v>95560.172225046423</v>
          </cell>
          <cell r="BV998">
            <v>111427.91461363394</v>
          </cell>
          <cell r="BW998">
            <v>128701.03579588383</v>
          </cell>
          <cell r="BX998">
            <v>146544.16997714792</v>
          </cell>
          <cell r="BY998">
            <v>517500</v>
          </cell>
          <cell r="BZ998">
            <v>399925.93099999998</v>
          </cell>
          <cell r="CA998">
            <v>437399.40963000001</v>
          </cell>
          <cell r="CB998">
            <v>448926.64916070004</v>
          </cell>
          <cell r="CC998">
            <v>463724.62816404493</v>
          </cell>
          <cell r="CD998">
            <v>478553.33207201469</v>
          </cell>
          <cell r="CE998">
            <v>492028.61793307069</v>
          </cell>
          <cell r="CF998">
            <v>507003.17222504644</v>
          </cell>
          <cell r="CG998">
            <v>523427.91461363394</v>
          </cell>
          <cell r="CH998">
            <v>540701.03579588386</v>
          </cell>
          <cell r="CI998">
            <v>558544.16997714795</v>
          </cell>
          <cell r="CK998">
            <v>0</v>
          </cell>
          <cell r="CL998">
            <v>0</v>
          </cell>
          <cell r="CM998">
            <v>0</v>
          </cell>
          <cell r="CN998">
            <v>0</v>
          </cell>
          <cell r="CO998">
            <v>0</v>
          </cell>
          <cell r="CP998">
            <v>0</v>
          </cell>
          <cell r="CQ998">
            <v>0</v>
          </cell>
          <cell r="CR998">
            <v>0</v>
          </cell>
          <cell r="CS998">
            <v>0</v>
          </cell>
          <cell r="CT998">
            <v>0</v>
          </cell>
          <cell r="CU998">
            <v>0</v>
          </cell>
          <cell r="CW998">
            <v>103500</v>
          </cell>
          <cell r="CX998">
            <v>79985.186199999996</v>
          </cell>
          <cell r="CY998">
            <v>87479.881926000002</v>
          </cell>
          <cell r="CZ998">
            <v>89785.329832140007</v>
          </cell>
          <cell r="DA998">
            <v>92744.925632808998</v>
          </cell>
          <cell r="DB998">
            <v>95710.666414402949</v>
          </cell>
          <cell r="DC998">
            <v>98405.723586614142</v>
          </cell>
          <cell r="DD998">
            <v>101400.63444500929</v>
          </cell>
          <cell r="DE998">
            <v>104685.5829227268</v>
          </cell>
          <cell r="DF998">
            <v>108140.20715917677</v>
          </cell>
          <cell r="DG998">
            <v>111708.8339954296</v>
          </cell>
          <cell r="DI998">
            <v>414000</v>
          </cell>
          <cell r="DJ998">
            <v>319940.74479999999</v>
          </cell>
          <cell r="DK998">
            <v>349919.52770400001</v>
          </cell>
          <cell r="DL998">
            <v>359141.31932856003</v>
          </cell>
          <cell r="DM998">
            <v>370979.70253123599</v>
          </cell>
          <cell r="DN998">
            <v>382842.6656576118</v>
          </cell>
          <cell r="DO998">
            <v>393622.89434645657</v>
          </cell>
          <cell r="DP998">
            <v>405602.53778003715</v>
          </cell>
          <cell r="DQ998">
            <v>418742.33169090719</v>
          </cell>
          <cell r="DR998">
            <v>432560.8286367071</v>
          </cell>
          <cell r="DS998">
            <v>446835.33598171838</v>
          </cell>
          <cell r="DU998" t="str">
            <v>RDC 41843-1</v>
          </cell>
          <cell r="DV998">
            <v>817952.4</v>
          </cell>
          <cell r="DW998">
            <v>1</v>
          </cell>
          <cell r="DX998">
            <v>1</v>
          </cell>
          <cell r="DY998">
            <v>4089762</v>
          </cell>
          <cell r="DZ998">
            <v>4850234.8605715428</v>
          </cell>
          <cell r="EB998">
            <v>4850234.8605715428</v>
          </cell>
          <cell r="EC998" t="str">
            <v>Def</v>
          </cell>
          <cell r="ED998" t="str">
            <v>Local Recreational Facilities</v>
          </cell>
        </row>
        <row r="999">
          <cell r="D999" t="str">
            <v>PC2130295</v>
          </cell>
          <cell r="E999" t="str">
            <v>Sandspit jetty safety upgrade</v>
          </cell>
          <cell r="F999" t="str">
            <v>Auckland Council</v>
          </cell>
          <cell r="G999" t="str">
            <v>Parks, sports and recreation</v>
          </cell>
          <cell r="H999" t="str">
            <v>E171205</v>
          </cell>
          <cell r="I999" t="str">
            <v>Local and sports parks - north management</v>
          </cell>
          <cell r="J999" t="str">
            <v>Lifestyle and culture</v>
          </cell>
          <cell r="K999" t="str">
            <v>Local parks services</v>
          </cell>
          <cell r="L999" t="str">
            <v>Local parks</v>
          </cell>
          <cell r="M999" t="str">
            <v>Local activities</v>
          </cell>
          <cell r="N999" t="str">
            <v>Local parks services</v>
          </cell>
          <cell r="O999" t="str">
            <v>Local parks</v>
          </cell>
          <cell r="P999" t="str">
            <v>Lifestyle and culture</v>
          </cell>
          <cell r="Q999" t="str">
            <v>Local parks services</v>
          </cell>
          <cell r="R999" t="str">
            <v>Local parks</v>
          </cell>
          <cell r="S999" t="str">
            <v>A1241205</v>
          </cell>
          <cell r="T999" t="str">
            <v>A1241205</v>
          </cell>
          <cell r="U999" t="str">
            <v>Local parks</v>
          </cell>
          <cell r="V999" t="str">
            <v>L175</v>
          </cell>
          <cell r="W999" t="str">
            <v>Rodney</v>
          </cell>
          <cell r="X999" t="str">
            <v>PL40810</v>
          </cell>
          <cell r="Y999" t="str">
            <v>Expense</v>
          </cell>
          <cell r="Z999">
            <v>20150701</v>
          </cell>
          <cell r="AA999">
            <v>20160630</v>
          </cell>
          <cell r="AB999">
            <v>2</v>
          </cell>
          <cell r="AC999" t="str">
            <v>Discrete</v>
          </cell>
          <cell r="AD999">
            <v>0</v>
          </cell>
          <cell r="AE999">
            <v>0</v>
          </cell>
          <cell r="AF999">
            <v>1</v>
          </cell>
          <cell r="AG999">
            <v>0</v>
          </cell>
          <cell r="AH999">
            <v>2</v>
          </cell>
          <cell r="AI999" t="str">
            <v>Local &amp; Sports Parks</v>
          </cell>
          <cell r="AJ999" t="str">
            <v>Structures parks</v>
          </cell>
          <cell r="AK999">
            <v>40</v>
          </cell>
          <cell r="AO999">
            <v>1</v>
          </cell>
          <cell r="AW999">
            <v>103940</v>
          </cell>
          <cell r="BD999">
            <v>3.1E-2</v>
          </cell>
          <cell r="BE999">
            <v>6.1930000000000041E-2</v>
          </cell>
          <cell r="BF999">
            <v>9.3787900000000146E-2</v>
          </cell>
          <cell r="BG999">
            <v>0.12878911280000027</v>
          </cell>
          <cell r="BH999">
            <v>0.16491036440960039</v>
          </cell>
          <cell r="BI999">
            <v>0.19869276497747879</v>
          </cell>
          <cell r="BJ999">
            <v>0.23225616239684821</v>
          </cell>
          <cell r="BK999">
            <v>0.27045610343115034</v>
          </cell>
          <cell r="BL999">
            <v>0.31238115484437823</v>
          </cell>
          <cell r="BM999">
            <v>0.35568973295424255</v>
          </cell>
          <cell r="BN999">
            <v>0</v>
          </cell>
          <cell r="BO999">
            <v>0</v>
          </cell>
          <cell r="BP999">
            <v>0</v>
          </cell>
          <cell r="BQ999">
            <v>0</v>
          </cell>
          <cell r="BR999">
            <v>13386.340384432027</v>
          </cell>
          <cell r="BS999">
            <v>0</v>
          </cell>
          <cell r="BT999">
            <v>0</v>
          </cell>
          <cell r="BU999">
            <v>0</v>
          </cell>
          <cell r="BV999">
            <v>0</v>
          </cell>
          <cell r="BW999">
            <v>0</v>
          </cell>
          <cell r="BX999">
            <v>0</v>
          </cell>
          <cell r="BY999">
            <v>0</v>
          </cell>
          <cell r="BZ999">
            <v>0</v>
          </cell>
          <cell r="CA999">
            <v>0</v>
          </cell>
          <cell r="CB999">
            <v>0</v>
          </cell>
          <cell r="CC999">
            <v>117326.34038443203</v>
          </cell>
          <cell r="CD999">
            <v>0</v>
          </cell>
          <cell r="CE999">
            <v>0</v>
          </cell>
          <cell r="CF999">
            <v>0</v>
          </cell>
          <cell r="CG999">
            <v>0</v>
          </cell>
          <cell r="CH999">
            <v>0</v>
          </cell>
          <cell r="CI999">
            <v>0</v>
          </cell>
          <cell r="CK999">
            <v>0</v>
          </cell>
          <cell r="CL999">
            <v>0</v>
          </cell>
          <cell r="CM999">
            <v>0</v>
          </cell>
          <cell r="CN999">
            <v>0</v>
          </cell>
          <cell r="CO999">
            <v>0</v>
          </cell>
          <cell r="CP999">
            <v>0</v>
          </cell>
          <cell r="CQ999">
            <v>0</v>
          </cell>
          <cell r="CR999">
            <v>0</v>
          </cell>
          <cell r="CS999">
            <v>0</v>
          </cell>
          <cell r="CT999">
            <v>0</v>
          </cell>
          <cell r="CU999">
            <v>0</v>
          </cell>
          <cell r="CW999">
            <v>0</v>
          </cell>
          <cell r="CX999">
            <v>0</v>
          </cell>
          <cell r="CY999">
            <v>0</v>
          </cell>
          <cell r="CZ999">
            <v>0</v>
          </cell>
          <cell r="DA999">
            <v>117326.34038443203</v>
          </cell>
          <cell r="DB999">
            <v>0</v>
          </cell>
          <cell r="DC999">
            <v>0</v>
          </cell>
          <cell r="DD999">
            <v>0</v>
          </cell>
          <cell r="DE999">
            <v>0</v>
          </cell>
          <cell r="DF999">
            <v>0</v>
          </cell>
          <cell r="DG999">
            <v>0</v>
          </cell>
          <cell r="DI999">
            <v>0</v>
          </cell>
          <cell r="DJ999">
            <v>0</v>
          </cell>
          <cell r="DK999">
            <v>0</v>
          </cell>
          <cell r="DL999">
            <v>0</v>
          </cell>
          <cell r="DM999">
            <v>0</v>
          </cell>
          <cell r="DN999">
            <v>0</v>
          </cell>
          <cell r="DO999">
            <v>0</v>
          </cell>
          <cell r="DP999">
            <v>0</v>
          </cell>
          <cell r="DQ999">
            <v>0</v>
          </cell>
          <cell r="DR999">
            <v>0</v>
          </cell>
          <cell r="DS999">
            <v>0</v>
          </cell>
          <cell r="DU999" t="str">
            <v>RDC 41331-2</v>
          </cell>
          <cell r="DV999">
            <v>103940</v>
          </cell>
          <cell r="DW999">
            <v>1</v>
          </cell>
          <cell r="DX999">
            <v>1</v>
          </cell>
          <cell r="DY999">
            <v>103940</v>
          </cell>
          <cell r="DZ999">
            <v>117326.34038443203</v>
          </cell>
          <cell r="EB999">
            <v>117326.34038443203</v>
          </cell>
          <cell r="EC999" t="str">
            <v>Def</v>
          </cell>
          <cell r="ED999" t="str">
            <v>Local Recreational Facilities</v>
          </cell>
        </row>
        <row r="1000">
          <cell r="D1000" t="str">
            <v>PC2130296</v>
          </cell>
          <cell r="E1000" t="str">
            <v>Sandspit Reserve - toilet block</v>
          </cell>
          <cell r="F1000" t="str">
            <v>Auckland Council</v>
          </cell>
          <cell r="G1000" t="str">
            <v>Parks, sports and recreation</v>
          </cell>
          <cell r="H1000" t="str">
            <v>E171205</v>
          </cell>
          <cell r="I1000" t="str">
            <v>Local and sports parks - north management</v>
          </cell>
          <cell r="J1000" t="str">
            <v>Lifestyle and culture</v>
          </cell>
          <cell r="K1000" t="str">
            <v>Local parks services</v>
          </cell>
          <cell r="L1000" t="str">
            <v>Local parks</v>
          </cell>
          <cell r="M1000" t="str">
            <v>Local activities</v>
          </cell>
          <cell r="N1000" t="str">
            <v>Local parks services</v>
          </cell>
          <cell r="O1000" t="str">
            <v>Local parks</v>
          </cell>
          <cell r="P1000" t="str">
            <v>Lifestyle and culture</v>
          </cell>
          <cell r="Q1000" t="str">
            <v>Local parks services</v>
          </cell>
          <cell r="R1000" t="str">
            <v>Local parks</v>
          </cell>
          <cell r="S1000" t="str">
            <v>A1241205</v>
          </cell>
          <cell r="T1000" t="str">
            <v>A1241205</v>
          </cell>
          <cell r="U1000" t="str">
            <v>Local parks</v>
          </cell>
          <cell r="V1000" t="str">
            <v>L175</v>
          </cell>
          <cell r="W1000" t="str">
            <v>Rodney</v>
          </cell>
          <cell r="X1000" t="str">
            <v>FY12 - Only</v>
          </cell>
          <cell r="Y1000" t="str">
            <v>Expense</v>
          </cell>
          <cell r="Z1000">
            <v>20110701</v>
          </cell>
          <cell r="AA1000">
            <v>20120630</v>
          </cell>
          <cell r="AB1000">
            <v>2</v>
          </cell>
          <cell r="AC1000" t="str">
            <v>Discrete</v>
          </cell>
          <cell r="AD1000">
            <v>0.52</v>
          </cell>
          <cell r="AE1000">
            <v>0</v>
          </cell>
          <cell r="AF1000">
            <v>0.35</v>
          </cell>
          <cell r="AG1000">
            <v>0.13</v>
          </cell>
          <cell r="AH1000">
            <v>2</v>
          </cell>
          <cell r="AI1000" t="str">
            <v>Local &amp; Sports Parks</v>
          </cell>
          <cell r="AJ1000" t="str">
            <v>Buildings (Capex)</v>
          </cell>
          <cell r="AK1000">
            <v>75</v>
          </cell>
          <cell r="AM1000">
            <v>0.7</v>
          </cell>
          <cell r="AO1000">
            <v>0.17</v>
          </cell>
          <cell r="AP1000">
            <v>0.13</v>
          </cell>
          <cell r="AS1000">
            <v>153616</v>
          </cell>
          <cell r="BD1000">
            <v>3.1E-2</v>
          </cell>
          <cell r="BE1000">
            <v>6.1930000000000041E-2</v>
          </cell>
          <cell r="BF1000">
            <v>9.3787900000000146E-2</v>
          </cell>
          <cell r="BG1000">
            <v>0.12878911280000027</v>
          </cell>
          <cell r="BH1000">
            <v>0.16491036440960039</v>
          </cell>
          <cell r="BI1000">
            <v>0.19869276497747879</v>
          </cell>
          <cell r="BJ1000">
            <v>0.23225616239684821</v>
          </cell>
          <cell r="BK1000">
            <v>0.27045610343115034</v>
          </cell>
          <cell r="BL1000">
            <v>0.31238115484437823</v>
          </cell>
          <cell r="BM1000">
            <v>0.35568973295424255</v>
          </cell>
          <cell r="BN1000">
            <v>0</v>
          </cell>
          <cell r="BO1000">
            <v>0</v>
          </cell>
          <cell r="BP1000">
            <v>0</v>
          </cell>
          <cell r="BQ1000">
            <v>0</v>
          </cell>
          <cell r="BR1000">
            <v>0</v>
          </cell>
          <cell r="BS1000">
            <v>0</v>
          </cell>
          <cell r="BT1000">
            <v>0</v>
          </cell>
          <cell r="BU1000">
            <v>0</v>
          </cell>
          <cell r="BV1000">
            <v>0</v>
          </cell>
          <cell r="BW1000">
            <v>0</v>
          </cell>
          <cell r="BX1000">
            <v>0</v>
          </cell>
          <cell r="BY1000">
            <v>153616</v>
          </cell>
          <cell r="BZ1000">
            <v>0</v>
          </cell>
          <cell r="CA1000">
            <v>0</v>
          </cell>
          <cell r="CB1000">
            <v>0</v>
          </cell>
          <cell r="CC1000">
            <v>0</v>
          </cell>
          <cell r="CD1000">
            <v>0</v>
          </cell>
          <cell r="CE1000">
            <v>0</v>
          </cell>
          <cell r="CF1000">
            <v>0</v>
          </cell>
          <cell r="CG1000">
            <v>0</v>
          </cell>
          <cell r="CH1000">
            <v>0</v>
          </cell>
          <cell r="CI1000">
            <v>0</v>
          </cell>
          <cell r="CK1000">
            <v>79880.320000000007</v>
          </cell>
          <cell r="CL1000">
            <v>0</v>
          </cell>
          <cell r="CM1000">
            <v>0</v>
          </cell>
          <cell r="CN1000">
            <v>0</v>
          </cell>
          <cell r="CO1000">
            <v>0</v>
          </cell>
          <cell r="CP1000">
            <v>0</v>
          </cell>
          <cell r="CQ1000">
            <v>0</v>
          </cell>
          <cell r="CR1000">
            <v>0</v>
          </cell>
          <cell r="CS1000">
            <v>0</v>
          </cell>
          <cell r="CT1000">
            <v>0</v>
          </cell>
          <cell r="CU1000">
            <v>0</v>
          </cell>
          <cell r="CW1000">
            <v>53765.599999999999</v>
          </cell>
          <cell r="CX1000">
            <v>0</v>
          </cell>
          <cell r="CY1000">
            <v>0</v>
          </cell>
          <cell r="CZ1000">
            <v>0</v>
          </cell>
          <cell r="DA1000">
            <v>0</v>
          </cell>
          <cell r="DB1000">
            <v>0</v>
          </cell>
          <cell r="DC1000">
            <v>0</v>
          </cell>
          <cell r="DD1000">
            <v>0</v>
          </cell>
          <cell r="DE1000">
            <v>0</v>
          </cell>
          <cell r="DF1000">
            <v>0</v>
          </cell>
          <cell r="DG1000">
            <v>0</v>
          </cell>
          <cell r="DI1000">
            <v>19970.080000000002</v>
          </cell>
          <cell r="DJ1000">
            <v>0</v>
          </cell>
          <cell r="DK1000">
            <v>0</v>
          </cell>
          <cell r="DL1000">
            <v>0</v>
          </cell>
          <cell r="DM1000">
            <v>0</v>
          </cell>
          <cell r="DN1000">
            <v>0</v>
          </cell>
          <cell r="DO1000">
            <v>0</v>
          </cell>
          <cell r="DP1000">
            <v>0</v>
          </cell>
          <cell r="DQ1000">
            <v>0</v>
          </cell>
          <cell r="DR1000">
            <v>0</v>
          </cell>
          <cell r="DS1000">
            <v>0</v>
          </cell>
          <cell r="DU1000" t="str">
            <v>RDC 41735-1</v>
          </cell>
          <cell r="DV1000">
            <v>0</v>
          </cell>
          <cell r="DW1000">
            <v>0</v>
          </cell>
          <cell r="DX1000">
            <v>1</v>
          </cell>
          <cell r="DY1000">
            <v>0</v>
          </cell>
          <cell r="DZ1000">
            <v>0</v>
          </cell>
          <cell r="EB1000">
            <v>0</v>
          </cell>
          <cell r="EC1000" t="str">
            <v>Def</v>
          </cell>
          <cell r="ED1000" t="str">
            <v>Local Recreational Facilities</v>
          </cell>
        </row>
        <row r="1001">
          <cell r="D1001" t="str">
            <v>PC2130297</v>
          </cell>
          <cell r="E1001" t="str">
            <v>Sandspit seawall upgrade</v>
          </cell>
          <cell r="F1001" t="str">
            <v>Auckland Council</v>
          </cell>
          <cell r="G1001" t="str">
            <v>Parks, sports and recreation</v>
          </cell>
          <cell r="H1001" t="str">
            <v>E171205</v>
          </cell>
          <cell r="I1001" t="str">
            <v>Local and sports parks - north management</v>
          </cell>
          <cell r="J1001" t="str">
            <v>Lifestyle and culture</v>
          </cell>
          <cell r="K1001" t="str">
            <v>Local parks services</v>
          </cell>
          <cell r="L1001" t="str">
            <v>Local parks</v>
          </cell>
          <cell r="M1001" t="str">
            <v>Local activities</v>
          </cell>
          <cell r="N1001" t="str">
            <v>Local parks services</v>
          </cell>
          <cell r="O1001" t="str">
            <v>Local parks</v>
          </cell>
          <cell r="P1001" t="str">
            <v>Lifestyle and culture</v>
          </cell>
          <cell r="Q1001" t="str">
            <v>Local parks services</v>
          </cell>
          <cell r="R1001" t="str">
            <v>Local parks</v>
          </cell>
          <cell r="S1001" t="str">
            <v>A1241205</v>
          </cell>
          <cell r="T1001" t="str">
            <v>A1241205</v>
          </cell>
          <cell r="U1001" t="str">
            <v>Local parks</v>
          </cell>
          <cell r="V1001" t="str">
            <v>L175</v>
          </cell>
          <cell r="W1001" t="str">
            <v>Rodney</v>
          </cell>
          <cell r="X1001" t="str">
            <v>FY12 - Only</v>
          </cell>
          <cell r="Y1001" t="str">
            <v>Expense</v>
          </cell>
          <cell r="Z1001">
            <v>20110701</v>
          </cell>
          <cell r="AA1001">
            <v>20120630</v>
          </cell>
          <cell r="AB1001">
            <v>2</v>
          </cell>
          <cell r="AC1001" t="str">
            <v>Discrete</v>
          </cell>
          <cell r="AD1001">
            <v>1</v>
          </cell>
          <cell r="AE1001">
            <v>0</v>
          </cell>
          <cell r="AF1001">
            <v>0</v>
          </cell>
          <cell r="AG1001">
            <v>0</v>
          </cell>
          <cell r="AH1001">
            <v>2</v>
          </cell>
          <cell r="AI1001" t="str">
            <v>Local &amp; Sports Parks</v>
          </cell>
          <cell r="AJ1001" t="str">
            <v>Structures parks</v>
          </cell>
          <cell r="AK1001">
            <v>40</v>
          </cell>
          <cell r="AM1001">
            <v>1</v>
          </cell>
          <cell r="AS1001">
            <v>31021</v>
          </cell>
          <cell r="BD1001">
            <v>3.1E-2</v>
          </cell>
          <cell r="BE1001">
            <v>6.1930000000000041E-2</v>
          </cell>
          <cell r="BF1001">
            <v>9.3787900000000146E-2</v>
          </cell>
          <cell r="BG1001">
            <v>0.12878911280000027</v>
          </cell>
          <cell r="BH1001">
            <v>0.16491036440960039</v>
          </cell>
          <cell r="BI1001">
            <v>0.19869276497747879</v>
          </cell>
          <cell r="BJ1001">
            <v>0.23225616239684821</v>
          </cell>
          <cell r="BK1001">
            <v>0.27045610343115034</v>
          </cell>
          <cell r="BL1001">
            <v>0.31238115484437823</v>
          </cell>
          <cell r="BM1001">
            <v>0.35568973295424255</v>
          </cell>
          <cell r="BN1001">
            <v>0</v>
          </cell>
          <cell r="BO1001">
            <v>0</v>
          </cell>
          <cell r="BP1001">
            <v>0</v>
          </cell>
          <cell r="BQ1001">
            <v>0</v>
          </cell>
          <cell r="BR1001">
            <v>0</v>
          </cell>
          <cell r="BS1001">
            <v>0</v>
          </cell>
          <cell r="BT1001">
            <v>0</v>
          </cell>
          <cell r="BU1001">
            <v>0</v>
          </cell>
          <cell r="BV1001">
            <v>0</v>
          </cell>
          <cell r="BW1001">
            <v>0</v>
          </cell>
          <cell r="BX1001">
            <v>0</v>
          </cell>
          <cell r="BY1001">
            <v>31021</v>
          </cell>
          <cell r="BZ1001">
            <v>0</v>
          </cell>
          <cell r="CA1001">
            <v>0</v>
          </cell>
          <cell r="CB1001">
            <v>0</v>
          </cell>
          <cell r="CC1001">
            <v>0</v>
          </cell>
          <cell r="CD1001">
            <v>0</v>
          </cell>
          <cell r="CE1001">
            <v>0</v>
          </cell>
          <cell r="CF1001">
            <v>0</v>
          </cell>
          <cell r="CG1001">
            <v>0</v>
          </cell>
          <cell r="CH1001">
            <v>0</v>
          </cell>
          <cell r="CI1001">
            <v>0</v>
          </cell>
          <cell r="CK1001">
            <v>31021</v>
          </cell>
          <cell r="CL1001">
            <v>0</v>
          </cell>
          <cell r="CM1001">
            <v>0</v>
          </cell>
          <cell r="CN1001">
            <v>0</v>
          </cell>
          <cell r="CO1001">
            <v>0</v>
          </cell>
          <cell r="CP1001">
            <v>0</v>
          </cell>
          <cell r="CQ1001">
            <v>0</v>
          </cell>
          <cell r="CR1001">
            <v>0</v>
          </cell>
          <cell r="CS1001">
            <v>0</v>
          </cell>
          <cell r="CT1001">
            <v>0</v>
          </cell>
          <cell r="CU1001">
            <v>0</v>
          </cell>
          <cell r="CW1001">
            <v>0</v>
          </cell>
          <cell r="CX1001">
            <v>0</v>
          </cell>
          <cell r="CY1001">
            <v>0</v>
          </cell>
          <cell r="CZ1001">
            <v>0</v>
          </cell>
          <cell r="DA1001">
            <v>0</v>
          </cell>
          <cell r="DB1001">
            <v>0</v>
          </cell>
          <cell r="DC1001">
            <v>0</v>
          </cell>
          <cell r="DD1001">
            <v>0</v>
          </cell>
          <cell r="DE1001">
            <v>0</v>
          </cell>
          <cell r="DF1001">
            <v>0</v>
          </cell>
          <cell r="DG1001">
            <v>0</v>
          </cell>
          <cell r="DI1001">
            <v>0</v>
          </cell>
          <cell r="DJ1001">
            <v>0</v>
          </cell>
          <cell r="DK1001">
            <v>0</v>
          </cell>
          <cell r="DL1001">
            <v>0</v>
          </cell>
          <cell r="DM1001">
            <v>0</v>
          </cell>
          <cell r="DN1001">
            <v>0</v>
          </cell>
          <cell r="DO1001">
            <v>0</v>
          </cell>
          <cell r="DP1001">
            <v>0</v>
          </cell>
          <cell r="DQ1001">
            <v>0</v>
          </cell>
          <cell r="DR1001">
            <v>0</v>
          </cell>
          <cell r="DS1001">
            <v>0</v>
          </cell>
          <cell r="DU1001" t="str">
            <v>RDC 41635-1</v>
          </cell>
          <cell r="DV1001">
            <v>0</v>
          </cell>
          <cell r="DW1001">
            <v>0</v>
          </cell>
          <cell r="DX1001">
            <v>1</v>
          </cell>
          <cell r="DY1001">
            <v>0</v>
          </cell>
          <cell r="DZ1001">
            <v>0</v>
          </cell>
          <cell r="EB1001">
            <v>0</v>
          </cell>
          <cell r="EC1001" t="str">
            <v>Def</v>
          </cell>
          <cell r="ED1001" t="str">
            <v>Local Recreational Facilities</v>
          </cell>
        </row>
        <row r="1002">
          <cell r="D1002" t="str">
            <v>PC2130298</v>
          </cell>
          <cell r="E1002" t="str">
            <v>School Rd Totara View Valley reserve walkway</v>
          </cell>
          <cell r="F1002" t="str">
            <v>Auckland Council</v>
          </cell>
          <cell r="G1002" t="str">
            <v>Parks, sports and recreation</v>
          </cell>
          <cell r="H1002" t="str">
            <v>E171205</v>
          </cell>
          <cell r="I1002" t="str">
            <v>Local and sports parks - north management</v>
          </cell>
          <cell r="J1002" t="str">
            <v>Lifestyle and culture</v>
          </cell>
          <cell r="K1002" t="str">
            <v>Local parks services</v>
          </cell>
          <cell r="L1002" t="str">
            <v>Local parks</v>
          </cell>
          <cell r="M1002" t="str">
            <v>Local activities</v>
          </cell>
          <cell r="N1002" t="str">
            <v>Local parks services</v>
          </cell>
          <cell r="O1002" t="str">
            <v>Local parks</v>
          </cell>
          <cell r="P1002" t="str">
            <v>Lifestyle and culture</v>
          </cell>
          <cell r="Q1002" t="str">
            <v>Local parks services</v>
          </cell>
          <cell r="R1002" t="str">
            <v>Local parks</v>
          </cell>
          <cell r="S1002" t="str">
            <v>A1241205</v>
          </cell>
          <cell r="T1002" t="str">
            <v>A1241205</v>
          </cell>
          <cell r="U1002" t="str">
            <v>Local parks</v>
          </cell>
          <cell r="V1002" t="str">
            <v>L175</v>
          </cell>
          <cell r="W1002" t="str">
            <v>Rodney</v>
          </cell>
          <cell r="X1002" t="str">
            <v>PL40810</v>
          </cell>
          <cell r="Y1002" t="str">
            <v>Expense</v>
          </cell>
          <cell r="Z1002">
            <v>20160701</v>
          </cell>
          <cell r="AA1002">
            <v>20170630</v>
          </cell>
          <cell r="AB1002">
            <v>2</v>
          </cell>
          <cell r="AC1002" t="str">
            <v>Discrete</v>
          </cell>
          <cell r="AD1002">
            <v>0.75</v>
          </cell>
          <cell r="AE1002">
            <v>0</v>
          </cell>
          <cell r="AF1002">
            <v>0.25</v>
          </cell>
          <cell r="AG1002">
            <v>0</v>
          </cell>
          <cell r="AH1002">
            <v>2</v>
          </cell>
          <cell r="AI1002" t="str">
            <v>Local &amp; Sports Parks</v>
          </cell>
          <cell r="AJ1002" t="str">
            <v>Structures parks</v>
          </cell>
          <cell r="AK1002">
            <v>30</v>
          </cell>
          <cell r="AM1002">
            <v>0.75</v>
          </cell>
          <cell r="AO1002">
            <v>0.25</v>
          </cell>
          <cell r="AX1002">
            <v>51351</v>
          </cell>
          <cell r="BD1002">
            <v>3.1E-2</v>
          </cell>
          <cell r="BE1002">
            <v>6.1930000000000041E-2</v>
          </cell>
          <cell r="BF1002">
            <v>9.3787900000000146E-2</v>
          </cell>
          <cell r="BG1002">
            <v>0.12878911280000027</v>
          </cell>
          <cell r="BH1002">
            <v>0.16491036440960039</v>
          </cell>
          <cell r="BI1002">
            <v>0.19869276497747879</v>
          </cell>
          <cell r="BJ1002">
            <v>0.23225616239684821</v>
          </cell>
          <cell r="BK1002">
            <v>0.27045610343115034</v>
          </cell>
          <cell r="BL1002">
            <v>0.31238115484437823</v>
          </cell>
          <cell r="BM1002">
            <v>0.35568973295424255</v>
          </cell>
          <cell r="BN1002">
            <v>0</v>
          </cell>
          <cell r="BO1002">
            <v>0</v>
          </cell>
          <cell r="BP1002">
            <v>0</v>
          </cell>
          <cell r="BQ1002">
            <v>0</v>
          </cell>
          <cell r="BR1002">
            <v>0</v>
          </cell>
          <cell r="BS1002">
            <v>8468.3121227973897</v>
          </cell>
          <cell r="BT1002">
            <v>0</v>
          </cell>
          <cell r="BU1002">
            <v>0</v>
          </cell>
          <cell r="BV1002">
            <v>0</v>
          </cell>
          <cell r="BW1002">
            <v>0</v>
          </cell>
          <cell r="BX1002">
            <v>0</v>
          </cell>
          <cell r="BY1002">
            <v>0</v>
          </cell>
          <cell r="BZ1002">
            <v>0</v>
          </cell>
          <cell r="CA1002">
            <v>0</v>
          </cell>
          <cell r="CB1002">
            <v>0</v>
          </cell>
          <cell r="CC1002">
            <v>0</v>
          </cell>
          <cell r="CD1002">
            <v>59819.31212279739</v>
          </cell>
          <cell r="CE1002">
            <v>0</v>
          </cell>
          <cell r="CF1002">
            <v>0</v>
          </cell>
          <cell r="CG1002">
            <v>0</v>
          </cell>
          <cell r="CH1002">
            <v>0</v>
          </cell>
          <cell r="CI1002">
            <v>0</v>
          </cell>
          <cell r="CK1002">
            <v>0</v>
          </cell>
          <cell r="CL1002">
            <v>0</v>
          </cell>
          <cell r="CM1002">
            <v>0</v>
          </cell>
          <cell r="CN1002">
            <v>0</v>
          </cell>
          <cell r="CO1002">
            <v>0</v>
          </cell>
          <cell r="CP1002">
            <v>44864.484092098042</v>
          </cell>
          <cell r="CQ1002">
            <v>0</v>
          </cell>
          <cell r="CR1002">
            <v>0</v>
          </cell>
          <cell r="CS1002">
            <v>0</v>
          </cell>
          <cell r="CT1002">
            <v>0</v>
          </cell>
          <cell r="CU1002">
            <v>0</v>
          </cell>
          <cell r="CW1002">
            <v>0</v>
          </cell>
          <cell r="CX1002">
            <v>0</v>
          </cell>
          <cell r="CY1002">
            <v>0</v>
          </cell>
          <cell r="CZ1002">
            <v>0</v>
          </cell>
          <cell r="DA1002">
            <v>0</v>
          </cell>
          <cell r="DB1002">
            <v>14954.828030699347</v>
          </cell>
          <cell r="DC1002">
            <v>0</v>
          </cell>
          <cell r="DD1002">
            <v>0</v>
          </cell>
          <cell r="DE1002">
            <v>0</v>
          </cell>
          <cell r="DF1002">
            <v>0</v>
          </cell>
          <cell r="DG1002">
            <v>0</v>
          </cell>
          <cell r="DI1002">
            <v>0</v>
          </cell>
          <cell r="DJ1002">
            <v>0</v>
          </cell>
          <cell r="DK1002">
            <v>0</v>
          </cell>
          <cell r="DL1002">
            <v>0</v>
          </cell>
          <cell r="DM1002">
            <v>0</v>
          </cell>
          <cell r="DN1002">
            <v>0</v>
          </cell>
          <cell r="DO1002">
            <v>0</v>
          </cell>
          <cell r="DP1002">
            <v>0</v>
          </cell>
          <cell r="DQ1002">
            <v>0</v>
          </cell>
          <cell r="DR1002">
            <v>0</v>
          </cell>
          <cell r="DS1002">
            <v>0</v>
          </cell>
          <cell r="DU1002" t="str">
            <v>RDC 41766-1</v>
          </cell>
          <cell r="DV1002">
            <v>12837.75</v>
          </cell>
          <cell r="DW1002">
            <v>1</v>
          </cell>
          <cell r="DX1002">
            <v>1</v>
          </cell>
          <cell r="DY1002">
            <v>51351</v>
          </cell>
          <cell r="DZ1002">
            <v>59819.31212279739</v>
          </cell>
          <cell r="EB1002">
            <v>59819.31212279739</v>
          </cell>
          <cell r="EC1002" t="str">
            <v>Def</v>
          </cell>
          <cell r="ED1002" t="str">
            <v>Local Recreational Facilities</v>
          </cell>
        </row>
        <row r="1003">
          <cell r="D1003" t="str">
            <v>PC2130299</v>
          </cell>
          <cell r="E1003" t="str">
            <v>Scotts Landing - Stage 1 seawalls</v>
          </cell>
          <cell r="F1003" t="str">
            <v>Auckland Council</v>
          </cell>
          <cell r="G1003" t="str">
            <v>Parks, sports and recreation</v>
          </cell>
          <cell r="H1003" t="str">
            <v>E171205</v>
          </cell>
          <cell r="I1003" t="str">
            <v>Local and sports parks - north management</v>
          </cell>
          <cell r="J1003" t="str">
            <v>Lifestyle and culture</v>
          </cell>
          <cell r="K1003" t="str">
            <v>Local parks services</v>
          </cell>
          <cell r="L1003" t="str">
            <v>Local parks</v>
          </cell>
          <cell r="M1003" t="str">
            <v>Local activities</v>
          </cell>
          <cell r="N1003" t="str">
            <v>Local parks services</v>
          </cell>
          <cell r="O1003" t="str">
            <v>Local parks</v>
          </cell>
          <cell r="P1003" t="str">
            <v>Lifestyle and culture</v>
          </cell>
          <cell r="Q1003" t="str">
            <v>Local parks services</v>
          </cell>
          <cell r="R1003" t="str">
            <v>Local parks</v>
          </cell>
          <cell r="S1003" t="str">
            <v>A1241205</v>
          </cell>
          <cell r="T1003" t="str">
            <v>A1241205</v>
          </cell>
          <cell r="U1003" t="str">
            <v>Local parks</v>
          </cell>
          <cell r="V1003" t="str">
            <v>L175</v>
          </cell>
          <cell r="W1003" t="str">
            <v>Rodney</v>
          </cell>
          <cell r="X1003" t="str">
            <v>PL40810</v>
          </cell>
          <cell r="Y1003" t="str">
            <v>Expense</v>
          </cell>
          <cell r="Z1003">
            <v>20160701</v>
          </cell>
          <cell r="AA1003">
            <v>20170630</v>
          </cell>
          <cell r="AB1003">
            <v>2</v>
          </cell>
          <cell r="AC1003" t="str">
            <v>Discrete</v>
          </cell>
          <cell r="AD1003">
            <v>1</v>
          </cell>
          <cell r="AE1003">
            <v>0</v>
          </cell>
          <cell r="AF1003">
            <v>0</v>
          </cell>
          <cell r="AG1003">
            <v>0</v>
          </cell>
          <cell r="AH1003">
            <v>2</v>
          </cell>
          <cell r="AI1003" t="str">
            <v>Local &amp; Sports Parks</v>
          </cell>
          <cell r="AJ1003" t="str">
            <v>Structures parks</v>
          </cell>
          <cell r="AK1003">
            <v>40</v>
          </cell>
          <cell r="AM1003">
            <v>1</v>
          </cell>
          <cell r="AX1003">
            <v>156154</v>
          </cell>
          <cell r="BD1003">
            <v>3.1E-2</v>
          </cell>
          <cell r="BE1003">
            <v>6.1930000000000041E-2</v>
          </cell>
          <cell r="BF1003">
            <v>9.3787900000000146E-2</v>
          </cell>
          <cell r="BG1003">
            <v>0.12878911280000027</v>
          </cell>
          <cell r="BH1003">
            <v>0.16491036440960039</v>
          </cell>
          <cell r="BI1003">
            <v>0.19869276497747879</v>
          </cell>
          <cell r="BJ1003">
            <v>0.23225616239684821</v>
          </cell>
          <cell r="BK1003">
            <v>0.27045610343115034</v>
          </cell>
          <cell r="BL1003">
            <v>0.31238115484437823</v>
          </cell>
          <cell r="BM1003">
            <v>0.35568973295424255</v>
          </cell>
          <cell r="BN1003">
            <v>0</v>
          </cell>
          <cell r="BO1003">
            <v>0</v>
          </cell>
          <cell r="BP1003">
            <v>0</v>
          </cell>
          <cell r="BQ1003">
            <v>0</v>
          </cell>
          <cell r="BR1003">
            <v>0</v>
          </cell>
          <cell r="BS1003">
            <v>25751.413044016739</v>
          </cell>
          <cell r="BT1003">
            <v>0</v>
          </cell>
          <cell r="BU1003">
            <v>0</v>
          </cell>
          <cell r="BV1003">
            <v>0</v>
          </cell>
          <cell r="BW1003">
            <v>0</v>
          </cell>
          <cell r="BX1003">
            <v>0</v>
          </cell>
          <cell r="BY1003">
            <v>0</v>
          </cell>
          <cell r="BZ1003">
            <v>0</v>
          </cell>
          <cell r="CA1003">
            <v>0</v>
          </cell>
          <cell r="CB1003">
            <v>0</v>
          </cell>
          <cell r="CC1003">
            <v>0</v>
          </cell>
          <cell r="CD1003">
            <v>181905.41304401675</v>
          </cell>
          <cell r="CE1003">
            <v>0</v>
          </cell>
          <cell r="CF1003">
            <v>0</v>
          </cell>
          <cell r="CG1003">
            <v>0</v>
          </cell>
          <cell r="CH1003">
            <v>0</v>
          </cell>
          <cell r="CI1003">
            <v>0</v>
          </cell>
          <cell r="CK1003">
            <v>0</v>
          </cell>
          <cell r="CL1003">
            <v>0</v>
          </cell>
          <cell r="CM1003">
            <v>0</v>
          </cell>
          <cell r="CN1003">
            <v>0</v>
          </cell>
          <cell r="CO1003">
            <v>0</v>
          </cell>
          <cell r="CP1003">
            <v>181905.41304401675</v>
          </cell>
          <cell r="CQ1003">
            <v>0</v>
          </cell>
          <cell r="CR1003">
            <v>0</v>
          </cell>
          <cell r="CS1003">
            <v>0</v>
          </cell>
          <cell r="CT1003">
            <v>0</v>
          </cell>
          <cell r="CU1003">
            <v>0</v>
          </cell>
          <cell r="CW1003">
            <v>0</v>
          </cell>
          <cell r="CX1003">
            <v>0</v>
          </cell>
          <cell r="CY1003">
            <v>0</v>
          </cell>
          <cell r="CZ1003">
            <v>0</v>
          </cell>
          <cell r="DA1003">
            <v>0</v>
          </cell>
          <cell r="DB1003">
            <v>0</v>
          </cell>
          <cell r="DC1003">
            <v>0</v>
          </cell>
          <cell r="DD1003">
            <v>0</v>
          </cell>
          <cell r="DE1003">
            <v>0</v>
          </cell>
          <cell r="DF1003">
            <v>0</v>
          </cell>
          <cell r="DG1003">
            <v>0</v>
          </cell>
          <cell r="DI1003">
            <v>0</v>
          </cell>
          <cell r="DJ1003">
            <v>0</v>
          </cell>
          <cell r="DK1003">
            <v>0</v>
          </cell>
          <cell r="DL1003">
            <v>0</v>
          </cell>
          <cell r="DM1003">
            <v>0</v>
          </cell>
          <cell r="DN1003">
            <v>0</v>
          </cell>
          <cell r="DO1003">
            <v>0</v>
          </cell>
          <cell r="DP1003">
            <v>0</v>
          </cell>
          <cell r="DQ1003">
            <v>0</v>
          </cell>
          <cell r="DR1003">
            <v>0</v>
          </cell>
          <cell r="DS1003">
            <v>0</v>
          </cell>
          <cell r="DU1003" t="str">
            <v>RDC 41633-1</v>
          </cell>
          <cell r="DV1003">
            <v>0</v>
          </cell>
          <cell r="DW1003">
            <v>0</v>
          </cell>
          <cell r="DX1003">
            <v>1</v>
          </cell>
          <cell r="DY1003">
            <v>156154</v>
          </cell>
          <cell r="DZ1003">
            <v>181905.41304401675</v>
          </cell>
          <cell r="EB1003">
            <v>181905.41304401675</v>
          </cell>
          <cell r="EC1003" t="str">
            <v>Def</v>
          </cell>
          <cell r="ED1003" t="str">
            <v>Local Recreational Facilities</v>
          </cell>
        </row>
        <row r="1004">
          <cell r="D1004" t="str">
            <v>PC2130300</v>
          </cell>
          <cell r="E1004" t="str">
            <v>Shelly Beach - seawall</v>
          </cell>
          <cell r="F1004" t="str">
            <v>Auckland Council</v>
          </cell>
          <cell r="G1004" t="str">
            <v>Parks, sports and recreation</v>
          </cell>
          <cell r="H1004" t="str">
            <v>E171205</v>
          </cell>
          <cell r="I1004" t="str">
            <v>Local and sports parks - north management</v>
          </cell>
          <cell r="J1004" t="str">
            <v>Lifestyle and culture</v>
          </cell>
          <cell r="K1004" t="str">
            <v>Local parks services</v>
          </cell>
          <cell r="L1004" t="str">
            <v>Local parks</v>
          </cell>
          <cell r="M1004" t="str">
            <v>Local activities</v>
          </cell>
          <cell r="N1004" t="str">
            <v>Local parks services</v>
          </cell>
          <cell r="O1004" t="str">
            <v>Local parks</v>
          </cell>
          <cell r="P1004" t="str">
            <v>Lifestyle and culture</v>
          </cell>
          <cell r="Q1004" t="str">
            <v>Local parks services</v>
          </cell>
          <cell r="R1004" t="str">
            <v>Local parks</v>
          </cell>
          <cell r="S1004" t="str">
            <v>A1241205</v>
          </cell>
          <cell r="T1004" t="str">
            <v>A1241205</v>
          </cell>
          <cell r="U1004" t="str">
            <v>Local parks</v>
          </cell>
          <cell r="V1004" t="str">
            <v>L210</v>
          </cell>
          <cell r="W1004" t="str">
            <v>Other (Unallocated)</v>
          </cell>
          <cell r="X1004" t="str">
            <v>FY12 - Only</v>
          </cell>
          <cell r="Y1004" t="str">
            <v>Expense</v>
          </cell>
          <cell r="Z1004">
            <v>20110701</v>
          </cell>
          <cell r="AA1004">
            <v>20120630</v>
          </cell>
          <cell r="AB1004">
            <v>2</v>
          </cell>
          <cell r="AC1004" t="str">
            <v>Discrete</v>
          </cell>
          <cell r="AD1004">
            <v>0.68</v>
          </cell>
          <cell r="AE1004">
            <v>0</v>
          </cell>
          <cell r="AF1004">
            <v>0.32</v>
          </cell>
          <cell r="AG1004">
            <v>0</v>
          </cell>
          <cell r="AH1004">
            <v>2</v>
          </cell>
          <cell r="AI1004" t="str">
            <v>Local &amp; Sports Parks</v>
          </cell>
          <cell r="AJ1004" t="str">
            <v>Structures parks</v>
          </cell>
          <cell r="AK1004">
            <v>40</v>
          </cell>
          <cell r="AM1004">
            <v>0.84</v>
          </cell>
          <cell r="AO1004">
            <v>0.16</v>
          </cell>
          <cell r="AS1004">
            <v>82320</v>
          </cell>
          <cell r="BD1004">
            <v>3.1E-2</v>
          </cell>
          <cell r="BE1004">
            <v>6.1930000000000041E-2</v>
          </cell>
          <cell r="BF1004">
            <v>9.3787900000000146E-2</v>
          </cell>
          <cell r="BG1004">
            <v>0.12878911280000027</v>
          </cell>
          <cell r="BH1004">
            <v>0.16491036440960039</v>
          </cell>
          <cell r="BI1004">
            <v>0.19869276497747879</v>
          </cell>
          <cell r="BJ1004">
            <v>0.23225616239684821</v>
          </cell>
          <cell r="BK1004">
            <v>0.27045610343115034</v>
          </cell>
          <cell r="BL1004">
            <v>0.31238115484437823</v>
          </cell>
          <cell r="BM1004">
            <v>0.35568973295424255</v>
          </cell>
          <cell r="BN1004">
            <v>0</v>
          </cell>
          <cell r="BO1004">
            <v>0</v>
          </cell>
          <cell r="BP1004">
            <v>0</v>
          </cell>
          <cell r="BQ1004">
            <v>0</v>
          </cell>
          <cell r="BR1004">
            <v>0</v>
          </cell>
          <cell r="BS1004">
            <v>0</v>
          </cell>
          <cell r="BT1004">
            <v>0</v>
          </cell>
          <cell r="BU1004">
            <v>0</v>
          </cell>
          <cell r="BV1004">
            <v>0</v>
          </cell>
          <cell r="BW1004">
            <v>0</v>
          </cell>
          <cell r="BX1004">
            <v>0</v>
          </cell>
          <cell r="BY1004">
            <v>82320</v>
          </cell>
          <cell r="BZ1004">
            <v>0</v>
          </cell>
          <cell r="CA1004">
            <v>0</v>
          </cell>
          <cell r="CB1004">
            <v>0</v>
          </cell>
          <cell r="CC1004">
            <v>0</v>
          </cell>
          <cell r="CD1004">
            <v>0</v>
          </cell>
          <cell r="CE1004">
            <v>0</v>
          </cell>
          <cell r="CF1004">
            <v>0</v>
          </cell>
          <cell r="CG1004">
            <v>0</v>
          </cell>
          <cell r="CH1004">
            <v>0</v>
          </cell>
          <cell r="CI1004">
            <v>0</v>
          </cell>
          <cell r="CK1004">
            <v>55977.600000000006</v>
          </cell>
          <cell r="CL1004">
            <v>0</v>
          </cell>
          <cell r="CM1004">
            <v>0</v>
          </cell>
          <cell r="CN1004">
            <v>0</v>
          </cell>
          <cell r="CO1004">
            <v>0</v>
          </cell>
          <cell r="CP1004">
            <v>0</v>
          </cell>
          <cell r="CQ1004">
            <v>0</v>
          </cell>
          <cell r="CR1004">
            <v>0</v>
          </cell>
          <cell r="CS1004">
            <v>0</v>
          </cell>
          <cell r="CT1004">
            <v>0</v>
          </cell>
          <cell r="CU1004">
            <v>0</v>
          </cell>
          <cell r="CW1004">
            <v>26342.400000000001</v>
          </cell>
          <cell r="CX1004">
            <v>0</v>
          </cell>
          <cell r="CY1004">
            <v>0</v>
          </cell>
          <cell r="CZ1004">
            <v>0</v>
          </cell>
          <cell r="DA1004">
            <v>0</v>
          </cell>
          <cell r="DB1004">
            <v>0</v>
          </cell>
          <cell r="DC1004">
            <v>0</v>
          </cell>
          <cell r="DD1004">
            <v>0</v>
          </cell>
          <cell r="DE1004">
            <v>0</v>
          </cell>
          <cell r="DF1004">
            <v>0</v>
          </cell>
          <cell r="DG1004">
            <v>0</v>
          </cell>
          <cell r="DI1004">
            <v>0</v>
          </cell>
          <cell r="DJ1004">
            <v>0</v>
          </cell>
          <cell r="DK1004">
            <v>0</v>
          </cell>
          <cell r="DL1004">
            <v>0</v>
          </cell>
          <cell r="DM1004">
            <v>0</v>
          </cell>
          <cell r="DN1004">
            <v>0</v>
          </cell>
          <cell r="DO1004">
            <v>0</v>
          </cell>
          <cell r="DP1004">
            <v>0</v>
          </cell>
          <cell r="DQ1004">
            <v>0</v>
          </cell>
          <cell r="DR1004">
            <v>0</v>
          </cell>
          <cell r="DS1004">
            <v>0</v>
          </cell>
          <cell r="DU1004" t="str">
            <v>RDC 41636-1</v>
          </cell>
          <cell r="DV1004">
            <v>0</v>
          </cell>
          <cell r="DW1004">
            <v>0</v>
          </cell>
          <cell r="DX1004">
            <v>1</v>
          </cell>
          <cell r="DY1004">
            <v>0</v>
          </cell>
          <cell r="DZ1004">
            <v>0</v>
          </cell>
          <cell r="EB1004">
            <v>0</v>
          </cell>
          <cell r="EC1004" t="str">
            <v>Def</v>
          </cell>
          <cell r="ED1004" t="str">
            <v>Local Recreational Facilities</v>
          </cell>
        </row>
        <row r="1005">
          <cell r="D1005" t="str">
            <v>PC2130302</v>
          </cell>
          <cell r="E1005" t="str">
            <v>Snells Beach - new wall and extract old posts</v>
          </cell>
          <cell r="F1005" t="str">
            <v>Auckland Council</v>
          </cell>
          <cell r="G1005" t="str">
            <v>Parks, sports and recreation</v>
          </cell>
          <cell r="H1005" t="str">
            <v>E171205</v>
          </cell>
          <cell r="I1005" t="str">
            <v>Local and sports parks - north management</v>
          </cell>
          <cell r="J1005" t="str">
            <v>Lifestyle and culture</v>
          </cell>
          <cell r="K1005" t="str">
            <v>Local parks services</v>
          </cell>
          <cell r="L1005" t="str">
            <v>Local parks</v>
          </cell>
          <cell r="M1005" t="str">
            <v>Local activities</v>
          </cell>
          <cell r="N1005" t="str">
            <v>Local parks services</v>
          </cell>
          <cell r="O1005" t="str">
            <v>Local parks</v>
          </cell>
          <cell r="P1005" t="str">
            <v>Lifestyle and culture</v>
          </cell>
          <cell r="Q1005" t="str">
            <v>Local parks services</v>
          </cell>
          <cell r="R1005" t="str">
            <v>Local parks</v>
          </cell>
          <cell r="S1005" t="str">
            <v>A1241205</v>
          </cell>
          <cell r="T1005" t="str">
            <v>A1241205</v>
          </cell>
          <cell r="U1005" t="str">
            <v>Local parks</v>
          </cell>
          <cell r="V1005" t="str">
            <v>L175</v>
          </cell>
          <cell r="W1005" t="str">
            <v>Rodney</v>
          </cell>
          <cell r="X1005" t="str">
            <v>FY12 - Only</v>
          </cell>
          <cell r="Y1005" t="str">
            <v>Expense</v>
          </cell>
          <cell r="Z1005">
            <v>20110701</v>
          </cell>
          <cell r="AA1005">
            <v>20120630</v>
          </cell>
          <cell r="AB1005">
            <v>2</v>
          </cell>
          <cell r="AC1005" t="str">
            <v>Discrete</v>
          </cell>
          <cell r="AD1005">
            <v>1</v>
          </cell>
          <cell r="AE1005">
            <v>0</v>
          </cell>
          <cell r="AF1005">
            <v>0</v>
          </cell>
          <cell r="AG1005">
            <v>0</v>
          </cell>
          <cell r="AH1005">
            <v>2</v>
          </cell>
          <cell r="AI1005" t="str">
            <v>Local &amp; Sports Parks</v>
          </cell>
          <cell r="AJ1005" t="str">
            <v>Structures parks</v>
          </cell>
          <cell r="AK1005">
            <v>40</v>
          </cell>
          <cell r="AM1005">
            <v>1</v>
          </cell>
          <cell r="AS1005">
            <v>51702</v>
          </cell>
          <cell r="BD1005">
            <v>3.1E-2</v>
          </cell>
          <cell r="BE1005">
            <v>6.1930000000000041E-2</v>
          </cell>
          <cell r="BF1005">
            <v>9.3787900000000146E-2</v>
          </cell>
          <cell r="BG1005">
            <v>0.12878911280000027</v>
          </cell>
          <cell r="BH1005">
            <v>0.16491036440960039</v>
          </cell>
          <cell r="BI1005">
            <v>0.19869276497747879</v>
          </cell>
          <cell r="BJ1005">
            <v>0.23225616239684821</v>
          </cell>
          <cell r="BK1005">
            <v>0.27045610343115034</v>
          </cell>
          <cell r="BL1005">
            <v>0.31238115484437823</v>
          </cell>
          <cell r="BM1005">
            <v>0.35568973295424255</v>
          </cell>
          <cell r="BN1005">
            <v>0</v>
          </cell>
          <cell r="BO1005">
            <v>0</v>
          </cell>
          <cell r="BP1005">
            <v>0</v>
          </cell>
          <cell r="BQ1005">
            <v>0</v>
          </cell>
          <cell r="BR1005">
            <v>0</v>
          </cell>
          <cell r="BS1005">
            <v>0</v>
          </cell>
          <cell r="BT1005">
            <v>0</v>
          </cell>
          <cell r="BU1005">
            <v>0</v>
          </cell>
          <cell r="BV1005">
            <v>0</v>
          </cell>
          <cell r="BW1005">
            <v>0</v>
          </cell>
          <cell r="BX1005">
            <v>0</v>
          </cell>
          <cell r="BY1005">
            <v>51702</v>
          </cell>
          <cell r="BZ1005">
            <v>0</v>
          </cell>
          <cell r="CA1005">
            <v>0</v>
          </cell>
          <cell r="CB1005">
            <v>0</v>
          </cell>
          <cell r="CC1005">
            <v>0</v>
          </cell>
          <cell r="CD1005">
            <v>0</v>
          </cell>
          <cell r="CE1005">
            <v>0</v>
          </cell>
          <cell r="CF1005">
            <v>0</v>
          </cell>
          <cell r="CG1005">
            <v>0</v>
          </cell>
          <cell r="CH1005">
            <v>0</v>
          </cell>
          <cell r="CI1005">
            <v>0</v>
          </cell>
          <cell r="CK1005">
            <v>51702</v>
          </cell>
          <cell r="CL1005">
            <v>0</v>
          </cell>
          <cell r="CM1005">
            <v>0</v>
          </cell>
          <cell r="CN1005">
            <v>0</v>
          </cell>
          <cell r="CO1005">
            <v>0</v>
          </cell>
          <cell r="CP1005">
            <v>0</v>
          </cell>
          <cell r="CQ1005">
            <v>0</v>
          </cell>
          <cell r="CR1005">
            <v>0</v>
          </cell>
          <cell r="CS1005">
            <v>0</v>
          </cell>
          <cell r="CT1005">
            <v>0</v>
          </cell>
          <cell r="CU1005">
            <v>0</v>
          </cell>
          <cell r="CW1005">
            <v>0</v>
          </cell>
          <cell r="CX1005">
            <v>0</v>
          </cell>
          <cell r="CY1005">
            <v>0</v>
          </cell>
          <cell r="CZ1005">
            <v>0</v>
          </cell>
          <cell r="DA1005">
            <v>0</v>
          </cell>
          <cell r="DB1005">
            <v>0</v>
          </cell>
          <cell r="DC1005">
            <v>0</v>
          </cell>
          <cell r="DD1005">
            <v>0</v>
          </cell>
          <cell r="DE1005">
            <v>0</v>
          </cell>
          <cell r="DF1005">
            <v>0</v>
          </cell>
          <cell r="DG1005">
            <v>0</v>
          </cell>
          <cell r="DI1005">
            <v>0</v>
          </cell>
          <cell r="DJ1005">
            <v>0</v>
          </cell>
          <cell r="DK1005">
            <v>0</v>
          </cell>
          <cell r="DL1005">
            <v>0</v>
          </cell>
          <cell r="DM1005">
            <v>0</v>
          </cell>
          <cell r="DN1005">
            <v>0</v>
          </cell>
          <cell r="DO1005">
            <v>0</v>
          </cell>
          <cell r="DP1005">
            <v>0</v>
          </cell>
          <cell r="DQ1005">
            <v>0</v>
          </cell>
          <cell r="DR1005">
            <v>0</v>
          </cell>
          <cell r="DS1005">
            <v>0</v>
          </cell>
          <cell r="DU1005" t="str">
            <v>RDC 41639-1</v>
          </cell>
          <cell r="DV1005">
            <v>0</v>
          </cell>
          <cell r="DW1005">
            <v>0</v>
          </cell>
          <cell r="DX1005">
            <v>1</v>
          </cell>
          <cell r="DY1005">
            <v>0</v>
          </cell>
          <cell r="DZ1005">
            <v>0</v>
          </cell>
          <cell r="EB1005">
            <v>0</v>
          </cell>
          <cell r="EC1005" t="str">
            <v>Def</v>
          </cell>
          <cell r="ED1005" t="str">
            <v>Local Recreational Facilities</v>
          </cell>
        </row>
        <row r="1006">
          <cell r="D1006" t="str">
            <v>PC2130304</v>
          </cell>
          <cell r="E1006" t="str">
            <v>Sports and sand field irrigation</v>
          </cell>
          <cell r="F1006" t="str">
            <v>Auckland Council</v>
          </cell>
          <cell r="G1006" t="str">
            <v>Parks, sports and recreation</v>
          </cell>
          <cell r="H1006" t="str">
            <v>E171205</v>
          </cell>
          <cell r="I1006" t="str">
            <v>Local and sports parks - north management</v>
          </cell>
          <cell r="J1006" t="str">
            <v>Lifestyle and culture</v>
          </cell>
          <cell r="K1006" t="str">
            <v>Local parks services</v>
          </cell>
          <cell r="L1006" t="str">
            <v>Local parks</v>
          </cell>
          <cell r="M1006" t="str">
            <v>Local activities</v>
          </cell>
          <cell r="N1006" t="str">
            <v>Local parks services</v>
          </cell>
          <cell r="O1006" t="str">
            <v>Local parks</v>
          </cell>
          <cell r="P1006" t="str">
            <v>Lifestyle and culture</v>
          </cell>
          <cell r="Q1006" t="str">
            <v>Local parks services</v>
          </cell>
          <cell r="R1006" t="str">
            <v>Local parks</v>
          </cell>
          <cell r="S1006" t="str">
            <v>A1241205</v>
          </cell>
          <cell r="T1006" t="str">
            <v>A1241205</v>
          </cell>
          <cell r="U1006" t="str">
            <v>Local parks</v>
          </cell>
          <cell r="V1006" t="str">
            <v>L125</v>
          </cell>
          <cell r="W1006" t="str">
            <v>Hibiscus and Bays</v>
          </cell>
          <cell r="X1006" t="str">
            <v>PL40810</v>
          </cell>
          <cell r="Y1006" t="str">
            <v>Expense</v>
          </cell>
          <cell r="Z1006">
            <v>20120701</v>
          </cell>
          <cell r="AA1006">
            <v>20130630</v>
          </cell>
          <cell r="AB1006">
            <v>1</v>
          </cell>
          <cell r="AC1006" t="str">
            <v>Programme</v>
          </cell>
          <cell r="AD1006">
            <v>0.5</v>
          </cell>
          <cell r="AE1006">
            <v>0</v>
          </cell>
          <cell r="AF1006">
            <v>0</v>
          </cell>
          <cell r="AG1006">
            <v>0.5</v>
          </cell>
          <cell r="AH1006">
            <v>2</v>
          </cell>
          <cell r="AI1006" t="str">
            <v>Local &amp; Sports Parks</v>
          </cell>
          <cell r="AJ1006" t="str">
            <v>Structures parks</v>
          </cell>
          <cell r="AK1006">
            <v>25</v>
          </cell>
          <cell r="AM1006">
            <v>1</v>
          </cell>
          <cell r="AT1006">
            <v>106155</v>
          </cell>
          <cell r="BD1006">
            <v>3.1E-2</v>
          </cell>
          <cell r="BE1006">
            <v>6.1930000000000041E-2</v>
          </cell>
          <cell r="BF1006">
            <v>9.3787900000000146E-2</v>
          </cell>
          <cell r="BG1006">
            <v>0.12878911280000027</v>
          </cell>
          <cell r="BH1006">
            <v>0.16491036440960039</v>
          </cell>
          <cell r="BI1006">
            <v>0.19869276497747879</v>
          </cell>
          <cell r="BJ1006">
            <v>0.23225616239684821</v>
          </cell>
          <cell r="BK1006">
            <v>0.27045610343115034</v>
          </cell>
          <cell r="BL1006">
            <v>0.31238115484437823</v>
          </cell>
          <cell r="BM1006">
            <v>0.35568973295424255</v>
          </cell>
          <cell r="BN1006">
            <v>0</v>
          </cell>
          <cell r="BO1006">
            <v>3290.8049999999998</v>
          </cell>
          <cell r="BP1006">
            <v>0</v>
          </cell>
          <cell r="BQ1006">
            <v>0</v>
          </cell>
          <cell r="BR1006">
            <v>0</v>
          </cell>
          <cell r="BS1006">
            <v>0</v>
          </cell>
          <cell r="BT1006">
            <v>0</v>
          </cell>
          <cell r="BU1006">
            <v>0</v>
          </cell>
          <cell r="BV1006">
            <v>0</v>
          </cell>
          <cell r="BW1006">
            <v>0</v>
          </cell>
          <cell r="BX1006">
            <v>0</v>
          </cell>
          <cell r="BY1006">
            <v>0</v>
          </cell>
          <cell r="BZ1006">
            <v>109445.80499999999</v>
          </cell>
          <cell r="CA1006">
            <v>0</v>
          </cell>
          <cell r="CB1006">
            <v>0</v>
          </cell>
          <cell r="CC1006">
            <v>0</v>
          </cell>
          <cell r="CD1006">
            <v>0</v>
          </cell>
          <cell r="CE1006">
            <v>0</v>
          </cell>
          <cell r="CF1006">
            <v>0</v>
          </cell>
          <cell r="CG1006">
            <v>0</v>
          </cell>
          <cell r="CH1006">
            <v>0</v>
          </cell>
          <cell r="CI1006">
            <v>0</v>
          </cell>
          <cell r="CK1006">
            <v>0</v>
          </cell>
          <cell r="CL1006">
            <v>54722.902499999997</v>
          </cell>
          <cell r="CM1006">
            <v>0</v>
          </cell>
          <cell r="CN1006">
            <v>0</v>
          </cell>
          <cell r="CO1006">
            <v>0</v>
          </cell>
          <cell r="CP1006">
            <v>0</v>
          </cell>
          <cell r="CQ1006">
            <v>0</v>
          </cell>
          <cell r="CR1006">
            <v>0</v>
          </cell>
          <cell r="CS1006">
            <v>0</v>
          </cell>
          <cell r="CT1006">
            <v>0</v>
          </cell>
          <cell r="CU1006">
            <v>0</v>
          </cell>
          <cell r="CW1006">
            <v>0</v>
          </cell>
          <cell r="CX1006">
            <v>0</v>
          </cell>
          <cell r="CY1006">
            <v>0</v>
          </cell>
          <cell r="CZ1006">
            <v>0</v>
          </cell>
          <cell r="DA1006">
            <v>0</v>
          </cell>
          <cell r="DB1006">
            <v>0</v>
          </cell>
          <cell r="DC1006">
            <v>0</v>
          </cell>
          <cell r="DD1006">
            <v>0</v>
          </cell>
          <cell r="DE1006">
            <v>0</v>
          </cell>
          <cell r="DF1006">
            <v>0</v>
          </cell>
          <cell r="DG1006">
            <v>0</v>
          </cell>
          <cell r="DI1006">
            <v>0</v>
          </cell>
          <cell r="DJ1006">
            <v>54722.902499999997</v>
          </cell>
          <cell r="DK1006">
            <v>0</v>
          </cell>
          <cell r="DL1006">
            <v>0</v>
          </cell>
          <cell r="DM1006">
            <v>0</v>
          </cell>
          <cell r="DN1006">
            <v>0</v>
          </cell>
          <cell r="DO1006">
            <v>0</v>
          </cell>
          <cell r="DP1006">
            <v>0</v>
          </cell>
          <cell r="DQ1006">
            <v>0</v>
          </cell>
          <cell r="DR1006">
            <v>0</v>
          </cell>
          <cell r="DS1006">
            <v>0</v>
          </cell>
          <cell r="DU1006" t="str">
            <v>RDC 42172-1</v>
          </cell>
          <cell r="DV1006">
            <v>0</v>
          </cell>
          <cell r="DW1006">
            <v>0</v>
          </cell>
          <cell r="DX1006">
            <v>2</v>
          </cell>
          <cell r="DY1006">
            <v>106155</v>
          </cell>
          <cell r="DZ1006">
            <v>109445.80499999999</v>
          </cell>
          <cell r="EB1006">
            <v>109445.80499999999</v>
          </cell>
          <cell r="EC1006" t="str">
            <v>Def</v>
          </cell>
          <cell r="ED1006" t="str">
            <v>Local Recreational Facilities</v>
          </cell>
        </row>
        <row r="1007">
          <cell r="D1007" t="str">
            <v>PC2130304</v>
          </cell>
          <cell r="E1007" t="str">
            <v>Sports and sand field irrigation</v>
          </cell>
          <cell r="F1007" t="str">
            <v>Auckland Council</v>
          </cell>
          <cell r="G1007" t="str">
            <v>Parks, sports and recreation</v>
          </cell>
          <cell r="H1007" t="str">
            <v>E171205</v>
          </cell>
          <cell r="I1007" t="str">
            <v>Local and sports parks - north management</v>
          </cell>
          <cell r="J1007" t="str">
            <v>Lifestyle and culture</v>
          </cell>
          <cell r="K1007" t="str">
            <v>Local parks services</v>
          </cell>
          <cell r="L1007" t="str">
            <v>Local parks</v>
          </cell>
          <cell r="M1007" t="str">
            <v>Local activities</v>
          </cell>
          <cell r="N1007" t="str">
            <v>Local parks services</v>
          </cell>
          <cell r="O1007" t="str">
            <v>Local parks</v>
          </cell>
          <cell r="P1007" t="str">
            <v>Lifestyle and culture</v>
          </cell>
          <cell r="Q1007" t="str">
            <v>Local parks services</v>
          </cell>
          <cell r="R1007" t="str">
            <v>Local parks</v>
          </cell>
          <cell r="S1007" t="str">
            <v>A1241205</v>
          </cell>
          <cell r="T1007" t="str">
            <v>A1241205</v>
          </cell>
          <cell r="U1007" t="str">
            <v>Local parks</v>
          </cell>
          <cell r="V1007" t="str">
            <v>L175</v>
          </cell>
          <cell r="W1007" t="str">
            <v>Rodney</v>
          </cell>
          <cell r="X1007" t="str">
            <v>PL40810</v>
          </cell>
          <cell r="Y1007" t="str">
            <v>Expense</v>
          </cell>
          <cell r="Z1007">
            <v>20090701</v>
          </cell>
          <cell r="AA1007">
            <v>20220630</v>
          </cell>
          <cell r="AB1007">
            <v>1</v>
          </cell>
          <cell r="AC1007" t="str">
            <v>Programme</v>
          </cell>
          <cell r="AD1007">
            <v>0.5</v>
          </cell>
          <cell r="AE1007">
            <v>0</v>
          </cell>
          <cell r="AF1007">
            <v>0</v>
          </cell>
          <cell r="AG1007">
            <v>0.5</v>
          </cell>
          <cell r="AH1007">
            <v>2</v>
          </cell>
          <cell r="AI1007" t="str">
            <v>Local &amp; Sports Parks</v>
          </cell>
          <cell r="AJ1007" t="str">
            <v>Structures parks</v>
          </cell>
          <cell r="AK1007">
            <v>25</v>
          </cell>
          <cell r="AM1007">
            <v>1</v>
          </cell>
          <cell r="AS1007">
            <v>32457</v>
          </cell>
          <cell r="AT1007">
            <v>100000</v>
          </cell>
          <cell r="AU1007">
            <v>205946</v>
          </cell>
          <cell r="AV1007">
            <v>205216</v>
          </cell>
          <cell r="AW1007">
            <v>205408</v>
          </cell>
          <cell r="AX1007">
            <v>205404</v>
          </cell>
          <cell r="AY1007">
            <v>205236</v>
          </cell>
          <cell r="AZ1007">
            <v>205722</v>
          </cell>
          <cell r="BA1007">
            <v>205000</v>
          </cell>
          <cell r="BB1007">
            <v>205000</v>
          </cell>
          <cell r="BC1007">
            <v>205000</v>
          </cell>
          <cell r="BD1007">
            <v>3.1E-2</v>
          </cell>
          <cell r="BE1007">
            <v>6.1930000000000041E-2</v>
          </cell>
          <cell r="BF1007">
            <v>9.3787900000000146E-2</v>
          </cell>
          <cell r="BG1007">
            <v>0.12878911280000027</v>
          </cell>
          <cell r="BH1007">
            <v>0.16491036440960039</v>
          </cell>
          <cell r="BI1007">
            <v>0.19869276497747879</v>
          </cell>
          <cell r="BJ1007">
            <v>0.23225616239684821</v>
          </cell>
          <cell r="BK1007">
            <v>0.27045610343115034</v>
          </cell>
          <cell r="BL1007">
            <v>0.31238115484437823</v>
          </cell>
          <cell r="BM1007">
            <v>0.35568973295424255</v>
          </cell>
          <cell r="BN1007">
            <v>0</v>
          </cell>
          <cell r="BO1007">
            <v>3100</v>
          </cell>
          <cell r="BP1007">
            <v>12754.235780000008</v>
          </cell>
          <cell r="BQ1007">
            <v>19246.77768640003</v>
          </cell>
          <cell r="BR1007">
            <v>26454.314082022454</v>
          </cell>
          <cell r="BS1007">
            <v>33873.248491189559</v>
          </cell>
          <cell r="BT1007">
            <v>40778.90831291784</v>
          </cell>
          <cell r="BU1007">
            <v>47780.202240604405</v>
          </cell>
          <cell r="BV1007">
            <v>55443.501203385822</v>
          </cell>
          <cell r="BW1007">
            <v>64038.136743097537</v>
          </cell>
          <cell r="BX1007">
            <v>72916.395255619718</v>
          </cell>
          <cell r="BY1007">
            <v>32457</v>
          </cell>
          <cell r="BZ1007">
            <v>103100</v>
          </cell>
          <cell r="CA1007">
            <v>218700.23578000002</v>
          </cell>
          <cell r="CB1007">
            <v>224462.77768640002</v>
          </cell>
          <cell r="CC1007">
            <v>231862.31408202247</v>
          </cell>
          <cell r="CD1007">
            <v>239277.24849118956</v>
          </cell>
          <cell r="CE1007">
            <v>246014.90831291783</v>
          </cell>
          <cell r="CF1007">
            <v>253502.20224060441</v>
          </cell>
          <cell r="CG1007">
            <v>260443.50120338582</v>
          </cell>
          <cell r="CH1007">
            <v>269038.13674309757</v>
          </cell>
          <cell r="CI1007">
            <v>277916.39525561972</v>
          </cell>
          <cell r="CK1007">
            <v>16228.5</v>
          </cell>
          <cell r="CL1007">
            <v>51550</v>
          </cell>
          <cell r="CM1007">
            <v>109350.11789000001</v>
          </cell>
          <cell r="CN1007">
            <v>112231.38884320001</v>
          </cell>
          <cell r="CO1007">
            <v>115931.15704101123</v>
          </cell>
          <cell r="CP1007">
            <v>119638.62424559478</v>
          </cell>
          <cell r="CQ1007">
            <v>123007.45415645892</v>
          </cell>
          <cell r="CR1007">
            <v>126751.10112030221</v>
          </cell>
          <cell r="CS1007">
            <v>130221.75060169291</v>
          </cell>
          <cell r="CT1007">
            <v>134519.06837154878</v>
          </cell>
          <cell r="CU1007">
            <v>138958.19762780986</v>
          </cell>
          <cell r="CW1007">
            <v>0</v>
          </cell>
          <cell r="CX1007">
            <v>0</v>
          </cell>
          <cell r="CY1007">
            <v>0</v>
          </cell>
          <cell r="CZ1007">
            <v>0</v>
          </cell>
          <cell r="DA1007">
            <v>0</v>
          </cell>
          <cell r="DB1007">
            <v>0</v>
          </cell>
          <cell r="DC1007">
            <v>0</v>
          </cell>
          <cell r="DD1007">
            <v>0</v>
          </cell>
          <cell r="DE1007">
            <v>0</v>
          </cell>
          <cell r="DF1007">
            <v>0</v>
          </cell>
          <cell r="DG1007">
            <v>0</v>
          </cell>
          <cell r="DI1007">
            <v>16228.5</v>
          </cell>
          <cell r="DJ1007">
            <v>51550</v>
          </cell>
          <cell r="DK1007">
            <v>109350.11789000001</v>
          </cell>
          <cell r="DL1007">
            <v>112231.38884320001</v>
          </cell>
          <cell r="DM1007">
            <v>115931.15704101123</v>
          </cell>
          <cell r="DN1007">
            <v>119638.62424559478</v>
          </cell>
          <cell r="DO1007">
            <v>123007.45415645892</v>
          </cell>
          <cell r="DP1007">
            <v>126751.10112030221</v>
          </cell>
          <cell r="DQ1007">
            <v>130221.75060169291</v>
          </cell>
          <cell r="DR1007">
            <v>134519.06837154878</v>
          </cell>
          <cell r="DS1007">
            <v>138958.19762780986</v>
          </cell>
          <cell r="DU1007" t="str">
            <v>RDC 42172-1</v>
          </cell>
          <cell r="DV1007">
            <v>0</v>
          </cell>
          <cell r="DW1007">
            <v>0</v>
          </cell>
          <cell r="DX1007">
            <v>2</v>
          </cell>
          <cell r="DY1007">
            <v>1947932</v>
          </cell>
          <cell r="DZ1007">
            <v>2324317.7197952373</v>
          </cell>
          <cell r="EB1007">
            <v>2324317.7197952373</v>
          </cell>
          <cell r="EC1007" t="str">
            <v>Def</v>
          </cell>
          <cell r="ED1007" t="str">
            <v>Local Recreational Facilities</v>
          </cell>
        </row>
        <row r="1008">
          <cell r="D1008" t="str">
            <v>PC2130305</v>
          </cell>
          <cell r="E1008" t="str">
            <v>Stanmore Bay - dune development - Stage 1</v>
          </cell>
          <cell r="F1008" t="str">
            <v>Auckland Council</v>
          </cell>
          <cell r="G1008" t="str">
            <v>Parks, sports and recreation</v>
          </cell>
          <cell r="H1008" t="str">
            <v>E171205</v>
          </cell>
          <cell r="I1008" t="str">
            <v>Local and sports parks - north management</v>
          </cell>
          <cell r="J1008" t="str">
            <v>Lifestyle and culture</v>
          </cell>
          <cell r="K1008" t="str">
            <v>Local parks services</v>
          </cell>
          <cell r="L1008" t="str">
            <v>Local parks</v>
          </cell>
          <cell r="M1008" t="str">
            <v>Local activities</v>
          </cell>
          <cell r="N1008" t="str">
            <v>Local parks services</v>
          </cell>
          <cell r="O1008" t="str">
            <v>Local parks</v>
          </cell>
          <cell r="P1008" t="str">
            <v>Lifestyle and culture</v>
          </cell>
          <cell r="Q1008" t="str">
            <v>Local parks services</v>
          </cell>
          <cell r="R1008" t="str">
            <v>Local parks</v>
          </cell>
          <cell r="S1008" t="str">
            <v>A1241205</v>
          </cell>
          <cell r="T1008" t="str">
            <v>A1241205</v>
          </cell>
          <cell r="U1008" t="str">
            <v>Local parks</v>
          </cell>
          <cell r="V1008" t="str">
            <v>L125</v>
          </cell>
          <cell r="W1008" t="str">
            <v>Hibiscus and Bays</v>
          </cell>
          <cell r="X1008" t="str">
            <v>FY12 - Only</v>
          </cell>
          <cell r="Y1008" t="str">
            <v>Expense</v>
          </cell>
          <cell r="Z1008">
            <v>20110701</v>
          </cell>
          <cell r="AA1008">
            <v>20120630</v>
          </cell>
          <cell r="AB1008">
            <v>1</v>
          </cell>
          <cell r="AC1008" t="str">
            <v>Programme</v>
          </cell>
          <cell r="AD1008">
            <v>1</v>
          </cell>
          <cell r="AE1008">
            <v>0</v>
          </cell>
          <cell r="AF1008">
            <v>0</v>
          </cell>
          <cell r="AG1008">
            <v>0</v>
          </cell>
          <cell r="AH1008">
            <v>2</v>
          </cell>
          <cell r="AI1008" t="str">
            <v>Local &amp; Sports Parks</v>
          </cell>
          <cell r="AJ1008" t="str">
            <v>Structures parks</v>
          </cell>
          <cell r="AK1008">
            <v>20</v>
          </cell>
          <cell r="AM1008">
            <v>1</v>
          </cell>
          <cell r="AS1008">
            <v>46532</v>
          </cell>
          <cell r="AV1008">
            <v>0</v>
          </cell>
          <cell r="BD1008">
            <v>3.1E-2</v>
          </cell>
          <cell r="BE1008">
            <v>6.1930000000000041E-2</v>
          </cell>
          <cell r="BF1008">
            <v>9.3787900000000146E-2</v>
          </cell>
          <cell r="BG1008">
            <v>0.12878911280000027</v>
          </cell>
          <cell r="BH1008">
            <v>0.16491036440960039</v>
          </cell>
          <cell r="BI1008">
            <v>0.19869276497747879</v>
          </cell>
          <cell r="BJ1008">
            <v>0.23225616239684821</v>
          </cell>
          <cell r="BK1008">
            <v>0.27045610343115034</v>
          </cell>
          <cell r="BL1008">
            <v>0.31238115484437823</v>
          </cell>
          <cell r="BM1008">
            <v>0.35568973295424255</v>
          </cell>
          <cell r="BN1008">
            <v>0</v>
          </cell>
          <cell r="BO1008">
            <v>0</v>
          </cell>
          <cell r="BP1008">
            <v>0</v>
          </cell>
          <cell r="BQ1008">
            <v>0</v>
          </cell>
          <cell r="BR1008">
            <v>0</v>
          </cell>
          <cell r="BS1008">
            <v>0</v>
          </cell>
          <cell r="BT1008">
            <v>0</v>
          </cell>
          <cell r="BU1008">
            <v>0</v>
          </cell>
          <cell r="BV1008">
            <v>0</v>
          </cell>
          <cell r="BW1008">
            <v>0</v>
          </cell>
          <cell r="BX1008">
            <v>0</v>
          </cell>
          <cell r="BY1008">
            <v>46532</v>
          </cell>
          <cell r="BZ1008">
            <v>0</v>
          </cell>
          <cell r="CA1008">
            <v>0</v>
          </cell>
          <cell r="CB1008">
            <v>0</v>
          </cell>
          <cell r="CC1008">
            <v>0</v>
          </cell>
          <cell r="CD1008">
            <v>0</v>
          </cell>
          <cell r="CE1008">
            <v>0</v>
          </cell>
          <cell r="CF1008">
            <v>0</v>
          </cell>
          <cell r="CG1008">
            <v>0</v>
          </cell>
          <cell r="CH1008">
            <v>0</v>
          </cell>
          <cell r="CI1008">
            <v>0</v>
          </cell>
          <cell r="CK1008">
            <v>46532</v>
          </cell>
          <cell r="CL1008">
            <v>0</v>
          </cell>
          <cell r="CM1008">
            <v>0</v>
          </cell>
          <cell r="CN1008">
            <v>0</v>
          </cell>
          <cell r="CO1008">
            <v>0</v>
          </cell>
          <cell r="CP1008">
            <v>0</v>
          </cell>
          <cell r="CQ1008">
            <v>0</v>
          </cell>
          <cell r="CR1008">
            <v>0</v>
          </cell>
          <cell r="CS1008">
            <v>0</v>
          </cell>
          <cell r="CT1008">
            <v>0</v>
          </cell>
          <cell r="CU1008">
            <v>0</v>
          </cell>
          <cell r="CW1008">
            <v>0</v>
          </cell>
          <cell r="CX1008">
            <v>0</v>
          </cell>
          <cell r="CY1008">
            <v>0</v>
          </cell>
          <cell r="CZ1008">
            <v>0</v>
          </cell>
          <cell r="DA1008">
            <v>0</v>
          </cell>
          <cell r="DB1008">
            <v>0</v>
          </cell>
          <cell r="DC1008">
            <v>0</v>
          </cell>
          <cell r="DD1008">
            <v>0</v>
          </cell>
          <cell r="DE1008">
            <v>0</v>
          </cell>
          <cell r="DF1008">
            <v>0</v>
          </cell>
          <cell r="DG1008">
            <v>0</v>
          </cell>
          <cell r="DI1008">
            <v>0</v>
          </cell>
          <cell r="DJ1008">
            <v>0</v>
          </cell>
          <cell r="DK1008">
            <v>0</v>
          </cell>
          <cell r="DL1008">
            <v>0</v>
          </cell>
          <cell r="DM1008">
            <v>0</v>
          </cell>
          <cell r="DN1008">
            <v>0</v>
          </cell>
          <cell r="DO1008">
            <v>0</v>
          </cell>
          <cell r="DP1008">
            <v>0</v>
          </cell>
          <cell r="DQ1008">
            <v>0</v>
          </cell>
          <cell r="DR1008">
            <v>0</v>
          </cell>
          <cell r="DS1008">
            <v>0</v>
          </cell>
          <cell r="DU1008" t="str">
            <v>RDC 41650-1</v>
          </cell>
          <cell r="DV1008">
            <v>0</v>
          </cell>
          <cell r="DW1008">
            <v>0</v>
          </cell>
          <cell r="DX1008">
            <v>1</v>
          </cell>
          <cell r="DY1008">
            <v>0</v>
          </cell>
          <cell r="DZ1008">
            <v>0</v>
          </cell>
          <cell r="EB1008">
            <v>0</v>
          </cell>
          <cell r="EC1008" t="str">
            <v>Def</v>
          </cell>
          <cell r="ED1008" t="str">
            <v>Local Recreational Facilities</v>
          </cell>
        </row>
        <row r="1009">
          <cell r="D1009" t="str">
            <v>PC2130307</v>
          </cell>
          <cell r="E1009" t="str">
            <v>Stillwater Reserve - replacement playground</v>
          </cell>
          <cell r="F1009" t="str">
            <v>Auckland Council</v>
          </cell>
          <cell r="G1009" t="str">
            <v>Parks, sports and recreation</v>
          </cell>
          <cell r="H1009" t="str">
            <v>E171205</v>
          </cell>
          <cell r="I1009" t="str">
            <v>Local and sports parks - north management</v>
          </cell>
          <cell r="J1009" t="str">
            <v>Lifestyle and culture</v>
          </cell>
          <cell r="K1009" t="str">
            <v>Local parks services</v>
          </cell>
          <cell r="L1009" t="str">
            <v>Local parks</v>
          </cell>
          <cell r="M1009" t="str">
            <v>Local activities</v>
          </cell>
          <cell r="N1009" t="str">
            <v>Local parks services</v>
          </cell>
          <cell r="O1009" t="str">
            <v>Local parks</v>
          </cell>
          <cell r="P1009" t="str">
            <v>Lifestyle and culture</v>
          </cell>
          <cell r="Q1009" t="str">
            <v>Local parks services</v>
          </cell>
          <cell r="R1009" t="str">
            <v>Local parks</v>
          </cell>
          <cell r="S1009" t="str">
            <v>A1241205</v>
          </cell>
          <cell r="T1009" t="str">
            <v>A1241205</v>
          </cell>
          <cell r="U1009" t="str">
            <v>Local parks</v>
          </cell>
          <cell r="V1009" t="str">
            <v>L125</v>
          </cell>
          <cell r="W1009" t="str">
            <v>Hibiscus and Bays</v>
          </cell>
          <cell r="X1009" t="str">
            <v>PL40810</v>
          </cell>
          <cell r="Y1009" t="str">
            <v>Expense</v>
          </cell>
          <cell r="Z1009">
            <v>20120701</v>
          </cell>
          <cell r="AA1009">
            <v>20150630</v>
          </cell>
          <cell r="AB1009">
            <v>2</v>
          </cell>
          <cell r="AC1009" t="str">
            <v>Discrete</v>
          </cell>
          <cell r="AD1009">
            <v>0</v>
          </cell>
          <cell r="AE1009">
            <v>0</v>
          </cell>
          <cell r="AF1009">
            <v>0.34</v>
          </cell>
          <cell r="AG1009">
            <v>0.66</v>
          </cell>
          <cell r="AH1009">
            <v>2</v>
          </cell>
          <cell r="AI1009" t="str">
            <v>Local &amp; Sports Parks</v>
          </cell>
          <cell r="AJ1009" t="str">
            <v>Structures parks</v>
          </cell>
          <cell r="AK1009">
            <v>25</v>
          </cell>
          <cell r="AM1009">
            <v>0.66</v>
          </cell>
          <cell r="AO1009">
            <v>0.34</v>
          </cell>
          <cell r="AT1009">
            <v>68031.48</v>
          </cell>
          <cell r="AV1009">
            <v>35046.519999999997</v>
          </cell>
          <cell r="BD1009">
            <v>3.1E-2</v>
          </cell>
          <cell r="BE1009">
            <v>6.1930000000000041E-2</v>
          </cell>
          <cell r="BF1009">
            <v>9.3787900000000146E-2</v>
          </cell>
          <cell r="BG1009">
            <v>0.12878911280000027</v>
          </cell>
          <cell r="BH1009">
            <v>0.16491036440960039</v>
          </cell>
          <cell r="BI1009">
            <v>0.19869276497747879</v>
          </cell>
          <cell r="BJ1009">
            <v>0.23225616239684821</v>
          </cell>
          <cell r="BK1009">
            <v>0.27045610343115034</v>
          </cell>
          <cell r="BL1009">
            <v>0.31238115484437823</v>
          </cell>
          <cell r="BM1009">
            <v>0.35568973295424255</v>
          </cell>
          <cell r="BN1009">
            <v>0</v>
          </cell>
          <cell r="BO1009">
            <v>2108.97588</v>
          </cell>
          <cell r="BP1009">
            <v>0</v>
          </cell>
          <cell r="BQ1009">
            <v>3286.939513108005</v>
          </cell>
          <cell r="BR1009">
            <v>0</v>
          </cell>
          <cell r="BS1009">
            <v>0</v>
          </cell>
          <cell r="BT1009">
            <v>0</v>
          </cell>
          <cell r="BU1009">
            <v>0</v>
          </cell>
          <cell r="BV1009">
            <v>0</v>
          </cell>
          <cell r="BW1009">
            <v>0</v>
          </cell>
          <cell r="BX1009">
            <v>0</v>
          </cell>
          <cell r="BY1009">
            <v>0</v>
          </cell>
          <cell r="BZ1009">
            <v>70140.455879999994</v>
          </cell>
          <cell r="CA1009">
            <v>0</v>
          </cell>
          <cell r="CB1009">
            <v>38333.459513107999</v>
          </cell>
          <cell r="CC1009">
            <v>0</v>
          </cell>
          <cell r="CD1009">
            <v>0</v>
          </cell>
          <cell r="CE1009">
            <v>0</v>
          </cell>
          <cell r="CF1009">
            <v>0</v>
          </cell>
          <cell r="CG1009">
            <v>0</v>
          </cell>
          <cell r="CH1009">
            <v>0</v>
          </cell>
          <cell r="CI1009">
            <v>0</v>
          </cell>
          <cell r="CK1009">
            <v>0</v>
          </cell>
          <cell r="CL1009">
            <v>0</v>
          </cell>
          <cell r="CM1009">
            <v>0</v>
          </cell>
          <cell r="CN1009">
            <v>0</v>
          </cell>
          <cell r="CO1009">
            <v>0</v>
          </cell>
          <cell r="CP1009">
            <v>0</v>
          </cell>
          <cell r="CQ1009">
            <v>0</v>
          </cell>
          <cell r="CR1009">
            <v>0</v>
          </cell>
          <cell r="CS1009">
            <v>0</v>
          </cell>
          <cell r="CT1009">
            <v>0</v>
          </cell>
          <cell r="CU1009">
            <v>0</v>
          </cell>
          <cell r="CW1009">
            <v>0</v>
          </cell>
          <cell r="CX1009">
            <v>23847.754999199999</v>
          </cell>
          <cell r="CY1009">
            <v>0</v>
          </cell>
          <cell r="CZ1009">
            <v>13033.37623445672</v>
          </cell>
          <cell r="DA1009">
            <v>0</v>
          </cell>
          <cell r="DB1009">
            <v>0</v>
          </cell>
          <cell r="DC1009">
            <v>0</v>
          </cell>
          <cell r="DD1009">
            <v>0</v>
          </cell>
          <cell r="DE1009">
            <v>0</v>
          </cell>
          <cell r="DF1009">
            <v>0</v>
          </cell>
          <cell r="DG1009">
            <v>0</v>
          </cell>
          <cell r="DI1009">
            <v>0</v>
          </cell>
          <cell r="DJ1009">
            <v>46292.700880799996</v>
          </cell>
          <cell r="DK1009">
            <v>0</v>
          </cell>
          <cell r="DL1009">
            <v>25300.08327865128</v>
          </cell>
          <cell r="DM1009">
            <v>0</v>
          </cell>
          <cell r="DN1009">
            <v>0</v>
          </cell>
          <cell r="DO1009">
            <v>0</v>
          </cell>
          <cell r="DP1009">
            <v>0</v>
          </cell>
          <cell r="DQ1009">
            <v>0</v>
          </cell>
          <cell r="DR1009">
            <v>0</v>
          </cell>
          <cell r="DS1009">
            <v>0</v>
          </cell>
          <cell r="DU1009" t="str">
            <v>RDC 41664-1</v>
          </cell>
          <cell r="DV1009">
            <v>35046.520000000004</v>
          </cell>
          <cell r="DW1009">
            <v>1</v>
          </cell>
          <cell r="DX1009">
            <v>1</v>
          </cell>
          <cell r="DY1009">
            <v>103078</v>
          </cell>
          <cell r="DZ1009">
            <v>108473.91539310799</v>
          </cell>
          <cell r="EB1009">
            <v>108473.91539310799</v>
          </cell>
          <cell r="EC1009" t="str">
            <v>Def</v>
          </cell>
          <cell r="ED1009" t="str">
            <v>Local Recreational Facilities</v>
          </cell>
        </row>
        <row r="1010">
          <cell r="D1010" t="str">
            <v>PC2130309</v>
          </cell>
          <cell r="E1010" t="str">
            <v>Swann Beach (Hurdlow Beach) - new stair access</v>
          </cell>
          <cell r="F1010" t="str">
            <v>Auckland Council</v>
          </cell>
          <cell r="G1010" t="str">
            <v>Parks, sports and recreation</v>
          </cell>
          <cell r="H1010" t="str">
            <v>E171205</v>
          </cell>
          <cell r="I1010" t="str">
            <v>Local and sports parks - north management</v>
          </cell>
          <cell r="J1010" t="str">
            <v>Lifestyle and culture</v>
          </cell>
          <cell r="K1010" t="str">
            <v>Local parks services</v>
          </cell>
          <cell r="L1010" t="str">
            <v>Local parks</v>
          </cell>
          <cell r="M1010" t="str">
            <v>Local activities</v>
          </cell>
          <cell r="N1010" t="str">
            <v>Local parks services</v>
          </cell>
          <cell r="O1010" t="str">
            <v>Local parks</v>
          </cell>
          <cell r="P1010" t="str">
            <v>Lifestyle and culture</v>
          </cell>
          <cell r="Q1010" t="str">
            <v>Local parks services</v>
          </cell>
          <cell r="R1010" t="str">
            <v>Local parks</v>
          </cell>
          <cell r="S1010" t="str">
            <v>A1241205</v>
          </cell>
          <cell r="T1010" t="str">
            <v>A1241205</v>
          </cell>
          <cell r="U1010" t="str">
            <v>Local parks</v>
          </cell>
          <cell r="V1010" t="str">
            <v>L125</v>
          </cell>
          <cell r="W1010" t="str">
            <v>Hibiscus and Bays</v>
          </cell>
          <cell r="X1010" t="str">
            <v>FY12 - Only</v>
          </cell>
          <cell r="Y1010" t="str">
            <v>Expense</v>
          </cell>
          <cell r="Z1010">
            <v>20100701</v>
          </cell>
          <cell r="AA1010">
            <v>20120630</v>
          </cell>
          <cell r="AB1010">
            <v>2</v>
          </cell>
          <cell r="AC1010" t="str">
            <v>Discrete</v>
          </cell>
          <cell r="AD1010">
            <v>1</v>
          </cell>
          <cell r="AE1010">
            <v>0</v>
          </cell>
          <cell r="AF1010">
            <v>0</v>
          </cell>
          <cell r="AG1010">
            <v>0</v>
          </cell>
          <cell r="AH1010">
            <v>2</v>
          </cell>
          <cell r="AI1010" t="str">
            <v>Local &amp; Sports Parks</v>
          </cell>
          <cell r="AJ1010" t="str">
            <v>Structures parks</v>
          </cell>
          <cell r="AK1010">
            <v>25</v>
          </cell>
          <cell r="AM1010">
            <v>1</v>
          </cell>
          <cell r="AS1010">
            <v>28851</v>
          </cell>
          <cell r="BD1010">
            <v>3.1E-2</v>
          </cell>
          <cell r="BE1010">
            <v>6.1930000000000041E-2</v>
          </cell>
          <cell r="BF1010">
            <v>9.3787900000000146E-2</v>
          </cell>
          <cell r="BG1010">
            <v>0.12878911280000027</v>
          </cell>
          <cell r="BH1010">
            <v>0.16491036440960039</v>
          </cell>
          <cell r="BI1010">
            <v>0.19869276497747879</v>
          </cell>
          <cell r="BJ1010">
            <v>0.23225616239684821</v>
          </cell>
          <cell r="BK1010">
            <v>0.27045610343115034</v>
          </cell>
          <cell r="BL1010">
            <v>0.31238115484437823</v>
          </cell>
          <cell r="BM1010">
            <v>0.35568973295424255</v>
          </cell>
          <cell r="BN1010">
            <v>0</v>
          </cell>
          <cell r="BO1010">
            <v>0</v>
          </cell>
          <cell r="BP1010">
            <v>0</v>
          </cell>
          <cell r="BQ1010">
            <v>0</v>
          </cell>
          <cell r="BR1010">
            <v>0</v>
          </cell>
          <cell r="BS1010">
            <v>0</v>
          </cell>
          <cell r="BT1010">
            <v>0</v>
          </cell>
          <cell r="BU1010">
            <v>0</v>
          </cell>
          <cell r="BV1010">
            <v>0</v>
          </cell>
          <cell r="BW1010">
            <v>0</v>
          </cell>
          <cell r="BX1010">
            <v>0</v>
          </cell>
          <cell r="BY1010">
            <v>28851</v>
          </cell>
          <cell r="BZ1010">
            <v>0</v>
          </cell>
          <cell r="CA1010">
            <v>0</v>
          </cell>
          <cell r="CB1010">
            <v>0</v>
          </cell>
          <cell r="CC1010">
            <v>0</v>
          </cell>
          <cell r="CD1010">
            <v>0</v>
          </cell>
          <cell r="CE1010">
            <v>0</v>
          </cell>
          <cell r="CF1010">
            <v>0</v>
          </cell>
          <cell r="CG1010">
            <v>0</v>
          </cell>
          <cell r="CH1010">
            <v>0</v>
          </cell>
          <cell r="CI1010">
            <v>0</v>
          </cell>
          <cell r="CK1010">
            <v>28851</v>
          </cell>
          <cell r="CL1010">
            <v>0</v>
          </cell>
          <cell r="CM1010">
            <v>0</v>
          </cell>
          <cell r="CN1010">
            <v>0</v>
          </cell>
          <cell r="CO1010">
            <v>0</v>
          </cell>
          <cell r="CP1010">
            <v>0</v>
          </cell>
          <cell r="CQ1010">
            <v>0</v>
          </cell>
          <cell r="CR1010">
            <v>0</v>
          </cell>
          <cell r="CS1010">
            <v>0</v>
          </cell>
          <cell r="CT1010">
            <v>0</v>
          </cell>
          <cell r="CU1010">
            <v>0</v>
          </cell>
          <cell r="CW1010">
            <v>0</v>
          </cell>
          <cell r="CX1010">
            <v>0</v>
          </cell>
          <cell r="CY1010">
            <v>0</v>
          </cell>
          <cell r="CZ1010">
            <v>0</v>
          </cell>
          <cell r="DA1010">
            <v>0</v>
          </cell>
          <cell r="DB1010">
            <v>0</v>
          </cell>
          <cell r="DC1010">
            <v>0</v>
          </cell>
          <cell r="DD1010">
            <v>0</v>
          </cell>
          <cell r="DE1010">
            <v>0</v>
          </cell>
          <cell r="DF1010">
            <v>0</v>
          </cell>
          <cell r="DG1010">
            <v>0</v>
          </cell>
          <cell r="DI1010">
            <v>0</v>
          </cell>
          <cell r="DJ1010">
            <v>0</v>
          </cell>
          <cell r="DK1010">
            <v>0</v>
          </cell>
          <cell r="DL1010">
            <v>0</v>
          </cell>
          <cell r="DM1010">
            <v>0</v>
          </cell>
          <cell r="DN1010">
            <v>0</v>
          </cell>
          <cell r="DO1010">
            <v>0</v>
          </cell>
          <cell r="DP1010">
            <v>0</v>
          </cell>
          <cell r="DQ1010">
            <v>0</v>
          </cell>
          <cell r="DR1010">
            <v>0</v>
          </cell>
          <cell r="DS1010">
            <v>0</v>
          </cell>
          <cell r="DU1010" t="str">
            <v>RDC 41651-1</v>
          </cell>
          <cell r="DV1010">
            <v>0</v>
          </cell>
          <cell r="DW1010">
            <v>0</v>
          </cell>
          <cell r="DX1010">
            <v>1</v>
          </cell>
          <cell r="DY1010">
            <v>0</v>
          </cell>
          <cell r="DZ1010">
            <v>0</v>
          </cell>
          <cell r="EB1010">
            <v>0</v>
          </cell>
          <cell r="EC1010" t="str">
            <v>Def</v>
          </cell>
          <cell r="ED1010" t="str">
            <v>Local Recreational Facilities</v>
          </cell>
        </row>
        <row r="1011">
          <cell r="D1011" t="str">
            <v>PC2130310</v>
          </cell>
          <cell r="E1011" t="str">
            <v>Sea Wall West End - Design And Consent (Tindalls Bay)</v>
          </cell>
          <cell r="F1011" t="str">
            <v>Auckland Council</v>
          </cell>
          <cell r="G1011" t="str">
            <v>Parks, sports and recreation</v>
          </cell>
          <cell r="H1011" t="str">
            <v>E171205</v>
          </cell>
          <cell r="I1011" t="str">
            <v>Local and sports parks - north management</v>
          </cell>
          <cell r="J1011" t="str">
            <v>Lifestyle and culture</v>
          </cell>
          <cell r="K1011" t="str">
            <v>Local parks services</v>
          </cell>
          <cell r="L1011" t="str">
            <v>Local parks</v>
          </cell>
          <cell r="M1011" t="str">
            <v>Local activities</v>
          </cell>
          <cell r="N1011" t="str">
            <v>Local parks services</v>
          </cell>
          <cell r="O1011" t="str">
            <v>Local parks</v>
          </cell>
          <cell r="P1011" t="str">
            <v>Lifestyle and culture</v>
          </cell>
          <cell r="Q1011" t="str">
            <v>Local parks services</v>
          </cell>
          <cell r="R1011" t="str">
            <v>Local parks</v>
          </cell>
          <cell r="S1011" t="str">
            <v>A1241205</v>
          </cell>
          <cell r="T1011" t="str">
            <v>A1241205</v>
          </cell>
          <cell r="U1011" t="str">
            <v>Local parks</v>
          </cell>
          <cell r="V1011" t="str">
            <v>L125</v>
          </cell>
          <cell r="W1011" t="str">
            <v>Hibiscus and Bays</v>
          </cell>
          <cell r="X1011" t="str">
            <v>PL40810</v>
          </cell>
          <cell r="Y1011" t="str">
            <v>Expense</v>
          </cell>
          <cell r="Z1011">
            <v>20130701</v>
          </cell>
          <cell r="AA1011">
            <v>20140630</v>
          </cell>
          <cell r="AB1011">
            <v>2</v>
          </cell>
          <cell r="AC1011" t="str">
            <v>Discrete</v>
          </cell>
          <cell r="AD1011">
            <v>1</v>
          </cell>
          <cell r="AE1011">
            <v>0</v>
          </cell>
          <cell r="AF1011">
            <v>0</v>
          </cell>
          <cell r="AG1011">
            <v>0</v>
          </cell>
          <cell r="AH1011">
            <v>2</v>
          </cell>
          <cell r="AI1011" t="str">
            <v>Local &amp; Sports Parks</v>
          </cell>
          <cell r="AJ1011" t="str">
            <v>Structures parks</v>
          </cell>
          <cell r="AK1011">
            <v>40</v>
          </cell>
          <cell r="AM1011">
            <v>1</v>
          </cell>
          <cell r="AT1011">
            <v>0</v>
          </cell>
          <cell r="AU1011">
            <v>41398</v>
          </cell>
          <cell r="BD1011">
            <v>3.1E-2</v>
          </cell>
          <cell r="BE1011">
            <v>6.1930000000000041E-2</v>
          </cell>
          <cell r="BF1011">
            <v>9.3787900000000146E-2</v>
          </cell>
          <cell r="BG1011">
            <v>0.12878911280000027</v>
          </cell>
          <cell r="BH1011">
            <v>0.16491036440960039</v>
          </cell>
          <cell r="BI1011">
            <v>0.19869276497747879</v>
          </cell>
          <cell r="BJ1011">
            <v>0.23225616239684821</v>
          </cell>
          <cell r="BK1011">
            <v>0.27045610343115034</v>
          </cell>
          <cell r="BL1011">
            <v>0.31238115484437823</v>
          </cell>
          <cell r="BM1011">
            <v>0.35568973295424255</v>
          </cell>
          <cell r="BN1011">
            <v>0</v>
          </cell>
          <cell r="BO1011">
            <v>0</v>
          </cell>
          <cell r="BP1011">
            <v>2563.7781400000017</v>
          </cell>
          <cell r="BQ1011">
            <v>0</v>
          </cell>
          <cell r="BR1011">
            <v>0</v>
          </cell>
          <cell r="BS1011">
            <v>0</v>
          </cell>
          <cell r="BT1011">
            <v>0</v>
          </cell>
          <cell r="BU1011">
            <v>0</v>
          </cell>
          <cell r="BV1011">
            <v>0</v>
          </cell>
          <cell r="BW1011">
            <v>0</v>
          </cell>
          <cell r="BX1011">
            <v>0</v>
          </cell>
          <cell r="BY1011">
            <v>0</v>
          </cell>
          <cell r="BZ1011">
            <v>0</v>
          </cell>
          <cell r="CA1011">
            <v>43961.778140000002</v>
          </cell>
          <cell r="CB1011">
            <v>0</v>
          </cell>
          <cell r="CC1011">
            <v>0</v>
          </cell>
          <cell r="CD1011">
            <v>0</v>
          </cell>
          <cell r="CE1011">
            <v>0</v>
          </cell>
          <cell r="CF1011">
            <v>0</v>
          </cell>
          <cell r="CG1011">
            <v>0</v>
          </cell>
          <cell r="CH1011">
            <v>0</v>
          </cell>
          <cell r="CI1011">
            <v>0</v>
          </cell>
          <cell r="CK1011">
            <v>0</v>
          </cell>
          <cell r="CL1011">
            <v>0</v>
          </cell>
          <cell r="CM1011">
            <v>43961.778140000002</v>
          </cell>
          <cell r="CN1011">
            <v>0</v>
          </cell>
          <cell r="CO1011">
            <v>0</v>
          </cell>
          <cell r="CP1011">
            <v>0</v>
          </cell>
          <cell r="CQ1011">
            <v>0</v>
          </cell>
          <cell r="CR1011">
            <v>0</v>
          </cell>
          <cell r="CS1011">
            <v>0</v>
          </cell>
          <cell r="CT1011">
            <v>0</v>
          </cell>
          <cell r="CU1011">
            <v>0</v>
          </cell>
          <cell r="CW1011">
            <v>0</v>
          </cell>
          <cell r="CX1011">
            <v>0</v>
          </cell>
          <cell r="CY1011">
            <v>0</v>
          </cell>
          <cell r="CZ1011">
            <v>0</v>
          </cell>
          <cell r="DA1011">
            <v>0</v>
          </cell>
          <cell r="DB1011">
            <v>0</v>
          </cell>
          <cell r="DC1011">
            <v>0</v>
          </cell>
          <cell r="DD1011">
            <v>0</v>
          </cell>
          <cell r="DE1011">
            <v>0</v>
          </cell>
          <cell r="DF1011">
            <v>0</v>
          </cell>
          <cell r="DG1011">
            <v>0</v>
          </cell>
          <cell r="DI1011">
            <v>0</v>
          </cell>
          <cell r="DJ1011">
            <v>0</v>
          </cell>
          <cell r="DK1011">
            <v>0</v>
          </cell>
          <cell r="DL1011">
            <v>0</v>
          </cell>
          <cell r="DM1011">
            <v>0</v>
          </cell>
          <cell r="DN1011">
            <v>0</v>
          </cell>
          <cell r="DO1011">
            <v>0</v>
          </cell>
          <cell r="DP1011">
            <v>0</v>
          </cell>
          <cell r="DQ1011">
            <v>0</v>
          </cell>
          <cell r="DR1011">
            <v>0</v>
          </cell>
          <cell r="DS1011">
            <v>0</v>
          </cell>
          <cell r="DU1011" t="str">
            <v>RDC 41643-2</v>
          </cell>
          <cell r="DV1011">
            <v>0</v>
          </cell>
          <cell r="DW1011">
            <v>0</v>
          </cell>
          <cell r="DX1011">
            <v>1</v>
          </cell>
          <cell r="DY1011">
            <v>41398</v>
          </cell>
          <cell r="DZ1011">
            <v>43961.778140000002</v>
          </cell>
          <cell r="EB1011">
            <v>43961.778140000002</v>
          </cell>
          <cell r="EC1011" t="str">
            <v>Def</v>
          </cell>
          <cell r="ED1011" t="str">
            <v>Local Recreational Facilities</v>
          </cell>
        </row>
        <row r="1012">
          <cell r="D1012" t="str">
            <v>PC2130311</v>
          </cell>
          <cell r="E1012" t="str">
            <v>Sea Wall West End - Design And Consent (Tindalls Bay - Esplanade)</v>
          </cell>
          <cell r="F1012" t="str">
            <v>Auckland Council</v>
          </cell>
          <cell r="G1012" t="str">
            <v>Parks, sports and recreation</v>
          </cell>
          <cell r="H1012" t="str">
            <v>E171205</v>
          </cell>
          <cell r="I1012" t="str">
            <v>Local and sports parks - north management</v>
          </cell>
          <cell r="J1012" t="str">
            <v>Lifestyle and culture</v>
          </cell>
          <cell r="K1012" t="str">
            <v>Local parks services</v>
          </cell>
          <cell r="L1012" t="str">
            <v>Local parks</v>
          </cell>
          <cell r="M1012" t="str">
            <v>Local activities</v>
          </cell>
          <cell r="N1012" t="str">
            <v>Local parks services</v>
          </cell>
          <cell r="O1012" t="str">
            <v>Local parks</v>
          </cell>
          <cell r="P1012" t="str">
            <v>Lifestyle and culture</v>
          </cell>
          <cell r="Q1012" t="str">
            <v>Local parks services</v>
          </cell>
          <cell r="R1012" t="str">
            <v>Local parks</v>
          </cell>
          <cell r="S1012" t="str">
            <v>A1241205</v>
          </cell>
          <cell r="T1012" t="str">
            <v>A1241205</v>
          </cell>
          <cell r="U1012" t="str">
            <v>Local parks</v>
          </cell>
          <cell r="V1012" t="str">
            <v>L125</v>
          </cell>
          <cell r="W1012" t="str">
            <v>Hibiscus and Bays</v>
          </cell>
          <cell r="X1012" t="str">
            <v>PL40810</v>
          </cell>
          <cell r="Y1012" t="str">
            <v>Expense</v>
          </cell>
          <cell r="Z1012">
            <v>20160701</v>
          </cell>
          <cell r="AA1012">
            <v>20170630</v>
          </cell>
          <cell r="AB1012">
            <v>2</v>
          </cell>
          <cell r="AC1012" t="str">
            <v>Discrete</v>
          </cell>
          <cell r="AD1012">
            <v>1</v>
          </cell>
          <cell r="AE1012">
            <v>0</v>
          </cell>
          <cell r="AF1012">
            <v>0</v>
          </cell>
          <cell r="AG1012">
            <v>0</v>
          </cell>
          <cell r="AH1012">
            <v>2</v>
          </cell>
          <cell r="AI1012" t="str">
            <v>Local &amp; Sports Parks</v>
          </cell>
          <cell r="AJ1012" t="str">
            <v>Structures parks</v>
          </cell>
          <cell r="AK1012">
            <v>40</v>
          </cell>
          <cell r="AM1012">
            <v>1</v>
          </cell>
          <cell r="AX1012">
            <v>31231</v>
          </cell>
          <cell r="BD1012">
            <v>3.1E-2</v>
          </cell>
          <cell r="BE1012">
            <v>6.1930000000000041E-2</v>
          </cell>
          <cell r="BF1012">
            <v>9.3787900000000146E-2</v>
          </cell>
          <cell r="BG1012">
            <v>0.12878911280000027</v>
          </cell>
          <cell r="BH1012">
            <v>0.16491036440960039</v>
          </cell>
          <cell r="BI1012">
            <v>0.19869276497747879</v>
          </cell>
          <cell r="BJ1012">
            <v>0.23225616239684821</v>
          </cell>
          <cell r="BK1012">
            <v>0.27045610343115034</v>
          </cell>
          <cell r="BL1012">
            <v>0.31238115484437823</v>
          </cell>
          <cell r="BM1012">
            <v>0.35568973295424255</v>
          </cell>
          <cell r="BN1012">
            <v>0</v>
          </cell>
          <cell r="BO1012">
            <v>0</v>
          </cell>
          <cell r="BP1012">
            <v>0</v>
          </cell>
          <cell r="BQ1012">
            <v>0</v>
          </cell>
          <cell r="BR1012">
            <v>0</v>
          </cell>
          <cell r="BS1012">
            <v>5150.3155908762292</v>
          </cell>
          <cell r="BT1012">
            <v>0</v>
          </cell>
          <cell r="BU1012">
            <v>0</v>
          </cell>
          <cell r="BV1012">
            <v>0</v>
          </cell>
          <cell r="BW1012">
            <v>0</v>
          </cell>
          <cell r="BX1012">
            <v>0</v>
          </cell>
          <cell r="BY1012">
            <v>0</v>
          </cell>
          <cell r="BZ1012">
            <v>0</v>
          </cell>
          <cell r="CA1012">
            <v>0</v>
          </cell>
          <cell r="CB1012">
            <v>0</v>
          </cell>
          <cell r="CC1012">
            <v>0</v>
          </cell>
          <cell r="CD1012">
            <v>36381.315590876227</v>
          </cell>
          <cell r="CE1012">
            <v>0</v>
          </cell>
          <cell r="CF1012">
            <v>0</v>
          </cell>
          <cell r="CG1012">
            <v>0</v>
          </cell>
          <cell r="CH1012">
            <v>0</v>
          </cell>
          <cell r="CI1012">
            <v>0</v>
          </cell>
          <cell r="CK1012">
            <v>0</v>
          </cell>
          <cell r="CL1012">
            <v>0</v>
          </cell>
          <cell r="CM1012">
            <v>0</v>
          </cell>
          <cell r="CN1012">
            <v>0</v>
          </cell>
          <cell r="CO1012">
            <v>0</v>
          </cell>
          <cell r="CP1012">
            <v>36381.315590876227</v>
          </cell>
          <cell r="CQ1012">
            <v>0</v>
          </cell>
          <cell r="CR1012">
            <v>0</v>
          </cell>
          <cell r="CS1012">
            <v>0</v>
          </cell>
          <cell r="CT1012">
            <v>0</v>
          </cell>
          <cell r="CU1012">
            <v>0</v>
          </cell>
          <cell r="CW1012">
            <v>0</v>
          </cell>
          <cell r="CX1012">
            <v>0</v>
          </cell>
          <cell r="CY1012">
            <v>0</v>
          </cell>
          <cell r="CZ1012">
            <v>0</v>
          </cell>
          <cell r="DA1012">
            <v>0</v>
          </cell>
          <cell r="DB1012">
            <v>0</v>
          </cell>
          <cell r="DC1012">
            <v>0</v>
          </cell>
          <cell r="DD1012">
            <v>0</v>
          </cell>
          <cell r="DE1012">
            <v>0</v>
          </cell>
          <cell r="DF1012">
            <v>0</v>
          </cell>
          <cell r="DG1012">
            <v>0</v>
          </cell>
          <cell r="DI1012">
            <v>0</v>
          </cell>
          <cell r="DJ1012">
            <v>0</v>
          </cell>
          <cell r="DK1012">
            <v>0</v>
          </cell>
          <cell r="DL1012">
            <v>0</v>
          </cell>
          <cell r="DM1012">
            <v>0</v>
          </cell>
          <cell r="DN1012">
            <v>0</v>
          </cell>
          <cell r="DO1012">
            <v>0</v>
          </cell>
          <cell r="DP1012">
            <v>0</v>
          </cell>
          <cell r="DQ1012">
            <v>0</v>
          </cell>
          <cell r="DR1012">
            <v>0</v>
          </cell>
          <cell r="DS1012">
            <v>0</v>
          </cell>
          <cell r="DU1012" t="str">
            <v>RDC 41649-2</v>
          </cell>
          <cell r="DV1012">
            <v>0</v>
          </cell>
          <cell r="DW1012">
            <v>0</v>
          </cell>
          <cell r="DX1012">
            <v>1</v>
          </cell>
          <cell r="DY1012">
            <v>31231</v>
          </cell>
          <cell r="DZ1012">
            <v>36381.315590876227</v>
          </cell>
          <cell r="EB1012">
            <v>36381.315590876227</v>
          </cell>
          <cell r="EC1012" t="str">
            <v>Def</v>
          </cell>
          <cell r="ED1012" t="str">
            <v>Local Recreational Facilities</v>
          </cell>
        </row>
        <row r="1013">
          <cell r="D1013" t="str">
            <v>PC2130312a</v>
          </cell>
          <cell r="E1013" t="str">
            <v>Toilet and changing room renewals</v>
          </cell>
          <cell r="F1013" t="str">
            <v>Auckland Council</v>
          </cell>
          <cell r="G1013" t="str">
            <v>Parks, sports and recreation</v>
          </cell>
          <cell r="H1013" t="str">
            <v>E171205</v>
          </cell>
          <cell r="I1013" t="str">
            <v>Local and sports parks - north management</v>
          </cell>
          <cell r="J1013" t="str">
            <v>Lifestyle and culture</v>
          </cell>
          <cell r="K1013" t="str">
            <v>Local parks services</v>
          </cell>
          <cell r="L1013" t="str">
            <v>Local parks</v>
          </cell>
          <cell r="M1013" t="str">
            <v>Local activities</v>
          </cell>
          <cell r="N1013" t="str">
            <v>Local parks services</v>
          </cell>
          <cell r="O1013" t="str">
            <v>Local parks</v>
          </cell>
          <cell r="P1013" t="str">
            <v>Lifestyle and culture</v>
          </cell>
          <cell r="Q1013" t="str">
            <v>Local parks services</v>
          </cell>
          <cell r="R1013" t="str">
            <v>Local parks</v>
          </cell>
          <cell r="S1013" t="str">
            <v>A1241205</v>
          </cell>
          <cell r="T1013" t="str">
            <v>A1241205</v>
          </cell>
          <cell r="U1013" t="str">
            <v>Local parks</v>
          </cell>
          <cell r="V1013" t="str">
            <v>L125</v>
          </cell>
          <cell r="W1013" t="str">
            <v>Hibiscus and Bays</v>
          </cell>
          <cell r="X1013" t="str">
            <v>PL40810</v>
          </cell>
          <cell r="Y1013" t="str">
            <v>Expense</v>
          </cell>
          <cell r="Z1013">
            <v>20120701</v>
          </cell>
          <cell r="AA1013">
            <v>20130630</v>
          </cell>
          <cell r="AB1013">
            <v>1</v>
          </cell>
          <cell r="AC1013" t="str">
            <v>Programme</v>
          </cell>
          <cell r="AD1013">
            <v>0.66</v>
          </cell>
          <cell r="AE1013">
            <v>0</v>
          </cell>
          <cell r="AF1013">
            <v>0.34</v>
          </cell>
          <cell r="AG1013">
            <v>0</v>
          </cell>
          <cell r="AH1013">
            <v>2</v>
          </cell>
          <cell r="AI1013" t="str">
            <v>Local &amp; Sports Parks</v>
          </cell>
          <cell r="AJ1013" t="str">
            <v>Buildings (Capex)</v>
          </cell>
          <cell r="AK1013">
            <v>75</v>
          </cell>
          <cell r="AM1013">
            <v>0.66</v>
          </cell>
          <cell r="AO1013">
            <v>0.34</v>
          </cell>
          <cell r="AT1013">
            <v>15923</v>
          </cell>
          <cell r="BD1013">
            <v>3.1E-2</v>
          </cell>
          <cell r="BE1013">
            <v>6.1930000000000041E-2</v>
          </cell>
          <cell r="BF1013">
            <v>9.3787900000000146E-2</v>
          </cell>
          <cell r="BG1013">
            <v>0.12878911280000027</v>
          </cell>
          <cell r="BH1013">
            <v>0.16491036440960039</v>
          </cell>
          <cell r="BI1013">
            <v>0.19869276497747879</v>
          </cell>
          <cell r="BJ1013">
            <v>0.23225616239684821</v>
          </cell>
          <cell r="BK1013">
            <v>0.27045610343115034</v>
          </cell>
          <cell r="BL1013">
            <v>0.31238115484437823</v>
          </cell>
          <cell r="BM1013">
            <v>0.35568973295424255</v>
          </cell>
          <cell r="BN1013">
            <v>0</v>
          </cell>
          <cell r="BO1013">
            <v>493.613</v>
          </cell>
          <cell r="BP1013">
            <v>0</v>
          </cell>
          <cell r="BQ1013">
            <v>0</v>
          </cell>
          <cell r="BR1013">
            <v>0</v>
          </cell>
          <cell r="BS1013">
            <v>0</v>
          </cell>
          <cell r="BT1013">
            <v>0</v>
          </cell>
          <cell r="BU1013">
            <v>0</v>
          </cell>
          <cell r="BV1013">
            <v>0</v>
          </cell>
          <cell r="BW1013">
            <v>0</v>
          </cell>
          <cell r="BX1013">
            <v>0</v>
          </cell>
          <cell r="BY1013">
            <v>0</v>
          </cell>
          <cell r="BZ1013">
            <v>16416.613000000001</v>
          </cell>
          <cell r="CA1013">
            <v>0</v>
          </cell>
          <cell r="CB1013">
            <v>0</v>
          </cell>
          <cell r="CC1013">
            <v>0</v>
          </cell>
          <cell r="CD1013">
            <v>0</v>
          </cell>
          <cell r="CE1013">
            <v>0</v>
          </cell>
          <cell r="CF1013">
            <v>0</v>
          </cell>
          <cell r="CG1013">
            <v>0</v>
          </cell>
          <cell r="CH1013">
            <v>0</v>
          </cell>
          <cell r="CI1013">
            <v>0</v>
          </cell>
          <cell r="CK1013">
            <v>0</v>
          </cell>
          <cell r="CL1013">
            <v>10834.964580000002</v>
          </cell>
          <cell r="CM1013">
            <v>0</v>
          </cell>
          <cell r="CN1013">
            <v>0</v>
          </cell>
          <cell r="CO1013">
            <v>0</v>
          </cell>
          <cell r="CP1013">
            <v>0</v>
          </cell>
          <cell r="CQ1013">
            <v>0</v>
          </cell>
          <cell r="CR1013">
            <v>0</v>
          </cell>
          <cell r="CS1013">
            <v>0</v>
          </cell>
          <cell r="CT1013">
            <v>0</v>
          </cell>
          <cell r="CU1013">
            <v>0</v>
          </cell>
          <cell r="CW1013">
            <v>0</v>
          </cell>
          <cell r="CX1013">
            <v>5581.6484200000004</v>
          </cell>
          <cell r="CY1013">
            <v>0</v>
          </cell>
          <cell r="CZ1013">
            <v>0</v>
          </cell>
          <cell r="DA1013">
            <v>0</v>
          </cell>
          <cell r="DB1013">
            <v>0</v>
          </cell>
          <cell r="DC1013">
            <v>0</v>
          </cell>
          <cell r="DD1013">
            <v>0</v>
          </cell>
          <cell r="DE1013">
            <v>0</v>
          </cell>
          <cell r="DF1013">
            <v>0</v>
          </cell>
          <cell r="DG1013">
            <v>0</v>
          </cell>
          <cell r="DI1013">
            <v>0</v>
          </cell>
          <cell r="DJ1013">
            <v>0</v>
          </cell>
          <cell r="DK1013">
            <v>0</v>
          </cell>
          <cell r="DL1013">
            <v>0</v>
          </cell>
          <cell r="DM1013">
            <v>0</v>
          </cell>
          <cell r="DN1013">
            <v>0</v>
          </cell>
          <cell r="DO1013">
            <v>0</v>
          </cell>
          <cell r="DP1013">
            <v>0</v>
          </cell>
          <cell r="DQ1013">
            <v>0</v>
          </cell>
          <cell r="DR1013">
            <v>0</v>
          </cell>
          <cell r="DS1013">
            <v>0</v>
          </cell>
          <cell r="DU1013" t="str">
            <v>RDC 41844-1</v>
          </cell>
          <cell r="DV1013">
            <v>5413.8200000000006</v>
          </cell>
          <cell r="DW1013">
            <v>1</v>
          </cell>
          <cell r="DX1013">
            <v>1</v>
          </cell>
          <cell r="DY1013">
            <v>15923</v>
          </cell>
          <cell r="DZ1013">
            <v>16416.613000000001</v>
          </cell>
          <cell r="EB1013">
            <v>16416.613000000001</v>
          </cell>
          <cell r="EC1013" t="str">
            <v>Def</v>
          </cell>
          <cell r="ED1013" t="str">
            <v>Local Recreational Facilities</v>
          </cell>
        </row>
        <row r="1014">
          <cell r="D1014" t="str">
            <v>PC2130312b</v>
          </cell>
          <cell r="E1014" t="str">
            <v>Toilet and changing room renewals</v>
          </cell>
          <cell r="F1014" t="str">
            <v>Auckland Council</v>
          </cell>
          <cell r="G1014" t="str">
            <v>Parks, sports and recreation</v>
          </cell>
          <cell r="H1014" t="str">
            <v>E171205</v>
          </cell>
          <cell r="I1014" t="str">
            <v>Local and sports parks - north management</v>
          </cell>
          <cell r="J1014" t="str">
            <v>Lifestyle and culture</v>
          </cell>
          <cell r="K1014" t="str">
            <v>Local parks services</v>
          </cell>
          <cell r="L1014" t="str">
            <v>Local parks</v>
          </cell>
          <cell r="M1014" t="str">
            <v>Local activities</v>
          </cell>
          <cell r="N1014" t="str">
            <v>Local parks services</v>
          </cell>
          <cell r="O1014" t="str">
            <v>Local parks</v>
          </cell>
          <cell r="P1014" t="str">
            <v>Lifestyle and culture</v>
          </cell>
          <cell r="Q1014" t="str">
            <v>Local parks services</v>
          </cell>
          <cell r="R1014" t="str">
            <v>Local parks</v>
          </cell>
          <cell r="S1014" t="str">
            <v>A1241205</v>
          </cell>
          <cell r="T1014" t="str">
            <v>A1241205</v>
          </cell>
          <cell r="U1014" t="str">
            <v>Local parks</v>
          </cell>
          <cell r="V1014" t="str">
            <v>L175</v>
          </cell>
          <cell r="W1014" t="str">
            <v>Rodney</v>
          </cell>
          <cell r="X1014" t="str">
            <v>PL40810</v>
          </cell>
          <cell r="Y1014" t="str">
            <v>Expense</v>
          </cell>
          <cell r="Z1014">
            <v>20090701</v>
          </cell>
          <cell r="AA1014">
            <v>20220630</v>
          </cell>
          <cell r="AB1014">
            <v>1</v>
          </cell>
          <cell r="AC1014" t="str">
            <v>Programme</v>
          </cell>
          <cell r="AD1014">
            <v>0.66</v>
          </cell>
          <cell r="AE1014">
            <v>0</v>
          </cell>
          <cell r="AF1014">
            <v>0.34</v>
          </cell>
          <cell r="AG1014">
            <v>0</v>
          </cell>
          <cell r="AH1014">
            <v>2</v>
          </cell>
          <cell r="AI1014" t="str">
            <v>Local &amp; Sports Parks</v>
          </cell>
          <cell r="AJ1014" t="str">
            <v>Buildings (Capex)</v>
          </cell>
          <cell r="AK1014">
            <v>75</v>
          </cell>
          <cell r="AM1014">
            <v>0.66</v>
          </cell>
          <cell r="AO1014">
            <v>0.34</v>
          </cell>
          <cell r="AS1014">
            <v>30723</v>
          </cell>
          <cell r="AT1014">
            <v>15000</v>
          </cell>
          <cell r="AU1014">
            <v>30892</v>
          </cell>
          <cell r="AV1014">
            <v>30782</v>
          </cell>
          <cell r="AW1014">
            <v>30811</v>
          </cell>
          <cell r="AX1014">
            <v>30811</v>
          </cell>
          <cell r="AY1014">
            <v>30785</v>
          </cell>
          <cell r="AZ1014">
            <v>30858</v>
          </cell>
          <cell r="BA1014">
            <v>31000</v>
          </cell>
          <cell r="BB1014">
            <v>31000</v>
          </cell>
          <cell r="BC1014">
            <v>31000</v>
          </cell>
          <cell r="BD1014">
            <v>3.1E-2</v>
          </cell>
          <cell r="BE1014">
            <v>6.1930000000000041E-2</v>
          </cell>
          <cell r="BF1014">
            <v>9.3787900000000146E-2</v>
          </cell>
          <cell r="BG1014">
            <v>0.12878911280000027</v>
          </cell>
          <cell r="BH1014">
            <v>0.16491036440960039</v>
          </cell>
          <cell r="BI1014">
            <v>0.19869276497747879</v>
          </cell>
          <cell r="BJ1014">
            <v>0.23225616239684821</v>
          </cell>
          <cell r="BK1014">
            <v>0.27045610343115034</v>
          </cell>
          <cell r="BL1014">
            <v>0.31238115484437823</v>
          </cell>
          <cell r="BM1014">
            <v>0.35568973295424255</v>
          </cell>
          <cell r="BN1014">
            <v>0</v>
          </cell>
          <cell r="BO1014">
            <v>465</v>
          </cell>
          <cell r="BP1014">
            <v>1913.1415600000012</v>
          </cell>
          <cell r="BQ1014">
            <v>2886.9791378000045</v>
          </cell>
          <cell r="BR1014">
            <v>3968.1213544808083</v>
          </cell>
          <cell r="BS1014">
            <v>5081.0532378241978</v>
          </cell>
          <cell r="BT1014">
            <v>6116.7567698316843</v>
          </cell>
          <cell r="BU1014">
            <v>7166.9606592419423</v>
          </cell>
          <cell r="BV1014">
            <v>8384.1392063656604</v>
          </cell>
          <cell r="BW1014">
            <v>9683.8158001757256</v>
          </cell>
          <cell r="BX1014">
            <v>11026.38172158152</v>
          </cell>
          <cell r="BY1014">
            <v>30723</v>
          </cell>
          <cell r="BZ1014">
            <v>15465</v>
          </cell>
          <cell r="CA1014">
            <v>32805.141560000004</v>
          </cell>
          <cell r="CB1014">
            <v>33668.979137800008</v>
          </cell>
          <cell r="CC1014">
            <v>34779.121354480805</v>
          </cell>
          <cell r="CD1014">
            <v>35892.053237824199</v>
          </cell>
          <cell r="CE1014">
            <v>36901.756769831685</v>
          </cell>
          <cell r="CF1014">
            <v>38024.960659241944</v>
          </cell>
          <cell r="CG1014">
            <v>39384.13920636566</v>
          </cell>
          <cell r="CH1014">
            <v>40683.815800175726</v>
          </cell>
          <cell r="CI1014">
            <v>42026.381721581522</v>
          </cell>
          <cell r="CK1014">
            <v>20277.18</v>
          </cell>
          <cell r="CL1014">
            <v>10206.9</v>
          </cell>
          <cell r="CM1014">
            <v>21651.393429600004</v>
          </cell>
          <cell r="CN1014">
            <v>22221.526230948006</v>
          </cell>
          <cell r="CO1014">
            <v>22954.220093957334</v>
          </cell>
          <cell r="CP1014">
            <v>23688.755136963973</v>
          </cell>
          <cell r="CQ1014">
            <v>24355.159468088914</v>
          </cell>
          <cell r="CR1014">
            <v>25096.474035099684</v>
          </cell>
          <cell r="CS1014">
            <v>25993.531876201338</v>
          </cell>
          <cell r="CT1014">
            <v>26851.318428115981</v>
          </cell>
          <cell r="CU1014">
            <v>27737.411936243807</v>
          </cell>
          <cell r="CW1014">
            <v>10445.820000000002</v>
          </cell>
          <cell r="CX1014">
            <v>5258.1</v>
          </cell>
          <cell r="CY1014">
            <v>11153.748130400001</v>
          </cell>
          <cell r="CZ1014">
            <v>11447.452906852004</v>
          </cell>
          <cell r="DA1014">
            <v>11824.901260523475</v>
          </cell>
          <cell r="DB1014">
            <v>12203.298100860229</v>
          </cell>
          <cell r="DC1014">
            <v>12546.597301742773</v>
          </cell>
          <cell r="DD1014">
            <v>12928.486624142262</v>
          </cell>
          <cell r="DE1014">
            <v>13390.607330164325</v>
          </cell>
          <cell r="DF1014">
            <v>13832.497372059748</v>
          </cell>
          <cell r="DG1014">
            <v>14288.969785337718</v>
          </cell>
          <cell r="DI1014">
            <v>0</v>
          </cell>
          <cell r="DJ1014">
            <v>0</v>
          </cell>
          <cell r="DK1014">
            <v>0</v>
          </cell>
          <cell r="DL1014">
            <v>0</v>
          </cell>
          <cell r="DM1014">
            <v>0</v>
          </cell>
          <cell r="DN1014">
            <v>0</v>
          </cell>
          <cell r="DO1014">
            <v>0</v>
          </cell>
          <cell r="DP1014">
            <v>0</v>
          </cell>
          <cell r="DQ1014">
            <v>0</v>
          </cell>
          <cell r="DR1014">
            <v>0</v>
          </cell>
          <cell r="DS1014">
            <v>0</v>
          </cell>
          <cell r="DU1014" t="str">
            <v>RDC 41844-1</v>
          </cell>
          <cell r="DV1014">
            <v>99599.260000000009</v>
          </cell>
          <cell r="DW1014">
            <v>1</v>
          </cell>
          <cell r="DX1014">
            <v>1</v>
          </cell>
          <cell r="DY1014">
            <v>292939</v>
          </cell>
          <cell r="DZ1014">
            <v>349631.34944730153</v>
          </cell>
          <cell r="EB1014">
            <v>349631.34944730153</v>
          </cell>
          <cell r="EC1014" t="str">
            <v>Def</v>
          </cell>
          <cell r="ED1014" t="str">
            <v>Local Recreational Facilities</v>
          </cell>
        </row>
        <row r="1015">
          <cell r="D1015" t="str">
            <v>PC2130313a</v>
          </cell>
          <cell r="E1015" t="str">
            <v>Toilet and changing rooms minor upgrade</v>
          </cell>
          <cell r="F1015" t="str">
            <v>Auckland Council</v>
          </cell>
          <cell r="G1015" t="str">
            <v>Parks, sports and recreation</v>
          </cell>
          <cell r="H1015" t="str">
            <v>E171205</v>
          </cell>
          <cell r="I1015" t="str">
            <v>Local and sports parks - north management</v>
          </cell>
          <cell r="J1015" t="str">
            <v>Lifestyle and culture</v>
          </cell>
          <cell r="K1015" t="str">
            <v>Local parks services</v>
          </cell>
          <cell r="L1015" t="str">
            <v>Local parks</v>
          </cell>
          <cell r="M1015" t="str">
            <v>Local activities</v>
          </cell>
          <cell r="N1015" t="str">
            <v>Local parks services</v>
          </cell>
          <cell r="O1015" t="str">
            <v>Local parks</v>
          </cell>
          <cell r="P1015" t="str">
            <v>Lifestyle and culture</v>
          </cell>
          <cell r="Q1015" t="str">
            <v>Local parks services</v>
          </cell>
          <cell r="R1015" t="str">
            <v>Local parks</v>
          </cell>
          <cell r="S1015" t="str">
            <v>A1241205</v>
          </cell>
          <cell r="T1015" t="str">
            <v>A1241205</v>
          </cell>
          <cell r="U1015" t="str">
            <v>Local parks</v>
          </cell>
          <cell r="V1015" t="str">
            <v>L125</v>
          </cell>
          <cell r="W1015" t="str">
            <v>Hibiscus and Bays</v>
          </cell>
          <cell r="X1015" t="str">
            <v>PL40810</v>
          </cell>
          <cell r="Y1015" t="str">
            <v>Expense</v>
          </cell>
          <cell r="Z1015">
            <v>20090701</v>
          </cell>
          <cell r="AA1015">
            <v>20220630</v>
          </cell>
          <cell r="AB1015">
            <v>1</v>
          </cell>
          <cell r="AC1015" t="str">
            <v>Programme</v>
          </cell>
          <cell r="AD1015">
            <v>0.13</v>
          </cell>
          <cell r="AE1015">
            <v>0</v>
          </cell>
          <cell r="AF1015">
            <v>0.34</v>
          </cell>
          <cell r="AG1015">
            <v>0.53</v>
          </cell>
          <cell r="AH1015">
            <v>2</v>
          </cell>
          <cell r="AI1015" t="str">
            <v>Local &amp; Sports Parks</v>
          </cell>
          <cell r="AJ1015" t="str">
            <v>Buildings (Capex)</v>
          </cell>
          <cell r="AK1015">
            <v>75</v>
          </cell>
          <cell r="AM1015">
            <v>0.66</v>
          </cell>
          <cell r="AO1015">
            <v>0.34</v>
          </cell>
          <cell r="AS1015">
            <v>40964</v>
          </cell>
          <cell r="AT1015">
            <v>41231</v>
          </cell>
          <cell r="AU1015">
            <v>41189</v>
          </cell>
          <cell r="AV1015">
            <v>41043</v>
          </cell>
          <cell r="AW1015">
            <v>41082</v>
          </cell>
          <cell r="AX1015">
            <v>41081</v>
          </cell>
          <cell r="AY1015">
            <v>41047</v>
          </cell>
          <cell r="AZ1015">
            <v>41144</v>
          </cell>
          <cell r="BA1015">
            <v>42000</v>
          </cell>
          <cell r="BB1015">
            <v>42000</v>
          </cell>
          <cell r="BC1015">
            <v>42000</v>
          </cell>
          <cell r="BD1015">
            <v>3.1E-2</v>
          </cell>
          <cell r="BE1015">
            <v>6.1930000000000041E-2</v>
          </cell>
          <cell r="BF1015">
            <v>9.3787900000000146E-2</v>
          </cell>
          <cell r="BG1015">
            <v>0.12878911280000027</v>
          </cell>
          <cell r="BH1015">
            <v>0.16491036440960039</v>
          </cell>
          <cell r="BI1015">
            <v>0.19869276497747879</v>
          </cell>
          <cell r="BJ1015">
            <v>0.23225616239684821</v>
          </cell>
          <cell r="BK1015">
            <v>0.27045610343115034</v>
          </cell>
          <cell r="BL1015">
            <v>0.31238115484437823</v>
          </cell>
          <cell r="BM1015">
            <v>0.35568973295424255</v>
          </cell>
          <cell r="BN1015">
            <v>0</v>
          </cell>
          <cell r="BO1015">
            <v>1278.1610000000001</v>
          </cell>
          <cell r="BP1015">
            <v>2550.8347700000018</v>
          </cell>
          <cell r="BQ1015">
            <v>3849.336779700006</v>
          </cell>
          <cell r="BR1015">
            <v>5290.9143320496114</v>
          </cell>
          <cell r="BS1015">
            <v>6774.6826803107933</v>
          </cell>
          <cell r="BT1015">
            <v>8155.7419240305717</v>
          </cell>
          <cell r="BU1015">
            <v>9555.947545655923</v>
          </cell>
          <cell r="BV1015">
            <v>11359.156344108314</v>
          </cell>
          <cell r="BW1015">
            <v>13120.008503463885</v>
          </cell>
          <cell r="BX1015">
            <v>14938.968784078188</v>
          </cell>
          <cell r="BY1015">
            <v>40964</v>
          </cell>
          <cell r="BZ1015">
            <v>42509.161</v>
          </cell>
          <cell r="CA1015">
            <v>43739.834770000001</v>
          </cell>
          <cell r="CB1015">
            <v>44892.336779700003</v>
          </cell>
          <cell r="CC1015">
            <v>46372.914332049608</v>
          </cell>
          <cell r="CD1015">
            <v>47855.682680310791</v>
          </cell>
          <cell r="CE1015">
            <v>49202.741924030575</v>
          </cell>
          <cell r="CF1015">
            <v>50699.947545655923</v>
          </cell>
          <cell r="CG1015">
            <v>53359.156344108313</v>
          </cell>
          <cell r="CH1015">
            <v>55120.008503463883</v>
          </cell>
          <cell r="CI1015">
            <v>56938.968784078184</v>
          </cell>
          <cell r="CK1015">
            <v>5325.3200000000006</v>
          </cell>
          <cell r="CL1015">
            <v>5526.1909299999998</v>
          </cell>
          <cell r="CM1015">
            <v>5686.1785201000002</v>
          </cell>
          <cell r="CN1015">
            <v>5836.0037813610006</v>
          </cell>
          <cell r="CO1015">
            <v>6028.4788631664496</v>
          </cell>
          <cell r="CP1015">
            <v>6221.2387484404026</v>
          </cell>
          <cell r="CQ1015">
            <v>6396.3564501239753</v>
          </cell>
          <cell r="CR1015">
            <v>6590.9931809352702</v>
          </cell>
          <cell r="CS1015">
            <v>6936.6903247340806</v>
          </cell>
          <cell r="CT1015">
            <v>7165.6011054503051</v>
          </cell>
          <cell r="CU1015">
            <v>7402.0659419301646</v>
          </cell>
          <cell r="CW1015">
            <v>13927.76</v>
          </cell>
          <cell r="CX1015">
            <v>14453.114740000001</v>
          </cell>
          <cell r="CY1015">
            <v>14871.543821800002</v>
          </cell>
          <cell r="CZ1015">
            <v>15263.394505098002</v>
          </cell>
          <cell r="DA1015">
            <v>15766.790872896869</v>
          </cell>
          <cell r="DB1015">
            <v>16270.93211130567</v>
          </cell>
          <cell r="DC1015">
            <v>16728.932254170395</v>
          </cell>
          <cell r="DD1015">
            <v>17237.982165523015</v>
          </cell>
          <cell r="DE1015">
            <v>18142.113156996827</v>
          </cell>
          <cell r="DF1015">
            <v>18740.802891177722</v>
          </cell>
          <cell r="DG1015">
            <v>19359.249386586584</v>
          </cell>
          <cell r="DI1015">
            <v>21710.920000000002</v>
          </cell>
          <cell r="DJ1015">
            <v>22529.855330000002</v>
          </cell>
          <cell r="DK1015">
            <v>23182.112428100001</v>
          </cell>
          <cell r="DL1015">
            <v>23792.938493241003</v>
          </cell>
          <cell r="DM1015">
            <v>24577.644595986294</v>
          </cell>
          <cell r="DN1015">
            <v>25363.51182056472</v>
          </cell>
          <cell r="DO1015">
            <v>26077.453219736206</v>
          </cell>
          <cell r="DP1015">
            <v>26870.97219919764</v>
          </cell>
          <cell r="DQ1015">
            <v>28280.352862377407</v>
          </cell>
          <cell r="DR1015">
            <v>29213.604506835858</v>
          </cell>
          <cell r="DS1015">
            <v>30177.653455561438</v>
          </cell>
          <cell r="DU1015" t="str">
            <v>none</v>
          </cell>
          <cell r="DV1015">
            <v>140697.78</v>
          </cell>
          <cell r="DW1015">
            <v>1</v>
          </cell>
          <cell r="DX1015">
            <v>1</v>
          </cell>
          <cell r="DY1015">
            <v>413817</v>
          </cell>
          <cell r="DZ1015">
            <v>490690.75266339735</v>
          </cell>
          <cell r="EB1015">
            <v>490690.75266339735</v>
          </cell>
          <cell r="EC1015" t="str">
            <v>Def</v>
          </cell>
          <cell r="ED1015" t="str">
            <v>Local Recreational Facilities</v>
          </cell>
        </row>
        <row r="1016">
          <cell r="D1016" t="str">
            <v>PC2130313b</v>
          </cell>
          <cell r="E1016" t="str">
            <v>Toilet and changing rooms minor upgrade</v>
          </cell>
          <cell r="F1016" t="str">
            <v>Auckland Council</v>
          </cell>
          <cell r="G1016" t="str">
            <v>Parks, sports and recreation</v>
          </cell>
          <cell r="H1016" t="str">
            <v>E171205</v>
          </cell>
          <cell r="I1016" t="str">
            <v>Local and sports parks - north management</v>
          </cell>
          <cell r="J1016" t="str">
            <v>Lifestyle and culture</v>
          </cell>
          <cell r="K1016" t="str">
            <v>Local parks services</v>
          </cell>
          <cell r="L1016" t="str">
            <v>Local parks</v>
          </cell>
          <cell r="M1016" t="str">
            <v>Local activities</v>
          </cell>
          <cell r="N1016" t="str">
            <v>Local parks services</v>
          </cell>
          <cell r="O1016" t="str">
            <v>Local parks</v>
          </cell>
          <cell r="P1016" t="str">
            <v>Lifestyle and culture</v>
          </cell>
          <cell r="Q1016" t="str">
            <v>Local parks services</v>
          </cell>
          <cell r="R1016" t="str">
            <v>Local parks</v>
          </cell>
          <cell r="S1016" t="str">
            <v>A1241205</v>
          </cell>
          <cell r="T1016" t="str">
            <v>A1241205</v>
          </cell>
          <cell r="U1016" t="str">
            <v>Local parks</v>
          </cell>
          <cell r="V1016" t="str">
            <v>L175</v>
          </cell>
          <cell r="W1016" t="str">
            <v>Rodney</v>
          </cell>
          <cell r="X1016" t="str">
            <v>PL40810</v>
          </cell>
          <cell r="Y1016" t="str">
            <v>Expense</v>
          </cell>
          <cell r="Z1016">
            <v>20090701</v>
          </cell>
          <cell r="AA1016">
            <v>20220630</v>
          </cell>
          <cell r="AB1016">
            <v>1</v>
          </cell>
          <cell r="AC1016" t="str">
            <v>Programme</v>
          </cell>
          <cell r="AD1016">
            <v>0.13</v>
          </cell>
          <cell r="AE1016">
            <v>0</v>
          </cell>
          <cell r="AF1016">
            <v>0.34</v>
          </cell>
          <cell r="AG1016">
            <v>0.53</v>
          </cell>
          <cell r="AH1016">
            <v>2</v>
          </cell>
          <cell r="AI1016" t="str">
            <v>Local &amp; Sports Parks</v>
          </cell>
          <cell r="AJ1016" t="str">
            <v>Buildings (Capex)</v>
          </cell>
          <cell r="AK1016">
            <v>75</v>
          </cell>
          <cell r="AM1016">
            <v>0.66</v>
          </cell>
          <cell r="AO1016">
            <v>0.34</v>
          </cell>
          <cell r="AS1016">
            <v>87544</v>
          </cell>
          <cell r="AT1016">
            <v>26389</v>
          </cell>
          <cell r="AU1016">
            <v>51486</v>
          </cell>
          <cell r="AV1016">
            <v>51304</v>
          </cell>
          <cell r="AW1016">
            <v>51352</v>
          </cell>
          <cell r="AX1016">
            <v>51351</v>
          </cell>
          <cell r="AY1016">
            <v>51309</v>
          </cell>
          <cell r="AZ1016">
            <v>51430</v>
          </cell>
          <cell r="BA1016">
            <v>51000</v>
          </cell>
          <cell r="BB1016">
            <v>51000</v>
          </cell>
          <cell r="BC1016">
            <v>51000</v>
          </cell>
          <cell r="BD1016">
            <v>3.1E-2</v>
          </cell>
          <cell r="BE1016">
            <v>6.1930000000000041E-2</v>
          </cell>
          <cell r="BF1016">
            <v>9.3787900000000146E-2</v>
          </cell>
          <cell r="BG1016">
            <v>0.12878911280000027</v>
          </cell>
          <cell r="BH1016">
            <v>0.16491036440960039</v>
          </cell>
          <cell r="BI1016">
            <v>0.19869276497747879</v>
          </cell>
          <cell r="BJ1016">
            <v>0.23225616239684821</v>
          </cell>
          <cell r="BK1016">
            <v>0.27045610343115034</v>
          </cell>
          <cell r="BL1016">
            <v>0.31238115484437823</v>
          </cell>
          <cell r="BM1016">
            <v>0.35568973295424255</v>
          </cell>
          <cell r="BN1016">
            <v>0</v>
          </cell>
          <cell r="BO1016">
            <v>818.05899999999997</v>
          </cell>
          <cell r="BP1016">
            <v>3188.5279800000021</v>
          </cell>
          <cell r="BQ1016">
            <v>4811.6944216000074</v>
          </cell>
          <cell r="BR1016">
            <v>6613.5785205056136</v>
          </cell>
          <cell r="BS1016">
            <v>8468.3121227973897</v>
          </cell>
          <cell r="BT1016">
            <v>10194.72707822946</v>
          </cell>
          <cell r="BU1016">
            <v>11944.934432069904</v>
          </cell>
          <cell r="BV1016">
            <v>13793.261274988667</v>
          </cell>
          <cell r="BW1016">
            <v>15931.43889706329</v>
          </cell>
          <cell r="BX1016">
            <v>18140.176380666369</v>
          </cell>
          <cell r="BY1016">
            <v>87544</v>
          </cell>
          <cell r="BZ1016">
            <v>27207.059000000001</v>
          </cell>
          <cell r="CA1016">
            <v>54674.527979999999</v>
          </cell>
          <cell r="CB1016">
            <v>56115.694421600005</v>
          </cell>
          <cell r="CC1016">
            <v>57965.578520505616</v>
          </cell>
          <cell r="CD1016">
            <v>59819.31212279739</v>
          </cell>
          <cell r="CE1016">
            <v>61503.727078229458</v>
          </cell>
          <cell r="CF1016">
            <v>63374.934432069902</v>
          </cell>
          <cell r="CG1016">
            <v>64793.261274988668</v>
          </cell>
          <cell r="CH1016">
            <v>66931.438897063286</v>
          </cell>
          <cell r="CI1016">
            <v>69140.176380666366</v>
          </cell>
          <cell r="CK1016">
            <v>11380.720000000001</v>
          </cell>
          <cell r="CL1016">
            <v>3536.9176700000003</v>
          </cell>
          <cell r="CM1016">
            <v>7107.6886374000005</v>
          </cell>
          <cell r="CN1016">
            <v>7295.0402748080005</v>
          </cell>
          <cell r="CO1016">
            <v>7535.5252076657307</v>
          </cell>
          <cell r="CP1016">
            <v>7776.5105759636608</v>
          </cell>
          <cell r="CQ1016">
            <v>7995.4845201698299</v>
          </cell>
          <cell r="CR1016">
            <v>8238.741476169087</v>
          </cell>
          <cell r="CS1016">
            <v>8423.1239657485276</v>
          </cell>
          <cell r="CT1016">
            <v>8701.0870566182275</v>
          </cell>
          <cell r="CU1016">
            <v>8988.2229294866283</v>
          </cell>
          <cell r="CW1016">
            <v>29764.960000000003</v>
          </cell>
          <cell r="CX1016">
            <v>9250.4000600000018</v>
          </cell>
          <cell r="CY1016">
            <v>18589.339513200001</v>
          </cell>
          <cell r="CZ1016">
            <v>19079.336103344001</v>
          </cell>
          <cell r="DA1016">
            <v>19708.296696971913</v>
          </cell>
          <cell r="DB1016">
            <v>20338.566121751115</v>
          </cell>
          <cell r="DC1016">
            <v>20911.267206598019</v>
          </cell>
          <cell r="DD1016">
            <v>21547.47770690377</v>
          </cell>
          <cell r="DE1016">
            <v>22029.708833496148</v>
          </cell>
          <cell r="DF1016">
            <v>22756.689225001519</v>
          </cell>
          <cell r="DG1016">
            <v>23507.659969426568</v>
          </cell>
          <cell r="DI1016">
            <v>46398.32</v>
          </cell>
          <cell r="DJ1016">
            <v>14419.74127</v>
          </cell>
          <cell r="DK1016">
            <v>28977.4998294</v>
          </cell>
          <cell r="DL1016">
            <v>29741.318043448005</v>
          </cell>
          <cell r="DM1016">
            <v>30721.756615867977</v>
          </cell>
          <cell r="DN1016">
            <v>31704.235425082617</v>
          </cell>
          <cell r="DO1016">
            <v>32596.975351461613</v>
          </cell>
          <cell r="DP1016">
            <v>33588.715248997047</v>
          </cell>
          <cell r="DQ1016">
            <v>34340.428475743996</v>
          </cell>
          <cell r="DR1016">
            <v>35473.662615443543</v>
          </cell>
          <cell r="DS1016">
            <v>36644.293481753179</v>
          </cell>
          <cell r="DU1016" t="str">
            <v>none</v>
          </cell>
          <cell r="DV1016">
            <v>165791.14000000001</v>
          </cell>
          <cell r="DW1016">
            <v>1</v>
          </cell>
          <cell r="DX1016">
            <v>1</v>
          </cell>
          <cell r="DY1016">
            <v>487621</v>
          </cell>
          <cell r="DZ1016">
            <v>581525.71010792057</v>
          </cell>
          <cell r="EB1016">
            <v>581525.71010792057</v>
          </cell>
          <cell r="EC1016" t="str">
            <v>Def</v>
          </cell>
          <cell r="ED1016" t="str">
            <v>Local Recreational Facilities</v>
          </cell>
        </row>
        <row r="1017">
          <cell r="D1017" t="str">
            <v>PC2130314</v>
          </cell>
          <cell r="E1017" t="str">
            <v>Toilets and changing rooms - new</v>
          </cell>
          <cell r="F1017" t="str">
            <v>Auckland Council</v>
          </cell>
          <cell r="G1017" t="str">
            <v>Parks, sports and recreation</v>
          </cell>
          <cell r="H1017" t="str">
            <v>E171205</v>
          </cell>
          <cell r="I1017" t="str">
            <v>Local and sports parks - north management</v>
          </cell>
          <cell r="J1017" t="str">
            <v>Lifestyle and culture</v>
          </cell>
          <cell r="K1017" t="str">
            <v>Local parks services</v>
          </cell>
          <cell r="L1017" t="str">
            <v>Local parks</v>
          </cell>
          <cell r="M1017" t="str">
            <v>Local activities</v>
          </cell>
          <cell r="N1017" t="str">
            <v>Local parks services</v>
          </cell>
          <cell r="O1017" t="str">
            <v>Local parks</v>
          </cell>
          <cell r="P1017" t="str">
            <v>Lifestyle and culture</v>
          </cell>
          <cell r="Q1017" t="str">
            <v>Local parks services</v>
          </cell>
          <cell r="R1017" t="str">
            <v>Local parks</v>
          </cell>
          <cell r="S1017" t="str">
            <v>A1241205</v>
          </cell>
          <cell r="T1017" t="str">
            <v>A1241205</v>
          </cell>
          <cell r="U1017" t="str">
            <v>Local parks</v>
          </cell>
          <cell r="V1017" t="str">
            <v>L175</v>
          </cell>
          <cell r="W1017" t="str">
            <v>Rodney</v>
          </cell>
          <cell r="X1017" t="str">
            <v>PL40810</v>
          </cell>
          <cell r="Y1017" t="str">
            <v>Expense</v>
          </cell>
          <cell r="Z1017">
            <v>20130701</v>
          </cell>
          <cell r="AA1017">
            <v>20160630</v>
          </cell>
          <cell r="AB1017">
            <v>1</v>
          </cell>
          <cell r="AC1017" t="str">
            <v>Programme</v>
          </cell>
          <cell r="AD1017">
            <v>0</v>
          </cell>
          <cell r="AE1017">
            <v>0</v>
          </cell>
          <cell r="AF1017">
            <v>1</v>
          </cell>
          <cell r="AG1017">
            <v>0</v>
          </cell>
          <cell r="AH1017">
            <v>2</v>
          </cell>
          <cell r="AI1017" t="str">
            <v>Local &amp; Sports Parks</v>
          </cell>
          <cell r="AJ1017" t="str">
            <v>Structures parks</v>
          </cell>
          <cell r="AK1017">
            <v>50</v>
          </cell>
          <cell r="AO1017">
            <v>1</v>
          </cell>
          <cell r="AU1017">
            <v>225944</v>
          </cell>
          <cell r="AV1017">
            <v>225759</v>
          </cell>
          <cell r="AW1017">
            <v>226294</v>
          </cell>
          <cell r="AX1017">
            <v>0</v>
          </cell>
          <cell r="AY1017">
            <v>0</v>
          </cell>
          <cell r="AZ1017">
            <v>0</v>
          </cell>
          <cell r="BD1017">
            <v>3.1E-2</v>
          </cell>
          <cell r="BE1017">
            <v>6.1930000000000041E-2</v>
          </cell>
          <cell r="BF1017">
            <v>9.3787900000000146E-2</v>
          </cell>
          <cell r="BG1017">
            <v>0.12878911280000027</v>
          </cell>
          <cell r="BH1017">
            <v>0.16491036440960039</v>
          </cell>
          <cell r="BI1017">
            <v>0.19869276497747879</v>
          </cell>
          <cell r="BJ1017">
            <v>0.23225616239684821</v>
          </cell>
          <cell r="BK1017">
            <v>0.27045610343115034</v>
          </cell>
          <cell r="BL1017">
            <v>0.31238115484437823</v>
          </cell>
          <cell r="BM1017">
            <v>0.35568973295424255</v>
          </cell>
          <cell r="BN1017">
            <v>0</v>
          </cell>
          <cell r="BO1017">
            <v>0</v>
          </cell>
          <cell r="BP1017">
            <v>13992.711920000009</v>
          </cell>
          <cell r="BQ1017">
            <v>21173.462516100033</v>
          </cell>
          <cell r="BR1017">
            <v>29144.203491963261</v>
          </cell>
          <cell r="BS1017">
            <v>0</v>
          </cell>
          <cell r="BT1017">
            <v>0</v>
          </cell>
          <cell r="BU1017">
            <v>0</v>
          </cell>
          <cell r="BV1017">
            <v>0</v>
          </cell>
          <cell r="BW1017">
            <v>0</v>
          </cell>
          <cell r="BX1017">
            <v>0</v>
          </cell>
          <cell r="BY1017">
            <v>0</v>
          </cell>
          <cell r="BZ1017">
            <v>0</v>
          </cell>
          <cell r="CA1017">
            <v>239936.71192</v>
          </cell>
          <cell r="CB1017">
            <v>246932.46251610003</v>
          </cell>
          <cell r="CC1017">
            <v>255438.20349196327</v>
          </cell>
          <cell r="CD1017">
            <v>0</v>
          </cell>
          <cell r="CE1017">
            <v>0</v>
          </cell>
          <cell r="CF1017">
            <v>0</v>
          </cell>
          <cell r="CG1017">
            <v>0</v>
          </cell>
          <cell r="CH1017">
            <v>0</v>
          </cell>
          <cell r="CI1017">
            <v>0</v>
          </cell>
          <cell r="CK1017">
            <v>0</v>
          </cell>
          <cell r="CL1017">
            <v>0</v>
          </cell>
          <cell r="CM1017">
            <v>0</v>
          </cell>
          <cell r="CN1017">
            <v>0</v>
          </cell>
          <cell r="CO1017">
            <v>0</v>
          </cell>
          <cell r="CP1017">
            <v>0</v>
          </cell>
          <cell r="CQ1017">
            <v>0</v>
          </cell>
          <cell r="CR1017">
            <v>0</v>
          </cell>
          <cell r="CS1017">
            <v>0</v>
          </cell>
          <cell r="CT1017">
            <v>0</v>
          </cell>
          <cell r="CU1017">
            <v>0</v>
          </cell>
          <cell r="CW1017">
            <v>0</v>
          </cell>
          <cell r="CX1017">
            <v>0</v>
          </cell>
          <cell r="CY1017">
            <v>239936.71192</v>
          </cell>
          <cell r="CZ1017">
            <v>246932.46251610003</v>
          </cell>
          <cell r="DA1017">
            <v>255438.20349196327</v>
          </cell>
          <cell r="DB1017">
            <v>0</v>
          </cell>
          <cell r="DC1017">
            <v>0</v>
          </cell>
          <cell r="DD1017">
            <v>0</v>
          </cell>
          <cell r="DE1017">
            <v>0</v>
          </cell>
          <cell r="DF1017">
            <v>0</v>
          </cell>
          <cell r="DG1017">
            <v>0</v>
          </cell>
          <cell r="DI1017">
            <v>0</v>
          </cell>
          <cell r="DJ1017">
            <v>0</v>
          </cell>
          <cell r="DK1017">
            <v>0</v>
          </cell>
          <cell r="DL1017">
            <v>0</v>
          </cell>
          <cell r="DM1017">
            <v>0</v>
          </cell>
          <cell r="DN1017">
            <v>0</v>
          </cell>
          <cell r="DO1017">
            <v>0</v>
          </cell>
          <cell r="DP1017">
            <v>0</v>
          </cell>
          <cell r="DQ1017">
            <v>0</v>
          </cell>
          <cell r="DR1017">
            <v>0</v>
          </cell>
          <cell r="DS1017">
            <v>0</v>
          </cell>
          <cell r="DU1017" t="str">
            <v>RDC 41739-1</v>
          </cell>
          <cell r="DV1017">
            <v>677997</v>
          </cell>
          <cell r="DW1017">
            <v>1</v>
          </cell>
          <cell r="DX1017">
            <v>1</v>
          </cell>
          <cell r="DY1017">
            <v>677997</v>
          </cell>
          <cell r="DZ1017">
            <v>742307.37792806327</v>
          </cell>
          <cell r="EB1017">
            <v>742307.37792806327</v>
          </cell>
          <cell r="EC1017" t="str">
            <v>Def</v>
          </cell>
          <cell r="ED1017" t="str">
            <v>Local Recreational Facilities</v>
          </cell>
        </row>
        <row r="1018">
          <cell r="D1018" t="str">
            <v>PC2130315</v>
          </cell>
          <cell r="E1018" t="str">
            <v>Waiwera - consent for estuary walls and upgrade</v>
          </cell>
          <cell r="F1018" t="str">
            <v>Auckland Council</v>
          </cell>
          <cell r="G1018" t="str">
            <v>Parks, sports and recreation</v>
          </cell>
          <cell r="H1018" t="str">
            <v>E171205</v>
          </cell>
          <cell r="I1018" t="str">
            <v>Local and sports parks - north management</v>
          </cell>
          <cell r="J1018" t="str">
            <v>Lifestyle and culture</v>
          </cell>
          <cell r="K1018" t="str">
            <v>Local parks services</v>
          </cell>
          <cell r="L1018" t="str">
            <v>Local parks</v>
          </cell>
          <cell r="M1018" t="str">
            <v>Local activities</v>
          </cell>
          <cell r="N1018" t="str">
            <v>Local parks services</v>
          </cell>
          <cell r="O1018" t="str">
            <v>Local parks</v>
          </cell>
          <cell r="P1018" t="str">
            <v>Lifestyle and culture</v>
          </cell>
          <cell r="Q1018" t="str">
            <v>Local parks services</v>
          </cell>
          <cell r="R1018" t="str">
            <v>Local parks</v>
          </cell>
          <cell r="S1018" t="str">
            <v>A1241205</v>
          </cell>
          <cell r="T1018" t="str">
            <v>A1241205</v>
          </cell>
          <cell r="U1018" t="str">
            <v>Local parks</v>
          </cell>
          <cell r="V1018" t="str">
            <v>L125</v>
          </cell>
          <cell r="W1018" t="str">
            <v>Hibiscus and Bays</v>
          </cell>
          <cell r="X1018" t="str">
            <v>PL40810</v>
          </cell>
          <cell r="Y1018" t="str">
            <v>Expense</v>
          </cell>
          <cell r="Z1018">
            <v>20140701</v>
          </cell>
          <cell r="AA1018">
            <v>20150630</v>
          </cell>
          <cell r="AB1018">
            <v>2</v>
          </cell>
          <cell r="AC1018" t="str">
            <v>Discrete</v>
          </cell>
          <cell r="AD1018">
            <v>0.2</v>
          </cell>
          <cell r="AE1018">
            <v>0</v>
          </cell>
          <cell r="AF1018">
            <v>0</v>
          </cell>
          <cell r="AG1018">
            <v>0.8</v>
          </cell>
          <cell r="AH1018">
            <v>2</v>
          </cell>
          <cell r="AI1018" t="str">
            <v>Local &amp; Sports Parks</v>
          </cell>
          <cell r="AJ1018" t="str">
            <v>Structures parks</v>
          </cell>
          <cell r="AK1018">
            <v>25</v>
          </cell>
          <cell r="AM1018">
            <v>1</v>
          </cell>
          <cell r="AV1018">
            <v>25943</v>
          </cell>
          <cell r="BD1018">
            <v>3.1E-2</v>
          </cell>
          <cell r="BE1018">
            <v>6.1930000000000041E-2</v>
          </cell>
          <cell r="BF1018">
            <v>9.3787900000000146E-2</v>
          </cell>
          <cell r="BG1018">
            <v>0.12878911280000027</v>
          </cell>
          <cell r="BH1018">
            <v>0.16491036440960039</v>
          </cell>
          <cell r="BI1018">
            <v>0.19869276497747879</v>
          </cell>
          <cell r="BJ1018">
            <v>0.23225616239684821</v>
          </cell>
          <cell r="BK1018">
            <v>0.27045610343115034</v>
          </cell>
          <cell r="BL1018">
            <v>0.31238115484437823</v>
          </cell>
          <cell r="BM1018">
            <v>0.35568973295424255</v>
          </cell>
          <cell r="BN1018">
            <v>0</v>
          </cell>
          <cell r="BO1018">
            <v>0</v>
          </cell>
          <cell r="BP1018">
            <v>0</v>
          </cell>
          <cell r="BQ1018">
            <v>2433.1394897000037</v>
          </cell>
          <cell r="BR1018">
            <v>0</v>
          </cell>
          <cell r="BS1018">
            <v>0</v>
          </cell>
          <cell r="BT1018">
            <v>0</v>
          </cell>
          <cell r="BU1018">
            <v>0</v>
          </cell>
          <cell r="BV1018">
            <v>0</v>
          </cell>
          <cell r="BW1018">
            <v>0</v>
          </cell>
          <cell r="BX1018">
            <v>0</v>
          </cell>
          <cell r="BY1018">
            <v>0</v>
          </cell>
          <cell r="BZ1018">
            <v>0</v>
          </cell>
          <cell r="CA1018">
            <v>0</v>
          </cell>
          <cell r="CB1018">
            <v>28376.139489700003</v>
          </cell>
          <cell r="CC1018">
            <v>0</v>
          </cell>
          <cell r="CD1018">
            <v>0</v>
          </cell>
          <cell r="CE1018">
            <v>0</v>
          </cell>
          <cell r="CF1018">
            <v>0</v>
          </cell>
          <cell r="CG1018">
            <v>0</v>
          </cell>
          <cell r="CH1018">
            <v>0</v>
          </cell>
          <cell r="CI1018">
            <v>0</v>
          </cell>
          <cell r="CK1018">
            <v>0</v>
          </cell>
          <cell r="CL1018">
            <v>0</v>
          </cell>
          <cell r="CM1018">
            <v>0</v>
          </cell>
          <cell r="CN1018">
            <v>5675.2278979400007</v>
          </cell>
          <cell r="CO1018">
            <v>0</v>
          </cell>
          <cell r="CP1018">
            <v>0</v>
          </cell>
          <cell r="CQ1018">
            <v>0</v>
          </cell>
          <cell r="CR1018">
            <v>0</v>
          </cell>
          <cell r="CS1018">
            <v>0</v>
          </cell>
          <cell r="CT1018">
            <v>0</v>
          </cell>
          <cell r="CU1018">
            <v>0</v>
          </cell>
          <cell r="CW1018">
            <v>0</v>
          </cell>
          <cell r="CX1018">
            <v>0</v>
          </cell>
          <cell r="CY1018">
            <v>0</v>
          </cell>
          <cell r="CZ1018">
            <v>0</v>
          </cell>
          <cell r="DA1018">
            <v>0</v>
          </cell>
          <cell r="DB1018">
            <v>0</v>
          </cell>
          <cell r="DC1018">
            <v>0</v>
          </cell>
          <cell r="DD1018">
            <v>0</v>
          </cell>
          <cell r="DE1018">
            <v>0</v>
          </cell>
          <cell r="DF1018">
            <v>0</v>
          </cell>
          <cell r="DG1018">
            <v>0</v>
          </cell>
          <cell r="DI1018">
            <v>0</v>
          </cell>
          <cell r="DJ1018">
            <v>0</v>
          </cell>
          <cell r="DK1018">
            <v>0</v>
          </cell>
          <cell r="DL1018">
            <v>22700.911591760003</v>
          </cell>
          <cell r="DM1018">
            <v>0</v>
          </cell>
          <cell r="DN1018">
            <v>0</v>
          </cell>
          <cell r="DO1018">
            <v>0</v>
          </cell>
          <cell r="DP1018">
            <v>0</v>
          </cell>
          <cell r="DQ1018">
            <v>0</v>
          </cell>
          <cell r="DR1018">
            <v>0</v>
          </cell>
          <cell r="DS1018">
            <v>0</v>
          </cell>
          <cell r="DU1018" t="str">
            <v>RDC 41644-1</v>
          </cell>
          <cell r="DV1018">
            <v>0</v>
          </cell>
          <cell r="DW1018">
            <v>0</v>
          </cell>
          <cell r="DX1018">
            <v>1</v>
          </cell>
          <cell r="DY1018">
            <v>25943</v>
          </cell>
          <cell r="DZ1018">
            <v>28376.139489700003</v>
          </cell>
          <cell r="EB1018">
            <v>28376.139489700003</v>
          </cell>
          <cell r="EC1018" t="str">
            <v>Def</v>
          </cell>
          <cell r="ED1018" t="str">
            <v>Local Recreational Facilities</v>
          </cell>
        </row>
        <row r="1019">
          <cell r="D1019" t="str">
            <v>PC2130316</v>
          </cell>
          <cell r="E1019" t="str">
            <v>Waiwera - management of beachfront - dune</v>
          </cell>
          <cell r="F1019" t="str">
            <v>Auckland Council</v>
          </cell>
          <cell r="G1019" t="str">
            <v>Parks, sports and recreation</v>
          </cell>
          <cell r="H1019" t="str">
            <v>E171205</v>
          </cell>
          <cell r="I1019" t="str">
            <v>Local and sports parks - north management</v>
          </cell>
          <cell r="J1019" t="str">
            <v>Lifestyle and culture</v>
          </cell>
          <cell r="K1019" t="str">
            <v>Local parks services</v>
          </cell>
          <cell r="L1019" t="str">
            <v>Local parks</v>
          </cell>
          <cell r="M1019" t="str">
            <v>Local activities</v>
          </cell>
          <cell r="N1019" t="str">
            <v>Local parks services</v>
          </cell>
          <cell r="O1019" t="str">
            <v>Local parks</v>
          </cell>
          <cell r="P1019" t="str">
            <v>Lifestyle and culture</v>
          </cell>
          <cell r="Q1019" t="str">
            <v>Local parks services</v>
          </cell>
          <cell r="R1019" t="str">
            <v>Local parks</v>
          </cell>
          <cell r="S1019" t="str">
            <v>A1241205</v>
          </cell>
          <cell r="T1019" t="str">
            <v>A1241205</v>
          </cell>
          <cell r="U1019" t="str">
            <v>Local parks</v>
          </cell>
          <cell r="V1019" t="str">
            <v>L125</v>
          </cell>
          <cell r="W1019" t="str">
            <v>Hibiscus and Bays</v>
          </cell>
          <cell r="X1019" t="str">
            <v>FY12 - Only</v>
          </cell>
          <cell r="Y1019" t="str">
            <v>Expense</v>
          </cell>
          <cell r="Z1019">
            <v>20110701</v>
          </cell>
          <cell r="AA1019">
            <v>20120630</v>
          </cell>
          <cell r="AB1019">
            <v>2</v>
          </cell>
          <cell r="AC1019" t="str">
            <v>Discrete</v>
          </cell>
          <cell r="AD1019">
            <v>1</v>
          </cell>
          <cell r="AE1019">
            <v>0</v>
          </cell>
          <cell r="AF1019">
            <v>0</v>
          </cell>
          <cell r="AG1019">
            <v>0</v>
          </cell>
          <cell r="AH1019">
            <v>2</v>
          </cell>
          <cell r="AI1019" t="str">
            <v>Local &amp; Sports Parks</v>
          </cell>
          <cell r="AJ1019" t="str">
            <v>Land (Capex)</v>
          </cell>
          <cell r="AK1019">
            <v>0</v>
          </cell>
          <cell r="AM1019">
            <v>1</v>
          </cell>
          <cell r="AS1019">
            <v>31021</v>
          </cell>
          <cell r="BD1019">
            <v>3.1E-2</v>
          </cell>
          <cell r="BE1019">
            <v>6.1930000000000041E-2</v>
          </cell>
          <cell r="BF1019">
            <v>9.3787900000000146E-2</v>
          </cell>
          <cell r="BG1019">
            <v>0.12878911280000027</v>
          </cell>
          <cell r="BH1019">
            <v>0.16491036440960039</v>
          </cell>
          <cell r="BI1019">
            <v>0.19869276497747879</v>
          </cell>
          <cell r="BJ1019">
            <v>0.23225616239684821</v>
          </cell>
          <cell r="BK1019">
            <v>0.27045610343115034</v>
          </cell>
          <cell r="BL1019">
            <v>0.31238115484437823</v>
          </cell>
          <cell r="BM1019">
            <v>0.35568973295424255</v>
          </cell>
          <cell r="BN1019">
            <v>0</v>
          </cell>
          <cell r="BO1019">
            <v>0</v>
          </cell>
          <cell r="BP1019">
            <v>0</v>
          </cell>
          <cell r="BQ1019">
            <v>0</v>
          </cell>
          <cell r="BR1019">
            <v>0</v>
          </cell>
          <cell r="BS1019">
            <v>0</v>
          </cell>
          <cell r="BT1019">
            <v>0</v>
          </cell>
          <cell r="BU1019">
            <v>0</v>
          </cell>
          <cell r="BV1019">
            <v>0</v>
          </cell>
          <cell r="BW1019">
            <v>0</v>
          </cell>
          <cell r="BX1019">
            <v>0</v>
          </cell>
          <cell r="BY1019">
            <v>31021</v>
          </cell>
          <cell r="BZ1019">
            <v>0</v>
          </cell>
          <cell r="CA1019">
            <v>0</v>
          </cell>
          <cell r="CB1019">
            <v>0</v>
          </cell>
          <cell r="CC1019">
            <v>0</v>
          </cell>
          <cell r="CD1019">
            <v>0</v>
          </cell>
          <cell r="CE1019">
            <v>0</v>
          </cell>
          <cell r="CF1019">
            <v>0</v>
          </cell>
          <cell r="CG1019">
            <v>0</v>
          </cell>
          <cell r="CH1019">
            <v>0</v>
          </cell>
          <cell r="CI1019">
            <v>0</v>
          </cell>
          <cell r="CK1019">
            <v>31021</v>
          </cell>
          <cell r="CL1019">
            <v>0</v>
          </cell>
          <cell r="CM1019">
            <v>0</v>
          </cell>
          <cell r="CN1019">
            <v>0</v>
          </cell>
          <cell r="CO1019">
            <v>0</v>
          </cell>
          <cell r="CP1019">
            <v>0</v>
          </cell>
          <cell r="CQ1019">
            <v>0</v>
          </cell>
          <cell r="CR1019">
            <v>0</v>
          </cell>
          <cell r="CS1019">
            <v>0</v>
          </cell>
          <cell r="CT1019">
            <v>0</v>
          </cell>
          <cell r="CU1019">
            <v>0</v>
          </cell>
          <cell r="CW1019">
            <v>0</v>
          </cell>
          <cell r="CX1019">
            <v>0</v>
          </cell>
          <cell r="CY1019">
            <v>0</v>
          </cell>
          <cell r="CZ1019">
            <v>0</v>
          </cell>
          <cell r="DA1019">
            <v>0</v>
          </cell>
          <cell r="DB1019">
            <v>0</v>
          </cell>
          <cell r="DC1019">
            <v>0</v>
          </cell>
          <cell r="DD1019">
            <v>0</v>
          </cell>
          <cell r="DE1019">
            <v>0</v>
          </cell>
          <cell r="DF1019">
            <v>0</v>
          </cell>
          <cell r="DG1019">
            <v>0</v>
          </cell>
          <cell r="DI1019">
            <v>0</v>
          </cell>
          <cell r="DJ1019">
            <v>0</v>
          </cell>
          <cell r="DK1019">
            <v>0</v>
          </cell>
          <cell r="DL1019">
            <v>0</v>
          </cell>
          <cell r="DM1019">
            <v>0</v>
          </cell>
          <cell r="DN1019">
            <v>0</v>
          </cell>
          <cell r="DO1019">
            <v>0</v>
          </cell>
          <cell r="DP1019">
            <v>0</v>
          </cell>
          <cell r="DQ1019">
            <v>0</v>
          </cell>
          <cell r="DR1019">
            <v>0</v>
          </cell>
          <cell r="DS1019">
            <v>0</v>
          </cell>
          <cell r="DU1019" t="str">
            <v>RDC 41645-1</v>
          </cell>
          <cell r="DV1019">
            <v>0</v>
          </cell>
          <cell r="DW1019">
            <v>0</v>
          </cell>
          <cell r="DX1019">
            <v>1</v>
          </cell>
          <cell r="DY1019">
            <v>0</v>
          </cell>
          <cell r="DZ1019">
            <v>0</v>
          </cell>
          <cell r="EB1019">
            <v>0</v>
          </cell>
          <cell r="EC1019" t="str">
            <v>Def</v>
          </cell>
          <cell r="ED1019" t="str">
            <v>Local Recreational Facilities</v>
          </cell>
        </row>
        <row r="1020">
          <cell r="D1020" t="str">
            <v>PC2130317</v>
          </cell>
          <cell r="E1020" t="str">
            <v>Waiwera - management of beachfront - dune Waiwera EST - stage 1</v>
          </cell>
          <cell r="F1020" t="str">
            <v>Auckland Council</v>
          </cell>
          <cell r="G1020" t="str">
            <v>Parks, sports and recreation</v>
          </cell>
          <cell r="H1020" t="str">
            <v>E171205</v>
          </cell>
          <cell r="I1020" t="str">
            <v>Local and sports parks - north management</v>
          </cell>
          <cell r="J1020" t="str">
            <v>Lifestyle and culture</v>
          </cell>
          <cell r="K1020" t="str">
            <v>Local parks services</v>
          </cell>
          <cell r="L1020" t="str">
            <v>Local parks</v>
          </cell>
          <cell r="M1020" t="str">
            <v>Local activities</v>
          </cell>
          <cell r="N1020" t="str">
            <v>Local parks services</v>
          </cell>
          <cell r="O1020" t="str">
            <v>Local parks</v>
          </cell>
          <cell r="P1020" t="str">
            <v>Lifestyle and culture</v>
          </cell>
          <cell r="Q1020" t="str">
            <v>Local parks services</v>
          </cell>
          <cell r="R1020" t="str">
            <v>Local parks</v>
          </cell>
          <cell r="S1020" t="str">
            <v>A1241205</v>
          </cell>
          <cell r="T1020" t="str">
            <v>A1241205</v>
          </cell>
          <cell r="U1020" t="str">
            <v>Local parks</v>
          </cell>
          <cell r="V1020" t="str">
            <v>L125</v>
          </cell>
          <cell r="W1020" t="str">
            <v>Hibiscus and Bays</v>
          </cell>
          <cell r="X1020" t="str">
            <v>PL43740</v>
          </cell>
          <cell r="Y1020" t="str">
            <v>Expense</v>
          </cell>
          <cell r="Z1020">
            <v>20170701</v>
          </cell>
          <cell r="AA1020">
            <v>20180630</v>
          </cell>
          <cell r="AB1020">
            <v>2</v>
          </cell>
          <cell r="AC1020" t="str">
            <v>Discrete</v>
          </cell>
          <cell r="AD1020">
            <v>1</v>
          </cell>
          <cell r="AE1020">
            <v>0</v>
          </cell>
          <cell r="AF1020">
            <v>0</v>
          </cell>
          <cell r="AG1020">
            <v>0</v>
          </cell>
          <cell r="AH1020">
            <v>2</v>
          </cell>
          <cell r="AI1020" t="str">
            <v>Local &amp; Sports Parks</v>
          </cell>
          <cell r="AJ1020" t="str">
            <v>Land (Capex)</v>
          </cell>
          <cell r="AK1020">
            <v>0</v>
          </cell>
          <cell r="AM1020">
            <v>1</v>
          </cell>
          <cell r="AY1020">
            <v>31254</v>
          </cell>
          <cell r="BD1020">
            <v>3.1E-2</v>
          </cell>
          <cell r="BE1020">
            <v>6.1930000000000041E-2</v>
          </cell>
          <cell r="BF1020">
            <v>9.3787900000000146E-2</v>
          </cell>
          <cell r="BG1020">
            <v>0.12878911280000027</v>
          </cell>
          <cell r="BH1020">
            <v>0.16491036440960039</v>
          </cell>
          <cell r="BI1020">
            <v>0.19869276497747879</v>
          </cell>
          <cell r="BJ1020">
            <v>0.23225616239684821</v>
          </cell>
          <cell r="BK1020">
            <v>0.27045610343115034</v>
          </cell>
          <cell r="BL1020">
            <v>0.31238115484437823</v>
          </cell>
          <cell r="BM1020">
            <v>0.35568973295424255</v>
          </cell>
          <cell r="BN1020">
            <v>0</v>
          </cell>
          <cell r="BO1020">
            <v>0</v>
          </cell>
          <cell r="BP1020">
            <v>0</v>
          </cell>
          <cell r="BQ1020">
            <v>0</v>
          </cell>
          <cell r="BR1020">
            <v>0</v>
          </cell>
          <cell r="BS1020">
            <v>0</v>
          </cell>
          <cell r="BT1020">
            <v>6209.9436766061217</v>
          </cell>
          <cell r="BU1020">
            <v>0</v>
          </cell>
          <cell r="BV1020">
            <v>0</v>
          </cell>
          <cell r="BW1020">
            <v>0</v>
          </cell>
          <cell r="BX1020">
            <v>0</v>
          </cell>
          <cell r="BY1020">
            <v>0</v>
          </cell>
          <cell r="BZ1020">
            <v>0</v>
          </cell>
          <cell r="CA1020">
            <v>0</v>
          </cell>
          <cell r="CB1020">
            <v>0</v>
          </cell>
          <cell r="CC1020">
            <v>0</v>
          </cell>
          <cell r="CD1020">
            <v>0</v>
          </cell>
          <cell r="CE1020">
            <v>37463.943676606119</v>
          </cell>
          <cell r="CF1020">
            <v>0</v>
          </cell>
          <cell r="CG1020">
            <v>0</v>
          </cell>
          <cell r="CH1020">
            <v>0</v>
          </cell>
          <cell r="CI1020">
            <v>0</v>
          </cell>
          <cell r="CK1020">
            <v>0</v>
          </cell>
          <cell r="CL1020">
            <v>0</v>
          </cell>
          <cell r="CM1020">
            <v>0</v>
          </cell>
          <cell r="CN1020">
            <v>0</v>
          </cell>
          <cell r="CO1020">
            <v>0</v>
          </cell>
          <cell r="CP1020">
            <v>0</v>
          </cell>
          <cell r="CQ1020">
            <v>37463.943676606119</v>
          </cell>
          <cell r="CR1020">
            <v>0</v>
          </cell>
          <cell r="CS1020">
            <v>0</v>
          </cell>
          <cell r="CT1020">
            <v>0</v>
          </cell>
          <cell r="CU1020">
            <v>0</v>
          </cell>
          <cell r="CW1020">
            <v>0</v>
          </cell>
          <cell r="CX1020">
            <v>0</v>
          </cell>
          <cell r="CY1020">
            <v>0</v>
          </cell>
          <cell r="CZ1020">
            <v>0</v>
          </cell>
          <cell r="DA1020">
            <v>0</v>
          </cell>
          <cell r="DB1020">
            <v>0</v>
          </cell>
          <cell r="DC1020">
            <v>0</v>
          </cell>
          <cell r="DD1020">
            <v>0</v>
          </cell>
          <cell r="DE1020">
            <v>0</v>
          </cell>
          <cell r="DF1020">
            <v>0</v>
          </cell>
          <cell r="DG1020">
            <v>0</v>
          </cell>
          <cell r="DI1020">
            <v>0</v>
          </cell>
          <cell r="DJ1020">
            <v>0</v>
          </cell>
          <cell r="DK1020">
            <v>0</v>
          </cell>
          <cell r="DL1020">
            <v>0</v>
          </cell>
          <cell r="DM1020">
            <v>0</v>
          </cell>
          <cell r="DN1020">
            <v>0</v>
          </cell>
          <cell r="DO1020">
            <v>0</v>
          </cell>
          <cell r="DP1020">
            <v>0</v>
          </cell>
          <cell r="DQ1020">
            <v>0</v>
          </cell>
          <cell r="DR1020">
            <v>0</v>
          </cell>
          <cell r="DS1020">
            <v>0</v>
          </cell>
          <cell r="DU1020" t="str">
            <v>RDC 41645-2</v>
          </cell>
          <cell r="DV1020">
            <v>0</v>
          </cell>
          <cell r="DW1020">
            <v>0</v>
          </cell>
          <cell r="DX1020">
            <v>1</v>
          </cell>
          <cell r="DY1020">
            <v>31254</v>
          </cell>
          <cell r="DZ1020">
            <v>37463.943676606119</v>
          </cell>
          <cell r="EB1020">
            <v>37463.943676606119</v>
          </cell>
          <cell r="EC1020" t="str">
            <v>Def</v>
          </cell>
          <cell r="ED1020" t="str">
            <v>Local Recreational Facilities</v>
          </cell>
        </row>
        <row r="1021">
          <cell r="D1021" t="str">
            <v>PC2130318</v>
          </cell>
          <cell r="E1021" t="str">
            <v>Walkways renewals</v>
          </cell>
          <cell r="F1021" t="str">
            <v>Auckland Council</v>
          </cell>
          <cell r="G1021" t="str">
            <v>Parks, sports and recreation</v>
          </cell>
          <cell r="H1021" t="str">
            <v>E171205</v>
          </cell>
          <cell r="I1021" t="str">
            <v>Local and sports parks - north management</v>
          </cell>
          <cell r="J1021" t="str">
            <v>Lifestyle and culture</v>
          </cell>
          <cell r="K1021" t="str">
            <v>Local parks services</v>
          </cell>
          <cell r="L1021" t="str">
            <v>Local parks</v>
          </cell>
          <cell r="M1021" t="str">
            <v>Local activities</v>
          </cell>
          <cell r="N1021" t="str">
            <v>Local parks services</v>
          </cell>
          <cell r="O1021" t="str">
            <v>Local parks</v>
          </cell>
          <cell r="P1021" t="str">
            <v>Lifestyle and culture</v>
          </cell>
          <cell r="Q1021" t="str">
            <v>Local parks services</v>
          </cell>
          <cell r="R1021" t="str">
            <v>Local parks</v>
          </cell>
          <cell r="S1021" t="str">
            <v>A1241205</v>
          </cell>
          <cell r="T1021" t="str">
            <v>A1241205</v>
          </cell>
          <cell r="U1021" t="str">
            <v>Local parks</v>
          </cell>
          <cell r="V1021" t="str">
            <v>L125</v>
          </cell>
          <cell r="W1021" t="str">
            <v>Hibiscus and Bays</v>
          </cell>
          <cell r="X1021" t="str">
            <v>PL40810</v>
          </cell>
          <cell r="Y1021" t="str">
            <v>Expense</v>
          </cell>
          <cell r="Z1021">
            <v>20090701</v>
          </cell>
          <cell r="AA1021">
            <v>20220630</v>
          </cell>
          <cell r="AB1021">
            <v>1</v>
          </cell>
          <cell r="AC1021" t="str">
            <v>Programme</v>
          </cell>
          <cell r="AD1021">
            <v>0.6</v>
          </cell>
          <cell r="AE1021">
            <v>0</v>
          </cell>
          <cell r="AF1021">
            <v>0</v>
          </cell>
          <cell r="AG1021">
            <v>0.4</v>
          </cell>
          <cell r="AH1021">
            <v>2</v>
          </cell>
          <cell r="AI1021" t="str">
            <v>Local &amp; Sports Parks</v>
          </cell>
          <cell r="AJ1021" t="str">
            <v>Road surface</v>
          </cell>
          <cell r="AK1021">
            <v>30</v>
          </cell>
          <cell r="AM1021">
            <v>1</v>
          </cell>
          <cell r="AS1021">
            <v>51205</v>
          </cell>
          <cell r="AT1021">
            <v>0</v>
          </cell>
          <cell r="AU1021">
            <v>51486</v>
          </cell>
          <cell r="AV1021">
            <v>51304</v>
          </cell>
          <cell r="AW1021">
            <v>51352</v>
          </cell>
          <cell r="AX1021">
            <v>51351</v>
          </cell>
          <cell r="AY1021">
            <v>51309</v>
          </cell>
          <cell r="AZ1021">
            <v>26388</v>
          </cell>
          <cell r="BA1021">
            <v>50000</v>
          </cell>
          <cell r="BB1021">
            <v>50000</v>
          </cell>
          <cell r="BC1021">
            <v>50000</v>
          </cell>
          <cell r="BD1021">
            <v>3.9E-2</v>
          </cell>
          <cell r="BE1021">
            <v>7.4325999999999892E-2</v>
          </cell>
          <cell r="BF1021">
            <v>0.10440712799999985</v>
          </cell>
          <cell r="BG1021">
            <v>0.13643493471199974</v>
          </cell>
          <cell r="BH1021">
            <v>0.17166441768807172</v>
          </cell>
          <cell r="BI1021">
            <v>0.2103293434717779</v>
          </cell>
          <cell r="BJ1021">
            <v>0.25269087049328998</v>
          </cell>
          <cell r="BK1021">
            <v>0.29904043270154168</v>
          </cell>
          <cell r="BL1021">
            <v>0.35100205000960338</v>
          </cell>
          <cell r="BM1021">
            <v>0.40504213200998751</v>
          </cell>
          <cell r="BN1021">
            <v>0</v>
          </cell>
          <cell r="BO1021">
            <v>0</v>
          </cell>
          <cell r="BP1021">
            <v>3826.7484359999944</v>
          </cell>
          <cell r="BQ1021">
            <v>5356.5032949119923</v>
          </cell>
          <cell r="BR1021">
            <v>7006.206767330611</v>
          </cell>
          <cell r="BS1021">
            <v>8815.1395127001706</v>
          </cell>
          <cell r="BT1021">
            <v>10791.788284193452</v>
          </cell>
          <cell r="BU1021">
            <v>6668.0066905769363</v>
          </cell>
          <cell r="BV1021">
            <v>14952.021635077084</v>
          </cell>
          <cell r="BW1021">
            <v>17550.10250048017</v>
          </cell>
          <cell r="BX1021">
            <v>20252.106600499377</v>
          </cell>
          <cell r="BY1021">
            <v>51205</v>
          </cell>
          <cell r="BZ1021">
            <v>0</v>
          </cell>
          <cell r="CA1021">
            <v>55312.748435999994</v>
          </cell>
          <cell r="CB1021">
            <v>56660.503294911992</v>
          </cell>
          <cell r="CC1021">
            <v>58358.206767330608</v>
          </cell>
          <cell r="CD1021">
            <v>60166.139512700174</v>
          </cell>
          <cell r="CE1021">
            <v>62100.788284193448</v>
          </cell>
          <cell r="CF1021">
            <v>33056.006690576934</v>
          </cell>
          <cell r="CG1021">
            <v>64952.021635077086</v>
          </cell>
          <cell r="CH1021">
            <v>67550.102500480163</v>
          </cell>
          <cell r="CI1021">
            <v>70252.106600499377</v>
          </cell>
          <cell r="CK1021">
            <v>30723</v>
          </cell>
          <cell r="CL1021">
            <v>0</v>
          </cell>
          <cell r="CM1021">
            <v>33187.649061599994</v>
          </cell>
          <cell r="CN1021">
            <v>33996.301976947194</v>
          </cell>
          <cell r="CO1021">
            <v>35014.924060398364</v>
          </cell>
          <cell r="CP1021">
            <v>36099.683707620105</v>
          </cell>
          <cell r="CQ1021">
            <v>37260.472970516064</v>
          </cell>
          <cell r="CR1021">
            <v>19833.604014346161</v>
          </cell>
          <cell r="CS1021">
            <v>38971.21298104625</v>
          </cell>
          <cell r="CT1021">
            <v>40530.061500288095</v>
          </cell>
          <cell r="CU1021">
            <v>42151.263960299628</v>
          </cell>
          <cell r="CW1021">
            <v>0</v>
          </cell>
          <cell r="CX1021">
            <v>0</v>
          </cell>
          <cell r="CY1021">
            <v>0</v>
          </cell>
          <cell r="CZ1021">
            <v>0</v>
          </cell>
          <cell r="DA1021">
            <v>0</v>
          </cell>
          <cell r="DB1021">
            <v>0</v>
          </cell>
          <cell r="DC1021">
            <v>0</v>
          </cell>
          <cell r="DD1021">
            <v>0</v>
          </cell>
          <cell r="DE1021">
            <v>0</v>
          </cell>
          <cell r="DF1021">
            <v>0</v>
          </cell>
          <cell r="DG1021">
            <v>0</v>
          </cell>
          <cell r="DI1021">
            <v>20482</v>
          </cell>
          <cell r="DJ1021">
            <v>0</v>
          </cell>
          <cell r="DK1021">
            <v>22125.099374400001</v>
          </cell>
          <cell r="DL1021">
            <v>22664.201317964798</v>
          </cell>
          <cell r="DM1021">
            <v>23343.282706932245</v>
          </cell>
          <cell r="DN1021">
            <v>24066.45580508007</v>
          </cell>
          <cell r="DO1021">
            <v>24840.31531367738</v>
          </cell>
          <cell r="DP1021">
            <v>13222.402676230775</v>
          </cell>
          <cell r="DQ1021">
            <v>25980.808654030836</v>
          </cell>
          <cell r="DR1021">
            <v>27020.041000192068</v>
          </cell>
          <cell r="DS1021">
            <v>28100.842640199753</v>
          </cell>
          <cell r="DU1021" t="str">
            <v>RDC 41705-1</v>
          </cell>
          <cell r="DV1021">
            <v>0</v>
          </cell>
          <cell r="DW1021">
            <v>0</v>
          </cell>
          <cell r="DX1021">
            <v>2</v>
          </cell>
          <cell r="DY1021">
            <v>433190</v>
          </cell>
          <cell r="DZ1021">
            <v>528408.62372176978</v>
          </cell>
          <cell r="EB1021">
            <v>528408.62372176978</v>
          </cell>
          <cell r="EC1021" t="str">
            <v>Def</v>
          </cell>
          <cell r="ED1021" t="str">
            <v>Local Recreational Facilities</v>
          </cell>
        </row>
        <row r="1022">
          <cell r="D1022" t="str">
            <v>PC2130318</v>
          </cell>
          <cell r="E1022" t="str">
            <v>Walkways renewals</v>
          </cell>
          <cell r="F1022" t="str">
            <v>Auckland Council</v>
          </cell>
          <cell r="G1022" t="str">
            <v>Parks, sports and recreation</v>
          </cell>
          <cell r="H1022" t="str">
            <v>E171205</v>
          </cell>
          <cell r="I1022" t="str">
            <v>Local and sports parks - north management</v>
          </cell>
          <cell r="J1022" t="str">
            <v>Lifestyle and culture</v>
          </cell>
          <cell r="K1022" t="str">
            <v>Local parks services</v>
          </cell>
          <cell r="L1022" t="str">
            <v>Local parks</v>
          </cell>
          <cell r="M1022" t="str">
            <v>Local activities</v>
          </cell>
          <cell r="N1022" t="str">
            <v>Local parks services</v>
          </cell>
          <cell r="O1022" t="str">
            <v>Local parks</v>
          </cell>
          <cell r="P1022" t="str">
            <v>Lifestyle and culture</v>
          </cell>
          <cell r="Q1022" t="str">
            <v>Local parks services</v>
          </cell>
          <cell r="R1022" t="str">
            <v>Local parks</v>
          </cell>
          <cell r="S1022" t="str">
            <v>A1241205</v>
          </cell>
          <cell r="T1022" t="str">
            <v>A1241205</v>
          </cell>
          <cell r="U1022" t="str">
            <v>Local parks</v>
          </cell>
          <cell r="V1022" t="str">
            <v>L175</v>
          </cell>
          <cell r="W1022" t="str">
            <v>Rodney</v>
          </cell>
          <cell r="X1022" t="str">
            <v>PL40810</v>
          </cell>
          <cell r="Y1022" t="str">
            <v>Expense</v>
          </cell>
          <cell r="Z1022">
            <v>20090701</v>
          </cell>
          <cell r="AA1022">
            <v>20220630</v>
          </cell>
          <cell r="AB1022">
            <v>1</v>
          </cell>
          <cell r="AC1022" t="str">
            <v>Programme</v>
          </cell>
          <cell r="AD1022">
            <v>0.6</v>
          </cell>
          <cell r="AE1022">
            <v>0</v>
          </cell>
          <cell r="AF1022">
            <v>0</v>
          </cell>
          <cell r="AG1022">
            <v>0.4</v>
          </cell>
          <cell r="AH1022">
            <v>2</v>
          </cell>
          <cell r="AI1022" t="str">
            <v>Local &amp; Sports Parks</v>
          </cell>
          <cell r="AJ1022" t="str">
            <v>Road surface</v>
          </cell>
          <cell r="AK1022">
            <v>30</v>
          </cell>
          <cell r="AM1022">
            <v>1</v>
          </cell>
          <cell r="AS1022">
            <v>37447</v>
          </cell>
          <cell r="AT1022">
            <v>96749</v>
          </cell>
          <cell r="AU1022">
            <v>61784</v>
          </cell>
          <cell r="AV1022">
            <v>61565</v>
          </cell>
          <cell r="AW1022">
            <v>61622</v>
          </cell>
          <cell r="AX1022">
            <v>61621</v>
          </cell>
          <cell r="AY1022">
            <v>61571</v>
          </cell>
          <cell r="AZ1022">
            <v>36674</v>
          </cell>
          <cell r="BA1022">
            <v>60000</v>
          </cell>
          <cell r="BB1022">
            <v>60000</v>
          </cell>
          <cell r="BC1022">
            <v>60000</v>
          </cell>
          <cell r="BD1022">
            <v>3.9E-2</v>
          </cell>
          <cell r="BE1022">
            <v>7.4325999999999892E-2</v>
          </cell>
          <cell r="BF1022">
            <v>0.10440712799999985</v>
          </cell>
          <cell r="BG1022">
            <v>0.13643493471199974</v>
          </cell>
          <cell r="BH1022">
            <v>0.17166441768807172</v>
          </cell>
          <cell r="BI1022">
            <v>0.2103293434717779</v>
          </cell>
          <cell r="BJ1022">
            <v>0.25269087049328998</v>
          </cell>
          <cell r="BK1022">
            <v>0.29904043270154168</v>
          </cell>
          <cell r="BL1022">
            <v>0.35100205000960338</v>
          </cell>
          <cell r="BM1022">
            <v>0.40504213200998751</v>
          </cell>
          <cell r="BN1022">
            <v>0</v>
          </cell>
          <cell r="BO1022">
            <v>3773.2109999999998</v>
          </cell>
          <cell r="BP1022">
            <v>4592.1575839999932</v>
          </cell>
          <cell r="BQ1022">
            <v>6427.8248353199906</v>
          </cell>
          <cell r="BR1022">
            <v>8407.3935468228483</v>
          </cell>
          <cell r="BS1022">
            <v>10578.133082356668</v>
          </cell>
          <cell r="BT1022">
            <v>12950.188006900837</v>
          </cell>
          <cell r="BU1022">
            <v>9267.1849844709159</v>
          </cell>
          <cell r="BV1022">
            <v>17942.4259620925</v>
          </cell>
          <cell r="BW1022">
            <v>21060.123000576205</v>
          </cell>
          <cell r="BX1022">
            <v>24302.527920599252</v>
          </cell>
          <cell r="BY1022">
            <v>37447</v>
          </cell>
          <cell r="BZ1022">
            <v>100522.211</v>
          </cell>
          <cell r="CA1022">
            <v>66376.157584</v>
          </cell>
          <cell r="CB1022">
            <v>67992.824835319989</v>
          </cell>
          <cell r="CC1022">
            <v>70029.393546822845</v>
          </cell>
          <cell r="CD1022">
            <v>72199.133082356668</v>
          </cell>
          <cell r="CE1022">
            <v>74521.188006900833</v>
          </cell>
          <cell r="CF1022">
            <v>45941.184984470914</v>
          </cell>
          <cell r="CG1022">
            <v>77942.4259620925</v>
          </cell>
          <cell r="CH1022">
            <v>81060.123000576205</v>
          </cell>
          <cell r="CI1022">
            <v>84302.527920599256</v>
          </cell>
          <cell r="CK1022">
            <v>22468.2</v>
          </cell>
          <cell r="CL1022">
            <v>60313.326599999993</v>
          </cell>
          <cell r="CM1022">
            <v>39825.694550399996</v>
          </cell>
          <cell r="CN1022">
            <v>40795.694901191993</v>
          </cell>
          <cell r="CO1022">
            <v>42017.636128093705</v>
          </cell>
          <cell r="CP1022">
            <v>43319.479849413998</v>
          </cell>
          <cell r="CQ1022">
            <v>44712.712804140501</v>
          </cell>
          <cell r="CR1022">
            <v>27564.710990682546</v>
          </cell>
          <cell r="CS1022">
            <v>46765.455577255496</v>
          </cell>
          <cell r="CT1022">
            <v>48636.073800345723</v>
          </cell>
          <cell r="CU1022">
            <v>50581.516752359552</v>
          </cell>
          <cell r="CW1022">
            <v>0</v>
          </cell>
          <cell r="CX1022">
            <v>0</v>
          </cell>
          <cell r="CY1022">
            <v>0</v>
          </cell>
          <cell r="CZ1022">
            <v>0</v>
          </cell>
          <cell r="DA1022">
            <v>0</v>
          </cell>
          <cell r="DB1022">
            <v>0</v>
          </cell>
          <cell r="DC1022">
            <v>0</v>
          </cell>
          <cell r="DD1022">
            <v>0</v>
          </cell>
          <cell r="DE1022">
            <v>0</v>
          </cell>
          <cell r="DF1022">
            <v>0</v>
          </cell>
          <cell r="DG1022">
            <v>0</v>
          </cell>
          <cell r="DI1022">
            <v>14978.800000000001</v>
          </cell>
          <cell r="DJ1022">
            <v>40208.884400000003</v>
          </cell>
          <cell r="DK1022">
            <v>26550.463033600001</v>
          </cell>
          <cell r="DL1022">
            <v>27197.129934127996</v>
          </cell>
          <cell r="DM1022">
            <v>28011.757418729139</v>
          </cell>
          <cell r="DN1022">
            <v>28879.65323294267</v>
          </cell>
          <cell r="DO1022">
            <v>29808.475202760335</v>
          </cell>
          <cell r="DP1022">
            <v>18376.473993788368</v>
          </cell>
          <cell r="DQ1022">
            <v>31176.970384837001</v>
          </cell>
          <cell r="DR1022">
            <v>32424.049200230482</v>
          </cell>
          <cell r="DS1022">
            <v>33721.011168239704</v>
          </cell>
          <cell r="DU1022" t="str">
            <v>RDC 41705-1</v>
          </cell>
          <cell r="DV1022">
            <v>0</v>
          </cell>
          <cell r="DW1022">
            <v>0</v>
          </cell>
          <cell r="DX1022">
            <v>2</v>
          </cell>
          <cell r="DY1022">
            <v>621586</v>
          </cell>
          <cell r="DZ1022">
            <v>740887.16992313904</v>
          </cell>
          <cell r="EB1022">
            <v>740887.16992313904</v>
          </cell>
          <cell r="EC1022" t="str">
            <v>Def</v>
          </cell>
          <cell r="ED1022" t="str">
            <v>Local Recreational Facilities</v>
          </cell>
        </row>
        <row r="1023">
          <cell r="D1023" t="str">
            <v>PC2130319</v>
          </cell>
          <cell r="E1023" t="str">
            <v>Warkworth Showgrounds future</v>
          </cell>
          <cell r="F1023" t="str">
            <v>Auckland Council</v>
          </cell>
          <cell r="G1023" t="str">
            <v>Parks, sports and recreation</v>
          </cell>
          <cell r="H1023" t="str">
            <v>E171205</v>
          </cell>
          <cell r="I1023" t="str">
            <v>Local and sports parks - north management</v>
          </cell>
          <cell r="J1023" t="str">
            <v>Lifestyle and culture</v>
          </cell>
          <cell r="K1023" t="str">
            <v>Local parks services</v>
          </cell>
          <cell r="L1023" t="str">
            <v>Local parks</v>
          </cell>
          <cell r="M1023" t="str">
            <v>Local activities</v>
          </cell>
          <cell r="N1023" t="str">
            <v>Local parks services</v>
          </cell>
          <cell r="O1023" t="str">
            <v>Local parks</v>
          </cell>
          <cell r="P1023" t="str">
            <v>Lifestyle and culture</v>
          </cell>
          <cell r="Q1023" t="str">
            <v>Local parks services</v>
          </cell>
          <cell r="R1023" t="str">
            <v>Local parks</v>
          </cell>
          <cell r="S1023" t="str">
            <v>A1241205</v>
          </cell>
          <cell r="T1023" t="str">
            <v>A1241205</v>
          </cell>
          <cell r="U1023" t="str">
            <v>Local parks</v>
          </cell>
          <cell r="V1023" t="str">
            <v>L175</v>
          </cell>
          <cell r="W1023" t="str">
            <v>Rodney</v>
          </cell>
          <cell r="X1023" t="str">
            <v>PL40810</v>
          </cell>
          <cell r="Y1023" t="str">
            <v>Expense</v>
          </cell>
          <cell r="Z1023">
            <v>20120701</v>
          </cell>
          <cell r="AA1023">
            <v>20160630</v>
          </cell>
          <cell r="AB1023">
            <v>1</v>
          </cell>
          <cell r="AC1023" t="str">
            <v>Programme</v>
          </cell>
          <cell r="AD1023">
            <v>0</v>
          </cell>
          <cell r="AE1023">
            <v>0</v>
          </cell>
          <cell r="AF1023">
            <v>1</v>
          </cell>
          <cell r="AG1023">
            <v>0</v>
          </cell>
          <cell r="AH1023">
            <v>2</v>
          </cell>
          <cell r="AI1023" t="str">
            <v>Local &amp; Sports Parks</v>
          </cell>
          <cell r="AJ1023" t="str">
            <v>Structures parks</v>
          </cell>
          <cell r="AK1023">
            <v>25</v>
          </cell>
          <cell r="AO1023">
            <v>1</v>
          </cell>
          <cell r="AT1023">
            <v>1543144</v>
          </cell>
          <cell r="AU1023">
            <v>845254</v>
          </cell>
          <cell r="AV1023">
            <v>246484</v>
          </cell>
          <cell r="AW1023">
            <v>246283</v>
          </cell>
          <cell r="AX1023">
            <v>0</v>
          </cell>
          <cell r="AY1023">
            <v>0</v>
          </cell>
          <cell r="BD1023">
            <v>3.1E-2</v>
          </cell>
          <cell r="BE1023">
            <v>6.1930000000000041E-2</v>
          </cell>
          <cell r="BF1023">
            <v>9.3787900000000146E-2</v>
          </cell>
          <cell r="BG1023">
            <v>0.12878911280000027</v>
          </cell>
          <cell r="BH1023">
            <v>0.16491036440960039</v>
          </cell>
          <cell r="BI1023">
            <v>0.19869276497747879</v>
          </cell>
          <cell r="BJ1023">
            <v>0.23225616239684821</v>
          </cell>
          <cell r="BK1023">
            <v>0.27045610343115034</v>
          </cell>
          <cell r="BL1023">
            <v>0.31238115484437823</v>
          </cell>
          <cell r="BM1023">
            <v>0.35568973295424255</v>
          </cell>
          <cell r="BN1023">
            <v>0</v>
          </cell>
          <cell r="BO1023">
            <v>47837.464</v>
          </cell>
          <cell r="BP1023">
            <v>52346.580220000033</v>
          </cell>
          <cell r="BQ1023">
            <v>23117.216743600035</v>
          </cell>
          <cell r="BR1023">
            <v>31718.569067722467</v>
          </cell>
          <cell r="BS1023">
            <v>0</v>
          </cell>
          <cell r="BT1023">
            <v>0</v>
          </cell>
          <cell r="BU1023">
            <v>0</v>
          </cell>
          <cell r="BV1023">
            <v>0</v>
          </cell>
          <cell r="BW1023">
            <v>0</v>
          </cell>
          <cell r="BX1023">
            <v>0</v>
          </cell>
          <cell r="BY1023">
            <v>0</v>
          </cell>
          <cell r="BZ1023">
            <v>1590981.4639999999</v>
          </cell>
          <cell r="CA1023">
            <v>897600.58022</v>
          </cell>
          <cell r="CB1023">
            <v>269601.21674360003</v>
          </cell>
          <cell r="CC1023">
            <v>278001.56906772248</v>
          </cell>
          <cell r="CD1023">
            <v>0</v>
          </cell>
          <cell r="CE1023">
            <v>0</v>
          </cell>
          <cell r="CF1023">
            <v>0</v>
          </cell>
          <cell r="CG1023">
            <v>0</v>
          </cell>
          <cell r="CH1023">
            <v>0</v>
          </cell>
          <cell r="CI1023">
            <v>0</v>
          </cell>
          <cell r="CK1023">
            <v>0</v>
          </cell>
          <cell r="CL1023">
            <v>0</v>
          </cell>
          <cell r="CM1023">
            <v>0</v>
          </cell>
          <cell r="CN1023">
            <v>0</v>
          </cell>
          <cell r="CO1023">
            <v>0</v>
          </cell>
          <cell r="CP1023">
            <v>0</v>
          </cell>
          <cell r="CQ1023">
            <v>0</v>
          </cell>
          <cell r="CR1023">
            <v>0</v>
          </cell>
          <cell r="CS1023">
            <v>0</v>
          </cell>
          <cell r="CT1023">
            <v>0</v>
          </cell>
          <cell r="CU1023">
            <v>0</v>
          </cell>
          <cell r="CW1023">
            <v>0</v>
          </cell>
          <cell r="CX1023">
            <v>1590981.4639999999</v>
          </cell>
          <cell r="CY1023">
            <v>897600.58022</v>
          </cell>
          <cell r="CZ1023">
            <v>269601.21674360003</v>
          </cell>
          <cell r="DA1023">
            <v>278001.56906772248</v>
          </cell>
          <cell r="DB1023">
            <v>0</v>
          </cell>
          <cell r="DC1023">
            <v>0</v>
          </cell>
          <cell r="DD1023">
            <v>0</v>
          </cell>
          <cell r="DE1023">
            <v>0</v>
          </cell>
          <cell r="DF1023">
            <v>0</v>
          </cell>
          <cell r="DG1023">
            <v>0</v>
          </cell>
          <cell r="DI1023">
            <v>0</v>
          </cell>
          <cell r="DJ1023">
            <v>0</v>
          </cell>
          <cell r="DK1023">
            <v>0</v>
          </cell>
          <cell r="DL1023">
            <v>0</v>
          </cell>
          <cell r="DM1023">
            <v>0</v>
          </cell>
          <cell r="DN1023">
            <v>0</v>
          </cell>
          <cell r="DO1023">
            <v>0</v>
          </cell>
          <cell r="DP1023">
            <v>0</v>
          </cell>
          <cell r="DQ1023">
            <v>0</v>
          </cell>
          <cell r="DR1023">
            <v>0</v>
          </cell>
          <cell r="DS1023">
            <v>0</v>
          </cell>
          <cell r="DU1023" t="str">
            <v>RDC 41521-1</v>
          </cell>
          <cell r="DV1023">
            <v>2881165</v>
          </cell>
          <cell r="DW1023">
            <v>1</v>
          </cell>
          <cell r="DX1023">
            <v>1</v>
          </cell>
          <cell r="DY1023">
            <v>2881165</v>
          </cell>
          <cell r="DZ1023">
            <v>3036184.8300313228</v>
          </cell>
          <cell r="EB1023">
            <v>3036184.8300313228</v>
          </cell>
          <cell r="EC1023" t="str">
            <v>Def</v>
          </cell>
          <cell r="ED1023" t="str">
            <v>Local Recreational Facilities</v>
          </cell>
        </row>
        <row r="1024">
          <cell r="D1024" t="str">
            <v>PC2130320</v>
          </cell>
          <cell r="E1024" t="str">
            <v>Warkworth Showgrounds Hockey</v>
          </cell>
          <cell r="F1024" t="str">
            <v>Auckland Council</v>
          </cell>
          <cell r="G1024" t="str">
            <v>Parks, sports and recreation</v>
          </cell>
          <cell r="H1024" t="str">
            <v>E171205</v>
          </cell>
          <cell r="I1024" t="str">
            <v>Local and sports parks - north management</v>
          </cell>
          <cell r="J1024" t="str">
            <v>Lifestyle and culture</v>
          </cell>
          <cell r="K1024" t="str">
            <v>Local parks services</v>
          </cell>
          <cell r="L1024" t="str">
            <v>Local parks</v>
          </cell>
          <cell r="M1024" t="str">
            <v>Local activities</v>
          </cell>
          <cell r="N1024" t="str">
            <v>Local parks services</v>
          </cell>
          <cell r="O1024" t="str">
            <v>Local parks</v>
          </cell>
          <cell r="P1024" t="str">
            <v>Lifestyle and culture</v>
          </cell>
          <cell r="Q1024" t="str">
            <v>Local parks services</v>
          </cell>
          <cell r="R1024" t="str">
            <v>Local parks</v>
          </cell>
          <cell r="S1024" t="str">
            <v>A1241205</v>
          </cell>
          <cell r="T1024" t="str">
            <v>A1241205</v>
          </cell>
          <cell r="U1024" t="str">
            <v>Local parks</v>
          </cell>
          <cell r="V1024" t="str">
            <v>L175</v>
          </cell>
          <cell r="W1024" t="str">
            <v>Rodney</v>
          </cell>
          <cell r="X1024" t="str">
            <v>FY12 - Only</v>
          </cell>
          <cell r="Y1024" t="str">
            <v>Expense</v>
          </cell>
          <cell r="Z1024">
            <v>20110701</v>
          </cell>
          <cell r="AA1024">
            <v>20120630</v>
          </cell>
          <cell r="AB1024">
            <v>2</v>
          </cell>
          <cell r="AC1024" t="str">
            <v>Discrete</v>
          </cell>
          <cell r="AD1024">
            <v>0.81</v>
          </cell>
          <cell r="AE1024">
            <v>0</v>
          </cell>
          <cell r="AF1024">
            <v>0.19</v>
          </cell>
          <cell r="AG1024">
            <v>0</v>
          </cell>
          <cell r="AH1024">
            <v>2</v>
          </cell>
          <cell r="AI1024" t="str">
            <v>Local &amp; Sports Parks</v>
          </cell>
          <cell r="AJ1024" t="str">
            <v>Structures parks</v>
          </cell>
          <cell r="AK1024">
            <v>30</v>
          </cell>
          <cell r="AM1024">
            <v>0.81</v>
          </cell>
          <cell r="AO1024">
            <v>0.19</v>
          </cell>
          <cell r="AS1024">
            <v>614465</v>
          </cell>
          <cell r="BD1024">
            <v>3.1E-2</v>
          </cell>
          <cell r="BE1024">
            <v>6.1930000000000041E-2</v>
          </cell>
          <cell r="BF1024">
            <v>9.3787900000000146E-2</v>
          </cell>
          <cell r="BG1024">
            <v>0.12878911280000027</v>
          </cell>
          <cell r="BH1024">
            <v>0.16491036440960039</v>
          </cell>
          <cell r="BI1024">
            <v>0.19869276497747879</v>
          </cell>
          <cell r="BJ1024">
            <v>0.23225616239684821</v>
          </cell>
          <cell r="BK1024">
            <v>0.27045610343115034</v>
          </cell>
          <cell r="BL1024">
            <v>0.31238115484437823</v>
          </cell>
          <cell r="BM1024">
            <v>0.35568973295424255</v>
          </cell>
          <cell r="BN1024">
            <v>0</v>
          </cell>
          <cell r="BO1024">
            <v>0</v>
          </cell>
          <cell r="BP1024">
            <v>0</v>
          </cell>
          <cell r="BQ1024">
            <v>0</v>
          </cell>
          <cell r="BR1024">
            <v>0</v>
          </cell>
          <cell r="BS1024">
            <v>0</v>
          </cell>
          <cell r="BT1024">
            <v>0</v>
          </cell>
          <cell r="BU1024">
            <v>0</v>
          </cell>
          <cell r="BV1024">
            <v>0</v>
          </cell>
          <cell r="BW1024">
            <v>0</v>
          </cell>
          <cell r="BX1024">
            <v>0</v>
          </cell>
          <cell r="BY1024">
            <v>614465</v>
          </cell>
          <cell r="BZ1024">
            <v>0</v>
          </cell>
          <cell r="CA1024">
            <v>0</v>
          </cell>
          <cell r="CB1024">
            <v>0</v>
          </cell>
          <cell r="CC1024">
            <v>0</v>
          </cell>
          <cell r="CD1024">
            <v>0</v>
          </cell>
          <cell r="CE1024">
            <v>0</v>
          </cell>
          <cell r="CF1024">
            <v>0</v>
          </cell>
          <cell r="CG1024">
            <v>0</v>
          </cell>
          <cell r="CH1024">
            <v>0</v>
          </cell>
          <cell r="CI1024">
            <v>0</v>
          </cell>
          <cell r="CK1024">
            <v>497716.65</v>
          </cell>
          <cell r="CL1024">
            <v>0</v>
          </cell>
          <cell r="CM1024">
            <v>0</v>
          </cell>
          <cell r="CN1024">
            <v>0</v>
          </cell>
          <cell r="CO1024">
            <v>0</v>
          </cell>
          <cell r="CP1024">
            <v>0</v>
          </cell>
          <cell r="CQ1024">
            <v>0</v>
          </cell>
          <cell r="CR1024">
            <v>0</v>
          </cell>
          <cell r="CS1024">
            <v>0</v>
          </cell>
          <cell r="CT1024">
            <v>0</v>
          </cell>
          <cell r="CU1024">
            <v>0</v>
          </cell>
          <cell r="CW1024">
            <v>116748.35</v>
          </cell>
          <cell r="CX1024">
            <v>0</v>
          </cell>
          <cell r="CY1024">
            <v>0</v>
          </cell>
          <cell r="CZ1024">
            <v>0</v>
          </cell>
          <cell r="DA1024">
            <v>0</v>
          </cell>
          <cell r="DB1024">
            <v>0</v>
          </cell>
          <cell r="DC1024">
            <v>0</v>
          </cell>
          <cell r="DD1024">
            <v>0</v>
          </cell>
          <cell r="DE1024">
            <v>0</v>
          </cell>
          <cell r="DF1024">
            <v>0</v>
          </cell>
          <cell r="DG1024">
            <v>0</v>
          </cell>
          <cell r="DI1024">
            <v>0</v>
          </cell>
          <cell r="DJ1024">
            <v>0</v>
          </cell>
          <cell r="DK1024">
            <v>0</v>
          </cell>
          <cell r="DL1024">
            <v>0</v>
          </cell>
          <cell r="DM1024">
            <v>0</v>
          </cell>
          <cell r="DN1024">
            <v>0</v>
          </cell>
          <cell r="DO1024">
            <v>0</v>
          </cell>
          <cell r="DP1024">
            <v>0</v>
          </cell>
          <cell r="DQ1024">
            <v>0</v>
          </cell>
          <cell r="DR1024">
            <v>0</v>
          </cell>
          <cell r="DS1024">
            <v>0</v>
          </cell>
          <cell r="DU1024" t="str">
            <v>RDC 42200-1</v>
          </cell>
          <cell r="DV1024">
            <v>0</v>
          </cell>
          <cell r="DW1024">
            <v>0</v>
          </cell>
          <cell r="DX1024">
            <v>1</v>
          </cell>
          <cell r="DY1024">
            <v>0</v>
          </cell>
          <cell r="DZ1024">
            <v>0</v>
          </cell>
          <cell r="EB1024">
            <v>0</v>
          </cell>
          <cell r="EC1024" t="str">
            <v>Def</v>
          </cell>
          <cell r="ED1024" t="str">
            <v>Local Recreational Facilities</v>
          </cell>
        </row>
        <row r="1025">
          <cell r="D1025" t="str">
            <v>PC2130321</v>
          </cell>
          <cell r="E1025" t="str">
            <v>Wellsford Centennial Park carpark upgrade</v>
          </cell>
          <cell r="F1025" t="str">
            <v>Auckland Council</v>
          </cell>
          <cell r="G1025" t="str">
            <v>Parks, sports and recreation</v>
          </cell>
          <cell r="H1025" t="str">
            <v>E171205</v>
          </cell>
          <cell r="I1025" t="str">
            <v>Local and sports parks - north management</v>
          </cell>
          <cell r="J1025" t="str">
            <v>Lifestyle and culture</v>
          </cell>
          <cell r="K1025" t="str">
            <v>Local parks services</v>
          </cell>
          <cell r="L1025" t="str">
            <v>Local parks</v>
          </cell>
          <cell r="M1025" t="str">
            <v>Local activities</v>
          </cell>
          <cell r="N1025" t="str">
            <v>Local parks services</v>
          </cell>
          <cell r="O1025" t="str">
            <v>Local parks</v>
          </cell>
          <cell r="P1025" t="str">
            <v>Lifestyle and culture</v>
          </cell>
          <cell r="Q1025" t="str">
            <v>Local parks services</v>
          </cell>
          <cell r="R1025" t="str">
            <v>Local parks</v>
          </cell>
          <cell r="S1025" t="str">
            <v>A1241205</v>
          </cell>
          <cell r="T1025" t="str">
            <v>A1241205</v>
          </cell>
          <cell r="U1025" t="str">
            <v>Local parks</v>
          </cell>
          <cell r="V1025" t="str">
            <v>L175</v>
          </cell>
          <cell r="W1025" t="str">
            <v>Rodney</v>
          </cell>
          <cell r="X1025" t="str">
            <v>FY12 - Only</v>
          </cell>
          <cell r="Y1025" t="str">
            <v>Expense</v>
          </cell>
          <cell r="Z1025">
            <v>20110701</v>
          </cell>
          <cell r="AA1025">
            <v>20120630</v>
          </cell>
          <cell r="AB1025">
            <v>2</v>
          </cell>
          <cell r="AC1025" t="str">
            <v>Discrete</v>
          </cell>
          <cell r="AD1025">
            <v>0.68</v>
          </cell>
          <cell r="AE1025">
            <v>0</v>
          </cell>
          <cell r="AF1025">
            <v>0.32</v>
          </cell>
          <cell r="AG1025">
            <v>0</v>
          </cell>
          <cell r="AH1025">
            <v>2</v>
          </cell>
          <cell r="AI1025" t="str">
            <v>Local &amp; Sports Parks</v>
          </cell>
          <cell r="AJ1025" t="str">
            <v>Structures parks</v>
          </cell>
          <cell r="AK1025">
            <v>50</v>
          </cell>
          <cell r="AM1025">
            <v>0.84</v>
          </cell>
          <cell r="AO1025">
            <v>0.16</v>
          </cell>
          <cell r="AS1025">
            <v>128014</v>
          </cell>
          <cell r="BD1025">
            <v>3.1E-2</v>
          </cell>
          <cell r="BE1025">
            <v>6.1930000000000041E-2</v>
          </cell>
          <cell r="BF1025">
            <v>9.3787900000000146E-2</v>
          </cell>
          <cell r="BG1025">
            <v>0.12878911280000027</v>
          </cell>
          <cell r="BH1025">
            <v>0.16491036440960039</v>
          </cell>
          <cell r="BI1025">
            <v>0.19869276497747879</v>
          </cell>
          <cell r="BJ1025">
            <v>0.23225616239684821</v>
          </cell>
          <cell r="BK1025">
            <v>0.27045610343115034</v>
          </cell>
          <cell r="BL1025">
            <v>0.31238115484437823</v>
          </cell>
          <cell r="BM1025">
            <v>0.35568973295424255</v>
          </cell>
          <cell r="BN1025">
            <v>0</v>
          </cell>
          <cell r="BO1025">
            <v>0</v>
          </cell>
          <cell r="BP1025">
            <v>0</v>
          </cell>
          <cell r="BQ1025">
            <v>0</v>
          </cell>
          <cell r="BR1025">
            <v>0</v>
          </cell>
          <cell r="BS1025">
            <v>0</v>
          </cell>
          <cell r="BT1025">
            <v>0</v>
          </cell>
          <cell r="BU1025">
            <v>0</v>
          </cell>
          <cell r="BV1025">
            <v>0</v>
          </cell>
          <cell r="BW1025">
            <v>0</v>
          </cell>
          <cell r="BX1025">
            <v>0</v>
          </cell>
          <cell r="BY1025">
            <v>128014</v>
          </cell>
          <cell r="BZ1025">
            <v>0</v>
          </cell>
          <cell r="CA1025">
            <v>0</v>
          </cell>
          <cell r="CB1025">
            <v>0</v>
          </cell>
          <cell r="CC1025">
            <v>0</v>
          </cell>
          <cell r="CD1025">
            <v>0</v>
          </cell>
          <cell r="CE1025">
            <v>0</v>
          </cell>
          <cell r="CF1025">
            <v>0</v>
          </cell>
          <cell r="CG1025">
            <v>0</v>
          </cell>
          <cell r="CH1025">
            <v>0</v>
          </cell>
          <cell r="CI1025">
            <v>0</v>
          </cell>
          <cell r="CK1025">
            <v>87049.52</v>
          </cell>
          <cell r="CL1025">
            <v>0</v>
          </cell>
          <cell r="CM1025">
            <v>0</v>
          </cell>
          <cell r="CN1025">
            <v>0</v>
          </cell>
          <cell r="CO1025">
            <v>0</v>
          </cell>
          <cell r="CP1025">
            <v>0</v>
          </cell>
          <cell r="CQ1025">
            <v>0</v>
          </cell>
          <cell r="CR1025">
            <v>0</v>
          </cell>
          <cell r="CS1025">
            <v>0</v>
          </cell>
          <cell r="CT1025">
            <v>0</v>
          </cell>
          <cell r="CU1025">
            <v>0</v>
          </cell>
          <cell r="CW1025">
            <v>40964.480000000003</v>
          </cell>
          <cell r="CX1025">
            <v>0</v>
          </cell>
          <cell r="CY1025">
            <v>0</v>
          </cell>
          <cell r="CZ1025">
            <v>0</v>
          </cell>
          <cell r="DA1025">
            <v>0</v>
          </cell>
          <cell r="DB1025">
            <v>0</v>
          </cell>
          <cell r="DC1025">
            <v>0</v>
          </cell>
          <cell r="DD1025">
            <v>0</v>
          </cell>
          <cell r="DE1025">
            <v>0</v>
          </cell>
          <cell r="DF1025">
            <v>0</v>
          </cell>
          <cell r="DG1025">
            <v>0</v>
          </cell>
          <cell r="DI1025">
            <v>0</v>
          </cell>
          <cell r="DJ1025">
            <v>0</v>
          </cell>
          <cell r="DK1025">
            <v>0</v>
          </cell>
          <cell r="DL1025">
            <v>0</v>
          </cell>
          <cell r="DM1025">
            <v>0</v>
          </cell>
          <cell r="DN1025">
            <v>0</v>
          </cell>
          <cell r="DO1025">
            <v>0</v>
          </cell>
          <cell r="DP1025">
            <v>0</v>
          </cell>
          <cell r="DQ1025">
            <v>0</v>
          </cell>
          <cell r="DR1025">
            <v>0</v>
          </cell>
          <cell r="DS1025">
            <v>0</v>
          </cell>
          <cell r="DU1025" t="str">
            <v>RDC 41822-1</v>
          </cell>
          <cell r="DV1025">
            <v>0</v>
          </cell>
          <cell r="DW1025">
            <v>0</v>
          </cell>
          <cell r="DX1025">
            <v>1</v>
          </cell>
          <cell r="DY1025">
            <v>0</v>
          </cell>
          <cell r="DZ1025">
            <v>0</v>
          </cell>
          <cell r="EB1025">
            <v>0</v>
          </cell>
          <cell r="EC1025" t="str">
            <v>Def</v>
          </cell>
          <cell r="ED1025" t="str">
            <v>Local Recreational Facilities</v>
          </cell>
        </row>
        <row r="1026">
          <cell r="D1026" t="str">
            <v>PC2130322</v>
          </cell>
          <cell r="E1026" t="str">
            <v>Western Reserve - replacement toilet</v>
          </cell>
          <cell r="F1026" t="str">
            <v>Auckland Council</v>
          </cell>
          <cell r="G1026" t="str">
            <v>Parks, sports and recreation</v>
          </cell>
          <cell r="H1026" t="str">
            <v>E171205</v>
          </cell>
          <cell r="I1026" t="str">
            <v>Local and sports parks - north management</v>
          </cell>
          <cell r="J1026" t="str">
            <v>Lifestyle and culture</v>
          </cell>
          <cell r="K1026" t="str">
            <v>Local parks services</v>
          </cell>
          <cell r="L1026" t="str">
            <v>Local parks</v>
          </cell>
          <cell r="M1026" t="str">
            <v>Local activities</v>
          </cell>
          <cell r="N1026" t="str">
            <v>Local parks services</v>
          </cell>
          <cell r="O1026" t="str">
            <v>Local parks</v>
          </cell>
          <cell r="P1026" t="str">
            <v>Lifestyle and culture</v>
          </cell>
          <cell r="Q1026" t="str">
            <v>Local parks services</v>
          </cell>
          <cell r="R1026" t="str">
            <v>Local parks</v>
          </cell>
          <cell r="S1026" t="str">
            <v>A1241205</v>
          </cell>
          <cell r="T1026" t="str">
            <v>A1241205</v>
          </cell>
          <cell r="U1026" t="str">
            <v>Local parks</v>
          </cell>
          <cell r="V1026" t="str">
            <v>L125</v>
          </cell>
          <cell r="W1026" t="str">
            <v>Hibiscus and Bays</v>
          </cell>
          <cell r="X1026" t="str">
            <v>PL40810</v>
          </cell>
          <cell r="Y1026" t="str">
            <v>Expense</v>
          </cell>
          <cell r="Z1026">
            <v>20130701</v>
          </cell>
          <cell r="AA1026">
            <v>20140630</v>
          </cell>
          <cell r="AB1026">
            <v>2</v>
          </cell>
          <cell r="AC1026" t="str">
            <v>Discrete</v>
          </cell>
          <cell r="AD1026">
            <v>0.13</v>
          </cell>
          <cell r="AE1026">
            <v>0</v>
          </cell>
          <cell r="AF1026">
            <v>0.34</v>
          </cell>
          <cell r="AG1026">
            <v>0.53</v>
          </cell>
          <cell r="AH1026">
            <v>2</v>
          </cell>
          <cell r="AI1026" t="str">
            <v>Local &amp; Sports Parks</v>
          </cell>
          <cell r="AJ1026" t="str">
            <v>Structures parks</v>
          </cell>
          <cell r="AK1026">
            <v>50</v>
          </cell>
          <cell r="AM1026">
            <v>0.66</v>
          </cell>
          <cell r="AO1026">
            <v>0.34</v>
          </cell>
          <cell r="AU1026">
            <v>205946</v>
          </cell>
          <cell r="BD1026">
            <v>3.1E-2</v>
          </cell>
          <cell r="BE1026">
            <v>6.1930000000000041E-2</v>
          </cell>
          <cell r="BF1026">
            <v>9.3787900000000146E-2</v>
          </cell>
          <cell r="BG1026">
            <v>0.12878911280000027</v>
          </cell>
          <cell r="BH1026">
            <v>0.16491036440960039</v>
          </cell>
          <cell r="BI1026">
            <v>0.19869276497747879</v>
          </cell>
          <cell r="BJ1026">
            <v>0.23225616239684821</v>
          </cell>
          <cell r="BK1026">
            <v>0.27045610343115034</v>
          </cell>
          <cell r="BL1026">
            <v>0.31238115484437823</v>
          </cell>
          <cell r="BM1026">
            <v>0.35568973295424255</v>
          </cell>
          <cell r="BN1026">
            <v>0</v>
          </cell>
          <cell r="BO1026">
            <v>0</v>
          </cell>
          <cell r="BP1026">
            <v>12754.235780000008</v>
          </cell>
          <cell r="BQ1026">
            <v>0</v>
          </cell>
          <cell r="BR1026">
            <v>0</v>
          </cell>
          <cell r="BS1026">
            <v>0</v>
          </cell>
          <cell r="BT1026">
            <v>0</v>
          </cell>
          <cell r="BU1026">
            <v>0</v>
          </cell>
          <cell r="BV1026">
            <v>0</v>
          </cell>
          <cell r="BW1026">
            <v>0</v>
          </cell>
          <cell r="BX1026">
            <v>0</v>
          </cell>
          <cell r="BY1026">
            <v>0</v>
          </cell>
          <cell r="BZ1026">
            <v>0</v>
          </cell>
          <cell r="CA1026">
            <v>218700.23578000002</v>
          </cell>
          <cell r="CB1026">
            <v>0</v>
          </cell>
          <cell r="CC1026">
            <v>0</v>
          </cell>
          <cell r="CD1026">
            <v>0</v>
          </cell>
          <cell r="CE1026">
            <v>0</v>
          </cell>
          <cell r="CF1026">
            <v>0</v>
          </cell>
          <cell r="CG1026">
            <v>0</v>
          </cell>
          <cell r="CH1026">
            <v>0</v>
          </cell>
          <cell r="CI1026">
            <v>0</v>
          </cell>
          <cell r="CK1026">
            <v>0</v>
          </cell>
          <cell r="CL1026">
            <v>0</v>
          </cell>
          <cell r="CM1026">
            <v>28431.030651400004</v>
          </cell>
          <cell r="CN1026">
            <v>0</v>
          </cell>
          <cell r="CO1026">
            <v>0</v>
          </cell>
          <cell r="CP1026">
            <v>0</v>
          </cell>
          <cell r="CQ1026">
            <v>0</v>
          </cell>
          <cell r="CR1026">
            <v>0</v>
          </cell>
          <cell r="CS1026">
            <v>0</v>
          </cell>
          <cell r="CT1026">
            <v>0</v>
          </cell>
          <cell r="CU1026">
            <v>0</v>
          </cell>
          <cell r="CW1026">
            <v>0</v>
          </cell>
          <cell r="CX1026">
            <v>0</v>
          </cell>
          <cell r="CY1026">
            <v>74358.080165200008</v>
          </cell>
          <cell r="CZ1026">
            <v>0</v>
          </cell>
          <cell r="DA1026">
            <v>0</v>
          </cell>
          <cell r="DB1026">
            <v>0</v>
          </cell>
          <cell r="DC1026">
            <v>0</v>
          </cell>
          <cell r="DD1026">
            <v>0</v>
          </cell>
          <cell r="DE1026">
            <v>0</v>
          </cell>
          <cell r="DF1026">
            <v>0</v>
          </cell>
          <cell r="DG1026">
            <v>0</v>
          </cell>
          <cell r="DI1026">
            <v>0</v>
          </cell>
          <cell r="DJ1026">
            <v>0</v>
          </cell>
          <cell r="DK1026">
            <v>115911.12496340001</v>
          </cell>
          <cell r="DL1026">
            <v>0</v>
          </cell>
          <cell r="DM1026">
            <v>0</v>
          </cell>
          <cell r="DN1026">
            <v>0</v>
          </cell>
          <cell r="DO1026">
            <v>0</v>
          </cell>
          <cell r="DP1026">
            <v>0</v>
          </cell>
          <cell r="DQ1026">
            <v>0</v>
          </cell>
          <cell r="DR1026">
            <v>0</v>
          </cell>
          <cell r="DS1026">
            <v>0</v>
          </cell>
          <cell r="DU1026" t="str">
            <v>RDC 41746-1</v>
          </cell>
          <cell r="DV1026">
            <v>70021.64</v>
          </cell>
          <cell r="DW1026">
            <v>1</v>
          </cell>
          <cell r="DX1026">
            <v>1</v>
          </cell>
          <cell r="DY1026">
            <v>205946</v>
          </cell>
          <cell r="DZ1026">
            <v>218700.23578000002</v>
          </cell>
          <cell r="EB1026">
            <v>218700.23578000002</v>
          </cell>
          <cell r="EC1026" t="str">
            <v>Def</v>
          </cell>
          <cell r="ED1026" t="str">
            <v>Local Recreational Facilities</v>
          </cell>
        </row>
        <row r="1027">
          <cell r="D1027" t="str">
            <v>PC2130323</v>
          </cell>
          <cell r="E1027" t="str">
            <v>Whangateau Domain - upgrade sea wall - Stage 1</v>
          </cell>
          <cell r="F1027" t="str">
            <v>Auckland Council</v>
          </cell>
          <cell r="G1027" t="str">
            <v>Parks, sports and recreation</v>
          </cell>
          <cell r="H1027" t="str">
            <v>E171205</v>
          </cell>
          <cell r="I1027" t="str">
            <v>Local and sports parks - north management</v>
          </cell>
          <cell r="J1027" t="str">
            <v>Lifestyle and culture</v>
          </cell>
          <cell r="K1027" t="str">
            <v>Local parks services</v>
          </cell>
          <cell r="L1027" t="str">
            <v>Local parks</v>
          </cell>
          <cell r="M1027" t="str">
            <v>Local activities</v>
          </cell>
          <cell r="N1027" t="str">
            <v>Local parks services</v>
          </cell>
          <cell r="O1027" t="str">
            <v>Local parks</v>
          </cell>
          <cell r="P1027" t="str">
            <v>Lifestyle and culture</v>
          </cell>
          <cell r="Q1027" t="str">
            <v>Local parks services</v>
          </cell>
          <cell r="R1027" t="str">
            <v>Local parks</v>
          </cell>
          <cell r="S1027" t="str">
            <v>A1241205</v>
          </cell>
          <cell r="T1027" t="str">
            <v>A1241205</v>
          </cell>
          <cell r="U1027" t="str">
            <v>Local parks</v>
          </cell>
          <cell r="V1027" t="str">
            <v>L175</v>
          </cell>
          <cell r="W1027" t="str">
            <v>Rodney</v>
          </cell>
          <cell r="X1027" t="str">
            <v>FY12 - Only</v>
          </cell>
          <cell r="Y1027" t="str">
            <v>Expense</v>
          </cell>
          <cell r="Z1027">
            <v>20090701</v>
          </cell>
          <cell r="AA1027">
            <v>20120630</v>
          </cell>
          <cell r="AB1027">
            <v>2</v>
          </cell>
          <cell r="AC1027" t="str">
            <v>Discrete</v>
          </cell>
          <cell r="AD1027">
            <v>0.68</v>
          </cell>
          <cell r="AE1027">
            <v>0</v>
          </cell>
          <cell r="AF1027">
            <v>0.32</v>
          </cell>
          <cell r="AG1027">
            <v>0</v>
          </cell>
          <cell r="AH1027">
            <v>2</v>
          </cell>
          <cell r="AI1027" t="str">
            <v>Local &amp; Sports Parks</v>
          </cell>
          <cell r="AJ1027" t="str">
            <v>Structures parks</v>
          </cell>
          <cell r="AK1027">
            <v>40</v>
          </cell>
          <cell r="AM1027">
            <v>0.84</v>
          </cell>
          <cell r="AO1027">
            <v>0.16</v>
          </cell>
          <cell r="AS1027">
            <v>180307</v>
          </cell>
          <cell r="BD1027">
            <v>3.1E-2</v>
          </cell>
          <cell r="BE1027">
            <v>6.1930000000000041E-2</v>
          </cell>
          <cell r="BF1027">
            <v>9.3787900000000146E-2</v>
          </cell>
          <cell r="BG1027">
            <v>0.12878911280000027</v>
          </cell>
          <cell r="BH1027">
            <v>0.16491036440960039</v>
          </cell>
          <cell r="BI1027">
            <v>0.19869276497747879</v>
          </cell>
          <cell r="BJ1027">
            <v>0.23225616239684821</v>
          </cell>
          <cell r="BK1027">
            <v>0.27045610343115034</v>
          </cell>
          <cell r="BL1027">
            <v>0.31238115484437823</v>
          </cell>
          <cell r="BM1027">
            <v>0.35568973295424255</v>
          </cell>
          <cell r="BN1027">
            <v>0</v>
          </cell>
          <cell r="BO1027">
            <v>0</v>
          </cell>
          <cell r="BP1027">
            <v>0</v>
          </cell>
          <cell r="BQ1027">
            <v>0</v>
          </cell>
          <cell r="BR1027">
            <v>0</v>
          </cell>
          <cell r="BS1027">
            <v>0</v>
          </cell>
          <cell r="BT1027">
            <v>0</v>
          </cell>
          <cell r="BU1027">
            <v>0</v>
          </cell>
          <cell r="BV1027">
            <v>0</v>
          </cell>
          <cell r="BW1027">
            <v>0</v>
          </cell>
          <cell r="BX1027">
            <v>0</v>
          </cell>
          <cell r="BY1027">
            <v>180307</v>
          </cell>
          <cell r="BZ1027">
            <v>0</v>
          </cell>
          <cell r="CA1027">
            <v>0</v>
          </cell>
          <cell r="CB1027">
            <v>0</v>
          </cell>
          <cell r="CC1027">
            <v>0</v>
          </cell>
          <cell r="CD1027">
            <v>0</v>
          </cell>
          <cell r="CE1027">
            <v>0</v>
          </cell>
          <cell r="CF1027">
            <v>0</v>
          </cell>
          <cell r="CG1027">
            <v>0</v>
          </cell>
          <cell r="CH1027">
            <v>0</v>
          </cell>
          <cell r="CI1027">
            <v>0</v>
          </cell>
          <cell r="CK1027">
            <v>122608.76000000001</v>
          </cell>
          <cell r="CL1027">
            <v>0</v>
          </cell>
          <cell r="CM1027">
            <v>0</v>
          </cell>
          <cell r="CN1027">
            <v>0</v>
          </cell>
          <cell r="CO1027">
            <v>0</v>
          </cell>
          <cell r="CP1027">
            <v>0</v>
          </cell>
          <cell r="CQ1027">
            <v>0</v>
          </cell>
          <cell r="CR1027">
            <v>0</v>
          </cell>
          <cell r="CS1027">
            <v>0</v>
          </cell>
          <cell r="CT1027">
            <v>0</v>
          </cell>
          <cell r="CU1027">
            <v>0</v>
          </cell>
          <cell r="CW1027">
            <v>57698.239999999998</v>
          </cell>
          <cell r="CX1027">
            <v>0</v>
          </cell>
          <cell r="CY1027">
            <v>0</v>
          </cell>
          <cell r="CZ1027">
            <v>0</v>
          </cell>
          <cell r="DA1027">
            <v>0</v>
          </cell>
          <cell r="DB1027">
            <v>0</v>
          </cell>
          <cell r="DC1027">
            <v>0</v>
          </cell>
          <cell r="DD1027">
            <v>0</v>
          </cell>
          <cell r="DE1027">
            <v>0</v>
          </cell>
          <cell r="DF1027">
            <v>0</v>
          </cell>
          <cell r="DG1027">
            <v>0</v>
          </cell>
          <cell r="DI1027">
            <v>0</v>
          </cell>
          <cell r="DJ1027">
            <v>0</v>
          </cell>
          <cell r="DK1027">
            <v>0</v>
          </cell>
          <cell r="DL1027">
            <v>0</v>
          </cell>
          <cell r="DM1027">
            <v>0</v>
          </cell>
          <cell r="DN1027">
            <v>0</v>
          </cell>
          <cell r="DO1027">
            <v>0</v>
          </cell>
          <cell r="DP1027">
            <v>0</v>
          </cell>
          <cell r="DQ1027">
            <v>0</v>
          </cell>
          <cell r="DR1027">
            <v>0</v>
          </cell>
          <cell r="DS1027">
            <v>0</v>
          </cell>
          <cell r="DU1027" t="str">
            <v>RDC 41632-1</v>
          </cell>
          <cell r="DV1027">
            <v>0</v>
          </cell>
          <cell r="DW1027">
            <v>0</v>
          </cell>
          <cell r="DX1027">
            <v>1</v>
          </cell>
          <cell r="DY1027">
            <v>0</v>
          </cell>
          <cell r="DZ1027">
            <v>0</v>
          </cell>
          <cell r="EB1027">
            <v>0</v>
          </cell>
          <cell r="EC1027" t="str">
            <v>Def</v>
          </cell>
          <cell r="ED1027" t="str">
            <v>Local Recreational Facilities</v>
          </cell>
        </row>
        <row r="1028">
          <cell r="D1028" t="str">
            <v>PC2130324</v>
          </cell>
          <cell r="E1028" t="str">
            <v>Wharf upgrades - general</v>
          </cell>
          <cell r="F1028" t="str">
            <v>Auckland Council</v>
          </cell>
          <cell r="G1028" t="str">
            <v>Parks, sports and recreation</v>
          </cell>
          <cell r="H1028" t="str">
            <v>E171205</v>
          </cell>
          <cell r="I1028" t="str">
            <v>Local and sports parks - north management</v>
          </cell>
          <cell r="J1028" t="str">
            <v>Lifestyle and culture</v>
          </cell>
          <cell r="K1028" t="str">
            <v>Local parks services</v>
          </cell>
          <cell r="L1028" t="str">
            <v>Local parks</v>
          </cell>
          <cell r="M1028" t="str">
            <v>Local activities</v>
          </cell>
          <cell r="N1028" t="str">
            <v>Local parks services</v>
          </cell>
          <cell r="O1028" t="str">
            <v>Local parks</v>
          </cell>
          <cell r="P1028" t="str">
            <v>Lifestyle and culture</v>
          </cell>
          <cell r="Q1028" t="str">
            <v>Local parks services</v>
          </cell>
          <cell r="R1028" t="str">
            <v>Local parks</v>
          </cell>
          <cell r="S1028" t="str">
            <v>A1241205</v>
          </cell>
          <cell r="T1028" t="str">
            <v>A1241205</v>
          </cell>
          <cell r="U1028" t="str">
            <v>Local parks</v>
          </cell>
          <cell r="V1028" t="str">
            <v>L125</v>
          </cell>
          <cell r="W1028" t="str">
            <v>Hibiscus and Bays</v>
          </cell>
          <cell r="X1028" t="str">
            <v>PL40810</v>
          </cell>
          <cell r="Y1028" t="str">
            <v>Expense</v>
          </cell>
          <cell r="Z1028">
            <v>20110701</v>
          </cell>
          <cell r="AA1028">
            <v>20220630</v>
          </cell>
          <cell r="AB1028">
            <v>1</v>
          </cell>
          <cell r="AC1028" t="str">
            <v>Programme</v>
          </cell>
          <cell r="AD1028">
            <v>1</v>
          </cell>
          <cell r="AE1028">
            <v>0</v>
          </cell>
          <cell r="AF1028">
            <v>0</v>
          </cell>
          <cell r="AG1028">
            <v>0</v>
          </cell>
          <cell r="AH1028">
            <v>2</v>
          </cell>
          <cell r="AI1028" t="str">
            <v>Local &amp; Sports Parks</v>
          </cell>
          <cell r="AJ1028" t="str">
            <v>Structures parks</v>
          </cell>
          <cell r="AK1028">
            <v>40</v>
          </cell>
          <cell r="AM1028">
            <v>1</v>
          </cell>
          <cell r="AS1028">
            <v>20681</v>
          </cell>
          <cell r="AT1028">
            <v>37447</v>
          </cell>
          <cell r="AU1028">
            <v>20700</v>
          </cell>
          <cell r="AV1028">
            <v>20754</v>
          </cell>
          <cell r="AW1028">
            <v>20788</v>
          </cell>
          <cell r="AX1028">
            <v>20821</v>
          </cell>
          <cell r="AY1028">
            <v>20836</v>
          </cell>
          <cell r="AZ1028">
            <v>20833</v>
          </cell>
          <cell r="BA1028">
            <v>21000</v>
          </cell>
          <cell r="BB1028">
            <v>21000</v>
          </cell>
          <cell r="BC1028">
            <v>21000</v>
          </cell>
          <cell r="BD1028">
            <v>3.1E-2</v>
          </cell>
          <cell r="BE1028">
            <v>6.1930000000000041E-2</v>
          </cell>
          <cell r="BF1028">
            <v>9.3787900000000146E-2</v>
          </cell>
          <cell r="BG1028">
            <v>0.12878911280000027</v>
          </cell>
          <cell r="BH1028">
            <v>0.16491036440960039</v>
          </cell>
          <cell r="BI1028">
            <v>0.19869276497747879</v>
          </cell>
          <cell r="BJ1028">
            <v>0.23225616239684821</v>
          </cell>
          <cell r="BK1028">
            <v>0.27045610343115034</v>
          </cell>
          <cell r="BL1028">
            <v>0.31238115484437823</v>
          </cell>
          <cell r="BM1028">
            <v>0.35568973295424255</v>
          </cell>
          <cell r="BN1028">
            <v>0</v>
          </cell>
          <cell r="BO1028">
            <v>1160.857</v>
          </cell>
          <cell r="BP1028">
            <v>1281.9510000000009</v>
          </cell>
          <cell r="BQ1028">
            <v>1946.4740766000029</v>
          </cell>
          <cell r="BR1028">
            <v>2677.2680768864057</v>
          </cell>
          <cell r="BS1028">
            <v>3433.5986973722897</v>
          </cell>
          <cell r="BT1028">
            <v>4139.9624510707481</v>
          </cell>
          <cell r="BU1028">
            <v>4838.5926312135389</v>
          </cell>
          <cell r="BV1028">
            <v>5679.5781720541572</v>
          </cell>
          <cell r="BW1028">
            <v>6560.0042517319425</v>
          </cell>
          <cell r="BX1028">
            <v>7469.484392039094</v>
          </cell>
          <cell r="BY1028">
            <v>20681</v>
          </cell>
          <cell r="BZ1028">
            <v>38607.857000000004</v>
          </cell>
          <cell r="CA1028">
            <v>21981.951000000001</v>
          </cell>
          <cell r="CB1028">
            <v>22700.474076600003</v>
          </cell>
          <cell r="CC1028">
            <v>23465.268076886405</v>
          </cell>
          <cell r="CD1028">
            <v>24254.59869737229</v>
          </cell>
          <cell r="CE1028">
            <v>24975.962451070747</v>
          </cell>
          <cell r="CF1028">
            <v>25671.592631213538</v>
          </cell>
          <cell r="CG1028">
            <v>26679.578172054156</v>
          </cell>
          <cell r="CH1028">
            <v>27560.004251731942</v>
          </cell>
          <cell r="CI1028">
            <v>28469.484392039092</v>
          </cell>
          <cell r="CK1028">
            <v>20681</v>
          </cell>
          <cell r="CL1028">
            <v>38607.857000000004</v>
          </cell>
          <cell r="CM1028">
            <v>21981.951000000001</v>
          </cell>
          <cell r="CN1028">
            <v>22700.474076600003</v>
          </cell>
          <cell r="CO1028">
            <v>23465.268076886405</v>
          </cell>
          <cell r="CP1028">
            <v>24254.59869737229</v>
          </cell>
          <cell r="CQ1028">
            <v>24975.962451070747</v>
          </cell>
          <cell r="CR1028">
            <v>25671.592631213538</v>
          </cell>
          <cell r="CS1028">
            <v>26679.578172054156</v>
          </cell>
          <cell r="CT1028">
            <v>27560.004251731942</v>
          </cell>
          <cell r="CU1028">
            <v>28469.484392039092</v>
          </cell>
          <cell r="CW1028">
            <v>0</v>
          </cell>
          <cell r="CX1028">
            <v>0</v>
          </cell>
          <cell r="CY1028">
            <v>0</v>
          </cell>
          <cell r="CZ1028">
            <v>0</v>
          </cell>
          <cell r="DA1028">
            <v>0</v>
          </cell>
          <cell r="DB1028">
            <v>0</v>
          </cell>
          <cell r="DC1028">
            <v>0</v>
          </cell>
          <cell r="DD1028">
            <v>0</v>
          </cell>
          <cell r="DE1028">
            <v>0</v>
          </cell>
          <cell r="DF1028">
            <v>0</v>
          </cell>
          <cell r="DG1028">
            <v>0</v>
          </cell>
          <cell r="DI1028">
            <v>0</v>
          </cell>
          <cell r="DJ1028">
            <v>0</v>
          </cell>
          <cell r="DK1028">
            <v>0</v>
          </cell>
          <cell r="DL1028">
            <v>0</v>
          </cell>
          <cell r="DM1028">
            <v>0</v>
          </cell>
          <cell r="DN1028">
            <v>0</v>
          </cell>
          <cell r="DO1028">
            <v>0</v>
          </cell>
          <cell r="DP1028">
            <v>0</v>
          </cell>
          <cell r="DQ1028">
            <v>0</v>
          </cell>
          <cell r="DR1028">
            <v>0</v>
          </cell>
          <cell r="DS1028">
            <v>0</v>
          </cell>
          <cell r="DU1028" t="str">
            <v>RDC 41402-1</v>
          </cell>
          <cell r="DV1028">
            <v>0</v>
          </cell>
          <cell r="DW1028">
            <v>0</v>
          </cell>
          <cell r="DX1028">
            <v>2</v>
          </cell>
          <cell r="DY1028">
            <v>225179</v>
          </cell>
          <cell r="DZ1028">
            <v>264366.77074896818</v>
          </cell>
          <cell r="EB1028">
            <v>264366.77074896818</v>
          </cell>
          <cell r="EC1028" t="str">
            <v>Def</v>
          </cell>
          <cell r="ED1028" t="str">
            <v>Local Recreational Facilities</v>
          </cell>
        </row>
        <row r="1029">
          <cell r="D1029" t="str">
            <v>PC2130324</v>
          </cell>
          <cell r="E1029" t="str">
            <v>Wharf upgrades - general</v>
          </cell>
          <cell r="F1029" t="str">
            <v>Auckland Council</v>
          </cell>
          <cell r="G1029" t="str">
            <v>Parks, sports and recreation</v>
          </cell>
          <cell r="H1029" t="str">
            <v>E171205</v>
          </cell>
          <cell r="I1029" t="str">
            <v>Local and sports parks - north management</v>
          </cell>
          <cell r="J1029" t="str">
            <v>Lifestyle and culture</v>
          </cell>
          <cell r="K1029" t="str">
            <v>Local parks services</v>
          </cell>
          <cell r="L1029" t="str">
            <v>Local parks</v>
          </cell>
          <cell r="M1029" t="str">
            <v>Local activities</v>
          </cell>
          <cell r="N1029" t="str">
            <v>Local parks services</v>
          </cell>
          <cell r="O1029" t="str">
            <v>Local parks</v>
          </cell>
          <cell r="P1029" t="str">
            <v>Lifestyle and culture</v>
          </cell>
          <cell r="Q1029" t="str">
            <v>Local parks services</v>
          </cell>
          <cell r="R1029" t="str">
            <v>Local parks</v>
          </cell>
          <cell r="S1029" t="str">
            <v>A1241205</v>
          </cell>
          <cell r="T1029" t="str">
            <v>A1241205</v>
          </cell>
          <cell r="U1029" t="str">
            <v>Local parks</v>
          </cell>
          <cell r="V1029" t="str">
            <v>L175</v>
          </cell>
          <cell r="W1029" t="str">
            <v>Rodney</v>
          </cell>
          <cell r="X1029" t="str">
            <v>PL40810</v>
          </cell>
          <cell r="Y1029" t="str">
            <v>Expense</v>
          </cell>
          <cell r="Z1029">
            <v>20090701</v>
          </cell>
          <cell r="AA1029">
            <v>20220630</v>
          </cell>
          <cell r="AB1029">
            <v>1</v>
          </cell>
          <cell r="AC1029" t="str">
            <v>Programme</v>
          </cell>
          <cell r="AD1029">
            <v>1</v>
          </cell>
          <cell r="AE1029">
            <v>0</v>
          </cell>
          <cell r="AF1029">
            <v>0</v>
          </cell>
          <cell r="AG1029">
            <v>0</v>
          </cell>
          <cell r="AH1029">
            <v>2</v>
          </cell>
          <cell r="AI1029" t="str">
            <v>Local &amp; Sports Parks</v>
          </cell>
          <cell r="AJ1029" t="str">
            <v>Structures parks</v>
          </cell>
          <cell r="AK1029">
            <v>40</v>
          </cell>
          <cell r="AM1029">
            <v>1</v>
          </cell>
          <cell r="AS1029">
            <v>60930</v>
          </cell>
          <cell r="AT1029">
            <v>35000</v>
          </cell>
          <cell r="AU1029">
            <v>51750</v>
          </cell>
          <cell r="AV1029">
            <v>51885</v>
          </cell>
          <cell r="AW1029">
            <v>51970</v>
          </cell>
          <cell r="AX1029">
            <v>52051</v>
          </cell>
          <cell r="AY1029">
            <v>52091</v>
          </cell>
          <cell r="AZ1029">
            <v>52082</v>
          </cell>
          <cell r="BA1029">
            <v>52000</v>
          </cell>
          <cell r="BB1029">
            <v>52000</v>
          </cell>
          <cell r="BC1029">
            <v>52000</v>
          </cell>
          <cell r="BD1029">
            <v>3.1E-2</v>
          </cell>
          <cell r="BE1029">
            <v>6.1930000000000041E-2</v>
          </cell>
          <cell r="BF1029">
            <v>9.3787900000000146E-2</v>
          </cell>
          <cell r="BG1029">
            <v>0.12878911280000027</v>
          </cell>
          <cell r="BH1029">
            <v>0.16491036440960039</v>
          </cell>
          <cell r="BI1029">
            <v>0.19869276497747879</v>
          </cell>
          <cell r="BJ1029">
            <v>0.23225616239684821</v>
          </cell>
          <cell r="BK1029">
            <v>0.27045610343115034</v>
          </cell>
          <cell r="BL1029">
            <v>0.31238115484437823</v>
          </cell>
          <cell r="BM1029">
            <v>0.35568973295424255</v>
          </cell>
          <cell r="BN1029">
            <v>0</v>
          </cell>
          <cell r="BO1029">
            <v>1085</v>
          </cell>
          <cell r="BP1029">
            <v>3204.8775000000019</v>
          </cell>
          <cell r="BQ1029">
            <v>4866.1851915000079</v>
          </cell>
          <cell r="BR1029">
            <v>6693.1701922160137</v>
          </cell>
          <cell r="BS1029">
            <v>8583.749377884109</v>
          </cell>
          <cell r="BT1029">
            <v>10350.104820441848</v>
          </cell>
          <cell r="BU1029">
            <v>12096.365449952649</v>
          </cell>
          <cell r="BV1029">
            <v>14063.717378419818</v>
          </cell>
          <cell r="BW1029">
            <v>16243.820051907667</v>
          </cell>
          <cell r="BX1029">
            <v>18495.866113620614</v>
          </cell>
          <cell r="BY1029">
            <v>60930</v>
          </cell>
          <cell r="BZ1029">
            <v>36085</v>
          </cell>
          <cell r="CA1029">
            <v>54954.877500000002</v>
          </cell>
          <cell r="CB1029">
            <v>56751.185191500008</v>
          </cell>
          <cell r="CC1029">
            <v>58663.170192216014</v>
          </cell>
          <cell r="CD1029">
            <v>60634.749377884109</v>
          </cell>
          <cell r="CE1029">
            <v>62441.104820441848</v>
          </cell>
          <cell r="CF1029">
            <v>64178.365449952646</v>
          </cell>
          <cell r="CG1029">
            <v>66063.717378419824</v>
          </cell>
          <cell r="CH1029">
            <v>68243.820051907664</v>
          </cell>
          <cell r="CI1029">
            <v>70495.866113620606</v>
          </cell>
          <cell r="CK1029">
            <v>60930</v>
          </cell>
          <cell r="CL1029">
            <v>36085</v>
          </cell>
          <cell r="CM1029">
            <v>54954.877500000002</v>
          </cell>
          <cell r="CN1029">
            <v>56751.185191500008</v>
          </cell>
          <cell r="CO1029">
            <v>58663.170192216014</v>
          </cell>
          <cell r="CP1029">
            <v>60634.749377884109</v>
          </cell>
          <cell r="CQ1029">
            <v>62441.104820441848</v>
          </cell>
          <cell r="CR1029">
            <v>64178.365449952646</v>
          </cell>
          <cell r="CS1029">
            <v>66063.717378419824</v>
          </cell>
          <cell r="CT1029">
            <v>68243.820051907664</v>
          </cell>
          <cell r="CU1029">
            <v>70495.866113620606</v>
          </cell>
          <cell r="CW1029">
            <v>0</v>
          </cell>
          <cell r="CX1029">
            <v>0</v>
          </cell>
          <cell r="CY1029">
            <v>0</v>
          </cell>
          <cell r="CZ1029">
            <v>0</v>
          </cell>
          <cell r="DA1029">
            <v>0</v>
          </cell>
          <cell r="DB1029">
            <v>0</v>
          </cell>
          <cell r="DC1029">
            <v>0</v>
          </cell>
          <cell r="DD1029">
            <v>0</v>
          </cell>
          <cell r="DE1029">
            <v>0</v>
          </cell>
          <cell r="DF1029">
            <v>0</v>
          </cell>
          <cell r="DG1029">
            <v>0</v>
          </cell>
          <cell r="DI1029">
            <v>0</v>
          </cell>
          <cell r="DJ1029">
            <v>0</v>
          </cell>
          <cell r="DK1029">
            <v>0</v>
          </cell>
          <cell r="DL1029">
            <v>0</v>
          </cell>
          <cell r="DM1029">
            <v>0</v>
          </cell>
          <cell r="DN1029">
            <v>0</v>
          </cell>
          <cell r="DO1029">
            <v>0</v>
          </cell>
          <cell r="DP1029">
            <v>0</v>
          </cell>
          <cell r="DQ1029">
            <v>0</v>
          </cell>
          <cell r="DR1029">
            <v>0</v>
          </cell>
          <cell r="DS1029">
            <v>0</v>
          </cell>
          <cell r="DU1029" t="str">
            <v>RDC 41402-1</v>
          </cell>
          <cell r="DV1029">
            <v>0</v>
          </cell>
          <cell r="DW1029">
            <v>0</v>
          </cell>
          <cell r="DX1029">
            <v>2</v>
          </cell>
          <cell r="DY1029">
            <v>502829</v>
          </cell>
          <cell r="DZ1029">
            <v>598511.85607594263</v>
          </cell>
          <cell r="EB1029">
            <v>598511.85607594263</v>
          </cell>
          <cell r="EC1029" t="str">
            <v>Def</v>
          </cell>
          <cell r="ED1029" t="str">
            <v>Local Recreational Facilities</v>
          </cell>
        </row>
        <row r="1030">
          <cell r="D1030" t="str">
            <v>PC2130325</v>
          </cell>
          <cell r="E1030" t="str">
            <v>Wharves and jetties renewals</v>
          </cell>
          <cell r="F1030" t="str">
            <v>Auckland Council</v>
          </cell>
          <cell r="G1030" t="str">
            <v>Parks, sports and recreation</v>
          </cell>
          <cell r="H1030" t="str">
            <v>E171205</v>
          </cell>
          <cell r="I1030" t="str">
            <v>Local and sports parks - north management</v>
          </cell>
          <cell r="J1030" t="str">
            <v>Lifestyle and culture</v>
          </cell>
          <cell r="K1030" t="str">
            <v>Local parks services</v>
          </cell>
          <cell r="L1030" t="str">
            <v>Local parks</v>
          </cell>
          <cell r="M1030" t="str">
            <v>Local activities</v>
          </cell>
          <cell r="N1030" t="str">
            <v>Local parks services</v>
          </cell>
          <cell r="O1030" t="str">
            <v>Local parks</v>
          </cell>
          <cell r="P1030" t="str">
            <v>Lifestyle and culture</v>
          </cell>
          <cell r="Q1030" t="str">
            <v>Local parks services</v>
          </cell>
          <cell r="R1030" t="str">
            <v>Local parks</v>
          </cell>
          <cell r="S1030" t="str">
            <v>A1241205</v>
          </cell>
          <cell r="T1030" t="str">
            <v>A1241205</v>
          </cell>
          <cell r="U1030" t="str">
            <v>Local parks</v>
          </cell>
          <cell r="V1030" t="str">
            <v>L125</v>
          </cell>
          <cell r="W1030" t="str">
            <v>Hibiscus and Bays</v>
          </cell>
          <cell r="X1030" t="str">
            <v>PL40810</v>
          </cell>
          <cell r="Y1030" t="str">
            <v>Expense</v>
          </cell>
          <cell r="Z1030">
            <v>20110701</v>
          </cell>
          <cell r="AA1030">
            <v>20220630</v>
          </cell>
          <cell r="AB1030">
            <v>1</v>
          </cell>
          <cell r="AC1030" t="str">
            <v>Programme</v>
          </cell>
          <cell r="AD1030">
            <v>0.6</v>
          </cell>
          <cell r="AE1030">
            <v>0</v>
          </cell>
          <cell r="AF1030">
            <v>0</v>
          </cell>
          <cell r="AG1030">
            <v>0.4</v>
          </cell>
          <cell r="AH1030">
            <v>2</v>
          </cell>
          <cell r="AI1030" t="str">
            <v>Local &amp; Sports Parks</v>
          </cell>
          <cell r="AJ1030" t="str">
            <v>Structures parks</v>
          </cell>
          <cell r="AK1030">
            <v>30</v>
          </cell>
          <cell r="AM1030">
            <v>1</v>
          </cell>
          <cell r="AS1030">
            <v>74980</v>
          </cell>
          <cell r="AT1030">
            <v>0</v>
          </cell>
          <cell r="AU1030">
            <v>51486</v>
          </cell>
          <cell r="AV1030">
            <v>51304</v>
          </cell>
          <cell r="AW1030">
            <v>51352</v>
          </cell>
          <cell r="AX1030">
            <v>51351</v>
          </cell>
          <cell r="AY1030">
            <v>51309</v>
          </cell>
          <cell r="AZ1030">
            <v>51430</v>
          </cell>
          <cell r="BA1030">
            <v>52000</v>
          </cell>
          <cell r="BB1030">
            <v>52000</v>
          </cell>
          <cell r="BC1030">
            <v>52000</v>
          </cell>
          <cell r="BD1030">
            <v>3.1E-2</v>
          </cell>
          <cell r="BE1030">
            <v>6.1930000000000041E-2</v>
          </cell>
          <cell r="BF1030">
            <v>9.3787900000000146E-2</v>
          </cell>
          <cell r="BG1030">
            <v>0.12878911280000027</v>
          </cell>
          <cell r="BH1030">
            <v>0.16491036440960039</v>
          </cell>
          <cell r="BI1030">
            <v>0.19869276497747879</v>
          </cell>
          <cell r="BJ1030">
            <v>0.23225616239684821</v>
          </cell>
          <cell r="BK1030">
            <v>0.27045610343115034</v>
          </cell>
          <cell r="BL1030">
            <v>0.31238115484437823</v>
          </cell>
          <cell r="BM1030">
            <v>0.35568973295424255</v>
          </cell>
          <cell r="BN1030">
            <v>0</v>
          </cell>
          <cell r="BO1030">
            <v>0</v>
          </cell>
          <cell r="BP1030">
            <v>3188.5279800000021</v>
          </cell>
          <cell r="BQ1030">
            <v>4811.6944216000074</v>
          </cell>
          <cell r="BR1030">
            <v>6613.5785205056136</v>
          </cell>
          <cell r="BS1030">
            <v>8468.3121227973897</v>
          </cell>
          <cell r="BT1030">
            <v>10194.72707822946</v>
          </cell>
          <cell r="BU1030">
            <v>11944.934432069904</v>
          </cell>
          <cell r="BV1030">
            <v>14063.717378419818</v>
          </cell>
          <cell r="BW1030">
            <v>16243.820051907667</v>
          </cell>
          <cell r="BX1030">
            <v>18495.866113620614</v>
          </cell>
          <cell r="BY1030">
            <v>74980</v>
          </cell>
          <cell r="BZ1030">
            <v>0</v>
          </cell>
          <cell r="CA1030">
            <v>54674.527979999999</v>
          </cell>
          <cell r="CB1030">
            <v>56115.694421600005</v>
          </cell>
          <cell r="CC1030">
            <v>57965.578520505616</v>
          </cell>
          <cell r="CD1030">
            <v>59819.31212279739</v>
          </cell>
          <cell r="CE1030">
            <v>61503.727078229458</v>
          </cell>
          <cell r="CF1030">
            <v>63374.934432069902</v>
          </cell>
          <cell r="CG1030">
            <v>66063.717378419824</v>
          </cell>
          <cell r="CH1030">
            <v>68243.820051907664</v>
          </cell>
          <cell r="CI1030">
            <v>70495.866113620606</v>
          </cell>
          <cell r="CK1030">
            <v>44988</v>
          </cell>
          <cell r="CL1030">
            <v>0</v>
          </cell>
          <cell r="CM1030">
            <v>32804.716787999998</v>
          </cell>
          <cell r="CN1030">
            <v>33669.416652960004</v>
          </cell>
          <cell r="CO1030">
            <v>34779.347112303367</v>
          </cell>
          <cell r="CP1030">
            <v>35891.587273678429</v>
          </cell>
          <cell r="CQ1030">
            <v>36902.236246937675</v>
          </cell>
          <cell r="CR1030">
            <v>38024.960659241937</v>
          </cell>
          <cell r="CS1030">
            <v>39638.230427051894</v>
          </cell>
          <cell r="CT1030">
            <v>40946.2920311446</v>
          </cell>
          <cell r="CU1030">
            <v>42297.519668172361</v>
          </cell>
          <cell r="CW1030">
            <v>0</v>
          </cell>
          <cell r="CX1030">
            <v>0</v>
          </cell>
          <cell r="CY1030">
            <v>0</v>
          </cell>
          <cell r="CZ1030">
            <v>0</v>
          </cell>
          <cell r="DA1030">
            <v>0</v>
          </cell>
          <cell r="DB1030">
            <v>0</v>
          </cell>
          <cell r="DC1030">
            <v>0</v>
          </cell>
          <cell r="DD1030">
            <v>0</v>
          </cell>
          <cell r="DE1030">
            <v>0</v>
          </cell>
          <cell r="DF1030">
            <v>0</v>
          </cell>
          <cell r="DG1030">
            <v>0</v>
          </cell>
          <cell r="DI1030">
            <v>29992</v>
          </cell>
          <cell r="DJ1030">
            <v>0</v>
          </cell>
          <cell r="DK1030">
            <v>21869.811192000001</v>
          </cell>
          <cell r="DL1030">
            <v>22446.277768640004</v>
          </cell>
          <cell r="DM1030">
            <v>23186.231408202249</v>
          </cell>
          <cell r="DN1030">
            <v>23927.724849118957</v>
          </cell>
          <cell r="DO1030">
            <v>24601.490831291783</v>
          </cell>
          <cell r="DP1030">
            <v>25349.973772827962</v>
          </cell>
          <cell r="DQ1030">
            <v>26425.48695136793</v>
          </cell>
          <cell r="DR1030">
            <v>27297.528020763068</v>
          </cell>
          <cell r="DS1030">
            <v>28198.346445448246</v>
          </cell>
          <cell r="DU1030" t="str">
            <v>RDC 41832-1</v>
          </cell>
          <cell r="DV1030">
            <v>0</v>
          </cell>
          <cell r="DW1030">
            <v>0</v>
          </cell>
          <cell r="DX1030">
            <v>2</v>
          </cell>
          <cell r="DY1030">
            <v>464232</v>
          </cell>
          <cell r="DZ1030">
            <v>558257.17809915042</v>
          </cell>
          <cell r="EB1030">
            <v>558257.17809915042</v>
          </cell>
          <cell r="EC1030" t="str">
            <v>Def</v>
          </cell>
          <cell r="ED1030" t="str">
            <v>Local Recreational Facilities</v>
          </cell>
        </row>
        <row r="1031">
          <cell r="D1031" t="str">
            <v>PC2130325</v>
          </cell>
          <cell r="E1031" t="str">
            <v>Wharves and jetties renewals</v>
          </cell>
          <cell r="F1031" t="str">
            <v>Auckland Council</v>
          </cell>
          <cell r="G1031" t="str">
            <v>Parks, sports and recreation</v>
          </cell>
          <cell r="H1031" t="str">
            <v>E171205</v>
          </cell>
          <cell r="I1031" t="str">
            <v>Local and sports parks - north management</v>
          </cell>
          <cell r="J1031" t="str">
            <v>Lifestyle and culture</v>
          </cell>
          <cell r="K1031" t="str">
            <v>Local parks services</v>
          </cell>
          <cell r="L1031" t="str">
            <v>Local parks</v>
          </cell>
          <cell r="M1031" t="str">
            <v>Local activities</v>
          </cell>
          <cell r="N1031" t="str">
            <v>Local parks services</v>
          </cell>
          <cell r="O1031" t="str">
            <v>Local parks</v>
          </cell>
          <cell r="P1031" t="str">
            <v>Lifestyle and culture</v>
          </cell>
          <cell r="Q1031" t="str">
            <v>Local parks services</v>
          </cell>
          <cell r="R1031" t="str">
            <v>Local parks</v>
          </cell>
          <cell r="S1031" t="str">
            <v>A1241205</v>
          </cell>
          <cell r="T1031" t="str">
            <v>A1241205</v>
          </cell>
          <cell r="U1031" t="str">
            <v>Local parks</v>
          </cell>
          <cell r="V1031" t="str">
            <v>L175</v>
          </cell>
          <cell r="W1031" t="str">
            <v>Rodney</v>
          </cell>
          <cell r="X1031" t="str">
            <v>PL40810</v>
          </cell>
          <cell r="Y1031" t="str">
            <v>Expense</v>
          </cell>
          <cell r="Z1031">
            <v>20110701</v>
          </cell>
          <cell r="AA1031">
            <v>20220630</v>
          </cell>
          <cell r="AB1031">
            <v>1</v>
          </cell>
          <cell r="AC1031" t="str">
            <v>Programme</v>
          </cell>
          <cell r="AD1031">
            <v>0.6</v>
          </cell>
          <cell r="AE1031">
            <v>0</v>
          </cell>
          <cell r="AF1031">
            <v>0</v>
          </cell>
          <cell r="AG1031">
            <v>0.4</v>
          </cell>
          <cell r="AH1031">
            <v>2</v>
          </cell>
          <cell r="AI1031" t="str">
            <v>Local &amp; Sports Parks</v>
          </cell>
          <cell r="AJ1031" t="str">
            <v>Structures parks</v>
          </cell>
          <cell r="AK1031">
            <v>30</v>
          </cell>
          <cell r="AM1031">
            <v>1</v>
          </cell>
          <cell r="AS1031">
            <v>182134</v>
          </cell>
          <cell r="AT1031">
            <v>170701</v>
          </cell>
          <cell r="AU1031">
            <v>102973</v>
          </cell>
          <cell r="AV1031">
            <v>102608</v>
          </cell>
          <cell r="AW1031">
            <v>102704</v>
          </cell>
          <cell r="AX1031">
            <v>102702</v>
          </cell>
          <cell r="AY1031">
            <v>102618</v>
          </cell>
          <cell r="AZ1031">
            <v>102861</v>
          </cell>
          <cell r="BA1031">
            <v>102000</v>
          </cell>
          <cell r="BB1031">
            <v>102000</v>
          </cell>
          <cell r="BC1031">
            <v>102000</v>
          </cell>
          <cell r="BD1031">
            <v>3.1E-2</v>
          </cell>
          <cell r="BE1031">
            <v>6.1930000000000041E-2</v>
          </cell>
          <cell r="BF1031">
            <v>9.3787900000000146E-2</v>
          </cell>
          <cell r="BG1031">
            <v>0.12878911280000027</v>
          </cell>
          <cell r="BH1031">
            <v>0.16491036440960039</v>
          </cell>
          <cell r="BI1031">
            <v>0.19869276497747879</v>
          </cell>
          <cell r="BJ1031">
            <v>0.23225616239684821</v>
          </cell>
          <cell r="BK1031">
            <v>0.27045610343115034</v>
          </cell>
          <cell r="BL1031">
            <v>0.31238115484437823</v>
          </cell>
          <cell r="BM1031">
            <v>0.35568973295424255</v>
          </cell>
          <cell r="BN1031">
            <v>0</v>
          </cell>
          <cell r="BO1031">
            <v>5291.7309999999998</v>
          </cell>
          <cell r="BP1031">
            <v>6377.1178900000041</v>
          </cell>
          <cell r="BQ1031">
            <v>9623.3888432000149</v>
          </cell>
          <cell r="BR1031">
            <v>13227.157041011227</v>
          </cell>
          <cell r="BS1031">
            <v>16936.624245594779</v>
          </cell>
          <cell r="BT1031">
            <v>20389.45415645892</v>
          </cell>
          <cell r="BU1031">
            <v>23890.101120302203</v>
          </cell>
          <cell r="BV1031">
            <v>27586.522549977333</v>
          </cell>
          <cell r="BW1031">
            <v>31862.87779412658</v>
          </cell>
          <cell r="BX1031">
            <v>36280.352761332739</v>
          </cell>
          <cell r="BY1031">
            <v>182134</v>
          </cell>
          <cell r="BZ1031">
            <v>175992.731</v>
          </cell>
          <cell r="CA1031">
            <v>109350.11789000001</v>
          </cell>
          <cell r="CB1031">
            <v>112231.38884320001</v>
          </cell>
          <cell r="CC1031">
            <v>115931.15704101123</v>
          </cell>
          <cell r="CD1031">
            <v>119638.62424559478</v>
          </cell>
          <cell r="CE1031">
            <v>123007.45415645892</v>
          </cell>
          <cell r="CF1031">
            <v>126751.10112030221</v>
          </cell>
          <cell r="CG1031">
            <v>129586.52254997734</v>
          </cell>
          <cell r="CH1031">
            <v>133862.87779412657</v>
          </cell>
          <cell r="CI1031">
            <v>138280.35276133273</v>
          </cell>
          <cell r="CK1031">
            <v>109280.4</v>
          </cell>
          <cell r="CL1031">
            <v>105595.63859999999</v>
          </cell>
          <cell r="CM1031">
            <v>65610.070734000008</v>
          </cell>
          <cell r="CN1031">
            <v>67338.833305920009</v>
          </cell>
          <cell r="CO1031">
            <v>69558.694224606734</v>
          </cell>
          <cell r="CP1031">
            <v>71783.174547356859</v>
          </cell>
          <cell r="CQ1031">
            <v>73804.47249387535</v>
          </cell>
          <cell r="CR1031">
            <v>76050.660672181315</v>
          </cell>
          <cell r="CS1031">
            <v>77751.913529986399</v>
          </cell>
          <cell r="CT1031">
            <v>80317.726676475941</v>
          </cell>
          <cell r="CU1031">
            <v>82968.211656799642</v>
          </cell>
          <cell r="CW1031">
            <v>0</v>
          </cell>
          <cell r="CX1031">
            <v>0</v>
          </cell>
          <cell r="CY1031">
            <v>0</v>
          </cell>
          <cell r="CZ1031">
            <v>0</v>
          </cell>
          <cell r="DA1031">
            <v>0</v>
          </cell>
          <cell r="DB1031">
            <v>0</v>
          </cell>
          <cell r="DC1031">
            <v>0</v>
          </cell>
          <cell r="DD1031">
            <v>0</v>
          </cell>
          <cell r="DE1031">
            <v>0</v>
          </cell>
          <cell r="DF1031">
            <v>0</v>
          </cell>
          <cell r="DG1031">
            <v>0</v>
          </cell>
          <cell r="DI1031">
            <v>72853.600000000006</v>
          </cell>
          <cell r="DJ1031">
            <v>70397.092400000009</v>
          </cell>
          <cell r="DK1031">
            <v>43740.047156000008</v>
          </cell>
          <cell r="DL1031">
            <v>44892.555537280008</v>
          </cell>
          <cell r="DM1031">
            <v>46372.462816404499</v>
          </cell>
          <cell r="DN1031">
            <v>47855.449698237913</v>
          </cell>
          <cell r="DO1031">
            <v>49202.981662583567</v>
          </cell>
          <cell r="DP1031">
            <v>50700.440448120884</v>
          </cell>
          <cell r="DQ1031">
            <v>51834.609019990938</v>
          </cell>
          <cell r="DR1031">
            <v>53545.151117650632</v>
          </cell>
          <cell r="DS1031">
            <v>55312.141104533097</v>
          </cell>
          <cell r="DU1031" t="str">
            <v>RDC 41832-1</v>
          </cell>
          <cell r="DV1031">
            <v>0</v>
          </cell>
          <cell r="DW1031">
            <v>0</v>
          </cell>
          <cell r="DX1031">
            <v>2</v>
          </cell>
          <cell r="DY1031">
            <v>1093167</v>
          </cell>
          <cell r="DZ1031">
            <v>1284632.3274020038</v>
          </cell>
          <cell r="EB1031">
            <v>1284632.3274020038</v>
          </cell>
          <cell r="EC1031" t="str">
            <v>Def</v>
          </cell>
          <cell r="ED1031" t="str">
            <v>Local Recreational Facilities</v>
          </cell>
        </row>
        <row r="1032">
          <cell r="D1032" t="str">
            <v>PC2130326</v>
          </cell>
          <cell r="E1032" t="str">
            <v>Worker Rd-Totara View Valley Reserve</v>
          </cell>
          <cell r="F1032" t="str">
            <v>Auckland Council</v>
          </cell>
          <cell r="G1032" t="str">
            <v>Parks, sports and recreation</v>
          </cell>
          <cell r="H1032" t="str">
            <v>E171205</v>
          </cell>
          <cell r="I1032" t="str">
            <v>Local and sports parks - north management</v>
          </cell>
          <cell r="J1032" t="str">
            <v>Lifestyle and culture</v>
          </cell>
          <cell r="K1032" t="str">
            <v>Local parks services</v>
          </cell>
          <cell r="L1032" t="str">
            <v>Local parks</v>
          </cell>
          <cell r="M1032" t="str">
            <v>Local activities</v>
          </cell>
          <cell r="N1032" t="str">
            <v>Local parks services</v>
          </cell>
          <cell r="O1032" t="str">
            <v>Local parks</v>
          </cell>
          <cell r="P1032" t="str">
            <v>Lifestyle and culture</v>
          </cell>
          <cell r="Q1032" t="str">
            <v>Local parks services</v>
          </cell>
          <cell r="R1032" t="str">
            <v>Local parks</v>
          </cell>
          <cell r="S1032" t="str">
            <v>A1241205</v>
          </cell>
          <cell r="T1032" t="str">
            <v>A1241205</v>
          </cell>
          <cell r="U1032" t="str">
            <v>Local parks</v>
          </cell>
          <cell r="V1032" t="str">
            <v>L175</v>
          </cell>
          <cell r="W1032" t="str">
            <v>Rodney</v>
          </cell>
          <cell r="X1032" t="str">
            <v>PL40810</v>
          </cell>
          <cell r="Y1032" t="str">
            <v>Expense</v>
          </cell>
          <cell r="Z1032">
            <v>20150701</v>
          </cell>
          <cell r="AA1032">
            <v>20160630</v>
          </cell>
          <cell r="AB1032">
            <v>2</v>
          </cell>
          <cell r="AC1032" t="str">
            <v>Discrete</v>
          </cell>
          <cell r="AD1032">
            <v>0</v>
          </cell>
          <cell r="AE1032">
            <v>0</v>
          </cell>
          <cell r="AF1032">
            <v>1</v>
          </cell>
          <cell r="AG1032">
            <v>0</v>
          </cell>
          <cell r="AH1032">
            <v>2</v>
          </cell>
          <cell r="AI1032" t="str">
            <v>Local &amp; Sports Parks</v>
          </cell>
          <cell r="AJ1032" t="str">
            <v>Structures parks</v>
          </cell>
          <cell r="AK1032">
            <v>25</v>
          </cell>
          <cell r="AO1032">
            <v>1</v>
          </cell>
          <cell r="AW1032">
            <v>51352</v>
          </cell>
          <cell r="BD1032">
            <v>3.1E-2</v>
          </cell>
          <cell r="BE1032">
            <v>6.1930000000000041E-2</v>
          </cell>
          <cell r="BF1032">
            <v>9.3787900000000146E-2</v>
          </cell>
          <cell r="BG1032">
            <v>0.12878911280000027</v>
          </cell>
          <cell r="BH1032">
            <v>0.16491036440960039</v>
          </cell>
          <cell r="BI1032">
            <v>0.19869276497747879</v>
          </cell>
          <cell r="BJ1032">
            <v>0.23225616239684821</v>
          </cell>
          <cell r="BK1032">
            <v>0.27045610343115034</v>
          </cell>
          <cell r="BL1032">
            <v>0.31238115484437823</v>
          </cell>
          <cell r="BM1032">
            <v>0.35568973295424255</v>
          </cell>
          <cell r="BN1032">
            <v>0</v>
          </cell>
          <cell r="BO1032">
            <v>0</v>
          </cell>
          <cell r="BP1032">
            <v>0</v>
          </cell>
          <cell r="BQ1032">
            <v>0</v>
          </cell>
          <cell r="BR1032">
            <v>6613.5785205056136</v>
          </cell>
          <cell r="BS1032">
            <v>0</v>
          </cell>
          <cell r="BT1032">
            <v>0</v>
          </cell>
          <cell r="BU1032">
            <v>0</v>
          </cell>
          <cell r="BV1032">
            <v>0</v>
          </cell>
          <cell r="BW1032">
            <v>0</v>
          </cell>
          <cell r="BX1032">
            <v>0</v>
          </cell>
          <cell r="BY1032">
            <v>0</v>
          </cell>
          <cell r="BZ1032">
            <v>0</v>
          </cell>
          <cell r="CA1032">
            <v>0</v>
          </cell>
          <cell r="CB1032">
            <v>0</v>
          </cell>
          <cell r="CC1032">
            <v>57965.578520505616</v>
          </cell>
          <cell r="CD1032">
            <v>0</v>
          </cell>
          <cell r="CE1032">
            <v>0</v>
          </cell>
          <cell r="CF1032">
            <v>0</v>
          </cell>
          <cell r="CG1032">
            <v>0</v>
          </cell>
          <cell r="CH1032">
            <v>0</v>
          </cell>
          <cell r="CI1032">
            <v>0</v>
          </cell>
          <cell r="CK1032">
            <v>0</v>
          </cell>
          <cell r="CL1032">
            <v>0</v>
          </cell>
          <cell r="CM1032">
            <v>0</v>
          </cell>
          <cell r="CN1032">
            <v>0</v>
          </cell>
          <cell r="CO1032">
            <v>0</v>
          </cell>
          <cell r="CP1032">
            <v>0</v>
          </cell>
          <cell r="CQ1032">
            <v>0</v>
          </cell>
          <cell r="CR1032">
            <v>0</v>
          </cell>
          <cell r="CS1032">
            <v>0</v>
          </cell>
          <cell r="CT1032">
            <v>0</v>
          </cell>
          <cell r="CU1032">
            <v>0</v>
          </cell>
          <cell r="CW1032">
            <v>0</v>
          </cell>
          <cell r="CX1032">
            <v>0</v>
          </cell>
          <cell r="CY1032">
            <v>0</v>
          </cell>
          <cell r="CZ1032">
            <v>0</v>
          </cell>
          <cell r="DA1032">
            <v>57965.578520505616</v>
          </cell>
          <cell r="DB1032">
            <v>0</v>
          </cell>
          <cell r="DC1032">
            <v>0</v>
          </cell>
          <cell r="DD1032">
            <v>0</v>
          </cell>
          <cell r="DE1032">
            <v>0</v>
          </cell>
          <cell r="DF1032">
            <v>0</v>
          </cell>
          <cell r="DG1032">
            <v>0</v>
          </cell>
          <cell r="DI1032">
            <v>0</v>
          </cell>
          <cell r="DJ1032">
            <v>0</v>
          </cell>
          <cell r="DK1032">
            <v>0</v>
          </cell>
          <cell r="DL1032">
            <v>0</v>
          </cell>
          <cell r="DM1032">
            <v>0</v>
          </cell>
          <cell r="DN1032">
            <v>0</v>
          </cell>
          <cell r="DO1032">
            <v>0</v>
          </cell>
          <cell r="DP1032">
            <v>0</v>
          </cell>
          <cell r="DQ1032">
            <v>0</v>
          </cell>
          <cell r="DR1032">
            <v>0</v>
          </cell>
          <cell r="DS1032">
            <v>0</v>
          </cell>
          <cell r="DU1032" t="str">
            <v>RDC 41765-1</v>
          </cell>
          <cell r="DV1032">
            <v>51352</v>
          </cell>
          <cell r="DW1032">
            <v>1</v>
          </cell>
          <cell r="DX1032">
            <v>1</v>
          </cell>
          <cell r="DY1032">
            <v>51352</v>
          </cell>
          <cell r="DZ1032">
            <v>57965.578520505616</v>
          </cell>
          <cell r="EB1032">
            <v>57965.578520505616</v>
          </cell>
          <cell r="EC1032" t="str">
            <v>Def</v>
          </cell>
          <cell r="ED1032" t="str">
            <v>Local Recreational Facilities</v>
          </cell>
        </row>
        <row r="1033">
          <cell r="D1033" t="str">
            <v>PC2130327</v>
          </cell>
          <cell r="E1033" t="str">
            <v>Arboriculture Renewals</v>
          </cell>
          <cell r="F1033" t="str">
            <v>Auckland Council</v>
          </cell>
          <cell r="G1033" t="str">
            <v>Parks, sports and recreation</v>
          </cell>
          <cell r="H1033" t="str">
            <v>E170205</v>
          </cell>
          <cell r="I1033" t="str">
            <v>Local and sports parks - west management</v>
          </cell>
          <cell r="J1033" t="str">
            <v>Lifestyle and culture</v>
          </cell>
          <cell r="K1033" t="str">
            <v>Local parks services</v>
          </cell>
          <cell r="L1033" t="str">
            <v>Local parks</v>
          </cell>
          <cell r="M1033" t="str">
            <v>Local activities</v>
          </cell>
          <cell r="N1033" t="str">
            <v>Local parks services</v>
          </cell>
          <cell r="O1033" t="str">
            <v>Local parks</v>
          </cell>
          <cell r="P1033" t="str">
            <v>Lifestyle and culture</v>
          </cell>
          <cell r="Q1033" t="str">
            <v>Local parks services</v>
          </cell>
          <cell r="R1033" t="str">
            <v>Local parks</v>
          </cell>
          <cell r="S1033" t="str">
            <v>A1241205</v>
          </cell>
          <cell r="T1033" t="str">
            <v>A1241205</v>
          </cell>
          <cell r="U1033" t="str">
            <v>Local parks</v>
          </cell>
          <cell r="V1033" t="str">
            <v>L120</v>
          </cell>
          <cell r="W1033" t="str">
            <v>Henderson-Massey</v>
          </cell>
          <cell r="X1033" t="str">
            <v>PL40810</v>
          </cell>
          <cell r="Y1033" t="str">
            <v>Expense</v>
          </cell>
          <cell r="Z1033">
            <v>20120701</v>
          </cell>
          <cell r="AA1033">
            <v>20130630</v>
          </cell>
          <cell r="AB1033">
            <v>1</v>
          </cell>
          <cell r="AC1033" t="str">
            <v>Programme</v>
          </cell>
          <cell r="AD1033">
            <v>0</v>
          </cell>
          <cell r="AE1033">
            <v>0</v>
          </cell>
          <cell r="AF1033">
            <v>0</v>
          </cell>
          <cell r="AG1033">
            <v>1</v>
          </cell>
          <cell r="AH1033">
            <v>2</v>
          </cell>
          <cell r="AI1033" t="str">
            <v>Local &amp; Sports Parks</v>
          </cell>
          <cell r="AJ1033" t="str">
            <v>Structures parks</v>
          </cell>
          <cell r="AK1033">
            <v>10</v>
          </cell>
          <cell r="AM1033">
            <v>1</v>
          </cell>
          <cell r="AT1033">
            <v>18360</v>
          </cell>
          <cell r="BD1033">
            <v>3.1E-2</v>
          </cell>
          <cell r="BE1033">
            <v>6.1930000000000041E-2</v>
          </cell>
          <cell r="BF1033">
            <v>9.3787900000000146E-2</v>
          </cell>
          <cell r="BG1033">
            <v>0.12878911280000027</v>
          </cell>
          <cell r="BH1033">
            <v>0.16491036440960039</v>
          </cell>
          <cell r="BI1033">
            <v>0.19869276497747879</v>
          </cell>
          <cell r="BJ1033">
            <v>0.23225616239684821</v>
          </cell>
          <cell r="BK1033">
            <v>0.27045610343115034</v>
          </cell>
          <cell r="BL1033">
            <v>0.31238115484437823</v>
          </cell>
          <cell r="BM1033">
            <v>0.35568973295424255</v>
          </cell>
          <cell r="BN1033">
            <v>0</v>
          </cell>
          <cell r="BO1033">
            <v>569.16</v>
          </cell>
          <cell r="BP1033">
            <v>0</v>
          </cell>
          <cell r="BQ1033">
            <v>0</v>
          </cell>
          <cell r="BR1033">
            <v>0</v>
          </cell>
          <cell r="BS1033">
            <v>0</v>
          </cell>
          <cell r="BT1033">
            <v>0</v>
          </cell>
          <cell r="BU1033">
            <v>0</v>
          </cell>
          <cell r="BV1033">
            <v>0</v>
          </cell>
          <cell r="BW1033">
            <v>0</v>
          </cell>
          <cell r="BX1033">
            <v>0</v>
          </cell>
          <cell r="BY1033">
            <v>0</v>
          </cell>
          <cell r="BZ1033">
            <v>18929.16</v>
          </cell>
          <cell r="CA1033">
            <v>0</v>
          </cell>
          <cell r="CB1033">
            <v>0</v>
          </cell>
          <cell r="CC1033">
            <v>0</v>
          </cell>
          <cell r="CD1033">
            <v>0</v>
          </cell>
          <cell r="CE1033">
            <v>0</v>
          </cell>
          <cell r="CF1033">
            <v>0</v>
          </cell>
          <cell r="CG1033">
            <v>0</v>
          </cell>
          <cell r="CH1033">
            <v>0</v>
          </cell>
          <cell r="CI1033">
            <v>0</v>
          </cell>
          <cell r="CK1033">
            <v>0</v>
          </cell>
          <cell r="CL1033">
            <v>0</v>
          </cell>
          <cell r="CM1033">
            <v>0</v>
          </cell>
          <cell r="CN1033">
            <v>0</v>
          </cell>
          <cell r="CO1033">
            <v>0</v>
          </cell>
          <cell r="CP1033">
            <v>0</v>
          </cell>
          <cell r="CQ1033">
            <v>0</v>
          </cell>
          <cell r="CR1033">
            <v>0</v>
          </cell>
          <cell r="CS1033">
            <v>0</v>
          </cell>
          <cell r="CT1033">
            <v>0</v>
          </cell>
          <cell r="CU1033">
            <v>0</v>
          </cell>
          <cell r="CW1033">
            <v>0</v>
          </cell>
          <cell r="CX1033">
            <v>0</v>
          </cell>
          <cell r="CY1033">
            <v>0</v>
          </cell>
          <cell r="CZ1033">
            <v>0</v>
          </cell>
          <cell r="DA1033">
            <v>0</v>
          </cell>
          <cell r="DB1033">
            <v>0</v>
          </cell>
          <cell r="DC1033">
            <v>0</v>
          </cell>
          <cell r="DD1033">
            <v>0</v>
          </cell>
          <cell r="DE1033">
            <v>0</v>
          </cell>
          <cell r="DF1033">
            <v>0</v>
          </cell>
          <cell r="DG1033">
            <v>0</v>
          </cell>
          <cell r="DI1033">
            <v>0</v>
          </cell>
          <cell r="DJ1033">
            <v>18929.16</v>
          </cell>
          <cell r="DK1033">
            <v>0</v>
          </cell>
          <cell r="DL1033">
            <v>0</v>
          </cell>
          <cell r="DM1033">
            <v>0</v>
          </cell>
          <cell r="DN1033">
            <v>0</v>
          </cell>
          <cell r="DO1033">
            <v>0</v>
          </cell>
          <cell r="DP1033">
            <v>0</v>
          </cell>
          <cell r="DQ1033">
            <v>0</v>
          </cell>
          <cell r="DR1033">
            <v>0</v>
          </cell>
          <cell r="DS1033">
            <v>0</v>
          </cell>
          <cell r="DU1033" t="str">
            <v>WCC 8AMPK-14-001</v>
          </cell>
          <cell r="DV1033">
            <v>0</v>
          </cell>
          <cell r="DW1033">
            <v>0</v>
          </cell>
          <cell r="DX1033">
            <v>4</v>
          </cell>
          <cell r="DY1033">
            <v>18360</v>
          </cell>
          <cell r="DZ1033">
            <v>18929.16</v>
          </cell>
          <cell r="EB1033">
            <v>18929.16</v>
          </cell>
          <cell r="EC1033" t="str">
            <v>Def</v>
          </cell>
          <cell r="ED1033" t="str">
            <v>Local Recreational Facilities</v>
          </cell>
        </row>
        <row r="1034">
          <cell r="D1034" t="str">
            <v>PC2130327</v>
          </cell>
          <cell r="E1034" t="str">
            <v>Arboriculture Renewals</v>
          </cell>
          <cell r="F1034" t="str">
            <v>Auckland Council</v>
          </cell>
          <cell r="G1034" t="str">
            <v>Parks, sports and recreation</v>
          </cell>
          <cell r="H1034" t="str">
            <v>E170205</v>
          </cell>
          <cell r="I1034" t="str">
            <v>Local and sports parks - west management</v>
          </cell>
          <cell r="J1034" t="str">
            <v>Lifestyle and culture</v>
          </cell>
          <cell r="K1034" t="str">
            <v>Local parks services</v>
          </cell>
          <cell r="L1034" t="str">
            <v>Local parks</v>
          </cell>
          <cell r="M1034" t="str">
            <v>Local activities</v>
          </cell>
          <cell r="N1034" t="str">
            <v>Local parks services</v>
          </cell>
          <cell r="O1034" t="str">
            <v>Local parks</v>
          </cell>
          <cell r="P1034" t="str">
            <v>Lifestyle and culture</v>
          </cell>
          <cell r="Q1034" t="str">
            <v>Local parks services</v>
          </cell>
          <cell r="R1034" t="str">
            <v>Local parks</v>
          </cell>
          <cell r="S1034" t="str">
            <v>A1241205</v>
          </cell>
          <cell r="T1034" t="str">
            <v>A1241205</v>
          </cell>
          <cell r="U1034" t="str">
            <v>Local parks</v>
          </cell>
          <cell r="V1034" t="str">
            <v>L190</v>
          </cell>
          <cell r="W1034" t="str">
            <v>Waitakere Ranges</v>
          </cell>
          <cell r="X1034" t="str">
            <v>PL40810</v>
          </cell>
          <cell r="Y1034" t="str">
            <v>Expense</v>
          </cell>
          <cell r="Z1034">
            <v>20120701</v>
          </cell>
          <cell r="AA1034">
            <v>20130630</v>
          </cell>
          <cell r="AB1034">
            <v>1</v>
          </cell>
          <cell r="AC1034" t="str">
            <v>Programme</v>
          </cell>
          <cell r="AD1034">
            <v>0</v>
          </cell>
          <cell r="AE1034">
            <v>0</v>
          </cell>
          <cell r="AF1034">
            <v>0</v>
          </cell>
          <cell r="AG1034">
            <v>1</v>
          </cell>
          <cell r="AH1034">
            <v>2</v>
          </cell>
          <cell r="AI1034" t="str">
            <v>Local &amp; Sports Parks</v>
          </cell>
          <cell r="AJ1034" t="str">
            <v>Structures parks</v>
          </cell>
          <cell r="AK1034">
            <v>10</v>
          </cell>
          <cell r="AM1034">
            <v>1</v>
          </cell>
          <cell r="AT1034">
            <v>17820</v>
          </cell>
          <cell r="BD1034">
            <v>3.1E-2</v>
          </cell>
          <cell r="BE1034">
            <v>6.1930000000000041E-2</v>
          </cell>
          <cell r="BF1034">
            <v>9.3787900000000146E-2</v>
          </cell>
          <cell r="BG1034">
            <v>0.12878911280000027</v>
          </cell>
          <cell r="BH1034">
            <v>0.16491036440960039</v>
          </cell>
          <cell r="BI1034">
            <v>0.19869276497747879</v>
          </cell>
          <cell r="BJ1034">
            <v>0.23225616239684821</v>
          </cell>
          <cell r="BK1034">
            <v>0.27045610343115034</v>
          </cell>
          <cell r="BL1034">
            <v>0.31238115484437823</v>
          </cell>
          <cell r="BM1034">
            <v>0.35568973295424255</v>
          </cell>
          <cell r="BN1034">
            <v>0</v>
          </cell>
          <cell r="BO1034">
            <v>552.41999999999996</v>
          </cell>
          <cell r="BP1034">
            <v>0</v>
          </cell>
          <cell r="BQ1034">
            <v>0</v>
          </cell>
          <cell r="BR1034">
            <v>0</v>
          </cell>
          <cell r="BS1034">
            <v>0</v>
          </cell>
          <cell r="BT1034">
            <v>0</v>
          </cell>
          <cell r="BU1034">
            <v>0</v>
          </cell>
          <cell r="BV1034">
            <v>0</v>
          </cell>
          <cell r="BW1034">
            <v>0</v>
          </cell>
          <cell r="BX1034">
            <v>0</v>
          </cell>
          <cell r="BY1034">
            <v>0</v>
          </cell>
          <cell r="BZ1034">
            <v>18372.419999999998</v>
          </cell>
          <cell r="CA1034">
            <v>0</v>
          </cell>
          <cell r="CB1034">
            <v>0</v>
          </cell>
          <cell r="CC1034">
            <v>0</v>
          </cell>
          <cell r="CD1034">
            <v>0</v>
          </cell>
          <cell r="CE1034">
            <v>0</v>
          </cell>
          <cell r="CF1034">
            <v>0</v>
          </cell>
          <cell r="CG1034">
            <v>0</v>
          </cell>
          <cell r="CH1034">
            <v>0</v>
          </cell>
          <cell r="CI1034">
            <v>0</v>
          </cell>
          <cell r="CK1034">
            <v>0</v>
          </cell>
          <cell r="CL1034">
            <v>0</v>
          </cell>
          <cell r="CM1034">
            <v>0</v>
          </cell>
          <cell r="CN1034">
            <v>0</v>
          </cell>
          <cell r="CO1034">
            <v>0</v>
          </cell>
          <cell r="CP1034">
            <v>0</v>
          </cell>
          <cell r="CQ1034">
            <v>0</v>
          </cell>
          <cell r="CR1034">
            <v>0</v>
          </cell>
          <cell r="CS1034">
            <v>0</v>
          </cell>
          <cell r="CT1034">
            <v>0</v>
          </cell>
          <cell r="CU1034">
            <v>0</v>
          </cell>
          <cell r="CW1034">
            <v>0</v>
          </cell>
          <cell r="CX1034">
            <v>0</v>
          </cell>
          <cell r="CY1034">
            <v>0</v>
          </cell>
          <cell r="CZ1034">
            <v>0</v>
          </cell>
          <cell r="DA1034">
            <v>0</v>
          </cell>
          <cell r="DB1034">
            <v>0</v>
          </cell>
          <cell r="DC1034">
            <v>0</v>
          </cell>
          <cell r="DD1034">
            <v>0</v>
          </cell>
          <cell r="DE1034">
            <v>0</v>
          </cell>
          <cell r="DF1034">
            <v>0</v>
          </cell>
          <cell r="DG1034">
            <v>0</v>
          </cell>
          <cell r="DI1034">
            <v>0</v>
          </cell>
          <cell r="DJ1034">
            <v>18372.419999999998</v>
          </cell>
          <cell r="DK1034">
            <v>0</v>
          </cell>
          <cell r="DL1034">
            <v>0</v>
          </cell>
          <cell r="DM1034">
            <v>0</v>
          </cell>
          <cell r="DN1034">
            <v>0</v>
          </cell>
          <cell r="DO1034">
            <v>0</v>
          </cell>
          <cell r="DP1034">
            <v>0</v>
          </cell>
          <cell r="DQ1034">
            <v>0</v>
          </cell>
          <cell r="DR1034">
            <v>0</v>
          </cell>
          <cell r="DS1034">
            <v>0</v>
          </cell>
          <cell r="DU1034" t="str">
            <v>WCC 8AMPK-14-001</v>
          </cell>
          <cell r="DV1034">
            <v>0</v>
          </cell>
          <cell r="DW1034">
            <v>0</v>
          </cell>
          <cell r="DX1034">
            <v>4</v>
          </cell>
          <cell r="DY1034">
            <v>17820</v>
          </cell>
          <cell r="DZ1034">
            <v>18372.419999999998</v>
          </cell>
          <cell r="EB1034">
            <v>18372.419999999998</v>
          </cell>
          <cell r="EC1034" t="str">
            <v>Def</v>
          </cell>
          <cell r="ED1034" t="str">
            <v>Local Recreational Facilities</v>
          </cell>
        </row>
        <row r="1035">
          <cell r="D1035" t="str">
            <v>PC2130327</v>
          </cell>
          <cell r="E1035" t="str">
            <v>Arboriculture Renewals</v>
          </cell>
          <cell r="F1035" t="str">
            <v>Auckland Council</v>
          </cell>
          <cell r="G1035" t="str">
            <v>Parks, sports and recreation</v>
          </cell>
          <cell r="H1035" t="str">
            <v>E170205</v>
          </cell>
          <cell r="I1035" t="str">
            <v>Local and sports parks - west management</v>
          </cell>
          <cell r="J1035" t="str">
            <v>Lifestyle and culture</v>
          </cell>
          <cell r="K1035" t="str">
            <v>Local parks services</v>
          </cell>
          <cell r="L1035" t="str">
            <v>Local parks</v>
          </cell>
          <cell r="M1035" t="str">
            <v>Local activities</v>
          </cell>
          <cell r="N1035" t="str">
            <v>Local parks services</v>
          </cell>
          <cell r="O1035" t="str">
            <v>Local parks</v>
          </cell>
          <cell r="P1035" t="str">
            <v>Lifestyle and culture</v>
          </cell>
          <cell r="Q1035" t="str">
            <v>Local parks services</v>
          </cell>
          <cell r="R1035" t="str">
            <v>Local parks</v>
          </cell>
          <cell r="S1035" t="str">
            <v>A1241205</v>
          </cell>
          <cell r="T1035" t="str">
            <v>A1241205</v>
          </cell>
          <cell r="U1035" t="str">
            <v>Local parks</v>
          </cell>
          <cell r="V1035" t="str">
            <v>L200</v>
          </cell>
          <cell r="W1035" t="str">
            <v>Whau</v>
          </cell>
          <cell r="X1035" t="str">
            <v>PL40810</v>
          </cell>
          <cell r="Y1035" t="str">
            <v>Expense</v>
          </cell>
          <cell r="Z1035">
            <v>20120701</v>
          </cell>
          <cell r="AA1035">
            <v>20130630</v>
          </cell>
          <cell r="AB1035">
            <v>1</v>
          </cell>
          <cell r="AC1035" t="str">
            <v>Programme</v>
          </cell>
          <cell r="AD1035">
            <v>0</v>
          </cell>
          <cell r="AE1035">
            <v>0</v>
          </cell>
          <cell r="AF1035">
            <v>0</v>
          </cell>
          <cell r="AG1035">
            <v>1</v>
          </cell>
          <cell r="AH1035">
            <v>2</v>
          </cell>
          <cell r="AI1035" t="str">
            <v>Local &amp; Sports Parks</v>
          </cell>
          <cell r="AJ1035" t="str">
            <v>Structures parks</v>
          </cell>
          <cell r="AK1035">
            <v>10</v>
          </cell>
          <cell r="AM1035">
            <v>1</v>
          </cell>
          <cell r="AT1035">
            <v>17820</v>
          </cell>
          <cell r="BD1035">
            <v>3.1E-2</v>
          </cell>
          <cell r="BE1035">
            <v>6.1930000000000041E-2</v>
          </cell>
          <cell r="BF1035">
            <v>9.3787900000000146E-2</v>
          </cell>
          <cell r="BG1035">
            <v>0.12878911280000027</v>
          </cell>
          <cell r="BH1035">
            <v>0.16491036440960039</v>
          </cell>
          <cell r="BI1035">
            <v>0.19869276497747879</v>
          </cell>
          <cell r="BJ1035">
            <v>0.23225616239684821</v>
          </cell>
          <cell r="BK1035">
            <v>0.27045610343115034</v>
          </cell>
          <cell r="BL1035">
            <v>0.31238115484437823</v>
          </cell>
          <cell r="BM1035">
            <v>0.35568973295424255</v>
          </cell>
          <cell r="BN1035">
            <v>0</v>
          </cell>
          <cell r="BO1035">
            <v>552.41999999999996</v>
          </cell>
          <cell r="BP1035">
            <v>0</v>
          </cell>
          <cell r="BQ1035">
            <v>0</v>
          </cell>
          <cell r="BR1035">
            <v>0</v>
          </cell>
          <cell r="BS1035">
            <v>0</v>
          </cell>
          <cell r="BT1035">
            <v>0</v>
          </cell>
          <cell r="BU1035">
            <v>0</v>
          </cell>
          <cell r="BV1035">
            <v>0</v>
          </cell>
          <cell r="BW1035">
            <v>0</v>
          </cell>
          <cell r="BX1035">
            <v>0</v>
          </cell>
          <cell r="BY1035">
            <v>0</v>
          </cell>
          <cell r="BZ1035">
            <v>18372.419999999998</v>
          </cell>
          <cell r="CA1035">
            <v>0</v>
          </cell>
          <cell r="CB1035">
            <v>0</v>
          </cell>
          <cell r="CC1035">
            <v>0</v>
          </cell>
          <cell r="CD1035">
            <v>0</v>
          </cell>
          <cell r="CE1035">
            <v>0</v>
          </cell>
          <cell r="CF1035">
            <v>0</v>
          </cell>
          <cell r="CG1035">
            <v>0</v>
          </cell>
          <cell r="CH1035">
            <v>0</v>
          </cell>
          <cell r="CI1035">
            <v>0</v>
          </cell>
          <cell r="CK1035">
            <v>0</v>
          </cell>
          <cell r="CL1035">
            <v>0</v>
          </cell>
          <cell r="CM1035">
            <v>0</v>
          </cell>
          <cell r="CN1035">
            <v>0</v>
          </cell>
          <cell r="CO1035">
            <v>0</v>
          </cell>
          <cell r="CP1035">
            <v>0</v>
          </cell>
          <cell r="CQ1035">
            <v>0</v>
          </cell>
          <cell r="CR1035">
            <v>0</v>
          </cell>
          <cell r="CS1035">
            <v>0</v>
          </cell>
          <cell r="CT1035">
            <v>0</v>
          </cell>
          <cell r="CU1035">
            <v>0</v>
          </cell>
          <cell r="CW1035">
            <v>0</v>
          </cell>
          <cell r="CX1035">
            <v>0</v>
          </cell>
          <cell r="CY1035">
            <v>0</v>
          </cell>
          <cell r="CZ1035">
            <v>0</v>
          </cell>
          <cell r="DA1035">
            <v>0</v>
          </cell>
          <cell r="DB1035">
            <v>0</v>
          </cell>
          <cell r="DC1035">
            <v>0</v>
          </cell>
          <cell r="DD1035">
            <v>0</v>
          </cell>
          <cell r="DE1035">
            <v>0</v>
          </cell>
          <cell r="DF1035">
            <v>0</v>
          </cell>
          <cell r="DG1035">
            <v>0</v>
          </cell>
          <cell r="DI1035">
            <v>0</v>
          </cell>
          <cell r="DJ1035">
            <v>18372.419999999998</v>
          </cell>
          <cell r="DK1035">
            <v>0</v>
          </cell>
          <cell r="DL1035">
            <v>0</v>
          </cell>
          <cell r="DM1035">
            <v>0</v>
          </cell>
          <cell r="DN1035">
            <v>0</v>
          </cell>
          <cell r="DO1035">
            <v>0</v>
          </cell>
          <cell r="DP1035">
            <v>0</v>
          </cell>
          <cell r="DQ1035">
            <v>0</v>
          </cell>
          <cell r="DR1035">
            <v>0</v>
          </cell>
          <cell r="DS1035">
            <v>0</v>
          </cell>
          <cell r="DU1035" t="str">
            <v>WCC 8AMPK-14-001</v>
          </cell>
          <cell r="DV1035">
            <v>0</v>
          </cell>
          <cell r="DW1035">
            <v>0</v>
          </cell>
          <cell r="DX1035">
            <v>4</v>
          </cell>
          <cell r="DY1035">
            <v>17820</v>
          </cell>
          <cell r="DZ1035">
            <v>18372.419999999998</v>
          </cell>
          <cell r="EB1035">
            <v>18372.419999999998</v>
          </cell>
          <cell r="EC1035" t="str">
            <v>Def</v>
          </cell>
          <cell r="ED1035" t="str">
            <v>Local Recreational Facilities</v>
          </cell>
        </row>
        <row r="1036">
          <cell r="D1036" t="str">
            <v>PC2130327</v>
          </cell>
          <cell r="E1036" t="str">
            <v>Arboriculture Renewals</v>
          </cell>
          <cell r="F1036" t="str">
            <v>Auckland Council</v>
          </cell>
          <cell r="G1036" t="str">
            <v>Parks, sports and recreation</v>
          </cell>
          <cell r="H1036" t="str">
            <v>E170205</v>
          </cell>
          <cell r="I1036" t="str">
            <v>Local and sports parks - west management</v>
          </cell>
          <cell r="J1036" t="str">
            <v>Lifestyle and culture</v>
          </cell>
          <cell r="K1036" t="str">
            <v>Local parks services</v>
          </cell>
          <cell r="L1036" t="str">
            <v>Local parks</v>
          </cell>
          <cell r="M1036" t="str">
            <v>Local activities</v>
          </cell>
          <cell r="N1036" t="str">
            <v>Local parks services</v>
          </cell>
          <cell r="O1036" t="str">
            <v>Local parks</v>
          </cell>
          <cell r="P1036" t="str">
            <v>Lifestyle and culture</v>
          </cell>
          <cell r="Q1036" t="str">
            <v>Local parks services</v>
          </cell>
          <cell r="R1036" t="str">
            <v>Local parks</v>
          </cell>
          <cell r="S1036" t="str">
            <v>A1241205</v>
          </cell>
          <cell r="T1036" t="str">
            <v>A1241205</v>
          </cell>
          <cell r="U1036" t="str">
            <v>Local parks</v>
          </cell>
          <cell r="V1036" t="str">
            <v>L210</v>
          </cell>
          <cell r="W1036" t="str">
            <v>Other (Unallocated)</v>
          </cell>
          <cell r="X1036" t="str">
            <v>PL40810</v>
          </cell>
          <cell r="Y1036" t="str">
            <v>Expense</v>
          </cell>
          <cell r="Z1036">
            <v>20100701</v>
          </cell>
          <cell r="AA1036">
            <v>20220630</v>
          </cell>
          <cell r="AB1036">
            <v>1</v>
          </cell>
          <cell r="AC1036" t="str">
            <v>Programme</v>
          </cell>
          <cell r="AD1036">
            <v>0</v>
          </cell>
          <cell r="AE1036">
            <v>0</v>
          </cell>
          <cell r="AF1036">
            <v>0</v>
          </cell>
          <cell r="AG1036">
            <v>1</v>
          </cell>
          <cell r="AH1036">
            <v>2</v>
          </cell>
          <cell r="AI1036" t="str">
            <v>Local &amp; Sports Parks</v>
          </cell>
          <cell r="AJ1036" t="str">
            <v>Structures parks</v>
          </cell>
          <cell r="AK1036">
            <v>10</v>
          </cell>
          <cell r="AM1036">
            <v>1</v>
          </cell>
          <cell r="AS1036">
            <v>54000</v>
          </cell>
          <cell r="AT1036">
            <v>0</v>
          </cell>
          <cell r="AU1036">
            <v>54000</v>
          </cell>
          <cell r="AV1036">
            <v>54000</v>
          </cell>
          <cell r="AW1036">
            <v>54000</v>
          </cell>
          <cell r="AX1036">
            <v>54000</v>
          </cell>
          <cell r="AY1036">
            <v>54000</v>
          </cell>
          <cell r="AZ1036">
            <v>54000</v>
          </cell>
          <cell r="BA1036">
            <v>54000</v>
          </cell>
          <cell r="BB1036">
            <v>54000</v>
          </cell>
          <cell r="BC1036">
            <v>54000</v>
          </cell>
          <cell r="BD1036">
            <v>3.1E-2</v>
          </cell>
          <cell r="BE1036">
            <v>6.1930000000000041E-2</v>
          </cell>
          <cell r="BF1036">
            <v>9.3787900000000146E-2</v>
          </cell>
          <cell r="BG1036">
            <v>0.12878911280000027</v>
          </cell>
          <cell r="BH1036">
            <v>0.16491036440960039</v>
          </cell>
          <cell r="BI1036">
            <v>0.19869276497747879</v>
          </cell>
          <cell r="BJ1036">
            <v>0.23225616239684821</v>
          </cell>
          <cell r="BK1036">
            <v>0.27045610343115034</v>
          </cell>
          <cell r="BL1036">
            <v>0.31238115484437823</v>
          </cell>
          <cell r="BM1036">
            <v>0.35568973295424255</v>
          </cell>
          <cell r="BN1036">
            <v>0</v>
          </cell>
          <cell r="BO1036">
            <v>0</v>
          </cell>
          <cell r="BP1036">
            <v>3344.2200000000021</v>
          </cell>
          <cell r="BQ1036">
            <v>5064.5466000000079</v>
          </cell>
          <cell r="BR1036">
            <v>6954.6120912000142</v>
          </cell>
          <cell r="BS1036">
            <v>8905.1596781184217</v>
          </cell>
          <cell r="BT1036">
            <v>10729.409308783854</v>
          </cell>
          <cell r="BU1036">
            <v>12541.832769429804</v>
          </cell>
          <cell r="BV1036">
            <v>14604.629585282119</v>
          </cell>
          <cell r="BW1036">
            <v>16868.582361596425</v>
          </cell>
          <cell r="BX1036">
            <v>19207.245579529099</v>
          </cell>
          <cell r="BY1036">
            <v>54000</v>
          </cell>
          <cell r="BZ1036">
            <v>0</v>
          </cell>
          <cell r="CA1036">
            <v>57344.22</v>
          </cell>
          <cell r="CB1036">
            <v>59064.546600000009</v>
          </cell>
          <cell r="CC1036">
            <v>60954.612091200011</v>
          </cell>
          <cell r="CD1036">
            <v>62905.15967811842</v>
          </cell>
          <cell r="CE1036">
            <v>64729.409308783856</v>
          </cell>
          <cell r="CF1036">
            <v>66541.832769429806</v>
          </cell>
          <cell r="CG1036">
            <v>68604.62958528212</v>
          </cell>
          <cell r="CH1036">
            <v>70868.582361596433</v>
          </cell>
          <cell r="CI1036">
            <v>73207.245579529103</v>
          </cell>
          <cell r="CK1036">
            <v>0</v>
          </cell>
          <cell r="CL1036">
            <v>0</v>
          </cell>
          <cell r="CM1036">
            <v>0</v>
          </cell>
          <cell r="CN1036">
            <v>0</v>
          </cell>
          <cell r="CO1036">
            <v>0</v>
          </cell>
          <cell r="CP1036">
            <v>0</v>
          </cell>
          <cell r="CQ1036">
            <v>0</v>
          </cell>
          <cell r="CR1036">
            <v>0</v>
          </cell>
          <cell r="CS1036">
            <v>0</v>
          </cell>
          <cell r="CT1036">
            <v>0</v>
          </cell>
          <cell r="CU1036">
            <v>0</v>
          </cell>
          <cell r="CW1036">
            <v>0</v>
          </cell>
          <cell r="CX1036">
            <v>0</v>
          </cell>
          <cell r="CY1036">
            <v>0</v>
          </cell>
          <cell r="CZ1036">
            <v>0</v>
          </cell>
          <cell r="DA1036">
            <v>0</v>
          </cell>
          <cell r="DB1036">
            <v>0</v>
          </cell>
          <cell r="DC1036">
            <v>0</v>
          </cell>
          <cell r="DD1036">
            <v>0</v>
          </cell>
          <cell r="DE1036">
            <v>0</v>
          </cell>
          <cell r="DF1036">
            <v>0</v>
          </cell>
          <cell r="DG1036">
            <v>0</v>
          </cell>
          <cell r="DI1036">
            <v>54000</v>
          </cell>
          <cell r="DJ1036">
            <v>0</v>
          </cell>
          <cell r="DK1036">
            <v>57344.22</v>
          </cell>
          <cell r="DL1036">
            <v>59064.546600000009</v>
          </cell>
          <cell r="DM1036">
            <v>60954.612091200011</v>
          </cell>
          <cell r="DN1036">
            <v>62905.15967811842</v>
          </cell>
          <cell r="DO1036">
            <v>64729.409308783856</v>
          </cell>
          <cell r="DP1036">
            <v>66541.832769429806</v>
          </cell>
          <cell r="DQ1036">
            <v>68604.62958528212</v>
          </cell>
          <cell r="DR1036">
            <v>70868.582361596433</v>
          </cell>
          <cell r="DS1036">
            <v>73207.245579529103</v>
          </cell>
          <cell r="DU1036" t="str">
            <v>WCC 8AMPK-14-001</v>
          </cell>
          <cell r="DV1036">
            <v>0</v>
          </cell>
          <cell r="DW1036">
            <v>0</v>
          </cell>
          <cell r="DX1036">
            <v>4</v>
          </cell>
          <cell r="DY1036">
            <v>486000</v>
          </cell>
          <cell r="DZ1036">
            <v>584220.23797393974</v>
          </cell>
          <cell r="EB1036">
            <v>584220.23797393974</v>
          </cell>
          <cell r="EC1036" t="str">
            <v>Def</v>
          </cell>
          <cell r="ED1036" t="str">
            <v>Local Recreational Facilities</v>
          </cell>
        </row>
        <row r="1037">
          <cell r="D1037" t="str">
            <v>PC2130331</v>
          </cell>
          <cell r="E1037" t="str">
            <v>Artificial Turf Sportsfield</v>
          </cell>
          <cell r="F1037" t="str">
            <v>Auckland Council</v>
          </cell>
          <cell r="G1037" t="str">
            <v>Parks, sports and recreation</v>
          </cell>
          <cell r="H1037" t="str">
            <v>E170205</v>
          </cell>
          <cell r="I1037" t="str">
            <v>Local and sports parks - west management</v>
          </cell>
          <cell r="J1037" t="str">
            <v>Lifestyle and culture</v>
          </cell>
          <cell r="K1037" t="str">
            <v>Local parks services</v>
          </cell>
          <cell r="L1037" t="str">
            <v>Local parks</v>
          </cell>
          <cell r="M1037" t="str">
            <v>Local activities</v>
          </cell>
          <cell r="N1037" t="str">
            <v>Local parks services</v>
          </cell>
          <cell r="O1037" t="str">
            <v>Local parks</v>
          </cell>
          <cell r="P1037" t="str">
            <v>Lifestyle and culture</v>
          </cell>
          <cell r="Q1037" t="str">
            <v>Local parks services</v>
          </cell>
          <cell r="R1037" t="str">
            <v>Local parks</v>
          </cell>
          <cell r="S1037" t="str">
            <v>A1241205</v>
          </cell>
          <cell r="T1037" t="str">
            <v>A1241205</v>
          </cell>
          <cell r="U1037" t="str">
            <v>Local parks</v>
          </cell>
          <cell r="V1037" t="str">
            <v>L210</v>
          </cell>
          <cell r="W1037" t="str">
            <v>Other (Unallocated)</v>
          </cell>
          <cell r="X1037" t="str">
            <v>FY12 - Only</v>
          </cell>
          <cell r="Y1037" t="str">
            <v>Expense</v>
          </cell>
          <cell r="Z1037">
            <v>20100701</v>
          </cell>
          <cell r="AA1037">
            <v>20120630</v>
          </cell>
          <cell r="AB1037">
            <v>2</v>
          </cell>
          <cell r="AC1037" t="str">
            <v>Discrete</v>
          </cell>
          <cell r="AD1037">
            <v>0</v>
          </cell>
          <cell r="AE1037">
            <v>0</v>
          </cell>
          <cell r="AF1037">
            <v>1</v>
          </cell>
          <cell r="AG1037">
            <v>0</v>
          </cell>
          <cell r="AH1037">
            <v>2</v>
          </cell>
          <cell r="AI1037" t="str">
            <v>Local &amp; Sports Parks</v>
          </cell>
          <cell r="AJ1037" t="str">
            <v>Structures parks</v>
          </cell>
          <cell r="AK1037">
            <v>40</v>
          </cell>
          <cell r="AM1037">
            <v>1</v>
          </cell>
          <cell r="AS1037">
            <v>171112</v>
          </cell>
          <cell r="BD1037">
            <v>3.1E-2</v>
          </cell>
          <cell r="BE1037">
            <v>6.1930000000000041E-2</v>
          </cell>
          <cell r="BF1037">
            <v>9.3787900000000146E-2</v>
          </cell>
          <cell r="BG1037">
            <v>0.12878911280000027</v>
          </cell>
          <cell r="BH1037">
            <v>0.16491036440960039</v>
          </cell>
          <cell r="BI1037">
            <v>0.19869276497747879</v>
          </cell>
          <cell r="BJ1037">
            <v>0.23225616239684821</v>
          </cell>
          <cell r="BK1037">
            <v>0.27045610343115034</v>
          </cell>
          <cell r="BL1037">
            <v>0.31238115484437823</v>
          </cell>
          <cell r="BM1037">
            <v>0.35568973295424255</v>
          </cell>
          <cell r="BN1037">
            <v>0</v>
          </cell>
          <cell r="BO1037">
            <v>0</v>
          </cell>
          <cell r="BP1037">
            <v>0</v>
          </cell>
          <cell r="BQ1037">
            <v>0</v>
          </cell>
          <cell r="BR1037">
            <v>0</v>
          </cell>
          <cell r="BS1037">
            <v>0</v>
          </cell>
          <cell r="BT1037">
            <v>0</v>
          </cell>
          <cell r="BU1037">
            <v>0</v>
          </cell>
          <cell r="BV1037">
            <v>0</v>
          </cell>
          <cell r="BW1037">
            <v>0</v>
          </cell>
          <cell r="BX1037">
            <v>0</v>
          </cell>
          <cell r="BY1037">
            <v>171112</v>
          </cell>
          <cell r="BZ1037">
            <v>0</v>
          </cell>
          <cell r="CA1037">
            <v>0</v>
          </cell>
          <cell r="CB1037">
            <v>0</v>
          </cell>
          <cell r="CC1037">
            <v>0</v>
          </cell>
          <cell r="CD1037">
            <v>0</v>
          </cell>
          <cell r="CE1037">
            <v>0</v>
          </cell>
          <cell r="CF1037">
            <v>0</v>
          </cell>
          <cell r="CG1037">
            <v>0</v>
          </cell>
          <cell r="CH1037">
            <v>0</v>
          </cell>
          <cell r="CI1037">
            <v>0</v>
          </cell>
          <cell r="CK1037">
            <v>0</v>
          </cell>
          <cell r="CL1037">
            <v>0</v>
          </cell>
          <cell r="CM1037">
            <v>0</v>
          </cell>
          <cell r="CN1037">
            <v>0</v>
          </cell>
          <cell r="CO1037">
            <v>0</v>
          </cell>
          <cell r="CP1037">
            <v>0</v>
          </cell>
          <cell r="CQ1037">
            <v>0</v>
          </cell>
          <cell r="CR1037">
            <v>0</v>
          </cell>
          <cell r="CS1037">
            <v>0</v>
          </cell>
          <cell r="CT1037">
            <v>0</v>
          </cell>
          <cell r="CU1037">
            <v>0</v>
          </cell>
          <cell r="CW1037">
            <v>171112</v>
          </cell>
          <cell r="CX1037">
            <v>0</v>
          </cell>
          <cell r="CY1037">
            <v>0</v>
          </cell>
          <cell r="CZ1037">
            <v>0</v>
          </cell>
          <cell r="DA1037">
            <v>0</v>
          </cell>
          <cell r="DB1037">
            <v>0</v>
          </cell>
          <cell r="DC1037">
            <v>0</v>
          </cell>
          <cell r="DD1037">
            <v>0</v>
          </cell>
          <cell r="DE1037">
            <v>0</v>
          </cell>
          <cell r="DF1037">
            <v>0</v>
          </cell>
          <cell r="DG1037">
            <v>0</v>
          </cell>
          <cell r="DI1037">
            <v>0</v>
          </cell>
          <cell r="DJ1037">
            <v>0</v>
          </cell>
          <cell r="DK1037">
            <v>0</v>
          </cell>
          <cell r="DL1037">
            <v>0</v>
          </cell>
          <cell r="DM1037">
            <v>0</v>
          </cell>
          <cell r="DN1037">
            <v>0</v>
          </cell>
          <cell r="DO1037">
            <v>0</v>
          </cell>
          <cell r="DP1037">
            <v>0</v>
          </cell>
          <cell r="DQ1037">
            <v>0</v>
          </cell>
          <cell r="DR1037">
            <v>0</v>
          </cell>
          <cell r="DS1037">
            <v>0</v>
          </cell>
          <cell r="DU1037" t="str">
            <v>WCC 8AMPK-11-020</v>
          </cell>
          <cell r="DV1037">
            <v>0</v>
          </cell>
          <cell r="DW1037">
            <v>0</v>
          </cell>
          <cell r="DX1037">
            <v>1</v>
          </cell>
          <cell r="DY1037">
            <v>0</v>
          </cell>
          <cell r="DZ1037">
            <v>0</v>
          </cell>
          <cell r="EB1037">
            <v>0</v>
          </cell>
          <cell r="EC1037" t="str">
            <v>Def</v>
          </cell>
          <cell r="ED1037" t="str">
            <v>Local Recreational Facilities</v>
          </cell>
        </row>
        <row r="1038">
          <cell r="D1038" t="str">
            <v>PC2130332</v>
          </cell>
          <cell r="E1038" t="str">
            <v>Asset Improvement</v>
          </cell>
          <cell r="F1038" t="str">
            <v>Auckland Council</v>
          </cell>
          <cell r="G1038" t="str">
            <v>Parks, sports and recreation</v>
          </cell>
          <cell r="H1038" t="str">
            <v>E170205</v>
          </cell>
          <cell r="I1038" t="str">
            <v>Local and sports parks - west management</v>
          </cell>
          <cell r="J1038" t="str">
            <v>Lifestyle and culture</v>
          </cell>
          <cell r="K1038" t="str">
            <v>Local parks services</v>
          </cell>
          <cell r="L1038" t="str">
            <v>Local parks</v>
          </cell>
          <cell r="M1038" t="str">
            <v>Local activities</v>
          </cell>
          <cell r="N1038" t="str">
            <v>Local parks services</v>
          </cell>
          <cell r="O1038" t="str">
            <v>Local parks</v>
          </cell>
          <cell r="P1038" t="str">
            <v>Lifestyle and culture</v>
          </cell>
          <cell r="Q1038" t="str">
            <v>Local parks services</v>
          </cell>
          <cell r="R1038" t="str">
            <v>Local parks</v>
          </cell>
          <cell r="S1038" t="str">
            <v>A1241205</v>
          </cell>
          <cell r="T1038" t="str">
            <v>A1241205</v>
          </cell>
          <cell r="U1038" t="str">
            <v>Local parks</v>
          </cell>
          <cell r="V1038" t="str">
            <v>L120</v>
          </cell>
          <cell r="W1038" t="str">
            <v>Henderson-Massey</v>
          </cell>
          <cell r="X1038" t="str">
            <v>PL40810</v>
          </cell>
          <cell r="Y1038" t="str">
            <v>Expense</v>
          </cell>
          <cell r="Z1038">
            <v>20120701</v>
          </cell>
          <cell r="AA1038">
            <v>20150630</v>
          </cell>
          <cell r="AB1038">
            <v>1</v>
          </cell>
          <cell r="AC1038" t="str">
            <v>Programme</v>
          </cell>
          <cell r="AD1038">
            <v>1</v>
          </cell>
          <cell r="AE1038">
            <v>0</v>
          </cell>
          <cell r="AF1038">
            <v>0</v>
          </cell>
          <cell r="AG1038">
            <v>0</v>
          </cell>
          <cell r="AH1038">
            <v>2</v>
          </cell>
          <cell r="AI1038" t="str">
            <v>Local &amp; Sports Parks</v>
          </cell>
          <cell r="AJ1038" t="str">
            <v>Structures parks</v>
          </cell>
          <cell r="AK1038">
            <v>10</v>
          </cell>
          <cell r="AM1038">
            <v>1</v>
          </cell>
          <cell r="AT1038">
            <v>33000</v>
          </cell>
          <cell r="AU1038">
            <v>33000</v>
          </cell>
          <cell r="AV1038">
            <v>33000</v>
          </cell>
          <cell r="BD1038">
            <v>3.1E-2</v>
          </cell>
          <cell r="BE1038">
            <v>6.1930000000000041E-2</v>
          </cell>
          <cell r="BF1038">
            <v>9.3787900000000146E-2</v>
          </cell>
          <cell r="BG1038">
            <v>0.12878911280000027</v>
          </cell>
          <cell r="BH1038">
            <v>0.16491036440960039</v>
          </cell>
          <cell r="BI1038">
            <v>0.19869276497747879</v>
          </cell>
          <cell r="BJ1038">
            <v>0.23225616239684821</v>
          </cell>
          <cell r="BK1038">
            <v>0.27045610343115034</v>
          </cell>
          <cell r="BL1038">
            <v>0.31238115484437823</v>
          </cell>
          <cell r="BM1038">
            <v>0.35568973295424255</v>
          </cell>
          <cell r="BN1038">
            <v>0</v>
          </cell>
          <cell r="BO1038">
            <v>1023</v>
          </cell>
          <cell r="BP1038">
            <v>2043.6900000000014</v>
          </cell>
          <cell r="BQ1038">
            <v>3095.0007000000046</v>
          </cell>
          <cell r="BR1038">
            <v>0</v>
          </cell>
          <cell r="BS1038">
            <v>0</v>
          </cell>
          <cell r="BT1038">
            <v>0</v>
          </cell>
          <cell r="BU1038">
            <v>0</v>
          </cell>
          <cell r="BV1038">
            <v>0</v>
          </cell>
          <cell r="BW1038">
            <v>0</v>
          </cell>
          <cell r="BX1038">
            <v>0</v>
          </cell>
          <cell r="BY1038">
            <v>0</v>
          </cell>
          <cell r="BZ1038">
            <v>34023</v>
          </cell>
          <cell r="CA1038">
            <v>35043.69</v>
          </cell>
          <cell r="CB1038">
            <v>36095.000700000004</v>
          </cell>
          <cell r="CC1038">
            <v>0</v>
          </cell>
          <cell r="CD1038">
            <v>0</v>
          </cell>
          <cell r="CE1038">
            <v>0</v>
          </cell>
          <cell r="CF1038">
            <v>0</v>
          </cell>
          <cell r="CG1038">
            <v>0</v>
          </cell>
          <cell r="CH1038">
            <v>0</v>
          </cell>
          <cell r="CI1038">
            <v>0</v>
          </cell>
          <cell r="CK1038">
            <v>0</v>
          </cell>
          <cell r="CL1038">
            <v>34023</v>
          </cell>
          <cell r="CM1038">
            <v>35043.69</v>
          </cell>
          <cell r="CN1038">
            <v>36095.000700000004</v>
          </cell>
          <cell r="CO1038">
            <v>0</v>
          </cell>
          <cell r="CP1038">
            <v>0</v>
          </cell>
          <cell r="CQ1038">
            <v>0</v>
          </cell>
          <cell r="CR1038">
            <v>0</v>
          </cell>
          <cell r="CS1038">
            <v>0</v>
          </cell>
          <cell r="CT1038">
            <v>0</v>
          </cell>
          <cell r="CU1038">
            <v>0</v>
          </cell>
          <cell r="CW1038">
            <v>0</v>
          </cell>
          <cell r="CX1038">
            <v>0</v>
          </cell>
          <cell r="CY1038">
            <v>0</v>
          </cell>
          <cell r="CZ1038">
            <v>0</v>
          </cell>
          <cell r="DA1038">
            <v>0</v>
          </cell>
          <cell r="DB1038">
            <v>0</v>
          </cell>
          <cell r="DC1038">
            <v>0</v>
          </cell>
          <cell r="DD1038">
            <v>0</v>
          </cell>
          <cell r="DE1038">
            <v>0</v>
          </cell>
          <cell r="DF1038">
            <v>0</v>
          </cell>
          <cell r="DG1038">
            <v>0</v>
          </cell>
          <cell r="DI1038">
            <v>0</v>
          </cell>
          <cell r="DJ1038">
            <v>0</v>
          </cell>
          <cell r="DK1038">
            <v>0</v>
          </cell>
          <cell r="DL1038">
            <v>0</v>
          </cell>
          <cell r="DM1038">
            <v>0</v>
          </cell>
          <cell r="DN1038">
            <v>0</v>
          </cell>
          <cell r="DO1038">
            <v>0</v>
          </cell>
          <cell r="DP1038">
            <v>0</v>
          </cell>
          <cell r="DQ1038">
            <v>0</v>
          </cell>
          <cell r="DR1038">
            <v>0</v>
          </cell>
          <cell r="DS1038">
            <v>0</v>
          </cell>
          <cell r="DU1038" t="str">
            <v>WCC 8AMPK-13-013</v>
          </cell>
          <cell r="DV1038">
            <v>0</v>
          </cell>
          <cell r="DW1038">
            <v>0</v>
          </cell>
          <cell r="DX1038">
            <v>4</v>
          </cell>
          <cell r="DY1038">
            <v>99000</v>
          </cell>
          <cell r="DZ1038">
            <v>105161.69070000001</v>
          </cell>
          <cell r="EB1038">
            <v>105161.69070000001</v>
          </cell>
          <cell r="EC1038" t="str">
            <v>Def</v>
          </cell>
          <cell r="ED1038" t="str">
            <v>Local Recreational Facilities</v>
          </cell>
        </row>
        <row r="1039">
          <cell r="D1039" t="str">
            <v>PC2130332</v>
          </cell>
          <cell r="E1039" t="str">
            <v>Asset Improvement</v>
          </cell>
          <cell r="F1039" t="str">
            <v>Auckland Council</v>
          </cell>
          <cell r="G1039" t="str">
            <v>Parks, sports and recreation</v>
          </cell>
          <cell r="H1039" t="str">
            <v>E170205</v>
          </cell>
          <cell r="I1039" t="str">
            <v>Local and sports parks - west management</v>
          </cell>
          <cell r="J1039" t="str">
            <v>Lifestyle and culture</v>
          </cell>
          <cell r="K1039" t="str">
            <v>Local parks services</v>
          </cell>
          <cell r="L1039" t="str">
            <v>Local parks</v>
          </cell>
          <cell r="M1039" t="str">
            <v>Local activities</v>
          </cell>
          <cell r="N1039" t="str">
            <v>Local parks services</v>
          </cell>
          <cell r="O1039" t="str">
            <v>Local parks</v>
          </cell>
          <cell r="P1039" t="str">
            <v>Lifestyle and culture</v>
          </cell>
          <cell r="Q1039" t="str">
            <v>Local parks services</v>
          </cell>
          <cell r="R1039" t="str">
            <v>Local parks</v>
          </cell>
          <cell r="S1039" t="str">
            <v>A1241205</v>
          </cell>
          <cell r="T1039" t="str">
            <v>A1241205</v>
          </cell>
          <cell r="U1039" t="str">
            <v>Local parks</v>
          </cell>
          <cell r="V1039" t="str">
            <v>L190</v>
          </cell>
          <cell r="W1039" t="str">
            <v>Waitakere Ranges</v>
          </cell>
          <cell r="X1039" t="str">
            <v>PL40810</v>
          </cell>
          <cell r="Y1039" t="str">
            <v>Expense</v>
          </cell>
          <cell r="Z1039">
            <v>20120701</v>
          </cell>
          <cell r="AA1039">
            <v>20150630</v>
          </cell>
          <cell r="AB1039">
            <v>1</v>
          </cell>
          <cell r="AC1039" t="str">
            <v>Programme</v>
          </cell>
          <cell r="AD1039">
            <v>1</v>
          </cell>
          <cell r="AE1039">
            <v>0</v>
          </cell>
          <cell r="AF1039">
            <v>0</v>
          </cell>
          <cell r="AG1039">
            <v>0</v>
          </cell>
          <cell r="AH1039">
            <v>2</v>
          </cell>
          <cell r="AI1039" t="str">
            <v>Local &amp; Sports Parks</v>
          </cell>
          <cell r="AJ1039" t="str">
            <v>Structures parks</v>
          </cell>
          <cell r="AK1039">
            <v>10</v>
          </cell>
          <cell r="AM1039">
            <v>1</v>
          </cell>
          <cell r="AT1039">
            <v>33000</v>
          </cell>
          <cell r="AU1039">
            <v>33000</v>
          </cell>
          <cell r="AV1039">
            <v>33000</v>
          </cell>
          <cell r="BD1039">
            <v>3.1E-2</v>
          </cell>
          <cell r="BE1039">
            <v>6.1930000000000041E-2</v>
          </cell>
          <cell r="BF1039">
            <v>9.3787900000000146E-2</v>
          </cell>
          <cell r="BG1039">
            <v>0.12878911280000027</v>
          </cell>
          <cell r="BH1039">
            <v>0.16491036440960039</v>
          </cell>
          <cell r="BI1039">
            <v>0.19869276497747879</v>
          </cell>
          <cell r="BJ1039">
            <v>0.23225616239684821</v>
          </cell>
          <cell r="BK1039">
            <v>0.27045610343115034</v>
          </cell>
          <cell r="BL1039">
            <v>0.31238115484437823</v>
          </cell>
          <cell r="BM1039">
            <v>0.35568973295424255</v>
          </cell>
          <cell r="BN1039">
            <v>0</v>
          </cell>
          <cell r="BO1039">
            <v>1023</v>
          </cell>
          <cell r="BP1039">
            <v>2043.6900000000014</v>
          </cell>
          <cell r="BQ1039">
            <v>3095.0007000000046</v>
          </cell>
          <cell r="BR1039">
            <v>0</v>
          </cell>
          <cell r="BS1039">
            <v>0</v>
          </cell>
          <cell r="BT1039">
            <v>0</v>
          </cell>
          <cell r="BU1039">
            <v>0</v>
          </cell>
          <cell r="BV1039">
            <v>0</v>
          </cell>
          <cell r="BW1039">
            <v>0</v>
          </cell>
          <cell r="BX1039">
            <v>0</v>
          </cell>
          <cell r="BY1039">
            <v>0</v>
          </cell>
          <cell r="BZ1039">
            <v>34023</v>
          </cell>
          <cell r="CA1039">
            <v>35043.69</v>
          </cell>
          <cell r="CB1039">
            <v>36095.000700000004</v>
          </cell>
          <cell r="CC1039">
            <v>0</v>
          </cell>
          <cell r="CD1039">
            <v>0</v>
          </cell>
          <cell r="CE1039">
            <v>0</v>
          </cell>
          <cell r="CF1039">
            <v>0</v>
          </cell>
          <cell r="CG1039">
            <v>0</v>
          </cell>
          <cell r="CH1039">
            <v>0</v>
          </cell>
          <cell r="CI1039">
            <v>0</v>
          </cell>
          <cell r="CK1039">
            <v>0</v>
          </cell>
          <cell r="CL1039">
            <v>34023</v>
          </cell>
          <cell r="CM1039">
            <v>35043.69</v>
          </cell>
          <cell r="CN1039">
            <v>36095.000700000004</v>
          </cell>
          <cell r="CO1039">
            <v>0</v>
          </cell>
          <cell r="CP1039">
            <v>0</v>
          </cell>
          <cell r="CQ1039">
            <v>0</v>
          </cell>
          <cell r="CR1039">
            <v>0</v>
          </cell>
          <cell r="CS1039">
            <v>0</v>
          </cell>
          <cell r="CT1039">
            <v>0</v>
          </cell>
          <cell r="CU1039">
            <v>0</v>
          </cell>
          <cell r="CW1039">
            <v>0</v>
          </cell>
          <cell r="CX1039">
            <v>0</v>
          </cell>
          <cell r="CY1039">
            <v>0</v>
          </cell>
          <cell r="CZ1039">
            <v>0</v>
          </cell>
          <cell r="DA1039">
            <v>0</v>
          </cell>
          <cell r="DB1039">
            <v>0</v>
          </cell>
          <cell r="DC1039">
            <v>0</v>
          </cell>
          <cell r="DD1039">
            <v>0</v>
          </cell>
          <cell r="DE1039">
            <v>0</v>
          </cell>
          <cell r="DF1039">
            <v>0</v>
          </cell>
          <cell r="DG1039">
            <v>0</v>
          </cell>
          <cell r="DI1039">
            <v>0</v>
          </cell>
          <cell r="DJ1039">
            <v>0</v>
          </cell>
          <cell r="DK1039">
            <v>0</v>
          </cell>
          <cell r="DL1039">
            <v>0</v>
          </cell>
          <cell r="DM1039">
            <v>0</v>
          </cell>
          <cell r="DN1039">
            <v>0</v>
          </cell>
          <cell r="DO1039">
            <v>0</v>
          </cell>
          <cell r="DP1039">
            <v>0</v>
          </cell>
          <cell r="DQ1039">
            <v>0</v>
          </cell>
          <cell r="DR1039">
            <v>0</v>
          </cell>
          <cell r="DS1039">
            <v>0</v>
          </cell>
          <cell r="DU1039" t="str">
            <v>WCC 8AMPK-13-013</v>
          </cell>
          <cell r="DV1039">
            <v>0</v>
          </cell>
          <cell r="DW1039">
            <v>0</v>
          </cell>
          <cell r="DX1039">
            <v>4</v>
          </cell>
          <cell r="DY1039">
            <v>99000</v>
          </cell>
          <cell r="DZ1039">
            <v>105161.69070000001</v>
          </cell>
          <cell r="EB1039">
            <v>105161.69070000001</v>
          </cell>
          <cell r="EC1039" t="str">
            <v>Def</v>
          </cell>
          <cell r="ED1039" t="str">
            <v>Local Recreational Facilities</v>
          </cell>
        </row>
        <row r="1040">
          <cell r="D1040" t="str">
            <v>PC2130332</v>
          </cell>
          <cell r="E1040" t="str">
            <v>Asset Improvement</v>
          </cell>
          <cell r="F1040" t="str">
            <v>Auckland Council</v>
          </cell>
          <cell r="G1040" t="str">
            <v>Parks, sports and recreation</v>
          </cell>
          <cell r="H1040" t="str">
            <v>E170205</v>
          </cell>
          <cell r="I1040" t="str">
            <v>Local and sports parks - west management</v>
          </cell>
          <cell r="J1040" t="str">
            <v>Lifestyle and culture</v>
          </cell>
          <cell r="K1040" t="str">
            <v>Local parks services</v>
          </cell>
          <cell r="L1040" t="str">
            <v>Local parks</v>
          </cell>
          <cell r="M1040" t="str">
            <v>Local activities</v>
          </cell>
          <cell r="N1040" t="str">
            <v>Local parks services</v>
          </cell>
          <cell r="O1040" t="str">
            <v>Local parks</v>
          </cell>
          <cell r="P1040" t="str">
            <v>Lifestyle and culture</v>
          </cell>
          <cell r="Q1040" t="str">
            <v>Local parks services</v>
          </cell>
          <cell r="R1040" t="str">
            <v>Local parks</v>
          </cell>
          <cell r="S1040" t="str">
            <v>A1241205</v>
          </cell>
          <cell r="T1040" t="str">
            <v>A1241205</v>
          </cell>
          <cell r="U1040" t="str">
            <v>Local parks</v>
          </cell>
          <cell r="V1040" t="str">
            <v>L200</v>
          </cell>
          <cell r="W1040" t="str">
            <v>Whau</v>
          </cell>
          <cell r="X1040" t="str">
            <v>PL40810</v>
          </cell>
          <cell r="Y1040" t="str">
            <v>Expense</v>
          </cell>
          <cell r="Z1040">
            <v>20120701</v>
          </cell>
          <cell r="AA1040">
            <v>20150630</v>
          </cell>
          <cell r="AB1040">
            <v>1</v>
          </cell>
          <cell r="AC1040" t="str">
            <v>Programme</v>
          </cell>
          <cell r="AD1040">
            <v>1</v>
          </cell>
          <cell r="AE1040">
            <v>0</v>
          </cell>
          <cell r="AF1040">
            <v>0</v>
          </cell>
          <cell r="AG1040">
            <v>0</v>
          </cell>
          <cell r="AH1040">
            <v>2</v>
          </cell>
          <cell r="AI1040" t="str">
            <v>Local &amp; Sports Parks</v>
          </cell>
          <cell r="AJ1040" t="str">
            <v>Structures parks</v>
          </cell>
          <cell r="AK1040">
            <v>10</v>
          </cell>
          <cell r="AM1040">
            <v>1</v>
          </cell>
          <cell r="AT1040">
            <v>34000</v>
          </cell>
          <cell r="AU1040">
            <v>34000</v>
          </cell>
          <cell r="AV1040">
            <v>34000</v>
          </cell>
          <cell r="BD1040">
            <v>3.1E-2</v>
          </cell>
          <cell r="BE1040">
            <v>6.1930000000000041E-2</v>
          </cell>
          <cell r="BF1040">
            <v>9.3787900000000146E-2</v>
          </cell>
          <cell r="BG1040">
            <v>0.12878911280000027</v>
          </cell>
          <cell r="BH1040">
            <v>0.16491036440960039</v>
          </cell>
          <cell r="BI1040">
            <v>0.19869276497747879</v>
          </cell>
          <cell r="BJ1040">
            <v>0.23225616239684821</v>
          </cell>
          <cell r="BK1040">
            <v>0.27045610343115034</v>
          </cell>
          <cell r="BL1040">
            <v>0.31238115484437823</v>
          </cell>
          <cell r="BM1040">
            <v>0.35568973295424255</v>
          </cell>
          <cell r="BN1040">
            <v>0</v>
          </cell>
          <cell r="BO1040">
            <v>1054</v>
          </cell>
          <cell r="BP1040">
            <v>2105.6200000000013</v>
          </cell>
          <cell r="BQ1040">
            <v>3188.7886000000049</v>
          </cell>
          <cell r="BR1040">
            <v>0</v>
          </cell>
          <cell r="BS1040">
            <v>0</v>
          </cell>
          <cell r="BT1040">
            <v>0</v>
          </cell>
          <cell r="BU1040">
            <v>0</v>
          </cell>
          <cell r="BV1040">
            <v>0</v>
          </cell>
          <cell r="BW1040">
            <v>0</v>
          </cell>
          <cell r="BX1040">
            <v>0</v>
          </cell>
          <cell r="BY1040">
            <v>0</v>
          </cell>
          <cell r="BZ1040">
            <v>35054</v>
          </cell>
          <cell r="CA1040">
            <v>36105.620000000003</v>
          </cell>
          <cell r="CB1040">
            <v>37188.788600000007</v>
          </cell>
          <cell r="CC1040">
            <v>0</v>
          </cell>
          <cell r="CD1040">
            <v>0</v>
          </cell>
          <cell r="CE1040">
            <v>0</v>
          </cell>
          <cell r="CF1040">
            <v>0</v>
          </cell>
          <cell r="CG1040">
            <v>0</v>
          </cell>
          <cell r="CH1040">
            <v>0</v>
          </cell>
          <cell r="CI1040">
            <v>0</v>
          </cell>
          <cell r="CK1040">
            <v>0</v>
          </cell>
          <cell r="CL1040">
            <v>35054</v>
          </cell>
          <cell r="CM1040">
            <v>36105.620000000003</v>
          </cell>
          <cell r="CN1040">
            <v>37188.788600000007</v>
          </cell>
          <cell r="CO1040">
            <v>0</v>
          </cell>
          <cell r="CP1040">
            <v>0</v>
          </cell>
          <cell r="CQ1040">
            <v>0</v>
          </cell>
          <cell r="CR1040">
            <v>0</v>
          </cell>
          <cell r="CS1040">
            <v>0</v>
          </cell>
          <cell r="CT1040">
            <v>0</v>
          </cell>
          <cell r="CU1040">
            <v>0</v>
          </cell>
          <cell r="CW1040">
            <v>0</v>
          </cell>
          <cell r="CX1040">
            <v>0</v>
          </cell>
          <cell r="CY1040">
            <v>0</v>
          </cell>
          <cell r="CZ1040">
            <v>0</v>
          </cell>
          <cell r="DA1040">
            <v>0</v>
          </cell>
          <cell r="DB1040">
            <v>0</v>
          </cell>
          <cell r="DC1040">
            <v>0</v>
          </cell>
          <cell r="DD1040">
            <v>0</v>
          </cell>
          <cell r="DE1040">
            <v>0</v>
          </cell>
          <cell r="DF1040">
            <v>0</v>
          </cell>
          <cell r="DG1040">
            <v>0</v>
          </cell>
          <cell r="DI1040">
            <v>0</v>
          </cell>
          <cell r="DJ1040">
            <v>0</v>
          </cell>
          <cell r="DK1040">
            <v>0</v>
          </cell>
          <cell r="DL1040">
            <v>0</v>
          </cell>
          <cell r="DM1040">
            <v>0</v>
          </cell>
          <cell r="DN1040">
            <v>0</v>
          </cell>
          <cell r="DO1040">
            <v>0</v>
          </cell>
          <cell r="DP1040">
            <v>0</v>
          </cell>
          <cell r="DQ1040">
            <v>0</v>
          </cell>
          <cell r="DR1040">
            <v>0</v>
          </cell>
          <cell r="DS1040">
            <v>0</v>
          </cell>
          <cell r="DU1040" t="str">
            <v>WCC 8AMPK-13-013</v>
          </cell>
          <cell r="DV1040">
            <v>0</v>
          </cell>
          <cell r="DW1040">
            <v>0</v>
          </cell>
          <cell r="DX1040">
            <v>4</v>
          </cell>
          <cell r="DY1040">
            <v>102000</v>
          </cell>
          <cell r="DZ1040">
            <v>108348.4086</v>
          </cell>
          <cell r="EB1040">
            <v>108348.4086</v>
          </cell>
          <cell r="EC1040" t="str">
            <v>Def</v>
          </cell>
          <cell r="ED1040" t="str">
            <v>Local Recreational Facilities</v>
          </cell>
        </row>
        <row r="1041">
          <cell r="D1041" t="str">
            <v>PC2130332</v>
          </cell>
          <cell r="E1041" t="str">
            <v>Asset Improvement</v>
          </cell>
          <cell r="F1041" t="str">
            <v>Auckland Council</v>
          </cell>
          <cell r="G1041" t="str">
            <v>Parks, sports and recreation</v>
          </cell>
          <cell r="H1041" t="str">
            <v>E170205</v>
          </cell>
          <cell r="I1041" t="str">
            <v>Local and sports parks - west management</v>
          </cell>
          <cell r="J1041" t="str">
            <v>Lifestyle and culture</v>
          </cell>
          <cell r="K1041" t="str">
            <v>Local parks services</v>
          </cell>
          <cell r="L1041" t="str">
            <v>Local parks</v>
          </cell>
          <cell r="M1041" t="str">
            <v>Local activities</v>
          </cell>
          <cell r="N1041" t="str">
            <v>Local parks services</v>
          </cell>
          <cell r="O1041" t="str">
            <v>Local parks</v>
          </cell>
          <cell r="P1041" t="str">
            <v>Lifestyle and culture</v>
          </cell>
          <cell r="Q1041" t="str">
            <v>Local parks services</v>
          </cell>
          <cell r="R1041" t="str">
            <v>Local parks</v>
          </cell>
          <cell r="S1041" t="str">
            <v>A1241205</v>
          </cell>
          <cell r="T1041" t="str">
            <v>A1241205</v>
          </cell>
          <cell r="U1041" t="str">
            <v>Local parks</v>
          </cell>
          <cell r="V1041" t="str">
            <v>L210</v>
          </cell>
          <cell r="W1041" t="str">
            <v>Other (Unallocated)</v>
          </cell>
          <cell r="X1041" t="str">
            <v>PL40810</v>
          </cell>
          <cell r="Y1041" t="str">
            <v>Expense</v>
          </cell>
          <cell r="Z1041">
            <v>20100701</v>
          </cell>
          <cell r="AA1041">
            <v>20220630</v>
          </cell>
          <cell r="AB1041">
            <v>1</v>
          </cell>
          <cell r="AC1041" t="str">
            <v>Programme</v>
          </cell>
          <cell r="AD1041">
            <v>1</v>
          </cell>
          <cell r="AE1041">
            <v>0</v>
          </cell>
          <cell r="AF1041">
            <v>0</v>
          </cell>
          <cell r="AG1041">
            <v>0</v>
          </cell>
          <cell r="AH1041">
            <v>2</v>
          </cell>
          <cell r="AI1041" t="str">
            <v>Local &amp; Sports Parks</v>
          </cell>
          <cell r="AJ1041" t="str">
            <v>Structures parks</v>
          </cell>
          <cell r="AK1041">
            <v>10</v>
          </cell>
          <cell r="AM1041">
            <v>1</v>
          </cell>
          <cell r="AS1041">
            <v>129776.71</v>
          </cell>
          <cell r="AT1041">
            <v>0</v>
          </cell>
          <cell r="AU1041">
            <v>0</v>
          </cell>
          <cell r="AV1041">
            <v>0</v>
          </cell>
          <cell r="AW1041">
            <v>190000</v>
          </cell>
          <cell r="AX1041">
            <v>100000</v>
          </cell>
          <cell r="AY1041">
            <v>100000</v>
          </cell>
          <cell r="AZ1041">
            <v>100000</v>
          </cell>
          <cell r="BA1041">
            <v>100000</v>
          </cell>
          <cell r="BB1041">
            <v>100000</v>
          </cell>
          <cell r="BC1041">
            <v>100000</v>
          </cell>
          <cell r="BD1041">
            <v>3.1E-2</v>
          </cell>
          <cell r="BE1041">
            <v>6.1930000000000041E-2</v>
          </cell>
          <cell r="BF1041">
            <v>9.3787900000000146E-2</v>
          </cell>
          <cell r="BG1041">
            <v>0.12878911280000027</v>
          </cell>
          <cell r="BH1041">
            <v>0.16491036440960039</v>
          </cell>
          <cell r="BI1041">
            <v>0.19869276497747879</v>
          </cell>
          <cell r="BJ1041">
            <v>0.23225616239684821</v>
          </cell>
          <cell r="BK1041">
            <v>0.27045610343115034</v>
          </cell>
          <cell r="BL1041">
            <v>0.31238115484437823</v>
          </cell>
          <cell r="BM1041">
            <v>0.35568973295424255</v>
          </cell>
          <cell r="BN1041">
            <v>0</v>
          </cell>
          <cell r="BO1041">
            <v>0</v>
          </cell>
          <cell r="BP1041">
            <v>0</v>
          </cell>
          <cell r="BQ1041">
            <v>0</v>
          </cell>
          <cell r="BR1041">
            <v>24469.931432000052</v>
          </cell>
          <cell r="BS1041">
            <v>16491.036440960037</v>
          </cell>
          <cell r="BT1041">
            <v>19869.27649774788</v>
          </cell>
          <cell r="BU1041">
            <v>23225.616239684819</v>
          </cell>
          <cell r="BV1041">
            <v>27045.610343115033</v>
          </cell>
          <cell r="BW1041">
            <v>31238.115484437822</v>
          </cell>
          <cell r="BX1041">
            <v>35568.973295424257</v>
          </cell>
          <cell r="BY1041">
            <v>129776.71</v>
          </cell>
          <cell r="BZ1041">
            <v>0</v>
          </cell>
          <cell r="CA1041">
            <v>0</v>
          </cell>
          <cell r="CB1041">
            <v>0</v>
          </cell>
          <cell r="CC1041">
            <v>214469.93143200004</v>
          </cell>
          <cell r="CD1041">
            <v>116491.03644096004</v>
          </cell>
          <cell r="CE1041">
            <v>119869.27649774788</v>
          </cell>
          <cell r="CF1041">
            <v>123225.61623968482</v>
          </cell>
          <cell r="CG1041">
            <v>127045.61034311503</v>
          </cell>
          <cell r="CH1041">
            <v>131238.11548443782</v>
          </cell>
          <cell r="CI1041">
            <v>135568.97329542425</v>
          </cell>
          <cell r="CK1041">
            <v>129776.71</v>
          </cell>
          <cell r="CL1041">
            <v>0</v>
          </cell>
          <cell r="CM1041">
            <v>0</v>
          </cell>
          <cell r="CN1041">
            <v>0</v>
          </cell>
          <cell r="CO1041">
            <v>214469.93143200004</v>
          </cell>
          <cell r="CP1041">
            <v>116491.03644096004</v>
          </cell>
          <cell r="CQ1041">
            <v>119869.27649774788</v>
          </cell>
          <cell r="CR1041">
            <v>123225.61623968482</v>
          </cell>
          <cell r="CS1041">
            <v>127045.61034311503</v>
          </cell>
          <cell r="CT1041">
            <v>131238.11548443782</v>
          </cell>
          <cell r="CU1041">
            <v>135568.97329542425</v>
          </cell>
          <cell r="CW1041">
            <v>0</v>
          </cell>
          <cell r="CX1041">
            <v>0</v>
          </cell>
          <cell r="CY1041">
            <v>0</v>
          </cell>
          <cell r="CZ1041">
            <v>0</v>
          </cell>
          <cell r="DA1041">
            <v>0</v>
          </cell>
          <cell r="DB1041">
            <v>0</v>
          </cell>
          <cell r="DC1041">
            <v>0</v>
          </cell>
          <cell r="DD1041">
            <v>0</v>
          </cell>
          <cell r="DE1041">
            <v>0</v>
          </cell>
          <cell r="DF1041">
            <v>0</v>
          </cell>
          <cell r="DG1041">
            <v>0</v>
          </cell>
          <cell r="DI1041">
            <v>0</v>
          </cell>
          <cell r="DJ1041">
            <v>0</v>
          </cell>
          <cell r="DK1041">
            <v>0</v>
          </cell>
          <cell r="DL1041">
            <v>0</v>
          </cell>
          <cell r="DM1041">
            <v>0</v>
          </cell>
          <cell r="DN1041">
            <v>0</v>
          </cell>
          <cell r="DO1041">
            <v>0</v>
          </cell>
          <cell r="DP1041">
            <v>0</v>
          </cell>
          <cell r="DQ1041">
            <v>0</v>
          </cell>
          <cell r="DR1041">
            <v>0</v>
          </cell>
          <cell r="DS1041">
            <v>0</v>
          </cell>
          <cell r="DU1041" t="str">
            <v>WCC 8AMPK-13-013</v>
          </cell>
          <cell r="DV1041">
            <v>0</v>
          </cell>
          <cell r="DW1041">
            <v>0</v>
          </cell>
          <cell r="DX1041">
            <v>4</v>
          </cell>
          <cell r="DY1041">
            <v>790000</v>
          </cell>
          <cell r="DZ1041">
            <v>967908.55973336985</v>
          </cell>
          <cell r="EB1041">
            <v>967908.55973336985</v>
          </cell>
          <cell r="EC1041" t="str">
            <v>Def</v>
          </cell>
          <cell r="ED1041" t="str">
            <v>Local Recreational Facilities</v>
          </cell>
        </row>
        <row r="1042">
          <cell r="D1042" t="str">
            <v>PC2130334</v>
          </cell>
          <cell r="E1042" t="str">
            <v>Building Upgrades</v>
          </cell>
          <cell r="F1042" t="str">
            <v>Auckland Council</v>
          </cell>
          <cell r="G1042" t="str">
            <v>Parks, sports and recreation</v>
          </cell>
          <cell r="H1042" t="str">
            <v>E170205</v>
          </cell>
          <cell r="I1042" t="str">
            <v>Local and sports parks - west management</v>
          </cell>
          <cell r="J1042" t="str">
            <v>Lifestyle and culture</v>
          </cell>
          <cell r="K1042" t="str">
            <v>Local parks services</v>
          </cell>
          <cell r="L1042" t="str">
            <v>Local parks</v>
          </cell>
          <cell r="M1042" t="str">
            <v>Local activities</v>
          </cell>
          <cell r="N1042" t="str">
            <v>Local parks services</v>
          </cell>
          <cell r="O1042" t="str">
            <v>Local parks</v>
          </cell>
          <cell r="P1042" t="str">
            <v>Lifestyle and culture</v>
          </cell>
          <cell r="Q1042" t="str">
            <v>Local parks services</v>
          </cell>
          <cell r="R1042" t="str">
            <v>Local parks</v>
          </cell>
          <cell r="S1042" t="str">
            <v>A1241205</v>
          </cell>
          <cell r="T1042" t="str">
            <v>A1241205</v>
          </cell>
          <cell r="U1042" t="str">
            <v>Local parks</v>
          </cell>
          <cell r="V1042" t="str">
            <v>L120</v>
          </cell>
          <cell r="W1042" t="str">
            <v>Henderson-Massey</v>
          </cell>
          <cell r="X1042" t="str">
            <v>PL40810</v>
          </cell>
          <cell r="Y1042" t="str">
            <v>Expense</v>
          </cell>
          <cell r="Z1042">
            <v>20120701</v>
          </cell>
          <cell r="AA1042">
            <v>20130630</v>
          </cell>
          <cell r="AB1042">
            <v>1</v>
          </cell>
          <cell r="AC1042" t="str">
            <v>Programme</v>
          </cell>
          <cell r="AD1042">
            <v>0</v>
          </cell>
          <cell r="AE1042">
            <v>0</v>
          </cell>
          <cell r="AF1042">
            <v>0</v>
          </cell>
          <cell r="AG1042">
            <v>1</v>
          </cell>
          <cell r="AH1042">
            <v>2</v>
          </cell>
          <cell r="AI1042" t="str">
            <v>Local &amp; Sports Parks</v>
          </cell>
          <cell r="AJ1042" t="str">
            <v>Buildings (Capex)</v>
          </cell>
          <cell r="AK1042">
            <v>75</v>
          </cell>
          <cell r="AM1042">
            <v>1</v>
          </cell>
          <cell r="AT1042">
            <v>466000</v>
          </cell>
          <cell r="BD1042">
            <v>3.1E-2</v>
          </cell>
          <cell r="BE1042">
            <v>6.1930000000000041E-2</v>
          </cell>
          <cell r="BF1042">
            <v>9.3787900000000146E-2</v>
          </cell>
          <cell r="BG1042">
            <v>0.12878911280000027</v>
          </cell>
          <cell r="BH1042">
            <v>0.16491036440960039</v>
          </cell>
          <cell r="BI1042">
            <v>0.19869276497747879</v>
          </cell>
          <cell r="BJ1042">
            <v>0.23225616239684821</v>
          </cell>
          <cell r="BK1042">
            <v>0.27045610343115034</v>
          </cell>
          <cell r="BL1042">
            <v>0.31238115484437823</v>
          </cell>
          <cell r="BM1042">
            <v>0.35568973295424255</v>
          </cell>
          <cell r="BN1042">
            <v>0</v>
          </cell>
          <cell r="BO1042">
            <v>14446</v>
          </cell>
          <cell r="BP1042">
            <v>0</v>
          </cell>
          <cell r="BQ1042">
            <v>0</v>
          </cell>
          <cell r="BR1042">
            <v>0</v>
          </cell>
          <cell r="BS1042">
            <v>0</v>
          </cell>
          <cell r="BT1042">
            <v>0</v>
          </cell>
          <cell r="BU1042">
            <v>0</v>
          </cell>
          <cell r="BV1042">
            <v>0</v>
          </cell>
          <cell r="BW1042">
            <v>0</v>
          </cell>
          <cell r="BX1042">
            <v>0</v>
          </cell>
          <cell r="BY1042">
            <v>0</v>
          </cell>
          <cell r="BZ1042">
            <v>480446</v>
          </cell>
          <cell r="CA1042">
            <v>0</v>
          </cell>
          <cell r="CB1042">
            <v>0</v>
          </cell>
          <cell r="CC1042">
            <v>0</v>
          </cell>
          <cell r="CD1042">
            <v>0</v>
          </cell>
          <cell r="CE1042">
            <v>0</v>
          </cell>
          <cell r="CF1042">
            <v>0</v>
          </cell>
          <cell r="CG1042">
            <v>0</v>
          </cell>
          <cell r="CH1042">
            <v>0</v>
          </cell>
          <cell r="CI1042">
            <v>0</v>
          </cell>
          <cell r="CK1042">
            <v>0</v>
          </cell>
          <cell r="CL1042">
            <v>0</v>
          </cell>
          <cell r="CM1042">
            <v>0</v>
          </cell>
          <cell r="CN1042">
            <v>0</v>
          </cell>
          <cell r="CO1042">
            <v>0</v>
          </cell>
          <cell r="CP1042">
            <v>0</v>
          </cell>
          <cell r="CQ1042">
            <v>0</v>
          </cell>
          <cell r="CR1042">
            <v>0</v>
          </cell>
          <cell r="CS1042">
            <v>0</v>
          </cell>
          <cell r="CT1042">
            <v>0</v>
          </cell>
          <cell r="CU1042">
            <v>0</v>
          </cell>
          <cell r="CW1042">
            <v>0</v>
          </cell>
          <cell r="CX1042">
            <v>0</v>
          </cell>
          <cell r="CY1042">
            <v>0</v>
          </cell>
          <cell r="CZ1042">
            <v>0</v>
          </cell>
          <cell r="DA1042">
            <v>0</v>
          </cell>
          <cell r="DB1042">
            <v>0</v>
          </cell>
          <cell r="DC1042">
            <v>0</v>
          </cell>
          <cell r="DD1042">
            <v>0</v>
          </cell>
          <cell r="DE1042">
            <v>0</v>
          </cell>
          <cell r="DF1042">
            <v>0</v>
          </cell>
          <cell r="DG1042">
            <v>0</v>
          </cell>
          <cell r="DI1042">
            <v>0</v>
          </cell>
          <cell r="DJ1042">
            <v>480446</v>
          </cell>
          <cell r="DK1042">
            <v>0</v>
          </cell>
          <cell r="DL1042">
            <v>0</v>
          </cell>
          <cell r="DM1042">
            <v>0</v>
          </cell>
          <cell r="DN1042">
            <v>0</v>
          </cell>
          <cell r="DO1042">
            <v>0</v>
          </cell>
          <cell r="DP1042">
            <v>0</v>
          </cell>
          <cell r="DQ1042">
            <v>0</v>
          </cell>
          <cell r="DR1042">
            <v>0</v>
          </cell>
          <cell r="DS1042">
            <v>0</v>
          </cell>
          <cell r="DU1042" t="str">
            <v>WCC 8AMPK-11-002</v>
          </cell>
          <cell r="DV1042">
            <v>0</v>
          </cell>
          <cell r="DW1042">
            <v>1</v>
          </cell>
          <cell r="DX1042">
            <v>4</v>
          </cell>
          <cell r="DY1042">
            <v>466000</v>
          </cell>
          <cell r="DZ1042">
            <v>480446</v>
          </cell>
          <cell r="EB1042">
            <v>480446</v>
          </cell>
          <cell r="EC1042" t="str">
            <v>Def</v>
          </cell>
          <cell r="ED1042" t="str">
            <v>Local Recreational Facilities</v>
          </cell>
        </row>
        <row r="1043">
          <cell r="D1043" t="str">
            <v>PC2130334</v>
          </cell>
          <cell r="E1043" t="str">
            <v>Building Upgrades</v>
          </cell>
          <cell r="F1043" t="str">
            <v>Auckland Council</v>
          </cell>
          <cell r="G1043" t="str">
            <v>Parks, sports and recreation</v>
          </cell>
          <cell r="H1043" t="str">
            <v>E170205</v>
          </cell>
          <cell r="I1043" t="str">
            <v>Local and sports parks - west management</v>
          </cell>
          <cell r="J1043" t="str">
            <v>Lifestyle and culture</v>
          </cell>
          <cell r="K1043" t="str">
            <v>Local parks services</v>
          </cell>
          <cell r="L1043" t="str">
            <v>Local parks</v>
          </cell>
          <cell r="M1043" t="str">
            <v>Local activities</v>
          </cell>
          <cell r="N1043" t="str">
            <v>Local parks services</v>
          </cell>
          <cell r="O1043" t="str">
            <v>Local parks</v>
          </cell>
          <cell r="P1043" t="str">
            <v>Lifestyle and culture</v>
          </cell>
          <cell r="Q1043" t="str">
            <v>Local parks services</v>
          </cell>
          <cell r="R1043" t="str">
            <v>Local parks</v>
          </cell>
          <cell r="S1043" t="str">
            <v>A1241205</v>
          </cell>
          <cell r="T1043" t="str">
            <v>A1241205</v>
          </cell>
          <cell r="U1043" t="str">
            <v>Local parks</v>
          </cell>
          <cell r="V1043" t="str">
            <v>L190</v>
          </cell>
          <cell r="W1043" t="str">
            <v>Waitakere Ranges</v>
          </cell>
          <cell r="X1043" t="str">
            <v>PL40810</v>
          </cell>
          <cell r="Y1043" t="str">
            <v>Expense</v>
          </cell>
          <cell r="Z1043">
            <v>20120701</v>
          </cell>
          <cell r="AA1043">
            <v>20130630</v>
          </cell>
          <cell r="AB1043">
            <v>1</v>
          </cell>
          <cell r="AC1043" t="str">
            <v>Programme</v>
          </cell>
          <cell r="AD1043">
            <v>0</v>
          </cell>
          <cell r="AE1043">
            <v>0</v>
          </cell>
          <cell r="AF1043">
            <v>0</v>
          </cell>
          <cell r="AG1043">
            <v>1</v>
          </cell>
          <cell r="AH1043">
            <v>2</v>
          </cell>
          <cell r="AI1043" t="str">
            <v>Local &amp; Sports Parks</v>
          </cell>
          <cell r="AJ1043" t="str">
            <v>Buildings (Capex)</v>
          </cell>
          <cell r="AK1043">
            <v>75</v>
          </cell>
          <cell r="AM1043">
            <v>1</v>
          </cell>
          <cell r="AT1043">
            <v>174400</v>
          </cell>
          <cell r="BD1043">
            <v>3.1E-2</v>
          </cell>
          <cell r="BE1043">
            <v>6.1930000000000041E-2</v>
          </cell>
          <cell r="BF1043">
            <v>9.3787900000000146E-2</v>
          </cell>
          <cell r="BG1043">
            <v>0.12878911280000027</v>
          </cell>
          <cell r="BH1043">
            <v>0.16491036440960039</v>
          </cell>
          <cell r="BI1043">
            <v>0.19869276497747879</v>
          </cell>
          <cell r="BJ1043">
            <v>0.23225616239684821</v>
          </cell>
          <cell r="BK1043">
            <v>0.27045610343115034</v>
          </cell>
          <cell r="BL1043">
            <v>0.31238115484437823</v>
          </cell>
          <cell r="BM1043">
            <v>0.35568973295424255</v>
          </cell>
          <cell r="BN1043">
            <v>0</v>
          </cell>
          <cell r="BO1043">
            <v>5406.4</v>
          </cell>
          <cell r="BP1043">
            <v>0</v>
          </cell>
          <cell r="BQ1043">
            <v>0</v>
          </cell>
          <cell r="BR1043">
            <v>0</v>
          </cell>
          <cell r="BS1043">
            <v>0</v>
          </cell>
          <cell r="BT1043">
            <v>0</v>
          </cell>
          <cell r="BU1043">
            <v>0</v>
          </cell>
          <cell r="BV1043">
            <v>0</v>
          </cell>
          <cell r="BW1043">
            <v>0</v>
          </cell>
          <cell r="BX1043">
            <v>0</v>
          </cell>
          <cell r="BY1043">
            <v>0</v>
          </cell>
          <cell r="BZ1043">
            <v>179806.4</v>
          </cell>
          <cell r="CA1043">
            <v>0</v>
          </cell>
          <cell r="CB1043">
            <v>0</v>
          </cell>
          <cell r="CC1043">
            <v>0</v>
          </cell>
          <cell r="CD1043">
            <v>0</v>
          </cell>
          <cell r="CE1043">
            <v>0</v>
          </cell>
          <cell r="CF1043">
            <v>0</v>
          </cell>
          <cell r="CG1043">
            <v>0</v>
          </cell>
          <cell r="CH1043">
            <v>0</v>
          </cell>
          <cell r="CI1043">
            <v>0</v>
          </cell>
          <cell r="CK1043">
            <v>0</v>
          </cell>
          <cell r="CL1043">
            <v>0</v>
          </cell>
          <cell r="CM1043">
            <v>0</v>
          </cell>
          <cell r="CN1043">
            <v>0</v>
          </cell>
          <cell r="CO1043">
            <v>0</v>
          </cell>
          <cell r="CP1043">
            <v>0</v>
          </cell>
          <cell r="CQ1043">
            <v>0</v>
          </cell>
          <cell r="CR1043">
            <v>0</v>
          </cell>
          <cell r="CS1043">
            <v>0</v>
          </cell>
          <cell r="CT1043">
            <v>0</v>
          </cell>
          <cell r="CU1043">
            <v>0</v>
          </cell>
          <cell r="CW1043">
            <v>0</v>
          </cell>
          <cell r="CX1043">
            <v>0</v>
          </cell>
          <cell r="CY1043">
            <v>0</v>
          </cell>
          <cell r="CZ1043">
            <v>0</v>
          </cell>
          <cell r="DA1043">
            <v>0</v>
          </cell>
          <cell r="DB1043">
            <v>0</v>
          </cell>
          <cell r="DC1043">
            <v>0</v>
          </cell>
          <cell r="DD1043">
            <v>0</v>
          </cell>
          <cell r="DE1043">
            <v>0</v>
          </cell>
          <cell r="DF1043">
            <v>0</v>
          </cell>
          <cell r="DG1043">
            <v>0</v>
          </cell>
          <cell r="DI1043">
            <v>0</v>
          </cell>
          <cell r="DJ1043">
            <v>179806.4</v>
          </cell>
          <cell r="DK1043">
            <v>0</v>
          </cell>
          <cell r="DL1043">
            <v>0</v>
          </cell>
          <cell r="DM1043">
            <v>0</v>
          </cell>
          <cell r="DN1043">
            <v>0</v>
          </cell>
          <cell r="DO1043">
            <v>0</v>
          </cell>
          <cell r="DP1043">
            <v>0</v>
          </cell>
          <cell r="DQ1043">
            <v>0</v>
          </cell>
          <cell r="DR1043">
            <v>0</v>
          </cell>
          <cell r="DS1043">
            <v>0</v>
          </cell>
          <cell r="DU1043" t="str">
            <v>WCC 8AMPK-11-002</v>
          </cell>
          <cell r="DV1043">
            <v>0</v>
          </cell>
          <cell r="DW1043">
            <v>1</v>
          </cell>
          <cell r="DX1043">
            <v>4</v>
          </cell>
          <cell r="DY1043">
            <v>174400</v>
          </cell>
          <cell r="DZ1043">
            <v>179806.4</v>
          </cell>
          <cell r="EB1043">
            <v>179806.4</v>
          </cell>
          <cell r="EC1043" t="str">
            <v>Def</v>
          </cell>
          <cell r="ED1043" t="str">
            <v>Local Recreational Facilities</v>
          </cell>
        </row>
        <row r="1044">
          <cell r="D1044" t="str">
            <v>PC2130334</v>
          </cell>
          <cell r="E1044" t="str">
            <v>Building Upgrades</v>
          </cell>
          <cell r="F1044" t="str">
            <v>Auckland Council</v>
          </cell>
          <cell r="G1044" t="str">
            <v>Parks, sports and recreation</v>
          </cell>
          <cell r="H1044" t="str">
            <v>E170205</v>
          </cell>
          <cell r="I1044" t="str">
            <v>Local and sports parks - west management</v>
          </cell>
          <cell r="J1044" t="str">
            <v>Lifestyle and culture</v>
          </cell>
          <cell r="K1044" t="str">
            <v>Local parks services</v>
          </cell>
          <cell r="L1044" t="str">
            <v>Local parks</v>
          </cell>
          <cell r="M1044" t="str">
            <v>Local activities</v>
          </cell>
          <cell r="N1044" t="str">
            <v>Local parks services</v>
          </cell>
          <cell r="O1044" t="str">
            <v>Local parks</v>
          </cell>
          <cell r="P1044" t="str">
            <v>Lifestyle and culture</v>
          </cell>
          <cell r="Q1044" t="str">
            <v>Local parks services</v>
          </cell>
          <cell r="R1044" t="str">
            <v>Local parks</v>
          </cell>
          <cell r="S1044" t="str">
            <v>A1241205</v>
          </cell>
          <cell r="T1044" t="str">
            <v>A1241205</v>
          </cell>
          <cell r="U1044" t="str">
            <v>Local parks</v>
          </cell>
          <cell r="V1044" t="str">
            <v>L200</v>
          </cell>
          <cell r="W1044" t="str">
            <v>Whau</v>
          </cell>
          <cell r="X1044" t="str">
            <v>PL40810</v>
          </cell>
          <cell r="Y1044" t="str">
            <v>Expense</v>
          </cell>
          <cell r="Z1044">
            <v>20120701</v>
          </cell>
          <cell r="AA1044">
            <v>20130630</v>
          </cell>
          <cell r="AB1044">
            <v>1</v>
          </cell>
          <cell r="AC1044" t="str">
            <v>Programme</v>
          </cell>
          <cell r="AD1044">
            <v>0</v>
          </cell>
          <cell r="AE1044">
            <v>0</v>
          </cell>
          <cell r="AF1044">
            <v>0</v>
          </cell>
          <cell r="AG1044">
            <v>1</v>
          </cell>
          <cell r="AH1044">
            <v>2</v>
          </cell>
          <cell r="AI1044" t="str">
            <v>Local &amp; Sports Parks</v>
          </cell>
          <cell r="AJ1044" t="str">
            <v>Buildings (Capex)</v>
          </cell>
          <cell r="AK1044">
            <v>75</v>
          </cell>
          <cell r="AM1044">
            <v>1</v>
          </cell>
          <cell r="AT1044">
            <v>245400</v>
          </cell>
          <cell r="BD1044">
            <v>3.1E-2</v>
          </cell>
          <cell r="BE1044">
            <v>6.1930000000000041E-2</v>
          </cell>
          <cell r="BF1044">
            <v>9.3787900000000146E-2</v>
          </cell>
          <cell r="BG1044">
            <v>0.12878911280000027</v>
          </cell>
          <cell r="BH1044">
            <v>0.16491036440960039</v>
          </cell>
          <cell r="BI1044">
            <v>0.19869276497747879</v>
          </cell>
          <cell r="BJ1044">
            <v>0.23225616239684821</v>
          </cell>
          <cell r="BK1044">
            <v>0.27045610343115034</v>
          </cell>
          <cell r="BL1044">
            <v>0.31238115484437823</v>
          </cell>
          <cell r="BM1044">
            <v>0.35568973295424255</v>
          </cell>
          <cell r="BN1044">
            <v>0</v>
          </cell>
          <cell r="BO1044">
            <v>7607.4</v>
          </cell>
          <cell r="BP1044">
            <v>0</v>
          </cell>
          <cell r="BQ1044">
            <v>0</v>
          </cell>
          <cell r="BR1044">
            <v>0</v>
          </cell>
          <cell r="BS1044">
            <v>0</v>
          </cell>
          <cell r="BT1044">
            <v>0</v>
          </cell>
          <cell r="BU1044">
            <v>0</v>
          </cell>
          <cell r="BV1044">
            <v>0</v>
          </cell>
          <cell r="BW1044">
            <v>0</v>
          </cell>
          <cell r="BX1044">
            <v>0</v>
          </cell>
          <cell r="BY1044">
            <v>0</v>
          </cell>
          <cell r="BZ1044">
            <v>253007.4</v>
          </cell>
          <cell r="CA1044">
            <v>0</v>
          </cell>
          <cell r="CB1044">
            <v>0</v>
          </cell>
          <cell r="CC1044">
            <v>0</v>
          </cell>
          <cell r="CD1044">
            <v>0</v>
          </cell>
          <cell r="CE1044">
            <v>0</v>
          </cell>
          <cell r="CF1044">
            <v>0</v>
          </cell>
          <cell r="CG1044">
            <v>0</v>
          </cell>
          <cell r="CH1044">
            <v>0</v>
          </cell>
          <cell r="CI1044">
            <v>0</v>
          </cell>
          <cell r="CK1044">
            <v>0</v>
          </cell>
          <cell r="CL1044">
            <v>0</v>
          </cell>
          <cell r="CM1044">
            <v>0</v>
          </cell>
          <cell r="CN1044">
            <v>0</v>
          </cell>
          <cell r="CO1044">
            <v>0</v>
          </cell>
          <cell r="CP1044">
            <v>0</v>
          </cell>
          <cell r="CQ1044">
            <v>0</v>
          </cell>
          <cell r="CR1044">
            <v>0</v>
          </cell>
          <cell r="CS1044">
            <v>0</v>
          </cell>
          <cell r="CT1044">
            <v>0</v>
          </cell>
          <cell r="CU1044">
            <v>0</v>
          </cell>
          <cell r="CW1044">
            <v>0</v>
          </cell>
          <cell r="CX1044">
            <v>0</v>
          </cell>
          <cell r="CY1044">
            <v>0</v>
          </cell>
          <cell r="CZ1044">
            <v>0</v>
          </cell>
          <cell r="DA1044">
            <v>0</v>
          </cell>
          <cell r="DB1044">
            <v>0</v>
          </cell>
          <cell r="DC1044">
            <v>0</v>
          </cell>
          <cell r="DD1044">
            <v>0</v>
          </cell>
          <cell r="DE1044">
            <v>0</v>
          </cell>
          <cell r="DF1044">
            <v>0</v>
          </cell>
          <cell r="DG1044">
            <v>0</v>
          </cell>
          <cell r="DI1044">
            <v>0</v>
          </cell>
          <cell r="DJ1044">
            <v>253007.4</v>
          </cell>
          <cell r="DK1044">
            <v>0</v>
          </cell>
          <cell r="DL1044">
            <v>0</v>
          </cell>
          <cell r="DM1044">
            <v>0</v>
          </cell>
          <cell r="DN1044">
            <v>0</v>
          </cell>
          <cell r="DO1044">
            <v>0</v>
          </cell>
          <cell r="DP1044">
            <v>0</v>
          </cell>
          <cell r="DQ1044">
            <v>0</v>
          </cell>
          <cell r="DR1044">
            <v>0</v>
          </cell>
          <cell r="DS1044">
            <v>0</v>
          </cell>
          <cell r="DU1044" t="str">
            <v>WCC 8AMPK-11-002</v>
          </cell>
          <cell r="DV1044">
            <v>0</v>
          </cell>
          <cell r="DW1044">
            <v>1</v>
          </cell>
          <cell r="DX1044">
            <v>4</v>
          </cell>
          <cell r="DY1044">
            <v>245400</v>
          </cell>
          <cell r="DZ1044">
            <v>253007.4</v>
          </cell>
          <cell r="EB1044">
            <v>253007.4</v>
          </cell>
          <cell r="EC1044" t="str">
            <v>Def</v>
          </cell>
          <cell r="ED1044" t="str">
            <v>Local Recreational Facilities</v>
          </cell>
        </row>
        <row r="1045">
          <cell r="D1045" t="str">
            <v>PC2130334</v>
          </cell>
          <cell r="E1045" t="str">
            <v>Building Upgrades</v>
          </cell>
          <cell r="F1045" t="str">
            <v>Auckland Council</v>
          </cell>
          <cell r="G1045" t="str">
            <v>Parks, sports and recreation</v>
          </cell>
          <cell r="H1045" t="str">
            <v>E170205</v>
          </cell>
          <cell r="I1045" t="str">
            <v>Local and sports parks - west management</v>
          </cell>
          <cell r="J1045" t="str">
            <v>Lifestyle and culture</v>
          </cell>
          <cell r="K1045" t="str">
            <v>Local parks services</v>
          </cell>
          <cell r="L1045" t="str">
            <v>Local parks</v>
          </cell>
          <cell r="M1045" t="str">
            <v>Local activities</v>
          </cell>
          <cell r="N1045" t="str">
            <v>Local parks services</v>
          </cell>
          <cell r="O1045" t="str">
            <v>Local parks</v>
          </cell>
          <cell r="P1045" t="str">
            <v>Lifestyle and culture</v>
          </cell>
          <cell r="Q1045" t="str">
            <v>Local parks services</v>
          </cell>
          <cell r="R1045" t="str">
            <v>Local parks</v>
          </cell>
          <cell r="S1045" t="str">
            <v>A1241205</v>
          </cell>
          <cell r="T1045" t="str">
            <v>A1241205</v>
          </cell>
          <cell r="U1045" t="str">
            <v>Local parks</v>
          </cell>
          <cell r="V1045" t="str">
            <v>L210</v>
          </cell>
          <cell r="W1045" t="str">
            <v>Other (Unallocated)</v>
          </cell>
          <cell r="X1045" t="str">
            <v>PL40810</v>
          </cell>
          <cell r="Y1045" t="str">
            <v>Expense</v>
          </cell>
          <cell r="Z1045">
            <v>20090701</v>
          </cell>
          <cell r="AA1045">
            <v>20220630</v>
          </cell>
          <cell r="AB1045">
            <v>1</v>
          </cell>
          <cell r="AC1045" t="str">
            <v>Programme</v>
          </cell>
          <cell r="AD1045">
            <v>0</v>
          </cell>
          <cell r="AE1045">
            <v>0</v>
          </cell>
          <cell r="AF1045">
            <v>0</v>
          </cell>
          <cell r="AG1045">
            <v>1</v>
          </cell>
          <cell r="AH1045">
            <v>2</v>
          </cell>
          <cell r="AI1045" t="str">
            <v>Local &amp; Sports Parks</v>
          </cell>
          <cell r="AJ1045" t="str">
            <v>Buildings (Capex)</v>
          </cell>
          <cell r="AK1045">
            <v>75</v>
          </cell>
          <cell r="AM1045">
            <v>1</v>
          </cell>
          <cell r="AS1045">
            <v>1324261.0900000001</v>
          </cell>
          <cell r="AT1045">
            <v>0</v>
          </cell>
          <cell r="AU1045">
            <v>713500</v>
          </cell>
          <cell r="AV1045">
            <v>874700</v>
          </cell>
          <cell r="AW1045">
            <v>815500</v>
          </cell>
          <cell r="AX1045">
            <v>845400</v>
          </cell>
          <cell r="AY1045">
            <v>751600</v>
          </cell>
          <cell r="AZ1045">
            <v>585100</v>
          </cell>
          <cell r="BA1045">
            <v>450000</v>
          </cell>
          <cell r="BB1045">
            <v>450000</v>
          </cell>
          <cell r="BC1045">
            <v>450000</v>
          </cell>
          <cell r="BD1045">
            <v>3.1E-2</v>
          </cell>
          <cell r="BE1045">
            <v>6.1930000000000041E-2</v>
          </cell>
          <cell r="BF1045">
            <v>9.3787900000000146E-2</v>
          </cell>
          <cell r="BG1045">
            <v>0.12878911280000027</v>
          </cell>
          <cell r="BH1045">
            <v>0.16491036440960039</v>
          </cell>
          <cell r="BI1045">
            <v>0.19869276497747879</v>
          </cell>
          <cell r="BJ1045">
            <v>0.23225616239684821</v>
          </cell>
          <cell r="BK1045">
            <v>0.27045610343115034</v>
          </cell>
          <cell r="BL1045">
            <v>0.31238115484437823</v>
          </cell>
          <cell r="BM1045">
            <v>0.35568973295424255</v>
          </cell>
          <cell r="BN1045">
            <v>0</v>
          </cell>
          <cell r="BO1045">
            <v>0</v>
          </cell>
          <cell r="BP1045">
            <v>44187.055000000029</v>
          </cell>
          <cell r="BQ1045">
            <v>82036.276130000129</v>
          </cell>
          <cell r="BR1045">
            <v>105027.52148840022</v>
          </cell>
          <cell r="BS1045">
            <v>139415.22207187617</v>
          </cell>
          <cell r="BT1045">
            <v>149337.48215707304</v>
          </cell>
          <cell r="BU1045">
            <v>135893.08061839588</v>
          </cell>
          <cell r="BV1045">
            <v>121705.24654401766</v>
          </cell>
          <cell r="BW1045">
            <v>140571.5196799702</v>
          </cell>
          <cell r="BX1045">
            <v>160060.37982940915</v>
          </cell>
          <cell r="BY1045">
            <v>1324261.0900000001</v>
          </cell>
          <cell r="BZ1045">
            <v>0</v>
          </cell>
          <cell r="CA1045">
            <v>757687.05500000005</v>
          </cell>
          <cell r="CB1045">
            <v>956736.27613000013</v>
          </cell>
          <cell r="CC1045">
            <v>920527.52148840018</v>
          </cell>
          <cell r="CD1045">
            <v>984815.22207187617</v>
          </cell>
          <cell r="CE1045">
            <v>900937.48215707298</v>
          </cell>
          <cell r="CF1045">
            <v>720993.08061839594</v>
          </cell>
          <cell r="CG1045">
            <v>571705.24654401769</v>
          </cell>
          <cell r="CH1045">
            <v>590571.51967997022</v>
          </cell>
          <cell r="CI1045">
            <v>610060.37982940918</v>
          </cell>
          <cell r="CK1045">
            <v>0</v>
          </cell>
          <cell r="CL1045">
            <v>0</v>
          </cell>
          <cell r="CM1045">
            <v>0</v>
          </cell>
          <cell r="CN1045">
            <v>0</v>
          </cell>
          <cell r="CO1045">
            <v>0</v>
          </cell>
          <cell r="CP1045">
            <v>0</v>
          </cell>
          <cell r="CQ1045">
            <v>0</v>
          </cell>
          <cell r="CR1045">
            <v>0</v>
          </cell>
          <cell r="CS1045">
            <v>0</v>
          </cell>
          <cell r="CT1045">
            <v>0</v>
          </cell>
          <cell r="CU1045">
            <v>0</v>
          </cell>
          <cell r="CW1045">
            <v>0</v>
          </cell>
          <cell r="CX1045">
            <v>0</v>
          </cell>
          <cell r="CY1045">
            <v>0</v>
          </cell>
          <cell r="CZ1045">
            <v>0</v>
          </cell>
          <cell r="DA1045">
            <v>0</v>
          </cell>
          <cell r="DB1045">
            <v>0</v>
          </cell>
          <cell r="DC1045">
            <v>0</v>
          </cell>
          <cell r="DD1045">
            <v>0</v>
          </cell>
          <cell r="DE1045">
            <v>0</v>
          </cell>
          <cell r="DF1045">
            <v>0</v>
          </cell>
          <cell r="DG1045">
            <v>0</v>
          </cell>
          <cell r="DI1045">
            <v>1324261.0900000001</v>
          </cell>
          <cell r="DJ1045">
            <v>0</v>
          </cell>
          <cell r="DK1045">
            <v>757687.05500000005</v>
          </cell>
          <cell r="DL1045">
            <v>956736.27613000013</v>
          </cell>
          <cell r="DM1045">
            <v>920527.52148840018</v>
          </cell>
          <cell r="DN1045">
            <v>984815.22207187617</v>
          </cell>
          <cell r="DO1045">
            <v>900937.48215707298</v>
          </cell>
          <cell r="DP1045">
            <v>720993.08061839594</v>
          </cell>
          <cell r="DQ1045">
            <v>571705.24654401769</v>
          </cell>
          <cell r="DR1045">
            <v>590571.51967997022</v>
          </cell>
          <cell r="DS1045">
            <v>610060.37982940918</v>
          </cell>
          <cell r="DU1045" t="str">
            <v>WCC 8AMPK-11-002</v>
          </cell>
          <cell r="DV1045">
            <v>0</v>
          </cell>
          <cell r="DW1045">
            <v>1</v>
          </cell>
          <cell r="DX1045">
            <v>4</v>
          </cell>
          <cell r="DY1045">
            <v>5935800</v>
          </cell>
          <cell r="DZ1045">
            <v>7014033.7835191423</v>
          </cell>
          <cell r="EB1045">
            <v>7014033.7835191423</v>
          </cell>
          <cell r="EC1045" t="str">
            <v>Def</v>
          </cell>
          <cell r="ED1045" t="str">
            <v>Local Recreational Facilities</v>
          </cell>
        </row>
        <row r="1046">
          <cell r="D1046" t="str">
            <v>PC2130337</v>
          </cell>
          <cell r="E1046" t="str">
            <v>Carpark Upgrades</v>
          </cell>
          <cell r="F1046" t="str">
            <v>Auckland Council</v>
          </cell>
          <cell r="G1046" t="str">
            <v>Parks, sports and recreation</v>
          </cell>
          <cell r="H1046" t="str">
            <v>E170205</v>
          </cell>
          <cell r="I1046" t="str">
            <v>Local and sports parks - west management</v>
          </cell>
          <cell r="J1046" t="str">
            <v>Lifestyle and culture</v>
          </cell>
          <cell r="K1046" t="str">
            <v>Local parks services</v>
          </cell>
          <cell r="L1046" t="str">
            <v>Local parks</v>
          </cell>
          <cell r="M1046" t="str">
            <v>Local activities</v>
          </cell>
          <cell r="N1046" t="str">
            <v>Local parks services</v>
          </cell>
          <cell r="O1046" t="str">
            <v>Local parks</v>
          </cell>
          <cell r="P1046" t="str">
            <v>Lifestyle and culture</v>
          </cell>
          <cell r="Q1046" t="str">
            <v>Local parks services</v>
          </cell>
          <cell r="R1046" t="str">
            <v>Local parks</v>
          </cell>
          <cell r="S1046" t="str">
            <v>A1241205</v>
          </cell>
          <cell r="T1046" t="str">
            <v>A1241205</v>
          </cell>
          <cell r="U1046" t="str">
            <v>Local parks</v>
          </cell>
          <cell r="V1046" t="str">
            <v>L120</v>
          </cell>
          <cell r="W1046" t="str">
            <v>Henderson-Massey</v>
          </cell>
          <cell r="X1046" t="str">
            <v>PL40810</v>
          </cell>
          <cell r="Y1046" t="str">
            <v>Expense</v>
          </cell>
          <cell r="Z1046">
            <v>20120701</v>
          </cell>
          <cell r="AA1046">
            <v>20130630</v>
          </cell>
          <cell r="AB1046">
            <v>1</v>
          </cell>
          <cell r="AC1046" t="str">
            <v>Programme</v>
          </cell>
          <cell r="AD1046">
            <v>0</v>
          </cell>
          <cell r="AE1046">
            <v>0</v>
          </cell>
          <cell r="AF1046">
            <v>0</v>
          </cell>
          <cell r="AG1046">
            <v>1</v>
          </cell>
          <cell r="AH1046">
            <v>2</v>
          </cell>
          <cell r="AI1046" t="str">
            <v>Local &amp; Sports Parks</v>
          </cell>
          <cell r="AJ1046" t="str">
            <v>Structures parks</v>
          </cell>
          <cell r="AK1046">
            <v>50</v>
          </cell>
          <cell r="AM1046">
            <v>1</v>
          </cell>
          <cell r="AT1046">
            <v>398850</v>
          </cell>
          <cell r="BD1046">
            <v>3.1E-2</v>
          </cell>
          <cell r="BE1046">
            <v>6.1930000000000041E-2</v>
          </cell>
          <cell r="BF1046">
            <v>9.3787900000000146E-2</v>
          </cell>
          <cell r="BG1046">
            <v>0.12878911280000027</v>
          </cell>
          <cell r="BH1046">
            <v>0.16491036440960039</v>
          </cell>
          <cell r="BI1046">
            <v>0.19869276497747879</v>
          </cell>
          <cell r="BJ1046">
            <v>0.23225616239684821</v>
          </cell>
          <cell r="BK1046">
            <v>0.27045610343115034</v>
          </cell>
          <cell r="BL1046">
            <v>0.31238115484437823</v>
          </cell>
          <cell r="BM1046">
            <v>0.35568973295424255</v>
          </cell>
          <cell r="BN1046">
            <v>0</v>
          </cell>
          <cell r="BO1046">
            <v>12364.35</v>
          </cell>
          <cell r="BP1046">
            <v>0</v>
          </cell>
          <cell r="BQ1046">
            <v>0</v>
          </cell>
          <cell r="BR1046">
            <v>0</v>
          </cell>
          <cell r="BS1046">
            <v>0</v>
          </cell>
          <cell r="BT1046">
            <v>0</v>
          </cell>
          <cell r="BU1046">
            <v>0</v>
          </cell>
          <cell r="BV1046">
            <v>0</v>
          </cell>
          <cell r="BW1046">
            <v>0</v>
          </cell>
          <cell r="BX1046">
            <v>0</v>
          </cell>
          <cell r="BY1046">
            <v>0</v>
          </cell>
          <cell r="BZ1046">
            <v>411214.35</v>
          </cell>
          <cell r="CA1046">
            <v>0</v>
          </cell>
          <cell r="CB1046">
            <v>0</v>
          </cell>
          <cell r="CC1046">
            <v>0</v>
          </cell>
          <cell r="CD1046">
            <v>0</v>
          </cell>
          <cell r="CE1046">
            <v>0</v>
          </cell>
          <cell r="CF1046">
            <v>0</v>
          </cell>
          <cell r="CG1046">
            <v>0</v>
          </cell>
          <cell r="CH1046">
            <v>0</v>
          </cell>
          <cell r="CI1046">
            <v>0</v>
          </cell>
          <cell r="CK1046">
            <v>0</v>
          </cell>
          <cell r="CL1046">
            <v>0</v>
          </cell>
          <cell r="CM1046">
            <v>0</v>
          </cell>
          <cell r="CN1046">
            <v>0</v>
          </cell>
          <cell r="CO1046">
            <v>0</v>
          </cell>
          <cell r="CP1046">
            <v>0</v>
          </cell>
          <cell r="CQ1046">
            <v>0</v>
          </cell>
          <cell r="CR1046">
            <v>0</v>
          </cell>
          <cell r="CS1046">
            <v>0</v>
          </cell>
          <cell r="CT1046">
            <v>0</v>
          </cell>
          <cell r="CU1046">
            <v>0</v>
          </cell>
          <cell r="CW1046">
            <v>0</v>
          </cell>
          <cell r="CX1046">
            <v>0</v>
          </cell>
          <cell r="CY1046">
            <v>0</v>
          </cell>
          <cell r="CZ1046">
            <v>0</v>
          </cell>
          <cell r="DA1046">
            <v>0</v>
          </cell>
          <cell r="DB1046">
            <v>0</v>
          </cell>
          <cell r="DC1046">
            <v>0</v>
          </cell>
          <cell r="DD1046">
            <v>0</v>
          </cell>
          <cell r="DE1046">
            <v>0</v>
          </cell>
          <cell r="DF1046">
            <v>0</v>
          </cell>
          <cell r="DG1046">
            <v>0</v>
          </cell>
          <cell r="DI1046">
            <v>0</v>
          </cell>
          <cell r="DJ1046">
            <v>411214.35</v>
          </cell>
          <cell r="DK1046">
            <v>0</v>
          </cell>
          <cell r="DL1046">
            <v>0</v>
          </cell>
          <cell r="DM1046">
            <v>0</v>
          </cell>
          <cell r="DN1046">
            <v>0</v>
          </cell>
          <cell r="DO1046">
            <v>0</v>
          </cell>
          <cell r="DP1046">
            <v>0</v>
          </cell>
          <cell r="DQ1046">
            <v>0</v>
          </cell>
          <cell r="DR1046">
            <v>0</v>
          </cell>
          <cell r="DS1046">
            <v>0</v>
          </cell>
          <cell r="DU1046" t="str">
            <v>WCC 8AMPK-13-003</v>
          </cell>
          <cell r="DV1046">
            <v>0</v>
          </cell>
          <cell r="DW1046">
            <v>0</v>
          </cell>
          <cell r="DX1046">
            <v>3</v>
          </cell>
          <cell r="DY1046">
            <v>398850</v>
          </cell>
          <cell r="DZ1046">
            <v>411214.35</v>
          </cell>
          <cell r="EB1046">
            <v>411214.35</v>
          </cell>
          <cell r="EC1046" t="str">
            <v>Def</v>
          </cell>
          <cell r="ED1046" t="str">
            <v>Local Recreational Facilities</v>
          </cell>
        </row>
        <row r="1047">
          <cell r="D1047" t="str">
            <v>PC2130337</v>
          </cell>
          <cell r="E1047" t="str">
            <v>Carpark Upgrades</v>
          </cell>
          <cell r="F1047" t="str">
            <v>Auckland Council</v>
          </cell>
          <cell r="G1047" t="str">
            <v>Parks, sports and recreation</v>
          </cell>
          <cell r="H1047" t="str">
            <v>E170205</v>
          </cell>
          <cell r="I1047" t="str">
            <v>Local and sports parks - west management</v>
          </cell>
          <cell r="J1047" t="str">
            <v>Lifestyle and culture</v>
          </cell>
          <cell r="K1047" t="str">
            <v>Local parks services</v>
          </cell>
          <cell r="L1047" t="str">
            <v>Local parks</v>
          </cell>
          <cell r="M1047" t="str">
            <v>Local activities</v>
          </cell>
          <cell r="N1047" t="str">
            <v>Local parks services</v>
          </cell>
          <cell r="O1047" t="str">
            <v>Local parks</v>
          </cell>
          <cell r="P1047" t="str">
            <v>Lifestyle and culture</v>
          </cell>
          <cell r="Q1047" t="str">
            <v>Local parks services</v>
          </cell>
          <cell r="R1047" t="str">
            <v>Local parks</v>
          </cell>
          <cell r="S1047" t="str">
            <v>A1241205</v>
          </cell>
          <cell r="T1047" t="str">
            <v>A1241205</v>
          </cell>
          <cell r="U1047" t="str">
            <v>Local parks</v>
          </cell>
          <cell r="V1047" t="str">
            <v>L190</v>
          </cell>
          <cell r="W1047" t="str">
            <v>Waitakere Ranges</v>
          </cell>
          <cell r="X1047" t="str">
            <v>PL40810</v>
          </cell>
          <cell r="Y1047" t="str">
            <v>Expense</v>
          </cell>
          <cell r="Z1047">
            <v>20120701</v>
          </cell>
          <cell r="AA1047">
            <v>20130630</v>
          </cell>
          <cell r="AB1047">
            <v>1</v>
          </cell>
          <cell r="AC1047" t="str">
            <v>Programme</v>
          </cell>
          <cell r="AD1047">
            <v>0</v>
          </cell>
          <cell r="AE1047">
            <v>0</v>
          </cell>
          <cell r="AF1047">
            <v>0</v>
          </cell>
          <cell r="AG1047">
            <v>1</v>
          </cell>
          <cell r="AH1047">
            <v>2</v>
          </cell>
          <cell r="AI1047" t="str">
            <v>Local &amp; Sports Parks</v>
          </cell>
          <cell r="AJ1047" t="str">
            <v>Structures parks</v>
          </cell>
          <cell r="AK1047">
            <v>50</v>
          </cell>
          <cell r="AM1047">
            <v>1</v>
          </cell>
          <cell r="AT1047">
            <v>114750</v>
          </cell>
          <cell r="BD1047">
            <v>3.1E-2</v>
          </cell>
          <cell r="BE1047">
            <v>6.1930000000000041E-2</v>
          </cell>
          <cell r="BF1047">
            <v>9.3787900000000146E-2</v>
          </cell>
          <cell r="BG1047">
            <v>0.12878911280000027</v>
          </cell>
          <cell r="BH1047">
            <v>0.16491036440960039</v>
          </cell>
          <cell r="BI1047">
            <v>0.19869276497747879</v>
          </cell>
          <cell r="BJ1047">
            <v>0.23225616239684821</v>
          </cell>
          <cell r="BK1047">
            <v>0.27045610343115034</v>
          </cell>
          <cell r="BL1047">
            <v>0.31238115484437823</v>
          </cell>
          <cell r="BM1047">
            <v>0.35568973295424255</v>
          </cell>
          <cell r="BN1047">
            <v>0</v>
          </cell>
          <cell r="BO1047">
            <v>3557.25</v>
          </cell>
          <cell r="BP1047">
            <v>0</v>
          </cell>
          <cell r="BQ1047">
            <v>0</v>
          </cell>
          <cell r="BR1047">
            <v>0</v>
          </cell>
          <cell r="BS1047">
            <v>0</v>
          </cell>
          <cell r="BT1047">
            <v>0</v>
          </cell>
          <cell r="BU1047">
            <v>0</v>
          </cell>
          <cell r="BV1047">
            <v>0</v>
          </cell>
          <cell r="BW1047">
            <v>0</v>
          </cell>
          <cell r="BX1047">
            <v>0</v>
          </cell>
          <cell r="BY1047">
            <v>0</v>
          </cell>
          <cell r="BZ1047">
            <v>118307.25</v>
          </cell>
          <cell r="CA1047">
            <v>0</v>
          </cell>
          <cell r="CB1047">
            <v>0</v>
          </cell>
          <cell r="CC1047">
            <v>0</v>
          </cell>
          <cell r="CD1047">
            <v>0</v>
          </cell>
          <cell r="CE1047">
            <v>0</v>
          </cell>
          <cell r="CF1047">
            <v>0</v>
          </cell>
          <cell r="CG1047">
            <v>0</v>
          </cell>
          <cell r="CH1047">
            <v>0</v>
          </cell>
          <cell r="CI1047">
            <v>0</v>
          </cell>
          <cell r="CK1047">
            <v>0</v>
          </cell>
          <cell r="CL1047">
            <v>0</v>
          </cell>
          <cell r="CM1047">
            <v>0</v>
          </cell>
          <cell r="CN1047">
            <v>0</v>
          </cell>
          <cell r="CO1047">
            <v>0</v>
          </cell>
          <cell r="CP1047">
            <v>0</v>
          </cell>
          <cell r="CQ1047">
            <v>0</v>
          </cell>
          <cell r="CR1047">
            <v>0</v>
          </cell>
          <cell r="CS1047">
            <v>0</v>
          </cell>
          <cell r="CT1047">
            <v>0</v>
          </cell>
          <cell r="CU1047">
            <v>0</v>
          </cell>
          <cell r="CW1047">
            <v>0</v>
          </cell>
          <cell r="CX1047">
            <v>0</v>
          </cell>
          <cell r="CY1047">
            <v>0</v>
          </cell>
          <cell r="CZ1047">
            <v>0</v>
          </cell>
          <cell r="DA1047">
            <v>0</v>
          </cell>
          <cell r="DB1047">
            <v>0</v>
          </cell>
          <cell r="DC1047">
            <v>0</v>
          </cell>
          <cell r="DD1047">
            <v>0</v>
          </cell>
          <cell r="DE1047">
            <v>0</v>
          </cell>
          <cell r="DF1047">
            <v>0</v>
          </cell>
          <cell r="DG1047">
            <v>0</v>
          </cell>
          <cell r="DI1047">
            <v>0</v>
          </cell>
          <cell r="DJ1047">
            <v>118307.25</v>
          </cell>
          <cell r="DK1047">
            <v>0</v>
          </cell>
          <cell r="DL1047">
            <v>0</v>
          </cell>
          <cell r="DM1047">
            <v>0</v>
          </cell>
          <cell r="DN1047">
            <v>0</v>
          </cell>
          <cell r="DO1047">
            <v>0</v>
          </cell>
          <cell r="DP1047">
            <v>0</v>
          </cell>
          <cell r="DQ1047">
            <v>0</v>
          </cell>
          <cell r="DR1047">
            <v>0</v>
          </cell>
          <cell r="DS1047">
            <v>0</v>
          </cell>
          <cell r="DU1047" t="str">
            <v>WCC 8AMPK-13-003</v>
          </cell>
          <cell r="DV1047">
            <v>0</v>
          </cell>
          <cell r="DW1047">
            <v>0</v>
          </cell>
          <cell r="DX1047">
            <v>3</v>
          </cell>
          <cell r="DY1047">
            <v>114750</v>
          </cell>
          <cell r="DZ1047">
            <v>118307.25</v>
          </cell>
          <cell r="EB1047">
            <v>118307.25</v>
          </cell>
          <cell r="EC1047" t="str">
            <v>Def</v>
          </cell>
          <cell r="ED1047" t="str">
            <v>Local Recreational Facilities</v>
          </cell>
        </row>
        <row r="1048">
          <cell r="D1048" t="str">
            <v>PC2130337</v>
          </cell>
          <cell r="E1048" t="str">
            <v>Carpark Upgrades</v>
          </cell>
          <cell r="F1048" t="str">
            <v>Auckland Council</v>
          </cell>
          <cell r="G1048" t="str">
            <v>Parks, sports and recreation</v>
          </cell>
          <cell r="H1048" t="str">
            <v>E170205</v>
          </cell>
          <cell r="I1048" t="str">
            <v>Local and sports parks - west management</v>
          </cell>
          <cell r="J1048" t="str">
            <v>Lifestyle and culture</v>
          </cell>
          <cell r="K1048" t="str">
            <v>Local parks services</v>
          </cell>
          <cell r="L1048" t="str">
            <v>Local parks</v>
          </cell>
          <cell r="M1048" t="str">
            <v>Local activities</v>
          </cell>
          <cell r="N1048" t="str">
            <v>Local parks services</v>
          </cell>
          <cell r="O1048" t="str">
            <v>Local parks</v>
          </cell>
          <cell r="P1048" t="str">
            <v>Lifestyle and culture</v>
          </cell>
          <cell r="Q1048" t="str">
            <v>Local parks services</v>
          </cell>
          <cell r="R1048" t="str">
            <v>Local parks</v>
          </cell>
          <cell r="S1048" t="str">
            <v>A1241205</v>
          </cell>
          <cell r="T1048" t="str">
            <v>A1241205</v>
          </cell>
          <cell r="U1048" t="str">
            <v>Local parks</v>
          </cell>
          <cell r="V1048" t="str">
            <v>L210</v>
          </cell>
          <cell r="W1048" t="str">
            <v>Other (Unallocated)</v>
          </cell>
          <cell r="X1048" t="str">
            <v>PL40810</v>
          </cell>
          <cell r="Y1048" t="str">
            <v>Expense</v>
          </cell>
          <cell r="Z1048">
            <v>20100701</v>
          </cell>
          <cell r="AA1048">
            <v>20220630</v>
          </cell>
          <cell r="AB1048">
            <v>1</v>
          </cell>
          <cell r="AC1048" t="str">
            <v>Programme</v>
          </cell>
          <cell r="AD1048">
            <v>0</v>
          </cell>
          <cell r="AE1048">
            <v>0</v>
          </cell>
          <cell r="AF1048">
            <v>0</v>
          </cell>
          <cell r="AG1048">
            <v>1</v>
          </cell>
          <cell r="AH1048">
            <v>2</v>
          </cell>
          <cell r="AI1048" t="str">
            <v>Local &amp; Sports Parks</v>
          </cell>
          <cell r="AJ1048" t="str">
            <v>Structures parks</v>
          </cell>
          <cell r="AK1048">
            <v>50</v>
          </cell>
          <cell r="AM1048">
            <v>1</v>
          </cell>
          <cell r="AS1048">
            <v>670737.18999999994</v>
          </cell>
          <cell r="AT1048">
            <v>0</v>
          </cell>
          <cell r="AU1048">
            <v>477400</v>
          </cell>
          <cell r="AV1048">
            <v>470400</v>
          </cell>
          <cell r="AW1048">
            <v>476500</v>
          </cell>
          <cell r="AX1048">
            <v>422700</v>
          </cell>
          <cell r="AY1048">
            <v>406500</v>
          </cell>
          <cell r="AZ1048">
            <v>397300</v>
          </cell>
          <cell r="BA1048">
            <v>400000</v>
          </cell>
          <cell r="BB1048">
            <v>400000</v>
          </cell>
          <cell r="BC1048">
            <v>400000</v>
          </cell>
          <cell r="BD1048">
            <v>3.1E-2</v>
          </cell>
          <cell r="BE1048">
            <v>6.1930000000000041E-2</v>
          </cell>
          <cell r="BF1048">
            <v>9.3787900000000146E-2</v>
          </cell>
          <cell r="BG1048">
            <v>0.12878911280000027</v>
          </cell>
          <cell r="BH1048">
            <v>0.16491036440960039</v>
          </cell>
          <cell r="BI1048">
            <v>0.19869276497747879</v>
          </cell>
          <cell r="BJ1048">
            <v>0.23225616239684821</v>
          </cell>
          <cell r="BK1048">
            <v>0.27045610343115034</v>
          </cell>
          <cell r="BL1048">
            <v>0.31238115484437823</v>
          </cell>
          <cell r="BM1048">
            <v>0.35568973295424255</v>
          </cell>
          <cell r="BN1048">
            <v>0</v>
          </cell>
          <cell r="BO1048">
            <v>0</v>
          </cell>
          <cell r="BP1048">
            <v>29565.38200000002</v>
          </cell>
          <cell r="BQ1048">
            <v>44117.82816000007</v>
          </cell>
          <cell r="BR1048">
            <v>61368.012249200132</v>
          </cell>
          <cell r="BS1048">
            <v>69707.611035938084</v>
          </cell>
          <cell r="BT1048">
            <v>80768.608963345134</v>
          </cell>
          <cell r="BU1048">
            <v>92275.373320267798</v>
          </cell>
          <cell r="BV1048">
            <v>108182.44137246013</v>
          </cell>
          <cell r="BW1048">
            <v>124952.46193775129</v>
          </cell>
          <cell r="BX1048">
            <v>142275.89318169703</v>
          </cell>
          <cell r="BY1048">
            <v>670737.18999999994</v>
          </cell>
          <cell r="BZ1048">
            <v>0</v>
          </cell>
          <cell r="CA1048">
            <v>506965.38200000004</v>
          </cell>
          <cell r="CB1048">
            <v>514517.82816000009</v>
          </cell>
          <cell r="CC1048">
            <v>537868.01224920014</v>
          </cell>
          <cell r="CD1048">
            <v>492407.61103593808</v>
          </cell>
          <cell r="CE1048">
            <v>487268.60896334512</v>
          </cell>
          <cell r="CF1048">
            <v>489575.37332026777</v>
          </cell>
          <cell r="CG1048">
            <v>508182.4413724601</v>
          </cell>
          <cell r="CH1048">
            <v>524952.46193775127</v>
          </cell>
          <cell r="CI1048">
            <v>542275.893181697</v>
          </cell>
          <cell r="CK1048">
            <v>0</v>
          </cell>
          <cell r="CL1048">
            <v>0</v>
          </cell>
          <cell r="CM1048">
            <v>0</v>
          </cell>
          <cell r="CN1048">
            <v>0</v>
          </cell>
          <cell r="CO1048">
            <v>0</v>
          </cell>
          <cell r="CP1048">
            <v>0</v>
          </cell>
          <cell r="CQ1048">
            <v>0</v>
          </cell>
          <cell r="CR1048">
            <v>0</v>
          </cell>
          <cell r="CS1048">
            <v>0</v>
          </cell>
          <cell r="CT1048">
            <v>0</v>
          </cell>
          <cell r="CU1048">
            <v>0</v>
          </cell>
          <cell r="CW1048">
            <v>0</v>
          </cell>
          <cell r="CX1048">
            <v>0</v>
          </cell>
          <cell r="CY1048">
            <v>0</v>
          </cell>
          <cell r="CZ1048">
            <v>0</v>
          </cell>
          <cell r="DA1048">
            <v>0</v>
          </cell>
          <cell r="DB1048">
            <v>0</v>
          </cell>
          <cell r="DC1048">
            <v>0</v>
          </cell>
          <cell r="DD1048">
            <v>0</v>
          </cell>
          <cell r="DE1048">
            <v>0</v>
          </cell>
          <cell r="DF1048">
            <v>0</v>
          </cell>
          <cell r="DG1048">
            <v>0</v>
          </cell>
          <cell r="DI1048">
            <v>670737.18999999994</v>
          </cell>
          <cell r="DJ1048">
            <v>0</v>
          </cell>
          <cell r="DK1048">
            <v>506965.38200000004</v>
          </cell>
          <cell r="DL1048">
            <v>514517.82816000009</v>
          </cell>
          <cell r="DM1048">
            <v>537868.01224920014</v>
          </cell>
          <cell r="DN1048">
            <v>492407.61103593808</v>
          </cell>
          <cell r="DO1048">
            <v>487268.60896334512</v>
          </cell>
          <cell r="DP1048">
            <v>489575.37332026777</v>
          </cell>
          <cell r="DQ1048">
            <v>508182.4413724601</v>
          </cell>
          <cell r="DR1048">
            <v>524952.46193775127</v>
          </cell>
          <cell r="DS1048">
            <v>542275.893181697</v>
          </cell>
          <cell r="DU1048" t="str">
            <v>WCC 8AMPK-13-003</v>
          </cell>
          <cell r="DV1048">
            <v>0</v>
          </cell>
          <cell r="DW1048">
            <v>0</v>
          </cell>
          <cell r="DX1048">
            <v>3</v>
          </cell>
          <cell r="DY1048">
            <v>3850800</v>
          </cell>
          <cell r="DZ1048">
            <v>4604013.6122206599</v>
          </cell>
          <cell r="EB1048">
            <v>4604013.6122206599</v>
          </cell>
          <cell r="EC1048" t="str">
            <v>Def</v>
          </cell>
          <cell r="ED1048" t="str">
            <v>Local Recreational Facilities</v>
          </cell>
        </row>
        <row r="1049">
          <cell r="D1049" t="str">
            <v>PC2130340</v>
          </cell>
          <cell r="E1049" t="str">
            <v>Cranwell Park Croquet Club</v>
          </cell>
          <cell r="F1049" t="str">
            <v>Auckland Council</v>
          </cell>
          <cell r="G1049" t="str">
            <v>Parks, sports and recreation</v>
          </cell>
          <cell r="H1049" t="str">
            <v>E170205</v>
          </cell>
          <cell r="I1049" t="str">
            <v>Local and sports parks - west management</v>
          </cell>
          <cell r="J1049" t="str">
            <v>Lifestyle and culture</v>
          </cell>
          <cell r="K1049" t="str">
            <v>Local parks services</v>
          </cell>
          <cell r="L1049" t="str">
            <v>Local parks</v>
          </cell>
          <cell r="M1049" t="str">
            <v>Local activities</v>
          </cell>
          <cell r="N1049" t="str">
            <v>Local parks services</v>
          </cell>
          <cell r="O1049" t="str">
            <v>Local parks</v>
          </cell>
          <cell r="P1049" t="str">
            <v>Lifestyle and culture</v>
          </cell>
          <cell r="Q1049" t="str">
            <v>Local parks services</v>
          </cell>
          <cell r="R1049" t="str">
            <v>Local parks</v>
          </cell>
          <cell r="S1049" t="str">
            <v>A1241205</v>
          </cell>
          <cell r="T1049" t="str">
            <v>A1241205</v>
          </cell>
          <cell r="U1049" t="str">
            <v>Local parks</v>
          </cell>
          <cell r="V1049" t="str">
            <v>L120</v>
          </cell>
          <cell r="W1049" t="str">
            <v>Henderson-Massey</v>
          </cell>
          <cell r="X1049" t="str">
            <v>PL40810</v>
          </cell>
          <cell r="Y1049" t="str">
            <v>Expense</v>
          </cell>
          <cell r="Z1049">
            <v>20140701</v>
          </cell>
          <cell r="AA1049">
            <v>20150630</v>
          </cell>
          <cell r="AB1049">
            <v>2</v>
          </cell>
          <cell r="AC1049" t="str">
            <v>Discrete</v>
          </cell>
          <cell r="AD1049">
            <v>0</v>
          </cell>
          <cell r="AE1049">
            <v>1</v>
          </cell>
          <cell r="AF1049">
            <v>0</v>
          </cell>
          <cell r="AG1049">
            <v>0</v>
          </cell>
          <cell r="AH1049">
            <v>2</v>
          </cell>
          <cell r="AI1049" t="str">
            <v>Local &amp; Sports Parks</v>
          </cell>
          <cell r="AJ1049" t="str">
            <v>Structures parks</v>
          </cell>
          <cell r="AK1049">
            <v>50</v>
          </cell>
          <cell r="AM1049">
            <v>1</v>
          </cell>
          <cell r="AU1049">
            <v>0</v>
          </cell>
          <cell r="AV1049">
            <v>250000</v>
          </cell>
          <cell r="BD1049">
            <v>3.1E-2</v>
          </cell>
          <cell r="BE1049">
            <v>6.1930000000000041E-2</v>
          </cell>
          <cell r="BF1049">
            <v>9.3787900000000146E-2</v>
          </cell>
          <cell r="BG1049">
            <v>0.12878911280000027</v>
          </cell>
          <cell r="BH1049">
            <v>0.16491036440960039</v>
          </cell>
          <cell r="BI1049">
            <v>0.19869276497747879</v>
          </cell>
          <cell r="BJ1049">
            <v>0.23225616239684821</v>
          </cell>
          <cell r="BK1049">
            <v>0.27045610343115034</v>
          </cell>
          <cell r="BL1049">
            <v>0.31238115484437823</v>
          </cell>
          <cell r="BM1049">
            <v>0.35568973295424255</v>
          </cell>
          <cell r="BN1049">
            <v>0</v>
          </cell>
          <cell r="BO1049">
            <v>0</v>
          </cell>
          <cell r="BP1049">
            <v>0</v>
          </cell>
          <cell r="BQ1049">
            <v>23446.975000000035</v>
          </cell>
          <cell r="BR1049">
            <v>0</v>
          </cell>
          <cell r="BS1049">
            <v>0</v>
          </cell>
          <cell r="BT1049">
            <v>0</v>
          </cell>
          <cell r="BU1049">
            <v>0</v>
          </cell>
          <cell r="BV1049">
            <v>0</v>
          </cell>
          <cell r="BW1049">
            <v>0</v>
          </cell>
          <cell r="BX1049">
            <v>0</v>
          </cell>
          <cell r="BY1049">
            <v>0</v>
          </cell>
          <cell r="BZ1049">
            <v>0</v>
          </cell>
          <cell r="CA1049">
            <v>0</v>
          </cell>
          <cell r="CB1049">
            <v>273446.97500000003</v>
          </cell>
          <cell r="CC1049">
            <v>0</v>
          </cell>
          <cell r="CD1049">
            <v>0</v>
          </cell>
          <cell r="CE1049">
            <v>0</v>
          </cell>
          <cell r="CF1049">
            <v>0</v>
          </cell>
          <cell r="CG1049">
            <v>0</v>
          </cell>
          <cell r="CH1049">
            <v>0</v>
          </cell>
          <cell r="CI1049">
            <v>0</v>
          </cell>
          <cell r="CK1049">
            <v>0</v>
          </cell>
          <cell r="CL1049">
            <v>0</v>
          </cell>
          <cell r="CM1049">
            <v>0</v>
          </cell>
          <cell r="CN1049">
            <v>273446.97500000003</v>
          </cell>
          <cell r="CO1049">
            <v>0</v>
          </cell>
          <cell r="CP1049">
            <v>0</v>
          </cell>
          <cell r="CQ1049">
            <v>0</v>
          </cell>
          <cell r="CR1049">
            <v>0</v>
          </cell>
          <cell r="CS1049">
            <v>0</v>
          </cell>
          <cell r="CT1049">
            <v>0</v>
          </cell>
          <cell r="CU1049">
            <v>0</v>
          </cell>
          <cell r="CW1049">
            <v>0</v>
          </cell>
          <cell r="CX1049">
            <v>0</v>
          </cell>
          <cell r="CY1049">
            <v>0</v>
          </cell>
          <cell r="CZ1049">
            <v>0</v>
          </cell>
          <cell r="DA1049">
            <v>0</v>
          </cell>
          <cell r="DB1049">
            <v>0</v>
          </cell>
          <cell r="DC1049">
            <v>0</v>
          </cell>
          <cell r="DD1049">
            <v>0</v>
          </cell>
          <cell r="DE1049">
            <v>0</v>
          </cell>
          <cell r="DF1049">
            <v>0</v>
          </cell>
          <cell r="DG1049">
            <v>0</v>
          </cell>
          <cell r="DI1049">
            <v>0</v>
          </cell>
          <cell r="DJ1049">
            <v>0</v>
          </cell>
          <cell r="DK1049">
            <v>0</v>
          </cell>
          <cell r="DL1049">
            <v>0</v>
          </cell>
          <cell r="DM1049">
            <v>0</v>
          </cell>
          <cell r="DN1049">
            <v>0</v>
          </cell>
          <cell r="DO1049">
            <v>0</v>
          </cell>
          <cell r="DP1049">
            <v>0</v>
          </cell>
          <cell r="DQ1049">
            <v>0</v>
          </cell>
          <cell r="DR1049">
            <v>0</v>
          </cell>
          <cell r="DS1049">
            <v>0</v>
          </cell>
          <cell r="DU1049" t="str">
            <v>WCC 8AMPK-10-023</v>
          </cell>
          <cell r="DV1049">
            <v>0</v>
          </cell>
          <cell r="DW1049">
            <v>0</v>
          </cell>
          <cell r="DX1049">
            <v>1</v>
          </cell>
          <cell r="DY1049">
            <v>250000</v>
          </cell>
          <cell r="DZ1049">
            <v>273446.97500000003</v>
          </cell>
          <cell r="EB1049">
            <v>273446.97500000003</v>
          </cell>
          <cell r="EC1049" t="str">
            <v>Def</v>
          </cell>
          <cell r="ED1049" t="str">
            <v>Local Recreational Facilities</v>
          </cell>
        </row>
        <row r="1050">
          <cell r="D1050" t="str">
            <v>PC2130341a</v>
          </cell>
          <cell r="E1050" t="str">
            <v>Minor Fixed Asset Accomodation</v>
          </cell>
          <cell r="F1050" t="str">
            <v>Auckland Council</v>
          </cell>
          <cell r="G1050" t="str">
            <v>Parks, sports and recreation</v>
          </cell>
          <cell r="H1050" t="str">
            <v>E170205</v>
          </cell>
          <cell r="I1050" t="str">
            <v>Local and sports parks - west management</v>
          </cell>
          <cell r="J1050" t="str">
            <v>Lifestyle and culture</v>
          </cell>
          <cell r="K1050" t="str">
            <v>Local parks services</v>
          </cell>
          <cell r="L1050" t="str">
            <v>Local parks</v>
          </cell>
          <cell r="M1050" t="str">
            <v>Local activities</v>
          </cell>
          <cell r="N1050" t="str">
            <v>Local parks services</v>
          </cell>
          <cell r="O1050" t="str">
            <v>Local parks</v>
          </cell>
          <cell r="P1050" t="str">
            <v>Lifestyle and culture</v>
          </cell>
          <cell r="Q1050" t="str">
            <v>Local parks services</v>
          </cell>
          <cell r="R1050" t="str">
            <v>Local parks</v>
          </cell>
          <cell r="S1050" t="str">
            <v>A1241205</v>
          </cell>
          <cell r="T1050" t="str">
            <v>A1241205</v>
          </cell>
          <cell r="U1050" t="str">
            <v>Local parks</v>
          </cell>
          <cell r="V1050" t="str">
            <v>L120</v>
          </cell>
          <cell r="W1050" t="str">
            <v>Henderson-Massey</v>
          </cell>
          <cell r="X1050" t="str">
            <v>PL40810</v>
          </cell>
          <cell r="Y1050" t="str">
            <v>Expense</v>
          </cell>
          <cell r="Z1050">
            <v>20120701</v>
          </cell>
          <cell r="AA1050">
            <v>20150630</v>
          </cell>
          <cell r="AB1050">
            <v>1</v>
          </cell>
          <cell r="AC1050" t="str">
            <v>Programme</v>
          </cell>
          <cell r="AD1050">
            <v>0</v>
          </cell>
          <cell r="AE1050">
            <v>0</v>
          </cell>
          <cell r="AF1050">
            <v>0.1</v>
          </cell>
          <cell r="AG1050">
            <v>0.9</v>
          </cell>
          <cell r="AH1050">
            <v>2</v>
          </cell>
          <cell r="AI1050" t="str">
            <v>Local &amp; Sports Parks</v>
          </cell>
          <cell r="AJ1050" t="str">
            <v>Structures parks</v>
          </cell>
          <cell r="AK1050">
            <v>10</v>
          </cell>
          <cell r="AM1050">
            <v>0.9</v>
          </cell>
          <cell r="AO1050">
            <v>0.1</v>
          </cell>
          <cell r="AT1050">
            <v>485168</v>
          </cell>
          <cell r="AU1050">
            <v>537993.69999999995</v>
          </cell>
          <cell r="AV1050">
            <v>675060.3</v>
          </cell>
          <cell r="BD1050">
            <v>3.1E-2</v>
          </cell>
          <cell r="BE1050">
            <v>6.1930000000000041E-2</v>
          </cell>
          <cell r="BF1050">
            <v>9.3787900000000146E-2</v>
          </cell>
          <cell r="BG1050">
            <v>0.12878911280000027</v>
          </cell>
          <cell r="BH1050">
            <v>0.16491036440960039</v>
          </cell>
          <cell r="BI1050">
            <v>0.19869276497747879</v>
          </cell>
          <cell r="BJ1050">
            <v>0.23225616239684821</v>
          </cell>
          <cell r="BK1050">
            <v>0.27045610343115034</v>
          </cell>
          <cell r="BL1050">
            <v>0.31238115484437823</v>
          </cell>
          <cell r="BM1050">
            <v>0.35568973295424255</v>
          </cell>
          <cell r="BN1050">
            <v>0</v>
          </cell>
          <cell r="BO1050">
            <v>15040.208000000001</v>
          </cell>
          <cell r="BP1050">
            <v>33317.949841000016</v>
          </cell>
          <cell r="BQ1050">
            <v>63312.487910370102</v>
          </cell>
          <cell r="BR1050">
            <v>0</v>
          </cell>
          <cell r="BS1050">
            <v>0</v>
          </cell>
          <cell r="BT1050">
            <v>0</v>
          </cell>
          <cell r="BU1050">
            <v>0</v>
          </cell>
          <cell r="BV1050">
            <v>0</v>
          </cell>
          <cell r="BW1050">
            <v>0</v>
          </cell>
          <cell r="BX1050">
            <v>0</v>
          </cell>
          <cell r="BY1050">
            <v>0</v>
          </cell>
          <cell r="BZ1050">
            <v>500208.20799999998</v>
          </cell>
          <cell r="CA1050">
            <v>571311.64984099998</v>
          </cell>
          <cell r="CB1050">
            <v>738372.78791037016</v>
          </cell>
          <cell r="CC1050">
            <v>0</v>
          </cell>
          <cell r="CD1050">
            <v>0</v>
          </cell>
          <cell r="CE1050">
            <v>0</v>
          </cell>
          <cell r="CF1050">
            <v>0</v>
          </cell>
          <cell r="CG1050">
            <v>0</v>
          </cell>
          <cell r="CH1050">
            <v>0</v>
          </cell>
          <cell r="CI1050">
            <v>0</v>
          </cell>
          <cell r="CK1050">
            <v>0</v>
          </cell>
          <cell r="CL1050">
            <v>0</v>
          </cell>
          <cell r="CM1050">
            <v>0</v>
          </cell>
          <cell r="CN1050">
            <v>0</v>
          </cell>
          <cell r="CO1050">
            <v>0</v>
          </cell>
          <cell r="CP1050">
            <v>0</v>
          </cell>
          <cell r="CQ1050">
            <v>0</v>
          </cell>
          <cell r="CR1050">
            <v>0</v>
          </cell>
          <cell r="CS1050">
            <v>0</v>
          </cell>
          <cell r="CT1050">
            <v>0</v>
          </cell>
          <cell r="CU1050">
            <v>0</v>
          </cell>
          <cell r="CW1050">
            <v>0</v>
          </cell>
          <cell r="CX1050">
            <v>50020.820800000001</v>
          </cell>
          <cell r="CY1050">
            <v>57131.164984100003</v>
          </cell>
          <cell r="CZ1050">
            <v>73837.278791037024</v>
          </cell>
          <cell r="DA1050">
            <v>0</v>
          </cell>
          <cell r="DB1050">
            <v>0</v>
          </cell>
          <cell r="DC1050">
            <v>0</v>
          </cell>
          <cell r="DD1050">
            <v>0</v>
          </cell>
          <cell r="DE1050">
            <v>0</v>
          </cell>
          <cell r="DF1050">
            <v>0</v>
          </cell>
          <cell r="DG1050">
            <v>0</v>
          </cell>
          <cell r="DI1050">
            <v>0</v>
          </cell>
          <cell r="DJ1050">
            <v>450187.3872</v>
          </cell>
          <cell r="DK1050">
            <v>514180.4848569</v>
          </cell>
          <cell r="DL1050">
            <v>664535.50911933312</v>
          </cell>
          <cell r="DM1050">
            <v>0</v>
          </cell>
          <cell r="DN1050">
            <v>0</v>
          </cell>
          <cell r="DO1050">
            <v>0</v>
          </cell>
          <cell r="DP1050">
            <v>0</v>
          </cell>
          <cell r="DQ1050">
            <v>0</v>
          </cell>
          <cell r="DR1050">
            <v>0</v>
          </cell>
          <cell r="DS1050">
            <v>0</v>
          </cell>
          <cell r="DU1050" t="str">
            <v>WCC 8AMPK-11-004</v>
          </cell>
          <cell r="DV1050">
            <v>169822.2</v>
          </cell>
          <cell r="DW1050">
            <v>1</v>
          </cell>
          <cell r="DX1050">
            <v>1</v>
          </cell>
          <cell r="DY1050">
            <v>1698222</v>
          </cell>
          <cell r="DZ1050">
            <v>1809892.6457513701</v>
          </cell>
          <cell r="EB1050">
            <v>1809892.6457513701</v>
          </cell>
          <cell r="EC1050" t="str">
            <v>Def</v>
          </cell>
          <cell r="ED1050" t="str">
            <v>Local Recreational Facilities</v>
          </cell>
        </row>
        <row r="1051">
          <cell r="D1051" t="str">
            <v>PC2130341b</v>
          </cell>
          <cell r="E1051" t="str">
            <v>Minor Fixed Asset Accomodation</v>
          </cell>
          <cell r="F1051" t="str">
            <v>Auckland Council</v>
          </cell>
          <cell r="G1051" t="str">
            <v>Parks, sports and recreation</v>
          </cell>
          <cell r="H1051" t="str">
            <v>E170205</v>
          </cell>
          <cell r="I1051" t="str">
            <v>Local and sports parks - west management</v>
          </cell>
          <cell r="J1051" t="str">
            <v>Lifestyle and culture</v>
          </cell>
          <cell r="K1051" t="str">
            <v>Local parks services</v>
          </cell>
          <cell r="L1051" t="str">
            <v>Local parks</v>
          </cell>
          <cell r="M1051" t="str">
            <v>Local activities</v>
          </cell>
          <cell r="N1051" t="str">
            <v>Local parks services</v>
          </cell>
          <cell r="O1051" t="str">
            <v>Local parks</v>
          </cell>
          <cell r="P1051" t="str">
            <v>Lifestyle and culture</v>
          </cell>
          <cell r="Q1051" t="str">
            <v>Local parks services</v>
          </cell>
          <cell r="R1051" t="str">
            <v>Local parks</v>
          </cell>
          <cell r="S1051" t="str">
            <v>A1241205</v>
          </cell>
          <cell r="T1051" t="str">
            <v>A1241205</v>
          </cell>
          <cell r="U1051" t="str">
            <v>Local parks</v>
          </cell>
          <cell r="V1051" t="str">
            <v>L190</v>
          </cell>
          <cell r="W1051" t="str">
            <v>Waitakere Ranges</v>
          </cell>
          <cell r="X1051" t="str">
            <v>PL40810</v>
          </cell>
          <cell r="Y1051" t="str">
            <v>Expense</v>
          </cell>
          <cell r="Z1051">
            <v>20120701</v>
          </cell>
          <cell r="AA1051">
            <v>20150630</v>
          </cell>
          <cell r="AB1051">
            <v>1</v>
          </cell>
          <cell r="AC1051" t="str">
            <v>Programme</v>
          </cell>
          <cell r="AD1051">
            <v>0</v>
          </cell>
          <cell r="AE1051">
            <v>0</v>
          </cell>
          <cell r="AF1051">
            <v>0.1</v>
          </cell>
          <cell r="AG1051">
            <v>0.9</v>
          </cell>
          <cell r="AH1051">
            <v>2</v>
          </cell>
          <cell r="AI1051" t="str">
            <v>Local &amp; Sports Parks</v>
          </cell>
          <cell r="AJ1051" t="str">
            <v>Structures parks</v>
          </cell>
          <cell r="AK1051">
            <v>10</v>
          </cell>
          <cell r="AM1051">
            <v>0.9</v>
          </cell>
          <cell r="AO1051">
            <v>0.1</v>
          </cell>
          <cell r="AT1051">
            <v>382478</v>
          </cell>
          <cell r="AU1051">
            <v>425744</v>
          </cell>
          <cell r="AV1051">
            <v>521637.5</v>
          </cell>
          <cell r="BD1051">
            <v>3.1E-2</v>
          </cell>
          <cell r="BE1051">
            <v>6.1930000000000041E-2</v>
          </cell>
          <cell r="BF1051">
            <v>9.3787900000000146E-2</v>
          </cell>
          <cell r="BG1051">
            <v>0.12878911280000027</v>
          </cell>
          <cell r="BH1051">
            <v>0.16491036440960039</v>
          </cell>
          <cell r="BI1051">
            <v>0.19869276497747879</v>
          </cell>
          <cell r="BJ1051">
            <v>0.23225616239684821</v>
          </cell>
          <cell r="BK1051">
            <v>0.27045610343115034</v>
          </cell>
          <cell r="BL1051">
            <v>0.31238115484437823</v>
          </cell>
          <cell r="BM1051">
            <v>0.35568973295424255</v>
          </cell>
          <cell r="BN1051">
            <v>0</v>
          </cell>
          <cell r="BO1051">
            <v>11856.817999999999</v>
          </cell>
          <cell r="BP1051">
            <v>26366.325920000018</v>
          </cell>
          <cell r="BQ1051">
            <v>48923.285686250078</v>
          </cell>
          <cell r="BR1051">
            <v>0</v>
          </cell>
          <cell r="BS1051">
            <v>0</v>
          </cell>
          <cell r="BT1051">
            <v>0</v>
          </cell>
          <cell r="BU1051">
            <v>0</v>
          </cell>
          <cell r="BV1051">
            <v>0</v>
          </cell>
          <cell r="BW1051">
            <v>0</v>
          </cell>
          <cell r="BX1051">
            <v>0</v>
          </cell>
          <cell r="BY1051">
            <v>0</v>
          </cell>
          <cell r="BZ1051">
            <v>394334.81799999997</v>
          </cell>
          <cell r="CA1051">
            <v>452110.32592000003</v>
          </cell>
          <cell r="CB1051">
            <v>570560.78568625008</v>
          </cell>
          <cell r="CC1051">
            <v>0</v>
          </cell>
          <cell r="CD1051">
            <v>0</v>
          </cell>
          <cell r="CE1051">
            <v>0</v>
          </cell>
          <cell r="CF1051">
            <v>0</v>
          </cell>
          <cell r="CG1051">
            <v>0</v>
          </cell>
          <cell r="CH1051">
            <v>0</v>
          </cell>
          <cell r="CI1051">
            <v>0</v>
          </cell>
          <cell r="CK1051">
            <v>0</v>
          </cell>
          <cell r="CL1051">
            <v>0</v>
          </cell>
          <cell r="CM1051">
            <v>0</v>
          </cell>
          <cell r="CN1051">
            <v>0</v>
          </cell>
          <cell r="CO1051">
            <v>0</v>
          </cell>
          <cell r="CP1051">
            <v>0</v>
          </cell>
          <cell r="CQ1051">
            <v>0</v>
          </cell>
          <cell r="CR1051">
            <v>0</v>
          </cell>
          <cell r="CS1051">
            <v>0</v>
          </cell>
          <cell r="CT1051">
            <v>0</v>
          </cell>
          <cell r="CU1051">
            <v>0</v>
          </cell>
          <cell r="CW1051">
            <v>0</v>
          </cell>
          <cell r="CX1051">
            <v>39433.481800000001</v>
          </cell>
          <cell r="CY1051">
            <v>45211.032592000003</v>
          </cell>
          <cell r="CZ1051">
            <v>57056.078568625009</v>
          </cell>
          <cell r="DA1051">
            <v>0</v>
          </cell>
          <cell r="DB1051">
            <v>0</v>
          </cell>
          <cell r="DC1051">
            <v>0</v>
          </cell>
          <cell r="DD1051">
            <v>0</v>
          </cell>
          <cell r="DE1051">
            <v>0</v>
          </cell>
          <cell r="DF1051">
            <v>0</v>
          </cell>
          <cell r="DG1051">
            <v>0</v>
          </cell>
          <cell r="DI1051">
            <v>0</v>
          </cell>
          <cell r="DJ1051">
            <v>354901.33619999996</v>
          </cell>
          <cell r="DK1051">
            <v>406899.29332800006</v>
          </cell>
          <cell r="DL1051">
            <v>513504.7071176251</v>
          </cell>
          <cell r="DM1051">
            <v>0</v>
          </cell>
          <cell r="DN1051">
            <v>0</v>
          </cell>
          <cell r="DO1051">
            <v>0</v>
          </cell>
          <cell r="DP1051">
            <v>0</v>
          </cell>
          <cell r="DQ1051">
            <v>0</v>
          </cell>
          <cell r="DR1051">
            <v>0</v>
          </cell>
          <cell r="DS1051">
            <v>0</v>
          </cell>
          <cell r="DU1051" t="str">
            <v>WCC 8AMPK-11-004</v>
          </cell>
          <cell r="DV1051">
            <v>132985.95000000001</v>
          </cell>
          <cell r="DW1051">
            <v>1</v>
          </cell>
          <cell r="DX1051">
            <v>1</v>
          </cell>
          <cell r="DY1051">
            <v>1329859.5</v>
          </cell>
          <cell r="DZ1051">
            <v>1417005.92960625</v>
          </cell>
          <cell r="EB1051">
            <v>1417005.92960625</v>
          </cell>
          <cell r="EC1051" t="str">
            <v>Def</v>
          </cell>
          <cell r="ED1051" t="str">
            <v>Local Recreational Facilities</v>
          </cell>
        </row>
        <row r="1052">
          <cell r="D1052" t="str">
            <v>PC2130341c</v>
          </cell>
          <cell r="E1052" t="str">
            <v>Minor Fixed Asset Accomodation</v>
          </cell>
          <cell r="F1052" t="str">
            <v>Auckland Council</v>
          </cell>
          <cell r="G1052" t="str">
            <v>Parks, sports and recreation</v>
          </cell>
          <cell r="H1052" t="str">
            <v>E170205</v>
          </cell>
          <cell r="I1052" t="str">
            <v>Local and sports parks - west management</v>
          </cell>
          <cell r="J1052" t="str">
            <v>Lifestyle and culture</v>
          </cell>
          <cell r="K1052" t="str">
            <v>Local parks services</v>
          </cell>
          <cell r="L1052" t="str">
            <v>Local parks</v>
          </cell>
          <cell r="M1052" t="str">
            <v>Local activities</v>
          </cell>
          <cell r="N1052" t="str">
            <v>Local parks services</v>
          </cell>
          <cell r="O1052" t="str">
            <v>Local parks</v>
          </cell>
          <cell r="P1052" t="str">
            <v>Lifestyle and culture</v>
          </cell>
          <cell r="Q1052" t="str">
            <v>Local parks services</v>
          </cell>
          <cell r="R1052" t="str">
            <v>Local parks</v>
          </cell>
          <cell r="S1052" t="str">
            <v>A1241205</v>
          </cell>
          <cell r="T1052" t="str">
            <v>A1241205</v>
          </cell>
          <cell r="U1052" t="str">
            <v>Local parks</v>
          </cell>
          <cell r="V1052" t="str">
            <v>L200</v>
          </cell>
          <cell r="W1052" t="str">
            <v>Whau</v>
          </cell>
          <cell r="X1052" t="str">
            <v>PL40810</v>
          </cell>
          <cell r="Y1052" t="str">
            <v>Expense</v>
          </cell>
          <cell r="Z1052">
            <v>20120701</v>
          </cell>
          <cell r="AA1052">
            <v>20150630</v>
          </cell>
          <cell r="AB1052">
            <v>1</v>
          </cell>
          <cell r="AC1052" t="str">
            <v>Programme</v>
          </cell>
          <cell r="AD1052">
            <v>0</v>
          </cell>
          <cell r="AE1052">
            <v>0</v>
          </cell>
          <cell r="AF1052">
            <v>0.1</v>
          </cell>
          <cell r="AG1052">
            <v>0.9</v>
          </cell>
          <cell r="AH1052">
            <v>2</v>
          </cell>
          <cell r="AI1052" t="str">
            <v>Local &amp; Sports Parks</v>
          </cell>
          <cell r="AJ1052" t="str">
            <v>Structures parks</v>
          </cell>
          <cell r="AK1052">
            <v>10</v>
          </cell>
          <cell r="AM1052">
            <v>0.9</v>
          </cell>
          <cell r="AO1052">
            <v>0.1</v>
          </cell>
          <cell r="AT1052">
            <v>259252</v>
          </cell>
          <cell r="AU1052">
            <v>291049.3</v>
          </cell>
          <cell r="AV1052">
            <v>337530.2</v>
          </cell>
          <cell r="BD1052">
            <v>3.1E-2</v>
          </cell>
          <cell r="BE1052">
            <v>6.1930000000000041E-2</v>
          </cell>
          <cell r="BF1052">
            <v>9.3787900000000146E-2</v>
          </cell>
          <cell r="BG1052">
            <v>0.12878911280000027</v>
          </cell>
          <cell r="BH1052">
            <v>0.16491036440960039</v>
          </cell>
          <cell r="BI1052">
            <v>0.19869276497747879</v>
          </cell>
          <cell r="BJ1052">
            <v>0.23225616239684821</v>
          </cell>
          <cell r="BK1052">
            <v>0.27045610343115034</v>
          </cell>
          <cell r="BL1052">
            <v>0.31238115484437823</v>
          </cell>
          <cell r="BM1052">
            <v>0.35568973295424255</v>
          </cell>
          <cell r="BN1052">
            <v>0</v>
          </cell>
          <cell r="BO1052">
            <v>8036.8119999999999</v>
          </cell>
          <cell r="BP1052">
            <v>18024.683149000011</v>
          </cell>
          <cell r="BQ1052">
            <v>31656.24864458005</v>
          </cell>
          <cell r="BR1052">
            <v>0</v>
          </cell>
          <cell r="BS1052">
            <v>0</v>
          </cell>
          <cell r="BT1052">
            <v>0</v>
          </cell>
          <cell r="BU1052">
            <v>0</v>
          </cell>
          <cell r="BV1052">
            <v>0</v>
          </cell>
          <cell r="BW1052">
            <v>0</v>
          </cell>
          <cell r="BX1052">
            <v>0</v>
          </cell>
          <cell r="BY1052">
            <v>0</v>
          </cell>
          <cell r="BZ1052">
            <v>267288.81199999998</v>
          </cell>
          <cell r="CA1052">
            <v>309073.98314899998</v>
          </cell>
          <cell r="CB1052">
            <v>369186.44864458009</v>
          </cell>
          <cell r="CC1052">
            <v>0</v>
          </cell>
          <cell r="CD1052">
            <v>0</v>
          </cell>
          <cell r="CE1052">
            <v>0</v>
          </cell>
          <cell r="CF1052">
            <v>0</v>
          </cell>
          <cell r="CG1052">
            <v>0</v>
          </cell>
          <cell r="CH1052">
            <v>0</v>
          </cell>
          <cell r="CI1052">
            <v>0</v>
          </cell>
          <cell r="CK1052">
            <v>0</v>
          </cell>
          <cell r="CL1052">
            <v>0</v>
          </cell>
          <cell r="CM1052">
            <v>0</v>
          </cell>
          <cell r="CN1052">
            <v>0</v>
          </cell>
          <cell r="CO1052">
            <v>0</v>
          </cell>
          <cell r="CP1052">
            <v>0</v>
          </cell>
          <cell r="CQ1052">
            <v>0</v>
          </cell>
          <cell r="CR1052">
            <v>0</v>
          </cell>
          <cell r="CS1052">
            <v>0</v>
          </cell>
          <cell r="CT1052">
            <v>0</v>
          </cell>
          <cell r="CU1052">
            <v>0</v>
          </cell>
          <cell r="CW1052">
            <v>0</v>
          </cell>
          <cell r="CX1052">
            <v>26728.8812</v>
          </cell>
          <cell r="CY1052">
            <v>30907.398314899998</v>
          </cell>
          <cell r="CZ1052">
            <v>36918.644864458009</v>
          </cell>
          <cell r="DA1052">
            <v>0</v>
          </cell>
          <cell r="DB1052">
            <v>0</v>
          </cell>
          <cell r="DC1052">
            <v>0</v>
          </cell>
          <cell r="DD1052">
            <v>0</v>
          </cell>
          <cell r="DE1052">
            <v>0</v>
          </cell>
          <cell r="DF1052">
            <v>0</v>
          </cell>
          <cell r="DG1052">
            <v>0</v>
          </cell>
          <cell r="DI1052">
            <v>0</v>
          </cell>
          <cell r="DJ1052">
            <v>240559.93079999997</v>
          </cell>
          <cell r="DK1052">
            <v>278166.58483409998</v>
          </cell>
          <cell r="DL1052">
            <v>332267.80378012208</v>
          </cell>
          <cell r="DM1052">
            <v>0</v>
          </cell>
          <cell r="DN1052">
            <v>0</v>
          </cell>
          <cell r="DO1052">
            <v>0</v>
          </cell>
          <cell r="DP1052">
            <v>0</v>
          </cell>
          <cell r="DQ1052">
            <v>0</v>
          </cell>
          <cell r="DR1052">
            <v>0</v>
          </cell>
          <cell r="DS1052">
            <v>0</v>
          </cell>
          <cell r="DU1052" t="str">
            <v>WCC 8AMPK-11-004</v>
          </cell>
          <cell r="DV1052">
            <v>88783.150000000009</v>
          </cell>
          <cell r="DW1052">
            <v>1</v>
          </cell>
          <cell r="DX1052">
            <v>1</v>
          </cell>
          <cell r="DY1052">
            <v>887831.5</v>
          </cell>
          <cell r="DZ1052">
            <v>945549.24379357998</v>
          </cell>
          <cell r="EB1052">
            <v>945549.24379357998</v>
          </cell>
          <cell r="EC1052" t="str">
            <v>Def</v>
          </cell>
          <cell r="ED1052" t="str">
            <v>Local Recreational Facilities</v>
          </cell>
        </row>
        <row r="1053">
          <cell r="D1053" t="str">
            <v>PC2130341d</v>
          </cell>
          <cell r="E1053" t="str">
            <v>Minor Fixed Asset Accomodation</v>
          </cell>
          <cell r="F1053" t="str">
            <v>Auckland Council</v>
          </cell>
          <cell r="G1053" t="str">
            <v>Parks, sports and recreation</v>
          </cell>
          <cell r="H1053" t="str">
            <v>E170205</v>
          </cell>
          <cell r="I1053" t="str">
            <v>Local and sports parks - west management</v>
          </cell>
          <cell r="J1053" t="str">
            <v>Lifestyle and culture</v>
          </cell>
          <cell r="K1053" t="str">
            <v>Local parks services</v>
          </cell>
          <cell r="L1053" t="str">
            <v>Local parks</v>
          </cell>
          <cell r="M1053" t="str">
            <v>Local activities</v>
          </cell>
          <cell r="N1053" t="str">
            <v>Local parks services</v>
          </cell>
          <cell r="O1053" t="str">
            <v>Local parks</v>
          </cell>
          <cell r="P1053" t="str">
            <v>Lifestyle and culture</v>
          </cell>
          <cell r="Q1053" t="str">
            <v>Local parks services</v>
          </cell>
          <cell r="R1053" t="str">
            <v>Local parks</v>
          </cell>
          <cell r="S1053" t="str">
            <v>A1241205</v>
          </cell>
          <cell r="T1053" t="str">
            <v>A1241205</v>
          </cell>
          <cell r="U1053" t="str">
            <v>Local parks</v>
          </cell>
          <cell r="V1053" t="str">
            <v>L210</v>
          </cell>
          <cell r="W1053" t="str">
            <v>Other (Unallocated)</v>
          </cell>
          <cell r="X1053" t="str">
            <v>PL40810</v>
          </cell>
          <cell r="Y1053" t="str">
            <v>Expense</v>
          </cell>
          <cell r="Z1053">
            <v>20100701</v>
          </cell>
          <cell r="AA1053">
            <v>20220630</v>
          </cell>
          <cell r="AB1053">
            <v>1</v>
          </cell>
          <cell r="AC1053" t="str">
            <v>Programme</v>
          </cell>
          <cell r="AD1053">
            <v>0</v>
          </cell>
          <cell r="AE1053">
            <v>0</v>
          </cell>
          <cell r="AF1053">
            <v>0.1</v>
          </cell>
          <cell r="AG1053">
            <v>0.9</v>
          </cell>
          <cell r="AH1053">
            <v>2</v>
          </cell>
          <cell r="AI1053" t="str">
            <v>Local &amp; Sports Parks</v>
          </cell>
          <cell r="AJ1053" t="str">
            <v>Structures parks</v>
          </cell>
          <cell r="AK1053">
            <v>10</v>
          </cell>
          <cell r="AM1053">
            <v>0.9</v>
          </cell>
          <cell r="AO1053">
            <v>0.1</v>
          </cell>
          <cell r="AS1053">
            <v>1027087.37</v>
          </cell>
          <cell r="AT1053">
            <v>0</v>
          </cell>
          <cell r="AU1053">
            <v>0</v>
          </cell>
          <cell r="AV1053">
            <v>0</v>
          </cell>
          <cell r="AW1053">
            <v>1095560</v>
          </cell>
          <cell r="AX1053">
            <v>1017701</v>
          </cell>
          <cell r="AY1053">
            <v>1127249</v>
          </cell>
          <cell r="AZ1053">
            <v>1048131</v>
          </cell>
          <cell r="BA1053">
            <v>900000</v>
          </cell>
          <cell r="BB1053">
            <v>900000</v>
          </cell>
          <cell r="BC1053">
            <v>900000</v>
          </cell>
          <cell r="BD1053">
            <v>3.1E-2</v>
          </cell>
          <cell r="BE1053">
            <v>6.1930000000000041E-2</v>
          </cell>
          <cell r="BF1053">
            <v>9.3787900000000146E-2</v>
          </cell>
          <cell r="BG1053">
            <v>0.12878911280000027</v>
          </cell>
          <cell r="BH1053">
            <v>0.16491036440960039</v>
          </cell>
          <cell r="BI1053">
            <v>0.19869276497747879</v>
          </cell>
          <cell r="BJ1053">
            <v>0.23225616239684821</v>
          </cell>
          <cell r="BK1053">
            <v>0.27045610343115034</v>
          </cell>
          <cell r="BL1053">
            <v>0.31238115484437823</v>
          </cell>
          <cell r="BM1053">
            <v>0.35568973295424255</v>
          </cell>
          <cell r="BN1053">
            <v>0</v>
          </cell>
          <cell r="BO1053">
            <v>0</v>
          </cell>
          <cell r="BP1053">
            <v>0</v>
          </cell>
          <cell r="BQ1053">
            <v>0</v>
          </cell>
          <cell r="BR1053">
            <v>141096.20041916831</v>
          </cell>
          <cell r="BS1053">
            <v>167829.44277001472</v>
          </cell>
          <cell r="BT1053">
            <v>223976.22062809797</v>
          </cell>
          <cell r="BU1053">
            <v>243434.8837491709</v>
          </cell>
          <cell r="BV1053">
            <v>243410.49308803532</v>
          </cell>
          <cell r="BW1053">
            <v>281143.03935994039</v>
          </cell>
          <cell r="BX1053">
            <v>320120.75965881831</v>
          </cell>
          <cell r="BY1053">
            <v>1027087.37</v>
          </cell>
          <cell r="BZ1053">
            <v>0</v>
          </cell>
          <cell r="CA1053">
            <v>0</v>
          </cell>
          <cell r="CB1053">
            <v>0</v>
          </cell>
          <cell r="CC1053">
            <v>1236656.2004191682</v>
          </cell>
          <cell r="CD1053">
            <v>1185530.4427700147</v>
          </cell>
          <cell r="CE1053">
            <v>1351225.2206280979</v>
          </cell>
          <cell r="CF1053">
            <v>1291565.8837491709</v>
          </cell>
          <cell r="CG1053">
            <v>1143410.4930880354</v>
          </cell>
          <cell r="CH1053">
            <v>1181143.0393599404</v>
          </cell>
          <cell r="CI1053">
            <v>1220120.7596588184</v>
          </cell>
          <cell r="CK1053">
            <v>0</v>
          </cell>
          <cell r="CL1053">
            <v>0</v>
          </cell>
          <cell r="CM1053">
            <v>0</v>
          </cell>
          <cell r="CN1053">
            <v>0</v>
          </cell>
          <cell r="CO1053">
            <v>0</v>
          </cell>
          <cell r="CP1053">
            <v>0</v>
          </cell>
          <cell r="CQ1053">
            <v>0</v>
          </cell>
          <cell r="CR1053">
            <v>0</v>
          </cell>
          <cell r="CS1053">
            <v>0</v>
          </cell>
          <cell r="CT1053">
            <v>0</v>
          </cell>
          <cell r="CU1053">
            <v>0</v>
          </cell>
          <cell r="CW1053">
            <v>102708.73700000001</v>
          </cell>
          <cell r="CX1053">
            <v>0</v>
          </cell>
          <cell r="CY1053">
            <v>0</v>
          </cell>
          <cell r="CZ1053">
            <v>0</v>
          </cell>
          <cell r="DA1053">
            <v>123665.62004191683</v>
          </cell>
          <cell r="DB1053">
            <v>118553.04427700148</v>
          </cell>
          <cell r="DC1053">
            <v>135122.52206280979</v>
          </cell>
          <cell r="DD1053">
            <v>129156.5883749171</v>
          </cell>
          <cell r="DE1053">
            <v>114341.04930880354</v>
          </cell>
          <cell r="DF1053">
            <v>118114.30393599404</v>
          </cell>
          <cell r="DG1053">
            <v>122012.07596588184</v>
          </cell>
          <cell r="DI1053">
            <v>924378.63300000003</v>
          </cell>
          <cell r="DJ1053">
            <v>0</v>
          </cell>
          <cell r="DK1053">
            <v>0</v>
          </cell>
          <cell r="DL1053">
            <v>0</v>
          </cell>
          <cell r="DM1053">
            <v>1112990.5803772514</v>
          </cell>
          <cell r="DN1053">
            <v>1066977.3984930133</v>
          </cell>
          <cell r="DO1053">
            <v>1216102.6985652882</v>
          </cell>
          <cell r="DP1053">
            <v>1162409.2953742538</v>
          </cell>
          <cell r="DQ1053">
            <v>1029069.4437792319</v>
          </cell>
          <cell r="DR1053">
            <v>1063028.7354239465</v>
          </cell>
          <cell r="DS1053">
            <v>1098108.6836929366</v>
          </cell>
          <cell r="DU1053" t="str">
            <v>WCC 8AMPK-11-004</v>
          </cell>
          <cell r="DV1053">
            <v>698864.10000000009</v>
          </cell>
          <cell r="DW1053">
            <v>1</v>
          </cell>
          <cell r="DX1053">
            <v>1</v>
          </cell>
          <cell r="DY1053">
            <v>6988641</v>
          </cell>
          <cell r="DZ1053">
            <v>8609652.0396732464</v>
          </cell>
          <cell r="EB1053">
            <v>8609652.0396732464</v>
          </cell>
          <cell r="EC1053" t="str">
            <v>Def</v>
          </cell>
          <cell r="ED1053" t="str">
            <v>Local Recreational Facilities</v>
          </cell>
        </row>
        <row r="1054">
          <cell r="D1054" t="str">
            <v>PC2130342a</v>
          </cell>
          <cell r="E1054" t="str">
            <v>Half Cost Fencing</v>
          </cell>
          <cell r="F1054" t="str">
            <v>Auckland Council</v>
          </cell>
          <cell r="G1054" t="str">
            <v>Parks, sports and recreation</v>
          </cell>
          <cell r="H1054" t="str">
            <v>E170205</v>
          </cell>
          <cell r="I1054" t="str">
            <v>Local and sports parks - west management</v>
          </cell>
          <cell r="J1054" t="str">
            <v>Lifestyle and culture</v>
          </cell>
          <cell r="K1054" t="str">
            <v>Local parks services</v>
          </cell>
          <cell r="L1054" t="str">
            <v>Local parks</v>
          </cell>
          <cell r="M1054" t="str">
            <v>Local activities</v>
          </cell>
          <cell r="N1054" t="str">
            <v>Local parks services</v>
          </cell>
          <cell r="O1054" t="str">
            <v>Local parks</v>
          </cell>
          <cell r="P1054" t="str">
            <v>Lifestyle and culture</v>
          </cell>
          <cell r="Q1054" t="str">
            <v>Local parks services</v>
          </cell>
          <cell r="R1054" t="str">
            <v>Local parks</v>
          </cell>
          <cell r="S1054" t="str">
            <v>A1241205</v>
          </cell>
          <cell r="T1054" t="str">
            <v>A1241205</v>
          </cell>
          <cell r="U1054" t="str">
            <v>Local parks</v>
          </cell>
          <cell r="V1054" t="str">
            <v>L120</v>
          </cell>
          <cell r="W1054" t="str">
            <v>Henderson-Massey</v>
          </cell>
          <cell r="X1054" t="str">
            <v>PL40810</v>
          </cell>
          <cell r="Y1054" t="str">
            <v>Expense</v>
          </cell>
          <cell r="Z1054">
            <v>20120701</v>
          </cell>
          <cell r="AA1054">
            <v>20150630</v>
          </cell>
          <cell r="AB1054">
            <v>1</v>
          </cell>
          <cell r="AC1054" t="str">
            <v>Programme</v>
          </cell>
          <cell r="AD1054">
            <v>0</v>
          </cell>
          <cell r="AE1054">
            <v>0</v>
          </cell>
          <cell r="AF1054">
            <v>1</v>
          </cell>
          <cell r="AG1054">
            <v>0</v>
          </cell>
          <cell r="AH1054">
            <v>2</v>
          </cell>
          <cell r="AI1054" t="str">
            <v>Local &amp; Sports Parks</v>
          </cell>
          <cell r="AJ1054" t="str">
            <v>Structures parks</v>
          </cell>
          <cell r="AK1054">
            <v>10</v>
          </cell>
          <cell r="AM1054">
            <v>1</v>
          </cell>
          <cell r="AT1054">
            <v>10000</v>
          </cell>
          <cell r="AU1054">
            <v>10000</v>
          </cell>
          <cell r="AV1054">
            <v>10000</v>
          </cell>
          <cell r="BD1054">
            <v>3.1E-2</v>
          </cell>
          <cell r="BE1054">
            <v>6.1930000000000041E-2</v>
          </cell>
          <cell r="BF1054">
            <v>9.3787900000000146E-2</v>
          </cell>
          <cell r="BG1054">
            <v>0.12878911280000027</v>
          </cell>
          <cell r="BH1054">
            <v>0.16491036440960039</v>
          </cell>
          <cell r="BI1054">
            <v>0.19869276497747879</v>
          </cell>
          <cell r="BJ1054">
            <v>0.23225616239684821</v>
          </cell>
          <cell r="BK1054">
            <v>0.27045610343115034</v>
          </cell>
          <cell r="BL1054">
            <v>0.31238115484437823</v>
          </cell>
          <cell r="BM1054">
            <v>0.35568973295424255</v>
          </cell>
          <cell r="BN1054">
            <v>0</v>
          </cell>
          <cell r="BO1054">
            <v>310</v>
          </cell>
          <cell r="BP1054">
            <v>619.30000000000041</v>
          </cell>
          <cell r="BQ1054">
            <v>937.8790000000015</v>
          </cell>
          <cell r="BR1054">
            <v>0</v>
          </cell>
          <cell r="BS1054">
            <v>0</v>
          </cell>
          <cell r="BT1054">
            <v>0</v>
          </cell>
          <cell r="BU1054">
            <v>0</v>
          </cell>
          <cell r="BV1054">
            <v>0</v>
          </cell>
          <cell r="BW1054">
            <v>0</v>
          </cell>
          <cell r="BX1054">
            <v>0</v>
          </cell>
          <cell r="BY1054">
            <v>0</v>
          </cell>
          <cell r="BZ1054">
            <v>10310</v>
          </cell>
          <cell r="CA1054">
            <v>10619.300000000001</v>
          </cell>
          <cell r="CB1054">
            <v>10937.879000000001</v>
          </cell>
          <cell r="CC1054">
            <v>0</v>
          </cell>
          <cell r="CD1054">
            <v>0</v>
          </cell>
          <cell r="CE1054">
            <v>0</v>
          </cell>
          <cell r="CF1054">
            <v>0</v>
          </cell>
          <cell r="CG1054">
            <v>0</v>
          </cell>
          <cell r="CH1054">
            <v>0</v>
          </cell>
          <cell r="CI1054">
            <v>0</v>
          </cell>
          <cell r="CK1054">
            <v>0</v>
          </cell>
          <cell r="CL1054">
            <v>0</v>
          </cell>
          <cell r="CM1054">
            <v>0</v>
          </cell>
          <cell r="CN1054">
            <v>0</v>
          </cell>
          <cell r="CO1054">
            <v>0</v>
          </cell>
          <cell r="CP1054">
            <v>0</v>
          </cell>
          <cell r="CQ1054">
            <v>0</v>
          </cell>
          <cell r="CR1054">
            <v>0</v>
          </cell>
          <cell r="CS1054">
            <v>0</v>
          </cell>
          <cell r="CT1054">
            <v>0</v>
          </cell>
          <cell r="CU1054">
            <v>0</v>
          </cell>
          <cell r="CW1054">
            <v>0</v>
          </cell>
          <cell r="CX1054">
            <v>10310</v>
          </cell>
          <cell r="CY1054">
            <v>10619.300000000001</v>
          </cell>
          <cell r="CZ1054">
            <v>10937.879000000001</v>
          </cell>
          <cell r="DA1054">
            <v>0</v>
          </cell>
          <cell r="DB1054">
            <v>0</v>
          </cell>
          <cell r="DC1054">
            <v>0</v>
          </cell>
          <cell r="DD1054">
            <v>0</v>
          </cell>
          <cell r="DE1054">
            <v>0</v>
          </cell>
          <cell r="DF1054">
            <v>0</v>
          </cell>
          <cell r="DG1054">
            <v>0</v>
          </cell>
          <cell r="DI1054">
            <v>0</v>
          </cell>
          <cell r="DJ1054">
            <v>0</v>
          </cell>
          <cell r="DK1054">
            <v>0</v>
          </cell>
          <cell r="DL1054">
            <v>0</v>
          </cell>
          <cell r="DM1054">
            <v>0</v>
          </cell>
          <cell r="DN1054">
            <v>0</v>
          </cell>
          <cell r="DO1054">
            <v>0</v>
          </cell>
          <cell r="DP1054">
            <v>0</v>
          </cell>
          <cell r="DQ1054">
            <v>0</v>
          </cell>
          <cell r="DR1054">
            <v>0</v>
          </cell>
          <cell r="DS1054">
            <v>0</v>
          </cell>
          <cell r="DU1054" t="str">
            <v>WCC 8AMPK-19-015</v>
          </cell>
          <cell r="DV1054">
            <v>30000</v>
          </cell>
          <cell r="DW1054">
            <v>1</v>
          </cell>
          <cell r="DX1054">
            <v>1</v>
          </cell>
          <cell r="DY1054">
            <v>30000</v>
          </cell>
          <cell r="DZ1054">
            <v>31867.179000000004</v>
          </cell>
          <cell r="EB1054">
            <v>31867.179000000004</v>
          </cell>
          <cell r="EC1054" t="str">
            <v>Def</v>
          </cell>
          <cell r="ED1054" t="str">
            <v>Local Recreational Facilities</v>
          </cell>
        </row>
        <row r="1055">
          <cell r="D1055" t="str">
            <v>PC2130342b</v>
          </cell>
          <cell r="E1055" t="str">
            <v>Half Cost Fencing</v>
          </cell>
          <cell r="F1055" t="str">
            <v>Auckland Council</v>
          </cell>
          <cell r="G1055" t="str">
            <v>Parks, sports and recreation</v>
          </cell>
          <cell r="H1055" t="str">
            <v>E170205</v>
          </cell>
          <cell r="I1055" t="str">
            <v>Local and sports parks - west management</v>
          </cell>
          <cell r="J1055" t="str">
            <v>Lifestyle and culture</v>
          </cell>
          <cell r="K1055" t="str">
            <v>Local parks services</v>
          </cell>
          <cell r="L1055" t="str">
            <v>Local parks</v>
          </cell>
          <cell r="M1055" t="str">
            <v>Local activities</v>
          </cell>
          <cell r="N1055" t="str">
            <v>Local parks services</v>
          </cell>
          <cell r="O1055" t="str">
            <v>Local parks</v>
          </cell>
          <cell r="P1055" t="str">
            <v>Lifestyle and culture</v>
          </cell>
          <cell r="Q1055" t="str">
            <v>Local parks services</v>
          </cell>
          <cell r="R1055" t="str">
            <v>Local parks</v>
          </cell>
          <cell r="S1055" t="str">
            <v>A1241205</v>
          </cell>
          <cell r="T1055" t="str">
            <v>A1241205</v>
          </cell>
          <cell r="U1055" t="str">
            <v>Local parks</v>
          </cell>
          <cell r="V1055" t="str">
            <v>L190</v>
          </cell>
          <cell r="W1055" t="str">
            <v>Waitakere Ranges</v>
          </cell>
          <cell r="X1055" t="str">
            <v>PL40810</v>
          </cell>
          <cell r="Y1055" t="str">
            <v>Expense</v>
          </cell>
          <cell r="Z1055">
            <v>20120701</v>
          </cell>
          <cell r="AA1055">
            <v>20150630</v>
          </cell>
          <cell r="AB1055">
            <v>1</v>
          </cell>
          <cell r="AC1055" t="str">
            <v>Programme</v>
          </cell>
          <cell r="AD1055">
            <v>0</v>
          </cell>
          <cell r="AE1055">
            <v>0</v>
          </cell>
          <cell r="AF1055">
            <v>1</v>
          </cell>
          <cell r="AG1055">
            <v>0</v>
          </cell>
          <cell r="AH1055">
            <v>2</v>
          </cell>
          <cell r="AI1055" t="str">
            <v>Local &amp; Sports Parks</v>
          </cell>
          <cell r="AJ1055" t="str">
            <v>Structures parks</v>
          </cell>
          <cell r="AK1055">
            <v>10</v>
          </cell>
          <cell r="AM1055">
            <v>1</v>
          </cell>
          <cell r="AT1055">
            <v>10000</v>
          </cell>
          <cell r="AU1055">
            <v>10000</v>
          </cell>
          <cell r="AV1055">
            <v>10000</v>
          </cell>
          <cell r="BD1055">
            <v>3.1E-2</v>
          </cell>
          <cell r="BE1055">
            <v>6.1930000000000041E-2</v>
          </cell>
          <cell r="BF1055">
            <v>9.3787900000000146E-2</v>
          </cell>
          <cell r="BG1055">
            <v>0.12878911280000027</v>
          </cell>
          <cell r="BH1055">
            <v>0.16491036440960039</v>
          </cell>
          <cell r="BI1055">
            <v>0.19869276497747879</v>
          </cell>
          <cell r="BJ1055">
            <v>0.23225616239684821</v>
          </cell>
          <cell r="BK1055">
            <v>0.27045610343115034</v>
          </cell>
          <cell r="BL1055">
            <v>0.31238115484437823</v>
          </cell>
          <cell r="BM1055">
            <v>0.35568973295424255</v>
          </cell>
          <cell r="BN1055">
            <v>0</v>
          </cell>
          <cell r="BO1055">
            <v>310</v>
          </cell>
          <cell r="BP1055">
            <v>619.30000000000041</v>
          </cell>
          <cell r="BQ1055">
            <v>937.8790000000015</v>
          </cell>
          <cell r="BR1055">
            <v>0</v>
          </cell>
          <cell r="BS1055">
            <v>0</v>
          </cell>
          <cell r="BT1055">
            <v>0</v>
          </cell>
          <cell r="BU1055">
            <v>0</v>
          </cell>
          <cell r="BV1055">
            <v>0</v>
          </cell>
          <cell r="BW1055">
            <v>0</v>
          </cell>
          <cell r="BX1055">
            <v>0</v>
          </cell>
          <cell r="BY1055">
            <v>0</v>
          </cell>
          <cell r="BZ1055">
            <v>10310</v>
          </cell>
          <cell r="CA1055">
            <v>10619.300000000001</v>
          </cell>
          <cell r="CB1055">
            <v>10937.879000000001</v>
          </cell>
          <cell r="CC1055">
            <v>0</v>
          </cell>
          <cell r="CD1055">
            <v>0</v>
          </cell>
          <cell r="CE1055">
            <v>0</v>
          </cell>
          <cell r="CF1055">
            <v>0</v>
          </cell>
          <cell r="CG1055">
            <v>0</v>
          </cell>
          <cell r="CH1055">
            <v>0</v>
          </cell>
          <cell r="CI1055">
            <v>0</v>
          </cell>
          <cell r="CK1055">
            <v>0</v>
          </cell>
          <cell r="CL1055">
            <v>0</v>
          </cell>
          <cell r="CM1055">
            <v>0</v>
          </cell>
          <cell r="CN1055">
            <v>0</v>
          </cell>
          <cell r="CO1055">
            <v>0</v>
          </cell>
          <cell r="CP1055">
            <v>0</v>
          </cell>
          <cell r="CQ1055">
            <v>0</v>
          </cell>
          <cell r="CR1055">
            <v>0</v>
          </cell>
          <cell r="CS1055">
            <v>0</v>
          </cell>
          <cell r="CT1055">
            <v>0</v>
          </cell>
          <cell r="CU1055">
            <v>0</v>
          </cell>
          <cell r="CW1055">
            <v>0</v>
          </cell>
          <cell r="CX1055">
            <v>10310</v>
          </cell>
          <cell r="CY1055">
            <v>10619.300000000001</v>
          </cell>
          <cell r="CZ1055">
            <v>10937.879000000001</v>
          </cell>
          <cell r="DA1055">
            <v>0</v>
          </cell>
          <cell r="DB1055">
            <v>0</v>
          </cell>
          <cell r="DC1055">
            <v>0</v>
          </cell>
          <cell r="DD1055">
            <v>0</v>
          </cell>
          <cell r="DE1055">
            <v>0</v>
          </cell>
          <cell r="DF1055">
            <v>0</v>
          </cell>
          <cell r="DG1055">
            <v>0</v>
          </cell>
          <cell r="DI1055">
            <v>0</v>
          </cell>
          <cell r="DJ1055">
            <v>0</v>
          </cell>
          <cell r="DK1055">
            <v>0</v>
          </cell>
          <cell r="DL1055">
            <v>0</v>
          </cell>
          <cell r="DM1055">
            <v>0</v>
          </cell>
          <cell r="DN1055">
            <v>0</v>
          </cell>
          <cell r="DO1055">
            <v>0</v>
          </cell>
          <cell r="DP1055">
            <v>0</v>
          </cell>
          <cell r="DQ1055">
            <v>0</v>
          </cell>
          <cell r="DR1055">
            <v>0</v>
          </cell>
          <cell r="DS1055">
            <v>0</v>
          </cell>
          <cell r="DU1055" t="str">
            <v>WCC 8AMPK-19-015</v>
          </cell>
          <cell r="DV1055">
            <v>30000</v>
          </cell>
          <cell r="DW1055">
            <v>1</v>
          </cell>
          <cell r="DX1055">
            <v>1</v>
          </cell>
          <cell r="DY1055">
            <v>30000</v>
          </cell>
          <cell r="DZ1055">
            <v>31867.179000000004</v>
          </cell>
          <cell r="EB1055">
            <v>31867.179000000004</v>
          </cell>
          <cell r="EC1055" t="str">
            <v>Def</v>
          </cell>
          <cell r="ED1055" t="str">
            <v>Local Recreational Facilities</v>
          </cell>
        </row>
        <row r="1056">
          <cell r="D1056" t="str">
            <v>PC2130342c</v>
          </cell>
          <cell r="E1056" t="str">
            <v>Half Cost Fencing</v>
          </cell>
          <cell r="F1056" t="str">
            <v>Auckland Council</v>
          </cell>
          <cell r="G1056" t="str">
            <v>Parks, sports and recreation</v>
          </cell>
          <cell r="H1056" t="str">
            <v>E170205</v>
          </cell>
          <cell r="I1056" t="str">
            <v>Local and sports parks - west management</v>
          </cell>
          <cell r="J1056" t="str">
            <v>Lifestyle and culture</v>
          </cell>
          <cell r="K1056" t="str">
            <v>Local parks services</v>
          </cell>
          <cell r="L1056" t="str">
            <v>Local parks</v>
          </cell>
          <cell r="M1056" t="str">
            <v>Local activities</v>
          </cell>
          <cell r="N1056" t="str">
            <v>Local parks services</v>
          </cell>
          <cell r="O1056" t="str">
            <v>Local parks</v>
          </cell>
          <cell r="P1056" t="str">
            <v>Lifestyle and culture</v>
          </cell>
          <cell r="Q1056" t="str">
            <v>Local parks services</v>
          </cell>
          <cell r="R1056" t="str">
            <v>Local parks</v>
          </cell>
          <cell r="S1056" t="str">
            <v>A1241205</v>
          </cell>
          <cell r="T1056" t="str">
            <v>A1241205</v>
          </cell>
          <cell r="U1056" t="str">
            <v>Local parks</v>
          </cell>
          <cell r="V1056" t="str">
            <v>L200</v>
          </cell>
          <cell r="W1056" t="str">
            <v>Whau</v>
          </cell>
          <cell r="X1056" t="str">
            <v>PL40810</v>
          </cell>
          <cell r="Y1056" t="str">
            <v>Expense</v>
          </cell>
          <cell r="Z1056">
            <v>20120701</v>
          </cell>
          <cell r="AA1056">
            <v>20150630</v>
          </cell>
          <cell r="AB1056">
            <v>1</v>
          </cell>
          <cell r="AC1056" t="str">
            <v>Programme</v>
          </cell>
          <cell r="AD1056">
            <v>0</v>
          </cell>
          <cell r="AE1056">
            <v>0</v>
          </cell>
          <cell r="AF1056">
            <v>1</v>
          </cell>
          <cell r="AG1056">
            <v>0</v>
          </cell>
          <cell r="AH1056">
            <v>2</v>
          </cell>
          <cell r="AI1056" t="str">
            <v>Local &amp; Sports Parks</v>
          </cell>
          <cell r="AJ1056" t="str">
            <v>Structures parks</v>
          </cell>
          <cell r="AK1056">
            <v>10</v>
          </cell>
          <cell r="AM1056">
            <v>1</v>
          </cell>
          <cell r="AT1056">
            <v>10000</v>
          </cell>
          <cell r="AU1056">
            <v>10000</v>
          </cell>
          <cell r="AV1056">
            <v>10000</v>
          </cell>
          <cell r="BD1056">
            <v>3.1E-2</v>
          </cell>
          <cell r="BE1056">
            <v>6.1930000000000041E-2</v>
          </cell>
          <cell r="BF1056">
            <v>9.3787900000000146E-2</v>
          </cell>
          <cell r="BG1056">
            <v>0.12878911280000027</v>
          </cell>
          <cell r="BH1056">
            <v>0.16491036440960039</v>
          </cell>
          <cell r="BI1056">
            <v>0.19869276497747879</v>
          </cell>
          <cell r="BJ1056">
            <v>0.23225616239684821</v>
          </cell>
          <cell r="BK1056">
            <v>0.27045610343115034</v>
          </cell>
          <cell r="BL1056">
            <v>0.31238115484437823</v>
          </cell>
          <cell r="BM1056">
            <v>0.35568973295424255</v>
          </cell>
          <cell r="BN1056">
            <v>0</v>
          </cell>
          <cell r="BO1056">
            <v>310</v>
          </cell>
          <cell r="BP1056">
            <v>619.30000000000041</v>
          </cell>
          <cell r="BQ1056">
            <v>937.8790000000015</v>
          </cell>
          <cell r="BR1056">
            <v>0</v>
          </cell>
          <cell r="BS1056">
            <v>0</v>
          </cell>
          <cell r="BT1056">
            <v>0</v>
          </cell>
          <cell r="BU1056">
            <v>0</v>
          </cell>
          <cell r="BV1056">
            <v>0</v>
          </cell>
          <cell r="BW1056">
            <v>0</v>
          </cell>
          <cell r="BX1056">
            <v>0</v>
          </cell>
          <cell r="BY1056">
            <v>0</v>
          </cell>
          <cell r="BZ1056">
            <v>10310</v>
          </cell>
          <cell r="CA1056">
            <v>10619.300000000001</v>
          </cell>
          <cell r="CB1056">
            <v>10937.879000000001</v>
          </cell>
          <cell r="CC1056">
            <v>0</v>
          </cell>
          <cell r="CD1056">
            <v>0</v>
          </cell>
          <cell r="CE1056">
            <v>0</v>
          </cell>
          <cell r="CF1056">
            <v>0</v>
          </cell>
          <cell r="CG1056">
            <v>0</v>
          </cell>
          <cell r="CH1056">
            <v>0</v>
          </cell>
          <cell r="CI1056">
            <v>0</v>
          </cell>
          <cell r="CK1056">
            <v>0</v>
          </cell>
          <cell r="CL1056">
            <v>0</v>
          </cell>
          <cell r="CM1056">
            <v>0</v>
          </cell>
          <cell r="CN1056">
            <v>0</v>
          </cell>
          <cell r="CO1056">
            <v>0</v>
          </cell>
          <cell r="CP1056">
            <v>0</v>
          </cell>
          <cell r="CQ1056">
            <v>0</v>
          </cell>
          <cell r="CR1056">
            <v>0</v>
          </cell>
          <cell r="CS1056">
            <v>0</v>
          </cell>
          <cell r="CT1056">
            <v>0</v>
          </cell>
          <cell r="CU1056">
            <v>0</v>
          </cell>
          <cell r="CW1056">
            <v>0</v>
          </cell>
          <cell r="CX1056">
            <v>10310</v>
          </cell>
          <cell r="CY1056">
            <v>10619.300000000001</v>
          </cell>
          <cell r="CZ1056">
            <v>10937.879000000001</v>
          </cell>
          <cell r="DA1056">
            <v>0</v>
          </cell>
          <cell r="DB1056">
            <v>0</v>
          </cell>
          <cell r="DC1056">
            <v>0</v>
          </cell>
          <cell r="DD1056">
            <v>0</v>
          </cell>
          <cell r="DE1056">
            <v>0</v>
          </cell>
          <cell r="DF1056">
            <v>0</v>
          </cell>
          <cell r="DG1056">
            <v>0</v>
          </cell>
          <cell r="DI1056">
            <v>0</v>
          </cell>
          <cell r="DJ1056">
            <v>0</v>
          </cell>
          <cell r="DK1056">
            <v>0</v>
          </cell>
          <cell r="DL1056">
            <v>0</v>
          </cell>
          <cell r="DM1056">
            <v>0</v>
          </cell>
          <cell r="DN1056">
            <v>0</v>
          </cell>
          <cell r="DO1056">
            <v>0</v>
          </cell>
          <cell r="DP1056">
            <v>0</v>
          </cell>
          <cell r="DQ1056">
            <v>0</v>
          </cell>
          <cell r="DR1056">
            <v>0</v>
          </cell>
          <cell r="DS1056">
            <v>0</v>
          </cell>
          <cell r="DU1056" t="str">
            <v>WCC 8AMPK-19-015</v>
          </cell>
          <cell r="DV1056">
            <v>30000</v>
          </cell>
          <cell r="DW1056">
            <v>1</v>
          </cell>
          <cell r="DX1056">
            <v>1</v>
          </cell>
          <cell r="DY1056">
            <v>30000</v>
          </cell>
          <cell r="DZ1056">
            <v>31867.179000000004</v>
          </cell>
          <cell r="EB1056">
            <v>31867.179000000004</v>
          </cell>
          <cell r="EC1056" t="str">
            <v>Def</v>
          </cell>
          <cell r="ED1056" t="str">
            <v>Local Recreational Facilities</v>
          </cell>
        </row>
        <row r="1057">
          <cell r="D1057" t="str">
            <v>PC2130342d</v>
          </cell>
          <cell r="E1057" t="str">
            <v>Half Cost Fencing</v>
          </cell>
          <cell r="F1057" t="str">
            <v>Auckland Council</v>
          </cell>
          <cell r="G1057" t="str">
            <v>Parks, sports and recreation</v>
          </cell>
          <cell r="H1057" t="str">
            <v>E170205</v>
          </cell>
          <cell r="I1057" t="str">
            <v>Local and sports parks - west management</v>
          </cell>
          <cell r="J1057" t="str">
            <v>Lifestyle and culture</v>
          </cell>
          <cell r="K1057" t="str">
            <v>Local parks services</v>
          </cell>
          <cell r="L1057" t="str">
            <v>Local parks</v>
          </cell>
          <cell r="M1057" t="str">
            <v>Local activities</v>
          </cell>
          <cell r="N1057" t="str">
            <v>Local parks services</v>
          </cell>
          <cell r="O1057" t="str">
            <v>Local parks</v>
          </cell>
          <cell r="P1057" t="str">
            <v>Lifestyle and culture</v>
          </cell>
          <cell r="Q1057" t="str">
            <v>Local parks services</v>
          </cell>
          <cell r="R1057" t="str">
            <v>Local parks</v>
          </cell>
          <cell r="S1057" t="str">
            <v>A1241205</v>
          </cell>
          <cell r="T1057" t="str">
            <v>A1241205</v>
          </cell>
          <cell r="U1057" t="str">
            <v>Local parks</v>
          </cell>
          <cell r="V1057" t="str">
            <v>L210</v>
          </cell>
          <cell r="W1057" t="str">
            <v>Other (Unallocated)</v>
          </cell>
          <cell r="X1057" t="str">
            <v>PL40810</v>
          </cell>
          <cell r="Y1057" t="str">
            <v>Expense</v>
          </cell>
          <cell r="Z1057">
            <v>20110701</v>
          </cell>
          <cell r="AA1057">
            <v>20220630</v>
          </cell>
          <cell r="AB1057">
            <v>1</v>
          </cell>
          <cell r="AC1057" t="str">
            <v>Programme</v>
          </cell>
          <cell r="AD1057">
            <v>0</v>
          </cell>
          <cell r="AE1057">
            <v>0</v>
          </cell>
          <cell r="AF1057">
            <v>1</v>
          </cell>
          <cell r="AG1057">
            <v>0</v>
          </cell>
          <cell r="AH1057">
            <v>2</v>
          </cell>
          <cell r="AI1057" t="str">
            <v>Local &amp; Sports Parks</v>
          </cell>
          <cell r="AJ1057" t="str">
            <v>Structures parks</v>
          </cell>
          <cell r="AK1057">
            <v>10</v>
          </cell>
          <cell r="AM1057">
            <v>1</v>
          </cell>
          <cell r="AS1057">
            <v>57225</v>
          </cell>
          <cell r="AT1057">
            <v>0</v>
          </cell>
          <cell r="AU1057">
            <v>0</v>
          </cell>
          <cell r="AV1057">
            <v>0</v>
          </cell>
          <cell r="AW1057">
            <v>30000</v>
          </cell>
          <cell r="AX1057">
            <v>30000</v>
          </cell>
          <cell r="AY1057">
            <v>30000</v>
          </cell>
          <cell r="AZ1057">
            <v>39000</v>
          </cell>
          <cell r="BA1057">
            <v>32000</v>
          </cell>
          <cell r="BB1057">
            <v>32000</v>
          </cell>
          <cell r="BC1057">
            <v>32000</v>
          </cell>
          <cell r="BD1057">
            <v>3.1E-2</v>
          </cell>
          <cell r="BE1057">
            <v>6.1930000000000041E-2</v>
          </cell>
          <cell r="BF1057">
            <v>9.3787900000000146E-2</v>
          </cell>
          <cell r="BG1057">
            <v>0.12878911280000027</v>
          </cell>
          <cell r="BH1057">
            <v>0.16491036440960039</v>
          </cell>
          <cell r="BI1057">
            <v>0.19869276497747879</v>
          </cell>
          <cell r="BJ1057">
            <v>0.23225616239684821</v>
          </cell>
          <cell r="BK1057">
            <v>0.27045610343115034</v>
          </cell>
          <cell r="BL1057">
            <v>0.31238115484437823</v>
          </cell>
          <cell r="BM1057">
            <v>0.35568973295424255</v>
          </cell>
          <cell r="BN1057">
            <v>0</v>
          </cell>
          <cell r="BO1057">
            <v>0</v>
          </cell>
          <cell r="BP1057">
            <v>0</v>
          </cell>
          <cell r="BQ1057">
            <v>0</v>
          </cell>
          <cell r="BR1057">
            <v>3863.6733840000084</v>
          </cell>
          <cell r="BS1057">
            <v>4947.3109322880118</v>
          </cell>
          <cell r="BT1057">
            <v>5960.7829493243635</v>
          </cell>
          <cell r="BU1057">
            <v>9057.9903334770806</v>
          </cell>
          <cell r="BV1057">
            <v>8654.5953097968104</v>
          </cell>
          <cell r="BW1057">
            <v>9996.1969550201029</v>
          </cell>
          <cell r="BX1057">
            <v>11382.071454535762</v>
          </cell>
          <cell r="BY1057">
            <v>57225</v>
          </cell>
          <cell r="BZ1057">
            <v>0</v>
          </cell>
          <cell r="CA1057">
            <v>0</v>
          </cell>
          <cell r="CB1057">
            <v>0</v>
          </cell>
          <cell r="CC1057">
            <v>33863.673384000009</v>
          </cell>
          <cell r="CD1057">
            <v>34947.310932288012</v>
          </cell>
          <cell r="CE1057">
            <v>35960.782949324363</v>
          </cell>
          <cell r="CF1057">
            <v>48057.990333477079</v>
          </cell>
          <cell r="CG1057">
            <v>40654.595309796809</v>
          </cell>
          <cell r="CH1057">
            <v>41996.196955020103</v>
          </cell>
          <cell r="CI1057">
            <v>43382.071454535762</v>
          </cell>
          <cell r="CK1057">
            <v>0</v>
          </cell>
          <cell r="CL1057">
            <v>0</v>
          </cell>
          <cell r="CM1057">
            <v>0</v>
          </cell>
          <cell r="CN1057">
            <v>0</v>
          </cell>
          <cell r="CO1057">
            <v>0</v>
          </cell>
          <cell r="CP1057">
            <v>0</v>
          </cell>
          <cell r="CQ1057">
            <v>0</v>
          </cell>
          <cell r="CR1057">
            <v>0</v>
          </cell>
          <cell r="CS1057">
            <v>0</v>
          </cell>
          <cell r="CT1057">
            <v>0</v>
          </cell>
          <cell r="CU1057">
            <v>0</v>
          </cell>
          <cell r="CW1057">
            <v>57225</v>
          </cell>
          <cell r="CX1057">
            <v>0</v>
          </cell>
          <cell r="CY1057">
            <v>0</v>
          </cell>
          <cell r="CZ1057">
            <v>0</v>
          </cell>
          <cell r="DA1057">
            <v>33863.673384000009</v>
          </cell>
          <cell r="DB1057">
            <v>34947.310932288012</v>
          </cell>
          <cell r="DC1057">
            <v>35960.782949324363</v>
          </cell>
          <cell r="DD1057">
            <v>48057.990333477079</v>
          </cell>
          <cell r="DE1057">
            <v>40654.595309796809</v>
          </cell>
          <cell r="DF1057">
            <v>41996.196955020103</v>
          </cell>
          <cell r="DG1057">
            <v>43382.071454535762</v>
          </cell>
          <cell r="DI1057">
            <v>0</v>
          </cell>
          <cell r="DJ1057">
            <v>0</v>
          </cell>
          <cell r="DK1057">
            <v>0</v>
          </cell>
          <cell r="DL1057">
            <v>0</v>
          </cell>
          <cell r="DM1057">
            <v>0</v>
          </cell>
          <cell r="DN1057">
            <v>0</v>
          </cell>
          <cell r="DO1057">
            <v>0</v>
          </cell>
          <cell r="DP1057">
            <v>0</v>
          </cell>
          <cell r="DQ1057">
            <v>0</v>
          </cell>
          <cell r="DR1057">
            <v>0</v>
          </cell>
          <cell r="DS1057">
            <v>0</v>
          </cell>
          <cell r="DU1057" t="str">
            <v>WCC 8AMPK-19-015</v>
          </cell>
          <cell r="DV1057">
            <v>225000</v>
          </cell>
          <cell r="DW1057">
            <v>1</v>
          </cell>
          <cell r="DX1057">
            <v>1</v>
          </cell>
          <cell r="DY1057">
            <v>225000</v>
          </cell>
          <cell r="DZ1057">
            <v>278862.62131844216</v>
          </cell>
          <cell r="EB1057">
            <v>278862.62131844216</v>
          </cell>
          <cell r="EC1057" t="str">
            <v>Def</v>
          </cell>
          <cell r="ED1057" t="str">
            <v>Local Recreational Facilities</v>
          </cell>
        </row>
        <row r="1058">
          <cell r="D1058" t="str">
            <v>PC2130353a</v>
          </cell>
          <cell r="E1058" t="str">
            <v>Lighting Programme</v>
          </cell>
          <cell r="F1058" t="str">
            <v>Auckland Council</v>
          </cell>
          <cell r="G1058" t="str">
            <v>Parks, sports and recreation</v>
          </cell>
          <cell r="H1058" t="str">
            <v>E170205</v>
          </cell>
          <cell r="I1058" t="str">
            <v>Local and sports parks - west management</v>
          </cell>
          <cell r="J1058" t="str">
            <v>Lifestyle and culture</v>
          </cell>
          <cell r="K1058" t="str">
            <v>Local parks services</v>
          </cell>
          <cell r="L1058" t="str">
            <v>Local parks</v>
          </cell>
          <cell r="M1058" t="str">
            <v>Local activities</v>
          </cell>
          <cell r="N1058" t="str">
            <v>Local parks services</v>
          </cell>
          <cell r="O1058" t="str">
            <v>Local parks</v>
          </cell>
          <cell r="P1058" t="str">
            <v>Lifestyle and culture</v>
          </cell>
          <cell r="Q1058" t="str">
            <v>Local parks services</v>
          </cell>
          <cell r="R1058" t="str">
            <v>Local parks</v>
          </cell>
          <cell r="S1058" t="str">
            <v>A1241205</v>
          </cell>
          <cell r="T1058" t="str">
            <v>A1241205</v>
          </cell>
          <cell r="U1058" t="str">
            <v>Local parks</v>
          </cell>
          <cell r="V1058" t="str">
            <v>L120</v>
          </cell>
          <cell r="W1058" t="str">
            <v>Henderson-Massey</v>
          </cell>
          <cell r="X1058" t="str">
            <v>PL40810</v>
          </cell>
          <cell r="Y1058" t="str">
            <v>Expense</v>
          </cell>
          <cell r="Z1058">
            <v>20120701</v>
          </cell>
          <cell r="AA1058">
            <v>20150630</v>
          </cell>
          <cell r="AB1058">
            <v>1</v>
          </cell>
          <cell r="AC1058" t="str">
            <v>Programme</v>
          </cell>
          <cell r="AD1058">
            <v>0</v>
          </cell>
          <cell r="AE1058">
            <v>0</v>
          </cell>
          <cell r="AF1058">
            <v>0.15</v>
          </cell>
          <cell r="AG1058">
            <v>0.85</v>
          </cell>
          <cell r="AH1058">
            <v>2</v>
          </cell>
          <cell r="AI1058" t="str">
            <v>Local &amp; Sports Parks</v>
          </cell>
          <cell r="AJ1058" t="str">
            <v>Structures parks</v>
          </cell>
          <cell r="AK1058">
            <v>20</v>
          </cell>
          <cell r="AM1058">
            <v>0.85</v>
          </cell>
          <cell r="AO1058">
            <v>0.15</v>
          </cell>
          <cell r="AT1058">
            <v>35000</v>
          </cell>
          <cell r="AU1058">
            <v>134101</v>
          </cell>
          <cell r="AV1058">
            <v>99000</v>
          </cell>
          <cell r="BD1058">
            <v>3.1E-2</v>
          </cell>
          <cell r="BE1058">
            <v>6.1930000000000041E-2</v>
          </cell>
          <cell r="BF1058">
            <v>9.3787900000000146E-2</v>
          </cell>
          <cell r="BG1058">
            <v>0.12878911280000027</v>
          </cell>
          <cell r="BH1058">
            <v>0.16491036440960039</v>
          </cell>
          <cell r="BI1058">
            <v>0.19869276497747879</v>
          </cell>
          <cell r="BJ1058">
            <v>0.23225616239684821</v>
          </cell>
          <cell r="BK1058">
            <v>0.27045610343115034</v>
          </cell>
          <cell r="BL1058">
            <v>0.31238115484437823</v>
          </cell>
          <cell r="BM1058">
            <v>0.35568973295424255</v>
          </cell>
          <cell r="BN1058">
            <v>0</v>
          </cell>
          <cell r="BO1058">
            <v>1085</v>
          </cell>
          <cell r="BP1058">
            <v>8304.8749300000054</v>
          </cell>
          <cell r="BQ1058">
            <v>9285.0021000000143</v>
          </cell>
          <cell r="BR1058">
            <v>0</v>
          </cell>
          <cell r="BS1058">
            <v>0</v>
          </cell>
          <cell r="BT1058">
            <v>0</v>
          </cell>
          <cell r="BU1058">
            <v>0</v>
          </cell>
          <cell r="BV1058">
            <v>0</v>
          </cell>
          <cell r="BW1058">
            <v>0</v>
          </cell>
          <cell r="BX1058">
            <v>0</v>
          </cell>
          <cell r="BY1058">
            <v>0</v>
          </cell>
          <cell r="BZ1058">
            <v>36085</v>
          </cell>
          <cell r="CA1058">
            <v>142405.87492999999</v>
          </cell>
          <cell r="CB1058">
            <v>108285.00210000001</v>
          </cell>
          <cell r="CC1058">
            <v>0</v>
          </cell>
          <cell r="CD1058">
            <v>0</v>
          </cell>
          <cell r="CE1058">
            <v>0</v>
          </cell>
          <cell r="CF1058">
            <v>0</v>
          </cell>
          <cell r="CG1058">
            <v>0</v>
          </cell>
          <cell r="CH1058">
            <v>0</v>
          </cell>
          <cell r="CI1058">
            <v>0</v>
          </cell>
          <cell r="CK1058">
            <v>0</v>
          </cell>
          <cell r="CL1058">
            <v>0</v>
          </cell>
          <cell r="CM1058">
            <v>0</v>
          </cell>
          <cell r="CN1058">
            <v>0</v>
          </cell>
          <cell r="CO1058">
            <v>0</v>
          </cell>
          <cell r="CP1058">
            <v>0</v>
          </cell>
          <cell r="CQ1058">
            <v>0</v>
          </cell>
          <cell r="CR1058">
            <v>0</v>
          </cell>
          <cell r="CS1058">
            <v>0</v>
          </cell>
          <cell r="CT1058">
            <v>0</v>
          </cell>
          <cell r="CU1058">
            <v>0</v>
          </cell>
          <cell r="CW1058">
            <v>0</v>
          </cell>
          <cell r="CX1058">
            <v>5412.75</v>
          </cell>
          <cell r="CY1058">
            <v>21360.881239499999</v>
          </cell>
          <cell r="CZ1058">
            <v>16242.750315000001</v>
          </cell>
          <cell r="DA1058">
            <v>0</v>
          </cell>
          <cell r="DB1058">
            <v>0</v>
          </cell>
          <cell r="DC1058">
            <v>0</v>
          </cell>
          <cell r="DD1058">
            <v>0</v>
          </cell>
          <cell r="DE1058">
            <v>0</v>
          </cell>
          <cell r="DF1058">
            <v>0</v>
          </cell>
          <cell r="DG1058">
            <v>0</v>
          </cell>
          <cell r="DI1058">
            <v>0</v>
          </cell>
          <cell r="DJ1058">
            <v>30672.25</v>
          </cell>
          <cell r="DK1058">
            <v>121044.99369049999</v>
          </cell>
          <cell r="DL1058">
            <v>92042.251785000015</v>
          </cell>
          <cell r="DM1058">
            <v>0</v>
          </cell>
          <cell r="DN1058">
            <v>0</v>
          </cell>
          <cell r="DO1058">
            <v>0</v>
          </cell>
          <cell r="DP1058">
            <v>0</v>
          </cell>
          <cell r="DQ1058">
            <v>0</v>
          </cell>
          <cell r="DR1058">
            <v>0</v>
          </cell>
          <cell r="DS1058">
            <v>0</v>
          </cell>
          <cell r="DU1058" t="str">
            <v>WCC 8AMPK-17-012</v>
          </cell>
          <cell r="DV1058">
            <v>40215.15</v>
          </cell>
          <cell r="DW1058">
            <v>1</v>
          </cell>
          <cell r="DX1058">
            <v>1</v>
          </cell>
          <cell r="DY1058">
            <v>268101</v>
          </cell>
          <cell r="DZ1058">
            <v>286775.87702999997</v>
          </cell>
          <cell r="EB1058">
            <v>286775.87702999997</v>
          </cell>
          <cell r="EC1058" t="str">
            <v>Def</v>
          </cell>
          <cell r="ED1058" t="str">
            <v>Local Recreational Facilities</v>
          </cell>
        </row>
        <row r="1059">
          <cell r="D1059" t="str">
            <v>PC2130353b</v>
          </cell>
          <cell r="E1059" t="str">
            <v>Lighting Programme</v>
          </cell>
          <cell r="F1059" t="str">
            <v>Auckland Council</v>
          </cell>
          <cell r="G1059" t="str">
            <v>Parks, sports and recreation</v>
          </cell>
          <cell r="H1059" t="str">
            <v>E170205</v>
          </cell>
          <cell r="I1059" t="str">
            <v>Local and sports parks - west management</v>
          </cell>
          <cell r="J1059" t="str">
            <v>Lifestyle and culture</v>
          </cell>
          <cell r="K1059" t="str">
            <v>Local parks services</v>
          </cell>
          <cell r="L1059" t="str">
            <v>Local parks</v>
          </cell>
          <cell r="M1059" t="str">
            <v>Local activities</v>
          </cell>
          <cell r="N1059" t="str">
            <v>Local parks services</v>
          </cell>
          <cell r="O1059" t="str">
            <v>Local parks</v>
          </cell>
          <cell r="P1059" t="str">
            <v>Lifestyle and culture</v>
          </cell>
          <cell r="Q1059" t="str">
            <v>Local parks services</v>
          </cell>
          <cell r="R1059" t="str">
            <v>Local parks</v>
          </cell>
          <cell r="S1059" t="str">
            <v>A1241205</v>
          </cell>
          <cell r="T1059" t="str">
            <v>A1241205</v>
          </cell>
          <cell r="U1059" t="str">
            <v>Local parks</v>
          </cell>
          <cell r="V1059" t="str">
            <v>L200</v>
          </cell>
          <cell r="W1059" t="str">
            <v>Whau</v>
          </cell>
          <cell r="X1059" t="str">
            <v>PL40810</v>
          </cell>
          <cell r="Y1059" t="str">
            <v>Expense</v>
          </cell>
          <cell r="Z1059">
            <v>20120701</v>
          </cell>
          <cell r="AA1059">
            <v>20130630</v>
          </cell>
          <cell r="AB1059">
            <v>1</v>
          </cell>
          <cell r="AC1059" t="str">
            <v>Programme</v>
          </cell>
          <cell r="AD1059">
            <v>0</v>
          </cell>
          <cell r="AE1059">
            <v>0</v>
          </cell>
          <cell r="AF1059">
            <v>0.15</v>
          </cell>
          <cell r="AG1059">
            <v>0.85</v>
          </cell>
          <cell r="AH1059">
            <v>2</v>
          </cell>
          <cell r="AI1059" t="str">
            <v>Local &amp; Sports Parks</v>
          </cell>
          <cell r="AJ1059" t="str">
            <v>Structures parks</v>
          </cell>
          <cell r="AK1059">
            <v>20</v>
          </cell>
          <cell r="AM1059">
            <v>0.85</v>
          </cell>
          <cell r="AO1059">
            <v>0.15</v>
          </cell>
          <cell r="AT1059">
            <v>81100</v>
          </cell>
          <cell r="BD1059">
            <v>3.1E-2</v>
          </cell>
          <cell r="BE1059">
            <v>6.1930000000000041E-2</v>
          </cell>
          <cell r="BF1059">
            <v>9.3787900000000146E-2</v>
          </cell>
          <cell r="BG1059">
            <v>0.12878911280000027</v>
          </cell>
          <cell r="BH1059">
            <v>0.16491036440960039</v>
          </cell>
          <cell r="BI1059">
            <v>0.19869276497747879</v>
          </cell>
          <cell r="BJ1059">
            <v>0.23225616239684821</v>
          </cell>
          <cell r="BK1059">
            <v>0.27045610343115034</v>
          </cell>
          <cell r="BL1059">
            <v>0.31238115484437823</v>
          </cell>
          <cell r="BM1059">
            <v>0.35568973295424255</v>
          </cell>
          <cell r="BN1059">
            <v>0</v>
          </cell>
          <cell r="BO1059">
            <v>2514.1</v>
          </cell>
          <cell r="BP1059">
            <v>0</v>
          </cell>
          <cell r="BQ1059">
            <v>0</v>
          </cell>
          <cell r="BR1059">
            <v>0</v>
          </cell>
          <cell r="BS1059">
            <v>0</v>
          </cell>
          <cell r="BT1059">
            <v>0</v>
          </cell>
          <cell r="BU1059">
            <v>0</v>
          </cell>
          <cell r="BV1059">
            <v>0</v>
          </cell>
          <cell r="BW1059">
            <v>0</v>
          </cell>
          <cell r="BX1059">
            <v>0</v>
          </cell>
          <cell r="BY1059">
            <v>0</v>
          </cell>
          <cell r="BZ1059">
            <v>83614.100000000006</v>
          </cell>
          <cell r="CA1059">
            <v>0</v>
          </cell>
          <cell r="CB1059">
            <v>0</v>
          </cell>
          <cell r="CC1059">
            <v>0</v>
          </cell>
          <cell r="CD1059">
            <v>0</v>
          </cell>
          <cell r="CE1059">
            <v>0</v>
          </cell>
          <cell r="CF1059">
            <v>0</v>
          </cell>
          <cell r="CG1059">
            <v>0</v>
          </cell>
          <cell r="CH1059">
            <v>0</v>
          </cell>
          <cell r="CI1059">
            <v>0</v>
          </cell>
          <cell r="CK1059">
            <v>0</v>
          </cell>
          <cell r="CL1059">
            <v>0</v>
          </cell>
          <cell r="CM1059">
            <v>0</v>
          </cell>
          <cell r="CN1059">
            <v>0</v>
          </cell>
          <cell r="CO1059">
            <v>0</v>
          </cell>
          <cell r="CP1059">
            <v>0</v>
          </cell>
          <cell r="CQ1059">
            <v>0</v>
          </cell>
          <cell r="CR1059">
            <v>0</v>
          </cell>
          <cell r="CS1059">
            <v>0</v>
          </cell>
          <cell r="CT1059">
            <v>0</v>
          </cell>
          <cell r="CU1059">
            <v>0</v>
          </cell>
          <cell r="CW1059">
            <v>0</v>
          </cell>
          <cell r="CX1059">
            <v>12542.115</v>
          </cell>
          <cell r="CY1059">
            <v>0</v>
          </cell>
          <cell r="CZ1059">
            <v>0</v>
          </cell>
          <cell r="DA1059">
            <v>0</v>
          </cell>
          <cell r="DB1059">
            <v>0</v>
          </cell>
          <cell r="DC1059">
            <v>0</v>
          </cell>
          <cell r="DD1059">
            <v>0</v>
          </cell>
          <cell r="DE1059">
            <v>0</v>
          </cell>
          <cell r="DF1059">
            <v>0</v>
          </cell>
          <cell r="DG1059">
            <v>0</v>
          </cell>
          <cell r="DI1059">
            <v>0</v>
          </cell>
          <cell r="DJ1059">
            <v>71071.985000000001</v>
          </cell>
          <cell r="DK1059">
            <v>0</v>
          </cell>
          <cell r="DL1059">
            <v>0</v>
          </cell>
          <cell r="DM1059">
            <v>0</v>
          </cell>
          <cell r="DN1059">
            <v>0</v>
          </cell>
          <cell r="DO1059">
            <v>0</v>
          </cell>
          <cell r="DP1059">
            <v>0</v>
          </cell>
          <cell r="DQ1059">
            <v>0</v>
          </cell>
          <cell r="DR1059">
            <v>0</v>
          </cell>
          <cell r="DS1059">
            <v>0</v>
          </cell>
          <cell r="DU1059" t="str">
            <v>WCC 8AMPK-17-012</v>
          </cell>
          <cell r="DV1059">
            <v>12165</v>
          </cell>
          <cell r="DW1059">
            <v>1</v>
          </cell>
          <cell r="DX1059">
            <v>1</v>
          </cell>
          <cell r="DY1059">
            <v>81100</v>
          </cell>
          <cell r="DZ1059">
            <v>83614.100000000006</v>
          </cell>
          <cell r="EB1059">
            <v>83614.100000000006</v>
          </cell>
          <cell r="EC1059" t="str">
            <v>Def</v>
          </cell>
          <cell r="ED1059" t="str">
            <v>Local Recreational Facilities</v>
          </cell>
        </row>
        <row r="1060">
          <cell r="D1060" t="str">
            <v>PC2130353c</v>
          </cell>
          <cell r="E1060" t="str">
            <v>Lighting Programme</v>
          </cell>
          <cell r="F1060" t="str">
            <v>Auckland Council</v>
          </cell>
          <cell r="G1060" t="str">
            <v>Parks, sports and recreation</v>
          </cell>
          <cell r="H1060" t="str">
            <v>E170205</v>
          </cell>
          <cell r="I1060" t="str">
            <v>Local and sports parks - west management</v>
          </cell>
          <cell r="J1060" t="str">
            <v>Lifestyle and culture</v>
          </cell>
          <cell r="K1060" t="str">
            <v>Local parks services</v>
          </cell>
          <cell r="L1060" t="str">
            <v>Local parks</v>
          </cell>
          <cell r="M1060" t="str">
            <v>Local activities</v>
          </cell>
          <cell r="N1060" t="str">
            <v>Local parks services</v>
          </cell>
          <cell r="O1060" t="str">
            <v>Local parks</v>
          </cell>
          <cell r="P1060" t="str">
            <v>Lifestyle and culture</v>
          </cell>
          <cell r="Q1060" t="str">
            <v>Local parks services</v>
          </cell>
          <cell r="R1060" t="str">
            <v>Local parks</v>
          </cell>
          <cell r="S1060" t="str">
            <v>A1241205</v>
          </cell>
          <cell r="T1060" t="str">
            <v>A1241205</v>
          </cell>
          <cell r="U1060" t="str">
            <v>Local parks</v>
          </cell>
          <cell r="V1060" t="str">
            <v>L210</v>
          </cell>
          <cell r="W1060" t="str">
            <v>Other (Unallocated)</v>
          </cell>
          <cell r="X1060" t="str">
            <v>PL40810</v>
          </cell>
          <cell r="Y1060" t="str">
            <v>Expense</v>
          </cell>
          <cell r="Z1060">
            <v>20100701</v>
          </cell>
          <cell r="AA1060">
            <v>20220630</v>
          </cell>
          <cell r="AB1060">
            <v>1</v>
          </cell>
          <cell r="AC1060" t="str">
            <v>Programme</v>
          </cell>
          <cell r="AD1060">
            <v>0</v>
          </cell>
          <cell r="AE1060">
            <v>0</v>
          </cell>
          <cell r="AF1060">
            <v>0.15</v>
          </cell>
          <cell r="AG1060">
            <v>0.85</v>
          </cell>
          <cell r="AH1060">
            <v>2</v>
          </cell>
          <cell r="AI1060" t="str">
            <v>Local &amp; Sports Parks</v>
          </cell>
          <cell r="AJ1060" t="str">
            <v>Structures parks</v>
          </cell>
          <cell r="AK1060">
            <v>20</v>
          </cell>
          <cell r="AM1060">
            <v>0.85</v>
          </cell>
          <cell r="AO1060">
            <v>0.15</v>
          </cell>
          <cell r="AS1060">
            <v>186968.55</v>
          </cell>
          <cell r="AT1060">
            <v>0</v>
          </cell>
          <cell r="AU1060">
            <v>0</v>
          </cell>
          <cell r="AV1060">
            <v>0</v>
          </cell>
          <cell r="AX1060">
            <v>90000</v>
          </cell>
          <cell r="AY1060">
            <v>63900</v>
          </cell>
          <cell r="AZ1060">
            <v>81900</v>
          </cell>
          <cell r="BA1060">
            <v>90000</v>
          </cell>
          <cell r="BB1060">
            <v>90000</v>
          </cell>
          <cell r="BC1060">
            <v>90000</v>
          </cell>
          <cell r="BD1060">
            <v>3.1E-2</v>
          </cell>
          <cell r="BE1060">
            <v>6.1930000000000041E-2</v>
          </cell>
          <cell r="BF1060">
            <v>9.3787900000000146E-2</v>
          </cell>
          <cell r="BG1060">
            <v>0.12878911280000027</v>
          </cell>
          <cell r="BH1060">
            <v>0.16491036440960039</v>
          </cell>
          <cell r="BI1060">
            <v>0.19869276497747879</v>
          </cell>
          <cell r="BJ1060">
            <v>0.23225616239684821</v>
          </cell>
          <cell r="BK1060">
            <v>0.27045610343115034</v>
          </cell>
          <cell r="BL1060">
            <v>0.31238115484437823</v>
          </cell>
          <cell r="BM1060">
            <v>0.35568973295424255</v>
          </cell>
          <cell r="BN1060">
            <v>0</v>
          </cell>
          <cell r="BO1060">
            <v>0</v>
          </cell>
          <cell r="BP1060">
            <v>0</v>
          </cell>
          <cell r="BQ1060">
            <v>0</v>
          </cell>
          <cell r="BR1060">
            <v>0</v>
          </cell>
          <cell r="BS1060">
            <v>14841.932796864035</v>
          </cell>
          <cell r="BT1060">
            <v>12696.467682060895</v>
          </cell>
          <cell r="BU1060">
            <v>19021.779700301868</v>
          </cell>
          <cell r="BV1060">
            <v>24341.049308803529</v>
          </cell>
          <cell r="BW1060">
            <v>28114.303935994041</v>
          </cell>
          <cell r="BX1060">
            <v>32012.075965881832</v>
          </cell>
          <cell r="BY1060">
            <v>186968.55</v>
          </cell>
          <cell r="BZ1060">
            <v>0</v>
          </cell>
          <cell r="CA1060">
            <v>0</v>
          </cell>
          <cell r="CB1060">
            <v>0</v>
          </cell>
          <cell r="CC1060">
            <v>0</v>
          </cell>
          <cell r="CD1060">
            <v>104841.93279686404</v>
          </cell>
          <cell r="CE1060">
            <v>76596.467682060902</v>
          </cell>
          <cell r="CF1060">
            <v>100921.77970030186</v>
          </cell>
          <cell r="CG1060">
            <v>114341.04930880353</v>
          </cell>
          <cell r="CH1060">
            <v>118114.30393599404</v>
          </cell>
          <cell r="CI1060">
            <v>122012.07596588183</v>
          </cell>
          <cell r="CK1060">
            <v>0</v>
          </cell>
          <cell r="CL1060">
            <v>0</v>
          </cell>
          <cell r="CM1060">
            <v>0</v>
          </cell>
          <cell r="CN1060">
            <v>0</v>
          </cell>
          <cell r="CO1060">
            <v>0</v>
          </cell>
          <cell r="CP1060">
            <v>0</v>
          </cell>
          <cell r="CQ1060">
            <v>0</v>
          </cell>
          <cell r="CR1060">
            <v>0</v>
          </cell>
          <cell r="CS1060">
            <v>0</v>
          </cell>
          <cell r="CT1060">
            <v>0</v>
          </cell>
          <cell r="CU1060">
            <v>0</v>
          </cell>
          <cell r="CW1060">
            <v>28045.282499999998</v>
          </cell>
          <cell r="CX1060">
            <v>0</v>
          </cell>
          <cell r="CY1060">
            <v>0</v>
          </cell>
          <cell r="CZ1060">
            <v>0</v>
          </cell>
          <cell r="DA1060">
            <v>0</v>
          </cell>
          <cell r="DB1060">
            <v>15726.289919529605</v>
          </cell>
          <cell r="DC1060">
            <v>11489.470152309135</v>
          </cell>
          <cell r="DD1060">
            <v>15138.266955045279</v>
          </cell>
          <cell r="DE1060">
            <v>17151.15739632053</v>
          </cell>
          <cell r="DF1060">
            <v>17717.145590399105</v>
          </cell>
          <cell r="DG1060">
            <v>18301.811394882272</v>
          </cell>
          <cell r="DI1060">
            <v>158923.26749999999</v>
          </cell>
          <cell r="DJ1060">
            <v>0</v>
          </cell>
          <cell r="DK1060">
            <v>0</v>
          </cell>
          <cell r="DL1060">
            <v>0</v>
          </cell>
          <cell r="DM1060">
            <v>0</v>
          </cell>
          <cell r="DN1060">
            <v>89115.642877334438</v>
          </cell>
          <cell r="DO1060">
            <v>65106.997529751767</v>
          </cell>
          <cell r="DP1060">
            <v>85783.512745256579</v>
          </cell>
          <cell r="DQ1060">
            <v>97189.891912482999</v>
          </cell>
          <cell r="DR1060">
            <v>100397.15834559493</v>
          </cell>
          <cell r="DS1060">
            <v>103710.26457099956</v>
          </cell>
          <cell r="DU1060" t="str">
            <v>WCC 8AMPK-17-012</v>
          </cell>
          <cell r="DV1060">
            <v>75870</v>
          </cell>
          <cell r="DW1060">
            <v>1</v>
          </cell>
          <cell r="DX1060">
            <v>1</v>
          </cell>
          <cell r="DY1060">
            <v>505800</v>
          </cell>
          <cell r="DZ1060">
            <v>636827.60938990617</v>
          </cell>
          <cell r="EB1060">
            <v>636827.60938990617</v>
          </cell>
          <cell r="EC1060" t="str">
            <v>Def</v>
          </cell>
          <cell r="ED1060" t="str">
            <v>Local Recreational Facilities</v>
          </cell>
        </row>
        <row r="1061">
          <cell r="D1061" t="str">
            <v>PC2130357</v>
          </cell>
          <cell r="E1061" t="str">
            <v>Native Revegetation Programme</v>
          </cell>
          <cell r="F1061" t="str">
            <v>Auckland Council</v>
          </cell>
          <cell r="G1061" t="str">
            <v>Parks, sports and recreation</v>
          </cell>
          <cell r="H1061" t="str">
            <v>E170205</v>
          </cell>
          <cell r="I1061" t="str">
            <v>Local and sports parks - west management</v>
          </cell>
          <cell r="J1061" t="str">
            <v>Lifestyle and culture</v>
          </cell>
          <cell r="K1061" t="str">
            <v>Local parks services</v>
          </cell>
          <cell r="L1061" t="str">
            <v>Local parks</v>
          </cell>
          <cell r="M1061" t="str">
            <v>Local activities</v>
          </cell>
          <cell r="N1061" t="str">
            <v>Local parks services</v>
          </cell>
          <cell r="O1061" t="str">
            <v>Local parks</v>
          </cell>
          <cell r="P1061" t="str">
            <v>Lifestyle and culture</v>
          </cell>
          <cell r="Q1061" t="str">
            <v>Local parks services</v>
          </cell>
          <cell r="R1061" t="str">
            <v>Local parks</v>
          </cell>
          <cell r="S1061" t="str">
            <v>A1241205</v>
          </cell>
          <cell r="T1061" t="str">
            <v>A1241205</v>
          </cell>
          <cell r="U1061" t="str">
            <v>Local parks</v>
          </cell>
          <cell r="V1061" t="str">
            <v>L120</v>
          </cell>
          <cell r="W1061" t="str">
            <v>Henderson-Massey</v>
          </cell>
          <cell r="X1061" t="str">
            <v>PL40810</v>
          </cell>
          <cell r="Y1061" t="str">
            <v>Expense</v>
          </cell>
          <cell r="Z1061">
            <v>20120701</v>
          </cell>
          <cell r="AA1061">
            <v>20150630</v>
          </cell>
          <cell r="AB1061">
            <v>1</v>
          </cell>
          <cell r="AC1061" t="str">
            <v>Programme</v>
          </cell>
          <cell r="AD1061">
            <v>1</v>
          </cell>
          <cell r="AE1061">
            <v>0</v>
          </cell>
          <cell r="AF1061">
            <v>0</v>
          </cell>
          <cell r="AG1061">
            <v>0</v>
          </cell>
          <cell r="AH1061">
            <v>2</v>
          </cell>
          <cell r="AI1061" t="str">
            <v>Local &amp; Sports Parks</v>
          </cell>
          <cell r="AJ1061" t="str">
            <v>Structures parks</v>
          </cell>
          <cell r="AK1061">
            <v>50</v>
          </cell>
          <cell r="AM1061">
            <v>1</v>
          </cell>
          <cell r="AT1061">
            <v>54000</v>
          </cell>
          <cell r="AU1061">
            <v>54000</v>
          </cell>
          <cell r="AV1061">
            <v>54000</v>
          </cell>
          <cell r="BD1061">
            <v>3.1E-2</v>
          </cell>
          <cell r="BE1061">
            <v>6.1930000000000041E-2</v>
          </cell>
          <cell r="BF1061">
            <v>9.3787900000000146E-2</v>
          </cell>
          <cell r="BG1061">
            <v>0.12878911280000027</v>
          </cell>
          <cell r="BH1061">
            <v>0.16491036440960039</v>
          </cell>
          <cell r="BI1061">
            <v>0.19869276497747879</v>
          </cell>
          <cell r="BJ1061">
            <v>0.23225616239684821</v>
          </cell>
          <cell r="BK1061">
            <v>0.27045610343115034</v>
          </cell>
          <cell r="BL1061">
            <v>0.31238115484437823</v>
          </cell>
          <cell r="BM1061">
            <v>0.35568973295424255</v>
          </cell>
          <cell r="BN1061">
            <v>0</v>
          </cell>
          <cell r="BO1061">
            <v>1674</v>
          </cell>
          <cell r="BP1061">
            <v>3344.2200000000021</v>
          </cell>
          <cell r="BQ1061">
            <v>5064.5466000000079</v>
          </cell>
          <cell r="BR1061">
            <v>0</v>
          </cell>
          <cell r="BS1061">
            <v>0</v>
          </cell>
          <cell r="BT1061">
            <v>0</v>
          </cell>
          <cell r="BU1061">
            <v>0</v>
          </cell>
          <cell r="BV1061">
            <v>0</v>
          </cell>
          <cell r="BW1061">
            <v>0</v>
          </cell>
          <cell r="BX1061">
            <v>0</v>
          </cell>
          <cell r="BY1061">
            <v>0</v>
          </cell>
          <cell r="BZ1061">
            <v>55674</v>
          </cell>
          <cell r="CA1061">
            <v>57344.22</v>
          </cell>
          <cell r="CB1061">
            <v>59064.546600000009</v>
          </cell>
          <cell r="CC1061">
            <v>0</v>
          </cell>
          <cell r="CD1061">
            <v>0</v>
          </cell>
          <cell r="CE1061">
            <v>0</v>
          </cell>
          <cell r="CF1061">
            <v>0</v>
          </cell>
          <cell r="CG1061">
            <v>0</v>
          </cell>
          <cell r="CH1061">
            <v>0</v>
          </cell>
          <cell r="CI1061">
            <v>0</v>
          </cell>
          <cell r="CK1061">
            <v>0</v>
          </cell>
          <cell r="CL1061">
            <v>55674</v>
          </cell>
          <cell r="CM1061">
            <v>57344.22</v>
          </cell>
          <cell r="CN1061">
            <v>59064.546600000009</v>
          </cell>
          <cell r="CO1061">
            <v>0</v>
          </cell>
          <cell r="CP1061">
            <v>0</v>
          </cell>
          <cell r="CQ1061">
            <v>0</v>
          </cell>
          <cell r="CR1061">
            <v>0</v>
          </cell>
          <cell r="CS1061">
            <v>0</v>
          </cell>
          <cell r="CT1061">
            <v>0</v>
          </cell>
          <cell r="CU1061">
            <v>0</v>
          </cell>
          <cell r="CW1061">
            <v>0</v>
          </cell>
          <cell r="CX1061">
            <v>0</v>
          </cell>
          <cell r="CY1061">
            <v>0</v>
          </cell>
          <cell r="CZ1061">
            <v>0</v>
          </cell>
          <cell r="DA1061">
            <v>0</v>
          </cell>
          <cell r="DB1061">
            <v>0</v>
          </cell>
          <cell r="DC1061">
            <v>0</v>
          </cell>
          <cell r="DD1061">
            <v>0</v>
          </cell>
          <cell r="DE1061">
            <v>0</v>
          </cell>
          <cell r="DF1061">
            <v>0</v>
          </cell>
          <cell r="DG1061">
            <v>0</v>
          </cell>
          <cell r="DI1061">
            <v>0</v>
          </cell>
          <cell r="DJ1061">
            <v>0</v>
          </cell>
          <cell r="DK1061">
            <v>0</v>
          </cell>
          <cell r="DL1061">
            <v>0</v>
          </cell>
          <cell r="DM1061">
            <v>0</v>
          </cell>
          <cell r="DN1061">
            <v>0</v>
          </cell>
          <cell r="DO1061">
            <v>0</v>
          </cell>
          <cell r="DP1061">
            <v>0</v>
          </cell>
          <cell r="DQ1061">
            <v>0</v>
          </cell>
          <cell r="DR1061">
            <v>0</v>
          </cell>
          <cell r="DS1061">
            <v>0</v>
          </cell>
          <cell r="DU1061" t="str">
            <v>WCC 8AMPK-18-019</v>
          </cell>
          <cell r="DV1061">
            <v>0</v>
          </cell>
          <cell r="DW1061">
            <v>0</v>
          </cell>
          <cell r="DX1061">
            <v>4</v>
          </cell>
          <cell r="DY1061">
            <v>162000</v>
          </cell>
          <cell r="DZ1061">
            <v>172082.7666</v>
          </cell>
          <cell r="EB1061">
            <v>172082.7666</v>
          </cell>
          <cell r="EC1061" t="str">
            <v>Def</v>
          </cell>
          <cell r="ED1061" t="str">
            <v>Local Recreational Facilities</v>
          </cell>
        </row>
        <row r="1062">
          <cell r="D1062" t="str">
            <v>PC2130357</v>
          </cell>
          <cell r="E1062" t="str">
            <v>Native Revegetation Programme</v>
          </cell>
          <cell r="F1062" t="str">
            <v>Auckland Council</v>
          </cell>
          <cell r="G1062" t="str">
            <v>Parks, sports and recreation</v>
          </cell>
          <cell r="H1062" t="str">
            <v>E170205</v>
          </cell>
          <cell r="I1062" t="str">
            <v>Local and sports parks - west management</v>
          </cell>
          <cell r="J1062" t="str">
            <v>Lifestyle and culture</v>
          </cell>
          <cell r="K1062" t="str">
            <v>Local parks services</v>
          </cell>
          <cell r="L1062" t="str">
            <v>Local parks</v>
          </cell>
          <cell r="M1062" t="str">
            <v>Local activities</v>
          </cell>
          <cell r="N1062" t="str">
            <v>Local parks services</v>
          </cell>
          <cell r="O1062" t="str">
            <v>Local parks</v>
          </cell>
          <cell r="P1062" t="str">
            <v>Lifestyle and culture</v>
          </cell>
          <cell r="Q1062" t="str">
            <v>Local parks services</v>
          </cell>
          <cell r="R1062" t="str">
            <v>Local parks</v>
          </cell>
          <cell r="S1062" t="str">
            <v>A1241205</v>
          </cell>
          <cell r="T1062" t="str">
            <v>A1241205</v>
          </cell>
          <cell r="U1062" t="str">
            <v>Local parks</v>
          </cell>
          <cell r="V1062" t="str">
            <v>L190</v>
          </cell>
          <cell r="W1062" t="str">
            <v>Waitakere Ranges</v>
          </cell>
          <cell r="X1062" t="str">
            <v>PL40810</v>
          </cell>
          <cell r="Y1062" t="str">
            <v>Expense</v>
          </cell>
          <cell r="Z1062">
            <v>20120701</v>
          </cell>
          <cell r="AA1062">
            <v>20150630</v>
          </cell>
          <cell r="AB1062">
            <v>1</v>
          </cell>
          <cell r="AC1062" t="str">
            <v>Programme</v>
          </cell>
          <cell r="AD1062">
            <v>1</v>
          </cell>
          <cell r="AE1062">
            <v>0</v>
          </cell>
          <cell r="AF1062">
            <v>0</v>
          </cell>
          <cell r="AG1062">
            <v>0</v>
          </cell>
          <cell r="AH1062">
            <v>2</v>
          </cell>
          <cell r="AI1062" t="str">
            <v>Local &amp; Sports Parks</v>
          </cell>
          <cell r="AJ1062" t="str">
            <v>Structures parks</v>
          </cell>
          <cell r="AK1062">
            <v>50</v>
          </cell>
          <cell r="AM1062">
            <v>1</v>
          </cell>
          <cell r="AT1062">
            <v>15000</v>
          </cell>
          <cell r="AU1062">
            <v>15000</v>
          </cell>
          <cell r="AV1062">
            <v>15000</v>
          </cell>
          <cell r="BD1062">
            <v>3.1E-2</v>
          </cell>
          <cell r="BE1062">
            <v>6.1930000000000041E-2</v>
          </cell>
          <cell r="BF1062">
            <v>9.3787900000000146E-2</v>
          </cell>
          <cell r="BG1062">
            <v>0.12878911280000027</v>
          </cell>
          <cell r="BH1062">
            <v>0.16491036440960039</v>
          </cell>
          <cell r="BI1062">
            <v>0.19869276497747879</v>
          </cell>
          <cell r="BJ1062">
            <v>0.23225616239684821</v>
          </cell>
          <cell r="BK1062">
            <v>0.27045610343115034</v>
          </cell>
          <cell r="BL1062">
            <v>0.31238115484437823</v>
          </cell>
          <cell r="BM1062">
            <v>0.35568973295424255</v>
          </cell>
          <cell r="BN1062">
            <v>0</v>
          </cell>
          <cell r="BO1062">
            <v>465</v>
          </cell>
          <cell r="BP1062">
            <v>928.95000000000061</v>
          </cell>
          <cell r="BQ1062">
            <v>1406.8185000000021</v>
          </cell>
          <cell r="BR1062">
            <v>0</v>
          </cell>
          <cell r="BS1062">
            <v>0</v>
          </cell>
          <cell r="BT1062">
            <v>0</v>
          </cell>
          <cell r="BU1062">
            <v>0</v>
          </cell>
          <cell r="BV1062">
            <v>0</v>
          </cell>
          <cell r="BW1062">
            <v>0</v>
          </cell>
          <cell r="BX1062">
            <v>0</v>
          </cell>
          <cell r="BY1062">
            <v>0</v>
          </cell>
          <cell r="BZ1062">
            <v>15465</v>
          </cell>
          <cell r="CA1062">
            <v>15928.95</v>
          </cell>
          <cell r="CB1062">
            <v>16406.818500000001</v>
          </cell>
          <cell r="CC1062">
            <v>0</v>
          </cell>
          <cell r="CD1062">
            <v>0</v>
          </cell>
          <cell r="CE1062">
            <v>0</v>
          </cell>
          <cell r="CF1062">
            <v>0</v>
          </cell>
          <cell r="CG1062">
            <v>0</v>
          </cell>
          <cell r="CH1062">
            <v>0</v>
          </cell>
          <cell r="CI1062">
            <v>0</v>
          </cell>
          <cell r="CK1062">
            <v>0</v>
          </cell>
          <cell r="CL1062">
            <v>15465</v>
          </cell>
          <cell r="CM1062">
            <v>15928.95</v>
          </cell>
          <cell r="CN1062">
            <v>16406.818500000001</v>
          </cell>
          <cell r="CO1062">
            <v>0</v>
          </cell>
          <cell r="CP1062">
            <v>0</v>
          </cell>
          <cell r="CQ1062">
            <v>0</v>
          </cell>
          <cell r="CR1062">
            <v>0</v>
          </cell>
          <cell r="CS1062">
            <v>0</v>
          </cell>
          <cell r="CT1062">
            <v>0</v>
          </cell>
          <cell r="CU1062">
            <v>0</v>
          </cell>
          <cell r="CW1062">
            <v>0</v>
          </cell>
          <cell r="CX1062">
            <v>0</v>
          </cell>
          <cell r="CY1062">
            <v>0</v>
          </cell>
          <cell r="CZ1062">
            <v>0</v>
          </cell>
          <cell r="DA1062">
            <v>0</v>
          </cell>
          <cell r="DB1062">
            <v>0</v>
          </cell>
          <cell r="DC1062">
            <v>0</v>
          </cell>
          <cell r="DD1062">
            <v>0</v>
          </cell>
          <cell r="DE1062">
            <v>0</v>
          </cell>
          <cell r="DF1062">
            <v>0</v>
          </cell>
          <cell r="DG1062">
            <v>0</v>
          </cell>
          <cell r="DI1062">
            <v>0</v>
          </cell>
          <cell r="DJ1062">
            <v>0</v>
          </cell>
          <cell r="DK1062">
            <v>0</v>
          </cell>
          <cell r="DL1062">
            <v>0</v>
          </cell>
          <cell r="DM1062">
            <v>0</v>
          </cell>
          <cell r="DN1062">
            <v>0</v>
          </cell>
          <cell r="DO1062">
            <v>0</v>
          </cell>
          <cell r="DP1062">
            <v>0</v>
          </cell>
          <cell r="DQ1062">
            <v>0</v>
          </cell>
          <cell r="DR1062">
            <v>0</v>
          </cell>
          <cell r="DS1062">
            <v>0</v>
          </cell>
          <cell r="DU1062" t="str">
            <v>WCC 8AMPK-18-019</v>
          </cell>
          <cell r="DV1062">
            <v>0</v>
          </cell>
          <cell r="DW1062">
            <v>0</v>
          </cell>
          <cell r="DX1062">
            <v>4</v>
          </cell>
          <cell r="DY1062">
            <v>45000</v>
          </cell>
          <cell r="DZ1062">
            <v>47800.768500000006</v>
          </cell>
          <cell r="EB1062">
            <v>47800.768500000006</v>
          </cell>
          <cell r="EC1062" t="str">
            <v>Def</v>
          </cell>
          <cell r="ED1062" t="str">
            <v>Local Recreational Facilities</v>
          </cell>
        </row>
        <row r="1063">
          <cell r="D1063" t="str">
            <v>PC2130357</v>
          </cell>
          <cell r="E1063" t="str">
            <v>Native Revegetation Programme</v>
          </cell>
          <cell r="F1063" t="str">
            <v>Auckland Council</v>
          </cell>
          <cell r="G1063" t="str">
            <v>Parks, sports and recreation</v>
          </cell>
          <cell r="H1063" t="str">
            <v>E170205</v>
          </cell>
          <cell r="I1063" t="str">
            <v>Local and sports parks - west management</v>
          </cell>
          <cell r="J1063" t="str">
            <v>Lifestyle and culture</v>
          </cell>
          <cell r="K1063" t="str">
            <v>Local parks services</v>
          </cell>
          <cell r="L1063" t="str">
            <v>Local parks</v>
          </cell>
          <cell r="M1063" t="str">
            <v>Local activities</v>
          </cell>
          <cell r="N1063" t="str">
            <v>Local parks services</v>
          </cell>
          <cell r="O1063" t="str">
            <v>Local parks</v>
          </cell>
          <cell r="P1063" t="str">
            <v>Lifestyle and culture</v>
          </cell>
          <cell r="Q1063" t="str">
            <v>Local parks services</v>
          </cell>
          <cell r="R1063" t="str">
            <v>Local parks</v>
          </cell>
          <cell r="S1063" t="str">
            <v>A1241205</v>
          </cell>
          <cell r="T1063" t="str">
            <v>A1241205</v>
          </cell>
          <cell r="U1063" t="str">
            <v>Local parks</v>
          </cell>
          <cell r="V1063" t="str">
            <v>L200</v>
          </cell>
          <cell r="W1063" t="str">
            <v>Whau</v>
          </cell>
          <cell r="X1063" t="str">
            <v>PL40810</v>
          </cell>
          <cell r="Y1063" t="str">
            <v>Expense</v>
          </cell>
          <cell r="Z1063">
            <v>20120701</v>
          </cell>
          <cell r="AA1063">
            <v>20150630</v>
          </cell>
          <cell r="AB1063">
            <v>1</v>
          </cell>
          <cell r="AC1063" t="str">
            <v>Programme</v>
          </cell>
          <cell r="AD1063">
            <v>1</v>
          </cell>
          <cell r="AE1063">
            <v>0</v>
          </cell>
          <cell r="AF1063">
            <v>0</v>
          </cell>
          <cell r="AG1063">
            <v>0</v>
          </cell>
          <cell r="AH1063">
            <v>2</v>
          </cell>
          <cell r="AI1063" t="str">
            <v>Local &amp; Sports Parks</v>
          </cell>
          <cell r="AJ1063" t="str">
            <v>Structures parks</v>
          </cell>
          <cell r="AK1063">
            <v>50</v>
          </cell>
          <cell r="AM1063">
            <v>1</v>
          </cell>
          <cell r="AT1063">
            <v>32000</v>
          </cell>
          <cell r="AU1063">
            <v>32000</v>
          </cell>
          <cell r="AV1063">
            <v>32000</v>
          </cell>
          <cell r="BD1063">
            <v>3.1E-2</v>
          </cell>
          <cell r="BE1063">
            <v>6.1930000000000041E-2</v>
          </cell>
          <cell r="BF1063">
            <v>9.3787900000000146E-2</v>
          </cell>
          <cell r="BG1063">
            <v>0.12878911280000027</v>
          </cell>
          <cell r="BH1063">
            <v>0.16491036440960039</v>
          </cell>
          <cell r="BI1063">
            <v>0.19869276497747879</v>
          </cell>
          <cell r="BJ1063">
            <v>0.23225616239684821</v>
          </cell>
          <cell r="BK1063">
            <v>0.27045610343115034</v>
          </cell>
          <cell r="BL1063">
            <v>0.31238115484437823</v>
          </cell>
          <cell r="BM1063">
            <v>0.35568973295424255</v>
          </cell>
          <cell r="BN1063">
            <v>0</v>
          </cell>
          <cell r="BO1063">
            <v>992</v>
          </cell>
          <cell r="BP1063">
            <v>1981.7600000000014</v>
          </cell>
          <cell r="BQ1063">
            <v>3001.2128000000048</v>
          </cell>
          <cell r="BR1063">
            <v>0</v>
          </cell>
          <cell r="BS1063">
            <v>0</v>
          </cell>
          <cell r="BT1063">
            <v>0</v>
          </cell>
          <cell r="BU1063">
            <v>0</v>
          </cell>
          <cell r="BV1063">
            <v>0</v>
          </cell>
          <cell r="BW1063">
            <v>0</v>
          </cell>
          <cell r="BX1063">
            <v>0</v>
          </cell>
          <cell r="BY1063">
            <v>0</v>
          </cell>
          <cell r="BZ1063">
            <v>32992</v>
          </cell>
          <cell r="CA1063">
            <v>33981.760000000002</v>
          </cell>
          <cell r="CB1063">
            <v>35001.212800000008</v>
          </cell>
          <cell r="CC1063">
            <v>0</v>
          </cell>
          <cell r="CD1063">
            <v>0</v>
          </cell>
          <cell r="CE1063">
            <v>0</v>
          </cell>
          <cell r="CF1063">
            <v>0</v>
          </cell>
          <cell r="CG1063">
            <v>0</v>
          </cell>
          <cell r="CH1063">
            <v>0</v>
          </cell>
          <cell r="CI1063">
            <v>0</v>
          </cell>
          <cell r="CK1063">
            <v>0</v>
          </cell>
          <cell r="CL1063">
            <v>32992</v>
          </cell>
          <cell r="CM1063">
            <v>33981.760000000002</v>
          </cell>
          <cell r="CN1063">
            <v>35001.212800000008</v>
          </cell>
          <cell r="CO1063">
            <v>0</v>
          </cell>
          <cell r="CP1063">
            <v>0</v>
          </cell>
          <cell r="CQ1063">
            <v>0</v>
          </cell>
          <cell r="CR1063">
            <v>0</v>
          </cell>
          <cell r="CS1063">
            <v>0</v>
          </cell>
          <cell r="CT1063">
            <v>0</v>
          </cell>
          <cell r="CU1063">
            <v>0</v>
          </cell>
          <cell r="CW1063">
            <v>0</v>
          </cell>
          <cell r="CX1063">
            <v>0</v>
          </cell>
          <cell r="CY1063">
            <v>0</v>
          </cell>
          <cell r="CZ1063">
            <v>0</v>
          </cell>
          <cell r="DA1063">
            <v>0</v>
          </cell>
          <cell r="DB1063">
            <v>0</v>
          </cell>
          <cell r="DC1063">
            <v>0</v>
          </cell>
          <cell r="DD1063">
            <v>0</v>
          </cell>
          <cell r="DE1063">
            <v>0</v>
          </cell>
          <cell r="DF1063">
            <v>0</v>
          </cell>
          <cell r="DG1063">
            <v>0</v>
          </cell>
          <cell r="DI1063">
            <v>0</v>
          </cell>
          <cell r="DJ1063">
            <v>0</v>
          </cell>
          <cell r="DK1063">
            <v>0</v>
          </cell>
          <cell r="DL1063">
            <v>0</v>
          </cell>
          <cell r="DM1063">
            <v>0</v>
          </cell>
          <cell r="DN1063">
            <v>0</v>
          </cell>
          <cell r="DO1063">
            <v>0</v>
          </cell>
          <cell r="DP1063">
            <v>0</v>
          </cell>
          <cell r="DQ1063">
            <v>0</v>
          </cell>
          <cell r="DR1063">
            <v>0</v>
          </cell>
          <cell r="DS1063">
            <v>0</v>
          </cell>
          <cell r="DU1063" t="str">
            <v>WCC 8AMPK-18-019</v>
          </cell>
          <cell r="DV1063">
            <v>0</v>
          </cell>
          <cell r="DW1063">
            <v>0</v>
          </cell>
          <cell r="DX1063">
            <v>4</v>
          </cell>
          <cell r="DY1063">
            <v>96000</v>
          </cell>
          <cell r="DZ1063">
            <v>101974.97280000002</v>
          </cell>
          <cell r="EB1063">
            <v>101974.97280000002</v>
          </cell>
          <cell r="EC1063" t="str">
            <v>Def</v>
          </cell>
          <cell r="ED1063" t="str">
            <v>Local Recreational Facilities</v>
          </cell>
        </row>
        <row r="1064">
          <cell r="D1064" t="str">
            <v>PC2130357</v>
          </cell>
          <cell r="E1064" t="str">
            <v>Native Revegetation Programme</v>
          </cell>
          <cell r="F1064" t="str">
            <v>Auckland Council</v>
          </cell>
          <cell r="G1064" t="str">
            <v>Parks, sports and recreation</v>
          </cell>
          <cell r="H1064" t="str">
            <v>E170205</v>
          </cell>
          <cell r="I1064" t="str">
            <v>Local and sports parks - west management</v>
          </cell>
          <cell r="J1064" t="str">
            <v>Lifestyle and culture</v>
          </cell>
          <cell r="K1064" t="str">
            <v>Local parks services</v>
          </cell>
          <cell r="L1064" t="str">
            <v>Local parks</v>
          </cell>
          <cell r="M1064" t="str">
            <v>Local activities</v>
          </cell>
          <cell r="N1064" t="str">
            <v>Local parks services</v>
          </cell>
          <cell r="O1064" t="str">
            <v>Local parks</v>
          </cell>
          <cell r="P1064" t="str">
            <v>Lifestyle and culture</v>
          </cell>
          <cell r="Q1064" t="str">
            <v>Local parks services</v>
          </cell>
          <cell r="R1064" t="str">
            <v>Local parks</v>
          </cell>
          <cell r="S1064" t="str">
            <v>A1241205</v>
          </cell>
          <cell r="T1064" t="str">
            <v>A1241205</v>
          </cell>
          <cell r="U1064" t="str">
            <v>Local parks</v>
          </cell>
          <cell r="V1064" t="str">
            <v>L210</v>
          </cell>
          <cell r="W1064" t="str">
            <v>Other (Unallocated)</v>
          </cell>
          <cell r="X1064" t="str">
            <v>PL40810</v>
          </cell>
          <cell r="Y1064" t="str">
            <v>Expense</v>
          </cell>
          <cell r="Z1064">
            <v>20100701</v>
          </cell>
          <cell r="AA1064">
            <v>20220630</v>
          </cell>
          <cell r="AB1064">
            <v>1</v>
          </cell>
          <cell r="AC1064" t="str">
            <v>Programme</v>
          </cell>
          <cell r="AD1064">
            <v>1</v>
          </cell>
          <cell r="AE1064">
            <v>0</v>
          </cell>
          <cell r="AF1064">
            <v>0</v>
          </cell>
          <cell r="AG1064">
            <v>0</v>
          </cell>
          <cell r="AH1064">
            <v>2</v>
          </cell>
          <cell r="AI1064" t="str">
            <v>Local &amp; Sports Parks</v>
          </cell>
          <cell r="AJ1064" t="str">
            <v>Structures parks</v>
          </cell>
          <cell r="AK1064">
            <v>50</v>
          </cell>
          <cell r="AM1064">
            <v>1</v>
          </cell>
          <cell r="AS1064">
            <v>85811.98</v>
          </cell>
          <cell r="AT1064">
            <v>0</v>
          </cell>
          <cell r="AU1064">
            <v>0</v>
          </cell>
          <cell r="AV1064">
            <v>0</v>
          </cell>
          <cell r="AW1064">
            <v>101000</v>
          </cell>
          <cell r="AX1064">
            <v>101000</v>
          </cell>
          <cell r="AY1064">
            <v>101000</v>
          </cell>
          <cell r="AZ1064">
            <v>101000</v>
          </cell>
          <cell r="BA1064">
            <v>100000</v>
          </cell>
          <cell r="BB1064">
            <v>100000</v>
          </cell>
          <cell r="BC1064">
            <v>100000</v>
          </cell>
          <cell r="BD1064">
            <v>3.1E-2</v>
          </cell>
          <cell r="BE1064">
            <v>6.1930000000000041E-2</v>
          </cell>
          <cell r="BF1064">
            <v>9.3787900000000146E-2</v>
          </cell>
          <cell r="BG1064">
            <v>0.12878911280000027</v>
          </cell>
          <cell r="BH1064">
            <v>0.16491036440960039</v>
          </cell>
          <cell r="BI1064">
            <v>0.19869276497747879</v>
          </cell>
          <cell r="BJ1064">
            <v>0.23225616239684821</v>
          </cell>
          <cell r="BK1064">
            <v>0.27045610343115034</v>
          </cell>
          <cell r="BL1064">
            <v>0.31238115484437823</v>
          </cell>
          <cell r="BM1064">
            <v>0.35568973295424255</v>
          </cell>
          <cell r="BN1064">
            <v>0</v>
          </cell>
          <cell r="BO1064">
            <v>0</v>
          </cell>
          <cell r="BP1064">
            <v>0</v>
          </cell>
          <cell r="BQ1064">
            <v>0</v>
          </cell>
          <cell r="BR1064">
            <v>13007.700392800027</v>
          </cell>
          <cell r="BS1064">
            <v>16655.94680536964</v>
          </cell>
          <cell r="BT1064">
            <v>20067.969262725357</v>
          </cell>
          <cell r="BU1064">
            <v>23457.87240208167</v>
          </cell>
          <cell r="BV1064">
            <v>27045.610343115033</v>
          </cell>
          <cell r="BW1064">
            <v>31238.115484437822</v>
          </cell>
          <cell r="BX1064">
            <v>35568.973295424257</v>
          </cell>
          <cell r="BY1064">
            <v>85811.98</v>
          </cell>
          <cell r="BZ1064">
            <v>0</v>
          </cell>
          <cell r="CA1064">
            <v>0</v>
          </cell>
          <cell r="CB1064">
            <v>0</v>
          </cell>
          <cell r="CC1064">
            <v>114007.70039280003</v>
          </cell>
          <cell r="CD1064">
            <v>117655.94680536963</v>
          </cell>
          <cell r="CE1064">
            <v>121067.96926272535</v>
          </cell>
          <cell r="CF1064">
            <v>124457.87240208167</v>
          </cell>
          <cell r="CG1064">
            <v>127045.61034311503</v>
          </cell>
          <cell r="CH1064">
            <v>131238.11548443782</v>
          </cell>
          <cell r="CI1064">
            <v>135568.97329542425</v>
          </cell>
          <cell r="CK1064">
            <v>85811.98</v>
          </cell>
          <cell r="CL1064">
            <v>0</v>
          </cell>
          <cell r="CM1064">
            <v>0</v>
          </cell>
          <cell r="CN1064">
            <v>0</v>
          </cell>
          <cell r="CO1064">
            <v>114007.70039280003</v>
          </cell>
          <cell r="CP1064">
            <v>117655.94680536963</v>
          </cell>
          <cell r="CQ1064">
            <v>121067.96926272535</v>
          </cell>
          <cell r="CR1064">
            <v>124457.87240208167</v>
          </cell>
          <cell r="CS1064">
            <v>127045.61034311503</v>
          </cell>
          <cell r="CT1064">
            <v>131238.11548443782</v>
          </cell>
          <cell r="CU1064">
            <v>135568.97329542425</v>
          </cell>
          <cell r="CW1064">
            <v>0</v>
          </cell>
          <cell r="CX1064">
            <v>0</v>
          </cell>
          <cell r="CY1064">
            <v>0</v>
          </cell>
          <cell r="CZ1064">
            <v>0</v>
          </cell>
          <cell r="DA1064">
            <v>0</v>
          </cell>
          <cell r="DB1064">
            <v>0</v>
          </cell>
          <cell r="DC1064">
            <v>0</v>
          </cell>
          <cell r="DD1064">
            <v>0</v>
          </cell>
          <cell r="DE1064">
            <v>0</v>
          </cell>
          <cell r="DF1064">
            <v>0</v>
          </cell>
          <cell r="DG1064">
            <v>0</v>
          </cell>
          <cell r="DI1064">
            <v>0</v>
          </cell>
          <cell r="DJ1064">
            <v>0</v>
          </cell>
          <cell r="DK1064">
            <v>0</v>
          </cell>
          <cell r="DL1064">
            <v>0</v>
          </cell>
          <cell r="DM1064">
            <v>0</v>
          </cell>
          <cell r="DN1064">
            <v>0</v>
          </cell>
          <cell r="DO1064">
            <v>0</v>
          </cell>
          <cell r="DP1064">
            <v>0</v>
          </cell>
          <cell r="DQ1064">
            <v>0</v>
          </cell>
          <cell r="DR1064">
            <v>0</v>
          </cell>
          <cell r="DS1064">
            <v>0</v>
          </cell>
          <cell r="DU1064" t="str">
            <v>WCC 8AMPK-18-019</v>
          </cell>
          <cell r="DV1064">
            <v>0</v>
          </cell>
          <cell r="DW1064">
            <v>0</v>
          </cell>
          <cell r="DX1064">
            <v>4</v>
          </cell>
          <cell r="DY1064">
            <v>704000</v>
          </cell>
          <cell r="DZ1064">
            <v>871042.18798595376</v>
          </cell>
          <cell r="EB1064">
            <v>871042.18798595376</v>
          </cell>
          <cell r="EC1064" t="str">
            <v>Def</v>
          </cell>
          <cell r="ED1064" t="str">
            <v>Local Recreational Facilities</v>
          </cell>
        </row>
        <row r="1065">
          <cell r="D1065" t="str">
            <v>PC2130360a</v>
          </cell>
          <cell r="E1065" t="str">
            <v>Parks Stormwater Drainage Programme</v>
          </cell>
          <cell r="F1065" t="str">
            <v>Auckland Council</v>
          </cell>
          <cell r="G1065" t="str">
            <v>Parks, sports and recreation</v>
          </cell>
          <cell r="H1065" t="str">
            <v>E170205</v>
          </cell>
          <cell r="I1065" t="str">
            <v>Local and sports parks - west management</v>
          </cell>
          <cell r="J1065" t="str">
            <v>Lifestyle and culture</v>
          </cell>
          <cell r="K1065" t="str">
            <v>Local parks services</v>
          </cell>
          <cell r="L1065" t="str">
            <v>Local parks</v>
          </cell>
          <cell r="M1065" t="str">
            <v>Local activities</v>
          </cell>
          <cell r="N1065" t="str">
            <v>Local parks services</v>
          </cell>
          <cell r="O1065" t="str">
            <v>Local parks</v>
          </cell>
          <cell r="P1065" t="str">
            <v>Lifestyle and culture</v>
          </cell>
          <cell r="Q1065" t="str">
            <v>Local parks services</v>
          </cell>
          <cell r="R1065" t="str">
            <v>Local parks</v>
          </cell>
          <cell r="S1065" t="str">
            <v>A1241205</v>
          </cell>
          <cell r="T1065" t="str">
            <v>A1241205</v>
          </cell>
          <cell r="U1065" t="str">
            <v>Local parks</v>
          </cell>
          <cell r="V1065" t="str">
            <v>L120</v>
          </cell>
          <cell r="W1065" t="str">
            <v>Henderson-Massey</v>
          </cell>
          <cell r="X1065" t="str">
            <v>PL40810</v>
          </cell>
          <cell r="Y1065" t="str">
            <v>Expense</v>
          </cell>
          <cell r="Z1065">
            <v>20120701</v>
          </cell>
          <cell r="AA1065">
            <v>20150630</v>
          </cell>
          <cell r="AB1065">
            <v>1</v>
          </cell>
          <cell r="AC1065" t="str">
            <v>Programme</v>
          </cell>
          <cell r="AD1065">
            <v>0</v>
          </cell>
          <cell r="AE1065">
            <v>0</v>
          </cell>
          <cell r="AF1065">
            <v>0.13</v>
          </cell>
          <cell r="AG1065">
            <v>0.87</v>
          </cell>
          <cell r="AH1065">
            <v>2</v>
          </cell>
          <cell r="AI1065" t="str">
            <v>Local &amp; Sports Parks</v>
          </cell>
          <cell r="AJ1065" t="str">
            <v>Structures parks</v>
          </cell>
          <cell r="AK1065">
            <v>75</v>
          </cell>
          <cell r="AM1065">
            <v>0.87</v>
          </cell>
          <cell r="AO1065">
            <v>0.13</v>
          </cell>
          <cell r="AT1065">
            <v>64301</v>
          </cell>
          <cell r="AU1065">
            <v>30000</v>
          </cell>
          <cell r="AV1065">
            <v>30000</v>
          </cell>
          <cell r="BD1065">
            <v>3.1E-2</v>
          </cell>
          <cell r="BE1065">
            <v>6.1930000000000041E-2</v>
          </cell>
          <cell r="BF1065">
            <v>9.3787900000000146E-2</v>
          </cell>
          <cell r="BG1065">
            <v>0.12878911280000027</v>
          </cell>
          <cell r="BH1065">
            <v>0.16491036440960039</v>
          </cell>
          <cell r="BI1065">
            <v>0.19869276497747879</v>
          </cell>
          <cell r="BJ1065">
            <v>0.23225616239684821</v>
          </cell>
          <cell r="BK1065">
            <v>0.27045610343115034</v>
          </cell>
          <cell r="BL1065">
            <v>0.31238115484437823</v>
          </cell>
          <cell r="BM1065">
            <v>0.35568973295424255</v>
          </cell>
          <cell r="BN1065">
            <v>0</v>
          </cell>
          <cell r="BO1065">
            <v>1993.3309999999999</v>
          </cell>
          <cell r="BP1065">
            <v>1857.9000000000012</v>
          </cell>
          <cell r="BQ1065">
            <v>2813.6370000000043</v>
          </cell>
          <cell r="BR1065">
            <v>0</v>
          </cell>
          <cell r="BS1065">
            <v>0</v>
          </cell>
          <cell r="BT1065">
            <v>0</v>
          </cell>
          <cell r="BU1065">
            <v>0</v>
          </cell>
          <cell r="BV1065">
            <v>0</v>
          </cell>
          <cell r="BW1065">
            <v>0</v>
          </cell>
          <cell r="BX1065">
            <v>0</v>
          </cell>
          <cell r="BY1065">
            <v>0</v>
          </cell>
          <cell r="BZ1065">
            <v>66294.331000000006</v>
          </cell>
          <cell r="CA1065">
            <v>31857.9</v>
          </cell>
          <cell r="CB1065">
            <v>32813.637000000002</v>
          </cell>
          <cell r="CC1065">
            <v>0</v>
          </cell>
          <cell r="CD1065">
            <v>0</v>
          </cell>
          <cell r="CE1065">
            <v>0</v>
          </cell>
          <cell r="CF1065">
            <v>0</v>
          </cell>
          <cell r="CG1065">
            <v>0</v>
          </cell>
          <cell r="CH1065">
            <v>0</v>
          </cell>
          <cell r="CI1065">
            <v>0</v>
          </cell>
          <cell r="CK1065">
            <v>0</v>
          </cell>
          <cell r="CL1065">
            <v>0</v>
          </cell>
          <cell r="CM1065">
            <v>0</v>
          </cell>
          <cell r="CN1065">
            <v>0</v>
          </cell>
          <cell r="CO1065">
            <v>0</v>
          </cell>
          <cell r="CP1065">
            <v>0</v>
          </cell>
          <cell r="CQ1065">
            <v>0</v>
          </cell>
          <cell r="CR1065">
            <v>0</v>
          </cell>
          <cell r="CS1065">
            <v>0</v>
          </cell>
          <cell r="CT1065">
            <v>0</v>
          </cell>
          <cell r="CU1065">
            <v>0</v>
          </cell>
          <cell r="CW1065">
            <v>0</v>
          </cell>
          <cell r="CX1065">
            <v>8618.2630300000019</v>
          </cell>
          <cell r="CY1065">
            <v>4141.527</v>
          </cell>
          <cell r="CZ1065">
            <v>4265.7728100000004</v>
          </cell>
          <cell r="DA1065">
            <v>0</v>
          </cell>
          <cell r="DB1065">
            <v>0</v>
          </cell>
          <cell r="DC1065">
            <v>0</v>
          </cell>
          <cell r="DD1065">
            <v>0</v>
          </cell>
          <cell r="DE1065">
            <v>0</v>
          </cell>
          <cell r="DF1065">
            <v>0</v>
          </cell>
          <cell r="DG1065">
            <v>0</v>
          </cell>
          <cell r="DI1065">
            <v>0</v>
          </cell>
          <cell r="DJ1065">
            <v>57676.067970000004</v>
          </cell>
          <cell r="DK1065">
            <v>27716.373</v>
          </cell>
          <cell r="DL1065">
            <v>28547.86419</v>
          </cell>
          <cell r="DM1065">
            <v>0</v>
          </cell>
          <cell r="DN1065">
            <v>0</v>
          </cell>
          <cell r="DO1065">
            <v>0</v>
          </cell>
          <cell r="DP1065">
            <v>0</v>
          </cell>
          <cell r="DQ1065">
            <v>0</v>
          </cell>
          <cell r="DR1065">
            <v>0</v>
          </cell>
          <cell r="DS1065">
            <v>0</v>
          </cell>
          <cell r="DU1065" t="str">
            <v>WCC 8AMPK-18-022</v>
          </cell>
          <cell r="DV1065">
            <v>16159.130000000001</v>
          </cell>
          <cell r="DW1065">
            <v>1</v>
          </cell>
          <cell r="DX1065">
            <v>1</v>
          </cell>
          <cell r="DY1065">
            <v>124301</v>
          </cell>
          <cell r="DZ1065">
            <v>130965.868</v>
          </cell>
          <cell r="EB1065">
            <v>130965.868</v>
          </cell>
          <cell r="EC1065" t="str">
            <v>Def</v>
          </cell>
          <cell r="ED1065" t="str">
            <v>Local Recreational Facilities</v>
          </cell>
        </row>
        <row r="1066">
          <cell r="D1066" t="str">
            <v>PC2130360b</v>
          </cell>
          <cell r="E1066" t="str">
            <v>Parks Stormwater Drainage Programme</v>
          </cell>
          <cell r="F1066" t="str">
            <v>Auckland Council</v>
          </cell>
          <cell r="G1066" t="str">
            <v>Parks, sports and recreation</v>
          </cell>
          <cell r="H1066" t="str">
            <v>E170205</v>
          </cell>
          <cell r="I1066" t="str">
            <v>Local and sports parks - west management</v>
          </cell>
          <cell r="J1066" t="str">
            <v>Lifestyle and culture</v>
          </cell>
          <cell r="K1066" t="str">
            <v>Local parks services</v>
          </cell>
          <cell r="L1066" t="str">
            <v>Local parks</v>
          </cell>
          <cell r="M1066" t="str">
            <v>Local activities</v>
          </cell>
          <cell r="N1066" t="str">
            <v>Local parks services</v>
          </cell>
          <cell r="O1066" t="str">
            <v>Local parks</v>
          </cell>
          <cell r="P1066" t="str">
            <v>Lifestyle and culture</v>
          </cell>
          <cell r="Q1066" t="str">
            <v>Local parks services</v>
          </cell>
          <cell r="R1066" t="str">
            <v>Local parks</v>
          </cell>
          <cell r="S1066" t="str">
            <v>A1241205</v>
          </cell>
          <cell r="T1066" t="str">
            <v>A1241205</v>
          </cell>
          <cell r="U1066" t="str">
            <v>Local parks</v>
          </cell>
          <cell r="V1066" t="str">
            <v>L190</v>
          </cell>
          <cell r="W1066" t="str">
            <v>Waitakere Ranges</v>
          </cell>
          <cell r="X1066" t="str">
            <v>PL40810</v>
          </cell>
          <cell r="Y1066" t="str">
            <v>Expense</v>
          </cell>
          <cell r="Z1066">
            <v>20120701</v>
          </cell>
          <cell r="AA1066">
            <v>20150630</v>
          </cell>
          <cell r="AB1066">
            <v>1</v>
          </cell>
          <cell r="AC1066" t="str">
            <v>Programme</v>
          </cell>
          <cell r="AD1066">
            <v>0</v>
          </cell>
          <cell r="AE1066">
            <v>0</v>
          </cell>
          <cell r="AF1066">
            <v>0.13</v>
          </cell>
          <cell r="AG1066">
            <v>0.87</v>
          </cell>
          <cell r="AH1066">
            <v>2</v>
          </cell>
          <cell r="AI1066" t="str">
            <v>Local &amp; Sports Parks</v>
          </cell>
          <cell r="AJ1066" t="str">
            <v>Structures parks</v>
          </cell>
          <cell r="AK1066">
            <v>75</v>
          </cell>
          <cell r="AM1066">
            <v>0.87</v>
          </cell>
          <cell r="AO1066">
            <v>0.13</v>
          </cell>
          <cell r="AT1066">
            <v>64301</v>
          </cell>
          <cell r="AU1066">
            <v>30000</v>
          </cell>
          <cell r="AV1066">
            <v>30000</v>
          </cell>
          <cell r="BD1066">
            <v>3.1E-2</v>
          </cell>
          <cell r="BE1066">
            <v>6.1930000000000041E-2</v>
          </cell>
          <cell r="BF1066">
            <v>9.3787900000000146E-2</v>
          </cell>
          <cell r="BG1066">
            <v>0.12878911280000027</v>
          </cell>
          <cell r="BH1066">
            <v>0.16491036440960039</v>
          </cell>
          <cell r="BI1066">
            <v>0.19869276497747879</v>
          </cell>
          <cell r="BJ1066">
            <v>0.23225616239684821</v>
          </cell>
          <cell r="BK1066">
            <v>0.27045610343115034</v>
          </cell>
          <cell r="BL1066">
            <v>0.31238115484437823</v>
          </cell>
          <cell r="BM1066">
            <v>0.35568973295424255</v>
          </cell>
          <cell r="BN1066">
            <v>0</v>
          </cell>
          <cell r="BO1066">
            <v>1993.3309999999999</v>
          </cell>
          <cell r="BP1066">
            <v>1857.9000000000012</v>
          </cell>
          <cell r="BQ1066">
            <v>2813.6370000000043</v>
          </cell>
          <cell r="BR1066">
            <v>0</v>
          </cell>
          <cell r="BS1066">
            <v>0</v>
          </cell>
          <cell r="BT1066">
            <v>0</v>
          </cell>
          <cell r="BU1066">
            <v>0</v>
          </cell>
          <cell r="BV1066">
            <v>0</v>
          </cell>
          <cell r="BW1066">
            <v>0</v>
          </cell>
          <cell r="BX1066">
            <v>0</v>
          </cell>
          <cell r="BY1066">
            <v>0</v>
          </cell>
          <cell r="BZ1066">
            <v>66294.331000000006</v>
          </cell>
          <cell r="CA1066">
            <v>31857.9</v>
          </cell>
          <cell r="CB1066">
            <v>32813.637000000002</v>
          </cell>
          <cell r="CC1066">
            <v>0</v>
          </cell>
          <cell r="CD1066">
            <v>0</v>
          </cell>
          <cell r="CE1066">
            <v>0</v>
          </cell>
          <cell r="CF1066">
            <v>0</v>
          </cell>
          <cell r="CG1066">
            <v>0</v>
          </cell>
          <cell r="CH1066">
            <v>0</v>
          </cell>
          <cell r="CI1066">
            <v>0</v>
          </cell>
          <cell r="CK1066">
            <v>0</v>
          </cell>
          <cell r="CL1066">
            <v>0</v>
          </cell>
          <cell r="CM1066">
            <v>0</v>
          </cell>
          <cell r="CN1066">
            <v>0</v>
          </cell>
          <cell r="CO1066">
            <v>0</v>
          </cell>
          <cell r="CP1066">
            <v>0</v>
          </cell>
          <cell r="CQ1066">
            <v>0</v>
          </cell>
          <cell r="CR1066">
            <v>0</v>
          </cell>
          <cell r="CS1066">
            <v>0</v>
          </cell>
          <cell r="CT1066">
            <v>0</v>
          </cell>
          <cell r="CU1066">
            <v>0</v>
          </cell>
          <cell r="CW1066">
            <v>0</v>
          </cell>
          <cell r="CX1066">
            <v>8618.2630300000019</v>
          </cell>
          <cell r="CY1066">
            <v>4141.527</v>
          </cell>
          <cell r="CZ1066">
            <v>4265.7728100000004</v>
          </cell>
          <cell r="DA1066">
            <v>0</v>
          </cell>
          <cell r="DB1066">
            <v>0</v>
          </cell>
          <cell r="DC1066">
            <v>0</v>
          </cell>
          <cell r="DD1066">
            <v>0</v>
          </cell>
          <cell r="DE1066">
            <v>0</v>
          </cell>
          <cell r="DF1066">
            <v>0</v>
          </cell>
          <cell r="DG1066">
            <v>0</v>
          </cell>
          <cell r="DI1066">
            <v>0</v>
          </cell>
          <cell r="DJ1066">
            <v>57676.067970000004</v>
          </cell>
          <cell r="DK1066">
            <v>27716.373</v>
          </cell>
          <cell r="DL1066">
            <v>28547.86419</v>
          </cell>
          <cell r="DM1066">
            <v>0</v>
          </cell>
          <cell r="DN1066">
            <v>0</v>
          </cell>
          <cell r="DO1066">
            <v>0</v>
          </cell>
          <cell r="DP1066">
            <v>0</v>
          </cell>
          <cell r="DQ1066">
            <v>0</v>
          </cell>
          <cell r="DR1066">
            <v>0</v>
          </cell>
          <cell r="DS1066">
            <v>0</v>
          </cell>
          <cell r="DU1066" t="str">
            <v>WCC 8AMPK-18-022</v>
          </cell>
          <cell r="DV1066">
            <v>16159.130000000001</v>
          </cell>
          <cell r="DW1066">
            <v>1</v>
          </cell>
          <cell r="DX1066">
            <v>1</v>
          </cell>
          <cell r="DY1066">
            <v>124301</v>
          </cell>
          <cell r="DZ1066">
            <v>130965.868</v>
          </cell>
          <cell r="EB1066">
            <v>130965.868</v>
          </cell>
          <cell r="EC1066" t="str">
            <v>Def</v>
          </cell>
          <cell r="ED1066" t="str">
            <v>Local Recreational Facilities</v>
          </cell>
        </row>
        <row r="1067">
          <cell r="D1067" t="str">
            <v>PC2130360c</v>
          </cell>
          <cell r="E1067" t="str">
            <v>Parks Stormwater Drainage Programme</v>
          </cell>
          <cell r="F1067" t="str">
            <v>Auckland Council</v>
          </cell>
          <cell r="G1067" t="str">
            <v>Parks, sports and recreation</v>
          </cell>
          <cell r="H1067" t="str">
            <v>E170205</v>
          </cell>
          <cell r="I1067" t="str">
            <v>Local and sports parks - west management</v>
          </cell>
          <cell r="J1067" t="str">
            <v>Lifestyle and culture</v>
          </cell>
          <cell r="K1067" t="str">
            <v>Local parks services</v>
          </cell>
          <cell r="L1067" t="str">
            <v>Local parks</v>
          </cell>
          <cell r="M1067" t="str">
            <v>Local activities</v>
          </cell>
          <cell r="N1067" t="str">
            <v>Local parks services</v>
          </cell>
          <cell r="O1067" t="str">
            <v>Local parks</v>
          </cell>
          <cell r="P1067" t="str">
            <v>Lifestyle and culture</v>
          </cell>
          <cell r="Q1067" t="str">
            <v>Local parks services</v>
          </cell>
          <cell r="R1067" t="str">
            <v>Local parks</v>
          </cell>
          <cell r="S1067" t="str">
            <v>A1241205</v>
          </cell>
          <cell r="T1067" t="str">
            <v>A1241205</v>
          </cell>
          <cell r="U1067" t="str">
            <v>Local parks</v>
          </cell>
          <cell r="V1067" t="str">
            <v>L200</v>
          </cell>
          <cell r="W1067" t="str">
            <v>Whau</v>
          </cell>
          <cell r="X1067" t="str">
            <v>PL40810</v>
          </cell>
          <cell r="Y1067" t="str">
            <v>Expense</v>
          </cell>
          <cell r="Z1067">
            <v>20120701</v>
          </cell>
          <cell r="AA1067">
            <v>20150630</v>
          </cell>
          <cell r="AB1067">
            <v>1</v>
          </cell>
          <cell r="AC1067" t="str">
            <v>Programme</v>
          </cell>
          <cell r="AD1067">
            <v>0</v>
          </cell>
          <cell r="AE1067">
            <v>0</v>
          </cell>
          <cell r="AF1067">
            <v>0.13</v>
          </cell>
          <cell r="AG1067">
            <v>0.87</v>
          </cell>
          <cell r="AH1067">
            <v>2</v>
          </cell>
          <cell r="AI1067" t="str">
            <v>Local &amp; Sports Parks</v>
          </cell>
          <cell r="AJ1067" t="str">
            <v>Structures parks</v>
          </cell>
          <cell r="AK1067">
            <v>75</v>
          </cell>
          <cell r="AM1067">
            <v>0.87</v>
          </cell>
          <cell r="AO1067">
            <v>0.13</v>
          </cell>
          <cell r="AT1067">
            <v>64302</v>
          </cell>
          <cell r="AU1067">
            <v>30000</v>
          </cell>
          <cell r="AV1067">
            <v>30000</v>
          </cell>
          <cell r="BD1067">
            <v>3.1E-2</v>
          </cell>
          <cell r="BE1067">
            <v>6.1930000000000041E-2</v>
          </cell>
          <cell r="BF1067">
            <v>9.3787900000000146E-2</v>
          </cell>
          <cell r="BG1067">
            <v>0.12878911280000027</v>
          </cell>
          <cell r="BH1067">
            <v>0.16491036440960039</v>
          </cell>
          <cell r="BI1067">
            <v>0.19869276497747879</v>
          </cell>
          <cell r="BJ1067">
            <v>0.23225616239684821</v>
          </cell>
          <cell r="BK1067">
            <v>0.27045610343115034</v>
          </cell>
          <cell r="BL1067">
            <v>0.31238115484437823</v>
          </cell>
          <cell r="BM1067">
            <v>0.35568973295424255</v>
          </cell>
          <cell r="BN1067">
            <v>0</v>
          </cell>
          <cell r="BO1067">
            <v>1993.3620000000001</v>
          </cell>
          <cell r="BP1067">
            <v>1857.9000000000012</v>
          </cell>
          <cell r="BQ1067">
            <v>2813.6370000000043</v>
          </cell>
          <cell r="BR1067">
            <v>0</v>
          </cell>
          <cell r="BS1067">
            <v>0</v>
          </cell>
          <cell r="BT1067">
            <v>0</v>
          </cell>
          <cell r="BU1067">
            <v>0</v>
          </cell>
          <cell r="BV1067">
            <v>0</v>
          </cell>
          <cell r="BW1067">
            <v>0</v>
          </cell>
          <cell r="BX1067">
            <v>0</v>
          </cell>
          <cell r="BY1067">
            <v>0</v>
          </cell>
          <cell r="BZ1067">
            <v>66295.361999999994</v>
          </cell>
          <cell r="CA1067">
            <v>31857.9</v>
          </cell>
          <cell r="CB1067">
            <v>32813.637000000002</v>
          </cell>
          <cell r="CC1067">
            <v>0</v>
          </cell>
          <cell r="CD1067">
            <v>0</v>
          </cell>
          <cell r="CE1067">
            <v>0</v>
          </cell>
          <cell r="CF1067">
            <v>0</v>
          </cell>
          <cell r="CG1067">
            <v>0</v>
          </cell>
          <cell r="CH1067">
            <v>0</v>
          </cell>
          <cell r="CI1067">
            <v>0</v>
          </cell>
          <cell r="CK1067">
            <v>0</v>
          </cell>
          <cell r="CL1067">
            <v>0</v>
          </cell>
          <cell r="CM1067">
            <v>0</v>
          </cell>
          <cell r="CN1067">
            <v>0</v>
          </cell>
          <cell r="CO1067">
            <v>0</v>
          </cell>
          <cell r="CP1067">
            <v>0</v>
          </cell>
          <cell r="CQ1067">
            <v>0</v>
          </cell>
          <cell r="CR1067">
            <v>0</v>
          </cell>
          <cell r="CS1067">
            <v>0</v>
          </cell>
          <cell r="CT1067">
            <v>0</v>
          </cell>
          <cell r="CU1067">
            <v>0</v>
          </cell>
          <cell r="CW1067">
            <v>0</v>
          </cell>
          <cell r="CX1067">
            <v>8618.3970599999993</v>
          </cell>
          <cell r="CY1067">
            <v>4141.527</v>
          </cell>
          <cell r="CZ1067">
            <v>4265.7728100000004</v>
          </cell>
          <cell r="DA1067">
            <v>0</v>
          </cell>
          <cell r="DB1067">
            <v>0</v>
          </cell>
          <cell r="DC1067">
            <v>0</v>
          </cell>
          <cell r="DD1067">
            <v>0</v>
          </cell>
          <cell r="DE1067">
            <v>0</v>
          </cell>
          <cell r="DF1067">
            <v>0</v>
          </cell>
          <cell r="DG1067">
            <v>0</v>
          </cell>
          <cell r="DI1067">
            <v>0</v>
          </cell>
          <cell r="DJ1067">
            <v>57676.964939999991</v>
          </cell>
          <cell r="DK1067">
            <v>27716.373</v>
          </cell>
          <cell r="DL1067">
            <v>28547.86419</v>
          </cell>
          <cell r="DM1067">
            <v>0</v>
          </cell>
          <cell r="DN1067">
            <v>0</v>
          </cell>
          <cell r="DO1067">
            <v>0</v>
          </cell>
          <cell r="DP1067">
            <v>0</v>
          </cell>
          <cell r="DQ1067">
            <v>0</v>
          </cell>
          <cell r="DR1067">
            <v>0</v>
          </cell>
          <cell r="DS1067">
            <v>0</v>
          </cell>
          <cell r="DU1067" t="str">
            <v>WCC 8AMPK-18-022</v>
          </cell>
          <cell r="DV1067">
            <v>16159.26</v>
          </cell>
          <cell r="DW1067">
            <v>1</v>
          </cell>
          <cell r="DX1067">
            <v>1</v>
          </cell>
          <cell r="DY1067">
            <v>124302</v>
          </cell>
          <cell r="DZ1067">
            <v>130966.89899999999</v>
          </cell>
          <cell r="EB1067">
            <v>130966.89899999999</v>
          </cell>
          <cell r="EC1067" t="str">
            <v>Def</v>
          </cell>
          <cell r="ED1067" t="str">
            <v>Local Recreational Facilities</v>
          </cell>
        </row>
        <row r="1068">
          <cell r="D1068" t="str">
            <v>PC2130360d</v>
          </cell>
          <cell r="E1068" t="str">
            <v>Parks Stormwater Drainage Programme</v>
          </cell>
          <cell r="F1068" t="str">
            <v>Auckland Council</v>
          </cell>
          <cell r="G1068" t="str">
            <v>Parks, sports and recreation</v>
          </cell>
          <cell r="H1068" t="str">
            <v>E170205</v>
          </cell>
          <cell r="I1068" t="str">
            <v>Local and sports parks - west management</v>
          </cell>
          <cell r="J1068" t="str">
            <v>Lifestyle and culture</v>
          </cell>
          <cell r="K1068" t="str">
            <v>Local parks services</v>
          </cell>
          <cell r="L1068" t="str">
            <v>Local parks</v>
          </cell>
          <cell r="M1068" t="str">
            <v>Local activities</v>
          </cell>
          <cell r="N1068" t="str">
            <v>Local parks services</v>
          </cell>
          <cell r="O1068" t="str">
            <v>Local parks</v>
          </cell>
          <cell r="P1068" t="str">
            <v>Lifestyle and culture</v>
          </cell>
          <cell r="Q1068" t="str">
            <v>Local parks services</v>
          </cell>
          <cell r="R1068" t="str">
            <v>Local parks</v>
          </cell>
          <cell r="S1068" t="str">
            <v>A1241205</v>
          </cell>
          <cell r="T1068" t="str">
            <v>A1241205</v>
          </cell>
          <cell r="U1068" t="str">
            <v>Local parks</v>
          </cell>
          <cell r="V1068" t="str">
            <v>L210</v>
          </cell>
          <cell r="W1068" t="str">
            <v>Other (Unallocated)</v>
          </cell>
          <cell r="X1068" t="str">
            <v>PL40810</v>
          </cell>
          <cell r="Y1068" t="str">
            <v>Expense</v>
          </cell>
          <cell r="Z1068">
            <v>20100701</v>
          </cell>
          <cell r="AA1068">
            <v>20220630</v>
          </cell>
          <cell r="AB1068">
            <v>1</v>
          </cell>
          <cell r="AC1068" t="str">
            <v>Programme</v>
          </cell>
          <cell r="AD1068">
            <v>0</v>
          </cell>
          <cell r="AE1068">
            <v>0</v>
          </cell>
          <cell r="AF1068">
            <v>0.13</v>
          </cell>
          <cell r="AG1068">
            <v>0.87</v>
          </cell>
          <cell r="AH1068">
            <v>2</v>
          </cell>
          <cell r="AI1068" t="str">
            <v>Local &amp; Sports Parks</v>
          </cell>
          <cell r="AJ1068" t="str">
            <v>Structures parks</v>
          </cell>
          <cell r="AK1068">
            <v>75</v>
          </cell>
          <cell r="AM1068">
            <v>0.87</v>
          </cell>
          <cell r="AO1068">
            <v>0.13</v>
          </cell>
          <cell r="AS1068">
            <v>100360.85</v>
          </cell>
          <cell r="AT1068">
            <v>0</v>
          </cell>
          <cell r="AU1068">
            <v>0</v>
          </cell>
          <cell r="AV1068">
            <v>0</v>
          </cell>
          <cell r="AW1068">
            <v>73800</v>
          </cell>
          <cell r="AX1068">
            <v>73800</v>
          </cell>
          <cell r="AY1068">
            <v>73800</v>
          </cell>
          <cell r="AZ1068">
            <v>73800</v>
          </cell>
          <cell r="BA1068">
            <v>70000</v>
          </cell>
          <cell r="BB1068">
            <v>70000</v>
          </cell>
          <cell r="BC1068">
            <v>70000</v>
          </cell>
          <cell r="BD1068">
            <v>3.1E-2</v>
          </cell>
          <cell r="BE1068">
            <v>6.1930000000000041E-2</v>
          </cell>
          <cell r="BF1068">
            <v>9.3787900000000146E-2</v>
          </cell>
          <cell r="BG1068">
            <v>0.12878911280000027</v>
          </cell>
          <cell r="BH1068">
            <v>0.16491036440960039</v>
          </cell>
          <cell r="BI1068">
            <v>0.19869276497747879</v>
          </cell>
          <cell r="BJ1068">
            <v>0.23225616239684821</v>
          </cell>
          <cell r="BK1068">
            <v>0.27045610343115034</v>
          </cell>
          <cell r="BL1068">
            <v>0.31238115484437823</v>
          </cell>
          <cell r="BM1068">
            <v>0.35568973295424255</v>
          </cell>
          <cell r="BN1068">
            <v>0</v>
          </cell>
          <cell r="BO1068">
            <v>0</v>
          </cell>
          <cell r="BP1068">
            <v>0</v>
          </cell>
          <cell r="BQ1068">
            <v>0</v>
          </cell>
          <cell r="BR1068">
            <v>9504.6365246400201</v>
          </cell>
          <cell r="BS1068">
            <v>12170.384893428509</v>
          </cell>
          <cell r="BT1068">
            <v>14663.526055337934</v>
          </cell>
          <cell r="BU1068">
            <v>17140.504784887398</v>
          </cell>
          <cell r="BV1068">
            <v>18931.927240180525</v>
          </cell>
          <cell r="BW1068">
            <v>21866.680839106477</v>
          </cell>
          <cell r="BX1068">
            <v>24898.28130679698</v>
          </cell>
          <cell r="BY1068">
            <v>100360.85</v>
          </cell>
          <cell r="BZ1068">
            <v>0</v>
          </cell>
          <cell r="CA1068">
            <v>0</v>
          </cell>
          <cell r="CB1068">
            <v>0</v>
          </cell>
          <cell r="CC1068">
            <v>83304.636524640024</v>
          </cell>
          <cell r="CD1068">
            <v>85970.384893428505</v>
          </cell>
          <cell r="CE1068">
            <v>88463.526055337934</v>
          </cell>
          <cell r="CF1068">
            <v>90940.504784887395</v>
          </cell>
          <cell r="CG1068">
            <v>88931.927240180521</v>
          </cell>
          <cell r="CH1068">
            <v>91866.68083910647</v>
          </cell>
          <cell r="CI1068">
            <v>94898.281306796984</v>
          </cell>
          <cell r="CK1068">
            <v>0</v>
          </cell>
          <cell r="CL1068">
            <v>0</v>
          </cell>
          <cell r="CM1068">
            <v>0</v>
          </cell>
          <cell r="CN1068">
            <v>0</v>
          </cell>
          <cell r="CO1068">
            <v>0</v>
          </cell>
          <cell r="CP1068">
            <v>0</v>
          </cell>
          <cell r="CQ1068">
            <v>0</v>
          </cell>
          <cell r="CR1068">
            <v>0</v>
          </cell>
          <cell r="CS1068">
            <v>0</v>
          </cell>
          <cell r="CT1068">
            <v>0</v>
          </cell>
          <cell r="CU1068">
            <v>0</v>
          </cell>
          <cell r="CW1068">
            <v>13046.910500000002</v>
          </cell>
          <cell r="CX1068">
            <v>0</v>
          </cell>
          <cell r="CY1068">
            <v>0</v>
          </cell>
          <cell r="CZ1068">
            <v>0</v>
          </cell>
          <cell r="DA1068">
            <v>10829.602748203204</v>
          </cell>
          <cell r="DB1068">
            <v>11176.150036145706</v>
          </cell>
          <cell r="DC1068">
            <v>11500.258387193931</v>
          </cell>
          <cell r="DD1068">
            <v>11822.265622035362</v>
          </cell>
          <cell r="DE1068">
            <v>11561.150541223467</v>
          </cell>
          <cell r="DF1068">
            <v>11942.668509083842</v>
          </cell>
          <cell r="DG1068">
            <v>12336.776569883608</v>
          </cell>
          <cell r="DI1068">
            <v>87313.939500000008</v>
          </cell>
          <cell r="DJ1068">
            <v>0</v>
          </cell>
          <cell r="DK1068">
            <v>0</v>
          </cell>
          <cell r="DL1068">
            <v>0</v>
          </cell>
          <cell r="DM1068">
            <v>72475.033776436816</v>
          </cell>
          <cell r="DN1068">
            <v>74794.234857282805</v>
          </cell>
          <cell r="DO1068">
            <v>76963.267668144006</v>
          </cell>
          <cell r="DP1068">
            <v>79118.239162852027</v>
          </cell>
          <cell r="DQ1068">
            <v>77370.776698957052</v>
          </cell>
          <cell r="DR1068">
            <v>79924.012330022626</v>
          </cell>
          <cell r="DS1068">
            <v>82561.504736913383</v>
          </cell>
          <cell r="DU1068" t="str">
            <v>WCC 8AMPK-18-022</v>
          </cell>
          <cell r="DV1068">
            <v>65676</v>
          </cell>
          <cell r="DW1068">
            <v>1</v>
          </cell>
          <cell r="DX1068">
            <v>1</v>
          </cell>
          <cell r="DY1068">
            <v>505200</v>
          </cell>
          <cell r="DZ1068">
            <v>624375.94164437777</v>
          </cell>
          <cell r="EB1068">
            <v>624375.94164437777</v>
          </cell>
          <cell r="EC1068" t="str">
            <v>Def</v>
          </cell>
          <cell r="ED1068" t="str">
            <v>Local Recreational Facilities</v>
          </cell>
        </row>
        <row r="1069">
          <cell r="D1069" t="str">
            <v>PC2130361</v>
          </cell>
          <cell r="E1069" t="str">
            <v>Parrs Park North East Development</v>
          </cell>
          <cell r="F1069" t="str">
            <v>Auckland Council</v>
          </cell>
          <cell r="G1069" t="str">
            <v>Parks, sports and recreation</v>
          </cell>
          <cell r="H1069" t="str">
            <v>E170205</v>
          </cell>
          <cell r="I1069" t="str">
            <v>Local and sports parks - west management</v>
          </cell>
          <cell r="J1069" t="str">
            <v>Lifestyle and culture</v>
          </cell>
          <cell r="K1069" t="str">
            <v>Local parks services</v>
          </cell>
          <cell r="L1069" t="str">
            <v>Local parks</v>
          </cell>
          <cell r="M1069" t="str">
            <v>Local activities</v>
          </cell>
          <cell r="N1069" t="str">
            <v>Local parks services</v>
          </cell>
          <cell r="O1069" t="str">
            <v>Local parks</v>
          </cell>
          <cell r="P1069" t="str">
            <v>Lifestyle and culture</v>
          </cell>
          <cell r="Q1069" t="str">
            <v>Local parks services</v>
          </cell>
          <cell r="R1069" t="str">
            <v>Local parks</v>
          </cell>
          <cell r="S1069" t="str">
            <v>A1241205</v>
          </cell>
          <cell r="T1069" t="str">
            <v>A1241205</v>
          </cell>
          <cell r="U1069" t="str">
            <v>Local parks</v>
          </cell>
          <cell r="V1069" t="str">
            <v>L190</v>
          </cell>
          <cell r="W1069" t="str">
            <v>Waitakere Ranges</v>
          </cell>
          <cell r="X1069" t="str">
            <v>FY12 - Only</v>
          </cell>
          <cell r="Y1069" t="str">
            <v>Expense</v>
          </cell>
          <cell r="Z1069">
            <v>20090701</v>
          </cell>
          <cell r="AA1069">
            <v>20120630</v>
          </cell>
          <cell r="AB1069">
            <v>2</v>
          </cell>
          <cell r="AC1069" t="str">
            <v>Discrete</v>
          </cell>
          <cell r="AD1069">
            <v>0</v>
          </cell>
          <cell r="AE1069">
            <v>0</v>
          </cell>
          <cell r="AF1069">
            <v>1</v>
          </cell>
          <cell r="AG1069">
            <v>0</v>
          </cell>
          <cell r="AH1069">
            <v>2</v>
          </cell>
          <cell r="AI1069" t="str">
            <v>Local &amp; Sports Parks</v>
          </cell>
          <cell r="AJ1069" t="str">
            <v>Structures parks</v>
          </cell>
          <cell r="AK1069">
            <v>50</v>
          </cell>
          <cell r="AO1069">
            <v>1</v>
          </cell>
          <cell r="AS1069">
            <v>755995</v>
          </cell>
          <cell r="BD1069">
            <v>3.1E-2</v>
          </cell>
          <cell r="BE1069">
            <v>6.1930000000000041E-2</v>
          </cell>
          <cell r="BF1069">
            <v>9.3787900000000146E-2</v>
          </cell>
          <cell r="BG1069">
            <v>0.12878911280000027</v>
          </cell>
          <cell r="BH1069">
            <v>0.16491036440960039</v>
          </cell>
          <cell r="BI1069">
            <v>0.19869276497747879</v>
          </cell>
          <cell r="BJ1069">
            <v>0.23225616239684821</v>
          </cell>
          <cell r="BK1069">
            <v>0.27045610343115034</v>
          </cell>
          <cell r="BL1069">
            <v>0.31238115484437823</v>
          </cell>
          <cell r="BM1069">
            <v>0.35568973295424255</v>
          </cell>
          <cell r="BN1069">
            <v>0</v>
          </cell>
          <cell r="BO1069">
            <v>0</v>
          </cell>
          <cell r="BP1069">
            <v>0</v>
          </cell>
          <cell r="BQ1069">
            <v>0</v>
          </cell>
          <cell r="BR1069">
            <v>0</v>
          </cell>
          <cell r="BS1069">
            <v>0</v>
          </cell>
          <cell r="BT1069">
            <v>0</v>
          </cell>
          <cell r="BU1069">
            <v>0</v>
          </cell>
          <cell r="BV1069">
            <v>0</v>
          </cell>
          <cell r="BW1069">
            <v>0</v>
          </cell>
          <cell r="BX1069">
            <v>0</v>
          </cell>
          <cell r="BY1069">
            <v>755995</v>
          </cell>
          <cell r="BZ1069">
            <v>0</v>
          </cell>
          <cell r="CA1069">
            <v>0</v>
          </cell>
          <cell r="CB1069">
            <v>0</v>
          </cell>
          <cell r="CC1069">
            <v>0</v>
          </cell>
          <cell r="CD1069">
            <v>0</v>
          </cell>
          <cell r="CE1069">
            <v>0</v>
          </cell>
          <cell r="CF1069">
            <v>0</v>
          </cell>
          <cell r="CG1069">
            <v>0</v>
          </cell>
          <cell r="CH1069">
            <v>0</v>
          </cell>
          <cell r="CI1069">
            <v>0</v>
          </cell>
          <cell r="CK1069">
            <v>0</v>
          </cell>
          <cell r="CL1069">
            <v>0</v>
          </cell>
          <cell r="CM1069">
            <v>0</v>
          </cell>
          <cell r="CN1069">
            <v>0</v>
          </cell>
          <cell r="CO1069">
            <v>0</v>
          </cell>
          <cell r="CP1069">
            <v>0</v>
          </cell>
          <cell r="CQ1069">
            <v>0</v>
          </cell>
          <cell r="CR1069">
            <v>0</v>
          </cell>
          <cell r="CS1069">
            <v>0</v>
          </cell>
          <cell r="CT1069">
            <v>0</v>
          </cell>
          <cell r="CU1069">
            <v>0</v>
          </cell>
          <cell r="CW1069">
            <v>755995</v>
          </cell>
          <cell r="CX1069">
            <v>0</v>
          </cell>
          <cell r="CY1069">
            <v>0</v>
          </cell>
          <cell r="CZ1069">
            <v>0</v>
          </cell>
          <cell r="DA1069">
            <v>0</v>
          </cell>
          <cell r="DB1069">
            <v>0</v>
          </cell>
          <cell r="DC1069">
            <v>0</v>
          </cell>
          <cell r="DD1069">
            <v>0</v>
          </cell>
          <cell r="DE1069">
            <v>0</v>
          </cell>
          <cell r="DF1069">
            <v>0</v>
          </cell>
          <cell r="DG1069">
            <v>0</v>
          </cell>
          <cell r="DI1069">
            <v>0</v>
          </cell>
          <cell r="DJ1069">
            <v>0</v>
          </cell>
          <cell r="DK1069">
            <v>0</v>
          </cell>
          <cell r="DL1069">
            <v>0</v>
          </cell>
          <cell r="DM1069">
            <v>0</v>
          </cell>
          <cell r="DN1069">
            <v>0</v>
          </cell>
          <cell r="DO1069">
            <v>0</v>
          </cell>
          <cell r="DP1069">
            <v>0</v>
          </cell>
          <cell r="DQ1069">
            <v>0</v>
          </cell>
          <cell r="DR1069">
            <v>0</v>
          </cell>
          <cell r="DS1069">
            <v>0</v>
          </cell>
          <cell r="DU1069" t="str">
            <v>WCC 8AMPK-10-021</v>
          </cell>
          <cell r="DV1069">
            <v>0</v>
          </cell>
          <cell r="DW1069">
            <v>0</v>
          </cell>
          <cell r="DX1069">
            <v>1</v>
          </cell>
          <cell r="DY1069">
            <v>0</v>
          </cell>
          <cell r="DZ1069">
            <v>0</v>
          </cell>
          <cell r="EB1069">
            <v>0</v>
          </cell>
          <cell r="EC1069" t="str">
            <v>Def</v>
          </cell>
          <cell r="ED1069" t="str">
            <v>Local Recreational Facilities</v>
          </cell>
        </row>
        <row r="1070">
          <cell r="D1070" t="str">
            <v>PC2130362</v>
          </cell>
          <cell r="E1070" t="str">
            <v>Path and Track Upgrades</v>
          </cell>
          <cell r="F1070" t="str">
            <v>Auckland Council</v>
          </cell>
          <cell r="G1070" t="str">
            <v>Parks, sports and recreation</v>
          </cell>
          <cell r="H1070" t="str">
            <v>E170205</v>
          </cell>
          <cell r="I1070" t="str">
            <v>Local and sports parks - west management</v>
          </cell>
          <cell r="J1070" t="str">
            <v>Lifestyle and culture</v>
          </cell>
          <cell r="K1070" t="str">
            <v>Local parks services</v>
          </cell>
          <cell r="L1070" t="str">
            <v>Local parks</v>
          </cell>
          <cell r="M1070" t="str">
            <v>Local activities</v>
          </cell>
          <cell r="N1070" t="str">
            <v>Local parks services</v>
          </cell>
          <cell r="O1070" t="str">
            <v>Local parks</v>
          </cell>
          <cell r="P1070" t="str">
            <v>Lifestyle and culture</v>
          </cell>
          <cell r="Q1070" t="str">
            <v>Local parks services</v>
          </cell>
          <cell r="R1070" t="str">
            <v>Local parks</v>
          </cell>
          <cell r="S1070" t="str">
            <v>A1241205</v>
          </cell>
          <cell r="T1070" t="str">
            <v>A1241205</v>
          </cell>
          <cell r="U1070" t="str">
            <v>Local parks</v>
          </cell>
          <cell r="V1070" t="str">
            <v>L120</v>
          </cell>
          <cell r="W1070" t="str">
            <v>Henderson-Massey</v>
          </cell>
          <cell r="X1070" t="str">
            <v>PL40810</v>
          </cell>
          <cell r="Y1070" t="str">
            <v>Expense</v>
          </cell>
          <cell r="Z1070">
            <v>20120701</v>
          </cell>
          <cell r="AA1070">
            <v>20130630</v>
          </cell>
          <cell r="AB1070">
            <v>1</v>
          </cell>
          <cell r="AC1070" t="str">
            <v>Programme</v>
          </cell>
          <cell r="AD1070">
            <v>0</v>
          </cell>
          <cell r="AE1070">
            <v>0</v>
          </cell>
          <cell r="AF1070">
            <v>0</v>
          </cell>
          <cell r="AG1070">
            <v>1</v>
          </cell>
          <cell r="AH1070">
            <v>2</v>
          </cell>
          <cell r="AI1070" t="str">
            <v>Local &amp; Sports Parks</v>
          </cell>
          <cell r="AJ1070" t="str">
            <v>Structures parks</v>
          </cell>
          <cell r="AK1070">
            <v>50</v>
          </cell>
          <cell r="AM1070">
            <v>1</v>
          </cell>
          <cell r="AT1070">
            <v>176104</v>
          </cell>
          <cell r="BD1070">
            <v>3.1E-2</v>
          </cell>
          <cell r="BE1070">
            <v>6.1930000000000041E-2</v>
          </cell>
          <cell r="BF1070">
            <v>9.3787900000000146E-2</v>
          </cell>
          <cell r="BG1070">
            <v>0.12878911280000027</v>
          </cell>
          <cell r="BH1070">
            <v>0.16491036440960039</v>
          </cell>
          <cell r="BI1070">
            <v>0.19869276497747879</v>
          </cell>
          <cell r="BJ1070">
            <v>0.23225616239684821</v>
          </cell>
          <cell r="BK1070">
            <v>0.27045610343115034</v>
          </cell>
          <cell r="BL1070">
            <v>0.31238115484437823</v>
          </cell>
          <cell r="BM1070">
            <v>0.35568973295424255</v>
          </cell>
          <cell r="BN1070">
            <v>0</v>
          </cell>
          <cell r="BO1070">
            <v>5459.2240000000002</v>
          </cell>
          <cell r="BP1070">
            <v>0</v>
          </cell>
          <cell r="BQ1070">
            <v>0</v>
          </cell>
          <cell r="BR1070">
            <v>0</v>
          </cell>
          <cell r="BS1070">
            <v>0</v>
          </cell>
          <cell r="BT1070">
            <v>0</v>
          </cell>
          <cell r="BU1070">
            <v>0</v>
          </cell>
          <cell r="BV1070">
            <v>0</v>
          </cell>
          <cell r="BW1070">
            <v>0</v>
          </cell>
          <cell r="BX1070">
            <v>0</v>
          </cell>
          <cell r="BY1070">
            <v>0</v>
          </cell>
          <cell r="BZ1070">
            <v>181563.22399999999</v>
          </cell>
          <cell r="CA1070">
            <v>0</v>
          </cell>
          <cell r="CB1070">
            <v>0</v>
          </cell>
          <cell r="CC1070">
            <v>0</v>
          </cell>
          <cell r="CD1070">
            <v>0</v>
          </cell>
          <cell r="CE1070">
            <v>0</v>
          </cell>
          <cell r="CF1070">
            <v>0</v>
          </cell>
          <cell r="CG1070">
            <v>0</v>
          </cell>
          <cell r="CH1070">
            <v>0</v>
          </cell>
          <cell r="CI1070">
            <v>0</v>
          </cell>
          <cell r="CK1070">
            <v>0</v>
          </cell>
          <cell r="CL1070">
            <v>0</v>
          </cell>
          <cell r="CM1070">
            <v>0</v>
          </cell>
          <cell r="CN1070">
            <v>0</v>
          </cell>
          <cell r="CO1070">
            <v>0</v>
          </cell>
          <cell r="CP1070">
            <v>0</v>
          </cell>
          <cell r="CQ1070">
            <v>0</v>
          </cell>
          <cell r="CR1070">
            <v>0</v>
          </cell>
          <cell r="CS1070">
            <v>0</v>
          </cell>
          <cell r="CT1070">
            <v>0</v>
          </cell>
          <cell r="CU1070">
            <v>0</v>
          </cell>
          <cell r="CW1070">
            <v>0</v>
          </cell>
          <cell r="CX1070">
            <v>0</v>
          </cell>
          <cell r="CY1070">
            <v>0</v>
          </cell>
          <cell r="CZ1070">
            <v>0</v>
          </cell>
          <cell r="DA1070">
            <v>0</v>
          </cell>
          <cell r="DB1070">
            <v>0</v>
          </cell>
          <cell r="DC1070">
            <v>0</v>
          </cell>
          <cell r="DD1070">
            <v>0</v>
          </cell>
          <cell r="DE1070">
            <v>0</v>
          </cell>
          <cell r="DF1070">
            <v>0</v>
          </cell>
          <cell r="DG1070">
            <v>0</v>
          </cell>
          <cell r="DI1070">
            <v>0</v>
          </cell>
          <cell r="DJ1070">
            <v>181563.22399999999</v>
          </cell>
          <cell r="DK1070">
            <v>0</v>
          </cell>
          <cell r="DL1070">
            <v>0</v>
          </cell>
          <cell r="DM1070">
            <v>0</v>
          </cell>
          <cell r="DN1070">
            <v>0</v>
          </cell>
          <cell r="DO1070">
            <v>0</v>
          </cell>
          <cell r="DP1070">
            <v>0</v>
          </cell>
          <cell r="DQ1070">
            <v>0</v>
          </cell>
          <cell r="DR1070">
            <v>0</v>
          </cell>
          <cell r="DS1070">
            <v>0</v>
          </cell>
          <cell r="DU1070" t="str">
            <v>WCC 8AMPK-14-005</v>
          </cell>
          <cell r="DV1070">
            <v>0</v>
          </cell>
          <cell r="DW1070">
            <v>0</v>
          </cell>
          <cell r="DX1070">
            <v>4</v>
          </cell>
          <cell r="DY1070">
            <v>176104</v>
          </cell>
          <cell r="DZ1070">
            <v>181563.22399999999</v>
          </cell>
          <cell r="EB1070">
            <v>181563.22399999999</v>
          </cell>
          <cell r="EC1070" t="str">
            <v>Def</v>
          </cell>
          <cell r="ED1070" t="str">
            <v>Local Recreational Facilities</v>
          </cell>
        </row>
        <row r="1071">
          <cell r="D1071" t="str">
            <v>PC2130362</v>
          </cell>
          <cell r="E1071" t="str">
            <v>Path and Track Upgrades</v>
          </cell>
          <cell r="F1071" t="str">
            <v>Auckland Council</v>
          </cell>
          <cell r="G1071" t="str">
            <v>Parks, sports and recreation</v>
          </cell>
          <cell r="H1071" t="str">
            <v>E170205</v>
          </cell>
          <cell r="I1071" t="str">
            <v>Local and sports parks - west management</v>
          </cell>
          <cell r="J1071" t="str">
            <v>Lifestyle and culture</v>
          </cell>
          <cell r="K1071" t="str">
            <v>Local parks services</v>
          </cell>
          <cell r="L1071" t="str">
            <v>Local parks</v>
          </cell>
          <cell r="M1071" t="str">
            <v>Local activities</v>
          </cell>
          <cell r="N1071" t="str">
            <v>Local parks services</v>
          </cell>
          <cell r="O1071" t="str">
            <v>Local parks</v>
          </cell>
          <cell r="P1071" t="str">
            <v>Lifestyle and culture</v>
          </cell>
          <cell r="Q1071" t="str">
            <v>Local parks services</v>
          </cell>
          <cell r="R1071" t="str">
            <v>Local parks</v>
          </cell>
          <cell r="S1071" t="str">
            <v>A1241205</v>
          </cell>
          <cell r="T1071" t="str">
            <v>A1241205</v>
          </cell>
          <cell r="U1071" t="str">
            <v>Local parks</v>
          </cell>
          <cell r="V1071" t="str">
            <v>L190</v>
          </cell>
          <cell r="W1071" t="str">
            <v>Waitakere Ranges</v>
          </cell>
          <cell r="X1071" t="str">
            <v>PL40810</v>
          </cell>
          <cell r="Y1071" t="str">
            <v>Expense</v>
          </cell>
          <cell r="Z1071">
            <v>20120701</v>
          </cell>
          <cell r="AA1071">
            <v>20130630</v>
          </cell>
          <cell r="AB1071">
            <v>1</v>
          </cell>
          <cell r="AC1071" t="str">
            <v>Programme</v>
          </cell>
          <cell r="AD1071">
            <v>0</v>
          </cell>
          <cell r="AE1071">
            <v>0</v>
          </cell>
          <cell r="AF1071">
            <v>0</v>
          </cell>
          <cell r="AG1071">
            <v>1</v>
          </cell>
          <cell r="AH1071">
            <v>2</v>
          </cell>
          <cell r="AI1071" t="str">
            <v>Local &amp; Sports Parks</v>
          </cell>
          <cell r="AJ1071" t="str">
            <v>Structures parks</v>
          </cell>
          <cell r="AK1071">
            <v>50</v>
          </cell>
          <cell r="AM1071">
            <v>1</v>
          </cell>
          <cell r="AT1071">
            <v>176104</v>
          </cell>
          <cell r="BD1071">
            <v>3.1E-2</v>
          </cell>
          <cell r="BE1071">
            <v>6.1930000000000041E-2</v>
          </cell>
          <cell r="BF1071">
            <v>9.3787900000000146E-2</v>
          </cell>
          <cell r="BG1071">
            <v>0.12878911280000027</v>
          </cell>
          <cell r="BH1071">
            <v>0.16491036440960039</v>
          </cell>
          <cell r="BI1071">
            <v>0.19869276497747879</v>
          </cell>
          <cell r="BJ1071">
            <v>0.23225616239684821</v>
          </cell>
          <cell r="BK1071">
            <v>0.27045610343115034</v>
          </cell>
          <cell r="BL1071">
            <v>0.31238115484437823</v>
          </cell>
          <cell r="BM1071">
            <v>0.35568973295424255</v>
          </cell>
          <cell r="BN1071">
            <v>0</v>
          </cell>
          <cell r="BO1071">
            <v>5459.2240000000002</v>
          </cell>
          <cell r="BP1071">
            <v>0</v>
          </cell>
          <cell r="BQ1071">
            <v>0</v>
          </cell>
          <cell r="BR1071">
            <v>0</v>
          </cell>
          <cell r="BS1071">
            <v>0</v>
          </cell>
          <cell r="BT1071">
            <v>0</v>
          </cell>
          <cell r="BU1071">
            <v>0</v>
          </cell>
          <cell r="BV1071">
            <v>0</v>
          </cell>
          <cell r="BW1071">
            <v>0</v>
          </cell>
          <cell r="BX1071">
            <v>0</v>
          </cell>
          <cell r="BY1071">
            <v>0</v>
          </cell>
          <cell r="BZ1071">
            <v>181563.22399999999</v>
          </cell>
          <cell r="CA1071">
            <v>0</v>
          </cell>
          <cell r="CB1071">
            <v>0</v>
          </cell>
          <cell r="CC1071">
            <v>0</v>
          </cell>
          <cell r="CD1071">
            <v>0</v>
          </cell>
          <cell r="CE1071">
            <v>0</v>
          </cell>
          <cell r="CF1071">
            <v>0</v>
          </cell>
          <cell r="CG1071">
            <v>0</v>
          </cell>
          <cell r="CH1071">
            <v>0</v>
          </cell>
          <cell r="CI1071">
            <v>0</v>
          </cell>
          <cell r="CK1071">
            <v>0</v>
          </cell>
          <cell r="CL1071">
            <v>0</v>
          </cell>
          <cell r="CM1071">
            <v>0</v>
          </cell>
          <cell r="CN1071">
            <v>0</v>
          </cell>
          <cell r="CO1071">
            <v>0</v>
          </cell>
          <cell r="CP1071">
            <v>0</v>
          </cell>
          <cell r="CQ1071">
            <v>0</v>
          </cell>
          <cell r="CR1071">
            <v>0</v>
          </cell>
          <cell r="CS1071">
            <v>0</v>
          </cell>
          <cell r="CT1071">
            <v>0</v>
          </cell>
          <cell r="CU1071">
            <v>0</v>
          </cell>
          <cell r="CW1071">
            <v>0</v>
          </cell>
          <cell r="CX1071">
            <v>0</v>
          </cell>
          <cell r="CY1071">
            <v>0</v>
          </cell>
          <cell r="CZ1071">
            <v>0</v>
          </cell>
          <cell r="DA1071">
            <v>0</v>
          </cell>
          <cell r="DB1071">
            <v>0</v>
          </cell>
          <cell r="DC1071">
            <v>0</v>
          </cell>
          <cell r="DD1071">
            <v>0</v>
          </cell>
          <cell r="DE1071">
            <v>0</v>
          </cell>
          <cell r="DF1071">
            <v>0</v>
          </cell>
          <cell r="DG1071">
            <v>0</v>
          </cell>
          <cell r="DI1071">
            <v>0</v>
          </cell>
          <cell r="DJ1071">
            <v>181563.22399999999</v>
          </cell>
          <cell r="DK1071">
            <v>0</v>
          </cell>
          <cell r="DL1071">
            <v>0</v>
          </cell>
          <cell r="DM1071">
            <v>0</v>
          </cell>
          <cell r="DN1071">
            <v>0</v>
          </cell>
          <cell r="DO1071">
            <v>0</v>
          </cell>
          <cell r="DP1071">
            <v>0</v>
          </cell>
          <cell r="DQ1071">
            <v>0</v>
          </cell>
          <cell r="DR1071">
            <v>0</v>
          </cell>
          <cell r="DS1071">
            <v>0</v>
          </cell>
          <cell r="DU1071" t="str">
            <v>WCC 8AMPK-14-005</v>
          </cell>
          <cell r="DV1071">
            <v>0</v>
          </cell>
          <cell r="DW1071">
            <v>0</v>
          </cell>
          <cell r="DX1071">
            <v>4</v>
          </cell>
          <cell r="DY1071">
            <v>176104</v>
          </cell>
          <cell r="DZ1071">
            <v>181563.22399999999</v>
          </cell>
          <cell r="EB1071">
            <v>181563.22399999999</v>
          </cell>
          <cell r="EC1071" t="str">
            <v>Def</v>
          </cell>
          <cell r="ED1071" t="str">
            <v>Local Recreational Facilities</v>
          </cell>
        </row>
        <row r="1072">
          <cell r="D1072" t="str">
            <v>PC2130362</v>
          </cell>
          <cell r="E1072" t="str">
            <v>Path and Track Upgrades</v>
          </cell>
          <cell r="F1072" t="str">
            <v>Auckland Council</v>
          </cell>
          <cell r="G1072" t="str">
            <v>Parks, sports and recreation</v>
          </cell>
          <cell r="H1072" t="str">
            <v>E170205</v>
          </cell>
          <cell r="I1072" t="str">
            <v>Local and sports parks - west management</v>
          </cell>
          <cell r="J1072" t="str">
            <v>Lifestyle and culture</v>
          </cell>
          <cell r="K1072" t="str">
            <v>Local parks services</v>
          </cell>
          <cell r="L1072" t="str">
            <v>Local parks</v>
          </cell>
          <cell r="M1072" t="str">
            <v>Local activities</v>
          </cell>
          <cell r="N1072" t="str">
            <v>Local parks services</v>
          </cell>
          <cell r="O1072" t="str">
            <v>Local parks</v>
          </cell>
          <cell r="P1072" t="str">
            <v>Lifestyle and culture</v>
          </cell>
          <cell r="Q1072" t="str">
            <v>Local parks services</v>
          </cell>
          <cell r="R1072" t="str">
            <v>Local parks</v>
          </cell>
          <cell r="S1072" t="str">
            <v>A1241205</v>
          </cell>
          <cell r="T1072" t="str">
            <v>A1241205</v>
          </cell>
          <cell r="U1072" t="str">
            <v>Local parks</v>
          </cell>
          <cell r="V1072" t="str">
            <v>L200</v>
          </cell>
          <cell r="W1072" t="str">
            <v>Whau</v>
          </cell>
          <cell r="X1072" t="str">
            <v>PL40810</v>
          </cell>
          <cell r="Y1072" t="str">
            <v>Expense</v>
          </cell>
          <cell r="Z1072">
            <v>20120701</v>
          </cell>
          <cell r="AA1072">
            <v>20130630</v>
          </cell>
          <cell r="AB1072">
            <v>1</v>
          </cell>
          <cell r="AC1072" t="str">
            <v>Programme</v>
          </cell>
          <cell r="AD1072">
            <v>0</v>
          </cell>
          <cell r="AE1072">
            <v>0</v>
          </cell>
          <cell r="AF1072">
            <v>0</v>
          </cell>
          <cell r="AG1072">
            <v>1</v>
          </cell>
          <cell r="AH1072">
            <v>2</v>
          </cell>
          <cell r="AI1072" t="str">
            <v>Local &amp; Sports Parks</v>
          </cell>
          <cell r="AJ1072" t="str">
            <v>Structures parks</v>
          </cell>
          <cell r="AK1072">
            <v>50</v>
          </cell>
          <cell r="AM1072">
            <v>1</v>
          </cell>
          <cell r="AT1072">
            <v>166719</v>
          </cell>
          <cell r="BD1072">
            <v>3.1E-2</v>
          </cell>
          <cell r="BE1072">
            <v>6.1930000000000041E-2</v>
          </cell>
          <cell r="BF1072">
            <v>9.3787900000000146E-2</v>
          </cell>
          <cell r="BG1072">
            <v>0.12878911280000027</v>
          </cell>
          <cell r="BH1072">
            <v>0.16491036440960039</v>
          </cell>
          <cell r="BI1072">
            <v>0.19869276497747879</v>
          </cell>
          <cell r="BJ1072">
            <v>0.23225616239684821</v>
          </cell>
          <cell r="BK1072">
            <v>0.27045610343115034</v>
          </cell>
          <cell r="BL1072">
            <v>0.31238115484437823</v>
          </cell>
          <cell r="BM1072">
            <v>0.35568973295424255</v>
          </cell>
          <cell r="BN1072">
            <v>0</v>
          </cell>
          <cell r="BO1072">
            <v>5168.2889999999998</v>
          </cell>
          <cell r="BP1072">
            <v>0</v>
          </cell>
          <cell r="BQ1072">
            <v>0</v>
          </cell>
          <cell r="BR1072">
            <v>0</v>
          </cell>
          <cell r="BS1072">
            <v>0</v>
          </cell>
          <cell r="BT1072">
            <v>0</v>
          </cell>
          <cell r="BU1072">
            <v>0</v>
          </cell>
          <cell r="BV1072">
            <v>0</v>
          </cell>
          <cell r="BW1072">
            <v>0</v>
          </cell>
          <cell r="BX1072">
            <v>0</v>
          </cell>
          <cell r="BY1072">
            <v>0</v>
          </cell>
          <cell r="BZ1072">
            <v>171887.28899999999</v>
          </cell>
          <cell r="CA1072">
            <v>0</v>
          </cell>
          <cell r="CB1072">
            <v>0</v>
          </cell>
          <cell r="CC1072">
            <v>0</v>
          </cell>
          <cell r="CD1072">
            <v>0</v>
          </cell>
          <cell r="CE1072">
            <v>0</v>
          </cell>
          <cell r="CF1072">
            <v>0</v>
          </cell>
          <cell r="CG1072">
            <v>0</v>
          </cell>
          <cell r="CH1072">
            <v>0</v>
          </cell>
          <cell r="CI1072">
            <v>0</v>
          </cell>
          <cell r="CK1072">
            <v>0</v>
          </cell>
          <cell r="CL1072">
            <v>0</v>
          </cell>
          <cell r="CM1072">
            <v>0</v>
          </cell>
          <cell r="CN1072">
            <v>0</v>
          </cell>
          <cell r="CO1072">
            <v>0</v>
          </cell>
          <cell r="CP1072">
            <v>0</v>
          </cell>
          <cell r="CQ1072">
            <v>0</v>
          </cell>
          <cell r="CR1072">
            <v>0</v>
          </cell>
          <cell r="CS1072">
            <v>0</v>
          </cell>
          <cell r="CT1072">
            <v>0</v>
          </cell>
          <cell r="CU1072">
            <v>0</v>
          </cell>
          <cell r="CW1072">
            <v>0</v>
          </cell>
          <cell r="CX1072">
            <v>0</v>
          </cell>
          <cell r="CY1072">
            <v>0</v>
          </cell>
          <cell r="CZ1072">
            <v>0</v>
          </cell>
          <cell r="DA1072">
            <v>0</v>
          </cell>
          <cell r="DB1072">
            <v>0</v>
          </cell>
          <cell r="DC1072">
            <v>0</v>
          </cell>
          <cell r="DD1072">
            <v>0</v>
          </cell>
          <cell r="DE1072">
            <v>0</v>
          </cell>
          <cell r="DF1072">
            <v>0</v>
          </cell>
          <cell r="DG1072">
            <v>0</v>
          </cell>
          <cell r="DI1072">
            <v>0</v>
          </cell>
          <cell r="DJ1072">
            <v>171887.28899999999</v>
          </cell>
          <cell r="DK1072">
            <v>0</v>
          </cell>
          <cell r="DL1072">
            <v>0</v>
          </cell>
          <cell r="DM1072">
            <v>0</v>
          </cell>
          <cell r="DN1072">
            <v>0</v>
          </cell>
          <cell r="DO1072">
            <v>0</v>
          </cell>
          <cell r="DP1072">
            <v>0</v>
          </cell>
          <cell r="DQ1072">
            <v>0</v>
          </cell>
          <cell r="DR1072">
            <v>0</v>
          </cell>
          <cell r="DS1072">
            <v>0</v>
          </cell>
          <cell r="DU1072" t="str">
            <v>WCC 8AMPK-14-005</v>
          </cell>
          <cell r="DV1072">
            <v>0</v>
          </cell>
          <cell r="DW1072">
            <v>0</v>
          </cell>
          <cell r="DX1072">
            <v>4</v>
          </cell>
          <cell r="DY1072">
            <v>166719</v>
          </cell>
          <cell r="DZ1072">
            <v>171887.28899999999</v>
          </cell>
          <cell r="EB1072">
            <v>171887.28899999999</v>
          </cell>
          <cell r="EC1072" t="str">
            <v>Def</v>
          </cell>
          <cell r="ED1072" t="str">
            <v>Local Recreational Facilities</v>
          </cell>
        </row>
        <row r="1073">
          <cell r="D1073" t="str">
            <v>PC2130362</v>
          </cell>
          <cell r="E1073" t="str">
            <v>Path and Track Upgrades</v>
          </cell>
          <cell r="F1073" t="str">
            <v>Auckland Council</v>
          </cell>
          <cell r="G1073" t="str">
            <v>Parks, sports and recreation</v>
          </cell>
          <cell r="H1073" t="str">
            <v>E170205</v>
          </cell>
          <cell r="I1073" t="str">
            <v>Local and sports parks - west management</v>
          </cell>
          <cell r="J1073" t="str">
            <v>Lifestyle and culture</v>
          </cell>
          <cell r="K1073" t="str">
            <v>Local parks services</v>
          </cell>
          <cell r="L1073" t="str">
            <v>Local parks</v>
          </cell>
          <cell r="M1073" t="str">
            <v>Local activities</v>
          </cell>
          <cell r="N1073" t="str">
            <v>Local parks services</v>
          </cell>
          <cell r="O1073" t="str">
            <v>Local parks</v>
          </cell>
          <cell r="P1073" t="str">
            <v>Lifestyle and culture</v>
          </cell>
          <cell r="Q1073" t="str">
            <v>Local parks services</v>
          </cell>
          <cell r="R1073" t="str">
            <v>Local parks</v>
          </cell>
          <cell r="S1073" t="str">
            <v>A1241205</v>
          </cell>
          <cell r="T1073" t="str">
            <v>A1241205</v>
          </cell>
          <cell r="U1073" t="str">
            <v>Local parks</v>
          </cell>
          <cell r="V1073" t="str">
            <v>L210</v>
          </cell>
          <cell r="W1073" t="str">
            <v>Other (Unallocated)</v>
          </cell>
          <cell r="X1073" t="str">
            <v>PL40810</v>
          </cell>
          <cell r="Y1073" t="str">
            <v>Expense</v>
          </cell>
          <cell r="Z1073">
            <v>20100701</v>
          </cell>
          <cell r="AA1073">
            <v>20220630</v>
          </cell>
          <cell r="AB1073">
            <v>1</v>
          </cell>
          <cell r="AC1073" t="str">
            <v>Programme</v>
          </cell>
          <cell r="AD1073">
            <v>0</v>
          </cell>
          <cell r="AE1073">
            <v>0</v>
          </cell>
          <cell r="AF1073">
            <v>0</v>
          </cell>
          <cell r="AG1073">
            <v>1</v>
          </cell>
          <cell r="AH1073">
            <v>2</v>
          </cell>
          <cell r="AI1073" t="str">
            <v>Local &amp; Sports Parks</v>
          </cell>
          <cell r="AJ1073" t="str">
            <v>Structures parks</v>
          </cell>
          <cell r="AK1073">
            <v>50</v>
          </cell>
          <cell r="AM1073">
            <v>1</v>
          </cell>
          <cell r="AS1073">
            <v>459336.74</v>
          </cell>
          <cell r="AT1073">
            <v>0</v>
          </cell>
          <cell r="AU1073">
            <v>439300</v>
          </cell>
          <cell r="AV1073">
            <v>469300</v>
          </cell>
          <cell r="AW1073">
            <v>474300</v>
          </cell>
          <cell r="AX1073">
            <v>469300</v>
          </cell>
          <cell r="AY1073">
            <v>429300</v>
          </cell>
          <cell r="AZ1073">
            <v>469300</v>
          </cell>
          <cell r="BA1073">
            <v>470000</v>
          </cell>
          <cell r="BB1073">
            <v>470000</v>
          </cell>
          <cell r="BC1073">
            <v>470000</v>
          </cell>
          <cell r="BD1073">
            <v>3.1E-2</v>
          </cell>
          <cell r="BE1073">
            <v>6.1930000000000041E-2</v>
          </cell>
          <cell r="BF1073">
            <v>9.3787900000000146E-2</v>
          </cell>
          <cell r="BG1073">
            <v>0.12878911280000027</v>
          </cell>
          <cell r="BH1073">
            <v>0.16491036440960039</v>
          </cell>
          <cell r="BI1073">
            <v>0.19869276497747879</v>
          </cell>
          <cell r="BJ1073">
            <v>0.23225616239684821</v>
          </cell>
          <cell r="BK1073">
            <v>0.27045610343115034</v>
          </cell>
          <cell r="BL1073">
            <v>0.31238115484437823</v>
          </cell>
          <cell r="BM1073">
            <v>0.35568973295424255</v>
          </cell>
          <cell r="BN1073">
            <v>0</v>
          </cell>
          <cell r="BO1073">
            <v>0</v>
          </cell>
          <cell r="BP1073">
            <v>27205.849000000017</v>
          </cell>
          <cell r="BQ1073">
            <v>44014.661470000072</v>
          </cell>
          <cell r="BR1073">
            <v>61084.676201040129</v>
          </cell>
          <cell r="BS1073">
            <v>77392.434017425461</v>
          </cell>
          <cell r="BT1073">
            <v>85298.804004831647</v>
          </cell>
          <cell r="BU1073">
            <v>108997.81701284087</v>
          </cell>
          <cell r="BV1073">
            <v>127114.36861264065</v>
          </cell>
          <cell r="BW1073">
            <v>146819.14277685777</v>
          </cell>
          <cell r="BX1073">
            <v>167174.174488494</v>
          </cell>
          <cell r="BY1073">
            <v>459336.74</v>
          </cell>
          <cell r="BZ1073">
            <v>0</v>
          </cell>
          <cell r="CA1073">
            <v>466505.84900000005</v>
          </cell>
          <cell r="CB1073">
            <v>513314.66147000005</v>
          </cell>
          <cell r="CC1073">
            <v>535384.67620104016</v>
          </cell>
          <cell r="CD1073">
            <v>546692.4340174254</v>
          </cell>
          <cell r="CE1073">
            <v>514598.80400483165</v>
          </cell>
          <cell r="CF1073">
            <v>578297.81701284088</v>
          </cell>
          <cell r="CG1073">
            <v>597114.36861264065</v>
          </cell>
          <cell r="CH1073">
            <v>616819.14277685783</v>
          </cell>
          <cell r="CI1073">
            <v>637174.17448849394</v>
          </cell>
          <cell r="CK1073">
            <v>0</v>
          </cell>
          <cell r="CL1073">
            <v>0</v>
          </cell>
          <cell r="CM1073">
            <v>0</v>
          </cell>
          <cell r="CN1073">
            <v>0</v>
          </cell>
          <cell r="CO1073">
            <v>0</v>
          </cell>
          <cell r="CP1073">
            <v>0</v>
          </cell>
          <cell r="CQ1073">
            <v>0</v>
          </cell>
          <cell r="CR1073">
            <v>0</v>
          </cell>
          <cell r="CS1073">
            <v>0</v>
          </cell>
          <cell r="CT1073">
            <v>0</v>
          </cell>
          <cell r="CU1073">
            <v>0</v>
          </cell>
          <cell r="CW1073">
            <v>0</v>
          </cell>
          <cell r="CX1073">
            <v>0</v>
          </cell>
          <cell r="CY1073">
            <v>0</v>
          </cell>
          <cell r="CZ1073">
            <v>0</v>
          </cell>
          <cell r="DA1073">
            <v>0</v>
          </cell>
          <cell r="DB1073">
            <v>0</v>
          </cell>
          <cell r="DC1073">
            <v>0</v>
          </cell>
          <cell r="DD1073">
            <v>0</v>
          </cell>
          <cell r="DE1073">
            <v>0</v>
          </cell>
          <cell r="DF1073">
            <v>0</v>
          </cell>
          <cell r="DG1073">
            <v>0</v>
          </cell>
          <cell r="DI1073">
            <v>459336.74</v>
          </cell>
          <cell r="DJ1073">
            <v>0</v>
          </cell>
          <cell r="DK1073">
            <v>466505.84900000005</v>
          </cell>
          <cell r="DL1073">
            <v>513314.66147000005</v>
          </cell>
          <cell r="DM1073">
            <v>535384.67620104016</v>
          </cell>
          <cell r="DN1073">
            <v>546692.4340174254</v>
          </cell>
          <cell r="DO1073">
            <v>514598.80400483165</v>
          </cell>
          <cell r="DP1073">
            <v>578297.81701284088</v>
          </cell>
          <cell r="DQ1073">
            <v>597114.36861264065</v>
          </cell>
          <cell r="DR1073">
            <v>616819.14277685783</v>
          </cell>
          <cell r="DS1073">
            <v>637174.17448849394</v>
          </cell>
          <cell r="DU1073" t="str">
            <v>WCC 8AMPK-14-005</v>
          </cell>
          <cell r="DV1073">
            <v>0</v>
          </cell>
          <cell r="DW1073">
            <v>0</v>
          </cell>
          <cell r="DX1073">
            <v>4</v>
          </cell>
          <cell r="DY1073">
            <v>4160800</v>
          </cell>
          <cell r="DZ1073">
            <v>5005901.9275841303</v>
          </cell>
          <cell r="EB1073">
            <v>5005901.9275841303</v>
          </cell>
          <cell r="EC1073" t="str">
            <v>Def</v>
          </cell>
          <cell r="ED1073" t="str">
            <v>Local Recreational Facilities</v>
          </cell>
        </row>
        <row r="1074">
          <cell r="D1074" t="str">
            <v>PC2130363</v>
          </cell>
          <cell r="E1074" t="str">
            <v>Planting Upgrades</v>
          </cell>
          <cell r="F1074" t="str">
            <v>Auckland Council</v>
          </cell>
          <cell r="G1074" t="str">
            <v>Parks, sports and recreation</v>
          </cell>
          <cell r="H1074" t="str">
            <v>E170205</v>
          </cell>
          <cell r="I1074" t="str">
            <v>Local and sports parks - west management</v>
          </cell>
          <cell r="J1074" t="str">
            <v>Lifestyle and culture</v>
          </cell>
          <cell r="K1074" t="str">
            <v>Local parks services</v>
          </cell>
          <cell r="L1074" t="str">
            <v>Local parks</v>
          </cell>
          <cell r="M1074" t="str">
            <v>Local activities</v>
          </cell>
          <cell r="N1074" t="str">
            <v>Local parks services</v>
          </cell>
          <cell r="O1074" t="str">
            <v>Local parks</v>
          </cell>
          <cell r="P1074" t="str">
            <v>Lifestyle and culture</v>
          </cell>
          <cell r="Q1074" t="str">
            <v>Local parks services</v>
          </cell>
          <cell r="R1074" t="str">
            <v>Local parks</v>
          </cell>
          <cell r="S1074" t="str">
            <v>A1241205</v>
          </cell>
          <cell r="T1074" t="str">
            <v>A1241205</v>
          </cell>
          <cell r="U1074" t="str">
            <v>Local parks</v>
          </cell>
          <cell r="V1074" t="str">
            <v>L120</v>
          </cell>
          <cell r="W1074" t="str">
            <v>Henderson-Massey</v>
          </cell>
          <cell r="X1074" t="str">
            <v>PL40810</v>
          </cell>
          <cell r="Y1074" t="str">
            <v>Expense</v>
          </cell>
          <cell r="Z1074">
            <v>20120701</v>
          </cell>
          <cell r="AA1074">
            <v>20130630</v>
          </cell>
          <cell r="AB1074">
            <v>1</v>
          </cell>
          <cell r="AC1074" t="str">
            <v>Programme</v>
          </cell>
          <cell r="AD1074">
            <v>0</v>
          </cell>
          <cell r="AE1074">
            <v>0</v>
          </cell>
          <cell r="AF1074">
            <v>0</v>
          </cell>
          <cell r="AG1074">
            <v>1</v>
          </cell>
          <cell r="AH1074">
            <v>2</v>
          </cell>
          <cell r="AI1074" t="str">
            <v>Local &amp; Sports Parks</v>
          </cell>
          <cell r="AJ1074" t="str">
            <v>Other assets (Capex)</v>
          </cell>
          <cell r="AK1074">
            <v>15</v>
          </cell>
          <cell r="AM1074">
            <v>1</v>
          </cell>
          <cell r="AT1074">
            <v>51000</v>
          </cell>
          <cell r="BD1074">
            <v>3.3000000000000002E-2</v>
          </cell>
          <cell r="BE1074">
            <v>6.7088999999999732E-2</v>
          </cell>
          <cell r="BF1074">
            <v>0.10230293699999971</v>
          </cell>
          <cell r="BG1074">
            <v>0.14088353979499968</v>
          </cell>
          <cell r="BH1074">
            <v>0.18195534722761963</v>
          </cell>
          <cell r="BI1074">
            <v>0.21859596299167583</v>
          </cell>
          <cell r="BJ1074">
            <v>0.25637243784441766</v>
          </cell>
          <cell r="BK1074">
            <v>0.29783272829328333</v>
          </cell>
          <cell r="BL1074">
            <v>0.3445547065118415</v>
          </cell>
          <cell r="BM1074">
            <v>0.39295867594626777</v>
          </cell>
          <cell r="BN1074">
            <v>0</v>
          </cell>
          <cell r="BO1074">
            <v>1683</v>
          </cell>
          <cell r="BP1074">
            <v>0</v>
          </cell>
          <cell r="BQ1074">
            <v>0</v>
          </cell>
          <cell r="BR1074">
            <v>0</v>
          </cell>
          <cell r="BS1074">
            <v>0</v>
          </cell>
          <cell r="BT1074">
            <v>0</v>
          </cell>
          <cell r="BU1074">
            <v>0</v>
          </cell>
          <cell r="BV1074">
            <v>0</v>
          </cell>
          <cell r="BW1074">
            <v>0</v>
          </cell>
          <cell r="BX1074">
            <v>0</v>
          </cell>
          <cell r="BY1074">
            <v>0</v>
          </cell>
          <cell r="BZ1074">
            <v>52683</v>
          </cell>
          <cell r="CA1074">
            <v>0</v>
          </cell>
          <cell r="CB1074">
            <v>0</v>
          </cell>
          <cell r="CC1074">
            <v>0</v>
          </cell>
          <cell r="CD1074">
            <v>0</v>
          </cell>
          <cell r="CE1074">
            <v>0</v>
          </cell>
          <cell r="CF1074">
            <v>0</v>
          </cell>
          <cell r="CG1074">
            <v>0</v>
          </cell>
          <cell r="CH1074">
            <v>0</v>
          </cell>
          <cell r="CI1074">
            <v>0</v>
          </cell>
          <cell r="CK1074">
            <v>0</v>
          </cell>
          <cell r="CL1074">
            <v>0</v>
          </cell>
          <cell r="CM1074">
            <v>0</v>
          </cell>
          <cell r="CN1074">
            <v>0</v>
          </cell>
          <cell r="CO1074">
            <v>0</v>
          </cell>
          <cell r="CP1074">
            <v>0</v>
          </cell>
          <cell r="CQ1074">
            <v>0</v>
          </cell>
          <cell r="CR1074">
            <v>0</v>
          </cell>
          <cell r="CS1074">
            <v>0</v>
          </cell>
          <cell r="CT1074">
            <v>0</v>
          </cell>
          <cell r="CU1074">
            <v>0</v>
          </cell>
          <cell r="CW1074">
            <v>0</v>
          </cell>
          <cell r="CX1074">
            <v>0</v>
          </cell>
          <cell r="CY1074">
            <v>0</v>
          </cell>
          <cell r="CZ1074">
            <v>0</v>
          </cell>
          <cell r="DA1074">
            <v>0</v>
          </cell>
          <cell r="DB1074">
            <v>0</v>
          </cell>
          <cell r="DC1074">
            <v>0</v>
          </cell>
          <cell r="DD1074">
            <v>0</v>
          </cell>
          <cell r="DE1074">
            <v>0</v>
          </cell>
          <cell r="DF1074">
            <v>0</v>
          </cell>
          <cell r="DG1074">
            <v>0</v>
          </cell>
          <cell r="DI1074">
            <v>0</v>
          </cell>
          <cell r="DJ1074">
            <v>52683</v>
          </cell>
          <cell r="DK1074">
            <v>0</v>
          </cell>
          <cell r="DL1074">
            <v>0</v>
          </cell>
          <cell r="DM1074">
            <v>0</v>
          </cell>
          <cell r="DN1074">
            <v>0</v>
          </cell>
          <cell r="DO1074">
            <v>0</v>
          </cell>
          <cell r="DP1074">
            <v>0</v>
          </cell>
          <cell r="DQ1074">
            <v>0</v>
          </cell>
          <cell r="DR1074">
            <v>0</v>
          </cell>
          <cell r="DS1074">
            <v>0</v>
          </cell>
          <cell r="DU1074" t="str">
            <v>WCC 8AMPK-11-007</v>
          </cell>
          <cell r="DV1074">
            <v>0</v>
          </cell>
          <cell r="DW1074">
            <v>0</v>
          </cell>
          <cell r="DX1074">
            <v>4</v>
          </cell>
          <cell r="DY1074">
            <v>51000</v>
          </cell>
          <cell r="DZ1074">
            <v>52683</v>
          </cell>
          <cell r="EB1074">
            <v>52683</v>
          </cell>
          <cell r="EC1074" t="str">
            <v>Def</v>
          </cell>
          <cell r="ED1074" t="str">
            <v>Local Recreational Facilities</v>
          </cell>
        </row>
        <row r="1075">
          <cell r="D1075" t="str">
            <v>PC2130363</v>
          </cell>
          <cell r="E1075" t="str">
            <v>Planting Upgrades</v>
          </cell>
          <cell r="F1075" t="str">
            <v>Auckland Council</v>
          </cell>
          <cell r="G1075" t="str">
            <v>Parks, sports and recreation</v>
          </cell>
          <cell r="H1075" t="str">
            <v>E170205</v>
          </cell>
          <cell r="I1075" t="str">
            <v>Local and sports parks - west management</v>
          </cell>
          <cell r="J1075" t="str">
            <v>Lifestyle and culture</v>
          </cell>
          <cell r="K1075" t="str">
            <v>Local parks services</v>
          </cell>
          <cell r="L1075" t="str">
            <v>Local parks</v>
          </cell>
          <cell r="M1075" t="str">
            <v>Local activities</v>
          </cell>
          <cell r="N1075" t="str">
            <v>Local parks services</v>
          </cell>
          <cell r="O1075" t="str">
            <v>Local parks</v>
          </cell>
          <cell r="P1075" t="str">
            <v>Lifestyle and culture</v>
          </cell>
          <cell r="Q1075" t="str">
            <v>Local parks services</v>
          </cell>
          <cell r="R1075" t="str">
            <v>Local parks</v>
          </cell>
          <cell r="S1075" t="str">
            <v>A1241205</v>
          </cell>
          <cell r="T1075" t="str">
            <v>A1241205</v>
          </cell>
          <cell r="U1075" t="str">
            <v>Local parks</v>
          </cell>
          <cell r="V1075" t="str">
            <v>L190</v>
          </cell>
          <cell r="W1075" t="str">
            <v>Waitakere Ranges</v>
          </cell>
          <cell r="X1075" t="str">
            <v>PL40810</v>
          </cell>
          <cell r="Y1075" t="str">
            <v>Expense</v>
          </cell>
          <cell r="Z1075">
            <v>20120701</v>
          </cell>
          <cell r="AA1075">
            <v>20130630</v>
          </cell>
          <cell r="AB1075">
            <v>1</v>
          </cell>
          <cell r="AC1075" t="str">
            <v>Programme</v>
          </cell>
          <cell r="AD1075">
            <v>0</v>
          </cell>
          <cell r="AE1075">
            <v>0</v>
          </cell>
          <cell r="AF1075">
            <v>0</v>
          </cell>
          <cell r="AG1075">
            <v>1</v>
          </cell>
          <cell r="AH1075">
            <v>2</v>
          </cell>
          <cell r="AI1075" t="str">
            <v>Local &amp; Sports Parks</v>
          </cell>
          <cell r="AJ1075" t="str">
            <v>Other assets (Capex)</v>
          </cell>
          <cell r="AK1075">
            <v>15</v>
          </cell>
          <cell r="AM1075">
            <v>1</v>
          </cell>
          <cell r="AT1075">
            <v>49500</v>
          </cell>
          <cell r="BD1075">
            <v>3.3000000000000002E-2</v>
          </cell>
          <cell r="BE1075">
            <v>6.7088999999999732E-2</v>
          </cell>
          <cell r="BF1075">
            <v>0.10230293699999971</v>
          </cell>
          <cell r="BG1075">
            <v>0.14088353979499968</v>
          </cell>
          <cell r="BH1075">
            <v>0.18195534722761963</v>
          </cell>
          <cell r="BI1075">
            <v>0.21859596299167583</v>
          </cell>
          <cell r="BJ1075">
            <v>0.25637243784441766</v>
          </cell>
          <cell r="BK1075">
            <v>0.29783272829328333</v>
          </cell>
          <cell r="BL1075">
            <v>0.3445547065118415</v>
          </cell>
          <cell r="BM1075">
            <v>0.39295867594626777</v>
          </cell>
          <cell r="BN1075">
            <v>0</v>
          </cell>
          <cell r="BO1075">
            <v>1633.5</v>
          </cell>
          <cell r="BP1075">
            <v>0</v>
          </cell>
          <cell r="BQ1075">
            <v>0</v>
          </cell>
          <cell r="BR1075">
            <v>0</v>
          </cell>
          <cell r="BS1075">
            <v>0</v>
          </cell>
          <cell r="BT1075">
            <v>0</v>
          </cell>
          <cell r="BU1075">
            <v>0</v>
          </cell>
          <cell r="BV1075">
            <v>0</v>
          </cell>
          <cell r="BW1075">
            <v>0</v>
          </cell>
          <cell r="BX1075">
            <v>0</v>
          </cell>
          <cell r="BY1075">
            <v>0</v>
          </cell>
          <cell r="BZ1075">
            <v>51133.5</v>
          </cell>
          <cell r="CA1075">
            <v>0</v>
          </cell>
          <cell r="CB1075">
            <v>0</v>
          </cell>
          <cell r="CC1075">
            <v>0</v>
          </cell>
          <cell r="CD1075">
            <v>0</v>
          </cell>
          <cell r="CE1075">
            <v>0</v>
          </cell>
          <cell r="CF1075">
            <v>0</v>
          </cell>
          <cell r="CG1075">
            <v>0</v>
          </cell>
          <cell r="CH1075">
            <v>0</v>
          </cell>
          <cell r="CI1075">
            <v>0</v>
          </cell>
          <cell r="CK1075">
            <v>0</v>
          </cell>
          <cell r="CL1075">
            <v>0</v>
          </cell>
          <cell r="CM1075">
            <v>0</v>
          </cell>
          <cell r="CN1075">
            <v>0</v>
          </cell>
          <cell r="CO1075">
            <v>0</v>
          </cell>
          <cell r="CP1075">
            <v>0</v>
          </cell>
          <cell r="CQ1075">
            <v>0</v>
          </cell>
          <cell r="CR1075">
            <v>0</v>
          </cell>
          <cell r="CS1075">
            <v>0</v>
          </cell>
          <cell r="CT1075">
            <v>0</v>
          </cell>
          <cell r="CU1075">
            <v>0</v>
          </cell>
          <cell r="CW1075">
            <v>0</v>
          </cell>
          <cell r="CX1075">
            <v>0</v>
          </cell>
          <cell r="CY1075">
            <v>0</v>
          </cell>
          <cell r="CZ1075">
            <v>0</v>
          </cell>
          <cell r="DA1075">
            <v>0</v>
          </cell>
          <cell r="DB1075">
            <v>0</v>
          </cell>
          <cell r="DC1075">
            <v>0</v>
          </cell>
          <cell r="DD1075">
            <v>0</v>
          </cell>
          <cell r="DE1075">
            <v>0</v>
          </cell>
          <cell r="DF1075">
            <v>0</v>
          </cell>
          <cell r="DG1075">
            <v>0</v>
          </cell>
          <cell r="DI1075">
            <v>0</v>
          </cell>
          <cell r="DJ1075">
            <v>51133.5</v>
          </cell>
          <cell r="DK1075">
            <v>0</v>
          </cell>
          <cell r="DL1075">
            <v>0</v>
          </cell>
          <cell r="DM1075">
            <v>0</v>
          </cell>
          <cell r="DN1075">
            <v>0</v>
          </cell>
          <cell r="DO1075">
            <v>0</v>
          </cell>
          <cell r="DP1075">
            <v>0</v>
          </cell>
          <cell r="DQ1075">
            <v>0</v>
          </cell>
          <cell r="DR1075">
            <v>0</v>
          </cell>
          <cell r="DS1075">
            <v>0</v>
          </cell>
          <cell r="DU1075" t="str">
            <v>WCC 8AMPK-11-007</v>
          </cell>
          <cell r="DV1075">
            <v>0</v>
          </cell>
          <cell r="DW1075">
            <v>0</v>
          </cell>
          <cell r="DX1075">
            <v>4</v>
          </cell>
          <cell r="DY1075">
            <v>49500</v>
          </cell>
          <cell r="DZ1075">
            <v>51133.5</v>
          </cell>
          <cell r="EB1075">
            <v>51133.5</v>
          </cell>
          <cell r="EC1075" t="str">
            <v>Def</v>
          </cell>
          <cell r="ED1075" t="str">
            <v>Local Recreational Facilities</v>
          </cell>
        </row>
        <row r="1076">
          <cell r="D1076" t="str">
            <v>PC2130363</v>
          </cell>
          <cell r="E1076" t="str">
            <v>Planting Upgrades</v>
          </cell>
          <cell r="F1076" t="str">
            <v>Auckland Council</v>
          </cell>
          <cell r="G1076" t="str">
            <v>Parks, sports and recreation</v>
          </cell>
          <cell r="H1076" t="str">
            <v>E170205</v>
          </cell>
          <cell r="I1076" t="str">
            <v>Local and sports parks - west management</v>
          </cell>
          <cell r="J1076" t="str">
            <v>Lifestyle and culture</v>
          </cell>
          <cell r="K1076" t="str">
            <v>Local parks services</v>
          </cell>
          <cell r="L1076" t="str">
            <v>Local parks</v>
          </cell>
          <cell r="M1076" t="str">
            <v>Local activities</v>
          </cell>
          <cell r="N1076" t="str">
            <v>Local parks services</v>
          </cell>
          <cell r="O1076" t="str">
            <v>Local parks</v>
          </cell>
          <cell r="P1076" t="str">
            <v>Lifestyle and culture</v>
          </cell>
          <cell r="Q1076" t="str">
            <v>Local parks services</v>
          </cell>
          <cell r="R1076" t="str">
            <v>Local parks</v>
          </cell>
          <cell r="S1076" t="str">
            <v>A1241205</v>
          </cell>
          <cell r="T1076" t="str">
            <v>A1241205</v>
          </cell>
          <cell r="U1076" t="str">
            <v>Local parks</v>
          </cell>
          <cell r="V1076" t="str">
            <v>L200</v>
          </cell>
          <cell r="W1076" t="str">
            <v>Whau</v>
          </cell>
          <cell r="X1076" t="str">
            <v>PL40810</v>
          </cell>
          <cell r="Y1076" t="str">
            <v>Expense</v>
          </cell>
          <cell r="Z1076">
            <v>20120701</v>
          </cell>
          <cell r="AA1076">
            <v>20130630</v>
          </cell>
          <cell r="AB1076">
            <v>1</v>
          </cell>
          <cell r="AC1076" t="str">
            <v>Programme</v>
          </cell>
          <cell r="AD1076">
            <v>0</v>
          </cell>
          <cell r="AE1076">
            <v>0</v>
          </cell>
          <cell r="AF1076">
            <v>0</v>
          </cell>
          <cell r="AG1076">
            <v>1</v>
          </cell>
          <cell r="AH1076">
            <v>2</v>
          </cell>
          <cell r="AI1076" t="str">
            <v>Local &amp; Sports Parks</v>
          </cell>
          <cell r="AJ1076" t="str">
            <v>Other assets (Capex)</v>
          </cell>
          <cell r="AK1076">
            <v>15</v>
          </cell>
          <cell r="AM1076">
            <v>1</v>
          </cell>
          <cell r="AT1076">
            <v>49500</v>
          </cell>
          <cell r="BD1076">
            <v>3.3000000000000002E-2</v>
          </cell>
          <cell r="BE1076">
            <v>6.7088999999999732E-2</v>
          </cell>
          <cell r="BF1076">
            <v>0.10230293699999971</v>
          </cell>
          <cell r="BG1076">
            <v>0.14088353979499968</v>
          </cell>
          <cell r="BH1076">
            <v>0.18195534722761963</v>
          </cell>
          <cell r="BI1076">
            <v>0.21859596299167583</v>
          </cell>
          <cell r="BJ1076">
            <v>0.25637243784441766</v>
          </cell>
          <cell r="BK1076">
            <v>0.29783272829328333</v>
          </cell>
          <cell r="BL1076">
            <v>0.3445547065118415</v>
          </cell>
          <cell r="BM1076">
            <v>0.39295867594626777</v>
          </cell>
          <cell r="BN1076">
            <v>0</v>
          </cell>
          <cell r="BO1076">
            <v>1633.5</v>
          </cell>
          <cell r="BP1076">
            <v>0</v>
          </cell>
          <cell r="BQ1076">
            <v>0</v>
          </cell>
          <cell r="BR1076">
            <v>0</v>
          </cell>
          <cell r="BS1076">
            <v>0</v>
          </cell>
          <cell r="BT1076">
            <v>0</v>
          </cell>
          <cell r="BU1076">
            <v>0</v>
          </cell>
          <cell r="BV1076">
            <v>0</v>
          </cell>
          <cell r="BW1076">
            <v>0</v>
          </cell>
          <cell r="BX1076">
            <v>0</v>
          </cell>
          <cell r="BY1076">
            <v>0</v>
          </cell>
          <cell r="BZ1076">
            <v>51133.5</v>
          </cell>
          <cell r="CA1076">
            <v>0</v>
          </cell>
          <cell r="CB1076">
            <v>0</v>
          </cell>
          <cell r="CC1076">
            <v>0</v>
          </cell>
          <cell r="CD1076">
            <v>0</v>
          </cell>
          <cell r="CE1076">
            <v>0</v>
          </cell>
          <cell r="CF1076">
            <v>0</v>
          </cell>
          <cell r="CG1076">
            <v>0</v>
          </cell>
          <cell r="CH1076">
            <v>0</v>
          </cell>
          <cell r="CI1076">
            <v>0</v>
          </cell>
          <cell r="CK1076">
            <v>0</v>
          </cell>
          <cell r="CL1076">
            <v>0</v>
          </cell>
          <cell r="CM1076">
            <v>0</v>
          </cell>
          <cell r="CN1076">
            <v>0</v>
          </cell>
          <cell r="CO1076">
            <v>0</v>
          </cell>
          <cell r="CP1076">
            <v>0</v>
          </cell>
          <cell r="CQ1076">
            <v>0</v>
          </cell>
          <cell r="CR1076">
            <v>0</v>
          </cell>
          <cell r="CS1076">
            <v>0</v>
          </cell>
          <cell r="CT1076">
            <v>0</v>
          </cell>
          <cell r="CU1076">
            <v>0</v>
          </cell>
          <cell r="CW1076">
            <v>0</v>
          </cell>
          <cell r="CX1076">
            <v>0</v>
          </cell>
          <cell r="CY1076">
            <v>0</v>
          </cell>
          <cell r="CZ1076">
            <v>0</v>
          </cell>
          <cell r="DA1076">
            <v>0</v>
          </cell>
          <cell r="DB1076">
            <v>0</v>
          </cell>
          <cell r="DC1076">
            <v>0</v>
          </cell>
          <cell r="DD1076">
            <v>0</v>
          </cell>
          <cell r="DE1076">
            <v>0</v>
          </cell>
          <cell r="DF1076">
            <v>0</v>
          </cell>
          <cell r="DG1076">
            <v>0</v>
          </cell>
          <cell r="DI1076">
            <v>0</v>
          </cell>
          <cell r="DJ1076">
            <v>51133.5</v>
          </cell>
          <cell r="DK1076">
            <v>0</v>
          </cell>
          <cell r="DL1076">
            <v>0</v>
          </cell>
          <cell r="DM1076">
            <v>0</v>
          </cell>
          <cell r="DN1076">
            <v>0</v>
          </cell>
          <cell r="DO1076">
            <v>0</v>
          </cell>
          <cell r="DP1076">
            <v>0</v>
          </cell>
          <cell r="DQ1076">
            <v>0</v>
          </cell>
          <cell r="DR1076">
            <v>0</v>
          </cell>
          <cell r="DS1076">
            <v>0</v>
          </cell>
          <cell r="DU1076" t="str">
            <v>WCC 8AMPK-11-007</v>
          </cell>
          <cell r="DV1076">
            <v>0</v>
          </cell>
          <cell r="DW1076">
            <v>0</v>
          </cell>
          <cell r="DX1076">
            <v>4</v>
          </cell>
          <cell r="DY1076">
            <v>49500</v>
          </cell>
          <cell r="DZ1076">
            <v>51133.5</v>
          </cell>
          <cell r="EB1076">
            <v>51133.5</v>
          </cell>
          <cell r="EC1076" t="str">
            <v>Def</v>
          </cell>
          <cell r="ED1076" t="str">
            <v>Local Recreational Facilities</v>
          </cell>
        </row>
        <row r="1077">
          <cell r="D1077" t="str">
            <v>PC2130363</v>
          </cell>
          <cell r="E1077" t="str">
            <v>Planting Upgrades</v>
          </cell>
          <cell r="F1077" t="str">
            <v>Auckland Council</v>
          </cell>
          <cell r="G1077" t="str">
            <v>Parks, sports and recreation</v>
          </cell>
          <cell r="H1077" t="str">
            <v>E170205</v>
          </cell>
          <cell r="I1077" t="str">
            <v>Local and sports parks - west management</v>
          </cell>
          <cell r="J1077" t="str">
            <v>Lifestyle and culture</v>
          </cell>
          <cell r="K1077" t="str">
            <v>Local parks services</v>
          </cell>
          <cell r="L1077" t="str">
            <v>Local parks</v>
          </cell>
          <cell r="M1077" t="str">
            <v>Local activities</v>
          </cell>
          <cell r="N1077" t="str">
            <v>Local parks services</v>
          </cell>
          <cell r="O1077" t="str">
            <v>Local parks</v>
          </cell>
          <cell r="P1077" t="str">
            <v>Lifestyle and culture</v>
          </cell>
          <cell r="Q1077" t="str">
            <v>Local parks services</v>
          </cell>
          <cell r="R1077" t="str">
            <v>Local parks</v>
          </cell>
          <cell r="S1077" t="str">
            <v>A1241205</v>
          </cell>
          <cell r="T1077" t="str">
            <v>A1241205</v>
          </cell>
          <cell r="U1077" t="str">
            <v>Local parks</v>
          </cell>
          <cell r="V1077" t="str">
            <v>L210</v>
          </cell>
          <cell r="W1077" t="str">
            <v>Other (Unallocated)</v>
          </cell>
          <cell r="X1077" t="str">
            <v>PL40810</v>
          </cell>
          <cell r="Y1077" t="str">
            <v>Expense</v>
          </cell>
          <cell r="Z1077">
            <v>20100701</v>
          </cell>
          <cell r="AA1077">
            <v>20220630</v>
          </cell>
          <cell r="AB1077">
            <v>1</v>
          </cell>
          <cell r="AC1077" t="str">
            <v>Programme</v>
          </cell>
          <cell r="AD1077">
            <v>0</v>
          </cell>
          <cell r="AE1077">
            <v>0</v>
          </cell>
          <cell r="AF1077">
            <v>0</v>
          </cell>
          <cell r="AG1077">
            <v>1</v>
          </cell>
          <cell r="AH1077">
            <v>2</v>
          </cell>
          <cell r="AI1077" t="str">
            <v>Local &amp; Sports Parks</v>
          </cell>
          <cell r="AJ1077" t="str">
            <v>Other assets (Capex)</v>
          </cell>
          <cell r="AK1077">
            <v>15</v>
          </cell>
          <cell r="AM1077">
            <v>1</v>
          </cell>
          <cell r="AS1077">
            <v>106865.72</v>
          </cell>
          <cell r="AT1077">
            <v>0</v>
          </cell>
          <cell r="AU1077">
            <v>146639</v>
          </cell>
          <cell r="AV1077">
            <v>150000</v>
          </cell>
          <cell r="AW1077">
            <v>150000</v>
          </cell>
          <cell r="AX1077">
            <v>150000</v>
          </cell>
          <cell r="AY1077">
            <v>150000</v>
          </cell>
          <cell r="AZ1077">
            <v>150000</v>
          </cell>
          <cell r="BA1077">
            <v>150000</v>
          </cell>
          <cell r="BB1077">
            <v>150000</v>
          </cell>
          <cell r="BC1077">
            <v>150000</v>
          </cell>
          <cell r="BD1077">
            <v>3.3000000000000002E-2</v>
          </cell>
          <cell r="BE1077">
            <v>6.7088999999999732E-2</v>
          </cell>
          <cell r="BF1077">
            <v>0.10230293699999971</v>
          </cell>
          <cell r="BG1077">
            <v>0.14088353979499968</v>
          </cell>
          <cell r="BH1077">
            <v>0.18195534722761963</v>
          </cell>
          <cell r="BI1077">
            <v>0.21859596299167583</v>
          </cell>
          <cell r="BJ1077">
            <v>0.25637243784441766</v>
          </cell>
          <cell r="BK1077">
            <v>0.29783272829328333</v>
          </cell>
          <cell r="BL1077">
            <v>0.3445547065118415</v>
          </cell>
          <cell r="BM1077">
            <v>0.39295867594626777</v>
          </cell>
          <cell r="BN1077">
            <v>0</v>
          </cell>
          <cell r="BO1077">
            <v>0</v>
          </cell>
          <cell r="BP1077">
            <v>9837.8638709999614</v>
          </cell>
          <cell r="BQ1077">
            <v>15345.440549999956</v>
          </cell>
          <cell r="BR1077">
            <v>21132.53096924995</v>
          </cell>
          <cell r="BS1077">
            <v>27293.302084142946</v>
          </cell>
          <cell r="BT1077">
            <v>32789.394448751373</v>
          </cell>
          <cell r="BU1077">
            <v>38455.865676662652</v>
          </cell>
          <cell r="BV1077">
            <v>44674.909243992501</v>
          </cell>
          <cell r="BW1077">
            <v>51683.205976776226</v>
          </cell>
          <cell r="BX1077">
            <v>58943.801391940164</v>
          </cell>
          <cell r="BY1077">
            <v>106865.72</v>
          </cell>
          <cell r="BZ1077">
            <v>0</v>
          </cell>
          <cell r="CA1077">
            <v>156476.86387099995</v>
          </cell>
          <cell r="CB1077">
            <v>165345.44054999994</v>
          </cell>
          <cell r="CC1077">
            <v>171132.53096924996</v>
          </cell>
          <cell r="CD1077">
            <v>177293.30208414295</v>
          </cell>
          <cell r="CE1077">
            <v>182789.39444875138</v>
          </cell>
          <cell r="CF1077">
            <v>188455.86567666265</v>
          </cell>
          <cell r="CG1077">
            <v>194674.9092439925</v>
          </cell>
          <cell r="CH1077">
            <v>201683.20597677623</v>
          </cell>
          <cell r="CI1077">
            <v>208943.80139194016</v>
          </cell>
          <cell r="CK1077">
            <v>0</v>
          </cell>
          <cell r="CL1077">
            <v>0</v>
          </cell>
          <cell r="CM1077">
            <v>0</v>
          </cell>
          <cell r="CN1077">
            <v>0</v>
          </cell>
          <cell r="CO1077">
            <v>0</v>
          </cell>
          <cell r="CP1077">
            <v>0</v>
          </cell>
          <cell r="CQ1077">
            <v>0</v>
          </cell>
          <cell r="CR1077">
            <v>0</v>
          </cell>
          <cell r="CS1077">
            <v>0</v>
          </cell>
          <cell r="CT1077">
            <v>0</v>
          </cell>
          <cell r="CU1077">
            <v>0</v>
          </cell>
          <cell r="CW1077">
            <v>0</v>
          </cell>
          <cell r="CX1077">
            <v>0</v>
          </cell>
          <cell r="CY1077">
            <v>0</v>
          </cell>
          <cell r="CZ1077">
            <v>0</v>
          </cell>
          <cell r="DA1077">
            <v>0</v>
          </cell>
          <cell r="DB1077">
            <v>0</v>
          </cell>
          <cell r="DC1077">
            <v>0</v>
          </cell>
          <cell r="DD1077">
            <v>0</v>
          </cell>
          <cell r="DE1077">
            <v>0</v>
          </cell>
          <cell r="DF1077">
            <v>0</v>
          </cell>
          <cell r="DG1077">
            <v>0</v>
          </cell>
          <cell r="DI1077">
            <v>106865.72</v>
          </cell>
          <cell r="DJ1077">
            <v>0</v>
          </cell>
          <cell r="DK1077">
            <v>156476.86387099995</v>
          </cell>
          <cell r="DL1077">
            <v>165345.44054999994</v>
          </cell>
          <cell r="DM1077">
            <v>171132.53096924996</v>
          </cell>
          <cell r="DN1077">
            <v>177293.30208414295</v>
          </cell>
          <cell r="DO1077">
            <v>182789.39444875138</v>
          </cell>
          <cell r="DP1077">
            <v>188455.86567666265</v>
          </cell>
          <cell r="DQ1077">
            <v>194674.9092439925</v>
          </cell>
          <cell r="DR1077">
            <v>201683.20597677623</v>
          </cell>
          <cell r="DS1077">
            <v>208943.80139194016</v>
          </cell>
          <cell r="DU1077" t="str">
            <v>WCC 8AMPK-11-007</v>
          </cell>
          <cell r="DV1077">
            <v>0</v>
          </cell>
          <cell r="DW1077">
            <v>0</v>
          </cell>
          <cell r="DX1077">
            <v>4</v>
          </cell>
          <cell r="DY1077">
            <v>1346639</v>
          </cell>
          <cell r="DZ1077">
            <v>1646795.3142125157</v>
          </cell>
          <cell r="EB1077">
            <v>1646795.3142125157</v>
          </cell>
          <cell r="EC1077" t="str">
            <v>Def</v>
          </cell>
          <cell r="ED1077" t="str">
            <v>Local Recreational Facilities</v>
          </cell>
        </row>
        <row r="1078">
          <cell r="D1078" t="str">
            <v>PC2130364</v>
          </cell>
          <cell r="E1078" t="str">
            <v>Playground Upgrades</v>
          </cell>
          <cell r="F1078" t="str">
            <v>Auckland Council</v>
          </cell>
          <cell r="G1078" t="str">
            <v>Parks, sports and recreation</v>
          </cell>
          <cell r="H1078" t="str">
            <v>E170205</v>
          </cell>
          <cell r="I1078" t="str">
            <v>Local and sports parks - west management</v>
          </cell>
          <cell r="J1078" t="str">
            <v>Lifestyle and culture</v>
          </cell>
          <cell r="K1078" t="str">
            <v>Local parks services</v>
          </cell>
          <cell r="L1078" t="str">
            <v>Local parks</v>
          </cell>
          <cell r="M1078" t="str">
            <v>Local activities</v>
          </cell>
          <cell r="N1078" t="str">
            <v>Local parks services</v>
          </cell>
          <cell r="O1078" t="str">
            <v>Local parks</v>
          </cell>
          <cell r="P1078" t="str">
            <v>Lifestyle and culture</v>
          </cell>
          <cell r="Q1078" t="str">
            <v>Local parks services</v>
          </cell>
          <cell r="R1078" t="str">
            <v>Local parks</v>
          </cell>
          <cell r="S1078" t="str">
            <v>A1241205</v>
          </cell>
          <cell r="T1078" t="str">
            <v>A1241205</v>
          </cell>
          <cell r="U1078" t="str">
            <v>Local parks</v>
          </cell>
          <cell r="V1078" t="str">
            <v>L120</v>
          </cell>
          <cell r="W1078" t="str">
            <v>Henderson-Massey</v>
          </cell>
          <cell r="X1078" t="str">
            <v>PL40810</v>
          </cell>
          <cell r="Y1078" t="str">
            <v>Expense</v>
          </cell>
          <cell r="Z1078">
            <v>20120701</v>
          </cell>
          <cell r="AA1078">
            <v>20130630</v>
          </cell>
          <cell r="AB1078">
            <v>1</v>
          </cell>
          <cell r="AC1078" t="str">
            <v>Programme</v>
          </cell>
          <cell r="AD1078">
            <v>0</v>
          </cell>
          <cell r="AE1078">
            <v>0</v>
          </cell>
          <cell r="AF1078">
            <v>0</v>
          </cell>
          <cell r="AG1078">
            <v>1</v>
          </cell>
          <cell r="AH1078">
            <v>2</v>
          </cell>
          <cell r="AI1078" t="str">
            <v>Local &amp; Sports Parks</v>
          </cell>
          <cell r="AJ1078" t="str">
            <v>Structures parks</v>
          </cell>
          <cell r="AK1078">
            <v>15</v>
          </cell>
          <cell r="AM1078">
            <v>1</v>
          </cell>
          <cell r="AT1078">
            <v>204000</v>
          </cell>
          <cell r="BD1078">
            <v>3.1E-2</v>
          </cell>
          <cell r="BE1078">
            <v>6.1930000000000041E-2</v>
          </cell>
          <cell r="BF1078">
            <v>9.3787900000000146E-2</v>
          </cell>
          <cell r="BG1078">
            <v>0.12878911280000027</v>
          </cell>
          <cell r="BH1078">
            <v>0.16491036440960039</v>
          </cell>
          <cell r="BI1078">
            <v>0.19869276497747879</v>
          </cell>
          <cell r="BJ1078">
            <v>0.23225616239684821</v>
          </cell>
          <cell r="BK1078">
            <v>0.27045610343115034</v>
          </cell>
          <cell r="BL1078">
            <v>0.31238115484437823</v>
          </cell>
          <cell r="BM1078">
            <v>0.35568973295424255</v>
          </cell>
          <cell r="BN1078">
            <v>0</v>
          </cell>
          <cell r="BO1078">
            <v>6324</v>
          </cell>
          <cell r="BP1078">
            <v>0</v>
          </cell>
          <cell r="BQ1078">
            <v>0</v>
          </cell>
          <cell r="BR1078">
            <v>0</v>
          </cell>
          <cell r="BS1078">
            <v>0</v>
          </cell>
          <cell r="BT1078">
            <v>0</v>
          </cell>
          <cell r="BU1078">
            <v>0</v>
          </cell>
          <cell r="BV1078">
            <v>0</v>
          </cell>
          <cell r="BW1078">
            <v>0</v>
          </cell>
          <cell r="BX1078">
            <v>0</v>
          </cell>
          <cell r="BY1078">
            <v>0</v>
          </cell>
          <cell r="BZ1078">
            <v>210324</v>
          </cell>
          <cell r="CA1078">
            <v>0</v>
          </cell>
          <cell r="CB1078">
            <v>0</v>
          </cell>
          <cell r="CC1078">
            <v>0</v>
          </cell>
          <cell r="CD1078">
            <v>0</v>
          </cell>
          <cell r="CE1078">
            <v>0</v>
          </cell>
          <cell r="CF1078">
            <v>0</v>
          </cell>
          <cell r="CG1078">
            <v>0</v>
          </cell>
          <cell r="CH1078">
            <v>0</v>
          </cell>
          <cell r="CI1078">
            <v>0</v>
          </cell>
          <cell r="CK1078">
            <v>0</v>
          </cell>
          <cell r="CL1078">
            <v>0</v>
          </cell>
          <cell r="CM1078">
            <v>0</v>
          </cell>
          <cell r="CN1078">
            <v>0</v>
          </cell>
          <cell r="CO1078">
            <v>0</v>
          </cell>
          <cell r="CP1078">
            <v>0</v>
          </cell>
          <cell r="CQ1078">
            <v>0</v>
          </cell>
          <cell r="CR1078">
            <v>0</v>
          </cell>
          <cell r="CS1078">
            <v>0</v>
          </cell>
          <cell r="CT1078">
            <v>0</v>
          </cell>
          <cell r="CU1078">
            <v>0</v>
          </cell>
          <cell r="CW1078">
            <v>0</v>
          </cell>
          <cell r="CX1078">
            <v>0</v>
          </cell>
          <cell r="CY1078">
            <v>0</v>
          </cell>
          <cell r="CZ1078">
            <v>0</v>
          </cell>
          <cell r="DA1078">
            <v>0</v>
          </cell>
          <cell r="DB1078">
            <v>0</v>
          </cell>
          <cell r="DC1078">
            <v>0</v>
          </cell>
          <cell r="DD1078">
            <v>0</v>
          </cell>
          <cell r="DE1078">
            <v>0</v>
          </cell>
          <cell r="DF1078">
            <v>0</v>
          </cell>
          <cell r="DG1078">
            <v>0</v>
          </cell>
          <cell r="DI1078">
            <v>0</v>
          </cell>
          <cell r="DJ1078">
            <v>210324</v>
          </cell>
          <cell r="DK1078">
            <v>0</v>
          </cell>
          <cell r="DL1078">
            <v>0</v>
          </cell>
          <cell r="DM1078">
            <v>0</v>
          </cell>
          <cell r="DN1078">
            <v>0</v>
          </cell>
          <cell r="DO1078">
            <v>0</v>
          </cell>
          <cell r="DP1078">
            <v>0</v>
          </cell>
          <cell r="DQ1078">
            <v>0</v>
          </cell>
          <cell r="DR1078">
            <v>0</v>
          </cell>
          <cell r="DS1078">
            <v>0</v>
          </cell>
          <cell r="DU1078" t="str">
            <v>WCC 8AMPK-13-006</v>
          </cell>
          <cell r="DV1078">
            <v>0</v>
          </cell>
          <cell r="DW1078">
            <v>0</v>
          </cell>
          <cell r="DX1078">
            <v>4</v>
          </cell>
          <cell r="DY1078">
            <v>204000</v>
          </cell>
          <cell r="DZ1078">
            <v>210324</v>
          </cell>
          <cell r="EB1078">
            <v>210324</v>
          </cell>
          <cell r="EC1078" t="str">
            <v>Def</v>
          </cell>
          <cell r="ED1078" t="str">
            <v>Local Recreational Facilities</v>
          </cell>
        </row>
        <row r="1079">
          <cell r="D1079" t="str">
            <v>PC2130364</v>
          </cell>
          <cell r="E1079" t="str">
            <v>Playground Upgrades</v>
          </cell>
          <cell r="F1079" t="str">
            <v>Auckland Council</v>
          </cell>
          <cell r="G1079" t="str">
            <v>Parks, sports and recreation</v>
          </cell>
          <cell r="H1079" t="str">
            <v>E170205</v>
          </cell>
          <cell r="I1079" t="str">
            <v>Local and sports parks - west management</v>
          </cell>
          <cell r="J1079" t="str">
            <v>Lifestyle and culture</v>
          </cell>
          <cell r="K1079" t="str">
            <v>Local parks services</v>
          </cell>
          <cell r="L1079" t="str">
            <v>Local parks</v>
          </cell>
          <cell r="M1079" t="str">
            <v>Local activities</v>
          </cell>
          <cell r="N1079" t="str">
            <v>Local parks services</v>
          </cell>
          <cell r="O1079" t="str">
            <v>Local parks</v>
          </cell>
          <cell r="P1079" t="str">
            <v>Lifestyle and culture</v>
          </cell>
          <cell r="Q1079" t="str">
            <v>Local parks services</v>
          </cell>
          <cell r="R1079" t="str">
            <v>Local parks</v>
          </cell>
          <cell r="S1079" t="str">
            <v>A1241205</v>
          </cell>
          <cell r="T1079" t="str">
            <v>A1241205</v>
          </cell>
          <cell r="U1079" t="str">
            <v>Local parks</v>
          </cell>
          <cell r="V1079" t="str">
            <v>L190</v>
          </cell>
          <cell r="W1079" t="str">
            <v>Waitakere Ranges</v>
          </cell>
          <cell r="X1079" t="str">
            <v>PL40810</v>
          </cell>
          <cell r="Y1079" t="str">
            <v>Expense</v>
          </cell>
          <cell r="Z1079">
            <v>20120701</v>
          </cell>
          <cell r="AA1079">
            <v>20130630</v>
          </cell>
          <cell r="AB1079">
            <v>1</v>
          </cell>
          <cell r="AC1079" t="str">
            <v>Programme</v>
          </cell>
          <cell r="AD1079">
            <v>0</v>
          </cell>
          <cell r="AE1079">
            <v>0</v>
          </cell>
          <cell r="AF1079">
            <v>0</v>
          </cell>
          <cell r="AG1079">
            <v>1</v>
          </cell>
          <cell r="AH1079">
            <v>2</v>
          </cell>
          <cell r="AI1079" t="str">
            <v>Local &amp; Sports Parks</v>
          </cell>
          <cell r="AJ1079" t="str">
            <v>Structures parks</v>
          </cell>
          <cell r="AK1079">
            <v>15</v>
          </cell>
          <cell r="AM1079">
            <v>1</v>
          </cell>
          <cell r="AT1079">
            <v>489200</v>
          </cell>
          <cell r="BD1079">
            <v>3.1E-2</v>
          </cell>
          <cell r="BE1079">
            <v>6.1930000000000041E-2</v>
          </cell>
          <cell r="BF1079">
            <v>9.3787900000000146E-2</v>
          </cell>
          <cell r="BG1079">
            <v>0.12878911280000027</v>
          </cell>
          <cell r="BH1079">
            <v>0.16491036440960039</v>
          </cell>
          <cell r="BI1079">
            <v>0.19869276497747879</v>
          </cell>
          <cell r="BJ1079">
            <v>0.23225616239684821</v>
          </cell>
          <cell r="BK1079">
            <v>0.27045610343115034</v>
          </cell>
          <cell r="BL1079">
            <v>0.31238115484437823</v>
          </cell>
          <cell r="BM1079">
            <v>0.35568973295424255</v>
          </cell>
          <cell r="BN1079">
            <v>0</v>
          </cell>
          <cell r="BO1079">
            <v>15165.2</v>
          </cell>
          <cell r="BP1079">
            <v>0</v>
          </cell>
          <cell r="BQ1079">
            <v>0</v>
          </cell>
          <cell r="BR1079">
            <v>0</v>
          </cell>
          <cell r="BS1079">
            <v>0</v>
          </cell>
          <cell r="BT1079">
            <v>0</v>
          </cell>
          <cell r="BU1079">
            <v>0</v>
          </cell>
          <cell r="BV1079">
            <v>0</v>
          </cell>
          <cell r="BW1079">
            <v>0</v>
          </cell>
          <cell r="BX1079">
            <v>0</v>
          </cell>
          <cell r="BY1079">
            <v>0</v>
          </cell>
          <cell r="BZ1079">
            <v>504365.2</v>
          </cell>
          <cell r="CA1079">
            <v>0</v>
          </cell>
          <cell r="CB1079">
            <v>0</v>
          </cell>
          <cell r="CC1079">
            <v>0</v>
          </cell>
          <cell r="CD1079">
            <v>0</v>
          </cell>
          <cell r="CE1079">
            <v>0</v>
          </cell>
          <cell r="CF1079">
            <v>0</v>
          </cell>
          <cell r="CG1079">
            <v>0</v>
          </cell>
          <cell r="CH1079">
            <v>0</v>
          </cell>
          <cell r="CI1079">
            <v>0</v>
          </cell>
          <cell r="CK1079">
            <v>0</v>
          </cell>
          <cell r="CL1079">
            <v>0</v>
          </cell>
          <cell r="CM1079">
            <v>0</v>
          </cell>
          <cell r="CN1079">
            <v>0</v>
          </cell>
          <cell r="CO1079">
            <v>0</v>
          </cell>
          <cell r="CP1079">
            <v>0</v>
          </cell>
          <cell r="CQ1079">
            <v>0</v>
          </cell>
          <cell r="CR1079">
            <v>0</v>
          </cell>
          <cell r="CS1079">
            <v>0</v>
          </cell>
          <cell r="CT1079">
            <v>0</v>
          </cell>
          <cell r="CU1079">
            <v>0</v>
          </cell>
          <cell r="CW1079">
            <v>0</v>
          </cell>
          <cell r="CX1079">
            <v>0</v>
          </cell>
          <cell r="CY1079">
            <v>0</v>
          </cell>
          <cell r="CZ1079">
            <v>0</v>
          </cell>
          <cell r="DA1079">
            <v>0</v>
          </cell>
          <cell r="DB1079">
            <v>0</v>
          </cell>
          <cell r="DC1079">
            <v>0</v>
          </cell>
          <cell r="DD1079">
            <v>0</v>
          </cell>
          <cell r="DE1079">
            <v>0</v>
          </cell>
          <cell r="DF1079">
            <v>0</v>
          </cell>
          <cell r="DG1079">
            <v>0</v>
          </cell>
          <cell r="DI1079">
            <v>0</v>
          </cell>
          <cell r="DJ1079">
            <v>504365.2</v>
          </cell>
          <cell r="DK1079">
            <v>0</v>
          </cell>
          <cell r="DL1079">
            <v>0</v>
          </cell>
          <cell r="DM1079">
            <v>0</v>
          </cell>
          <cell r="DN1079">
            <v>0</v>
          </cell>
          <cell r="DO1079">
            <v>0</v>
          </cell>
          <cell r="DP1079">
            <v>0</v>
          </cell>
          <cell r="DQ1079">
            <v>0</v>
          </cell>
          <cell r="DR1079">
            <v>0</v>
          </cell>
          <cell r="DS1079">
            <v>0</v>
          </cell>
          <cell r="DU1079" t="str">
            <v>WCC 8AMPK-13-006</v>
          </cell>
          <cell r="DV1079">
            <v>0</v>
          </cell>
          <cell r="DW1079">
            <v>0</v>
          </cell>
          <cell r="DX1079">
            <v>4</v>
          </cell>
          <cell r="DY1079">
            <v>489200</v>
          </cell>
          <cell r="DZ1079">
            <v>504365.2</v>
          </cell>
          <cell r="EB1079">
            <v>504365.2</v>
          </cell>
          <cell r="EC1079" t="str">
            <v>Def</v>
          </cell>
          <cell r="ED1079" t="str">
            <v>Local Recreational Facilities</v>
          </cell>
        </row>
        <row r="1080">
          <cell r="D1080" t="str">
            <v>PC2130364</v>
          </cell>
          <cell r="E1080" t="str">
            <v>Playground Upgrades</v>
          </cell>
          <cell r="F1080" t="str">
            <v>Auckland Council</v>
          </cell>
          <cell r="G1080" t="str">
            <v>Parks, sports and recreation</v>
          </cell>
          <cell r="H1080" t="str">
            <v>E170205</v>
          </cell>
          <cell r="I1080" t="str">
            <v>Local and sports parks - west management</v>
          </cell>
          <cell r="J1080" t="str">
            <v>Lifestyle and culture</v>
          </cell>
          <cell r="K1080" t="str">
            <v>Local parks services</v>
          </cell>
          <cell r="L1080" t="str">
            <v>Local parks</v>
          </cell>
          <cell r="M1080" t="str">
            <v>Local activities</v>
          </cell>
          <cell r="N1080" t="str">
            <v>Local parks services</v>
          </cell>
          <cell r="O1080" t="str">
            <v>Local parks</v>
          </cell>
          <cell r="P1080" t="str">
            <v>Lifestyle and culture</v>
          </cell>
          <cell r="Q1080" t="str">
            <v>Local parks services</v>
          </cell>
          <cell r="R1080" t="str">
            <v>Local parks</v>
          </cell>
          <cell r="S1080" t="str">
            <v>A1241205</v>
          </cell>
          <cell r="T1080" t="str">
            <v>A1241205</v>
          </cell>
          <cell r="U1080" t="str">
            <v>Local parks</v>
          </cell>
          <cell r="V1080" t="str">
            <v>L200</v>
          </cell>
          <cell r="W1080" t="str">
            <v>Whau</v>
          </cell>
          <cell r="X1080" t="str">
            <v>PL40810</v>
          </cell>
          <cell r="Y1080" t="str">
            <v>Expense</v>
          </cell>
          <cell r="Z1080">
            <v>20120701</v>
          </cell>
          <cell r="AA1080">
            <v>20130630</v>
          </cell>
          <cell r="AB1080">
            <v>1</v>
          </cell>
          <cell r="AC1080" t="str">
            <v>Programme</v>
          </cell>
          <cell r="AD1080">
            <v>0</v>
          </cell>
          <cell r="AE1080">
            <v>0</v>
          </cell>
          <cell r="AF1080">
            <v>0</v>
          </cell>
          <cell r="AG1080">
            <v>1</v>
          </cell>
          <cell r="AH1080">
            <v>2</v>
          </cell>
          <cell r="AI1080" t="str">
            <v>Local &amp; Sports Parks</v>
          </cell>
          <cell r="AJ1080" t="str">
            <v>Structures parks</v>
          </cell>
          <cell r="AK1080">
            <v>15</v>
          </cell>
          <cell r="AM1080">
            <v>1</v>
          </cell>
          <cell r="AT1080">
            <v>15000</v>
          </cell>
          <cell r="BD1080">
            <v>3.1E-2</v>
          </cell>
          <cell r="BE1080">
            <v>6.1930000000000041E-2</v>
          </cell>
          <cell r="BF1080">
            <v>9.3787900000000146E-2</v>
          </cell>
          <cell r="BG1080">
            <v>0.12878911280000027</v>
          </cell>
          <cell r="BH1080">
            <v>0.16491036440960039</v>
          </cell>
          <cell r="BI1080">
            <v>0.19869276497747879</v>
          </cell>
          <cell r="BJ1080">
            <v>0.23225616239684821</v>
          </cell>
          <cell r="BK1080">
            <v>0.27045610343115034</v>
          </cell>
          <cell r="BL1080">
            <v>0.31238115484437823</v>
          </cell>
          <cell r="BM1080">
            <v>0.35568973295424255</v>
          </cell>
          <cell r="BN1080">
            <v>0</v>
          </cell>
          <cell r="BO1080">
            <v>465</v>
          </cell>
          <cell r="BP1080">
            <v>0</v>
          </cell>
          <cell r="BQ1080">
            <v>0</v>
          </cell>
          <cell r="BR1080">
            <v>0</v>
          </cell>
          <cell r="BS1080">
            <v>0</v>
          </cell>
          <cell r="BT1080">
            <v>0</v>
          </cell>
          <cell r="BU1080">
            <v>0</v>
          </cell>
          <cell r="BV1080">
            <v>0</v>
          </cell>
          <cell r="BW1080">
            <v>0</v>
          </cell>
          <cell r="BX1080">
            <v>0</v>
          </cell>
          <cell r="BY1080">
            <v>0</v>
          </cell>
          <cell r="BZ1080">
            <v>15465</v>
          </cell>
          <cell r="CA1080">
            <v>0</v>
          </cell>
          <cell r="CB1080">
            <v>0</v>
          </cell>
          <cell r="CC1080">
            <v>0</v>
          </cell>
          <cell r="CD1080">
            <v>0</v>
          </cell>
          <cell r="CE1080">
            <v>0</v>
          </cell>
          <cell r="CF1080">
            <v>0</v>
          </cell>
          <cell r="CG1080">
            <v>0</v>
          </cell>
          <cell r="CH1080">
            <v>0</v>
          </cell>
          <cell r="CI1080">
            <v>0</v>
          </cell>
          <cell r="CK1080">
            <v>0</v>
          </cell>
          <cell r="CL1080">
            <v>0</v>
          </cell>
          <cell r="CM1080">
            <v>0</v>
          </cell>
          <cell r="CN1080">
            <v>0</v>
          </cell>
          <cell r="CO1080">
            <v>0</v>
          </cell>
          <cell r="CP1080">
            <v>0</v>
          </cell>
          <cell r="CQ1080">
            <v>0</v>
          </cell>
          <cell r="CR1080">
            <v>0</v>
          </cell>
          <cell r="CS1080">
            <v>0</v>
          </cell>
          <cell r="CT1080">
            <v>0</v>
          </cell>
          <cell r="CU1080">
            <v>0</v>
          </cell>
          <cell r="CW1080">
            <v>0</v>
          </cell>
          <cell r="CX1080">
            <v>0</v>
          </cell>
          <cell r="CY1080">
            <v>0</v>
          </cell>
          <cell r="CZ1080">
            <v>0</v>
          </cell>
          <cell r="DA1080">
            <v>0</v>
          </cell>
          <cell r="DB1080">
            <v>0</v>
          </cell>
          <cell r="DC1080">
            <v>0</v>
          </cell>
          <cell r="DD1080">
            <v>0</v>
          </cell>
          <cell r="DE1080">
            <v>0</v>
          </cell>
          <cell r="DF1080">
            <v>0</v>
          </cell>
          <cell r="DG1080">
            <v>0</v>
          </cell>
          <cell r="DI1080">
            <v>0</v>
          </cell>
          <cell r="DJ1080">
            <v>15465</v>
          </cell>
          <cell r="DK1080">
            <v>0</v>
          </cell>
          <cell r="DL1080">
            <v>0</v>
          </cell>
          <cell r="DM1080">
            <v>0</v>
          </cell>
          <cell r="DN1080">
            <v>0</v>
          </cell>
          <cell r="DO1080">
            <v>0</v>
          </cell>
          <cell r="DP1080">
            <v>0</v>
          </cell>
          <cell r="DQ1080">
            <v>0</v>
          </cell>
          <cell r="DR1080">
            <v>0</v>
          </cell>
          <cell r="DS1080">
            <v>0</v>
          </cell>
          <cell r="DU1080" t="str">
            <v>WCC 8AMPK-13-006</v>
          </cell>
          <cell r="DV1080">
            <v>0</v>
          </cell>
          <cell r="DW1080">
            <v>0</v>
          </cell>
          <cell r="DX1080">
            <v>4</v>
          </cell>
          <cell r="DY1080">
            <v>15000</v>
          </cell>
          <cell r="DZ1080">
            <v>15465</v>
          </cell>
          <cell r="EB1080">
            <v>15465</v>
          </cell>
          <cell r="EC1080" t="str">
            <v>Def</v>
          </cell>
          <cell r="ED1080" t="str">
            <v>Local Recreational Facilities</v>
          </cell>
        </row>
        <row r="1081">
          <cell r="D1081" t="str">
            <v>PC2130364</v>
          </cell>
          <cell r="E1081" t="str">
            <v>Playground Upgrades</v>
          </cell>
          <cell r="F1081" t="str">
            <v>Auckland Council</v>
          </cell>
          <cell r="G1081" t="str">
            <v>Parks, sports and recreation</v>
          </cell>
          <cell r="H1081" t="str">
            <v>E170205</v>
          </cell>
          <cell r="I1081" t="str">
            <v>Local and sports parks - west management</v>
          </cell>
          <cell r="J1081" t="str">
            <v>Lifestyle and culture</v>
          </cell>
          <cell r="K1081" t="str">
            <v>Local parks services</v>
          </cell>
          <cell r="L1081" t="str">
            <v>Local parks</v>
          </cell>
          <cell r="M1081" t="str">
            <v>Local activities</v>
          </cell>
          <cell r="N1081" t="str">
            <v>Local parks services</v>
          </cell>
          <cell r="O1081" t="str">
            <v>Local parks</v>
          </cell>
          <cell r="P1081" t="str">
            <v>Lifestyle and culture</v>
          </cell>
          <cell r="Q1081" t="str">
            <v>Local parks services</v>
          </cell>
          <cell r="R1081" t="str">
            <v>Local parks</v>
          </cell>
          <cell r="S1081" t="str">
            <v>A1241205</v>
          </cell>
          <cell r="T1081" t="str">
            <v>A1241205</v>
          </cell>
          <cell r="U1081" t="str">
            <v>Local parks</v>
          </cell>
          <cell r="V1081" t="str">
            <v>L210</v>
          </cell>
          <cell r="W1081" t="str">
            <v>Other (Unallocated)</v>
          </cell>
          <cell r="X1081" t="str">
            <v>PL40810</v>
          </cell>
          <cell r="Y1081" t="str">
            <v>Expense</v>
          </cell>
          <cell r="Z1081">
            <v>20090701</v>
          </cell>
          <cell r="AA1081">
            <v>20220630</v>
          </cell>
          <cell r="AB1081">
            <v>1</v>
          </cell>
          <cell r="AC1081" t="str">
            <v>Programme</v>
          </cell>
          <cell r="AD1081">
            <v>0</v>
          </cell>
          <cell r="AE1081">
            <v>0</v>
          </cell>
          <cell r="AF1081">
            <v>0</v>
          </cell>
          <cell r="AG1081">
            <v>1</v>
          </cell>
          <cell r="AH1081">
            <v>2</v>
          </cell>
          <cell r="AI1081" t="str">
            <v>Local &amp; Sports Parks</v>
          </cell>
          <cell r="AJ1081" t="str">
            <v>Structures parks</v>
          </cell>
          <cell r="AK1081">
            <v>15</v>
          </cell>
          <cell r="AM1081">
            <v>1</v>
          </cell>
          <cell r="AS1081">
            <v>985261.87</v>
          </cell>
          <cell r="AT1081">
            <v>0</v>
          </cell>
          <cell r="AU1081">
            <v>549700</v>
          </cell>
          <cell r="AV1081">
            <v>766400</v>
          </cell>
          <cell r="AW1081">
            <v>778800</v>
          </cell>
          <cell r="AX1081">
            <v>731700</v>
          </cell>
          <cell r="AY1081">
            <v>694700</v>
          </cell>
          <cell r="AZ1081">
            <v>923100</v>
          </cell>
          <cell r="BA1081">
            <v>622000</v>
          </cell>
          <cell r="BB1081">
            <v>622000</v>
          </cell>
          <cell r="BC1081">
            <v>622000</v>
          </cell>
          <cell r="BD1081">
            <v>3.1E-2</v>
          </cell>
          <cell r="BE1081">
            <v>6.1930000000000041E-2</v>
          </cell>
          <cell r="BF1081">
            <v>9.3787900000000146E-2</v>
          </cell>
          <cell r="BG1081">
            <v>0.12878911280000027</v>
          </cell>
          <cell r="BH1081">
            <v>0.16491036440960039</v>
          </cell>
          <cell r="BI1081">
            <v>0.19869276497747879</v>
          </cell>
          <cell r="BJ1081">
            <v>0.23225616239684821</v>
          </cell>
          <cell r="BK1081">
            <v>0.27045610343115034</v>
          </cell>
          <cell r="BL1081">
            <v>0.31238115484437823</v>
          </cell>
          <cell r="BM1081">
            <v>0.35568973295424255</v>
          </cell>
          <cell r="BN1081">
            <v>0</v>
          </cell>
          <cell r="BO1081">
            <v>0</v>
          </cell>
          <cell r="BP1081">
            <v>34042.921000000024</v>
          </cell>
          <cell r="BQ1081">
            <v>71879.046560000119</v>
          </cell>
          <cell r="BR1081">
            <v>100300.96104864021</v>
          </cell>
          <cell r="BS1081">
            <v>120664.9136385046</v>
          </cell>
          <cell r="BT1081">
            <v>138031.86382985453</v>
          </cell>
          <cell r="BU1081">
            <v>214395.66350853059</v>
          </cell>
          <cell r="BV1081">
            <v>168223.6963341755</v>
          </cell>
          <cell r="BW1081">
            <v>194301.07831320327</v>
          </cell>
          <cell r="BX1081">
            <v>221239.01389753885</v>
          </cell>
          <cell r="BY1081">
            <v>985261.87</v>
          </cell>
          <cell r="BZ1081">
            <v>0</v>
          </cell>
          <cell r="CA1081">
            <v>583742.92099999997</v>
          </cell>
          <cell r="CB1081">
            <v>838279.04656000016</v>
          </cell>
          <cell r="CC1081">
            <v>879100.96104864019</v>
          </cell>
          <cell r="CD1081">
            <v>852364.91363850457</v>
          </cell>
          <cell r="CE1081">
            <v>832731.86382985453</v>
          </cell>
          <cell r="CF1081">
            <v>1137495.6635085307</v>
          </cell>
          <cell r="CG1081">
            <v>790223.69633417553</v>
          </cell>
          <cell r="CH1081">
            <v>816301.0783132033</v>
          </cell>
          <cell r="CI1081">
            <v>843239.01389753888</v>
          </cell>
          <cell r="CK1081">
            <v>0</v>
          </cell>
          <cell r="CL1081">
            <v>0</v>
          </cell>
          <cell r="CM1081">
            <v>0</v>
          </cell>
          <cell r="CN1081">
            <v>0</v>
          </cell>
          <cell r="CO1081">
            <v>0</v>
          </cell>
          <cell r="CP1081">
            <v>0</v>
          </cell>
          <cell r="CQ1081">
            <v>0</v>
          </cell>
          <cell r="CR1081">
            <v>0</v>
          </cell>
          <cell r="CS1081">
            <v>0</v>
          </cell>
          <cell r="CT1081">
            <v>0</v>
          </cell>
          <cell r="CU1081">
            <v>0</v>
          </cell>
          <cell r="CW1081">
            <v>0</v>
          </cell>
          <cell r="CX1081">
            <v>0</v>
          </cell>
          <cell r="CY1081">
            <v>0</v>
          </cell>
          <cell r="CZ1081">
            <v>0</v>
          </cell>
          <cell r="DA1081">
            <v>0</v>
          </cell>
          <cell r="DB1081">
            <v>0</v>
          </cell>
          <cell r="DC1081">
            <v>0</v>
          </cell>
          <cell r="DD1081">
            <v>0</v>
          </cell>
          <cell r="DE1081">
            <v>0</v>
          </cell>
          <cell r="DF1081">
            <v>0</v>
          </cell>
          <cell r="DG1081">
            <v>0</v>
          </cell>
          <cell r="DI1081">
            <v>985261.87</v>
          </cell>
          <cell r="DJ1081">
            <v>0</v>
          </cell>
          <cell r="DK1081">
            <v>583742.92099999997</v>
          </cell>
          <cell r="DL1081">
            <v>838279.04656000016</v>
          </cell>
          <cell r="DM1081">
            <v>879100.96104864019</v>
          </cell>
          <cell r="DN1081">
            <v>852364.91363850457</v>
          </cell>
          <cell r="DO1081">
            <v>832731.86382985453</v>
          </cell>
          <cell r="DP1081">
            <v>1137495.6635085307</v>
          </cell>
          <cell r="DQ1081">
            <v>790223.69633417553</v>
          </cell>
          <cell r="DR1081">
            <v>816301.0783132033</v>
          </cell>
          <cell r="DS1081">
            <v>843239.01389753888</v>
          </cell>
          <cell r="DU1081" t="str">
            <v>WCC 8AMPK-13-006</v>
          </cell>
          <cell r="DV1081">
            <v>0</v>
          </cell>
          <cell r="DW1081">
            <v>0</v>
          </cell>
          <cell r="DX1081">
            <v>4</v>
          </cell>
          <cell r="DY1081">
            <v>6310400</v>
          </cell>
          <cell r="DZ1081">
            <v>7573479.1581304492</v>
          </cell>
          <cell r="EB1081">
            <v>7573479.1581304492</v>
          </cell>
          <cell r="EC1081" t="str">
            <v>Def</v>
          </cell>
          <cell r="ED1081" t="str">
            <v>Local Recreational Facilities</v>
          </cell>
        </row>
        <row r="1082">
          <cell r="D1082" t="str">
            <v>PC2130365</v>
          </cell>
          <cell r="E1082" t="str">
            <v>Royal Reserve Development</v>
          </cell>
          <cell r="F1082" t="str">
            <v>Auckland Council</v>
          </cell>
          <cell r="G1082" t="str">
            <v>Parks, sports and recreation</v>
          </cell>
          <cell r="H1082" t="str">
            <v>E170205</v>
          </cell>
          <cell r="I1082" t="str">
            <v>Local and sports parks - west management</v>
          </cell>
          <cell r="J1082" t="str">
            <v>Lifestyle and culture</v>
          </cell>
          <cell r="K1082" t="str">
            <v>Local parks services</v>
          </cell>
          <cell r="L1082" t="str">
            <v>Local parks</v>
          </cell>
          <cell r="M1082" t="str">
            <v>Local activities</v>
          </cell>
          <cell r="N1082" t="str">
            <v>Local parks services</v>
          </cell>
          <cell r="O1082" t="str">
            <v>Local parks</v>
          </cell>
          <cell r="P1082" t="str">
            <v>Lifestyle and culture</v>
          </cell>
          <cell r="Q1082" t="str">
            <v>Local parks services</v>
          </cell>
          <cell r="R1082" t="str">
            <v>Local parks</v>
          </cell>
          <cell r="S1082" t="str">
            <v>A1241205</v>
          </cell>
          <cell r="T1082" t="str">
            <v>A1241205</v>
          </cell>
          <cell r="U1082" t="str">
            <v>Local parks</v>
          </cell>
          <cell r="V1082" t="str">
            <v>L120</v>
          </cell>
          <cell r="W1082" t="str">
            <v>Henderson-Massey</v>
          </cell>
          <cell r="X1082" t="str">
            <v>PL40810</v>
          </cell>
          <cell r="Y1082" t="str">
            <v>Expense</v>
          </cell>
          <cell r="Z1082">
            <v>20130701</v>
          </cell>
          <cell r="AA1082">
            <v>20150630</v>
          </cell>
          <cell r="AB1082">
            <v>2</v>
          </cell>
          <cell r="AC1082" t="str">
            <v>Discrete</v>
          </cell>
          <cell r="AD1082">
            <v>0</v>
          </cell>
          <cell r="AE1082">
            <v>0</v>
          </cell>
          <cell r="AF1082">
            <v>1</v>
          </cell>
          <cell r="AG1082">
            <v>0</v>
          </cell>
          <cell r="AH1082">
            <v>2</v>
          </cell>
          <cell r="AI1082" t="str">
            <v>Local &amp; Sports Parks</v>
          </cell>
          <cell r="AJ1082" t="str">
            <v>Structures parks</v>
          </cell>
          <cell r="AK1082">
            <v>50</v>
          </cell>
          <cell r="AO1082">
            <v>1</v>
          </cell>
          <cell r="AU1082">
            <v>88000</v>
          </cell>
          <cell r="AV1082">
            <v>1128000</v>
          </cell>
          <cell r="BD1082">
            <v>3.1E-2</v>
          </cell>
          <cell r="BE1082">
            <v>6.1930000000000041E-2</v>
          </cell>
          <cell r="BF1082">
            <v>9.3787900000000146E-2</v>
          </cell>
          <cell r="BG1082">
            <v>0.12878911280000027</v>
          </cell>
          <cell r="BH1082">
            <v>0.16491036440960039</v>
          </cell>
          <cell r="BI1082">
            <v>0.19869276497747879</v>
          </cell>
          <cell r="BJ1082">
            <v>0.23225616239684821</v>
          </cell>
          <cell r="BK1082">
            <v>0.27045610343115034</v>
          </cell>
          <cell r="BL1082">
            <v>0.31238115484437823</v>
          </cell>
          <cell r="BM1082">
            <v>0.35568973295424255</v>
          </cell>
          <cell r="BN1082">
            <v>0</v>
          </cell>
          <cell r="BO1082">
            <v>0</v>
          </cell>
          <cell r="BP1082">
            <v>5449.8400000000038</v>
          </cell>
          <cell r="BQ1082">
            <v>105792.75120000016</v>
          </cell>
          <cell r="BR1082">
            <v>0</v>
          </cell>
          <cell r="BS1082">
            <v>0</v>
          </cell>
          <cell r="BT1082">
            <v>0</v>
          </cell>
          <cell r="BU1082">
            <v>0</v>
          </cell>
          <cell r="BV1082">
            <v>0</v>
          </cell>
          <cell r="BW1082">
            <v>0</v>
          </cell>
          <cell r="BX1082">
            <v>0</v>
          </cell>
          <cell r="BY1082">
            <v>0</v>
          </cell>
          <cell r="BZ1082">
            <v>0</v>
          </cell>
          <cell r="CA1082">
            <v>93449.84</v>
          </cell>
          <cell r="CB1082">
            <v>1233792.7512000001</v>
          </cell>
          <cell r="CC1082">
            <v>0</v>
          </cell>
          <cell r="CD1082">
            <v>0</v>
          </cell>
          <cell r="CE1082">
            <v>0</v>
          </cell>
          <cell r="CF1082">
            <v>0</v>
          </cell>
          <cell r="CG1082">
            <v>0</v>
          </cell>
          <cell r="CH1082">
            <v>0</v>
          </cell>
          <cell r="CI1082">
            <v>0</v>
          </cell>
          <cell r="CK1082">
            <v>0</v>
          </cell>
          <cell r="CL1082">
            <v>0</v>
          </cell>
          <cell r="CM1082">
            <v>0</v>
          </cell>
          <cell r="CN1082">
            <v>0</v>
          </cell>
          <cell r="CO1082">
            <v>0</v>
          </cell>
          <cell r="CP1082">
            <v>0</v>
          </cell>
          <cell r="CQ1082">
            <v>0</v>
          </cell>
          <cell r="CR1082">
            <v>0</v>
          </cell>
          <cell r="CS1082">
            <v>0</v>
          </cell>
          <cell r="CT1082">
            <v>0</v>
          </cell>
          <cell r="CU1082">
            <v>0</v>
          </cell>
          <cell r="CW1082">
            <v>0</v>
          </cell>
          <cell r="CX1082">
            <v>0</v>
          </cell>
          <cell r="CY1082">
            <v>93449.84</v>
          </cell>
          <cell r="CZ1082">
            <v>1233792.7512000001</v>
          </cell>
          <cell r="DA1082">
            <v>0</v>
          </cell>
          <cell r="DB1082">
            <v>0</v>
          </cell>
          <cell r="DC1082">
            <v>0</v>
          </cell>
          <cell r="DD1082">
            <v>0</v>
          </cell>
          <cell r="DE1082">
            <v>0</v>
          </cell>
          <cell r="DF1082">
            <v>0</v>
          </cell>
          <cell r="DG1082">
            <v>0</v>
          </cell>
          <cell r="DI1082">
            <v>0</v>
          </cell>
          <cell r="DJ1082">
            <v>0</v>
          </cell>
          <cell r="DK1082">
            <v>0</v>
          </cell>
          <cell r="DL1082">
            <v>0</v>
          </cell>
          <cell r="DM1082">
            <v>0</v>
          </cell>
          <cell r="DN1082">
            <v>0</v>
          </cell>
          <cell r="DO1082">
            <v>0</v>
          </cell>
          <cell r="DP1082">
            <v>0</v>
          </cell>
          <cell r="DQ1082">
            <v>0</v>
          </cell>
          <cell r="DR1082">
            <v>0</v>
          </cell>
          <cell r="DS1082">
            <v>0</v>
          </cell>
          <cell r="DU1082" t="str">
            <v>WCC 8AMPK-12-026</v>
          </cell>
          <cell r="DV1082">
            <v>1216000</v>
          </cell>
          <cell r="DW1082">
            <v>1</v>
          </cell>
          <cell r="DX1082">
            <v>1</v>
          </cell>
          <cell r="DY1082">
            <v>1216000</v>
          </cell>
          <cell r="DZ1082">
            <v>1327242.5912000001</v>
          </cell>
          <cell r="EB1082">
            <v>1327242.5912000001</v>
          </cell>
          <cell r="EC1082" t="str">
            <v>Def</v>
          </cell>
          <cell r="ED1082" t="str">
            <v>Local Recreational Facilities</v>
          </cell>
        </row>
        <row r="1083">
          <cell r="D1083" t="str">
            <v>PC2130366</v>
          </cell>
          <cell r="E1083" t="str">
            <v>Royal Reserve Devlpmt Stg 2 Playground</v>
          </cell>
          <cell r="F1083" t="str">
            <v>Auckland Council</v>
          </cell>
          <cell r="G1083" t="str">
            <v>Parks, sports and recreation</v>
          </cell>
          <cell r="H1083" t="str">
            <v>E170205</v>
          </cell>
          <cell r="I1083" t="str">
            <v>Local and sports parks - west management</v>
          </cell>
          <cell r="J1083" t="str">
            <v>Lifestyle and culture</v>
          </cell>
          <cell r="K1083" t="str">
            <v>Local parks services</v>
          </cell>
          <cell r="L1083" t="str">
            <v>Local parks</v>
          </cell>
          <cell r="M1083" t="str">
            <v>Local activities</v>
          </cell>
          <cell r="N1083" t="str">
            <v>Local parks services</v>
          </cell>
          <cell r="O1083" t="str">
            <v>Local parks</v>
          </cell>
          <cell r="P1083" t="str">
            <v>Lifestyle and culture</v>
          </cell>
          <cell r="Q1083" t="str">
            <v>Local parks services</v>
          </cell>
          <cell r="R1083" t="str">
            <v>Local parks</v>
          </cell>
          <cell r="S1083" t="str">
            <v>A1241205</v>
          </cell>
          <cell r="T1083" t="str">
            <v>A1241205</v>
          </cell>
          <cell r="U1083" t="str">
            <v>Local parks</v>
          </cell>
          <cell r="V1083" t="str">
            <v>L120</v>
          </cell>
          <cell r="W1083" t="str">
            <v>Henderson-Massey</v>
          </cell>
          <cell r="X1083" t="str">
            <v>PL40810</v>
          </cell>
          <cell r="Y1083" t="str">
            <v>Expense</v>
          </cell>
          <cell r="Z1083">
            <v>20120701</v>
          </cell>
          <cell r="AA1083">
            <v>20130630</v>
          </cell>
          <cell r="AB1083">
            <v>2</v>
          </cell>
          <cell r="AC1083" t="str">
            <v>Discrete</v>
          </cell>
          <cell r="AD1083">
            <v>0</v>
          </cell>
          <cell r="AE1083">
            <v>0</v>
          </cell>
          <cell r="AF1083">
            <v>1</v>
          </cell>
          <cell r="AG1083">
            <v>0</v>
          </cell>
          <cell r="AH1083">
            <v>2</v>
          </cell>
          <cell r="AI1083" t="str">
            <v>Local &amp; Sports Parks</v>
          </cell>
          <cell r="AJ1083" t="str">
            <v>Structures parks</v>
          </cell>
          <cell r="AK1083">
            <v>15</v>
          </cell>
          <cell r="AO1083">
            <v>1</v>
          </cell>
          <cell r="AT1083">
            <v>368000</v>
          </cell>
          <cell r="BD1083">
            <v>3.1E-2</v>
          </cell>
          <cell r="BE1083">
            <v>6.1930000000000041E-2</v>
          </cell>
          <cell r="BF1083">
            <v>9.3787900000000146E-2</v>
          </cell>
          <cell r="BG1083">
            <v>0.12878911280000027</v>
          </cell>
          <cell r="BH1083">
            <v>0.16491036440960039</v>
          </cell>
          <cell r="BI1083">
            <v>0.19869276497747879</v>
          </cell>
          <cell r="BJ1083">
            <v>0.23225616239684821</v>
          </cell>
          <cell r="BK1083">
            <v>0.27045610343115034</v>
          </cell>
          <cell r="BL1083">
            <v>0.31238115484437823</v>
          </cell>
          <cell r="BM1083">
            <v>0.35568973295424255</v>
          </cell>
          <cell r="BN1083">
            <v>0</v>
          </cell>
          <cell r="BO1083">
            <v>11408</v>
          </cell>
          <cell r="BP1083">
            <v>0</v>
          </cell>
          <cell r="BQ1083">
            <v>0</v>
          </cell>
          <cell r="BR1083">
            <v>0</v>
          </cell>
          <cell r="BS1083">
            <v>0</v>
          </cell>
          <cell r="BT1083">
            <v>0</v>
          </cell>
          <cell r="BU1083">
            <v>0</v>
          </cell>
          <cell r="BV1083">
            <v>0</v>
          </cell>
          <cell r="BW1083">
            <v>0</v>
          </cell>
          <cell r="BX1083">
            <v>0</v>
          </cell>
          <cell r="BY1083">
            <v>0</v>
          </cell>
          <cell r="BZ1083">
            <v>379408</v>
          </cell>
          <cell r="CA1083">
            <v>0</v>
          </cell>
          <cell r="CB1083">
            <v>0</v>
          </cell>
          <cell r="CC1083">
            <v>0</v>
          </cell>
          <cell r="CD1083">
            <v>0</v>
          </cell>
          <cell r="CE1083">
            <v>0</v>
          </cell>
          <cell r="CF1083">
            <v>0</v>
          </cell>
          <cell r="CG1083">
            <v>0</v>
          </cell>
          <cell r="CH1083">
            <v>0</v>
          </cell>
          <cell r="CI1083">
            <v>0</v>
          </cell>
          <cell r="CK1083">
            <v>0</v>
          </cell>
          <cell r="CL1083">
            <v>0</v>
          </cell>
          <cell r="CM1083">
            <v>0</v>
          </cell>
          <cell r="CN1083">
            <v>0</v>
          </cell>
          <cell r="CO1083">
            <v>0</v>
          </cell>
          <cell r="CP1083">
            <v>0</v>
          </cell>
          <cell r="CQ1083">
            <v>0</v>
          </cell>
          <cell r="CR1083">
            <v>0</v>
          </cell>
          <cell r="CS1083">
            <v>0</v>
          </cell>
          <cell r="CT1083">
            <v>0</v>
          </cell>
          <cell r="CU1083">
            <v>0</v>
          </cell>
          <cell r="CW1083">
            <v>0</v>
          </cell>
          <cell r="CX1083">
            <v>379408</v>
          </cell>
          <cell r="CY1083">
            <v>0</v>
          </cell>
          <cell r="CZ1083">
            <v>0</v>
          </cell>
          <cell r="DA1083">
            <v>0</v>
          </cell>
          <cell r="DB1083">
            <v>0</v>
          </cell>
          <cell r="DC1083">
            <v>0</v>
          </cell>
          <cell r="DD1083">
            <v>0</v>
          </cell>
          <cell r="DE1083">
            <v>0</v>
          </cell>
          <cell r="DF1083">
            <v>0</v>
          </cell>
          <cell r="DG1083">
            <v>0</v>
          </cell>
          <cell r="DI1083">
            <v>0</v>
          </cell>
          <cell r="DJ1083">
            <v>0</v>
          </cell>
          <cell r="DK1083">
            <v>0</v>
          </cell>
          <cell r="DL1083">
            <v>0</v>
          </cell>
          <cell r="DM1083">
            <v>0</v>
          </cell>
          <cell r="DN1083">
            <v>0</v>
          </cell>
          <cell r="DO1083">
            <v>0</v>
          </cell>
          <cell r="DP1083">
            <v>0</v>
          </cell>
          <cell r="DQ1083">
            <v>0</v>
          </cell>
          <cell r="DR1083">
            <v>0</v>
          </cell>
          <cell r="DS1083">
            <v>0</v>
          </cell>
          <cell r="DU1083" t="str">
            <v>WCC 8AMPK-11-026</v>
          </cell>
          <cell r="DV1083">
            <v>368000</v>
          </cell>
          <cell r="DW1083">
            <v>1</v>
          </cell>
          <cell r="DX1083">
            <v>1</v>
          </cell>
          <cell r="DY1083">
            <v>368000</v>
          </cell>
          <cell r="DZ1083">
            <v>379408</v>
          </cell>
          <cell r="EB1083">
            <v>379408</v>
          </cell>
          <cell r="EC1083" t="str">
            <v>Def</v>
          </cell>
          <cell r="ED1083" t="str">
            <v>Local Recreational Facilities</v>
          </cell>
        </row>
        <row r="1084">
          <cell r="D1084" t="str">
            <v>PC2130367</v>
          </cell>
          <cell r="E1084" t="str">
            <v>Services Upgrade</v>
          </cell>
          <cell r="F1084" t="str">
            <v>Auckland Council</v>
          </cell>
          <cell r="G1084" t="str">
            <v>Parks, sports and recreation</v>
          </cell>
          <cell r="H1084" t="str">
            <v>E170205</v>
          </cell>
          <cell r="I1084" t="str">
            <v>Local and sports parks - west management</v>
          </cell>
          <cell r="J1084" t="str">
            <v>Lifestyle and culture</v>
          </cell>
          <cell r="K1084" t="str">
            <v>Local parks services</v>
          </cell>
          <cell r="L1084" t="str">
            <v>Local parks</v>
          </cell>
          <cell r="M1084" t="str">
            <v>Local activities</v>
          </cell>
          <cell r="N1084" t="str">
            <v>Local parks services</v>
          </cell>
          <cell r="O1084" t="str">
            <v>Local parks</v>
          </cell>
          <cell r="P1084" t="str">
            <v>Lifestyle and culture</v>
          </cell>
          <cell r="Q1084" t="str">
            <v>Local parks services</v>
          </cell>
          <cell r="R1084" t="str">
            <v>Local parks</v>
          </cell>
          <cell r="S1084" t="str">
            <v>A1241205</v>
          </cell>
          <cell r="T1084" t="str">
            <v>A1241205</v>
          </cell>
          <cell r="U1084" t="str">
            <v>Local parks</v>
          </cell>
          <cell r="V1084" t="str">
            <v>L120</v>
          </cell>
          <cell r="W1084" t="str">
            <v>Henderson-Massey</v>
          </cell>
          <cell r="X1084" t="str">
            <v>PL40810</v>
          </cell>
          <cell r="Y1084" t="str">
            <v>Expense</v>
          </cell>
          <cell r="Z1084">
            <v>20120701</v>
          </cell>
          <cell r="AA1084">
            <v>20130630</v>
          </cell>
          <cell r="AB1084">
            <v>1</v>
          </cell>
          <cell r="AC1084" t="str">
            <v>Programme</v>
          </cell>
          <cell r="AD1084">
            <v>0</v>
          </cell>
          <cell r="AE1084">
            <v>0</v>
          </cell>
          <cell r="AF1084">
            <v>0</v>
          </cell>
          <cell r="AG1084">
            <v>1</v>
          </cell>
          <cell r="AH1084">
            <v>2</v>
          </cell>
          <cell r="AI1084" t="str">
            <v>Local &amp; Sports Parks</v>
          </cell>
          <cell r="AJ1084" t="str">
            <v>Structures parks</v>
          </cell>
          <cell r="AK1084">
            <v>50</v>
          </cell>
          <cell r="AM1084">
            <v>1</v>
          </cell>
          <cell r="AT1084">
            <v>29000</v>
          </cell>
          <cell r="BD1084">
            <v>3.1E-2</v>
          </cell>
          <cell r="BE1084">
            <v>6.1930000000000041E-2</v>
          </cell>
          <cell r="BF1084">
            <v>9.3787900000000146E-2</v>
          </cell>
          <cell r="BG1084">
            <v>0.12878911280000027</v>
          </cell>
          <cell r="BH1084">
            <v>0.16491036440960039</v>
          </cell>
          <cell r="BI1084">
            <v>0.19869276497747879</v>
          </cell>
          <cell r="BJ1084">
            <v>0.23225616239684821</v>
          </cell>
          <cell r="BK1084">
            <v>0.27045610343115034</v>
          </cell>
          <cell r="BL1084">
            <v>0.31238115484437823</v>
          </cell>
          <cell r="BM1084">
            <v>0.35568973295424255</v>
          </cell>
          <cell r="BN1084">
            <v>0</v>
          </cell>
          <cell r="BO1084">
            <v>899</v>
          </cell>
          <cell r="BP1084">
            <v>0</v>
          </cell>
          <cell r="BQ1084">
            <v>0</v>
          </cell>
          <cell r="BR1084">
            <v>0</v>
          </cell>
          <cell r="BS1084">
            <v>0</v>
          </cell>
          <cell r="BT1084">
            <v>0</v>
          </cell>
          <cell r="BU1084">
            <v>0</v>
          </cell>
          <cell r="BV1084">
            <v>0</v>
          </cell>
          <cell r="BW1084">
            <v>0</v>
          </cell>
          <cell r="BX1084">
            <v>0</v>
          </cell>
          <cell r="BY1084">
            <v>0</v>
          </cell>
          <cell r="BZ1084">
            <v>29899</v>
          </cell>
          <cell r="CA1084">
            <v>0</v>
          </cell>
          <cell r="CB1084">
            <v>0</v>
          </cell>
          <cell r="CC1084">
            <v>0</v>
          </cell>
          <cell r="CD1084">
            <v>0</v>
          </cell>
          <cell r="CE1084">
            <v>0</v>
          </cell>
          <cell r="CF1084">
            <v>0</v>
          </cell>
          <cell r="CG1084">
            <v>0</v>
          </cell>
          <cell r="CH1084">
            <v>0</v>
          </cell>
          <cell r="CI1084">
            <v>0</v>
          </cell>
          <cell r="CK1084">
            <v>0</v>
          </cell>
          <cell r="CL1084">
            <v>0</v>
          </cell>
          <cell r="CM1084">
            <v>0</v>
          </cell>
          <cell r="CN1084">
            <v>0</v>
          </cell>
          <cell r="CO1084">
            <v>0</v>
          </cell>
          <cell r="CP1084">
            <v>0</v>
          </cell>
          <cell r="CQ1084">
            <v>0</v>
          </cell>
          <cell r="CR1084">
            <v>0</v>
          </cell>
          <cell r="CS1084">
            <v>0</v>
          </cell>
          <cell r="CT1084">
            <v>0</v>
          </cell>
          <cell r="CU1084">
            <v>0</v>
          </cell>
          <cell r="CW1084">
            <v>0</v>
          </cell>
          <cell r="CX1084">
            <v>0</v>
          </cell>
          <cell r="CY1084">
            <v>0</v>
          </cell>
          <cell r="CZ1084">
            <v>0</v>
          </cell>
          <cell r="DA1084">
            <v>0</v>
          </cell>
          <cell r="DB1084">
            <v>0</v>
          </cell>
          <cell r="DC1084">
            <v>0</v>
          </cell>
          <cell r="DD1084">
            <v>0</v>
          </cell>
          <cell r="DE1084">
            <v>0</v>
          </cell>
          <cell r="DF1084">
            <v>0</v>
          </cell>
          <cell r="DG1084">
            <v>0</v>
          </cell>
          <cell r="DI1084">
            <v>0</v>
          </cell>
          <cell r="DJ1084">
            <v>29899</v>
          </cell>
          <cell r="DK1084">
            <v>0</v>
          </cell>
          <cell r="DL1084">
            <v>0</v>
          </cell>
          <cell r="DM1084">
            <v>0</v>
          </cell>
          <cell r="DN1084">
            <v>0</v>
          </cell>
          <cell r="DO1084">
            <v>0</v>
          </cell>
          <cell r="DP1084">
            <v>0</v>
          </cell>
          <cell r="DQ1084">
            <v>0</v>
          </cell>
          <cell r="DR1084">
            <v>0</v>
          </cell>
          <cell r="DS1084">
            <v>0</v>
          </cell>
          <cell r="DU1084" t="str">
            <v>WCC 8AMPK-14-008</v>
          </cell>
          <cell r="DV1084">
            <v>0</v>
          </cell>
          <cell r="DW1084">
            <v>0</v>
          </cell>
          <cell r="DX1084">
            <v>4</v>
          </cell>
          <cell r="DY1084">
            <v>29000</v>
          </cell>
          <cell r="DZ1084">
            <v>29899</v>
          </cell>
          <cell r="EB1084">
            <v>29899</v>
          </cell>
          <cell r="EC1084" t="str">
            <v>Def</v>
          </cell>
          <cell r="ED1084" t="str">
            <v>Local Recreational Facilities</v>
          </cell>
        </row>
        <row r="1085">
          <cell r="D1085" t="str">
            <v>PC2130367</v>
          </cell>
          <cell r="E1085" t="str">
            <v>Services Upgrade</v>
          </cell>
          <cell r="F1085" t="str">
            <v>Auckland Council</v>
          </cell>
          <cell r="G1085" t="str">
            <v>Parks, sports and recreation</v>
          </cell>
          <cell r="H1085" t="str">
            <v>E170205</v>
          </cell>
          <cell r="I1085" t="str">
            <v>Local and sports parks - west management</v>
          </cell>
          <cell r="J1085" t="str">
            <v>Lifestyle and culture</v>
          </cell>
          <cell r="K1085" t="str">
            <v>Local parks services</v>
          </cell>
          <cell r="L1085" t="str">
            <v>Local parks</v>
          </cell>
          <cell r="M1085" t="str">
            <v>Local activities</v>
          </cell>
          <cell r="N1085" t="str">
            <v>Local parks services</v>
          </cell>
          <cell r="O1085" t="str">
            <v>Local parks</v>
          </cell>
          <cell r="P1085" t="str">
            <v>Lifestyle and culture</v>
          </cell>
          <cell r="Q1085" t="str">
            <v>Local parks services</v>
          </cell>
          <cell r="R1085" t="str">
            <v>Local parks</v>
          </cell>
          <cell r="S1085" t="str">
            <v>A1241205</v>
          </cell>
          <cell r="T1085" t="str">
            <v>A1241205</v>
          </cell>
          <cell r="U1085" t="str">
            <v>Local parks</v>
          </cell>
          <cell r="V1085" t="str">
            <v>L190</v>
          </cell>
          <cell r="W1085" t="str">
            <v>Waitakere Ranges</v>
          </cell>
          <cell r="X1085" t="str">
            <v>PL40810</v>
          </cell>
          <cell r="Y1085" t="str">
            <v>Expense</v>
          </cell>
          <cell r="Z1085">
            <v>20120701</v>
          </cell>
          <cell r="AA1085">
            <v>20130630</v>
          </cell>
          <cell r="AB1085">
            <v>1</v>
          </cell>
          <cell r="AC1085" t="str">
            <v>Programme</v>
          </cell>
          <cell r="AD1085">
            <v>0</v>
          </cell>
          <cell r="AE1085">
            <v>0</v>
          </cell>
          <cell r="AF1085">
            <v>0</v>
          </cell>
          <cell r="AG1085">
            <v>1</v>
          </cell>
          <cell r="AH1085">
            <v>2</v>
          </cell>
          <cell r="AI1085" t="str">
            <v>Local &amp; Sports Parks</v>
          </cell>
          <cell r="AJ1085" t="str">
            <v>Structures parks</v>
          </cell>
          <cell r="AK1085">
            <v>50</v>
          </cell>
          <cell r="AM1085">
            <v>1</v>
          </cell>
          <cell r="AT1085">
            <v>64403</v>
          </cell>
          <cell r="BD1085">
            <v>3.1E-2</v>
          </cell>
          <cell r="BE1085">
            <v>6.1930000000000041E-2</v>
          </cell>
          <cell r="BF1085">
            <v>9.3787900000000146E-2</v>
          </cell>
          <cell r="BG1085">
            <v>0.12878911280000027</v>
          </cell>
          <cell r="BH1085">
            <v>0.16491036440960039</v>
          </cell>
          <cell r="BI1085">
            <v>0.19869276497747879</v>
          </cell>
          <cell r="BJ1085">
            <v>0.23225616239684821</v>
          </cell>
          <cell r="BK1085">
            <v>0.27045610343115034</v>
          </cell>
          <cell r="BL1085">
            <v>0.31238115484437823</v>
          </cell>
          <cell r="BM1085">
            <v>0.35568973295424255</v>
          </cell>
          <cell r="BN1085">
            <v>0</v>
          </cell>
          <cell r="BO1085">
            <v>1996.4929999999999</v>
          </cell>
          <cell r="BP1085">
            <v>0</v>
          </cell>
          <cell r="BQ1085">
            <v>0</v>
          </cell>
          <cell r="BR1085">
            <v>0</v>
          </cell>
          <cell r="BS1085">
            <v>0</v>
          </cell>
          <cell r="BT1085">
            <v>0</v>
          </cell>
          <cell r="BU1085">
            <v>0</v>
          </cell>
          <cell r="BV1085">
            <v>0</v>
          </cell>
          <cell r="BW1085">
            <v>0</v>
          </cell>
          <cell r="BX1085">
            <v>0</v>
          </cell>
          <cell r="BY1085">
            <v>0</v>
          </cell>
          <cell r="BZ1085">
            <v>66399.493000000002</v>
          </cell>
          <cell r="CA1085">
            <v>0</v>
          </cell>
          <cell r="CB1085">
            <v>0</v>
          </cell>
          <cell r="CC1085">
            <v>0</v>
          </cell>
          <cell r="CD1085">
            <v>0</v>
          </cell>
          <cell r="CE1085">
            <v>0</v>
          </cell>
          <cell r="CF1085">
            <v>0</v>
          </cell>
          <cell r="CG1085">
            <v>0</v>
          </cell>
          <cell r="CH1085">
            <v>0</v>
          </cell>
          <cell r="CI1085">
            <v>0</v>
          </cell>
          <cell r="CK1085">
            <v>0</v>
          </cell>
          <cell r="CL1085">
            <v>0</v>
          </cell>
          <cell r="CM1085">
            <v>0</v>
          </cell>
          <cell r="CN1085">
            <v>0</v>
          </cell>
          <cell r="CO1085">
            <v>0</v>
          </cell>
          <cell r="CP1085">
            <v>0</v>
          </cell>
          <cell r="CQ1085">
            <v>0</v>
          </cell>
          <cell r="CR1085">
            <v>0</v>
          </cell>
          <cell r="CS1085">
            <v>0</v>
          </cell>
          <cell r="CT1085">
            <v>0</v>
          </cell>
          <cell r="CU1085">
            <v>0</v>
          </cell>
          <cell r="CW1085">
            <v>0</v>
          </cell>
          <cell r="CX1085">
            <v>0</v>
          </cell>
          <cell r="CY1085">
            <v>0</v>
          </cell>
          <cell r="CZ1085">
            <v>0</v>
          </cell>
          <cell r="DA1085">
            <v>0</v>
          </cell>
          <cell r="DB1085">
            <v>0</v>
          </cell>
          <cell r="DC1085">
            <v>0</v>
          </cell>
          <cell r="DD1085">
            <v>0</v>
          </cell>
          <cell r="DE1085">
            <v>0</v>
          </cell>
          <cell r="DF1085">
            <v>0</v>
          </cell>
          <cell r="DG1085">
            <v>0</v>
          </cell>
          <cell r="DI1085">
            <v>0</v>
          </cell>
          <cell r="DJ1085">
            <v>66399.493000000002</v>
          </cell>
          <cell r="DK1085">
            <v>0</v>
          </cell>
          <cell r="DL1085">
            <v>0</v>
          </cell>
          <cell r="DM1085">
            <v>0</v>
          </cell>
          <cell r="DN1085">
            <v>0</v>
          </cell>
          <cell r="DO1085">
            <v>0</v>
          </cell>
          <cell r="DP1085">
            <v>0</v>
          </cell>
          <cell r="DQ1085">
            <v>0</v>
          </cell>
          <cell r="DR1085">
            <v>0</v>
          </cell>
          <cell r="DS1085">
            <v>0</v>
          </cell>
          <cell r="DU1085" t="str">
            <v>WCC 8AMPK-14-008</v>
          </cell>
          <cell r="DV1085">
            <v>0</v>
          </cell>
          <cell r="DW1085">
            <v>0</v>
          </cell>
          <cell r="DX1085">
            <v>4</v>
          </cell>
          <cell r="DY1085">
            <v>64403</v>
          </cell>
          <cell r="DZ1085">
            <v>66399.493000000002</v>
          </cell>
          <cell r="EB1085">
            <v>66399.493000000002</v>
          </cell>
          <cell r="EC1085" t="str">
            <v>Def</v>
          </cell>
          <cell r="ED1085" t="str">
            <v>Local Recreational Facilities</v>
          </cell>
        </row>
        <row r="1086">
          <cell r="D1086" t="str">
            <v>PC2130367</v>
          </cell>
          <cell r="E1086" t="str">
            <v>Services Upgrade</v>
          </cell>
          <cell r="F1086" t="str">
            <v>Auckland Council</v>
          </cell>
          <cell r="G1086" t="str">
            <v>Parks, sports and recreation</v>
          </cell>
          <cell r="H1086" t="str">
            <v>E170205</v>
          </cell>
          <cell r="I1086" t="str">
            <v>Local and sports parks - west management</v>
          </cell>
          <cell r="J1086" t="str">
            <v>Lifestyle and culture</v>
          </cell>
          <cell r="K1086" t="str">
            <v>Local parks services</v>
          </cell>
          <cell r="L1086" t="str">
            <v>Local parks</v>
          </cell>
          <cell r="M1086" t="str">
            <v>Local activities</v>
          </cell>
          <cell r="N1086" t="str">
            <v>Local parks services</v>
          </cell>
          <cell r="O1086" t="str">
            <v>Local parks</v>
          </cell>
          <cell r="P1086" t="str">
            <v>Lifestyle and culture</v>
          </cell>
          <cell r="Q1086" t="str">
            <v>Local parks services</v>
          </cell>
          <cell r="R1086" t="str">
            <v>Local parks</v>
          </cell>
          <cell r="S1086" t="str">
            <v>A1241205</v>
          </cell>
          <cell r="T1086" t="str">
            <v>A1241205</v>
          </cell>
          <cell r="U1086" t="str">
            <v>Local parks</v>
          </cell>
          <cell r="V1086" t="str">
            <v>L200</v>
          </cell>
          <cell r="W1086" t="str">
            <v>Whau</v>
          </cell>
          <cell r="X1086" t="str">
            <v>PL40810</v>
          </cell>
          <cell r="Y1086" t="str">
            <v>Expense</v>
          </cell>
          <cell r="Z1086">
            <v>20120701</v>
          </cell>
          <cell r="AA1086">
            <v>20130630</v>
          </cell>
          <cell r="AB1086">
            <v>1</v>
          </cell>
          <cell r="AC1086" t="str">
            <v>Programme</v>
          </cell>
          <cell r="AD1086">
            <v>0</v>
          </cell>
          <cell r="AE1086">
            <v>0</v>
          </cell>
          <cell r="AF1086">
            <v>0</v>
          </cell>
          <cell r="AG1086">
            <v>1</v>
          </cell>
          <cell r="AH1086">
            <v>2</v>
          </cell>
          <cell r="AI1086" t="str">
            <v>Local &amp; Sports Parks</v>
          </cell>
          <cell r="AJ1086" t="str">
            <v>Structures parks</v>
          </cell>
          <cell r="AK1086">
            <v>50</v>
          </cell>
          <cell r="AM1086">
            <v>1</v>
          </cell>
          <cell r="AT1086">
            <v>29000</v>
          </cell>
          <cell r="BD1086">
            <v>3.1E-2</v>
          </cell>
          <cell r="BE1086">
            <v>6.1930000000000041E-2</v>
          </cell>
          <cell r="BF1086">
            <v>9.3787900000000146E-2</v>
          </cell>
          <cell r="BG1086">
            <v>0.12878911280000027</v>
          </cell>
          <cell r="BH1086">
            <v>0.16491036440960039</v>
          </cell>
          <cell r="BI1086">
            <v>0.19869276497747879</v>
          </cell>
          <cell r="BJ1086">
            <v>0.23225616239684821</v>
          </cell>
          <cell r="BK1086">
            <v>0.27045610343115034</v>
          </cell>
          <cell r="BL1086">
            <v>0.31238115484437823</v>
          </cell>
          <cell r="BM1086">
            <v>0.35568973295424255</v>
          </cell>
          <cell r="BN1086">
            <v>0</v>
          </cell>
          <cell r="BO1086">
            <v>899</v>
          </cell>
          <cell r="BP1086">
            <v>0</v>
          </cell>
          <cell r="BQ1086">
            <v>0</v>
          </cell>
          <cell r="BR1086">
            <v>0</v>
          </cell>
          <cell r="BS1086">
            <v>0</v>
          </cell>
          <cell r="BT1086">
            <v>0</v>
          </cell>
          <cell r="BU1086">
            <v>0</v>
          </cell>
          <cell r="BV1086">
            <v>0</v>
          </cell>
          <cell r="BW1086">
            <v>0</v>
          </cell>
          <cell r="BX1086">
            <v>0</v>
          </cell>
          <cell r="BY1086">
            <v>0</v>
          </cell>
          <cell r="BZ1086">
            <v>29899</v>
          </cell>
          <cell r="CA1086">
            <v>0</v>
          </cell>
          <cell r="CB1086">
            <v>0</v>
          </cell>
          <cell r="CC1086">
            <v>0</v>
          </cell>
          <cell r="CD1086">
            <v>0</v>
          </cell>
          <cell r="CE1086">
            <v>0</v>
          </cell>
          <cell r="CF1086">
            <v>0</v>
          </cell>
          <cell r="CG1086">
            <v>0</v>
          </cell>
          <cell r="CH1086">
            <v>0</v>
          </cell>
          <cell r="CI1086">
            <v>0</v>
          </cell>
          <cell r="CK1086">
            <v>0</v>
          </cell>
          <cell r="CL1086">
            <v>0</v>
          </cell>
          <cell r="CM1086">
            <v>0</v>
          </cell>
          <cell r="CN1086">
            <v>0</v>
          </cell>
          <cell r="CO1086">
            <v>0</v>
          </cell>
          <cell r="CP1086">
            <v>0</v>
          </cell>
          <cell r="CQ1086">
            <v>0</v>
          </cell>
          <cell r="CR1086">
            <v>0</v>
          </cell>
          <cell r="CS1086">
            <v>0</v>
          </cell>
          <cell r="CT1086">
            <v>0</v>
          </cell>
          <cell r="CU1086">
            <v>0</v>
          </cell>
          <cell r="CW1086">
            <v>0</v>
          </cell>
          <cell r="CX1086">
            <v>0</v>
          </cell>
          <cell r="CY1086">
            <v>0</v>
          </cell>
          <cell r="CZ1086">
            <v>0</v>
          </cell>
          <cell r="DA1086">
            <v>0</v>
          </cell>
          <cell r="DB1086">
            <v>0</v>
          </cell>
          <cell r="DC1086">
            <v>0</v>
          </cell>
          <cell r="DD1086">
            <v>0</v>
          </cell>
          <cell r="DE1086">
            <v>0</v>
          </cell>
          <cell r="DF1086">
            <v>0</v>
          </cell>
          <cell r="DG1086">
            <v>0</v>
          </cell>
          <cell r="DI1086">
            <v>0</v>
          </cell>
          <cell r="DJ1086">
            <v>29899</v>
          </cell>
          <cell r="DK1086">
            <v>0</v>
          </cell>
          <cell r="DL1086">
            <v>0</v>
          </cell>
          <cell r="DM1086">
            <v>0</v>
          </cell>
          <cell r="DN1086">
            <v>0</v>
          </cell>
          <cell r="DO1086">
            <v>0</v>
          </cell>
          <cell r="DP1086">
            <v>0</v>
          </cell>
          <cell r="DQ1086">
            <v>0</v>
          </cell>
          <cell r="DR1086">
            <v>0</v>
          </cell>
          <cell r="DS1086">
            <v>0</v>
          </cell>
          <cell r="DU1086" t="str">
            <v>WCC 8AMPK-14-008</v>
          </cell>
          <cell r="DV1086">
            <v>0</v>
          </cell>
          <cell r="DW1086">
            <v>0</v>
          </cell>
          <cell r="DX1086">
            <v>4</v>
          </cell>
          <cell r="DY1086">
            <v>29000</v>
          </cell>
          <cell r="DZ1086">
            <v>29899</v>
          </cell>
          <cell r="EB1086">
            <v>29899</v>
          </cell>
          <cell r="EC1086" t="str">
            <v>Def</v>
          </cell>
          <cell r="ED1086" t="str">
            <v>Local Recreational Facilities</v>
          </cell>
        </row>
        <row r="1087">
          <cell r="D1087" t="str">
            <v>PC2130367</v>
          </cell>
          <cell r="E1087" t="str">
            <v>Services Upgrade</v>
          </cell>
          <cell r="F1087" t="str">
            <v>Auckland Council</v>
          </cell>
          <cell r="G1087" t="str">
            <v>Parks, sports and recreation</v>
          </cell>
          <cell r="H1087" t="str">
            <v>E170205</v>
          </cell>
          <cell r="I1087" t="str">
            <v>Local and sports parks - west management</v>
          </cell>
          <cell r="J1087" t="str">
            <v>Lifestyle and culture</v>
          </cell>
          <cell r="K1087" t="str">
            <v>Local parks services</v>
          </cell>
          <cell r="L1087" t="str">
            <v>Local parks</v>
          </cell>
          <cell r="M1087" t="str">
            <v>Local activities</v>
          </cell>
          <cell r="N1087" t="str">
            <v>Local parks services</v>
          </cell>
          <cell r="O1087" t="str">
            <v>Local parks</v>
          </cell>
          <cell r="P1087" t="str">
            <v>Lifestyle and culture</v>
          </cell>
          <cell r="Q1087" t="str">
            <v>Local parks services</v>
          </cell>
          <cell r="R1087" t="str">
            <v>Local parks</v>
          </cell>
          <cell r="S1087" t="str">
            <v>A1241205</v>
          </cell>
          <cell r="T1087" t="str">
            <v>A1241205</v>
          </cell>
          <cell r="U1087" t="str">
            <v>Local parks</v>
          </cell>
          <cell r="V1087" t="str">
            <v>L210</v>
          </cell>
          <cell r="W1087" t="str">
            <v>Other (Unallocated)</v>
          </cell>
          <cell r="X1087" t="str">
            <v>PL40810</v>
          </cell>
          <cell r="Y1087" t="str">
            <v>Expense</v>
          </cell>
          <cell r="Z1087">
            <v>20090701</v>
          </cell>
          <cell r="AA1087">
            <v>20220630</v>
          </cell>
          <cell r="AB1087">
            <v>1</v>
          </cell>
          <cell r="AC1087" t="str">
            <v>Programme</v>
          </cell>
          <cell r="AD1087">
            <v>0</v>
          </cell>
          <cell r="AE1087">
            <v>0</v>
          </cell>
          <cell r="AF1087">
            <v>0</v>
          </cell>
          <cell r="AG1087">
            <v>1</v>
          </cell>
          <cell r="AH1087">
            <v>2</v>
          </cell>
          <cell r="AI1087" t="str">
            <v>Local &amp; Sports Parks</v>
          </cell>
          <cell r="AJ1087" t="str">
            <v>Structures parks</v>
          </cell>
          <cell r="AK1087">
            <v>50</v>
          </cell>
          <cell r="AM1087">
            <v>1</v>
          </cell>
          <cell r="AS1087">
            <v>269487.46999999997</v>
          </cell>
          <cell r="AT1087">
            <v>0</v>
          </cell>
          <cell r="AU1087">
            <v>184000</v>
          </cell>
          <cell r="AV1087">
            <v>188500</v>
          </cell>
          <cell r="AW1087">
            <v>196500</v>
          </cell>
          <cell r="AX1087">
            <v>170500</v>
          </cell>
          <cell r="AY1087">
            <v>211000</v>
          </cell>
          <cell r="AZ1087">
            <v>157500</v>
          </cell>
          <cell r="BA1087">
            <v>150000</v>
          </cell>
          <cell r="BB1087">
            <v>150000</v>
          </cell>
          <cell r="BC1087">
            <v>150000</v>
          </cell>
          <cell r="BD1087">
            <v>3.1E-2</v>
          </cell>
          <cell r="BE1087">
            <v>6.1930000000000041E-2</v>
          </cell>
          <cell r="BF1087">
            <v>9.3787900000000146E-2</v>
          </cell>
          <cell r="BG1087">
            <v>0.12878911280000027</v>
          </cell>
          <cell r="BH1087">
            <v>0.16491036440960039</v>
          </cell>
          <cell r="BI1087">
            <v>0.19869276497747879</v>
          </cell>
          <cell r="BJ1087">
            <v>0.23225616239684821</v>
          </cell>
          <cell r="BK1087">
            <v>0.27045610343115034</v>
          </cell>
          <cell r="BL1087">
            <v>0.31238115484437823</v>
          </cell>
          <cell r="BM1087">
            <v>0.35568973295424255</v>
          </cell>
          <cell r="BN1087">
            <v>0</v>
          </cell>
          <cell r="BO1087">
            <v>0</v>
          </cell>
          <cell r="BP1087">
            <v>11395.120000000008</v>
          </cell>
          <cell r="BQ1087">
            <v>17679.019150000029</v>
          </cell>
          <cell r="BR1087">
            <v>25307.060665200053</v>
          </cell>
          <cell r="BS1087">
            <v>28117.217131836867</v>
          </cell>
          <cell r="BT1087">
            <v>41924.173410248026</v>
          </cell>
          <cell r="BU1087">
            <v>36580.345577503591</v>
          </cell>
          <cell r="BV1087">
            <v>40568.415514672553</v>
          </cell>
          <cell r="BW1087">
            <v>46857.173226656734</v>
          </cell>
          <cell r="BX1087">
            <v>53353.459943136382</v>
          </cell>
          <cell r="BY1087">
            <v>269487.46999999997</v>
          </cell>
          <cell r="BZ1087">
            <v>0</v>
          </cell>
          <cell r="CA1087">
            <v>195395.12</v>
          </cell>
          <cell r="CB1087">
            <v>206179.01915000004</v>
          </cell>
          <cell r="CC1087">
            <v>221807.06066520006</v>
          </cell>
          <cell r="CD1087">
            <v>198617.21713183686</v>
          </cell>
          <cell r="CE1087">
            <v>252924.17341024801</v>
          </cell>
          <cell r="CF1087">
            <v>194080.34557750358</v>
          </cell>
          <cell r="CG1087">
            <v>190568.41551467255</v>
          </cell>
          <cell r="CH1087">
            <v>196857.17322665674</v>
          </cell>
          <cell r="CI1087">
            <v>203353.45994313637</v>
          </cell>
          <cell r="CK1087">
            <v>0</v>
          </cell>
          <cell r="CL1087">
            <v>0</v>
          </cell>
          <cell r="CM1087">
            <v>0</v>
          </cell>
          <cell r="CN1087">
            <v>0</v>
          </cell>
          <cell r="CO1087">
            <v>0</v>
          </cell>
          <cell r="CP1087">
            <v>0</v>
          </cell>
          <cell r="CQ1087">
            <v>0</v>
          </cell>
          <cell r="CR1087">
            <v>0</v>
          </cell>
          <cell r="CS1087">
            <v>0</v>
          </cell>
          <cell r="CT1087">
            <v>0</v>
          </cell>
          <cell r="CU1087">
            <v>0</v>
          </cell>
          <cell r="CW1087">
            <v>0</v>
          </cell>
          <cell r="CX1087">
            <v>0</v>
          </cell>
          <cell r="CY1087">
            <v>0</v>
          </cell>
          <cell r="CZ1087">
            <v>0</v>
          </cell>
          <cell r="DA1087">
            <v>0</v>
          </cell>
          <cell r="DB1087">
            <v>0</v>
          </cell>
          <cell r="DC1087">
            <v>0</v>
          </cell>
          <cell r="DD1087">
            <v>0</v>
          </cell>
          <cell r="DE1087">
            <v>0</v>
          </cell>
          <cell r="DF1087">
            <v>0</v>
          </cell>
          <cell r="DG1087">
            <v>0</v>
          </cell>
          <cell r="DI1087">
            <v>269487.46999999997</v>
          </cell>
          <cell r="DJ1087">
            <v>0</v>
          </cell>
          <cell r="DK1087">
            <v>195395.12</v>
          </cell>
          <cell r="DL1087">
            <v>206179.01915000004</v>
          </cell>
          <cell r="DM1087">
            <v>221807.06066520006</v>
          </cell>
          <cell r="DN1087">
            <v>198617.21713183686</v>
          </cell>
          <cell r="DO1087">
            <v>252924.17341024801</v>
          </cell>
          <cell r="DP1087">
            <v>194080.34557750358</v>
          </cell>
          <cell r="DQ1087">
            <v>190568.41551467255</v>
          </cell>
          <cell r="DR1087">
            <v>196857.17322665674</v>
          </cell>
          <cell r="DS1087">
            <v>203353.45994313637</v>
          </cell>
          <cell r="DU1087" t="str">
            <v>WCC 8AMPK-14-008</v>
          </cell>
          <cell r="DV1087">
            <v>0</v>
          </cell>
          <cell r="DW1087">
            <v>0</v>
          </cell>
          <cell r="DX1087">
            <v>4</v>
          </cell>
          <cell r="DY1087">
            <v>1558000</v>
          </cell>
          <cell r="DZ1087">
            <v>1859781.9846192545</v>
          </cell>
          <cell r="EB1087">
            <v>1859781.9846192545</v>
          </cell>
          <cell r="EC1087" t="str">
            <v>Def</v>
          </cell>
          <cell r="ED1087" t="str">
            <v>Local Recreational Facilities</v>
          </cell>
        </row>
        <row r="1088">
          <cell r="D1088" t="str">
            <v>PC2130368</v>
          </cell>
          <cell r="E1088" t="str">
            <v>Sports Facilities Upgrades</v>
          </cell>
          <cell r="F1088" t="str">
            <v>Auckland Council</v>
          </cell>
          <cell r="G1088" t="str">
            <v>Parks, sports and recreation</v>
          </cell>
          <cell r="H1088" t="str">
            <v>E170205</v>
          </cell>
          <cell r="I1088" t="str">
            <v>Local and sports parks - west management</v>
          </cell>
          <cell r="J1088" t="str">
            <v>Lifestyle and culture</v>
          </cell>
          <cell r="K1088" t="str">
            <v>Local parks services</v>
          </cell>
          <cell r="L1088" t="str">
            <v>Local parks</v>
          </cell>
          <cell r="M1088" t="str">
            <v>Local activities</v>
          </cell>
          <cell r="N1088" t="str">
            <v>Local parks services</v>
          </cell>
          <cell r="O1088" t="str">
            <v>Local parks</v>
          </cell>
          <cell r="P1088" t="str">
            <v>Lifestyle and culture</v>
          </cell>
          <cell r="Q1088" t="str">
            <v>Local parks services</v>
          </cell>
          <cell r="R1088" t="str">
            <v>Local parks</v>
          </cell>
          <cell r="S1088" t="str">
            <v>A1241205</v>
          </cell>
          <cell r="T1088" t="str">
            <v>A1241205</v>
          </cell>
          <cell r="U1088" t="str">
            <v>Local parks</v>
          </cell>
          <cell r="V1088" t="str">
            <v>L120</v>
          </cell>
          <cell r="W1088" t="str">
            <v>Henderson-Massey</v>
          </cell>
          <cell r="X1088" t="str">
            <v>PL40810</v>
          </cell>
          <cell r="Y1088" t="str">
            <v>Expense</v>
          </cell>
          <cell r="Z1088">
            <v>20120701</v>
          </cell>
          <cell r="AA1088">
            <v>20130630</v>
          </cell>
          <cell r="AB1088">
            <v>1</v>
          </cell>
          <cell r="AC1088" t="str">
            <v>Programme</v>
          </cell>
          <cell r="AD1088">
            <v>0</v>
          </cell>
          <cell r="AE1088">
            <v>0</v>
          </cell>
          <cell r="AF1088">
            <v>0</v>
          </cell>
          <cell r="AG1088">
            <v>1</v>
          </cell>
          <cell r="AH1088">
            <v>2</v>
          </cell>
          <cell r="AI1088" t="str">
            <v>Local &amp; Sports Parks</v>
          </cell>
          <cell r="AJ1088" t="str">
            <v>Structures parks</v>
          </cell>
          <cell r="AK1088">
            <v>50</v>
          </cell>
          <cell r="AM1088">
            <v>1</v>
          </cell>
          <cell r="AT1088">
            <v>176100</v>
          </cell>
          <cell r="BD1088">
            <v>3.1E-2</v>
          </cell>
          <cell r="BE1088">
            <v>6.1930000000000041E-2</v>
          </cell>
          <cell r="BF1088">
            <v>9.3787900000000146E-2</v>
          </cell>
          <cell r="BG1088">
            <v>0.12878911280000027</v>
          </cell>
          <cell r="BH1088">
            <v>0.16491036440960039</v>
          </cell>
          <cell r="BI1088">
            <v>0.19869276497747879</v>
          </cell>
          <cell r="BJ1088">
            <v>0.23225616239684821</v>
          </cell>
          <cell r="BK1088">
            <v>0.27045610343115034</v>
          </cell>
          <cell r="BL1088">
            <v>0.31238115484437823</v>
          </cell>
          <cell r="BM1088">
            <v>0.35568973295424255</v>
          </cell>
          <cell r="BN1088">
            <v>0</v>
          </cell>
          <cell r="BO1088">
            <v>5459.1</v>
          </cell>
          <cell r="BP1088">
            <v>0</v>
          </cell>
          <cell r="BQ1088">
            <v>0</v>
          </cell>
          <cell r="BR1088">
            <v>0</v>
          </cell>
          <cell r="BS1088">
            <v>0</v>
          </cell>
          <cell r="BT1088">
            <v>0</v>
          </cell>
          <cell r="BU1088">
            <v>0</v>
          </cell>
          <cell r="BV1088">
            <v>0</v>
          </cell>
          <cell r="BW1088">
            <v>0</v>
          </cell>
          <cell r="BX1088">
            <v>0</v>
          </cell>
          <cell r="BY1088">
            <v>0</v>
          </cell>
          <cell r="BZ1088">
            <v>181559.1</v>
          </cell>
          <cell r="CA1088">
            <v>0</v>
          </cell>
          <cell r="CB1088">
            <v>0</v>
          </cell>
          <cell r="CC1088">
            <v>0</v>
          </cell>
          <cell r="CD1088">
            <v>0</v>
          </cell>
          <cell r="CE1088">
            <v>0</v>
          </cell>
          <cell r="CF1088">
            <v>0</v>
          </cell>
          <cell r="CG1088">
            <v>0</v>
          </cell>
          <cell r="CH1088">
            <v>0</v>
          </cell>
          <cell r="CI1088">
            <v>0</v>
          </cell>
          <cell r="CK1088">
            <v>0</v>
          </cell>
          <cell r="CL1088">
            <v>0</v>
          </cell>
          <cell r="CM1088">
            <v>0</v>
          </cell>
          <cell r="CN1088">
            <v>0</v>
          </cell>
          <cell r="CO1088">
            <v>0</v>
          </cell>
          <cell r="CP1088">
            <v>0</v>
          </cell>
          <cell r="CQ1088">
            <v>0</v>
          </cell>
          <cell r="CR1088">
            <v>0</v>
          </cell>
          <cell r="CS1088">
            <v>0</v>
          </cell>
          <cell r="CT1088">
            <v>0</v>
          </cell>
          <cell r="CU1088">
            <v>0</v>
          </cell>
          <cell r="CW1088">
            <v>0</v>
          </cell>
          <cell r="CX1088">
            <v>0</v>
          </cell>
          <cell r="CY1088">
            <v>0</v>
          </cell>
          <cell r="CZ1088">
            <v>0</v>
          </cell>
          <cell r="DA1088">
            <v>0</v>
          </cell>
          <cell r="DB1088">
            <v>0</v>
          </cell>
          <cell r="DC1088">
            <v>0</v>
          </cell>
          <cell r="DD1088">
            <v>0</v>
          </cell>
          <cell r="DE1088">
            <v>0</v>
          </cell>
          <cell r="DF1088">
            <v>0</v>
          </cell>
          <cell r="DG1088">
            <v>0</v>
          </cell>
          <cell r="DI1088">
            <v>0</v>
          </cell>
          <cell r="DJ1088">
            <v>181559.1</v>
          </cell>
          <cell r="DK1088">
            <v>0</v>
          </cell>
          <cell r="DL1088">
            <v>0</v>
          </cell>
          <cell r="DM1088">
            <v>0</v>
          </cell>
          <cell r="DN1088">
            <v>0</v>
          </cell>
          <cell r="DO1088">
            <v>0</v>
          </cell>
          <cell r="DP1088">
            <v>0</v>
          </cell>
          <cell r="DQ1088">
            <v>0</v>
          </cell>
          <cell r="DR1088">
            <v>0</v>
          </cell>
          <cell r="DS1088">
            <v>0</v>
          </cell>
          <cell r="DU1088" t="str">
            <v>WCC 8AMPK-19-009</v>
          </cell>
          <cell r="DV1088">
            <v>0</v>
          </cell>
          <cell r="DW1088">
            <v>0</v>
          </cell>
          <cell r="DX1088">
            <v>4</v>
          </cell>
          <cell r="DY1088">
            <v>176100</v>
          </cell>
          <cell r="DZ1088">
            <v>181559.1</v>
          </cell>
          <cell r="EB1088">
            <v>181559.1</v>
          </cell>
          <cell r="EC1088" t="str">
            <v>Def</v>
          </cell>
          <cell r="ED1088" t="str">
            <v>Local Recreational Facilities</v>
          </cell>
        </row>
        <row r="1089">
          <cell r="D1089" t="str">
            <v>PC2130368</v>
          </cell>
          <cell r="E1089" t="str">
            <v>Sports Facilities Upgrades</v>
          </cell>
          <cell r="F1089" t="str">
            <v>Auckland Council</v>
          </cell>
          <cell r="G1089" t="str">
            <v>Parks, sports and recreation</v>
          </cell>
          <cell r="H1089" t="str">
            <v>E170205</v>
          </cell>
          <cell r="I1089" t="str">
            <v>Local and sports parks - west management</v>
          </cell>
          <cell r="J1089" t="str">
            <v>Lifestyle and culture</v>
          </cell>
          <cell r="K1089" t="str">
            <v>Local parks services</v>
          </cell>
          <cell r="L1089" t="str">
            <v>Local parks</v>
          </cell>
          <cell r="M1089" t="str">
            <v>Local activities</v>
          </cell>
          <cell r="N1089" t="str">
            <v>Local parks services</v>
          </cell>
          <cell r="O1089" t="str">
            <v>Local parks</v>
          </cell>
          <cell r="P1089" t="str">
            <v>Lifestyle and culture</v>
          </cell>
          <cell r="Q1089" t="str">
            <v>Local parks services</v>
          </cell>
          <cell r="R1089" t="str">
            <v>Local parks</v>
          </cell>
          <cell r="S1089" t="str">
            <v>A1241205</v>
          </cell>
          <cell r="T1089" t="str">
            <v>A1241205</v>
          </cell>
          <cell r="U1089" t="str">
            <v>Local parks</v>
          </cell>
          <cell r="V1089" t="str">
            <v>L190</v>
          </cell>
          <cell r="W1089" t="str">
            <v>Waitakere Ranges</v>
          </cell>
          <cell r="X1089" t="str">
            <v>PL40810</v>
          </cell>
          <cell r="Y1089" t="str">
            <v>Expense</v>
          </cell>
          <cell r="Z1089">
            <v>20120701</v>
          </cell>
          <cell r="AA1089">
            <v>20130630</v>
          </cell>
          <cell r="AB1089">
            <v>1</v>
          </cell>
          <cell r="AC1089" t="str">
            <v>Programme</v>
          </cell>
          <cell r="AD1089">
            <v>0</v>
          </cell>
          <cell r="AE1089">
            <v>0</v>
          </cell>
          <cell r="AF1089">
            <v>0</v>
          </cell>
          <cell r="AG1089">
            <v>1</v>
          </cell>
          <cell r="AH1089">
            <v>2</v>
          </cell>
          <cell r="AI1089" t="str">
            <v>Local &amp; Sports Parks</v>
          </cell>
          <cell r="AJ1089" t="str">
            <v>Structures parks</v>
          </cell>
          <cell r="AK1089">
            <v>50</v>
          </cell>
          <cell r="AM1089">
            <v>1</v>
          </cell>
          <cell r="AT1089">
            <v>61000</v>
          </cell>
          <cell r="BD1089">
            <v>3.1E-2</v>
          </cell>
          <cell r="BE1089">
            <v>6.1930000000000041E-2</v>
          </cell>
          <cell r="BF1089">
            <v>9.3787900000000146E-2</v>
          </cell>
          <cell r="BG1089">
            <v>0.12878911280000027</v>
          </cell>
          <cell r="BH1089">
            <v>0.16491036440960039</v>
          </cell>
          <cell r="BI1089">
            <v>0.19869276497747879</v>
          </cell>
          <cell r="BJ1089">
            <v>0.23225616239684821</v>
          </cell>
          <cell r="BK1089">
            <v>0.27045610343115034</v>
          </cell>
          <cell r="BL1089">
            <v>0.31238115484437823</v>
          </cell>
          <cell r="BM1089">
            <v>0.35568973295424255</v>
          </cell>
          <cell r="BN1089">
            <v>0</v>
          </cell>
          <cell r="BO1089">
            <v>1891</v>
          </cell>
          <cell r="BP1089">
            <v>0</v>
          </cell>
          <cell r="BQ1089">
            <v>0</v>
          </cell>
          <cell r="BR1089">
            <v>0</v>
          </cell>
          <cell r="BS1089">
            <v>0</v>
          </cell>
          <cell r="BT1089">
            <v>0</v>
          </cell>
          <cell r="BU1089">
            <v>0</v>
          </cell>
          <cell r="BV1089">
            <v>0</v>
          </cell>
          <cell r="BW1089">
            <v>0</v>
          </cell>
          <cell r="BX1089">
            <v>0</v>
          </cell>
          <cell r="BY1089">
            <v>0</v>
          </cell>
          <cell r="BZ1089">
            <v>62891</v>
          </cell>
          <cell r="CA1089">
            <v>0</v>
          </cell>
          <cell r="CB1089">
            <v>0</v>
          </cell>
          <cell r="CC1089">
            <v>0</v>
          </cell>
          <cell r="CD1089">
            <v>0</v>
          </cell>
          <cell r="CE1089">
            <v>0</v>
          </cell>
          <cell r="CF1089">
            <v>0</v>
          </cell>
          <cell r="CG1089">
            <v>0</v>
          </cell>
          <cell r="CH1089">
            <v>0</v>
          </cell>
          <cell r="CI1089">
            <v>0</v>
          </cell>
          <cell r="CK1089">
            <v>0</v>
          </cell>
          <cell r="CL1089">
            <v>0</v>
          </cell>
          <cell r="CM1089">
            <v>0</v>
          </cell>
          <cell r="CN1089">
            <v>0</v>
          </cell>
          <cell r="CO1089">
            <v>0</v>
          </cell>
          <cell r="CP1089">
            <v>0</v>
          </cell>
          <cell r="CQ1089">
            <v>0</v>
          </cell>
          <cell r="CR1089">
            <v>0</v>
          </cell>
          <cell r="CS1089">
            <v>0</v>
          </cell>
          <cell r="CT1089">
            <v>0</v>
          </cell>
          <cell r="CU1089">
            <v>0</v>
          </cell>
          <cell r="CW1089">
            <v>0</v>
          </cell>
          <cell r="CX1089">
            <v>0</v>
          </cell>
          <cell r="CY1089">
            <v>0</v>
          </cell>
          <cell r="CZ1089">
            <v>0</v>
          </cell>
          <cell r="DA1089">
            <v>0</v>
          </cell>
          <cell r="DB1089">
            <v>0</v>
          </cell>
          <cell r="DC1089">
            <v>0</v>
          </cell>
          <cell r="DD1089">
            <v>0</v>
          </cell>
          <cell r="DE1089">
            <v>0</v>
          </cell>
          <cell r="DF1089">
            <v>0</v>
          </cell>
          <cell r="DG1089">
            <v>0</v>
          </cell>
          <cell r="DI1089">
            <v>0</v>
          </cell>
          <cell r="DJ1089">
            <v>62891</v>
          </cell>
          <cell r="DK1089">
            <v>0</v>
          </cell>
          <cell r="DL1089">
            <v>0</v>
          </cell>
          <cell r="DM1089">
            <v>0</v>
          </cell>
          <cell r="DN1089">
            <v>0</v>
          </cell>
          <cell r="DO1089">
            <v>0</v>
          </cell>
          <cell r="DP1089">
            <v>0</v>
          </cell>
          <cell r="DQ1089">
            <v>0</v>
          </cell>
          <cell r="DR1089">
            <v>0</v>
          </cell>
          <cell r="DS1089">
            <v>0</v>
          </cell>
          <cell r="DU1089" t="str">
            <v>WCC 8AMPK-19-009</v>
          </cell>
          <cell r="DV1089">
            <v>0</v>
          </cell>
          <cell r="DW1089">
            <v>0</v>
          </cell>
          <cell r="DX1089">
            <v>4</v>
          </cell>
          <cell r="DY1089">
            <v>61000</v>
          </cell>
          <cell r="DZ1089">
            <v>62891</v>
          </cell>
          <cell r="EB1089">
            <v>62891</v>
          </cell>
          <cell r="EC1089" t="str">
            <v>Def</v>
          </cell>
          <cell r="ED1089" t="str">
            <v>Local Recreational Facilities</v>
          </cell>
        </row>
        <row r="1090">
          <cell r="D1090" t="str">
            <v>PC2130368</v>
          </cell>
          <cell r="E1090" t="str">
            <v>Sports Facilities Upgrades</v>
          </cell>
          <cell r="F1090" t="str">
            <v>Auckland Council</v>
          </cell>
          <cell r="G1090" t="str">
            <v>Parks, sports and recreation</v>
          </cell>
          <cell r="H1090" t="str">
            <v>E170205</v>
          </cell>
          <cell r="I1090" t="str">
            <v>Local and sports parks - west management</v>
          </cell>
          <cell r="J1090" t="str">
            <v>Lifestyle and culture</v>
          </cell>
          <cell r="K1090" t="str">
            <v>Local parks services</v>
          </cell>
          <cell r="L1090" t="str">
            <v>Local parks</v>
          </cell>
          <cell r="M1090" t="str">
            <v>Local activities</v>
          </cell>
          <cell r="N1090" t="str">
            <v>Local parks services</v>
          </cell>
          <cell r="O1090" t="str">
            <v>Local parks</v>
          </cell>
          <cell r="P1090" t="str">
            <v>Lifestyle and culture</v>
          </cell>
          <cell r="Q1090" t="str">
            <v>Local parks services</v>
          </cell>
          <cell r="R1090" t="str">
            <v>Local parks</v>
          </cell>
          <cell r="S1090" t="str">
            <v>A1241205</v>
          </cell>
          <cell r="T1090" t="str">
            <v>A1241205</v>
          </cell>
          <cell r="U1090" t="str">
            <v>Local parks</v>
          </cell>
          <cell r="V1090" t="str">
            <v>L200</v>
          </cell>
          <cell r="W1090" t="str">
            <v>Whau</v>
          </cell>
          <cell r="X1090" t="str">
            <v>PL40810</v>
          </cell>
          <cell r="Y1090" t="str">
            <v>Expense</v>
          </cell>
          <cell r="Z1090">
            <v>20120701</v>
          </cell>
          <cell r="AA1090">
            <v>20130630</v>
          </cell>
          <cell r="AB1090">
            <v>1</v>
          </cell>
          <cell r="AC1090" t="str">
            <v>Programme</v>
          </cell>
          <cell r="AD1090">
            <v>0</v>
          </cell>
          <cell r="AE1090">
            <v>0</v>
          </cell>
          <cell r="AF1090">
            <v>0</v>
          </cell>
          <cell r="AG1090">
            <v>1</v>
          </cell>
          <cell r="AH1090">
            <v>2</v>
          </cell>
          <cell r="AI1090" t="str">
            <v>Local &amp; Sports Parks</v>
          </cell>
          <cell r="AJ1090" t="str">
            <v>Structures parks</v>
          </cell>
          <cell r="AK1090">
            <v>50</v>
          </cell>
          <cell r="AM1090">
            <v>1</v>
          </cell>
          <cell r="AT1090">
            <v>30000</v>
          </cell>
          <cell r="BD1090">
            <v>3.1E-2</v>
          </cell>
          <cell r="BE1090">
            <v>6.1930000000000041E-2</v>
          </cell>
          <cell r="BF1090">
            <v>9.3787900000000146E-2</v>
          </cell>
          <cell r="BG1090">
            <v>0.12878911280000027</v>
          </cell>
          <cell r="BH1090">
            <v>0.16491036440960039</v>
          </cell>
          <cell r="BI1090">
            <v>0.19869276497747879</v>
          </cell>
          <cell r="BJ1090">
            <v>0.23225616239684821</v>
          </cell>
          <cell r="BK1090">
            <v>0.27045610343115034</v>
          </cell>
          <cell r="BL1090">
            <v>0.31238115484437823</v>
          </cell>
          <cell r="BM1090">
            <v>0.35568973295424255</v>
          </cell>
          <cell r="BN1090">
            <v>0</v>
          </cell>
          <cell r="BO1090">
            <v>930</v>
          </cell>
          <cell r="BP1090">
            <v>0</v>
          </cell>
          <cell r="BQ1090">
            <v>0</v>
          </cell>
          <cell r="BR1090">
            <v>0</v>
          </cell>
          <cell r="BS1090">
            <v>0</v>
          </cell>
          <cell r="BT1090">
            <v>0</v>
          </cell>
          <cell r="BU1090">
            <v>0</v>
          </cell>
          <cell r="BV1090">
            <v>0</v>
          </cell>
          <cell r="BW1090">
            <v>0</v>
          </cell>
          <cell r="BX1090">
            <v>0</v>
          </cell>
          <cell r="BY1090">
            <v>0</v>
          </cell>
          <cell r="BZ1090">
            <v>30930</v>
          </cell>
          <cell r="CA1090">
            <v>0</v>
          </cell>
          <cell r="CB1090">
            <v>0</v>
          </cell>
          <cell r="CC1090">
            <v>0</v>
          </cell>
          <cell r="CD1090">
            <v>0</v>
          </cell>
          <cell r="CE1090">
            <v>0</v>
          </cell>
          <cell r="CF1090">
            <v>0</v>
          </cell>
          <cell r="CG1090">
            <v>0</v>
          </cell>
          <cell r="CH1090">
            <v>0</v>
          </cell>
          <cell r="CI1090">
            <v>0</v>
          </cell>
          <cell r="CK1090">
            <v>0</v>
          </cell>
          <cell r="CL1090">
            <v>0</v>
          </cell>
          <cell r="CM1090">
            <v>0</v>
          </cell>
          <cell r="CN1090">
            <v>0</v>
          </cell>
          <cell r="CO1090">
            <v>0</v>
          </cell>
          <cell r="CP1090">
            <v>0</v>
          </cell>
          <cell r="CQ1090">
            <v>0</v>
          </cell>
          <cell r="CR1090">
            <v>0</v>
          </cell>
          <cell r="CS1090">
            <v>0</v>
          </cell>
          <cell r="CT1090">
            <v>0</v>
          </cell>
          <cell r="CU1090">
            <v>0</v>
          </cell>
          <cell r="CW1090">
            <v>0</v>
          </cell>
          <cell r="CX1090">
            <v>0</v>
          </cell>
          <cell r="CY1090">
            <v>0</v>
          </cell>
          <cell r="CZ1090">
            <v>0</v>
          </cell>
          <cell r="DA1090">
            <v>0</v>
          </cell>
          <cell r="DB1090">
            <v>0</v>
          </cell>
          <cell r="DC1090">
            <v>0</v>
          </cell>
          <cell r="DD1090">
            <v>0</v>
          </cell>
          <cell r="DE1090">
            <v>0</v>
          </cell>
          <cell r="DF1090">
            <v>0</v>
          </cell>
          <cell r="DG1090">
            <v>0</v>
          </cell>
          <cell r="DI1090">
            <v>0</v>
          </cell>
          <cell r="DJ1090">
            <v>30930</v>
          </cell>
          <cell r="DK1090">
            <v>0</v>
          </cell>
          <cell r="DL1090">
            <v>0</v>
          </cell>
          <cell r="DM1090">
            <v>0</v>
          </cell>
          <cell r="DN1090">
            <v>0</v>
          </cell>
          <cell r="DO1090">
            <v>0</v>
          </cell>
          <cell r="DP1090">
            <v>0</v>
          </cell>
          <cell r="DQ1090">
            <v>0</v>
          </cell>
          <cell r="DR1090">
            <v>0</v>
          </cell>
          <cell r="DS1090">
            <v>0</v>
          </cell>
          <cell r="DU1090" t="str">
            <v>WCC 8AMPK-19-009</v>
          </cell>
          <cell r="DV1090">
            <v>0</v>
          </cell>
          <cell r="DW1090">
            <v>0</v>
          </cell>
          <cell r="DX1090">
            <v>4</v>
          </cell>
          <cell r="DY1090">
            <v>30000</v>
          </cell>
          <cell r="DZ1090">
            <v>30930</v>
          </cell>
          <cell r="EB1090">
            <v>30930</v>
          </cell>
          <cell r="EC1090" t="str">
            <v>Def</v>
          </cell>
          <cell r="ED1090" t="str">
            <v>Local Recreational Facilities</v>
          </cell>
        </row>
        <row r="1091">
          <cell r="D1091" t="str">
            <v>PC2130368</v>
          </cell>
          <cell r="E1091" t="str">
            <v>Sports Facilities Upgrades</v>
          </cell>
          <cell r="F1091" t="str">
            <v>Auckland Council</v>
          </cell>
          <cell r="G1091" t="str">
            <v>Parks, sports and recreation</v>
          </cell>
          <cell r="H1091" t="str">
            <v>E170205</v>
          </cell>
          <cell r="I1091" t="str">
            <v>Local and sports parks - west management</v>
          </cell>
          <cell r="J1091" t="str">
            <v>Lifestyle and culture</v>
          </cell>
          <cell r="K1091" t="str">
            <v>Local parks services</v>
          </cell>
          <cell r="L1091" t="str">
            <v>Local parks</v>
          </cell>
          <cell r="M1091" t="str">
            <v>Local activities</v>
          </cell>
          <cell r="N1091" t="str">
            <v>Local parks services</v>
          </cell>
          <cell r="O1091" t="str">
            <v>Local parks</v>
          </cell>
          <cell r="P1091" t="str">
            <v>Lifestyle and culture</v>
          </cell>
          <cell r="Q1091" t="str">
            <v>Local parks services</v>
          </cell>
          <cell r="R1091" t="str">
            <v>Local parks</v>
          </cell>
          <cell r="S1091" t="str">
            <v>A1241205</v>
          </cell>
          <cell r="T1091" t="str">
            <v>A1241205</v>
          </cell>
          <cell r="U1091" t="str">
            <v>Local parks</v>
          </cell>
          <cell r="V1091" t="str">
            <v>L210</v>
          </cell>
          <cell r="W1091" t="str">
            <v>Other (Unallocated)</v>
          </cell>
          <cell r="X1091" t="str">
            <v>PL40810</v>
          </cell>
          <cell r="Y1091" t="str">
            <v>Expense</v>
          </cell>
          <cell r="Z1091">
            <v>20100701</v>
          </cell>
          <cell r="AA1091">
            <v>20220630</v>
          </cell>
          <cell r="AB1091">
            <v>1</v>
          </cell>
          <cell r="AC1091" t="str">
            <v>Programme</v>
          </cell>
          <cell r="AD1091">
            <v>0</v>
          </cell>
          <cell r="AE1091">
            <v>0</v>
          </cell>
          <cell r="AF1091">
            <v>0</v>
          </cell>
          <cell r="AG1091">
            <v>1</v>
          </cell>
          <cell r="AH1091">
            <v>2</v>
          </cell>
          <cell r="AI1091" t="str">
            <v>Local &amp; Sports Parks</v>
          </cell>
          <cell r="AJ1091" t="str">
            <v>Structures parks</v>
          </cell>
          <cell r="AK1091">
            <v>50</v>
          </cell>
          <cell r="AM1091">
            <v>1</v>
          </cell>
          <cell r="AS1091">
            <v>97895</v>
          </cell>
          <cell r="AT1091">
            <v>0</v>
          </cell>
          <cell r="AU1091">
            <v>103500</v>
          </cell>
          <cell r="AV1091">
            <v>135900</v>
          </cell>
          <cell r="AW1091">
            <v>209600</v>
          </cell>
          <cell r="AX1091">
            <v>87300</v>
          </cell>
          <cell r="AY1091">
            <v>183100</v>
          </cell>
          <cell r="AZ1091">
            <v>206900</v>
          </cell>
          <cell r="BA1091">
            <v>207000</v>
          </cell>
          <cell r="BB1091">
            <v>207000</v>
          </cell>
          <cell r="BC1091">
            <v>207000</v>
          </cell>
          <cell r="BD1091">
            <v>3.1E-2</v>
          </cell>
          <cell r="BE1091">
            <v>6.1930000000000041E-2</v>
          </cell>
          <cell r="BF1091">
            <v>9.3787900000000146E-2</v>
          </cell>
          <cell r="BG1091">
            <v>0.12878911280000027</v>
          </cell>
          <cell r="BH1091">
            <v>0.16491036440960039</v>
          </cell>
          <cell r="BI1091">
            <v>0.19869276497747879</v>
          </cell>
          <cell r="BJ1091">
            <v>0.23225616239684821</v>
          </cell>
          <cell r="BK1091">
            <v>0.27045610343115034</v>
          </cell>
          <cell r="BL1091">
            <v>0.31238115484437823</v>
          </cell>
          <cell r="BM1091">
            <v>0.35568973295424255</v>
          </cell>
          <cell r="BN1091">
            <v>0</v>
          </cell>
          <cell r="BO1091">
            <v>0</v>
          </cell>
          <cell r="BP1091">
            <v>6409.7550000000037</v>
          </cell>
          <cell r="BQ1091">
            <v>12745.775610000021</v>
          </cell>
          <cell r="BR1091">
            <v>26994.198042880056</v>
          </cell>
          <cell r="BS1091">
            <v>14396.674812958114</v>
          </cell>
          <cell r="BT1091">
            <v>36380.645267376363</v>
          </cell>
          <cell r="BU1091">
            <v>48053.799999907897</v>
          </cell>
          <cell r="BV1091">
            <v>55984.413410248118</v>
          </cell>
          <cell r="BW1091">
            <v>64662.899052786292</v>
          </cell>
          <cell r="BX1091">
            <v>73627.774721528214</v>
          </cell>
          <cell r="BY1091">
            <v>97895</v>
          </cell>
          <cell r="BZ1091">
            <v>0</v>
          </cell>
          <cell r="CA1091">
            <v>109909.755</v>
          </cell>
          <cell r="CB1091">
            <v>148645.77561000001</v>
          </cell>
          <cell r="CC1091">
            <v>236594.19804288005</v>
          </cell>
          <cell r="CD1091">
            <v>101696.67481295811</v>
          </cell>
          <cell r="CE1091">
            <v>219480.64526737636</v>
          </cell>
          <cell r="CF1091">
            <v>254953.7999999079</v>
          </cell>
          <cell r="CG1091">
            <v>262984.41341024812</v>
          </cell>
          <cell r="CH1091">
            <v>271662.89905278629</v>
          </cell>
          <cell r="CI1091">
            <v>280627.77472152823</v>
          </cell>
          <cell r="CK1091">
            <v>0</v>
          </cell>
          <cell r="CL1091">
            <v>0</v>
          </cell>
          <cell r="CM1091">
            <v>0</v>
          </cell>
          <cell r="CN1091">
            <v>0</v>
          </cell>
          <cell r="CO1091">
            <v>0</v>
          </cell>
          <cell r="CP1091">
            <v>0</v>
          </cell>
          <cell r="CQ1091">
            <v>0</v>
          </cell>
          <cell r="CR1091">
            <v>0</v>
          </cell>
          <cell r="CS1091">
            <v>0</v>
          </cell>
          <cell r="CT1091">
            <v>0</v>
          </cell>
          <cell r="CU1091">
            <v>0</v>
          </cell>
          <cell r="CW1091">
            <v>0</v>
          </cell>
          <cell r="CX1091">
            <v>0</v>
          </cell>
          <cell r="CY1091">
            <v>0</v>
          </cell>
          <cell r="CZ1091">
            <v>0</v>
          </cell>
          <cell r="DA1091">
            <v>0</v>
          </cell>
          <cell r="DB1091">
            <v>0</v>
          </cell>
          <cell r="DC1091">
            <v>0</v>
          </cell>
          <cell r="DD1091">
            <v>0</v>
          </cell>
          <cell r="DE1091">
            <v>0</v>
          </cell>
          <cell r="DF1091">
            <v>0</v>
          </cell>
          <cell r="DG1091">
            <v>0</v>
          </cell>
          <cell r="DI1091">
            <v>97895</v>
          </cell>
          <cell r="DJ1091">
            <v>0</v>
          </cell>
          <cell r="DK1091">
            <v>109909.755</v>
          </cell>
          <cell r="DL1091">
            <v>148645.77561000001</v>
          </cell>
          <cell r="DM1091">
            <v>236594.19804288005</v>
          </cell>
          <cell r="DN1091">
            <v>101696.67481295811</v>
          </cell>
          <cell r="DO1091">
            <v>219480.64526737636</v>
          </cell>
          <cell r="DP1091">
            <v>254953.7999999079</v>
          </cell>
          <cell r="DQ1091">
            <v>262984.41341024812</v>
          </cell>
          <cell r="DR1091">
            <v>271662.89905278629</v>
          </cell>
          <cell r="DS1091">
            <v>280627.77472152823</v>
          </cell>
          <cell r="DU1091" t="str">
            <v>WCC 8AMPK-19-009</v>
          </cell>
          <cell r="DV1091">
            <v>0</v>
          </cell>
          <cell r="DW1091">
            <v>0</v>
          </cell>
          <cell r="DX1091">
            <v>4</v>
          </cell>
          <cell r="DY1091">
            <v>1547300</v>
          </cell>
          <cell r="DZ1091">
            <v>1886555.935917685</v>
          </cell>
          <cell r="EB1091">
            <v>1886555.935917685</v>
          </cell>
          <cell r="EC1091" t="str">
            <v>Def</v>
          </cell>
          <cell r="ED1091" t="str">
            <v>Local Recreational Facilities</v>
          </cell>
        </row>
        <row r="1092">
          <cell r="D1092" t="str">
            <v>PC2130369</v>
          </cell>
          <cell r="E1092" t="str">
            <v>Sportsfield Upgrades</v>
          </cell>
          <cell r="F1092" t="str">
            <v>Auckland Council</v>
          </cell>
          <cell r="G1092" t="str">
            <v>Parks, sports and recreation</v>
          </cell>
          <cell r="H1092" t="str">
            <v>E170205</v>
          </cell>
          <cell r="I1092" t="str">
            <v>Local and sports parks - west management</v>
          </cell>
          <cell r="J1092" t="str">
            <v>Lifestyle and culture</v>
          </cell>
          <cell r="K1092" t="str">
            <v>Local parks services</v>
          </cell>
          <cell r="L1092" t="str">
            <v>Local parks</v>
          </cell>
          <cell r="M1092" t="str">
            <v>Local activities</v>
          </cell>
          <cell r="N1092" t="str">
            <v>Local parks services</v>
          </cell>
          <cell r="O1092" t="str">
            <v>Local parks</v>
          </cell>
          <cell r="P1092" t="str">
            <v>Lifestyle and culture</v>
          </cell>
          <cell r="Q1092" t="str">
            <v>Local parks services</v>
          </cell>
          <cell r="R1092" t="str">
            <v>Local parks</v>
          </cell>
          <cell r="S1092" t="str">
            <v>A1241205</v>
          </cell>
          <cell r="T1092" t="str">
            <v>A1241205</v>
          </cell>
          <cell r="U1092" t="str">
            <v>Local parks</v>
          </cell>
          <cell r="V1092" t="str">
            <v>L120</v>
          </cell>
          <cell r="W1092" t="str">
            <v>Henderson-Massey</v>
          </cell>
          <cell r="X1092" t="str">
            <v>PL40810</v>
          </cell>
          <cell r="Y1092" t="str">
            <v>Expense</v>
          </cell>
          <cell r="Z1092">
            <v>20120701</v>
          </cell>
          <cell r="AA1092">
            <v>20130630</v>
          </cell>
          <cell r="AB1092">
            <v>1</v>
          </cell>
          <cell r="AC1092" t="str">
            <v>Programme</v>
          </cell>
          <cell r="AD1092">
            <v>0</v>
          </cell>
          <cell r="AE1092">
            <v>0</v>
          </cell>
          <cell r="AF1092">
            <v>0</v>
          </cell>
          <cell r="AG1092">
            <v>1</v>
          </cell>
          <cell r="AH1092">
            <v>2</v>
          </cell>
          <cell r="AI1092" t="str">
            <v>Local &amp; Sports Parks</v>
          </cell>
          <cell r="AJ1092" t="str">
            <v>Structures parks</v>
          </cell>
          <cell r="AK1092">
            <v>50</v>
          </cell>
          <cell r="AM1092">
            <v>1</v>
          </cell>
          <cell r="AT1092">
            <v>251000</v>
          </cell>
          <cell r="BD1092">
            <v>3.1E-2</v>
          </cell>
          <cell r="BE1092">
            <v>6.1930000000000041E-2</v>
          </cell>
          <cell r="BF1092">
            <v>9.3787900000000146E-2</v>
          </cell>
          <cell r="BG1092">
            <v>0.12878911280000027</v>
          </cell>
          <cell r="BH1092">
            <v>0.16491036440960039</v>
          </cell>
          <cell r="BI1092">
            <v>0.19869276497747879</v>
          </cell>
          <cell r="BJ1092">
            <v>0.23225616239684821</v>
          </cell>
          <cell r="BK1092">
            <v>0.27045610343115034</v>
          </cell>
          <cell r="BL1092">
            <v>0.31238115484437823</v>
          </cell>
          <cell r="BM1092">
            <v>0.35568973295424255</v>
          </cell>
          <cell r="BN1092">
            <v>0</v>
          </cell>
          <cell r="BO1092">
            <v>7781</v>
          </cell>
          <cell r="BP1092">
            <v>0</v>
          </cell>
          <cell r="BQ1092">
            <v>0</v>
          </cell>
          <cell r="BR1092">
            <v>0</v>
          </cell>
          <cell r="BS1092">
            <v>0</v>
          </cell>
          <cell r="BT1092">
            <v>0</v>
          </cell>
          <cell r="BU1092">
            <v>0</v>
          </cell>
          <cell r="BV1092">
            <v>0</v>
          </cell>
          <cell r="BW1092">
            <v>0</v>
          </cell>
          <cell r="BX1092">
            <v>0</v>
          </cell>
          <cell r="BY1092">
            <v>0</v>
          </cell>
          <cell r="BZ1092">
            <v>258781</v>
          </cell>
          <cell r="CA1092">
            <v>0</v>
          </cell>
          <cell r="CB1092">
            <v>0</v>
          </cell>
          <cell r="CC1092">
            <v>0</v>
          </cell>
          <cell r="CD1092">
            <v>0</v>
          </cell>
          <cell r="CE1092">
            <v>0</v>
          </cell>
          <cell r="CF1092">
            <v>0</v>
          </cell>
          <cell r="CG1092">
            <v>0</v>
          </cell>
          <cell r="CH1092">
            <v>0</v>
          </cell>
          <cell r="CI1092">
            <v>0</v>
          </cell>
          <cell r="CK1092">
            <v>0</v>
          </cell>
          <cell r="CL1092">
            <v>0</v>
          </cell>
          <cell r="CM1092">
            <v>0</v>
          </cell>
          <cell r="CN1092">
            <v>0</v>
          </cell>
          <cell r="CO1092">
            <v>0</v>
          </cell>
          <cell r="CP1092">
            <v>0</v>
          </cell>
          <cell r="CQ1092">
            <v>0</v>
          </cell>
          <cell r="CR1092">
            <v>0</v>
          </cell>
          <cell r="CS1092">
            <v>0</v>
          </cell>
          <cell r="CT1092">
            <v>0</v>
          </cell>
          <cell r="CU1092">
            <v>0</v>
          </cell>
          <cell r="CW1092">
            <v>0</v>
          </cell>
          <cell r="CX1092">
            <v>0</v>
          </cell>
          <cell r="CY1092">
            <v>0</v>
          </cell>
          <cell r="CZ1092">
            <v>0</v>
          </cell>
          <cell r="DA1092">
            <v>0</v>
          </cell>
          <cell r="DB1092">
            <v>0</v>
          </cell>
          <cell r="DC1092">
            <v>0</v>
          </cell>
          <cell r="DD1092">
            <v>0</v>
          </cell>
          <cell r="DE1092">
            <v>0</v>
          </cell>
          <cell r="DF1092">
            <v>0</v>
          </cell>
          <cell r="DG1092">
            <v>0</v>
          </cell>
          <cell r="DI1092">
            <v>0</v>
          </cell>
          <cell r="DJ1092">
            <v>258781</v>
          </cell>
          <cell r="DK1092">
            <v>0</v>
          </cell>
          <cell r="DL1092">
            <v>0</v>
          </cell>
          <cell r="DM1092">
            <v>0</v>
          </cell>
          <cell r="DN1092">
            <v>0</v>
          </cell>
          <cell r="DO1092">
            <v>0</v>
          </cell>
          <cell r="DP1092">
            <v>0</v>
          </cell>
          <cell r="DQ1092">
            <v>0</v>
          </cell>
          <cell r="DR1092">
            <v>0</v>
          </cell>
          <cell r="DS1092">
            <v>0</v>
          </cell>
          <cell r="DU1092" t="str">
            <v>WCC 8AMPK-14-010</v>
          </cell>
          <cell r="DV1092">
            <v>0</v>
          </cell>
          <cell r="DW1092">
            <v>0</v>
          </cell>
          <cell r="DX1092">
            <v>4</v>
          </cell>
          <cell r="DY1092">
            <v>251000</v>
          </cell>
          <cell r="DZ1092">
            <v>258781</v>
          </cell>
          <cell r="EB1092">
            <v>258781</v>
          </cell>
          <cell r="EC1092" t="str">
            <v>Def</v>
          </cell>
          <cell r="ED1092" t="str">
            <v>Local Recreational Facilities</v>
          </cell>
        </row>
        <row r="1093">
          <cell r="D1093" t="str">
            <v>PC2130369</v>
          </cell>
          <cell r="E1093" t="str">
            <v>Sportsfield Upgrades</v>
          </cell>
          <cell r="F1093" t="str">
            <v>Auckland Council</v>
          </cell>
          <cell r="G1093" t="str">
            <v>Parks, sports and recreation</v>
          </cell>
          <cell r="H1093" t="str">
            <v>E170205</v>
          </cell>
          <cell r="I1093" t="str">
            <v>Local and sports parks - west management</v>
          </cell>
          <cell r="J1093" t="str">
            <v>Lifestyle and culture</v>
          </cell>
          <cell r="K1093" t="str">
            <v>Local parks services</v>
          </cell>
          <cell r="L1093" t="str">
            <v>Local parks</v>
          </cell>
          <cell r="M1093" t="str">
            <v>Local activities</v>
          </cell>
          <cell r="N1093" t="str">
            <v>Local parks services</v>
          </cell>
          <cell r="O1093" t="str">
            <v>Local parks</v>
          </cell>
          <cell r="P1093" t="str">
            <v>Lifestyle and culture</v>
          </cell>
          <cell r="Q1093" t="str">
            <v>Local parks services</v>
          </cell>
          <cell r="R1093" t="str">
            <v>Local parks</v>
          </cell>
          <cell r="S1093" t="str">
            <v>A1241205</v>
          </cell>
          <cell r="T1093" t="str">
            <v>A1241205</v>
          </cell>
          <cell r="U1093" t="str">
            <v>Local parks</v>
          </cell>
          <cell r="V1093" t="str">
            <v>L190</v>
          </cell>
          <cell r="W1093" t="str">
            <v>Waitakere Ranges</v>
          </cell>
          <cell r="X1093" t="str">
            <v>PL40810</v>
          </cell>
          <cell r="Y1093" t="str">
            <v>Expense</v>
          </cell>
          <cell r="Z1093">
            <v>20120701</v>
          </cell>
          <cell r="AA1093">
            <v>20130630</v>
          </cell>
          <cell r="AB1093">
            <v>1</v>
          </cell>
          <cell r="AC1093" t="str">
            <v>Programme</v>
          </cell>
          <cell r="AD1093">
            <v>0</v>
          </cell>
          <cell r="AE1093">
            <v>0</v>
          </cell>
          <cell r="AF1093">
            <v>0</v>
          </cell>
          <cell r="AG1093">
            <v>1</v>
          </cell>
          <cell r="AH1093">
            <v>2</v>
          </cell>
          <cell r="AI1093" t="str">
            <v>Local &amp; Sports Parks</v>
          </cell>
          <cell r="AJ1093" t="str">
            <v>Structures parks</v>
          </cell>
          <cell r="AK1093">
            <v>50</v>
          </cell>
          <cell r="AM1093">
            <v>1</v>
          </cell>
          <cell r="AT1093">
            <v>12000</v>
          </cell>
          <cell r="BD1093">
            <v>3.1E-2</v>
          </cell>
          <cell r="BE1093">
            <v>6.1930000000000041E-2</v>
          </cell>
          <cell r="BF1093">
            <v>9.3787900000000146E-2</v>
          </cell>
          <cell r="BG1093">
            <v>0.12878911280000027</v>
          </cell>
          <cell r="BH1093">
            <v>0.16491036440960039</v>
          </cell>
          <cell r="BI1093">
            <v>0.19869276497747879</v>
          </cell>
          <cell r="BJ1093">
            <v>0.23225616239684821</v>
          </cell>
          <cell r="BK1093">
            <v>0.27045610343115034</v>
          </cell>
          <cell r="BL1093">
            <v>0.31238115484437823</v>
          </cell>
          <cell r="BM1093">
            <v>0.35568973295424255</v>
          </cell>
          <cell r="BN1093">
            <v>0</v>
          </cell>
          <cell r="BO1093">
            <v>372</v>
          </cell>
          <cell r="BP1093">
            <v>0</v>
          </cell>
          <cell r="BQ1093">
            <v>0</v>
          </cell>
          <cell r="BR1093">
            <v>0</v>
          </cell>
          <cell r="BS1093">
            <v>0</v>
          </cell>
          <cell r="BT1093">
            <v>0</v>
          </cell>
          <cell r="BU1093">
            <v>0</v>
          </cell>
          <cell r="BV1093">
            <v>0</v>
          </cell>
          <cell r="BW1093">
            <v>0</v>
          </cell>
          <cell r="BX1093">
            <v>0</v>
          </cell>
          <cell r="BY1093">
            <v>0</v>
          </cell>
          <cell r="BZ1093">
            <v>12372</v>
          </cell>
          <cell r="CA1093">
            <v>0</v>
          </cell>
          <cell r="CB1093">
            <v>0</v>
          </cell>
          <cell r="CC1093">
            <v>0</v>
          </cell>
          <cell r="CD1093">
            <v>0</v>
          </cell>
          <cell r="CE1093">
            <v>0</v>
          </cell>
          <cell r="CF1093">
            <v>0</v>
          </cell>
          <cell r="CG1093">
            <v>0</v>
          </cell>
          <cell r="CH1093">
            <v>0</v>
          </cell>
          <cell r="CI1093">
            <v>0</v>
          </cell>
          <cell r="CK1093">
            <v>0</v>
          </cell>
          <cell r="CL1093">
            <v>0</v>
          </cell>
          <cell r="CM1093">
            <v>0</v>
          </cell>
          <cell r="CN1093">
            <v>0</v>
          </cell>
          <cell r="CO1093">
            <v>0</v>
          </cell>
          <cell r="CP1093">
            <v>0</v>
          </cell>
          <cell r="CQ1093">
            <v>0</v>
          </cell>
          <cell r="CR1093">
            <v>0</v>
          </cell>
          <cell r="CS1093">
            <v>0</v>
          </cell>
          <cell r="CT1093">
            <v>0</v>
          </cell>
          <cell r="CU1093">
            <v>0</v>
          </cell>
          <cell r="CW1093">
            <v>0</v>
          </cell>
          <cell r="CX1093">
            <v>0</v>
          </cell>
          <cell r="CY1093">
            <v>0</v>
          </cell>
          <cell r="CZ1093">
            <v>0</v>
          </cell>
          <cell r="DA1093">
            <v>0</v>
          </cell>
          <cell r="DB1093">
            <v>0</v>
          </cell>
          <cell r="DC1093">
            <v>0</v>
          </cell>
          <cell r="DD1093">
            <v>0</v>
          </cell>
          <cell r="DE1093">
            <v>0</v>
          </cell>
          <cell r="DF1093">
            <v>0</v>
          </cell>
          <cell r="DG1093">
            <v>0</v>
          </cell>
          <cell r="DI1093">
            <v>0</v>
          </cell>
          <cell r="DJ1093">
            <v>12372</v>
          </cell>
          <cell r="DK1093">
            <v>0</v>
          </cell>
          <cell r="DL1093">
            <v>0</v>
          </cell>
          <cell r="DM1093">
            <v>0</v>
          </cell>
          <cell r="DN1093">
            <v>0</v>
          </cell>
          <cell r="DO1093">
            <v>0</v>
          </cell>
          <cell r="DP1093">
            <v>0</v>
          </cell>
          <cell r="DQ1093">
            <v>0</v>
          </cell>
          <cell r="DR1093">
            <v>0</v>
          </cell>
          <cell r="DS1093">
            <v>0</v>
          </cell>
          <cell r="DU1093" t="str">
            <v>WCC 8AMPK-14-010</v>
          </cell>
          <cell r="DV1093">
            <v>0</v>
          </cell>
          <cell r="DW1093">
            <v>0</v>
          </cell>
          <cell r="DX1093">
            <v>4</v>
          </cell>
          <cell r="DY1093">
            <v>12000</v>
          </cell>
          <cell r="DZ1093">
            <v>12372</v>
          </cell>
          <cell r="EB1093">
            <v>12372</v>
          </cell>
          <cell r="EC1093" t="str">
            <v>Def</v>
          </cell>
          <cell r="ED1093" t="str">
            <v>Local Recreational Facilities</v>
          </cell>
        </row>
        <row r="1094">
          <cell r="D1094" t="str">
            <v>PC2130369</v>
          </cell>
          <cell r="E1094" t="str">
            <v>Sportsfield Upgrades</v>
          </cell>
          <cell r="F1094" t="str">
            <v>Auckland Council</v>
          </cell>
          <cell r="G1094" t="str">
            <v>Parks, sports and recreation</v>
          </cell>
          <cell r="H1094" t="str">
            <v>E170205</v>
          </cell>
          <cell r="I1094" t="str">
            <v>Local and sports parks - west management</v>
          </cell>
          <cell r="J1094" t="str">
            <v>Lifestyle and culture</v>
          </cell>
          <cell r="K1094" t="str">
            <v>Local parks services</v>
          </cell>
          <cell r="L1094" t="str">
            <v>Local parks</v>
          </cell>
          <cell r="M1094" t="str">
            <v>Local activities</v>
          </cell>
          <cell r="N1094" t="str">
            <v>Local parks services</v>
          </cell>
          <cell r="O1094" t="str">
            <v>Local parks</v>
          </cell>
          <cell r="P1094" t="str">
            <v>Lifestyle and culture</v>
          </cell>
          <cell r="Q1094" t="str">
            <v>Local parks services</v>
          </cell>
          <cell r="R1094" t="str">
            <v>Local parks</v>
          </cell>
          <cell r="S1094" t="str">
            <v>A1241205</v>
          </cell>
          <cell r="T1094" t="str">
            <v>A1241205</v>
          </cell>
          <cell r="U1094" t="str">
            <v>Local parks</v>
          </cell>
          <cell r="V1094" t="str">
            <v>L200</v>
          </cell>
          <cell r="W1094" t="str">
            <v>Whau</v>
          </cell>
          <cell r="X1094" t="str">
            <v>PL40810</v>
          </cell>
          <cell r="Y1094" t="str">
            <v>Expense</v>
          </cell>
          <cell r="Z1094">
            <v>20120701</v>
          </cell>
          <cell r="AA1094">
            <v>20130630</v>
          </cell>
          <cell r="AB1094">
            <v>1</v>
          </cell>
          <cell r="AC1094" t="str">
            <v>Programme</v>
          </cell>
          <cell r="AD1094">
            <v>0</v>
          </cell>
          <cell r="AE1094">
            <v>0</v>
          </cell>
          <cell r="AF1094">
            <v>0</v>
          </cell>
          <cell r="AG1094">
            <v>1</v>
          </cell>
          <cell r="AH1094">
            <v>2</v>
          </cell>
          <cell r="AI1094" t="str">
            <v>Local &amp; Sports Parks</v>
          </cell>
          <cell r="AJ1094" t="str">
            <v>Structures parks</v>
          </cell>
          <cell r="AK1094">
            <v>50</v>
          </cell>
          <cell r="AM1094">
            <v>1</v>
          </cell>
          <cell r="AT1094">
            <v>455000</v>
          </cell>
          <cell r="BD1094">
            <v>3.1E-2</v>
          </cell>
          <cell r="BE1094">
            <v>6.1930000000000041E-2</v>
          </cell>
          <cell r="BF1094">
            <v>9.3787900000000146E-2</v>
          </cell>
          <cell r="BG1094">
            <v>0.12878911280000027</v>
          </cell>
          <cell r="BH1094">
            <v>0.16491036440960039</v>
          </cell>
          <cell r="BI1094">
            <v>0.19869276497747879</v>
          </cell>
          <cell r="BJ1094">
            <v>0.23225616239684821</v>
          </cell>
          <cell r="BK1094">
            <v>0.27045610343115034</v>
          </cell>
          <cell r="BL1094">
            <v>0.31238115484437823</v>
          </cell>
          <cell r="BM1094">
            <v>0.35568973295424255</v>
          </cell>
          <cell r="BN1094">
            <v>0</v>
          </cell>
          <cell r="BO1094">
            <v>14105</v>
          </cell>
          <cell r="BP1094">
            <v>0</v>
          </cell>
          <cell r="BQ1094">
            <v>0</v>
          </cell>
          <cell r="BR1094">
            <v>0</v>
          </cell>
          <cell r="BS1094">
            <v>0</v>
          </cell>
          <cell r="BT1094">
            <v>0</v>
          </cell>
          <cell r="BU1094">
            <v>0</v>
          </cell>
          <cell r="BV1094">
            <v>0</v>
          </cell>
          <cell r="BW1094">
            <v>0</v>
          </cell>
          <cell r="BX1094">
            <v>0</v>
          </cell>
          <cell r="BY1094">
            <v>0</v>
          </cell>
          <cell r="BZ1094">
            <v>469105</v>
          </cell>
          <cell r="CA1094">
            <v>0</v>
          </cell>
          <cell r="CB1094">
            <v>0</v>
          </cell>
          <cell r="CC1094">
            <v>0</v>
          </cell>
          <cell r="CD1094">
            <v>0</v>
          </cell>
          <cell r="CE1094">
            <v>0</v>
          </cell>
          <cell r="CF1094">
            <v>0</v>
          </cell>
          <cell r="CG1094">
            <v>0</v>
          </cell>
          <cell r="CH1094">
            <v>0</v>
          </cell>
          <cell r="CI1094">
            <v>0</v>
          </cell>
          <cell r="CK1094">
            <v>0</v>
          </cell>
          <cell r="CL1094">
            <v>0</v>
          </cell>
          <cell r="CM1094">
            <v>0</v>
          </cell>
          <cell r="CN1094">
            <v>0</v>
          </cell>
          <cell r="CO1094">
            <v>0</v>
          </cell>
          <cell r="CP1094">
            <v>0</v>
          </cell>
          <cell r="CQ1094">
            <v>0</v>
          </cell>
          <cell r="CR1094">
            <v>0</v>
          </cell>
          <cell r="CS1094">
            <v>0</v>
          </cell>
          <cell r="CT1094">
            <v>0</v>
          </cell>
          <cell r="CU1094">
            <v>0</v>
          </cell>
          <cell r="CW1094">
            <v>0</v>
          </cell>
          <cell r="CX1094">
            <v>0</v>
          </cell>
          <cell r="CY1094">
            <v>0</v>
          </cell>
          <cell r="CZ1094">
            <v>0</v>
          </cell>
          <cell r="DA1094">
            <v>0</v>
          </cell>
          <cell r="DB1094">
            <v>0</v>
          </cell>
          <cell r="DC1094">
            <v>0</v>
          </cell>
          <cell r="DD1094">
            <v>0</v>
          </cell>
          <cell r="DE1094">
            <v>0</v>
          </cell>
          <cell r="DF1094">
            <v>0</v>
          </cell>
          <cell r="DG1094">
            <v>0</v>
          </cell>
          <cell r="DI1094">
            <v>0</v>
          </cell>
          <cell r="DJ1094">
            <v>469105</v>
          </cell>
          <cell r="DK1094">
            <v>0</v>
          </cell>
          <cell r="DL1094">
            <v>0</v>
          </cell>
          <cell r="DM1094">
            <v>0</v>
          </cell>
          <cell r="DN1094">
            <v>0</v>
          </cell>
          <cell r="DO1094">
            <v>0</v>
          </cell>
          <cell r="DP1094">
            <v>0</v>
          </cell>
          <cell r="DQ1094">
            <v>0</v>
          </cell>
          <cell r="DR1094">
            <v>0</v>
          </cell>
          <cell r="DS1094">
            <v>0</v>
          </cell>
          <cell r="DU1094" t="str">
            <v>WCC 8AMPK-14-010</v>
          </cell>
          <cell r="DV1094">
            <v>0</v>
          </cell>
          <cell r="DW1094">
            <v>0</v>
          </cell>
          <cell r="DX1094">
            <v>4</v>
          </cell>
          <cell r="DY1094">
            <v>455000</v>
          </cell>
          <cell r="DZ1094">
            <v>469105</v>
          </cell>
          <cell r="EB1094">
            <v>469105</v>
          </cell>
          <cell r="EC1094" t="str">
            <v>Def</v>
          </cell>
          <cell r="ED1094" t="str">
            <v>Local Recreational Facilities</v>
          </cell>
        </row>
        <row r="1095">
          <cell r="D1095" t="str">
            <v>PC2130369</v>
          </cell>
          <cell r="E1095" t="str">
            <v>Sportsfield Upgrades</v>
          </cell>
          <cell r="F1095" t="str">
            <v>Auckland Council</v>
          </cell>
          <cell r="G1095" t="str">
            <v>Parks, sports and recreation</v>
          </cell>
          <cell r="H1095" t="str">
            <v>E170205</v>
          </cell>
          <cell r="I1095" t="str">
            <v>Local and sports parks - west management</v>
          </cell>
          <cell r="J1095" t="str">
            <v>Lifestyle and culture</v>
          </cell>
          <cell r="K1095" t="str">
            <v>Local parks services</v>
          </cell>
          <cell r="L1095" t="str">
            <v>Local parks</v>
          </cell>
          <cell r="M1095" t="str">
            <v>Local activities</v>
          </cell>
          <cell r="N1095" t="str">
            <v>Local parks services</v>
          </cell>
          <cell r="O1095" t="str">
            <v>Local parks</v>
          </cell>
          <cell r="P1095" t="str">
            <v>Lifestyle and culture</v>
          </cell>
          <cell r="Q1095" t="str">
            <v>Local parks services</v>
          </cell>
          <cell r="R1095" t="str">
            <v>Local parks</v>
          </cell>
          <cell r="S1095" t="str">
            <v>A1241205</v>
          </cell>
          <cell r="T1095" t="str">
            <v>A1241205</v>
          </cell>
          <cell r="U1095" t="str">
            <v>Local parks</v>
          </cell>
          <cell r="V1095" t="str">
            <v>L210</v>
          </cell>
          <cell r="W1095" t="str">
            <v>Other (Unallocated)</v>
          </cell>
          <cell r="X1095" t="str">
            <v>PL40810</v>
          </cell>
          <cell r="Y1095" t="str">
            <v>Expense</v>
          </cell>
          <cell r="Z1095">
            <v>20100701</v>
          </cell>
          <cell r="AA1095">
            <v>20220630</v>
          </cell>
          <cell r="AB1095">
            <v>1</v>
          </cell>
          <cell r="AC1095" t="str">
            <v>Programme</v>
          </cell>
          <cell r="AD1095">
            <v>0</v>
          </cell>
          <cell r="AE1095">
            <v>0</v>
          </cell>
          <cell r="AF1095">
            <v>0</v>
          </cell>
          <cell r="AG1095">
            <v>1</v>
          </cell>
          <cell r="AH1095">
            <v>2</v>
          </cell>
          <cell r="AI1095" t="str">
            <v>Local &amp; Sports Parks</v>
          </cell>
          <cell r="AJ1095" t="str">
            <v>Structures parks</v>
          </cell>
          <cell r="AK1095">
            <v>50</v>
          </cell>
          <cell r="AM1095">
            <v>1</v>
          </cell>
          <cell r="AS1095">
            <v>917596.02</v>
          </cell>
          <cell r="AT1095">
            <v>0</v>
          </cell>
          <cell r="AU1095">
            <v>616800</v>
          </cell>
          <cell r="AV1095">
            <v>675500</v>
          </cell>
          <cell r="AW1095">
            <v>876000</v>
          </cell>
          <cell r="AX1095">
            <v>536500</v>
          </cell>
          <cell r="AY1095">
            <v>798500</v>
          </cell>
          <cell r="AZ1095">
            <v>718000</v>
          </cell>
          <cell r="BA1095">
            <v>600000</v>
          </cell>
          <cell r="BB1095">
            <v>600000</v>
          </cell>
          <cell r="BC1095">
            <v>600000</v>
          </cell>
          <cell r="BD1095">
            <v>3.1E-2</v>
          </cell>
          <cell r="BE1095">
            <v>6.1930000000000041E-2</v>
          </cell>
          <cell r="BF1095">
            <v>9.3787900000000146E-2</v>
          </cell>
          <cell r="BG1095">
            <v>0.12878911280000027</v>
          </cell>
          <cell r="BH1095">
            <v>0.16491036440960039</v>
          </cell>
          <cell r="BI1095">
            <v>0.19869276497747879</v>
          </cell>
          <cell r="BJ1095">
            <v>0.23225616239684821</v>
          </cell>
          <cell r="BK1095">
            <v>0.27045610343115034</v>
          </cell>
          <cell r="BL1095">
            <v>0.31238115484437823</v>
          </cell>
          <cell r="BM1095">
            <v>0.35568973295424255</v>
          </cell>
          <cell r="BN1095">
            <v>0</v>
          </cell>
          <cell r="BO1095">
            <v>0</v>
          </cell>
          <cell r="BP1095">
            <v>38198.424000000028</v>
          </cell>
          <cell r="BQ1095">
            <v>63353.726450000097</v>
          </cell>
          <cell r="BR1095">
            <v>112819.26281280024</v>
          </cell>
          <cell r="BS1095">
            <v>88474.410505750609</v>
          </cell>
          <cell r="BT1095">
            <v>158656.17283451682</v>
          </cell>
          <cell r="BU1095">
            <v>166759.92460093703</v>
          </cell>
          <cell r="BV1095">
            <v>162273.66205869021</v>
          </cell>
          <cell r="BW1095">
            <v>187428.69290662694</v>
          </cell>
          <cell r="BX1095">
            <v>213413.83977254553</v>
          </cell>
          <cell r="BY1095">
            <v>917596.02</v>
          </cell>
          <cell r="BZ1095">
            <v>0</v>
          </cell>
          <cell r="CA1095">
            <v>654998.424</v>
          </cell>
          <cell r="CB1095">
            <v>738853.72645000007</v>
          </cell>
          <cell r="CC1095">
            <v>988819.26281280024</v>
          </cell>
          <cell r="CD1095">
            <v>624974.41050575057</v>
          </cell>
          <cell r="CE1095">
            <v>957156.17283451685</v>
          </cell>
          <cell r="CF1095">
            <v>884759.92460093705</v>
          </cell>
          <cell r="CG1095">
            <v>762273.66205869021</v>
          </cell>
          <cell r="CH1095">
            <v>787428.69290662697</v>
          </cell>
          <cell r="CI1095">
            <v>813413.8397725455</v>
          </cell>
          <cell r="CK1095">
            <v>0</v>
          </cell>
          <cell r="CL1095">
            <v>0</v>
          </cell>
          <cell r="CM1095">
            <v>0</v>
          </cell>
          <cell r="CN1095">
            <v>0</v>
          </cell>
          <cell r="CO1095">
            <v>0</v>
          </cell>
          <cell r="CP1095">
            <v>0</v>
          </cell>
          <cell r="CQ1095">
            <v>0</v>
          </cell>
          <cell r="CR1095">
            <v>0</v>
          </cell>
          <cell r="CS1095">
            <v>0</v>
          </cell>
          <cell r="CT1095">
            <v>0</v>
          </cell>
          <cell r="CU1095">
            <v>0</v>
          </cell>
          <cell r="CW1095">
            <v>0</v>
          </cell>
          <cell r="CX1095">
            <v>0</v>
          </cell>
          <cell r="CY1095">
            <v>0</v>
          </cell>
          <cell r="CZ1095">
            <v>0</v>
          </cell>
          <cell r="DA1095">
            <v>0</v>
          </cell>
          <cell r="DB1095">
            <v>0</v>
          </cell>
          <cell r="DC1095">
            <v>0</v>
          </cell>
          <cell r="DD1095">
            <v>0</v>
          </cell>
          <cell r="DE1095">
            <v>0</v>
          </cell>
          <cell r="DF1095">
            <v>0</v>
          </cell>
          <cell r="DG1095">
            <v>0</v>
          </cell>
          <cell r="DI1095">
            <v>917596.02</v>
          </cell>
          <cell r="DJ1095">
            <v>0</v>
          </cell>
          <cell r="DK1095">
            <v>654998.424</v>
          </cell>
          <cell r="DL1095">
            <v>738853.72645000007</v>
          </cell>
          <cell r="DM1095">
            <v>988819.26281280024</v>
          </cell>
          <cell r="DN1095">
            <v>624974.41050575057</v>
          </cell>
          <cell r="DO1095">
            <v>957156.17283451685</v>
          </cell>
          <cell r="DP1095">
            <v>884759.92460093705</v>
          </cell>
          <cell r="DQ1095">
            <v>762273.66205869021</v>
          </cell>
          <cell r="DR1095">
            <v>787428.69290662697</v>
          </cell>
          <cell r="DS1095">
            <v>813413.8397725455</v>
          </cell>
          <cell r="DU1095" t="str">
            <v>WCC 8AMPK-14-010</v>
          </cell>
          <cell r="DV1095">
            <v>0</v>
          </cell>
          <cell r="DW1095">
            <v>0</v>
          </cell>
          <cell r="DX1095">
            <v>4</v>
          </cell>
          <cell r="DY1095">
            <v>6021300</v>
          </cell>
          <cell r="DZ1095">
            <v>7212678.1159418682</v>
          </cell>
          <cell r="EB1095">
            <v>7212678.1159418682</v>
          </cell>
          <cell r="EC1095" t="str">
            <v>Def</v>
          </cell>
          <cell r="ED1095" t="str">
            <v>Local Recreational Facilities</v>
          </cell>
        </row>
        <row r="1096">
          <cell r="D1096" t="str">
            <v>PC2130370</v>
          </cell>
          <cell r="E1096" t="str">
            <v>Structures Upgrade</v>
          </cell>
          <cell r="F1096" t="str">
            <v>Auckland Council</v>
          </cell>
          <cell r="G1096" t="str">
            <v>Parks, sports and recreation</v>
          </cell>
          <cell r="H1096" t="str">
            <v>E170205</v>
          </cell>
          <cell r="I1096" t="str">
            <v>Local and sports parks - west management</v>
          </cell>
          <cell r="J1096" t="str">
            <v>Lifestyle and culture</v>
          </cell>
          <cell r="K1096" t="str">
            <v>Local parks services</v>
          </cell>
          <cell r="L1096" t="str">
            <v>Local parks</v>
          </cell>
          <cell r="M1096" t="str">
            <v>Local activities</v>
          </cell>
          <cell r="N1096" t="str">
            <v>Local parks services</v>
          </cell>
          <cell r="O1096" t="str">
            <v>Local parks</v>
          </cell>
          <cell r="P1096" t="str">
            <v>Lifestyle and culture</v>
          </cell>
          <cell r="Q1096" t="str">
            <v>Local parks services</v>
          </cell>
          <cell r="R1096" t="str">
            <v>Local parks</v>
          </cell>
          <cell r="S1096" t="str">
            <v>A1241205</v>
          </cell>
          <cell r="T1096" t="str">
            <v>A1241205</v>
          </cell>
          <cell r="U1096" t="str">
            <v>Local parks</v>
          </cell>
          <cell r="V1096" t="str">
            <v>L120</v>
          </cell>
          <cell r="W1096" t="str">
            <v>Henderson-Massey</v>
          </cell>
          <cell r="X1096" t="str">
            <v>PL40810</v>
          </cell>
          <cell r="Y1096" t="str">
            <v>Expense</v>
          </cell>
          <cell r="Z1096">
            <v>20120701</v>
          </cell>
          <cell r="AA1096">
            <v>20130630</v>
          </cell>
          <cell r="AB1096">
            <v>1</v>
          </cell>
          <cell r="AC1096" t="str">
            <v>Programme</v>
          </cell>
          <cell r="AD1096">
            <v>0</v>
          </cell>
          <cell r="AE1096">
            <v>0</v>
          </cell>
          <cell r="AF1096">
            <v>0</v>
          </cell>
          <cell r="AG1096">
            <v>1</v>
          </cell>
          <cell r="AH1096">
            <v>2</v>
          </cell>
          <cell r="AI1096" t="str">
            <v>Local &amp; Sports Parks</v>
          </cell>
          <cell r="AJ1096" t="str">
            <v>Structures parks</v>
          </cell>
          <cell r="AK1096">
            <v>50</v>
          </cell>
          <cell r="AM1096">
            <v>1</v>
          </cell>
          <cell r="AT1096">
            <v>359220</v>
          </cell>
          <cell r="BD1096">
            <v>3.1E-2</v>
          </cell>
          <cell r="BE1096">
            <v>6.1930000000000041E-2</v>
          </cell>
          <cell r="BF1096">
            <v>9.3787900000000146E-2</v>
          </cell>
          <cell r="BG1096">
            <v>0.12878911280000027</v>
          </cell>
          <cell r="BH1096">
            <v>0.16491036440960039</v>
          </cell>
          <cell r="BI1096">
            <v>0.19869276497747879</v>
          </cell>
          <cell r="BJ1096">
            <v>0.23225616239684821</v>
          </cell>
          <cell r="BK1096">
            <v>0.27045610343115034</v>
          </cell>
          <cell r="BL1096">
            <v>0.31238115484437823</v>
          </cell>
          <cell r="BM1096">
            <v>0.35568973295424255</v>
          </cell>
          <cell r="BN1096">
            <v>0</v>
          </cell>
          <cell r="BO1096">
            <v>11135.82</v>
          </cell>
          <cell r="BP1096">
            <v>0</v>
          </cell>
          <cell r="BQ1096">
            <v>0</v>
          </cell>
          <cell r="BR1096">
            <v>0</v>
          </cell>
          <cell r="BS1096">
            <v>0</v>
          </cell>
          <cell r="BT1096">
            <v>0</v>
          </cell>
          <cell r="BU1096">
            <v>0</v>
          </cell>
          <cell r="BV1096">
            <v>0</v>
          </cell>
          <cell r="BW1096">
            <v>0</v>
          </cell>
          <cell r="BX1096">
            <v>0</v>
          </cell>
          <cell r="BY1096">
            <v>0</v>
          </cell>
          <cell r="BZ1096">
            <v>370355.82</v>
          </cell>
          <cell r="CA1096">
            <v>0</v>
          </cell>
          <cell r="CB1096">
            <v>0</v>
          </cell>
          <cell r="CC1096">
            <v>0</v>
          </cell>
          <cell r="CD1096">
            <v>0</v>
          </cell>
          <cell r="CE1096">
            <v>0</v>
          </cell>
          <cell r="CF1096">
            <v>0</v>
          </cell>
          <cell r="CG1096">
            <v>0</v>
          </cell>
          <cell r="CH1096">
            <v>0</v>
          </cell>
          <cell r="CI1096">
            <v>0</v>
          </cell>
          <cell r="CK1096">
            <v>0</v>
          </cell>
          <cell r="CL1096">
            <v>0</v>
          </cell>
          <cell r="CM1096">
            <v>0</v>
          </cell>
          <cell r="CN1096">
            <v>0</v>
          </cell>
          <cell r="CO1096">
            <v>0</v>
          </cell>
          <cell r="CP1096">
            <v>0</v>
          </cell>
          <cell r="CQ1096">
            <v>0</v>
          </cell>
          <cell r="CR1096">
            <v>0</v>
          </cell>
          <cell r="CS1096">
            <v>0</v>
          </cell>
          <cell r="CT1096">
            <v>0</v>
          </cell>
          <cell r="CU1096">
            <v>0</v>
          </cell>
          <cell r="CW1096">
            <v>0</v>
          </cell>
          <cell r="CX1096">
            <v>0</v>
          </cell>
          <cell r="CY1096">
            <v>0</v>
          </cell>
          <cell r="CZ1096">
            <v>0</v>
          </cell>
          <cell r="DA1096">
            <v>0</v>
          </cell>
          <cell r="DB1096">
            <v>0</v>
          </cell>
          <cell r="DC1096">
            <v>0</v>
          </cell>
          <cell r="DD1096">
            <v>0</v>
          </cell>
          <cell r="DE1096">
            <v>0</v>
          </cell>
          <cell r="DF1096">
            <v>0</v>
          </cell>
          <cell r="DG1096">
            <v>0</v>
          </cell>
          <cell r="DI1096">
            <v>0</v>
          </cell>
          <cell r="DJ1096">
            <v>370355.82</v>
          </cell>
          <cell r="DK1096">
            <v>0</v>
          </cell>
          <cell r="DL1096">
            <v>0</v>
          </cell>
          <cell r="DM1096">
            <v>0</v>
          </cell>
          <cell r="DN1096">
            <v>0</v>
          </cell>
          <cell r="DO1096">
            <v>0</v>
          </cell>
          <cell r="DP1096">
            <v>0</v>
          </cell>
          <cell r="DQ1096">
            <v>0</v>
          </cell>
          <cell r="DR1096">
            <v>0</v>
          </cell>
          <cell r="DS1096">
            <v>0</v>
          </cell>
          <cell r="DU1096" t="str">
            <v>WCC 8AMPK-11-011</v>
          </cell>
          <cell r="DV1096">
            <v>0</v>
          </cell>
          <cell r="DW1096">
            <v>0</v>
          </cell>
          <cell r="DX1096">
            <v>4</v>
          </cell>
          <cell r="DY1096">
            <v>359220</v>
          </cell>
          <cell r="DZ1096">
            <v>370355.82</v>
          </cell>
          <cell r="EB1096">
            <v>370355.82</v>
          </cell>
          <cell r="EC1096" t="str">
            <v>Def</v>
          </cell>
          <cell r="ED1096" t="str">
            <v>Local Recreational Facilities</v>
          </cell>
        </row>
        <row r="1097">
          <cell r="D1097" t="str">
            <v>PC2130370</v>
          </cell>
          <cell r="E1097" t="str">
            <v>Structures Upgrade</v>
          </cell>
          <cell r="F1097" t="str">
            <v>Auckland Council</v>
          </cell>
          <cell r="G1097" t="str">
            <v>Parks, sports and recreation</v>
          </cell>
          <cell r="H1097" t="str">
            <v>E170205</v>
          </cell>
          <cell r="I1097" t="str">
            <v>Local and sports parks - west management</v>
          </cell>
          <cell r="J1097" t="str">
            <v>Lifestyle and culture</v>
          </cell>
          <cell r="K1097" t="str">
            <v>Local parks services</v>
          </cell>
          <cell r="L1097" t="str">
            <v>Local parks</v>
          </cell>
          <cell r="M1097" t="str">
            <v>Local activities</v>
          </cell>
          <cell r="N1097" t="str">
            <v>Local parks services</v>
          </cell>
          <cell r="O1097" t="str">
            <v>Local parks</v>
          </cell>
          <cell r="P1097" t="str">
            <v>Lifestyle and culture</v>
          </cell>
          <cell r="Q1097" t="str">
            <v>Local parks services</v>
          </cell>
          <cell r="R1097" t="str">
            <v>Local parks</v>
          </cell>
          <cell r="S1097" t="str">
            <v>A1241205</v>
          </cell>
          <cell r="T1097" t="str">
            <v>A1241205</v>
          </cell>
          <cell r="U1097" t="str">
            <v>Local parks</v>
          </cell>
          <cell r="V1097" t="str">
            <v>L190</v>
          </cell>
          <cell r="W1097" t="str">
            <v>Waitakere Ranges</v>
          </cell>
          <cell r="X1097" t="str">
            <v>PL40810</v>
          </cell>
          <cell r="Y1097" t="str">
            <v>Expense</v>
          </cell>
          <cell r="Z1097">
            <v>20120701</v>
          </cell>
          <cell r="AA1097">
            <v>20130630</v>
          </cell>
          <cell r="AB1097">
            <v>1</v>
          </cell>
          <cell r="AC1097" t="str">
            <v>Programme</v>
          </cell>
          <cell r="AD1097">
            <v>0</v>
          </cell>
          <cell r="AE1097">
            <v>0</v>
          </cell>
          <cell r="AF1097">
            <v>0</v>
          </cell>
          <cell r="AG1097">
            <v>1</v>
          </cell>
          <cell r="AH1097">
            <v>2</v>
          </cell>
          <cell r="AI1097" t="str">
            <v>Local &amp; Sports Parks</v>
          </cell>
          <cell r="AJ1097" t="str">
            <v>Structures parks</v>
          </cell>
          <cell r="AK1097">
            <v>50</v>
          </cell>
          <cell r="AM1097">
            <v>1</v>
          </cell>
          <cell r="AT1097">
            <v>296575</v>
          </cell>
          <cell r="BD1097">
            <v>3.1E-2</v>
          </cell>
          <cell r="BE1097">
            <v>6.1930000000000041E-2</v>
          </cell>
          <cell r="BF1097">
            <v>9.3787900000000146E-2</v>
          </cell>
          <cell r="BG1097">
            <v>0.12878911280000027</v>
          </cell>
          <cell r="BH1097">
            <v>0.16491036440960039</v>
          </cell>
          <cell r="BI1097">
            <v>0.19869276497747879</v>
          </cell>
          <cell r="BJ1097">
            <v>0.23225616239684821</v>
          </cell>
          <cell r="BK1097">
            <v>0.27045610343115034</v>
          </cell>
          <cell r="BL1097">
            <v>0.31238115484437823</v>
          </cell>
          <cell r="BM1097">
            <v>0.35568973295424255</v>
          </cell>
          <cell r="BN1097">
            <v>0</v>
          </cell>
          <cell r="BO1097">
            <v>9193.8250000000007</v>
          </cell>
          <cell r="BP1097">
            <v>0</v>
          </cell>
          <cell r="BQ1097">
            <v>0</v>
          </cell>
          <cell r="BR1097">
            <v>0</v>
          </cell>
          <cell r="BS1097">
            <v>0</v>
          </cell>
          <cell r="BT1097">
            <v>0</v>
          </cell>
          <cell r="BU1097">
            <v>0</v>
          </cell>
          <cell r="BV1097">
            <v>0</v>
          </cell>
          <cell r="BW1097">
            <v>0</v>
          </cell>
          <cell r="BX1097">
            <v>0</v>
          </cell>
          <cell r="BY1097">
            <v>0</v>
          </cell>
          <cell r="BZ1097">
            <v>305768.82500000001</v>
          </cell>
          <cell r="CA1097">
            <v>0</v>
          </cell>
          <cell r="CB1097">
            <v>0</v>
          </cell>
          <cell r="CC1097">
            <v>0</v>
          </cell>
          <cell r="CD1097">
            <v>0</v>
          </cell>
          <cell r="CE1097">
            <v>0</v>
          </cell>
          <cell r="CF1097">
            <v>0</v>
          </cell>
          <cell r="CG1097">
            <v>0</v>
          </cell>
          <cell r="CH1097">
            <v>0</v>
          </cell>
          <cell r="CI1097">
            <v>0</v>
          </cell>
          <cell r="CK1097">
            <v>0</v>
          </cell>
          <cell r="CL1097">
            <v>0</v>
          </cell>
          <cell r="CM1097">
            <v>0</v>
          </cell>
          <cell r="CN1097">
            <v>0</v>
          </cell>
          <cell r="CO1097">
            <v>0</v>
          </cell>
          <cell r="CP1097">
            <v>0</v>
          </cell>
          <cell r="CQ1097">
            <v>0</v>
          </cell>
          <cell r="CR1097">
            <v>0</v>
          </cell>
          <cell r="CS1097">
            <v>0</v>
          </cell>
          <cell r="CT1097">
            <v>0</v>
          </cell>
          <cell r="CU1097">
            <v>0</v>
          </cell>
          <cell r="CW1097">
            <v>0</v>
          </cell>
          <cell r="CX1097">
            <v>0</v>
          </cell>
          <cell r="CY1097">
            <v>0</v>
          </cell>
          <cell r="CZ1097">
            <v>0</v>
          </cell>
          <cell r="DA1097">
            <v>0</v>
          </cell>
          <cell r="DB1097">
            <v>0</v>
          </cell>
          <cell r="DC1097">
            <v>0</v>
          </cell>
          <cell r="DD1097">
            <v>0</v>
          </cell>
          <cell r="DE1097">
            <v>0</v>
          </cell>
          <cell r="DF1097">
            <v>0</v>
          </cell>
          <cell r="DG1097">
            <v>0</v>
          </cell>
          <cell r="DI1097">
            <v>0</v>
          </cell>
          <cell r="DJ1097">
            <v>305768.82500000001</v>
          </cell>
          <cell r="DK1097">
            <v>0</v>
          </cell>
          <cell r="DL1097">
            <v>0</v>
          </cell>
          <cell r="DM1097">
            <v>0</v>
          </cell>
          <cell r="DN1097">
            <v>0</v>
          </cell>
          <cell r="DO1097">
            <v>0</v>
          </cell>
          <cell r="DP1097">
            <v>0</v>
          </cell>
          <cell r="DQ1097">
            <v>0</v>
          </cell>
          <cell r="DR1097">
            <v>0</v>
          </cell>
          <cell r="DS1097">
            <v>0</v>
          </cell>
          <cell r="DU1097" t="str">
            <v>WCC 8AMPK-11-011</v>
          </cell>
          <cell r="DV1097">
            <v>0</v>
          </cell>
          <cell r="DW1097">
            <v>0</v>
          </cell>
          <cell r="DX1097">
            <v>4</v>
          </cell>
          <cell r="DY1097">
            <v>296575</v>
          </cell>
          <cell r="DZ1097">
            <v>305768.82500000001</v>
          </cell>
          <cell r="EB1097">
            <v>305768.82500000001</v>
          </cell>
          <cell r="EC1097" t="str">
            <v>Def</v>
          </cell>
          <cell r="ED1097" t="str">
            <v>Local Recreational Facilities</v>
          </cell>
        </row>
        <row r="1098">
          <cell r="D1098" t="str">
            <v>PC2130370</v>
          </cell>
          <cell r="E1098" t="str">
            <v>Structures Upgrade</v>
          </cell>
          <cell r="F1098" t="str">
            <v>Auckland Council</v>
          </cell>
          <cell r="G1098" t="str">
            <v>Parks, sports and recreation</v>
          </cell>
          <cell r="H1098" t="str">
            <v>E170205</v>
          </cell>
          <cell r="I1098" t="str">
            <v>Local and sports parks - west management</v>
          </cell>
          <cell r="J1098" t="str">
            <v>Lifestyle and culture</v>
          </cell>
          <cell r="K1098" t="str">
            <v>Local parks services</v>
          </cell>
          <cell r="L1098" t="str">
            <v>Local parks</v>
          </cell>
          <cell r="M1098" t="str">
            <v>Local activities</v>
          </cell>
          <cell r="N1098" t="str">
            <v>Local parks services</v>
          </cell>
          <cell r="O1098" t="str">
            <v>Local parks</v>
          </cell>
          <cell r="P1098" t="str">
            <v>Lifestyle and culture</v>
          </cell>
          <cell r="Q1098" t="str">
            <v>Local parks services</v>
          </cell>
          <cell r="R1098" t="str">
            <v>Local parks</v>
          </cell>
          <cell r="S1098" t="str">
            <v>A1241205</v>
          </cell>
          <cell r="T1098" t="str">
            <v>A1241205</v>
          </cell>
          <cell r="U1098" t="str">
            <v>Local parks</v>
          </cell>
          <cell r="V1098" t="str">
            <v>L200</v>
          </cell>
          <cell r="W1098" t="str">
            <v>Whau</v>
          </cell>
          <cell r="X1098" t="str">
            <v>PL40810</v>
          </cell>
          <cell r="Y1098" t="str">
            <v>Expense</v>
          </cell>
          <cell r="Z1098">
            <v>20120701</v>
          </cell>
          <cell r="AA1098">
            <v>20130630</v>
          </cell>
          <cell r="AB1098">
            <v>1</v>
          </cell>
          <cell r="AC1098" t="str">
            <v>Programme</v>
          </cell>
          <cell r="AD1098">
            <v>0</v>
          </cell>
          <cell r="AE1098">
            <v>0</v>
          </cell>
          <cell r="AF1098">
            <v>0</v>
          </cell>
          <cell r="AG1098">
            <v>1</v>
          </cell>
          <cell r="AH1098">
            <v>2</v>
          </cell>
          <cell r="AI1098" t="str">
            <v>Local &amp; Sports Parks</v>
          </cell>
          <cell r="AJ1098" t="str">
            <v>Structures parks</v>
          </cell>
          <cell r="AK1098">
            <v>50</v>
          </cell>
          <cell r="AM1098">
            <v>1</v>
          </cell>
          <cell r="AT1098">
            <v>275692</v>
          </cell>
          <cell r="BD1098">
            <v>3.1E-2</v>
          </cell>
          <cell r="BE1098">
            <v>6.1930000000000041E-2</v>
          </cell>
          <cell r="BF1098">
            <v>9.3787900000000146E-2</v>
          </cell>
          <cell r="BG1098">
            <v>0.12878911280000027</v>
          </cell>
          <cell r="BH1098">
            <v>0.16491036440960039</v>
          </cell>
          <cell r="BI1098">
            <v>0.19869276497747879</v>
          </cell>
          <cell r="BJ1098">
            <v>0.23225616239684821</v>
          </cell>
          <cell r="BK1098">
            <v>0.27045610343115034</v>
          </cell>
          <cell r="BL1098">
            <v>0.31238115484437823</v>
          </cell>
          <cell r="BM1098">
            <v>0.35568973295424255</v>
          </cell>
          <cell r="BN1098">
            <v>0</v>
          </cell>
          <cell r="BO1098">
            <v>8546.4519999999993</v>
          </cell>
          <cell r="BP1098">
            <v>0</v>
          </cell>
          <cell r="BQ1098">
            <v>0</v>
          </cell>
          <cell r="BR1098">
            <v>0</v>
          </cell>
          <cell r="BS1098">
            <v>0</v>
          </cell>
          <cell r="BT1098">
            <v>0</v>
          </cell>
          <cell r="BU1098">
            <v>0</v>
          </cell>
          <cell r="BV1098">
            <v>0</v>
          </cell>
          <cell r="BW1098">
            <v>0</v>
          </cell>
          <cell r="BX1098">
            <v>0</v>
          </cell>
          <cell r="BY1098">
            <v>0</v>
          </cell>
          <cell r="BZ1098">
            <v>284238.45199999999</v>
          </cell>
          <cell r="CA1098">
            <v>0</v>
          </cell>
          <cell r="CB1098">
            <v>0</v>
          </cell>
          <cell r="CC1098">
            <v>0</v>
          </cell>
          <cell r="CD1098">
            <v>0</v>
          </cell>
          <cell r="CE1098">
            <v>0</v>
          </cell>
          <cell r="CF1098">
            <v>0</v>
          </cell>
          <cell r="CG1098">
            <v>0</v>
          </cell>
          <cell r="CH1098">
            <v>0</v>
          </cell>
          <cell r="CI1098">
            <v>0</v>
          </cell>
          <cell r="CK1098">
            <v>0</v>
          </cell>
          <cell r="CL1098">
            <v>0</v>
          </cell>
          <cell r="CM1098">
            <v>0</v>
          </cell>
          <cell r="CN1098">
            <v>0</v>
          </cell>
          <cell r="CO1098">
            <v>0</v>
          </cell>
          <cell r="CP1098">
            <v>0</v>
          </cell>
          <cell r="CQ1098">
            <v>0</v>
          </cell>
          <cell r="CR1098">
            <v>0</v>
          </cell>
          <cell r="CS1098">
            <v>0</v>
          </cell>
          <cell r="CT1098">
            <v>0</v>
          </cell>
          <cell r="CU1098">
            <v>0</v>
          </cell>
          <cell r="CW1098">
            <v>0</v>
          </cell>
          <cell r="CX1098">
            <v>0</v>
          </cell>
          <cell r="CY1098">
            <v>0</v>
          </cell>
          <cell r="CZ1098">
            <v>0</v>
          </cell>
          <cell r="DA1098">
            <v>0</v>
          </cell>
          <cell r="DB1098">
            <v>0</v>
          </cell>
          <cell r="DC1098">
            <v>0</v>
          </cell>
          <cell r="DD1098">
            <v>0</v>
          </cell>
          <cell r="DE1098">
            <v>0</v>
          </cell>
          <cell r="DF1098">
            <v>0</v>
          </cell>
          <cell r="DG1098">
            <v>0</v>
          </cell>
          <cell r="DI1098">
            <v>0</v>
          </cell>
          <cell r="DJ1098">
            <v>284238.45199999999</v>
          </cell>
          <cell r="DK1098">
            <v>0</v>
          </cell>
          <cell r="DL1098">
            <v>0</v>
          </cell>
          <cell r="DM1098">
            <v>0</v>
          </cell>
          <cell r="DN1098">
            <v>0</v>
          </cell>
          <cell r="DO1098">
            <v>0</v>
          </cell>
          <cell r="DP1098">
            <v>0</v>
          </cell>
          <cell r="DQ1098">
            <v>0</v>
          </cell>
          <cell r="DR1098">
            <v>0</v>
          </cell>
          <cell r="DS1098">
            <v>0</v>
          </cell>
          <cell r="DU1098" t="str">
            <v>WCC 8AMPK-11-011</v>
          </cell>
          <cell r="DV1098">
            <v>0</v>
          </cell>
          <cell r="DW1098">
            <v>0</v>
          </cell>
          <cell r="DX1098">
            <v>4</v>
          </cell>
          <cell r="DY1098">
            <v>275692</v>
          </cell>
          <cell r="DZ1098">
            <v>284238.45199999999</v>
          </cell>
          <cell r="EB1098">
            <v>284238.45199999999</v>
          </cell>
          <cell r="EC1098" t="str">
            <v>Def</v>
          </cell>
          <cell r="ED1098" t="str">
            <v>Local Recreational Facilities</v>
          </cell>
        </row>
        <row r="1099">
          <cell r="D1099" t="str">
            <v>PC2130370</v>
          </cell>
          <cell r="E1099" t="str">
            <v>Structures Upgrade</v>
          </cell>
          <cell r="F1099" t="str">
            <v>Auckland Council</v>
          </cell>
          <cell r="G1099" t="str">
            <v>Parks, sports and recreation</v>
          </cell>
          <cell r="H1099" t="str">
            <v>E170205</v>
          </cell>
          <cell r="I1099" t="str">
            <v>Local and sports parks - west management</v>
          </cell>
          <cell r="J1099" t="str">
            <v>Lifestyle and culture</v>
          </cell>
          <cell r="K1099" t="str">
            <v>Local parks services</v>
          </cell>
          <cell r="L1099" t="str">
            <v>Local parks</v>
          </cell>
          <cell r="M1099" t="str">
            <v>Local activities</v>
          </cell>
          <cell r="N1099" t="str">
            <v>Local parks services</v>
          </cell>
          <cell r="O1099" t="str">
            <v>Local parks</v>
          </cell>
          <cell r="P1099" t="str">
            <v>Lifestyle and culture</v>
          </cell>
          <cell r="Q1099" t="str">
            <v>Local parks services</v>
          </cell>
          <cell r="R1099" t="str">
            <v>Local parks</v>
          </cell>
          <cell r="S1099" t="str">
            <v>A1241205</v>
          </cell>
          <cell r="T1099" t="str">
            <v>A1241205</v>
          </cell>
          <cell r="U1099" t="str">
            <v>Local parks</v>
          </cell>
          <cell r="V1099" t="str">
            <v>L210</v>
          </cell>
          <cell r="W1099" t="str">
            <v>Other (Unallocated)</v>
          </cell>
          <cell r="X1099" t="str">
            <v>PL40810</v>
          </cell>
          <cell r="Y1099" t="str">
            <v>Expense</v>
          </cell>
          <cell r="Z1099">
            <v>20100701</v>
          </cell>
          <cell r="AA1099">
            <v>20190630</v>
          </cell>
          <cell r="AB1099">
            <v>1</v>
          </cell>
          <cell r="AC1099" t="str">
            <v>Programme</v>
          </cell>
          <cell r="AD1099">
            <v>0</v>
          </cell>
          <cell r="AE1099">
            <v>0</v>
          </cell>
          <cell r="AF1099">
            <v>0</v>
          </cell>
          <cell r="AG1099">
            <v>1</v>
          </cell>
          <cell r="AH1099">
            <v>2</v>
          </cell>
          <cell r="AI1099" t="str">
            <v>Local &amp; Sports Parks</v>
          </cell>
          <cell r="AJ1099" t="str">
            <v>Structures parks</v>
          </cell>
          <cell r="AK1099">
            <v>50</v>
          </cell>
          <cell r="AM1099">
            <v>1</v>
          </cell>
          <cell r="AS1099">
            <v>953050.21</v>
          </cell>
          <cell r="AT1099">
            <v>0</v>
          </cell>
          <cell r="AU1099">
            <v>754100</v>
          </cell>
          <cell r="AV1099">
            <v>855200</v>
          </cell>
          <cell r="AX1099">
            <v>851100</v>
          </cell>
          <cell r="AY1099">
            <v>676000</v>
          </cell>
          <cell r="AZ1099">
            <v>865800</v>
          </cell>
          <cell r="BD1099">
            <v>3.1E-2</v>
          </cell>
          <cell r="BE1099">
            <v>6.1930000000000041E-2</v>
          </cell>
          <cell r="BF1099">
            <v>9.3787900000000146E-2</v>
          </cell>
          <cell r="BG1099">
            <v>0.12878911280000027</v>
          </cell>
          <cell r="BH1099">
            <v>0.16491036440960039</v>
          </cell>
          <cell r="BI1099">
            <v>0.19869276497747879</v>
          </cell>
          <cell r="BJ1099">
            <v>0.23225616239684821</v>
          </cell>
          <cell r="BK1099">
            <v>0.27045610343115034</v>
          </cell>
          <cell r="BL1099">
            <v>0.31238115484437823</v>
          </cell>
          <cell r="BM1099">
            <v>0.35568973295424255</v>
          </cell>
          <cell r="BN1099">
            <v>0</v>
          </cell>
          <cell r="BO1099">
            <v>0</v>
          </cell>
          <cell r="BP1099">
            <v>46701.41300000003</v>
          </cell>
          <cell r="BQ1099">
            <v>80207.412080000126</v>
          </cell>
          <cell r="BR1099">
            <v>0</v>
          </cell>
          <cell r="BS1099">
            <v>140355.21114901089</v>
          </cell>
          <cell r="BT1099">
            <v>134316.30912477567</v>
          </cell>
          <cell r="BU1099">
            <v>201087.38540319118</v>
          </cell>
          <cell r="BV1099">
            <v>0</v>
          </cell>
          <cell r="BW1099">
            <v>0</v>
          </cell>
          <cell r="BX1099">
            <v>0</v>
          </cell>
          <cell r="BY1099">
            <v>953050.21</v>
          </cell>
          <cell r="BZ1099">
            <v>0</v>
          </cell>
          <cell r="CA1099">
            <v>800801.41300000006</v>
          </cell>
          <cell r="CB1099">
            <v>935407.41208000015</v>
          </cell>
          <cell r="CC1099">
            <v>0</v>
          </cell>
          <cell r="CD1099">
            <v>991455.21114901092</v>
          </cell>
          <cell r="CE1099">
            <v>810316.3091247757</v>
          </cell>
          <cell r="CF1099">
            <v>1066887.3854031912</v>
          </cell>
          <cell r="CG1099">
            <v>0</v>
          </cell>
          <cell r="CH1099">
            <v>0</v>
          </cell>
          <cell r="CI1099">
            <v>0</v>
          </cell>
          <cell r="CK1099">
            <v>0</v>
          </cell>
          <cell r="CL1099">
            <v>0</v>
          </cell>
          <cell r="CM1099">
            <v>0</v>
          </cell>
          <cell r="CN1099">
            <v>0</v>
          </cell>
          <cell r="CO1099">
            <v>0</v>
          </cell>
          <cell r="CP1099">
            <v>0</v>
          </cell>
          <cell r="CQ1099">
            <v>0</v>
          </cell>
          <cell r="CR1099">
            <v>0</v>
          </cell>
          <cell r="CS1099">
            <v>0</v>
          </cell>
          <cell r="CT1099">
            <v>0</v>
          </cell>
          <cell r="CU1099">
            <v>0</v>
          </cell>
          <cell r="CW1099">
            <v>0</v>
          </cell>
          <cell r="CX1099">
            <v>0</v>
          </cell>
          <cell r="CY1099">
            <v>0</v>
          </cell>
          <cell r="CZ1099">
            <v>0</v>
          </cell>
          <cell r="DA1099">
            <v>0</v>
          </cell>
          <cell r="DB1099">
            <v>0</v>
          </cell>
          <cell r="DC1099">
            <v>0</v>
          </cell>
          <cell r="DD1099">
            <v>0</v>
          </cell>
          <cell r="DE1099">
            <v>0</v>
          </cell>
          <cell r="DF1099">
            <v>0</v>
          </cell>
          <cell r="DG1099">
            <v>0</v>
          </cell>
          <cell r="DI1099">
            <v>953050.21</v>
          </cell>
          <cell r="DJ1099">
            <v>0</v>
          </cell>
          <cell r="DK1099">
            <v>800801.41300000006</v>
          </cell>
          <cell r="DL1099">
            <v>935407.41208000015</v>
          </cell>
          <cell r="DM1099">
            <v>0</v>
          </cell>
          <cell r="DN1099">
            <v>991455.21114901092</v>
          </cell>
          <cell r="DO1099">
            <v>810316.3091247757</v>
          </cell>
          <cell r="DP1099">
            <v>1066887.3854031912</v>
          </cell>
          <cell r="DQ1099">
            <v>0</v>
          </cell>
          <cell r="DR1099">
            <v>0</v>
          </cell>
          <cell r="DS1099">
            <v>0</v>
          </cell>
          <cell r="DU1099" t="str">
            <v>WCC 8AMPK-11-011</v>
          </cell>
          <cell r="DV1099">
            <v>0</v>
          </cell>
          <cell r="DW1099">
            <v>0</v>
          </cell>
          <cell r="DX1099">
            <v>4</v>
          </cell>
          <cell r="DY1099">
            <v>4002200</v>
          </cell>
          <cell r="DZ1099">
            <v>4604867.7307569776</v>
          </cell>
          <cell r="EB1099">
            <v>4604867.7307569776</v>
          </cell>
          <cell r="EC1099" t="str">
            <v>Def</v>
          </cell>
          <cell r="ED1099" t="str">
            <v>Local Recreational Facilities</v>
          </cell>
        </row>
        <row r="1100">
          <cell r="D1100" t="str">
            <v>PC2130371</v>
          </cell>
          <cell r="E1100" t="str">
            <v>Te Pai Park Development</v>
          </cell>
          <cell r="F1100" t="str">
            <v>Auckland Council</v>
          </cell>
          <cell r="G1100" t="str">
            <v>Parks, sports and recreation</v>
          </cell>
          <cell r="H1100" t="str">
            <v>E170205</v>
          </cell>
          <cell r="I1100" t="str">
            <v>Local and sports parks - west management</v>
          </cell>
          <cell r="J1100" t="str">
            <v>Lifestyle and culture</v>
          </cell>
          <cell r="K1100" t="str">
            <v>Local parks services</v>
          </cell>
          <cell r="L1100" t="str">
            <v>Local parks</v>
          </cell>
          <cell r="M1100" t="str">
            <v>Local activities</v>
          </cell>
          <cell r="N1100" t="str">
            <v>Local parks services</v>
          </cell>
          <cell r="O1100" t="str">
            <v>Local parks</v>
          </cell>
          <cell r="P1100" t="str">
            <v>Lifestyle and culture</v>
          </cell>
          <cell r="Q1100" t="str">
            <v>Local parks services</v>
          </cell>
          <cell r="R1100" t="str">
            <v>Local parks</v>
          </cell>
          <cell r="S1100" t="str">
            <v>A1241205</v>
          </cell>
          <cell r="T1100" t="str">
            <v>A1241205</v>
          </cell>
          <cell r="U1100" t="str">
            <v>Local parks</v>
          </cell>
          <cell r="V1100" t="str">
            <v>L120</v>
          </cell>
          <cell r="W1100" t="str">
            <v>Henderson-Massey</v>
          </cell>
          <cell r="X1100" t="str">
            <v>FY12 - Only</v>
          </cell>
          <cell r="Y1100" t="str">
            <v>Expense</v>
          </cell>
          <cell r="Z1100">
            <v>20080701</v>
          </cell>
          <cell r="AA1100">
            <v>20120630</v>
          </cell>
          <cell r="AB1100">
            <v>2</v>
          </cell>
          <cell r="AC1100" t="str">
            <v>Discrete</v>
          </cell>
          <cell r="AD1100">
            <v>0</v>
          </cell>
          <cell r="AE1100">
            <v>0</v>
          </cell>
          <cell r="AF1100">
            <v>1</v>
          </cell>
          <cell r="AG1100">
            <v>0</v>
          </cell>
          <cell r="AH1100">
            <v>2</v>
          </cell>
          <cell r="AI1100" t="str">
            <v>Local &amp; Sports Parks</v>
          </cell>
          <cell r="AJ1100" t="str">
            <v>Structures parks</v>
          </cell>
          <cell r="AK1100">
            <v>35</v>
          </cell>
          <cell r="AO1100">
            <v>1</v>
          </cell>
          <cell r="AS1100">
            <v>8481</v>
          </cell>
          <cell r="BD1100">
            <v>3.1E-2</v>
          </cell>
          <cell r="BE1100">
            <v>6.1930000000000041E-2</v>
          </cell>
          <cell r="BF1100">
            <v>9.3787900000000146E-2</v>
          </cell>
          <cell r="BG1100">
            <v>0.12878911280000027</v>
          </cell>
          <cell r="BH1100">
            <v>0.16491036440960039</v>
          </cell>
          <cell r="BI1100">
            <v>0.19869276497747879</v>
          </cell>
          <cell r="BJ1100">
            <v>0.23225616239684821</v>
          </cell>
          <cell r="BK1100">
            <v>0.27045610343115034</v>
          </cell>
          <cell r="BL1100">
            <v>0.31238115484437823</v>
          </cell>
          <cell r="BM1100">
            <v>0.35568973295424255</v>
          </cell>
          <cell r="BN1100">
            <v>0</v>
          </cell>
          <cell r="BO1100">
            <v>0</v>
          </cell>
          <cell r="BP1100">
            <v>0</v>
          </cell>
          <cell r="BQ1100">
            <v>0</v>
          </cell>
          <cell r="BR1100">
            <v>0</v>
          </cell>
          <cell r="BS1100">
            <v>0</v>
          </cell>
          <cell r="BT1100">
            <v>0</v>
          </cell>
          <cell r="BU1100">
            <v>0</v>
          </cell>
          <cell r="BV1100">
            <v>0</v>
          </cell>
          <cell r="BW1100">
            <v>0</v>
          </cell>
          <cell r="BX1100">
            <v>0</v>
          </cell>
          <cell r="BY1100">
            <v>8481</v>
          </cell>
          <cell r="BZ1100">
            <v>0</v>
          </cell>
          <cell r="CA1100">
            <v>0</v>
          </cell>
          <cell r="CB1100">
            <v>0</v>
          </cell>
          <cell r="CC1100">
            <v>0</v>
          </cell>
          <cell r="CD1100">
            <v>0</v>
          </cell>
          <cell r="CE1100">
            <v>0</v>
          </cell>
          <cell r="CF1100">
            <v>0</v>
          </cell>
          <cell r="CG1100">
            <v>0</v>
          </cell>
          <cell r="CH1100">
            <v>0</v>
          </cell>
          <cell r="CI1100">
            <v>0</v>
          </cell>
          <cell r="CK1100">
            <v>0</v>
          </cell>
          <cell r="CL1100">
            <v>0</v>
          </cell>
          <cell r="CM1100">
            <v>0</v>
          </cell>
          <cell r="CN1100">
            <v>0</v>
          </cell>
          <cell r="CO1100">
            <v>0</v>
          </cell>
          <cell r="CP1100">
            <v>0</v>
          </cell>
          <cell r="CQ1100">
            <v>0</v>
          </cell>
          <cell r="CR1100">
            <v>0</v>
          </cell>
          <cell r="CS1100">
            <v>0</v>
          </cell>
          <cell r="CT1100">
            <v>0</v>
          </cell>
          <cell r="CU1100">
            <v>0</v>
          </cell>
          <cell r="CW1100">
            <v>8481</v>
          </cell>
          <cell r="CX1100">
            <v>0</v>
          </cell>
          <cell r="CY1100">
            <v>0</v>
          </cell>
          <cell r="CZ1100">
            <v>0</v>
          </cell>
          <cell r="DA1100">
            <v>0</v>
          </cell>
          <cell r="DB1100">
            <v>0</v>
          </cell>
          <cell r="DC1100">
            <v>0</v>
          </cell>
          <cell r="DD1100">
            <v>0</v>
          </cell>
          <cell r="DE1100">
            <v>0</v>
          </cell>
          <cell r="DF1100">
            <v>0</v>
          </cell>
          <cell r="DG1100">
            <v>0</v>
          </cell>
          <cell r="DI1100">
            <v>0</v>
          </cell>
          <cell r="DJ1100">
            <v>0</v>
          </cell>
          <cell r="DK1100">
            <v>0</v>
          </cell>
          <cell r="DL1100">
            <v>0</v>
          </cell>
          <cell r="DM1100">
            <v>0</v>
          </cell>
          <cell r="DN1100">
            <v>0</v>
          </cell>
          <cell r="DO1100">
            <v>0</v>
          </cell>
          <cell r="DP1100">
            <v>0</v>
          </cell>
          <cell r="DQ1100">
            <v>0</v>
          </cell>
          <cell r="DR1100">
            <v>0</v>
          </cell>
          <cell r="DS1100">
            <v>0</v>
          </cell>
          <cell r="DU1100" t="str">
            <v>WCC 8AMPK-09-029</v>
          </cell>
          <cell r="DV1100">
            <v>0</v>
          </cell>
          <cell r="DW1100">
            <v>0</v>
          </cell>
          <cell r="DX1100">
            <v>1</v>
          </cell>
          <cell r="DY1100">
            <v>0</v>
          </cell>
          <cell r="DZ1100">
            <v>0</v>
          </cell>
          <cell r="EB1100">
            <v>0</v>
          </cell>
          <cell r="EC1100" t="str">
            <v>Def</v>
          </cell>
          <cell r="ED1100" t="str">
            <v>Local Recreational Facilities</v>
          </cell>
        </row>
        <row r="1101">
          <cell r="D1101" t="str">
            <v>PC2130372</v>
          </cell>
          <cell r="E1101" t="str">
            <v>TeAtatu South Park Sandfields</v>
          </cell>
          <cell r="F1101" t="str">
            <v>Auckland Council</v>
          </cell>
          <cell r="G1101" t="str">
            <v>Parks, sports and recreation</v>
          </cell>
          <cell r="H1101" t="str">
            <v>E170205</v>
          </cell>
          <cell r="I1101" t="str">
            <v>Local and sports parks - west management</v>
          </cell>
          <cell r="J1101" t="str">
            <v>Lifestyle and culture</v>
          </cell>
          <cell r="K1101" t="str">
            <v>Local parks services</v>
          </cell>
          <cell r="L1101" t="str">
            <v>Local parks</v>
          </cell>
          <cell r="M1101" t="str">
            <v>Local activities</v>
          </cell>
          <cell r="N1101" t="str">
            <v>Local parks services</v>
          </cell>
          <cell r="O1101" t="str">
            <v>Local parks</v>
          </cell>
          <cell r="P1101" t="str">
            <v>Lifestyle and culture</v>
          </cell>
          <cell r="Q1101" t="str">
            <v>Local parks services</v>
          </cell>
          <cell r="R1101" t="str">
            <v>Local parks</v>
          </cell>
          <cell r="S1101" t="str">
            <v>A1241205</v>
          </cell>
          <cell r="T1101" t="str">
            <v>A1241205</v>
          </cell>
          <cell r="U1101" t="str">
            <v>Local parks</v>
          </cell>
          <cell r="V1101" t="str">
            <v>L120</v>
          </cell>
          <cell r="W1101" t="str">
            <v>Henderson-Massey</v>
          </cell>
          <cell r="X1101" t="str">
            <v>PL40810</v>
          </cell>
          <cell r="Y1101" t="str">
            <v>Expense</v>
          </cell>
          <cell r="Z1101">
            <v>20120701</v>
          </cell>
          <cell r="AA1101">
            <v>20140630</v>
          </cell>
          <cell r="AB1101">
            <v>2</v>
          </cell>
          <cell r="AC1101" t="str">
            <v>Discrete</v>
          </cell>
          <cell r="AD1101">
            <v>0</v>
          </cell>
          <cell r="AE1101">
            <v>0</v>
          </cell>
          <cell r="AF1101">
            <v>1</v>
          </cell>
          <cell r="AG1101">
            <v>0</v>
          </cell>
          <cell r="AH1101">
            <v>2</v>
          </cell>
          <cell r="AI1101" t="str">
            <v>Local &amp; Sports Parks</v>
          </cell>
          <cell r="AJ1101" t="str">
            <v>Structures parks</v>
          </cell>
          <cell r="AK1101">
            <v>35</v>
          </cell>
          <cell r="AO1101">
            <v>1</v>
          </cell>
          <cell r="AT1101">
            <v>25000</v>
          </cell>
          <cell r="AU1101">
            <v>562000</v>
          </cell>
          <cell r="BD1101">
            <v>3.1E-2</v>
          </cell>
          <cell r="BE1101">
            <v>6.1930000000000041E-2</v>
          </cell>
          <cell r="BF1101">
            <v>9.3787900000000146E-2</v>
          </cell>
          <cell r="BG1101">
            <v>0.12878911280000027</v>
          </cell>
          <cell r="BH1101">
            <v>0.16491036440960039</v>
          </cell>
          <cell r="BI1101">
            <v>0.19869276497747879</v>
          </cell>
          <cell r="BJ1101">
            <v>0.23225616239684821</v>
          </cell>
          <cell r="BK1101">
            <v>0.27045610343115034</v>
          </cell>
          <cell r="BL1101">
            <v>0.31238115484437823</v>
          </cell>
          <cell r="BM1101">
            <v>0.35568973295424255</v>
          </cell>
          <cell r="BN1101">
            <v>0</v>
          </cell>
          <cell r="BO1101">
            <v>775</v>
          </cell>
          <cell r="BP1101">
            <v>34804.660000000025</v>
          </cell>
          <cell r="BQ1101">
            <v>0</v>
          </cell>
          <cell r="BR1101">
            <v>0</v>
          </cell>
          <cell r="BS1101">
            <v>0</v>
          </cell>
          <cell r="BT1101">
            <v>0</v>
          </cell>
          <cell r="BU1101">
            <v>0</v>
          </cell>
          <cell r="BV1101">
            <v>0</v>
          </cell>
          <cell r="BW1101">
            <v>0</v>
          </cell>
          <cell r="BX1101">
            <v>0</v>
          </cell>
          <cell r="BY1101">
            <v>0</v>
          </cell>
          <cell r="BZ1101">
            <v>25775</v>
          </cell>
          <cell r="CA1101">
            <v>596804.66</v>
          </cell>
          <cell r="CB1101">
            <v>0</v>
          </cell>
          <cell r="CC1101">
            <v>0</v>
          </cell>
          <cell r="CD1101">
            <v>0</v>
          </cell>
          <cell r="CE1101">
            <v>0</v>
          </cell>
          <cell r="CF1101">
            <v>0</v>
          </cell>
          <cell r="CG1101">
            <v>0</v>
          </cell>
          <cell r="CH1101">
            <v>0</v>
          </cell>
          <cell r="CI1101">
            <v>0</v>
          </cell>
          <cell r="CK1101">
            <v>0</v>
          </cell>
          <cell r="CL1101">
            <v>0</v>
          </cell>
          <cell r="CM1101">
            <v>0</v>
          </cell>
          <cell r="CN1101">
            <v>0</v>
          </cell>
          <cell r="CO1101">
            <v>0</v>
          </cell>
          <cell r="CP1101">
            <v>0</v>
          </cell>
          <cell r="CQ1101">
            <v>0</v>
          </cell>
          <cell r="CR1101">
            <v>0</v>
          </cell>
          <cell r="CS1101">
            <v>0</v>
          </cell>
          <cell r="CT1101">
            <v>0</v>
          </cell>
          <cell r="CU1101">
            <v>0</v>
          </cell>
          <cell r="CW1101">
            <v>0</v>
          </cell>
          <cell r="CX1101">
            <v>25775</v>
          </cell>
          <cell r="CY1101">
            <v>596804.66</v>
          </cell>
          <cell r="CZ1101">
            <v>0</v>
          </cell>
          <cell r="DA1101">
            <v>0</v>
          </cell>
          <cell r="DB1101">
            <v>0</v>
          </cell>
          <cell r="DC1101">
            <v>0</v>
          </cell>
          <cell r="DD1101">
            <v>0</v>
          </cell>
          <cell r="DE1101">
            <v>0</v>
          </cell>
          <cell r="DF1101">
            <v>0</v>
          </cell>
          <cell r="DG1101">
            <v>0</v>
          </cell>
          <cell r="DI1101">
            <v>0</v>
          </cell>
          <cell r="DJ1101">
            <v>0</v>
          </cell>
          <cell r="DK1101">
            <v>0</v>
          </cell>
          <cell r="DL1101">
            <v>0</v>
          </cell>
          <cell r="DM1101">
            <v>0</v>
          </cell>
          <cell r="DN1101">
            <v>0</v>
          </cell>
          <cell r="DO1101">
            <v>0</v>
          </cell>
          <cell r="DP1101">
            <v>0</v>
          </cell>
          <cell r="DQ1101">
            <v>0</v>
          </cell>
          <cell r="DR1101">
            <v>0</v>
          </cell>
          <cell r="DS1101">
            <v>0</v>
          </cell>
          <cell r="DU1101" t="str">
            <v>WCC 8AMPK-11-018</v>
          </cell>
          <cell r="DV1101">
            <v>587000</v>
          </cell>
          <cell r="DW1101">
            <v>1</v>
          </cell>
          <cell r="DX1101">
            <v>1</v>
          </cell>
          <cell r="DY1101">
            <v>587000</v>
          </cell>
          <cell r="DZ1101">
            <v>622579.66</v>
          </cell>
          <cell r="EB1101">
            <v>622579.66</v>
          </cell>
          <cell r="EC1101" t="str">
            <v>Def</v>
          </cell>
          <cell r="ED1101" t="str">
            <v>Local Recreational Facilities</v>
          </cell>
        </row>
        <row r="1102">
          <cell r="D1102" t="str">
            <v>PC2130375</v>
          </cell>
          <cell r="E1102" t="str">
            <v>Upgrade existing fields - Starling Park</v>
          </cell>
          <cell r="F1102" t="str">
            <v>Auckland Council</v>
          </cell>
          <cell r="G1102" t="str">
            <v>Parks, sports and recreation</v>
          </cell>
          <cell r="H1102" t="str">
            <v>E170205</v>
          </cell>
          <cell r="I1102" t="str">
            <v>Local and sports parks - west management</v>
          </cell>
          <cell r="J1102" t="str">
            <v>Lifestyle and culture</v>
          </cell>
          <cell r="K1102" t="str">
            <v>Local parks services</v>
          </cell>
          <cell r="L1102" t="str">
            <v>Local parks</v>
          </cell>
          <cell r="M1102" t="str">
            <v>Local activities</v>
          </cell>
          <cell r="N1102" t="str">
            <v>Local parks services</v>
          </cell>
          <cell r="O1102" t="str">
            <v>Local parks</v>
          </cell>
          <cell r="P1102" t="str">
            <v>Lifestyle and culture</v>
          </cell>
          <cell r="Q1102" t="str">
            <v>Local parks services</v>
          </cell>
          <cell r="R1102" t="str">
            <v>Local parks</v>
          </cell>
          <cell r="S1102" t="str">
            <v>A1241205</v>
          </cell>
          <cell r="T1102" t="str">
            <v>A1241205</v>
          </cell>
          <cell r="U1102" t="str">
            <v>Local parks</v>
          </cell>
          <cell r="V1102" t="str">
            <v>L120</v>
          </cell>
          <cell r="W1102" t="str">
            <v>Henderson-Massey</v>
          </cell>
          <cell r="X1102" t="str">
            <v>PL40810</v>
          </cell>
          <cell r="Y1102" t="str">
            <v>Expense</v>
          </cell>
          <cell r="Z1102">
            <v>20150701</v>
          </cell>
          <cell r="AA1102">
            <v>20170630</v>
          </cell>
          <cell r="AB1102">
            <v>2</v>
          </cell>
          <cell r="AC1102" t="str">
            <v>Discrete</v>
          </cell>
          <cell r="AD1102">
            <v>0</v>
          </cell>
          <cell r="AE1102">
            <v>0</v>
          </cell>
          <cell r="AF1102">
            <v>1</v>
          </cell>
          <cell r="AG1102">
            <v>0</v>
          </cell>
          <cell r="AH1102">
            <v>2</v>
          </cell>
          <cell r="AI1102" t="str">
            <v>Local &amp; Sports Parks</v>
          </cell>
          <cell r="AJ1102" t="str">
            <v>Structures parks</v>
          </cell>
          <cell r="AK1102">
            <v>35</v>
          </cell>
          <cell r="AO1102">
            <v>1</v>
          </cell>
          <cell r="AW1102">
            <v>36000</v>
          </cell>
          <cell r="AX1102">
            <v>354000</v>
          </cell>
          <cell r="BD1102">
            <v>3.1E-2</v>
          </cell>
          <cell r="BE1102">
            <v>6.1930000000000041E-2</v>
          </cell>
          <cell r="BF1102">
            <v>9.3787900000000146E-2</v>
          </cell>
          <cell r="BG1102">
            <v>0.12878911280000027</v>
          </cell>
          <cell r="BH1102">
            <v>0.16491036440960039</v>
          </cell>
          <cell r="BI1102">
            <v>0.19869276497747879</v>
          </cell>
          <cell r="BJ1102">
            <v>0.23225616239684821</v>
          </cell>
          <cell r="BK1102">
            <v>0.27045610343115034</v>
          </cell>
          <cell r="BL1102">
            <v>0.31238115484437823</v>
          </cell>
          <cell r="BM1102">
            <v>0.35568973295424255</v>
          </cell>
          <cell r="BN1102">
            <v>0</v>
          </cell>
          <cell r="BO1102">
            <v>0</v>
          </cell>
          <cell r="BP1102">
            <v>0</v>
          </cell>
          <cell r="BQ1102">
            <v>0</v>
          </cell>
          <cell r="BR1102">
            <v>4636.4080608000095</v>
          </cell>
          <cell r="BS1102">
            <v>58378.269000998538</v>
          </cell>
          <cell r="BT1102">
            <v>0</v>
          </cell>
          <cell r="BU1102">
            <v>0</v>
          </cell>
          <cell r="BV1102">
            <v>0</v>
          </cell>
          <cell r="BW1102">
            <v>0</v>
          </cell>
          <cell r="BX1102">
            <v>0</v>
          </cell>
          <cell r="BY1102">
            <v>0</v>
          </cell>
          <cell r="BZ1102">
            <v>0</v>
          </cell>
          <cell r="CA1102">
            <v>0</v>
          </cell>
          <cell r="CB1102">
            <v>0</v>
          </cell>
          <cell r="CC1102">
            <v>40636.408060800008</v>
          </cell>
          <cell r="CD1102">
            <v>412378.26900099852</v>
          </cell>
          <cell r="CE1102">
            <v>0</v>
          </cell>
          <cell r="CF1102">
            <v>0</v>
          </cell>
          <cell r="CG1102">
            <v>0</v>
          </cell>
          <cell r="CH1102">
            <v>0</v>
          </cell>
          <cell r="CI1102">
            <v>0</v>
          </cell>
          <cell r="CK1102">
            <v>0</v>
          </cell>
          <cell r="CL1102">
            <v>0</v>
          </cell>
          <cell r="CM1102">
            <v>0</v>
          </cell>
          <cell r="CN1102">
            <v>0</v>
          </cell>
          <cell r="CO1102">
            <v>0</v>
          </cell>
          <cell r="CP1102">
            <v>0</v>
          </cell>
          <cell r="CQ1102">
            <v>0</v>
          </cell>
          <cell r="CR1102">
            <v>0</v>
          </cell>
          <cell r="CS1102">
            <v>0</v>
          </cell>
          <cell r="CT1102">
            <v>0</v>
          </cell>
          <cell r="CU1102">
            <v>0</v>
          </cell>
          <cell r="CW1102">
            <v>0</v>
          </cell>
          <cell r="CX1102">
            <v>0</v>
          </cell>
          <cell r="CY1102">
            <v>0</v>
          </cell>
          <cell r="CZ1102">
            <v>0</v>
          </cell>
          <cell r="DA1102">
            <v>40636.408060800008</v>
          </cell>
          <cell r="DB1102">
            <v>412378.26900099852</v>
          </cell>
          <cell r="DC1102">
            <v>0</v>
          </cell>
          <cell r="DD1102">
            <v>0</v>
          </cell>
          <cell r="DE1102">
            <v>0</v>
          </cell>
          <cell r="DF1102">
            <v>0</v>
          </cell>
          <cell r="DG1102">
            <v>0</v>
          </cell>
          <cell r="DI1102">
            <v>0</v>
          </cell>
          <cell r="DJ1102">
            <v>0</v>
          </cell>
          <cell r="DK1102">
            <v>0</v>
          </cell>
          <cell r="DL1102">
            <v>0</v>
          </cell>
          <cell r="DM1102">
            <v>0</v>
          </cell>
          <cell r="DN1102">
            <v>0</v>
          </cell>
          <cell r="DO1102">
            <v>0</v>
          </cell>
          <cell r="DP1102">
            <v>0</v>
          </cell>
          <cell r="DQ1102">
            <v>0</v>
          </cell>
          <cell r="DR1102">
            <v>0</v>
          </cell>
          <cell r="DS1102">
            <v>0</v>
          </cell>
          <cell r="DU1102" t="str">
            <v>WCC 8AMPK-14-027</v>
          </cell>
          <cell r="DV1102">
            <v>390000</v>
          </cell>
          <cell r="DW1102">
            <v>1</v>
          </cell>
          <cell r="DX1102">
            <v>1</v>
          </cell>
          <cell r="DY1102">
            <v>390000</v>
          </cell>
          <cell r="DZ1102">
            <v>453014.67706179852</v>
          </cell>
          <cell r="EB1102">
            <v>453014.67706179852</v>
          </cell>
          <cell r="EC1102" t="str">
            <v>Def</v>
          </cell>
          <cell r="ED1102" t="str">
            <v>Local Recreational Facilities</v>
          </cell>
        </row>
        <row r="1103">
          <cell r="D1103" t="str">
            <v>PC2130376</v>
          </cell>
          <cell r="E1103" t="str">
            <v>Upgrade Existing Sportsfields</v>
          </cell>
          <cell r="F1103" t="str">
            <v>Auckland Council</v>
          </cell>
          <cell r="G1103" t="str">
            <v>Parks, sports and recreation</v>
          </cell>
          <cell r="H1103" t="str">
            <v>E170205</v>
          </cell>
          <cell r="I1103" t="str">
            <v>Local and sports parks - west management</v>
          </cell>
          <cell r="J1103" t="str">
            <v>Lifestyle and culture</v>
          </cell>
          <cell r="K1103" t="str">
            <v>Local parks services</v>
          </cell>
          <cell r="L1103" t="str">
            <v>Local parks</v>
          </cell>
          <cell r="M1103" t="str">
            <v>Local activities</v>
          </cell>
          <cell r="N1103" t="str">
            <v>Local parks services</v>
          </cell>
          <cell r="O1103" t="str">
            <v>Local parks</v>
          </cell>
          <cell r="P1103" t="str">
            <v>Lifestyle and culture</v>
          </cell>
          <cell r="Q1103" t="str">
            <v>Local parks services</v>
          </cell>
          <cell r="R1103" t="str">
            <v>Local parks</v>
          </cell>
          <cell r="S1103" t="str">
            <v>A1241205</v>
          </cell>
          <cell r="T1103" t="str">
            <v>A1241205</v>
          </cell>
          <cell r="U1103" t="str">
            <v>Local parks</v>
          </cell>
          <cell r="V1103" t="str">
            <v>L120</v>
          </cell>
          <cell r="W1103" t="str">
            <v>Henderson-Massey</v>
          </cell>
          <cell r="X1103" t="str">
            <v>PL40810</v>
          </cell>
          <cell r="Y1103" t="str">
            <v>Expense</v>
          </cell>
          <cell r="Z1103">
            <v>20120701</v>
          </cell>
          <cell r="AA1103">
            <v>20140630</v>
          </cell>
          <cell r="AB1103">
            <v>1</v>
          </cell>
          <cell r="AC1103" t="str">
            <v>Programme</v>
          </cell>
          <cell r="AD1103">
            <v>1</v>
          </cell>
          <cell r="AE1103">
            <v>0</v>
          </cell>
          <cell r="AF1103">
            <v>0</v>
          </cell>
          <cell r="AG1103">
            <v>0</v>
          </cell>
          <cell r="AH1103">
            <v>2</v>
          </cell>
          <cell r="AI1103" t="str">
            <v>Local &amp; Sports Parks</v>
          </cell>
          <cell r="AJ1103" t="str">
            <v>Structures parks</v>
          </cell>
          <cell r="AK1103">
            <v>35</v>
          </cell>
          <cell r="AM1103">
            <v>1</v>
          </cell>
          <cell r="AT1103">
            <v>35000</v>
          </cell>
          <cell r="AU1103">
            <v>84000</v>
          </cell>
          <cell r="BD1103">
            <v>3.1E-2</v>
          </cell>
          <cell r="BE1103">
            <v>6.1930000000000041E-2</v>
          </cell>
          <cell r="BF1103">
            <v>9.3787900000000146E-2</v>
          </cell>
          <cell r="BG1103">
            <v>0.12878911280000027</v>
          </cell>
          <cell r="BH1103">
            <v>0.16491036440960039</v>
          </cell>
          <cell r="BI1103">
            <v>0.19869276497747879</v>
          </cell>
          <cell r="BJ1103">
            <v>0.23225616239684821</v>
          </cell>
          <cell r="BK1103">
            <v>0.27045610343115034</v>
          </cell>
          <cell r="BL1103">
            <v>0.31238115484437823</v>
          </cell>
          <cell r="BM1103">
            <v>0.35568973295424255</v>
          </cell>
          <cell r="BN1103">
            <v>0</v>
          </cell>
          <cell r="BO1103">
            <v>1085</v>
          </cell>
          <cell r="BP1103">
            <v>5202.1200000000035</v>
          </cell>
          <cell r="BQ1103">
            <v>0</v>
          </cell>
          <cell r="BR1103">
            <v>0</v>
          </cell>
          <cell r="BS1103">
            <v>0</v>
          </cell>
          <cell r="BT1103">
            <v>0</v>
          </cell>
          <cell r="BU1103">
            <v>0</v>
          </cell>
          <cell r="BV1103">
            <v>0</v>
          </cell>
          <cell r="BW1103">
            <v>0</v>
          </cell>
          <cell r="BX1103">
            <v>0</v>
          </cell>
          <cell r="BY1103">
            <v>0</v>
          </cell>
          <cell r="BZ1103">
            <v>36085</v>
          </cell>
          <cell r="CA1103">
            <v>89202.12000000001</v>
          </cell>
          <cell r="CB1103">
            <v>0</v>
          </cell>
          <cell r="CC1103">
            <v>0</v>
          </cell>
          <cell r="CD1103">
            <v>0</v>
          </cell>
          <cell r="CE1103">
            <v>0</v>
          </cell>
          <cell r="CF1103">
            <v>0</v>
          </cell>
          <cell r="CG1103">
            <v>0</v>
          </cell>
          <cell r="CH1103">
            <v>0</v>
          </cell>
          <cell r="CI1103">
            <v>0</v>
          </cell>
          <cell r="CK1103">
            <v>0</v>
          </cell>
          <cell r="CL1103">
            <v>36085</v>
          </cell>
          <cell r="CM1103">
            <v>89202.12000000001</v>
          </cell>
          <cell r="CN1103">
            <v>0</v>
          </cell>
          <cell r="CO1103">
            <v>0</v>
          </cell>
          <cell r="CP1103">
            <v>0</v>
          </cell>
          <cell r="CQ1103">
            <v>0</v>
          </cell>
          <cell r="CR1103">
            <v>0</v>
          </cell>
          <cell r="CS1103">
            <v>0</v>
          </cell>
          <cell r="CT1103">
            <v>0</v>
          </cell>
          <cell r="CU1103">
            <v>0</v>
          </cell>
          <cell r="CW1103">
            <v>0</v>
          </cell>
          <cell r="CX1103">
            <v>0</v>
          </cell>
          <cell r="CY1103">
            <v>0</v>
          </cell>
          <cell r="CZ1103">
            <v>0</v>
          </cell>
          <cell r="DA1103">
            <v>0</v>
          </cell>
          <cell r="DB1103">
            <v>0</v>
          </cell>
          <cell r="DC1103">
            <v>0</v>
          </cell>
          <cell r="DD1103">
            <v>0</v>
          </cell>
          <cell r="DE1103">
            <v>0</v>
          </cell>
          <cell r="DF1103">
            <v>0</v>
          </cell>
          <cell r="DG1103">
            <v>0</v>
          </cell>
          <cell r="DI1103">
            <v>0</v>
          </cell>
          <cell r="DJ1103">
            <v>0</v>
          </cell>
          <cell r="DK1103">
            <v>0</v>
          </cell>
          <cell r="DL1103">
            <v>0</v>
          </cell>
          <cell r="DM1103">
            <v>0</v>
          </cell>
          <cell r="DN1103">
            <v>0</v>
          </cell>
          <cell r="DO1103">
            <v>0</v>
          </cell>
          <cell r="DP1103">
            <v>0</v>
          </cell>
          <cell r="DQ1103">
            <v>0</v>
          </cell>
          <cell r="DR1103">
            <v>0</v>
          </cell>
          <cell r="DS1103">
            <v>0</v>
          </cell>
          <cell r="DU1103" t="str">
            <v>WCC 8AMPK-12-014</v>
          </cell>
          <cell r="DV1103">
            <v>0</v>
          </cell>
          <cell r="DW1103">
            <v>0</v>
          </cell>
          <cell r="DX1103">
            <v>4</v>
          </cell>
          <cell r="DY1103">
            <v>119000</v>
          </cell>
          <cell r="DZ1103">
            <v>125287.12000000001</v>
          </cell>
          <cell r="EB1103">
            <v>125287.12000000001</v>
          </cell>
          <cell r="EC1103" t="str">
            <v>Def</v>
          </cell>
          <cell r="ED1103" t="str">
            <v>Local Recreational Facilities</v>
          </cell>
        </row>
        <row r="1104">
          <cell r="D1104" t="str">
            <v>PC2130376</v>
          </cell>
          <cell r="E1104" t="str">
            <v>Upgrade Existing Sportsfields</v>
          </cell>
          <cell r="F1104" t="str">
            <v>Auckland Council</v>
          </cell>
          <cell r="G1104" t="str">
            <v>Parks, sports and recreation</v>
          </cell>
          <cell r="H1104" t="str">
            <v>E170205</v>
          </cell>
          <cell r="I1104" t="str">
            <v>Local and sports parks - west management</v>
          </cell>
          <cell r="J1104" t="str">
            <v>Lifestyle and culture</v>
          </cell>
          <cell r="K1104" t="str">
            <v>Local parks services</v>
          </cell>
          <cell r="L1104" t="str">
            <v>Local parks</v>
          </cell>
          <cell r="M1104" t="str">
            <v>Local activities</v>
          </cell>
          <cell r="N1104" t="str">
            <v>Local parks services</v>
          </cell>
          <cell r="O1104" t="str">
            <v>Local parks</v>
          </cell>
          <cell r="P1104" t="str">
            <v>Lifestyle and culture</v>
          </cell>
          <cell r="Q1104" t="str">
            <v>Local parks services</v>
          </cell>
          <cell r="R1104" t="str">
            <v>Local parks</v>
          </cell>
          <cell r="S1104" t="str">
            <v>A1241205</v>
          </cell>
          <cell r="T1104" t="str">
            <v>A1241205</v>
          </cell>
          <cell r="U1104" t="str">
            <v>Local parks</v>
          </cell>
          <cell r="V1104" t="str">
            <v>L190</v>
          </cell>
          <cell r="W1104" t="str">
            <v>Waitakere Ranges</v>
          </cell>
          <cell r="X1104" t="str">
            <v>PL40810</v>
          </cell>
          <cell r="Y1104" t="str">
            <v>Expense</v>
          </cell>
          <cell r="Z1104">
            <v>20130701</v>
          </cell>
          <cell r="AA1104">
            <v>20150630</v>
          </cell>
          <cell r="AB1104">
            <v>1</v>
          </cell>
          <cell r="AC1104" t="str">
            <v>Programme</v>
          </cell>
          <cell r="AD1104">
            <v>1</v>
          </cell>
          <cell r="AE1104">
            <v>0</v>
          </cell>
          <cell r="AF1104">
            <v>0</v>
          </cell>
          <cell r="AG1104">
            <v>0</v>
          </cell>
          <cell r="AH1104">
            <v>2</v>
          </cell>
          <cell r="AI1104" t="str">
            <v>Local &amp; Sports Parks</v>
          </cell>
          <cell r="AJ1104" t="str">
            <v>Structures parks</v>
          </cell>
          <cell r="AK1104">
            <v>35</v>
          </cell>
          <cell r="AM1104">
            <v>1</v>
          </cell>
          <cell r="AU1104">
            <v>12000</v>
          </cell>
          <cell r="AV1104">
            <v>68000</v>
          </cell>
          <cell r="BD1104">
            <v>3.1E-2</v>
          </cell>
          <cell r="BE1104">
            <v>6.1930000000000041E-2</v>
          </cell>
          <cell r="BF1104">
            <v>9.3787900000000146E-2</v>
          </cell>
          <cell r="BG1104">
            <v>0.12878911280000027</v>
          </cell>
          <cell r="BH1104">
            <v>0.16491036440960039</v>
          </cell>
          <cell r="BI1104">
            <v>0.19869276497747879</v>
          </cell>
          <cell r="BJ1104">
            <v>0.23225616239684821</v>
          </cell>
          <cell r="BK1104">
            <v>0.27045610343115034</v>
          </cell>
          <cell r="BL1104">
            <v>0.31238115484437823</v>
          </cell>
          <cell r="BM1104">
            <v>0.35568973295424255</v>
          </cell>
          <cell r="BN1104">
            <v>0</v>
          </cell>
          <cell r="BO1104">
            <v>0</v>
          </cell>
          <cell r="BP1104">
            <v>743.16000000000054</v>
          </cell>
          <cell r="BQ1104">
            <v>6377.5772000000097</v>
          </cell>
          <cell r="BR1104">
            <v>0</v>
          </cell>
          <cell r="BS1104">
            <v>0</v>
          </cell>
          <cell r="BT1104">
            <v>0</v>
          </cell>
          <cell r="BU1104">
            <v>0</v>
          </cell>
          <cell r="BV1104">
            <v>0</v>
          </cell>
          <cell r="BW1104">
            <v>0</v>
          </cell>
          <cell r="BX1104">
            <v>0</v>
          </cell>
          <cell r="BY1104">
            <v>0</v>
          </cell>
          <cell r="BZ1104">
            <v>0</v>
          </cell>
          <cell r="CA1104">
            <v>12743.16</v>
          </cell>
          <cell r="CB1104">
            <v>74377.577200000014</v>
          </cell>
          <cell r="CC1104">
            <v>0</v>
          </cell>
          <cell r="CD1104">
            <v>0</v>
          </cell>
          <cell r="CE1104">
            <v>0</v>
          </cell>
          <cell r="CF1104">
            <v>0</v>
          </cell>
          <cell r="CG1104">
            <v>0</v>
          </cell>
          <cell r="CH1104">
            <v>0</v>
          </cell>
          <cell r="CI1104">
            <v>0</v>
          </cell>
          <cell r="CK1104">
            <v>0</v>
          </cell>
          <cell r="CL1104">
            <v>0</v>
          </cell>
          <cell r="CM1104">
            <v>12743.16</v>
          </cell>
          <cell r="CN1104">
            <v>74377.577200000014</v>
          </cell>
          <cell r="CO1104">
            <v>0</v>
          </cell>
          <cell r="CP1104">
            <v>0</v>
          </cell>
          <cell r="CQ1104">
            <v>0</v>
          </cell>
          <cell r="CR1104">
            <v>0</v>
          </cell>
          <cell r="CS1104">
            <v>0</v>
          </cell>
          <cell r="CT1104">
            <v>0</v>
          </cell>
          <cell r="CU1104">
            <v>0</v>
          </cell>
          <cell r="CW1104">
            <v>0</v>
          </cell>
          <cell r="CX1104">
            <v>0</v>
          </cell>
          <cell r="CY1104">
            <v>0</v>
          </cell>
          <cell r="CZ1104">
            <v>0</v>
          </cell>
          <cell r="DA1104">
            <v>0</v>
          </cell>
          <cell r="DB1104">
            <v>0</v>
          </cell>
          <cell r="DC1104">
            <v>0</v>
          </cell>
          <cell r="DD1104">
            <v>0</v>
          </cell>
          <cell r="DE1104">
            <v>0</v>
          </cell>
          <cell r="DF1104">
            <v>0</v>
          </cell>
          <cell r="DG1104">
            <v>0</v>
          </cell>
          <cell r="DI1104">
            <v>0</v>
          </cell>
          <cell r="DJ1104">
            <v>0</v>
          </cell>
          <cell r="DK1104">
            <v>0</v>
          </cell>
          <cell r="DL1104">
            <v>0</v>
          </cell>
          <cell r="DM1104">
            <v>0</v>
          </cell>
          <cell r="DN1104">
            <v>0</v>
          </cell>
          <cell r="DO1104">
            <v>0</v>
          </cell>
          <cell r="DP1104">
            <v>0</v>
          </cell>
          <cell r="DQ1104">
            <v>0</v>
          </cell>
          <cell r="DR1104">
            <v>0</v>
          </cell>
          <cell r="DS1104">
            <v>0</v>
          </cell>
          <cell r="DU1104" t="str">
            <v>WCC 8AMPK-12-014</v>
          </cell>
          <cell r="DV1104">
            <v>0</v>
          </cell>
          <cell r="DW1104">
            <v>0</v>
          </cell>
          <cell r="DX1104">
            <v>4</v>
          </cell>
          <cell r="DY1104">
            <v>80000</v>
          </cell>
          <cell r="DZ1104">
            <v>87120.737200000018</v>
          </cell>
          <cell r="EB1104">
            <v>87120.737200000018</v>
          </cell>
          <cell r="EC1104" t="str">
            <v>Def</v>
          </cell>
          <cell r="ED1104" t="str">
            <v>Local Recreational Facilities</v>
          </cell>
        </row>
        <row r="1105">
          <cell r="D1105" t="str">
            <v>PC2130376</v>
          </cell>
          <cell r="E1105" t="str">
            <v>Upgrade Existing Sportsfields</v>
          </cell>
          <cell r="F1105" t="str">
            <v>Auckland Council</v>
          </cell>
          <cell r="G1105" t="str">
            <v>Parks, sports and recreation</v>
          </cell>
          <cell r="H1105" t="str">
            <v>E170205</v>
          </cell>
          <cell r="I1105" t="str">
            <v>Local and sports parks - west management</v>
          </cell>
          <cell r="J1105" t="str">
            <v>Lifestyle and culture</v>
          </cell>
          <cell r="K1105" t="str">
            <v>Local parks services</v>
          </cell>
          <cell r="L1105" t="str">
            <v>Local parks</v>
          </cell>
          <cell r="M1105" t="str">
            <v>Local activities</v>
          </cell>
          <cell r="N1105" t="str">
            <v>Local parks services</v>
          </cell>
          <cell r="O1105" t="str">
            <v>Local parks</v>
          </cell>
          <cell r="P1105" t="str">
            <v>Lifestyle and culture</v>
          </cell>
          <cell r="Q1105" t="str">
            <v>Local parks services</v>
          </cell>
          <cell r="R1105" t="str">
            <v>Local parks</v>
          </cell>
          <cell r="S1105" t="str">
            <v>A1241205</v>
          </cell>
          <cell r="T1105" t="str">
            <v>A1241205</v>
          </cell>
          <cell r="U1105" t="str">
            <v>Local parks</v>
          </cell>
          <cell r="V1105" t="str">
            <v>L200</v>
          </cell>
          <cell r="W1105" t="str">
            <v>Whau</v>
          </cell>
          <cell r="X1105" t="str">
            <v>PL40810</v>
          </cell>
          <cell r="Y1105" t="str">
            <v>Expense</v>
          </cell>
          <cell r="Z1105">
            <v>20120701</v>
          </cell>
          <cell r="AA1105">
            <v>20150630</v>
          </cell>
          <cell r="AB1105">
            <v>1</v>
          </cell>
          <cell r="AC1105" t="str">
            <v>Programme</v>
          </cell>
          <cell r="AD1105">
            <v>1</v>
          </cell>
          <cell r="AE1105">
            <v>0</v>
          </cell>
          <cell r="AF1105">
            <v>0</v>
          </cell>
          <cell r="AG1105">
            <v>0</v>
          </cell>
          <cell r="AH1105">
            <v>2</v>
          </cell>
          <cell r="AI1105" t="str">
            <v>Local &amp; Sports Parks</v>
          </cell>
          <cell r="AJ1105" t="str">
            <v>Structures parks</v>
          </cell>
          <cell r="AK1105">
            <v>35</v>
          </cell>
          <cell r="AM1105">
            <v>1</v>
          </cell>
          <cell r="AT1105">
            <v>133000</v>
          </cell>
          <cell r="AU1105">
            <v>22000</v>
          </cell>
          <cell r="AV1105">
            <v>100000</v>
          </cell>
          <cell r="BD1105">
            <v>3.1E-2</v>
          </cell>
          <cell r="BE1105">
            <v>6.1930000000000041E-2</v>
          </cell>
          <cell r="BF1105">
            <v>9.3787900000000146E-2</v>
          </cell>
          <cell r="BG1105">
            <v>0.12878911280000027</v>
          </cell>
          <cell r="BH1105">
            <v>0.16491036440960039</v>
          </cell>
          <cell r="BI1105">
            <v>0.19869276497747879</v>
          </cell>
          <cell r="BJ1105">
            <v>0.23225616239684821</v>
          </cell>
          <cell r="BK1105">
            <v>0.27045610343115034</v>
          </cell>
          <cell r="BL1105">
            <v>0.31238115484437823</v>
          </cell>
          <cell r="BM1105">
            <v>0.35568973295424255</v>
          </cell>
          <cell r="BN1105">
            <v>0</v>
          </cell>
          <cell r="BO1105">
            <v>4123</v>
          </cell>
          <cell r="BP1105">
            <v>1362.4600000000009</v>
          </cell>
          <cell r="BQ1105">
            <v>9378.7900000000154</v>
          </cell>
          <cell r="BR1105">
            <v>0</v>
          </cell>
          <cell r="BS1105">
            <v>0</v>
          </cell>
          <cell r="BT1105">
            <v>0</v>
          </cell>
          <cell r="BU1105">
            <v>0</v>
          </cell>
          <cell r="BV1105">
            <v>0</v>
          </cell>
          <cell r="BW1105">
            <v>0</v>
          </cell>
          <cell r="BX1105">
            <v>0</v>
          </cell>
          <cell r="BY1105">
            <v>0</v>
          </cell>
          <cell r="BZ1105">
            <v>137123</v>
          </cell>
          <cell r="CA1105">
            <v>23362.46</v>
          </cell>
          <cell r="CB1105">
            <v>109378.79000000001</v>
          </cell>
          <cell r="CC1105">
            <v>0</v>
          </cell>
          <cell r="CD1105">
            <v>0</v>
          </cell>
          <cell r="CE1105">
            <v>0</v>
          </cell>
          <cell r="CF1105">
            <v>0</v>
          </cell>
          <cell r="CG1105">
            <v>0</v>
          </cell>
          <cell r="CH1105">
            <v>0</v>
          </cell>
          <cell r="CI1105">
            <v>0</v>
          </cell>
          <cell r="CK1105">
            <v>0</v>
          </cell>
          <cell r="CL1105">
            <v>137123</v>
          </cell>
          <cell r="CM1105">
            <v>23362.46</v>
          </cell>
          <cell r="CN1105">
            <v>109378.79000000001</v>
          </cell>
          <cell r="CO1105">
            <v>0</v>
          </cell>
          <cell r="CP1105">
            <v>0</v>
          </cell>
          <cell r="CQ1105">
            <v>0</v>
          </cell>
          <cell r="CR1105">
            <v>0</v>
          </cell>
          <cell r="CS1105">
            <v>0</v>
          </cell>
          <cell r="CT1105">
            <v>0</v>
          </cell>
          <cell r="CU1105">
            <v>0</v>
          </cell>
          <cell r="CW1105">
            <v>0</v>
          </cell>
          <cell r="CX1105">
            <v>0</v>
          </cell>
          <cell r="CY1105">
            <v>0</v>
          </cell>
          <cell r="CZ1105">
            <v>0</v>
          </cell>
          <cell r="DA1105">
            <v>0</v>
          </cell>
          <cell r="DB1105">
            <v>0</v>
          </cell>
          <cell r="DC1105">
            <v>0</v>
          </cell>
          <cell r="DD1105">
            <v>0</v>
          </cell>
          <cell r="DE1105">
            <v>0</v>
          </cell>
          <cell r="DF1105">
            <v>0</v>
          </cell>
          <cell r="DG1105">
            <v>0</v>
          </cell>
          <cell r="DI1105">
            <v>0</v>
          </cell>
          <cell r="DJ1105">
            <v>0</v>
          </cell>
          <cell r="DK1105">
            <v>0</v>
          </cell>
          <cell r="DL1105">
            <v>0</v>
          </cell>
          <cell r="DM1105">
            <v>0</v>
          </cell>
          <cell r="DN1105">
            <v>0</v>
          </cell>
          <cell r="DO1105">
            <v>0</v>
          </cell>
          <cell r="DP1105">
            <v>0</v>
          </cell>
          <cell r="DQ1105">
            <v>0</v>
          </cell>
          <cell r="DR1105">
            <v>0</v>
          </cell>
          <cell r="DS1105">
            <v>0</v>
          </cell>
          <cell r="DU1105" t="str">
            <v>WCC 8AMPK-12-014</v>
          </cell>
          <cell r="DV1105">
            <v>0</v>
          </cell>
          <cell r="DW1105">
            <v>0</v>
          </cell>
          <cell r="DX1105">
            <v>4</v>
          </cell>
          <cell r="DY1105">
            <v>255000</v>
          </cell>
          <cell r="DZ1105">
            <v>269864.25</v>
          </cell>
          <cell r="EB1105">
            <v>269864.25</v>
          </cell>
          <cell r="EC1105" t="str">
            <v>Def</v>
          </cell>
          <cell r="ED1105" t="str">
            <v>Local Recreational Facilities</v>
          </cell>
        </row>
        <row r="1106">
          <cell r="D1106" t="str">
            <v>PC2130376</v>
          </cell>
          <cell r="E1106" t="str">
            <v>Upgrade Existing Sportsfields</v>
          </cell>
          <cell r="F1106" t="str">
            <v>Auckland Council</v>
          </cell>
          <cell r="G1106" t="str">
            <v>Parks, sports and recreation</v>
          </cell>
          <cell r="H1106" t="str">
            <v>E170205</v>
          </cell>
          <cell r="I1106" t="str">
            <v>Local and sports parks - west management</v>
          </cell>
          <cell r="J1106" t="str">
            <v>Lifestyle and culture</v>
          </cell>
          <cell r="K1106" t="str">
            <v>Local parks services</v>
          </cell>
          <cell r="L1106" t="str">
            <v>Local parks</v>
          </cell>
          <cell r="M1106" t="str">
            <v>Local activities</v>
          </cell>
          <cell r="N1106" t="str">
            <v>Local parks services</v>
          </cell>
          <cell r="O1106" t="str">
            <v>Local parks</v>
          </cell>
          <cell r="P1106" t="str">
            <v>Lifestyle and culture</v>
          </cell>
          <cell r="Q1106" t="str">
            <v>Local parks services</v>
          </cell>
          <cell r="R1106" t="str">
            <v>Local parks</v>
          </cell>
          <cell r="S1106" t="str">
            <v>A1241205</v>
          </cell>
          <cell r="T1106" t="str">
            <v>A1241205</v>
          </cell>
          <cell r="U1106" t="str">
            <v>Local parks</v>
          </cell>
          <cell r="V1106" t="str">
            <v>L210</v>
          </cell>
          <cell r="W1106" t="str">
            <v>Other (Unallocated)</v>
          </cell>
          <cell r="X1106" t="str">
            <v>PL40810</v>
          </cell>
          <cell r="Y1106" t="str">
            <v>Expense</v>
          </cell>
          <cell r="Z1106">
            <v>20100701</v>
          </cell>
          <cell r="AA1106">
            <v>20190630</v>
          </cell>
          <cell r="AB1106">
            <v>1</v>
          </cell>
          <cell r="AC1106" t="str">
            <v>Programme</v>
          </cell>
          <cell r="AD1106">
            <v>1</v>
          </cell>
          <cell r="AE1106">
            <v>0</v>
          </cell>
          <cell r="AF1106">
            <v>0</v>
          </cell>
          <cell r="AG1106">
            <v>0</v>
          </cell>
          <cell r="AH1106">
            <v>2</v>
          </cell>
          <cell r="AI1106" t="str">
            <v>Local &amp; Sports Parks</v>
          </cell>
          <cell r="AJ1106" t="str">
            <v>Structures parks</v>
          </cell>
          <cell r="AK1106">
            <v>35</v>
          </cell>
          <cell r="AM1106">
            <v>1</v>
          </cell>
          <cell r="AS1106">
            <v>151936.54</v>
          </cell>
          <cell r="AT1106">
            <v>0</v>
          </cell>
          <cell r="AU1106">
            <v>0</v>
          </cell>
          <cell r="AV1106">
            <v>0</v>
          </cell>
          <cell r="AW1106">
            <v>67000</v>
          </cell>
          <cell r="AX1106">
            <v>95000</v>
          </cell>
          <cell r="AZ1106">
            <v>95000</v>
          </cell>
          <cell r="BD1106">
            <v>3.1E-2</v>
          </cell>
          <cell r="BE1106">
            <v>6.1930000000000041E-2</v>
          </cell>
          <cell r="BF1106">
            <v>9.3787900000000146E-2</v>
          </cell>
          <cell r="BG1106">
            <v>0.12878911280000027</v>
          </cell>
          <cell r="BH1106">
            <v>0.16491036440960039</v>
          </cell>
          <cell r="BI1106">
            <v>0.19869276497747879</v>
          </cell>
          <cell r="BJ1106">
            <v>0.23225616239684821</v>
          </cell>
          <cell r="BK1106">
            <v>0.27045610343115034</v>
          </cell>
          <cell r="BL1106">
            <v>0.31238115484437823</v>
          </cell>
          <cell r="BM1106">
            <v>0.35568973295424255</v>
          </cell>
          <cell r="BN1106">
            <v>0</v>
          </cell>
          <cell r="BO1106">
            <v>0</v>
          </cell>
          <cell r="BP1106">
            <v>0</v>
          </cell>
          <cell r="BQ1106">
            <v>0</v>
          </cell>
          <cell r="BR1106">
            <v>8628.8705576000175</v>
          </cell>
          <cell r="BS1106">
            <v>15666.484618912036</v>
          </cell>
          <cell r="BT1106">
            <v>0</v>
          </cell>
          <cell r="BU1106">
            <v>22064.335427700578</v>
          </cell>
          <cell r="BV1106">
            <v>0</v>
          </cell>
          <cell r="BW1106">
            <v>0</v>
          </cell>
          <cell r="BX1106">
            <v>0</v>
          </cell>
          <cell r="BY1106">
            <v>151936.54</v>
          </cell>
          <cell r="BZ1106">
            <v>0</v>
          </cell>
          <cell r="CA1106">
            <v>0</v>
          </cell>
          <cell r="CB1106">
            <v>0</v>
          </cell>
          <cell r="CC1106">
            <v>75628.870557600021</v>
          </cell>
          <cell r="CD1106">
            <v>110666.48461891204</v>
          </cell>
          <cell r="CE1106">
            <v>0</v>
          </cell>
          <cell r="CF1106">
            <v>117064.33542770057</v>
          </cell>
          <cell r="CG1106">
            <v>0</v>
          </cell>
          <cell r="CH1106">
            <v>0</v>
          </cell>
          <cell r="CI1106">
            <v>0</v>
          </cell>
          <cell r="CK1106">
            <v>151936.54</v>
          </cell>
          <cell r="CL1106">
            <v>0</v>
          </cell>
          <cell r="CM1106">
            <v>0</v>
          </cell>
          <cell r="CN1106">
            <v>0</v>
          </cell>
          <cell r="CO1106">
            <v>75628.870557600021</v>
          </cell>
          <cell r="CP1106">
            <v>110666.48461891204</v>
          </cell>
          <cell r="CQ1106">
            <v>0</v>
          </cell>
          <cell r="CR1106">
            <v>117064.33542770057</v>
          </cell>
          <cell r="CS1106">
            <v>0</v>
          </cell>
          <cell r="CT1106">
            <v>0</v>
          </cell>
          <cell r="CU1106">
            <v>0</v>
          </cell>
          <cell r="CW1106">
            <v>0</v>
          </cell>
          <cell r="CX1106">
            <v>0</v>
          </cell>
          <cell r="CY1106">
            <v>0</v>
          </cell>
          <cell r="CZ1106">
            <v>0</v>
          </cell>
          <cell r="DA1106">
            <v>0</v>
          </cell>
          <cell r="DB1106">
            <v>0</v>
          </cell>
          <cell r="DC1106">
            <v>0</v>
          </cell>
          <cell r="DD1106">
            <v>0</v>
          </cell>
          <cell r="DE1106">
            <v>0</v>
          </cell>
          <cell r="DF1106">
            <v>0</v>
          </cell>
          <cell r="DG1106">
            <v>0</v>
          </cell>
          <cell r="DI1106">
            <v>0</v>
          </cell>
          <cell r="DJ1106">
            <v>0</v>
          </cell>
          <cell r="DK1106">
            <v>0</v>
          </cell>
          <cell r="DL1106">
            <v>0</v>
          </cell>
          <cell r="DM1106">
            <v>0</v>
          </cell>
          <cell r="DN1106">
            <v>0</v>
          </cell>
          <cell r="DO1106">
            <v>0</v>
          </cell>
          <cell r="DP1106">
            <v>0</v>
          </cell>
          <cell r="DQ1106">
            <v>0</v>
          </cell>
          <cell r="DR1106">
            <v>0</v>
          </cell>
          <cell r="DS1106">
            <v>0</v>
          </cell>
          <cell r="DU1106" t="str">
            <v>WCC 8AMPK-12-014</v>
          </cell>
          <cell r="DV1106">
            <v>0</v>
          </cell>
          <cell r="DW1106">
            <v>0</v>
          </cell>
          <cell r="DX1106">
            <v>4</v>
          </cell>
          <cell r="DY1106">
            <v>257000</v>
          </cell>
          <cell r="DZ1106">
            <v>303359.69060421264</v>
          </cell>
          <cell r="EB1106">
            <v>303359.69060421264</v>
          </cell>
          <cell r="EC1106" t="str">
            <v>Def</v>
          </cell>
          <cell r="ED1106" t="str">
            <v>Local Recreational Facilities</v>
          </cell>
        </row>
        <row r="1107">
          <cell r="D1107" t="str">
            <v>PC2130377</v>
          </cell>
          <cell r="E1107" t="str">
            <v>Toilets Renewals</v>
          </cell>
          <cell r="F1107" t="str">
            <v>Auckland Council</v>
          </cell>
          <cell r="G1107" t="str">
            <v>Parks, sports and recreation</v>
          </cell>
          <cell r="H1107" t="str">
            <v>E170805</v>
          </cell>
          <cell r="I1107" t="str">
            <v>Local and sports parks - south management</v>
          </cell>
          <cell r="J1107" t="str">
            <v>Lifestyle and culture</v>
          </cell>
          <cell r="K1107" t="str">
            <v>Local parks services</v>
          </cell>
          <cell r="L1107" t="str">
            <v>Local parks</v>
          </cell>
          <cell r="M1107" t="str">
            <v>Local activities</v>
          </cell>
          <cell r="N1107" t="str">
            <v>Local parks services</v>
          </cell>
          <cell r="O1107" t="str">
            <v>Local parks</v>
          </cell>
          <cell r="P1107" t="str">
            <v>Lifestyle and culture</v>
          </cell>
          <cell r="Q1107" t="str">
            <v>Local parks services</v>
          </cell>
          <cell r="R1107" t="str">
            <v>Local parks</v>
          </cell>
          <cell r="S1107" t="str">
            <v>A1241205</v>
          </cell>
          <cell r="T1107" t="str">
            <v>A1241205</v>
          </cell>
          <cell r="U1107" t="str">
            <v>Local parks</v>
          </cell>
          <cell r="V1107" t="str">
            <v>L105</v>
          </cell>
          <cell r="W1107" t="str">
            <v>Devonport-Takapuna</v>
          </cell>
          <cell r="X1107" t="str">
            <v>PL40810</v>
          </cell>
          <cell r="Y1107" t="str">
            <v>Expense</v>
          </cell>
          <cell r="Z1107">
            <v>20120701</v>
          </cell>
          <cell r="AA1107">
            <v>20130630</v>
          </cell>
          <cell r="AB1107">
            <v>1</v>
          </cell>
          <cell r="AC1107" t="str">
            <v>Programme</v>
          </cell>
          <cell r="AD1107">
            <v>0</v>
          </cell>
          <cell r="AE1107">
            <v>0</v>
          </cell>
          <cell r="AF1107">
            <v>0</v>
          </cell>
          <cell r="AG1107">
            <v>1</v>
          </cell>
          <cell r="AH1107">
            <v>2</v>
          </cell>
          <cell r="AI1107" t="str">
            <v>Local &amp; Sports Parks</v>
          </cell>
          <cell r="AJ1107" t="str">
            <v>Buildings (Capex)</v>
          </cell>
          <cell r="AK1107">
            <v>75</v>
          </cell>
          <cell r="AM1107">
            <v>1</v>
          </cell>
          <cell r="AT1107">
            <v>430000</v>
          </cell>
          <cell r="BD1107">
            <v>3.1E-2</v>
          </cell>
          <cell r="BE1107">
            <v>6.1930000000000041E-2</v>
          </cell>
          <cell r="BF1107">
            <v>9.3787900000000146E-2</v>
          </cell>
          <cell r="BG1107">
            <v>0.12878911280000027</v>
          </cell>
          <cell r="BH1107">
            <v>0.16491036440960039</v>
          </cell>
          <cell r="BI1107">
            <v>0.19869276497747879</v>
          </cell>
          <cell r="BJ1107">
            <v>0.23225616239684821</v>
          </cell>
          <cell r="BK1107">
            <v>0.27045610343115034</v>
          </cell>
          <cell r="BL1107">
            <v>0.31238115484437823</v>
          </cell>
          <cell r="BM1107">
            <v>0.35568973295424255</v>
          </cell>
          <cell r="BN1107">
            <v>0</v>
          </cell>
          <cell r="BO1107">
            <v>13330</v>
          </cell>
          <cell r="BP1107">
            <v>0</v>
          </cell>
          <cell r="BQ1107">
            <v>0</v>
          </cell>
          <cell r="BR1107">
            <v>0</v>
          </cell>
          <cell r="BS1107">
            <v>0</v>
          </cell>
          <cell r="BT1107">
            <v>0</v>
          </cell>
          <cell r="BU1107">
            <v>0</v>
          </cell>
          <cell r="BV1107">
            <v>0</v>
          </cell>
          <cell r="BW1107">
            <v>0</v>
          </cell>
          <cell r="BX1107">
            <v>0</v>
          </cell>
          <cell r="BY1107">
            <v>0</v>
          </cell>
          <cell r="BZ1107">
            <v>443330</v>
          </cell>
          <cell r="CA1107">
            <v>0</v>
          </cell>
          <cell r="CB1107">
            <v>0</v>
          </cell>
          <cell r="CC1107">
            <v>0</v>
          </cell>
          <cell r="CD1107">
            <v>0</v>
          </cell>
          <cell r="CE1107">
            <v>0</v>
          </cell>
          <cell r="CF1107">
            <v>0</v>
          </cell>
          <cell r="CG1107">
            <v>0</v>
          </cell>
          <cell r="CH1107">
            <v>0</v>
          </cell>
          <cell r="CI1107">
            <v>0</v>
          </cell>
          <cell r="CK1107">
            <v>0</v>
          </cell>
          <cell r="CL1107">
            <v>0</v>
          </cell>
          <cell r="CM1107">
            <v>0</v>
          </cell>
          <cell r="CN1107">
            <v>0</v>
          </cell>
          <cell r="CO1107">
            <v>0</v>
          </cell>
          <cell r="CP1107">
            <v>0</v>
          </cell>
          <cell r="CQ1107">
            <v>0</v>
          </cell>
          <cell r="CR1107">
            <v>0</v>
          </cell>
          <cell r="CS1107">
            <v>0</v>
          </cell>
          <cell r="CT1107">
            <v>0</v>
          </cell>
          <cell r="CU1107">
            <v>0</v>
          </cell>
          <cell r="CW1107">
            <v>0</v>
          </cell>
          <cell r="CX1107">
            <v>0</v>
          </cell>
          <cell r="CY1107">
            <v>0</v>
          </cell>
          <cell r="CZ1107">
            <v>0</v>
          </cell>
          <cell r="DA1107">
            <v>0</v>
          </cell>
          <cell r="DB1107">
            <v>0</v>
          </cell>
          <cell r="DC1107">
            <v>0</v>
          </cell>
          <cell r="DD1107">
            <v>0</v>
          </cell>
          <cell r="DE1107">
            <v>0</v>
          </cell>
          <cell r="DF1107">
            <v>0</v>
          </cell>
          <cell r="DG1107">
            <v>0</v>
          </cell>
          <cell r="DI1107">
            <v>0</v>
          </cell>
          <cell r="DJ1107">
            <v>443330</v>
          </cell>
          <cell r="DK1107">
            <v>0</v>
          </cell>
          <cell r="DL1107">
            <v>0</v>
          </cell>
          <cell r="DM1107">
            <v>0</v>
          </cell>
          <cell r="DN1107">
            <v>0</v>
          </cell>
          <cell r="DO1107">
            <v>0</v>
          </cell>
          <cell r="DP1107">
            <v>0</v>
          </cell>
          <cell r="DQ1107">
            <v>0</v>
          </cell>
          <cell r="DR1107">
            <v>0</v>
          </cell>
          <cell r="DS1107">
            <v>0</v>
          </cell>
          <cell r="DU1107" t="str">
            <v>MCC 7031CFM00642</v>
          </cell>
          <cell r="DV1107">
            <v>0</v>
          </cell>
          <cell r="DW1107">
            <v>0</v>
          </cell>
          <cell r="DX1107">
            <v>4</v>
          </cell>
          <cell r="DY1107">
            <v>430000</v>
          </cell>
          <cell r="DZ1107">
            <v>443330</v>
          </cell>
          <cell r="EB1107">
            <v>443330</v>
          </cell>
          <cell r="EC1107" t="str">
            <v>Def</v>
          </cell>
          <cell r="ED1107" t="str">
            <v>Local Recreational Facilities</v>
          </cell>
        </row>
        <row r="1108">
          <cell r="D1108" t="str">
            <v>PC2130377</v>
          </cell>
          <cell r="E1108" t="str">
            <v>Toilets Renewals</v>
          </cell>
          <cell r="F1108" t="str">
            <v>Auckland Council</v>
          </cell>
          <cell r="G1108" t="str">
            <v>Parks, sports and recreation</v>
          </cell>
          <cell r="H1108" t="str">
            <v>E170805</v>
          </cell>
          <cell r="I1108" t="str">
            <v>Local and sports parks - south management</v>
          </cell>
          <cell r="J1108" t="str">
            <v>Lifestyle and culture</v>
          </cell>
          <cell r="K1108" t="str">
            <v>Local parks services</v>
          </cell>
          <cell r="L1108" t="str">
            <v>Local parks</v>
          </cell>
          <cell r="M1108" t="str">
            <v>Local activities</v>
          </cell>
          <cell r="N1108" t="str">
            <v>Local parks services</v>
          </cell>
          <cell r="O1108" t="str">
            <v>Local parks</v>
          </cell>
          <cell r="P1108" t="str">
            <v>Lifestyle and culture</v>
          </cell>
          <cell r="Q1108" t="str">
            <v>Local parks services</v>
          </cell>
          <cell r="R1108" t="str">
            <v>Local parks</v>
          </cell>
          <cell r="S1108" t="str">
            <v>A1241205</v>
          </cell>
          <cell r="T1108" t="str">
            <v>A1241205</v>
          </cell>
          <cell r="U1108" t="str">
            <v>Local parks</v>
          </cell>
          <cell r="V1108" t="str">
            <v>L135</v>
          </cell>
          <cell r="W1108" t="str">
            <v>Kaipatiki</v>
          </cell>
          <cell r="X1108" t="str">
            <v>PL40810</v>
          </cell>
          <cell r="Y1108" t="str">
            <v>Expense</v>
          </cell>
          <cell r="Z1108">
            <v>20120701</v>
          </cell>
          <cell r="AA1108">
            <v>20130630</v>
          </cell>
          <cell r="AB1108">
            <v>1</v>
          </cell>
          <cell r="AC1108" t="str">
            <v>Programme</v>
          </cell>
          <cell r="AD1108">
            <v>0</v>
          </cell>
          <cell r="AE1108">
            <v>0</v>
          </cell>
          <cell r="AF1108">
            <v>0</v>
          </cell>
          <cell r="AG1108">
            <v>1</v>
          </cell>
          <cell r="AH1108">
            <v>2</v>
          </cell>
          <cell r="AI1108" t="str">
            <v>Local &amp; Sports Parks</v>
          </cell>
          <cell r="AJ1108" t="str">
            <v>Buildings (Capex)</v>
          </cell>
          <cell r="AK1108">
            <v>75</v>
          </cell>
          <cell r="AM1108">
            <v>1</v>
          </cell>
          <cell r="AT1108">
            <v>398677.94449999998</v>
          </cell>
          <cell r="BD1108">
            <v>3.1E-2</v>
          </cell>
          <cell r="BE1108">
            <v>6.1930000000000041E-2</v>
          </cell>
          <cell r="BF1108">
            <v>9.3787900000000146E-2</v>
          </cell>
          <cell r="BG1108">
            <v>0.12878911280000027</v>
          </cell>
          <cell r="BH1108">
            <v>0.16491036440960039</v>
          </cell>
          <cell r="BI1108">
            <v>0.19869276497747879</v>
          </cell>
          <cell r="BJ1108">
            <v>0.23225616239684821</v>
          </cell>
          <cell r="BK1108">
            <v>0.27045610343115034</v>
          </cell>
          <cell r="BL1108">
            <v>0.31238115484437823</v>
          </cell>
          <cell r="BM1108">
            <v>0.35568973295424255</v>
          </cell>
          <cell r="BN1108">
            <v>0</v>
          </cell>
          <cell r="BO1108">
            <v>12359.0162795</v>
          </cell>
          <cell r="BP1108">
            <v>0</v>
          </cell>
          <cell r="BQ1108">
            <v>0</v>
          </cell>
          <cell r="BR1108">
            <v>0</v>
          </cell>
          <cell r="BS1108">
            <v>0</v>
          </cell>
          <cell r="BT1108">
            <v>0</v>
          </cell>
          <cell r="BU1108">
            <v>0</v>
          </cell>
          <cell r="BV1108">
            <v>0</v>
          </cell>
          <cell r="BW1108">
            <v>0</v>
          </cell>
          <cell r="BX1108">
            <v>0</v>
          </cell>
          <cell r="BY1108">
            <v>0</v>
          </cell>
          <cell r="BZ1108">
            <v>411036.96077949996</v>
          </cell>
          <cell r="CA1108">
            <v>0</v>
          </cell>
          <cell r="CB1108">
            <v>0</v>
          </cell>
          <cell r="CC1108">
            <v>0</v>
          </cell>
          <cell r="CD1108">
            <v>0</v>
          </cell>
          <cell r="CE1108">
            <v>0</v>
          </cell>
          <cell r="CF1108">
            <v>0</v>
          </cell>
          <cell r="CG1108">
            <v>0</v>
          </cell>
          <cell r="CH1108">
            <v>0</v>
          </cell>
          <cell r="CI1108">
            <v>0</v>
          </cell>
          <cell r="CK1108">
            <v>0</v>
          </cell>
          <cell r="CL1108">
            <v>0</v>
          </cell>
          <cell r="CM1108">
            <v>0</v>
          </cell>
          <cell r="CN1108">
            <v>0</v>
          </cell>
          <cell r="CO1108">
            <v>0</v>
          </cell>
          <cell r="CP1108">
            <v>0</v>
          </cell>
          <cell r="CQ1108">
            <v>0</v>
          </cell>
          <cell r="CR1108">
            <v>0</v>
          </cell>
          <cell r="CS1108">
            <v>0</v>
          </cell>
          <cell r="CT1108">
            <v>0</v>
          </cell>
          <cell r="CU1108">
            <v>0</v>
          </cell>
          <cell r="CW1108">
            <v>0</v>
          </cell>
          <cell r="CX1108">
            <v>0</v>
          </cell>
          <cell r="CY1108">
            <v>0</v>
          </cell>
          <cell r="CZ1108">
            <v>0</v>
          </cell>
          <cell r="DA1108">
            <v>0</v>
          </cell>
          <cell r="DB1108">
            <v>0</v>
          </cell>
          <cell r="DC1108">
            <v>0</v>
          </cell>
          <cell r="DD1108">
            <v>0</v>
          </cell>
          <cell r="DE1108">
            <v>0</v>
          </cell>
          <cell r="DF1108">
            <v>0</v>
          </cell>
          <cell r="DG1108">
            <v>0</v>
          </cell>
          <cell r="DI1108">
            <v>0</v>
          </cell>
          <cell r="DJ1108">
            <v>411036.96077949996</v>
          </cell>
          <cell r="DK1108">
            <v>0</v>
          </cell>
          <cell r="DL1108">
            <v>0</v>
          </cell>
          <cell r="DM1108">
            <v>0</v>
          </cell>
          <cell r="DN1108">
            <v>0</v>
          </cell>
          <cell r="DO1108">
            <v>0</v>
          </cell>
          <cell r="DP1108">
            <v>0</v>
          </cell>
          <cell r="DQ1108">
            <v>0</v>
          </cell>
          <cell r="DR1108">
            <v>0</v>
          </cell>
          <cell r="DS1108">
            <v>0</v>
          </cell>
          <cell r="DU1108" t="str">
            <v>MCC 7031CFM00642</v>
          </cell>
          <cell r="DV1108">
            <v>0</v>
          </cell>
          <cell r="DW1108">
            <v>0</v>
          </cell>
          <cell r="DX1108">
            <v>4</v>
          </cell>
          <cell r="DY1108">
            <v>398677.94449999998</v>
          </cell>
          <cell r="DZ1108">
            <v>411036.96077949996</v>
          </cell>
          <cell r="EB1108">
            <v>411036.96077949996</v>
          </cell>
          <cell r="EC1108" t="str">
            <v>Def</v>
          </cell>
          <cell r="ED1108" t="str">
            <v>Local Recreational Facilities</v>
          </cell>
        </row>
        <row r="1109">
          <cell r="D1109" t="str">
            <v>PC2130377</v>
          </cell>
          <cell r="E1109" t="str">
            <v>Toilets Renewals</v>
          </cell>
          <cell r="F1109" t="str">
            <v>Auckland Council</v>
          </cell>
          <cell r="G1109" t="str">
            <v>Parks, sports and recreation</v>
          </cell>
          <cell r="H1109" t="str">
            <v>E170805</v>
          </cell>
          <cell r="I1109" t="str">
            <v>Local and sports parks - south management</v>
          </cell>
          <cell r="J1109" t="str">
            <v>Lifestyle and culture</v>
          </cell>
          <cell r="K1109" t="str">
            <v>Local parks services</v>
          </cell>
          <cell r="L1109" t="str">
            <v>Local parks</v>
          </cell>
          <cell r="M1109" t="str">
            <v>Local activities</v>
          </cell>
          <cell r="N1109" t="str">
            <v>Local parks services</v>
          </cell>
          <cell r="O1109" t="str">
            <v>Local parks</v>
          </cell>
          <cell r="P1109" t="str">
            <v>Lifestyle and culture</v>
          </cell>
          <cell r="Q1109" t="str">
            <v>Local parks services</v>
          </cell>
          <cell r="R1109" t="str">
            <v>Local parks</v>
          </cell>
          <cell r="S1109" t="str">
            <v>A1241205</v>
          </cell>
          <cell r="T1109" t="str">
            <v>A1241205</v>
          </cell>
          <cell r="U1109" t="str">
            <v>Local parks</v>
          </cell>
          <cell r="V1109" t="str">
            <v>L180</v>
          </cell>
          <cell r="W1109" t="str">
            <v>Upper Harbour</v>
          </cell>
          <cell r="X1109" t="str">
            <v>PL40810</v>
          </cell>
          <cell r="Y1109" t="str">
            <v>Expense</v>
          </cell>
          <cell r="Z1109">
            <v>20120701</v>
          </cell>
          <cell r="AA1109">
            <v>20130630</v>
          </cell>
          <cell r="AB1109">
            <v>1</v>
          </cell>
          <cell r="AC1109" t="str">
            <v>Programme</v>
          </cell>
          <cell r="AD1109">
            <v>0</v>
          </cell>
          <cell r="AE1109">
            <v>0</v>
          </cell>
          <cell r="AF1109">
            <v>0</v>
          </cell>
          <cell r="AG1109">
            <v>1</v>
          </cell>
          <cell r="AH1109">
            <v>2</v>
          </cell>
          <cell r="AI1109" t="str">
            <v>Local &amp; Sports Parks</v>
          </cell>
          <cell r="AJ1109" t="str">
            <v>Buildings (Capex)</v>
          </cell>
          <cell r="AK1109">
            <v>75</v>
          </cell>
          <cell r="AM1109">
            <v>1</v>
          </cell>
          <cell r="AT1109">
            <v>450000</v>
          </cell>
          <cell r="BD1109">
            <v>3.1E-2</v>
          </cell>
          <cell r="BE1109">
            <v>6.1930000000000041E-2</v>
          </cell>
          <cell r="BF1109">
            <v>9.3787900000000146E-2</v>
          </cell>
          <cell r="BG1109">
            <v>0.12878911280000027</v>
          </cell>
          <cell r="BH1109">
            <v>0.16491036440960039</v>
          </cell>
          <cell r="BI1109">
            <v>0.19869276497747879</v>
          </cell>
          <cell r="BJ1109">
            <v>0.23225616239684821</v>
          </cell>
          <cell r="BK1109">
            <v>0.27045610343115034</v>
          </cell>
          <cell r="BL1109">
            <v>0.31238115484437823</v>
          </cell>
          <cell r="BM1109">
            <v>0.35568973295424255</v>
          </cell>
          <cell r="BN1109">
            <v>0</v>
          </cell>
          <cell r="BO1109">
            <v>13950</v>
          </cell>
          <cell r="BP1109">
            <v>0</v>
          </cell>
          <cell r="BQ1109">
            <v>0</v>
          </cell>
          <cell r="BR1109">
            <v>0</v>
          </cell>
          <cell r="BS1109">
            <v>0</v>
          </cell>
          <cell r="BT1109">
            <v>0</v>
          </cell>
          <cell r="BU1109">
            <v>0</v>
          </cell>
          <cell r="BV1109">
            <v>0</v>
          </cell>
          <cell r="BW1109">
            <v>0</v>
          </cell>
          <cell r="BX1109">
            <v>0</v>
          </cell>
          <cell r="BY1109">
            <v>0</v>
          </cell>
          <cell r="BZ1109">
            <v>463950</v>
          </cell>
          <cell r="CA1109">
            <v>0</v>
          </cell>
          <cell r="CB1109">
            <v>0</v>
          </cell>
          <cell r="CC1109">
            <v>0</v>
          </cell>
          <cell r="CD1109">
            <v>0</v>
          </cell>
          <cell r="CE1109">
            <v>0</v>
          </cell>
          <cell r="CF1109">
            <v>0</v>
          </cell>
          <cell r="CG1109">
            <v>0</v>
          </cell>
          <cell r="CH1109">
            <v>0</v>
          </cell>
          <cell r="CI1109">
            <v>0</v>
          </cell>
          <cell r="CK1109">
            <v>0</v>
          </cell>
          <cell r="CL1109">
            <v>0</v>
          </cell>
          <cell r="CM1109">
            <v>0</v>
          </cell>
          <cell r="CN1109">
            <v>0</v>
          </cell>
          <cell r="CO1109">
            <v>0</v>
          </cell>
          <cell r="CP1109">
            <v>0</v>
          </cell>
          <cell r="CQ1109">
            <v>0</v>
          </cell>
          <cell r="CR1109">
            <v>0</v>
          </cell>
          <cell r="CS1109">
            <v>0</v>
          </cell>
          <cell r="CT1109">
            <v>0</v>
          </cell>
          <cell r="CU1109">
            <v>0</v>
          </cell>
          <cell r="CW1109">
            <v>0</v>
          </cell>
          <cell r="CX1109">
            <v>0</v>
          </cell>
          <cell r="CY1109">
            <v>0</v>
          </cell>
          <cell r="CZ1109">
            <v>0</v>
          </cell>
          <cell r="DA1109">
            <v>0</v>
          </cell>
          <cell r="DB1109">
            <v>0</v>
          </cell>
          <cell r="DC1109">
            <v>0</v>
          </cell>
          <cell r="DD1109">
            <v>0</v>
          </cell>
          <cell r="DE1109">
            <v>0</v>
          </cell>
          <cell r="DF1109">
            <v>0</v>
          </cell>
          <cell r="DG1109">
            <v>0</v>
          </cell>
          <cell r="DI1109">
            <v>0</v>
          </cell>
          <cell r="DJ1109">
            <v>463950</v>
          </cell>
          <cell r="DK1109">
            <v>0</v>
          </cell>
          <cell r="DL1109">
            <v>0</v>
          </cell>
          <cell r="DM1109">
            <v>0</v>
          </cell>
          <cell r="DN1109">
            <v>0</v>
          </cell>
          <cell r="DO1109">
            <v>0</v>
          </cell>
          <cell r="DP1109">
            <v>0</v>
          </cell>
          <cell r="DQ1109">
            <v>0</v>
          </cell>
          <cell r="DR1109">
            <v>0</v>
          </cell>
          <cell r="DS1109">
            <v>0</v>
          </cell>
          <cell r="DU1109" t="str">
            <v>MCC 7031CFM00642</v>
          </cell>
          <cell r="DV1109">
            <v>0</v>
          </cell>
          <cell r="DW1109">
            <v>0</v>
          </cell>
          <cell r="DX1109">
            <v>4</v>
          </cell>
          <cell r="DY1109">
            <v>450000</v>
          </cell>
          <cell r="DZ1109">
            <v>463950</v>
          </cell>
          <cell r="EB1109">
            <v>463950</v>
          </cell>
          <cell r="EC1109" t="str">
            <v>Def</v>
          </cell>
          <cell r="ED1109" t="str">
            <v>Local Recreational Facilities</v>
          </cell>
        </row>
        <row r="1110">
          <cell r="D1110" t="str">
            <v>PC2130377</v>
          </cell>
          <cell r="E1110" t="str">
            <v>Toilets Renewals</v>
          </cell>
          <cell r="F1110" t="str">
            <v>Auckland Council</v>
          </cell>
          <cell r="G1110" t="str">
            <v>Parks, sports and recreation</v>
          </cell>
          <cell r="H1110" t="str">
            <v>E170805</v>
          </cell>
          <cell r="I1110" t="str">
            <v>Local and sports parks - south management</v>
          </cell>
          <cell r="J1110" t="str">
            <v>Lifestyle and culture</v>
          </cell>
          <cell r="K1110" t="str">
            <v>Local parks services</v>
          </cell>
          <cell r="L1110" t="str">
            <v>Local parks</v>
          </cell>
          <cell r="M1110" t="str">
            <v>Local activities</v>
          </cell>
          <cell r="N1110" t="str">
            <v>Local parks services</v>
          </cell>
          <cell r="O1110" t="str">
            <v>Local parks</v>
          </cell>
          <cell r="P1110" t="str">
            <v>Lifestyle and culture</v>
          </cell>
          <cell r="Q1110" t="str">
            <v>Local parks services</v>
          </cell>
          <cell r="R1110" t="str">
            <v>Local parks</v>
          </cell>
          <cell r="S1110" t="str">
            <v>A1241205</v>
          </cell>
          <cell r="T1110" t="str">
            <v>A1241205</v>
          </cell>
          <cell r="U1110" t="str">
            <v>Local parks</v>
          </cell>
          <cell r="V1110" t="str">
            <v>L210</v>
          </cell>
          <cell r="W1110" t="str">
            <v>Other (Unallocated)</v>
          </cell>
          <cell r="X1110" t="str">
            <v>PL40810</v>
          </cell>
          <cell r="Y1110" t="str">
            <v>Expense</v>
          </cell>
          <cell r="Z1110">
            <v>20130701</v>
          </cell>
          <cell r="AA1110">
            <v>20220630</v>
          </cell>
          <cell r="AB1110">
            <v>1</v>
          </cell>
          <cell r="AC1110" t="str">
            <v>Programme</v>
          </cell>
          <cell r="AD1110">
            <v>0</v>
          </cell>
          <cell r="AE1110">
            <v>0</v>
          </cell>
          <cell r="AF1110">
            <v>0</v>
          </cell>
          <cell r="AG1110">
            <v>1</v>
          </cell>
          <cell r="AH1110">
            <v>2</v>
          </cell>
          <cell r="AI1110" t="str">
            <v>Local &amp; Sports Parks</v>
          </cell>
          <cell r="AJ1110" t="str">
            <v>Buildings (Capex)</v>
          </cell>
          <cell r="AK1110">
            <v>75</v>
          </cell>
          <cell r="AM1110">
            <v>1</v>
          </cell>
          <cell r="AT1110">
            <v>0</v>
          </cell>
          <cell r="AU1110">
            <v>550233.92339999997</v>
          </cell>
          <cell r="AV1110">
            <v>499849.049</v>
          </cell>
          <cell r="AW1110">
            <v>450112.04340000002</v>
          </cell>
          <cell r="AX1110">
            <v>650128.74509999994</v>
          </cell>
          <cell r="AY1110">
            <v>749732.87730000005</v>
          </cell>
          <cell r="AZ1110">
            <v>900094.65300000005</v>
          </cell>
          <cell r="BA1110">
            <v>600000</v>
          </cell>
          <cell r="BB1110">
            <v>600000</v>
          </cell>
          <cell r="BC1110">
            <v>600000</v>
          </cell>
          <cell r="BD1110">
            <v>3.1E-2</v>
          </cell>
          <cell r="BE1110">
            <v>6.1930000000000041E-2</v>
          </cell>
          <cell r="BF1110">
            <v>9.3787900000000146E-2</v>
          </cell>
          <cell r="BG1110">
            <v>0.12878911280000027</v>
          </cell>
          <cell r="BH1110">
            <v>0.16491036440960039</v>
          </cell>
          <cell r="BI1110">
            <v>0.19869276497747879</v>
          </cell>
          <cell r="BJ1110">
            <v>0.23225616239684821</v>
          </cell>
          <cell r="BK1110">
            <v>0.27045610343115034</v>
          </cell>
          <cell r="BL1110">
            <v>0.31238115484437823</v>
          </cell>
          <cell r="BM1110">
            <v>0.35568973295424255</v>
          </cell>
          <cell r="BN1110">
            <v>0</v>
          </cell>
          <cell r="BO1110">
            <v>0</v>
          </cell>
          <cell r="BP1110">
            <v>34075.986876162024</v>
          </cell>
          <cell r="BQ1110">
            <v>46879.792622707173</v>
          </cell>
          <cell r="BR1110">
            <v>57969.53073008122</v>
          </cell>
          <cell r="BS1110">
            <v>107212.96826759719</v>
          </cell>
          <cell r="BT1110">
            <v>148966.49838525784</v>
          </cell>
          <cell r="BU1110">
            <v>209052.52989970276</v>
          </cell>
          <cell r="BV1110">
            <v>162273.66205869021</v>
          </cell>
          <cell r="BW1110">
            <v>187428.69290662694</v>
          </cell>
          <cell r="BX1110">
            <v>213413.83977254553</v>
          </cell>
          <cell r="BY1110">
            <v>0</v>
          </cell>
          <cell r="BZ1110">
            <v>0</v>
          </cell>
          <cell r="CA1110">
            <v>584309.91027616197</v>
          </cell>
          <cell r="CB1110">
            <v>546728.8416227072</v>
          </cell>
          <cell r="CC1110">
            <v>508081.57413008122</v>
          </cell>
          <cell r="CD1110">
            <v>757341.71336759708</v>
          </cell>
          <cell r="CE1110">
            <v>898699.37568525784</v>
          </cell>
          <cell r="CF1110">
            <v>1109147.1828997028</v>
          </cell>
          <cell r="CG1110">
            <v>762273.66205869021</v>
          </cell>
          <cell r="CH1110">
            <v>787428.69290662697</v>
          </cell>
          <cell r="CI1110">
            <v>813413.8397725455</v>
          </cell>
          <cell r="CK1110">
            <v>0</v>
          </cell>
          <cell r="CL1110">
            <v>0</v>
          </cell>
          <cell r="CM1110">
            <v>0</v>
          </cell>
          <cell r="CN1110">
            <v>0</v>
          </cell>
          <cell r="CO1110">
            <v>0</v>
          </cell>
          <cell r="CP1110">
            <v>0</v>
          </cell>
          <cell r="CQ1110">
            <v>0</v>
          </cell>
          <cell r="CR1110">
            <v>0</v>
          </cell>
          <cell r="CS1110">
            <v>0</v>
          </cell>
          <cell r="CT1110">
            <v>0</v>
          </cell>
          <cell r="CU1110">
            <v>0</v>
          </cell>
          <cell r="CW1110">
            <v>0</v>
          </cell>
          <cell r="CX1110">
            <v>0</v>
          </cell>
          <cell r="CY1110">
            <v>0</v>
          </cell>
          <cell r="CZ1110">
            <v>0</v>
          </cell>
          <cell r="DA1110">
            <v>0</v>
          </cell>
          <cell r="DB1110">
            <v>0</v>
          </cell>
          <cell r="DC1110">
            <v>0</v>
          </cell>
          <cell r="DD1110">
            <v>0</v>
          </cell>
          <cell r="DE1110">
            <v>0</v>
          </cell>
          <cell r="DF1110">
            <v>0</v>
          </cell>
          <cell r="DG1110">
            <v>0</v>
          </cell>
          <cell r="DI1110">
            <v>0</v>
          </cell>
          <cell r="DJ1110">
            <v>0</v>
          </cell>
          <cell r="DK1110">
            <v>584309.91027616197</v>
          </cell>
          <cell r="DL1110">
            <v>546728.8416227072</v>
          </cell>
          <cell r="DM1110">
            <v>508081.57413008122</v>
          </cell>
          <cell r="DN1110">
            <v>757341.71336759708</v>
          </cell>
          <cell r="DO1110">
            <v>898699.37568525784</v>
          </cell>
          <cell r="DP1110">
            <v>1109147.1828997028</v>
          </cell>
          <cell r="DQ1110">
            <v>762273.66205869021</v>
          </cell>
          <cell r="DR1110">
            <v>787428.69290662697</v>
          </cell>
          <cell r="DS1110">
            <v>813413.8397725455</v>
          </cell>
          <cell r="DU1110" t="str">
            <v>MCC 7031CFM00642</v>
          </cell>
          <cell r="DV1110">
            <v>0</v>
          </cell>
          <cell r="DW1110">
            <v>0</v>
          </cell>
          <cell r="DX1110">
            <v>4</v>
          </cell>
          <cell r="DY1110">
            <v>5600151.2911999999</v>
          </cell>
          <cell r="DZ1110">
            <v>6767424.7927193725</v>
          </cell>
          <cell r="EB1110">
            <v>6767424.7927193725</v>
          </cell>
          <cell r="EC1110" t="str">
            <v>Def</v>
          </cell>
          <cell r="ED1110" t="str">
            <v>Local Recreational Facilities</v>
          </cell>
        </row>
        <row r="1111">
          <cell r="D1111" t="str">
            <v>PC2130378</v>
          </cell>
          <cell r="E1111" t="str">
            <v>Toilets and Changing Fac LOS</v>
          </cell>
          <cell r="F1111" t="str">
            <v>Auckland Council</v>
          </cell>
          <cell r="G1111" t="str">
            <v>Parks, sports and recreation</v>
          </cell>
          <cell r="H1111" t="str">
            <v>E171205</v>
          </cell>
          <cell r="I1111" t="str">
            <v>Local and sports parks - north management</v>
          </cell>
          <cell r="J1111" t="str">
            <v>Lifestyle and culture</v>
          </cell>
          <cell r="K1111" t="str">
            <v>Local parks services</v>
          </cell>
          <cell r="L1111" t="str">
            <v>Local parks</v>
          </cell>
          <cell r="M1111" t="str">
            <v>Local activities</v>
          </cell>
          <cell r="N1111" t="str">
            <v>Local parks services</v>
          </cell>
          <cell r="O1111" t="str">
            <v>Local parks</v>
          </cell>
          <cell r="P1111" t="str">
            <v>Lifestyle and culture</v>
          </cell>
          <cell r="Q1111" t="str">
            <v>Local parks services</v>
          </cell>
          <cell r="R1111" t="str">
            <v>Local parks</v>
          </cell>
          <cell r="S1111" t="str">
            <v>A1241205</v>
          </cell>
          <cell r="T1111" t="str">
            <v>A1241205</v>
          </cell>
          <cell r="U1111" t="str">
            <v>Local parks</v>
          </cell>
          <cell r="V1111" t="str">
            <v>L105</v>
          </cell>
          <cell r="W1111" t="str">
            <v>Devonport-Takapuna</v>
          </cell>
          <cell r="X1111" t="str">
            <v>PL40810</v>
          </cell>
          <cell r="Y1111" t="str">
            <v>Expense</v>
          </cell>
          <cell r="Z1111">
            <v>20150701</v>
          </cell>
          <cell r="AA1111">
            <v>20220630</v>
          </cell>
          <cell r="AB1111">
            <v>1</v>
          </cell>
          <cell r="AC1111" t="str">
            <v>Programme</v>
          </cell>
          <cell r="AD1111">
            <v>1</v>
          </cell>
          <cell r="AE1111">
            <v>0</v>
          </cell>
          <cell r="AF1111">
            <v>0</v>
          </cell>
          <cell r="AG1111">
            <v>0</v>
          </cell>
          <cell r="AH1111">
            <v>2</v>
          </cell>
          <cell r="AI1111" t="str">
            <v>Local &amp; Sports Parks</v>
          </cell>
          <cell r="AJ1111" t="str">
            <v>Buildings (Capex)</v>
          </cell>
          <cell r="AK1111">
            <v>75</v>
          </cell>
          <cell r="AM1111">
            <v>1</v>
          </cell>
          <cell r="AT1111">
            <v>0</v>
          </cell>
          <cell r="AW1111">
            <v>100024.8985</v>
          </cell>
          <cell r="AX1111">
            <v>200010.75112</v>
          </cell>
          <cell r="AY1111">
            <v>99964.38364</v>
          </cell>
          <cell r="AZ1111">
            <v>100010.51700000001</v>
          </cell>
          <cell r="BA1111">
            <v>100000</v>
          </cell>
          <cell r="BB1111">
            <v>100000</v>
          </cell>
          <cell r="BC1111">
            <v>100000</v>
          </cell>
          <cell r="BD1111">
            <v>3.1E-2</v>
          </cell>
          <cell r="BE1111">
            <v>6.1930000000000041E-2</v>
          </cell>
          <cell r="BF1111">
            <v>9.3787900000000146E-2</v>
          </cell>
          <cell r="BG1111">
            <v>0.12878911280000027</v>
          </cell>
          <cell r="BH1111">
            <v>0.16491036440960039</v>
          </cell>
          <cell r="BI1111">
            <v>0.19869276497747879</v>
          </cell>
          <cell r="BJ1111">
            <v>0.23225616239684821</v>
          </cell>
          <cell r="BK1111">
            <v>0.27045610343115034</v>
          </cell>
          <cell r="BL1111">
            <v>0.31238115484437823</v>
          </cell>
          <cell r="BM1111">
            <v>0.35568973295424255</v>
          </cell>
          <cell r="BN1111">
            <v>0</v>
          </cell>
          <cell r="BO1111">
            <v>0</v>
          </cell>
          <cell r="BP1111">
            <v>0</v>
          </cell>
          <cell r="BQ1111">
            <v>0</v>
          </cell>
          <cell r="BR1111">
            <v>12882.117935725077</v>
          </cell>
          <cell r="BS1111">
            <v>32983.845853037092</v>
          </cell>
          <cell r="BT1111">
            <v>19862.199784701046</v>
          </cell>
          <cell r="BU1111">
            <v>23228.058877744752</v>
          </cell>
          <cell r="BV1111">
            <v>27045.610343115033</v>
          </cell>
          <cell r="BW1111">
            <v>31238.115484437822</v>
          </cell>
          <cell r="BX1111">
            <v>35568.973295424257</v>
          </cell>
          <cell r="BY1111">
            <v>0</v>
          </cell>
          <cell r="BZ1111">
            <v>0</v>
          </cell>
          <cell r="CA1111">
            <v>0</v>
          </cell>
          <cell r="CB1111">
            <v>0</v>
          </cell>
          <cell r="CC1111">
            <v>112907.01643572508</v>
          </cell>
          <cell r="CD1111">
            <v>232994.59697303709</v>
          </cell>
          <cell r="CE1111">
            <v>119826.58342470105</v>
          </cell>
          <cell r="CF1111">
            <v>123238.57587774476</v>
          </cell>
          <cell r="CG1111">
            <v>127045.61034311503</v>
          </cell>
          <cell r="CH1111">
            <v>131238.11548443782</v>
          </cell>
          <cell r="CI1111">
            <v>135568.97329542425</v>
          </cell>
          <cell r="CK1111">
            <v>0</v>
          </cell>
          <cell r="CL1111">
            <v>0</v>
          </cell>
          <cell r="CM1111">
            <v>0</v>
          </cell>
          <cell r="CN1111">
            <v>0</v>
          </cell>
          <cell r="CO1111">
            <v>112907.01643572508</v>
          </cell>
          <cell r="CP1111">
            <v>232994.59697303709</v>
          </cell>
          <cell r="CQ1111">
            <v>119826.58342470105</v>
          </cell>
          <cell r="CR1111">
            <v>123238.57587774476</v>
          </cell>
          <cell r="CS1111">
            <v>127045.61034311503</v>
          </cell>
          <cell r="CT1111">
            <v>131238.11548443782</v>
          </cell>
          <cell r="CU1111">
            <v>135568.97329542425</v>
          </cell>
          <cell r="CW1111">
            <v>0</v>
          </cell>
          <cell r="CX1111">
            <v>0</v>
          </cell>
          <cell r="CY1111">
            <v>0</v>
          </cell>
          <cell r="CZ1111">
            <v>0</v>
          </cell>
          <cell r="DA1111">
            <v>0</v>
          </cell>
          <cell r="DB1111">
            <v>0</v>
          </cell>
          <cell r="DC1111">
            <v>0</v>
          </cell>
          <cell r="DD1111">
            <v>0</v>
          </cell>
          <cell r="DE1111">
            <v>0</v>
          </cell>
          <cell r="DF1111">
            <v>0</v>
          </cell>
          <cell r="DG1111">
            <v>0</v>
          </cell>
          <cell r="DI1111">
            <v>0</v>
          </cell>
          <cell r="DJ1111">
            <v>0</v>
          </cell>
          <cell r="DK1111">
            <v>0</v>
          </cell>
          <cell r="DL1111">
            <v>0</v>
          </cell>
          <cell r="DM1111">
            <v>0</v>
          </cell>
          <cell r="DN1111">
            <v>0</v>
          </cell>
          <cell r="DO1111">
            <v>0</v>
          </cell>
          <cell r="DP1111">
            <v>0</v>
          </cell>
          <cell r="DQ1111">
            <v>0</v>
          </cell>
          <cell r="DR1111">
            <v>0</v>
          </cell>
          <cell r="DS1111">
            <v>0</v>
          </cell>
          <cell r="DU1111" t="str">
            <v>MCC 7031CFM00643</v>
          </cell>
          <cell r="DV1111">
            <v>0</v>
          </cell>
          <cell r="DW1111">
            <v>0</v>
          </cell>
          <cell r="DX1111">
            <v>4</v>
          </cell>
          <cell r="DY1111">
            <v>800010.55025999993</v>
          </cell>
          <cell r="DZ1111">
            <v>982819.47183418507</v>
          </cell>
          <cell r="EB1111">
            <v>982819.47183418507</v>
          </cell>
          <cell r="EC1111" t="str">
            <v>Def</v>
          </cell>
          <cell r="ED1111" t="str">
            <v>Local Recreational Facilities</v>
          </cell>
        </row>
        <row r="1112">
          <cell r="D1112" t="str">
            <v>PC2130378</v>
          </cell>
          <cell r="E1112" t="str">
            <v>Toilets and Changing Fac LOS</v>
          </cell>
          <cell r="F1112" t="str">
            <v>Auckland Council</v>
          </cell>
          <cell r="G1112" t="str">
            <v>Parks, sports and recreation</v>
          </cell>
          <cell r="H1112" t="str">
            <v>E171205</v>
          </cell>
          <cell r="I1112" t="str">
            <v>Local and sports parks - north management</v>
          </cell>
          <cell r="J1112" t="str">
            <v>Lifestyle and culture</v>
          </cell>
          <cell r="K1112" t="str">
            <v>Local parks services</v>
          </cell>
          <cell r="L1112" t="str">
            <v>Local parks</v>
          </cell>
          <cell r="M1112" t="str">
            <v>Local activities</v>
          </cell>
          <cell r="N1112" t="str">
            <v>Local parks services</v>
          </cell>
          <cell r="O1112" t="str">
            <v>Local parks</v>
          </cell>
          <cell r="P1112" t="str">
            <v>Lifestyle and culture</v>
          </cell>
          <cell r="Q1112" t="str">
            <v>Local parks services</v>
          </cell>
          <cell r="R1112" t="str">
            <v>Local parks</v>
          </cell>
          <cell r="S1112" t="str">
            <v>A1241205</v>
          </cell>
          <cell r="T1112" t="str">
            <v>A1241205</v>
          </cell>
          <cell r="U1112" t="str">
            <v>Local parks</v>
          </cell>
          <cell r="V1112" t="str">
            <v>L135</v>
          </cell>
          <cell r="W1112" t="str">
            <v>Kaipatiki</v>
          </cell>
          <cell r="X1112" t="str">
            <v>PL40810</v>
          </cell>
          <cell r="Y1112" t="str">
            <v>Expense</v>
          </cell>
          <cell r="Z1112">
            <v>20130701</v>
          </cell>
          <cell r="AA1112">
            <v>20140630</v>
          </cell>
          <cell r="AB1112">
            <v>1</v>
          </cell>
          <cell r="AC1112" t="str">
            <v>Programme</v>
          </cell>
          <cell r="AD1112">
            <v>1</v>
          </cell>
          <cell r="AE1112">
            <v>0</v>
          </cell>
          <cell r="AF1112">
            <v>0</v>
          </cell>
          <cell r="AG1112">
            <v>0</v>
          </cell>
          <cell r="AH1112">
            <v>2</v>
          </cell>
          <cell r="AI1112" t="str">
            <v>Local &amp; Sports Parks</v>
          </cell>
          <cell r="AJ1112" t="str">
            <v>Buildings (Capex)</v>
          </cell>
          <cell r="AK1112">
            <v>75</v>
          </cell>
          <cell r="AM1112">
            <v>1</v>
          </cell>
          <cell r="AU1112">
            <v>100042.5315</v>
          </cell>
          <cell r="BD1112">
            <v>3.1E-2</v>
          </cell>
          <cell r="BE1112">
            <v>6.1930000000000041E-2</v>
          </cell>
          <cell r="BF1112">
            <v>9.3787900000000146E-2</v>
          </cell>
          <cell r="BG1112">
            <v>0.12878911280000027</v>
          </cell>
          <cell r="BH1112">
            <v>0.16491036440960039</v>
          </cell>
          <cell r="BI1112">
            <v>0.19869276497747879</v>
          </cell>
          <cell r="BJ1112">
            <v>0.23225616239684821</v>
          </cell>
          <cell r="BK1112">
            <v>0.27045610343115034</v>
          </cell>
          <cell r="BL1112">
            <v>0.31238115484437823</v>
          </cell>
          <cell r="BM1112">
            <v>0.35568973295424255</v>
          </cell>
          <cell r="BN1112">
            <v>0</v>
          </cell>
          <cell r="BO1112">
            <v>0</v>
          </cell>
          <cell r="BP1112">
            <v>6195.6339757950036</v>
          </cell>
          <cell r="BQ1112">
            <v>0</v>
          </cell>
          <cell r="BR1112">
            <v>0</v>
          </cell>
          <cell r="BS1112">
            <v>0</v>
          </cell>
          <cell r="BT1112">
            <v>0</v>
          </cell>
          <cell r="BU1112">
            <v>0</v>
          </cell>
          <cell r="BV1112">
            <v>0</v>
          </cell>
          <cell r="BW1112">
            <v>0</v>
          </cell>
          <cell r="BX1112">
            <v>0</v>
          </cell>
          <cell r="BY1112">
            <v>0</v>
          </cell>
          <cell r="BZ1112">
            <v>0</v>
          </cell>
          <cell r="CA1112">
            <v>106238.165475795</v>
          </cell>
          <cell r="CB1112">
            <v>0</v>
          </cell>
          <cell r="CC1112">
            <v>0</v>
          </cell>
          <cell r="CD1112">
            <v>0</v>
          </cell>
          <cell r="CE1112">
            <v>0</v>
          </cell>
          <cell r="CF1112">
            <v>0</v>
          </cell>
          <cell r="CG1112">
            <v>0</v>
          </cell>
          <cell r="CH1112">
            <v>0</v>
          </cell>
          <cell r="CI1112">
            <v>0</v>
          </cell>
          <cell r="CK1112">
            <v>0</v>
          </cell>
          <cell r="CL1112">
            <v>0</v>
          </cell>
          <cell r="CM1112">
            <v>106238.165475795</v>
          </cell>
          <cell r="CN1112">
            <v>0</v>
          </cell>
          <cell r="CO1112">
            <v>0</v>
          </cell>
          <cell r="CP1112">
            <v>0</v>
          </cell>
          <cell r="CQ1112">
            <v>0</v>
          </cell>
          <cell r="CR1112">
            <v>0</v>
          </cell>
          <cell r="CS1112">
            <v>0</v>
          </cell>
          <cell r="CT1112">
            <v>0</v>
          </cell>
          <cell r="CU1112">
            <v>0</v>
          </cell>
          <cell r="CW1112">
            <v>0</v>
          </cell>
          <cell r="CX1112">
            <v>0</v>
          </cell>
          <cell r="CY1112">
            <v>0</v>
          </cell>
          <cell r="CZ1112">
            <v>0</v>
          </cell>
          <cell r="DA1112">
            <v>0</v>
          </cell>
          <cell r="DB1112">
            <v>0</v>
          </cell>
          <cell r="DC1112">
            <v>0</v>
          </cell>
          <cell r="DD1112">
            <v>0</v>
          </cell>
          <cell r="DE1112">
            <v>0</v>
          </cell>
          <cell r="DF1112">
            <v>0</v>
          </cell>
          <cell r="DG1112">
            <v>0</v>
          </cell>
          <cell r="DI1112">
            <v>0</v>
          </cell>
          <cell r="DJ1112">
            <v>0</v>
          </cell>
          <cell r="DK1112">
            <v>0</v>
          </cell>
          <cell r="DL1112">
            <v>0</v>
          </cell>
          <cell r="DM1112">
            <v>0</v>
          </cell>
          <cell r="DN1112">
            <v>0</v>
          </cell>
          <cell r="DO1112">
            <v>0</v>
          </cell>
          <cell r="DP1112">
            <v>0</v>
          </cell>
          <cell r="DQ1112">
            <v>0</v>
          </cell>
          <cell r="DR1112">
            <v>0</v>
          </cell>
          <cell r="DS1112">
            <v>0</v>
          </cell>
          <cell r="DU1112" t="str">
            <v>MCC 7031CFM00643</v>
          </cell>
          <cell r="DV1112">
            <v>0</v>
          </cell>
          <cell r="DW1112">
            <v>0</v>
          </cell>
          <cell r="DX1112">
            <v>4</v>
          </cell>
          <cell r="DY1112">
            <v>100042.5315</v>
          </cell>
          <cell r="DZ1112">
            <v>106238.165475795</v>
          </cell>
          <cell r="EB1112">
            <v>106238.165475795</v>
          </cell>
          <cell r="EC1112" t="str">
            <v>Def</v>
          </cell>
          <cell r="ED1112" t="str">
            <v>Local Recreational Facilities</v>
          </cell>
        </row>
        <row r="1113">
          <cell r="D1113" t="str">
            <v>PC2130378</v>
          </cell>
          <cell r="E1113" t="str">
            <v>Toilets and Changing Fac LOS</v>
          </cell>
          <cell r="F1113" t="str">
            <v>Auckland Council</v>
          </cell>
          <cell r="G1113" t="str">
            <v>Parks, sports and recreation</v>
          </cell>
          <cell r="H1113" t="str">
            <v>E171205</v>
          </cell>
          <cell r="I1113" t="str">
            <v>Local and sports parks - north management</v>
          </cell>
          <cell r="J1113" t="str">
            <v>Lifestyle and culture</v>
          </cell>
          <cell r="K1113" t="str">
            <v>Local parks services</v>
          </cell>
          <cell r="L1113" t="str">
            <v>Local parks</v>
          </cell>
          <cell r="M1113" t="str">
            <v>Local activities</v>
          </cell>
          <cell r="N1113" t="str">
            <v>Local parks services</v>
          </cell>
          <cell r="O1113" t="str">
            <v>Local parks</v>
          </cell>
          <cell r="P1113" t="str">
            <v>Lifestyle and culture</v>
          </cell>
          <cell r="Q1113" t="str">
            <v>Local parks services</v>
          </cell>
          <cell r="R1113" t="str">
            <v>Local parks</v>
          </cell>
          <cell r="S1113" t="str">
            <v>A1241205</v>
          </cell>
          <cell r="T1113" t="str">
            <v>A1241205</v>
          </cell>
          <cell r="U1113" t="str">
            <v>Local parks</v>
          </cell>
          <cell r="V1113" t="str">
            <v>L175</v>
          </cell>
          <cell r="W1113" t="str">
            <v>Rodney</v>
          </cell>
          <cell r="X1113" t="str">
            <v>PL40810</v>
          </cell>
          <cell r="Y1113" t="str">
            <v>Expense</v>
          </cell>
          <cell r="Z1113">
            <v>20140701</v>
          </cell>
          <cell r="AA1113">
            <v>20150630</v>
          </cell>
          <cell r="AB1113">
            <v>1</v>
          </cell>
          <cell r="AC1113" t="str">
            <v>Programme</v>
          </cell>
          <cell r="AD1113">
            <v>1</v>
          </cell>
          <cell r="AE1113">
            <v>0</v>
          </cell>
          <cell r="AF1113">
            <v>0</v>
          </cell>
          <cell r="AG1113">
            <v>0</v>
          </cell>
          <cell r="AH1113">
            <v>2</v>
          </cell>
          <cell r="AI1113" t="str">
            <v>Local &amp; Sports Parks</v>
          </cell>
          <cell r="AJ1113" t="str">
            <v>Buildings (Capex)</v>
          </cell>
          <cell r="AK1113">
            <v>75</v>
          </cell>
          <cell r="AM1113">
            <v>1</v>
          </cell>
          <cell r="AV1113">
            <v>99969.809800000003</v>
          </cell>
          <cell r="BD1113">
            <v>3.1E-2</v>
          </cell>
          <cell r="BE1113">
            <v>6.1930000000000041E-2</v>
          </cell>
          <cell r="BF1113">
            <v>9.3787900000000146E-2</v>
          </cell>
          <cell r="BG1113">
            <v>0.12878911280000027</v>
          </cell>
          <cell r="BH1113">
            <v>0.16491036440960039</v>
          </cell>
          <cell r="BI1113">
            <v>0.19869276497747879</v>
          </cell>
          <cell r="BJ1113">
            <v>0.23225616239684821</v>
          </cell>
          <cell r="BK1113">
            <v>0.27045610343115034</v>
          </cell>
          <cell r="BL1113">
            <v>0.31238115484437823</v>
          </cell>
          <cell r="BM1113">
            <v>0.35568973295424255</v>
          </cell>
          <cell r="BN1113">
            <v>0</v>
          </cell>
          <cell r="BO1113">
            <v>0</v>
          </cell>
          <cell r="BP1113">
            <v>0</v>
          </cell>
          <cell r="BQ1113">
            <v>9375.9585245414346</v>
          </cell>
          <cell r="BR1113">
            <v>0</v>
          </cell>
          <cell r="BS1113">
            <v>0</v>
          </cell>
          <cell r="BT1113">
            <v>0</v>
          </cell>
          <cell r="BU1113">
            <v>0</v>
          </cell>
          <cell r="BV1113">
            <v>0</v>
          </cell>
          <cell r="BW1113">
            <v>0</v>
          </cell>
          <cell r="BX1113">
            <v>0</v>
          </cell>
          <cell r="BY1113">
            <v>0</v>
          </cell>
          <cell r="BZ1113">
            <v>0</v>
          </cell>
          <cell r="CA1113">
            <v>0</v>
          </cell>
          <cell r="CB1113">
            <v>109345.76832454144</v>
          </cell>
          <cell r="CC1113">
            <v>0</v>
          </cell>
          <cell r="CD1113">
            <v>0</v>
          </cell>
          <cell r="CE1113">
            <v>0</v>
          </cell>
          <cell r="CF1113">
            <v>0</v>
          </cell>
          <cell r="CG1113">
            <v>0</v>
          </cell>
          <cell r="CH1113">
            <v>0</v>
          </cell>
          <cell r="CI1113">
            <v>0</v>
          </cell>
          <cell r="CK1113">
            <v>0</v>
          </cell>
          <cell r="CL1113">
            <v>0</v>
          </cell>
          <cell r="CM1113">
            <v>0</v>
          </cell>
          <cell r="CN1113">
            <v>109345.76832454144</v>
          </cell>
          <cell r="CO1113">
            <v>0</v>
          </cell>
          <cell r="CP1113">
            <v>0</v>
          </cell>
          <cell r="CQ1113">
            <v>0</v>
          </cell>
          <cell r="CR1113">
            <v>0</v>
          </cell>
          <cell r="CS1113">
            <v>0</v>
          </cell>
          <cell r="CT1113">
            <v>0</v>
          </cell>
          <cell r="CU1113">
            <v>0</v>
          </cell>
          <cell r="CW1113">
            <v>0</v>
          </cell>
          <cell r="CX1113">
            <v>0</v>
          </cell>
          <cell r="CY1113">
            <v>0</v>
          </cell>
          <cell r="CZ1113">
            <v>0</v>
          </cell>
          <cell r="DA1113">
            <v>0</v>
          </cell>
          <cell r="DB1113">
            <v>0</v>
          </cell>
          <cell r="DC1113">
            <v>0</v>
          </cell>
          <cell r="DD1113">
            <v>0</v>
          </cell>
          <cell r="DE1113">
            <v>0</v>
          </cell>
          <cell r="DF1113">
            <v>0</v>
          </cell>
          <cell r="DG1113">
            <v>0</v>
          </cell>
          <cell r="DI1113">
            <v>0</v>
          </cell>
          <cell r="DJ1113">
            <v>0</v>
          </cell>
          <cell r="DK1113">
            <v>0</v>
          </cell>
          <cell r="DL1113">
            <v>0</v>
          </cell>
          <cell r="DM1113">
            <v>0</v>
          </cell>
          <cell r="DN1113">
            <v>0</v>
          </cell>
          <cell r="DO1113">
            <v>0</v>
          </cell>
          <cell r="DP1113">
            <v>0</v>
          </cell>
          <cell r="DQ1113">
            <v>0</v>
          </cell>
          <cell r="DR1113">
            <v>0</v>
          </cell>
          <cell r="DS1113">
            <v>0</v>
          </cell>
          <cell r="DU1113" t="str">
            <v>MCC 7031CFM00643</v>
          </cell>
          <cell r="DV1113">
            <v>0</v>
          </cell>
          <cell r="DW1113">
            <v>0</v>
          </cell>
          <cell r="DX1113">
            <v>4</v>
          </cell>
          <cell r="DY1113">
            <v>99969.809800000003</v>
          </cell>
          <cell r="DZ1113">
            <v>109345.76832454144</v>
          </cell>
          <cell r="EB1113">
            <v>109345.76832454144</v>
          </cell>
          <cell r="EC1113" t="str">
            <v>Def</v>
          </cell>
          <cell r="ED1113" t="str">
            <v>Local Recreational Facilities</v>
          </cell>
        </row>
        <row r="1114">
          <cell r="D1114" t="str">
            <v>PC2130378</v>
          </cell>
          <cell r="E1114" t="str">
            <v>Toilets and Changing Fac LOS</v>
          </cell>
          <cell r="F1114" t="str">
            <v>Auckland Council</v>
          </cell>
          <cell r="G1114" t="str">
            <v>Parks, sports and recreation</v>
          </cell>
          <cell r="H1114" t="str">
            <v>E171205</v>
          </cell>
          <cell r="I1114" t="str">
            <v>Local and sports parks - north management</v>
          </cell>
          <cell r="J1114" t="str">
            <v>Lifestyle and culture</v>
          </cell>
          <cell r="K1114" t="str">
            <v>Local parks services</v>
          </cell>
          <cell r="L1114" t="str">
            <v>Local parks</v>
          </cell>
          <cell r="M1114" t="str">
            <v>Local activities</v>
          </cell>
          <cell r="N1114" t="str">
            <v>Local parks services</v>
          </cell>
          <cell r="O1114" t="str">
            <v>Local parks</v>
          </cell>
          <cell r="P1114" t="str">
            <v>Lifestyle and culture</v>
          </cell>
          <cell r="Q1114" t="str">
            <v>Local parks services</v>
          </cell>
          <cell r="R1114" t="str">
            <v>Local parks</v>
          </cell>
          <cell r="S1114" t="str">
            <v>A1241205</v>
          </cell>
          <cell r="T1114" t="str">
            <v>A1241205</v>
          </cell>
          <cell r="U1114" t="str">
            <v>Local parks</v>
          </cell>
          <cell r="V1114" t="str">
            <v>L210</v>
          </cell>
          <cell r="W1114" t="str">
            <v>Other (Unallocated)</v>
          </cell>
          <cell r="X1114" t="str">
            <v>PL40810</v>
          </cell>
          <cell r="Y1114" t="str">
            <v>Expense</v>
          </cell>
          <cell r="Z1114">
            <v>20100701</v>
          </cell>
          <cell r="AA1114">
            <v>20120630</v>
          </cell>
          <cell r="AB1114">
            <v>1</v>
          </cell>
          <cell r="AC1114" t="str">
            <v>Programme</v>
          </cell>
          <cell r="AD1114">
            <v>1</v>
          </cell>
          <cell r="AE1114">
            <v>0</v>
          </cell>
          <cell r="AF1114">
            <v>0</v>
          </cell>
          <cell r="AG1114">
            <v>0</v>
          </cell>
          <cell r="AH1114">
            <v>2</v>
          </cell>
          <cell r="AI1114" t="str">
            <v>Local &amp; Sports Parks</v>
          </cell>
          <cell r="AJ1114" t="str">
            <v>Buildings (Capex)</v>
          </cell>
          <cell r="AK1114">
            <v>75</v>
          </cell>
          <cell r="AM1114">
            <v>1</v>
          </cell>
          <cell r="AS1114">
            <v>164858.85</v>
          </cell>
          <cell r="AT1114">
            <v>0</v>
          </cell>
          <cell r="AU1114">
            <v>0</v>
          </cell>
          <cell r="AV1114">
            <v>0</v>
          </cell>
          <cell r="AW1114">
            <v>0</v>
          </cell>
          <cell r="AX1114">
            <v>0</v>
          </cell>
          <cell r="AY1114">
            <v>0</v>
          </cell>
          <cell r="AZ1114">
            <v>0</v>
          </cell>
          <cell r="BA1114">
            <v>0</v>
          </cell>
          <cell r="BB1114">
            <v>0</v>
          </cell>
          <cell r="BC1114">
            <v>0</v>
          </cell>
          <cell r="BD1114">
            <v>3.1E-2</v>
          </cell>
          <cell r="BE1114">
            <v>6.1930000000000041E-2</v>
          </cell>
          <cell r="BF1114">
            <v>9.3787900000000146E-2</v>
          </cell>
          <cell r="BG1114">
            <v>0.12878911280000027</v>
          </cell>
          <cell r="BH1114">
            <v>0.16491036440960039</v>
          </cell>
          <cell r="BI1114">
            <v>0.19869276497747879</v>
          </cell>
          <cell r="BJ1114">
            <v>0.23225616239684821</v>
          </cell>
          <cell r="BK1114">
            <v>0.27045610343115034</v>
          </cell>
          <cell r="BL1114">
            <v>0.31238115484437823</v>
          </cell>
          <cell r="BM1114">
            <v>0.35568973295424255</v>
          </cell>
          <cell r="BN1114">
            <v>0</v>
          </cell>
          <cell r="BO1114">
            <v>0</v>
          </cell>
          <cell r="BP1114">
            <v>0</v>
          </cell>
          <cell r="BQ1114">
            <v>0</v>
          </cell>
          <cell r="BR1114">
            <v>0</v>
          </cell>
          <cell r="BS1114">
            <v>0</v>
          </cell>
          <cell r="BT1114">
            <v>0</v>
          </cell>
          <cell r="BU1114">
            <v>0</v>
          </cell>
          <cell r="BV1114">
            <v>0</v>
          </cell>
          <cell r="BW1114">
            <v>0</v>
          </cell>
          <cell r="BX1114">
            <v>0</v>
          </cell>
          <cell r="BY1114">
            <v>164858.85</v>
          </cell>
          <cell r="BZ1114">
            <v>0</v>
          </cell>
          <cell r="CA1114">
            <v>0</v>
          </cell>
          <cell r="CB1114">
            <v>0</v>
          </cell>
          <cell r="CC1114">
            <v>0</v>
          </cell>
          <cell r="CD1114">
            <v>0</v>
          </cell>
          <cell r="CE1114">
            <v>0</v>
          </cell>
          <cell r="CF1114">
            <v>0</v>
          </cell>
          <cell r="CG1114">
            <v>0</v>
          </cell>
          <cell r="CH1114">
            <v>0</v>
          </cell>
          <cell r="CI1114">
            <v>0</v>
          </cell>
          <cell r="CK1114">
            <v>164858.85</v>
          </cell>
          <cell r="CL1114">
            <v>0</v>
          </cell>
          <cell r="CM1114">
            <v>0</v>
          </cell>
          <cell r="CN1114">
            <v>0</v>
          </cell>
          <cell r="CO1114">
            <v>0</v>
          </cell>
          <cell r="CP1114">
            <v>0</v>
          </cell>
          <cell r="CQ1114">
            <v>0</v>
          </cell>
          <cell r="CR1114">
            <v>0</v>
          </cell>
          <cell r="CS1114">
            <v>0</v>
          </cell>
          <cell r="CT1114">
            <v>0</v>
          </cell>
          <cell r="CU1114">
            <v>0</v>
          </cell>
          <cell r="CW1114">
            <v>0</v>
          </cell>
          <cell r="CX1114">
            <v>0</v>
          </cell>
          <cell r="CY1114">
            <v>0</v>
          </cell>
          <cell r="CZ1114">
            <v>0</v>
          </cell>
          <cell r="DA1114">
            <v>0</v>
          </cell>
          <cell r="DB1114">
            <v>0</v>
          </cell>
          <cell r="DC1114">
            <v>0</v>
          </cell>
          <cell r="DD1114">
            <v>0</v>
          </cell>
          <cell r="DE1114">
            <v>0</v>
          </cell>
          <cell r="DF1114">
            <v>0</v>
          </cell>
          <cell r="DG1114">
            <v>0</v>
          </cell>
          <cell r="DI1114">
            <v>0</v>
          </cell>
          <cell r="DJ1114">
            <v>0</v>
          </cell>
          <cell r="DK1114">
            <v>0</v>
          </cell>
          <cell r="DL1114">
            <v>0</v>
          </cell>
          <cell r="DM1114">
            <v>0</v>
          </cell>
          <cell r="DN1114">
            <v>0</v>
          </cell>
          <cell r="DO1114">
            <v>0</v>
          </cell>
          <cell r="DP1114">
            <v>0</v>
          </cell>
          <cell r="DQ1114">
            <v>0</v>
          </cell>
          <cell r="DR1114">
            <v>0</v>
          </cell>
          <cell r="DS1114">
            <v>0</v>
          </cell>
          <cell r="DU1114" t="str">
            <v>MCC 7031CFM00643</v>
          </cell>
          <cell r="DV1114">
            <v>0</v>
          </cell>
          <cell r="DW1114">
            <v>0</v>
          </cell>
          <cell r="DX1114">
            <v>4</v>
          </cell>
          <cell r="DY1114">
            <v>0</v>
          </cell>
          <cell r="DZ1114">
            <v>0</v>
          </cell>
          <cell r="EB1114">
            <v>0</v>
          </cell>
          <cell r="EC1114" t="str">
            <v>Def</v>
          </cell>
          <cell r="ED1114" t="str">
            <v>Local Recreational Facilities</v>
          </cell>
        </row>
        <row r="1115">
          <cell r="D1115" t="str">
            <v>PC2130390</v>
          </cell>
          <cell r="E1115" t="str">
            <v>Rame Reserve Canoe Ramp</v>
          </cell>
          <cell r="F1115" t="str">
            <v>Auckland Council</v>
          </cell>
          <cell r="G1115" t="str">
            <v>Parks, sports and recreation</v>
          </cell>
          <cell r="H1115" t="str">
            <v>E171205</v>
          </cell>
          <cell r="I1115" t="str">
            <v>Local and sports parks - north management</v>
          </cell>
          <cell r="J1115" t="str">
            <v>Lifestyle and culture</v>
          </cell>
          <cell r="K1115" t="str">
            <v>Local parks services</v>
          </cell>
          <cell r="L1115" t="str">
            <v>Local parks</v>
          </cell>
          <cell r="M1115" t="str">
            <v>Local activities</v>
          </cell>
          <cell r="N1115" t="str">
            <v>Local parks services</v>
          </cell>
          <cell r="O1115" t="str">
            <v>Local parks</v>
          </cell>
          <cell r="P1115" t="str">
            <v>Lifestyle and culture</v>
          </cell>
          <cell r="Q1115" t="str">
            <v>Local parks services</v>
          </cell>
          <cell r="R1115" t="str">
            <v>Local parks</v>
          </cell>
          <cell r="S1115" t="str">
            <v>A1241205</v>
          </cell>
          <cell r="T1115" t="str">
            <v>A1241205</v>
          </cell>
          <cell r="U1115" t="str">
            <v>Local parks</v>
          </cell>
          <cell r="V1115" t="str">
            <v>L180</v>
          </cell>
          <cell r="W1115" t="str">
            <v>Upper Harbour</v>
          </cell>
          <cell r="X1115" t="str">
            <v>PL40810</v>
          </cell>
          <cell r="Y1115" t="str">
            <v>Expense</v>
          </cell>
          <cell r="Z1115">
            <v>20120701</v>
          </cell>
          <cell r="AA1115">
            <v>20130630</v>
          </cell>
          <cell r="AB1115">
            <v>2</v>
          </cell>
          <cell r="AC1115" t="str">
            <v>Discrete</v>
          </cell>
          <cell r="AD1115">
            <v>0</v>
          </cell>
          <cell r="AE1115">
            <v>0</v>
          </cell>
          <cell r="AF1115">
            <v>1</v>
          </cell>
          <cell r="AG1115">
            <v>0</v>
          </cell>
          <cell r="AH1115">
            <v>2</v>
          </cell>
          <cell r="AI1115" t="str">
            <v>Local &amp; Sports Parks</v>
          </cell>
          <cell r="AJ1115" t="str">
            <v>Structures parks</v>
          </cell>
          <cell r="AK1115">
            <v>20</v>
          </cell>
          <cell r="AO1115">
            <v>1</v>
          </cell>
          <cell r="AT1115">
            <v>366634.39</v>
          </cell>
          <cell r="BD1115">
            <v>3.1E-2</v>
          </cell>
          <cell r="BE1115">
            <v>6.1930000000000041E-2</v>
          </cell>
          <cell r="BF1115">
            <v>9.3787900000000146E-2</v>
          </cell>
          <cell r="BG1115">
            <v>0.12878911280000027</v>
          </cell>
          <cell r="BH1115">
            <v>0.16491036440960039</v>
          </cell>
          <cell r="BI1115">
            <v>0.19869276497747879</v>
          </cell>
          <cell r="BJ1115">
            <v>0.23225616239684821</v>
          </cell>
          <cell r="BK1115">
            <v>0.27045610343115034</v>
          </cell>
          <cell r="BL1115">
            <v>0.31238115484437823</v>
          </cell>
          <cell r="BM1115">
            <v>0.35568973295424255</v>
          </cell>
          <cell r="BN1115">
            <v>0</v>
          </cell>
          <cell r="BO1115">
            <v>11365.666090000001</v>
          </cell>
          <cell r="BP1115">
            <v>0</v>
          </cell>
          <cell r="BQ1115">
            <v>0</v>
          </cell>
          <cell r="BR1115">
            <v>0</v>
          </cell>
          <cell r="BS1115">
            <v>0</v>
          </cell>
          <cell r="BT1115">
            <v>0</v>
          </cell>
          <cell r="BU1115">
            <v>0</v>
          </cell>
          <cell r="BV1115">
            <v>0</v>
          </cell>
          <cell r="BW1115">
            <v>0</v>
          </cell>
          <cell r="BX1115">
            <v>0</v>
          </cell>
          <cell r="BY1115">
            <v>0</v>
          </cell>
          <cell r="BZ1115">
            <v>378000.05609000003</v>
          </cell>
          <cell r="CA1115">
            <v>0</v>
          </cell>
          <cell r="CB1115">
            <v>0</v>
          </cell>
          <cell r="CC1115">
            <v>0</v>
          </cell>
          <cell r="CD1115">
            <v>0</v>
          </cell>
          <cell r="CE1115">
            <v>0</v>
          </cell>
          <cell r="CF1115">
            <v>0</v>
          </cell>
          <cell r="CG1115">
            <v>0</v>
          </cell>
          <cell r="CH1115">
            <v>0</v>
          </cell>
          <cell r="CI1115">
            <v>0</v>
          </cell>
          <cell r="CK1115">
            <v>0</v>
          </cell>
          <cell r="CL1115">
            <v>0</v>
          </cell>
          <cell r="CM1115">
            <v>0</v>
          </cell>
          <cell r="CN1115">
            <v>0</v>
          </cell>
          <cell r="CO1115">
            <v>0</v>
          </cell>
          <cell r="CP1115">
            <v>0</v>
          </cell>
          <cell r="CQ1115">
            <v>0</v>
          </cell>
          <cell r="CR1115">
            <v>0</v>
          </cell>
          <cell r="CS1115">
            <v>0</v>
          </cell>
          <cell r="CT1115">
            <v>0</v>
          </cell>
          <cell r="CU1115">
            <v>0</v>
          </cell>
          <cell r="CW1115">
            <v>0</v>
          </cell>
          <cell r="CX1115">
            <v>378000.05609000003</v>
          </cell>
          <cell r="CY1115">
            <v>0</v>
          </cell>
          <cell r="CZ1115">
            <v>0</v>
          </cell>
          <cell r="DA1115">
            <v>0</v>
          </cell>
          <cell r="DB1115">
            <v>0</v>
          </cell>
          <cell r="DC1115">
            <v>0</v>
          </cell>
          <cell r="DD1115">
            <v>0</v>
          </cell>
          <cell r="DE1115">
            <v>0</v>
          </cell>
          <cell r="DF1115">
            <v>0</v>
          </cell>
          <cell r="DG1115">
            <v>0</v>
          </cell>
          <cell r="DI1115">
            <v>0</v>
          </cell>
          <cell r="DJ1115">
            <v>0</v>
          </cell>
          <cell r="DK1115">
            <v>0</v>
          </cell>
          <cell r="DL1115">
            <v>0</v>
          </cell>
          <cell r="DM1115">
            <v>0</v>
          </cell>
          <cell r="DN1115">
            <v>0</v>
          </cell>
          <cell r="DO1115">
            <v>0</v>
          </cell>
          <cell r="DP1115">
            <v>0</v>
          </cell>
          <cell r="DQ1115">
            <v>0</v>
          </cell>
          <cell r="DR1115">
            <v>0</v>
          </cell>
          <cell r="DS1115">
            <v>0</v>
          </cell>
          <cell r="DU1115" t="str">
            <v>NSCC 10551</v>
          </cell>
          <cell r="DV1115">
            <v>366634.39</v>
          </cell>
          <cell r="DW1115">
            <v>1</v>
          </cell>
          <cell r="DX1115">
            <v>1</v>
          </cell>
          <cell r="DY1115">
            <v>366634.39</v>
          </cell>
          <cell r="DZ1115">
            <v>378000.05609000003</v>
          </cell>
          <cell r="EB1115">
            <v>378000.05609000003</v>
          </cell>
          <cell r="EC1115" t="str">
            <v>Def</v>
          </cell>
          <cell r="ED1115" t="str">
            <v>Local Recreational Facilities</v>
          </cell>
        </row>
        <row r="1116">
          <cell r="D1116" t="str">
            <v>PC2130398</v>
          </cell>
          <cell r="E1116" t="str">
            <v>Nat Outdoor Surface (Ashley Reserve)</v>
          </cell>
          <cell r="F1116" t="str">
            <v>Auckland Council</v>
          </cell>
          <cell r="G1116" t="str">
            <v>Parks, sports and recreation</v>
          </cell>
          <cell r="H1116" t="str">
            <v>E171205</v>
          </cell>
          <cell r="I1116" t="str">
            <v>Local and sports parks - north management</v>
          </cell>
          <cell r="J1116" t="str">
            <v>Lifestyle and culture</v>
          </cell>
          <cell r="K1116" t="str">
            <v>Local parks services</v>
          </cell>
          <cell r="L1116" t="str">
            <v>Local parks</v>
          </cell>
          <cell r="M1116" t="str">
            <v>Local activities</v>
          </cell>
          <cell r="N1116" t="str">
            <v>Local parks services</v>
          </cell>
          <cell r="O1116" t="str">
            <v>Local parks</v>
          </cell>
          <cell r="P1116" t="str">
            <v>Lifestyle and culture</v>
          </cell>
          <cell r="Q1116" t="str">
            <v>Local parks services</v>
          </cell>
          <cell r="R1116" t="str">
            <v>Local parks</v>
          </cell>
          <cell r="S1116" t="str">
            <v>A1241205</v>
          </cell>
          <cell r="T1116" t="str">
            <v>A1241205</v>
          </cell>
          <cell r="U1116" t="str">
            <v>Local parks</v>
          </cell>
          <cell r="V1116" t="str">
            <v>L125</v>
          </cell>
          <cell r="W1116" t="str">
            <v>Hibiscus and Bays</v>
          </cell>
          <cell r="X1116" t="str">
            <v>PL40810</v>
          </cell>
          <cell r="Y1116" t="str">
            <v>Expense</v>
          </cell>
          <cell r="Z1116">
            <v>20130701</v>
          </cell>
          <cell r="AA1116">
            <v>20140630</v>
          </cell>
          <cell r="AB1116">
            <v>2</v>
          </cell>
          <cell r="AC1116" t="str">
            <v>Discrete</v>
          </cell>
          <cell r="AD1116">
            <v>0</v>
          </cell>
          <cell r="AE1116">
            <v>0</v>
          </cell>
          <cell r="AF1116">
            <v>1</v>
          </cell>
          <cell r="AG1116">
            <v>0</v>
          </cell>
          <cell r="AH1116">
            <v>2</v>
          </cell>
          <cell r="AI1116" t="str">
            <v>Local &amp; Sports Parks</v>
          </cell>
          <cell r="AJ1116" t="str">
            <v>Buildings (Capex)</v>
          </cell>
          <cell r="AK1116">
            <v>75</v>
          </cell>
          <cell r="AO1116">
            <v>1</v>
          </cell>
          <cell r="AU1116">
            <v>913371.84</v>
          </cell>
          <cell r="BD1116">
            <v>3.1E-2</v>
          </cell>
          <cell r="BE1116">
            <v>6.1930000000000041E-2</v>
          </cell>
          <cell r="BF1116">
            <v>9.3787900000000146E-2</v>
          </cell>
          <cell r="BG1116">
            <v>0.12878911280000027</v>
          </cell>
          <cell r="BH1116">
            <v>0.16491036440960039</v>
          </cell>
          <cell r="BI1116">
            <v>0.19869276497747879</v>
          </cell>
          <cell r="BJ1116">
            <v>0.23225616239684821</v>
          </cell>
          <cell r="BK1116">
            <v>0.27045610343115034</v>
          </cell>
          <cell r="BL1116">
            <v>0.31238115484437823</v>
          </cell>
          <cell r="BM1116">
            <v>0.35568973295424255</v>
          </cell>
          <cell r="BN1116">
            <v>0</v>
          </cell>
          <cell r="BO1116">
            <v>0</v>
          </cell>
          <cell r="BP1116">
            <v>56565.118051200036</v>
          </cell>
          <cell r="BQ1116">
            <v>0</v>
          </cell>
          <cell r="BR1116">
            <v>0</v>
          </cell>
          <cell r="BS1116">
            <v>0</v>
          </cell>
          <cell r="BT1116">
            <v>0</v>
          </cell>
          <cell r="BU1116">
            <v>0</v>
          </cell>
          <cell r="BV1116">
            <v>0</v>
          </cell>
          <cell r="BW1116">
            <v>0</v>
          </cell>
          <cell r="BX1116">
            <v>0</v>
          </cell>
          <cell r="BY1116">
            <v>0</v>
          </cell>
          <cell r="BZ1116">
            <v>0</v>
          </cell>
          <cell r="CA1116">
            <v>969936.95805120002</v>
          </cell>
          <cell r="CB1116">
            <v>0</v>
          </cell>
          <cell r="CC1116">
            <v>0</v>
          </cell>
          <cell r="CD1116">
            <v>0</v>
          </cell>
          <cell r="CE1116">
            <v>0</v>
          </cell>
          <cell r="CF1116">
            <v>0</v>
          </cell>
          <cell r="CG1116">
            <v>0</v>
          </cell>
          <cell r="CH1116">
            <v>0</v>
          </cell>
          <cell r="CI1116">
            <v>0</v>
          </cell>
          <cell r="CK1116">
            <v>0</v>
          </cell>
          <cell r="CL1116">
            <v>0</v>
          </cell>
          <cell r="CM1116">
            <v>0</v>
          </cell>
          <cell r="CN1116">
            <v>0</v>
          </cell>
          <cell r="CO1116">
            <v>0</v>
          </cell>
          <cell r="CP1116">
            <v>0</v>
          </cell>
          <cell r="CQ1116">
            <v>0</v>
          </cell>
          <cell r="CR1116">
            <v>0</v>
          </cell>
          <cell r="CS1116">
            <v>0</v>
          </cell>
          <cell r="CT1116">
            <v>0</v>
          </cell>
          <cell r="CU1116">
            <v>0</v>
          </cell>
          <cell r="CW1116">
            <v>0</v>
          </cell>
          <cell r="CX1116">
            <v>0</v>
          </cell>
          <cell r="CY1116">
            <v>969936.95805120002</v>
          </cell>
          <cell r="CZ1116">
            <v>0</v>
          </cell>
          <cell r="DA1116">
            <v>0</v>
          </cell>
          <cell r="DB1116">
            <v>0</v>
          </cell>
          <cell r="DC1116">
            <v>0</v>
          </cell>
          <cell r="DD1116">
            <v>0</v>
          </cell>
          <cell r="DE1116">
            <v>0</v>
          </cell>
          <cell r="DF1116">
            <v>0</v>
          </cell>
          <cell r="DG1116">
            <v>0</v>
          </cell>
          <cell r="DI1116">
            <v>0</v>
          </cell>
          <cell r="DJ1116">
            <v>0</v>
          </cell>
          <cell r="DK1116">
            <v>0</v>
          </cell>
          <cell r="DL1116">
            <v>0</v>
          </cell>
          <cell r="DM1116">
            <v>0</v>
          </cell>
          <cell r="DN1116">
            <v>0</v>
          </cell>
          <cell r="DO1116">
            <v>0</v>
          </cell>
          <cell r="DP1116">
            <v>0</v>
          </cell>
          <cell r="DQ1116">
            <v>0</v>
          </cell>
          <cell r="DR1116">
            <v>0</v>
          </cell>
          <cell r="DS1116">
            <v>0</v>
          </cell>
          <cell r="DU1116" t="str">
            <v>NSCC 10896</v>
          </cell>
          <cell r="DV1116">
            <v>913371.84</v>
          </cell>
          <cell r="DW1116">
            <v>1</v>
          </cell>
          <cell r="DX1116">
            <v>1</v>
          </cell>
          <cell r="DY1116">
            <v>913371.84</v>
          </cell>
          <cell r="DZ1116">
            <v>969936.95805120002</v>
          </cell>
          <cell r="EB1116">
            <v>969936.95805120002</v>
          </cell>
          <cell r="EC1116" t="str">
            <v>Def</v>
          </cell>
          <cell r="ED1116" t="str">
            <v>Local Recreational Facilities</v>
          </cell>
        </row>
        <row r="1117">
          <cell r="D1117" t="str">
            <v>PC2130399</v>
          </cell>
          <cell r="E1117" t="str">
            <v>Takapuna/Devonport Coastal Walkways</v>
          </cell>
          <cell r="F1117" t="str">
            <v>Auckland Council</v>
          </cell>
          <cell r="G1117" t="str">
            <v>Parks, sports and recreation</v>
          </cell>
          <cell r="H1117" t="str">
            <v>E171205</v>
          </cell>
          <cell r="I1117" t="str">
            <v>Local and sports parks - north management</v>
          </cell>
          <cell r="J1117" t="str">
            <v>Lifestyle and culture</v>
          </cell>
          <cell r="K1117" t="str">
            <v>Local parks services</v>
          </cell>
          <cell r="L1117" t="str">
            <v>Local parks</v>
          </cell>
          <cell r="M1117" t="str">
            <v>Local activities</v>
          </cell>
          <cell r="N1117" t="str">
            <v>Local parks services</v>
          </cell>
          <cell r="O1117" t="str">
            <v>Local parks</v>
          </cell>
          <cell r="P1117" t="str">
            <v>Lifestyle and culture</v>
          </cell>
          <cell r="Q1117" t="str">
            <v>Local parks services</v>
          </cell>
          <cell r="R1117" t="str">
            <v>Local parks</v>
          </cell>
          <cell r="S1117" t="str">
            <v>A1241205</v>
          </cell>
          <cell r="T1117" t="str">
            <v>A1241205</v>
          </cell>
          <cell r="U1117" t="str">
            <v>Local parks</v>
          </cell>
          <cell r="V1117" t="str">
            <v>L105</v>
          </cell>
          <cell r="W1117" t="str">
            <v>Devonport-Takapuna</v>
          </cell>
          <cell r="X1117" t="str">
            <v>PL40810</v>
          </cell>
          <cell r="Y1117" t="str">
            <v>Expense</v>
          </cell>
          <cell r="Z1117">
            <v>20170701</v>
          </cell>
          <cell r="AA1117">
            <v>20200630</v>
          </cell>
          <cell r="AB1117">
            <v>1</v>
          </cell>
          <cell r="AC1117" t="str">
            <v>Programme</v>
          </cell>
          <cell r="AD1117">
            <v>0.11</v>
          </cell>
          <cell r="AE1117">
            <v>0</v>
          </cell>
          <cell r="AF1117">
            <v>0.89</v>
          </cell>
          <cell r="AG1117">
            <v>0</v>
          </cell>
          <cell r="AH1117">
            <v>2</v>
          </cell>
          <cell r="AI1117" t="str">
            <v>Local &amp; Sports Parks</v>
          </cell>
          <cell r="AJ1117" t="str">
            <v>Structures parks</v>
          </cell>
          <cell r="AK1117">
            <v>40</v>
          </cell>
          <cell r="AM1117">
            <v>0.11</v>
          </cell>
          <cell r="AO1117">
            <v>0.89</v>
          </cell>
          <cell r="AW1117">
            <v>0</v>
          </cell>
          <cell r="AX1117">
            <v>0</v>
          </cell>
          <cell r="AY1117">
            <v>213680.11</v>
          </cell>
          <cell r="AZ1117">
            <v>1300920.44</v>
          </cell>
          <cell r="BA1117">
            <v>918605.44</v>
          </cell>
          <cell r="BD1117">
            <v>3.1E-2</v>
          </cell>
          <cell r="BE1117">
            <v>6.1930000000000041E-2</v>
          </cell>
          <cell r="BF1117">
            <v>9.3787900000000146E-2</v>
          </cell>
          <cell r="BG1117">
            <v>0.12878911280000027</v>
          </cell>
          <cell r="BH1117">
            <v>0.16491036440960039</v>
          </cell>
          <cell r="BI1117">
            <v>0.19869276497747879</v>
          </cell>
          <cell r="BJ1117">
            <v>0.23225616239684821</v>
          </cell>
          <cell r="BK1117">
            <v>0.27045610343115034</v>
          </cell>
          <cell r="BL1117">
            <v>0.31238115484437823</v>
          </cell>
          <cell r="BM1117">
            <v>0.35568973295424255</v>
          </cell>
          <cell r="BN1117">
            <v>0</v>
          </cell>
          <cell r="BO1117">
            <v>0</v>
          </cell>
          <cell r="BP1117">
            <v>0</v>
          </cell>
          <cell r="BQ1117">
            <v>0</v>
          </cell>
          <cell r="BR1117">
            <v>0</v>
          </cell>
          <cell r="BS1117">
            <v>0</v>
          </cell>
          <cell r="BT1117">
            <v>42456.691876591809</v>
          </cell>
          <cell r="BU1117">
            <v>302146.78897801921</v>
          </cell>
          <cell r="BV1117">
            <v>248442.44789305737</v>
          </cell>
          <cell r="BW1117">
            <v>0</v>
          </cell>
          <cell r="BX1117">
            <v>0</v>
          </cell>
          <cell r="BY1117">
            <v>0</v>
          </cell>
          <cell r="BZ1117">
            <v>0</v>
          </cell>
          <cell r="CA1117">
            <v>0</v>
          </cell>
          <cell r="CB1117">
            <v>0</v>
          </cell>
          <cell r="CC1117">
            <v>0</v>
          </cell>
          <cell r="CD1117">
            <v>0</v>
          </cell>
          <cell r="CE1117">
            <v>256136.80187659181</v>
          </cell>
          <cell r="CF1117">
            <v>1603067.2289780192</v>
          </cell>
          <cell r="CG1117">
            <v>1167047.8878930574</v>
          </cell>
          <cell r="CH1117">
            <v>0</v>
          </cell>
          <cell r="CI1117">
            <v>0</v>
          </cell>
          <cell r="CK1117">
            <v>0</v>
          </cell>
          <cell r="CL1117">
            <v>0</v>
          </cell>
          <cell r="CM1117">
            <v>0</v>
          </cell>
          <cell r="CN1117">
            <v>0</v>
          </cell>
          <cell r="CO1117">
            <v>0</v>
          </cell>
          <cell r="CP1117">
            <v>0</v>
          </cell>
          <cell r="CQ1117">
            <v>28175.048206425101</v>
          </cell>
          <cell r="CR1117">
            <v>176337.39518758212</v>
          </cell>
          <cell r="CS1117">
            <v>128375.26766823632</v>
          </cell>
          <cell r="CT1117">
            <v>0</v>
          </cell>
          <cell r="CU1117">
            <v>0</v>
          </cell>
          <cell r="CW1117">
            <v>0</v>
          </cell>
          <cell r="CX1117">
            <v>0</v>
          </cell>
          <cell r="CY1117">
            <v>0</v>
          </cell>
          <cell r="CZ1117">
            <v>0</v>
          </cell>
          <cell r="DA1117">
            <v>0</v>
          </cell>
          <cell r="DB1117">
            <v>0</v>
          </cell>
          <cell r="DC1117">
            <v>227961.75367016671</v>
          </cell>
          <cell r="DD1117">
            <v>1426729.8337904371</v>
          </cell>
          <cell r="DE1117">
            <v>1038672.6202248211</v>
          </cell>
          <cell r="DF1117">
            <v>0</v>
          </cell>
          <cell r="DG1117">
            <v>0</v>
          </cell>
          <cell r="DI1117">
            <v>0</v>
          </cell>
          <cell r="DJ1117">
            <v>0</v>
          </cell>
          <cell r="DK1117">
            <v>0</v>
          </cell>
          <cell r="DL1117">
            <v>0</v>
          </cell>
          <cell r="DM1117">
            <v>0</v>
          </cell>
          <cell r="DN1117">
            <v>0</v>
          </cell>
          <cell r="DO1117">
            <v>0</v>
          </cell>
          <cell r="DP1117">
            <v>0</v>
          </cell>
          <cell r="DQ1117">
            <v>0</v>
          </cell>
          <cell r="DR1117">
            <v>0</v>
          </cell>
          <cell r="DS1117">
            <v>0</v>
          </cell>
          <cell r="DU1117" t="str">
            <v>NSCC 10902</v>
          </cell>
          <cell r="DV1117">
            <v>2165553.3310999996</v>
          </cell>
          <cell r="DW1117">
            <v>1</v>
          </cell>
          <cell r="DX1117">
            <v>1</v>
          </cell>
          <cell r="DY1117">
            <v>2433205.9899999998</v>
          </cell>
          <cell r="DZ1117">
            <v>3026251.9187476682</v>
          </cell>
          <cell r="EB1117">
            <v>3026251.9187476682</v>
          </cell>
          <cell r="EC1117" t="str">
            <v>Def</v>
          </cell>
          <cell r="ED1117" t="str">
            <v>Local Recreational Facilities</v>
          </cell>
        </row>
        <row r="1118">
          <cell r="D1118" t="str">
            <v>PC2130400</v>
          </cell>
          <cell r="E1118" t="str">
            <v>Milford Reserve Walkways</v>
          </cell>
          <cell r="F1118" t="str">
            <v>Auckland Council</v>
          </cell>
          <cell r="G1118" t="str">
            <v>Parks, sports and recreation</v>
          </cell>
          <cell r="H1118" t="str">
            <v>E171205</v>
          </cell>
          <cell r="I1118" t="str">
            <v>Local and sports parks - north management</v>
          </cell>
          <cell r="J1118" t="str">
            <v>Lifestyle and culture</v>
          </cell>
          <cell r="K1118" t="str">
            <v>Local parks services</v>
          </cell>
          <cell r="L1118" t="str">
            <v>Local parks</v>
          </cell>
          <cell r="M1118" t="str">
            <v>Local activities</v>
          </cell>
          <cell r="N1118" t="str">
            <v>Local parks services</v>
          </cell>
          <cell r="O1118" t="str">
            <v>Local parks</v>
          </cell>
          <cell r="P1118" t="str">
            <v>Lifestyle and culture</v>
          </cell>
          <cell r="Q1118" t="str">
            <v>Local parks services</v>
          </cell>
          <cell r="R1118" t="str">
            <v>Local parks</v>
          </cell>
          <cell r="S1118" t="str">
            <v>A1241205</v>
          </cell>
          <cell r="T1118" t="str">
            <v>A1241205</v>
          </cell>
          <cell r="U1118" t="str">
            <v>Local parks</v>
          </cell>
          <cell r="V1118" t="str">
            <v>L105</v>
          </cell>
          <cell r="W1118" t="str">
            <v>Devonport-Takapuna</v>
          </cell>
          <cell r="X1118" t="str">
            <v>PL40810</v>
          </cell>
          <cell r="Y1118" t="str">
            <v>Expense</v>
          </cell>
          <cell r="Z1118">
            <v>20110701</v>
          </cell>
          <cell r="AA1118">
            <v>20130630</v>
          </cell>
          <cell r="AB1118">
            <v>2</v>
          </cell>
          <cell r="AC1118" t="str">
            <v>Discrete</v>
          </cell>
          <cell r="AD1118">
            <v>0.11</v>
          </cell>
          <cell r="AE1118">
            <v>0</v>
          </cell>
          <cell r="AF1118">
            <v>0.89</v>
          </cell>
          <cell r="AG1118">
            <v>0</v>
          </cell>
          <cell r="AH1118">
            <v>2</v>
          </cell>
          <cell r="AI1118" t="str">
            <v>Local &amp; Sports Parks</v>
          </cell>
          <cell r="AJ1118" t="str">
            <v>Structures parks</v>
          </cell>
          <cell r="AK1118">
            <v>40</v>
          </cell>
          <cell r="AM1118">
            <v>0.11</v>
          </cell>
          <cell r="AO1118">
            <v>0.89</v>
          </cell>
          <cell r="AS1118">
            <v>99999.88</v>
          </cell>
          <cell r="AT1118">
            <v>1400081</v>
          </cell>
          <cell r="BD1118">
            <v>3.1E-2</v>
          </cell>
          <cell r="BE1118">
            <v>6.1930000000000041E-2</v>
          </cell>
          <cell r="BF1118">
            <v>9.3787900000000146E-2</v>
          </cell>
          <cell r="BG1118">
            <v>0.12878911280000027</v>
          </cell>
          <cell r="BH1118">
            <v>0.16491036440960039</v>
          </cell>
          <cell r="BI1118">
            <v>0.19869276497747879</v>
          </cell>
          <cell r="BJ1118">
            <v>0.23225616239684821</v>
          </cell>
          <cell r="BK1118">
            <v>0.27045610343115034</v>
          </cell>
          <cell r="BL1118">
            <v>0.31238115484437823</v>
          </cell>
          <cell r="BM1118">
            <v>0.35568973295424255</v>
          </cell>
          <cell r="BN1118">
            <v>0</v>
          </cell>
          <cell r="BO1118">
            <v>43402.510999999999</v>
          </cell>
          <cell r="BP1118">
            <v>0</v>
          </cell>
          <cell r="BQ1118">
            <v>0</v>
          </cell>
          <cell r="BR1118">
            <v>0</v>
          </cell>
          <cell r="BS1118">
            <v>0</v>
          </cell>
          <cell r="BT1118">
            <v>0</v>
          </cell>
          <cell r="BU1118">
            <v>0</v>
          </cell>
          <cell r="BV1118">
            <v>0</v>
          </cell>
          <cell r="BW1118">
            <v>0</v>
          </cell>
          <cell r="BX1118">
            <v>0</v>
          </cell>
          <cell r="BY1118">
            <v>99999.88</v>
          </cell>
          <cell r="BZ1118">
            <v>1443483.5109999999</v>
          </cell>
          <cell r="CA1118">
            <v>0</v>
          </cell>
          <cell r="CB1118">
            <v>0</v>
          </cell>
          <cell r="CC1118">
            <v>0</v>
          </cell>
          <cell r="CD1118">
            <v>0</v>
          </cell>
          <cell r="CE1118">
            <v>0</v>
          </cell>
          <cell r="CF1118">
            <v>0</v>
          </cell>
          <cell r="CG1118">
            <v>0</v>
          </cell>
          <cell r="CH1118">
            <v>0</v>
          </cell>
          <cell r="CI1118">
            <v>0</v>
          </cell>
          <cell r="CK1118">
            <v>10999.986800000001</v>
          </cell>
          <cell r="CL1118">
            <v>158783.18620999999</v>
          </cell>
          <cell r="CM1118">
            <v>0</v>
          </cell>
          <cell r="CN1118">
            <v>0</v>
          </cell>
          <cell r="CO1118">
            <v>0</v>
          </cell>
          <cell r="CP1118">
            <v>0</v>
          </cell>
          <cell r="CQ1118">
            <v>0</v>
          </cell>
          <cell r="CR1118">
            <v>0</v>
          </cell>
          <cell r="CS1118">
            <v>0</v>
          </cell>
          <cell r="CT1118">
            <v>0</v>
          </cell>
          <cell r="CU1118">
            <v>0</v>
          </cell>
          <cell r="CW1118">
            <v>88999.893200000006</v>
          </cell>
          <cell r="CX1118">
            <v>1284700.32479</v>
          </cell>
          <cell r="CY1118">
            <v>0</v>
          </cell>
          <cell r="CZ1118">
            <v>0</v>
          </cell>
          <cell r="DA1118">
            <v>0</v>
          </cell>
          <cell r="DB1118">
            <v>0</v>
          </cell>
          <cell r="DC1118">
            <v>0</v>
          </cell>
          <cell r="DD1118">
            <v>0</v>
          </cell>
          <cell r="DE1118">
            <v>0</v>
          </cell>
          <cell r="DF1118">
            <v>0</v>
          </cell>
          <cell r="DG1118">
            <v>0</v>
          </cell>
          <cell r="DI1118">
            <v>0</v>
          </cell>
          <cell r="DJ1118">
            <v>0</v>
          </cell>
          <cell r="DK1118">
            <v>0</v>
          </cell>
          <cell r="DL1118">
            <v>0</v>
          </cell>
          <cell r="DM1118">
            <v>0</v>
          </cell>
          <cell r="DN1118">
            <v>0</v>
          </cell>
          <cell r="DO1118">
            <v>0</v>
          </cell>
          <cell r="DP1118">
            <v>0</v>
          </cell>
          <cell r="DQ1118">
            <v>0</v>
          </cell>
          <cell r="DR1118">
            <v>0</v>
          </cell>
          <cell r="DS1118">
            <v>0</v>
          </cell>
          <cell r="DU1118" t="str">
            <v>none</v>
          </cell>
          <cell r="DV1118">
            <v>1246072.0900000001</v>
          </cell>
          <cell r="DW1118">
            <v>1</v>
          </cell>
          <cell r="DX1118">
            <v>1</v>
          </cell>
          <cell r="DY1118">
            <v>1400081</v>
          </cell>
          <cell r="DZ1118">
            <v>1443483.5109999999</v>
          </cell>
          <cell r="EB1118">
            <v>1443483.5109999999</v>
          </cell>
          <cell r="EC1118" t="str">
            <v>Def</v>
          </cell>
          <cell r="ED1118" t="str">
            <v>Local Recreational Facilities</v>
          </cell>
        </row>
        <row r="1119">
          <cell r="D1119" t="str">
            <v>PC2130401a</v>
          </cell>
          <cell r="E1119" t="str">
            <v>Citywide Foundation Infrastructure</v>
          </cell>
          <cell r="F1119" t="str">
            <v>Auckland Council</v>
          </cell>
          <cell r="G1119" t="str">
            <v>Parks, sports and recreation</v>
          </cell>
          <cell r="H1119" t="str">
            <v>E171205</v>
          </cell>
          <cell r="I1119" t="str">
            <v>Local and sports parks - north management</v>
          </cell>
          <cell r="J1119" t="str">
            <v>Lifestyle and culture</v>
          </cell>
          <cell r="K1119" t="str">
            <v>Local parks services</v>
          </cell>
          <cell r="L1119" t="str">
            <v>Local parks</v>
          </cell>
          <cell r="M1119" t="str">
            <v>Local activities</v>
          </cell>
          <cell r="N1119" t="str">
            <v>Local parks services</v>
          </cell>
          <cell r="O1119" t="str">
            <v>Local parks</v>
          </cell>
          <cell r="P1119" t="str">
            <v>Lifestyle and culture</v>
          </cell>
          <cell r="Q1119" t="str">
            <v>Local parks services</v>
          </cell>
          <cell r="R1119" t="str">
            <v>Local parks</v>
          </cell>
          <cell r="S1119" t="str">
            <v>A1241205</v>
          </cell>
          <cell r="T1119" t="str">
            <v>A1241205</v>
          </cell>
          <cell r="U1119" t="str">
            <v>Local parks</v>
          </cell>
          <cell r="V1119" t="str">
            <v>L105</v>
          </cell>
          <cell r="W1119" t="str">
            <v>Devonport-Takapuna</v>
          </cell>
          <cell r="X1119" t="str">
            <v>PL40810</v>
          </cell>
          <cell r="Y1119" t="str">
            <v>Expense</v>
          </cell>
          <cell r="Z1119">
            <v>20120701</v>
          </cell>
          <cell r="AA1119">
            <v>20150630</v>
          </cell>
          <cell r="AB1119">
            <v>1</v>
          </cell>
          <cell r="AC1119" t="str">
            <v>Programme</v>
          </cell>
          <cell r="AD1119">
            <v>0</v>
          </cell>
          <cell r="AE1119">
            <v>0</v>
          </cell>
          <cell r="AF1119">
            <v>1</v>
          </cell>
          <cell r="AG1119">
            <v>0</v>
          </cell>
          <cell r="AH1119">
            <v>2</v>
          </cell>
          <cell r="AI1119" t="str">
            <v>Local &amp; Sports Parks</v>
          </cell>
          <cell r="AJ1119" t="str">
            <v>Structures parks</v>
          </cell>
          <cell r="AK1119">
            <v>35</v>
          </cell>
          <cell r="AO1119">
            <v>1</v>
          </cell>
          <cell r="AT1119">
            <v>505634</v>
          </cell>
          <cell r="AU1119">
            <v>500000</v>
          </cell>
          <cell r="AV1119">
            <v>500000</v>
          </cell>
          <cell r="BD1119">
            <v>3.1E-2</v>
          </cell>
          <cell r="BE1119">
            <v>6.1930000000000041E-2</v>
          </cell>
          <cell r="BF1119">
            <v>9.3787900000000146E-2</v>
          </cell>
          <cell r="BG1119">
            <v>0.12878911280000027</v>
          </cell>
          <cell r="BH1119">
            <v>0.16491036440960039</v>
          </cell>
          <cell r="BI1119">
            <v>0.19869276497747879</v>
          </cell>
          <cell r="BJ1119">
            <v>0.23225616239684821</v>
          </cell>
          <cell r="BK1119">
            <v>0.27045610343115034</v>
          </cell>
          <cell r="BL1119">
            <v>0.31238115484437823</v>
          </cell>
          <cell r="BM1119">
            <v>0.35568973295424255</v>
          </cell>
          <cell r="BN1119">
            <v>0</v>
          </cell>
          <cell r="BO1119">
            <v>15674.654</v>
          </cell>
          <cell r="BP1119">
            <v>30965.000000000022</v>
          </cell>
          <cell r="BQ1119">
            <v>46893.95000000007</v>
          </cell>
          <cell r="BR1119">
            <v>0</v>
          </cell>
          <cell r="BS1119">
            <v>0</v>
          </cell>
          <cell r="BT1119">
            <v>0</v>
          </cell>
          <cell r="BU1119">
            <v>0</v>
          </cell>
          <cell r="BV1119">
            <v>0</v>
          </cell>
          <cell r="BW1119">
            <v>0</v>
          </cell>
          <cell r="BX1119">
            <v>0</v>
          </cell>
          <cell r="BY1119">
            <v>0</v>
          </cell>
          <cell r="BZ1119">
            <v>521308.65399999998</v>
          </cell>
          <cell r="CA1119">
            <v>530965</v>
          </cell>
          <cell r="CB1119">
            <v>546893.95000000007</v>
          </cell>
          <cell r="CC1119">
            <v>0</v>
          </cell>
          <cell r="CD1119">
            <v>0</v>
          </cell>
          <cell r="CE1119">
            <v>0</v>
          </cell>
          <cell r="CF1119">
            <v>0</v>
          </cell>
          <cell r="CG1119">
            <v>0</v>
          </cell>
          <cell r="CH1119">
            <v>0</v>
          </cell>
          <cell r="CI1119">
            <v>0</v>
          </cell>
          <cell r="CK1119">
            <v>0</v>
          </cell>
          <cell r="CL1119">
            <v>0</v>
          </cell>
          <cell r="CM1119">
            <v>0</v>
          </cell>
          <cell r="CN1119">
            <v>0</v>
          </cell>
          <cell r="CO1119">
            <v>0</v>
          </cell>
          <cell r="CP1119">
            <v>0</v>
          </cell>
          <cell r="CQ1119">
            <v>0</v>
          </cell>
          <cell r="CR1119">
            <v>0</v>
          </cell>
          <cell r="CS1119">
            <v>0</v>
          </cell>
          <cell r="CT1119">
            <v>0</v>
          </cell>
          <cell r="CU1119">
            <v>0</v>
          </cell>
          <cell r="CW1119">
            <v>0</v>
          </cell>
          <cell r="CX1119">
            <v>521308.65399999998</v>
          </cell>
          <cell r="CY1119">
            <v>530965</v>
          </cell>
          <cell r="CZ1119">
            <v>546893.95000000007</v>
          </cell>
          <cell r="DA1119">
            <v>0</v>
          </cell>
          <cell r="DB1119">
            <v>0</v>
          </cell>
          <cell r="DC1119">
            <v>0</v>
          </cell>
          <cell r="DD1119">
            <v>0</v>
          </cell>
          <cell r="DE1119">
            <v>0</v>
          </cell>
          <cell r="DF1119">
            <v>0</v>
          </cell>
          <cell r="DG1119">
            <v>0</v>
          </cell>
          <cell r="DI1119">
            <v>0</v>
          </cell>
          <cell r="DJ1119">
            <v>0</v>
          </cell>
          <cell r="DK1119">
            <v>0</v>
          </cell>
          <cell r="DL1119">
            <v>0</v>
          </cell>
          <cell r="DM1119">
            <v>0</v>
          </cell>
          <cell r="DN1119">
            <v>0</v>
          </cell>
          <cell r="DO1119">
            <v>0</v>
          </cell>
          <cell r="DP1119">
            <v>0</v>
          </cell>
          <cell r="DQ1119">
            <v>0</v>
          </cell>
          <cell r="DR1119">
            <v>0</v>
          </cell>
          <cell r="DS1119">
            <v>0</v>
          </cell>
          <cell r="DU1119" t="str">
            <v>NSCC 10989</v>
          </cell>
          <cell r="DV1119">
            <v>1505634</v>
          </cell>
          <cell r="DW1119">
            <v>1</v>
          </cell>
          <cell r="DX1119">
            <v>1</v>
          </cell>
          <cell r="DY1119">
            <v>1505634</v>
          </cell>
          <cell r="DZ1119">
            <v>1599167.6040000003</v>
          </cell>
          <cell r="EB1119">
            <v>1599167.6040000003</v>
          </cell>
          <cell r="EC1119" t="str">
            <v>Reserve Land</v>
          </cell>
          <cell r="ED1119" t="str">
            <v>Reserve Land</v>
          </cell>
        </row>
        <row r="1120">
          <cell r="D1120" t="str">
            <v>PC2130401b</v>
          </cell>
          <cell r="E1120" t="str">
            <v>Citywide Foundation Infrastructure</v>
          </cell>
          <cell r="F1120" t="str">
            <v>Auckland Council</v>
          </cell>
          <cell r="G1120" t="str">
            <v>Parks, sports and recreation</v>
          </cell>
          <cell r="H1120" t="str">
            <v>E171205</v>
          </cell>
          <cell r="I1120" t="str">
            <v>Local and sports parks - north management</v>
          </cell>
          <cell r="J1120" t="str">
            <v>Lifestyle and culture</v>
          </cell>
          <cell r="K1120" t="str">
            <v>Local parks services</v>
          </cell>
          <cell r="L1120" t="str">
            <v>Local parks</v>
          </cell>
          <cell r="M1120" t="str">
            <v>Local activities</v>
          </cell>
          <cell r="N1120" t="str">
            <v>Local parks services</v>
          </cell>
          <cell r="O1120" t="str">
            <v>Local parks</v>
          </cell>
          <cell r="P1120" t="str">
            <v>Lifestyle and culture</v>
          </cell>
          <cell r="Q1120" t="str">
            <v>Local parks services</v>
          </cell>
          <cell r="R1120" t="str">
            <v>Local parks</v>
          </cell>
          <cell r="S1120" t="str">
            <v>A1241205</v>
          </cell>
          <cell r="T1120" t="str">
            <v>A1241205</v>
          </cell>
          <cell r="U1120" t="str">
            <v>Local parks</v>
          </cell>
          <cell r="V1120" t="str">
            <v>L125</v>
          </cell>
          <cell r="W1120" t="str">
            <v>Hibiscus and Bays</v>
          </cell>
          <cell r="X1120" t="str">
            <v>PL40810</v>
          </cell>
          <cell r="Y1120" t="str">
            <v>Expense</v>
          </cell>
          <cell r="Z1120">
            <v>20120701</v>
          </cell>
          <cell r="AA1120">
            <v>20150630</v>
          </cell>
          <cell r="AB1120">
            <v>1</v>
          </cell>
          <cell r="AC1120" t="str">
            <v>Programme</v>
          </cell>
          <cell r="AD1120">
            <v>0</v>
          </cell>
          <cell r="AE1120">
            <v>0</v>
          </cell>
          <cell r="AF1120">
            <v>1</v>
          </cell>
          <cell r="AG1120">
            <v>0</v>
          </cell>
          <cell r="AH1120">
            <v>2</v>
          </cell>
          <cell r="AI1120" t="str">
            <v>Local &amp; Sports Parks</v>
          </cell>
          <cell r="AJ1120" t="str">
            <v>Structures parks</v>
          </cell>
          <cell r="AK1120">
            <v>35</v>
          </cell>
          <cell r="AO1120">
            <v>1</v>
          </cell>
          <cell r="AT1120">
            <v>400000</v>
          </cell>
          <cell r="AU1120">
            <v>500000</v>
          </cell>
          <cell r="AV1120">
            <v>500000</v>
          </cell>
          <cell r="BD1120">
            <v>3.1E-2</v>
          </cell>
          <cell r="BE1120">
            <v>6.1930000000000041E-2</v>
          </cell>
          <cell r="BF1120">
            <v>9.3787900000000146E-2</v>
          </cell>
          <cell r="BG1120">
            <v>0.12878911280000027</v>
          </cell>
          <cell r="BH1120">
            <v>0.16491036440960039</v>
          </cell>
          <cell r="BI1120">
            <v>0.19869276497747879</v>
          </cell>
          <cell r="BJ1120">
            <v>0.23225616239684821</v>
          </cell>
          <cell r="BK1120">
            <v>0.27045610343115034</v>
          </cell>
          <cell r="BL1120">
            <v>0.31238115484437823</v>
          </cell>
          <cell r="BM1120">
            <v>0.35568973295424255</v>
          </cell>
          <cell r="BN1120">
            <v>0</v>
          </cell>
          <cell r="BO1120">
            <v>12400</v>
          </cell>
          <cell r="BP1120">
            <v>30965.000000000022</v>
          </cell>
          <cell r="BQ1120">
            <v>46893.95000000007</v>
          </cell>
          <cell r="BR1120">
            <v>0</v>
          </cell>
          <cell r="BS1120">
            <v>0</v>
          </cell>
          <cell r="BT1120">
            <v>0</v>
          </cell>
          <cell r="BU1120">
            <v>0</v>
          </cell>
          <cell r="BV1120">
            <v>0</v>
          </cell>
          <cell r="BW1120">
            <v>0</v>
          </cell>
          <cell r="BX1120">
            <v>0</v>
          </cell>
          <cell r="BY1120">
            <v>0</v>
          </cell>
          <cell r="BZ1120">
            <v>412400</v>
          </cell>
          <cell r="CA1120">
            <v>530965</v>
          </cell>
          <cell r="CB1120">
            <v>546893.95000000007</v>
          </cell>
          <cell r="CC1120">
            <v>0</v>
          </cell>
          <cell r="CD1120">
            <v>0</v>
          </cell>
          <cell r="CE1120">
            <v>0</v>
          </cell>
          <cell r="CF1120">
            <v>0</v>
          </cell>
          <cell r="CG1120">
            <v>0</v>
          </cell>
          <cell r="CH1120">
            <v>0</v>
          </cell>
          <cell r="CI1120">
            <v>0</v>
          </cell>
          <cell r="CK1120">
            <v>0</v>
          </cell>
          <cell r="CL1120">
            <v>0</v>
          </cell>
          <cell r="CM1120">
            <v>0</v>
          </cell>
          <cell r="CN1120">
            <v>0</v>
          </cell>
          <cell r="CO1120">
            <v>0</v>
          </cell>
          <cell r="CP1120">
            <v>0</v>
          </cell>
          <cell r="CQ1120">
            <v>0</v>
          </cell>
          <cell r="CR1120">
            <v>0</v>
          </cell>
          <cell r="CS1120">
            <v>0</v>
          </cell>
          <cell r="CT1120">
            <v>0</v>
          </cell>
          <cell r="CU1120">
            <v>0</v>
          </cell>
          <cell r="CW1120">
            <v>0</v>
          </cell>
          <cell r="CX1120">
            <v>412400</v>
          </cell>
          <cell r="CY1120">
            <v>530965</v>
          </cell>
          <cell r="CZ1120">
            <v>546893.95000000007</v>
          </cell>
          <cell r="DA1120">
            <v>0</v>
          </cell>
          <cell r="DB1120">
            <v>0</v>
          </cell>
          <cell r="DC1120">
            <v>0</v>
          </cell>
          <cell r="DD1120">
            <v>0</v>
          </cell>
          <cell r="DE1120">
            <v>0</v>
          </cell>
          <cell r="DF1120">
            <v>0</v>
          </cell>
          <cell r="DG1120">
            <v>0</v>
          </cell>
          <cell r="DI1120">
            <v>0</v>
          </cell>
          <cell r="DJ1120">
            <v>0</v>
          </cell>
          <cell r="DK1120">
            <v>0</v>
          </cell>
          <cell r="DL1120">
            <v>0</v>
          </cell>
          <cell r="DM1120">
            <v>0</v>
          </cell>
          <cell r="DN1120">
            <v>0</v>
          </cell>
          <cell r="DO1120">
            <v>0</v>
          </cell>
          <cell r="DP1120">
            <v>0</v>
          </cell>
          <cell r="DQ1120">
            <v>0</v>
          </cell>
          <cell r="DR1120">
            <v>0</v>
          </cell>
          <cell r="DS1120">
            <v>0</v>
          </cell>
          <cell r="DU1120" t="str">
            <v>NSCC 10989</v>
          </cell>
          <cell r="DV1120">
            <v>1400000</v>
          </cell>
          <cell r="DW1120">
            <v>1</v>
          </cell>
          <cell r="DX1120">
            <v>1</v>
          </cell>
          <cell r="DY1120">
            <v>1400000</v>
          </cell>
          <cell r="DZ1120">
            <v>1490258.9500000002</v>
          </cell>
          <cell r="EB1120">
            <v>1490258.9500000002</v>
          </cell>
          <cell r="EC1120" t="str">
            <v>Reserve Land</v>
          </cell>
          <cell r="ED1120" t="str">
            <v>Reserve Land</v>
          </cell>
        </row>
        <row r="1121">
          <cell r="D1121" t="str">
            <v>PC2130401c</v>
          </cell>
          <cell r="E1121" t="str">
            <v>Citywide Foundation Infrastructure</v>
          </cell>
          <cell r="F1121" t="str">
            <v>Auckland Council</v>
          </cell>
          <cell r="G1121" t="str">
            <v>Parks, sports and recreation</v>
          </cell>
          <cell r="H1121" t="str">
            <v>E171205</v>
          </cell>
          <cell r="I1121" t="str">
            <v>Local and sports parks - north management</v>
          </cell>
          <cell r="J1121" t="str">
            <v>Lifestyle and culture</v>
          </cell>
          <cell r="K1121" t="str">
            <v>Local parks services</v>
          </cell>
          <cell r="L1121" t="str">
            <v>Local parks</v>
          </cell>
          <cell r="M1121" t="str">
            <v>Local activities</v>
          </cell>
          <cell r="N1121" t="str">
            <v>Local parks services</v>
          </cell>
          <cell r="O1121" t="str">
            <v>Local parks</v>
          </cell>
          <cell r="P1121" t="str">
            <v>Lifestyle and culture</v>
          </cell>
          <cell r="Q1121" t="str">
            <v>Local parks services</v>
          </cell>
          <cell r="R1121" t="str">
            <v>Local parks</v>
          </cell>
          <cell r="S1121" t="str">
            <v>A1241205</v>
          </cell>
          <cell r="T1121" t="str">
            <v>A1241205</v>
          </cell>
          <cell r="U1121" t="str">
            <v>Local parks</v>
          </cell>
          <cell r="V1121" t="str">
            <v>L135</v>
          </cell>
          <cell r="W1121" t="str">
            <v>Kaipatiki</v>
          </cell>
          <cell r="X1121" t="str">
            <v>PL40810</v>
          </cell>
          <cell r="Y1121" t="str">
            <v>Expense</v>
          </cell>
          <cell r="Z1121">
            <v>20120701</v>
          </cell>
          <cell r="AA1121">
            <v>20150630</v>
          </cell>
          <cell r="AB1121">
            <v>1</v>
          </cell>
          <cell r="AC1121" t="str">
            <v>Programme</v>
          </cell>
          <cell r="AD1121">
            <v>0</v>
          </cell>
          <cell r="AE1121">
            <v>0</v>
          </cell>
          <cell r="AF1121">
            <v>1</v>
          </cell>
          <cell r="AG1121">
            <v>0</v>
          </cell>
          <cell r="AH1121">
            <v>2</v>
          </cell>
          <cell r="AI1121" t="str">
            <v>Local &amp; Sports Parks</v>
          </cell>
          <cell r="AJ1121" t="str">
            <v>Structures parks</v>
          </cell>
          <cell r="AK1121">
            <v>35</v>
          </cell>
          <cell r="AO1121">
            <v>1</v>
          </cell>
          <cell r="AT1121">
            <v>598999.81999999995</v>
          </cell>
          <cell r="AU1121">
            <v>414910.96</v>
          </cell>
          <cell r="AV1121">
            <v>422071.65</v>
          </cell>
          <cell r="BD1121">
            <v>3.1E-2</v>
          </cell>
          <cell r="BE1121">
            <v>6.1930000000000041E-2</v>
          </cell>
          <cell r="BF1121">
            <v>9.3787900000000146E-2</v>
          </cell>
          <cell r="BG1121">
            <v>0.12878911280000027</v>
          </cell>
          <cell r="BH1121">
            <v>0.16491036440960039</v>
          </cell>
          <cell r="BI1121">
            <v>0.19869276497747879</v>
          </cell>
          <cell r="BJ1121">
            <v>0.23225616239684821</v>
          </cell>
          <cell r="BK1121">
            <v>0.27045610343115034</v>
          </cell>
          <cell r="BL1121">
            <v>0.31238115484437823</v>
          </cell>
          <cell r="BM1121">
            <v>0.35568973295424255</v>
          </cell>
          <cell r="BN1121">
            <v>0</v>
          </cell>
          <cell r="BO1121">
            <v>18568.994419999999</v>
          </cell>
          <cell r="BP1121">
            <v>25695.435752800018</v>
          </cell>
          <cell r="BQ1121">
            <v>39585.213703035064</v>
          </cell>
          <cell r="BR1121">
            <v>0</v>
          </cell>
          <cell r="BS1121">
            <v>0</v>
          </cell>
          <cell r="BT1121">
            <v>0</v>
          </cell>
          <cell r="BU1121">
            <v>0</v>
          </cell>
          <cell r="BV1121">
            <v>0</v>
          </cell>
          <cell r="BW1121">
            <v>0</v>
          </cell>
          <cell r="BX1121">
            <v>0</v>
          </cell>
          <cell r="BY1121">
            <v>0</v>
          </cell>
          <cell r="BZ1121">
            <v>617568.81441999995</v>
          </cell>
          <cell r="CA1121">
            <v>440606.39575280005</v>
          </cell>
          <cell r="CB1121">
            <v>461656.86370303511</v>
          </cell>
          <cell r="CC1121">
            <v>0</v>
          </cell>
          <cell r="CD1121">
            <v>0</v>
          </cell>
          <cell r="CE1121">
            <v>0</v>
          </cell>
          <cell r="CF1121">
            <v>0</v>
          </cell>
          <cell r="CG1121">
            <v>0</v>
          </cell>
          <cell r="CH1121">
            <v>0</v>
          </cell>
          <cell r="CI1121">
            <v>0</v>
          </cell>
          <cell r="CK1121">
            <v>0</v>
          </cell>
          <cell r="CL1121">
            <v>0</v>
          </cell>
          <cell r="CM1121">
            <v>0</v>
          </cell>
          <cell r="CN1121">
            <v>0</v>
          </cell>
          <cell r="CO1121">
            <v>0</v>
          </cell>
          <cell r="CP1121">
            <v>0</v>
          </cell>
          <cell r="CQ1121">
            <v>0</v>
          </cell>
          <cell r="CR1121">
            <v>0</v>
          </cell>
          <cell r="CS1121">
            <v>0</v>
          </cell>
          <cell r="CT1121">
            <v>0</v>
          </cell>
          <cell r="CU1121">
            <v>0</v>
          </cell>
          <cell r="CW1121">
            <v>0</v>
          </cell>
          <cell r="CX1121">
            <v>617568.81441999995</v>
          </cell>
          <cell r="CY1121">
            <v>440606.39575280005</v>
          </cell>
          <cell r="CZ1121">
            <v>461656.86370303511</v>
          </cell>
          <cell r="DA1121">
            <v>0</v>
          </cell>
          <cell r="DB1121">
            <v>0</v>
          </cell>
          <cell r="DC1121">
            <v>0</v>
          </cell>
          <cell r="DD1121">
            <v>0</v>
          </cell>
          <cell r="DE1121">
            <v>0</v>
          </cell>
          <cell r="DF1121">
            <v>0</v>
          </cell>
          <cell r="DG1121">
            <v>0</v>
          </cell>
          <cell r="DI1121">
            <v>0</v>
          </cell>
          <cell r="DJ1121">
            <v>0</v>
          </cell>
          <cell r="DK1121">
            <v>0</v>
          </cell>
          <cell r="DL1121">
            <v>0</v>
          </cell>
          <cell r="DM1121">
            <v>0</v>
          </cell>
          <cell r="DN1121">
            <v>0</v>
          </cell>
          <cell r="DO1121">
            <v>0</v>
          </cell>
          <cell r="DP1121">
            <v>0</v>
          </cell>
          <cell r="DQ1121">
            <v>0</v>
          </cell>
          <cell r="DR1121">
            <v>0</v>
          </cell>
          <cell r="DS1121">
            <v>0</v>
          </cell>
          <cell r="DU1121" t="str">
            <v>NSCC 10989</v>
          </cell>
          <cell r="DV1121">
            <v>1435982.4300000002</v>
          </cell>
          <cell r="DW1121">
            <v>1</v>
          </cell>
          <cell r="DX1121">
            <v>1</v>
          </cell>
          <cell r="DY1121">
            <v>1435982.4300000002</v>
          </cell>
          <cell r="DZ1121">
            <v>1519832.0738758349</v>
          </cell>
          <cell r="EB1121">
            <v>1519832.0738758349</v>
          </cell>
          <cell r="EC1121" t="str">
            <v>Reserve Land</v>
          </cell>
          <cell r="ED1121" t="str">
            <v>Reserve Land</v>
          </cell>
        </row>
        <row r="1122">
          <cell r="D1122" t="str">
            <v>PC2130401d</v>
          </cell>
          <cell r="E1122" t="str">
            <v>Citywide Foundation Infrastructure</v>
          </cell>
          <cell r="F1122" t="str">
            <v>Auckland Council</v>
          </cell>
          <cell r="G1122" t="str">
            <v>Parks, sports and recreation</v>
          </cell>
          <cell r="H1122" t="str">
            <v>E171205</v>
          </cell>
          <cell r="I1122" t="str">
            <v>Local and sports parks - north management</v>
          </cell>
          <cell r="J1122" t="str">
            <v>Lifestyle and culture</v>
          </cell>
          <cell r="K1122" t="str">
            <v>Local parks services</v>
          </cell>
          <cell r="L1122" t="str">
            <v>Local parks</v>
          </cell>
          <cell r="M1122" t="str">
            <v>Local activities</v>
          </cell>
          <cell r="N1122" t="str">
            <v>Local parks services</v>
          </cell>
          <cell r="O1122" t="str">
            <v>Local parks</v>
          </cell>
          <cell r="P1122" t="str">
            <v>Lifestyle and culture</v>
          </cell>
          <cell r="Q1122" t="str">
            <v>Local parks services</v>
          </cell>
          <cell r="R1122" t="str">
            <v>Local parks</v>
          </cell>
          <cell r="S1122" t="str">
            <v>A1241205</v>
          </cell>
          <cell r="T1122" t="str">
            <v>A1241205</v>
          </cell>
          <cell r="U1122" t="str">
            <v>Local parks</v>
          </cell>
          <cell r="V1122" t="str">
            <v>L180</v>
          </cell>
          <cell r="W1122" t="str">
            <v>Upper Harbour</v>
          </cell>
          <cell r="X1122" t="str">
            <v>PL40810</v>
          </cell>
          <cell r="Y1122" t="str">
            <v>Expense</v>
          </cell>
          <cell r="Z1122">
            <v>20120701</v>
          </cell>
          <cell r="AA1122">
            <v>20150630</v>
          </cell>
          <cell r="AB1122">
            <v>1</v>
          </cell>
          <cell r="AC1122" t="str">
            <v>Programme</v>
          </cell>
          <cell r="AD1122">
            <v>0</v>
          </cell>
          <cell r="AE1122">
            <v>0</v>
          </cell>
          <cell r="AF1122">
            <v>1</v>
          </cell>
          <cell r="AG1122">
            <v>0</v>
          </cell>
          <cell r="AH1122">
            <v>2</v>
          </cell>
          <cell r="AI1122" t="str">
            <v>Local &amp; Sports Parks</v>
          </cell>
          <cell r="AJ1122" t="str">
            <v>Structures parks</v>
          </cell>
          <cell r="AK1122">
            <v>35</v>
          </cell>
          <cell r="AO1122">
            <v>1</v>
          </cell>
          <cell r="AT1122">
            <v>1000000</v>
          </cell>
          <cell r="AU1122">
            <v>500000</v>
          </cell>
          <cell r="AV1122">
            <v>500000</v>
          </cell>
          <cell r="BD1122">
            <v>3.1E-2</v>
          </cell>
          <cell r="BE1122">
            <v>6.1930000000000041E-2</v>
          </cell>
          <cell r="BF1122">
            <v>9.3787900000000146E-2</v>
          </cell>
          <cell r="BG1122">
            <v>0.12878911280000027</v>
          </cell>
          <cell r="BH1122">
            <v>0.16491036440960039</v>
          </cell>
          <cell r="BI1122">
            <v>0.19869276497747879</v>
          </cell>
          <cell r="BJ1122">
            <v>0.23225616239684821</v>
          </cell>
          <cell r="BK1122">
            <v>0.27045610343115034</v>
          </cell>
          <cell r="BL1122">
            <v>0.31238115484437823</v>
          </cell>
          <cell r="BM1122">
            <v>0.35568973295424255</v>
          </cell>
          <cell r="BN1122">
            <v>0</v>
          </cell>
          <cell r="BO1122">
            <v>31000</v>
          </cell>
          <cell r="BP1122">
            <v>30965.000000000022</v>
          </cell>
          <cell r="BQ1122">
            <v>46893.95000000007</v>
          </cell>
          <cell r="BR1122">
            <v>0</v>
          </cell>
          <cell r="BS1122">
            <v>0</v>
          </cell>
          <cell r="BT1122">
            <v>0</v>
          </cell>
          <cell r="BU1122">
            <v>0</v>
          </cell>
          <cell r="BV1122">
            <v>0</v>
          </cell>
          <cell r="BW1122">
            <v>0</v>
          </cell>
          <cell r="BX1122">
            <v>0</v>
          </cell>
          <cell r="BY1122">
            <v>0</v>
          </cell>
          <cell r="BZ1122">
            <v>1031000</v>
          </cell>
          <cell r="CA1122">
            <v>530965</v>
          </cell>
          <cell r="CB1122">
            <v>546893.95000000007</v>
          </cell>
          <cell r="CC1122">
            <v>0</v>
          </cell>
          <cell r="CD1122">
            <v>0</v>
          </cell>
          <cell r="CE1122">
            <v>0</v>
          </cell>
          <cell r="CF1122">
            <v>0</v>
          </cell>
          <cell r="CG1122">
            <v>0</v>
          </cell>
          <cell r="CH1122">
            <v>0</v>
          </cell>
          <cell r="CI1122">
            <v>0</v>
          </cell>
          <cell r="CK1122">
            <v>0</v>
          </cell>
          <cell r="CL1122">
            <v>0</v>
          </cell>
          <cell r="CM1122">
            <v>0</v>
          </cell>
          <cell r="CN1122">
            <v>0</v>
          </cell>
          <cell r="CO1122">
            <v>0</v>
          </cell>
          <cell r="CP1122">
            <v>0</v>
          </cell>
          <cell r="CQ1122">
            <v>0</v>
          </cell>
          <cell r="CR1122">
            <v>0</v>
          </cell>
          <cell r="CS1122">
            <v>0</v>
          </cell>
          <cell r="CT1122">
            <v>0</v>
          </cell>
          <cell r="CU1122">
            <v>0</v>
          </cell>
          <cell r="CW1122">
            <v>0</v>
          </cell>
          <cell r="CX1122">
            <v>1031000</v>
          </cell>
          <cell r="CY1122">
            <v>530965</v>
          </cell>
          <cell r="CZ1122">
            <v>546893.95000000007</v>
          </cell>
          <cell r="DA1122">
            <v>0</v>
          </cell>
          <cell r="DB1122">
            <v>0</v>
          </cell>
          <cell r="DC1122">
            <v>0</v>
          </cell>
          <cell r="DD1122">
            <v>0</v>
          </cell>
          <cell r="DE1122">
            <v>0</v>
          </cell>
          <cell r="DF1122">
            <v>0</v>
          </cell>
          <cell r="DG1122">
            <v>0</v>
          </cell>
          <cell r="DI1122">
            <v>0</v>
          </cell>
          <cell r="DJ1122">
            <v>0</v>
          </cell>
          <cell r="DK1122">
            <v>0</v>
          </cell>
          <cell r="DL1122">
            <v>0</v>
          </cell>
          <cell r="DM1122">
            <v>0</v>
          </cell>
          <cell r="DN1122">
            <v>0</v>
          </cell>
          <cell r="DO1122">
            <v>0</v>
          </cell>
          <cell r="DP1122">
            <v>0</v>
          </cell>
          <cell r="DQ1122">
            <v>0</v>
          </cell>
          <cell r="DR1122">
            <v>0</v>
          </cell>
          <cell r="DS1122">
            <v>0</v>
          </cell>
          <cell r="DU1122" t="str">
            <v>NSCC 10989</v>
          </cell>
          <cell r="DV1122">
            <v>2000000</v>
          </cell>
          <cell r="DW1122">
            <v>1</v>
          </cell>
          <cell r="DX1122">
            <v>1</v>
          </cell>
          <cell r="DY1122">
            <v>2000000</v>
          </cell>
          <cell r="DZ1122">
            <v>2108858.9500000002</v>
          </cell>
          <cell r="EB1122">
            <v>2108858.9500000002</v>
          </cell>
          <cell r="EC1122" t="str">
            <v>Reserve Land</v>
          </cell>
          <cell r="ED1122" t="str">
            <v>Reserve Land</v>
          </cell>
        </row>
        <row r="1123">
          <cell r="D1123" t="str">
            <v>PC2130401e</v>
          </cell>
          <cell r="E1123" t="str">
            <v>Citywide Foundation Infrastructure</v>
          </cell>
          <cell r="F1123" t="str">
            <v>Auckland Council</v>
          </cell>
          <cell r="G1123" t="str">
            <v>Parks, sports and recreation</v>
          </cell>
          <cell r="H1123" t="str">
            <v>E171205</v>
          </cell>
          <cell r="I1123" t="str">
            <v>Local and sports parks - north management</v>
          </cell>
          <cell r="J1123" t="str">
            <v>Lifestyle and culture</v>
          </cell>
          <cell r="K1123" t="str">
            <v>Local parks services</v>
          </cell>
          <cell r="L1123" t="str">
            <v>Local parks</v>
          </cell>
          <cell r="M1123" t="str">
            <v>Local activities</v>
          </cell>
          <cell r="N1123" t="str">
            <v>Local parks services</v>
          </cell>
          <cell r="O1123" t="str">
            <v>Local parks</v>
          </cell>
          <cell r="P1123" t="str">
            <v>Lifestyle and culture</v>
          </cell>
          <cell r="Q1123" t="str">
            <v>Local parks services</v>
          </cell>
          <cell r="R1123" t="str">
            <v>Local parks</v>
          </cell>
          <cell r="S1123" t="str">
            <v>A1241205</v>
          </cell>
          <cell r="T1123" t="str">
            <v>A1241205</v>
          </cell>
          <cell r="U1123" t="str">
            <v>Local parks</v>
          </cell>
          <cell r="V1123" t="str">
            <v>L210</v>
          </cell>
          <cell r="W1123" t="str">
            <v>Other (Unallocated)</v>
          </cell>
          <cell r="X1123" t="str">
            <v>PL40810</v>
          </cell>
          <cell r="Y1123" t="str">
            <v>Expense</v>
          </cell>
          <cell r="Z1123">
            <v>20100701</v>
          </cell>
          <cell r="AA1123">
            <v>20220630</v>
          </cell>
          <cell r="AB1123">
            <v>1</v>
          </cell>
          <cell r="AC1123" t="str">
            <v>Programme</v>
          </cell>
          <cell r="AD1123">
            <v>0</v>
          </cell>
          <cell r="AE1123">
            <v>0</v>
          </cell>
          <cell r="AF1123">
            <v>1</v>
          </cell>
          <cell r="AG1123">
            <v>0</v>
          </cell>
          <cell r="AH1123">
            <v>2</v>
          </cell>
          <cell r="AI1123" t="str">
            <v>Local &amp; Sports Parks</v>
          </cell>
          <cell r="AJ1123" t="str">
            <v>Structures parks</v>
          </cell>
          <cell r="AK1123">
            <v>35</v>
          </cell>
          <cell r="AO1123">
            <v>1</v>
          </cell>
          <cell r="AS1123">
            <v>2045606.49</v>
          </cell>
          <cell r="AT1123">
            <v>0</v>
          </cell>
          <cell r="AU1123">
            <v>0</v>
          </cell>
          <cell r="AV1123">
            <v>0</v>
          </cell>
          <cell r="AW1123">
            <v>1764994.83</v>
          </cell>
          <cell r="AX1123">
            <v>1694236.46</v>
          </cell>
          <cell r="AY1123">
            <v>1626127.91</v>
          </cell>
          <cell r="AZ1123">
            <v>1560589.74</v>
          </cell>
          <cell r="BA1123">
            <v>1000000</v>
          </cell>
          <cell r="BB1123">
            <v>1000000</v>
          </cell>
          <cell r="BC1123">
            <v>1000000</v>
          </cell>
          <cell r="BD1123">
            <v>3.1E-2</v>
          </cell>
          <cell r="BE1123">
            <v>6.1930000000000041E-2</v>
          </cell>
          <cell r="BF1123">
            <v>9.3787900000000146E-2</v>
          </cell>
          <cell r="BG1123">
            <v>0.12878911280000027</v>
          </cell>
          <cell r="BH1123">
            <v>0.16491036440960039</v>
          </cell>
          <cell r="BI1123">
            <v>0.19869276497747879</v>
          </cell>
          <cell r="BJ1123">
            <v>0.23225616239684821</v>
          </cell>
          <cell r="BK1123">
            <v>0.27045610343115034</v>
          </cell>
          <cell r="BL1123">
            <v>0.31238115484437823</v>
          </cell>
          <cell r="BM1123">
            <v>0.35568973295424255</v>
          </cell>
          <cell r="BN1123">
            <v>0</v>
          </cell>
          <cell r="BO1123">
            <v>0</v>
          </cell>
          <cell r="BP1123">
            <v>0</v>
          </cell>
          <cell r="BQ1123">
            <v>0</v>
          </cell>
          <cell r="BR1123">
            <v>227312.1182522873</v>
          </cell>
          <cell r="BS1123">
            <v>279397.15201463131</v>
          </cell>
          <cell r="BT1123">
            <v>323099.85064494878</v>
          </cell>
          <cell r="BU1123">
            <v>362456.58408829512</v>
          </cell>
          <cell r="BV1123">
            <v>270456.10343115032</v>
          </cell>
          <cell r="BW1123">
            <v>312381.15484437824</v>
          </cell>
          <cell r="BX1123">
            <v>355689.73295424256</v>
          </cell>
          <cell r="BY1123">
            <v>2045606.49</v>
          </cell>
          <cell r="BZ1123">
            <v>0</v>
          </cell>
          <cell r="CA1123">
            <v>0</v>
          </cell>
          <cell r="CB1123">
            <v>0</v>
          </cell>
          <cell r="CC1123">
            <v>1992306.9482522875</v>
          </cell>
          <cell r="CD1123">
            <v>1973633.6120146313</v>
          </cell>
          <cell r="CE1123">
            <v>1949227.7606449486</v>
          </cell>
          <cell r="CF1123">
            <v>1923046.324088295</v>
          </cell>
          <cell r="CG1123">
            <v>1270456.1034311503</v>
          </cell>
          <cell r="CH1123">
            <v>1312381.1548443781</v>
          </cell>
          <cell r="CI1123">
            <v>1355689.7329542425</v>
          </cell>
          <cell r="CK1123">
            <v>0</v>
          </cell>
          <cell r="CL1123">
            <v>0</v>
          </cell>
          <cell r="CM1123">
            <v>0</v>
          </cell>
          <cell r="CN1123">
            <v>0</v>
          </cell>
          <cell r="CO1123">
            <v>0</v>
          </cell>
          <cell r="CP1123">
            <v>0</v>
          </cell>
          <cell r="CQ1123">
            <v>0</v>
          </cell>
          <cell r="CR1123">
            <v>0</v>
          </cell>
          <cell r="CS1123">
            <v>0</v>
          </cell>
          <cell r="CT1123">
            <v>0</v>
          </cell>
          <cell r="CU1123">
            <v>0</v>
          </cell>
          <cell r="CW1123">
            <v>2045606.49</v>
          </cell>
          <cell r="CX1123">
            <v>0</v>
          </cell>
          <cell r="CY1123">
            <v>0</v>
          </cell>
          <cell r="CZ1123">
            <v>0</v>
          </cell>
          <cell r="DA1123">
            <v>1992306.9482522875</v>
          </cell>
          <cell r="DB1123">
            <v>1973633.6120146313</v>
          </cell>
          <cell r="DC1123">
            <v>1949227.7606449486</v>
          </cell>
          <cell r="DD1123">
            <v>1923046.324088295</v>
          </cell>
          <cell r="DE1123">
            <v>1270456.1034311503</v>
          </cell>
          <cell r="DF1123">
            <v>1312381.1548443781</v>
          </cell>
          <cell r="DG1123">
            <v>1355689.7329542425</v>
          </cell>
          <cell r="DI1123">
            <v>0</v>
          </cell>
          <cell r="DJ1123">
            <v>0</v>
          </cell>
          <cell r="DK1123">
            <v>0</v>
          </cell>
          <cell r="DL1123">
            <v>0</v>
          </cell>
          <cell r="DM1123">
            <v>0</v>
          </cell>
          <cell r="DN1123">
            <v>0</v>
          </cell>
          <cell r="DO1123">
            <v>0</v>
          </cell>
          <cell r="DP1123">
            <v>0</v>
          </cell>
          <cell r="DQ1123">
            <v>0</v>
          </cell>
          <cell r="DR1123">
            <v>0</v>
          </cell>
          <cell r="DS1123">
            <v>0</v>
          </cell>
          <cell r="DU1123" t="str">
            <v>NSCC 10989</v>
          </cell>
          <cell r="DV1123">
            <v>9645948.9400000013</v>
          </cell>
          <cell r="DW1123">
            <v>1</v>
          </cell>
          <cell r="DX1123">
            <v>1</v>
          </cell>
          <cell r="DY1123">
            <v>9645948.9400000013</v>
          </cell>
          <cell r="DZ1123">
            <v>11776741.636229934</v>
          </cell>
          <cell r="EB1123">
            <v>11776741.636229934</v>
          </cell>
          <cell r="EC1123" t="str">
            <v>Reserve Land</v>
          </cell>
          <cell r="ED1123" t="str">
            <v>Reserve Land</v>
          </cell>
        </row>
        <row r="1124">
          <cell r="D1124" t="str">
            <v>PC2130402</v>
          </cell>
          <cell r="E1124" t="str">
            <v>Takapuna Beach Coastal Walkways</v>
          </cell>
          <cell r="F1124" t="str">
            <v>Auckland Council</v>
          </cell>
          <cell r="G1124" t="str">
            <v>Parks, sports and recreation</v>
          </cell>
          <cell r="H1124" t="str">
            <v>E171205</v>
          </cell>
          <cell r="I1124" t="str">
            <v>Local and sports parks - north management</v>
          </cell>
          <cell r="J1124" t="str">
            <v>Lifestyle and culture</v>
          </cell>
          <cell r="K1124" t="str">
            <v>Local parks services</v>
          </cell>
          <cell r="L1124" t="str">
            <v>Local parks</v>
          </cell>
          <cell r="M1124" t="str">
            <v>Local activities</v>
          </cell>
          <cell r="N1124" t="str">
            <v>Local parks services</v>
          </cell>
          <cell r="O1124" t="str">
            <v>Local parks</v>
          </cell>
          <cell r="P1124" t="str">
            <v>Lifestyle and culture</v>
          </cell>
          <cell r="Q1124" t="str">
            <v>Local parks services</v>
          </cell>
          <cell r="R1124" t="str">
            <v>Local parks</v>
          </cell>
          <cell r="S1124" t="str">
            <v>A1241205</v>
          </cell>
          <cell r="T1124" t="str">
            <v>A1241205</v>
          </cell>
          <cell r="U1124" t="str">
            <v>Local parks</v>
          </cell>
          <cell r="V1124" t="str">
            <v>L105</v>
          </cell>
          <cell r="W1124" t="str">
            <v>Devonport-Takapuna</v>
          </cell>
          <cell r="X1124" t="str">
            <v>PL40810</v>
          </cell>
          <cell r="Y1124" t="str">
            <v>Expense</v>
          </cell>
          <cell r="Z1124">
            <v>20190701</v>
          </cell>
          <cell r="AA1124">
            <v>20200630</v>
          </cell>
          <cell r="AB1124">
            <v>2</v>
          </cell>
          <cell r="AC1124" t="str">
            <v>Discrete</v>
          </cell>
          <cell r="AD1124">
            <v>0.11</v>
          </cell>
          <cell r="AE1124">
            <v>0</v>
          </cell>
          <cell r="AF1124">
            <v>0.89</v>
          </cell>
          <cell r="AG1124">
            <v>0</v>
          </cell>
          <cell r="AH1124">
            <v>2</v>
          </cell>
          <cell r="AI1124" t="str">
            <v>Local &amp; Sports Parks</v>
          </cell>
          <cell r="AJ1124" t="str">
            <v>Structures parks</v>
          </cell>
          <cell r="AK1124">
            <v>40</v>
          </cell>
          <cell r="AM1124">
            <v>0.11</v>
          </cell>
          <cell r="AO1124">
            <v>0.89</v>
          </cell>
          <cell r="AW1124">
            <v>0</v>
          </cell>
          <cell r="BA1124">
            <v>749717.79</v>
          </cell>
          <cell r="BD1124">
            <v>3.1E-2</v>
          </cell>
          <cell r="BE1124">
            <v>6.1930000000000041E-2</v>
          </cell>
          <cell r="BF1124">
            <v>9.3787900000000146E-2</v>
          </cell>
          <cell r="BG1124">
            <v>0.12878911280000027</v>
          </cell>
          <cell r="BH1124">
            <v>0.16491036440960039</v>
          </cell>
          <cell r="BI1124">
            <v>0.19869276497747879</v>
          </cell>
          <cell r="BJ1124">
            <v>0.23225616239684821</v>
          </cell>
          <cell r="BK1124">
            <v>0.27045610343115034</v>
          </cell>
          <cell r="BL1124">
            <v>0.31238115484437823</v>
          </cell>
          <cell r="BM1124">
            <v>0.35568973295424255</v>
          </cell>
          <cell r="BN1124">
            <v>0</v>
          </cell>
          <cell r="BO1124">
            <v>0</v>
          </cell>
          <cell r="BP1124">
            <v>0</v>
          </cell>
          <cell r="BQ1124">
            <v>0</v>
          </cell>
          <cell r="BR1124">
            <v>0</v>
          </cell>
          <cell r="BS1124">
            <v>0</v>
          </cell>
          <cell r="BT1124">
            <v>0</v>
          </cell>
          <cell r="BU1124">
            <v>0</v>
          </cell>
          <cell r="BV1124">
            <v>202765.75215641345</v>
          </cell>
          <cell r="BW1124">
            <v>0</v>
          </cell>
          <cell r="BX1124">
            <v>0</v>
          </cell>
          <cell r="BY1124">
            <v>0</v>
          </cell>
          <cell r="BZ1124">
            <v>0</v>
          </cell>
          <cell r="CA1124">
            <v>0</v>
          </cell>
          <cell r="CB1124">
            <v>0</v>
          </cell>
          <cell r="CC1124">
            <v>0</v>
          </cell>
          <cell r="CD1124">
            <v>0</v>
          </cell>
          <cell r="CE1124">
            <v>0</v>
          </cell>
          <cell r="CF1124">
            <v>0</v>
          </cell>
          <cell r="CG1124">
            <v>952483.54215641343</v>
          </cell>
          <cell r="CH1124">
            <v>0</v>
          </cell>
          <cell r="CI1124">
            <v>0</v>
          </cell>
          <cell r="CK1124">
            <v>0</v>
          </cell>
          <cell r="CL1124">
            <v>0</v>
          </cell>
          <cell r="CM1124">
            <v>0</v>
          </cell>
          <cell r="CN1124">
            <v>0</v>
          </cell>
          <cell r="CO1124">
            <v>0</v>
          </cell>
          <cell r="CP1124">
            <v>0</v>
          </cell>
          <cell r="CQ1124">
            <v>0</v>
          </cell>
          <cell r="CR1124">
            <v>0</v>
          </cell>
          <cell r="CS1124">
            <v>104773.18963720548</v>
          </cell>
          <cell r="CT1124">
            <v>0</v>
          </cell>
          <cell r="CU1124">
            <v>0</v>
          </cell>
          <cell r="CW1124">
            <v>0</v>
          </cell>
          <cell r="CX1124">
            <v>0</v>
          </cell>
          <cell r="CY1124">
            <v>0</v>
          </cell>
          <cell r="CZ1124">
            <v>0</v>
          </cell>
          <cell r="DA1124">
            <v>0</v>
          </cell>
          <cell r="DB1124">
            <v>0</v>
          </cell>
          <cell r="DC1124">
            <v>0</v>
          </cell>
          <cell r="DD1124">
            <v>0</v>
          </cell>
          <cell r="DE1124">
            <v>847710.35251920798</v>
          </cell>
          <cell r="DF1124">
            <v>0</v>
          </cell>
          <cell r="DG1124">
            <v>0</v>
          </cell>
          <cell r="DI1124">
            <v>0</v>
          </cell>
          <cell r="DJ1124">
            <v>0</v>
          </cell>
          <cell r="DK1124">
            <v>0</v>
          </cell>
          <cell r="DL1124">
            <v>0</v>
          </cell>
          <cell r="DM1124">
            <v>0</v>
          </cell>
          <cell r="DN1124">
            <v>0</v>
          </cell>
          <cell r="DO1124">
            <v>0</v>
          </cell>
          <cell r="DP1124">
            <v>0</v>
          </cell>
          <cell r="DQ1124">
            <v>0</v>
          </cell>
          <cell r="DR1124">
            <v>0</v>
          </cell>
          <cell r="DS1124">
            <v>0</v>
          </cell>
          <cell r="DU1124" t="str">
            <v>NSCC 10997</v>
          </cell>
          <cell r="DV1124">
            <v>667248.83310000005</v>
          </cell>
          <cell r="DW1124">
            <v>1</v>
          </cell>
          <cell r="DX1124">
            <v>1</v>
          </cell>
          <cell r="DY1124">
            <v>749717.79</v>
          </cell>
          <cell r="DZ1124">
            <v>952483.54215641343</v>
          </cell>
          <cell r="EB1124">
            <v>952483.54215641343</v>
          </cell>
          <cell r="EC1124" t="str">
            <v>Def</v>
          </cell>
          <cell r="ED1124" t="str">
            <v>Local Recreational Facilities</v>
          </cell>
        </row>
        <row r="1125">
          <cell r="D1125" t="str">
            <v>PC2130403</v>
          </cell>
          <cell r="E1125" t="str">
            <v>Torpedo Bay Pedestrian Coastal Access</v>
          </cell>
          <cell r="F1125" t="str">
            <v>Auckland Council</v>
          </cell>
          <cell r="G1125" t="str">
            <v>Parks, sports and recreation</v>
          </cell>
          <cell r="H1125" t="str">
            <v>E171205</v>
          </cell>
          <cell r="I1125" t="str">
            <v>Local and sports parks - north management</v>
          </cell>
          <cell r="J1125" t="str">
            <v>Lifestyle and culture</v>
          </cell>
          <cell r="K1125" t="str">
            <v>Local parks services</v>
          </cell>
          <cell r="L1125" t="str">
            <v>Local parks</v>
          </cell>
          <cell r="M1125" t="str">
            <v>Local activities</v>
          </cell>
          <cell r="N1125" t="str">
            <v>Local parks services</v>
          </cell>
          <cell r="O1125" t="str">
            <v>Local parks</v>
          </cell>
          <cell r="P1125" t="str">
            <v>Lifestyle and culture</v>
          </cell>
          <cell r="Q1125" t="str">
            <v>Local parks services</v>
          </cell>
          <cell r="R1125" t="str">
            <v>Local parks</v>
          </cell>
          <cell r="S1125" t="str">
            <v>A1241205</v>
          </cell>
          <cell r="T1125" t="str">
            <v>A1241205</v>
          </cell>
          <cell r="U1125" t="str">
            <v>Local parks</v>
          </cell>
          <cell r="V1125" t="str">
            <v>L105</v>
          </cell>
          <cell r="W1125" t="str">
            <v>Devonport-Takapuna</v>
          </cell>
          <cell r="X1125" t="str">
            <v>PL40810</v>
          </cell>
          <cell r="Y1125" t="str">
            <v>Expense</v>
          </cell>
          <cell r="Z1125">
            <v>20110701</v>
          </cell>
          <cell r="AA1125">
            <v>20150630</v>
          </cell>
          <cell r="AB1125">
            <v>1</v>
          </cell>
          <cell r="AC1125" t="str">
            <v>Programme</v>
          </cell>
          <cell r="AD1125">
            <v>0</v>
          </cell>
          <cell r="AE1125">
            <v>0</v>
          </cell>
          <cell r="AF1125">
            <v>1</v>
          </cell>
          <cell r="AG1125">
            <v>0</v>
          </cell>
          <cell r="AH1125">
            <v>2</v>
          </cell>
          <cell r="AI1125" t="str">
            <v>Local &amp; Sports Parks</v>
          </cell>
          <cell r="AJ1125" t="str">
            <v>Structures parks</v>
          </cell>
          <cell r="AK1125">
            <v>40</v>
          </cell>
          <cell r="AO1125">
            <v>1</v>
          </cell>
          <cell r="AS1125">
            <v>216655.77</v>
          </cell>
          <cell r="AV1125">
            <v>164226.57999999999</v>
          </cell>
          <cell r="BD1125">
            <v>3.1E-2</v>
          </cell>
          <cell r="BE1125">
            <v>6.1930000000000041E-2</v>
          </cell>
          <cell r="BF1125">
            <v>9.3787900000000146E-2</v>
          </cell>
          <cell r="BG1125">
            <v>0.12878911280000027</v>
          </cell>
          <cell r="BH1125">
            <v>0.16491036440960039</v>
          </cell>
          <cell r="BI1125">
            <v>0.19869276497747879</v>
          </cell>
          <cell r="BJ1125">
            <v>0.23225616239684821</v>
          </cell>
          <cell r="BK1125">
            <v>0.27045610343115034</v>
          </cell>
          <cell r="BL1125">
            <v>0.31238115484437823</v>
          </cell>
          <cell r="BM1125">
            <v>0.35568973295424255</v>
          </cell>
          <cell r="BN1125">
            <v>0</v>
          </cell>
          <cell r="BO1125">
            <v>0</v>
          </cell>
          <cell r="BP1125">
            <v>0</v>
          </cell>
          <cell r="BQ1125">
            <v>15402.466062382024</v>
          </cell>
          <cell r="BR1125">
            <v>0</v>
          </cell>
          <cell r="BS1125">
            <v>0</v>
          </cell>
          <cell r="BT1125">
            <v>0</v>
          </cell>
          <cell r="BU1125">
            <v>0</v>
          </cell>
          <cell r="BV1125">
            <v>0</v>
          </cell>
          <cell r="BW1125">
            <v>0</v>
          </cell>
          <cell r="BX1125">
            <v>0</v>
          </cell>
          <cell r="BY1125">
            <v>216655.77</v>
          </cell>
          <cell r="BZ1125">
            <v>0</v>
          </cell>
          <cell r="CA1125">
            <v>0</v>
          </cell>
          <cell r="CB1125">
            <v>179629.046062382</v>
          </cell>
          <cell r="CC1125">
            <v>0</v>
          </cell>
          <cell r="CD1125">
            <v>0</v>
          </cell>
          <cell r="CE1125">
            <v>0</v>
          </cell>
          <cell r="CF1125">
            <v>0</v>
          </cell>
          <cell r="CG1125">
            <v>0</v>
          </cell>
          <cell r="CH1125">
            <v>0</v>
          </cell>
          <cell r="CI1125">
            <v>0</v>
          </cell>
          <cell r="CK1125">
            <v>0</v>
          </cell>
          <cell r="CL1125">
            <v>0</v>
          </cell>
          <cell r="CM1125">
            <v>0</v>
          </cell>
          <cell r="CN1125">
            <v>0</v>
          </cell>
          <cell r="CO1125">
            <v>0</v>
          </cell>
          <cell r="CP1125">
            <v>0</v>
          </cell>
          <cell r="CQ1125">
            <v>0</v>
          </cell>
          <cell r="CR1125">
            <v>0</v>
          </cell>
          <cell r="CS1125">
            <v>0</v>
          </cell>
          <cell r="CT1125">
            <v>0</v>
          </cell>
          <cell r="CU1125">
            <v>0</v>
          </cell>
          <cell r="CW1125">
            <v>216655.77</v>
          </cell>
          <cell r="CX1125">
            <v>0</v>
          </cell>
          <cell r="CY1125">
            <v>0</v>
          </cell>
          <cell r="CZ1125">
            <v>179629.046062382</v>
          </cell>
          <cell r="DA1125">
            <v>0</v>
          </cell>
          <cell r="DB1125">
            <v>0</v>
          </cell>
          <cell r="DC1125">
            <v>0</v>
          </cell>
          <cell r="DD1125">
            <v>0</v>
          </cell>
          <cell r="DE1125">
            <v>0</v>
          </cell>
          <cell r="DF1125">
            <v>0</v>
          </cell>
          <cell r="DG1125">
            <v>0</v>
          </cell>
          <cell r="DI1125">
            <v>0</v>
          </cell>
          <cell r="DJ1125">
            <v>0</v>
          </cell>
          <cell r="DK1125">
            <v>0</v>
          </cell>
          <cell r="DL1125">
            <v>0</v>
          </cell>
          <cell r="DM1125">
            <v>0</v>
          </cell>
          <cell r="DN1125">
            <v>0</v>
          </cell>
          <cell r="DO1125">
            <v>0</v>
          </cell>
          <cell r="DP1125">
            <v>0</v>
          </cell>
          <cell r="DQ1125">
            <v>0</v>
          </cell>
          <cell r="DR1125">
            <v>0</v>
          </cell>
          <cell r="DS1125">
            <v>0</v>
          </cell>
          <cell r="DU1125" t="str">
            <v>NSCC 10998</v>
          </cell>
          <cell r="DV1125">
            <v>164226.57999999999</v>
          </cell>
          <cell r="DW1125">
            <v>1</v>
          </cell>
          <cell r="DX1125">
            <v>1</v>
          </cell>
          <cell r="DY1125">
            <v>164226.57999999999</v>
          </cell>
          <cell r="DZ1125">
            <v>179629.046062382</v>
          </cell>
          <cell r="EB1125">
            <v>179629.046062382</v>
          </cell>
          <cell r="EC1125" t="str">
            <v>Def</v>
          </cell>
          <cell r="ED1125" t="str">
            <v>Local Recreational Facilities</v>
          </cell>
        </row>
        <row r="1126">
          <cell r="D1126" t="str">
            <v>PC2130404</v>
          </cell>
          <cell r="E1126" t="str">
            <v>Onepoto walkway</v>
          </cell>
          <cell r="F1126" t="str">
            <v>Auckland Council</v>
          </cell>
          <cell r="G1126" t="str">
            <v>Parks, sports and recreation</v>
          </cell>
          <cell r="H1126" t="str">
            <v>E171205</v>
          </cell>
          <cell r="I1126" t="str">
            <v>Local and sports parks - north management</v>
          </cell>
          <cell r="J1126" t="str">
            <v>Lifestyle and culture</v>
          </cell>
          <cell r="K1126" t="str">
            <v>Local parks services</v>
          </cell>
          <cell r="L1126" t="str">
            <v>Local parks</v>
          </cell>
          <cell r="M1126" t="str">
            <v>Local activities</v>
          </cell>
          <cell r="N1126" t="str">
            <v>Local parks services</v>
          </cell>
          <cell r="O1126" t="str">
            <v>Local parks</v>
          </cell>
          <cell r="P1126" t="str">
            <v>Lifestyle and culture</v>
          </cell>
          <cell r="Q1126" t="str">
            <v>Local parks services</v>
          </cell>
          <cell r="R1126" t="str">
            <v>Local parks</v>
          </cell>
          <cell r="S1126" t="str">
            <v>A1241205</v>
          </cell>
          <cell r="T1126" t="str">
            <v>A1241205</v>
          </cell>
          <cell r="U1126" t="str">
            <v>Local parks</v>
          </cell>
          <cell r="V1126" t="str">
            <v>L135</v>
          </cell>
          <cell r="W1126" t="str">
            <v>Kaipatiki</v>
          </cell>
          <cell r="X1126" t="str">
            <v>PL40810</v>
          </cell>
          <cell r="Y1126" t="str">
            <v>Expense</v>
          </cell>
          <cell r="Z1126">
            <v>20110701</v>
          </cell>
          <cell r="AA1126">
            <v>20140630</v>
          </cell>
          <cell r="AB1126">
            <v>2</v>
          </cell>
          <cell r="AC1126" t="str">
            <v>Discrete</v>
          </cell>
          <cell r="AD1126">
            <v>0.11</v>
          </cell>
          <cell r="AE1126">
            <v>0</v>
          </cell>
          <cell r="AF1126">
            <v>0.89</v>
          </cell>
          <cell r="AG1126">
            <v>0</v>
          </cell>
          <cell r="AH1126">
            <v>2</v>
          </cell>
          <cell r="AI1126" t="str">
            <v>Local &amp; Sports Parks</v>
          </cell>
          <cell r="AJ1126" t="str">
            <v>Structures parks</v>
          </cell>
          <cell r="AK1126">
            <v>40</v>
          </cell>
          <cell r="AM1126">
            <v>0.11</v>
          </cell>
          <cell r="AO1126">
            <v>0.89</v>
          </cell>
          <cell r="AS1126">
            <v>393007.15</v>
          </cell>
          <cell r="AT1126">
            <v>0</v>
          </cell>
          <cell r="AU1126">
            <v>379654.18</v>
          </cell>
          <cell r="BD1126">
            <v>3.1E-2</v>
          </cell>
          <cell r="BE1126">
            <v>6.1930000000000041E-2</v>
          </cell>
          <cell r="BF1126">
            <v>9.3787900000000146E-2</v>
          </cell>
          <cell r="BG1126">
            <v>0.12878911280000027</v>
          </cell>
          <cell r="BH1126">
            <v>0.16491036440960039</v>
          </cell>
          <cell r="BI1126">
            <v>0.19869276497747879</v>
          </cell>
          <cell r="BJ1126">
            <v>0.23225616239684821</v>
          </cell>
          <cell r="BK1126">
            <v>0.27045610343115034</v>
          </cell>
          <cell r="BL1126">
            <v>0.31238115484437823</v>
          </cell>
          <cell r="BM1126">
            <v>0.35568973295424255</v>
          </cell>
          <cell r="BN1126">
            <v>0</v>
          </cell>
          <cell r="BO1126">
            <v>0</v>
          </cell>
          <cell r="BP1126">
            <v>23511.983367400015</v>
          </cell>
          <cell r="BQ1126">
            <v>0</v>
          </cell>
          <cell r="BR1126">
            <v>0</v>
          </cell>
          <cell r="BS1126">
            <v>0</v>
          </cell>
          <cell r="BT1126">
            <v>0</v>
          </cell>
          <cell r="BU1126">
            <v>0</v>
          </cell>
          <cell r="BV1126">
            <v>0</v>
          </cell>
          <cell r="BW1126">
            <v>0</v>
          </cell>
          <cell r="BX1126">
            <v>0</v>
          </cell>
          <cell r="BY1126">
            <v>393007.15</v>
          </cell>
          <cell r="BZ1126">
            <v>0</v>
          </cell>
          <cell r="CA1126">
            <v>403166.1633674</v>
          </cell>
          <cell r="CB1126">
            <v>0</v>
          </cell>
          <cell r="CC1126">
            <v>0</v>
          </cell>
          <cell r="CD1126">
            <v>0</v>
          </cell>
          <cell r="CE1126">
            <v>0</v>
          </cell>
          <cell r="CF1126">
            <v>0</v>
          </cell>
          <cell r="CG1126">
            <v>0</v>
          </cell>
          <cell r="CH1126">
            <v>0</v>
          </cell>
          <cell r="CI1126">
            <v>0</v>
          </cell>
          <cell r="CK1126">
            <v>43230.786500000002</v>
          </cell>
          <cell r="CL1126">
            <v>0</v>
          </cell>
          <cell r="CM1126">
            <v>44348.277970413998</v>
          </cell>
          <cell r="CN1126">
            <v>0</v>
          </cell>
          <cell r="CO1126">
            <v>0</v>
          </cell>
          <cell r="CP1126">
            <v>0</v>
          </cell>
          <cell r="CQ1126">
            <v>0</v>
          </cell>
          <cell r="CR1126">
            <v>0</v>
          </cell>
          <cell r="CS1126">
            <v>0</v>
          </cell>
          <cell r="CT1126">
            <v>0</v>
          </cell>
          <cell r="CU1126">
            <v>0</v>
          </cell>
          <cell r="CW1126">
            <v>349776.36350000004</v>
          </cell>
          <cell r="CX1126">
            <v>0</v>
          </cell>
          <cell r="CY1126">
            <v>358817.88539698604</v>
          </cell>
          <cell r="CZ1126">
            <v>0</v>
          </cell>
          <cell r="DA1126">
            <v>0</v>
          </cell>
          <cell r="DB1126">
            <v>0</v>
          </cell>
          <cell r="DC1126">
            <v>0</v>
          </cell>
          <cell r="DD1126">
            <v>0</v>
          </cell>
          <cell r="DE1126">
            <v>0</v>
          </cell>
          <cell r="DF1126">
            <v>0</v>
          </cell>
          <cell r="DG1126">
            <v>0</v>
          </cell>
          <cell r="DI1126">
            <v>0</v>
          </cell>
          <cell r="DJ1126">
            <v>0</v>
          </cell>
          <cell r="DK1126">
            <v>0</v>
          </cell>
          <cell r="DL1126">
            <v>0</v>
          </cell>
          <cell r="DM1126">
            <v>0</v>
          </cell>
          <cell r="DN1126">
            <v>0</v>
          </cell>
          <cell r="DO1126">
            <v>0</v>
          </cell>
          <cell r="DP1126">
            <v>0</v>
          </cell>
          <cell r="DQ1126">
            <v>0</v>
          </cell>
          <cell r="DR1126">
            <v>0</v>
          </cell>
          <cell r="DS1126">
            <v>0</v>
          </cell>
          <cell r="DU1126" t="str">
            <v>NSCC 11126</v>
          </cell>
          <cell r="DV1126">
            <v>337892.22019999998</v>
          </cell>
          <cell r="DW1126">
            <v>1</v>
          </cell>
          <cell r="DX1126">
            <v>1</v>
          </cell>
          <cell r="DY1126">
            <v>379654.18</v>
          </cell>
          <cell r="DZ1126">
            <v>403166.1633674</v>
          </cell>
          <cell r="EB1126">
            <v>403166.1633674</v>
          </cell>
          <cell r="EC1126" t="str">
            <v>Def</v>
          </cell>
          <cell r="ED1126" t="str">
            <v>Local Recreational Facilities</v>
          </cell>
        </row>
        <row r="1127">
          <cell r="D1127" t="str">
            <v>PC2130406</v>
          </cell>
          <cell r="E1127" t="str">
            <v>Waiake Reserve Playground</v>
          </cell>
          <cell r="F1127" t="str">
            <v>Auckland Council</v>
          </cell>
          <cell r="G1127" t="str">
            <v>Parks, sports and recreation</v>
          </cell>
          <cell r="H1127" t="str">
            <v>E171205</v>
          </cell>
          <cell r="I1127" t="str">
            <v>Local and sports parks - north management</v>
          </cell>
          <cell r="J1127" t="str">
            <v>Lifestyle and culture</v>
          </cell>
          <cell r="K1127" t="str">
            <v>Local parks services</v>
          </cell>
          <cell r="L1127" t="str">
            <v>Local parks</v>
          </cell>
          <cell r="M1127" t="str">
            <v>Local activities</v>
          </cell>
          <cell r="N1127" t="str">
            <v>Local parks services</v>
          </cell>
          <cell r="O1127" t="str">
            <v>Local parks</v>
          </cell>
          <cell r="P1127" t="str">
            <v>Lifestyle and culture</v>
          </cell>
          <cell r="Q1127" t="str">
            <v>Local parks services</v>
          </cell>
          <cell r="R1127" t="str">
            <v>Local parks</v>
          </cell>
          <cell r="S1127" t="str">
            <v>A1241205</v>
          </cell>
          <cell r="T1127" t="str">
            <v>A1241205</v>
          </cell>
          <cell r="U1127" t="str">
            <v>Local parks</v>
          </cell>
          <cell r="V1127" t="str">
            <v>L125</v>
          </cell>
          <cell r="W1127" t="str">
            <v>Hibiscus and Bays</v>
          </cell>
          <cell r="X1127" t="str">
            <v>PL40810</v>
          </cell>
          <cell r="Y1127" t="str">
            <v>Expense</v>
          </cell>
          <cell r="Z1127">
            <v>20140701</v>
          </cell>
          <cell r="AA1127">
            <v>20150630</v>
          </cell>
          <cell r="AB1127">
            <v>2</v>
          </cell>
          <cell r="AC1127" t="str">
            <v>Discrete</v>
          </cell>
          <cell r="AD1127">
            <v>0</v>
          </cell>
          <cell r="AE1127">
            <v>0</v>
          </cell>
          <cell r="AF1127">
            <v>0.95</v>
          </cell>
          <cell r="AG1127">
            <v>0.05</v>
          </cell>
          <cell r="AH1127">
            <v>2</v>
          </cell>
          <cell r="AI1127" t="str">
            <v>Local &amp; Sports Parks</v>
          </cell>
          <cell r="AJ1127" t="str">
            <v>Structures parks</v>
          </cell>
          <cell r="AK1127">
            <v>20</v>
          </cell>
          <cell r="AM1127">
            <v>0.05</v>
          </cell>
          <cell r="AO1127">
            <v>0.95</v>
          </cell>
          <cell r="AV1127">
            <v>159063.54999999999</v>
          </cell>
          <cell r="BD1127">
            <v>3.1E-2</v>
          </cell>
          <cell r="BE1127">
            <v>6.1930000000000041E-2</v>
          </cell>
          <cell r="BF1127">
            <v>9.3787900000000146E-2</v>
          </cell>
          <cell r="BG1127">
            <v>0.12878911280000027</v>
          </cell>
          <cell r="BH1127">
            <v>0.16491036440960039</v>
          </cell>
          <cell r="BI1127">
            <v>0.19869276497747879</v>
          </cell>
          <cell r="BJ1127">
            <v>0.23225616239684821</v>
          </cell>
          <cell r="BK1127">
            <v>0.27045610343115034</v>
          </cell>
          <cell r="BL1127">
            <v>0.31238115484437823</v>
          </cell>
          <cell r="BM1127">
            <v>0.35568973295424255</v>
          </cell>
          <cell r="BN1127">
            <v>0</v>
          </cell>
          <cell r="BO1127">
            <v>0</v>
          </cell>
          <cell r="BP1127">
            <v>0</v>
          </cell>
          <cell r="BQ1127">
            <v>14918.236321045022</v>
          </cell>
          <cell r="BR1127">
            <v>0</v>
          </cell>
          <cell r="BS1127">
            <v>0</v>
          </cell>
          <cell r="BT1127">
            <v>0</v>
          </cell>
          <cell r="BU1127">
            <v>0</v>
          </cell>
          <cell r="BV1127">
            <v>0</v>
          </cell>
          <cell r="BW1127">
            <v>0</v>
          </cell>
          <cell r="BX1127">
            <v>0</v>
          </cell>
          <cell r="BY1127">
            <v>0</v>
          </cell>
          <cell r="BZ1127">
            <v>0</v>
          </cell>
          <cell r="CA1127">
            <v>0</v>
          </cell>
          <cell r="CB1127">
            <v>173981.78632104502</v>
          </cell>
          <cell r="CC1127">
            <v>0</v>
          </cell>
          <cell r="CD1127">
            <v>0</v>
          </cell>
          <cell r="CE1127">
            <v>0</v>
          </cell>
          <cell r="CF1127">
            <v>0</v>
          </cell>
          <cell r="CG1127">
            <v>0</v>
          </cell>
          <cell r="CH1127">
            <v>0</v>
          </cell>
          <cell r="CI1127">
            <v>0</v>
          </cell>
          <cell r="CK1127">
            <v>0</v>
          </cell>
          <cell r="CL1127">
            <v>0</v>
          </cell>
          <cell r="CM1127">
            <v>0</v>
          </cell>
          <cell r="CN1127">
            <v>0</v>
          </cell>
          <cell r="CO1127">
            <v>0</v>
          </cell>
          <cell r="CP1127">
            <v>0</v>
          </cell>
          <cell r="CQ1127">
            <v>0</v>
          </cell>
          <cell r="CR1127">
            <v>0</v>
          </cell>
          <cell r="CS1127">
            <v>0</v>
          </cell>
          <cell r="CT1127">
            <v>0</v>
          </cell>
          <cell r="CU1127">
            <v>0</v>
          </cell>
          <cell r="CW1127">
            <v>0</v>
          </cell>
          <cell r="CX1127">
            <v>0</v>
          </cell>
          <cell r="CY1127">
            <v>0</v>
          </cell>
          <cell r="CZ1127">
            <v>165282.69700499275</v>
          </cell>
          <cell r="DA1127">
            <v>0</v>
          </cell>
          <cell r="DB1127">
            <v>0</v>
          </cell>
          <cell r="DC1127">
            <v>0</v>
          </cell>
          <cell r="DD1127">
            <v>0</v>
          </cell>
          <cell r="DE1127">
            <v>0</v>
          </cell>
          <cell r="DF1127">
            <v>0</v>
          </cell>
          <cell r="DG1127">
            <v>0</v>
          </cell>
          <cell r="DI1127">
            <v>0</v>
          </cell>
          <cell r="DJ1127">
            <v>0</v>
          </cell>
          <cell r="DK1127">
            <v>0</v>
          </cell>
          <cell r="DL1127">
            <v>8699.0893160522519</v>
          </cell>
          <cell r="DM1127">
            <v>0</v>
          </cell>
          <cell r="DN1127">
            <v>0</v>
          </cell>
          <cell r="DO1127">
            <v>0</v>
          </cell>
          <cell r="DP1127">
            <v>0</v>
          </cell>
          <cell r="DQ1127">
            <v>0</v>
          </cell>
          <cell r="DR1127">
            <v>0</v>
          </cell>
          <cell r="DS1127">
            <v>0</v>
          </cell>
          <cell r="DU1127" t="str">
            <v>NSCC 12094</v>
          </cell>
          <cell r="DV1127">
            <v>151110.37249999997</v>
          </cell>
          <cell r="DW1127">
            <v>1</v>
          </cell>
          <cell r="DX1127">
            <v>1</v>
          </cell>
          <cell r="DY1127">
            <v>159063.54999999999</v>
          </cell>
          <cell r="DZ1127">
            <v>173981.78632104502</v>
          </cell>
          <cell r="EB1127">
            <v>173981.78632104502</v>
          </cell>
          <cell r="EC1127" t="str">
            <v>Def</v>
          </cell>
          <cell r="ED1127" t="str">
            <v>Local Recreational Facilities</v>
          </cell>
        </row>
        <row r="1128">
          <cell r="D1128" t="str">
            <v>PC2130407</v>
          </cell>
          <cell r="E1128" t="str">
            <v>Birkenhead War Memorial Playground</v>
          </cell>
          <cell r="F1128" t="str">
            <v>Auckland Council</v>
          </cell>
          <cell r="G1128" t="str">
            <v>Parks, sports and recreation</v>
          </cell>
          <cell r="H1128" t="str">
            <v>E171205</v>
          </cell>
          <cell r="I1128" t="str">
            <v>Local and sports parks - north management</v>
          </cell>
          <cell r="J1128" t="str">
            <v>Lifestyle and culture</v>
          </cell>
          <cell r="K1128" t="str">
            <v>Local parks services</v>
          </cell>
          <cell r="L1128" t="str">
            <v>Local parks</v>
          </cell>
          <cell r="M1128" t="str">
            <v>Local activities</v>
          </cell>
          <cell r="N1128" t="str">
            <v>Local parks services</v>
          </cell>
          <cell r="O1128" t="str">
            <v>Local parks</v>
          </cell>
          <cell r="P1128" t="str">
            <v>Lifestyle and culture</v>
          </cell>
          <cell r="Q1128" t="str">
            <v>Local parks services</v>
          </cell>
          <cell r="R1128" t="str">
            <v>Local parks</v>
          </cell>
          <cell r="S1128" t="str">
            <v>A1241205</v>
          </cell>
          <cell r="T1128" t="str">
            <v>A1241205</v>
          </cell>
          <cell r="U1128" t="str">
            <v>Local parks</v>
          </cell>
          <cell r="V1128" t="str">
            <v>L135</v>
          </cell>
          <cell r="W1128" t="str">
            <v>Kaipatiki</v>
          </cell>
          <cell r="X1128" t="str">
            <v>PL40810</v>
          </cell>
          <cell r="Y1128" t="str">
            <v>Expense</v>
          </cell>
          <cell r="Z1128">
            <v>20120701</v>
          </cell>
          <cell r="AA1128">
            <v>20140630</v>
          </cell>
          <cell r="AB1128">
            <v>2</v>
          </cell>
          <cell r="AC1128" t="str">
            <v>Discrete</v>
          </cell>
          <cell r="AD1128">
            <v>0</v>
          </cell>
          <cell r="AE1128">
            <v>0</v>
          </cell>
          <cell r="AF1128">
            <v>0.9</v>
          </cell>
          <cell r="AG1128">
            <v>0.1</v>
          </cell>
          <cell r="AH1128">
            <v>2</v>
          </cell>
          <cell r="AI1128" t="str">
            <v>Local &amp; Sports Parks</v>
          </cell>
          <cell r="AJ1128" t="str">
            <v>Structures parks</v>
          </cell>
          <cell r="AK1128">
            <v>20</v>
          </cell>
          <cell r="AM1128">
            <v>0.1</v>
          </cell>
          <cell r="AO1128">
            <v>0.9</v>
          </cell>
          <cell r="AT1128">
            <v>24306.666999999987</v>
          </cell>
          <cell r="AU1128">
            <v>218760.00300000003</v>
          </cell>
          <cell r="BD1128">
            <v>3.1E-2</v>
          </cell>
          <cell r="BE1128">
            <v>6.1930000000000041E-2</v>
          </cell>
          <cell r="BF1128">
            <v>9.3787900000000146E-2</v>
          </cell>
          <cell r="BG1128">
            <v>0.12878911280000027</v>
          </cell>
          <cell r="BH1128">
            <v>0.16491036440960039</v>
          </cell>
          <cell r="BI1128">
            <v>0.19869276497747879</v>
          </cell>
          <cell r="BJ1128">
            <v>0.23225616239684821</v>
          </cell>
          <cell r="BK1128">
            <v>0.27045610343115034</v>
          </cell>
          <cell r="BL1128">
            <v>0.31238115484437823</v>
          </cell>
          <cell r="BM1128">
            <v>0.35568973295424255</v>
          </cell>
          <cell r="BN1128">
            <v>0</v>
          </cell>
          <cell r="BO1128">
            <v>753.50667699999963</v>
          </cell>
          <cell r="BP1128">
            <v>13547.80698579001</v>
          </cell>
          <cell r="BQ1128">
            <v>0</v>
          </cell>
          <cell r="BR1128">
            <v>0</v>
          </cell>
          <cell r="BS1128">
            <v>0</v>
          </cell>
          <cell r="BT1128">
            <v>0</v>
          </cell>
          <cell r="BU1128">
            <v>0</v>
          </cell>
          <cell r="BV1128">
            <v>0</v>
          </cell>
          <cell r="BW1128">
            <v>0</v>
          </cell>
          <cell r="BX1128">
            <v>0</v>
          </cell>
          <cell r="BY1128">
            <v>0</v>
          </cell>
          <cell r="BZ1128">
            <v>25060.173676999988</v>
          </cell>
          <cell r="CA1128">
            <v>232307.80998579002</v>
          </cell>
          <cell r="CB1128">
            <v>0</v>
          </cell>
          <cell r="CC1128">
            <v>0</v>
          </cell>
          <cell r="CD1128">
            <v>0</v>
          </cell>
          <cell r="CE1128">
            <v>0</v>
          </cell>
          <cell r="CF1128">
            <v>0</v>
          </cell>
          <cell r="CG1128">
            <v>0</v>
          </cell>
          <cell r="CH1128">
            <v>0</v>
          </cell>
          <cell r="CI1128">
            <v>0</v>
          </cell>
          <cell r="CK1128">
            <v>0</v>
          </cell>
          <cell r="CL1128">
            <v>0</v>
          </cell>
          <cell r="CM1128">
            <v>0</v>
          </cell>
          <cell r="CN1128">
            <v>0</v>
          </cell>
          <cell r="CO1128">
            <v>0</v>
          </cell>
          <cell r="CP1128">
            <v>0</v>
          </cell>
          <cell r="CQ1128">
            <v>0</v>
          </cell>
          <cell r="CR1128">
            <v>0</v>
          </cell>
          <cell r="CS1128">
            <v>0</v>
          </cell>
          <cell r="CT1128">
            <v>0</v>
          </cell>
          <cell r="CU1128">
            <v>0</v>
          </cell>
          <cell r="CW1128">
            <v>0</v>
          </cell>
          <cell r="CX1128">
            <v>22554.15630929999</v>
          </cell>
          <cell r="CY1128">
            <v>209077.02898721103</v>
          </cell>
          <cell r="CZ1128">
            <v>0</v>
          </cell>
          <cell r="DA1128">
            <v>0</v>
          </cell>
          <cell r="DB1128">
            <v>0</v>
          </cell>
          <cell r="DC1128">
            <v>0</v>
          </cell>
          <cell r="DD1128">
            <v>0</v>
          </cell>
          <cell r="DE1128">
            <v>0</v>
          </cell>
          <cell r="DF1128">
            <v>0</v>
          </cell>
          <cell r="DG1128">
            <v>0</v>
          </cell>
          <cell r="DI1128">
            <v>0</v>
          </cell>
          <cell r="DJ1128">
            <v>2506.0173676999989</v>
          </cell>
          <cell r="DK1128">
            <v>23230.780998579005</v>
          </cell>
          <cell r="DL1128">
            <v>0</v>
          </cell>
          <cell r="DM1128">
            <v>0</v>
          </cell>
          <cell r="DN1128">
            <v>0</v>
          </cell>
          <cell r="DO1128">
            <v>0</v>
          </cell>
          <cell r="DP1128">
            <v>0</v>
          </cell>
          <cell r="DQ1128">
            <v>0</v>
          </cell>
          <cell r="DR1128">
            <v>0</v>
          </cell>
          <cell r="DS1128">
            <v>0</v>
          </cell>
          <cell r="DU1128" t="str">
            <v>NSCC 12095</v>
          </cell>
          <cell r="DV1128">
            <v>218760.00300000003</v>
          </cell>
          <cell r="DW1128">
            <v>1</v>
          </cell>
          <cell r="DX1128">
            <v>1</v>
          </cell>
          <cell r="DY1128">
            <v>243066.67</v>
          </cell>
          <cell r="DZ1128">
            <v>257367.98366279001</v>
          </cell>
          <cell r="EB1128">
            <v>257367.98366279001</v>
          </cell>
          <cell r="EC1128" t="str">
            <v>Def</v>
          </cell>
          <cell r="ED1128" t="str">
            <v>Local Recreational Facilities</v>
          </cell>
        </row>
        <row r="1129">
          <cell r="D1129" t="str">
            <v>PC2130408</v>
          </cell>
          <cell r="E1129" t="str">
            <v>Ngataringa Park Playground</v>
          </cell>
          <cell r="F1129" t="str">
            <v>Auckland Council</v>
          </cell>
          <cell r="G1129" t="str">
            <v>Parks, sports and recreation</v>
          </cell>
          <cell r="H1129" t="str">
            <v>E171205</v>
          </cell>
          <cell r="I1129" t="str">
            <v>Local and sports parks - north management</v>
          </cell>
          <cell r="J1129" t="str">
            <v>Lifestyle and culture</v>
          </cell>
          <cell r="K1129" t="str">
            <v>Local parks services</v>
          </cell>
          <cell r="L1129" t="str">
            <v>Local parks</v>
          </cell>
          <cell r="M1129" t="str">
            <v>Local activities</v>
          </cell>
          <cell r="N1129" t="str">
            <v>Local parks services</v>
          </cell>
          <cell r="O1129" t="str">
            <v>Local parks</v>
          </cell>
          <cell r="P1129" t="str">
            <v>Lifestyle and culture</v>
          </cell>
          <cell r="Q1129" t="str">
            <v>Local parks services</v>
          </cell>
          <cell r="R1129" t="str">
            <v>Local parks</v>
          </cell>
          <cell r="S1129" t="str">
            <v>A1241205</v>
          </cell>
          <cell r="T1129" t="str">
            <v>A1241205</v>
          </cell>
          <cell r="U1129" t="str">
            <v>Local parks</v>
          </cell>
          <cell r="V1129" t="str">
            <v>L105</v>
          </cell>
          <cell r="W1129" t="str">
            <v>Devonport-Takapuna</v>
          </cell>
          <cell r="X1129" t="str">
            <v>PL40810</v>
          </cell>
          <cell r="Y1129" t="str">
            <v>Expense</v>
          </cell>
          <cell r="Z1129">
            <v>20150701</v>
          </cell>
          <cell r="AA1129">
            <v>20160630</v>
          </cell>
          <cell r="AB1129">
            <v>2</v>
          </cell>
          <cell r="AC1129" t="str">
            <v>Discrete</v>
          </cell>
          <cell r="AD1129">
            <v>0</v>
          </cell>
          <cell r="AE1129">
            <v>0</v>
          </cell>
          <cell r="AF1129">
            <v>1</v>
          </cell>
          <cell r="AG1129">
            <v>0</v>
          </cell>
          <cell r="AH1129">
            <v>2</v>
          </cell>
          <cell r="AI1129" t="str">
            <v>Local &amp; Sports Parks</v>
          </cell>
          <cell r="AJ1129" t="str">
            <v>Structures parks</v>
          </cell>
          <cell r="AK1129">
            <v>20</v>
          </cell>
          <cell r="AO1129">
            <v>1</v>
          </cell>
          <cell r="AU1129">
            <v>0</v>
          </cell>
          <cell r="AW1129">
            <v>332885.75</v>
          </cell>
          <cell r="BD1129">
            <v>3.1E-2</v>
          </cell>
          <cell r="BE1129">
            <v>6.1930000000000041E-2</v>
          </cell>
          <cell r="BF1129">
            <v>9.3787900000000146E-2</v>
          </cell>
          <cell r="BG1129">
            <v>0.12878911280000027</v>
          </cell>
          <cell r="BH1129">
            <v>0.16491036440960039</v>
          </cell>
          <cell r="BI1129">
            <v>0.19869276497747879</v>
          </cell>
          <cell r="BJ1129">
            <v>0.23225616239684821</v>
          </cell>
          <cell r="BK1129">
            <v>0.27045610343115034</v>
          </cell>
          <cell r="BL1129">
            <v>0.31238115484437823</v>
          </cell>
          <cell r="BM1129">
            <v>0.35568973295424255</v>
          </cell>
          <cell r="BN1129">
            <v>0</v>
          </cell>
          <cell r="BO1129">
            <v>0</v>
          </cell>
          <cell r="BP1129">
            <v>0</v>
          </cell>
          <cell r="BQ1129">
            <v>0</v>
          </cell>
          <cell r="BR1129">
            <v>42872.060406262688</v>
          </cell>
          <cell r="BS1129">
            <v>0</v>
          </cell>
          <cell r="BT1129">
            <v>0</v>
          </cell>
          <cell r="BU1129">
            <v>0</v>
          </cell>
          <cell r="BV1129">
            <v>0</v>
          </cell>
          <cell r="BW1129">
            <v>0</v>
          </cell>
          <cell r="BX1129">
            <v>0</v>
          </cell>
          <cell r="BY1129">
            <v>0</v>
          </cell>
          <cell r="BZ1129">
            <v>0</v>
          </cell>
          <cell r="CA1129">
            <v>0</v>
          </cell>
          <cell r="CB1129">
            <v>0</v>
          </cell>
          <cell r="CC1129">
            <v>375757.8104062627</v>
          </cell>
          <cell r="CD1129">
            <v>0</v>
          </cell>
          <cell r="CE1129">
            <v>0</v>
          </cell>
          <cell r="CF1129">
            <v>0</v>
          </cell>
          <cell r="CG1129">
            <v>0</v>
          </cell>
          <cell r="CH1129">
            <v>0</v>
          </cell>
          <cell r="CI1129">
            <v>0</v>
          </cell>
          <cell r="CK1129">
            <v>0</v>
          </cell>
          <cell r="CL1129">
            <v>0</v>
          </cell>
          <cell r="CM1129">
            <v>0</v>
          </cell>
          <cell r="CN1129">
            <v>0</v>
          </cell>
          <cell r="CO1129">
            <v>0</v>
          </cell>
          <cell r="CP1129">
            <v>0</v>
          </cell>
          <cell r="CQ1129">
            <v>0</v>
          </cell>
          <cell r="CR1129">
            <v>0</v>
          </cell>
          <cell r="CS1129">
            <v>0</v>
          </cell>
          <cell r="CT1129">
            <v>0</v>
          </cell>
          <cell r="CU1129">
            <v>0</v>
          </cell>
          <cell r="CW1129">
            <v>0</v>
          </cell>
          <cell r="CX1129">
            <v>0</v>
          </cell>
          <cell r="CY1129">
            <v>0</v>
          </cell>
          <cell r="CZ1129">
            <v>0</v>
          </cell>
          <cell r="DA1129">
            <v>375757.8104062627</v>
          </cell>
          <cell r="DB1129">
            <v>0</v>
          </cell>
          <cell r="DC1129">
            <v>0</v>
          </cell>
          <cell r="DD1129">
            <v>0</v>
          </cell>
          <cell r="DE1129">
            <v>0</v>
          </cell>
          <cell r="DF1129">
            <v>0</v>
          </cell>
          <cell r="DG1129">
            <v>0</v>
          </cell>
          <cell r="DI1129">
            <v>0</v>
          </cell>
          <cell r="DJ1129">
            <v>0</v>
          </cell>
          <cell r="DK1129">
            <v>0</v>
          </cell>
          <cell r="DL1129">
            <v>0</v>
          </cell>
          <cell r="DM1129">
            <v>0</v>
          </cell>
          <cell r="DN1129">
            <v>0</v>
          </cell>
          <cell r="DO1129">
            <v>0</v>
          </cell>
          <cell r="DP1129">
            <v>0</v>
          </cell>
          <cell r="DQ1129">
            <v>0</v>
          </cell>
          <cell r="DR1129">
            <v>0</v>
          </cell>
          <cell r="DS1129">
            <v>0</v>
          </cell>
          <cell r="DU1129" t="str">
            <v>NSCC 12096</v>
          </cell>
          <cell r="DV1129">
            <v>332885.75</v>
          </cell>
          <cell r="DW1129">
            <v>1</v>
          </cell>
          <cell r="DX1129">
            <v>1</v>
          </cell>
          <cell r="DY1129">
            <v>332885.75</v>
          </cell>
          <cell r="DZ1129">
            <v>375757.8104062627</v>
          </cell>
          <cell r="EB1129">
            <v>375757.8104062627</v>
          </cell>
          <cell r="EC1129" t="str">
            <v>Def</v>
          </cell>
          <cell r="ED1129" t="str">
            <v>Local Recreational Facilities</v>
          </cell>
        </row>
        <row r="1130">
          <cell r="D1130" t="str">
            <v>PC2130409</v>
          </cell>
          <cell r="E1130" t="str">
            <v>Quail Reserve Playground</v>
          </cell>
          <cell r="F1130" t="str">
            <v>Auckland Council</v>
          </cell>
          <cell r="G1130" t="str">
            <v>Parks, sports and recreation</v>
          </cell>
          <cell r="H1130" t="str">
            <v>E171205</v>
          </cell>
          <cell r="I1130" t="str">
            <v>Local and sports parks - north management</v>
          </cell>
          <cell r="J1130" t="str">
            <v>Lifestyle and culture</v>
          </cell>
          <cell r="K1130" t="str">
            <v>Local parks services</v>
          </cell>
          <cell r="L1130" t="str">
            <v>Local parks</v>
          </cell>
          <cell r="M1130" t="str">
            <v>Local activities</v>
          </cell>
          <cell r="N1130" t="str">
            <v>Local parks services</v>
          </cell>
          <cell r="O1130" t="str">
            <v>Local parks</v>
          </cell>
          <cell r="P1130" t="str">
            <v>Lifestyle and culture</v>
          </cell>
          <cell r="Q1130" t="str">
            <v>Local parks services</v>
          </cell>
          <cell r="R1130" t="str">
            <v>Local parks</v>
          </cell>
          <cell r="S1130" t="str">
            <v>A1241205</v>
          </cell>
          <cell r="T1130" t="str">
            <v>A1241205</v>
          </cell>
          <cell r="U1130" t="str">
            <v>Local parks</v>
          </cell>
          <cell r="V1130" t="str">
            <v>L180</v>
          </cell>
          <cell r="W1130" t="str">
            <v>Upper Harbour</v>
          </cell>
          <cell r="X1130" t="str">
            <v>PL40810</v>
          </cell>
          <cell r="Y1130" t="str">
            <v>Expense</v>
          </cell>
          <cell r="Z1130">
            <v>20170701</v>
          </cell>
          <cell r="AA1130">
            <v>20180630</v>
          </cell>
          <cell r="AB1130">
            <v>2</v>
          </cell>
          <cell r="AC1130" t="str">
            <v>Discrete</v>
          </cell>
          <cell r="AD1130">
            <v>0</v>
          </cell>
          <cell r="AE1130">
            <v>0</v>
          </cell>
          <cell r="AF1130">
            <v>1</v>
          </cell>
          <cell r="AG1130">
            <v>0</v>
          </cell>
          <cell r="AH1130">
            <v>2</v>
          </cell>
          <cell r="AI1130" t="str">
            <v>Local &amp; Sports Parks</v>
          </cell>
          <cell r="AJ1130" t="str">
            <v>Structures parks</v>
          </cell>
          <cell r="AK1130">
            <v>20</v>
          </cell>
          <cell r="AO1130">
            <v>1</v>
          </cell>
          <cell r="AY1130">
            <v>89678.39</v>
          </cell>
          <cell r="BD1130">
            <v>3.1E-2</v>
          </cell>
          <cell r="BE1130">
            <v>6.1930000000000041E-2</v>
          </cell>
          <cell r="BF1130">
            <v>9.3787900000000146E-2</v>
          </cell>
          <cell r="BG1130">
            <v>0.12878911280000027</v>
          </cell>
          <cell r="BH1130">
            <v>0.16491036440960039</v>
          </cell>
          <cell r="BI1130">
            <v>0.19869276497747879</v>
          </cell>
          <cell r="BJ1130">
            <v>0.23225616239684821</v>
          </cell>
          <cell r="BK1130">
            <v>0.27045610343115034</v>
          </cell>
          <cell r="BL1130">
            <v>0.31238115484437823</v>
          </cell>
          <cell r="BM1130">
            <v>0.35568973295424255</v>
          </cell>
          <cell r="BN1130">
            <v>0</v>
          </cell>
          <cell r="BO1130">
            <v>0</v>
          </cell>
          <cell r="BP1130">
            <v>0</v>
          </cell>
          <cell r="BQ1130">
            <v>0</v>
          </cell>
          <cell r="BR1130">
            <v>0</v>
          </cell>
          <cell r="BS1130">
            <v>0</v>
          </cell>
          <cell r="BT1130">
            <v>17818.447267828684</v>
          </cell>
          <cell r="BU1130">
            <v>0</v>
          </cell>
          <cell r="BV1130">
            <v>0</v>
          </cell>
          <cell r="BW1130">
            <v>0</v>
          </cell>
          <cell r="BX1130">
            <v>0</v>
          </cell>
          <cell r="BY1130">
            <v>0</v>
          </cell>
          <cell r="BZ1130">
            <v>0</v>
          </cell>
          <cell r="CA1130">
            <v>0</v>
          </cell>
          <cell r="CB1130">
            <v>0</v>
          </cell>
          <cell r="CC1130">
            <v>0</v>
          </cell>
          <cell r="CD1130">
            <v>0</v>
          </cell>
          <cell r="CE1130">
            <v>107496.83726782868</v>
          </cell>
          <cell r="CF1130">
            <v>0</v>
          </cell>
          <cell r="CG1130">
            <v>0</v>
          </cell>
          <cell r="CH1130">
            <v>0</v>
          </cell>
          <cell r="CI1130">
            <v>0</v>
          </cell>
          <cell r="CK1130">
            <v>0</v>
          </cell>
          <cell r="CL1130">
            <v>0</v>
          </cell>
          <cell r="CM1130">
            <v>0</v>
          </cell>
          <cell r="CN1130">
            <v>0</v>
          </cell>
          <cell r="CO1130">
            <v>0</v>
          </cell>
          <cell r="CP1130">
            <v>0</v>
          </cell>
          <cell r="CQ1130">
            <v>0</v>
          </cell>
          <cell r="CR1130">
            <v>0</v>
          </cell>
          <cell r="CS1130">
            <v>0</v>
          </cell>
          <cell r="CT1130">
            <v>0</v>
          </cell>
          <cell r="CU1130">
            <v>0</v>
          </cell>
          <cell r="CW1130">
            <v>0</v>
          </cell>
          <cell r="CX1130">
            <v>0</v>
          </cell>
          <cell r="CY1130">
            <v>0</v>
          </cell>
          <cell r="CZ1130">
            <v>0</v>
          </cell>
          <cell r="DA1130">
            <v>0</v>
          </cell>
          <cell r="DB1130">
            <v>0</v>
          </cell>
          <cell r="DC1130">
            <v>107496.83726782868</v>
          </cell>
          <cell r="DD1130">
            <v>0</v>
          </cell>
          <cell r="DE1130">
            <v>0</v>
          </cell>
          <cell r="DF1130">
            <v>0</v>
          </cell>
          <cell r="DG1130">
            <v>0</v>
          </cell>
          <cell r="DI1130">
            <v>0</v>
          </cell>
          <cell r="DJ1130">
            <v>0</v>
          </cell>
          <cell r="DK1130">
            <v>0</v>
          </cell>
          <cell r="DL1130">
            <v>0</v>
          </cell>
          <cell r="DM1130">
            <v>0</v>
          </cell>
          <cell r="DN1130">
            <v>0</v>
          </cell>
          <cell r="DO1130">
            <v>0</v>
          </cell>
          <cell r="DP1130">
            <v>0</v>
          </cell>
          <cell r="DQ1130">
            <v>0</v>
          </cell>
          <cell r="DR1130">
            <v>0</v>
          </cell>
          <cell r="DS1130">
            <v>0</v>
          </cell>
          <cell r="DU1130" t="str">
            <v>NSCC 12097</v>
          </cell>
          <cell r="DV1130">
            <v>89678.39</v>
          </cell>
          <cell r="DW1130">
            <v>1</v>
          </cell>
          <cell r="DX1130">
            <v>1</v>
          </cell>
          <cell r="DY1130">
            <v>89678.39</v>
          </cell>
          <cell r="DZ1130">
            <v>107496.83726782868</v>
          </cell>
          <cell r="EB1130">
            <v>107496.83726782868</v>
          </cell>
          <cell r="EC1130" t="str">
            <v>Def</v>
          </cell>
          <cell r="ED1130" t="str">
            <v>Local Recreational Facilities</v>
          </cell>
        </row>
        <row r="1131">
          <cell r="D1131" t="str">
            <v>PC2130410</v>
          </cell>
          <cell r="E1131" t="str">
            <v>Birkenhead War Memorial Public Convenience</v>
          </cell>
          <cell r="F1131" t="str">
            <v>Auckland Council</v>
          </cell>
          <cell r="G1131" t="str">
            <v>Parks, sports and recreation</v>
          </cell>
          <cell r="H1131" t="str">
            <v>E171205</v>
          </cell>
          <cell r="I1131" t="str">
            <v>Local and sports parks - north management</v>
          </cell>
          <cell r="J1131" t="str">
            <v>Lifestyle and culture</v>
          </cell>
          <cell r="K1131" t="str">
            <v>Local parks services</v>
          </cell>
          <cell r="L1131" t="str">
            <v>Local parks</v>
          </cell>
          <cell r="M1131" t="str">
            <v>Local activities</v>
          </cell>
          <cell r="N1131" t="str">
            <v>Local parks services</v>
          </cell>
          <cell r="O1131" t="str">
            <v>Local parks</v>
          </cell>
          <cell r="P1131" t="str">
            <v>Lifestyle and culture</v>
          </cell>
          <cell r="Q1131" t="str">
            <v>Local parks services</v>
          </cell>
          <cell r="R1131" t="str">
            <v>Local parks</v>
          </cell>
          <cell r="S1131" t="str">
            <v>A1241205</v>
          </cell>
          <cell r="T1131" t="str">
            <v>A1241205</v>
          </cell>
          <cell r="U1131" t="str">
            <v>Local parks</v>
          </cell>
          <cell r="V1131" t="str">
            <v>L135</v>
          </cell>
          <cell r="W1131" t="str">
            <v>Kaipatiki</v>
          </cell>
          <cell r="X1131" t="str">
            <v>PL40810</v>
          </cell>
          <cell r="Y1131" t="str">
            <v>Expense</v>
          </cell>
          <cell r="Z1131">
            <v>20140701</v>
          </cell>
          <cell r="AA1131">
            <v>20150630</v>
          </cell>
          <cell r="AB1131">
            <v>2</v>
          </cell>
          <cell r="AC1131" t="str">
            <v>Discrete</v>
          </cell>
          <cell r="AD1131">
            <v>0</v>
          </cell>
          <cell r="AE1131">
            <v>0</v>
          </cell>
          <cell r="AF1131">
            <v>1</v>
          </cell>
          <cell r="AG1131">
            <v>0</v>
          </cell>
          <cell r="AH1131">
            <v>2</v>
          </cell>
          <cell r="AI1131" t="str">
            <v>Local &amp; Sports Parks</v>
          </cell>
          <cell r="AJ1131" t="str">
            <v>Buildings (Capex)</v>
          </cell>
          <cell r="AK1131">
            <v>75</v>
          </cell>
          <cell r="AM1131">
            <v>0.75</v>
          </cell>
          <cell r="AO1131">
            <v>0.25</v>
          </cell>
          <cell r="AV1131">
            <v>177992.15</v>
          </cell>
          <cell r="BD1131">
            <v>3.1E-2</v>
          </cell>
          <cell r="BE1131">
            <v>6.1930000000000041E-2</v>
          </cell>
          <cell r="BF1131">
            <v>9.3787900000000146E-2</v>
          </cell>
          <cell r="BG1131">
            <v>0.12878911280000027</v>
          </cell>
          <cell r="BH1131">
            <v>0.16491036440960039</v>
          </cell>
          <cell r="BI1131">
            <v>0.19869276497747879</v>
          </cell>
          <cell r="BJ1131">
            <v>0.23225616239684821</v>
          </cell>
          <cell r="BK1131">
            <v>0.27045610343115034</v>
          </cell>
          <cell r="BL1131">
            <v>0.31238115484437823</v>
          </cell>
          <cell r="BM1131">
            <v>0.35568973295424255</v>
          </cell>
          <cell r="BN1131">
            <v>0</v>
          </cell>
          <cell r="BO1131">
            <v>0</v>
          </cell>
          <cell r="BP1131">
            <v>0</v>
          </cell>
          <cell r="BQ1131">
            <v>16693.509964985027</v>
          </cell>
          <cell r="BR1131">
            <v>0</v>
          </cell>
          <cell r="BS1131">
            <v>0</v>
          </cell>
          <cell r="BT1131">
            <v>0</v>
          </cell>
          <cell r="BU1131">
            <v>0</v>
          </cell>
          <cell r="BV1131">
            <v>0</v>
          </cell>
          <cell r="BW1131">
            <v>0</v>
          </cell>
          <cell r="BX1131">
            <v>0</v>
          </cell>
          <cell r="BY1131">
            <v>0</v>
          </cell>
          <cell r="BZ1131">
            <v>0</v>
          </cell>
          <cell r="CA1131">
            <v>0</v>
          </cell>
          <cell r="CB1131">
            <v>194685.65996498501</v>
          </cell>
          <cell r="CC1131">
            <v>0</v>
          </cell>
          <cell r="CD1131">
            <v>0</v>
          </cell>
          <cell r="CE1131">
            <v>0</v>
          </cell>
          <cell r="CF1131">
            <v>0</v>
          </cell>
          <cell r="CG1131">
            <v>0</v>
          </cell>
          <cell r="CH1131">
            <v>0</v>
          </cell>
          <cell r="CI1131">
            <v>0</v>
          </cell>
          <cell r="CK1131">
            <v>0</v>
          </cell>
          <cell r="CL1131">
            <v>0</v>
          </cell>
          <cell r="CM1131">
            <v>0</v>
          </cell>
          <cell r="CN1131">
            <v>0</v>
          </cell>
          <cell r="CO1131">
            <v>0</v>
          </cell>
          <cell r="CP1131">
            <v>0</v>
          </cell>
          <cell r="CQ1131">
            <v>0</v>
          </cell>
          <cell r="CR1131">
            <v>0</v>
          </cell>
          <cell r="CS1131">
            <v>0</v>
          </cell>
          <cell r="CT1131">
            <v>0</v>
          </cell>
          <cell r="CU1131">
            <v>0</v>
          </cell>
          <cell r="CW1131">
            <v>0</v>
          </cell>
          <cell r="CX1131">
            <v>0</v>
          </cell>
          <cell r="CY1131">
            <v>0</v>
          </cell>
          <cell r="CZ1131">
            <v>194685.65996498501</v>
          </cell>
          <cell r="DA1131">
            <v>0</v>
          </cell>
          <cell r="DB1131">
            <v>0</v>
          </cell>
          <cell r="DC1131">
            <v>0</v>
          </cell>
          <cell r="DD1131">
            <v>0</v>
          </cell>
          <cell r="DE1131">
            <v>0</v>
          </cell>
          <cell r="DF1131">
            <v>0</v>
          </cell>
          <cell r="DG1131">
            <v>0</v>
          </cell>
          <cell r="DI1131">
            <v>0</v>
          </cell>
          <cell r="DJ1131">
            <v>0</v>
          </cell>
          <cell r="DK1131">
            <v>0</v>
          </cell>
          <cell r="DL1131">
            <v>0</v>
          </cell>
          <cell r="DM1131">
            <v>0</v>
          </cell>
          <cell r="DN1131">
            <v>0</v>
          </cell>
          <cell r="DO1131">
            <v>0</v>
          </cell>
          <cell r="DP1131">
            <v>0</v>
          </cell>
          <cell r="DQ1131">
            <v>0</v>
          </cell>
          <cell r="DR1131">
            <v>0</v>
          </cell>
          <cell r="DS1131">
            <v>0</v>
          </cell>
          <cell r="DU1131" t="str">
            <v>NSCC 12100</v>
          </cell>
          <cell r="DV1131">
            <v>177992.15</v>
          </cell>
          <cell r="DW1131">
            <v>1</v>
          </cell>
          <cell r="DX1131">
            <v>1</v>
          </cell>
          <cell r="DY1131">
            <v>177992.15</v>
          </cell>
          <cell r="DZ1131">
            <v>194685.65996498501</v>
          </cell>
          <cell r="EB1131">
            <v>194685.65996498501</v>
          </cell>
          <cell r="EC1131" t="str">
            <v>Def</v>
          </cell>
          <cell r="ED1131" t="str">
            <v>Local Recreational Facilities</v>
          </cell>
        </row>
        <row r="1132">
          <cell r="D1132" t="str">
            <v>PC2130411</v>
          </cell>
          <cell r="E1132" t="str">
            <v>Tamaki Head Land Public Convenience</v>
          </cell>
          <cell r="F1132" t="str">
            <v>Auckland Council</v>
          </cell>
          <cell r="G1132" t="str">
            <v>Parks, sports and recreation</v>
          </cell>
          <cell r="H1132" t="str">
            <v>E171205</v>
          </cell>
          <cell r="I1132" t="str">
            <v>Local and sports parks - north management</v>
          </cell>
          <cell r="J1132" t="str">
            <v>Lifestyle and culture</v>
          </cell>
          <cell r="K1132" t="str">
            <v>Local parks services</v>
          </cell>
          <cell r="L1132" t="str">
            <v>Local parks</v>
          </cell>
          <cell r="M1132" t="str">
            <v>Local activities</v>
          </cell>
          <cell r="N1132" t="str">
            <v>Local parks services</v>
          </cell>
          <cell r="O1132" t="str">
            <v>Local parks</v>
          </cell>
          <cell r="P1132" t="str">
            <v>Lifestyle and culture</v>
          </cell>
          <cell r="Q1132" t="str">
            <v>Local parks services</v>
          </cell>
          <cell r="R1132" t="str">
            <v>Local parks</v>
          </cell>
          <cell r="S1132" t="str">
            <v>A1241205</v>
          </cell>
          <cell r="T1132" t="str">
            <v>A1241205</v>
          </cell>
          <cell r="U1132" t="str">
            <v>Local parks</v>
          </cell>
          <cell r="V1132" t="str">
            <v>L105</v>
          </cell>
          <cell r="W1132" t="str">
            <v>Devonport-Takapuna</v>
          </cell>
          <cell r="X1132" t="str">
            <v>PL40810</v>
          </cell>
          <cell r="Y1132" t="str">
            <v>Expense</v>
          </cell>
          <cell r="Z1132">
            <v>20190701</v>
          </cell>
          <cell r="AA1132">
            <v>20200630</v>
          </cell>
          <cell r="AB1132">
            <v>2</v>
          </cell>
          <cell r="AC1132" t="str">
            <v>Discrete</v>
          </cell>
          <cell r="AD1132">
            <v>0</v>
          </cell>
          <cell r="AE1132">
            <v>0</v>
          </cell>
          <cell r="AF1132">
            <v>1</v>
          </cell>
          <cell r="AG1132">
            <v>0</v>
          </cell>
          <cell r="AH1132">
            <v>2</v>
          </cell>
          <cell r="AI1132" t="str">
            <v>Local &amp; Sports Parks</v>
          </cell>
          <cell r="AJ1132" t="str">
            <v>Buildings (Capex)</v>
          </cell>
          <cell r="AK1132">
            <v>75</v>
          </cell>
          <cell r="AO1132">
            <v>1</v>
          </cell>
          <cell r="AW1132">
            <v>0</v>
          </cell>
          <cell r="BA1132">
            <v>210257.57</v>
          </cell>
          <cell r="BD1132">
            <v>3.1E-2</v>
          </cell>
          <cell r="BE1132">
            <v>6.1930000000000041E-2</v>
          </cell>
          <cell r="BF1132">
            <v>9.3787900000000146E-2</v>
          </cell>
          <cell r="BG1132">
            <v>0.12878911280000027</v>
          </cell>
          <cell r="BH1132">
            <v>0.16491036440960039</v>
          </cell>
          <cell r="BI1132">
            <v>0.19869276497747879</v>
          </cell>
          <cell r="BJ1132">
            <v>0.23225616239684821</v>
          </cell>
          <cell r="BK1132">
            <v>0.27045610343115034</v>
          </cell>
          <cell r="BL1132">
            <v>0.31238115484437823</v>
          </cell>
          <cell r="BM1132">
            <v>0.35568973295424255</v>
          </cell>
          <cell r="BN1132">
            <v>0</v>
          </cell>
          <cell r="BO1132">
            <v>0</v>
          </cell>
          <cell r="BP1132">
            <v>0</v>
          </cell>
          <cell r="BQ1132">
            <v>0</v>
          </cell>
          <cell r="BR1132">
            <v>0</v>
          </cell>
          <cell r="BS1132">
            <v>0</v>
          </cell>
          <cell r="BT1132">
            <v>0</v>
          </cell>
          <cell r="BU1132">
            <v>0</v>
          </cell>
          <cell r="BV1132">
            <v>56865.443099102333</v>
          </cell>
          <cell r="BW1132">
            <v>0</v>
          </cell>
          <cell r="BX1132">
            <v>0</v>
          </cell>
          <cell r="BY1132">
            <v>0</v>
          </cell>
          <cell r="BZ1132">
            <v>0</v>
          </cell>
          <cell r="CA1132">
            <v>0</v>
          </cell>
          <cell r="CB1132">
            <v>0</v>
          </cell>
          <cell r="CC1132">
            <v>0</v>
          </cell>
          <cell r="CD1132">
            <v>0</v>
          </cell>
          <cell r="CE1132">
            <v>0</v>
          </cell>
          <cell r="CF1132">
            <v>0</v>
          </cell>
          <cell r="CG1132">
            <v>267123.01309910236</v>
          </cell>
          <cell r="CH1132">
            <v>0</v>
          </cell>
          <cell r="CI1132">
            <v>0</v>
          </cell>
          <cell r="CK1132">
            <v>0</v>
          </cell>
          <cell r="CL1132">
            <v>0</v>
          </cell>
          <cell r="CM1132">
            <v>0</v>
          </cell>
          <cell r="CN1132">
            <v>0</v>
          </cell>
          <cell r="CO1132">
            <v>0</v>
          </cell>
          <cell r="CP1132">
            <v>0</v>
          </cell>
          <cell r="CQ1132">
            <v>0</v>
          </cell>
          <cell r="CR1132">
            <v>0</v>
          </cell>
          <cell r="CS1132">
            <v>0</v>
          </cell>
          <cell r="CT1132">
            <v>0</v>
          </cell>
          <cell r="CU1132">
            <v>0</v>
          </cell>
          <cell r="CW1132">
            <v>0</v>
          </cell>
          <cell r="CX1132">
            <v>0</v>
          </cell>
          <cell r="CY1132">
            <v>0</v>
          </cell>
          <cell r="CZ1132">
            <v>0</v>
          </cell>
          <cell r="DA1132">
            <v>0</v>
          </cell>
          <cell r="DB1132">
            <v>0</v>
          </cell>
          <cell r="DC1132">
            <v>0</v>
          </cell>
          <cell r="DD1132">
            <v>0</v>
          </cell>
          <cell r="DE1132">
            <v>267123.01309910236</v>
          </cell>
          <cell r="DF1132">
            <v>0</v>
          </cell>
          <cell r="DG1132">
            <v>0</v>
          </cell>
          <cell r="DI1132">
            <v>0</v>
          </cell>
          <cell r="DJ1132">
            <v>0</v>
          </cell>
          <cell r="DK1132">
            <v>0</v>
          </cell>
          <cell r="DL1132">
            <v>0</v>
          </cell>
          <cell r="DM1132">
            <v>0</v>
          </cell>
          <cell r="DN1132">
            <v>0</v>
          </cell>
          <cell r="DO1132">
            <v>0</v>
          </cell>
          <cell r="DP1132">
            <v>0</v>
          </cell>
          <cell r="DQ1132">
            <v>0</v>
          </cell>
          <cell r="DR1132">
            <v>0</v>
          </cell>
          <cell r="DS1132">
            <v>0</v>
          </cell>
          <cell r="DU1132" t="str">
            <v>NSCC 12101</v>
          </cell>
          <cell r="DV1132">
            <v>210257.57</v>
          </cell>
          <cell r="DW1132">
            <v>1</v>
          </cell>
          <cell r="DX1132">
            <v>1</v>
          </cell>
          <cell r="DY1132">
            <v>210257.57</v>
          </cell>
          <cell r="DZ1132">
            <v>267123.01309910236</v>
          </cell>
          <cell r="EB1132">
            <v>267123.01309910236</v>
          </cell>
          <cell r="EC1132" t="str">
            <v>Def</v>
          </cell>
          <cell r="ED1132" t="str">
            <v>Local Recreational Facilities</v>
          </cell>
        </row>
        <row r="1133">
          <cell r="D1133" t="str">
            <v>PC2130413</v>
          </cell>
          <cell r="E1133" t="str">
            <v>Eskdale Reserve Toilets</v>
          </cell>
          <cell r="F1133" t="str">
            <v>Auckland Council</v>
          </cell>
          <cell r="G1133" t="str">
            <v>Parks, sports and recreation</v>
          </cell>
          <cell r="H1133" t="str">
            <v>E171205</v>
          </cell>
          <cell r="I1133" t="str">
            <v>Local and sports parks - north management</v>
          </cell>
          <cell r="J1133" t="str">
            <v>Lifestyle and culture</v>
          </cell>
          <cell r="K1133" t="str">
            <v>Local parks services</v>
          </cell>
          <cell r="L1133" t="str">
            <v>Local parks</v>
          </cell>
          <cell r="M1133" t="str">
            <v>Local activities</v>
          </cell>
          <cell r="N1133" t="str">
            <v>Local parks services</v>
          </cell>
          <cell r="O1133" t="str">
            <v>Local parks</v>
          </cell>
          <cell r="P1133" t="str">
            <v>Lifestyle and culture</v>
          </cell>
          <cell r="Q1133" t="str">
            <v>Local parks services</v>
          </cell>
          <cell r="R1133" t="str">
            <v>Local parks</v>
          </cell>
          <cell r="S1133" t="str">
            <v>A1241205</v>
          </cell>
          <cell r="T1133" t="str">
            <v>A1241205</v>
          </cell>
          <cell r="U1133" t="str">
            <v>Local parks</v>
          </cell>
          <cell r="V1133" t="str">
            <v>L135</v>
          </cell>
          <cell r="W1133" t="str">
            <v>Kaipatiki</v>
          </cell>
          <cell r="X1133" t="str">
            <v>PL40810</v>
          </cell>
          <cell r="Y1133" t="str">
            <v>Expense</v>
          </cell>
          <cell r="Z1133">
            <v>20110701</v>
          </cell>
          <cell r="AA1133">
            <v>20140630</v>
          </cell>
          <cell r="AB1133">
            <v>2</v>
          </cell>
          <cell r="AC1133" t="str">
            <v>Discrete</v>
          </cell>
          <cell r="AD1133">
            <v>0</v>
          </cell>
          <cell r="AE1133">
            <v>0</v>
          </cell>
          <cell r="AF1133">
            <v>1</v>
          </cell>
          <cell r="AG1133">
            <v>0</v>
          </cell>
          <cell r="AH1133">
            <v>2</v>
          </cell>
          <cell r="AI1133" t="str">
            <v>Local &amp; Sports Parks</v>
          </cell>
          <cell r="AJ1133" t="str">
            <v>Buildings (Capex)</v>
          </cell>
          <cell r="AK1133">
            <v>75</v>
          </cell>
          <cell r="AO1133">
            <v>1</v>
          </cell>
          <cell r="AS1133">
            <v>100000</v>
          </cell>
          <cell r="AT1133">
            <v>0</v>
          </cell>
          <cell r="AU1133">
            <v>123928</v>
          </cell>
          <cell r="BD1133">
            <v>3.1E-2</v>
          </cell>
          <cell r="BE1133">
            <v>6.1930000000000041E-2</v>
          </cell>
          <cell r="BF1133">
            <v>9.3787900000000146E-2</v>
          </cell>
          <cell r="BG1133">
            <v>0.12878911280000027</v>
          </cell>
          <cell r="BH1133">
            <v>0.16491036440960039</v>
          </cell>
          <cell r="BI1133">
            <v>0.19869276497747879</v>
          </cell>
          <cell r="BJ1133">
            <v>0.23225616239684821</v>
          </cell>
          <cell r="BK1133">
            <v>0.27045610343115034</v>
          </cell>
          <cell r="BL1133">
            <v>0.31238115484437823</v>
          </cell>
          <cell r="BM1133">
            <v>0.35568973295424255</v>
          </cell>
          <cell r="BN1133">
            <v>0</v>
          </cell>
          <cell r="BO1133">
            <v>0</v>
          </cell>
          <cell r="BP1133">
            <v>7674.8610400000052</v>
          </cell>
          <cell r="BQ1133">
            <v>0</v>
          </cell>
          <cell r="BR1133">
            <v>0</v>
          </cell>
          <cell r="BS1133">
            <v>0</v>
          </cell>
          <cell r="BT1133">
            <v>0</v>
          </cell>
          <cell r="BU1133">
            <v>0</v>
          </cell>
          <cell r="BV1133">
            <v>0</v>
          </cell>
          <cell r="BW1133">
            <v>0</v>
          </cell>
          <cell r="BX1133">
            <v>0</v>
          </cell>
          <cell r="BY1133">
            <v>100000</v>
          </cell>
          <cell r="BZ1133">
            <v>0</v>
          </cell>
          <cell r="CA1133">
            <v>131602.86104000002</v>
          </cell>
          <cell r="CB1133">
            <v>0</v>
          </cell>
          <cell r="CC1133">
            <v>0</v>
          </cell>
          <cell r="CD1133">
            <v>0</v>
          </cell>
          <cell r="CE1133">
            <v>0</v>
          </cell>
          <cell r="CF1133">
            <v>0</v>
          </cell>
          <cell r="CG1133">
            <v>0</v>
          </cell>
          <cell r="CH1133">
            <v>0</v>
          </cell>
          <cell r="CI1133">
            <v>0</v>
          </cell>
          <cell r="CK1133">
            <v>0</v>
          </cell>
          <cell r="CL1133">
            <v>0</v>
          </cell>
          <cell r="CM1133">
            <v>0</v>
          </cell>
          <cell r="CN1133">
            <v>0</v>
          </cell>
          <cell r="CO1133">
            <v>0</v>
          </cell>
          <cell r="CP1133">
            <v>0</v>
          </cell>
          <cell r="CQ1133">
            <v>0</v>
          </cell>
          <cell r="CR1133">
            <v>0</v>
          </cell>
          <cell r="CS1133">
            <v>0</v>
          </cell>
          <cell r="CT1133">
            <v>0</v>
          </cell>
          <cell r="CU1133">
            <v>0</v>
          </cell>
          <cell r="CW1133">
            <v>100000</v>
          </cell>
          <cell r="CX1133">
            <v>0</v>
          </cell>
          <cell r="CY1133">
            <v>131602.86104000002</v>
          </cell>
          <cell r="CZ1133">
            <v>0</v>
          </cell>
          <cell r="DA1133">
            <v>0</v>
          </cell>
          <cell r="DB1133">
            <v>0</v>
          </cell>
          <cell r="DC1133">
            <v>0</v>
          </cell>
          <cell r="DD1133">
            <v>0</v>
          </cell>
          <cell r="DE1133">
            <v>0</v>
          </cell>
          <cell r="DF1133">
            <v>0</v>
          </cell>
          <cell r="DG1133">
            <v>0</v>
          </cell>
          <cell r="DI1133">
            <v>0</v>
          </cell>
          <cell r="DJ1133">
            <v>0</v>
          </cell>
          <cell r="DK1133">
            <v>0</v>
          </cell>
          <cell r="DL1133">
            <v>0</v>
          </cell>
          <cell r="DM1133">
            <v>0</v>
          </cell>
          <cell r="DN1133">
            <v>0</v>
          </cell>
          <cell r="DO1133">
            <v>0</v>
          </cell>
          <cell r="DP1133">
            <v>0</v>
          </cell>
          <cell r="DQ1133">
            <v>0</v>
          </cell>
          <cell r="DR1133">
            <v>0</v>
          </cell>
          <cell r="DS1133">
            <v>0</v>
          </cell>
          <cell r="DU1133" t="str">
            <v>NSCC 12106</v>
          </cell>
          <cell r="DV1133">
            <v>123928</v>
          </cell>
          <cell r="DW1133">
            <v>1</v>
          </cell>
          <cell r="DX1133">
            <v>1</v>
          </cell>
          <cell r="DY1133">
            <v>123928</v>
          </cell>
          <cell r="DZ1133">
            <v>131602.86104000002</v>
          </cell>
          <cell r="EB1133">
            <v>131602.86104000002</v>
          </cell>
          <cell r="EC1133" t="str">
            <v>Def</v>
          </cell>
          <cell r="ED1133" t="str">
            <v>Local Recreational Facilities</v>
          </cell>
        </row>
        <row r="1134">
          <cell r="D1134" t="str">
            <v>PC2130414</v>
          </cell>
          <cell r="E1134" t="str">
            <v>Lucas Creek Catchment Toilet</v>
          </cell>
          <cell r="F1134" t="str">
            <v>Auckland Council</v>
          </cell>
          <cell r="G1134" t="str">
            <v>Parks, sports and recreation</v>
          </cell>
          <cell r="H1134" t="str">
            <v>E171205</v>
          </cell>
          <cell r="I1134" t="str">
            <v>Local and sports parks - north management</v>
          </cell>
          <cell r="J1134" t="str">
            <v>Lifestyle and culture</v>
          </cell>
          <cell r="K1134" t="str">
            <v>Local parks services</v>
          </cell>
          <cell r="L1134" t="str">
            <v>Local parks</v>
          </cell>
          <cell r="M1134" t="str">
            <v>Local activities</v>
          </cell>
          <cell r="N1134" t="str">
            <v>Local parks services</v>
          </cell>
          <cell r="O1134" t="str">
            <v>Local parks</v>
          </cell>
          <cell r="P1134" t="str">
            <v>Lifestyle and culture</v>
          </cell>
          <cell r="Q1134" t="str">
            <v>Local parks services</v>
          </cell>
          <cell r="R1134" t="str">
            <v>Local parks</v>
          </cell>
          <cell r="S1134" t="str">
            <v>A1241205</v>
          </cell>
          <cell r="T1134" t="str">
            <v>A1241205</v>
          </cell>
          <cell r="U1134" t="str">
            <v>Local parks</v>
          </cell>
          <cell r="V1134" t="str">
            <v>L180</v>
          </cell>
          <cell r="W1134" t="str">
            <v>Upper Harbour</v>
          </cell>
          <cell r="X1134" t="str">
            <v>PL40810</v>
          </cell>
          <cell r="Y1134" t="str">
            <v>Expense</v>
          </cell>
          <cell r="Z1134">
            <v>20210701</v>
          </cell>
          <cell r="AA1134">
            <v>20220630</v>
          </cell>
          <cell r="AB1134">
            <v>2</v>
          </cell>
          <cell r="AC1134" t="str">
            <v>Discrete</v>
          </cell>
          <cell r="AD1134">
            <v>0</v>
          </cell>
          <cell r="AE1134">
            <v>0</v>
          </cell>
          <cell r="AF1134">
            <v>1</v>
          </cell>
          <cell r="AG1134">
            <v>0</v>
          </cell>
          <cell r="AH1134">
            <v>2</v>
          </cell>
          <cell r="AI1134" t="str">
            <v>Local &amp; Sports Parks</v>
          </cell>
          <cell r="AJ1134" t="str">
            <v>Buildings (Capex)</v>
          </cell>
          <cell r="AK1134">
            <v>75</v>
          </cell>
          <cell r="AO1134">
            <v>1</v>
          </cell>
          <cell r="AW1134">
            <v>0</v>
          </cell>
          <cell r="BC1134">
            <v>193317.3</v>
          </cell>
          <cell r="BD1134">
            <v>3.1E-2</v>
          </cell>
          <cell r="BE1134">
            <v>6.1930000000000041E-2</v>
          </cell>
          <cell r="BF1134">
            <v>9.3787900000000146E-2</v>
          </cell>
          <cell r="BG1134">
            <v>0.12878911280000027</v>
          </cell>
          <cell r="BH1134">
            <v>0.16491036440960039</v>
          </cell>
          <cell r="BI1134">
            <v>0.19869276497747879</v>
          </cell>
          <cell r="BJ1134">
            <v>0.23225616239684821</v>
          </cell>
          <cell r="BK1134">
            <v>0.27045610343115034</v>
          </cell>
          <cell r="BL1134">
            <v>0.31238115484437823</v>
          </cell>
          <cell r="BM1134">
            <v>0.35568973295424255</v>
          </cell>
          <cell r="BN1134">
            <v>0</v>
          </cell>
          <cell r="BO1134">
            <v>0</v>
          </cell>
          <cell r="BP1134">
            <v>0</v>
          </cell>
          <cell r="BQ1134">
            <v>0</v>
          </cell>
          <cell r="BR1134">
            <v>0</v>
          </cell>
          <cell r="BS1134">
            <v>0</v>
          </cell>
          <cell r="BT1134">
            <v>0</v>
          </cell>
          <cell r="BU1134">
            <v>0</v>
          </cell>
          <cell r="BV1134">
            <v>0</v>
          </cell>
          <cell r="BW1134">
            <v>0</v>
          </cell>
          <cell r="BX1134">
            <v>68760.978812435191</v>
          </cell>
          <cell r="BY1134">
            <v>0</v>
          </cell>
          <cell r="BZ1134">
            <v>0</v>
          </cell>
          <cell r="CA1134">
            <v>0</v>
          </cell>
          <cell r="CB1134">
            <v>0</v>
          </cell>
          <cell r="CC1134">
            <v>0</v>
          </cell>
          <cell r="CD1134">
            <v>0</v>
          </cell>
          <cell r="CE1134">
            <v>0</v>
          </cell>
          <cell r="CF1134">
            <v>0</v>
          </cell>
          <cell r="CG1134">
            <v>0</v>
          </cell>
          <cell r="CH1134">
            <v>0</v>
          </cell>
          <cell r="CI1134">
            <v>262078.27881243516</v>
          </cell>
          <cell r="CK1134">
            <v>0</v>
          </cell>
          <cell r="CL1134">
            <v>0</v>
          </cell>
          <cell r="CM1134">
            <v>0</v>
          </cell>
          <cell r="CN1134">
            <v>0</v>
          </cell>
          <cell r="CO1134">
            <v>0</v>
          </cell>
          <cell r="CP1134">
            <v>0</v>
          </cell>
          <cell r="CQ1134">
            <v>0</v>
          </cell>
          <cell r="CR1134">
            <v>0</v>
          </cell>
          <cell r="CS1134">
            <v>0</v>
          </cell>
          <cell r="CT1134">
            <v>0</v>
          </cell>
          <cell r="CU1134">
            <v>0</v>
          </cell>
          <cell r="CW1134">
            <v>0</v>
          </cell>
          <cell r="CX1134">
            <v>0</v>
          </cell>
          <cell r="CY1134">
            <v>0</v>
          </cell>
          <cell r="CZ1134">
            <v>0</v>
          </cell>
          <cell r="DA1134">
            <v>0</v>
          </cell>
          <cell r="DB1134">
            <v>0</v>
          </cell>
          <cell r="DC1134">
            <v>0</v>
          </cell>
          <cell r="DD1134">
            <v>0</v>
          </cell>
          <cell r="DE1134">
            <v>0</v>
          </cell>
          <cell r="DF1134">
            <v>0</v>
          </cell>
          <cell r="DG1134">
            <v>262078.27881243516</v>
          </cell>
          <cell r="DI1134">
            <v>0</v>
          </cell>
          <cell r="DJ1134">
            <v>0</v>
          </cell>
          <cell r="DK1134">
            <v>0</v>
          </cell>
          <cell r="DL1134">
            <v>0</v>
          </cell>
          <cell r="DM1134">
            <v>0</v>
          </cell>
          <cell r="DN1134">
            <v>0</v>
          </cell>
          <cell r="DO1134">
            <v>0</v>
          </cell>
          <cell r="DP1134">
            <v>0</v>
          </cell>
          <cell r="DQ1134">
            <v>0</v>
          </cell>
          <cell r="DR1134">
            <v>0</v>
          </cell>
          <cell r="DS1134">
            <v>0</v>
          </cell>
          <cell r="DU1134" t="str">
            <v>NSCC 12107</v>
          </cell>
          <cell r="DV1134">
            <v>193317.3</v>
          </cell>
          <cell r="DW1134">
            <v>1</v>
          </cell>
          <cell r="DX1134">
            <v>1</v>
          </cell>
          <cell r="DY1134">
            <v>193317.3</v>
          </cell>
          <cell r="DZ1134">
            <v>262078.27881243516</v>
          </cell>
          <cell r="EB1134">
            <v>262078.27881243516</v>
          </cell>
          <cell r="EC1134" t="str">
            <v>Def</v>
          </cell>
          <cell r="ED1134" t="str">
            <v>Local Recreational Facilities</v>
          </cell>
        </row>
        <row r="1135">
          <cell r="D1135" t="str">
            <v>PC2130415</v>
          </cell>
          <cell r="E1135" t="str">
            <v>Lynn Reserve Toilet</v>
          </cell>
          <cell r="F1135" t="str">
            <v>Auckland Council</v>
          </cell>
          <cell r="G1135" t="str">
            <v>Parks, sports and recreation</v>
          </cell>
          <cell r="H1135" t="str">
            <v>E171205</v>
          </cell>
          <cell r="I1135" t="str">
            <v>Local and sports parks - north management</v>
          </cell>
          <cell r="J1135" t="str">
            <v>Lifestyle and culture</v>
          </cell>
          <cell r="K1135" t="str">
            <v>Local parks services</v>
          </cell>
          <cell r="L1135" t="str">
            <v>Local parks</v>
          </cell>
          <cell r="M1135" t="str">
            <v>Local activities</v>
          </cell>
          <cell r="N1135" t="str">
            <v>Local parks services</v>
          </cell>
          <cell r="O1135" t="str">
            <v>Local parks</v>
          </cell>
          <cell r="P1135" t="str">
            <v>Lifestyle and culture</v>
          </cell>
          <cell r="Q1135" t="str">
            <v>Local parks services</v>
          </cell>
          <cell r="R1135" t="str">
            <v>Local parks</v>
          </cell>
          <cell r="S1135" t="str">
            <v>A1241205</v>
          </cell>
          <cell r="T1135" t="str">
            <v>A1241205</v>
          </cell>
          <cell r="U1135" t="str">
            <v>Local parks</v>
          </cell>
          <cell r="V1135" t="str">
            <v>L135</v>
          </cell>
          <cell r="W1135" t="str">
            <v>Kaipatiki</v>
          </cell>
          <cell r="X1135" t="str">
            <v>PL40810</v>
          </cell>
          <cell r="Y1135" t="str">
            <v>Expense</v>
          </cell>
          <cell r="Z1135">
            <v>20110701</v>
          </cell>
          <cell r="AA1135">
            <v>20130630</v>
          </cell>
          <cell r="AB1135">
            <v>2</v>
          </cell>
          <cell r="AC1135" t="str">
            <v>Discrete</v>
          </cell>
          <cell r="AD1135">
            <v>0</v>
          </cell>
          <cell r="AE1135">
            <v>0</v>
          </cell>
          <cell r="AF1135">
            <v>1</v>
          </cell>
          <cell r="AG1135">
            <v>0</v>
          </cell>
          <cell r="AH1135">
            <v>2</v>
          </cell>
          <cell r="AI1135" t="str">
            <v>Local &amp; Sports Parks</v>
          </cell>
          <cell r="AJ1135" t="str">
            <v>Buildings (Capex)</v>
          </cell>
          <cell r="AK1135">
            <v>75</v>
          </cell>
          <cell r="AO1135">
            <v>1</v>
          </cell>
          <cell r="AS1135">
            <v>48041.33</v>
          </cell>
          <cell r="AT1135">
            <v>197696.82</v>
          </cell>
          <cell r="BD1135">
            <v>3.1E-2</v>
          </cell>
          <cell r="BE1135">
            <v>6.1930000000000041E-2</v>
          </cell>
          <cell r="BF1135">
            <v>9.3787900000000146E-2</v>
          </cell>
          <cell r="BG1135">
            <v>0.12878911280000027</v>
          </cell>
          <cell r="BH1135">
            <v>0.16491036440960039</v>
          </cell>
          <cell r="BI1135">
            <v>0.19869276497747879</v>
          </cell>
          <cell r="BJ1135">
            <v>0.23225616239684821</v>
          </cell>
          <cell r="BK1135">
            <v>0.27045610343115034</v>
          </cell>
          <cell r="BL1135">
            <v>0.31238115484437823</v>
          </cell>
          <cell r="BM1135">
            <v>0.35568973295424255</v>
          </cell>
          <cell r="BN1135">
            <v>0</v>
          </cell>
          <cell r="BO1135">
            <v>6128.60142</v>
          </cell>
          <cell r="BP1135">
            <v>0</v>
          </cell>
          <cell r="BQ1135">
            <v>0</v>
          </cell>
          <cell r="BR1135">
            <v>0</v>
          </cell>
          <cell r="BS1135">
            <v>0</v>
          </cell>
          <cell r="BT1135">
            <v>0</v>
          </cell>
          <cell r="BU1135">
            <v>0</v>
          </cell>
          <cell r="BV1135">
            <v>0</v>
          </cell>
          <cell r="BW1135">
            <v>0</v>
          </cell>
          <cell r="BX1135">
            <v>0</v>
          </cell>
          <cell r="BY1135">
            <v>48041.33</v>
          </cell>
          <cell r="BZ1135">
            <v>203825.42142</v>
          </cell>
          <cell r="CA1135">
            <v>0</v>
          </cell>
          <cell r="CB1135">
            <v>0</v>
          </cell>
          <cell r="CC1135">
            <v>0</v>
          </cell>
          <cell r="CD1135">
            <v>0</v>
          </cell>
          <cell r="CE1135">
            <v>0</v>
          </cell>
          <cell r="CF1135">
            <v>0</v>
          </cell>
          <cell r="CG1135">
            <v>0</v>
          </cell>
          <cell r="CH1135">
            <v>0</v>
          </cell>
          <cell r="CI1135">
            <v>0</v>
          </cell>
          <cell r="CK1135">
            <v>0</v>
          </cell>
          <cell r="CL1135">
            <v>0</v>
          </cell>
          <cell r="CM1135">
            <v>0</v>
          </cell>
          <cell r="CN1135">
            <v>0</v>
          </cell>
          <cell r="CO1135">
            <v>0</v>
          </cell>
          <cell r="CP1135">
            <v>0</v>
          </cell>
          <cell r="CQ1135">
            <v>0</v>
          </cell>
          <cell r="CR1135">
            <v>0</v>
          </cell>
          <cell r="CS1135">
            <v>0</v>
          </cell>
          <cell r="CT1135">
            <v>0</v>
          </cell>
          <cell r="CU1135">
            <v>0</v>
          </cell>
          <cell r="CW1135">
            <v>48041.33</v>
          </cell>
          <cell r="CX1135">
            <v>203825.42142</v>
          </cell>
          <cell r="CY1135">
            <v>0</v>
          </cell>
          <cell r="CZ1135">
            <v>0</v>
          </cell>
          <cell r="DA1135">
            <v>0</v>
          </cell>
          <cell r="DB1135">
            <v>0</v>
          </cell>
          <cell r="DC1135">
            <v>0</v>
          </cell>
          <cell r="DD1135">
            <v>0</v>
          </cell>
          <cell r="DE1135">
            <v>0</v>
          </cell>
          <cell r="DF1135">
            <v>0</v>
          </cell>
          <cell r="DG1135">
            <v>0</v>
          </cell>
          <cell r="DI1135">
            <v>0</v>
          </cell>
          <cell r="DJ1135">
            <v>0</v>
          </cell>
          <cell r="DK1135">
            <v>0</v>
          </cell>
          <cell r="DL1135">
            <v>0</v>
          </cell>
          <cell r="DM1135">
            <v>0</v>
          </cell>
          <cell r="DN1135">
            <v>0</v>
          </cell>
          <cell r="DO1135">
            <v>0</v>
          </cell>
          <cell r="DP1135">
            <v>0</v>
          </cell>
          <cell r="DQ1135">
            <v>0</v>
          </cell>
          <cell r="DR1135">
            <v>0</v>
          </cell>
          <cell r="DS1135">
            <v>0</v>
          </cell>
          <cell r="DU1135" t="str">
            <v>NSCC 12108</v>
          </cell>
          <cell r="DV1135">
            <v>197696.82</v>
          </cell>
          <cell r="DW1135">
            <v>1</v>
          </cell>
          <cell r="DX1135">
            <v>1</v>
          </cell>
          <cell r="DY1135">
            <v>197696.82</v>
          </cell>
          <cell r="DZ1135">
            <v>203825.42142</v>
          </cell>
          <cell r="EB1135">
            <v>203825.42142</v>
          </cell>
          <cell r="EC1135" t="str">
            <v>Def</v>
          </cell>
          <cell r="ED1135" t="str">
            <v>Local Recreational Facilities</v>
          </cell>
        </row>
        <row r="1136">
          <cell r="D1136" t="str">
            <v>PC2130417</v>
          </cell>
          <cell r="E1136" t="str">
            <v>Ngataringa Park Toilet</v>
          </cell>
          <cell r="F1136" t="str">
            <v>Auckland Council</v>
          </cell>
          <cell r="G1136" t="str">
            <v>Parks, sports and recreation</v>
          </cell>
          <cell r="H1136" t="str">
            <v>E171205</v>
          </cell>
          <cell r="I1136" t="str">
            <v>Local and sports parks - north management</v>
          </cell>
          <cell r="J1136" t="str">
            <v>Lifestyle and culture</v>
          </cell>
          <cell r="K1136" t="str">
            <v>Local parks services</v>
          </cell>
          <cell r="L1136" t="str">
            <v>Local parks</v>
          </cell>
          <cell r="M1136" t="str">
            <v>Local activities</v>
          </cell>
          <cell r="N1136" t="str">
            <v>Local parks services</v>
          </cell>
          <cell r="O1136" t="str">
            <v>Local parks</v>
          </cell>
          <cell r="P1136" t="str">
            <v>Lifestyle and culture</v>
          </cell>
          <cell r="Q1136" t="str">
            <v>Local parks services</v>
          </cell>
          <cell r="R1136" t="str">
            <v>Local parks</v>
          </cell>
          <cell r="S1136" t="str">
            <v>A1241205</v>
          </cell>
          <cell r="T1136" t="str">
            <v>A1241205</v>
          </cell>
          <cell r="U1136" t="str">
            <v>Local parks</v>
          </cell>
          <cell r="V1136" t="str">
            <v>L105</v>
          </cell>
          <cell r="W1136" t="str">
            <v>Devonport-Takapuna</v>
          </cell>
          <cell r="X1136" t="str">
            <v>PL40810</v>
          </cell>
          <cell r="Y1136" t="str">
            <v>Expense</v>
          </cell>
          <cell r="Z1136">
            <v>20120701</v>
          </cell>
          <cell r="AA1136">
            <v>20150630</v>
          </cell>
          <cell r="AB1136">
            <v>2</v>
          </cell>
          <cell r="AC1136" t="str">
            <v>Discrete</v>
          </cell>
          <cell r="AD1136">
            <v>0</v>
          </cell>
          <cell r="AE1136">
            <v>0</v>
          </cell>
          <cell r="AF1136">
            <v>1</v>
          </cell>
          <cell r="AG1136">
            <v>0</v>
          </cell>
          <cell r="AH1136">
            <v>2</v>
          </cell>
          <cell r="AI1136" t="str">
            <v>Local &amp; Sports Parks</v>
          </cell>
          <cell r="AJ1136" t="str">
            <v>Buildings (Capex)</v>
          </cell>
          <cell r="AK1136">
            <v>75</v>
          </cell>
          <cell r="AM1136">
            <v>0.75</v>
          </cell>
          <cell r="AO1136">
            <v>0.25</v>
          </cell>
          <cell r="AT1136">
            <v>164000.6</v>
          </cell>
          <cell r="AV1136">
            <v>123000</v>
          </cell>
          <cell r="BD1136">
            <v>3.1E-2</v>
          </cell>
          <cell r="BE1136">
            <v>6.1930000000000041E-2</v>
          </cell>
          <cell r="BF1136">
            <v>9.3787900000000146E-2</v>
          </cell>
          <cell r="BG1136">
            <v>0.12878911280000027</v>
          </cell>
          <cell r="BH1136">
            <v>0.16491036440960039</v>
          </cell>
          <cell r="BI1136">
            <v>0.19869276497747879</v>
          </cell>
          <cell r="BJ1136">
            <v>0.23225616239684821</v>
          </cell>
          <cell r="BK1136">
            <v>0.27045610343115034</v>
          </cell>
          <cell r="BL1136">
            <v>0.31238115484437823</v>
          </cell>
          <cell r="BM1136">
            <v>0.35568973295424255</v>
          </cell>
          <cell r="BN1136">
            <v>0</v>
          </cell>
          <cell r="BO1136">
            <v>5084.0186000000003</v>
          </cell>
          <cell r="BP1136">
            <v>0</v>
          </cell>
          <cell r="BQ1136">
            <v>11535.911700000019</v>
          </cell>
          <cell r="BR1136">
            <v>0</v>
          </cell>
          <cell r="BS1136">
            <v>0</v>
          </cell>
          <cell r="BT1136">
            <v>0</v>
          </cell>
          <cell r="BU1136">
            <v>0</v>
          </cell>
          <cell r="BV1136">
            <v>0</v>
          </cell>
          <cell r="BW1136">
            <v>0</v>
          </cell>
          <cell r="BX1136">
            <v>0</v>
          </cell>
          <cell r="BY1136">
            <v>0</v>
          </cell>
          <cell r="BZ1136">
            <v>169084.61860000002</v>
          </cell>
          <cell r="CA1136">
            <v>0</v>
          </cell>
          <cell r="CB1136">
            <v>134535.91170000003</v>
          </cell>
          <cell r="CC1136">
            <v>0</v>
          </cell>
          <cell r="CD1136">
            <v>0</v>
          </cell>
          <cell r="CE1136">
            <v>0</v>
          </cell>
          <cell r="CF1136">
            <v>0</v>
          </cell>
          <cell r="CG1136">
            <v>0</v>
          </cell>
          <cell r="CH1136">
            <v>0</v>
          </cell>
          <cell r="CI1136">
            <v>0</v>
          </cell>
          <cell r="CK1136">
            <v>0</v>
          </cell>
          <cell r="CL1136">
            <v>0</v>
          </cell>
          <cell r="CM1136">
            <v>0</v>
          </cell>
          <cell r="CN1136">
            <v>0</v>
          </cell>
          <cell r="CO1136">
            <v>0</v>
          </cell>
          <cell r="CP1136">
            <v>0</v>
          </cell>
          <cell r="CQ1136">
            <v>0</v>
          </cell>
          <cell r="CR1136">
            <v>0</v>
          </cell>
          <cell r="CS1136">
            <v>0</v>
          </cell>
          <cell r="CT1136">
            <v>0</v>
          </cell>
          <cell r="CU1136">
            <v>0</v>
          </cell>
          <cell r="CW1136">
            <v>0</v>
          </cell>
          <cell r="CX1136">
            <v>169084.61860000002</v>
          </cell>
          <cell r="CY1136">
            <v>0</v>
          </cell>
          <cell r="CZ1136">
            <v>134535.91170000003</v>
          </cell>
          <cell r="DA1136">
            <v>0</v>
          </cell>
          <cell r="DB1136">
            <v>0</v>
          </cell>
          <cell r="DC1136">
            <v>0</v>
          </cell>
          <cell r="DD1136">
            <v>0</v>
          </cell>
          <cell r="DE1136">
            <v>0</v>
          </cell>
          <cell r="DF1136">
            <v>0</v>
          </cell>
          <cell r="DG1136">
            <v>0</v>
          </cell>
          <cell r="DI1136">
            <v>0</v>
          </cell>
          <cell r="DJ1136">
            <v>0</v>
          </cell>
          <cell r="DK1136">
            <v>0</v>
          </cell>
          <cell r="DL1136">
            <v>0</v>
          </cell>
          <cell r="DM1136">
            <v>0</v>
          </cell>
          <cell r="DN1136">
            <v>0</v>
          </cell>
          <cell r="DO1136">
            <v>0</v>
          </cell>
          <cell r="DP1136">
            <v>0</v>
          </cell>
          <cell r="DQ1136">
            <v>0</v>
          </cell>
          <cell r="DR1136">
            <v>0</v>
          </cell>
          <cell r="DS1136">
            <v>0</v>
          </cell>
          <cell r="DU1136" t="str">
            <v>NSCC 12110</v>
          </cell>
          <cell r="DV1136">
            <v>287000.59999999998</v>
          </cell>
          <cell r="DW1136">
            <v>1</v>
          </cell>
          <cell r="DX1136">
            <v>1</v>
          </cell>
          <cell r="DY1136">
            <v>287000.59999999998</v>
          </cell>
          <cell r="DZ1136">
            <v>303620.53030000004</v>
          </cell>
          <cell r="EB1136">
            <v>303620.53030000004</v>
          </cell>
          <cell r="EC1136" t="str">
            <v>Def</v>
          </cell>
          <cell r="ED1136" t="str">
            <v>Local Recreational Facilities</v>
          </cell>
        </row>
        <row r="1137">
          <cell r="D1137" t="str">
            <v>PC2130419</v>
          </cell>
          <cell r="E1137" t="str">
            <v>McFetridge Park Natural Outdoor SporSurface</v>
          </cell>
          <cell r="F1137" t="str">
            <v>Auckland Council</v>
          </cell>
          <cell r="G1137" t="str">
            <v>Parks, sports and recreation</v>
          </cell>
          <cell r="H1137" t="str">
            <v>E171205</v>
          </cell>
          <cell r="I1137" t="str">
            <v>Local and sports parks - north management</v>
          </cell>
          <cell r="J1137" t="str">
            <v>Lifestyle and culture</v>
          </cell>
          <cell r="K1137" t="str">
            <v>Local parks services</v>
          </cell>
          <cell r="L1137" t="str">
            <v>Local parks</v>
          </cell>
          <cell r="M1137" t="str">
            <v>Local activities</v>
          </cell>
          <cell r="N1137" t="str">
            <v>Local parks services</v>
          </cell>
          <cell r="O1137" t="str">
            <v>Local parks</v>
          </cell>
          <cell r="P1137" t="str">
            <v>Lifestyle and culture</v>
          </cell>
          <cell r="Q1137" t="str">
            <v>Local parks services</v>
          </cell>
          <cell r="R1137" t="str">
            <v>Local parks</v>
          </cell>
          <cell r="S1137" t="str">
            <v>A1241205</v>
          </cell>
          <cell r="T1137" t="str">
            <v>A1241205</v>
          </cell>
          <cell r="U1137" t="str">
            <v>Local parks</v>
          </cell>
          <cell r="V1137" t="str">
            <v>L135</v>
          </cell>
          <cell r="W1137" t="str">
            <v>Kaipatiki</v>
          </cell>
          <cell r="X1137" t="str">
            <v>FY12 - Only</v>
          </cell>
          <cell r="Y1137" t="str">
            <v>Expense</v>
          </cell>
          <cell r="Z1137">
            <v>20100701</v>
          </cell>
          <cell r="AA1137">
            <v>20120630</v>
          </cell>
          <cell r="AB1137">
            <v>2</v>
          </cell>
          <cell r="AC1137" t="str">
            <v>Discrete</v>
          </cell>
          <cell r="AD1137">
            <v>0</v>
          </cell>
          <cell r="AE1137">
            <v>0</v>
          </cell>
          <cell r="AF1137">
            <v>1</v>
          </cell>
          <cell r="AG1137">
            <v>0</v>
          </cell>
          <cell r="AH1137">
            <v>2</v>
          </cell>
          <cell r="AI1137" t="str">
            <v>Local &amp; Sports Parks</v>
          </cell>
          <cell r="AJ1137" t="str">
            <v>Structures parks</v>
          </cell>
          <cell r="AK1137">
            <v>20</v>
          </cell>
          <cell r="AO1137">
            <v>1</v>
          </cell>
          <cell r="AS1137">
            <v>146475</v>
          </cell>
          <cell r="BD1137">
            <v>3.1E-2</v>
          </cell>
          <cell r="BE1137">
            <v>6.1930000000000041E-2</v>
          </cell>
          <cell r="BF1137">
            <v>9.3787900000000146E-2</v>
          </cell>
          <cell r="BG1137">
            <v>0.12878911280000027</v>
          </cell>
          <cell r="BH1137">
            <v>0.16491036440960039</v>
          </cell>
          <cell r="BI1137">
            <v>0.19869276497747879</v>
          </cell>
          <cell r="BJ1137">
            <v>0.23225616239684821</v>
          </cell>
          <cell r="BK1137">
            <v>0.27045610343115034</v>
          </cell>
          <cell r="BL1137">
            <v>0.31238115484437823</v>
          </cell>
          <cell r="BM1137">
            <v>0.35568973295424255</v>
          </cell>
          <cell r="BN1137">
            <v>0</v>
          </cell>
          <cell r="BO1137">
            <v>0</v>
          </cell>
          <cell r="BP1137">
            <v>0</v>
          </cell>
          <cell r="BQ1137">
            <v>0</v>
          </cell>
          <cell r="BR1137">
            <v>0</v>
          </cell>
          <cell r="BS1137">
            <v>0</v>
          </cell>
          <cell r="BT1137">
            <v>0</v>
          </cell>
          <cell r="BU1137">
            <v>0</v>
          </cell>
          <cell r="BV1137">
            <v>0</v>
          </cell>
          <cell r="BW1137">
            <v>0</v>
          </cell>
          <cell r="BX1137">
            <v>0</v>
          </cell>
          <cell r="BY1137">
            <v>146475</v>
          </cell>
          <cell r="BZ1137">
            <v>0</v>
          </cell>
          <cell r="CA1137">
            <v>0</v>
          </cell>
          <cell r="CB1137">
            <v>0</v>
          </cell>
          <cell r="CC1137">
            <v>0</v>
          </cell>
          <cell r="CD1137">
            <v>0</v>
          </cell>
          <cell r="CE1137">
            <v>0</v>
          </cell>
          <cell r="CF1137">
            <v>0</v>
          </cell>
          <cell r="CG1137">
            <v>0</v>
          </cell>
          <cell r="CH1137">
            <v>0</v>
          </cell>
          <cell r="CI1137">
            <v>0</v>
          </cell>
          <cell r="CK1137">
            <v>0</v>
          </cell>
          <cell r="CL1137">
            <v>0</v>
          </cell>
          <cell r="CM1137">
            <v>0</v>
          </cell>
          <cell r="CN1137">
            <v>0</v>
          </cell>
          <cell r="CO1137">
            <v>0</v>
          </cell>
          <cell r="CP1137">
            <v>0</v>
          </cell>
          <cell r="CQ1137">
            <v>0</v>
          </cell>
          <cell r="CR1137">
            <v>0</v>
          </cell>
          <cell r="CS1137">
            <v>0</v>
          </cell>
          <cell r="CT1137">
            <v>0</v>
          </cell>
          <cell r="CU1137">
            <v>0</v>
          </cell>
          <cell r="CW1137">
            <v>146475</v>
          </cell>
          <cell r="CX1137">
            <v>0</v>
          </cell>
          <cell r="CY1137">
            <v>0</v>
          </cell>
          <cell r="CZ1137">
            <v>0</v>
          </cell>
          <cell r="DA1137">
            <v>0</v>
          </cell>
          <cell r="DB1137">
            <v>0</v>
          </cell>
          <cell r="DC1137">
            <v>0</v>
          </cell>
          <cell r="DD1137">
            <v>0</v>
          </cell>
          <cell r="DE1137">
            <v>0</v>
          </cell>
          <cell r="DF1137">
            <v>0</v>
          </cell>
          <cell r="DG1137">
            <v>0</v>
          </cell>
          <cell r="DI1137">
            <v>0</v>
          </cell>
          <cell r="DJ1137">
            <v>0</v>
          </cell>
          <cell r="DK1137">
            <v>0</v>
          </cell>
          <cell r="DL1137">
            <v>0</v>
          </cell>
          <cell r="DM1137">
            <v>0</v>
          </cell>
          <cell r="DN1137">
            <v>0</v>
          </cell>
          <cell r="DO1137">
            <v>0</v>
          </cell>
          <cell r="DP1137">
            <v>0</v>
          </cell>
          <cell r="DQ1137">
            <v>0</v>
          </cell>
          <cell r="DR1137">
            <v>0</v>
          </cell>
          <cell r="DS1137">
            <v>0</v>
          </cell>
          <cell r="DU1137" t="str">
            <v>NSCC 12113</v>
          </cell>
          <cell r="DV1137">
            <v>0</v>
          </cell>
          <cell r="DW1137">
            <v>0</v>
          </cell>
          <cell r="DX1137">
            <v>1</v>
          </cell>
          <cell r="DY1137">
            <v>0</v>
          </cell>
          <cell r="DZ1137">
            <v>0</v>
          </cell>
          <cell r="EB1137">
            <v>0</v>
          </cell>
          <cell r="EC1137" t="str">
            <v>Def</v>
          </cell>
          <cell r="ED1137" t="str">
            <v>Local Recreational Facilities</v>
          </cell>
        </row>
        <row r="1138">
          <cell r="D1138" t="str">
            <v>PC2130420</v>
          </cell>
          <cell r="E1138" t="str">
            <v>Wainoni Park Natural Outdoor SporSurface</v>
          </cell>
          <cell r="F1138" t="str">
            <v>Auckland Council</v>
          </cell>
          <cell r="G1138" t="str">
            <v>Parks, sports and recreation</v>
          </cell>
          <cell r="H1138" t="str">
            <v>E171205</v>
          </cell>
          <cell r="I1138" t="str">
            <v>Local and sports parks - north management</v>
          </cell>
          <cell r="J1138" t="str">
            <v>Lifestyle and culture</v>
          </cell>
          <cell r="K1138" t="str">
            <v>Local parks services</v>
          </cell>
          <cell r="L1138" t="str">
            <v>Local parks</v>
          </cell>
          <cell r="M1138" t="str">
            <v>Local activities</v>
          </cell>
          <cell r="N1138" t="str">
            <v>Local parks services</v>
          </cell>
          <cell r="O1138" t="str">
            <v>Local parks</v>
          </cell>
          <cell r="P1138" t="str">
            <v>Lifestyle and culture</v>
          </cell>
          <cell r="Q1138" t="str">
            <v>Local parks services</v>
          </cell>
          <cell r="R1138" t="str">
            <v>Local parks</v>
          </cell>
          <cell r="S1138" t="str">
            <v>A1241205</v>
          </cell>
          <cell r="T1138" t="str">
            <v>A1241205</v>
          </cell>
          <cell r="U1138" t="str">
            <v>Local parks</v>
          </cell>
          <cell r="V1138" t="str">
            <v>L180</v>
          </cell>
          <cell r="W1138" t="str">
            <v>Upper Harbour</v>
          </cell>
          <cell r="X1138" t="str">
            <v>PL40810</v>
          </cell>
          <cell r="Y1138" t="str">
            <v>Expense</v>
          </cell>
          <cell r="Z1138">
            <v>20110701</v>
          </cell>
          <cell r="AA1138">
            <v>20170630</v>
          </cell>
          <cell r="AB1138">
            <v>1</v>
          </cell>
          <cell r="AC1138" t="str">
            <v>Programme</v>
          </cell>
          <cell r="AD1138">
            <v>0</v>
          </cell>
          <cell r="AE1138">
            <v>0</v>
          </cell>
          <cell r="AF1138">
            <v>1</v>
          </cell>
          <cell r="AG1138">
            <v>0</v>
          </cell>
          <cell r="AH1138">
            <v>2</v>
          </cell>
          <cell r="AI1138" t="str">
            <v>Local &amp; Sports Parks</v>
          </cell>
          <cell r="AJ1138" t="str">
            <v>Structures parks</v>
          </cell>
          <cell r="AK1138">
            <v>20</v>
          </cell>
          <cell r="AO1138">
            <v>1</v>
          </cell>
          <cell r="AS1138">
            <v>368041.33</v>
          </cell>
          <cell r="AV1138">
            <v>399419.6</v>
          </cell>
          <cell r="AX1138">
            <v>466500.48</v>
          </cell>
          <cell r="BD1138">
            <v>3.1E-2</v>
          </cell>
          <cell r="BE1138">
            <v>6.1930000000000041E-2</v>
          </cell>
          <cell r="BF1138">
            <v>9.3787900000000146E-2</v>
          </cell>
          <cell r="BG1138">
            <v>0.12878911280000027</v>
          </cell>
          <cell r="BH1138">
            <v>0.16491036440960039</v>
          </cell>
          <cell r="BI1138">
            <v>0.19869276497747879</v>
          </cell>
          <cell r="BJ1138">
            <v>0.23225616239684821</v>
          </cell>
          <cell r="BK1138">
            <v>0.27045610343115034</v>
          </cell>
          <cell r="BL1138">
            <v>0.31238115484437823</v>
          </cell>
          <cell r="BM1138">
            <v>0.35568973295424255</v>
          </cell>
          <cell r="BN1138">
            <v>0</v>
          </cell>
          <cell r="BO1138">
            <v>0</v>
          </cell>
          <cell r="BP1138">
            <v>0</v>
          </cell>
          <cell r="BQ1138">
            <v>37460.725502840054</v>
          </cell>
          <cell r="BR1138">
            <v>0</v>
          </cell>
          <cell r="BS1138">
            <v>76930.764154053497</v>
          </cell>
          <cell r="BT1138">
            <v>0</v>
          </cell>
          <cell r="BU1138">
            <v>0</v>
          </cell>
          <cell r="BV1138">
            <v>0</v>
          </cell>
          <cell r="BW1138">
            <v>0</v>
          </cell>
          <cell r="BX1138">
            <v>0</v>
          </cell>
          <cell r="BY1138">
            <v>368041.33</v>
          </cell>
          <cell r="BZ1138">
            <v>0</v>
          </cell>
          <cell r="CA1138">
            <v>0</v>
          </cell>
          <cell r="CB1138">
            <v>436880.32550284005</v>
          </cell>
          <cell r="CC1138">
            <v>0</v>
          </cell>
          <cell r="CD1138">
            <v>543431.24415405351</v>
          </cell>
          <cell r="CE1138">
            <v>0</v>
          </cell>
          <cell r="CF1138">
            <v>0</v>
          </cell>
          <cell r="CG1138">
            <v>0</v>
          </cell>
          <cell r="CH1138">
            <v>0</v>
          </cell>
          <cell r="CI1138">
            <v>0</v>
          </cell>
          <cell r="CK1138">
            <v>0</v>
          </cell>
          <cell r="CL1138">
            <v>0</v>
          </cell>
          <cell r="CM1138">
            <v>0</v>
          </cell>
          <cell r="CN1138">
            <v>0</v>
          </cell>
          <cell r="CO1138">
            <v>0</v>
          </cell>
          <cell r="CP1138">
            <v>0</v>
          </cell>
          <cell r="CQ1138">
            <v>0</v>
          </cell>
          <cell r="CR1138">
            <v>0</v>
          </cell>
          <cell r="CS1138">
            <v>0</v>
          </cell>
          <cell r="CT1138">
            <v>0</v>
          </cell>
          <cell r="CU1138">
            <v>0</v>
          </cell>
          <cell r="CW1138">
            <v>368041.33</v>
          </cell>
          <cell r="CX1138">
            <v>0</v>
          </cell>
          <cell r="CY1138">
            <v>0</v>
          </cell>
          <cell r="CZ1138">
            <v>436880.32550284005</v>
          </cell>
          <cell r="DA1138">
            <v>0</v>
          </cell>
          <cell r="DB1138">
            <v>543431.24415405351</v>
          </cell>
          <cell r="DC1138">
            <v>0</v>
          </cell>
          <cell r="DD1138">
            <v>0</v>
          </cell>
          <cell r="DE1138">
            <v>0</v>
          </cell>
          <cell r="DF1138">
            <v>0</v>
          </cell>
          <cell r="DG1138">
            <v>0</v>
          </cell>
          <cell r="DI1138">
            <v>0</v>
          </cell>
          <cell r="DJ1138">
            <v>0</v>
          </cell>
          <cell r="DK1138">
            <v>0</v>
          </cell>
          <cell r="DL1138">
            <v>0</v>
          </cell>
          <cell r="DM1138">
            <v>0</v>
          </cell>
          <cell r="DN1138">
            <v>0</v>
          </cell>
          <cell r="DO1138">
            <v>0</v>
          </cell>
          <cell r="DP1138">
            <v>0</v>
          </cell>
          <cell r="DQ1138">
            <v>0</v>
          </cell>
          <cell r="DR1138">
            <v>0</v>
          </cell>
          <cell r="DS1138">
            <v>0</v>
          </cell>
          <cell r="DU1138" t="str">
            <v>NSCC 12114</v>
          </cell>
          <cell r="DV1138">
            <v>865920.08</v>
          </cell>
          <cell r="DW1138">
            <v>1</v>
          </cell>
          <cell r="DX1138">
            <v>1</v>
          </cell>
          <cell r="DY1138">
            <v>865920.08</v>
          </cell>
          <cell r="DZ1138">
            <v>980311.56965689361</v>
          </cell>
          <cell r="EB1138">
            <v>980311.56965689361</v>
          </cell>
          <cell r="EC1138" t="str">
            <v>Def</v>
          </cell>
          <cell r="ED1138" t="str">
            <v>Local Recreational Facilities</v>
          </cell>
        </row>
        <row r="1139">
          <cell r="D1139" t="str">
            <v>PC2130421</v>
          </cell>
          <cell r="E1139" t="str">
            <v>Greville Reserve Natural Outdoor SporSurfaces</v>
          </cell>
          <cell r="F1139" t="str">
            <v>Auckland Council</v>
          </cell>
          <cell r="G1139" t="str">
            <v>Parks, sports and recreation</v>
          </cell>
          <cell r="H1139" t="str">
            <v>E171205</v>
          </cell>
          <cell r="I1139" t="str">
            <v>Local and sports parks - north management</v>
          </cell>
          <cell r="J1139" t="str">
            <v>Lifestyle and culture</v>
          </cell>
          <cell r="K1139" t="str">
            <v>Local parks services</v>
          </cell>
          <cell r="L1139" t="str">
            <v>Local parks</v>
          </cell>
          <cell r="M1139" t="str">
            <v>Local activities</v>
          </cell>
          <cell r="N1139" t="str">
            <v>Local parks services</v>
          </cell>
          <cell r="O1139" t="str">
            <v>Local parks</v>
          </cell>
          <cell r="P1139" t="str">
            <v>Lifestyle and culture</v>
          </cell>
          <cell r="Q1139" t="str">
            <v>Local parks services</v>
          </cell>
          <cell r="R1139" t="str">
            <v>Local parks</v>
          </cell>
          <cell r="S1139" t="str">
            <v>A1241205</v>
          </cell>
          <cell r="T1139" t="str">
            <v>A1241205</v>
          </cell>
          <cell r="U1139" t="str">
            <v>Local parks</v>
          </cell>
          <cell r="V1139" t="str">
            <v>L105</v>
          </cell>
          <cell r="W1139" t="str">
            <v>Devonport-Takapuna</v>
          </cell>
          <cell r="X1139" t="str">
            <v>PL40810</v>
          </cell>
          <cell r="Y1139" t="str">
            <v>Expense</v>
          </cell>
          <cell r="Z1139">
            <v>20140701</v>
          </cell>
          <cell r="AA1139">
            <v>20150630</v>
          </cell>
          <cell r="AB1139">
            <v>2</v>
          </cell>
          <cell r="AC1139" t="str">
            <v>Discrete</v>
          </cell>
          <cell r="AD1139">
            <v>0</v>
          </cell>
          <cell r="AE1139">
            <v>0</v>
          </cell>
          <cell r="AF1139">
            <v>1</v>
          </cell>
          <cell r="AG1139">
            <v>0</v>
          </cell>
          <cell r="AH1139">
            <v>2</v>
          </cell>
          <cell r="AI1139" t="str">
            <v>Local &amp; Sports Parks</v>
          </cell>
          <cell r="AJ1139" t="str">
            <v>Structures parks</v>
          </cell>
          <cell r="AK1139">
            <v>20</v>
          </cell>
          <cell r="AO1139">
            <v>1</v>
          </cell>
          <cell r="AV1139">
            <v>478522.81</v>
          </cell>
          <cell r="BD1139">
            <v>3.1E-2</v>
          </cell>
          <cell r="BE1139">
            <v>6.1930000000000041E-2</v>
          </cell>
          <cell r="BF1139">
            <v>9.3787900000000146E-2</v>
          </cell>
          <cell r="BG1139">
            <v>0.12878911280000027</v>
          </cell>
          <cell r="BH1139">
            <v>0.16491036440960039</v>
          </cell>
          <cell r="BI1139">
            <v>0.19869276497747879</v>
          </cell>
          <cell r="BJ1139">
            <v>0.23225616239684821</v>
          </cell>
          <cell r="BK1139">
            <v>0.27045610343115034</v>
          </cell>
          <cell r="BL1139">
            <v>0.31238115484437823</v>
          </cell>
          <cell r="BM1139">
            <v>0.35568973295424255</v>
          </cell>
          <cell r="BN1139">
            <v>0</v>
          </cell>
          <cell r="BO1139">
            <v>0</v>
          </cell>
          <cell r="BP1139">
            <v>0</v>
          </cell>
          <cell r="BQ1139">
            <v>44879.649451999067</v>
          </cell>
          <cell r="BR1139">
            <v>0</v>
          </cell>
          <cell r="BS1139">
            <v>0</v>
          </cell>
          <cell r="BT1139">
            <v>0</v>
          </cell>
          <cell r="BU1139">
            <v>0</v>
          </cell>
          <cell r="BV1139">
            <v>0</v>
          </cell>
          <cell r="BW1139">
            <v>0</v>
          </cell>
          <cell r="BX1139">
            <v>0</v>
          </cell>
          <cell r="BY1139">
            <v>0</v>
          </cell>
          <cell r="BZ1139">
            <v>0</v>
          </cell>
          <cell r="CA1139">
            <v>0</v>
          </cell>
          <cell r="CB1139">
            <v>523402.45945199905</v>
          </cell>
          <cell r="CC1139">
            <v>0</v>
          </cell>
          <cell r="CD1139">
            <v>0</v>
          </cell>
          <cell r="CE1139">
            <v>0</v>
          </cell>
          <cell r="CF1139">
            <v>0</v>
          </cell>
          <cell r="CG1139">
            <v>0</v>
          </cell>
          <cell r="CH1139">
            <v>0</v>
          </cell>
          <cell r="CI1139">
            <v>0</v>
          </cell>
          <cell r="CK1139">
            <v>0</v>
          </cell>
          <cell r="CL1139">
            <v>0</v>
          </cell>
          <cell r="CM1139">
            <v>0</v>
          </cell>
          <cell r="CN1139">
            <v>0</v>
          </cell>
          <cell r="CO1139">
            <v>0</v>
          </cell>
          <cell r="CP1139">
            <v>0</v>
          </cell>
          <cell r="CQ1139">
            <v>0</v>
          </cell>
          <cell r="CR1139">
            <v>0</v>
          </cell>
          <cell r="CS1139">
            <v>0</v>
          </cell>
          <cell r="CT1139">
            <v>0</v>
          </cell>
          <cell r="CU1139">
            <v>0</v>
          </cell>
          <cell r="CW1139">
            <v>0</v>
          </cell>
          <cell r="CX1139">
            <v>0</v>
          </cell>
          <cell r="CY1139">
            <v>0</v>
          </cell>
          <cell r="CZ1139">
            <v>523402.45945199905</v>
          </cell>
          <cell r="DA1139">
            <v>0</v>
          </cell>
          <cell r="DB1139">
            <v>0</v>
          </cell>
          <cell r="DC1139">
            <v>0</v>
          </cell>
          <cell r="DD1139">
            <v>0</v>
          </cell>
          <cell r="DE1139">
            <v>0</v>
          </cell>
          <cell r="DF1139">
            <v>0</v>
          </cell>
          <cell r="DG1139">
            <v>0</v>
          </cell>
          <cell r="DI1139">
            <v>0</v>
          </cell>
          <cell r="DJ1139">
            <v>0</v>
          </cell>
          <cell r="DK1139">
            <v>0</v>
          </cell>
          <cell r="DL1139">
            <v>0</v>
          </cell>
          <cell r="DM1139">
            <v>0</v>
          </cell>
          <cell r="DN1139">
            <v>0</v>
          </cell>
          <cell r="DO1139">
            <v>0</v>
          </cell>
          <cell r="DP1139">
            <v>0</v>
          </cell>
          <cell r="DQ1139">
            <v>0</v>
          </cell>
          <cell r="DR1139">
            <v>0</v>
          </cell>
          <cell r="DS1139">
            <v>0</v>
          </cell>
          <cell r="DU1139" t="str">
            <v>NSCC 12115</v>
          </cell>
          <cell r="DV1139">
            <v>478522.81</v>
          </cell>
          <cell r="DW1139">
            <v>1</v>
          </cell>
          <cell r="DX1139">
            <v>1</v>
          </cell>
          <cell r="DY1139">
            <v>478522.81</v>
          </cell>
          <cell r="DZ1139">
            <v>523402.45945199905</v>
          </cell>
          <cell r="EB1139">
            <v>523402.45945199905</v>
          </cell>
          <cell r="EC1139" t="str">
            <v>Def</v>
          </cell>
          <cell r="ED1139" t="str">
            <v>Local Recreational Facilities</v>
          </cell>
        </row>
        <row r="1140">
          <cell r="D1140" t="str">
            <v>PC2130422</v>
          </cell>
          <cell r="E1140" t="str">
            <v>Barry's Point Reserve Natural Outdoor SporSurfaces</v>
          </cell>
          <cell r="F1140" t="str">
            <v>Auckland Council</v>
          </cell>
          <cell r="G1140" t="str">
            <v>Parks, sports and recreation</v>
          </cell>
          <cell r="H1140" t="str">
            <v>E171205</v>
          </cell>
          <cell r="I1140" t="str">
            <v>Local and sports parks - north management</v>
          </cell>
          <cell r="J1140" t="str">
            <v>Lifestyle and culture</v>
          </cell>
          <cell r="K1140" t="str">
            <v>Local parks services</v>
          </cell>
          <cell r="L1140" t="str">
            <v>Local parks</v>
          </cell>
          <cell r="M1140" t="str">
            <v>Local activities</v>
          </cell>
          <cell r="N1140" t="str">
            <v>Local parks services</v>
          </cell>
          <cell r="O1140" t="str">
            <v>Local parks</v>
          </cell>
          <cell r="P1140" t="str">
            <v>Lifestyle and culture</v>
          </cell>
          <cell r="Q1140" t="str">
            <v>Local parks services</v>
          </cell>
          <cell r="R1140" t="str">
            <v>Local parks</v>
          </cell>
          <cell r="S1140" t="str">
            <v>A1241205</v>
          </cell>
          <cell r="T1140" t="str">
            <v>A1241205</v>
          </cell>
          <cell r="U1140" t="str">
            <v>Local parks</v>
          </cell>
          <cell r="V1140" t="str">
            <v>L105</v>
          </cell>
          <cell r="W1140" t="str">
            <v>Devonport-Takapuna</v>
          </cell>
          <cell r="X1140" t="str">
            <v>PL40810</v>
          </cell>
          <cell r="Y1140" t="str">
            <v>Expense</v>
          </cell>
          <cell r="Z1140">
            <v>20150701</v>
          </cell>
          <cell r="AA1140">
            <v>20160630</v>
          </cell>
          <cell r="AB1140">
            <v>2</v>
          </cell>
          <cell r="AC1140" t="str">
            <v>Discrete</v>
          </cell>
          <cell r="AD1140">
            <v>0</v>
          </cell>
          <cell r="AE1140">
            <v>0</v>
          </cell>
          <cell r="AF1140">
            <v>1</v>
          </cell>
          <cell r="AG1140">
            <v>0</v>
          </cell>
          <cell r="AH1140">
            <v>2</v>
          </cell>
          <cell r="AI1140" t="str">
            <v>Local &amp; Sports Parks</v>
          </cell>
          <cell r="AJ1140" t="str">
            <v>Structures parks</v>
          </cell>
          <cell r="AK1140">
            <v>20</v>
          </cell>
          <cell r="AO1140">
            <v>1</v>
          </cell>
          <cell r="AW1140">
            <v>581436.39</v>
          </cell>
          <cell r="BD1140">
            <v>3.1E-2</v>
          </cell>
          <cell r="BE1140">
            <v>6.1930000000000041E-2</v>
          </cell>
          <cell r="BF1140">
            <v>9.3787900000000146E-2</v>
          </cell>
          <cell r="BG1140">
            <v>0.12878911280000027</v>
          </cell>
          <cell r="BH1140">
            <v>0.16491036440960039</v>
          </cell>
          <cell r="BI1140">
            <v>0.19869276497747879</v>
          </cell>
          <cell r="BJ1140">
            <v>0.23225616239684821</v>
          </cell>
          <cell r="BK1140">
            <v>0.27045610343115034</v>
          </cell>
          <cell r="BL1140">
            <v>0.31238115484437823</v>
          </cell>
          <cell r="BM1140">
            <v>0.35568973295424255</v>
          </cell>
          <cell r="BN1140">
            <v>0</v>
          </cell>
          <cell r="BO1140">
            <v>0</v>
          </cell>
          <cell r="BP1140">
            <v>0</v>
          </cell>
          <cell r="BQ1140">
            <v>0</v>
          </cell>
          <cell r="BR1140">
            <v>74882.676817734959</v>
          </cell>
          <cell r="BS1140">
            <v>0</v>
          </cell>
          <cell r="BT1140">
            <v>0</v>
          </cell>
          <cell r="BU1140">
            <v>0</v>
          </cell>
          <cell r="BV1140">
            <v>0</v>
          </cell>
          <cell r="BW1140">
            <v>0</v>
          </cell>
          <cell r="BX1140">
            <v>0</v>
          </cell>
          <cell r="BY1140">
            <v>0</v>
          </cell>
          <cell r="BZ1140">
            <v>0</v>
          </cell>
          <cell r="CA1140">
            <v>0</v>
          </cell>
          <cell r="CB1140">
            <v>0</v>
          </cell>
          <cell r="CC1140">
            <v>656319.06681773497</v>
          </cell>
          <cell r="CD1140">
            <v>0</v>
          </cell>
          <cell r="CE1140">
            <v>0</v>
          </cell>
          <cell r="CF1140">
            <v>0</v>
          </cell>
          <cell r="CG1140">
            <v>0</v>
          </cell>
          <cell r="CH1140">
            <v>0</v>
          </cell>
          <cell r="CI1140">
            <v>0</v>
          </cell>
          <cell r="CK1140">
            <v>0</v>
          </cell>
          <cell r="CL1140">
            <v>0</v>
          </cell>
          <cell r="CM1140">
            <v>0</v>
          </cell>
          <cell r="CN1140">
            <v>0</v>
          </cell>
          <cell r="CO1140">
            <v>0</v>
          </cell>
          <cell r="CP1140">
            <v>0</v>
          </cell>
          <cell r="CQ1140">
            <v>0</v>
          </cell>
          <cell r="CR1140">
            <v>0</v>
          </cell>
          <cell r="CS1140">
            <v>0</v>
          </cell>
          <cell r="CT1140">
            <v>0</v>
          </cell>
          <cell r="CU1140">
            <v>0</v>
          </cell>
          <cell r="CW1140">
            <v>0</v>
          </cell>
          <cell r="CX1140">
            <v>0</v>
          </cell>
          <cell r="CY1140">
            <v>0</v>
          </cell>
          <cell r="CZ1140">
            <v>0</v>
          </cell>
          <cell r="DA1140">
            <v>656319.06681773497</v>
          </cell>
          <cell r="DB1140">
            <v>0</v>
          </cell>
          <cell r="DC1140">
            <v>0</v>
          </cell>
          <cell r="DD1140">
            <v>0</v>
          </cell>
          <cell r="DE1140">
            <v>0</v>
          </cell>
          <cell r="DF1140">
            <v>0</v>
          </cell>
          <cell r="DG1140">
            <v>0</v>
          </cell>
          <cell r="DI1140">
            <v>0</v>
          </cell>
          <cell r="DJ1140">
            <v>0</v>
          </cell>
          <cell r="DK1140">
            <v>0</v>
          </cell>
          <cell r="DL1140">
            <v>0</v>
          </cell>
          <cell r="DM1140">
            <v>0</v>
          </cell>
          <cell r="DN1140">
            <v>0</v>
          </cell>
          <cell r="DO1140">
            <v>0</v>
          </cell>
          <cell r="DP1140">
            <v>0</v>
          </cell>
          <cell r="DQ1140">
            <v>0</v>
          </cell>
          <cell r="DR1140">
            <v>0</v>
          </cell>
          <cell r="DS1140">
            <v>0</v>
          </cell>
          <cell r="DU1140" t="str">
            <v>NSCC 12117</v>
          </cell>
          <cell r="DV1140">
            <v>581436.39</v>
          </cell>
          <cell r="DW1140">
            <v>1</v>
          </cell>
          <cell r="DX1140">
            <v>1</v>
          </cell>
          <cell r="DY1140">
            <v>581436.39</v>
          </cell>
          <cell r="DZ1140">
            <v>656319.06681773497</v>
          </cell>
          <cell r="EB1140">
            <v>656319.06681773497</v>
          </cell>
          <cell r="EC1140" t="str">
            <v>Def</v>
          </cell>
          <cell r="ED1140" t="str">
            <v>Local Recreational Facilities</v>
          </cell>
        </row>
        <row r="1141">
          <cell r="D1141" t="str">
            <v>PC2130423</v>
          </cell>
          <cell r="E1141" t="str">
            <v>Albany Domain Outdoor SporSurfaces</v>
          </cell>
          <cell r="F1141" t="str">
            <v>Auckland Council</v>
          </cell>
          <cell r="G1141" t="str">
            <v>Parks, sports and recreation</v>
          </cell>
          <cell r="H1141" t="str">
            <v>E171205</v>
          </cell>
          <cell r="I1141" t="str">
            <v>Local and sports parks - north management</v>
          </cell>
          <cell r="J1141" t="str">
            <v>Lifestyle and culture</v>
          </cell>
          <cell r="K1141" t="str">
            <v>Local parks services</v>
          </cell>
          <cell r="L1141" t="str">
            <v>Local parks</v>
          </cell>
          <cell r="M1141" t="str">
            <v>Local activities</v>
          </cell>
          <cell r="N1141" t="str">
            <v>Local parks services</v>
          </cell>
          <cell r="O1141" t="str">
            <v>Local parks</v>
          </cell>
          <cell r="P1141" t="str">
            <v>Lifestyle and culture</v>
          </cell>
          <cell r="Q1141" t="str">
            <v>Local parks services</v>
          </cell>
          <cell r="R1141" t="str">
            <v>Local parks</v>
          </cell>
          <cell r="S1141" t="str">
            <v>A1241205</v>
          </cell>
          <cell r="T1141" t="str">
            <v>A1241205</v>
          </cell>
          <cell r="U1141" t="str">
            <v>Local parks</v>
          </cell>
          <cell r="V1141" t="str">
            <v>L180</v>
          </cell>
          <cell r="W1141" t="str">
            <v>Upper Harbour</v>
          </cell>
          <cell r="X1141" t="str">
            <v>PL40810</v>
          </cell>
          <cell r="Y1141" t="str">
            <v>Expense</v>
          </cell>
          <cell r="Z1141">
            <v>20170701</v>
          </cell>
          <cell r="AA1141">
            <v>20180630</v>
          </cell>
          <cell r="AB1141">
            <v>2</v>
          </cell>
          <cell r="AC1141" t="str">
            <v>Discrete</v>
          </cell>
          <cell r="AD1141">
            <v>0</v>
          </cell>
          <cell r="AE1141">
            <v>0</v>
          </cell>
          <cell r="AF1141">
            <v>1</v>
          </cell>
          <cell r="AG1141">
            <v>0</v>
          </cell>
          <cell r="AH1141">
            <v>2</v>
          </cell>
          <cell r="AI1141" t="str">
            <v>Local &amp; Sports Parks</v>
          </cell>
          <cell r="AJ1141" t="str">
            <v>Structures parks</v>
          </cell>
          <cell r="AK1141">
            <v>20</v>
          </cell>
          <cell r="AO1141">
            <v>1</v>
          </cell>
          <cell r="AY1141">
            <v>283838.17</v>
          </cell>
          <cell r="BD1141">
            <v>3.1E-2</v>
          </cell>
          <cell r="BE1141">
            <v>6.1930000000000041E-2</v>
          </cell>
          <cell r="BF1141">
            <v>9.3787900000000146E-2</v>
          </cell>
          <cell r="BG1141">
            <v>0.12878911280000027</v>
          </cell>
          <cell r="BH1141">
            <v>0.16491036440960039</v>
          </cell>
          <cell r="BI1141">
            <v>0.19869276497747879</v>
          </cell>
          <cell r="BJ1141">
            <v>0.23225616239684821</v>
          </cell>
          <cell r="BK1141">
            <v>0.27045610343115034</v>
          </cell>
          <cell r="BL1141">
            <v>0.31238115484437823</v>
          </cell>
          <cell r="BM1141">
            <v>0.35568973295424255</v>
          </cell>
          <cell r="BN1141">
            <v>0</v>
          </cell>
          <cell r="BO1141">
            <v>0</v>
          </cell>
          <cell r="BP1141">
            <v>0</v>
          </cell>
          <cell r="BQ1141">
            <v>0</v>
          </cell>
          <cell r="BR1141">
            <v>0</v>
          </cell>
          <cell r="BS1141">
            <v>0</v>
          </cell>
          <cell r="BT1141">
            <v>56396.590803447667</v>
          </cell>
          <cell r="BU1141">
            <v>0</v>
          </cell>
          <cell r="BV1141">
            <v>0</v>
          </cell>
          <cell r="BW1141">
            <v>0</v>
          </cell>
          <cell r="BX1141">
            <v>0</v>
          </cell>
          <cell r="BY1141">
            <v>0</v>
          </cell>
          <cell r="BZ1141">
            <v>0</v>
          </cell>
          <cell r="CA1141">
            <v>0</v>
          </cell>
          <cell r="CB1141">
            <v>0</v>
          </cell>
          <cell r="CC1141">
            <v>0</v>
          </cell>
          <cell r="CD1141">
            <v>0</v>
          </cell>
          <cell r="CE1141">
            <v>340234.76080344763</v>
          </cell>
          <cell r="CF1141">
            <v>0</v>
          </cell>
          <cell r="CG1141">
            <v>0</v>
          </cell>
          <cell r="CH1141">
            <v>0</v>
          </cell>
          <cell r="CI1141">
            <v>0</v>
          </cell>
          <cell r="CK1141">
            <v>0</v>
          </cell>
          <cell r="CL1141">
            <v>0</v>
          </cell>
          <cell r="CM1141">
            <v>0</v>
          </cell>
          <cell r="CN1141">
            <v>0</v>
          </cell>
          <cell r="CO1141">
            <v>0</v>
          </cell>
          <cell r="CP1141">
            <v>0</v>
          </cell>
          <cell r="CQ1141">
            <v>0</v>
          </cell>
          <cell r="CR1141">
            <v>0</v>
          </cell>
          <cell r="CS1141">
            <v>0</v>
          </cell>
          <cell r="CT1141">
            <v>0</v>
          </cell>
          <cell r="CU1141">
            <v>0</v>
          </cell>
          <cell r="CW1141">
            <v>0</v>
          </cell>
          <cell r="CX1141">
            <v>0</v>
          </cell>
          <cell r="CY1141">
            <v>0</v>
          </cell>
          <cell r="CZ1141">
            <v>0</v>
          </cell>
          <cell r="DA1141">
            <v>0</v>
          </cell>
          <cell r="DB1141">
            <v>0</v>
          </cell>
          <cell r="DC1141">
            <v>340234.76080344763</v>
          </cell>
          <cell r="DD1141">
            <v>0</v>
          </cell>
          <cell r="DE1141">
            <v>0</v>
          </cell>
          <cell r="DF1141">
            <v>0</v>
          </cell>
          <cell r="DG1141">
            <v>0</v>
          </cell>
          <cell r="DI1141">
            <v>0</v>
          </cell>
          <cell r="DJ1141">
            <v>0</v>
          </cell>
          <cell r="DK1141">
            <v>0</v>
          </cell>
          <cell r="DL1141">
            <v>0</v>
          </cell>
          <cell r="DM1141">
            <v>0</v>
          </cell>
          <cell r="DN1141">
            <v>0</v>
          </cell>
          <cell r="DO1141">
            <v>0</v>
          </cell>
          <cell r="DP1141">
            <v>0</v>
          </cell>
          <cell r="DQ1141">
            <v>0</v>
          </cell>
          <cell r="DR1141">
            <v>0</v>
          </cell>
          <cell r="DS1141">
            <v>0</v>
          </cell>
          <cell r="DU1141" t="str">
            <v>NSCC 12118</v>
          </cell>
          <cell r="DV1141">
            <v>283838.17</v>
          </cell>
          <cell r="DW1141">
            <v>1</v>
          </cell>
          <cell r="DX1141">
            <v>1</v>
          </cell>
          <cell r="DY1141">
            <v>283838.17</v>
          </cell>
          <cell r="DZ1141">
            <v>340234.76080344763</v>
          </cell>
          <cell r="EB1141">
            <v>340234.76080344763</v>
          </cell>
          <cell r="EC1141" t="str">
            <v>Def</v>
          </cell>
          <cell r="ED1141" t="str">
            <v>Local Recreational Facilities</v>
          </cell>
        </row>
        <row r="1142">
          <cell r="D1142" t="str">
            <v>PC2130424</v>
          </cell>
          <cell r="E1142" t="str">
            <v>Birkenhead War Memorial No 2 Sportsfield Extension</v>
          </cell>
          <cell r="F1142" t="str">
            <v>Auckland Council</v>
          </cell>
          <cell r="G1142" t="str">
            <v>Parks, sports and recreation</v>
          </cell>
          <cell r="H1142" t="str">
            <v>E171205</v>
          </cell>
          <cell r="I1142" t="str">
            <v>Local and sports parks - north management</v>
          </cell>
          <cell r="J1142" t="str">
            <v>Lifestyle and culture</v>
          </cell>
          <cell r="K1142" t="str">
            <v>Local parks services</v>
          </cell>
          <cell r="L1142" t="str">
            <v>Local parks</v>
          </cell>
          <cell r="M1142" t="str">
            <v>Local activities</v>
          </cell>
          <cell r="N1142" t="str">
            <v>Local parks services</v>
          </cell>
          <cell r="O1142" t="str">
            <v>Local parks</v>
          </cell>
          <cell r="P1142" t="str">
            <v>Lifestyle and culture</v>
          </cell>
          <cell r="Q1142" t="str">
            <v>Local parks services</v>
          </cell>
          <cell r="R1142" t="str">
            <v>Local parks</v>
          </cell>
          <cell r="S1142" t="str">
            <v>A1241205</v>
          </cell>
          <cell r="T1142" t="str">
            <v>A1241205</v>
          </cell>
          <cell r="U1142" t="str">
            <v>Local parks</v>
          </cell>
          <cell r="V1142" t="str">
            <v>L135</v>
          </cell>
          <cell r="W1142" t="str">
            <v>Kaipatiki</v>
          </cell>
          <cell r="X1142" t="str">
            <v>PL43740</v>
          </cell>
          <cell r="Y1142" t="str">
            <v>Expense</v>
          </cell>
          <cell r="Z1142">
            <v>20140701</v>
          </cell>
          <cell r="AA1142">
            <v>20150630</v>
          </cell>
          <cell r="AB1142">
            <v>2</v>
          </cell>
          <cell r="AC1142" t="str">
            <v>Discrete</v>
          </cell>
          <cell r="AD1142">
            <v>0</v>
          </cell>
          <cell r="AE1142">
            <v>0</v>
          </cell>
          <cell r="AF1142">
            <v>1</v>
          </cell>
          <cell r="AG1142">
            <v>0</v>
          </cell>
          <cell r="AH1142">
            <v>2</v>
          </cell>
          <cell r="AI1142" t="str">
            <v>Local &amp; Sports Parks</v>
          </cell>
          <cell r="AJ1142" t="str">
            <v>Land (Capex)</v>
          </cell>
          <cell r="AK1142">
            <v>0</v>
          </cell>
          <cell r="AO1142">
            <v>1</v>
          </cell>
          <cell r="AU1142">
            <v>0</v>
          </cell>
          <cell r="AV1142">
            <v>177902.72</v>
          </cell>
          <cell r="BD1142">
            <v>3.1E-2</v>
          </cell>
          <cell r="BE1142">
            <v>6.1930000000000041E-2</v>
          </cell>
          <cell r="BF1142">
            <v>9.3787900000000146E-2</v>
          </cell>
          <cell r="BG1142">
            <v>0.12878911280000027</v>
          </cell>
          <cell r="BH1142">
            <v>0.16491036440960039</v>
          </cell>
          <cell r="BI1142">
            <v>0.19869276497747879</v>
          </cell>
          <cell r="BJ1142">
            <v>0.23225616239684821</v>
          </cell>
          <cell r="BK1142">
            <v>0.27045610343115034</v>
          </cell>
          <cell r="BL1142">
            <v>0.31238115484437823</v>
          </cell>
          <cell r="BM1142">
            <v>0.35568973295424255</v>
          </cell>
          <cell r="BN1142">
            <v>0</v>
          </cell>
          <cell r="BO1142">
            <v>0</v>
          </cell>
          <cell r="BP1142">
            <v>0</v>
          </cell>
          <cell r="BQ1142">
            <v>16685.122513088027</v>
          </cell>
          <cell r="BR1142">
            <v>0</v>
          </cell>
          <cell r="BS1142">
            <v>0</v>
          </cell>
          <cell r="BT1142">
            <v>0</v>
          </cell>
          <cell r="BU1142">
            <v>0</v>
          </cell>
          <cell r="BV1142">
            <v>0</v>
          </cell>
          <cell r="BW1142">
            <v>0</v>
          </cell>
          <cell r="BX1142">
            <v>0</v>
          </cell>
          <cell r="BY1142">
            <v>0</v>
          </cell>
          <cell r="BZ1142">
            <v>0</v>
          </cell>
          <cell r="CA1142">
            <v>0</v>
          </cell>
          <cell r="CB1142">
            <v>194587.84251308802</v>
          </cell>
          <cell r="CC1142">
            <v>0</v>
          </cell>
          <cell r="CD1142">
            <v>0</v>
          </cell>
          <cell r="CE1142">
            <v>0</v>
          </cell>
          <cell r="CF1142">
            <v>0</v>
          </cell>
          <cell r="CG1142">
            <v>0</v>
          </cell>
          <cell r="CH1142">
            <v>0</v>
          </cell>
          <cell r="CI1142">
            <v>0</v>
          </cell>
          <cell r="CK1142">
            <v>0</v>
          </cell>
          <cell r="CL1142">
            <v>0</v>
          </cell>
          <cell r="CM1142">
            <v>0</v>
          </cell>
          <cell r="CN1142">
            <v>0</v>
          </cell>
          <cell r="CO1142">
            <v>0</v>
          </cell>
          <cell r="CP1142">
            <v>0</v>
          </cell>
          <cell r="CQ1142">
            <v>0</v>
          </cell>
          <cell r="CR1142">
            <v>0</v>
          </cell>
          <cell r="CS1142">
            <v>0</v>
          </cell>
          <cell r="CT1142">
            <v>0</v>
          </cell>
          <cell r="CU1142">
            <v>0</v>
          </cell>
          <cell r="CW1142">
            <v>0</v>
          </cell>
          <cell r="CX1142">
            <v>0</v>
          </cell>
          <cell r="CY1142">
            <v>0</v>
          </cell>
          <cell r="CZ1142">
            <v>194587.84251308802</v>
          </cell>
          <cell r="DA1142">
            <v>0</v>
          </cell>
          <cell r="DB1142">
            <v>0</v>
          </cell>
          <cell r="DC1142">
            <v>0</v>
          </cell>
          <cell r="DD1142">
            <v>0</v>
          </cell>
          <cell r="DE1142">
            <v>0</v>
          </cell>
          <cell r="DF1142">
            <v>0</v>
          </cell>
          <cell r="DG1142">
            <v>0</v>
          </cell>
          <cell r="DI1142">
            <v>0</v>
          </cell>
          <cell r="DJ1142">
            <v>0</v>
          </cell>
          <cell r="DK1142">
            <v>0</v>
          </cell>
          <cell r="DL1142">
            <v>0</v>
          </cell>
          <cell r="DM1142">
            <v>0</v>
          </cell>
          <cell r="DN1142">
            <v>0</v>
          </cell>
          <cell r="DO1142">
            <v>0</v>
          </cell>
          <cell r="DP1142">
            <v>0</v>
          </cell>
          <cell r="DQ1142">
            <v>0</v>
          </cell>
          <cell r="DR1142">
            <v>0</v>
          </cell>
          <cell r="DS1142">
            <v>0</v>
          </cell>
          <cell r="DU1142" t="str">
            <v>NSCC 12119</v>
          </cell>
          <cell r="DV1142">
            <v>177902.72</v>
          </cell>
          <cell r="DW1142">
            <v>1</v>
          </cell>
          <cell r="DX1142">
            <v>1</v>
          </cell>
          <cell r="DY1142">
            <v>177902.72</v>
          </cell>
          <cell r="DZ1142">
            <v>194587.84251308802</v>
          </cell>
          <cell r="EB1142">
            <v>194587.84251308802</v>
          </cell>
          <cell r="EC1142" t="str">
            <v>Def</v>
          </cell>
          <cell r="ED1142" t="str">
            <v>Local Recreational Facilities</v>
          </cell>
        </row>
        <row r="1143">
          <cell r="D1143" t="str">
            <v>PC2130425</v>
          </cell>
          <cell r="E1143" t="str">
            <v>Greenhithe War Memorial Sportsfield Floodlights</v>
          </cell>
          <cell r="F1143" t="str">
            <v>Auckland Council</v>
          </cell>
          <cell r="G1143" t="str">
            <v>Parks, sports and recreation</v>
          </cell>
          <cell r="H1143" t="str">
            <v>E171205</v>
          </cell>
          <cell r="I1143" t="str">
            <v>Local and sports parks - north management</v>
          </cell>
          <cell r="J1143" t="str">
            <v>Lifestyle and culture</v>
          </cell>
          <cell r="K1143" t="str">
            <v>Local parks services</v>
          </cell>
          <cell r="L1143" t="str">
            <v>Local parks</v>
          </cell>
          <cell r="M1143" t="str">
            <v>Local activities</v>
          </cell>
          <cell r="N1143" t="str">
            <v>Local parks services</v>
          </cell>
          <cell r="O1143" t="str">
            <v>Local parks</v>
          </cell>
          <cell r="P1143" t="str">
            <v>Lifestyle and culture</v>
          </cell>
          <cell r="Q1143" t="str">
            <v>Local parks services</v>
          </cell>
          <cell r="R1143" t="str">
            <v>Local parks</v>
          </cell>
          <cell r="S1143" t="str">
            <v>A1241205</v>
          </cell>
          <cell r="T1143" t="str">
            <v>A1241205</v>
          </cell>
          <cell r="U1143" t="str">
            <v>Local parks</v>
          </cell>
          <cell r="V1143" t="str">
            <v>L180</v>
          </cell>
          <cell r="W1143" t="str">
            <v>Upper Harbour</v>
          </cell>
          <cell r="X1143" t="str">
            <v>PL40810</v>
          </cell>
          <cell r="Y1143" t="str">
            <v>Expense</v>
          </cell>
          <cell r="Z1143">
            <v>20120701</v>
          </cell>
          <cell r="AA1143">
            <v>20130630</v>
          </cell>
          <cell r="AB1143">
            <v>2</v>
          </cell>
          <cell r="AC1143" t="str">
            <v>Discrete</v>
          </cell>
          <cell r="AD1143">
            <v>0</v>
          </cell>
          <cell r="AE1143">
            <v>0</v>
          </cell>
          <cell r="AF1143">
            <v>1</v>
          </cell>
          <cell r="AG1143">
            <v>0</v>
          </cell>
          <cell r="AH1143">
            <v>2</v>
          </cell>
          <cell r="AI1143" t="str">
            <v>Local &amp; Sports Parks</v>
          </cell>
          <cell r="AJ1143" t="str">
            <v>Structures parks</v>
          </cell>
          <cell r="AK1143">
            <v>15</v>
          </cell>
          <cell r="AO1143">
            <v>1</v>
          </cell>
          <cell r="AT1143">
            <v>193745.14</v>
          </cell>
          <cell r="AZ1143">
            <v>0</v>
          </cell>
          <cell r="BD1143">
            <v>3.1E-2</v>
          </cell>
          <cell r="BE1143">
            <v>6.1930000000000041E-2</v>
          </cell>
          <cell r="BF1143">
            <v>9.3787900000000146E-2</v>
          </cell>
          <cell r="BG1143">
            <v>0.12878911280000027</v>
          </cell>
          <cell r="BH1143">
            <v>0.16491036440960039</v>
          </cell>
          <cell r="BI1143">
            <v>0.19869276497747879</v>
          </cell>
          <cell r="BJ1143">
            <v>0.23225616239684821</v>
          </cell>
          <cell r="BK1143">
            <v>0.27045610343115034</v>
          </cell>
          <cell r="BL1143">
            <v>0.31238115484437823</v>
          </cell>
          <cell r="BM1143">
            <v>0.35568973295424255</v>
          </cell>
          <cell r="BN1143">
            <v>0</v>
          </cell>
          <cell r="BO1143">
            <v>6006.0993400000007</v>
          </cell>
          <cell r="BP1143">
            <v>0</v>
          </cell>
          <cell r="BQ1143">
            <v>0</v>
          </cell>
          <cell r="BR1143">
            <v>0</v>
          </cell>
          <cell r="BS1143">
            <v>0</v>
          </cell>
          <cell r="BT1143">
            <v>0</v>
          </cell>
          <cell r="BU1143">
            <v>0</v>
          </cell>
          <cell r="BV1143">
            <v>0</v>
          </cell>
          <cell r="BW1143">
            <v>0</v>
          </cell>
          <cell r="BX1143">
            <v>0</v>
          </cell>
          <cell r="BY1143">
            <v>0</v>
          </cell>
          <cell r="BZ1143">
            <v>199751.23934000003</v>
          </cell>
          <cell r="CA1143">
            <v>0</v>
          </cell>
          <cell r="CB1143">
            <v>0</v>
          </cell>
          <cell r="CC1143">
            <v>0</v>
          </cell>
          <cell r="CD1143">
            <v>0</v>
          </cell>
          <cell r="CE1143">
            <v>0</v>
          </cell>
          <cell r="CF1143">
            <v>0</v>
          </cell>
          <cell r="CG1143">
            <v>0</v>
          </cell>
          <cell r="CH1143">
            <v>0</v>
          </cell>
          <cell r="CI1143">
            <v>0</v>
          </cell>
          <cell r="CK1143">
            <v>0</v>
          </cell>
          <cell r="CL1143">
            <v>0</v>
          </cell>
          <cell r="CM1143">
            <v>0</v>
          </cell>
          <cell r="CN1143">
            <v>0</v>
          </cell>
          <cell r="CO1143">
            <v>0</v>
          </cell>
          <cell r="CP1143">
            <v>0</v>
          </cell>
          <cell r="CQ1143">
            <v>0</v>
          </cell>
          <cell r="CR1143">
            <v>0</v>
          </cell>
          <cell r="CS1143">
            <v>0</v>
          </cell>
          <cell r="CT1143">
            <v>0</v>
          </cell>
          <cell r="CU1143">
            <v>0</v>
          </cell>
          <cell r="CW1143">
            <v>0</v>
          </cell>
          <cell r="CX1143">
            <v>199751.23934000003</v>
          </cell>
          <cell r="CY1143">
            <v>0</v>
          </cell>
          <cell r="CZ1143">
            <v>0</v>
          </cell>
          <cell r="DA1143">
            <v>0</v>
          </cell>
          <cell r="DB1143">
            <v>0</v>
          </cell>
          <cell r="DC1143">
            <v>0</v>
          </cell>
          <cell r="DD1143">
            <v>0</v>
          </cell>
          <cell r="DE1143">
            <v>0</v>
          </cell>
          <cell r="DF1143">
            <v>0</v>
          </cell>
          <cell r="DG1143">
            <v>0</v>
          </cell>
          <cell r="DI1143">
            <v>0</v>
          </cell>
          <cell r="DJ1143">
            <v>0</v>
          </cell>
          <cell r="DK1143">
            <v>0</v>
          </cell>
          <cell r="DL1143">
            <v>0</v>
          </cell>
          <cell r="DM1143">
            <v>0</v>
          </cell>
          <cell r="DN1143">
            <v>0</v>
          </cell>
          <cell r="DO1143">
            <v>0</v>
          </cell>
          <cell r="DP1143">
            <v>0</v>
          </cell>
          <cell r="DQ1143">
            <v>0</v>
          </cell>
          <cell r="DR1143">
            <v>0</v>
          </cell>
          <cell r="DS1143">
            <v>0</v>
          </cell>
          <cell r="DU1143" t="str">
            <v>NSCC 12120</v>
          </cell>
          <cell r="DV1143">
            <v>193745.14</v>
          </cell>
          <cell r="DW1143">
            <v>1</v>
          </cell>
          <cell r="DX1143">
            <v>1</v>
          </cell>
          <cell r="DY1143">
            <v>193745.14</v>
          </cell>
          <cell r="DZ1143">
            <v>199751.23934000003</v>
          </cell>
          <cell r="EB1143">
            <v>199751.23934000003</v>
          </cell>
          <cell r="EC1143" t="str">
            <v>Def</v>
          </cell>
          <cell r="ED1143" t="str">
            <v>Local Recreational Facilities</v>
          </cell>
        </row>
        <row r="1144">
          <cell r="D1144" t="str">
            <v>PC2130426</v>
          </cell>
          <cell r="E1144" t="str">
            <v>Freyberg Park Cricket Nets</v>
          </cell>
          <cell r="F1144" t="str">
            <v>Auckland Council</v>
          </cell>
          <cell r="G1144" t="str">
            <v>Parks, sports and recreation</v>
          </cell>
          <cell r="H1144" t="str">
            <v>E171205</v>
          </cell>
          <cell r="I1144" t="str">
            <v>Local and sports parks - north management</v>
          </cell>
          <cell r="J1144" t="str">
            <v>Lifestyle and culture</v>
          </cell>
          <cell r="K1144" t="str">
            <v>Local parks services</v>
          </cell>
          <cell r="L1144" t="str">
            <v>Local parks</v>
          </cell>
          <cell r="M1144" t="str">
            <v>Local activities</v>
          </cell>
          <cell r="N1144" t="str">
            <v>Local parks services</v>
          </cell>
          <cell r="O1144" t="str">
            <v>Local parks</v>
          </cell>
          <cell r="P1144" t="str">
            <v>Lifestyle and culture</v>
          </cell>
          <cell r="Q1144" t="str">
            <v>Local parks services</v>
          </cell>
          <cell r="R1144" t="str">
            <v>Local parks</v>
          </cell>
          <cell r="S1144" t="str">
            <v>A1241205</v>
          </cell>
          <cell r="T1144" t="str">
            <v>A1241205</v>
          </cell>
          <cell r="U1144" t="str">
            <v>Local parks</v>
          </cell>
          <cell r="V1144" t="str">
            <v>L125</v>
          </cell>
          <cell r="W1144" t="str">
            <v>Hibiscus and Bays</v>
          </cell>
          <cell r="X1144" t="str">
            <v>FY12 - Only</v>
          </cell>
          <cell r="Y1144" t="str">
            <v>Expense</v>
          </cell>
          <cell r="Z1144">
            <v>20110701</v>
          </cell>
          <cell r="AA1144">
            <v>20120630</v>
          </cell>
          <cell r="AB1144">
            <v>2</v>
          </cell>
          <cell r="AC1144" t="str">
            <v>Discrete</v>
          </cell>
          <cell r="AD1144">
            <v>0</v>
          </cell>
          <cell r="AE1144">
            <v>0</v>
          </cell>
          <cell r="AF1144">
            <v>1</v>
          </cell>
          <cell r="AG1144">
            <v>0</v>
          </cell>
          <cell r="AH1144">
            <v>2</v>
          </cell>
          <cell r="AI1144" t="str">
            <v>Local &amp; Sports Parks</v>
          </cell>
          <cell r="AJ1144" t="str">
            <v>Structures parks</v>
          </cell>
          <cell r="AK1144">
            <v>25</v>
          </cell>
          <cell r="AO1144">
            <v>1</v>
          </cell>
          <cell r="AS1144">
            <v>34236.74</v>
          </cell>
          <cell r="BD1144">
            <v>3.1E-2</v>
          </cell>
          <cell r="BE1144">
            <v>6.1930000000000041E-2</v>
          </cell>
          <cell r="BF1144">
            <v>9.3787900000000146E-2</v>
          </cell>
          <cell r="BG1144">
            <v>0.12878911280000027</v>
          </cell>
          <cell r="BH1144">
            <v>0.16491036440960039</v>
          </cell>
          <cell r="BI1144">
            <v>0.19869276497747879</v>
          </cell>
          <cell r="BJ1144">
            <v>0.23225616239684821</v>
          </cell>
          <cell r="BK1144">
            <v>0.27045610343115034</v>
          </cell>
          <cell r="BL1144">
            <v>0.31238115484437823</v>
          </cell>
          <cell r="BM1144">
            <v>0.35568973295424255</v>
          </cell>
          <cell r="BN1144">
            <v>0</v>
          </cell>
          <cell r="BO1144">
            <v>0</v>
          </cell>
          <cell r="BP1144">
            <v>0</v>
          </cell>
          <cell r="BQ1144">
            <v>0</v>
          </cell>
          <cell r="BR1144">
            <v>0</v>
          </cell>
          <cell r="BS1144">
            <v>0</v>
          </cell>
          <cell r="BT1144">
            <v>0</v>
          </cell>
          <cell r="BU1144">
            <v>0</v>
          </cell>
          <cell r="BV1144">
            <v>0</v>
          </cell>
          <cell r="BW1144">
            <v>0</v>
          </cell>
          <cell r="BX1144">
            <v>0</v>
          </cell>
          <cell r="BY1144">
            <v>34236.74</v>
          </cell>
          <cell r="BZ1144">
            <v>0</v>
          </cell>
          <cell r="CA1144">
            <v>0</v>
          </cell>
          <cell r="CB1144">
            <v>0</v>
          </cell>
          <cell r="CC1144">
            <v>0</v>
          </cell>
          <cell r="CD1144">
            <v>0</v>
          </cell>
          <cell r="CE1144">
            <v>0</v>
          </cell>
          <cell r="CF1144">
            <v>0</v>
          </cell>
          <cell r="CG1144">
            <v>0</v>
          </cell>
          <cell r="CH1144">
            <v>0</v>
          </cell>
          <cell r="CI1144">
            <v>0</v>
          </cell>
          <cell r="CK1144">
            <v>0</v>
          </cell>
          <cell r="CL1144">
            <v>0</v>
          </cell>
          <cell r="CM1144">
            <v>0</v>
          </cell>
          <cell r="CN1144">
            <v>0</v>
          </cell>
          <cell r="CO1144">
            <v>0</v>
          </cell>
          <cell r="CP1144">
            <v>0</v>
          </cell>
          <cell r="CQ1144">
            <v>0</v>
          </cell>
          <cell r="CR1144">
            <v>0</v>
          </cell>
          <cell r="CS1144">
            <v>0</v>
          </cell>
          <cell r="CT1144">
            <v>0</v>
          </cell>
          <cell r="CU1144">
            <v>0</v>
          </cell>
          <cell r="CW1144">
            <v>34236.74</v>
          </cell>
          <cell r="CX1144">
            <v>0</v>
          </cell>
          <cell r="CY1144">
            <v>0</v>
          </cell>
          <cell r="CZ1144">
            <v>0</v>
          </cell>
          <cell r="DA1144">
            <v>0</v>
          </cell>
          <cell r="DB1144">
            <v>0</v>
          </cell>
          <cell r="DC1144">
            <v>0</v>
          </cell>
          <cell r="DD1144">
            <v>0</v>
          </cell>
          <cell r="DE1144">
            <v>0</v>
          </cell>
          <cell r="DF1144">
            <v>0</v>
          </cell>
          <cell r="DG1144">
            <v>0</v>
          </cell>
          <cell r="DI1144">
            <v>0</v>
          </cell>
          <cell r="DJ1144">
            <v>0</v>
          </cell>
          <cell r="DK1144">
            <v>0</v>
          </cell>
          <cell r="DL1144">
            <v>0</v>
          </cell>
          <cell r="DM1144">
            <v>0</v>
          </cell>
          <cell r="DN1144">
            <v>0</v>
          </cell>
          <cell r="DO1144">
            <v>0</v>
          </cell>
          <cell r="DP1144">
            <v>0</v>
          </cell>
          <cell r="DQ1144">
            <v>0</v>
          </cell>
          <cell r="DR1144">
            <v>0</v>
          </cell>
          <cell r="DS1144">
            <v>0</v>
          </cell>
          <cell r="DU1144" t="str">
            <v>NSCC 12123</v>
          </cell>
          <cell r="DV1144">
            <v>0</v>
          </cell>
          <cell r="DW1144">
            <v>0</v>
          </cell>
          <cell r="DX1144">
            <v>1</v>
          </cell>
          <cell r="DY1144">
            <v>0</v>
          </cell>
          <cell r="DZ1144">
            <v>0</v>
          </cell>
          <cell r="EB1144">
            <v>0</v>
          </cell>
          <cell r="EC1144" t="str">
            <v>Def</v>
          </cell>
          <cell r="ED1144" t="str">
            <v>Local Recreational Facilities</v>
          </cell>
        </row>
        <row r="1145">
          <cell r="D1145" t="str">
            <v>PC2130427</v>
          </cell>
          <cell r="E1145" t="str">
            <v>Wainoni Park Cricket Nets</v>
          </cell>
          <cell r="F1145" t="str">
            <v>Auckland Council</v>
          </cell>
          <cell r="G1145" t="str">
            <v>Parks, sports and recreation</v>
          </cell>
          <cell r="H1145" t="str">
            <v>E171205</v>
          </cell>
          <cell r="I1145" t="str">
            <v>Local and sports parks - north management</v>
          </cell>
          <cell r="J1145" t="str">
            <v>Lifestyle and culture</v>
          </cell>
          <cell r="K1145" t="str">
            <v>Local parks services</v>
          </cell>
          <cell r="L1145" t="str">
            <v>Local parks</v>
          </cell>
          <cell r="M1145" t="str">
            <v>Local activities</v>
          </cell>
          <cell r="N1145" t="str">
            <v>Local parks services</v>
          </cell>
          <cell r="O1145" t="str">
            <v>Local parks</v>
          </cell>
          <cell r="P1145" t="str">
            <v>Lifestyle and culture</v>
          </cell>
          <cell r="Q1145" t="str">
            <v>Local parks services</v>
          </cell>
          <cell r="R1145" t="str">
            <v>Local parks</v>
          </cell>
          <cell r="S1145" t="str">
            <v>A1241205</v>
          </cell>
          <cell r="T1145" t="str">
            <v>A1241205</v>
          </cell>
          <cell r="U1145" t="str">
            <v>Local parks</v>
          </cell>
          <cell r="V1145" t="str">
            <v>L180</v>
          </cell>
          <cell r="W1145" t="str">
            <v>Upper Harbour</v>
          </cell>
          <cell r="X1145" t="str">
            <v>PL40810</v>
          </cell>
          <cell r="Y1145" t="str">
            <v>Expense</v>
          </cell>
          <cell r="Z1145">
            <v>20130701</v>
          </cell>
          <cell r="AA1145">
            <v>20140630</v>
          </cell>
          <cell r="AB1145">
            <v>2</v>
          </cell>
          <cell r="AC1145" t="str">
            <v>Discrete</v>
          </cell>
          <cell r="AD1145">
            <v>0</v>
          </cell>
          <cell r="AE1145">
            <v>0</v>
          </cell>
          <cell r="AF1145">
            <v>1</v>
          </cell>
          <cell r="AG1145">
            <v>0</v>
          </cell>
          <cell r="AH1145">
            <v>2</v>
          </cell>
          <cell r="AI1145" t="str">
            <v>Local &amp; Sports Parks</v>
          </cell>
          <cell r="AJ1145" t="str">
            <v>Structures parks</v>
          </cell>
          <cell r="AK1145">
            <v>25</v>
          </cell>
          <cell r="AO1145">
            <v>1</v>
          </cell>
          <cell r="AU1145">
            <v>34246.68</v>
          </cell>
          <cell r="AX1145">
            <v>0</v>
          </cell>
          <cell r="BD1145">
            <v>3.1E-2</v>
          </cell>
          <cell r="BE1145">
            <v>6.1930000000000041E-2</v>
          </cell>
          <cell r="BF1145">
            <v>9.3787900000000146E-2</v>
          </cell>
          <cell r="BG1145">
            <v>0.12878911280000027</v>
          </cell>
          <cell r="BH1145">
            <v>0.16491036440960039</v>
          </cell>
          <cell r="BI1145">
            <v>0.19869276497747879</v>
          </cell>
          <cell r="BJ1145">
            <v>0.23225616239684821</v>
          </cell>
          <cell r="BK1145">
            <v>0.27045610343115034</v>
          </cell>
          <cell r="BL1145">
            <v>0.31238115484437823</v>
          </cell>
          <cell r="BM1145">
            <v>0.35568973295424255</v>
          </cell>
          <cell r="BN1145">
            <v>0</v>
          </cell>
          <cell r="BO1145">
            <v>0</v>
          </cell>
          <cell r="BP1145">
            <v>2120.8968924000014</v>
          </cell>
          <cell r="BQ1145">
            <v>0</v>
          </cell>
          <cell r="BR1145">
            <v>0</v>
          </cell>
          <cell r="BS1145">
            <v>0</v>
          </cell>
          <cell r="BT1145">
            <v>0</v>
          </cell>
          <cell r="BU1145">
            <v>0</v>
          </cell>
          <cell r="BV1145">
            <v>0</v>
          </cell>
          <cell r="BW1145">
            <v>0</v>
          </cell>
          <cell r="BX1145">
            <v>0</v>
          </cell>
          <cell r="BY1145">
            <v>0</v>
          </cell>
          <cell r="BZ1145">
            <v>0</v>
          </cell>
          <cell r="CA1145">
            <v>36367.5768924</v>
          </cell>
          <cell r="CB1145">
            <v>0</v>
          </cell>
          <cell r="CC1145">
            <v>0</v>
          </cell>
          <cell r="CD1145">
            <v>0</v>
          </cell>
          <cell r="CE1145">
            <v>0</v>
          </cell>
          <cell r="CF1145">
            <v>0</v>
          </cell>
          <cell r="CG1145">
            <v>0</v>
          </cell>
          <cell r="CH1145">
            <v>0</v>
          </cell>
          <cell r="CI1145">
            <v>0</v>
          </cell>
          <cell r="CK1145">
            <v>0</v>
          </cell>
          <cell r="CL1145">
            <v>0</v>
          </cell>
          <cell r="CM1145">
            <v>0</v>
          </cell>
          <cell r="CN1145">
            <v>0</v>
          </cell>
          <cell r="CO1145">
            <v>0</v>
          </cell>
          <cell r="CP1145">
            <v>0</v>
          </cell>
          <cell r="CQ1145">
            <v>0</v>
          </cell>
          <cell r="CR1145">
            <v>0</v>
          </cell>
          <cell r="CS1145">
            <v>0</v>
          </cell>
          <cell r="CT1145">
            <v>0</v>
          </cell>
          <cell r="CU1145">
            <v>0</v>
          </cell>
          <cell r="CW1145">
            <v>0</v>
          </cell>
          <cell r="CX1145">
            <v>0</v>
          </cell>
          <cell r="CY1145">
            <v>36367.5768924</v>
          </cell>
          <cell r="CZ1145">
            <v>0</v>
          </cell>
          <cell r="DA1145">
            <v>0</v>
          </cell>
          <cell r="DB1145">
            <v>0</v>
          </cell>
          <cell r="DC1145">
            <v>0</v>
          </cell>
          <cell r="DD1145">
            <v>0</v>
          </cell>
          <cell r="DE1145">
            <v>0</v>
          </cell>
          <cell r="DF1145">
            <v>0</v>
          </cell>
          <cell r="DG1145">
            <v>0</v>
          </cell>
          <cell r="DI1145">
            <v>0</v>
          </cell>
          <cell r="DJ1145">
            <v>0</v>
          </cell>
          <cell r="DK1145">
            <v>0</v>
          </cell>
          <cell r="DL1145">
            <v>0</v>
          </cell>
          <cell r="DM1145">
            <v>0</v>
          </cell>
          <cell r="DN1145">
            <v>0</v>
          </cell>
          <cell r="DO1145">
            <v>0</v>
          </cell>
          <cell r="DP1145">
            <v>0</v>
          </cell>
          <cell r="DQ1145">
            <v>0</v>
          </cell>
          <cell r="DR1145">
            <v>0</v>
          </cell>
          <cell r="DS1145">
            <v>0</v>
          </cell>
          <cell r="DU1145" t="str">
            <v>NSCC 12124</v>
          </cell>
          <cell r="DV1145">
            <v>34246.68</v>
          </cell>
          <cell r="DW1145">
            <v>1</v>
          </cell>
          <cell r="DX1145">
            <v>1</v>
          </cell>
          <cell r="DY1145">
            <v>34246.68</v>
          </cell>
          <cell r="DZ1145">
            <v>36367.5768924</v>
          </cell>
          <cell r="EB1145">
            <v>36367.5768924</v>
          </cell>
          <cell r="EC1145" t="str">
            <v>Def</v>
          </cell>
          <cell r="ED1145" t="str">
            <v>Local Recreational Facilities</v>
          </cell>
        </row>
        <row r="1146">
          <cell r="D1146" t="str">
            <v>PC2130428</v>
          </cell>
          <cell r="E1146" t="str">
            <v>Lake Pupuke Pedestrian Coastal Access</v>
          </cell>
          <cell r="F1146" t="str">
            <v>Auckland Council</v>
          </cell>
          <cell r="G1146" t="str">
            <v>Parks, sports and recreation</v>
          </cell>
          <cell r="H1146" t="str">
            <v>E171205</v>
          </cell>
          <cell r="I1146" t="str">
            <v>Local and sports parks - north management</v>
          </cell>
          <cell r="J1146" t="str">
            <v>Lifestyle and culture</v>
          </cell>
          <cell r="K1146" t="str">
            <v>Local parks services</v>
          </cell>
          <cell r="L1146" t="str">
            <v>Local parks</v>
          </cell>
          <cell r="M1146" t="str">
            <v>Local activities</v>
          </cell>
          <cell r="N1146" t="str">
            <v>Local parks services</v>
          </cell>
          <cell r="O1146" t="str">
            <v>Local parks</v>
          </cell>
          <cell r="P1146" t="str">
            <v>Lifestyle and culture</v>
          </cell>
          <cell r="Q1146" t="str">
            <v>Local parks services</v>
          </cell>
          <cell r="R1146" t="str">
            <v>Local parks</v>
          </cell>
          <cell r="S1146" t="str">
            <v>A1241205</v>
          </cell>
          <cell r="T1146" t="str">
            <v>A1241205</v>
          </cell>
          <cell r="U1146" t="str">
            <v>Local parks</v>
          </cell>
          <cell r="V1146" t="str">
            <v>L105</v>
          </cell>
          <cell r="W1146" t="str">
            <v>Devonport-Takapuna</v>
          </cell>
          <cell r="X1146" t="str">
            <v>PL40810</v>
          </cell>
          <cell r="Y1146" t="str">
            <v>Expense</v>
          </cell>
          <cell r="Z1146">
            <v>20200701</v>
          </cell>
          <cell r="AA1146">
            <v>20210630</v>
          </cell>
          <cell r="AB1146">
            <v>2</v>
          </cell>
          <cell r="AC1146" t="str">
            <v>Discrete</v>
          </cell>
          <cell r="AD1146">
            <v>0</v>
          </cell>
          <cell r="AE1146">
            <v>0</v>
          </cell>
          <cell r="AF1146">
            <v>1</v>
          </cell>
          <cell r="AG1146">
            <v>0</v>
          </cell>
          <cell r="AH1146">
            <v>2</v>
          </cell>
          <cell r="AI1146" t="str">
            <v>Local &amp; Sports Parks</v>
          </cell>
          <cell r="AJ1146" t="str">
            <v>Structures parks</v>
          </cell>
          <cell r="AK1146">
            <v>35</v>
          </cell>
          <cell r="AO1146">
            <v>1</v>
          </cell>
          <cell r="AX1146">
            <v>0</v>
          </cell>
          <cell r="BB1146">
            <v>161291.81</v>
          </cell>
          <cell r="BD1146">
            <v>3.1E-2</v>
          </cell>
          <cell r="BE1146">
            <v>6.1930000000000041E-2</v>
          </cell>
          <cell r="BF1146">
            <v>9.3787900000000146E-2</v>
          </cell>
          <cell r="BG1146">
            <v>0.12878911280000027</v>
          </cell>
          <cell r="BH1146">
            <v>0.16491036440960039</v>
          </cell>
          <cell r="BI1146">
            <v>0.19869276497747879</v>
          </cell>
          <cell r="BJ1146">
            <v>0.23225616239684821</v>
          </cell>
          <cell r="BK1146">
            <v>0.27045610343115034</v>
          </cell>
          <cell r="BL1146">
            <v>0.31238115484437823</v>
          </cell>
          <cell r="BM1146">
            <v>0.35568973295424255</v>
          </cell>
          <cell r="BN1146">
            <v>0</v>
          </cell>
          <cell r="BO1146">
            <v>0</v>
          </cell>
          <cell r="BP1146">
            <v>0</v>
          </cell>
          <cell r="BQ1146">
            <v>0</v>
          </cell>
          <cell r="BR1146">
            <v>0</v>
          </cell>
          <cell r="BS1146">
            <v>0</v>
          </cell>
          <cell r="BT1146">
            <v>0</v>
          </cell>
          <cell r="BU1146">
            <v>0</v>
          </cell>
          <cell r="BV1146">
            <v>0</v>
          </cell>
          <cell r="BW1146">
            <v>50384.521874740029</v>
          </cell>
          <cell r="BX1146">
            <v>0</v>
          </cell>
          <cell r="BY1146">
            <v>0</v>
          </cell>
          <cell r="BZ1146">
            <v>0</v>
          </cell>
          <cell r="CA1146">
            <v>0</v>
          </cell>
          <cell r="CB1146">
            <v>0</v>
          </cell>
          <cell r="CC1146">
            <v>0</v>
          </cell>
          <cell r="CD1146">
            <v>0</v>
          </cell>
          <cell r="CE1146">
            <v>0</v>
          </cell>
          <cell r="CF1146">
            <v>0</v>
          </cell>
          <cell r="CG1146">
            <v>0</v>
          </cell>
          <cell r="CH1146">
            <v>211676.33187474002</v>
          </cell>
          <cell r="CI1146">
            <v>0</v>
          </cell>
          <cell r="CK1146">
            <v>0</v>
          </cell>
          <cell r="CL1146">
            <v>0</v>
          </cell>
          <cell r="CM1146">
            <v>0</v>
          </cell>
          <cell r="CN1146">
            <v>0</v>
          </cell>
          <cell r="CO1146">
            <v>0</v>
          </cell>
          <cell r="CP1146">
            <v>0</v>
          </cell>
          <cell r="CQ1146">
            <v>0</v>
          </cell>
          <cell r="CR1146">
            <v>0</v>
          </cell>
          <cell r="CS1146">
            <v>0</v>
          </cell>
          <cell r="CT1146">
            <v>0</v>
          </cell>
          <cell r="CU1146">
            <v>0</v>
          </cell>
          <cell r="CW1146">
            <v>0</v>
          </cell>
          <cell r="CX1146">
            <v>0</v>
          </cell>
          <cell r="CY1146">
            <v>0</v>
          </cell>
          <cell r="CZ1146">
            <v>0</v>
          </cell>
          <cell r="DA1146">
            <v>0</v>
          </cell>
          <cell r="DB1146">
            <v>0</v>
          </cell>
          <cell r="DC1146">
            <v>0</v>
          </cell>
          <cell r="DD1146">
            <v>0</v>
          </cell>
          <cell r="DE1146">
            <v>0</v>
          </cell>
          <cell r="DF1146">
            <v>211676.33187474002</v>
          </cell>
          <cell r="DG1146">
            <v>0</v>
          </cell>
          <cell r="DI1146">
            <v>0</v>
          </cell>
          <cell r="DJ1146">
            <v>0</v>
          </cell>
          <cell r="DK1146">
            <v>0</v>
          </cell>
          <cell r="DL1146">
            <v>0</v>
          </cell>
          <cell r="DM1146">
            <v>0</v>
          </cell>
          <cell r="DN1146">
            <v>0</v>
          </cell>
          <cell r="DO1146">
            <v>0</v>
          </cell>
          <cell r="DP1146">
            <v>0</v>
          </cell>
          <cell r="DQ1146">
            <v>0</v>
          </cell>
          <cell r="DR1146">
            <v>0</v>
          </cell>
          <cell r="DS1146">
            <v>0</v>
          </cell>
          <cell r="DU1146" t="str">
            <v>NSCC 12125</v>
          </cell>
          <cell r="DV1146">
            <v>161291.81</v>
          </cell>
          <cell r="DW1146">
            <v>1</v>
          </cell>
          <cell r="DX1146">
            <v>1</v>
          </cell>
          <cell r="DY1146">
            <v>161291.81</v>
          </cell>
          <cell r="DZ1146">
            <v>211676.33187474002</v>
          </cell>
          <cell r="EB1146">
            <v>211676.33187474002</v>
          </cell>
          <cell r="EC1146" t="str">
            <v>Def</v>
          </cell>
          <cell r="ED1146" t="str">
            <v>Local Recreational Facilities</v>
          </cell>
        </row>
        <row r="1147">
          <cell r="D1147" t="str">
            <v>PC2130429</v>
          </cell>
          <cell r="E1147" t="str">
            <v>Larkings Landing Pedestrian Coastal Access</v>
          </cell>
          <cell r="F1147" t="str">
            <v>Auckland Council</v>
          </cell>
          <cell r="G1147" t="str">
            <v>Parks, sports and recreation</v>
          </cell>
          <cell r="H1147" t="str">
            <v>E171205</v>
          </cell>
          <cell r="I1147" t="str">
            <v>Local and sports parks - north management</v>
          </cell>
          <cell r="J1147" t="str">
            <v>Lifestyle and culture</v>
          </cell>
          <cell r="K1147" t="str">
            <v>Local parks services</v>
          </cell>
          <cell r="L1147" t="str">
            <v>Local parks</v>
          </cell>
          <cell r="M1147" t="str">
            <v>Local activities</v>
          </cell>
          <cell r="N1147" t="str">
            <v>Local parks services</v>
          </cell>
          <cell r="O1147" t="str">
            <v>Local parks</v>
          </cell>
          <cell r="P1147" t="str">
            <v>Lifestyle and culture</v>
          </cell>
          <cell r="Q1147" t="str">
            <v>Local parks services</v>
          </cell>
          <cell r="R1147" t="str">
            <v>Local parks</v>
          </cell>
          <cell r="S1147" t="str">
            <v>A1241205</v>
          </cell>
          <cell r="T1147" t="str">
            <v>A1241205</v>
          </cell>
          <cell r="U1147" t="str">
            <v>Local parks</v>
          </cell>
          <cell r="V1147" t="str">
            <v>L135</v>
          </cell>
          <cell r="W1147" t="str">
            <v>Kaipatiki</v>
          </cell>
          <cell r="X1147" t="str">
            <v>PL40810</v>
          </cell>
          <cell r="Y1147" t="str">
            <v>Expense</v>
          </cell>
          <cell r="Z1147">
            <v>20160701</v>
          </cell>
          <cell r="AA1147">
            <v>20170630</v>
          </cell>
          <cell r="AB1147">
            <v>2</v>
          </cell>
          <cell r="AC1147" t="str">
            <v>Discrete</v>
          </cell>
          <cell r="AD1147">
            <v>0</v>
          </cell>
          <cell r="AE1147">
            <v>0</v>
          </cell>
          <cell r="AF1147">
            <v>1</v>
          </cell>
          <cell r="AG1147">
            <v>0</v>
          </cell>
          <cell r="AH1147">
            <v>2</v>
          </cell>
          <cell r="AI1147" t="str">
            <v>Local &amp; Sports Parks</v>
          </cell>
          <cell r="AJ1147" t="str">
            <v>Structures parks</v>
          </cell>
          <cell r="AK1147">
            <v>35</v>
          </cell>
          <cell r="AO1147">
            <v>1</v>
          </cell>
          <cell r="AV1147">
            <v>0</v>
          </cell>
          <cell r="AX1147">
            <v>220912.67</v>
          </cell>
          <cell r="BD1147">
            <v>3.1E-2</v>
          </cell>
          <cell r="BE1147">
            <v>6.1930000000000041E-2</v>
          </cell>
          <cell r="BF1147">
            <v>9.3787900000000146E-2</v>
          </cell>
          <cell r="BG1147">
            <v>0.12878911280000027</v>
          </cell>
          <cell r="BH1147">
            <v>0.16491036440960039</v>
          </cell>
          <cell r="BI1147">
            <v>0.19869276497747879</v>
          </cell>
          <cell r="BJ1147">
            <v>0.23225616239684821</v>
          </cell>
          <cell r="BK1147">
            <v>0.27045610343115034</v>
          </cell>
          <cell r="BL1147">
            <v>0.31238115484437823</v>
          </cell>
          <cell r="BM1147">
            <v>0.35568973295424255</v>
          </cell>
          <cell r="BN1147">
            <v>0</v>
          </cell>
          <cell r="BO1147">
            <v>0</v>
          </cell>
          <cell r="BP1147">
            <v>0</v>
          </cell>
          <cell r="BQ1147">
            <v>0</v>
          </cell>
          <cell r="BR1147">
            <v>0</v>
          </cell>
          <cell r="BS1147">
            <v>36430.788912397795</v>
          </cell>
          <cell r="BT1147">
            <v>0</v>
          </cell>
          <cell r="BU1147">
            <v>0</v>
          </cell>
          <cell r="BV1147">
            <v>0</v>
          </cell>
          <cell r="BW1147">
            <v>0</v>
          </cell>
          <cell r="BX1147">
            <v>0</v>
          </cell>
          <cell r="BY1147">
            <v>0</v>
          </cell>
          <cell r="BZ1147">
            <v>0</v>
          </cell>
          <cell r="CA1147">
            <v>0</v>
          </cell>
          <cell r="CB1147">
            <v>0</v>
          </cell>
          <cell r="CC1147">
            <v>0</v>
          </cell>
          <cell r="CD1147">
            <v>257343.45891239779</v>
          </cell>
          <cell r="CE1147">
            <v>0</v>
          </cell>
          <cell r="CF1147">
            <v>0</v>
          </cell>
          <cell r="CG1147">
            <v>0</v>
          </cell>
          <cell r="CH1147">
            <v>0</v>
          </cell>
          <cell r="CI1147">
            <v>0</v>
          </cell>
          <cell r="CK1147">
            <v>0</v>
          </cell>
          <cell r="CL1147">
            <v>0</v>
          </cell>
          <cell r="CM1147">
            <v>0</v>
          </cell>
          <cell r="CN1147">
            <v>0</v>
          </cell>
          <cell r="CO1147">
            <v>0</v>
          </cell>
          <cell r="CP1147">
            <v>0</v>
          </cell>
          <cell r="CQ1147">
            <v>0</v>
          </cell>
          <cell r="CR1147">
            <v>0</v>
          </cell>
          <cell r="CS1147">
            <v>0</v>
          </cell>
          <cell r="CT1147">
            <v>0</v>
          </cell>
          <cell r="CU1147">
            <v>0</v>
          </cell>
          <cell r="CW1147">
            <v>0</v>
          </cell>
          <cell r="CX1147">
            <v>0</v>
          </cell>
          <cell r="CY1147">
            <v>0</v>
          </cell>
          <cell r="CZ1147">
            <v>0</v>
          </cell>
          <cell r="DA1147">
            <v>0</v>
          </cell>
          <cell r="DB1147">
            <v>257343.45891239779</v>
          </cell>
          <cell r="DC1147">
            <v>0</v>
          </cell>
          <cell r="DD1147">
            <v>0</v>
          </cell>
          <cell r="DE1147">
            <v>0</v>
          </cell>
          <cell r="DF1147">
            <v>0</v>
          </cell>
          <cell r="DG1147">
            <v>0</v>
          </cell>
          <cell r="DI1147">
            <v>0</v>
          </cell>
          <cell r="DJ1147">
            <v>0</v>
          </cell>
          <cell r="DK1147">
            <v>0</v>
          </cell>
          <cell r="DL1147">
            <v>0</v>
          </cell>
          <cell r="DM1147">
            <v>0</v>
          </cell>
          <cell r="DN1147">
            <v>0</v>
          </cell>
          <cell r="DO1147">
            <v>0</v>
          </cell>
          <cell r="DP1147">
            <v>0</v>
          </cell>
          <cell r="DQ1147">
            <v>0</v>
          </cell>
          <cell r="DR1147">
            <v>0</v>
          </cell>
          <cell r="DS1147">
            <v>0</v>
          </cell>
          <cell r="DU1147" t="str">
            <v>NSCC 12127</v>
          </cell>
          <cell r="DV1147">
            <v>220912.67</v>
          </cell>
          <cell r="DW1147">
            <v>1</v>
          </cell>
          <cell r="DX1147">
            <v>1</v>
          </cell>
          <cell r="DY1147">
            <v>220912.67</v>
          </cell>
          <cell r="DZ1147">
            <v>257343.45891239779</v>
          </cell>
          <cell r="EB1147">
            <v>257343.45891239779</v>
          </cell>
          <cell r="EC1147" t="str">
            <v>Def</v>
          </cell>
          <cell r="ED1147" t="str">
            <v>Local Recreational Facilities</v>
          </cell>
        </row>
        <row r="1148">
          <cell r="D1148" t="str">
            <v>PC2130430</v>
          </cell>
          <cell r="E1148" t="str">
            <v>Ashley Reserve Carpark</v>
          </cell>
          <cell r="F1148" t="str">
            <v>Auckland Council</v>
          </cell>
          <cell r="G1148" t="str">
            <v>Parks, sports and recreation</v>
          </cell>
          <cell r="H1148" t="str">
            <v>E171205</v>
          </cell>
          <cell r="I1148" t="str">
            <v>Local and sports parks - north management</v>
          </cell>
          <cell r="J1148" t="str">
            <v>Lifestyle and culture</v>
          </cell>
          <cell r="K1148" t="str">
            <v>Local parks services</v>
          </cell>
          <cell r="L1148" t="str">
            <v>Local parks</v>
          </cell>
          <cell r="M1148" t="str">
            <v>Local activities</v>
          </cell>
          <cell r="N1148" t="str">
            <v>Local parks services</v>
          </cell>
          <cell r="O1148" t="str">
            <v>Local parks</v>
          </cell>
          <cell r="P1148" t="str">
            <v>Lifestyle and culture</v>
          </cell>
          <cell r="Q1148" t="str">
            <v>Local parks services</v>
          </cell>
          <cell r="R1148" t="str">
            <v>Local parks</v>
          </cell>
          <cell r="S1148" t="str">
            <v>A1241205</v>
          </cell>
          <cell r="T1148" t="str">
            <v>A1241205</v>
          </cell>
          <cell r="U1148" t="str">
            <v>Local parks</v>
          </cell>
          <cell r="V1148" t="str">
            <v>L125</v>
          </cell>
          <cell r="W1148" t="str">
            <v>Hibiscus and Bays</v>
          </cell>
          <cell r="X1148" t="str">
            <v>PL40810</v>
          </cell>
          <cell r="Y1148" t="str">
            <v>Expense</v>
          </cell>
          <cell r="Z1148">
            <v>20140701</v>
          </cell>
          <cell r="AA1148">
            <v>20150630</v>
          </cell>
          <cell r="AB1148">
            <v>2</v>
          </cell>
          <cell r="AC1148" t="str">
            <v>Discrete</v>
          </cell>
          <cell r="AD1148">
            <v>0</v>
          </cell>
          <cell r="AE1148">
            <v>0</v>
          </cell>
          <cell r="AF1148">
            <v>1</v>
          </cell>
          <cell r="AG1148">
            <v>0</v>
          </cell>
          <cell r="AH1148">
            <v>2</v>
          </cell>
          <cell r="AI1148" t="str">
            <v>Local &amp; Sports Parks</v>
          </cell>
          <cell r="AJ1148" t="str">
            <v>Structures parks</v>
          </cell>
          <cell r="AK1148">
            <v>50</v>
          </cell>
          <cell r="AO1148">
            <v>1</v>
          </cell>
          <cell r="AT1148">
            <v>0</v>
          </cell>
          <cell r="AV1148">
            <v>421868.25</v>
          </cell>
          <cell r="BD1148">
            <v>3.1E-2</v>
          </cell>
          <cell r="BE1148">
            <v>6.1930000000000041E-2</v>
          </cell>
          <cell r="BF1148">
            <v>9.3787900000000146E-2</v>
          </cell>
          <cell r="BG1148">
            <v>0.12878911280000027</v>
          </cell>
          <cell r="BH1148">
            <v>0.16491036440960039</v>
          </cell>
          <cell r="BI1148">
            <v>0.19869276497747879</v>
          </cell>
          <cell r="BJ1148">
            <v>0.23225616239684821</v>
          </cell>
          <cell r="BK1148">
            <v>0.27045610343115034</v>
          </cell>
          <cell r="BL1148">
            <v>0.31238115484437823</v>
          </cell>
          <cell r="BM1148">
            <v>0.35568973295424255</v>
          </cell>
          <cell r="BN1148">
            <v>0</v>
          </cell>
          <cell r="BO1148">
            <v>0</v>
          </cell>
          <cell r="BP1148">
            <v>0</v>
          </cell>
          <cell r="BQ1148">
            <v>39566.137244175065</v>
          </cell>
          <cell r="BR1148">
            <v>0</v>
          </cell>
          <cell r="BS1148">
            <v>0</v>
          </cell>
          <cell r="BT1148">
            <v>0</v>
          </cell>
          <cell r="BU1148">
            <v>0</v>
          </cell>
          <cell r="BV1148">
            <v>0</v>
          </cell>
          <cell r="BW1148">
            <v>0</v>
          </cell>
          <cell r="BX1148">
            <v>0</v>
          </cell>
          <cell r="BY1148">
            <v>0</v>
          </cell>
          <cell r="BZ1148">
            <v>0</v>
          </cell>
          <cell r="CA1148">
            <v>0</v>
          </cell>
          <cell r="CB1148">
            <v>461434.38724417507</v>
          </cell>
          <cell r="CC1148">
            <v>0</v>
          </cell>
          <cell r="CD1148">
            <v>0</v>
          </cell>
          <cell r="CE1148">
            <v>0</v>
          </cell>
          <cell r="CF1148">
            <v>0</v>
          </cell>
          <cell r="CG1148">
            <v>0</v>
          </cell>
          <cell r="CH1148">
            <v>0</v>
          </cell>
          <cell r="CI1148">
            <v>0</v>
          </cell>
          <cell r="CK1148">
            <v>0</v>
          </cell>
          <cell r="CL1148">
            <v>0</v>
          </cell>
          <cell r="CM1148">
            <v>0</v>
          </cell>
          <cell r="CN1148">
            <v>0</v>
          </cell>
          <cell r="CO1148">
            <v>0</v>
          </cell>
          <cell r="CP1148">
            <v>0</v>
          </cell>
          <cell r="CQ1148">
            <v>0</v>
          </cell>
          <cell r="CR1148">
            <v>0</v>
          </cell>
          <cell r="CS1148">
            <v>0</v>
          </cell>
          <cell r="CT1148">
            <v>0</v>
          </cell>
          <cell r="CU1148">
            <v>0</v>
          </cell>
          <cell r="CW1148">
            <v>0</v>
          </cell>
          <cell r="CX1148">
            <v>0</v>
          </cell>
          <cell r="CY1148">
            <v>0</v>
          </cell>
          <cell r="CZ1148">
            <v>461434.38724417507</v>
          </cell>
          <cell r="DA1148">
            <v>0</v>
          </cell>
          <cell r="DB1148">
            <v>0</v>
          </cell>
          <cell r="DC1148">
            <v>0</v>
          </cell>
          <cell r="DD1148">
            <v>0</v>
          </cell>
          <cell r="DE1148">
            <v>0</v>
          </cell>
          <cell r="DF1148">
            <v>0</v>
          </cell>
          <cell r="DG1148">
            <v>0</v>
          </cell>
          <cell r="DI1148">
            <v>0</v>
          </cell>
          <cell r="DJ1148">
            <v>0</v>
          </cell>
          <cell r="DK1148">
            <v>0</v>
          </cell>
          <cell r="DL1148">
            <v>0</v>
          </cell>
          <cell r="DM1148">
            <v>0</v>
          </cell>
          <cell r="DN1148">
            <v>0</v>
          </cell>
          <cell r="DO1148">
            <v>0</v>
          </cell>
          <cell r="DP1148">
            <v>0</v>
          </cell>
          <cell r="DQ1148">
            <v>0</v>
          </cell>
          <cell r="DR1148">
            <v>0</v>
          </cell>
          <cell r="DS1148">
            <v>0</v>
          </cell>
          <cell r="DU1148" t="str">
            <v>NSCC 12128</v>
          </cell>
          <cell r="DV1148">
            <v>421868.25</v>
          </cell>
          <cell r="DW1148">
            <v>1</v>
          </cell>
          <cell r="DX1148">
            <v>1</v>
          </cell>
          <cell r="DY1148">
            <v>421868.25</v>
          </cell>
          <cell r="DZ1148">
            <v>461434.38724417507</v>
          </cell>
          <cell r="EB1148">
            <v>461434.38724417507</v>
          </cell>
          <cell r="EC1148" t="str">
            <v>Def</v>
          </cell>
          <cell r="ED1148" t="str">
            <v>Local Recreational Facilities</v>
          </cell>
        </row>
        <row r="1149">
          <cell r="D1149" t="str">
            <v>PC2130431</v>
          </cell>
          <cell r="E1149" t="str">
            <v>Piripiri Reserve Carpark</v>
          </cell>
          <cell r="F1149" t="str">
            <v>Auckland Council</v>
          </cell>
          <cell r="G1149" t="str">
            <v>Parks, sports and recreation</v>
          </cell>
          <cell r="H1149" t="str">
            <v>E171205</v>
          </cell>
          <cell r="I1149" t="str">
            <v>Local and sports parks - north management</v>
          </cell>
          <cell r="J1149" t="str">
            <v>Lifestyle and culture</v>
          </cell>
          <cell r="K1149" t="str">
            <v>Local parks services</v>
          </cell>
          <cell r="L1149" t="str">
            <v>Local parks</v>
          </cell>
          <cell r="M1149" t="str">
            <v>Local activities</v>
          </cell>
          <cell r="N1149" t="str">
            <v>Local parks services</v>
          </cell>
          <cell r="O1149" t="str">
            <v>Local parks</v>
          </cell>
          <cell r="P1149" t="str">
            <v>Lifestyle and culture</v>
          </cell>
          <cell r="Q1149" t="str">
            <v>Local parks services</v>
          </cell>
          <cell r="R1149" t="str">
            <v>Local parks</v>
          </cell>
          <cell r="S1149" t="str">
            <v>A1241205</v>
          </cell>
          <cell r="T1149" t="str">
            <v>A1241205</v>
          </cell>
          <cell r="U1149" t="str">
            <v>Local parks</v>
          </cell>
          <cell r="V1149" t="str">
            <v>L125</v>
          </cell>
          <cell r="W1149" t="str">
            <v>Hibiscus and Bays</v>
          </cell>
          <cell r="X1149" t="str">
            <v>PL40810</v>
          </cell>
          <cell r="Y1149" t="str">
            <v>Expense</v>
          </cell>
          <cell r="Z1149">
            <v>20180701</v>
          </cell>
          <cell r="AA1149">
            <v>20190630</v>
          </cell>
          <cell r="AB1149">
            <v>2</v>
          </cell>
          <cell r="AC1149" t="str">
            <v>Discrete</v>
          </cell>
          <cell r="AD1149">
            <v>0</v>
          </cell>
          <cell r="AE1149">
            <v>0</v>
          </cell>
          <cell r="AF1149">
            <v>1</v>
          </cell>
          <cell r="AG1149">
            <v>0</v>
          </cell>
          <cell r="AH1149">
            <v>2</v>
          </cell>
          <cell r="AI1149" t="str">
            <v>Local &amp; Sports Parks</v>
          </cell>
          <cell r="AJ1149" t="str">
            <v>Structures parks</v>
          </cell>
          <cell r="AK1149">
            <v>50</v>
          </cell>
          <cell r="AO1149">
            <v>1</v>
          </cell>
          <cell r="AZ1149">
            <v>249780.69</v>
          </cell>
          <cell r="BD1149">
            <v>3.1E-2</v>
          </cell>
          <cell r="BE1149">
            <v>6.1930000000000041E-2</v>
          </cell>
          <cell r="BF1149">
            <v>9.3787900000000146E-2</v>
          </cell>
          <cell r="BG1149">
            <v>0.12878911280000027</v>
          </cell>
          <cell r="BH1149">
            <v>0.16491036440960039</v>
          </cell>
          <cell r="BI1149">
            <v>0.19869276497747879</v>
          </cell>
          <cell r="BJ1149">
            <v>0.23225616239684821</v>
          </cell>
          <cell r="BK1149">
            <v>0.27045610343115034</v>
          </cell>
          <cell r="BL1149">
            <v>0.31238115484437823</v>
          </cell>
          <cell r="BM1149">
            <v>0.35568973295424255</v>
          </cell>
          <cell r="BN1149">
            <v>0</v>
          </cell>
          <cell r="BO1149">
            <v>0</v>
          </cell>
          <cell r="BP1149">
            <v>0</v>
          </cell>
          <cell r="BQ1149">
            <v>0</v>
          </cell>
          <cell r="BR1149">
            <v>0</v>
          </cell>
          <cell r="BS1149">
            <v>0</v>
          </cell>
          <cell r="BT1149">
            <v>0</v>
          </cell>
          <cell r="BU1149">
            <v>58013.104500236797</v>
          </cell>
          <cell r="BV1149">
            <v>0</v>
          </cell>
          <cell r="BW1149">
            <v>0</v>
          </cell>
          <cell r="BX1149">
            <v>0</v>
          </cell>
          <cell r="BY1149">
            <v>0</v>
          </cell>
          <cell r="BZ1149">
            <v>0</v>
          </cell>
          <cell r="CA1149">
            <v>0</v>
          </cell>
          <cell r="CB1149">
            <v>0</v>
          </cell>
          <cell r="CC1149">
            <v>0</v>
          </cell>
          <cell r="CD1149">
            <v>0</v>
          </cell>
          <cell r="CE1149">
            <v>0</v>
          </cell>
          <cell r="CF1149">
            <v>307793.79450023681</v>
          </cell>
          <cell r="CG1149">
            <v>0</v>
          </cell>
          <cell r="CH1149">
            <v>0</v>
          </cell>
          <cell r="CI1149">
            <v>0</v>
          </cell>
          <cell r="CK1149">
            <v>0</v>
          </cell>
          <cell r="CL1149">
            <v>0</v>
          </cell>
          <cell r="CM1149">
            <v>0</v>
          </cell>
          <cell r="CN1149">
            <v>0</v>
          </cell>
          <cell r="CO1149">
            <v>0</v>
          </cell>
          <cell r="CP1149">
            <v>0</v>
          </cell>
          <cell r="CQ1149">
            <v>0</v>
          </cell>
          <cell r="CR1149">
            <v>0</v>
          </cell>
          <cell r="CS1149">
            <v>0</v>
          </cell>
          <cell r="CT1149">
            <v>0</v>
          </cell>
          <cell r="CU1149">
            <v>0</v>
          </cell>
          <cell r="CW1149">
            <v>0</v>
          </cell>
          <cell r="CX1149">
            <v>0</v>
          </cell>
          <cell r="CY1149">
            <v>0</v>
          </cell>
          <cell r="CZ1149">
            <v>0</v>
          </cell>
          <cell r="DA1149">
            <v>0</v>
          </cell>
          <cell r="DB1149">
            <v>0</v>
          </cell>
          <cell r="DC1149">
            <v>0</v>
          </cell>
          <cell r="DD1149">
            <v>307793.79450023681</v>
          </cell>
          <cell r="DE1149">
            <v>0</v>
          </cell>
          <cell r="DF1149">
            <v>0</v>
          </cell>
          <cell r="DG1149">
            <v>0</v>
          </cell>
          <cell r="DI1149">
            <v>0</v>
          </cell>
          <cell r="DJ1149">
            <v>0</v>
          </cell>
          <cell r="DK1149">
            <v>0</v>
          </cell>
          <cell r="DL1149">
            <v>0</v>
          </cell>
          <cell r="DM1149">
            <v>0</v>
          </cell>
          <cell r="DN1149">
            <v>0</v>
          </cell>
          <cell r="DO1149">
            <v>0</v>
          </cell>
          <cell r="DP1149">
            <v>0</v>
          </cell>
          <cell r="DQ1149">
            <v>0</v>
          </cell>
          <cell r="DR1149">
            <v>0</v>
          </cell>
          <cell r="DS1149">
            <v>0</v>
          </cell>
          <cell r="DU1149" t="str">
            <v>NSCC 12129</v>
          </cell>
          <cell r="DV1149">
            <v>249780.69</v>
          </cell>
          <cell r="DW1149">
            <v>1</v>
          </cell>
          <cell r="DX1149">
            <v>1</v>
          </cell>
          <cell r="DY1149">
            <v>249780.69</v>
          </cell>
          <cell r="DZ1149">
            <v>307793.79450023681</v>
          </cell>
          <cell r="EB1149">
            <v>307793.79450023681</v>
          </cell>
          <cell r="EC1149" t="str">
            <v>Def</v>
          </cell>
          <cell r="ED1149" t="str">
            <v>Local Recreational Facilities</v>
          </cell>
        </row>
        <row r="1150">
          <cell r="D1150" t="str">
            <v>PC2130432</v>
          </cell>
          <cell r="E1150" t="str">
            <v>Lakehouse Carpark</v>
          </cell>
          <cell r="F1150" t="str">
            <v>Auckland Council</v>
          </cell>
          <cell r="G1150" t="str">
            <v>Parks, sports and recreation</v>
          </cell>
          <cell r="H1150" t="str">
            <v>E171205</v>
          </cell>
          <cell r="I1150" t="str">
            <v>Local and sports parks - north management</v>
          </cell>
          <cell r="J1150" t="str">
            <v>Lifestyle and culture</v>
          </cell>
          <cell r="K1150" t="str">
            <v>Local parks services</v>
          </cell>
          <cell r="L1150" t="str">
            <v>Local parks</v>
          </cell>
          <cell r="M1150" t="str">
            <v>Local activities</v>
          </cell>
          <cell r="N1150" t="str">
            <v>Local parks services</v>
          </cell>
          <cell r="O1150" t="str">
            <v>Local parks</v>
          </cell>
          <cell r="P1150" t="str">
            <v>Lifestyle and culture</v>
          </cell>
          <cell r="Q1150" t="str">
            <v>Local parks services</v>
          </cell>
          <cell r="R1150" t="str">
            <v>Local parks</v>
          </cell>
          <cell r="S1150" t="str">
            <v>A1241205</v>
          </cell>
          <cell r="T1150" t="str">
            <v>A1241205</v>
          </cell>
          <cell r="U1150" t="str">
            <v>Local parks</v>
          </cell>
          <cell r="V1150" t="str">
            <v>L105</v>
          </cell>
          <cell r="W1150" t="str">
            <v>Devonport-Takapuna</v>
          </cell>
          <cell r="X1150" t="str">
            <v>FY12 - Only</v>
          </cell>
          <cell r="Y1150" t="str">
            <v>Expense</v>
          </cell>
          <cell r="Z1150">
            <v>20100701</v>
          </cell>
          <cell r="AA1150">
            <v>20120630</v>
          </cell>
          <cell r="AB1150">
            <v>2</v>
          </cell>
          <cell r="AC1150" t="str">
            <v>Discrete</v>
          </cell>
          <cell r="AD1150">
            <v>0</v>
          </cell>
          <cell r="AE1150">
            <v>0</v>
          </cell>
          <cell r="AF1150">
            <v>1</v>
          </cell>
          <cell r="AG1150">
            <v>0</v>
          </cell>
          <cell r="AH1150">
            <v>2</v>
          </cell>
          <cell r="AI1150" t="str">
            <v>Local &amp; Sports Parks</v>
          </cell>
          <cell r="AJ1150" t="str">
            <v>Structures parks</v>
          </cell>
          <cell r="AK1150">
            <v>50</v>
          </cell>
          <cell r="AO1150">
            <v>1</v>
          </cell>
          <cell r="AS1150">
            <v>102087</v>
          </cell>
          <cell r="BD1150">
            <v>3.1E-2</v>
          </cell>
          <cell r="BE1150">
            <v>6.1930000000000041E-2</v>
          </cell>
          <cell r="BF1150">
            <v>9.3787900000000146E-2</v>
          </cell>
          <cell r="BG1150">
            <v>0.12878911280000027</v>
          </cell>
          <cell r="BH1150">
            <v>0.16491036440960039</v>
          </cell>
          <cell r="BI1150">
            <v>0.19869276497747879</v>
          </cell>
          <cell r="BJ1150">
            <v>0.23225616239684821</v>
          </cell>
          <cell r="BK1150">
            <v>0.27045610343115034</v>
          </cell>
          <cell r="BL1150">
            <v>0.31238115484437823</v>
          </cell>
          <cell r="BM1150">
            <v>0.35568973295424255</v>
          </cell>
          <cell r="BN1150">
            <v>0</v>
          </cell>
          <cell r="BO1150">
            <v>0</v>
          </cell>
          <cell r="BP1150">
            <v>0</v>
          </cell>
          <cell r="BQ1150">
            <v>0</v>
          </cell>
          <cell r="BR1150">
            <v>0</v>
          </cell>
          <cell r="BS1150">
            <v>0</v>
          </cell>
          <cell r="BT1150">
            <v>0</v>
          </cell>
          <cell r="BU1150">
            <v>0</v>
          </cell>
          <cell r="BV1150">
            <v>0</v>
          </cell>
          <cell r="BW1150">
            <v>0</v>
          </cell>
          <cell r="BX1150">
            <v>0</v>
          </cell>
          <cell r="BY1150">
            <v>102087</v>
          </cell>
          <cell r="BZ1150">
            <v>0</v>
          </cell>
          <cell r="CA1150">
            <v>0</v>
          </cell>
          <cell r="CB1150">
            <v>0</v>
          </cell>
          <cell r="CC1150">
            <v>0</v>
          </cell>
          <cell r="CD1150">
            <v>0</v>
          </cell>
          <cell r="CE1150">
            <v>0</v>
          </cell>
          <cell r="CF1150">
            <v>0</v>
          </cell>
          <cell r="CG1150">
            <v>0</v>
          </cell>
          <cell r="CH1150">
            <v>0</v>
          </cell>
          <cell r="CI1150">
            <v>0</v>
          </cell>
          <cell r="CK1150">
            <v>0</v>
          </cell>
          <cell r="CL1150">
            <v>0</v>
          </cell>
          <cell r="CM1150">
            <v>0</v>
          </cell>
          <cell r="CN1150">
            <v>0</v>
          </cell>
          <cell r="CO1150">
            <v>0</v>
          </cell>
          <cell r="CP1150">
            <v>0</v>
          </cell>
          <cell r="CQ1150">
            <v>0</v>
          </cell>
          <cell r="CR1150">
            <v>0</v>
          </cell>
          <cell r="CS1150">
            <v>0</v>
          </cell>
          <cell r="CT1150">
            <v>0</v>
          </cell>
          <cell r="CU1150">
            <v>0</v>
          </cell>
          <cell r="CW1150">
            <v>102087</v>
          </cell>
          <cell r="CX1150">
            <v>0</v>
          </cell>
          <cell r="CY1150">
            <v>0</v>
          </cell>
          <cell r="CZ1150">
            <v>0</v>
          </cell>
          <cell r="DA1150">
            <v>0</v>
          </cell>
          <cell r="DB1150">
            <v>0</v>
          </cell>
          <cell r="DC1150">
            <v>0</v>
          </cell>
          <cell r="DD1150">
            <v>0</v>
          </cell>
          <cell r="DE1150">
            <v>0</v>
          </cell>
          <cell r="DF1150">
            <v>0</v>
          </cell>
          <cell r="DG1150">
            <v>0</v>
          </cell>
          <cell r="DI1150">
            <v>0</v>
          </cell>
          <cell r="DJ1150">
            <v>0</v>
          </cell>
          <cell r="DK1150">
            <v>0</v>
          </cell>
          <cell r="DL1150">
            <v>0</v>
          </cell>
          <cell r="DM1150">
            <v>0</v>
          </cell>
          <cell r="DN1150">
            <v>0</v>
          </cell>
          <cell r="DO1150">
            <v>0</v>
          </cell>
          <cell r="DP1150">
            <v>0</v>
          </cell>
          <cell r="DQ1150">
            <v>0</v>
          </cell>
          <cell r="DR1150">
            <v>0</v>
          </cell>
          <cell r="DS1150">
            <v>0</v>
          </cell>
          <cell r="DU1150" t="str">
            <v>NSCC 12131</v>
          </cell>
          <cell r="DV1150">
            <v>0</v>
          </cell>
          <cell r="DW1150">
            <v>0</v>
          </cell>
          <cell r="DX1150">
            <v>1</v>
          </cell>
          <cell r="DY1150">
            <v>0</v>
          </cell>
          <cell r="DZ1150">
            <v>0</v>
          </cell>
          <cell r="EB1150">
            <v>0</v>
          </cell>
          <cell r="EC1150" t="str">
            <v>Def</v>
          </cell>
          <cell r="ED1150" t="str">
            <v>Local Recreational Facilities</v>
          </cell>
        </row>
        <row r="1151">
          <cell r="D1151" t="str">
            <v>PC2130433</v>
          </cell>
          <cell r="E1151" t="str">
            <v>Birkenhead War Memorial Carpark</v>
          </cell>
          <cell r="F1151" t="str">
            <v>Auckland Council</v>
          </cell>
          <cell r="G1151" t="str">
            <v>Parks, sports and recreation</v>
          </cell>
          <cell r="H1151" t="str">
            <v>E171205</v>
          </cell>
          <cell r="I1151" t="str">
            <v>Local and sports parks - north management</v>
          </cell>
          <cell r="J1151" t="str">
            <v>Lifestyle and culture</v>
          </cell>
          <cell r="K1151" t="str">
            <v>Local parks services</v>
          </cell>
          <cell r="L1151" t="str">
            <v>Local parks</v>
          </cell>
          <cell r="M1151" t="str">
            <v>Local activities</v>
          </cell>
          <cell r="N1151" t="str">
            <v>Local parks services</v>
          </cell>
          <cell r="O1151" t="str">
            <v>Local parks</v>
          </cell>
          <cell r="P1151" t="str">
            <v>Lifestyle and culture</v>
          </cell>
          <cell r="Q1151" t="str">
            <v>Local parks services</v>
          </cell>
          <cell r="R1151" t="str">
            <v>Local parks</v>
          </cell>
          <cell r="S1151" t="str">
            <v>A1241205</v>
          </cell>
          <cell r="T1151" t="str">
            <v>A1241205</v>
          </cell>
          <cell r="U1151" t="str">
            <v>Local parks</v>
          </cell>
          <cell r="V1151" t="str">
            <v>L135</v>
          </cell>
          <cell r="W1151" t="str">
            <v>Kaipatiki</v>
          </cell>
          <cell r="X1151" t="str">
            <v>PL40810</v>
          </cell>
          <cell r="Y1151" t="str">
            <v>Expense</v>
          </cell>
          <cell r="Z1151">
            <v>20170701</v>
          </cell>
          <cell r="AA1151">
            <v>20180630</v>
          </cell>
          <cell r="AB1151">
            <v>2</v>
          </cell>
          <cell r="AC1151" t="str">
            <v>Discrete</v>
          </cell>
          <cell r="AD1151">
            <v>0</v>
          </cell>
          <cell r="AE1151">
            <v>0</v>
          </cell>
          <cell r="AF1151">
            <v>1</v>
          </cell>
          <cell r="AG1151">
            <v>0</v>
          </cell>
          <cell r="AH1151">
            <v>2</v>
          </cell>
          <cell r="AI1151" t="str">
            <v>Local &amp; Sports Parks</v>
          </cell>
          <cell r="AJ1151" t="str">
            <v>Structures parks</v>
          </cell>
          <cell r="AK1151">
            <v>50</v>
          </cell>
          <cell r="AO1151">
            <v>1</v>
          </cell>
          <cell r="AY1151">
            <v>498105.52</v>
          </cell>
          <cell r="BD1151">
            <v>3.1E-2</v>
          </cell>
          <cell r="BE1151">
            <v>6.1930000000000041E-2</v>
          </cell>
          <cell r="BF1151">
            <v>9.3787900000000146E-2</v>
          </cell>
          <cell r="BG1151">
            <v>0.12878911280000027</v>
          </cell>
          <cell r="BH1151">
            <v>0.16491036440960039</v>
          </cell>
          <cell r="BI1151">
            <v>0.19869276497747879</v>
          </cell>
          <cell r="BJ1151">
            <v>0.23225616239684821</v>
          </cell>
          <cell r="BK1151">
            <v>0.27045610343115034</v>
          </cell>
          <cell r="BL1151">
            <v>0.31238115484437823</v>
          </cell>
          <cell r="BM1151">
            <v>0.35568973295424255</v>
          </cell>
          <cell r="BN1151">
            <v>0</v>
          </cell>
          <cell r="BO1151">
            <v>0</v>
          </cell>
          <cell r="BP1151">
            <v>0</v>
          </cell>
          <cell r="BQ1151">
            <v>0</v>
          </cell>
          <cell r="BR1151">
            <v>0</v>
          </cell>
          <cell r="BS1151">
            <v>0</v>
          </cell>
          <cell r="BT1151">
            <v>98969.963019344868</v>
          </cell>
          <cell r="BU1151">
            <v>0</v>
          </cell>
          <cell r="BV1151">
            <v>0</v>
          </cell>
          <cell r="BW1151">
            <v>0</v>
          </cell>
          <cell r="BX1151">
            <v>0</v>
          </cell>
          <cell r="BY1151">
            <v>0</v>
          </cell>
          <cell r="BZ1151">
            <v>0</v>
          </cell>
          <cell r="CA1151">
            <v>0</v>
          </cell>
          <cell r="CB1151">
            <v>0</v>
          </cell>
          <cell r="CC1151">
            <v>0</v>
          </cell>
          <cell r="CD1151">
            <v>0</v>
          </cell>
          <cell r="CE1151">
            <v>597075.48301934486</v>
          </cell>
          <cell r="CF1151">
            <v>0</v>
          </cell>
          <cell r="CG1151">
            <v>0</v>
          </cell>
          <cell r="CH1151">
            <v>0</v>
          </cell>
          <cell r="CI1151">
            <v>0</v>
          </cell>
          <cell r="CK1151">
            <v>0</v>
          </cell>
          <cell r="CL1151">
            <v>0</v>
          </cell>
          <cell r="CM1151">
            <v>0</v>
          </cell>
          <cell r="CN1151">
            <v>0</v>
          </cell>
          <cell r="CO1151">
            <v>0</v>
          </cell>
          <cell r="CP1151">
            <v>0</v>
          </cell>
          <cell r="CQ1151">
            <v>0</v>
          </cell>
          <cell r="CR1151">
            <v>0</v>
          </cell>
          <cell r="CS1151">
            <v>0</v>
          </cell>
          <cell r="CT1151">
            <v>0</v>
          </cell>
          <cell r="CU1151">
            <v>0</v>
          </cell>
          <cell r="CW1151">
            <v>0</v>
          </cell>
          <cell r="CX1151">
            <v>0</v>
          </cell>
          <cell r="CY1151">
            <v>0</v>
          </cell>
          <cell r="CZ1151">
            <v>0</v>
          </cell>
          <cell r="DA1151">
            <v>0</v>
          </cell>
          <cell r="DB1151">
            <v>0</v>
          </cell>
          <cell r="DC1151">
            <v>597075.48301934486</v>
          </cell>
          <cell r="DD1151">
            <v>0</v>
          </cell>
          <cell r="DE1151">
            <v>0</v>
          </cell>
          <cell r="DF1151">
            <v>0</v>
          </cell>
          <cell r="DG1151">
            <v>0</v>
          </cell>
          <cell r="DI1151">
            <v>0</v>
          </cell>
          <cell r="DJ1151">
            <v>0</v>
          </cell>
          <cell r="DK1151">
            <v>0</v>
          </cell>
          <cell r="DL1151">
            <v>0</v>
          </cell>
          <cell r="DM1151">
            <v>0</v>
          </cell>
          <cell r="DN1151">
            <v>0</v>
          </cell>
          <cell r="DO1151">
            <v>0</v>
          </cell>
          <cell r="DP1151">
            <v>0</v>
          </cell>
          <cell r="DQ1151">
            <v>0</v>
          </cell>
          <cell r="DR1151">
            <v>0</v>
          </cell>
          <cell r="DS1151">
            <v>0</v>
          </cell>
          <cell r="DU1151" t="str">
            <v>NSCC 12132</v>
          </cell>
          <cell r="DV1151">
            <v>498105.52</v>
          </cell>
          <cell r="DW1151">
            <v>1</v>
          </cell>
          <cell r="DX1151">
            <v>1</v>
          </cell>
          <cell r="DY1151">
            <v>498105.52</v>
          </cell>
          <cell r="DZ1151">
            <v>597075.48301934486</v>
          </cell>
          <cell r="EB1151">
            <v>597075.48301934486</v>
          </cell>
          <cell r="EC1151" t="str">
            <v>Def</v>
          </cell>
          <cell r="ED1151" t="str">
            <v>Local Recreational Facilities</v>
          </cell>
        </row>
        <row r="1152">
          <cell r="D1152" t="str">
            <v>PC2130434</v>
          </cell>
          <cell r="E1152" t="str">
            <v>Chelsea Reserve Carpark</v>
          </cell>
          <cell r="F1152" t="str">
            <v>Auckland Council</v>
          </cell>
          <cell r="G1152" t="str">
            <v>Parks, sports and recreation</v>
          </cell>
          <cell r="H1152" t="str">
            <v>E171205</v>
          </cell>
          <cell r="I1152" t="str">
            <v>Local and sports parks - north management</v>
          </cell>
          <cell r="J1152" t="str">
            <v>Lifestyle and culture</v>
          </cell>
          <cell r="K1152" t="str">
            <v>Local parks services</v>
          </cell>
          <cell r="L1152" t="str">
            <v>Local parks</v>
          </cell>
          <cell r="M1152" t="str">
            <v>Local activities</v>
          </cell>
          <cell r="N1152" t="str">
            <v>Local parks services</v>
          </cell>
          <cell r="O1152" t="str">
            <v>Local parks</v>
          </cell>
          <cell r="P1152" t="str">
            <v>Lifestyle and culture</v>
          </cell>
          <cell r="Q1152" t="str">
            <v>Local parks services</v>
          </cell>
          <cell r="R1152" t="str">
            <v>Local parks</v>
          </cell>
          <cell r="S1152" t="str">
            <v>A1241205</v>
          </cell>
          <cell r="T1152" t="str">
            <v>A1241205</v>
          </cell>
          <cell r="U1152" t="str">
            <v>Local parks</v>
          </cell>
          <cell r="V1152" t="str">
            <v>L135</v>
          </cell>
          <cell r="W1152" t="str">
            <v>Kaipatiki</v>
          </cell>
          <cell r="X1152" t="str">
            <v>PL40810</v>
          </cell>
          <cell r="Y1152" t="str">
            <v>Expense</v>
          </cell>
          <cell r="Z1152">
            <v>20140701</v>
          </cell>
          <cell r="AA1152">
            <v>20160630</v>
          </cell>
          <cell r="AB1152">
            <v>2</v>
          </cell>
          <cell r="AC1152" t="str">
            <v>Discrete</v>
          </cell>
          <cell r="AD1152">
            <v>0</v>
          </cell>
          <cell r="AE1152">
            <v>0</v>
          </cell>
          <cell r="AF1152">
            <v>1</v>
          </cell>
          <cell r="AG1152">
            <v>0</v>
          </cell>
          <cell r="AH1152">
            <v>2</v>
          </cell>
          <cell r="AI1152" t="str">
            <v>Local &amp; Sports Parks</v>
          </cell>
          <cell r="AJ1152" t="str">
            <v>Structures parks</v>
          </cell>
          <cell r="AK1152">
            <v>50</v>
          </cell>
          <cell r="AO1152">
            <v>1</v>
          </cell>
          <cell r="AV1152">
            <v>82289.960000000006</v>
          </cell>
          <cell r="AW1152">
            <v>191104.34</v>
          </cell>
          <cell r="BD1152">
            <v>3.1E-2</v>
          </cell>
          <cell r="BE1152">
            <v>6.1930000000000041E-2</v>
          </cell>
          <cell r="BF1152">
            <v>9.3787900000000146E-2</v>
          </cell>
          <cell r="BG1152">
            <v>0.12878911280000027</v>
          </cell>
          <cell r="BH1152">
            <v>0.16491036440960039</v>
          </cell>
          <cell r="BI1152">
            <v>0.19869276497747879</v>
          </cell>
          <cell r="BJ1152">
            <v>0.23225616239684821</v>
          </cell>
          <cell r="BK1152">
            <v>0.27045610343115034</v>
          </cell>
          <cell r="BL1152">
            <v>0.31238115484437823</v>
          </cell>
          <cell r="BM1152">
            <v>0.35568973295424255</v>
          </cell>
          <cell r="BN1152">
            <v>0</v>
          </cell>
          <cell r="BO1152">
            <v>0</v>
          </cell>
          <cell r="BP1152">
            <v>0</v>
          </cell>
          <cell r="BQ1152">
            <v>7717.8025394840124</v>
          </cell>
          <cell r="BR1152">
            <v>24612.158400829605</v>
          </cell>
          <cell r="BS1152">
            <v>0</v>
          </cell>
          <cell r="BT1152">
            <v>0</v>
          </cell>
          <cell r="BU1152">
            <v>0</v>
          </cell>
          <cell r="BV1152">
            <v>0</v>
          </cell>
          <cell r="BW1152">
            <v>0</v>
          </cell>
          <cell r="BX1152">
            <v>0</v>
          </cell>
          <cell r="BY1152">
            <v>0</v>
          </cell>
          <cell r="BZ1152">
            <v>0</v>
          </cell>
          <cell r="CA1152">
            <v>0</v>
          </cell>
          <cell r="CB1152">
            <v>90007.762539484014</v>
          </cell>
          <cell r="CC1152">
            <v>215716.49840082962</v>
          </cell>
          <cell r="CD1152">
            <v>0</v>
          </cell>
          <cell r="CE1152">
            <v>0</v>
          </cell>
          <cell r="CF1152">
            <v>0</v>
          </cell>
          <cell r="CG1152">
            <v>0</v>
          </cell>
          <cell r="CH1152">
            <v>0</v>
          </cell>
          <cell r="CI1152">
            <v>0</v>
          </cell>
          <cell r="CK1152">
            <v>0</v>
          </cell>
          <cell r="CL1152">
            <v>0</v>
          </cell>
          <cell r="CM1152">
            <v>0</v>
          </cell>
          <cell r="CN1152">
            <v>0</v>
          </cell>
          <cell r="CO1152">
            <v>0</v>
          </cell>
          <cell r="CP1152">
            <v>0</v>
          </cell>
          <cell r="CQ1152">
            <v>0</v>
          </cell>
          <cell r="CR1152">
            <v>0</v>
          </cell>
          <cell r="CS1152">
            <v>0</v>
          </cell>
          <cell r="CT1152">
            <v>0</v>
          </cell>
          <cell r="CU1152">
            <v>0</v>
          </cell>
          <cell r="CW1152">
            <v>0</v>
          </cell>
          <cell r="CX1152">
            <v>0</v>
          </cell>
          <cell r="CY1152">
            <v>0</v>
          </cell>
          <cell r="CZ1152">
            <v>90007.762539484014</v>
          </cell>
          <cell r="DA1152">
            <v>215716.49840082962</v>
          </cell>
          <cell r="DB1152">
            <v>0</v>
          </cell>
          <cell r="DC1152">
            <v>0</v>
          </cell>
          <cell r="DD1152">
            <v>0</v>
          </cell>
          <cell r="DE1152">
            <v>0</v>
          </cell>
          <cell r="DF1152">
            <v>0</v>
          </cell>
          <cell r="DG1152">
            <v>0</v>
          </cell>
          <cell r="DI1152">
            <v>0</v>
          </cell>
          <cell r="DJ1152">
            <v>0</v>
          </cell>
          <cell r="DK1152">
            <v>0</v>
          </cell>
          <cell r="DL1152">
            <v>0</v>
          </cell>
          <cell r="DM1152">
            <v>0</v>
          </cell>
          <cell r="DN1152">
            <v>0</v>
          </cell>
          <cell r="DO1152">
            <v>0</v>
          </cell>
          <cell r="DP1152">
            <v>0</v>
          </cell>
          <cell r="DQ1152">
            <v>0</v>
          </cell>
          <cell r="DR1152">
            <v>0</v>
          </cell>
          <cell r="DS1152">
            <v>0</v>
          </cell>
          <cell r="DU1152" t="str">
            <v>NSCC 12133</v>
          </cell>
          <cell r="DV1152">
            <v>273394.3</v>
          </cell>
          <cell r="DW1152">
            <v>1</v>
          </cell>
          <cell r="DX1152">
            <v>1</v>
          </cell>
          <cell r="DY1152">
            <v>273394.3</v>
          </cell>
          <cell r="DZ1152">
            <v>305724.26094031363</v>
          </cell>
          <cell r="EB1152">
            <v>305724.26094031363</v>
          </cell>
          <cell r="EC1152" t="str">
            <v>Def</v>
          </cell>
          <cell r="ED1152" t="str">
            <v>Local Recreational Facilities</v>
          </cell>
        </row>
        <row r="1153">
          <cell r="D1153" t="str">
            <v>PC2130435</v>
          </cell>
          <cell r="E1153" t="str">
            <v>Rame Road Carpark</v>
          </cell>
          <cell r="F1153" t="str">
            <v>Auckland Council</v>
          </cell>
          <cell r="G1153" t="str">
            <v>Parks, sports and recreation</v>
          </cell>
          <cell r="H1153" t="str">
            <v>E171205</v>
          </cell>
          <cell r="I1153" t="str">
            <v>Local and sports parks - north management</v>
          </cell>
          <cell r="J1153" t="str">
            <v>Lifestyle and culture</v>
          </cell>
          <cell r="K1153" t="str">
            <v>Local parks services</v>
          </cell>
          <cell r="L1153" t="str">
            <v>Local parks</v>
          </cell>
          <cell r="M1153" t="str">
            <v>Local activities</v>
          </cell>
          <cell r="N1153" t="str">
            <v>Local parks services</v>
          </cell>
          <cell r="O1153" t="str">
            <v>Local parks</v>
          </cell>
          <cell r="P1153" t="str">
            <v>Lifestyle and culture</v>
          </cell>
          <cell r="Q1153" t="str">
            <v>Local parks services</v>
          </cell>
          <cell r="R1153" t="str">
            <v>Local parks</v>
          </cell>
          <cell r="S1153" t="str">
            <v>A1241205</v>
          </cell>
          <cell r="T1153" t="str">
            <v>A1241205</v>
          </cell>
          <cell r="U1153" t="str">
            <v>Local parks</v>
          </cell>
          <cell r="V1153" t="str">
            <v>L180</v>
          </cell>
          <cell r="W1153" t="str">
            <v>Upper Harbour</v>
          </cell>
          <cell r="X1153" t="str">
            <v>PL40810</v>
          </cell>
          <cell r="Y1153" t="str">
            <v>Expense</v>
          </cell>
          <cell r="Z1153">
            <v>20120701</v>
          </cell>
          <cell r="AA1153">
            <v>20130630</v>
          </cell>
          <cell r="AB1153">
            <v>2</v>
          </cell>
          <cell r="AC1153" t="str">
            <v>Discrete</v>
          </cell>
          <cell r="AD1153">
            <v>0</v>
          </cell>
          <cell r="AE1153">
            <v>0</v>
          </cell>
          <cell r="AF1153">
            <v>1</v>
          </cell>
          <cell r="AG1153">
            <v>0</v>
          </cell>
          <cell r="AH1153">
            <v>2</v>
          </cell>
          <cell r="AI1153" t="str">
            <v>Local &amp; Sports Parks</v>
          </cell>
          <cell r="AJ1153" t="str">
            <v>Structures parks</v>
          </cell>
          <cell r="AK1153">
            <v>50</v>
          </cell>
          <cell r="AO1153">
            <v>1</v>
          </cell>
          <cell r="AT1153">
            <v>369991.43</v>
          </cell>
          <cell r="BD1153">
            <v>3.1E-2</v>
          </cell>
          <cell r="BE1153">
            <v>6.1930000000000041E-2</v>
          </cell>
          <cell r="BF1153">
            <v>9.3787900000000146E-2</v>
          </cell>
          <cell r="BG1153">
            <v>0.12878911280000027</v>
          </cell>
          <cell r="BH1153">
            <v>0.16491036440960039</v>
          </cell>
          <cell r="BI1153">
            <v>0.19869276497747879</v>
          </cell>
          <cell r="BJ1153">
            <v>0.23225616239684821</v>
          </cell>
          <cell r="BK1153">
            <v>0.27045610343115034</v>
          </cell>
          <cell r="BL1153">
            <v>0.31238115484437823</v>
          </cell>
          <cell r="BM1153">
            <v>0.35568973295424255</v>
          </cell>
          <cell r="BN1153">
            <v>0</v>
          </cell>
          <cell r="BO1153">
            <v>11469.734329999999</v>
          </cell>
          <cell r="BP1153">
            <v>0</v>
          </cell>
          <cell r="BQ1153">
            <v>0</v>
          </cell>
          <cell r="BR1153">
            <v>0</v>
          </cell>
          <cell r="BS1153">
            <v>0</v>
          </cell>
          <cell r="BT1153">
            <v>0</v>
          </cell>
          <cell r="BU1153">
            <v>0</v>
          </cell>
          <cell r="BV1153">
            <v>0</v>
          </cell>
          <cell r="BW1153">
            <v>0</v>
          </cell>
          <cell r="BX1153">
            <v>0</v>
          </cell>
          <cell r="BY1153">
            <v>0</v>
          </cell>
          <cell r="BZ1153">
            <v>381461.16433</v>
          </cell>
          <cell r="CA1153">
            <v>0</v>
          </cell>
          <cell r="CB1153">
            <v>0</v>
          </cell>
          <cell r="CC1153">
            <v>0</v>
          </cell>
          <cell r="CD1153">
            <v>0</v>
          </cell>
          <cell r="CE1153">
            <v>0</v>
          </cell>
          <cell r="CF1153">
            <v>0</v>
          </cell>
          <cell r="CG1153">
            <v>0</v>
          </cell>
          <cell r="CH1153">
            <v>0</v>
          </cell>
          <cell r="CI1153">
            <v>0</v>
          </cell>
          <cell r="CK1153">
            <v>0</v>
          </cell>
          <cell r="CL1153">
            <v>0</v>
          </cell>
          <cell r="CM1153">
            <v>0</v>
          </cell>
          <cell r="CN1153">
            <v>0</v>
          </cell>
          <cell r="CO1153">
            <v>0</v>
          </cell>
          <cell r="CP1153">
            <v>0</v>
          </cell>
          <cell r="CQ1153">
            <v>0</v>
          </cell>
          <cell r="CR1153">
            <v>0</v>
          </cell>
          <cell r="CS1153">
            <v>0</v>
          </cell>
          <cell r="CT1153">
            <v>0</v>
          </cell>
          <cell r="CU1153">
            <v>0</v>
          </cell>
          <cell r="CW1153">
            <v>0</v>
          </cell>
          <cell r="CX1153">
            <v>381461.16433</v>
          </cell>
          <cell r="CY1153">
            <v>0</v>
          </cell>
          <cell r="CZ1153">
            <v>0</v>
          </cell>
          <cell r="DA1153">
            <v>0</v>
          </cell>
          <cell r="DB1153">
            <v>0</v>
          </cell>
          <cell r="DC1153">
            <v>0</v>
          </cell>
          <cell r="DD1153">
            <v>0</v>
          </cell>
          <cell r="DE1153">
            <v>0</v>
          </cell>
          <cell r="DF1153">
            <v>0</v>
          </cell>
          <cell r="DG1153">
            <v>0</v>
          </cell>
          <cell r="DI1153">
            <v>0</v>
          </cell>
          <cell r="DJ1153">
            <v>0</v>
          </cell>
          <cell r="DK1153">
            <v>0</v>
          </cell>
          <cell r="DL1153">
            <v>0</v>
          </cell>
          <cell r="DM1153">
            <v>0</v>
          </cell>
          <cell r="DN1153">
            <v>0</v>
          </cell>
          <cell r="DO1153">
            <v>0</v>
          </cell>
          <cell r="DP1153">
            <v>0</v>
          </cell>
          <cell r="DQ1153">
            <v>0</v>
          </cell>
          <cell r="DR1153">
            <v>0</v>
          </cell>
          <cell r="DS1153">
            <v>0</v>
          </cell>
          <cell r="DU1153" t="str">
            <v>NSCC 12135</v>
          </cell>
          <cell r="DV1153">
            <v>369991.43</v>
          </cell>
          <cell r="DW1153">
            <v>1</v>
          </cell>
          <cell r="DX1153">
            <v>1</v>
          </cell>
          <cell r="DY1153">
            <v>369991.43</v>
          </cell>
          <cell r="DZ1153">
            <v>381461.16433</v>
          </cell>
          <cell r="EB1153">
            <v>381461.16433</v>
          </cell>
          <cell r="EC1153" t="str">
            <v>Def</v>
          </cell>
          <cell r="ED1153" t="str">
            <v>Local Recreational Facilities</v>
          </cell>
        </row>
        <row r="1154">
          <cell r="D1154" t="str">
            <v>PC2130436</v>
          </cell>
          <cell r="E1154" t="str">
            <v>Sanders Reserve Coastal Walkways</v>
          </cell>
          <cell r="F1154" t="str">
            <v>Auckland Council</v>
          </cell>
          <cell r="G1154" t="str">
            <v>Parks, sports and recreation</v>
          </cell>
          <cell r="H1154" t="str">
            <v>E171205</v>
          </cell>
          <cell r="I1154" t="str">
            <v>Local and sports parks - north management</v>
          </cell>
          <cell r="J1154" t="str">
            <v>Lifestyle and culture</v>
          </cell>
          <cell r="K1154" t="str">
            <v>Local parks services</v>
          </cell>
          <cell r="L1154" t="str">
            <v>Local parks</v>
          </cell>
          <cell r="M1154" t="str">
            <v>Local activities</v>
          </cell>
          <cell r="N1154" t="str">
            <v>Local parks services</v>
          </cell>
          <cell r="O1154" t="str">
            <v>Local parks</v>
          </cell>
          <cell r="P1154" t="str">
            <v>Lifestyle and culture</v>
          </cell>
          <cell r="Q1154" t="str">
            <v>Local parks services</v>
          </cell>
          <cell r="R1154" t="str">
            <v>Local parks</v>
          </cell>
          <cell r="S1154" t="str">
            <v>A1241205</v>
          </cell>
          <cell r="T1154" t="str">
            <v>A1241205</v>
          </cell>
          <cell r="U1154" t="str">
            <v>Local parks</v>
          </cell>
          <cell r="V1154" t="str">
            <v>L180</v>
          </cell>
          <cell r="W1154" t="str">
            <v>Upper Harbour</v>
          </cell>
          <cell r="X1154" t="str">
            <v>FY12 - Only</v>
          </cell>
          <cell r="Y1154" t="str">
            <v>Expense</v>
          </cell>
          <cell r="Z1154">
            <v>20100701</v>
          </cell>
          <cell r="AA1154">
            <v>20120630</v>
          </cell>
          <cell r="AB1154">
            <v>2</v>
          </cell>
          <cell r="AC1154" t="str">
            <v>Discrete</v>
          </cell>
          <cell r="AD1154">
            <v>0.11</v>
          </cell>
          <cell r="AE1154">
            <v>0</v>
          </cell>
          <cell r="AF1154">
            <v>0.89</v>
          </cell>
          <cell r="AG1154">
            <v>0</v>
          </cell>
          <cell r="AH1154">
            <v>2</v>
          </cell>
          <cell r="AI1154" t="str">
            <v>Local &amp; Sports Parks</v>
          </cell>
          <cell r="AJ1154" t="str">
            <v>Structures parks</v>
          </cell>
          <cell r="AK1154">
            <v>40</v>
          </cell>
          <cell r="AM1154">
            <v>0.11</v>
          </cell>
          <cell r="AO1154">
            <v>0.89</v>
          </cell>
          <cell r="AS1154">
            <v>133556</v>
          </cell>
          <cell r="BD1154">
            <v>3.1E-2</v>
          </cell>
          <cell r="BE1154">
            <v>6.1930000000000041E-2</v>
          </cell>
          <cell r="BF1154">
            <v>9.3787900000000146E-2</v>
          </cell>
          <cell r="BG1154">
            <v>0.12878911280000027</v>
          </cell>
          <cell r="BH1154">
            <v>0.16491036440960039</v>
          </cell>
          <cell r="BI1154">
            <v>0.19869276497747879</v>
          </cell>
          <cell r="BJ1154">
            <v>0.23225616239684821</v>
          </cell>
          <cell r="BK1154">
            <v>0.27045610343115034</v>
          </cell>
          <cell r="BL1154">
            <v>0.31238115484437823</v>
          </cell>
          <cell r="BM1154">
            <v>0.35568973295424255</v>
          </cell>
          <cell r="BN1154">
            <v>0</v>
          </cell>
          <cell r="BO1154">
            <v>0</v>
          </cell>
          <cell r="BP1154">
            <v>0</v>
          </cell>
          <cell r="BQ1154">
            <v>0</v>
          </cell>
          <cell r="BR1154">
            <v>0</v>
          </cell>
          <cell r="BS1154">
            <v>0</v>
          </cell>
          <cell r="BT1154">
            <v>0</v>
          </cell>
          <cell r="BU1154">
            <v>0</v>
          </cell>
          <cell r="BV1154">
            <v>0</v>
          </cell>
          <cell r="BW1154">
            <v>0</v>
          </cell>
          <cell r="BX1154">
            <v>0</v>
          </cell>
          <cell r="BY1154">
            <v>133556</v>
          </cell>
          <cell r="BZ1154">
            <v>0</v>
          </cell>
          <cell r="CA1154">
            <v>0</v>
          </cell>
          <cell r="CB1154">
            <v>0</v>
          </cell>
          <cell r="CC1154">
            <v>0</v>
          </cell>
          <cell r="CD1154">
            <v>0</v>
          </cell>
          <cell r="CE1154">
            <v>0</v>
          </cell>
          <cell r="CF1154">
            <v>0</v>
          </cell>
          <cell r="CG1154">
            <v>0</v>
          </cell>
          <cell r="CH1154">
            <v>0</v>
          </cell>
          <cell r="CI1154">
            <v>0</v>
          </cell>
          <cell r="CK1154">
            <v>14691.16</v>
          </cell>
          <cell r="CL1154">
            <v>0</v>
          </cell>
          <cell r="CM1154">
            <v>0</v>
          </cell>
          <cell r="CN1154">
            <v>0</v>
          </cell>
          <cell r="CO1154">
            <v>0</v>
          </cell>
          <cell r="CP1154">
            <v>0</v>
          </cell>
          <cell r="CQ1154">
            <v>0</v>
          </cell>
          <cell r="CR1154">
            <v>0</v>
          </cell>
          <cell r="CS1154">
            <v>0</v>
          </cell>
          <cell r="CT1154">
            <v>0</v>
          </cell>
          <cell r="CU1154">
            <v>0</v>
          </cell>
          <cell r="CW1154">
            <v>118864.84</v>
          </cell>
          <cell r="CX1154">
            <v>0</v>
          </cell>
          <cell r="CY1154">
            <v>0</v>
          </cell>
          <cell r="CZ1154">
            <v>0</v>
          </cell>
          <cell r="DA1154">
            <v>0</v>
          </cell>
          <cell r="DB1154">
            <v>0</v>
          </cell>
          <cell r="DC1154">
            <v>0</v>
          </cell>
          <cell r="DD1154">
            <v>0</v>
          </cell>
          <cell r="DE1154">
            <v>0</v>
          </cell>
          <cell r="DF1154">
            <v>0</v>
          </cell>
          <cell r="DG1154">
            <v>0</v>
          </cell>
          <cell r="DI1154">
            <v>0</v>
          </cell>
          <cell r="DJ1154">
            <v>0</v>
          </cell>
          <cell r="DK1154">
            <v>0</v>
          </cell>
          <cell r="DL1154">
            <v>0</v>
          </cell>
          <cell r="DM1154">
            <v>0</v>
          </cell>
          <cell r="DN1154">
            <v>0</v>
          </cell>
          <cell r="DO1154">
            <v>0</v>
          </cell>
          <cell r="DP1154">
            <v>0</v>
          </cell>
          <cell r="DQ1154">
            <v>0</v>
          </cell>
          <cell r="DR1154">
            <v>0</v>
          </cell>
          <cell r="DS1154">
            <v>0</v>
          </cell>
          <cell r="DU1154" t="str">
            <v>NSCC 12137</v>
          </cell>
          <cell r="DV1154">
            <v>0</v>
          </cell>
          <cell r="DW1154">
            <v>0</v>
          </cell>
          <cell r="DX1154">
            <v>1</v>
          </cell>
          <cell r="DY1154">
            <v>0</v>
          </cell>
          <cell r="DZ1154">
            <v>0</v>
          </cell>
          <cell r="EB1154">
            <v>0</v>
          </cell>
          <cell r="EC1154" t="str">
            <v>Def</v>
          </cell>
          <cell r="ED1154" t="str">
            <v>Local Recreational Facilities</v>
          </cell>
        </row>
        <row r="1155">
          <cell r="D1155" t="str">
            <v>PC2130437</v>
          </cell>
          <cell r="E1155" t="str">
            <v>Rosedale Park Walkways</v>
          </cell>
          <cell r="F1155" t="str">
            <v>Auckland Council</v>
          </cell>
          <cell r="G1155" t="str">
            <v>Parks, sports and recreation</v>
          </cell>
          <cell r="H1155" t="str">
            <v>E171205</v>
          </cell>
          <cell r="I1155" t="str">
            <v>Local and sports parks - north management</v>
          </cell>
          <cell r="J1155" t="str">
            <v>Lifestyle and culture</v>
          </cell>
          <cell r="K1155" t="str">
            <v>Local parks services</v>
          </cell>
          <cell r="L1155" t="str">
            <v>Local parks</v>
          </cell>
          <cell r="M1155" t="str">
            <v>Local activities</v>
          </cell>
          <cell r="N1155" t="str">
            <v>Local parks services</v>
          </cell>
          <cell r="O1155" t="str">
            <v>Local parks</v>
          </cell>
          <cell r="P1155" t="str">
            <v>Lifestyle and culture</v>
          </cell>
          <cell r="Q1155" t="str">
            <v>Local parks services</v>
          </cell>
          <cell r="R1155" t="str">
            <v>Local parks</v>
          </cell>
          <cell r="S1155" t="str">
            <v>A1241205</v>
          </cell>
          <cell r="T1155" t="str">
            <v>A1241205</v>
          </cell>
          <cell r="U1155" t="str">
            <v>Local parks</v>
          </cell>
          <cell r="V1155" t="str">
            <v>L180</v>
          </cell>
          <cell r="W1155" t="str">
            <v>Upper Harbour</v>
          </cell>
          <cell r="X1155" t="str">
            <v>PL40810</v>
          </cell>
          <cell r="Y1155" t="str">
            <v>Expense</v>
          </cell>
          <cell r="Z1155">
            <v>20160701</v>
          </cell>
          <cell r="AA1155">
            <v>20210630</v>
          </cell>
          <cell r="AB1155">
            <v>1</v>
          </cell>
          <cell r="AC1155" t="str">
            <v>Programme</v>
          </cell>
          <cell r="AD1155">
            <v>0.11</v>
          </cell>
          <cell r="AE1155">
            <v>0</v>
          </cell>
          <cell r="AF1155">
            <v>0.89</v>
          </cell>
          <cell r="AG1155">
            <v>0</v>
          </cell>
          <cell r="AH1155">
            <v>2</v>
          </cell>
          <cell r="AI1155" t="str">
            <v>Local &amp; Sports Parks</v>
          </cell>
          <cell r="AJ1155" t="str">
            <v>Structures parks</v>
          </cell>
          <cell r="AK1155">
            <v>40</v>
          </cell>
          <cell r="AM1155">
            <v>0.11</v>
          </cell>
          <cell r="AO1155">
            <v>0.89</v>
          </cell>
          <cell r="AV1155">
            <v>0</v>
          </cell>
          <cell r="AX1155">
            <v>110456.76</v>
          </cell>
          <cell r="AZ1155">
            <v>0</v>
          </cell>
          <cell r="BB1155">
            <v>696918.25</v>
          </cell>
          <cell r="BD1155">
            <v>3.1E-2</v>
          </cell>
          <cell r="BE1155">
            <v>6.1930000000000041E-2</v>
          </cell>
          <cell r="BF1155">
            <v>9.3787900000000146E-2</v>
          </cell>
          <cell r="BG1155">
            <v>0.12878911280000027</v>
          </cell>
          <cell r="BH1155">
            <v>0.16491036440960039</v>
          </cell>
          <cell r="BI1155">
            <v>0.19869276497747879</v>
          </cell>
          <cell r="BJ1155">
            <v>0.23225616239684821</v>
          </cell>
          <cell r="BK1155">
            <v>0.27045610343115034</v>
          </cell>
          <cell r="BL1155">
            <v>0.31238115484437823</v>
          </cell>
          <cell r="BM1155">
            <v>0.35568973295424255</v>
          </cell>
          <cell r="BN1155">
            <v>0</v>
          </cell>
          <cell r="BO1155">
            <v>0</v>
          </cell>
          <cell r="BP1155">
            <v>0</v>
          </cell>
          <cell r="BQ1155">
            <v>0</v>
          </cell>
          <cell r="BR1155">
            <v>0</v>
          </cell>
          <cell r="BS1155">
            <v>18215.464543103772</v>
          </cell>
          <cell r="BT1155">
            <v>0</v>
          </cell>
          <cell r="BU1155">
            <v>0</v>
          </cell>
          <cell r="BV1155">
            <v>0</v>
          </cell>
          <cell r="BW1155">
            <v>217704.12776712311</v>
          </cell>
          <cell r="BX1155">
            <v>0</v>
          </cell>
          <cell r="BY1155">
            <v>0</v>
          </cell>
          <cell r="BZ1155">
            <v>0</v>
          </cell>
          <cell r="CA1155">
            <v>0</v>
          </cell>
          <cell r="CB1155">
            <v>0</v>
          </cell>
          <cell r="CC1155">
            <v>0</v>
          </cell>
          <cell r="CD1155">
            <v>128672.22454310377</v>
          </cell>
          <cell r="CE1155">
            <v>0</v>
          </cell>
          <cell r="CF1155">
            <v>0</v>
          </cell>
          <cell r="CG1155">
            <v>0</v>
          </cell>
          <cell r="CH1155">
            <v>914622.37776712305</v>
          </cell>
          <cell r="CI1155">
            <v>0</v>
          </cell>
          <cell r="CK1155">
            <v>0</v>
          </cell>
          <cell r="CL1155">
            <v>0</v>
          </cell>
          <cell r="CM1155">
            <v>0</v>
          </cell>
          <cell r="CN1155">
            <v>0</v>
          </cell>
          <cell r="CO1155">
            <v>0</v>
          </cell>
          <cell r="CP1155">
            <v>14153.944699741414</v>
          </cell>
          <cell r="CQ1155">
            <v>0</v>
          </cell>
          <cell r="CR1155">
            <v>0</v>
          </cell>
          <cell r="CS1155">
            <v>0</v>
          </cell>
          <cell r="CT1155">
            <v>100608.46155438354</v>
          </cell>
          <cell r="CU1155">
            <v>0</v>
          </cell>
          <cell r="CW1155">
            <v>0</v>
          </cell>
          <cell r="CX1155">
            <v>0</v>
          </cell>
          <cell r="CY1155">
            <v>0</v>
          </cell>
          <cell r="CZ1155">
            <v>0</v>
          </cell>
          <cell r="DA1155">
            <v>0</v>
          </cell>
          <cell r="DB1155">
            <v>114518.27984336235</v>
          </cell>
          <cell r="DC1155">
            <v>0</v>
          </cell>
          <cell r="DD1155">
            <v>0</v>
          </cell>
          <cell r="DE1155">
            <v>0</v>
          </cell>
          <cell r="DF1155">
            <v>814013.91621273954</v>
          </cell>
          <cell r="DG1155">
            <v>0</v>
          </cell>
          <cell r="DI1155">
            <v>0</v>
          </cell>
          <cell r="DJ1155">
            <v>0</v>
          </cell>
          <cell r="DK1155">
            <v>0</v>
          </cell>
          <cell r="DL1155">
            <v>0</v>
          </cell>
          <cell r="DM1155">
            <v>0</v>
          </cell>
          <cell r="DN1155">
            <v>0</v>
          </cell>
          <cell r="DO1155">
            <v>0</v>
          </cell>
          <cell r="DP1155">
            <v>0</v>
          </cell>
          <cell r="DQ1155">
            <v>0</v>
          </cell>
          <cell r="DR1155">
            <v>0</v>
          </cell>
          <cell r="DS1155">
            <v>0</v>
          </cell>
          <cell r="DU1155" t="str">
            <v>NSCC 12139</v>
          </cell>
          <cell r="DV1155">
            <v>718563.75890000002</v>
          </cell>
          <cell r="DW1155">
            <v>1</v>
          </cell>
          <cell r="DX1155">
            <v>1</v>
          </cell>
          <cell r="DY1155">
            <v>807375.01</v>
          </cell>
          <cell r="DZ1155">
            <v>1043294.6023102268</v>
          </cell>
          <cell r="EB1155">
            <v>1043294.6023102268</v>
          </cell>
          <cell r="EC1155" t="str">
            <v>Def</v>
          </cell>
          <cell r="ED1155" t="str">
            <v>Local Recreational Facilities</v>
          </cell>
        </row>
        <row r="1156">
          <cell r="D1156" t="str">
            <v>PC2130439</v>
          </cell>
          <cell r="E1156" t="str">
            <v>Lake Pupuke Walkways</v>
          </cell>
          <cell r="F1156" t="str">
            <v>Auckland Council</v>
          </cell>
          <cell r="G1156" t="str">
            <v>Parks, sports and recreation</v>
          </cell>
          <cell r="H1156" t="str">
            <v>E171205</v>
          </cell>
          <cell r="I1156" t="str">
            <v>Local and sports parks - north management</v>
          </cell>
          <cell r="J1156" t="str">
            <v>Lifestyle and culture</v>
          </cell>
          <cell r="K1156" t="str">
            <v>Local parks services</v>
          </cell>
          <cell r="L1156" t="str">
            <v>Local parks</v>
          </cell>
          <cell r="M1156" t="str">
            <v>Local activities</v>
          </cell>
          <cell r="N1156" t="str">
            <v>Local parks services</v>
          </cell>
          <cell r="O1156" t="str">
            <v>Local parks</v>
          </cell>
          <cell r="P1156" t="str">
            <v>Lifestyle and culture</v>
          </cell>
          <cell r="Q1156" t="str">
            <v>Local parks services</v>
          </cell>
          <cell r="R1156" t="str">
            <v>Local parks</v>
          </cell>
          <cell r="S1156" t="str">
            <v>A1241205</v>
          </cell>
          <cell r="T1156" t="str">
            <v>A1241205</v>
          </cell>
          <cell r="U1156" t="str">
            <v>Local parks</v>
          </cell>
          <cell r="V1156" t="str">
            <v>L105</v>
          </cell>
          <cell r="W1156" t="str">
            <v>Devonport-Takapuna</v>
          </cell>
          <cell r="X1156" t="str">
            <v>PL40810</v>
          </cell>
          <cell r="Y1156" t="str">
            <v>Expense</v>
          </cell>
          <cell r="Z1156">
            <v>20150701</v>
          </cell>
          <cell r="AA1156">
            <v>20210630</v>
          </cell>
          <cell r="AB1156">
            <v>1</v>
          </cell>
          <cell r="AC1156" t="str">
            <v>Programme</v>
          </cell>
          <cell r="AD1156">
            <v>0.33</v>
          </cell>
          <cell r="AE1156">
            <v>0</v>
          </cell>
          <cell r="AF1156">
            <v>0.67</v>
          </cell>
          <cell r="AG1156">
            <v>0</v>
          </cell>
          <cell r="AH1156">
            <v>2</v>
          </cell>
          <cell r="AI1156" t="str">
            <v>Local &amp; Sports Parks</v>
          </cell>
          <cell r="AJ1156" t="str">
            <v>Structures parks</v>
          </cell>
          <cell r="AK1156">
            <v>40</v>
          </cell>
          <cell r="AM1156">
            <v>0.33</v>
          </cell>
          <cell r="AO1156">
            <v>0.67</v>
          </cell>
          <cell r="AU1156">
            <v>0</v>
          </cell>
          <cell r="AV1156">
            <v>0</v>
          </cell>
          <cell r="AW1156">
            <v>165676.39000000001</v>
          </cell>
          <cell r="AX1156">
            <v>165684.71</v>
          </cell>
          <cell r="AY1156">
            <v>0</v>
          </cell>
          <cell r="AZ1156">
            <v>0</v>
          </cell>
          <cell r="BA1156">
            <v>767240.37</v>
          </cell>
          <cell r="BB1156">
            <v>767299.96</v>
          </cell>
          <cell r="BD1156">
            <v>3.1E-2</v>
          </cell>
          <cell r="BE1156">
            <v>6.1930000000000041E-2</v>
          </cell>
          <cell r="BF1156">
            <v>9.3787900000000146E-2</v>
          </cell>
          <cell r="BG1156">
            <v>0.12878911280000027</v>
          </cell>
          <cell r="BH1156">
            <v>0.16491036440960039</v>
          </cell>
          <cell r="BI1156">
            <v>0.19869276497747879</v>
          </cell>
          <cell r="BJ1156">
            <v>0.23225616239684821</v>
          </cell>
          <cell r="BK1156">
            <v>0.27045610343115034</v>
          </cell>
          <cell r="BL1156">
            <v>0.31238115484437823</v>
          </cell>
          <cell r="BM1156">
            <v>0.35568973295424255</v>
          </cell>
          <cell r="BN1156">
            <v>0</v>
          </cell>
          <cell r="BO1156">
            <v>0</v>
          </cell>
          <cell r="BP1156">
            <v>0</v>
          </cell>
          <cell r="BQ1156">
            <v>0</v>
          </cell>
          <cell r="BR1156">
            <v>21337.315280006838</v>
          </cell>
          <cell r="BS1156">
            <v>27323.125903198961</v>
          </cell>
          <cell r="BT1156">
            <v>0</v>
          </cell>
          <cell r="BU1156">
            <v>0</v>
          </cell>
          <cell r="BV1156">
            <v>207504.84086527405</v>
          </cell>
          <cell r="BW1156">
            <v>239690.0476168452</v>
          </cell>
          <cell r="BX1156">
            <v>0</v>
          </cell>
          <cell r="BY1156">
            <v>0</v>
          </cell>
          <cell r="BZ1156">
            <v>0</v>
          </cell>
          <cell r="CA1156">
            <v>0</v>
          </cell>
          <cell r="CB1156">
            <v>0</v>
          </cell>
          <cell r="CC1156">
            <v>187013.70528000686</v>
          </cell>
          <cell r="CD1156">
            <v>193007.83590319895</v>
          </cell>
          <cell r="CE1156">
            <v>0</v>
          </cell>
          <cell r="CF1156">
            <v>0</v>
          </cell>
          <cell r="CG1156">
            <v>974745.21086527407</v>
          </cell>
          <cell r="CH1156">
            <v>1006990.0076168452</v>
          </cell>
          <cell r="CI1156">
            <v>0</v>
          </cell>
          <cell r="CK1156">
            <v>0</v>
          </cell>
          <cell r="CL1156">
            <v>0</v>
          </cell>
          <cell r="CM1156">
            <v>0</v>
          </cell>
          <cell r="CN1156">
            <v>0</v>
          </cell>
          <cell r="CO1156">
            <v>61714.522742402267</v>
          </cell>
          <cell r="CP1156">
            <v>63692.585848055656</v>
          </cell>
          <cell r="CQ1156">
            <v>0</v>
          </cell>
          <cell r="CR1156">
            <v>0</v>
          </cell>
          <cell r="CS1156">
            <v>321665.91958554048</v>
          </cell>
          <cell r="CT1156">
            <v>332306.70251355891</v>
          </cell>
          <cell r="CU1156">
            <v>0</v>
          </cell>
          <cell r="CW1156">
            <v>0</v>
          </cell>
          <cell r="CX1156">
            <v>0</v>
          </cell>
          <cell r="CY1156">
            <v>0</v>
          </cell>
          <cell r="CZ1156">
            <v>0</v>
          </cell>
          <cell r="DA1156">
            <v>125299.1825376046</v>
          </cell>
          <cell r="DB1156">
            <v>129315.2500551433</v>
          </cell>
          <cell r="DC1156">
            <v>0</v>
          </cell>
          <cell r="DD1156">
            <v>0</v>
          </cell>
          <cell r="DE1156">
            <v>653079.29127973365</v>
          </cell>
          <cell r="DF1156">
            <v>674683.30510328629</v>
          </cell>
          <cell r="DG1156">
            <v>0</v>
          </cell>
          <cell r="DI1156">
            <v>0</v>
          </cell>
          <cell r="DJ1156">
            <v>0</v>
          </cell>
          <cell r="DK1156">
            <v>0</v>
          </cell>
          <cell r="DL1156">
            <v>0</v>
          </cell>
          <cell r="DM1156">
            <v>0</v>
          </cell>
          <cell r="DN1156">
            <v>0</v>
          </cell>
          <cell r="DO1156">
            <v>0</v>
          </cell>
          <cell r="DP1156">
            <v>0</v>
          </cell>
          <cell r="DQ1156">
            <v>0</v>
          </cell>
          <cell r="DR1156">
            <v>0</v>
          </cell>
          <cell r="DS1156">
            <v>0</v>
          </cell>
          <cell r="DU1156" t="str">
            <v>NSCC 12141</v>
          </cell>
          <cell r="DV1156">
            <v>1250153.9580999999</v>
          </cell>
          <cell r="DW1156">
            <v>1</v>
          </cell>
          <cell r="DX1156">
            <v>1</v>
          </cell>
          <cell r="DY1156">
            <v>1865901.43</v>
          </cell>
          <cell r="DZ1156">
            <v>2361756.7596653253</v>
          </cell>
          <cell r="EB1156">
            <v>2361756.7596653253</v>
          </cell>
          <cell r="EC1156" t="str">
            <v>Def</v>
          </cell>
          <cell r="ED1156" t="str">
            <v>Local Recreational Facilities</v>
          </cell>
        </row>
        <row r="1157">
          <cell r="D1157" t="str">
            <v>PC2130440</v>
          </cell>
          <cell r="E1157" t="str">
            <v>East Coast Bays Youth Facility In Parks</v>
          </cell>
          <cell r="F1157" t="str">
            <v>Auckland Council</v>
          </cell>
          <cell r="G1157" t="str">
            <v>Parks, sports and recreation</v>
          </cell>
          <cell r="H1157" t="str">
            <v>E171205</v>
          </cell>
          <cell r="I1157" t="str">
            <v>Local and sports parks - north management</v>
          </cell>
          <cell r="J1157" t="str">
            <v>Lifestyle and culture</v>
          </cell>
          <cell r="K1157" t="str">
            <v>Local parks services</v>
          </cell>
          <cell r="L1157" t="str">
            <v>Local parks</v>
          </cell>
          <cell r="M1157" t="str">
            <v>Local activities</v>
          </cell>
          <cell r="N1157" t="str">
            <v>Local parks services</v>
          </cell>
          <cell r="O1157" t="str">
            <v>Local parks</v>
          </cell>
          <cell r="P1157" t="str">
            <v>Lifestyle and culture</v>
          </cell>
          <cell r="Q1157" t="str">
            <v>Local parks services</v>
          </cell>
          <cell r="R1157" t="str">
            <v>Local parks</v>
          </cell>
          <cell r="S1157" t="str">
            <v>A1241205</v>
          </cell>
          <cell r="T1157" t="str">
            <v>A1241205</v>
          </cell>
          <cell r="U1157" t="str">
            <v>Local parks</v>
          </cell>
          <cell r="V1157" t="str">
            <v>L125</v>
          </cell>
          <cell r="W1157" t="str">
            <v>Hibiscus and Bays</v>
          </cell>
          <cell r="X1157" t="str">
            <v>PL40810</v>
          </cell>
          <cell r="Y1157" t="str">
            <v>Expense</v>
          </cell>
          <cell r="Z1157">
            <v>20130701</v>
          </cell>
          <cell r="AA1157">
            <v>20140630</v>
          </cell>
          <cell r="AB1157">
            <v>2</v>
          </cell>
          <cell r="AC1157" t="str">
            <v>Discrete</v>
          </cell>
          <cell r="AD1157">
            <v>0.2</v>
          </cell>
          <cell r="AE1157">
            <v>0</v>
          </cell>
          <cell r="AF1157">
            <v>0.8</v>
          </cell>
          <cell r="AG1157">
            <v>0</v>
          </cell>
          <cell r="AH1157">
            <v>2</v>
          </cell>
          <cell r="AI1157" t="str">
            <v>Local &amp; Sports Parks</v>
          </cell>
          <cell r="AJ1157" t="str">
            <v>Structures parks</v>
          </cell>
          <cell r="AK1157">
            <v>50</v>
          </cell>
          <cell r="AM1157">
            <v>0.2</v>
          </cell>
          <cell r="AO1157">
            <v>0.8</v>
          </cell>
          <cell r="AU1157">
            <v>133786.10999999999</v>
          </cell>
          <cell r="BD1157">
            <v>3.1E-2</v>
          </cell>
          <cell r="BE1157">
            <v>6.1930000000000041E-2</v>
          </cell>
          <cell r="BF1157">
            <v>9.3787900000000146E-2</v>
          </cell>
          <cell r="BG1157">
            <v>0.12878911280000027</v>
          </cell>
          <cell r="BH1157">
            <v>0.16491036440960039</v>
          </cell>
          <cell r="BI1157">
            <v>0.19869276497747879</v>
          </cell>
          <cell r="BJ1157">
            <v>0.23225616239684821</v>
          </cell>
          <cell r="BK1157">
            <v>0.27045610343115034</v>
          </cell>
          <cell r="BL1157">
            <v>0.31238115484437823</v>
          </cell>
          <cell r="BM1157">
            <v>0.35568973295424255</v>
          </cell>
          <cell r="BN1157">
            <v>0</v>
          </cell>
          <cell r="BO1157">
            <v>0</v>
          </cell>
          <cell r="BP1157">
            <v>8285.3737923000044</v>
          </cell>
          <cell r="BQ1157">
            <v>0</v>
          </cell>
          <cell r="BR1157">
            <v>0</v>
          </cell>
          <cell r="BS1157">
            <v>0</v>
          </cell>
          <cell r="BT1157">
            <v>0</v>
          </cell>
          <cell r="BU1157">
            <v>0</v>
          </cell>
          <cell r="BV1157">
            <v>0</v>
          </cell>
          <cell r="BW1157">
            <v>0</v>
          </cell>
          <cell r="BX1157">
            <v>0</v>
          </cell>
          <cell r="BY1157">
            <v>0</v>
          </cell>
          <cell r="BZ1157">
            <v>0</v>
          </cell>
          <cell r="CA1157">
            <v>142071.48379229999</v>
          </cell>
          <cell r="CB1157">
            <v>0</v>
          </cell>
          <cell r="CC1157">
            <v>0</v>
          </cell>
          <cell r="CD1157">
            <v>0</v>
          </cell>
          <cell r="CE1157">
            <v>0</v>
          </cell>
          <cell r="CF1157">
            <v>0</v>
          </cell>
          <cell r="CG1157">
            <v>0</v>
          </cell>
          <cell r="CH1157">
            <v>0</v>
          </cell>
          <cell r="CI1157">
            <v>0</v>
          </cell>
          <cell r="CK1157">
            <v>0</v>
          </cell>
          <cell r="CL1157">
            <v>0</v>
          </cell>
          <cell r="CM1157">
            <v>28414.296758459997</v>
          </cell>
          <cell r="CN1157">
            <v>0</v>
          </cell>
          <cell r="CO1157">
            <v>0</v>
          </cell>
          <cell r="CP1157">
            <v>0</v>
          </cell>
          <cell r="CQ1157">
            <v>0</v>
          </cell>
          <cell r="CR1157">
            <v>0</v>
          </cell>
          <cell r="CS1157">
            <v>0</v>
          </cell>
          <cell r="CT1157">
            <v>0</v>
          </cell>
          <cell r="CU1157">
            <v>0</v>
          </cell>
          <cell r="CW1157">
            <v>0</v>
          </cell>
          <cell r="CX1157">
            <v>0</v>
          </cell>
          <cell r="CY1157">
            <v>113657.18703383999</v>
          </cell>
          <cell r="CZ1157">
            <v>0</v>
          </cell>
          <cell r="DA1157">
            <v>0</v>
          </cell>
          <cell r="DB1157">
            <v>0</v>
          </cell>
          <cell r="DC1157">
            <v>0</v>
          </cell>
          <cell r="DD1157">
            <v>0</v>
          </cell>
          <cell r="DE1157">
            <v>0</v>
          </cell>
          <cell r="DF1157">
            <v>0</v>
          </cell>
          <cell r="DG1157">
            <v>0</v>
          </cell>
          <cell r="DI1157">
            <v>0</v>
          </cell>
          <cell r="DJ1157">
            <v>0</v>
          </cell>
          <cell r="DK1157">
            <v>0</v>
          </cell>
          <cell r="DL1157">
            <v>0</v>
          </cell>
          <cell r="DM1157">
            <v>0</v>
          </cell>
          <cell r="DN1157">
            <v>0</v>
          </cell>
          <cell r="DO1157">
            <v>0</v>
          </cell>
          <cell r="DP1157">
            <v>0</v>
          </cell>
          <cell r="DQ1157">
            <v>0</v>
          </cell>
          <cell r="DR1157">
            <v>0</v>
          </cell>
          <cell r="DS1157">
            <v>0</v>
          </cell>
          <cell r="DU1157" t="str">
            <v>NSCC 12142</v>
          </cell>
          <cell r="DV1157">
            <v>107028.88799999999</v>
          </cell>
          <cell r="DW1157">
            <v>1</v>
          </cell>
          <cell r="DX1157">
            <v>1</v>
          </cell>
          <cell r="DY1157">
            <v>133786.10999999999</v>
          </cell>
          <cell r="DZ1157">
            <v>142071.48379229999</v>
          </cell>
          <cell r="EB1157">
            <v>142071.48379229999</v>
          </cell>
          <cell r="EC1157" t="str">
            <v>Def</v>
          </cell>
          <cell r="ED1157" t="str">
            <v>Local Recreational Facilities</v>
          </cell>
        </row>
        <row r="1158">
          <cell r="D1158" t="str">
            <v>PC2130441</v>
          </cell>
          <cell r="E1158" t="str">
            <v>Albany Youth Facility In Parks</v>
          </cell>
          <cell r="F1158" t="str">
            <v>Auckland Council</v>
          </cell>
          <cell r="G1158" t="str">
            <v>Parks, sports and recreation</v>
          </cell>
          <cell r="H1158" t="str">
            <v>E171205</v>
          </cell>
          <cell r="I1158" t="str">
            <v>Local and sports parks - north management</v>
          </cell>
          <cell r="J1158" t="str">
            <v>Lifestyle and culture</v>
          </cell>
          <cell r="K1158" t="str">
            <v>Local parks services</v>
          </cell>
          <cell r="L1158" t="str">
            <v>Local parks</v>
          </cell>
          <cell r="M1158" t="str">
            <v>Local activities</v>
          </cell>
          <cell r="N1158" t="str">
            <v>Local parks services</v>
          </cell>
          <cell r="O1158" t="str">
            <v>Local parks</v>
          </cell>
          <cell r="P1158" t="str">
            <v>Lifestyle and culture</v>
          </cell>
          <cell r="Q1158" t="str">
            <v>Local parks services</v>
          </cell>
          <cell r="R1158" t="str">
            <v>Local parks</v>
          </cell>
          <cell r="S1158" t="str">
            <v>A1241205</v>
          </cell>
          <cell r="T1158" t="str">
            <v>A1241205</v>
          </cell>
          <cell r="U1158" t="str">
            <v>Local parks</v>
          </cell>
          <cell r="V1158" t="str">
            <v>L180</v>
          </cell>
          <cell r="W1158" t="str">
            <v>Upper Harbour</v>
          </cell>
          <cell r="X1158" t="str">
            <v>FY12 - Only</v>
          </cell>
          <cell r="Y1158" t="str">
            <v>Expense</v>
          </cell>
          <cell r="Z1158">
            <v>20100701</v>
          </cell>
          <cell r="AA1158">
            <v>20120630</v>
          </cell>
          <cell r="AB1158">
            <v>2</v>
          </cell>
          <cell r="AC1158" t="str">
            <v>Discrete</v>
          </cell>
          <cell r="AD1158">
            <v>0.2</v>
          </cell>
          <cell r="AE1158">
            <v>0</v>
          </cell>
          <cell r="AF1158">
            <v>0.8</v>
          </cell>
          <cell r="AG1158">
            <v>0</v>
          </cell>
          <cell r="AH1158">
            <v>2</v>
          </cell>
          <cell r="AI1158" t="str">
            <v>Local &amp; Sports Parks</v>
          </cell>
          <cell r="AJ1158" t="str">
            <v>Structures parks</v>
          </cell>
          <cell r="AK1158">
            <v>50</v>
          </cell>
          <cell r="AM1158">
            <v>0.2</v>
          </cell>
          <cell r="AO1158">
            <v>0.8</v>
          </cell>
          <cell r="AS1158">
            <v>592923</v>
          </cell>
          <cell r="BD1158">
            <v>3.1E-2</v>
          </cell>
          <cell r="BE1158">
            <v>6.1930000000000041E-2</v>
          </cell>
          <cell r="BF1158">
            <v>9.3787900000000146E-2</v>
          </cell>
          <cell r="BG1158">
            <v>0.12878911280000027</v>
          </cell>
          <cell r="BH1158">
            <v>0.16491036440960039</v>
          </cell>
          <cell r="BI1158">
            <v>0.19869276497747879</v>
          </cell>
          <cell r="BJ1158">
            <v>0.23225616239684821</v>
          </cell>
          <cell r="BK1158">
            <v>0.27045610343115034</v>
          </cell>
          <cell r="BL1158">
            <v>0.31238115484437823</v>
          </cell>
          <cell r="BM1158">
            <v>0.35568973295424255</v>
          </cell>
          <cell r="BN1158">
            <v>0</v>
          </cell>
          <cell r="BO1158">
            <v>0</v>
          </cell>
          <cell r="BP1158">
            <v>0</v>
          </cell>
          <cell r="BQ1158">
            <v>0</v>
          </cell>
          <cell r="BR1158">
            <v>0</v>
          </cell>
          <cell r="BS1158">
            <v>0</v>
          </cell>
          <cell r="BT1158">
            <v>0</v>
          </cell>
          <cell r="BU1158">
            <v>0</v>
          </cell>
          <cell r="BV1158">
            <v>0</v>
          </cell>
          <cell r="BW1158">
            <v>0</v>
          </cell>
          <cell r="BX1158">
            <v>0</v>
          </cell>
          <cell r="BY1158">
            <v>592923</v>
          </cell>
          <cell r="BZ1158">
            <v>0</v>
          </cell>
          <cell r="CA1158">
            <v>0</v>
          </cell>
          <cell r="CB1158">
            <v>0</v>
          </cell>
          <cell r="CC1158">
            <v>0</v>
          </cell>
          <cell r="CD1158">
            <v>0</v>
          </cell>
          <cell r="CE1158">
            <v>0</v>
          </cell>
          <cell r="CF1158">
            <v>0</v>
          </cell>
          <cell r="CG1158">
            <v>0</v>
          </cell>
          <cell r="CH1158">
            <v>0</v>
          </cell>
          <cell r="CI1158">
            <v>0</v>
          </cell>
          <cell r="CK1158">
            <v>118584.6</v>
          </cell>
          <cell r="CL1158">
            <v>0</v>
          </cell>
          <cell r="CM1158">
            <v>0</v>
          </cell>
          <cell r="CN1158">
            <v>0</v>
          </cell>
          <cell r="CO1158">
            <v>0</v>
          </cell>
          <cell r="CP1158">
            <v>0</v>
          </cell>
          <cell r="CQ1158">
            <v>0</v>
          </cell>
          <cell r="CR1158">
            <v>0</v>
          </cell>
          <cell r="CS1158">
            <v>0</v>
          </cell>
          <cell r="CT1158">
            <v>0</v>
          </cell>
          <cell r="CU1158">
            <v>0</v>
          </cell>
          <cell r="CW1158">
            <v>474338.4</v>
          </cell>
          <cell r="CX1158">
            <v>0</v>
          </cell>
          <cell r="CY1158">
            <v>0</v>
          </cell>
          <cell r="CZ1158">
            <v>0</v>
          </cell>
          <cell r="DA1158">
            <v>0</v>
          </cell>
          <cell r="DB1158">
            <v>0</v>
          </cell>
          <cell r="DC1158">
            <v>0</v>
          </cell>
          <cell r="DD1158">
            <v>0</v>
          </cell>
          <cell r="DE1158">
            <v>0</v>
          </cell>
          <cell r="DF1158">
            <v>0</v>
          </cell>
          <cell r="DG1158">
            <v>0</v>
          </cell>
          <cell r="DI1158">
            <v>0</v>
          </cell>
          <cell r="DJ1158">
            <v>0</v>
          </cell>
          <cell r="DK1158">
            <v>0</v>
          </cell>
          <cell r="DL1158">
            <v>0</v>
          </cell>
          <cell r="DM1158">
            <v>0</v>
          </cell>
          <cell r="DN1158">
            <v>0</v>
          </cell>
          <cell r="DO1158">
            <v>0</v>
          </cell>
          <cell r="DP1158">
            <v>0</v>
          </cell>
          <cell r="DQ1158">
            <v>0</v>
          </cell>
          <cell r="DR1158">
            <v>0</v>
          </cell>
          <cell r="DS1158">
            <v>0</v>
          </cell>
          <cell r="DU1158" t="str">
            <v>NSCC 12143</v>
          </cell>
          <cell r="DV1158">
            <v>0</v>
          </cell>
          <cell r="DW1158">
            <v>0</v>
          </cell>
          <cell r="DX1158">
            <v>1</v>
          </cell>
          <cell r="DY1158">
            <v>0</v>
          </cell>
          <cell r="DZ1158">
            <v>0</v>
          </cell>
          <cell r="EB1158">
            <v>0</v>
          </cell>
          <cell r="EC1158" t="str">
            <v>Def</v>
          </cell>
          <cell r="ED1158" t="str">
            <v>Local Recreational Facilities</v>
          </cell>
        </row>
        <row r="1159">
          <cell r="D1159" t="str">
            <v>PC2130442</v>
          </cell>
          <cell r="E1159" t="str">
            <v>Devonport Youth Facility In Parks</v>
          </cell>
          <cell r="F1159" t="str">
            <v>Auckland Council</v>
          </cell>
          <cell r="G1159" t="str">
            <v>Parks, sports and recreation</v>
          </cell>
          <cell r="H1159" t="str">
            <v>E171205</v>
          </cell>
          <cell r="I1159" t="str">
            <v>Local and sports parks - north management</v>
          </cell>
          <cell r="J1159" t="str">
            <v>Lifestyle and culture</v>
          </cell>
          <cell r="K1159" t="str">
            <v>Local parks services</v>
          </cell>
          <cell r="L1159" t="str">
            <v>Local parks</v>
          </cell>
          <cell r="M1159" t="str">
            <v>Local activities</v>
          </cell>
          <cell r="N1159" t="str">
            <v>Local parks services</v>
          </cell>
          <cell r="O1159" t="str">
            <v>Local parks</v>
          </cell>
          <cell r="P1159" t="str">
            <v>Lifestyle and culture</v>
          </cell>
          <cell r="Q1159" t="str">
            <v>Local parks services</v>
          </cell>
          <cell r="R1159" t="str">
            <v>Local parks</v>
          </cell>
          <cell r="S1159" t="str">
            <v>A1241205</v>
          </cell>
          <cell r="T1159" t="str">
            <v>A1241205</v>
          </cell>
          <cell r="U1159" t="str">
            <v>Local parks</v>
          </cell>
          <cell r="V1159" t="str">
            <v>L105</v>
          </cell>
          <cell r="W1159" t="str">
            <v>Devonport-Takapuna</v>
          </cell>
          <cell r="X1159" t="str">
            <v>PL40810</v>
          </cell>
          <cell r="Y1159" t="str">
            <v>Expense</v>
          </cell>
          <cell r="Z1159">
            <v>20160701</v>
          </cell>
          <cell r="AA1159">
            <v>20170630</v>
          </cell>
          <cell r="AB1159">
            <v>2</v>
          </cell>
          <cell r="AC1159" t="str">
            <v>Discrete</v>
          </cell>
          <cell r="AD1159">
            <v>0.2</v>
          </cell>
          <cell r="AE1159">
            <v>0</v>
          </cell>
          <cell r="AF1159">
            <v>0.8</v>
          </cell>
          <cell r="AG1159">
            <v>0</v>
          </cell>
          <cell r="AH1159">
            <v>2</v>
          </cell>
          <cell r="AI1159" t="str">
            <v>Local &amp; Sports Parks</v>
          </cell>
          <cell r="AJ1159" t="str">
            <v>Buildings (Capex)</v>
          </cell>
          <cell r="AK1159">
            <v>75</v>
          </cell>
          <cell r="AM1159">
            <v>0.2</v>
          </cell>
          <cell r="AO1159">
            <v>0.8</v>
          </cell>
          <cell r="AX1159">
            <v>387000</v>
          </cell>
          <cell r="BD1159">
            <v>3.1E-2</v>
          </cell>
          <cell r="BE1159">
            <v>6.1930000000000041E-2</v>
          </cell>
          <cell r="BF1159">
            <v>9.3787900000000146E-2</v>
          </cell>
          <cell r="BG1159">
            <v>0.12878911280000027</v>
          </cell>
          <cell r="BH1159">
            <v>0.16491036440960039</v>
          </cell>
          <cell r="BI1159">
            <v>0.19869276497747879</v>
          </cell>
          <cell r="BJ1159">
            <v>0.23225616239684821</v>
          </cell>
          <cell r="BK1159">
            <v>0.27045610343115034</v>
          </cell>
          <cell r="BL1159">
            <v>0.31238115484437823</v>
          </cell>
          <cell r="BM1159">
            <v>0.35568973295424255</v>
          </cell>
          <cell r="BN1159">
            <v>0</v>
          </cell>
          <cell r="BO1159">
            <v>0</v>
          </cell>
          <cell r="BP1159">
            <v>0</v>
          </cell>
          <cell r="BQ1159">
            <v>0</v>
          </cell>
          <cell r="BR1159">
            <v>0</v>
          </cell>
          <cell r="BS1159">
            <v>63820.311026515352</v>
          </cell>
          <cell r="BT1159">
            <v>0</v>
          </cell>
          <cell r="BU1159">
            <v>0</v>
          </cell>
          <cell r="BV1159">
            <v>0</v>
          </cell>
          <cell r="BW1159">
            <v>0</v>
          </cell>
          <cell r="BX1159">
            <v>0</v>
          </cell>
          <cell r="BY1159">
            <v>0</v>
          </cell>
          <cell r="BZ1159">
            <v>0</v>
          </cell>
          <cell r="CA1159">
            <v>0</v>
          </cell>
          <cell r="CB1159">
            <v>0</v>
          </cell>
          <cell r="CC1159">
            <v>0</v>
          </cell>
          <cell r="CD1159">
            <v>450820.31102651532</v>
          </cell>
          <cell r="CE1159">
            <v>0</v>
          </cell>
          <cell r="CF1159">
            <v>0</v>
          </cell>
          <cell r="CG1159">
            <v>0</v>
          </cell>
          <cell r="CH1159">
            <v>0</v>
          </cell>
          <cell r="CI1159">
            <v>0</v>
          </cell>
          <cell r="CK1159">
            <v>0</v>
          </cell>
          <cell r="CL1159">
            <v>0</v>
          </cell>
          <cell r="CM1159">
            <v>0</v>
          </cell>
          <cell r="CN1159">
            <v>0</v>
          </cell>
          <cell r="CO1159">
            <v>0</v>
          </cell>
          <cell r="CP1159">
            <v>90164.062205303067</v>
          </cell>
          <cell r="CQ1159">
            <v>0</v>
          </cell>
          <cell r="CR1159">
            <v>0</v>
          </cell>
          <cell r="CS1159">
            <v>0</v>
          </cell>
          <cell r="CT1159">
            <v>0</v>
          </cell>
          <cell r="CU1159">
            <v>0</v>
          </cell>
          <cell r="CW1159">
            <v>0</v>
          </cell>
          <cell r="CX1159">
            <v>0</v>
          </cell>
          <cell r="CY1159">
            <v>0</v>
          </cell>
          <cell r="CZ1159">
            <v>0</v>
          </cell>
          <cell r="DA1159">
            <v>0</v>
          </cell>
          <cell r="DB1159">
            <v>360656.24882121227</v>
          </cell>
          <cell r="DC1159">
            <v>0</v>
          </cell>
          <cell r="DD1159">
            <v>0</v>
          </cell>
          <cell r="DE1159">
            <v>0</v>
          </cell>
          <cell r="DF1159">
            <v>0</v>
          </cell>
          <cell r="DG1159">
            <v>0</v>
          </cell>
          <cell r="DI1159">
            <v>0</v>
          </cell>
          <cell r="DJ1159">
            <v>0</v>
          </cell>
          <cell r="DK1159">
            <v>0</v>
          </cell>
          <cell r="DL1159">
            <v>0</v>
          </cell>
          <cell r="DM1159">
            <v>0</v>
          </cell>
          <cell r="DN1159">
            <v>0</v>
          </cell>
          <cell r="DO1159">
            <v>0</v>
          </cell>
          <cell r="DP1159">
            <v>0</v>
          </cell>
          <cell r="DQ1159">
            <v>0</v>
          </cell>
          <cell r="DR1159">
            <v>0</v>
          </cell>
          <cell r="DS1159">
            <v>0</v>
          </cell>
          <cell r="DU1159" t="str">
            <v>NSCC 12144</v>
          </cell>
          <cell r="DV1159">
            <v>309600</v>
          </cell>
          <cell r="DW1159">
            <v>1</v>
          </cell>
          <cell r="DX1159">
            <v>1</v>
          </cell>
          <cell r="DY1159">
            <v>387000</v>
          </cell>
          <cell r="DZ1159">
            <v>450820.31102651532</v>
          </cell>
          <cell r="EB1159">
            <v>450820.31102651532</v>
          </cell>
          <cell r="EC1159" t="str">
            <v>Def</v>
          </cell>
          <cell r="ED1159" t="str">
            <v>Local Recreational Facilities</v>
          </cell>
        </row>
        <row r="1160">
          <cell r="D1160" t="str">
            <v>PC2130443</v>
          </cell>
          <cell r="E1160" t="str">
            <v>Birkenhead/Northcote Youth Facility In Parks</v>
          </cell>
          <cell r="F1160" t="str">
            <v>Auckland Council</v>
          </cell>
          <cell r="G1160" t="str">
            <v>Parks, sports and recreation</v>
          </cell>
          <cell r="H1160" t="str">
            <v>E171205</v>
          </cell>
          <cell r="I1160" t="str">
            <v>Local and sports parks - north management</v>
          </cell>
          <cell r="J1160" t="str">
            <v>Lifestyle and culture</v>
          </cell>
          <cell r="K1160" t="str">
            <v>Local parks services</v>
          </cell>
          <cell r="L1160" t="str">
            <v>Local parks</v>
          </cell>
          <cell r="M1160" t="str">
            <v>Local activities</v>
          </cell>
          <cell r="N1160" t="str">
            <v>Local parks services</v>
          </cell>
          <cell r="O1160" t="str">
            <v>Local parks</v>
          </cell>
          <cell r="P1160" t="str">
            <v>Lifestyle and culture</v>
          </cell>
          <cell r="Q1160" t="str">
            <v>Local parks services</v>
          </cell>
          <cell r="R1160" t="str">
            <v>Local parks</v>
          </cell>
          <cell r="S1160" t="str">
            <v>A1241205</v>
          </cell>
          <cell r="T1160" t="str">
            <v>A1241205</v>
          </cell>
          <cell r="U1160" t="str">
            <v>Local parks</v>
          </cell>
          <cell r="V1160" t="str">
            <v>L135</v>
          </cell>
          <cell r="W1160" t="str">
            <v>Kaipatiki</v>
          </cell>
          <cell r="X1160" t="str">
            <v>PL40810</v>
          </cell>
          <cell r="Y1160" t="str">
            <v>Expense</v>
          </cell>
          <cell r="Z1160">
            <v>20130701</v>
          </cell>
          <cell r="AA1160">
            <v>20140630</v>
          </cell>
          <cell r="AB1160">
            <v>2</v>
          </cell>
          <cell r="AC1160" t="str">
            <v>Discrete</v>
          </cell>
          <cell r="AD1160">
            <v>0.2</v>
          </cell>
          <cell r="AE1160">
            <v>0</v>
          </cell>
          <cell r="AF1160">
            <v>0.8</v>
          </cell>
          <cell r="AG1160">
            <v>0</v>
          </cell>
          <cell r="AH1160">
            <v>2</v>
          </cell>
          <cell r="AI1160" t="str">
            <v>Local &amp; Sports Parks</v>
          </cell>
          <cell r="AJ1160" t="str">
            <v>Buildings (Capex)</v>
          </cell>
          <cell r="AK1160">
            <v>75</v>
          </cell>
          <cell r="AM1160">
            <v>0.2</v>
          </cell>
          <cell r="AO1160">
            <v>0.8</v>
          </cell>
          <cell r="AU1160">
            <v>595323.87</v>
          </cell>
          <cell r="AZ1160">
            <v>0</v>
          </cell>
          <cell r="BD1160">
            <v>3.1E-2</v>
          </cell>
          <cell r="BE1160">
            <v>6.1930000000000041E-2</v>
          </cell>
          <cell r="BF1160">
            <v>9.3787900000000146E-2</v>
          </cell>
          <cell r="BG1160">
            <v>0.12878911280000027</v>
          </cell>
          <cell r="BH1160">
            <v>0.16491036440960039</v>
          </cell>
          <cell r="BI1160">
            <v>0.19869276497747879</v>
          </cell>
          <cell r="BJ1160">
            <v>0.23225616239684821</v>
          </cell>
          <cell r="BK1160">
            <v>0.27045610343115034</v>
          </cell>
          <cell r="BL1160">
            <v>0.31238115484437823</v>
          </cell>
          <cell r="BM1160">
            <v>0.35568973295424255</v>
          </cell>
          <cell r="BN1160">
            <v>0</v>
          </cell>
          <cell r="BO1160">
            <v>0</v>
          </cell>
          <cell r="BP1160">
            <v>36868.407269100026</v>
          </cell>
          <cell r="BQ1160">
            <v>0</v>
          </cell>
          <cell r="BR1160">
            <v>0</v>
          </cell>
          <cell r="BS1160">
            <v>0</v>
          </cell>
          <cell r="BT1160">
            <v>0</v>
          </cell>
          <cell r="BU1160">
            <v>0</v>
          </cell>
          <cell r="BV1160">
            <v>0</v>
          </cell>
          <cell r="BW1160">
            <v>0</v>
          </cell>
          <cell r="BX1160">
            <v>0</v>
          </cell>
          <cell r="BY1160">
            <v>0</v>
          </cell>
          <cell r="BZ1160">
            <v>0</v>
          </cell>
          <cell r="CA1160">
            <v>632192.27726910007</v>
          </cell>
          <cell r="CB1160">
            <v>0</v>
          </cell>
          <cell r="CC1160">
            <v>0</v>
          </cell>
          <cell r="CD1160">
            <v>0</v>
          </cell>
          <cell r="CE1160">
            <v>0</v>
          </cell>
          <cell r="CF1160">
            <v>0</v>
          </cell>
          <cell r="CG1160">
            <v>0</v>
          </cell>
          <cell r="CH1160">
            <v>0</v>
          </cell>
          <cell r="CI1160">
            <v>0</v>
          </cell>
          <cell r="CK1160">
            <v>0</v>
          </cell>
          <cell r="CL1160">
            <v>0</v>
          </cell>
          <cell r="CM1160">
            <v>126438.45545382002</v>
          </cell>
          <cell r="CN1160">
            <v>0</v>
          </cell>
          <cell r="CO1160">
            <v>0</v>
          </cell>
          <cell r="CP1160">
            <v>0</v>
          </cell>
          <cell r="CQ1160">
            <v>0</v>
          </cell>
          <cell r="CR1160">
            <v>0</v>
          </cell>
          <cell r="CS1160">
            <v>0</v>
          </cell>
          <cell r="CT1160">
            <v>0</v>
          </cell>
          <cell r="CU1160">
            <v>0</v>
          </cell>
          <cell r="CW1160">
            <v>0</v>
          </cell>
          <cell r="CX1160">
            <v>0</v>
          </cell>
          <cell r="CY1160">
            <v>505753.82181528007</v>
          </cell>
          <cell r="CZ1160">
            <v>0</v>
          </cell>
          <cell r="DA1160">
            <v>0</v>
          </cell>
          <cell r="DB1160">
            <v>0</v>
          </cell>
          <cell r="DC1160">
            <v>0</v>
          </cell>
          <cell r="DD1160">
            <v>0</v>
          </cell>
          <cell r="DE1160">
            <v>0</v>
          </cell>
          <cell r="DF1160">
            <v>0</v>
          </cell>
          <cell r="DG1160">
            <v>0</v>
          </cell>
          <cell r="DI1160">
            <v>0</v>
          </cell>
          <cell r="DJ1160">
            <v>0</v>
          </cell>
          <cell r="DK1160">
            <v>0</v>
          </cell>
          <cell r="DL1160">
            <v>0</v>
          </cell>
          <cell r="DM1160">
            <v>0</v>
          </cell>
          <cell r="DN1160">
            <v>0</v>
          </cell>
          <cell r="DO1160">
            <v>0</v>
          </cell>
          <cell r="DP1160">
            <v>0</v>
          </cell>
          <cell r="DQ1160">
            <v>0</v>
          </cell>
          <cell r="DR1160">
            <v>0</v>
          </cell>
          <cell r="DS1160">
            <v>0</v>
          </cell>
          <cell r="DU1160" t="str">
            <v>NSCC 12145</v>
          </cell>
          <cell r="DV1160">
            <v>476259.09600000002</v>
          </cell>
          <cell r="DW1160">
            <v>1</v>
          </cell>
          <cell r="DX1160">
            <v>1</v>
          </cell>
          <cell r="DY1160">
            <v>595323.87</v>
          </cell>
          <cell r="DZ1160">
            <v>632192.27726910007</v>
          </cell>
          <cell r="EB1160">
            <v>632192.27726910007</v>
          </cell>
          <cell r="EC1160" t="str">
            <v>Def</v>
          </cell>
          <cell r="ED1160" t="str">
            <v>Local Recreational Facilities</v>
          </cell>
        </row>
        <row r="1161">
          <cell r="D1161" t="str">
            <v>PC2130444</v>
          </cell>
          <cell r="E1161" t="str">
            <v>Birkenhead War Memorial Cycling (BMX Track)</v>
          </cell>
          <cell r="F1161" t="str">
            <v>Auckland Council</v>
          </cell>
          <cell r="G1161" t="str">
            <v>Parks, sports and recreation</v>
          </cell>
          <cell r="H1161" t="str">
            <v>E171205</v>
          </cell>
          <cell r="I1161" t="str">
            <v>Local and sports parks - north management</v>
          </cell>
          <cell r="J1161" t="str">
            <v>Lifestyle and culture</v>
          </cell>
          <cell r="K1161" t="str">
            <v>Local parks services</v>
          </cell>
          <cell r="L1161" t="str">
            <v>Local parks</v>
          </cell>
          <cell r="M1161" t="str">
            <v>Local activities</v>
          </cell>
          <cell r="N1161" t="str">
            <v>Local parks services</v>
          </cell>
          <cell r="O1161" t="str">
            <v>Local parks</v>
          </cell>
          <cell r="P1161" t="str">
            <v>Lifestyle and culture</v>
          </cell>
          <cell r="Q1161" t="str">
            <v>Local parks services</v>
          </cell>
          <cell r="R1161" t="str">
            <v>Local parks</v>
          </cell>
          <cell r="S1161" t="str">
            <v>A1241205</v>
          </cell>
          <cell r="T1161" t="str">
            <v>A1241205</v>
          </cell>
          <cell r="U1161" t="str">
            <v>Local parks</v>
          </cell>
          <cell r="V1161" t="str">
            <v>L135</v>
          </cell>
          <cell r="W1161" t="str">
            <v>Kaipatiki</v>
          </cell>
          <cell r="X1161" t="str">
            <v>PL40810</v>
          </cell>
          <cell r="Y1161" t="str">
            <v>Expense</v>
          </cell>
          <cell r="Z1161">
            <v>20120701</v>
          </cell>
          <cell r="AA1161">
            <v>20130630</v>
          </cell>
          <cell r="AB1161">
            <v>2</v>
          </cell>
          <cell r="AC1161" t="str">
            <v>Discrete</v>
          </cell>
          <cell r="AD1161">
            <v>0.25</v>
          </cell>
          <cell r="AE1161">
            <v>0</v>
          </cell>
          <cell r="AF1161">
            <v>0.75</v>
          </cell>
          <cell r="AG1161">
            <v>0</v>
          </cell>
          <cell r="AH1161">
            <v>2</v>
          </cell>
          <cell r="AI1161" t="str">
            <v>Local &amp; Sports Parks</v>
          </cell>
          <cell r="AJ1161" t="str">
            <v>Structures parks</v>
          </cell>
          <cell r="AK1161">
            <v>35</v>
          </cell>
          <cell r="AM1161">
            <v>0.25</v>
          </cell>
          <cell r="AO1161">
            <v>0.75</v>
          </cell>
          <cell r="AT1161">
            <v>235370.78</v>
          </cell>
          <cell r="BD1161">
            <v>3.1E-2</v>
          </cell>
          <cell r="BE1161">
            <v>6.1930000000000041E-2</v>
          </cell>
          <cell r="BF1161">
            <v>9.3787900000000146E-2</v>
          </cell>
          <cell r="BG1161">
            <v>0.12878911280000027</v>
          </cell>
          <cell r="BH1161">
            <v>0.16491036440960039</v>
          </cell>
          <cell r="BI1161">
            <v>0.19869276497747879</v>
          </cell>
          <cell r="BJ1161">
            <v>0.23225616239684821</v>
          </cell>
          <cell r="BK1161">
            <v>0.27045610343115034</v>
          </cell>
          <cell r="BL1161">
            <v>0.31238115484437823</v>
          </cell>
          <cell r="BM1161">
            <v>0.35568973295424255</v>
          </cell>
          <cell r="BN1161">
            <v>0</v>
          </cell>
          <cell r="BO1161">
            <v>7296.4941799999997</v>
          </cell>
          <cell r="BP1161">
            <v>0</v>
          </cell>
          <cell r="BQ1161">
            <v>0</v>
          </cell>
          <cell r="BR1161">
            <v>0</v>
          </cell>
          <cell r="BS1161">
            <v>0</v>
          </cell>
          <cell r="BT1161">
            <v>0</v>
          </cell>
          <cell r="BU1161">
            <v>0</v>
          </cell>
          <cell r="BV1161">
            <v>0</v>
          </cell>
          <cell r="BW1161">
            <v>0</v>
          </cell>
          <cell r="BX1161">
            <v>0</v>
          </cell>
          <cell r="BY1161">
            <v>0</v>
          </cell>
          <cell r="BZ1161">
            <v>242667.27418000001</v>
          </cell>
          <cell r="CA1161">
            <v>0</v>
          </cell>
          <cell r="CB1161">
            <v>0</v>
          </cell>
          <cell r="CC1161">
            <v>0</v>
          </cell>
          <cell r="CD1161">
            <v>0</v>
          </cell>
          <cell r="CE1161">
            <v>0</v>
          </cell>
          <cell r="CF1161">
            <v>0</v>
          </cell>
          <cell r="CG1161">
            <v>0</v>
          </cell>
          <cell r="CH1161">
            <v>0</v>
          </cell>
          <cell r="CI1161">
            <v>0</v>
          </cell>
          <cell r="CK1161">
            <v>0</v>
          </cell>
          <cell r="CL1161">
            <v>60666.818545000002</v>
          </cell>
          <cell r="CM1161">
            <v>0</v>
          </cell>
          <cell r="CN1161">
            <v>0</v>
          </cell>
          <cell r="CO1161">
            <v>0</v>
          </cell>
          <cell r="CP1161">
            <v>0</v>
          </cell>
          <cell r="CQ1161">
            <v>0</v>
          </cell>
          <cell r="CR1161">
            <v>0</v>
          </cell>
          <cell r="CS1161">
            <v>0</v>
          </cell>
          <cell r="CT1161">
            <v>0</v>
          </cell>
          <cell r="CU1161">
            <v>0</v>
          </cell>
          <cell r="CW1161">
            <v>0</v>
          </cell>
          <cell r="CX1161">
            <v>182000.45563500002</v>
          </cell>
          <cell r="CY1161">
            <v>0</v>
          </cell>
          <cell r="CZ1161">
            <v>0</v>
          </cell>
          <cell r="DA1161">
            <v>0</v>
          </cell>
          <cell r="DB1161">
            <v>0</v>
          </cell>
          <cell r="DC1161">
            <v>0</v>
          </cell>
          <cell r="DD1161">
            <v>0</v>
          </cell>
          <cell r="DE1161">
            <v>0</v>
          </cell>
          <cell r="DF1161">
            <v>0</v>
          </cell>
          <cell r="DG1161">
            <v>0</v>
          </cell>
          <cell r="DI1161">
            <v>0</v>
          </cell>
          <cell r="DJ1161">
            <v>0</v>
          </cell>
          <cell r="DK1161">
            <v>0</v>
          </cell>
          <cell r="DL1161">
            <v>0</v>
          </cell>
          <cell r="DM1161">
            <v>0</v>
          </cell>
          <cell r="DN1161">
            <v>0</v>
          </cell>
          <cell r="DO1161">
            <v>0</v>
          </cell>
          <cell r="DP1161">
            <v>0</v>
          </cell>
          <cell r="DQ1161">
            <v>0</v>
          </cell>
          <cell r="DR1161">
            <v>0</v>
          </cell>
          <cell r="DS1161">
            <v>0</v>
          </cell>
          <cell r="DU1161" t="str">
            <v>NSCC 12146</v>
          </cell>
          <cell r="DV1161">
            <v>176528.08499999999</v>
          </cell>
          <cell r="DW1161">
            <v>1</v>
          </cell>
          <cell r="DX1161">
            <v>1</v>
          </cell>
          <cell r="DY1161">
            <v>235370.78</v>
          </cell>
          <cell r="DZ1161">
            <v>242667.27418000001</v>
          </cell>
          <cell r="EB1161">
            <v>242667.27418000001</v>
          </cell>
          <cell r="EC1161" t="str">
            <v>Def</v>
          </cell>
          <cell r="ED1161" t="str">
            <v>Local Recreational Facilities</v>
          </cell>
        </row>
        <row r="1162">
          <cell r="D1162" t="str">
            <v>PC2130445</v>
          </cell>
          <cell r="E1162" t="str">
            <v>Manuka non pedestrian access</v>
          </cell>
          <cell r="F1162" t="str">
            <v>Auckland Council</v>
          </cell>
          <cell r="G1162" t="str">
            <v>Parks, sports and recreation</v>
          </cell>
          <cell r="H1162" t="str">
            <v>E171205</v>
          </cell>
          <cell r="I1162" t="str">
            <v>Local and sports parks - north management</v>
          </cell>
          <cell r="J1162" t="str">
            <v>Lifestyle and culture</v>
          </cell>
          <cell r="K1162" t="str">
            <v>Local parks services</v>
          </cell>
          <cell r="L1162" t="str">
            <v>Local parks</v>
          </cell>
          <cell r="M1162" t="str">
            <v>Local activities</v>
          </cell>
          <cell r="N1162" t="str">
            <v>Local parks services</v>
          </cell>
          <cell r="O1162" t="str">
            <v>Local parks</v>
          </cell>
          <cell r="P1162" t="str">
            <v>Lifestyle and culture</v>
          </cell>
          <cell r="Q1162" t="str">
            <v>Local parks services</v>
          </cell>
          <cell r="R1162" t="str">
            <v>Local parks</v>
          </cell>
          <cell r="S1162" t="str">
            <v>A1241205</v>
          </cell>
          <cell r="T1162" t="str">
            <v>A1241205</v>
          </cell>
          <cell r="U1162" t="str">
            <v>Local parks</v>
          </cell>
          <cell r="V1162" t="str">
            <v>L135</v>
          </cell>
          <cell r="W1162" t="str">
            <v>Kaipatiki</v>
          </cell>
          <cell r="X1162" t="str">
            <v>PL40810</v>
          </cell>
          <cell r="Y1162" t="str">
            <v>Expense</v>
          </cell>
          <cell r="Z1162">
            <v>20180701</v>
          </cell>
          <cell r="AA1162">
            <v>20190630</v>
          </cell>
          <cell r="AB1162">
            <v>2</v>
          </cell>
          <cell r="AC1162" t="str">
            <v>Discrete</v>
          </cell>
          <cell r="AD1162">
            <v>0</v>
          </cell>
          <cell r="AE1162">
            <v>0</v>
          </cell>
          <cell r="AF1162">
            <v>1</v>
          </cell>
          <cell r="AG1162">
            <v>0</v>
          </cell>
          <cell r="AH1162">
            <v>2</v>
          </cell>
          <cell r="AI1162" t="str">
            <v>Local &amp; Sports Parks</v>
          </cell>
          <cell r="AJ1162" t="str">
            <v>Structures parks</v>
          </cell>
          <cell r="AK1162">
            <v>35</v>
          </cell>
          <cell r="AO1162">
            <v>1</v>
          </cell>
          <cell r="AY1162">
            <v>0</v>
          </cell>
          <cell r="AZ1162">
            <v>111829.69</v>
          </cell>
          <cell r="BD1162">
            <v>3.1E-2</v>
          </cell>
          <cell r="BE1162">
            <v>6.1930000000000041E-2</v>
          </cell>
          <cell r="BF1162">
            <v>9.3787900000000146E-2</v>
          </cell>
          <cell r="BG1162">
            <v>0.12878911280000027</v>
          </cell>
          <cell r="BH1162">
            <v>0.16491036440960039</v>
          </cell>
          <cell r="BI1162">
            <v>0.19869276497747879</v>
          </cell>
          <cell r="BJ1162">
            <v>0.23225616239684821</v>
          </cell>
          <cell r="BK1162">
            <v>0.27045610343115034</v>
          </cell>
          <cell r="BL1162">
            <v>0.31238115484437823</v>
          </cell>
          <cell r="BM1162">
            <v>0.35568973295424255</v>
          </cell>
          <cell r="BN1162">
            <v>0</v>
          </cell>
          <cell r="BO1162">
            <v>0</v>
          </cell>
          <cell r="BP1162">
            <v>0</v>
          </cell>
          <cell r="BQ1162">
            <v>0</v>
          </cell>
          <cell r="BR1162">
            <v>0</v>
          </cell>
          <cell r="BS1162">
            <v>0</v>
          </cell>
          <cell r="BT1162">
            <v>0</v>
          </cell>
          <cell r="BU1162">
            <v>25973.134641429191</v>
          </cell>
          <cell r="BV1162">
            <v>0</v>
          </cell>
          <cell r="BW1162">
            <v>0</v>
          </cell>
          <cell r="BX1162">
            <v>0</v>
          </cell>
          <cell r="BY1162">
            <v>0</v>
          </cell>
          <cell r="BZ1162">
            <v>0</v>
          </cell>
          <cell r="CA1162">
            <v>0</v>
          </cell>
          <cell r="CB1162">
            <v>0</v>
          </cell>
          <cell r="CC1162">
            <v>0</v>
          </cell>
          <cell r="CD1162">
            <v>0</v>
          </cell>
          <cell r="CE1162">
            <v>0</v>
          </cell>
          <cell r="CF1162">
            <v>137802.82464142918</v>
          </cell>
          <cell r="CG1162">
            <v>0</v>
          </cell>
          <cell r="CH1162">
            <v>0</v>
          </cell>
          <cell r="CI1162">
            <v>0</v>
          </cell>
          <cell r="CK1162">
            <v>0</v>
          </cell>
          <cell r="CL1162">
            <v>0</v>
          </cell>
          <cell r="CM1162">
            <v>0</v>
          </cell>
          <cell r="CN1162">
            <v>0</v>
          </cell>
          <cell r="CO1162">
            <v>0</v>
          </cell>
          <cell r="CP1162">
            <v>0</v>
          </cell>
          <cell r="CQ1162">
            <v>0</v>
          </cell>
          <cell r="CR1162">
            <v>0</v>
          </cell>
          <cell r="CS1162">
            <v>0</v>
          </cell>
          <cell r="CT1162">
            <v>0</v>
          </cell>
          <cell r="CU1162">
            <v>0</v>
          </cell>
          <cell r="CW1162">
            <v>0</v>
          </cell>
          <cell r="CX1162">
            <v>0</v>
          </cell>
          <cell r="CY1162">
            <v>0</v>
          </cell>
          <cell r="CZ1162">
            <v>0</v>
          </cell>
          <cell r="DA1162">
            <v>0</v>
          </cell>
          <cell r="DB1162">
            <v>0</v>
          </cell>
          <cell r="DC1162">
            <v>0</v>
          </cell>
          <cell r="DD1162">
            <v>137802.82464142918</v>
          </cell>
          <cell r="DE1162">
            <v>0</v>
          </cell>
          <cell r="DF1162">
            <v>0</v>
          </cell>
          <cell r="DG1162">
            <v>0</v>
          </cell>
          <cell r="DI1162">
            <v>0</v>
          </cell>
          <cell r="DJ1162">
            <v>0</v>
          </cell>
          <cell r="DK1162">
            <v>0</v>
          </cell>
          <cell r="DL1162">
            <v>0</v>
          </cell>
          <cell r="DM1162">
            <v>0</v>
          </cell>
          <cell r="DN1162">
            <v>0</v>
          </cell>
          <cell r="DO1162">
            <v>0</v>
          </cell>
          <cell r="DP1162">
            <v>0</v>
          </cell>
          <cell r="DQ1162">
            <v>0</v>
          </cell>
          <cell r="DR1162">
            <v>0</v>
          </cell>
          <cell r="DS1162">
            <v>0</v>
          </cell>
          <cell r="DU1162" t="str">
            <v>NSCC 12148</v>
          </cell>
          <cell r="DV1162">
            <v>111829.69</v>
          </cell>
          <cell r="DW1162">
            <v>1</v>
          </cell>
          <cell r="DX1162">
            <v>1</v>
          </cell>
          <cell r="DY1162">
            <v>111829.69</v>
          </cell>
          <cell r="DZ1162">
            <v>137802.82464142918</v>
          </cell>
          <cell r="EB1162">
            <v>137802.82464142918</v>
          </cell>
          <cell r="EC1162" t="str">
            <v>Def</v>
          </cell>
          <cell r="ED1162" t="str">
            <v>Local Recreational Facilities</v>
          </cell>
        </row>
        <row r="1163">
          <cell r="D1163" t="str">
            <v>PC2130446</v>
          </cell>
          <cell r="E1163" t="str">
            <v>Browns Bay Beach non pedestrian coastal access</v>
          </cell>
          <cell r="F1163" t="str">
            <v>Auckland Council</v>
          </cell>
          <cell r="G1163" t="str">
            <v>Parks, sports and recreation</v>
          </cell>
          <cell r="H1163" t="str">
            <v>E171205</v>
          </cell>
          <cell r="I1163" t="str">
            <v>Local and sports parks - north management</v>
          </cell>
          <cell r="J1163" t="str">
            <v>Lifestyle and culture</v>
          </cell>
          <cell r="K1163" t="str">
            <v>Local parks services</v>
          </cell>
          <cell r="L1163" t="str">
            <v>Local parks</v>
          </cell>
          <cell r="M1163" t="str">
            <v>Local activities</v>
          </cell>
          <cell r="N1163" t="str">
            <v>Local parks services</v>
          </cell>
          <cell r="O1163" t="str">
            <v>Local parks</v>
          </cell>
          <cell r="P1163" t="str">
            <v>Lifestyle and culture</v>
          </cell>
          <cell r="Q1163" t="str">
            <v>Local parks services</v>
          </cell>
          <cell r="R1163" t="str">
            <v>Local parks</v>
          </cell>
          <cell r="S1163" t="str">
            <v>A1241205</v>
          </cell>
          <cell r="T1163" t="str">
            <v>A1241205</v>
          </cell>
          <cell r="U1163" t="str">
            <v>Local parks</v>
          </cell>
          <cell r="V1163" t="str">
            <v>L125</v>
          </cell>
          <cell r="W1163" t="str">
            <v>Hibiscus and Bays</v>
          </cell>
          <cell r="X1163" t="str">
            <v>PL40810</v>
          </cell>
          <cell r="Y1163" t="str">
            <v>Expense</v>
          </cell>
          <cell r="Z1163">
            <v>20130701</v>
          </cell>
          <cell r="AA1163">
            <v>20140630</v>
          </cell>
          <cell r="AB1163">
            <v>2</v>
          </cell>
          <cell r="AC1163" t="str">
            <v>Discrete</v>
          </cell>
          <cell r="AD1163">
            <v>0</v>
          </cell>
          <cell r="AE1163">
            <v>0</v>
          </cell>
          <cell r="AF1163">
            <v>1</v>
          </cell>
          <cell r="AG1163">
            <v>0</v>
          </cell>
          <cell r="AH1163">
            <v>2</v>
          </cell>
          <cell r="AI1163" t="str">
            <v>Local &amp; Sports Parks</v>
          </cell>
          <cell r="AJ1163" t="str">
            <v>Structures parks</v>
          </cell>
          <cell r="AK1163">
            <v>35</v>
          </cell>
          <cell r="AO1163">
            <v>1</v>
          </cell>
          <cell r="AT1163">
            <v>0</v>
          </cell>
          <cell r="AU1163">
            <v>145544.79</v>
          </cell>
          <cell r="BD1163">
            <v>3.1E-2</v>
          </cell>
          <cell r="BE1163">
            <v>6.1930000000000041E-2</v>
          </cell>
          <cell r="BF1163">
            <v>9.3787900000000146E-2</v>
          </cell>
          <cell r="BG1163">
            <v>0.12878911280000027</v>
          </cell>
          <cell r="BH1163">
            <v>0.16491036440960039</v>
          </cell>
          <cell r="BI1163">
            <v>0.19869276497747879</v>
          </cell>
          <cell r="BJ1163">
            <v>0.23225616239684821</v>
          </cell>
          <cell r="BK1163">
            <v>0.27045610343115034</v>
          </cell>
          <cell r="BL1163">
            <v>0.31238115484437823</v>
          </cell>
          <cell r="BM1163">
            <v>0.35568973295424255</v>
          </cell>
          <cell r="BN1163">
            <v>0</v>
          </cell>
          <cell r="BO1163">
            <v>0</v>
          </cell>
          <cell r="BP1163">
            <v>9013.588844700007</v>
          </cell>
          <cell r="BQ1163">
            <v>0</v>
          </cell>
          <cell r="BR1163">
            <v>0</v>
          </cell>
          <cell r="BS1163">
            <v>0</v>
          </cell>
          <cell r="BT1163">
            <v>0</v>
          </cell>
          <cell r="BU1163">
            <v>0</v>
          </cell>
          <cell r="BV1163">
            <v>0</v>
          </cell>
          <cell r="BW1163">
            <v>0</v>
          </cell>
          <cell r="BX1163">
            <v>0</v>
          </cell>
          <cell r="BY1163">
            <v>0</v>
          </cell>
          <cell r="BZ1163">
            <v>0</v>
          </cell>
          <cell r="CA1163">
            <v>154558.37884470003</v>
          </cell>
          <cell r="CB1163">
            <v>0</v>
          </cell>
          <cell r="CC1163">
            <v>0</v>
          </cell>
          <cell r="CD1163">
            <v>0</v>
          </cell>
          <cell r="CE1163">
            <v>0</v>
          </cell>
          <cell r="CF1163">
            <v>0</v>
          </cell>
          <cell r="CG1163">
            <v>0</v>
          </cell>
          <cell r="CH1163">
            <v>0</v>
          </cell>
          <cell r="CI1163">
            <v>0</v>
          </cell>
          <cell r="CK1163">
            <v>0</v>
          </cell>
          <cell r="CL1163">
            <v>0</v>
          </cell>
          <cell r="CM1163">
            <v>0</v>
          </cell>
          <cell r="CN1163">
            <v>0</v>
          </cell>
          <cell r="CO1163">
            <v>0</v>
          </cell>
          <cell r="CP1163">
            <v>0</v>
          </cell>
          <cell r="CQ1163">
            <v>0</v>
          </cell>
          <cell r="CR1163">
            <v>0</v>
          </cell>
          <cell r="CS1163">
            <v>0</v>
          </cell>
          <cell r="CT1163">
            <v>0</v>
          </cell>
          <cell r="CU1163">
            <v>0</v>
          </cell>
          <cell r="CW1163">
            <v>0</v>
          </cell>
          <cell r="CX1163">
            <v>0</v>
          </cell>
          <cell r="CY1163">
            <v>154558.37884470003</v>
          </cell>
          <cell r="CZ1163">
            <v>0</v>
          </cell>
          <cell r="DA1163">
            <v>0</v>
          </cell>
          <cell r="DB1163">
            <v>0</v>
          </cell>
          <cell r="DC1163">
            <v>0</v>
          </cell>
          <cell r="DD1163">
            <v>0</v>
          </cell>
          <cell r="DE1163">
            <v>0</v>
          </cell>
          <cell r="DF1163">
            <v>0</v>
          </cell>
          <cell r="DG1163">
            <v>0</v>
          </cell>
          <cell r="DI1163">
            <v>0</v>
          </cell>
          <cell r="DJ1163">
            <v>0</v>
          </cell>
          <cell r="DK1163">
            <v>0</v>
          </cell>
          <cell r="DL1163">
            <v>0</v>
          </cell>
          <cell r="DM1163">
            <v>0</v>
          </cell>
          <cell r="DN1163">
            <v>0</v>
          </cell>
          <cell r="DO1163">
            <v>0</v>
          </cell>
          <cell r="DP1163">
            <v>0</v>
          </cell>
          <cell r="DQ1163">
            <v>0</v>
          </cell>
          <cell r="DR1163">
            <v>0</v>
          </cell>
          <cell r="DS1163">
            <v>0</v>
          </cell>
          <cell r="DU1163" t="str">
            <v>NSCC 12149</v>
          </cell>
          <cell r="DV1163">
            <v>145544.79</v>
          </cell>
          <cell r="DW1163">
            <v>1</v>
          </cell>
          <cell r="DX1163">
            <v>1</v>
          </cell>
          <cell r="DY1163">
            <v>145544.79</v>
          </cell>
          <cell r="DZ1163">
            <v>154558.37884470003</v>
          </cell>
          <cell r="EB1163">
            <v>154558.37884470003</v>
          </cell>
          <cell r="EC1163" t="str">
            <v>Def</v>
          </cell>
          <cell r="ED1163" t="str">
            <v>Local Recreational Facilities</v>
          </cell>
        </row>
        <row r="1164">
          <cell r="D1164" t="str">
            <v>PC2130447</v>
          </cell>
          <cell r="E1164" t="str">
            <v>Murrays Bay Boat Ramp</v>
          </cell>
          <cell r="F1164" t="str">
            <v>Auckland Council</v>
          </cell>
          <cell r="G1164" t="str">
            <v>Parks, sports and recreation</v>
          </cell>
          <cell r="H1164" t="str">
            <v>E171205</v>
          </cell>
          <cell r="I1164" t="str">
            <v>Local and sports parks - north management</v>
          </cell>
          <cell r="J1164" t="str">
            <v>Lifestyle and culture</v>
          </cell>
          <cell r="K1164" t="str">
            <v>Local parks services</v>
          </cell>
          <cell r="L1164" t="str">
            <v>Local parks</v>
          </cell>
          <cell r="M1164" t="str">
            <v>Local activities</v>
          </cell>
          <cell r="N1164" t="str">
            <v>Local parks services</v>
          </cell>
          <cell r="O1164" t="str">
            <v>Local parks</v>
          </cell>
          <cell r="P1164" t="str">
            <v>Lifestyle and culture</v>
          </cell>
          <cell r="Q1164" t="str">
            <v>Local parks services</v>
          </cell>
          <cell r="R1164" t="str">
            <v>Local parks</v>
          </cell>
          <cell r="S1164" t="str">
            <v>A1241205</v>
          </cell>
          <cell r="T1164" t="str">
            <v>A1241205</v>
          </cell>
          <cell r="U1164" t="str">
            <v>Local parks</v>
          </cell>
          <cell r="V1164" t="str">
            <v>L125</v>
          </cell>
          <cell r="W1164" t="str">
            <v>Hibiscus and Bays</v>
          </cell>
          <cell r="X1164" t="str">
            <v>PL40810</v>
          </cell>
          <cell r="Y1164" t="str">
            <v>Expense</v>
          </cell>
          <cell r="Z1164">
            <v>20160701</v>
          </cell>
          <cell r="AA1164">
            <v>20170630</v>
          </cell>
          <cell r="AB1164">
            <v>2</v>
          </cell>
          <cell r="AC1164" t="str">
            <v>Discrete</v>
          </cell>
          <cell r="AD1164">
            <v>0</v>
          </cell>
          <cell r="AE1164">
            <v>0</v>
          </cell>
          <cell r="AF1164">
            <v>1</v>
          </cell>
          <cell r="AG1164">
            <v>0</v>
          </cell>
          <cell r="AH1164">
            <v>2</v>
          </cell>
          <cell r="AI1164" t="str">
            <v>Local &amp; Sports Parks</v>
          </cell>
          <cell r="AJ1164" t="str">
            <v>Structures parks</v>
          </cell>
          <cell r="AK1164">
            <v>25</v>
          </cell>
          <cell r="AO1164">
            <v>1</v>
          </cell>
          <cell r="AX1164">
            <v>133222.43</v>
          </cell>
          <cell r="BD1164">
            <v>3.1E-2</v>
          </cell>
          <cell r="BE1164">
            <v>6.1930000000000041E-2</v>
          </cell>
          <cell r="BF1164">
            <v>9.3787900000000146E-2</v>
          </cell>
          <cell r="BG1164">
            <v>0.12878911280000027</v>
          </cell>
          <cell r="BH1164">
            <v>0.16491036440960039</v>
          </cell>
          <cell r="BI1164">
            <v>0.19869276497747879</v>
          </cell>
          <cell r="BJ1164">
            <v>0.23225616239684821</v>
          </cell>
          <cell r="BK1164">
            <v>0.27045610343115034</v>
          </cell>
          <cell r="BL1164">
            <v>0.31238115484437823</v>
          </cell>
          <cell r="BM1164">
            <v>0.35568973295424255</v>
          </cell>
          <cell r="BN1164">
            <v>0</v>
          </cell>
          <cell r="BO1164">
            <v>0</v>
          </cell>
          <cell r="BP1164">
            <v>0</v>
          </cell>
          <cell r="BQ1164">
            <v>0</v>
          </cell>
          <cell r="BR1164">
            <v>0</v>
          </cell>
          <cell r="BS1164">
            <v>21969.759478832479</v>
          </cell>
          <cell r="BT1164">
            <v>0</v>
          </cell>
          <cell r="BU1164">
            <v>0</v>
          </cell>
          <cell r="BV1164">
            <v>0</v>
          </cell>
          <cell r="BW1164">
            <v>0</v>
          </cell>
          <cell r="BX1164">
            <v>0</v>
          </cell>
          <cell r="BY1164">
            <v>0</v>
          </cell>
          <cell r="BZ1164">
            <v>0</v>
          </cell>
          <cell r="CA1164">
            <v>0</v>
          </cell>
          <cell r="CB1164">
            <v>0</v>
          </cell>
          <cell r="CC1164">
            <v>0</v>
          </cell>
          <cell r="CD1164">
            <v>155192.18947883247</v>
          </cell>
          <cell r="CE1164">
            <v>0</v>
          </cell>
          <cell r="CF1164">
            <v>0</v>
          </cell>
          <cell r="CG1164">
            <v>0</v>
          </cell>
          <cell r="CH1164">
            <v>0</v>
          </cell>
          <cell r="CI1164">
            <v>0</v>
          </cell>
          <cell r="CK1164">
            <v>0</v>
          </cell>
          <cell r="CL1164">
            <v>0</v>
          </cell>
          <cell r="CM1164">
            <v>0</v>
          </cell>
          <cell r="CN1164">
            <v>0</v>
          </cell>
          <cell r="CO1164">
            <v>0</v>
          </cell>
          <cell r="CP1164">
            <v>0</v>
          </cell>
          <cell r="CQ1164">
            <v>0</v>
          </cell>
          <cell r="CR1164">
            <v>0</v>
          </cell>
          <cell r="CS1164">
            <v>0</v>
          </cell>
          <cell r="CT1164">
            <v>0</v>
          </cell>
          <cell r="CU1164">
            <v>0</v>
          </cell>
          <cell r="CW1164">
            <v>0</v>
          </cell>
          <cell r="CX1164">
            <v>0</v>
          </cell>
          <cell r="CY1164">
            <v>0</v>
          </cell>
          <cell r="CZ1164">
            <v>0</v>
          </cell>
          <cell r="DA1164">
            <v>0</v>
          </cell>
          <cell r="DB1164">
            <v>155192.18947883247</v>
          </cell>
          <cell r="DC1164">
            <v>0</v>
          </cell>
          <cell r="DD1164">
            <v>0</v>
          </cell>
          <cell r="DE1164">
            <v>0</v>
          </cell>
          <cell r="DF1164">
            <v>0</v>
          </cell>
          <cell r="DG1164">
            <v>0</v>
          </cell>
          <cell r="DI1164">
            <v>0</v>
          </cell>
          <cell r="DJ1164">
            <v>0</v>
          </cell>
          <cell r="DK1164">
            <v>0</v>
          </cell>
          <cell r="DL1164">
            <v>0</v>
          </cell>
          <cell r="DM1164">
            <v>0</v>
          </cell>
          <cell r="DN1164">
            <v>0</v>
          </cell>
          <cell r="DO1164">
            <v>0</v>
          </cell>
          <cell r="DP1164">
            <v>0</v>
          </cell>
          <cell r="DQ1164">
            <v>0</v>
          </cell>
          <cell r="DR1164">
            <v>0</v>
          </cell>
          <cell r="DS1164">
            <v>0</v>
          </cell>
          <cell r="DU1164" t="str">
            <v>NSCC 12150</v>
          </cell>
          <cell r="DV1164">
            <v>133222.43</v>
          </cell>
          <cell r="DW1164">
            <v>1</v>
          </cell>
          <cell r="DX1164">
            <v>1</v>
          </cell>
          <cell r="DY1164">
            <v>133222.43</v>
          </cell>
          <cell r="DZ1164">
            <v>155192.18947883247</v>
          </cell>
          <cell r="EB1164">
            <v>155192.18947883247</v>
          </cell>
          <cell r="EC1164" t="str">
            <v>Def</v>
          </cell>
          <cell r="ED1164" t="str">
            <v>Local Recreational Facilities</v>
          </cell>
        </row>
        <row r="1165">
          <cell r="D1165" t="str">
            <v>PC2130448</v>
          </cell>
          <cell r="E1165" t="str">
            <v>Narrowneck Reserve Volleyball Court</v>
          </cell>
          <cell r="F1165" t="str">
            <v>Auckland Council</v>
          </cell>
          <cell r="G1165" t="str">
            <v>Parks, sports and recreation</v>
          </cell>
          <cell r="H1165" t="str">
            <v>E171205</v>
          </cell>
          <cell r="I1165" t="str">
            <v>Local and sports parks - north management</v>
          </cell>
          <cell r="J1165" t="str">
            <v>Lifestyle and culture</v>
          </cell>
          <cell r="K1165" t="str">
            <v>Local parks services</v>
          </cell>
          <cell r="L1165" t="str">
            <v>Local parks</v>
          </cell>
          <cell r="M1165" t="str">
            <v>Local activities</v>
          </cell>
          <cell r="N1165" t="str">
            <v>Local parks services</v>
          </cell>
          <cell r="O1165" t="str">
            <v>Local parks</v>
          </cell>
          <cell r="P1165" t="str">
            <v>Lifestyle and culture</v>
          </cell>
          <cell r="Q1165" t="str">
            <v>Local parks services</v>
          </cell>
          <cell r="R1165" t="str">
            <v>Local parks</v>
          </cell>
          <cell r="S1165" t="str">
            <v>A1241205</v>
          </cell>
          <cell r="T1165" t="str">
            <v>A1241205</v>
          </cell>
          <cell r="U1165" t="str">
            <v>Local parks</v>
          </cell>
          <cell r="V1165" t="str">
            <v>L105</v>
          </cell>
          <cell r="W1165" t="str">
            <v>Devonport-Takapuna</v>
          </cell>
          <cell r="X1165" t="str">
            <v>FY12 - Only</v>
          </cell>
          <cell r="Y1165" t="str">
            <v>Expense</v>
          </cell>
          <cell r="Z1165">
            <v>20110701</v>
          </cell>
          <cell r="AA1165">
            <v>20120630</v>
          </cell>
          <cell r="AB1165">
            <v>2</v>
          </cell>
          <cell r="AC1165" t="str">
            <v>Discrete</v>
          </cell>
          <cell r="AD1165">
            <v>0</v>
          </cell>
          <cell r="AE1165">
            <v>0</v>
          </cell>
          <cell r="AF1165">
            <v>1</v>
          </cell>
          <cell r="AG1165">
            <v>0</v>
          </cell>
          <cell r="AH1165">
            <v>2</v>
          </cell>
          <cell r="AI1165" t="str">
            <v>Local &amp; Sports Parks</v>
          </cell>
          <cell r="AJ1165" t="str">
            <v>Structures parks</v>
          </cell>
          <cell r="AK1165">
            <v>25</v>
          </cell>
          <cell r="AO1165">
            <v>1</v>
          </cell>
          <cell r="AS1165">
            <v>28197.88</v>
          </cell>
          <cell r="BD1165">
            <v>3.1E-2</v>
          </cell>
          <cell r="BE1165">
            <v>6.1930000000000041E-2</v>
          </cell>
          <cell r="BF1165">
            <v>9.3787900000000146E-2</v>
          </cell>
          <cell r="BG1165">
            <v>0.12878911280000027</v>
          </cell>
          <cell r="BH1165">
            <v>0.16491036440960039</v>
          </cell>
          <cell r="BI1165">
            <v>0.19869276497747879</v>
          </cell>
          <cell r="BJ1165">
            <v>0.23225616239684821</v>
          </cell>
          <cell r="BK1165">
            <v>0.27045610343115034</v>
          </cell>
          <cell r="BL1165">
            <v>0.31238115484437823</v>
          </cell>
          <cell r="BM1165">
            <v>0.35568973295424255</v>
          </cell>
          <cell r="BN1165">
            <v>0</v>
          </cell>
          <cell r="BO1165">
            <v>0</v>
          </cell>
          <cell r="BP1165">
            <v>0</v>
          </cell>
          <cell r="BQ1165">
            <v>0</v>
          </cell>
          <cell r="BR1165">
            <v>0</v>
          </cell>
          <cell r="BS1165">
            <v>0</v>
          </cell>
          <cell r="BT1165">
            <v>0</v>
          </cell>
          <cell r="BU1165">
            <v>0</v>
          </cell>
          <cell r="BV1165">
            <v>0</v>
          </cell>
          <cell r="BW1165">
            <v>0</v>
          </cell>
          <cell r="BX1165">
            <v>0</v>
          </cell>
          <cell r="BY1165">
            <v>28197.88</v>
          </cell>
          <cell r="BZ1165">
            <v>0</v>
          </cell>
          <cell r="CA1165">
            <v>0</v>
          </cell>
          <cell r="CB1165">
            <v>0</v>
          </cell>
          <cell r="CC1165">
            <v>0</v>
          </cell>
          <cell r="CD1165">
            <v>0</v>
          </cell>
          <cell r="CE1165">
            <v>0</v>
          </cell>
          <cell r="CF1165">
            <v>0</v>
          </cell>
          <cell r="CG1165">
            <v>0</v>
          </cell>
          <cell r="CH1165">
            <v>0</v>
          </cell>
          <cell r="CI1165">
            <v>0</v>
          </cell>
          <cell r="CK1165">
            <v>0</v>
          </cell>
          <cell r="CL1165">
            <v>0</v>
          </cell>
          <cell r="CM1165">
            <v>0</v>
          </cell>
          <cell r="CN1165">
            <v>0</v>
          </cell>
          <cell r="CO1165">
            <v>0</v>
          </cell>
          <cell r="CP1165">
            <v>0</v>
          </cell>
          <cell r="CQ1165">
            <v>0</v>
          </cell>
          <cell r="CR1165">
            <v>0</v>
          </cell>
          <cell r="CS1165">
            <v>0</v>
          </cell>
          <cell r="CT1165">
            <v>0</v>
          </cell>
          <cell r="CU1165">
            <v>0</v>
          </cell>
          <cell r="CW1165">
            <v>28197.88</v>
          </cell>
          <cell r="CX1165">
            <v>0</v>
          </cell>
          <cell r="CY1165">
            <v>0</v>
          </cell>
          <cell r="CZ1165">
            <v>0</v>
          </cell>
          <cell r="DA1165">
            <v>0</v>
          </cell>
          <cell r="DB1165">
            <v>0</v>
          </cell>
          <cell r="DC1165">
            <v>0</v>
          </cell>
          <cell r="DD1165">
            <v>0</v>
          </cell>
          <cell r="DE1165">
            <v>0</v>
          </cell>
          <cell r="DF1165">
            <v>0</v>
          </cell>
          <cell r="DG1165">
            <v>0</v>
          </cell>
          <cell r="DI1165">
            <v>0</v>
          </cell>
          <cell r="DJ1165">
            <v>0</v>
          </cell>
          <cell r="DK1165">
            <v>0</v>
          </cell>
          <cell r="DL1165">
            <v>0</v>
          </cell>
          <cell r="DM1165">
            <v>0</v>
          </cell>
          <cell r="DN1165">
            <v>0</v>
          </cell>
          <cell r="DO1165">
            <v>0</v>
          </cell>
          <cell r="DP1165">
            <v>0</v>
          </cell>
          <cell r="DQ1165">
            <v>0</v>
          </cell>
          <cell r="DR1165">
            <v>0</v>
          </cell>
          <cell r="DS1165">
            <v>0</v>
          </cell>
          <cell r="DU1165" t="str">
            <v>NSCC 12153</v>
          </cell>
          <cell r="DV1165">
            <v>0</v>
          </cell>
          <cell r="DW1165">
            <v>0</v>
          </cell>
          <cell r="DX1165">
            <v>1</v>
          </cell>
          <cell r="DY1165">
            <v>0</v>
          </cell>
          <cell r="DZ1165">
            <v>0</v>
          </cell>
          <cell r="EB1165">
            <v>0</v>
          </cell>
          <cell r="EC1165" t="str">
            <v>Def</v>
          </cell>
          <cell r="ED1165" t="str">
            <v>Local Recreational Facilities</v>
          </cell>
        </row>
        <row r="1166">
          <cell r="D1166" t="str">
            <v>PC2130449</v>
          </cell>
          <cell r="E1166" t="str">
            <v>Birkenhead War Memorial Volleyball Court</v>
          </cell>
          <cell r="F1166" t="str">
            <v>Auckland Council</v>
          </cell>
          <cell r="G1166" t="str">
            <v>Parks, sports and recreation</v>
          </cell>
          <cell r="H1166" t="str">
            <v>E171205</v>
          </cell>
          <cell r="I1166" t="str">
            <v>Local and sports parks - north management</v>
          </cell>
          <cell r="J1166" t="str">
            <v>Lifestyle and culture</v>
          </cell>
          <cell r="K1166" t="str">
            <v>Local parks services</v>
          </cell>
          <cell r="L1166" t="str">
            <v>Local parks</v>
          </cell>
          <cell r="M1166" t="str">
            <v>Local activities</v>
          </cell>
          <cell r="N1166" t="str">
            <v>Local parks services</v>
          </cell>
          <cell r="O1166" t="str">
            <v>Local parks</v>
          </cell>
          <cell r="P1166" t="str">
            <v>Lifestyle and culture</v>
          </cell>
          <cell r="Q1166" t="str">
            <v>Local parks services</v>
          </cell>
          <cell r="R1166" t="str">
            <v>Local parks</v>
          </cell>
          <cell r="S1166" t="str">
            <v>A1241205</v>
          </cell>
          <cell r="T1166" t="str">
            <v>A1241205</v>
          </cell>
          <cell r="U1166" t="str">
            <v>Local parks</v>
          </cell>
          <cell r="V1166" t="str">
            <v>L135</v>
          </cell>
          <cell r="W1166" t="str">
            <v>Kaipatiki</v>
          </cell>
          <cell r="X1166" t="str">
            <v>PL40810</v>
          </cell>
          <cell r="Y1166" t="str">
            <v>Expense</v>
          </cell>
          <cell r="Z1166">
            <v>20130701</v>
          </cell>
          <cell r="AA1166">
            <v>20140630</v>
          </cell>
          <cell r="AB1166">
            <v>2</v>
          </cell>
          <cell r="AC1166" t="str">
            <v>Discrete</v>
          </cell>
          <cell r="AD1166">
            <v>0</v>
          </cell>
          <cell r="AE1166">
            <v>0</v>
          </cell>
          <cell r="AF1166">
            <v>1</v>
          </cell>
          <cell r="AG1166">
            <v>0</v>
          </cell>
          <cell r="AH1166">
            <v>2</v>
          </cell>
          <cell r="AI1166" t="str">
            <v>Local &amp; Sports Parks</v>
          </cell>
          <cell r="AJ1166" t="str">
            <v>Structures parks</v>
          </cell>
          <cell r="AK1166">
            <v>25</v>
          </cell>
          <cell r="AO1166">
            <v>1</v>
          </cell>
          <cell r="AT1166">
            <v>0</v>
          </cell>
          <cell r="AU1166">
            <v>37007.03</v>
          </cell>
          <cell r="BD1166">
            <v>3.1E-2</v>
          </cell>
          <cell r="BE1166">
            <v>6.1930000000000041E-2</v>
          </cell>
          <cell r="BF1166">
            <v>9.3787900000000146E-2</v>
          </cell>
          <cell r="BG1166">
            <v>0.12878911280000027</v>
          </cell>
          <cell r="BH1166">
            <v>0.16491036440960039</v>
          </cell>
          <cell r="BI1166">
            <v>0.19869276497747879</v>
          </cell>
          <cell r="BJ1166">
            <v>0.23225616239684821</v>
          </cell>
          <cell r="BK1166">
            <v>0.27045610343115034</v>
          </cell>
          <cell r="BL1166">
            <v>0.31238115484437823</v>
          </cell>
          <cell r="BM1166">
            <v>0.35568973295424255</v>
          </cell>
          <cell r="BN1166">
            <v>0</v>
          </cell>
          <cell r="BO1166">
            <v>0</v>
          </cell>
          <cell r="BP1166">
            <v>2291.8453679000013</v>
          </cell>
          <cell r="BQ1166">
            <v>0</v>
          </cell>
          <cell r="BR1166">
            <v>0</v>
          </cell>
          <cell r="BS1166">
            <v>0</v>
          </cell>
          <cell r="BT1166">
            <v>0</v>
          </cell>
          <cell r="BU1166">
            <v>0</v>
          </cell>
          <cell r="BV1166">
            <v>0</v>
          </cell>
          <cell r="BW1166">
            <v>0</v>
          </cell>
          <cell r="BX1166">
            <v>0</v>
          </cell>
          <cell r="BY1166">
            <v>0</v>
          </cell>
          <cell r="BZ1166">
            <v>0</v>
          </cell>
          <cell r="CA1166">
            <v>39298.8753679</v>
          </cell>
          <cell r="CB1166">
            <v>0</v>
          </cell>
          <cell r="CC1166">
            <v>0</v>
          </cell>
          <cell r="CD1166">
            <v>0</v>
          </cell>
          <cell r="CE1166">
            <v>0</v>
          </cell>
          <cell r="CF1166">
            <v>0</v>
          </cell>
          <cell r="CG1166">
            <v>0</v>
          </cell>
          <cell r="CH1166">
            <v>0</v>
          </cell>
          <cell r="CI1166">
            <v>0</v>
          </cell>
          <cell r="CK1166">
            <v>0</v>
          </cell>
          <cell r="CL1166">
            <v>0</v>
          </cell>
          <cell r="CM1166">
            <v>0</v>
          </cell>
          <cell r="CN1166">
            <v>0</v>
          </cell>
          <cell r="CO1166">
            <v>0</v>
          </cell>
          <cell r="CP1166">
            <v>0</v>
          </cell>
          <cell r="CQ1166">
            <v>0</v>
          </cell>
          <cell r="CR1166">
            <v>0</v>
          </cell>
          <cell r="CS1166">
            <v>0</v>
          </cell>
          <cell r="CT1166">
            <v>0</v>
          </cell>
          <cell r="CU1166">
            <v>0</v>
          </cell>
          <cell r="CW1166">
            <v>0</v>
          </cell>
          <cell r="CX1166">
            <v>0</v>
          </cell>
          <cell r="CY1166">
            <v>39298.8753679</v>
          </cell>
          <cell r="CZ1166">
            <v>0</v>
          </cell>
          <cell r="DA1166">
            <v>0</v>
          </cell>
          <cell r="DB1166">
            <v>0</v>
          </cell>
          <cell r="DC1166">
            <v>0</v>
          </cell>
          <cell r="DD1166">
            <v>0</v>
          </cell>
          <cell r="DE1166">
            <v>0</v>
          </cell>
          <cell r="DF1166">
            <v>0</v>
          </cell>
          <cell r="DG1166">
            <v>0</v>
          </cell>
          <cell r="DI1166">
            <v>0</v>
          </cell>
          <cell r="DJ1166">
            <v>0</v>
          </cell>
          <cell r="DK1166">
            <v>0</v>
          </cell>
          <cell r="DL1166">
            <v>0</v>
          </cell>
          <cell r="DM1166">
            <v>0</v>
          </cell>
          <cell r="DN1166">
            <v>0</v>
          </cell>
          <cell r="DO1166">
            <v>0</v>
          </cell>
          <cell r="DP1166">
            <v>0</v>
          </cell>
          <cell r="DQ1166">
            <v>0</v>
          </cell>
          <cell r="DR1166">
            <v>0</v>
          </cell>
          <cell r="DS1166">
            <v>0</v>
          </cell>
          <cell r="DU1166" t="str">
            <v>NSCC 12154</v>
          </cell>
          <cell r="DV1166">
            <v>37007.03</v>
          </cell>
          <cell r="DW1166">
            <v>1</v>
          </cell>
          <cell r="DX1166">
            <v>1</v>
          </cell>
          <cell r="DY1166">
            <v>37007.03</v>
          </cell>
          <cell r="DZ1166">
            <v>39298.8753679</v>
          </cell>
          <cell r="EB1166">
            <v>39298.8753679</v>
          </cell>
          <cell r="EC1166" t="str">
            <v>Def</v>
          </cell>
          <cell r="ED1166" t="str">
            <v>Local Recreational Facilities</v>
          </cell>
        </row>
        <row r="1167">
          <cell r="D1167" t="str">
            <v>PC2130450</v>
          </cell>
          <cell r="E1167" t="str">
            <v>Hooten Reserve Courts</v>
          </cell>
          <cell r="F1167" t="str">
            <v>Auckland Council</v>
          </cell>
          <cell r="G1167" t="str">
            <v>Parks, sports and recreation</v>
          </cell>
          <cell r="H1167" t="str">
            <v>E171205</v>
          </cell>
          <cell r="I1167" t="str">
            <v>Local and sports parks - north management</v>
          </cell>
          <cell r="J1167" t="str">
            <v>Lifestyle and culture</v>
          </cell>
          <cell r="K1167" t="str">
            <v>Local parks services</v>
          </cell>
          <cell r="L1167" t="str">
            <v>Local parks</v>
          </cell>
          <cell r="M1167" t="str">
            <v>Local activities</v>
          </cell>
          <cell r="N1167" t="str">
            <v>Local parks services</v>
          </cell>
          <cell r="O1167" t="str">
            <v>Local parks</v>
          </cell>
          <cell r="P1167" t="str">
            <v>Lifestyle and culture</v>
          </cell>
          <cell r="Q1167" t="str">
            <v>Local parks services</v>
          </cell>
          <cell r="R1167" t="str">
            <v>Local parks</v>
          </cell>
          <cell r="S1167" t="str">
            <v>A1241205</v>
          </cell>
          <cell r="T1167" t="str">
            <v>A1241205</v>
          </cell>
          <cell r="U1167" t="str">
            <v>Local parks</v>
          </cell>
          <cell r="V1167" t="str">
            <v>L180</v>
          </cell>
          <cell r="W1167" t="str">
            <v>Upper Harbour</v>
          </cell>
          <cell r="X1167" t="str">
            <v>PL40810</v>
          </cell>
          <cell r="Y1167" t="str">
            <v>Expense</v>
          </cell>
          <cell r="Z1167">
            <v>20200701</v>
          </cell>
          <cell r="AA1167">
            <v>20210630</v>
          </cell>
          <cell r="AB1167">
            <v>2</v>
          </cell>
          <cell r="AC1167" t="str">
            <v>Discrete</v>
          </cell>
          <cell r="AD1167">
            <v>0</v>
          </cell>
          <cell r="AE1167">
            <v>0</v>
          </cell>
          <cell r="AF1167">
            <v>1</v>
          </cell>
          <cell r="AG1167">
            <v>0</v>
          </cell>
          <cell r="AH1167">
            <v>2</v>
          </cell>
          <cell r="AI1167" t="str">
            <v>Local &amp; Sports Parks</v>
          </cell>
          <cell r="AJ1167" t="str">
            <v>Structures parks</v>
          </cell>
          <cell r="AK1167">
            <v>25</v>
          </cell>
          <cell r="AO1167">
            <v>1</v>
          </cell>
          <cell r="AX1167">
            <v>0</v>
          </cell>
          <cell r="BB1167">
            <v>41708.129999999997</v>
          </cell>
          <cell r="BD1167">
            <v>3.1E-2</v>
          </cell>
          <cell r="BE1167">
            <v>6.1930000000000041E-2</v>
          </cell>
          <cell r="BF1167">
            <v>9.3787900000000146E-2</v>
          </cell>
          <cell r="BG1167">
            <v>0.12878911280000027</v>
          </cell>
          <cell r="BH1167">
            <v>0.16491036440960039</v>
          </cell>
          <cell r="BI1167">
            <v>0.19869276497747879</v>
          </cell>
          <cell r="BJ1167">
            <v>0.23225616239684821</v>
          </cell>
          <cell r="BK1167">
            <v>0.27045610343115034</v>
          </cell>
          <cell r="BL1167">
            <v>0.31238115484437823</v>
          </cell>
          <cell r="BM1167">
            <v>0.35568973295424255</v>
          </cell>
          <cell r="BN1167">
            <v>0</v>
          </cell>
          <cell r="BO1167">
            <v>0</v>
          </cell>
          <cell r="BP1167">
            <v>0</v>
          </cell>
          <cell r="BQ1167">
            <v>0</v>
          </cell>
          <cell r="BR1167">
            <v>0</v>
          </cell>
          <cell r="BS1167">
            <v>0</v>
          </cell>
          <cell r="BT1167">
            <v>0</v>
          </cell>
          <cell r="BU1167">
            <v>0</v>
          </cell>
          <cell r="BV1167">
            <v>0</v>
          </cell>
          <cell r="BW1167">
            <v>13028.833815799457</v>
          </cell>
          <cell r="BX1167">
            <v>0</v>
          </cell>
          <cell r="BY1167">
            <v>0</v>
          </cell>
          <cell r="BZ1167">
            <v>0</v>
          </cell>
          <cell r="CA1167">
            <v>0</v>
          </cell>
          <cell r="CB1167">
            <v>0</v>
          </cell>
          <cell r="CC1167">
            <v>0</v>
          </cell>
          <cell r="CD1167">
            <v>0</v>
          </cell>
          <cell r="CE1167">
            <v>0</v>
          </cell>
          <cell r="CF1167">
            <v>0</v>
          </cell>
          <cell r="CG1167">
            <v>0</v>
          </cell>
          <cell r="CH1167">
            <v>54736.963815799456</v>
          </cell>
          <cell r="CI1167">
            <v>0</v>
          </cell>
          <cell r="CK1167">
            <v>0</v>
          </cell>
          <cell r="CL1167">
            <v>0</v>
          </cell>
          <cell r="CM1167">
            <v>0</v>
          </cell>
          <cell r="CN1167">
            <v>0</v>
          </cell>
          <cell r="CO1167">
            <v>0</v>
          </cell>
          <cell r="CP1167">
            <v>0</v>
          </cell>
          <cell r="CQ1167">
            <v>0</v>
          </cell>
          <cell r="CR1167">
            <v>0</v>
          </cell>
          <cell r="CS1167">
            <v>0</v>
          </cell>
          <cell r="CT1167">
            <v>0</v>
          </cell>
          <cell r="CU1167">
            <v>0</v>
          </cell>
          <cell r="CW1167">
            <v>0</v>
          </cell>
          <cell r="CX1167">
            <v>0</v>
          </cell>
          <cell r="CY1167">
            <v>0</v>
          </cell>
          <cell r="CZ1167">
            <v>0</v>
          </cell>
          <cell r="DA1167">
            <v>0</v>
          </cell>
          <cell r="DB1167">
            <v>0</v>
          </cell>
          <cell r="DC1167">
            <v>0</v>
          </cell>
          <cell r="DD1167">
            <v>0</v>
          </cell>
          <cell r="DE1167">
            <v>0</v>
          </cell>
          <cell r="DF1167">
            <v>54736.963815799456</v>
          </cell>
          <cell r="DG1167">
            <v>0</v>
          </cell>
          <cell r="DI1167">
            <v>0</v>
          </cell>
          <cell r="DJ1167">
            <v>0</v>
          </cell>
          <cell r="DK1167">
            <v>0</v>
          </cell>
          <cell r="DL1167">
            <v>0</v>
          </cell>
          <cell r="DM1167">
            <v>0</v>
          </cell>
          <cell r="DN1167">
            <v>0</v>
          </cell>
          <cell r="DO1167">
            <v>0</v>
          </cell>
          <cell r="DP1167">
            <v>0</v>
          </cell>
          <cell r="DQ1167">
            <v>0</v>
          </cell>
          <cell r="DR1167">
            <v>0</v>
          </cell>
          <cell r="DS1167">
            <v>0</v>
          </cell>
          <cell r="DU1167" t="str">
            <v>NSCC 12155</v>
          </cell>
          <cell r="DV1167">
            <v>41708.129999999997</v>
          </cell>
          <cell r="DW1167">
            <v>1</v>
          </cell>
          <cell r="DX1167">
            <v>1</v>
          </cell>
          <cell r="DY1167">
            <v>41708.129999999997</v>
          </cell>
          <cell r="DZ1167">
            <v>54736.963815799456</v>
          </cell>
          <cell r="EB1167">
            <v>54736.963815799456</v>
          </cell>
          <cell r="EC1167" t="str">
            <v>Def</v>
          </cell>
          <cell r="ED1167" t="str">
            <v>Local Recreational Facilities</v>
          </cell>
        </row>
        <row r="1168">
          <cell r="D1168" t="str">
            <v>PC2130451</v>
          </cell>
          <cell r="E1168" t="str">
            <v>Sherwood Reserve Volleyball Court</v>
          </cell>
          <cell r="F1168" t="str">
            <v>Auckland Council</v>
          </cell>
          <cell r="G1168" t="str">
            <v>Parks, sports and recreation</v>
          </cell>
          <cell r="H1168" t="str">
            <v>E171205</v>
          </cell>
          <cell r="I1168" t="str">
            <v>Local and sports parks - north management</v>
          </cell>
          <cell r="J1168" t="str">
            <v>Lifestyle and culture</v>
          </cell>
          <cell r="K1168" t="str">
            <v>Local parks services</v>
          </cell>
          <cell r="L1168" t="str">
            <v>Local parks</v>
          </cell>
          <cell r="M1168" t="str">
            <v>Local activities</v>
          </cell>
          <cell r="N1168" t="str">
            <v>Local parks services</v>
          </cell>
          <cell r="O1168" t="str">
            <v>Local parks</v>
          </cell>
          <cell r="P1168" t="str">
            <v>Lifestyle and culture</v>
          </cell>
          <cell r="Q1168" t="str">
            <v>Local parks services</v>
          </cell>
          <cell r="R1168" t="str">
            <v>Local parks</v>
          </cell>
          <cell r="S1168" t="str">
            <v>A1241205</v>
          </cell>
          <cell r="T1168" t="str">
            <v>A1241205</v>
          </cell>
          <cell r="U1168" t="str">
            <v>Local parks</v>
          </cell>
          <cell r="V1168" t="str">
            <v>L125</v>
          </cell>
          <cell r="W1168" t="str">
            <v>Hibiscus and Bays</v>
          </cell>
          <cell r="X1168" t="str">
            <v>PL40810</v>
          </cell>
          <cell r="Y1168" t="str">
            <v>Expense</v>
          </cell>
          <cell r="Z1168">
            <v>20180701</v>
          </cell>
          <cell r="AA1168">
            <v>20190630</v>
          </cell>
          <cell r="AB1168">
            <v>2</v>
          </cell>
          <cell r="AC1168" t="str">
            <v>Discrete</v>
          </cell>
          <cell r="AD1168">
            <v>0</v>
          </cell>
          <cell r="AE1168">
            <v>0</v>
          </cell>
          <cell r="AF1168">
            <v>1</v>
          </cell>
          <cell r="AG1168">
            <v>0</v>
          </cell>
          <cell r="AH1168">
            <v>2</v>
          </cell>
          <cell r="AI1168" t="str">
            <v>Local &amp; Sports Parks</v>
          </cell>
          <cell r="AJ1168" t="str">
            <v>Structures parks</v>
          </cell>
          <cell r="AK1168">
            <v>25</v>
          </cell>
          <cell r="AO1168">
            <v>1</v>
          </cell>
          <cell r="AZ1168">
            <v>33162.9</v>
          </cell>
          <cell r="BD1168">
            <v>3.1E-2</v>
          </cell>
          <cell r="BE1168">
            <v>6.1930000000000041E-2</v>
          </cell>
          <cell r="BF1168">
            <v>9.3787900000000146E-2</v>
          </cell>
          <cell r="BG1168">
            <v>0.12878911280000027</v>
          </cell>
          <cell r="BH1168">
            <v>0.16491036440960039</v>
          </cell>
          <cell r="BI1168">
            <v>0.19869276497747879</v>
          </cell>
          <cell r="BJ1168">
            <v>0.23225616239684821</v>
          </cell>
          <cell r="BK1168">
            <v>0.27045610343115034</v>
          </cell>
          <cell r="BL1168">
            <v>0.31238115484437823</v>
          </cell>
          <cell r="BM1168">
            <v>0.35568973295424255</v>
          </cell>
          <cell r="BN1168">
            <v>0</v>
          </cell>
          <cell r="BO1168">
            <v>0</v>
          </cell>
          <cell r="BP1168">
            <v>0</v>
          </cell>
          <cell r="BQ1168">
            <v>0</v>
          </cell>
          <cell r="BR1168">
            <v>0</v>
          </cell>
          <cell r="BS1168">
            <v>0</v>
          </cell>
          <cell r="BT1168">
            <v>0</v>
          </cell>
          <cell r="BU1168">
            <v>7702.2878879504378</v>
          </cell>
          <cell r="BV1168">
            <v>0</v>
          </cell>
          <cell r="BW1168">
            <v>0</v>
          </cell>
          <cell r="BX1168">
            <v>0</v>
          </cell>
          <cell r="BY1168">
            <v>0</v>
          </cell>
          <cell r="BZ1168">
            <v>0</v>
          </cell>
          <cell r="CA1168">
            <v>0</v>
          </cell>
          <cell r="CB1168">
            <v>0</v>
          </cell>
          <cell r="CC1168">
            <v>0</v>
          </cell>
          <cell r="CD1168">
            <v>0</v>
          </cell>
          <cell r="CE1168">
            <v>0</v>
          </cell>
          <cell r="CF1168">
            <v>40865.187887950437</v>
          </cell>
          <cell r="CG1168">
            <v>0</v>
          </cell>
          <cell r="CH1168">
            <v>0</v>
          </cell>
          <cell r="CI1168">
            <v>0</v>
          </cell>
          <cell r="CK1168">
            <v>0</v>
          </cell>
          <cell r="CL1168">
            <v>0</v>
          </cell>
          <cell r="CM1168">
            <v>0</v>
          </cell>
          <cell r="CN1168">
            <v>0</v>
          </cell>
          <cell r="CO1168">
            <v>0</v>
          </cell>
          <cell r="CP1168">
            <v>0</v>
          </cell>
          <cell r="CQ1168">
            <v>0</v>
          </cell>
          <cell r="CR1168">
            <v>0</v>
          </cell>
          <cell r="CS1168">
            <v>0</v>
          </cell>
          <cell r="CT1168">
            <v>0</v>
          </cell>
          <cell r="CU1168">
            <v>0</v>
          </cell>
          <cell r="CW1168">
            <v>0</v>
          </cell>
          <cell r="CX1168">
            <v>0</v>
          </cell>
          <cell r="CY1168">
            <v>0</v>
          </cell>
          <cell r="CZ1168">
            <v>0</v>
          </cell>
          <cell r="DA1168">
            <v>0</v>
          </cell>
          <cell r="DB1168">
            <v>0</v>
          </cell>
          <cell r="DC1168">
            <v>0</v>
          </cell>
          <cell r="DD1168">
            <v>40865.187887950437</v>
          </cell>
          <cell r="DE1168">
            <v>0</v>
          </cell>
          <cell r="DF1168">
            <v>0</v>
          </cell>
          <cell r="DG1168">
            <v>0</v>
          </cell>
          <cell r="DI1168">
            <v>0</v>
          </cell>
          <cell r="DJ1168">
            <v>0</v>
          </cell>
          <cell r="DK1168">
            <v>0</v>
          </cell>
          <cell r="DL1168">
            <v>0</v>
          </cell>
          <cell r="DM1168">
            <v>0</v>
          </cell>
          <cell r="DN1168">
            <v>0</v>
          </cell>
          <cell r="DO1168">
            <v>0</v>
          </cell>
          <cell r="DP1168">
            <v>0</v>
          </cell>
          <cell r="DQ1168">
            <v>0</v>
          </cell>
          <cell r="DR1168">
            <v>0</v>
          </cell>
          <cell r="DS1168">
            <v>0</v>
          </cell>
          <cell r="DU1168" t="str">
            <v>NSCC 12156</v>
          </cell>
          <cell r="DV1168">
            <v>33162.9</v>
          </cell>
          <cell r="DW1168">
            <v>1</v>
          </cell>
          <cell r="DX1168">
            <v>1</v>
          </cell>
          <cell r="DY1168">
            <v>33162.9</v>
          </cell>
          <cell r="DZ1168">
            <v>40865.187887950437</v>
          </cell>
          <cell r="EB1168">
            <v>40865.187887950437</v>
          </cell>
          <cell r="EC1168" t="str">
            <v>Def</v>
          </cell>
          <cell r="ED1168" t="str">
            <v>Local Recreational Facilities</v>
          </cell>
        </row>
        <row r="1169">
          <cell r="D1169" t="str">
            <v>PC2130452</v>
          </cell>
          <cell r="E1169" t="str">
            <v>Greenslade Reserve Sportsfield Upgrade</v>
          </cell>
          <cell r="F1169" t="str">
            <v>Auckland Council</v>
          </cell>
          <cell r="G1169" t="str">
            <v>Parks, sports and recreation</v>
          </cell>
          <cell r="H1169" t="str">
            <v>E171205</v>
          </cell>
          <cell r="I1169" t="str">
            <v>Local and sports parks - north management</v>
          </cell>
          <cell r="J1169" t="str">
            <v>Lifestyle and culture</v>
          </cell>
          <cell r="K1169" t="str">
            <v>Local parks services</v>
          </cell>
          <cell r="L1169" t="str">
            <v>Local parks</v>
          </cell>
          <cell r="M1169" t="str">
            <v>Local activities</v>
          </cell>
          <cell r="N1169" t="str">
            <v>Local parks services</v>
          </cell>
          <cell r="O1169" t="str">
            <v>Local parks</v>
          </cell>
          <cell r="P1169" t="str">
            <v>Lifestyle and culture</v>
          </cell>
          <cell r="Q1169" t="str">
            <v>Local parks services</v>
          </cell>
          <cell r="R1169" t="str">
            <v>Local parks</v>
          </cell>
          <cell r="S1169" t="str">
            <v>A1241205</v>
          </cell>
          <cell r="T1169" t="str">
            <v>A1241205</v>
          </cell>
          <cell r="U1169" t="str">
            <v>Local parks</v>
          </cell>
          <cell r="V1169" t="str">
            <v>L135</v>
          </cell>
          <cell r="W1169" t="str">
            <v>Kaipatiki</v>
          </cell>
          <cell r="X1169" t="str">
            <v>PL40810</v>
          </cell>
          <cell r="Y1169" t="str">
            <v>Expense</v>
          </cell>
          <cell r="Z1169">
            <v>20160701</v>
          </cell>
          <cell r="AA1169">
            <v>20170630</v>
          </cell>
          <cell r="AB1169">
            <v>2</v>
          </cell>
          <cell r="AC1169" t="str">
            <v>Discrete</v>
          </cell>
          <cell r="AD1169">
            <v>0</v>
          </cell>
          <cell r="AE1169">
            <v>0</v>
          </cell>
          <cell r="AF1169">
            <v>1</v>
          </cell>
          <cell r="AG1169">
            <v>0</v>
          </cell>
          <cell r="AH1169">
            <v>2</v>
          </cell>
          <cell r="AI1169" t="str">
            <v>Local &amp; Sports Parks</v>
          </cell>
          <cell r="AJ1169" t="str">
            <v>Structures parks</v>
          </cell>
          <cell r="AK1169">
            <v>25</v>
          </cell>
          <cell r="AO1169">
            <v>1</v>
          </cell>
          <cell r="AW1169">
            <v>0</v>
          </cell>
          <cell r="AX1169">
            <v>471195.48</v>
          </cell>
          <cell r="BD1169">
            <v>3.1E-2</v>
          </cell>
          <cell r="BE1169">
            <v>6.1930000000000041E-2</v>
          </cell>
          <cell r="BF1169">
            <v>9.3787900000000146E-2</v>
          </cell>
          <cell r="BG1169">
            <v>0.12878911280000027</v>
          </cell>
          <cell r="BH1169">
            <v>0.16491036440960039</v>
          </cell>
          <cell r="BI1169">
            <v>0.19869276497747879</v>
          </cell>
          <cell r="BJ1169">
            <v>0.23225616239684821</v>
          </cell>
          <cell r="BK1169">
            <v>0.27045610343115034</v>
          </cell>
          <cell r="BL1169">
            <v>0.31238115484437823</v>
          </cell>
          <cell r="BM1169">
            <v>0.35568973295424255</v>
          </cell>
          <cell r="BN1169">
            <v>0</v>
          </cell>
          <cell r="BO1169">
            <v>0</v>
          </cell>
          <cell r="BP1169">
            <v>0</v>
          </cell>
          <cell r="BQ1169">
            <v>0</v>
          </cell>
          <cell r="BR1169">
            <v>0</v>
          </cell>
          <cell r="BS1169">
            <v>77705.018314956571</v>
          </cell>
          <cell r="BT1169">
            <v>0</v>
          </cell>
          <cell r="BU1169">
            <v>0</v>
          </cell>
          <cell r="BV1169">
            <v>0</v>
          </cell>
          <cell r="BW1169">
            <v>0</v>
          </cell>
          <cell r="BX1169">
            <v>0</v>
          </cell>
          <cell r="BY1169">
            <v>0</v>
          </cell>
          <cell r="BZ1169">
            <v>0</v>
          </cell>
          <cell r="CA1169">
            <v>0</v>
          </cell>
          <cell r="CB1169">
            <v>0</v>
          </cell>
          <cell r="CC1169">
            <v>0</v>
          </cell>
          <cell r="CD1169">
            <v>548900.49831495655</v>
          </cell>
          <cell r="CE1169">
            <v>0</v>
          </cell>
          <cell r="CF1169">
            <v>0</v>
          </cell>
          <cell r="CG1169">
            <v>0</v>
          </cell>
          <cell r="CH1169">
            <v>0</v>
          </cell>
          <cell r="CI1169">
            <v>0</v>
          </cell>
          <cell r="CK1169">
            <v>0</v>
          </cell>
          <cell r="CL1169">
            <v>0</v>
          </cell>
          <cell r="CM1169">
            <v>0</v>
          </cell>
          <cell r="CN1169">
            <v>0</v>
          </cell>
          <cell r="CO1169">
            <v>0</v>
          </cell>
          <cell r="CP1169">
            <v>0</v>
          </cell>
          <cell r="CQ1169">
            <v>0</v>
          </cell>
          <cell r="CR1169">
            <v>0</v>
          </cell>
          <cell r="CS1169">
            <v>0</v>
          </cell>
          <cell r="CT1169">
            <v>0</v>
          </cell>
          <cell r="CU1169">
            <v>0</v>
          </cell>
          <cell r="CW1169">
            <v>0</v>
          </cell>
          <cell r="CX1169">
            <v>0</v>
          </cell>
          <cell r="CY1169">
            <v>0</v>
          </cell>
          <cell r="CZ1169">
            <v>0</v>
          </cell>
          <cell r="DA1169">
            <v>0</v>
          </cell>
          <cell r="DB1169">
            <v>548900.49831495655</v>
          </cell>
          <cell r="DC1169">
            <v>0</v>
          </cell>
          <cell r="DD1169">
            <v>0</v>
          </cell>
          <cell r="DE1169">
            <v>0</v>
          </cell>
          <cell r="DF1169">
            <v>0</v>
          </cell>
          <cell r="DG1169">
            <v>0</v>
          </cell>
          <cell r="DI1169">
            <v>0</v>
          </cell>
          <cell r="DJ1169">
            <v>0</v>
          </cell>
          <cell r="DK1169">
            <v>0</v>
          </cell>
          <cell r="DL1169">
            <v>0</v>
          </cell>
          <cell r="DM1169">
            <v>0</v>
          </cell>
          <cell r="DN1169">
            <v>0</v>
          </cell>
          <cell r="DO1169">
            <v>0</v>
          </cell>
          <cell r="DP1169">
            <v>0</v>
          </cell>
          <cell r="DQ1169">
            <v>0</v>
          </cell>
          <cell r="DR1169">
            <v>0</v>
          </cell>
          <cell r="DS1169">
            <v>0</v>
          </cell>
          <cell r="DU1169" t="str">
            <v>NSCC 12324</v>
          </cell>
          <cell r="DV1169">
            <v>471195.48</v>
          </cell>
          <cell r="DW1169">
            <v>1</v>
          </cell>
          <cell r="DX1169">
            <v>1</v>
          </cell>
          <cell r="DY1169">
            <v>471195.48</v>
          </cell>
          <cell r="DZ1169">
            <v>548900.49831495655</v>
          </cell>
          <cell r="EB1169">
            <v>548900.49831495655</v>
          </cell>
          <cell r="EC1169" t="str">
            <v>Def</v>
          </cell>
          <cell r="ED1169" t="str">
            <v>Local Recreational Facilities</v>
          </cell>
        </row>
        <row r="1170">
          <cell r="D1170" t="str">
            <v>PC2130453</v>
          </cell>
          <cell r="E1170" t="str">
            <v>Greenslade Reserve Combined Toilet and Changing</v>
          </cell>
          <cell r="F1170" t="str">
            <v>Auckland Council</v>
          </cell>
          <cell r="G1170" t="str">
            <v>Parks, sports and recreation</v>
          </cell>
          <cell r="H1170" t="str">
            <v>E171205</v>
          </cell>
          <cell r="I1170" t="str">
            <v>Local and sports parks - north management</v>
          </cell>
          <cell r="J1170" t="str">
            <v>Lifestyle and culture</v>
          </cell>
          <cell r="K1170" t="str">
            <v>Local parks services</v>
          </cell>
          <cell r="L1170" t="str">
            <v>Local parks</v>
          </cell>
          <cell r="M1170" t="str">
            <v>Local activities</v>
          </cell>
          <cell r="N1170" t="str">
            <v>Local parks services</v>
          </cell>
          <cell r="O1170" t="str">
            <v>Local parks</v>
          </cell>
          <cell r="P1170" t="str">
            <v>Lifestyle and culture</v>
          </cell>
          <cell r="Q1170" t="str">
            <v>Local parks services</v>
          </cell>
          <cell r="R1170" t="str">
            <v>Local parks</v>
          </cell>
          <cell r="S1170" t="str">
            <v>A1241205</v>
          </cell>
          <cell r="T1170" t="str">
            <v>A1241205</v>
          </cell>
          <cell r="U1170" t="str">
            <v>Local parks</v>
          </cell>
          <cell r="V1170" t="str">
            <v>L135</v>
          </cell>
          <cell r="W1170" t="str">
            <v>Kaipatiki</v>
          </cell>
          <cell r="X1170" t="str">
            <v>PL40810</v>
          </cell>
          <cell r="Y1170" t="str">
            <v>Expense</v>
          </cell>
          <cell r="Z1170">
            <v>20120701</v>
          </cell>
          <cell r="AA1170">
            <v>20130630</v>
          </cell>
          <cell r="AB1170">
            <v>2</v>
          </cell>
          <cell r="AC1170" t="str">
            <v>Discrete</v>
          </cell>
          <cell r="AD1170">
            <v>0</v>
          </cell>
          <cell r="AE1170">
            <v>0</v>
          </cell>
          <cell r="AF1170">
            <v>1</v>
          </cell>
          <cell r="AG1170">
            <v>0</v>
          </cell>
          <cell r="AH1170">
            <v>2</v>
          </cell>
          <cell r="AI1170" t="str">
            <v>Local &amp; Sports Parks</v>
          </cell>
          <cell r="AJ1170" t="str">
            <v>Buildings (Capex)</v>
          </cell>
          <cell r="AK1170">
            <v>75</v>
          </cell>
          <cell r="AO1170">
            <v>1</v>
          </cell>
          <cell r="AT1170">
            <v>408268.12</v>
          </cell>
          <cell r="BD1170">
            <v>3.1E-2</v>
          </cell>
          <cell r="BE1170">
            <v>6.1930000000000041E-2</v>
          </cell>
          <cell r="BF1170">
            <v>9.3787900000000146E-2</v>
          </cell>
          <cell r="BG1170">
            <v>0.12878911280000027</v>
          </cell>
          <cell r="BH1170">
            <v>0.16491036440960039</v>
          </cell>
          <cell r="BI1170">
            <v>0.19869276497747879</v>
          </cell>
          <cell r="BJ1170">
            <v>0.23225616239684821</v>
          </cell>
          <cell r="BK1170">
            <v>0.27045610343115034</v>
          </cell>
          <cell r="BL1170">
            <v>0.31238115484437823</v>
          </cell>
          <cell r="BM1170">
            <v>0.35568973295424255</v>
          </cell>
          <cell r="BN1170">
            <v>0</v>
          </cell>
          <cell r="BO1170">
            <v>12656.31172</v>
          </cell>
          <cell r="BP1170">
            <v>0</v>
          </cell>
          <cell r="BQ1170">
            <v>0</v>
          </cell>
          <cell r="BR1170">
            <v>0</v>
          </cell>
          <cell r="BS1170">
            <v>0</v>
          </cell>
          <cell r="BT1170">
            <v>0</v>
          </cell>
          <cell r="BU1170">
            <v>0</v>
          </cell>
          <cell r="BV1170">
            <v>0</v>
          </cell>
          <cell r="BW1170">
            <v>0</v>
          </cell>
          <cell r="BX1170">
            <v>0</v>
          </cell>
          <cell r="BY1170">
            <v>0</v>
          </cell>
          <cell r="BZ1170">
            <v>420924.43171999999</v>
          </cell>
          <cell r="CA1170">
            <v>0</v>
          </cell>
          <cell r="CB1170">
            <v>0</v>
          </cell>
          <cell r="CC1170">
            <v>0</v>
          </cell>
          <cell r="CD1170">
            <v>0</v>
          </cell>
          <cell r="CE1170">
            <v>0</v>
          </cell>
          <cell r="CF1170">
            <v>0</v>
          </cell>
          <cell r="CG1170">
            <v>0</v>
          </cell>
          <cell r="CH1170">
            <v>0</v>
          </cell>
          <cell r="CI1170">
            <v>0</v>
          </cell>
          <cell r="CK1170">
            <v>0</v>
          </cell>
          <cell r="CL1170">
            <v>0</v>
          </cell>
          <cell r="CM1170">
            <v>0</v>
          </cell>
          <cell r="CN1170">
            <v>0</v>
          </cell>
          <cell r="CO1170">
            <v>0</v>
          </cell>
          <cell r="CP1170">
            <v>0</v>
          </cell>
          <cell r="CQ1170">
            <v>0</v>
          </cell>
          <cell r="CR1170">
            <v>0</v>
          </cell>
          <cell r="CS1170">
            <v>0</v>
          </cell>
          <cell r="CT1170">
            <v>0</v>
          </cell>
          <cell r="CU1170">
            <v>0</v>
          </cell>
          <cell r="CW1170">
            <v>0</v>
          </cell>
          <cell r="CX1170">
            <v>420924.43171999999</v>
          </cell>
          <cell r="CY1170">
            <v>0</v>
          </cell>
          <cell r="CZ1170">
            <v>0</v>
          </cell>
          <cell r="DA1170">
            <v>0</v>
          </cell>
          <cell r="DB1170">
            <v>0</v>
          </cell>
          <cell r="DC1170">
            <v>0</v>
          </cell>
          <cell r="DD1170">
            <v>0</v>
          </cell>
          <cell r="DE1170">
            <v>0</v>
          </cell>
          <cell r="DF1170">
            <v>0</v>
          </cell>
          <cell r="DG1170">
            <v>0</v>
          </cell>
          <cell r="DI1170">
            <v>0</v>
          </cell>
          <cell r="DJ1170">
            <v>0</v>
          </cell>
          <cell r="DK1170">
            <v>0</v>
          </cell>
          <cell r="DL1170">
            <v>0</v>
          </cell>
          <cell r="DM1170">
            <v>0</v>
          </cell>
          <cell r="DN1170">
            <v>0</v>
          </cell>
          <cell r="DO1170">
            <v>0</v>
          </cell>
          <cell r="DP1170">
            <v>0</v>
          </cell>
          <cell r="DQ1170">
            <v>0</v>
          </cell>
          <cell r="DR1170">
            <v>0</v>
          </cell>
          <cell r="DS1170">
            <v>0</v>
          </cell>
          <cell r="DU1170" t="str">
            <v>NSCC 12326</v>
          </cell>
          <cell r="DV1170">
            <v>408268.12</v>
          </cell>
          <cell r="DW1170">
            <v>1</v>
          </cell>
          <cell r="DX1170">
            <v>1</v>
          </cell>
          <cell r="DY1170">
            <v>408268.12</v>
          </cell>
          <cell r="DZ1170">
            <v>420924.43171999999</v>
          </cell>
          <cell r="EB1170">
            <v>420924.43171999999</v>
          </cell>
          <cell r="EC1170" t="str">
            <v>Def</v>
          </cell>
          <cell r="ED1170" t="str">
            <v>Local Recreational Facilities</v>
          </cell>
        </row>
        <row r="1171">
          <cell r="D1171" t="str">
            <v>PC2130454</v>
          </cell>
          <cell r="E1171" t="str">
            <v>Citywide Carpark renewals</v>
          </cell>
          <cell r="F1171" t="str">
            <v>Auckland Council</v>
          </cell>
          <cell r="G1171" t="str">
            <v>Parks, sports and recreation</v>
          </cell>
          <cell r="H1171" t="str">
            <v>E171205</v>
          </cell>
          <cell r="I1171" t="str">
            <v>Local and sports parks - north management</v>
          </cell>
          <cell r="J1171" t="str">
            <v>Lifestyle and culture</v>
          </cell>
          <cell r="K1171" t="str">
            <v>Local parks services</v>
          </cell>
          <cell r="L1171" t="str">
            <v>Local parks</v>
          </cell>
          <cell r="M1171" t="str">
            <v>Local activities</v>
          </cell>
          <cell r="N1171" t="str">
            <v>Local parks services</v>
          </cell>
          <cell r="O1171" t="str">
            <v>Local parks</v>
          </cell>
          <cell r="P1171" t="str">
            <v>Lifestyle and culture</v>
          </cell>
          <cell r="Q1171" t="str">
            <v>Local parks services</v>
          </cell>
          <cell r="R1171" t="str">
            <v>Local parks</v>
          </cell>
          <cell r="S1171" t="str">
            <v>A1241205</v>
          </cell>
          <cell r="T1171" t="str">
            <v>A1241205</v>
          </cell>
          <cell r="U1171" t="str">
            <v>Local parks</v>
          </cell>
          <cell r="V1171" t="str">
            <v>L180</v>
          </cell>
          <cell r="W1171" t="str">
            <v>Upper Harbour</v>
          </cell>
          <cell r="X1171" t="str">
            <v>PL40810</v>
          </cell>
          <cell r="Y1171" t="str">
            <v>Expense</v>
          </cell>
          <cell r="Z1171">
            <v>20120701</v>
          </cell>
          <cell r="AA1171">
            <v>20130630</v>
          </cell>
          <cell r="AB1171">
            <v>1</v>
          </cell>
          <cell r="AC1171" t="str">
            <v>Programme</v>
          </cell>
          <cell r="AD1171">
            <v>0</v>
          </cell>
          <cell r="AE1171">
            <v>0</v>
          </cell>
          <cell r="AF1171">
            <v>0</v>
          </cell>
          <cell r="AG1171">
            <v>1</v>
          </cell>
          <cell r="AH1171">
            <v>2</v>
          </cell>
          <cell r="AI1171" t="str">
            <v>Local &amp; Sports Parks</v>
          </cell>
          <cell r="AJ1171" t="str">
            <v>Structures parks</v>
          </cell>
          <cell r="AK1171">
            <v>35</v>
          </cell>
          <cell r="AM1171">
            <v>1</v>
          </cell>
          <cell r="AT1171">
            <v>200114.54</v>
          </cell>
          <cell r="BD1171">
            <v>3.1E-2</v>
          </cell>
          <cell r="BE1171">
            <v>6.1930000000000041E-2</v>
          </cell>
          <cell r="BF1171">
            <v>9.3787900000000146E-2</v>
          </cell>
          <cell r="BG1171">
            <v>0.12878911280000027</v>
          </cell>
          <cell r="BH1171">
            <v>0.16491036440960039</v>
          </cell>
          <cell r="BI1171">
            <v>0.19869276497747879</v>
          </cell>
          <cell r="BJ1171">
            <v>0.23225616239684821</v>
          </cell>
          <cell r="BK1171">
            <v>0.27045610343115034</v>
          </cell>
          <cell r="BL1171">
            <v>0.31238115484437823</v>
          </cell>
          <cell r="BM1171">
            <v>0.35568973295424255</v>
          </cell>
          <cell r="BN1171">
            <v>0</v>
          </cell>
          <cell r="BO1171">
            <v>6203.5507400000006</v>
          </cell>
          <cell r="BP1171">
            <v>0</v>
          </cell>
          <cell r="BQ1171">
            <v>0</v>
          </cell>
          <cell r="BR1171">
            <v>0</v>
          </cell>
          <cell r="BS1171">
            <v>0</v>
          </cell>
          <cell r="BT1171">
            <v>0</v>
          </cell>
          <cell r="BU1171">
            <v>0</v>
          </cell>
          <cell r="BV1171">
            <v>0</v>
          </cell>
          <cell r="BW1171">
            <v>0</v>
          </cell>
          <cell r="BX1171">
            <v>0</v>
          </cell>
          <cell r="BY1171">
            <v>0</v>
          </cell>
          <cell r="BZ1171">
            <v>206318.09074000001</v>
          </cell>
          <cell r="CA1171">
            <v>0</v>
          </cell>
          <cell r="CB1171">
            <v>0</v>
          </cell>
          <cell r="CC1171">
            <v>0</v>
          </cell>
          <cell r="CD1171">
            <v>0</v>
          </cell>
          <cell r="CE1171">
            <v>0</v>
          </cell>
          <cell r="CF1171">
            <v>0</v>
          </cell>
          <cell r="CG1171">
            <v>0</v>
          </cell>
          <cell r="CH1171">
            <v>0</v>
          </cell>
          <cell r="CI1171">
            <v>0</v>
          </cell>
          <cell r="CK1171">
            <v>0</v>
          </cell>
          <cell r="CL1171">
            <v>0</v>
          </cell>
          <cell r="CM1171">
            <v>0</v>
          </cell>
          <cell r="CN1171">
            <v>0</v>
          </cell>
          <cell r="CO1171">
            <v>0</v>
          </cell>
          <cell r="CP1171">
            <v>0</v>
          </cell>
          <cell r="CQ1171">
            <v>0</v>
          </cell>
          <cell r="CR1171">
            <v>0</v>
          </cell>
          <cell r="CS1171">
            <v>0</v>
          </cell>
          <cell r="CT1171">
            <v>0</v>
          </cell>
          <cell r="CU1171">
            <v>0</v>
          </cell>
          <cell r="CW1171">
            <v>0</v>
          </cell>
          <cell r="CX1171">
            <v>0</v>
          </cell>
          <cell r="CY1171">
            <v>0</v>
          </cell>
          <cell r="CZ1171">
            <v>0</v>
          </cell>
          <cell r="DA1171">
            <v>0</v>
          </cell>
          <cell r="DB1171">
            <v>0</v>
          </cell>
          <cell r="DC1171">
            <v>0</v>
          </cell>
          <cell r="DD1171">
            <v>0</v>
          </cell>
          <cell r="DE1171">
            <v>0</v>
          </cell>
          <cell r="DF1171">
            <v>0</v>
          </cell>
          <cell r="DG1171">
            <v>0</v>
          </cell>
          <cell r="DI1171">
            <v>0</v>
          </cell>
          <cell r="DJ1171">
            <v>206318.09074000001</v>
          </cell>
          <cell r="DK1171">
            <v>0</v>
          </cell>
          <cell r="DL1171">
            <v>0</v>
          </cell>
          <cell r="DM1171">
            <v>0</v>
          </cell>
          <cell r="DN1171">
            <v>0</v>
          </cell>
          <cell r="DO1171">
            <v>0</v>
          </cell>
          <cell r="DP1171">
            <v>0</v>
          </cell>
          <cell r="DQ1171">
            <v>0</v>
          </cell>
          <cell r="DR1171">
            <v>0</v>
          </cell>
          <cell r="DS1171">
            <v>0</v>
          </cell>
          <cell r="DU1171" t="str">
            <v>NSCC 70365</v>
          </cell>
          <cell r="DV1171">
            <v>0</v>
          </cell>
          <cell r="DW1171">
            <v>0</v>
          </cell>
          <cell r="DX1171">
            <v>2</v>
          </cell>
          <cell r="DY1171">
            <v>200114.54</v>
          </cell>
          <cell r="DZ1171">
            <v>206318.09074000001</v>
          </cell>
          <cell r="EB1171">
            <v>206318.09074000001</v>
          </cell>
          <cell r="EC1171" t="str">
            <v>Def</v>
          </cell>
          <cell r="ED1171" t="str">
            <v>Local Recreational Facilities</v>
          </cell>
        </row>
        <row r="1172">
          <cell r="D1172" t="str">
            <v>PC2130454</v>
          </cell>
          <cell r="E1172" t="str">
            <v>Citywide Carpark renewals</v>
          </cell>
          <cell r="F1172" t="str">
            <v>Auckland Council</v>
          </cell>
          <cell r="G1172" t="str">
            <v>Parks, sports and recreation</v>
          </cell>
          <cell r="H1172" t="str">
            <v>E171205</v>
          </cell>
          <cell r="I1172" t="str">
            <v>Local and sports parks - north management</v>
          </cell>
          <cell r="J1172" t="str">
            <v>Lifestyle and culture</v>
          </cell>
          <cell r="K1172" t="str">
            <v>Local parks services</v>
          </cell>
          <cell r="L1172" t="str">
            <v>Local parks</v>
          </cell>
          <cell r="M1172" t="str">
            <v>Local activities</v>
          </cell>
          <cell r="N1172" t="str">
            <v>Local parks services</v>
          </cell>
          <cell r="O1172" t="str">
            <v>Local parks</v>
          </cell>
          <cell r="P1172" t="str">
            <v>Lifestyle and culture</v>
          </cell>
          <cell r="Q1172" t="str">
            <v>Local parks services</v>
          </cell>
          <cell r="R1172" t="str">
            <v>Local parks</v>
          </cell>
          <cell r="S1172" t="str">
            <v>A1241205</v>
          </cell>
          <cell r="T1172" t="str">
            <v>A1241205</v>
          </cell>
          <cell r="U1172" t="str">
            <v>Local parks</v>
          </cell>
          <cell r="V1172" t="str">
            <v>L210</v>
          </cell>
          <cell r="W1172" t="str">
            <v>Other (Unallocated)</v>
          </cell>
          <cell r="X1172" t="str">
            <v>PL40810</v>
          </cell>
          <cell r="Y1172" t="str">
            <v>Expense</v>
          </cell>
          <cell r="Z1172">
            <v>20110701</v>
          </cell>
          <cell r="AA1172">
            <v>20220630</v>
          </cell>
          <cell r="AB1172">
            <v>1</v>
          </cell>
          <cell r="AC1172" t="str">
            <v>Programme</v>
          </cell>
          <cell r="AD1172">
            <v>0</v>
          </cell>
          <cell r="AE1172">
            <v>0</v>
          </cell>
          <cell r="AF1172">
            <v>0</v>
          </cell>
          <cell r="AG1172">
            <v>1</v>
          </cell>
          <cell r="AH1172">
            <v>2</v>
          </cell>
          <cell r="AI1172" t="str">
            <v>Local &amp; Sports Parks</v>
          </cell>
          <cell r="AJ1172" t="str">
            <v>Structures parks</v>
          </cell>
          <cell r="AK1172">
            <v>35</v>
          </cell>
          <cell r="AM1172">
            <v>1</v>
          </cell>
          <cell r="AS1172">
            <v>136115.23000000001</v>
          </cell>
          <cell r="AT1172">
            <v>0</v>
          </cell>
          <cell r="AU1172">
            <v>171621.38</v>
          </cell>
          <cell r="AV1172">
            <v>114488.8</v>
          </cell>
          <cell r="AW1172">
            <v>292026.48</v>
          </cell>
          <cell r="AX1172">
            <v>290330.23999999999</v>
          </cell>
          <cell r="AY1172">
            <v>278659.52</v>
          </cell>
          <cell r="AZ1172">
            <v>282325.19</v>
          </cell>
          <cell r="BA1172">
            <v>200000</v>
          </cell>
          <cell r="BB1172">
            <v>200000</v>
          </cell>
          <cell r="BC1172">
            <v>200000</v>
          </cell>
          <cell r="BD1172">
            <v>3.1E-2</v>
          </cell>
          <cell r="BE1172">
            <v>6.1930000000000041E-2</v>
          </cell>
          <cell r="BF1172">
            <v>9.3787900000000146E-2</v>
          </cell>
          <cell r="BG1172">
            <v>0.12878911280000027</v>
          </cell>
          <cell r="BH1172">
            <v>0.16491036440960039</v>
          </cell>
          <cell r="BI1172">
            <v>0.19869276497747879</v>
          </cell>
          <cell r="BJ1172">
            <v>0.23225616239684821</v>
          </cell>
          <cell r="BK1172">
            <v>0.27045610343115034</v>
          </cell>
          <cell r="BL1172">
            <v>0.31238115484437823</v>
          </cell>
          <cell r="BM1172">
            <v>0.35568973295424255</v>
          </cell>
          <cell r="BN1172">
            <v>0</v>
          </cell>
          <cell r="BO1172">
            <v>0</v>
          </cell>
          <cell r="BP1172">
            <v>10628.512063400007</v>
          </cell>
          <cell r="BQ1172">
            <v>10737.664125520017</v>
          </cell>
          <cell r="BR1172">
            <v>37609.83127330702</v>
          </cell>
          <cell r="BS1172">
            <v>47878.465677526736</v>
          </cell>
          <cell r="BT1172">
            <v>55367.630516097051</v>
          </cell>
          <cell r="BU1172">
            <v>65571.765177361027</v>
          </cell>
          <cell r="BV1172">
            <v>54091.220686230066</v>
          </cell>
          <cell r="BW1172">
            <v>62476.230968875643</v>
          </cell>
          <cell r="BX1172">
            <v>71137.946590848514</v>
          </cell>
          <cell r="BY1172">
            <v>136115.23000000001</v>
          </cell>
          <cell r="BZ1172">
            <v>0</v>
          </cell>
          <cell r="CA1172">
            <v>182249.89206340001</v>
          </cell>
          <cell r="CB1172">
            <v>125226.46412552003</v>
          </cell>
          <cell r="CC1172">
            <v>329636.31127330702</v>
          </cell>
          <cell r="CD1172">
            <v>338208.70567752671</v>
          </cell>
          <cell r="CE1172">
            <v>334027.15051609708</v>
          </cell>
          <cell r="CF1172">
            <v>347896.95517736103</v>
          </cell>
          <cell r="CG1172">
            <v>254091.22068623005</v>
          </cell>
          <cell r="CH1172">
            <v>262476.23096887564</v>
          </cell>
          <cell r="CI1172">
            <v>271137.9465908485</v>
          </cell>
          <cell r="CK1172">
            <v>0</v>
          </cell>
          <cell r="CL1172">
            <v>0</v>
          </cell>
          <cell r="CM1172">
            <v>0</v>
          </cell>
          <cell r="CN1172">
            <v>0</v>
          </cell>
          <cell r="CO1172">
            <v>0</v>
          </cell>
          <cell r="CP1172">
            <v>0</v>
          </cell>
          <cell r="CQ1172">
            <v>0</v>
          </cell>
          <cell r="CR1172">
            <v>0</v>
          </cell>
          <cell r="CS1172">
            <v>0</v>
          </cell>
          <cell r="CT1172">
            <v>0</v>
          </cell>
          <cell r="CU1172">
            <v>0</v>
          </cell>
          <cell r="CW1172">
            <v>0</v>
          </cell>
          <cell r="CX1172">
            <v>0</v>
          </cell>
          <cell r="CY1172">
            <v>0</v>
          </cell>
          <cell r="CZ1172">
            <v>0</v>
          </cell>
          <cell r="DA1172">
            <v>0</v>
          </cell>
          <cell r="DB1172">
            <v>0</v>
          </cell>
          <cell r="DC1172">
            <v>0</v>
          </cell>
          <cell r="DD1172">
            <v>0</v>
          </cell>
          <cell r="DE1172">
            <v>0</v>
          </cell>
          <cell r="DF1172">
            <v>0</v>
          </cell>
          <cell r="DG1172">
            <v>0</v>
          </cell>
          <cell r="DI1172">
            <v>136115.23000000001</v>
          </cell>
          <cell r="DJ1172">
            <v>0</v>
          </cell>
          <cell r="DK1172">
            <v>182249.89206340001</v>
          </cell>
          <cell r="DL1172">
            <v>125226.46412552003</v>
          </cell>
          <cell r="DM1172">
            <v>329636.31127330702</v>
          </cell>
          <cell r="DN1172">
            <v>338208.70567752671</v>
          </cell>
          <cell r="DO1172">
            <v>334027.15051609708</v>
          </cell>
          <cell r="DP1172">
            <v>347896.95517736103</v>
          </cell>
          <cell r="DQ1172">
            <v>254091.22068623005</v>
          </cell>
          <cell r="DR1172">
            <v>262476.23096887564</v>
          </cell>
          <cell r="DS1172">
            <v>271137.9465908485</v>
          </cell>
          <cell r="DU1172" t="str">
            <v>NSCC 70365</v>
          </cell>
          <cell r="DV1172">
            <v>0</v>
          </cell>
          <cell r="DW1172">
            <v>0</v>
          </cell>
          <cell r="DX1172">
            <v>2</v>
          </cell>
          <cell r="DY1172">
            <v>2029451.6099999999</v>
          </cell>
          <cell r="DZ1172">
            <v>2444950.8770791665</v>
          </cell>
          <cell r="EB1172">
            <v>2444950.8770791665</v>
          </cell>
          <cell r="EC1172" t="str">
            <v>Def</v>
          </cell>
          <cell r="ED1172" t="str">
            <v>Local Recreational Facilities</v>
          </cell>
        </row>
        <row r="1173">
          <cell r="D1173" t="str">
            <v>PC2130455</v>
          </cell>
          <cell r="E1173" t="str">
            <v>Citywide Walking Facilities</v>
          </cell>
          <cell r="F1173" t="str">
            <v>Auckland Council</v>
          </cell>
          <cell r="G1173" t="str">
            <v>Parks, sports and recreation</v>
          </cell>
          <cell r="H1173" t="str">
            <v>E171205</v>
          </cell>
          <cell r="I1173" t="str">
            <v>Local and sports parks - north management</v>
          </cell>
          <cell r="J1173" t="str">
            <v>Lifestyle and culture</v>
          </cell>
          <cell r="K1173" t="str">
            <v>Local parks services</v>
          </cell>
          <cell r="L1173" t="str">
            <v>Local parks</v>
          </cell>
          <cell r="M1173" t="str">
            <v>Local activities</v>
          </cell>
          <cell r="N1173" t="str">
            <v>Local parks services</v>
          </cell>
          <cell r="O1173" t="str">
            <v>Local parks</v>
          </cell>
          <cell r="P1173" t="str">
            <v>Lifestyle and culture</v>
          </cell>
          <cell r="Q1173" t="str">
            <v>Local parks services</v>
          </cell>
          <cell r="R1173" t="str">
            <v>Local parks</v>
          </cell>
          <cell r="S1173" t="str">
            <v>A1241205</v>
          </cell>
          <cell r="T1173" t="str">
            <v>A1241205</v>
          </cell>
          <cell r="U1173" t="str">
            <v>Local parks</v>
          </cell>
          <cell r="V1173" t="str">
            <v>L125</v>
          </cell>
          <cell r="W1173" t="str">
            <v>Hibiscus and Bays</v>
          </cell>
          <cell r="X1173" t="str">
            <v>PL40810</v>
          </cell>
          <cell r="Y1173" t="str">
            <v>Expense</v>
          </cell>
          <cell r="Z1173">
            <v>20120701</v>
          </cell>
          <cell r="AA1173">
            <v>20130630</v>
          </cell>
          <cell r="AB1173">
            <v>1</v>
          </cell>
          <cell r="AC1173" t="str">
            <v>Programme</v>
          </cell>
          <cell r="AD1173">
            <v>0</v>
          </cell>
          <cell r="AE1173">
            <v>0</v>
          </cell>
          <cell r="AF1173">
            <v>0</v>
          </cell>
          <cell r="AG1173">
            <v>1</v>
          </cell>
          <cell r="AH1173">
            <v>2</v>
          </cell>
          <cell r="AI1173" t="str">
            <v>Local &amp; Sports Parks</v>
          </cell>
          <cell r="AJ1173" t="str">
            <v>Structures parks</v>
          </cell>
          <cell r="AK1173">
            <v>35</v>
          </cell>
          <cell r="AM1173">
            <v>1</v>
          </cell>
          <cell r="AT1173">
            <v>100446</v>
          </cell>
          <cell r="BD1173">
            <v>3.1E-2</v>
          </cell>
          <cell r="BE1173">
            <v>6.1930000000000041E-2</v>
          </cell>
          <cell r="BF1173">
            <v>9.3787900000000146E-2</v>
          </cell>
          <cell r="BG1173">
            <v>0.12878911280000027</v>
          </cell>
          <cell r="BH1173">
            <v>0.16491036440960039</v>
          </cell>
          <cell r="BI1173">
            <v>0.19869276497747879</v>
          </cell>
          <cell r="BJ1173">
            <v>0.23225616239684821</v>
          </cell>
          <cell r="BK1173">
            <v>0.27045610343115034</v>
          </cell>
          <cell r="BL1173">
            <v>0.31238115484437823</v>
          </cell>
          <cell r="BM1173">
            <v>0.35568973295424255</v>
          </cell>
          <cell r="BN1173">
            <v>0</v>
          </cell>
          <cell r="BO1173">
            <v>3113.826</v>
          </cell>
          <cell r="BP1173">
            <v>0</v>
          </cell>
          <cell r="BQ1173">
            <v>0</v>
          </cell>
          <cell r="BR1173">
            <v>0</v>
          </cell>
          <cell r="BS1173">
            <v>0</v>
          </cell>
          <cell r="BT1173">
            <v>0</v>
          </cell>
          <cell r="BU1173">
            <v>0</v>
          </cell>
          <cell r="BV1173">
            <v>0</v>
          </cell>
          <cell r="BW1173">
            <v>0</v>
          </cell>
          <cell r="BX1173">
            <v>0</v>
          </cell>
          <cell r="BY1173">
            <v>0</v>
          </cell>
          <cell r="BZ1173">
            <v>103559.826</v>
          </cell>
          <cell r="CA1173">
            <v>0</v>
          </cell>
          <cell r="CB1173">
            <v>0</v>
          </cell>
          <cell r="CC1173">
            <v>0</v>
          </cell>
          <cell r="CD1173">
            <v>0</v>
          </cell>
          <cell r="CE1173">
            <v>0</v>
          </cell>
          <cell r="CF1173">
            <v>0</v>
          </cell>
          <cell r="CG1173">
            <v>0</v>
          </cell>
          <cell r="CH1173">
            <v>0</v>
          </cell>
          <cell r="CI1173">
            <v>0</v>
          </cell>
          <cell r="CK1173">
            <v>0</v>
          </cell>
          <cell r="CL1173">
            <v>0</v>
          </cell>
          <cell r="CM1173">
            <v>0</v>
          </cell>
          <cell r="CN1173">
            <v>0</v>
          </cell>
          <cell r="CO1173">
            <v>0</v>
          </cell>
          <cell r="CP1173">
            <v>0</v>
          </cell>
          <cell r="CQ1173">
            <v>0</v>
          </cell>
          <cell r="CR1173">
            <v>0</v>
          </cell>
          <cell r="CS1173">
            <v>0</v>
          </cell>
          <cell r="CT1173">
            <v>0</v>
          </cell>
          <cell r="CU1173">
            <v>0</v>
          </cell>
          <cell r="CW1173">
            <v>0</v>
          </cell>
          <cell r="CX1173">
            <v>0</v>
          </cell>
          <cell r="CY1173">
            <v>0</v>
          </cell>
          <cell r="CZ1173">
            <v>0</v>
          </cell>
          <cell r="DA1173">
            <v>0</v>
          </cell>
          <cell r="DB1173">
            <v>0</v>
          </cell>
          <cell r="DC1173">
            <v>0</v>
          </cell>
          <cell r="DD1173">
            <v>0</v>
          </cell>
          <cell r="DE1173">
            <v>0</v>
          </cell>
          <cell r="DF1173">
            <v>0</v>
          </cell>
          <cell r="DG1173">
            <v>0</v>
          </cell>
          <cell r="DI1173">
            <v>0</v>
          </cell>
          <cell r="DJ1173">
            <v>103559.826</v>
          </cell>
          <cell r="DK1173">
            <v>0</v>
          </cell>
          <cell r="DL1173">
            <v>0</v>
          </cell>
          <cell r="DM1173">
            <v>0</v>
          </cell>
          <cell r="DN1173">
            <v>0</v>
          </cell>
          <cell r="DO1173">
            <v>0</v>
          </cell>
          <cell r="DP1173">
            <v>0</v>
          </cell>
          <cell r="DQ1173">
            <v>0</v>
          </cell>
          <cell r="DR1173">
            <v>0</v>
          </cell>
          <cell r="DS1173">
            <v>0</v>
          </cell>
          <cell r="DU1173" t="str">
            <v>NSCC 70433</v>
          </cell>
          <cell r="DV1173">
            <v>0</v>
          </cell>
          <cell r="DW1173">
            <v>0</v>
          </cell>
          <cell r="DX1173">
            <v>2</v>
          </cell>
          <cell r="DY1173">
            <v>100446</v>
          </cell>
          <cell r="DZ1173">
            <v>103559.826</v>
          </cell>
          <cell r="EB1173">
            <v>103559.826</v>
          </cell>
          <cell r="EC1173" t="str">
            <v>Def</v>
          </cell>
          <cell r="ED1173" t="str">
            <v>Local Recreational Facilities</v>
          </cell>
        </row>
        <row r="1174">
          <cell r="D1174" t="str">
            <v>PC2130455</v>
          </cell>
          <cell r="E1174" t="str">
            <v>Citywide Walking Facilities</v>
          </cell>
          <cell r="F1174" t="str">
            <v>Auckland Council</v>
          </cell>
          <cell r="G1174" t="str">
            <v>Parks, sports and recreation</v>
          </cell>
          <cell r="H1174" t="str">
            <v>E171205</v>
          </cell>
          <cell r="I1174" t="str">
            <v>Local and sports parks - north management</v>
          </cell>
          <cell r="J1174" t="str">
            <v>Lifestyle and culture</v>
          </cell>
          <cell r="K1174" t="str">
            <v>Local parks services</v>
          </cell>
          <cell r="L1174" t="str">
            <v>Local parks</v>
          </cell>
          <cell r="M1174" t="str">
            <v>Local activities</v>
          </cell>
          <cell r="N1174" t="str">
            <v>Local parks services</v>
          </cell>
          <cell r="O1174" t="str">
            <v>Local parks</v>
          </cell>
          <cell r="P1174" t="str">
            <v>Lifestyle and culture</v>
          </cell>
          <cell r="Q1174" t="str">
            <v>Local parks services</v>
          </cell>
          <cell r="R1174" t="str">
            <v>Local parks</v>
          </cell>
          <cell r="S1174" t="str">
            <v>A1241205</v>
          </cell>
          <cell r="T1174" t="str">
            <v>A1241205</v>
          </cell>
          <cell r="U1174" t="str">
            <v>Local parks</v>
          </cell>
          <cell r="V1174" t="str">
            <v>L210</v>
          </cell>
          <cell r="W1174" t="str">
            <v>Other (Unallocated)</v>
          </cell>
          <cell r="X1174" t="str">
            <v>PL40810</v>
          </cell>
          <cell r="Y1174" t="str">
            <v>Expense</v>
          </cell>
          <cell r="Z1174">
            <v>20100701</v>
          </cell>
          <cell r="AA1174">
            <v>20220630</v>
          </cell>
          <cell r="AB1174">
            <v>1</v>
          </cell>
          <cell r="AC1174" t="str">
            <v>Programme</v>
          </cell>
          <cell r="AD1174">
            <v>0</v>
          </cell>
          <cell r="AE1174">
            <v>0</v>
          </cell>
          <cell r="AF1174">
            <v>0</v>
          </cell>
          <cell r="AG1174">
            <v>1</v>
          </cell>
          <cell r="AH1174">
            <v>2</v>
          </cell>
          <cell r="AI1174" t="str">
            <v>Local &amp; Sports Parks</v>
          </cell>
          <cell r="AJ1174" t="str">
            <v>Structures parks</v>
          </cell>
          <cell r="AK1174">
            <v>35</v>
          </cell>
          <cell r="AM1174">
            <v>1</v>
          </cell>
          <cell r="AS1174">
            <v>419361.48</v>
          </cell>
          <cell r="AT1174">
            <v>40000</v>
          </cell>
          <cell r="AU1174">
            <v>142600.1</v>
          </cell>
          <cell r="AV1174">
            <v>144447.60999999999</v>
          </cell>
          <cell r="AW1174">
            <v>227845.09</v>
          </cell>
          <cell r="AX1174">
            <v>226410.97</v>
          </cell>
          <cell r="AY1174">
            <v>217310.09</v>
          </cell>
          <cell r="AZ1174">
            <v>220611.08</v>
          </cell>
          <cell r="BA1174">
            <v>200000</v>
          </cell>
          <cell r="BB1174">
            <v>200000</v>
          </cell>
          <cell r="BC1174">
            <v>200000</v>
          </cell>
          <cell r="BD1174">
            <v>3.1E-2</v>
          </cell>
          <cell r="BE1174">
            <v>6.1930000000000041E-2</v>
          </cell>
          <cell r="BF1174">
            <v>9.3787900000000146E-2</v>
          </cell>
          <cell r="BG1174">
            <v>0.12878911280000027</v>
          </cell>
          <cell r="BH1174">
            <v>0.16491036440960039</v>
          </cell>
          <cell r="BI1174">
            <v>0.19869276497747879</v>
          </cell>
          <cell r="BJ1174">
            <v>0.23225616239684821</v>
          </cell>
          <cell r="BK1174">
            <v>0.27045610343115034</v>
          </cell>
          <cell r="BL1174">
            <v>0.31238115484437823</v>
          </cell>
          <cell r="BM1174">
            <v>0.35568973295424255</v>
          </cell>
          <cell r="BN1174">
            <v>0</v>
          </cell>
          <cell r="BO1174">
            <v>1240</v>
          </cell>
          <cell r="BP1174">
            <v>8831.2241930000055</v>
          </cell>
          <cell r="BQ1174">
            <v>13547.438001919019</v>
          </cell>
          <cell r="BR1174">
            <v>29343.966996936215</v>
          </cell>
          <cell r="BS1174">
            <v>37337.5155690311</v>
          </cell>
          <cell r="BT1174">
            <v>43177.942639604764</v>
          </cell>
          <cell r="BU1174">
            <v>51238.28282302407</v>
          </cell>
          <cell r="BV1174">
            <v>54091.220686230066</v>
          </cell>
          <cell r="BW1174">
            <v>62476.230968875643</v>
          </cell>
          <cell r="BX1174">
            <v>71137.946590848514</v>
          </cell>
          <cell r="BY1174">
            <v>419361.48</v>
          </cell>
          <cell r="BZ1174">
            <v>41240</v>
          </cell>
          <cell r="CA1174">
            <v>151431.32419300001</v>
          </cell>
          <cell r="CB1174">
            <v>157995.048001919</v>
          </cell>
          <cell r="CC1174">
            <v>257189.05699693621</v>
          </cell>
          <cell r="CD1174">
            <v>263748.48556903109</v>
          </cell>
          <cell r="CE1174">
            <v>260488.03263960476</v>
          </cell>
          <cell r="CF1174">
            <v>271849.36282302404</v>
          </cell>
          <cell r="CG1174">
            <v>254091.22068623005</v>
          </cell>
          <cell r="CH1174">
            <v>262476.23096887564</v>
          </cell>
          <cell r="CI1174">
            <v>271137.9465908485</v>
          </cell>
          <cell r="CK1174">
            <v>0</v>
          </cell>
          <cell r="CL1174">
            <v>0</v>
          </cell>
          <cell r="CM1174">
            <v>0</v>
          </cell>
          <cell r="CN1174">
            <v>0</v>
          </cell>
          <cell r="CO1174">
            <v>0</v>
          </cell>
          <cell r="CP1174">
            <v>0</v>
          </cell>
          <cell r="CQ1174">
            <v>0</v>
          </cell>
          <cell r="CR1174">
            <v>0</v>
          </cell>
          <cell r="CS1174">
            <v>0</v>
          </cell>
          <cell r="CT1174">
            <v>0</v>
          </cell>
          <cell r="CU1174">
            <v>0</v>
          </cell>
          <cell r="CW1174">
            <v>0</v>
          </cell>
          <cell r="CX1174">
            <v>0</v>
          </cell>
          <cell r="CY1174">
            <v>0</v>
          </cell>
          <cell r="CZ1174">
            <v>0</v>
          </cell>
          <cell r="DA1174">
            <v>0</v>
          </cell>
          <cell r="DB1174">
            <v>0</v>
          </cell>
          <cell r="DC1174">
            <v>0</v>
          </cell>
          <cell r="DD1174">
            <v>0</v>
          </cell>
          <cell r="DE1174">
            <v>0</v>
          </cell>
          <cell r="DF1174">
            <v>0</v>
          </cell>
          <cell r="DG1174">
            <v>0</v>
          </cell>
          <cell r="DI1174">
            <v>419361.48</v>
          </cell>
          <cell r="DJ1174">
            <v>41240</v>
          </cell>
          <cell r="DK1174">
            <v>151431.32419300001</v>
          </cell>
          <cell r="DL1174">
            <v>157995.048001919</v>
          </cell>
          <cell r="DM1174">
            <v>257189.05699693621</v>
          </cell>
          <cell r="DN1174">
            <v>263748.48556903109</v>
          </cell>
          <cell r="DO1174">
            <v>260488.03263960476</v>
          </cell>
          <cell r="DP1174">
            <v>271849.36282302404</v>
          </cell>
          <cell r="DQ1174">
            <v>254091.22068623005</v>
          </cell>
          <cell r="DR1174">
            <v>262476.23096887564</v>
          </cell>
          <cell r="DS1174">
            <v>271137.9465908485</v>
          </cell>
          <cell r="DU1174" t="str">
            <v>NSCC 70433</v>
          </cell>
          <cell r="DV1174">
            <v>0</v>
          </cell>
          <cell r="DW1174">
            <v>0</v>
          </cell>
          <cell r="DX1174">
            <v>2</v>
          </cell>
          <cell r="DY1174">
            <v>1819224.94</v>
          </cell>
          <cell r="DZ1174">
            <v>2191646.7084694691</v>
          </cell>
          <cell r="EB1174">
            <v>2191646.7084694691</v>
          </cell>
          <cell r="EC1174" t="str">
            <v>Def</v>
          </cell>
          <cell r="ED1174" t="str">
            <v>Local Recreational Facilities</v>
          </cell>
        </row>
        <row r="1175">
          <cell r="D1175" t="str">
            <v>PC2130456</v>
          </cell>
          <cell r="E1175" t="str">
            <v>Citywide Public Convenience</v>
          </cell>
          <cell r="F1175" t="str">
            <v>Auckland Council</v>
          </cell>
          <cell r="G1175" t="str">
            <v>Parks, sports and recreation</v>
          </cell>
          <cell r="H1175" t="str">
            <v>E171205</v>
          </cell>
          <cell r="I1175" t="str">
            <v>Local and sports parks - north management</v>
          </cell>
          <cell r="J1175" t="str">
            <v>Lifestyle and culture</v>
          </cell>
          <cell r="K1175" t="str">
            <v>Local parks services</v>
          </cell>
          <cell r="L1175" t="str">
            <v>Local parks</v>
          </cell>
          <cell r="M1175" t="str">
            <v>Local activities</v>
          </cell>
          <cell r="N1175" t="str">
            <v>Local parks services</v>
          </cell>
          <cell r="O1175" t="str">
            <v>Local parks</v>
          </cell>
          <cell r="P1175" t="str">
            <v>Lifestyle and culture</v>
          </cell>
          <cell r="Q1175" t="str">
            <v>Local parks services</v>
          </cell>
          <cell r="R1175" t="str">
            <v>Local parks</v>
          </cell>
          <cell r="S1175" t="str">
            <v>A1241205</v>
          </cell>
          <cell r="T1175" t="str">
            <v>A1241205</v>
          </cell>
          <cell r="U1175" t="str">
            <v>Local parks</v>
          </cell>
          <cell r="V1175" t="str">
            <v>L105</v>
          </cell>
          <cell r="W1175" t="str">
            <v>Devonport-Takapuna</v>
          </cell>
          <cell r="X1175" t="str">
            <v>PL40810</v>
          </cell>
          <cell r="Y1175" t="str">
            <v>Expense</v>
          </cell>
          <cell r="Z1175">
            <v>20120701</v>
          </cell>
          <cell r="AA1175">
            <v>20130630</v>
          </cell>
          <cell r="AB1175">
            <v>1</v>
          </cell>
          <cell r="AC1175" t="str">
            <v>Programme</v>
          </cell>
          <cell r="AD1175">
            <v>0</v>
          </cell>
          <cell r="AE1175">
            <v>0</v>
          </cell>
          <cell r="AF1175">
            <v>0</v>
          </cell>
          <cell r="AG1175">
            <v>1</v>
          </cell>
          <cell r="AH1175">
            <v>2</v>
          </cell>
          <cell r="AI1175" t="str">
            <v>Local &amp; Sports Parks</v>
          </cell>
          <cell r="AJ1175" t="str">
            <v>Buildings (Capex)</v>
          </cell>
          <cell r="AK1175">
            <v>75</v>
          </cell>
          <cell r="AM1175">
            <v>1</v>
          </cell>
          <cell r="AT1175">
            <v>134207.59</v>
          </cell>
          <cell r="BD1175">
            <v>3.1E-2</v>
          </cell>
          <cell r="BE1175">
            <v>6.1930000000000041E-2</v>
          </cell>
          <cell r="BF1175">
            <v>9.3787900000000146E-2</v>
          </cell>
          <cell r="BG1175">
            <v>0.12878911280000027</v>
          </cell>
          <cell r="BH1175">
            <v>0.16491036440960039</v>
          </cell>
          <cell r="BI1175">
            <v>0.19869276497747879</v>
          </cell>
          <cell r="BJ1175">
            <v>0.23225616239684821</v>
          </cell>
          <cell r="BK1175">
            <v>0.27045610343115034</v>
          </cell>
          <cell r="BL1175">
            <v>0.31238115484437823</v>
          </cell>
          <cell r="BM1175">
            <v>0.35568973295424255</v>
          </cell>
          <cell r="BN1175">
            <v>0</v>
          </cell>
          <cell r="BO1175">
            <v>4160.4352899999994</v>
          </cell>
          <cell r="BP1175">
            <v>0</v>
          </cell>
          <cell r="BQ1175">
            <v>0</v>
          </cell>
          <cell r="BR1175">
            <v>0</v>
          </cell>
          <cell r="BS1175">
            <v>0</v>
          </cell>
          <cell r="BT1175">
            <v>0</v>
          </cell>
          <cell r="BU1175">
            <v>0</v>
          </cell>
          <cell r="BV1175">
            <v>0</v>
          </cell>
          <cell r="BW1175">
            <v>0</v>
          </cell>
          <cell r="BX1175">
            <v>0</v>
          </cell>
          <cell r="BY1175">
            <v>0</v>
          </cell>
          <cell r="BZ1175">
            <v>138368.02528999999</v>
          </cell>
          <cell r="CA1175">
            <v>0</v>
          </cell>
          <cell r="CB1175">
            <v>0</v>
          </cell>
          <cell r="CC1175">
            <v>0</v>
          </cell>
          <cell r="CD1175">
            <v>0</v>
          </cell>
          <cell r="CE1175">
            <v>0</v>
          </cell>
          <cell r="CF1175">
            <v>0</v>
          </cell>
          <cell r="CG1175">
            <v>0</v>
          </cell>
          <cell r="CH1175">
            <v>0</v>
          </cell>
          <cell r="CI1175">
            <v>0</v>
          </cell>
          <cell r="CK1175">
            <v>0</v>
          </cell>
          <cell r="CL1175">
            <v>0</v>
          </cell>
          <cell r="CM1175">
            <v>0</v>
          </cell>
          <cell r="CN1175">
            <v>0</v>
          </cell>
          <cell r="CO1175">
            <v>0</v>
          </cell>
          <cell r="CP1175">
            <v>0</v>
          </cell>
          <cell r="CQ1175">
            <v>0</v>
          </cell>
          <cell r="CR1175">
            <v>0</v>
          </cell>
          <cell r="CS1175">
            <v>0</v>
          </cell>
          <cell r="CT1175">
            <v>0</v>
          </cell>
          <cell r="CU1175">
            <v>0</v>
          </cell>
          <cell r="CW1175">
            <v>0</v>
          </cell>
          <cell r="CX1175">
            <v>0</v>
          </cell>
          <cell r="CY1175">
            <v>0</v>
          </cell>
          <cell r="CZ1175">
            <v>0</v>
          </cell>
          <cell r="DA1175">
            <v>0</v>
          </cell>
          <cell r="DB1175">
            <v>0</v>
          </cell>
          <cell r="DC1175">
            <v>0</v>
          </cell>
          <cell r="DD1175">
            <v>0</v>
          </cell>
          <cell r="DE1175">
            <v>0</v>
          </cell>
          <cell r="DF1175">
            <v>0</v>
          </cell>
          <cell r="DG1175">
            <v>0</v>
          </cell>
          <cell r="DI1175">
            <v>0</v>
          </cell>
          <cell r="DJ1175">
            <v>138368.02528999999</v>
          </cell>
          <cell r="DK1175">
            <v>0</v>
          </cell>
          <cell r="DL1175">
            <v>0</v>
          </cell>
          <cell r="DM1175">
            <v>0</v>
          </cell>
          <cell r="DN1175">
            <v>0</v>
          </cell>
          <cell r="DO1175">
            <v>0</v>
          </cell>
          <cell r="DP1175">
            <v>0</v>
          </cell>
          <cell r="DQ1175">
            <v>0</v>
          </cell>
          <cell r="DR1175">
            <v>0</v>
          </cell>
          <cell r="DS1175">
            <v>0</v>
          </cell>
          <cell r="DU1175" t="str">
            <v>NSCC 70435</v>
          </cell>
          <cell r="DV1175">
            <v>0</v>
          </cell>
          <cell r="DW1175">
            <v>0</v>
          </cell>
          <cell r="DX1175">
            <v>3</v>
          </cell>
          <cell r="DY1175">
            <v>134207.59</v>
          </cell>
          <cell r="DZ1175">
            <v>138368.02528999999</v>
          </cell>
          <cell r="EB1175">
            <v>138368.02528999999</v>
          </cell>
          <cell r="EC1175" t="str">
            <v>Def</v>
          </cell>
          <cell r="ED1175" t="str">
            <v>Local Recreational Facilities</v>
          </cell>
        </row>
        <row r="1176">
          <cell r="D1176" t="str">
            <v>PC2130456</v>
          </cell>
          <cell r="E1176" t="str">
            <v>Citywide Public Convenience</v>
          </cell>
          <cell r="F1176" t="str">
            <v>Auckland Council</v>
          </cell>
          <cell r="G1176" t="str">
            <v>Parks, sports and recreation</v>
          </cell>
          <cell r="H1176" t="str">
            <v>E171205</v>
          </cell>
          <cell r="I1176" t="str">
            <v>Local and sports parks - north management</v>
          </cell>
          <cell r="J1176" t="str">
            <v>Lifestyle and culture</v>
          </cell>
          <cell r="K1176" t="str">
            <v>Local parks services</v>
          </cell>
          <cell r="L1176" t="str">
            <v>Local parks</v>
          </cell>
          <cell r="M1176" t="str">
            <v>Local activities</v>
          </cell>
          <cell r="N1176" t="str">
            <v>Local parks services</v>
          </cell>
          <cell r="O1176" t="str">
            <v>Local parks</v>
          </cell>
          <cell r="P1176" t="str">
            <v>Lifestyle and culture</v>
          </cell>
          <cell r="Q1176" t="str">
            <v>Local parks services</v>
          </cell>
          <cell r="R1176" t="str">
            <v>Local parks</v>
          </cell>
          <cell r="S1176" t="str">
            <v>A1241205</v>
          </cell>
          <cell r="T1176" t="str">
            <v>A1241205</v>
          </cell>
          <cell r="U1176" t="str">
            <v>Local parks</v>
          </cell>
          <cell r="V1176" t="str">
            <v>L135</v>
          </cell>
          <cell r="W1176" t="str">
            <v>Kaipatiki</v>
          </cell>
          <cell r="X1176" t="str">
            <v>PL40810</v>
          </cell>
          <cell r="Y1176" t="str">
            <v>Expense</v>
          </cell>
          <cell r="Z1176">
            <v>20120701</v>
          </cell>
          <cell r="AA1176">
            <v>20130630</v>
          </cell>
          <cell r="AB1176">
            <v>1</v>
          </cell>
          <cell r="AC1176" t="str">
            <v>Programme</v>
          </cell>
          <cell r="AD1176">
            <v>0</v>
          </cell>
          <cell r="AE1176">
            <v>0</v>
          </cell>
          <cell r="AF1176">
            <v>0</v>
          </cell>
          <cell r="AG1176">
            <v>1</v>
          </cell>
          <cell r="AH1176">
            <v>2</v>
          </cell>
          <cell r="AI1176" t="str">
            <v>Local &amp; Sports Parks</v>
          </cell>
          <cell r="AJ1176" t="str">
            <v>Buildings (Capex)</v>
          </cell>
          <cell r="AK1176">
            <v>75</v>
          </cell>
          <cell r="AM1176">
            <v>1</v>
          </cell>
          <cell r="AT1176">
            <v>20000</v>
          </cell>
          <cell r="BD1176">
            <v>3.1E-2</v>
          </cell>
          <cell r="BE1176">
            <v>6.1930000000000041E-2</v>
          </cell>
          <cell r="BF1176">
            <v>9.3787900000000146E-2</v>
          </cell>
          <cell r="BG1176">
            <v>0.12878911280000027</v>
          </cell>
          <cell r="BH1176">
            <v>0.16491036440960039</v>
          </cell>
          <cell r="BI1176">
            <v>0.19869276497747879</v>
          </cell>
          <cell r="BJ1176">
            <v>0.23225616239684821</v>
          </cell>
          <cell r="BK1176">
            <v>0.27045610343115034</v>
          </cell>
          <cell r="BL1176">
            <v>0.31238115484437823</v>
          </cell>
          <cell r="BM1176">
            <v>0.35568973295424255</v>
          </cell>
          <cell r="BN1176">
            <v>0</v>
          </cell>
          <cell r="BO1176">
            <v>620</v>
          </cell>
          <cell r="BP1176">
            <v>0</v>
          </cell>
          <cell r="BQ1176">
            <v>0</v>
          </cell>
          <cell r="BR1176">
            <v>0</v>
          </cell>
          <cell r="BS1176">
            <v>0</v>
          </cell>
          <cell r="BT1176">
            <v>0</v>
          </cell>
          <cell r="BU1176">
            <v>0</v>
          </cell>
          <cell r="BV1176">
            <v>0</v>
          </cell>
          <cell r="BW1176">
            <v>0</v>
          </cell>
          <cell r="BX1176">
            <v>0</v>
          </cell>
          <cell r="BY1176">
            <v>0</v>
          </cell>
          <cell r="BZ1176">
            <v>20620</v>
          </cell>
          <cell r="CA1176">
            <v>0</v>
          </cell>
          <cell r="CB1176">
            <v>0</v>
          </cell>
          <cell r="CC1176">
            <v>0</v>
          </cell>
          <cell r="CD1176">
            <v>0</v>
          </cell>
          <cell r="CE1176">
            <v>0</v>
          </cell>
          <cell r="CF1176">
            <v>0</v>
          </cell>
          <cell r="CG1176">
            <v>0</v>
          </cell>
          <cell r="CH1176">
            <v>0</v>
          </cell>
          <cell r="CI1176">
            <v>0</v>
          </cell>
          <cell r="CK1176">
            <v>0</v>
          </cell>
          <cell r="CL1176">
            <v>0</v>
          </cell>
          <cell r="CM1176">
            <v>0</v>
          </cell>
          <cell r="CN1176">
            <v>0</v>
          </cell>
          <cell r="CO1176">
            <v>0</v>
          </cell>
          <cell r="CP1176">
            <v>0</v>
          </cell>
          <cell r="CQ1176">
            <v>0</v>
          </cell>
          <cell r="CR1176">
            <v>0</v>
          </cell>
          <cell r="CS1176">
            <v>0</v>
          </cell>
          <cell r="CT1176">
            <v>0</v>
          </cell>
          <cell r="CU1176">
            <v>0</v>
          </cell>
          <cell r="CW1176">
            <v>0</v>
          </cell>
          <cell r="CX1176">
            <v>0</v>
          </cell>
          <cell r="CY1176">
            <v>0</v>
          </cell>
          <cell r="CZ1176">
            <v>0</v>
          </cell>
          <cell r="DA1176">
            <v>0</v>
          </cell>
          <cell r="DB1176">
            <v>0</v>
          </cell>
          <cell r="DC1176">
            <v>0</v>
          </cell>
          <cell r="DD1176">
            <v>0</v>
          </cell>
          <cell r="DE1176">
            <v>0</v>
          </cell>
          <cell r="DF1176">
            <v>0</v>
          </cell>
          <cell r="DG1176">
            <v>0</v>
          </cell>
          <cell r="DI1176">
            <v>0</v>
          </cell>
          <cell r="DJ1176">
            <v>20620</v>
          </cell>
          <cell r="DK1176">
            <v>0</v>
          </cell>
          <cell r="DL1176">
            <v>0</v>
          </cell>
          <cell r="DM1176">
            <v>0</v>
          </cell>
          <cell r="DN1176">
            <v>0</v>
          </cell>
          <cell r="DO1176">
            <v>0</v>
          </cell>
          <cell r="DP1176">
            <v>0</v>
          </cell>
          <cell r="DQ1176">
            <v>0</v>
          </cell>
          <cell r="DR1176">
            <v>0</v>
          </cell>
          <cell r="DS1176">
            <v>0</v>
          </cell>
          <cell r="DU1176" t="str">
            <v>NSCC 70435</v>
          </cell>
          <cell r="DV1176">
            <v>0</v>
          </cell>
          <cell r="DW1176">
            <v>0</v>
          </cell>
          <cell r="DX1176">
            <v>3</v>
          </cell>
          <cell r="DY1176">
            <v>20000</v>
          </cell>
          <cell r="DZ1176">
            <v>20620</v>
          </cell>
          <cell r="EB1176">
            <v>20620</v>
          </cell>
          <cell r="EC1176" t="str">
            <v>Def</v>
          </cell>
          <cell r="ED1176" t="str">
            <v>Local Recreational Facilities</v>
          </cell>
        </row>
        <row r="1177">
          <cell r="D1177" t="str">
            <v>PC2130456</v>
          </cell>
          <cell r="E1177" t="str">
            <v>Citywide Public Convenience</v>
          </cell>
          <cell r="F1177" t="str">
            <v>Auckland Council</v>
          </cell>
          <cell r="G1177" t="str">
            <v>Parks, sports and recreation</v>
          </cell>
          <cell r="H1177" t="str">
            <v>E171205</v>
          </cell>
          <cell r="I1177" t="str">
            <v>Local and sports parks - north management</v>
          </cell>
          <cell r="J1177" t="str">
            <v>Lifestyle and culture</v>
          </cell>
          <cell r="K1177" t="str">
            <v>Local parks services</v>
          </cell>
          <cell r="L1177" t="str">
            <v>Local parks</v>
          </cell>
          <cell r="M1177" t="str">
            <v>Local activities</v>
          </cell>
          <cell r="N1177" t="str">
            <v>Local parks services</v>
          </cell>
          <cell r="O1177" t="str">
            <v>Local parks</v>
          </cell>
          <cell r="P1177" t="str">
            <v>Lifestyle and culture</v>
          </cell>
          <cell r="Q1177" t="str">
            <v>Local parks services</v>
          </cell>
          <cell r="R1177" t="str">
            <v>Local parks</v>
          </cell>
          <cell r="S1177" t="str">
            <v>A1241205</v>
          </cell>
          <cell r="T1177" t="str">
            <v>A1241205</v>
          </cell>
          <cell r="U1177" t="str">
            <v>Local parks</v>
          </cell>
          <cell r="V1177" t="str">
            <v>L210</v>
          </cell>
          <cell r="W1177" t="str">
            <v>Other (Unallocated)</v>
          </cell>
          <cell r="X1177" t="str">
            <v>PL40810</v>
          </cell>
          <cell r="Y1177" t="str">
            <v>Expense</v>
          </cell>
          <cell r="Z1177">
            <v>20100701</v>
          </cell>
          <cell r="AA1177">
            <v>20220630</v>
          </cell>
          <cell r="AB1177">
            <v>1</v>
          </cell>
          <cell r="AC1177" t="str">
            <v>Programme</v>
          </cell>
          <cell r="AD1177">
            <v>0</v>
          </cell>
          <cell r="AE1177">
            <v>0</v>
          </cell>
          <cell r="AF1177">
            <v>0</v>
          </cell>
          <cell r="AG1177">
            <v>1</v>
          </cell>
          <cell r="AH1177">
            <v>2</v>
          </cell>
          <cell r="AI1177" t="str">
            <v>Local &amp; Sports Parks</v>
          </cell>
          <cell r="AJ1177" t="str">
            <v>Buildings (Capex)</v>
          </cell>
          <cell r="AK1177">
            <v>75</v>
          </cell>
          <cell r="AM1177">
            <v>1</v>
          </cell>
          <cell r="AS1177">
            <v>771841</v>
          </cell>
          <cell r="AT1177">
            <v>0</v>
          </cell>
          <cell r="AU1177">
            <v>631924.82999999996</v>
          </cell>
          <cell r="AV1177">
            <v>228975.9</v>
          </cell>
          <cell r="AW1177">
            <v>227845.09</v>
          </cell>
          <cell r="AX1177">
            <v>226410.97</v>
          </cell>
          <cell r="AY1177">
            <v>217310.09</v>
          </cell>
          <cell r="AZ1177">
            <v>220611.08</v>
          </cell>
          <cell r="BA1177">
            <v>200000</v>
          </cell>
          <cell r="BB1177">
            <v>200000</v>
          </cell>
          <cell r="BC1177">
            <v>200000</v>
          </cell>
          <cell r="BD1177">
            <v>3.1E-2</v>
          </cell>
          <cell r="BE1177">
            <v>6.1930000000000041E-2</v>
          </cell>
          <cell r="BF1177">
            <v>9.3787900000000146E-2</v>
          </cell>
          <cell r="BG1177">
            <v>0.12878911280000027</v>
          </cell>
          <cell r="BH1177">
            <v>0.16491036440960039</v>
          </cell>
          <cell r="BI1177">
            <v>0.19869276497747879</v>
          </cell>
          <cell r="BJ1177">
            <v>0.23225616239684821</v>
          </cell>
          <cell r="BK1177">
            <v>0.27045610343115034</v>
          </cell>
          <cell r="BL1177">
            <v>0.31238115484437823</v>
          </cell>
          <cell r="BM1177">
            <v>0.35568973295424255</v>
          </cell>
          <cell r="BN1177">
            <v>0</v>
          </cell>
          <cell r="BO1177">
            <v>0</v>
          </cell>
          <cell r="BP1177">
            <v>39135.104721900025</v>
          </cell>
          <cell r="BQ1177">
            <v>21475.168811610034</v>
          </cell>
          <cell r="BR1177">
            <v>29343.966996936215</v>
          </cell>
          <cell r="BS1177">
            <v>37337.5155690311</v>
          </cell>
          <cell r="BT1177">
            <v>43177.942639604764</v>
          </cell>
          <cell r="BU1177">
            <v>51238.28282302407</v>
          </cell>
          <cell r="BV1177">
            <v>54091.220686230066</v>
          </cell>
          <cell r="BW1177">
            <v>62476.230968875643</v>
          </cell>
          <cell r="BX1177">
            <v>71137.946590848514</v>
          </cell>
          <cell r="BY1177">
            <v>771841</v>
          </cell>
          <cell r="BZ1177">
            <v>0</v>
          </cell>
          <cell r="CA1177">
            <v>671059.93472190003</v>
          </cell>
          <cell r="CB1177">
            <v>250451.06881161002</v>
          </cell>
          <cell r="CC1177">
            <v>257189.05699693621</v>
          </cell>
          <cell r="CD1177">
            <v>263748.48556903109</v>
          </cell>
          <cell r="CE1177">
            <v>260488.03263960476</v>
          </cell>
          <cell r="CF1177">
            <v>271849.36282302404</v>
          </cell>
          <cell r="CG1177">
            <v>254091.22068623005</v>
          </cell>
          <cell r="CH1177">
            <v>262476.23096887564</v>
          </cell>
          <cell r="CI1177">
            <v>271137.9465908485</v>
          </cell>
          <cell r="CK1177">
            <v>0</v>
          </cell>
          <cell r="CL1177">
            <v>0</v>
          </cell>
          <cell r="CM1177">
            <v>0</v>
          </cell>
          <cell r="CN1177">
            <v>0</v>
          </cell>
          <cell r="CO1177">
            <v>0</v>
          </cell>
          <cell r="CP1177">
            <v>0</v>
          </cell>
          <cell r="CQ1177">
            <v>0</v>
          </cell>
          <cell r="CR1177">
            <v>0</v>
          </cell>
          <cell r="CS1177">
            <v>0</v>
          </cell>
          <cell r="CT1177">
            <v>0</v>
          </cell>
          <cell r="CU1177">
            <v>0</v>
          </cell>
          <cell r="CW1177">
            <v>0</v>
          </cell>
          <cell r="CX1177">
            <v>0</v>
          </cell>
          <cell r="CY1177">
            <v>0</v>
          </cell>
          <cell r="CZ1177">
            <v>0</v>
          </cell>
          <cell r="DA1177">
            <v>0</v>
          </cell>
          <cell r="DB1177">
            <v>0</v>
          </cell>
          <cell r="DC1177">
            <v>0</v>
          </cell>
          <cell r="DD1177">
            <v>0</v>
          </cell>
          <cell r="DE1177">
            <v>0</v>
          </cell>
          <cell r="DF1177">
            <v>0</v>
          </cell>
          <cell r="DG1177">
            <v>0</v>
          </cell>
          <cell r="DI1177">
            <v>771841</v>
          </cell>
          <cell r="DJ1177">
            <v>0</v>
          </cell>
          <cell r="DK1177">
            <v>671059.93472190003</v>
          </cell>
          <cell r="DL1177">
            <v>250451.06881161002</v>
          </cell>
          <cell r="DM1177">
            <v>257189.05699693621</v>
          </cell>
          <cell r="DN1177">
            <v>263748.48556903109</v>
          </cell>
          <cell r="DO1177">
            <v>260488.03263960476</v>
          </cell>
          <cell r="DP1177">
            <v>271849.36282302404</v>
          </cell>
          <cell r="DQ1177">
            <v>254091.22068623005</v>
          </cell>
          <cell r="DR1177">
            <v>262476.23096887564</v>
          </cell>
          <cell r="DS1177">
            <v>271137.9465908485</v>
          </cell>
          <cell r="DU1177" t="str">
            <v>NSCC 70435</v>
          </cell>
          <cell r="DV1177">
            <v>0</v>
          </cell>
          <cell r="DW1177">
            <v>0</v>
          </cell>
          <cell r="DX1177">
            <v>3</v>
          </cell>
          <cell r="DY1177">
            <v>2353077.96</v>
          </cell>
          <cell r="DZ1177">
            <v>2762491.3398080608</v>
          </cell>
          <cell r="EB1177">
            <v>2762491.3398080608</v>
          </cell>
          <cell r="EC1177" t="str">
            <v>Def</v>
          </cell>
          <cell r="ED1177" t="str">
            <v>Local Recreational Facilities</v>
          </cell>
        </row>
        <row r="1178">
          <cell r="D1178" t="str">
            <v>PC2130457</v>
          </cell>
          <cell r="E1178" t="str">
            <v>Citywide Playground</v>
          </cell>
          <cell r="F1178" t="str">
            <v>Auckland Council</v>
          </cell>
          <cell r="G1178" t="str">
            <v>Parks, sports and recreation</v>
          </cell>
          <cell r="H1178" t="str">
            <v>E171205</v>
          </cell>
          <cell r="I1178" t="str">
            <v>Local and sports parks - north management</v>
          </cell>
          <cell r="J1178" t="str">
            <v>Lifestyle and culture</v>
          </cell>
          <cell r="K1178" t="str">
            <v>Local parks services</v>
          </cell>
          <cell r="L1178" t="str">
            <v>Local parks</v>
          </cell>
          <cell r="M1178" t="str">
            <v>Local activities</v>
          </cell>
          <cell r="N1178" t="str">
            <v>Local parks services</v>
          </cell>
          <cell r="O1178" t="str">
            <v>Local parks</v>
          </cell>
          <cell r="P1178" t="str">
            <v>Lifestyle and culture</v>
          </cell>
          <cell r="Q1178" t="str">
            <v>Local parks services</v>
          </cell>
          <cell r="R1178" t="str">
            <v>Local parks</v>
          </cell>
          <cell r="S1178" t="str">
            <v>A1241205</v>
          </cell>
          <cell r="T1178" t="str">
            <v>A1241205</v>
          </cell>
          <cell r="U1178" t="str">
            <v>Local parks</v>
          </cell>
          <cell r="V1178" t="str">
            <v>L135</v>
          </cell>
          <cell r="W1178" t="str">
            <v>Kaipatiki</v>
          </cell>
          <cell r="X1178" t="str">
            <v>PL40810</v>
          </cell>
          <cell r="Y1178" t="str">
            <v>Expense</v>
          </cell>
          <cell r="Z1178">
            <v>20120701</v>
          </cell>
          <cell r="AA1178">
            <v>20130630</v>
          </cell>
          <cell r="AB1178">
            <v>1</v>
          </cell>
          <cell r="AC1178" t="str">
            <v>Programme</v>
          </cell>
          <cell r="AD1178">
            <v>0</v>
          </cell>
          <cell r="AE1178">
            <v>0</v>
          </cell>
          <cell r="AF1178">
            <v>0</v>
          </cell>
          <cell r="AG1178">
            <v>1</v>
          </cell>
          <cell r="AH1178">
            <v>2</v>
          </cell>
          <cell r="AI1178" t="str">
            <v>Local &amp; Sports Parks</v>
          </cell>
          <cell r="AJ1178" t="str">
            <v>Structures parks</v>
          </cell>
          <cell r="AK1178">
            <v>25</v>
          </cell>
          <cell r="AM1178">
            <v>1</v>
          </cell>
          <cell r="AT1178">
            <v>57069.27</v>
          </cell>
          <cell r="BD1178">
            <v>3.1E-2</v>
          </cell>
          <cell r="BE1178">
            <v>6.1930000000000041E-2</v>
          </cell>
          <cell r="BF1178">
            <v>9.3787900000000146E-2</v>
          </cell>
          <cell r="BG1178">
            <v>0.12878911280000027</v>
          </cell>
          <cell r="BH1178">
            <v>0.16491036440960039</v>
          </cell>
          <cell r="BI1178">
            <v>0.19869276497747879</v>
          </cell>
          <cell r="BJ1178">
            <v>0.23225616239684821</v>
          </cell>
          <cell r="BK1178">
            <v>0.27045610343115034</v>
          </cell>
          <cell r="BL1178">
            <v>0.31238115484437823</v>
          </cell>
          <cell r="BM1178">
            <v>0.35568973295424255</v>
          </cell>
          <cell r="BN1178">
            <v>0</v>
          </cell>
          <cell r="BO1178">
            <v>1769.1473699999999</v>
          </cell>
          <cell r="BP1178">
            <v>0</v>
          </cell>
          <cell r="BQ1178">
            <v>0</v>
          </cell>
          <cell r="BR1178">
            <v>0</v>
          </cell>
          <cell r="BS1178">
            <v>0</v>
          </cell>
          <cell r="BT1178">
            <v>0</v>
          </cell>
          <cell r="BU1178">
            <v>0</v>
          </cell>
          <cell r="BV1178">
            <v>0</v>
          </cell>
          <cell r="BW1178">
            <v>0</v>
          </cell>
          <cell r="BX1178">
            <v>0</v>
          </cell>
          <cell r="BY1178">
            <v>0</v>
          </cell>
          <cell r="BZ1178">
            <v>58838.417369999996</v>
          </cell>
          <cell r="CA1178">
            <v>0</v>
          </cell>
          <cell r="CB1178">
            <v>0</v>
          </cell>
          <cell r="CC1178">
            <v>0</v>
          </cell>
          <cell r="CD1178">
            <v>0</v>
          </cell>
          <cell r="CE1178">
            <v>0</v>
          </cell>
          <cell r="CF1178">
            <v>0</v>
          </cell>
          <cell r="CG1178">
            <v>0</v>
          </cell>
          <cell r="CH1178">
            <v>0</v>
          </cell>
          <cell r="CI1178">
            <v>0</v>
          </cell>
          <cell r="CK1178">
            <v>0</v>
          </cell>
          <cell r="CL1178">
            <v>0</v>
          </cell>
          <cell r="CM1178">
            <v>0</v>
          </cell>
          <cell r="CN1178">
            <v>0</v>
          </cell>
          <cell r="CO1178">
            <v>0</v>
          </cell>
          <cell r="CP1178">
            <v>0</v>
          </cell>
          <cell r="CQ1178">
            <v>0</v>
          </cell>
          <cell r="CR1178">
            <v>0</v>
          </cell>
          <cell r="CS1178">
            <v>0</v>
          </cell>
          <cell r="CT1178">
            <v>0</v>
          </cell>
          <cell r="CU1178">
            <v>0</v>
          </cell>
          <cell r="CW1178">
            <v>0</v>
          </cell>
          <cell r="CX1178">
            <v>0</v>
          </cell>
          <cell r="CY1178">
            <v>0</v>
          </cell>
          <cell r="CZ1178">
            <v>0</v>
          </cell>
          <cell r="DA1178">
            <v>0</v>
          </cell>
          <cell r="DB1178">
            <v>0</v>
          </cell>
          <cell r="DC1178">
            <v>0</v>
          </cell>
          <cell r="DD1178">
            <v>0</v>
          </cell>
          <cell r="DE1178">
            <v>0</v>
          </cell>
          <cell r="DF1178">
            <v>0</v>
          </cell>
          <cell r="DG1178">
            <v>0</v>
          </cell>
          <cell r="DI1178">
            <v>0</v>
          </cell>
          <cell r="DJ1178">
            <v>58838.417369999996</v>
          </cell>
          <cell r="DK1178">
            <v>0</v>
          </cell>
          <cell r="DL1178">
            <v>0</v>
          </cell>
          <cell r="DM1178">
            <v>0</v>
          </cell>
          <cell r="DN1178">
            <v>0</v>
          </cell>
          <cell r="DO1178">
            <v>0</v>
          </cell>
          <cell r="DP1178">
            <v>0</v>
          </cell>
          <cell r="DQ1178">
            <v>0</v>
          </cell>
          <cell r="DR1178">
            <v>0</v>
          </cell>
          <cell r="DS1178">
            <v>0</v>
          </cell>
          <cell r="DU1178" t="str">
            <v>NSCC 70436</v>
          </cell>
          <cell r="DV1178">
            <v>0</v>
          </cell>
          <cell r="DW1178">
            <v>0</v>
          </cell>
          <cell r="DX1178">
            <v>2</v>
          </cell>
          <cell r="DY1178">
            <v>57069.27</v>
          </cell>
          <cell r="DZ1178">
            <v>58838.417369999996</v>
          </cell>
          <cell r="EB1178">
            <v>58838.417369999996</v>
          </cell>
          <cell r="EC1178" t="str">
            <v>Def</v>
          </cell>
          <cell r="ED1178" t="str">
            <v>Local Recreational Facilities</v>
          </cell>
        </row>
        <row r="1179">
          <cell r="D1179" t="str">
            <v>PC2130457</v>
          </cell>
          <cell r="E1179" t="str">
            <v>Citywide Playground</v>
          </cell>
          <cell r="F1179" t="str">
            <v>Auckland Council</v>
          </cell>
          <cell r="G1179" t="str">
            <v>Parks, sports and recreation</v>
          </cell>
          <cell r="H1179" t="str">
            <v>E171205</v>
          </cell>
          <cell r="I1179" t="str">
            <v>Local and sports parks - north management</v>
          </cell>
          <cell r="J1179" t="str">
            <v>Lifestyle and culture</v>
          </cell>
          <cell r="K1179" t="str">
            <v>Local parks services</v>
          </cell>
          <cell r="L1179" t="str">
            <v>Local parks</v>
          </cell>
          <cell r="M1179" t="str">
            <v>Local activities</v>
          </cell>
          <cell r="N1179" t="str">
            <v>Local parks services</v>
          </cell>
          <cell r="O1179" t="str">
            <v>Local parks</v>
          </cell>
          <cell r="P1179" t="str">
            <v>Lifestyle and culture</v>
          </cell>
          <cell r="Q1179" t="str">
            <v>Local parks services</v>
          </cell>
          <cell r="R1179" t="str">
            <v>Local parks</v>
          </cell>
          <cell r="S1179" t="str">
            <v>A1241205</v>
          </cell>
          <cell r="T1179" t="str">
            <v>A1241205</v>
          </cell>
          <cell r="U1179" t="str">
            <v>Local parks</v>
          </cell>
          <cell r="V1179" t="str">
            <v>L210</v>
          </cell>
          <cell r="W1179" t="str">
            <v>Other (Unallocated)</v>
          </cell>
          <cell r="X1179" t="str">
            <v>PL40810</v>
          </cell>
          <cell r="Y1179" t="str">
            <v>Expense</v>
          </cell>
          <cell r="Z1179">
            <v>20100701</v>
          </cell>
          <cell r="AA1179">
            <v>20220630</v>
          </cell>
          <cell r="AB1179">
            <v>1</v>
          </cell>
          <cell r="AC1179" t="str">
            <v>Programme</v>
          </cell>
          <cell r="AD1179">
            <v>0</v>
          </cell>
          <cell r="AE1179">
            <v>0</v>
          </cell>
          <cell r="AF1179">
            <v>0</v>
          </cell>
          <cell r="AG1179">
            <v>1</v>
          </cell>
          <cell r="AH1179">
            <v>2</v>
          </cell>
          <cell r="AI1179" t="str">
            <v>Local &amp; Sports Parks</v>
          </cell>
          <cell r="AJ1179" t="str">
            <v>Structures parks</v>
          </cell>
          <cell r="AK1179">
            <v>25</v>
          </cell>
          <cell r="AM1179">
            <v>1</v>
          </cell>
          <cell r="AS1179">
            <v>235584.55</v>
          </cell>
          <cell r="AT1179">
            <v>30000</v>
          </cell>
          <cell r="AU1179">
            <v>86171.73</v>
          </cell>
          <cell r="AV1179">
            <v>85272.99</v>
          </cell>
          <cell r="AW1179">
            <v>85040.02</v>
          </cell>
          <cell r="AX1179">
            <v>84712.1</v>
          </cell>
          <cell r="AY1179">
            <v>81307.11</v>
          </cell>
          <cell r="AZ1179">
            <v>82285.25</v>
          </cell>
          <cell r="BA1179">
            <v>81300</v>
          </cell>
          <cell r="BB1179">
            <v>81300</v>
          </cell>
          <cell r="BC1179">
            <v>81300</v>
          </cell>
          <cell r="BD1179">
            <v>3.1E-2</v>
          </cell>
          <cell r="BE1179">
            <v>6.1930000000000041E-2</v>
          </cell>
          <cell r="BF1179">
            <v>9.3787900000000146E-2</v>
          </cell>
          <cell r="BG1179">
            <v>0.12878911280000027</v>
          </cell>
          <cell r="BH1179">
            <v>0.16491036440960039</v>
          </cell>
          <cell r="BI1179">
            <v>0.19869276497747879</v>
          </cell>
          <cell r="BJ1179">
            <v>0.23225616239684821</v>
          </cell>
          <cell r="BK1179">
            <v>0.27045610343115034</v>
          </cell>
          <cell r="BL1179">
            <v>0.31238115484437823</v>
          </cell>
          <cell r="BM1179">
            <v>0.35568973295424255</v>
          </cell>
          <cell r="BN1179">
            <v>0</v>
          </cell>
          <cell r="BO1179">
            <v>930</v>
          </cell>
          <cell r="BP1179">
            <v>5336.6152389000035</v>
          </cell>
          <cell r="BQ1179">
            <v>7997.5746588210131</v>
          </cell>
          <cell r="BR1179">
            <v>10952.22872829428</v>
          </cell>
          <cell r="BS1179">
            <v>13969.90328090251</v>
          </cell>
          <cell r="BT1179">
            <v>16155.134498228015</v>
          </cell>
          <cell r="BU1179">
            <v>19111.256386865254</v>
          </cell>
          <cell r="BV1179">
            <v>21988.081208952524</v>
          </cell>
          <cell r="BW1179">
            <v>25396.587888847949</v>
          </cell>
          <cell r="BX1179">
            <v>28917.57528917992</v>
          </cell>
          <cell r="BY1179">
            <v>235584.55</v>
          </cell>
          <cell r="BZ1179">
            <v>30930</v>
          </cell>
          <cell r="CA1179">
            <v>91508.345238900001</v>
          </cell>
          <cell r="CB1179">
            <v>93270.564658821022</v>
          </cell>
          <cell r="CC1179">
            <v>95992.248728294289</v>
          </cell>
          <cell r="CD1179">
            <v>98682.003280902514</v>
          </cell>
          <cell r="CE1179">
            <v>97462.244498228014</v>
          </cell>
          <cell r="CF1179">
            <v>101396.50638686525</v>
          </cell>
          <cell r="CG1179">
            <v>103288.08120895253</v>
          </cell>
          <cell r="CH1179">
            <v>106696.58788884795</v>
          </cell>
          <cell r="CI1179">
            <v>110217.57528917992</v>
          </cell>
          <cell r="CK1179">
            <v>0</v>
          </cell>
          <cell r="CL1179">
            <v>0</v>
          </cell>
          <cell r="CM1179">
            <v>0</v>
          </cell>
          <cell r="CN1179">
            <v>0</v>
          </cell>
          <cell r="CO1179">
            <v>0</v>
          </cell>
          <cell r="CP1179">
            <v>0</v>
          </cell>
          <cell r="CQ1179">
            <v>0</v>
          </cell>
          <cell r="CR1179">
            <v>0</v>
          </cell>
          <cell r="CS1179">
            <v>0</v>
          </cell>
          <cell r="CT1179">
            <v>0</v>
          </cell>
          <cell r="CU1179">
            <v>0</v>
          </cell>
          <cell r="CW1179">
            <v>0</v>
          </cell>
          <cell r="CX1179">
            <v>0</v>
          </cell>
          <cell r="CY1179">
            <v>0</v>
          </cell>
          <cell r="CZ1179">
            <v>0</v>
          </cell>
          <cell r="DA1179">
            <v>0</v>
          </cell>
          <cell r="DB1179">
            <v>0</v>
          </cell>
          <cell r="DC1179">
            <v>0</v>
          </cell>
          <cell r="DD1179">
            <v>0</v>
          </cell>
          <cell r="DE1179">
            <v>0</v>
          </cell>
          <cell r="DF1179">
            <v>0</v>
          </cell>
          <cell r="DG1179">
            <v>0</v>
          </cell>
          <cell r="DI1179">
            <v>235584.55</v>
          </cell>
          <cell r="DJ1179">
            <v>30930</v>
          </cell>
          <cell r="DK1179">
            <v>91508.345238900001</v>
          </cell>
          <cell r="DL1179">
            <v>93270.564658821022</v>
          </cell>
          <cell r="DM1179">
            <v>95992.248728294289</v>
          </cell>
          <cell r="DN1179">
            <v>98682.003280902514</v>
          </cell>
          <cell r="DO1179">
            <v>97462.244498228014</v>
          </cell>
          <cell r="DP1179">
            <v>101396.50638686525</v>
          </cell>
          <cell r="DQ1179">
            <v>103288.08120895253</v>
          </cell>
          <cell r="DR1179">
            <v>106696.58788884795</v>
          </cell>
          <cell r="DS1179">
            <v>110217.57528917992</v>
          </cell>
          <cell r="DU1179" t="str">
            <v>NSCC 70436</v>
          </cell>
          <cell r="DV1179">
            <v>0</v>
          </cell>
          <cell r="DW1179">
            <v>0</v>
          </cell>
          <cell r="DX1179">
            <v>2</v>
          </cell>
          <cell r="DY1179">
            <v>778689.2</v>
          </cell>
          <cell r="DZ1179">
            <v>929444.15717899147</v>
          </cell>
          <cell r="EB1179">
            <v>929444.15717899147</v>
          </cell>
          <cell r="EC1179" t="str">
            <v>Def</v>
          </cell>
          <cell r="ED1179" t="str">
            <v>Local Recreational Facilities</v>
          </cell>
        </row>
        <row r="1180">
          <cell r="D1180" t="str">
            <v>PC2130458</v>
          </cell>
          <cell r="E1180" t="str">
            <v>Natural Outdoor Surface</v>
          </cell>
          <cell r="F1180" t="str">
            <v>Auckland Council</v>
          </cell>
          <cell r="G1180" t="str">
            <v>Parks, sports and recreation</v>
          </cell>
          <cell r="H1180" t="str">
            <v>E171205</v>
          </cell>
          <cell r="I1180" t="str">
            <v>Local and sports parks - north management</v>
          </cell>
          <cell r="J1180" t="str">
            <v>Lifestyle and culture</v>
          </cell>
          <cell r="K1180" t="str">
            <v>Local parks services</v>
          </cell>
          <cell r="L1180" t="str">
            <v>Local parks</v>
          </cell>
          <cell r="M1180" t="str">
            <v>Local activities</v>
          </cell>
          <cell r="N1180" t="str">
            <v>Local parks services</v>
          </cell>
          <cell r="O1180" t="str">
            <v>Local parks</v>
          </cell>
          <cell r="P1180" t="str">
            <v>Lifestyle and culture</v>
          </cell>
          <cell r="Q1180" t="str">
            <v>Local parks services</v>
          </cell>
          <cell r="R1180" t="str">
            <v>Local parks</v>
          </cell>
          <cell r="S1180" t="str">
            <v>A1241205</v>
          </cell>
          <cell r="T1180" t="str">
            <v>A1241205</v>
          </cell>
          <cell r="U1180" t="str">
            <v>Local parks</v>
          </cell>
          <cell r="V1180" t="str">
            <v>L135</v>
          </cell>
          <cell r="W1180" t="str">
            <v>Kaipatiki</v>
          </cell>
          <cell r="X1180" t="str">
            <v>PL40810</v>
          </cell>
          <cell r="Y1180" t="str">
            <v>Expense</v>
          </cell>
          <cell r="Z1180">
            <v>20120701</v>
          </cell>
          <cell r="AA1180">
            <v>20130630</v>
          </cell>
          <cell r="AB1180">
            <v>1</v>
          </cell>
          <cell r="AC1180" t="str">
            <v>Programme</v>
          </cell>
          <cell r="AD1180">
            <v>0</v>
          </cell>
          <cell r="AE1180">
            <v>0</v>
          </cell>
          <cell r="AF1180">
            <v>0</v>
          </cell>
          <cell r="AG1180">
            <v>1</v>
          </cell>
          <cell r="AH1180">
            <v>2</v>
          </cell>
          <cell r="AI1180" t="str">
            <v>Local &amp; Sports Parks</v>
          </cell>
          <cell r="AJ1180" t="str">
            <v>Structures parks</v>
          </cell>
          <cell r="AK1180">
            <v>15</v>
          </cell>
          <cell r="AM1180">
            <v>1</v>
          </cell>
          <cell r="AT1180">
            <v>200000</v>
          </cell>
          <cell r="BD1180">
            <v>3.1E-2</v>
          </cell>
          <cell r="BE1180">
            <v>6.1930000000000041E-2</v>
          </cell>
          <cell r="BF1180">
            <v>9.3787900000000146E-2</v>
          </cell>
          <cell r="BG1180">
            <v>0.12878911280000027</v>
          </cell>
          <cell r="BH1180">
            <v>0.16491036440960039</v>
          </cell>
          <cell r="BI1180">
            <v>0.19869276497747879</v>
          </cell>
          <cell r="BJ1180">
            <v>0.23225616239684821</v>
          </cell>
          <cell r="BK1180">
            <v>0.27045610343115034</v>
          </cell>
          <cell r="BL1180">
            <v>0.31238115484437823</v>
          </cell>
          <cell r="BM1180">
            <v>0.35568973295424255</v>
          </cell>
          <cell r="BN1180">
            <v>0</v>
          </cell>
          <cell r="BO1180">
            <v>6200</v>
          </cell>
          <cell r="BP1180">
            <v>0</v>
          </cell>
          <cell r="BQ1180">
            <v>0</v>
          </cell>
          <cell r="BR1180">
            <v>0</v>
          </cell>
          <cell r="BS1180">
            <v>0</v>
          </cell>
          <cell r="BT1180">
            <v>0</v>
          </cell>
          <cell r="BU1180">
            <v>0</v>
          </cell>
          <cell r="BV1180">
            <v>0</v>
          </cell>
          <cell r="BW1180">
            <v>0</v>
          </cell>
          <cell r="BX1180">
            <v>0</v>
          </cell>
          <cell r="BY1180">
            <v>0</v>
          </cell>
          <cell r="BZ1180">
            <v>206200</v>
          </cell>
          <cell r="CA1180">
            <v>0</v>
          </cell>
          <cell r="CB1180">
            <v>0</v>
          </cell>
          <cell r="CC1180">
            <v>0</v>
          </cell>
          <cell r="CD1180">
            <v>0</v>
          </cell>
          <cell r="CE1180">
            <v>0</v>
          </cell>
          <cell r="CF1180">
            <v>0</v>
          </cell>
          <cell r="CG1180">
            <v>0</v>
          </cell>
          <cell r="CH1180">
            <v>0</v>
          </cell>
          <cell r="CI1180">
            <v>0</v>
          </cell>
          <cell r="CK1180">
            <v>0</v>
          </cell>
          <cell r="CL1180">
            <v>0</v>
          </cell>
          <cell r="CM1180">
            <v>0</v>
          </cell>
          <cell r="CN1180">
            <v>0</v>
          </cell>
          <cell r="CO1180">
            <v>0</v>
          </cell>
          <cell r="CP1180">
            <v>0</v>
          </cell>
          <cell r="CQ1180">
            <v>0</v>
          </cell>
          <cell r="CR1180">
            <v>0</v>
          </cell>
          <cell r="CS1180">
            <v>0</v>
          </cell>
          <cell r="CT1180">
            <v>0</v>
          </cell>
          <cell r="CU1180">
            <v>0</v>
          </cell>
          <cell r="CW1180">
            <v>0</v>
          </cell>
          <cell r="CX1180">
            <v>0</v>
          </cell>
          <cell r="CY1180">
            <v>0</v>
          </cell>
          <cell r="CZ1180">
            <v>0</v>
          </cell>
          <cell r="DA1180">
            <v>0</v>
          </cell>
          <cell r="DB1180">
            <v>0</v>
          </cell>
          <cell r="DC1180">
            <v>0</v>
          </cell>
          <cell r="DD1180">
            <v>0</v>
          </cell>
          <cell r="DE1180">
            <v>0</v>
          </cell>
          <cell r="DF1180">
            <v>0</v>
          </cell>
          <cell r="DG1180">
            <v>0</v>
          </cell>
          <cell r="DI1180">
            <v>0</v>
          </cell>
          <cell r="DJ1180">
            <v>206200</v>
          </cell>
          <cell r="DK1180">
            <v>0</v>
          </cell>
          <cell r="DL1180">
            <v>0</v>
          </cell>
          <cell r="DM1180">
            <v>0</v>
          </cell>
          <cell r="DN1180">
            <v>0</v>
          </cell>
          <cell r="DO1180">
            <v>0</v>
          </cell>
          <cell r="DP1180">
            <v>0</v>
          </cell>
          <cell r="DQ1180">
            <v>0</v>
          </cell>
          <cell r="DR1180">
            <v>0</v>
          </cell>
          <cell r="DS1180">
            <v>0</v>
          </cell>
          <cell r="DU1180" t="str">
            <v>NSCC 70439</v>
          </cell>
          <cell r="DV1180">
            <v>0</v>
          </cell>
          <cell r="DW1180">
            <v>0</v>
          </cell>
          <cell r="DX1180">
            <v>2</v>
          </cell>
          <cell r="DY1180">
            <v>200000</v>
          </cell>
          <cell r="DZ1180">
            <v>206200</v>
          </cell>
          <cell r="EB1180">
            <v>206200</v>
          </cell>
          <cell r="EC1180" t="str">
            <v>Def</v>
          </cell>
          <cell r="ED1180" t="str">
            <v>Local Recreational Facilities</v>
          </cell>
        </row>
        <row r="1181">
          <cell r="D1181" t="str">
            <v>PC2130458</v>
          </cell>
          <cell r="E1181" t="str">
            <v>Natural Outdoor Surface</v>
          </cell>
          <cell r="F1181" t="str">
            <v>Auckland Council</v>
          </cell>
          <cell r="G1181" t="str">
            <v>Parks, sports and recreation</v>
          </cell>
          <cell r="H1181" t="str">
            <v>E171205</v>
          </cell>
          <cell r="I1181" t="str">
            <v>Local and sports parks - north management</v>
          </cell>
          <cell r="J1181" t="str">
            <v>Lifestyle and culture</v>
          </cell>
          <cell r="K1181" t="str">
            <v>Local parks services</v>
          </cell>
          <cell r="L1181" t="str">
            <v>Local parks</v>
          </cell>
          <cell r="M1181" t="str">
            <v>Local activities</v>
          </cell>
          <cell r="N1181" t="str">
            <v>Local parks services</v>
          </cell>
          <cell r="O1181" t="str">
            <v>Local parks</v>
          </cell>
          <cell r="P1181" t="str">
            <v>Lifestyle and culture</v>
          </cell>
          <cell r="Q1181" t="str">
            <v>Local parks services</v>
          </cell>
          <cell r="R1181" t="str">
            <v>Local parks</v>
          </cell>
          <cell r="S1181" t="str">
            <v>A1241205</v>
          </cell>
          <cell r="T1181" t="str">
            <v>A1241205</v>
          </cell>
          <cell r="U1181" t="str">
            <v>Local parks</v>
          </cell>
          <cell r="V1181" t="str">
            <v>L210</v>
          </cell>
          <cell r="W1181" t="str">
            <v>Other (Unallocated)</v>
          </cell>
          <cell r="X1181" t="str">
            <v>PL40810</v>
          </cell>
          <cell r="Y1181" t="str">
            <v>Expense</v>
          </cell>
          <cell r="Z1181">
            <v>20100701</v>
          </cell>
          <cell r="AA1181">
            <v>20220630</v>
          </cell>
          <cell r="AB1181">
            <v>1</v>
          </cell>
          <cell r="AC1181" t="str">
            <v>Programme</v>
          </cell>
          <cell r="AD1181">
            <v>0</v>
          </cell>
          <cell r="AE1181">
            <v>0</v>
          </cell>
          <cell r="AF1181">
            <v>0</v>
          </cell>
          <cell r="AG1181">
            <v>1</v>
          </cell>
          <cell r="AH1181">
            <v>2</v>
          </cell>
          <cell r="AI1181" t="str">
            <v>Local &amp; Sports Parks</v>
          </cell>
          <cell r="AJ1181" t="str">
            <v>Structures parks</v>
          </cell>
          <cell r="AK1181">
            <v>15</v>
          </cell>
          <cell r="AM1181">
            <v>1</v>
          </cell>
          <cell r="AS1181">
            <v>1856562.29</v>
          </cell>
          <cell r="AT1181">
            <v>1932694.02</v>
          </cell>
          <cell r="AU1181">
            <v>1841213.9</v>
          </cell>
          <cell r="AV1181">
            <v>2302997.9700000002</v>
          </cell>
          <cell r="AW1181">
            <v>1967166.39</v>
          </cell>
          <cell r="AX1181">
            <v>1954532.89</v>
          </cell>
          <cell r="AY1181">
            <v>1875960.85</v>
          </cell>
          <cell r="AZ1181">
            <v>1903211.56</v>
          </cell>
          <cell r="BA1181">
            <v>1900000</v>
          </cell>
          <cell r="BB1181">
            <v>1900000</v>
          </cell>
          <cell r="BC1181">
            <v>1900000</v>
          </cell>
          <cell r="BD1181">
            <v>3.1E-2</v>
          </cell>
          <cell r="BE1181">
            <v>6.1930000000000041E-2</v>
          </cell>
          <cell r="BF1181">
            <v>9.3787900000000146E-2</v>
          </cell>
          <cell r="BG1181">
            <v>0.12878911280000027</v>
          </cell>
          <cell r="BH1181">
            <v>0.16491036440960039</v>
          </cell>
          <cell r="BI1181">
            <v>0.19869276497747879</v>
          </cell>
          <cell r="BJ1181">
            <v>0.23225616239684821</v>
          </cell>
          <cell r="BK1181">
            <v>0.27045610343115034</v>
          </cell>
          <cell r="BL1181">
            <v>0.31238115484437823</v>
          </cell>
          <cell r="BM1181">
            <v>0.35568973295424255</v>
          </cell>
          <cell r="BN1181">
            <v>0</v>
          </cell>
          <cell r="BO1181">
            <v>59913.514620000002</v>
          </cell>
          <cell r="BP1181">
            <v>114026.37682700007</v>
          </cell>
          <cell r="BQ1181">
            <v>215993.34331056336</v>
          </cell>
          <cell r="BR1181">
            <v>253349.6140980793</v>
          </cell>
          <cell r="BS1181">
            <v>322322.73114044935</v>
          </cell>
          <cell r="BT1181">
            <v>372739.84827600134</v>
          </cell>
          <cell r="BU1181">
            <v>442032.61315491883</v>
          </cell>
          <cell r="BV1181">
            <v>513866.59651918564</v>
          </cell>
          <cell r="BW1181">
            <v>593524.19420431869</v>
          </cell>
          <cell r="BX1181">
            <v>675810.49261306087</v>
          </cell>
          <cell r="BY1181">
            <v>1856562.29</v>
          </cell>
          <cell r="BZ1181">
            <v>1992607.53462</v>
          </cell>
          <cell r="CA1181">
            <v>1955240.2768270001</v>
          </cell>
          <cell r="CB1181">
            <v>2518991.3133105636</v>
          </cell>
          <cell r="CC1181">
            <v>2220516.0040980792</v>
          </cell>
          <cell r="CD1181">
            <v>2276855.6211404493</v>
          </cell>
          <cell r="CE1181">
            <v>2248700.6982760015</v>
          </cell>
          <cell r="CF1181">
            <v>2345244.1731549189</v>
          </cell>
          <cell r="CG1181">
            <v>2413866.5965191857</v>
          </cell>
          <cell r="CH1181">
            <v>2493524.1942043188</v>
          </cell>
          <cell r="CI1181">
            <v>2575810.4926130609</v>
          </cell>
          <cell r="CK1181">
            <v>0</v>
          </cell>
          <cell r="CL1181">
            <v>0</v>
          </cell>
          <cell r="CM1181">
            <v>0</v>
          </cell>
          <cell r="CN1181">
            <v>0</v>
          </cell>
          <cell r="CO1181">
            <v>0</v>
          </cell>
          <cell r="CP1181">
            <v>0</v>
          </cell>
          <cell r="CQ1181">
            <v>0</v>
          </cell>
          <cell r="CR1181">
            <v>0</v>
          </cell>
          <cell r="CS1181">
            <v>0</v>
          </cell>
          <cell r="CT1181">
            <v>0</v>
          </cell>
          <cell r="CU1181">
            <v>0</v>
          </cell>
          <cell r="CW1181">
            <v>0</v>
          </cell>
          <cell r="CX1181">
            <v>0</v>
          </cell>
          <cell r="CY1181">
            <v>0</v>
          </cell>
          <cell r="CZ1181">
            <v>0</v>
          </cell>
          <cell r="DA1181">
            <v>0</v>
          </cell>
          <cell r="DB1181">
            <v>0</v>
          </cell>
          <cell r="DC1181">
            <v>0</v>
          </cell>
          <cell r="DD1181">
            <v>0</v>
          </cell>
          <cell r="DE1181">
            <v>0</v>
          </cell>
          <cell r="DF1181">
            <v>0</v>
          </cell>
          <cell r="DG1181">
            <v>0</v>
          </cell>
          <cell r="DI1181">
            <v>1856562.29</v>
          </cell>
          <cell r="DJ1181">
            <v>1992607.53462</v>
          </cell>
          <cell r="DK1181">
            <v>1955240.2768270001</v>
          </cell>
          <cell r="DL1181">
            <v>2518991.3133105636</v>
          </cell>
          <cell r="DM1181">
            <v>2220516.0040980792</v>
          </cell>
          <cell r="DN1181">
            <v>2276855.6211404493</v>
          </cell>
          <cell r="DO1181">
            <v>2248700.6982760015</v>
          </cell>
          <cell r="DP1181">
            <v>2345244.1731549189</v>
          </cell>
          <cell r="DQ1181">
            <v>2413866.5965191857</v>
          </cell>
          <cell r="DR1181">
            <v>2493524.1942043188</v>
          </cell>
          <cell r="DS1181">
            <v>2575810.4926130609</v>
          </cell>
          <cell r="DU1181" t="str">
            <v>NSCC 70439</v>
          </cell>
          <cell r="DV1181">
            <v>0</v>
          </cell>
          <cell r="DW1181">
            <v>0</v>
          </cell>
          <cell r="DX1181">
            <v>2</v>
          </cell>
          <cell r="DY1181">
            <v>19477777.579999998</v>
          </cell>
          <cell r="DZ1181">
            <v>23041356.904763579</v>
          </cell>
          <cell r="EB1181">
            <v>23041356.904763579</v>
          </cell>
          <cell r="EC1181" t="str">
            <v>Def</v>
          </cell>
          <cell r="ED1181" t="str">
            <v>Local Recreational Facilities</v>
          </cell>
        </row>
        <row r="1182">
          <cell r="D1182" t="str">
            <v>PC2130459</v>
          </cell>
          <cell r="E1182" t="str">
            <v>Citywide Cycleway Renewals</v>
          </cell>
          <cell r="F1182" t="str">
            <v>Auckland Council</v>
          </cell>
          <cell r="G1182" t="str">
            <v>Parks, sports and recreation</v>
          </cell>
          <cell r="H1182" t="str">
            <v>E171205</v>
          </cell>
          <cell r="I1182" t="str">
            <v>Local and sports parks - north management</v>
          </cell>
          <cell r="J1182" t="str">
            <v>Lifestyle and culture</v>
          </cell>
          <cell r="K1182" t="str">
            <v>Local parks services</v>
          </cell>
          <cell r="L1182" t="str">
            <v>Local parks</v>
          </cell>
          <cell r="M1182" t="str">
            <v>Local activities</v>
          </cell>
          <cell r="N1182" t="str">
            <v>Local parks services</v>
          </cell>
          <cell r="O1182" t="str">
            <v>Local parks</v>
          </cell>
          <cell r="P1182" t="str">
            <v>Lifestyle and culture</v>
          </cell>
          <cell r="Q1182" t="str">
            <v>Local parks services</v>
          </cell>
          <cell r="R1182" t="str">
            <v>Local parks</v>
          </cell>
          <cell r="S1182" t="str">
            <v>A1241205</v>
          </cell>
          <cell r="T1182" t="str">
            <v>A1241205</v>
          </cell>
          <cell r="U1182" t="str">
            <v>Local parks</v>
          </cell>
          <cell r="V1182" t="str">
            <v>L105</v>
          </cell>
          <cell r="W1182" t="str">
            <v>Devonport-Takapuna</v>
          </cell>
          <cell r="X1182" t="str">
            <v>PL40810</v>
          </cell>
          <cell r="Y1182" t="str">
            <v>Expense</v>
          </cell>
          <cell r="Z1182">
            <v>20120701</v>
          </cell>
          <cell r="AA1182">
            <v>20130630</v>
          </cell>
          <cell r="AB1182">
            <v>1</v>
          </cell>
          <cell r="AC1182" t="str">
            <v>Programme</v>
          </cell>
          <cell r="AD1182">
            <v>0</v>
          </cell>
          <cell r="AE1182">
            <v>0</v>
          </cell>
          <cell r="AF1182">
            <v>0</v>
          </cell>
          <cell r="AG1182">
            <v>1</v>
          </cell>
          <cell r="AH1182">
            <v>2</v>
          </cell>
          <cell r="AI1182" t="str">
            <v>Local &amp; Sports Parks</v>
          </cell>
          <cell r="AJ1182" t="str">
            <v>Structures parks</v>
          </cell>
          <cell r="AK1182">
            <v>35</v>
          </cell>
          <cell r="AM1182">
            <v>1</v>
          </cell>
          <cell r="AT1182">
            <v>30000</v>
          </cell>
          <cell r="BD1182">
            <v>3.1E-2</v>
          </cell>
          <cell r="BE1182">
            <v>6.1930000000000041E-2</v>
          </cell>
          <cell r="BF1182">
            <v>9.3787900000000146E-2</v>
          </cell>
          <cell r="BG1182">
            <v>0.12878911280000027</v>
          </cell>
          <cell r="BH1182">
            <v>0.16491036440960039</v>
          </cell>
          <cell r="BI1182">
            <v>0.19869276497747879</v>
          </cell>
          <cell r="BJ1182">
            <v>0.23225616239684821</v>
          </cell>
          <cell r="BK1182">
            <v>0.27045610343115034</v>
          </cell>
          <cell r="BL1182">
            <v>0.31238115484437823</v>
          </cell>
          <cell r="BM1182">
            <v>0.35568973295424255</v>
          </cell>
          <cell r="BN1182">
            <v>0</v>
          </cell>
          <cell r="BO1182">
            <v>930</v>
          </cell>
          <cell r="BP1182">
            <v>0</v>
          </cell>
          <cell r="BQ1182">
            <v>0</v>
          </cell>
          <cell r="BR1182">
            <v>0</v>
          </cell>
          <cell r="BS1182">
            <v>0</v>
          </cell>
          <cell r="BT1182">
            <v>0</v>
          </cell>
          <cell r="BU1182">
            <v>0</v>
          </cell>
          <cell r="BV1182">
            <v>0</v>
          </cell>
          <cell r="BW1182">
            <v>0</v>
          </cell>
          <cell r="BX1182">
            <v>0</v>
          </cell>
          <cell r="BY1182">
            <v>0</v>
          </cell>
          <cell r="BZ1182">
            <v>30930</v>
          </cell>
          <cell r="CA1182">
            <v>0</v>
          </cell>
          <cell r="CB1182">
            <v>0</v>
          </cell>
          <cell r="CC1182">
            <v>0</v>
          </cell>
          <cell r="CD1182">
            <v>0</v>
          </cell>
          <cell r="CE1182">
            <v>0</v>
          </cell>
          <cell r="CF1182">
            <v>0</v>
          </cell>
          <cell r="CG1182">
            <v>0</v>
          </cell>
          <cell r="CH1182">
            <v>0</v>
          </cell>
          <cell r="CI1182">
            <v>0</v>
          </cell>
          <cell r="CK1182">
            <v>0</v>
          </cell>
          <cell r="CL1182">
            <v>0</v>
          </cell>
          <cell r="CM1182">
            <v>0</v>
          </cell>
          <cell r="CN1182">
            <v>0</v>
          </cell>
          <cell r="CO1182">
            <v>0</v>
          </cell>
          <cell r="CP1182">
            <v>0</v>
          </cell>
          <cell r="CQ1182">
            <v>0</v>
          </cell>
          <cell r="CR1182">
            <v>0</v>
          </cell>
          <cell r="CS1182">
            <v>0</v>
          </cell>
          <cell r="CT1182">
            <v>0</v>
          </cell>
          <cell r="CU1182">
            <v>0</v>
          </cell>
          <cell r="CW1182">
            <v>0</v>
          </cell>
          <cell r="CX1182">
            <v>0</v>
          </cell>
          <cell r="CY1182">
            <v>0</v>
          </cell>
          <cell r="CZ1182">
            <v>0</v>
          </cell>
          <cell r="DA1182">
            <v>0</v>
          </cell>
          <cell r="DB1182">
            <v>0</v>
          </cell>
          <cell r="DC1182">
            <v>0</v>
          </cell>
          <cell r="DD1182">
            <v>0</v>
          </cell>
          <cell r="DE1182">
            <v>0</v>
          </cell>
          <cell r="DF1182">
            <v>0</v>
          </cell>
          <cell r="DG1182">
            <v>0</v>
          </cell>
          <cell r="DI1182">
            <v>0</v>
          </cell>
          <cell r="DJ1182">
            <v>30930</v>
          </cell>
          <cell r="DK1182">
            <v>0</v>
          </cell>
          <cell r="DL1182">
            <v>0</v>
          </cell>
          <cell r="DM1182">
            <v>0</v>
          </cell>
          <cell r="DN1182">
            <v>0</v>
          </cell>
          <cell r="DO1182">
            <v>0</v>
          </cell>
          <cell r="DP1182">
            <v>0</v>
          </cell>
          <cell r="DQ1182">
            <v>0</v>
          </cell>
          <cell r="DR1182">
            <v>0</v>
          </cell>
          <cell r="DS1182">
            <v>0</v>
          </cell>
          <cell r="DU1182" t="str">
            <v>NSCC 70446</v>
          </cell>
          <cell r="DV1182">
            <v>0</v>
          </cell>
          <cell r="DW1182">
            <v>0</v>
          </cell>
          <cell r="DX1182">
            <v>4</v>
          </cell>
          <cell r="DY1182">
            <v>30000</v>
          </cell>
          <cell r="DZ1182">
            <v>30930</v>
          </cell>
          <cell r="EB1182">
            <v>30930</v>
          </cell>
          <cell r="EC1182" t="str">
            <v>Def</v>
          </cell>
          <cell r="ED1182" t="str">
            <v>Local Recreational Facilities</v>
          </cell>
        </row>
        <row r="1183">
          <cell r="D1183" t="str">
            <v>PC2130459</v>
          </cell>
          <cell r="E1183" t="str">
            <v>Citywide Cycleway Renewals</v>
          </cell>
          <cell r="F1183" t="str">
            <v>Auckland Council</v>
          </cell>
          <cell r="G1183" t="str">
            <v>Parks, sports and recreation</v>
          </cell>
          <cell r="H1183" t="str">
            <v>E171205</v>
          </cell>
          <cell r="I1183" t="str">
            <v>Local and sports parks - north management</v>
          </cell>
          <cell r="J1183" t="str">
            <v>Lifestyle and culture</v>
          </cell>
          <cell r="K1183" t="str">
            <v>Local parks services</v>
          </cell>
          <cell r="L1183" t="str">
            <v>Local parks</v>
          </cell>
          <cell r="M1183" t="str">
            <v>Local activities</v>
          </cell>
          <cell r="N1183" t="str">
            <v>Local parks services</v>
          </cell>
          <cell r="O1183" t="str">
            <v>Local parks</v>
          </cell>
          <cell r="P1183" t="str">
            <v>Lifestyle and culture</v>
          </cell>
          <cell r="Q1183" t="str">
            <v>Local parks services</v>
          </cell>
          <cell r="R1183" t="str">
            <v>Local parks</v>
          </cell>
          <cell r="S1183" t="str">
            <v>A1241205</v>
          </cell>
          <cell r="T1183" t="str">
            <v>A1241205</v>
          </cell>
          <cell r="U1183" t="str">
            <v>Local parks</v>
          </cell>
          <cell r="V1183" t="str">
            <v>L125</v>
          </cell>
          <cell r="W1183" t="str">
            <v>Hibiscus and Bays</v>
          </cell>
          <cell r="X1183" t="str">
            <v>PL40810</v>
          </cell>
          <cell r="Y1183" t="str">
            <v>Expense</v>
          </cell>
          <cell r="Z1183">
            <v>20120701</v>
          </cell>
          <cell r="AA1183">
            <v>20130630</v>
          </cell>
          <cell r="AB1183">
            <v>1</v>
          </cell>
          <cell r="AC1183" t="str">
            <v>Programme</v>
          </cell>
          <cell r="AD1183">
            <v>0</v>
          </cell>
          <cell r="AE1183">
            <v>0</v>
          </cell>
          <cell r="AF1183">
            <v>0</v>
          </cell>
          <cell r="AG1183">
            <v>1</v>
          </cell>
          <cell r="AH1183">
            <v>2</v>
          </cell>
          <cell r="AI1183" t="str">
            <v>Local &amp; Sports Parks</v>
          </cell>
          <cell r="AJ1183" t="str">
            <v>Structures parks</v>
          </cell>
          <cell r="AK1183">
            <v>35</v>
          </cell>
          <cell r="AM1183">
            <v>1</v>
          </cell>
          <cell r="AT1183">
            <v>30000</v>
          </cell>
          <cell r="BD1183">
            <v>3.1E-2</v>
          </cell>
          <cell r="BE1183">
            <v>6.1930000000000041E-2</v>
          </cell>
          <cell r="BF1183">
            <v>9.3787900000000146E-2</v>
          </cell>
          <cell r="BG1183">
            <v>0.12878911280000027</v>
          </cell>
          <cell r="BH1183">
            <v>0.16491036440960039</v>
          </cell>
          <cell r="BI1183">
            <v>0.19869276497747879</v>
          </cell>
          <cell r="BJ1183">
            <v>0.23225616239684821</v>
          </cell>
          <cell r="BK1183">
            <v>0.27045610343115034</v>
          </cell>
          <cell r="BL1183">
            <v>0.31238115484437823</v>
          </cell>
          <cell r="BM1183">
            <v>0.35568973295424255</v>
          </cell>
          <cell r="BN1183">
            <v>0</v>
          </cell>
          <cell r="BO1183">
            <v>930</v>
          </cell>
          <cell r="BP1183">
            <v>0</v>
          </cell>
          <cell r="BQ1183">
            <v>0</v>
          </cell>
          <cell r="BR1183">
            <v>0</v>
          </cell>
          <cell r="BS1183">
            <v>0</v>
          </cell>
          <cell r="BT1183">
            <v>0</v>
          </cell>
          <cell r="BU1183">
            <v>0</v>
          </cell>
          <cell r="BV1183">
            <v>0</v>
          </cell>
          <cell r="BW1183">
            <v>0</v>
          </cell>
          <cell r="BX1183">
            <v>0</v>
          </cell>
          <cell r="BY1183">
            <v>0</v>
          </cell>
          <cell r="BZ1183">
            <v>30930</v>
          </cell>
          <cell r="CA1183">
            <v>0</v>
          </cell>
          <cell r="CB1183">
            <v>0</v>
          </cell>
          <cell r="CC1183">
            <v>0</v>
          </cell>
          <cell r="CD1183">
            <v>0</v>
          </cell>
          <cell r="CE1183">
            <v>0</v>
          </cell>
          <cell r="CF1183">
            <v>0</v>
          </cell>
          <cell r="CG1183">
            <v>0</v>
          </cell>
          <cell r="CH1183">
            <v>0</v>
          </cell>
          <cell r="CI1183">
            <v>0</v>
          </cell>
          <cell r="CK1183">
            <v>0</v>
          </cell>
          <cell r="CL1183">
            <v>0</v>
          </cell>
          <cell r="CM1183">
            <v>0</v>
          </cell>
          <cell r="CN1183">
            <v>0</v>
          </cell>
          <cell r="CO1183">
            <v>0</v>
          </cell>
          <cell r="CP1183">
            <v>0</v>
          </cell>
          <cell r="CQ1183">
            <v>0</v>
          </cell>
          <cell r="CR1183">
            <v>0</v>
          </cell>
          <cell r="CS1183">
            <v>0</v>
          </cell>
          <cell r="CT1183">
            <v>0</v>
          </cell>
          <cell r="CU1183">
            <v>0</v>
          </cell>
          <cell r="CW1183">
            <v>0</v>
          </cell>
          <cell r="CX1183">
            <v>0</v>
          </cell>
          <cell r="CY1183">
            <v>0</v>
          </cell>
          <cell r="CZ1183">
            <v>0</v>
          </cell>
          <cell r="DA1183">
            <v>0</v>
          </cell>
          <cell r="DB1183">
            <v>0</v>
          </cell>
          <cell r="DC1183">
            <v>0</v>
          </cell>
          <cell r="DD1183">
            <v>0</v>
          </cell>
          <cell r="DE1183">
            <v>0</v>
          </cell>
          <cell r="DF1183">
            <v>0</v>
          </cell>
          <cell r="DG1183">
            <v>0</v>
          </cell>
          <cell r="DI1183">
            <v>0</v>
          </cell>
          <cell r="DJ1183">
            <v>30930</v>
          </cell>
          <cell r="DK1183">
            <v>0</v>
          </cell>
          <cell r="DL1183">
            <v>0</v>
          </cell>
          <cell r="DM1183">
            <v>0</v>
          </cell>
          <cell r="DN1183">
            <v>0</v>
          </cell>
          <cell r="DO1183">
            <v>0</v>
          </cell>
          <cell r="DP1183">
            <v>0</v>
          </cell>
          <cell r="DQ1183">
            <v>0</v>
          </cell>
          <cell r="DR1183">
            <v>0</v>
          </cell>
          <cell r="DS1183">
            <v>0</v>
          </cell>
          <cell r="DU1183" t="str">
            <v>NSCC 70446</v>
          </cell>
          <cell r="DV1183">
            <v>0</v>
          </cell>
          <cell r="DW1183">
            <v>0</v>
          </cell>
          <cell r="DX1183">
            <v>4</v>
          </cell>
          <cell r="DY1183">
            <v>30000</v>
          </cell>
          <cell r="DZ1183">
            <v>30930</v>
          </cell>
          <cell r="EB1183">
            <v>30930</v>
          </cell>
          <cell r="EC1183" t="str">
            <v>Def</v>
          </cell>
          <cell r="ED1183" t="str">
            <v>Local Recreational Facilities</v>
          </cell>
        </row>
        <row r="1184">
          <cell r="D1184" t="str">
            <v>PC2130459</v>
          </cell>
          <cell r="E1184" t="str">
            <v>Citywide Cycleway Renewals</v>
          </cell>
          <cell r="F1184" t="str">
            <v>Auckland Council</v>
          </cell>
          <cell r="G1184" t="str">
            <v>Parks, sports and recreation</v>
          </cell>
          <cell r="H1184" t="str">
            <v>E171205</v>
          </cell>
          <cell r="I1184" t="str">
            <v>Local and sports parks - north management</v>
          </cell>
          <cell r="J1184" t="str">
            <v>Lifestyle and culture</v>
          </cell>
          <cell r="K1184" t="str">
            <v>Local parks services</v>
          </cell>
          <cell r="L1184" t="str">
            <v>Local parks</v>
          </cell>
          <cell r="M1184" t="str">
            <v>Local activities</v>
          </cell>
          <cell r="N1184" t="str">
            <v>Local parks services</v>
          </cell>
          <cell r="O1184" t="str">
            <v>Local parks</v>
          </cell>
          <cell r="P1184" t="str">
            <v>Lifestyle and culture</v>
          </cell>
          <cell r="Q1184" t="str">
            <v>Local parks services</v>
          </cell>
          <cell r="R1184" t="str">
            <v>Local parks</v>
          </cell>
          <cell r="S1184" t="str">
            <v>A1241205</v>
          </cell>
          <cell r="T1184" t="str">
            <v>A1241205</v>
          </cell>
          <cell r="U1184" t="str">
            <v>Local parks</v>
          </cell>
          <cell r="V1184" t="str">
            <v>L135</v>
          </cell>
          <cell r="W1184" t="str">
            <v>Kaipatiki</v>
          </cell>
          <cell r="X1184" t="str">
            <v>PL40810</v>
          </cell>
          <cell r="Y1184" t="str">
            <v>Expense</v>
          </cell>
          <cell r="Z1184">
            <v>20120701</v>
          </cell>
          <cell r="AA1184">
            <v>20130630</v>
          </cell>
          <cell r="AB1184">
            <v>1</v>
          </cell>
          <cell r="AC1184" t="str">
            <v>Programme</v>
          </cell>
          <cell r="AD1184">
            <v>0</v>
          </cell>
          <cell r="AE1184">
            <v>0</v>
          </cell>
          <cell r="AF1184">
            <v>0</v>
          </cell>
          <cell r="AG1184">
            <v>1</v>
          </cell>
          <cell r="AH1184">
            <v>2</v>
          </cell>
          <cell r="AI1184" t="str">
            <v>Local &amp; Sports Parks</v>
          </cell>
          <cell r="AJ1184" t="str">
            <v>Structures parks</v>
          </cell>
          <cell r="AK1184">
            <v>35</v>
          </cell>
          <cell r="AM1184">
            <v>1</v>
          </cell>
          <cell r="AT1184">
            <v>56092.36</v>
          </cell>
          <cell r="BD1184">
            <v>3.1E-2</v>
          </cell>
          <cell r="BE1184">
            <v>6.1930000000000041E-2</v>
          </cell>
          <cell r="BF1184">
            <v>9.3787900000000146E-2</v>
          </cell>
          <cell r="BG1184">
            <v>0.12878911280000027</v>
          </cell>
          <cell r="BH1184">
            <v>0.16491036440960039</v>
          </cell>
          <cell r="BI1184">
            <v>0.19869276497747879</v>
          </cell>
          <cell r="BJ1184">
            <v>0.23225616239684821</v>
          </cell>
          <cell r="BK1184">
            <v>0.27045610343115034</v>
          </cell>
          <cell r="BL1184">
            <v>0.31238115484437823</v>
          </cell>
          <cell r="BM1184">
            <v>0.35568973295424255</v>
          </cell>
          <cell r="BN1184">
            <v>0</v>
          </cell>
          <cell r="BO1184">
            <v>1738.8631600000001</v>
          </cell>
          <cell r="BP1184">
            <v>0</v>
          </cell>
          <cell r="BQ1184">
            <v>0</v>
          </cell>
          <cell r="BR1184">
            <v>0</v>
          </cell>
          <cell r="BS1184">
            <v>0</v>
          </cell>
          <cell r="BT1184">
            <v>0</v>
          </cell>
          <cell r="BU1184">
            <v>0</v>
          </cell>
          <cell r="BV1184">
            <v>0</v>
          </cell>
          <cell r="BW1184">
            <v>0</v>
          </cell>
          <cell r="BX1184">
            <v>0</v>
          </cell>
          <cell r="BY1184">
            <v>0</v>
          </cell>
          <cell r="BZ1184">
            <v>57831.223160000001</v>
          </cell>
          <cell r="CA1184">
            <v>0</v>
          </cell>
          <cell r="CB1184">
            <v>0</v>
          </cell>
          <cell r="CC1184">
            <v>0</v>
          </cell>
          <cell r="CD1184">
            <v>0</v>
          </cell>
          <cell r="CE1184">
            <v>0</v>
          </cell>
          <cell r="CF1184">
            <v>0</v>
          </cell>
          <cell r="CG1184">
            <v>0</v>
          </cell>
          <cell r="CH1184">
            <v>0</v>
          </cell>
          <cell r="CI1184">
            <v>0</v>
          </cell>
          <cell r="CK1184">
            <v>0</v>
          </cell>
          <cell r="CL1184">
            <v>0</v>
          </cell>
          <cell r="CM1184">
            <v>0</v>
          </cell>
          <cell r="CN1184">
            <v>0</v>
          </cell>
          <cell r="CO1184">
            <v>0</v>
          </cell>
          <cell r="CP1184">
            <v>0</v>
          </cell>
          <cell r="CQ1184">
            <v>0</v>
          </cell>
          <cell r="CR1184">
            <v>0</v>
          </cell>
          <cell r="CS1184">
            <v>0</v>
          </cell>
          <cell r="CT1184">
            <v>0</v>
          </cell>
          <cell r="CU1184">
            <v>0</v>
          </cell>
          <cell r="CW1184">
            <v>0</v>
          </cell>
          <cell r="CX1184">
            <v>0</v>
          </cell>
          <cell r="CY1184">
            <v>0</v>
          </cell>
          <cell r="CZ1184">
            <v>0</v>
          </cell>
          <cell r="DA1184">
            <v>0</v>
          </cell>
          <cell r="DB1184">
            <v>0</v>
          </cell>
          <cell r="DC1184">
            <v>0</v>
          </cell>
          <cell r="DD1184">
            <v>0</v>
          </cell>
          <cell r="DE1184">
            <v>0</v>
          </cell>
          <cell r="DF1184">
            <v>0</v>
          </cell>
          <cell r="DG1184">
            <v>0</v>
          </cell>
          <cell r="DI1184">
            <v>0</v>
          </cell>
          <cell r="DJ1184">
            <v>57831.223160000001</v>
          </cell>
          <cell r="DK1184">
            <v>0</v>
          </cell>
          <cell r="DL1184">
            <v>0</v>
          </cell>
          <cell r="DM1184">
            <v>0</v>
          </cell>
          <cell r="DN1184">
            <v>0</v>
          </cell>
          <cell r="DO1184">
            <v>0</v>
          </cell>
          <cell r="DP1184">
            <v>0</v>
          </cell>
          <cell r="DQ1184">
            <v>0</v>
          </cell>
          <cell r="DR1184">
            <v>0</v>
          </cell>
          <cell r="DS1184">
            <v>0</v>
          </cell>
          <cell r="DU1184" t="str">
            <v>NSCC 70446</v>
          </cell>
          <cell r="DV1184">
            <v>0</v>
          </cell>
          <cell r="DW1184">
            <v>0</v>
          </cell>
          <cell r="DX1184">
            <v>4</v>
          </cell>
          <cell r="DY1184">
            <v>56092.36</v>
          </cell>
          <cell r="DZ1184">
            <v>57831.223160000001</v>
          </cell>
          <cell r="EB1184">
            <v>57831.223160000001</v>
          </cell>
          <cell r="EC1184" t="str">
            <v>Def</v>
          </cell>
          <cell r="ED1184" t="str">
            <v>Local Recreational Facilities</v>
          </cell>
        </row>
        <row r="1185">
          <cell r="D1185" t="str">
            <v>PC2130459</v>
          </cell>
          <cell r="E1185" t="str">
            <v>Citywide Cycleway Renewals</v>
          </cell>
          <cell r="F1185" t="str">
            <v>Auckland Council</v>
          </cell>
          <cell r="G1185" t="str">
            <v>Parks, sports and recreation</v>
          </cell>
          <cell r="H1185" t="str">
            <v>E171205</v>
          </cell>
          <cell r="I1185" t="str">
            <v>Local and sports parks - north management</v>
          </cell>
          <cell r="J1185" t="str">
            <v>Lifestyle and culture</v>
          </cell>
          <cell r="K1185" t="str">
            <v>Local parks services</v>
          </cell>
          <cell r="L1185" t="str">
            <v>Local parks</v>
          </cell>
          <cell r="M1185" t="str">
            <v>Local activities</v>
          </cell>
          <cell r="N1185" t="str">
            <v>Local parks services</v>
          </cell>
          <cell r="O1185" t="str">
            <v>Local parks</v>
          </cell>
          <cell r="P1185" t="str">
            <v>Lifestyle and culture</v>
          </cell>
          <cell r="Q1185" t="str">
            <v>Local parks services</v>
          </cell>
          <cell r="R1185" t="str">
            <v>Local parks</v>
          </cell>
          <cell r="S1185" t="str">
            <v>A1241205</v>
          </cell>
          <cell r="T1185" t="str">
            <v>A1241205</v>
          </cell>
          <cell r="U1185" t="str">
            <v>Local parks</v>
          </cell>
          <cell r="V1185" t="str">
            <v>L210</v>
          </cell>
          <cell r="W1185" t="str">
            <v>Other (Unallocated)</v>
          </cell>
          <cell r="X1185" t="str">
            <v>PL40810</v>
          </cell>
          <cell r="Y1185" t="str">
            <v>Expense</v>
          </cell>
          <cell r="Z1185">
            <v>20110701</v>
          </cell>
          <cell r="AA1185">
            <v>20220630</v>
          </cell>
          <cell r="AB1185">
            <v>1</v>
          </cell>
          <cell r="AC1185" t="str">
            <v>Programme</v>
          </cell>
          <cell r="AD1185">
            <v>0</v>
          </cell>
          <cell r="AE1185">
            <v>0</v>
          </cell>
          <cell r="AF1185">
            <v>0</v>
          </cell>
          <cell r="AG1185">
            <v>1</v>
          </cell>
          <cell r="AH1185">
            <v>2</v>
          </cell>
          <cell r="AI1185" t="str">
            <v>Local &amp; Sports Parks</v>
          </cell>
          <cell r="AJ1185" t="str">
            <v>Structures parks</v>
          </cell>
          <cell r="AK1185">
            <v>35</v>
          </cell>
          <cell r="AM1185">
            <v>1</v>
          </cell>
          <cell r="AS1185">
            <v>108891.48</v>
          </cell>
          <cell r="AT1185">
            <v>0</v>
          </cell>
          <cell r="AU1185">
            <v>115765.38</v>
          </cell>
          <cell r="AV1185">
            <v>114488.8</v>
          </cell>
          <cell r="AW1185">
            <v>113922.14</v>
          </cell>
          <cell r="AX1185">
            <v>113205.87</v>
          </cell>
          <cell r="AY1185">
            <v>108654.3</v>
          </cell>
          <cell r="AZ1185">
            <v>109950.27</v>
          </cell>
          <cell r="BA1185">
            <v>110000</v>
          </cell>
          <cell r="BB1185">
            <v>110000</v>
          </cell>
          <cell r="BC1185">
            <v>110000</v>
          </cell>
          <cell r="BD1185">
            <v>3.1E-2</v>
          </cell>
          <cell r="BE1185">
            <v>6.1930000000000041E-2</v>
          </cell>
          <cell r="BF1185">
            <v>9.3787900000000146E-2</v>
          </cell>
          <cell r="BG1185">
            <v>0.12878911280000027</v>
          </cell>
          <cell r="BH1185">
            <v>0.16491036440960039</v>
          </cell>
          <cell r="BI1185">
            <v>0.19869276497747879</v>
          </cell>
          <cell r="BJ1185">
            <v>0.23225616239684821</v>
          </cell>
          <cell r="BK1185">
            <v>0.27045610343115034</v>
          </cell>
          <cell r="BL1185">
            <v>0.31238115484437823</v>
          </cell>
          <cell r="BM1185">
            <v>0.35568973295424255</v>
          </cell>
          <cell r="BN1185">
            <v>0</v>
          </cell>
          <cell r="BO1185">
            <v>0</v>
          </cell>
          <cell r="BP1185">
            <v>7169.3499834000049</v>
          </cell>
          <cell r="BQ1185">
            <v>10737.664125520017</v>
          </cell>
          <cell r="BR1185">
            <v>14671.931338877423</v>
          </cell>
          <cell r="BS1185">
            <v>18668.821275005848</v>
          </cell>
          <cell r="BT1185">
            <v>21588.823293692472</v>
          </cell>
          <cell r="BU1185">
            <v>25536.62776469731</v>
          </cell>
          <cell r="BV1185">
            <v>29750.171377426537</v>
          </cell>
          <cell r="BW1185">
            <v>34361.927032881606</v>
          </cell>
          <cell r="BX1185">
            <v>39125.870624966679</v>
          </cell>
          <cell r="BY1185">
            <v>108891.48</v>
          </cell>
          <cell r="BZ1185">
            <v>0</v>
          </cell>
          <cell r="CA1185">
            <v>122934.72998340002</v>
          </cell>
          <cell r="CB1185">
            <v>125226.46412552003</v>
          </cell>
          <cell r="CC1185">
            <v>128594.07133887742</v>
          </cell>
          <cell r="CD1185">
            <v>131874.69127500584</v>
          </cell>
          <cell r="CE1185">
            <v>130243.12329369248</v>
          </cell>
          <cell r="CF1185">
            <v>135486.89776469732</v>
          </cell>
          <cell r="CG1185">
            <v>139750.17137742654</v>
          </cell>
          <cell r="CH1185">
            <v>144361.92703288159</v>
          </cell>
          <cell r="CI1185">
            <v>149125.87062496669</v>
          </cell>
          <cell r="CK1185">
            <v>0</v>
          </cell>
          <cell r="CL1185">
            <v>0</v>
          </cell>
          <cell r="CM1185">
            <v>0</v>
          </cell>
          <cell r="CN1185">
            <v>0</v>
          </cell>
          <cell r="CO1185">
            <v>0</v>
          </cell>
          <cell r="CP1185">
            <v>0</v>
          </cell>
          <cell r="CQ1185">
            <v>0</v>
          </cell>
          <cell r="CR1185">
            <v>0</v>
          </cell>
          <cell r="CS1185">
            <v>0</v>
          </cell>
          <cell r="CT1185">
            <v>0</v>
          </cell>
          <cell r="CU1185">
            <v>0</v>
          </cell>
          <cell r="CW1185">
            <v>0</v>
          </cell>
          <cell r="CX1185">
            <v>0</v>
          </cell>
          <cell r="CY1185">
            <v>0</v>
          </cell>
          <cell r="CZ1185">
            <v>0</v>
          </cell>
          <cell r="DA1185">
            <v>0</v>
          </cell>
          <cell r="DB1185">
            <v>0</v>
          </cell>
          <cell r="DC1185">
            <v>0</v>
          </cell>
          <cell r="DD1185">
            <v>0</v>
          </cell>
          <cell r="DE1185">
            <v>0</v>
          </cell>
          <cell r="DF1185">
            <v>0</v>
          </cell>
          <cell r="DG1185">
            <v>0</v>
          </cell>
          <cell r="DI1185">
            <v>108891.48</v>
          </cell>
          <cell r="DJ1185">
            <v>0</v>
          </cell>
          <cell r="DK1185">
            <v>122934.72998340002</v>
          </cell>
          <cell r="DL1185">
            <v>125226.46412552003</v>
          </cell>
          <cell r="DM1185">
            <v>128594.07133887742</v>
          </cell>
          <cell r="DN1185">
            <v>131874.69127500584</v>
          </cell>
          <cell r="DO1185">
            <v>130243.12329369248</v>
          </cell>
          <cell r="DP1185">
            <v>135486.89776469732</v>
          </cell>
          <cell r="DQ1185">
            <v>139750.17137742654</v>
          </cell>
          <cell r="DR1185">
            <v>144361.92703288159</v>
          </cell>
          <cell r="DS1185">
            <v>149125.87062496669</v>
          </cell>
          <cell r="DU1185" t="str">
            <v>NSCC 70446</v>
          </cell>
          <cell r="DV1185">
            <v>0</v>
          </cell>
          <cell r="DW1185">
            <v>0</v>
          </cell>
          <cell r="DX1185">
            <v>4</v>
          </cell>
          <cell r="DY1185">
            <v>1005986.76</v>
          </cell>
          <cell r="DZ1185">
            <v>1207597.9468164679</v>
          </cell>
          <cell r="EB1185">
            <v>1207597.9468164679</v>
          </cell>
          <cell r="EC1185" t="str">
            <v>Def</v>
          </cell>
          <cell r="ED1185" t="str">
            <v>Local Recreational Facilities</v>
          </cell>
        </row>
        <row r="1186">
          <cell r="D1186" t="str">
            <v>PC2130460</v>
          </cell>
          <cell r="E1186" t="str">
            <v>Citywide Non Pedestrian coastal access renewal</v>
          </cell>
          <cell r="F1186" t="str">
            <v>Auckland Council</v>
          </cell>
          <cell r="G1186" t="str">
            <v>Parks, sports and recreation</v>
          </cell>
          <cell r="H1186" t="str">
            <v>E171205</v>
          </cell>
          <cell r="I1186" t="str">
            <v>Local and sports parks - north management</v>
          </cell>
          <cell r="J1186" t="str">
            <v>Lifestyle and culture</v>
          </cell>
          <cell r="K1186" t="str">
            <v>Local parks services</v>
          </cell>
          <cell r="L1186" t="str">
            <v>Local parks</v>
          </cell>
          <cell r="M1186" t="str">
            <v>Local activities</v>
          </cell>
          <cell r="N1186" t="str">
            <v>Local parks services</v>
          </cell>
          <cell r="O1186" t="str">
            <v>Local parks</v>
          </cell>
          <cell r="P1186" t="str">
            <v>Lifestyle and culture</v>
          </cell>
          <cell r="Q1186" t="str">
            <v>Local parks services</v>
          </cell>
          <cell r="R1186" t="str">
            <v>Local parks</v>
          </cell>
          <cell r="S1186" t="str">
            <v>A1241205</v>
          </cell>
          <cell r="T1186" t="str">
            <v>A1241205</v>
          </cell>
          <cell r="U1186" t="str">
            <v>Local parks</v>
          </cell>
          <cell r="V1186" t="str">
            <v>L210</v>
          </cell>
          <cell r="W1186" t="str">
            <v>Other (Unallocated)</v>
          </cell>
          <cell r="X1186" t="str">
            <v>PL40810</v>
          </cell>
          <cell r="Y1186" t="str">
            <v>Expense</v>
          </cell>
          <cell r="Z1186">
            <v>20100701</v>
          </cell>
          <cell r="AA1186">
            <v>20220630</v>
          </cell>
          <cell r="AB1186">
            <v>1</v>
          </cell>
          <cell r="AC1186" t="str">
            <v>Programme</v>
          </cell>
          <cell r="AD1186">
            <v>0</v>
          </cell>
          <cell r="AE1186">
            <v>0</v>
          </cell>
          <cell r="AF1186">
            <v>0</v>
          </cell>
          <cell r="AG1186">
            <v>1</v>
          </cell>
          <cell r="AH1186">
            <v>2</v>
          </cell>
          <cell r="AI1186" t="str">
            <v>Local &amp; Sports Parks</v>
          </cell>
          <cell r="AJ1186" t="str">
            <v>Structures parks</v>
          </cell>
          <cell r="AK1186">
            <v>35</v>
          </cell>
          <cell r="AM1186">
            <v>1</v>
          </cell>
          <cell r="AS1186">
            <v>290206</v>
          </cell>
          <cell r="AT1186">
            <v>62553.97</v>
          </cell>
          <cell r="AU1186">
            <v>743333.86</v>
          </cell>
          <cell r="AV1186">
            <v>625090.42000000004</v>
          </cell>
          <cell r="AW1186">
            <v>881695.88</v>
          </cell>
          <cell r="AX1186">
            <v>875612.4</v>
          </cell>
          <cell r="AY1186">
            <v>840412.27</v>
          </cell>
          <cell r="AZ1186">
            <v>852649.82</v>
          </cell>
          <cell r="BA1186">
            <v>860000</v>
          </cell>
          <cell r="BB1186">
            <v>860000</v>
          </cell>
          <cell r="BC1186">
            <v>860000</v>
          </cell>
          <cell r="BD1186">
            <v>3.1E-2</v>
          </cell>
          <cell r="BE1186">
            <v>6.1930000000000041E-2</v>
          </cell>
          <cell r="BF1186">
            <v>9.3787900000000146E-2</v>
          </cell>
          <cell r="BG1186">
            <v>0.12878911280000027</v>
          </cell>
          <cell r="BH1186">
            <v>0.16491036440960039</v>
          </cell>
          <cell r="BI1186">
            <v>0.19869276497747879</v>
          </cell>
          <cell r="BJ1186">
            <v>0.23225616239684821</v>
          </cell>
          <cell r="BK1186">
            <v>0.27045610343115034</v>
          </cell>
          <cell r="BL1186">
            <v>0.31238115484437823</v>
          </cell>
          <cell r="BM1186">
            <v>0.35568973295424255</v>
          </cell>
          <cell r="BN1186">
            <v>0</v>
          </cell>
          <cell r="BO1186">
            <v>1939.1730700000001</v>
          </cell>
          <cell r="BP1186">
            <v>46034.66594980003</v>
          </cell>
          <cell r="BQ1186">
            <v>58625.917801918098</v>
          </cell>
          <cell r="BR1186">
            <v>113552.83014461551</v>
          </cell>
          <cell r="BS1186">
            <v>144397.55996556478</v>
          </cell>
          <cell r="BT1186">
            <v>166983.83764729946</v>
          </cell>
          <cell r="BU1186">
            <v>198033.17506156338</v>
          </cell>
          <cell r="BV1186">
            <v>232592.2489507893</v>
          </cell>
          <cell r="BW1186">
            <v>268647.7931661653</v>
          </cell>
          <cell r="BX1186">
            <v>305893.17034064862</v>
          </cell>
          <cell r="BY1186">
            <v>290206</v>
          </cell>
          <cell r="BZ1186">
            <v>64493.143069999998</v>
          </cell>
          <cell r="CA1186">
            <v>789368.52594980004</v>
          </cell>
          <cell r="CB1186">
            <v>683716.33780191815</v>
          </cell>
          <cell r="CC1186">
            <v>995248.7101446155</v>
          </cell>
          <cell r="CD1186">
            <v>1020009.9599655648</v>
          </cell>
          <cell r="CE1186">
            <v>1007396.1076472995</v>
          </cell>
          <cell r="CF1186">
            <v>1050682.9950615633</v>
          </cell>
          <cell r="CG1186">
            <v>1092592.2489507892</v>
          </cell>
          <cell r="CH1186">
            <v>1128647.7931661652</v>
          </cell>
          <cell r="CI1186">
            <v>1165893.1703406486</v>
          </cell>
          <cell r="CK1186">
            <v>0</v>
          </cell>
          <cell r="CL1186">
            <v>0</v>
          </cell>
          <cell r="CM1186">
            <v>0</v>
          </cell>
          <cell r="CN1186">
            <v>0</v>
          </cell>
          <cell r="CO1186">
            <v>0</v>
          </cell>
          <cell r="CP1186">
            <v>0</v>
          </cell>
          <cell r="CQ1186">
            <v>0</v>
          </cell>
          <cell r="CR1186">
            <v>0</v>
          </cell>
          <cell r="CS1186">
            <v>0</v>
          </cell>
          <cell r="CT1186">
            <v>0</v>
          </cell>
          <cell r="CU1186">
            <v>0</v>
          </cell>
          <cell r="CW1186">
            <v>0</v>
          </cell>
          <cell r="CX1186">
            <v>0</v>
          </cell>
          <cell r="CY1186">
            <v>0</v>
          </cell>
          <cell r="CZ1186">
            <v>0</v>
          </cell>
          <cell r="DA1186">
            <v>0</v>
          </cell>
          <cell r="DB1186">
            <v>0</v>
          </cell>
          <cell r="DC1186">
            <v>0</v>
          </cell>
          <cell r="DD1186">
            <v>0</v>
          </cell>
          <cell r="DE1186">
            <v>0</v>
          </cell>
          <cell r="DF1186">
            <v>0</v>
          </cell>
          <cell r="DG1186">
            <v>0</v>
          </cell>
          <cell r="DI1186">
            <v>290206</v>
          </cell>
          <cell r="DJ1186">
            <v>64493.143069999998</v>
          </cell>
          <cell r="DK1186">
            <v>789368.52594980004</v>
          </cell>
          <cell r="DL1186">
            <v>683716.33780191815</v>
          </cell>
          <cell r="DM1186">
            <v>995248.7101446155</v>
          </cell>
          <cell r="DN1186">
            <v>1020009.9599655648</v>
          </cell>
          <cell r="DO1186">
            <v>1007396.1076472995</v>
          </cell>
          <cell r="DP1186">
            <v>1050682.9950615633</v>
          </cell>
          <cell r="DQ1186">
            <v>1092592.2489507892</v>
          </cell>
          <cell r="DR1186">
            <v>1128647.7931661652</v>
          </cell>
          <cell r="DS1186">
            <v>1165893.1703406486</v>
          </cell>
          <cell r="DU1186" t="str">
            <v>NSCC 70447</v>
          </cell>
          <cell r="DV1186">
            <v>0</v>
          </cell>
          <cell r="DW1186">
            <v>0</v>
          </cell>
          <cell r="DX1186">
            <v>1</v>
          </cell>
          <cell r="DY1186">
            <v>7461348.6200000001</v>
          </cell>
          <cell r="DZ1186">
            <v>8998048.992098365</v>
          </cell>
          <cell r="EB1186">
            <v>8998048.992098365</v>
          </cell>
          <cell r="EC1186" t="str">
            <v>Def</v>
          </cell>
          <cell r="ED1186" t="str">
            <v>Local Recreational Facilities</v>
          </cell>
        </row>
        <row r="1187">
          <cell r="D1187" t="str">
            <v>PC2130461</v>
          </cell>
          <cell r="E1187" t="str">
            <v>Citywide Pedestrian coastal access renewal</v>
          </cell>
          <cell r="F1187" t="str">
            <v>Auckland Council</v>
          </cell>
          <cell r="G1187" t="str">
            <v>Parks, sports and recreation</v>
          </cell>
          <cell r="H1187" t="str">
            <v>E171205</v>
          </cell>
          <cell r="I1187" t="str">
            <v>Local and sports parks - north management</v>
          </cell>
          <cell r="J1187" t="str">
            <v>Lifestyle and culture</v>
          </cell>
          <cell r="K1187" t="str">
            <v>Local parks services</v>
          </cell>
          <cell r="L1187" t="str">
            <v>Local parks</v>
          </cell>
          <cell r="M1187" t="str">
            <v>Local activities</v>
          </cell>
          <cell r="N1187" t="str">
            <v>Local parks services</v>
          </cell>
          <cell r="O1187" t="str">
            <v>Local parks</v>
          </cell>
          <cell r="P1187" t="str">
            <v>Lifestyle and culture</v>
          </cell>
          <cell r="Q1187" t="str">
            <v>Local parks services</v>
          </cell>
          <cell r="R1187" t="str">
            <v>Local parks</v>
          </cell>
          <cell r="S1187" t="str">
            <v>A1241205</v>
          </cell>
          <cell r="T1187" t="str">
            <v>A1241205</v>
          </cell>
          <cell r="U1187" t="str">
            <v>Local parks</v>
          </cell>
          <cell r="V1187" t="str">
            <v>L105</v>
          </cell>
          <cell r="W1187" t="str">
            <v>Devonport-Takapuna</v>
          </cell>
          <cell r="X1187" t="str">
            <v>PL40810</v>
          </cell>
          <cell r="Y1187" t="str">
            <v>Expense</v>
          </cell>
          <cell r="Z1187">
            <v>20120701</v>
          </cell>
          <cell r="AA1187">
            <v>20130630</v>
          </cell>
          <cell r="AB1187">
            <v>1</v>
          </cell>
          <cell r="AC1187" t="str">
            <v>Programme</v>
          </cell>
          <cell r="AD1187">
            <v>0</v>
          </cell>
          <cell r="AE1187">
            <v>0</v>
          </cell>
          <cell r="AF1187">
            <v>0</v>
          </cell>
          <cell r="AG1187">
            <v>1</v>
          </cell>
          <cell r="AH1187">
            <v>2</v>
          </cell>
          <cell r="AI1187" t="str">
            <v>Local &amp; Sports Parks</v>
          </cell>
          <cell r="AJ1187" t="str">
            <v>Structures parks</v>
          </cell>
          <cell r="AK1187">
            <v>35</v>
          </cell>
          <cell r="AM1187">
            <v>1</v>
          </cell>
          <cell r="AT1187">
            <v>1201451.31</v>
          </cell>
          <cell r="BD1187">
            <v>3.1E-2</v>
          </cell>
          <cell r="BE1187">
            <v>6.1930000000000041E-2</v>
          </cell>
          <cell r="BF1187">
            <v>9.3787900000000146E-2</v>
          </cell>
          <cell r="BG1187">
            <v>0.12878911280000027</v>
          </cell>
          <cell r="BH1187">
            <v>0.16491036440960039</v>
          </cell>
          <cell r="BI1187">
            <v>0.19869276497747879</v>
          </cell>
          <cell r="BJ1187">
            <v>0.23225616239684821</v>
          </cell>
          <cell r="BK1187">
            <v>0.27045610343115034</v>
          </cell>
          <cell r="BL1187">
            <v>0.31238115484437823</v>
          </cell>
          <cell r="BM1187">
            <v>0.35568973295424255</v>
          </cell>
          <cell r="BN1187">
            <v>0</v>
          </cell>
          <cell r="BO1187">
            <v>37244.990610000001</v>
          </cell>
          <cell r="BP1187">
            <v>0</v>
          </cell>
          <cell r="BQ1187">
            <v>0</v>
          </cell>
          <cell r="BR1187">
            <v>0</v>
          </cell>
          <cell r="BS1187">
            <v>0</v>
          </cell>
          <cell r="BT1187">
            <v>0</v>
          </cell>
          <cell r="BU1187">
            <v>0</v>
          </cell>
          <cell r="BV1187">
            <v>0</v>
          </cell>
          <cell r="BW1187">
            <v>0</v>
          </cell>
          <cell r="BX1187">
            <v>0</v>
          </cell>
          <cell r="BY1187">
            <v>0</v>
          </cell>
          <cell r="BZ1187">
            <v>1238696.30061</v>
          </cell>
          <cell r="CA1187">
            <v>0</v>
          </cell>
          <cell r="CB1187">
            <v>0</v>
          </cell>
          <cell r="CC1187">
            <v>0</v>
          </cell>
          <cell r="CD1187">
            <v>0</v>
          </cell>
          <cell r="CE1187">
            <v>0</v>
          </cell>
          <cell r="CF1187">
            <v>0</v>
          </cell>
          <cell r="CG1187">
            <v>0</v>
          </cell>
          <cell r="CH1187">
            <v>0</v>
          </cell>
          <cell r="CI1187">
            <v>0</v>
          </cell>
          <cell r="CK1187">
            <v>0</v>
          </cell>
          <cell r="CL1187">
            <v>0</v>
          </cell>
          <cell r="CM1187">
            <v>0</v>
          </cell>
          <cell r="CN1187">
            <v>0</v>
          </cell>
          <cell r="CO1187">
            <v>0</v>
          </cell>
          <cell r="CP1187">
            <v>0</v>
          </cell>
          <cell r="CQ1187">
            <v>0</v>
          </cell>
          <cell r="CR1187">
            <v>0</v>
          </cell>
          <cell r="CS1187">
            <v>0</v>
          </cell>
          <cell r="CT1187">
            <v>0</v>
          </cell>
          <cell r="CU1187">
            <v>0</v>
          </cell>
          <cell r="CW1187">
            <v>0</v>
          </cell>
          <cell r="CX1187">
            <v>0</v>
          </cell>
          <cell r="CY1187">
            <v>0</v>
          </cell>
          <cell r="CZ1187">
            <v>0</v>
          </cell>
          <cell r="DA1187">
            <v>0</v>
          </cell>
          <cell r="DB1187">
            <v>0</v>
          </cell>
          <cell r="DC1187">
            <v>0</v>
          </cell>
          <cell r="DD1187">
            <v>0</v>
          </cell>
          <cell r="DE1187">
            <v>0</v>
          </cell>
          <cell r="DF1187">
            <v>0</v>
          </cell>
          <cell r="DG1187">
            <v>0</v>
          </cell>
          <cell r="DI1187">
            <v>0</v>
          </cell>
          <cell r="DJ1187">
            <v>1238696.30061</v>
          </cell>
          <cell r="DK1187">
            <v>0</v>
          </cell>
          <cell r="DL1187">
            <v>0</v>
          </cell>
          <cell r="DM1187">
            <v>0</v>
          </cell>
          <cell r="DN1187">
            <v>0</v>
          </cell>
          <cell r="DO1187">
            <v>0</v>
          </cell>
          <cell r="DP1187">
            <v>0</v>
          </cell>
          <cell r="DQ1187">
            <v>0</v>
          </cell>
          <cell r="DR1187">
            <v>0</v>
          </cell>
          <cell r="DS1187">
            <v>0</v>
          </cell>
          <cell r="DU1187" t="str">
            <v>NSCC 70448</v>
          </cell>
          <cell r="DV1187">
            <v>0</v>
          </cell>
          <cell r="DW1187">
            <v>0</v>
          </cell>
          <cell r="DX1187">
            <v>2</v>
          </cell>
          <cell r="DY1187">
            <v>1201451.31</v>
          </cell>
          <cell r="DZ1187">
            <v>1238696.30061</v>
          </cell>
          <cell r="EB1187">
            <v>1238696.30061</v>
          </cell>
          <cell r="EC1187" t="str">
            <v>Def</v>
          </cell>
          <cell r="ED1187" t="str">
            <v>Local Recreational Facilities</v>
          </cell>
        </row>
        <row r="1188">
          <cell r="D1188" t="str">
            <v>PC2130461</v>
          </cell>
          <cell r="E1188" t="str">
            <v>Citywide Pedestrian coastal access renewal</v>
          </cell>
          <cell r="F1188" t="str">
            <v>Auckland Council</v>
          </cell>
          <cell r="G1188" t="str">
            <v>Parks, sports and recreation</v>
          </cell>
          <cell r="H1188" t="str">
            <v>E171205</v>
          </cell>
          <cell r="I1188" t="str">
            <v>Local and sports parks - north management</v>
          </cell>
          <cell r="J1188" t="str">
            <v>Lifestyle and culture</v>
          </cell>
          <cell r="K1188" t="str">
            <v>Local parks services</v>
          </cell>
          <cell r="L1188" t="str">
            <v>Local parks</v>
          </cell>
          <cell r="M1188" t="str">
            <v>Local activities</v>
          </cell>
          <cell r="N1188" t="str">
            <v>Local parks services</v>
          </cell>
          <cell r="O1188" t="str">
            <v>Local parks</v>
          </cell>
          <cell r="P1188" t="str">
            <v>Lifestyle and culture</v>
          </cell>
          <cell r="Q1188" t="str">
            <v>Local parks services</v>
          </cell>
          <cell r="R1188" t="str">
            <v>Local parks</v>
          </cell>
          <cell r="S1188" t="str">
            <v>A1241205</v>
          </cell>
          <cell r="T1188" t="str">
            <v>A1241205</v>
          </cell>
          <cell r="U1188" t="str">
            <v>Local parks</v>
          </cell>
          <cell r="V1188" t="str">
            <v>L210</v>
          </cell>
          <cell r="W1188" t="str">
            <v>Other (Unallocated)</v>
          </cell>
          <cell r="X1188" t="str">
            <v>PL40810</v>
          </cell>
          <cell r="Y1188" t="str">
            <v>Expense</v>
          </cell>
          <cell r="Z1188">
            <v>20100701</v>
          </cell>
          <cell r="AA1188">
            <v>20220630</v>
          </cell>
          <cell r="AB1188">
            <v>1</v>
          </cell>
          <cell r="AC1188" t="str">
            <v>Programme</v>
          </cell>
          <cell r="AD1188">
            <v>0</v>
          </cell>
          <cell r="AE1188">
            <v>0</v>
          </cell>
          <cell r="AF1188">
            <v>0</v>
          </cell>
          <cell r="AG1188">
            <v>1</v>
          </cell>
          <cell r="AH1188">
            <v>2</v>
          </cell>
          <cell r="AI1188" t="str">
            <v>Local &amp; Sports Parks</v>
          </cell>
          <cell r="AJ1188" t="str">
            <v>Structures parks</v>
          </cell>
          <cell r="AK1188">
            <v>35</v>
          </cell>
          <cell r="AM1188">
            <v>1</v>
          </cell>
          <cell r="AS1188">
            <v>1196399.96</v>
          </cell>
          <cell r="AT1188">
            <v>0</v>
          </cell>
          <cell r="AU1188">
            <v>1090667.98</v>
          </cell>
          <cell r="AV1188">
            <v>947572.45</v>
          </cell>
          <cell r="AW1188">
            <v>579834.93999999994</v>
          </cell>
          <cell r="AX1188">
            <v>574978.57999999996</v>
          </cell>
          <cell r="AY1188">
            <v>551591.05000000005</v>
          </cell>
          <cell r="AZ1188">
            <v>560081.9</v>
          </cell>
          <cell r="BA1188">
            <v>560000</v>
          </cell>
          <cell r="BB1188">
            <v>560000</v>
          </cell>
          <cell r="BC1188">
            <v>560000</v>
          </cell>
          <cell r="BD1188">
            <v>3.1E-2</v>
          </cell>
          <cell r="BE1188">
            <v>6.1930000000000041E-2</v>
          </cell>
          <cell r="BF1188">
            <v>9.3787900000000146E-2</v>
          </cell>
          <cell r="BG1188">
            <v>0.12878911280000027</v>
          </cell>
          <cell r="BH1188">
            <v>0.16491036440960039</v>
          </cell>
          <cell r="BI1188">
            <v>0.19869276497747879</v>
          </cell>
          <cell r="BJ1188">
            <v>0.23225616239684821</v>
          </cell>
          <cell r="BK1188">
            <v>0.27045610343115034</v>
          </cell>
          <cell r="BL1188">
            <v>0.31238115484437823</v>
          </cell>
          <cell r="BM1188">
            <v>0.35568973295424255</v>
          </cell>
          <cell r="BN1188">
            <v>0</v>
          </cell>
          <cell r="BO1188">
            <v>0</v>
          </cell>
          <cell r="BP1188">
            <v>67545.068001400039</v>
          </cell>
          <cell r="BQ1188">
            <v>88870.830183355138</v>
          </cell>
          <cell r="BR1188">
            <v>74676.427493041381</v>
          </cell>
          <cell r="BS1188">
            <v>94819.927155514568</v>
          </cell>
          <cell r="BT1188">
            <v>109597.15086133075</v>
          </cell>
          <cell r="BU1188">
            <v>130082.47272193531</v>
          </cell>
          <cell r="BV1188">
            <v>151455.4179214442</v>
          </cell>
          <cell r="BW1188">
            <v>174933.44671285182</v>
          </cell>
          <cell r="BX1188">
            <v>199186.25045437584</v>
          </cell>
          <cell r="BY1188">
            <v>1196399.96</v>
          </cell>
          <cell r="BZ1188">
            <v>0</v>
          </cell>
          <cell r="CA1188">
            <v>1158213.0480014</v>
          </cell>
          <cell r="CB1188">
            <v>1036443.2801833551</v>
          </cell>
          <cell r="CC1188">
            <v>654511.36749304133</v>
          </cell>
          <cell r="CD1188">
            <v>669798.50715551456</v>
          </cell>
          <cell r="CE1188">
            <v>661188.20086133084</v>
          </cell>
          <cell r="CF1188">
            <v>690164.37272193539</v>
          </cell>
          <cell r="CG1188">
            <v>711455.41792144417</v>
          </cell>
          <cell r="CH1188">
            <v>734933.44671285176</v>
          </cell>
          <cell r="CI1188">
            <v>759186.25045437587</v>
          </cell>
          <cell r="CK1188">
            <v>0</v>
          </cell>
          <cell r="CL1188">
            <v>0</v>
          </cell>
          <cell r="CM1188">
            <v>0</v>
          </cell>
          <cell r="CN1188">
            <v>0</v>
          </cell>
          <cell r="CO1188">
            <v>0</v>
          </cell>
          <cell r="CP1188">
            <v>0</v>
          </cell>
          <cell r="CQ1188">
            <v>0</v>
          </cell>
          <cell r="CR1188">
            <v>0</v>
          </cell>
          <cell r="CS1188">
            <v>0</v>
          </cell>
          <cell r="CT1188">
            <v>0</v>
          </cell>
          <cell r="CU1188">
            <v>0</v>
          </cell>
          <cell r="CW1188">
            <v>0</v>
          </cell>
          <cell r="CX1188">
            <v>0</v>
          </cell>
          <cell r="CY1188">
            <v>0</v>
          </cell>
          <cell r="CZ1188">
            <v>0</v>
          </cell>
          <cell r="DA1188">
            <v>0</v>
          </cell>
          <cell r="DB1188">
            <v>0</v>
          </cell>
          <cell r="DC1188">
            <v>0</v>
          </cell>
          <cell r="DD1188">
            <v>0</v>
          </cell>
          <cell r="DE1188">
            <v>0</v>
          </cell>
          <cell r="DF1188">
            <v>0</v>
          </cell>
          <cell r="DG1188">
            <v>0</v>
          </cell>
          <cell r="DI1188">
            <v>1196399.96</v>
          </cell>
          <cell r="DJ1188">
            <v>0</v>
          </cell>
          <cell r="DK1188">
            <v>1158213.0480014</v>
          </cell>
          <cell r="DL1188">
            <v>1036443.2801833551</v>
          </cell>
          <cell r="DM1188">
            <v>654511.36749304133</v>
          </cell>
          <cell r="DN1188">
            <v>669798.50715551456</v>
          </cell>
          <cell r="DO1188">
            <v>661188.20086133084</v>
          </cell>
          <cell r="DP1188">
            <v>690164.37272193539</v>
          </cell>
          <cell r="DQ1188">
            <v>711455.41792144417</v>
          </cell>
          <cell r="DR1188">
            <v>734933.44671285176</v>
          </cell>
          <cell r="DS1188">
            <v>759186.25045437587</v>
          </cell>
          <cell r="DU1188" t="str">
            <v>NSCC 70448</v>
          </cell>
          <cell r="DV1188">
            <v>0</v>
          </cell>
          <cell r="DW1188">
            <v>0</v>
          </cell>
          <cell r="DX1188">
            <v>2</v>
          </cell>
          <cell r="DY1188">
            <v>5984726.9000000004</v>
          </cell>
          <cell r="DZ1188">
            <v>7075893.8915052488</v>
          </cell>
          <cell r="EB1188">
            <v>7075893.8915052488</v>
          </cell>
          <cell r="EC1188" t="str">
            <v>Def</v>
          </cell>
          <cell r="ED1188" t="str">
            <v>Local Recreational Facilities</v>
          </cell>
        </row>
        <row r="1189">
          <cell r="D1189" t="str">
            <v>PC2130462</v>
          </cell>
          <cell r="E1189" t="str">
            <v>Asset Renewals Parks</v>
          </cell>
          <cell r="F1189" t="str">
            <v>Auckland Council</v>
          </cell>
          <cell r="G1189" t="str">
            <v>Parks, sports and recreation</v>
          </cell>
          <cell r="H1189" t="str">
            <v>E170805</v>
          </cell>
          <cell r="I1189" t="str">
            <v>Local and sports parks - south management</v>
          </cell>
          <cell r="J1189" t="str">
            <v>Lifestyle and culture</v>
          </cell>
          <cell r="K1189" t="str">
            <v>Local parks services</v>
          </cell>
          <cell r="L1189" t="str">
            <v>Local parks</v>
          </cell>
          <cell r="M1189" t="str">
            <v>Local activities</v>
          </cell>
          <cell r="N1189" t="str">
            <v>Local parks services</v>
          </cell>
          <cell r="O1189" t="str">
            <v>Local parks</v>
          </cell>
          <cell r="P1189" t="str">
            <v>Lifestyle and culture</v>
          </cell>
          <cell r="Q1189" t="str">
            <v>Local parks services</v>
          </cell>
          <cell r="R1189" t="str">
            <v>Local parks</v>
          </cell>
          <cell r="S1189" t="str">
            <v>A1241205</v>
          </cell>
          <cell r="T1189" t="str">
            <v>A1241205</v>
          </cell>
          <cell r="U1189" t="str">
            <v>Local parks</v>
          </cell>
          <cell r="V1189" t="str">
            <v>L165</v>
          </cell>
          <cell r="W1189" t="str">
            <v>Papakura</v>
          </cell>
          <cell r="X1189" t="str">
            <v>PL40810</v>
          </cell>
          <cell r="Y1189" t="str">
            <v>Expense</v>
          </cell>
          <cell r="Z1189">
            <v>20150701</v>
          </cell>
          <cell r="AA1189">
            <v>20160630</v>
          </cell>
          <cell r="AB1189">
            <v>2</v>
          </cell>
          <cell r="AC1189" t="str">
            <v>Discrete</v>
          </cell>
          <cell r="AD1189">
            <v>0</v>
          </cell>
          <cell r="AE1189">
            <v>0</v>
          </cell>
          <cell r="AF1189">
            <v>0</v>
          </cell>
          <cell r="AG1189">
            <v>1</v>
          </cell>
          <cell r="AH1189">
            <v>2</v>
          </cell>
          <cell r="AI1189" t="str">
            <v>Local &amp; Sports Parks</v>
          </cell>
          <cell r="AJ1189" t="str">
            <v>Structures parks</v>
          </cell>
          <cell r="AK1189">
            <v>35</v>
          </cell>
          <cell r="AM1189">
            <v>1</v>
          </cell>
          <cell r="AW1189">
            <v>30000</v>
          </cell>
          <cell r="BD1189">
            <v>3.1E-2</v>
          </cell>
          <cell r="BE1189">
            <v>6.1930000000000041E-2</v>
          </cell>
          <cell r="BF1189">
            <v>9.3787900000000146E-2</v>
          </cell>
          <cell r="BG1189">
            <v>0.12878911280000027</v>
          </cell>
          <cell r="BH1189">
            <v>0.16491036440960039</v>
          </cell>
          <cell r="BI1189">
            <v>0.19869276497747879</v>
          </cell>
          <cell r="BJ1189">
            <v>0.23225616239684821</v>
          </cell>
          <cell r="BK1189">
            <v>0.27045610343115034</v>
          </cell>
          <cell r="BL1189">
            <v>0.31238115484437823</v>
          </cell>
          <cell r="BM1189">
            <v>0.35568973295424255</v>
          </cell>
          <cell r="BN1189">
            <v>0</v>
          </cell>
          <cell r="BO1189">
            <v>0</v>
          </cell>
          <cell r="BP1189">
            <v>0</v>
          </cell>
          <cell r="BQ1189">
            <v>0</v>
          </cell>
          <cell r="BR1189">
            <v>3863.6733840000084</v>
          </cell>
          <cell r="BS1189">
            <v>0</v>
          </cell>
          <cell r="BT1189">
            <v>0</v>
          </cell>
          <cell r="BU1189">
            <v>0</v>
          </cell>
          <cell r="BV1189">
            <v>0</v>
          </cell>
          <cell r="BW1189">
            <v>0</v>
          </cell>
          <cell r="BX1189">
            <v>0</v>
          </cell>
          <cell r="BY1189">
            <v>0</v>
          </cell>
          <cell r="BZ1189">
            <v>0</v>
          </cell>
          <cell r="CA1189">
            <v>0</v>
          </cell>
          <cell r="CB1189">
            <v>0</v>
          </cell>
          <cell r="CC1189">
            <v>33863.673384000009</v>
          </cell>
          <cell r="CD1189">
            <v>0</v>
          </cell>
          <cell r="CE1189">
            <v>0</v>
          </cell>
          <cell r="CF1189">
            <v>0</v>
          </cell>
          <cell r="CG1189">
            <v>0</v>
          </cell>
          <cell r="CH1189">
            <v>0</v>
          </cell>
          <cell r="CI1189">
            <v>0</v>
          </cell>
          <cell r="CK1189">
            <v>0</v>
          </cell>
          <cell r="CL1189">
            <v>0</v>
          </cell>
          <cell r="CM1189">
            <v>0</v>
          </cell>
          <cell r="CN1189">
            <v>0</v>
          </cell>
          <cell r="CO1189">
            <v>0</v>
          </cell>
          <cell r="CP1189">
            <v>0</v>
          </cell>
          <cell r="CQ1189">
            <v>0</v>
          </cell>
          <cell r="CR1189">
            <v>0</v>
          </cell>
          <cell r="CS1189">
            <v>0</v>
          </cell>
          <cell r="CT1189">
            <v>0</v>
          </cell>
          <cell r="CU1189">
            <v>0</v>
          </cell>
          <cell r="CW1189">
            <v>0</v>
          </cell>
          <cell r="CX1189">
            <v>0</v>
          </cell>
          <cell r="CY1189">
            <v>0</v>
          </cell>
          <cell r="CZ1189">
            <v>0</v>
          </cell>
          <cell r="DA1189">
            <v>0</v>
          </cell>
          <cell r="DB1189">
            <v>0</v>
          </cell>
          <cell r="DC1189">
            <v>0</v>
          </cell>
          <cell r="DD1189">
            <v>0</v>
          </cell>
          <cell r="DE1189">
            <v>0</v>
          </cell>
          <cell r="DF1189">
            <v>0</v>
          </cell>
          <cell r="DG1189">
            <v>0</v>
          </cell>
          <cell r="DI1189">
            <v>0</v>
          </cell>
          <cell r="DJ1189">
            <v>0</v>
          </cell>
          <cell r="DK1189">
            <v>0</v>
          </cell>
          <cell r="DL1189">
            <v>0</v>
          </cell>
          <cell r="DM1189">
            <v>33863.673384000009</v>
          </cell>
          <cell r="DN1189">
            <v>0</v>
          </cell>
          <cell r="DO1189">
            <v>0</v>
          </cell>
          <cell r="DP1189">
            <v>0</v>
          </cell>
          <cell r="DQ1189">
            <v>0</v>
          </cell>
          <cell r="DR1189">
            <v>0</v>
          </cell>
          <cell r="DS1189">
            <v>0</v>
          </cell>
          <cell r="DU1189" t="str">
            <v>PDC 42848742</v>
          </cell>
          <cell r="DV1189">
            <v>0</v>
          </cell>
          <cell r="DW1189">
            <v>0</v>
          </cell>
          <cell r="DX1189">
            <v>1</v>
          </cell>
          <cell r="DY1189">
            <v>30000</v>
          </cell>
          <cell r="DZ1189">
            <v>33863.673384000009</v>
          </cell>
          <cell r="EB1189">
            <v>33863.673384000009</v>
          </cell>
          <cell r="EC1189" t="str">
            <v>Def</v>
          </cell>
          <cell r="ED1189" t="str">
            <v>Local Recreational Facilities</v>
          </cell>
        </row>
        <row r="1190">
          <cell r="D1190" t="str">
            <v>PC2130465</v>
          </cell>
          <cell r="E1190" t="str">
            <v>Takapuna Milford coastal walkway</v>
          </cell>
          <cell r="F1190" t="str">
            <v>Auckland Council</v>
          </cell>
          <cell r="G1190" t="str">
            <v>Parks, sports and recreation</v>
          </cell>
          <cell r="H1190" t="str">
            <v>E171205</v>
          </cell>
          <cell r="I1190" t="str">
            <v>Local and sports parks - north management</v>
          </cell>
          <cell r="J1190" t="str">
            <v>Lifestyle and culture</v>
          </cell>
          <cell r="K1190" t="str">
            <v>Local parks services</v>
          </cell>
          <cell r="L1190" t="str">
            <v>Local parks</v>
          </cell>
          <cell r="M1190" t="str">
            <v>Local activities</v>
          </cell>
          <cell r="N1190" t="str">
            <v>Local parks services</v>
          </cell>
          <cell r="O1190" t="str">
            <v>Local parks</v>
          </cell>
          <cell r="P1190" t="str">
            <v>Lifestyle and culture</v>
          </cell>
          <cell r="Q1190" t="str">
            <v>Local parks services</v>
          </cell>
          <cell r="R1190" t="str">
            <v>Local parks</v>
          </cell>
          <cell r="S1190" t="str">
            <v>A1241205</v>
          </cell>
          <cell r="T1190" t="str">
            <v>A1241205</v>
          </cell>
          <cell r="U1190" t="str">
            <v>Local parks</v>
          </cell>
          <cell r="V1190" t="str">
            <v>L105</v>
          </cell>
          <cell r="W1190" t="str">
            <v>Devonport-Takapuna</v>
          </cell>
          <cell r="X1190" t="str">
            <v>PL40810</v>
          </cell>
          <cell r="Y1190" t="str">
            <v>Expense</v>
          </cell>
          <cell r="Z1190">
            <v>20100701</v>
          </cell>
          <cell r="AA1190">
            <v>20140630</v>
          </cell>
          <cell r="AB1190">
            <v>1</v>
          </cell>
          <cell r="AC1190" t="str">
            <v>Programme</v>
          </cell>
          <cell r="AD1190">
            <v>0.11</v>
          </cell>
          <cell r="AE1190">
            <v>0</v>
          </cell>
          <cell r="AF1190">
            <v>0.89</v>
          </cell>
          <cell r="AG1190">
            <v>0</v>
          </cell>
          <cell r="AH1190">
            <v>2</v>
          </cell>
          <cell r="AI1190" t="str">
            <v>Local &amp; Sports Parks</v>
          </cell>
          <cell r="AJ1190" t="str">
            <v>Structures parks</v>
          </cell>
          <cell r="AK1190">
            <v>40</v>
          </cell>
          <cell r="AM1190">
            <v>0.11</v>
          </cell>
          <cell r="AO1190">
            <v>0.89</v>
          </cell>
          <cell r="AS1190">
            <v>454000</v>
          </cell>
          <cell r="AT1190">
            <v>334866</v>
          </cell>
          <cell r="AU1190">
            <v>622130.78</v>
          </cell>
          <cell r="BD1190">
            <v>3.1E-2</v>
          </cell>
          <cell r="BE1190">
            <v>6.1930000000000041E-2</v>
          </cell>
          <cell r="BF1190">
            <v>9.3787900000000146E-2</v>
          </cell>
          <cell r="BG1190">
            <v>0.12878911280000027</v>
          </cell>
          <cell r="BH1190">
            <v>0.16491036440960039</v>
          </cell>
          <cell r="BI1190">
            <v>0.19869276497747879</v>
          </cell>
          <cell r="BJ1190">
            <v>0.23225616239684821</v>
          </cell>
          <cell r="BK1190">
            <v>0.27045610343115034</v>
          </cell>
          <cell r="BL1190">
            <v>0.31238115484437823</v>
          </cell>
          <cell r="BM1190">
            <v>0.35568973295424255</v>
          </cell>
          <cell r="BN1190">
            <v>0</v>
          </cell>
          <cell r="BO1190">
            <v>10380.846</v>
          </cell>
          <cell r="BP1190">
            <v>38528.55920540003</v>
          </cell>
          <cell r="BQ1190">
            <v>0</v>
          </cell>
          <cell r="BR1190">
            <v>0</v>
          </cell>
          <cell r="BS1190">
            <v>0</v>
          </cell>
          <cell r="BT1190">
            <v>0</v>
          </cell>
          <cell r="BU1190">
            <v>0</v>
          </cell>
          <cell r="BV1190">
            <v>0</v>
          </cell>
          <cell r="BW1190">
            <v>0</v>
          </cell>
          <cell r="BX1190">
            <v>0</v>
          </cell>
          <cell r="BY1190">
            <v>454000</v>
          </cell>
          <cell r="BZ1190">
            <v>345246.84600000002</v>
          </cell>
          <cell r="CA1190">
            <v>660659.33920540009</v>
          </cell>
          <cell r="CB1190">
            <v>0</v>
          </cell>
          <cell r="CC1190">
            <v>0</v>
          </cell>
          <cell r="CD1190">
            <v>0</v>
          </cell>
          <cell r="CE1190">
            <v>0</v>
          </cell>
          <cell r="CF1190">
            <v>0</v>
          </cell>
          <cell r="CG1190">
            <v>0</v>
          </cell>
          <cell r="CH1190">
            <v>0</v>
          </cell>
          <cell r="CI1190">
            <v>0</v>
          </cell>
          <cell r="CK1190">
            <v>49940</v>
          </cell>
          <cell r="CL1190">
            <v>37977.153060000004</v>
          </cell>
          <cell r="CM1190">
            <v>72672.527312594015</v>
          </cell>
          <cell r="CN1190">
            <v>0</v>
          </cell>
          <cell r="CO1190">
            <v>0</v>
          </cell>
          <cell r="CP1190">
            <v>0</v>
          </cell>
          <cell r="CQ1190">
            <v>0</v>
          </cell>
          <cell r="CR1190">
            <v>0</v>
          </cell>
          <cell r="CS1190">
            <v>0</v>
          </cell>
          <cell r="CT1190">
            <v>0</v>
          </cell>
          <cell r="CU1190">
            <v>0</v>
          </cell>
          <cell r="CW1190">
            <v>404060</v>
          </cell>
          <cell r="CX1190">
            <v>307269.69294000004</v>
          </cell>
          <cell r="CY1190">
            <v>587986.81189280609</v>
          </cell>
          <cell r="CZ1190">
            <v>0</v>
          </cell>
          <cell r="DA1190">
            <v>0</v>
          </cell>
          <cell r="DB1190">
            <v>0</v>
          </cell>
          <cell r="DC1190">
            <v>0</v>
          </cell>
          <cell r="DD1190">
            <v>0</v>
          </cell>
          <cell r="DE1190">
            <v>0</v>
          </cell>
          <cell r="DF1190">
            <v>0</v>
          </cell>
          <cell r="DG1190">
            <v>0</v>
          </cell>
          <cell r="DI1190">
            <v>0</v>
          </cell>
          <cell r="DJ1190">
            <v>0</v>
          </cell>
          <cell r="DK1190">
            <v>0</v>
          </cell>
          <cell r="DL1190">
            <v>0</v>
          </cell>
          <cell r="DM1190">
            <v>0</v>
          </cell>
          <cell r="DN1190">
            <v>0</v>
          </cell>
          <cell r="DO1190">
            <v>0</v>
          </cell>
          <cell r="DP1190">
            <v>0</v>
          </cell>
          <cell r="DQ1190">
            <v>0</v>
          </cell>
          <cell r="DR1190">
            <v>0</v>
          </cell>
          <cell r="DS1190">
            <v>0</v>
          </cell>
          <cell r="DU1190" t="str">
            <v>NSCC 12018</v>
          </cell>
          <cell r="DV1190">
            <v>851727.13420000009</v>
          </cell>
          <cell r="DW1190">
            <v>1</v>
          </cell>
          <cell r="DX1190">
            <v>1</v>
          </cell>
          <cell r="DY1190">
            <v>956996.78</v>
          </cell>
          <cell r="DZ1190">
            <v>1005906.1852054001</v>
          </cell>
          <cell r="EB1190">
            <v>1005906.1852054001</v>
          </cell>
          <cell r="EC1190" t="str">
            <v>Def</v>
          </cell>
          <cell r="ED1190" t="str">
            <v>Local Recreational Facilities</v>
          </cell>
        </row>
        <row r="1191">
          <cell r="D1191" t="str">
            <v>PC2130466</v>
          </cell>
          <cell r="E1191" t="str">
            <v>Takapuna Devonport walkway stage 3 (Northboro pipe bridge</v>
          </cell>
          <cell r="F1191" t="str">
            <v>Auckland Council</v>
          </cell>
          <cell r="G1191" t="str">
            <v>Parks, sports and recreation</v>
          </cell>
          <cell r="H1191" t="str">
            <v>E171205</v>
          </cell>
          <cell r="I1191" t="str">
            <v>Local and sports parks - north management</v>
          </cell>
          <cell r="J1191" t="str">
            <v>Lifestyle and culture</v>
          </cell>
          <cell r="K1191" t="str">
            <v>Local parks services</v>
          </cell>
          <cell r="L1191" t="str">
            <v>Local parks</v>
          </cell>
          <cell r="M1191" t="str">
            <v>Local activities</v>
          </cell>
          <cell r="N1191" t="str">
            <v>Local parks services</v>
          </cell>
          <cell r="O1191" t="str">
            <v>Local parks</v>
          </cell>
          <cell r="P1191" t="str">
            <v>Lifestyle and culture</v>
          </cell>
          <cell r="Q1191" t="str">
            <v>Local parks services</v>
          </cell>
          <cell r="R1191" t="str">
            <v>Local parks</v>
          </cell>
          <cell r="S1191" t="str">
            <v>A1241205</v>
          </cell>
          <cell r="T1191" t="str">
            <v>A1241205</v>
          </cell>
          <cell r="U1191" t="str">
            <v>Local parks</v>
          </cell>
          <cell r="V1191" t="str">
            <v>L105</v>
          </cell>
          <cell r="W1191" t="str">
            <v>Devonport-Takapuna</v>
          </cell>
          <cell r="X1191" t="str">
            <v>PL40810</v>
          </cell>
          <cell r="Y1191" t="str">
            <v>Expense</v>
          </cell>
          <cell r="Z1191">
            <v>20100701</v>
          </cell>
          <cell r="AA1191">
            <v>20130630</v>
          </cell>
          <cell r="AB1191">
            <v>2</v>
          </cell>
          <cell r="AC1191" t="str">
            <v>Discrete</v>
          </cell>
          <cell r="AD1191">
            <v>0.11</v>
          </cell>
          <cell r="AE1191">
            <v>0</v>
          </cell>
          <cell r="AF1191">
            <v>0.89</v>
          </cell>
          <cell r="AG1191">
            <v>0</v>
          </cell>
          <cell r="AH1191">
            <v>2</v>
          </cell>
          <cell r="AI1191" t="str">
            <v>Local &amp; Sports Parks</v>
          </cell>
          <cell r="AJ1191" t="str">
            <v>Structures parks</v>
          </cell>
          <cell r="AK1191">
            <v>40</v>
          </cell>
          <cell r="AM1191">
            <v>0.11</v>
          </cell>
          <cell r="AO1191">
            <v>0.89</v>
          </cell>
          <cell r="AS1191">
            <v>400000.48</v>
          </cell>
          <cell r="AT1191">
            <v>529594</v>
          </cell>
          <cell r="BD1191">
            <v>3.1E-2</v>
          </cell>
          <cell r="BE1191">
            <v>6.1930000000000041E-2</v>
          </cell>
          <cell r="BF1191">
            <v>9.3787900000000146E-2</v>
          </cell>
          <cell r="BG1191">
            <v>0.12878911280000027</v>
          </cell>
          <cell r="BH1191">
            <v>0.16491036440960039</v>
          </cell>
          <cell r="BI1191">
            <v>0.19869276497747879</v>
          </cell>
          <cell r="BJ1191">
            <v>0.23225616239684821</v>
          </cell>
          <cell r="BK1191">
            <v>0.27045610343115034</v>
          </cell>
          <cell r="BL1191">
            <v>0.31238115484437823</v>
          </cell>
          <cell r="BM1191">
            <v>0.35568973295424255</v>
          </cell>
          <cell r="BN1191">
            <v>0</v>
          </cell>
          <cell r="BO1191">
            <v>16417.414000000001</v>
          </cell>
          <cell r="BP1191">
            <v>0</v>
          </cell>
          <cell r="BQ1191">
            <v>0</v>
          </cell>
          <cell r="BR1191">
            <v>0</v>
          </cell>
          <cell r="BS1191">
            <v>0</v>
          </cell>
          <cell r="BT1191">
            <v>0</v>
          </cell>
          <cell r="BU1191">
            <v>0</v>
          </cell>
          <cell r="BV1191">
            <v>0</v>
          </cell>
          <cell r="BW1191">
            <v>0</v>
          </cell>
          <cell r="BX1191">
            <v>0</v>
          </cell>
          <cell r="BY1191">
            <v>400000.48</v>
          </cell>
          <cell r="BZ1191">
            <v>546011.41399999999</v>
          </cell>
          <cell r="CA1191">
            <v>0</v>
          </cell>
          <cell r="CB1191">
            <v>0</v>
          </cell>
          <cell r="CC1191">
            <v>0</v>
          </cell>
          <cell r="CD1191">
            <v>0</v>
          </cell>
          <cell r="CE1191">
            <v>0</v>
          </cell>
          <cell r="CF1191">
            <v>0</v>
          </cell>
          <cell r="CG1191">
            <v>0</v>
          </cell>
          <cell r="CH1191">
            <v>0</v>
          </cell>
          <cell r="CI1191">
            <v>0</v>
          </cell>
          <cell r="CK1191">
            <v>44000.052799999998</v>
          </cell>
          <cell r="CL1191">
            <v>60061.255539999998</v>
          </cell>
          <cell r="CM1191">
            <v>0</v>
          </cell>
          <cell r="CN1191">
            <v>0</v>
          </cell>
          <cell r="CO1191">
            <v>0</v>
          </cell>
          <cell r="CP1191">
            <v>0</v>
          </cell>
          <cell r="CQ1191">
            <v>0</v>
          </cell>
          <cell r="CR1191">
            <v>0</v>
          </cell>
          <cell r="CS1191">
            <v>0</v>
          </cell>
          <cell r="CT1191">
            <v>0</v>
          </cell>
          <cell r="CU1191">
            <v>0</v>
          </cell>
          <cell r="CW1191">
            <v>356000.42719999998</v>
          </cell>
          <cell r="CX1191">
            <v>485950.15846000001</v>
          </cell>
          <cell r="CY1191">
            <v>0</v>
          </cell>
          <cell r="CZ1191">
            <v>0</v>
          </cell>
          <cell r="DA1191">
            <v>0</v>
          </cell>
          <cell r="DB1191">
            <v>0</v>
          </cell>
          <cell r="DC1191">
            <v>0</v>
          </cell>
          <cell r="DD1191">
            <v>0</v>
          </cell>
          <cell r="DE1191">
            <v>0</v>
          </cell>
          <cell r="DF1191">
            <v>0</v>
          </cell>
          <cell r="DG1191">
            <v>0</v>
          </cell>
          <cell r="DI1191">
            <v>0</v>
          </cell>
          <cell r="DJ1191">
            <v>0</v>
          </cell>
          <cell r="DK1191">
            <v>0</v>
          </cell>
          <cell r="DL1191">
            <v>0</v>
          </cell>
          <cell r="DM1191">
            <v>0</v>
          </cell>
          <cell r="DN1191">
            <v>0</v>
          </cell>
          <cell r="DO1191">
            <v>0</v>
          </cell>
          <cell r="DP1191">
            <v>0</v>
          </cell>
          <cell r="DQ1191">
            <v>0</v>
          </cell>
          <cell r="DR1191">
            <v>0</v>
          </cell>
          <cell r="DS1191">
            <v>0</v>
          </cell>
          <cell r="DU1191" t="str">
            <v>NSCC 12019</v>
          </cell>
          <cell r="DV1191">
            <v>471338.66000000003</v>
          </cell>
          <cell r="DW1191">
            <v>1</v>
          </cell>
          <cell r="DX1191">
            <v>1</v>
          </cell>
          <cell r="DY1191">
            <v>529594</v>
          </cell>
          <cell r="DZ1191">
            <v>546011.41399999999</v>
          </cell>
          <cell r="EB1191">
            <v>546011.41399999999</v>
          </cell>
          <cell r="EC1191" t="str">
            <v>Def</v>
          </cell>
          <cell r="ED1191" t="str">
            <v>Local Recreational Facilities</v>
          </cell>
        </row>
        <row r="1192">
          <cell r="D1192" t="str">
            <v>PC2130467</v>
          </cell>
          <cell r="E1192" t="str">
            <v>Rosedale Park Public Convenience</v>
          </cell>
          <cell r="F1192" t="str">
            <v>Auckland Council</v>
          </cell>
          <cell r="G1192" t="str">
            <v>Parks, sports and recreation</v>
          </cell>
          <cell r="H1192" t="str">
            <v>E171205</v>
          </cell>
          <cell r="I1192" t="str">
            <v>Local and sports parks - north management</v>
          </cell>
          <cell r="J1192" t="str">
            <v>Lifestyle and culture</v>
          </cell>
          <cell r="K1192" t="str">
            <v>Local parks services</v>
          </cell>
          <cell r="L1192" t="str">
            <v>Local parks</v>
          </cell>
          <cell r="M1192" t="str">
            <v>Local activities</v>
          </cell>
          <cell r="N1192" t="str">
            <v>Local parks services</v>
          </cell>
          <cell r="O1192" t="str">
            <v>Local parks</v>
          </cell>
          <cell r="P1192" t="str">
            <v>Lifestyle and culture</v>
          </cell>
          <cell r="Q1192" t="str">
            <v>Local parks services</v>
          </cell>
          <cell r="R1192" t="str">
            <v>Local parks</v>
          </cell>
          <cell r="S1192" t="str">
            <v>A1241205</v>
          </cell>
          <cell r="T1192" t="str">
            <v>A1241205</v>
          </cell>
          <cell r="U1192" t="str">
            <v>Local parks</v>
          </cell>
          <cell r="V1192" t="str">
            <v>L180</v>
          </cell>
          <cell r="W1192" t="str">
            <v>Upper Harbour</v>
          </cell>
          <cell r="X1192" t="str">
            <v>FY12 - Only</v>
          </cell>
          <cell r="Y1192" t="str">
            <v>Expense</v>
          </cell>
          <cell r="Z1192">
            <v>20110701</v>
          </cell>
          <cell r="AA1192">
            <v>20120630</v>
          </cell>
          <cell r="AB1192">
            <v>2</v>
          </cell>
          <cell r="AC1192" t="str">
            <v>Discrete</v>
          </cell>
          <cell r="AD1192">
            <v>0</v>
          </cell>
          <cell r="AE1192">
            <v>0</v>
          </cell>
          <cell r="AF1192">
            <v>1</v>
          </cell>
          <cell r="AG1192">
            <v>0</v>
          </cell>
          <cell r="AH1192">
            <v>2</v>
          </cell>
          <cell r="AI1192" t="str">
            <v>Local &amp; Sports Parks</v>
          </cell>
          <cell r="AJ1192" t="str">
            <v>Buildings (Capex)</v>
          </cell>
          <cell r="AK1192">
            <v>75</v>
          </cell>
          <cell r="AO1192">
            <v>1</v>
          </cell>
          <cell r="AS1192">
            <v>355690</v>
          </cell>
          <cell r="BD1192">
            <v>3.1E-2</v>
          </cell>
          <cell r="BE1192">
            <v>6.1930000000000041E-2</v>
          </cell>
          <cell r="BF1192">
            <v>9.3787900000000146E-2</v>
          </cell>
          <cell r="BG1192">
            <v>0.12878911280000027</v>
          </cell>
          <cell r="BH1192">
            <v>0.16491036440960039</v>
          </cell>
          <cell r="BI1192">
            <v>0.19869276497747879</v>
          </cell>
          <cell r="BJ1192">
            <v>0.23225616239684821</v>
          </cell>
          <cell r="BK1192">
            <v>0.27045610343115034</v>
          </cell>
          <cell r="BL1192">
            <v>0.31238115484437823</v>
          </cell>
          <cell r="BM1192">
            <v>0.35568973295424255</v>
          </cell>
          <cell r="BN1192">
            <v>0</v>
          </cell>
          <cell r="BO1192">
            <v>0</v>
          </cell>
          <cell r="BP1192">
            <v>0</v>
          </cell>
          <cell r="BQ1192">
            <v>0</v>
          </cell>
          <cell r="BR1192">
            <v>0</v>
          </cell>
          <cell r="BS1192">
            <v>0</v>
          </cell>
          <cell r="BT1192">
            <v>0</v>
          </cell>
          <cell r="BU1192">
            <v>0</v>
          </cell>
          <cell r="BV1192">
            <v>0</v>
          </cell>
          <cell r="BW1192">
            <v>0</v>
          </cell>
          <cell r="BX1192">
            <v>0</v>
          </cell>
          <cell r="BY1192">
            <v>355690</v>
          </cell>
          <cell r="BZ1192">
            <v>0</v>
          </cell>
          <cell r="CA1192">
            <v>0</v>
          </cell>
          <cell r="CB1192">
            <v>0</v>
          </cell>
          <cell r="CC1192">
            <v>0</v>
          </cell>
          <cell r="CD1192">
            <v>0</v>
          </cell>
          <cell r="CE1192">
            <v>0</v>
          </cell>
          <cell r="CF1192">
            <v>0</v>
          </cell>
          <cell r="CG1192">
            <v>0</v>
          </cell>
          <cell r="CH1192">
            <v>0</v>
          </cell>
          <cell r="CI1192">
            <v>0</v>
          </cell>
          <cell r="CK1192">
            <v>0</v>
          </cell>
          <cell r="CL1192">
            <v>0</v>
          </cell>
          <cell r="CM1192">
            <v>0</v>
          </cell>
          <cell r="CN1192">
            <v>0</v>
          </cell>
          <cell r="CO1192">
            <v>0</v>
          </cell>
          <cell r="CP1192">
            <v>0</v>
          </cell>
          <cell r="CQ1192">
            <v>0</v>
          </cell>
          <cell r="CR1192">
            <v>0</v>
          </cell>
          <cell r="CS1192">
            <v>0</v>
          </cell>
          <cell r="CT1192">
            <v>0</v>
          </cell>
          <cell r="CU1192">
            <v>0</v>
          </cell>
          <cell r="CW1192">
            <v>355690</v>
          </cell>
          <cell r="CX1192">
            <v>0</v>
          </cell>
          <cell r="CY1192">
            <v>0</v>
          </cell>
          <cell r="CZ1192">
            <v>0</v>
          </cell>
          <cell r="DA1192">
            <v>0</v>
          </cell>
          <cell r="DB1192">
            <v>0</v>
          </cell>
          <cell r="DC1192">
            <v>0</v>
          </cell>
          <cell r="DD1192">
            <v>0</v>
          </cell>
          <cell r="DE1192">
            <v>0</v>
          </cell>
          <cell r="DF1192">
            <v>0</v>
          </cell>
          <cell r="DG1192">
            <v>0</v>
          </cell>
          <cell r="DI1192">
            <v>0</v>
          </cell>
          <cell r="DJ1192">
            <v>0</v>
          </cell>
          <cell r="DK1192">
            <v>0</v>
          </cell>
          <cell r="DL1192">
            <v>0</v>
          </cell>
          <cell r="DM1192">
            <v>0</v>
          </cell>
          <cell r="DN1192">
            <v>0</v>
          </cell>
          <cell r="DO1192">
            <v>0</v>
          </cell>
          <cell r="DP1192">
            <v>0</v>
          </cell>
          <cell r="DQ1192">
            <v>0</v>
          </cell>
          <cell r="DR1192">
            <v>0</v>
          </cell>
          <cell r="DS1192">
            <v>0</v>
          </cell>
          <cell r="DU1192" t="str">
            <v>NSCC 12103</v>
          </cell>
          <cell r="DV1192">
            <v>0</v>
          </cell>
          <cell r="DW1192">
            <v>0</v>
          </cell>
          <cell r="DX1192">
            <v>1</v>
          </cell>
          <cell r="DY1192">
            <v>0</v>
          </cell>
          <cell r="DZ1192">
            <v>0</v>
          </cell>
          <cell r="EB1192">
            <v>0</v>
          </cell>
          <cell r="EC1192" t="str">
            <v>Def</v>
          </cell>
          <cell r="ED1192" t="str">
            <v>Local Recreational Facilities</v>
          </cell>
        </row>
        <row r="1193">
          <cell r="D1193" t="str">
            <v>PC2130468</v>
          </cell>
          <cell r="E1193" t="str">
            <v>Sunnynook Reserve Combined Toilet and Changing</v>
          </cell>
          <cell r="F1193" t="str">
            <v>Auckland Council</v>
          </cell>
          <cell r="G1193" t="str">
            <v>Parks, sports and recreation</v>
          </cell>
          <cell r="H1193" t="str">
            <v>E171205</v>
          </cell>
          <cell r="I1193" t="str">
            <v>Local and sports parks - north management</v>
          </cell>
          <cell r="J1193" t="str">
            <v>Lifestyle and culture</v>
          </cell>
          <cell r="K1193" t="str">
            <v>Local parks services</v>
          </cell>
          <cell r="L1193" t="str">
            <v>Local parks</v>
          </cell>
          <cell r="M1193" t="str">
            <v>Local activities</v>
          </cell>
          <cell r="N1193" t="str">
            <v>Local parks services</v>
          </cell>
          <cell r="O1193" t="str">
            <v>Local parks</v>
          </cell>
          <cell r="P1193" t="str">
            <v>Lifestyle and culture</v>
          </cell>
          <cell r="Q1193" t="str">
            <v>Local parks services</v>
          </cell>
          <cell r="R1193" t="str">
            <v>Local parks</v>
          </cell>
          <cell r="S1193" t="str">
            <v>A1241205</v>
          </cell>
          <cell r="T1193" t="str">
            <v>A1241205</v>
          </cell>
          <cell r="U1193" t="str">
            <v>Local parks</v>
          </cell>
          <cell r="V1193" t="str">
            <v>L105</v>
          </cell>
          <cell r="W1193" t="str">
            <v>Devonport-Takapuna</v>
          </cell>
          <cell r="X1193" t="str">
            <v>FY12 - Only</v>
          </cell>
          <cell r="Y1193" t="str">
            <v>Expense</v>
          </cell>
          <cell r="Z1193">
            <v>20110701</v>
          </cell>
          <cell r="AA1193">
            <v>20120630</v>
          </cell>
          <cell r="AB1193">
            <v>2</v>
          </cell>
          <cell r="AC1193" t="str">
            <v>Discrete</v>
          </cell>
          <cell r="AD1193">
            <v>0</v>
          </cell>
          <cell r="AE1193">
            <v>0</v>
          </cell>
          <cell r="AF1193">
            <v>1</v>
          </cell>
          <cell r="AG1193">
            <v>0</v>
          </cell>
          <cell r="AH1193">
            <v>2</v>
          </cell>
          <cell r="AI1193" t="str">
            <v>Local &amp; Sports Parks</v>
          </cell>
          <cell r="AJ1193" t="str">
            <v>Buildings (Capex)</v>
          </cell>
          <cell r="AK1193">
            <v>75</v>
          </cell>
          <cell r="AO1193">
            <v>1</v>
          </cell>
          <cell r="AS1193">
            <v>558425</v>
          </cell>
          <cell r="BD1193">
            <v>3.1E-2</v>
          </cell>
          <cell r="BE1193">
            <v>6.1930000000000041E-2</v>
          </cell>
          <cell r="BF1193">
            <v>9.3787900000000146E-2</v>
          </cell>
          <cell r="BG1193">
            <v>0.12878911280000027</v>
          </cell>
          <cell r="BH1193">
            <v>0.16491036440960039</v>
          </cell>
          <cell r="BI1193">
            <v>0.19869276497747879</v>
          </cell>
          <cell r="BJ1193">
            <v>0.23225616239684821</v>
          </cell>
          <cell r="BK1193">
            <v>0.27045610343115034</v>
          </cell>
          <cell r="BL1193">
            <v>0.31238115484437823</v>
          </cell>
          <cell r="BM1193">
            <v>0.35568973295424255</v>
          </cell>
          <cell r="BN1193">
            <v>0</v>
          </cell>
          <cell r="BO1193">
            <v>0</v>
          </cell>
          <cell r="BP1193">
            <v>0</v>
          </cell>
          <cell r="BQ1193">
            <v>0</v>
          </cell>
          <cell r="BR1193">
            <v>0</v>
          </cell>
          <cell r="BS1193">
            <v>0</v>
          </cell>
          <cell r="BT1193">
            <v>0</v>
          </cell>
          <cell r="BU1193">
            <v>0</v>
          </cell>
          <cell r="BV1193">
            <v>0</v>
          </cell>
          <cell r="BW1193">
            <v>0</v>
          </cell>
          <cell r="BX1193">
            <v>0</v>
          </cell>
          <cell r="BY1193">
            <v>558425</v>
          </cell>
          <cell r="BZ1193">
            <v>0</v>
          </cell>
          <cell r="CA1193">
            <v>0</v>
          </cell>
          <cell r="CB1193">
            <v>0</v>
          </cell>
          <cell r="CC1193">
            <v>0</v>
          </cell>
          <cell r="CD1193">
            <v>0</v>
          </cell>
          <cell r="CE1193">
            <v>0</v>
          </cell>
          <cell r="CF1193">
            <v>0</v>
          </cell>
          <cell r="CG1193">
            <v>0</v>
          </cell>
          <cell r="CH1193">
            <v>0</v>
          </cell>
          <cell r="CI1193">
            <v>0</v>
          </cell>
          <cell r="CK1193">
            <v>0</v>
          </cell>
          <cell r="CL1193">
            <v>0</v>
          </cell>
          <cell r="CM1193">
            <v>0</v>
          </cell>
          <cell r="CN1193">
            <v>0</v>
          </cell>
          <cell r="CO1193">
            <v>0</v>
          </cell>
          <cell r="CP1193">
            <v>0</v>
          </cell>
          <cell r="CQ1193">
            <v>0</v>
          </cell>
          <cell r="CR1193">
            <v>0</v>
          </cell>
          <cell r="CS1193">
            <v>0</v>
          </cell>
          <cell r="CT1193">
            <v>0</v>
          </cell>
          <cell r="CU1193">
            <v>0</v>
          </cell>
          <cell r="CW1193">
            <v>558425</v>
          </cell>
          <cell r="CX1193">
            <v>0</v>
          </cell>
          <cell r="CY1193">
            <v>0</v>
          </cell>
          <cell r="CZ1193">
            <v>0</v>
          </cell>
          <cell r="DA1193">
            <v>0</v>
          </cell>
          <cell r="DB1193">
            <v>0</v>
          </cell>
          <cell r="DC1193">
            <v>0</v>
          </cell>
          <cell r="DD1193">
            <v>0</v>
          </cell>
          <cell r="DE1193">
            <v>0</v>
          </cell>
          <cell r="DF1193">
            <v>0</v>
          </cell>
          <cell r="DG1193">
            <v>0</v>
          </cell>
          <cell r="DI1193">
            <v>0</v>
          </cell>
          <cell r="DJ1193">
            <v>0</v>
          </cell>
          <cell r="DK1193">
            <v>0</v>
          </cell>
          <cell r="DL1193">
            <v>0</v>
          </cell>
          <cell r="DM1193">
            <v>0</v>
          </cell>
          <cell r="DN1193">
            <v>0</v>
          </cell>
          <cell r="DO1193">
            <v>0</v>
          </cell>
          <cell r="DP1193">
            <v>0</v>
          </cell>
          <cell r="DQ1193">
            <v>0</v>
          </cell>
          <cell r="DR1193">
            <v>0</v>
          </cell>
          <cell r="DS1193">
            <v>0</v>
          </cell>
          <cell r="DU1193" t="str">
            <v>NSCC 12111</v>
          </cell>
          <cell r="DV1193">
            <v>0</v>
          </cell>
          <cell r="DW1193">
            <v>0</v>
          </cell>
          <cell r="DX1193">
            <v>1</v>
          </cell>
          <cell r="DY1193">
            <v>0</v>
          </cell>
          <cell r="DZ1193">
            <v>0</v>
          </cell>
          <cell r="EB1193">
            <v>0</v>
          </cell>
          <cell r="EC1193" t="str">
            <v>Def</v>
          </cell>
          <cell r="ED1193" t="str">
            <v>Local Recreational Facilities</v>
          </cell>
        </row>
        <row r="1194">
          <cell r="D1194" t="str">
            <v>PC2130469</v>
          </cell>
          <cell r="E1194" t="str">
            <v>Public Convenience (Ashley Reserve)</v>
          </cell>
          <cell r="F1194" t="str">
            <v>Auckland Council</v>
          </cell>
          <cell r="G1194" t="str">
            <v>Parks, sports and recreation</v>
          </cell>
          <cell r="H1194" t="str">
            <v>E171205</v>
          </cell>
          <cell r="I1194" t="str">
            <v>Local and sports parks - north management</v>
          </cell>
          <cell r="J1194" t="str">
            <v>Lifestyle and culture</v>
          </cell>
          <cell r="K1194" t="str">
            <v>Local parks services</v>
          </cell>
          <cell r="L1194" t="str">
            <v>Local parks</v>
          </cell>
          <cell r="M1194" t="str">
            <v>Local activities</v>
          </cell>
          <cell r="N1194" t="str">
            <v>Local parks services</v>
          </cell>
          <cell r="O1194" t="str">
            <v>Local parks</v>
          </cell>
          <cell r="P1194" t="str">
            <v>Lifestyle and culture</v>
          </cell>
          <cell r="Q1194" t="str">
            <v>Local parks services</v>
          </cell>
          <cell r="R1194" t="str">
            <v>Local parks</v>
          </cell>
          <cell r="S1194" t="str">
            <v>A1241205</v>
          </cell>
          <cell r="T1194" t="str">
            <v>A1241205</v>
          </cell>
          <cell r="U1194" t="str">
            <v>Local parks</v>
          </cell>
          <cell r="V1194" t="str">
            <v>L125</v>
          </cell>
          <cell r="W1194" t="str">
            <v>Hibiscus and Bays</v>
          </cell>
          <cell r="X1194" t="str">
            <v>PL40810</v>
          </cell>
          <cell r="Y1194" t="str">
            <v>Expense</v>
          </cell>
          <cell r="Z1194">
            <v>20140701</v>
          </cell>
          <cell r="AA1194">
            <v>20150630</v>
          </cell>
          <cell r="AB1194">
            <v>2</v>
          </cell>
          <cell r="AC1194" t="str">
            <v>Discrete</v>
          </cell>
          <cell r="AD1194">
            <v>0</v>
          </cell>
          <cell r="AE1194">
            <v>0</v>
          </cell>
          <cell r="AF1194">
            <v>1</v>
          </cell>
          <cell r="AG1194">
            <v>0</v>
          </cell>
          <cell r="AH1194">
            <v>2</v>
          </cell>
          <cell r="AI1194" t="str">
            <v>Local &amp; Sports Parks</v>
          </cell>
          <cell r="AJ1194" t="str">
            <v>Structures parks</v>
          </cell>
          <cell r="AK1194">
            <v>15</v>
          </cell>
          <cell r="AO1194">
            <v>1</v>
          </cell>
          <cell r="AT1194">
            <v>0</v>
          </cell>
          <cell r="AV1194">
            <v>344588.32</v>
          </cell>
          <cell r="BD1194">
            <v>3.1E-2</v>
          </cell>
          <cell r="BE1194">
            <v>6.1930000000000041E-2</v>
          </cell>
          <cell r="BF1194">
            <v>9.3787900000000146E-2</v>
          </cell>
          <cell r="BG1194">
            <v>0.12878911280000027</v>
          </cell>
          <cell r="BH1194">
            <v>0.16491036440960039</v>
          </cell>
          <cell r="BI1194">
            <v>0.19869276497747879</v>
          </cell>
          <cell r="BJ1194">
            <v>0.23225616239684821</v>
          </cell>
          <cell r="BK1194">
            <v>0.27045610343115034</v>
          </cell>
          <cell r="BL1194">
            <v>0.31238115484437823</v>
          </cell>
          <cell r="BM1194">
            <v>0.35568973295424255</v>
          </cell>
          <cell r="BN1194">
            <v>0</v>
          </cell>
          <cell r="BO1194">
            <v>0</v>
          </cell>
          <cell r="BP1194">
            <v>0</v>
          </cell>
          <cell r="BQ1194">
            <v>32318.214897328053</v>
          </cell>
          <cell r="BR1194">
            <v>0</v>
          </cell>
          <cell r="BS1194">
            <v>0</v>
          </cell>
          <cell r="BT1194">
            <v>0</v>
          </cell>
          <cell r="BU1194">
            <v>0</v>
          </cell>
          <cell r="BV1194">
            <v>0</v>
          </cell>
          <cell r="BW1194">
            <v>0</v>
          </cell>
          <cell r="BX1194">
            <v>0</v>
          </cell>
          <cell r="BY1194">
            <v>0</v>
          </cell>
          <cell r="BZ1194">
            <v>0</v>
          </cell>
          <cell r="CA1194">
            <v>0</v>
          </cell>
          <cell r="CB1194">
            <v>376906.53489732806</v>
          </cell>
          <cell r="CC1194">
            <v>0</v>
          </cell>
          <cell r="CD1194">
            <v>0</v>
          </cell>
          <cell r="CE1194">
            <v>0</v>
          </cell>
          <cell r="CF1194">
            <v>0</v>
          </cell>
          <cell r="CG1194">
            <v>0</v>
          </cell>
          <cell r="CH1194">
            <v>0</v>
          </cell>
          <cell r="CI1194">
            <v>0</v>
          </cell>
          <cell r="CK1194">
            <v>0</v>
          </cell>
          <cell r="CL1194">
            <v>0</v>
          </cell>
          <cell r="CM1194">
            <v>0</v>
          </cell>
          <cell r="CN1194">
            <v>0</v>
          </cell>
          <cell r="CO1194">
            <v>0</v>
          </cell>
          <cell r="CP1194">
            <v>0</v>
          </cell>
          <cell r="CQ1194">
            <v>0</v>
          </cell>
          <cell r="CR1194">
            <v>0</v>
          </cell>
          <cell r="CS1194">
            <v>0</v>
          </cell>
          <cell r="CT1194">
            <v>0</v>
          </cell>
          <cell r="CU1194">
            <v>0</v>
          </cell>
          <cell r="CW1194">
            <v>0</v>
          </cell>
          <cell r="CX1194">
            <v>0</v>
          </cell>
          <cell r="CY1194">
            <v>0</v>
          </cell>
          <cell r="CZ1194">
            <v>376906.53489732806</v>
          </cell>
          <cell r="DA1194">
            <v>0</v>
          </cell>
          <cell r="DB1194">
            <v>0</v>
          </cell>
          <cell r="DC1194">
            <v>0</v>
          </cell>
          <cell r="DD1194">
            <v>0</v>
          </cell>
          <cell r="DE1194">
            <v>0</v>
          </cell>
          <cell r="DF1194">
            <v>0</v>
          </cell>
          <cell r="DG1194">
            <v>0</v>
          </cell>
          <cell r="DI1194">
            <v>0</v>
          </cell>
          <cell r="DJ1194">
            <v>0</v>
          </cell>
          <cell r="DK1194">
            <v>0</v>
          </cell>
          <cell r="DL1194">
            <v>0</v>
          </cell>
          <cell r="DM1194">
            <v>0</v>
          </cell>
          <cell r="DN1194">
            <v>0</v>
          </cell>
          <cell r="DO1194">
            <v>0</v>
          </cell>
          <cell r="DP1194">
            <v>0</v>
          </cell>
          <cell r="DQ1194">
            <v>0</v>
          </cell>
          <cell r="DR1194">
            <v>0</v>
          </cell>
          <cell r="DS1194">
            <v>0</v>
          </cell>
          <cell r="DU1194" t="str">
            <v>NSCC 10895</v>
          </cell>
          <cell r="DV1194">
            <v>344588.32</v>
          </cell>
          <cell r="DW1194">
            <v>1</v>
          </cell>
          <cell r="DX1194">
            <v>1</v>
          </cell>
          <cell r="DY1194">
            <v>344588.32</v>
          </cell>
          <cell r="DZ1194">
            <v>376906.53489732806</v>
          </cell>
          <cell r="EB1194">
            <v>376906.53489732806</v>
          </cell>
          <cell r="EC1194" t="str">
            <v>Def</v>
          </cell>
          <cell r="ED1194" t="str">
            <v>Local Recreational Facilities</v>
          </cell>
        </row>
        <row r="1195">
          <cell r="D1195" t="str">
            <v>PC2130470</v>
          </cell>
          <cell r="E1195" t="str">
            <v>Ken Maunder Bridge</v>
          </cell>
          <cell r="F1195" t="str">
            <v>Auckland Council</v>
          </cell>
          <cell r="G1195" t="str">
            <v>Parks, sports and recreation</v>
          </cell>
          <cell r="H1195" t="str">
            <v>E170205</v>
          </cell>
          <cell r="I1195" t="str">
            <v>Local and sports parks - west management</v>
          </cell>
          <cell r="J1195" t="str">
            <v>Lifestyle and culture</v>
          </cell>
          <cell r="K1195" t="str">
            <v>Local parks services</v>
          </cell>
          <cell r="L1195" t="str">
            <v>Local parks</v>
          </cell>
          <cell r="M1195" t="str">
            <v>Local activities</v>
          </cell>
          <cell r="N1195" t="str">
            <v>Local parks services</v>
          </cell>
          <cell r="O1195" t="str">
            <v>Local parks</v>
          </cell>
          <cell r="P1195" t="str">
            <v>Lifestyle and culture</v>
          </cell>
          <cell r="Q1195" t="str">
            <v>Local parks services</v>
          </cell>
          <cell r="R1195" t="str">
            <v>Local parks</v>
          </cell>
          <cell r="S1195" t="str">
            <v>A1241205</v>
          </cell>
          <cell r="T1195" t="str">
            <v>A1241205</v>
          </cell>
          <cell r="U1195" t="str">
            <v>Local parks</v>
          </cell>
          <cell r="V1195" t="str">
            <v>L200</v>
          </cell>
          <cell r="W1195" t="str">
            <v>Whau</v>
          </cell>
          <cell r="X1195" t="str">
            <v>FY12 - Only</v>
          </cell>
          <cell r="Y1195" t="str">
            <v>Expense</v>
          </cell>
          <cell r="Z1195">
            <v>20070701</v>
          </cell>
          <cell r="AA1195">
            <v>20120630</v>
          </cell>
          <cell r="AB1195">
            <v>2</v>
          </cell>
          <cell r="AC1195" t="str">
            <v>Discrete</v>
          </cell>
          <cell r="AD1195">
            <v>0</v>
          </cell>
          <cell r="AE1195">
            <v>0</v>
          </cell>
          <cell r="AF1195">
            <v>1</v>
          </cell>
          <cell r="AG1195">
            <v>0</v>
          </cell>
          <cell r="AH1195">
            <v>2</v>
          </cell>
          <cell r="AI1195" t="str">
            <v>Local &amp; Sports Parks</v>
          </cell>
          <cell r="AJ1195" t="str">
            <v>Bridges (Capex)</v>
          </cell>
          <cell r="AK1195">
            <v>80</v>
          </cell>
          <cell r="AM1195">
            <v>1</v>
          </cell>
          <cell r="AS1195">
            <v>470849</v>
          </cell>
          <cell r="BD1195">
            <v>3.1E-2</v>
          </cell>
          <cell r="BE1195">
            <v>6.1930000000000041E-2</v>
          </cell>
          <cell r="BF1195">
            <v>9.3787900000000146E-2</v>
          </cell>
          <cell r="BG1195">
            <v>0.12878911280000027</v>
          </cell>
          <cell r="BH1195">
            <v>0.16491036440960039</v>
          </cell>
          <cell r="BI1195">
            <v>0.19869276497747879</v>
          </cell>
          <cell r="BJ1195">
            <v>0.23225616239684821</v>
          </cell>
          <cell r="BK1195">
            <v>0.27045610343115034</v>
          </cell>
          <cell r="BL1195">
            <v>0.31238115484437823</v>
          </cell>
          <cell r="BM1195">
            <v>0.35568973295424255</v>
          </cell>
          <cell r="BN1195">
            <v>0</v>
          </cell>
          <cell r="BO1195">
            <v>0</v>
          </cell>
          <cell r="BP1195">
            <v>0</v>
          </cell>
          <cell r="BQ1195">
            <v>0</v>
          </cell>
          <cell r="BR1195">
            <v>0</v>
          </cell>
          <cell r="BS1195">
            <v>0</v>
          </cell>
          <cell r="BT1195">
            <v>0</v>
          </cell>
          <cell r="BU1195">
            <v>0</v>
          </cell>
          <cell r="BV1195">
            <v>0</v>
          </cell>
          <cell r="BW1195">
            <v>0</v>
          </cell>
          <cell r="BX1195">
            <v>0</v>
          </cell>
          <cell r="BY1195">
            <v>470849</v>
          </cell>
          <cell r="BZ1195">
            <v>0</v>
          </cell>
          <cell r="CA1195">
            <v>0</v>
          </cell>
          <cell r="CB1195">
            <v>0</v>
          </cell>
          <cell r="CC1195">
            <v>0</v>
          </cell>
          <cell r="CD1195">
            <v>0</v>
          </cell>
          <cell r="CE1195">
            <v>0</v>
          </cell>
          <cell r="CF1195">
            <v>0</v>
          </cell>
          <cell r="CG1195">
            <v>0</v>
          </cell>
          <cell r="CH1195">
            <v>0</v>
          </cell>
          <cell r="CI1195">
            <v>0</v>
          </cell>
          <cell r="CK1195">
            <v>0</v>
          </cell>
          <cell r="CL1195">
            <v>0</v>
          </cell>
          <cell r="CM1195">
            <v>0</v>
          </cell>
          <cell r="CN1195">
            <v>0</v>
          </cell>
          <cell r="CO1195">
            <v>0</v>
          </cell>
          <cell r="CP1195">
            <v>0</v>
          </cell>
          <cell r="CQ1195">
            <v>0</v>
          </cell>
          <cell r="CR1195">
            <v>0</v>
          </cell>
          <cell r="CS1195">
            <v>0</v>
          </cell>
          <cell r="CT1195">
            <v>0</v>
          </cell>
          <cell r="CU1195">
            <v>0</v>
          </cell>
          <cell r="CW1195">
            <v>470849</v>
          </cell>
          <cell r="CX1195">
            <v>0</v>
          </cell>
          <cell r="CY1195">
            <v>0</v>
          </cell>
          <cell r="CZ1195">
            <v>0</v>
          </cell>
          <cell r="DA1195">
            <v>0</v>
          </cell>
          <cell r="DB1195">
            <v>0</v>
          </cell>
          <cell r="DC1195">
            <v>0</v>
          </cell>
          <cell r="DD1195">
            <v>0</v>
          </cell>
          <cell r="DE1195">
            <v>0</v>
          </cell>
          <cell r="DF1195">
            <v>0</v>
          </cell>
          <cell r="DG1195">
            <v>0</v>
          </cell>
          <cell r="DI1195">
            <v>0</v>
          </cell>
          <cell r="DJ1195">
            <v>0</v>
          </cell>
          <cell r="DK1195">
            <v>0</v>
          </cell>
          <cell r="DL1195">
            <v>0</v>
          </cell>
          <cell r="DM1195">
            <v>0</v>
          </cell>
          <cell r="DN1195">
            <v>0</v>
          </cell>
          <cell r="DO1195">
            <v>0</v>
          </cell>
          <cell r="DP1195">
            <v>0</v>
          </cell>
          <cell r="DQ1195">
            <v>0</v>
          </cell>
          <cell r="DR1195">
            <v>0</v>
          </cell>
          <cell r="DS1195">
            <v>0</v>
          </cell>
          <cell r="DU1195" t="str">
            <v>WCC 8AMPK-08-004</v>
          </cell>
          <cell r="DV1195">
            <v>0</v>
          </cell>
          <cell r="DW1195">
            <v>0</v>
          </cell>
          <cell r="DX1195">
            <v>1</v>
          </cell>
          <cell r="DY1195">
            <v>0</v>
          </cell>
          <cell r="DZ1195">
            <v>0</v>
          </cell>
          <cell r="EB1195">
            <v>0</v>
          </cell>
          <cell r="EC1195" t="str">
            <v>Def</v>
          </cell>
          <cell r="ED1195" t="str">
            <v>Local Recreational Facilities</v>
          </cell>
        </row>
        <row r="1196">
          <cell r="D1196" t="str">
            <v>PC2130471</v>
          </cell>
          <cell r="E1196" t="str">
            <v>Tui Glen S2 Parking pathways and landscape</v>
          </cell>
          <cell r="F1196" t="str">
            <v>Auckland Council</v>
          </cell>
          <cell r="G1196" t="str">
            <v>Parks, sports and recreation</v>
          </cell>
          <cell r="H1196" t="str">
            <v>E170205</v>
          </cell>
          <cell r="I1196" t="str">
            <v>Local and sports parks - west management</v>
          </cell>
          <cell r="J1196" t="str">
            <v>Lifestyle and culture</v>
          </cell>
          <cell r="K1196" t="str">
            <v>Local parks services</v>
          </cell>
          <cell r="L1196" t="str">
            <v>Local parks</v>
          </cell>
          <cell r="M1196" t="str">
            <v>Local activities</v>
          </cell>
          <cell r="N1196" t="str">
            <v>Local parks services</v>
          </cell>
          <cell r="O1196" t="str">
            <v>Local parks</v>
          </cell>
          <cell r="P1196" t="str">
            <v>Lifestyle and culture</v>
          </cell>
          <cell r="Q1196" t="str">
            <v>Local parks services</v>
          </cell>
          <cell r="R1196" t="str">
            <v>Local parks</v>
          </cell>
          <cell r="S1196" t="str">
            <v>A1241205</v>
          </cell>
          <cell r="T1196" t="str">
            <v>A1241205</v>
          </cell>
          <cell r="U1196" t="str">
            <v>Local parks</v>
          </cell>
          <cell r="V1196" t="str">
            <v>L120</v>
          </cell>
          <cell r="W1196" t="str">
            <v>Henderson-Massey</v>
          </cell>
          <cell r="X1196" t="str">
            <v>PL40810</v>
          </cell>
          <cell r="Y1196" t="str">
            <v>Expense</v>
          </cell>
          <cell r="Z1196">
            <v>20110701</v>
          </cell>
          <cell r="AA1196">
            <v>20130630</v>
          </cell>
          <cell r="AB1196">
            <v>1</v>
          </cell>
          <cell r="AC1196" t="str">
            <v>Programme</v>
          </cell>
          <cell r="AD1196">
            <v>0</v>
          </cell>
          <cell r="AE1196">
            <v>0.5</v>
          </cell>
          <cell r="AF1196">
            <v>0.5</v>
          </cell>
          <cell r="AG1196">
            <v>0</v>
          </cell>
          <cell r="AH1196">
            <v>2</v>
          </cell>
          <cell r="AI1196" t="str">
            <v>Local &amp; Sports Parks</v>
          </cell>
          <cell r="AJ1196" t="str">
            <v>Structures parks</v>
          </cell>
          <cell r="AK1196">
            <v>50</v>
          </cell>
          <cell r="AM1196">
            <v>0.5</v>
          </cell>
          <cell r="AO1196">
            <v>0.5</v>
          </cell>
          <cell r="AS1196">
            <v>842000</v>
          </cell>
          <cell r="AT1196">
            <v>1053000</v>
          </cell>
          <cell r="BD1196">
            <v>3.1E-2</v>
          </cell>
          <cell r="BE1196">
            <v>6.1930000000000041E-2</v>
          </cell>
          <cell r="BF1196">
            <v>9.3787900000000146E-2</v>
          </cell>
          <cell r="BG1196">
            <v>0.12878911280000027</v>
          </cell>
          <cell r="BH1196">
            <v>0.16491036440960039</v>
          </cell>
          <cell r="BI1196">
            <v>0.19869276497747879</v>
          </cell>
          <cell r="BJ1196">
            <v>0.23225616239684821</v>
          </cell>
          <cell r="BK1196">
            <v>0.27045610343115034</v>
          </cell>
          <cell r="BL1196">
            <v>0.31238115484437823</v>
          </cell>
          <cell r="BM1196">
            <v>0.35568973295424255</v>
          </cell>
          <cell r="BN1196">
            <v>0</v>
          </cell>
          <cell r="BO1196">
            <v>32643</v>
          </cell>
          <cell r="BP1196">
            <v>0</v>
          </cell>
          <cell r="BQ1196">
            <v>0</v>
          </cell>
          <cell r="BR1196">
            <v>0</v>
          </cell>
          <cell r="BS1196">
            <v>0</v>
          </cell>
          <cell r="BT1196">
            <v>0</v>
          </cell>
          <cell r="BU1196">
            <v>0</v>
          </cell>
          <cell r="BV1196">
            <v>0</v>
          </cell>
          <cell r="BW1196">
            <v>0</v>
          </cell>
          <cell r="BX1196">
            <v>0</v>
          </cell>
          <cell r="BY1196">
            <v>842000</v>
          </cell>
          <cell r="BZ1196">
            <v>1085643</v>
          </cell>
          <cell r="CA1196">
            <v>0</v>
          </cell>
          <cell r="CB1196">
            <v>0</v>
          </cell>
          <cell r="CC1196">
            <v>0</v>
          </cell>
          <cell r="CD1196">
            <v>0</v>
          </cell>
          <cell r="CE1196">
            <v>0</v>
          </cell>
          <cell r="CF1196">
            <v>0</v>
          </cell>
          <cell r="CG1196">
            <v>0</v>
          </cell>
          <cell r="CH1196">
            <v>0</v>
          </cell>
          <cell r="CI1196">
            <v>0</v>
          </cell>
          <cell r="CK1196">
            <v>421000</v>
          </cell>
          <cell r="CL1196">
            <v>542821.5</v>
          </cell>
          <cell r="CM1196">
            <v>0</v>
          </cell>
          <cell r="CN1196">
            <v>0</v>
          </cell>
          <cell r="CO1196">
            <v>0</v>
          </cell>
          <cell r="CP1196">
            <v>0</v>
          </cell>
          <cell r="CQ1196">
            <v>0</v>
          </cell>
          <cell r="CR1196">
            <v>0</v>
          </cell>
          <cell r="CS1196">
            <v>0</v>
          </cell>
          <cell r="CT1196">
            <v>0</v>
          </cell>
          <cell r="CU1196">
            <v>0</v>
          </cell>
          <cell r="CW1196">
            <v>421000</v>
          </cell>
          <cell r="CX1196">
            <v>542821.5</v>
          </cell>
          <cell r="CY1196">
            <v>0</v>
          </cell>
          <cell r="CZ1196">
            <v>0</v>
          </cell>
          <cell r="DA1196">
            <v>0</v>
          </cell>
          <cell r="DB1196">
            <v>0</v>
          </cell>
          <cell r="DC1196">
            <v>0</v>
          </cell>
          <cell r="DD1196">
            <v>0</v>
          </cell>
          <cell r="DE1196">
            <v>0</v>
          </cell>
          <cell r="DF1196">
            <v>0</v>
          </cell>
          <cell r="DG1196">
            <v>0</v>
          </cell>
          <cell r="DI1196">
            <v>0</v>
          </cell>
          <cell r="DJ1196">
            <v>0</v>
          </cell>
          <cell r="DK1196">
            <v>0</v>
          </cell>
          <cell r="DL1196">
            <v>0</v>
          </cell>
          <cell r="DM1196">
            <v>0</v>
          </cell>
          <cell r="DN1196">
            <v>0</v>
          </cell>
          <cell r="DO1196">
            <v>0</v>
          </cell>
          <cell r="DP1196">
            <v>0</v>
          </cell>
          <cell r="DQ1196">
            <v>0</v>
          </cell>
          <cell r="DR1196">
            <v>0</v>
          </cell>
          <cell r="DS1196">
            <v>0</v>
          </cell>
          <cell r="DU1196" t="str">
            <v>WCC 8AMPK-08-006</v>
          </cell>
          <cell r="DV1196">
            <v>526500</v>
          </cell>
          <cell r="DW1196">
            <v>1</v>
          </cell>
          <cell r="DX1196">
            <v>1</v>
          </cell>
          <cell r="DY1196">
            <v>1053000</v>
          </cell>
          <cell r="DZ1196">
            <v>1085643</v>
          </cell>
          <cell r="EB1196">
            <v>1085643</v>
          </cell>
          <cell r="EC1196" t="str">
            <v>Def</v>
          </cell>
          <cell r="ED1196" t="str">
            <v>Local Recreational Facilities</v>
          </cell>
        </row>
        <row r="1197">
          <cell r="D1197" t="str">
            <v>PC2130477</v>
          </cell>
          <cell r="E1197" t="str">
            <v>Services Upgrade 1</v>
          </cell>
          <cell r="F1197" t="str">
            <v>Auckland Council</v>
          </cell>
          <cell r="G1197" t="str">
            <v>Parks, sports and recreation</v>
          </cell>
          <cell r="H1197" t="str">
            <v>E170205</v>
          </cell>
          <cell r="I1197" t="str">
            <v>Local and sports parks - west management</v>
          </cell>
          <cell r="J1197" t="str">
            <v>Lifestyle and culture</v>
          </cell>
          <cell r="K1197" t="str">
            <v>Local parks services</v>
          </cell>
          <cell r="L1197" t="str">
            <v>Local parks</v>
          </cell>
          <cell r="M1197" t="str">
            <v>Local activities</v>
          </cell>
          <cell r="N1197" t="str">
            <v>Local parks services</v>
          </cell>
          <cell r="O1197" t="str">
            <v>Local parks</v>
          </cell>
          <cell r="P1197" t="str">
            <v>Lifestyle and culture</v>
          </cell>
          <cell r="Q1197" t="str">
            <v>Local parks services</v>
          </cell>
          <cell r="R1197" t="str">
            <v>Local parks</v>
          </cell>
          <cell r="S1197" t="str">
            <v>A1241205</v>
          </cell>
          <cell r="T1197" t="str">
            <v>A1241205</v>
          </cell>
          <cell r="U1197" t="str">
            <v>Local parks</v>
          </cell>
          <cell r="V1197" t="str">
            <v>L210</v>
          </cell>
          <cell r="W1197" t="str">
            <v>Other (Unallocated)</v>
          </cell>
          <cell r="X1197" t="str">
            <v>FY12 - Only</v>
          </cell>
          <cell r="Y1197" t="str">
            <v>Expense</v>
          </cell>
          <cell r="Z1197">
            <v>20110701</v>
          </cell>
          <cell r="AA1197">
            <v>20120630</v>
          </cell>
          <cell r="AB1197">
            <v>2</v>
          </cell>
          <cell r="AC1197" t="str">
            <v>Discrete</v>
          </cell>
          <cell r="AD1197">
            <v>0</v>
          </cell>
          <cell r="AE1197">
            <v>0</v>
          </cell>
          <cell r="AF1197">
            <v>0.04</v>
          </cell>
          <cell r="AG1197">
            <v>0.96</v>
          </cell>
          <cell r="AH1197">
            <v>2</v>
          </cell>
          <cell r="AI1197" t="str">
            <v>Local &amp; Sports Parks</v>
          </cell>
          <cell r="AJ1197" t="str">
            <v>Structures parks</v>
          </cell>
          <cell r="AK1197">
            <v>50</v>
          </cell>
          <cell r="AM1197">
            <v>1</v>
          </cell>
          <cell r="AS1197">
            <v>3950</v>
          </cell>
          <cell r="BD1197">
            <v>3.1E-2</v>
          </cell>
          <cell r="BE1197">
            <v>6.1930000000000041E-2</v>
          </cell>
          <cell r="BF1197">
            <v>9.3787900000000146E-2</v>
          </cell>
          <cell r="BG1197">
            <v>0.12878911280000027</v>
          </cell>
          <cell r="BH1197">
            <v>0.16491036440960039</v>
          </cell>
          <cell r="BI1197">
            <v>0.19869276497747879</v>
          </cell>
          <cell r="BJ1197">
            <v>0.23225616239684821</v>
          </cell>
          <cell r="BK1197">
            <v>0.27045610343115034</v>
          </cell>
          <cell r="BL1197">
            <v>0.31238115484437823</v>
          </cell>
          <cell r="BM1197">
            <v>0.35568973295424255</v>
          </cell>
          <cell r="BN1197">
            <v>0</v>
          </cell>
          <cell r="BO1197">
            <v>0</v>
          </cell>
          <cell r="BP1197">
            <v>0</v>
          </cell>
          <cell r="BQ1197">
            <v>0</v>
          </cell>
          <cell r="BR1197">
            <v>0</v>
          </cell>
          <cell r="BS1197">
            <v>0</v>
          </cell>
          <cell r="BT1197">
            <v>0</v>
          </cell>
          <cell r="BU1197">
            <v>0</v>
          </cell>
          <cell r="BV1197">
            <v>0</v>
          </cell>
          <cell r="BW1197">
            <v>0</v>
          </cell>
          <cell r="BX1197">
            <v>0</v>
          </cell>
          <cell r="BY1197">
            <v>3950</v>
          </cell>
          <cell r="BZ1197">
            <v>0</v>
          </cell>
          <cell r="CA1197">
            <v>0</v>
          </cell>
          <cell r="CB1197">
            <v>0</v>
          </cell>
          <cell r="CC1197">
            <v>0</v>
          </cell>
          <cell r="CD1197">
            <v>0</v>
          </cell>
          <cell r="CE1197">
            <v>0</v>
          </cell>
          <cell r="CF1197">
            <v>0</v>
          </cell>
          <cell r="CG1197">
            <v>0</v>
          </cell>
          <cell r="CH1197">
            <v>0</v>
          </cell>
          <cell r="CI1197">
            <v>0</v>
          </cell>
          <cell r="CK1197">
            <v>0</v>
          </cell>
          <cell r="CL1197">
            <v>0</v>
          </cell>
          <cell r="CM1197">
            <v>0</v>
          </cell>
          <cell r="CN1197">
            <v>0</v>
          </cell>
          <cell r="CO1197">
            <v>0</v>
          </cell>
          <cell r="CP1197">
            <v>0</v>
          </cell>
          <cell r="CQ1197">
            <v>0</v>
          </cell>
          <cell r="CR1197">
            <v>0</v>
          </cell>
          <cell r="CS1197">
            <v>0</v>
          </cell>
          <cell r="CT1197">
            <v>0</v>
          </cell>
          <cell r="CU1197">
            <v>0</v>
          </cell>
          <cell r="CW1197">
            <v>158</v>
          </cell>
          <cell r="CX1197">
            <v>0</v>
          </cell>
          <cell r="CY1197">
            <v>0</v>
          </cell>
          <cell r="CZ1197">
            <v>0</v>
          </cell>
          <cell r="DA1197">
            <v>0</v>
          </cell>
          <cell r="DB1197">
            <v>0</v>
          </cell>
          <cell r="DC1197">
            <v>0</v>
          </cell>
          <cell r="DD1197">
            <v>0</v>
          </cell>
          <cell r="DE1197">
            <v>0</v>
          </cell>
          <cell r="DF1197">
            <v>0</v>
          </cell>
          <cell r="DG1197">
            <v>0</v>
          </cell>
          <cell r="DI1197">
            <v>3792</v>
          </cell>
          <cell r="DJ1197">
            <v>0</v>
          </cell>
          <cell r="DK1197">
            <v>0</v>
          </cell>
          <cell r="DL1197">
            <v>0</v>
          </cell>
          <cell r="DM1197">
            <v>0</v>
          </cell>
          <cell r="DN1197">
            <v>0</v>
          </cell>
          <cell r="DO1197">
            <v>0</v>
          </cell>
          <cell r="DP1197">
            <v>0</v>
          </cell>
          <cell r="DQ1197">
            <v>0</v>
          </cell>
          <cell r="DR1197">
            <v>0</v>
          </cell>
          <cell r="DS1197">
            <v>0</v>
          </cell>
          <cell r="DU1197" t="str">
            <v>WCC 8AMPK-10-008</v>
          </cell>
          <cell r="DV1197">
            <v>0</v>
          </cell>
          <cell r="DW1197">
            <v>0</v>
          </cell>
          <cell r="DX1197">
            <v>1</v>
          </cell>
          <cell r="DY1197">
            <v>0</v>
          </cell>
          <cell r="DZ1197">
            <v>0</v>
          </cell>
          <cell r="EB1197">
            <v>0</v>
          </cell>
          <cell r="EC1197" t="str">
            <v>Def</v>
          </cell>
          <cell r="ED1197" t="str">
            <v>Local Recreational Facilities</v>
          </cell>
        </row>
        <row r="1198">
          <cell r="D1198" t="str">
            <v>PC2130480</v>
          </cell>
          <cell r="E1198" t="str">
            <v>TeAtatu South Park new road Frontage</v>
          </cell>
          <cell r="F1198" t="str">
            <v>Auckland Council</v>
          </cell>
          <cell r="G1198" t="str">
            <v>Parks, sports and recreation</v>
          </cell>
          <cell r="H1198" t="str">
            <v>E170205</v>
          </cell>
          <cell r="I1198" t="str">
            <v>Local and sports parks - west management</v>
          </cell>
          <cell r="J1198" t="str">
            <v>Lifestyle and culture</v>
          </cell>
          <cell r="K1198" t="str">
            <v>Local parks services</v>
          </cell>
          <cell r="L1198" t="str">
            <v>Local parks</v>
          </cell>
          <cell r="M1198" t="str">
            <v>Local activities</v>
          </cell>
          <cell r="N1198" t="str">
            <v>Local parks services</v>
          </cell>
          <cell r="O1198" t="str">
            <v>Local parks</v>
          </cell>
          <cell r="P1198" t="str">
            <v>Lifestyle and culture</v>
          </cell>
          <cell r="Q1198" t="str">
            <v>Local parks services</v>
          </cell>
          <cell r="R1198" t="str">
            <v>Local parks</v>
          </cell>
          <cell r="S1198" t="str">
            <v>A1241205</v>
          </cell>
          <cell r="T1198" t="str">
            <v>A1241205</v>
          </cell>
          <cell r="U1198" t="str">
            <v>Local parks</v>
          </cell>
          <cell r="V1198" t="str">
            <v>L120</v>
          </cell>
          <cell r="W1198" t="str">
            <v>Henderson-Massey</v>
          </cell>
          <cell r="X1198" t="str">
            <v>FY12 - Only</v>
          </cell>
          <cell r="Y1198" t="str">
            <v>Expense</v>
          </cell>
          <cell r="Z1198">
            <v>20090701</v>
          </cell>
          <cell r="AA1198">
            <v>20120630</v>
          </cell>
          <cell r="AB1198">
            <v>2</v>
          </cell>
          <cell r="AC1198" t="str">
            <v>Discrete</v>
          </cell>
          <cell r="AD1198">
            <v>0</v>
          </cell>
          <cell r="AE1198">
            <v>0</v>
          </cell>
          <cell r="AF1198">
            <v>1</v>
          </cell>
          <cell r="AG1198">
            <v>0</v>
          </cell>
          <cell r="AH1198">
            <v>2</v>
          </cell>
          <cell r="AI1198" t="str">
            <v>Local &amp; Sports Parks</v>
          </cell>
          <cell r="AJ1198" t="str">
            <v>Structures parks</v>
          </cell>
          <cell r="AK1198">
            <v>50</v>
          </cell>
          <cell r="AO1198">
            <v>1</v>
          </cell>
          <cell r="AS1198">
            <v>60000</v>
          </cell>
          <cell r="BD1198">
            <v>3.1E-2</v>
          </cell>
          <cell r="BE1198">
            <v>6.1930000000000041E-2</v>
          </cell>
          <cell r="BF1198">
            <v>9.3787900000000146E-2</v>
          </cell>
          <cell r="BG1198">
            <v>0.12878911280000027</v>
          </cell>
          <cell r="BH1198">
            <v>0.16491036440960039</v>
          </cell>
          <cell r="BI1198">
            <v>0.19869276497747879</v>
          </cell>
          <cell r="BJ1198">
            <v>0.23225616239684821</v>
          </cell>
          <cell r="BK1198">
            <v>0.27045610343115034</v>
          </cell>
          <cell r="BL1198">
            <v>0.31238115484437823</v>
          </cell>
          <cell r="BM1198">
            <v>0.35568973295424255</v>
          </cell>
          <cell r="BN1198">
            <v>0</v>
          </cell>
          <cell r="BO1198">
            <v>0</v>
          </cell>
          <cell r="BP1198">
            <v>0</v>
          </cell>
          <cell r="BQ1198">
            <v>0</v>
          </cell>
          <cell r="BR1198">
            <v>0</v>
          </cell>
          <cell r="BS1198">
            <v>0</v>
          </cell>
          <cell r="BT1198">
            <v>0</v>
          </cell>
          <cell r="BU1198">
            <v>0</v>
          </cell>
          <cell r="BV1198">
            <v>0</v>
          </cell>
          <cell r="BW1198">
            <v>0</v>
          </cell>
          <cell r="BX1198">
            <v>0</v>
          </cell>
          <cell r="BY1198">
            <v>60000</v>
          </cell>
          <cell r="BZ1198">
            <v>0</v>
          </cell>
          <cell r="CA1198">
            <v>0</v>
          </cell>
          <cell r="CB1198">
            <v>0</v>
          </cell>
          <cell r="CC1198">
            <v>0</v>
          </cell>
          <cell r="CD1198">
            <v>0</v>
          </cell>
          <cell r="CE1198">
            <v>0</v>
          </cell>
          <cell r="CF1198">
            <v>0</v>
          </cell>
          <cell r="CG1198">
            <v>0</v>
          </cell>
          <cell r="CH1198">
            <v>0</v>
          </cell>
          <cell r="CI1198">
            <v>0</v>
          </cell>
          <cell r="CK1198">
            <v>0</v>
          </cell>
          <cell r="CL1198">
            <v>0</v>
          </cell>
          <cell r="CM1198">
            <v>0</v>
          </cell>
          <cell r="CN1198">
            <v>0</v>
          </cell>
          <cell r="CO1198">
            <v>0</v>
          </cell>
          <cell r="CP1198">
            <v>0</v>
          </cell>
          <cell r="CQ1198">
            <v>0</v>
          </cell>
          <cell r="CR1198">
            <v>0</v>
          </cell>
          <cell r="CS1198">
            <v>0</v>
          </cell>
          <cell r="CT1198">
            <v>0</v>
          </cell>
          <cell r="CU1198">
            <v>0</v>
          </cell>
          <cell r="CW1198">
            <v>60000</v>
          </cell>
          <cell r="CX1198">
            <v>0</v>
          </cell>
          <cell r="CY1198">
            <v>0</v>
          </cell>
          <cell r="CZ1198">
            <v>0</v>
          </cell>
          <cell r="DA1198">
            <v>0</v>
          </cell>
          <cell r="DB1198">
            <v>0</v>
          </cell>
          <cell r="DC1198">
            <v>0</v>
          </cell>
          <cell r="DD1198">
            <v>0</v>
          </cell>
          <cell r="DE1198">
            <v>0</v>
          </cell>
          <cell r="DF1198">
            <v>0</v>
          </cell>
          <cell r="DG1198">
            <v>0</v>
          </cell>
          <cell r="DI1198">
            <v>0</v>
          </cell>
          <cell r="DJ1198">
            <v>0</v>
          </cell>
          <cell r="DK1198">
            <v>0</v>
          </cell>
          <cell r="DL1198">
            <v>0</v>
          </cell>
          <cell r="DM1198">
            <v>0</v>
          </cell>
          <cell r="DN1198">
            <v>0</v>
          </cell>
          <cell r="DO1198">
            <v>0</v>
          </cell>
          <cell r="DP1198">
            <v>0</v>
          </cell>
          <cell r="DQ1198">
            <v>0</v>
          </cell>
          <cell r="DR1198">
            <v>0</v>
          </cell>
          <cell r="DS1198">
            <v>0</v>
          </cell>
          <cell r="DU1198" t="str">
            <v>WCC 8AMPK-10-018</v>
          </cell>
          <cell r="DV1198">
            <v>0</v>
          </cell>
          <cell r="DW1198">
            <v>0</v>
          </cell>
          <cell r="DX1198">
            <v>1</v>
          </cell>
          <cell r="DY1198">
            <v>0</v>
          </cell>
          <cell r="DZ1198">
            <v>0</v>
          </cell>
          <cell r="EB1198">
            <v>0</v>
          </cell>
          <cell r="EC1198" t="str">
            <v>Def</v>
          </cell>
          <cell r="ED1198" t="str">
            <v>Local Recreational Facilities</v>
          </cell>
        </row>
        <row r="1199">
          <cell r="D1199" t="str">
            <v>PC2130481</v>
          </cell>
          <cell r="E1199" t="str">
            <v>Community Board Projects</v>
          </cell>
          <cell r="F1199" t="str">
            <v>Auckland Council</v>
          </cell>
          <cell r="G1199" t="str">
            <v>Parks, sports and recreation</v>
          </cell>
          <cell r="H1199" t="str">
            <v>E170205</v>
          </cell>
          <cell r="I1199" t="str">
            <v>Local and sports parks - west management</v>
          </cell>
          <cell r="J1199" t="str">
            <v>Lifestyle and culture</v>
          </cell>
          <cell r="K1199" t="str">
            <v>Local parks services</v>
          </cell>
          <cell r="L1199" t="str">
            <v>Local parks</v>
          </cell>
          <cell r="M1199" t="str">
            <v>Local activities</v>
          </cell>
          <cell r="N1199" t="str">
            <v>Local parks services</v>
          </cell>
          <cell r="O1199" t="str">
            <v>Local parks</v>
          </cell>
          <cell r="P1199" t="str">
            <v>Lifestyle and culture</v>
          </cell>
          <cell r="Q1199" t="str">
            <v>Local parks services</v>
          </cell>
          <cell r="R1199" t="str">
            <v>Local parks</v>
          </cell>
          <cell r="S1199" t="str">
            <v>A1241205</v>
          </cell>
          <cell r="T1199" t="str">
            <v>A1241205</v>
          </cell>
          <cell r="U1199" t="str">
            <v>Local parks</v>
          </cell>
          <cell r="V1199" t="str">
            <v>L210</v>
          </cell>
          <cell r="W1199" t="str">
            <v>Other (Unallocated)</v>
          </cell>
          <cell r="X1199" t="str">
            <v>FY12 - Only</v>
          </cell>
          <cell r="Y1199" t="str">
            <v>Expense</v>
          </cell>
          <cell r="Z1199">
            <v>20100701</v>
          </cell>
          <cell r="AA1199">
            <v>20120630</v>
          </cell>
          <cell r="AB1199">
            <v>2</v>
          </cell>
          <cell r="AC1199" t="str">
            <v>Discrete</v>
          </cell>
          <cell r="AD1199">
            <v>1</v>
          </cell>
          <cell r="AE1199">
            <v>0</v>
          </cell>
          <cell r="AF1199">
            <v>0</v>
          </cell>
          <cell r="AG1199">
            <v>0</v>
          </cell>
          <cell r="AH1199">
            <v>2</v>
          </cell>
          <cell r="AI1199" t="str">
            <v>Local &amp; Sports Parks</v>
          </cell>
          <cell r="AJ1199" t="str">
            <v>Structures parks</v>
          </cell>
          <cell r="AK1199">
            <v>50</v>
          </cell>
          <cell r="AM1199">
            <v>1</v>
          </cell>
          <cell r="AS1199">
            <v>15748</v>
          </cell>
          <cell r="BD1199">
            <v>3.1E-2</v>
          </cell>
          <cell r="BE1199">
            <v>6.1930000000000041E-2</v>
          </cell>
          <cell r="BF1199">
            <v>9.3787900000000146E-2</v>
          </cell>
          <cell r="BG1199">
            <v>0.12878911280000027</v>
          </cell>
          <cell r="BH1199">
            <v>0.16491036440960039</v>
          </cell>
          <cell r="BI1199">
            <v>0.19869276497747879</v>
          </cell>
          <cell r="BJ1199">
            <v>0.23225616239684821</v>
          </cell>
          <cell r="BK1199">
            <v>0.27045610343115034</v>
          </cell>
          <cell r="BL1199">
            <v>0.31238115484437823</v>
          </cell>
          <cell r="BM1199">
            <v>0.35568973295424255</v>
          </cell>
          <cell r="BN1199">
            <v>0</v>
          </cell>
          <cell r="BO1199">
            <v>0</v>
          </cell>
          <cell r="BP1199">
            <v>0</v>
          </cell>
          <cell r="BQ1199">
            <v>0</v>
          </cell>
          <cell r="BR1199">
            <v>0</v>
          </cell>
          <cell r="BS1199">
            <v>0</v>
          </cell>
          <cell r="BT1199">
            <v>0</v>
          </cell>
          <cell r="BU1199">
            <v>0</v>
          </cell>
          <cell r="BV1199">
            <v>0</v>
          </cell>
          <cell r="BW1199">
            <v>0</v>
          </cell>
          <cell r="BX1199">
            <v>0</v>
          </cell>
          <cell r="BY1199">
            <v>15748</v>
          </cell>
          <cell r="BZ1199">
            <v>0</v>
          </cell>
          <cell r="CA1199">
            <v>0</v>
          </cell>
          <cell r="CB1199">
            <v>0</v>
          </cell>
          <cell r="CC1199">
            <v>0</v>
          </cell>
          <cell r="CD1199">
            <v>0</v>
          </cell>
          <cell r="CE1199">
            <v>0</v>
          </cell>
          <cell r="CF1199">
            <v>0</v>
          </cell>
          <cell r="CG1199">
            <v>0</v>
          </cell>
          <cell r="CH1199">
            <v>0</v>
          </cell>
          <cell r="CI1199">
            <v>0</v>
          </cell>
          <cell r="CK1199">
            <v>15748</v>
          </cell>
          <cell r="CL1199">
            <v>0</v>
          </cell>
          <cell r="CM1199">
            <v>0</v>
          </cell>
          <cell r="CN1199">
            <v>0</v>
          </cell>
          <cell r="CO1199">
            <v>0</v>
          </cell>
          <cell r="CP1199">
            <v>0</v>
          </cell>
          <cell r="CQ1199">
            <v>0</v>
          </cell>
          <cell r="CR1199">
            <v>0</v>
          </cell>
          <cell r="CS1199">
            <v>0</v>
          </cell>
          <cell r="CT1199">
            <v>0</v>
          </cell>
          <cell r="CU1199">
            <v>0</v>
          </cell>
          <cell r="CW1199">
            <v>0</v>
          </cell>
          <cell r="CX1199">
            <v>0</v>
          </cell>
          <cell r="CY1199">
            <v>0</v>
          </cell>
          <cell r="CZ1199">
            <v>0</v>
          </cell>
          <cell r="DA1199">
            <v>0</v>
          </cell>
          <cell r="DB1199">
            <v>0</v>
          </cell>
          <cell r="DC1199">
            <v>0</v>
          </cell>
          <cell r="DD1199">
            <v>0</v>
          </cell>
          <cell r="DE1199">
            <v>0</v>
          </cell>
          <cell r="DF1199">
            <v>0</v>
          </cell>
          <cell r="DG1199">
            <v>0</v>
          </cell>
          <cell r="DI1199">
            <v>0</v>
          </cell>
          <cell r="DJ1199">
            <v>0</v>
          </cell>
          <cell r="DK1199">
            <v>0</v>
          </cell>
          <cell r="DL1199">
            <v>0</v>
          </cell>
          <cell r="DM1199">
            <v>0</v>
          </cell>
          <cell r="DN1199">
            <v>0</v>
          </cell>
          <cell r="DO1199">
            <v>0</v>
          </cell>
          <cell r="DP1199">
            <v>0</v>
          </cell>
          <cell r="DQ1199">
            <v>0</v>
          </cell>
          <cell r="DR1199">
            <v>0</v>
          </cell>
          <cell r="DS1199">
            <v>0</v>
          </cell>
          <cell r="DU1199" t="str">
            <v>WCC 8AMPK-11-016</v>
          </cell>
          <cell r="DV1199">
            <v>0</v>
          </cell>
          <cell r="DW1199">
            <v>0</v>
          </cell>
          <cell r="DX1199">
            <v>1</v>
          </cell>
          <cell r="DY1199">
            <v>0</v>
          </cell>
          <cell r="DZ1199">
            <v>0</v>
          </cell>
          <cell r="EB1199">
            <v>0</v>
          </cell>
          <cell r="EC1199" t="str">
            <v>Def</v>
          </cell>
          <cell r="ED1199" t="str">
            <v>Local Recreational Facilities</v>
          </cell>
        </row>
        <row r="1200">
          <cell r="D1200" t="str">
            <v>PC2130482</v>
          </cell>
          <cell r="E1200" t="str">
            <v>OratiaDomainBirdwoodEscarpment LandPurc</v>
          </cell>
          <cell r="F1200" t="str">
            <v>Auckland Council</v>
          </cell>
          <cell r="G1200" t="str">
            <v>Parks, sports and recreation</v>
          </cell>
          <cell r="H1200" t="str">
            <v>E170205</v>
          </cell>
          <cell r="I1200" t="str">
            <v>Local and sports parks - west management</v>
          </cell>
          <cell r="J1200" t="str">
            <v>Lifestyle and culture</v>
          </cell>
          <cell r="K1200" t="str">
            <v>Local parks services</v>
          </cell>
          <cell r="L1200" t="str">
            <v>Local parks</v>
          </cell>
          <cell r="M1200" t="str">
            <v>Local activities</v>
          </cell>
          <cell r="N1200" t="str">
            <v>Local parks services</v>
          </cell>
          <cell r="O1200" t="str">
            <v>Local parks</v>
          </cell>
          <cell r="P1200" t="str">
            <v>Lifestyle and culture</v>
          </cell>
          <cell r="Q1200" t="str">
            <v>Local parks services</v>
          </cell>
          <cell r="R1200" t="str">
            <v>Local parks</v>
          </cell>
          <cell r="S1200" t="str">
            <v>A1241205</v>
          </cell>
          <cell r="T1200" t="str">
            <v>A1241205</v>
          </cell>
          <cell r="U1200" t="str">
            <v>Local parks</v>
          </cell>
          <cell r="V1200" t="str">
            <v>L190</v>
          </cell>
          <cell r="W1200" t="str">
            <v>Waitakere Ranges</v>
          </cell>
          <cell r="X1200" t="str">
            <v>FY12 - Only</v>
          </cell>
          <cell r="Y1200" t="str">
            <v>Expense</v>
          </cell>
          <cell r="Z1200">
            <v>20110701</v>
          </cell>
          <cell r="AA1200">
            <v>20120630</v>
          </cell>
          <cell r="AB1200">
            <v>2</v>
          </cell>
          <cell r="AC1200" t="str">
            <v>Discrete</v>
          </cell>
          <cell r="AD1200">
            <v>0</v>
          </cell>
          <cell r="AE1200">
            <v>0</v>
          </cell>
          <cell r="AF1200">
            <v>1</v>
          </cell>
          <cell r="AG1200">
            <v>0</v>
          </cell>
          <cell r="AH1200">
            <v>2</v>
          </cell>
          <cell r="AI1200" t="str">
            <v>Local &amp; Sports Parks</v>
          </cell>
          <cell r="AJ1200" t="str">
            <v>Land (Capex)</v>
          </cell>
          <cell r="AK1200">
            <v>0</v>
          </cell>
          <cell r="AM1200">
            <v>1</v>
          </cell>
          <cell r="AS1200">
            <v>316096.96000000002</v>
          </cell>
          <cell r="BD1200">
            <v>3.1E-2</v>
          </cell>
          <cell r="BE1200">
            <v>6.1930000000000041E-2</v>
          </cell>
          <cell r="BF1200">
            <v>9.3787900000000146E-2</v>
          </cell>
          <cell r="BG1200">
            <v>0.12878911280000027</v>
          </cell>
          <cell r="BH1200">
            <v>0.16491036440960039</v>
          </cell>
          <cell r="BI1200">
            <v>0.19869276497747879</v>
          </cell>
          <cell r="BJ1200">
            <v>0.23225616239684821</v>
          </cell>
          <cell r="BK1200">
            <v>0.27045610343115034</v>
          </cell>
          <cell r="BL1200">
            <v>0.31238115484437823</v>
          </cell>
          <cell r="BM1200">
            <v>0.35568973295424255</v>
          </cell>
          <cell r="BN1200">
            <v>0</v>
          </cell>
          <cell r="BO1200">
            <v>0</v>
          </cell>
          <cell r="BP1200">
            <v>0</v>
          </cell>
          <cell r="BQ1200">
            <v>0</v>
          </cell>
          <cell r="BR1200">
            <v>0</v>
          </cell>
          <cell r="BS1200">
            <v>0</v>
          </cell>
          <cell r="BT1200">
            <v>0</v>
          </cell>
          <cell r="BU1200">
            <v>0</v>
          </cell>
          <cell r="BV1200">
            <v>0</v>
          </cell>
          <cell r="BW1200">
            <v>0</v>
          </cell>
          <cell r="BX1200">
            <v>0</v>
          </cell>
          <cell r="BY1200">
            <v>316096.96000000002</v>
          </cell>
          <cell r="BZ1200">
            <v>0</v>
          </cell>
          <cell r="CA1200">
            <v>0</v>
          </cell>
          <cell r="CB1200">
            <v>0</v>
          </cell>
          <cell r="CC1200">
            <v>0</v>
          </cell>
          <cell r="CD1200">
            <v>0</v>
          </cell>
          <cell r="CE1200">
            <v>0</v>
          </cell>
          <cell r="CF1200">
            <v>0</v>
          </cell>
          <cell r="CG1200">
            <v>0</v>
          </cell>
          <cell r="CH1200">
            <v>0</v>
          </cell>
          <cell r="CI1200">
            <v>0</v>
          </cell>
          <cell r="CK1200">
            <v>0</v>
          </cell>
          <cell r="CL1200">
            <v>0</v>
          </cell>
          <cell r="CM1200">
            <v>0</v>
          </cell>
          <cell r="CN1200">
            <v>0</v>
          </cell>
          <cell r="CO1200">
            <v>0</v>
          </cell>
          <cell r="CP1200">
            <v>0</v>
          </cell>
          <cell r="CQ1200">
            <v>0</v>
          </cell>
          <cell r="CR1200">
            <v>0</v>
          </cell>
          <cell r="CS1200">
            <v>0</v>
          </cell>
          <cell r="CT1200">
            <v>0</v>
          </cell>
          <cell r="CU1200">
            <v>0</v>
          </cell>
          <cell r="CW1200">
            <v>316096.96000000002</v>
          </cell>
          <cell r="CX1200">
            <v>0</v>
          </cell>
          <cell r="CY1200">
            <v>0</v>
          </cell>
          <cell r="CZ1200">
            <v>0</v>
          </cell>
          <cell r="DA1200">
            <v>0</v>
          </cell>
          <cell r="DB1200">
            <v>0</v>
          </cell>
          <cell r="DC1200">
            <v>0</v>
          </cell>
          <cell r="DD1200">
            <v>0</v>
          </cell>
          <cell r="DE1200">
            <v>0</v>
          </cell>
          <cell r="DF1200">
            <v>0</v>
          </cell>
          <cell r="DG1200">
            <v>0</v>
          </cell>
          <cell r="DI1200">
            <v>0</v>
          </cell>
          <cell r="DJ1200">
            <v>0</v>
          </cell>
          <cell r="DK1200">
            <v>0</v>
          </cell>
          <cell r="DL1200">
            <v>0</v>
          </cell>
          <cell r="DM1200">
            <v>0</v>
          </cell>
          <cell r="DN1200">
            <v>0</v>
          </cell>
          <cell r="DO1200">
            <v>0</v>
          </cell>
          <cell r="DP1200">
            <v>0</v>
          </cell>
          <cell r="DQ1200">
            <v>0</v>
          </cell>
          <cell r="DR1200">
            <v>0</v>
          </cell>
          <cell r="DS1200">
            <v>0</v>
          </cell>
          <cell r="DU1200" t="str">
            <v>WCC 8PLPK-07-052</v>
          </cell>
          <cell r="DV1200">
            <v>0</v>
          </cell>
          <cell r="DW1200">
            <v>0</v>
          </cell>
          <cell r="DX1200">
            <v>1</v>
          </cell>
          <cell r="DY1200">
            <v>0</v>
          </cell>
          <cell r="DZ1200">
            <v>0</v>
          </cell>
          <cell r="EB1200">
            <v>0</v>
          </cell>
          <cell r="EC1200" t="str">
            <v>Def</v>
          </cell>
          <cell r="ED1200" t="str">
            <v>Local Recreational Facilities</v>
          </cell>
        </row>
        <row r="1201">
          <cell r="D1201" t="str">
            <v>PC2130484a</v>
          </cell>
          <cell r="E1201" t="str">
            <v>Parks West - Forward Design 2012</v>
          </cell>
          <cell r="F1201" t="str">
            <v>Auckland Council</v>
          </cell>
          <cell r="G1201" t="str">
            <v>Parks, sports and recreation</v>
          </cell>
          <cell r="H1201" t="str">
            <v>E170205</v>
          </cell>
          <cell r="I1201" t="str">
            <v>Local and sports parks - west management</v>
          </cell>
          <cell r="J1201" t="str">
            <v>Lifestyle and culture</v>
          </cell>
          <cell r="K1201" t="str">
            <v>Local parks services</v>
          </cell>
          <cell r="L1201" t="str">
            <v>Local parks</v>
          </cell>
          <cell r="M1201" t="str">
            <v>Local activities</v>
          </cell>
          <cell r="N1201" t="str">
            <v>Local parks services</v>
          </cell>
          <cell r="O1201" t="str">
            <v>Local parks</v>
          </cell>
          <cell r="P1201" t="str">
            <v>Lifestyle and culture</v>
          </cell>
          <cell r="Q1201" t="str">
            <v>Local parks services</v>
          </cell>
          <cell r="R1201" t="str">
            <v>Local parks</v>
          </cell>
          <cell r="S1201" t="str">
            <v>A1241205</v>
          </cell>
          <cell r="T1201" t="str">
            <v>A1241205</v>
          </cell>
          <cell r="U1201" t="str">
            <v>Local parks</v>
          </cell>
          <cell r="V1201" t="str">
            <v>L120</v>
          </cell>
          <cell r="W1201" t="str">
            <v>Henderson-Massey</v>
          </cell>
          <cell r="X1201" t="str">
            <v>PL40810</v>
          </cell>
          <cell r="Y1201" t="str">
            <v>Expense</v>
          </cell>
          <cell r="Z1201">
            <v>20120701</v>
          </cell>
          <cell r="AA1201">
            <v>20150630</v>
          </cell>
          <cell r="AB1201">
            <v>1</v>
          </cell>
          <cell r="AC1201" t="str">
            <v>Programme</v>
          </cell>
          <cell r="AD1201">
            <v>0</v>
          </cell>
          <cell r="AE1201">
            <v>0</v>
          </cell>
          <cell r="AF1201">
            <v>1</v>
          </cell>
          <cell r="AG1201">
            <v>0</v>
          </cell>
          <cell r="AH1201">
            <v>2</v>
          </cell>
          <cell r="AI1201" t="str">
            <v>Local &amp; Sports Parks</v>
          </cell>
          <cell r="AJ1201" t="str">
            <v>Structures parks</v>
          </cell>
          <cell r="AK1201">
            <v>50</v>
          </cell>
          <cell r="AM1201">
            <v>1</v>
          </cell>
          <cell r="AT1201">
            <v>64000</v>
          </cell>
          <cell r="AU1201">
            <v>64000</v>
          </cell>
          <cell r="AV1201">
            <v>64142</v>
          </cell>
          <cell r="BD1201">
            <v>3.1E-2</v>
          </cell>
          <cell r="BE1201">
            <v>6.1930000000000041E-2</v>
          </cell>
          <cell r="BF1201">
            <v>9.3787900000000146E-2</v>
          </cell>
          <cell r="BG1201">
            <v>0.12878911280000027</v>
          </cell>
          <cell r="BH1201">
            <v>0.16491036440960039</v>
          </cell>
          <cell r="BI1201">
            <v>0.19869276497747879</v>
          </cell>
          <cell r="BJ1201">
            <v>0.23225616239684821</v>
          </cell>
          <cell r="BK1201">
            <v>0.27045610343115034</v>
          </cell>
          <cell r="BL1201">
            <v>0.31238115484437823</v>
          </cell>
          <cell r="BM1201">
            <v>0.35568973295424255</v>
          </cell>
          <cell r="BN1201">
            <v>0</v>
          </cell>
          <cell r="BO1201">
            <v>1984</v>
          </cell>
          <cell r="BP1201">
            <v>3963.5200000000027</v>
          </cell>
          <cell r="BQ1201">
            <v>6015.7434818000092</v>
          </cell>
          <cell r="BR1201">
            <v>0</v>
          </cell>
          <cell r="BS1201">
            <v>0</v>
          </cell>
          <cell r="BT1201">
            <v>0</v>
          </cell>
          <cell r="BU1201">
            <v>0</v>
          </cell>
          <cell r="BV1201">
            <v>0</v>
          </cell>
          <cell r="BW1201">
            <v>0</v>
          </cell>
          <cell r="BX1201">
            <v>0</v>
          </cell>
          <cell r="BY1201">
            <v>0</v>
          </cell>
          <cell r="BZ1201">
            <v>65984</v>
          </cell>
          <cell r="CA1201">
            <v>67963.520000000004</v>
          </cell>
          <cell r="CB1201">
            <v>70157.743481800004</v>
          </cell>
          <cell r="CC1201">
            <v>0</v>
          </cell>
          <cell r="CD1201">
            <v>0</v>
          </cell>
          <cell r="CE1201">
            <v>0</v>
          </cell>
          <cell r="CF1201">
            <v>0</v>
          </cell>
          <cell r="CG1201">
            <v>0</v>
          </cell>
          <cell r="CH1201">
            <v>0</v>
          </cell>
          <cell r="CI1201">
            <v>0</v>
          </cell>
          <cell r="CK1201">
            <v>0</v>
          </cell>
          <cell r="CL1201">
            <v>0</v>
          </cell>
          <cell r="CM1201">
            <v>0</v>
          </cell>
          <cell r="CN1201">
            <v>0</v>
          </cell>
          <cell r="CO1201">
            <v>0</v>
          </cell>
          <cell r="CP1201">
            <v>0</v>
          </cell>
          <cell r="CQ1201">
            <v>0</v>
          </cell>
          <cell r="CR1201">
            <v>0</v>
          </cell>
          <cell r="CS1201">
            <v>0</v>
          </cell>
          <cell r="CT1201">
            <v>0</v>
          </cell>
          <cell r="CU1201">
            <v>0</v>
          </cell>
          <cell r="CW1201">
            <v>0</v>
          </cell>
          <cell r="CX1201">
            <v>65984</v>
          </cell>
          <cell r="CY1201">
            <v>67963.520000000004</v>
          </cell>
          <cell r="CZ1201">
            <v>70157.743481800004</v>
          </cell>
          <cell r="DA1201">
            <v>0</v>
          </cell>
          <cell r="DB1201">
            <v>0</v>
          </cell>
          <cell r="DC1201">
            <v>0</v>
          </cell>
          <cell r="DD1201">
            <v>0</v>
          </cell>
          <cell r="DE1201">
            <v>0</v>
          </cell>
          <cell r="DF1201">
            <v>0</v>
          </cell>
          <cell r="DG1201">
            <v>0</v>
          </cell>
          <cell r="DI1201">
            <v>0</v>
          </cell>
          <cell r="DJ1201">
            <v>0</v>
          </cell>
          <cell r="DK1201">
            <v>0</v>
          </cell>
          <cell r="DL1201">
            <v>0</v>
          </cell>
          <cell r="DM1201">
            <v>0</v>
          </cell>
          <cell r="DN1201">
            <v>0</v>
          </cell>
          <cell r="DO1201">
            <v>0</v>
          </cell>
          <cell r="DP1201">
            <v>0</v>
          </cell>
          <cell r="DQ1201">
            <v>0</v>
          </cell>
          <cell r="DR1201">
            <v>0</v>
          </cell>
          <cell r="DS1201">
            <v>0</v>
          </cell>
          <cell r="DU1201" t="str">
            <v>WCC 8AMPK-12-017</v>
          </cell>
          <cell r="DV1201">
            <v>192142</v>
          </cell>
          <cell r="DW1201">
            <v>1</v>
          </cell>
          <cell r="DX1201">
            <v>1</v>
          </cell>
          <cell r="DY1201">
            <v>192142</v>
          </cell>
          <cell r="DZ1201">
            <v>204105.26348180004</v>
          </cell>
          <cell r="EB1201">
            <v>204105.26348180004</v>
          </cell>
          <cell r="EC1201" t="str">
            <v>Def</v>
          </cell>
          <cell r="ED1201" t="str">
            <v>Local Recreational Facilities</v>
          </cell>
        </row>
        <row r="1202">
          <cell r="D1202" t="str">
            <v>PC2130484b</v>
          </cell>
          <cell r="E1202" t="str">
            <v>Parks West - Forward Design 2012</v>
          </cell>
          <cell r="F1202" t="str">
            <v>Auckland Council</v>
          </cell>
          <cell r="G1202" t="str">
            <v>Parks, sports and recreation</v>
          </cell>
          <cell r="H1202" t="str">
            <v>E170205</v>
          </cell>
          <cell r="I1202" t="str">
            <v>Local and sports parks - west management</v>
          </cell>
          <cell r="J1202" t="str">
            <v>Lifestyle and culture</v>
          </cell>
          <cell r="K1202" t="str">
            <v>Local parks services</v>
          </cell>
          <cell r="L1202" t="str">
            <v>Local parks</v>
          </cell>
          <cell r="M1202" t="str">
            <v>Local activities</v>
          </cell>
          <cell r="N1202" t="str">
            <v>Local parks services</v>
          </cell>
          <cell r="O1202" t="str">
            <v>Local parks</v>
          </cell>
          <cell r="P1202" t="str">
            <v>Lifestyle and culture</v>
          </cell>
          <cell r="Q1202" t="str">
            <v>Local parks services</v>
          </cell>
          <cell r="R1202" t="str">
            <v>Local parks</v>
          </cell>
          <cell r="S1202" t="str">
            <v>A1241205</v>
          </cell>
          <cell r="T1202" t="str">
            <v>A1241205</v>
          </cell>
          <cell r="U1202" t="str">
            <v>Local parks</v>
          </cell>
          <cell r="V1202" t="str">
            <v>L210</v>
          </cell>
          <cell r="W1202" t="str">
            <v>Other (Unallocated)</v>
          </cell>
          <cell r="X1202" t="str">
            <v>PL40810</v>
          </cell>
          <cell r="Y1202" t="str">
            <v>Expense</v>
          </cell>
          <cell r="Z1202">
            <v>20110701</v>
          </cell>
          <cell r="AA1202">
            <v>20190630</v>
          </cell>
          <cell r="AB1202">
            <v>1</v>
          </cell>
          <cell r="AC1202" t="str">
            <v>Programme</v>
          </cell>
          <cell r="AD1202">
            <v>0</v>
          </cell>
          <cell r="AE1202">
            <v>0</v>
          </cell>
          <cell r="AF1202">
            <v>1</v>
          </cell>
          <cell r="AG1202">
            <v>0</v>
          </cell>
          <cell r="AH1202">
            <v>2</v>
          </cell>
          <cell r="AI1202" t="str">
            <v>Local &amp; Sports Parks</v>
          </cell>
          <cell r="AJ1202" t="str">
            <v>Structures parks</v>
          </cell>
          <cell r="AK1202">
            <v>50</v>
          </cell>
          <cell r="AM1202">
            <v>1</v>
          </cell>
          <cell r="AS1202">
            <v>50000</v>
          </cell>
          <cell r="AW1202">
            <v>50000</v>
          </cell>
          <cell r="AX1202">
            <v>50000</v>
          </cell>
          <cell r="AY1202">
            <v>50000</v>
          </cell>
          <cell r="AZ1202">
            <v>80000</v>
          </cell>
          <cell r="BD1202">
            <v>3.1E-2</v>
          </cell>
          <cell r="BE1202">
            <v>6.1930000000000041E-2</v>
          </cell>
          <cell r="BF1202">
            <v>9.3787900000000146E-2</v>
          </cell>
          <cell r="BG1202">
            <v>0.12878911280000027</v>
          </cell>
          <cell r="BH1202">
            <v>0.16491036440960039</v>
          </cell>
          <cell r="BI1202">
            <v>0.19869276497747879</v>
          </cell>
          <cell r="BJ1202">
            <v>0.23225616239684821</v>
          </cell>
          <cell r="BK1202">
            <v>0.27045610343115034</v>
          </cell>
          <cell r="BL1202">
            <v>0.31238115484437823</v>
          </cell>
          <cell r="BM1202">
            <v>0.35568973295424255</v>
          </cell>
          <cell r="BN1202">
            <v>0</v>
          </cell>
          <cell r="BO1202">
            <v>0</v>
          </cell>
          <cell r="BP1202">
            <v>0</v>
          </cell>
          <cell r="BQ1202">
            <v>0</v>
          </cell>
          <cell r="BR1202">
            <v>6439.4556400000138</v>
          </cell>
          <cell r="BS1202">
            <v>8245.5182204800185</v>
          </cell>
          <cell r="BT1202">
            <v>9934.63824887394</v>
          </cell>
          <cell r="BU1202">
            <v>18580.492991747858</v>
          </cell>
          <cell r="BV1202">
            <v>0</v>
          </cell>
          <cell r="BW1202">
            <v>0</v>
          </cell>
          <cell r="BX1202">
            <v>0</v>
          </cell>
          <cell r="BY1202">
            <v>50000</v>
          </cell>
          <cell r="BZ1202">
            <v>0</v>
          </cell>
          <cell r="CA1202">
            <v>0</v>
          </cell>
          <cell r="CB1202">
            <v>0</v>
          </cell>
          <cell r="CC1202">
            <v>56439.455640000015</v>
          </cell>
          <cell r="CD1202">
            <v>58245.518220480022</v>
          </cell>
          <cell r="CE1202">
            <v>59934.63824887394</v>
          </cell>
          <cell r="CF1202">
            <v>98580.492991747858</v>
          </cell>
          <cell r="CG1202">
            <v>0</v>
          </cell>
          <cell r="CH1202">
            <v>0</v>
          </cell>
          <cell r="CI1202">
            <v>0</v>
          </cell>
          <cell r="CK1202">
            <v>0</v>
          </cell>
          <cell r="CL1202">
            <v>0</v>
          </cell>
          <cell r="CM1202">
            <v>0</v>
          </cell>
          <cell r="CN1202">
            <v>0</v>
          </cell>
          <cell r="CO1202">
            <v>0</v>
          </cell>
          <cell r="CP1202">
            <v>0</v>
          </cell>
          <cell r="CQ1202">
            <v>0</v>
          </cell>
          <cell r="CR1202">
            <v>0</v>
          </cell>
          <cell r="CS1202">
            <v>0</v>
          </cell>
          <cell r="CT1202">
            <v>0</v>
          </cell>
          <cell r="CU1202">
            <v>0</v>
          </cell>
          <cell r="CW1202">
            <v>50000</v>
          </cell>
          <cell r="CX1202">
            <v>0</v>
          </cell>
          <cell r="CY1202">
            <v>0</v>
          </cell>
          <cell r="CZ1202">
            <v>0</v>
          </cell>
          <cell r="DA1202">
            <v>56439.455640000015</v>
          </cell>
          <cell r="DB1202">
            <v>58245.518220480022</v>
          </cell>
          <cell r="DC1202">
            <v>59934.63824887394</v>
          </cell>
          <cell r="DD1202">
            <v>98580.492991747858</v>
          </cell>
          <cell r="DE1202">
            <v>0</v>
          </cell>
          <cell r="DF1202">
            <v>0</v>
          </cell>
          <cell r="DG1202">
            <v>0</v>
          </cell>
          <cell r="DI1202">
            <v>0</v>
          </cell>
          <cell r="DJ1202">
            <v>0</v>
          </cell>
          <cell r="DK1202">
            <v>0</v>
          </cell>
          <cell r="DL1202">
            <v>0</v>
          </cell>
          <cell r="DM1202">
            <v>0</v>
          </cell>
          <cell r="DN1202">
            <v>0</v>
          </cell>
          <cell r="DO1202">
            <v>0</v>
          </cell>
          <cell r="DP1202">
            <v>0</v>
          </cell>
          <cell r="DQ1202">
            <v>0</v>
          </cell>
          <cell r="DR1202">
            <v>0</v>
          </cell>
          <cell r="DS1202">
            <v>0</v>
          </cell>
          <cell r="DU1202" t="str">
            <v>WCC 8AMPK-12-017</v>
          </cell>
          <cell r="DV1202">
            <v>230000</v>
          </cell>
          <cell r="DW1202">
            <v>1</v>
          </cell>
          <cell r="DX1202">
            <v>1</v>
          </cell>
          <cell r="DY1202">
            <v>230000</v>
          </cell>
          <cell r="DZ1202">
            <v>273200.1051011018</v>
          </cell>
          <cell r="EB1202">
            <v>273200.1051011018</v>
          </cell>
          <cell r="EC1202" t="str">
            <v>Def</v>
          </cell>
          <cell r="ED1202" t="str">
            <v>Local Recreational Facilities</v>
          </cell>
        </row>
        <row r="1203">
          <cell r="D1203" t="str">
            <v>PC2130488</v>
          </cell>
          <cell r="E1203" t="str">
            <v>Parks West - Lighting Programme</v>
          </cell>
          <cell r="F1203" t="str">
            <v>Auckland Council</v>
          </cell>
          <cell r="G1203" t="str">
            <v>Parks, sports and recreation</v>
          </cell>
          <cell r="H1203" t="str">
            <v>E170205</v>
          </cell>
          <cell r="I1203" t="str">
            <v>Local and sports parks - west management</v>
          </cell>
          <cell r="J1203" t="str">
            <v>Lifestyle and culture</v>
          </cell>
          <cell r="K1203" t="str">
            <v>Local parks services</v>
          </cell>
          <cell r="L1203" t="str">
            <v>Local parks</v>
          </cell>
          <cell r="M1203" t="str">
            <v>Local activities</v>
          </cell>
          <cell r="N1203" t="str">
            <v>Local parks services</v>
          </cell>
          <cell r="O1203" t="str">
            <v>Local parks</v>
          </cell>
          <cell r="P1203" t="str">
            <v>Lifestyle and culture</v>
          </cell>
          <cell r="Q1203" t="str">
            <v>Local parks services</v>
          </cell>
          <cell r="R1203" t="str">
            <v>Local parks</v>
          </cell>
          <cell r="S1203" t="str">
            <v>A1241205</v>
          </cell>
          <cell r="T1203" t="str">
            <v>A1241205</v>
          </cell>
          <cell r="U1203" t="str">
            <v>Local parks</v>
          </cell>
          <cell r="V1203" t="str">
            <v>L210</v>
          </cell>
          <cell r="W1203" t="str">
            <v>Other (Unallocated)</v>
          </cell>
          <cell r="X1203" t="str">
            <v>PL40810</v>
          </cell>
          <cell r="Y1203" t="str">
            <v>Expense</v>
          </cell>
          <cell r="Z1203">
            <v>20150701</v>
          </cell>
          <cell r="AA1203">
            <v>20160630</v>
          </cell>
          <cell r="AB1203">
            <v>2</v>
          </cell>
          <cell r="AC1203" t="str">
            <v>Discrete</v>
          </cell>
          <cell r="AD1203">
            <v>0</v>
          </cell>
          <cell r="AE1203">
            <v>0.75</v>
          </cell>
          <cell r="AF1203">
            <v>0.25</v>
          </cell>
          <cell r="AG1203">
            <v>0</v>
          </cell>
          <cell r="AH1203">
            <v>2</v>
          </cell>
          <cell r="AI1203" t="str">
            <v>Local &amp; Sports Parks</v>
          </cell>
          <cell r="AJ1203" t="str">
            <v>Structures parks</v>
          </cell>
          <cell r="AK1203">
            <v>20</v>
          </cell>
          <cell r="AM1203">
            <v>0.75</v>
          </cell>
          <cell r="AO1203">
            <v>0.25</v>
          </cell>
          <cell r="AW1203">
            <v>110000</v>
          </cell>
          <cell r="BD1203">
            <v>3.1E-2</v>
          </cell>
          <cell r="BE1203">
            <v>6.1930000000000041E-2</v>
          </cell>
          <cell r="BF1203">
            <v>9.3787900000000146E-2</v>
          </cell>
          <cell r="BG1203">
            <v>0.12878911280000027</v>
          </cell>
          <cell r="BH1203">
            <v>0.16491036440960039</v>
          </cell>
          <cell r="BI1203">
            <v>0.19869276497747879</v>
          </cell>
          <cell r="BJ1203">
            <v>0.23225616239684821</v>
          </cell>
          <cell r="BK1203">
            <v>0.27045610343115034</v>
          </cell>
          <cell r="BL1203">
            <v>0.31238115484437823</v>
          </cell>
          <cell r="BM1203">
            <v>0.35568973295424255</v>
          </cell>
          <cell r="BN1203">
            <v>0</v>
          </cell>
          <cell r="BO1203">
            <v>0</v>
          </cell>
          <cell r="BP1203">
            <v>0</v>
          </cell>
          <cell r="BQ1203">
            <v>0</v>
          </cell>
          <cell r="BR1203">
            <v>14166.80240800003</v>
          </cell>
          <cell r="BS1203">
            <v>0</v>
          </cell>
          <cell r="BT1203">
            <v>0</v>
          </cell>
          <cell r="BU1203">
            <v>0</v>
          </cell>
          <cell r="BV1203">
            <v>0</v>
          </cell>
          <cell r="BW1203">
            <v>0</v>
          </cell>
          <cell r="BX1203">
            <v>0</v>
          </cell>
          <cell r="BY1203">
            <v>0</v>
          </cell>
          <cell r="BZ1203">
            <v>0</v>
          </cell>
          <cell r="CA1203">
            <v>0</v>
          </cell>
          <cell r="CB1203">
            <v>0</v>
          </cell>
          <cell r="CC1203">
            <v>124166.80240800003</v>
          </cell>
          <cell r="CD1203">
            <v>0</v>
          </cell>
          <cell r="CE1203">
            <v>0</v>
          </cell>
          <cell r="CF1203">
            <v>0</v>
          </cell>
          <cell r="CG1203">
            <v>0</v>
          </cell>
          <cell r="CH1203">
            <v>0</v>
          </cell>
          <cell r="CI1203">
            <v>0</v>
          </cell>
          <cell r="CK1203">
            <v>0</v>
          </cell>
          <cell r="CL1203">
            <v>0</v>
          </cell>
          <cell r="CM1203">
            <v>0</v>
          </cell>
          <cell r="CN1203">
            <v>0</v>
          </cell>
          <cell r="CO1203">
            <v>93125.101806000021</v>
          </cell>
          <cell r="CP1203">
            <v>0</v>
          </cell>
          <cell r="CQ1203">
            <v>0</v>
          </cell>
          <cell r="CR1203">
            <v>0</v>
          </cell>
          <cell r="CS1203">
            <v>0</v>
          </cell>
          <cell r="CT1203">
            <v>0</v>
          </cell>
          <cell r="CU1203">
            <v>0</v>
          </cell>
          <cell r="CW1203">
            <v>0</v>
          </cell>
          <cell r="CX1203">
            <v>0</v>
          </cell>
          <cell r="CY1203">
            <v>0</v>
          </cell>
          <cell r="CZ1203">
            <v>0</v>
          </cell>
          <cell r="DA1203">
            <v>31041.700602000008</v>
          </cell>
          <cell r="DB1203">
            <v>0</v>
          </cell>
          <cell r="DC1203">
            <v>0</v>
          </cell>
          <cell r="DD1203">
            <v>0</v>
          </cell>
          <cell r="DE1203">
            <v>0</v>
          </cell>
          <cell r="DF1203">
            <v>0</v>
          </cell>
          <cell r="DG1203">
            <v>0</v>
          </cell>
          <cell r="DI1203">
            <v>0</v>
          </cell>
          <cell r="DJ1203">
            <v>0</v>
          </cell>
          <cell r="DK1203">
            <v>0</v>
          </cell>
          <cell r="DL1203">
            <v>0</v>
          </cell>
          <cell r="DM1203">
            <v>0</v>
          </cell>
          <cell r="DN1203">
            <v>0</v>
          </cell>
          <cell r="DO1203">
            <v>0</v>
          </cell>
          <cell r="DP1203">
            <v>0</v>
          </cell>
          <cell r="DQ1203">
            <v>0</v>
          </cell>
          <cell r="DR1203">
            <v>0</v>
          </cell>
          <cell r="DS1203">
            <v>0</v>
          </cell>
          <cell r="DU1203" t="str">
            <v>WCC 8AMPK-10-012</v>
          </cell>
          <cell r="DV1203">
            <v>27500</v>
          </cell>
          <cell r="DW1203">
            <v>1</v>
          </cell>
          <cell r="DX1203">
            <v>1</v>
          </cell>
          <cell r="DY1203">
            <v>110000</v>
          </cell>
          <cell r="DZ1203">
            <v>124166.80240800003</v>
          </cell>
          <cell r="EB1203">
            <v>124166.80240800003</v>
          </cell>
          <cell r="EC1203" t="str">
            <v>Def</v>
          </cell>
          <cell r="ED1203" t="str">
            <v>Local Recreational Facilities</v>
          </cell>
        </row>
        <row r="1204">
          <cell r="D1204" t="str">
            <v>PC2132000</v>
          </cell>
          <cell r="E1204" t="str">
            <v>N/Hood Park Land Acquisition (Franklin)</v>
          </cell>
          <cell r="F1204" t="str">
            <v>Auckland Council</v>
          </cell>
          <cell r="G1204" t="str">
            <v>Parks, sports and recreation</v>
          </cell>
          <cell r="H1204" t="str">
            <v>E170805</v>
          </cell>
          <cell r="I1204" t="str">
            <v>Local and sports parks - south management</v>
          </cell>
          <cell r="J1204" t="str">
            <v>Lifestyle and culture</v>
          </cell>
          <cell r="K1204" t="str">
            <v>Regional parks services</v>
          </cell>
          <cell r="L1204" t="str">
            <v>Parks policy and acquisition</v>
          </cell>
          <cell r="M1204" t="str">
            <v>Lifestyle and culture</v>
          </cell>
          <cell r="N1204" t="str">
            <v>Regional parks services</v>
          </cell>
          <cell r="O1204" t="str">
            <v>Parks policy and acquisition</v>
          </cell>
          <cell r="P1204" t="str">
            <v>Lifestyle and culture</v>
          </cell>
          <cell r="Q1204" t="str">
            <v>Regional parks services</v>
          </cell>
          <cell r="R1204" t="str">
            <v>Parks policy and acquisition</v>
          </cell>
          <cell r="S1204" t="str">
            <v>A1241310</v>
          </cell>
          <cell r="T1204" t="str">
            <v>A1241310</v>
          </cell>
          <cell r="U1204" t="str">
            <v>Parks acquisition and development</v>
          </cell>
          <cell r="V1204" t="str">
            <v>L050</v>
          </cell>
          <cell r="W1204" t="str">
            <v>Regional</v>
          </cell>
          <cell r="X1204" t="str">
            <v>PL43740</v>
          </cell>
          <cell r="Y1204" t="str">
            <v>Expense</v>
          </cell>
          <cell r="Z1204">
            <v>20110701</v>
          </cell>
          <cell r="AA1204">
            <v>20190630</v>
          </cell>
          <cell r="AB1204">
            <v>1</v>
          </cell>
          <cell r="AC1204" t="str">
            <v>Programme</v>
          </cell>
          <cell r="AD1204">
            <v>0</v>
          </cell>
          <cell r="AE1204">
            <v>0</v>
          </cell>
          <cell r="AF1204">
            <v>1</v>
          </cell>
          <cell r="AG1204">
            <v>0</v>
          </cell>
          <cell r="AH1204">
            <v>2</v>
          </cell>
          <cell r="AI1204" t="str">
            <v>Local &amp; Sports Parks</v>
          </cell>
          <cell r="AJ1204" t="str">
            <v>Land (Capex)</v>
          </cell>
          <cell r="AK1204">
            <v>0</v>
          </cell>
          <cell r="AO1204">
            <v>1</v>
          </cell>
          <cell r="AS1204">
            <v>370000</v>
          </cell>
          <cell r="AT1204">
            <v>1281000</v>
          </cell>
          <cell r="AU1204">
            <v>521000</v>
          </cell>
          <cell r="AV1204">
            <v>521000</v>
          </cell>
          <cell r="AW1204">
            <v>521000</v>
          </cell>
          <cell r="AX1204">
            <v>521000</v>
          </cell>
          <cell r="AY1204">
            <v>521000</v>
          </cell>
          <cell r="AZ1204">
            <v>521000</v>
          </cell>
          <cell r="BD1204">
            <v>3.1E-2</v>
          </cell>
          <cell r="BE1204">
            <v>6.1930000000000041E-2</v>
          </cell>
          <cell r="BF1204">
            <v>9.3787900000000146E-2</v>
          </cell>
          <cell r="BG1204">
            <v>0.12878911280000027</v>
          </cell>
          <cell r="BH1204">
            <v>0.16491036440960039</v>
          </cell>
          <cell r="BI1204">
            <v>0.19869276497747879</v>
          </cell>
          <cell r="BJ1204">
            <v>0.23225616239684821</v>
          </cell>
          <cell r="BK1204">
            <v>0.27045610343115034</v>
          </cell>
          <cell r="BL1204">
            <v>0.31238115484437823</v>
          </cell>
          <cell r="BM1204">
            <v>0.35568973295424255</v>
          </cell>
          <cell r="BN1204">
            <v>0</v>
          </cell>
          <cell r="BO1204">
            <v>39711</v>
          </cell>
          <cell r="BP1204">
            <v>32265.530000000021</v>
          </cell>
          <cell r="BQ1204">
            <v>48863.495900000074</v>
          </cell>
          <cell r="BR1204">
            <v>67099.127768800143</v>
          </cell>
          <cell r="BS1204">
            <v>85918.299857401798</v>
          </cell>
          <cell r="BT1204">
            <v>103518.93055326644</v>
          </cell>
          <cell r="BU1204">
            <v>121005.46060875792</v>
          </cell>
          <cell r="BV1204">
            <v>0</v>
          </cell>
          <cell r="BW1204">
            <v>0</v>
          </cell>
          <cell r="BX1204">
            <v>0</v>
          </cell>
          <cell r="BY1204">
            <v>370000</v>
          </cell>
          <cell r="BZ1204">
            <v>1320711</v>
          </cell>
          <cell r="CA1204">
            <v>553265.53</v>
          </cell>
          <cell r="CB1204">
            <v>569863.4959000001</v>
          </cell>
          <cell r="CC1204">
            <v>588099.12776880013</v>
          </cell>
          <cell r="CD1204">
            <v>606918.29985740175</v>
          </cell>
          <cell r="CE1204">
            <v>624518.93055326643</v>
          </cell>
          <cell r="CF1204">
            <v>642005.46060875792</v>
          </cell>
          <cell r="CG1204">
            <v>0</v>
          </cell>
          <cell r="CH1204">
            <v>0</v>
          </cell>
          <cell r="CI1204">
            <v>0</v>
          </cell>
          <cell r="CK1204">
            <v>0</v>
          </cell>
          <cell r="CL1204">
            <v>0</v>
          </cell>
          <cell r="CM1204">
            <v>0</v>
          </cell>
          <cell r="CN1204">
            <v>0</v>
          </cell>
          <cell r="CO1204">
            <v>0</v>
          </cell>
          <cell r="CP1204">
            <v>0</v>
          </cell>
          <cell r="CQ1204">
            <v>0</v>
          </cell>
          <cell r="CR1204">
            <v>0</v>
          </cell>
          <cell r="CS1204">
            <v>0</v>
          </cell>
          <cell r="CT1204">
            <v>0</v>
          </cell>
          <cell r="CU1204">
            <v>0</v>
          </cell>
          <cell r="CW1204">
            <v>370000</v>
          </cell>
          <cell r="CX1204">
            <v>1320711</v>
          </cell>
          <cell r="CY1204">
            <v>553265.53</v>
          </cell>
          <cell r="CZ1204">
            <v>569863.4959000001</v>
          </cell>
          <cell r="DA1204">
            <v>588099.12776880013</v>
          </cell>
          <cell r="DB1204">
            <v>606918.29985740175</v>
          </cell>
          <cell r="DC1204">
            <v>624518.93055326643</v>
          </cell>
          <cell r="DD1204">
            <v>642005.46060875792</v>
          </cell>
          <cell r="DE1204">
            <v>0</v>
          </cell>
          <cell r="DF1204">
            <v>0</v>
          </cell>
          <cell r="DG1204">
            <v>0</v>
          </cell>
          <cell r="DI1204">
            <v>0</v>
          </cell>
          <cell r="DJ1204">
            <v>0</v>
          </cell>
          <cell r="DK1204">
            <v>0</v>
          </cell>
          <cell r="DL1204">
            <v>0</v>
          </cell>
          <cell r="DM1204">
            <v>0</v>
          </cell>
          <cell r="DN1204">
            <v>0</v>
          </cell>
          <cell r="DO1204">
            <v>0</v>
          </cell>
          <cell r="DP1204">
            <v>0</v>
          </cell>
          <cell r="DQ1204">
            <v>0</v>
          </cell>
          <cell r="DR1204">
            <v>0</v>
          </cell>
          <cell r="DS1204">
            <v>0</v>
          </cell>
          <cell r="DU1204" t="str">
            <v>FDC OS024 001</v>
          </cell>
          <cell r="DV1204">
            <v>4407000</v>
          </cell>
          <cell r="DW1204">
            <v>1</v>
          </cell>
          <cell r="DX1204">
            <v>1</v>
          </cell>
          <cell r="DY1204">
            <v>4407000</v>
          </cell>
          <cell r="DZ1204">
            <v>4905381.8446882265</v>
          </cell>
          <cell r="EB1204">
            <v>4905381.8446882265</v>
          </cell>
          <cell r="EC1204" t="str">
            <v>Def</v>
          </cell>
          <cell r="ED1204" t="str">
            <v>Reserve Land</v>
          </cell>
        </row>
        <row r="1205">
          <cell r="D1205" t="str">
            <v>PC2132001</v>
          </cell>
          <cell r="E1205" t="str">
            <v>Land Purchase/Development (Franklin)</v>
          </cell>
          <cell r="F1205" t="str">
            <v>Auckland Council</v>
          </cell>
          <cell r="G1205" t="str">
            <v>Parks, sports and recreation</v>
          </cell>
          <cell r="H1205" t="str">
            <v>E170805</v>
          </cell>
          <cell r="I1205" t="str">
            <v>Local and sports parks - south management</v>
          </cell>
          <cell r="J1205" t="str">
            <v>Lifestyle and culture</v>
          </cell>
          <cell r="K1205" t="str">
            <v>Regional parks services</v>
          </cell>
          <cell r="L1205" t="str">
            <v>Parks policy and acquisition</v>
          </cell>
          <cell r="M1205" t="str">
            <v>Lifestyle and culture</v>
          </cell>
          <cell r="N1205" t="str">
            <v>Regional parks services</v>
          </cell>
          <cell r="O1205" t="str">
            <v>Parks policy and acquisition</v>
          </cell>
          <cell r="P1205" t="str">
            <v>Lifestyle and culture</v>
          </cell>
          <cell r="Q1205" t="str">
            <v>Regional parks services</v>
          </cell>
          <cell r="R1205" t="str">
            <v>Parks policy and acquisition</v>
          </cell>
          <cell r="S1205" t="str">
            <v>A1241310</v>
          </cell>
          <cell r="T1205" t="str">
            <v>A1241310</v>
          </cell>
          <cell r="U1205" t="str">
            <v>Parks acquisition and development</v>
          </cell>
          <cell r="V1205" t="str">
            <v>L050</v>
          </cell>
          <cell r="W1205" t="str">
            <v>Regional</v>
          </cell>
          <cell r="X1205" t="str">
            <v>PL43740</v>
          </cell>
          <cell r="Y1205" t="str">
            <v>Expense</v>
          </cell>
          <cell r="Z1205">
            <v>20120701</v>
          </cell>
          <cell r="AA1205">
            <v>20190630</v>
          </cell>
          <cell r="AB1205">
            <v>1</v>
          </cell>
          <cell r="AC1205" t="str">
            <v>Programme</v>
          </cell>
          <cell r="AD1205">
            <v>0.2</v>
          </cell>
          <cell r="AE1205">
            <v>0</v>
          </cell>
          <cell r="AF1205">
            <v>0.8</v>
          </cell>
          <cell r="AG1205">
            <v>0</v>
          </cell>
          <cell r="AH1205">
            <v>2</v>
          </cell>
          <cell r="AI1205" t="str">
            <v>Local &amp; Sports Parks</v>
          </cell>
          <cell r="AJ1205" t="str">
            <v>Land (Capex)</v>
          </cell>
          <cell r="AK1205">
            <v>0</v>
          </cell>
          <cell r="AM1205">
            <v>0.2</v>
          </cell>
          <cell r="AO1205">
            <v>0.8</v>
          </cell>
          <cell r="AT1205">
            <v>941175</v>
          </cell>
          <cell r="AU1205">
            <v>348000</v>
          </cell>
          <cell r="AV1205">
            <v>348000</v>
          </cell>
          <cell r="AW1205">
            <v>348000</v>
          </cell>
          <cell r="AX1205">
            <v>348000</v>
          </cell>
          <cell r="AY1205">
            <v>348000</v>
          </cell>
          <cell r="AZ1205">
            <v>348000</v>
          </cell>
          <cell r="BD1205">
            <v>3.1E-2</v>
          </cell>
          <cell r="BE1205">
            <v>6.1930000000000041E-2</v>
          </cell>
          <cell r="BF1205">
            <v>9.3787900000000146E-2</v>
          </cell>
          <cell r="BG1205">
            <v>0.12878911280000027</v>
          </cell>
          <cell r="BH1205">
            <v>0.16491036440960039</v>
          </cell>
          <cell r="BI1205">
            <v>0.19869276497747879</v>
          </cell>
          <cell r="BJ1205">
            <v>0.23225616239684821</v>
          </cell>
          <cell r="BK1205">
            <v>0.27045610343115034</v>
          </cell>
          <cell r="BL1205">
            <v>0.31238115484437823</v>
          </cell>
          <cell r="BM1205">
            <v>0.35568973295424255</v>
          </cell>
          <cell r="BN1205">
            <v>0</v>
          </cell>
          <cell r="BO1205">
            <v>29176.424999999999</v>
          </cell>
          <cell r="BP1205">
            <v>21551.640000000014</v>
          </cell>
          <cell r="BQ1205">
            <v>32638.189200000052</v>
          </cell>
          <cell r="BR1205">
            <v>44818.611254400093</v>
          </cell>
          <cell r="BS1205">
            <v>57388.806814540934</v>
          </cell>
          <cell r="BT1205">
            <v>69145.082212162612</v>
          </cell>
          <cell r="BU1205">
            <v>80825.144514103173</v>
          </cell>
          <cell r="BV1205">
            <v>0</v>
          </cell>
          <cell r="BW1205">
            <v>0</v>
          </cell>
          <cell r="BX1205">
            <v>0</v>
          </cell>
          <cell r="BY1205">
            <v>0</v>
          </cell>
          <cell r="BZ1205">
            <v>970351.42500000005</v>
          </cell>
          <cell r="CA1205">
            <v>369551.64</v>
          </cell>
          <cell r="CB1205">
            <v>380638.18920000002</v>
          </cell>
          <cell r="CC1205">
            <v>392818.61125440011</v>
          </cell>
          <cell r="CD1205">
            <v>405388.80681454093</v>
          </cell>
          <cell r="CE1205">
            <v>417145.08221216261</v>
          </cell>
          <cell r="CF1205">
            <v>428825.14451410319</v>
          </cell>
          <cell r="CG1205">
            <v>0</v>
          </cell>
          <cell r="CH1205">
            <v>0</v>
          </cell>
          <cell r="CI1205">
            <v>0</v>
          </cell>
          <cell r="CK1205">
            <v>0</v>
          </cell>
          <cell r="CL1205">
            <v>194070.28500000003</v>
          </cell>
          <cell r="CM1205">
            <v>73910.328000000009</v>
          </cell>
          <cell r="CN1205">
            <v>76127.63784000001</v>
          </cell>
          <cell r="CO1205">
            <v>78563.722250880019</v>
          </cell>
          <cell r="CP1205">
            <v>81077.76136290819</v>
          </cell>
          <cell r="CQ1205">
            <v>83429.016442432534</v>
          </cell>
          <cell r="CR1205">
            <v>85765.028902820646</v>
          </cell>
          <cell r="CS1205">
            <v>0</v>
          </cell>
          <cell r="CT1205">
            <v>0</v>
          </cell>
          <cell r="CU1205">
            <v>0</v>
          </cell>
          <cell r="CW1205">
            <v>0</v>
          </cell>
          <cell r="CX1205">
            <v>776281.14000000013</v>
          </cell>
          <cell r="CY1205">
            <v>295641.31200000003</v>
          </cell>
          <cell r="CZ1205">
            <v>304510.55136000004</v>
          </cell>
          <cell r="DA1205">
            <v>314254.88900352007</v>
          </cell>
          <cell r="DB1205">
            <v>324311.04545163276</v>
          </cell>
          <cell r="DC1205">
            <v>333716.06576973014</v>
          </cell>
          <cell r="DD1205">
            <v>343060.11561128258</v>
          </cell>
          <cell r="DE1205">
            <v>0</v>
          </cell>
          <cell r="DF1205">
            <v>0</v>
          </cell>
          <cell r="DG1205">
            <v>0</v>
          </cell>
          <cell r="DI1205">
            <v>0</v>
          </cell>
          <cell r="DJ1205">
            <v>0</v>
          </cell>
          <cell r="DK1205">
            <v>0</v>
          </cell>
          <cell r="DL1205">
            <v>0</v>
          </cell>
          <cell r="DM1205">
            <v>0</v>
          </cell>
          <cell r="DN1205">
            <v>0</v>
          </cell>
          <cell r="DO1205">
            <v>0</v>
          </cell>
          <cell r="DP1205">
            <v>0</v>
          </cell>
          <cell r="DQ1205">
            <v>0</v>
          </cell>
          <cell r="DR1205">
            <v>0</v>
          </cell>
          <cell r="DS1205">
            <v>0</v>
          </cell>
          <cell r="DU1205" t="str">
            <v>FDC OS039 001</v>
          </cell>
          <cell r="DV1205">
            <v>2423340</v>
          </cell>
          <cell r="DW1205">
            <v>1</v>
          </cell>
          <cell r="DX1205">
            <v>1</v>
          </cell>
          <cell r="DY1205">
            <v>3029175</v>
          </cell>
          <cell r="DZ1205">
            <v>3364718.8989952067</v>
          </cell>
          <cell r="EB1205">
            <v>3364718.8989952067</v>
          </cell>
          <cell r="EC1205" t="str">
            <v>Def</v>
          </cell>
          <cell r="ED1205" t="str">
            <v>Reserve Land</v>
          </cell>
        </row>
        <row r="1206">
          <cell r="D1206" t="str">
            <v>PC2132003</v>
          </cell>
          <cell r="E1206" t="str">
            <v>Huapai North - strategic land purchases</v>
          </cell>
          <cell r="F1206" t="str">
            <v>Auckland Council</v>
          </cell>
          <cell r="G1206" t="str">
            <v>Parks, sports and recreation</v>
          </cell>
          <cell r="H1206" t="str">
            <v>E171205</v>
          </cell>
          <cell r="I1206" t="str">
            <v>Local and sports parks - north management</v>
          </cell>
          <cell r="J1206" t="str">
            <v>Lifestyle and culture</v>
          </cell>
          <cell r="K1206" t="str">
            <v>Regional parks services</v>
          </cell>
          <cell r="L1206" t="str">
            <v>Parks policy and acquisition</v>
          </cell>
          <cell r="M1206" t="str">
            <v>Lifestyle and culture</v>
          </cell>
          <cell r="N1206" t="str">
            <v>Regional parks services</v>
          </cell>
          <cell r="O1206" t="str">
            <v>Parks policy and acquisition</v>
          </cell>
          <cell r="P1206" t="str">
            <v>Lifestyle and culture</v>
          </cell>
          <cell r="Q1206" t="str">
            <v>Regional parks services</v>
          </cell>
          <cell r="R1206" t="str">
            <v>Parks policy and acquisition</v>
          </cell>
          <cell r="S1206" t="str">
            <v>A1241310</v>
          </cell>
          <cell r="T1206" t="str">
            <v>A1241310</v>
          </cell>
          <cell r="U1206" t="str">
            <v>Parks acquisition and development</v>
          </cell>
          <cell r="V1206" t="str">
            <v>L050</v>
          </cell>
          <cell r="W1206" t="str">
            <v>Regional</v>
          </cell>
          <cell r="X1206" t="str">
            <v>FY12 - Only</v>
          </cell>
          <cell r="Y1206" t="str">
            <v>Expense</v>
          </cell>
          <cell r="Z1206">
            <v>20110701</v>
          </cell>
          <cell r="AA1206">
            <v>20120630</v>
          </cell>
          <cell r="AB1206">
            <v>2</v>
          </cell>
          <cell r="AC1206" t="str">
            <v>Discrete</v>
          </cell>
          <cell r="AD1206">
            <v>1</v>
          </cell>
          <cell r="AE1206">
            <v>0</v>
          </cell>
          <cell r="AF1206">
            <v>0</v>
          </cell>
          <cell r="AG1206">
            <v>0</v>
          </cell>
          <cell r="AH1206">
            <v>25</v>
          </cell>
          <cell r="AI1206" t="str">
            <v>Regional and Specialist Parks</v>
          </cell>
          <cell r="AJ1206" t="str">
            <v>Land (Capex)</v>
          </cell>
          <cell r="AK1206">
            <v>0</v>
          </cell>
          <cell r="AM1206">
            <v>1</v>
          </cell>
          <cell r="AS1206">
            <v>517500</v>
          </cell>
          <cell r="BD1206">
            <v>3.1E-2</v>
          </cell>
          <cell r="BE1206">
            <v>6.1930000000000041E-2</v>
          </cell>
          <cell r="BF1206">
            <v>9.3787900000000146E-2</v>
          </cell>
          <cell r="BG1206">
            <v>0.12878911280000027</v>
          </cell>
          <cell r="BH1206">
            <v>0.16491036440960039</v>
          </cell>
          <cell r="BI1206">
            <v>0.19869276497747879</v>
          </cell>
          <cell r="BJ1206">
            <v>0.23225616239684821</v>
          </cell>
          <cell r="BK1206">
            <v>0.27045610343115034</v>
          </cell>
          <cell r="BL1206">
            <v>0.31238115484437823</v>
          </cell>
          <cell r="BM1206">
            <v>0.35568973295424255</v>
          </cell>
          <cell r="BN1206">
            <v>0</v>
          </cell>
          <cell r="BO1206">
            <v>0</v>
          </cell>
          <cell r="BP1206">
            <v>0</v>
          </cell>
          <cell r="BQ1206">
            <v>0</v>
          </cell>
          <cell r="BR1206">
            <v>0</v>
          </cell>
          <cell r="BS1206">
            <v>0</v>
          </cell>
          <cell r="BT1206">
            <v>0</v>
          </cell>
          <cell r="BU1206">
            <v>0</v>
          </cell>
          <cell r="BV1206">
            <v>0</v>
          </cell>
          <cell r="BW1206">
            <v>0</v>
          </cell>
          <cell r="BX1206">
            <v>0</v>
          </cell>
          <cell r="BY1206">
            <v>517500</v>
          </cell>
          <cell r="BZ1206">
            <v>0</v>
          </cell>
          <cell r="CA1206">
            <v>0</v>
          </cell>
          <cell r="CB1206">
            <v>0</v>
          </cell>
          <cell r="CC1206">
            <v>0</v>
          </cell>
          <cell r="CD1206">
            <v>0</v>
          </cell>
          <cell r="CE1206">
            <v>0</v>
          </cell>
          <cell r="CF1206">
            <v>0</v>
          </cell>
          <cell r="CG1206">
            <v>0</v>
          </cell>
          <cell r="CH1206">
            <v>0</v>
          </cell>
          <cell r="CI1206">
            <v>0</v>
          </cell>
          <cell r="CK1206">
            <v>517500</v>
          </cell>
          <cell r="CL1206">
            <v>0</v>
          </cell>
          <cell r="CM1206">
            <v>0</v>
          </cell>
          <cell r="CN1206">
            <v>0</v>
          </cell>
          <cell r="CO1206">
            <v>0</v>
          </cell>
          <cell r="CP1206">
            <v>0</v>
          </cell>
          <cell r="CQ1206">
            <v>0</v>
          </cell>
          <cell r="CR1206">
            <v>0</v>
          </cell>
          <cell r="CS1206">
            <v>0</v>
          </cell>
          <cell r="CT1206">
            <v>0</v>
          </cell>
          <cell r="CU1206">
            <v>0</v>
          </cell>
          <cell r="CW1206">
            <v>0</v>
          </cell>
          <cell r="CX1206">
            <v>0</v>
          </cell>
          <cell r="CY1206">
            <v>0</v>
          </cell>
          <cell r="CZ1206">
            <v>0</v>
          </cell>
          <cell r="DA1206">
            <v>0</v>
          </cell>
          <cell r="DB1206">
            <v>0</v>
          </cell>
          <cell r="DC1206">
            <v>0</v>
          </cell>
          <cell r="DD1206">
            <v>0</v>
          </cell>
          <cell r="DE1206">
            <v>0</v>
          </cell>
          <cell r="DF1206">
            <v>0</v>
          </cell>
          <cell r="DG1206">
            <v>0</v>
          </cell>
          <cell r="DI1206">
            <v>0</v>
          </cell>
          <cell r="DJ1206">
            <v>0</v>
          </cell>
          <cell r="DK1206">
            <v>0</v>
          </cell>
          <cell r="DL1206">
            <v>0</v>
          </cell>
          <cell r="DM1206">
            <v>0</v>
          </cell>
          <cell r="DN1206">
            <v>0</v>
          </cell>
          <cell r="DO1206">
            <v>0</v>
          </cell>
          <cell r="DP1206">
            <v>0</v>
          </cell>
          <cell r="DQ1206">
            <v>0</v>
          </cell>
          <cell r="DR1206">
            <v>0</v>
          </cell>
          <cell r="DS1206">
            <v>0</v>
          </cell>
          <cell r="DU1206" t="str">
            <v>RDC 42016-1</v>
          </cell>
          <cell r="DV1206">
            <v>0</v>
          </cell>
          <cell r="DW1206">
            <v>0</v>
          </cell>
          <cell r="DX1206">
            <v>1</v>
          </cell>
          <cell r="DY1206">
            <v>0</v>
          </cell>
          <cell r="DZ1206">
            <v>0</v>
          </cell>
          <cell r="EB1206">
            <v>0</v>
          </cell>
          <cell r="EC1206" t="str">
            <v>Def</v>
          </cell>
          <cell r="ED1206" t="str">
            <v>Reserve Land</v>
          </cell>
        </row>
        <row r="1207">
          <cell r="D1207" t="str">
            <v>PC2132004</v>
          </cell>
          <cell r="E1207" t="str">
            <v>Reserve Acquisition (Rodney)</v>
          </cell>
          <cell r="F1207" t="str">
            <v>Auckland Council</v>
          </cell>
          <cell r="G1207" t="str">
            <v>Parks, sports and recreation</v>
          </cell>
          <cell r="H1207" t="str">
            <v>E171205</v>
          </cell>
          <cell r="I1207" t="str">
            <v>Local and sports parks - north management</v>
          </cell>
          <cell r="J1207" t="str">
            <v>Lifestyle and culture</v>
          </cell>
          <cell r="K1207" t="str">
            <v>Regional parks services</v>
          </cell>
          <cell r="L1207" t="str">
            <v>Parks policy and acquisition</v>
          </cell>
          <cell r="M1207" t="str">
            <v>Lifestyle and culture</v>
          </cell>
          <cell r="N1207" t="str">
            <v>Regional parks services</v>
          </cell>
          <cell r="O1207" t="str">
            <v>Parks policy and acquisition</v>
          </cell>
          <cell r="P1207" t="str">
            <v>Lifestyle and culture</v>
          </cell>
          <cell r="Q1207" t="str">
            <v>Regional parks services</v>
          </cell>
          <cell r="R1207" t="str">
            <v>Parks policy and acquisition</v>
          </cell>
          <cell r="S1207" t="str">
            <v>A1241310</v>
          </cell>
          <cell r="T1207" t="str">
            <v>A1241310</v>
          </cell>
          <cell r="U1207" t="str">
            <v>Parks acquisition and development</v>
          </cell>
          <cell r="V1207" t="str">
            <v>L050</v>
          </cell>
          <cell r="W1207" t="str">
            <v>Regional</v>
          </cell>
          <cell r="X1207" t="str">
            <v>PL43740</v>
          </cell>
          <cell r="Y1207" t="str">
            <v>Expense</v>
          </cell>
          <cell r="Z1207">
            <v>20090701</v>
          </cell>
          <cell r="AA1207">
            <v>20190630</v>
          </cell>
          <cell r="AB1207">
            <v>1</v>
          </cell>
          <cell r="AC1207" t="str">
            <v>Programme</v>
          </cell>
          <cell r="AD1207">
            <v>0</v>
          </cell>
          <cell r="AE1207">
            <v>0</v>
          </cell>
          <cell r="AF1207">
            <v>1</v>
          </cell>
          <cell r="AG1207">
            <v>0</v>
          </cell>
          <cell r="AH1207">
            <v>2</v>
          </cell>
          <cell r="AI1207" t="str">
            <v>Local &amp; Sports Parks</v>
          </cell>
          <cell r="AJ1207" t="str">
            <v>Land (Capex)</v>
          </cell>
          <cell r="AK1207">
            <v>0</v>
          </cell>
          <cell r="AO1207">
            <v>1</v>
          </cell>
          <cell r="AS1207">
            <v>1031706</v>
          </cell>
          <cell r="AT1207">
            <v>1952443</v>
          </cell>
          <cell r="AU1207">
            <v>1975688</v>
          </cell>
          <cell r="AV1207">
            <v>1556555</v>
          </cell>
          <cell r="AW1207">
            <v>1559093</v>
          </cell>
          <cell r="AX1207">
            <v>1561540</v>
          </cell>
          <cell r="AY1207">
            <v>1562715</v>
          </cell>
          <cell r="AZ1207">
            <v>1562463</v>
          </cell>
          <cell r="BA1207">
            <v>0</v>
          </cell>
          <cell r="BB1207">
            <v>0</v>
          </cell>
          <cell r="BC1207">
            <v>0</v>
          </cell>
          <cell r="BD1207">
            <v>3.1E-2</v>
          </cell>
          <cell r="BE1207">
            <v>6.1930000000000041E-2</v>
          </cell>
          <cell r="BF1207">
            <v>9.3787900000000146E-2</v>
          </cell>
          <cell r="BG1207">
            <v>0.12878911280000027</v>
          </cell>
          <cell r="BH1207">
            <v>0.16491036440960039</v>
          </cell>
          <cell r="BI1207">
            <v>0.19869276497747879</v>
          </cell>
          <cell r="BJ1207">
            <v>0.23225616239684821</v>
          </cell>
          <cell r="BK1207">
            <v>0.27045610343115034</v>
          </cell>
          <cell r="BL1207">
            <v>0.31238115484437823</v>
          </cell>
          <cell r="BM1207">
            <v>0.35568973295424255</v>
          </cell>
          <cell r="BN1207">
            <v>0</v>
          </cell>
          <cell r="BO1207">
            <v>60525.733</v>
          </cell>
          <cell r="BP1207">
            <v>122354.35784000008</v>
          </cell>
          <cell r="BQ1207">
            <v>145986.02468450024</v>
          </cell>
          <cell r="BR1207">
            <v>200794.20424269082</v>
          </cell>
          <cell r="BS1207">
            <v>257514.13044016738</v>
          </cell>
          <cell r="BT1207">
            <v>310500.16422178078</v>
          </cell>
          <cell r="BU1207">
            <v>362891.66026706662</v>
          </cell>
          <cell r="BV1207">
            <v>0</v>
          </cell>
          <cell r="BW1207">
            <v>0</v>
          </cell>
          <cell r="BX1207">
            <v>0</v>
          </cell>
          <cell r="BY1207">
            <v>1031706</v>
          </cell>
          <cell r="BZ1207">
            <v>2012968.733</v>
          </cell>
          <cell r="CA1207">
            <v>2098042.3578400002</v>
          </cell>
          <cell r="CB1207">
            <v>1702541.0246845002</v>
          </cell>
          <cell r="CC1207">
            <v>1759887.2042426909</v>
          </cell>
          <cell r="CD1207">
            <v>1819054.1304401674</v>
          </cell>
          <cell r="CE1207">
            <v>1873215.1642217808</v>
          </cell>
          <cell r="CF1207">
            <v>1925354.6602670667</v>
          </cell>
          <cell r="CG1207">
            <v>0</v>
          </cell>
          <cell r="CH1207">
            <v>0</v>
          </cell>
          <cell r="CI1207">
            <v>0</v>
          </cell>
          <cell r="CK1207">
            <v>0</v>
          </cell>
          <cell r="CL1207">
            <v>0</v>
          </cell>
          <cell r="CM1207">
            <v>0</v>
          </cell>
          <cell r="CN1207">
            <v>0</v>
          </cell>
          <cell r="CO1207">
            <v>0</v>
          </cell>
          <cell r="CP1207">
            <v>0</v>
          </cell>
          <cell r="CQ1207">
            <v>0</v>
          </cell>
          <cell r="CR1207">
            <v>0</v>
          </cell>
          <cell r="CS1207">
            <v>0</v>
          </cell>
          <cell r="CT1207">
            <v>0</v>
          </cell>
          <cell r="CU1207">
            <v>0</v>
          </cell>
          <cell r="CW1207">
            <v>1031706</v>
          </cell>
          <cell r="CX1207">
            <v>2012968.733</v>
          </cell>
          <cell r="CY1207">
            <v>2098042.3578400002</v>
          </cell>
          <cell r="CZ1207">
            <v>1702541.0246845002</v>
          </cell>
          <cell r="DA1207">
            <v>1759887.2042426909</v>
          </cell>
          <cell r="DB1207">
            <v>1819054.1304401674</v>
          </cell>
          <cell r="DC1207">
            <v>1873215.1642217808</v>
          </cell>
          <cell r="DD1207">
            <v>1925354.6602670667</v>
          </cell>
          <cell r="DE1207">
            <v>0</v>
          </cell>
          <cell r="DF1207">
            <v>0</v>
          </cell>
          <cell r="DG1207">
            <v>0</v>
          </cell>
          <cell r="DI1207">
            <v>0</v>
          </cell>
          <cell r="DJ1207">
            <v>0</v>
          </cell>
          <cell r="DK1207">
            <v>0</v>
          </cell>
          <cell r="DL1207">
            <v>0</v>
          </cell>
          <cell r="DM1207">
            <v>0</v>
          </cell>
          <cell r="DN1207">
            <v>0</v>
          </cell>
          <cell r="DO1207">
            <v>0</v>
          </cell>
          <cell r="DP1207">
            <v>0</v>
          </cell>
          <cell r="DQ1207">
            <v>0</v>
          </cell>
          <cell r="DR1207">
            <v>0</v>
          </cell>
          <cell r="DS1207">
            <v>0</v>
          </cell>
          <cell r="DU1207" t="str">
            <v>RDC 42176-1</v>
          </cell>
          <cell r="DV1207">
            <v>11730497</v>
          </cell>
          <cell r="DW1207">
            <v>1</v>
          </cell>
          <cell r="DX1207">
            <v>1</v>
          </cell>
          <cell r="DY1207">
            <v>11730497</v>
          </cell>
          <cell r="DZ1207">
            <v>13191063.274696207</v>
          </cell>
          <cell r="EB1207">
            <v>13191063.274696207</v>
          </cell>
          <cell r="EC1207" t="str">
            <v>Def</v>
          </cell>
          <cell r="ED1207" t="str">
            <v>Reserve Land</v>
          </cell>
        </row>
        <row r="1208">
          <cell r="D1208" t="str">
            <v>PC2132005</v>
          </cell>
          <cell r="E1208" t="str">
            <v>Land Acquisition (Central)</v>
          </cell>
          <cell r="F1208" t="str">
            <v>Auckland Council</v>
          </cell>
          <cell r="G1208" t="str">
            <v>Parks, sports and recreation</v>
          </cell>
          <cell r="H1208" t="str">
            <v>E170505</v>
          </cell>
          <cell r="I1208" t="str">
            <v>Local and sports parks - central management</v>
          </cell>
          <cell r="J1208" t="str">
            <v>Lifestyle and culture</v>
          </cell>
          <cell r="K1208" t="str">
            <v>Regional parks services</v>
          </cell>
          <cell r="L1208" t="str">
            <v>Parks policy and acquisition</v>
          </cell>
          <cell r="M1208" t="str">
            <v>Lifestyle and culture</v>
          </cell>
          <cell r="N1208" t="str">
            <v>Regional parks services</v>
          </cell>
          <cell r="O1208" t="str">
            <v>Parks policy and acquisition</v>
          </cell>
          <cell r="P1208" t="str">
            <v>Lifestyle and culture</v>
          </cell>
          <cell r="Q1208" t="str">
            <v>Regional parks services</v>
          </cell>
          <cell r="R1208" t="str">
            <v>Parks policy and acquisition</v>
          </cell>
          <cell r="S1208" t="str">
            <v>A1241310</v>
          </cell>
          <cell r="T1208" t="str">
            <v>A1241310</v>
          </cell>
          <cell r="U1208" t="str">
            <v>Parks acquisition and development</v>
          </cell>
          <cell r="V1208" t="str">
            <v>L050</v>
          </cell>
          <cell r="W1208" t="str">
            <v>Regional</v>
          </cell>
          <cell r="X1208" t="str">
            <v>PL43740</v>
          </cell>
          <cell r="Y1208" t="str">
            <v>Expense</v>
          </cell>
          <cell r="Z1208">
            <v>20110701</v>
          </cell>
          <cell r="AA1208">
            <v>20190630</v>
          </cell>
          <cell r="AB1208">
            <v>1</v>
          </cell>
          <cell r="AC1208" t="str">
            <v>Programme</v>
          </cell>
          <cell r="AD1208">
            <v>0</v>
          </cell>
          <cell r="AE1208">
            <v>0</v>
          </cell>
          <cell r="AF1208">
            <v>1</v>
          </cell>
          <cell r="AG1208">
            <v>0</v>
          </cell>
          <cell r="AH1208">
            <v>2</v>
          </cell>
          <cell r="AI1208" t="str">
            <v>Local &amp; Sports Parks</v>
          </cell>
          <cell r="AJ1208" t="str">
            <v>Land (Capex)</v>
          </cell>
          <cell r="AK1208">
            <v>0</v>
          </cell>
          <cell r="AO1208">
            <v>1</v>
          </cell>
          <cell r="AS1208">
            <v>3088000</v>
          </cell>
          <cell r="AT1208">
            <v>5087000</v>
          </cell>
          <cell r="AU1208">
            <v>2278673</v>
          </cell>
          <cell r="AV1208">
            <v>3688000</v>
          </cell>
          <cell r="AW1208">
            <v>3688000</v>
          </cell>
          <cell r="AX1208">
            <v>687317</v>
          </cell>
          <cell r="AY1208">
            <v>687000</v>
          </cell>
          <cell r="AZ1208">
            <v>687000</v>
          </cell>
          <cell r="BA1208">
            <v>0</v>
          </cell>
          <cell r="BB1208">
            <v>0</v>
          </cell>
          <cell r="BC1208">
            <v>0</v>
          </cell>
          <cell r="BD1208">
            <v>3.1E-2</v>
          </cell>
          <cell r="BE1208">
            <v>6.1930000000000041E-2</v>
          </cell>
          <cell r="BF1208">
            <v>9.3787900000000146E-2</v>
          </cell>
          <cell r="BG1208">
            <v>0.12878911280000027</v>
          </cell>
          <cell r="BH1208">
            <v>0.16491036440960039</v>
          </cell>
          <cell r="BI1208">
            <v>0.19869276497747879</v>
          </cell>
          <cell r="BJ1208">
            <v>0.23225616239684821</v>
          </cell>
          <cell r="BK1208">
            <v>0.27045610343115034</v>
          </cell>
          <cell r="BL1208">
            <v>0.31238115484437823</v>
          </cell>
          <cell r="BM1208">
            <v>0.35568973295424255</v>
          </cell>
          <cell r="BN1208">
            <v>0</v>
          </cell>
          <cell r="BO1208">
            <v>157697</v>
          </cell>
          <cell r="BP1208">
            <v>141118.21889000011</v>
          </cell>
          <cell r="BQ1208">
            <v>345889.77520000056</v>
          </cell>
          <cell r="BR1208">
            <v>474974.248006401</v>
          </cell>
          <cell r="BS1208">
            <v>113345.69693491331</v>
          </cell>
          <cell r="BT1208">
            <v>136501.92953952792</v>
          </cell>
          <cell r="BU1208">
            <v>159559.98356663471</v>
          </cell>
          <cell r="BV1208">
            <v>0</v>
          </cell>
          <cell r="BW1208">
            <v>0</v>
          </cell>
          <cell r="BX1208">
            <v>0</v>
          </cell>
          <cell r="BY1208">
            <v>3088000</v>
          </cell>
          <cell r="BZ1208">
            <v>5244697</v>
          </cell>
          <cell r="CA1208">
            <v>2419791.2188900001</v>
          </cell>
          <cell r="CB1208">
            <v>4033889.7752000005</v>
          </cell>
          <cell r="CC1208">
            <v>4162974.2480064011</v>
          </cell>
          <cell r="CD1208">
            <v>800662.69693491329</v>
          </cell>
          <cell r="CE1208">
            <v>823501.92953952798</v>
          </cell>
          <cell r="CF1208">
            <v>846559.98356663471</v>
          </cell>
          <cell r="CG1208">
            <v>0</v>
          </cell>
          <cell r="CH1208">
            <v>0</v>
          </cell>
          <cell r="CI1208">
            <v>0</v>
          </cell>
          <cell r="CK1208">
            <v>0</v>
          </cell>
          <cell r="CL1208">
            <v>0</v>
          </cell>
          <cell r="CM1208">
            <v>0</v>
          </cell>
          <cell r="CN1208">
            <v>0</v>
          </cell>
          <cell r="CO1208">
            <v>0</v>
          </cell>
          <cell r="CP1208">
            <v>0</v>
          </cell>
          <cell r="CQ1208">
            <v>0</v>
          </cell>
          <cell r="CR1208">
            <v>0</v>
          </cell>
          <cell r="CS1208">
            <v>0</v>
          </cell>
          <cell r="CT1208">
            <v>0</v>
          </cell>
          <cell r="CU1208">
            <v>0</v>
          </cell>
          <cell r="CW1208">
            <v>3088000</v>
          </cell>
          <cell r="CX1208">
            <v>5244697</v>
          </cell>
          <cell r="CY1208">
            <v>2419791.2188900001</v>
          </cell>
          <cell r="CZ1208">
            <v>4033889.7752000005</v>
          </cell>
          <cell r="DA1208">
            <v>4162974.2480064011</v>
          </cell>
          <cell r="DB1208">
            <v>800662.69693491329</v>
          </cell>
          <cell r="DC1208">
            <v>823501.92953952798</v>
          </cell>
          <cell r="DD1208">
            <v>846559.98356663471</v>
          </cell>
          <cell r="DE1208">
            <v>0</v>
          </cell>
          <cell r="DF1208">
            <v>0</v>
          </cell>
          <cell r="DG1208">
            <v>0</v>
          </cell>
          <cell r="DI1208">
            <v>0</v>
          </cell>
          <cell r="DJ1208">
            <v>0</v>
          </cell>
          <cell r="DK1208">
            <v>0</v>
          </cell>
          <cell r="DL1208">
            <v>0</v>
          </cell>
          <cell r="DM1208">
            <v>0</v>
          </cell>
          <cell r="DN1208">
            <v>0</v>
          </cell>
          <cell r="DO1208">
            <v>0</v>
          </cell>
          <cell r="DP1208">
            <v>0</v>
          </cell>
          <cell r="DQ1208">
            <v>0</v>
          </cell>
          <cell r="DR1208">
            <v>0</v>
          </cell>
          <cell r="DS1208">
            <v>0</v>
          </cell>
          <cell r="DU1208" t="str">
            <v>ACC 842/800005</v>
          </cell>
          <cell r="DV1208">
            <v>16802990</v>
          </cell>
          <cell r="DW1208">
            <v>1</v>
          </cell>
          <cell r="DX1208">
            <v>1</v>
          </cell>
          <cell r="DY1208">
            <v>16802990</v>
          </cell>
          <cell r="DZ1208">
            <v>18332076.852137476</v>
          </cell>
          <cell r="EB1208">
            <v>18332076.852137476</v>
          </cell>
          <cell r="EC1208" t="str">
            <v>Def</v>
          </cell>
          <cell r="ED1208" t="str">
            <v>Reserve Land</v>
          </cell>
        </row>
        <row r="1209">
          <cell r="D1209" t="str">
            <v>PC2132007</v>
          </cell>
          <cell r="E1209" t="str">
            <v>Land Purchase Reserves (Manukau)</v>
          </cell>
          <cell r="F1209" t="str">
            <v>Auckland Council</v>
          </cell>
          <cell r="G1209" t="str">
            <v>Parks, sports and recreation</v>
          </cell>
          <cell r="H1209" t="str">
            <v>E170805</v>
          </cell>
          <cell r="I1209" t="str">
            <v>Local and sports parks - south management</v>
          </cell>
          <cell r="J1209" t="str">
            <v>Lifestyle and culture</v>
          </cell>
          <cell r="K1209" t="str">
            <v>Regional parks services</v>
          </cell>
          <cell r="L1209" t="str">
            <v>Parks policy and acquisition</v>
          </cell>
          <cell r="M1209" t="str">
            <v>Lifestyle and culture</v>
          </cell>
          <cell r="N1209" t="str">
            <v>Regional parks services</v>
          </cell>
          <cell r="O1209" t="str">
            <v>Parks policy and acquisition</v>
          </cell>
          <cell r="P1209" t="str">
            <v>Lifestyle and culture</v>
          </cell>
          <cell r="Q1209" t="str">
            <v>Regional parks services</v>
          </cell>
          <cell r="R1209" t="str">
            <v>Parks policy and acquisition</v>
          </cell>
          <cell r="S1209" t="str">
            <v>A1241310</v>
          </cell>
          <cell r="T1209" t="str">
            <v>A1241310</v>
          </cell>
          <cell r="U1209" t="str">
            <v>Parks acquisition and development</v>
          </cell>
          <cell r="V1209" t="str">
            <v>L050</v>
          </cell>
          <cell r="W1209" t="str">
            <v>Regional</v>
          </cell>
          <cell r="X1209" t="str">
            <v>PL43740</v>
          </cell>
          <cell r="Y1209" t="str">
            <v>Expense</v>
          </cell>
          <cell r="Z1209">
            <v>20100701</v>
          </cell>
          <cell r="AA1209">
            <v>20190630</v>
          </cell>
          <cell r="AB1209">
            <v>1</v>
          </cell>
          <cell r="AC1209" t="str">
            <v>Programme</v>
          </cell>
          <cell r="AD1209">
            <v>0</v>
          </cell>
          <cell r="AE1209">
            <v>0</v>
          </cell>
          <cell r="AF1209">
            <v>1</v>
          </cell>
          <cell r="AG1209">
            <v>0</v>
          </cell>
          <cell r="AH1209">
            <v>2</v>
          </cell>
          <cell r="AI1209" t="str">
            <v>Local &amp; Sports Parks</v>
          </cell>
          <cell r="AJ1209" t="str">
            <v>Land (Capex)</v>
          </cell>
          <cell r="AK1209">
            <v>0</v>
          </cell>
          <cell r="AO1209">
            <v>1</v>
          </cell>
          <cell r="AS1209">
            <v>1499637.77</v>
          </cell>
          <cell r="AT1209">
            <v>1495482.8559999999</v>
          </cell>
          <cell r="AU1209">
            <v>2980864.818</v>
          </cell>
          <cell r="AV1209">
            <v>2958415.0490000001</v>
          </cell>
          <cell r="AW1209">
            <v>2939908.923</v>
          </cell>
          <cell r="AX1209">
            <v>2919780.3259999999</v>
          </cell>
          <cell r="AY1209">
            <v>2909629.7779999999</v>
          </cell>
          <cell r="AZ1209">
            <v>191342.17700000014</v>
          </cell>
          <cell r="BD1209">
            <v>3.1E-2</v>
          </cell>
          <cell r="BE1209">
            <v>6.1930000000000041E-2</v>
          </cell>
          <cell r="BF1209">
            <v>9.3787900000000146E-2</v>
          </cell>
          <cell r="BG1209">
            <v>0.12878911280000027</v>
          </cell>
          <cell r="BH1209">
            <v>0.16491036440960039</v>
          </cell>
          <cell r="BI1209">
            <v>0.19869276497747879</v>
          </cell>
          <cell r="BJ1209">
            <v>0.23225616239684821</v>
          </cell>
          <cell r="BK1209">
            <v>0.27045610343115034</v>
          </cell>
          <cell r="BL1209">
            <v>0.31238115484437823</v>
          </cell>
          <cell r="BM1209">
            <v>0.35568973295424255</v>
          </cell>
          <cell r="BN1209">
            <v>0</v>
          </cell>
          <cell r="BO1209">
            <v>46359.968536</v>
          </cell>
          <cell r="BP1209">
            <v>184604.95817874011</v>
          </cell>
          <cell r="BQ1209">
            <v>277463.53477410757</v>
          </cell>
          <cell r="BR1209">
            <v>378628.2619059743</v>
          </cell>
          <cell r="BS1209">
            <v>481502.03755664179</v>
          </cell>
          <cell r="BT1209">
            <v>578122.38565162779</v>
          </cell>
          <cell r="BU1209">
            <v>44440.399734678504</v>
          </cell>
          <cell r="BV1209">
            <v>0</v>
          </cell>
          <cell r="BW1209">
            <v>0</v>
          </cell>
          <cell r="BX1209">
            <v>0</v>
          </cell>
          <cell r="BY1209">
            <v>1499637.77</v>
          </cell>
          <cell r="BZ1209">
            <v>1541842.8245359999</v>
          </cell>
          <cell r="CA1209">
            <v>3165469.77617874</v>
          </cell>
          <cell r="CB1209">
            <v>3235878.5837741075</v>
          </cell>
          <cell r="CC1209">
            <v>3318537.1849059742</v>
          </cell>
          <cell r="CD1209">
            <v>3401282.3635566416</v>
          </cell>
          <cell r="CE1209">
            <v>3487752.1636516275</v>
          </cell>
          <cell r="CF1209">
            <v>235782.57673467865</v>
          </cell>
          <cell r="CG1209">
            <v>0</v>
          </cell>
          <cell r="CH1209">
            <v>0</v>
          </cell>
          <cell r="CI1209">
            <v>0</v>
          </cell>
          <cell r="CK1209">
            <v>0</v>
          </cell>
          <cell r="CL1209">
            <v>0</v>
          </cell>
          <cell r="CM1209">
            <v>0</v>
          </cell>
          <cell r="CN1209">
            <v>0</v>
          </cell>
          <cell r="CO1209">
            <v>0</v>
          </cell>
          <cell r="CP1209">
            <v>0</v>
          </cell>
          <cell r="CQ1209">
            <v>0</v>
          </cell>
          <cell r="CR1209">
            <v>0</v>
          </cell>
          <cell r="CS1209">
            <v>0</v>
          </cell>
          <cell r="CT1209">
            <v>0</v>
          </cell>
          <cell r="CU1209">
            <v>0</v>
          </cell>
          <cell r="CW1209">
            <v>1499637.77</v>
          </cell>
          <cell r="CX1209">
            <v>1541842.8245359999</v>
          </cell>
          <cell r="CY1209">
            <v>3165469.77617874</v>
          </cell>
          <cell r="CZ1209">
            <v>3235878.5837741075</v>
          </cell>
          <cell r="DA1209">
            <v>3318537.1849059742</v>
          </cell>
          <cell r="DB1209">
            <v>3401282.3635566416</v>
          </cell>
          <cell r="DC1209">
            <v>3487752.1636516275</v>
          </cell>
          <cell r="DD1209">
            <v>235782.57673467865</v>
          </cell>
          <cell r="DE1209">
            <v>0</v>
          </cell>
          <cell r="DF1209">
            <v>0</v>
          </cell>
          <cell r="DG1209">
            <v>0</v>
          </cell>
          <cell r="DI1209">
            <v>0</v>
          </cell>
          <cell r="DJ1209">
            <v>0</v>
          </cell>
          <cell r="DK1209">
            <v>0</v>
          </cell>
          <cell r="DL1209">
            <v>0</v>
          </cell>
          <cell r="DM1209">
            <v>0</v>
          </cell>
          <cell r="DN1209">
            <v>0</v>
          </cell>
          <cell r="DO1209">
            <v>0</v>
          </cell>
          <cell r="DP1209">
            <v>0</v>
          </cell>
          <cell r="DQ1209">
            <v>0</v>
          </cell>
          <cell r="DR1209">
            <v>0</v>
          </cell>
          <cell r="DS1209">
            <v>0</v>
          </cell>
          <cell r="DU1209" t="str">
            <v>MCC 0120CEM00021</v>
          </cell>
          <cell r="DV1209">
            <v>16395423.927000001</v>
          </cell>
          <cell r="DW1209">
            <v>1</v>
          </cell>
          <cell r="DX1209">
            <v>1</v>
          </cell>
          <cell r="DY1209">
            <v>16395423.927000001</v>
          </cell>
          <cell r="DZ1209">
            <v>18386545.473337766</v>
          </cell>
          <cell r="EB1209">
            <v>18386545.473337766</v>
          </cell>
          <cell r="EC1209" t="str">
            <v>Def</v>
          </cell>
          <cell r="ED1209" t="str">
            <v>Reserve Land</v>
          </cell>
        </row>
        <row r="1210">
          <cell r="D1210" t="str">
            <v>PC2133000</v>
          </cell>
          <cell r="E1210" t="str">
            <v>Parks Structures Upgrade</v>
          </cell>
          <cell r="F1210" t="str">
            <v>Auckland Council</v>
          </cell>
          <cell r="G1210" t="str">
            <v>Parks, sports and recreation</v>
          </cell>
          <cell r="H1210" t="str">
            <v>E170205</v>
          </cell>
          <cell r="I1210" t="str">
            <v>Local and sports parks - west management</v>
          </cell>
          <cell r="J1210" t="str">
            <v>Lifestyle and culture</v>
          </cell>
          <cell r="K1210" t="str">
            <v>Local parks services</v>
          </cell>
          <cell r="L1210" t="str">
            <v>Local parks</v>
          </cell>
          <cell r="M1210" t="str">
            <v>Local activities</v>
          </cell>
          <cell r="N1210" t="str">
            <v>Local parks services</v>
          </cell>
          <cell r="O1210" t="str">
            <v>Local parks</v>
          </cell>
          <cell r="P1210" t="str">
            <v>Lifestyle and culture</v>
          </cell>
          <cell r="Q1210" t="str">
            <v>Local parks services</v>
          </cell>
          <cell r="R1210" t="str">
            <v>Local parks</v>
          </cell>
          <cell r="S1210" t="str">
            <v>A1241205</v>
          </cell>
          <cell r="T1210" t="str">
            <v>A1241205</v>
          </cell>
          <cell r="U1210" t="str">
            <v>Local parks</v>
          </cell>
          <cell r="V1210" t="str">
            <v>L210</v>
          </cell>
          <cell r="W1210" t="str">
            <v>Other (Unallocated)</v>
          </cell>
          <cell r="X1210" t="str">
            <v>PL40810</v>
          </cell>
          <cell r="Y1210" t="str">
            <v>Expense</v>
          </cell>
          <cell r="Z1210">
            <v>20150701</v>
          </cell>
          <cell r="AA1210">
            <v>20160630</v>
          </cell>
          <cell r="AB1210">
            <v>2</v>
          </cell>
          <cell r="AC1210" t="str">
            <v>Discrete</v>
          </cell>
          <cell r="AD1210">
            <v>0</v>
          </cell>
          <cell r="AE1210">
            <v>0</v>
          </cell>
          <cell r="AF1210">
            <v>0.15</v>
          </cell>
          <cell r="AG1210">
            <v>0.85</v>
          </cell>
          <cell r="AH1210">
            <v>2</v>
          </cell>
          <cell r="AI1210" t="str">
            <v>Local &amp; Sports Parks</v>
          </cell>
          <cell r="AJ1210" t="str">
            <v>Structures parks</v>
          </cell>
          <cell r="AK1210">
            <v>80</v>
          </cell>
          <cell r="AM1210">
            <v>0.85</v>
          </cell>
          <cell r="AO1210">
            <v>0.15</v>
          </cell>
          <cell r="AW1210">
            <v>869200</v>
          </cell>
          <cell r="BD1210">
            <v>3.1E-2</v>
          </cell>
          <cell r="BE1210">
            <v>6.1930000000000041E-2</v>
          </cell>
          <cell r="BF1210">
            <v>9.3787900000000146E-2</v>
          </cell>
          <cell r="BG1210">
            <v>0.12878911280000027</v>
          </cell>
          <cell r="BH1210">
            <v>0.16491036440960039</v>
          </cell>
          <cell r="BI1210">
            <v>0.19869276497747879</v>
          </cell>
          <cell r="BJ1210">
            <v>0.23225616239684821</v>
          </cell>
          <cell r="BK1210">
            <v>0.27045610343115034</v>
          </cell>
          <cell r="BL1210">
            <v>0.31238115484437823</v>
          </cell>
          <cell r="BM1210">
            <v>0.35568973295424255</v>
          </cell>
          <cell r="BN1210">
            <v>0</v>
          </cell>
          <cell r="BO1210">
            <v>0</v>
          </cell>
          <cell r="BP1210">
            <v>0</v>
          </cell>
          <cell r="BQ1210">
            <v>0</v>
          </cell>
          <cell r="BR1210">
            <v>111943.49684576024</v>
          </cell>
          <cell r="BS1210">
            <v>0</v>
          </cell>
          <cell r="BT1210">
            <v>0</v>
          </cell>
          <cell r="BU1210">
            <v>0</v>
          </cell>
          <cell r="BV1210">
            <v>0</v>
          </cell>
          <cell r="BW1210">
            <v>0</v>
          </cell>
          <cell r="BX1210">
            <v>0</v>
          </cell>
          <cell r="BY1210">
            <v>0</v>
          </cell>
          <cell r="BZ1210">
            <v>0</v>
          </cell>
          <cell r="CA1210">
            <v>0</v>
          </cell>
          <cell r="CB1210">
            <v>0</v>
          </cell>
          <cell r="CC1210">
            <v>981143.49684576027</v>
          </cell>
          <cell r="CD1210">
            <v>0</v>
          </cell>
          <cell r="CE1210">
            <v>0</v>
          </cell>
          <cell r="CF1210">
            <v>0</v>
          </cell>
          <cell r="CG1210">
            <v>0</v>
          </cell>
          <cell r="CH1210">
            <v>0</v>
          </cell>
          <cell r="CI1210">
            <v>0</v>
          </cell>
          <cell r="CK1210">
            <v>0</v>
          </cell>
          <cell r="CL1210">
            <v>0</v>
          </cell>
          <cell r="CM1210">
            <v>0</v>
          </cell>
          <cell r="CN1210">
            <v>0</v>
          </cell>
          <cell r="CO1210">
            <v>0</v>
          </cell>
          <cell r="CP1210">
            <v>0</v>
          </cell>
          <cell r="CQ1210">
            <v>0</v>
          </cell>
          <cell r="CR1210">
            <v>0</v>
          </cell>
          <cell r="CS1210">
            <v>0</v>
          </cell>
          <cell r="CT1210">
            <v>0</v>
          </cell>
          <cell r="CU1210">
            <v>0</v>
          </cell>
          <cell r="CW1210">
            <v>0</v>
          </cell>
          <cell r="CX1210">
            <v>0</v>
          </cell>
          <cell r="CY1210">
            <v>0</v>
          </cell>
          <cell r="CZ1210">
            <v>0</v>
          </cell>
          <cell r="DA1210">
            <v>147171.52452686403</v>
          </cell>
          <cell r="DB1210">
            <v>0</v>
          </cell>
          <cell r="DC1210">
            <v>0</v>
          </cell>
          <cell r="DD1210">
            <v>0</v>
          </cell>
          <cell r="DE1210">
            <v>0</v>
          </cell>
          <cell r="DF1210">
            <v>0</v>
          </cell>
          <cell r="DG1210">
            <v>0</v>
          </cell>
          <cell r="DI1210">
            <v>0</v>
          </cell>
          <cell r="DJ1210">
            <v>0</v>
          </cell>
          <cell r="DK1210">
            <v>0</v>
          </cell>
          <cell r="DL1210">
            <v>0</v>
          </cell>
          <cell r="DM1210">
            <v>833971.97231889621</v>
          </cell>
          <cell r="DN1210">
            <v>0</v>
          </cell>
          <cell r="DO1210">
            <v>0</v>
          </cell>
          <cell r="DP1210">
            <v>0</v>
          </cell>
          <cell r="DQ1210">
            <v>0</v>
          </cell>
          <cell r="DR1210">
            <v>0</v>
          </cell>
          <cell r="DS1210">
            <v>0</v>
          </cell>
          <cell r="DU1210" t="str">
            <v>WCC 8AMPK-16-011</v>
          </cell>
          <cell r="DV1210">
            <v>130380</v>
          </cell>
          <cell r="DW1210">
            <v>1</v>
          </cell>
          <cell r="DX1210">
            <v>1</v>
          </cell>
          <cell r="DY1210">
            <v>869200</v>
          </cell>
          <cell r="DZ1210">
            <v>981143.49684576027</v>
          </cell>
          <cell r="EB1210">
            <v>981143.49684576027</v>
          </cell>
          <cell r="EC1210" t="str">
            <v>Def</v>
          </cell>
          <cell r="ED1210" t="str">
            <v>Local Recreational Facilities</v>
          </cell>
        </row>
        <row r="1211">
          <cell r="D1211" t="str">
            <v>PC2140000</v>
          </cell>
          <cell r="E1211" t="str">
            <v>Unallocated Partnership Funding</v>
          </cell>
          <cell r="F1211" t="str">
            <v>Auckland Council</v>
          </cell>
          <cell r="G1211" t="str">
            <v>Parks, sports and recreation</v>
          </cell>
          <cell r="H1211" t="str">
            <v>E191105</v>
          </cell>
          <cell r="I1211" t="str">
            <v>Recreation partnerships, funding and programmes management</v>
          </cell>
          <cell r="J1211" t="str">
            <v>Lifestyle and culture</v>
          </cell>
          <cell r="K1211" t="str">
            <v>Regional recreation services</v>
          </cell>
          <cell r="L1211" t="str">
            <v>Regional recreation facilities</v>
          </cell>
          <cell r="M1211" t="str">
            <v>Lifestyle and culture</v>
          </cell>
          <cell r="N1211" t="str">
            <v>Regional recreation services</v>
          </cell>
          <cell r="O1211" t="str">
            <v>Regional recreation facilities</v>
          </cell>
          <cell r="P1211" t="str">
            <v>Lifestyle and culture</v>
          </cell>
          <cell r="Q1211" t="str">
            <v>Regional recreation services</v>
          </cell>
          <cell r="R1211" t="str">
            <v>Regional recreation facilities</v>
          </cell>
          <cell r="S1211" t="str">
            <v>A1251305</v>
          </cell>
          <cell r="T1211" t="str">
            <v>A1251305</v>
          </cell>
          <cell r="U1211" t="str">
            <v>Regional aquatic, leisure and recreation facilities</v>
          </cell>
          <cell r="V1211" t="str">
            <v>L050</v>
          </cell>
          <cell r="W1211" t="str">
            <v>Regional</v>
          </cell>
          <cell r="X1211" t="str">
            <v>PL40410</v>
          </cell>
          <cell r="Y1211" t="str">
            <v>Expense</v>
          </cell>
          <cell r="Z1211">
            <v>20110701</v>
          </cell>
          <cell r="AA1211">
            <v>20220630</v>
          </cell>
          <cell r="AB1211">
            <v>1</v>
          </cell>
          <cell r="AC1211" t="str">
            <v>Programme</v>
          </cell>
          <cell r="AD1211">
            <v>0</v>
          </cell>
          <cell r="AE1211">
            <v>0</v>
          </cell>
          <cell r="AF1211">
            <v>0</v>
          </cell>
          <cell r="AG1211">
            <v>1</v>
          </cell>
          <cell r="AH1211">
            <v>6</v>
          </cell>
          <cell r="AI1211" t="str">
            <v>Recreational Facilities</v>
          </cell>
          <cell r="AJ1211" t="str">
            <v>Community rights (Capex)</v>
          </cell>
          <cell r="AK1211">
            <v>0</v>
          </cell>
          <cell r="AM1211">
            <v>1</v>
          </cell>
          <cell r="AS1211">
            <v>1946292</v>
          </cell>
          <cell r="AT1211">
            <v>1653244</v>
          </cell>
          <cell r="AU1211">
            <v>2000000</v>
          </cell>
          <cell r="AV1211">
            <v>2000000</v>
          </cell>
          <cell r="AW1211">
            <v>2000000</v>
          </cell>
          <cell r="AX1211">
            <v>2000000</v>
          </cell>
          <cell r="AY1211">
            <v>2000000</v>
          </cell>
          <cell r="AZ1211">
            <v>2000000</v>
          </cell>
          <cell r="BA1211">
            <v>2000000</v>
          </cell>
          <cell r="BB1211">
            <v>2000000</v>
          </cell>
          <cell r="BC1211">
            <v>2000000</v>
          </cell>
          <cell r="BD1211">
            <v>3.3000000000000002E-2</v>
          </cell>
          <cell r="BE1211">
            <v>6.7088999999999732E-2</v>
          </cell>
          <cell r="BF1211">
            <v>0.10230293699999971</v>
          </cell>
          <cell r="BG1211">
            <v>0.14088353979499968</v>
          </cell>
          <cell r="BH1211">
            <v>0.18195534722761963</v>
          </cell>
          <cell r="BI1211">
            <v>0.21859596299167583</v>
          </cell>
          <cell r="BJ1211">
            <v>0.25637243784441766</v>
          </cell>
          <cell r="BK1211">
            <v>0.29783272829328333</v>
          </cell>
          <cell r="BL1211">
            <v>0.3445547065118415</v>
          </cell>
          <cell r="BM1211">
            <v>0.39295867594626777</v>
          </cell>
          <cell r="BN1211">
            <v>0</v>
          </cell>
          <cell r="BO1211">
            <v>54557.052000000003</v>
          </cell>
          <cell r="BP1211">
            <v>134177.99999999948</v>
          </cell>
          <cell r="BQ1211">
            <v>204605.8739999994</v>
          </cell>
          <cell r="BR1211">
            <v>281767.07958999934</v>
          </cell>
          <cell r="BS1211">
            <v>363910.69445523928</v>
          </cell>
          <cell r="BT1211">
            <v>437191.92598335166</v>
          </cell>
          <cell r="BU1211">
            <v>512744.87568883534</v>
          </cell>
          <cell r="BV1211">
            <v>595665.45658656664</v>
          </cell>
          <cell r="BW1211">
            <v>689109.41302368301</v>
          </cell>
          <cell r="BX1211">
            <v>785917.35189253557</v>
          </cell>
          <cell r="BY1211">
            <v>1946292</v>
          </cell>
          <cell r="BZ1211">
            <v>1707801.0519999999</v>
          </cell>
          <cell r="CA1211">
            <v>2134177.9999999995</v>
          </cell>
          <cell r="CB1211">
            <v>2204605.8739999994</v>
          </cell>
          <cell r="CC1211">
            <v>2281767.0795899993</v>
          </cell>
          <cell r="CD1211">
            <v>2363910.6944552395</v>
          </cell>
          <cell r="CE1211">
            <v>2437191.9259833517</v>
          </cell>
          <cell r="CF1211">
            <v>2512744.8756888355</v>
          </cell>
          <cell r="CG1211">
            <v>2595665.4565865668</v>
          </cell>
          <cell r="CH1211">
            <v>2689109.4130236832</v>
          </cell>
          <cell r="CI1211">
            <v>2785917.3518925356</v>
          </cell>
          <cell r="CK1211">
            <v>0</v>
          </cell>
          <cell r="CL1211">
            <v>0</v>
          </cell>
          <cell r="CM1211">
            <v>0</v>
          </cell>
          <cell r="CN1211">
            <v>0</v>
          </cell>
          <cell r="CO1211">
            <v>0</v>
          </cell>
          <cell r="CP1211">
            <v>0</v>
          </cell>
          <cell r="CQ1211">
            <v>0</v>
          </cell>
          <cell r="CR1211">
            <v>0</v>
          </cell>
          <cell r="CS1211">
            <v>0</v>
          </cell>
          <cell r="CT1211">
            <v>0</v>
          </cell>
          <cell r="CU1211">
            <v>0</v>
          </cell>
          <cell r="CW1211">
            <v>0</v>
          </cell>
          <cell r="CX1211">
            <v>0</v>
          </cell>
          <cell r="CY1211">
            <v>0</v>
          </cell>
          <cell r="CZ1211">
            <v>0</v>
          </cell>
          <cell r="DA1211">
            <v>0</v>
          </cell>
          <cell r="DB1211">
            <v>0</v>
          </cell>
          <cell r="DC1211">
            <v>0</v>
          </cell>
          <cell r="DD1211">
            <v>0</v>
          </cell>
          <cell r="DE1211">
            <v>0</v>
          </cell>
          <cell r="DF1211">
            <v>0</v>
          </cell>
          <cell r="DG1211">
            <v>0</v>
          </cell>
          <cell r="DI1211">
            <v>1946292</v>
          </cell>
          <cell r="DJ1211">
            <v>1707801.0519999999</v>
          </cell>
          <cell r="DK1211">
            <v>2134177.9999999995</v>
          </cell>
          <cell r="DL1211">
            <v>2204605.8739999994</v>
          </cell>
          <cell r="DM1211">
            <v>2281767.0795899993</v>
          </cell>
          <cell r="DN1211">
            <v>2363910.6944552395</v>
          </cell>
          <cell r="DO1211">
            <v>2437191.9259833517</v>
          </cell>
          <cell r="DP1211">
            <v>2512744.8756888355</v>
          </cell>
          <cell r="DQ1211">
            <v>2595665.4565865668</v>
          </cell>
          <cell r="DR1211">
            <v>2689109.4130236832</v>
          </cell>
          <cell r="DS1211">
            <v>2785917.3518925356</v>
          </cell>
          <cell r="DU1211" t="str">
            <v>ACC 842/600005</v>
          </cell>
          <cell r="DV1211">
            <v>0</v>
          </cell>
          <cell r="DW1211">
            <v>0</v>
          </cell>
          <cell r="DX1211">
            <v>1</v>
          </cell>
          <cell r="DY1211">
            <v>19653244</v>
          </cell>
          <cell r="DZ1211">
            <v>23712891.723220211</v>
          </cell>
          <cell r="EB1211">
            <v>23712891.723220211</v>
          </cell>
          <cell r="EC1211" t="str">
            <v>Def</v>
          </cell>
          <cell r="ED1211" t="str">
            <v>Regional Recreational Facilities</v>
          </cell>
        </row>
        <row r="1212">
          <cell r="D1212" t="str">
            <v>PC2140001</v>
          </cell>
          <cell r="E1212" t="str">
            <v>Leisure Facility Partnership</v>
          </cell>
          <cell r="F1212" t="str">
            <v>Auckland Council</v>
          </cell>
          <cell r="G1212" t="str">
            <v>Parks, sports and recreation</v>
          </cell>
          <cell r="H1212" t="str">
            <v>E191105</v>
          </cell>
          <cell r="I1212" t="str">
            <v>Recreation partnerships, funding and programmes management</v>
          </cell>
          <cell r="J1212" t="str">
            <v>Lifestyle and culture</v>
          </cell>
          <cell r="K1212" t="str">
            <v>Regional recreation services</v>
          </cell>
          <cell r="L1212" t="str">
            <v>Regional recreation facilities</v>
          </cell>
          <cell r="M1212" t="str">
            <v>Lifestyle and culture</v>
          </cell>
          <cell r="N1212" t="str">
            <v>Regional recreation services</v>
          </cell>
          <cell r="O1212" t="str">
            <v>Regional recreation facilities</v>
          </cell>
          <cell r="P1212" t="str">
            <v>Lifestyle and culture</v>
          </cell>
          <cell r="Q1212" t="str">
            <v>Regional recreation services</v>
          </cell>
          <cell r="R1212" t="str">
            <v>Regional recreation facilities</v>
          </cell>
          <cell r="S1212" t="str">
            <v>A1251305</v>
          </cell>
          <cell r="T1212" t="str">
            <v>A1251305</v>
          </cell>
          <cell r="U1212" t="str">
            <v>Regional aquatic, leisure and recreation facilities</v>
          </cell>
          <cell r="V1212" t="str">
            <v>L050</v>
          </cell>
          <cell r="W1212" t="str">
            <v>Regional</v>
          </cell>
          <cell r="X1212" t="str">
            <v>PL40410</v>
          </cell>
          <cell r="Y1212" t="str">
            <v>Expense</v>
          </cell>
          <cell r="Z1212">
            <v>20080701</v>
          </cell>
          <cell r="AA1212">
            <v>20150630</v>
          </cell>
          <cell r="AB1212">
            <v>1</v>
          </cell>
          <cell r="AC1212" t="str">
            <v>Programme</v>
          </cell>
          <cell r="AD1212">
            <v>0</v>
          </cell>
          <cell r="AE1212">
            <v>0</v>
          </cell>
          <cell r="AF1212">
            <v>0</v>
          </cell>
          <cell r="AG1212">
            <v>1</v>
          </cell>
          <cell r="AH1212">
            <v>6</v>
          </cell>
          <cell r="AI1212" t="str">
            <v>Recreational Facilities</v>
          </cell>
          <cell r="AJ1212" t="str">
            <v>Community rights (Capex)</v>
          </cell>
          <cell r="AK1212">
            <v>0</v>
          </cell>
          <cell r="AM1212">
            <v>1</v>
          </cell>
          <cell r="AS1212">
            <v>8442</v>
          </cell>
          <cell r="AT1212">
            <v>500000</v>
          </cell>
          <cell r="AV1212">
            <v>500000</v>
          </cell>
          <cell r="BD1212">
            <v>3.3000000000000002E-2</v>
          </cell>
          <cell r="BE1212">
            <v>6.7088999999999732E-2</v>
          </cell>
          <cell r="BF1212">
            <v>0.10230293699999971</v>
          </cell>
          <cell r="BG1212">
            <v>0.14088353979499968</v>
          </cell>
          <cell r="BH1212">
            <v>0.18195534722761963</v>
          </cell>
          <cell r="BI1212">
            <v>0.21859596299167583</v>
          </cell>
          <cell r="BJ1212">
            <v>0.25637243784441766</v>
          </cell>
          <cell r="BK1212">
            <v>0.29783272829328333</v>
          </cell>
          <cell r="BL1212">
            <v>0.3445547065118415</v>
          </cell>
          <cell r="BM1212">
            <v>0.39295867594626777</v>
          </cell>
          <cell r="BN1212">
            <v>0</v>
          </cell>
          <cell r="BO1212">
            <v>16500</v>
          </cell>
          <cell r="BP1212">
            <v>0</v>
          </cell>
          <cell r="BQ1212">
            <v>51151.46849999985</v>
          </cell>
          <cell r="BR1212">
            <v>0</v>
          </cell>
          <cell r="BS1212">
            <v>0</v>
          </cell>
          <cell r="BT1212">
            <v>0</v>
          </cell>
          <cell r="BU1212">
            <v>0</v>
          </cell>
          <cell r="BV1212">
            <v>0</v>
          </cell>
          <cell r="BW1212">
            <v>0</v>
          </cell>
          <cell r="BX1212">
            <v>0</v>
          </cell>
          <cell r="BY1212">
            <v>8442</v>
          </cell>
          <cell r="BZ1212">
            <v>516500</v>
          </cell>
          <cell r="CA1212">
            <v>0</v>
          </cell>
          <cell r="CB1212">
            <v>551151.46849999984</v>
          </cell>
          <cell r="CC1212">
            <v>0</v>
          </cell>
          <cell r="CD1212">
            <v>0</v>
          </cell>
          <cell r="CE1212">
            <v>0</v>
          </cell>
          <cell r="CF1212">
            <v>0</v>
          </cell>
          <cell r="CG1212">
            <v>0</v>
          </cell>
          <cell r="CH1212">
            <v>0</v>
          </cell>
          <cell r="CI1212">
            <v>0</v>
          </cell>
          <cell r="CK1212">
            <v>0</v>
          </cell>
          <cell r="CL1212">
            <v>0</v>
          </cell>
          <cell r="CM1212">
            <v>0</v>
          </cell>
          <cell r="CN1212">
            <v>0</v>
          </cell>
          <cell r="CO1212">
            <v>0</v>
          </cell>
          <cell r="CP1212">
            <v>0</v>
          </cell>
          <cell r="CQ1212">
            <v>0</v>
          </cell>
          <cell r="CR1212">
            <v>0</v>
          </cell>
          <cell r="CS1212">
            <v>0</v>
          </cell>
          <cell r="CT1212">
            <v>0</v>
          </cell>
          <cell r="CU1212">
            <v>0</v>
          </cell>
          <cell r="CW1212">
            <v>0</v>
          </cell>
          <cell r="CX1212">
            <v>0</v>
          </cell>
          <cell r="CY1212">
            <v>0</v>
          </cell>
          <cell r="CZ1212">
            <v>0</v>
          </cell>
          <cell r="DA1212">
            <v>0</v>
          </cell>
          <cell r="DB1212">
            <v>0</v>
          </cell>
          <cell r="DC1212">
            <v>0</v>
          </cell>
          <cell r="DD1212">
            <v>0</v>
          </cell>
          <cell r="DE1212">
            <v>0</v>
          </cell>
          <cell r="DF1212">
            <v>0</v>
          </cell>
          <cell r="DG1212">
            <v>0</v>
          </cell>
          <cell r="DI1212">
            <v>8442</v>
          </cell>
          <cell r="DJ1212">
            <v>516500</v>
          </cell>
          <cell r="DK1212">
            <v>0</v>
          </cell>
          <cell r="DL1212">
            <v>551151.46849999984</v>
          </cell>
          <cell r="DM1212">
            <v>0</v>
          </cell>
          <cell r="DN1212">
            <v>0</v>
          </cell>
          <cell r="DO1212">
            <v>0</v>
          </cell>
          <cell r="DP1212">
            <v>0</v>
          </cell>
          <cell r="DQ1212">
            <v>0</v>
          </cell>
          <cell r="DR1212">
            <v>0</v>
          </cell>
          <cell r="DS1212">
            <v>0</v>
          </cell>
          <cell r="DU1212" t="str">
            <v>WCC 8PLLE-09-009</v>
          </cell>
          <cell r="DV1212">
            <v>0</v>
          </cell>
          <cell r="DW1212">
            <v>0</v>
          </cell>
          <cell r="DX1212">
            <v>1</v>
          </cell>
          <cell r="DY1212">
            <v>1000000</v>
          </cell>
          <cell r="DZ1212">
            <v>1067651.4685</v>
          </cell>
          <cell r="EB1212">
            <v>1067651.4685</v>
          </cell>
          <cell r="EC1212" t="str">
            <v>Def</v>
          </cell>
          <cell r="ED1212" t="str">
            <v>Regional Recreational Facilities</v>
          </cell>
        </row>
        <row r="1213">
          <cell r="D1213" t="str">
            <v>PC2140002</v>
          </cell>
          <cell r="E1213" t="str">
            <v>Leisure Facility Partnerships</v>
          </cell>
          <cell r="F1213" t="str">
            <v>Auckland Council</v>
          </cell>
          <cell r="G1213" t="str">
            <v>Parks, sports and recreation</v>
          </cell>
          <cell r="H1213" t="str">
            <v>E170205</v>
          </cell>
          <cell r="I1213" t="str">
            <v>Local and sports parks - west management</v>
          </cell>
          <cell r="J1213" t="str">
            <v>Lifestyle and culture</v>
          </cell>
          <cell r="K1213" t="str">
            <v>Regional recreation services</v>
          </cell>
          <cell r="L1213" t="str">
            <v>Regional recreation facilities</v>
          </cell>
          <cell r="M1213" t="str">
            <v>Lifestyle and culture</v>
          </cell>
          <cell r="N1213" t="str">
            <v>Regional recreation services</v>
          </cell>
          <cell r="O1213" t="str">
            <v>Regional recreation facilities</v>
          </cell>
          <cell r="P1213" t="str">
            <v>Lifestyle and culture</v>
          </cell>
          <cell r="Q1213" t="str">
            <v>Regional recreation services</v>
          </cell>
          <cell r="R1213" t="str">
            <v>Regional recreation facilities</v>
          </cell>
          <cell r="S1213" t="str">
            <v>A1251305</v>
          </cell>
          <cell r="T1213" t="str">
            <v>A1251305</v>
          </cell>
          <cell r="U1213" t="str">
            <v>Regional aquatic, leisure and recreation facilities</v>
          </cell>
          <cell r="V1213" t="str">
            <v>L050</v>
          </cell>
          <cell r="W1213" t="str">
            <v>Regional</v>
          </cell>
          <cell r="X1213" t="str">
            <v>FY12 - Only</v>
          </cell>
          <cell r="Y1213" t="str">
            <v>Expense</v>
          </cell>
          <cell r="Z1213">
            <v>20110701</v>
          </cell>
          <cell r="AA1213">
            <v>20120630</v>
          </cell>
          <cell r="AB1213">
            <v>2</v>
          </cell>
          <cell r="AC1213" t="str">
            <v>Discrete</v>
          </cell>
          <cell r="AD1213">
            <v>0</v>
          </cell>
          <cell r="AE1213">
            <v>0</v>
          </cell>
          <cell r="AF1213">
            <v>0</v>
          </cell>
          <cell r="AG1213">
            <v>1</v>
          </cell>
          <cell r="AH1213">
            <v>6</v>
          </cell>
          <cell r="AI1213" t="str">
            <v>Recreational Facilities</v>
          </cell>
          <cell r="AJ1213" t="str">
            <v>Community rights (Capex)</v>
          </cell>
          <cell r="AK1213">
            <v>0</v>
          </cell>
          <cell r="AP1213">
            <v>1</v>
          </cell>
          <cell r="AS1213">
            <v>42053</v>
          </cell>
          <cell r="BD1213">
            <v>3.3000000000000002E-2</v>
          </cell>
          <cell r="BE1213">
            <v>6.7088999999999732E-2</v>
          </cell>
          <cell r="BF1213">
            <v>0.10230293699999971</v>
          </cell>
          <cell r="BG1213">
            <v>0.14088353979499968</v>
          </cell>
          <cell r="BH1213">
            <v>0.18195534722761963</v>
          </cell>
          <cell r="BI1213">
            <v>0.21859596299167583</v>
          </cell>
          <cell r="BJ1213">
            <v>0.25637243784441766</v>
          </cell>
          <cell r="BK1213">
            <v>0.29783272829328333</v>
          </cell>
          <cell r="BL1213">
            <v>0.3445547065118415</v>
          </cell>
          <cell r="BM1213">
            <v>0.39295867594626777</v>
          </cell>
          <cell r="BN1213">
            <v>0</v>
          </cell>
          <cell r="BO1213">
            <v>0</v>
          </cell>
          <cell r="BP1213">
            <v>0</v>
          </cell>
          <cell r="BQ1213">
            <v>0</v>
          </cell>
          <cell r="BR1213">
            <v>0</v>
          </cell>
          <cell r="BS1213">
            <v>0</v>
          </cell>
          <cell r="BT1213">
            <v>0</v>
          </cell>
          <cell r="BU1213">
            <v>0</v>
          </cell>
          <cell r="BV1213">
            <v>0</v>
          </cell>
          <cell r="BW1213">
            <v>0</v>
          </cell>
          <cell r="BX1213">
            <v>0</v>
          </cell>
          <cell r="BY1213">
            <v>42053</v>
          </cell>
          <cell r="BZ1213">
            <v>0</v>
          </cell>
          <cell r="CA1213">
            <v>0</v>
          </cell>
          <cell r="CB1213">
            <v>0</v>
          </cell>
          <cell r="CC1213">
            <v>0</v>
          </cell>
          <cell r="CD1213">
            <v>0</v>
          </cell>
          <cell r="CE1213">
            <v>0</v>
          </cell>
          <cell r="CF1213">
            <v>0</v>
          </cell>
          <cell r="CG1213">
            <v>0</v>
          </cell>
          <cell r="CH1213">
            <v>0</v>
          </cell>
          <cell r="CI1213">
            <v>0</v>
          </cell>
          <cell r="CK1213">
            <v>0</v>
          </cell>
          <cell r="CL1213">
            <v>0</v>
          </cell>
          <cell r="CM1213">
            <v>0</v>
          </cell>
          <cell r="CN1213">
            <v>0</v>
          </cell>
          <cell r="CO1213">
            <v>0</v>
          </cell>
          <cell r="CP1213">
            <v>0</v>
          </cell>
          <cell r="CQ1213">
            <v>0</v>
          </cell>
          <cell r="CR1213">
            <v>0</v>
          </cell>
          <cell r="CS1213">
            <v>0</v>
          </cell>
          <cell r="CT1213">
            <v>0</v>
          </cell>
          <cell r="CU1213">
            <v>0</v>
          </cell>
          <cell r="CW1213">
            <v>0</v>
          </cell>
          <cell r="CX1213">
            <v>0</v>
          </cell>
          <cell r="CY1213">
            <v>0</v>
          </cell>
          <cell r="CZ1213">
            <v>0</v>
          </cell>
          <cell r="DA1213">
            <v>0</v>
          </cell>
          <cell r="DB1213">
            <v>0</v>
          </cell>
          <cell r="DC1213">
            <v>0</v>
          </cell>
          <cell r="DD1213">
            <v>0</v>
          </cell>
          <cell r="DE1213">
            <v>0</v>
          </cell>
          <cell r="DF1213">
            <v>0</v>
          </cell>
          <cell r="DG1213">
            <v>0</v>
          </cell>
          <cell r="DI1213">
            <v>42053</v>
          </cell>
          <cell r="DJ1213">
            <v>0</v>
          </cell>
          <cell r="DK1213">
            <v>0</v>
          </cell>
          <cell r="DL1213">
            <v>0</v>
          </cell>
          <cell r="DM1213">
            <v>0</v>
          </cell>
          <cell r="DN1213">
            <v>0</v>
          </cell>
          <cell r="DO1213">
            <v>0</v>
          </cell>
          <cell r="DP1213">
            <v>0</v>
          </cell>
          <cell r="DQ1213">
            <v>0</v>
          </cell>
          <cell r="DR1213">
            <v>0</v>
          </cell>
          <cell r="DS1213">
            <v>0</v>
          </cell>
          <cell r="DU1213" t="str">
            <v>WCC 8PLLE-09-009</v>
          </cell>
          <cell r="DV1213">
            <v>0</v>
          </cell>
          <cell r="DW1213">
            <v>0</v>
          </cell>
          <cell r="DX1213">
            <v>1</v>
          </cell>
          <cell r="DY1213">
            <v>0</v>
          </cell>
          <cell r="DZ1213">
            <v>0</v>
          </cell>
          <cell r="EB1213">
            <v>0</v>
          </cell>
          <cell r="EC1213" t="str">
            <v>Def</v>
          </cell>
          <cell r="ED1213" t="str">
            <v>Regional Recreational Facilities</v>
          </cell>
        </row>
        <row r="1214">
          <cell r="D1214" t="str">
            <v>PC2140100</v>
          </cell>
          <cell r="E1214" t="str">
            <v>Aquatic Facilities Renewals</v>
          </cell>
          <cell r="F1214" t="str">
            <v>Auckland Council</v>
          </cell>
          <cell r="G1214" t="str">
            <v>Parks, sports and recreation</v>
          </cell>
          <cell r="H1214" t="str">
            <v>E190205</v>
          </cell>
          <cell r="I1214" t="str">
            <v>Recreation facilities management</v>
          </cell>
          <cell r="J1214" t="str">
            <v>Lifestyle and culture</v>
          </cell>
          <cell r="K1214" t="str">
            <v>Local recreation services</v>
          </cell>
          <cell r="L1214" t="str">
            <v>Local recreation initiatives and facilities</v>
          </cell>
          <cell r="M1214" t="str">
            <v>Local activities</v>
          </cell>
          <cell r="N1214" t="str">
            <v>Local recreation services</v>
          </cell>
          <cell r="O1214" t="str">
            <v>Local recreation initiatives and facilities</v>
          </cell>
          <cell r="P1214" t="str">
            <v>Lifestyle and culture</v>
          </cell>
          <cell r="Q1214" t="str">
            <v>Local recreation services</v>
          </cell>
          <cell r="R1214" t="str">
            <v>Local recreation initiatives and facilities</v>
          </cell>
          <cell r="S1214" t="str">
            <v>A1251405</v>
          </cell>
          <cell r="T1214" t="str">
            <v>A1251405</v>
          </cell>
          <cell r="U1214" t="str">
            <v>Local aquatic, leisure and recreation facilities</v>
          </cell>
          <cell r="V1214" t="str">
            <v>L150</v>
          </cell>
          <cell r="W1214" t="str">
            <v>Maungakiekie-Tamaki</v>
          </cell>
          <cell r="X1214" t="str">
            <v>PL40810</v>
          </cell>
          <cell r="Y1214" t="str">
            <v>Expense</v>
          </cell>
          <cell r="Z1214">
            <v>20120701</v>
          </cell>
          <cell r="AA1214">
            <v>20130630</v>
          </cell>
          <cell r="AB1214">
            <v>1</v>
          </cell>
          <cell r="AC1214" t="str">
            <v>Programme</v>
          </cell>
          <cell r="AD1214">
            <v>0</v>
          </cell>
          <cell r="AE1214">
            <v>0</v>
          </cell>
          <cell r="AF1214">
            <v>0</v>
          </cell>
          <cell r="AG1214">
            <v>1</v>
          </cell>
          <cell r="AH1214">
            <v>6</v>
          </cell>
          <cell r="AI1214" t="str">
            <v>Recreational Facilities</v>
          </cell>
          <cell r="AJ1214" t="str">
            <v>Buildings (Capex)</v>
          </cell>
          <cell r="AK1214">
            <v>50</v>
          </cell>
          <cell r="AM1214">
            <v>1</v>
          </cell>
          <cell r="AT1214">
            <v>80000</v>
          </cell>
          <cell r="BD1214">
            <v>3.1E-2</v>
          </cell>
          <cell r="BE1214">
            <v>6.1930000000000041E-2</v>
          </cell>
          <cell r="BF1214">
            <v>9.3787900000000146E-2</v>
          </cell>
          <cell r="BG1214">
            <v>0.12878911280000027</v>
          </cell>
          <cell r="BH1214">
            <v>0.16491036440960039</v>
          </cell>
          <cell r="BI1214">
            <v>0.19869276497747879</v>
          </cell>
          <cell r="BJ1214">
            <v>0.23225616239684821</v>
          </cell>
          <cell r="BK1214">
            <v>0.27045610343115034</v>
          </cell>
          <cell r="BL1214">
            <v>0.31238115484437823</v>
          </cell>
          <cell r="BM1214">
            <v>0.35568973295424255</v>
          </cell>
          <cell r="BN1214">
            <v>0</v>
          </cell>
          <cell r="BO1214">
            <v>2480</v>
          </cell>
          <cell r="BP1214">
            <v>0</v>
          </cell>
          <cell r="BQ1214">
            <v>0</v>
          </cell>
          <cell r="BR1214">
            <v>0</v>
          </cell>
          <cell r="BS1214">
            <v>0</v>
          </cell>
          <cell r="BT1214">
            <v>0</v>
          </cell>
          <cell r="BU1214">
            <v>0</v>
          </cell>
          <cell r="BV1214">
            <v>0</v>
          </cell>
          <cell r="BW1214">
            <v>0</v>
          </cell>
          <cell r="BX1214">
            <v>0</v>
          </cell>
          <cell r="BY1214">
            <v>0</v>
          </cell>
          <cell r="BZ1214">
            <v>82480</v>
          </cell>
          <cell r="CA1214">
            <v>0</v>
          </cell>
          <cell r="CB1214">
            <v>0</v>
          </cell>
          <cell r="CC1214">
            <v>0</v>
          </cell>
          <cell r="CD1214">
            <v>0</v>
          </cell>
          <cell r="CE1214">
            <v>0</v>
          </cell>
          <cell r="CF1214">
            <v>0</v>
          </cell>
          <cell r="CG1214">
            <v>0</v>
          </cell>
          <cell r="CH1214">
            <v>0</v>
          </cell>
          <cell r="CI1214">
            <v>0</v>
          </cell>
          <cell r="CK1214">
            <v>0</v>
          </cell>
          <cell r="CL1214">
            <v>0</v>
          </cell>
          <cell r="CM1214">
            <v>0</v>
          </cell>
          <cell r="CN1214">
            <v>0</v>
          </cell>
          <cell r="CO1214">
            <v>0</v>
          </cell>
          <cell r="CP1214">
            <v>0</v>
          </cell>
          <cell r="CQ1214">
            <v>0</v>
          </cell>
          <cell r="CR1214">
            <v>0</v>
          </cell>
          <cell r="CS1214">
            <v>0</v>
          </cell>
          <cell r="CT1214">
            <v>0</v>
          </cell>
          <cell r="CU1214">
            <v>0</v>
          </cell>
          <cell r="CW1214">
            <v>0</v>
          </cell>
          <cell r="CX1214">
            <v>0</v>
          </cell>
          <cell r="CY1214">
            <v>0</v>
          </cell>
          <cell r="CZ1214">
            <v>0</v>
          </cell>
          <cell r="DA1214">
            <v>0</v>
          </cell>
          <cell r="DB1214">
            <v>0</v>
          </cell>
          <cell r="DC1214">
            <v>0</v>
          </cell>
          <cell r="DD1214">
            <v>0</v>
          </cell>
          <cell r="DE1214">
            <v>0</v>
          </cell>
          <cell r="DF1214">
            <v>0</v>
          </cell>
          <cell r="DG1214">
            <v>0</v>
          </cell>
          <cell r="DI1214">
            <v>0</v>
          </cell>
          <cell r="DJ1214">
            <v>82480</v>
          </cell>
          <cell r="DK1214">
            <v>0</v>
          </cell>
          <cell r="DL1214">
            <v>0</v>
          </cell>
          <cell r="DM1214">
            <v>0</v>
          </cell>
          <cell r="DN1214">
            <v>0</v>
          </cell>
          <cell r="DO1214">
            <v>0</v>
          </cell>
          <cell r="DP1214">
            <v>0</v>
          </cell>
          <cell r="DQ1214">
            <v>0</v>
          </cell>
          <cell r="DR1214">
            <v>0</v>
          </cell>
          <cell r="DS1214">
            <v>0</v>
          </cell>
          <cell r="DU1214" t="str">
            <v>ACC 862/425110</v>
          </cell>
          <cell r="DV1214">
            <v>0</v>
          </cell>
          <cell r="DW1214">
            <v>0</v>
          </cell>
          <cell r="DX1214">
            <v>4</v>
          </cell>
          <cell r="DY1214">
            <v>80000</v>
          </cell>
          <cell r="DZ1214">
            <v>82480</v>
          </cell>
          <cell r="EB1214">
            <v>82480</v>
          </cell>
          <cell r="EC1214" t="str">
            <v>Def</v>
          </cell>
          <cell r="ED1214" t="str">
            <v>Local Recreational Facilities</v>
          </cell>
        </row>
        <row r="1215">
          <cell r="D1215" t="str">
            <v>PC2140100</v>
          </cell>
          <cell r="E1215" t="str">
            <v>Aquatic Facilities Renewals</v>
          </cell>
          <cell r="F1215" t="str">
            <v>Auckland Council</v>
          </cell>
          <cell r="G1215" t="str">
            <v>Parks, sports and recreation</v>
          </cell>
          <cell r="H1215" t="str">
            <v>E190205</v>
          </cell>
          <cell r="I1215" t="str">
            <v>Recreation facilities management</v>
          </cell>
          <cell r="J1215" t="str">
            <v>Lifestyle and culture</v>
          </cell>
          <cell r="K1215" t="str">
            <v>Local recreation services</v>
          </cell>
          <cell r="L1215" t="str">
            <v>Local recreation initiatives and facilities</v>
          </cell>
          <cell r="M1215" t="str">
            <v>Local activities</v>
          </cell>
          <cell r="N1215" t="str">
            <v>Local recreation services</v>
          </cell>
          <cell r="O1215" t="str">
            <v>Local recreation initiatives and facilities</v>
          </cell>
          <cell r="P1215" t="str">
            <v>Lifestyle and culture</v>
          </cell>
          <cell r="Q1215" t="str">
            <v>Local recreation services</v>
          </cell>
          <cell r="R1215" t="str">
            <v>Local recreation initiatives and facilities</v>
          </cell>
          <cell r="S1215" t="str">
            <v>A1251405</v>
          </cell>
          <cell r="T1215" t="str">
            <v>A1251405</v>
          </cell>
          <cell r="U1215" t="str">
            <v>Local aquatic, leisure and recreation facilities</v>
          </cell>
          <cell r="V1215" t="str">
            <v>L170</v>
          </cell>
          <cell r="W1215" t="str">
            <v>Puketapapa</v>
          </cell>
          <cell r="X1215" t="str">
            <v>PL40810</v>
          </cell>
          <cell r="Y1215" t="str">
            <v>Expense</v>
          </cell>
          <cell r="Z1215">
            <v>20120701</v>
          </cell>
          <cell r="AA1215">
            <v>20130630</v>
          </cell>
          <cell r="AB1215">
            <v>1</v>
          </cell>
          <cell r="AC1215" t="str">
            <v>Programme</v>
          </cell>
          <cell r="AD1215">
            <v>0</v>
          </cell>
          <cell r="AE1215">
            <v>0</v>
          </cell>
          <cell r="AF1215">
            <v>0</v>
          </cell>
          <cell r="AG1215">
            <v>1</v>
          </cell>
          <cell r="AH1215">
            <v>6</v>
          </cell>
          <cell r="AI1215" t="str">
            <v>Recreational Facilities</v>
          </cell>
          <cell r="AJ1215" t="str">
            <v>Buildings (Capex)</v>
          </cell>
          <cell r="AK1215">
            <v>50</v>
          </cell>
          <cell r="AM1215">
            <v>1</v>
          </cell>
          <cell r="AT1215">
            <v>250000</v>
          </cell>
          <cell r="BD1215">
            <v>3.1E-2</v>
          </cell>
          <cell r="BE1215">
            <v>6.1930000000000041E-2</v>
          </cell>
          <cell r="BF1215">
            <v>9.3787900000000146E-2</v>
          </cell>
          <cell r="BG1215">
            <v>0.12878911280000027</v>
          </cell>
          <cell r="BH1215">
            <v>0.16491036440960039</v>
          </cell>
          <cell r="BI1215">
            <v>0.19869276497747879</v>
          </cell>
          <cell r="BJ1215">
            <v>0.23225616239684821</v>
          </cell>
          <cell r="BK1215">
            <v>0.27045610343115034</v>
          </cell>
          <cell r="BL1215">
            <v>0.31238115484437823</v>
          </cell>
          <cell r="BM1215">
            <v>0.35568973295424255</v>
          </cell>
          <cell r="BN1215">
            <v>0</v>
          </cell>
          <cell r="BO1215">
            <v>7750</v>
          </cell>
          <cell r="BP1215">
            <v>0</v>
          </cell>
          <cell r="BQ1215">
            <v>0</v>
          </cell>
          <cell r="BR1215">
            <v>0</v>
          </cell>
          <cell r="BS1215">
            <v>0</v>
          </cell>
          <cell r="BT1215">
            <v>0</v>
          </cell>
          <cell r="BU1215">
            <v>0</v>
          </cell>
          <cell r="BV1215">
            <v>0</v>
          </cell>
          <cell r="BW1215">
            <v>0</v>
          </cell>
          <cell r="BX1215">
            <v>0</v>
          </cell>
          <cell r="BY1215">
            <v>0</v>
          </cell>
          <cell r="BZ1215">
            <v>257750</v>
          </cell>
          <cell r="CA1215">
            <v>0</v>
          </cell>
          <cell r="CB1215">
            <v>0</v>
          </cell>
          <cell r="CC1215">
            <v>0</v>
          </cell>
          <cell r="CD1215">
            <v>0</v>
          </cell>
          <cell r="CE1215">
            <v>0</v>
          </cell>
          <cell r="CF1215">
            <v>0</v>
          </cell>
          <cell r="CG1215">
            <v>0</v>
          </cell>
          <cell r="CH1215">
            <v>0</v>
          </cell>
          <cell r="CI1215">
            <v>0</v>
          </cell>
          <cell r="CK1215">
            <v>0</v>
          </cell>
          <cell r="CL1215">
            <v>0</v>
          </cell>
          <cell r="CM1215">
            <v>0</v>
          </cell>
          <cell r="CN1215">
            <v>0</v>
          </cell>
          <cell r="CO1215">
            <v>0</v>
          </cell>
          <cell r="CP1215">
            <v>0</v>
          </cell>
          <cell r="CQ1215">
            <v>0</v>
          </cell>
          <cell r="CR1215">
            <v>0</v>
          </cell>
          <cell r="CS1215">
            <v>0</v>
          </cell>
          <cell r="CT1215">
            <v>0</v>
          </cell>
          <cell r="CU1215">
            <v>0</v>
          </cell>
          <cell r="CW1215">
            <v>0</v>
          </cell>
          <cell r="CX1215">
            <v>0</v>
          </cell>
          <cell r="CY1215">
            <v>0</v>
          </cell>
          <cell r="CZ1215">
            <v>0</v>
          </cell>
          <cell r="DA1215">
            <v>0</v>
          </cell>
          <cell r="DB1215">
            <v>0</v>
          </cell>
          <cell r="DC1215">
            <v>0</v>
          </cell>
          <cell r="DD1215">
            <v>0</v>
          </cell>
          <cell r="DE1215">
            <v>0</v>
          </cell>
          <cell r="DF1215">
            <v>0</v>
          </cell>
          <cell r="DG1215">
            <v>0</v>
          </cell>
          <cell r="DI1215">
            <v>0</v>
          </cell>
          <cell r="DJ1215">
            <v>257750</v>
          </cell>
          <cell r="DK1215">
            <v>0</v>
          </cell>
          <cell r="DL1215">
            <v>0</v>
          </cell>
          <cell r="DM1215">
            <v>0</v>
          </cell>
          <cell r="DN1215">
            <v>0</v>
          </cell>
          <cell r="DO1215">
            <v>0</v>
          </cell>
          <cell r="DP1215">
            <v>0</v>
          </cell>
          <cell r="DQ1215">
            <v>0</v>
          </cell>
          <cell r="DR1215">
            <v>0</v>
          </cell>
          <cell r="DS1215">
            <v>0</v>
          </cell>
          <cell r="DU1215" t="str">
            <v>ACC 862/425110</v>
          </cell>
          <cell r="DV1215">
            <v>0</v>
          </cell>
          <cell r="DW1215">
            <v>0</v>
          </cell>
          <cell r="DX1215">
            <v>4</v>
          </cell>
          <cell r="DY1215">
            <v>250000</v>
          </cell>
          <cell r="DZ1215">
            <v>257750</v>
          </cell>
          <cell r="EB1215">
            <v>257750</v>
          </cell>
          <cell r="EC1215" t="str">
            <v>Def</v>
          </cell>
          <cell r="ED1215" t="str">
            <v>Local Recreational Facilities</v>
          </cell>
        </row>
        <row r="1216">
          <cell r="D1216" t="str">
            <v>PC2140100</v>
          </cell>
          <cell r="E1216" t="str">
            <v>Aquatic Facilities Renewals</v>
          </cell>
          <cell r="F1216" t="str">
            <v>Auckland Council</v>
          </cell>
          <cell r="G1216" t="str">
            <v>Parks, sports and recreation</v>
          </cell>
          <cell r="H1216" t="str">
            <v>E190205</v>
          </cell>
          <cell r="I1216" t="str">
            <v>Recreation facilities management</v>
          </cell>
          <cell r="J1216" t="str">
            <v>Lifestyle and culture</v>
          </cell>
          <cell r="K1216" t="str">
            <v>Local recreation services</v>
          </cell>
          <cell r="L1216" t="str">
            <v>Local recreation initiatives and facilities</v>
          </cell>
          <cell r="M1216" t="str">
            <v>Local activities</v>
          </cell>
          <cell r="N1216" t="str">
            <v>Local recreation services</v>
          </cell>
          <cell r="O1216" t="str">
            <v>Local recreation initiatives and facilities</v>
          </cell>
          <cell r="P1216" t="str">
            <v>Lifestyle and culture</v>
          </cell>
          <cell r="Q1216" t="str">
            <v>Local recreation services</v>
          </cell>
          <cell r="R1216" t="str">
            <v>Local recreation initiatives and facilities</v>
          </cell>
          <cell r="S1216" t="str">
            <v>A1251405</v>
          </cell>
          <cell r="T1216" t="str">
            <v>A1251405</v>
          </cell>
          <cell r="U1216" t="str">
            <v>Local aquatic, leisure and recreation facilities</v>
          </cell>
          <cell r="V1216" t="str">
            <v>L195</v>
          </cell>
          <cell r="W1216" t="str">
            <v>Waitemata</v>
          </cell>
          <cell r="X1216" t="str">
            <v>PL40810</v>
          </cell>
          <cell r="Y1216" t="str">
            <v>Expense</v>
          </cell>
          <cell r="Z1216">
            <v>20120701</v>
          </cell>
          <cell r="AA1216">
            <v>20130630</v>
          </cell>
          <cell r="AB1216">
            <v>1</v>
          </cell>
          <cell r="AC1216" t="str">
            <v>Programme</v>
          </cell>
          <cell r="AD1216">
            <v>0</v>
          </cell>
          <cell r="AE1216">
            <v>0</v>
          </cell>
          <cell r="AF1216">
            <v>0</v>
          </cell>
          <cell r="AG1216">
            <v>1</v>
          </cell>
          <cell r="AH1216">
            <v>6</v>
          </cell>
          <cell r="AI1216" t="str">
            <v>Recreational Facilities</v>
          </cell>
          <cell r="AJ1216" t="str">
            <v>Buildings (Capex)</v>
          </cell>
          <cell r="AK1216">
            <v>50</v>
          </cell>
          <cell r="AM1216">
            <v>1</v>
          </cell>
          <cell r="AT1216">
            <v>208414.03610000003</v>
          </cell>
          <cell r="BD1216">
            <v>3.1E-2</v>
          </cell>
          <cell r="BE1216">
            <v>6.1930000000000041E-2</v>
          </cell>
          <cell r="BF1216">
            <v>9.3787900000000146E-2</v>
          </cell>
          <cell r="BG1216">
            <v>0.12878911280000027</v>
          </cell>
          <cell r="BH1216">
            <v>0.16491036440960039</v>
          </cell>
          <cell r="BI1216">
            <v>0.19869276497747879</v>
          </cell>
          <cell r="BJ1216">
            <v>0.23225616239684821</v>
          </cell>
          <cell r="BK1216">
            <v>0.27045610343115034</v>
          </cell>
          <cell r="BL1216">
            <v>0.31238115484437823</v>
          </cell>
          <cell r="BM1216">
            <v>0.35568973295424255</v>
          </cell>
          <cell r="BN1216">
            <v>0</v>
          </cell>
          <cell r="BO1216">
            <v>6460.8351191000011</v>
          </cell>
          <cell r="BP1216">
            <v>0</v>
          </cell>
          <cell r="BQ1216">
            <v>0</v>
          </cell>
          <cell r="BR1216">
            <v>0</v>
          </cell>
          <cell r="BS1216">
            <v>0</v>
          </cell>
          <cell r="BT1216">
            <v>0</v>
          </cell>
          <cell r="BU1216">
            <v>0</v>
          </cell>
          <cell r="BV1216">
            <v>0</v>
          </cell>
          <cell r="BW1216">
            <v>0</v>
          </cell>
          <cell r="BX1216">
            <v>0</v>
          </cell>
          <cell r="BY1216">
            <v>0</v>
          </cell>
          <cell r="BZ1216">
            <v>214874.87121910002</v>
          </cell>
          <cell r="CA1216">
            <v>0</v>
          </cell>
          <cell r="CB1216">
            <v>0</v>
          </cell>
          <cell r="CC1216">
            <v>0</v>
          </cell>
          <cell r="CD1216">
            <v>0</v>
          </cell>
          <cell r="CE1216">
            <v>0</v>
          </cell>
          <cell r="CF1216">
            <v>0</v>
          </cell>
          <cell r="CG1216">
            <v>0</v>
          </cell>
          <cell r="CH1216">
            <v>0</v>
          </cell>
          <cell r="CI1216">
            <v>0</v>
          </cell>
          <cell r="CK1216">
            <v>0</v>
          </cell>
          <cell r="CL1216">
            <v>0</v>
          </cell>
          <cell r="CM1216">
            <v>0</v>
          </cell>
          <cell r="CN1216">
            <v>0</v>
          </cell>
          <cell r="CO1216">
            <v>0</v>
          </cell>
          <cell r="CP1216">
            <v>0</v>
          </cell>
          <cell r="CQ1216">
            <v>0</v>
          </cell>
          <cell r="CR1216">
            <v>0</v>
          </cell>
          <cell r="CS1216">
            <v>0</v>
          </cell>
          <cell r="CT1216">
            <v>0</v>
          </cell>
          <cell r="CU1216">
            <v>0</v>
          </cell>
          <cell r="CW1216">
            <v>0</v>
          </cell>
          <cell r="CX1216">
            <v>0</v>
          </cell>
          <cell r="CY1216">
            <v>0</v>
          </cell>
          <cell r="CZ1216">
            <v>0</v>
          </cell>
          <cell r="DA1216">
            <v>0</v>
          </cell>
          <cell r="DB1216">
            <v>0</v>
          </cell>
          <cell r="DC1216">
            <v>0</v>
          </cell>
          <cell r="DD1216">
            <v>0</v>
          </cell>
          <cell r="DE1216">
            <v>0</v>
          </cell>
          <cell r="DF1216">
            <v>0</v>
          </cell>
          <cell r="DG1216">
            <v>0</v>
          </cell>
          <cell r="DI1216">
            <v>0</v>
          </cell>
          <cell r="DJ1216">
            <v>214874.87121910002</v>
          </cell>
          <cell r="DK1216">
            <v>0</v>
          </cell>
          <cell r="DL1216">
            <v>0</v>
          </cell>
          <cell r="DM1216">
            <v>0</v>
          </cell>
          <cell r="DN1216">
            <v>0</v>
          </cell>
          <cell r="DO1216">
            <v>0</v>
          </cell>
          <cell r="DP1216">
            <v>0</v>
          </cell>
          <cell r="DQ1216">
            <v>0</v>
          </cell>
          <cell r="DR1216">
            <v>0</v>
          </cell>
          <cell r="DS1216">
            <v>0</v>
          </cell>
          <cell r="DU1216" t="str">
            <v>ACC 862/425110</v>
          </cell>
          <cell r="DV1216">
            <v>0</v>
          </cell>
          <cell r="DW1216">
            <v>0</v>
          </cell>
          <cell r="DX1216">
            <v>4</v>
          </cell>
          <cell r="DY1216">
            <v>208414.03610000003</v>
          </cell>
          <cell r="DZ1216">
            <v>214874.87121910002</v>
          </cell>
          <cell r="EB1216">
            <v>214874.87121910002</v>
          </cell>
          <cell r="EC1216" t="str">
            <v>Def</v>
          </cell>
          <cell r="ED1216" t="str">
            <v>Local Recreational Facilities</v>
          </cell>
        </row>
        <row r="1217">
          <cell r="D1217" t="str">
            <v>PC2140100</v>
          </cell>
          <cell r="E1217" t="str">
            <v>Aquatic Facilities Renewals</v>
          </cell>
          <cell r="F1217" t="str">
            <v>Auckland Council</v>
          </cell>
          <cell r="G1217" t="str">
            <v>Parks, sports and recreation</v>
          </cell>
          <cell r="H1217" t="str">
            <v>E190205</v>
          </cell>
          <cell r="I1217" t="str">
            <v>Recreation facilities management</v>
          </cell>
          <cell r="J1217" t="str">
            <v>Lifestyle and culture</v>
          </cell>
          <cell r="K1217" t="str">
            <v>Local recreation services</v>
          </cell>
          <cell r="L1217" t="str">
            <v>Local recreation initiatives and facilities</v>
          </cell>
          <cell r="M1217" t="str">
            <v>Local activities</v>
          </cell>
          <cell r="N1217" t="str">
            <v>Local recreation services</v>
          </cell>
          <cell r="O1217" t="str">
            <v>Local recreation initiatives and facilities</v>
          </cell>
          <cell r="P1217" t="str">
            <v>Lifestyle and culture</v>
          </cell>
          <cell r="Q1217" t="str">
            <v>Local recreation services</v>
          </cell>
          <cell r="R1217" t="str">
            <v>Local recreation initiatives and facilities</v>
          </cell>
          <cell r="S1217" t="str">
            <v>A1251405</v>
          </cell>
          <cell r="T1217" t="str">
            <v>A1251405</v>
          </cell>
          <cell r="U1217" t="str">
            <v>Local aquatic, leisure and recreation facilities</v>
          </cell>
          <cell r="V1217" t="str">
            <v>L210</v>
          </cell>
          <cell r="W1217" t="str">
            <v>Other (Unallocated)</v>
          </cell>
          <cell r="X1217" t="str">
            <v>PL40810</v>
          </cell>
          <cell r="Y1217" t="str">
            <v>Expense</v>
          </cell>
          <cell r="Z1217">
            <v>20110701</v>
          </cell>
          <cell r="AA1217">
            <v>20220630</v>
          </cell>
          <cell r="AB1217">
            <v>1</v>
          </cell>
          <cell r="AC1217" t="str">
            <v>Programme</v>
          </cell>
          <cell r="AD1217">
            <v>0</v>
          </cell>
          <cell r="AE1217">
            <v>0</v>
          </cell>
          <cell r="AF1217">
            <v>0</v>
          </cell>
          <cell r="AG1217">
            <v>1</v>
          </cell>
          <cell r="AH1217">
            <v>6</v>
          </cell>
          <cell r="AI1217" t="str">
            <v>Recreational Facilities</v>
          </cell>
          <cell r="AJ1217" t="str">
            <v>Buildings (Capex)</v>
          </cell>
          <cell r="AK1217">
            <v>50</v>
          </cell>
          <cell r="AM1217">
            <v>1</v>
          </cell>
          <cell r="AS1217">
            <v>458436.28423455649</v>
          </cell>
          <cell r="AT1217">
            <v>0</v>
          </cell>
          <cell r="AU1217">
            <v>731650</v>
          </cell>
          <cell r="AV1217">
            <v>635556</v>
          </cell>
          <cell r="AW1217">
            <v>1170979</v>
          </cell>
          <cell r="AX1217">
            <v>1076731</v>
          </cell>
          <cell r="AY1217">
            <v>1076731</v>
          </cell>
          <cell r="AZ1217">
            <v>1076731</v>
          </cell>
          <cell r="BA1217">
            <v>1076731</v>
          </cell>
          <cell r="BB1217">
            <v>1076731</v>
          </cell>
          <cell r="BC1217">
            <v>1076731</v>
          </cell>
          <cell r="BD1217">
            <v>3.1E-2</v>
          </cell>
          <cell r="BE1217">
            <v>6.1930000000000041E-2</v>
          </cell>
          <cell r="BF1217">
            <v>9.3787900000000146E-2</v>
          </cell>
          <cell r="BG1217">
            <v>0.12878911280000027</v>
          </cell>
          <cell r="BH1217">
            <v>0.16491036440960039</v>
          </cell>
          <cell r="BI1217">
            <v>0.19869276497747879</v>
          </cell>
          <cell r="BJ1217">
            <v>0.23225616239684821</v>
          </cell>
          <cell r="BK1217">
            <v>0.27045610343115034</v>
          </cell>
          <cell r="BL1217">
            <v>0.31238115484437823</v>
          </cell>
          <cell r="BM1217">
            <v>0.35568973295424255</v>
          </cell>
          <cell r="BN1217">
            <v>0</v>
          </cell>
          <cell r="BO1217">
            <v>0</v>
          </cell>
          <cell r="BP1217">
            <v>45311.084500000026</v>
          </cell>
          <cell r="BQ1217">
            <v>59607.462572400094</v>
          </cell>
          <cell r="BR1217">
            <v>150809.34651743152</v>
          </cell>
          <cell r="BS1217">
            <v>177564.10158111344</v>
          </cell>
          <cell r="BT1217">
            <v>213938.6595269657</v>
          </cell>
          <cell r="BU1217">
            <v>250077.40999372076</v>
          </cell>
          <cell r="BV1217">
            <v>291208.47070352593</v>
          </cell>
          <cell r="BW1217">
            <v>336350.4732367422</v>
          </cell>
          <cell r="BX1217">
            <v>382982.16185355454</v>
          </cell>
          <cell r="BY1217">
            <v>458436.28423455649</v>
          </cell>
          <cell r="BZ1217">
            <v>0</v>
          </cell>
          <cell r="CA1217">
            <v>776961.0845</v>
          </cell>
          <cell r="CB1217">
            <v>695163.46257240011</v>
          </cell>
          <cell r="CC1217">
            <v>1321788.3465174315</v>
          </cell>
          <cell r="CD1217">
            <v>1254295.1015811134</v>
          </cell>
          <cell r="CE1217">
            <v>1290669.6595269656</v>
          </cell>
          <cell r="CF1217">
            <v>1326808.4099937207</v>
          </cell>
          <cell r="CG1217">
            <v>1367939.4707035259</v>
          </cell>
          <cell r="CH1217">
            <v>1413081.4732367422</v>
          </cell>
          <cell r="CI1217">
            <v>1459713.1618535547</v>
          </cell>
          <cell r="CK1217">
            <v>0</v>
          </cell>
          <cell r="CL1217">
            <v>0</v>
          </cell>
          <cell r="CM1217">
            <v>0</v>
          </cell>
          <cell r="CN1217">
            <v>0</v>
          </cell>
          <cell r="CO1217">
            <v>0</v>
          </cell>
          <cell r="CP1217">
            <v>0</v>
          </cell>
          <cell r="CQ1217">
            <v>0</v>
          </cell>
          <cell r="CR1217">
            <v>0</v>
          </cell>
          <cell r="CS1217">
            <v>0</v>
          </cell>
          <cell r="CT1217">
            <v>0</v>
          </cell>
          <cell r="CU1217">
            <v>0</v>
          </cell>
          <cell r="CW1217">
            <v>0</v>
          </cell>
          <cell r="CX1217">
            <v>0</v>
          </cell>
          <cell r="CY1217">
            <v>0</v>
          </cell>
          <cell r="CZ1217">
            <v>0</v>
          </cell>
          <cell r="DA1217">
            <v>0</v>
          </cell>
          <cell r="DB1217">
            <v>0</v>
          </cell>
          <cell r="DC1217">
            <v>0</v>
          </cell>
          <cell r="DD1217">
            <v>0</v>
          </cell>
          <cell r="DE1217">
            <v>0</v>
          </cell>
          <cell r="DF1217">
            <v>0</v>
          </cell>
          <cell r="DG1217">
            <v>0</v>
          </cell>
          <cell r="DI1217">
            <v>458436.28423455649</v>
          </cell>
          <cell r="DJ1217">
            <v>0</v>
          </cell>
          <cell r="DK1217">
            <v>776961.0845</v>
          </cell>
          <cell r="DL1217">
            <v>695163.46257240011</v>
          </cell>
          <cell r="DM1217">
            <v>1321788.3465174315</v>
          </cell>
          <cell r="DN1217">
            <v>1254295.1015811134</v>
          </cell>
          <cell r="DO1217">
            <v>1290669.6595269656</v>
          </cell>
          <cell r="DP1217">
            <v>1326808.4099937207</v>
          </cell>
          <cell r="DQ1217">
            <v>1367939.4707035259</v>
          </cell>
          <cell r="DR1217">
            <v>1413081.4732367422</v>
          </cell>
          <cell r="DS1217">
            <v>1459713.1618535547</v>
          </cell>
          <cell r="DU1217" t="str">
            <v>ACC 862/425110</v>
          </cell>
          <cell r="DV1217">
            <v>0</v>
          </cell>
          <cell r="DW1217">
            <v>0</v>
          </cell>
          <cell r="DX1217">
            <v>4</v>
          </cell>
          <cell r="DY1217">
            <v>8998571</v>
          </cell>
          <cell r="DZ1217">
            <v>10906420.170485452</v>
          </cell>
          <cell r="EB1217">
            <v>10906420.170485452</v>
          </cell>
          <cell r="EC1217" t="str">
            <v>Def</v>
          </cell>
          <cell r="ED1217" t="str">
            <v>Local Recreational Facilities</v>
          </cell>
        </row>
        <row r="1218">
          <cell r="D1218" t="str">
            <v>PC2140101</v>
          </cell>
          <cell r="E1218" t="str">
            <v>Citywide pool development</v>
          </cell>
          <cell r="F1218" t="str">
            <v>Auckland Council</v>
          </cell>
          <cell r="G1218" t="str">
            <v>Parks, sports and recreation</v>
          </cell>
          <cell r="H1218" t="str">
            <v>E190205</v>
          </cell>
          <cell r="I1218" t="str">
            <v>Recreation facilities management</v>
          </cell>
          <cell r="J1218" t="str">
            <v>Lifestyle and culture</v>
          </cell>
          <cell r="K1218" t="str">
            <v>Local recreation services</v>
          </cell>
          <cell r="L1218" t="str">
            <v>Local recreation initiatives and facilities</v>
          </cell>
          <cell r="M1218" t="str">
            <v>Local activities</v>
          </cell>
          <cell r="N1218" t="str">
            <v>Local recreation services</v>
          </cell>
          <cell r="O1218" t="str">
            <v>Local recreation initiatives and facilities</v>
          </cell>
          <cell r="P1218" t="str">
            <v>Lifestyle and culture</v>
          </cell>
          <cell r="Q1218" t="str">
            <v>Local recreation services</v>
          </cell>
          <cell r="R1218" t="str">
            <v>Local recreation initiatives and facilities</v>
          </cell>
          <cell r="S1218" t="str">
            <v>A1251405</v>
          </cell>
          <cell r="T1218" t="str">
            <v>A1251405</v>
          </cell>
          <cell r="U1218" t="str">
            <v>Local aquatic, leisure and recreation facilities</v>
          </cell>
          <cell r="V1218" t="str">
            <v>L210</v>
          </cell>
          <cell r="W1218" t="str">
            <v>Other (Unallocated)</v>
          </cell>
          <cell r="X1218" t="str">
            <v>PL40810</v>
          </cell>
          <cell r="Y1218" t="str">
            <v>Expense</v>
          </cell>
          <cell r="Z1218">
            <v>20150701</v>
          </cell>
          <cell r="AA1218">
            <v>20170630</v>
          </cell>
          <cell r="AB1218">
            <v>2</v>
          </cell>
          <cell r="AC1218" t="str">
            <v>Discrete</v>
          </cell>
          <cell r="AD1218">
            <v>0</v>
          </cell>
          <cell r="AE1218">
            <v>0</v>
          </cell>
          <cell r="AF1218">
            <v>1</v>
          </cell>
          <cell r="AG1218">
            <v>0</v>
          </cell>
          <cell r="AH1218">
            <v>6</v>
          </cell>
          <cell r="AI1218" t="str">
            <v>Recreational Facilities</v>
          </cell>
          <cell r="AJ1218" t="str">
            <v>Buildings (Capex)</v>
          </cell>
          <cell r="AK1218">
            <v>50</v>
          </cell>
          <cell r="AM1218">
            <v>0.5</v>
          </cell>
          <cell r="AO1218">
            <v>0.5</v>
          </cell>
          <cell r="AW1218">
            <v>3670673</v>
          </cell>
          <cell r="AX1218">
            <v>3670673</v>
          </cell>
          <cell r="BD1218">
            <v>3.1E-2</v>
          </cell>
          <cell r="BE1218">
            <v>6.1930000000000041E-2</v>
          </cell>
          <cell r="BF1218">
            <v>9.3787900000000146E-2</v>
          </cell>
          <cell r="BG1218">
            <v>0.12878911280000027</v>
          </cell>
          <cell r="BH1218">
            <v>0.16491036440960039</v>
          </cell>
          <cell r="BI1218">
            <v>0.19869276497747879</v>
          </cell>
          <cell r="BJ1218">
            <v>0.23225616239684821</v>
          </cell>
          <cell r="BK1218">
            <v>0.27045610343115034</v>
          </cell>
          <cell r="BL1218">
            <v>0.31238115484437823</v>
          </cell>
          <cell r="BM1218">
            <v>0.35568973295424255</v>
          </cell>
          <cell r="BN1218">
            <v>0</v>
          </cell>
          <cell r="BO1218">
            <v>0</v>
          </cell>
          <cell r="BP1218">
            <v>0</v>
          </cell>
          <cell r="BQ1218">
            <v>0</v>
          </cell>
          <cell r="BR1218">
            <v>472742.71904891537</v>
          </cell>
          <cell r="BS1218">
            <v>605332.02205848112</v>
          </cell>
          <cell r="BT1218">
            <v>0</v>
          </cell>
          <cell r="BU1218">
            <v>0</v>
          </cell>
          <cell r="BV1218">
            <v>0</v>
          </cell>
          <cell r="BW1218">
            <v>0</v>
          </cell>
          <cell r="BX1218">
            <v>0</v>
          </cell>
          <cell r="BY1218">
            <v>0</v>
          </cell>
          <cell r="BZ1218">
            <v>0</v>
          </cell>
          <cell r="CA1218">
            <v>0</v>
          </cell>
          <cell r="CB1218">
            <v>0</v>
          </cell>
          <cell r="CC1218">
            <v>4143415.7190489154</v>
          </cell>
          <cell r="CD1218">
            <v>4276005.0220584814</v>
          </cell>
          <cell r="CE1218">
            <v>0</v>
          </cell>
          <cell r="CF1218">
            <v>0</v>
          </cell>
          <cell r="CG1218">
            <v>0</v>
          </cell>
          <cell r="CH1218">
            <v>0</v>
          </cell>
          <cell r="CI1218">
            <v>0</v>
          </cell>
          <cell r="CK1218">
            <v>0</v>
          </cell>
          <cell r="CL1218">
            <v>0</v>
          </cell>
          <cell r="CM1218">
            <v>0</v>
          </cell>
          <cell r="CN1218">
            <v>0</v>
          </cell>
          <cell r="CO1218">
            <v>0</v>
          </cell>
          <cell r="CP1218">
            <v>0</v>
          </cell>
          <cell r="CQ1218">
            <v>0</v>
          </cell>
          <cell r="CR1218">
            <v>0</v>
          </cell>
          <cell r="CS1218">
            <v>0</v>
          </cell>
          <cell r="CT1218">
            <v>0</v>
          </cell>
          <cell r="CU1218">
            <v>0</v>
          </cell>
          <cell r="CW1218">
            <v>0</v>
          </cell>
          <cell r="CX1218">
            <v>0</v>
          </cell>
          <cell r="CY1218">
            <v>0</v>
          </cell>
          <cell r="CZ1218">
            <v>0</v>
          </cell>
          <cell r="DA1218">
            <v>4143415.7190489154</v>
          </cell>
          <cell r="DB1218">
            <v>4276005.0220584814</v>
          </cell>
          <cell r="DC1218">
            <v>0</v>
          </cell>
          <cell r="DD1218">
            <v>0</v>
          </cell>
          <cell r="DE1218">
            <v>0</v>
          </cell>
          <cell r="DF1218">
            <v>0</v>
          </cell>
          <cell r="DG1218">
            <v>0</v>
          </cell>
          <cell r="DI1218">
            <v>0</v>
          </cell>
          <cell r="DJ1218">
            <v>0</v>
          </cell>
          <cell r="DK1218">
            <v>0</v>
          </cell>
          <cell r="DL1218">
            <v>0</v>
          </cell>
          <cell r="DM1218">
            <v>0</v>
          </cell>
          <cell r="DN1218">
            <v>0</v>
          </cell>
          <cell r="DO1218">
            <v>0</v>
          </cell>
          <cell r="DP1218">
            <v>0</v>
          </cell>
          <cell r="DQ1218">
            <v>0</v>
          </cell>
          <cell r="DR1218">
            <v>0</v>
          </cell>
          <cell r="DS1218">
            <v>0</v>
          </cell>
          <cell r="DU1218" t="str">
            <v>ACC 862/425001</v>
          </cell>
          <cell r="DV1218">
            <v>7341346</v>
          </cell>
          <cell r="DW1218">
            <v>1</v>
          </cell>
          <cell r="DX1218">
            <v>1</v>
          </cell>
          <cell r="DY1218">
            <v>7341346</v>
          </cell>
          <cell r="DZ1218">
            <v>8419420.7411073968</v>
          </cell>
          <cell r="EB1218">
            <v>8419420.7411073968</v>
          </cell>
          <cell r="EC1218" t="str">
            <v>Regional Recreational Facilities</v>
          </cell>
          <cell r="ED1218" t="str">
            <v>Regional Recreational Facilities</v>
          </cell>
        </row>
        <row r="1219">
          <cell r="D1219" t="str">
            <v>PC2140102</v>
          </cell>
          <cell r="E1219" t="str">
            <v>Glen Innes pool redevelopment</v>
          </cell>
          <cell r="F1219" t="str">
            <v>Auckland Council</v>
          </cell>
          <cell r="G1219" t="str">
            <v>Parks, sports and recreation</v>
          </cell>
          <cell r="H1219" t="str">
            <v>E190205</v>
          </cell>
          <cell r="I1219" t="str">
            <v>Recreation facilities management</v>
          </cell>
          <cell r="J1219" t="str">
            <v>Lifestyle and culture</v>
          </cell>
          <cell r="K1219" t="str">
            <v>Local recreation services</v>
          </cell>
          <cell r="L1219" t="str">
            <v>Local recreation initiatives and facilities</v>
          </cell>
          <cell r="M1219" t="str">
            <v>Local activities</v>
          </cell>
          <cell r="N1219" t="str">
            <v>Local recreation services</v>
          </cell>
          <cell r="O1219" t="str">
            <v>Local recreation initiatives and facilities</v>
          </cell>
          <cell r="P1219" t="str">
            <v>Lifestyle and culture</v>
          </cell>
          <cell r="Q1219" t="str">
            <v>Local recreation services</v>
          </cell>
          <cell r="R1219" t="str">
            <v>Local recreation initiatives and facilities</v>
          </cell>
          <cell r="S1219" t="str">
            <v>A1251405</v>
          </cell>
          <cell r="T1219" t="str">
            <v>A1251405</v>
          </cell>
          <cell r="U1219" t="str">
            <v>Local aquatic, leisure and recreation facilities</v>
          </cell>
          <cell r="V1219" t="str">
            <v>L150</v>
          </cell>
          <cell r="W1219" t="str">
            <v>Maungakiekie-Tamaki</v>
          </cell>
          <cell r="X1219" t="str">
            <v>PL40810</v>
          </cell>
          <cell r="Y1219" t="str">
            <v>Expense</v>
          </cell>
          <cell r="Z1219">
            <v>20170701</v>
          </cell>
          <cell r="AA1219">
            <v>20190630</v>
          </cell>
          <cell r="AB1219">
            <v>2</v>
          </cell>
          <cell r="AC1219" t="str">
            <v>Discrete</v>
          </cell>
          <cell r="AD1219">
            <v>0</v>
          </cell>
          <cell r="AE1219">
            <v>0</v>
          </cell>
          <cell r="AF1219">
            <v>0</v>
          </cell>
          <cell r="AG1219">
            <v>1</v>
          </cell>
          <cell r="AH1219">
            <v>6</v>
          </cell>
          <cell r="AI1219" t="str">
            <v>Recreational Facilities</v>
          </cell>
          <cell r="AJ1219" t="str">
            <v>Buildings (Capex)</v>
          </cell>
          <cell r="AK1219">
            <v>50</v>
          </cell>
          <cell r="AM1219">
            <v>1</v>
          </cell>
          <cell r="AY1219">
            <v>2447115</v>
          </cell>
          <cell r="AZ1219">
            <v>2447115</v>
          </cell>
          <cell r="BD1219">
            <v>3.1E-2</v>
          </cell>
          <cell r="BE1219">
            <v>6.1930000000000041E-2</v>
          </cell>
          <cell r="BF1219">
            <v>9.3787900000000146E-2</v>
          </cell>
          <cell r="BG1219">
            <v>0.12878911280000027</v>
          </cell>
          <cell r="BH1219">
            <v>0.16491036440960039</v>
          </cell>
          <cell r="BI1219">
            <v>0.19869276497747879</v>
          </cell>
          <cell r="BJ1219">
            <v>0.23225616239684821</v>
          </cell>
          <cell r="BK1219">
            <v>0.27045610343115034</v>
          </cell>
          <cell r="BL1219">
            <v>0.31238115484437823</v>
          </cell>
          <cell r="BM1219">
            <v>0.35568973295424255</v>
          </cell>
          <cell r="BN1219">
            <v>0</v>
          </cell>
          <cell r="BO1219">
            <v>0</v>
          </cell>
          <cell r="BP1219">
            <v>0</v>
          </cell>
          <cell r="BQ1219">
            <v>0</v>
          </cell>
          <cell r="BR1219">
            <v>0</v>
          </cell>
          <cell r="BS1219">
            <v>0</v>
          </cell>
          <cell r="BT1219">
            <v>486224.04556786298</v>
          </cell>
          <cell r="BU1219">
            <v>568357.53884376318</v>
          </cell>
          <cell r="BV1219">
            <v>0</v>
          </cell>
          <cell r="BW1219">
            <v>0</v>
          </cell>
          <cell r="BX1219">
            <v>0</v>
          </cell>
          <cell r="BY1219">
            <v>0</v>
          </cell>
          <cell r="BZ1219">
            <v>0</v>
          </cell>
          <cell r="CA1219">
            <v>0</v>
          </cell>
          <cell r="CB1219">
            <v>0</v>
          </cell>
          <cell r="CC1219">
            <v>0</v>
          </cell>
          <cell r="CD1219">
            <v>0</v>
          </cell>
          <cell r="CE1219">
            <v>2933339.0455678632</v>
          </cell>
          <cell r="CF1219">
            <v>3015472.5388437631</v>
          </cell>
          <cell r="CG1219">
            <v>0</v>
          </cell>
          <cell r="CH1219">
            <v>0</v>
          </cell>
          <cell r="CI1219">
            <v>0</v>
          </cell>
          <cell r="CK1219">
            <v>0</v>
          </cell>
          <cell r="CL1219">
            <v>0</v>
          </cell>
          <cell r="CM1219">
            <v>0</v>
          </cell>
          <cell r="CN1219">
            <v>0</v>
          </cell>
          <cell r="CO1219">
            <v>0</v>
          </cell>
          <cell r="CP1219">
            <v>0</v>
          </cell>
          <cell r="CQ1219">
            <v>0</v>
          </cell>
          <cell r="CR1219">
            <v>0</v>
          </cell>
          <cell r="CS1219">
            <v>0</v>
          </cell>
          <cell r="CT1219">
            <v>0</v>
          </cell>
          <cell r="CU1219">
            <v>0</v>
          </cell>
          <cell r="CW1219">
            <v>0</v>
          </cell>
          <cell r="CX1219">
            <v>0</v>
          </cell>
          <cell r="CY1219">
            <v>0</v>
          </cell>
          <cell r="CZ1219">
            <v>0</v>
          </cell>
          <cell r="DA1219">
            <v>0</v>
          </cell>
          <cell r="DB1219">
            <v>0</v>
          </cell>
          <cell r="DC1219">
            <v>0</v>
          </cell>
          <cell r="DD1219">
            <v>0</v>
          </cell>
          <cell r="DE1219">
            <v>0</v>
          </cell>
          <cell r="DF1219">
            <v>0</v>
          </cell>
          <cell r="DG1219">
            <v>0</v>
          </cell>
          <cell r="DI1219">
            <v>0</v>
          </cell>
          <cell r="DJ1219">
            <v>0</v>
          </cell>
          <cell r="DK1219">
            <v>0</v>
          </cell>
          <cell r="DL1219">
            <v>0</v>
          </cell>
          <cell r="DM1219">
            <v>0</v>
          </cell>
          <cell r="DN1219">
            <v>0</v>
          </cell>
          <cell r="DO1219">
            <v>2933339.0455678632</v>
          </cell>
          <cell r="DP1219">
            <v>3015472.5388437631</v>
          </cell>
          <cell r="DQ1219">
            <v>0</v>
          </cell>
          <cell r="DR1219">
            <v>0</v>
          </cell>
          <cell r="DS1219">
            <v>0</v>
          </cell>
          <cell r="DU1219" t="str">
            <v>ACC 842/425802</v>
          </cell>
          <cell r="DV1219">
            <v>0</v>
          </cell>
          <cell r="DW1219">
            <v>0</v>
          </cell>
          <cell r="DX1219">
            <v>1</v>
          </cell>
          <cell r="DY1219">
            <v>4894230</v>
          </cell>
          <cell r="DZ1219">
            <v>5948811.5844116267</v>
          </cell>
          <cell r="EB1219">
            <v>5948811.5844116267</v>
          </cell>
          <cell r="EC1219" t="str">
            <v>Def</v>
          </cell>
          <cell r="ED1219" t="str">
            <v>Local Recreational Facilities</v>
          </cell>
        </row>
        <row r="1220">
          <cell r="D1220" t="str">
            <v>PC2140103</v>
          </cell>
          <cell r="E1220" t="str">
            <v>Jordan Recreation Centre redevelopment</v>
          </cell>
          <cell r="F1220" t="str">
            <v>Auckland Council</v>
          </cell>
          <cell r="G1220" t="str">
            <v>Parks, sports and recreation</v>
          </cell>
          <cell r="H1220" t="str">
            <v>E190205</v>
          </cell>
          <cell r="I1220" t="str">
            <v>Recreation facilities management</v>
          </cell>
          <cell r="J1220" t="str">
            <v>Lifestyle and culture</v>
          </cell>
          <cell r="K1220" t="str">
            <v>Local recreation services</v>
          </cell>
          <cell r="L1220" t="str">
            <v>Local recreation initiatives and facilities</v>
          </cell>
          <cell r="M1220" t="str">
            <v>Local activities</v>
          </cell>
          <cell r="N1220" t="str">
            <v>Local recreation services</v>
          </cell>
          <cell r="O1220" t="str">
            <v>Local recreation initiatives and facilities</v>
          </cell>
          <cell r="P1220" t="str">
            <v>Lifestyle and culture</v>
          </cell>
          <cell r="Q1220" t="str">
            <v>Local recreation services</v>
          </cell>
          <cell r="R1220" t="str">
            <v>Local recreation initiatives and facilities</v>
          </cell>
          <cell r="S1220" t="str">
            <v>A1251405</v>
          </cell>
          <cell r="T1220" t="str">
            <v>A1251405</v>
          </cell>
          <cell r="U1220" t="str">
            <v>Local aquatic, leisure and recreation facilities</v>
          </cell>
          <cell r="V1220" t="str">
            <v>L150</v>
          </cell>
          <cell r="W1220" t="str">
            <v>Maungakiekie-Tamaki</v>
          </cell>
          <cell r="X1220" t="str">
            <v>PL40810</v>
          </cell>
          <cell r="Y1220" t="str">
            <v>Expense</v>
          </cell>
          <cell r="Z1220">
            <v>20140701</v>
          </cell>
          <cell r="AA1220">
            <v>20170630</v>
          </cell>
          <cell r="AB1220">
            <v>2</v>
          </cell>
          <cell r="AC1220" t="str">
            <v>Discrete</v>
          </cell>
          <cell r="AD1220">
            <v>0</v>
          </cell>
          <cell r="AE1220">
            <v>0</v>
          </cell>
          <cell r="AF1220">
            <v>0</v>
          </cell>
          <cell r="AG1220">
            <v>1</v>
          </cell>
          <cell r="AH1220">
            <v>6</v>
          </cell>
          <cell r="AI1220" t="str">
            <v>Recreational Facilities</v>
          </cell>
          <cell r="AJ1220" t="str">
            <v>Buildings (Capex)</v>
          </cell>
          <cell r="AK1220">
            <v>50</v>
          </cell>
          <cell r="AM1220">
            <v>1</v>
          </cell>
          <cell r="AV1220">
            <v>685192</v>
          </cell>
          <cell r="AW1220">
            <v>2447115</v>
          </cell>
          <cell r="AX1220">
            <v>4425961</v>
          </cell>
          <cell r="BD1220">
            <v>3.1E-2</v>
          </cell>
          <cell r="BE1220">
            <v>6.1930000000000041E-2</v>
          </cell>
          <cell r="BF1220">
            <v>9.3787900000000146E-2</v>
          </cell>
          <cell r="BG1220">
            <v>0.12878911280000027</v>
          </cell>
          <cell r="BH1220">
            <v>0.16491036440960039</v>
          </cell>
          <cell r="BI1220">
            <v>0.19869276497747879</v>
          </cell>
          <cell r="BJ1220">
            <v>0.23225616239684821</v>
          </cell>
          <cell r="BK1220">
            <v>0.27045610343115034</v>
          </cell>
          <cell r="BL1220">
            <v>0.31238115484437823</v>
          </cell>
          <cell r="BM1220">
            <v>0.35568973295424255</v>
          </cell>
          <cell r="BN1220">
            <v>0</v>
          </cell>
          <cell r="BO1220">
            <v>0</v>
          </cell>
          <cell r="BP1220">
            <v>0</v>
          </cell>
          <cell r="BQ1220">
            <v>64262.718776800102</v>
          </cell>
          <cell r="BR1220">
            <v>315161.76976957265</v>
          </cell>
          <cell r="BS1220">
            <v>729886.84137267934</v>
          </cell>
          <cell r="BT1220">
            <v>0</v>
          </cell>
          <cell r="BU1220">
            <v>0</v>
          </cell>
          <cell r="BV1220">
            <v>0</v>
          </cell>
          <cell r="BW1220">
            <v>0</v>
          </cell>
          <cell r="BX1220">
            <v>0</v>
          </cell>
          <cell r="BY1220">
            <v>0</v>
          </cell>
          <cell r="BZ1220">
            <v>0</v>
          </cell>
          <cell r="CA1220">
            <v>0</v>
          </cell>
          <cell r="CB1220">
            <v>749454.71877680009</v>
          </cell>
          <cell r="CC1220">
            <v>2762276.7697695727</v>
          </cell>
          <cell r="CD1220">
            <v>5155847.841372679</v>
          </cell>
          <cell r="CE1220">
            <v>0</v>
          </cell>
          <cell r="CF1220">
            <v>0</v>
          </cell>
          <cell r="CG1220">
            <v>0</v>
          </cell>
          <cell r="CH1220">
            <v>0</v>
          </cell>
          <cell r="CI1220">
            <v>0</v>
          </cell>
          <cell r="CK1220">
            <v>0</v>
          </cell>
          <cell r="CL1220">
            <v>0</v>
          </cell>
          <cell r="CM1220">
            <v>0</v>
          </cell>
          <cell r="CN1220">
            <v>0</v>
          </cell>
          <cell r="CO1220">
            <v>0</v>
          </cell>
          <cell r="CP1220">
            <v>0</v>
          </cell>
          <cell r="CQ1220">
            <v>0</v>
          </cell>
          <cell r="CR1220">
            <v>0</v>
          </cell>
          <cell r="CS1220">
            <v>0</v>
          </cell>
          <cell r="CT1220">
            <v>0</v>
          </cell>
          <cell r="CU1220">
            <v>0</v>
          </cell>
          <cell r="CW1220">
            <v>0</v>
          </cell>
          <cell r="CX1220">
            <v>0</v>
          </cell>
          <cell r="CY1220">
            <v>0</v>
          </cell>
          <cell r="CZ1220">
            <v>0</v>
          </cell>
          <cell r="DA1220">
            <v>0</v>
          </cell>
          <cell r="DB1220">
            <v>0</v>
          </cell>
          <cell r="DC1220">
            <v>0</v>
          </cell>
          <cell r="DD1220">
            <v>0</v>
          </cell>
          <cell r="DE1220">
            <v>0</v>
          </cell>
          <cell r="DF1220">
            <v>0</v>
          </cell>
          <cell r="DG1220">
            <v>0</v>
          </cell>
          <cell r="DI1220">
            <v>0</v>
          </cell>
          <cell r="DJ1220">
            <v>0</v>
          </cell>
          <cell r="DK1220">
            <v>0</v>
          </cell>
          <cell r="DL1220">
            <v>749454.71877680009</v>
          </cell>
          <cell r="DM1220">
            <v>2762276.7697695727</v>
          </cell>
          <cell r="DN1220">
            <v>5155847.841372679</v>
          </cell>
          <cell r="DO1220">
            <v>0</v>
          </cell>
          <cell r="DP1220">
            <v>0</v>
          </cell>
          <cell r="DQ1220">
            <v>0</v>
          </cell>
          <cell r="DR1220">
            <v>0</v>
          </cell>
          <cell r="DS1220">
            <v>0</v>
          </cell>
          <cell r="DU1220" t="str">
            <v>ACC 842/420007</v>
          </cell>
          <cell r="DV1220">
            <v>0</v>
          </cell>
          <cell r="DW1220">
            <v>0</v>
          </cell>
          <cell r="DX1220">
            <v>1</v>
          </cell>
          <cell r="DY1220">
            <v>7558268</v>
          </cell>
          <cell r="DZ1220">
            <v>8667579.3299190514</v>
          </cell>
          <cell r="EB1220">
            <v>8667579.3299190514</v>
          </cell>
          <cell r="EC1220" t="str">
            <v>Def</v>
          </cell>
          <cell r="ED1220" t="str">
            <v>Local Recreational Facilities</v>
          </cell>
        </row>
        <row r="1221">
          <cell r="D1221" t="str">
            <v>PC2140104</v>
          </cell>
          <cell r="E1221" t="str">
            <v>Lagoon pool renewal</v>
          </cell>
          <cell r="F1221" t="str">
            <v>Auckland Council</v>
          </cell>
          <cell r="G1221" t="str">
            <v>Parks, sports and recreation</v>
          </cell>
          <cell r="H1221" t="str">
            <v>E190205</v>
          </cell>
          <cell r="I1221" t="str">
            <v>Recreation facilities management</v>
          </cell>
          <cell r="J1221" t="str">
            <v>Lifestyle and culture</v>
          </cell>
          <cell r="K1221" t="str">
            <v>Local recreation services</v>
          </cell>
          <cell r="L1221" t="str">
            <v>Local recreation initiatives and facilities</v>
          </cell>
          <cell r="M1221" t="str">
            <v>Local activities</v>
          </cell>
          <cell r="N1221" t="str">
            <v>Local recreation services</v>
          </cell>
          <cell r="O1221" t="str">
            <v>Local recreation initiatives and facilities</v>
          </cell>
          <cell r="P1221" t="str">
            <v>Lifestyle and culture</v>
          </cell>
          <cell r="Q1221" t="str">
            <v>Local recreation services</v>
          </cell>
          <cell r="R1221" t="str">
            <v>Local recreation initiatives and facilities</v>
          </cell>
          <cell r="S1221" t="str">
            <v>A1251405</v>
          </cell>
          <cell r="T1221" t="str">
            <v>A1251405</v>
          </cell>
          <cell r="U1221" t="str">
            <v>Local aquatic, leisure and recreation facilities</v>
          </cell>
          <cell r="V1221" t="str">
            <v>L150</v>
          </cell>
          <cell r="W1221" t="str">
            <v>Maungakiekie-Tamaki</v>
          </cell>
          <cell r="X1221" t="str">
            <v>PL40810</v>
          </cell>
          <cell r="Y1221" t="str">
            <v>Expense</v>
          </cell>
          <cell r="Z1221">
            <v>20130701</v>
          </cell>
          <cell r="AA1221">
            <v>20150630</v>
          </cell>
          <cell r="AB1221">
            <v>2</v>
          </cell>
          <cell r="AC1221" t="str">
            <v>Discrete</v>
          </cell>
          <cell r="AD1221">
            <v>0</v>
          </cell>
          <cell r="AE1221">
            <v>0</v>
          </cell>
          <cell r="AF1221">
            <v>0</v>
          </cell>
          <cell r="AG1221">
            <v>1</v>
          </cell>
          <cell r="AH1221">
            <v>6</v>
          </cell>
          <cell r="AI1221" t="str">
            <v>Recreational Facilities</v>
          </cell>
          <cell r="AJ1221" t="str">
            <v>Buildings (Capex)</v>
          </cell>
          <cell r="AK1221">
            <v>50</v>
          </cell>
          <cell r="AM1221">
            <v>1</v>
          </cell>
          <cell r="AU1221">
            <v>978846</v>
          </cell>
          <cell r="AV1221">
            <v>978846</v>
          </cell>
          <cell r="BD1221">
            <v>3.1E-2</v>
          </cell>
          <cell r="BE1221">
            <v>6.1930000000000041E-2</v>
          </cell>
          <cell r="BF1221">
            <v>9.3787900000000146E-2</v>
          </cell>
          <cell r="BG1221">
            <v>0.12878911280000027</v>
          </cell>
          <cell r="BH1221">
            <v>0.16491036440960039</v>
          </cell>
          <cell r="BI1221">
            <v>0.19869276497747879</v>
          </cell>
          <cell r="BJ1221">
            <v>0.23225616239684821</v>
          </cell>
          <cell r="BK1221">
            <v>0.27045610343115034</v>
          </cell>
          <cell r="BL1221">
            <v>0.31238115484437823</v>
          </cell>
          <cell r="BM1221">
            <v>0.35568973295424255</v>
          </cell>
          <cell r="BN1221">
            <v>0</v>
          </cell>
          <cell r="BO1221">
            <v>0</v>
          </cell>
          <cell r="BP1221">
            <v>60619.932780000039</v>
          </cell>
          <cell r="BQ1221">
            <v>91803.910763400141</v>
          </cell>
          <cell r="BR1221">
            <v>0</v>
          </cell>
          <cell r="BS1221">
            <v>0</v>
          </cell>
          <cell r="BT1221">
            <v>0</v>
          </cell>
          <cell r="BU1221">
            <v>0</v>
          </cell>
          <cell r="BV1221">
            <v>0</v>
          </cell>
          <cell r="BW1221">
            <v>0</v>
          </cell>
          <cell r="BX1221">
            <v>0</v>
          </cell>
          <cell r="BY1221">
            <v>0</v>
          </cell>
          <cell r="BZ1221">
            <v>0</v>
          </cell>
          <cell r="CA1221">
            <v>1039465.93278</v>
          </cell>
          <cell r="CB1221">
            <v>1070649.9107634001</v>
          </cell>
          <cell r="CC1221">
            <v>0</v>
          </cell>
          <cell r="CD1221">
            <v>0</v>
          </cell>
          <cell r="CE1221">
            <v>0</v>
          </cell>
          <cell r="CF1221">
            <v>0</v>
          </cell>
          <cell r="CG1221">
            <v>0</v>
          </cell>
          <cell r="CH1221">
            <v>0</v>
          </cell>
          <cell r="CI1221">
            <v>0</v>
          </cell>
          <cell r="CK1221">
            <v>0</v>
          </cell>
          <cell r="CL1221">
            <v>0</v>
          </cell>
          <cell r="CM1221">
            <v>0</v>
          </cell>
          <cell r="CN1221">
            <v>0</v>
          </cell>
          <cell r="CO1221">
            <v>0</v>
          </cell>
          <cell r="CP1221">
            <v>0</v>
          </cell>
          <cell r="CQ1221">
            <v>0</v>
          </cell>
          <cell r="CR1221">
            <v>0</v>
          </cell>
          <cell r="CS1221">
            <v>0</v>
          </cell>
          <cell r="CT1221">
            <v>0</v>
          </cell>
          <cell r="CU1221">
            <v>0</v>
          </cell>
          <cell r="CW1221">
            <v>0</v>
          </cell>
          <cell r="CX1221">
            <v>0</v>
          </cell>
          <cell r="CY1221">
            <v>0</v>
          </cell>
          <cell r="CZ1221">
            <v>0</v>
          </cell>
          <cell r="DA1221">
            <v>0</v>
          </cell>
          <cell r="DB1221">
            <v>0</v>
          </cell>
          <cell r="DC1221">
            <v>0</v>
          </cell>
          <cell r="DD1221">
            <v>0</v>
          </cell>
          <cell r="DE1221">
            <v>0</v>
          </cell>
          <cell r="DF1221">
            <v>0</v>
          </cell>
          <cell r="DG1221">
            <v>0</v>
          </cell>
          <cell r="DI1221">
            <v>0</v>
          </cell>
          <cell r="DJ1221">
            <v>0</v>
          </cell>
          <cell r="DK1221">
            <v>1039465.93278</v>
          </cell>
          <cell r="DL1221">
            <v>1070649.9107634001</v>
          </cell>
          <cell r="DM1221">
            <v>0</v>
          </cell>
          <cell r="DN1221">
            <v>0</v>
          </cell>
          <cell r="DO1221">
            <v>0</v>
          </cell>
          <cell r="DP1221">
            <v>0</v>
          </cell>
          <cell r="DQ1221">
            <v>0</v>
          </cell>
          <cell r="DR1221">
            <v>0</v>
          </cell>
          <cell r="DS1221">
            <v>0</v>
          </cell>
          <cell r="DU1221" t="str">
            <v>ACC 842/425801</v>
          </cell>
          <cell r="DV1221">
            <v>0</v>
          </cell>
          <cell r="DW1221">
            <v>0</v>
          </cell>
          <cell r="DX1221">
            <v>1</v>
          </cell>
          <cell r="DY1221">
            <v>1957692</v>
          </cell>
          <cell r="DZ1221">
            <v>2110115.8435434001</v>
          </cell>
          <cell r="EB1221">
            <v>2110115.8435434001</v>
          </cell>
          <cell r="EC1221" t="str">
            <v>Def</v>
          </cell>
          <cell r="ED1221" t="str">
            <v>Local Recreational Facilities</v>
          </cell>
        </row>
        <row r="1222">
          <cell r="D1222" t="str">
            <v>PC2140105</v>
          </cell>
          <cell r="E1222" t="str">
            <v>Onehunga pool renewal</v>
          </cell>
          <cell r="F1222" t="str">
            <v>Auckland Council</v>
          </cell>
          <cell r="G1222" t="str">
            <v>Parks, sports and recreation</v>
          </cell>
          <cell r="H1222" t="str">
            <v>E190205</v>
          </cell>
          <cell r="I1222" t="str">
            <v>Recreation facilities management</v>
          </cell>
          <cell r="J1222" t="str">
            <v>Lifestyle and culture</v>
          </cell>
          <cell r="K1222" t="str">
            <v>Local recreation services</v>
          </cell>
          <cell r="L1222" t="str">
            <v>Local recreation initiatives and facilities</v>
          </cell>
          <cell r="M1222" t="str">
            <v>Local activities</v>
          </cell>
          <cell r="N1222" t="str">
            <v>Local recreation services</v>
          </cell>
          <cell r="O1222" t="str">
            <v>Local recreation initiatives and facilities</v>
          </cell>
          <cell r="P1222" t="str">
            <v>Lifestyle and culture</v>
          </cell>
          <cell r="Q1222" t="str">
            <v>Local recreation services</v>
          </cell>
          <cell r="R1222" t="str">
            <v>Local recreation initiatives and facilities</v>
          </cell>
          <cell r="S1222" t="str">
            <v>A1251405</v>
          </cell>
          <cell r="T1222" t="str">
            <v>A1251405</v>
          </cell>
          <cell r="U1222" t="str">
            <v>Local aquatic, leisure and recreation facilities</v>
          </cell>
          <cell r="V1222" t="str">
            <v>L150</v>
          </cell>
          <cell r="W1222" t="str">
            <v>Maungakiekie-Tamaki</v>
          </cell>
          <cell r="X1222" t="str">
            <v>PL40810</v>
          </cell>
          <cell r="Y1222" t="str">
            <v>Expense</v>
          </cell>
          <cell r="Z1222">
            <v>20120701</v>
          </cell>
          <cell r="AA1222">
            <v>20140630</v>
          </cell>
          <cell r="AB1222">
            <v>2</v>
          </cell>
          <cell r="AC1222" t="str">
            <v>Discrete</v>
          </cell>
          <cell r="AD1222">
            <v>0</v>
          </cell>
          <cell r="AE1222">
            <v>0</v>
          </cell>
          <cell r="AF1222">
            <v>0</v>
          </cell>
          <cell r="AG1222">
            <v>1</v>
          </cell>
          <cell r="AH1222">
            <v>6</v>
          </cell>
          <cell r="AI1222" t="str">
            <v>Recreational Facilities</v>
          </cell>
          <cell r="AJ1222" t="str">
            <v>Buildings (Capex)</v>
          </cell>
          <cell r="AK1222">
            <v>50</v>
          </cell>
          <cell r="AM1222">
            <v>1</v>
          </cell>
          <cell r="AT1222">
            <v>978846</v>
          </cell>
          <cell r="AU1222">
            <v>978846</v>
          </cell>
          <cell r="BD1222">
            <v>3.1E-2</v>
          </cell>
          <cell r="BE1222">
            <v>6.1930000000000041E-2</v>
          </cell>
          <cell r="BF1222">
            <v>9.3787900000000146E-2</v>
          </cell>
          <cell r="BG1222">
            <v>0.12878911280000027</v>
          </cell>
          <cell r="BH1222">
            <v>0.16491036440960039</v>
          </cell>
          <cell r="BI1222">
            <v>0.19869276497747879</v>
          </cell>
          <cell r="BJ1222">
            <v>0.23225616239684821</v>
          </cell>
          <cell r="BK1222">
            <v>0.27045610343115034</v>
          </cell>
          <cell r="BL1222">
            <v>0.31238115484437823</v>
          </cell>
          <cell r="BM1222">
            <v>0.35568973295424255</v>
          </cell>
          <cell r="BN1222">
            <v>0</v>
          </cell>
          <cell r="BO1222">
            <v>30344.225999999999</v>
          </cell>
          <cell r="BP1222">
            <v>60619.932780000039</v>
          </cell>
          <cell r="BQ1222">
            <v>0</v>
          </cell>
          <cell r="BR1222">
            <v>0</v>
          </cell>
          <cell r="BS1222">
            <v>0</v>
          </cell>
          <cell r="BT1222">
            <v>0</v>
          </cell>
          <cell r="BU1222">
            <v>0</v>
          </cell>
          <cell r="BV1222">
            <v>0</v>
          </cell>
          <cell r="BW1222">
            <v>0</v>
          </cell>
          <cell r="BX1222">
            <v>0</v>
          </cell>
          <cell r="BY1222">
            <v>0</v>
          </cell>
          <cell r="BZ1222">
            <v>1009190.226</v>
          </cell>
          <cell r="CA1222">
            <v>1039465.93278</v>
          </cell>
          <cell r="CB1222">
            <v>0</v>
          </cell>
          <cell r="CC1222">
            <v>0</v>
          </cell>
          <cell r="CD1222">
            <v>0</v>
          </cell>
          <cell r="CE1222">
            <v>0</v>
          </cell>
          <cell r="CF1222">
            <v>0</v>
          </cell>
          <cell r="CG1222">
            <v>0</v>
          </cell>
          <cell r="CH1222">
            <v>0</v>
          </cell>
          <cell r="CI1222">
            <v>0</v>
          </cell>
          <cell r="CK1222">
            <v>0</v>
          </cell>
          <cell r="CL1222">
            <v>0</v>
          </cell>
          <cell r="CM1222">
            <v>0</v>
          </cell>
          <cell r="CN1222">
            <v>0</v>
          </cell>
          <cell r="CO1222">
            <v>0</v>
          </cell>
          <cell r="CP1222">
            <v>0</v>
          </cell>
          <cell r="CQ1222">
            <v>0</v>
          </cell>
          <cell r="CR1222">
            <v>0</v>
          </cell>
          <cell r="CS1222">
            <v>0</v>
          </cell>
          <cell r="CT1222">
            <v>0</v>
          </cell>
          <cell r="CU1222">
            <v>0</v>
          </cell>
          <cell r="CW1222">
            <v>0</v>
          </cell>
          <cell r="CX1222">
            <v>0</v>
          </cell>
          <cell r="CY1222">
            <v>0</v>
          </cell>
          <cell r="CZ1222">
            <v>0</v>
          </cell>
          <cell r="DA1222">
            <v>0</v>
          </cell>
          <cell r="DB1222">
            <v>0</v>
          </cell>
          <cell r="DC1222">
            <v>0</v>
          </cell>
          <cell r="DD1222">
            <v>0</v>
          </cell>
          <cell r="DE1222">
            <v>0</v>
          </cell>
          <cell r="DF1222">
            <v>0</v>
          </cell>
          <cell r="DG1222">
            <v>0</v>
          </cell>
          <cell r="DI1222">
            <v>0</v>
          </cell>
          <cell r="DJ1222">
            <v>1009190.226</v>
          </cell>
          <cell r="DK1222">
            <v>1039465.93278</v>
          </cell>
          <cell r="DL1222">
            <v>0</v>
          </cell>
          <cell r="DM1222">
            <v>0</v>
          </cell>
          <cell r="DN1222">
            <v>0</v>
          </cell>
          <cell r="DO1222">
            <v>0</v>
          </cell>
          <cell r="DP1222">
            <v>0</v>
          </cell>
          <cell r="DQ1222">
            <v>0</v>
          </cell>
          <cell r="DR1222">
            <v>0</v>
          </cell>
          <cell r="DS1222">
            <v>0</v>
          </cell>
          <cell r="DU1222" t="str">
            <v>ACC 842/425512</v>
          </cell>
          <cell r="DV1222">
            <v>0</v>
          </cell>
          <cell r="DW1222">
            <v>0</v>
          </cell>
          <cell r="DX1222">
            <v>1</v>
          </cell>
          <cell r="DY1222">
            <v>1957692</v>
          </cell>
          <cell r="DZ1222">
            <v>2048656.1587800002</v>
          </cell>
          <cell r="EB1222">
            <v>2048656.1587800002</v>
          </cell>
          <cell r="EC1222" t="str">
            <v>Def</v>
          </cell>
          <cell r="ED1222" t="str">
            <v>Local Recreational Facilities</v>
          </cell>
        </row>
        <row r="1223">
          <cell r="D1223" t="str">
            <v>PC2140107</v>
          </cell>
          <cell r="E1223" t="str">
            <v>Recreation Facilities Renewal Programme</v>
          </cell>
          <cell r="F1223" t="str">
            <v>Auckland Council</v>
          </cell>
          <cell r="G1223" t="str">
            <v>Parks, sports and recreation</v>
          </cell>
          <cell r="H1223" t="str">
            <v>E190205</v>
          </cell>
          <cell r="I1223" t="str">
            <v>Recreation facilities management</v>
          </cell>
          <cell r="J1223" t="str">
            <v>Lifestyle and culture</v>
          </cell>
          <cell r="K1223" t="str">
            <v>Local recreation services</v>
          </cell>
          <cell r="L1223" t="str">
            <v>Local recreation initiatives and facilities</v>
          </cell>
          <cell r="M1223" t="str">
            <v>Local activities</v>
          </cell>
          <cell r="N1223" t="str">
            <v>Local recreation services</v>
          </cell>
          <cell r="O1223" t="str">
            <v>Local recreation initiatives and facilities</v>
          </cell>
          <cell r="P1223" t="str">
            <v>Lifestyle and culture</v>
          </cell>
          <cell r="Q1223" t="str">
            <v>Local recreation services</v>
          </cell>
          <cell r="R1223" t="str">
            <v>Local recreation initiatives and facilities</v>
          </cell>
          <cell r="S1223" t="str">
            <v>A1251405</v>
          </cell>
          <cell r="T1223" t="str">
            <v>A1251405</v>
          </cell>
          <cell r="U1223" t="str">
            <v>Local aquatic, leisure and recreation facilities</v>
          </cell>
          <cell r="V1223" t="str">
            <v>L100</v>
          </cell>
          <cell r="W1223" t="str">
            <v>Albert-Eden</v>
          </cell>
          <cell r="X1223" t="str">
            <v>PL40810</v>
          </cell>
          <cell r="Y1223" t="str">
            <v>Expense</v>
          </cell>
          <cell r="Z1223">
            <v>20120701</v>
          </cell>
          <cell r="AA1223">
            <v>20130630</v>
          </cell>
          <cell r="AB1223">
            <v>1</v>
          </cell>
          <cell r="AC1223" t="str">
            <v>Programme</v>
          </cell>
          <cell r="AD1223">
            <v>0</v>
          </cell>
          <cell r="AE1223">
            <v>0</v>
          </cell>
          <cell r="AF1223">
            <v>0</v>
          </cell>
          <cell r="AG1223">
            <v>1</v>
          </cell>
          <cell r="AH1223">
            <v>6</v>
          </cell>
          <cell r="AI1223" t="str">
            <v>Recreational Facilities</v>
          </cell>
          <cell r="AJ1223" t="str">
            <v>Buildings (Capex)</v>
          </cell>
          <cell r="AK1223">
            <v>50</v>
          </cell>
          <cell r="AM1223">
            <v>1</v>
          </cell>
          <cell r="AT1223">
            <v>55000</v>
          </cell>
          <cell r="BD1223">
            <v>3.1E-2</v>
          </cell>
          <cell r="BE1223">
            <v>6.1930000000000041E-2</v>
          </cell>
          <cell r="BF1223">
            <v>9.3787900000000146E-2</v>
          </cell>
          <cell r="BG1223">
            <v>0.12878911280000027</v>
          </cell>
          <cell r="BH1223">
            <v>0.16491036440960039</v>
          </cell>
          <cell r="BI1223">
            <v>0.19869276497747879</v>
          </cell>
          <cell r="BJ1223">
            <v>0.23225616239684821</v>
          </cell>
          <cell r="BK1223">
            <v>0.27045610343115034</v>
          </cell>
          <cell r="BL1223">
            <v>0.31238115484437823</v>
          </cell>
          <cell r="BM1223">
            <v>0.35568973295424255</v>
          </cell>
          <cell r="BN1223">
            <v>0</v>
          </cell>
          <cell r="BO1223">
            <v>1705</v>
          </cell>
          <cell r="BP1223">
            <v>0</v>
          </cell>
          <cell r="BQ1223">
            <v>0</v>
          </cell>
          <cell r="BR1223">
            <v>0</v>
          </cell>
          <cell r="BS1223">
            <v>0</v>
          </cell>
          <cell r="BT1223">
            <v>0</v>
          </cell>
          <cell r="BU1223">
            <v>0</v>
          </cell>
          <cell r="BV1223">
            <v>0</v>
          </cell>
          <cell r="BW1223">
            <v>0</v>
          </cell>
          <cell r="BX1223">
            <v>0</v>
          </cell>
          <cell r="BY1223">
            <v>0</v>
          </cell>
          <cell r="BZ1223">
            <v>56705</v>
          </cell>
          <cell r="CA1223">
            <v>0</v>
          </cell>
          <cell r="CB1223">
            <v>0</v>
          </cell>
          <cell r="CC1223">
            <v>0</v>
          </cell>
          <cell r="CD1223">
            <v>0</v>
          </cell>
          <cell r="CE1223">
            <v>0</v>
          </cell>
          <cell r="CF1223">
            <v>0</v>
          </cell>
          <cell r="CG1223">
            <v>0</v>
          </cell>
          <cell r="CH1223">
            <v>0</v>
          </cell>
          <cell r="CI1223">
            <v>0</v>
          </cell>
          <cell r="CK1223">
            <v>0</v>
          </cell>
          <cell r="CL1223">
            <v>0</v>
          </cell>
          <cell r="CM1223">
            <v>0</v>
          </cell>
          <cell r="CN1223">
            <v>0</v>
          </cell>
          <cell r="CO1223">
            <v>0</v>
          </cell>
          <cell r="CP1223">
            <v>0</v>
          </cell>
          <cell r="CQ1223">
            <v>0</v>
          </cell>
          <cell r="CR1223">
            <v>0</v>
          </cell>
          <cell r="CS1223">
            <v>0</v>
          </cell>
          <cell r="CT1223">
            <v>0</v>
          </cell>
          <cell r="CU1223">
            <v>0</v>
          </cell>
          <cell r="CW1223">
            <v>0</v>
          </cell>
          <cell r="CX1223">
            <v>0</v>
          </cell>
          <cell r="CY1223">
            <v>0</v>
          </cell>
          <cell r="CZ1223">
            <v>0</v>
          </cell>
          <cell r="DA1223">
            <v>0</v>
          </cell>
          <cell r="DB1223">
            <v>0</v>
          </cell>
          <cell r="DC1223">
            <v>0</v>
          </cell>
          <cell r="DD1223">
            <v>0</v>
          </cell>
          <cell r="DE1223">
            <v>0</v>
          </cell>
          <cell r="DF1223">
            <v>0</v>
          </cell>
          <cell r="DG1223">
            <v>0</v>
          </cell>
          <cell r="DI1223">
            <v>0</v>
          </cell>
          <cell r="DJ1223">
            <v>56705</v>
          </cell>
          <cell r="DK1223">
            <v>0</v>
          </cell>
          <cell r="DL1223">
            <v>0</v>
          </cell>
          <cell r="DM1223">
            <v>0</v>
          </cell>
          <cell r="DN1223">
            <v>0</v>
          </cell>
          <cell r="DO1223">
            <v>0</v>
          </cell>
          <cell r="DP1223">
            <v>0</v>
          </cell>
          <cell r="DQ1223">
            <v>0</v>
          </cell>
          <cell r="DR1223">
            <v>0</v>
          </cell>
          <cell r="DS1223">
            <v>0</v>
          </cell>
          <cell r="DU1223" t="str">
            <v>ACC 862/420012</v>
          </cell>
          <cell r="DV1223">
            <v>0</v>
          </cell>
          <cell r="DW1223">
            <v>0</v>
          </cell>
          <cell r="DX1223">
            <v>4</v>
          </cell>
          <cell r="DY1223">
            <v>55000</v>
          </cell>
          <cell r="DZ1223">
            <v>56705</v>
          </cell>
          <cell r="EB1223">
            <v>56705</v>
          </cell>
          <cell r="EC1223" t="str">
            <v>Def</v>
          </cell>
          <cell r="ED1223" t="str">
            <v>Local Recreational Facilities</v>
          </cell>
        </row>
        <row r="1224">
          <cell r="D1224" t="str">
            <v>PC2140107</v>
          </cell>
          <cell r="E1224" t="str">
            <v>Recreation Facilities Renewal Programme</v>
          </cell>
          <cell r="F1224" t="str">
            <v>Auckland Council</v>
          </cell>
          <cell r="G1224" t="str">
            <v>Parks, sports and recreation</v>
          </cell>
          <cell r="H1224" t="str">
            <v>E190205</v>
          </cell>
          <cell r="I1224" t="str">
            <v>Recreation facilities management</v>
          </cell>
          <cell r="J1224" t="str">
            <v>Lifestyle and culture</v>
          </cell>
          <cell r="K1224" t="str">
            <v>Local recreation services</v>
          </cell>
          <cell r="L1224" t="str">
            <v>Local recreation initiatives and facilities</v>
          </cell>
          <cell r="M1224" t="str">
            <v>Local activities</v>
          </cell>
          <cell r="N1224" t="str">
            <v>Local recreation services</v>
          </cell>
          <cell r="O1224" t="str">
            <v>Local recreation initiatives and facilities</v>
          </cell>
          <cell r="P1224" t="str">
            <v>Lifestyle and culture</v>
          </cell>
          <cell r="Q1224" t="str">
            <v>Local recreation services</v>
          </cell>
          <cell r="R1224" t="str">
            <v>Local recreation initiatives and facilities</v>
          </cell>
          <cell r="S1224" t="str">
            <v>A1251405</v>
          </cell>
          <cell r="T1224" t="str">
            <v>A1251405</v>
          </cell>
          <cell r="U1224" t="str">
            <v>Local aquatic, leisure and recreation facilities</v>
          </cell>
          <cell r="V1224" t="str">
            <v>L155</v>
          </cell>
          <cell r="W1224" t="str">
            <v>Orakei</v>
          </cell>
          <cell r="X1224" t="str">
            <v>PL40810</v>
          </cell>
          <cell r="Y1224" t="str">
            <v>Expense</v>
          </cell>
          <cell r="Z1224">
            <v>20120701</v>
          </cell>
          <cell r="AA1224">
            <v>20130630</v>
          </cell>
          <cell r="AB1224">
            <v>1</v>
          </cell>
          <cell r="AC1224" t="str">
            <v>Programme</v>
          </cell>
          <cell r="AD1224">
            <v>0</v>
          </cell>
          <cell r="AE1224">
            <v>0</v>
          </cell>
          <cell r="AF1224">
            <v>0</v>
          </cell>
          <cell r="AG1224">
            <v>1</v>
          </cell>
          <cell r="AH1224">
            <v>6</v>
          </cell>
          <cell r="AI1224" t="str">
            <v>Recreational Facilities</v>
          </cell>
          <cell r="AJ1224" t="str">
            <v>Buildings (Capex)</v>
          </cell>
          <cell r="AK1224">
            <v>50</v>
          </cell>
          <cell r="AM1224">
            <v>1</v>
          </cell>
          <cell r="AT1224">
            <v>80000</v>
          </cell>
          <cell r="BD1224">
            <v>3.1E-2</v>
          </cell>
          <cell r="BE1224">
            <v>6.1930000000000041E-2</v>
          </cell>
          <cell r="BF1224">
            <v>9.3787900000000146E-2</v>
          </cell>
          <cell r="BG1224">
            <v>0.12878911280000027</v>
          </cell>
          <cell r="BH1224">
            <v>0.16491036440960039</v>
          </cell>
          <cell r="BI1224">
            <v>0.19869276497747879</v>
          </cell>
          <cell r="BJ1224">
            <v>0.23225616239684821</v>
          </cell>
          <cell r="BK1224">
            <v>0.27045610343115034</v>
          </cell>
          <cell r="BL1224">
            <v>0.31238115484437823</v>
          </cell>
          <cell r="BM1224">
            <v>0.35568973295424255</v>
          </cell>
          <cell r="BN1224">
            <v>0</v>
          </cell>
          <cell r="BO1224">
            <v>2480</v>
          </cell>
          <cell r="BP1224">
            <v>0</v>
          </cell>
          <cell r="BQ1224">
            <v>0</v>
          </cell>
          <cell r="BR1224">
            <v>0</v>
          </cell>
          <cell r="BS1224">
            <v>0</v>
          </cell>
          <cell r="BT1224">
            <v>0</v>
          </cell>
          <cell r="BU1224">
            <v>0</v>
          </cell>
          <cell r="BV1224">
            <v>0</v>
          </cell>
          <cell r="BW1224">
            <v>0</v>
          </cell>
          <cell r="BX1224">
            <v>0</v>
          </cell>
          <cell r="BY1224">
            <v>0</v>
          </cell>
          <cell r="BZ1224">
            <v>82480</v>
          </cell>
          <cell r="CA1224">
            <v>0</v>
          </cell>
          <cell r="CB1224">
            <v>0</v>
          </cell>
          <cell r="CC1224">
            <v>0</v>
          </cell>
          <cell r="CD1224">
            <v>0</v>
          </cell>
          <cell r="CE1224">
            <v>0</v>
          </cell>
          <cell r="CF1224">
            <v>0</v>
          </cell>
          <cell r="CG1224">
            <v>0</v>
          </cell>
          <cell r="CH1224">
            <v>0</v>
          </cell>
          <cell r="CI1224">
            <v>0</v>
          </cell>
          <cell r="CK1224">
            <v>0</v>
          </cell>
          <cell r="CL1224">
            <v>0</v>
          </cell>
          <cell r="CM1224">
            <v>0</v>
          </cell>
          <cell r="CN1224">
            <v>0</v>
          </cell>
          <cell r="CO1224">
            <v>0</v>
          </cell>
          <cell r="CP1224">
            <v>0</v>
          </cell>
          <cell r="CQ1224">
            <v>0</v>
          </cell>
          <cell r="CR1224">
            <v>0</v>
          </cell>
          <cell r="CS1224">
            <v>0</v>
          </cell>
          <cell r="CT1224">
            <v>0</v>
          </cell>
          <cell r="CU1224">
            <v>0</v>
          </cell>
          <cell r="CW1224">
            <v>0</v>
          </cell>
          <cell r="CX1224">
            <v>0</v>
          </cell>
          <cell r="CY1224">
            <v>0</v>
          </cell>
          <cell r="CZ1224">
            <v>0</v>
          </cell>
          <cell r="DA1224">
            <v>0</v>
          </cell>
          <cell r="DB1224">
            <v>0</v>
          </cell>
          <cell r="DC1224">
            <v>0</v>
          </cell>
          <cell r="DD1224">
            <v>0</v>
          </cell>
          <cell r="DE1224">
            <v>0</v>
          </cell>
          <cell r="DF1224">
            <v>0</v>
          </cell>
          <cell r="DG1224">
            <v>0</v>
          </cell>
          <cell r="DI1224">
            <v>0</v>
          </cell>
          <cell r="DJ1224">
            <v>82480</v>
          </cell>
          <cell r="DK1224">
            <v>0</v>
          </cell>
          <cell r="DL1224">
            <v>0</v>
          </cell>
          <cell r="DM1224">
            <v>0</v>
          </cell>
          <cell r="DN1224">
            <v>0</v>
          </cell>
          <cell r="DO1224">
            <v>0</v>
          </cell>
          <cell r="DP1224">
            <v>0</v>
          </cell>
          <cell r="DQ1224">
            <v>0</v>
          </cell>
          <cell r="DR1224">
            <v>0</v>
          </cell>
          <cell r="DS1224">
            <v>0</v>
          </cell>
          <cell r="DU1224" t="str">
            <v>ACC 862/420012</v>
          </cell>
          <cell r="DV1224">
            <v>0</v>
          </cell>
          <cell r="DW1224">
            <v>0</v>
          </cell>
          <cell r="DX1224">
            <v>4</v>
          </cell>
          <cell r="DY1224">
            <v>80000</v>
          </cell>
          <cell r="DZ1224">
            <v>82480</v>
          </cell>
          <cell r="EB1224">
            <v>82480</v>
          </cell>
          <cell r="EC1224" t="str">
            <v>Def</v>
          </cell>
          <cell r="ED1224" t="str">
            <v>Local Recreational Facilities</v>
          </cell>
        </row>
        <row r="1225">
          <cell r="D1225" t="str">
            <v>PC2140107</v>
          </cell>
          <cell r="E1225" t="str">
            <v>Recreation Facilities Renewal Programme</v>
          </cell>
          <cell r="F1225" t="str">
            <v>Auckland Council</v>
          </cell>
          <cell r="G1225" t="str">
            <v>Parks, sports and recreation</v>
          </cell>
          <cell r="H1225" t="str">
            <v>E190205</v>
          </cell>
          <cell r="I1225" t="str">
            <v>Recreation facilities management</v>
          </cell>
          <cell r="J1225" t="str">
            <v>Lifestyle and culture</v>
          </cell>
          <cell r="K1225" t="str">
            <v>Local recreation services</v>
          </cell>
          <cell r="L1225" t="str">
            <v>Local recreation initiatives and facilities</v>
          </cell>
          <cell r="M1225" t="str">
            <v>Local activities</v>
          </cell>
          <cell r="N1225" t="str">
            <v>Local recreation services</v>
          </cell>
          <cell r="O1225" t="str">
            <v>Local recreation initiatives and facilities</v>
          </cell>
          <cell r="P1225" t="str">
            <v>Lifestyle and culture</v>
          </cell>
          <cell r="Q1225" t="str">
            <v>Local recreation services</v>
          </cell>
          <cell r="R1225" t="str">
            <v>Local recreation initiatives and facilities</v>
          </cell>
          <cell r="S1225" t="str">
            <v>A1251405</v>
          </cell>
          <cell r="T1225" t="str">
            <v>A1251405</v>
          </cell>
          <cell r="U1225" t="str">
            <v>Local aquatic, leisure and recreation facilities</v>
          </cell>
          <cell r="V1225" t="str">
            <v>L170</v>
          </cell>
          <cell r="W1225" t="str">
            <v>Puketapapa</v>
          </cell>
          <cell r="X1225" t="str">
            <v>PL40810</v>
          </cell>
          <cell r="Y1225" t="str">
            <v>Expense</v>
          </cell>
          <cell r="Z1225">
            <v>20120701</v>
          </cell>
          <cell r="AA1225">
            <v>20130630</v>
          </cell>
          <cell r="AB1225">
            <v>1</v>
          </cell>
          <cell r="AC1225" t="str">
            <v>Programme</v>
          </cell>
          <cell r="AD1225">
            <v>0</v>
          </cell>
          <cell r="AE1225">
            <v>0</v>
          </cell>
          <cell r="AF1225">
            <v>0</v>
          </cell>
          <cell r="AG1225">
            <v>1</v>
          </cell>
          <cell r="AH1225">
            <v>6</v>
          </cell>
          <cell r="AI1225" t="str">
            <v>Recreational Facilities</v>
          </cell>
          <cell r="AJ1225" t="str">
            <v>Buildings (Capex)</v>
          </cell>
          <cell r="AK1225">
            <v>50</v>
          </cell>
          <cell r="AM1225">
            <v>1</v>
          </cell>
          <cell r="AT1225">
            <v>364974</v>
          </cell>
          <cell r="BD1225">
            <v>3.1E-2</v>
          </cell>
          <cell r="BE1225">
            <v>6.1930000000000041E-2</v>
          </cell>
          <cell r="BF1225">
            <v>9.3787900000000146E-2</v>
          </cell>
          <cell r="BG1225">
            <v>0.12878911280000027</v>
          </cell>
          <cell r="BH1225">
            <v>0.16491036440960039</v>
          </cell>
          <cell r="BI1225">
            <v>0.19869276497747879</v>
          </cell>
          <cell r="BJ1225">
            <v>0.23225616239684821</v>
          </cell>
          <cell r="BK1225">
            <v>0.27045610343115034</v>
          </cell>
          <cell r="BL1225">
            <v>0.31238115484437823</v>
          </cell>
          <cell r="BM1225">
            <v>0.35568973295424255</v>
          </cell>
          <cell r="BN1225">
            <v>0</v>
          </cell>
          <cell r="BO1225">
            <v>11314.194</v>
          </cell>
          <cell r="BP1225">
            <v>0</v>
          </cell>
          <cell r="BQ1225">
            <v>0</v>
          </cell>
          <cell r="BR1225">
            <v>0</v>
          </cell>
          <cell r="BS1225">
            <v>0</v>
          </cell>
          <cell r="BT1225">
            <v>0</v>
          </cell>
          <cell r="BU1225">
            <v>0</v>
          </cell>
          <cell r="BV1225">
            <v>0</v>
          </cell>
          <cell r="BW1225">
            <v>0</v>
          </cell>
          <cell r="BX1225">
            <v>0</v>
          </cell>
          <cell r="BY1225">
            <v>0</v>
          </cell>
          <cell r="BZ1225">
            <v>376288.19400000002</v>
          </cell>
          <cell r="CA1225">
            <v>0</v>
          </cell>
          <cell r="CB1225">
            <v>0</v>
          </cell>
          <cell r="CC1225">
            <v>0</v>
          </cell>
          <cell r="CD1225">
            <v>0</v>
          </cell>
          <cell r="CE1225">
            <v>0</v>
          </cell>
          <cell r="CF1225">
            <v>0</v>
          </cell>
          <cell r="CG1225">
            <v>0</v>
          </cell>
          <cell r="CH1225">
            <v>0</v>
          </cell>
          <cell r="CI1225">
            <v>0</v>
          </cell>
          <cell r="CK1225">
            <v>0</v>
          </cell>
          <cell r="CL1225">
            <v>0</v>
          </cell>
          <cell r="CM1225">
            <v>0</v>
          </cell>
          <cell r="CN1225">
            <v>0</v>
          </cell>
          <cell r="CO1225">
            <v>0</v>
          </cell>
          <cell r="CP1225">
            <v>0</v>
          </cell>
          <cell r="CQ1225">
            <v>0</v>
          </cell>
          <cell r="CR1225">
            <v>0</v>
          </cell>
          <cell r="CS1225">
            <v>0</v>
          </cell>
          <cell r="CT1225">
            <v>0</v>
          </cell>
          <cell r="CU1225">
            <v>0</v>
          </cell>
          <cell r="CW1225">
            <v>0</v>
          </cell>
          <cell r="CX1225">
            <v>0</v>
          </cell>
          <cell r="CY1225">
            <v>0</v>
          </cell>
          <cell r="CZ1225">
            <v>0</v>
          </cell>
          <cell r="DA1225">
            <v>0</v>
          </cell>
          <cell r="DB1225">
            <v>0</v>
          </cell>
          <cell r="DC1225">
            <v>0</v>
          </cell>
          <cell r="DD1225">
            <v>0</v>
          </cell>
          <cell r="DE1225">
            <v>0</v>
          </cell>
          <cell r="DF1225">
            <v>0</v>
          </cell>
          <cell r="DG1225">
            <v>0</v>
          </cell>
          <cell r="DI1225">
            <v>0</v>
          </cell>
          <cell r="DJ1225">
            <v>376288.19400000002</v>
          </cell>
          <cell r="DK1225">
            <v>0</v>
          </cell>
          <cell r="DL1225">
            <v>0</v>
          </cell>
          <cell r="DM1225">
            <v>0</v>
          </cell>
          <cell r="DN1225">
            <v>0</v>
          </cell>
          <cell r="DO1225">
            <v>0</v>
          </cell>
          <cell r="DP1225">
            <v>0</v>
          </cell>
          <cell r="DQ1225">
            <v>0</v>
          </cell>
          <cell r="DR1225">
            <v>0</v>
          </cell>
          <cell r="DS1225">
            <v>0</v>
          </cell>
          <cell r="DU1225" t="str">
            <v>ACC 862/420012</v>
          </cell>
          <cell r="DV1225">
            <v>0</v>
          </cell>
          <cell r="DW1225">
            <v>0</v>
          </cell>
          <cell r="DX1225">
            <v>4</v>
          </cell>
          <cell r="DY1225">
            <v>364974</v>
          </cell>
          <cell r="DZ1225">
            <v>376288.19400000002</v>
          </cell>
          <cell r="EB1225">
            <v>376288.19400000002</v>
          </cell>
          <cell r="EC1225" t="str">
            <v>Def</v>
          </cell>
          <cell r="ED1225" t="str">
            <v>Local Recreational Facilities</v>
          </cell>
        </row>
        <row r="1226">
          <cell r="D1226" t="str">
            <v>PC2140107</v>
          </cell>
          <cell r="E1226" t="str">
            <v>Recreation Facilities Renewal Programme</v>
          </cell>
          <cell r="F1226" t="str">
            <v>Auckland Council</v>
          </cell>
          <cell r="G1226" t="str">
            <v>Parks, sports and recreation</v>
          </cell>
          <cell r="H1226" t="str">
            <v>E190205</v>
          </cell>
          <cell r="I1226" t="str">
            <v>Recreation facilities management</v>
          </cell>
          <cell r="J1226" t="str">
            <v>Lifestyle and culture</v>
          </cell>
          <cell r="K1226" t="str">
            <v>Local recreation services</v>
          </cell>
          <cell r="L1226" t="str">
            <v>Local recreation initiatives and facilities</v>
          </cell>
          <cell r="M1226" t="str">
            <v>Local activities</v>
          </cell>
          <cell r="N1226" t="str">
            <v>Local recreation services</v>
          </cell>
          <cell r="O1226" t="str">
            <v>Local recreation initiatives and facilities</v>
          </cell>
          <cell r="P1226" t="str">
            <v>Lifestyle and culture</v>
          </cell>
          <cell r="Q1226" t="str">
            <v>Local recreation services</v>
          </cell>
          <cell r="R1226" t="str">
            <v>Local recreation initiatives and facilities</v>
          </cell>
          <cell r="S1226" t="str">
            <v>A1251405</v>
          </cell>
          <cell r="T1226" t="str">
            <v>A1251405</v>
          </cell>
          <cell r="U1226" t="str">
            <v>Local aquatic, leisure and recreation facilities</v>
          </cell>
          <cell r="V1226" t="str">
            <v>L210</v>
          </cell>
          <cell r="W1226" t="str">
            <v>Other (Unallocated)</v>
          </cell>
          <cell r="X1226" t="str">
            <v>PL40810</v>
          </cell>
          <cell r="Y1226" t="str">
            <v>Expense</v>
          </cell>
          <cell r="Z1226">
            <v>20110701</v>
          </cell>
          <cell r="AA1226">
            <v>20220630</v>
          </cell>
          <cell r="AB1226">
            <v>1</v>
          </cell>
          <cell r="AC1226" t="str">
            <v>Programme</v>
          </cell>
          <cell r="AD1226">
            <v>0</v>
          </cell>
          <cell r="AE1226">
            <v>0</v>
          </cell>
          <cell r="AF1226">
            <v>0</v>
          </cell>
          <cell r="AG1226">
            <v>1</v>
          </cell>
          <cell r="AH1226">
            <v>6</v>
          </cell>
          <cell r="AI1226" t="str">
            <v>Recreational Facilities</v>
          </cell>
          <cell r="AJ1226" t="str">
            <v>Buildings (Capex)</v>
          </cell>
          <cell r="AK1226">
            <v>50</v>
          </cell>
          <cell r="AM1226">
            <v>1</v>
          </cell>
          <cell r="AS1226">
            <v>532164.34</v>
          </cell>
          <cell r="AT1226">
            <v>0</v>
          </cell>
          <cell r="AU1226">
            <v>774913</v>
          </cell>
          <cell r="AV1226">
            <v>557455</v>
          </cell>
          <cell r="AW1226">
            <v>587659</v>
          </cell>
          <cell r="AX1226">
            <v>597096</v>
          </cell>
          <cell r="AY1226">
            <v>597096</v>
          </cell>
          <cell r="AZ1226">
            <v>597096</v>
          </cell>
          <cell r="BA1226">
            <v>770000</v>
          </cell>
          <cell r="BB1226">
            <v>770000</v>
          </cell>
          <cell r="BC1226">
            <v>770000</v>
          </cell>
          <cell r="BD1226">
            <v>3.1E-2</v>
          </cell>
          <cell r="BE1226">
            <v>6.1930000000000041E-2</v>
          </cell>
          <cell r="BF1226">
            <v>9.3787900000000146E-2</v>
          </cell>
          <cell r="BG1226">
            <v>0.12878911280000027</v>
          </cell>
          <cell r="BH1226">
            <v>0.16491036440960039</v>
          </cell>
          <cell r="BI1226">
            <v>0.19869276497747879</v>
          </cell>
          <cell r="BJ1226">
            <v>0.23225616239684821</v>
          </cell>
          <cell r="BK1226">
            <v>0.27045610343115034</v>
          </cell>
          <cell r="BL1226">
            <v>0.31238115484437823</v>
          </cell>
          <cell r="BM1226">
            <v>0.35568973295424255</v>
          </cell>
          <cell r="BN1226">
            <v>0</v>
          </cell>
          <cell r="BO1226">
            <v>0</v>
          </cell>
          <cell r="BP1226">
            <v>47990.362090000031</v>
          </cell>
          <cell r="BQ1226">
            <v>52282.533794500079</v>
          </cell>
          <cell r="BR1226">
            <v>75684.081238935367</v>
          </cell>
          <cell r="BS1226">
            <v>98467.318947514752</v>
          </cell>
          <cell r="BT1226">
            <v>118638.65519699268</v>
          </cell>
          <cell r="BU1226">
            <v>138679.22554250847</v>
          </cell>
          <cell r="BV1226">
            <v>208251.19964198576</v>
          </cell>
          <cell r="BW1226">
            <v>240533.48923017122</v>
          </cell>
          <cell r="BX1226">
            <v>273881.09437476675</v>
          </cell>
          <cell r="BY1226">
            <v>532164.34</v>
          </cell>
          <cell r="BZ1226">
            <v>0</v>
          </cell>
          <cell r="CA1226">
            <v>822903.36209000007</v>
          </cell>
          <cell r="CB1226">
            <v>609737.53379450005</v>
          </cell>
          <cell r="CC1226">
            <v>663343.08123893535</v>
          </cell>
          <cell r="CD1226">
            <v>695563.31894751475</v>
          </cell>
          <cell r="CE1226">
            <v>715734.65519699268</v>
          </cell>
          <cell r="CF1226">
            <v>735775.22554250853</v>
          </cell>
          <cell r="CG1226">
            <v>978251.19964198582</v>
          </cell>
          <cell r="CH1226">
            <v>1010533.4892301712</v>
          </cell>
          <cell r="CI1226">
            <v>1043881.0943747668</v>
          </cell>
          <cell r="CK1226">
            <v>0</v>
          </cell>
          <cell r="CL1226">
            <v>0</v>
          </cell>
          <cell r="CM1226">
            <v>0</v>
          </cell>
          <cell r="CN1226">
            <v>0</v>
          </cell>
          <cell r="CO1226">
            <v>0</v>
          </cell>
          <cell r="CP1226">
            <v>0</v>
          </cell>
          <cell r="CQ1226">
            <v>0</v>
          </cell>
          <cell r="CR1226">
            <v>0</v>
          </cell>
          <cell r="CS1226">
            <v>0</v>
          </cell>
          <cell r="CT1226">
            <v>0</v>
          </cell>
          <cell r="CU1226">
            <v>0</v>
          </cell>
          <cell r="CW1226">
            <v>0</v>
          </cell>
          <cell r="CX1226">
            <v>0</v>
          </cell>
          <cell r="CY1226">
            <v>0</v>
          </cell>
          <cell r="CZ1226">
            <v>0</v>
          </cell>
          <cell r="DA1226">
            <v>0</v>
          </cell>
          <cell r="DB1226">
            <v>0</v>
          </cell>
          <cell r="DC1226">
            <v>0</v>
          </cell>
          <cell r="DD1226">
            <v>0</v>
          </cell>
          <cell r="DE1226">
            <v>0</v>
          </cell>
          <cell r="DF1226">
            <v>0</v>
          </cell>
          <cell r="DG1226">
            <v>0</v>
          </cell>
          <cell r="DI1226">
            <v>532164.34</v>
          </cell>
          <cell r="DJ1226">
            <v>0</v>
          </cell>
          <cell r="DK1226">
            <v>822903.36209000007</v>
          </cell>
          <cell r="DL1226">
            <v>609737.53379450005</v>
          </cell>
          <cell r="DM1226">
            <v>663343.08123893535</v>
          </cell>
          <cell r="DN1226">
            <v>695563.31894751475</v>
          </cell>
          <cell r="DO1226">
            <v>715734.65519699268</v>
          </cell>
          <cell r="DP1226">
            <v>735775.22554250853</v>
          </cell>
          <cell r="DQ1226">
            <v>978251.19964198582</v>
          </cell>
          <cell r="DR1226">
            <v>1010533.4892301712</v>
          </cell>
          <cell r="DS1226">
            <v>1043881.0943747668</v>
          </cell>
          <cell r="DU1226" t="str">
            <v>ACC 862/420012</v>
          </cell>
          <cell r="DV1226">
            <v>0</v>
          </cell>
          <cell r="DW1226">
            <v>0</v>
          </cell>
          <cell r="DX1226">
            <v>4</v>
          </cell>
          <cell r="DY1226">
            <v>6021315</v>
          </cell>
          <cell r="DZ1226">
            <v>7275722.9600573741</v>
          </cell>
          <cell r="EB1226">
            <v>7275722.9600573741</v>
          </cell>
          <cell r="EC1226" t="str">
            <v>Def</v>
          </cell>
          <cell r="ED1226" t="str">
            <v>Local Recreational Facilities</v>
          </cell>
        </row>
        <row r="1227">
          <cell r="D1227" t="str">
            <v>PC2140108</v>
          </cell>
          <cell r="E1227" t="str">
            <v>Special Leisure facilities Renewals Pgm</v>
          </cell>
          <cell r="F1227" t="str">
            <v>Auckland Council</v>
          </cell>
          <cell r="G1227" t="str">
            <v>Parks, sports and recreation</v>
          </cell>
          <cell r="H1227" t="str">
            <v>E190205</v>
          </cell>
          <cell r="I1227" t="str">
            <v>Recreation facilities management</v>
          </cell>
          <cell r="J1227" t="str">
            <v>Lifestyle and culture</v>
          </cell>
          <cell r="K1227" t="str">
            <v>Local recreation services</v>
          </cell>
          <cell r="L1227" t="str">
            <v>Local recreation initiatives and facilities</v>
          </cell>
          <cell r="M1227" t="str">
            <v>Local activities</v>
          </cell>
          <cell r="N1227" t="str">
            <v>Local recreation services</v>
          </cell>
          <cell r="O1227" t="str">
            <v>Local recreation initiatives and facilities</v>
          </cell>
          <cell r="P1227" t="str">
            <v>Lifestyle and culture</v>
          </cell>
          <cell r="Q1227" t="str">
            <v>Local recreation services</v>
          </cell>
          <cell r="R1227" t="str">
            <v>Local recreation initiatives and facilities</v>
          </cell>
          <cell r="S1227" t="str">
            <v>A1251405</v>
          </cell>
          <cell r="T1227" t="str">
            <v>A1251405</v>
          </cell>
          <cell r="U1227" t="str">
            <v>Local aquatic, leisure and recreation facilities</v>
          </cell>
          <cell r="V1227" t="str">
            <v>L100</v>
          </cell>
          <cell r="W1227" t="str">
            <v>Albert-Eden</v>
          </cell>
          <cell r="X1227" t="str">
            <v>PL40810</v>
          </cell>
          <cell r="Y1227" t="str">
            <v>Expense</v>
          </cell>
          <cell r="Z1227">
            <v>20120701</v>
          </cell>
          <cell r="AA1227">
            <v>20130630</v>
          </cell>
          <cell r="AB1227">
            <v>1</v>
          </cell>
          <cell r="AC1227" t="str">
            <v>Programme</v>
          </cell>
          <cell r="AD1227">
            <v>0</v>
          </cell>
          <cell r="AE1227">
            <v>0</v>
          </cell>
          <cell r="AF1227">
            <v>0</v>
          </cell>
          <cell r="AG1227">
            <v>1</v>
          </cell>
          <cell r="AH1227">
            <v>6</v>
          </cell>
          <cell r="AI1227" t="str">
            <v>Recreational Facilities</v>
          </cell>
          <cell r="AJ1227" t="str">
            <v>Buildings (Capex)</v>
          </cell>
          <cell r="AK1227">
            <v>50</v>
          </cell>
          <cell r="AM1227">
            <v>1</v>
          </cell>
          <cell r="AT1227">
            <v>355908</v>
          </cell>
          <cell r="BD1227">
            <v>3.1E-2</v>
          </cell>
          <cell r="BE1227">
            <v>6.1930000000000041E-2</v>
          </cell>
          <cell r="BF1227">
            <v>9.3787900000000146E-2</v>
          </cell>
          <cell r="BG1227">
            <v>0.12878911280000027</v>
          </cell>
          <cell r="BH1227">
            <v>0.16491036440960039</v>
          </cell>
          <cell r="BI1227">
            <v>0.19869276497747879</v>
          </cell>
          <cell r="BJ1227">
            <v>0.23225616239684821</v>
          </cell>
          <cell r="BK1227">
            <v>0.27045610343115034</v>
          </cell>
          <cell r="BL1227">
            <v>0.31238115484437823</v>
          </cell>
          <cell r="BM1227">
            <v>0.35568973295424255</v>
          </cell>
          <cell r="BN1227">
            <v>0</v>
          </cell>
          <cell r="BO1227">
            <v>11033.147999999999</v>
          </cell>
          <cell r="BP1227">
            <v>0</v>
          </cell>
          <cell r="BQ1227">
            <v>0</v>
          </cell>
          <cell r="BR1227">
            <v>0</v>
          </cell>
          <cell r="BS1227">
            <v>0</v>
          </cell>
          <cell r="BT1227">
            <v>0</v>
          </cell>
          <cell r="BU1227">
            <v>0</v>
          </cell>
          <cell r="BV1227">
            <v>0</v>
          </cell>
          <cell r="BW1227">
            <v>0</v>
          </cell>
          <cell r="BX1227">
            <v>0</v>
          </cell>
          <cell r="BY1227">
            <v>0</v>
          </cell>
          <cell r="BZ1227">
            <v>366941.14799999999</v>
          </cell>
          <cell r="CA1227">
            <v>0</v>
          </cell>
          <cell r="CB1227">
            <v>0</v>
          </cell>
          <cell r="CC1227">
            <v>0</v>
          </cell>
          <cell r="CD1227">
            <v>0</v>
          </cell>
          <cell r="CE1227">
            <v>0</v>
          </cell>
          <cell r="CF1227">
            <v>0</v>
          </cell>
          <cell r="CG1227">
            <v>0</v>
          </cell>
          <cell r="CH1227">
            <v>0</v>
          </cell>
          <cell r="CI1227">
            <v>0</v>
          </cell>
          <cell r="CK1227">
            <v>0</v>
          </cell>
          <cell r="CL1227">
            <v>0</v>
          </cell>
          <cell r="CM1227">
            <v>0</v>
          </cell>
          <cell r="CN1227">
            <v>0</v>
          </cell>
          <cell r="CO1227">
            <v>0</v>
          </cell>
          <cell r="CP1227">
            <v>0</v>
          </cell>
          <cell r="CQ1227">
            <v>0</v>
          </cell>
          <cell r="CR1227">
            <v>0</v>
          </cell>
          <cell r="CS1227">
            <v>0</v>
          </cell>
          <cell r="CT1227">
            <v>0</v>
          </cell>
          <cell r="CU1227">
            <v>0</v>
          </cell>
          <cell r="CW1227">
            <v>0</v>
          </cell>
          <cell r="CX1227">
            <v>0</v>
          </cell>
          <cell r="CY1227">
            <v>0</v>
          </cell>
          <cell r="CZ1227">
            <v>0</v>
          </cell>
          <cell r="DA1227">
            <v>0</v>
          </cell>
          <cell r="DB1227">
            <v>0</v>
          </cell>
          <cell r="DC1227">
            <v>0</v>
          </cell>
          <cell r="DD1227">
            <v>0</v>
          </cell>
          <cell r="DE1227">
            <v>0</v>
          </cell>
          <cell r="DF1227">
            <v>0</v>
          </cell>
          <cell r="DG1227">
            <v>0</v>
          </cell>
          <cell r="DI1227">
            <v>0</v>
          </cell>
          <cell r="DJ1227">
            <v>366941.14799999999</v>
          </cell>
          <cell r="DK1227">
            <v>0</v>
          </cell>
          <cell r="DL1227">
            <v>0</v>
          </cell>
          <cell r="DM1227">
            <v>0</v>
          </cell>
          <cell r="DN1227">
            <v>0</v>
          </cell>
          <cell r="DO1227">
            <v>0</v>
          </cell>
          <cell r="DP1227">
            <v>0</v>
          </cell>
          <cell r="DQ1227">
            <v>0</v>
          </cell>
          <cell r="DR1227">
            <v>0</v>
          </cell>
          <cell r="DS1227">
            <v>0</v>
          </cell>
          <cell r="DU1227" t="str">
            <v>ACC 862/421111</v>
          </cell>
          <cell r="DV1227">
            <v>0</v>
          </cell>
          <cell r="DW1227">
            <v>0</v>
          </cell>
          <cell r="DX1227">
            <v>2</v>
          </cell>
          <cell r="DY1227">
            <v>355908</v>
          </cell>
          <cell r="DZ1227">
            <v>366941.14799999999</v>
          </cell>
          <cell r="EB1227">
            <v>366941.14799999999</v>
          </cell>
          <cell r="EC1227" t="str">
            <v>Def</v>
          </cell>
          <cell r="ED1227" t="str">
            <v>Local Recreational Facilities</v>
          </cell>
        </row>
        <row r="1228">
          <cell r="D1228" t="str">
            <v>PC2140108</v>
          </cell>
          <cell r="E1228" t="str">
            <v>Special Leisure facilities Renewals Pgm</v>
          </cell>
          <cell r="F1228" t="str">
            <v>Auckland Council</v>
          </cell>
          <cell r="G1228" t="str">
            <v>Parks, sports and recreation</v>
          </cell>
          <cell r="H1228" t="str">
            <v>E190205</v>
          </cell>
          <cell r="I1228" t="str">
            <v>Recreation facilities management</v>
          </cell>
          <cell r="J1228" t="str">
            <v>Lifestyle and culture</v>
          </cell>
          <cell r="K1228" t="str">
            <v>Local recreation services</v>
          </cell>
          <cell r="L1228" t="str">
            <v>Local recreation initiatives and facilities</v>
          </cell>
          <cell r="M1228" t="str">
            <v>Local activities</v>
          </cell>
          <cell r="N1228" t="str">
            <v>Local recreation services</v>
          </cell>
          <cell r="O1228" t="str">
            <v>Local recreation initiatives and facilities</v>
          </cell>
          <cell r="P1228" t="str">
            <v>Lifestyle and culture</v>
          </cell>
          <cell r="Q1228" t="str">
            <v>Local recreation services</v>
          </cell>
          <cell r="R1228" t="str">
            <v>Local recreation initiatives and facilities</v>
          </cell>
          <cell r="S1228" t="str">
            <v>A1251405</v>
          </cell>
          <cell r="T1228" t="str">
            <v>A1251405</v>
          </cell>
          <cell r="U1228" t="str">
            <v>Local aquatic, leisure and recreation facilities</v>
          </cell>
          <cell r="V1228" t="str">
            <v>L210</v>
          </cell>
          <cell r="W1228" t="str">
            <v>Other (Unallocated)</v>
          </cell>
          <cell r="X1228" t="str">
            <v>PL40810</v>
          </cell>
          <cell r="Y1228" t="str">
            <v>Expense</v>
          </cell>
          <cell r="Z1228">
            <v>20110701</v>
          </cell>
          <cell r="AA1228">
            <v>20220630</v>
          </cell>
          <cell r="AB1228">
            <v>1</v>
          </cell>
          <cell r="AC1228" t="str">
            <v>Programme</v>
          </cell>
          <cell r="AD1228">
            <v>0</v>
          </cell>
          <cell r="AE1228">
            <v>0</v>
          </cell>
          <cell r="AF1228">
            <v>0</v>
          </cell>
          <cell r="AG1228">
            <v>1</v>
          </cell>
          <cell r="AH1228">
            <v>6</v>
          </cell>
          <cell r="AI1228" t="str">
            <v>Recreational Facilities</v>
          </cell>
          <cell r="AJ1228" t="str">
            <v>Buildings (Capex)</v>
          </cell>
          <cell r="AK1228">
            <v>50</v>
          </cell>
          <cell r="AM1228">
            <v>1</v>
          </cell>
          <cell r="AS1228">
            <v>252403.37215212302</v>
          </cell>
          <cell r="AT1228">
            <v>0</v>
          </cell>
          <cell r="AU1228">
            <v>401115</v>
          </cell>
          <cell r="AV1228">
            <v>529751</v>
          </cell>
          <cell r="AW1228">
            <v>47278</v>
          </cell>
          <cell r="AX1228">
            <v>146827</v>
          </cell>
          <cell r="AY1228">
            <v>97885</v>
          </cell>
          <cell r="AZ1228">
            <v>97885</v>
          </cell>
          <cell r="BA1228">
            <v>400000</v>
          </cell>
          <cell r="BB1228">
            <v>400000</v>
          </cell>
          <cell r="BC1228">
            <v>400000</v>
          </cell>
          <cell r="BD1228">
            <v>3.1E-2</v>
          </cell>
          <cell r="BE1228">
            <v>6.1930000000000041E-2</v>
          </cell>
          <cell r="BF1228">
            <v>9.3787900000000146E-2</v>
          </cell>
          <cell r="BG1228">
            <v>0.12878911280000027</v>
          </cell>
          <cell r="BH1228">
            <v>0.16491036440960039</v>
          </cell>
          <cell r="BI1228">
            <v>0.19869276497747879</v>
          </cell>
          <cell r="BJ1228">
            <v>0.23225616239684821</v>
          </cell>
          <cell r="BK1228">
            <v>0.27045610343115034</v>
          </cell>
          <cell r="BL1228">
            <v>0.31238115484437823</v>
          </cell>
          <cell r="BM1228">
            <v>0.35568973295424255</v>
          </cell>
          <cell r="BN1228">
            <v>0</v>
          </cell>
          <cell r="BO1228">
            <v>0</v>
          </cell>
          <cell r="BP1228">
            <v>24841.051950000015</v>
          </cell>
          <cell r="BQ1228">
            <v>49684.233812900078</v>
          </cell>
          <cell r="BR1228">
            <v>6088.8916749584132</v>
          </cell>
          <cell r="BS1228">
            <v>24213.294075168396</v>
          </cell>
          <cell r="BT1228">
            <v>19449.04129982051</v>
          </cell>
          <cell r="BU1228">
            <v>22734.394456215487</v>
          </cell>
          <cell r="BV1228">
            <v>108182.44137246013</v>
          </cell>
          <cell r="BW1228">
            <v>124952.46193775129</v>
          </cell>
          <cell r="BX1228">
            <v>142275.89318169703</v>
          </cell>
          <cell r="BY1228">
            <v>252403.37215212302</v>
          </cell>
          <cell r="BZ1228">
            <v>0</v>
          </cell>
          <cell r="CA1228">
            <v>425956.05194999999</v>
          </cell>
          <cell r="CB1228">
            <v>579435.23381290003</v>
          </cell>
          <cell r="CC1228">
            <v>53366.891674958417</v>
          </cell>
          <cell r="CD1228">
            <v>171040.29407516841</v>
          </cell>
          <cell r="CE1228">
            <v>117334.04129982051</v>
          </cell>
          <cell r="CF1228">
            <v>120619.39445621549</v>
          </cell>
          <cell r="CG1228">
            <v>508182.4413724601</v>
          </cell>
          <cell r="CH1228">
            <v>524952.46193775127</v>
          </cell>
          <cell r="CI1228">
            <v>542275.893181697</v>
          </cell>
          <cell r="CK1228">
            <v>0</v>
          </cell>
          <cell r="CL1228">
            <v>0</v>
          </cell>
          <cell r="CM1228">
            <v>0</v>
          </cell>
          <cell r="CN1228">
            <v>0</v>
          </cell>
          <cell r="CO1228">
            <v>0</v>
          </cell>
          <cell r="CP1228">
            <v>0</v>
          </cell>
          <cell r="CQ1228">
            <v>0</v>
          </cell>
          <cell r="CR1228">
            <v>0</v>
          </cell>
          <cell r="CS1228">
            <v>0</v>
          </cell>
          <cell r="CT1228">
            <v>0</v>
          </cell>
          <cell r="CU1228">
            <v>0</v>
          </cell>
          <cell r="CW1228">
            <v>0</v>
          </cell>
          <cell r="CX1228">
            <v>0</v>
          </cell>
          <cell r="CY1228">
            <v>0</v>
          </cell>
          <cell r="CZ1228">
            <v>0</v>
          </cell>
          <cell r="DA1228">
            <v>0</v>
          </cell>
          <cell r="DB1228">
            <v>0</v>
          </cell>
          <cell r="DC1228">
            <v>0</v>
          </cell>
          <cell r="DD1228">
            <v>0</v>
          </cell>
          <cell r="DE1228">
            <v>0</v>
          </cell>
          <cell r="DF1228">
            <v>0</v>
          </cell>
          <cell r="DG1228">
            <v>0</v>
          </cell>
          <cell r="DI1228">
            <v>252403.37215212302</v>
          </cell>
          <cell r="DJ1228">
            <v>0</v>
          </cell>
          <cell r="DK1228">
            <v>425956.05194999999</v>
          </cell>
          <cell r="DL1228">
            <v>579435.23381290003</v>
          </cell>
          <cell r="DM1228">
            <v>53366.891674958417</v>
          </cell>
          <cell r="DN1228">
            <v>171040.29407516841</v>
          </cell>
          <cell r="DO1228">
            <v>117334.04129982051</v>
          </cell>
          <cell r="DP1228">
            <v>120619.39445621549</v>
          </cell>
          <cell r="DQ1228">
            <v>508182.4413724601</v>
          </cell>
          <cell r="DR1228">
            <v>524952.46193775127</v>
          </cell>
          <cell r="DS1228">
            <v>542275.893181697</v>
          </cell>
          <cell r="DU1228" t="str">
            <v>ACC 862/421111</v>
          </cell>
          <cell r="DV1228">
            <v>0</v>
          </cell>
          <cell r="DW1228">
            <v>0</v>
          </cell>
          <cell r="DX1228">
            <v>2</v>
          </cell>
          <cell r="DY1228">
            <v>2520741</v>
          </cell>
          <cell r="DZ1228">
            <v>3043162.7037609708</v>
          </cell>
          <cell r="EB1228">
            <v>3043162.7037609708</v>
          </cell>
          <cell r="EC1228" t="str">
            <v>Def</v>
          </cell>
          <cell r="ED1228" t="str">
            <v>Local Recreational Facilities</v>
          </cell>
        </row>
        <row r="1229">
          <cell r="D1229" t="str">
            <v>PC2140109</v>
          </cell>
          <cell r="E1229" t="str">
            <v>Tepid Baths restoration</v>
          </cell>
          <cell r="F1229" t="str">
            <v>Auckland Council</v>
          </cell>
          <cell r="G1229" t="str">
            <v>Parks, sports and recreation</v>
          </cell>
          <cell r="H1229" t="str">
            <v>E190205</v>
          </cell>
          <cell r="I1229" t="str">
            <v>Recreation facilities management</v>
          </cell>
          <cell r="J1229" t="str">
            <v>Lifestyle and culture</v>
          </cell>
          <cell r="K1229" t="str">
            <v>Local recreation services</v>
          </cell>
          <cell r="L1229" t="str">
            <v>Local recreation initiatives and facilities</v>
          </cell>
          <cell r="M1229" t="str">
            <v>Local activities</v>
          </cell>
          <cell r="N1229" t="str">
            <v>Local recreation services</v>
          </cell>
          <cell r="O1229" t="str">
            <v>Local recreation initiatives and facilities</v>
          </cell>
          <cell r="P1229" t="str">
            <v>Lifestyle and culture</v>
          </cell>
          <cell r="Q1229" t="str">
            <v>Local recreation services</v>
          </cell>
          <cell r="R1229" t="str">
            <v>Local recreation initiatives and facilities</v>
          </cell>
          <cell r="S1229" t="str">
            <v>A1251405</v>
          </cell>
          <cell r="T1229" t="str">
            <v>A1251405</v>
          </cell>
          <cell r="U1229" t="str">
            <v>Local aquatic, leisure and recreation facilities</v>
          </cell>
          <cell r="V1229" t="str">
            <v>L195</v>
          </cell>
          <cell r="W1229" t="str">
            <v>Waitemata</v>
          </cell>
          <cell r="X1229" t="str">
            <v>PL40810</v>
          </cell>
          <cell r="Y1229" t="str">
            <v>Expense</v>
          </cell>
          <cell r="Z1229">
            <v>20100701</v>
          </cell>
          <cell r="AA1229">
            <v>20130630</v>
          </cell>
          <cell r="AB1229">
            <v>2</v>
          </cell>
          <cell r="AC1229" t="str">
            <v>Discrete</v>
          </cell>
          <cell r="AD1229">
            <v>0</v>
          </cell>
          <cell r="AE1229">
            <v>0</v>
          </cell>
          <cell r="AF1229">
            <v>0</v>
          </cell>
          <cell r="AG1229">
            <v>1</v>
          </cell>
          <cell r="AH1229">
            <v>6</v>
          </cell>
          <cell r="AI1229" t="str">
            <v>Recreational Facilities</v>
          </cell>
          <cell r="AJ1229" t="str">
            <v>Buildings (Capex)</v>
          </cell>
          <cell r="AK1229">
            <v>50</v>
          </cell>
          <cell r="AM1229">
            <v>1</v>
          </cell>
          <cell r="AS1229">
            <v>9834017.0399999991</v>
          </cell>
          <cell r="AT1229">
            <v>1278845</v>
          </cell>
          <cell r="BD1229">
            <v>3.1E-2</v>
          </cell>
          <cell r="BE1229">
            <v>6.1930000000000041E-2</v>
          </cell>
          <cell r="BF1229">
            <v>9.3787900000000146E-2</v>
          </cell>
          <cell r="BG1229">
            <v>0.12878911280000027</v>
          </cell>
          <cell r="BH1229">
            <v>0.16491036440960039</v>
          </cell>
          <cell r="BI1229">
            <v>0.19869276497747879</v>
          </cell>
          <cell r="BJ1229">
            <v>0.23225616239684821</v>
          </cell>
          <cell r="BK1229">
            <v>0.27045610343115034</v>
          </cell>
          <cell r="BL1229">
            <v>0.31238115484437823</v>
          </cell>
          <cell r="BM1229">
            <v>0.35568973295424255</v>
          </cell>
          <cell r="BN1229">
            <v>0</v>
          </cell>
          <cell r="BO1229">
            <v>39644.195</v>
          </cell>
          <cell r="BP1229">
            <v>0</v>
          </cell>
          <cell r="BQ1229">
            <v>0</v>
          </cell>
          <cell r="BR1229">
            <v>0</v>
          </cell>
          <cell r="BS1229">
            <v>0</v>
          </cell>
          <cell r="BT1229">
            <v>0</v>
          </cell>
          <cell r="BU1229">
            <v>0</v>
          </cell>
          <cell r="BV1229">
            <v>0</v>
          </cell>
          <cell r="BW1229">
            <v>0</v>
          </cell>
          <cell r="BX1229">
            <v>0</v>
          </cell>
          <cell r="BY1229">
            <v>9834017.0399999991</v>
          </cell>
          <cell r="BZ1229">
            <v>1318489.1950000001</v>
          </cell>
          <cell r="CA1229">
            <v>0</v>
          </cell>
          <cell r="CB1229">
            <v>0</v>
          </cell>
          <cell r="CC1229">
            <v>0</v>
          </cell>
          <cell r="CD1229">
            <v>0</v>
          </cell>
          <cell r="CE1229">
            <v>0</v>
          </cell>
          <cell r="CF1229">
            <v>0</v>
          </cell>
          <cell r="CG1229">
            <v>0</v>
          </cell>
          <cell r="CH1229">
            <v>0</v>
          </cell>
          <cell r="CI1229">
            <v>0</v>
          </cell>
          <cell r="CK1229">
            <v>0</v>
          </cell>
          <cell r="CL1229">
            <v>0</v>
          </cell>
          <cell r="CM1229">
            <v>0</v>
          </cell>
          <cell r="CN1229">
            <v>0</v>
          </cell>
          <cell r="CO1229">
            <v>0</v>
          </cell>
          <cell r="CP1229">
            <v>0</v>
          </cell>
          <cell r="CQ1229">
            <v>0</v>
          </cell>
          <cell r="CR1229">
            <v>0</v>
          </cell>
          <cell r="CS1229">
            <v>0</v>
          </cell>
          <cell r="CT1229">
            <v>0</v>
          </cell>
          <cell r="CU1229">
            <v>0</v>
          </cell>
          <cell r="CW1229">
            <v>0</v>
          </cell>
          <cell r="CX1229">
            <v>0</v>
          </cell>
          <cell r="CY1229">
            <v>0</v>
          </cell>
          <cell r="CZ1229">
            <v>0</v>
          </cell>
          <cell r="DA1229">
            <v>0</v>
          </cell>
          <cell r="DB1229">
            <v>0</v>
          </cell>
          <cell r="DC1229">
            <v>0</v>
          </cell>
          <cell r="DD1229">
            <v>0</v>
          </cell>
          <cell r="DE1229">
            <v>0</v>
          </cell>
          <cell r="DF1229">
            <v>0</v>
          </cell>
          <cell r="DG1229">
            <v>0</v>
          </cell>
          <cell r="DI1229">
            <v>9834017.0399999991</v>
          </cell>
          <cell r="DJ1229">
            <v>1318489.1950000001</v>
          </cell>
          <cell r="DK1229">
            <v>0</v>
          </cell>
          <cell r="DL1229">
            <v>0</v>
          </cell>
          <cell r="DM1229">
            <v>0</v>
          </cell>
          <cell r="DN1229">
            <v>0</v>
          </cell>
          <cell r="DO1229">
            <v>0</v>
          </cell>
          <cell r="DP1229">
            <v>0</v>
          </cell>
          <cell r="DQ1229">
            <v>0</v>
          </cell>
          <cell r="DR1229">
            <v>0</v>
          </cell>
          <cell r="DS1229">
            <v>0</v>
          </cell>
          <cell r="DU1229" t="str">
            <v>ACC 842/100001</v>
          </cell>
          <cell r="DV1229">
            <v>0</v>
          </cell>
          <cell r="DW1229">
            <v>0</v>
          </cell>
          <cell r="DX1229">
            <v>1</v>
          </cell>
          <cell r="DY1229">
            <v>1278845</v>
          </cell>
          <cell r="DZ1229">
            <v>1318489.1950000001</v>
          </cell>
          <cell r="EB1229">
            <v>1318489.1950000001</v>
          </cell>
          <cell r="EC1229" t="str">
            <v>Def</v>
          </cell>
          <cell r="ED1229" t="str">
            <v>Local Recreational Facilities</v>
          </cell>
        </row>
        <row r="1230">
          <cell r="D1230" t="str">
            <v>PC2140110</v>
          </cell>
          <cell r="E1230" t="str">
            <v>Closure Works Jubilee Pool</v>
          </cell>
          <cell r="F1230" t="str">
            <v>Auckland Council</v>
          </cell>
          <cell r="G1230" t="str">
            <v>Parks, sports and recreation</v>
          </cell>
          <cell r="H1230" t="str">
            <v>E190205</v>
          </cell>
          <cell r="I1230" t="str">
            <v>Recreation facilities management</v>
          </cell>
          <cell r="J1230" t="str">
            <v>Lifestyle and culture</v>
          </cell>
          <cell r="K1230" t="str">
            <v>Local recreation services</v>
          </cell>
          <cell r="L1230" t="str">
            <v>Local recreation initiatives and facilities</v>
          </cell>
          <cell r="M1230" t="str">
            <v>Local activities</v>
          </cell>
          <cell r="N1230" t="str">
            <v>Local recreation services</v>
          </cell>
          <cell r="O1230" t="str">
            <v>Local recreation initiatives and facilities</v>
          </cell>
          <cell r="P1230" t="str">
            <v>Lifestyle and culture</v>
          </cell>
          <cell r="Q1230" t="str">
            <v>Local recreation services</v>
          </cell>
          <cell r="R1230" t="str">
            <v>Local recreation initiatives and facilities</v>
          </cell>
          <cell r="S1230" t="str">
            <v>A1251405</v>
          </cell>
          <cell r="T1230" t="str">
            <v>A1251405</v>
          </cell>
          <cell r="U1230" t="str">
            <v>Local aquatic, leisure and recreation facilities</v>
          </cell>
          <cell r="V1230" t="str">
            <v>L110</v>
          </cell>
          <cell r="W1230" t="str">
            <v>Franklin</v>
          </cell>
          <cell r="X1230" t="str">
            <v>PL40810</v>
          </cell>
          <cell r="Y1230" t="str">
            <v>Expense</v>
          </cell>
          <cell r="Z1230">
            <v>20170701</v>
          </cell>
          <cell r="AA1230">
            <v>20180630</v>
          </cell>
          <cell r="AB1230">
            <v>2</v>
          </cell>
          <cell r="AC1230" t="str">
            <v>Discrete</v>
          </cell>
          <cell r="AD1230">
            <v>0.35</v>
          </cell>
          <cell r="AE1230">
            <v>0</v>
          </cell>
          <cell r="AF1230">
            <v>0</v>
          </cell>
          <cell r="AG1230">
            <v>0.65</v>
          </cell>
          <cell r="AH1230">
            <v>6</v>
          </cell>
          <cell r="AI1230" t="str">
            <v>Recreational Facilities</v>
          </cell>
          <cell r="AJ1230" t="str">
            <v>Buildings (Capex)</v>
          </cell>
          <cell r="AK1230">
            <v>50</v>
          </cell>
          <cell r="AM1230">
            <v>1</v>
          </cell>
          <cell r="AY1230">
            <v>271000</v>
          </cell>
          <cell r="BD1230">
            <v>3.1E-2</v>
          </cell>
          <cell r="BE1230">
            <v>6.1930000000000041E-2</v>
          </cell>
          <cell r="BF1230">
            <v>9.3787900000000146E-2</v>
          </cell>
          <cell r="BG1230">
            <v>0.12878911280000027</v>
          </cell>
          <cell r="BH1230">
            <v>0.16491036440960039</v>
          </cell>
          <cell r="BI1230">
            <v>0.19869276497747879</v>
          </cell>
          <cell r="BJ1230">
            <v>0.23225616239684821</v>
          </cell>
          <cell r="BK1230">
            <v>0.27045610343115034</v>
          </cell>
          <cell r="BL1230">
            <v>0.31238115484437823</v>
          </cell>
          <cell r="BM1230">
            <v>0.35568973295424255</v>
          </cell>
          <cell r="BN1230">
            <v>0</v>
          </cell>
          <cell r="BO1230">
            <v>0</v>
          </cell>
          <cell r="BP1230">
            <v>0</v>
          </cell>
          <cell r="BQ1230">
            <v>0</v>
          </cell>
          <cell r="BR1230">
            <v>0</v>
          </cell>
          <cell r="BS1230">
            <v>0</v>
          </cell>
          <cell r="BT1230">
            <v>53845.739308896751</v>
          </cell>
          <cell r="BU1230">
            <v>0</v>
          </cell>
          <cell r="BV1230">
            <v>0</v>
          </cell>
          <cell r="BW1230">
            <v>0</v>
          </cell>
          <cell r="BX1230">
            <v>0</v>
          </cell>
          <cell r="BY1230">
            <v>0</v>
          </cell>
          <cell r="BZ1230">
            <v>0</v>
          </cell>
          <cell r="CA1230">
            <v>0</v>
          </cell>
          <cell r="CB1230">
            <v>0</v>
          </cell>
          <cell r="CC1230">
            <v>0</v>
          </cell>
          <cell r="CD1230">
            <v>0</v>
          </cell>
          <cell r="CE1230">
            <v>324845.73930889677</v>
          </cell>
          <cell r="CF1230">
            <v>0</v>
          </cell>
          <cell r="CG1230">
            <v>0</v>
          </cell>
          <cell r="CH1230">
            <v>0</v>
          </cell>
          <cell r="CI1230">
            <v>0</v>
          </cell>
          <cell r="CK1230">
            <v>0</v>
          </cell>
          <cell r="CL1230">
            <v>0</v>
          </cell>
          <cell r="CM1230">
            <v>0</v>
          </cell>
          <cell r="CN1230">
            <v>0</v>
          </cell>
          <cell r="CO1230">
            <v>0</v>
          </cell>
          <cell r="CP1230">
            <v>0</v>
          </cell>
          <cell r="CQ1230">
            <v>113696.00875811387</v>
          </cell>
          <cell r="CR1230">
            <v>0</v>
          </cell>
          <cell r="CS1230">
            <v>0</v>
          </cell>
          <cell r="CT1230">
            <v>0</v>
          </cell>
          <cell r="CU1230">
            <v>0</v>
          </cell>
          <cell r="CW1230">
            <v>0</v>
          </cell>
          <cell r="CX1230">
            <v>0</v>
          </cell>
          <cell r="CY1230">
            <v>0</v>
          </cell>
          <cell r="CZ1230">
            <v>0</v>
          </cell>
          <cell r="DA1230">
            <v>0</v>
          </cell>
          <cell r="DB1230">
            <v>0</v>
          </cell>
          <cell r="DC1230">
            <v>0</v>
          </cell>
          <cell r="DD1230">
            <v>0</v>
          </cell>
          <cell r="DE1230">
            <v>0</v>
          </cell>
          <cell r="DF1230">
            <v>0</v>
          </cell>
          <cell r="DG1230">
            <v>0</v>
          </cell>
          <cell r="DI1230">
            <v>0</v>
          </cell>
          <cell r="DJ1230">
            <v>0</v>
          </cell>
          <cell r="DK1230">
            <v>0</v>
          </cell>
          <cell r="DL1230">
            <v>0</v>
          </cell>
          <cell r="DM1230">
            <v>0</v>
          </cell>
          <cell r="DN1230">
            <v>0</v>
          </cell>
          <cell r="DO1230">
            <v>211149.7305507829</v>
          </cell>
          <cell r="DP1230">
            <v>0</v>
          </cell>
          <cell r="DQ1230">
            <v>0</v>
          </cell>
          <cell r="DR1230">
            <v>0</v>
          </cell>
          <cell r="DS1230">
            <v>0</v>
          </cell>
          <cell r="DU1230" t="str">
            <v>FDC PR0041 001</v>
          </cell>
          <cell r="DV1230">
            <v>0</v>
          </cell>
          <cell r="DW1230">
            <v>0</v>
          </cell>
          <cell r="DX1230">
            <v>1</v>
          </cell>
          <cell r="DY1230">
            <v>271000</v>
          </cell>
          <cell r="DZ1230">
            <v>324845.73930889677</v>
          </cell>
          <cell r="EB1230">
            <v>324845.73930889677</v>
          </cell>
          <cell r="EC1230" t="str">
            <v>Def</v>
          </cell>
          <cell r="ED1230" t="str">
            <v>Local Recreational Facilities</v>
          </cell>
        </row>
        <row r="1231">
          <cell r="D1231" t="str">
            <v>PC2140111</v>
          </cell>
          <cell r="E1231" t="str">
            <v>Design - recreation facilities</v>
          </cell>
          <cell r="F1231" t="str">
            <v>Auckland Council</v>
          </cell>
          <cell r="G1231" t="str">
            <v>Parks, sports and recreation</v>
          </cell>
          <cell r="H1231" t="str">
            <v>E190205</v>
          </cell>
          <cell r="I1231" t="str">
            <v>Recreation facilities management</v>
          </cell>
          <cell r="J1231" t="str">
            <v>Lifestyle and culture</v>
          </cell>
          <cell r="K1231" t="str">
            <v>Local recreation services</v>
          </cell>
          <cell r="L1231" t="str">
            <v>Local recreation initiatives and facilities</v>
          </cell>
          <cell r="M1231" t="str">
            <v>Local activities</v>
          </cell>
          <cell r="N1231" t="str">
            <v>Local recreation services</v>
          </cell>
          <cell r="O1231" t="str">
            <v>Local recreation initiatives and facilities</v>
          </cell>
          <cell r="P1231" t="str">
            <v>Lifestyle and culture</v>
          </cell>
          <cell r="Q1231" t="str">
            <v>Local recreation services</v>
          </cell>
          <cell r="R1231" t="str">
            <v>Local recreation initiatives and facilities</v>
          </cell>
          <cell r="S1231" t="str">
            <v>A1251405</v>
          </cell>
          <cell r="T1231" t="str">
            <v>A1251405</v>
          </cell>
          <cell r="U1231" t="str">
            <v>Local aquatic, leisure and recreation facilities</v>
          </cell>
          <cell r="V1231" t="str">
            <v>L110</v>
          </cell>
          <cell r="W1231" t="str">
            <v>Franklin</v>
          </cell>
          <cell r="X1231" t="str">
            <v>PL40810</v>
          </cell>
          <cell r="Y1231" t="str">
            <v>Expense</v>
          </cell>
          <cell r="Z1231">
            <v>20160701</v>
          </cell>
          <cell r="AA1231">
            <v>20180630</v>
          </cell>
          <cell r="AB1231">
            <v>2</v>
          </cell>
          <cell r="AC1231" t="str">
            <v>Discrete</v>
          </cell>
          <cell r="AD1231">
            <v>0.5</v>
          </cell>
          <cell r="AE1231">
            <v>0</v>
          </cell>
          <cell r="AF1231">
            <v>0.5</v>
          </cell>
          <cell r="AG1231">
            <v>0</v>
          </cell>
          <cell r="AH1231">
            <v>6</v>
          </cell>
          <cell r="AI1231" t="str">
            <v>Recreational Facilities</v>
          </cell>
          <cell r="AJ1231" t="str">
            <v>Buildings (Capex)</v>
          </cell>
          <cell r="AK1231">
            <v>50</v>
          </cell>
          <cell r="AM1231">
            <v>0.5</v>
          </cell>
          <cell r="AO1231">
            <v>0.5</v>
          </cell>
          <cell r="AX1231">
            <v>700000</v>
          </cell>
          <cell r="AY1231">
            <v>6700000</v>
          </cell>
          <cell r="BD1231">
            <v>3.1E-2</v>
          </cell>
          <cell r="BE1231">
            <v>6.1930000000000041E-2</v>
          </cell>
          <cell r="BF1231">
            <v>9.3787900000000146E-2</v>
          </cell>
          <cell r="BG1231">
            <v>0.12878911280000027</v>
          </cell>
          <cell r="BH1231">
            <v>0.16491036440960039</v>
          </cell>
          <cell r="BI1231">
            <v>0.19869276497747879</v>
          </cell>
          <cell r="BJ1231">
            <v>0.23225616239684821</v>
          </cell>
          <cell r="BK1231">
            <v>0.27045610343115034</v>
          </cell>
          <cell r="BL1231">
            <v>0.31238115484437823</v>
          </cell>
          <cell r="BM1231">
            <v>0.35568973295424255</v>
          </cell>
          <cell r="BN1231">
            <v>0</v>
          </cell>
          <cell r="BO1231">
            <v>0</v>
          </cell>
          <cell r="BP1231">
            <v>0</v>
          </cell>
          <cell r="BQ1231">
            <v>0</v>
          </cell>
          <cell r="BR1231">
            <v>0</v>
          </cell>
          <cell r="BS1231">
            <v>115437.25508672027</v>
          </cell>
          <cell r="BT1231">
            <v>1331241.5253491078</v>
          </cell>
          <cell r="BU1231">
            <v>0</v>
          </cell>
          <cell r="BV1231">
            <v>0</v>
          </cell>
          <cell r="BW1231">
            <v>0</v>
          </cell>
          <cell r="BX1231">
            <v>0</v>
          </cell>
          <cell r="BY1231">
            <v>0</v>
          </cell>
          <cell r="BZ1231">
            <v>0</v>
          </cell>
          <cell r="CA1231">
            <v>0</v>
          </cell>
          <cell r="CB1231">
            <v>0</v>
          </cell>
          <cell r="CC1231">
            <v>0</v>
          </cell>
          <cell r="CD1231">
            <v>815437.25508672022</v>
          </cell>
          <cell r="CE1231">
            <v>8031241.5253491076</v>
          </cell>
          <cell r="CF1231">
            <v>0</v>
          </cell>
          <cell r="CG1231">
            <v>0</v>
          </cell>
          <cell r="CH1231">
            <v>0</v>
          </cell>
          <cell r="CI1231">
            <v>0</v>
          </cell>
          <cell r="CK1231">
            <v>0</v>
          </cell>
          <cell r="CL1231">
            <v>0</v>
          </cell>
          <cell r="CM1231">
            <v>0</v>
          </cell>
          <cell r="CN1231">
            <v>0</v>
          </cell>
          <cell r="CO1231">
            <v>0</v>
          </cell>
          <cell r="CP1231">
            <v>407718.62754336011</v>
          </cell>
          <cell r="CQ1231">
            <v>4015620.7626745538</v>
          </cell>
          <cell r="CR1231">
            <v>0</v>
          </cell>
          <cell r="CS1231">
            <v>0</v>
          </cell>
          <cell r="CT1231">
            <v>0</v>
          </cell>
          <cell r="CU1231">
            <v>0</v>
          </cell>
          <cell r="CW1231">
            <v>0</v>
          </cell>
          <cell r="CX1231">
            <v>0</v>
          </cell>
          <cell r="CY1231">
            <v>0</v>
          </cell>
          <cell r="CZ1231">
            <v>0</v>
          </cell>
          <cell r="DA1231">
            <v>0</v>
          </cell>
          <cell r="DB1231">
            <v>407718.62754336011</v>
          </cell>
          <cell r="DC1231">
            <v>4015620.7626745538</v>
          </cell>
          <cell r="DD1231">
            <v>0</v>
          </cell>
          <cell r="DE1231">
            <v>0</v>
          </cell>
          <cell r="DF1231">
            <v>0</v>
          </cell>
          <cell r="DG1231">
            <v>0</v>
          </cell>
          <cell r="DI1231">
            <v>0</v>
          </cell>
          <cell r="DJ1231">
            <v>0</v>
          </cell>
          <cell r="DK1231">
            <v>0</v>
          </cell>
          <cell r="DL1231">
            <v>0</v>
          </cell>
          <cell r="DM1231">
            <v>0</v>
          </cell>
          <cell r="DN1231">
            <v>0</v>
          </cell>
          <cell r="DO1231">
            <v>0</v>
          </cell>
          <cell r="DP1231">
            <v>0</v>
          </cell>
          <cell r="DQ1231">
            <v>0</v>
          </cell>
          <cell r="DR1231">
            <v>0</v>
          </cell>
          <cell r="DS1231">
            <v>0</v>
          </cell>
          <cell r="DU1231" t="str">
            <v>FDC PR0036 001</v>
          </cell>
          <cell r="DV1231">
            <v>3700000</v>
          </cell>
          <cell r="DW1231">
            <v>1</v>
          </cell>
          <cell r="DX1231">
            <v>1</v>
          </cell>
          <cell r="DY1231">
            <v>7400000</v>
          </cell>
          <cell r="DZ1231">
            <v>8846678.7804358285</v>
          </cell>
          <cell r="EB1231">
            <v>8846678.7804358285</v>
          </cell>
          <cell r="EC1231" t="str">
            <v>Def</v>
          </cell>
          <cell r="ED1231" t="str">
            <v>Local Recreational Facilities</v>
          </cell>
        </row>
        <row r="1232">
          <cell r="D1232" t="str">
            <v>PC2140112</v>
          </cell>
          <cell r="E1232" t="str">
            <v>Recreation Facility Renew (Franklin)</v>
          </cell>
          <cell r="F1232" t="str">
            <v>Auckland Council</v>
          </cell>
          <cell r="G1232" t="str">
            <v>Parks, sports and recreation</v>
          </cell>
          <cell r="H1232" t="str">
            <v>E190105</v>
          </cell>
          <cell r="I1232" t="str">
            <v>Recreation facilities and service delivery management</v>
          </cell>
          <cell r="J1232" t="str">
            <v>Lifestyle and culture</v>
          </cell>
          <cell r="K1232" t="str">
            <v>Local recreation services</v>
          </cell>
          <cell r="L1232" t="str">
            <v>Local recreation initiatives and facilities</v>
          </cell>
          <cell r="M1232" t="str">
            <v>Local activities</v>
          </cell>
          <cell r="N1232" t="str">
            <v>Local recreation services</v>
          </cell>
          <cell r="O1232" t="str">
            <v>Local recreation initiatives and facilities</v>
          </cell>
          <cell r="P1232" t="str">
            <v>Lifestyle and culture</v>
          </cell>
          <cell r="Q1232" t="str">
            <v>Local recreation services</v>
          </cell>
          <cell r="R1232" t="str">
            <v>Local recreation initiatives and facilities</v>
          </cell>
          <cell r="S1232" t="str">
            <v>A1251405</v>
          </cell>
          <cell r="T1232" t="str">
            <v>A1251405</v>
          </cell>
          <cell r="U1232" t="str">
            <v>Local aquatic, leisure and recreation facilities</v>
          </cell>
          <cell r="V1232" t="str">
            <v>L110</v>
          </cell>
          <cell r="W1232" t="str">
            <v>Franklin</v>
          </cell>
          <cell r="X1232" t="str">
            <v>FY12 - Only</v>
          </cell>
          <cell r="Y1232" t="str">
            <v>Expense</v>
          </cell>
          <cell r="Z1232">
            <v>20100701</v>
          </cell>
          <cell r="AA1232">
            <v>20120630</v>
          </cell>
          <cell r="AB1232">
            <v>1</v>
          </cell>
          <cell r="AC1232" t="str">
            <v>Programme</v>
          </cell>
          <cell r="AD1232">
            <v>0</v>
          </cell>
          <cell r="AE1232">
            <v>0</v>
          </cell>
          <cell r="AF1232">
            <v>0</v>
          </cell>
          <cell r="AG1232">
            <v>1</v>
          </cell>
          <cell r="AH1232">
            <v>6</v>
          </cell>
          <cell r="AI1232" t="str">
            <v>Recreational Facilities</v>
          </cell>
          <cell r="AJ1232" t="str">
            <v>Buildings (Capex)</v>
          </cell>
          <cell r="AK1232">
            <v>50</v>
          </cell>
          <cell r="AQ1232">
            <v>1</v>
          </cell>
          <cell r="AS1232">
            <v>69353</v>
          </cell>
          <cell r="AT1232">
            <v>0</v>
          </cell>
          <cell r="AU1232">
            <v>0</v>
          </cell>
          <cell r="AV1232">
            <v>0</v>
          </cell>
          <cell r="AW1232">
            <v>0</v>
          </cell>
          <cell r="AX1232">
            <v>0</v>
          </cell>
          <cell r="AY1232">
            <v>0</v>
          </cell>
          <cell r="AZ1232">
            <v>0</v>
          </cell>
          <cell r="BD1232">
            <v>3.1E-2</v>
          </cell>
          <cell r="BE1232">
            <v>6.1930000000000041E-2</v>
          </cell>
          <cell r="BF1232">
            <v>9.3787900000000146E-2</v>
          </cell>
          <cell r="BG1232">
            <v>0.12878911280000027</v>
          </cell>
          <cell r="BH1232">
            <v>0.16491036440960039</v>
          </cell>
          <cell r="BI1232">
            <v>0.19869276497747879</v>
          </cell>
          <cell r="BJ1232">
            <v>0.23225616239684821</v>
          </cell>
          <cell r="BK1232">
            <v>0.27045610343115034</v>
          </cell>
          <cell r="BL1232">
            <v>0.31238115484437823</v>
          </cell>
          <cell r="BM1232">
            <v>0.35568973295424255</v>
          </cell>
          <cell r="BN1232">
            <v>0</v>
          </cell>
          <cell r="BO1232">
            <v>0</v>
          </cell>
          <cell r="BP1232">
            <v>0</v>
          </cell>
          <cell r="BQ1232">
            <v>0</v>
          </cell>
          <cell r="BR1232">
            <v>0</v>
          </cell>
          <cell r="BS1232">
            <v>0</v>
          </cell>
          <cell r="BT1232">
            <v>0</v>
          </cell>
          <cell r="BU1232">
            <v>0</v>
          </cell>
          <cell r="BV1232">
            <v>0</v>
          </cell>
          <cell r="BW1232">
            <v>0</v>
          </cell>
          <cell r="BX1232">
            <v>0</v>
          </cell>
          <cell r="BY1232">
            <v>69353</v>
          </cell>
          <cell r="BZ1232">
            <v>0</v>
          </cell>
          <cell r="CA1232">
            <v>0</v>
          </cell>
          <cell r="CB1232">
            <v>0</v>
          </cell>
          <cell r="CC1232">
            <v>0</v>
          </cell>
          <cell r="CD1232">
            <v>0</v>
          </cell>
          <cell r="CE1232">
            <v>0</v>
          </cell>
          <cell r="CF1232">
            <v>0</v>
          </cell>
          <cell r="CG1232">
            <v>0</v>
          </cell>
          <cell r="CH1232">
            <v>0</v>
          </cell>
          <cell r="CI1232">
            <v>0</v>
          </cell>
          <cell r="CK1232">
            <v>0</v>
          </cell>
          <cell r="CL1232">
            <v>0</v>
          </cell>
          <cell r="CM1232">
            <v>0</v>
          </cell>
          <cell r="CN1232">
            <v>0</v>
          </cell>
          <cell r="CO1232">
            <v>0</v>
          </cell>
          <cell r="CP1232">
            <v>0</v>
          </cell>
          <cell r="CQ1232">
            <v>0</v>
          </cell>
          <cell r="CR1232">
            <v>0</v>
          </cell>
          <cell r="CS1232">
            <v>0</v>
          </cell>
          <cell r="CT1232">
            <v>0</v>
          </cell>
          <cell r="CU1232">
            <v>0</v>
          </cell>
          <cell r="CW1232">
            <v>0</v>
          </cell>
          <cell r="CX1232">
            <v>0</v>
          </cell>
          <cell r="CY1232">
            <v>0</v>
          </cell>
          <cell r="CZ1232">
            <v>0</v>
          </cell>
          <cell r="DA1232">
            <v>0</v>
          </cell>
          <cell r="DB1232">
            <v>0</v>
          </cell>
          <cell r="DC1232">
            <v>0</v>
          </cell>
          <cell r="DD1232">
            <v>0</v>
          </cell>
          <cell r="DE1232">
            <v>0</v>
          </cell>
          <cell r="DF1232">
            <v>0</v>
          </cell>
          <cell r="DG1232">
            <v>0</v>
          </cell>
          <cell r="DI1232">
            <v>69353</v>
          </cell>
          <cell r="DJ1232">
            <v>0</v>
          </cell>
          <cell r="DK1232">
            <v>0</v>
          </cell>
          <cell r="DL1232">
            <v>0</v>
          </cell>
          <cell r="DM1232">
            <v>0</v>
          </cell>
          <cell r="DN1232">
            <v>0</v>
          </cell>
          <cell r="DO1232">
            <v>0</v>
          </cell>
          <cell r="DP1232">
            <v>0</v>
          </cell>
          <cell r="DQ1232">
            <v>0</v>
          </cell>
          <cell r="DR1232">
            <v>0</v>
          </cell>
          <cell r="DS1232">
            <v>0</v>
          </cell>
          <cell r="DU1232" t="str">
            <v>FDC PR045 001</v>
          </cell>
          <cell r="DV1232">
            <v>0</v>
          </cell>
          <cell r="DW1232">
            <v>0</v>
          </cell>
          <cell r="DX1232">
            <v>2</v>
          </cell>
          <cell r="DY1232">
            <v>0</v>
          </cell>
          <cell r="DZ1232">
            <v>0</v>
          </cell>
          <cell r="EB1232">
            <v>0</v>
          </cell>
          <cell r="EC1232" t="str">
            <v>Def</v>
          </cell>
          <cell r="ED1232" t="str">
            <v>Local Recreational Facilities</v>
          </cell>
        </row>
        <row r="1233">
          <cell r="D1233" t="str">
            <v>PC2140112</v>
          </cell>
          <cell r="E1233" t="str">
            <v>Recreation Facility Renew (Franklin)</v>
          </cell>
          <cell r="F1233" t="str">
            <v>Auckland Council</v>
          </cell>
          <cell r="G1233" t="str">
            <v>Parks, sports and recreation</v>
          </cell>
          <cell r="H1233" t="str">
            <v>E190205</v>
          </cell>
          <cell r="I1233" t="str">
            <v>Recreation facilities management</v>
          </cell>
          <cell r="J1233" t="str">
            <v>Lifestyle and culture</v>
          </cell>
          <cell r="K1233" t="str">
            <v>Local recreation services</v>
          </cell>
          <cell r="L1233" t="str">
            <v>Local recreation initiatives and facilities</v>
          </cell>
          <cell r="M1233" t="str">
            <v>Local activities</v>
          </cell>
          <cell r="N1233" t="str">
            <v>Local recreation services</v>
          </cell>
          <cell r="O1233" t="str">
            <v>Local recreation initiatives and facilities</v>
          </cell>
          <cell r="P1233" t="str">
            <v>Lifestyle and culture</v>
          </cell>
          <cell r="Q1233" t="str">
            <v>Local recreation services</v>
          </cell>
          <cell r="R1233" t="str">
            <v>Local recreation initiatives and facilities</v>
          </cell>
          <cell r="S1233" t="str">
            <v>A1251405</v>
          </cell>
          <cell r="T1233" t="str">
            <v>A1251405</v>
          </cell>
          <cell r="U1233" t="str">
            <v>Local aquatic, leisure and recreation facilities</v>
          </cell>
          <cell r="V1233" t="str">
            <v>L110</v>
          </cell>
          <cell r="W1233" t="str">
            <v>Franklin</v>
          </cell>
          <cell r="X1233" t="str">
            <v>PL40810</v>
          </cell>
          <cell r="Y1233" t="str">
            <v>Expense</v>
          </cell>
          <cell r="Z1233">
            <v>20120701</v>
          </cell>
          <cell r="AA1233">
            <v>20220630</v>
          </cell>
          <cell r="AB1233">
            <v>1</v>
          </cell>
          <cell r="AC1233" t="str">
            <v>Programme</v>
          </cell>
          <cell r="AD1233">
            <v>0</v>
          </cell>
          <cell r="AE1233">
            <v>0</v>
          </cell>
          <cell r="AF1233">
            <v>0</v>
          </cell>
          <cell r="AG1233">
            <v>1</v>
          </cell>
          <cell r="AH1233">
            <v>6</v>
          </cell>
          <cell r="AI1233" t="str">
            <v>Recreational Facilities</v>
          </cell>
          <cell r="AJ1233" t="str">
            <v>Buildings (Capex)</v>
          </cell>
          <cell r="AK1233">
            <v>50</v>
          </cell>
          <cell r="AM1233">
            <v>1</v>
          </cell>
          <cell r="AT1233">
            <v>160000</v>
          </cell>
          <cell r="AU1233">
            <v>146000</v>
          </cell>
          <cell r="AV1233">
            <v>143000</v>
          </cell>
          <cell r="AW1233">
            <v>180000</v>
          </cell>
          <cell r="AX1233">
            <v>107000</v>
          </cell>
          <cell r="AY1233">
            <v>59000</v>
          </cell>
          <cell r="AZ1233">
            <v>140000</v>
          </cell>
          <cell r="BA1233">
            <v>140000</v>
          </cell>
          <cell r="BB1233">
            <v>140000</v>
          </cell>
          <cell r="BC1233">
            <v>140000</v>
          </cell>
          <cell r="BD1233">
            <v>3.1E-2</v>
          </cell>
          <cell r="BE1233">
            <v>6.1930000000000041E-2</v>
          </cell>
          <cell r="BF1233">
            <v>9.3787900000000146E-2</v>
          </cell>
          <cell r="BG1233">
            <v>0.12878911280000027</v>
          </cell>
          <cell r="BH1233">
            <v>0.16491036440960039</v>
          </cell>
          <cell r="BI1233">
            <v>0.19869276497747879</v>
          </cell>
          <cell r="BJ1233">
            <v>0.23225616239684821</v>
          </cell>
          <cell r="BK1233">
            <v>0.27045610343115034</v>
          </cell>
          <cell r="BL1233">
            <v>0.31238115484437823</v>
          </cell>
          <cell r="BM1233">
            <v>0.35568973295424255</v>
          </cell>
          <cell r="BN1233">
            <v>0</v>
          </cell>
          <cell r="BO1233">
            <v>4960</v>
          </cell>
          <cell r="BP1233">
            <v>9041.7800000000061</v>
          </cell>
          <cell r="BQ1233">
            <v>13411.66970000002</v>
          </cell>
          <cell r="BR1233">
            <v>23182.040304000049</v>
          </cell>
          <cell r="BS1233">
            <v>17645.40899182724</v>
          </cell>
          <cell r="BT1233">
            <v>11722.873133671248</v>
          </cell>
          <cell r="BU1233">
            <v>32515.862735558749</v>
          </cell>
          <cell r="BV1233">
            <v>37863.854480361049</v>
          </cell>
          <cell r="BW1233">
            <v>43733.361678212954</v>
          </cell>
          <cell r="BX1233">
            <v>49796.56261359396</v>
          </cell>
          <cell r="BY1233">
            <v>0</v>
          </cell>
          <cell r="BZ1233">
            <v>164960</v>
          </cell>
          <cell r="CA1233">
            <v>155041.78</v>
          </cell>
          <cell r="CB1233">
            <v>156411.66970000003</v>
          </cell>
          <cell r="CC1233">
            <v>203182.04030400005</v>
          </cell>
          <cell r="CD1233">
            <v>124645.40899182724</v>
          </cell>
          <cell r="CE1233">
            <v>70722.873133671252</v>
          </cell>
          <cell r="CF1233">
            <v>172515.86273555874</v>
          </cell>
          <cell r="CG1233">
            <v>177863.85448036104</v>
          </cell>
          <cell r="CH1233">
            <v>183733.36167821294</v>
          </cell>
          <cell r="CI1233">
            <v>189796.56261359397</v>
          </cell>
          <cell r="CK1233">
            <v>0</v>
          </cell>
          <cell r="CL1233">
            <v>0</v>
          </cell>
          <cell r="CM1233">
            <v>0</v>
          </cell>
          <cell r="CN1233">
            <v>0</v>
          </cell>
          <cell r="CO1233">
            <v>0</v>
          </cell>
          <cell r="CP1233">
            <v>0</v>
          </cell>
          <cell r="CQ1233">
            <v>0</v>
          </cell>
          <cell r="CR1233">
            <v>0</v>
          </cell>
          <cell r="CS1233">
            <v>0</v>
          </cell>
          <cell r="CT1233">
            <v>0</v>
          </cell>
          <cell r="CU1233">
            <v>0</v>
          </cell>
          <cell r="CW1233">
            <v>0</v>
          </cell>
          <cell r="CX1233">
            <v>0</v>
          </cell>
          <cell r="CY1233">
            <v>0</v>
          </cell>
          <cell r="CZ1233">
            <v>0</v>
          </cell>
          <cell r="DA1233">
            <v>0</v>
          </cell>
          <cell r="DB1233">
            <v>0</v>
          </cell>
          <cell r="DC1233">
            <v>0</v>
          </cell>
          <cell r="DD1233">
            <v>0</v>
          </cell>
          <cell r="DE1233">
            <v>0</v>
          </cell>
          <cell r="DF1233">
            <v>0</v>
          </cell>
          <cell r="DG1233">
            <v>0</v>
          </cell>
          <cell r="DI1233">
            <v>0</v>
          </cell>
          <cell r="DJ1233">
            <v>164960</v>
          </cell>
          <cell r="DK1233">
            <v>155041.78</v>
          </cell>
          <cell r="DL1233">
            <v>156411.66970000003</v>
          </cell>
          <cell r="DM1233">
            <v>203182.04030400005</v>
          </cell>
          <cell r="DN1233">
            <v>124645.40899182724</v>
          </cell>
          <cell r="DO1233">
            <v>70722.873133671252</v>
          </cell>
          <cell r="DP1233">
            <v>172515.86273555874</v>
          </cell>
          <cell r="DQ1233">
            <v>177863.85448036104</v>
          </cell>
          <cell r="DR1233">
            <v>183733.36167821294</v>
          </cell>
          <cell r="DS1233">
            <v>189796.56261359397</v>
          </cell>
          <cell r="DU1233" t="str">
            <v>FDC PR045 001</v>
          </cell>
          <cell r="DV1233">
            <v>0</v>
          </cell>
          <cell r="DW1233">
            <v>0</v>
          </cell>
          <cell r="DX1233">
            <v>2</v>
          </cell>
          <cell r="DY1233">
            <v>1355000</v>
          </cell>
          <cell r="DZ1233">
            <v>1598873.4136372253</v>
          </cell>
          <cell r="EB1233">
            <v>1598873.4136372253</v>
          </cell>
          <cell r="EC1233" t="str">
            <v>Def</v>
          </cell>
          <cell r="ED1233" t="str">
            <v>Local Recreational Facilities</v>
          </cell>
        </row>
        <row r="1234">
          <cell r="D1234" t="str">
            <v>PC2140113</v>
          </cell>
          <cell r="E1234" t="str">
            <v>Indoor Sports Facilities (Franklin)</v>
          </cell>
          <cell r="F1234" t="str">
            <v>Auckland Council</v>
          </cell>
          <cell r="G1234" t="str">
            <v>Parks, sports and recreation</v>
          </cell>
          <cell r="H1234" t="str">
            <v>E190105</v>
          </cell>
          <cell r="I1234" t="str">
            <v>Recreation facilities and service delivery management</v>
          </cell>
          <cell r="J1234" t="str">
            <v>Lifestyle and culture</v>
          </cell>
          <cell r="K1234" t="str">
            <v>Local recreation services</v>
          </cell>
          <cell r="L1234" t="str">
            <v>Local recreation initiatives and facilities</v>
          </cell>
          <cell r="M1234" t="str">
            <v>Local activities</v>
          </cell>
          <cell r="N1234" t="str">
            <v>Local recreation services</v>
          </cell>
          <cell r="O1234" t="str">
            <v>Local recreation initiatives and facilities</v>
          </cell>
          <cell r="P1234" t="str">
            <v>Lifestyle and culture</v>
          </cell>
          <cell r="Q1234" t="str">
            <v>Local recreation services</v>
          </cell>
          <cell r="R1234" t="str">
            <v>Local recreation initiatives and facilities</v>
          </cell>
          <cell r="S1234" t="str">
            <v>A1251405</v>
          </cell>
          <cell r="T1234" t="str">
            <v>A1251405</v>
          </cell>
          <cell r="U1234" t="str">
            <v>Local aquatic, leisure and recreation facilities</v>
          </cell>
          <cell r="V1234" t="str">
            <v>L110</v>
          </cell>
          <cell r="W1234" t="str">
            <v>Franklin</v>
          </cell>
          <cell r="X1234" t="str">
            <v>FY12 - Only</v>
          </cell>
          <cell r="Y1234" t="str">
            <v>Expense</v>
          </cell>
          <cell r="Z1234">
            <v>20110701</v>
          </cell>
          <cell r="AA1234">
            <v>20120630</v>
          </cell>
          <cell r="AB1234">
            <v>2</v>
          </cell>
          <cell r="AC1234" t="str">
            <v>Discrete</v>
          </cell>
          <cell r="AD1234">
            <v>0</v>
          </cell>
          <cell r="AE1234">
            <v>0</v>
          </cell>
          <cell r="AF1234">
            <v>0</v>
          </cell>
          <cell r="AG1234">
            <v>1</v>
          </cell>
          <cell r="AH1234">
            <v>6</v>
          </cell>
          <cell r="AI1234" t="str">
            <v>Recreational Facilities</v>
          </cell>
          <cell r="AJ1234" t="str">
            <v>Buildings (Capex)</v>
          </cell>
          <cell r="AK1234">
            <v>50</v>
          </cell>
          <cell r="AP1234">
            <v>1</v>
          </cell>
          <cell r="AS1234">
            <v>50000</v>
          </cell>
          <cell r="BD1234">
            <v>3.1E-2</v>
          </cell>
          <cell r="BE1234">
            <v>6.1930000000000041E-2</v>
          </cell>
          <cell r="BF1234">
            <v>9.3787900000000146E-2</v>
          </cell>
          <cell r="BG1234">
            <v>0.12878911280000027</v>
          </cell>
          <cell r="BH1234">
            <v>0.16491036440960039</v>
          </cell>
          <cell r="BI1234">
            <v>0.19869276497747879</v>
          </cell>
          <cell r="BJ1234">
            <v>0.23225616239684821</v>
          </cell>
          <cell r="BK1234">
            <v>0.27045610343115034</v>
          </cell>
          <cell r="BL1234">
            <v>0.31238115484437823</v>
          </cell>
          <cell r="BM1234">
            <v>0.35568973295424255</v>
          </cell>
          <cell r="BN1234">
            <v>0</v>
          </cell>
          <cell r="BO1234">
            <v>0</v>
          </cell>
          <cell r="BP1234">
            <v>0</v>
          </cell>
          <cell r="BQ1234">
            <v>0</v>
          </cell>
          <cell r="BR1234">
            <v>0</v>
          </cell>
          <cell r="BS1234">
            <v>0</v>
          </cell>
          <cell r="BT1234">
            <v>0</v>
          </cell>
          <cell r="BU1234">
            <v>0</v>
          </cell>
          <cell r="BV1234">
            <v>0</v>
          </cell>
          <cell r="BW1234">
            <v>0</v>
          </cell>
          <cell r="BX1234">
            <v>0</v>
          </cell>
          <cell r="BY1234">
            <v>50000</v>
          </cell>
          <cell r="BZ1234">
            <v>0</v>
          </cell>
          <cell r="CA1234">
            <v>0</v>
          </cell>
          <cell r="CB1234">
            <v>0</v>
          </cell>
          <cell r="CC1234">
            <v>0</v>
          </cell>
          <cell r="CD1234">
            <v>0</v>
          </cell>
          <cell r="CE1234">
            <v>0</v>
          </cell>
          <cell r="CF1234">
            <v>0</v>
          </cell>
          <cell r="CG1234">
            <v>0</v>
          </cell>
          <cell r="CH1234">
            <v>0</v>
          </cell>
          <cell r="CI1234">
            <v>0</v>
          </cell>
          <cell r="CK1234">
            <v>0</v>
          </cell>
          <cell r="CL1234">
            <v>0</v>
          </cell>
          <cell r="CM1234">
            <v>0</v>
          </cell>
          <cell r="CN1234">
            <v>0</v>
          </cell>
          <cell r="CO1234">
            <v>0</v>
          </cell>
          <cell r="CP1234">
            <v>0</v>
          </cell>
          <cell r="CQ1234">
            <v>0</v>
          </cell>
          <cell r="CR1234">
            <v>0</v>
          </cell>
          <cell r="CS1234">
            <v>0</v>
          </cell>
          <cell r="CT1234">
            <v>0</v>
          </cell>
          <cell r="CU1234">
            <v>0</v>
          </cell>
          <cell r="CW1234">
            <v>0</v>
          </cell>
          <cell r="CX1234">
            <v>0</v>
          </cell>
          <cell r="CY1234">
            <v>0</v>
          </cell>
          <cell r="CZ1234">
            <v>0</v>
          </cell>
          <cell r="DA1234">
            <v>0</v>
          </cell>
          <cell r="DB1234">
            <v>0</v>
          </cell>
          <cell r="DC1234">
            <v>0</v>
          </cell>
          <cell r="DD1234">
            <v>0</v>
          </cell>
          <cell r="DE1234">
            <v>0</v>
          </cell>
          <cell r="DF1234">
            <v>0</v>
          </cell>
          <cell r="DG1234">
            <v>0</v>
          </cell>
          <cell r="DI1234">
            <v>50000</v>
          </cell>
          <cell r="DJ1234">
            <v>0</v>
          </cell>
          <cell r="DK1234">
            <v>0</v>
          </cell>
          <cell r="DL1234">
            <v>0</v>
          </cell>
          <cell r="DM1234">
            <v>0</v>
          </cell>
          <cell r="DN1234">
            <v>0</v>
          </cell>
          <cell r="DO1234">
            <v>0</v>
          </cell>
          <cell r="DP1234">
            <v>0</v>
          </cell>
          <cell r="DQ1234">
            <v>0</v>
          </cell>
          <cell r="DR1234">
            <v>0</v>
          </cell>
          <cell r="DS1234">
            <v>0</v>
          </cell>
          <cell r="DU1234" t="str">
            <v>FDC PR051 001</v>
          </cell>
          <cell r="DV1234">
            <v>0</v>
          </cell>
          <cell r="DW1234">
            <v>0</v>
          </cell>
          <cell r="DX1234">
            <v>1</v>
          </cell>
          <cell r="DY1234">
            <v>0</v>
          </cell>
          <cell r="DZ1234">
            <v>0</v>
          </cell>
          <cell r="EB1234">
            <v>0</v>
          </cell>
          <cell r="EC1234" t="str">
            <v>Def</v>
          </cell>
          <cell r="ED1234" t="str">
            <v>Local Recreational Facilities</v>
          </cell>
        </row>
        <row r="1235">
          <cell r="D1235" t="str">
            <v>PC2140114</v>
          </cell>
          <cell r="E1235" t="str">
            <v>Jubilee Pool Renewals</v>
          </cell>
          <cell r="F1235" t="str">
            <v>Auckland Council</v>
          </cell>
          <cell r="G1235" t="str">
            <v>Parks, sports and recreation</v>
          </cell>
          <cell r="H1235" t="str">
            <v>E190105</v>
          </cell>
          <cell r="I1235" t="str">
            <v>Recreation facilities and service delivery management</v>
          </cell>
          <cell r="J1235" t="str">
            <v>Lifestyle and culture</v>
          </cell>
          <cell r="K1235" t="str">
            <v>Local recreation services</v>
          </cell>
          <cell r="L1235" t="str">
            <v>Local recreation initiatives and facilities</v>
          </cell>
          <cell r="M1235" t="str">
            <v>Local activities</v>
          </cell>
          <cell r="N1235" t="str">
            <v>Local recreation services</v>
          </cell>
          <cell r="O1235" t="str">
            <v>Local recreation initiatives and facilities</v>
          </cell>
          <cell r="P1235" t="str">
            <v>Lifestyle and culture</v>
          </cell>
          <cell r="Q1235" t="str">
            <v>Local recreation services</v>
          </cell>
          <cell r="R1235" t="str">
            <v>Local recreation initiatives and facilities</v>
          </cell>
          <cell r="S1235" t="str">
            <v>A1251405</v>
          </cell>
          <cell r="T1235" t="str">
            <v>A1251405</v>
          </cell>
          <cell r="U1235" t="str">
            <v>Local aquatic, leisure and recreation facilities</v>
          </cell>
          <cell r="V1235" t="str">
            <v>L110</v>
          </cell>
          <cell r="W1235" t="str">
            <v>Franklin</v>
          </cell>
          <cell r="X1235" t="str">
            <v>FY12 - Only</v>
          </cell>
          <cell r="Y1235" t="str">
            <v>Expense</v>
          </cell>
          <cell r="Z1235">
            <v>20100701</v>
          </cell>
          <cell r="AA1235">
            <v>20120630</v>
          </cell>
          <cell r="AB1235">
            <v>1</v>
          </cell>
          <cell r="AC1235" t="str">
            <v>Programme</v>
          </cell>
          <cell r="AD1235">
            <v>0</v>
          </cell>
          <cell r="AE1235">
            <v>0</v>
          </cell>
          <cell r="AF1235">
            <v>0</v>
          </cell>
          <cell r="AG1235">
            <v>1</v>
          </cell>
          <cell r="AH1235">
            <v>6</v>
          </cell>
          <cell r="AI1235" t="str">
            <v>Recreational Facilities</v>
          </cell>
          <cell r="AJ1235" t="str">
            <v>Buildings (Capex)</v>
          </cell>
          <cell r="AK1235">
            <v>50</v>
          </cell>
          <cell r="AQ1235">
            <v>1</v>
          </cell>
          <cell r="AS1235">
            <v>10000</v>
          </cell>
          <cell r="AT1235">
            <v>0</v>
          </cell>
          <cell r="AU1235">
            <v>0</v>
          </cell>
          <cell r="AV1235">
            <v>0</v>
          </cell>
          <cell r="AW1235">
            <v>0</v>
          </cell>
          <cell r="BD1235">
            <v>3.1E-2</v>
          </cell>
          <cell r="BE1235">
            <v>6.1930000000000041E-2</v>
          </cell>
          <cell r="BF1235">
            <v>9.3787900000000146E-2</v>
          </cell>
          <cell r="BG1235">
            <v>0.12878911280000027</v>
          </cell>
          <cell r="BH1235">
            <v>0.16491036440960039</v>
          </cell>
          <cell r="BI1235">
            <v>0.19869276497747879</v>
          </cell>
          <cell r="BJ1235">
            <v>0.23225616239684821</v>
          </cell>
          <cell r="BK1235">
            <v>0.27045610343115034</v>
          </cell>
          <cell r="BL1235">
            <v>0.31238115484437823</v>
          </cell>
          <cell r="BM1235">
            <v>0.35568973295424255</v>
          </cell>
          <cell r="BN1235">
            <v>0</v>
          </cell>
          <cell r="BO1235">
            <v>0</v>
          </cell>
          <cell r="BP1235">
            <v>0</v>
          </cell>
          <cell r="BQ1235">
            <v>0</v>
          </cell>
          <cell r="BR1235">
            <v>0</v>
          </cell>
          <cell r="BS1235">
            <v>0</v>
          </cell>
          <cell r="BT1235">
            <v>0</v>
          </cell>
          <cell r="BU1235">
            <v>0</v>
          </cell>
          <cell r="BV1235">
            <v>0</v>
          </cell>
          <cell r="BW1235">
            <v>0</v>
          </cell>
          <cell r="BX1235">
            <v>0</v>
          </cell>
          <cell r="BY1235">
            <v>10000</v>
          </cell>
          <cell r="BZ1235">
            <v>0</v>
          </cell>
          <cell r="CA1235">
            <v>0</v>
          </cell>
          <cell r="CB1235">
            <v>0</v>
          </cell>
          <cell r="CC1235">
            <v>0</v>
          </cell>
          <cell r="CD1235">
            <v>0</v>
          </cell>
          <cell r="CE1235">
            <v>0</v>
          </cell>
          <cell r="CF1235">
            <v>0</v>
          </cell>
          <cell r="CG1235">
            <v>0</v>
          </cell>
          <cell r="CH1235">
            <v>0</v>
          </cell>
          <cell r="CI1235">
            <v>0</v>
          </cell>
          <cell r="CK1235">
            <v>0</v>
          </cell>
          <cell r="CL1235">
            <v>0</v>
          </cell>
          <cell r="CM1235">
            <v>0</v>
          </cell>
          <cell r="CN1235">
            <v>0</v>
          </cell>
          <cell r="CO1235">
            <v>0</v>
          </cell>
          <cell r="CP1235">
            <v>0</v>
          </cell>
          <cell r="CQ1235">
            <v>0</v>
          </cell>
          <cell r="CR1235">
            <v>0</v>
          </cell>
          <cell r="CS1235">
            <v>0</v>
          </cell>
          <cell r="CT1235">
            <v>0</v>
          </cell>
          <cell r="CU1235">
            <v>0</v>
          </cell>
          <cell r="CW1235">
            <v>0</v>
          </cell>
          <cell r="CX1235">
            <v>0</v>
          </cell>
          <cell r="CY1235">
            <v>0</v>
          </cell>
          <cell r="CZ1235">
            <v>0</v>
          </cell>
          <cell r="DA1235">
            <v>0</v>
          </cell>
          <cell r="DB1235">
            <v>0</v>
          </cell>
          <cell r="DC1235">
            <v>0</v>
          </cell>
          <cell r="DD1235">
            <v>0</v>
          </cell>
          <cell r="DE1235">
            <v>0</v>
          </cell>
          <cell r="DF1235">
            <v>0</v>
          </cell>
          <cell r="DG1235">
            <v>0</v>
          </cell>
          <cell r="DI1235">
            <v>10000</v>
          </cell>
          <cell r="DJ1235">
            <v>0</v>
          </cell>
          <cell r="DK1235">
            <v>0</v>
          </cell>
          <cell r="DL1235">
            <v>0</v>
          </cell>
          <cell r="DM1235">
            <v>0</v>
          </cell>
          <cell r="DN1235">
            <v>0</v>
          </cell>
          <cell r="DO1235">
            <v>0</v>
          </cell>
          <cell r="DP1235">
            <v>0</v>
          </cell>
          <cell r="DQ1235">
            <v>0</v>
          </cell>
          <cell r="DR1235">
            <v>0</v>
          </cell>
          <cell r="DS1235">
            <v>0</v>
          </cell>
          <cell r="DU1235" t="str">
            <v>FDC PR045 003</v>
          </cell>
          <cell r="DV1235">
            <v>0</v>
          </cell>
          <cell r="DW1235">
            <v>0</v>
          </cell>
          <cell r="DX1235">
            <v>2</v>
          </cell>
          <cell r="DY1235">
            <v>0</v>
          </cell>
          <cell r="DZ1235">
            <v>0</v>
          </cell>
          <cell r="EB1235">
            <v>0</v>
          </cell>
          <cell r="EC1235" t="str">
            <v>Def</v>
          </cell>
          <cell r="ED1235" t="str">
            <v>Local Recreational Facilities</v>
          </cell>
        </row>
        <row r="1236">
          <cell r="D1236" t="str">
            <v>PC2140114</v>
          </cell>
          <cell r="E1236" t="str">
            <v>Jubilee Pool Renewals</v>
          </cell>
          <cell r="F1236" t="str">
            <v>Auckland Council</v>
          </cell>
          <cell r="G1236" t="str">
            <v>Parks, sports and recreation</v>
          </cell>
          <cell r="H1236" t="str">
            <v>E190205</v>
          </cell>
          <cell r="I1236" t="str">
            <v>Recreation facilities management</v>
          </cell>
          <cell r="J1236" t="str">
            <v>Lifestyle and culture</v>
          </cell>
          <cell r="K1236" t="str">
            <v>Local recreation services</v>
          </cell>
          <cell r="L1236" t="str">
            <v>Local recreation initiatives and facilities</v>
          </cell>
          <cell r="M1236" t="str">
            <v>Local activities</v>
          </cell>
          <cell r="N1236" t="str">
            <v>Local recreation services</v>
          </cell>
          <cell r="O1236" t="str">
            <v>Local recreation initiatives and facilities</v>
          </cell>
          <cell r="P1236" t="str">
            <v>Lifestyle and culture</v>
          </cell>
          <cell r="Q1236" t="str">
            <v>Local recreation services</v>
          </cell>
          <cell r="R1236" t="str">
            <v>Local recreation initiatives and facilities</v>
          </cell>
          <cell r="S1236" t="str">
            <v>A1251405</v>
          </cell>
          <cell r="T1236" t="str">
            <v>A1251405</v>
          </cell>
          <cell r="U1236" t="str">
            <v>Local aquatic, leisure and recreation facilities</v>
          </cell>
          <cell r="V1236" t="str">
            <v>L110</v>
          </cell>
          <cell r="W1236" t="str">
            <v>Franklin</v>
          </cell>
          <cell r="X1236" t="str">
            <v>PL40810</v>
          </cell>
          <cell r="Y1236" t="str">
            <v>Expense</v>
          </cell>
          <cell r="Z1236">
            <v>20120701</v>
          </cell>
          <cell r="AA1236">
            <v>20220630</v>
          </cell>
          <cell r="AB1236">
            <v>1</v>
          </cell>
          <cell r="AC1236" t="str">
            <v>Programme</v>
          </cell>
          <cell r="AD1236">
            <v>0</v>
          </cell>
          <cell r="AE1236">
            <v>0</v>
          </cell>
          <cell r="AF1236">
            <v>0</v>
          </cell>
          <cell r="AG1236">
            <v>1</v>
          </cell>
          <cell r="AH1236">
            <v>6</v>
          </cell>
          <cell r="AI1236" t="str">
            <v>Recreational Facilities</v>
          </cell>
          <cell r="AJ1236" t="str">
            <v>Buildings (Capex)</v>
          </cell>
          <cell r="AK1236">
            <v>50</v>
          </cell>
          <cell r="AM1236">
            <v>1</v>
          </cell>
          <cell r="AT1236">
            <v>11000</v>
          </cell>
          <cell r="AU1236">
            <v>15800</v>
          </cell>
          <cell r="AV1236">
            <v>10000</v>
          </cell>
          <cell r="AW1236">
            <v>10000</v>
          </cell>
          <cell r="BA1236">
            <v>10000</v>
          </cell>
          <cell r="BB1236">
            <v>10000</v>
          </cell>
          <cell r="BC1236">
            <v>10000</v>
          </cell>
          <cell r="BD1236">
            <v>3.1E-2</v>
          </cell>
          <cell r="BE1236">
            <v>6.1930000000000041E-2</v>
          </cell>
          <cell r="BF1236">
            <v>9.3787900000000146E-2</v>
          </cell>
          <cell r="BG1236">
            <v>0.12878911280000027</v>
          </cell>
          <cell r="BH1236">
            <v>0.16491036440960039</v>
          </cell>
          <cell r="BI1236">
            <v>0.19869276497747879</v>
          </cell>
          <cell r="BJ1236">
            <v>0.23225616239684821</v>
          </cell>
          <cell r="BK1236">
            <v>0.27045610343115034</v>
          </cell>
          <cell r="BL1236">
            <v>0.31238115484437823</v>
          </cell>
          <cell r="BM1236">
            <v>0.35568973295424255</v>
          </cell>
          <cell r="BN1236">
            <v>0</v>
          </cell>
          <cell r="BO1236">
            <v>341</v>
          </cell>
          <cell r="BP1236">
            <v>978.4940000000006</v>
          </cell>
          <cell r="BQ1236">
            <v>937.8790000000015</v>
          </cell>
          <cell r="BR1236">
            <v>1287.8911280000027</v>
          </cell>
          <cell r="BS1236">
            <v>0</v>
          </cell>
          <cell r="BT1236">
            <v>0</v>
          </cell>
          <cell r="BU1236">
            <v>0</v>
          </cell>
          <cell r="BV1236">
            <v>2704.5610343115036</v>
          </cell>
          <cell r="BW1236">
            <v>3123.8115484437822</v>
          </cell>
          <cell r="BX1236">
            <v>3556.8973295424257</v>
          </cell>
          <cell r="BY1236">
            <v>0</v>
          </cell>
          <cell r="BZ1236">
            <v>11341</v>
          </cell>
          <cell r="CA1236">
            <v>16778.493999999999</v>
          </cell>
          <cell r="CB1236">
            <v>10937.879000000001</v>
          </cell>
          <cell r="CC1236">
            <v>11287.891128000003</v>
          </cell>
          <cell r="CD1236">
            <v>0</v>
          </cell>
          <cell r="CE1236">
            <v>0</v>
          </cell>
          <cell r="CF1236">
            <v>0</v>
          </cell>
          <cell r="CG1236">
            <v>12704.561034311504</v>
          </cell>
          <cell r="CH1236">
            <v>13123.811548443782</v>
          </cell>
          <cell r="CI1236">
            <v>13556.897329542426</v>
          </cell>
          <cell r="CK1236">
            <v>0</v>
          </cell>
          <cell r="CL1236">
            <v>0</v>
          </cell>
          <cell r="CM1236">
            <v>0</v>
          </cell>
          <cell r="CN1236">
            <v>0</v>
          </cell>
          <cell r="CO1236">
            <v>0</v>
          </cell>
          <cell r="CP1236">
            <v>0</v>
          </cell>
          <cell r="CQ1236">
            <v>0</v>
          </cell>
          <cell r="CR1236">
            <v>0</v>
          </cell>
          <cell r="CS1236">
            <v>0</v>
          </cell>
          <cell r="CT1236">
            <v>0</v>
          </cell>
          <cell r="CU1236">
            <v>0</v>
          </cell>
          <cell r="CW1236">
            <v>0</v>
          </cell>
          <cell r="CX1236">
            <v>0</v>
          </cell>
          <cell r="CY1236">
            <v>0</v>
          </cell>
          <cell r="CZ1236">
            <v>0</v>
          </cell>
          <cell r="DA1236">
            <v>0</v>
          </cell>
          <cell r="DB1236">
            <v>0</v>
          </cell>
          <cell r="DC1236">
            <v>0</v>
          </cell>
          <cell r="DD1236">
            <v>0</v>
          </cell>
          <cell r="DE1236">
            <v>0</v>
          </cell>
          <cell r="DF1236">
            <v>0</v>
          </cell>
          <cell r="DG1236">
            <v>0</v>
          </cell>
          <cell r="DI1236">
            <v>0</v>
          </cell>
          <cell r="DJ1236">
            <v>11341</v>
          </cell>
          <cell r="DK1236">
            <v>16778.493999999999</v>
          </cell>
          <cell r="DL1236">
            <v>10937.879000000001</v>
          </cell>
          <cell r="DM1236">
            <v>11287.891128000003</v>
          </cell>
          <cell r="DN1236">
            <v>0</v>
          </cell>
          <cell r="DO1236">
            <v>0</v>
          </cell>
          <cell r="DP1236">
            <v>0</v>
          </cell>
          <cell r="DQ1236">
            <v>12704.561034311504</v>
          </cell>
          <cell r="DR1236">
            <v>13123.811548443782</v>
          </cell>
          <cell r="DS1236">
            <v>13556.897329542426</v>
          </cell>
          <cell r="DU1236" t="str">
            <v>FDC PR045 003</v>
          </cell>
          <cell r="DV1236">
            <v>0</v>
          </cell>
          <cell r="DW1236">
            <v>0</v>
          </cell>
          <cell r="DX1236">
            <v>2</v>
          </cell>
          <cell r="DY1236">
            <v>76800</v>
          </cell>
          <cell r="DZ1236">
            <v>89730.534040297716</v>
          </cell>
          <cell r="EB1236">
            <v>89730.534040297716</v>
          </cell>
          <cell r="EC1236" t="str">
            <v>Def</v>
          </cell>
          <cell r="ED1236" t="str">
            <v>Local Recreational Facilities</v>
          </cell>
        </row>
        <row r="1237">
          <cell r="D1237" t="str">
            <v>PC2140115</v>
          </cell>
          <cell r="E1237" t="str">
            <v>Minor Renewals Local Recreation and Leisure Facilities</v>
          </cell>
          <cell r="F1237" t="str">
            <v>Auckland Council</v>
          </cell>
          <cell r="G1237" t="str">
            <v>Parks, sports and recreation</v>
          </cell>
          <cell r="H1237" t="str">
            <v>E190105</v>
          </cell>
          <cell r="I1237" t="str">
            <v>Recreation facilities and service delivery management</v>
          </cell>
          <cell r="J1237" t="str">
            <v>Lifestyle and culture</v>
          </cell>
          <cell r="K1237" t="str">
            <v>Local recreation services</v>
          </cell>
          <cell r="L1237" t="str">
            <v>Local recreation initiatives and facilities</v>
          </cell>
          <cell r="M1237" t="str">
            <v>Local activities</v>
          </cell>
          <cell r="N1237" t="str">
            <v>Local recreation services</v>
          </cell>
          <cell r="O1237" t="str">
            <v>Local recreation initiatives and facilities</v>
          </cell>
          <cell r="P1237" t="str">
            <v>Lifestyle and culture</v>
          </cell>
          <cell r="Q1237" t="str">
            <v>Local recreation services</v>
          </cell>
          <cell r="R1237" t="str">
            <v>Local recreation initiatives and facilities</v>
          </cell>
          <cell r="S1237" t="str">
            <v>A1251405</v>
          </cell>
          <cell r="T1237" t="str">
            <v>A1251405</v>
          </cell>
          <cell r="U1237" t="str">
            <v>Local aquatic, leisure and recreation facilities</v>
          </cell>
          <cell r="V1237" t="str">
            <v>L110</v>
          </cell>
          <cell r="W1237" t="str">
            <v>Franklin</v>
          </cell>
          <cell r="X1237" t="str">
            <v>FY12 - Only</v>
          </cell>
          <cell r="Y1237" t="str">
            <v>Expense</v>
          </cell>
          <cell r="Z1237">
            <v>20110701</v>
          </cell>
          <cell r="AA1237">
            <v>20120630</v>
          </cell>
          <cell r="AB1237">
            <v>1</v>
          </cell>
          <cell r="AC1237" t="str">
            <v>Programme</v>
          </cell>
          <cell r="AD1237">
            <v>0</v>
          </cell>
          <cell r="AE1237">
            <v>0</v>
          </cell>
          <cell r="AF1237">
            <v>0</v>
          </cell>
          <cell r="AG1237">
            <v>1</v>
          </cell>
          <cell r="AH1237">
            <v>6</v>
          </cell>
          <cell r="AI1237" t="str">
            <v>Recreational Facilities</v>
          </cell>
          <cell r="AJ1237" t="str">
            <v>Buildings (Capex)</v>
          </cell>
          <cell r="AK1237">
            <v>50</v>
          </cell>
          <cell r="AQ1237">
            <v>1</v>
          </cell>
          <cell r="AS1237">
            <v>36000</v>
          </cell>
          <cell r="AT1237">
            <v>0</v>
          </cell>
          <cell r="AU1237">
            <v>0</v>
          </cell>
          <cell r="AV1237">
            <v>0</v>
          </cell>
          <cell r="AW1237">
            <v>0</v>
          </cell>
          <cell r="AX1237">
            <v>0</v>
          </cell>
          <cell r="AY1237">
            <v>0</v>
          </cell>
          <cell r="AZ1237">
            <v>0</v>
          </cell>
          <cell r="BD1237">
            <v>3.1E-2</v>
          </cell>
          <cell r="BE1237">
            <v>6.1930000000000041E-2</v>
          </cell>
          <cell r="BF1237">
            <v>9.3787900000000146E-2</v>
          </cell>
          <cell r="BG1237">
            <v>0.12878911280000027</v>
          </cell>
          <cell r="BH1237">
            <v>0.16491036440960039</v>
          </cell>
          <cell r="BI1237">
            <v>0.19869276497747879</v>
          </cell>
          <cell r="BJ1237">
            <v>0.23225616239684821</v>
          </cell>
          <cell r="BK1237">
            <v>0.27045610343115034</v>
          </cell>
          <cell r="BL1237">
            <v>0.31238115484437823</v>
          </cell>
          <cell r="BM1237">
            <v>0.35568973295424255</v>
          </cell>
          <cell r="BN1237">
            <v>0</v>
          </cell>
          <cell r="BO1237">
            <v>0</v>
          </cell>
          <cell r="BP1237">
            <v>0</v>
          </cell>
          <cell r="BQ1237">
            <v>0</v>
          </cell>
          <cell r="BR1237">
            <v>0</v>
          </cell>
          <cell r="BS1237">
            <v>0</v>
          </cell>
          <cell r="BT1237">
            <v>0</v>
          </cell>
          <cell r="BU1237">
            <v>0</v>
          </cell>
          <cell r="BV1237">
            <v>0</v>
          </cell>
          <cell r="BW1237">
            <v>0</v>
          </cell>
          <cell r="BX1237">
            <v>0</v>
          </cell>
          <cell r="BY1237">
            <v>36000</v>
          </cell>
          <cell r="BZ1237">
            <v>0</v>
          </cell>
          <cell r="CA1237">
            <v>0</v>
          </cell>
          <cell r="CB1237">
            <v>0</v>
          </cell>
          <cell r="CC1237">
            <v>0</v>
          </cell>
          <cell r="CD1237">
            <v>0</v>
          </cell>
          <cell r="CE1237">
            <v>0</v>
          </cell>
          <cell r="CF1237">
            <v>0</v>
          </cell>
          <cell r="CG1237">
            <v>0</v>
          </cell>
          <cell r="CH1237">
            <v>0</v>
          </cell>
          <cell r="CI1237">
            <v>0</v>
          </cell>
          <cell r="CK1237">
            <v>0</v>
          </cell>
          <cell r="CL1237">
            <v>0</v>
          </cell>
          <cell r="CM1237">
            <v>0</v>
          </cell>
          <cell r="CN1237">
            <v>0</v>
          </cell>
          <cell r="CO1237">
            <v>0</v>
          </cell>
          <cell r="CP1237">
            <v>0</v>
          </cell>
          <cell r="CQ1237">
            <v>0</v>
          </cell>
          <cell r="CR1237">
            <v>0</v>
          </cell>
          <cell r="CS1237">
            <v>0</v>
          </cell>
          <cell r="CT1237">
            <v>0</v>
          </cell>
          <cell r="CU1237">
            <v>0</v>
          </cell>
          <cell r="CW1237">
            <v>0</v>
          </cell>
          <cell r="CX1237">
            <v>0</v>
          </cell>
          <cell r="CY1237">
            <v>0</v>
          </cell>
          <cell r="CZ1237">
            <v>0</v>
          </cell>
          <cell r="DA1237">
            <v>0</v>
          </cell>
          <cell r="DB1237">
            <v>0</v>
          </cell>
          <cell r="DC1237">
            <v>0</v>
          </cell>
          <cell r="DD1237">
            <v>0</v>
          </cell>
          <cell r="DE1237">
            <v>0</v>
          </cell>
          <cell r="DF1237">
            <v>0</v>
          </cell>
          <cell r="DG1237">
            <v>0</v>
          </cell>
          <cell r="DI1237">
            <v>36000</v>
          </cell>
          <cell r="DJ1237">
            <v>0</v>
          </cell>
          <cell r="DK1237">
            <v>0</v>
          </cell>
          <cell r="DL1237">
            <v>0</v>
          </cell>
          <cell r="DM1237">
            <v>0</v>
          </cell>
          <cell r="DN1237">
            <v>0</v>
          </cell>
          <cell r="DO1237">
            <v>0</v>
          </cell>
          <cell r="DP1237">
            <v>0</v>
          </cell>
          <cell r="DQ1237">
            <v>0</v>
          </cell>
          <cell r="DR1237">
            <v>0</v>
          </cell>
          <cell r="DS1237">
            <v>0</v>
          </cell>
          <cell r="DU1237" t="str">
            <v>FDC PR045 005</v>
          </cell>
          <cell r="DV1237">
            <v>0</v>
          </cell>
          <cell r="DW1237">
            <v>0</v>
          </cell>
          <cell r="DX1237">
            <v>2</v>
          </cell>
          <cell r="DY1237">
            <v>0</v>
          </cell>
          <cell r="DZ1237">
            <v>0</v>
          </cell>
          <cell r="EB1237">
            <v>0</v>
          </cell>
          <cell r="EC1237" t="str">
            <v>Def</v>
          </cell>
          <cell r="ED1237" t="str">
            <v>Local Recreational Facilities</v>
          </cell>
        </row>
        <row r="1238">
          <cell r="D1238" t="str">
            <v>PC2140115</v>
          </cell>
          <cell r="E1238" t="str">
            <v>Minor Renewals Local Recreation and Leisure Facilities</v>
          </cell>
          <cell r="F1238" t="str">
            <v>Auckland Council</v>
          </cell>
          <cell r="G1238" t="str">
            <v>Parks, sports and recreation</v>
          </cell>
          <cell r="H1238" t="str">
            <v>E190205</v>
          </cell>
          <cell r="I1238" t="str">
            <v>Recreation facilities management</v>
          </cell>
          <cell r="J1238" t="str">
            <v>Lifestyle and culture</v>
          </cell>
          <cell r="K1238" t="str">
            <v>Local recreation services</v>
          </cell>
          <cell r="L1238" t="str">
            <v>Local recreation initiatives and facilities</v>
          </cell>
          <cell r="M1238" t="str">
            <v>Local activities</v>
          </cell>
          <cell r="N1238" t="str">
            <v>Local recreation services</v>
          </cell>
          <cell r="O1238" t="str">
            <v>Local recreation initiatives and facilities</v>
          </cell>
          <cell r="P1238" t="str">
            <v>Lifestyle and culture</v>
          </cell>
          <cell r="Q1238" t="str">
            <v>Local recreation services</v>
          </cell>
          <cell r="R1238" t="str">
            <v>Local recreation initiatives and facilities</v>
          </cell>
          <cell r="S1238" t="str">
            <v>A1251405</v>
          </cell>
          <cell r="T1238" t="str">
            <v>A1251405</v>
          </cell>
          <cell r="U1238" t="str">
            <v>Local aquatic, leisure and recreation facilities</v>
          </cell>
          <cell r="V1238" t="str">
            <v>L110</v>
          </cell>
          <cell r="W1238" t="str">
            <v>Franklin</v>
          </cell>
          <cell r="X1238" t="str">
            <v>PL40810</v>
          </cell>
          <cell r="Y1238" t="str">
            <v>Expense</v>
          </cell>
          <cell r="Z1238">
            <v>20120701</v>
          </cell>
          <cell r="AA1238">
            <v>20220630</v>
          </cell>
          <cell r="AB1238">
            <v>1</v>
          </cell>
          <cell r="AC1238" t="str">
            <v>Programme</v>
          </cell>
          <cell r="AD1238">
            <v>0</v>
          </cell>
          <cell r="AE1238">
            <v>0</v>
          </cell>
          <cell r="AF1238">
            <v>0</v>
          </cell>
          <cell r="AG1238">
            <v>1</v>
          </cell>
          <cell r="AH1238">
            <v>6</v>
          </cell>
          <cell r="AI1238" t="str">
            <v>Recreational Facilities</v>
          </cell>
          <cell r="AJ1238" t="str">
            <v>Buildings (Capex)</v>
          </cell>
          <cell r="AK1238">
            <v>50</v>
          </cell>
          <cell r="AM1238">
            <v>1</v>
          </cell>
          <cell r="AT1238">
            <v>18000</v>
          </cell>
          <cell r="AU1238">
            <v>18000</v>
          </cell>
          <cell r="AV1238">
            <v>18000</v>
          </cell>
          <cell r="AW1238">
            <v>18000</v>
          </cell>
          <cell r="AX1238">
            <v>18000</v>
          </cell>
          <cell r="AY1238">
            <v>18000</v>
          </cell>
          <cell r="AZ1238">
            <v>18000</v>
          </cell>
          <cell r="BA1238">
            <v>18000</v>
          </cell>
          <cell r="BB1238">
            <v>18000</v>
          </cell>
          <cell r="BC1238">
            <v>18000</v>
          </cell>
          <cell r="BD1238">
            <v>3.1E-2</v>
          </cell>
          <cell r="BE1238">
            <v>6.1930000000000041E-2</v>
          </cell>
          <cell r="BF1238">
            <v>9.3787900000000146E-2</v>
          </cell>
          <cell r="BG1238">
            <v>0.12878911280000027</v>
          </cell>
          <cell r="BH1238">
            <v>0.16491036440960039</v>
          </cell>
          <cell r="BI1238">
            <v>0.19869276497747879</v>
          </cell>
          <cell r="BJ1238">
            <v>0.23225616239684821</v>
          </cell>
          <cell r="BK1238">
            <v>0.27045610343115034</v>
          </cell>
          <cell r="BL1238">
            <v>0.31238115484437823</v>
          </cell>
          <cell r="BM1238">
            <v>0.35568973295424255</v>
          </cell>
          <cell r="BN1238">
            <v>0</v>
          </cell>
          <cell r="BO1238">
            <v>558</v>
          </cell>
          <cell r="BP1238">
            <v>1114.7400000000007</v>
          </cell>
          <cell r="BQ1238">
            <v>1688.1822000000027</v>
          </cell>
          <cell r="BR1238">
            <v>2318.2040304000047</v>
          </cell>
          <cell r="BS1238">
            <v>2968.3865593728069</v>
          </cell>
          <cell r="BT1238">
            <v>3576.4697695946184</v>
          </cell>
          <cell r="BU1238">
            <v>4180.6109231432674</v>
          </cell>
          <cell r="BV1238">
            <v>4868.2098617607062</v>
          </cell>
          <cell r="BW1238">
            <v>5622.8607871988079</v>
          </cell>
          <cell r="BX1238">
            <v>6402.4151931763663</v>
          </cell>
          <cell r="BY1238">
            <v>0</v>
          </cell>
          <cell r="BZ1238">
            <v>18558</v>
          </cell>
          <cell r="CA1238">
            <v>19114.740000000002</v>
          </cell>
          <cell r="CB1238">
            <v>19688.182200000003</v>
          </cell>
          <cell r="CC1238">
            <v>20318.204030400004</v>
          </cell>
          <cell r="CD1238">
            <v>20968.386559372808</v>
          </cell>
          <cell r="CE1238">
            <v>21576.46976959462</v>
          </cell>
          <cell r="CF1238">
            <v>22180.610923143267</v>
          </cell>
          <cell r="CG1238">
            <v>22868.209861760704</v>
          </cell>
          <cell r="CH1238">
            <v>23622.860787198806</v>
          </cell>
          <cell r="CI1238">
            <v>24402.415193176366</v>
          </cell>
          <cell r="CK1238">
            <v>0</v>
          </cell>
          <cell r="CL1238">
            <v>0</v>
          </cell>
          <cell r="CM1238">
            <v>0</v>
          </cell>
          <cell r="CN1238">
            <v>0</v>
          </cell>
          <cell r="CO1238">
            <v>0</v>
          </cell>
          <cell r="CP1238">
            <v>0</v>
          </cell>
          <cell r="CQ1238">
            <v>0</v>
          </cell>
          <cell r="CR1238">
            <v>0</v>
          </cell>
          <cell r="CS1238">
            <v>0</v>
          </cell>
          <cell r="CT1238">
            <v>0</v>
          </cell>
          <cell r="CU1238">
            <v>0</v>
          </cell>
          <cell r="CW1238">
            <v>0</v>
          </cell>
          <cell r="CX1238">
            <v>0</v>
          </cell>
          <cell r="CY1238">
            <v>0</v>
          </cell>
          <cell r="CZ1238">
            <v>0</v>
          </cell>
          <cell r="DA1238">
            <v>0</v>
          </cell>
          <cell r="DB1238">
            <v>0</v>
          </cell>
          <cell r="DC1238">
            <v>0</v>
          </cell>
          <cell r="DD1238">
            <v>0</v>
          </cell>
          <cell r="DE1238">
            <v>0</v>
          </cell>
          <cell r="DF1238">
            <v>0</v>
          </cell>
          <cell r="DG1238">
            <v>0</v>
          </cell>
          <cell r="DI1238">
            <v>0</v>
          </cell>
          <cell r="DJ1238">
            <v>18558</v>
          </cell>
          <cell r="DK1238">
            <v>19114.740000000002</v>
          </cell>
          <cell r="DL1238">
            <v>19688.182200000003</v>
          </cell>
          <cell r="DM1238">
            <v>20318.204030400004</v>
          </cell>
          <cell r="DN1238">
            <v>20968.386559372808</v>
          </cell>
          <cell r="DO1238">
            <v>21576.46976959462</v>
          </cell>
          <cell r="DP1238">
            <v>22180.610923143267</v>
          </cell>
          <cell r="DQ1238">
            <v>22868.209861760704</v>
          </cell>
          <cell r="DR1238">
            <v>23622.860787198806</v>
          </cell>
          <cell r="DS1238">
            <v>24402.415193176366</v>
          </cell>
          <cell r="DU1238" t="str">
            <v>FDC PR045 005</v>
          </cell>
          <cell r="DV1238">
            <v>0</v>
          </cell>
          <cell r="DW1238">
            <v>0</v>
          </cell>
          <cell r="DX1238">
            <v>2</v>
          </cell>
          <cell r="DY1238">
            <v>180000</v>
          </cell>
          <cell r="DZ1238">
            <v>213298.07932464656</v>
          </cell>
          <cell r="EB1238">
            <v>213298.07932464656</v>
          </cell>
          <cell r="EC1238" t="str">
            <v>Def</v>
          </cell>
          <cell r="ED1238" t="str">
            <v>Local Recreational Facilities</v>
          </cell>
        </row>
        <row r="1239">
          <cell r="D1239" t="str">
            <v>PC2140116</v>
          </cell>
          <cell r="E1239" t="str">
            <v>Recreation Centre Pool (Franklin)</v>
          </cell>
          <cell r="F1239" t="str">
            <v>Auckland Council</v>
          </cell>
          <cell r="G1239" t="str">
            <v>Parks, sports and recreation</v>
          </cell>
          <cell r="H1239" t="str">
            <v>E190105</v>
          </cell>
          <cell r="I1239" t="str">
            <v>Recreation facilities and service delivery management</v>
          </cell>
          <cell r="J1239" t="str">
            <v>Lifestyle and culture</v>
          </cell>
          <cell r="K1239" t="str">
            <v>Local recreation services</v>
          </cell>
          <cell r="L1239" t="str">
            <v>Local recreation initiatives and facilities</v>
          </cell>
          <cell r="M1239" t="str">
            <v>Local activities</v>
          </cell>
          <cell r="N1239" t="str">
            <v>Local recreation services</v>
          </cell>
          <cell r="O1239" t="str">
            <v>Local recreation initiatives and facilities</v>
          </cell>
          <cell r="P1239" t="str">
            <v>Lifestyle and culture</v>
          </cell>
          <cell r="Q1239" t="str">
            <v>Local recreation services</v>
          </cell>
          <cell r="R1239" t="str">
            <v>Local recreation initiatives and facilities</v>
          </cell>
          <cell r="S1239" t="str">
            <v>A1251405</v>
          </cell>
          <cell r="T1239" t="str">
            <v>A1251405</v>
          </cell>
          <cell r="U1239" t="str">
            <v>Local aquatic, leisure and recreation facilities</v>
          </cell>
          <cell r="V1239" t="str">
            <v>L110</v>
          </cell>
          <cell r="W1239" t="str">
            <v>Franklin</v>
          </cell>
          <cell r="X1239" t="str">
            <v>FY12 - Only</v>
          </cell>
          <cell r="Y1239" t="str">
            <v>Expense</v>
          </cell>
          <cell r="Z1239">
            <v>20110701</v>
          </cell>
          <cell r="AA1239">
            <v>20120630</v>
          </cell>
          <cell r="AB1239">
            <v>2</v>
          </cell>
          <cell r="AC1239" t="str">
            <v>Discrete</v>
          </cell>
          <cell r="AD1239">
            <v>0</v>
          </cell>
          <cell r="AE1239">
            <v>0</v>
          </cell>
          <cell r="AF1239">
            <v>0</v>
          </cell>
          <cell r="AG1239">
            <v>1</v>
          </cell>
          <cell r="AH1239">
            <v>6</v>
          </cell>
          <cell r="AI1239" t="str">
            <v>Recreational Facilities</v>
          </cell>
          <cell r="AJ1239" t="str">
            <v>Buildings (Capex)</v>
          </cell>
          <cell r="AK1239">
            <v>50</v>
          </cell>
          <cell r="AQ1239">
            <v>1</v>
          </cell>
          <cell r="AS1239">
            <v>56000</v>
          </cell>
          <cell r="BD1239">
            <v>3.1E-2</v>
          </cell>
          <cell r="BE1239">
            <v>6.1930000000000041E-2</v>
          </cell>
          <cell r="BF1239">
            <v>9.3787900000000146E-2</v>
          </cell>
          <cell r="BG1239">
            <v>0.12878911280000027</v>
          </cell>
          <cell r="BH1239">
            <v>0.16491036440960039</v>
          </cell>
          <cell r="BI1239">
            <v>0.19869276497747879</v>
          </cell>
          <cell r="BJ1239">
            <v>0.23225616239684821</v>
          </cell>
          <cell r="BK1239">
            <v>0.27045610343115034</v>
          </cell>
          <cell r="BL1239">
            <v>0.31238115484437823</v>
          </cell>
          <cell r="BM1239">
            <v>0.35568973295424255</v>
          </cell>
          <cell r="BN1239">
            <v>0</v>
          </cell>
          <cell r="BO1239">
            <v>0</v>
          </cell>
          <cell r="BP1239">
            <v>0</v>
          </cell>
          <cell r="BQ1239">
            <v>0</v>
          </cell>
          <cell r="BR1239">
            <v>0</v>
          </cell>
          <cell r="BS1239">
            <v>0</v>
          </cell>
          <cell r="BT1239">
            <v>0</v>
          </cell>
          <cell r="BU1239">
            <v>0</v>
          </cell>
          <cell r="BV1239">
            <v>0</v>
          </cell>
          <cell r="BW1239">
            <v>0</v>
          </cell>
          <cell r="BX1239">
            <v>0</v>
          </cell>
          <cell r="BY1239">
            <v>56000</v>
          </cell>
          <cell r="BZ1239">
            <v>0</v>
          </cell>
          <cell r="CA1239">
            <v>0</v>
          </cell>
          <cell r="CB1239">
            <v>0</v>
          </cell>
          <cell r="CC1239">
            <v>0</v>
          </cell>
          <cell r="CD1239">
            <v>0</v>
          </cell>
          <cell r="CE1239">
            <v>0</v>
          </cell>
          <cell r="CF1239">
            <v>0</v>
          </cell>
          <cell r="CG1239">
            <v>0</v>
          </cell>
          <cell r="CH1239">
            <v>0</v>
          </cell>
          <cell r="CI1239">
            <v>0</v>
          </cell>
          <cell r="CK1239">
            <v>0</v>
          </cell>
          <cell r="CL1239">
            <v>0</v>
          </cell>
          <cell r="CM1239">
            <v>0</v>
          </cell>
          <cell r="CN1239">
            <v>0</v>
          </cell>
          <cell r="CO1239">
            <v>0</v>
          </cell>
          <cell r="CP1239">
            <v>0</v>
          </cell>
          <cell r="CQ1239">
            <v>0</v>
          </cell>
          <cell r="CR1239">
            <v>0</v>
          </cell>
          <cell r="CS1239">
            <v>0</v>
          </cell>
          <cell r="CT1239">
            <v>0</v>
          </cell>
          <cell r="CU1239">
            <v>0</v>
          </cell>
          <cell r="CW1239">
            <v>0</v>
          </cell>
          <cell r="CX1239">
            <v>0</v>
          </cell>
          <cell r="CY1239">
            <v>0</v>
          </cell>
          <cell r="CZ1239">
            <v>0</v>
          </cell>
          <cell r="DA1239">
            <v>0</v>
          </cell>
          <cell r="DB1239">
            <v>0</v>
          </cell>
          <cell r="DC1239">
            <v>0</v>
          </cell>
          <cell r="DD1239">
            <v>0</v>
          </cell>
          <cell r="DE1239">
            <v>0</v>
          </cell>
          <cell r="DF1239">
            <v>0</v>
          </cell>
          <cell r="DG1239">
            <v>0</v>
          </cell>
          <cell r="DI1239">
            <v>56000</v>
          </cell>
          <cell r="DJ1239">
            <v>0</v>
          </cell>
          <cell r="DK1239">
            <v>0</v>
          </cell>
          <cell r="DL1239">
            <v>0</v>
          </cell>
          <cell r="DM1239">
            <v>0</v>
          </cell>
          <cell r="DN1239">
            <v>0</v>
          </cell>
          <cell r="DO1239">
            <v>0</v>
          </cell>
          <cell r="DP1239">
            <v>0</v>
          </cell>
          <cell r="DQ1239">
            <v>0</v>
          </cell>
          <cell r="DR1239">
            <v>0</v>
          </cell>
          <cell r="DS1239">
            <v>0</v>
          </cell>
          <cell r="DU1239" t="str">
            <v>FDC PR012 001</v>
          </cell>
          <cell r="DV1239">
            <v>0</v>
          </cell>
          <cell r="DW1239">
            <v>0</v>
          </cell>
          <cell r="DX1239">
            <v>1</v>
          </cell>
          <cell r="DY1239">
            <v>0</v>
          </cell>
          <cell r="DZ1239">
            <v>0</v>
          </cell>
          <cell r="EB1239">
            <v>0</v>
          </cell>
          <cell r="EC1239" t="str">
            <v>Def</v>
          </cell>
          <cell r="ED1239" t="str">
            <v>Local Recreational Facilities</v>
          </cell>
        </row>
        <row r="1240">
          <cell r="D1240" t="str">
            <v>PC2140117</v>
          </cell>
          <cell r="E1240" t="str">
            <v>School Capital Grants (Franklin)</v>
          </cell>
          <cell r="F1240" t="str">
            <v>Auckland Council</v>
          </cell>
          <cell r="G1240" t="str">
            <v>Parks, sports and recreation</v>
          </cell>
          <cell r="H1240" t="str">
            <v>E190105</v>
          </cell>
          <cell r="I1240" t="str">
            <v>Recreation facilities and service delivery management</v>
          </cell>
          <cell r="J1240" t="str">
            <v>Lifestyle and culture</v>
          </cell>
          <cell r="K1240" t="str">
            <v>Local recreation services</v>
          </cell>
          <cell r="L1240" t="str">
            <v>Local recreation initiatives and facilities</v>
          </cell>
          <cell r="M1240" t="str">
            <v>Local activities</v>
          </cell>
          <cell r="N1240" t="str">
            <v>Local recreation services</v>
          </cell>
          <cell r="O1240" t="str">
            <v>Local recreation initiatives and facilities</v>
          </cell>
          <cell r="P1240" t="str">
            <v>Lifestyle and culture</v>
          </cell>
          <cell r="Q1240" t="str">
            <v>Local recreation services</v>
          </cell>
          <cell r="R1240" t="str">
            <v>Local recreation initiatives and facilities</v>
          </cell>
          <cell r="S1240" t="str">
            <v>A1251405</v>
          </cell>
          <cell r="T1240" t="str">
            <v>A1251405</v>
          </cell>
          <cell r="U1240" t="str">
            <v>Local aquatic, leisure and recreation facilities</v>
          </cell>
          <cell r="V1240" t="str">
            <v>L110</v>
          </cell>
          <cell r="W1240" t="str">
            <v>Franklin</v>
          </cell>
          <cell r="X1240" t="str">
            <v>FY12 - Only</v>
          </cell>
          <cell r="Y1240" t="str">
            <v>Expense</v>
          </cell>
          <cell r="Z1240">
            <v>20110701</v>
          </cell>
          <cell r="AA1240">
            <v>20120630</v>
          </cell>
          <cell r="AB1240">
            <v>1</v>
          </cell>
          <cell r="AC1240" t="str">
            <v>Programme</v>
          </cell>
          <cell r="AD1240">
            <v>1</v>
          </cell>
          <cell r="AE1240">
            <v>0</v>
          </cell>
          <cell r="AF1240">
            <v>0</v>
          </cell>
          <cell r="AG1240">
            <v>0</v>
          </cell>
          <cell r="AH1240">
            <v>6</v>
          </cell>
          <cell r="AI1240" t="str">
            <v>Recreational Facilities</v>
          </cell>
          <cell r="AJ1240" t="str">
            <v>Other intangibles (Capex)</v>
          </cell>
          <cell r="AK1240">
            <v>0</v>
          </cell>
          <cell r="AM1240">
            <v>1</v>
          </cell>
          <cell r="AS1240">
            <v>15000</v>
          </cell>
          <cell r="AT1240">
            <v>0</v>
          </cell>
          <cell r="AU1240">
            <v>0</v>
          </cell>
          <cell r="AV1240">
            <v>0</v>
          </cell>
          <cell r="AW1240">
            <v>0</v>
          </cell>
          <cell r="AX1240">
            <v>0</v>
          </cell>
          <cell r="AY1240">
            <v>0</v>
          </cell>
          <cell r="AZ1240">
            <v>0</v>
          </cell>
          <cell r="BD1240">
            <v>3.3000000000000002E-2</v>
          </cell>
          <cell r="BE1240">
            <v>6.7088999999999732E-2</v>
          </cell>
          <cell r="BF1240">
            <v>0.10230293699999971</v>
          </cell>
          <cell r="BG1240">
            <v>0.14088353979499968</v>
          </cell>
          <cell r="BH1240">
            <v>0.18195534722761963</v>
          </cell>
          <cell r="BI1240">
            <v>0.21859596299167583</v>
          </cell>
          <cell r="BJ1240">
            <v>0.25637243784441766</v>
          </cell>
          <cell r="BK1240">
            <v>0.29783272829328333</v>
          </cell>
          <cell r="BL1240">
            <v>0.3445547065118415</v>
          </cell>
          <cell r="BM1240">
            <v>0.39295867594626777</v>
          </cell>
          <cell r="BN1240">
            <v>0</v>
          </cell>
          <cell r="BO1240">
            <v>0</v>
          </cell>
          <cell r="BP1240">
            <v>0</v>
          </cell>
          <cell r="BQ1240">
            <v>0</v>
          </cell>
          <cell r="BR1240">
            <v>0</v>
          </cell>
          <cell r="BS1240">
            <v>0</v>
          </cell>
          <cell r="BT1240">
            <v>0</v>
          </cell>
          <cell r="BU1240">
            <v>0</v>
          </cell>
          <cell r="BV1240">
            <v>0</v>
          </cell>
          <cell r="BW1240">
            <v>0</v>
          </cell>
          <cell r="BX1240">
            <v>0</v>
          </cell>
          <cell r="BY1240">
            <v>15000</v>
          </cell>
          <cell r="BZ1240">
            <v>0</v>
          </cell>
          <cell r="CA1240">
            <v>0</v>
          </cell>
          <cell r="CB1240">
            <v>0</v>
          </cell>
          <cell r="CC1240">
            <v>0</v>
          </cell>
          <cell r="CD1240">
            <v>0</v>
          </cell>
          <cell r="CE1240">
            <v>0</v>
          </cell>
          <cell r="CF1240">
            <v>0</v>
          </cell>
          <cell r="CG1240">
            <v>0</v>
          </cell>
          <cell r="CH1240">
            <v>0</v>
          </cell>
          <cell r="CI1240">
            <v>0</v>
          </cell>
          <cell r="CK1240">
            <v>15000</v>
          </cell>
          <cell r="CL1240">
            <v>0</v>
          </cell>
          <cell r="CM1240">
            <v>0</v>
          </cell>
          <cell r="CN1240">
            <v>0</v>
          </cell>
          <cell r="CO1240">
            <v>0</v>
          </cell>
          <cell r="CP1240">
            <v>0</v>
          </cell>
          <cell r="CQ1240">
            <v>0</v>
          </cell>
          <cell r="CR1240">
            <v>0</v>
          </cell>
          <cell r="CS1240">
            <v>0</v>
          </cell>
          <cell r="CT1240">
            <v>0</v>
          </cell>
          <cell r="CU1240">
            <v>0</v>
          </cell>
          <cell r="CW1240">
            <v>0</v>
          </cell>
          <cell r="CX1240">
            <v>0</v>
          </cell>
          <cell r="CY1240">
            <v>0</v>
          </cell>
          <cell r="CZ1240">
            <v>0</v>
          </cell>
          <cell r="DA1240">
            <v>0</v>
          </cell>
          <cell r="DB1240">
            <v>0</v>
          </cell>
          <cell r="DC1240">
            <v>0</v>
          </cell>
          <cell r="DD1240">
            <v>0</v>
          </cell>
          <cell r="DE1240">
            <v>0</v>
          </cell>
          <cell r="DF1240">
            <v>0</v>
          </cell>
          <cell r="DG1240">
            <v>0</v>
          </cell>
          <cell r="DI1240">
            <v>0</v>
          </cell>
          <cell r="DJ1240">
            <v>0</v>
          </cell>
          <cell r="DK1240">
            <v>0</v>
          </cell>
          <cell r="DL1240">
            <v>0</v>
          </cell>
          <cell r="DM1240">
            <v>0</v>
          </cell>
          <cell r="DN1240">
            <v>0</v>
          </cell>
          <cell r="DO1240">
            <v>0</v>
          </cell>
          <cell r="DP1240">
            <v>0</v>
          </cell>
          <cell r="DQ1240">
            <v>0</v>
          </cell>
          <cell r="DR1240">
            <v>0</v>
          </cell>
          <cell r="DS1240">
            <v>0</v>
          </cell>
          <cell r="DU1240" t="str">
            <v>FDC PR0037 002</v>
          </cell>
          <cell r="DV1240">
            <v>0</v>
          </cell>
          <cell r="DW1240">
            <v>0</v>
          </cell>
          <cell r="DX1240">
            <v>2</v>
          </cell>
          <cell r="DY1240">
            <v>0</v>
          </cell>
          <cell r="DZ1240">
            <v>0</v>
          </cell>
          <cell r="EB1240">
            <v>0</v>
          </cell>
          <cell r="EC1240" t="str">
            <v>Def</v>
          </cell>
          <cell r="ED1240" t="str">
            <v>Local Recreational Facilities</v>
          </cell>
        </row>
        <row r="1241">
          <cell r="D1241" t="str">
            <v>PC2140117</v>
          </cell>
          <cell r="E1241" t="str">
            <v>School Capital Grants (Franklin)</v>
          </cell>
          <cell r="F1241" t="str">
            <v>Auckland Council</v>
          </cell>
          <cell r="G1241" t="str">
            <v>Parks, sports and recreation</v>
          </cell>
          <cell r="H1241" t="str">
            <v>E190205</v>
          </cell>
          <cell r="I1241" t="str">
            <v>Recreation facilities management</v>
          </cell>
          <cell r="J1241" t="str">
            <v>Lifestyle and culture</v>
          </cell>
          <cell r="K1241" t="str">
            <v>Local recreation services</v>
          </cell>
          <cell r="L1241" t="str">
            <v>Local recreation initiatives and facilities</v>
          </cell>
          <cell r="M1241" t="str">
            <v>Local activities</v>
          </cell>
          <cell r="N1241" t="str">
            <v>Local recreation services</v>
          </cell>
          <cell r="O1241" t="str">
            <v>Local recreation initiatives and facilities</v>
          </cell>
          <cell r="P1241" t="str">
            <v>Lifestyle and culture</v>
          </cell>
          <cell r="Q1241" t="str">
            <v>Local recreation services</v>
          </cell>
          <cell r="R1241" t="str">
            <v>Local recreation initiatives and facilities</v>
          </cell>
          <cell r="S1241" t="str">
            <v>A1251405</v>
          </cell>
          <cell r="T1241" t="str">
            <v>A1251405</v>
          </cell>
          <cell r="U1241" t="str">
            <v>Local aquatic, leisure and recreation facilities</v>
          </cell>
          <cell r="V1241" t="str">
            <v>L110</v>
          </cell>
          <cell r="W1241" t="str">
            <v>Franklin</v>
          </cell>
          <cell r="X1241" t="str">
            <v>PL40810</v>
          </cell>
          <cell r="Y1241" t="str">
            <v>Expense</v>
          </cell>
          <cell r="Z1241">
            <v>20120701</v>
          </cell>
          <cell r="AA1241">
            <v>20220630</v>
          </cell>
          <cell r="AB1241">
            <v>1</v>
          </cell>
          <cell r="AC1241" t="str">
            <v>Programme</v>
          </cell>
          <cell r="AD1241">
            <v>1</v>
          </cell>
          <cell r="AE1241">
            <v>0</v>
          </cell>
          <cell r="AF1241">
            <v>0</v>
          </cell>
          <cell r="AG1241">
            <v>0</v>
          </cell>
          <cell r="AH1241">
            <v>6</v>
          </cell>
          <cell r="AI1241" t="str">
            <v>Recreational Facilities</v>
          </cell>
          <cell r="AJ1241" t="str">
            <v>Other intangibles (Capex)</v>
          </cell>
          <cell r="AK1241">
            <v>0</v>
          </cell>
          <cell r="AM1241">
            <v>1</v>
          </cell>
          <cell r="AT1241">
            <v>15000</v>
          </cell>
          <cell r="AU1241">
            <v>15000</v>
          </cell>
          <cell r="AV1241">
            <v>15000</v>
          </cell>
          <cell r="AW1241">
            <v>15000</v>
          </cell>
          <cell r="AX1241">
            <v>15000</v>
          </cell>
          <cell r="AY1241">
            <v>15000</v>
          </cell>
          <cell r="AZ1241">
            <v>15000</v>
          </cell>
          <cell r="BA1241">
            <v>15000</v>
          </cell>
          <cell r="BB1241">
            <v>15000</v>
          </cell>
          <cell r="BC1241">
            <v>15000</v>
          </cell>
          <cell r="BD1241">
            <v>3.3000000000000002E-2</v>
          </cell>
          <cell r="BE1241">
            <v>6.7088999999999732E-2</v>
          </cell>
          <cell r="BF1241">
            <v>0.10230293699999971</v>
          </cell>
          <cell r="BG1241">
            <v>0.14088353979499968</v>
          </cell>
          <cell r="BH1241">
            <v>0.18195534722761963</v>
          </cell>
          <cell r="BI1241">
            <v>0.21859596299167583</v>
          </cell>
          <cell r="BJ1241">
            <v>0.25637243784441766</v>
          </cell>
          <cell r="BK1241">
            <v>0.29783272829328333</v>
          </cell>
          <cell r="BL1241">
            <v>0.3445547065118415</v>
          </cell>
          <cell r="BM1241">
            <v>0.39295867594626777</v>
          </cell>
          <cell r="BN1241">
            <v>0</v>
          </cell>
          <cell r="BO1241">
            <v>495</v>
          </cell>
          <cell r="BP1241">
            <v>1006.3349999999959</v>
          </cell>
          <cell r="BQ1241">
            <v>1534.5440549999955</v>
          </cell>
          <cell r="BR1241">
            <v>2113.2530969249951</v>
          </cell>
          <cell r="BS1241">
            <v>2729.3302084142947</v>
          </cell>
          <cell r="BT1241">
            <v>3278.9394448751373</v>
          </cell>
          <cell r="BU1241">
            <v>3845.5865676662647</v>
          </cell>
          <cell r="BV1241">
            <v>4467.4909243992497</v>
          </cell>
          <cell r="BW1241">
            <v>5168.3205976776226</v>
          </cell>
          <cell r="BX1241">
            <v>5894.3801391940169</v>
          </cell>
          <cell r="BY1241">
            <v>0</v>
          </cell>
          <cell r="BZ1241">
            <v>15495</v>
          </cell>
          <cell r="CA1241">
            <v>16006.334999999995</v>
          </cell>
          <cell r="CB1241">
            <v>16534.544054999995</v>
          </cell>
          <cell r="CC1241">
            <v>17113.253096924996</v>
          </cell>
          <cell r="CD1241">
            <v>17729.330208414296</v>
          </cell>
          <cell r="CE1241">
            <v>18278.939444875137</v>
          </cell>
          <cell r="CF1241">
            <v>18845.586567666265</v>
          </cell>
          <cell r="CG1241">
            <v>19467.490924399252</v>
          </cell>
          <cell r="CH1241">
            <v>20168.320597677623</v>
          </cell>
          <cell r="CI1241">
            <v>20894.380139194018</v>
          </cell>
          <cell r="CK1241">
            <v>0</v>
          </cell>
          <cell r="CL1241">
            <v>15495</v>
          </cell>
          <cell r="CM1241">
            <v>16006.334999999995</v>
          </cell>
          <cell r="CN1241">
            <v>16534.544054999995</v>
          </cell>
          <cell r="CO1241">
            <v>17113.253096924996</v>
          </cell>
          <cell r="CP1241">
            <v>17729.330208414296</v>
          </cell>
          <cell r="CQ1241">
            <v>18278.939444875137</v>
          </cell>
          <cell r="CR1241">
            <v>18845.586567666265</v>
          </cell>
          <cell r="CS1241">
            <v>19467.490924399252</v>
          </cell>
          <cell r="CT1241">
            <v>20168.320597677623</v>
          </cell>
          <cell r="CU1241">
            <v>20894.380139194018</v>
          </cell>
          <cell r="CW1241">
            <v>0</v>
          </cell>
          <cell r="CX1241">
            <v>0</v>
          </cell>
          <cell r="CY1241">
            <v>0</v>
          </cell>
          <cell r="CZ1241">
            <v>0</v>
          </cell>
          <cell r="DA1241">
            <v>0</v>
          </cell>
          <cell r="DB1241">
            <v>0</v>
          </cell>
          <cell r="DC1241">
            <v>0</v>
          </cell>
          <cell r="DD1241">
            <v>0</v>
          </cell>
          <cell r="DE1241">
            <v>0</v>
          </cell>
          <cell r="DF1241">
            <v>0</v>
          </cell>
          <cell r="DG1241">
            <v>0</v>
          </cell>
          <cell r="DI1241">
            <v>0</v>
          </cell>
          <cell r="DJ1241">
            <v>0</v>
          </cell>
          <cell r="DK1241">
            <v>0</v>
          </cell>
          <cell r="DL1241">
            <v>0</v>
          </cell>
          <cell r="DM1241">
            <v>0</v>
          </cell>
          <cell r="DN1241">
            <v>0</v>
          </cell>
          <cell r="DO1241">
            <v>0</v>
          </cell>
          <cell r="DP1241">
            <v>0</v>
          </cell>
          <cell r="DQ1241">
            <v>0</v>
          </cell>
          <cell r="DR1241">
            <v>0</v>
          </cell>
          <cell r="DS1241">
            <v>0</v>
          </cell>
          <cell r="DU1241" t="str">
            <v>FDC PR0037 002</v>
          </cell>
          <cell r="DV1241">
            <v>0</v>
          </cell>
          <cell r="DW1241">
            <v>0</v>
          </cell>
          <cell r="DX1241">
            <v>2</v>
          </cell>
          <cell r="DY1241">
            <v>150000</v>
          </cell>
          <cell r="DZ1241">
            <v>180533.18003415159</v>
          </cell>
          <cell r="EB1241">
            <v>180533.18003415159</v>
          </cell>
          <cell r="EC1241" t="str">
            <v>Def</v>
          </cell>
          <cell r="ED1241" t="str">
            <v>Local Recreational Facilities</v>
          </cell>
        </row>
        <row r="1242">
          <cell r="D1242" t="str">
            <v>PC2140118</v>
          </cell>
          <cell r="E1242" t="str">
            <v>Waiuku Pool - Design</v>
          </cell>
          <cell r="F1242" t="str">
            <v>Auckland Council</v>
          </cell>
          <cell r="G1242" t="str">
            <v>Parks, sports and recreation</v>
          </cell>
          <cell r="H1242" t="str">
            <v>E190205</v>
          </cell>
          <cell r="I1242" t="str">
            <v>Recreation facilities management</v>
          </cell>
          <cell r="J1242" t="str">
            <v>Lifestyle and culture</v>
          </cell>
          <cell r="K1242" t="str">
            <v>Local recreation services</v>
          </cell>
          <cell r="L1242" t="str">
            <v>Local recreation initiatives and facilities</v>
          </cell>
          <cell r="M1242" t="str">
            <v>Local activities</v>
          </cell>
          <cell r="N1242" t="str">
            <v>Local recreation services</v>
          </cell>
          <cell r="O1242" t="str">
            <v>Local recreation initiatives and facilities</v>
          </cell>
          <cell r="P1242" t="str">
            <v>Lifestyle and culture</v>
          </cell>
          <cell r="Q1242" t="str">
            <v>Local recreation services</v>
          </cell>
          <cell r="R1242" t="str">
            <v>Local recreation initiatives and facilities</v>
          </cell>
          <cell r="S1242" t="str">
            <v>A1251405</v>
          </cell>
          <cell r="T1242" t="str">
            <v>A1251405</v>
          </cell>
          <cell r="U1242" t="str">
            <v>Local aquatic, leisure and recreation facilities</v>
          </cell>
          <cell r="V1242" t="str">
            <v>L110</v>
          </cell>
          <cell r="W1242" t="str">
            <v>Franklin</v>
          </cell>
          <cell r="X1242" t="str">
            <v>PL40810</v>
          </cell>
          <cell r="Y1242" t="str">
            <v>Expense</v>
          </cell>
          <cell r="Z1242">
            <v>20180701</v>
          </cell>
          <cell r="AA1242">
            <v>20190630</v>
          </cell>
          <cell r="AB1242">
            <v>2</v>
          </cell>
          <cell r="AC1242" t="str">
            <v>Discrete</v>
          </cell>
          <cell r="AD1242">
            <v>0.35</v>
          </cell>
          <cell r="AE1242">
            <v>0</v>
          </cell>
          <cell r="AF1242">
            <v>0.5</v>
          </cell>
          <cell r="AG1242">
            <v>0.15</v>
          </cell>
          <cell r="AH1242">
            <v>6</v>
          </cell>
          <cell r="AI1242" t="str">
            <v>Recreational Facilities</v>
          </cell>
          <cell r="AJ1242" t="str">
            <v>Buildings (Capex)</v>
          </cell>
          <cell r="AK1242">
            <v>50</v>
          </cell>
          <cell r="AM1242">
            <v>0.5</v>
          </cell>
          <cell r="AO1242">
            <v>0.5</v>
          </cell>
          <cell r="AZ1242">
            <v>800000</v>
          </cell>
          <cell r="BD1242">
            <v>3.1E-2</v>
          </cell>
          <cell r="BE1242">
            <v>6.1930000000000041E-2</v>
          </cell>
          <cell r="BF1242">
            <v>9.3787900000000146E-2</v>
          </cell>
          <cell r="BG1242">
            <v>0.12878911280000027</v>
          </cell>
          <cell r="BH1242">
            <v>0.16491036440960039</v>
          </cell>
          <cell r="BI1242">
            <v>0.19869276497747879</v>
          </cell>
          <cell r="BJ1242">
            <v>0.23225616239684821</v>
          </cell>
          <cell r="BK1242">
            <v>0.27045610343115034</v>
          </cell>
          <cell r="BL1242">
            <v>0.31238115484437823</v>
          </cell>
          <cell r="BM1242">
            <v>0.35568973295424255</v>
          </cell>
          <cell r="BN1242">
            <v>0</v>
          </cell>
          <cell r="BO1242">
            <v>0</v>
          </cell>
          <cell r="BP1242">
            <v>0</v>
          </cell>
          <cell r="BQ1242">
            <v>0</v>
          </cell>
          <cell r="BR1242">
            <v>0</v>
          </cell>
          <cell r="BS1242">
            <v>0</v>
          </cell>
          <cell r="BT1242">
            <v>0</v>
          </cell>
          <cell r="BU1242">
            <v>185804.92991747856</v>
          </cell>
          <cell r="BV1242">
            <v>0</v>
          </cell>
          <cell r="BW1242">
            <v>0</v>
          </cell>
          <cell r="BX1242">
            <v>0</v>
          </cell>
          <cell r="BY1242">
            <v>0</v>
          </cell>
          <cell r="BZ1242">
            <v>0</v>
          </cell>
          <cell r="CA1242">
            <v>0</v>
          </cell>
          <cell r="CB1242">
            <v>0</v>
          </cell>
          <cell r="CC1242">
            <v>0</v>
          </cell>
          <cell r="CD1242">
            <v>0</v>
          </cell>
          <cell r="CE1242">
            <v>0</v>
          </cell>
          <cell r="CF1242">
            <v>985804.92991747858</v>
          </cell>
          <cell r="CG1242">
            <v>0</v>
          </cell>
          <cell r="CH1242">
            <v>0</v>
          </cell>
          <cell r="CI1242">
            <v>0</v>
          </cell>
          <cell r="CK1242">
            <v>0</v>
          </cell>
          <cell r="CL1242">
            <v>0</v>
          </cell>
          <cell r="CM1242">
            <v>0</v>
          </cell>
          <cell r="CN1242">
            <v>0</v>
          </cell>
          <cell r="CO1242">
            <v>0</v>
          </cell>
          <cell r="CP1242">
            <v>0</v>
          </cell>
          <cell r="CQ1242">
            <v>0</v>
          </cell>
          <cell r="CR1242">
            <v>345031.72547111748</v>
          </cell>
          <cell r="CS1242">
            <v>0</v>
          </cell>
          <cell r="CT1242">
            <v>0</v>
          </cell>
          <cell r="CU1242">
            <v>0</v>
          </cell>
          <cell r="CW1242">
            <v>0</v>
          </cell>
          <cell r="CX1242">
            <v>0</v>
          </cell>
          <cell r="CY1242">
            <v>0</v>
          </cell>
          <cell r="CZ1242">
            <v>0</v>
          </cell>
          <cell r="DA1242">
            <v>0</v>
          </cell>
          <cell r="DB1242">
            <v>0</v>
          </cell>
          <cell r="DC1242">
            <v>0</v>
          </cell>
          <cell r="DD1242">
            <v>492902.46495873929</v>
          </cell>
          <cell r="DE1242">
            <v>0</v>
          </cell>
          <cell r="DF1242">
            <v>0</v>
          </cell>
          <cell r="DG1242">
            <v>0</v>
          </cell>
          <cell r="DI1242">
            <v>0</v>
          </cell>
          <cell r="DJ1242">
            <v>0</v>
          </cell>
          <cell r="DK1242">
            <v>0</v>
          </cell>
          <cell r="DL1242">
            <v>0</v>
          </cell>
          <cell r="DM1242">
            <v>0</v>
          </cell>
          <cell r="DN1242">
            <v>0</v>
          </cell>
          <cell r="DO1242">
            <v>0</v>
          </cell>
          <cell r="DP1242">
            <v>147870.73948762179</v>
          </cell>
          <cell r="DQ1242">
            <v>0</v>
          </cell>
          <cell r="DR1242">
            <v>0</v>
          </cell>
          <cell r="DS1242">
            <v>0</v>
          </cell>
          <cell r="DU1242" t="str">
            <v>FDC PR0038 001</v>
          </cell>
          <cell r="DV1242">
            <v>400000</v>
          </cell>
          <cell r="DW1242">
            <v>1</v>
          </cell>
          <cell r="DX1242">
            <v>1</v>
          </cell>
          <cell r="DY1242">
            <v>800000</v>
          </cell>
          <cell r="DZ1242">
            <v>985804.92991747858</v>
          </cell>
          <cell r="EB1242">
            <v>985804.92991747858</v>
          </cell>
          <cell r="EC1242" t="str">
            <v>Def</v>
          </cell>
          <cell r="ED1242" t="str">
            <v>Local Recreational Facilities</v>
          </cell>
        </row>
        <row r="1243">
          <cell r="D1243" t="str">
            <v>PC2140119</v>
          </cell>
          <cell r="E1243" t="str">
            <v>Whiteside Pool Renewals</v>
          </cell>
          <cell r="F1243" t="str">
            <v>Auckland Council</v>
          </cell>
          <cell r="G1243" t="str">
            <v>Parks, sports and recreation</v>
          </cell>
          <cell r="H1243" t="str">
            <v>E190105</v>
          </cell>
          <cell r="I1243" t="str">
            <v>Recreation facilities and service delivery management</v>
          </cell>
          <cell r="J1243" t="str">
            <v>Lifestyle and culture</v>
          </cell>
          <cell r="K1243" t="str">
            <v>Local recreation services</v>
          </cell>
          <cell r="L1243" t="str">
            <v>Local recreation initiatives and facilities</v>
          </cell>
          <cell r="M1243" t="str">
            <v>Local activities</v>
          </cell>
          <cell r="N1243" t="str">
            <v>Local recreation services</v>
          </cell>
          <cell r="O1243" t="str">
            <v>Local recreation initiatives and facilities</v>
          </cell>
          <cell r="P1243" t="str">
            <v>Lifestyle and culture</v>
          </cell>
          <cell r="Q1243" t="str">
            <v>Local recreation services</v>
          </cell>
          <cell r="R1243" t="str">
            <v>Local recreation initiatives and facilities</v>
          </cell>
          <cell r="S1243" t="str">
            <v>A1251405</v>
          </cell>
          <cell r="T1243" t="str">
            <v>A1251405</v>
          </cell>
          <cell r="U1243" t="str">
            <v>Local aquatic, leisure and recreation facilities</v>
          </cell>
          <cell r="V1243" t="str">
            <v>L110</v>
          </cell>
          <cell r="W1243" t="str">
            <v>Franklin</v>
          </cell>
          <cell r="X1243" t="str">
            <v>FY12 - Only</v>
          </cell>
          <cell r="Y1243" t="str">
            <v>Expense</v>
          </cell>
          <cell r="Z1243">
            <v>20110701</v>
          </cell>
          <cell r="AA1243">
            <v>20120630</v>
          </cell>
          <cell r="AB1243">
            <v>1</v>
          </cell>
          <cell r="AC1243" t="str">
            <v>Programme</v>
          </cell>
          <cell r="AD1243">
            <v>0</v>
          </cell>
          <cell r="AE1243">
            <v>0</v>
          </cell>
          <cell r="AF1243">
            <v>0</v>
          </cell>
          <cell r="AG1243">
            <v>1</v>
          </cell>
          <cell r="AH1243">
            <v>6</v>
          </cell>
          <cell r="AI1243" t="str">
            <v>Recreational Facilities</v>
          </cell>
          <cell r="AJ1243" t="str">
            <v>Buildings (Capex)</v>
          </cell>
          <cell r="AK1243">
            <v>50</v>
          </cell>
          <cell r="AQ1243">
            <v>1</v>
          </cell>
          <cell r="AS1243">
            <v>17000</v>
          </cell>
          <cell r="AT1243">
            <v>0</v>
          </cell>
          <cell r="AU1243">
            <v>0</v>
          </cell>
          <cell r="AV1243">
            <v>0</v>
          </cell>
          <cell r="AW1243">
            <v>0</v>
          </cell>
          <cell r="AX1243">
            <v>0</v>
          </cell>
          <cell r="AY1243">
            <v>0</v>
          </cell>
          <cell r="BD1243">
            <v>3.1E-2</v>
          </cell>
          <cell r="BE1243">
            <v>6.1930000000000041E-2</v>
          </cell>
          <cell r="BF1243">
            <v>9.3787900000000146E-2</v>
          </cell>
          <cell r="BG1243">
            <v>0.12878911280000027</v>
          </cell>
          <cell r="BH1243">
            <v>0.16491036440960039</v>
          </cell>
          <cell r="BI1243">
            <v>0.19869276497747879</v>
          </cell>
          <cell r="BJ1243">
            <v>0.23225616239684821</v>
          </cell>
          <cell r="BK1243">
            <v>0.27045610343115034</v>
          </cell>
          <cell r="BL1243">
            <v>0.31238115484437823</v>
          </cell>
          <cell r="BM1243">
            <v>0.35568973295424255</v>
          </cell>
          <cell r="BN1243">
            <v>0</v>
          </cell>
          <cell r="BO1243">
            <v>0</v>
          </cell>
          <cell r="BP1243">
            <v>0</v>
          </cell>
          <cell r="BQ1243">
            <v>0</v>
          </cell>
          <cell r="BR1243">
            <v>0</v>
          </cell>
          <cell r="BS1243">
            <v>0</v>
          </cell>
          <cell r="BT1243">
            <v>0</v>
          </cell>
          <cell r="BU1243">
            <v>0</v>
          </cell>
          <cell r="BV1243">
            <v>0</v>
          </cell>
          <cell r="BW1243">
            <v>0</v>
          </cell>
          <cell r="BX1243">
            <v>0</v>
          </cell>
          <cell r="BY1243">
            <v>17000</v>
          </cell>
          <cell r="BZ1243">
            <v>0</v>
          </cell>
          <cell r="CA1243">
            <v>0</v>
          </cell>
          <cell r="CB1243">
            <v>0</v>
          </cell>
          <cell r="CC1243">
            <v>0</v>
          </cell>
          <cell r="CD1243">
            <v>0</v>
          </cell>
          <cell r="CE1243">
            <v>0</v>
          </cell>
          <cell r="CF1243">
            <v>0</v>
          </cell>
          <cell r="CG1243">
            <v>0</v>
          </cell>
          <cell r="CH1243">
            <v>0</v>
          </cell>
          <cell r="CI1243">
            <v>0</v>
          </cell>
          <cell r="CK1243">
            <v>0</v>
          </cell>
          <cell r="CL1243">
            <v>0</v>
          </cell>
          <cell r="CM1243">
            <v>0</v>
          </cell>
          <cell r="CN1243">
            <v>0</v>
          </cell>
          <cell r="CO1243">
            <v>0</v>
          </cell>
          <cell r="CP1243">
            <v>0</v>
          </cell>
          <cell r="CQ1243">
            <v>0</v>
          </cell>
          <cell r="CR1243">
            <v>0</v>
          </cell>
          <cell r="CS1243">
            <v>0</v>
          </cell>
          <cell r="CT1243">
            <v>0</v>
          </cell>
          <cell r="CU1243">
            <v>0</v>
          </cell>
          <cell r="CW1243">
            <v>0</v>
          </cell>
          <cell r="CX1243">
            <v>0</v>
          </cell>
          <cell r="CY1243">
            <v>0</v>
          </cell>
          <cell r="CZ1243">
            <v>0</v>
          </cell>
          <cell r="DA1243">
            <v>0</v>
          </cell>
          <cell r="DB1243">
            <v>0</v>
          </cell>
          <cell r="DC1243">
            <v>0</v>
          </cell>
          <cell r="DD1243">
            <v>0</v>
          </cell>
          <cell r="DE1243">
            <v>0</v>
          </cell>
          <cell r="DF1243">
            <v>0</v>
          </cell>
          <cell r="DG1243">
            <v>0</v>
          </cell>
          <cell r="DI1243">
            <v>17000</v>
          </cell>
          <cell r="DJ1243">
            <v>0</v>
          </cell>
          <cell r="DK1243">
            <v>0</v>
          </cell>
          <cell r="DL1243">
            <v>0</v>
          </cell>
          <cell r="DM1243">
            <v>0</v>
          </cell>
          <cell r="DN1243">
            <v>0</v>
          </cell>
          <cell r="DO1243">
            <v>0</v>
          </cell>
          <cell r="DP1243">
            <v>0</v>
          </cell>
          <cell r="DQ1243">
            <v>0</v>
          </cell>
          <cell r="DR1243">
            <v>0</v>
          </cell>
          <cell r="DS1243">
            <v>0</v>
          </cell>
          <cell r="DU1243" t="str">
            <v>FDC PR045 004</v>
          </cell>
          <cell r="DV1243">
            <v>0</v>
          </cell>
          <cell r="DW1243">
            <v>0</v>
          </cell>
          <cell r="DX1243">
            <v>2</v>
          </cell>
          <cell r="DY1243">
            <v>0</v>
          </cell>
          <cell r="DZ1243">
            <v>0</v>
          </cell>
          <cell r="EB1243">
            <v>0</v>
          </cell>
          <cell r="EC1243" t="str">
            <v>Def</v>
          </cell>
          <cell r="ED1243" t="str">
            <v>Local Recreational Facilities</v>
          </cell>
        </row>
        <row r="1244">
          <cell r="D1244" t="str">
            <v>PC2140119</v>
          </cell>
          <cell r="E1244" t="str">
            <v>Whiteside Pool Renewals</v>
          </cell>
          <cell r="F1244" t="str">
            <v>Auckland Council</v>
          </cell>
          <cell r="G1244" t="str">
            <v>Parks, sports and recreation</v>
          </cell>
          <cell r="H1244" t="str">
            <v>E190205</v>
          </cell>
          <cell r="I1244" t="str">
            <v>Recreation facilities management</v>
          </cell>
          <cell r="J1244" t="str">
            <v>Lifestyle and culture</v>
          </cell>
          <cell r="K1244" t="str">
            <v>Local recreation services</v>
          </cell>
          <cell r="L1244" t="str">
            <v>Local recreation initiatives and facilities</v>
          </cell>
          <cell r="M1244" t="str">
            <v>Local activities</v>
          </cell>
          <cell r="N1244" t="str">
            <v>Local recreation services</v>
          </cell>
          <cell r="O1244" t="str">
            <v>Local recreation initiatives and facilities</v>
          </cell>
          <cell r="P1244" t="str">
            <v>Lifestyle and culture</v>
          </cell>
          <cell r="Q1244" t="str">
            <v>Local recreation services</v>
          </cell>
          <cell r="R1244" t="str">
            <v>Local recreation initiatives and facilities</v>
          </cell>
          <cell r="S1244" t="str">
            <v>A1251405</v>
          </cell>
          <cell r="T1244" t="str">
            <v>A1251405</v>
          </cell>
          <cell r="U1244" t="str">
            <v>Local aquatic, leisure and recreation facilities</v>
          </cell>
          <cell r="V1244" t="str">
            <v>L110</v>
          </cell>
          <cell r="W1244" t="str">
            <v>Franklin</v>
          </cell>
          <cell r="X1244" t="str">
            <v>PL40810</v>
          </cell>
          <cell r="Y1244" t="str">
            <v>Expense</v>
          </cell>
          <cell r="Z1244">
            <v>20120701</v>
          </cell>
          <cell r="AA1244">
            <v>20220630</v>
          </cell>
          <cell r="AB1244">
            <v>1</v>
          </cell>
          <cell r="AC1244" t="str">
            <v>Programme</v>
          </cell>
          <cell r="AD1244">
            <v>0</v>
          </cell>
          <cell r="AE1244">
            <v>0</v>
          </cell>
          <cell r="AF1244">
            <v>0</v>
          </cell>
          <cell r="AG1244">
            <v>1</v>
          </cell>
          <cell r="AH1244">
            <v>6</v>
          </cell>
          <cell r="AI1244" t="str">
            <v>Recreational Facilities</v>
          </cell>
          <cell r="AJ1244" t="str">
            <v>Buildings (Capex)</v>
          </cell>
          <cell r="AK1244">
            <v>50</v>
          </cell>
          <cell r="AM1244">
            <v>1</v>
          </cell>
          <cell r="AT1244">
            <v>28000</v>
          </cell>
          <cell r="AU1244">
            <v>3000</v>
          </cell>
          <cell r="AV1244">
            <v>20000</v>
          </cell>
          <cell r="AW1244">
            <v>3000</v>
          </cell>
          <cell r="AX1244">
            <v>20000</v>
          </cell>
          <cell r="AY1244">
            <v>10000</v>
          </cell>
          <cell r="BA1244">
            <v>20000</v>
          </cell>
          <cell r="BB1244">
            <v>20000</v>
          </cell>
          <cell r="BC1244">
            <v>20000</v>
          </cell>
          <cell r="BD1244">
            <v>3.1E-2</v>
          </cell>
          <cell r="BE1244">
            <v>6.1930000000000041E-2</v>
          </cell>
          <cell r="BF1244">
            <v>9.3787900000000146E-2</v>
          </cell>
          <cell r="BG1244">
            <v>0.12878911280000027</v>
          </cell>
          <cell r="BH1244">
            <v>0.16491036440960039</v>
          </cell>
          <cell r="BI1244">
            <v>0.19869276497747879</v>
          </cell>
          <cell r="BJ1244">
            <v>0.23225616239684821</v>
          </cell>
          <cell r="BK1244">
            <v>0.27045610343115034</v>
          </cell>
          <cell r="BL1244">
            <v>0.31238115484437823</v>
          </cell>
          <cell r="BM1244">
            <v>0.35568973295424255</v>
          </cell>
          <cell r="BN1244">
            <v>0</v>
          </cell>
          <cell r="BO1244">
            <v>868</v>
          </cell>
          <cell r="BP1244">
            <v>185.79000000000013</v>
          </cell>
          <cell r="BQ1244">
            <v>1875.758000000003</v>
          </cell>
          <cell r="BR1244">
            <v>386.36733840000079</v>
          </cell>
          <cell r="BS1244">
            <v>3298.2072881920076</v>
          </cell>
          <cell r="BT1244">
            <v>1986.9276497747878</v>
          </cell>
          <cell r="BU1244">
            <v>0</v>
          </cell>
          <cell r="BV1244">
            <v>5409.1220686230072</v>
          </cell>
          <cell r="BW1244">
            <v>6247.6230968875643</v>
          </cell>
          <cell r="BX1244">
            <v>7113.7946590848514</v>
          </cell>
          <cell r="BY1244">
            <v>0</v>
          </cell>
          <cell r="BZ1244">
            <v>28868</v>
          </cell>
          <cell r="CA1244">
            <v>3185.79</v>
          </cell>
          <cell r="CB1244">
            <v>21875.758000000002</v>
          </cell>
          <cell r="CC1244">
            <v>3386.3673384000008</v>
          </cell>
          <cell r="CD1244">
            <v>23298.207288192007</v>
          </cell>
          <cell r="CE1244">
            <v>11986.927649774789</v>
          </cell>
          <cell r="CF1244">
            <v>0</v>
          </cell>
          <cell r="CG1244">
            <v>25409.122068623008</v>
          </cell>
          <cell r="CH1244">
            <v>26247.623096887564</v>
          </cell>
          <cell r="CI1244">
            <v>27113.794659084851</v>
          </cell>
          <cell r="CK1244">
            <v>0</v>
          </cell>
          <cell r="CL1244">
            <v>0</v>
          </cell>
          <cell r="CM1244">
            <v>0</v>
          </cell>
          <cell r="CN1244">
            <v>0</v>
          </cell>
          <cell r="CO1244">
            <v>0</v>
          </cell>
          <cell r="CP1244">
            <v>0</v>
          </cell>
          <cell r="CQ1244">
            <v>0</v>
          </cell>
          <cell r="CR1244">
            <v>0</v>
          </cell>
          <cell r="CS1244">
            <v>0</v>
          </cell>
          <cell r="CT1244">
            <v>0</v>
          </cell>
          <cell r="CU1244">
            <v>0</v>
          </cell>
          <cell r="CW1244">
            <v>0</v>
          </cell>
          <cell r="CX1244">
            <v>0</v>
          </cell>
          <cell r="CY1244">
            <v>0</v>
          </cell>
          <cell r="CZ1244">
            <v>0</v>
          </cell>
          <cell r="DA1244">
            <v>0</v>
          </cell>
          <cell r="DB1244">
            <v>0</v>
          </cell>
          <cell r="DC1244">
            <v>0</v>
          </cell>
          <cell r="DD1244">
            <v>0</v>
          </cell>
          <cell r="DE1244">
            <v>0</v>
          </cell>
          <cell r="DF1244">
            <v>0</v>
          </cell>
          <cell r="DG1244">
            <v>0</v>
          </cell>
          <cell r="DI1244">
            <v>0</v>
          </cell>
          <cell r="DJ1244">
            <v>28868</v>
          </cell>
          <cell r="DK1244">
            <v>3185.79</v>
          </cell>
          <cell r="DL1244">
            <v>21875.758000000002</v>
          </cell>
          <cell r="DM1244">
            <v>3386.3673384000008</v>
          </cell>
          <cell r="DN1244">
            <v>23298.207288192007</v>
          </cell>
          <cell r="DO1244">
            <v>11986.927649774789</v>
          </cell>
          <cell r="DP1244">
            <v>0</v>
          </cell>
          <cell r="DQ1244">
            <v>25409.122068623008</v>
          </cell>
          <cell r="DR1244">
            <v>26247.623096887564</v>
          </cell>
          <cell r="DS1244">
            <v>27113.794659084851</v>
          </cell>
          <cell r="DU1244" t="str">
            <v>FDC PR045 004</v>
          </cell>
          <cell r="DV1244">
            <v>0</v>
          </cell>
          <cell r="DW1244">
            <v>0</v>
          </cell>
          <cell r="DX1244">
            <v>2</v>
          </cell>
          <cell r="DY1244">
            <v>144000</v>
          </cell>
          <cell r="DZ1244">
            <v>171371.59010096223</v>
          </cell>
          <cell r="EB1244">
            <v>171371.59010096223</v>
          </cell>
          <cell r="EC1244" t="str">
            <v>Def</v>
          </cell>
          <cell r="ED1244" t="str">
            <v>Local Recreational Facilities</v>
          </cell>
        </row>
        <row r="1245">
          <cell r="D1245" t="str">
            <v>PC2140120</v>
          </cell>
          <cell r="E1245" t="str">
            <v>Flat Bush Aqua-Rec-Sports-BS P</v>
          </cell>
          <cell r="F1245" t="str">
            <v>Auckland Council</v>
          </cell>
          <cell r="G1245" t="str">
            <v>Parks, sports and recreation</v>
          </cell>
          <cell r="H1245" t="str">
            <v>E190205</v>
          </cell>
          <cell r="I1245" t="str">
            <v>Recreation facilities management</v>
          </cell>
          <cell r="J1245" t="str">
            <v>Lifestyle and culture</v>
          </cell>
          <cell r="K1245" t="str">
            <v>Local recreation services</v>
          </cell>
          <cell r="L1245" t="str">
            <v>Local recreation initiatives and facilities</v>
          </cell>
          <cell r="M1245" t="str">
            <v>Local activities</v>
          </cell>
          <cell r="N1245" t="str">
            <v>Local recreation services</v>
          </cell>
          <cell r="O1245" t="str">
            <v>Local recreation initiatives and facilities</v>
          </cell>
          <cell r="P1245" t="str">
            <v>Lifestyle and culture</v>
          </cell>
          <cell r="Q1245" t="str">
            <v>Local recreation services</v>
          </cell>
          <cell r="R1245" t="str">
            <v>Local recreation initiatives and facilities</v>
          </cell>
          <cell r="S1245" t="str">
            <v>A1251405</v>
          </cell>
          <cell r="T1245" t="str">
            <v>A1251405</v>
          </cell>
          <cell r="U1245" t="str">
            <v>Local aquatic, leisure and recreation facilities</v>
          </cell>
          <cell r="V1245" t="str">
            <v>L130</v>
          </cell>
          <cell r="W1245" t="str">
            <v>Howick</v>
          </cell>
          <cell r="X1245" t="str">
            <v>PL40810</v>
          </cell>
          <cell r="Y1245" t="str">
            <v>Expense</v>
          </cell>
          <cell r="Z1245">
            <v>20180701</v>
          </cell>
          <cell r="AA1245">
            <v>20200630</v>
          </cell>
          <cell r="AB1245">
            <v>2</v>
          </cell>
          <cell r="AC1245" t="str">
            <v>Discrete</v>
          </cell>
          <cell r="AD1245">
            <v>0</v>
          </cell>
          <cell r="AE1245">
            <v>0</v>
          </cell>
          <cell r="AF1245">
            <v>1</v>
          </cell>
          <cell r="AG1245">
            <v>0</v>
          </cell>
          <cell r="AH1245">
            <v>6</v>
          </cell>
          <cell r="AI1245" t="str">
            <v>Recreational Facilities</v>
          </cell>
          <cell r="AJ1245" t="str">
            <v>Buildings (Capex)</v>
          </cell>
          <cell r="AK1245">
            <v>50</v>
          </cell>
          <cell r="AM1245">
            <v>0.5</v>
          </cell>
          <cell r="AO1245">
            <v>0.5</v>
          </cell>
          <cell r="AV1245">
            <v>0</v>
          </cell>
          <cell r="AW1245">
            <v>0</v>
          </cell>
          <cell r="AZ1245">
            <v>999698.098</v>
          </cell>
          <cell r="BA1245">
            <v>15003734.779999999</v>
          </cell>
          <cell r="BD1245">
            <v>3.1E-2</v>
          </cell>
          <cell r="BE1245">
            <v>6.1930000000000041E-2</v>
          </cell>
          <cell r="BF1245">
            <v>9.3787900000000146E-2</v>
          </cell>
          <cell r="BG1245">
            <v>0.12878911280000027</v>
          </cell>
          <cell r="BH1245">
            <v>0.16491036440960039</v>
          </cell>
          <cell r="BI1245">
            <v>0.19869276497747879</v>
          </cell>
          <cell r="BJ1245">
            <v>0.23225616239684821</v>
          </cell>
          <cell r="BK1245">
            <v>0.27045610343115034</v>
          </cell>
          <cell r="BL1245">
            <v>0.31238115484437823</v>
          </cell>
          <cell r="BM1245">
            <v>0.35568973295424255</v>
          </cell>
          <cell r="BN1245">
            <v>0</v>
          </cell>
          <cell r="BO1245">
            <v>0</v>
          </cell>
          <cell r="BP1245">
            <v>0</v>
          </cell>
          <cell r="BQ1245">
            <v>0</v>
          </cell>
          <cell r="BR1245">
            <v>0</v>
          </cell>
          <cell r="BS1245">
            <v>0</v>
          </cell>
          <cell r="BT1245">
            <v>0</v>
          </cell>
          <cell r="BU1245">
            <v>232186.04379690829</v>
          </cell>
          <cell r="BV1245">
            <v>4057851.6455132277</v>
          </cell>
          <cell r="BW1245">
            <v>0</v>
          </cell>
          <cell r="BX1245">
            <v>0</v>
          </cell>
          <cell r="BY1245">
            <v>0</v>
          </cell>
          <cell r="BZ1245">
            <v>0</v>
          </cell>
          <cell r="CA1245">
            <v>0</v>
          </cell>
          <cell r="CB1245">
            <v>0</v>
          </cell>
          <cell r="CC1245">
            <v>0</v>
          </cell>
          <cell r="CD1245">
            <v>0</v>
          </cell>
          <cell r="CE1245">
            <v>0</v>
          </cell>
          <cell r="CF1245">
            <v>1231884.1417969083</v>
          </cell>
          <cell r="CG1245">
            <v>19061586.425513227</v>
          </cell>
          <cell r="CH1245">
            <v>0</v>
          </cell>
          <cell r="CI1245">
            <v>0</v>
          </cell>
          <cell r="CK1245">
            <v>0</v>
          </cell>
          <cell r="CL1245">
            <v>0</v>
          </cell>
          <cell r="CM1245">
            <v>0</v>
          </cell>
          <cell r="CN1245">
            <v>0</v>
          </cell>
          <cell r="CO1245">
            <v>0</v>
          </cell>
          <cell r="CP1245">
            <v>0</v>
          </cell>
          <cell r="CQ1245">
            <v>0</v>
          </cell>
          <cell r="CR1245">
            <v>0</v>
          </cell>
          <cell r="CS1245">
            <v>0</v>
          </cell>
          <cell r="CT1245">
            <v>0</v>
          </cell>
          <cell r="CU1245">
            <v>0</v>
          </cell>
          <cell r="CW1245">
            <v>0</v>
          </cell>
          <cell r="CX1245">
            <v>0</v>
          </cell>
          <cell r="CY1245">
            <v>0</v>
          </cell>
          <cell r="CZ1245">
            <v>0</v>
          </cell>
          <cell r="DA1245">
            <v>0</v>
          </cell>
          <cell r="DB1245">
            <v>0</v>
          </cell>
          <cell r="DC1245">
            <v>0</v>
          </cell>
          <cell r="DD1245">
            <v>1231884.1417969083</v>
          </cell>
          <cell r="DE1245">
            <v>19061586.425513227</v>
          </cell>
          <cell r="DF1245">
            <v>0</v>
          </cell>
          <cell r="DG1245">
            <v>0</v>
          </cell>
          <cell r="DI1245">
            <v>0</v>
          </cell>
          <cell r="DJ1245">
            <v>0</v>
          </cell>
          <cell r="DK1245">
            <v>0</v>
          </cell>
          <cell r="DL1245">
            <v>0</v>
          </cell>
          <cell r="DM1245">
            <v>0</v>
          </cell>
          <cell r="DN1245">
            <v>0</v>
          </cell>
          <cell r="DO1245">
            <v>0</v>
          </cell>
          <cell r="DP1245">
            <v>0</v>
          </cell>
          <cell r="DQ1245">
            <v>0</v>
          </cell>
          <cell r="DR1245">
            <v>0</v>
          </cell>
          <cell r="DS1245">
            <v>0</v>
          </cell>
          <cell r="DU1245" t="str">
            <v>MCC 7025CCY00058</v>
          </cell>
          <cell r="DV1245">
            <v>16003432.877999999</v>
          </cell>
          <cell r="DW1245">
            <v>1</v>
          </cell>
          <cell r="DX1245">
            <v>1</v>
          </cell>
          <cell r="DY1245">
            <v>16003432.877999999</v>
          </cell>
          <cell r="DZ1245">
            <v>20293470.567310136</v>
          </cell>
          <cell r="EB1245">
            <v>20293470.567310136</v>
          </cell>
          <cell r="EC1245" t="str">
            <v>Def</v>
          </cell>
          <cell r="ED1245" t="str">
            <v>Local Recreational Facilities</v>
          </cell>
        </row>
        <row r="1246">
          <cell r="D1246" t="str">
            <v>PC2140124</v>
          </cell>
          <cell r="E1246" t="str">
            <v>Pool Development (Papakura)</v>
          </cell>
          <cell r="F1246" t="str">
            <v>Auckland Council</v>
          </cell>
          <cell r="G1246" t="str">
            <v>Parks, sports and recreation</v>
          </cell>
          <cell r="H1246" t="str">
            <v>E190105</v>
          </cell>
          <cell r="I1246" t="str">
            <v>Recreation facilities and service delivery management</v>
          </cell>
          <cell r="J1246" t="str">
            <v>Lifestyle and culture</v>
          </cell>
          <cell r="K1246" t="str">
            <v>Local recreation services</v>
          </cell>
          <cell r="L1246" t="str">
            <v>Local recreation initiatives and facilities</v>
          </cell>
          <cell r="M1246" t="str">
            <v>Local activities</v>
          </cell>
          <cell r="N1246" t="str">
            <v>Local recreation services</v>
          </cell>
          <cell r="O1246" t="str">
            <v>Local recreation initiatives and facilities</v>
          </cell>
          <cell r="P1246" t="str">
            <v>Lifestyle and culture</v>
          </cell>
          <cell r="Q1246" t="str">
            <v>Local recreation services</v>
          </cell>
          <cell r="R1246" t="str">
            <v>Local recreation initiatives and facilities</v>
          </cell>
          <cell r="S1246" t="str">
            <v>A1251405</v>
          </cell>
          <cell r="T1246" t="str">
            <v>A1251405</v>
          </cell>
          <cell r="U1246" t="str">
            <v>Local aquatic, leisure and recreation facilities</v>
          </cell>
          <cell r="V1246" t="str">
            <v>L165</v>
          </cell>
          <cell r="W1246" t="str">
            <v>Papakura</v>
          </cell>
          <cell r="X1246" t="str">
            <v>FY12 - Only</v>
          </cell>
          <cell r="Y1246" t="str">
            <v>Expense</v>
          </cell>
          <cell r="Z1246">
            <v>20100701</v>
          </cell>
          <cell r="AA1246">
            <v>20130630</v>
          </cell>
          <cell r="AB1246">
            <v>2</v>
          </cell>
          <cell r="AC1246" t="str">
            <v>Discrete</v>
          </cell>
          <cell r="AD1246">
            <v>0.5</v>
          </cell>
          <cell r="AE1246">
            <v>0</v>
          </cell>
          <cell r="AF1246">
            <v>0</v>
          </cell>
          <cell r="AG1246">
            <v>0.5</v>
          </cell>
          <cell r="AH1246">
            <v>6</v>
          </cell>
          <cell r="AI1246" t="str">
            <v>Recreational Facilities</v>
          </cell>
          <cell r="AJ1246" t="str">
            <v>Structures parks</v>
          </cell>
          <cell r="AK1246">
            <v>50</v>
          </cell>
          <cell r="AM1246">
            <v>0.5</v>
          </cell>
          <cell r="AP1246">
            <v>0.5</v>
          </cell>
          <cell r="AS1246">
            <v>3128178.93</v>
          </cell>
          <cell r="AT1246">
            <v>0</v>
          </cell>
          <cell r="BD1246">
            <v>3.1E-2</v>
          </cell>
          <cell r="BE1246">
            <v>6.1930000000000041E-2</v>
          </cell>
          <cell r="BF1246">
            <v>9.3787900000000146E-2</v>
          </cell>
          <cell r="BG1246">
            <v>0.12878911280000027</v>
          </cell>
          <cell r="BH1246">
            <v>0.16491036440960039</v>
          </cell>
          <cell r="BI1246">
            <v>0.19869276497747879</v>
          </cell>
          <cell r="BJ1246">
            <v>0.23225616239684821</v>
          </cell>
          <cell r="BK1246">
            <v>0.27045610343115034</v>
          </cell>
          <cell r="BL1246">
            <v>0.31238115484437823</v>
          </cell>
          <cell r="BM1246">
            <v>0.35568973295424255</v>
          </cell>
          <cell r="BN1246">
            <v>0</v>
          </cell>
          <cell r="BO1246">
            <v>0</v>
          </cell>
          <cell r="BP1246">
            <v>0</v>
          </cell>
          <cell r="BQ1246">
            <v>0</v>
          </cell>
          <cell r="BR1246">
            <v>0</v>
          </cell>
          <cell r="BS1246">
            <v>0</v>
          </cell>
          <cell r="BT1246">
            <v>0</v>
          </cell>
          <cell r="BU1246">
            <v>0</v>
          </cell>
          <cell r="BV1246">
            <v>0</v>
          </cell>
          <cell r="BW1246">
            <v>0</v>
          </cell>
          <cell r="BX1246">
            <v>0</v>
          </cell>
          <cell r="BY1246">
            <v>3128178.93</v>
          </cell>
          <cell r="BZ1246">
            <v>0</v>
          </cell>
          <cell r="CA1246">
            <v>0</v>
          </cell>
          <cell r="CB1246">
            <v>0</v>
          </cell>
          <cell r="CC1246">
            <v>0</v>
          </cell>
          <cell r="CD1246">
            <v>0</v>
          </cell>
          <cell r="CE1246">
            <v>0</v>
          </cell>
          <cell r="CF1246">
            <v>0</v>
          </cell>
          <cell r="CG1246">
            <v>0</v>
          </cell>
          <cell r="CH1246">
            <v>0</v>
          </cell>
          <cell r="CI1246">
            <v>0</v>
          </cell>
          <cell r="CK1246">
            <v>1564089.4650000001</v>
          </cell>
          <cell r="CL1246">
            <v>0</v>
          </cell>
          <cell r="CM1246">
            <v>0</v>
          </cell>
          <cell r="CN1246">
            <v>0</v>
          </cell>
          <cell r="CO1246">
            <v>0</v>
          </cell>
          <cell r="CP1246">
            <v>0</v>
          </cell>
          <cell r="CQ1246">
            <v>0</v>
          </cell>
          <cell r="CR1246">
            <v>0</v>
          </cell>
          <cell r="CS1246">
            <v>0</v>
          </cell>
          <cell r="CT1246">
            <v>0</v>
          </cell>
          <cell r="CU1246">
            <v>0</v>
          </cell>
          <cell r="CW1246">
            <v>0</v>
          </cell>
          <cell r="CX1246">
            <v>0</v>
          </cell>
          <cell r="CY1246">
            <v>0</v>
          </cell>
          <cell r="CZ1246">
            <v>0</v>
          </cell>
          <cell r="DA1246">
            <v>0</v>
          </cell>
          <cell r="DB1246">
            <v>0</v>
          </cell>
          <cell r="DC1246">
            <v>0</v>
          </cell>
          <cell r="DD1246">
            <v>0</v>
          </cell>
          <cell r="DE1246">
            <v>0</v>
          </cell>
          <cell r="DF1246">
            <v>0</v>
          </cell>
          <cell r="DG1246">
            <v>0</v>
          </cell>
          <cell r="DI1246">
            <v>1564089.4650000001</v>
          </cell>
          <cell r="DJ1246">
            <v>0</v>
          </cell>
          <cell r="DK1246">
            <v>0</v>
          </cell>
          <cell r="DL1246">
            <v>0</v>
          </cell>
          <cell r="DM1246">
            <v>0</v>
          </cell>
          <cell r="DN1246">
            <v>0</v>
          </cell>
          <cell r="DO1246">
            <v>0</v>
          </cell>
          <cell r="DP1246">
            <v>0</v>
          </cell>
          <cell r="DQ1246">
            <v>0</v>
          </cell>
          <cell r="DR1246">
            <v>0</v>
          </cell>
          <cell r="DS1246">
            <v>0</v>
          </cell>
          <cell r="DU1246" t="str">
            <v>PDC 43820703</v>
          </cell>
          <cell r="DV1246">
            <v>0</v>
          </cell>
          <cell r="DW1246">
            <v>0</v>
          </cell>
          <cell r="DX1246">
            <v>2</v>
          </cell>
          <cell r="DY1246">
            <v>0</v>
          </cell>
          <cell r="DZ1246">
            <v>0</v>
          </cell>
          <cell r="EB1246">
            <v>0</v>
          </cell>
          <cell r="EC1246" t="str">
            <v>Def</v>
          </cell>
          <cell r="ED1246" t="str">
            <v>Local Recreational Facilities</v>
          </cell>
        </row>
        <row r="1247">
          <cell r="D1247" t="str">
            <v>PC2140124</v>
          </cell>
          <cell r="E1247" t="str">
            <v>Pool Development (Papakura)</v>
          </cell>
          <cell r="F1247" t="str">
            <v>Auckland Council</v>
          </cell>
          <cell r="G1247" t="str">
            <v>Parks, sports and recreation</v>
          </cell>
          <cell r="H1247" t="str">
            <v>E190205</v>
          </cell>
          <cell r="I1247" t="str">
            <v>Recreation facilities management</v>
          </cell>
          <cell r="J1247" t="str">
            <v>Lifestyle and culture</v>
          </cell>
          <cell r="K1247" t="str">
            <v>Local recreation services</v>
          </cell>
          <cell r="L1247" t="str">
            <v>Local recreation initiatives and facilities</v>
          </cell>
          <cell r="M1247" t="str">
            <v>Local activities</v>
          </cell>
          <cell r="N1247" t="str">
            <v>Local recreation services</v>
          </cell>
          <cell r="O1247" t="str">
            <v>Local recreation initiatives and facilities</v>
          </cell>
          <cell r="P1247" t="str">
            <v>Lifestyle and culture</v>
          </cell>
          <cell r="Q1247" t="str">
            <v>Local recreation services</v>
          </cell>
          <cell r="R1247" t="str">
            <v>Local recreation initiatives and facilities</v>
          </cell>
          <cell r="S1247" t="str">
            <v>A1251405</v>
          </cell>
          <cell r="T1247" t="str">
            <v>A1251405</v>
          </cell>
          <cell r="U1247" t="str">
            <v>Local aquatic, leisure and recreation facilities</v>
          </cell>
          <cell r="V1247" t="str">
            <v>L165</v>
          </cell>
          <cell r="W1247" t="str">
            <v>Papakura</v>
          </cell>
          <cell r="X1247" t="str">
            <v>PL40810</v>
          </cell>
          <cell r="Y1247" t="str">
            <v>Expense</v>
          </cell>
          <cell r="Z1247">
            <v>20120701</v>
          </cell>
          <cell r="AA1247">
            <v>20130630</v>
          </cell>
          <cell r="AB1247">
            <v>2</v>
          </cell>
          <cell r="AC1247" t="str">
            <v>Discrete</v>
          </cell>
          <cell r="AD1247">
            <v>0.5</v>
          </cell>
          <cell r="AE1247">
            <v>0</v>
          </cell>
          <cell r="AF1247">
            <v>0</v>
          </cell>
          <cell r="AG1247">
            <v>0.5</v>
          </cell>
          <cell r="AH1247">
            <v>6</v>
          </cell>
          <cell r="AI1247" t="str">
            <v>Recreational Facilities</v>
          </cell>
          <cell r="AJ1247" t="str">
            <v>Structures parks</v>
          </cell>
          <cell r="AK1247">
            <v>50</v>
          </cell>
          <cell r="AM1247">
            <v>1</v>
          </cell>
          <cell r="AT1247">
            <v>1241150</v>
          </cell>
          <cell r="BD1247">
            <v>3.1E-2</v>
          </cell>
          <cell r="BE1247">
            <v>6.1930000000000041E-2</v>
          </cell>
          <cell r="BF1247">
            <v>9.3787900000000146E-2</v>
          </cell>
          <cell r="BG1247">
            <v>0.12878911280000027</v>
          </cell>
          <cell r="BH1247">
            <v>0.16491036440960039</v>
          </cell>
          <cell r="BI1247">
            <v>0.19869276497747879</v>
          </cell>
          <cell r="BJ1247">
            <v>0.23225616239684821</v>
          </cell>
          <cell r="BK1247">
            <v>0.27045610343115034</v>
          </cell>
          <cell r="BL1247">
            <v>0.31238115484437823</v>
          </cell>
          <cell r="BM1247">
            <v>0.35568973295424255</v>
          </cell>
          <cell r="BN1247">
            <v>0</v>
          </cell>
          <cell r="BO1247">
            <v>38475.65</v>
          </cell>
          <cell r="BP1247">
            <v>0</v>
          </cell>
          <cell r="BQ1247">
            <v>0</v>
          </cell>
          <cell r="BR1247">
            <v>0</v>
          </cell>
          <cell r="BS1247">
            <v>0</v>
          </cell>
          <cell r="BT1247">
            <v>0</v>
          </cell>
          <cell r="BU1247">
            <v>0</v>
          </cell>
          <cell r="BV1247">
            <v>0</v>
          </cell>
          <cell r="BW1247">
            <v>0</v>
          </cell>
          <cell r="BX1247">
            <v>0</v>
          </cell>
          <cell r="BY1247">
            <v>0</v>
          </cell>
          <cell r="BZ1247">
            <v>1279625.6499999999</v>
          </cell>
          <cell r="CA1247">
            <v>0</v>
          </cell>
          <cell r="CB1247">
            <v>0</v>
          </cell>
          <cell r="CC1247">
            <v>0</v>
          </cell>
          <cell r="CD1247">
            <v>0</v>
          </cell>
          <cell r="CE1247">
            <v>0</v>
          </cell>
          <cell r="CF1247">
            <v>0</v>
          </cell>
          <cell r="CG1247">
            <v>0</v>
          </cell>
          <cell r="CH1247">
            <v>0</v>
          </cell>
          <cell r="CI1247">
            <v>0</v>
          </cell>
          <cell r="CK1247">
            <v>0</v>
          </cell>
          <cell r="CL1247">
            <v>639812.82499999995</v>
          </cell>
          <cell r="CM1247">
            <v>0</v>
          </cell>
          <cell r="CN1247">
            <v>0</v>
          </cell>
          <cell r="CO1247">
            <v>0</v>
          </cell>
          <cell r="CP1247">
            <v>0</v>
          </cell>
          <cell r="CQ1247">
            <v>0</v>
          </cell>
          <cell r="CR1247">
            <v>0</v>
          </cell>
          <cell r="CS1247">
            <v>0</v>
          </cell>
          <cell r="CT1247">
            <v>0</v>
          </cell>
          <cell r="CU1247">
            <v>0</v>
          </cell>
          <cell r="CW1247">
            <v>0</v>
          </cell>
          <cell r="CX1247">
            <v>0</v>
          </cell>
          <cell r="CY1247">
            <v>0</v>
          </cell>
          <cell r="CZ1247">
            <v>0</v>
          </cell>
          <cell r="DA1247">
            <v>0</v>
          </cell>
          <cell r="DB1247">
            <v>0</v>
          </cell>
          <cell r="DC1247">
            <v>0</v>
          </cell>
          <cell r="DD1247">
            <v>0</v>
          </cell>
          <cell r="DE1247">
            <v>0</v>
          </cell>
          <cell r="DF1247">
            <v>0</v>
          </cell>
          <cell r="DG1247">
            <v>0</v>
          </cell>
          <cell r="DI1247">
            <v>0</v>
          </cell>
          <cell r="DJ1247">
            <v>639812.82499999995</v>
          </cell>
          <cell r="DK1247">
            <v>0</v>
          </cell>
          <cell r="DL1247">
            <v>0</v>
          </cell>
          <cell r="DM1247">
            <v>0</v>
          </cell>
          <cell r="DN1247">
            <v>0</v>
          </cell>
          <cell r="DO1247">
            <v>0</v>
          </cell>
          <cell r="DP1247">
            <v>0</v>
          </cell>
          <cell r="DQ1247">
            <v>0</v>
          </cell>
          <cell r="DR1247">
            <v>0</v>
          </cell>
          <cell r="DS1247">
            <v>0</v>
          </cell>
          <cell r="DU1247" t="str">
            <v>PDC 43820703</v>
          </cell>
          <cell r="DV1247">
            <v>0</v>
          </cell>
          <cell r="DW1247">
            <v>0</v>
          </cell>
          <cell r="DX1247">
            <v>2</v>
          </cell>
          <cell r="DY1247">
            <v>1241150</v>
          </cell>
          <cell r="DZ1247">
            <v>1279625.6499999999</v>
          </cell>
          <cell r="EB1247">
            <v>1279625.6499999999</v>
          </cell>
          <cell r="EC1247" t="str">
            <v>Def</v>
          </cell>
          <cell r="ED1247" t="str">
            <v>Local Recreational Facilities</v>
          </cell>
        </row>
        <row r="1248">
          <cell r="D1248" t="str">
            <v>PC2140126</v>
          </cell>
          <cell r="E1248" t="str">
            <v>HBC Fitness Equipment</v>
          </cell>
          <cell r="F1248" t="str">
            <v>Auckland Council</v>
          </cell>
          <cell r="G1248" t="str">
            <v>Parks, sports and recreation</v>
          </cell>
          <cell r="H1248" t="str">
            <v>E190105</v>
          </cell>
          <cell r="I1248" t="str">
            <v>Recreation facilities and service delivery management</v>
          </cell>
          <cell r="J1248" t="str">
            <v>Lifestyle and culture</v>
          </cell>
          <cell r="K1248" t="str">
            <v>Local recreation services</v>
          </cell>
          <cell r="L1248" t="str">
            <v>Local recreation initiatives and facilities</v>
          </cell>
          <cell r="M1248" t="str">
            <v>Local activities</v>
          </cell>
          <cell r="N1248" t="str">
            <v>Local recreation services</v>
          </cell>
          <cell r="O1248" t="str">
            <v>Local recreation initiatives and facilities</v>
          </cell>
          <cell r="P1248" t="str">
            <v>Lifestyle and culture</v>
          </cell>
          <cell r="Q1248" t="str">
            <v>Local recreation services</v>
          </cell>
          <cell r="R1248" t="str">
            <v>Local recreation initiatives and facilities</v>
          </cell>
          <cell r="S1248" t="str">
            <v>A1251405</v>
          </cell>
          <cell r="T1248" t="str">
            <v>A1251405</v>
          </cell>
          <cell r="U1248" t="str">
            <v>Local aquatic, leisure and recreation facilities</v>
          </cell>
          <cell r="V1248" t="str">
            <v>L125</v>
          </cell>
          <cell r="W1248" t="str">
            <v>Hibiscus and Bays</v>
          </cell>
          <cell r="X1248" t="str">
            <v>FY12 - Only</v>
          </cell>
          <cell r="Y1248" t="str">
            <v>Expense</v>
          </cell>
          <cell r="Z1248">
            <v>20090701</v>
          </cell>
          <cell r="AA1248">
            <v>20120630</v>
          </cell>
          <cell r="AB1248">
            <v>1</v>
          </cell>
          <cell r="AC1248" t="str">
            <v>Programme</v>
          </cell>
          <cell r="AD1248">
            <v>0</v>
          </cell>
          <cell r="AE1248">
            <v>0</v>
          </cell>
          <cell r="AF1248">
            <v>0</v>
          </cell>
          <cell r="AG1248">
            <v>1</v>
          </cell>
          <cell r="AH1248">
            <v>6</v>
          </cell>
          <cell r="AI1248" t="str">
            <v>Recreational Facilities</v>
          </cell>
          <cell r="AJ1248" t="str">
            <v>Plant and equipment (Capex)</v>
          </cell>
          <cell r="AK1248">
            <v>15</v>
          </cell>
          <cell r="AP1248">
            <v>1</v>
          </cell>
          <cell r="AS1248">
            <v>159595</v>
          </cell>
          <cell r="AT1248">
            <v>0</v>
          </cell>
          <cell r="AU1248">
            <v>0</v>
          </cell>
          <cell r="AV1248">
            <v>0</v>
          </cell>
          <cell r="AW1248">
            <v>0</v>
          </cell>
          <cell r="AX1248">
            <v>0</v>
          </cell>
          <cell r="AY1248">
            <v>0</v>
          </cell>
          <cell r="AZ1248">
            <v>0</v>
          </cell>
          <cell r="BD1248">
            <v>3.3000000000000002E-2</v>
          </cell>
          <cell r="BE1248">
            <v>6.7088999999999732E-2</v>
          </cell>
          <cell r="BF1248">
            <v>0.10230293699999971</v>
          </cell>
          <cell r="BG1248">
            <v>0.14088353979499968</v>
          </cell>
          <cell r="BH1248">
            <v>0.18195534722761963</v>
          </cell>
          <cell r="BI1248">
            <v>0.21859596299167583</v>
          </cell>
          <cell r="BJ1248">
            <v>0.25637243784441766</v>
          </cell>
          <cell r="BK1248">
            <v>0.29783272829328333</v>
          </cell>
          <cell r="BL1248">
            <v>0.3445547065118415</v>
          </cell>
          <cell r="BM1248">
            <v>0.39295867594626777</v>
          </cell>
          <cell r="BN1248">
            <v>0</v>
          </cell>
          <cell r="BO1248">
            <v>0</v>
          </cell>
          <cell r="BP1248">
            <v>0</v>
          </cell>
          <cell r="BQ1248">
            <v>0</v>
          </cell>
          <cell r="BR1248">
            <v>0</v>
          </cell>
          <cell r="BS1248">
            <v>0</v>
          </cell>
          <cell r="BT1248">
            <v>0</v>
          </cell>
          <cell r="BU1248">
            <v>0</v>
          </cell>
          <cell r="BV1248">
            <v>0</v>
          </cell>
          <cell r="BW1248">
            <v>0</v>
          </cell>
          <cell r="BX1248">
            <v>0</v>
          </cell>
          <cell r="BY1248">
            <v>159595</v>
          </cell>
          <cell r="BZ1248">
            <v>0</v>
          </cell>
          <cell r="CA1248">
            <v>0</v>
          </cell>
          <cell r="CB1248">
            <v>0</v>
          </cell>
          <cell r="CC1248">
            <v>0</v>
          </cell>
          <cell r="CD1248">
            <v>0</v>
          </cell>
          <cell r="CE1248">
            <v>0</v>
          </cell>
          <cell r="CF1248">
            <v>0</v>
          </cell>
          <cell r="CG1248">
            <v>0</v>
          </cell>
          <cell r="CH1248">
            <v>0</v>
          </cell>
          <cell r="CI1248">
            <v>0</v>
          </cell>
          <cell r="CK1248">
            <v>0</v>
          </cell>
          <cell r="CL1248">
            <v>0</v>
          </cell>
          <cell r="CM1248">
            <v>0</v>
          </cell>
          <cell r="CN1248">
            <v>0</v>
          </cell>
          <cell r="CO1248">
            <v>0</v>
          </cell>
          <cell r="CP1248">
            <v>0</v>
          </cell>
          <cell r="CQ1248">
            <v>0</v>
          </cell>
          <cell r="CR1248">
            <v>0</v>
          </cell>
          <cell r="CS1248">
            <v>0</v>
          </cell>
          <cell r="CT1248">
            <v>0</v>
          </cell>
          <cell r="CU1248">
            <v>0</v>
          </cell>
          <cell r="CW1248">
            <v>0</v>
          </cell>
          <cell r="CX1248">
            <v>0</v>
          </cell>
          <cell r="CY1248">
            <v>0</v>
          </cell>
          <cell r="CZ1248">
            <v>0</v>
          </cell>
          <cell r="DA1248">
            <v>0</v>
          </cell>
          <cell r="DB1248">
            <v>0</v>
          </cell>
          <cell r="DC1248">
            <v>0</v>
          </cell>
          <cell r="DD1248">
            <v>0</v>
          </cell>
          <cell r="DE1248">
            <v>0</v>
          </cell>
          <cell r="DF1248">
            <v>0</v>
          </cell>
          <cell r="DG1248">
            <v>0</v>
          </cell>
          <cell r="DI1248">
            <v>159595</v>
          </cell>
          <cell r="DJ1248">
            <v>0</v>
          </cell>
          <cell r="DK1248">
            <v>0</v>
          </cell>
          <cell r="DL1248">
            <v>0</v>
          </cell>
          <cell r="DM1248">
            <v>0</v>
          </cell>
          <cell r="DN1248">
            <v>0</v>
          </cell>
          <cell r="DO1248">
            <v>0</v>
          </cell>
          <cell r="DP1248">
            <v>0</v>
          </cell>
          <cell r="DQ1248">
            <v>0</v>
          </cell>
          <cell r="DR1248">
            <v>0</v>
          </cell>
          <cell r="DS1248">
            <v>0</v>
          </cell>
          <cell r="DU1248" t="str">
            <v>RDC 41038-1</v>
          </cell>
          <cell r="DV1248">
            <v>0</v>
          </cell>
          <cell r="DW1248">
            <v>0</v>
          </cell>
          <cell r="DX1248">
            <v>2</v>
          </cell>
          <cell r="DY1248">
            <v>0</v>
          </cell>
          <cell r="DZ1248">
            <v>0</v>
          </cell>
          <cell r="EB1248">
            <v>0</v>
          </cell>
          <cell r="EC1248" t="str">
            <v>Def</v>
          </cell>
          <cell r="ED1248" t="str">
            <v>Local Recreational Facilities</v>
          </cell>
        </row>
        <row r="1249">
          <cell r="D1249" t="str">
            <v>PC2140126</v>
          </cell>
          <cell r="E1249" t="str">
            <v>HBC Fitness Equipment</v>
          </cell>
          <cell r="F1249" t="str">
            <v>Auckland Council</v>
          </cell>
          <cell r="G1249" t="str">
            <v>Parks, sports and recreation</v>
          </cell>
          <cell r="H1249" t="str">
            <v>E190205</v>
          </cell>
          <cell r="I1249" t="str">
            <v>Recreation facilities management</v>
          </cell>
          <cell r="J1249" t="str">
            <v>Lifestyle and culture</v>
          </cell>
          <cell r="K1249" t="str">
            <v>Local recreation services</v>
          </cell>
          <cell r="L1249" t="str">
            <v>Local recreation initiatives and facilities</v>
          </cell>
          <cell r="M1249" t="str">
            <v>Local activities</v>
          </cell>
          <cell r="N1249" t="str">
            <v>Local recreation services</v>
          </cell>
          <cell r="O1249" t="str">
            <v>Local recreation initiatives and facilities</v>
          </cell>
          <cell r="P1249" t="str">
            <v>Lifestyle and culture</v>
          </cell>
          <cell r="Q1249" t="str">
            <v>Local recreation services</v>
          </cell>
          <cell r="R1249" t="str">
            <v>Local recreation initiatives and facilities</v>
          </cell>
          <cell r="S1249" t="str">
            <v>A1251405</v>
          </cell>
          <cell r="T1249" t="str">
            <v>A1251405</v>
          </cell>
          <cell r="U1249" t="str">
            <v>Local aquatic, leisure and recreation facilities</v>
          </cell>
          <cell r="V1249" t="str">
            <v>L125</v>
          </cell>
          <cell r="W1249" t="str">
            <v>Hibiscus and Bays</v>
          </cell>
          <cell r="X1249" t="str">
            <v>PL43780</v>
          </cell>
          <cell r="Y1249" t="str">
            <v>Expense</v>
          </cell>
          <cell r="Z1249">
            <v>20120701</v>
          </cell>
          <cell r="AA1249">
            <v>20220630</v>
          </cell>
          <cell r="AB1249">
            <v>1</v>
          </cell>
          <cell r="AC1249" t="str">
            <v>Programme</v>
          </cell>
          <cell r="AD1249">
            <v>0</v>
          </cell>
          <cell r="AE1249">
            <v>0</v>
          </cell>
          <cell r="AF1249">
            <v>0</v>
          </cell>
          <cell r="AG1249">
            <v>1</v>
          </cell>
          <cell r="AH1249">
            <v>6</v>
          </cell>
          <cell r="AI1249" t="str">
            <v>Recreational Facilities</v>
          </cell>
          <cell r="AJ1249" t="str">
            <v>Plant and equipment (Capex)</v>
          </cell>
          <cell r="AK1249">
            <v>15</v>
          </cell>
          <cell r="AM1249">
            <v>1</v>
          </cell>
          <cell r="AT1249">
            <v>177846</v>
          </cell>
          <cell r="AU1249">
            <v>258748</v>
          </cell>
          <cell r="AV1249">
            <v>103770</v>
          </cell>
          <cell r="AW1249">
            <v>103940</v>
          </cell>
          <cell r="AX1249">
            <v>104103</v>
          </cell>
          <cell r="AY1249">
            <v>104181</v>
          </cell>
          <cell r="AZ1249">
            <v>104164</v>
          </cell>
          <cell r="BA1249">
            <v>104000</v>
          </cell>
          <cell r="BB1249">
            <v>104000</v>
          </cell>
          <cell r="BC1249">
            <v>104000</v>
          </cell>
          <cell r="BD1249">
            <v>3.3000000000000002E-2</v>
          </cell>
          <cell r="BE1249">
            <v>6.7088999999999732E-2</v>
          </cell>
          <cell r="BF1249">
            <v>0.10230293699999971</v>
          </cell>
          <cell r="BG1249">
            <v>0.14088353979499968</v>
          </cell>
          <cell r="BH1249">
            <v>0.18195534722761963</v>
          </cell>
          <cell r="BI1249">
            <v>0.21859596299167583</v>
          </cell>
          <cell r="BJ1249">
            <v>0.25637243784441766</v>
          </cell>
          <cell r="BK1249">
            <v>0.29783272829328333</v>
          </cell>
          <cell r="BL1249">
            <v>0.3445547065118415</v>
          </cell>
          <cell r="BM1249">
            <v>0.39295867594626777</v>
          </cell>
          <cell r="BN1249">
            <v>0</v>
          </cell>
          <cell r="BO1249">
            <v>5868.9180000000006</v>
          </cell>
          <cell r="BP1249">
            <v>17359.144571999932</v>
          </cell>
          <cell r="BQ1249">
            <v>10615.97577248997</v>
          </cell>
          <cell r="BR1249">
            <v>14643.435126292266</v>
          </cell>
          <cell r="BS1249">
            <v>18942.097512436885</v>
          </cell>
          <cell r="BT1249">
            <v>22773.546020435781</v>
          </cell>
          <cell r="BU1249">
            <v>26704.778615625921</v>
          </cell>
          <cell r="BV1249">
            <v>30974.603742501466</v>
          </cell>
          <cell r="BW1249">
            <v>35833.689477231514</v>
          </cell>
          <cell r="BX1249">
            <v>40867.702298411845</v>
          </cell>
          <cell r="BY1249">
            <v>0</v>
          </cell>
          <cell r="BZ1249">
            <v>183714.91800000001</v>
          </cell>
          <cell r="CA1249">
            <v>276107.1445719999</v>
          </cell>
          <cell r="CB1249">
            <v>114385.97577248997</v>
          </cell>
          <cell r="CC1249">
            <v>118583.43512629227</v>
          </cell>
          <cell r="CD1249">
            <v>123045.09751243689</v>
          </cell>
          <cell r="CE1249">
            <v>126954.54602043578</v>
          </cell>
          <cell r="CF1249">
            <v>130868.77861562592</v>
          </cell>
          <cell r="CG1249">
            <v>134974.60374250147</v>
          </cell>
          <cell r="CH1249">
            <v>139833.68947723153</v>
          </cell>
          <cell r="CI1249">
            <v>144867.70229841184</v>
          </cell>
          <cell r="CK1249">
            <v>0</v>
          </cell>
          <cell r="CL1249">
            <v>0</v>
          </cell>
          <cell r="CM1249">
            <v>0</v>
          </cell>
          <cell r="CN1249">
            <v>0</v>
          </cell>
          <cell r="CO1249">
            <v>0</v>
          </cell>
          <cell r="CP1249">
            <v>0</v>
          </cell>
          <cell r="CQ1249">
            <v>0</v>
          </cell>
          <cell r="CR1249">
            <v>0</v>
          </cell>
          <cell r="CS1249">
            <v>0</v>
          </cell>
          <cell r="CT1249">
            <v>0</v>
          </cell>
          <cell r="CU1249">
            <v>0</v>
          </cell>
          <cell r="CW1249">
            <v>0</v>
          </cell>
          <cell r="CX1249">
            <v>0</v>
          </cell>
          <cell r="CY1249">
            <v>0</v>
          </cell>
          <cell r="CZ1249">
            <v>0</v>
          </cell>
          <cell r="DA1249">
            <v>0</v>
          </cell>
          <cell r="DB1249">
            <v>0</v>
          </cell>
          <cell r="DC1249">
            <v>0</v>
          </cell>
          <cell r="DD1249">
            <v>0</v>
          </cell>
          <cell r="DE1249">
            <v>0</v>
          </cell>
          <cell r="DF1249">
            <v>0</v>
          </cell>
          <cell r="DG1249">
            <v>0</v>
          </cell>
          <cell r="DI1249">
            <v>0</v>
          </cell>
          <cell r="DJ1249">
            <v>183714.91800000001</v>
          </cell>
          <cell r="DK1249">
            <v>276107.1445719999</v>
          </cell>
          <cell r="DL1249">
            <v>114385.97577248997</v>
          </cell>
          <cell r="DM1249">
            <v>118583.43512629227</v>
          </cell>
          <cell r="DN1249">
            <v>123045.09751243689</v>
          </cell>
          <cell r="DO1249">
            <v>126954.54602043578</v>
          </cell>
          <cell r="DP1249">
            <v>130868.77861562592</v>
          </cell>
          <cell r="DQ1249">
            <v>134974.60374250147</v>
          </cell>
          <cell r="DR1249">
            <v>139833.68947723153</v>
          </cell>
          <cell r="DS1249">
            <v>144867.70229841184</v>
          </cell>
          <cell r="DU1249" t="str">
            <v>RDC 41038-1</v>
          </cell>
          <cell r="DV1249">
            <v>0</v>
          </cell>
          <cell r="DW1249">
            <v>0</v>
          </cell>
          <cell r="DX1249">
            <v>2</v>
          </cell>
          <cell r="DY1249">
            <v>1268752</v>
          </cell>
          <cell r="DZ1249">
            <v>1493335.8911374256</v>
          </cell>
          <cell r="EB1249">
            <v>1493335.8911374256</v>
          </cell>
          <cell r="EC1249" t="str">
            <v>Def</v>
          </cell>
          <cell r="ED1249" t="str">
            <v>Local Recreational Facilities</v>
          </cell>
        </row>
        <row r="1250">
          <cell r="D1250" t="str">
            <v>PC2140127</v>
          </cell>
          <cell r="E1250" t="str">
            <v>HBC Group Fitness Renew</v>
          </cell>
          <cell r="F1250" t="str">
            <v>Auckland Council</v>
          </cell>
          <cell r="G1250" t="str">
            <v>Parks, sports and recreation</v>
          </cell>
          <cell r="H1250" t="str">
            <v>E190105</v>
          </cell>
          <cell r="I1250" t="str">
            <v>Recreation facilities and service delivery management</v>
          </cell>
          <cell r="J1250" t="str">
            <v>Lifestyle and culture</v>
          </cell>
          <cell r="K1250" t="str">
            <v>Local recreation services</v>
          </cell>
          <cell r="L1250" t="str">
            <v>Local recreation initiatives and facilities</v>
          </cell>
          <cell r="M1250" t="str">
            <v>Local activities</v>
          </cell>
          <cell r="N1250" t="str">
            <v>Local recreation services</v>
          </cell>
          <cell r="O1250" t="str">
            <v>Local recreation initiatives and facilities</v>
          </cell>
          <cell r="P1250" t="str">
            <v>Lifestyle and culture</v>
          </cell>
          <cell r="Q1250" t="str">
            <v>Local recreation services</v>
          </cell>
          <cell r="R1250" t="str">
            <v>Local recreation initiatives and facilities</v>
          </cell>
          <cell r="S1250" t="str">
            <v>A1251405</v>
          </cell>
          <cell r="T1250" t="str">
            <v>A1251405</v>
          </cell>
          <cell r="U1250" t="str">
            <v>Local aquatic, leisure and recreation facilities</v>
          </cell>
          <cell r="V1250" t="str">
            <v>L125</v>
          </cell>
          <cell r="W1250" t="str">
            <v>Hibiscus and Bays</v>
          </cell>
          <cell r="X1250" t="str">
            <v>FY12 - Only</v>
          </cell>
          <cell r="Y1250" t="str">
            <v>Expense</v>
          </cell>
          <cell r="Z1250">
            <v>20110701</v>
          </cell>
          <cell r="AA1250">
            <v>20120630</v>
          </cell>
          <cell r="AB1250">
            <v>1</v>
          </cell>
          <cell r="AC1250" t="str">
            <v>Programme</v>
          </cell>
          <cell r="AD1250">
            <v>0</v>
          </cell>
          <cell r="AE1250">
            <v>0</v>
          </cell>
          <cell r="AF1250">
            <v>0</v>
          </cell>
          <cell r="AG1250">
            <v>1</v>
          </cell>
          <cell r="AH1250">
            <v>6</v>
          </cell>
          <cell r="AI1250" t="str">
            <v>Recreational Facilities</v>
          </cell>
          <cell r="AJ1250" t="str">
            <v>Plant and equipment (Capex)</v>
          </cell>
          <cell r="AK1250">
            <v>15</v>
          </cell>
          <cell r="AP1250">
            <v>1</v>
          </cell>
          <cell r="AS1250">
            <v>10340</v>
          </cell>
          <cell r="AT1250">
            <v>0</v>
          </cell>
          <cell r="AU1250">
            <v>0</v>
          </cell>
          <cell r="AV1250">
            <v>0</v>
          </cell>
          <cell r="AW1250">
            <v>0</v>
          </cell>
          <cell r="AX1250">
            <v>0</v>
          </cell>
          <cell r="AY1250">
            <v>0</v>
          </cell>
          <cell r="AZ1250">
            <v>0</v>
          </cell>
          <cell r="BD1250">
            <v>3.3000000000000002E-2</v>
          </cell>
          <cell r="BE1250">
            <v>6.7088999999999732E-2</v>
          </cell>
          <cell r="BF1250">
            <v>0.10230293699999971</v>
          </cell>
          <cell r="BG1250">
            <v>0.14088353979499968</v>
          </cell>
          <cell r="BH1250">
            <v>0.18195534722761963</v>
          </cell>
          <cell r="BI1250">
            <v>0.21859596299167583</v>
          </cell>
          <cell r="BJ1250">
            <v>0.25637243784441766</v>
          </cell>
          <cell r="BK1250">
            <v>0.29783272829328333</v>
          </cell>
          <cell r="BL1250">
            <v>0.3445547065118415</v>
          </cell>
          <cell r="BM1250">
            <v>0.39295867594626777</v>
          </cell>
          <cell r="BN1250">
            <v>0</v>
          </cell>
          <cell r="BO1250">
            <v>0</v>
          </cell>
          <cell r="BP1250">
            <v>0</v>
          </cell>
          <cell r="BQ1250">
            <v>0</v>
          </cell>
          <cell r="BR1250">
            <v>0</v>
          </cell>
          <cell r="BS1250">
            <v>0</v>
          </cell>
          <cell r="BT1250">
            <v>0</v>
          </cell>
          <cell r="BU1250">
            <v>0</v>
          </cell>
          <cell r="BV1250">
            <v>0</v>
          </cell>
          <cell r="BW1250">
            <v>0</v>
          </cell>
          <cell r="BX1250">
            <v>0</v>
          </cell>
          <cell r="BY1250">
            <v>10340</v>
          </cell>
          <cell r="BZ1250">
            <v>0</v>
          </cell>
          <cell r="CA1250">
            <v>0</v>
          </cell>
          <cell r="CB1250">
            <v>0</v>
          </cell>
          <cell r="CC1250">
            <v>0</v>
          </cell>
          <cell r="CD1250">
            <v>0</v>
          </cell>
          <cell r="CE1250">
            <v>0</v>
          </cell>
          <cell r="CF1250">
            <v>0</v>
          </cell>
          <cell r="CG1250">
            <v>0</v>
          </cell>
          <cell r="CH1250">
            <v>0</v>
          </cell>
          <cell r="CI1250">
            <v>0</v>
          </cell>
          <cell r="CK1250">
            <v>0</v>
          </cell>
          <cell r="CL1250">
            <v>0</v>
          </cell>
          <cell r="CM1250">
            <v>0</v>
          </cell>
          <cell r="CN1250">
            <v>0</v>
          </cell>
          <cell r="CO1250">
            <v>0</v>
          </cell>
          <cell r="CP1250">
            <v>0</v>
          </cell>
          <cell r="CQ1250">
            <v>0</v>
          </cell>
          <cell r="CR1250">
            <v>0</v>
          </cell>
          <cell r="CS1250">
            <v>0</v>
          </cell>
          <cell r="CT1250">
            <v>0</v>
          </cell>
          <cell r="CU1250">
            <v>0</v>
          </cell>
          <cell r="CW1250">
            <v>0</v>
          </cell>
          <cell r="CX1250">
            <v>0</v>
          </cell>
          <cell r="CY1250">
            <v>0</v>
          </cell>
          <cell r="CZ1250">
            <v>0</v>
          </cell>
          <cell r="DA1250">
            <v>0</v>
          </cell>
          <cell r="DB1250">
            <v>0</v>
          </cell>
          <cell r="DC1250">
            <v>0</v>
          </cell>
          <cell r="DD1250">
            <v>0</v>
          </cell>
          <cell r="DE1250">
            <v>0</v>
          </cell>
          <cell r="DF1250">
            <v>0</v>
          </cell>
          <cell r="DG1250">
            <v>0</v>
          </cell>
          <cell r="DI1250">
            <v>10340</v>
          </cell>
          <cell r="DJ1250">
            <v>0</v>
          </cell>
          <cell r="DK1250">
            <v>0</v>
          </cell>
          <cell r="DL1250">
            <v>0</v>
          </cell>
          <cell r="DM1250">
            <v>0</v>
          </cell>
          <cell r="DN1250">
            <v>0</v>
          </cell>
          <cell r="DO1250">
            <v>0</v>
          </cell>
          <cell r="DP1250">
            <v>0</v>
          </cell>
          <cell r="DQ1250">
            <v>0</v>
          </cell>
          <cell r="DR1250">
            <v>0</v>
          </cell>
          <cell r="DS1250">
            <v>0</v>
          </cell>
          <cell r="DU1250" t="str">
            <v>RDC 42094-1</v>
          </cell>
          <cell r="DV1250">
            <v>0</v>
          </cell>
          <cell r="DW1250">
            <v>0</v>
          </cell>
          <cell r="DX1250">
            <v>2</v>
          </cell>
          <cell r="DY1250">
            <v>0</v>
          </cell>
          <cell r="DZ1250">
            <v>0</v>
          </cell>
          <cell r="EB1250">
            <v>0</v>
          </cell>
          <cell r="EC1250" t="str">
            <v>Def</v>
          </cell>
          <cell r="ED1250" t="str">
            <v>Local Recreational Facilities</v>
          </cell>
        </row>
        <row r="1251">
          <cell r="D1251" t="str">
            <v>PC2140127</v>
          </cell>
          <cell r="E1251" t="str">
            <v>HBC Group Fitness Renew</v>
          </cell>
          <cell r="F1251" t="str">
            <v>Auckland Council</v>
          </cell>
          <cell r="G1251" t="str">
            <v>Parks, sports and recreation</v>
          </cell>
          <cell r="H1251" t="str">
            <v>E190205</v>
          </cell>
          <cell r="I1251" t="str">
            <v>Recreation facilities management</v>
          </cell>
          <cell r="J1251" t="str">
            <v>Lifestyle and culture</v>
          </cell>
          <cell r="K1251" t="str">
            <v>Local recreation services</v>
          </cell>
          <cell r="L1251" t="str">
            <v>Local recreation initiatives and facilities</v>
          </cell>
          <cell r="M1251" t="str">
            <v>Local activities</v>
          </cell>
          <cell r="N1251" t="str">
            <v>Local recreation services</v>
          </cell>
          <cell r="O1251" t="str">
            <v>Local recreation initiatives and facilities</v>
          </cell>
          <cell r="P1251" t="str">
            <v>Lifestyle and culture</v>
          </cell>
          <cell r="Q1251" t="str">
            <v>Local recreation services</v>
          </cell>
          <cell r="R1251" t="str">
            <v>Local recreation initiatives and facilities</v>
          </cell>
          <cell r="S1251" t="str">
            <v>A1251405</v>
          </cell>
          <cell r="T1251" t="str">
            <v>A1251405</v>
          </cell>
          <cell r="U1251" t="str">
            <v>Local aquatic, leisure and recreation facilities</v>
          </cell>
          <cell r="V1251" t="str">
            <v>L125</v>
          </cell>
          <cell r="W1251" t="str">
            <v>Hibiscus and Bays</v>
          </cell>
          <cell r="X1251" t="str">
            <v>PL43780</v>
          </cell>
          <cell r="Y1251" t="str">
            <v>Expense</v>
          </cell>
          <cell r="Z1251">
            <v>20120701</v>
          </cell>
          <cell r="AA1251">
            <v>20220630</v>
          </cell>
          <cell r="AB1251">
            <v>1</v>
          </cell>
          <cell r="AC1251" t="str">
            <v>Programme</v>
          </cell>
          <cell r="AD1251">
            <v>0</v>
          </cell>
          <cell r="AE1251">
            <v>0</v>
          </cell>
          <cell r="AF1251">
            <v>0</v>
          </cell>
          <cell r="AG1251">
            <v>1</v>
          </cell>
          <cell r="AH1251">
            <v>6</v>
          </cell>
          <cell r="AI1251" t="str">
            <v>Recreational Facilities</v>
          </cell>
          <cell r="AJ1251" t="str">
            <v>Plant and equipment (Capex)</v>
          </cell>
          <cell r="AK1251">
            <v>15</v>
          </cell>
          <cell r="AM1251">
            <v>1</v>
          </cell>
          <cell r="AT1251">
            <v>10350</v>
          </cell>
          <cell r="AU1251">
            <v>10350</v>
          </cell>
          <cell r="AV1251">
            <v>46697</v>
          </cell>
          <cell r="AW1251">
            <v>10394</v>
          </cell>
          <cell r="AX1251">
            <v>10410</v>
          </cell>
          <cell r="AY1251">
            <v>10418</v>
          </cell>
          <cell r="AZ1251">
            <v>10416</v>
          </cell>
          <cell r="BA1251">
            <v>10400</v>
          </cell>
          <cell r="BB1251">
            <v>10400</v>
          </cell>
          <cell r="BC1251">
            <v>10400</v>
          </cell>
          <cell r="BD1251">
            <v>3.3000000000000002E-2</v>
          </cell>
          <cell r="BE1251">
            <v>6.7088999999999732E-2</v>
          </cell>
          <cell r="BF1251">
            <v>0.10230293699999971</v>
          </cell>
          <cell r="BG1251">
            <v>0.14088353979499968</v>
          </cell>
          <cell r="BH1251">
            <v>0.18195534722761963</v>
          </cell>
          <cell r="BI1251">
            <v>0.21859596299167583</v>
          </cell>
          <cell r="BJ1251">
            <v>0.25637243784441766</v>
          </cell>
          <cell r="BK1251">
            <v>0.29783272829328333</v>
          </cell>
          <cell r="BL1251">
            <v>0.3445547065118415</v>
          </cell>
          <cell r="BM1251">
            <v>0.39295867594626777</v>
          </cell>
          <cell r="BN1251">
            <v>0</v>
          </cell>
          <cell r="BO1251">
            <v>341.55</v>
          </cell>
          <cell r="BP1251">
            <v>694.37114999999721</v>
          </cell>
          <cell r="BQ1251">
            <v>4777.2402490889863</v>
          </cell>
          <cell r="BR1251">
            <v>1464.3435126292268</v>
          </cell>
          <cell r="BS1251">
            <v>1894.1551646395203</v>
          </cell>
          <cell r="BT1251">
            <v>2277.3327424472786</v>
          </cell>
          <cell r="BU1251">
            <v>2670.3753125874541</v>
          </cell>
          <cell r="BV1251">
            <v>3097.4603742501467</v>
          </cell>
          <cell r="BW1251">
            <v>3583.3689477231515</v>
          </cell>
          <cell r="BX1251">
            <v>4086.7702298411846</v>
          </cell>
          <cell r="BY1251">
            <v>0</v>
          </cell>
          <cell r="BZ1251">
            <v>10691.55</v>
          </cell>
          <cell r="CA1251">
            <v>11044.371149999997</v>
          </cell>
          <cell r="CB1251">
            <v>51474.240249088987</v>
          </cell>
          <cell r="CC1251">
            <v>11858.343512629226</v>
          </cell>
          <cell r="CD1251">
            <v>12304.15516463952</v>
          </cell>
          <cell r="CE1251">
            <v>12695.332742447279</v>
          </cell>
          <cell r="CF1251">
            <v>13086.375312587454</v>
          </cell>
          <cell r="CG1251">
            <v>13497.460374250146</v>
          </cell>
          <cell r="CH1251">
            <v>13983.368947723151</v>
          </cell>
          <cell r="CI1251">
            <v>14486.770229841184</v>
          </cell>
          <cell r="CK1251">
            <v>0</v>
          </cell>
          <cell r="CL1251">
            <v>0</v>
          </cell>
          <cell r="CM1251">
            <v>0</v>
          </cell>
          <cell r="CN1251">
            <v>0</v>
          </cell>
          <cell r="CO1251">
            <v>0</v>
          </cell>
          <cell r="CP1251">
            <v>0</v>
          </cell>
          <cell r="CQ1251">
            <v>0</v>
          </cell>
          <cell r="CR1251">
            <v>0</v>
          </cell>
          <cell r="CS1251">
            <v>0</v>
          </cell>
          <cell r="CT1251">
            <v>0</v>
          </cell>
          <cell r="CU1251">
            <v>0</v>
          </cell>
          <cell r="CW1251">
            <v>0</v>
          </cell>
          <cell r="CX1251">
            <v>0</v>
          </cell>
          <cell r="CY1251">
            <v>0</v>
          </cell>
          <cell r="CZ1251">
            <v>0</v>
          </cell>
          <cell r="DA1251">
            <v>0</v>
          </cell>
          <cell r="DB1251">
            <v>0</v>
          </cell>
          <cell r="DC1251">
            <v>0</v>
          </cell>
          <cell r="DD1251">
            <v>0</v>
          </cell>
          <cell r="DE1251">
            <v>0</v>
          </cell>
          <cell r="DF1251">
            <v>0</v>
          </cell>
          <cell r="DG1251">
            <v>0</v>
          </cell>
          <cell r="DI1251">
            <v>0</v>
          </cell>
          <cell r="DJ1251">
            <v>10691.55</v>
          </cell>
          <cell r="DK1251">
            <v>11044.371149999997</v>
          </cell>
          <cell r="DL1251">
            <v>51474.240249088987</v>
          </cell>
          <cell r="DM1251">
            <v>11858.343512629226</v>
          </cell>
          <cell r="DN1251">
            <v>12304.15516463952</v>
          </cell>
          <cell r="DO1251">
            <v>12695.332742447279</v>
          </cell>
          <cell r="DP1251">
            <v>13086.375312587454</v>
          </cell>
          <cell r="DQ1251">
            <v>13497.460374250146</v>
          </cell>
          <cell r="DR1251">
            <v>13983.368947723151</v>
          </cell>
          <cell r="DS1251">
            <v>14486.770229841184</v>
          </cell>
          <cell r="DU1251" t="str">
            <v>RDC 42094-1</v>
          </cell>
          <cell r="DV1251">
            <v>0</v>
          </cell>
          <cell r="DW1251">
            <v>0</v>
          </cell>
          <cell r="DX1251">
            <v>2</v>
          </cell>
          <cell r="DY1251">
            <v>140235</v>
          </cell>
          <cell r="DZ1251">
            <v>165121.96768320692</v>
          </cell>
          <cell r="EB1251">
            <v>165121.96768320692</v>
          </cell>
          <cell r="EC1251" t="str">
            <v>Def</v>
          </cell>
          <cell r="ED1251" t="str">
            <v>Local Recreational Facilities</v>
          </cell>
        </row>
        <row r="1252">
          <cell r="D1252" t="str">
            <v>PC2140128</v>
          </cell>
          <cell r="E1252" t="str">
            <v>HBC Leisure Centre extension</v>
          </cell>
          <cell r="F1252" t="str">
            <v>Auckland Council</v>
          </cell>
          <cell r="G1252" t="str">
            <v>Parks, sports and recreation</v>
          </cell>
          <cell r="H1252" t="str">
            <v>E190205</v>
          </cell>
          <cell r="I1252" t="str">
            <v>Recreation facilities management</v>
          </cell>
          <cell r="J1252" t="str">
            <v>Lifestyle and culture</v>
          </cell>
          <cell r="K1252" t="str">
            <v>Local recreation services</v>
          </cell>
          <cell r="L1252" t="str">
            <v>Local recreation initiatives and facilities</v>
          </cell>
          <cell r="M1252" t="str">
            <v>Local activities</v>
          </cell>
          <cell r="N1252" t="str">
            <v>Local recreation services</v>
          </cell>
          <cell r="O1252" t="str">
            <v>Local recreation initiatives and facilities</v>
          </cell>
          <cell r="P1252" t="str">
            <v>Lifestyle and culture</v>
          </cell>
          <cell r="Q1252" t="str">
            <v>Local recreation services</v>
          </cell>
          <cell r="R1252" t="str">
            <v>Local recreation initiatives and facilities</v>
          </cell>
          <cell r="S1252" t="str">
            <v>A1251405</v>
          </cell>
          <cell r="T1252" t="str">
            <v>A1251405</v>
          </cell>
          <cell r="U1252" t="str">
            <v>Local aquatic, leisure and recreation facilities</v>
          </cell>
          <cell r="V1252" t="str">
            <v>L125</v>
          </cell>
          <cell r="W1252" t="str">
            <v>Hibiscus and Bays</v>
          </cell>
          <cell r="X1252" t="str">
            <v>PL40810</v>
          </cell>
          <cell r="Y1252" t="str">
            <v>Expense</v>
          </cell>
          <cell r="Z1252">
            <v>20130701</v>
          </cell>
          <cell r="AA1252">
            <v>20140630</v>
          </cell>
          <cell r="AB1252">
            <v>2</v>
          </cell>
          <cell r="AC1252" t="str">
            <v>Discrete</v>
          </cell>
          <cell r="AD1252">
            <v>0.66</v>
          </cell>
          <cell r="AE1252">
            <v>0</v>
          </cell>
          <cell r="AF1252">
            <v>0.34</v>
          </cell>
          <cell r="AG1252">
            <v>0</v>
          </cell>
          <cell r="AH1252">
            <v>6</v>
          </cell>
          <cell r="AI1252" t="str">
            <v>Recreational Facilities</v>
          </cell>
          <cell r="AJ1252" t="str">
            <v>Buildings (Capex)</v>
          </cell>
          <cell r="AK1252">
            <v>50</v>
          </cell>
          <cell r="AM1252">
            <v>0.66</v>
          </cell>
          <cell r="AO1252">
            <v>0.34</v>
          </cell>
          <cell r="AT1252">
            <v>0</v>
          </cell>
          <cell r="AU1252">
            <v>4549765</v>
          </cell>
          <cell r="BD1252">
            <v>3.1E-2</v>
          </cell>
          <cell r="BE1252">
            <v>6.1930000000000041E-2</v>
          </cell>
          <cell r="BF1252">
            <v>9.3787900000000146E-2</v>
          </cell>
          <cell r="BG1252">
            <v>0.12878911280000027</v>
          </cell>
          <cell r="BH1252">
            <v>0.16491036440960039</v>
          </cell>
          <cell r="BI1252">
            <v>0.19869276497747879</v>
          </cell>
          <cell r="BJ1252">
            <v>0.23225616239684821</v>
          </cell>
          <cell r="BK1252">
            <v>0.27045610343115034</v>
          </cell>
          <cell r="BL1252">
            <v>0.31238115484437823</v>
          </cell>
          <cell r="BM1252">
            <v>0.35568973295424255</v>
          </cell>
          <cell r="BN1252">
            <v>0</v>
          </cell>
          <cell r="BO1252">
            <v>0</v>
          </cell>
          <cell r="BP1252">
            <v>281766.94645000016</v>
          </cell>
          <cell r="BQ1252">
            <v>0</v>
          </cell>
          <cell r="BR1252">
            <v>0</v>
          </cell>
          <cell r="BS1252">
            <v>0</v>
          </cell>
          <cell r="BT1252">
            <v>0</v>
          </cell>
          <cell r="BU1252">
            <v>0</v>
          </cell>
          <cell r="BV1252">
            <v>0</v>
          </cell>
          <cell r="BW1252">
            <v>0</v>
          </cell>
          <cell r="BX1252">
            <v>0</v>
          </cell>
          <cell r="BY1252">
            <v>0</v>
          </cell>
          <cell r="BZ1252">
            <v>0</v>
          </cell>
          <cell r="CA1252">
            <v>4831531.9464500006</v>
          </cell>
          <cell r="CB1252">
            <v>0</v>
          </cell>
          <cell r="CC1252">
            <v>0</v>
          </cell>
          <cell r="CD1252">
            <v>0</v>
          </cell>
          <cell r="CE1252">
            <v>0</v>
          </cell>
          <cell r="CF1252">
            <v>0</v>
          </cell>
          <cell r="CG1252">
            <v>0</v>
          </cell>
          <cell r="CH1252">
            <v>0</v>
          </cell>
          <cell r="CI1252">
            <v>0</v>
          </cell>
          <cell r="CK1252">
            <v>0</v>
          </cell>
          <cell r="CL1252">
            <v>0</v>
          </cell>
          <cell r="CM1252">
            <v>3188811.0846570004</v>
          </cell>
          <cell r="CN1252">
            <v>0</v>
          </cell>
          <cell r="CO1252">
            <v>0</v>
          </cell>
          <cell r="CP1252">
            <v>0</v>
          </cell>
          <cell r="CQ1252">
            <v>0</v>
          </cell>
          <cell r="CR1252">
            <v>0</v>
          </cell>
          <cell r="CS1252">
            <v>0</v>
          </cell>
          <cell r="CT1252">
            <v>0</v>
          </cell>
          <cell r="CU1252">
            <v>0</v>
          </cell>
          <cell r="CW1252">
            <v>0</v>
          </cell>
          <cell r="CX1252">
            <v>0</v>
          </cell>
          <cell r="CY1252">
            <v>1642720.8617930003</v>
          </cell>
          <cell r="CZ1252">
            <v>0</v>
          </cell>
          <cell r="DA1252">
            <v>0</v>
          </cell>
          <cell r="DB1252">
            <v>0</v>
          </cell>
          <cell r="DC1252">
            <v>0</v>
          </cell>
          <cell r="DD1252">
            <v>0</v>
          </cell>
          <cell r="DE1252">
            <v>0</v>
          </cell>
          <cell r="DF1252">
            <v>0</v>
          </cell>
          <cell r="DG1252">
            <v>0</v>
          </cell>
          <cell r="DI1252">
            <v>0</v>
          </cell>
          <cell r="DJ1252">
            <v>0</v>
          </cell>
          <cell r="DK1252">
            <v>0</v>
          </cell>
          <cell r="DL1252">
            <v>0</v>
          </cell>
          <cell r="DM1252">
            <v>0</v>
          </cell>
          <cell r="DN1252">
            <v>0</v>
          </cell>
          <cell r="DO1252">
            <v>0</v>
          </cell>
          <cell r="DP1252">
            <v>0</v>
          </cell>
          <cell r="DQ1252">
            <v>0</v>
          </cell>
          <cell r="DR1252">
            <v>0</v>
          </cell>
          <cell r="DS1252">
            <v>0</v>
          </cell>
          <cell r="DU1252" t="str">
            <v>RDC 42014-1</v>
          </cell>
          <cell r="DV1252">
            <v>1546920.1</v>
          </cell>
          <cell r="DW1252">
            <v>1</v>
          </cell>
          <cell r="DX1252">
            <v>1</v>
          </cell>
          <cell r="DY1252">
            <v>4549765</v>
          </cell>
          <cell r="DZ1252">
            <v>4831531.9464500006</v>
          </cell>
          <cell r="EB1252">
            <v>4831531.9464500006</v>
          </cell>
          <cell r="EC1252" t="str">
            <v>Def</v>
          </cell>
          <cell r="ED1252" t="str">
            <v>Local Recreational Facilities</v>
          </cell>
        </row>
        <row r="1253">
          <cell r="D1253" t="str">
            <v>PC2140129</v>
          </cell>
          <cell r="E1253" t="str">
            <v>HBC Leisure Centre Renew</v>
          </cell>
          <cell r="F1253" t="str">
            <v>Auckland Council</v>
          </cell>
          <cell r="G1253" t="str">
            <v>Parks, sports and recreation</v>
          </cell>
          <cell r="H1253" t="str">
            <v>E190105</v>
          </cell>
          <cell r="I1253" t="str">
            <v>Recreation facilities and service delivery management</v>
          </cell>
          <cell r="J1253" t="str">
            <v>Lifestyle and culture</v>
          </cell>
          <cell r="K1253" t="str">
            <v>Local recreation services</v>
          </cell>
          <cell r="L1253" t="str">
            <v>Local recreation initiatives and facilities</v>
          </cell>
          <cell r="M1253" t="str">
            <v>Local activities</v>
          </cell>
          <cell r="N1253" t="str">
            <v>Local recreation services</v>
          </cell>
          <cell r="O1253" t="str">
            <v>Local recreation initiatives and facilities</v>
          </cell>
          <cell r="P1253" t="str">
            <v>Lifestyle and culture</v>
          </cell>
          <cell r="Q1253" t="str">
            <v>Local recreation services</v>
          </cell>
          <cell r="R1253" t="str">
            <v>Local recreation initiatives and facilities</v>
          </cell>
          <cell r="S1253" t="str">
            <v>A1251405</v>
          </cell>
          <cell r="T1253" t="str">
            <v>A1251405</v>
          </cell>
          <cell r="U1253" t="str">
            <v>Local aquatic, leisure and recreation facilities</v>
          </cell>
          <cell r="V1253" t="str">
            <v>L125</v>
          </cell>
          <cell r="W1253" t="str">
            <v>Hibiscus and Bays</v>
          </cell>
          <cell r="X1253" t="str">
            <v>FY12 - Only</v>
          </cell>
          <cell r="Y1253" t="str">
            <v>Expense</v>
          </cell>
          <cell r="Z1253">
            <v>20110701</v>
          </cell>
          <cell r="AA1253">
            <v>20120630</v>
          </cell>
          <cell r="AB1253">
            <v>1</v>
          </cell>
          <cell r="AC1253" t="str">
            <v>Programme</v>
          </cell>
          <cell r="AD1253">
            <v>0</v>
          </cell>
          <cell r="AE1253">
            <v>0</v>
          </cell>
          <cell r="AF1253">
            <v>0</v>
          </cell>
          <cell r="AG1253">
            <v>1</v>
          </cell>
          <cell r="AH1253">
            <v>6</v>
          </cell>
          <cell r="AI1253" t="str">
            <v>Recreational Facilities</v>
          </cell>
          <cell r="AJ1253" t="str">
            <v>Plant and equipment (Capex)</v>
          </cell>
          <cell r="AK1253">
            <v>25</v>
          </cell>
          <cell r="AP1253">
            <v>1</v>
          </cell>
          <cell r="AS1253">
            <v>227488</v>
          </cell>
          <cell r="AT1253">
            <v>0</v>
          </cell>
          <cell r="AU1253">
            <v>0</v>
          </cell>
          <cell r="AV1253">
            <v>0</v>
          </cell>
          <cell r="AW1253">
            <v>0</v>
          </cell>
          <cell r="AX1253">
            <v>0</v>
          </cell>
          <cell r="AY1253">
            <v>0</v>
          </cell>
          <cell r="AZ1253">
            <v>0</v>
          </cell>
          <cell r="BD1253">
            <v>3.3000000000000002E-2</v>
          </cell>
          <cell r="BE1253">
            <v>6.7088999999999732E-2</v>
          </cell>
          <cell r="BF1253">
            <v>0.10230293699999971</v>
          </cell>
          <cell r="BG1253">
            <v>0.14088353979499968</v>
          </cell>
          <cell r="BH1253">
            <v>0.18195534722761963</v>
          </cell>
          <cell r="BI1253">
            <v>0.21859596299167583</v>
          </cell>
          <cell r="BJ1253">
            <v>0.25637243784441766</v>
          </cell>
          <cell r="BK1253">
            <v>0.29783272829328333</v>
          </cell>
          <cell r="BL1253">
            <v>0.3445547065118415</v>
          </cell>
          <cell r="BM1253">
            <v>0.39295867594626777</v>
          </cell>
          <cell r="BN1253">
            <v>0</v>
          </cell>
          <cell r="BO1253">
            <v>0</v>
          </cell>
          <cell r="BP1253">
            <v>0</v>
          </cell>
          <cell r="BQ1253">
            <v>0</v>
          </cell>
          <cell r="BR1253">
            <v>0</v>
          </cell>
          <cell r="BS1253">
            <v>0</v>
          </cell>
          <cell r="BT1253">
            <v>0</v>
          </cell>
          <cell r="BU1253">
            <v>0</v>
          </cell>
          <cell r="BV1253">
            <v>0</v>
          </cell>
          <cell r="BW1253">
            <v>0</v>
          </cell>
          <cell r="BX1253">
            <v>0</v>
          </cell>
          <cell r="BY1253">
            <v>227488</v>
          </cell>
          <cell r="BZ1253">
            <v>0</v>
          </cell>
          <cell r="CA1253">
            <v>0</v>
          </cell>
          <cell r="CB1253">
            <v>0</v>
          </cell>
          <cell r="CC1253">
            <v>0</v>
          </cell>
          <cell r="CD1253">
            <v>0</v>
          </cell>
          <cell r="CE1253">
            <v>0</v>
          </cell>
          <cell r="CF1253">
            <v>0</v>
          </cell>
          <cell r="CG1253">
            <v>0</v>
          </cell>
          <cell r="CH1253">
            <v>0</v>
          </cell>
          <cell r="CI1253">
            <v>0</v>
          </cell>
          <cell r="CK1253">
            <v>0</v>
          </cell>
          <cell r="CL1253">
            <v>0</v>
          </cell>
          <cell r="CM1253">
            <v>0</v>
          </cell>
          <cell r="CN1253">
            <v>0</v>
          </cell>
          <cell r="CO1253">
            <v>0</v>
          </cell>
          <cell r="CP1253">
            <v>0</v>
          </cell>
          <cell r="CQ1253">
            <v>0</v>
          </cell>
          <cell r="CR1253">
            <v>0</v>
          </cell>
          <cell r="CS1253">
            <v>0</v>
          </cell>
          <cell r="CT1253">
            <v>0</v>
          </cell>
          <cell r="CU1253">
            <v>0</v>
          </cell>
          <cell r="CW1253">
            <v>0</v>
          </cell>
          <cell r="CX1253">
            <v>0</v>
          </cell>
          <cell r="CY1253">
            <v>0</v>
          </cell>
          <cell r="CZ1253">
            <v>0</v>
          </cell>
          <cell r="DA1253">
            <v>0</v>
          </cell>
          <cell r="DB1253">
            <v>0</v>
          </cell>
          <cell r="DC1253">
            <v>0</v>
          </cell>
          <cell r="DD1253">
            <v>0</v>
          </cell>
          <cell r="DE1253">
            <v>0</v>
          </cell>
          <cell r="DF1253">
            <v>0</v>
          </cell>
          <cell r="DG1253">
            <v>0</v>
          </cell>
          <cell r="DI1253">
            <v>227488</v>
          </cell>
          <cell r="DJ1253">
            <v>0</v>
          </cell>
          <cell r="DK1253">
            <v>0</v>
          </cell>
          <cell r="DL1253">
            <v>0</v>
          </cell>
          <cell r="DM1253">
            <v>0</v>
          </cell>
          <cell r="DN1253">
            <v>0</v>
          </cell>
          <cell r="DO1253">
            <v>0</v>
          </cell>
          <cell r="DP1253">
            <v>0</v>
          </cell>
          <cell r="DQ1253">
            <v>0</v>
          </cell>
          <cell r="DR1253">
            <v>0</v>
          </cell>
          <cell r="DS1253">
            <v>0</v>
          </cell>
          <cell r="DU1253" t="str">
            <v>RDC 42096-1</v>
          </cell>
          <cell r="DV1253">
            <v>0</v>
          </cell>
          <cell r="DW1253">
            <v>0</v>
          </cell>
          <cell r="DX1253">
            <v>2</v>
          </cell>
          <cell r="DY1253">
            <v>0</v>
          </cell>
          <cell r="DZ1253">
            <v>0</v>
          </cell>
          <cell r="EB1253">
            <v>0</v>
          </cell>
          <cell r="EC1253" t="str">
            <v>Def</v>
          </cell>
          <cell r="ED1253" t="str">
            <v>Local Recreational Facilities</v>
          </cell>
        </row>
        <row r="1254">
          <cell r="D1254" t="str">
            <v>PC2140129</v>
          </cell>
          <cell r="E1254" t="str">
            <v>HBC Leisure Centre Renew</v>
          </cell>
          <cell r="F1254" t="str">
            <v>Auckland Council</v>
          </cell>
          <cell r="G1254" t="str">
            <v>Parks, sports and recreation</v>
          </cell>
          <cell r="H1254" t="str">
            <v>E190205</v>
          </cell>
          <cell r="I1254" t="str">
            <v>Recreation facilities management</v>
          </cell>
          <cell r="J1254" t="str">
            <v>Lifestyle and culture</v>
          </cell>
          <cell r="K1254" t="str">
            <v>Local recreation services</v>
          </cell>
          <cell r="L1254" t="str">
            <v>Local recreation initiatives and facilities</v>
          </cell>
          <cell r="M1254" t="str">
            <v>Local activities</v>
          </cell>
          <cell r="N1254" t="str">
            <v>Local recreation services</v>
          </cell>
          <cell r="O1254" t="str">
            <v>Local recreation initiatives and facilities</v>
          </cell>
          <cell r="P1254" t="str">
            <v>Lifestyle and culture</v>
          </cell>
          <cell r="Q1254" t="str">
            <v>Local recreation services</v>
          </cell>
          <cell r="R1254" t="str">
            <v>Local recreation initiatives and facilities</v>
          </cell>
          <cell r="S1254" t="str">
            <v>A1251405</v>
          </cell>
          <cell r="T1254" t="str">
            <v>A1251405</v>
          </cell>
          <cell r="U1254" t="str">
            <v>Local aquatic, leisure and recreation facilities</v>
          </cell>
          <cell r="V1254" t="str">
            <v>L125</v>
          </cell>
          <cell r="W1254" t="str">
            <v>Hibiscus and Bays</v>
          </cell>
          <cell r="X1254" t="str">
            <v>PL43780</v>
          </cell>
          <cell r="Y1254" t="str">
            <v>Expense</v>
          </cell>
          <cell r="Z1254">
            <v>20120701</v>
          </cell>
          <cell r="AA1254">
            <v>20220630</v>
          </cell>
          <cell r="AB1254">
            <v>1</v>
          </cell>
          <cell r="AC1254" t="str">
            <v>Programme</v>
          </cell>
          <cell r="AD1254">
            <v>0</v>
          </cell>
          <cell r="AE1254">
            <v>0</v>
          </cell>
          <cell r="AF1254">
            <v>0</v>
          </cell>
          <cell r="AG1254">
            <v>1</v>
          </cell>
          <cell r="AH1254">
            <v>6</v>
          </cell>
          <cell r="AI1254" t="str">
            <v>Recreational Facilities</v>
          </cell>
          <cell r="AJ1254" t="str">
            <v>Plant and equipment (Capex)</v>
          </cell>
          <cell r="AK1254">
            <v>25</v>
          </cell>
          <cell r="AM1254">
            <v>1</v>
          </cell>
          <cell r="AT1254">
            <v>107636</v>
          </cell>
          <cell r="AU1254">
            <v>107639</v>
          </cell>
          <cell r="AV1254">
            <v>107921</v>
          </cell>
          <cell r="AW1254">
            <v>108097</v>
          </cell>
          <cell r="AX1254">
            <v>108267</v>
          </cell>
          <cell r="AY1254">
            <v>108348</v>
          </cell>
          <cell r="AZ1254">
            <v>108331</v>
          </cell>
          <cell r="BA1254">
            <v>108000</v>
          </cell>
          <cell r="BB1254">
            <v>108000</v>
          </cell>
          <cell r="BC1254">
            <v>108000</v>
          </cell>
          <cell r="BD1254">
            <v>3.3000000000000002E-2</v>
          </cell>
          <cell r="BE1254">
            <v>6.7088999999999732E-2</v>
          </cell>
          <cell r="BF1254">
            <v>0.10230293699999971</v>
          </cell>
          <cell r="BG1254">
            <v>0.14088353979499968</v>
          </cell>
          <cell r="BH1254">
            <v>0.18195534722761963</v>
          </cell>
          <cell r="BI1254">
            <v>0.21859596299167583</v>
          </cell>
          <cell r="BJ1254">
            <v>0.25637243784441766</v>
          </cell>
          <cell r="BK1254">
            <v>0.29783272829328333</v>
          </cell>
          <cell r="BL1254">
            <v>0.3445547065118415</v>
          </cell>
          <cell r="BM1254">
            <v>0.39295867594626777</v>
          </cell>
          <cell r="BN1254">
            <v>0</v>
          </cell>
          <cell r="BO1254">
            <v>3551.9880000000003</v>
          </cell>
          <cell r="BP1254">
            <v>7221.3928709999709</v>
          </cell>
          <cell r="BQ1254">
            <v>11040.635263976968</v>
          </cell>
          <cell r="BR1254">
            <v>15229.08800122008</v>
          </cell>
          <cell r="BS1254">
            <v>19699.759578292695</v>
          </cell>
          <cell r="BT1254">
            <v>23684.435398222093</v>
          </cell>
          <cell r="BU1254">
            <v>27773.082564123608</v>
          </cell>
          <cell r="BV1254">
            <v>32165.934655674599</v>
          </cell>
          <cell r="BW1254">
            <v>37211.908303278884</v>
          </cell>
          <cell r="BX1254">
            <v>42439.537002196921</v>
          </cell>
          <cell r="BY1254">
            <v>0</v>
          </cell>
          <cell r="BZ1254">
            <v>111187.988</v>
          </cell>
          <cell r="CA1254">
            <v>114860.39287099997</v>
          </cell>
          <cell r="CB1254">
            <v>118961.63526397696</v>
          </cell>
          <cell r="CC1254">
            <v>123326.08800122008</v>
          </cell>
          <cell r="CD1254">
            <v>127966.75957829269</v>
          </cell>
          <cell r="CE1254">
            <v>132032.43539822209</v>
          </cell>
          <cell r="CF1254">
            <v>136104.08256412362</v>
          </cell>
          <cell r="CG1254">
            <v>140165.93465567459</v>
          </cell>
          <cell r="CH1254">
            <v>145211.90830327888</v>
          </cell>
          <cell r="CI1254">
            <v>150439.53700219691</v>
          </cell>
          <cell r="CK1254">
            <v>0</v>
          </cell>
          <cell r="CL1254">
            <v>0</v>
          </cell>
          <cell r="CM1254">
            <v>0</v>
          </cell>
          <cell r="CN1254">
            <v>0</v>
          </cell>
          <cell r="CO1254">
            <v>0</v>
          </cell>
          <cell r="CP1254">
            <v>0</v>
          </cell>
          <cell r="CQ1254">
            <v>0</v>
          </cell>
          <cell r="CR1254">
            <v>0</v>
          </cell>
          <cell r="CS1254">
            <v>0</v>
          </cell>
          <cell r="CT1254">
            <v>0</v>
          </cell>
          <cell r="CU1254">
            <v>0</v>
          </cell>
          <cell r="CW1254">
            <v>0</v>
          </cell>
          <cell r="CX1254">
            <v>0</v>
          </cell>
          <cell r="CY1254">
            <v>0</v>
          </cell>
          <cell r="CZ1254">
            <v>0</v>
          </cell>
          <cell r="DA1254">
            <v>0</v>
          </cell>
          <cell r="DB1254">
            <v>0</v>
          </cell>
          <cell r="DC1254">
            <v>0</v>
          </cell>
          <cell r="DD1254">
            <v>0</v>
          </cell>
          <cell r="DE1254">
            <v>0</v>
          </cell>
          <cell r="DF1254">
            <v>0</v>
          </cell>
          <cell r="DG1254">
            <v>0</v>
          </cell>
          <cell r="DI1254">
            <v>0</v>
          </cell>
          <cell r="DJ1254">
            <v>111187.988</v>
          </cell>
          <cell r="DK1254">
            <v>114860.39287099997</v>
          </cell>
          <cell r="DL1254">
            <v>118961.63526397696</v>
          </cell>
          <cell r="DM1254">
            <v>123326.08800122008</v>
          </cell>
          <cell r="DN1254">
            <v>127966.75957829269</v>
          </cell>
          <cell r="DO1254">
            <v>132032.43539822209</v>
          </cell>
          <cell r="DP1254">
            <v>136104.08256412362</v>
          </cell>
          <cell r="DQ1254">
            <v>140165.93465567459</v>
          </cell>
          <cell r="DR1254">
            <v>145211.90830327888</v>
          </cell>
          <cell r="DS1254">
            <v>150439.53700219691</v>
          </cell>
          <cell r="DU1254" t="str">
            <v>RDC 42096-1</v>
          </cell>
          <cell r="DV1254">
            <v>0</v>
          </cell>
          <cell r="DW1254">
            <v>0</v>
          </cell>
          <cell r="DX1254">
            <v>2</v>
          </cell>
          <cell r="DY1254">
            <v>1080239</v>
          </cell>
          <cell r="DZ1254">
            <v>1300256.7616379859</v>
          </cell>
          <cell r="EB1254">
            <v>1300256.7616379859</v>
          </cell>
          <cell r="EC1254" t="str">
            <v>Def</v>
          </cell>
          <cell r="ED1254" t="str">
            <v>Local Recreational Facilities</v>
          </cell>
        </row>
        <row r="1255">
          <cell r="D1255" t="str">
            <v>PC2140130</v>
          </cell>
          <cell r="E1255" t="str">
            <v>HBC Leisure Centre refurbishments</v>
          </cell>
          <cell r="F1255" t="str">
            <v>Auckland Council</v>
          </cell>
          <cell r="G1255" t="str">
            <v>Parks, sports and recreation</v>
          </cell>
          <cell r="H1255" t="str">
            <v>E190105</v>
          </cell>
          <cell r="I1255" t="str">
            <v>Recreation facilities and service delivery management</v>
          </cell>
          <cell r="J1255" t="str">
            <v>Lifestyle and culture</v>
          </cell>
          <cell r="K1255" t="str">
            <v>Local recreation services</v>
          </cell>
          <cell r="L1255" t="str">
            <v>Local recreation initiatives and facilities</v>
          </cell>
          <cell r="M1255" t="str">
            <v>Local activities</v>
          </cell>
          <cell r="N1255" t="str">
            <v>Local recreation services</v>
          </cell>
          <cell r="O1255" t="str">
            <v>Local recreation initiatives and facilities</v>
          </cell>
          <cell r="P1255" t="str">
            <v>Lifestyle and culture</v>
          </cell>
          <cell r="Q1255" t="str">
            <v>Local recreation services</v>
          </cell>
          <cell r="R1255" t="str">
            <v>Local recreation initiatives and facilities</v>
          </cell>
          <cell r="S1255" t="str">
            <v>A1251405</v>
          </cell>
          <cell r="T1255" t="str">
            <v>A1251405</v>
          </cell>
          <cell r="U1255" t="str">
            <v>Local aquatic, leisure and recreation facilities</v>
          </cell>
          <cell r="V1255" t="str">
            <v>L125</v>
          </cell>
          <cell r="W1255" t="str">
            <v>Hibiscus and Bays</v>
          </cell>
          <cell r="X1255" t="str">
            <v>FY12 - Only</v>
          </cell>
          <cell r="Y1255" t="str">
            <v>Expense</v>
          </cell>
          <cell r="Z1255">
            <v>20090701</v>
          </cell>
          <cell r="AA1255">
            <v>20120630</v>
          </cell>
          <cell r="AB1255">
            <v>1</v>
          </cell>
          <cell r="AC1255" t="str">
            <v>Programme</v>
          </cell>
          <cell r="AD1255">
            <v>0</v>
          </cell>
          <cell r="AE1255">
            <v>0</v>
          </cell>
          <cell r="AF1255">
            <v>0</v>
          </cell>
          <cell r="AG1255">
            <v>1</v>
          </cell>
          <cell r="AH1255">
            <v>6</v>
          </cell>
          <cell r="AI1255" t="str">
            <v>Recreational Facilities</v>
          </cell>
          <cell r="AJ1255" t="str">
            <v>Plant and equipment (Capex)</v>
          </cell>
          <cell r="AK1255">
            <v>25</v>
          </cell>
          <cell r="AP1255">
            <v>1</v>
          </cell>
          <cell r="AS1255">
            <v>31021</v>
          </cell>
          <cell r="AT1255">
            <v>0</v>
          </cell>
          <cell r="AU1255">
            <v>0</v>
          </cell>
          <cell r="AV1255">
            <v>0</v>
          </cell>
          <cell r="BD1255">
            <v>3.3000000000000002E-2</v>
          </cell>
          <cell r="BE1255">
            <v>6.7088999999999732E-2</v>
          </cell>
          <cell r="BF1255">
            <v>0.10230293699999971</v>
          </cell>
          <cell r="BG1255">
            <v>0.14088353979499968</v>
          </cell>
          <cell r="BH1255">
            <v>0.18195534722761963</v>
          </cell>
          <cell r="BI1255">
            <v>0.21859596299167583</v>
          </cell>
          <cell r="BJ1255">
            <v>0.25637243784441766</v>
          </cell>
          <cell r="BK1255">
            <v>0.29783272829328333</v>
          </cell>
          <cell r="BL1255">
            <v>0.3445547065118415</v>
          </cell>
          <cell r="BM1255">
            <v>0.39295867594626777</v>
          </cell>
          <cell r="BN1255">
            <v>0</v>
          </cell>
          <cell r="BO1255">
            <v>0</v>
          </cell>
          <cell r="BP1255">
            <v>0</v>
          </cell>
          <cell r="BQ1255">
            <v>0</v>
          </cell>
          <cell r="BR1255">
            <v>0</v>
          </cell>
          <cell r="BS1255">
            <v>0</v>
          </cell>
          <cell r="BT1255">
            <v>0</v>
          </cell>
          <cell r="BU1255">
            <v>0</v>
          </cell>
          <cell r="BV1255">
            <v>0</v>
          </cell>
          <cell r="BW1255">
            <v>0</v>
          </cell>
          <cell r="BX1255">
            <v>0</v>
          </cell>
          <cell r="BY1255">
            <v>31021</v>
          </cell>
          <cell r="BZ1255">
            <v>0</v>
          </cell>
          <cell r="CA1255">
            <v>0</v>
          </cell>
          <cell r="CB1255">
            <v>0</v>
          </cell>
          <cell r="CC1255">
            <v>0</v>
          </cell>
          <cell r="CD1255">
            <v>0</v>
          </cell>
          <cell r="CE1255">
            <v>0</v>
          </cell>
          <cell r="CF1255">
            <v>0</v>
          </cell>
          <cell r="CG1255">
            <v>0</v>
          </cell>
          <cell r="CH1255">
            <v>0</v>
          </cell>
          <cell r="CI1255">
            <v>0</v>
          </cell>
          <cell r="CK1255">
            <v>0</v>
          </cell>
          <cell r="CL1255">
            <v>0</v>
          </cell>
          <cell r="CM1255">
            <v>0</v>
          </cell>
          <cell r="CN1255">
            <v>0</v>
          </cell>
          <cell r="CO1255">
            <v>0</v>
          </cell>
          <cell r="CP1255">
            <v>0</v>
          </cell>
          <cell r="CQ1255">
            <v>0</v>
          </cell>
          <cell r="CR1255">
            <v>0</v>
          </cell>
          <cell r="CS1255">
            <v>0</v>
          </cell>
          <cell r="CT1255">
            <v>0</v>
          </cell>
          <cell r="CU1255">
            <v>0</v>
          </cell>
          <cell r="CW1255">
            <v>0</v>
          </cell>
          <cell r="CX1255">
            <v>0</v>
          </cell>
          <cell r="CY1255">
            <v>0</v>
          </cell>
          <cell r="CZ1255">
            <v>0</v>
          </cell>
          <cell r="DA1255">
            <v>0</v>
          </cell>
          <cell r="DB1255">
            <v>0</v>
          </cell>
          <cell r="DC1255">
            <v>0</v>
          </cell>
          <cell r="DD1255">
            <v>0</v>
          </cell>
          <cell r="DE1255">
            <v>0</v>
          </cell>
          <cell r="DF1255">
            <v>0</v>
          </cell>
          <cell r="DG1255">
            <v>0</v>
          </cell>
          <cell r="DI1255">
            <v>31021</v>
          </cell>
          <cell r="DJ1255">
            <v>0</v>
          </cell>
          <cell r="DK1255">
            <v>0</v>
          </cell>
          <cell r="DL1255">
            <v>0</v>
          </cell>
          <cell r="DM1255">
            <v>0</v>
          </cell>
          <cell r="DN1255">
            <v>0</v>
          </cell>
          <cell r="DO1255">
            <v>0</v>
          </cell>
          <cell r="DP1255">
            <v>0</v>
          </cell>
          <cell r="DQ1255">
            <v>0</v>
          </cell>
          <cell r="DR1255">
            <v>0</v>
          </cell>
          <cell r="DS1255">
            <v>0</v>
          </cell>
          <cell r="DU1255" t="str">
            <v>RDC 41039-1</v>
          </cell>
          <cell r="DV1255">
            <v>0</v>
          </cell>
          <cell r="DW1255">
            <v>0</v>
          </cell>
          <cell r="DX1255">
            <v>2</v>
          </cell>
          <cell r="DY1255">
            <v>0</v>
          </cell>
          <cell r="DZ1255">
            <v>0</v>
          </cell>
          <cell r="EB1255">
            <v>0</v>
          </cell>
          <cell r="EC1255" t="str">
            <v>Def</v>
          </cell>
          <cell r="ED1255" t="str">
            <v>Local Recreational Facilities</v>
          </cell>
        </row>
        <row r="1256">
          <cell r="D1256" t="str">
            <v>PC2140130</v>
          </cell>
          <cell r="E1256" t="str">
            <v>HBC Leisure Centre refurbishments</v>
          </cell>
          <cell r="F1256" t="str">
            <v>Auckland Council</v>
          </cell>
          <cell r="G1256" t="str">
            <v>Parks, sports and recreation</v>
          </cell>
          <cell r="H1256" t="str">
            <v>E190205</v>
          </cell>
          <cell r="I1256" t="str">
            <v>Recreation facilities management</v>
          </cell>
          <cell r="J1256" t="str">
            <v>Lifestyle and culture</v>
          </cell>
          <cell r="K1256" t="str">
            <v>Local recreation services</v>
          </cell>
          <cell r="L1256" t="str">
            <v>Local recreation initiatives and facilities</v>
          </cell>
          <cell r="M1256" t="str">
            <v>Local activities</v>
          </cell>
          <cell r="N1256" t="str">
            <v>Local recreation services</v>
          </cell>
          <cell r="O1256" t="str">
            <v>Local recreation initiatives and facilities</v>
          </cell>
          <cell r="P1256" t="str">
            <v>Lifestyle and culture</v>
          </cell>
          <cell r="Q1256" t="str">
            <v>Local recreation services</v>
          </cell>
          <cell r="R1256" t="str">
            <v>Local recreation initiatives and facilities</v>
          </cell>
          <cell r="S1256" t="str">
            <v>A1251405</v>
          </cell>
          <cell r="T1256" t="str">
            <v>A1251405</v>
          </cell>
          <cell r="U1256" t="str">
            <v>Local aquatic, leisure and recreation facilities</v>
          </cell>
          <cell r="V1256" t="str">
            <v>L125</v>
          </cell>
          <cell r="W1256" t="str">
            <v>Hibiscus and Bays</v>
          </cell>
          <cell r="X1256" t="str">
            <v>PL43780</v>
          </cell>
          <cell r="Y1256" t="str">
            <v>Expense</v>
          </cell>
          <cell r="Z1256">
            <v>20120701</v>
          </cell>
          <cell r="AA1256">
            <v>20150630</v>
          </cell>
          <cell r="AB1256">
            <v>1</v>
          </cell>
          <cell r="AC1256" t="str">
            <v>Programme</v>
          </cell>
          <cell r="AD1256">
            <v>0</v>
          </cell>
          <cell r="AE1256">
            <v>0</v>
          </cell>
          <cell r="AF1256">
            <v>0</v>
          </cell>
          <cell r="AG1256">
            <v>1</v>
          </cell>
          <cell r="AH1256">
            <v>6</v>
          </cell>
          <cell r="AI1256" t="str">
            <v>Recreational Facilities</v>
          </cell>
          <cell r="AJ1256" t="str">
            <v>Plant and equipment (Capex)</v>
          </cell>
          <cell r="AK1256">
            <v>25</v>
          </cell>
          <cell r="AM1256">
            <v>1</v>
          </cell>
          <cell r="AT1256">
            <v>81439</v>
          </cell>
          <cell r="AU1256">
            <v>124199</v>
          </cell>
          <cell r="AV1256">
            <v>51885</v>
          </cell>
          <cell r="BD1256">
            <v>3.3000000000000002E-2</v>
          </cell>
          <cell r="BE1256">
            <v>6.7088999999999732E-2</v>
          </cell>
          <cell r="BF1256">
            <v>0.10230293699999971</v>
          </cell>
          <cell r="BG1256">
            <v>0.14088353979499968</v>
          </cell>
          <cell r="BH1256">
            <v>0.18195534722761963</v>
          </cell>
          <cell r="BI1256">
            <v>0.21859596299167583</v>
          </cell>
          <cell r="BJ1256">
            <v>0.25637243784441766</v>
          </cell>
          <cell r="BK1256">
            <v>0.29783272829328333</v>
          </cell>
          <cell r="BL1256">
            <v>0.3445547065118415</v>
          </cell>
          <cell r="BM1256">
            <v>0.39295867594626777</v>
          </cell>
          <cell r="BN1256">
            <v>0</v>
          </cell>
          <cell r="BO1256">
            <v>2687.4870000000001</v>
          </cell>
          <cell r="BP1256">
            <v>8332.3867109999665</v>
          </cell>
          <cell r="BQ1256">
            <v>5307.987886244985</v>
          </cell>
          <cell r="BR1256">
            <v>0</v>
          </cell>
          <cell r="BS1256">
            <v>0</v>
          </cell>
          <cell r="BT1256">
            <v>0</v>
          </cell>
          <cell r="BU1256">
            <v>0</v>
          </cell>
          <cell r="BV1256">
            <v>0</v>
          </cell>
          <cell r="BW1256">
            <v>0</v>
          </cell>
          <cell r="BX1256">
            <v>0</v>
          </cell>
          <cell r="BY1256">
            <v>0</v>
          </cell>
          <cell r="BZ1256">
            <v>84126.486999999994</v>
          </cell>
          <cell r="CA1256">
            <v>132531.38671099997</v>
          </cell>
          <cell r="CB1256">
            <v>57192.987886244984</v>
          </cell>
          <cell r="CC1256">
            <v>0</v>
          </cell>
          <cell r="CD1256">
            <v>0</v>
          </cell>
          <cell r="CE1256">
            <v>0</v>
          </cell>
          <cell r="CF1256">
            <v>0</v>
          </cell>
          <cell r="CG1256">
            <v>0</v>
          </cell>
          <cell r="CH1256">
            <v>0</v>
          </cell>
          <cell r="CI1256">
            <v>0</v>
          </cell>
          <cell r="CK1256">
            <v>0</v>
          </cell>
          <cell r="CL1256">
            <v>0</v>
          </cell>
          <cell r="CM1256">
            <v>0</v>
          </cell>
          <cell r="CN1256">
            <v>0</v>
          </cell>
          <cell r="CO1256">
            <v>0</v>
          </cell>
          <cell r="CP1256">
            <v>0</v>
          </cell>
          <cell r="CQ1256">
            <v>0</v>
          </cell>
          <cell r="CR1256">
            <v>0</v>
          </cell>
          <cell r="CS1256">
            <v>0</v>
          </cell>
          <cell r="CT1256">
            <v>0</v>
          </cell>
          <cell r="CU1256">
            <v>0</v>
          </cell>
          <cell r="CW1256">
            <v>0</v>
          </cell>
          <cell r="CX1256">
            <v>0</v>
          </cell>
          <cell r="CY1256">
            <v>0</v>
          </cell>
          <cell r="CZ1256">
            <v>0</v>
          </cell>
          <cell r="DA1256">
            <v>0</v>
          </cell>
          <cell r="DB1256">
            <v>0</v>
          </cell>
          <cell r="DC1256">
            <v>0</v>
          </cell>
          <cell r="DD1256">
            <v>0</v>
          </cell>
          <cell r="DE1256">
            <v>0</v>
          </cell>
          <cell r="DF1256">
            <v>0</v>
          </cell>
          <cell r="DG1256">
            <v>0</v>
          </cell>
          <cell r="DI1256">
            <v>0</v>
          </cell>
          <cell r="DJ1256">
            <v>84126.486999999994</v>
          </cell>
          <cell r="DK1256">
            <v>132531.38671099997</v>
          </cell>
          <cell r="DL1256">
            <v>57192.987886244984</v>
          </cell>
          <cell r="DM1256">
            <v>0</v>
          </cell>
          <cell r="DN1256">
            <v>0</v>
          </cell>
          <cell r="DO1256">
            <v>0</v>
          </cell>
          <cell r="DP1256">
            <v>0</v>
          </cell>
          <cell r="DQ1256">
            <v>0</v>
          </cell>
          <cell r="DR1256">
            <v>0</v>
          </cell>
          <cell r="DS1256">
            <v>0</v>
          </cell>
          <cell r="DU1256" t="str">
            <v>RDC 41039-1</v>
          </cell>
          <cell r="DV1256">
            <v>0</v>
          </cell>
          <cell r="DW1256">
            <v>0</v>
          </cell>
          <cell r="DX1256">
            <v>2</v>
          </cell>
          <cell r="DY1256">
            <v>257523</v>
          </cell>
          <cell r="DZ1256">
            <v>273850.86159724498</v>
          </cell>
          <cell r="EB1256">
            <v>273850.86159724498</v>
          </cell>
          <cell r="EC1256" t="str">
            <v>Def</v>
          </cell>
          <cell r="ED1256" t="str">
            <v>Local Recreational Facilities</v>
          </cell>
        </row>
        <row r="1257">
          <cell r="D1257" t="str">
            <v>PC2140131</v>
          </cell>
          <cell r="E1257" t="str">
            <v>New Stadium (Rodney)</v>
          </cell>
          <cell r="F1257" t="str">
            <v>Auckland Council</v>
          </cell>
          <cell r="G1257" t="str">
            <v>Parks, sports and recreation</v>
          </cell>
          <cell r="H1257" t="str">
            <v>E190205</v>
          </cell>
          <cell r="I1257" t="str">
            <v>Recreation facilities management</v>
          </cell>
          <cell r="J1257" t="str">
            <v>Lifestyle and culture</v>
          </cell>
          <cell r="K1257" t="str">
            <v>Local recreation services</v>
          </cell>
          <cell r="L1257" t="str">
            <v>Local recreation initiatives and facilities</v>
          </cell>
          <cell r="M1257" t="str">
            <v>Local activities</v>
          </cell>
          <cell r="N1257" t="str">
            <v>Local recreation services</v>
          </cell>
          <cell r="O1257" t="str">
            <v>Local recreation initiatives and facilities</v>
          </cell>
          <cell r="P1257" t="str">
            <v>Lifestyle and culture</v>
          </cell>
          <cell r="Q1257" t="str">
            <v>Local recreation services</v>
          </cell>
          <cell r="R1257" t="str">
            <v>Local recreation initiatives and facilities</v>
          </cell>
          <cell r="S1257" t="str">
            <v>A1251405</v>
          </cell>
          <cell r="T1257" t="str">
            <v>A1251405</v>
          </cell>
          <cell r="U1257" t="str">
            <v>Local aquatic, leisure and recreation facilities</v>
          </cell>
          <cell r="V1257" t="str">
            <v>L125</v>
          </cell>
          <cell r="W1257" t="str">
            <v>Hibiscus and Bays</v>
          </cell>
          <cell r="X1257" t="str">
            <v>PL43780</v>
          </cell>
          <cell r="Y1257" t="str">
            <v>Expense</v>
          </cell>
          <cell r="Z1257">
            <v>20150701</v>
          </cell>
          <cell r="AA1257">
            <v>20160630</v>
          </cell>
          <cell r="AB1257">
            <v>2</v>
          </cell>
          <cell r="AC1257" t="str">
            <v>Discrete</v>
          </cell>
          <cell r="AD1257">
            <v>1</v>
          </cell>
          <cell r="AE1257">
            <v>0</v>
          </cell>
          <cell r="AF1257">
            <v>0</v>
          </cell>
          <cell r="AG1257">
            <v>0</v>
          </cell>
          <cell r="AH1257">
            <v>6</v>
          </cell>
          <cell r="AI1257" t="str">
            <v>Recreational Facilities</v>
          </cell>
          <cell r="AJ1257" t="str">
            <v>Plant and equipment (Capex)</v>
          </cell>
          <cell r="AK1257">
            <v>50</v>
          </cell>
          <cell r="AM1257">
            <v>1</v>
          </cell>
          <cell r="AW1257">
            <v>311819</v>
          </cell>
          <cell r="BD1257">
            <v>3.3000000000000002E-2</v>
          </cell>
          <cell r="BE1257">
            <v>6.7088999999999732E-2</v>
          </cell>
          <cell r="BF1257">
            <v>0.10230293699999971</v>
          </cell>
          <cell r="BG1257">
            <v>0.14088353979499968</v>
          </cell>
          <cell r="BH1257">
            <v>0.18195534722761963</v>
          </cell>
          <cell r="BI1257">
            <v>0.21859596299167583</v>
          </cell>
          <cell r="BJ1257">
            <v>0.25637243784441766</v>
          </cell>
          <cell r="BK1257">
            <v>0.29783272829328333</v>
          </cell>
          <cell r="BL1257">
            <v>0.3445547065118415</v>
          </cell>
          <cell r="BM1257">
            <v>0.39295867594626777</v>
          </cell>
          <cell r="BN1257">
            <v>0</v>
          </cell>
          <cell r="BO1257">
            <v>0</v>
          </cell>
          <cell r="BP1257">
            <v>0</v>
          </cell>
          <cell r="BQ1257">
            <v>0</v>
          </cell>
          <cell r="BR1257">
            <v>43930.164495337005</v>
          </cell>
          <cell r="BS1257">
            <v>0</v>
          </cell>
          <cell r="BT1257">
            <v>0</v>
          </cell>
          <cell r="BU1257">
            <v>0</v>
          </cell>
          <cell r="BV1257">
            <v>0</v>
          </cell>
          <cell r="BW1257">
            <v>0</v>
          </cell>
          <cell r="BX1257">
            <v>0</v>
          </cell>
          <cell r="BY1257">
            <v>0</v>
          </cell>
          <cell r="BZ1257">
            <v>0</v>
          </cell>
          <cell r="CA1257">
            <v>0</v>
          </cell>
          <cell r="CB1257">
            <v>0</v>
          </cell>
          <cell r="CC1257">
            <v>355749.164495337</v>
          </cell>
          <cell r="CD1257">
            <v>0</v>
          </cell>
          <cell r="CE1257">
            <v>0</v>
          </cell>
          <cell r="CF1257">
            <v>0</v>
          </cell>
          <cell r="CG1257">
            <v>0</v>
          </cell>
          <cell r="CH1257">
            <v>0</v>
          </cell>
          <cell r="CI1257">
            <v>0</v>
          </cell>
          <cell r="CK1257">
            <v>0</v>
          </cell>
          <cell r="CL1257">
            <v>0</v>
          </cell>
          <cell r="CM1257">
            <v>0</v>
          </cell>
          <cell r="CN1257">
            <v>0</v>
          </cell>
          <cell r="CO1257">
            <v>355749.164495337</v>
          </cell>
          <cell r="CP1257">
            <v>0</v>
          </cell>
          <cell r="CQ1257">
            <v>0</v>
          </cell>
          <cell r="CR1257">
            <v>0</v>
          </cell>
          <cell r="CS1257">
            <v>0</v>
          </cell>
          <cell r="CT1257">
            <v>0</v>
          </cell>
          <cell r="CU1257">
            <v>0</v>
          </cell>
          <cell r="CW1257">
            <v>0</v>
          </cell>
          <cell r="CX1257">
            <v>0</v>
          </cell>
          <cell r="CY1257">
            <v>0</v>
          </cell>
          <cell r="CZ1257">
            <v>0</v>
          </cell>
          <cell r="DA1257">
            <v>0</v>
          </cell>
          <cell r="DB1257">
            <v>0</v>
          </cell>
          <cell r="DC1257">
            <v>0</v>
          </cell>
          <cell r="DD1257">
            <v>0</v>
          </cell>
          <cell r="DE1257">
            <v>0</v>
          </cell>
          <cell r="DF1257">
            <v>0</v>
          </cell>
          <cell r="DG1257">
            <v>0</v>
          </cell>
          <cell r="DI1257">
            <v>0</v>
          </cell>
          <cell r="DJ1257">
            <v>0</v>
          </cell>
          <cell r="DK1257">
            <v>0</v>
          </cell>
          <cell r="DL1257">
            <v>0</v>
          </cell>
          <cell r="DM1257">
            <v>0</v>
          </cell>
          <cell r="DN1257">
            <v>0</v>
          </cell>
          <cell r="DO1257">
            <v>0</v>
          </cell>
          <cell r="DP1257">
            <v>0</v>
          </cell>
          <cell r="DQ1257">
            <v>0</v>
          </cell>
          <cell r="DR1257">
            <v>0</v>
          </cell>
          <cell r="DS1257">
            <v>0</v>
          </cell>
          <cell r="DU1257" t="str">
            <v>RDC 42091-1</v>
          </cell>
          <cell r="DV1257">
            <v>0</v>
          </cell>
          <cell r="DW1257">
            <v>0</v>
          </cell>
          <cell r="DX1257">
            <v>1</v>
          </cell>
          <cell r="DY1257">
            <v>311819</v>
          </cell>
          <cell r="DZ1257">
            <v>355749.164495337</v>
          </cell>
          <cell r="EB1257">
            <v>355749.164495337</v>
          </cell>
          <cell r="EC1257" t="str">
            <v>Def</v>
          </cell>
          <cell r="ED1257" t="str">
            <v>Local Recreational Facilities</v>
          </cell>
        </row>
        <row r="1258">
          <cell r="D1258" t="str">
            <v>PC2140132</v>
          </cell>
          <cell r="E1258" t="str">
            <v>Stadium Renew (Rodney)</v>
          </cell>
          <cell r="F1258" t="str">
            <v>Auckland Council</v>
          </cell>
          <cell r="G1258" t="str">
            <v>Parks, sports and recreation</v>
          </cell>
          <cell r="H1258" t="str">
            <v>E190105</v>
          </cell>
          <cell r="I1258" t="str">
            <v>Recreation facilities and service delivery management</v>
          </cell>
          <cell r="J1258" t="str">
            <v>Lifestyle and culture</v>
          </cell>
          <cell r="K1258" t="str">
            <v>Local recreation services</v>
          </cell>
          <cell r="L1258" t="str">
            <v>Local recreation initiatives and facilities</v>
          </cell>
          <cell r="M1258" t="str">
            <v>Local activities</v>
          </cell>
          <cell r="N1258" t="str">
            <v>Local recreation services</v>
          </cell>
          <cell r="O1258" t="str">
            <v>Local recreation initiatives and facilities</v>
          </cell>
          <cell r="P1258" t="str">
            <v>Lifestyle and culture</v>
          </cell>
          <cell r="Q1258" t="str">
            <v>Local recreation services</v>
          </cell>
          <cell r="R1258" t="str">
            <v>Local recreation initiatives and facilities</v>
          </cell>
          <cell r="S1258" t="str">
            <v>A1251405</v>
          </cell>
          <cell r="T1258" t="str">
            <v>A1251405</v>
          </cell>
          <cell r="U1258" t="str">
            <v>Local aquatic, leisure and recreation facilities</v>
          </cell>
          <cell r="V1258" t="str">
            <v>L125</v>
          </cell>
          <cell r="W1258" t="str">
            <v>Hibiscus and Bays</v>
          </cell>
          <cell r="X1258" t="str">
            <v>FY12 - Only</v>
          </cell>
          <cell r="Y1258" t="str">
            <v>Expense</v>
          </cell>
          <cell r="Z1258">
            <v>20110701</v>
          </cell>
          <cell r="AA1258">
            <v>20120630</v>
          </cell>
          <cell r="AB1258">
            <v>1</v>
          </cell>
          <cell r="AC1258" t="str">
            <v>Programme</v>
          </cell>
          <cell r="AD1258">
            <v>0</v>
          </cell>
          <cell r="AE1258">
            <v>0</v>
          </cell>
          <cell r="AF1258">
            <v>0</v>
          </cell>
          <cell r="AG1258">
            <v>1</v>
          </cell>
          <cell r="AH1258">
            <v>6</v>
          </cell>
          <cell r="AI1258" t="str">
            <v>Recreational Facilities</v>
          </cell>
          <cell r="AJ1258" t="str">
            <v>Plant and equipment (Capex)</v>
          </cell>
          <cell r="AK1258">
            <v>50</v>
          </cell>
          <cell r="AP1258">
            <v>1</v>
          </cell>
          <cell r="AS1258">
            <v>30340</v>
          </cell>
          <cell r="AT1258">
            <v>0</v>
          </cell>
          <cell r="AU1258">
            <v>0</v>
          </cell>
          <cell r="AV1258">
            <v>0</v>
          </cell>
          <cell r="AW1258">
            <v>0</v>
          </cell>
          <cell r="AX1258">
            <v>0</v>
          </cell>
          <cell r="AY1258">
            <v>0</v>
          </cell>
          <cell r="AZ1258">
            <v>0</v>
          </cell>
          <cell r="BD1258">
            <v>3.3000000000000002E-2</v>
          </cell>
          <cell r="BE1258">
            <v>6.7088999999999732E-2</v>
          </cell>
          <cell r="BF1258">
            <v>0.10230293699999971</v>
          </cell>
          <cell r="BG1258">
            <v>0.14088353979499968</v>
          </cell>
          <cell r="BH1258">
            <v>0.18195534722761963</v>
          </cell>
          <cell r="BI1258">
            <v>0.21859596299167583</v>
          </cell>
          <cell r="BJ1258">
            <v>0.25637243784441766</v>
          </cell>
          <cell r="BK1258">
            <v>0.29783272829328333</v>
          </cell>
          <cell r="BL1258">
            <v>0.3445547065118415</v>
          </cell>
          <cell r="BM1258">
            <v>0.39295867594626777</v>
          </cell>
          <cell r="BN1258">
            <v>0</v>
          </cell>
          <cell r="BO1258">
            <v>0</v>
          </cell>
          <cell r="BP1258">
            <v>0</v>
          </cell>
          <cell r="BQ1258">
            <v>0</v>
          </cell>
          <cell r="BR1258">
            <v>0</v>
          </cell>
          <cell r="BS1258">
            <v>0</v>
          </cell>
          <cell r="BT1258">
            <v>0</v>
          </cell>
          <cell r="BU1258">
            <v>0</v>
          </cell>
          <cell r="BV1258">
            <v>0</v>
          </cell>
          <cell r="BW1258">
            <v>0</v>
          </cell>
          <cell r="BX1258">
            <v>0</v>
          </cell>
          <cell r="BY1258">
            <v>30340</v>
          </cell>
          <cell r="BZ1258">
            <v>0</v>
          </cell>
          <cell r="CA1258">
            <v>0</v>
          </cell>
          <cell r="CB1258">
            <v>0</v>
          </cell>
          <cell r="CC1258">
            <v>0</v>
          </cell>
          <cell r="CD1258">
            <v>0</v>
          </cell>
          <cell r="CE1258">
            <v>0</v>
          </cell>
          <cell r="CF1258">
            <v>0</v>
          </cell>
          <cell r="CG1258">
            <v>0</v>
          </cell>
          <cell r="CH1258">
            <v>0</v>
          </cell>
          <cell r="CI1258">
            <v>0</v>
          </cell>
          <cell r="CK1258">
            <v>0</v>
          </cell>
          <cell r="CL1258">
            <v>0</v>
          </cell>
          <cell r="CM1258">
            <v>0</v>
          </cell>
          <cell r="CN1258">
            <v>0</v>
          </cell>
          <cell r="CO1258">
            <v>0</v>
          </cell>
          <cell r="CP1258">
            <v>0</v>
          </cell>
          <cell r="CQ1258">
            <v>0</v>
          </cell>
          <cell r="CR1258">
            <v>0</v>
          </cell>
          <cell r="CS1258">
            <v>0</v>
          </cell>
          <cell r="CT1258">
            <v>0</v>
          </cell>
          <cell r="CU1258">
            <v>0</v>
          </cell>
          <cell r="CW1258">
            <v>0</v>
          </cell>
          <cell r="CX1258">
            <v>0</v>
          </cell>
          <cell r="CY1258">
            <v>0</v>
          </cell>
          <cell r="CZ1258">
            <v>0</v>
          </cell>
          <cell r="DA1258">
            <v>0</v>
          </cell>
          <cell r="DB1258">
            <v>0</v>
          </cell>
          <cell r="DC1258">
            <v>0</v>
          </cell>
          <cell r="DD1258">
            <v>0</v>
          </cell>
          <cell r="DE1258">
            <v>0</v>
          </cell>
          <cell r="DF1258">
            <v>0</v>
          </cell>
          <cell r="DG1258">
            <v>0</v>
          </cell>
          <cell r="DI1258">
            <v>30340</v>
          </cell>
          <cell r="DJ1258">
            <v>0</v>
          </cell>
          <cell r="DK1258">
            <v>0</v>
          </cell>
          <cell r="DL1258">
            <v>0</v>
          </cell>
          <cell r="DM1258">
            <v>0</v>
          </cell>
          <cell r="DN1258">
            <v>0</v>
          </cell>
          <cell r="DO1258">
            <v>0</v>
          </cell>
          <cell r="DP1258">
            <v>0</v>
          </cell>
          <cell r="DQ1258">
            <v>0</v>
          </cell>
          <cell r="DR1258">
            <v>0</v>
          </cell>
          <cell r="DS1258">
            <v>0</v>
          </cell>
          <cell r="DU1258" t="str">
            <v>RDC 42092-1</v>
          </cell>
          <cell r="DV1258">
            <v>0</v>
          </cell>
          <cell r="DW1258">
            <v>0</v>
          </cell>
          <cell r="DX1258">
            <v>2</v>
          </cell>
          <cell r="DY1258">
            <v>0</v>
          </cell>
          <cell r="DZ1258">
            <v>0</v>
          </cell>
          <cell r="EB1258">
            <v>0</v>
          </cell>
          <cell r="EC1258" t="str">
            <v>Def</v>
          </cell>
          <cell r="ED1258" t="str">
            <v>Local Recreational Facilities</v>
          </cell>
        </row>
        <row r="1259">
          <cell r="D1259" t="str">
            <v>PC2140132</v>
          </cell>
          <cell r="E1259" t="str">
            <v>Stadium Renew (Rodney)</v>
          </cell>
          <cell r="F1259" t="str">
            <v>Auckland Council</v>
          </cell>
          <cell r="G1259" t="str">
            <v>Parks, sports and recreation</v>
          </cell>
          <cell r="H1259" t="str">
            <v>E190205</v>
          </cell>
          <cell r="I1259" t="str">
            <v>Recreation facilities management</v>
          </cell>
          <cell r="J1259" t="str">
            <v>Lifestyle and culture</v>
          </cell>
          <cell r="K1259" t="str">
            <v>Local recreation services</v>
          </cell>
          <cell r="L1259" t="str">
            <v>Local recreation initiatives and facilities</v>
          </cell>
          <cell r="M1259" t="str">
            <v>Local activities</v>
          </cell>
          <cell r="N1259" t="str">
            <v>Local recreation services</v>
          </cell>
          <cell r="O1259" t="str">
            <v>Local recreation initiatives and facilities</v>
          </cell>
          <cell r="P1259" t="str">
            <v>Lifestyle and culture</v>
          </cell>
          <cell r="Q1259" t="str">
            <v>Local recreation services</v>
          </cell>
          <cell r="R1259" t="str">
            <v>Local recreation initiatives and facilities</v>
          </cell>
          <cell r="S1259" t="str">
            <v>A1251405</v>
          </cell>
          <cell r="T1259" t="str">
            <v>A1251405</v>
          </cell>
          <cell r="U1259" t="str">
            <v>Local aquatic, leisure and recreation facilities</v>
          </cell>
          <cell r="V1259" t="str">
            <v>L125</v>
          </cell>
          <cell r="W1259" t="str">
            <v>Hibiscus and Bays</v>
          </cell>
          <cell r="X1259" t="str">
            <v>PL43780</v>
          </cell>
          <cell r="Y1259" t="str">
            <v>Expense</v>
          </cell>
          <cell r="Z1259">
            <v>20120701</v>
          </cell>
          <cell r="AA1259">
            <v>20220630</v>
          </cell>
          <cell r="AB1259">
            <v>1</v>
          </cell>
          <cell r="AC1259" t="str">
            <v>Programme</v>
          </cell>
          <cell r="AD1259">
            <v>0</v>
          </cell>
          <cell r="AE1259">
            <v>0</v>
          </cell>
          <cell r="AF1259">
            <v>0</v>
          </cell>
          <cell r="AG1259">
            <v>1</v>
          </cell>
          <cell r="AH1259">
            <v>6</v>
          </cell>
          <cell r="AI1259" t="str">
            <v>Recreational Facilities</v>
          </cell>
          <cell r="AJ1259" t="str">
            <v>Plant and equipment (Capex)</v>
          </cell>
          <cell r="AK1259">
            <v>50</v>
          </cell>
          <cell r="AM1259">
            <v>1</v>
          </cell>
          <cell r="AT1259">
            <v>10350</v>
          </cell>
          <cell r="AU1259">
            <v>10350</v>
          </cell>
          <cell r="AV1259">
            <v>10377</v>
          </cell>
          <cell r="AW1259">
            <v>10394</v>
          </cell>
          <cell r="AX1259">
            <v>10410</v>
          </cell>
          <cell r="AY1259">
            <v>10418</v>
          </cell>
          <cell r="AZ1259">
            <v>10416</v>
          </cell>
          <cell r="BA1259">
            <v>10500</v>
          </cell>
          <cell r="BB1259">
            <v>10500</v>
          </cell>
          <cell r="BC1259">
            <v>10500</v>
          </cell>
          <cell r="BD1259">
            <v>3.3000000000000002E-2</v>
          </cell>
          <cell r="BE1259">
            <v>6.7088999999999732E-2</v>
          </cell>
          <cell r="BF1259">
            <v>0.10230293699999971</v>
          </cell>
          <cell r="BG1259">
            <v>0.14088353979499968</v>
          </cell>
          <cell r="BH1259">
            <v>0.18195534722761963</v>
          </cell>
          <cell r="BI1259">
            <v>0.21859596299167583</v>
          </cell>
          <cell r="BJ1259">
            <v>0.25637243784441766</v>
          </cell>
          <cell r="BK1259">
            <v>0.29783272829328333</v>
          </cell>
          <cell r="BL1259">
            <v>0.3445547065118415</v>
          </cell>
          <cell r="BM1259">
            <v>0.39295867594626777</v>
          </cell>
          <cell r="BN1259">
            <v>0</v>
          </cell>
          <cell r="BO1259">
            <v>341.55</v>
          </cell>
          <cell r="BP1259">
            <v>694.37114999999721</v>
          </cell>
          <cell r="BQ1259">
            <v>1061.5975772489969</v>
          </cell>
          <cell r="BR1259">
            <v>1464.3435126292268</v>
          </cell>
          <cell r="BS1259">
            <v>1894.1551646395203</v>
          </cell>
          <cell r="BT1259">
            <v>2277.3327424472786</v>
          </cell>
          <cell r="BU1259">
            <v>2670.3753125874541</v>
          </cell>
          <cell r="BV1259">
            <v>3127.2436470794751</v>
          </cell>
          <cell r="BW1259">
            <v>3617.8244183743359</v>
          </cell>
          <cell r="BX1259">
            <v>4126.0660974358116</v>
          </cell>
          <cell r="BY1259">
            <v>0</v>
          </cell>
          <cell r="BZ1259">
            <v>10691.55</v>
          </cell>
          <cell r="CA1259">
            <v>11044.371149999997</v>
          </cell>
          <cell r="CB1259">
            <v>11438.597577248996</v>
          </cell>
          <cell r="CC1259">
            <v>11858.343512629226</v>
          </cell>
          <cell r="CD1259">
            <v>12304.15516463952</v>
          </cell>
          <cell r="CE1259">
            <v>12695.332742447279</v>
          </cell>
          <cell r="CF1259">
            <v>13086.375312587454</v>
          </cell>
          <cell r="CG1259">
            <v>13627.243647079475</v>
          </cell>
          <cell r="CH1259">
            <v>14117.824418374335</v>
          </cell>
          <cell r="CI1259">
            <v>14626.066097435811</v>
          </cell>
          <cell r="CK1259">
            <v>0</v>
          </cell>
          <cell r="CL1259">
            <v>0</v>
          </cell>
          <cell r="CM1259">
            <v>0</v>
          </cell>
          <cell r="CN1259">
            <v>0</v>
          </cell>
          <cell r="CO1259">
            <v>0</v>
          </cell>
          <cell r="CP1259">
            <v>0</v>
          </cell>
          <cell r="CQ1259">
            <v>0</v>
          </cell>
          <cell r="CR1259">
            <v>0</v>
          </cell>
          <cell r="CS1259">
            <v>0</v>
          </cell>
          <cell r="CT1259">
            <v>0</v>
          </cell>
          <cell r="CU1259">
            <v>0</v>
          </cell>
          <cell r="CW1259">
            <v>0</v>
          </cell>
          <cell r="CX1259">
            <v>0</v>
          </cell>
          <cell r="CY1259">
            <v>0</v>
          </cell>
          <cell r="CZ1259">
            <v>0</v>
          </cell>
          <cell r="DA1259">
            <v>0</v>
          </cell>
          <cell r="DB1259">
            <v>0</v>
          </cell>
          <cell r="DC1259">
            <v>0</v>
          </cell>
          <cell r="DD1259">
            <v>0</v>
          </cell>
          <cell r="DE1259">
            <v>0</v>
          </cell>
          <cell r="DF1259">
            <v>0</v>
          </cell>
          <cell r="DG1259">
            <v>0</v>
          </cell>
          <cell r="DI1259">
            <v>0</v>
          </cell>
          <cell r="DJ1259">
            <v>10691.55</v>
          </cell>
          <cell r="DK1259">
            <v>11044.371149999997</v>
          </cell>
          <cell r="DL1259">
            <v>11438.597577248996</v>
          </cell>
          <cell r="DM1259">
            <v>11858.343512629226</v>
          </cell>
          <cell r="DN1259">
            <v>12304.15516463952</v>
          </cell>
          <cell r="DO1259">
            <v>12695.332742447279</v>
          </cell>
          <cell r="DP1259">
            <v>13086.375312587454</v>
          </cell>
          <cell r="DQ1259">
            <v>13627.243647079475</v>
          </cell>
          <cell r="DR1259">
            <v>14117.824418374335</v>
          </cell>
          <cell r="DS1259">
            <v>14626.066097435811</v>
          </cell>
          <cell r="DU1259" t="str">
            <v>RDC 42092-1</v>
          </cell>
          <cell r="DV1259">
            <v>0</v>
          </cell>
          <cell r="DW1259">
            <v>0</v>
          </cell>
          <cell r="DX1259">
            <v>2</v>
          </cell>
          <cell r="DY1259">
            <v>104215</v>
          </cell>
          <cell r="DZ1259">
            <v>125489.85962244211</v>
          </cell>
          <cell r="EB1259">
            <v>125489.85962244211</v>
          </cell>
          <cell r="EC1259" t="str">
            <v>Def</v>
          </cell>
          <cell r="ED1259" t="str">
            <v>Local Recreational Facilities</v>
          </cell>
        </row>
        <row r="1260">
          <cell r="D1260" t="str">
            <v>PC2140133</v>
          </cell>
          <cell r="E1260" t="str">
            <v>Pool Renew (Rodney)</v>
          </cell>
          <cell r="F1260" t="str">
            <v>Auckland Council</v>
          </cell>
          <cell r="G1260" t="str">
            <v>Parks, sports and recreation</v>
          </cell>
          <cell r="H1260" t="str">
            <v>E190105</v>
          </cell>
          <cell r="I1260" t="str">
            <v>Recreation facilities and service delivery management</v>
          </cell>
          <cell r="J1260" t="str">
            <v>Lifestyle and culture</v>
          </cell>
          <cell r="K1260" t="str">
            <v>Local recreation services</v>
          </cell>
          <cell r="L1260" t="str">
            <v>Local recreation initiatives and facilities</v>
          </cell>
          <cell r="M1260" t="str">
            <v>Local activities</v>
          </cell>
          <cell r="N1260" t="str">
            <v>Local recreation services</v>
          </cell>
          <cell r="O1260" t="str">
            <v>Local recreation initiatives and facilities</v>
          </cell>
          <cell r="P1260" t="str">
            <v>Lifestyle and culture</v>
          </cell>
          <cell r="Q1260" t="str">
            <v>Local recreation services</v>
          </cell>
          <cell r="R1260" t="str">
            <v>Local recreation initiatives and facilities</v>
          </cell>
          <cell r="S1260" t="str">
            <v>A1251405</v>
          </cell>
          <cell r="T1260" t="str">
            <v>A1251405</v>
          </cell>
          <cell r="U1260" t="str">
            <v>Local aquatic, leisure and recreation facilities</v>
          </cell>
          <cell r="V1260" t="str">
            <v>L125</v>
          </cell>
          <cell r="W1260" t="str">
            <v>Hibiscus and Bays</v>
          </cell>
          <cell r="X1260" t="str">
            <v>FY12 - Only</v>
          </cell>
          <cell r="Y1260" t="str">
            <v>Expense</v>
          </cell>
          <cell r="Z1260">
            <v>20110701</v>
          </cell>
          <cell r="AA1260">
            <v>20120630</v>
          </cell>
          <cell r="AB1260">
            <v>1</v>
          </cell>
          <cell r="AC1260" t="str">
            <v>Programme</v>
          </cell>
          <cell r="AD1260">
            <v>0</v>
          </cell>
          <cell r="AE1260">
            <v>0</v>
          </cell>
          <cell r="AF1260">
            <v>0</v>
          </cell>
          <cell r="AG1260">
            <v>1</v>
          </cell>
          <cell r="AH1260">
            <v>6</v>
          </cell>
          <cell r="AI1260" t="str">
            <v>Recreational Facilities</v>
          </cell>
          <cell r="AJ1260" t="str">
            <v>Buildings (Capex)</v>
          </cell>
          <cell r="AK1260">
            <v>50</v>
          </cell>
          <cell r="AP1260">
            <v>1</v>
          </cell>
          <cell r="AS1260">
            <v>51702</v>
          </cell>
          <cell r="AT1260">
            <v>0</v>
          </cell>
          <cell r="AU1260">
            <v>0</v>
          </cell>
          <cell r="AW1260">
            <v>0</v>
          </cell>
          <cell r="AX1260">
            <v>0</v>
          </cell>
          <cell r="BD1260">
            <v>3.1E-2</v>
          </cell>
          <cell r="BE1260">
            <v>6.1930000000000041E-2</v>
          </cell>
          <cell r="BF1260">
            <v>9.3787900000000146E-2</v>
          </cell>
          <cell r="BG1260">
            <v>0.12878911280000027</v>
          </cell>
          <cell r="BH1260">
            <v>0.16491036440960039</v>
          </cell>
          <cell r="BI1260">
            <v>0.19869276497747879</v>
          </cell>
          <cell r="BJ1260">
            <v>0.23225616239684821</v>
          </cell>
          <cell r="BK1260">
            <v>0.27045610343115034</v>
          </cell>
          <cell r="BL1260">
            <v>0.31238115484437823</v>
          </cell>
          <cell r="BM1260">
            <v>0.35568973295424255</v>
          </cell>
          <cell r="BN1260">
            <v>0</v>
          </cell>
          <cell r="BO1260">
            <v>0</v>
          </cell>
          <cell r="BP1260">
            <v>0</v>
          </cell>
          <cell r="BQ1260">
            <v>0</v>
          </cell>
          <cell r="BR1260">
            <v>0</v>
          </cell>
          <cell r="BS1260">
            <v>0</v>
          </cell>
          <cell r="BT1260">
            <v>0</v>
          </cell>
          <cell r="BU1260">
            <v>0</v>
          </cell>
          <cell r="BV1260">
            <v>0</v>
          </cell>
          <cell r="BW1260">
            <v>0</v>
          </cell>
          <cell r="BX1260">
            <v>0</v>
          </cell>
          <cell r="BY1260">
            <v>51702</v>
          </cell>
          <cell r="BZ1260">
            <v>0</v>
          </cell>
          <cell r="CA1260">
            <v>0</v>
          </cell>
          <cell r="CB1260">
            <v>0</v>
          </cell>
          <cell r="CC1260">
            <v>0</v>
          </cell>
          <cell r="CD1260">
            <v>0</v>
          </cell>
          <cell r="CE1260">
            <v>0</v>
          </cell>
          <cell r="CF1260">
            <v>0</v>
          </cell>
          <cell r="CG1260">
            <v>0</v>
          </cell>
          <cell r="CH1260">
            <v>0</v>
          </cell>
          <cell r="CI1260">
            <v>0</v>
          </cell>
          <cell r="CK1260">
            <v>0</v>
          </cell>
          <cell r="CL1260">
            <v>0</v>
          </cell>
          <cell r="CM1260">
            <v>0</v>
          </cell>
          <cell r="CN1260">
            <v>0</v>
          </cell>
          <cell r="CO1260">
            <v>0</v>
          </cell>
          <cell r="CP1260">
            <v>0</v>
          </cell>
          <cell r="CQ1260">
            <v>0</v>
          </cell>
          <cell r="CR1260">
            <v>0</v>
          </cell>
          <cell r="CS1260">
            <v>0</v>
          </cell>
          <cell r="CT1260">
            <v>0</v>
          </cell>
          <cell r="CU1260">
            <v>0</v>
          </cell>
          <cell r="CW1260">
            <v>0</v>
          </cell>
          <cell r="CX1260">
            <v>0</v>
          </cell>
          <cell r="CY1260">
            <v>0</v>
          </cell>
          <cell r="CZ1260">
            <v>0</v>
          </cell>
          <cell r="DA1260">
            <v>0</v>
          </cell>
          <cell r="DB1260">
            <v>0</v>
          </cell>
          <cell r="DC1260">
            <v>0</v>
          </cell>
          <cell r="DD1260">
            <v>0</v>
          </cell>
          <cell r="DE1260">
            <v>0</v>
          </cell>
          <cell r="DF1260">
            <v>0</v>
          </cell>
          <cell r="DG1260">
            <v>0</v>
          </cell>
          <cell r="DI1260">
            <v>51702</v>
          </cell>
          <cell r="DJ1260">
            <v>0</v>
          </cell>
          <cell r="DK1260">
            <v>0</v>
          </cell>
          <cell r="DL1260">
            <v>0</v>
          </cell>
          <cell r="DM1260">
            <v>0</v>
          </cell>
          <cell r="DN1260">
            <v>0</v>
          </cell>
          <cell r="DO1260">
            <v>0</v>
          </cell>
          <cell r="DP1260">
            <v>0</v>
          </cell>
          <cell r="DQ1260">
            <v>0</v>
          </cell>
          <cell r="DR1260">
            <v>0</v>
          </cell>
          <cell r="DS1260">
            <v>0</v>
          </cell>
          <cell r="DU1260" t="str">
            <v>RDC 42090-1</v>
          </cell>
          <cell r="DV1260">
            <v>0</v>
          </cell>
          <cell r="DW1260">
            <v>0</v>
          </cell>
          <cell r="DX1260">
            <v>2</v>
          </cell>
          <cell r="DY1260">
            <v>0</v>
          </cell>
          <cell r="DZ1260">
            <v>0</v>
          </cell>
          <cell r="EB1260">
            <v>0</v>
          </cell>
          <cell r="EC1260" t="str">
            <v>Def</v>
          </cell>
          <cell r="ED1260" t="str">
            <v>Local Recreational Facilities</v>
          </cell>
        </row>
        <row r="1261">
          <cell r="D1261" t="str">
            <v>PC2140133</v>
          </cell>
          <cell r="E1261" t="str">
            <v>Pool Renew (Rodney)</v>
          </cell>
          <cell r="F1261" t="str">
            <v>Auckland Council</v>
          </cell>
          <cell r="G1261" t="str">
            <v>Parks, sports and recreation</v>
          </cell>
          <cell r="H1261" t="str">
            <v>E190205</v>
          </cell>
          <cell r="I1261" t="str">
            <v>Recreation facilities management</v>
          </cell>
          <cell r="J1261" t="str">
            <v>Lifestyle and culture</v>
          </cell>
          <cell r="K1261" t="str">
            <v>Local recreation services</v>
          </cell>
          <cell r="L1261" t="str">
            <v>Local recreation initiatives and facilities</v>
          </cell>
          <cell r="M1261" t="str">
            <v>Local activities</v>
          </cell>
          <cell r="N1261" t="str">
            <v>Local recreation services</v>
          </cell>
          <cell r="O1261" t="str">
            <v>Local recreation initiatives and facilities</v>
          </cell>
          <cell r="P1261" t="str">
            <v>Lifestyle and culture</v>
          </cell>
          <cell r="Q1261" t="str">
            <v>Local recreation services</v>
          </cell>
          <cell r="R1261" t="str">
            <v>Local recreation initiatives and facilities</v>
          </cell>
          <cell r="S1261" t="str">
            <v>A1251405</v>
          </cell>
          <cell r="T1261" t="str">
            <v>A1251405</v>
          </cell>
          <cell r="U1261" t="str">
            <v>Local aquatic, leisure and recreation facilities</v>
          </cell>
          <cell r="V1261" t="str">
            <v>L125</v>
          </cell>
          <cell r="W1261" t="str">
            <v>Hibiscus and Bays</v>
          </cell>
          <cell r="X1261" t="str">
            <v>PL40810</v>
          </cell>
          <cell r="Y1261" t="str">
            <v>Expense</v>
          </cell>
          <cell r="Z1261">
            <v>20120701</v>
          </cell>
          <cell r="AA1261">
            <v>20220630</v>
          </cell>
          <cell r="AB1261">
            <v>1</v>
          </cell>
          <cell r="AC1261" t="str">
            <v>Programme</v>
          </cell>
          <cell r="AD1261">
            <v>0</v>
          </cell>
          <cell r="AE1261">
            <v>0</v>
          </cell>
          <cell r="AF1261">
            <v>0</v>
          </cell>
          <cell r="AG1261">
            <v>1</v>
          </cell>
          <cell r="AH1261">
            <v>6</v>
          </cell>
          <cell r="AI1261" t="str">
            <v>Recreational Facilities</v>
          </cell>
          <cell r="AJ1261" t="str">
            <v>Buildings (Capex)</v>
          </cell>
          <cell r="AK1261">
            <v>50</v>
          </cell>
          <cell r="AM1261">
            <v>1</v>
          </cell>
          <cell r="AT1261">
            <v>124195</v>
          </cell>
          <cell r="AU1261">
            <v>139724</v>
          </cell>
          <cell r="AW1261">
            <v>10394</v>
          </cell>
          <cell r="AX1261">
            <v>78077</v>
          </cell>
          <cell r="BA1261">
            <v>120000</v>
          </cell>
          <cell r="BB1261">
            <v>120000</v>
          </cell>
          <cell r="BC1261">
            <v>120000</v>
          </cell>
          <cell r="BD1261">
            <v>3.1E-2</v>
          </cell>
          <cell r="BE1261">
            <v>6.1930000000000041E-2</v>
          </cell>
          <cell r="BF1261">
            <v>9.3787900000000146E-2</v>
          </cell>
          <cell r="BG1261">
            <v>0.12878911280000027</v>
          </cell>
          <cell r="BH1261">
            <v>0.16491036440960039</v>
          </cell>
          <cell r="BI1261">
            <v>0.19869276497747879</v>
          </cell>
          <cell r="BJ1261">
            <v>0.23225616239684821</v>
          </cell>
          <cell r="BK1261">
            <v>0.27045610343115034</v>
          </cell>
          <cell r="BL1261">
            <v>0.31238115484437823</v>
          </cell>
          <cell r="BM1261">
            <v>0.35568973295424255</v>
          </cell>
          <cell r="BN1261">
            <v>0</v>
          </cell>
          <cell r="BO1261">
            <v>3850.0450000000001</v>
          </cell>
          <cell r="BP1261">
            <v>8653.1073200000064</v>
          </cell>
          <cell r="BQ1261">
            <v>0</v>
          </cell>
          <cell r="BR1261">
            <v>1338.6340384432028</v>
          </cell>
          <cell r="BS1261">
            <v>12875.70652200837</v>
          </cell>
          <cell r="BT1261">
            <v>0</v>
          </cell>
          <cell r="BU1261">
            <v>0</v>
          </cell>
          <cell r="BV1261">
            <v>32454.732411738041</v>
          </cell>
          <cell r="BW1261">
            <v>37485.738581325386</v>
          </cell>
          <cell r="BX1261">
            <v>42682.767954509109</v>
          </cell>
          <cell r="BY1261">
            <v>0</v>
          </cell>
          <cell r="BZ1261">
            <v>128045.045</v>
          </cell>
          <cell r="CA1261">
            <v>148377.10732000001</v>
          </cell>
          <cell r="CB1261">
            <v>0</v>
          </cell>
          <cell r="CC1261">
            <v>11732.634038443202</v>
          </cell>
          <cell r="CD1261">
            <v>90952.706522008375</v>
          </cell>
          <cell r="CE1261">
            <v>0</v>
          </cell>
          <cell r="CF1261">
            <v>0</v>
          </cell>
          <cell r="CG1261">
            <v>152454.73241173805</v>
          </cell>
          <cell r="CH1261">
            <v>157485.73858132539</v>
          </cell>
          <cell r="CI1261">
            <v>162682.76795450912</v>
          </cell>
          <cell r="CK1261">
            <v>0</v>
          </cell>
          <cell r="CL1261">
            <v>0</v>
          </cell>
          <cell r="CM1261">
            <v>0</v>
          </cell>
          <cell r="CN1261">
            <v>0</v>
          </cell>
          <cell r="CO1261">
            <v>0</v>
          </cell>
          <cell r="CP1261">
            <v>0</v>
          </cell>
          <cell r="CQ1261">
            <v>0</v>
          </cell>
          <cell r="CR1261">
            <v>0</v>
          </cell>
          <cell r="CS1261">
            <v>0</v>
          </cell>
          <cell r="CT1261">
            <v>0</v>
          </cell>
          <cell r="CU1261">
            <v>0</v>
          </cell>
          <cell r="CW1261">
            <v>0</v>
          </cell>
          <cell r="CX1261">
            <v>0</v>
          </cell>
          <cell r="CY1261">
            <v>0</v>
          </cell>
          <cell r="CZ1261">
            <v>0</v>
          </cell>
          <cell r="DA1261">
            <v>0</v>
          </cell>
          <cell r="DB1261">
            <v>0</v>
          </cell>
          <cell r="DC1261">
            <v>0</v>
          </cell>
          <cell r="DD1261">
            <v>0</v>
          </cell>
          <cell r="DE1261">
            <v>0</v>
          </cell>
          <cell r="DF1261">
            <v>0</v>
          </cell>
          <cell r="DG1261">
            <v>0</v>
          </cell>
          <cell r="DI1261">
            <v>0</v>
          </cell>
          <cell r="DJ1261">
            <v>128045.045</v>
          </cell>
          <cell r="DK1261">
            <v>148377.10732000001</v>
          </cell>
          <cell r="DL1261">
            <v>0</v>
          </cell>
          <cell r="DM1261">
            <v>11732.634038443202</v>
          </cell>
          <cell r="DN1261">
            <v>90952.706522008375</v>
          </cell>
          <cell r="DO1261">
            <v>0</v>
          </cell>
          <cell r="DP1261">
            <v>0</v>
          </cell>
          <cell r="DQ1261">
            <v>152454.73241173805</v>
          </cell>
          <cell r="DR1261">
            <v>157485.73858132539</v>
          </cell>
          <cell r="DS1261">
            <v>162682.76795450912</v>
          </cell>
          <cell r="DU1261" t="str">
            <v>RDC 42090-1</v>
          </cell>
          <cell r="DV1261">
            <v>0</v>
          </cell>
          <cell r="DW1261">
            <v>0</v>
          </cell>
          <cell r="DX1261">
            <v>2</v>
          </cell>
          <cell r="DY1261">
            <v>712390</v>
          </cell>
          <cell r="DZ1261">
            <v>851730.73182802415</v>
          </cell>
          <cell r="EB1261">
            <v>851730.73182802415</v>
          </cell>
          <cell r="EC1261" t="str">
            <v>Def</v>
          </cell>
          <cell r="ED1261" t="str">
            <v>Local Recreational Facilities</v>
          </cell>
        </row>
        <row r="1262">
          <cell r="D1262" t="str">
            <v>PC2140134</v>
          </cell>
          <cell r="E1262" t="str">
            <v>Aquatic Centre Renew (Henderson)</v>
          </cell>
          <cell r="F1262" t="str">
            <v>Auckland Council</v>
          </cell>
          <cell r="G1262" t="str">
            <v>Parks, sports and recreation</v>
          </cell>
          <cell r="H1262" t="str">
            <v>E190205</v>
          </cell>
          <cell r="I1262" t="str">
            <v>Recreation facilities management</v>
          </cell>
          <cell r="J1262" t="str">
            <v>Lifestyle and culture</v>
          </cell>
          <cell r="K1262" t="str">
            <v>Local recreation services</v>
          </cell>
          <cell r="L1262" t="str">
            <v>Local recreation initiatives and facilities</v>
          </cell>
          <cell r="M1262" t="str">
            <v>Local activities</v>
          </cell>
          <cell r="N1262" t="str">
            <v>Local recreation services</v>
          </cell>
          <cell r="O1262" t="str">
            <v>Local recreation initiatives and facilities</v>
          </cell>
          <cell r="P1262" t="str">
            <v>Lifestyle and culture</v>
          </cell>
          <cell r="Q1262" t="str">
            <v>Local recreation services</v>
          </cell>
          <cell r="R1262" t="str">
            <v>Local recreation initiatives and facilities</v>
          </cell>
          <cell r="S1262" t="str">
            <v>A1251405</v>
          </cell>
          <cell r="T1262" t="str">
            <v>A1251405</v>
          </cell>
          <cell r="U1262" t="str">
            <v>Local aquatic, leisure and recreation facilities</v>
          </cell>
          <cell r="V1262" t="str">
            <v>L120</v>
          </cell>
          <cell r="W1262" t="str">
            <v>Henderson-Massey</v>
          </cell>
          <cell r="X1262" t="str">
            <v>PL40810</v>
          </cell>
          <cell r="Y1262" t="str">
            <v>Expense</v>
          </cell>
          <cell r="Z1262">
            <v>20120701</v>
          </cell>
          <cell r="AA1262">
            <v>20220630</v>
          </cell>
          <cell r="AB1262">
            <v>1</v>
          </cell>
          <cell r="AC1262" t="str">
            <v>Programme</v>
          </cell>
          <cell r="AD1262">
            <v>0</v>
          </cell>
          <cell r="AE1262">
            <v>0</v>
          </cell>
          <cell r="AF1262">
            <v>0</v>
          </cell>
          <cell r="AG1262">
            <v>1</v>
          </cell>
          <cell r="AH1262">
            <v>6</v>
          </cell>
          <cell r="AI1262" t="str">
            <v>Recreational Facilities</v>
          </cell>
          <cell r="AJ1262" t="str">
            <v>Buildings (Capex)</v>
          </cell>
          <cell r="AK1262">
            <v>50</v>
          </cell>
          <cell r="AM1262">
            <v>1</v>
          </cell>
          <cell r="AT1262">
            <v>400000</v>
          </cell>
          <cell r="AU1262">
            <v>366600</v>
          </cell>
          <cell r="AV1262">
            <v>225000</v>
          </cell>
          <cell r="AW1262">
            <v>359000</v>
          </cell>
          <cell r="AX1262">
            <v>205000</v>
          </cell>
          <cell r="AY1262">
            <v>203600</v>
          </cell>
          <cell r="AZ1262">
            <v>169000</v>
          </cell>
          <cell r="BA1262">
            <v>400000</v>
          </cell>
          <cell r="BB1262">
            <v>400000</v>
          </cell>
          <cell r="BC1262">
            <v>400000</v>
          </cell>
          <cell r="BD1262">
            <v>3.1E-2</v>
          </cell>
          <cell r="BE1262">
            <v>6.1930000000000041E-2</v>
          </cell>
          <cell r="BF1262">
            <v>9.3787900000000146E-2</v>
          </cell>
          <cell r="BG1262">
            <v>0.12878911280000027</v>
          </cell>
          <cell r="BH1262">
            <v>0.16491036440960039</v>
          </cell>
          <cell r="BI1262">
            <v>0.19869276497747879</v>
          </cell>
          <cell r="BJ1262">
            <v>0.23225616239684821</v>
          </cell>
          <cell r="BK1262">
            <v>0.27045610343115034</v>
          </cell>
          <cell r="BL1262">
            <v>0.31238115484437823</v>
          </cell>
          <cell r="BM1262">
            <v>0.35568973295424255</v>
          </cell>
          <cell r="BN1262">
            <v>0</v>
          </cell>
          <cell r="BO1262">
            <v>12400</v>
          </cell>
          <cell r="BP1262">
            <v>22703.538000000015</v>
          </cell>
          <cell r="BQ1262">
            <v>21102.277500000033</v>
          </cell>
          <cell r="BR1262">
            <v>46235.291495200101</v>
          </cell>
          <cell r="BS1262">
            <v>33806.624703968082</v>
          </cell>
          <cell r="BT1262">
            <v>40453.846949414678</v>
          </cell>
          <cell r="BU1262">
            <v>39251.291445067349</v>
          </cell>
          <cell r="BV1262">
            <v>108182.44137246013</v>
          </cell>
          <cell r="BW1262">
            <v>124952.46193775129</v>
          </cell>
          <cell r="BX1262">
            <v>142275.89318169703</v>
          </cell>
          <cell r="BY1262">
            <v>0</v>
          </cell>
          <cell r="BZ1262">
            <v>412400</v>
          </cell>
          <cell r="CA1262">
            <v>389303.538</v>
          </cell>
          <cell r="CB1262">
            <v>246102.27750000003</v>
          </cell>
          <cell r="CC1262">
            <v>405235.29149520013</v>
          </cell>
          <cell r="CD1262">
            <v>238806.62470396809</v>
          </cell>
          <cell r="CE1262">
            <v>244053.84694941467</v>
          </cell>
          <cell r="CF1262">
            <v>208251.29144506736</v>
          </cell>
          <cell r="CG1262">
            <v>508182.4413724601</v>
          </cell>
          <cell r="CH1262">
            <v>524952.46193775127</v>
          </cell>
          <cell r="CI1262">
            <v>542275.893181697</v>
          </cell>
          <cell r="CK1262">
            <v>0</v>
          </cell>
          <cell r="CL1262">
            <v>0</v>
          </cell>
          <cell r="CM1262">
            <v>0</v>
          </cell>
          <cell r="CN1262">
            <v>0</v>
          </cell>
          <cell r="CO1262">
            <v>0</v>
          </cell>
          <cell r="CP1262">
            <v>0</v>
          </cell>
          <cell r="CQ1262">
            <v>0</v>
          </cell>
          <cell r="CR1262">
            <v>0</v>
          </cell>
          <cell r="CS1262">
            <v>0</v>
          </cell>
          <cell r="CT1262">
            <v>0</v>
          </cell>
          <cell r="CU1262">
            <v>0</v>
          </cell>
          <cell r="CW1262">
            <v>0</v>
          </cell>
          <cell r="CX1262">
            <v>0</v>
          </cell>
          <cell r="CY1262">
            <v>0</v>
          </cell>
          <cell r="CZ1262">
            <v>0</v>
          </cell>
          <cell r="DA1262">
            <v>0</v>
          </cell>
          <cell r="DB1262">
            <v>0</v>
          </cell>
          <cell r="DC1262">
            <v>0</v>
          </cell>
          <cell r="DD1262">
            <v>0</v>
          </cell>
          <cell r="DE1262">
            <v>0</v>
          </cell>
          <cell r="DF1262">
            <v>0</v>
          </cell>
          <cell r="DG1262">
            <v>0</v>
          </cell>
          <cell r="DI1262">
            <v>0</v>
          </cell>
          <cell r="DJ1262">
            <v>412400</v>
          </cell>
          <cell r="DK1262">
            <v>389303.538</v>
          </cell>
          <cell r="DL1262">
            <v>246102.27750000003</v>
          </cell>
          <cell r="DM1262">
            <v>405235.29149520013</v>
          </cell>
          <cell r="DN1262">
            <v>238806.62470396809</v>
          </cell>
          <cell r="DO1262">
            <v>244053.84694941467</v>
          </cell>
          <cell r="DP1262">
            <v>208251.29144506736</v>
          </cell>
          <cell r="DQ1262">
            <v>508182.4413724601</v>
          </cell>
          <cell r="DR1262">
            <v>524952.46193775127</v>
          </cell>
          <cell r="DS1262">
            <v>542275.893181697</v>
          </cell>
          <cell r="DU1262" t="str">
            <v>WCC 8PLAQ-13-001</v>
          </cell>
          <cell r="DV1262">
            <v>0</v>
          </cell>
          <cell r="DW1262">
            <v>0</v>
          </cell>
          <cell r="DX1262">
            <v>2</v>
          </cell>
          <cell r="DY1262">
            <v>3128200</v>
          </cell>
          <cell r="DZ1262">
            <v>3719563.6665855586</v>
          </cell>
          <cell r="EB1262">
            <v>3719563.6665855586</v>
          </cell>
          <cell r="EC1262" t="str">
            <v>Def</v>
          </cell>
          <cell r="ED1262" t="str">
            <v>Local Recreational Facilities</v>
          </cell>
        </row>
        <row r="1263">
          <cell r="D1263" t="str">
            <v>PC2140134</v>
          </cell>
          <cell r="E1263" t="str">
            <v>Aquatic Centre Renew (Henderson)</v>
          </cell>
          <cell r="F1263" t="str">
            <v>Auckland Council</v>
          </cell>
          <cell r="G1263" t="str">
            <v>Parks, sports and recreation</v>
          </cell>
          <cell r="H1263" t="str">
            <v>E190600</v>
          </cell>
          <cell r="I1263" t="str">
            <v>Recreation facilities - west management</v>
          </cell>
          <cell r="J1263" t="str">
            <v>Lifestyle and culture</v>
          </cell>
          <cell r="K1263" t="str">
            <v>Local recreation services</v>
          </cell>
          <cell r="L1263" t="str">
            <v>Local recreation initiatives and facilities</v>
          </cell>
          <cell r="M1263" t="str">
            <v>Local activities</v>
          </cell>
          <cell r="N1263" t="str">
            <v>Local recreation services</v>
          </cell>
          <cell r="O1263" t="str">
            <v>Local recreation initiatives and facilities</v>
          </cell>
          <cell r="P1263" t="str">
            <v>Lifestyle and culture</v>
          </cell>
          <cell r="Q1263" t="str">
            <v>Local recreation services</v>
          </cell>
          <cell r="R1263" t="str">
            <v>Local recreation initiatives and facilities</v>
          </cell>
          <cell r="S1263" t="str">
            <v>A1251405</v>
          </cell>
          <cell r="T1263" t="str">
            <v>A1251405</v>
          </cell>
          <cell r="U1263" t="str">
            <v>Local aquatic, leisure and recreation facilities</v>
          </cell>
          <cell r="V1263" t="str">
            <v>L120</v>
          </cell>
          <cell r="W1263" t="str">
            <v>Henderson-Massey</v>
          </cell>
          <cell r="X1263" t="str">
            <v>FY12 - Only</v>
          </cell>
          <cell r="Y1263" t="str">
            <v>Expense</v>
          </cell>
          <cell r="Z1263">
            <v>20100701</v>
          </cell>
          <cell r="AA1263">
            <v>20120630</v>
          </cell>
          <cell r="AB1263">
            <v>1</v>
          </cell>
          <cell r="AC1263" t="str">
            <v>Programme</v>
          </cell>
          <cell r="AD1263">
            <v>0</v>
          </cell>
          <cell r="AE1263">
            <v>0</v>
          </cell>
          <cell r="AF1263">
            <v>0</v>
          </cell>
          <cell r="AG1263">
            <v>1</v>
          </cell>
          <cell r="AH1263">
            <v>6</v>
          </cell>
          <cell r="AI1263" t="str">
            <v>Recreational Facilities</v>
          </cell>
          <cell r="AJ1263" t="str">
            <v>Buildings (Capex)</v>
          </cell>
          <cell r="AK1263">
            <v>50</v>
          </cell>
          <cell r="AM1263">
            <v>1</v>
          </cell>
          <cell r="AS1263">
            <v>900611</v>
          </cell>
          <cell r="AT1263">
            <v>0</v>
          </cell>
          <cell r="AU1263">
            <v>0</v>
          </cell>
          <cell r="AV1263">
            <v>0</v>
          </cell>
          <cell r="AW1263">
            <v>0</v>
          </cell>
          <cell r="AX1263">
            <v>0</v>
          </cell>
          <cell r="AY1263">
            <v>0</v>
          </cell>
          <cell r="AZ1263">
            <v>0</v>
          </cell>
          <cell r="BD1263">
            <v>3.1E-2</v>
          </cell>
          <cell r="BE1263">
            <v>6.1930000000000041E-2</v>
          </cell>
          <cell r="BF1263">
            <v>9.3787900000000146E-2</v>
          </cell>
          <cell r="BG1263">
            <v>0.12878911280000027</v>
          </cell>
          <cell r="BH1263">
            <v>0.16491036440960039</v>
          </cell>
          <cell r="BI1263">
            <v>0.19869276497747879</v>
          </cell>
          <cell r="BJ1263">
            <v>0.23225616239684821</v>
          </cell>
          <cell r="BK1263">
            <v>0.27045610343115034</v>
          </cell>
          <cell r="BL1263">
            <v>0.31238115484437823</v>
          </cell>
          <cell r="BM1263">
            <v>0.35568973295424255</v>
          </cell>
          <cell r="BN1263">
            <v>0</v>
          </cell>
          <cell r="BO1263">
            <v>0</v>
          </cell>
          <cell r="BP1263">
            <v>0</v>
          </cell>
          <cell r="BQ1263">
            <v>0</v>
          </cell>
          <cell r="BR1263">
            <v>0</v>
          </cell>
          <cell r="BS1263">
            <v>0</v>
          </cell>
          <cell r="BT1263">
            <v>0</v>
          </cell>
          <cell r="BU1263">
            <v>0</v>
          </cell>
          <cell r="BV1263">
            <v>0</v>
          </cell>
          <cell r="BW1263">
            <v>0</v>
          </cell>
          <cell r="BX1263">
            <v>0</v>
          </cell>
          <cell r="BY1263">
            <v>900611</v>
          </cell>
          <cell r="BZ1263">
            <v>0</v>
          </cell>
          <cell r="CA1263">
            <v>0</v>
          </cell>
          <cell r="CB1263">
            <v>0</v>
          </cell>
          <cell r="CC1263">
            <v>0</v>
          </cell>
          <cell r="CD1263">
            <v>0</v>
          </cell>
          <cell r="CE1263">
            <v>0</v>
          </cell>
          <cell r="CF1263">
            <v>0</v>
          </cell>
          <cell r="CG1263">
            <v>0</v>
          </cell>
          <cell r="CH1263">
            <v>0</v>
          </cell>
          <cell r="CI1263">
            <v>0</v>
          </cell>
          <cell r="CK1263">
            <v>0</v>
          </cell>
          <cell r="CL1263">
            <v>0</v>
          </cell>
          <cell r="CM1263">
            <v>0</v>
          </cell>
          <cell r="CN1263">
            <v>0</v>
          </cell>
          <cell r="CO1263">
            <v>0</v>
          </cell>
          <cell r="CP1263">
            <v>0</v>
          </cell>
          <cell r="CQ1263">
            <v>0</v>
          </cell>
          <cell r="CR1263">
            <v>0</v>
          </cell>
          <cell r="CS1263">
            <v>0</v>
          </cell>
          <cell r="CT1263">
            <v>0</v>
          </cell>
          <cell r="CU1263">
            <v>0</v>
          </cell>
          <cell r="CW1263">
            <v>0</v>
          </cell>
          <cell r="CX1263">
            <v>0</v>
          </cell>
          <cell r="CY1263">
            <v>0</v>
          </cell>
          <cell r="CZ1263">
            <v>0</v>
          </cell>
          <cell r="DA1263">
            <v>0</v>
          </cell>
          <cell r="DB1263">
            <v>0</v>
          </cell>
          <cell r="DC1263">
            <v>0</v>
          </cell>
          <cell r="DD1263">
            <v>0</v>
          </cell>
          <cell r="DE1263">
            <v>0</v>
          </cell>
          <cell r="DF1263">
            <v>0</v>
          </cell>
          <cell r="DG1263">
            <v>0</v>
          </cell>
          <cell r="DI1263">
            <v>900611</v>
          </cell>
          <cell r="DJ1263">
            <v>0</v>
          </cell>
          <cell r="DK1263">
            <v>0</v>
          </cell>
          <cell r="DL1263">
            <v>0</v>
          </cell>
          <cell r="DM1263">
            <v>0</v>
          </cell>
          <cell r="DN1263">
            <v>0</v>
          </cell>
          <cell r="DO1263">
            <v>0</v>
          </cell>
          <cell r="DP1263">
            <v>0</v>
          </cell>
          <cell r="DQ1263">
            <v>0</v>
          </cell>
          <cell r="DR1263">
            <v>0</v>
          </cell>
          <cell r="DS1263">
            <v>0</v>
          </cell>
          <cell r="DU1263" t="str">
            <v>WCC 8PLAQ-13-001</v>
          </cell>
          <cell r="DV1263">
            <v>0</v>
          </cell>
          <cell r="DW1263">
            <v>0</v>
          </cell>
          <cell r="DX1263">
            <v>2</v>
          </cell>
          <cell r="DY1263">
            <v>0</v>
          </cell>
          <cell r="DZ1263">
            <v>0</v>
          </cell>
          <cell r="EB1263">
            <v>0</v>
          </cell>
          <cell r="EC1263" t="str">
            <v>Def</v>
          </cell>
          <cell r="ED1263" t="str">
            <v>Local Recreational Facilities</v>
          </cell>
        </row>
        <row r="1264">
          <cell r="D1264" t="str">
            <v>PC2140137a</v>
          </cell>
          <cell r="E1264" t="str">
            <v>Massey Leisure Centre Extension</v>
          </cell>
          <cell r="F1264" t="str">
            <v>Auckland Council</v>
          </cell>
          <cell r="G1264" t="str">
            <v>Parks, sports and recreation</v>
          </cell>
          <cell r="H1264" t="str">
            <v>E190105</v>
          </cell>
          <cell r="I1264" t="str">
            <v>Recreation facilities and service delivery management</v>
          </cell>
          <cell r="J1264" t="str">
            <v>Lifestyle and culture</v>
          </cell>
          <cell r="K1264" t="str">
            <v>Local recreation services</v>
          </cell>
          <cell r="L1264" t="str">
            <v>Local recreation initiatives and facilities</v>
          </cell>
          <cell r="M1264" t="str">
            <v>Local activities</v>
          </cell>
          <cell r="N1264" t="str">
            <v>Local recreation services</v>
          </cell>
          <cell r="O1264" t="str">
            <v>Local recreation initiatives and facilities</v>
          </cell>
          <cell r="P1264" t="str">
            <v>Lifestyle and culture</v>
          </cell>
          <cell r="Q1264" t="str">
            <v>Local recreation services</v>
          </cell>
          <cell r="R1264" t="str">
            <v>Local recreation initiatives and facilities</v>
          </cell>
          <cell r="S1264" t="str">
            <v>A1251405</v>
          </cell>
          <cell r="T1264" t="str">
            <v>A1251405</v>
          </cell>
          <cell r="U1264" t="str">
            <v>Local aquatic, leisure and recreation facilities</v>
          </cell>
          <cell r="V1264" t="str">
            <v>L120</v>
          </cell>
          <cell r="W1264" t="str">
            <v>Henderson-Massey</v>
          </cell>
          <cell r="X1264" t="str">
            <v>FY12 - Only</v>
          </cell>
          <cell r="Y1264" t="str">
            <v>Expense</v>
          </cell>
          <cell r="Z1264">
            <v>20100701</v>
          </cell>
          <cell r="AA1264">
            <v>20140630</v>
          </cell>
          <cell r="AB1264">
            <v>2</v>
          </cell>
          <cell r="AC1264" t="str">
            <v>Discrete</v>
          </cell>
          <cell r="AD1264">
            <v>0.11</v>
          </cell>
          <cell r="AE1264">
            <v>0</v>
          </cell>
          <cell r="AF1264">
            <v>0.89</v>
          </cell>
          <cell r="AG1264">
            <v>0</v>
          </cell>
          <cell r="AH1264">
            <v>6</v>
          </cell>
          <cell r="AI1264" t="str">
            <v>Recreational Facilities</v>
          </cell>
          <cell r="AJ1264" t="str">
            <v>Buildings (Capex)</v>
          </cell>
          <cell r="AK1264">
            <v>50</v>
          </cell>
          <cell r="AM1264">
            <v>0.11</v>
          </cell>
          <cell r="AO1264">
            <v>0.89</v>
          </cell>
          <cell r="AS1264">
            <v>60000</v>
          </cell>
          <cell r="AT1264">
            <v>0</v>
          </cell>
          <cell r="BD1264">
            <v>3.1E-2</v>
          </cell>
          <cell r="BE1264">
            <v>6.1930000000000041E-2</v>
          </cell>
          <cell r="BF1264">
            <v>9.3787900000000146E-2</v>
          </cell>
          <cell r="BG1264">
            <v>0.12878911280000027</v>
          </cell>
          <cell r="BH1264">
            <v>0.16491036440960039</v>
          </cell>
          <cell r="BI1264">
            <v>0.19869276497747879</v>
          </cell>
          <cell r="BJ1264">
            <v>0.23225616239684821</v>
          </cell>
          <cell r="BK1264">
            <v>0.27045610343115034</v>
          </cell>
          <cell r="BL1264">
            <v>0.31238115484437823</v>
          </cell>
          <cell r="BM1264">
            <v>0.35568973295424255</v>
          </cell>
          <cell r="BN1264">
            <v>0</v>
          </cell>
          <cell r="BO1264">
            <v>0</v>
          </cell>
          <cell r="BP1264">
            <v>0</v>
          </cell>
          <cell r="BQ1264">
            <v>0</v>
          </cell>
          <cell r="BR1264">
            <v>0</v>
          </cell>
          <cell r="BS1264">
            <v>0</v>
          </cell>
          <cell r="BT1264">
            <v>0</v>
          </cell>
          <cell r="BU1264">
            <v>0</v>
          </cell>
          <cell r="BV1264">
            <v>0</v>
          </cell>
          <cell r="BW1264">
            <v>0</v>
          </cell>
          <cell r="BX1264">
            <v>0</v>
          </cell>
          <cell r="BY1264">
            <v>60000</v>
          </cell>
          <cell r="BZ1264">
            <v>0</v>
          </cell>
          <cell r="CA1264">
            <v>0</v>
          </cell>
          <cell r="CB1264">
            <v>0</v>
          </cell>
          <cell r="CC1264">
            <v>0</v>
          </cell>
          <cell r="CD1264">
            <v>0</v>
          </cell>
          <cell r="CE1264">
            <v>0</v>
          </cell>
          <cell r="CF1264">
            <v>0</v>
          </cell>
          <cell r="CG1264">
            <v>0</v>
          </cell>
          <cell r="CH1264">
            <v>0</v>
          </cell>
          <cell r="CI1264">
            <v>0</v>
          </cell>
          <cell r="CK1264">
            <v>6600</v>
          </cell>
          <cell r="CL1264">
            <v>0</v>
          </cell>
          <cell r="CM1264">
            <v>0</v>
          </cell>
          <cell r="CN1264">
            <v>0</v>
          </cell>
          <cell r="CO1264">
            <v>0</v>
          </cell>
          <cell r="CP1264">
            <v>0</v>
          </cell>
          <cell r="CQ1264">
            <v>0</v>
          </cell>
          <cell r="CR1264">
            <v>0</v>
          </cell>
          <cell r="CS1264">
            <v>0</v>
          </cell>
          <cell r="CT1264">
            <v>0</v>
          </cell>
          <cell r="CU1264">
            <v>0</v>
          </cell>
          <cell r="CW1264">
            <v>53400</v>
          </cell>
          <cell r="CX1264">
            <v>0</v>
          </cell>
          <cell r="CY1264">
            <v>0</v>
          </cell>
          <cell r="CZ1264">
            <v>0</v>
          </cell>
          <cell r="DA1264">
            <v>0</v>
          </cell>
          <cell r="DB1264">
            <v>0</v>
          </cell>
          <cell r="DC1264">
            <v>0</v>
          </cell>
          <cell r="DD1264">
            <v>0</v>
          </cell>
          <cell r="DE1264">
            <v>0</v>
          </cell>
          <cell r="DF1264">
            <v>0</v>
          </cell>
          <cell r="DG1264">
            <v>0</v>
          </cell>
          <cell r="DI1264">
            <v>0</v>
          </cell>
          <cell r="DJ1264">
            <v>0</v>
          </cell>
          <cell r="DK1264">
            <v>0</v>
          </cell>
          <cell r="DL1264">
            <v>0</v>
          </cell>
          <cell r="DM1264">
            <v>0</v>
          </cell>
          <cell r="DN1264">
            <v>0</v>
          </cell>
          <cell r="DO1264">
            <v>0</v>
          </cell>
          <cell r="DP1264">
            <v>0</v>
          </cell>
          <cell r="DQ1264">
            <v>0</v>
          </cell>
          <cell r="DR1264">
            <v>0</v>
          </cell>
          <cell r="DS1264">
            <v>0</v>
          </cell>
          <cell r="DU1264" t="str">
            <v>WCC 8PLLE-09-016</v>
          </cell>
          <cell r="DV1264">
            <v>0</v>
          </cell>
          <cell r="DW1264">
            <v>1</v>
          </cell>
          <cell r="DX1264">
            <v>1</v>
          </cell>
          <cell r="DY1264">
            <v>0</v>
          </cell>
          <cell r="DZ1264">
            <v>0</v>
          </cell>
          <cell r="EB1264">
            <v>0</v>
          </cell>
          <cell r="EC1264" t="str">
            <v>Def</v>
          </cell>
          <cell r="ED1264" t="str">
            <v>Local Recreational Facilities</v>
          </cell>
        </row>
        <row r="1265">
          <cell r="D1265" t="str">
            <v>PC2140137b</v>
          </cell>
          <cell r="E1265" t="str">
            <v>Massey Leisure Centre Extension</v>
          </cell>
          <cell r="F1265" t="str">
            <v>Auckland Council</v>
          </cell>
          <cell r="G1265" t="str">
            <v>Parks, sports and recreation</v>
          </cell>
          <cell r="H1265" t="str">
            <v>E190205</v>
          </cell>
          <cell r="I1265" t="str">
            <v>Recreation facilities management</v>
          </cell>
          <cell r="J1265" t="str">
            <v>Lifestyle and culture</v>
          </cell>
          <cell r="K1265" t="str">
            <v>Local recreation services</v>
          </cell>
          <cell r="L1265" t="str">
            <v>Local recreation initiatives and facilities</v>
          </cell>
          <cell r="M1265" t="str">
            <v>Local activities</v>
          </cell>
          <cell r="N1265" t="str">
            <v>Local recreation services</v>
          </cell>
          <cell r="O1265" t="str">
            <v>Local recreation initiatives and facilities</v>
          </cell>
          <cell r="P1265" t="str">
            <v>Lifestyle and culture</v>
          </cell>
          <cell r="Q1265" t="str">
            <v>Local recreation services</v>
          </cell>
          <cell r="R1265" t="str">
            <v>Local recreation initiatives and facilities</v>
          </cell>
          <cell r="S1265" t="str">
            <v>A1251405</v>
          </cell>
          <cell r="T1265" t="str">
            <v>A1251405</v>
          </cell>
          <cell r="U1265" t="str">
            <v>Local aquatic, leisure and recreation facilities</v>
          </cell>
          <cell r="V1265" t="str">
            <v>L120</v>
          </cell>
          <cell r="W1265" t="str">
            <v>Henderson-Massey</v>
          </cell>
          <cell r="X1265" t="str">
            <v>PL40810</v>
          </cell>
          <cell r="Y1265" t="str">
            <v>Expense</v>
          </cell>
          <cell r="Z1265">
            <v>20120701</v>
          </cell>
          <cell r="AA1265">
            <v>20140630</v>
          </cell>
          <cell r="AB1265">
            <v>2</v>
          </cell>
          <cell r="AC1265" t="str">
            <v>Discrete</v>
          </cell>
          <cell r="AD1265">
            <v>0.11</v>
          </cell>
          <cell r="AE1265">
            <v>0</v>
          </cell>
          <cell r="AF1265">
            <v>0.89</v>
          </cell>
          <cell r="AG1265">
            <v>0</v>
          </cell>
          <cell r="AH1265">
            <v>6</v>
          </cell>
          <cell r="AI1265" t="str">
            <v>Recreational Facilities</v>
          </cell>
          <cell r="AJ1265" t="str">
            <v>Buildings (Capex)</v>
          </cell>
          <cell r="AK1265">
            <v>50</v>
          </cell>
          <cell r="AM1265">
            <v>0.11</v>
          </cell>
          <cell r="AO1265">
            <v>0.89</v>
          </cell>
          <cell r="AT1265">
            <v>100000</v>
          </cell>
          <cell r="AU1265">
            <v>1031000</v>
          </cell>
          <cell r="BD1265">
            <v>3.1E-2</v>
          </cell>
          <cell r="BE1265">
            <v>6.1930000000000041E-2</v>
          </cell>
          <cell r="BF1265">
            <v>9.3787900000000146E-2</v>
          </cell>
          <cell r="BG1265">
            <v>0.12878911280000027</v>
          </cell>
          <cell r="BH1265">
            <v>0.16491036440960039</v>
          </cell>
          <cell r="BI1265">
            <v>0.19869276497747879</v>
          </cell>
          <cell r="BJ1265">
            <v>0.23225616239684821</v>
          </cell>
          <cell r="BK1265">
            <v>0.27045610343115034</v>
          </cell>
          <cell r="BL1265">
            <v>0.31238115484437823</v>
          </cell>
          <cell r="BM1265">
            <v>0.35568973295424255</v>
          </cell>
          <cell r="BN1265">
            <v>0</v>
          </cell>
          <cell r="BO1265">
            <v>3100</v>
          </cell>
          <cell r="BP1265">
            <v>63849.830000000045</v>
          </cell>
          <cell r="BQ1265">
            <v>0</v>
          </cell>
          <cell r="BR1265">
            <v>0</v>
          </cell>
          <cell r="BS1265">
            <v>0</v>
          </cell>
          <cell r="BT1265">
            <v>0</v>
          </cell>
          <cell r="BU1265">
            <v>0</v>
          </cell>
          <cell r="BV1265">
            <v>0</v>
          </cell>
          <cell r="BW1265">
            <v>0</v>
          </cell>
          <cell r="BX1265">
            <v>0</v>
          </cell>
          <cell r="BY1265">
            <v>0</v>
          </cell>
          <cell r="BZ1265">
            <v>103100</v>
          </cell>
          <cell r="CA1265">
            <v>1094849.83</v>
          </cell>
          <cell r="CB1265">
            <v>0</v>
          </cell>
          <cell r="CC1265">
            <v>0</v>
          </cell>
          <cell r="CD1265">
            <v>0</v>
          </cell>
          <cell r="CE1265">
            <v>0</v>
          </cell>
          <cell r="CF1265">
            <v>0</v>
          </cell>
          <cell r="CG1265">
            <v>0</v>
          </cell>
          <cell r="CH1265">
            <v>0</v>
          </cell>
          <cell r="CI1265">
            <v>0</v>
          </cell>
          <cell r="CK1265">
            <v>0</v>
          </cell>
          <cell r="CL1265">
            <v>11341</v>
          </cell>
          <cell r="CM1265">
            <v>120433.48130000001</v>
          </cell>
          <cell r="CN1265">
            <v>0</v>
          </cell>
          <cell r="CO1265">
            <v>0</v>
          </cell>
          <cell r="CP1265">
            <v>0</v>
          </cell>
          <cell r="CQ1265">
            <v>0</v>
          </cell>
          <cell r="CR1265">
            <v>0</v>
          </cell>
          <cell r="CS1265">
            <v>0</v>
          </cell>
          <cell r="CT1265">
            <v>0</v>
          </cell>
          <cell r="CU1265">
            <v>0</v>
          </cell>
          <cell r="CW1265">
            <v>0</v>
          </cell>
          <cell r="CX1265">
            <v>91759</v>
          </cell>
          <cell r="CY1265">
            <v>974416.34870000009</v>
          </cell>
          <cell r="CZ1265">
            <v>0</v>
          </cell>
          <cell r="DA1265">
            <v>0</v>
          </cell>
          <cell r="DB1265">
            <v>0</v>
          </cell>
          <cell r="DC1265">
            <v>0</v>
          </cell>
          <cell r="DD1265">
            <v>0</v>
          </cell>
          <cell r="DE1265">
            <v>0</v>
          </cell>
          <cell r="DF1265">
            <v>0</v>
          </cell>
          <cell r="DG1265">
            <v>0</v>
          </cell>
          <cell r="DI1265">
            <v>0</v>
          </cell>
          <cell r="DJ1265">
            <v>0</v>
          </cell>
          <cell r="DK1265">
            <v>0</v>
          </cell>
          <cell r="DL1265">
            <v>0</v>
          </cell>
          <cell r="DM1265">
            <v>0</v>
          </cell>
          <cell r="DN1265">
            <v>0</v>
          </cell>
          <cell r="DO1265">
            <v>0</v>
          </cell>
          <cell r="DP1265">
            <v>0</v>
          </cell>
          <cell r="DQ1265">
            <v>0</v>
          </cell>
          <cell r="DR1265">
            <v>0</v>
          </cell>
          <cell r="DS1265">
            <v>0</v>
          </cell>
          <cell r="DU1265" t="str">
            <v>WCC 8PLLE-09-016</v>
          </cell>
          <cell r="DV1265">
            <v>1006590</v>
          </cell>
          <cell r="DW1265">
            <v>1</v>
          </cell>
          <cell r="DX1265">
            <v>1</v>
          </cell>
          <cell r="DY1265">
            <v>1131000</v>
          </cell>
          <cell r="DZ1265">
            <v>1197949.83</v>
          </cell>
          <cell r="EB1265">
            <v>1197949.83</v>
          </cell>
          <cell r="EC1265" t="str">
            <v>Def</v>
          </cell>
          <cell r="ED1265" t="str">
            <v>Local Recreational Facilities</v>
          </cell>
        </row>
        <row r="1266">
          <cell r="D1266" t="str">
            <v>PC2140139a</v>
          </cell>
          <cell r="E1266" t="str">
            <v>New Lynn-Glen Eden Recreation Centre</v>
          </cell>
          <cell r="F1266" t="str">
            <v>Auckland Council</v>
          </cell>
          <cell r="G1266" t="str">
            <v>Parks, sports and recreation</v>
          </cell>
          <cell r="H1266" t="str">
            <v>E190205</v>
          </cell>
          <cell r="I1266" t="str">
            <v>Recreation facilities management</v>
          </cell>
          <cell r="J1266" t="str">
            <v>Lifestyle and culture</v>
          </cell>
          <cell r="K1266" t="str">
            <v>Local recreation services</v>
          </cell>
          <cell r="L1266" t="str">
            <v>Local recreation initiatives and facilities</v>
          </cell>
          <cell r="M1266" t="str">
            <v>Local activities</v>
          </cell>
          <cell r="N1266" t="str">
            <v>Local recreation services</v>
          </cell>
          <cell r="O1266" t="str">
            <v>Local recreation initiatives and facilities</v>
          </cell>
          <cell r="P1266" t="str">
            <v>Lifestyle and culture</v>
          </cell>
          <cell r="Q1266" t="str">
            <v>Local recreation services</v>
          </cell>
          <cell r="R1266" t="str">
            <v>Local recreation initiatives and facilities</v>
          </cell>
          <cell r="S1266" t="str">
            <v>A1251405</v>
          </cell>
          <cell r="T1266" t="str">
            <v>A1251405</v>
          </cell>
          <cell r="U1266" t="str">
            <v>Local aquatic, leisure and recreation facilities</v>
          </cell>
          <cell r="V1266" t="str">
            <v>L200</v>
          </cell>
          <cell r="W1266" t="str">
            <v>Whau</v>
          </cell>
          <cell r="X1266" t="str">
            <v>PL40810</v>
          </cell>
          <cell r="Y1266" t="str">
            <v>Expense</v>
          </cell>
          <cell r="Z1266">
            <v>20120701</v>
          </cell>
          <cell r="AA1266">
            <v>20150630</v>
          </cell>
          <cell r="AB1266">
            <v>2</v>
          </cell>
          <cell r="AC1266" t="str">
            <v>Discrete</v>
          </cell>
          <cell r="AD1266">
            <v>0.11</v>
          </cell>
          <cell r="AE1266">
            <v>0</v>
          </cell>
          <cell r="AF1266">
            <v>0.89</v>
          </cell>
          <cell r="AG1266">
            <v>0</v>
          </cell>
          <cell r="AH1266">
            <v>6</v>
          </cell>
          <cell r="AI1266" t="str">
            <v>Recreational Facilities</v>
          </cell>
          <cell r="AJ1266" t="str">
            <v>Buildings (Capex)</v>
          </cell>
          <cell r="AK1266">
            <v>50</v>
          </cell>
          <cell r="AM1266">
            <v>0.11</v>
          </cell>
          <cell r="AO1266">
            <v>0.89</v>
          </cell>
          <cell r="AT1266">
            <v>600000</v>
          </cell>
          <cell r="AU1266">
            <v>500000</v>
          </cell>
          <cell r="AV1266">
            <v>6000000</v>
          </cell>
          <cell r="BD1266">
            <v>3.1E-2</v>
          </cell>
          <cell r="BE1266">
            <v>6.1930000000000041E-2</v>
          </cell>
          <cell r="BF1266">
            <v>9.3787900000000146E-2</v>
          </cell>
          <cell r="BG1266">
            <v>0.12878911280000027</v>
          </cell>
          <cell r="BH1266">
            <v>0.16491036440960039</v>
          </cell>
          <cell r="BI1266">
            <v>0.19869276497747879</v>
          </cell>
          <cell r="BJ1266">
            <v>0.23225616239684821</v>
          </cell>
          <cell r="BK1266">
            <v>0.27045610343115034</v>
          </cell>
          <cell r="BL1266">
            <v>0.31238115484437823</v>
          </cell>
          <cell r="BM1266">
            <v>0.35568973295424255</v>
          </cell>
          <cell r="BN1266">
            <v>0</v>
          </cell>
          <cell r="BO1266">
            <v>18600</v>
          </cell>
          <cell r="BP1266">
            <v>30965.000000000022</v>
          </cell>
          <cell r="BQ1266">
            <v>562727.40000000084</v>
          </cell>
          <cell r="BR1266">
            <v>0</v>
          </cell>
          <cell r="BS1266">
            <v>0</v>
          </cell>
          <cell r="BT1266">
            <v>0</v>
          </cell>
          <cell r="BU1266">
            <v>0</v>
          </cell>
          <cell r="BV1266">
            <v>0</v>
          </cell>
          <cell r="BW1266">
            <v>0</v>
          </cell>
          <cell r="BX1266">
            <v>0</v>
          </cell>
          <cell r="BY1266">
            <v>0</v>
          </cell>
          <cell r="BZ1266">
            <v>618600</v>
          </cell>
          <cell r="CA1266">
            <v>530965</v>
          </cell>
          <cell r="CB1266">
            <v>6562727.4000000004</v>
          </cell>
          <cell r="CC1266">
            <v>0</v>
          </cell>
          <cell r="CD1266">
            <v>0</v>
          </cell>
          <cell r="CE1266">
            <v>0</v>
          </cell>
          <cell r="CF1266">
            <v>0</v>
          </cell>
          <cell r="CG1266">
            <v>0</v>
          </cell>
          <cell r="CH1266">
            <v>0</v>
          </cell>
          <cell r="CI1266">
            <v>0</v>
          </cell>
          <cell r="CK1266">
            <v>0</v>
          </cell>
          <cell r="CL1266">
            <v>68046</v>
          </cell>
          <cell r="CM1266">
            <v>58406.15</v>
          </cell>
          <cell r="CN1266">
            <v>721900.01400000008</v>
          </cell>
          <cell r="CO1266">
            <v>0</v>
          </cell>
          <cell r="CP1266">
            <v>0</v>
          </cell>
          <cell r="CQ1266">
            <v>0</v>
          </cell>
          <cell r="CR1266">
            <v>0</v>
          </cell>
          <cell r="CS1266">
            <v>0</v>
          </cell>
          <cell r="CT1266">
            <v>0</v>
          </cell>
          <cell r="CU1266">
            <v>0</v>
          </cell>
          <cell r="CW1266">
            <v>0</v>
          </cell>
          <cell r="CX1266">
            <v>550554</v>
          </cell>
          <cell r="CY1266">
            <v>472558.85000000003</v>
          </cell>
          <cell r="CZ1266">
            <v>5840827.3860000009</v>
          </cell>
          <cell r="DA1266">
            <v>0</v>
          </cell>
          <cell r="DB1266">
            <v>0</v>
          </cell>
          <cell r="DC1266">
            <v>0</v>
          </cell>
          <cell r="DD1266">
            <v>0</v>
          </cell>
          <cell r="DE1266">
            <v>0</v>
          </cell>
          <cell r="DF1266">
            <v>0</v>
          </cell>
          <cell r="DG1266">
            <v>0</v>
          </cell>
          <cell r="DI1266">
            <v>0</v>
          </cell>
          <cell r="DJ1266">
            <v>0</v>
          </cell>
          <cell r="DK1266">
            <v>0</v>
          </cell>
          <cell r="DL1266">
            <v>0</v>
          </cell>
          <cell r="DM1266">
            <v>0</v>
          </cell>
          <cell r="DN1266">
            <v>0</v>
          </cell>
          <cell r="DO1266">
            <v>0</v>
          </cell>
          <cell r="DP1266">
            <v>0</v>
          </cell>
          <cell r="DQ1266">
            <v>0</v>
          </cell>
          <cell r="DR1266">
            <v>0</v>
          </cell>
          <cell r="DS1266">
            <v>0</v>
          </cell>
          <cell r="DU1266" t="str">
            <v>WCC 8PLLE-09-018</v>
          </cell>
          <cell r="DV1266">
            <v>6319000</v>
          </cell>
          <cell r="DW1266">
            <v>1</v>
          </cell>
          <cell r="DX1266">
            <v>1</v>
          </cell>
          <cell r="DY1266">
            <v>7100000</v>
          </cell>
          <cell r="DZ1266">
            <v>7712292.4000000004</v>
          </cell>
          <cell r="EB1266">
            <v>7712292.4000000004</v>
          </cell>
          <cell r="EC1266" t="str">
            <v>Def</v>
          </cell>
          <cell r="ED1266" t="str">
            <v>Local Recreational Facilities</v>
          </cell>
        </row>
        <row r="1267">
          <cell r="D1267" t="str">
            <v>PC2140139b</v>
          </cell>
          <cell r="E1267" t="str">
            <v>New Lynn-Glen Eden Recreation Centre</v>
          </cell>
          <cell r="F1267" t="str">
            <v>Auckland Council</v>
          </cell>
          <cell r="G1267" t="str">
            <v>Parks, sports and recreation</v>
          </cell>
          <cell r="H1267" t="str">
            <v>E190600</v>
          </cell>
          <cell r="I1267" t="str">
            <v>Recreation facilities - west management</v>
          </cell>
          <cell r="J1267" t="str">
            <v>Lifestyle and culture</v>
          </cell>
          <cell r="K1267" t="str">
            <v>Local recreation services</v>
          </cell>
          <cell r="L1267" t="str">
            <v>Local recreation initiatives and facilities</v>
          </cell>
          <cell r="M1267" t="str">
            <v>Local activities</v>
          </cell>
          <cell r="N1267" t="str">
            <v>Local recreation services</v>
          </cell>
          <cell r="O1267" t="str">
            <v>Local recreation initiatives and facilities</v>
          </cell>
          <cell r="P1267" t="str">
            <v>Lifestyle and culture</v>
          </cell>
          <cell r="Q1267" t="str">
            <v>Local recreation services</v>
          </cell>
          <cell r="R1267" t="str">
            <v>Local recreation initiatives and facilities</v>
          </cell>
          <cell r="S1267" t="str">
            <v>A1251405</v>
          </cell>
          <cell r="T1267" t="str">
            <v>A1251405</v>
          </cell>
          <cell r="U1267" t="str">
            <v>Local aquatic, leisure and recreation facilities</v>
          </cell>
          <cell r="V1267" t="str">
            <v>L200</v>
          </cell>
          <cell r="W1267" t="str">
            <v>Whau</v>
          </cell>
          <cell r="X1267" t="str">
            <v>FY12 - Only</v>
          </cell>
          <cell r="Y1267" t="str">
            <v>Expense</v>
          </cell>
          <cell r="Z1267">
            <v>20110701</v>
          </cell>
          <cell r="AA1267">
            <v>20120630</v>
          </cell>
          <cell r="AB1267">
            <v>2</v>
          </cell>
          <cell r="AC1267" t="str">
            <v>Discrete</v>
          </cell>
          <cell r="AD1267">
            <v>0.11</v>
          </cell>
          <cell r="AE1267">
            <v>0</v>
          </cell>
          <cell r="AF1267">
            <v>0.89</v>
          </cell>
          <cell r="AG1267">
            <v>0</v>
          </cell>
          <cell r="AH1267">
            <v>6</v>
          </cell>
          <cell r="AI1267" t="str">
            <v>Recreational Facilities</v>
          </cell>
          <cell r="AJ1267" t="str">
            <v>Buildings (Capex)</v>
          </cell>
          <cell r="AK1267">
            <v>50</v>
          </cell>
          <cell r="AM1267">
            <v>0.11</v>
          </cell>
          <cell r="AO1267">
            <v>0.89</v>
          </cell>
          <cell r="AS1267">
            <v>50000</v>
          </cell>
          <cell r="AT1267">
            <v>0</v>
          </cell>
          <cell r="AU1267">
            <v>0</v>
          </cell>
          <cell r="AV1267">
            <v>0</v>
          </cell>
          <cell r="BD1267">
            <v>3.1E-2</v>
          </cell>
          <cell r="BE1267">
            <v>6.1930000000000041E-2</v>
          </cell>
          <cell r="BF1267">
            <v>9.3787900000000146E-2</v>
          </cell>
          <cell r="BG1267">
            <v>0.12878911280000027</v>
          </cell>
          <cell r="BH1267">
            <v>0.16491036440960039</v>
          </cell>
          <cell r="BI1267">
            <v>0.19869276497747879</v>
          </cell>
          <cell r="BJ1267">
            <v>0.23225616239684821</v>
          </cell>
          <cell r="BK1267">
            <v>0.27045610343115034</v>
          </cell>
          <cell r="BL1267">
            <v>0.31238115484437823</v>
          </cell>
          <cell r="BM1267">
            <v>0.35568973295424255</v>
          </cell>
          <cell r="BN1267">
            <v>0</v>
          </cell>
          <cell r="BO1267">
            <v>0</v>
          </cell>
          <cell r="BP1267">
            <v>0</v>
          </cell>
          <cell r="BQ1267">
            <v>0</v>
          </cell>
          <cell r="BR1267">
            <v>0</v>
          </cell>
          <cell r="BS1267">
            <v>0</v>
          </cell>
          <cell r="BT1267">
            <v>0</v>
          </cell>
          <cell r="BU1267">
            <v>0</v>
          </cell>
          <cell r="BV1267">
            <v>0</v>
          </cell>
          <cell r="BW1267">
            <v>0</v>
          </cell>
          <cell r="BX1267">
            <v>0</v>
          </cell>
          <cell r="BY1267">
            <v>50000</v>
          </cell>
          <cell r="BZ1267">
            <v>0</v>
          </cell>
          <cell r="CA1267">
            <v>0</v>
          </cell>
          <cell r="CB1267">
            <v>0</v>
          </cell>
          <cell r="CC1267">
            <v>0</v>
          </cell>
          <cell r="CD1267">
            <v>0</v>
          </cell>
          <cell r="CE1267">
            <v>0</v>
          </cell>
          <cell r="CF1267">
            <v>0</v>
          </cell>
          <cell r="CG1267">
            <v>0</v>
          </cell>
          <cell r="CH1267">
            <v>0</v>
          </cell>
          <cell r="CI1267">
            <v>0</v>
          </cell>
          <cell r="CK1267">
            <v>5500</v>
          </cell>
          <cell r="CL1267">
            <v>0</v>
          </cell>
          <cell r="CM1267">
            <v>0</v>
          </cell>
          <cell r="CN1267">
            <v>0</v>
          </cell>
          <cell r="CO1267">
            <v>0</v>
          </cell>
          <cell r="CP1267">
            <v>0</v>
          </cell>
          <cell r="CQ1267">
            <v>0</v>
          </cell>
          <cell r="CR1267">
            <v>0</v>
          </cell>
          <cell r="CS1267">
            <v>0</v>
          </cell>
          <cell r="CT1267">
            <v>0</v>
          </cell>
          <cell r="CU1267">
            <v>0</v>
          </cell>
          <cell r="CW1267">
            <v>44500</v>
          </cell>
          <cell r="CX1267">
            <v>0</v>
          </cell>
          <cell r="CY1267">
            <v>0</v>
          </cell>
          <cell r="CZ1267">
            <v>0</v>
          </cell>
          <cell r="DA1267">
            <v>0</v>
          </cell>
          <cell r="DB1267">
            <v>0</v>
          </cell>
          <cell r="DC1267">
            <v>0</v>
          </cell>
          <cell r="DD1267">
            <v>0</v>
          </cell>
          <cell r="DE1267">
            <v>0</v>
          </cell>
          <cell r="DF1267">
            <v>0</v>
          </cell>
          <cell r="DG1267">
            <v>0</v>
          </cell>
          <cell r="DI1267">
            <v>0</v>
          </cell>
          <cell r="DJ1267">
            <v>0</v>
          </cell>
          <cell r="DK1267">
            <v>0</v>
          </cell>
          <cell r="DL1267">
            <v>0</v>
          </cell>
          <cell r="DM1267">
            <v>0</v>
          </cell>
          <cell r="DN1267">
            <v>0</v>
          </cell>
          <cell r="DO1267">
            <v>0</v>
          </cell>
          <cell r="DP1267">
            <v>0</v>
          </cell>
          <cell r="DQ1267">
            <v>0</v>
          </cell>
          <cell r="DR1267">
            <v>0</v>
          </cell>
          <cell r="DS1267">
            <v>0</v>
          </cell>
          <cell r="DU1267" t="str">
            <v>WCC 8PLLE-09-018</v>
          </cell>
          <cell r="DV1267">
            <v>0</v>
          </cell>
          <cell r="DW1267">
            <v>1</v>
          </cell>
          <cell r="DX1267">
            <v>1</v>
          </cell>
          <cell r="DY1267">
            <v>0</v>
          </cell>
          <cell r="DZ1267">
            <v>0</v>
          </cell>
          <cell r="EB1267">
            <v>0</v>
          </cell>
          <cell r="EC1267" t="str">
            <v>Def</v>
          </cell>
          <cell r="ED1267" t="str">
            <v>Local Recreational Facilities</v>
          </cell>
        </row>
        <row r="1268">
          <cell r="D1268" t="str">
            <v>PC2140140a</v>
          </cell>
          <cell r="E1268" t="str">
            <v>Recreation Centre Te Rangi Hiroa</v>
          </cell>
          <cell r="F1268" t="str">
            <v>Auckland Council</v>
          </cell>
          <cell r="G1268" t="str">
            <v>Parks, sports and recreation</v>
          </cell>
          <cell r="H1268" t="str">
            <v>E190205</v>
          </cell>
          <cell r="I1268" t="str">
            <v>Recreation facilities management</v>
          </cell>
          <cell r="J1268" t="str">
            <v>Lifestyle and culture</v>
          </cell>
          <cell r="K1268" t="str">
            <v>Local recreation services</v>
          </cell>
          <cell r="L1268" t="str">
            <v>Local recreation initiatives and facilities</v>
          </cell>
          <cell r="M1268" t="str">
            <v>Local activities</v>
          </cell>
          <cell r="N1268" t="str">
            <v>Local recreation services</v>
          </cell>
          <cell r="O1268" t="str">
            <v>Local recreation initiatives and facilities</v>
          </cell>
          <cell r="P1268" t="str">
            <v>Lifestyle and culture</v>
          </cell>
          <cell r="Q1268" t="str">
            <v>Local recreation services</v>
          </cell>
          <cell r="R1268" t="str">
            <v>Local recreation initiatives and facilities</v>
          </cell>
          <cell r="S1268" t="str">
            <v>A1251405</v>
          </cell>
          <cell r="T1268" t="str">
            <v>A1251405</v>
          </cell>
          <cell r="U1268" t="str">
            <v>Local aquatic, leisure and recreation facilities</v>
          </cell>
          <cell r="V1268" t="str">
            <v>L120</v>
          </cell>
          <cell r="W1268" t="str">
            <v>Henderson-Massey</v>
          </cell>
          <cell r="X1268" t="str">
            <v>PL40810</v>
          </cell>
          <cell r="Y1268" t="str">
            <v>Expense</v>
          </cell>
          <cell r="Z1268">
            <v>20120701</v>
          </cell>
          <cell r="AA1268">
            <v>20130630</v>
          </cell>
          <cell r="AB1268">
            <v>2</v>
          </cell>
          <cell r="AC1268" t="str">
            <v>Discrete</v>
          </cell>
          <cell r="AD1268">
            <v>0.11</v>
          </cell>
          <cell r="AE1268">
            <v>0</v>
          </cell>
          <cell r="AF1268">
            <v>0.89</v>
          </cell>
          <cell r="AG1268">
            <v>0</v>
          </cell>
          <cell r="AH1268">
            <v>6</v>
          </cell>
          <cell r="AI1268" t="str">
            <v>Recreational Facilities</v>
          </cell>
          <cell r="AJ1268" t="str">
            <v>Buildings (Capex)</v>
          </cell>
          <cell r="AK1268">
            <v>50</v>
          </cell>
          <cell r="AM1268">
            <v>0.11</v>
          </cell>
          <cell r="AO1268">
            <v>0.89</v>
          </cell>
          <cell r="AT1268">
            <v>1033233</v>
          </cell>
          <cell r="BD1268">
            <v>3.1E-2</v>
          </cell>
          <cell r="BE1268">
            <v>6.1930000000000041E-2</v>
          </cell>
          <cell r="BF1268">
            <v>9.3787900000000146E-2</v>
          </cell>
          <cell r="BG1268">
            <v>0.12878911280000027</v>
          </cell>
          <cell r="BH1268">
            <v>0.16491036440960039</v>
          </cell>
          <cell r="BI1268">
            <v>0.19869276497747879</v>
          </cell>
          <cell r="BJ1268">
            <v>0.23225616239684821</v>
          </cell>
          <cell r="BK1268">
            <v>0.27045610343115034</v>
          </cell>
          <cell r="BL1268">
            <v>0.31238115484437823</v>
          </cell>
          <cell r="BM1268">
            <v>0.35568973295424255</v>
          </cell>
          <cell r="BN1268">
            <v>0</v>
          </cell>
          <cell r="BO1268">
            <v>32030.222999999998</v>
          </cell>
          <cell r="BP1268">
            <v>0</v>
          </cell>
          <cell r="BQ1268">
            <v>0</v>
          </cell>
          <cell r="BR1268">
            <v>0</v>
          </cell>
          <cell r="BS1268">
            <v>0</v>
          </cell>
          <cell r="BT1268">
            <v>0</v>
          </cell>
          <cell r="BU1268">
            <v>0</v>
          </cell>
          <cell r="BV1268">
            <v>0</v>
          </cell>
          <cell r="BW1268">
            <v>0</v>
          </cell>
          <cell r="BX1268">
            <v>0</v>
          </cell>
          <cell r="BY1268">
            <v>0</v>
          </cell>
          <cell r="BZ1268">
            <v>1065263.223</v>
          </cell>
          <cell r="CA1268">
            <v>0</v>
          </cell>
          <cell r="CB1268">
            <v>0</v>
          </cell>
          <cell r="CC1268">
            <v>0</v>
          </cell>
          <cell r="CD1268">
            <v>0</v>
          </cell>
          <cell r="CE1268">
            <v>0</v>
          </cell>
          <cell r="CF1268">
            <v>0</v>
          </cell>
          <cell r="CG1268">
            <v>0</v>
          </cell>
          <cell r="CH1268">
            <v>0</v>
          </cell>
          <cell r="CI1268">
            <v>0</v>
          </cell>
          <cell r="CK1268">
            <v>0</v>
          </cell>
          <cell r="CL1268">
            <v>117178.95453</v>
          </cell>
          <cell r="CM1268">
            <v>0</v>
          </cell>
          <cell r="CN1268">
            <v>0</v>
          </cell>
          <cell r="CO1268">
            <v>0</v>
          </cell>
          <cell r="CP1268">
            <v>0</v>
          </cell>
          <cell r="CQ1268">
            <v>0</v>
          </cell>
          <cell r="CR1268">
            <v>0</v>
          </cell>
          <cell r="CS1268">
            <v>0</v>
          </cell>
          <cell r="CT1268">
            <v>0</v>
          </cell>
          <cell r="CU1268">
            <v>0</v>
          </cell>
          <cell r="CW1268">
            <v>0</v>
          </cell>
          <cell r="CX1268">
            <v>948084.26847000001</v>
          </cell>
          <cell r="CY1268">
            <v>0</v>
          </cell>
          <cell r="CZ1268">
            <v>0</v>
          </cell>
          <cell r="DA1268">
            <v>0</v>
          </cell>
          <cell r="DB1268">
            <v>0</v>
          </cell>
          <cell r="DC1268">
            <v>0</v>
          </cell>
          <cell r="DD1268">
            <v>0</v>
          </cell>
          <cell r="DE1268">
            <v>0</v>
          </cell>
          <cell r="DF1268">
            <v>0</v>
          </cell>
          <cell r="DG1268">
            <v>0</v>
          </cell>
          <cell r="DI1268">
            <v>0</v>
          </cell>
          <cell r="DJ1268">
            <v>0</v>
          </cell>
          <cell r="DK1268">
            <v>0</v>
          </cell>
          <cell r="DL1268">
            <v>0</v>
          </cell>
          <cell r="DM1268">
            <v>0</v>
          </cell>
          <cell r="DN1268">
            <v>0</v>
          </cell>
          <cell r="DO1268">
            <v>0</v>
          </cell>
          <cell r="DP1268">
            <v>0</v>
          </cell>
          <cell r="DQ1268">
            <v>0</v>
          </cell>
          <cell r="DR1268">
            <v>0</v>
          </cell>
          <cell r="DS1268">
            <v>0</v>
          </cell>
          <cell r="DU1268" t="str">
            <v>WCC 8PLLE-09-022</v>
          </cell>
          <cell r="DV1268">
            <v>919577.37</v>
          </cell>
          <cell r="DW1268">
            <v>1</v>
          </cell>
          <cell r="DX1268">
            <v>1</v>
          </cell>
          <cell r="DY1268">
            <v>1033233</v>
          </cell>
          <cell r="DZ1268">
            <v>1065263.223</v>
          </cell>
          <cell r="EB1268">
            <v>1065263.223</v>
          </cell>
          <cell r="EC1268" t="str">
            <v>Def</v>
          </cell>
          <cell r="ED1268" t="str">
            <v>Local Recreational Facilities</v>
          </cell>
        </row>
        <row r="1269">
          <cell r="D1269" t="str">
            <v>PC2140140b</v>
          </cell>
          <cell r="E1269" t="str">
            <v>Recreation Centre Te Rangi Hiroa</v>
          </cell>
          <cell r="F1269" t="str">
            <v>Auckland Council</v>
          </cell>
          <cell r="G1269" t="str">
            <v>Parks, sports and recreation</v>
          </cell>
          <cell r="H1269" t="str">
            <v>E190600</v>
          </cell>
          <cell r="I1269" t="str">
            <v>Recreation facilities - west management</v>
          </cell>
          <cell r="J1269" t="str">
            <v>Lifestyle and culture</v>
          </cell>
          <cell r="K1269" t="str">
            <v>Local recreation services</v>
          </cell>
          <cell r="L1269" t="str">
            <v>Local recreation initiatives and facilities</v>
          </cell>
          <cell r="M1269" t="str">
            <v>Local activities</v>
          </cell>
          <cell r="N1269" t="str">
            <v>Local recreation services</v>
          </cell>
          <cell r="O1269" t="str">
            <v>Local recreation initiatives and facilities</v>
          </cell>
          <cell r="P1269" t="str">
            <v>Lifestyle and culture</v>
          </cell>
          <cell r="Q1269" t="str">
            <v>Local recreation services</v>
          </cell>
          <cell r="R1269" t="str">
            <v>Local recreation initiatives and facilities</v>
          </cell>
          <cell r="S1269" t="str">
            <v>A1251405</v>
          </cell>
          <cell r="T1269" t="str">
            <v>A1251405</v>
          </cell>
          <cell r="U1269" t="str">
            <v>Local aquatic, leisure and recreation facilities</v>
          </cell>
          <cell r="V1269" t="str">
            <v>L120</v>
          </cell>
          <cell r="W1269" t="str">
            <v>Henderson-Massey</v>
          </cell>
          <cell r="X1269" t="str">
            <v>FY12 - Only</v>
          </cell>
          <cell r="Y1269" t="str">
            <v>Expense</v>
          </cell>
          <cell r="Z1269">
            <v>20080701</v>
          </cell>
          <cell r="AA1269">
            <v>20120630</v>
          </cell>
          <cell r="AB1269">
            <v>2</v>
          </cell>
          <cell r="AC1269" t="str">
            <v>Discrete</v>
          </cell>
          <cell r="AD1269">
            <v>0.11</v>
          </cell>
          <cell r="AE1269">
            <v>0</v>
          </cell>
          <cell r="AF1269">
            <v>0.89</v>
          </cell>
          <cell r="AG1269">
            <v>0</v>
          </cell>
          <cell r="AH1269">
            <v>6</v>
          </cell>
          <cell r="AI1269" t="str">
            <v>Recreational Facilities</v>
          </cell>
          <cell r="AJ1269" t="str">
            <v>Buildings (Capex)</v>
          </cell>
          <cell r="AK1269">
            <v>50</v>
          </cell>
          <cell r="AM1269">
            <v>0.11</v>
          </cell>
          <cell r="AO1269">
            <v>0.89</v>
          </cell>
          <cell r="AS1269">
            <v>100000</v>
          </cell>
          <cell r="AT1269">
            <v>0</v>
          </cell>
          <cell r="BD1269">
            <v>3.1E-2</v>
          </cell>
          <cell r="BE1269">
            <v>6.1930000000000041E-2</v>
          </cell>
          <cell r="BF1269">
            <v>9.3787900000000146E-2</v>
          </cell>
          <cell r="BG1269">
            <v>0.12878911280000027</v>
          </cell>
          <cell r="BH1269">
            <v>0.16491036440960039</v>
          </cell>
          <cell r="BI1269">
            <v>0.19869276497747879</v>
          </cell>
          <cell r="BJ1269">
            <v>0.23225616239684821</v>
          </cell>
          <cell r="BK1269">
            <v>0.27045610343115034</v>
          </cell>
          <cell r="BL1269">
            <v>0.31238115484437823</v>
          </cell>
          <cell r="BM1269">
            <v>0.35568973295424255</v>
          </cell>
          <cell r="BN1269">
            <v>0</v>
          </cell>
          <cell r="BO1269">
            <v>0</v>
          </cell>
          <cell r="BP1269">
            <v>0</v>
          </cell>
          <cell r="BQ1269">
            <v>0</v>
          </cell>
          <cell r="BR1269">
            <v>0</v>
          </cell>
          <cell r="BS1269">
            <v>0</v>
          </cell>
          <cell r="BT1269">
            <v>0</v>
          </cell>
          <cell r="BU1269">
            <v>0</v>
          </cell>
          <cell r="BV1269">
            <v>0</v>
          </cell>
          <cell r="BW1269">
            <v>0</v>
          </cell>
          <cell r="BX1269">
            <v>0</v>
          </cell>
          <cell r="BY1269">
            <v>100000</v>
          </cell>
          <cell r="BZ1269">
            <v>0</v>
          </cell>
          <cell r="CA1269">
            <v>0</v>
          </cell>
          <cell r="CB1269">
            <v>0</v>
          </cell>
          <cell r="CC1269">
            <v>0</v>
          </cell>
          <cell r="CD1269">
            <v>0</v>
          </cell>
          <cell r="CE1269">
            <v>0</v>
          </cell>
          <cell r="CF1269">
            <v>0</v>
          </cell>
          <cell r="CG1269">
            <v>0</v>
          </cell>
          <cell r="CH1269">
            <v>0</v>
          </cell>
          <cell r="CI1269">
            <v>0</v>
          </cell>
          <cell r="CK1269">
            <v>11000</v>
          </cell>
          <cell r="CL1269">
            <v>0</v>
          </cell>
          <cell r="CM1269">
            <v>0</v>
          </cell>
          <cell r="CN1269">
            <v>0</v>
          </cell>
          <cell r="CO1269">
            <v>0</v>
          </cell>
          <cell r="CP1269">
            <v>0</v>
          </cell>
          <cell r="CQ1269">
            <v>0</v>
          </cell>
          <cell r="CR1269">
            <v>0</v>
          </cell>
          <cell r="CS1269">
            <v>0</v>
          </cell>
          <cell r="CT1269">
            <v>0</v>
          </cell>
          <cell r="CU1269">
            <v>0</v>
          </cell>
          <cell r="CW1269">
            <v>89000</v>
          </cell>
          <cell r="CX1269">
            <v>0</v>
          </cell>
          <cell r="CY1269">
            <v>0</v>
          </cell>
          <cell r="CZ1269">
            <v>0</v>
          </cell>
          <cell r="DA1269">
            <v>0</v>
          </cell>
          <cell r="DB1269">
            <v>0</v>
          </cell>
          <cell r="DC1269">
            <v>0</v>
          </cell>
          <cell r="DD1269">
            <v>0</v>
          </cell>
          <cell r="DE1269">
            <v>0</v>
          </cell>
          <cell r="DF1269">
            <v>0</v>
          </cell>
          <cell r="DG1269">
            <v>0</v>
          </cell>
          <cell r="DI1269">
            <v>0</v>
          </cell>
          <cell r="DJ1269">
            <v>0</v>
          </cell>
          <cell r="DK1269">
            <v>0</v>
          </cell>
          <cell r="DL1269">
            <v>0</v>
          </cell>
          <cell r="DM1269">
            <v>0</v>
          </cell>
          <cell r="DN1269">
            <v>0</v>
          </cell>
          <cell r="DO1269">
            <v>0</v>
          </cell>
          <cell r="DP1269">
            <v>0</v>
          </cell>
          <cell r="DQ1269">
            <v>0</v>
          </cell>
          <cell r="DR1269">
            <v>0</v>
          </cell>
          <cell r="DS1269">
            <v>0</v>
          </cell>
          <cell r="DU1269" t="str">
            <v>WCC 8PLLE-09-022</v>
          </cell>
          <cell r="DV1269">
            <v>0</v>
          </cell>
          <cell r="DW1269">
            <v>1</v>
          </cell>
          <cell r="DX1269">
            <v>1</v>
          </cell>
          <cell r="DY1269">
            <v>0</v>
          </cell>
          <cell r="DZ1269">
            <v>0</v>
          </cell>
          <cell r="EB1269">
            <v>0</v>
          </cell>
          <cell r="EC1269" t="str">
            <v>Def</v>
          </cell>
          <cell r="ED1269" t="str">
            <v>Local Recreational Facilities</v>
          </cell>
        </row>
        <row r="1270">
          <cell r="D1270" t="str">
            <v>PC2140141</v>
          </cell>
          <cell r="E1270" t="str">
            <v>Recreation Centre Renew (Manukau)</v>
          </cell>
          <cell r="F1270" t="str">
            <v>Auckland Council</v>
          </cell>
          <cell r="G1270" t="str">
            <v>Parks, sports and recreation</v>
          </cell>
          <cell r="H1270" t="str">
            <v>E190105</v>
          </cell>
          <cell r="I1270" t="str">
            <v>Recreation facilities and service delivery management</v>
          </cell>
          <cell r="J1270" t="str">
            <v>Lifestyle and culture</v>
          </cell>
          <cell r="K1270" t="str">
            <v>Local recreation services</v>
          </cell>
          <cell r="L1270" t="str">
            <v>Local recreation initiatives and facilities</v>
          </cell>
          <cell r="M1270" t="str">
            <v>Local activities</v>
          </cell>
          <cell r="N1270" t="str">
            <v>Local recreation services</v>
          </cell>
          <cell r="O1270" t="str">
            <v>Local recreation initiatives and facilities</v>
          </cell>
          <cell r="P1270" t="str">
            <v>Lifestyle and culture</v>
          </cell>
          <cell r="Q1270" t="str">
            <v>Local recreation services</v>
          </cell>
          <cell r="R1270" t="str">
            <v>Local recreation initiatives and facilities</v>
          </cell>
          <cell r="S1270" t="str">
            <v>A1251405</v>
          </cell>
          <cell r="T1270" t="str">
            <v>A1251405</v>
          </cell>
          <cell r="U1270" t="str">
            <v>Local aquatic, leisure and recreation facilities</v>
          </cell>
          <cell r="V1270" t="str">
            <v>L210</v>
          </cell>
          <cell r="W1270" t="str">
            <v>Other (Unallocated)</v>
          </cell>
          <cell r="X1270" t="str">
            <v>FY12 - Only</v>
          </cell>
          <cell r="Y1270" t="str">
            <v>Expense</v>
          </cell>
          <cell r="Z1270">
            <v>20110701</v>
          </cell>
          <cell r="AA1270">
            <v>20120630</v>
          </cell>
          <cell r="AB1270">
            <v>1</v>
          </cell>
          <cell r="AC1270" t="str">
            <v>Programme</v>
          </cell>
          <cell r="AD1270">
            <v>0</v>
          </cell>
          <cell r="AE1270">
            <v>0</v>
          </cell>
          <cell r="AF1270">
            <v>0</v>
          </cell>
          <cell r="AG1270">
            <v>1</v>
          </cell>
          <cell r="AH1270">
            <v>6</v>
          </cell>
          <cell r="AI1270" t="str">
            <v>Recreational Facilities</v>
          </cell>
          <cell r="AJ1270" t="str">
            <v>Buildings (Capex)</v>
          </cell>
          <cell r="AK1270">
            <v>50</v>
          </cell>
          <cell r="AP1270">
            <v>1</v>
          </cell>
          <cell r="AS1270">
            <v>668933.19999999995</v>
          </cell>
          <cell r="AT1270">
            <v>0</v>
          </cell>
          <cell r="AU1270">
            <v>0</v>
          </cell>
          <cell r="AV1270">
            <v>0</v>
          </cell>
          <cell r="AW1270">
            <v>0</v>
          </cell>
          <cell r="AX1270">
            <v>0</v>
          </cell>
          <cell r="AY1270">
            <v>0</v>
          </cell>
          <cell r="AZ1270">
            <v>0</v>
          </cell>
          <cell r="BD1270">
            <v>3.1E-2</v>
          </cell>
          <cell r="BE1270">
            <v>6.1930000000000041E-2</v>
          </cell>
          <cell r="BF1270">
            <v>9.3787900000000146E-2</v>
          </cell>
          <cell r="BG1270">
            <v>0.12878911280000027</v>
          </cell>
          <cell r="BH1270">
            <v>0.16491036440960039</v>
          </cell>
          <cell r="BI1270">
            <v>0.19869276497747879</v>
          </cell>
          <cell r="BJ1270">
            <v>0.23225616239684821</v>
          </cell>
          <cell r="BK1270">
            <v>0.27045610343115034</v>
          </cell>
          <cell r="BL1270">
            <v>0.31238115484437823</v>
          </cell>
          <cell r="BM1270">
            <v>0.35568973295424255</v>
          </cell>
          <cell r="BN1270">
            <v>0</v>
          </cell>
          <cell r="BO1270">
            <v>0</v>
          </cell>
          <cell r="BP1270">
            <v>0</v>
          </cell>
          <cell r="BQ1270">
            <v>0</v>
          </cell>
          <cell r="BR1270">
            <v>0</v>
          </cell>
          <cell r="BS1270">
            <v>0</v>
          </cell>
          <cell r="BT1270">
            <v>0</v>
          </cell>
          <cell r="BU1270">
            <v>0</v>
          </cell>
          <cell r="BV1270">
            <v>0</v>
          </cell>
          <cell r="BW1270">
            <v>0</v>
          </cell>
          <cell r="BX1270">
            <v>0</v>
          </cell>
          <cell r="BY1270">
            <v>668933.19999999995</v>
          </cell>
          <cell r="BZ1270">
            <v>0</v>
          </cell>
          <cell r="CA1270">
            <v>0</v>
          </cell>
          <cell r="CB1270">
            <v>0</v>
          </cell>
          <cell r="CC1270">
            <v>0</v>
          </cell>
          <cell r="CD1270">
            <v>0</v>
          </cell>
          <cell r="CE1270">
            <v>0</v>
          </cell>
          <cell r="CF1270">
            <v>0</v>
          </cell>
          <cell r="CG1270">
            <v>0</v>
          </cell>
          <cell r="CH1270">
            <v>0</v>
          </cell>
          <cell r="CI1270">
            <v>0</v>
          </cell>
          <cell r="CK1270">
            <v>0</v>
          </cell>
          <cell r="CL1270">
            <v>0</v>
          </cell>
          <cell r="CM1270">
            <v>0</v>
          </cell>
          <cell r="CN1270">
            <v>0</v>
          </cell>
          <cell r="CO1270">
            <v>0</v>
          </cell>
          <cell r="CP1270">
            <v>0</v>
          </cell>
          <cell r="CQ1270">
            <v>0</v>
          </cell>
          <cell r="CR1270">
            <v>0</v>
          </cell>
          <cell r="CS1270">
            <v>0</v>
          </cell>
          <cell r="CT1270">
            <v>0</v>
          </cell>
          <cell r="CU1270">
            <v>0</v>
          </cell>
          <cell r="CW1270">
            <v>0</v>
          </cell>
          <cell r="CX1270">
            <v>0</v>
          </cell>
          <cell r="CY1270">
            <v>0</v>
          </cell>
          <cell r="CZ1270">
            <v>0</v>
          </cell>
          <cell r="DA1270">
            <v>0</v>
          </cell>
          <cell r="DB1270">
            <v>0</v>
          </cell>
          <cell r="DC1270">
            <v>0</v>
          </cell>
          <cell r="DD1270">
            <v>0</v>
          </cell>
          <cell r="DE1270">
            <v>0</v>
          </cell>
          <cell r="DF1270">
            <v>0</v>
          </cell>
          <cell r="DG1270">
            <v>0</v>
          </cell>
          <cell r="DI1270">
            <v>668933.19999999995</v>
          </cell>
          <cell r="DJ1270">
            <v>0</v>
          </cell>
          <cell r="DK1270">
            <v>0</v>
          </cell>
          <cell r="DL1270">
            <v>0</v>
          </cell>
          <cell r="DM1270">
            <v>0</v>
          </cell>
          <cell r="DN1270">
            <v>0</v>
          </cell>
          <cell r="DO1270">
            <v>0</v>
          </cell>
          <cell r="DP1270">
            <v>0</v>
          </cell>
          <cell r="DQ1270">
            <v>0</v>
          </cell>
          <cell r="DR1270">
            <v>0</v>
          </cell>
          <cell r="DS1270">
            <v>0</v>
          </cell>
          <cell r="DU1270" t="str">
            <v>MCC 7025CFM00647</v>
          </cell>
          <cell r="DV1270">
            <v>0</v>
          </cell>
          <cell r="DW1270">
            <v>0</v>
          </cell>
          <cell r="DX1270">
            <v>5</v>
          </cell>
          <cell r="DY1270">
            <v>0</v>
          </cell>
          <cell r="DZ1270">
            <v>0</v>
          </cell>
          <cell r="EB1270">
            <v>0</v>
          </cell>
          <cell r="EC1270" t="str">
            <v>Def</v>
          </cell>
          <cell r="ED1270" t="str">
            <v>Local Recreational Facilities</v>
          </cell>
        </row>
        <row r="1271">
          <cell r="D1271" t="str">
            <v>PC2140141</v>
          </cell>
          <cell r="E1271" t="str">
            <v>Recreation Centre Renew (Manukau)</v>
          </cell>
          <cell r="F1271" t="str">
            <v>Auckland Council</v>
          </cell>
          <cell r="G1271" t="str">
            <v>Parks, sports and recreation</v>
          </cell>
          <cell r="H1271" t="str">
            <v>E190205</v>
          </cell>
          <cell r="I1271" t="str">
            <v>Recreation facilities management</v>
          </cell>
          <cell r="J1271" t="str">
            <v>Lifestyle and culture</v>
          </cell>
          <cell r="K1271" t="str">
            <v>Local recreation services</v>
          </cell>
          <cell r="L1271" t="str">
            <v>Local recreation initiatives and facilities</v>
          </cell>
          <cell r="M1271" t="str">
            <v>Local activities</v>
          </cell>
          <cell r="N1271" t="str">
            <v>Local recreation services</v>
          </cell>
          <cell r="O1271" t="str">
            <v>Local recreation initiatives and facilities</v>
          </cell>
          <cell r="P1271" t="str">
            <v>Lifestyle and culture</v>
          </cell>
          <cell r="Q1271" t="str">
            <v>Local recreation services</v>
          </cell>
          <cell r="R1271" t="str">
            <v>Local recreation initiatives and facilities</v>
          </cell>
          <cell r="S1271" t="str">
            <v>A1251405</v>
          </cell>
          <cell r="T1271" t="str">
            <v>A1251405</v>
          </cell>
          <cell r="U1271" t="str">
            <v>Local aquatic, leisure and recreation facilities</v>
          </cell>
          <cell r="V1271" t="str">
            <v>L130</v>
          </cell>
          <cell r="W1271" t="str">
            <v>Howick</v>
          </cell>
          <cell r="X1271" t="str">
            <v>PL40810</v>
          </cell>
          <cell r="Y1271" t="str">
            <v>Expense</v>
          </cell>
          <cell r="Z1271">
            <v>20120701</v>
          </cell>
          <cell r="AA1271">
            <v>20220630</v>
          </cell>
          <cell r="AB1271">
            <v>1</v>
          </cell>
          <cell r="AC1271" t="str">
            <v>Programme</v>
          </cell>
          <cell r="AD1271">
            <v>0</v>
          </cell>
          <cell r="AE1271">
            <v>0</v>
          </cell>
          <cell r="AF1271">
            <v>0</v>
          </cell>
          <cell r="AG1271">
            <v>1</v>
          </cell>
          <cell r="AH1271">
            <v>6</v>
          </cell>
          <cell r="AI1271" t="str">
            <v>Recreational Facilities</v>
          </cell>
          <cell r="AJ1271" t="str">
            <v>Buildings (Capex)</v>
          </cell>
          <cell r="AK1271">
            <v>50</v>
          </cell>
          <cell r="AM1271">
            <v>1</v>
          </cell>
          <cell r="AT1271">
            <v>131666</v>
          </cell>
          <cell r="AU1271">
            <v>248676</v>
          </cell>
          <cell r="AV1271">
            <v>135257</v>
          </cell>
          <cell r="AW1271">
            <v>138479</v>
          </cell>
          <cell r="AX1271">
            <v>262781</v>
          </cell>
          <cell r="AY1271">
            <v>176139</v>
          </cell>
          <cell r="AZ1271">
            <v>176220</v>
          </cell>
          <cell r="BA1271">
            <v>239131</v>
          </cell>
          <cell r="BB1271">
            <v>239131</v>
          </cell>
          <cell r="BC1271">
            <v>239131</v>
          </cell>
          <cell r="BD1271">
            <v>3.1E-2</v>
          </cell>
          <cell r="BE1271">
            <v>6.1930000000000041E-2</v>
          </cell>
          <cell r="BF1271">
            <v>9.3787900000000146E-2</v>
          </cell>
          <cell r="BG1271">
            <v>0.12878911280000027</v>
          </cell>
          <cell r="BH1271">
            <v>0.16491036440960039</v>
          </cell>
          <cell r="BI1271">
            <v>0.19869276497747879</v>
          </cell>
          <cell r="BJ1271">
            <v>0.23225616239684821</v>
          </cell>
          <cell r="BK1271">
            <v>0.27045610343115034</v>
          </cell>
          <cell r="BL1271">
            <v>0.31238115484437823</v>
          </cell>
          <cell r="BM1271">
            <v>0.35568973295424255</v>
          </cell>
          <cell r="BN1271">
            <v>0</v>
          </cell>
          <cell r="BO1271">
            <v>4081.6460000000002</v>
          </cell>
          <cell r="BP1271">
            <v>15400.504680000011</v>
          </cell>
          <cell r="BQ1271">
            <v>12685.46999030002</v>
          </cell>
          <cell r="BR1271">
            <v>17834.587551431239</v>
          </cell>
          <cell r="BS1271">
            <v>43335.310469919197</v>
          </cell>
          <cell r="BT1271">
            <v>34997.544930368138</v>
          </cell>
          <cell r="BU1271">
            <v>40928.180937572593</v>
          </cell>
          <cell r="BV1271">
            <v>64674.43846959441</v>
          </cell>
          <cell r="BW1271">
            <v>74700.017939091005</v>
          </cell>
          <cell r="BX1271">
            <v>85056.441531080971</v>
          </cell>
          <cell r="BY1271">
            <v>0</v>
          </cell>
          <cell r="BZ1271">
            <v>135747.64600000001</v>
          </cell>
          <cell r="CA1271">
            <v>264076.50468000001</v>
          </cell>
          <cell r="CB1271">
            <v>147942.46999030001</v>
          </cell>
          <cell r="CC1271">
            <v>156313.58755143124</v>
          </cell>
          <cell r="CD1271">
            <v>306116.31046991918</v>
          </cell>
          <cell r="CE1271">
            <v>211136.54493036814</v>
          </cell>
          <cell r="CF1271">
            <v>217148.18093757259</v>
          </cell>
          <cell r="CG1271">
            <v>303805.4384695944</v>
          </cell>
          <cell r="CH1271">
            <v>313831.01793909102</v>
          </cell>
          <cell r="CI1271">
            <v>324187.44153108099</v>
          </cell>
          <cell r="CK1271">
            <v>0</v>
          </cell>
          <cell r="CL1271">
            <v>0</v>
          </cell>
          <cell r="CM1271">
            <v>0</v>
          </cell>
          <cell r="CN1271">
            <v>0</v>
          </cell>
          <cell r="CO1271">
            <v>0</v>
          </cell>
          <cell r="CP1271">
            <v>0</v>
          </cell>
          <cell r="CQ1271">
            <v>0</v>
          </cell>
          <cell r="CR1271">
            <v>0</v>
          </cell>
          <cell r="CS1271">
            <v>0</v>
          </cell>
          <cell r="CT1271">
            <v>0</v>
          </cell>
          <cell r="CU1271">
            <v>0</v>
          </cell>
          <cell r="CW1271">
            <v>0</v>
          </cell>
          <cell r="CX1271">
            <v>0</v>
          </cell>
          <cell r="CY1271">
            <v>0</v>
          </cell>
          <cell r="CZ1271">
            <v>0</v>
          </cell>
          <cell r="DA1271">
            <v>0</v>
          </cell>
          <cell r="DB1271">
            <v>0</v>
          </cell>
          <cell r="DC1271">
            <v>0</v>
          </cell>
          <cell r="DD1271">
            <v>0</v>
          </cell>
          <cell r="DE1271">
            <v>0</v>
          </cell>
          <cell r="DF1271">
            <v>0</v>
          </cell>
          <cell r="DG1271">
            <v>0</v>
          </cell>
          <cell r="DI1271">
            <v>0</v>
          </cell>
          <cell r="DJ1271">
            <v>135747.64600000001</v>
          </cell>
          <cell r="DK1271">
            <v>264076.50468000001</v>
          </cell>
          <cell r="DL1271">
            <v>147942.46999030001</v>
          </cell>
          <cell r="DM1271">
            <v>156313.58755143124</v>
          </cell>
          <cell r="DN1271">
            <v>306116.31046991918</v>
          </cell>
          <cell r="DO1271">
            <v>211136.54493036814</v>
          </cell>
          <cell r="DP1271">
            <v>217148.18093757259</v>
          </cell>
          <cell r="DQ1271">
            <v>303805.4384695944</v>
          </cell>
          <cell r="DR1271">
            <v>313831.01793909102</v>
          </cell>
          <cell r="DS1271">
            <v>324187.44153108099</v>
          </cell>
          <cell r="DU1271" t="str">
            <v>MCC 7025CFM00647</v>
          </cell>
          <cell r="DV1271">
            <v>0</v>
          </cell>
          <cell r="DW1271">
            <v>0</v>
          </cell>
          <cell r="DX1271">
            <v>5</v>
          </cell>
          <cell r="DY1271">
            <v>1986611</v>
          </cell>
          <cell r="DZ1271">
            <v>2380305.1424993575</v>
          </cell>
          <cell r="EB1271">
            <v>2380305.1424993575</v>
          </cell>
          <cell r="EC1271" t="str">
            <v>Def</v>
          </cell>
          <cell r="ED1271" t="str">
            <v>Local Recreational Facilities</v>
          </cell>
        </row>
        <row r="1272">
          <cell r="D1272" t="str">
            <v>PC2140141</v>
          </cell>
          <cell r="E1272" t="str">
            <v>Recreation Centre Renew (Manukau)</v>
          </cell>
          <cell r="F1272" t="str">
            <v>Auckland Council</v>
          </cell>
          <cell r="G1272" t="str">
            <v>Parks, sports and recreation</v>
          </cell>
          <cell r="H1272" t="str">
            <v>E190205</v>
          </cell>
          <cell r="I1272" t="str">
            <v>Recreation facilities management</v>
          </cell>
          <cell r="J1272" t="str">
            <v>Lifestyle and culture</v>
          </cell>
          <cell r="K1272" t="str">
            <v>Local recreation services</v>
          </cell>
          <cell r="L1272" t="str">
            <v>Local recreation initiatives and facilities</v>
          </cell>
          <cell r="M1272" t="str">
            <v>Local activities</v>
          </cell>
          <cell r="N1272" t="str">
            <v>Local recreation services</v>
          </cell>
          <cell r="O1272" t="str">
            <v>Local recreation initiatives and facilities</v>
          </cell>
          <cell r="P1272" t="str">
            <v>Lifestyle and culture</v>
          </cell>
          <cell r="Q1272" t="str">
            <v>Local recreation services</v>
          </cell>
          <cell r="R1272" t="str">
            <v>Local recreation initiatives and facilities</v>
          </cell>
          <cell r="S1272" t="str">
            <v>A1251405</v>
          </cell>
          <cell r="T1272" t="str">
            <v>A1251405</v>
          </cell>
          <cell r="U1272" t="str">
            <v>Local aquatic, leisure and recreation facilities</v>
          </cell>
          <cell r="V1272" t="str">
            <v>L140</v>
          </cell>
          <cell r="W1272" t="str">
            <v>Mangere-Otahuhu</v>
          </cell>
          <cell r="X1272" t="str">
            <v>PL40810</v>
          </cell>
          <cell r="Y1272" t="str">
            <v>Expense</v>
          </cell>
          <cell r="Z1272">
            <v>20130701</v>
          </cell>
          <cell r="AA1272">
            <v>20220630</v>
          </cell>
          <cell r="AB1272">
            <v>1</v>
          </cell>
          <cell r="AC1272" t="str">
            <v>Programme</v>
          </cell>
          <cell r="AD1272">
            <v>0</v>
          </cell>
          <cell r="AE1272">
            <v>0</v>
          </cell>
          <cell r="AF1272">
            <v>0</v>
          </cell>
          <cell r="AG1272">
            <v>1</v>
          </cell>
          <cell r="AH1272">
            <v>6</v>
          </cell>
          <cell r="AI1272" t="str">
            <v>Recreational Facilities</v>
          </cell>
          <cell r="AJ1272" t="str">
            <v>Buildings (Capex)</v>
          </cell>
          <cell r="AK1272">
            <v>50</v>
          </cell>
          <cell r="AM1272">
            <v>1</v>
          </cell>
          <cell r="AU1272">
            <v>104231</v>
          </cell>
          <cell r="AV1272">
            <v>56692</v>
          </cell>
          <cell r="AW1272">
            <v>58043</v>
          </cell>
          <cell r="AX1272">
            <v>110144</v>
          </cell>
          <cell r="AY1272">
            <v>73828</v>
          </cell>
          <cell r="AZ1272">
            <v>73862</v>
          </cell>
          <cell r="BA1272">
            <v>100231</v>
          </cell>
          <cell r="BB1272">
            <v>100231</v>
          </cell>
          <cell r="BC1272">
            <v>100231</v>
          </cell>
          <cell r="BD1272">
            <v>3.1E-2</v>
          </cell>
          <cell r="BE1272">
            <v>6.1930000000000041E-2</v>
          </cell>
          <cell r="BF1272">
            <v>9.3787900000000146E-2</v>
          </cell>
          <cell r="BG1272">
            <v>0.12878911280000027</v>
          </cell>
          <cell r="BH1272">
            <v>0.16491036440960039</v>
          </cell>
          <cell r="BI1272">
            <v>0.19869276497747879</v>
          </cell>
          <cell r="BJ1272">
            <v>0.23225616239684821</v>
          </cell>
          <cell r="BK1272">
            <v>0.27045610343115034</v>
          </cell>
          <cell r="BL1272">
            <v>0.31238115484437823</v>
          </cell>
          <cell r="BM1272">
            <v>0.35568973295424255</v>
          </cell>
          <cell r="BN1272">
            <v>0</v>
          </cell>
          <cell r="BO1272">
            <v>0</v>
          </cell>
          <cell r="BP1272">
            <v>6455.0258300000041</v>
          </cell>
          <cell r="BQ1272">
            <v>5317.0236268000081</v>
          </cell>
          <cell r="BR1272">
            <v>7475.3064742504157</v>
          </cell>
          <cell r="BS1272">
            <v>18163.887177531025</v>
          </cell>
          <cell r="BT1272">
            <v>14669.089452757304</v>
          </cell>
          <cell r="BU1272">
            <v>17154.904666956001</v>
          </cell>
          <cell r="BV1272">
            <v>27108.085703007629</v>
          </cell>
          <cell r="BW1272">
            <v>31310.275531206873</v>
          </cell>
          <cell r="BX1272">
            <v>35651.137623736686</v>
          </cell>
          <cell r="BY1272">
            <v>0</v>
          </cell>
          <cell r="BZ1272">
            <v>0</v>
          </cell>
          <cell r="CA1272">
            <v>110686.02583</v>
          </cell>
          <cell r="CB1272">
            <v>62009.023626800008</v>
          </cell>
          <cell r="CC1272">
            <v>65518.306474250414</v>
          </cell>
          <cell r="CD1272">
            <v>128307.88717753103</v>
          </cell>
          <cell r="CE1272">
            <v>88497.089452757296</v>
          </cell>
          <cell r="CF1272">
            <v>91016.904666956005</v>
          </cell>
          <cell r="CG1272">
            <v>127339.08570300763</v>
          </cell>
          <cell r="CH1272">
            <v>131541.27553120686</v>
          </cell>
          <cell r="CI1272">
            <v>135882.13762373669</v>
          </cell>
          <cell r="CK1272">
            <v>0</v>
          </cell>
          <cell r="CL1272">
            <v>0</v>
          </cell>
          <cell r="CM1272">
            <v>0</v>
          </cell>
          <cell r="CN1272">
            <v>0</v>
          </cell>
          <cell r="CO1272">
            <v>0</v>
          </cell>
          <cell r="CP1272">
            <v>0</v>
          </cell>
          <cell r="CQ1272">
            <v>0</v>
          </cell>
          <cell r="CR1272">
            <v>0</v>
          </cell>
          <cell r="CS1272">
            <v>0</v>
          </cell>
          <cell r="CT1272">
            <v>0</v>
          </cell>
          <cell r="CU1272">
            <v>0</v>
          </cell>
          <cell r="CW1272">
            <v>0</v>
          </cell>
          <cell r="CX1272">
            <v>0</v>
          </cell>
          <cell r="CY1272">
            <v>0</v>
          </cell>
          <cell r="CZ1272">
            <v>0</v>
          </cell>
          <cell r="DA1272">
            <v>0</v>
          </cell>
          <cell r="DB1272">
            <v>0</v>
          </cell>
          <cell r="DC1272">
            <v>0</v>
          </cell>
          <cell r="DD1272">
            <v>0</v>
          </cell>
          <cell r="DE1272">
            <v>0</v>
          </cell>
          <cell r="DF1272">
            <v>0</v>
          </cell>
          <cell r="DG1272">
            <v>0</v>
          </cell>
          <cell r="DI1272">
            <v>0</v>
          </cell>
          <cell r="DJ1272">
            <v>0</v>
          </cell>
          <cell r="DK1272">
            <v>110686.02583</v>
          </cell>
          <cell r="DL1272">
            <v>62009.023626800008</v>
          </cell>
          <cell r="DM1272">
            <v>65518.306474250414</v>
          </cell>
          <cell r="DN1272">
            <v>128307.88717753103</v>
          </cell>
          <cell r="DO1272">
            <v>88497.089452757296</v>
          </cell>
          <cell r="DP1272">
            <v>91016.904666956005</v>
          </cell>
          <cell r="DQ1272">
            <v>127339.08570300763</v>
          </cell>
          <cell r="DR1272">
            <v>131541.27553120686</v>
          </cell>
          <cell r="DS1272">
            <v>135882.13762373669</v>
          </cell>
          <cell r="DU1272" t="str">
            <v>MCC 7025CFM00647</v>
          </cell>
          <cell r="DV1272">
            <v>0</v>
          </cell>
          <cell r="DW1272">
            <v>0</v>
          </cell>
          <cell r="DX1272">
            <v>5</v>
          </cell>
          <cell r="DY1272">
            <v>777493</v>
          </cell>
          <cell r="DZ1272">
            <v>940797.73608624609</v>
          </cell>
          <cell r="EB1272">
            <v>940797.73608624609</v>
          </cell>
          <cell r="EC1272" t="str">
            <v>Def</v>
          </cell>
          <cell r="ED1272" t="str">
            <v>Local Recreational Facilities</v>
          </cell>
        </row>
        <row r="1273">
          <cell r="D1273" t="str">
            <v>PC2140141</v>
          </cell>
          <cell r="E1273" t="str">
            <v>Recreation Centre Renew (Manukau)</v>
          </cell>
          <cell r="F1273" t="str">
            <v>Auckland Council</v>
          </cell>
          <cell r="G1273" t="str">
            <v>Parks, sports and recreation</v>
          </cell>
          <cell r="H1273" t="str">
            <v>E190205</v>
          </cell>
          <cell r="I1273" t="str">
            <v>Recreation facilities management</v>
          </cell>
          <cell r="J1273" t="str">
            <v>Lifestyle and culture</v>
          </cell>
          <cell r="K1273" t="str">
            <v>Local recreation services</v>
          </cell>
          <cell r="L1273" t="str">
            <v>Local recreation initiatives and facilities</v>
          </cell>
          <cell r="M1273" t="str">
            <v>Local activities</v>
          </cell>
          <cell r="N1273" t="str">
            <v>Local recreation services</v>
          </cell>
          <cell r="O1273" t="str">
            <v>Local recreation initiatives and facilities</v>
          </cell>
          <cell r="P1273" t="str">
            <v>Lifestyle and culture</v>
          </cell>
          <cell r="Q1273" t="str">
            <v>Local recreation services</v>
          </cell>
          <cell r="R1273" t="str">
            <v>Local recreation initiatives and facilities</v>
          </cell>
          <cell r="S1273" t="str">
            <v>A1251405</v>
          </cell>
          <cell r="T1273" t="str">
            <v>A1251405</v>
          </cell>
          <cell r="U1273" t="str">
            <v>Local aquatic, leisure and recreation facilities</v>
          </cell>
          <cell r="V1273" t="str">
            <v>L145</v>
          </cell>
          <cell r="W1273" t="str">
            <v>Manurewa</v>
          </cell>
          <cell r="X1273" t="str">
            <v>PL40810</v>
          </cell>
          <cell r="Y1273" t="str">
            <v>Expense</v>
          </cell>
          <cell r="Z1273">
            <v>20120701</v>
          </cell>
          <cell r="AA1273">
            <v>20220630</v>
          </cell>
          <cell r="AB1273">
            <v>1</v>
          </cell>
          <cell r="AC1273" t="str">
            <v>Programme</v>
          </cell>
          <cell r="AD1273">
            <v>0</v>
          </cell>
          <cell r="AE1273">
            <v>0</v>
          </cell>
          <cell r="AF1273">
            <v>0</v>
          </cell>
          <cell r="AG1273">
            <v>1</v>
          </cell>
          <cell r="AH1273">
            <v>6</v>
          </cell>
          <cell r="AI1273" t="str">
            <v>Recreational Facilities</v>
          </cell>
          <cell r="AJ1273" t="str">
            <v>Buildings (Capex)</v>
          </cell>
          <cell r="AK1273">
            <v>50</v>
          </cell>
          <cell r="AM1273">
            <v>1</v>
          </cell>
          <cell r="AT1273">
            <v>76604</v>
          </cell>
          <cell r="AU1273">
            <v>191557</v>
          </cell>
          <cell r="AV1273">
            <v>104190</v>
          </cell>
          <cell r="AW1273">
            <v>106671</v>
          </cell>
          <cell r="AX1273">
            <v>202423</v>
          </cell>
          <cell r="AY1273">
            <v>135681</v>
          </cell>
          <cell r="AZ1273">
            <v>135744</v>
          </cell>
          <cell r="BA1273">
            <v>184205</v>
          </cell>
          <cell r="BB1273">
            <v>184205</v>
          </cell>
          <cell r="BC1273">
            <v>184205</v>
          </cell>
          <cell r="BD1273">
            <v>3.1E-2</v>
          </cell>
          <cell r="BE1273">
            <v>6.1930000000000041E-2</v>
          </cell>
          <cell r="BF1273">
            <v>9.3787900000000146E-2</v>
          </cell>
          <cell r="BG1273">
            <v>0.12878911280000027</v>
          </cell>
          <cell r="BH1273">
            <v>0.16491036440960039</v>
          </cell>
          <cell r="BI1273">
            <v>0.19869276497747879</v>
          </cell>
          <cell r="BJ1273">
            <v>0.23225616239684821</v>
          </cell>
          <cell r="BK1273">
            <v>0.27045610343115034</v>
          </cell>
          <cell r="BL1273">
            <v>0.31238115484437823</v>
          </cell>
          <cell r="BM1273">
            <v>0.35568973295424255</v>
          </cell>
          <cell r="BN1273">
            <v>0</v>
          </cell>
          <cell r="BO1273">
            <v>2374.7240000000002</v>
          </cell>
          <cell r="BP1273">
            <v>11863.125010000007</v>
          </cell>
          <cell r="BQ1273">
            <v>9771.761301000015</v>
          </cell>
          <cell r="BR1273">
            <v>13738.06345148883</v>
          </cell>
          <cell r="BS1273">
            <v>33381.650694884542</v>
          </cell>
          <cell r="BT1273">
            <v>26958.833044909301</v>
          </cell>
          <cell r="BU1273">
            <v>31527.380508397764</v>
          </cell>
          <cell r="BV1273">
            <v>49819.366532535052</v>
          </cell>
          <cell r="BW1273">
            <v>57542.170628108688</v>
          </cell>
          <cell r="BX1273">
            <v>65519.827258836252</v>
          </cell>
          <cell r="BY1273">
            <v>0</v>
          </cell>
          <cell r="BZ1273">
            <v>78978.724000000002</v>
          </cell>
          <cell r="CA1273">
            <v>203420.12501000002</v>
          </cell>
          <cell r="CB1273">
            <v>113961.76130100002</v>
          </cell>
          <cell r="CC1273">
            <v>120409.06345148882</v>
          </cell>
          <cell r="CD1273">
            <v>235804.65069488453</v>
          </cell>
          <cell r="CE1273">
            <v>162639.83304490929</v>
          </cell>
          <cell r="CF1273">
            <v>167271.38050839776</v>
          </cell>
          <cell r="CG1273">
            <v>234024.36653253506</v>
          </cell>
          <cell r="CH1273">
            <v>241747.1706281087</v>
          </cell>
          <cell r="CI1273">
            <v>249724.82725883625</v>
          </cell>
          <cell r="CK1273">
            <v>0</v>
          </cell>
          <cell r="CL1273">
            <v>0</v>
          </cell>
          <cell r="CM1273">
            <v>0</v>
          </cell>
          <cell r="CN1273">
            <v>0</v>
          </cell>
          <cell r="CO1273">
            <v>0</v>
          </cell>
          <cell r="CP1273">
            <v>0</v>
          </cell>
          <cell r="CQ1273">
            <v>0</v>
          </cell>
          <cell r="CR1273">
            <v>0</v>
          </cell>
          <cell r="CS1273">
            <v>0</v>
          </cell>
          <cell r="CT1273">
            <v>0</v>
          </cell>
          <cell r="CU1273">
            <v>0</v>
          </cell>
          <cell r="CW1273">
            <v>0</v>
          </cell>
          <cell r="CX1273">
            <v>0</v>
          </cell>
          <cell r="CY1273">
            <v>0</v>
          </cell>
          <cell r="CZ1273">
            <v>0</v>
          </cell>
          <cell r="DA1273">
            <v>0</v>
          </cell>
          <cell r="DB1273">
            <v>0</v>
          </cell>
          <cell r="DC1273">
            <v>0</v>
          </cell>
          <cell r="DD1273">
            <v>0</v>
          </cell>
          <cell r="DE1273">
            <v>0</v>
          </cell>
          <cell r="DF1273">
            <v>0</v>
          </cell>
          <cell r="DG1273">
            <v>0</v>
          </cell>
          <cell r="DI1273">
            <v>0</v>
          </cell>
          <cell r="DJ1273">
            <v>78978.724000000002</v>
          </cell>
          <cell r="DK1273">
            <v>203420.12501000002</v>
          </cell>
          <cell r="DL1273">
            <v>113961.76130100002</v>
          </cell>
          <cell r="DM1273">
            <v>120409.06345148882</v>
          </cell>
          <cell r="DN1273">
            <v>235804.65069488453</v>
          </cell>
          <cell r="DO1273">
            <v>162639.83304490929</v>
          </cell>
          <cell r="DP1273">
            <v>167271.38050839776</v>
          </cell>
          <cell r="DQ1273">
            <v>234024.36653253506</v>
          </cell>
          <cell r="DR1273">
            <v>241747.1706281087</v>
          </cell>
          <cell r="DS1273">
            <v>249724.82725883625</v>
          </cell>
          <cell r="DU1273" t="str">
            <v>MCC 7025CFM00647</v>
          </cell>
          <cell r="DV1273">
            <v>0</v>
          </cell>
          <cell r="DW1273">
            <v>0</v>
          </cell>
          <cell r="DX1273">
            <v>5</v>
          </cell>
          <cell r="DY1273">
            <v>1505485</v>
          </cell>
          <cell r="DZ1273">
            <v>1807981.9024301607</v>
          </cell>
          <cell r="EB1273">
            <v>1807981.9024301607</v>
          </cell>
          <cell r="EC1273" t="str">
            <v>Def</v>
          </cell>
          <cell r="ED1273" t="str">
            <v>Local Recreational Facilities</v>
          </cell>
        </row>
        <row r="1274">
          <cell r="D1274" t="str">
            <v>PC2140141</v>
          </cell>
          <cell r="E1274" t="str">
            <v>Recreation Centre Renew (Manukau)</v>
          </cell>
          <cell r="F1274" t="str">
            <v>Auckland Council</v>
          </cell>
          <cell r="G1274" t="str">
            <v>Parks, sports and recreation</v>
          </cell>
          <cell r="H1274" t="str">
            <v>E190205</v>
          </cell>
          <cell r="I1274" t="str">
            <v>Recreation facilities management</v>
          </cell>
          <cell r="J1274" t="str">
            <v>Lifestyle and culture</v>
          </cell>
          <cell r="K1274" t="str">
            <v>Local recreation services</v>
          </cell>
          <cell r="L1274" t="str">
            <v>Local recreation initiatives and facilities</v>
          </cell>
          <cell r="M1274" t="str">
            <v>Local activities</v>
          </cell>
          <cell r="N1274" t="str">
            <v>Local recreation services</v>
          </cell>
          <cell r="O1274" t="str">
            <v>Local recreation initiatives and facilities</v>
          </cell>
          <cell r="P1274" t="str">
            <v>Lifestyle and culture</v>
          </cell>
          <cell r="Q1274" t="str">
            <v>Local recreation services</v>
          </cell>
          <cell r="R1274" t="str">
            <v>Local recreation initiatives and facilities</v>
          </cell>
          <cell r="S1274" t="str">
            <v>A1251405</v>
          </cell>
          <cell r="T1274" t="str">
            <v>A1251405</v>
          </cell>
          <cell r="U1274" t="str">
            <v>Local aquatic, leisure and recreation facilities</v>
          </cell>
          <cell r="V1274" t="str">
            <v>L160</v>
          </cell>
          <cell r="W1274" t="str">
            <v>Otara-Papatoetoe</v>
          </cell>
          <cell r="X1274" t="str">
            <v>PL40810</v>
          </cell>
          <cell r="Y1274" t="str">
            <v>Expense</v>
          </cell>
          <cell r="Z1274">
            <v>20120701</v>
          </cell>
          <cell r="AA1274">
            <v>20220630</v>
          </cell>
          <cell r="AB1274">
            <v>1</v>
          </cell>
          <cell r="AC1274" t="str">
            <v>Programme</v>
          </cell>
          <cell r="AD1274">
            <v>0</v>
          </cell>
          <cell r="AE1274">
            <v>0</v>
          </cell>
          <cell r="AF1274">
            <v>0</v>
          </cell>
          <cell r="AG1274">
            <v>1</v>
          </cell>
          <cell r="AH1274">
            <v>6</v>
          </cell>
          <cell r="AI1274" t="str">
            <v>Recreational Facilities</v>
          </cell>
          <cell r="AJ1274" t="str">
            <v>Buildings (Capex)</v>
          </cell>
          <cell r="AK1274">
            <v>50</v>
          </cell>
          <cell r="AM1274">
            <v>1</v>
          </cell>
          <cell r="AT1274">
            <v>371692.8713</v>
          </cell>
          <cell r="AU1274">
            <v>245871.99910000002</v>
          </cell>
          <cell r="AV1274">
            <v>133731.18219999998</v>
          </cell>
          <cell r="AW1274">
            <v>136916.55359999998</v>
          </cell>
          <cell r="AX1274">
            <v>259817.38789999997</v>
          </cell>
          <cell r="AY1274">
            <v>174152.54839999997</v>
          </cell>
          <cell r="AZ1274">
            <v>174232.89520000003</v>
          </cell>
          <cell r="BA1274">
            <v>236433</v>
          </cell>
          <cell r="BB1274">
            <v>236433</v>
          </cell>
          <cell r="BC1274">
            <v>236433</v>
          </cell>
          <cell r="BD1274">
            <v>3.1E-2</v>
          </cell>
          <cell r="BE1274">
            <v>6.1930000000000041E-2</v>
          </cell>
          <cell r="BF1274">
            <v>9.3787900000000146E-2</v>
          </cell>
          <cell r="BG1274">
            <v>0.12878911280000027</v>
          </cell>
          <cell r="BH1274">
            <v>0.16491036440960039</v>
          </cell>
          <cell r="BI1274">
            <v>0.19869276497747879</v>
          </cell>
          <cell r="BJ1274">
            <v>0.23225616239684821</v>
          </cell>
          <cell r="BK1274">
            <v>0.27045610343115034</v>
          </cell>
          <cell r="BL1274">
            <v>0.31238115484437823</v>
          </cell>
          <cell r="BM1274">
            <v>0.35568973295424255</v>
          </cell>
          <cell r="BN1274">
            <v>0</v>
          </cell>
          <cell r="BO1274">
            <v>11522.4790103</v>
          </cell>
          <cell r="BP1274">
            <v>15226.852904263011</v>
          </cell>
          <cell r="BQ1274">
            <v>12542.366743055398</v>
          </cell>
          <cell r="BR1274">
            <v>17633.361465777682</v>
          </cell>
          <cell r="BS1274">
            <v>42846.580118539496</v>
          </cell>
          <cell r="BT1274">
            <v>34602.851369470191</v>
          </cell>
          <cell r="BU1274">
            <v>40466.663602444241</v>
          </cell>
          <cell r="BV1274">
            <v>63944.747902537165</v>
          </cell>
          <cell r="BW1274">
            <v>73857.213583320874</v>
          </cell>
          <cell r="BX1274">
            <v>84096.790631570431</v>
          </cell>
          <cell r="BY1274">
            <v>0</v>
          </cell>
          <cell r="BZ1274">
            <v>383215.35031030001</v>
          </cell>
          <cell r="CA1274">
            <v>261098.85200426303</v>
          </cell>
          <cell r="CB1274">
            <v>146273.54894305539</v>
          </cell>
          <cell r="CC1274">
            <v>154549.91506577766</v>
          </cell>
          <cell r="CD1274">
            <v>302663.96801853948</v>
          </cell>
          <cell r="CE1274">
            <v>208755.39976947015</v>
          </cell>
          <cell r="CF1274">
            <v>214699.55880244425</v>
          </cell>
          <cell r="CG1274">
            <v>300377.74790253717</v>
          </cell>
          <cell r="CH1274">
            <v>310290.21358332084</v>
          </cell>
          <cell r="CI1274">
            <v>320529.79063157045</v>
          </cell>
          <cell r="CK1274">
            <v>0</v>
          </cell>
          <cell r="CL1274">
            <v>0</v>
          </cell>
          <cell r="CM1274">
            <v>0</v>
          </cell>
          <cell r="CN1274">
            <v>0</v>
          </cell>
          <cell r="CO1274">
            <v>0</v>
          </cell>
          <cell r="CP1274">
            <v>0</v>
          </cell>
          <cell r="CQ1274">
            <v>0</v>
          </cell>
          <cell r="CR1274">
            <v>0</v>
          </cell>
          <cell r="CS1274">
            <v>0</v>
          </cell>
          <cell r="CT1274">
            <v>0</v>
          </cell>
          <cell r="CU1274">
            <v>0</v>
          </cell>
          <cell r="CW1274">
            <v>0</v>
          </cell>
          <cell r="CX1274">
            <v>0</v>
          </cell>
          <cell r="CY1274">
            <v>0</v>
          </cell>
          <cell r="CZ1274">
            <v>0</v>
          </cell>
          <cell r="DA1274">
            <v>0</v>
          </cell>
          <cell r="DB1274">
            <v>0</v>
          </cell>
          <cell r="DC1274">
            <v>0</v>
          </cell>
          <cell r="DD1274">
            <v>0</v>
          </cell>
          <cell r="DE1274">
            <v>0</v>
          </cell>
          <cell r="DF1274">
            <v>0</v>
          </cell>
          <cell r="DG1274">
            <v>0</v>
          </cell>
          <cell r="DI1274">
            <v>0</v>
          </cell>
          <cell r="DJ1274">
            <v>383215.35031030001</v>
          </cell>
          <cell r="DK1274">
            <v>261098.85200426303</v>
          </cell>
          <cell r="DL1274">
            <v>146273.54894305539</v>
          </cell>
          <cell r="DM1274">
            <v>154549.91506577766</v>
          </cell>
          <cell r="DN1274">
            <v>302663.96801853948</v>
          </cell>
          <cell r="DO1274">
            <v>208755.39976947015</v>
          </cell>
          <cell r="DP1274">
            <v>214699.55880244425</v>
          </cell>
          <cell r="DQ1274">
            <v>300377.74790253717</v>
          </cell>
          <cell r="DR1274">
            <v>310290.21358332084</v>
          </cell>
          <cell r="DS1274">
            <v>320529.79063157045</v>
          </cell>
          <cell r="DU1274" t="str">
            <v>MCC 7025CFM00647</v>
          </cell>
          <cell r="DV1274">
            <v>0</v>
          </cell>
          <cell r="DW1274">
            <v>0</v>
          </cell>
          <cell r="DX1274">
            <v>5</v>
          </cell>
          <cell r="DY1274">
            <v>2205714.4377000001</v>
          </cell>
          <cell r="DZ1274">
            <v>2602454.3450312787</v>
          </cell>
          <cell r="EB1274">
            <v>2602454.3450312787</v>
          </cell>
          <cell r="EC1274" t="str">
            <v>Def</v>
          </cell>
          <cell r="ED1274" t="str">
            <v>Local Recreational Facilities</v>
          </cell>
        </row>
        <row r="1275">
          <cell r="D1275" t="str">
            <v>PC2140142</v>
          </cell>
          <cell r="E1275" t="str">
            <v>Pool Renew (Manukau)</v>
          </cell>
          <cell r="F1275" t="str">
            <v>Auckland Council</v>
          </cell>
          <cell r="G1275" t="str">
            <v>Parks, sports and recreation</v>
          </cell>
          <cell r="H1275" t="str">
            <v>E190105</v>
          </cell>
          <cell r="I1275" t="str">
            <v>Recreation facilities and service delivery management</v>
          </cell>
          <cell r="J1275" t="str">
            <v>Lifestyle and culture</v>
          </cell>
          <cell r="K1275" t="str">
            <v>Local recreation services</v>
          </cell>
          <cell r="L1275" t="str">
            <v>Local recreation initiatives and facilities</v>
          </cell>
          <cell r="M1275" t="str">
            <v>Local activities</v>
          </cell>
          <cell r="N1275" t="str">
            <v>Local recreation services</v>
          </cell>
          <cell r="O1275" t="str">
            <v>Local recreation initiatives and facilities</v>
          </cell>
          <cell r="P1275" t="str">
            <v>Lifestyle and culture</v>
          </cell>
          <cell r="Q1275" t="str">
            <v>Local recreation services</v>
          </cell>
          <cell r="R1275" t="str">
            <v>Local recreation initiatives and facilities</v>
          </cell>
          <cell r="S1275" t="str">
            <v>A1251405</v>
          </cell>
          <cell r="T1275" t="str">
            <v>A1251405</v>
          </cell>
          <cell r="U1275" t="str">
            <v>Local aquatic, leisure and recreation facilities</v>
          </cell>
          <cell r="V1275" t="str">
            <v>L210</v>
          </cell>
          <cell r="W1275" t="str">
            <v>Other (Unallocated)</v>
          </cell>
          <cell r="X1275" t="str">
            <v>FY12 - Only</v>
          </cell>
          <cell r="Y1275" t="str">
            <v>Expense</v>
          </cell>
          <cell r="Z1275">
            <v>20110701</v>
          </cell>
          <cell r="AA1275">
            <v>20120630</v>
          </cell>
          <cell r="AB1275">
            <v>1</v>
          </cell>
          <cell r="AC1275" t="str">
            <v>Programme</v>
          </cell>
          <cell r="AD1275">
            <v>0</v>
          </cell>
          <cell r="AE1275">
            <v>0</v>
          </cell>
          <cell r="AF1275">
            <v>0</v>
          </cell>
          <cell r="AG1275">
            <v>1</v>
          </cell>
          <cell r="AH1275">
            <v>6</v>
          </cell>
          <cell r="AI1275" t="str">
            <v>Recreational Facilities</v>
          </cell>
          <cell r="AJ1275" t="str">
            <v>Buildings (Capex)</v>
          </cell>
          <cell r="AK1275">
            <v>50</v>
          </cell>
          <cell r="AP1275">
            <v>1</v>
          </cell>
          <cell r="AS1275">
            <v>523073.49</v>
          </cell>
          <cell r="AT1275">
            <v>0</v>
          </cell>
          <cell r="AU1275">
            <v>0</v>
          </cell>
          <cell r="AV1275">
            <v>0</v>
          </cell>
          <cell r="AW1275">
            <v>0</v>
          </cell>
          <cell r="AX1275">
            <v>0</v>
          </cell>
          <cell r="AY1275">
            <v>0</v>
          </cell>
          <cell r="AZ1275">
            <v>0</v>
          </cell>
          <cell r="BD1275">
            <v>3.1E-2</v>
          </cell>
          <cell r="BE1275">
            <v>6.1930000000000041E-2</v>
          </cell>
          <cell r="BF1275">
            <v>9.3787900000000146E-2</v>
          </cell>
          <cell r="BG1275">
            <v>0.12878911280000027</v>
          </cell>
          <cell r="BH1275">
            <v>0.16491036440960039</v>
          </cell>
          <cell r="BI1275">
            <v>0.19869276497747879</v>
          </cell>
          <cell r="BJ1275">
            <v>0.23225616239684821</v>
          </cell>
          <cell r="BK1275">
            <v>0.27045610343115034</v>
          </cell>
          <cell r="BL1275">
            <v>0.31238115484437823</v>
          </cell>
          <cell r="BM1275">
            <v>0.35568973295424255</v>
          </cell>
          <cell r="BN1275">
            <v>0</v>
          </cell>
          <cell r="BO1275">
            <v>0</v>
          </cell>
          <cell r="BP1275">
            <v>0</v>
          </cell>
          <cell r="BQ1275">
            <v>0</v>
          </cell>
          <cell r="BR1275">
            <v>0</v>
          </cell>
          <cell r="BS1275">
            <v>0</v>
          </cell>
          <cell r="BT1275">
            <v>0</v>
          </cell>
          <cell r="BU1275">
            <v>0</v>
          </cell>
          <cell r="BV1275">
            <v>0</v>
          </cell>
          <cell r="BW1275">
            <v>0</v>
          </cell>
          <cell r="BX1275">
            <v>0</v>
          </cell>
          <cell r="BY1275">
            <v>523073.49</v>
          </cell>
          <cell r="BZ1275">
            <v>0</v>
          </cell>
          <cell r="CA1275">
            <v>0</v>
          </cell>
          <cell r="CB1275">
            <v>0</v>
          </cell>
          <cell r="CC1275">
            <v>0</v>
          </cell>
          <cell r="CD1275">
            <v>0</v>
          </cell>
          <cell r="CE1275">
            <v>0</v>
          </cell>
          <cell r="CF1275">
            <v>0</v>
          </cell>
          <cell r="CG1275">
            <v>0</v>
          </cell>
          <cell r="CH1275">
            <v>0</v>
          </cell>
          <cell r="CI1275">
            <v>0</v>
          </cell>
          <cell r="CK1275">
            <v>0</v>
          </cell>
          <cell r="CL1275">
            <v>0</v>
          </cell>
          <cell r="CM1275">
            <v>0</v>
          </cell>
          <cell r="CN1275">
            <v>0</v>
          </cell>
          <cell r="CO1275">
            <v>0</v>
          </cell>
          <cell r="CP1275">
            <v>0</v>
          </cell>
          <cell r="CQ1275">
            <v>0</v>
          </cell>
          <cell r="CR1275">
            <v>0</v>
          </cell>
          <cell r="CS1275">
            <v>0</v>
          </cell>
          <cell r="CT1275">
            <v>0</v>
          </cell>
          <cell r="CU1275">
            <v>0</v>
          </cell>
          <cell r="CW1275">
            <v>0</v>
          </cell>
          <cell r="CX1275">
            <v>0</v>
          </cell>
          <cell r="CY1275">
            <v>0</v>
          </cell>
          <cell r="CZ1275">
            <v>0</v>
          </cell>
          <cell r="DA1275">
            <v>0</v>
          </cell>
          <cell r="DB1275">
            <v>0</v>
          </cell>
          <cell r="DC1275">
            <v>0</v>
          </cell>
          <cell r="DD1275">
            <v>0</v>
          </cell>
          <cell r="DE1275">
            <v>0</v>
          </cell>
          <cell r="DF1275">
            <v>0</v>
          </cell>
          <cell r="DG1275">
            <v>0</v>
          </cell>
          <cell r="DI1275">
            <v>523073.49</v>
          </cell>
          <cell r="DJ1275">
            <v>0</v>
          </cell>
          <cell r="DK1275">
            <v>0</v>
          </cell>
          <cell r="DL1275">
            <v>0</v>
          </cell>
          <cell r="DM1275">
            <v>0</v>
          </cell>
          <cell r="DN1275">
            <v>0</v>
          </cell>
          <cell r="DO1275">
            <v>0</v>
          </cell>
          <cell r="DP1275">
            <v>0</v>
          </cell>
          <cell r="DQ1275">
            <v>0</v>
          </cell>
          <cell r="DR1275">
            <v>0</v>
          </cell>
          <cell r="DS1275">
            <v>0</v>
          </cell>
          <cell r="DU1275" t="str">
            <v>MCC 7025CFM00649</v>
          </cell>
          <cell r="DV1275">
            <v>0</v>
          </cell>
          <cell r="DW1275">
            <v>0</v>
          </cell>
          <cell r="DX1275">
            <v>5</v>
          </cell>
          <cell r="DY1275">
            <v>0</v>
          </cell>
          <cell r="DZ1275">
            <v>0</v>
          </cell>
          <cell r="EB1275">
            <v>0</v>
          </cell>
          <cell r="EC1275" t="str">
            <v>Def</v>
          </cell>
          <cell r="ED1275" t="str">
            <v>Local Recreational Facilities</v>
          </cell>
        </row>
        <row r="1276">
          <cell r="D1276" t="str">
            <v>PC2140142</v>
          </cell>
          <cell r="E1276" t="str">
            <v>Pool Renew (Manukau)</v>
          </cell>
          <cell r="F1276" t="str">
            <v>Auckland Council</v>
          </cell>
          <cell r="G1276" t="str">
            <v>Parks, sports and recreation</v>
          </cell>
          <cell r="H1276" t="str">
            <v>E190205</v>
          </cell>
          <cell r="I1276" t="str">
            <v>Recreation facilities management</v>
          </cell>
          <cell r="J1276" t="str">
            <v>Lifestyle and culture</v>
          </cell>
          <cell r="K1276" t="str">
            <v>Local recreation services</v>
          </cell>
          <cell r="L1276" t="str">
            <v>Local recreation initiatives and facilities</v>
          </cell>
          <cell r="M1276" t="str">
            <v>Local activities</v>
          </cell>
          <cell r="N1276" t="str">
            <v>Local recreation services</v>
          </cell>
          <cell r="O1276" t="str">
            <v>Local recreation initiatives and facilities</v>
          </cell>
          <cell r="P1276" t="str">
            <v>Lifestyle and culture</v>
          </cell>
          <cell r="Q1276" t="str">
            <v>Local recreation services</v>
          </cell>
          <cell r="R1276" t="str">
            <v>Local recreation initiatives and facilities</v>
          </cell>
          <cell r="S1276" t="str">
            <v>A1251405</v>
          </cell>
          <cell r="T1276" t="str">
            <v>A1251405</v>
          </cell>
          <cell r="U1276" t="str">
            <v>Local aquatic, leisure and recreation facilities</v>
          </cell>
          <cell r="V1276" t="str">
            <v>L130</v>
          </cell>
          <cell r="W1276" t="str">
            <v>Howick</v>
          </cell>
          <cell r="X1276" t="str">
            <v>PL40810</v>
          </cell>
          <cell r="Y1276" t="str">
            <v>Expense</v>
          </cell>
          <cell r="Z1276">
            <v>20120701</v>
          </cell>
          <cell r="AA1276">
            <v>20220630</v>
          </cell>
          <cell r="AB1276">
            <v>1</v>
          </cell>
          <cell r="AC1276" t="str">
            <v>Programme</v>
          </cell>
          <cell r="AD1276">
            <v>0</v>
          </cell>
          <cell r="AE1276">
            <v>0</v>
          </cell>
          <cell r="AF1276">
            <v>0</v>
          </cell>
          <cell r="AG1276">
            <v>1</v>
          </cell>
          <cell r="AH1276">
            <v>6</v>
          </cell>
          <cell r="AI1276" t="str">
            <v>Recreational Facilities</v>
          </cell>
          <cell r="AJ1276" t="str">
            <v>Buildings (Capex)</v>
          </cell>
          <cell r="AK1276">
            <v>50</v>
          </cell>
          <cell r="AM1276">
            <v>1</v>
          </cell>
          <cell r="AT1276">
            <v>151104</v>
          </cell>
          <cell r="AU1276">
            <v>161482</v>
          </cell>
          <cell r="AV1276">
            <v>161365</v>
          </cell>
          <cell r="AW1276">
            <v>161454</v>
          </cell>
          <cell r="AX1276">
            <v>177181</v>
          </cell>
          <cell r="AY1276">
            <v>177083</v>
          </cell>
          <cell r="AZ1276">
            <v>177164</v>
          </cell>
          <cell r="BA1276">
            <v>177146</v>
          </cell>
          <cell r="BB1276">
            <v>177146</v>
          </cell>
          <cell r="BC1276">
            <v>177146</v>
          </cell>
          <cell r="BD1276">
            <v>3.1E-2</v>
          </cell>
          <cell r="BE1276">
            <v>6.1930000000000041E-2</v>
          </cell>
          <cell r="BF1276">
            <v>9.3787900000000146E-2</v>
          </cell>
          <cell r="BG1276">
            <v>0.12878911280000027</v>
          </cell>
          <cell r="BH1276">
            <v>0.16491036440960039</v>
          </cell>
          <cell r="BI1276">
            <v>0.19869276497747879</v>
          </cell>
          <cell r="BJ1276">
            <v>0.23225616239684821</v>
          </cell>
          <cell r="BK1276">
            <v>0.27045610343115034</v>
          </cell>
          <cell r="BL1276">
            <v>0.31238115484437823</v>
          </cell>
          <cell r="BM1276">
            <v>0.35568973295424255</v>
          </cell>
          <cell r="BN1276">
            <v>0</v>
          </cell>
          <cell r="BO1276">
            <v>4684.2240000000002</v>
          </cell>
          <cell r="BP1276">
            <v>10000.580260000006</v>
          </cell>
          <cell r="BQ1276">
            <v>15134.084483500024</v>
          </cell>
          <cell r="BR1276">
            <v>20793.517418011244</v>
          </cell>
          <cell r="BS1276">
            <v>29218.983276457406</v>
          </cell>
          <cell r="BT1276">
            <v>35185.110900506879</v>
          </cell>
          <cell r="BU1276">
            <v>41147.430754875219</v>
          </cell>
          <cell r="BV1276">
            <v>47910.216898414561</v>
          </cell>
          <cell r="BW1276">
            <v>55337.072056062229</v>
          </cell>
          <cell r="BX1276">
            <v>63009.013433912252</v>
          </cell>
          <cell r="BY1276">
            <v>0</v>
          </cell>
          <cell r="BZ1276">
            <v>155788.22399999999</v>
          </cell>
          <cell r="CA1276">
            <v>171482.58026000002</v>
          </cell>
          <cell r="CB1276">
            <v>176499.08448350002</v>
          </cell>
          <cell r="CC1276">
            <v>182247.51741801124</v>
          </cell>
          <cell r="CD1276">
            <v>206399.98327645741</v>
          </cell>
          <cell r="CE1276">
            <v>212268.11090050687</v>
          </cell>
          <cell r="CF1276">
            <v>218311.43075487521</v>
          </cell>
          <cell r="CG1276">
            <v>225056.21689841457</v>
          </cell>
          <cell r="CH1276">
            <v>232483.07205606223</v>
          </cell>
          <cell r="CI1276">
            <v>240155.01343391225</v>
          </cell>
          <cell r="CK1276">
            <v>0</v>
          </cell>
          <cell r="CL1276">
            <v>0</v>
          </cell>
          <cell r="CM1276">
            <v>0</v>
          </cell>
          <cell r="CN1276">
            <v>0</v>
          </cell>
          <cell r="CO1276">
            <v>0</v>
          </cell>
          <cell r="CP1276">
            <v>0</v>
          </cell>
          <cell r="CQ1276">
            <v>0</v>
          </cell>
          <cell r="CR1276">
            <v>0</v>
          </cell>
          <cell r="CS1276">
            <v>0</v>
          </cell>
          <cell r="CT1276">
            <v>0</v>
          </cell>
          <cell r="CU1276">
            <v>0</v>
          </cell>
          <cell r="CW1276">
            <v>0</v>
          </cell>
          <cell r="CX1276">
            <v>0</v>
          </cell>
          <cell r="CY1276">
            <v>0</v>
          </cell>
          <cell r="CZ1276">
            <v>0</v>
          </cell>
          <cell r="DA1276">
            <v>0</v>
          </cell>
          <cell r="DB1276">
            <v>0</v>
          </cell>
          <cell r="DC1276">
            <v>0</v>
          </cell>
          <cell r="DD1276">
            <v>0</v>
          </cell>
          <cell r="DE1276">
            <v>0</v>
          </cell>
          <cell r="DF1276">
            <v>0</v>
          </cell>
          <cell r="DG1276">
            <v>0</v>
          </cell>
          <cell r="DI1276">
            <v>0</v>
          </cell>
          <cell r="DJ1276">
            <v>155788.22399999999</v>
          </cell>
          <cell r="DK1276">
            <v>171482.58026000002</v>
          </cell>
          <cell r="DL1276">
            <v>176499.08448350002</v>
          </cell>
          <cell r="DM1276">
            <v>182247.51741801124</v>
          </cell>
          <cell r="DN1276">
            <v>206399.98327645741</v>
          </cell>
          <cell r="DO1276">
            <v>212268.11090050687</v>
          </cell>
          <cell r="DP1276">
            <v>218311.43075487521</v>
          </cell>
          <cell r="DQ1276">
            <v>225056.21689841457</v>
          </cell>
          <cell r="DR1276">
            <v>232483.07205606223</v>
          </cell>
          <cell r="DS1276">
            <v>240155.01343391225</v>
          </cell>
          <cell r="DU1276" t="str">
            <v>MCC 7025CFM00649</v>
          </cell>
          <cell r="DV1276">
            <v>0</v>
          </cell>
          <cell r="DW1276">
            <v>0</v>
          </cell>
          <cell r="DX1276">
            <v>5</v>
          </cell>
          <cell r="DY1276">
            <v>1698271</v>
          </cell>
          <cell r="DZ1276">
            <v>2020691.2334817399</v>
          </cell>
          <cell r="EB1276">
            <v>2020691.2334817399</v>
          </cell>
          <cell r="EC1276" t="str">
            <v>Def</v>
          </cell>
          <cell r="ED1276" t="str">
            <v>Local Recreational Facilities</v>
          </cell>
        </row>
        <row r="1277">
          <cell r="D1277" t="str">
            <v>PC2140142</v>
          </cell>
          <cell r="E1277" t="str">
            <v>Pool Renew (Manukau)</v>
          </cell>
          <cell r="F1277" t="str">
            <v>Auckland Council</v>
          </cell>
          <cell r="G1277" t="str">
            <v>Parks, sports and recreation</v>
          </cell>
          <cell r="H1277" t="str">
            <v>E190205</v>
          </cell>
          <cell r="I1277" t="str">
            <v>Recreation facilities management</v>
          </cell>
          <cell r="J1277" t="str">
            <v>Lifestyle and culture</v>
          </cell>
          <cell r="K1277" t="str">
            <v>Local recreation services</v>
          </cell>
          <cell r="L1277" t="str">
            <v>Local recreation initiatives and facilities</v>
          </cell>
          <cell r="M1277" t="str">
            <v>Local activities</v>
          </cell>
          <cell r="N1277" t="str">
            <v>Local recreation services</v>
          </cell>
          <cell r="O1277" t="str">
            <v>Local recreation initiatives and facilities</v>
          </cell>
          <cell r="P1277" t="str">
            <v>Lifestyle and culture</v>
          </cell>
          <cell r="Q1277" t="str">
            <v>Local recreation services</v>
          </cell>
          <cell r="R1277" t="str">
            <v>Local recreation initiatives and facilities</v>
          </cell>
          <cell r="S1277" t="str">
            <v>A1251405</v>
          </cell>
          <cell r="T1277" t="str">
            <v>A1251405</v>
          </cell>
          <cell r="U1277" t="str">
            <v>Local aquatic, leisure and recreation facilities</v>
          </cell>
          <cell r="V1277" t="str">
            <v>L140</v>
          </cell>
          <cell r="W1277" t="str">
            <v>Mangere-Otahuhu</v>
          </cell>
          <cell r="X1277" t="str">
            <v>PL40810</v>
          </cell>
          <cell r="Y1277" t="str">
            <v>Expense</v>
          </cell>
          <cell r="Z1277">
            <v>20120701</v>
          </cell>
          <cell r="AA1277">
            <v>20220630</v>
          </cell>
          <cell r="AB1277">
            <v>1</v>
          </cell>
          <cell r="AC1277" t="str">
            <v>Programme</v>
          </cell>
          <cell r="AD1277">
            <v>0</v>
          </cell>
          <cell r="AE1277">
            <v>0</v>
          </cell>
          <cell r="AF1277">
            <v>0</v>
          </cell>
          <cell r="AG1277">
            <v>1</v>
          </cell>
          <cell r="AH1277">
            <v>6</v>
          </cell>
          <cell r="AI1277" t="str">
            <v>Recreational Facilities</v>
          </cell>
          <cell r="AJ1277" t="str">
            <v>Buildings (Capex)</v>
          </cell>
          <cell r="AK1277">
            <v>50</v>
          </cell>
          <cell r="AM1277">
            <v>1</v>
          </cell>
          <cell r="AT1277">
            <v>171468</v>
          </cell>
          <cell r="AU1277">
            <v>67684</v>
          </cell>
          <cell r="AV1277">
            <v>67635</v>
          </cell>
          <cell r="AW1277">
            <v>67673</v>
          </cell>
          <cell r="AX1277">
            <v>74265</v>
          </cell>
          <cell r="AY1277">
            <v>74223</v>
          </cell>
          <cell r="AZ1277">
            <v>74258</v>
          </cell>
          <cell r="BA1277">
            <v>74250</v>
          </cell>
          <cell r="BB1277">
            <v>74250</v>
          </cell>
          <cell r="BC1277">
            <v>74250</v>
          </cell>
          <cell r="BD1277">
            <v>3.1E-2</v>
          </cell>
          <cell r="BE1277">
            <v>6.1930000000000041E-2</v>
          </cell>
          <cell r="BF1277">
            <v>9.3787900000000146E-2</v>
          </cell>
          <cell r="BG1277">
            <v>0.12878911280000027</v>
          </cell>
          <cell r="BH1277">
            <v>0.16491036440960039</v>
          </cell>
          <cell r="BI1277">
            <v>0.19869276497747879</v>
          </cell>
          <cell r="BJ1277">
            <v>0.23225616239684821</v>
          </cell>
          <cell r="BK1277">
            <v>0.27045610343115034</v>
          </cell>
          <cell r="BL1277">
            <v>0.31238115484437823</v>
          </cell>
          <cell r="BM1277">
            <v>0.35568973295424255</v>
          </cell>
          <cell r="BN1277">
            <v>0</v>
          </cell>
          <cell r="BO1277">
            <v>5315.5079999999998</v>
          </cell>
          <cell r="BP1277">
            <v>4191.6701200000025</v>
          </cell>
          <cell r="BQ1277">
            <v>6343.3446165000096</v>
          </cell>
          <cell r="BR1277">
            <v>8715.545630514418</v>
          </cell>
          <cell r="BS1277">
            <v>12247.068212878972</v>
          </cell>
          <cell r="BT1277">
            <v>14747.573094923408</v>
          </cell>
          <cell r="BU1277">
            <v>17246.878107265155</v>
          </cell>
          <cell r="BV1277">
            <v>20081.365679762912</v>
          </cell>
          <cell r="BW1277">
            <v>23194.300747195084</v>
          </cell>
          <cell r="BX1277">
            <v>26409.962671852511</v>
          </cell>
          <cell r="BY1277">
            <v>0</v>
          </cell>
          <cell r="BZ1277">
            <v>176783.508</v>
          </cell>
          <cell r="CA1277">
            <v>71875.670119999995</v>
          </cell>
          <cell r="CB1277">
            <v>73978.344616500006</v>
          </cell>
          <cell r="CC1277">
            <v>76388.545630514418</v>
          </cell>
          <cell r="CD1277">
            <v>86512.068212878978</v>
          </cell>
          <cell r="CE1277">
            <v>88970.573094923413</v>
          </cell>
          <cell r="CF1277">
            <v>91504.878107265162</v>
          </cell>
          <cell r="CG1277">
            <v>94331.365679762908</v>
          </cell>
          <cell r="CH1277">
            <v>97444.300747195084</v>
          </cell>
          <cell r="CI1277">
            <v>100659.96267185251</v>
          </cell>
          <cell r="CK1277">
            <v>0</v>
          </cell>
          <cell r="CL1277">
            <v>0</v>
          </cell>
          <cell r="CM1277">
            <v>0</v>
          </cell>
          <cell r="CN1277">
            <v>0</v>
          </cell>
          <cell r="CO1277">
            <v>0</v>
          </cell>
          <cell r="CP1277">
            <v>0</v>
          </cell>
          <cell r="CQ1277">
            <v>0</v>
          </cell>
          <cell r="CR1277">
            <v>0</v>
          </cell>
          <cell r="CS1277">
            <v>0</v>
          </cell>
          <cell r="CT1277">
            <v>0</v>
          </cell>
          <cell r="CU1277">
            <v>0</v>
          </cell>
          <cell r="CW1277">
            <v>0</v>
          </cell>
          <cell r="CX1277">
            <v>0</v>
          </cell>
          <cell r="CY1277">
            <v>0</v>
          </cell>
          <cell r="CZ1277">
            <v>0</v>
          </cell>
          <cell r="DA1277">
            <v>0</v>
          </cell>
          <cell r="DB1277">
            <v>0</v>
          </cell>
          <cell r="DC1277">
            <v>0</v>
          </cell>
          <cell r="DD1277">
            <v>0</v>
          </cell>
          <cell r="DE1277">
            <v>0</v>
          </cell>
          <cell r="DF1277">
            <v>0</v>
          </cell>
          <cell r="DG1277">
            <v>0</v>
          </cell>
          <cell r="DI1277">
            <v>0</v>
          </cell>
          <cell r="DJ1277">
            <v>176783.508</v>
          </cell>
          <cell r="DK1277">
            <v>71875.670119999995</v>
          </cell>
          <cell r="DL1277">
            <v>73978.344616500006</v>
          </cell>
          <cell r="DM1277">
            <v>76388.545630514418</v>
          </cell>
          <cell r="DN1277">
            <v>86512.068212878978</v>
          </cell>
          <cell r="DO1277">
            <v>88970.573094923413</v>
          </cell>
          <cell r="DP1277">
            <v>91504.878107265162</v>
          </cell>
          <cell r="DQ1277">
            <v>94331.365679762908</v>
          </cell>
          <cell r="DR1277">
            <v>97444.300747195084</v>
          </cell>
          <cell r="DS1277">
            <v>100659.96267185251</v>
          </cell>
          <cell r="DU1277" t="str">
            <v>MCC 7025CFM00649</v>
          </cell>
          <cell r="DV1277">
            <v>0</v>
          </cell>
          <cell r="DW1277">
            <v>0</v>
          </cell>
          <cell r="DX1277">
            <v>5</v>
          </cell>
          <cell r="DY1277">
            <v>819956</v>
          </cell>
          <cell r="DZ1277">
            <v>958449.21688089252</v>
          </cell>
          <cell r="EB1277">
            <v>958449.21688089252</v>
          </cell>
          <cell r="EC1277" t="str">
            <v>Def</v>
          </cell>
          <cell r="ED1277" t="str">
            <v>Local Recreational Facilities</v>
          </cell>
        </row>
        <row r="1278">
          <cell r="D1278" t="str">
            <v>PC2140142</v>
          </cell>
          <cell r="E1278" t="str">
            <v>Pool Renew (Manukau)</v>
          </cell>
          <cell r="F1278" t="str">
            <v>Auckland Council</v>
          </cell>
          <cell r="G1278" t="str">
            <v>Parks, sports and recreation</v>
          </cell>
          <cell r="H1278" t="str">
            <v>E190205</v>
          </cell>
          <cell r="I1278" t="str">
            <v>Recreation facilities management</v>
          </cell>
          <cell r="J1278" t="str">
            <v>Lifestyle and culture</v>
          </cell>
          <cell r="K1278" t="str">
            <v>Local recreation services</v>
          </cell>
          <cell r="L1278" t="str">
            <v>Local recreation initiatives and facilities</v>
          </cell>
          <cell r="M1278" t="str">
            <v>Local activities</v>
          </cell>
          <cell r="N1278" t="str">
            <v>Local recreation services</v>
          </cell>
          <cell r="O1278" t="str">
            <v>Local recreation initiatives and facilities</v>
          </cell>
          <cell r="P1278" t="str">
            <v>Lifestyle and culture</v>
          </cell>
          <cell r="Q1278" t="str">
            <v>Local recreation services</v>
          </cell>
          <cell r="R1278" t="str">
            <v>Local recreation initiatives and facilities</v>
          </cell>
          <cell r="S1278" t="str">
            <v>A1251405</v>
          </cell>
          <cell r="T1278" t="str">
            <v>A1251405</v>
          </cell>
          <cell r="U1278" t="str">
            <v>Local aquatic, leisure and recreation facilities</v>
          </cell>
          <cell r="V1278" t="str">
            <v>L145</v>
          </cell>
          <cell r="W1278" t="str">
            <v>Manurewa</v>
          </cell>
          <cell r="X1278" t="str">
            <v>PL40810</v>
          </cell>
          <cell r="Y1278" t="str">
            <v>Expense</v>
          </cell>
          <cell r="Z1278">
            <v>20120701</v>
          </cell>
          <cell r="AA1278">
            <v>20220630</v>
          </cell>
          <cell r="AB1278">
            <v>1</v>
          </cell>
          <cell r="AC1278" t="str">
            <v>Programme</v>
          </cell>
          <cell r="AD1278">
            <v>0</v>
          </cell>
          <cell r="AE1278">
            <v>0</v>
          </cell>
          <cell r="AF1278">
            <v>0</v>
          </cell>
          <cell r="AG1278">
            <v>1</v>
          </cell>
          <cell r="AH1278">
            <v>6</v>
          </cell>
          <cell r="AI1278" t="str">
            <v>Recreational Facilities</v>
          </cell>
          <cell r="AJ1278" t="str">
            <v>Buildings (Capex)</v>
          </cell>
          <cell r="AK1278">
            <v>50</v>
          </cell>
          <cell r="AM1278">
            <v>1</v>
          </cell>
          <cell r="AT1278">
            <v>160865</v>
          </cell>
          <cell r="AU1278">
            <v>124391</v>
          </cell>
          <cell r="AV1278">
            <v>124301</v>
          </cell>
          <cell r="AW1278">
            <v>124369</v>
          </cell>
          <cell r="AX1278">
            <v>136484</v>
          </cell>
          <cell r="AY1278">
            <v>136408</v>
          </cell>
          <cell r="AZ1278">
            <v>136471</v>
          </cell>
          <cell r="BA1278">
            <v>136457</v>
          </cell>
          <cell r="BB1278">
            <v>136457</v>
          </cell>
          <cell r="BC1278">
            <v>136457</v>
          </cell>
          <cell r="BD1278">
            <v>3.1E-2</v>
          </cell>
          <cell r="BE1278">
            <v>6.1930000000000041E-2</v>
          </cell>
          <cell r="BF1278">
            <v>9.3787900000000146E-2</v>
          </cell>
          <cell r="BG1278">
            <v>0.12878911280000027</v>
          </cell>
          <cell r="BH1278">
            <v>0.16491036440960039</v>
          </cell>
          <cell r="BI1278">
            <v>0.19869276497747879</v>
          </cell>
          <cell r="BJ1278">
            <v>0.23225616239684821</v>
          </cell>
          <cell r="BK1278">
            <v>0.27045610343115034</v>
          </cell>
          <cell r="BL1278">
            <v>0.31238115484437823</v>
          </cell>
          <cell r="BM1278">
            <v>0.35568973295424255</v>
          </cell>
          <cell r="BN1278">
            <v>0</v>
          </cell>
          <cell r="BO1278">
            <v>4986.8149999999996</v>
          </cell>
          <cell r="BP1278">
            <v>7703.5346300000047</v>
          </cell>
          <cell r="BQ1278">
            <v>11657.929757900018</v>
          </cell>
          <cell r="BR1278">
            <v>16017.373169823233</v>
          </cell>
          <cell r="BS1278">
            <v>22507.626176079899</v>
          </cell>
          <cell r="BT1278">
            <v>27103.282685047925</v>
          </cell>
          <cell r="BU1278">
            <v>31696.230738460272</v>
          </cell>
          <cell r="BV1278">
            <v>36905.628505904482</v>
          </cell>
          <cell r="BW1278">
            <v>42626.595246599318</v>
          </cell>
          <cell r="BX1278">
            <v>48536.353889737074</v>
          </cell>
          <cell r="BY1278">
            <v>0</v>
          </cell>
          <cell r="BZ1278">
            <v>165851.815</v>
          </cell>
          <cell r="CA1278">
            <v>132094.53463000001</v>
          </cell>
          <cell r="CB1278">
            <v>135958.92975790001</v>
          </cell>
          <cell r="CC1278">
            <v>140386.37316982323</v>
          </cell>
          <cell r="CD1278">
            <v>158991.62617607991</v>
          </cell>
          <cell r="CE1278">
            <v>163511.28268504792</v>
          </cell>
          <cell r="CF1278">
            <v>168167.23073846026</v>
          </cell>
          <cell r="CG1278">
            <v>173362.62850590449</v>
          </cell>
          <cell r="CH1278">
            <v>179083.59524659932</v>
          </cell>
          <cell r="CI1278">
            <v>184993.35388973707</v>
          </cell>
          <cell r="CK1278">
            <v>0</v>
          </cell>
          <cell r="CL1278">
            <v>0</v>
          </cell>
          <cell r="CM1278">
            <v>0</v>
          </cell>
          <cell r="CN1278">
            <v>0</v>
          </cell>
          <cell r="CO1278">
            <v>0</v>
          </cell>
          <cell r="CP1278">
            <v>0</v>
          </cell>
          <cell r="CQ1278">
            <v>0</v>
          </cell>
          <cell r="CR1278">
            <v>0</v>
          </cell>
          <cell r="CS1278">
            <v>0</v>
          </cell>
          <cell r="CT1278">
            <v>0</v>
          </cell>
          <cell r="CU1278">
            <v>0</v>
          </cell>
          <cell r="CW1278">
            <v>0</v>
          </cell>
          <cell r="CX1278">
            <v>0</v>
          </cell>
          <cell r="CY1278">
            <v>0</v>
          </cell>
          <cell r="CZ1278">
            <v>0</v>
          </cell>
          <cell r="DA1278">
            <v>0</v>
          </cell>
          <cell r="DB1278">
            <v>0</v>
          </cell>
          <cell r="DC1278">
            <v>0</v>
          </cell>
          <cell r="DD1278">
            <v>0</v>
          </cell>
          <cell r="DE1278">
            <v>0</v>
          </cell>
          <cell r="DF1278">
            <v>0</v>
          </cell>
          <cell r="DG1278">
            <v>0</v>
          </cell>
          <cell r="DI1278">
            <v>0</v>
          </cell>
          <cell r="DJ1278">
            <v>165851.815</v>
          </cell>
          <cell r="DK1278">
            <v>132094.53463000001</v>
          </cell>
          <cell r="DL1278">
            <v>135958.92975790001</v>
          </cell>
          <cell r="DM1278">
            <v>140386.37316982323</v>
          </cell>
          <cell r="DN1278">
            <v>158991.62617607991</v>
          </cell>
          <cell r="DO1278">
            <v>163511.28268504792</v>
          </cell>
          <cell r="DP1278">
            <v>168167.23073846026</v>
          </cell>
          <cell r="DQ1278">
            <v>173362.62850590449</v>
          </cell>
          <cell r="DR1278">
            <v>179083.59524659932</v>
          </cell>
          <cell r="DS1278">
            <v>184993.35388973707</v>
          </cell>
          <cell r="DU1278" t="str">
            <v>MCC 7025CFM00649</v>
          </cell>
          <cell r="DV1278">
            <v>0</v>
          </cell>
          <cell r="DW1278">
            <v>0</v>
          </cell>
          <cell r="DX1278">
            <v>5</v>
          </cell>
          <cell r="DY1278">
            <v>1352660</v>
          </cell>
          <cell r="DZ1278">
            <v>1602401.3697995523</v>
          </cell>
          <cell r="EB1278">
            <v>1602401.3697995523</v>
          </cell>
          <cell r="EC1278" t="str">
            <v>Def</v>
          </cell>
          <cell r="ED1278" t="str">
            <v>Local Recreational Facilities</v>
          </cell>
        </row>
        <row r="1279">
          <cell r="D1279" t="str">
            <v>PC2140142</v>
          </cell>
          <cell r="E1279" t="str">
            <v>Pool Renew (Manukau)</v>
          </cell>
          <cell r="F1279" t="str">
            <v>Auckland Council</v>
          </cell>
          <cell r="G1279" t="str">
            <v>Parks, sports and recreation</v>
          </cell>
          <cell r="H1279" t="str">
            <v>E190205</v>
          </cell>
          <cell r="I1279" t="str">
            <v>Recreation facilities management</v>
          </cell>
          <cell r="J1279" t="str">
            <v>Lifestyle and culture</v>
          </cell>
          <cell r="K1279" t="str">
            <v>Local recreation services</v>
          </cell>
          <cell r="L1279" t="str">
            <v>Local recreation initiatives and facilities</v>
          </cell>
          <cell r="M1279" t="str">
            <v>Local activities</v>
          </cell>
          <cell r="N1279" t="str">
            <v>Local recreation services</v>
          </cell>
          <cell r="O1279" t="str">
            <v>Local recreation initiatives and facilities</v>
          </cell>
          <cell r="P1279" t="str">
            <v>Lifestyle and culture</v>
          </cell>
          <cell r="Q1279" t="str">
            <v>Local recreation services</v>
          </cell>
          <cell r="R1279" t="str">
            <v>Local recreation initiatives and facilities</v>
          </cell>
          <cell r="S1279" t="str">
            <v>A1251405</v>
          </cell>
          <cell r="T1279" t="str">
            <v>A1251405</v>
          </cell>
          <cell r="U1279" t="str">
            <v>Local aquatic, leisure and recreation facilities</v>
          </cell>
          <cell r="V1279" t="str">
            <v>L160</v>
          </cell>
          <cell r="W1279" t="str">
            <v>Otara-Papatoetoe</v>
          </cell>
          <cell r="X1279" t="str">
            <v>PL40810</v>
          </cell>
          <cell r="Y1279" t="str">
            <v>Expense</v>
          </cell>
          <cell r="Z1279">
            <v>20120701</v>
          </cell>
          <cell r="AA1279">
            <v>20220630</v>
          </cell>
          <cell r="AB1279">
            <v>1</v>
          </cell>
          <cell r="AC1279" t="str">
            <v>Programme</v>
          </cell>
          <cell r="AD1279">
            <v>0</v>
          </cell>
          <cell r="AE1279">
            <v>0</v>
          </cell>
          <cell r="AF1279">
            <v>0</v>
          </cell>
          <cell r="AG1279">
            <v>1</v>
          </cell>
          <cell r="AH1279">
            <v>6</v>
          </cell>
          <cell r="AI1279" t="str">
            <v>Recreational Facilities</v>
          </cell>
          <cell r="AJ1279" t="str">
            <v>Buildings (Capex)</v>
          </cell>
          <cell r="AK1279">
            <v>50</v>
          </cell>
          <cell r="AM1279">
            <v>1</v>
          </cell>
          <cell r="AT1279">
            <v>134105.0717</v>
          </cell>
          <cell r="AU1279">
            <v>159661.18670000002</v>
          </cell>
          <cell r="AV1279">
            <v>159544.12430000002</v>
          </cell>
          <cell r="AW1279">
            <v>159631.72950000002</v>
          </cell>
          <cell r="AX1279">
            <v>175181.51300000004</v>
          </cell>
          <cell r="AY1279">
            <v>175085.47990000003</v>
          </cell>
          <cell r="AZ1279">
            <v>175166.21070000005</v>
          </cell>
          <cell r="BA1279">
            <v>175147</v>
          </cell>
          <cell r="BB1279">
            <v>175147</v>
          </cell>
          <cell r="BC1279">
            <v>175147</v>
          </cell>
          <cell r="BD1279">
            <v>3.1E-2</v>
          </cell>
          <cell r="BE1279">
            <v>6.1930000000000041E-2</v>
          </cell>
          <cell r="BF1279">
            <v>9.3787900000000146E-2</v>
          </cell>
          <cell r="BG1279">
            <v>0.12878911280000027</v>
          </cell>
          <cell r="BH1279">
            <v>0.16491036440960039</v>
          </cell>
          <cell r="BI1279">
            <v>0.19869276497747879</v>
          </cell>
          <cell r="BJ1279">
            <v>0.23225616239684821</v>
          </cell>
          <cell r="BK1279">
            <v>0.27045610343115034</v>
          </cell>
          <cell r="BL1279">
            <v>0.31238115484437823</v>
          </cell>
          <cell r="BM1279">
            <v>0.35568973295424255</v>
          </cell>
          <cell r="BN1279">
            <v>0</v>
          </cell>
          <cell r="BO1279">
            <v>4157.2572227000001</v>
          </cell>
          <cell r="BP1279">
            <v>9887.8172923310085</v>
          </cell>
          <cell r="BQ1279">
            <v>14963.308375435996</v>
          </cell>
          <cell r="BR1279">
            <v>20558.828817034631</v>
          </cell>
          <cell r="BS1279">
            <v>28889.247146655154</v>
          </cell>
          <cell r="BT1279">
            <v>34788.218108739791</v>
          </cell>
          <cell r="BU1279">
            <v>40683.431878779746</v>
          </cell>
          <cell r="BV1279">
            <v>47369.575147655691</v>
          </cell>
          <cell r="BW1279">
            <v>54712.622127528317</v>
          </cell>
          <cell r="BX1279">
            <v>62297.989657736718</v>
          </cell>
          <cell r="BY1279">
            <v>0</v>
          </cell>
          <cell r="BZ1279">
            <v>138262.32892269999</v>
          </cell>
          <cell r="CA1279">
            <v>169549.00399233104</v>
          </cell>
          <cell r="CB1279">
            <v>174507.43267543602</v>
          </cell>
          <cell r="CC1279">
            <v>180190.55831703465</v>
          </cell>
          <cell r="CD1279">
            <v>204070.7601466552</v>
          </cell>
          <cell r="CE1279">
            <v>209873.69800873983</v>
          </cell>
          <cell r="CF1279">
            <v>215849.64257877981</v>
          </cell>
          <cell r="CG1279">
            <v>222516.57514765568</v>
          </cell>
          <cell r="CH1279">
            <v>229859.6221275283</v>
          </cell>
          <cell r="CI1279">
            <v>237444.98965773673</v>
          </cell>
          <cell r="CK1279">
            <v>0</v>
          </cell>
          <cell r="CL1279">
            <v>0</v>
          </cell>
          <cell r="CM1279">
            <v>0</v>
          </cell>
          <cell r="CN1279">
            <v>0</v>
          </cell>
          <cell r="CO1279">
            <v>0</v>
          </cell>
          <cell r="CP1279">
            <v>0</v>
          </cell>
          <cell r="CQ1279">
            <v>0</v>
          </cell>
          <cell r="CR1279">
            <v>0</v>
          </cell>
          <cell r="CS1279">
            <v>0</v>
          </cell>
          <cell r="CT1279">
            <v>0</v>
          </cell>
          <cell r="CU1279">
            <v>0</v>
          </cell>
          <cell r="CW1279">
            <v>0</v>
          </cell>
          <cell r="CX1279">
            <v>0</v>
          </cell>
          <cell r="CY1279">
            <v>0</v>
          </cell>
          <cell r="CZ1279">
            <v>0</v>
          </cell>
          <cell r="DA1279">
            <v>0</v>
          </cell>
          <cell r="DB1279">
            <v>0</v>
          </cell>
          <cell r="DC1279">
            <v>0</v>
          </cell>
          <cell r="DD1279">
            <v>0</v>
          </cell>
          <cell r="DE1279">
            <v>0</v>
          </cell>
          <cell r="DF1279">
            <v>0</v>
          </cell>
          <cell r="DG1279">
            <v>0</v>
          </cell>
          <cell r="DI1279">
            <v>0</v>
          </cell>
          <cell r="DJ1279">
            <v>138262.32892269999</v>
          </cell>
          <cell r="DK1279">
            <v>169549.00399233104</v>
          </cell>
          <cell r="DL1279">
            <v>174507.43267543602</v>
          </cell>
          <cell r="DM1279">
            <v>180190.55831703465</v>
          </cell>
          <cell r="DN1279">
            <v>204070.7601466552</v>
          </cell>
          <cell r="DO1279">
            <v>209873.69800873983</v>
          </cell>
          <cell r="DP1279">
            <v>215849.64257877981</v>
          </cell>
          <cell r="DQ1279">
            <v>222516.57514765568</v>
          </cell>
          <cell r="DR1279">
            <v>229859.6221275283</v>
          </cell>
          <cell r="DS1279">
            <v>237444.98965773673</v>
          </cell>
          <cell r="DU1279" t="str">
            <v>MCC 7025CFM00649</v>
          </cell>
          <cell r="DV1279">
            <v>0</v>
          </cell>
          <cell r="DW1279">
            <v>0</v>
          </cell>
          <cell r="DX1279">
            <v>5</v>
          </cell>
          <cell r="DY1279">
            <v>1663816.3158000002</v>
          </cell>
          <cell r="DZ1279">
            <v>1982124.6115745972</v>
          </cell>
          <cell r="EB1279">
            <v>1982124.6115745972</v>
          </cell>
          <cell r="EC1279" t="str">
            <v>Def</v>
          </cell>
          <cell r="ED1279" t="str">
            <v>Local Recreational Facilities</v>
          </cell>
        </row>
        <row r="1280">
          <cell r="D1280" t="str">
            <v>PC2140144</v>
          </cell>
          <cell r="E1280" t="str">
            <v>Leisure Facility Upgr (N/Shore)</v>
          </cell>
          <cell r="F1280" t="str">
            <v>Auckland Council</v>
          </cell>
          <cell r="G1280" t="str">
            <v>Parks, sports and recreation</v>
          </cell>
          <cell r="H1280" t="str">
            <v>E190205</v>
          </cell>
          <cell r="I1280" t="str">
            <v>Recreation facilities management</v>
          </cell>
          <cell r="J1280" t="str">
            <v>Lifestyle and culture</v>
          </cell>
          <cell r="K1280" t="str">
            <v>Local recreation services</v>
          </cell>
          <cell r="L1280" t="str">
            <v>Local recreation initiatives and facilities</v>
          </cell>
          <cell r="M1280" t="str">
            <v>Local activities</v>
          </cell>
          <cell r="N1280" t="str">
            <v>Local recreation services</v>
          </cell>
          <cell r="O1280" t="str">
            <v>Local recreation initiatives and facilities</v>
          </cell>
          <cell r="P1280" t="str">
            <v>Lifestyle and culture</v>
          </cell>
          <cell r="Q1280" t="str">
            <v>Local recreation services</v>
          </cell>
          <cell r="R1280" t="str">
            <v>Local recreation initiatives and facilities</v>
          </cell>
          <cell r="S1280" t="str">
            <v>A1251405</v>
          </cell>
          <cell r="T1280" t="str">
            <v>A1251405</v>
          </cell>
          <cell r="U1280" t="str">
            <v>Local aquatic, leisure and recreation facilities</v>
          </cell>
          <cell r="V1280" t="str">
            <v>L105</v>
          </cell>
          <cell r="W1280" t="str">
            <v>Devonport-Takapuna</v>
          </cell>
          <cell r="X1280" t="str">
            <v>PL40810</v>
          </cell>
          <cell r="Y1280" t="str">
            <v>Expense</v>
          </cell>
          <cell r="Z1280">
            <v>20120701</v>
          </cell>
          <cell r="AA1280">
            <v>20150630</v>
          </cell>
          <cell r="AB1280">
            <v>1</v>
          </cell>
          <cell r="AC1280" t="str">
            <v>Programme</v>
          </cell>
          <cell r="AD1280">
            <v>1</v>
          </cell>
          <cell r="AE1280">
            <v>0</v>
          </cell>
          <cell r="AF1280">
            <v>0</v>
          </cell>
          <cell r="AG1280">
            <v>0</v>
          </cell>
          <cell r="AH1280">
            <v>6</v>
          </cell>
          <cell r="AI1280" t="str">
            <v>Recreational Facilities</v>
          </cell>
          <cell r="AJ1280" t="str">
            <v>Buildings (Capex)</v>
          </cell>
          <cell r="AK1280">
            <v>50</v>
          </cell>
          <cell r="AM1280">
            <v>1</v>
          </cell>
          <cell r="AT1280">
            <v>46255.12</v>
          </cell>
          <cell r="AU1280">
            <v>6591</v>
          </cell>
          <cell r="AV1280">
            <v>6566</v>
          </cell>
          <cell r="BD1280">
            <v>3.1E-2</v>
          </cell>
          <cell r="BE1280">
            <v>6.1930000000000041E-2</v>
          </cell>
          <cell r="BF1280">
            <v>9.3787900000000146E-2</v>
          </cell>
          <cell r="BG1280">
            <v>0.12878911280000027</v>
          </cell>
          <cell r="BH1280">
            <v>0.16491036440960039</v>
          </cell>
          <cell r="BI1280">
            <v>0.19869276497747879</v>
          </cell>
          <cell r="BJ1280">
            <v>0.23225616239684821</v>
          </cell>
          <cell r="BK1280">
            <v>0.27045610343115034</v>
          </cell>
          <cell r="BL1280">
            <v>0.31238115484437823</v>
          </cell>
          <cell r="BM1280">
            <v>0.35568973295424255</v>
          </cell>
          <cell r="BN1280">
            <v>0</v>
          </cell>
          <cell r="BO1280">
            <v>1433.9087200000001</v>
          </cell>
          <cell r="BP1280">
            <v>408.18063000000029</v>
          </cell>
          <cell r="BQ1280">
            <v>615.81135140000094</v>
          </cell>
          <cell r="BR1280">
            <v>0</v>
          </cell>
          <cell r="BS1280">
            <v>0</v>
          </cell>
          <cell r="BT1280">
            <v>0</v>
          </cell>
          <cell r="BU1280">
            <v>0</v>
          </cell>
          <cell r="BV1280">
            <v>0</v>
          </cell>
          <cell r="BW1280">
            <v>0</v>
          </cell>
          <cell r="BX1280">
            <v>0</v>
          </cell>
          <cell r="BY1280">
            <v>0</v>
          </cell>
          <cell r="BZ1280">
            <v>47689.028720000002</v>
          </cell>
          <cell r="CA1280">
            <v>6999.1806300000007</v>
          </cell>
          <cell r="CB1280">
            <v>7181.8113514000006</v>
          </cell>
          <cell r="CC1280">
            <v>0</v>
          </cell>
          <cell r="CD1280">
            <v>0</v>
          </cell>
          <cell r="CE1280">
            <v>0</v>
          </cell>
          <cell r="CF1280">
            <v>0</v>
          </cell>
          <cell r="CG1280">
            <v>0</v>
          </cell>
          <cell r="CH1280">
            <v>0</v>
          </cell>
          <cell r="CI1280">
            <v>0</v>
          </cell>
          <cell r="CK1280">
            <v>0</v>
          </cell>
          <cell r="CL1280">
            <v>47689.028720000002</v>
          </cell>
          <cell r="CM1280">
            <v>6999.1806300000007</v>
          </cell>
          <cell r="CN1280">
            <v>7181.8113514000006</v>
          </cell>
          <cell r="CO1280">
            <v>0</v>
          </cell>
          <cell r="CP1280">
            <v>0</v>
          </cell>
          <cell r="CQ1280">
            <v>0</v>
          </cell>
          <cell r="CR1280">
            <v>0</v>
          </cell>
          <cell r="CS1280">
            <v>0</v>
          </cell>
          <cell r="CT1280">
            <v>0</v>
          </cell>
          <cell r="CU1280">
            <v>0</v>
          </cell>
          <cell r="CW1280">
            <v>0</v>
          </cell>
          <cell r="CX1280">
            <v>0</v>
          </cell>
          <cell r="CY1280">
            <v>0</v>
          </cell>
          <cell r="CZ1280">
            <v>0</v>
          </cell>
          <cell r="DA1280">
            <v>0</v>
          </cell>
          <cell r="DB1280">
            <v>0</v>
          </cell>
          <cell r="DC1280">
            <v>0</v>
          </cell>
          <cell r="DD1280">
            <v>0</v>
          </cell>
          <cell r="DE1280">
            <v>0</v>
          </cell>
          <cell r="DF1280">
            <v>0</v>
          </cell>
          <cell r="DG1280">
            <v>0</v>
          </cell>
          <cell r="DI1280">
            <v>0</v>
          </cell>
          <cell r="DJ1280">
            <v>0</v>
          </cell>
          <cell r="DK1280">
            <v>0</v>
          </cell>
          <cell r="DL1280">
            <v>0</v>
          </cell>
          <cell r="DM1280">
            <v>0</v>
          </cell>
          <cell r="DN1280">
            <v>0</v>
          </cell>
          <cell r="DO1280">
            <v>0</v>
          </cell>
          <cell r="DP1280">
            <v>0</v>
          </cell>
          <cell r="DQ1280">
            <v>0</v>
          </cell>
          <cell r="DR1280">
            <v>0</v>
          </cell>
          <cell r="DS1280">
            <v>0</v>
          </cell>
          <cell r="DU1280" t="str">
            <v>NSCC 10501</v>
          </cell>
          <cell r="DV1280">
            <v>0</v>
          </cell>
          <cell r="DW1280">
            <v>0</v>
          </cell>
          <cell r="DX1280">
            <v>4</v>
          </cell>
          <cell r="DY1280">
            <v>59412.12</v>
          </cell>
          <cell r="DZ1280">
            <v>61870.020701400004</v>
          </cell>
          <cell r="EB1280">
            <v>61870.020701400004</v>
          </cell>
          <cell r="EC1280" t="str">
            <v>Def</v>
          </cell>
          <cell r="ED1280" t="str">
            <v>Local Recreational Facilities</v>
          </cell>
        </row>
        <row r="1281">
          <cell r="D1281" t="str">
            <v>PC2140144</v>
          </cell>
          <cell r="E1281" t="str">
            <v>Leisure Facility Upgr (N/Shore)</v>
          </cell>
          <cell r="F1281" t="str">
            <v>Auckland Council</v>
          </cell>
          <cell r="G1281" t="str">
            <v>Parks, sports and recreation</v>
          </cell>
          <cell r="H1281" t="str">
            <v>E190205</v>
          </cell>
          <cell r="I1281" t="str">
            <v>Recreation facilities management</v>
          </cell>
          <cell r="J1281" t="str">
            <v>Lifestyle and culture</v>
          </cell>
          <cell r="K1281" t="str">
            <v>Local recreation services</v>
          </cell>
          <cell r="L1281" t="str">
            <v>Local recreation initiatives and facilities</v>
          </cell>
          <cell r="M1281" t="str">
            <v>Local activities</v>
          </cell>
          <cell r="N1281" t="str">
            <v>Local recreation services</v>
          </cell>
          <cell r="O1281" t="str">
            <v>Local recreation initiatives and facilities</v>
          </cell>
          <cell r="P1281" t="str">
            <v>Lifestyle and culture</v>
          </cell>
          <cell r="Q1281" t="str">
            <v>Local recreation services</v>
          </cell>
          <cell r="R1281" t="str">
            <v>Local recreation initiatives and facilities</v>
          </cell>
          <cell r="S1281" t="str">
            <v>A1251405</v>
          </cell>
          <cell r="T1281" t="str">
            <v>A1251405</v>
          </cell>
          <cell r="U1281" t="str">
            <v>Local aquatic, leisure and recreation facilities</v>
          </cell>
          <cell r="V1281" t="str">
            <v>L125</v>
          </cell>
          <cell r="W1281" t="str">
            <v>Hibiscus and Bays</v>
          </cell>
          <cell r="X1281" t="str">
            <v>PL40810</v>
          </cell>
          <cell r="Y1281" t="str">
            <v>Expense</v>
          </cell>
          <cell r="Z1281">
            <v>20130701</v>
          </cell>
          <cell r="AA1281">
            <v>20150630</v>
          </cell>
          <cell r="AB1281">
            <v>1</v>
          </cell>
          <cell r="AC1281" t="str">
            <v>Programme</v>
          </cell>
          <cell r="AD1281">
            <v>1</v>
          </cell>
          <cell r="AE1281">
            <v>0</v>
          </cell>
          <cell r="AF1281">
            <v>0</v>
          </cell>
          <cell r="AG1281">
            <v>0</v>
          </cell>
          <cell r="AH1281">
            <v>6</v>
          </cell>
          <cell r="AI1281" t="str">
            <v>Recreational Facilities</v>
          </cell>
          <cell r="AJ1281" t="str">
            <v>Buildings (Capex)</v>
          </cell>
          <cell r="AK1281">
            <v>50</v>
          </cell>
          <cell r="AM1281">
            <v>1</v>
          </cell>
          <cell r="AU1281">
            <v>6590</v>
          </cell>
          <cell r="AV1281">
            <v>6567</v>
          </cell>
          <cell r="BD1281">
            <v>3.1E-2</v>
          </cell>
          <cell r="BE1281">
            <v>6.1930000000000041E-2</v>
          </cell>
          <cell r="BF1281">
            <v>9.3787900000000146E-2</v>
          </cell>
          <cell r="BG1281">
            <v>0.12878911280000027</v>
          </cell>
          <cell r="BH1281">
            <v>0.16491036440960039</v>
          </cell>
          <cell r="BI1281">
            <v>0.19869276497747879</v>
          </cell>
          <cell r="BJ1281">
            <v>0.23225616239684821</v>
          </cell>
          <cell r="BK1281">
            <v>0.27045610343115034</v>
          </cell>
          <cell r="BL1281">
            <v>0.31238115484437823</v>
          </cell>
          <cell r="BM1281">
            <v>0.35568973295424255</v>
          </cell>
          <cell r="BN1281">
            <v>0</v>
          </cell>
          <cell r="BO1281">
            <v>0</v>
          </cell>
          <cell r="BP1281">
            <v>408.11870000000027</v>
          </cell>
          <cell r="BQ1281">
            <v>615.905139300001</v>
          </cell>
          <cell r="BR1281">
            <v>0</v>
          </cell>
          <cell r="BS1281">
            <v>0</v>
          </cell>
          <cell r="BT1281">
            <v>0</v>
          </cell>
          <cell r="BU1281">
            <v>0</v>
          </cell>
          <cell r="BV1281">
            <v>0</v>
          </cell>
          <cell r="BW1281">
            <v>0</v>
          </cell>
          <cell r="BX1281">
            <v>0</v>
          </cell>
          <cell r="BY1281">
            <v>0</v>
          </cell>
          <cell r="BZ1281">
            <v>0</v>
          </cell>
          <cell r="CA1281">
            <v>6998.1187</v>
          </cell>
          <cell r="CB1281">
            <v>7182.9051393000009</v>
          </cell>
          <cell r="CC1281">
            <v>0</v>
          </cell>
          <cell r="CD1281">
            <v>0</v>
          </cell>
          <cell r="CE1281">
            <v>0</v>
          </cell>
          <cell r="CF1281">
            <v>0</v>
          </cell>
          <cell r="CG1281">
            <v>0</v>
          </cell>
          <cell r="CH1281">
            <v>0</v>
          </cell>
          <cell r="CI1281">
            <v>0</v>
          </cell>
          <cell r="CK1281">
            <v>0</v>
          </cell>
          <cell r="CL1281">
            <v>0</v>
          </cell>
          <cell r="CM1281">
            <v>6998.1187</v>
          </cell>
          <cell r="CN1281">
            <v>7182.9051393000009</v>
          </cell>
          <cell r="CO1281">
            <v>0</v>
          </cell>
          <cell r="CP1281">
            <v>0</v>
          </cell>
          <cell r="CQ1281">
            <v>0</v>
          </cell>
          <cell r="CR1281">
            <v>0</v>
          </cell>
          <cell r="CS1281">
            <v>0</v>
          </cell>
          <cell r="CT1281">
            <v>0</v>
          </cell>
          <cell r="CU1281">
            <v>0</v>
          </cell>
          <cell r="CW1281">
            <v>0</v>
          </cell>
          <cell r="CX1281">
            <v>0</v>
          </cell>
          <cell r="CY1281">
            <v>0</v>
          </cell>
          <cell r="CZ1281">
            <v>0</v>
          </cell>
          <cell r="DA1281">
            <v>0</v>
          </cell>
          <cell r="DB1281">
            <v>0</v>
          </cell>
          <cell r="DC1281">
            <v>0</v>
          </cell>
          <cell r="DD1281">
            <v>0</v>
          </cell>
          <cell r="DE1281">
            <v>0</v>
          </cell>
          <cell r="DF1281">
            <v>0</v>
          </cell>
          <cell r="DG1281">
            <v>0</v>
          </cell>
          <cell r="DI1281">
            <v>0</v>
          </cell>
          <cell r="DJ1281">
            <v>0</v>
          </cell>
          <cell r="DK1281">
            <v>0</v>
          </cell>
          <cell r="DL1281">
            <v>0</v>
          </cell>
          <cell r="DM1281">
            <v>0</v>
          </cell>
          <cell r="DN1281">
            <v>0</v>
          </cell>
          <cell r="DO1281">
            <v>0</v>
          </cell>
          <cell r="DP1281">
            <v>0</v>
          </cell>
          <cell r="DQ1281">
            <v>0</v>
          </cell>
          <cell r="DR1281">
            <v>0</v>
          </cell>
          <cell r="DS1281">
            <v>0</v>
          </cell>
          <cell r="DU1281" t="str">
            <v>NSCC 10501</v>
          </cell>
          <cell r="DV1281">
            <v>0</v>
          </cell>
          <cell r="DW1281">
            <v>0</v>
          </cell>
          <cell r="DX1281">
            <v>4</v>
          </cell>
          <cell r="DY1281">
            <v>13157</v>
          </cell>
          <cell r="DZ1281">
            <v>14181.0238393</v>
          </cell>
          <cell r="EB1281">
            <v>14181.0238393</v>
          </cell>
          <cell r="EC1281" t="str">
            <v>Def</v>
          </cell>
          <cell r="ED1281" t="str">
            <v>Local Recreational Facilities</v>
          </cell>
        </row>
        <row r="1282">
          <cell r="D1282" t="str">
            <v>PC2140144</v>
          </cell>
          <cell r="E1282" t="str">
            <v>Leisure Facility Upgr (N/Shore)</v>
          </cell>
          <cell r="F1282" t="str">
            <v>Auckland Council</v>
          </cell>
          <cell r="G1282" t="str">
            <v>Parks, sports and recreation</v>
          </cell>
          <cell r="H1282" t="str">
            <v>E190205</v>
          </cell>
          <cell r="I1282" t="str">
            <v>Recreation facilities management</v>
          </cell>
          <cell r="J1282" t="str">
            <v>Lifestyle and culture</v>
          </cell>
          <cell r="K1282" t="str">
            <v>Local recreation services</v>
          </cell>
          <cell r="L1282" t="str">
            <v>Local recreation initiatives and facilities</v>
          </cell>
          <cell r="M1282" t="str">
            <v>Local activities</v>
          </cell>
          <cell r="N1282" t="str">
            <v>Local recreation services</v>
          </cell>
          <cell r="O1282" t="str">
            <v>Local recreation initiatives and facilities</v>
          </cell>
          <cell r="P1282" t="str">
            <v>Lifestyle and culture</v>
          </cell>
          <cell r="Q1282" t="str">
            <v>Local recreation services</v>
          </cell>
          <cell r="R1282" t="str">
            <v>Local recreation initiatives and facilities</v>
          </cell>
          <cell r="S1282" t="str">
            <v>A1251405</v>
          </cell>
          <cell r="T1282" t="str">
            <v>A1251405</v>
          </cell>
          <cell r="U1282" t="str">
            <v>Local aquatic, leisure and recreation facilities</v>
          </cell>
          <cell r="V1282" t="str">
            <v>L135</v>
          </cell>
          <cell r="W1282" t="str">
            <v>Kaipatiki</v>
          </cell>
          <cell r="X1282" t="str">
            <v>PL40810</v>
          </cell>
          <cell r="Y1282" t="str">
            <v>Expense</v>
          </cell>
          <cell r="Z1282">
            <v>20130701</v>
          </cell>
          <cell r="AA1282">
            <v>20150630</v>
          </cell>
          <cell r="AB1282">
            <v>1</v>
          </cell>
          <cell r="AC1282" t="str">
            <v>Programme</v>
          </cell>
          <cell r="AD1282">
            <v>1</v>
          </cell>
          <cell r="AE1282">
            <v>0</v>
          </cell>
          <cell r="AF1282">
            <v>0</v>
          </cell>
          <cell r="AG1282">
            <v>0</v>
          </cell>
          <cell r="AH1282">
            <v>6</v>
          </cell>
          <cell r="AI1282" t="str">
            <v>Recreational Facilities</v>
          </cell>
          <cell r="AJ1282" t="str">
            <v>Buildings (Capex)</v>
          </cell>
          <cell r="AK1282">
            <v>50</v>
          </cell>
          <cell r="AM1282">
            <v>1</v>
          </cell>
          <cell r="AU1282">
            <v>26361</v>
          </cell>
          <cell r="AV1282">
            <v>26264</v>
          </cell>
          <cell r="BD1282">
            <v>3.1E-2</v>
          </cell>
          <cell r="BE1282">
            <v>6.1930000000000041E-2</v>
          </cell>
          <cell r="BF1282">
            <v>9.3787900000000146E-2</v>
          </cell>
          <cell r="BG1282">
            <v>0.12878911280000027</v>
          </cell>
          <cell r="BH1282">
            <v>0.16491036440960039</v>
          </cell>
          <cell r="BI1282">
            <v>0.19869276497747879</v>
          </cell>
          <cell r="BJ1282">
            <v>0.23225616239684821</v>
          </cell>
          <cell r="BK1282">
            <v>0.27045610343115034</v>
          </cell>
          <cell r="BL1282">
            <v>0.31238115484437823</v>
          </cell>
          <cell r="BM1282">
            <v>0.35568973295424255</v>
          </cell>
          <cell r="BN1282">
            <v>0</v>
          </cell>
          <cell r="BO1282">
            <v>0</v>
          </cell>
          <cell r="BP1282">
            <v>1632.5367300000012</v>
          </cell>
          <cell r="BQ1282">
            <v>2463.2454056000038</v>
          </cell>
          <cell r="BR1282">
            <v>0</v>
          </cell>
          <cell r="BS1282">
            <v>0</v>
          </cell>
          <cell r="BT1282">
            <v>0</v>
          </cell>
          <cell r="BU1282">
            <v>0</v>
          </cell>
          <cell r="BV1282">
            <v>0</v>
          </cell>
          <cell r="BW1282">
            <v>0</v>
          </cell>
          <cell r="BX1282">
            <v>0</v>
          </cell>
          <cell r="BY1282">
            <v>0</v>
          </cell>
          <cell r="BZ1282">
            <v>0</v>
          </cell>
          <cell r="CA1282">
            <v>27993.53673</v>
          </cell>
          <cell r="CB1282">
            <v>28727.245405600002</v>
          </cell>
          <cell r="CC1282">
            <v>0</v>
          </cell>
          <cell r="CD1282">
            <v>0</v>
          </cell>
          <cell r="CE1282">
            <v>0</v>
          </cell>
          <cell r="CF1282">
            <v>0</v>
          </cell>
          <cell r="CG1282">
            <v>0</v>
          </cell>
          <cell r="CH1282">
            <v>0</v>
          </cell>
          <cell r="CI1282">
            <v>0</v>
          </cell>
          <cell r="CK1282">
            <v>0</v>
          </cell>
          <cell r="CL1282">
            <v>0</v>
          </cell>
          <cell r="CM1282">
            <v>27993.53673</v>
          </cell>
          <cell r="CN1282">
            <v>28727.245405600002</v>
          </cell>
          <cell r="CO1282">
            <v>0</v>
          </cell>
          <cell r="CP1282">
            <v>0</v>
          </cell>
          <cell r="CQ1282">
            <v>0</v>
          </cell>
          <cell r="CR1282">
            <v>0</v>
          </cell>
          <cell r="CS1282">
            <v>0</v>
          </cell>
          <cell r="CT1282">
            <v>0</v>
          </cell>
          <cell r="CU1282">
            <v>0</v>
          </cell>
          <cell r="CW1282">
            <v>0</v>
          </cell>
          <cell r="CX1282">
            <v>0</v>
          </cell>
          <cell r="CY1282">
            <v>0</v>
          </cell>
          <cell r="CZ1282">
            <v>0</v>
          </cell>
          <cell r="DA1282">
            <v>0</v>
          </cell>
          <cell r="DB1282">
            <v>0</v>
          </cell>
          <cell r="DC1282">
            <v>0</v>
          </cell>
          <cell r="DD1282">
            <v>0</v>
          </cell>
          <cell r="DE1282">
            <v>0</v>
          </cell>
          <cell r="DF1282">
            <v>0</v>
          </cell>
          <cell r="DG1282">
            <v>0</v>
          </cell>
          <cell r="DI1282">
            <v>0</v>
          </cell>
          <cell r="DJ1282">
            <v>0</v>
          </cell>
          <cell r="DK1282">
            <v>0</v>
          </cell>
          <cell r="DL1282">
            <v>0</v>
          </cell>
          <cell r="DM1282">
            <v>0</v>
          </cell>
          <cell r="DN1282">
            <v>0</v>
          </cell>
          <cell r="DO1282">
            <v>0</v>
          </cell>
          <cell r="DP1282">
            <v>0</v>
          </cell>
          <cell r="DQ1282">
            <v>0</v>
          </cell>
          <cell r="DR1282">
            <v>0</v>
          </cell>
          <cell r="DS1282">
            <v>0</v>
          </cell>
          <cell r="DU1282" t="str">
            <v>NSCC 10501</v>
          </cell>
          <cell r="DV1282">
            <v>0</v>
          </cell>
          <cell r="DW1282">
            <v>0</v>
          </cell>
          <cell r="DX1282">
            <v>4</v>
          </cell>
          <cell r="DY1282">
            <v>52625</v>
          </cell>
          <cell r="DZ1282">
            <v>56720.782135600006</v>
          </cell>
          <cell r="EB1282">
            <v>56720.782135600006</v>
          </cell>
          <cell r="EC1282" t="str">
            <v>Def</v>
          </cell>
          <cell r="ED1282" t="str">
            <v>Local Recreational Facilities</v>
          </cell>
        </row>
        <row r="1283">
          <cell r="D1283" t="str">
            <v>PC2140144</v>
          </cell>
          <cell r="E1283" t="str">
            <v>Leisure Facility Upgr (N/Shore)</v>
          </cell>
          <cell r="F1283" t="str">
            <v>Auckland Council</v>
          </cell>
          <cell r="G1283" t="str">
            <v>Parks, sports and recreation</v>
          </cell>
          <cell r="H1283" t="str">
            <v>E190205</v>
          </cell>
          <cell r="I1283" t="str">
            <v>Recreation facilities management</v>
          </cell>
          <cell r="J1283" t="str">
            <v>Lifestyle and culture</v>
          </cell>
          <cell r="K1283" t="str">
            <v>Local recreation services</v>
          </cell>
          <cell r="L1283" t="str">
            <v>Local recreation initiatives and facilities</v>
          </cell>
          <cell r="M1283" t="str">
            <v>Local activities</v>
          </cell>
          <cell r="N1283" t="str">
            <v>Local recreation services</v>
          </cell>
          <cell r="O1283" t="str">
            <v>Local recreation initiatives and facilities</v>
          </cell>
          <cell r="P1283" t="str">
            <v>Lifestyle and culture</v>
          </cell>
          <cell r="Q1283" t="str">
            <v>Local recreation services</v>
          </cell>
          <cell r="R1283" t="str">
            <v>Local recreation initiatives and facilities</v>
          </cell>
          <cell r="S1283" t="str">
            <v>A1251405</v>
          </cell>
          <cell r="T1283" t="str">
            <v>A1251405</v>
          </cell>
          <cell r="U1283" t="str">
            <v>Local aquatic, leisure and recreation facilities</v>
          </cell>
          <cell r="V1283" t="str">
            <v>L210</v>
          </cell>
          <cell r="W1283" t="str">
            <v>Other (Unallocated)</v>
          </cell>
          <cell r="X1283" t="str">
            <v>PL40810</v>
          </cell>
          <cell r="Y1283" t="str">
            <v>Expense</v>
          </cell>
          <cell r="Z1283">
            <v>20100701</v>
          </cell>
          <cell r="AA1283">
            <v>20220630</v>
          </cell>
          <cell r="AB1283">
            <v>1</v>
          </cell>
          <cell r="AC1283" t="str">
            <v>Programme</v>
          </cell>
          <cell r="AD1283">
            <v>1</v>
          </cell>
          <cell r="AE1283">
            <v>0</v>
          </cell>
          <cell r="AF1283">
            <v>0</v>
          </cell>
          <cell r="AG1283">
            <v>0</v>
          </cell>
          <cell r="AH1283">
            <v>6</v>
          </cell>
          <cell r="AI1283" t="str">
            <v>Recreational Facilities</v>
          </cell>
          <cell r="AJ1283" t="str">
            <v>Buildings (Capex)</v>
          </cell>
          <cell r="AK1283">
            <v>50</v>
          </cell>
          <cell r="AM1283">
            <v>1</v>
          </cell>
          <cell r="AS1283">
            <v>53774</v>
          </cell>
          <cell r="AT1283">
            <v>0</v>
          </cell>
          <cell r="AU1283">
            <v>6590.32</v>
          </cell>
          <cell r="AV1283">
            <v>6565.72</v>
          </cell>
          <cell r="AW1283">
            <v>45729</v>
          </cell>
          <cell r="AX1283">
            <v>45436.51</v>
          </cell>
          <cell r="AY1283">
            <v>43609.36</v>
          </cell>
          <cell r="AZ1283">
            <v>43980.83</v>
          </cell>
          <cell r="BA1283">
            <v>44000</v>
          </cell>
          <cell r="BB1283">
            <v>44000</v>
          </cell>
          <cell r="BC1283">
            <v>44000</v>
          </cell>
          <cell r="BD1283">
            <v>3.1E-2</v>
          </cell>
          <cell r="BE1283">
            <v>6.1930000000000041E-2</v>
          </cell>
          <cell r="BF1283">
            <v>9.3787900000000146E-2</v>
          </cell>
          <cell r="BG1283">
            <v>0.12878911280000027</v>
          </cell>
          <cell r="BH1283">
            <v>0.16491036440960039</v>
          </cell>
          <cell r="BI1283">
            <v>0.19869276497747879</v>
          </cell>
          <cell r="BJ1283">
            <v>0.23225616239684821</v>
          </cell>
          <cell r="BK1283">
            <v>0.27045610343115034</v>
          </cell>
          <cell r="BL1283">
            <v>0.31238115484437823</v>
          </cell>
          <cell r="BM1283">
            <v>0.35568973295424255</v>
          </cell>
          <cell r="BN1283">
            <v>0</v>
          </cell>
          <cell r="BO1283">
            <v>0</v>
          </cell>
          <cell r="BP1283">
            <v>408.13851760000023</v>
          </cell>
          <cell r="BQ1283">
            <v>615.78509078800096</v>
          </cell>
          <cell r="BR1283">
            <v>5889.3973392312128</v>
          </cell>
          <cell r="BS1283">
            <v>7492.9514216004527</v>
          </cell>
          <cell r="BT1283">
            <v>8664.8643172982647</v>
          </cell>
          <cell r="BU1283">
            <v>10214.818794828174</v>
          </cell>
          <cell r="BV1283">
            <v>11900.068550970615</v>
          </cell>
          <cell r="BW1283">
            <v>13744.770813152641</v>
          </cell>
          <cell r="BX1283">
            <v>15650.348249986673</v>
          </cell>
          <cell r="BY1283">
            <v>53774</v>
          </cell>
          <cell r="BZ1283">
            <v>0</v>
          </cell>
          <cell r="CA1283">
            <v>6998.4585176000001</v>
          </cell>
          <cell r="CB1283">
            <v>7181.5050907880013</v>
          </cell>
          <cell r="CC1283">
            <v>51618.397339231211</v>
          </cell>
          <cell r="CD1283">
            <v>52929.461421600456</v>
          </cell>
          <cell r="CE1283">
            <v>52274.224317298263</v>
          </cell>
          <cell r="CF1283">
            <v>54195.648794828172</v>
          </cell>
          <cell r="CG1283">
            <v>55900.068550970616</v>
          </cell>
          <cell r="CH1283">
            <v>57744.770813152645</v>
          </cell>
          <cell r="CI1283">
            <v>59650.348249986673</v>
          </cell>
          <cell r="CK1283">
            <v>53774</v>
          </cell>
          <cell r="CL1283">
            <v>0</v>
          </cell>
          <cell r="CM1283">
            <v>6998.4585176000001</v>
          </cell>
          <cell r="CN1283">
            <v>7181.5050907880013</v>
          </cell>
          <cell r="CO1283">
            <v>51618.397339231211</v>
          </cell>
          <cell r="CP1283">
            <v>52929.461421600456</v>
          </cell>
          <cell r="CQ1283">
            <v>52274.224317298263</v>
          </cell>
          <cell r="CR1283">
            <v>54195.648794828172</v>
          </cell>
          <cell r="CS1283">
            <v>55900.068550970616</v>
          </cell>
          <cell r="CT1283">
            <v>57744.770813152645</v>
          </cell>
          <cell r="CU1283">
            <v>59650.348249986673</v>
          </cell>
          <cell r="CW1283">
            <v>0</v>
          </cell>
          <cell r="CX1283">
            <v>0</v>
          </cell>
          <cell r="CY1283">
            <v>0</v>
          </cell>
          <cell r="CZ1283">
            <v>0</v>
          </cell>
          <cell r="DA1283">
            <v>0</v>
          </cell>
          <cell r="DB1283">
            <v>0</v>
          </cell>
          <cell r="DC1283">
            <v>0</v>
          </cell>
          <cell r="DD1283">
            <v>0</v>
          </cell>
          <cell r="DE1283">
            <v>0</v>
          </cell>
          <cell r="DF1283">
            <v>0</v>
          </cell>
          <cell r="DG1283">
            <v>0</v>
          </cell>
          <cell r="DI1283">
            <v>0</v>
          </cell>
          <cell r="DJ1283">
            <v>0</v>
          </cell>
          <cell r="DK1283">
            <v>0</v>
          </cell>
          <cell r="DL1283">
            <v>0</v>
          </cell>
          <cell r="DM1283">
            <v>0</v>
          </cell>
          <cell r="DN1283">
            <v>0</v>
          </cell>
          <cell r="DO1283">
            <v>0</v>
          </cell>
          <cell r="DP1283">
            <v>0</v>
          </cell>
          <cell r="DQ1283">
            <v>0</v>
          </cell>
          <cell r="DR1283">
            <v>0</v>
          </cell>
          <cell r="DS1283">
            <v>0</v>
          </cell>
          <cell r="DU1283" t="str">
            <v>NSCC 10501</v>
          </cell>
          <cell r="DV1283">
            <v>0</v>
          </cell>
          <cell r="DW1283">
            <v>0</v>
          </cell>
          <cell r="DX1283">
            <v>4</v>
          </cell>
          <cell r="DY1283">
            <v>323911.74</v>
          </cell>
          <cell r="DZ1283">
            <v>398492.88309545605</v>
          </cell>
          <cell r="EB1283">
            <v>398492.88309545605</v>
          </cell>
          <cell r="EC1283" t="str">
            <v>Def</v>
          </cell>
          <cell r="ED1283" t="str">
            <v>Local Recreational Facilities</v>
          </cell>
        </row>
        <row r="1284">
          <cell r="D1284" t="str">
            <v>PC2140145</v>
          </cell>
          <cell r="E1284" t="str">
            <v>General capital fund</v>
          </cell>
          <cell r="F1284" t="str">
            <v>Auckland Council</v>
          </cell>
          <cell r="G1284" t="str">
            <v>Parks, sports and recreation</v>
          </cell>
          <cell r="H1284" t="str">
            <v>E190205</v>
          </cell>
          <cell r="I1284" t="str">
            <v>Recreation facilities management</v>
          </cell>
          <cell r="J1284" t="str">
            <v>Lifestyle and culture</v>
          </cell>
          <cell r="K1284" t="str">
            <v>Local recreation services</v>
          </cell>
          <cell r="L1284" t="str">
            <v>Local recreation initiatives and facilities</v>
          </cell>
          <cell r="M1284" t="str">
            <v>Local activities</v>
          </cell>
          <cell r="N1284" t="str">
            <v>Local recreation services</v>
          </cell>
          <cell r="O1284" t="str">
            <v>Local recreation initiatives and facilities</v>
          </cell>
          <cell r="P1284" t="str">
            <v>Lifestyle and culture</v>
          </cell>
          <cell r="Q1284" t="str">
            <v>Local recreation services</v>
          </cell>
          <cell r="R1284" t="str">
            <v>Local recreation initiatives and facilities</v>
          </cell>
          <cell r="S1284" t="str">
            <v>A1251405</v>
          </cell>
          <cell r="T1284" t="str">
            <v>A1251405</v>
          </cell>
          <cell r="U1284" t="str">
            <v>Local aquatic, leisure and recreation facilities</v>
          </cell>
          <cell r="V1284" t="str">
            <v>L105</v>
          </cell>
          <cell r="W1284" t="str">
            <v>Devonport-Takapuna</v>
          </cell>
          <cell r="X1284" t="str">
            <v>PL40810</v>
          </cell>
          <cell r="Y1284" t="str">
            <v>Expense</v>
          </cell>
          <cell r="Z1284">
            <v>20130701</v>
          </cell>
          <cell r="AA1284">
            <v>20150630</v>
          </cell>
          <cell r="AB1284">
            <v>1</v>
          </cell>
          <cell r="AC1284" t="str">
            <v>Programme</v>
          </cell>
          <cell r="AD1284">
            <v>1</v>
          </cell>
          <cell r="AE1284">
            <v>0</v>
          </cell>
          <cell r="AF1284">
            <v>0</v>
          </cell>
          <cell r="AG1284">
            <v>0</v>
          </cell>
          <cell r="AH1284">
            <v>6</v>
          </cell>
          <cell r="AI1284" t="str">
            <v>Recreational Facilities</v>
          </cell>
          <cell r="AJ1284" t="str">
            <v>Other assets (Capex)</v>
          </cell>
          <cell r="AK1284">
            <v>50</v>
          </cell>
          <cell r="AM1284">
            <v>1</v>
          </cell>
          <cell r="AU1284">
            <v>42773</v>
          </cell>
          <cell r="AV1284">
            <v>85240</v>
          </cell>
          <cell r="BD1284">
            <v>3.3000000000000002E-2</v>
          </cell>
          <cell r="BE1284">
            <v>6.7088999999999732E-2</v>
          </cell>
          <cell r="BF1284">
            <v>0.10230293699999971</v>
          </cell>
          <cell r="BG1284">
            <v>0.14088353979499968</v>
          </cell>
          <cell r="BH1284">
            <v>0.18195534722761963</v>
          </cell>
          <cell r="BI1284">
            <v>0.21859596299167583</v>
          </cell>
          <cell r="BJ1284">
            <v>0.25637243784441766</v>
          </cell>
          <cell r="BK1284">
            <v>0.29783272829328333</v>
          </cell>
          <cell r="BL1284">
            <v>0.3445547065118415</v>
          </cell>
          <cell r="BM1284">
            <v>0.39295867594626777</v>
          </cell>
          <cell r="BN1284">
            <v>0</v>
          </cell>
          <cell r="BO1284">
            <v>0</v>
          </cell>
          <cell r="BP1284">
            <v>2869.5977969999885</v>
          </cell>
          <cell r="BQ1284">
            <v>8720.3023498799757</v>
          </cell>
          <cell r="BR1284">
            <v>0</v>
          </cell>
          <cell r="BS1284">
            <v>0</v>
          </cell>
          <cell r="BT1284">
            <v>0</v>
          </cell>
          <cell r="BU1284">
            <v>0</v>
          </cell>
          <cell r="BV1284">
            <v>0</v>
          </cell>
          <cell r="BW1284">
            <v>0</v>
          </cell>
          <cell r="BX1284">
            <v>0</v>
          </cell>
          <cell r="BY1284">
            <v>0</v>
          </cell>
          <cell r="BZ1284">
            <v>0</v>
          </cell>
          <cell r="CA1284">
            <v>45642.597796999988</v>
          </cell>
          <cell r="CB1284">
            <v>93960.302349879974</v>
          </cell>
          <cell r="CC1284">
            <v>0</v>
          </cell>
          <cell r="CD1284">
            <v>0</v>
          </cell>
          <cell r="CE1284">
            <v>0</v>
          </cell>
          <cell r="CF1284">
            <v>0</v>
          </cell>
          <cell r="CG1284">
            <v>0</v>
          </cell>
          <cell r="CH1284">
            <v>0</v>
          </cell>
          <cell r="CI1284">
            <v>0</v>
          </cell>
          <cell r="CK1284">
            <v>0</v>
          </cell>
          <cell r="CL1284">
            <v>0</v>
          </cell>
          <cell r="CM1284">
            <v>45642.597796999988</v>
          </cell>
          <cell r="CN1284">
            <v>93960.302349879974</v>
          </cell>
          <cell r="CO1284">
            <v>0</v>
          </cell>
          <cell r="CP1284">
            <v>0</v>
          </cell>
          <cell r="CQ1284">
            <v>0</v>
          </cell>
          <cell r="CR1284">
            <v>0</v>
          </cell>
          <cell r="CS1284">
            <v>0</v>
          </cell>
          <cell r="CT1284">
            <v>0</v>
          </cell>
          <cell r="CU1284">
            <v>0</v>
          </cell>
          <cell r="CW1284">
            <v>0</v>
          </cell>
          <cell r="CX1284">
            <v>0</v>
          </cell>
          <cell r="CY1284">
            <v>0</v>
          </cell>
          <cell r="CZ1284">
            <v>0</v>
          </cell>
          <cell r="DA1284">
            <v>0</v>
          </cell>
          <cell r="DB1284">
            <v>0</v>
          </cell>
          <cell r="DC1284">
            <v>0</v>
          </cell>
          <cell r="DD1284">
            <v>0</v>
          </cell>
          <cell r="DE1284">
            <v>0</v>
          </cell>
          <cell r="DF1284">
            <v>0</v>
          </cell>
          <cell r="DG1284">
            <v>0</v>
          </cell>
          <cell r="DI1284">
            <v>0</v>
          </cell>
          <cell r="DJ1284">
            <v>0</v>
          </cell>
          <cell r="DK1284">
            <v>0</v>
          </cell>
          <cell r="DL1284">
            <v>0</v>
          </cell>
          <cell r="DM1284">
            <v>0</v>
          </cell>
          <cell r="DN1284">
            <v>0</v>
          </cell>
          <cell r="DO1284">
            <v>0</v>
          </cell>
          <cell r="DP1284">
            <v>0</v>
          </cell>
          <cell r="DQ1284">
            <v>0</v>
          </cell>
          <cell r="DR1284">
            <v>0</v>
          </cell>
          <cell r="DS1284">
            <v>0</v>
          </cell>
          <cell r="DU1284" t="str">
            <v>NSCC 10502</v>
          </cell>
          <cell r="DV1284">
            <v>0</v>
          </cell>
          <cell r="DW1284">
            <v>0</v>
          </cell>
          <cell r="DX1284">
            <v>4</v>
          </cell>
          <cell r="DY1284">
            <v>128013</v>
          </cell>
          <cell r="DZ1284">
            <v>139602.90014687995</v>
          </cell>
          <cell r="EB1284">
            <v>139602.90014687995</v>
          </cell>
          <cell r="EC1284" t="str">
            <v>Def</v>
          </cell>
          <cell r="ED1284" t="str">
            <v>Local Recreational Facilities</v>
          </cell>
        </row>
        <row r="1285">
          <cell r="D1285" t="str">
            <v>PC2140145</v>
          </cell>
          <cell r="E1285" t="str">
            <v>General capital fund</v>
          </cell>
          <cell r="F1285" t="str">
            <v>Auckland Council</v>
          </cell>
          <cell r="G1285" t="str">
            <v>Parks, sports and recreation</v>
          </cell>
          <cell r="H1285" t="str">
            <v>E190205</v>
          </cell>
          <cell r="I1285" t="str">
            <v>Recreation facilities management</v>
          </cell>
          <cell r="J1285" t="str">
            <v>Lifestyle and culture</v>
          </cell>
          <cell r="K1285" t="str">
            <v>Local recreation services</v>
          </cell>
          <cell r="L1285" t="str">
            <v>Local recreation initiatives and facilities</v>
          </cell>
          <cell r="M1285" t="str">
            <v>Local activities</v>
          </cell>
          <cell r="N1285" t="str">
            <v>Local recreation services</v>
          </cell>
          <cell r="O1285" t="str">
            <v>Local recreation initiatives and facilities</v>
          </cell>
          <cell r="P1285" t="str">
            <v>Lifestyle and culture</v>
          </cell>
          <cell r="Q1285" t="str">
            <v>Local recreation services</v>
          </cell>
          <cell r="R1285" t="str">
            <v>Local recreation initiatives and facilities</v>
          </cell>
          <cell r="S1285" t="str">
            <v>A1251405</v>
          </cell>
          <cell r="T1285" t="str">
            <v>A1251405</v>
          </cell>
          <cell r="U1285" t="str">
            <v>Local aquatic, leisure and recreation facilities</v>
          </cell>
          <cell r="V1285" t="str">
            <v>L125</v>
          </cell>
          <cell r="W1285" t="str">
            <v>Hibiscus and Bays</v>
          </cell>
          <cell r="X1285" t="str">
            <v>PL40810</v>
          </cell>
          <cell r="Y1285" t="str">
            <v>Expense</v>
          </cell>
          <cell r="Z1285">
            <v>20120701</v>
          </cell>
          <cell r="AA1285">
            <v>20150630</v>
          </cell>
          <cell r="AB1285">
            <v>1</v>
          </cell>
          <cell r="AC1285" t="str">
            <v>Programme</v>
          </cell>
          <cell r="AD1285">
            <v>1</v>
          </cell>
          <cell r="AE1285">
            <v>0</v>
          </cell>
          <cell r="AF1285">
            <v>0</v>
          </cell>
          <cell r="AG1285">
            <v>0</v>
          </cell>
          <cell r="AH1285">
            <v>6</v>
          </cell>
          <cell r="AI1285" t="str">
            <v>Recreational Facilities</v>
          </cell>
          <cell r="AJ1285" t="str">
            <v>Other assets (Capex)</v>
          </cell>
          <cell r="AK1285">
            <v>50</v>
          </cell>
          <cell r="AM1285">
            <v>1</v>
          </cell>
          <cell r="AT1285">
            <v>30210.82</v>
          </cell>
          <cell r="AU1285">
            <v>42650</v>
          </cell>
          <cell r="AV1285">
            <v>42619.82</v>
          </cell>
          <cell r="BD1285">
            <v>3.3000000000000002E-2</v>
          </cell>
          <cell r="BE1285">
            <v>6.7088999999999732E-2</v>
          </cell>
          <cell r="BF1285">
            <v>0.10230293699999971</v>
          </cell>
          <cell r="BG1285">
            <v>0.14088353979499968</v>
          </cell>
          <cell r="BH1285">
            <v>0.18195534722761963</v>
          </cell>
          <cell r="BI1285">
            <v>0.21859596299167583</v>
          </cell>
          <cell r="BJ1285">
            <v>0.25637243784441766</v>
          </cell>
          <cell r="BK1285">
            <v>0.29783272829328333</v>
          </cell>
          <cell r="BL1285">
            <v>0.3445547065118415</v>
          </cell>
          <cell r="BM1285">
            <v>0.39295867594626777</v>
          </cell>
          <cell r="BN1285">
            <v>0</v>
          </cell>
          <cell r="BO1285">
            <v>996.95706000000007</v>
          </cell>
          <cell r="BP1285">
            <v>2861.3458499999888</v>
          </cell>
          <cell r="BQ1285">
            <v>4360.1327604113276</v>
          </cell>
          <cell r="BR1285">
            <v>0</v>
          </cell>
          <cell r="BS1285">
            <v>0</v>
          </cell>
          <cell r="BT1285">
            <v>0</v>
          </cell>
          <cell r="BU1285">
            <v>0</v>
          </cell>
          <cell r="BV1285">
            <v>0</v>
          </cell>
          <cell r="BW1285">
            <v>0</v>
          </cell>
          <cell r="BX1285">
            <v>0</v>
          </cell>
          <cell r="BY1285">
            <v>0</v>
          </cell>
          <cell r="BZ1285">
            <v>31207.77706</v>
          </cell>
          <cell r="CA1285">
            <v>45511.345849999991</v>
          </cell>
          <cell r="CB1285">
            <v>46979.952760411325</v>
          </cell>
          <cell r="CC1285">
            <v>0</v>
          </cell>
          <cell r="CD1285">
            <v>0</v>
          </cell>
          <cell r="CE1285">
            <v>0</v>
          </cell>
          <cell r="CF1285">
            <v>0</v>
          </cell>
          <cell r="CG1285">
            <v>0</v>
          </cell>
          <cell r="CH1285">
            <v>0</v>
          </cell>
          <cell r="CI1285">
            <v>0</v>
          </cell>
          <cell r="CK1285">
            <v>0</v>
          </cell>
          <cell r="CL1285">
            <v>31207.77706</v>
          </cell>
          <cell r="CM1285">
            <v>45511.345849999991</v>
          </cell>
          <cell r="CN1285">
            <v>46979.952760411325</v>
          </cell>
          <cell r="CO1285">
            <v>0</v>
          </cell>
          <cell r="CP1285">
            <v>0</v>
          </cell>
          <cell r="CQ1285">
            <v>0</v>
          </cell>
          <cell r="CR1285">
            <v>0</v>
          </cell>
          <cell r="CS1285">
            <v>0</v>
          </cell>
          <cell r="CT1285">
            <v>0</v>
          </cell>
          <cell r="CU1285">
            <v>0</v>
          </cell>
          <cell r="CW1285">
            <v>0</v>
          </cell>
          <cell r="CX1285">
            <v>0</v>
          </cell>
          <cell r="CY1285">
            <v>0</v>
          </cell>
          <cell r="CZ1285">
            <v>0</v>
          </cell>
          <cell r="DA1285">
            <v>0</v>
          </cell>
          <cell r="DB1285">
            <v>0</v>
          </cell>
          <cell r="DC1285">
            <v>0</v>
          </cell>
          <cell r="DD1285">
            <v>0</v>
          </cell>
          <cell r="DE1285">
            <v>0</v>
          </cell>
          <cell r="DF1285">
            <v>0</v>
          </cell>
          <cell r="DG1285">
            <v>0</v>
          </cell>
          <cell r="DI1285">
            <v>0</v>
          </cell>
          <cell r="DJ1285">
            <v>0</v>
          </cell>
          <cell r="DK1285">
            <v>0</v>
          </cell>
          <cell r="DL1285">
            <v>0</v>
          </cell>
          <cell r="DM1285">
            <v>0</v>
          </cell>
          <cell r="DN1285">
            <v>0</v>
          </cell>
          <cell r="DO1285">
            <v>0</v>
          </cell>
          <cell r="DP1285">
            <v>0</v>
          </cell>
          <cell r="DQ1285">
            <v>0</v>
          </cell>
          <cell r="DR1285">
            <v>0</v>
          </cell>
          <cell r="DS1285">
            <v>0</v>
          </cell>
          <cell r="DU1285" t="str">
            <v>NSCC 10502</v>
          </cell>
          <cell r="DV1285">
            <v>0</v>
          </cell>
          <cell r="DW1285">
            <v>0</v>
          </cell>
          <cell r="DX1285">
            <v>4</v>
          </cell>
          <cell r="DY1285">
            <v>115480.64000000001</v>
          </cell>
          <cell r="DZ1285">
            <v>123699.07567041132</v>
          </cell>
          <cell r="EB1285">
            <v>123699.07567041132</v>
          </cell>
          <cell r="EC1285" t="str">
            <v>Def</v>
          </cell>
          <cell r="ED1285" t="str">
            <v>Local Recreational Facilities</v>
          </cell>
        </row>
        <row r="1286">
          <cell r="D1286" t="str">
            <v>PC2140145</v>
          </cell>
          <cell r="E1286" t="str">
            <v>General capital fund</v>
          </cell>
          <cell r="F1286" t="str">
            <v>Auckland Council</v>
          </cell>
          <cell r="G1286" t="str">
            <v>Parks, sports and recreation</v>
          </cell>
          <cell r="H1286" t="str">
            <v>E190205</v>
          </cell>
          <cell r="I1286" t="str">
            <v>Recreation facilities management</v>
          </cell>
          <cell r="J1286" t="str">
            <v>Lifestyle and culture</v>
          </cell>
          <cell r="K1286" t="str">
            <v>Local recreation services</v>
          </cell>
          <cell r="L1286" t="str">
            <v>Local recreation initiatives and facilities</v>
          </cell>
          <cell r="M1286" t="str">
            <v>Local activities</v>
          </cell>
          <cell r="N1286" t="str">
            <v>Local recreation services</v>
          </cell>
          <cell r="O1286" t="str">
            <v>Local recreation initiatives and facilities</v>
          </cell>
          <cell r="P1286" t="str">
            <v>Lifestyle and culture</v>
          </cell>
          <cell r="Q1286" t="str">
            <v>Local recreation services</v>
          </cell>
          <cell r="R1286" t="str">
            <v>Local recreation initiatives and facilities</v>
          </cell>
          <cell r="S1286" t="str">
            <v>A1251405</v>
          </cell>
          <cell r="T1286" t="str">
            <v>A1251405</v>
          </cell>
          <cell r="U1286" t="str">
            <v>Local aquatic, leisure and recreation facilities</v>
          </cell>
          <cell r="V1286" t="str">
            <v>L135</v>
          </cell>
          <cell r="W1286" t="str">
            <v>Kaipatiki</v>
          </cell>
          <cell r="X1286" t="str">
            <v>PL40810</v>
          </cell>
          <cell r="Y1286" t="str">
            <v>Expense</v>
          </cell>
          <cell r="Z1286">
            <v>20120701</v>
          </cell>
          <cell r="AA1286">
            <v>20150630</v>
          </cell>
          <cell r="AB1286">
            <v>1</v>
          </cell>
          <cell r="AC1286" t="str">
            <v>Programme</v>
          </cell>
          <cell r="AD1286">
            <v>1</v>
          </cell>
          <cell r="AE1286">
            <v>0</v>
          </cell>
          <cell r="AF1286">
            <v>0</v>
          </cell>
          <cell r="AG1286">
            <v>0</v>
          </cell>
          <cell r="AH1286">
            <v>6</v>
          </cell>
          <cell r="AI1286" t="str">
            <v>Recreational Facilities</v>
          </cell>
          <cell r="AJ1286" t="str">
            <v>Other assets (Capex)</v>
          </cell>
          <cell r="AK1286">
            <v>50</v>
          </cell>
          <cell r="AM1286">
            <v>1</v>
          </cell>
          <cell r="AT1286">
            <v>303000</v>
          </cell>
          <cell r="AU1286">
            <v>170479</v>
          </cell>
          <cell r="AV1286">
            <v>170479</v>
          </cell>
          <cell r="BD1286">
            <v>3.3000000000000002E-2</v>
          </cell>
          <cell r="BE1286">
            <v>6.7088999999999732E-2</v>
          </cell>
          <cell r="BF1286">
            <v>0.10230293699999971</v>
          </cell>
          <cell r="BG1286">
            <v>0.14088353979499968</v>
          </cell>
          <cell r="BH1286">
            <v>0.18195534722761963</v>
          </cell>
          <cell r="BI1286">
            <v>0.21859596299167583</v>
          </cell>
          <cell r="BJ1286">
            <v>0.25637243784441766</v>
          </cell>
          <cell r="BK1286">
            <v>0.29783272829328333</v>
          </cell>
          <cell r="BL1286">
            <v>0.3445547065118415</v>
          </cell>
          <cell r="BM1286">
            <v>0.39295867594626777</v>
          </cell>
          <cell r="BN1286">
            <v>0</v>
          </cell>
          <cell r="BO1286">
            <v>9999</v>
          </cell>
          <cell r="BP1286">
            <v>11437.265630999955</v>
          </cell>
          <cell r="BQ1286">
            <v>17440.502396822951</v>
          </cell>
          <cell r="BR1286">
            <v>0</v>
          </cell>
          <cell r="BS1286">
            <v>0</v>
          </cell>
          <cell r="BT1286">
            <v>0</v>
          </cell>
          <cell r="BU1286">
            <v>0</v>
          </cell>
          <cell r="BV1286">
            <v>0</v>
          </cell>
          <cell r="BW1286">
            <v>0</v>
          </cell>
          <cell r="BX1286">
            <v>0</v>
          </cell>
          <cell r="BY1286">
            <v>0</v>
          </cell>
          <cell r="BZ1286">
            <v>312999</v>
          </cell>
          <cell r="CA1286">
            <v>181916.26563099996</v>
          </cell>
          <cell r="CB1286">
            <v>187919.50239682297</v>
          </cell>
          <cell r="CC1286">
            <v>0</v>
          </cell>
          <cell r="CD1286">
            <v>0</v>
          </cell>
          <cell r="CE1286">
            <v>0</v>
          </cell>
          <cell r="CF1286">
            <v>0</v>
          </cell>
          <cell r="CG1286">
            <v>0</v>
          </cell>
          <cell r="CH1286">
            <v>0</v>
          </cell>
          <cell r="CI1286">
            <v>0</v>
          </cell>
          <cell r="CK1286">
            <v>0</v>
          </cell>
          <cell r="CL1286">
            <v>312999</v>
          </cell>
          <cell r="CM1286">
            <v>181916.26563099996</v>
          </cell>
          <cell r="CN1286">
            <v>187919.50239682297</v>
          </cell>
          <cell r="CO1286">
            <v>0</v>
          </cell>
          <cell r="CP1286">
            <v>0</v>
          </cell>
          <cell r="CQ1286">
            <v>0</v>
          </cell>
          <cell r="CR1286">
            <v>0</v>
          </cell>
          <cell r="CS1286">
            <v>0</v>
          </cell>
          <cell r="CT1286">
            <v>0</v>
          </cell>
          <cell r="CU1286">
            <v>0</v>
          </cell>
          <cell r="CW1286">
            <v>0</v>
          </cell>
          <cell r="CX1286">
            <v>0</v>
          </cell>
          <cell r="CY1286">
            <v>0</v>
          </cell>
          <cell r="CZ1286">
            <v>0</v>
          </cell>
          <cell r="DA1286">
            <v>0</v>
          </cell>
          <cell r="DB1286">
            <v>0</v>
          </cell>
          <cell r="DC1286">
            <v>0</v>
          </cell>
          <cell r="DD1286">
            <v>0</v>
          </cell>
          <cell r="DE1286">
            <v>0</v>
          </cell>
          <cell r="DF1286">
            <v>0</v>
          </cell>
          <cell r="DG1286">
            <v>0</v>
          </cell>
          <cell r="DI1286">
            <v>0</v>
          </cell>
          <cell r="DJ1286">
            <v>0</v>
          </cell>
          <cell r="DK1286">
            <v>0</v>
          </cell>
          <cell r="DL1286">
            <v>0</v>
          </cell>
          <cell r="DM1286">
            <v>0</v>
          </cell>
          <cell r="DN1286">
            <v>0</v>
          </cell>
          <cell r="DO1286">
            <v>0</v>
          </cell>
          <cell r="DP1286">
            <v>0</v>
          </cell>
          <cell r="DQ1286">
            <v>0</v>
          </cell>
          <cell r="DR1286">
            <v>0</v>
          </cell>
          <cell r="DS1286">
            <v>0</v>
          </cell>
          <cell r="DU1286" t="str">
            <v>NSCC 10502</v>
          </cell>
          <cell r="DV1286">
            <v>0</v>
          </cell>
          <cell r="DW1286">
            <v>0</v>
          </cell>
          <cell r="DX1286">
            <v>4</v>
          </cell>
          <cell r="DY1286">
            <v>643958</v>
          </cell>
          <cell r="DZ1286">
            <v>682834.76802782295</v>
          </cell>
          <cell r="EB1286">
            <v>682834.76802782295</v>
          </cell>
          <cell r="EC1286" t="str">
            <v>Def</v>
          </cell>
          <cell r="ED1286" t="str">
            <v>Local Recreational Facilities</v>
          </cell>
        </row>
        <row r="1287">
          <cell r="D1287" t="str">
            <v>PC2140145</v>
          </cell>
          <cell r="E1287" t="str">
            <v>General capital fund</v>
          </cell>
          <cell r="F1287" t="str">
            <v>Auckland Council</v>
          </cell>
          <cell r="G1287" t="str">
            <v>Parks, sports and recreation</v>
          </cell>
          <cell r="H1287" t="str">
            <v>E190205</v>
          </cell>
          <cell r="I1287" t="str">
            <v>Recreation facilities management</v>
          </cell>
          <cell r="J1287" t="str">
            <v>Lifestyle and culture</v>
          </cell>
          <cell r="K1287" t="str">
            <v>Local recreation services</v>
          </cell>
          <cell r="L1287" t="str">
            <v>Local recreation initiatives and facilities</v>
          </cell>
          <cell r="M1287" t="str">
            <v>Local activities</v>
          </cell>
          <cell r="N1287" t="str">
            <v>Local recreation services</v>
          </cell>
          <cell r="O1287" t="str">
            <v>Local recreation initiatives and facilities</v>
          </cell>
          <cell r="P1287" t="str">
            <v>Lifestyle and culture</v>
          </cell>
          <cell r="Q1287" t="str">
            <v>Local recreation services</v>
          </cell>
          <cell r="R1287" t="str">
            <v>Local recreation initiatives and facilities</v>
          </cell>
          <cell r="S1287" t="str">
            <v>A1251405</v>
          </cell>
          <cell r="T1287" t="str">
            <v>A1251405</v>
          </cell>
          <cell r="U1287" t="str">
            <v>Local aquatic, leisure and recreation facilities</v>
          </cell>
          <cell r="V1287" t="str">
            <v>L210</v>
          </cell>
          <cell r="W1287" t="str">
            <v>Other (Unallocated)</v>
          </cell>
          <cell r="X1287" t="str">
            <v>PL40810</v>
          </cell>
          <cell r="Y1287" t="str">
            <v>Expense</v>
          </cell>
          <cell r="Z1287">
            <v>20100701</v>
          </cell>
          <cell r="AA1287">
            <v>20220630</v>
          </cell>
          <cell r="AB1287">
            <v>1</v>
          </cell>
          <cell r="AC1287" t="str">
            <v>Programme</v>
          </cell>
          <cell r="AD1287">
            <v>1</v>
          </cell>
          <cell r="AE1287">
            <v>0</v>
          </cell>
          <cell r="AF1287">
            <v>0</v>
          </cell>
          <cell r="AG1287">
            <v>0</v>
          </cell>
          <cell r="AH1287">
            <v>6</v>
          </cell>
          <cell r="AI1287" t="str">
            <v>Recreational Facilities</v>
          </cell>
          <cell r="AJ1287" t="str">
            <v>Other assets (Capex)</v>
          </cell>
          <cell r="AK1287">
            <v>50</v>
          </cell>
          <cell r="AM1287">
            <v>1</v>
          </cell>
          <cell r="AS1287">
            <v>277500.27</v>
          </cell>
          <cell r="AT1287">
            <v>0</v>
          </cell>
          <cell r="AU1287">
            <v>42649.95</v>
          </cell>
          <cell r="AV1287">
            <v>0</v>
          </cell>
          <cell r="AW1287">
            <v>298444.46000000002</v>
          </cell>
          <cell r="AX1287">
            <v>298031.2</v>
          </cell>
          <cell r="AY1287">
            <v>298615.7</v>
          </cell>
          <cell r="AZ1287">
            <v>298640.28000000003</v>
          </cell>
          <cell r="BA1287">
            <v>298640</v>
          </cell>
          <cell r="BB1287">
            <v>298640</v>
          </cell>
          <cell r="BC1287">
            <v>298640</v>
          </cell>
          <cell r="BD1287">
            <v>3.3000000000000002E-2</v>
          </cell>
          <cell r="BE1287">
            <v>6.7088999999999732E-2</v>
          </cell>
          <cell r="BF1287">
            <v>0.10230293699999971</v>
          </cell>
          <cell r="BG1287">
            <v>0.14088353979499968</v>
          </cell>
          <cell r="BH1287">
            <v>0.18195534722761963</v>
          </cell>
          <cell r="BI1287">
            <v>0.21859596299167583</v>
          </cell>
          <cell r="BJ1287">
            <v>0.25637243784441766</v>
          </cell>
          <cell r="BK1287">
            <v>0.29783272829328333</v>
          </cell>
          <cell r="BL1287">
            <v>0.3445547065118415</v>
          </cell>
          <cell r="BM1287">
            <v>0.39295867594626777</v>
          </cell>
          <cell r="BN1287">
            <v>0</v>
          </cell>
          <cell r="BO1287">
            <v>0</v>
          </cell>
          <cell r="BP1287">
            <v>2861.3424955499886</v>
          </cell>
          <cell r="BQ1287">
            <v>0</v>
          </cell>
          <cell r="BR1287">
            <v>42045.911957007193</v>
          </cell>
          <cell r="BS1287">
            <v>54228.370480664154</v>
          </cell>
          <cell r="BT1287">
            <v>65276.186505933372</v>
          </cell>
          <cell r="BU1287">
            <v>76563.136622139486</v>
          </cell>
          <cell r="BV1287">
            <v>88944.765977506133</v>
          </cell>
          <cell r="BW1287">
            <v>102897.81755269635</v>
          </cell>
          <cell r="BX1287">
            <v>117353.17898459341</v>
          </cell>
          <cell r="BY1287">
            <v>277500.27</v>
          </cell>
          <cell r="BZ1287">
            <v>0</v>
          </cell>
          <cell r="CA1287">
            <v>45511.292495549984</v>
          </cell>
          <cell r="CB1287">
            <v>0</v>
          </cell>
          <cell r="CC1287">
            <v>340490.37195700721</v>
          </cell>
          <cell r="CD1287">
            <v>352259.57048066414</v>
          </cell>
          <cell r="CE1287">
            <v>363891.88650593336</v>
          </cell>
          <cell r="CF1287">
            <v>375203.41662213951</v>
          </cell>
          <cell r="CG1287">
            <v>387584.76597750612</v>
          </cell>
          <cell r="CH1287">
            <v>401537.81755269633</v>
          </cell>
          <cell r="CI1287">
            <v>415993.17898459343</v>
          </cell>
          <cell r="CK1287">
            <v>277500.27</v>
          </cell>
          <cell r="CL1287">
            <v>0</v>
          </cell>
          <cell r="CM1287">
            <v>45511.292495549984</v>
          </cell>
          <cell r="CN1287">
            <v>0</v>
          </cell>
          <cell r="CO1287">
            <v>340490.37195700721</v>
          </cell>
          <cell r="CP1287">
            <v>352259.57048066414</v>
          </cell>
          <cell r="CQ1287">
            <v>363891.88650593336</v>
          </cell>
          <cell r="CR1287">
            <v>375203.41662213951</v>
          </cell>
          <cell r="CS1287">
            <v>387584.76597750612</v>
          </cell>
          <cell r="CT1287">
            <v>401537.81755269633</v>
          </cell>
          <cell r="CU1287">
            <v>415993.17898459343</v>
          </cell>
          <cell r="CW1287">
            <v>0</v>
          </cell>
          <cell r="CX1287">
            <v>0</v>
          </cell>
          <cell r="CY1287">
            <v>0</v>
          </cell>
          <cell r="CZ1287">
            <v>0</v>
          </cell>
          <cell r="DA1287">
            <v>0</v>
          </cell>
          <cell r="DB1287">
            <v>0</v>
          </cell>
          <cell r="DC1287">
            <v>0</v>
          </cell>
          <cell r="DD1287">
            <v>0</v>
          </cell>
          <cell r="DE1287">
            <v>0</v>
          </cell>
          <cell r="DF1287">
            <v>0</v>
          </cell>
          <cell r="DG1287">
            <v>0</v>
          </cell>
          <cell r="DI1287">
            <v>0</v>
          </cell>
          <cell r="DJ1287">
            <v>0</v>
          </cell>
          <cell r="DK1287">
            <v>0</v>
          </cell>
          <cell r="DL1287">
            <v>0</v>
          </cell>
          <cell r="DM1287">
            <v>0</v>
          </cell>
          <cell r="DN1287">
            <v>0</v>
          </cell>
          <cell r="DO1287">
            <v>0</v>
          </cell>
          <cell r="DP1287">
            <v>0</v>
          </cell>
          <cell r="DQ1287">
            <v>0</v>
          </cell>
          <cell r="DR1287">
            <v>0</v>
          </cell>
          <cell r="DS1287">
            <v>0</v>
          </cell>
          <cell r="DU1287" t="str">
            <v>NSCC 10502</v>
          </cell>
          <cell r="DV1287">
            <v>0</v>
          </cell>
          <cell r="DW1287">
            <v>0</v>
          </cell>
          <cell r="DX1287">
            <v>4</v>
          </cell>
          <cell r="DY1287">
            <v>2132301.59</v>
          </cell>
          <cell r="DZ1287">
            <v>2682472.3005760903</v>
          </cell>
          <cell r="EB1287">
            <v>2682472.3005760903</v>
          </cell>
          <cell r="EC1287" t="str">
            <v>Def</v>
          </cell>
          <cell r="ED1287" t="str">
            <v>Local Recreational Facilities</v>
          </cell>
        </row>
        <row r="1288">
          <cell r="D1288" t="str">
            <v>PC2140146</v>
          </cell>
          <cell r="E1288" t="str">
            <v>Northern Recreational Facility</v>
          </cell>
          <cell r="F1288" t="str">
            <v>Auckland Council</v>
          </cell>
          <cell r="G1288" t="str">
            <v>Parks, sports and recreation</v>
          </cell>
          <cell r="H1288" t="str">
            <v>E190205</v>
          </cell>
          <cell r="I1288" t="str">
            <v>Recreation facilities management</v>
          </cell>
          <cell r="J1288" t="str">
            <v>Lifestyle and culture</v>
          </cell>
          <cell r="K1288" t="str">
            <v>Local recreation services</v>
          </cell>
          <cell r="L1288" t="str">
            <v>Local recreation initiatives and facilities</v>
          </cell>
          <cell r="M1288" t="str">
            <v>Local activities</v>
          </cell>
          <cell r="N1288" t="str">
            <v>Local recreation services</v>
          </cell>
          <cell r="O1288" t="str">
            <v>Local recreation initiatives and facilities</v>
          </cell>
          <cell r="P1288" t="str">
            <v>Lifestyle and culture</v>
          </cell>
          <cell r="Q1288" t="str">
            <v>Local recreation services</v>
          </cell>
          <cell r="R1288" t="str">
            <v>Local recreation initiatives and facilities</v>
          </cell>
          <cell r="S1288" t="str">
            <v>A1251405</v>
          </cell>
          <cell r="T1288" t="str">
            <v>A1251405</v>
          </cell>
          <cell r="U1288" t="str">
            <v>Local aquatic, leisure and recreation facilities</v>
          </cell>
          <cell r="V1288" t="str">
            <v>L180</v>
          </cell>
          <cell r="W1288" t="str">
            <v>Upper Harbour</v>
          </cell>
          <cell r="X1288" t="str">
            <v>PL40810</v>
          </cell>
          <cell r="Y1288" t="str">
            <v>Expense</v>
          </cell>
          <cell r="Z1288">
            <v>20110701</v>
          </cell>
          <cell r="AA1288">
            <v>20170630</v>
          </cell>
          <cell r="AB1288">
            <v>2</v>
          </cell>
          <cell r="AC1288" t="str">
            <v>Discrete</v>
          </cell>
          <cell r="AD1288">
            <v>0.63</v>
          </cell>
          <cell r="AE1288">
            <v>0</v>
          </cell>
          <cell r="AF1288">
            <v>0.37</v>
          </cell>
          <cell r="AG1288">
            <v>0</v>
          </cell>
          <cell r="AH1288">
            <v>6</v>
          </cell>
          <cell r="AI1288" t="str">
            <v>Recreational Facilities</v>
          </cell>
          <cell r="AJ1288" t="str">
            <v>Buildings (Capex)</v>
          </cell>
          <cell r="AK1288">
            <v>50</v>
          </cell>
          <cell r="AM1288">
            <v>0.63</v>
          </cell>
          <cell r="AO1288">
            <v>0.37</v>
          </cell>
          <cell r="AS1288">
            <v>957184.99</v>
          </cell>
          <cell r="AT1288">
            <v>1353480.0998800006</v>
          </cell>
          <cell r="AU1288">
            <v>8350909.6835000003</v>
          </cell>
          <cell r="AV1288">
            <v>7008416.9193000002</v>
          </cell>
          <cell r="AW1288">
            <v>190675.29130000001</v>
          </cell>
          <cell r="AX1288">
            <v>111958.3741</v>
          </cell>
          <cell r="BA1288">
            <v>0</v>
          </cell>
          <cell r="BB1288">
            <v>0</v>
          </cell>
          <cell r="BC1288">
            <v>0</v>
          </cell>
          <cell r="BD1288">
            <v>3.1E-2</v>
          </cell>
          <cell r="BE1288">
            <v>6.1930000000000041E-2</v>
          </cell>
          <cell r="BF1288">
            <v>9.3787900000000146E-2</v>
          </cell>
          <cell r="BG1288">
            <v>0.12878911280000027</v>
          </cell>
          <cell r="BH1288">
            <v>0.16491036440960039</v>
          </cell>
          <cell r="BI1288">
            <v>0.19869276497747879</v>
          </cell>
          <cell r="BJ1288">
            <v>0.23225616239684821</v>
          </cell>
          <cell r="BK1288">
            <v>0.27045610343115034</v>
          </cell>
          <cell r="BL1288">
            <v>0.31238115484437823</v>
          </cell>
          <cell r="BM1288">
            <v>0.35568973295424255</v>
          </cell>
          <cell r="BN1288">
            <v>0</v>
          </cell>
          <cell r="BO1288">
            <v>41957.88309628002</v>
          </cell>
          <cell r="BP1288">
            <v>517171.83669915533</v>
          </cell>
          <cell r="BQ1288">
            <v>657304.70518561755</v>
          </cell>
          <cell r="BR1288">
            <v>24556.901599408611</v>
          </cell>
          <cell r="BS1288">
            <v>18463.096271537364</v>
          </cell>
          <cell r="BT1288">
            <v>0</v>
          </cell>
          <cell r="BU1288">
            <v>0</v>
          </cell>
          <cell r="BV1288">
            <v>0</v>
          </cell>
          <cell r="BW1288">
            <v>0</v>
          </cell>
          <cell r="BX1288">
            <v>0</v>
          </cell>
          <cell r="BY1288">
            <v>957184.99</v>
          </cell>
          <cell r="BZ1288">
            <v>1395437.9829762806</v>
          </cell>
          <cell r="CA1288">
            <v>8868081.5201991554</v>
          </cell>
          <cell r="CB1288">
            <v>7665721.6244856175</v>
          </cell>
          <cell r="CC1288">
            <v>215232.19289940863</v>
          </cell>
          <cell r="CD1288">
            <v>130421.47037153736</v>
          </cell>
          <cell r="CE1288">
            <v>0</v>
          </cell>
          <cell r="CF1288">
            <v>0</v>
          </cell>
          <cell r="CG1288">
            <v>0</v>
          </cell>
          <cell r="CH1288">
            <v>0</v>
          </cell>
          <cell r="CI1288">
            <v>0</v>
          </cell>
          <cell r="CK1288">
            <v>603026.54370000004</v>
          </cell>
          <cell r="CL1288">
            <v>879125.92927505681</v>
          </cell>
          <cell r="CM1288">
            <v>5586891.3577254675</v>
          </cell>
          <cell r="CN1288">
            <v>4829404.6234259391</v>
          </cell>
          <cell r="CO1288">
            <v>135596.28152662743</v>
          </cell>
          <cell r="CP1288">
            <v>82165.526334068534</v>
          </cell>
          <cell r="CQ1288">
            <v>0</v>
          </cell>
          <cell r="CR1288">
            <v>0</v>
          </cell>
          <cell r="CS1288">
            <v>0</v>
          </cell>
          <cell r="CT1288">
            <v>0</v>
          </cell>
          <cell r="CU1288">
            <v>0</v>
          </cell>
          <cell r="CW1288">
            <v>354158.44630000001</v>
          </cell>
          <cell r="CX1288">
            <v>516312.05370122381</v>
          </cell>
          <cell r="CY1288">
            <v>3281190.1624736874</v>
          </cell>
          <cell r="CZ1288">
            <v>2836317.0010596784</v>
          </cell>
          <cell r="DA1288">
            <v>79635.911372781193</v>
          </cell>
          <cell r="DB1288">
            <v>48255.94403746882</v>
          </cell>
          <cell r="DC1288">
            <v>0</v>
          </cell>
          <cell r="DD1288">
            <v>0</v>
          </cell>
          <cell r="DE1288">
            <v>0</v>
          </cell>
          <cell r="DF1288">
            <v>0</v>
          </cell>
          <cell r="DG1288">
            <v>0</v>
          </cell>
          <cell r="DI1288">
            <v>0</v>
          </cell>
          <cell r="DJ1288">
            <v>0</v>
          </cell>
          <cell r="DK1288">
            <v>0</v>
          </cell>
          <cell r="DL1288">
            <v>0</v>
          </cell>
          <cell r="DM1288">
            <v>0</v>
          </cell>
          <cell r="DN1288">
            <v>0</v>
          </cell>
          <cell r="DO1288">
            <v>0</v>
          </cell>
          <cell r="DP1288">
            <v>0</v>
          </cell>
          <cell r="DQ1288">
            <v>0</v>
          </cell>
          <cell r="DR1288">
            <v>0</v>
          </cell>
          <cell r="DS1288">
            <v>0</v>
          </cell>
          <cell r="DU1288" t="str">
            <v>NSCC 10890</v>
          </cell>
          <cell r="DV1288">
            <v>6295712.9361896003</v>
          </cell>
          <cell r="DW1288">
            <v>1</v>
          </cell>
          <cell r="DX1288">
            <v>1</v>
          </cell>
          <cell r="DY1288">
            <v>17015440.368080001</v>
          </cell>
          <cell r="DZ1288">
            <v>18274894.790932</v>
          </cell>
          <cell r="EB1288">
            <v>18274894.790932</v>
          </cell>
          <cell r="EC1288" t="str">
            <v>Def</v>
          </cell>
          <cell r="ED1288" t="str">
            <v>Local Recreational Facilities</v>
          </cell>
        </row>
        <row r="1289">
          <cell r="D1289" t="str">
            <v>PC2140147</v>
          </cell>
          <cell r="E1289" t="str">
            <v>Recreation Facility Renew (N/Shore)</v>
          </cell>
          <cell r="F1289" t="str">
            <v>Auckland Council</v>
          </cell>
          <cell r="G1289" t="str">
            <v>Parks, sports and recreation</v>
          </cell>
          <cell r="H1289" t="str">
            <v>E190205</v>
          </cell>
          <cell r="I1289" t="str">
            <v>Recreation facilities management</v>
          </cell>
          <cell r="J1289" t="str">
            <v>Lifestyle and culture</v>
          </cell>
          <cell r="K1289" t="str">
            <v>Local recreation services</v>
          </cell>
          <cell r="L1289" t="str">
            <v>Local recreation initiatives and facilities</v>
          </cell>
          <cell r="M1289" t="str">
            <v>Local activities</v>
          </cell>
          <cell r="N1289" t="str">
            <v>Local recreation services</v>
          </cell>
          <cell r="O1289" t="str">
            <v>Local recreation initiatives and facilities</v>
          </cell>
          <cell r="P1289" t="str">
            <v>Lifestyle and culture</v>
          </cell>
          <cell r="Q1289" t="str">
            <v>Local recreation services</v>
          </cell>
          <cell r="R1289" t="str">
            <v>Local recreation initiatives and facilities</v>
          </cell>
          <cell r="S1289" t="str">
            <v>A1251405</v>
          </cell>
          <cell r="T1289" t="str">
            <v>A1251405</v>
          </cell>
          <cell r="U1289" t="str">
            <v>Local aquatic, leisure and recreation facilities</v>
          </cell>
          <cell r="V1289" t="str">
            <v>L105</v>
          </cell>
          <cell r="W1289" t="str">
            <v>Devonport-Takapuna</v>
          </cell>
          <cell r="X1289" t="str">
            <v>PL40810</v>
          </cell>
          <cell r="Y1289" t="str">
            <v>Expense</v>
          </cell>
          <cell r="Z1289">
            <v>20120701</v>
          </cell>
          <cell r="AA1289">
            <v>20130630</v>
          </cell>
          <cell r="AB1289">
            <v>1</v>
          </cell>
          <cell r="AC1289" t="str">
            <v>Programme</v>
          </cell>
          <cell r="AD1289">
            <v>0</v>
          </cell>
          <cell r="AE1289">
            <v>0</v>
          </cell>
          <cell r="AF1289">
            <v>0</v>
          </cell>
          <cell r="AG1289">
            <v>1</v>
          </cell>
          <cell r="AH1289">
            <v>6</v>
          </cell>
          <cell r="AI1289" t="str">
            <v>Recreational Facilities</v>
          </cell>
          <cell r="AJ1289" t="str">
            <v>Buildings (Capex)</v>
          </cell>
          <cell r="AK1289">
            <v>50</v>
          </cell>
          <cell r="AM1289">
            <v>1</v>
          </cell>
          <cell r="AT1289">
            <v>72198.39</v>
          </cell>
          <cell r="BD1289">
            <v>3.1E-2</v>
          </cell>
          <cell r="BE1289">
            <v>6.1930000000000041E-2</v>
          </cell>
          <cell r="BF1289">
            <v>9.3787900000000146E-2</v>
          </cell>
          <cell r="BG1289">
            <v>0.12878911280000027</v>
          </cell>
          <cell r="BH1289">
            <v>0.16491036440960039</v>
          </cell>
          <cell r="BI1289">
            <v>0.19869276497747879</v>
          </cell>
          <cell r="BJ1289">
            <v>0.23225616239684821</v>
          </cell>
          <cell r="BK1289">
            <v>0.27045610343115034</v>
          </cell>
          <cell r="BL1289">
            <v>0.31238115484437823</v>
          </cell>
          <cell r="BM1289">
            <v>0.35568973295424255</v>
          </cell>
          <cell r="BN1289">
            <v>0</v>
          </cell>
          <cell r="BO1289">
            <v>2238.1500900000001</v>
          </cell>
          <cell r="BP1289">
            <v>0</v>
          </cell>
          <cell r="BQ1289">
            <v>0</v>
          </cell>
          <cell r="BR1289">
            <v>0</v>
          </cell>
          <cell r="BS1289">
            <v>0</v>
          </cell>
          <cell r="BT1289">
            <v>0</v>
          </cell>
          <cell r="BU1289">
            <v>0</v>
          </cell>
          <cell r="BV1289">
            <v>0</v>
          </cell>
          <cell r="BW1289">
            <v>0</v>
          </cell>
          <cell r="BX1289">
            <v>0</v>
          </cell>
          <cell r="BY1289">
            <v>0</v>
          </cell>
          <cell r="BZ1289">
            <v>74436.540089999995</v>
          </cell>
          <cell r="CA1289">
            <v>0</v>
          </cell>
          <cell r="CB1289">
            <v>0</v>
          </cell>
          <cell r="CC1289">
            <v>0</v>
          </cell>
          <cell r="CD1289">
            <v>0</v>
          </cell>
          <cell r="CE1289">
            <v>0</v>
          </cell>
          <cell r="CF1289">
            <v>0</v>
          </cell>
          <cell r="CG1289">
            <v>0</v>
          </cell>
          <cell r="CH1289">
            <v>0</v>
          </cell>
          <cell r="CI1289">
            <v>0</v>
          </cell>
          <cell r="CK1289">
            <v>0</v>
          </cell>
          <cell r="CL1289">
            <v>0</v>
          </cell>
          <cell r="CM1289">
            <v>0</v>
          </cell>
          <cell r="CN1289">
            <v>0</v>
          </cell>
          <cell r="CO1289">
            <v>0</v>
          </cell>
          <cell r="CP1289">
            <v>0</v>
          </cell>
          <cell r="CQ1289">
            <v>0</v>
          </cell>
          <cell r="CR1289">
            <v>0</v>
          </cell>
          <cell r="CS1289">
            <v>0</v>
          </cell>
          <cell r="CT1289">
            <v>0</v>
          </cell>
          <cell r="CU1289">
            <v>0</v>
          </cell>
          <cell r="CW1289">
            <v>0</v>
          </cell>
          <cell r="CX1289">
            <v>0</v>
          </cell>
          <cell r="CY1289">
            <v>0</v>
          </cell>
          <cell r="CZ1289">
            <v>0</v>
          </cell>
          <cell r="DA1289">
            <v>0</v>
          </cell>
          <cell r="DB1289">
            <v>0</v>
          </cell>
          <cell r="DC1289">
            <v>0</v>
          </cell>
          <cell r="DD1289">
            <v>0</v>
          </cell>
          <cell r="DE1289">
            <v>0</v>
          </cell>
          <cell r="DF1289">
            <v>0</v>
          </cell>
          <cell r="DG1289">
            <v>0</v>
          </cell>
          <cell r="DI1289">
            <v>0</v>
          </cell>
          <cell r="DJ1289">
            <v>74436.540089999995</v>
          </cell>
          <cell r="DK1289">
            <v>0</v>
          </cell>
          <cell r="DL1289">
            <v>0</v>
          </cell>
          <cell r="DM1289">
            <v>0</v>
          </cell>
          <cell r="DN1289">
            <v>0</v>
          </cell>
          <cell r="DO1289">
            <v>0</v>
          </cell>
          <cell r="DP1289">
            <v>0</v>
          </cell>
          <cell r="DQ1289">
            <v>0</v>
          </cell>
          <cell r="DR1289">
            <v>0</v>
          </cell>
          <cell r="DS1289">
            <v>0</v>
          </cell>
          <cell r="DU1289" t="str">
            <v>NSCC 70515</v>
          </cell>
          <cell r="DV1289">
            <v>0</v>
          </cell>
          <cell r="DW1289">
            <v>0</v>
          </cell>
          <cell r="DX1289">
            <v>3</v>
          </cell>
          <cell r="DY1289">
            <v>72198.39</v>
          </cell>
          <cell r="DZ1289">
            <v>74436.540089999995</v>
          </cell>
          <cell r="EB1289">
            <v>74436.540089999995</v>
          </cell>
          <cell r="EC1289" t="str">
            <v>Def</v>
          </cell>
          <cell r="ED1289" t="str">
            <v>Local Recreational Facilities</v>
          </cell>
        </row>
        <row r="1290">
          <cell r="D1290" t="str">
            <v>PC2140147</v>
          </cell>
          <cell r="E1290" t="str">
            <v>Recreation Facility Renew (N/Shore)</v>
          </cell>
          <cell r="F1290" t="str">
            <v>Auckland Council</v>
          </cell>
          <cell r="G1290" t="str">
            <v>Parks, sports and recreation</v>
          </cell>
          <cell r="H1290" t="str">
            <v>E190205</v>
          </cell>
          <cell r="I1290" t="str">
            <v>Recreation facilities management</v>
          </cell>
          <cell r="J1290" t="str">
            <v>Lifestyle and culture</v>
          </cell>
          <cell r="K1290" t="str">
            <v>Local recreation services</v>
          </cell>
          <cell r="L1290" t="str">
            <v>Local recreation initiatives and facilities</v>
          </cell>
          <cell r="M1290" t="str">
            <v>Local activities</v>
          </cell>
          <cell r="N1290" t="str">
            <v>Local recreation services</v>
          </cell>
          <cell r="O1290" t="str">
            <v>Local recreation initiatives and facilities</v>
          </cell>
          <cell r="P1290" t="str">
            <v>Lifestyle and culture</v>
          </cell>
          <cell r="Q1290" t="str">
            <v>Local recreation services</v>
          </cell>
          <cell r="R1290" t="str">
            <v>Local recreation initiatives and facilities</v>
          </cell>
          <cell r="S1290" t="str">
            <v>A1251405</v>
          </cell>
          <cell r="T1290" t="str">
            <v>A1251405</v>
          </cell>
          <cell r="U1290" t="str">
            <v>Local aquatic, leisure and recreation facilities</v>
          </cell>
          <cell r="V1290" t="str">
            <v>L135</v>
          </cell>
          <cell r="W1290" t="str">
            <v>Kaipatiki</v>
          </cell>
          <cell r="X1290" t="str">
            <v>PL40810</v>
          </cell>
          <cell r="Y1290" t="str">
            <v>Expense</v>
          </cell>
          <cell r="Z1290">
            <v>20120701</v>
          </cell>
          <cell r="AA1290">
            <v>20130630</v>
          </cell>
          <cell r="AB1290">
            <v>1</v>
          </cell>
          <cell r="AC1290" t="str">
            <v>Programme</v>
          </cell>
          <cell r="AD1290">
            <v>0</v>
          </cell>
          <cell r="AE1290">
            <v>0</v>
          </cell>
          <cell r="AF1290">
            <v>0</v>
          </cell>
          <cell r="AG1290">
            <v>1</v>
          </cell>
          <cell r="AH1290">
            <v>6</v>
          </cell>
          <cell r="AI1290" t="str">
            <v>Recreational Facilities</v>
          </cell>
          <cell r="AJ1290" t="str">
            <v>Buildings (Capex)</v>
          </cell>
          <cell r="AK1290">
            <v>50</v>
          </cell>
          <cell r="AM1290">
            <v>1</v>
          </cell>
          <cell r="AT1290">
            <v>341000</v>
          </cell>
          <cell r="BD1290">
            <v>3.1E-2</v>
          </cell>
          <cell r="BE1290">
            <v>6.1930000000000041E-2</v>
          </cell>
          <cell r="BF1290">
            <v>9.3787900000000146E-2</v>
          </cell>
          <cell r="BG1290">
            <v>0.12878911280000027</v>
          </cell>
          <cell r="BH1290">
            <v>0.16491036440960039</v>
          </cell>
          <cell r="BI1290">
            <v>0.19869276497747879</v>
          </cell>
          <cell r="BJ1290">
            <v>0.23225616239684821</v>
          </cell>
          <cell r="BK1290">
            <v>0.27045610343115034</v>
          </cell>
          <cell r="BL1290">
            <v>0.31238115484437823</v>
          </cell>
          <cell r="BM1290">
            <v>0.35568973295424255</v>
          </cell>
          <cell r="BN1290">
            <v>0</v>
          </cell>
          <cell r="BO1290">
            <v>10571</v>
          </cell>
          <cell r="BP1290">
            <v>0</v>
          </cell>
          <cell r="BQ1290">
            <v>0</v>
          </cell>
          <cell r="BR1290">
            <v>0</v>
          </cell>
          <cell r="BS1290">
            <v>0</v>
          </cell>
          <cell r="BT1290">
            <v>0</v>
          </cell>
          <cell r="BU1290">
            <v>0</v>
          </cell>
          <cell r="BV1290">
            <v>0</v>
          </cell>
          <cell r="BW1290">
            <v>0</v>
          </cell>
          <cell r="BX1290">
            <v>0</v>
          </cell>
          <cell r="BY1290">
            <v>0</v>
          </cell>
          <cell r="BZ1290">
            <v>351571</v>
          </cell>
          <cell r="CA1290">
            <v>0</v>
          </cell>
          <cell r="CB1290">
            <v>0</v>
          </cell>
          <cell r="CC1290">
            <v>0</v>
          </cell>
          <cell r="CD1290">
            <v>0</v>
          </cell>
          <cell r="CE1290">
            <v>0</v>
          </cell>
          <cell r="CF1290">
            <v>0</v>
          </cell>
          <cell r="CG1290">
            <v>0</v>
          </cell>
          <cell r="CH1290">
            <v>0</v>
          </cell>
          <cell r="CI1290">
            <v>0</v>
          </cell>
          <cell r="CK1290">
            <v>0</v>
          </cell>
          <cell r="CL1290">
            <v>0</v>
          </cell>
          <cell r="CM1290">
            <v>0</v>
          </cell>
          <cell r="CN1290">
            <v>0</v>
          </cell>
          <cell r="CO1290">
            <v>0</v>
          </cell>
          <cell r="CP1290">
            <v>0</v>
          </cell>
          <cell r="CQ1290">
            <v>0</v>
          </cell>
          <cell r="CR1290">
            <v>0</v>
          </cell>
          <cell r="CS1290">
            <v>0</v>
          </cell>
          <cell r="CT1290">
            <v>0</v>
          </cell>
          <cell r="CU1290">
            <v>0</v>
          </cell>
          <cell r="CW1290">
            <v>0</v>
          </cell>
          <cell r="CX1290">
            <v>0</v>
          </cell>
          <cell r="CY1290">
            <v>0</v>
          </cell>
          <cell r="CZ1290">
            <v>0</v>
          </cell>
          <cell r="DA1290">
            <v>0</v>
          </cell>
          <cell r="DB1290">
            <v>0</v>
          </cell>
          <cell r="DC1290">
            <v>0</v>
          </cell>
          <cell r="DD1290">
            <v>0</v>
          </cell>
          <cell r="DE1290">
            <v>0</v>
          </cell>
          <cell r="DF1290">
            <v>0</v>
          </cell>
          <cell r="DG1290">
            <v>0</v>
          </cell>
          <cell r="DI1290">
            <v>0</v>
          </cell>
          <cell r="DJ1290">
            <v>351571</v>
          </cell>
          <cell r="DK1290">
            <v>0</v>
          </cell>
          <cell r="DL1290">
            <v>0</v>
          </cell>
          <cell r="DM1290">
            <v>0</v>
          </cell>
          <cell r="DN1290">
            <v>0</v>
          </cell>
          <cell r="DO1290">
            <v>0</v>
          </cell>
          <cell r="DP1290">
            <v>0</v>
          </cell>
          <cell r="DQ1290">
            <v>0</v>
          </cell>
          <cell r="DR1290">
            <v>0</v>
          </cell>
          <cell r="DS1290">
            <v>0</v>
          </cell>
          <cell r="DU1290" t="str">
            <v>NSCC 70515</v>
          </cell>
          <cell r="DV1290">
            <v>0</v>
          </cell>
          <cell r="DW1290">
            <v>0</v>
          </cell>
          <cell r="DX1290">
            <v>3</v>
          </cell>
          <cell r="DY1290">
            <v>341000</v>
          </cell>
          <cell r="DZ1290">
            <v>351571</v>
          </cell>
          <cell r="EB1290">
            <v>351571</v>
          </cell>
          <cell r="EC1290" t="str">
            <v>Def</v>
          </cell>
          <cell r="ED1290" t="str">
            <v>Local Recreational Facilities</v>
          </cell>
        </row>
        <row r="1291">
          <cell r="D1291" t="str">
            <v>PC2140147</v>
          </cell>
          <cell r="E1291" t="str">
            <v>Recreation Facility Renew (N/Shore)</v>
          </cell>
          <cell r="F1291" t="str">
            <v>Auckland Council</v>
          </cell>
          <cell r="G1291" t="str">
            <v>Parks, sports and recreation</v>
          </cell>
          <cell r="H1291" t="str">
            <v>E190205</v>
          </cell>
          <cell r="I1291" t="str">
            <v>Recreation facilities management</v>
          </cell>
          <cell r="J1291" t="str">
            <v>Lifestyle and culture</v>
          </cell>
          <cell r="K1291" t="str">
            <v>Local recreation services</v>
          </cell>
          <cell r="L1291" t="str">
            <v>Local recreation initiatives and facilities</v>
          </cell>
          <cell r="M1291" t="str">
            <v>Local activities</v>
          </cell>
          <cell r="N1291" t="str">
            <v>Local recreation services</v>
          </cell>
          <cell r="O1291" t="str">
            <v>Local recreation initiatives and facilities</v>
          </cell>
          <cell r="P1291" t="str">
            <v>Lifestyle and culture</v>
          </cell>
          <cell r="Q1291" t="str">
            <v>Local recreation services</v>
          </cell>
          <cell r="R1291" t="str">
            <v>Local recreation initiatives and facilities</v>
          </cell>
          <cell r="S1291" t="str">
            <v>A1251405</v>
          </cell>
          <cell r="T1291" t="str">
            <v>A1251405</v>
          </cell>
          <cell r="U1291" t="str">
            <v>Local aquatic, leisure and recreation facilities</v>
          </cell>
          <cell r="V1291" t="str">
            <v>L210</v>
          </cell>
          <cell r="W1291" t="str">
            <v>Other (Unallocated)</v>
          </cell>
          <cell r="X1291" t="str">
            <v>PL40810</v>
          </cell>
          <cell r="Y1291" t="str">
            <v>Expense</v>
          </cell>
          <cell r="Z1291">
            <v>20110701</v>
          </cell>
          <cell r="AA1291">
            <v>20220630</v>
          </cell>
          <cell r="AB1291">
            <v>1</v>
          </cell>
          <cell r="AC1291" t="str">
            <v>Programme</v>
          </cell>
          <cell r="AD1291">
            <v>0</v>
          </cell>
          <cell r="AE1291">
            <v>0</v>
          </cell>
          <cell r="AF1291">
            <v>0</v>
          </cell>
          <cell r="AG1291">
            <v>1</v>
          </cell>
          <cell r="AH1291">
            <v>6</v>
          </cell>
          <cell r="AI1291" t="str">
            <v>Recreational Facilities</v>
          </cell>
          <cell r="AJ1291" t="str">
            <v>Buildings (Capex)</v>
          </cell>
          <cell r="AK1291">
            <v>50</v>
          </cell>
          <cell r="AM1291">
            <v>1</v>
          </cell>
          <cell r="AS1291">
            <v>713262.96</v>
          </cell>
          <cell r="AT1291">
            <v>0</v>
          </cell>
          <cell r="AU1291">
            <v>272611.93</v>
          </cell>
          <cell r="AV1291">
            <v>381226.4</v>
          </cell>
          <cell r="AW1291">
            <v>473450.66</v>
          </cell>
          <cell r="AX1291">
            <v>473557.02</v>
          </cell>
          <cell r="AY1291">
            <v>296030.87</v>
          </cell>
          <cell r="AZ1291">
            <v>272841.95</v>
          </cell>
          <cell r="BA1291">
            <v>272000</v>
          </cell>
          <cell r="BB1291">
            <v>272000</v>
          </cell>
          <cell r="BC1291">
            <v>272000</v>
          </cell>
          <cell r="BD1291">
            <v>3.1E-2</v>
          </cell>
          <cell r="BE1291">
            <v>6.1930000000000041E-2</v>
          </cell>
          <cell r="BF1291">
            <v>9.3787900000000146E-2</v>
          </cell>
          <cell r="BG1291">
            <v>0.12878911280000027</v>
          </cell>
          <cell r="BH1291">
            <v>0.16491036440960039</v>
          </cell>
          <cell r="BI1291">
            <v>0.19869276497747879</v>
          </cell>
          <cell r="BJ1291">
            <v>0.23225616239684821</v>
          </cell>
          <cell r="BK1291">
            <v>0.27045610343115034</v>
          </cell>
          <cell r="BL1291">
            <v>0.31238115484437823</v>
          </cell>
          <cell r="BM1291">
            <v>0.35568973295424255</v>
          </cell>
          <cell r="BN1291">
            <v>0</v>
          </cell>
          <cell r="BO1291">
            <v>0</v>
          </cell>
          <cell r="BP1291">
            <v>16882.856824900009</v>
          </cell>
          <cell r="BQ1291">
            <v>35754.423480560057</v>
          </cell>
          <cell r="BR1291">
            <v>60975.290455974573</v>
          </cell>
          <cell r="BS1291">
            <v>78094.460736924419</v>
          </cell>
          <cell r="BT1291">
            <v>58819.192078988577</v>
          </cell>
          <cell r="BU1291">
            <v>63369.224247872742</v>
          </cell>
          <cell r="BV1291">
            <v>73564.060133272898</v>
          </cell>
          <cell r="BW1291">
            <v>84967.674117670875</v>
          </cell>
          <cell r="BX1291">
            <v>96747.60736355398</v>
          </cell>
          <cell r="BY1291">
            <v>713262.96</v>
          </cell>
          <cell r="BZ1291">
            <v>0</v>
          </cell>
          <cell r="CA1291">
            <v>289494.78682490002</v>
          </cell>
          <cell r="CB1291">
            <v>416980.8234805601</v>
          </cell>
          <cell r="CC1291">
            <v>534425.95045597455</v>
          </cell>
          <cell r="CD1291">
            <v>551651.48073692445</v>
          </cell>
          <cell r="CE1291">
            <v>354850.06207898859</v>
          </cell>
          <cell r="CF1291">
            <v>336211.17424787278</v>
          </cell>
          <cell r="CG1291">
            <v>345564.0601332729</v>
          </cell>
          <cell r="CH1291">
            <v>356967.67411767086</v>
          </cell>
          <cell r="CI1291">
            <v>368747.60736355395</v>
          </cell>
          <cell r="CK1291">
            <v>0</v>
          </cell>
          <cell r="CL1291">
            <v>0</v>
          </cell>
          <cell r="CM1291">
            <v>0</v>
          </cell>
          <cell r="CN1291">
            <v>0</v>
          </cell>
          <cell r="CO1291">
            <v>0</v>
          </cell>
          <cell r="CP1291">
            <v>0</v>
          </cell>
          <cell r="CQ1291">
            <v>0</v>
          </cell>
          <cell r="CR1291">
            <v>0</v>
          </cell>
          <cell r="CS1291">
            <v>0</v>
          </cell>
          <cell r="CT1291">
            <v>0</v>
          </cell>
          <cell r="CU1291">
            <v>0</v>
          </cell>
          <cell r="CW1291">
            <v>0</v>
          </cell>
          <cell r="CX1291">
            <v>0</v>
          </cell>
          <cell r="CY1291">
            <v>0</v>
          </cell>
          <cell r="CZ1291">
            <v>0</v>
          </cell>
          <cell r="DA1291">
            <v>0</v>
          </cell>
          <cell r="DB1291">
            <v>0</v>
          </cell>
          <cell r="DC1291">
            <v>0</v>
          </cell>
          <cell r="DD1291">
            <v>0</v>
          </cell>
          <cell r="DE1291">
            <v>0</v>
          </cell>
          <cell r="DF1291">
            <v>0</v>
          </cell>
          <cell r="DG1291">
            <v>0</v>
          </cell>
          <cell r="DI1291">
            <v>713262.96</v>
          </cell>
          <cell r="DJ1291">
            <v>0</v>
          </cell>
          <cell r="DK1291">
            <v>289494.78682490002</v>
          </cell>
          <cell r="DL1291">
            <v>416980.8234805601</v>
          </cell>
          <cell r="DM1291">
            <v>534425.95045597455</v>
          </cell>
          <cell r="DN1291">
            <v>551651.48073692445</v>
          </cell>
          <cell r="DO1291">
            <v>354850.06207898859</v>
          </cell>
          <cell r="DP1291">
            <v>336211.17424787278</v>
          </cell>
          <cell r="DQ1291">
            <v>345564.0601332729</v>
          </cell>
          <cell r="DR1291">
            <v>356967.67411767086</v>
          </cell>
          <cell r="DS1291">
            <v>368747.60736355395</v>
          </cell>
          <cell r="DU1291" t="str">
            <v>NSCC 70515</v>
          </cell>
          <cell r="DV1291">
            <v>0</v>
          </cell>
          <cell r="DW1291">
            <v>0</v>
          </cell>
          <cell r="DX1291">
            <v>3</v>
          </cell>
          <cell r="DY1291">
            <v>2985718.83</v>
          </cell>
          <cell r="DZ1291">
            <v>3554893.6194397183</v>
          </cell>
          <cell r="EB1291">
            <v>3554893.6194397183</v>
          </cell>
          <cell r="EC1291" t="str">
            <v>Def</v>
          </cell>
          <cell r="ED1291" t="str">
            <v>Local Recreational Facilities</v>
          </cell>
        </row>
        <row r="1292">
          <cell r="D1292" t="str">
            <v>PC2140148</v>
          </cell>
          <cell r="E1292" t="str">
            <v>Leisure Facility Equipment (N/Shore)</v>
          </cell>
          <cell r="F1292" t="str">
            <v>Auckland Council</v>
          </cell>
          <cell r="G1292" t="str">
            <v>Parks, sports and recreation</v>
          </cell>
          <cell r="H1292" t="str">
            <v>E190205</v>
          </cell>
          <cell r="I1292" t="str">
            <v>Recreation facilities management</v>
          </cell>
          <cell r="J1292" t="str">
            <v>Lifestyle and culture</v>
          </cell>
          <cell r="K1292" t="str">
            <v>Local recreation services</v>
          </cell>
          <cell r="L1292" t="str">
            <v>Local recreation initiatives and facilities</v>
          </cell>
          <cell r="M1292" t="str">
            <v>Local activities</v>
          </cell>
          <cell r="N1292" t="str">
            <v>Local recreation services</v>
          </cell>
          <cell r="O1292" t="str">
            <v>Local recreation initiatives and facilities</v>
          </cell>
          <cell r="P1292" t="str">
            <v>Lifestyle and culture</v>
          </cell>
          <cell r="Q1292" t="str">
            <v>Local recreation services</v>
          </cell>
          <cell r="R1292" t="str">
            <v>Local recreation initiatives and facilities</v>
          </cell>
          <cell r="S1292" t="str">
            <v>A1251405</v>
          </cell>
          <cell r="T1292" t="str">
            <v>A1251405</v>
          </cell>
          <cell r="U1292" t="str">
            <v>Local aquatic, leisure and recreation facilities</v>
          </cell>
          <cell r="V1292" t="str">
            <v>L105</v>
          </cell>
          <cell r="W1292" t="str">
            <v>Devonport-Takapuna</v>
          </cell>
          <cell r="X1292" t="str">
            <v>PL43780</v>
          </cell>
          <cell r="Y1292" t="str">
            <v>Expense</v>
          </cell>
          <cell r="Z1292">
            <v>20120701</v>
          </cell>
          <cell r="AA1292">
            <v>20150630</v>
          </cell>
          <cell r="AB1292">
            <v>1</v>
          </cell>
          <cell r="AC1292" t="str">
            <v>Programme</v>
          </cell>
          <cell r="AD1292">
            <v>1</v>
          </cell>
          <cell r="AE1292">
            <v>0</v>
          </cell>
          <cell r="AF1292">
            <v>0</v>
          </cell>
          <cell r="AG1292">
            <v>0</v>
          </cell>
          <cell r="AH1292">
            <v>6</v>
          </cell>
          <cell r="AI1292" t="str">
            <v>Recreational Facilities</v>
          </cell>
          <cell r="AJ1292" t="str">
            <v>Plant and equipment (Capex)</v>
          </cell>
          <cell r="AK1292">
            <v>15</v>
          </cell>
          <cell r="AM1292">
            <v>1</v>
          </cell>
          <cell r="AT1292">
            <v>40000</v>
          </cell>
          <cell r="AU1292">
            <v>26112</v>
          </cell>
          <cell r="AV1292">
            <v>25627</v>
          </cell>
          <cell r="BD1292">
            <v>3.3000000000000002E-2</v>
          </cell>
          <cell r="BE1292">
            <v>6.7088999999999732E-2</v>
          </cell>
          <cell r="BF1292">
            <v>0.10230293699999971</v>
          </cell>
          <cell r="BG1292">
            <v>0.14088353979499968</v>
          </cell>
          <cell r="BH1292">
            <v>0.18195534722761963</v>
          </cell>
          <cell r="BI1292">
            <v>0.21859596299167583</v>
          </cell>
          <cell r="BJ1292">
            <v>0.25637243784441766</v>
          </cell>
          <cell r="BK1292">
            <v>0.29783272829328333</v>
          </cell>
          <cell r="BL1292">
            <v>0.3445547065118415</v>
          </cell>
          <cell r="BM1292">
            <v>0.39295867594626777</v>
          </cell>
          <cell r="BN1292">
            <v>0</v>
          </cell>
          <cell r="BO1292">
            <v>1320</v>
          </cell>
          <cell r="BP1292">
            <v>1751.827967999993</v>
          </cell>
          <cell r="BQ1292">
            <v>2621.7173664989923</v>
          </cell>
          <cell r="BR1292">
            <v>0</v>
          </cell>
          <cell r="BS1292">
            <v>0</v>
          </cell>
          <cell r="BT1292">
            <v>0</v>
          </cell>
          <cell r="BU1292">
            <v>0</v>
          </cell>
          <cell r="BV1292">
            <v>0</v>
          </cell>
          <cell r="BW1292">
            <v>0</v>
          </cell>
          <cell r="BX1292">
            <v>0</v>
          </cell>
          <cell r="BY1292">
            <v>0</v>
          </cell>
          <cell r="BZ1292">
            <v>41320</v>
          </cell>
          <cell r="CA1292">
            <v>27863.827967999994</v>
          </cell>
          <cell r="CB1292">
            <v>28248.717366498993</v>
          </cell>
          <cell r="CC1292">
            <v>0</v>
          </cell>
          <cell r="CD1292">
            <v>0</v>
          </cell>
          <cell r="CE1292">
            <v>0</v>
          </cell>
          <cell r="CF1292">
            <v>0</v>
          </cell>
          <cell r="CG1292">
            <v>0</v>
          </cell>
          <cell r="CH1292">
            <v>0</v>
          </cell>
          <cell r="CI1292">
            <v>0</v>
          </cell>
          <cell r="CK1292">
            <v>0</v>
          </cell>
          <cell r="CL1292">
            <v>41320</v>
          </cell>
          <cell r="CM1292">
            <v>27863.827967999994</v>
          </cell>
          <cell r="CN1292">
            <v>28248.717366498993</v>
          </cell>
          <cell r="CO1292">
            <v>0</v>
          </cell>
          <cell r="CP1292">
            <v>0</v>
          </cell>
          <cell r="CQ1292">
            <v>0</v>
          </cell>
          <cell r="CR1292">
            <v>0</v>
          </cell>
          <cell r="CS1292">
            <v>0</v>
          </cell>
          <cell r="CT1292">
            <v>0</v>
          </cell>
          <cell r="CU1292">
            <v>0</v>
          </cell>
          <cell r="CW1292">
            <v>0</v>
          </cell>
          <cell r="CX1292">
            <v>0</v>
          </cell>
          <cell r="CY1292">
            <v>0</v>
          </cell>
          <cell r="CZ1292">
            <v>0</v>
          </cell>
          <cell r="DA1292">
            <v>0</v>
          </cell>
          <cell r="DB1292">
            <v>0</v>
          </cell>
          <cell r="DC1292">
            <v>0</v>
          </cell>
          <cell r="DD1292">
            <v>0</v>
          </cell>
          <cell r="DE1292">
            <v>0</v>
          </cell>
          <cell r="DF1292">
            <v>0</v>
          </cell>
          <cell r="DG1292">
            <v>0</v>
          </cell>
          <cell r="DI1292">
            <v>0</v>
          </cell>
          <cell r="DJ1292">
            <v>0</v>
          </cell>
          <cell r="DK1292">
            <v>0</v>
          </cell>
          <cell r="DL1292">
            <v>0</v>
          </cell>
          <cell r="DM1292">
            <v>0</v>
          </cell>
          <cell r="DN1292">
            <v>0</v>
          </cell>
          <cell r="DO1292">
            <v>0</v>
          </cell>
          <cell r="DP1292">
            <v>0</v>
          </cell>
          <cell r="DQ1292">
            <v>0</v>
          </cell>
          <cell r="DR1292">
            <v>0</v>
          </cell>
          <cell r="DS1292">
            <v>0</v>
          </cell>
          <cell r="DU1292" t="str">
            <v>NSCC 10503</v>
          </cell>
          <cell r="DV1292">
            <v>0</v>
          </cell>
          <cell r="DW1292">
            <v>0</v>
          </cell>
          <cell r="DX1292">
            <v>4</v>
          </cell>
          <cell r="DY1292">
            <v>91739</v>
          </cell>
          <cell r="DZ1292">
            <v>97432.545334498995</v>
          </cell>
          <cell r="EB1292">
            <v>97432.545334498995</v>
          </cell>
          <cell r="EC1292" t="str">
            <v>Def</v>
          </cell>
          <cell r="ED1292" t="str">
            <v>Local Recreational Facilities</v>
          </cell>
        </row>
        <row r="1293">
          <cell r="D1293" t="str">
            <v>PC2140148</v>
          </cell>
          <cell r="E1293" t="str">
            <v>Leisure Facility Equipment (N/Shore)</v>
          </cell>
          <cell r="F1293" t="str">
            <v>Auckland Council</v>
          </cell>
          <cell r="G1293" t="str">
            <v>Parks, sports and recreation</v>
          </cell>
          <cell r="H1293" t="str">
            <v>E190205</v>
          </cell>
          <cell r="I1293" t="str">
            <v>Recreation facilities management</v>
          </cell>
          <cell r="J1293" t="str">
            <v>Lifestyle and culture</v>
          </cell>
          <cell r="K1293" t="str">
            <v>Local recreation services</v>
          </cell>
          <cell r="L1293" t="str">
            <v>Local recreation initiatives and facilities</v>
          </cell>
          <cell r="M1293" t="str">
            <v>Local activities</v>
          </cell>
          <cell r="N1293" t="str">
            <v>Local recreation services</v>
          </cell>
          <cell r="O1293" t="str">
            <v>Local recreation initiatives and facilities</v>
          </cell>
          <cell r="P1293" t="str">
            <v>Lifestyle and culture</v>
          </cell>
          <cell r="Q1293" t="str">
            <v>Local recreation services</v>
          </cell>
          <cell r="R1293" t="str">
            <v>Local recreation initiatives and facilities</v>
          </cell>
          <cell r="S1293" t="str">
            <v>A1251405</v>
          </cell>
          <cell r="T1293" t="str">
            <v>A1251405</v>
          </cell>
          <cell r="U1293" t="str">
            <v>Local aquatic, leisure and recreation facilities</v>
          </cell>
          <cell r="V1293" t="str">
            <v>L125</v>
          </cell>
          <cell r="W1293" t="str">
            <v>Hibiscus and Bays</v>
          </cell>
          <cell r="X1293" t="str">
            <v>PL43780</v>
          </cell>
          <cell r="Y1293" t="str">
            <v>Expense</v>
          </cell>
          <cell r="Z1293">
            <v>20120701</v>
          </cell>
          <cell r="AA1293">
            <v>20150630</v>
          </cell>
          <cell r="AB1293">
            <v>1</v>
          </cell>
          <cell r="AC1293" t="str">
            <v>Programme</v>
          </cell>
          <cell r="AD1293">
            <v>1</v>
          </cell>
          <cell r="AE1293">
            <v>0</v>
          </cell>
          <cell r="AF1293">
            <v>0</v>
          </cell>
          <cell r="AG1293">
            <v>0</v>
          </cell>
          <cell r="AH1293">
            <v>6</v>
          </cell>
          <cell r="AI1293" t="str">
            <v>Recreational Facilities</v>
          </cell>
          <cell r="AJ1293" t="str">
            <v>Plant and equipment (Capex)</v>
          </cell>
          <cell r="AK1293">
            <v>15</v>
          </cell>
          <cell r="AM1293">
            <v>1</v>
          </cell>
          <cell r="AT1293">
            <v>50000</v>
          </cell>
          <cell r="AU1293">
            <v>26112.07</v>
          </cell>
          <cell r="AV1293">
            <v>25628.26</v>
          </cell>
          <cell r="BD1293">
            <v>3.3000000000000002E-2</v>
          </cell>
          <cell r="BE1293">
            <v>6.7088999999999732E-2</v>
          </cell>
          <cell r="BF1293">
            <v>0.10230293699999971</v>
          </cell>
          <cell r="BG1293">
            <v>0.14088353979499968</v>
          </cell>
          <cell r="BH1293">
            <v>0.18195534722761963</v>
          </cell>
          <cell r="BI1293">
            <v>0.21859596299167583</v>
          </cell>
          <cell r="BJ1293">
            <v>0.25637243784441766</v>
          </cell>
          <cell r="BK1293">
            <v>0.29783272829328333</v>
          </cell>
          <cell r="BL1293">
            <v>0.3445547065118415</v>
          </cell>
          <cell r="BM1293">
            <v>0.39295867594626777</v>
          </cell>
          <cell r="BN1293">
            <v>0</v>
          </cell>
          <cell r="BO1293">
            <v>1650</v>
          </cell>
          <cell r="BP1293">
            <v>1751.832664229993</v>
          </cell>
          <cell r="BQ1293">
            <v>2621.8462681996125</v>
          </cell>
          <cell r="BR1293">
            <v>0</v>
          </cell>
          <cell r="BS1293">
            <v>0</v>
          </cell>
          <cell r="BT1293">
            <v>0</v>
          </cell>
          <cell r="BU1293">
            <v>0</v>
          </cell>
          <cell r="BV1293">
            <v>0</v>
          </cell>
          <cell r="BW1293">
            <v>0</v>
          </cell>
          <cell r="BX1293">
            <v>0</v>
          </cell>
          <cell r="BY1293">
            <v>0</v>
          </cell>
          <cell r="BZ1293">
            <v>51650</v>
          </cell>
          <cell r="CA1293">
            <v>27863.902664229994</v>
          </cell>
          <cell r="CB1293">
            <v>28250.106268199612</v>
          </cell>
          <cell r="CC1293">
            <v>0</v>
          </cell>
          <cell r="CD1293">
            <v>0</v>
          </cell>
          <cell r="CE1293">
            <v>0</v>
          </cell>
          <cell r="CF1293">
            <v>0</v>
          </cell>
          <cell r="CG1293">
            <v>0</v>
          </cell>
          <cell r="CH1293">
            <v>0</v>
          </cell>
          <cell r="CI1293">
            <v>0</v>
          </cell>
          <cell r="CK1293">
            <v>0</v>
          </cell>
          <cell r="CL1293">
            <v>51650</v>
          </cell>
          <cell r="CM1293">
            <v>27863.902664229994</v>
          </cell>
          <cell r="CN1293">
            <v>28250.106268199612</v>
          </cell>
          <cell r="CO1293">
            <v>0</v>
          </cell>
          <cell r="CP1293">
            <v>0</v>
          </cell>
          <cell r="CQ1293">
            <v>0</v>
          </cell>
          <cell r="CR1293">
            <v>0</v>
          </cell>
          <cell r="CS1293">
            <v>0</v>
          </cell>
          <cell r="CT1293">
            <v>0</v>
          </cell>
          <cell r="CU1293">
            <v>0</v>
          </cell>
          <cell r="CW1293">
            <v>0</v>
          </cell>
          <cell r="CX1293">
            <v>0</v>
          </cell>
          <cell r="CY1293">
            <v>0</v>
          </cell>
          <cell r="CZ1293">
            <v>0</v>
          </cell>
          <cell r="DA1293">
            <v>0</v>
          </cell>
          <cell r="DB1293">
            <v>0</v>
          </cell>
          <cell r="DC1293">
            <v>0</v>
          </cell>
          <cell r="DD1293">
            <v>0</v>
          </cell>
          <cell r="DE1293">
            <v>0</v>
          </cell>
          <cell r="DF1293">
            <v>0</v>
          </cell>
          <cell r="DG1293">
            <v>0</v>
          </cell>
          <cell r="DI1293">
            <v>0</v>
          </cell>
          <cell r="DJ1293">
            <v>0</v>
          </cell>
          <cell r="DK1293">
            <v>0</v>
          </cell>
          <cell r="DL1293">
            <v>0</v>
          </cell>
          <cell r="DM1293">
            <v>0</v>
          </cell>
          <cell r="DN1293">
            <v>0</v>
          </cell>
          <cell r="DO1293">
            <v>0</v>
          </cell>
          <cell r="DP1293">
            <v>0</v>
          </cell>
          <cell r="DQ1293">
            <v>0</v>
          </cell>
          <cell r="DR1293">
            <v>0</v>
          </cell>
          <cell r="DS1293">
            <v>0</v>
          </cell>
          <cell r="DU1293" t="str">
            <v>NSCC 10503</v>
          </cell>
          <cell r="DV1293">
            <v>0</v>
          </cell>
          <cell r="DW1293">
            <v>0</v>
          </cell>
          <cell r="DX1293">
            <v>4</v>
          </cell>
          <cell r="DY1293">
            <v>101740.33</v>
          </cell>
          <cell r="DZ1293">
            <v>107764.00893242961</v>
          </cell>
          <cell r="EB1293">
            <v>107764.00893242961</v>
          </cell>
          <cell r="EC1293" t="str">
            <v>Def</v>
          </cell>
          <cell r="ED1293" t="str">
            <v>Local Recreational Facilities</v>
          </cell>
        </row>
        <row r="1294">
          <cell r="D1294" t="str">
            <v>PC2140148</v>
          </cell>
          <cell r="E1294" t="str">
            <v>Leisure Facility Equipment (N/Shore)</v>
          </cell>
          <cell r="F1294" t="str">
            <v>Auckland Council</v>
          </cell>
          <cell r="G1294" t="str">
            <v>Parks, sports and recreation</v>
          </cell>
          <cell r="H1294" t="str">
            <v>E190205</v>
          </cell>
          <cell r="I1294" t="str">
            <v>Recreation facilities management</v>
          </cell>
          <cell r="J1294" t="str">
            <v>Lifestyle and culture</v>
          </cell>
          <cell r="K1294" t="str">
            <v>Local recreation services</v>
          </cell>
          <cell r="L1294" t="str">
            <v>Local recreation initiatives and facilities</v>
          </cell>
          <cell r="M1294" t="str">
            <v>Local activities</v>
          </cell>
          <cell r="N1294" t="str">
            <v>Local recreation services</v>
          </cell>
          <cell r="O1294" t="str">
            <v>Local recreation initiatives and facilities</v>
          </cell>
          <cell r="P1294" t="str">
            <v>Lifestyle and culture</v>
          </cell>
          <cell r="Q1294" t="str">
            <v>Local recreation services</v>
          </cell>
          <cell r="R1294" t="str">
            <v>Local recreation initiatives and facilities</v>
          </cell>
          <cell r="S1294" t="str">
            <v>A1251405</v>
          </cell>
          <cell r="T1294" t="str">
            <v>A1251405</v>
          </cell>
          <cell r="U1294" t="str">
            <v>Local aquatic, leisure and recreation facilities</v>
          </cell>
          <cell r="V1294" t="str">
            <v>L135</v>
          </cell>
          <cell r="W1294" t="str">
            <v>Kaipatiki</v>
          </cell>
          <cell r="X1294" t="str">
            <v>PL43780</v>
          </cell>
          <cell r="Y1294" t="str">
            <v>Expense</v>
          </cell>
          <cell r="Z1294">
            <v>20120701</v>
          </cell>
          <cell r="AA1294">
            <v>20150630</v>
          </cell>
          <cell r="AB1294">
            <v>1</v>
          </cell>
          <cell r="AC1294" t="str">
            <v>Programme</v>
          </cell>
          <cell r="AD1294">
            <v>1</v>
          </cell>
          <cell r="AE1294">
            <v>0</v>
          </cell>
          <cell r="AF1294">
            <v>0</v>
          </cell>
          <cell r="AG1294">
            <v>0</v>
          </cell>
          <cell r="AH1294">
            <v>6</v>
          </cell>
          <cell r="AI1294" t="str">
            <v>Recreational Facilities</v>
          </cell>
          <cell r="AJ1294" t="str">
            <v>Plant and equipment (Capex)</v>
          </cell>
          <cell r="AK1294">
            <v>15</v>
          </cell>
          <cell r="AM1294">
            <v>1</v>
          </cell>
          <cell r="AT1294">
            <v>170633.91</v>
          </cell>
          <cell r="AU1294">
            <v>104449</v>
          </cell>
          <cell r="AV1294">
            <v>102510</v>
          </cell>
          <cell r="BD1294">
            <v>3.3000000000000002E-2</v>
          </cell>
          <cell r="BE1294">
            <v>6.7088999999999732E-2</v>
          </cell>
          <cell r="BF1294">
            <v>0.10230293699999971</v>
          </cell>
          <cell r="BG1294">
            <v>0.14088353979499968</v>
          </cell>
          <cell r="BH1294">
            <v>0.18195534722761963</v>
          </cell>
          <cell r="BI1294">
            <v>0.21859596299167583</v>
          </cell>
          <cell r="BJ1294">
            <v>0.25637243784441766</v>
          </cell>
          <cell r="BK1294">
            <v>0.29783272829328333</v>
          </cell>
          <cell r="BL1294">
            <v>0.3445547065118415</v>
          </cell>
          <cell r="BM1294">
            <v>0.39295867594626777</v>
          </cell>
          <cell r="BN1294">
            <v>0</v>
          </cell>
          <cell r="BO1294">
            <v>5630.91903</v>
          </cell>
          <cell r="BP1294">
            <v>7007.3789609999722</v>
          </cell>
          <cell r="BQ1294">
            <v>10487.074071869969</v>
          </cell>
          <cell r="BR1294">
            <v>0</v>
          </cell>
          <cell r="BS1294">
            <v>0</v>
          </cell>
          <cell r="BT1294">
            <v>0</v>
          </cell>
          <cell r="BU1294">
            <v>0</v>
          </cell>
          <cell r="BV1294">
            <v>0</v>
          </cell>
          <cell r="BW1294">
            <v>0</v>
          </cell>
          <cell r="BX1294">
            <v>0</v>
          </cell>
          <cell r="BY1294">
            <v>0</v>
          </cell>
          <cell r="BZ1294">
            <v>176264.82902999999</v>
          </cell>
          <cell r="CA1294">
            <v>111456.37896099997</v>
          </cell>
          <cell r="CB1294">
            <v>112997.07407186997</v>
          </cell>
          <cell r="CC1294">
            <v>0</v>
          </cell>
          <cell r="CD1294">
            <v>0</v>
          </cell>
          <cell r="CE1294">
            <v>0</v>
          </cell>
          <cell r="CF1294">
            <v>0</v>
          </cell>
          <cell r="CG1294">
            <v>0</v>
          </cell>
          <cell r="CH1294">
            <v>0</v>
          </cell>
          <cell r="CI1294">
            <v>0</v>
          </cell>
          <cell r="CK1294">
            <v>0</v>
          </cell>
          <cell r="CL1294">
            <v>176264.82902999999</v>
          </cell>
          <cell r="CM1294">
            <v>111456.37896099997</v>
          </cell>
          <cell r="CN1294">
            <v>112997.07407186997</v>
          </cell>
          <cell r="CO1294">
            <v>0</v>
          </cell>
          <cell r="CP1294">
            <v>0</v>
          </cell>
          <cell r="CQ1294">
            <v>0</v>
          </cell>
          <cell r="CR1294">
            <v>0</v>
          </cell>
          <cell r="CS1294">
            <v>0</v>
          </cell>
          <cell r="CT1294">
            <v>0</v>
          </cell>
          <cell r="CU1294">
            <v>0</v>
          </cell>
          <cell r="CW1294">
            <v>0</v>
          </cell>
          <cell r="CX1294">
            <v>0</v>
          </cell>
          <cell r="CY1294">
            <v>0</v>
          </cell>
          <cell r="CZ1294">
            <v>0</v>
          </cell>
          <cell r="DA1294">
            <v>0</v>
          </cell>
          <cell r="DB1294">
            <v>0</v>
          </cell>
          <cell r="DC1294">
            <v>0</v>
          </cell>
          <cell r="DD1294">
            <v>0</v>
          </cell>
          <cell r="DE1294">
            <v>0</v>
          </cell>
          <cell r="DF1294">
            <v>0</v>
          </cell>
          <cell r="DG1294">
            <v>0</v>
          </cell>
          <cell r="DI1294">
            <v>0</v>
          </cell>
          <cell r="DJ1294">
            <v>0</v>
          </cell>
          <cell r="DK1294">
            <v>0</v>
          </cell>
          <cell r="DL1294">
            <v>0</v>
          </cell>
          <cell r="DM1294">
            <v>0</v>
          </cell>
          <cell r="DN1294">
            <v>0</v>
          </cell>
          <cell r="DO1294">
            <v>0</v>
          </cell>
          <cell r="DP1294">
            <v>0</v>
          </cell>
          <cell r="DQ1294">
            <v>0</v>
          </cell>
          <cell r="DR1294">
            <v>0</v>
          </cell>
          <cell r="DS1294">
            <v>0</v>
          </cell>
          <cell r="DU1294" t="str">
            <v>NSCC 10503</v>
          </cell>
          <cell r="DV1294">
            <v>0</v>
          </cell>
          <cell r="DW1294">
            <v>0</v>
          </cell>
          <cell r="DX1294">
            <v>4</v>
          </cell>
          <cell r="DY1294">
            <v>377592.91000000003</v>
          </cell>
          <cell r="DZ1294">
            <v>400718.28206286993</v>
          </cell>
          <cell r="EB1294">
            <v>400718.28206286993</v>
          </cell>
          <cell r="EC1294" t="str">
            <v>Def</v>
          </cell>
          <cell r="ED1294" t="str">
            <v>Local Recreational Facilities</v>
          </cell>
        </row>
        <row r="1295">
          <cell r="D1295" t="str">
            <v>PC2140148</v>
          </cell>
          <cell r="E1295" t="str">
            <v>Leisure Facility Equipment (N/Shore)</v>
          </cell>
          <cell r="F1295" t="str">
            <v>Auckland Council</v>
          </cell>
          <cell r="G1295" t="str">
            <v>Parks, sports and recreation</v>
          </cell>
          <cell r="H1295" t="str">
            <v>E190205</v>
          </cell>
          <cell r="I1295" t="str">
            <v>Recreation facilities management</v>
          </cell>
          <cell r="J1295" t="str">
            <v>Lifestyle and culture</v>
          </cell>
          <cell r="K1295" t="str">
            <v>Local recreation services</v>
          </cell>
          <cell r="L1295" t="str">
            <v>Local recreation initiatives and facilities</v>
          </cell>
          <cell r="M1295" t="str">
            <v>Local activities</v>
          </cell>
          <cell r="N1295" t="str">
            <v>Local recreation services</v>
          </cell>
          <cell r="O1295" t="str">
            <v>Local recreation initiatives and facilities</v>
          </cell>
          <cell r="P1295" t="str">
            <v>Lifestyle and culture</v>
          </cell>
          <cell r="Q1295" t="str">
            <v>Local recreation services</v>
          </cell>
          <cell r="R1295" t="str">
            <v>Local recreation initiatives and facilities</v>
          </cell>
          <cell r="S1295" t="str">
            <v>A1251405</v>
          </cell>
          <cell r="T1295" t="str">
            <v>A1251405</v>
          </cell>
          <cell r="U1295" t="str">
            <v>Local aquatic, leisure and recreation facilities</v>
          </cell>
          <cell r="V1295" t="str">
            <v>L210</v>
          </cell>
          <cell r="W1295" t="str">
            <v>Other (Unallocated)</v>
          </cell>
          <cell r="X1295" t="str">
            <v>PL43780</v>
          </cell>
          <cell r="Y1295" t="str">
            <v>Expense</v>
          </cell>
          <cell r="Z1295">
            <v>20110701</v>
          </cell>
          <cell r="AA1295">
            <v>20220630</v>
          </cell>
          <cell r="AB1295">
            <v>1</v>
          </cell>
          <cell r="AC1295" t="str">
            <v>Programme</v>
          </cell>
          <cell r="AD1295">
            <v>1</v>
          </cell>
          <cell r="AE1295">
            <v>0</v>
          </cell>
          <cell r="AF1295">
            <v>0</v>
          </cell>
          <cell r="AG1295">
            <v>0</v>
          </cell>
          <cell r="AH1295">
            <v>6</v>
          </cell>
          <cell r="AI1295" t="str">
            <v>Recreational Facilities</v>
          </cell>
          <cell r="AJ1295" t="str">
            <v>Plant and equipment (Capex)</v>
          </cell>
          <cell r="AK1295">
            <v>15</v>
          </cell>
          <cell r="AM1295">
            <v>1</v>
          </cell>
          <cell r="AS1295">
            <v>191880.46</v>
          </cell>
          <cell r="AT1295">
            <v>0</v>
          </cell>
          <cell r="AU1295">
            <v>0</v>
          </cell>
          <cell r="AV1295">
            <v>0</v>
          </cell>
          <cell r="AW1295">
            <v>150826.93</v>
          </cell>
          <cell r="AX1295">
            <v>144779.72</v>
          </cell>
          <cell r="AY1295">
            <v>138959.54</v>
          </cell>
          <cell r="AZ1295">
            <v>141161.51999999999</v>
          </cell>
          <cell r="BA1295">
            <v>440000</v>
          </cell>
          <cell r="BB1295">
            <v>440000</v>
          </cell>
          <cell r="BC1295">
            <v>440000</v>
          </cell>
          <cell r="BD1295">
            <v>3.3000000000000002E-2</v>
          </cell>
          <cell r="BE1295">
            <v>6.7088999999999732E-2</v>
          </cell>
          <cell r="BF1295">
            <v>0.10230293699999971</v>
          </cell>
          <cell r="BG1295">
            <v>0.14088353979499968</v>
          </cell>
          <cell r="BH1295">
            <v>0.18195534722761963</v>
          </cell>
          <cell r="BI1295">
            <v>0.21859596299167583</v>
          </cell>
          <cell r="BJ1295">
            <v>0.25637243784441766</v>
          </cell>
          <cell r="BK1295">
            <v>0.29783272829328333</v>
          </cell>
          <cell r="BL1295">
            <v>0.3445547065118415</v>
          </cell>
          <cell r="BM1295">
            <v>0.39295867594626777</v>
          </cell>
          <cell r="BN1295">
            <v>0</v>
          </cell>
          <cell r="BO1295">
            <v>0</v>
          </cell>
          <cell r="BP1295">
            <v>0</v>
          </cell>
          <cell r="BQ1295">
            <v>0</v>
          </cell>
          <cell r="BR1295">
            <v>21249.031794812629</v>
          </cell>
          <cell r="BS1295">
            <v>26343.444224117546</v>
          </cell>
          <cell r="BT1295">
            <v>30375.994463180297</v>
          </cell>
          <cell r="BU1295">
            <v>36189.923012223517</v>
          </cell>
          <cell r="BV1295">
            <v>131046.40044904467</v>
          </cell>
          <cell r="BW1295">
            <v>151604.07086521026</v>
          </cell>
          <cell r="BX1295">
            <v>172901.81741635781</v>
          </cell>
          <cell r="BY1295">
            <v>191880.46</v>
          </cell>
          <cell r="BZ1295">
            <v>0</v>
          </cell>
          <cell r="CA1295">
            <v>0</v>
          </cell>
          <cell r="CB1295">
            <v>0</v>
          </cell>
          <cell r="CC1295">
            <v>172075.96179481261</v>
          </cell>
          <cell r="CD1295">
            <v>171123.16422411756</v>
          </cell>
          <cell r="CE1295">
            <v>169335.53446318032</v>
          </cell>
          <cell r="CF1295">
            <v>177351.44301222352</v>
          </cell>
          <cell r="CG1295">
            <v>571046.40044904465</v>
          </cell>
          <cell r="CH1295">
            <v>591604.07086521026</v>
          </cell>
          <cell r="CI1295">
            <v>612901.81741635781</v>
          </cell>
          <cell r="CK1295">
            <v>191880.46</v>
          </cell>
          <cell r="CL1295">
            <v>0</v>
          </cell>
          <cell r="CM1295">
            <v>0</v>
          </cell>
          <cell r="CN1295">
            <v>0</v>
          </cell>
          <cell r="CO1295">
            <v>172075.96179481261</v>
          </cell>
          <cell r="CP1295">
            <v>171123.16422411756</v>
          </cell>
          <cell r="CQ1295">
            <v>169335.53446318032</v>
          </cell>
          <cell r="CR1295">
            <v>177351.44301222352</v>
          </cell>
          <cell r="CS1295">
            <v>571046.40044904465</v>
          </cell>
          <cell r="CT1295">
            <v>591604.07086521026</v>
          </cell>
          <cell r="CU1295">
            <v>612901.81741635781</v>
          </cell>
          <cell r="CW1295">
            <v>0</v>
          </cell>
          <cell r="CX1295">
            <v>0</v>
          </cell>
          <cell r="CY1295">
            <v>0</v>
          </cell>
          <cell r="CZ1295">
            <v>0</v>
          </cell>
          <cell r="DA1295">
            <v>0</v>
          </cell>
          <cell r="DB1295">
            <v>0</v>
          </cell>
          <cell r="DC1295">
            <v>0</v>
          </cell>
          <cell r="DD1295">
            <v>0</v>
          </cell>
          <cell r="DE1295">
            <v>0</v>
          </cell>
          <cell r="DF1295">
            <v>0</v>
          </cell>
          <cell r="DG1295">
            <v>0</v>
          </cell>
          <cell r="DI1295">
            <v>0</v>
          </cell>
          <cell r="DJ1295">
            <v>0</v>
          </cell>
          <cell r="DK1295">
            <v>0</v>
          </cell>
          <cell r="DL1295">
            <v>0</v>
          </cell>
          <cell r="DM1295">
            <v>0</v>
          </cell>
          <cell r="DN1295">
            <v>0</v>
          </cell>
          <cell r="DO1295">
            <v>0</v>
          </cell>
          <cell r="DP1295">
            <v>0</v>
          </cell>
          <cell r="DQ1295">
            <v>0</v>
          </cell>
          <cell r="DR1295">
            <v>0</v>
          </cell>
          <cell r="DS1295">
            <v>0</v>
          </cell>
          <cell r="DU1295" t="str">
            <v>NSCC 10503</v>
          </cell>
          <cell r="DV1295">
            <v>0</v>
          </cell>
          <cell r="DW1295">
            <v>0</v>
          </cell>
          <cell r="DX1295">
            <v>4</v>
          </cell>
          <cell r="DY1295">
            <v>1895727.71</v>
          </cell>
          <cell r="DZ1295">
            <v>2465438.3922249465</v>
          </cell>
          <cell r="EB1295">
            <v>2465438.3922249465</v>
          </cell>
          <cell r="EC1295" t="str">
            <v>Def</v>
          </cell>
          <cell r="ED1295" t="str">
            <v>Local Recreational Facilities</v>
          </cell>
        </row>
        <row r="1296">
          <cell r="D1296" t="str">
            <v>PC2140149</v>
          </cell>
          <cell r="E1296" t="str">
            <v>Recreation Renew (Papakura)</v>
          </cell>
          <cell r="F1296" t="str">
            <v>Auckland Council</v>
          </cell>
          <cell r="G1296" t="str">
            <v>Parks, sports and recreation</v>
          </cell>
          <cell r="H1296" t="str">
            <v>E190105</v>
          </cell>
          <cell r="I1296" t="str">
            <v>Recreation facilities and service delivery management</v>
          </cell>
          <cell r="J1296" t="str">
            <v>Lifestyle and culture</v>
          </cell>
          <cell r="K1296" t="str">
            <v>Local recreation services</v>
          </cell>
          <cell r="L1296" t="str">
            <v>Local recreation initiatives and facilities</v>
          </cell>
          <cell r="M1296" t="str">
            <v>Local activities</v>
          </cell>
          <cell r="N1296" t="str">
            <v>Local recreation services</v>
          </cell>
          <cell r="O1296" t="str">
            <v>Local recreation initiatives and facilities</v>
          </cell>
          <cell r="P1296" t="str">
            <v>Lifestyle and culture</v>
          </cell>
          <cell r="Q1296" t="str">
            <v>Local recreation services</v>
          </cell>
          <cell r="R1296" t="str">
            <v>Local recreation initiatives and facilities</v>
          </cell>
          <cell r="S1296" t="str">
            <v>A1251405</v>
          </cell>
          <cell r="T1296" t="str">
            <v>A1251405</v>
          </cell>
          <cell r="U1296" t="str">
            <v>Local aquatic, leisure and recreation facilities</v>
          </cell>
          <cell r="V1296" t="str">
            <v>L165</v>
          </cell>
          <cell r="W1296" t="str">
            <v>Papakura</v>
          </cell>
          <cell r="X1296" t="str">
            <v>FY12 - Only</v>
          </cell>
          <cell r="Y1296" t="str">
            <v>Expense</v>
          </cell>
          <cell r="Z1296">
            <v>20110701</v>
          </cell>
          <cell r="AA1296">
            <v>20120630</v>
          </cell>
          <cell r="AB1296">
            <v>1</v>
          </cell>
          <cell r="AC1296" t="str">
            <v>Programme</v>
          </cell>
          <cell r="AD1296">
            <v>0</v>
          </cell>
          <cell r="AE1296">
            <v>0</v>
          </cell>
          <cell r="AF1296">
            <v>0</v>
          </cell>
          <cell r="AG1296">
            <v>1</v>
          </cell>
          <cell r="AH1296">
            <v>6</v>
          </cell>
          <cell r="AI1296" t="str">
            <v>Recreational Facilities</v>
          </cell>
          <cell r="AJ1296" t="str">
            <v>Structures parks</v>
          </cell>
          <cell r="AK1296">
            <v>35</v>
          </cell>
          <cell r="AP1296">
            <v>1</v>
          </cell>
          <cell r="AS1296">
            <v>26000</v>
          </cell>
          <cell r="AT1296">
            <v>0</v>
          </cell>
          <cell r="AU1296">
            <v>0</v>
          </cell>
          <cell r="AV1296">
            <v>0</v>
          </cell>
          <cell r="AW1296">
            <v>0</v>
          </cell>
          <cell r="AX1296">
            <v>0</v>
          </cell>
          <cell r="AY1296">
            <v>0</v>
          </cell>
          <cell r="AZ1296">
            <v>0</v>
          </cell>
          <cell r="BD1296">
            <v>3.1E-2</v>
          </cell>
          <cell r="BE1296">
            <v>6.1930000000000041E-2</v>
          </cell>
          <cell r="BF1296">
            <v>9.3787900000000146E-2</v>
          </cell>
          <cell r="BG1296">
            <v>0.12878911280000027</v>
          </cell>
          <cell r="BH1296">
            <v>0.16491036440960039</v>
          </cell>
          <cell r="BI1296">
            <v>0.19869276497747879</v>
          </cell>
          <cell r="BJ1296">
            <v>0.23225616239684821</v>
          </cell>
          <cell r="BK1296">
            <v>0.27045610343115034</v>
          </cell>
          <cell r="BL1296">
            <v>0.31238115484437823</v>
          </cell>
          <cell r="BM1296">
            <v>0.35568973295424255</v>
          </cell>
          <cell r="BN1296">
            <v>0</v>
          </cell>
          <cell r="BO1296">
            <v>0</v>
          </cell>
          <cell r="BP1296">
            <v>0</v>
          </cell>
          <cell r="BQ1296">
            <v>0</v>
          </cell>
          <cell r="BR1296">
            <v>0</v>
          </cell>
          <cell r="BS1296">
            <v>0</v>
          </cell>
          <cell r="BT1296">
            <v>0</v>
          </cell>
          <cell r="BU1296">
            <v>0</v>
          </cell>
          <cell r="BV1296">
            <v>0</v>
          </cell>
          <cell r="BW1296">
            <v>0</v>
          </cell>
          <cell r="BX1296">
            <v>0</v>
          </cell>
          <cell r="BY1296">
            <v>26000</v>
          </cell>
          <cell r="BZ1296">
            <v>0</v>
          </cell>
          <cell r="CA1296">
            <v>0</v>
          </cell>
          <cell r="CB1296">
            <v>0</v>
          </cell>
          <cell r="CC1296">
            <v>0</v>
          </cell>
          <cell r="CD1296">
            <v>0</v>
          </cell>
          <cell r="CE1296">
            <v>0</v>
          </cell>
          <cell r="CF1296">
            <v>0</v>
          </cell>
          <cell r="CG1296">
            <v>0</v>
          </cell>
          <cell r="CH1296">
            <v>0</v>
          </cell>
          <cell r="CI1296">
            <v>0</v>
          </cell>
          <cell r="CK1296">
            <v>0</v>
          </cell>
          <cell r="CL1296">
            <v>0</v>
          </cell>
          <cell r="CM1296">
            <v>0</v>
          </cell>
          <cell r="CN1296">
            <v>0</v>
          </cell>
          <cell r="CO1296">
            <v>0</v>
          </cell>
          <cell r="CP1296">
            <v>0</v>
          </cell>
          <cell r="CQ1296">
            <v>0</v>
          </cell>
          <cell r="CR1296">
            <v>0</v>
          </cell>
          <cell r="CS1296">
            <v>0</v>
          </cell>
          <cell r="CT1296">
            <v>0</v>
          </cell>
          <cell r="CU1296">
            <v>0</v>
          </cell>
          <cell r="CW1296">
            <v>0</v>
          </cell>
          <cell r="CX1296">
            <v>0</v>
          </cell>
          <cell r="CY1296">
            <v>0</v>
          </cell>
          <cell r="CZ1296">
            <v>0</v>
          </cell>
          <cell r="DA1296">
            <v>0</v>
          </cell>
          <cell r="DB1296">
            <v>0</v>
          </cell>
          <cell r="DC1296">
            <v>0</v>
          </cell>
          <cell r="DD1296">
            <v>0</v>
          </cell>
          <cell r="DE1296">
            <v>0</v>
          </cell>
          <cell r="DF1296">
            <v>0</v>
          </cell>
          <cell r="DG1296">
            <v>0</v>
          </cell>
          <cell r="DI1296">
            <v>26000</v>
          </cell>
          <cell r="DJ1296">
            <v>0</v>
          </cell>
          <cell r="DK1296">
            <v>0</v>
          </cell>
          <cell r="DL1296">
            <v>0</v>
          </cell>
          <cell r="DM1296">
            <v>0</v>
          </cell>
          <cell r="DN1296">
            <v>0</v>
          </cell>
          <cell r="DO1296">
            <v>0</v>
          </cell>
          <cell r="DP1296">
            <v>0</v>
          </cell>
          <cell r="DQ1296">
            <v>0</v>
          </cell>
          <cell r="DR1296">
            <v>0</v>
          </cell>
          <cell r="DS1296">
            <v>0</v>
          </cell>
          <cell r="DU1296" t="str">
            <v>PDC 43848746</v>
          </cell>
          <cell r="DV1296">
            <v>0</v>
          </cell>
          <cell r="DW1296">
            <v>0</v>
          </cell>
          <cell r="DX1296">
            <v>2</v>
          </cell>
          <cell r="DY1296">
            <v>0</v>
          </cell>
          <cell r="DZ1296">
            <v>0</v>
          </cell>
          <cell r="EB1296">
            <v>0</v>
          </cell>
          <cell r="EC1296" t="str">
            <v>Def</v>
          </cell>
          <cell r="ED1296" t="str">
            <v>Local Recreational Facilities</v>
          </cell>
        </row>
        <row r="1297">
          <cell r="D1297" t="str">
            <v>PC2140149</v>
          </cell>
          <cell r="E1297" t="str">
            <v>Recreation Renew (Papakura)</v>
          </cell>
          <cell r="F1297" t="str">
            <v>Auckland Council</v>
          </cell>
          <cell r="G1297" t="str">
            <v>Parks, sports and recreation</v>
          </cell>
          <cell r="H1297" t="str">
            <v>E190205</v>
          </cell>
          <cell r="I1297" t="str">
            <v>Recreation facilities management</v>
          </cell>
          <cell r="J1297" t="str">
            <v>Lifestyle and culture</v>
          </cell>
          <cell r="K1297" t="str">
            <v>Local recreation services</v>
          </cell>
          <cell r="L1297" t="str">
            <v>Local recreation initiatives and facilities</v>
          </cell>
          <cell r="M1297" t="str">
            <v>Local activities</v>
          </cell>
          <cell r="N1297" t="str">
            <v>Local recreation services</v>
          </cell>
          <cell r="O1297" t="str">
            <v>Local recreation initiatives and facilities</v>
          </cell>
          <cell r="P1297" t="str">
            <v>Lifestyle and culture</v>
          </cell>
          <cell r="Q1297" t="str">
            <v>Local recreation services</v>
          </cell>
          <cell r="R1297" t="str">
            <v>Local recreation initiatives and facilities</v>
          </cell>
          <cell r="S1297" t="str">
            <v>A1251405</v>
          </cell>
          <cell r="T1297" t="str">
            <v>A1251405</v>
          </cell>
          <cell r="U1297" t="str">
            <v>Local aquatic, leisure and recreation facilities</v>
          </cell>
          <cell r="V1297" t="str">
            <v>L165</v>
          </cell>
          <cell r="W1297" t="str">
            <v>Papakura</v>
          </cell>
          <cell r="X1297" t="str">
            <v>PL40810</v>
          </cell>
          <cell r="Y1297" t="str">
            <v>Expense</v>
          </cell>
          <cell r="Z1297">
            <v>20120701</v>
          </cell>
          <cell r="AA1297">
            <v>20220630</v>
          </cell>
          <cell r="AB1297">
            <v>1</v>
          </cell>
          <cell r="AC1297" t="str">
            <v>Programme</v>
          </cell>
          <cell r="AD1297">
            <v>0</v>
          </cell>
          <cell r="AE1297">
            <v>0</v>
          </cell>
          <cell r="AF1297">
            <v>0</v>
          </cell>
          <cell r="AG1297">
            <v>1</v>
          </cell>
          <cell r="AH1297">
            <v>6</v>
          </cell>
          <cell r="AI1297" t="str">
            <v>Recreational Facilities</v>
          </cell>
          <cell r="AJ1297" t="str">
            <v>Structures parks</v>
          </cell>
          <cell r="AK1297">
            <v>35</v>
          </cell>
          <cell r="AM1297">
            <v>1</v>
          </cell>
          <cell r="AT1297">
            <v>6000</v>
          </cell>
          <cell r="AU1297">
            <v>46000</v>
          </cell>
          <cell r="AV1297">
            <v>16000</v>
          </cell>
          <cell r="AW1297">
            <v>16000</v>
          </cell>
          <cell r="AX1297">
            <v>84000</v>
          </cell>
          <cell r="AY1297">
            <v>121000</v>
          </cell>
          <cell r="AZ1297">
            <v>16000</v>
          </cell>
          <cell r="BA1297">
            <v>16000</v>
          </cell>
          <cell r="BB1297">
            <v>16000</v>
          </cell>
          <cell r="BC1297">
            <v>16000</v>
          </cell>
          <cell r="BD1297">
            <v>3.1E-2</v>
          </cell>
          <cell r="BE1297">
            <v>6.1930000000000041E-2</v>
          </cell>
          <cell r="BF1297">
            <v>9.3787900000000146E-2</v>
          </cell>
          <cell r="BG1297">
            <v>0.12878911280000027</v>
          </cell>
          <cell r="BH1297">
            <v>0.16491036440960039</v>
          </cell>
          <cell r="BI1297">
            <v>0.19869276497747879</v>
          </cell>
          <cell r="BJ1297">
            <v>0.23225616239684821</v>
          </cell>
          <cell r="BK1297">
            <v>0.27045610343115034</v>
          </cell>
          <cell r="BL1297">
            <v>0.31238115484437823</v>
          </cell>
          <cell r="BM1297">
            <v>0.35568973295424255</v>
          </cell>
          <cell r="BN1297">
            <v>0</v>
          </cell>
          <cell r="BO1297">
            <v>186</v>
          </cell>
          <cell r="BP1297">
            <v>2848.780000000002</v>
          </cell>
          <cell r="BQ1297">
            <v>1500.6064000000024</v>
          </cell>
          <cell r="BR1297">
            <v>2060.6258048000045</v>
          </cell>
          <cell r="BS1297">
            <v>13852.470610406432</v>
          </cell>
          <cell r="BT1297">
            <v>24041.824562274935</v>
          </cell>
          <cell r="BU1297">
            <v>3716.0985983495711</v>
          </cell>
          <cell r="BV1297">
            <v>4327.2976548984052</v>
          </cell>
          <cell r="BW1297">
            <v>4998.0984775100515</v>
          </cell>
          <cell r="BX1297">
            <v>5691.0357272678812</v>
          </cell>
          <cell r="BY1297">
            <v>0</v>
          </cell>
          <cell r="BZ1297">
            <v>6186</v>
          </cell>
          <cell r="CA1297">
            <v>48848.78</v>
          </cell>
          <cell r="CB1297">
            <v>17500.606400000004</v>
          </cell>
          <cell r="CC1297">
            <v>18060.625804800005</v>
          </cell>
          <cell r="CD1297">
            <v>97852.470610406424</v>
          </cell>
          <cell r="CE1297">
            <v>145041.82456227494</v>
          </cell>
          <cell r="CF1297">
            <v>19716.09859834957</v>
          </cell>
          <cell r="CG1297">
            <v>20327.297654898404</v>
          </cell>
          <cell r="CH1297">
            <v>20998.098477510051</v>
          </cell>
          <cell r="CI1297">
            <v>21691.035727267881</v>
          </cell>
          <cell r="CK1297">
            <v>0</v>
          </cell>
          <cell r="CL1297">
            <v>0</v>
          </cell>
          <cell r="CM1297">
            <v>0</v>
          </cell>
          <cell r="CN1297">
            <v>0</v>
          </cell>
          <cell r="CO1297">
            <v>0</v>
          </cell>
          <cell r="CP1297">
            <v>0</v>
          </cell>
          <cell r="CQ1297">
            <v>0</v>
          </cell>
          <cell r="CR1297">
            <v>0</v>
          </cell>
          <cell r="CS1297">
            <v>0</v>
          </cell>
          <cell r="CT1297">
            <v>0</v>
          </cell>
          <cell r="CU1297">
            <v>0</v>
          </cell>
          <cell r="CW1297">
            <v>0</v>
          </cell>
          <cell r="CX1297">
            <v>0</v>
          </cell>
          <cell r="CY1297">
            <v>0</v>
          </cell>
          <cell r="CZ1297">
            <v>0</v>
          </cell>
          <cell r="DA1297">
            <v>0</v>
          </cell>
          <cell r="DB1297">
            <v>0</v>
          </cell>
          <cell r="DC1297">
            <v>0</v>
          </cell>
          <cell r="DD1297">
            <v>0</v>
          </cell>
          <cell r="DE1297">
            <v>0</v>
          </cell>
          <cell r="DF1297">
            <v>0</v>
          </cell>
          <cell r="DG1297">
            <v>0</v>
          </cell>
          <cell r="DI1297">
            <v>0</v>
          </cell>
          <cell r="DJ1297">
            <v>6186</v>
          </cell>
          <cell r="DK1297">
            <v>48848.78</v>
          </cell>
          <cell r="DL1297">
            <v>17500.606400000004</v>
          </cell>
          <cell r="DM1297">
            <v>18060.625804800005</v>
          </cell>
          <cell r="DN1297">
            <v>97852.470610406424</v>
          </cell>
          <cell r="DO1297">
            <v>145041.82456227494</v>
          </cell>
          <cell r="DP1297">
            <v>19716.09859834957</v>
          </cell>
          <cell r="DQ1297">
            <v>20327.297654898404</v>
          </cell>
          <cell r="DR1297">
            <v>20998.098477510051</v>
          </cell>
          <cell r="DS1297">
            <v>21691.035727267881</v>
          </cell>
          <cell r="DU1297" t="str">
            <v>PDC 43848746</v>
          </cell>
          <cell r="DV1297">
            <v>0</v>
          </cell>
          <cell r="DW1297">
            <v>0</v>
          </cell>
          <cell r="DX1297">
            <v>2</v>
          </cell>
          <cell r="DY1297">
            <v>353000</v>
          </cell>
          <cell r="DZ1297">
            <v>416222.83783550723</v>
          </cell>
          <cell r="EB1297">
            <v>416222.83783550723</v>
          </cell>
          <cell r="EC1297" t="str">
            <v>Def</v>
          </cell>
          <cell r="ED1297" t="str">
            <v>Local Recreational Facilities</v>
          </cell>
        </row>
        <row r="1298">
          <cell r="D1298" t="str">
            <v>PC2140153</v>
          </cell>
          <cell r="E1298" t="str">
            <v>Hockey Turf (West)</v>
          </cell>
          <cell r="F1298" t="str">
            <v>Auckland Council</v>
          </cell>
          <cell r="G1298" t="str">
            <v>Parks, sports and recreation</v>
          </cell>
          <cell r="H1298" t="str">
            <v>E190600</v>
          </cell>
          <cell r="I1298" t="str">
            <v>Recreation facilities - west management</v>
          </cell>
          <cell r="J1298" t="str">
            <v>Lifestyle and culture</v>
          </cell>
          <cell r="K1298" t="str">
            <v>Local recreation services</v>
          </cell>
          <cell r="L1298" t="str">
            <v>Local recreation initiatives and facilities</v>
          </cell>
          <cell r="M1298" t="str">
            <v>Local activities</v>
          </cell>
          <cell r="N1298" t="str">
            <v>Local recreation services</v>
          </cell>
          <cell r="O1298" t="str">
            <v>Local recreation initiatives and facilities</v>
          </cell>
          <cell r="P1298" t="str">
            <v>Lifestyle and culture</v>
          </cell>
          <cell r="Q1298" t="str">
            <v>Local recreation services</v>
          </cell>
          <cell r="R1298" t="str">
            <v>Local recreation initiatives and facilities</v>
          </cell>
          <cell r="S1298" t="str">
            <v>A1251405</v>
          </cell>
          <cell r="T1298" t="str">
            <v>A1251405</v>
          </cell>
          <cell r="U1298" t="str">
            <v>Local aquatic, leisure and recreation facilities</v>
          </cell>
          <cell r="V1298" t="str">
            <v>L120</v>
          </cell>
          <cell r="W1298" t="str">
            <v>Henderson-Massey</v>
          </cell>
          <cell r="X1298" t="str">
            <v>FY12 - Only</v>
          </cell>
          <cell r="Y1298" t="str">
            <v>Expense</v>
          </cell>
          <cell r="Z1298">
            <v>20070701</v>
          </cell>
          <cell r="AA1298">
            <v>20120630</v>
          </cell>
          <cell r="AB1298">
            <v>2</v>
          </cell>
          <cell r="AC1298" t="str">
            <v>Discrete</v>
          </cell>
          <cell r="AD1298">
            <v>1</v>
          </cell>
          <cell r="AE1298">
            <v>0</v>
          </cell>
          <cell r="AF1298">
            <v>0</v>
          </cell>
          <cell r="AG1298">
            <v>0</v>
          </cell>
          <cell r="AH1298">
            <v>6</v>
          </cell>
          <cell r="AI1298" t="str">
            <v>Recreational Facilities</v>
          </cell>
          <cell r="AJ1298" t="str">
            <v>Buildings (Capex)</v>
          </cell>
          <cell r="AK1298">
            <v>50</v>
          </cell>
          <cell r="AM1298">
            <v>1</v>
          </cell>
          <cell r="AS1298">
            <v>845663</v>
          </cell>
          <cell r="BD1298">
            <v>3.1E-2</v>
          </cell>
          <cell r="BE1298">
            <v>6.1930000000000041E-2</v>
          </cell>
          <cell r="BF1298">
            <v>9.3787900000000146E-2</v>
          </cell>
          <cell r="BG1298">
            <v>0.12878911280000027</v>
          </cell>
          <cell r="BH1298">
            <v>0.16491036440960039</v>
          </cell>
          <cell r="BI1298">
            <v>0.19869276497747879</v>
          </cell>
          <cell r="BJ1298">
            <v>0.23225616239684821</v>
          </cell>
          <cell r="BK1298">
            <v>0.27045610343115034</v>
          </cell>
          <cell r="BL1298">
            <v>0.31238115484437823</v>
          </cell>
          <cell r="BM1298">
            <v>0.35568973295424255</v>
          </cell>
          <cell r="BN1298">
            <v>0</v>
          </cell>
          <cell r="BO1298">
            <v>0</v>
          </cell>
          <cell r="BP1298">
            <v>0</v>
          </cell>
          <cell r="BQ1298">
            <v>0</v>
          </cell>
          <cell r="BR1298">
            <v>0</v>
          </cell>
          <cell r="BS1298">
            <v>0</v>
          </cell>
          <cell r="BT1298">
            <v>0</v>
          </cell>
          <cell r="BU1298">
            <v>0</v>
          </cell>
          <cell r="BV1298">
            <v>0</v>
          </cell>
          <cell r="BW1298">
            <v>0</v>
          </cell>
          <cell r="BX1298">
            <v>0</v>
          </cell>
          <cell r="BY1298">
            <v>845663</v>
          </cell>
          <cell r="BZ1298">
            <v>0</v>
          </cell>
          <cell r="CA1298">
            <v>0</v>
          </cell>
          <cell r="CB1298">
            <v>0</v>
          </cell>
          <cell r="CC1298">
            <v>0</v>
          </cell>
          <cell r="CD1298">
            <v>0</v>
          </cell>
          <cell r="CE1298">
            <v>0</v>
          </cell>
          <cell r="CF1298">
            <v>0</v>
          </cell>
          <cell r="CG1298">
            <v>0</v>
          </cell>
          <cell r="CH1298">
            <v>0</v>
          </cell>
          <cell r="CI1298">
            <v>0</v>
          </cell>
          <cell r="CK1298">
            <v>845663</v>
          </cell>
          <cell r="CL1298">
            <v>0</v>
          </cell>
          <cell r="CM1298">
            <v>0</v>
          </cell>
          <cell r="CN1298">
            <v>0</v>
          </cell>
          <cell r="CO1298">
            <v>0</v>
          </cell>
          <cell r="CP1298">
            <v>0</v>
          </cell>
          <cell r="CQ1298">
            <v>0</v>
          </cell>
          <cell r="CR1298">
            <v>0</v>
          </cell>
          <cell r="CS1298">
            <v>0</v>
          </cell>
          <cell r="CT1298">
            <v>0</v>
          </cell>
          <cell r="CU1298">
            <v>0</v>
          </cell>
          <cell r="CW1298">
            <v>0</v>
          </cell>
          <cell r="CX1298">
            <v>0</v>
          </cell>
          <cell r="CY1298">
            <v>0</v>
          </cell>
          <cell r="CZ1298">
            <v>0</v>
          </cell>
          <cell r="DA1298">
            <v>0</v>
          </cell>
          <cell r="DB1298">
            <v>0</v>
          </cell>
          <cell r="DC1298">
            <v>0</v>
          </cell>
          <cell r="DD1298">
            <v>0</v>
          </cell>
          <cell r="DE1298">
            <v>0</v>
          </cell>
          <cell r="DF1298">
            <v>0</v>
          </cell>
          <cell r="DG1298">
            <v>0</v>
          </cell>
          <cell r="DI1298">
            <v>0</v>
          </cell>
          <cell r="DJ1298">
            <v>0</v>
          </cell>
          <cell r="DK1298">
            <v>0</v>
          </cell>
          <cell r="DL1298">
            <v>0</v>
          </cell>
          <cell r="DM1298">
            <v>0</v>
          </cell>
          <cell r="DN1298">
            <v>0</v>
          </cell>
          <cell r="DO1298">
            <v>0</v>
          </cell>
          <cell r="DP1298">
            <v>0</v>
          </cell>
          <cell r="DQ1298">
            <v>0</v>
          </cell>
          <cell r="DR1298">
            <v>0</v>
          </cell>
          <cell r="DS1298">
            <v>0</v>
          </cell>
          <cell r="DU1298" t="str">
            <v>WCC 8PLLE-08-003</v>
          </cell>
          <cell r="DV1298">
            <v>0</v>
          </cell>
          <cell r="DW1298">
            <v>0</v>
          </cell>
          <cell r="DX1298">
            <v>1</v>
          </cell>
          <cell r="DY1298">
            <v>0</v>
          </cell>
          <cell r="DZ1298">
            <v>0</v>
          </cell>
          <cell r="EB1298">
            <v>0</v>
          </cell>
          <cell r="EC1298" t="str">
            <v>Def</v>
          </cell>
          <cell r="ED1298" t="str">
            <v>Local Recreational Facilities</v>
          </cell>
        </row>
        <row r="1299">
          <cell r="D1299" t="str">
            <v>PC2210203a</v>
          </cell>
          <cell r="E1299" t="str">
            <v>Streetscape Development</v>
          </cell>
          <cell r="F1299" t="str">
            <v>Auckland Council</v>
          </cell>
          <cell r="G1299" t="str">
            <v>Parks, sports and recreation</v>
          </cell>
          <cell r="H1299" t="str">
            <v>E170805</v>
          </cell>
          <cell r="I1299" t="str">
            <v>Local and sports parks - south management</v>
          </cell>
          <cell r="J1299" t="str">
            <v>Economic development</v>
          </cell>
          <cell r="K1299" t="str">
            <v>Local economic development</v>
          </cell>
          <cell r="L1299" t="str">
            <v>Local street environment and town centres</v>
          </cell>
          <cell r="M1299" t="str">
            <v>Local activities</v>
          </cell>
          <cell r="N1299" t="str">
            <v>Local economic development</v>
          </cell>
          <cell r="O1299" t="str">
            <v>Local street environment and town centres</v>
          </cell>
          <cell r="P1299" t="str">
            <v>Economic development</v>
          </cell>
          <cell r="Q1299" t="str">
            <v>Local economic development</v>
          </cell>
          <cell r="R1299" t="str">
            <v>Local street environment and town centres</v>
          </cell>
          <cell r="S1299" t="str">
            <v>A1321205</v>
          </cell>
          <cell r="T1299" t="str">
            <v>A1321205</v>
          </cell>
          <cell r="U1299" t="str">
            <v>Local street environment and town centres</v>
          </cell>
          <cell r="V1299" t="str">
            <v>L210</v>
          </cell>
          <cell r="W1299" t="str">
            <v>Other (Unallocated)</v>
          </cell>
          <cell r="X1299" t="str">
            <v>FY12 - Only</v>
          </cell>
          <cell r="Y1299" t="str">
            <v>Expense</v>
          </cell>
          <cell r="Z1299">
            <v>20100701</v>
          </cell>
          <cell r="AA1299">
            <v>20120630</v>
          </cell>
          <cell r="AB1299">
            <v>1</v>
          </cell>
          <cell r="AC1299" t="str">
            <v>Programme</v>
          </cell>
          <cell r="AD1299">
            <v>0</v>
          </cell>
          <cell r="AE1299">
            <v>0</v>
          </cell>
          <cell r="AF1299">
            <v>1</v>
          </cell>
          <cell r="AG1299">
            <v>0</v>
          </cell>
          <cell r="AH1299">
            <v>20</v>
          </cell>
          <cell r="AI1299" t="str">
            <v>Street Environment and Town Centres</v>
          </cell>
          <cell r="AJ1299" t="str">
            <v>Structures parks</v>
          </cell>
          <cell r="AK1299">
            <v>35</v>
          </cell>
          <cell r="AQ1299">
            <v>1</v>
          </cell>
          <cell r="AS1299">
            <v>324518.64</v>
          </cell>
          <cell r="AT1299">
            <v>0</v>
          </cell>
          <cell r="AU1299">
            <v>0</v>
          </cell>
          <cell r="AV1299">
            <v>0</v>
          </cell>
          <cell r="AW1299">
            <v>0</v>
          </cell>
          <cell r="AX1299">
            <v>0</v>
          </cell>
          <cell r="AY1299">
            <v>0</v>
          </cell>
          <cell r="AZ1299">
            <v>0</v>
          </cell>
          <cell r="BD1299">
            <v>3.1E-2</v>
          </cell>
          <cell r="BE1299">
            <v>6.1930000000000041E-2</v>
          </cell>
          <cell r="BF1299">
            <v>9.3787900000000146E-2</v>
          </cell>
          <cell r="BG1299">
            <v>0.12878911280000027</v>
          </cell>
          <cell r="BH1299">
            <v>0.16491036440960039</v>
          </cell>
          <cell r="BI1299">
            <v>0.19869276497747879</v>
          </cell>
          <cell r="BJ1299">
            <v>0.23225616239684821</v>
          </cell>
          <cell r="BK1299">
            <v>0.27045610343115034</v>
          </cell>
          <cell r="BL1299">
            <v>0.31238115484437823</v>
          </cell>
          <cell r="BM1299">
            <v>0.35568973295424255</v>
          </cell>
          <cell r="BN1299">
            <v>0</v>
          </cell>
          <cell r="BO1299">
            <v>0</v>
          </cell>
          <cell r="BP1299">
            <v>0</v>
          </cell>
          <cell r="BQ1299">
            <v>0</v>
          </cell>
          <cell r="BR1299">
            <v>0</v>
          </cell>
          <cell r="BS1299">
            <v>0</v>
          </cell>
          <cell r="BT1299">
            <v>0</v>
          </cell>
          <cell r="BU1299">
            <v>0</v>
          </cell>
          <cell r="BV1299">
            <v>0</v>
          </cell>
          <cell r="BW1299">
            <v>0</v>
          </cell>
          <cell r="BX1299">
            <v>0</v>
          </cell>
          <cell r="BY1299">
            <v>324518.64</v>
          </cell>
          <cell r="BZ1299">
            <v>0</v>
          </cell>
          <cell r="CA1299">
            <v>0</v>
          </cell>
          <cell r="CB1299">
            <v>0</v>
          </cell>
          <cell r="CC1299">
            <v>0</v>
          </cell>
          <cell r="CD1299">
            <v>0</v>
          </cell>
          <cell r="CE1299">
            <v>0</v>
          </cell>
          <cell r="CF1299">
            <v>0</v>
          </cell>
          <cell r="CG1299">
            <v>0</v>
          </cell>
          <cell r="CH1299">
            <v>0</v>
          </cell>
          <cell r="CI1299">
            <v>0</v>
          </cell>
          <cell r="CK1299">
            <v>0</v>
          </cell>
          <cell r="CL1299">
            <v>0</v>
          </cell>
          <cell r="CM1299">
            <v>0</v>
          </cell>
          <cell r="CN1299">
            <v>0</v>
          </cell>
          <cell r="CO1299">
            <v>0</v>
          </cell>
          <cell r="CP1299">
            <v>0</v>
          </cell>
          <cell r="CQ1299">
            <v>0</v>
          </cell>
          <cell r="CR1299">
            <v>0</v>
          </cell>
          <cell r="CS1299">
            <v>0</v>
          </cell>
          <cell r="CT1299">
            <v>0</v>
          </cell>
          <cell r="CU1299">
            <v>0</v>
          </cell>
          <cell r="CW1299">
            <v>324518.64</v>
          </cell>
          <cell r="CX1299">
            <v>0</v>
          </cell>
          <cell r="CY1299">
            <v>0</v>
          </cell>
          <cell r="CZ1299">
            <v>0</v>
          </cell>
          <cell r="DA1299">
            <v>0</v>
          </cell>
          <cell r="DB1299">
            <v>0</v>
          </cell>
          <cell r="DC1299">
            <v>0</v>
          </cell>
          <cell r="DD1299">
            <v>0</v>
          </cell>
          <cell r="DE1299">
            <v>0</v>
          </cell>
          <cell r="DF1299">
            <v>0</v>
          </cell>
          <cell r="DG1299">
            <v>0</v>
          </cell>
          <cell r="DI1299">
            <v>0</v>
          </cell>
          <cell r="DJ1299">
            <v>0</v>
          </cell>
          <cell r="DK1299">
            <v>0</v>
          </cell>
          <cell r="DL1299">
            <v>0</v>
          </cell>
          <cell r="DM1299">
            <v>0</v>
          </cell>
          <cell r="DN1299">
            <v>0</v>
          </cell>
          <cell r="DO1299">
            <v>0</v>
          </cell>
          <cell r="DP1299">
            <v>0</v>
          </cell>
          <cell r="DQ1299">
            <v>0</v>
          </cell>
          <cell r="DR1299">
            <v>0</v>
          </cell>
          <cell r="DS1299">
            <v>0</v>
          </cell>
          <cell r="DU1299" t="str">
            <v>MCC 8014CPM00020</v>
          </cell>
          <cell r="DV1299">
            <v>0</v>
          </cell>
          <cell r="DW1299">
            <v>1</v>
          </cell>
          <cell r="DX1299">
            <v>1</v>
          </cell>
          <cell r="DY1299">
            <v>0</v>
          </cell>
          <cell r="DZ1299">
            <v>0</v>
          </cell>
          <cell r="EB1299">
            <v>0</v>
          </cell>
          <cell r="EC1299" t="str">
            <v>Def</v>
          </cell>
          <cell r="ED1299" t="str">
            <v>TBC</v>
          </cell>
        </row>
        <row r="1300">
          <cell r="D1300" t="str">
            <v>PC2210205</v>
          </cell>
          <cell r="E1300" t="str">
            <v>Clevedon Toilet  Renewals</v>
          </cell>
          <cell r="F1300" t="str">
            <v>Auckland Council</v>
          </cell>
          <cell r="G1300" t="str">
            <v>Parks, sports and recreation</v>
          </cell>
          <cell r="H1300" t="str">
            <v>E171105</v>
          </cell>
          <cell r="I1300" t="str">
            <v>Parks maintenance south</v>
          </cell>
          <cell r="J1300" t="str">
            <v>Economic development</v>
          </cell>
          <cell r="K1300" t="str">
            <v>Local economic development</v>
          </cell>
          <cell r="L1300" t="str">
            <v>Local street environment and town centres</v>
          </cell>
          <cell r="M1300" t="str">
            <v>Local activities</v>
          </cell>
          <cell r="N1300" t="str">
            <v>Local economic development</v>
          </cell>
          <cell r="O1300" t="str">
            <v>Local street environment and town centres</v>
          </cell>
          <cell r="P1300" t="str">
            <v>Economic development</v>
          </cell>
          <cell r="Q1300" t="str">
            <v>Local economic development</v>
          </cell>
          <cell r="R1300" t="str">
            <v>Local street environment and town centres</v>
          </cell>
          <cell r="S1300" t="str">
            <v>A1321205</v>
          </cell>
          <cell r="T1300" t="str">
            <v>A1321205</v>
          </cell>
          <cell r="U1300" t="str">
            <v>Local street environment and town centres</v>
          </cell>
          <cell r="V1300" t="str">
            <v>L110</v>
          </cell>
          <cell r="W1300" t="str">
            <v>Franklin</v>
          </cell>
          <cell r="X1300" t="str">
            <v>PL40810</v>
          </cell>
          <cell r="Y1300" t="str">
            <v>Expense</v>
          </cell>
          <cell r="Z1300">
            <v>20100701</v>
          </cell>
          <cell r="AA1300">
            <v>20220630</v>
          </cell>
          <cell r="AB1300">
            <v>1</v>
          </cell>
          <cell r="AC1300" t="str">
            <v>Programme</v>
          </cell>
          <cell r="AD1300">
            <v>0</v>
          </cell>
          <cell r="AE1300">
            <v>0</v>
          </cell>
          <cell r="AF1300">
            <v>0</v>
          </cell>
          <cell r="AG1300">
            <v>1</v>
          </cell>
          <cell r="AH1300">
            <v>20</v>
          </cell>
          <cell r="AI1300" t="str">
            <v>Street Environment and Town Centres</v>
          </cell>
          <cell r="AJ1300" t="str">
            <v>Buildings (Capex)</v>
          </cell>
          <cell r="AK1300">
            <v>75</v>
          </cell>
          <cell r="AM1300">
            <v>1</v>
          </cell>
          <cell r="AS1300">
            <v>212948.56</v>
          </cell>
          <cell r="AT1300">
            <v>162406.75534999999</v>
          </cell>
          <cell r="AU1300">
            <v>85036.151800000007</v>
          </cell>
          <cell r="AV1300">
            <v>85974.03645</v>
          </cell>
          <cell r="AW1300">
            <v>87521.786200000002</v>
          </cell>
          <cell r="AX1300">
            <v>82516.340700000001</v>
          </cell>
          <cell r="AY1300">
            <v>97465.274050000007</v>
          </cell>
          <cell r="AZ1300">
            <v>122512.8833</v>
          </cell>
          <cell r="BA1300">
            <v>100000</v>
          </cell>
          <cell r="BB1300">
            <v>100000</v>
          </cell>
          <cell r="BC1300">
            <v>100000</v>
          </cell>
          <cell r="BD1300">
            <v>3.1E-2</v>
          </cell>
          <cell r="BE1300">
            <v>6.1930000000000041E-2</v>
          </cell>
          <cell r="BF1300">
            <v>9.3787900000000146E-2</v>
          </cell>
          <cell r="BG1300">
            <v>0.12878911280000027</v>
          </cell>
          <cell r="BH1300">
            <v>0.16491036440960039</v>
          </cell>
          <cell r="BI1300">
            <v>0.19869276497747879</v>
          </cell>
          <cell r="BJ1300">
            <v>0.23225616239684821</v>
          </cell>
          <cell r="BK1300">
            <v>0.27045610343115034</v>
          </cell>
          <cell r="BL1300">
            <v>0.31238115484437823</v>
          </cell>
          <cell r="BM1300">
            <v>0.35568973295424255</v>
          </cell>
          <cell r="BN1300">
            <v>0</v>
          </cell>
          <cell r="BO1300">
            <v>5034.60941585</v>
          </cell>
          <cell r="BP1300">
            <v>5266.2888809740043</v>
          </cell>
          <cell r="BQ1300">
            <v>8063.3243331689673</v>
          </cell>
          <cell r="BR1300">
            <v>11271.853195369307</v>
          </cell>
          <cell r="BS1300">
            <v>13607.799814583739</v>
          </cell>
          <cell r="BT1300">
            <v>19365.644790282215</v>
          </cell>
          <cell r="BU1300">
            <v>28454.372119430915</v>
          </cell>
          <cell r="BV1300">
            <v>27045.610343115033</v>
          </cell>
          <cell r="BW1300">
            <v>31238.115484437822</v>
          </cell>
          <cell r="BX1300">
            <v>35568.973295424257</v>
          </cell>
          <cell r="BY1300">
            <v>212948.56</v>
          </cell>
          <cell r="BZ1300">
            <v>167441.36476584998</v>
          </cell>
          <cell r="CA1300">
            <v>90302.440680974018</v>
          </cell>
          <cell r="CB1300">
            <v>94037.360783168973</v>
          </cell>
          <cell r="CC1300">
            <v>98793.639395369304</v>
          </cell>
          <cell r="CD1300">
            <v>96124.140514583734</v>
          </cell>
          <cell r="CE1300">
            <v>116830.91884028222</v>
          </cell>
          <cell r="CF1300">
            <v>150967.25541943091</v>
          </cell>
          <cell r="CG1300">
            <v>127045.61034311503</v>
          </cell>
          <cell r="CH1300">
            <v>131238.11548443782</v>
          </cell>
          <cell r="CI1300">
            <v>135568.97329542425</v>
          </cell>
          <cell r="CK1300">
            <v>0</v>
          </cell>
          <cell r="CL1300">
            <v>0</v>
          </cell>
          <cell r="CM1300">
            <v>0</v>
          </cell>
          <cell r="CN1300">
            <v>0</v>
          </cell>
          <cell r="CO1300">
            <v>0</v>
          </cell>
          <cell r="CP1300">
            <v>0</v>
          </cell>
          <cell r="CQ1300">
            <v>0</v>
          </cell>
          <cell r="CR1300">
            <v>0</v>
          </cell>
          <cell r="CS1300">
            <v>0</v>
          </cell>
          <cell r="CT1300">
            <v>0</v>
          </cell>
          <cell r="CU1300">
            <v>0</v>
          </cell>
          <cell r="CW1300">
            <v>0</v>
          </cell>
          <cell r="CX1300">
            <v>0</v>
          </cell>
          <cell r="CY1300">
            <v>0</v>
          </cell>
          <cell r="CZ1300">
            <v>0</v>
          </cell>
          <cell r="DA1300">
            <v>0</v>
          </cell>
          <cell r="DB1300">
            <v>0</v>
          </cell>
          <cell r="DC1300">
            <v>0</v>
          </cell>
          <cell r="DD1300">
            <v>0</v>
          </cell>
          <cell r="DE1300">
            <v>0</v>
          </cell>
          <cell r="DF1300">
            <v>0</v>
          </cell>
          <cell r="DG1300">
            <v>0</v>
          </cell>
          <cell r="DI1300">
            <v>212948.56</v>
          </cell>
          <cell r="DJ1300">
            <v>167441.36476584998</v>
          </cell>
          <cell r="DK1300">
            <v>90302.440680974018</v>
          </cell>
          <cell r="DL1300">
            <v>94037.360783168973</v>
          </cell>
          <cell r="DM1300">
            <v>98793.639395369304</v>
          </cell>
          <cell r="DN1300">
            <v>96124.140514583734</v>
          </cell>
          <cell r="DO1300">
            <v>116830.91884028222</v>
          </cell>
          <cell r="DP1300">
            <v>150967.25541943091</v>
          </cell>
          <cell r="DQ1300">
            <v>127045.61034311503</v>
          </cell>
          <cell r="DR1300">
            <v>131238.11548443782</v>
          </cell>
          <cell r="DS1300">
            <v>135568.97329542425</v>
          </cell>
          <cell r="DU1300" t="str">
            <v>MCC 7029CFM00667</v>
          </cell>
          <cell r="DV1300">
            <v>0</v>
          </cell>
          <cell r="DW1300">
            <v>0</v>
          </cell>
          <cell r="DX1300">
            <v>1</v>
          </cell>
          <cell r="DY1300">
            <v>1023433.22785</v>
          </cell>
          <cell r="DZ1300">
            <v>1208349.8195226365</v>
          </cell>
          <cell r="EB1300">
            <v>1208349.8195226365</v>
          </cell>
          <cell r="EC1300" t="str">
            <v>Def</v>
          </cell>
          <cell r="ED1300" t="str">
            <v>TBC</v>
          </cell>
        </row>
        <row r="1301">
          <cell r="D1301" t="str">
            <v>PC2210212</v>
          </cell>
          <cell r="E1301" t="str">
            <v>Streetscape Renewals</v>
          </cell>
          <cell r="F1301" t="str">
            <v>Auckland Council</v>
          </cell>
          <cell r="G1301" t="str">
            <v>Parks, sports and recreation</v>
          </cell>
          <cell r="H1301" t="str">
            <v>E170805</v>
          </cell>
          <cell r="I1301" t="str">
            <v>Local and sports parks - south management</v>
          </cell>
          <cell r="J1301" t="str">
            <v>Economic development</v>
          </cell>
          <cell r="K1301" t="str">
            <v>Local economic development</v>
          </cell>
          <cell r="L1301" t="str">
            <v>Local street environment and town centres</v>
          </cell>
          <cell r="M1301" t="str">
            <v>Local activities</v>
          </cell>
          <cell r="N1301" t="str">
            <v>Local economic development</v>
          </cell>
          <cell r="O1301" t="str">
            <v>Local street environment and town centres</v>
          </cell>
          <cell r="P1301" t="str">
            <v>Economic development</v>
          </cell>
          <cell r="Q1301" t="str">
            <v>Local economic development</v>
          </cell>
          <cell r="R1301" t="str">
            <v>Local street environment and town centres</v>
          </cell>
          <cell r="S1301" t="str">
            <v>A1321205</v>
          </cell>
          <cell r="T1301" t="str">
            <v>A1321205</v>
          </cell>
          <cell r="U1301" t="str">
            <v>Local street environment and town centres</v>
          </cell>
          <cell r="V1301" t="str">
            <v>L110</v>
          </cell>
          <cell r="W1301" t="str">
            <v>Franklin</v>
          </cell>
          <cell r="X1301" t="str">
            <v>PL40810</v>
          </cell>
          <cell r="Y1301" t="str">
            <v>Expense</v>
          </cell>
          <cell r="Z1301">
            <v>20120701</v>
          </cell>
          <cell r="AA1301">
            <v>20220630</v>
          </cell>
          <cell r="AB1301">
            <v>1</v>
          </cell>
          <cell r="AC1301" t="str">
            <v>Programme</v>
          </cell>
          <cell r="AD1301">
            <v>0</v>
          </cell>
          <cell r="AE1301">
            <v>0</v>
          </cell>
          <cell r="AF1301">
            <v>0</v>
          </cell>
          <cell r="AG1301">
            <v>1</v>
          </cell>
          <cell r="AH1301">
            <v>20</v>
          </cell>
          <cell r="AI1301" t="str">
            <v>Street Environment and Town Centres</v>
          </cell>
          <cell r="AJ1301" t="str">
            <v>Structures parks</v>
          </cell>
          <cell r="AK1301">
            <v>35</v>
          </cell>
          <cell r="AM1301">
            <v>1</v>
          </cell>
          <cell r="AT1301">
            <v>22773.47756295963</v>
          </cell>
          <cell r="AU1301">
            <v>23165</v>
          </cell>
          <cell r="AV1301">
            <v>23401</v>
          </cell>
          <cell r="AW1301">
            <v>23667</v>
          </cell>
          <cell r="AX1301">
            <v>29994</v>
          </cell>
          <cell r="AY1301">
            <v>30736</v>
          </cell>
          <cell r="AZ1301">
            <v>31636</v>
          </cell>
          <cell r="BA1301">
            <v>31633</v>
          </cell>
          <cell r="BB1301">
            <v>31633</v>
          </cell>
          <cell r="BC1301">
            <v>31633</v>
          </cell>
          <cell r="BD1301">
            <v>3.1E-2</v>
          </cell>
          <cell r="BE1301">
            <v>6.1930000000000041E-2</v>
          </cell>
          <cell r="BF1301">
            <v>9.3787900000000146E-2</v>
          </cell>
          <cell r="BG1301">
            <v>0.12878911280000027</v>
          </cell>
          <cell r="BH1301">
            <v>0.16491036440960039</v>
          </cell>
          <cell r="BI1301">
            <v>0.19869276497747879</v>
          </cell>
          <cell r="BJ1301">
            <v>0.23225616239684821</v>
          </cell>
          <cell r="BK1301">
            <v>0.27045610343115034</v>
          </cell>
          <cell r="BL1301">
            <v>0.31238115484437823</v>
          </cell>
          <cell r="BM1301">
            <v>0.35568973295424255</v>
          </cell>
          <cell r="BN1301">
            <v>0</v>
          </cell>
          <cell r="BO1301">
            <v>705.97780445174851</v>
          </cell>
          <cell r="BP1301">
            <v>1434.6084500000009</v>
          </cell>
          <cell r="BQ1301">
            <v>2194.7306479000035</v>
          </cell>
          <cell r="BR1301">
            <v>3048.0519326376066</v>
          </cell>
          <cell r="BS1301">
            <v>4946.321470101554</v>
          </cell>
          <cell r="BT1301">
            <v>6107.0208243477882</v>
          </cell>
          <cell r="BU1301">
            <v>7347.65595358669</v>
          </cell>
          <cell r="BV1301">
            <v>8555.3379198375787</v>
          </cell>
          <cell r="BW1301">
            <v>9881.5530711922165</v>
          </cell>
          <cell r="BX1301">
            <v>11251.533322541554</v>
          </cell>
          <cell r="BY1301">
            <v>0</v>
          </cell>
          <cell r="BZ1301">
            <v>23479.455367411378</v>
          </cell>
          <cell r="CA1301">
            <v>24599.60845</v>
          </cell>
          <cell r="CB1301">
            <v>25595.730647900004</v>
          </cell>
          <cell r="CC1301">
            <v>26715.051932637605</v>
          </cell>
          <cell r="CD1301">
            <v>34940.321470101553</v>
          </cell>
          <cell r="CE1301">
            <v>36843.02082434779</v>
          </cell>
          <cell r="CF1301">
            <v>38983.655953586691</v>
          </cell>
          <cell r="CG1301">
            <v>40188.337919837577</v>
          </cell>
          <cell r="CH1301">
            <v>41514.553071192218</v>
          </cell>
          <cell r="CI1301">
            <v>42884.533322541552</v>
          </cell>
          <cell r="CK1301">
            <v>0</v>
          </cell>
          <cell r="CL1301">
            <v>0</v>
          </cell>
          <cell r="CM1301">
            <v>0</v>
          </cell>
          <cell r="CN1301">
            <v>0</v>
          </cell>
          <cell r="CO1301">
            <v>0</v>
          </cell>
          <cell r="CP1301">
            <v>0</v>
          </cell>
          <cell r="CQ1301">
            <v>0</v>
          </cell>
          <cell r="CR1301">
            <v>0</v>
          </cell>
          <cell r="CS1301">
            <v>0</v>
          </cell>
          <cell r="CT1301">
            <v>0</v>
          </cell>
          <cell r="CU1301">
            <v>0</v>
          </cell>
          <cell r="CW1301">
            <v>0</v>
          </cell>
          <cell r="CX1301">
            <v>0</v>
          </cell>
          <cell r="CY1301">
            <v>0</v>
          </cell>
          <cell r="CZ1301">
            <v>0</v>
          </cell>
          <cell r="DA1301">
            <v>0</v>
          </cell>
          <cell r="DB1301">
            <v>0</v>
          </cell>
          <cell r="DC1301">
            <v>0</v>
          </cell>
          <cell r="DD1301">
            <v>0</v>
          </cell>
          <cell r="DE1301">
            <v>0</v>
          </cell>
          <cell r="DF1301">
            <v>0</v>
          </cell>
          <cell r="DG1301">
            <v>0</v>
          </cell>
          <cell r="DI1301">
            <v>0</v>
          </cell>
          <cell r="DJ1301">
            <v>23479.455367411378</v>
          </cell>
          <cell r="DK1301">
            <v>24599.60845</v>
          </cell>
          <cell r="DL1301">
            <v>25595.730647900004</v>
          </cell>
          <cell r="DM1301">
            <v>26715.051932637605</v>
          </cell>
          <cell r="DN1301">
            <v>34940.321470101553</v>
          </cell>
          <cell r="DO1301">
            <v>36843.02082434779</v>
          </cell>
          <cell r="DP1301">
            <v>38983.655953586691</v>
          </cell>
          <cell r="DQ1301">
            <v>40188.337919837577</v>
          </cell>
          <cell r="DR1301">
            <v>41514.553071192218</v>
          </cell>
          <cell r="DS1301">
            <v>42884.533322541552</v>
          </cell>
          <cell r="DU1301" t="str">
            <v>MCC 8014CPM00052</v>
          </cell>
          <cell r="DV1301">
            <v>0</v>
          </cell>
          <cell r="DW1301">
            <v>0</v>
          </cell>
          <cell r="DX1301">
            <v>6</v>
          </cell>
          <cell r="DY1301">
            <v>280271.47756295966</v>
          </cell>
          <cell r="DZ1301">
            <v>335744.26895955642</v>
          </cell>
          <cell r="EB1301">
            <v>335744.26895955642</v>
          </cell>
          <cell r="EC1301" t="str">
            <v>Def</v>
          </cell>
          <cell r="ED1301" t="str">
            <v>TBC</v>
          </cell>
        </row>
        <row r="1302">
          <cell r="D1302" t="str">
            <v>PC2210212</v>
          </cell>
          <cell r="E1302" t="str">
            <v>Streetscape Renewals</v>
          </cell>
          <cell r="F1302" t="str">
            <v>Auckland Council</v>
          </cell>
          <cell r="G1302" t="str">
            <v>Parks, sports and recreation</v>
          </cell>
          <cell r="H1302" t="str">
            <v>E170805</v>
          </cell>
          <cell r="I1302" t="str">
            <v>Local and sports parks - south management</v>
          </cell>
          <cell r="J1302" t="str">
            <v>Economic development</v>
          </cell>
          <cell r="K1302" t="str">
            <v>Local economic development</v>
          </cell>
          <cell r="L1302" t="str">
            <v>Local street environment and town centres</v>
          </cell>
          <cell r="M1302" t="str">
            <v>Local activities</v>
          </cell>
          <cell r="N1302" t="str">
            <v>Local economic development</v>
          </cell>
          <cell r="O1302" t="str">
            <v>Local street environment and town centres</v>
          </cell>
          <cell r="P1302" t="str">
            <v>Economic development</v>
          </cell>
          <cell r="Q1302" t="str">
            <v>Local economic development</v>
          </cell>
          <cell r="R1302" t="str">
            <v>Local street environment and town centres</v>
          </cell>
          <cell r="S1302" t="str">
            <v>A1321205</v>
          </cell>
          <cell r="T1302" t="str">
            <v>A1321205</v>
          </cell>
          <cell r="U1302" t="str">
            <v>Local street environment and town centres</v>
          </cell>
          <cell r="V1302" t="str">
            <v>L130</v>
          </cell>
          <cell r="W1302" t="str">
            <v>Howick</v>
          </cell>
          <cell r="X1302" t="str">
            <v>PL40810</v>
          </cell>
          <cell r="Y1302" t="str">
            <v>Expense</v>
          </cell>
          <cell r="Z1302">
            <v>20120701</v>
          </cell>
          <cell r="AA1302">
            <v>20220630</v>
          </cell>
          <cell r="AB1302">
            <v>1</v>
          </cell>
          <cell r="AC1302" t="str">
            <v>Programme</v>
          </cell>
          <cell r="AD1302">
            <v>0</v>
          </cell>
          <cell r="AE1302">
            <v>0</v>
          </cell>
          <cell r="AF1302">
            <v>0</v>
          </cell>
          <cell r="AG1302">
            <v>1</v>
          </cell>
          <cell r="AH1302">
            <v>20</v>
          </cell>
          <cell r="AI1302" t="str">
            <v>Street Environment and Town Centres</v>
          </cell>
          <cell r="AJ1302" t="str">
            <v>Structures parks</v>
          </cell>
          <cell r="AK1302">
            <v>35</v>
          </cell>
          <cell r="AM1302">
            <v>1</v>
          </cell>
          <cell r="AT1302">
            <v>73693.564577833633</v>
          </cell>
          <cell r="AU1302">
            <v>74960</v>
          </cell>
          <cell r="AV1302">
            <v>75724</v>
          </cell>
          <cell r="AW1302">
            <v>76585</v>
          </cell>
          <cell r="AX1302">
            <v>97058</v>
          </cell>
          <cell r="AY1302">
            <v>99460</v>
          </cell>
          <cell r="AZ1302">
            <v>102372</v>
          </cell>
          <cell r="BA1302">
            <v>102361</v>
          </cell>
          <cell r="BB1302">
            <v>102361</v>
          </cell>
          <cell r="BC1302">
            <v>102361</v>
          </cell>
          <cell r="BD1302">
            <v>3.1E-2</v>
          </cell>
          <cell r="BE1302">
            <v>6.1930000000000041E-2</v>
          </cell>
          <cell r="BF1302">
            <v>9.3787900000000146E-2</v>
          </cell>
          <cell r="BG1302">
            <v>0.12878911280000027</v>
          </cell>
          <cell r="BH1302">
            <v>0.16491036440960039</v>
          </cell>
          <cell r="BI1302">
            <v>0.19869276497747879</v>
          </cell>
          <cell r="BJ1302">
            <v>0.23225616239684821</v>
          </cell>
          <cell r="BK1302">
            <v>0.27045610343115034</v>
          </cell>
          <cell r="BL1302">
            <v>0.31238115484437823</v>
          </cell>
          <cell r="BM1302">
            <v>0.35568973295424255</v>
          </cell>
          <cell r="BN1302">
            <v>0</v>
          </cell>
          <cell r="BO1302">
            <v>2284.5005019128425</v>
          </cell>
          <cell r="BP1302">
            <v>4642.2728000000034</v>
          </cell>
          <cell r="BQ1302">
            <v>7101.9949396000111</v>
          </cell>
          <cell r="BR1302">
            <v>9863.3142037880207</v>
          </cell>
          <cell r="BS1302">
            <v>16005.870148866994</v>
          </cell>
          <cell r="BT1302">
            <v>19761.982404660041</v>
          </cell>
          <cell r="BU1302">
            <v>23776.527856890145</v>
          </cell>
          <cell r="BV1302">
            <v>27684.157203315979</v>
          </cell>
          <cell r="BW1302">
            <v>31975.647391025399</v>
          </cell>
          <cell r="BX1302">
            <v>36408.756754929222</v>
          </cell>
          <cell r="BY1302">
            <v>0</v>
          </cell>
          <cell r="BZ1302">
            <v>75978.065079746477</v>
          </cell>
          <cell r="CA1302">
            <v>79602.272800000006</v>
          </cell>
          <cell r="CB1302">
            <v>82825.994939600016</v>
          </cell>
          <cell r="CC1302">
            <v>86448.314203788017</v>
          </cell>
          <cell r="CD1302">
            <v>113063.87014886699</v>
          </cell>
          <cell r="CE1302">
            <v>119221.98240466004</v>
          </cell>
          <cell r="CF1302">
            <v>126148.52785689014</v>
          </cell>
          <cell r="CG1302">
            <v>130045.15720331598</v>
          </cell>
          <cell r="CH1302">
            <v>134336.64739102538</v>
          </cell>
          <cell r="CI1302">
            <v>138769.75675492923</v>
          </cell>
          <cell r="CK1302">
            <v>0</v>
          </cell>
          <cell r="CL1302">
            <v>0</v>
          </cell>
          <cell r="CM1302">
            <v>0</v>
          </cell>
          <cell r="CN1302">
            <v>0</v>
          </cell>
          <cell r="CO1302">
            <v>0</v>
          </cell>
          <cell r="CP1302">
            <v>0</v>
          </cell>
          <cell r="CQ1302">
            <v>0</v>
          </cell>
          <cell r="CR1302">
            <v>0</v>
          </cell>
          <cell r="CS1302">
            <v>0</v>
          </cell>
          <cell r="CT1302">
            <v>0</v>
          </cell>
          <cell r="CU1302">
            <v>0</v>
          </cell>
          <cell r="CW1302">
            <v>0</v>
          </cell>
          <cell r="CX1302">
            <v>0</v>
          </cell>
          <cell r="CY1302">
            <v>0</v>
          </cell>
          <cell r="CZ1302">
            <v>0</v>
          </cell>
          <cell r="DA1302">
            <v>0</v>
          </cell>
          <cell r="DB1302">
            <v>0</v>
          </cell>
          <cell r="DC1302">
            <v>0</v>
          </cell>
          <cell r="DD1302">
            <v>0</v>
          </cell>
          <cell r="DE1302">
            <v>0</v>
          </cell>
          <cell r="DF1302">
            <v>0</v>
          </cell>
          <cell r="DG1302">
            <v>0</v>
          </cell>
          <cell r="DI1302">
            <v>0</v>
          </cell>
          <cell r="DJ1302">
            <v>75978.065079746477</v>
          </cell>
          <cell r="DK1302">
            <v>79602.272800000006</v>
          </cell>
          <cell r="DL1302">
            <v>82825.994939600016</v>
          </cell>
          <cell r="DM1302">
            <v>86448.314203788017</v>
          </cell>
          <cell r="DN1302">
            <v>113063.87014886699</v>
          </cell>
          <cell r="DO1302">
            <v>119221.98240466004</v>
          </cell>
          <cell r="DP1302">
            <v>126148.52785689014</v>
          </cell>
          <cell r="DQ1302">
            <v>130045.15720331598</v>
          </cell>
          <cell r="DR1302">
            <v>134336.64739102538</v>
          </cell>
          <cell r="DS1302">
            <v>138769.75675492923</v>
          </cell>
          <cell r="DU1302" t="str">
            <v>MCC 8014CPM00052</v>
          </cell>
          <cell r="DV1302">
            <v>0</v>
          </cell>
          <cell r="DW1302">
            <v>0</v>
          </cell>
          <cell r="DX1302">
            <v>6</v>
          </cell>
          <cell r="DY1302">
            <v>906935.56457783363</v>
          </cell>
          <cell r="DZ1302">
            <v>1086440.5887828222</v>
          </cell>
          <cell r="EB1302">
            <v>1086440.5887828222</v>
          </cell>
          <cell r="EC1302" t="str">
            <v>Def</v>
          </cell>
          <cell r="ED1302" t="str">
            <v>TBC</v>
          </cell>
        </row>
        <row r="1303">
          <cell r="D1303" t="str">
            <v>PC2210212</v>
          </cell>
          <cell r="E1303" t="str">
            <v>Streetscape Renewals</v>
          </cell>
          <cell r="F1303" t="str">
            <v>Auckland Council</v>
          </cell>
          <cell r="G1303" t="str">
            <v>Parks, sports and recreation</v>
          </cell>
          <cell r="H1303" t="str">
            <v>E170805</v>
          </cell>
          <cell r="I1303" t="str">
            <v>Local and sports parks - south management</v>
          </cell>
          <cell r="J1303" t="str">
            <v>Economic development</v>
          </cell>
          <cell r="K1303" t="str">
            <v>Local economic development</v>
          </cell>
          <cell r="L1303" t="str">
            <v>Local street environment and town centres</v>
          </cell>
          <cell r="M1303" t="str">
            <v>Local activities</v>
          </cell>
          <cell r="N1303" t="str">
            <v>Local economic development</v>
          </cell>
          <cell r="O1303" t="str">
            <v>Local street environment and town centres</v>
          </cell>
          <cell r="P1303" t="str">
            <v>Economic development</v>
          </cell>
          <cell r="Q1303" t="str">
            <v>Local economic development</v>
          </cell>
          <cell r="R1303" t="str">
            <v>Local street environment and town centres</v>
          </cell>
          <cell r="S1303" t="str">
            <v>A1321205</v>
          </cell>
          <cell r="T1303" t="str">
            <v>A1321205</v>
          </cell>
          <cell r="U1303" t="str">
            <v>Local street environment and town centres</v>
          </cell>
          <cell r="V1303" t="str">
            <v>L140</v>
          </cell>
          <cell r="W1303" t="str">
            <v>Mangere-Otahuhu</v>
          </cell>
          <cell r="X1303" t="str">
            <v>PL40810</v>
          </cell>
          <cell r="Y1303" t="str">
            <v>Expense</v>
          </cell>
          <cell r="Z1303">
            <v>20120701</v>
          </cell>
          <cell r="AA1303">
            <v>20220630</v>
          </cell>
          <cell r="AB1303">
            <v>1</v>
          </cell>
          <cell r="AC1303" t="str">
            <v>Programme</v>
          </cell>
          <cell r="AD1303">
            <v>0</v>
          </cell>
          <cell r="AE1303">
            <v>0</v>
          </cell>
          <cell r="AF1303">
            <v>0</v>
          </cell>
          <cell r="AG1303">
            <v>1</v>
          </cell>
          <cell r="AH1303">
            <v>20</v>
          </cell>
          <cell r="AI1303" t="str">
            <v>Street Environment and Town Centres</v>
          </cell>
          <cell r="AJ1303" t="str">
            <v>Structures parks</v>
          </cell>
          <cell r="AK1303">
            <v>35</v>
          </cell>
          <cell r="AM1303">
            <v>1</v>
          </cell>
          <cell r="AT1303">
            <v>24861.323110500311</v>
          </cell>
          <cell r="AU1303">
            <v>25289</v>
          </cell>
          <cell r="AV1303">
            <v>25546</v>
          </cell>
          <cell r="AW1303">
            <v>25837</v>
          </cell>
          <cell r="AX1303">
            <v>32743</v>
          </cell>
          <cell r="AY1303">
            <v>33554</v>
          </cell>
          <cell r="AZ1303">
            <v>34536</v>
          </cell>
          <cell r="BA1303">
            <v>34533</v>
          </cell>
          <cell r="BB1303">
            <v>34533</v>
          </cell>
          <cell r="BC1303">
            <v>34533</v>
          </cell>
          <cell r="BD1303">
            <v>3.1E-2</v>
          </cell>
          <cell r="BE1303">
            <v>6.1930000000000041E-2</v>
          </cell>
          <cell r="BF1303">
            <v>9.3787900000000146E-2</v>
          </cell>
          <cell r="BG1303">
            <v>0.12878911280000027</v>
          </cell>
          <cell r="BH1303">
            <v>0.16491036440960039</v>
          </cell>
          <cell r="BI1303">
            <v>0.19869276497747879</v>
          </cell>
          <cell r="BJ1303">
            <v>0.23225616239684821</v>
          </cell>
          <cell r="BK1303">
            <v>0.27045610343115034</v>
          </cell>
          <cell r="BL1303">
            <v>0.31238115484437823</v>
          </cell>
          <cell r="BM1303">
            <v>0.35568973295424255</v>
          </cell>
          <cell r="BN1303">
            <v>0</v>
          </cell>
          <cell r="BO1303">
            <v>770.70101642550958</v>
          </cell>
          <cell r="BP1303">
            <v>1566.1477700000009</v>
          </cell>
          <cell r="BQ1303">
            <v>2395.9056934000037</v>
          </cell>
          <cell r="BR1303">
            <v>3327.5243074136069</v>
          </cell>
          <cell r="BS1303">
            <v>5399.6600618635457</v>
          </cell>
          <cell r="BT1303">
            <v>6666.9370360543235</v>
          </cell>
          <cell r="BU1303">
            <v>8021.1988245375496</v>
          </cell>
          <cell r="BV1303">
            <v>9339.6606197879155</v>
          </cell>
          <cell r="BW1303">
            <v>10787.458420240913</v>
          </cell>
          <cell r="BX1303">
            <v>12283.033548108859</v>
          </cell>
          <cell r="BY1303">
            <v>0</v>
          </cell>
          <cell r="BZ1303">
            <v>25632.024126925819</v>
          </cell>
          <cell r="CA1303">
            <v>26855.14777</v>
          </cell>
          <cell r="CB1303">
            <v>27941.905693400004</v>
          </cell>
          <cell r="CC1303">
            <v>29164.524307413609</v>
          </cell>
          <cell r="CD1303">
            <v>38142.660061863542</v>
          </cell>
          <cell r="CE1303">
            <v>40220.937036054325</v>
          </cell>
          <cell r="CF1303">
            <v>42557.198824537547</v>
          </cell>
          <cell r="CG1303">
            <v>43872.660619787915</v>
          </cell>
          <cell r="CH1303">
            <v>45320.458420240917</v>
          </cell>
          <cell r="CI1303">
            <v>46816.033548108855</v>
          </cell>
          <cell r="CK1303">
            <v>0</v>
          </cell>
          <cell r="CL1303">
            <v>0</v>
          </cell>
          <cell r="CM1303">
            <v>0</v>
          </cell>
          <cell r="CN1303">
            <v>0</v>
          </cell>
          <cell r="CO1303">
            <v>0</v>
          </cell>
          <cell r="CP1303">
            <v>0</v>
          </cell>
          <cell r="CQ1303">
            <v>0</v>
          </cell>
          <cell r="CR1303">
            <v>0</v>
          </cell>
          <cell r="CS1303">
            <v>0</v>
          </cell>
          <cell r="CT1303">
            <v>0</v>
          </cell>
          <cell r="CU1303">
            <v>0</v>
          </cell>
          <cell r="CW1303">
            <v>0</v>
          </cell>
          <cell r="CX1303">
            <v>0</v>
          </cell>
          <cell r="CY1303">
            <v>0</v>
          </cell>
          <cell r="CZ1303">
            <v>0</v>
          </cell>
          <cell r="DA1303">
            <v>0</v>
          </cell>
          <cell r="DB1303">
            <v>0</v>
          </cell>
          <cell r="DC1303">
            <v>0</v>
          </cell>
          <cell r="DD1303">
            <v>0</v>
          </cell>
          <cell r="DE1303">
            <v>0</v>
          </cell>
          <cell r="DF1303">
            <v>0</v>
          </cell>
          <cell r="DG1303">
            <v>0</v>
          </cell>
          <cell r="DI1303">
            <v>0</v>
          </cell>
          <cell r="DJ1303">
            <v>25632.024126925819</v>
          </cell>
          <cell r="DK1303">
            <v>26855.14777</v>
          </cell>
          <cell r="DL1303">
            <v>27941.905693400004</v>
          </cell>
          <cell r="DM1303">
            <v>29164.524307413609</v>
          </cell>
          <cell r="DN1303">
            <v>38142.660061863542</v>
          </cell>
          <cell r="DO1303">
            <v>40220.937036054325</v>
          </cell>
          <cell r="DP1303">
            <v>42557.198824537547</v>
          </cell>
          <cell r="DQ1303">
            <v>43872.660619787915</v>
          </cell>
          <cell r="DR1303">
            <v>45320.458420240917</v>
          </cell>
          <cell r="DS1303">
            <v>46816.033548108855</v>
          </cell>
          <cell r="DU1303" t="str">
            <v>MCC 8014CPM00052</v>
          </cell>
          <cell r="DV1303">
            <v>0</v>
          </cell>
          <cell r="DW1303">
            <v>0</v>
          </cell>
          <cell r="DX1303">
            <v>6</v>
          </cell>
          <cell r="DY1303">
            <v>305965.32311050029</v>
          </cell>
          <cell r="DZ1303">
            <v>366523.55040833249</v>
          </cell>
          <cell r="EB1303">
            <v>366523.55040833249</v>
          </cell>
          <cell r="EC1303" t="str">
            <v>Def</v>
          </cell>
          <cell r="ED1303" t="str">
            <v>TBC</v>
          </cell>
        </row>
        <row r="1304">
          <cell r="D1304" t="str">
            <v>PC2210212</v>
          </cell>
          <cell r="E1304" t="str">
            <v>Streetscape Renewals</v>
          </cell>
          <cell r="F1304" t="str">
            <v>Auckland Council</v>
          </cell>
          <cell r="G1304" t="str">
            <v>Parks, sports and recreation</v>
          </cell>
          <cell r="H1304" t="str">
            <v>E170805</v>
          </cell>
          <cell r="I1304" t="str">
            <v>Local and sports parks - south management</v>
          </cell>
          <cell r="J1304" t="str">
            <v>Economic development</v>
          </cell>
          <cell r="K1304" t="str">
            <v>Local economic development</v>
          </cell>
          <cell r="L1304" t="str">
            <v>Local street environment and town centres</v>
          </cell>
          <cell r="M1304" t="str">
            <v>Local activities</v>
          </cell>
          <cell r="N1304" t="str">
            <v>Local economic development</v>
          </cell>
          <cell r="O1304" t="str">
            <v>Local street environment and town centres</v>
          </cell>
          <cell r="P1304" t="str">
            <v>Economic development</v>
          </cell>
          <cell r="Q1304" t="str">
            <v>Local economic development</v>
          </cell>
          <cell r="R1304" t="str">
            <v>Local street environment and town centres</v>
          </cell>
          <cell r="S1304" t="str">
            <v>A1321205</v>
          </cell>
          <cell r="T1304" t="str">
            <v>A1321205</v>
          </cell>
          <cell r="U1304" t="str">
            <v>Local street environment and town centres</v>
          </cell>
          <cell r="V1304" t="str">
            <v>L145</v>
          </cell>
          <cell r="W1304" t="str">
            <v>Manurewa</v>
          </cell>
          <cell r="X1304" t="str">
            <v>PL40810</v>
          </cell>
          <cell r="Y1304" t="str">
            <v>Expense</v>
          </cell>
          <cell r="Z1304">
            <v>20120701</v>
          </cell>
          <cell r="AA1304">
            <v>20220630</v>
          </cell>
          <cell r="AB1304">
            <v>1</v>
          </cell>
          <cell r="AC1304" t="str">
            <v>Programme</v>
          </cell>
          <cell r="AD1304">
            <v>0</v>
          </cell>
          <cell r="AE1304">
            <v>0</v>
          </cell>
          <cell r="AF1304">
            <v>0</v>
          </cell>
          <cell r="AG1304">
            <v>1</v>
          </cell>
          <cell r="AH1304">
            <v>20</v>
          </cell>
          <cell r="AI1304" t="str">
            <v>Street Environment and Town Centres</v>
          </cell>
          <cell r="AJ1304" t="str">
            <v>Structures parks</v>
          </cell>
          <cell r="AK1304">
            <v>35</v>
          </cell>
          <cell r="AM1304">
            <v>1</v>
          </cell>
          <cell r="AT1304">
            <v>28453.99561129175</v>
          </cell>
          <cell r="AU1304">
            <v>30721</v>
          </cell>
          <cell r="AV1304">
            <v>31034</v>
          </cell>
          <cell r="AW1304">
            <v>31386</v>
          </cell>
          <cell r="AX1304">
            <v>39777</v>
          </cell>
          <cell r="AY1304">
            <v>40761</v>
          </cell>
          <cell r="AZ1304">
            <v>41954</v>
          </cell>
          <cell r="BA1304">
            <v>41950</v>
          </cell>
          <cell r="BB1304">
            <v>41950</v>
          </cell>
          <cell r="BC1304">
            <v>41950</v>
          </cell>
          <cell r="BD1304">
            <v>3.1E-2</v>
          </cell>
          <cell r="BE1304">
            <v>6.1930000000000041E-2</v>
          </cell>
          <cell r="BF1304">
            <v>9.3787900000000146E-2</v>
          </cell>
          <cell r="BG1304">
            <v>0.12878911280000027</v>
          </cell>
          <cell r="BH1304">
            <v>0.16491036440960039</v>
          </cell>
          <cell r="BI1304">
            <v>0.19869276497747879</v>
          </cell>
          <cell r="BJ1304">
            <v>0.23225616239684821</v>
          </cell>
          <cell r="BK1304">
            <v>0.27045610343115034</v>
          </cell>
          <cell r="BL1304">
            <v>0.31238115484437823</v>
          </cell>
          <cell r="BM1304">
            <v>0.35568973295424255</v>
          </cell>
          <cell r="BN1304">
            <v>0</v>
          </cell>
          <cell r="BO1304">
            <v>882.07386395004426</v>
          </cell>
          <cell r="BP1304">
            <v>1902.5515300000013</v>
          </cell>
          <cell r="BQ1304">
            <v>2910.6136886000045</v>
          </cell>
          <cell r="BR1304">
            <v>4042.1750943408083</v>
          </cell>
          <cell r="BS1304">
            <v>6559.6395651206749</v>
          </cell>
          <cell r="BT1304">
            <v>8098.9157932470125</v>
          </cell>
          <cell r="BU1304">
            <v>9744.07503719737</v>
          </cell>
          <cell r="BV1304">
            <v>11345.633538936756</v>
          </cell>
          <cell r="BW1304">
            <v>13104.389445721667</v>
          </cell>
          <cell r="BX1304">
            <v>14921.184297430475</v>
          </cell>
          <cell r="BY1304">
            <v>0</v>
          </cell>
          <cell r="BZ1304">
            <v>29336.069475241795</v>
          </cell>
          <cell r="CA1304">
            <v>32623.551530000001</v>
          </cell>
          <cell r="CB1304">
            <v>33944.613688600002</v>
          </cell>
          <cell r="CC1304">
            <v>35428.175094340811</v>
          </cell>
          <cell r="CD1304">
            <v>46336.639565120677</v>
          </cell>
          <cell r="CE1304">
            <v>48859.915793247012</v>
          </cell>
          <cell r="CF1304">
            <v>51698.07503719737</v>
          </cell>
          <cell r="CG1304">
            <v>53295.63353893676</v>
          </cell>
          <cell r="CH1304">
            <v>55054.389445721667</v>
          </cell>
          <cell r="CI1304">
            <v>56871.184297430475</v>
          </cell>
          <cell r="CK1304">
            <v>0</v>
          </cell>
          <cell r="CL1304">
            <v>0</v>
          </cell>
          <cell r="CM1304">
            <v>0</v>
          </cell>
          <cell r="CN1304">
            <v>0</v>
          </cell>
          <cell r="CO1304">
            <v>0</v>
          </cell>
          <cell r="CP1304">
            <v>0</v>
          </cell>
          <cell r="CQ1304">
            <v>0</v>
          </cell>
          <cell r="CR1304">
            <v>0</v>
          </cell>
          <cell r="CS1304">
            <v>0</v>
          </cell>
          <cell r="CT1304">
            <v>0</v>
          </cell>
          <cell r="CU1304">
            <v>0</v>
          </cell>
          <cell r="CW1304">
            <v>0</v>
          </cell>
          <cell r="CX1304">
            <v>0</v>
          </cell>
          <cell r="CY1304">
            <v>0</v>
          </cell>
          <cell r="CZ1304">
            <v>0</v>
          </cell>
          <cell r="DA1304">
            <v>0</v>
          </cell>
          <cell r="DB1304">
            <v>0</v>
          </cell>
          <cell r="DC1304">
            <v>0</v>
          </cell>
          <cell r="DD1304">
            <v>0</v>
          </cell>
          <cell r="DE1304">
            <v>0</v>
          </cell>
          <cell r="DF1304">
            <v>0</v>
          </cell>
          <cell r="DG1304">
            <v>0</v>
          </cell>
          <cell r="DI1304">
            <v>0</v>
          </cell>
          <cell r="DJ1304">
            <v>29336.069475241795</v>
          </cell>
          <cell r="DK1304">
            <v>32623.551530000001</v>
          </cell>
          <cell r="DL1304">
            <v>33944.613688600002</v>
          </cell>
          <cell r="DM1304">
            <v>35428.175094340811</v>
          </cell>
          <cell r="DN1304">
            <v>46336.639565120677</v>
          </cell>
          <cell r="DO1304">
            <v>48859.915793247012</v>
          </cell>
          <cell r="DP1304">
            <v>51698.07503719737</v>
          </cell>
          <cell r="DQ1304">
            <v>53295.63353893676</v>
          </cell>
          <cell r="DR1304">
            <v>55054.389445721667</v>
          </cell>
          <cell r="DS1304">
            <v>56871.184297430475</v>
          </cell>
          <cell r="DU1304" t="str">
            <v>MCC 8014CPM00052</v>
          </cell>
          <cell r="DV1304">
            <v>0</v>
          </cell>
          <cell r="DW1304">
            <v>0</v>
          </cell>
          <cell r="DX1304">
            <v>6</v>
          </cell>
          <cell r="DY1304">
            <v>369936.99561129173</v>
          </cell>
          <cell r="DZ1304">
            <v>443448.24746583658</v>
          </cell>
          <cell r="EB1304">
            <v>443448.24746583658</v>
          </cell>
          <cell r="EC1304" t="str">
            <v>Def</v>
          </cell>
          <cell r="ED1304" t="str">
            <v>TBC</v>
          </cell>
        </row>
        <row r="1305">
          <cell r="D1305" t="str">
            <v>PC2210212</v>
          </cell>
          <cell r="E1305" t="str">
            <v>Streetscape Renewals</v>
          </cell>
          <cell r="F1305" t="str">
            <v>Auckland Council</v>
          </cell>
          <cell r="G1305" t="str">
            <v>Parks, sports and recreation</v>
          </cell>
          <cell r="H1305" t="str">
            <v>E170805</v>
          </cell>
          <cell r="I1305" t="str">
            <v>Local and sports parks - south management</v>
          </cell>
          <cell r="J1305" t="str">
            <v>Economic development</v>
          </cell>
          <cell r="K1305" t="str">
            <v>Local economic development</v>
          </cell>
          <cell r="L1305" t="str">
            <v>Local street environment and town centres</v>
          </cell>
          <cell r="M1305" t="str">
            <v>Local activities</v>
          </cell>
          <cell r="N1305" t="str">
            <v>Local economic development</v>
          </cell>
          <cell r="O1305" t="str">
            <v>Local street environment and town centres</v>
          </cell>
          <cell r="P1305" t="str">
            <v>Economic development</v>
          </cell>
          <cell r="Q1305" t="str">
            <v>Local economic development</v>
          </cell>
          <cell r="R1305" t="str">
            <v>Local street environment and town centres</v>
          </cell>
          <cell r="S1305" t="str">
            <v>A1321205</v>
          </cell>
          <cell r="T1305" t="str">
            <v>A1321205</v>
          </cell>
          <cell r="U1305" t="str">
            <v>Local street environment and town centres</v>
          </cell>
          <cell r="V1305" t="str">
            <v>L160</v>
          </cell>
          <cell r="W1305" t="str">
            <v>Otara-Papatoetoe</v>
          </cell>
          <cell r="X1305" t="str">
            <v>PL40810</v>
          </cell>
          <cell r="Y1305" t="str">
            <v>Expense</v>
          </cell>
          <cell r="Z1305">
            <v>20120701</v>
          </cell>
          <cell r="AA1305">
            <v>20220630</v>
          </cell>
          <cell r="AB1305">
            <v>1</v>
          </cell>
          <cell r="AC1305" t="str">
            <v>Programme</v>
          </cell>
          <cell r="AD1305">
            <v>0</v>
          </cell>
          <cell r="AE1305">
            <v>0</v>
          </cell>
          <cell r="AF1305">
            <v>0</v>
          </cell>
          <cell r="AG1305">
            <v>1</v>
          </cell>
          <cell r="AH1305">
            <v>20</v>
          </cell>
          <cell r="AI1305" t="str">
            <v>Street Environment and Town Centres</v>
          </cell>
          <cell r="AJ1305" t="str">
            <v>Structures parks</v>
          </cell>
          <cell r="AK1305">
            <v>35</v>
          </cell>
          <cell r="AM1305">
            <v>1</v>
          </cell>
          <cell r="AT1305">
            <v>30201.338737414655</v>
          </cell>
          <cell r="AU1305">
            <v>28942.832699999999</v>
          </cell>
          <cell r="AV1305">
            <v>29239.148099999991</v>
          </cell>
          <cell r="AW1305">
            <v>29571.560300000012</v>
          </cell>
          <cell r="AX1305">
            <v>37474.9424</v>
          </cell>
          <cell r="AY1305">
            <v>38402.452300000004</v>
          </cell>
          <cell r="AZ1305">
            <v>39528.29250000001</v>
          </cell>
          <cell r="BA1305">
            <v>39523</v>
          </cell>
          <cell r="BB1305">
            <v>39523</v>
          </cell>
          <cell r="BC1305">
            <v>39523</v>
          </cell>
          <cell r="BD1305">
            <v>3.1E-2</v>
          </cell>
          <cell r="BE1305">
            <v>6.1930000000000041E-2</v>
          </cell>
          <cell r="BF1305">
            <v>9.3787900000000146E-2</v>
          </cell>
          <cell r="BG1305">
            <v>0.12878911280000027</v>
          </cell>
          <cell r="BH1305">
            <v>0.16491036440960039</v>
          </cell>
          <cell r="BI1305">
            <v>0.19869276497747879</v>
          </cell>
          <cell r="BJ1305">
            <v>0.23225616239684821</v>
          </cell>
          <cell r="BK1305">
            <v>0.27045610343115034</v>
          </cell>
          <cell r="BL1305">
            <v>0.31238115484437823</v>
          </cell>
          <cell r="BM1305">
            <v>0.35568973295424255</v>
          </cell>
          <cell r="BN1305">
            <v>0</v>
          </cell>
          <cell r="BO1305">
            <v>936.24150085985434</v>
          </cell>
          <cell r="BP1305">
            <v>1792.4296291110011</v>
          </cell>
          <cell r="BQ1305">
            <v>2742.2782980879933</v>
          </cell>
          <cell r="BR1305">
            <v>3808.4950151487114</v>
          </cell>
          <cell r="BS1305">
            <v>6180.006407412784</v>
          </cell>
          <cell r="BT1305">
            <v>7630.289429402741</v>
          </cell>
          <cell r="BU1305">
            <v>9180.68952215012</v>
          </cell>
          <cell r="BV1305">
            <v>10689.236575909355</v>
          </cell>
          <cell r="BW1305">
            <v>12346.24038291436</v>
          </cell>
          <cell r="BX1305">
            <v>14057.925315550528</v>
          </cell>
          <cell r="BY1305">
            <v>0</v>
          </cell>
          <cell r="BZ1305">
            <v>31137.58023827451</v>
          </cell>
          <cell r="CA1305">
            <v>30735.262329110999</v>
          </cell>
          <cell r="CB1305">
            <v>31981.426398087984</v>
          </cell>
          <cell r="CC1305">
            <v>33380.055315148726</v>
          </cell>
          <cell r="CD1305">
            <v>43654.948807412788</v>
          </cell>
          <cell r="CE1305">
            <v>46032.741729402747</v>
          </cell>
          <cell r="CF1305">
            <v>48708.982022150129</v>
          </cell>
          <cell r="CG1305">
            <v>50212.236575909352</v>
          </cell>
          <cell r="CH1305">
            <v>51869.240382914359</v>
          </cell>
          <cell r="CI1305">
            <v>53580.925315550528</v>
          </cell>
          <cell r="CK1305">
            <v>0</v>
          </cell>
          <cell r="CL1305">
            <v>0</v>
          </cell>
          <cell r="CM1305">
            <v>0</v>
          </cell>
          <cell r="CN1305">
            <v>0</v>
          </cell>
          <cell r="CO1305">
            <v>0</v>
          </cell>
          <cell r="CP1305">
            <v>0</v>
          </cell>
          <cell r="CQ1305">
            <v>0</v>
          </cell>
          <cell r="CR1305">
            <v>0</v>
          </cell>
          <cell r="CS1305">
            <v>0</v>
          </cell>
          <cell r="CT1305">
            <v>0</v>
          </cell>
          <cell r="CU1305">
            <v>0</v>
          </cell>
          <cell r="CW1305">
            <v>0</v>
          </cell>
          <cell r="CX1305">
            <v>0</v>
          </cell>
          <cell r="CY1305">
            <v>0</v>
          </cell>
          <cell r="CZ1305">
            <v>0</v>
          </cell>
          <cell r="DA1305">
            <v>0</v>
          </cell>
          <cell r="DB1305">
            <v>0</v>
          </cell>
          <cell r="DC1305">
            <v>0</v>
          </cell>
          <cell r="DD1305">
            <v>0</v>
          </cell>
          <cell r="DE1305">
            <v>0</v>
          </cell>
          <cell r="DF1305">
            <v>0</v>
          </cell>
          <cell r="DG1305">
            <v>0</v>
          </cell>
          <cell r="DI1305">
            <v>0</v>
          </cell>
          <cell r="DJ1305">
            <v>31137.58023827451</v>
          </cell>
          <cell r="DK1305">
            <v>30735.262329110999</v>
          </cell>
          <cell r="DL1305">
            <v>31981.426398087984</v>
          </cell>
          <cell r="DM1305">
            <v>33380.055315148726</v>
          </cell>
          <cell r="DN1305">
            <v>43654.948807412788</v>
          </cell>
          <cell r="DO1305">
            <v>46032.741729402747</v>
          </cell>
          <cell r="DP1305">
            <v>48708.982022150129</v>
          </cell>
          <cell r="DQ1305">
            <v>50212.236575909352</v>
          </cell>
          <cell r="DR1305">
            <v>51869.240382914359</v>
          </cell>
          <cell r="DS1305">
            <v>53580.925315550528</v>
          </cell>
          <cell r="DU1305" t="str">
            <v>MCC 8014CPM00052</v>
          </cell>
          <cell r="DV1305">
            <v>0</v>
          </cell>
          <cell r="DW1305">
            <v>0</v>
          </cell>
          <cell r="DX1305">
            <v>6</v>
          </cell>
          <cell r="DY1305">
            <v>351929.56703741464</v>
          </cell>
          <cell r="DZ1305">
            <v>421293.39911396214</v>
          </cell>
          <cell r="EB1305">
            <v>421293.39911396214</v>
          </cell>
          <cell r="EC1305" t="str">
            <v>Def</v>
          </cell>
          <cell r="ED1305" t="str">
            <v>TBC</v>
          </cell>
        </row>
        <row r="1306">
          <cell r="D1306" t="str">
            <v>PC2210212</v>
          </cell>
          <cell r="E1306" t="str">
            <v>Streetscape Renewals</v>
          </cell>
          <cell r="F1306" t="str">
            <v>Auckland Council</v>
          </cell>
          <cell r="G1306" t="str">
            <v>Parks, sports and recreation</v>
          </cell>
          <cell r="H1306" t="str">
            <v>E170805</v>
          </cell>
          <cell r="I1306" t="str">
            <v>Local and sports parks - south management</v>
          </cell>
          <cell r="J1306" t="str">
            <v>Economic development</v>
          </cell>
          <cell r="K1306" t="str">
            <v>Local economic development</v>
          </cell>
          <cell r="L1306" t="str">
            <v>Local street environment and town centres</v>
          </cell>
          <cell r="M1306" t="str">
            <v>Local activities</v>
          </cell>
          <cell r="N1306" t="str">
            <v>Local economic development</v>
          </cell>
          <cell r="O1306" t="str">
            <v>Local street environment and town centres</v>
          </cell>
          <cell r="P1306" t="str">
            <v>Economic development</v>
          </cell>
          <cell r="Q1306" t="str">
            <v>Local economic development</v>
          </cell>
          <cell r="R1306" t="str">
            <v>Local street environment and town centres</v>
          </cell>
          <cell r="S1306" t="str">
            <v>A1321205</v>
          </cell>
          <cell r="T1306" t="str">
            <v>A1321205</v>
          </cell>
          <cell r="U1306" t="str">
            <v>Local street environment and town centres</v>
          </cell>
          <cell r="V1306" t="str">
            <v>L210</v>
          </cell>
          <cell r="W1306" t="str">
            <v>Other (Unallocated)</v>
          </cell>
          <cell r="X1306" t="str">
            <v>PL40810</v>
          </cell>
          <cell r="Y1306" t="str">
            <v>Expense</v>
          </cell>
          <cell r="Z1306">
            <v>20100701</v>
          </cell>
          <cell r="AA1306">
            <v>20120630</v>
          </cell>
          <cell r="AB1306">
            <v>1</v>
          </cell>
          <cell r="AC1306" t="str">
            <v>Programme</v>
          </cell>
          <cell r="AD1306">
            <v>0</v>
          </cell>
          <cell r="AE1306">
            <v>0</v>
          </cell>
          <cell r="AF1306">
            <v>0</v>
          </cell>
          <cell r="AG1306">
            <v>1</v>
          </cell>
          <cell r="AH1306">
            <v>20</v>
          </cell>
          <cell r="AI1306" t="str">
            <v>Street Environment and Town Centres</v>
          </cell>
          <cell r="AJ1306" t="str">
            <v>Structures parks</v>
          </cell>
          <cell r="AK1306">
            <v>35</v>
          </cell>
          <cell r="AM1306">
            <v>1</v>
          </cell>
          <cell r="AS1306">
            <v>100444.61</v>
          </cell>
          <cell r="AT1306">
            <v>0</v>
          </cell>
          <cell r="AU1306">
            <v>0</v>
          </cell>
          <cell r="AV1306">
            <v>0</v>
          </cell>
          <cell r="AW1306">
            <v>0</v>
          </cell>
          <cell r="AX1306">
            <v>0</v>
          </cell>
          <cell r="AY1306">
            <v>0</v>
          </cell>
          <cell r="AZ1306">
            <v>0</v>
          </cell>
          <cell r="BA1306">
            <v>0</v>
          </cell>
          <cell r="BB1306">
            <v>0</v>
          </cell>
          <cell r="BC1306">
            <v>0</v>
          </cell>
          <cell r="BD1306">
            <v>3.1E-2</v>
          </cell>
          <cell r="BE1306">
            <v>6.1930000000000041E-2</v>
          </cell>
          <cell r="BF1306">
            <v>9.3787900000000146E-2</v>
          </cell>
          <cell r="BG1306">
            <v>0.12878911280000027</v>
          </cell>
          <cell r="BH1306">
            <v>0.16491036440960039</v>
          </cell>
          <cell r="BI1306">
            <v>0.19869276497747879</v>
          </cell>
          <cell r="BJ1306">
            <v>0.23225616239684821</v>
          </cell>
          <cell r="BK1306">
            <v>0.27045610343115034</v>
          </cell>
          <cell r="BL1306">
            <v>0.31238115484437823</v>
          </cell>
          <cell r="BM1306">
            <v>0.35568973295424255</v>
          </cell>
          <cell r="BN1306">
            <v>0</v>
          </cell>
          <cell r="BO1306">
            <v>0</v>
          </cell>
          <cell r="BP1306">
            <v>0</v>
          </cell>
          <cell r="BQ1306">
            <v>0</v>
          </cell>
          <cell r="BR1306">
            <v>0</v>
          </cell>
          <cell r="BS1306">
            <v>0</v>
          </cell>
          <cell r="BT1306">
            <v>0</v>
          </cell>
          <cell r="BU1306">
            <v>0</v>
          </cell>
          <cell r="BV1306">
            <v>0</v>
          </cell>
          <cell r="BW1306">
            <v>0</v>
          </cell>
          <cell r="BX1306">
            <v>0</v>
          </cell>
          <cell r="BY1306">
            <v>100444.61</v>
          </cell>
          <cell r="BZ1306">
            <v>0</v>
          </cell>
          <cell r="CA1306">
            <v>0</v>
          </cell>
          <cell r="CB1306">
            <v>0</v>
          </cell>
          <cell r="CC1306">
            <v>0</v>
          </cell>
          <cell r="CD1306">
            <v>0</v>
          </cell>
          <cell r="CE1306">
            <v>0</v>
          </cell>
          <cell r="CF1306">
            <v>0</v>
          </cell>
          <cell r="CG1306">
            <v>0</v>
          </cell>
          <cell r="CH1306">
            <v>0</v>
          </cell>
          <cell r="CI1306">
            <v>0</v>
          </cell>
          <cell r="CK1306">
            <v>0</v>
          </cell>
          <cell r="CL1306">
            <v>0</v>
          </cell>
          <cell r="CM1306">
            <v>0</v>
          </cell>
          <cell r="CN1306">
            <v>0</v>
          </cell>
          <cell r="CO1306">
            <v>0</v>
          </cell>
          <cell r="CP1306">
            <v>0</v>
          </cell>
          <cell r="CQ1306">
            <v>0</v>
          </cell>
          <cell r="CR1306">
            <v>0</v>
          </cell>
          <cell r="CS1306">
            <v>0</v>
          </cell>
          <cell r="CT1306">
            <v>0</v>
          </cell>
          <cell r="CU1306">
            <v>0</v>
          </cell>
          <cell r="CW1306">
            <v>0</v>
          </cell>
          <cell r="CX1306">
            <v>0</v>
          </cell>
          <cell r="CY1306">
            <v>0</v>
          </cell>
          <cell r="CZ1306">
            <v>0</v>
          </cell>
          <cell r="DA1306">
            <v>0</v>
          </cell>
          <cell r="DB1306">
            <v>0</v>
          </cell>
          <cell r="DC1306">
            <v>0</v>
          </cell>
          <cell r="DD1306">
            <v>0</v>
          </cell>
          <cell r="DE1306">
            <v>0</v>
          </cell>
          <cell r="DF1306">
            <v>0</v>
          </cell>
          <cell r="DG1306">
            <v>0</v>
          </cell>
          <cell r="DI1306">
            <v>100444.61</v>
          </cell>
          <cell r="DJ1306">
            <v>0</v>
          </cell>
          <cell r="DK1306">
            <v>0</v>
          </cell>
          <cell r="DL1306">
            <v>0</v>
          </cell>
          <cell r="DM1306">
            <v>0</v>
          </cell>
          <cell r="DN1306">
            <v>0</v>
          </cell>
          <cell r="DO1306">
            <v>0</v>
          </cell>
          <cell r="DP1306">
            <v>0</v>
          </cell>
          <cell r="DQ1306">
            <v>0</v>
          </cell>
          <cell r="DR1306">
            <v>0</v>
          </cell>
          <cell r="DS1306">
            <v>0</v>
          </cell>
          <cell r="DU1306" t="str">
            <v>MCC 8014CPM00052</v>
          </cell>
          <cell r="DV1306">
            <v>0</v>
          </cell>
          <cell r="DW1306">
            <v>0</v>
          </cell>
          <cell r="DX1306">
            <v>6</v>
          </cell>
          <cell r="DY1306">
            <v>0</v>
          </cell>
          <cell r="DZ1306">
            <v>0</v>
          </cell>
          <cell r="EB1306">
            <v>0</v>
          </cell>
          <cell r="EC1306" t="str">
            <v>Def</v>
          </cell>
          <cell r="ED1306" t="str">
            <v>TBC</v>
          </cell>
        </row>
        <row r="1307">
          <cell r="D1307" t="str">
            <v>PC2500005</v>
          </cell>
          <cell r="E1307" t="str">
            <v>Landfills</v>
          </cell>
          <cell r="F1307" t="str">
            <v>Auckland Council</v>
          </cell>
          <cell r="G1307" t="str">
            <v>Parks, sports and recreation</v>
          </cell>
          <cell r="H1307" t="str">
            <v>E171205</v>
          </cell>
          <cell r="I1307" t="str">
            <v>Local and sports parks - north management</v>
          </cell>
          <cell r="J1307" t="str">
            <v>Built and natural environment</v>
          </cell>
          <cell r="K1307" t="str">
            <v>Environment and heritage protection</v>
          </cell>
          <cell r="L1307" t="str">
            <v>Air, land and water monitoring and management</v>
          </cell>
          <cell r="M1307" t="str">
            <v>Solid waste</v>
          </cell>
          <cell r="N1307" t="str">
            <v>Waste and recycling services</v>
          </cell>
          <cell r="O1307" t="str">
            <v>Waste collection and disposal</v>
          </cell>
          <cell r="P1307" t="str">
            <v>Solid waste</v>
          </cell>
          <cell r="Q1307" t="str">
            <v>Waste and recycling services</v>
          </cell>
          <cell r="R1307" t="str">
            <v>Waste collection and disposal</v>
          </cell>
          <cell r="S1307" t="str">
            <v>A1611105</v>
          </cell>
          <cell r="T1307" t="str">
            <v>A1581105</v>
          </cell>
          <cell r="U1307" t="str">
            <v>Air quality monitoring and management</v>
          </cell>
          <cell r="V1307" t="str">
            <v>L050</v>
          </cell>
          <cell r="W1307" t="str">
            <v>Regional</v>
          </cell>
          <cell r="X1307" t="str">
            <v>FY12 - Only</v>
          </cell>
          <cell r="Y1307" t="str">
            <v>Expense</v>
          </cell>
          <cell r="Z1307">
            <v>20100701</v>
          </cell>
          <cell r="AA1307">
            <v>20120630</v>
          </cell>
          <cell r="AB1307">
            <v>2</v>
          </cell>
          <cell r="AC1307" t="str">
            <v>Discrete</v>
          </cell>
          <cell r="AD1307">
            <v>0.8</v>
          </cell>
          <cell r="AE1307">
            <v>0</v>
          </cell>
          <cell r="AF1307">
            <v>0</v>
          </cell>
          <cell r="AG1307">
            <v>0.2</v>
          </cell>
          <cell r="AH1307">
            <v>13</v>
          </cell>
          <cell r="AI1307" t="str">
            <v>Closed Landfills</v>
          </cell>
          <cell r="AJ1307" t="str">
            <v>Land (Capex)</v>
          </cell>
          <cell r="AK1307">
            <v>0</v>
          </cell>
          <cell r="AM1307">
            <v>1</v>
          </cell>
          <cell r="AS1307">
            <v>12487</v>
          </cell>
          <cell r="BD1307">
            <v>3.1E-2</v>
          </cell>
          <cell r="BE1307">
            <v>6.1930000000000041E-2</v>
          </cell>
          <cell r="BF1307">
            <v>9.3787900000000146E-2</v>
          </cell>
          <cell r="BG1307">
            <v>0.12878911280000027</v>
          </cell>
          <cell r="BH1307">
            <v>0.16491036440960039</v>
          </cell>
          <cell r="BI1307">
            <v>0.19869276497747879</v>
          </cell>
          <cell r="BJ1307">
            <v>0.23225616239684821</v>
          </cell>
          <cell r="BK1307">
            <v>0.27045610343115034</v>
          </cell>
          <cell r="BL1307">
            <v>0.31238115484437823</v>
          </cell>
          <cell r="BM1307">
            <v>0.35568973295424255</v>
          </cell>
          <cell r="BN1307">
            <v>0</v>
          </cell>
          <cell r="BO1307">
            <v>0</v>
          </cell>
          <cell r="BP1307">
            <v>0</v>
          </cell>
          <cell r="BQ1307">
            <v>0</v>
          </cell>
          <cell r="BR1307">
            <v>0</v>
          </cell>
          <cell r="BS1307">
            <v>0</v>
          </cell>
          <cell r="BT1307">
            <v>0</v>
          </cell>
          <cell r="BU1307">
            <v>0</v>
          </cell>
          <cell r="BV1307">
            <v>0</v>
          </cell>
          <cell r="BW1307">
            <v>0</v>
          </cell>
          <cell r="BX1307">
            <v>0</v>
          </cell>
          <cell r="BY1307">
            <v>12487</v>
          </cell>
          <cell r="BZ1307">
            <v>0</v>
          </cell>
          <cell r="CA1307">
            <v>0</v>
          </cell>
          <cell r="CB1307">
            <v>0</v>
          </cell>
          <cell r="CC1307">
            <v>0</v>
          </cell>
          <cell r="CD1307">
            <v>0</v>
          </cell>
          <cell r="CE1307">
            <v>0</v>
          </cell>
          <cell r="CF1307">
            <v>0</v>
          </cell>
          <cell r="CG1307">
            <v>0</v>
          </cell>
          <cell r="CH1307">
            <v>0</v>
          </cell>
          <cell r="CI1307">
            <v>0</v>
          </cell>
          <cell r="CK1307">
            <v>9989.6</v>
          </cell>
          <cell r="CL1307">
            <v>0</v>
          </cell>
          <cell r="CM1307">
            <v>0</v>
          </cell>
          <cell r="CN1307">
            <v>0</v>
          </cell>
          <cell r="CO1307">
            <v>0</v>
          </cell>
          <cell r="CP1307">
            <v>0</v>
          </cell>
          <cell r="CQ1307">
            <v>0</v>
          </cell>
          <cell r="CR1307">
            <v>0</v>
          </cell>
          <cell r="CS1307">
            <v>0</v>
          </cell>
          <cell r="CT1307">
            <v>0</v>
          </cell>
          <cell r="CU1307">
            <v>0</v>
          </cell>
          <cell r="CW1307">
            <v>0</v>
          </cell>
          <cell r="CX1307">
            <v>0</v>
          </cell>
          <cell r="CY1307">
            <v>0</v>
          </cell>
          <cell r="CZ1307">
            <v>0</v>
          </cell>
          <cell r="DA1307">
            <v>0</v>
          </cell>
          <cell r="DB1307">
            <v>0</v>
          </cell>
          <cell r="DC1307">
            <v>0</v>
          </cell>
          <cell r="DD1307">
            <v>0</v>
          </cell>
          <cell r="DE1307">
            <v>0</v>
          </cell>
          <cell r="DF1307">
            <v>0</v>
          </cell>
          <cell r="DG1307">
            <v>0</v>
          </cell>
          <cell r="DI1307">
            <v>2497.4</v>
          </cell>
          <cell r="DJ1307">
            <v>0</v>
          </cell>
          <cell r="DK1307">
            <v>0</v>
          </cell>
          <cell r="DL1307">
            <v>0</v>
          </cell>
          <cell r="DM1307">
            <v>0</v>
          </cell>
          <cell r="DN1307">
            <v>0</v>
          </cell>
          <cell r="DO1307">
            <v>0</v>
          </cell>
          <cell r="DP1307">
            <v>0</v>
          </cell>
          <cell r="DQ1307">
            <v>0</v>
          </cell>
          <cell r="DR1307">
            <v>0</v>
          </cell>
          <cell r="DS1307">
            <v>0</v>
          </cell>
          <cell r="DU1307" t="str">
            <v>RDC 41414-1</v>
          </cell>
          <cell r="DV1307">
            <v>0</v>
          </cell>
          <cell r="DW1307">
            <v>0</v>
          </cell>
          <cell r="DX1307">
            <v>1</v>
          </cell>
          <cell r="DY1307">
            <v>0</v>
          </cell>
          <cell r="DZ1307">
            <v>0</v>
          </cell>
          <cell r="EB1307">
            <v>0</v>
          </cell>
          <cell r="EC1307" t="str">
            <v>Def</v>
          </cell>
          <cell r="ED1307" t="str">
            <v>nonDC</v>
          </cell>
        </row>
        <row r="1308">
          <cell r="D1308" t="str">
            <v>PC2910300</v>
          </cell>
          <cell r="E1308" t="str">
            <v>Martins Bay Holiday Park - renewals</v>
          </cell>
          <cell r="F1308" t="str">
            <v>Auckland Council</v>
          </cell>
          <cell r="G1308" t="str">
            <v>Parks, sports and recreation</v>
          </cell>
          <cell r="H1308" t="str">
            <v>E172005</v>
          </cell>
          <cell r="I1308" t="str">
            <v>Holiday Park Martins Bay management</v>
          </cell>
          <cell r="J1308" t="str">
            <v>Commercial and investment</v>
          </cell>
          <cell r="K1308" t="str">
            <v>Commercial</v>
          </cell>
          <cell r="L1308" t="str">
            <v>Holiday parks</v>
          </cell>
          <cell r="M1308" t="str">
            <v>Commercial and investment</v>
          </cell>
          <cell r="N1308" t="str">
            <v>Commercial</v>
          </cell>
          <cell r="O1308" t="str">
            <v>Holiday parks</v>
          </cell>
          <cell r="P1308" t="str">
            <v>Commercial and investment</v>
          </cell>
          <cell r="Q1308" t="str">
            <v>Commercial</v>
          </cell>
          <cell r="R1308" t="str">
            <v>Holiday parks</v>
          </cell>
          <cell r="S1308" t="str">
            <v>A2031405</v>
          </cell>
          <cell r="T1308" t="str">
            <v>A2031405</v>
          </cell>
          <cell r="U1308" t="str">
            <v>Holiday parks</v>
          </cell>
          <cell r="V1308" t="str">
            <v>L050</v>
          </cell>
          <cell r="W1308" t="str">
            <v>Regional</v>
          </cell>
          <cell r="X1308" t="str">
            <v>PL40810</v>
          </cell>
          <cell r="Y1308" t="str">
            <v>Expense</v>
          </cell>
          <cell r="Z1308">
            <v>20090701</v>
          </cell>
          <cell r="AA1308">
            <v>20220630</v>
          </cell>
          <cell r="AB1308">
            <v>1</v>
          </cell>
          <cell r="AC1308" t="str">
            <v>Programme</v>
          </cell>
          <cell r="AD1308">
            <v>0</v>
          </cell>
          <cell r="AE1308">
            <v>0</v>
          </cell>
          <cell r="AF1308">
            <v>0</v>
          </cell>
          <cell r="AG1308">
            <v>1</v>
          </cell>
          <cell r="AH1308">
            <v>2</v>
          </cell>
          <cell r="AI1308" t="str">
            <v>Local &amp; Sports Parks</v>
          </cell>
          <cell r="AJ1308" t="str">
            <v>Buildings (Capex)</v>
          </cell>
          <cell r="AK1308">
            <v>75</v>
          </cell>
          <cell r="AM1308">
            <v>1</v>
          </cell>
          <cell r="AS1308">
            <v>83085</v>
          </cell>
          <cell r="AT1308">
            <v>26557</v>
          </cell>
          <cell r="AU1308">
            <v>28052</v>
          </cell>
          <cell r="AW1308">
            <v>88349</v>
          </cell>
          <cell r="AX1308">
            <v>18068</v>
          </cell>
          <cell r="AY1308">
            <v>64026</v>
          </cell>
          <cell r="AZ1308">
            <v>54847</v>
          </cell>
          <cell r="BA1308">
            <v>54000</v>
          </cell>
          <cell r="BB1308">
            <v>54000</v>
          </cell>
          <cell r="BC1308">
            <v>54000</v>
          </cell>
          <cell r="BD1308">
            <v>3.1E-2</v>
          </cell>
          <cell r="BE1308">
            <v>6.1930000000000041E-2</v>
          </cell>
          <cell r="BF1308">
            <v>9.3787900000000146E-2</v>
          </cell>
          <cell r="BG1308">
            <v>0.12878911280000027</v>
          </cell>
          <cell r="BH1308">
            <v>0.16491036440960039</v>
          </cell>
          <cell r="BI1308">
            <v>0.19869276497747879</v>
          </cell>
          <cell r="BJ1308">
            <v>0.23225616239684821</v>
          </cell>
          <cell r="BK1308">
            <v>0.27045610343115034</v>
          </cell>
          <cell r="BL1308">
            <v>0.31238115484437823</v>
          </cell>
          <cell r="BM1308">
            <v>0.35568973295424255</v>
          </cell>
          <cell r="BN1308">
            <v>0</v>
          </cell>
          <cell r="BO1308">
            <v>823.26699999999994</v>
          </cell>
          <cell r="BP1308">
            <v>1737.2603600000011</v>
          </cell>
          <cell r="BQ1308">
            <v>0</v>
          </cell>
          <cell r="BR1308">
            <v>11378.389326767225</v>
          </cell>
          <cell r="BS1308">
            <v>2979.6004641526597</v>
          </cell>
          <cell r="BT1308">
            <v>12721.502970448057</v>
          </cell>
          <cell r="BU1308">
            <v>12738.553738979934</v>
          </cell>
          <cell r="BV1308">
            <v>14604.629585282119</v>
          </cell>
          <cell r="BW1308">
            <v>16868.582361596425</v>
          </cell>
          <cell r="BX1308">
            <v>19207.245579529099</v>
          </cell>
          <cell r="BY1308">
            <v>83085</v>
          </cell>
          <cell r="BZ1308">
            <v>27380.267</v>
          </cell>
          <cell r="CA1308">
            <v>29789.26036</v>
          </cell>
          <cell r="CB1308">
            <v>0</v>
          </cell>
          <cell r="CC1308">
            <v>99727.389326767225</v>
          </cell>
          <cell r="CD1308">
            <v>21047.60046415266</v>
          </cell>
          <cell r="CE1308">
            <v>76747.502970448055</v>
          </cell>
          <cell r="CF1308">
            <v>67585.553738979928</v>
          </cell>
          <cell r="CG1308">
            <v>68604.62958528212</v>
          </cell>
          <cell r="CH1308">
            <v>70868.582361596433</v>
          </cell>
          <cell r="CI1308">
            <v>73207.245579529103</v>
          </cell>
          <cell r="CK1308">
            <v>0</v>
          </cell>
          <cell r="CL1308">
            <v>0</v>
          </cell>
          <cell r="CM1308">
            <v>0</v>
          </cell>
          <cell r="CN1308">
            <v>0</v>
          </cell>
          <cell r="CO1308">
            <v>0</v>
          </cell>
          <cell r="CP1308">
            <v>0</v>
          </cell>
          <cell r="CQ1308">
            <v>0</v>
          </cell>
          <cell r="CR1308">
            <v>0</v>
          </cell>
          <cell r="CS1308">
            <v>0</v>
          </cell>
          <cell r="CT1308">
            <v>0</v>
          </cell>
          <cell r="CU1308">
            <v>0</v>
          </cell>
          <cell r="CW1308">
            <v>0</v>
          </cell>
          <cell r="CX1308">
            <v>0</v>
          </cell>
          <cell r="CY1308">
            <v>0</v>
          </cell>
          <cell r="CZ1308">
            <v>0</v>
          </cell>
          <cell r="DA1308">
            <v>0</v>
          </cell>
          <cell r="DB1308">
            <v>0</v>
          </cell>
          <cell r="DC1308">
            <v>0</v>
          </cell>
          <cell r="DD1308">
            <v>0</v>
          </cell>
          <cell r="DE1308">
            <v>0</v>
          </cell>
          <cell r="DF1308">
            <v>0</v>
          </cell>
          <cell r="DG1308">
            <v>0</v>
          </cell>
          <cell r="DI1308">
            <v>83085</v>
          </cell>
          <cell r="DJ1308">
            <v>27380.267</v>
          </cell>
          <cell r="DK1308">
            <v>29789.26036</v>
          </cell>
          <cell r="DL1308">
            <v>0</v>
          </cell>
          <cell r="DM1308">
            <v>99727.389326767225</v>
          </cell>
          <cell r="DN1308">
            <v>21047.60046415266</v>
          </cell>
          <cell r="DO1308">
            <v>76747.502970448055</v>
          </cell>
          <cell r="DP1308">
            <v>67585.553738979928</v>
          </cell>
          <cell r="DQ1308">
            <v>68604.62958528212</v>
          </cell>
          <cell r="DR1308">
            <v>70868.582361596433</v>
          </cell>
          <cell r="DS1308">
            <v>73207.245579529103</v>
          </cell>
          <cell r="DU1308" t="str">
            <v>RDC 42087-1</v>
          </cell>
          <cell r="DV1308">
            <v>0</v>
          </cell>
          <cell r="DW1308">
            <v>0</v>
          </cell>
          <cell r="DX1308">
            <v>1</v>
          </cell>
          <cell r="DY1308">
            <v>441899</v>
          </cell>
          <cell r="DZ1308">
            <v>534958.03138675552</v>
          </cell>
          <cell r="EB1308">
            <v>534958.03138675552</v>
          </cell>
          <cell r="EC1308" t="str">
            <v>Def</v>
          </cell>
          <cell r="ED1308" t="str">
            <v>nonDC</v>
          </cell>
        </row>
        <row r="1309">
          <cell r="D1309" t="str">
            <v>PC2910301</v>
          </cell>
          <cell r="E1309" t="str">
            <v>Orewa Beach Holiday Park - renewals</v>
          </cell>
          <cell r="F1309" t="str">
            <v>Auckland Council</v>
          </cell>
          <cell r="G1309" t="str">
            <v>Parks, sports and recreation</v>
          </cell>
          <cell r="H1309" t="str">
            <v>E171805</v>
          </cell>
          <cell r="I1309" t="str">
            <v>Holiday Park Orewa management</v>
          </cell>
          <cell r="J1309" t="str">
            <v>Commercial and investment</v>
          </cell>
          <cell r="K1309" t="str">
            <v>Commercial</v>
          </cell>
          <cell r="L1309" t="str">
            <v>Holiday parks</v>
          </cell>
          <cell r="M1309" t="str">
            <v>Commercial and investment</v>
          </cell>
          <cell r="N1309" t="str">
            <v>Commercial</v>
          </cell>
          <cell r="O1309" t="str">
            <v>Holiday parks</v>
          </cell>
          <cell r="P1309" t="str">
            <v>Commercial and investment</v>
          </cell>
          <cell r="Q1309" t="str">
            <v>Commercial</v>
          </cell>
          <cell r="R1309" t="str">
            <v>Holiday parks</v>
          </cell>
          <cell r="S1309" t="str">
            <v>A2031405</v>
          </cell>
          <cell r="T1309" t="str">
            <v>A2031405</v>
          </cell>
          <cell r="U1309" t="str">
            <v>Holiday parks</v>
          </cell>
          <cell r="V1309" t="str">
            <v>L050</v>
          </cell>
          <cell r="W1309" t="str">
            <v>Regional</v>
          </cell>
          <cell r="X1309" t="str">
            <v>PL40810</v>
          </cell>
          <cell r="Y1309" t="str">
            <v>Expense</v>
          </cell>
          <cell r="Z1309">
            <v>20090701</v>
          </cell>
          <cell r="AA1309">
            <v>20220630</v>
          </cell>
          <cell r="AB1309">
            <v>1</v>
          </cell>
          <cell r="AC1309" t="str">
            <v>Programme</v>
          </cell>
          <cell r="AD1309">
            <v>0</v>
          </cell>
          <cell r="AE1309">
            <v>0</v>
          </cell>
          <cell r="AF1309">
            <v>0</v>
          </cell>
          <cell r="AG1309">
            <v>1</v>
          </cell>
          <cell r="AH1309">
            <v>2</v>
          </cell>
          <cell r="AI1309" t="str">
            <v>Local &amp; Sports Parks</v>
          </cell>
          <cell r="AJ1309" t="str">
            <v>Buildings (Capex)</v>
          </cell>
          <cell r="AK1309">
            <v>75</v>
          </cell>
          <cell r="AM1309">
            <v>1</v>
          </cell>
          <cell r="AS1309">
            <v>26444</v>
          </cell>
          <cell r="AT1309">
            <v>45385</v>
          </cell>
          <cell r="AU1309">
            <v>4091</v>
          </cell>
          <cell r="AV1309">
            <v>7663</v>
          </cell>
          <cell r="AW1309">
            <v>2276</v>
          </cell>
          <cell r="AX1309">
            <v>91471</v>
          </cell>
          <cell r="AY1309">
            <v>42869</v>
          </cell>
          <cell r="AZ1309">
            <v>16812</v>
          </cell>
          <cell r="BA1309">
            <v>17000</v>
          </cell>
          <cell r="BB1309">
            <v>17000</v>
          </cell>
          <cell r="BC1309">
            <v>17000</v>
          </cell>
          <cell r="BD1309">
            <v>3.1E-2</v>
          </cell>
          <cell r="BE1309">
            <v>6.1930000000000041E-2</v>
          </cell>
          <cell r="BF1309">
            <v>9.3787900000000146E-2</v>
          </cell>
          <cell r="BG1309">
            <v>0.12878911280000027</v>
          </cell>
          <cell r="BH1309">
            <v>0.16491036440960039</v>
          </cell>
          <cell r="BI1309">
            <v>0.19869276497747879</v>
          </cell>
          <cell r="BJ1309">
            <v>0.23225616239684821</v>
          </cell>
          <cell r="BK1309">
            <v>0.27045610343115034</v>
          </cell>
          <cell r="BL1309">
            <v>0.31238115484437823</v>
          </cell>
          <cell r="BM1309">
            <v>0.35568973295424255</v>
          </cell>
          <cell r="BN1309">
            <v>0</v>
          </cell>
          <cell r="BO1309">
            <v>1406.9349999999999</v>
          </cell>
          <cell r="BP1309">
            <v>253.35563000000016</v>
          </cell>
          <cell r="BQ1309">
            <v>718.69667770000115</v>
          </cell>
          <cell r="BR1309">
            <v>293.1240207328006</v>
          </cell>
          <cell r="BS1309">
            <v>15084.515942910557</v>
          </cell>
          <cell r="BT1309">
            <v>8517.7601418195372</v>
          </cell>
          <cell r="BU1309">
            <v>3904.6906022158123</v>
          </cell>
          <cell r="BV1309">
            <v>4597.7537583295561</v>
          </cell>
          <cell r="BW1309">
            <v>5310.4796323544297</v>
          </cell>
          <cell r="BX1309">
            <v>6046.7254602221237</v>
          </cell>
          <cell r="BY1309">
            <v>26444</v>
          </cell>
          <cell r="BZ1309">
            <v>46791.934999999998</v>
          </cell>
          <cell r="CA1309">
            <v>4344.35563</v>
          </cell>
          <cell r="CB1309">
            <v>8381.6966777000016</v>
          </cell>
          <cell r="CC1309">
            <v>2569.1240207328005</v>
          </cell>
          <cell r="CD1309">
            <v>106555.51594291056</v>
          </cell>
          <cell r="CE1309">
            <v>51386.760141819541</v>
          </cell>
          <cell r="CF1309">
            <v>20716.690602215811</v>
          </cell>
          <cell r="CG1309">
            <v>21597.753758329556</v>
          </cell>
          <cell r="CH1309">
            <v>22310.479632354429</v>
          </cell>
          <cell r="CI1309">
            <v>23046.725460222122</v>
          </cell>
          <cell r="CK1309">
            <v>0</v>
          </cell>
          <cell r="CL1309">
            <v>0</v>
          </cell>
          <cell r="CM1309">
            <v>0</v>
          </cell>
          <cell r="CN1309">
            <v>0</v>
          </cell>
          <cell r="CO1309">
            <v>0</v>
          </cell>
          <cell r="CP1309">
            <v>0</v>
          </cell>
          <cell r="CQ1309">
            <v>0</v>
          </cell>
          <cell r="CR1309">
            <v>0</v>
          </cell>
          <cell r="CS1309">
            <v>0</v>
          </cell>
          <cell r="CT1309">
            <v>0</v>
          </cell>
          <cell r="CU1309">
            <v>0</v>
          </cell>
          <cell r="CW1309">
            <v>0</v>
          </cell>
          <cell r="CX1309">
            <v>0</v>
          </cell>
          <cell r="CY1309">
            <v>0</v>
          </cell>
          <cell r="CZ1309">
            <v>0</v>
          </cell>
          <cell r="DA1309">
            <v>0</v>
          </cell>
          <cell r="DB1309">
            <v>0</v>
          </cell>
          <cell r="DC1309">
            <v>0</v>
          </cell>
          <cell r="DD1309">
            <v>0</v>
          </cell>
          <cell r="DE1309">
            <v>0</v>
          </cell>
          <cell r="DF1309">
            <v>0</v>
          </cell>
          <cell r="DG1309">
            <v>0</v>
          </cell>
          <cell r="DI1309">
            <v>26444</v>
          </cell>
          <cell r="DJ1309">
            <v>46791.934999999998</v>
          </cell>
          <cell r="DK1309">
            <v>4344.35563</v>
          </cell>
          <cell r="DL1309">
            <v>8381.6966777000016</v>
          </cell>
          <cell r="DM1309">
            <v>2569.1240207328005</v>
          </cell>
          <cell r="DN1309">
            <v>106555.51594291056</v>
          </cell>
          <cell r="DO1309">
            <v>51386.760141819541</v>
          </cell>
          <cell r="DP1309">
            <v>20716.690602215811</v>
          </cell>
          <cell r="DQ1309">
            <v>21597.753758329556</v>
          </cell>
          <cell r="DR1309">
            <v>22310.479632354429</v>
          </cell>
          <cell r="DS1309">
            <v>23046.725460222122</v>
          </cell>
          <cell r="DU1309" t="str">
            <v>RDC 40017-1</v>
          </cell>
          <cell r="DV1309">
            <v>0</v>
          </cell>
          <cell r="DW1309">
            <v>0</v>
          </cell>
          <cell r="DX1309">
            <v>1</v>
          </cell>
          <cell r="DY1309">
            <v>261567</v>
          </cell>
          <cell r="DZ1309">
            <v>307701.03686628479</v>
          </cell>
          <cell r="EB1309">
            <v>307701.03686628479</v>
          </cell>
          <cell r="EC1309" t="str">
            <v>Def</v>
          </cell>
          <cell r="ED1309" t="str">
            <v>nonDC</v>
          </cell>
        </row>
        <row r="1310">
          <cell r="D1310" t="str">
            <v>PC2910302</v>
          </cell>
          <cell r="E1310" t="str">
            <v>Whangateau Holiday Park - renewals</v>
          </cell>
          <cell r="F1310" t="str">
            <v>Auckland Council</v>
          </cell>
          <cell r="G1310" t="str">
            <v>Parks, sports and recreation</v>
          </cell>
          <cell r="H1310" t="str">
            <v>E171605</v>
          </cell>
          <cell r="I1310" t="str">
            <v>Holiday Park Whangateau management</v>
          </cell>
          <cell r="J1310" t="str">
            <v>Commercial and investment</v>
          </cell>
          <cell r="K1310" t="str">
            <v>Commercial</v>
          </cell>
          <cell r="L1310" t="str">
            <v>Holiday parks</v>
          </cell>
          <cell r="M1310" t="str">
            <v>Commercial and investment</v>
          </cell>
          <cell r="N1310" t="str">
            <v>Commercial</v>
          </cell>
          <cell r="O1310" t="str">
            <v>Holiday parks</v>
          </cell>
          <cell r="P1310" t="str">
            <v>Commercial and investment</v>
          </cell>
          <cell r="Q1310" t="str">
            <v>Commercial</v>
          </cell>
          <cell r="R1310" t="str">
            <v>Holiday parks</v>
          </cell>
          <cell r="S1310" t="str">
            <v>A2031405</v>
          </cell>
          <cell r="T1310" t="str">
            <v>A2031405</v>
          </cell>
          <cell r="U1310" t="str">
            <v>Holiday parks</v>
          </cell>
          <cell r="V1310" t="str">
            <v>L050</v>
          </cell>
          <cell r="W1310" t="str">
            <v>Regional</v>
          </cell>
          <cell r="X1310" t="str">
            <v>PL40810</v>
          </cell>
          <cell r="Y1310" t="str">
            <v>Expense</v>
          </cell>
          <cell r="Z1310">
            <v>20090701</v>
          </cell>
          <cell r="AA1310">
            <v>20220630</v>
          </cell>
          <cell r="AB1310">
            <v>1</v>
          </cell>
          <cell r="AC1310" t="str">
            <v>Programme</v>
          </cell>
          <cell r="AD1310">
            <v>0</v>
          </cell>
          <cell r="AE1310">
            <v>0</v>
          </cell>
          <cell r="AF1310">
            <v>0</v>
          </cell>
          <cell r="AG1310">
            <v>1</v>
          </cell>
          <cell r="AH1310">
            <v>2</v>
          </cell>
          <cell r="AI1310" t="str">
            <v>Local &amp; Sports Parks</v>
          </cell>
          <cell r="AJ1310" t="str">
            <v>Buildings (Capex)</v>
          </cell>
          <cell r="AK1310">
            <v>75</v>
          </cell>
          <cell r="AM1310">
            <v>1</v>
          </cell>
          <cell r="AS1310">
            <v>25111</v>
          </cell>
          <cell r="AT1310">
            <v>20699</v>
          </cell>
          <cell r="AU1310">
            <v>8183</v>
          </cell>
          <cell r="AV1310">
            <v>10311</v>
          </cell>
          <cell r="AW1310">
            <v>1741</v>
          </cell>
          <cell r="AX1310">
            <v>15615</v>
          </cell>
          <cell r="AY1310">
            <v>11764</v>
          </cell>
          <cell r="AZ1310">
            <v>69028</v>
          </cell>
          <cell r="BA1310">
            <v>70000</v>
          </cell>
          <cell r="BB1310">
            <v>70000</v>
          </cell>
          <cell r="BC1310">
            <v>70000</v>
          </cell>
          <cell r="BD1310">
            <v>3.1E-2</v>
          </cell>
          <cell r="BE1310">
            <v>6.1930000000000041E-2</v>
          </cell>
          <cell r="BF1310">
            <v>9.3787900000000146E-2</v>
          </cell>
          <cell r="BG1310">
            <v>0.12878911280000027</v>
          </cell>
          <cell r="BH1310">
            <v>0.16491036440960039</v>
          </cell>
          <cell r="BI1310">
            <v>0.19869276497747879</v>
          </cell>
          <cell r="BJ1310">
            <v>0.23225616239684821</v>
          </cell>
          <cell r="BK1310">
            <v>0.27045610343115034</v>
          </cell>
          <cell r="BL1310">
            <v>0.31238115484437823</v>
          </cell>
          <cell r="BM1310">
            <v>0.35568973295424255</v>
          </cell>
          <cell r="BN1310">
            <v>0</v>
          </cell>
          <cell r="BO1310">
            <v>641.66899999999998</v>
          </cell>
          <cell r="BP1310">
            <v>506.77319000000034</v>
          </cell>
          <cell r="BQ1310">
            <v>967.04703690000156</v>
          </cell>
          <cell r="BR1310">
            <v>224.22184538480047</v>
          </cell>
          <cell r="BS1310">
            <v>2575.0753402559099</v>
          </cell>
          <cell r="BT1310">
            <v>2337.4216871950603</v>
          </cell>
          <cell r="BU1310">
            <v>16032.178377929638</v>
          </cell>
          <cell r="BV1310">
            <v>18931.927240180525</v>
          </cell>
          <cell r="BW1310">
            <v>21866.680839106477</v>
          </cell>
          <cell r="BX1310">
            <v>24898.28130679698</v>
          </cell>
          <cell r="BY1310">
            <v>25111</v>
          </cell>
          <cell r="BZ1310">
            <v>21340.669000000002</v>
          </cell>
          <cell r="CA1310">
            <v>8689.7731899999999</v>
          </cell>
          <cell r="CB1310">
            <v>11278.047036900001</v>
          </cell>
          <cell r="CC1310">
            <v>1965.2218453848004</v>
          </cell>
          <cell r="CD1310">
            <v>18190.075340255909</v>
          </cell>
          <cell r="CE1310">
            <v>14101.421687195059</v>
          </cell>
          <cell r="CF1310">
            <v>85060.178377929638</v>
          </cell>
          <cell r="CG1310">
            <v>88931.927240180521</v>
          </cell>
          <cell r="CH1310">
            <v>91866.68083910647</v>
          </cell>
          <cell r="CI1310">
            <v>94898.281306796984</v>
          </cell>
          <cell r="CK1310">
            <v>0</v>
          </cell>
          <cell r="CL1310">
            <v>0</v>
          </cell>
          <cell r="CM1310">
            <v>0</v>
          </cell>
          <cell r="CN1310">
            <v>0</v>
          </cell>
          <cell r="CO1310">
            <v>0</v>
          </cell>
          <cell r="CP1310">
            <v>0</v>
          </cell>
          <cell r="CQ1310">
            <v>0</v>
          </cell>
          <cell r="CR1310">
            <v>0</v>
          </cell>
          <cell r="CS1310">
            <v>0</v>
          </cell>
          <cell r="CT1310">
            <v>0</v>
          </cell>
          <cell r="CU1310">
            <v>0</v>
          </cell>
          <cell r="CW1310">
            <v>0</v>
          </cell>
          <cell r="CX1310">
            <v>0</v>
          </cell>
          <cell r="CY1310">
            <v>0</v>
          </cell>
          <cell r="CZ1310">
            <v>0</v>
          </cell>
          <cell r="DA1310">
            <v>0</v>
          </cell>
          <cell r="DB1310">
            <v>0</v>
          </cell>
          <cell r="DC1310">
            <v>0</v>
          </cell>
          <cell r="DD1310">
            <v>0</v>
          </cell>
          <cell r="DE1310">
            <v>0</v>
          </cell>
          <cell r="DF1310">
            <v>0</v>
          </cell>
          <cell r="DG1310">
            <v>0</v>
          </cell>
          <cell r="DI1310">
            <v>25111</v>
          </cell>
          <cell r="DJ1310">
            <v>21340.669000000002</v>
          </cell>
          <cell r="DK1310">
            <v>8689.7731899999999</v>
          </cell>
          <cell r="DL1310">
            <v>11278.047036900001</v>
          </cell>
          <cell r="DM1310">
            <v>1965.2218453848004</v>
          </cell>
          <cell r="DN1310">
            <v>18190.075340255909</v>
          </cell>
          <cell r="DO1310">
            <v>14101.421687195059</v>
          </cell>
          <cell r="DP1310">
            <v>85060.178377929638</v>
          </cell>
          <cell r="DQ1310">
            <v>88931.927240180521</v>
          </cell>
          <cell r="DR1310">
            <v>91866.68083910647</v>
          </cell>
          <cell r="DS1310">
            <v>94898.281306796984</v>
          </cell>
          <cell r="DU1310" t="str">
            <v>RDC 42179-1</v>
          </cell>
          <cell r="DV1310">
            <v>0</v>
          </cell>
          <cell r="DW1310">
            <v>0</v>
          </cell>
          <cell r="DX1310">
            <v>1</v>
          </cell>
          <cell r="DY1310">
            <v>347341</v>
          </cell>
          <cell r="DZ1310">
            <v>436322.27586374938</v>
          </cell>
          <cell r="EB1310">
            <v>436322.27586374938</v>
          </cell>
          <cell r="EC1310" t="str">
            <v>Def</v>
          </cell>
          <cell r="ED1310" t="str">
            <v>nonDC</v>
          </cell>
        </row>
        <row r="1311">
          <cell r="D1311" t="str">
            <v>PC3100624</v>
          </cell>
          <cell r="E1311" t="str">
            <v>General building renewals</v>
          </cell>
          <cell r="F1311" t="str">
            <v>Auckland Council</v>
          </cell>
          <cell r="G1311" t="str">
            <v>Parks, sports and recreation</v>
          </cell>
          <cell r="H1311" t="str">
            <v>E190105</v>
          </cell>
          <cell r="I1311" t="str">
            <v>Recreation facilities and service delivery management</v>
          </cell>
          <cell r="J1311" t="str">
            <v>Corporate support</v>
          </cell>
          <cell r="K1311" t="str">
            <v>Organisational support</v>
          </cell>
          <cell r="L1311" t="str">
            <v>Management of council property</v>
          </cell>
          <cell r="M1311" t="str">
            <v>Corporate support</v>
          </cell>
          <cell r="N1311" t="str">
            <v>Organisational support</v>
          </cell>
          <cell r="O1311" t="str">
            <v>Management of council property</v>
          </cell>
          <cell r="P1311" t="str">
            <v>Corporate support</v>
          </cell>
          <cell r="Q1311" t="str">
            <v>Organisational support</v>
          </cell>
          <cell r="R1311" t="str">
            <v>Management of council property</v>
          </cell>
          <cell r="S1311" t="str">
            <v>A5011705</v>
          </cell>
          <cell r="T1311" t="str">
            <v>A5011705</v>
          </cell>
          <cell r="U1311" t="str">
            <v>Management of council property</v>
          </cell>
          <cell r="V1311" t="str">
            <v>L050</v>
          </cell>
          <cell r="W1311" t="str">
            <v>Regional</v>
          </cell>
          <cell r="X1311" t="str">
            <v>PL40810</v>
          </cell>
          <cell r="Y1311" t="str">
            <v>Expense</v>
          </cell>
          <cell r="Z1311">
            <v>20110701</v>
          </cell>
          <cell r="AA1311">
            <v>20220630</v>
          </cell>
          <cell r="AB1311">
            <v>1</v>
          </cell>
          <cell r="AC1311" t="str">
            <v>Programme</v>
          </cell>
          <cell r="AD1311">
            <v>0</v>
          </cell>
          <cell r="AE1311">
            <v>0</v>
          </cell>
          <cell r="AF1311">
            <v>0</v>
          </cell>
          <cell r="AG1311">
            <v>1</v>
          </cell>
          <cell r="AH1311">
            <v>6</v>
          </cell>
          <cell r="AI1311" t="str">
            <v>Recreational Facilities</v>
          </cell>
          <cell r="AJ1311" t="str">
            <v>Buildings (Capex)</v>
          </cell>
          <cell r="AK1311">
            <v>75</v>
          </cell>
          <cell r="AM1311">
            <v>1</v>
          </cell>
          <cell r="AS1311">
            <v>33975</v>
          </cell>
          <cell r="AT1311">
            <v>22500</v>
          </cell>
          <cell r="AU1311">
            <v>22500</v>
          </cell>
          <cell r="AV1311">
            <v>22500</v>
          </cell>
          <cell r="AW1311">
            <v>22500</v>
          </cell>
          <cell r="AX1311">
            <v>22500</v>
          </cell>
          <cell r="AY1311">
            <v>22500</v>
          </cell>
          <cell r="AZ1311">
            <v>22500</v>
          </cell>
          <cell r="BA1311">
            <v>22500</v>
          </cell>
          <cell r="BB1311">
            <v>22500</v>
          </cell>
          <cell r="BC1311">
            <v>22500</v>
          </cell>
          <cell r="BD1311">
            <v>3.1E-2</v>
          </cell>
          <cell r="BE1311">
            <v>6.1930000000000041E-2</v>
          </cell>
          <cell r="BF1311">
            <v>9.3787900000000146E-2</v>
          </cell>
          <cell r="BG1311">
            <v>0.12878911280000027</v>
          </cell>
          <cell r="BH1311">
            <v>0.16491036440960039</v>
          </cell>
          <cell r="BI1311">
            <v>0.19869276497747879</v>
          </cell>
          <cell r="BJ1311">
            <v>0.23225616239684821</v>
          </cell>
          <cell r="BK1311">
            <v>0.27045610343115034</v>
          </cell>
          <cell r="BL1311">
            <v>0.31238115484437823</v>
          </cell>
          <cell r="BM1311">
            <v>0.35568973295424255</v>
          </cell>
          <cell r="BN1311">
            <v>0</v>
          </cell>
          <cell r="BO1311">
            <v>697.5</v>
          </cell>
          <cell r="BP1311">
            <v>1393.4250000000009</v>
          </cell>
          <cell r="BQ1311">
            <v>2110.2277500000032</v>
          </cell>
          <cell r="BR1311">
            <v>2897.7550380000062</v>
          </cell>
          <cell r="BS1311">
            <v>3710.4831992160089</v>
          </cell>
          <cell r="BT1311">
            <v>4470.5872119932728</v>
          </cell>
          <cell r="BU1311">
            <v>5225.7636539290843</v>
          </cell>
          <cell r="BV1311">
            <v>6085.2623272008823</v>
          </cell>
          <cell r="BW1311">
            <v>7028.5759839985103</v>
          </cell>
          <cell r="BX1311">
            <v>8003.0189914704579</v>
          </cell>
          <cell r="BY1311">
            <v>33975</v>
          </cell>
          <cell r="BZ1311">
            <v>23197.5</v>
          </cell>
          <cell r="CA1311">
            <v>23893.424999999999</v>
          </cell>
          <cell r="CB1311">
            <v>24610.227750000002</v>
          </cell>
          <cell r="CC1311">
            <v>25397.755038000007</v>
          </cell>
          <cell r="CD1311">
            <v>26210.483199216011</v>
          </cell>
          <cell r="CE1311">
            <v>26970.587211993272</v>
          </cell>
          <cell r="CF1311">
            <v>27725.763653929083</v>
          </cell>
          <cell r="CG1311">
            <v>28585.262327200882</v>
          </cell>
          <cell r="CH1311">
            <v>29528.575983998511</v>
          </cell>
          <cell r="CI1311">
            <v>30503.018991470457</v>
          </cell>
          <cell r="CK1311">
            <v>0</v>
          </cell>
          <cell r="CL1311">
            <v>0</v>
          </cell>
          <cell r="CM1311">
            <v>0</v>
          </cell>
          <cell r="CN1311">
            <v>0</v>
          </cell>
          <cell r="CO1311">
            <v>0</v>
          </cell>
          <cell r="CP1311">
            <v>0</v>
          </cell>
          <cell r="CQ1311">
            <v>0</v>
          </cell>
          <cell r="CR1311">
            <v>0</v>
          </cell>
          <cell r="CS1311">
            <v>0</v>
          </cell>
          <cell r="CT1311">
            <v>0</v>
          </cell>
          <cell r="CU1311">
            <v>0</v>
          </cell>
          <cell r="CW1311">
            <v>0</v>
          </cell>
          <cell r="CX1311">
            <v>0</v>
          </cell>
          <cell r="CY1311">
            <v>0</v>
          </cell>
          <cell r="CZ1311">
            <v>0</v>
          </cell>
          <cell r="DA1311">
            <v>0</v>
          </cell>
          <cell r="DB1311">
            <v>0</v>
          </cell>
          <cell r="DC1311">
            <v>0</v>
          </cell>
          <cell r="DD1311">
            <v>0</v>
          </cell>
          <cell r="DE1311">
            <v>0</v>
          </cell>
          <cell r="DF1311">
            <v>0</v>
          </cell>
          <cell r="DG1311">
            <v>0</v>
          </cell>
          <cell r="DI1311">
            <v>33975</v>
          </cell>
          <cell r="DJ1311">
            <v>23197.5</v>
          </cell>
          <cell r="DK1311">
            <v>23893.424999999999</v>
          </cell>
          <cell r="DL1311">
            <v>24610.227750000002</v>
          </cell>
          <cell r="DM1311">
            <v>25397.755038000007</v>
          </cell>
          <cell r="DN1311">
            <v>26210.483199216011</v>
          </cell>
          <cell r="DO1311">
            <v>26970.587211993272</v>
          </cell>
          <cell r="DP1311">
            <v>27725.763653929083</v>
          </cell>
          <cell r="DQ1311">
            <v>28585.262327200882</v>
          </cell>
          <cell r="DR1311">
            <v>29528.575983998511</v>
          </cell>
          <cell r="DS1311">
            <v>30503.018991470457</v>
          </cell>
          <cell r="DU1311" t="str">
            <v>WCC 8AMPP-11-005</v>
          </cell>
          <cell r="DV1311">
            <v>0</v>
          </cell>
          <cell r="DW1311">
            <v>0</v>
          </cell>
          <cell r="DX1311">
            <v>4</v>
          </cell>
          <cell r="DY1311">
            <v>225000</v>
          </cell>
          <cell r="DZ1311">
            <v>266622.59915580822</v>
          </cell>
          <cell r="EB1311">
            <v>266622.59915580822</v>
          </cell>
          <cell r="EC1311" t="str">
            <v>Def</v>
          </cell>
          <cell r="ED1311" t="str">
            <v>nonDC</v>
          </cell>
        </row>
        <row r="1312">
          <cell r="D1312" t="str">
            <v>PC3100625</v>
          </cell>
          <cell r="E1312" t="str">
            <v>Property Renewals</v>
          </cell>
          <cell r="F1312" t="str">
            <v>Auckland Council</v>
          </cell>
          <cell r="G1312" t="str">
            <v>Parks, sports and recreation</v>
          </cell>
          <cell r="H1312" t="str">
            <v>E190105</v>
          </cell>
          <cell r="I1312" t="str">
            <v>Recreation facilities and service delivery management</v>
          </cell>
          <cell r="J1312" t="str">
            <v>Corporate support</v>
          </cell>
          <cell r="K1312" t="str">
            <v>Organisational support</v>
          </cell>
          <cell r="L1312" t="str">
            <v>Management of council property</v>
          </cell>
          <cell r="M1312" t="str">
            <v>Corporate support</v>
          </cell>
          <cell r="N1312" t="str">
            <v>Organisational support</v>
          </cell>
          <cell r="O1312" t="str">
            <v>Management of council property</v>
          </cell>
          <cell r="P1312" t="str">
            <v>Corporate support</v>
          </cell>
          <cell r="Q1312" t="str">
            <v>Organisational support</v>
          </cell>
          <cell r="R1312" t="str">
            <v>Management of council property</v>
          </cell>
          <cell r="S1312" t="str">
            <v>A5011705</v>
          </cell>
          <cell r="T1312" t="str">
            <v>A5011705</v>
          </cell>
          <cell r="U1312" t="str">
            <v>Management of council property</v>
          </cell>
          <cell r="V1312" t="str">
            <v>L050</v>
          </cell>
          <cell r="W1312" t="str">
            <v>Regional</v>
          </cell>
          <cell r="X1312" t="str">
            <v>PL40810</v>
          </cell>
          <cell r="Y1312" t="str">
            <v>Expense</v>
          </cell>
          <cell r="Z1312">
            <v>20110701</v>
          </cell>
          <cell r="AA1312">
            <v>20220630</v>
          </cell>
          <cell r="AB1312">
            <v>1</v>
          </cell>
          <cell r="AC1312" t="str">
            <v>Programme</v>
          </cell>
          <cell r="AD1312">
            <v>0</v>
          </cell>
          <cell r="AE1312">
            <v>0</v>
          </cell>
          <cell r="AF1312">
            <v>0</v>
          </cell>
          <cell r="AG1312">
            <v>1</v>
          </cell>
          <cell r="AH1312">
            <v>6</v>
          </cell>
          <cell r="AI1312" t="str">
            <v>Recreational Facilities</v>
          </cell>
          <cell r="AJ1312" t="str">
            <v>Buildings (Capex)</v>
          </cell>
          <cell r="AK1312">
            <v>75</v>
          </cell>
          <cell r="AM1312">
            <v>1</v>
          </cell>
          <cell r="AS1312">
            <v>68097</v>
          </cell>
          <cell r="AT1312">
            <v>111000</v>
          </cell>
          <cell r="AU1312">
            <v>111000</v>
          </cell>
          <cell r="AV1312">
            <v>111000</v>
          </cell>
          <cell r="AW1312">
            <v>111000</v>
          </cell>
          <cell r="AX1312">
            <v>111000</v>
          </cell>
          <cell r="AY1312">
            <v>111000</v>
          </cell>
          <cell r="AZ1312">
            <v>111000</v>
          </cell>
          <cell r="BA1312">
            <v>111000</v>
          </cell>
          <cell r="BB1312">
            <v>111000</v>
          </cell>
          <cell r="BC1312">
            <v>111000</v>
          </cell>
          <cell r="BD1312">
            <v>3.1E-2</v>
          </cell>
          <cell r="BE1312">
            <v>6.1930000000000041E-2</v>
          </cell>
          <cell r="BF1312">
            <v>9.3787900000000146E-2</v>
          </cell>
          <cell r="BG1312">
            <v>0.12878911280000027</v>
          </cell>
          <cell r="BH1312">
            <v>0.16491036440960039</v>
          </cell>
          <cell r="BI1312">
            <v>0.19869276497747879</v>
          </cell>
          <cell r="BJ1312">
            <v>0.23225616239684821</v>
          </cell>
          <cell r="BK1312">
            <v>0.27045610343115034</v>
          </cell>
          <cell r="BL1312">
            <v>0.31238115484437823</v>
          </cell>
          <cell r="BM1312">
            <v>0.35568973295424255</v>
          </cell>
          <cell r="BN1312">
            <v>0</v>
          </cell>
          <cell r="BO1312">
            <v>3441</v>
          </cell>
          <cell r="BP1312">
            <v>6874.2300000000041</v>
          </cell>
          <cell r="BQ1312">
            <v>10410.456900000016</v>
          </cell>
          <cell r="BR1312">
            <v>14295.59152080003</v>
          </cell>
          <cell r="BS1312">
            <v>18305.050449465642</v>
          </cell>
          <cell r="BT1312">
            <v>22054.896912500146</v>
          </cell>
          <cell r="BU1312">
            <v>25780.434026050152</v>
          </cell>
          <cell r="BV1312">
            <v>30020.627480857689</v>
          </cell>
          <cell r="BW1312">
            <v>34674.308187725983</v>
          </cell>
          <cell r="BX1312">
            <v>39481.56035792092</v>
          </cell>
          <cell r="BY1312">
            <v>68097</v>
          </cell>
          <cell r="BZ1312">
            <v>114441</v>
          </cell>
          <cell r="CA1312">
            <v>117874.23000000001</v>
          </cell>
          <cell r="CB1312">
            <v>121410.45690000002</v>
          </cell>
          <cell r="CC1312">
            <v>125295.59152080002</v>
          </cell>
          <cell r="CD1312">
            <v>129305.05044946563</v>
          </cell>
          <cell r="CE1312">
            <v>133054.89691250015</v>
          </cell>
          <cell r="CF1312">
            <v>136780.43402605015</v>
          </cell>
          <cell r="CG1312">
            <v>141020.62748085769</v>
          </cell>
          <cell r="CH1312">
            <v>145674.30818772598</v>
          </cell>
          <cell r="CI1312">
            <v>150481.56035792091</v>
          </cell>
          <cell r="CK1312">
            <v>0</v>
          </cell>
          <cell r="CL1312">
            <v>0</v>
          </cell>
          <cell r="CM1312">
            <v>0</v>
          </cell>
          <cell r="CN1312">
            <v>0</v>
          </cell>
          <cell r="CO1312">
            <v>0</v>
          </cell>
          <cell r="CP1312">
            <v>0</v>
          </cell>
          <cell r="CQ1312">
            <v>0</v>
          </cell>
          <cell r="CR1312">
            <v>0</v>
          </cell>
          <cell r="CS1312">
            <v>0</v>
          </cell>
          <cell r="CT1312">
            <v>0</v>
          </cell>
          <cell r="CU1312">
            <v>0</v>
          </cell>
          <cell r="CW1312">
            <v>0</v>
          </cell>
          <cell r="CX1312">
            <v>0</v>
          </cell>
          <cell r="CY1312">
            <v>0</v>
          </cell>
          <cell r="CZ1312">
            <v>0</v>
          </cell>
          <cell r="DA1312">
            <v>0</v>
          </cell>
          <cell r="DB1312">
            <v>0</v>
          </cell>
          <cell r="DC1312">
            <v>0</v>
          </cell>
          <cell r="DD1312">
            <v>0</v>
          </cell>
          <cell r="DE1312">
            <v>0</v>
          </cell>
          <cell r="DF1312">
            <v>0</v>
          </cell>
          <cell r="DG1312">
            <v>0</v>
          </cell>
          <cell r="DI1312">
            <v>68097</v>
          </cell>
          <cell r="DJ1312">
            <v>114441</v>
          </cell>
          <cell r="DK1312">
            <v>117874.23000000001</v>
          </cell>
          <cell r="DL1312">
            <v>121410.45690000002</v>
          </cell>
          <cell r="DM1312">
            <v>125295.59152080002</v>
          </cell>
          <cell r="DN1312">
            <v>129305.05044946563</v>
          </cell>
          <cell r="DO1312">
            <v>133054.89691250015</v>
          </cell>
          <cell r="DP1312">
            <v>136780.43402605015</v>
          </cell>
          <cell r="DQ1312">
            <v>141020.62748085769</v>
          </cell>
          <cell r="DR1312">
            <v>145674.30818772598</v>
          </cell>
          <cell r="DS1312">
            <v>150481.56035792091</v>
          </cell>
          <cell r="DU1312" t="str">
            <v>WCC 8AMPP-11-001</v>
          </cell>
          <cell r="DV1312">
            <v>0</v>
          </cell>
          <cell r="DW1312">
            <v>0</v>
          </cell>
          <cell r="DX1312">
            <v>4</v>
          </cell>
          <cell r="DY1312">
            <v>1110000</v>
          </cell>
          <cell r="DZ1312">
            <v>1315338.1558353205</v>
          </cell>
          <cell r="EB1312">
            <v>1315338.1558353205</v>
          </cell>
          <cell r="EC1312" t="str">
            <v>Def</v>
          </cell>
          <cell r="ED1312" t="str">
            <v>nonDC</v>
          </cell>
        </row>
        <row r="1313">
          <cell r="D1313" t="str">
            <v>PC3100656</v>
          </cell>
          <cell r="E1313" t="str">
            <v>Property Management - renewal capital</v>
          </cell>
          <cell r="F1313" t="str">
            <v>Auckland Council</v>
          </cell>
          <cell r="G1313" t="str">
            <v>Parks, sports and recreation</v>
          </cell>
          <cell r="H1313" t="str">
            <v>E190105</v>
          </cell>
          <cell r="I1313" t="str">
            <v>Recreation facilities and service delivery management</v>
          </cell>
          <cell r="J1313" t="str">
            <v>Corporate support</v>
          </cell>
          <cell r="K1313" t="str">
            <v>Organisational support</v>
          </cell>
          <cell r="L1313" t="str">
            <v>Management of council property</v>
          </cell>
          <cell r="M1313" t="str">
            <v>Corporate support</v>
          </cell>
          <cell r="N1313" t="str">
            <v>Organisational support</v>
          </cell>
          <cell r="O1313" t="str">
            <v>Management of council property</v>
          </cell>
          <cell r="P1313" t="str">
            <v>Corporate support</v>
          </cell>
          <cell r="Q1313" t="str">
            <v>Organisational support</v>
          </cell>
          <cell r="R1313" t="str">
            <v>Management of council property</v>
          </cell>
          <cell r="S1313" t="str">
            <v>A5011705</v>
          </cell>
          <cell r="T1313" t="str">
            <v>A5011705</v>
          </cell>
          <cell r="U1313" t="str">
            <v>Management of council property</v>
          </cell>
          <cell r="V1313" t="str">
            <v>L050</v>
          </cell>
          <cell r="W1313" t="str">
            <v>Regional</v>
          </cell>
          <cell r="X1313" t="str">
            <v>PL40810</v>
          </cell>
          <cell r="Y1313" t="str">
            <v>Expense</v>
          </cell>
          <cell r="Z1313">
            <v>20110701</v>
          </cell>
          <cell r="AA1313">
            <v>20220630</v>
          </cell>
          <cell r="AB1313">
            <v>1</v>
          </cell>
          <cell r="AC1313" t="str">
            <v>Programme</v>
          </cell>
          <cell r="AD1313">
            <v>0</v>
          </cell>
          <cell r="AE1313">
            <v>0</v>
          </cell>
          <cell r="AF1313">
            <v>0</v>
          </cell>
          <cell r="AG1313">
            <v>1</v>
          </cell>
          <cell r="AH1313">
            <v>6</v>
          </cell>
          <cell r="AI1313" t="str">
            <v>Recreational Facilities</v>
          </cell>
          <cell r="AJ1313" t="str">
            <v>Buildings (Capex)</v>
          </cell>
          <cell r="AK1313">
            <v>75</v>
          </cell>
          <cell r="AM1313">
            <v>1</v>
          </cell>
          <cell r="AS1313">
            <v>527459.53</v>
          </cell>
          <cell r="AT1313">
            <v>328081.93249999988</v>
          </cell>
          <cell r="AU1313">
            <v>326885.54499999998</v>
          </cell>
          <cell r="AV1313">
            <v>325584.79800000001</v>
          </cell>
          <cell r="AW1313">
            <v>324339.48749999999</v>
          </cell>
          <cell r="AX1313">
            <v>323207.85350000003</v>
          </cell>
          <cell r="AY1313">
            <v>320583.34350000002</v>
          </cell>
          <cell r="AZ1313">
            <v>323932.07699999999</v>
          </cell>
          <cell r="BA1313">
            <v>370229</v>
          </cell>
          <cell r="BB1313">
            <v>370229</v>
          </cell>
          <cell r="BC1313">
            <v>370229</v>
          </cell>
          <cell r="BD1313">
            <v>3.1E-2</v>
          </cell>
          <cell r="BE1313">
            <v>6.1930000000000041E-2</v>
          </cell>
          <cell r="BF1313">
            <v>9.3787900000000146E-2</v>
          </cell>
          <cell r="BG1313">
            <v>0.12878911280000027</v>
          </cell>
          <cell r="BH1313">
            <v>0.16491036440960039</v>
          </cell>
          <cell r="BI1313">
            <v>0.19869276497747879</v>
          </cell>
          <cell r="BJ1313">
            <v>0.23225616239684821</v>
          </cell>
          <cell r="BK1313">
            <v>0.27045610343115034</v>
          </cell>
          <cell r="BL1313">
            <v>0.31238115484437823</v>
          </cell>
          <cell r="BM1313">
            <v>0.35568973295424255</v>
          </cell>
          <cell r="BN1313">
            <v>0</v>
          </cell>
          <cell r="BO1313">
            <v>10170.539907499997</v>
          </cell>
          <cell r="BP1313">
            <v>20244.021801850013</v>
          </cell>
          <cell r="BQ1313">
            <v>30535.914476344249</v>
          </cell>
          <cell r="BR1313">
            <v>41771.394841131776</v>
          </cell>
          <cell r="BS1313">
            <v>53300.324900729742</v>
          </cell>
          <cell r="BT1313">
            <v>63697.590925739853</v>
          </cell>
          <cell r="BU1313">
            <v>75235.22108126033</v>
          </cell>
          <cell r="BV1313">
            <v>100130.69271721136</v>
          </cell>
          <cell r="BW1313">
            <v>115652.56257687931</v>
          </cell>
          <cell r="BX1313">
            <v>131686.65414191625</v>
          </cell>
          <cell r="BY1313">
            <v>527459.53</v>
          </cell>
          <cell r="BZ1313">
            <v>338252.47240749985</v>
          </cell>
          <cell r="CA1313">
            <v>347129.56680184999</v>
          </cell>
          <cell r="CB1313">
            <v>356120.71247634426</v>
          </cell>
          <cell r="CC1313">
            <v>366110.88234113174</v>
          </cell>
          <cell r="CD1313">
            <v>376508.17840072978</v>
          </cell>
          <cell r="CE1313">
            <v>384280.93442573986</v>
          </cell>
          <cell r="CF1313">
            <v>399167.29808126029</v>
          </cell>
          <cell r="CG1313">
            <v>470359.69271721138</v>
          </cell>
          <cell r="CH1313">
            <v>485881.56257687928</v>
          </cell>
          <cell r="CI1313">
            <v>501915.65414191625</v>
          </cell>
          <cell r="CK1313">
            <v>0</v>
          </cell>
          <cell r="CL1313">
            <v>0</v>
          </cell>
          <cell r="CM1313">
            <v>0</v>
          </cell>
          <cell r="CN1313">
            <v>0</v>
          </cell>
          <cell r="CO1313">
            <v>0</v>
          </cell>
          <cell r="CP1313">
            <v>0</v>
          </cell>
          <cell r="CQ1313">
            <v>0</v>
          </cell>
          <cell r="CR1313">
            <v>0</v>
          </cell>
          <cell r="CS1313">
            <v>0</v>
          </cell>
          <cell r="CT1313">
            <v>0</v>
          </cell>
          <cell r="CU1313">
            <v>0</v>
          </cell>
          <cell r="CW1313">
            <v>0</v>
          </cell>
          <cell r="CX1313">
            <v>0</v>
          </cell>
          <cell r="CY1313">
            <v>0</v>
          </cell>
          <cell r="CZ1313">
            <v>0</v>
          </cell>
          <cell r="DA1313">
            <v>0</v>
          </cell>
          <cell r="DB1313">
            <v>0</v>
          </cell>
          <cell r="DC1313">
            <v>0</v>
          </cell>
          <cell r="DD1313">
            <v>0</v>
          </cell>
          <cell r="DE1313">
            <v>0</v>
          </cell>
          <cell r="DF1313">
            <v>0</v>
          </cell>
          <cell r="DG1313">
            <v>0</v>
          </cell>
          <cell r="DI1313">
            <v>527459.53</v>
          </cell>
          <cell r="DJ1313">
            <v>338252.47240749985</v>
          </cell>
          <cell r="DK1313">
            <v>347129.56680184999</v>
          </cell>
          <cell r="DL1313">
            <v>356120.71247634426</v>
          </cell>
          <cell r="DM1313">
            <v>366110.88234113174</v>
          </cell>
          <cell r="DN1313">
            <v>376508.17840072978</v>
          </cell>
          <cell r="DO1313">
            <v>384280.93442573986</v>
          </cell>
          <cell r="DP1313">
            <v>399167.29808126029</v>
          </cell>
          <cell r="DQ1313">
            <v>470359.69271721138</v>
          </cell>
          <cell r="DR1313">
            <v>485881.56257687928</v>
          </cell>
          <cell r="DS1313">
            <v>501915.65414191625</v>
          </cell>
          <cell r="DU1313" t="str">
            <v>NSCC 71001</v>
          </cell>
          <cell r="DV1313">
            <v>0</v>
          </cell>
          <cell r="DW1313">
            <v>0</v>
          </cell>
          <cell r="DX1313">
            <v>4</v>
          </cell>
          <cell r="DY1313">
            <v>3383302.0369999995</v>
          </cell>
          <cell r="DZ1313">
            <v>4025726.9543705629</v>
          </cell>
          <cell r="EB1313">
            <v>4025726.9543705629</v>
          </cell>
          <cell r="EC1313" t="str">
            <v>Def</v>
          </cell>
          <cell r="ED1313" t="str">
            <v>nonDC</v>
          </cell>
        </row>
        <row r="1314">
          <cell r="D1314" t="str">
            <v>PC3200162</v>
          </cell>
          <cell r="E1314" t="str">
            <v>The Landing development</v>
          </cell>
          <cell r="F1314" t="str">
            <v>Auckland Council</v>
          </cell>
          <cell r="G1314" t="str">
            <v>Parks, sports and recreation</v>
          </cell>
          <cell r="H1314" t="str">
            <v>E170505</v>
          </cell>
          <cell r="I1314" t="str">
            <v>Local and sports parks - central management</v>
          </cell>
          <cell r="J1314" t="str">
            <v>Lifestyle and culture</v>
          </cell>
          <cell r="K1314" t="str">
            <v>Local parks services</v>
          </cell>
          <cell r="L1314" t="str">
            <v>Local parks</v>
          </cell>
          <cell r="M1314" t="str">
            <v>Local activities</v>
          </cell>
          <cell r="N1314" t="str">
            <v>Local parks services</v>
          </cell>
          <cell r="O1314" t="str">
            <v>Local parks</v>
          </cell>
          <cell r="P1314" t="str">
            <v>Lifestyle and culture</v>
          </cell>
          <cell r="Q1314" t="str">
            <v>Local parks services</v>
          </cell>
          <cell r="R1314" t="str">
            <v>Local parks</v>
          </cell>
          <cell r="S1314" t="str">
            <v>A1241205</v>
          </cell>
          <cell r="T1314" t="str">
            <v>A1241205</v>
          </cell>
          <cell r="U1314" t="str">
            <v>Local parks</v>
          </cell>
          <cell r="V1314" t="str">
            <v>L155</v>
          </cell>
          <cell r="W1314" t="str">
            <v>Orakei</v>
          </cell>
          <cell r="X1314" t="str">
            <v>FY12 - Only</v>
          </cell>
          <cell r="Y1314" t="str">
            <v>Expense</v>
          </cell>
          <cell r="Z1314">
            <v>20100701</v>
          </cell>
          <cell r="AA1314">
            <v>20120630</v>
          </cell>
          <cell r="AB1314">
            <v>2</v>
          </cell>
          <cell r="AC1314" t="str">
            <v>Discrete</v>
          </cell>
          <cell r="AD1314">
            <v>0</v>
          </cell>
          <cell r="AE1314">
            <v>0</v>
          </cell>
          <cell r="AF1314">
            <v>0</v>
          </cell>
          <cell r="AG1314">
            <v>1</v>
          </cell>
          <cell r="AH1314">
            <v>2</v>
          </cell>
          <cell r="AI1314" t="str">
            <v>Local &amp; Sports Parks</v>
          </cell>
          <cell r="AJ1314" t="str">
            <v>Structures parks</v>
          </cell>
          <cell r="AK1314">
            <v>35</v>
          </cell>
          <cell r="AP1314">
            <v>1</v>
          </cell>
          <cell r="AS1314">
            <v>325882</v>
          </cell>
          <cell r="BD1314">
            <v>3.1E-2</v>
          </cell>
          <cell r="BE1314">
            <v>6.1930000000000041E-2</v>
          </cell>
          <cell r="BF1314">
            <v>9.3787900000000146E-2</v>
          </cell>
          <cell r="BG1314">
            <v>0.12878911280000027</v>
          </cell>
          <cell r="BH1314">
            <v>0.16491036440960039</v>
          </cell>
          <cell r="BI1314">
            <v>0.19869276497747879</v>
          </cell>
          <cell r="BJ1314">
            <v>0.23225616239684821</v>
          </cell>
          <cell r="BK1314">
            <v>0.27045610343115034</v>
          </cell>
          <cell r="BL1314">
            <v>0.31238115484437823</v>
          </cell>
          <cell r="BM1314">
            <v>0.35568973295424255</v>
          </cell>
          <cell r="BN1314">
            <v>0</v>
          </cell>
          <cell r="BO1314">
            <v>0</v>
          </cell>
          <cell r="BP1314">
            <v>0</v>
          </cell>
          <cell r="BQ1314">
            <v>0</v>
          </cell>
          <cell r="BR1314">
            <v>0</v>
          </cell>
          <cell r="BS1314">
            <v>0</v>
          </cell>
          <cell r="BT1314">
            <v>0</v>
          </cell>
          <cell r="BU1314">
            <v>0</v>
          </cell>
          <cell r="BV1314">
            <v>0</v>
          </cell>
          <cell r="BW1314">
            <v>0</v>
          </cell>
          <cell r="BX1314">
            <v>0</v>
          </cell>
          <cell r="BY1314">
            <v>325882</v>
          </cell>
          <cell r="BZ1314">
            <v>0</v>
          </cell>
          <cell r="CA1314">
            <v>0</v>
          </cell>
          <cell r="CB1314">
            <v>0</v>
          </cell>
          <cell r="CC1314">
            <v>0</v>
          </cell>
          <cell r="CD1314">
            <v>0</v>
          </cell>
          <cell r="CE1314">
            <v>0</v>
          </cell>
          <cell r="CF1314">
            <v>0</v>
          </cell>
          <cell r="CG1314">
            <v>0</v>
          </cell>
          <cell r="CH1314">
            <v>0</v>
          </cell>
          <cell r="CI1314">
            <v>0</v>
          </cell>
          <cell r="CK1314">
            <v>0</v>
          </cell>
          <cell r="CL1314">
            <v>0</v>
          </cell>
          <cell r="CM1314">
            <v>0</v>
          </cell>
          <cell r="CN1314">
            <v>0</v>
          </cell>
          <cell r="CO1314">
            <v>0</v>
          </cell>
          <cell r="CP1314">
            <v>0</v>
          </cell>
          <cell r="CQ1314">
            <v>0</v>
          </cell>
          <cell r="CR1314">
            <v>0</v>
          </cell>
          <cell r="CS1314">
            <v>0</v>
          </cell>
          <cell r="CT1314">
            <v>0</v>
          </cell>
          <cell r="CU1314">
            <v>0</v>
          </cell>
          <cell r="CW1314">
            <v>0</v>
          </cell>
          <cell r="CX1314">
            <v>0</v>
          </cell>
          <cell r="CY1314">
            <v>0</v>
          </cell>
          <cell r="CZ1314">
            <v>0</v>
          </cell>
          <cell r="DA1314">
            <v>0</v>
          </cell>
          <cell r="DB1314">
            <v>0</v>
          </cell>
          <cell r="DC1314">
            <v>0</v>
          </cell>
          <cell r="DD1314">
            <v>0</v>
          </cell>
          <cell r="DE1314">
            <v>0</v>
          </cell>
          <cell r="DF1314">
            <v>0</v>
          </cell>
          <cell r="DG1314">
            <v>0</v>
          </cell>
          <cell r="DI1314">
            <v>325882</v>
          </cell>
          <cell r="DJ1314">
            <v>0</v>
          </cell>
          <cell r="DK1314">
            <v>0</v>
          </cell>
          <cell r="DL1314">
            <v>0</v>
          </cell>
          <cell r="DM1314">
            <v>0</v>
          </cell>
          <cell r="DN1314">
            <v>0</v>
          </cell>
          <cell r="DO1314">
            <v>0</v>
          </cell>
          <cell r="DP1314">
            <v>0</v>
          </cell>
          <cell r="DQ1314">
            <v>0</v>
          </cell>
          <cell r="DR1314">
            <v>0</v>
          </cell>
          <cell r="DS1314">
            <v>0</v>
          </cell>
          <cell r="DU1314" t="str">
            <v>ACC 842/100004</v>
          </cell>
          <cell r="DV1314">
            <v>0</v>
          </cell>
          <cell r="DW1314">
            <v>0</v>
          </cell>
          <cell r="DX1314">
            <v>1</v>
          </cell>
          <cell r="DY1314">
            <v>0</v>
          </cell>
          <cell r="DZ1314">
            <v>0</v>
          </cell>
          <cell r="EB1314">
            <v>0</v>
          </cell>
          <cell r="EC1314" t="str">
            <v>Def</v>
          </cell>
          <cell r="ED1314" t="str">
            <v>Local Recreational Facilities</v>
          </cell>
        </row>
        <row r="1315">
          <cell r="D1315" t="str">
            <v>PC3200166</v>
          </cell>
          <cell r="E1315" t="str">
            <v>Herne Bay Reserve Upgrade</v>
          </cell>
          <cell r="F1315" t="str">
            <v>Auckland Council</v>
          </cell>
          <cell r="G1315" t="str">
            <v>Parks, sports and recreation</v>
          </cell>
          <cell r="H1315" t="str">
            <v>E170505</v>
          </cell>
          <cell r="I1315" t="str">
            <v>Local and sports parks - central management</v>
          </cell>
          <cell r="J1315" t="str">
            <v>Lifestyle and culture</v>
          </cell>
          <cell r="K1315" t="str">
            <v>Local parks services</v>
          </cell>
          <cell r="L1315" t="str">
            <v>Local parks</v>
          </cell>
          <cell r="M1315" t="str">
            <v>Local activities</v>
          </cell>
          <cell r="N1315" t="str">
            <v>Local parks services</v>
          </cell>
          <cell r="O1315" t="str">
            <v>Local parks</v>
          </cell>
          <cell r="P1315" t="str">
            <v>Lifestyle and culture</v>
          </cell>
          <cell r="Q1315" t="str">
            <v>Local parks services</v>
          </cell>
          <cell r="R1315" t="str">
            <v>Local parks</v>
          </cell>
          <cell r="S1315" t="str">
            <v>A1241205</v>
          </cell>
          <cell r="T1315" t="str">
            <v>A1241205</v>
          </cell>
          <cell r="U1315" t="str">
            <v>Local parks</v>
          </cell>
          <cell r="V1315" t="str">
            <v>L195</v>
          </cell>
          <cell r="W1315" t="str">
            <v>Waitemata</v>
          </cell>
          <cell r="X1315" t="str">
            <v>FY12 - Only</v>
          </cell>
          <cell r="Y1315" t="str">
            <v>Expense</v>
          </cell>
          <cell r="Z1315">
            <v>20110701</v>
          </cell>
          <cell r="AA1315">
            <v>20120630</v>
          </cell>
          <cell r="AB1315">
            <v>2</v>
          </cell>
          <cell r="AC1315" t="str">
            <v>Discrete</v>
          </cell>
          <cell r="AD1315">
            <v>0</v>
          </cell>
          <cell r="AE1315">
            <v>0</v>
          </cell>
          <cell r="AF1315">
            <v>1</v>
          </cell>
          <cell r="AG1315">
            <v>0</v>
          </cell>
          <cell r="AH1315">
            <v>2</v>
          </cell>
          <cell r="AI1315" t="str">
            <v>Local &amp; Sports Parks</v>
          </cell>
          <cell r="AJ1315" t="str">
            <v>Structures parks</v>
          </cell>
          <cell r="AK1315">
            <v>35</v>
          </cell>
          <cell r="AM1315">
            <v>1</v>
          </cell>
          <cell r="AS1315">
            <v>34066</v>
          </cell>
          <cell r="BD1315">
            <v>3.1E-2</v>
          </cell>
          <cell r="BE1315">
            <v>6.1930000000000041E-2</v>
          </cell>
          <cell r="BF1315">
            <v>9.3787900000000146E-2</v>
          </cell>
          <cell r="BG1315">
            <v>0.12878911280000027</v>
          </cell>
          <cell r="BH1315">
            <v>0.16491036440960039</v>
          </cell>
          <cell r="BI1315">
            <v>0.19869276497747879</v>
          </cell>
          <cell r="BJ1315">
            <v>0.23225616239684821</v>
          </cell>
          <cell r="BK1315">
            <v>0.27045610343115034</v>
          </cell>
          <cell r="BL1315">
            <v>0.31238115484437823</v>
          </cell>
          <cell r="BM1315">
            <v>0.35568973295424255</v>
          </cell>
          <cell r="BN1315">
            <v>0</v>
          </cell>
          <cell r="BO1315">
            <v>0</v>
          </cell>
          <cell r="BP1315">
            <v>0</v>
          </cell>
          <cell r="BQ1315">
            <v>0</v>
          </cell>
          <cell r="BR1315">
            <v>0</v>
          </cell>
          <cell r="BS1315">
            <v>0</v>
          </cell>
          <cell r="BT1315">
            <v>0</v>
          </cell>
          <cell r="BU1315">
            <v>0</v>
          </cell>
          <cell r="BV1315">
            <v>0</v>
          </cell>
          <cell r="BW1315">
            <v>0</v>
          </cell>
          <cell r="BX1315">
            <v>0</v>
          </cell>
          <cell r="BY1315">
            <v>34066</v>
          </cell>
          <cell r="BZ1315">
            <v>0</v>
          </cell>
          <cell r="CA1315">
            <v>0</v>
          </cell>
          <cell r="CB1315">
            <v>0</v>
          </cell>
          <cell r="CC1315">
            <v>0</v>
          </cell>
          <cell r="CD1315">
            <v>0</v>
          </cell>
          <cell r="CE1315">
            <v>0</v>
          </cell>
          <cell r="CF1315">
            <v>0</v>
          </cell>
          <cell r="CG1315">
            <v>0</v>
          </cell>
          <cell r="CH1315">
            <v>0</v>
          </cell>
          <cell r="CI1315">
            <v>0</v>
          </cell>
          <cell r="CK1315">
            <v>0</v>
          </cell>
          <cell r="CL1315">
            <v>0</v>
          </cell>
          <cell r="CM1315">
            <v>0</v>
          </cell>
          <cell r="CN1315">
            <v>0</v>
          </cell>
          <cell r="CO1315">
            <v>0</v>
          </cell>
          <cell r="CP1315">
            <v>0</v>
          </cell>
          <cell r="CQ1315">
            <v>0</v>
          </cell>
          <cell r="CR1315">
            <v>0</v>
          </cell>
          <cell r="CS1315">
            <v>0</v>
          </cell>
          <cell r="CT1315">
            <v>0</v>
          </cell>
          <cell r="CU1315">
            <v>0</v>
          </cell>
          <cell r="CW1315">
            <v>34066</v>
          </cell>
          <cell r="CX1315">
            <v>0</v>
          </cell>
          <cell r="CY1315">
            <v>0</v>
          </cell>
          <cell r="CZ1315">
            <v>0</v>
          </cell>
          <cell r="DA1315">
            <v>0</v>
          </cell>
          <cell r="DB1315">
            <v>0</v>
          </cell>
          <cell r="DC1315">
            <v>0</v>
          </cell>
          <cell r="DD1315">
            <v>0</v>
          </cell>
          <cell r="DE1315">
            <v>0</v>
          </cell>
          <cell r="DF1315">
            <v>0</v>
          </cell>
          <cell r="DG1315">
            <v>0</v>
          </cell>
          <cell r="DI1315">
            <v>0</v>
          </cell>
          <cell r="DJ1315">
            <v>0</v>
          </cell>
          <cell r="DK1315">
            <v>0</v>
          </cell>
          <cell r="DL1315">
            <v>0</v>
          </cell>
          <cell r="DM1315">
            <v>0</v>
          </cell>
          <cell r="DN1315">
            <v>0</v>
          </cell>
          <cell r="DO1315">
            <v>0</v>
          </cell>
          <cell r="DP1315">
            <v>0</v>
          </cell>
          <cell r="DQ1315">
            <v>0</v>
          </cell>
          <cell r="DR1315">
            <v>0</v>
          </cell>
          <cell r="DS1315">
            <v>0</v>
          </cell>
          <cell r="DU1315" t="str">
            <v>ACC 862/050001</v>
          </cell>
          <cell r="DV1315">
            <v>0</v>
          </cell>
          <cell r="DW1315">
            <v>0</v>
          </cell>
          <cell r="DX1315">
            <v>1</v>
          </cell>
          <cell r="DY1315">
            <v>0</v>
          </cell>
          <cell r="DZ1315">
            <v>0</v>
          </cell>
          <cell r="EB1315">
            <v>0</v>
          </cell>
          <cell r="EC1315" t="str">
            <v>Def</v>
          </cell>
          <cell r="ED1315" t="str">
            <v>Local Recreational Facilities</v>
          </cell>
        </row>
        <row r="1316">
          <cell r="D1316" t="str">
            <v>PC3200168</v>
          </cell>
          <cell r="E1316" t="str">
            <v>WS Auckland City Walk</v>
          </cell>
          <cell r="F1316" t="str">
            <v>Auckland Council</v>
          </cell>
          <cell r="G1316" t="str">
            <v>Parks, sports and recreation</v>
          </cell>
          <cell r="H1316" t="str">
            <v>E181110</v>
          </cell>
          <cell r="I1316" t="str">
            <v>Regional parks operations management</v>
          </cell>
          <cell r="J1316" t="str">
            <v>Lifestyle and culture</v>
          </cell>
          <cell r="K1316" t="str">
            <v>Regional parks services</v>
          </cell>
          <cell r="L1316" t="str">
            <v>Regional parks</v>
          </cell>
          <cell r="M1316" t="str">
            <v>Lifestyle and culture</v>
          </cell>
          <cell r="N1316" t="str">
            <v>Regional parks services</v>
          </cell>
          <cell r="O1316" t="str">
            <v>Regional parks</v>
          </cell>
          <cell r="P1316" t="str">
            <v>Lifestyle and culture</v>
          </cell>
          <cell r="Q1316" t="str">
            <v>Regional parks services</v>
          </cell>
          <cell r="R1316" t="str">
            <v>Regional parks</v>
          </cell>
          <cell r="S1316" t="str">
            <v>A1241105</v>
          </cell>
          <cell r="T1316" t="str">
            <v>A1241105</v>
          </cell>
          <cell r="U1316" t="str">
            <v>Regional parks and visitor services</v>
          </cell>
          <cell r="V1316" t="str">
            <v>L050</v>
          </cell>
          <cell r="W1316" t="str">
            <v>Regional</v>
          </cell>
          <cell r="X1316" t="str">
            <v>PL40810</v>
          </cell>
          <cell r="Y1316" t="str">
            <v>Expense</v>
          </cell>
          <cell r="Z1316">
            <v>20120701</v>
          </cell>
          <cell r="AA1316">
            <v>20130630</v>
          </cell>
          <cell r="AB1316">
            <v>2</v>
          </cell>
          <cell r="AC1316" t="str">
            <v>Discrete</v>
          </cell>
          <cell r="AD1316">
            <v>0</v>
          </cell>
          <cell r="AE1316">
            <v>0</v>
          </cell>
          <cell r="AF1316">
            <v>0</v>
          </cell>
          <cell r="AG1316">
            <v>1</v>
          </cell>
          <cell r="AH1316">
            <v>25</v>
          </cell>
          <cell r="AI1316" t="str">
            <v>Regional and Specialist Parks</v>
          </cell>
          <cell r="AJ1316" t="str">
            <v>Structures parks</v>
          </cell>
          <cell r="AK1316">
            <v>35</v>
          </cell>
          <cell r="AM1316">
            <v>1</v>
          </cell>
          <cell r="AT1316">
            <v>60000</v>
          </cell>
          <cell r="BD1316">
            <v>3.1E-2</v>
          </cell>
          <cell r="BE1316">
            <v>6.1930000000000041E-2</v>
          </cell>
          <cell r="BF1316">
            <v>9.3787900000000146E-2</v>
          </cell>
          <cell r="BG1316">
            <v>0.12878911280000027</v>
          </cell>
          <cell r="BH1316">
            <v>0.16491036440960039</v>
          </cell>
          <cell r="BI1316">
            <v>0.19869276497747879</v>
          </cell>
          <cell r="BJ1316">
            <v>0.23225616239684821</v>
          </cell>
          <cell r="BK1316">
            <v>0.27045610343115034</v>
          </cell>
          <cell r="BL1316">
            <v>0.31238115484437823</v>
          </cell>
          <cell r="BM1316">
            <v>0.35568973295424255</v>
          </cell>
          <cell r="BN1316">
            <v>0</v>
          </cell>
          <cell r="BO1316">
            <v>1860</v>
          </cell>
          <cell r="BP1316">
            <v>0</v>
          </cell>
          <cell r="BQ1316">
            <v>0</v>
          </cell>
          <cell r="BR1316">
            <v>0</v>
          </cell>
          <cell r="BS1316">
            <v>0</v>
          </cell>
          <cell r="BT1316">
            <v>0</v>
          </cell>
          <cell r="BU1316">
            <v>0</v>
          </cell>
          <cell r="BV1316">
            <v>0</v>
          </cell>
          <cell r="BW1316">
            <v>0</v>
          </cell>
          <cell r="BX1316">
            <v>0</v>
          </cell>
          <cell r="BY1316">
            <v>0</v>
          </cell>
          <cell r="BZ1316">
            <v>61860</v>
          </cell>
          <cell r="CA1316">
            <v>0</v>
          </cell>
          <cell r="CB1316">
            <v>0</v>
          </cell>
          <cell r="CC1316">
            <v>0</v>
          </cell>
          <cell r="CD1316">
            <v>0</v>
          </cell>
          <cell r="CE1316">
            <v>0</v>
          </cell>
          <cell r="CF1316">
            <v>0</v>
          </cell>
          <cell r="CG1316">
            <v>0</v>
          </cell>
          <cell r="CH1316">
            <v>0</v>
          </cell>
          <cell r="CI1316">
            <v>0</v>
          </cell>
          <cell r="CK1316">
            <v>0</v>
          </cell>
          <cell r="CL1316">
            <v>0</v>
          </cell>
          <cell r="CM1316">
            <v>0</v>
          </cell>
          <cell r="CN1316">
            <v>0</v>
          </cell>
          <cell r="CO1316">
            <v>0</v>
          </cell>
          <cell r="CP1316">
            <v>0</v>
          </cell>
          <cell r="CQ1316">
            <v>0</v>
          </cell>
          <cell r="CR1316">
            <v>0</v>
          </cell>
          <cell r="CS1316">
            <v>0</v>
          </cell>
          <cell r="CT1316">
            <v>0</v>
          </cell>
          <cell r="CU1316">
            <v>0</v>
          </cell>
          <cell r="CW1316">
            <v>0</v>
          </cell>
          <cell r="CX1316">
            <v>0</v>
          </cell>
          <cell r="CY1316">
            <v>0</v>
          </cell>
          <cell r="CZ1316">
            <v>0</v>
          </cell>
          <cell r="DA1316">
            <v>0</v>
          </cell>
          <cell r="DB1316">
            <v>0</v>
          </cell>
          <cell r="DC1316">
            <v>0</v>
          </cell>
          <cell r="DD1316">
            <v>0</v>
          </cell>
          <cell r="DE1316">
            <v>0</v>
          </cell>
          <cell r="DF1316">
            <v>0</v>
          </cell>
          <cell r="DG1316">
            <v>0</v>
          </cell>
          <cell r="DI1316">
            <v>0</v>
          </cell>
          <cell r="DJ1316">
            <v>61860</v>
          </cell>
          <cell r="DK1316">
            <v>0</v>
          </cell>
          <cell r="DL1316">
            <v>0</v>
          </cell>
          <cell r="DM1316">
            <v>0</v>
          </cell>
          <cell r="DN1316">
            <v>0</v>
          </cell>
          <cell r="DO1316">
            <v>0</v>
          </cell>
          <cell r="DP1316">
            <v>0</v>
          </cell>
          <cell r="DQ1316">
            <v>0</v>
          </cell>
          <cell r="DR1316">
            <v>0</v>
          </cell>
          <cell r="DS1316">
            <v>0</v>
          </cell>
          <cell r="DU1316" t="str">
            <v>ARC X/000134</v>
          </cell>
          <cell r="DV1316">
            <v>0</v>
          </cell>
          <cell r="DW1316">
            <v>0</v>
          </cell>
          <cell r="DX1316">
            <v>1</v>
          </cell>
          <cell r="DY1316">
            <v>60000</v>
          </cell>
          <cell r="DZ1316">
            <v>61860</v>
          </cell>
          <cell r="EB1316">
            <v>61860</v>
          </cell>
          <cell r="EC1316" t="str">
            <v>Def</v>
          </cell>
          <cell r="ED1316" t="str">
            <v>Reserve Land</v>
          </cell>
        </row>
        <row r="1317">
          <cell r="D1317" t="str">
            <v>PC3200170</v>
          </cell>
          <cell r="E1317" t="str">
            <v>Hunua Arrival Zone</v>
          </cell>
          <cell r="F1317" t="str">
            <v>Auckland Council</v>
          </cell>
          <cell r="G1317" t="str">
            <v>Parks, sports and recreation</v>
          </cell>
          <cell r="H1317" t="str">
            <v>E181110</v>
          </cell>
          <cell r="I1317" t="str">
            <v>Regional parks operations management</v>
          </cell>
          <cell r="J1317" t="str">
            <v>Lifestyle and culture</v>
          </cell>
          <cell r="K1317" t="str">
            <v>Regional parks services</v>
          </cell>
          <cell r="L1317" t="str">
            <v>Regional parks</v>
          </cell>
          <cell r="M1317" t="str">
            <v>Lifestyle and culture</v>
          </cell>
          <cell r="N1317" t="str">
            <v>Regional parks services</v>
          </cell>
          <cell r="O1317" t="str">
            <v>Regional parks</v>
          </cell>
          <cell r="P1317" t="str">
            <v>Lifestyle and culture</v>
          </cell>
          <cell r="Q1317" t="str">
            <v>Regional parks services</v>
          </cell>
          <cell r="R1317" t="str">
            <v>Regional parks</v>
          </cell>
          <cell r="S1317" t="str">
            <v>A1241105</v>
          </cell>
          <cell r="T1317" t="str">
            <v>A1241105</v>
          </cell>
          <cell r="U1317" t="str">
            <v>Regional parks and visitor services</v>
          </cell>
          <cell r="V1317" t="str">
            <v>L050</v>
          </cell>
          <cell r="W1317" t="str">
            <v>Regional</v>
          </cell>
          <cell r="X1317" t="str">
            <v>FY12 - Only</v>
          </cell>
          <cell r="Y1317" t="str">
            <v>Expense</v>
          </cell>
          <cell r="Z1317">
            <v>20110701</v>
          </cell>
          <cell r="AA1317">
            <v>20120630</v>
          </cell>
          <cell r="AB1317">
            <v>2</v>
          </cell>
          <cell r="AC1317" t="str">
            <v>Discrete</v>
          </cell>
          <cell r="AD1317">
            <v>0</v>
          </cell>
          <cell r="AE1317">
            <v>0</v>
          </cell>
          <cell r="AF1317">
            <v>0</v>
          </cell>
          <cell r="AG1317">
            <v>1</v>
          </cell>
          <cell r="AH1317">
            <v>25</v>
          </cell>
          <cell r="AI1317" t="str">
            <v>Regional and Specialist Parks</v>
          </cell>
          <cell r="AJ1317" t="str">
            <v>Other assets (Capex)</v>
          </cell>
          <cell r="AK1317">
            <v>25</v>
          </cell>
          <cell r="AP1317">
            <v>1</v>
          </cell>
          <cell r="AS1317">
            <v>20000</v>
          </cell>
          <cell r="BD1317">
            <v>3.3000000000000002E-2</v>
          </cell>
          <cell r="BE1317">
            <v>6.7088999999999732E-2</v>
          </cell>
          <cell r="BF1317">
            <v>0.10230293699999971</v>
          </cell>
          <cell r="BG1317">
            <v>0.14088353979499968</v>
          </cell>
          <cell r="BH1317">
            <v>0.18195534722761963</v>
          </cell>
          <cell r="BI1317">
            <v>0.21859596299167583</v>
          </cell>
          <cell r="BJ1317">
            <v>0.25637243784441766</v>
          </cell>
          <cell r="BK1317">
            <v>0.29783272829328333</v>
          </cell>
          <cell r="BL1317">
            <v>0.3445547065118415</v>
          </cell>
          <cell r="BM1317">
            <v>0.39295867594626777</v>
          </cell>
          <cell r="BN1317">
            <v>0</v>
          </cell>
          <cell r="BO1317">
            <v>0</v>
          </cell>
          <cell r="BP1317">
            <v>0</v>
          </cell>
          <cell r="BQ1317">
            <v>0</v>
          </cell>
          <cell r="BR1317">
            <v>0</v>
          </cell>
          <cell r="BS1317">
            <v>0</v>
          </cell>
          <cell r="BT1317">
            <v>0</v>
          </cell>
          <cell r="BU1317">
            <v>0</v>
          </cell>
          <cell r="BV1317">
            <v>0</v>
          </cell>
          <cell r="BW1317">
            <v>0</v>
          </cell>
          <cell r="BX1317">
            <v>0</v>
          </cell>
          <cell r="BY1317">
            <v>20000</v>
          </cell>
          <cell r="BZ1317">
            <v>0</v>
          </cell>
          <cell r="CA1317">
            <v>0</v>
          </cell>
          <cell r="CB1317">
            <v>0</v>
          </cell>
          <cell r="CC1317">
            <v>0</v>
          </cell>
          <cell r="CD1317">
            <v>0</v>
          </cell>
          <cell r="CE1317">
            <v>0</v>
          </cell>
          <cell r="CF1317">
            <v>0</v>
          </cell>
          <cell r="CG1317">
            <v>0</v>
          </cell>
          <cell r="CH1317">
            <v>0</v>
          </cell>
          <cell r="CI1317">
            <v>0</v>
          </cell>
          <cell r="CK1317">
            <v>0</v>
          </cell>
          <cell r="CL1317">
            <v>0</v>
          </cell>
          <cell r="CM1317">
            <v>0</v>
          </cell>
          <cell r="CN1317">
            <v>0</v>
          </cell>
          <cell r="CO1317">
            <v>0</v>
          </cell>
          <cell r="CP1317">
            <v>0</v>
          </cell>
          <cell r="CQ1317">
            <v>0</v>
          </cell>
          <cell r="CR1317">
            <v>0</v>
          </cell>
          <cell r="CS1317">
            <v>0</v>
          </cell>
          <cell r="CT1317">
            <v>0</v>
          </cell>
          <cell r="CU1317">
            <v>0</v>
          </cell>
          <cell r="CW1317">
            <v>0</v>
          </cell>
          <cell r="CX1317">
            <v>0</v>
          </cell>
          <cell r="CY1317">
            <v>0</v>
          </cell>
          <cell r="CZ1317">
            <v>0</v>
          </cell>
          <cell r="DA1317">
            <v>0</v>
          </cell>
          <cell r="DB1317">
            <v>0</v>
          </cell>
          <cell r="DC1317">
            <v>0</v>
          </cell>
          <cell r="DD1317">
            <v>0</v>
          </cell>
          <cell r="DE1317">
            <v>0</v>
          </cell>
          <cell r="DF1317">
            <v>0</v>
          </cell>
          <cell r="DG1317">
            <v>0</v>
          </cell>
          <cell r="DI1317">
            <v>20000</v>
          </cell>
          <cell r="DJ1317">
            <v>0</v>
          </cell>
          <cell r="DK1317">
            <v>0</v>
          </cell>
          <cell r="DL1317">
            <v>0</v>
          </cell>
          <cell r="DM1317">
            <v>0</v>
          </cell>
          <cell r="DN1317">
            <v>0</v>
          </cell>
          <cell r="DO1317">
            <v>0</v>
          </cell>
          <cell r="DP1317">
            <v>0</v>
          </cell>
          <cell r="DQ1317">
            <v>0</v>
          </cell>
          <cell r="DR1317">
            <v>0</v>
          </cell>
          <cell r="DS1317">
            <v>0</v>
          </cell>
          <cell r="DU1317" t="str">
            <v>ARC X/000174</v>
          </cell>
          <cell r="DV1317">
            <v>0</v>
          </cell>
          <cell r="DW1317">
            <v>0</v>
          </cell>
          <cell r="DX1317">
            <v>1</v>
          </cell>
          <cell r="DY1317">
            <v>0</v>
          </cell>
          <cell r="DZ1317">
            <v>0</v>
          </cell>
          <cell r="EB1317">
            <v>0</v>
          </cell>
          <cell r="EC1317" t="str">
            <v>Def</v>
          </cell>
          <cell r="ED1317" t="str">
            <v>Reserve Land</v>
          </cell>
        </row>
        <row r="1318">
          <cell r="D1318" t="str">
            <v>PC3200172</v>
          </cell>
          <cell r="E1318" t="str">
            <v>Arataki Pou Investigation Project</v>
          </cell>
          <cell r="F1318" t="str">
            <v>Auckland Council</v>
          </cell>
          <cell r="G1318" t="str">
            <v>Parks, sports and recreation</v>
          </cell>
          <cell r="H1318" t="str">
            <v>E181110</v>
          </cell>
          <cell r="I1318" t="str">
            <v>Regional parks operations management</v>
          </cell>
          <cell r="J1318" t="str">
            <v>Lifestyle and culture</v>
          </cell>
          <cell r="K1318" t="str">
            <v>Regional parks services</v>
          </cell>
          <cell r="L1318" t="str">
            <v>Regional parks</v>
          </cell>
          <cell r="M1318" t="str">
            <v>Lifestyle and culture</v>
          </cell>
          <cell r="N1318" t="str">
            <v>Regional parks services</v>
          </cell>
          <cell r="O1318" t="str">
            <v>Regional parks</v>
          </cell>
          <cell r="P1318" t="str">
            <v>Lifestyle and culture</v>
          </cell>
          <cell r="Q1318" t="str">
            <v>Regional parks services</v>
          </cell>
          <cell r="R1318" t="str">
            <v>Regional parks</v>
          </cell>
          <cell r="S1318" t="str">
            <v>A1241105</v>
          </cell>
          <cell r="T1318" t="str">
            <v>A1241105</v>
          </cell>
          <cell r="U1318" t="str">
            <v>Regional parks and visitor services</v>
          </cell>
          <cell r="V1318" t="str">
            <v>L050</v>
          </cell>
          <cell r="W1318" t="str">
            <v>Regional</v>
          </cell>
          <cell r="X1318" t="str">
            <v>FY12 - Only</v>
          </cell>
          <cell r="Y1318" t="str">
            <v>Expense</v>
          </cell>
          <cell r="Z1318">
            <v>20110701</v>
          </cell>
          <cell r="AA1318">
            <v>20120630</v>
          </cell>
          <cell r="AB1318">
            <v>2</v>
          </cell>
          <cell r="AC1318" t="str">
            <v>Discrete</v>
          </cell>
          <cell r="AD1318">
            <v>0</v>
          </cell>
          <cell r="AE1318">
            <v>0</v>
          </cell>
          <cell r="AF1318">
            <v>0</v>
          </cell>
          <cell r="AG1318">
            <v>1</v>
          </cell>
          <cell r="AH1318">
            <v>25</v>
          </cell>
          <cell r="AI1318" t="str">
            <v>Regional and Specialist Parks</v>
          </cell>
          <cell r="AJ1318" t="str">
            <v>Other assets (Capex)</v>
          </cell>
          <cell r="AK1318">
            <v>25</v>
          </cell>
          <cell r="AP1318">
            <v>1</v>
          </cell>
          <cell r="AS1318">
            <v>40000</v>
          </cell>
          <cell r="BD1318">
            <v>3.3000000000000002E-2</v>
          </cell>
          <cell r="BE1318">
            <v>6.7088999999999732E-2</v>
          </cell>
          <cell r="BF1318">
            <v>0.10230293699999971</v>
          </cell>
          <cell r="BG1318">
            <v>0.14088353979499968</v>
          </cell>
          <cell r="BH1318">
            <v>0.18195534722761963</v>
          </cell>
          <cell r="BI1318">
            <v>0.21859596299167583</v>
          </cell>
          <cell r="BJ1318">
            <v>0.25637243784441766</v>
          </cell>
          <cell r="BK1318">
            <v>0.29783272829328333</v>
          </cell>
          <cell r="BL1318">
            <v>0.3445547065118415</v>
          </cell>
          <cell r="BM1318">
            <v>0.39295867594626777</v>
          </cell>
          <cell r="BN1318">
            <v>0</v>
          </cell>
          <cell r="BO1318">
            <v>0</v>
          </cell>
          <cell r="BP1318">
            <v>0</v>
          </cell>
          <cell r="BQ1318">
            <v>0</v>
          </cell>
          <cell r="BR1318">
            <v>0</v>
          </cell>
          <cell r="BS1318">
            <v>0</v>
          </cell>
          <cell r="BT1318">
            <v>0</v>
          </cell>
          <cell r="BU1318">
            <v>0</v>
          </cell>
          <cell r="BV1318">
            <v>0</v>
          </cell>
          <cell r="BW1318">
            <v>0</v>
          </cell>
          <cell r="BX1318">
            <v>0</v>
          </cell>
          <cell r="BY1318">
            <v>40000</v>
          </cell>
          <cell r="BZ1318">
            <v>0</v>
          </cell>
          <cell r="CA1318">
            <v>0</v>
          </cell>
          <cell r="CB1318">
            <v>0</v>
          </cell>
          <cell r="CC1318">
            <v>0</v>
          </cell>
          <cell r="CD1318">
            <v>0</v>
          </cell>
          <cell r="CE1318">
            <v>0</v>
          </cell>
          <cell r="CF1318">
            <v>0</v>
          </cell>
          <cell r="CG1318">
            <v>0</v>
          </cell>
          <cell r="CH1318">
            <v>0</v>
          </cell>
          <cell r="CI1318">
            <v>0</v>
          </cell>
          <cell r="CK1318">
            <v>0</v>
          </cell>
          <cell r="CL1318">
            <v>0</v>
          </cell>
          <cell r="CM1318">
            <v>0</v>
          </cell>
          <cell r="CN1318">
            <v>0</v>
          </cell>
          <cell r="CO1318">
            <v>0</v>
          </cell>
          <cell r="CP1318">
            <v>0</v>
          </cell>
          <cell r="CQ1318">
            <v>0</v>
          </cell>
          <cell r="CR1318">
            <v>0</v>
          </cell>
          <cell r="CS1318">
            <v>0</v>
          </cell>
          <cell r="CT1318">
            <v>0</v>
          </cell>
          <cell r="CU1318">
            <v>0</v>
          </cell>
          <cell r="CW1318">
            <v>0</v>
          </cell>
          <cell r="CX1318">
            <v>0</v>
          </cell>
          <cell r="CY1318">
            <v>0</v>
          </cell>
          <cell r="CZ1318">
            <v>0</v>
          </cell>
          <cell r="DA1318">
            <v>0</v>
          </cell>
          <cell r="DB1318">
            <v>0</v>
          </cell>
          <cell r="DC1318">
            <v>0</v>
          </cell>
          <cell r="DD1318">
            <v>0</v>
          </cell>
          <cell r="DE1318">
            <v>0</v>
          </cell>
          <cell r="DF1318">
            <v>0</v>
          </cell>
          <cell r="DG1318">
            <v>0</v>
          </cell>
          <cell r="DI1318">
            <v>40000</v>
          </cell>
          <cell r="DJ1318">
            <v>0</v>
          </cell>
          <cell r="DK1318">
            <v>0</v>
          </cell>
          <cell r="DL1318">
            <v>0</v>
          </cell>
          <cell r="DM1318">
            <v>0</v>
          </cell>
          <cell r="DN1318">
            <v>0</v>
          </cell>
          <cell r="DO1318">
            <v>0</v>
          </cell>
          <cell r="DP1318">
            <v>0</v>
          </cell>
          <cell r="DQ1318">
            <v>0</v>
          </cell>
          <cell r="DR1318">
            <v>0</v>
          </cell>
          <cell r="DS1318">
            <v>0</v>
          </cell>
          <cell r="DU1318" t="str">
            <v>ARC X/000227</v>
          </cell>
          <cell r="DV1318">
            <v>0</v>
          </cell>
          <cell r="DW1318">
            <v>0</v>
          </cell>
          <cell r="DX1318">
            <v>1</v>
          </cell>
          <cell r="DY1318">
            <v>0</v>
          </cell>
          <cell r="DZ1318">
            <v>0</v>
          </cell>
          <cell r="EB1318">
            <v>0</v>
          </cell>
          <cell r="EC1318" t="str">
            <v>Def</v>
          </cell>
          <cell r="ED1318" t="str">
            <v>Reserve Land</v>
          </cell>
        </row>
        <row r="1319">
          <cell r="D1319" t="str">
            <v>PC3200174</v>
          </cell>
          <cell r="E1319" t="str">
            <v>Atiu Creek - Camping (First Stage)</v>
          </cell>
          <cell r="F1319" t="str">
            <v>Auckland Council</v>
          </cell>
          <cell r="G1319" t="str">
            <v>Parks, sports and recreation</v>
          </cell>
          <cell r="H1319" t="str">
            <v>E181110</v>
          </cell>
          <cell r="I1319" t="str">
            <v>Regional parks operations management</v>
          </cell>
          <cell r="J1319" t="str">
            <v>Lifestyle and culture</v>
          </cell>
          <cell r="K1319" t="str">
            <v>Regional parks services</v>
          </cell>
          <cell r="L1319" t="str">
            <v>Regional parks</v>
          </cell>
          <cell r="M1319" t="str">
            <v>Lifestyle and culture</v>
          </cell>
          <cell r="N1319" t="str">
            <v>Regional parks services</v>
          </cell>
          <cell r="O1319" t="str">
            <v>Regional parks</v>
          </cell>
          <cell r="P1319" t="str">
            <v>Lifestyle and culture</v>
          </cell>
          <cell r="Q1319" t="str">
            <v>Regional parks services</v>
          </cell>
          <cell r="R1319" t="str">
            <v>Regional parks</v>
          </cell>
          <cell r="S1319" t="str">
            <v>A1241105</v>
          </cell>
          <cell r="T1319" t="str">
            <v>A1241105</v>
          </cell>
          <cell r="U1319" t="str">
            <v>Regional parks and visitor services</v>
          </cell>
          <cell r="V1319" t="str">
            <v>L050</v>
          </cell>
          <cell r="W1319" t="str">
            <v>Regional</v>
          </cell>
          <cell r="X1319" t="str">
            <v>FY12 - Only</v>
          </cell>
          <cell r="Y1319" t="str">
            <v>Expense</v>
          </cell>
          <cell r="Z1319">
            <v>20110701</v>
          </cell>
          <cell r="AA1319">
            <v>20120630</v>
          </cell>
          <cell r="AB1319">
            <v>2</v>
          </cell>
          <cell r="AC1319" t="str">
            <v>Discrete</v>
          </cell>
          <cell r="AD1319">
            <v>0</v>
          </cell>
          <cell r="AE1319">
            <v>0</v>
          </cell>
          <cell r="AF1319">
            <v>0</v>
          </cell>
          <cell r="AG1319">
            <v>1</v>
          </cell>
          <cell r="AH1319">
            <v>25</v>
          </cell>
          <cell r="AI1319" t="str">
            <v>Regional and Specialist Parks</v>
          </cell>
          <cell r="AJ1319" t="str">
            <v>Other assets (Capex)</v>
          </cell>
          <cell r="AK1319">
            <v>25</v>
          </cell>
          <cell r="AP1319">
            <v>1</v>
          </cell>
          <cell r="AS1319">
            <v>67000</v>
          </cell>
          <cell r="BD1319">
            <v>3.3000000000000002E-2</v>
          </cell>
          <cell r="BE1319">
            <v>6.7088999999999732E-2</v>
          </cell>
          <cell r="BF1319">
            <v>0.10230293699999971</v>
          </cell>
          <cell r="BG1319">
            <v>0.14088353979499968</v>
          </cell>
          <cell r="BH1319">
            <v>0.18195534722761963</v>
          </cell>
          <cell r="BI1319">
            <v>0.21859596299167583</v>
          </cell>
          <cell r="BJ1319">
            <v>0.25637243784441766</v>
          </cell>
          <cell r="BK1319">
            <v>0.29783272829328333</v>
          </cell>
          <cell r="BL1319">
            <v>0.3445547065118415</v>
          </cell>
          <cell r="BM1319">
            <v>0.39295867594626777</v>
          </cell>
          <cell r="BN1319">
            <v>0</v>
          </cell>
          <cell r="BO1319">
            <v>0</v>
          </cell>
          <cell r="BP1319">
            <v>0</v>
          </cell>
          <cell r="BQ1319">
            <v>0</v>
          </cell>
          <cell r="BR1319">
            <v>0</v>
          </cell>
          <cell r="BS1319">
            <v>0</v>
          </cell>
          <cell r="BT1319">
            <v>0</v>
          </cell>
          <cell r="BU1319">
            <v>0</v>
          </cell>
          <cell r="BV1319">
            <v>0</v>
          </cell>
          <cell r="BW1319">
            <v>0</v>
          </cell>
          <cell r="BX1319">
            <v>0</v>
          </cell>
          <cell r="BY1319">
            <v>67000</v>
          </cell>
          <cell r="BZ1319">
            <v>0</v>
          </cell>
          <cell r="CA1319">
            <v>0</v>
          </cell>
          <cell r="CB1319">
            <v>0</v>
          </cell>
          <cell r="CC1319">
            <v>0</v>
          </cell>
          <cell r="CD1319">
            <v>0</v>
          </cell>
          <cell r="CE1319">
            <v>0</v>
          </cell>
          <cell r="CF1319">
            <v>0</v>
          </cell>
          <cell r="CG1319">
            <v>0</v>
          </cell>
          <cell r="CH1319">
            <v>0</v>
          </cell>
          <cell r="CI1319">
            <v>0</v>
          </cell>
          <cell r="CK1319">
            <v>0</v>
          </cell>
          <cell r="CL1319">
            <v>0</v>
          </cell>
          <cell r="CM1319">
            <v>0</v>
          </cell>
          <cell r="CN1319">
            <v>0</v>
          </cell>
          <cell r="CO1319">
            <v>0</v>
          </cell>
          <cell r="CP1319">
            <v>0</v>
          </cell>
          <cell r="CQ1319">
            <v>0</v>
          </cell>
          <cell r="CR1319">
            <v>0</v>
          </cell>
          <cell r="CS1319">
            <v>0</v>
          </cell>
          <cell r="CT1319">
            <v>0</v>
          </cell>
          <cell r="CU1319">
            <v>0</v>
          </cell>
          <cell r="CW1319">
            <v>0</v>
          </cell>
          <cell r="CX1319">
            <v>0</v>
          </cell>
          <cell r="CY1319">
            <v>0</v>
          </cell>
          <cell r="CZ1319">
            <v>0</v>
          </cell>
          <cell r="DA1319">
            <v>0</v>
          </cell>
          <cell r="DB1319">
            <v>0</v>
          </cell>
          <cell r="DC1319">
            <v>0</v>
          </cell>
          <cell r="DD1319">
            <v>0</v>
          </cell>
          <cell r="DE1319">
            <v>0</v>
          </cell>
          <cell r="DF1319">
            <v>0</v>
          </cell>
          <cell r="DG1319">
            <v>0</v>
          </cell>
          <cell r="DI1319">
            <v>67000</v>
          </cell>
          <cell r="DJ1319">
            <v>0</v>
          </cell>
          <cell r="DK1319">
            <v>0</v>
          </cell>
          <cell r="DL1319">
            <v>0</v>
          </cell>
          <cell r="DM1319">
            <v>0</v>
          </cell>
          <cell r="DN1319">
            <v>0</v>
          </cell>
          <cell r="DO1319">
            <v>0</v>
          </cell>
          <cell r="DP1319">
            <v>0</v>
          </cell>
          <cell r="DQ1319">
            <v>0</v>
          </cell>
          <cell r="DR1319">
            <v>0</v>
          </cell>
          <cell r="DS1319">
            <v>0</v>
          </cell>
          <cell r="DU1319" t="str">
            <v>ARC X/000235</v>
          </cell>
          <cell r="DV1319">
            <v>0</v>
          </cell>
          <cell r="DW1319">
            <v>0</v>
          </cell>
          <cell r="DX1319">
            <v>1</v>
          </cell>
          <cell r="DY1319">
            <v>0</v>
          </cell>
          <cell r="DZ1319">
            <v>0</v>
          </cell>
          <cell r="EB1319">
            <v>0</v>
          </cell>
          <cell r="EC1319" t="str">
            <v>Def</v>
          </cell>
          <cell r="ED1319" t="str">
            <v>Reserve Land</v>
          </cell>
        </row>
        <row r="1320">
          <cell r="D1320" t="str">
            <v>PC3200176</v>
          </cell>
          <cell r="E1320" t="str">
            <v>Paddling Trail</v>
          </cell>
          <cell r="F1320" t="str">
            <v>Auckland Council</v>
          </cell>
          <cell r="G1320" t="str">
            <v>Parks, sports and recreation</v>
          </cell>
          <cell r="H1320" t="str">
            <v>E181110</v>
          </cell>
          <cell r="I1320" t="str">
            <v>Regional parks operations management</v>
          </cell>
          <cell r="J1320" t="str">
            <v>Lifestyle and culture</v>
          </cell>
          <cell r="K1320" t="str">
            <v>Regional parks services</v>
          </cell>
          <cell r="L1320" t="str">
            <v>Regional parks</v>
          </cell>
          <cell r="M1320" t="str">
            <v>Lifestyle and culture</v>
          </cell>
          <cell r="N1320" t="str">
            <v>Regional parks services</v>
          </cell>
          <cell r="O1320" t="str">
            <v>Regional parks</v>
          </cell>
          <cell r="P1320" t="str">
            <v>Lifestyle and culture</v>
          </cell>
          <cell r="Q1320" t="str">
            <v>Regional parks services</v>
          </cell>
          <cell r="R1320" t="str">
            <v>Regional parks</v>
          </cell>
          <cell r="S1320" t="str">
            <v>A1241105</v>
          </cell>
          <cell r="T1320" t="str">
            <v>A1241105</v>
          </cell>
          <cell r="U1320" t="str">
            <v>Regional parks and visitor services</v>
          </cell>
          <cell r="V1320" t="str">
            <v>L050</v>
          </cell>
          <cell r="W1320" t="str">
            <v>Regional</v>
          </cell>
          <cell r="X1320" t="str">
            <v>FY12 - Only</v>
          </cell>
          <cell r="Y1320" t="str">
            <v>Expense</v>
          </cell>
          <cell r="Z1320">
            <v>20110701</v>
          </cell>
          <cell r="AA1320">
            <v>20120630</v>
          </cell>
          <cell r="AB1320">
            <v>2</v>
          </cell>
          <cell r="AC1320" t="str">
            <v>Discrete</v>
          </cell>
          <cell r="AD1320">
            <v>0</v>
          </cell>
          <cell r="AE1320">
            <v>0</v>
          </cell>
          <cell r="AF1320">
            <v>0</v>
          </cell>
          <cell r="AG1320">
            <v>1</v>
          </cell>
          <cell r="AH1320">
            <v>25</v>
          </cell>
          <cell r="AI1320" t="str">
            <v>Regional and Specialist Parks</v>
          </cell>
          <cell r="AJ1320" t="str">
            <v>Other assets (Capex)</v>
          </cell>
          <cell r="AK1320">
            <v>25</v>
          </cell>
          <cell r="AP1320">
            <v>1</v>
          </cell>
          <cell r="AS1320">
            <v>40000</v>
          </cell>
          <cell r="BD1320">
            <v>3.3000000000000002E-2</v>
          </cell>
          <cell r="BE1320">
            <v>6.7088999999999732E-2</v>
          </cell>
          <cell r="BF1320">
            <v>0.10230293699999971</v>
          </cell>
          <cell r="BG1320">
            <v>0.14088353979499968</v>
          </cell>
          <cell r="BH1320">
            <v>0.18195534722761963</v>
          </cell>
          <cell r="BI1320">
            <v>0.21859596299167583</v>
          </cell>
          <cell r="BJ1320">
            <v>0.25637243784441766</v>
          </cell>
          <cell r="BK1320">
            <v>0.29783272829328333</v>
          </cell>
          <cell r="BL1320">
            <v>0.3445547065118415</v>
          </cell>
          <cell r="BM1320">
            <v>0.39295867594626777</v>
          </cell>
          <cell r="BN1320">
            <v>0</v>
          </cell>
          <cell r="BO1320">
            <v>0</v>
          </cell>
          <cell r="BP1320">
            <v>0</v>
          </cell>
          <cell r="BQ1320">
            <v>0</v>
          </cell>
          <cell r="BR1320">
            <v>0</v>
          </cell>
          <cell r="BS1320">
            <v>0</v>
          </cell>
          <cell r="BT1320">
            <v>0</v>
          </cell>
          <cell r="BU1320">
            <v>0</v>
          </cell>
          <cell r="BV1320">
            <v>0</v>
          </cell>
          <cell r="BW1320">
            <v>0</v>
          </cell>
          <cell r="BX1320">
            <v>0</v>
          </cell>
          <cell r="BY1320">
            <v>40000</v>
          </cell>
          <cell r="BZ1320">
            <v>0</v>
          </cell>
          <cell r="CA1320">
            <v>0</v>
          </cell>
          <cell r="CB1320">
            <v>0</v>
          </cell>
          <cell r="CC1320">
            <v>0</v>
          </cell>
          <cell r="CD1320">
            <v>0</v>
          </cell>
          <cell r="CE1320">
            <v>0</v>
          </cell>
          <cell r="CF1320">
            <v>0</v>
          </cell>
          <cell r="CG1320">
            <v>0</v>
          </cell>
          <cell r="CH1320">
            <v>0</v>
          </cell>
          <cell r="CI1320">
            <v>0</v>
          </cell>
          <cell r="CK1320">
            <v>0</v>
          </cell>
          <cell r="CL1320">
            <v>0</v>
          </cell>
          <cell r="CM1320">
            <v>0</v>
          </cell>
          <cell r="CN1320">
            <v>0</v>
          </cell>
          <cell r="CO1320">
            <v>0</v>
          </cell>
          <cell r="CP1320">
            <v>0</v>
          </cell>
          <cell r="CQ1320">
            <v>0</v>
          </cell>
          <cell r="CR1320">
            <v>0</v>
          </cell>
          <cell r="CS1320">
            <v>0</v>
          </cell>
          <cell r="CT1320">
            <v>0</v>
          </cell>
          <cell r="CU1320">
            <v>0</v>
          </cell>
          <cell r="CW1320">
            <v>0</v>
          </cell>
          <cell r="CX1320">
            <v>0</v>
          </cell>
          <cell r="CY1320">
            <v>0</v>
          </cell>
          <cell r="CZ1320">
            <v>0</v>
          </cell>
          <cell r="DA1320">
            <v>0</v>
          </cell>
          <cell r="DB1320">
            <v>0</v>
          </cell>
          <cell r="DC1320">
            <v>0</v>
          </cell>
          <cell r="DD1320">
            <v>0</v>
          </cell>
          <cell r="DE1320">
            <v>0</v>
          </cell>
          <cell r="DF1320">
            <v>0</v>
          </cell>
          <cell r="DG1320">
            <v>0</v>
          </cell>
          <cell r="DI1320">
            <v>40000</v>
          </cell>
          <cell r="DJ1320">
            <v>0</v>
          </cell>
          <cell r="DK1320">
            <v>0</v>
          </cell>
          <cell r="DL1320">
            <v>0</v>
          </cell>
          <cell r="DM1320">
            <v>0</v>
          </cell>
          <cell r="DN1320">
            <v>0</v>
          </cell>
          <cell r="DO1320">
            <v>0</v>
          </cell>
          <cell r="DP1320">
            <v>0</v>
          </cell>
          <cell r="DQ1320">
            <v>0</v>
          </cell>
          <cell r="DR1320">
            <v>0</v>
          </cell>
          <cell r="DS1320">
            <v>0</v>
          </cell>
          <cell r="DU1320" t="str">
            <v>ARC X/000237</v>
          </cell>
          <cell r="DV1320">
            <v>0</v>
          </cell>
          <cell r="DW1320">
            <v>0</v>
          </cell>
          <cell r="DX1320">
            <v>1</v>
          </cell>
          <cell r="DY1320">
            <v>0</v>
          </cell>
          <cell r="DZ1320">
            <v>0</v>
          </cell>
          <cell r="EB1320">
            <v>0</v>
          </cell>
          <cell r="EC1320" t="str">
            <v>Def</v>
          </cell>
          <cell r="ED1320" t="str">
            <v>Reserve Land</v>
          </cell>
        </row>
        <row r="1321">
          <cell r="D1321" t="str">
            <v>PC3200178</v>
          </cell>
          <cell r="E1321" t="str">
            <v>Ambury Concept Plan (detailed</v>
          </cell>
          <cell r="F1321" t="str">
            <v>Auckland Council</v>
          </cell>
          <cell r="G1321" t="str">
            <v>Parks, sports and recreation</v>
          </cell>
          <cell r="H1321" t="str">
            <v>E181110</v>
          </cell>
          <cell r="I1321" t="str">
            <v>Regional parks operations management</v>
          </cell>
          <cell r="J1321" t="str">
            <v>Lifestyle and culture</v>
          </cell>
          <cell r="K1321" t="str">
            <v>Regional parks services</v>
          </cell>
          <cell r="L1321" t="str">
            <v>Regional parks</v>
          </cell>
          <cell r="M1321" t="str">
            <v>Lifestyle and culture</v>
          </cell>
          <cell r="N1321" t="str">
            <v>Regional parks services</v>
          </cell>
          <cell r="O1321" t="str">
            <v>Regional parks</v>
          </cell>
          <cell r="P1321" t="str">
            <v>Lifestyle and culture</v>
          </cell>
          <cell r="Q1321" t="str">
            <v>Regional parks services</v>
          </cell>
          <cell r="R1321" t="str">
            <v>Regional parks</v>
          </cell>
          <cell r="S1321" t="str">
            <v>A1241105</v>
          </cell>
          <cell r="T1321" t="str">
            <v>A1241105</v>
          </cell>
          <cell r="U1321" t="str">
            <v>Regional parks and visitor services</v>
          </cell>
          <cell r="V1321" t="str">
            <v>L050</v>
          </cell>
          <cell r="W1321" t="str">
            <v>Regional</v>
          </cell>
          <cell r="X1321" t="str">
            <v>FY12 - Only</v>
          </cell>
          <cell r="Y1321" t="str">
            <v>Expense</v>
          </cell>
          <cell r="Z1321">
            <v>20110701</v>
          </cell>
          <cell r="AA1321">
            <v>20120630</v>
          </cell>
          <cell r="AB1321">
            <v>2</v>
          </cell>
          <cell r="AC1321" t="str">
            <v>Discrete</v>
          </cell>
          <cell r="AD1321">
            <v>0</v>
          </cell>
          <cell r="AE1321">
            <v>0</v>
          </cell>
          <cell r="AF1321">
            <v>0</v>
          </cell>
          <cell r="AG1321">
            <v>1</v>
          </cell>
          <cell r="AH1321">
            <v>25</v>
          </cell>
          <cell r="AI1321" t="str">
            <v>Regional and Specialist Parks</v>
          </cell>
          <cell r="AJ1321" t="str">
            <v>Other assets (Capex)</v>
          </cell>
          <cell r="AK1321">
            <v>25</v>
          </cell>
          <cell r="AP1321">
            <v>1</v>
          </cell>
          <cell r="AS1321">
            <v>20000</v>
          </cell>
          <cell r="BD1321">
            <v>3.3000000000000002E-2</v>
          </cell>
          <cell r="BE1321">
            <v>6.7088999999999732E-2</v>
          </cell>
          <cell r="BF1321">
            <v>0.10230293699999971</v>
          </cell>
          <cell r="BG1321">
            <v>0.14088353979499968</v>
          </cell>
          <cell r="BH1321">
            <v>0.18195534722761963</v>
          </cell>
          <cell r="BI1321">
            <v>0.21859596299167583</v>
          </cell>
          <cell r="BJ1321">
            <v>0.25637243784441766</v>
          </cell>
          <cell r="BK1321">
            <v>0.29783272829328333</v>
          </cell>
          <cell r="BL1321">
            <v>0.3445547065118415</v>
          </cell>
          <cell r="BM1321">
            <v>0.39295867594626777</v>
          </cell>
          <cell r="BN1321">
            <v>0</v>
          </cell>
          <cell r="BO1321">
            <v>0</v>
          </cell>
          <cell r="BP1321">
            <v>0</v>
          </cell>
          <cell r="BQ1321">
            <v>0</v>
          </cell>
          <cell r="BR1321">
            <v>0</v>
          </cell>
          <cell r="BS1321">
            <v>0</v>
          </cell>
          <cell r="BT1321">
            <v>0</v>
          </cell>
          <cell r="BU1321">
            <v>0</v>
          </cell>
          <cell r="BV1321">
            <v>0</v>
          </cell>
          <cell r="BW1321">
            <v>0</v>
          </cell>
          <cell r="BX1321">
            <v>0</v>
          </cell>
          <cell r="BY1321">
            <v>20000</v>
          </cell>
          <cell r="BZ1321">
            <v>0</v>
          </cell>
          <cell r="CA1321">
            <v>0</v>
          </cell>
          <cell r="CB1321">
            <v>0</v>
          </cell>
          <cell r="CC1321">
            <v>0</v>
          </cell>
          <cell r="CD1321">
            <v>0</v>
          </cell>
          <cell r="CE1321">
            <v>0</v>
          </cell>
          <cell r="CF1321">
            <v>0</v>
          </cell>
          <cell r="CG1321">
            <v>0</v>
          </cell>
          <cell r="CH1321">
            <v>0</v>
          </cell>
          <cell r="CI1321">
            <v>0</v>
          </cell>
          <cell r="CK1321">
            <v>0</v>
          </cell>
          <cell r="CL1321">
            <v>0</v>
          </cell>
          <cell r="CM1321">
            <v>0</v>
          </cell>
          <cell r="CN1321">
            <v>0</v>
          </cell>
          <cell r="CO1321">
            <v>0</v>
          </cell>
          <cell r="CP1321">
            <v>0</v>
          </cell>
          <cell r="CQ1321">
            <v>0</v>
          </cell>
          <cell r="CR1321">
            <v>0</v>
          </cell>
          <cell r="CS1321">
            <v>0</v>
          </cell>
          <cell r="CT1321">
            <v>0</v>
          </cell>
          <cell r="CU1321">
            <v>0</v>
          </cell>
          <cell r="CW1321">
            <v>0</v>
          </cell>
          <cell r="CX1321">
            <v>0</v>
          </cell>
          <cell r="CY1321">
            <v>0</v>
          </cell>
          <cell r="CZ1321">
            <v>0</v>
          </cell>
          <cell r="DA1321">
            <v>0</v>
          </cell>
          <cell r="DB1321">
            <v>0</v>
          </cell>
          <cell r="DC1321">
            <v>0</v>
          </cell>
          <cell r="DD1321">
            <v>0</v>
          </cell>
          <cell r="DE1321">
            <v>0</v>
          </cell>
          <cell r="DF1321">
            <v>0</v>
          </cell>
          <cell r="DG1321">
            <v>0</v>
          </cell>
          <cell r="DI1321">
            <v>20000</v>
          </cell>
          <cell r="DJ1321">
            <v>0</v>
          </cell>
          <cell r="DK1321">
            <v>0</v>
          </cell>
          <cell r="DL1321">
            <v>0</v>
          </cell>
          <cell r="DM1321">
            <v>0</v>
          </cell>
          <cell r="DN1321">
            <v>0</v>
          </cell>
          <cell r="DO1321">
            <v>0</v>
          </cell>
          <cell r="DP1321">
            <v>0</v>
          </cell>
          <cell r="DQ1321">
            <v>0</v>
          </cell>
          <cell r="DR1321">
            <v>0</v>
          </cell>
          <cell r="DS1321">
            <v>0</v>
          </cell>
          <cell r="DU1321" t="str">
            <v>ARC X/000239</v>
          </cell>
          <cell r="DV1321">
            <v>0</v>
          </cell>
          <cell r="DW1321">
            <v>0</v>
          </cell>
          <cell r="DX1321">
            <v>1</v>
          </cell>
          <cell r="DY1321">
            <v>0</v>
          </cell>
          <cell r="DZ1321">
            <v>0</v>
          </cell>
          <cell r="EB1321">
            <v>0</v>
          </cell>
          <cell r="EC1321" t="str">
            <v>Def</v>
          </cell>
          <cell r="ED1321" t="str">
            <v>Reserve Land</v>
          </cell>
        </row>
        <row r="1322">
          <cell r="D1322" t="str">
            <v>PC3200180</v>
          </cell>
          <cell r="E1322" t="str">
            <v>Arataki Cafe</v>
          </cell>
          <cell r="F1322" t="str">
            <v>Auckland Council</v>
          </cell>
          <cell r="G1322" t="str">
            <v>Parks, sports and recreation</v>
          </cell>
          <cell r="H1322" t="str">
            <v>E181110</v>
          </cell>
          <cell r="I1322" t="str">
            <v>Regional parks operations management</v>
          </cell>
          <cell r="J1322" t="str">
            <v>Lifestyle and culture</v>
          </cell>
          <cell r="K1322" t="str">
            <v>Regional parks services</v>
          </cell>
          <cell r="L1322" t="str">
            <v>Regional parks</v>
          </cell>
          <cell r="M1322" t="str">
            <v>Lifestyle and culture</v>
          </cell>
          <cell r="N1322" t="str">
            <v>Regional parks services</v>
          </cell>
          <cell r="O1322" t="str">
            <v>Regional parks</v>
          </cell>
          <cell r="P1322" t="str">
            <v>Lifestyle and culture</v>
          </cell>
          <cell r="Q1322" t="str">
            <v>Regional parks services</v>
          </cell>
          <cell r="R1322" t="str">
            <v>Regional parks</v>
          </cell>
          <cell r="S1322" t="str">
            <v>A1241105</v>
          </cell>
          <cell r="T1322" t="str">
            <v>A1241105</v>
          </cell>
          <cell r="U1322" t="str">
            <v>Regional parks and visitor services</v>
          </cell>
          <cell r="V1322" t="str">
            <v>L050</v>
          </cell>
          <cell r="W1322" t="str">
            <v>Regional</v>
          </cell>
          <cell r="X1322" t="str">
            <v>FY12 - Only</v>
          </cell>
          <cell r="Y1322" t="str">
            <v>Expense</v>
          </cell>
          <cell r="Z1322">
            <v>20110701</v>
          </cell>
          <cell r="AA1322">
            <v>20120630</v>
          </cell>
          <cell r="AB1322">
            <v>2</v>
          </cell>
          <cell r="AC1322" t="str">
            <v>Discrete</v>
          </cell>
          <cell r="AD1322">
            <v>0</v>
          </cell>
          <cell r="AE1322">
            <v>0</v>
          </cell>
          <cell r="AF1322">
            <v>0</v>
          </cell>
          <cell r="AG1322">
            <v>1</v>
          </cell>
          <cell r="AH1322">
            <v>25</v>
          </cell>
          <cell r="AI1322" t="str">
            <v>Regional and Specialist Parks</v>
          </cell>
          <cell r="AJ1322" t="str">
            <v>Buildings (Capex)</v>
          </cell>
          <cell r="AK1322">
            <v>75</v>
          </cell>
          <cell r="AP1322">
            <v>1</v>
          </cell>
          <cell r="AS1322">
            <v>26000</v>
          </cell>
          <cell r="BD1322">
            <v>3.1E-2</v>
          </cell>
          <cell r="BE1322">
            <v>6.1930000000000041E-2</v>
          </cell>
          <cell r="BF1322">
            <v>9.3787900000000146E-2</v>
          </cell>
          <cell r="BG1322">
            <v>0.12878911280000027</v>
          </cell>
          <cell r="BH1322">
            <v>0.16491036440960039</v>
          </cell>
          <cell r="BI1322">
            <v>0.19869276497747879</v>
          </cell>
          <cell r="BJ1322">
            <v>0.23225616239684821</v>
          </cell>
          <cell r="BK1322">
            <v>0.27045610343115034</v>
          </cell>
          <cell r="BL1322">
            <v>0.31238115484437823</v>
          </cell>
          <cell r="BM1322">
            <v>0.35568973295424255</v>
          </cell>
          <cell r="BN1322">
            <v>0</v>
          </cell>
          <cell r="BO1322">
            <v>0</v>
          </cell>
          <cell r="BP1322">
            <v>0</v>
          </cell>
          <cell r="BQ1322">
            <v>0</v>
          </cell>
          <cell r="BR1322">
            <v>0</v>
          </cell>
          <cell r="BS1322">
            <v>0</v>
          </cell>
          <cell r="BT1322">
            <v>0</v>
          </cell>
          <cell r="BU1322">
            <v>0</v>
          </cell>
          <cell r="BV1322">
            <v>0</v>
          </cell>
          <cell r="BW1322">
            <v>0</v>
          </cell>
          <cell r="BX1322">
            <v>0</v>
          </cell>
          <cell r="BY1322">
            <v>26000</v>
          </cell>
          <cell r="BZ1322">
            <v>0</v>
          </cell>
          <cell r="CA1322">
            <v>0</v>
          </cell>
          <cell r="CB1322">
            <v>0</v>
          </cell>
          <cell r="CC1322">
            <v>0</v>
          </cell>
          <cell r="CD1322">
            <v>0</v>
          </cell>
          <cell r="CE1322">
            <v>0</v>
          </cell>
          <cell r="CF1322">
            <v>0</v>
          </cell>
          <cell r="CG1322">
            <v>0</v>
          </cell>
          <cell r="CH1322">
            <v>0</v>
          </cell>
          <cell r="CI1322">
            <v>0</v>
          </cell>
          <cell r="CK1322">
            <v>0</v>
          </cell>
          <cell r="CL1322">
            <v>0</v>
          </cell>
          <cell r="CM1322">
            <v>0</v>
          </cell>
          <cell r="CN1322">
            <v>0</v>
          </cell>
          <cell r="CO1322">
            <v>0</v>
          </cell>
          <cell r="CP1322">
            <v>0</v>
          </cell>
          <cell r="CQ1322">
            <v>0</v>
          </cell>
          <cell r="CR1322">
            <v>0</v>
          </cell>
          <cell r="CS1322">
            <v>0</v>
          </cell>
          <cell r="CT1322">
            <v>0</v>
          </cell>
          <cell r="CU1322">
            <v>0</v>
          </cell>
          <cell r="CW1322">
            <v>0</v>
          </cell>
          <cell r="CX1322">
            <v>0</v>
          </cell>
          <cell r="CY1322">
            <v>0</v>
          </cell>
          <cell r="CZ1322">
            <v>0</v>
          </cell>
          <cell r="DA1322">
            <v>0</v>
          </cell>
          <cell r="DB1322">
            <v>0</v>
          </cell>
          <cell r="DC1322">
            <v>0</v>
          </cell>
          <cell r="DD1322">
            <v>0</v>
          </cell>
          <cell r="DE1322">
            <v>0</v>
          </cell>
          <cell r="DF1322">
            <v>0</v>
          </cell>
          <cell r="DG1322">
            <v>0</v>
          </cell>
          <cell r="DI1322">
            <v>26000</v>
          </cell>
          <cell r="DJ1322">
            <v>0</v>
          </cell>
          <cell r="DK1322">
            <v>0</v>
          </cell>
          <cell r="DL1322">
            <v>0</v>
          </cell>
          <cell r="DM1322">
            <v>0</v>
          </cell>
          <cell r="DN1322">
            <v>0</v>
          </cell>
          <cell r="DO1322">
            <v>0</v>
          </cell>
          <cell r="DP1322">
            <v>0</v>
          </cell>
          <cell r="DQ1322">
            <v>0</v>
          </cell>
          <cell r="DR1322">
            <v>0</v>
          </cell>
          <cell r="DS1322">
            <v>0</v>
          </cell>
          <cell r="DU1322" t="str">
            <v>ARC X/000240</v>
          </cell>
          <cell r="DV1322">
            <v>0</v>
          </cell>
          <cell r="DW1322">
            <v>0</v>
          </cell>
          <cell r="DX1322">
            <v>1</v>
          </cell>
          <cell r="DY1322">
            <v>0</v>
          </cell>
          <cell r="DZ1322">
            <v>0</v>
          </cell>
          <cell r="EB1322">
            <v>0</v>
          </cell>
          <cell r="EC1322" t="str">
            <v>Def</v>
          </cell>
          <cell r="ED1322" t="str">
            <v>Reserve Land</v>
          </cell>
        </row>
        <row r="1323">
          <cell r="D1323" t="str">
            <v>PC3200182</v>
          </cell>
          <cell r="E1323" t="str">
            <v>Waitawa Opening 2011 Fences</v>
          </cell>
          <cell r="F1323" t="str">
            <v>Auckland Council</v>
          </cell>
          <cell r="G1323" t="str">
            <v>Parks, sports and recreation</v>
          </cell>
          <cell r="H1323" t="str">
            <v>E181110</v>
          </cell>
          <cell r="I1323" t="str">
            <v>Regional parks operations management</v>
          </cell>
          <cell r="J1323" t="str">
            <v>Lifestyle and culture</v>
          </cell>
          <cell r="K1323" t="str">
            <v>Regional parks services</v>
          </cell>
          <cell r="L1323" t="str">
            <v>Regional parks</v>
          </cell>
          <cell r="M1323" t="str">
            <v>Lifestyle and culture</v>
          </cell>
          <cell r="N1323" t="str">
            <v>Regional parks services</v>
          </cell>
          <cell r="O1323" t="str">
            <v>Regional parks</v>
          </cell>
          <cell r="P1323" t="str">
            <v>Lifestyle and culture</v>
          </cell>
          <cell r="Q1323" t="str">
            <v>Regional parks services</v>
          </cell>
          <cell r="R1323" t="str">
            <v>Regional parks</v>
          </cell>
          <cell r="S1323" t="str">
            <v>A1241105</v>
          </cell>
          <cell r="T1323" t="str">
            <v>A1241105</v>
          </cell>
          <cell r="U1323" t="str">
            <v>Regional parks and visitor services</v>
          </cell>
          <cell r="V1323" t="str">
            <v>L050</v>
          </cell>
          <cell r="W1323" t="str">
            <v>Regional</v>
          </cell>
          <cell r="X1323" t="str">
            <v>FY12 - Only</v>
          </cell>
          <cell r="Y1323" t="str">
            <v>Expense</v>
          </cell>
          <cell r="Z1323">
            <v>20110701</v>
          </cell>
          <cell r="AA1323">
            <v>20120630</v>
          </cell>
          <cell r="AB1323">
            <v>2</v>
          </cell>
          <cell r="AC1323" t="str">
            <v>Discrete</v>
          </cell>
          <cell r="AD1323">
            <v>0</v>
          </cell>
          <cell r="AE1323">
            <v>0</v>
          </cell>
          <cell r="AF1323">
            <v>1</v>
          </cell>
          <cell r="AG1323">
            <v>0</v>
          </cell>
          <cell r="AH1323">
            <v>25</v>
          </cell>
          <cell r="AI1323" t="str">
            <v>Regional and Specialist Parks</v>
          </cell>
          <cell r="AJ1323" t="str">
            <v>Structures parks</v>
          </cell>
          <cell r="AK1323">
            <v>25</v>
          </cell>
          <cell r="AM1323">
            <v>1</v>
          </cell>
          <cell r="AS1323">
            <v>44200</v>
          </cell>
          <cell r="BD1323">
            <v>3.1E-2</v>
          </cell>
          <cell r="BE1323">
            <v>6.1930000000000041E-2</v>
          </cell>
          <cell r="BF1323">
            <v>9.3787900000000146E-2</v>
          </cell>
          <cell r="BG1323">
            <v>0.12878911280000027</v>
          </cell>
          <cell r="BH1323">
            <v>0.16491036440960039</v>
          </cell>
          <cell r="BI1323">
            <v>0.19869276497747879</v>
          </cell>
          <cell r="BJ1323">
            <v>0.23225616239684821</v>
          </cell>
          <cell r="BK1323">
            <v>0.27045610343115034</v>
          </cell>
          <cell r="BL1323">
            <v>0.31238115484437823</v>
          </cell>
          <cell r="BM1323">
            <v>0.35568973295424255</v>
          </cell>
          <cell r="BN1323">
            <v>0</v>
          </cell>
          <cell r="BO1323">
            <v>0</v>
          </cell>
          <cell r="BP1323">
            <v>0</v>
          </cell>
          <cell r="BQ1323">
            <v>0</v>
          </cell>
          <cell r="BR1323">
            <v>0</v>
          </cell>
          <cell r="BS1323">
            <v>0</v>
          </cell>
          <cell r="BT1323">
            <v>0</v>
          </cell>
          <cell r="BU1323">
            <v>0</v>
          </cell>
          <cell r="BV1323">
            <v>0</v>
          </cell>
          <cell r="BW1323">
            <v>0</v>
          </cell>
          <cell r="BX1323">
            <v>0</v>
          </cell>
          <cell r="BY1323">
            <v>44200</v>
          </cell>
          <cell r="BZ1323">
            <v>0</v>
          </cell>
          <cell r="CA1323">
            <v>0</v>
          </cell>
          <cell r="CB1323">
            <v>0</v>
          </cell>
          <cell r="CC1323">
            <v>0</v>
          </cell>
          <cell r="CD1323">
            <v>0</v>
          </cell>
          <cell r="CE1323">
            <v>0</v>
          </cell>
          <cell r="CF1323">
            <v>0</v>
          </cell>
          <cell r="CG1323">
            <v>0</v>
          </cell>
          <cell r="CH1323">
            <v>0</v>
          </cell>
          <cell r="CI1323">
            <v>0</v>
          </cell>
          <cell r="CK1323">
            <v>0</v>
          </cell>
          <cell r="CL1323">
            <v>0</v>
          </cell>
          <cell r="CM1323">
            <v>0</v>
          </cell>
          <cell r="CN1323">
            <v>0</v>
          </cell>
          <cell r="CO1323">
            <v>0</v>
          </cell>
          <cell r="CP1323">
            <v>0</v>
          </cell>
          <cell r="CQ1323">
            <v>0</v>
          </cell>
          <cell r="CR1323">
            <v>0</v>
          </cell>
          <cell r="CS1323">
            <v>0</v>
          </cell>
          <cell r="CT1323">
            <v>0</v>
          </cell>
          <cell r="CU1323">
            <v>0</v>
          </cell>
          <cell r="CW1323">
            <v>44200</v>
          </cell>
          <cell r="CX1323">
            <v>0</v>
          </cell>
          <cell r="CY1323">
            <v>0</v>
          </cell>
          <cell r="CZ1323">
            <v>0</v>
          </cell>
          <cell r="DA1323">
            <v>0</v>
          </cell>
          <cell r="DB1323">
            <v>0</v>
          </cell>
          <cell r="DC1323">
            <v>0</v>
          </cell>
          <cell r="DD1323">
            <v>0</v>
          </cell>
          <cell r="DE1323">
            <v>0</v>
          </cell>
          <cell r="DF1323">
            <v>0</v>
          </cell>
          <cell r="DG1323">
            <v>0</v>
          </cell>
          <cell r="DI1323">
            <v>0</v>
          </cell>
          <cell r="DJ1323">
            <v>0</v>
          </cell>
          <cell r="DK1323">
            <v>0</v>
          </cell>
          <cell r="DL1323">
            <v>0</v>
          </cell>
          <cell r="DM1323">
            <v>0</v>
          </cell>
          <cell r="DN1323">
            <v>0</v>
          </cell>
          <cell r="DO1323">
            <v>0</v>
          </cell>
          <cell r="DP1323">
            <v>0</v>
          </cell>
          <cell r="DQ1323">
            <v>0</v>
          </cell>
          <cell r="DR1323">
            <v>0</v>
          </cell>
          <cell r="DS1323">
            <v>0</v>
          </cell>
          <cell r="DU1323" t="str">
            <v>ARC X/000248</v>
          </cell>
          <cell r="DV1323">
            <v>0</v>
          </cell>
          <cell r="DW1323">
            <v>0</v>
          </cell>
          <cell r="DX1323">
            <v>1</v>
          </cell>
          <cell r="DY1323">
            <v>0</v>
          </cell>
          <cell r="DZ1323">
            <v>0</v>
          </cell>
          <cell r="EB1323">
            <v>0</v>
          </cell>
          <cell r="EC1323" t="str">
            <v>Def</v>
          </cell>
          <cell r="ED1323" t="str">
            <v>Reserve Land</v>
          </cell>
        </row>
        <row r="1324">
          <cell r="D1324" t="str">
            <v>PC3200184</v>
          </cell>
          <cell r="E1324" t="str">
            <v>Waitawa Opening 2011 Roads</v>
          </cell>
          <cell r="F1324" t="str">
            <v>Auckland Council</v>
          </cell>
          <cell r="G1324" t="str">
            <v>Parks, sports and recreation</v>
          </cell>
          <cell r="H1324" t="str">
            <v>E181110</v>
          </cell>
          <cell r="I1324" t="str">
            <v>Regional parks operations management</v>
          </cell>
          <cell r="J1324" t="str">
            <v>Lifestyle and culture</v>
          </cell>
          <cell r="K1324" t="str">
            <v>Regional parks services</v>
          </cell>
          <cell r="L1324" t="str">
            <v>Regional parks</v>
          </cell>
          <cell r="M1324" t="str">
            <v>Lifestyle and culture</v>
          </cell>
          <cell r="N1324" t="str">
            <v>Regional parks services</v>
          </cell>
          <cell r="O1324" t="str">
            <v>Regional parks</v>
          </cell>
          <cell r="P1324" t="str">
            <v>Lifestyle and culture</v>
          </cell>
          <cell r="Q1324" t="str">
            <v>Regional parks services</v>
          </cell>
          <cell r="R1324" t="str">
            <v>Regional parks</v>
          </cell>
          <cell r="S1324" t="str">
            <v>A1241105</v>
          </cell>
          <cell r="T1324" t="str">
            <v>A1241105</v>
          </cell>
          <cell r="U1324" t="str">
            <v>Regional parks and visitor services</v>
          </cell>
          <cell r="V1324" t="str">
            <v>L050</v>
          </cell>
          <cell r="W1324" t="str">
            <v>Regional</v>
          </cell>
          <cell r="X1324" t="str">
            <v>FY12 - Only</v>
          </cell>
          <cell r="Y1324" t="str">
            <v>Expense</v>
          </cell>
          <cell r="Z1324">
            <v>20110701</v>
          </cell>
          <cell r="AA1324">
            <v>20120630</v>
          </cell>
          <cell r="AB1324">
            <v>2</v>
          </cell>
          <cell r="AC1324" t="str">
            <v>Discrete</v>
          </cell>
          <cell r="AD1324">
            <v>0</v>
          </cell>
          <cell r="AE1324">
            <v>0</v>
          </cell>
          <cell r="AF1324">
            <v>1</v>
          </cell>
          <cell r="AG1324">
            <v>0</v>
          </cell>
          <cell r="AH1324">
            <v>25</v>
          </cell>
          <cell r="AI1324" t="str">
            <v>Regional and Specialist Parks</v>
          </cell>
          <cell r="AJ1324" t="str">
            <v>Road surface</v>
          </cell>
          <cell r="AK1324">
            <v>50</v>
          </cell>
          <cell r="AM1324">
            <v>1</v>
          </cell>
          <cell r="AS1324">
            <v>25000</v>
          </cell>
          <cell r="BD1324">
            <v>3.9E-2</v>
          </cell>
          <cell r="BE1324">
            <v>7.4325999999999892E-2</v>
          </cell>
          <cell r="BF1324">
            <v>0.10440712799999985</v>
          </cell>
          <cell r="BG1324">
            <v>0.13643493471199974</v>
          </cell>
          <cell r="BH1324">
            <v>0.17166441768807172</v>
          </cell>
          <cell r="BI1324">
            <v>0.2103293434717779</v>
          </cell>
          <cell r="BJ1324">
            <v>0.25269087049328998</v>
          </cell>
          <cell r="BK1324">
            <v>0.29904043270154168</v>
          </cell>
          <cell r="BL1324">
            <v>0.35100205000960338</v>
          </cell>
          <cell r="BM1324">
            <v>0.40504213200998751</v>
          </cell>
          <cell r="BN1324">
            <v>0</v>
          </cell>
          <cell r="BO1324">
            <v>0</v>
          </cell>
          <cell r="BP1324">
            <v>0</v>
          </cell>
          <cell r="BQ1324">
            <v>0</v>
          </cell>
          <cell r="BR1324">
            <v>0</v>
          </cell>
          <cell r="BS1324">
            <v>0</v>
          </cell>
          <cell r="BT1324">
            <v>0</v>
          </cell>
          <cell r="BU1324">
            <v>0</v>
          </cell>
          <cell r="BV1324">
            <v>0</v>
          </cell>
          <cell r="BW1324">
            <v>0</v>
          </cell>
          <cell r="BX1324">
            <v>0</v>
          </cell>
          <cell r="BY1324">
            <v>25000</v>
          </cell>
          <cell r="BZ1324">
            <v>0</v>
          </cell>
          <cell r="CA1324">
            <v>0</v>
          </cell>
          <cell r="CB1324">
            <v>0</v>
          </cell>
          <cell r="CC1324">
            <v>0</v>
          </cell>
          <cell r="CD1324">
            <v>0</v>
          </cell>
          <cell r="CE1324">
            <v>0</v>
          </cell>
          <cell r="CF1324">
            <v>0</v>
          </cell>
          <cell r="CG1324">
            <v>0</v>
          </cell>
          <cell r="CH1324">
            <v>0</v>
          </cell>
          <cell r="CI1324">
            <v>0</v>
          </cell>
          <cell r="CK1324">
            <v>0</v>
          </cell>
          <cell r="CL1324">
            <v>0</v>
          </cell>
          <cell r="CM1324">
            <v>0</v>
          </cell>
          <cell r="CN1324">
            <v>0</v>
          </cell>
          <cell r="CO1324">
            <v>0</v>
          </cell>
          <cell r="CP1324">
            <v>0</v>
          </cell>
          <cell r="CQ1324">
            <v>0</v>
          </cell>
          <cell r="CR1324">
            <v>0</v>
          </cell>
          <cell r="CS1324">
            <v>0</v>
          </cell>
          <cell r="CT1324">
            <v>0</v>
          </cell>
          <cell r="CU1324">
            <v>0</v>
          </cell>
          <cell r="CW1324">
            <v>25000</v>
          </cell>
          <cell r="CX1324">
            <v>0</v>
          </cell>
          <cell r="CY1324">
            <v>0</v>
          </cell>
          <cell r="CZ1324">
            <v>0</v>
          </cell>
          <cell r="DA1324">
            <v>0</v>
          </cell>
          <cell r="DB1324">
            <v>0</v>
          </cell>
          <cell r="DC1324">
            <v>0</v>
          </cell>
          <cell r="DD1324">
            <v>0</v>
          </cell>
          <cell r="DE1324">
            <v>0</v>
          </cell>
          <cell r="DF1324">
            <v>0</v>
          </cell>
          <cell r="DG1324">
            <v>0</v>
          </cell>
          <cell r="DI1324">
            <v>0</v>
          </cell>
          <cell r="DJ1324">
            <v>0</v>
          </cell>
          <cell r="DK1324">
            <v>0</v>
          </cell>
          <cell r="DL1324">
            <v>0</v>
          </cell>
          <cell r="DM1324">
            <v>0</v>
          </cell>
          <cell r="DN1324">
            <v>0</v>
          </cell>
          <cell r="DO1324">
            <v>0</v>
          </cell>
          <cell r="DP1324">
            <v>0</v>
          </cell>
          <cell r="DQ1324">
            <v>0</v>
          </cell>
          <cell r="DR1324">
            <v>0</v>
          </cell>
          <cell r="DS1324">
            <v>0</v>
          </cell>
          <cell r="DU1324" t="str">
            <v>ARC X/000249</v>
          </cell>
          <cell r="DV1324">
            <v>0</v>
          </cell>
          <cell r="DW1324">
            <v>0</v>
          </cell>
          <cell r="DX1324">
            <v>1</v>
          </cell>
          <cell r="DY1324">
            <v>0</v>
          </cell>
          <cell r="DZ1324">
            <v>0</v>
          </cell>
          <cell r="EB1324">
            <v>0</v>
          </cell>
          <cell r="EC1324" t="str">
            <v>Def</v>
          </cell>
          <cell r="ED1324" t="str">
            <v>Reserve Land</v>
          </cell>
        </row>
        <row r="1325">
          <cell r="D1325" t="str">
            <v>PC3200186</v>
          </cell>
          <cell r="E1325" t="str">
            <v>Waitawa Opening 2011 Utilities</v>
          </cell>
          <cell r="F1325" t="str">
            <v>Auckland Council</v>
          </cell>
          <cell r="G1325" t="str">
            <v>Parks, sports and recreation</v>
          </cell>
          <cell r="H1325" t="str">
            <v>E181110</v>
          </cell>
          <cell r="I1325" t="str">
            <v>Regional parks operations management</v>
          </cell>
          <cell r="J1325" t="str">
            <v>Lifestyle and culture</v>
          </cell>
          <cell r="K1325" t="str">
            <v>Regional parks services</v>
          </cell>
          <cell r="L1325" t="str">
            <v>Regional parks</v>
          </cell>
          <cell r="M1325" t="str">
            <v>Lifestyle and culture</v>
          </cell>
          <cell r="N1325" t="str">
            <v>Regional parks services</v>
          </cell>
          <cell r="O1325" t="str">
            <v>Regional parks</v>
          </cell>
          <cell r="P1325" t="str">
            <v>Lifestyle and culture</v>
          </cell>
          <cell r="Q1325" t="str">
            <v>Regional parks services</v>
          </cell>
          <cell r="R1325" t="str">
            <v>Regional parks</v>
          </cell>
          <cell r="S1325" t="str">
            <v>A1241105</v>
          </cell>
          <cell r="T1325" t="str">
            <v>A1241105</v>
          </cell>
          <cell r="U1325" t="str">
            <v>Regional parks and visitor services</v>
          </cell>
          <cell r="V1325" t="str">
            <v>L050</v>
          </cell>
          <cell r="W1325" t="str">
            <v>Regional</v>
          </cell>
          <cell r="X1325" t="str">
            <v>FY12 - Only</v>
          </cell>
          <cell r="Y1325" t="str">
            <v>Expense</v>
          </cell>
          <cell r="Z1325">
            <v>20110701</v>
          </cell>
          <cell r="AA1325">
            <v>20120630</v>
          </cell>
          <cell r="AB1325">
            <v>2</v>
          </cell>
          <cell r="AC1325" t="str">
            <v>Discrete</v>
          </cell>
          <cell r="AD1325">
            <v>0</v>
          </cell>
          <cell r="AE1325">
            <v>0</v>
          </cell>
          <cell r="AF1325">
            <v>1</v>
          </cell>
          <cell r="AG1325">
            <v>0</v>
          </cell>
          <cell r="AH1325">
            <v>25</v>
          </cell>
          <cell r="AI1325" t="str">
            <v>Regional and Specialist Parks</v>
          </cell>
          <cell r="AJ1325" t="str">
            <v>Plant and equipment (Capex)</v>
          </cell>
          <cell r="AK1325">
            <v>50</v>
          </cell>
          <cell r="AM1325">
            <v>1</v>
          </cell>
          <cell r="AS1325">
            <v>2500</v>
          </cell>
          <cell r="BD1325">
            <v>3.3000000000000002E-2</v>
          </cell>
          <cell r="BE1325">
            <v>6.7088999999999732E-2</v>
          </cell>
          <cell r="BF1325">
            <v>0.10230293699999971</v>
          </cell>
          <cell r="BG1325">
            <v>0.14088353979499968</v>
          </cell>
          <cell r="BH1325">
            <v>0.18195534722761963</v>
          </cell>
          <cell r="BI1325">
            <v>0.21859596299167583</v>
          </cell>
          <cell r="BJ1325">
            <v>0.25637243784441766</v>
          </cell>
          <cell r="BK1325">
            <v>0.29783272829328333</v>
          </cell>
          <cell r="BL1325">
            <v>0.3445547065118415</v>
          </cell>
          <cell r="BM1325">
            <v>0.39295867594626777</v>
          </cell>
          <cell r="BN1325">
            <v>0</v>
          </cell>
          <cell r="BO1325">
            <v>0</v>
          </cell>
          <cell r="BP1325">
            <v>0</v>
          </cell>
          <cell r="BQ1325">
            <v>0</v>
          </cell>
          <cell r="BR1325">
            <v>0</v>
          </cell>
          <cell r="BS1325">
            <v>0</v>
          </cell>
          <cell r="BT1325">
            <v>0</v>
          </cell>
          <cell r="BU1325">
            <v>0</v>
          </cell>
          <cell r="BV1325">
            <v>0</v>
          </cell>
          <cell r="BW1325">
            <v>0</v>
          </cell>
          <cell r="BX1325">
            <v>0</v>
          </cell>
          <cell r="BY1325">
            <v>2500</v>
          </cell>
          <cell r="BZ1325">
            <v>0</v>
          </cell>
          <cell r="CA1325">
            <v>0</v>
          </cell>
          <cell r="CB1325">
            <v>0</v>
          </cell>
          <cell r="CC1325">
            <v>0</v>
          </cell>
          <cell r="CD1325">
            <v>0</v>
          </cell>
          <cell r="CE1325">
            <v>0</v>
          </cell>
          <cell r="CF1325">
            <v>0</v>
          </cell>
          <cell r="CG1325">
            <v>0</v>
          </cell>
          <cell r="CH1325">
            <v>0</v>
          </cell>
          <cell r="CI1325">
            <v>0</v>
          </cell>
          <cell r="CK1325">
            <v>0</v>
          </cell>
          <cell r="CL1325">
            <v>0</v>
          </cell>
          <cell r="CM1325">
            <v>0</v>
          </cell>
          <cell r="CN1325">
            <v>0</v>
          </cell>
          <cell r="CO1325">
            <v>0</v>
          </cell>
          <cell r="CP1325">
            <v>0</v>
          </cell>
          <cell r="CQ1325">
            <v>0</v>
          </cell>
          <cell r="CR1325">
            <v>0</v>
          </cell>
          <cell r="CS1325">
            <v>0</v>
          </cell>
          <cell r="CT1325">
            <v>0</v>
          </cell>
          <cell r="CU1325">
            <v>0</v>
          </cell>
          <cell r="CW1325">
            <v>2500</v>
          </cell>
          <cell r="CX1325">
            <v>0</v>
          </cell>
          <cell r="CY1325">
            <v>0</v>
          </cell>
          <cell r="CZ1325">
            <v>0</v>
          </cell>
          <cell r="DA1325">
            <v>0</v>
          </cell>
          <cell r="DB1325">
            <v>0</v>
          </cell>
          <cell r="DC1325">
            <v>0</v>
          </cell>
          <cell r="DD1325">
            <v>0</v>
          </cell>
          <cell r="DE1325">
            <v>0</v>
          </cell>
          <cell r="DF1325">
            <v>0</v>
          </cell>
          <cell r="DG1325">
            <v>0</v>
          </cell>
          <cell r="DI1325">
            <v>0</v>
          </cell>
          <cell r="DJ1325">
            <v>0</v>
          </cell>
          <cell r="DK1325">
            <v>0</v>
          </cell>
          <cell r="DL1325">
            <v>0</v>
          </cell>
          <cell r="DM1325">
            <v>0</v>
          </cell>
          <cell r="DN1325">
            <v>0</v>
          </cell>
          <cell r="DO1325">
            <v>0</v>
          </cell>
          <cell r="DP1325">
            <v>0</v>
          </cell>
          <cell r="DQ1325">
            <v>0</v>
          </cell>
          <cell r="DR1325">
            <v>0</v>
          </cell>
          <cell r="DS1325">
            <v>0</v>
          </cell>
          <cell r="DU1325" t="str">
            <v>ARC X/000250</v>
          </cell>
          <cell r="DV1325">
            <v>0</v>
          </cell>
          <cell r="DW1325">
            <v>0</v>
          </cell>
          <cell r="DX1325">
            <v>1</v>
          </cell>
          <cell r="DY1325">
            <v>0</v>
          </cell>
          <cell r="DZ1325">
            <v>0</v>
          </cell>
          <cell r="EB1325">
            <v>0</v>
          </cell>
          <cell r="EC1325" t="str">
            <v>Def</v>
          </cell>
          <cell r="ED1325" t="str">
            <v>Reserve Land</v>
          </cell>
        </row>
        <row r="1326">
          <cell r="D1326" t="str">
            <v>PC3200188</v>
          </cell>
          <cell r="E1326" t="str">
            <v>Waitawa Opening 2011 Signs</v>
          </cell>
          <cell r="F1326" t="str">
            <v>Auckland Council</v>
          </cell>
          <cell r="G1326" t="str">
            <v>Parks, sports and recreation</v>
          </cell>
          <cell r="H1326" t="str">
            <v>E181110</v>
          </cell>
          <cell r="I1326" t="str">
            <v>Regional parks operations management</v>
          </cell>
          <cell r="J1326" t="str">
            <v>Lifestyle and culture</v>
          </cell>
          <cell r="K1326" t="str">
            <v>Regional parks services</v>
          </cell>
          <cell r="L1326" t="str">
            <v>Regional parks</v>
          </cell>
          <cell r="M1326" t="str">
            <v>Lifestyle and culture</v>
          </cell>
          <cell r="N1326" t="str">
            <v>Regional parks services</v>
          </cell>
          <cell r="O1326" t="str">
            <v>Regional parks</v>
          </cell>
          <cell r="P1326" t="str">
            <v>Lifestyle and culture</v>
          </cell>
          <cell r="Q1326" t="str">
            <v>Regional parks services</v>
          </cell>
          <cell r="R1326" t="str">
            <v>Regional parks</v>
          </cell>
          <cell r="S1326" t="str">
            <v>A1241105</v>
          </cell>
          <cell r="T1326" t="str">
            <v>A1241105</v>
          </cell>
          <cell r="U1326" t="str">
            <v>Regional parks and visitor services</v>
          </cell>
          <cell r="V1326" t="str">
            <v>L050</v>
          </cell>
          <cell r="W1326" t="str">
            <v>Regional</v>
          </cell>
          <cell r="X1326" t="str">
            <v>FY12 - Only</v>
          </cell>
          <cell r="Y1326" t="str">
            <v>Expense</v>
          </cell>
          <cell r="Z1326">
            <v>20110701</v>
          </cell>
          <cell r="AA1326">
            <v>20120630</v>
          </cell>
          <cell r="AB1326">
            <v>2</v>
          </cell>
          <cell r="AC1326" t="str">
            <v>Discrete</v>
          </cell>
          <cell r="AD1326">
            <v>0</v>
          </cell>
          <cell r="AE1326">
            <v>0</v>
          </cell>
          <cell r="AF1326">
            <v>1</v>
          </cell>
          <cell r="AG1326">
            <v>0</v>
          </cell>
          <cell r="AH1326">
            <v>25</v>
          </cell>
          <cell r="AI1326" t="str">
            <v>Regional and Specialist Parks</v>
          </cell>
          <cell r="AJ1326" t="str">
            <v>Structures parks</v>
          </cell>
          <cell r="AK1326">
            <v>25</v>
          </cell>
          <cell r="AM1326">
            <v>1</v>
          </cell>
          <cell r="AS1326">
            <v>4000</v>
          </cell>
          <cell r="BD1326">
            <v>3.1E-2</v>
          </cell>
          <cell r="BE1326">
            <v>6.1930000000000041E-2</v>
          </cell>
          <cell r="BF1326">
            <v>9.3787900000000146E-2</v>
          </cell>
          <cell r="BG1326">
            <v>0.12878911280000027</v>
          </cell>
          <cell r="BH1326">
            <v>0.16491036440960039</v>
          </cell>
          <cell r="BI1326">
            <v>0.19869276497747879</v>
          </cell>
          <cell r="BJ1326">
            <v>0.23225616239684821</v>
          </cell>
          <cell r="BK1326">
            <v>0.27045610343115034</v>
          </cell>
          <cell r="BL1326">
            <v>0.31238115484437823</v>
          </cell>
          <cell r="BM1326">
            <v>0.35568973295424255</v>
          </cell>
          <cell r="BN1326">
            <v>0</v>
          </cell>
          <cell r="BO1326">
            <v>0</v>
          </cell>
          <cell r="BP1326">
            <v>0</v>
          </cell>
          <cell r="BQ1326">
            <v>0</v>
          </cell>
          <cell r="BR1326">
            <v>0</v>
          </cell>
          <cell r="BS1326">
            <v>0</v>
          </cell>
          <cell r="BT1326">
            <v>0</v>
          </cell>
          <cell r="BU1326">
            <v>0</v>
          </cell>
          <cell r="BV1326">
            <v>0</v>
          </cell>
          <cell r="BW1326">
            <v>0</v>
          </cell>
          <cell r="BX1326">
            <v>0</v>
          </cell>
          <cell r="BY1326">
            <v>4000</v>
          </cell>
          <cell r="BZ1326">
            <v>0</v>
          </cell>
          <cell r="CA1326">
            <v>0</v>
          </cell>
          <cell r="CB1326">
            <v>0</v>
          </cell>
          <cell r="CC1326">
            <v>0</v>
          </cell>
          <cell r="CD1326">
            <v>0</v>
          </cell>
          <cell r="CE1326">
            <v>0</v>
          </cell>
          <cell r="CF1326">
            <v>0</v>
          </cell>
          <cell r="CG1326">
            <v>0</v>
          </cell>
          <cell r="CH1326">
            <v>0</v>
          </cell>
          <cell r="CI1326">
            <v>0</v>
          </cell>
          <cell r="CK1326">
            <v>0</v>
          </cell>
          <cell r="CL1326">
            <v>0</v>
          </cell>
          <cell r="CM1326">
            <v>0</v>
          </cell>
          <cell r="CN1326">
            <v>0</v>
          </cell>
          <cell r="CO1326">
            <v>0</v>
          </cell>
          <cell r="CP1326">
            <v>0</v>
          </cell>
          <cell r="CQ1326">
            <v>0</v>
          </cell>
          <cell r="CR1326">
            <v>0</v>
          </cell>
          <cell r="CS1326">
            <v>0</v>
          </cell>
          <cell r="CT1326">
            <v>0</v>
          </cell>
          <cell r="CU1326">
            <v>0</v>
          </cell>
          <cell r="CW1326">
            <v>4000</v>
          </cell>
          <cell r="CX1326">
            <v>0</v>
          </cell>
          <cell r="CY1326">
            <v>0</v>
          </cell>
          <cell r="CZ1326">
            <v>0</v>
          </cell>
          <cell r="DA1326">
            <v>0</v>
          </cell>
          <cell r="DB1326">
            <v>0</v>
          </cell>
          <cell r="DC1326">
            <v>0</v>
          </cell>
          <cell r="DD1326">
            <v>0</v>
          </cell>
          <cell r="DE1326">
            <v>0</v>
          </cell>
          <cell r="DF1326">
            <v>0</v>
          </cell>
          <cell r="DG1326">
            <v>0</v>
          </cell>
          <cell r="DI1326">
            <v>0</v>
          </cell>
          <cell r="DJ1326">
            <v>0</v>
          </cell>
          <cell r="DK1326">
            <v>0</v>
          </cell>
          <cell r="DL1326">
            <v>0</v>
          </cell>
          <cell r="DM1326">
            <v>0</v>
          </cell>
          <cell r="DN1326">
            <v>0</v>
          </cell>
          <cell r="DO1326">
            <v>0</v>
          </cell>
          <cell r="DP1326">
            <v>0</v>
          </cell>
          <cell r="DQ1326">
            <v>0</v>
          </cell>
          <cell r="DR1326">
            <v>0</v>
          </cell>
          <cell r="DS1326">
            <v>0</v>
          </cell>
          <cell r="DU1326" t="str">
            <v>ARC X/000251</v>
          </cell>
          <cell r="DV1326">
            <v>0</v>
          </cell>
          <cell r="DW1326">
            <v>0</v>
          </cell>
          <cell r="DX1326">
            <v>1</v>
          </cell>
          <cell r="DY1326">
            <v>0</v>
          </cell>
          <cell r="DZ1326">
            <v>0</v>
          </cell>
          <cell r="EB1326">
            <v>0</v>
          </cell>
          <cell r="EC1326" t="str">
            <v>Def</v>
          </cell>
          <cell r="ED1326" t="str">
            <v>Reserve Land</v>
          </cell>
        </row>
        <row r="1327">
          <cell r="D1327" t="str">
            <v>PC3200234</v>
          </cell>
          <cell r="E1327" t="str">
            <v>Franklin - Northern Karaka Parks</v>
          </cell>
          <cell r="F1327" t="str">
            <v>Auckland Council</v>
          </cell>
          <cell r="G1327" t="str">
            <v>Parks, sports and recreation</v>
          </cell>
          <cell r="H1327" t="str">
            <v>E170805</v>
          </cell>
          <cell r="I1327" t="str">
            <v>Local and sports parks - south management</v>
          </cell>
          <cell r="J1327" t="str">
            <v>Lifestyle and culture</v>
          </cell>
          <cell r="K1327" t="str">
            <v>Local parks services</v>
          </cell>
          <cell r="L1327" t="str">
            <v>Local parks</v>
          </cell>
          <cell r="M1327" t="str">
            <v>Local activities</v>
          </cell>
          <cell r="N1327" t="str">
            <v>Local parks services</v>
          </cell>
          <cell r="O1327" t="str">
            <v>Local parks</v>
          </cell>
          <cell r="P1327" t="str">
            <v>Lifestyle and culture</v>
          </cell>
          <cell r="Q1327" t="str">
            <v>Local parks services</v>
          </cell>
          <cell r="R1327" t="str">
            <v>Local parks</v>
          </cell>
          <cell r="S1327" t="str">
            <v>A1241205</v>
          </cell>
          <cell r="T1327" t="str">
            <v>A1241205</v>
          </cell>
          <cell r="U1327" t="str">
            <v>Local parks</v>
          </cell>
          <cell r="V1327" t="str">
            <v>L210</v>
          </cell>
          <cell r="W1327" t="str">
            <v>Other (Unallocated)</v>
          </cell>
          <cell r="X1327" t="str">
            <v>FY12 - Only</v>
          </cell>
          <cell r="Y1327" t="str">
            <v>Expense</v>
          </cell>
          <cell r="Z1327">
            <v>20110701</v>
          </cell>
          <cell r="AA1327">
            <v>20120630</v>
          </cell>
          <cell r="AB1327">
            <v>2</v>
          </cell>
          <cell r="AC1327" t="str">
            <v>Discrete</v>
          </cell>
          <cell r="AD1327">
            <v>0</v>
          </cell>
          <cell r="AE1327">
            <v>0</v>
          </cell>
          <cell r="AF1327">
            <v>1</v>
          </cell>
          <cell r="AG1327">
            <v>0</v>
          </cell>
          <cell r="AH1327">
            <v>2</v>
          </cell>
          <cell r="AI1327" t="str">
            <v>Local &amp; Sports Parks</v>
          </cell>
          <cell r="AJ1327" t="str">
            <v>Land (Capex)</v>
          </cell>
          <cell r="AK1327">
            <v>0</v>
          </cell>
          <cell r="AO1327">
            <v>1</v>
          </cell>
          <cell r="AS1327">
            <v>20457</v>
          </cell>
          <cell r="BD1327">
            <v>3.1E-2</v>
          </cell>
          <cell r="BE1327">
            <v>6.1930000000000041E-2</v>
          </cell>
          <cell r="BF1327">
            <v>9.3787900000000146E-2</v>
          </cell>
          <cell r="BG1327">
            <v>0.12878911280000027</v>
          </cell>
          <cell r="BH1327">
            <v>0.16491036440960039</v>
          </cell>
          <cell r="BI1327">
            <v>0.19869276497747879</v>
          </cell>
          <cell r="BJ1327">
            <v>0.23225616239684821</v>
          </cell>
          <cell r="BK1327">
            <v>0.27045610343115034</v>
          </cell>
          <cell r="BL1327">
            <v>0.31238115484437823</v>
          </cell>
          <cell r="BM1327">
            <v>0.35568973295424255</v>
          </cell>
          <cell r="BN1327">
            <v>0</v>
          </cell>
          <cell r="BO1327">
            <v>0</v>
          </cell>
          <cell r="BP1327">
            <v>0</v>
          </cell>
          <cell r="BQ1327">
            <v>0</v>
          </cell>
          <cell r="BR1327">
            <v>0</v>
          </cell>
          <cell r="BS1327">
            <v>0</v>
          </cell>
          <cell r="BT1327">
            <v>0</v>
          </cell>
          <cell r="BU1327">
            <v>0</v>
          </cell>
          <cell r="BV1327">
            <v>0</v>
          </cell>
          <cell r="BW1327">
            <v>0</v>
          </cell>
          <cell r="BX1327">
            <v>0</v>
          </cell>
          <cell r="BY1327">
            <v>20457</v>
          </cell>
          <cell r="BZ1327">
            <v>0</v>
          </cell>
          <cell r="CA1327">
            <v>0</v>
          </cell>
          <cell r="CB1327">
            <v>0</v>
          </cell>
          <cell r="CC1327">
            <v>0</v>
          </cell>
          <cell r="CD1327">
            <v>0</v>
          </cell>
          <cell r="CE1327">
            <v>0</v>
          </cell>
          <cell r="CF1327">
            <v>0</v>
          </cell>
          <cell r="CG1327">
            <v>0</v>
          </cell>
          <cell r="CH1327">
            <v>0</v>
          </cell>
          <cell r="CI1327">
            <v>0</v>
          </cell>
          <cell r="CK1327">
            <v>0</v>
          </cell>
          <cell r="CL1327">
            <v>0</v>
          </cell>
          <cell r="CM1327">
            <v>0</v>
          </cell>
          <cell r="CN1327">
            <v>0</v>
          </cell>
          <cell r="CO1327">
            <v>0</v>
          </cell>
          <cell r="CP1327">
            <v>0</v>
          </cell>
          <cell r="CQ1327">
            <v>0</v>
          </cell>
          <cell r="CR1327">
            <v>0</v>
          </cell>
          <cell r="CS1327">
            <v>0</v>
          </cell>
          <cell r="CT1327">
            <v>0</v>
          </cell>
          <cell r="CU1327">
            <v>0</v>
          </cell>
          <cell r="CW1327">
            <v>20457</v>
          </cell>
          <cell r="CX1327">
            <v>0</v>
          </cell>
          <cell r="CY1327">
            <v>0</v>
          </cell>
          <cell r="CZ1327">
            <v>0</v>
          </cell>
          <cell r="DA1327">
            <v>0</v>
          </cell>
          <cell r="DB1327">
            <v>0</v>
          </cell>
          <cell r="DC1327">
            <v>0</v>
          </cell>
          <cell r="DD1327">
            <v>0</v>
          </cell>
          <cell r="DE1327">
            <v>0</v>
          </cell>
          <cell r="DF1327">
            <v>0</v>
          </cell>
          <cell r="DG1327">
            <v>0</v>
          </cell>
          <cell r="DI1327">
            <v>0</v>
          </cell>
          <cell r="DJ1327">
            <v>0</v>
          </cell>
          <cell r="DK1327">
            <v>0</v>
          </cell>
          <cell r="DL1327">
            <v>0</v>
          </cell>
          <cell r="DM1327">
            <v>0</v>
          </cell>
          <cell r="DN1327">
            <v>0</v>
          </cell>
          <cell r="DO1327">
            <v>0</v>
          </cell>
          <cell r="DP1327">
            <v>0</v>
          </cell>
          <cell r="DQ1327">
            <v>0</v>
          </cell>
          <cell r="DR1327">
            <v>0</v>
          </cell>
          <cell r="DS1327">
            <v>0</v>
          </cell>
          <cell r="DU1327" t="str">
            <v>FDC OS018 001</v>
          </cell>
          <cell r="DV1327">
            <v>0</v>
          </cell>
          <cell r="DW1327">
            <v>0</v>
          </cell>
          <cell r="DX1327">
            <v>1</v>
          </cell>
          <cell r="DY1327">
            <v>0</v>
          </cell>
          <cell r="DZ1327">
            <v>0</v>
          </cell>
          <cell r="EB1327">
            <v>0</v>
          </cell>
          <cell r="EC1327" t="str">
            <v>Def</v>
          </cell>
          <cell r="ED1327" t="str">
            <v>Local Recreational Facilities</v>
          </cell>
        </row>
        <row r="1328">
          <cell r="D1328" t="str">
            <v>PC3200236</v>
          </cell>
          <cell r="E1328" t="str">
            <v>Waiuku Rec Reserve</v>
          </cell>
          <cell r="F1328" t="str">
            <v>Auckland Council</v>
          </cell>
          <cell r="G1328" t="str">
            <v>Parks, sports and recreation</v>
          </cell>
          <cell r="H1328" t="str">
            <v>E170805</v>
          </cell>
          <cell r="I1328" t="str">
            <v>Local and sports parks - south management</v>
          </cell>
          <cell r="J1328" t="str">
            <v>Lifestyle and culture</v>
          </cell>
          <cell r="K1328" t="str">
            <v>Local parks services</v>
          </cell>
          <cell r="L1328" t="str">
            <v>Local parks</v>
          </cell>
          <cell r="M1328" t="str">
            <v>Local activities</v>
          </cell>
          <cell r="N1328" t="str">
            <v>Local parks services</v>
          </cell>
          <cell r="O1328" t="str">
            <v>Local parks</v>
          </cell>
          <cell r="P1328" t="str">
            <v>Lifestyle and culture</v>
          </cell>
          <cell r="Q1328" t="str">
            <v>Local parks services</v>
          </cell>
          <cell r="R1328" t="str">
            <v>Local parks</v>
          </cell>
          <cell r="S1328" t="str">
            <v>A1241205</v>
          </cell>
          <cell r="T1328" t="str">
            <v>A1241205</v>
          </cell>
          <cell r="U1328" t="str">
            <v>Local parks</v>
          </cell>
          <cell r="V1328" t="str">
            <v>L110</v>
          </cell>
          <cell r="W1328" t="str">
            <v>Franklin</v>
          </cell>
          <cell r="X1328" t="str">
            <v>PL40810</v>
          </cell>
          <cell r="Y1328" t="str">
            <v>Expense</v>
          </cell>
          <cell r="Z1328">
            <v>20120701</v>
          </cell>
          <cell r="AA1328">
            <v>20130630</v>
          </cell>
          <cell r="AB1328">
            <v>2</v>
          </cell>
          <cell r="AC1328" t="str">
            <v>Discrete</v>
          </cell>
          <cell r="AD1328">
            <v>0</v>
          </cell>
          <cell r="AE1328">
            <v>0</v>
          </cell>
          <cell r="AF1328">
            <v>1</v>
          </cell>
          <cell r="AG1328">
            <v>0</v>
          </cell>
          <cell r="AH1328">
            <v>2</v>
          </cell>
          <cell r="AI1328" t="str">
            <v>Local &amp; Sports Parks</v>
          </cell>
          <cell r="AJ1328" t="str">
            <v>Structures parks</v>
          </cell>
          <cell r="AK1328">
            <v>35</v>
          </cell>
          <cell r="AO1328">
            <v>1</v>
          </cell>
          <cell r="AT1328">
            <v>344334</v>
          </cell>
          <cell r="BD1328">
            <v>3.1E-2</v>
          </cell>
          <cell r="BE1328">
            <v>6.1930000000000041E-2</v>
          </cell>
          <cell r="BF1328">
            <v>9.3787900000000146E-2</v>
          </cell>
          <cell r="BG1328">
            <v>0.12878911280000027</v>
          </cell>
          <cell r="BH1328">
            <v>0.16491036440960039</v>
          </cell>
          <cell r="BI1328">
            <v>0.19869276497747879</v>
          </cell>
          <cell r="BJ1328">
            <v>0.23225616239684821</v>
          </cell>
          <cell r="BK1328">
            <v>0.27045610343115034</v>
          </cell>
          <cell r="BL1328">
            <v>0.31238115484437823</v>
          </cell>
          <cell r="BM1328">
            <v>0.35568973295424255</v>
          </cell>
          <cell r="BN1328">
            <v>0</v>
          </cell>
          <cell r="BO1328">
            <v>10674.353999999999</v>
          </cell>
          <cell r="BP1328">
            <v>0</v>
          </cell>
          <cell r="BQ1328">
            <v>0</v>
          </cell>
          <cell r="BR1328">
            <v>0</v>
          </cell>
          <cell r="BS1328">
            <v>0</v>
          </cell>
          <cell r="BT1328">
            <v>0</v>
          </cell>
          <cell r="BU1328">
            <v>0</v>
          </cell>
          <cell r="BV1328">
            <v>0</v>
          </cell>
          <cell r="BW1328">
            <v>0</v>
          </cell>
          <cell r="BX1328">
            <v>0</v>
          </cell>
          <cell r="BY1328">
            <v>0</v>
          </cell>
          <cell r="BZ1328">
            <v>355008.35399999999</v>
          </cell>
          <cell r="CA1328">
            <v>0</v>
          </cell>
          <cell r="CB1328">
            <v>0</v>
          </cell>
          <cell r="CC1328">
            <v>0</v>
          </cell>
          <cell r="CD1328">
            <v>0</v>
          </cell>
          <cell r="CE1328">
            <v>0</v>
          </cell>
          <cell r="CF1328">
            <v>0</v>
          </cell>
          <cell r="CG1328">
            <v>0</v>
          </cell>
          <cell r="CH1328">
            <v>0</v>
          </cell>
          <cell r="CI1328">
            <v>0</v>
          </cell>
          <cell r="CK1328">
            <v>0</v>
          </cell>
          <cell r="CL1328">
            <v>0</v>
          </cell>
          <cell r="CM1328">
            <v>0</v>
          </cell>
          <cell r="CN1328">
            <v>0</v>
          </cell>
          <cell r="CO1328">
            <v>0</v>
          </cell>
          <cell r="CP1328">
            <v>0</v>
          </cell>
          <cell r="CQ1328">
            <v>0</v>
          </cell>
          <cell r="CR1328">
            <v>0</v>
          </cell>
          <cell r="CS1328">
            <v>0</v>
          </cell>
          <cell r="CT1328">
            <v>0</v>
          </cell>
          <cell r="CU1328">
            <v>0</v>
          </cell>
          <cell r="CW1328">
            <v>0</v>
          </cell>
          <cell r="CX1328">
            <v>355008.35399999999</v>
          </cell>
          <cell r="CY1328">
            <v>0</v>
          </cell>
          <cell r="CZ1328">
            <v>0</v>
          </cell>
          <cell r="DA1328">
            <v>0</v>
          </cell>
          <cell r="DB1328">
            <v>0</v>
          </cell>
          <cell r="DC1328">
            <v>0</v>
          </cell>
          <cell r="DD1328">
            <v>0</v>
          </cell>
          <cell r="DE1328">
            <v>0</v>
          </cell>
          <cell r="DF1328">
            <v>0</v>
          </cell>
          <cell r="DG1328">
            <v>0</v>
          </cell>
          <cell r="DI1328">
            <v>0</v>
          </cell>
          <cell r="DJ1328">
            <v>0</v>
          </cell>
          <cell r="DK1328">
            <v>0</v>
          </cell>
          <cell r="DL1328">
            <v>0</v>
          </cell>
          <cell r="DM1328">
            <v>0</v>
          </cell>
          <cell r="DN1328">
            <v>0</v>
          </cell>
          <cell r="DO1328">
            <v>0</v>
          </cell>
          <cell r="DP1328">
            <v>0</v>
          </cell>
          <cell r="DQ1328">
            <v>0</v>
          </cell>
          <cell r="DR1328">
            <v>0</v>
          </cell>
          <cell r="DS1328">
            <v>0</v>
          </cell>
          <cell r="DU1328" t="str">
            <v>FDC OS019 001</v>
          </cell>
          <cell r="DV1328">
            <v>344334</v>
          </cell>
          <cell r="DW1328">
            <v>1</v>
          </cell>
          <cell r="DX1328">
            <v>1</v>
          </cell>
          <cell r="DY1328">
            <v>344334</v>
          </cell>
          <cell r="DZ1328">
            <v>355008.35399999999</v>
          </cell>
          <cell r="EB1328">
            <v>355008.35399999999</v>
          </cell>
          <cell r="EC1328" t="str">
            <v>Def</v>
          </cell>
          <cell r="ED1328" t="str">
            <v>Local Recreational Facilities</v>
          </cell>
        </row>
        <row r="1329">
          <cell r="D1329" t="str">
            <v>PC3200238</v>
          </cell>
          <cell r="E1329" t="str">
            <v>Park Lighting Renewal</v>
          </cell>
          <cell r="F1329" t="str">
            <v>Auckland Council</v>
          </cell>
          <cell r="G1329" t="str">
            <v>Parks, sports and recreation</v>
          </cell>
          <cell r="H1329" t="str">
            <v>E170805</v>
          </cell>
          <cell r="I1329" t="str">
            <v>Local and sports parks - south management</v>
          </cell>
          <cell r="J1329" t="str">
            <v>Lifestyle and culture</v>
          </cell>
          <cell r="K1329" t="str">
            <v>Local parks services</v>
          </cell>
          <cell r="L1329" t="str">
            <v>Local parks</v>
          </cell>
          <cell r="M1329" t="str">
            <v>Local activities</v>
          </cell>
          <cell r="N1329" t="str">
            <v>Local parks services</v>
          </cell>
          <cell r="O1329" t="str">
            <v>Local parks</v>
          </cell>
          <cell r="P1329" t="str">
            <v>Lifestyle and culture</v>
          </cell>
          <cell r="Q1329" t="str">
            <v>Local parks services</v>
          </cell>
          <cell r="R1329" t="str">
            <v>Local parks</v>
          </cell>
          <cell r="S1329" t="str">
            <v>A1241205</v>
          </cell>
          <cell r="T1329" t="str">
            <v>A1241205</v>
          </cell>
          <cell r="U1329" t="str">
            <v>Local parks</v>
          </cell>
          <cell r="V1329" t="str">
            <v>L210</v>
          </cell>
          <cell r="W1329" t="str">
            <v>Other (Unallocated)</v>
          </cell>
          <cell r="X1329" t="str">
            <v>FY12 - Only</v>
          </cell>
          <cell r="Y1329" t="str">
            <v>Expense</v>
          </cell>
          <cell r="Z1329">
            <v>20110701</v>
          </cell>
          <cell r="AA1329">
            <v>20120630</v>
          </cell>
          <cell r="AB1329">
            <v>2</v>
          </cell>
          <cell r="AC1329" t="str">
            <v>Discrete</v>
          </cell>
          <cell r="AD1329">
            <v>0</v>
          </cell>
          <cell r="AE1329">
            <v>0</v>
          </cell>
          <cell r="AF1329">
            <v>0</v>
          </cell>
          <cell r="AG1329">
            <v>1</v>
          </cell>
          <cell r="AH1329">
            <v>2</v>
          </cell>
          <cell r="AI1329" t="str">
            <v>Local &amp; Sports Parks</v>
          </cell>
          <cell r="AJ1329" t="str">
            <v>Structures parks</v>
          </cell>
          <cell r="AK1329">
            <v>20</v>
          </cell>
          <cell r="AQ1329">
            <v>1</v>
          </cell>
          <cell r="AS1329">
            <v>9444</v>
          </cell>
          <cell r="BD1329">
            <v>3.1E-2</v>
          </cell>
          <cell r="BE1329">
            <v>6.1930000000000041E-2</v>
          </cell>
          <cell r="BF1329">
            <v>9.3787900000000146E-2</v>
          </cell>
          <cell r="BG1329">
            <v>0.12878911280000027</v>
          </cell>
          <cell r="BH1329">
            <v>0.16491036440960039</v>
          </cell>
          <cell r="BI1329">
            <v>0.19869276497747879</v>
          </cell>
          <cell r="BJ1329">
            <v>0.23225616239684821</v>
          </cell>
          <cell r="BK1329">
            <v>0.27045610343115034</v>
          </cell>
          <cell r="BL1329">
            <v>0.31238115484437823</v>
          </cell>
          <cell r="BM1329">
            <v>0.35568973295424255</v>
          </cell>
          <cell r="BN1329">
            <v>0</v>
          </cell>
          <cell r="BO1329">
            <v>0</v>
          </cell>
          <cell r="BP1329">
            <v>0</v>
          </cell>
          <cell r="BQ1329">
            <v>0</v>
          </cell>
          <cell r="BR1329">
            <v>0</v>
          </cell>
          <cell r="BS1329">
            <v>0</v>
          </cell>
          <cell r="BT1329">
            <v>0</v>
          </cell>
          <cell r="BU1329">
            <v>0</v>
          </cell>
          <cell r="BV1329">
            <v>0</v>
          </cell>
          <cell r="BW1329">
            <v>0</v>
          </cell>
          <cell r="BX1329">
            <v>0</v>
          </cell>
          <cell r="BY1329">
            <v>9444</v>
          </cell>
          <cell r="BZ1329">
            <v>0</v>
          </cell>
          <cell r="CA1329">
            <v>0</v>
          </cell>
          <cell r="CB1329">
            <v>0</v>
          </cell>
          <cell r="CC1329">
            <v>0</v>
          </cell>
          <cell r="CD1329">
            <v>0</v>
          </cell>
          <cell r="CE1329">
            <v>0</v>
          </cell>
          <cell r="CF1329">
            <v>0</v>
          </cell>
          <cell r="CG1329">
            <v>0</v>
          </cell>
          <cell r="CH1329">
            <v>0</v>
          </cell>
          <cell r="CI1329">
            <v>0</v>
          </cell>
          <cell r="CK1329">
            <v>0</v>
          </cell>
          <cell r="CL1329">
            <v>0</v>
          </cell>
          <cell r="CM1329">
            <v>0</v>
          </cell>
          <cell r="CN1329">
            <v>0</v>
          </cell>
          <cell r="CO1329">
            <v>0</v>
          </cell>
          <cell r="CP1329">
            <v>0</v>
          </cell>
          <cell r="CQ1329">
            <v>0</v>
          </cell>
          <cell r="CR1329">
            <v>0</v>
          </cell>
          <cell r="CS1329">
            <v>0</v>
          </cell>
          <cell r="CT1329">
            <v>0</v>
          </cell>
          <cell r="CU1329">
            <v>0</v>
          </cell>
          <cell r="CW1329">
            <v>0</v>
          </cell>
          <cell r="CX1329">
            <v>0</v>
          </cell>
          <cell r="CY1329">
            <v>0</v>
          </cell>
          <cell r="CZ1329">
            <v>0</v>
          </cell>
          <cell r="DA1329">
            <v>0</v>
          </cell>
          <cell r="DB1329">
            <v>0</v>
          </cell>
          <cell r="DC1329">
            <v>0</v>
          </cell>
          <cell r="DD1329">
            <v>0</v>
          </cell>
          <cell r="DE1329">
            <v>0</v>
          </cell>
          <cell r="DF1329">
            <v>0</v>
          </cell>
          <cell r="DG1329">
            <v>0</v>
          </cell>
          <cell r="DI1329">
            <v>9444</v>
          </cell>
          <cell r="DJ1329">
            <v>0</v>
          </cell>
          <cell r="DK1329">
            <v>0</v>
          </cell>
          <cell r="DL1329">
            <v>0</v>
          </cell>
          <cell r="DM1329">
            <v>0</v>
          </cell>
          <cell r="DN1329">
            <v>0</v>
          </cell>
          <cell r="DO1329">
            <v>0</v>
          </cell>
          <cell r="DP1329">
            <v>0</v>
          </cell>
          <cell r="DQ1329">
            <v>0</v>
          </cell>
          <cell r="DR1329">
            <v>0</v>
          </cell>
          <cell r="DS1329">
            <v>0</v>
          </cell>
          <cell r="DU1329" t="str">
            <v>FDC OS022 002</v>
          </cell>
          <cell r="DV1329">
            <v>0</v>
          </cell>
          <cell r="DW1329">
            <v>0</v>
          </cell>
          <cell r="DX1329">
            <v>1</v>
          </cell>
          <cell r="DY1329">
            <v>0</v>
          </cell>
          <cell r="DZ1329">
            <v>0</v>
          </cell>
          <cell r="EB1329">
            <v>0</v>
          </cell>
          <cell r="EC1329" t="str">
            <v>Def</v>
          </cell>
          <cell r="ED1329" t="str">
            <v>Local Recreational Facilities</v>
          </cell>
        </row>
        <row r="1330">
          <cell r="D1330" t="str">
            <v>PC3200240</v>
          </cell>
          <cell r="E1330" t="str">
            <v>Possum Bourne Park</v>
          </cell>
          <cell r="F1330" t="str">
            <v>Auckland Council</v>
          </cell>
          <cell r="G1330" t="str">
            <v>Parks, sports and recreation</v>
          </cell>
          <cell r="H1330" t="str">
            <v>E170805</v>
          </cell>
          <cell r="I1330" t="str">
            <v>Local and sports parks - south management</v>
          </cell>
          <cell r="J1330" t="str">
            <v>Lifestyle and culture</v>
          </cell>
          <cell r="K1330" t="str">
            <v>Local parks services</v>
          </cell>
          <cell r="L1330" t="str">
            <v>Local parks</v>
          </cell>
          <cell r="M1330" t="str">
            <v>Local activities</v>
          </cell>
          <cell r="N1330" t="str">
            <v>Local parks services</v>
          </cell>
          <cell r="O1330" t="str">
            <v>Local parks</v>
          </cell>
          <cell r="P1330" t="str">
            <v>Lifestyle and culture</v>
          </cell>
          <cell r="Q1330" t="str">
            <v>Local parks services</v>
          </cell>
          <cell r="R1330" t="str">
            <v>Local parks</v>
          </cell>
          <cell r="S1330" t="str">
            <v>A1241205</v>
          </cell>
          <cell r="T1330" t="str">
            <v>A1241205</v>
          </cell>
          <cell r="U1330" t="str">
            <v>Local parks</v>
          </cell>
          <cell r="V1330" t="str">
            <v>L210</v>
          </cell>
          <cell r="W1330" t="str">
            <v>Other (Unallocated)</v>
          </cell>
          <cell r="X1330" t="str">
            <v>FY12 - Only</v>
          </cell>
          <cell r="Y1330" t="str">
            <v>Expense</v>
          </cell>
          <cell r="Z1330">
            <v>20110701</v>
          </cell>
          <cell r="AA1330">
            <v>20120630</v>
          </cell>
          <cell r="AB1330">
            <v>2</v>
          </cell>
          <cell r="AC1330" t="str">
            <v>Discrete</v>
          </cell>
          <cell r="AD1330">
            <v>0.9</v>
          </cell>
          <cell r="AE1330">
            <v>0</v>
          </cell>
          <cell r="AF1330">
            <v>0.1</v>
          </cell>
          <cell r="AG1330">
            <v>0</v>
          </cell>
          <cell r="AH1330">
            <v>2</v>
          </cell>
          <cell r="AI1330" t="str">
            <v>Local &amp; Sports Parks</v>
          </cell>
          <cell r="AJ1330" t="str">
            <v>Structures parks</v>
          </cell>
          <cell r="AK1330">
            <v>35</v>
          </cell>
          <cell r="AM1330">
            <v>0.9</v>
          </cell>
          <cell r="AO1330">
            <v>0.1</v>
          </cell>
          <cell r="AS1330">
            <v>6701</v>
          </cell>
          <cell r="BD1330">
            <v>3.1E-2</v>
          </cell>
          <cell r="BE1330">
            <v>6.1930000000000041E-2</v>
          </cell>
          <cell r="BF1330">
            <v>9.3787900000000146E-2</v>
          </cell>
          <cell r="BG1330">
            <v>0.12878911280000027</v>
          </cell>
          <cell r="BH1330">
            <v>0.16491036440960039</v>
          </cell>
          <cell r="BI1330">
            <v>0.19869276497747879</v>
          </cell>
          <cell r="BJ1330">
            <v>0.23225616239684821</v>
          </cell>
          <cell r="BK1330">
            <v>0.27045610343115034</v>
          </cell>
          <cell r="BL1330">
            <v>0.31238115484437823</v>
          </cell>
          <cell r="BM1330">
            <v>0.35568973295424255</v>
          </cell>
          <cell r="BN1330">
            <v>0</v>
          </cell>
          <cell r="BO1330">
            <v>0</v>
          </cell>
          <cell r="BP1330">
            <v>0</v>
          </cell>
          <cell r="BQ1330">
            <v>0</v>
          </cell>
          <cell r="BR1330">
            <v>0</v>
          </cell>
          <cell r="BS1330">
            <v>0</v>
          </cell>
          <cell r="BT1330">
            <v>0</v>
          </cell>
          <cell r="BU1330">
            <v>0</v>
          </cell>
          <cell r="BV1330">
            <v>0</v>
          </cell>
          <cell r="BW1330">
            <v>0</v>
          </cell>
          <cell r="BX1330">
            <v>0</v>
          </cell>
          <cell r="BY1330">
            <v>6701</v>
          </cell>
          <cell r="BZ1330">
            <v>0</v>
          </cell>
          <cell r="CA1330">
            <v>0</v>
          </cell>
          <cell r="CB1330">
            <v>0</v>
          </cell>
          <cell r="CC1330">
            <v>0</v>
          </cell>
          <cell r="CD1330">
            <v>0</v>
          </cell>
          <cell r="CE1330">
            <v>0</v>
          </cell>
          <cell r="CF1330">
            <v>0</v>
          </cell>
          <cell r="CG1330">
            <v>0</v>
          </cell>
          <cell r="CH1330">
            <v>0</v>
          </cell>
          <cell r="CI1330">
            <v>0</v>
          </cell>
          <cell r="CK1330">
            <v>6030.9000000000005</v>
          </cell>
          <cell r="CL1330">
            <v>0</v>
          </cell>
          <cell r="CM1330">
            <v>0</v>
          </cell>
          <cell r="CN1330">
            <v>0</v>
          </cell>
          <cell r="CO1330">
            <v>0</v>
          </cell>
          <cell r="CP1330">
            <v>0</v>
          </cell>
          <cell r="CQ1330">
            <v>0</v>
          </cell>
          <cell r="CR1330">
            <v>0</v>
          </cell>
          <cell r="CS1330">
            <v>0</v>
          </cell>
          <cell r="CT1330">
            <v>0</v>
          </cell>
          <cell r="CU1330">
            <v>0</v>
          </cell>
          <cell r="CW1330">
            <v>670.1</v>
          </cell>
          <cell r="CX1330">
            <v>0</v>
          </cell>
          <cell r="CY1330">
            <v>0</v>
          </cell>
          <cell r="CZ1330">
            <v>0</v>
          </cell>
          <cell r="DA1330">
            <v>0</v>
          </cell>
          <cell r="DB1330">
            <v>0</v>
          </cell>
          <cell r="DC1330">
            <v>0</v>
          </cell>
          <cell r="DD1330">
            <v>0</v>
          </cell>
          <cell r="DE1330">
            <v>0</v>
          </cell>
          <cell r="DF1330">
            <v>0</v>
          </cell>
          <cell r="DG1330">
            <v>0</v>
          </cell>
          <cell r="DI1330">
            <v>0</v>
          </cell>
          <cell r="DJ1330">
            <v>0</v>
          </cell>
          <cell r="DK1330">
            <v>0</v>
          </cell>
          <cell r="DL1330">
            <v>0</v>
          </cell>
          <cell r="DM1330">
            <v>0</v>
          </cell>
          <cell r="DN1330">
            <v>0</v>
          </cell>
          <cell r="DO1330">
            <v>0</v>
          </cell>
          <cell r="DP1330">
            <v>0</v>
          </cell>
          <cell r="DQ1330">
            <v>0</v>
          </cell>
          <cell r="DR1330">
            <v>0</v>
          </cell>
          <cell r="DS1330">
            <v>0</v>
          </cell>
          <cell r="DU1330" t="str">
            <v>FDC OS038 001</v>
          </cell>
          <cell r="DV1330">
            <v>0</v>
          </cell>
          <cell r="DW1330">
            <v>0</v>
          </cell>
          <cell r="DX1330">
            <v>1</v>
          </cell>
          <cell r="DY1330">
            <v>0</v>
          </cell>
          <cell r="DZ1330">
            <v>0</v>
          </cell>
          <cell r="EB1330">
            <v>0</v>
          </cell>
          <cell r="EC1330" t="str">
            <v>Def</v>
          </cell>
          <cell r="ED1330" t="str">
            <v>Local Recreational Facilities</v>
          </cell>
        </row>
        <row r="1331">
          <cell r="D1331" t="str">
            <v>PC3200256</v>
          </cell>
          <cell r="E1331" t="str">
            <v>Garden Of Memories (Tainui)</v>
          </cell>
          <cell r="F1331" t="str">
            <v>Auckland Council</v>
          </cell>
          <cell r="G1331" t="str">
            <v>Parks, sports and recreation</v>
          </cell>
          <cell r="H1331" t="str">
            <v>E181710</v>
          </cell>
          <cell r="I1331" t="str">
            <v>Memorial Garden operations</v>
          </cell>
          <cell r="J1331" t="str">
            <v>Community</v>
          </cell>
          <cell r="K1331" t="str">
            <v>Cemeteries and crematoria</v>
          </cell>
          <cell r="L1331" t="str">
            <v>Cemeteries and crematoria management</v>
          </cell>
          <cell r="M1331" t="str">
            <v>Community</v>
          </cell>
          <cell r="N1331" t="str">
            <v>Cemeteries and crematoria</v>
          </cell>
          <cell r="O1331" t="str">
            <v>Cemeteries and crematoria management</v>
          </cell>
          <cell r="P1331" t="str">
            <v>Community</v>
          </cell>
          <cell r="Q1331" t="str">
            <v>Cemeteries and crematoria</v>
          </cell>
          <cell r="R1331" t="str">
            <v>Cemeteries and crematoria management</v>
          </cell>
          <cell r="S1331" t="str">
            <v>A1011105</v>
          </cell>
          <cell r="T1331" t="str">
            <v>A1011105</v>
          </cell>
          <cell r="U1331" t="str">
            <v>Cemeteries and crematoria management</v>
          </cell>
          <cell r="V1331" t="str">
            <v>L050</v>
          </cell>
          <cell r="W1331" t="str">
            <v>Regional</v>
          </cell>
          <cell r="X1331" t="str">
            <v>FY12 - Only</v>
          </cell>
          <cell r="Y1331" t="str">
            <v>Expense</v>
          </cell>
          <cell r="Z1331">
            <v>20110701</v>
          </cell>
          <cell r="AA1331">
            <v>20120630</v>
          </cell>
          <cell r="AB1331">
            <v>2</v>
          </cell>
          <cell r="AC1331" t="str">
            <v>Discrete</v>
          </cell>
          <cell r="AD1331">
            <v>0</v>
          </cell>
          <cell r="AE1331">
            <v>0</v>
          </cell>
          <cell r="AF1331">
            <v>0</v>
          </cell>
          <cell r="AG1331">
            <v>1</v>
          </cell>
          <cell r="AH1331">
            <v>8</v>
          </cell>
          <cell r="AI1331" t="str">
            <v>Cemeteries and Crematoria</v>
          </cell>
          <cell r="AJ1331" t="str">
            <v>Buildings (Capex)</v>
          </cell>
          <cell r="AK1331">
            <v>75</v>
          </cell>
          <cell r="AP1331">
            <v>1</v>
          </cell>
          <cell r="AS1331">
            <v>443000</v>
          </cell>
          <cell r="BD1331">
            <v>3.1E-2</v>
          </cell>
          <cell r="BE1331">
            <v>6.1930000000000041E-2</v>
          </cell>
          <cell r="BF1331">
            <v>9.3787900000000146E-2</v>
          </cell>
          <cell r="BG1331">
            <v>0.12878911280000027</v>
          </cell>
          <cell r="BH1331">
            <v>0.16491036440960039</v>
          </cell>
          <cell r="BI1331">
            <v>0.19869276497747879</v>
          </cell>
          <cell r="BJ1331">
            <v>0.23225616239684821</v>
          </cell>
          <cell r="BK1331">
            <v>0.27045610343115034</v>
          </cell>
          <cell r="BL1331">
            <v>0.31238115484437823</v>
          </cell>
          <cell r="BM1331">
            <v>0.35568973295424255</v>
          </cell>
          <cell r="BN1331">
            <v>0</v>
          </cell>
          <cell r="BO1331">
            <v>0</v>
          </cell>
          <cell r="BP1331">
            <v>0</v>
          </cell>
          <cell r="BQ1331">
            <v>0</v>
          </cell>
          <cell r="BR1331">
            <v>0</v>
          </cell>
          <cell r="BS1331">
            <v>0</v>
          </cell>
          <cell r="BT1331">
            <v>0</v>
          </cell>
          <cell r="BU1331">
            <v>0</v>
          </cell>
          <cell r="BV1331">
            <v>0</v>
          </cell>
          <cell r="BW1331">
            <v>0</v>
          </cell>
          <cell r="BX1331">
            <v>0</v>
          </cell>
          <cell r="BY1331">
            <v>443000</v>
          </cell>
          <cell r="BZ1331">
            <v>0</v>
          </cell>
          <cell r="CA1331">
            <v>0</v>
          </cell>
          <cell r="CB1331">
            <v>0</v>
          </cell>
          <cell r="CC1331">
            <v>0</v>
          </cell>
          <cell r="CD1331">
            <v>0</v>
          </cell>
          <cell r="CE1331">
            <v>0</v>
          </cell>
          <cell r="CF1331">
            <v>0</v>
          </cell>
          <cell r="CG1331">
            <v>0</v>
          </cell>
          <cell r="CH1331">
            <v>0</v>
          </cell>
          <cell r="CI1331">
            <v>0</v>
          </cell>
          <cell r="CK1331">
            <v>0</v>
          </cell>
          <cell r="CL1331">
            <v>0</v>
          </cell>
          <cell r="CM1331">
            <v>0</v>
          </cell>
          <cell r="CN1331">
            <v>0</v>
          </cell>
          <cell r="CO1331">
            <v>0</v>
          </cell>
          <cell r="CP1331">
            <v>0</v>
          </cell>
          <cell r="CQ1331">
            <v>0</v>
          </cell>
          <cell r="CR1331">
            <v>0</v>
          </cell>
          <cell r="CS1331">
            <v>0</v>
          </cell>
          <cell r="CT1331">
            <v>0</v>
          </cell>
          <cell r="CU1331">
            <v>0</v>
          </cell>
          <cell r="CW1331">
            <v>0</v>
          </cell>
          <cell r="CX1331">
            <v>0</v>
          </cell>
          <cell r="CY1331">
            <v>0</v>
          </cell>
          <cell r="CZ1331">
            <v>0</v>
          </cell>
          <cell r="DA1331">
            <v>0</v>
          </cell>
          <cell r="DB1331">
            <v>0</v>
          </cell>
          <cell r="DC1331">
            <v>0</v>
          </cell>
          <cell r="DD1331">
            <v>0</v>
          </cell>
          <cell r="DE1331">
            <v>0</v>
          </cell>
          <cell r="DF1331">
            <v>0</v>
          </cell>
          <cell r="DG1331">
            <v>0</v>
          </cell>
          <cell r="DI1331">
            <v>443000</v>
          </cell>
          <cell r="DJ1331">
            <v>0</v>
          </cell>
          <cell r="DK1331">
            <v>0</v>
          </cell>
          <cell r="DL1331">
            <v>0</v>
          </cell>
          <cell r="DM1331">
            <v>0</v>
          </cell>
          <cell r="DN1331">
            <v>0</v>
          </cell>
          <cell r="DO1331">
            <v>0</v>
          </cell>
          <cell r="DP1331">
            <v>0</v>
          </cell>
          <cell r="DQ1331">
            <v>0</v>
          </cell>
          <cell r="DR1331">
            <v>0</v>
          </cell>
          <cell r="DS1331">
            <v>0</v>
          </cell>
          <cell r="DU1331" t="str">
            <v>MCC CFM00623</v>
          </cell>
          <cell r="DV1331">
            <v>0</v>
          </cell>
          <cell r="DW1331">
            <v>0</v>
          </cell>
          <cell r="DX1331">
            <v>1</v>
          </cell>
          <cell r="DY1331">
            <v>0</v>
          </cell>
          <cell r="DZ1331">
            <v>0</v>
          </cell>
          <cell r="EB1331">
            <v>0</v>
          </cell>
          <cell r="EC1331" t="str">
            <v>Def</v>
          </cell>
          <cell r="ED1331" t="str">
            <v>nonDC</v>
          </cell>
        </row>
        <row r="1332">
          <cell r="D1332" t="str">
            <v>PC3200340</v>
          </cell>
          <cell r="E1332" t="str">
            <v>Reserves - Bruce Pulman Park - future projects</v>
          </cell>
          <cell r="F1332" t="str">
            <v>Auckland Council</v>
          </cell>
          <cell r="G1332" t="str">
            <v>Parks, sports and recreation</v>
          </cell>
          <cell r="H1332" t="str">
            <v>E170805</v>
          </cell>
          <cell r="I1332" t="str">
            <v>Local and sports parks - south management</v>
          </cell>
          <cell r="J1332" t="str">
            <v>Lifestyle and culture</v>
          </cell>
          <cell r="K1332" t="str">
            <v>Local parks services</v>
          </cell>
          <cell r="L1332" t="str">
            <v>Local parks</v>
          </cell>
          <cell r="M1332" t="str">
            <v>Local activities</v>
          </cell>
          <cell r="N1332" t="str">
            <v>Local parks services</v>
          </cell>
          <cell r="O1332" t="str">
            <v>Local parks</v>
          </cell>
          <cell r="P1332" t="str">
            <v>Lifestyle and culture</v>
          </cell>
          <cell r="Q1332" t="str">
            <v>Local parks services</v>
          </cell>
          <cell r="R1332" t="str">
            <v>Local parks</v>
          </cell>
          <cell r="S1332" t="str">
            <v>A1241205</v>
          </cell>
          <cell r="T1332" t="str">
            <v>A1241205</v>
          </cell>
          <cell r="U1332" t="str">
            <v>Local parks</v>
          </cell>
          <cell r="V1332" t="str">
            <v>L165</v>
          </cell>
          <cell r="W1332" t="str">
            <v>Papakura</v>
          </cell>
          <cell r="X1332" t="str">
            <v>PL40810</v>
          </cell>
          <cell r="Y1332" t="str">
            <v>Expense</v>
          </cell>
          <cell r="Z1332">
            <v>20120701</v>
          </cell>
          <cell r="AA1332">
            <v>20140630</v>
          </cell>
          <cell r="AB1332">
            <v>2</v>
          </cell>
          <cell r="AC1332" t="str">
            <v>Discrete</v>
          </cell>
          <cell r="AD1332">
            <v>0.6</v>
          </cell>
          <cell r="AE1332">
            <v>0</v>
          </cell>
          <cell r="AF1332">
            <v>0.4</v>
          </cell>
          <cell r="AG1332">
            <v>0</v>
          </cell>
          <cell r="AH1332">
            <v>2</v>
          </cell>
          <cell r="AI1332" t="str">
            <v>Local &amp; Sports Parks</v>
          </cell>
          <cell r="AJ1332" t="str">
            <v>Structures parks</v>
          </cell>
          <cell r="AK1332">
            <v>35</v>
          </cell>
          <cell r="AM1332">
            <v>0.6</v>
          </cell>
          <cell r="AO1332">
            <v>0.4</v>
          </cell>
          <cell r="AT1332">
            <v>300000</v>
          </cell>
          <cell r="AU1332">
            <v>3599663</v>
          </cell>
          <cell r="BD1332">
            <v>3.1E-2</v>
          </cell>
          <cell r="BE1332">
            <v>6.1930000000000041E-2</v>
          </cell>
          <cell r="BF1332">
            <v>9.3787900000000146E-2</v>
          </cell>
          <cell r="BG1332">
            <v>0.12878911280000027</v>
          </cell>
          <cell r="BH1332">
            <v>0.16491036440960039</v>
          </cell>
          <cell r="BI1332">
            <v>0.19869276497747879</v>
          </cell>
          <cell r="BJ1332">
            <v>0.23225616239684821</v>
          </cell>
          <cell r="BK1332">
            <v>0.27045610343115034</v>
          </cell>
          <cell r="BL1332">
            <v>0.31238115484437823</v>
          </cell>
          <cell r="BM1332">
            <v>0.35568973295424255</v>
          </cell>
          <cell r="BN1332">
            <v>0</v>
          </cell>
          <cell r="BO1332">
            <v>9300</v>
          </cell>
          <cell r="BP1332">
            <v>222927.12959000014</v>
          </cell>
          <cell r="BQ1332">
            <v>0</v>
          </cell>
          <cell r="BR1332">
            <v>0</v>
          </cell>
          <cell r="BS1332">
            <v>0</v>
          </cell>
          <cell r="BT1332">
            <v>0</v>
          </cell>
          <cell r="BU1332">
            <v>0</v>
          </cell>
          <cell r="BV1332">
            <v>0</v>
          </cell>
          <cell r="BW1332">
            <v>0</v>
          </cell>
          <cell r="BX1332">
            <v>0</v>
          </cell>
          <cell r="BY1332">
            <v>0</v>
          </cell>
          <cell r="BZ1332">
            <v>309300</v>
          </cell>
          <cell r="CA1332">
            <v>3822590.12959</v>
          </cell>
          <cell r="CB1332">
            <v>0</v>
          </cell>
          <cell r="CC1332">
            <v>0</v>
          </cell>
          <cell r="CD1332">
            <v>0</v>
          </cell>
          <cell r="CE1332">
            <v>0</v>
          </cell>
          <cell r="CF1332">
            <v>0</v>
          </cell>
          <cell r="CG1332">
            <v>0</v>
          </cell>
          <cell r="CH1332">
            <v>0</v>
          </cell>
          <cell r="CI1332">
            <v>0</v>
          </cell>
          <cell r="CK1332">
            <v>0</v>
          </cell>
          <cell r="CL1332">
            <v>185580</v>
          </cell>
          <cell r="CM1332">
            <v>2293554.0777539997</v>
          </cell>
          <cell r="CN1332">
            <v>0</v>
          </cell>
          <cell r="CO1332">
            <v>0</v>
          </cell>
          <cell r="CP1332">
            <v>0</v>
          </cell>
          <cell r="CQ1332">
            <v>0</v>
          </cell>
          <cell r="CR1332">
            <v>0</v>
          </cell>
          <cell r="CS1332">
            <v>0</v>
          </cell>
          <cell r="CT1332">
            <v>0</v>
          </cell>
          <cell r="CU1332">
            <v>0</v>
          </cell>
          <cell r="CW1332">
            <v>0</v>
          </cell>
          <cell r="CX1332">
            <v>123720</v>
          </cell>
          <cell r="CY1332">
            <v>1529036.0518360001</v>
          </cell>
          <cell r="CZ1332">
            <v>0</v>
          </cell>
          <cell r="DA1332">
            <v>0</v>
          </cell>
          <cell r="DB1332">
            <v>0</v>
          </cell>
          <cell r="DC1332">
            <v>0</v>
          </cell>
          <cell r="DD1332">
            <v>0</v>
          </cell>
          <cell r="DE1332">
            <v>0</v>
          </cell>
          <cell r="DF1332">
            <v>0</v>
          </cell>
          <cell r="DG1332">
            <v>0</v>
          </cell>
          <cell r="DI1332">
            <v>0</v>
          </cell>
          <cell r="DJ1332">
            <v>0</v>
          </cell>
          <cell r="DK1332">
            <v>0</v>
          </cell>
          <cell r="DL1332">
            <v>0</v>
          </cell>
          <cell r="DM1332">
            <v>0</v>
          </cell>
          <cell r="DN1332">
            <v>0</v>
          </cell>
          <cell r="DO1332">
            <v>0</v>
          </cell>
          <cell r="DP1332">
            <v>0</v>
          </cell>
          <cell r="DQ1332">
            <v>0</v>
          </cell>
          <cell r="DR1332">
            <v>0</v>
          </cell>
          <cell r="DS1332">
            <v>0</v>
          </cell>
          <cell r="DU1332" t="str">
            <v>PDC 42800706</v>
          </cell>
          <cell r="DV1332">
            <v>1559865.2000000002</v>
          </cell>
          <cell r="DW1332">
            <v>1</v>
          </cell>
          <cell r="DX1332">
            <v>1</v>
          </cell>
          <cell r="DY1332">
            <v>3899663</v>
          </cell>
          <cell r="DZ1332">
            <v>4131890.12959</v>
          </cell>
          <cell r="EB1332">
            <v>4131890.12959</v>
          </cell>
          <cell r="EC1332" t="str">
            <v>Def</v>
          </cell>
          <cell r="ED1332" t="str">
            <v>Local Recreational Facilities</v>
          </cell>
        </row>
        <row r="1333">
          <cell r="D1333" t="str">
            <v>PC3200344a</v>
          </cell>
          <cell r="E1333" t="str">
            <v>Reserves - Open Space Strategy Land Aquisition</v>
          </cell>
          <cell r="F1333" t="str">
            <v>Auckland Council</v>
          </cell>
          <cell r="G1333" t="str">
            <v>Parks, sports and recreation</v>
          </cell>
          <cell r="H1333" t="str">
            <v>E170105</v>
          </cell>
          <cell r="I1333" t="str">
            <v>Local and sports parks management</v>
          </cell>
          <cell r="J1333" t="str">
            <v>Lifestyle and culture</v>
          </cell>
          <cell r="K1333" t="str">
            <v>Regional parks services</v>
          </cell>
          <cell r="L1333" t="str">
            <v>Parks policy and acquisition</v>
          </cell>
          <cell r="M1333" t="str">
            <v>Lifestyle and culture</v>
          </cell>
          <cell r="N1333" t="str">
            <v>Regional parks services</v>
          </cell>
          <cell r="O1333" t="str">
            <v>Parks policy and acquisition</v>
          </cell>
          <cell r="P1333" t="str">
            <v>Lifestyle and culture</v>
          </cell>
          <cell r="Q1333" t="str">
            <v>Regional parks services</v>
          </cell>
          <cell r="R1333" t="str">
            <v>Parks policy and acquisition</v>
          </cell>
          <cell r="S1333" t="str">
            <v>A1241310</v>
          </cell>
          <cell r="T1333" t="str">
            <v>A1241310</v>
          </cell>
          <cell r="U1333" t="str">
            <v>Parks acquisition and development</v>
          </cell>
          <cell r="V1333" t="str">
            <v>L050</v>
          </cell>
          <cell r="W1333" t="str">
            <v>Regional</v>
          </cell>
          <cell r="X1333" t="str">
            <v>PL40810</v>
          </cell>
          <cell r="Y1333" t="str">
            <v>Expense</v>
          </cell>
          <cell r="Z1333">
            <v>20170701</v>
          </cell>
          <cell r="AA1333">
            <v>20220630</v>
          </cell>
          <cell r="AB1333">
            <v>1</v>
          </cell>
          <cell r="AC1333" t="str">
            <v>Programme</v>
          </cell>
          <cell r="AD1333">
            <v>0</v>
          </cell>
          <cell r="AE1333">
            <v>0</v>
          </cell>
          <cell r="AF1333">
            <v>1</v>
          </cell>
          <cell r="AG1333">
            <v>0</v>
          </cell>
          <cell r="AH1333">
            <v>2</v>
          </cell>
          <cell r="AI1333" t="str">
            <v>Local &amp; Sports Parks</v>
          </cell>
          <cell r="AJ1333" t="str">
            <v>Land (Capex)</v>
          </cell>
          <cell r="AK1333">
            <v>0</v>
          </cell>
          <cell r="AO1333">
            <v>1</v>
          </cell>
          <cell r="AY1333">
            <v>60810810.810810812</v>
          </cell>
          <cell r="AZ1333">
            <v>66006600.660066009</v>
          </cell>
          <cell r="BA1333">
            <v>64360418.342719235</v>
          </cell>
          <cell r="BB1333">
            <v>62695924.764890283</v>
          </cell>
          <cell r="BC1333">
            <v>61115355.233002283</v>
          </cell>
          <cell r="BD1333">
            <v>3.1E-2</v>
          </cell>
          <cell r="BE1333">
            <v>6.1930000000000041E-2</v>
          </cell>
          <cell r="BF1333">
            <v>9.3787900000000146E-2</v>
          </cell>
          <cell r="BG1333">
            <v>0.12878911280000027</v>
          </cell>
          <cell r="BH1333">
            <v>0.16491036440960039</v>
          </cell>
          <cell r="BI1333">
            <v>0.19869276497747879</v>
          </cell>
          <cell r="BJ1333">
            <v>0.23225616239684821</v>
          </cell>
          <cell r="BK1333">
            <v>0.27045610343115034</v>
          </cell>
          <cell r="BL1333">
            <v>0.31238115484437823</v>
          </cell>
          <cell r="BM1333">
            <v>0.35568973295424255</v>
          </cell>
          <cell r="BN1333">
            <v>0</v>
          </cell>
          <cell r="BO1333">
            <v>0</v>
          </cell>
          <cell r="BP1333">
            <v>0</v>
          </cell>
          <cell r="BQ1333">
            <v>0</v>
          </cell>
          <cell r="BR1333">
            <v>0</v>
          </cell>
          <cell r="BS1333">
            <v>0</v>
          </cell>
          <cell r="BT1333">
            <v>12082668.140522359</v>
          </cell>
          <cell r="BU1333">
            <v>15330439.762168199</v>
          </cell>
          <cell r="BV1333">
            <v>17406667.960170578</v>
          </cell>
          <cell r="BW1333">
            <v>19585025.382092681</v>
          </cell>
          <cell r="BX1333">
            <v>21738104.382230252</v>
          </cell>
          <cell r="BY1333">
            <v>0</v>
          </cell>
          <cell r="BZ1333">
            <v>0</v>
          </cell>
          <cell r="CA1333">
            <v>0</v>
          </cell>
          <cell r="CB1333">
            <v>0</v>
          </cell>
          <cell r="CC1333">
            <v>0</v>
          </cell>
          <cell r="CD1333">
            <v>0</v>
          </cell>
          <cell r="CE1333">
            <v>72893478.951333165</v>
          </cell>
          <cell r="CF1333">
            <v>81337040.422234207</v>
          </cell>
          <cell r="CG1333">
            <v>81767086.302889809</v>
          </cell>
          <cell r="CH1333">
            <v>82280950.146982968</v>
          </cell>
          <cell r="CI1333">
            <v>82853459.615232527</v>
          </cell>
          <cell r="CK1333">
            <v>0</v>
          </cell>
          <cell r="CL1333">
            <v>0</v>
          </cell>
          <cell r="CM1333">
            <v>0</v>
          </cell>
          <cell r="CN1333">
            <v>0</v>
          </cell>
          <cell r="CO1333">
            <v>0</v>
          </cell>
          <cell r="CP1333">
            <v>0</v>
          </cell>
          <cell r="CQ1333">
            <v>0</v>
          </cell>
          <cell r="CR1333">
            <v>0</v>
          </cell>
          <cell r="CS1333">
            <v>0</v>
          </cell>
          <cell r="CT1333">
            <v>0</v>
          </cell>
          <cell r="CU1333">
            <v>0</v>
          </cell>
          <cell r="CW1333">
            <v>0</v>
          </cell>
          <cell r="CX1333">
            <v>0</v>
          </cell>
          <cell r="CY1333">
            <v>0</v>
          </cell>
          <cell r="CZ1333">
            <v>0</v>
          </cell>
          <cell r="DA1333">
            <v>0</v>
          </cell>
          <cell r="DB1333">
            <v>0</v>
          </cell>
          <cell r="DC1333">
            <v>72893478.951333165</v>
          </cell>
          <cell r="DD1333">
            <v>81337040.422234207</v>
          </cell>
          <cell r="DE1333">
            <v>81767086.302889809</v>
          </cell>
          <cell r="DF1333">
            <v>82280950.146982968</v>
          </cell>
          <cell r="DG1333">
            <v>82853459.615232527</v>
          </cell>
          <cell r="DI1333">
            <v>0</v>
          </cell>
          <cell r="DJ1333">
            <v>0</v>
          </cell>
          <cell r="DK1333">
            <v>0</v>
          </cell>
          <cell r="DL1333">
            <v>0</v>
          </cell>
          <cell r="DM1333">
            <v>0</v>
          </cell>
          <cell r="DN1333">
            <v>0</v>
          </cell>
          <cell r="DO1333">
            <v>0</v>
          </cell>
          <cell r="DP1333">
            <v>0</v>
          </cell>
          <cell r="DQ1333">
            <v>0</v>
          </cell>
          <cell r="DR1333">
            <v>0</v>
          </cell>
          <cell r="DS1333">
            <v>0</v>
          </cell>
          <cell r="DU1333" t="str">
            <v>PDC 42849702</v>
          </cell>
          <cell r="DV1333">
            <v>314989109.81148863</v>
          </cell>
          <cell r="DW1333">
            <v>1</v>
          </cell>
          <cell r="DX1333">
            <v>1</v>
          </cell>
          <cell r="DY1333">
            <v>314989109.81148863</v>
          </cell>
          <cell r="DZ1333">
            <v>401132015.43867266</v>
          </cell>
          <cell r="EB1333">
            <v>401132015.43867266</v>
          </cell>
          <cell r="EC1333" t="str">
            <v>Reserve Land</v>
          </cell>
          <cell r="ED1333" t="str">
            <v>Reserve Land</v>
          </cell>
        </row>
        <row r="1334">
          <cell r="D1334" t="str">
            <v>PC3200344b</v>
          </cell>
          <cell r="E1334" t="str">
            <v>Reserves - Open Space Strategy Land Aquisition</v>
          </cell>
          <cell r="F1334" t="str">
            <v>Auckland Council</v>
          </cell>
          <cell r="G1334" t="str">
            <v>Parks, sports and recreation</v>
          </cell>
          <cell r="H1334" t="str">
            <v>E170805</v>
          </cell>
          <cell r="I1334" t="str">
            <v>Local and sports parks - south management</v>
          </cell>
          <cell r="J1334" t="str">
            <v>Lifestyle and culture</v>
          </cell>
          <cell r="K1334" t="str">
            <v>Regional parks services</v>
          </cell>
          <cell r="L1334" t="str">
            <v>Parks policy and acquisition</v>
          </cell>
          <cell r="M1334" t="str">
            <v>Lifestyle and culture</v>
          </cell>
          <cell r="N1334" t="str">
            <v>Regional parks services</v>
          </cell>
          <cell r="O1334" t="str">
            <v>Parks policy and acquisition</v>
          </cell>
          <cell r="P1334" t="str">
            <v>Lifestyle and culture</v>
          </cell>
          <cell r="Q1334" t="str">
            <v>Regional parks services</v>
          </cell>
          <cell r="R1334" t="str">
            <v>Parks policy and acquisition</v>
          </cell>
          <cell r="S1334" t="str">
            <v>A1241310</v>
          </cell>
          <cell r="T1334" t="str">
            <v>A1241310</v>
          </cell>
          <cell r="U1334" t="str">
            <v>Parks acquisition and development</v>
          </cell>
          <cell r="V1334" t="str">
            <v>L050</v>
          </cell>
          <cell r="W1334" t="str">
            <v>Regional</v>
          </cell>
          <cell r="X1334" t="str">
            <v>PL43740</v>
          </cell>
          <cell r="Y1334" t="str">
            <v>Expense</v>
          </cell>
          <cell r="Z1334">
            <v>20120701</v>
          </cell>
          <cell r="AA1334">
            <v>20130630</v>
          </cell>
          <cell r="AB1334">
            <v>2</v>
          </cell>
          <cell r="AC1334" t="str">
            <v>Discrete</v>
          </cell>
          <cell r="AD1334">
            <v>0</v>
          </cell>
          <cell r="AE1334">
            <v>0</v>
          </cell>
          <cell r="AF1334">
            <v>1</v>
          </cell>
          <cell r="AG1334">
            <v>0</v>
          </cell>
          <cell r="AH1334">
            <v>2</v>
          </cell>
          <cell r="AI1334" t="str">
            <v>Local &amp; Sports Parks</v>
          </cell>
          <cell r="AJ1334" t="str">
            <v>Land (Capex)</v>
          </cell>
          <cell r="AK1334">
            <v>0</v>
          </cell>
          <cell r="AM1334">
            <v>1</v>
          </cell>
          <cell r="AT1334">
            <v>566654</v>
          </cell>
          <cell r="BD1334">
            <v>3.1E-2</v>
          </cell>
          <cell r="BE1334">
            <v>6.1930000000000041E-2</v>
          </cell>
          <cell r="BF1334">
            <v>9.3787900000000146E-2</v>
          </cell>
          <cell r="BG1334">
            <v>0.12878911280000027</v>
          </cell>
          <cell r="BH1334">
            <v>0.16491036440960039</v>
          </cell>
          <cell r="BI1334">
            <v>0.19869276497747879</v>
          </cell>
          <cell r="BJ1334">
            <v>0.23225616239684821</v>
          </cell>
          <cell r="BK1334">
            <v>0.27045610343115034</v>
          </cell>
          <cell r="BL1334">
            <v>0.31238115484437823</v>
          </cell>
          <cell r="BM1334">
            <v>0.35568973295424255</v>
          </cell>
          <cell r="BN1334">
            <v>0</v>
          </cell>
          <cell r="BO1334">
            <v>17566.274000000001</v>
          </cell>
          <cell r="BP1334">
            <v>0</v>
          </cell>
          <cell r="BQ1334">
            <v>0</v>
          </cell>
          <cell r="BR1334">
            <v>0</v>
          </cell>
          <cell r="BS1334">
            <v>0</v>
          </cell>
          <cell r="BT1334">
            <v>0</v>
          </cell>
          <cell r="BU1334">
            <v>0</v>
          </cell>
          <cell r="BV1334">
            <v>0</v>
          </cell>
          <cell r="BW1334">
            <v>0</v>
          </cell>
          <cell r="BX1334">
            <v>0</v>
          </cell>
          <cell r="BY1334">
            <v>0</v>
          </cell>
          <cell r="BZ1334">
            <v>584220.27399999998</v>
          </cell>
          <cell r="CA1334">
            <v>0</v>
          </cell>
          <cell r="CB1334">
            <v>0</v>
          </cell>
          <cell r="CC1334">
            <v>0</v>
          </cell>
          <cell r="CD1334">
            <v>0</v>
          </cell>
          <cell r="CE1334">
            <v>0</v>
          </cell>
          <cell r="CF1334">
            <v>0</v>
          </cell>
          <cell r="CG1334">
            <v>0</v>
          </cell>
          <cell r="CH1334">
            <v>0</v>
          </cell>
          <cell r="CI1334">
            <v>0</v>
          </cell>
          <cell r="CK1334">
            <v>0</v>
          </cell>
          <cell r="CL1334">
            <v>0</v>
          </cell>
          <cell r="CM1334">
            <v>0</v>
          </cell>
          <cell r="CN1334">
            <v>0</v>
          </cell>
          <cell r="CO1334">
            <v>0</v>
          </cell>
          <cell r="CP1334">
            <v>0</v>
          </cell>
          <cell r="CQ1334">
            <v>0</v>
          </cell>
          <cell r="CR1334">
            <v>0</v>
          </cell>
          <cell r="CS1334">
            <v>0</v>
          </cell>
          <cell r="CT1334">
            <v>0</v>
          </cell>
          <cell r="CU1334">
            <v>0</v>
          </cell>
          <cell r="CW1334">
            <v>0</v>
          </cell>
          <cell r="CX1334">
            <v>584220.27399999998</v>
          </cell>
          <cell r="CY1334">
            <v>0</v>
          </cell>
          <cell r="CZ1334">
            <v>0</v>
          </cell>
          <cell r="DA1334">
            <v>0</v>
          </cell>
          <cell r="DB1334">
            <v>0</v>
          </cell>
          <cell r="DC1334">
            <v>0</v>
          </cell>
          <cell r="DD1334">
            <v>0</v>
          </cell>
          <cell r="DE1334">
            <v>0</v>
          </cell>
          <cell r="DF1334">
            <v>0</v>
          </cell>
          <cell r="DG1334">
            <v>0</v>
          </cell>
          <cell r="DI1334">
            <v>0</v>
          </cell>
          <cell r="DJ1334">
            <v>0</v>
          </cell>
          <cell r="DK1334">
            <v>0</v>
          </cell>
          <cell r="DL1334">
            <v>0</v>
          </cell>
          <cell r="DM1334">
            <v>0</v>
          </cell>
          <cell r="DN1334">
            <v>0</v>
          </cell>
          <cell r="DO1334">
            <v>0</v>
          </cell>
          <cell r="DP1334">
            <v>0</v>
          </cell>
          <cell r="DQ1334">
            <v>0</v>
          </cell>
          <cell r="DR1334">
            <v>0</v>
          </cell>
          <cell r="DS1334">
            <v>0</v>
          </cell>
          <cell r="DU1334" t="str">
            <v>PDC 42849702</v>
          </cell>
          <cell r="DV1334">
            <v>566654</v>
          </cell>
          <cell r="DW1334">
            <v>1</v>
          </cell>
          <cell r="DX1334">
            <v>1</v>
          </cell>
          <cell r="DY1334">
            <v>566654</v>
          </cell>
          <cell r="DZ1334">
            <v>584220.27399999998</v>
          </cell>
          <cell r="EB1334">
            <v>584220.27399999998</v>
          </cell>
          <cell r="EC1334" t="str">
            <v>Reserve Land</v>
          </cell>
          <cell r="ED1334" t="str">
            <v>Reserve Land</v>
          </cell>
        </row>
        <row r="1335">
          <cell r="D1335" t="str">
            <v>PC3200348</v>
          </cell>
          <cell r="E1335" t="str">
            <v>Aquatic and Rec Facilities - Barrier Free Improvements</v>
          </cell>
          <cell r="F1335" t="str">
            <v>Auckland Council</v>
          </cell>
          <cell r="G1335" t="str">
            <v>Parks, sports and recreation</v>
          </cell>
          <cell r="H1335" t="str">
            <v>E190205</v>
          </cell>
          <cell r="I1335" t="str">
            <v>Recreation facilities management</v>
          </cell>
          <cell r="J1335" t="str">
            <v>Lifestyle and culture</v>
          </cell>
          <cell r="K1335" t="str">
            <v>Local recreation services</v>
          </cell>
          <cell r="L1335" t="str">
            <v>Local recreation initiatives and facilities</v>
          </cell>
          <cell r="M1335" t="str">
            <v>Local activities</v>
          </cell>
          <cell r="N1335" t="str">
            <v>Local recreation services</v>
          </cell>
          <cell r="O1335" t="str">
            <v>Local recreation initiatives and facilities</v>
          </cell>
          <cell r="P1335" t="str">
            <v>Lifestyle and culture</v>
          </cell>
          <cell r="Q1335" t="str">
            <v>Local recreation services</v>
          </cell>
          <cell r="R1335" t="str">
            <v>Local recreation initiatives and facilities</v>
          </cell>
          <cell r="S1335" t="str">
            <v>A1251405</v>
          </cell>
          <cell r="T1335" t="str">
            <v>A1251405</v>
          </cell>
          <cell r="U1335" t="str">
            <v>Local aquatic, leisure and recreation facilities</v>
          </cell>
          <cell r="V1335" t="str">
            <v>L210</v>
          </cell>
          <cell r="W1335" t="str">
            <v>Other (Unallocated)</v>
          </cell>
          <cell r="X1335" t="str">
            <v>FY12 - Only</v>
          </cell>
          <cell r="Y1335" t="str">
            <v>Expense</v>
          </cell>
          <cell r="Z1335">
            <v>20110701</v>
          </cell>
          <cell r="AA1335">
            <v>20120630</v>
          </cell>
          <cell r="AB1335">
            <v>2</v>
          </cell>
          <cell r="AC1335" t="str">
            <v>Discrete</v>
          </cell>
          <cell r="AD1335">
            <v>0</v>
          </cell>
          <cell r="AE1335">
            <v>0</v>
          </cell>
          <cell r="AF1335">
            <v>0</v>
          </cell>
          <cell r="AG1335">
            <v>1</v>
          </cell>
          <cell r="AH1335">
            <v>6</v>
          </cell>
          <cell r="AI1335" t="str">
            <v>Recreational Facilities</v>
          </cell>
          <cell r="AJ1335" t="str">
            <v>Buildings (Capex)</v>
          </cell>
          <cell r="AK1335">
            <v>50</v>
          </cell>
          <cell r="AP1335">
            <v>1</v>
          </cell>
          <cell r="AS1335">
            <v>48000</v>
          </cell>
          <cell r="BD1335">
            <v>3.1E-2</v>
          </cell>
          <cell r="BE1335">
            <v>6.1930000000000041E-2</v>
          </cell>
          <cell r="BF1335">
            <v>9.3787900000000146E-2</v>
          </cell>
          <cell r="BG1335">
            <v>0.12878911280000027</v>
          </cell>
          <cell r="BH1335">
            <v>0.16491036440960039</v>
          </cell>
          <cell r="BI1335">
            <v>0.19869276497747879</v>
          </cell>
          <cell r="BJ1335">
            <v>0.23225616239684821</v>
          </cell>
          <cell r="BK1335">
            <v>0.27045610343115034</v>
          </cell>
          <cell r="BL1335">
            <v>0.31238115484437823</v>
          </cell>
          <cell r="BM1335">
            <v>0.35568973295424255</v>
          </cell>
          <cell r="BN1335">
            <v>0</v>
          </cell>
          <cell r="BO1335">
            <v>0</v>
          </cell>
          <cell r="BP1335">
            <v>0</v>
          </cell>
          <cell r="BQ1335">
            <v>0</v>
          </cell>
          <cell r="BR1335">
            <v>0</v>
          </cell>
          <cell r="BS1335">
            <v>0</v>
          </cell>
          <cell r="BT1335">
            <v>0</v>
          </cell>
          <cell r="BU1335">
            <v>0</v>
          </cell>
          <cell r="BV1335">
            <v>0</v>
          </cell>
          <cell r="BW1335">
            <v>0</v>
          </cell>
          <cell r="BX1335">
            <v>0</v>
          </cell>
          <cell r="BY1335">
            <v>48000</v>
          </cell>
          <cell r="BZ1335">
            <v>0</v>
          </cell>
          <cell r="CA1335">
            <v>0</v>
          </cell>
          <cell r="CB1335">
            <v>0</v>
          </cell>
          <cell r="CC1335">
            <v>0</v>
          </cell>
          <cell r="CD1335">
            <v>0</v>
          </cell>
          <cell r="CE1335">
            <v>0</v>
          </cell>
          <cell r="CF1335">
            <v>0</v>
          </cell>
          <cell r="CG1335">
            <v>0</v>
          </cell>
          <cell r="CH1335">
            <v>0</v>
          </cell>
          <cell r="CI1335">
            <v>0</v>
          </cell>
          <cell r="CK1335">
            <v>0</v>
          </cell>
          <cell r="CL1335">
            <v>0</v>
          </cell>
          <cell r="CM1335">
            <v>0</v>
          </cell>
          <cell r="CN1335">
            <v>0</v>
          </cell>
          <cell r="CO1335">
            <v>0</v>
          </cell>
          <cell r="CP1335">
            <v>0</v>
          </cell>
          <cell r="CQ1335">
            <v>0</v>
          </cell>
          <cell r="CR1335">
            <v>0</v>
          </cell>
          <cell r="CS1335">
            <v>0</v>
          </cell>
          <cell r="CT1335">
            <v>0</v>
          </cell>
          <cell r="CU1335">
            <v>0</v>
          </cell>
          <cell r="CW1335">
            <v>0</v>
          </cell>
          <cell r="CX1335">
            <v>0</v>
          </cell>
          <cell r="CY1335">
            <v>0</v>
          </cell>
          <cell r="CZ1335">
            <v>0</v>
          </cell>
          <cell r="DA1335">
            <v>0</v>
          </cell>
          <cell r="DB1335">
            <v>0</v>
          </cell>
          <cell r="DC1335">
            <v>0</v>
          </cell>
          <cell r="DD1335">
            <v>0</v>
          </cell>
          <cell r="DE1335">
            <v>0</v>
          </cell>
          <cell r="DF1335">
            <v>0</v>
          </cell>
          <cell r="DG1335">
            <v>0</v>
          </cell>
          <cell r="DI1335">
            <v>48000</v>
          </cell>
          <cell r="DJ1335">
            <v>0</v>
          </cell>
          <cell r="DK1335">
            <v>0</v>
          </cell>
          <cell r="DL1335">
            <v>0</v>
          </cell>
          <cell r="DM1335">
            <v>0</v>
          </cell>
          <cell r="DN1335">
            <v>0</v>
          </cell>
          <cell r="DO1335">
            <v>0</v>
          </cell>
          <cell r="DP1335">
            <v>0</v>
          </cell>
          <cell r="DQ1335">
            <v>0</v>
          </cell>
          <cell r="DR1335">
            <v>0</v>
          </cell>
          <cell r="DS1335">
            <v>0</v>
          </cell>
          <cell r="DU1335" t="str">
            <v>PDC 43691702</v>
          </cell>
          <cell r="DV1335">
            <v>0</v>
          </cell>
          <cell r="DW1335">
            <v>0</v>
          </cell>
          <cell r="DX1335">
            <v>1</v>
          </cell>
          <cell r="DY1335">
            <v>0</v>
          </cell>
          <cell r="DZ1335">
            <v>0</v>
          </cell>
          <cell r="EB1335">
            <v>0</v>
          </cell>
          <cell r="EC1335" t="str">
            <v>Def</v>
          </cell>
          <cell r="ED1335" t="str">
            <v>Local Recreational Facilities</v>
          </cell>
        </row>
        <row r="1336">
          <cell r="D1336" t="str">
            <v>PC3200350</v>
          </cell>
          <cell r="E1336" t="str">
            <v>Aquatic and Rec Facilities - Rec Centre Barrier-free improvements</v>
          </cell>
          <cell r="F1336" t="str">
            <v>Auckland Council</v>
          </cell>
          <cell r="G1336" t="str">
            <v>Parks, sports and recreation</v>
          </cell>
          <cell r="H1336" t="str">
            <v>E190205</v>
          </cell>
          <cell r="I1336" t="str">
            <v>Recreation facilities management</v>
          </cell>
          <cell r="J1336" t="str">
            <v>Lifestyle and culture</v>
          </cell>
          <cell r="K1336" t="str">
            <v>Local recreation services</v>
          </cell>
          <cell r="L1336" t="str">
            <v>Local recreation initiatives and facilities</v>
          </cell>
          <cell r="M1336" t="str">
            <v>Local activities</v>
          </cell>
          <cell r="N1336" t="str">
            <v>Local recreation services</v>
          </cell>
          <cell r="O1336" t="str">
            <v>Local recreation initiatives and facilities</v>
          </cell>
          <cell r="P1336" t="str">
            <v>Lifestyle and culture</v>
          </cell>
          <cell r="Q1336" t="str">
            <v>Local recreation services</v>
          </cell>
          <cell r="R1336" t="str">
            <v>Local recreation initiatives and facilities</v>
          </cell>
          <cell r="S1336" t="str">
            <v>A1251405</v>
          </cell>
          <cell r="T1336" t="str">
            <v>A1251405</v>
          </cell>
          <cell r="U1336" t="str">
            <v>Local aquatic, leisure and recreation facilities</v>
          </cell>
          <cell r="V1336" t="str">
            <v>L210</v>
          </cell>
          <cell r="W1336" t="str">
            <v>Other (Unallocated)</v>
          </cell>
          <cell r="X1336" t="str">
            <v>FY12 - Only</v>
          </cell>
          <cell r="Y1336" t="str">
            <v>Expense</v>
          </cell>
          <cell r="Z1336">
            <v>20110701</v>
          </cell>
          <cell r="AA1336">
            <v>20120630</v>
          </cell>
          <cell r="AB1336">
            <v>2</v>
          </cell>
          <cell r="AC1336" t="str">
            <v>Discrete</v>
          </cell>
          <cell r="AD1336">
            <v>1</v>
          </cell>
          <cell r="AE1336">
            <v>0</v>
          </cell>
          <cell r="AF1336">
            <v>0</v>
          </cell>
          <cell r="AG1336">
            <v>0</v>
          </cell>
          <cell r="AH1336">
            <v>6</v>
          </cell>
          <cell r="AI1336" t="str">
            <v>Recreational Facilities</v>
          </cell>
          <cell r="AJ1336" t="str">
            <v>Buildings (Capex)</v>
          </cell>
          <cell r="AK1336">
            <v>50</v>
          </cell>
          <cell r="AM1336">
            <v>1</v>
          </cell>
          <cell r="AS1336">
            <v>16687</v>
          </cell>
          <cell r="BD1336">
            <v>3.1E-2</v>
          </cell>
          <cell r="BE1336">
            <v>6.1930000000000041E-2</v>
          </cell>
          <cell r="BF1336">
            <v>9.3787900000000146E-2</v>
          </cell>
          <cell r="BG1336">
            <v>0.12878911280000027</v>
          </cell>
          <cell r="BH1336">
            <v>0.16491036440960039</v>
          </cell>
          <cell r="BI1336">
            <v>0.19869276497747879</v>
          </cell>
          <cell r="BJ1336">
            <v>0.23225616239684821</v>
          </cell>
          <cell r="BK1336">
            <v>0.27045610343115034</v>
          </cell>
          <cell r="BL1336">
            <v>0.31238115484437823</v>
          </cell>
          <cell r="BM1336">
            <v>0.35568973295424255</v>
          </cell>
          <cell r="BN1336">
            <v>0</v>
          </cell>
          <cell r="BO1336">
            <v>0</v>
          </cell>
          <cell r="BP1336">
            <v>0</v>
          </cell>
          <cell r="BQ1336">
            <v>0</v>
          </cell>
          <cell r="BR1336">
            <v>0</v>
          </cell>
          <cell r="BS1336">
            <v>0</v>
          </cell>
          <cell r="BT1336">
            <v>0</v>
          </cell>
          <cell r="BU1336">
            <v>0</v>
          </cell>
          <cell r="BV1336">
            <v>0</v>
          </cell>
          <cell r="BW1336">
            <v>0</v>
          </cell>
          <cell r="BX1336">
            <v>0</v>
          </cell>
          <cell r="BY1336">
            <v>16687</v>
          </cell>
          <cell r="BZ1336">
            <v>0</v>
          </cell>
          <cell r="CA1336">
            <v>0</v>
          </cell>
          <cell r="CB1336">
            <v>0</v>
          </cell>
          <cell r="CC1336">
            <v>0</v>
          </cell>
          <cell r="CD1336">
            <v>0</v>
          </cell>
          <cell r="CE1336">
            <v>0</v>
          </cell>
          <cell r="CF1336">
            <v>0</v>
          </cell>
          <cell r="CG1336">
            <v>0</v>
          </cell>
          <cell r="CH1336">
            <v>0</v>
          </cell>
          <cell r="CI1336">
            <v>0</v>
          </cell>
          <cell r="CK1336">
            <v>16687</v>
          </cell>
          <cell r="CL1336">
            <v>0</v>
          </cell>
          <cell r="CM1336">
            <v>0</v>
          </cell>
          <cell r="CN1336">
            <v>0</v>
          </cell>
          <cell r="CO1336">
            <v>0</v>
          </cell>
          <cell r="CP1336">
            <v>0</v>
          </cell>
          <cell r="CQ1336">
            <v>0</v>
          </cell>
          <cell r="CR1336">
            <v>0</v>
          </cell>
          <cell r="CS1336">
            <v>0</v>
          </cell>
          <cell r="CT1336">
            <v>0</v>
          </cell>
          <cell r="CU1336">
            <v>0</v>
          </cell>
          <cell r="CW1336">
            <v>0</v>
          </cell>
          <cell r="CX1336">
            <v>0</v>
          </cell>
          <cell r="CY1336">
            <v>0</v>
          </cell>
          <cell r="CZ1336">
            <v>0</v>
          </cell>
          <cell r="DA1336">
            <v>0</v>
          </cell>
          <cell r="DB1336">
            <v>0</v>
          </cell>
          <cell r="DC1336">
            <v>0</v>
          </cell>
          <cell r="DD1336">
            <v>0</v>
          </cell>
          <cell r="DE1336">
            <v>0</v>
          </cell>
          <cell r="DF1336">
            <v>0</v>
          </cell>
          <cell r="DG1336">
            <v>0</v>
          </cell>
          <cell r="DI1336">
            <v>0</v>
          </cell>
          <cell r="DJ1336">
            <v>0</v>
          </cell>
          <cell r="DK1336">
            <v>0</v>
          </cell>
          <cell r="DL1336">
            <v>0</v>
          </cell>
          <cell r="DM1336">
            <v>0</v>
          </cell>
          <cell r="DN1336">
            <v>0</v>
          </cell>
          <cell r="DO1336">
            <v>0</v>
          </cell>
          <cell r="DP1336">
            <v>0</v>
          </cell>
          <cell r="DQ1336">
            <v>0</v>
          </cell>
          <cell r="DR1336">
            <v>0</v>
          </cell>
          <cell r="DS1336">
            <v>0</v>
          </cell>
          <cell r="DU1336" t="str">
            <v>PDC 43810704</v>
          </cell>
          <cell r="DV1336">
            <v>0</v>
          </cell>
          <cell r="DW1336">
            <v>0</v>
          </cell>
          <cell r="DX1336">
            <v>1</v>
          </cell>
          <cell r="DY1336">
            <v>0</v>
          </cell>
          <cell r="DZ1336">
            <v>0</v>
          </cell>
          <cell r="EB1336">
            <v>0</v>
          </cell>
          <cell r="EC1336" t="str">
            <v>Def</v>
          </cell>
          <cell r="ED1336" t="str">
            <v>Local Recreational Facilities</v>
          </cell>
        </row>
        <row r="1337">
          <cell r="D1337" t="str">
            <v>PC3200394</v>
          </cell>
          <cell r="E1337" t="str">
            <v>Mahurangi West Hall and reserve car parking</v>
          </cell>
          <cell r="F1337" t="str">
            <v>Auckland Council</v>
          </cell>
          <cell r="G1337" t="str">
            <v>Parks, sports and recreation</v>
          </cell>
          <cell r="H1337" t="str">
            <v>E171205</v>
          </cell>
          <cell r="I1337" t="str">
            <v>Local and sports parks - north management</v>
          </cell>
          <cell r="J1337" t="str">
            <v>Lifestyle and culture</v>
          </cell>
          <cell r="K1337" t="str">
            <v>Local parks services</v>
          </cell>
          <cell r="L1337" t="str">
            <v>Local parks</v>
          </cell>
          <cell r="M1337" t="str">
            <v>Local activities</v>
          </cell>
          <cell r="N1337" t="str">
            <v>Local parks services</v>
          </cell>
          <cell r="O1337" t="str">
            <v>Local parks</v>
          </cell>
          <cell r="P1337" t="str">
            <v>Lifestyle and culture</v>
          </cell>
          <cell r="Q1337" t="str">
            <v>Local parks services</v>
          </cell>
          <cell r="R1337" t="str">
            <v>Local parks</v>
          </cell>
          <cell r="S1337" t="str">
            <v>A1241205</v>
          </cell>
          <cell r="T1337" t="str">
            <v>A1241205</v>
          </cell>
          <cell r="U1337" t="str">
            <v>Local parks</v>
          </cell>
          <cell r="V1337" t="str">
            <v>L210</v>
          </cell>
          <cell r="W1337" t="str">
            <v>Other (Unallocated)</v>
          </cell>
          <cell r="X1337" t="str">
            <v>FY12 - Only</v>
          </cell>
          <cell r="Y1337" t="str">
            <v>Expense</v>
          </cell>
          <cell r="Z1337">
            <v>20110701</v>
          </cell>
          <cell r="AA1337">
            <v>20120630</v>
          </cell>
          <cell r="AB1337">
            <v>2</v>
          </cell>
          <cell r="AC1337" t="str">
            <v>Discrete</v>
          </cell>
          <cell r="AD1337">
            <v>0</v>
          </cell>
          <cell r="AE1337">
            <v>0</v>
          </cell>
          <cell r="AF1337">
            <v>1</v>
          </cell>
          <cell r="AG1337">
            <v>0</v>
          </cell>
          <cell r="AH1337">
            <v>2</v>
          </cell>
          <cell r="AI1337" t="str">
            <v>Local &amp; Sports Parks</v>
          </cell>
          <cell r="AJ1337" t="str">
            <v>Structures parks</v>
          </cell>
          <cell r="AK1337">
            <v>50</v>
          </cell>
          <cell r="AM1337">
            <v>1</v>
          </cell>
          <cell r="AS1337">
            <v>13680</v>
          </cell>
          <cell r="BD1337">
            <v>3.1E-2</v>
          </cell>
          <cell r="BE1337">
            <v>6.1930000000000041E-2</v>
          </cell>
          <cell r="BF1337">
            <v>9.3787900000000146E-2</v>
          </cell>
          <cell r="BG1337">
            <v>0.12878911280000027</v>
          </cell>
          <cell r="BH1337">
            <v>0.16491036440960039</v>
          </cell>
          <cell r="BI1337">
            <v>0.19869276497747879</v>
          </cell>
          <cell r="BJ1337">
            <v>0.23225616239684821</v>
          </cell>
          <cell r="BK1337">
            <v>0.27045610343115034</v>
          </cell>
          <cell r="BL1337">
            <v>0.31238115484437823</v>
          </cell>
          <cell r="BM1337">
            <v>0.35568973295424255</v>
          </cell>
          <cell r="BN1337">
            <v>0</v>
          </cell>
          <cell r="BO1337">
            <v>0</v>
          </cell>
          <cell r="BP1337">
            <v>0</v>
          </cell>
          <cell r="BQ1337">
            <v>0</v>
          </cell>
          <cell r="BR1337">
            <v>0</v>
          </cell>
          <cell r="BS1337">
            <v>0</v>
          </cell>
          <cell r="BT1337">
            <v>0</v>
          </cell>
          <cell r="BU1337">
            <v>0</v>
          </cell>
          <cell r="BV1337">
            <v>0</v>
          </cell>
          <cell r="BW1337">
            <v>0</v>
          </cell>
          <cell r="BX1337">
            <v>0</v>
          </cell>
          <cell r="BY1337">
            <v>13680</v>
          </cell>
          <cell r="BZ1337">
            <v>0</v>
          </cell>
          <cell r="CA1337">
            <v>0</v>
          </cell>
          <cell r="CB1337">
            <v>0</v>
          </cell>
          <cell r="CC1337">
            <v>0</v>
          </cell>
          <cell r="CD1337">
            <v>0</v>
          </cell>
          <cell r="CE1337">
            <v>0</v>
          </cell>
          <cell r="CF1337">
            <v>0</v>
          </cell>
          <cell r="CG1337">
            <v>0</v>
          </cell>
          <cell r="CH1337">
            <v>0</v>
          </cell>
          <cell r="CI1337">
            <v>0</v>
          </cell>
          <cell r="CK1337">
            <v>0</v>
          </cell>
          <cell r="CL1337">
            <v>0</v>
          </cell>
          <cell r="CM1337">
            <v>0</v>
          </cell>
          <cell r="CN1337">
            <v>0</v>
          </cell>
          <cell r="CO1337">
            <v>0</v>
          </cell>
          <cell r="CP1337">
            <v>0</v>
          </cell>
          <cell r="CQ1337">
            <v>0</v>
          </cell>
          <cell r="CR1337">
            <v>0</v>
          </cell>
          <cell r="CS1337">
            <v>0</v>
          </cell>
          <cell r="CT1337">
            <v>0</v>
          </cell>
          <cell r="CU1337">
            <v>0</v>
          </cell>
          <cell r="CW1337">
            <v>13680</v>
          </cell>
          <cell r="CX1337">
            <v>0</v>
          </cell>
          <cell r="CY1337">
            <v>0</v>
          </cell>
          <cell r="CZ1337">
            <v>0</v>
          </cell>
          <cell r="DA1337">
            <v>0</v>
          </cell>
          <cell r="DB1337">
            <v>0</v>
          </cell>
          <cell r="DC1337">
            <v>0</v>
          </cell>
          <cell r="DD1337">
            <v>0</v>
          </cell>
          <cell r="DE1337">
            <v>0</v>
          </cell>
          <cell r="DF1337">
            <v>0</v>
          </cell>
          <cell r="DG1337">
            <v>0</v>
          </cell>
          <cell r="DI1337">
            <v>0</v>
          </cell>
          <cell r="DJ1337">
            <v>0</v>
          </cell>
          <cell r="DK1337">
            <v>0</v>
          </cell>
          <cell r="DL1337">
            <v>0</v>
          </cell>
          <cell r="DM1337">
            <v>0</v>
          </cell>
          <cell r="DN1337">
            <v>0</v>
          </cell>
          <cell r="DO1337">
            <v>0</v>
          </cell>
          <cell r="DP1337">
            <v>0</v>
          </cell>
          <cell r="DQ1337">
            <v>0</v>
          </cell>
          <cell r="DR1337">
            <v>0</v>
          </cell>
          <cell r="DS1337">
            <v>0</v>
          </cell>
          <cell r="DU1337" t="str">
            <v>RDC 413951</v>
          </cell>
          <cell r="DV1337">
            <v>0</v>
          </cell>
          <cell r="DW1337">
            <v>0</v>
          </cell>
          <cell r="DX1337">
            <v>1</v>
          </cell>
          <cell r="DY1337">
            <v>0</v>
          </cell>
          <cell r="DZ1337">
            <v>0</v>
          </cell>
          <cell r="EB1337">
            <v>0</v>
          </cell>
          <cell r="EC1337" t="str">
            <v>Def</v>
          </cell>
          <cell r="ED1337" t="str">
            <v>Local Recreational Facilities</v>
          </cell>
        </row>
        <row r="1338">
          <cell r="D1338" t="str">
            <v>PC3200396</v>
          </cell>
          <cell r="E1338" t="str">
            <v>Campbell/Baddeleys Beach stair addition</v>
          </cell>
          <cell r="F1338" t="str">
            <v>Auckland Council</v>
          </cell>
          <cell r="G1338" t="str">
            <v>Parks, sports and recreation</v>
          </cell>
          <cell r="H1338" t="str">
            <v>E171205</v>
          </cell>
          <cell r="I1338" t="str">
            <v>Local and sports parks - north management</v>
          </cell>
          <cell r="J1338" t="str">
            <v>Lifestyle and culture</v>
          </cell>
          <cell r="K1338" t="str">
            <v>Local parks services</v>
          </cell>
          <cell r="L1338" t="str">
            <v>Local parks</v>
          </cell>
          <cell r="M1338" t="str">
            <v>Local activities</v>
          </cell>
          <cell r="N1338" t="str">
            <v>Local parks services</v>
          </cell>
          <cell r="O1338" t="str">
            <v>Local parks</v>
          </cell>
          <cell r="P1338" t="str">
            <v>Lifestyle and culture</v>
          </cell>
          <cell r="Q1338" t="str">
            <v>Local parks services</v>
          </cell>
          <cell r="R1338" t="str">
            <v>Local parks</v>
          </cell>
          <cell r="S1338" t="str">
            <v>A1241205</v>
          </cell>
          <cell r="T1338" t="str">
            <v>A1241205</v>
          </cell>
          <cell r="U1338" t="str">
            <v>Local parks</v>
          </cell>
          <cell r="V1338" t="str">
            <v>L210</v>
          </cell>
          <cell r="W1338" t="str">
            <v>Other (Unallocated)</v>
          </cell>
          <cell r="X1338" t="str">
            <v>FY12 - Only</v>
          </cell>
          <cell r="Y1338" t="str">
            <v>Expense</v>
          </cell>
          <cell r="Z1338">
            <v>20110701</v>
          </cell>
          <cell r="AA1338">
            <v>20120630</v>
          </cell>
          <cell r="AB1338">
            <v>2</v>
          </cell>
          <cell r="AC1338" t="str">
            <v>Discrete</v>
          </cell>
          <cell r="AD1338">
            <v>0.68</v>
          </cell>
          <cell r="AE1338">
            <v>0</v>
          </cell>
          <cell r="AF1338">
            <v>0.32</v>
          </cell>
          <cell r="AG1338">
            <v>0</v>
          </cell>
          <cell r="AH1338">
            <v>2</v>
          </cell>
          <cell r="AI1338" t="str">
            <v>Local &amp; Sports Parks</v>
          </cell>
          <cell r="AJ1338" t="str">
            <v>Structures parks</v>
          </cell>
          <cell r="AK1338">
            <v>25</v>
          </cell>
          <cell r="AM1338">
            <v>1</v>
          </cell>
          <cell r="AS1338">
            <v>20580</v>
          </cell>
          <cell r="BD1338">
            <v>3.1E-2</v>
          </cell>
          <cell r="BE1338">
            <v>6.1930000000000041E-2</v>
          </cell>
          <cell r="BF1338">
            <v>9.3787900000000146E-2</v>
          </cell>
          <cell r="BG1338">
            <v>0.12878911280000027</v>
          </cell>
          <cell r="BH1338">
            <v>0.16491036440960039</v>
          </cell>
          <cell r="BI1338">
            <v>0.19869276497747879</v>
          </cell>
          <cell r="BJ1338">
            <v>0.23225616239684821</v>
          </cell>
          <cell r="BK1338">
            <v>0.27045610343115034</v>
          </cell>
          <cell r="BL1338">
            <v>0.31238115484437823</v>
          </cell>
          <cell r="BM1338">
            <v>0.35568973295424255</v>
          </cell>
          <cell r="BN1338">
            <v>0</v>
          </cell>
          <cell r="BO1338">
            <v>0</v>
          </cell>
          <cell r="BP1338">
            <v>0</v>
          </cell>
          <cell r="BQ1338">
            <v>0</v>
          </cell>
          <cell r="BR1338">
            <v>0</v>
          </cell>
          <cell r="BS1338">
            <v>0</v>
          </cell>
          <cell r="BT1338">
            <v>0</v>
          </cell>
          <cell r="BU1338">
            <v>0</v>
          </cell>
          <cell r="BV1338">
            <v>0</v>
          </cell>
          <cell r="BW1338">
            <v>0</v>
          </cell>
          <cell r="BX1338">
            <v>0</v>
          </cell>
          <cell r="BY1338">
            <v>20580</v>
          </cell>
          <cell r="BZ1338">
            <v>0</v>
          </cell>
          <cell r="CA1338">
            <v>0</v>
          </cell>
          <cell r="CB1338">
            <v>0</v>
          </cell>
          <cell r="CC1338">
            <v>0</v>
          </cell>
          <cell r="CD1338">
            <v>0</v>
          </cell>
          <cell r="CE1338">
            <v>0</v>
          </cell>
          <cell r="CF1338">
            <v>0</v>
          </cell>
          <cell r="CG1338">
            <v>0</v>
          </cell>
          <cell r="CH1338">
            <v>0</v>
          </cell>
          <cell r="CI1338">
            <v>0</v>
          </cell>
          <cell r="CK1338">
            <v>13994.400000000001</v>
          </cell>
          <cell r="CL1338">
            <v>0</v>
          </cell>
          <cell r="CM1338">
            <v>0</v>
          </cell>
          <cell r="CN1338">
            <v>0</v>
          </cell>
          <cell r="CO1338">
            <v>0</v>
          </cell>
          <cell r="CP1338">
            <v>0</v>
          </cell>
          <cell r="CQ1338">
            <v>0</v>
          </cell>
          <cell r="CR1338">
            <v>0</v>
          </cell>
          <cell r="CS1338">
            <v>0</v>
          </cell>
          <cell r="CT1338">
            <v>0</v>
          </cell>
          <cell r="CU1338">
            <v>0</v>
          </cell>
          <cell r="CW1338">
            <v>6585.6</v>
          </cell>
          <cell r="CX1338">
            <v>0</v>
          </cell>
          <cell r="CY1338">
            <v>0</v>
          </cell>
          <cell r="CZ1338">
            <v>0</v>
          </cell>
          <cell r="DA1338">
            <v>0</v>
          </cell>
          <cell r="DB1338">
            <v>0</v>
          </cell>
          <cell r="DC1338">
            <v>0</v>
          </cell>
          <cell r="DD1338">
            <v>0</v>
          </cell>
          <cell r="DE1338">
            <v>0</v>
          </cell>
          <cell r="DF1338">
            <v>0</v>
          </cell>
          <cell r="DG1338">
            <v>0</v>
          </cell>
          <cell r="DI1338">
            <v>0</v>
          </cell>
          <cell r="DJ1338">
            <v>0</v>
          </cell>
          <cell r="DK1338">
            <v>0</v>
          </cell>
          <cell r="DL1338">
            <v>0</v>
          </cell>
          <cell r="DM1338">
            <v>0</v>
          </cell>
          <cell r="DN1338">
            <v>0</v>
          </cell>
          <cell r="DO1338">
            <v>0</v>
          </cell>
          <cell r="DP1338">
            <v>0</v>
          </cell>
          <cell r="DQ1338">
            <v>0</v>
          </cell>
          <cell r="DR1338">
            <v>0</v>
          </cell>
          <cell r="DS1338">
            <v>0</v>
          </cell>
          <cell r="DU1338" t="str">
            <v>RDC 414031</v>
          </cell>
          <cell r="DV1338">
            <v>0</v>
          </cell>
          <cell r="DW1338">
            <v>0</v>
          </cell>
          <cell r="DX1338">
            <v>1</v>
          </cell>
          <cell r="DY1338">
            <v>0</v>
          </cell>
          <cell r="DZ1338">
            <v>0</v>
          </cell>
          <cell r="EB1338">
            <v>0</v>
          </cell>
          <cell r="EC1338" t="str">
            <v>Def</v>
          </cell>
          <cell r="ED1338" t="str">
            <v>Local Recreational Facilities</v>
          </cell>
        </row>
        <row r="1339">
          <cell r="D1339" t="str">
            <v>PC3200402</v>
          </cell>
          <cell r="E1339" t="str">
            <v>Muriwai - foreshore protection</v>
          </cell>
          <cell r="F1339" t="str">
            <v>Auckland Council</v>
          </cell>
          <cell r="G1339" t="str">
            <v>Parks, sports and recreation</v>
          </cell>
          <cell r="H1339" t="str">
            <v>E171205</v>
          </cell>
          <cell r="I1339" t="str">
            <v>Local and sports parks - north management</v>
          </cell>
          <cell r="J1339" t="str">
            <v>Lifestyle and culture</v>
          </cell>
          <cell r="K1339" t="str">
            <v>Local parks services</v>
          </cell>
          <cell r="L1339" t="str">
            <v>Local parks</v>
          </cell>
          <cell r="M1339" t="str">
            <v>Local activities</v>
          </cell>
          <cell r="N1339" t="str">
            <v>Local parks services</v>
          </cell>
          <cell r="O1339" t="str">
            <v>Local parks</v>
          </cell>
          <cell r="P1339" t="str">
            <v>Lifestyle and culture</v>
          </cell>
          <cell r="Q1339" t="str">
            <v>Local parks services</v>
          </cell>
          <cell r="R1339" t="str">
            <v>Local parks</v>
          </cell>
          <cell r="S1339" t="str">
            <v>A1241205</v>
          </cell>
          <cell r="T1339" t="str">
            <v>A1241205</v>
          </cell>
          <cell r="U1339" t="str">
            <v>Local parks</v>
          </cell>
          <cell r="V1339" t="str">
            <v>L210</v>
          </cell>
          <cell r="W1339" t="str">
            <v>Other (Unallocated)</v>
          </cell>
          <cell r="X1339" t="str">
            <v>FY12 - Only</v>
          </cell>
          <cell r="Y1339" t="str">
            <v>Expense</v>
          </cell>
          <cell r="Z1339">
            <v>20110701</v>
          </cell>
          <cell r="AA1339">
            <v>20120630</v>
          </cell>
          <cell r="AB1339">
            <v>2</v>
          </cell>
          <cell r="AC1339" t="str">
            <v>Discrete</v>
          </cell>
          <cell r="AD1339">
            <v>0</v>
          </cell>
          <cell r="AE1339">
            <v>0</v>
          </cell>
          <cell r="AF1339">
            <v>0.13</v>
          </cell>
          <cell r="AG1339">
            <v>0.87</v>
          </cell>
          <cell r="AH1339">
            <v>2</v>
          </cell>
          <cell r="AI1339" t="str">
            <v>Local &amp; Sports Parks</v>
          </cell>
          <cell r="AJ1339" t="str">
            <v>Structures parks</v>
          </cell>
          <cell r="AK1339">
            <v>40</v>
          </cell>
          <cell r="AM1339">
            <v>0.13</v>
          </cell>
          <cell r="AP1339">
            <v>0.87</v>
          </cell>
          <cell r="AS1339">
            <v>23568</v>
          </cell>
          <cell r="BD1339">
            <v>3.1E-2</v>
          </cell>
          <cell r="BE1339">
            <v>6.1930000000000041E-2</v>
          </cell>
          <cell r="BF1339">
            <v>9.3787900000000146E-2</v>
          </cell>
          <cell r="BG1339">
            <v>0.12878911280000027</v>
          </cell>
          <cell r="BH1339">
            <v>0.16491036440960039</v>
          </cell>
          <cell r="BI1339">
            <v>0.19869276497747879</v>
          </cell>
          <cell r="BJ1339">
            <v>0.23225616239684821</v>
          </cell>
          <cell r="BK1339">
            <v>0.27045610343115034</v>
          </cell>
          <cell r="BL1339">
            <v>0.31238115484437823</v>
          </cell>
          <cell r="BM1339">
            <v>0.35568973295424255</v>
          </cell>
          <cell r="BN1339">
            <v>0</v>
          </cell>
          <cell r="BO1339">
            <v>0</v>
          </cell>
          <cell r="BP1339">
            <v>0</v>
          </cell>
          <cell r="BQ1339">
            <v>0</v>
          </cell>
          <cell r="BR1339">
            <v>0</v>
          </cell>
          <cell r="BS1339">
            <v>0</v>
          </cell>
          <cell r="BT1339">
            <v>0</v>
          </cell>
          <cell r="BU1339">
            <v>0</v>
          </cell>
          <cell r="BV1339">
            <v>0</v>
          </cell>
          <cell r="BW1339">
            <v>0</v>
          </cell>
          <cell r="BX1339">
            <v>0</v>
          </cell>
          <cell r="BY1339">
            <v>23568</v>
          </cell>
          <cell r="BZ1339">
            <v>0</v>
          </cell>
          <cell r="CA1339">
            <v>0</v>
          </cell>
          <cell r="CB1339">
            <v>0</v>
          </cell>
          <cell r="CC1339">
            <v>0</v>
          </cell>
          <cell r="CD1339">
            <v>0</v>
          </cell>
          <cell r="CE1339">
            <v>0</v>
          </cell>
          <cell r="CF1339">
            <v>0</v>
          </cell>
          <cell r="CG1339">
            <v>0</v>
          </cell>
          <cell r="CH1339">
            <v>0</v>
          </cell>
          <cell r="CI1339">
            <v>0</v>
          </cell>
          <cell r="CK1339">
            <v>0</v>
          </cell>
          <cell r="CL1339">
            <v>0</v>
          </cell>
          <cell r="CM1339">
            <v>0</v>
          </cell>
          <cell r="CN1339">
            <v>0</v>
          </cell>
          <cell r="CO1339">
            <v>0</v>
          </cell>
          <cell r="CP1339">
            <v>0</v>
          </cell>
          <cell r="CQ1339">
            <v>0</v>
          </cell>
          <cell r="CR1339">
            <v>0</v>
          </cell>
          <cell r="CS1339">
            <v>0</v>
          </cell>
          <cell r="CT1339">
            <v>0</v>
          </cell>
          <cell r="CU1339">
            <v>0</v>
          </cell>
          <cell r="CW1339">
            <v>3063.84</v>
          </cell>
          <cell r="CX1339">
            <v>0</v>
          </cell>
          <cell r="CY1339">
            <v>0</v>
          </cell>
          <cell r="CZ1339">
            <v>0</v>
          </cell>
          <cell r="DA1339">
            <v>0</v>
          </cell>
          <cell r="DB1339">
            <v>0</v>
          </cell>
          <cell r="DC1339">
            <v>0</v>
          </cell>
          <cell r="DD1339">
            <v>0</v>
          </cell>
          <cell r="DE1339">
            <v>0</v>
          </cell>
          <cell r="DF1339">
            <v>0</v>
          </cell>
          <cell r="DG1339">
            <v>0</v>
          </cell>
          <cell r="DI1339">
            <v>20504.16</v>
          </cell>
          <cell r="DJ1339">
            <v>0</v>
          </cell>
          <cell r="DK1339">
            <v>0</v>
          </cell>
          <cell r="DL1339">
            <v>0</v>
          </cell>
          <cell r="DM1339">
            <v>0</v>
          </cell>
          <cell r="DN1339">
            <v>0</v>
          </cell>
          <cell r="DO1339">
            <v>0</v>
          </cell>
          <cell r="DP1339">
            <v>0</v>
          </cell>
          <cell r="DQ1339">
            <v>0</v>
          </cell>
          <cell r="DR1339">
            <v>0</v>
          </cell>
          <cell r="DS1339">
            <v>0</v>
          </cell>
          <cell r="DU1339" t="str">
            <v>RDC 414511</v>
          </cell>
          <cell r="DV1339">
            <v>0</v>
          </cell>
          <cell r="DW1339">
            <v>0</v>
          </cell>
          <cell r="DX1339">
            <v>1</v>
          </cell>
          <cell r="DY1339">
            <v>0</v>
          </cell>
          <cell r="DZ1339">
            <v>0</v>
          </cell>
          <cell r="EB1339">
            <v>0</v>
          </cell>
          <cell r="EC1339" t="str">
            <v>Def</v>
          </cell>
          <cell r="ED1339" t="str">
            <v>Local Recreational Facilities</v>
          </cell>
        </row>
        <row r="1340">
          <cell r="D1340" t="str">
            <v>PC3200416</v>
          </cell>
          <cell r="E1340" t="str">
            <v>Manly Beach - upgrade carpark by play area</v>
          </cell>
          <cell r="F1340" t="str">
            <v>Auckland Council</v>
          </cell>
          <cell r="G1340" t="str">
            <v>Parks, sports and recreation</v>
          </cell>
          <cell r="H1340" t="str">
            <v>E171205</v>
          </cell>
          <cell r="I1340" t="str">
            <v>Local and sports parks - north management</v>
          </cell>
          <cell r="J1340" t="str">
            <v>Lifestyle and culture</v>
          </cell>
          <cell r="K1340" t="str">
            <v>Local parks services</v>
          </cell>
          <cell r="L1340" t="str">
            <v>Local parks</v>
          </cell>
          <cell r="M1340" t="str">
            <v>Local activities</v>
          </cell>
          <cell r="N1340" t="str">
            <v>Local parks services</v>
          </cell>
          <cell r="O1340" t="str">
            <v>Local parks</v>
          </cell>
          <cell r="P1340" t="str">
            <v>Lifestyle and culture</v>
          </cell>
          <cell r="Q1340" t="str">
            <v>Local parks services</v>
          </cell>
          <cell r="R1340" t="str">
            <v>Local parks</v>
          </cell>
          <cell r="S1340" t="str">
            <v>A1241205</v>
          </cell>
          <cell r="T1340" t="str">
            <v>A1241205</v>
          </cell>
          <cell r="U1340" t="str">
            <v>Local parks</v>
          </cell>
          <cell r="V1340" t="str">
            <v>L210</v>
          </cell>
          <cell r="W1340" t="str">
            <v>Other (Unallocated)</v>
          </cell>
          <cell r="X1340" t="str">
            <v>FY12 - Only</v>
          </cell>
          <cell r="Y1340" t="str">
            <v>Expense</v>
          </cell>
          <cell r="Z1340">
            <v>20110701</v>
          </cell>
          <cell r="AA1340">
            <v>20120630</v>
          </cell>
          <cell r="AB1340">
            <v>2</v>
          </cell>
          <cell r="AC1340" t="str">
            <v>Discrete</v>
          </cell>
          <cell r="AD1340">
            <v>0.68</v>
          </cell>
          <cell r="AE1340">
            <v>0</v>
          </cell>
          <cell r="AF1340">
            <v>0.32</v>
          </cell>
          <cell r="AG1340">
            <v>0</v>
          </cell>
          <cell r="AH1340">
            <v>2</v>
          </cell>
          <cell r="AI1340" t="str">
            <v>Local &amp; Sports Parks</v>
          </cell>
          <cell r="AJ1340" t="str">
            <v>Structures parks</v>
          </cell>
          <cell r="AK1340">
            <v>50</v>
          </cell>
          <cell r="AM1340">
            <v>1</v>
          </cell>
          <cell r="AS1340">
            <v>31050</v>
          </cell>
          <cell r="BD1340">
            <v>3.1E-2</v>
          </cell>
          <cell r="BE1340">
            <v>6.1930000000000041E-2</v>
          </cell>
          <cell r="BF1340">
            <v>9.3787900000000146E-2</v>
          </cell>
          <cell r="BG1340">
            <v>0.12878911280000027</v>
          </cell>
          <cell r="BH1340">
            <v>0.16491036440960039</v>
          </cell>
          <cell r="BI1340">
            <v>0.19869276497747879</v>
          </cell>
          <cell r="BJ1340">
            <v>0.23225616239684821</v>
          </cell>
          <cell r="BK1340">
            <v>0.27045610343115034</v>
          </cell>
          <cell r="BL1340">
            <v>0.31238115484437823</v>
          </cell>
          <cell r="BM1340">
            <v>0.35568973295424255</v>
          </cell>
          <cell r="BN1340">
            <v>0</v>
          </cell>
          <cell r="BO1340">
            <v>0</v>
          </cell>
          <cell r="BP1340">
            <v>0</v>
          </cell>
          <cell r="BQ1340">
            <v>0</v>
          </cell>
          <cell r="BR1340">
            <v>0</v>
          </cell>
          <cell r="BS1340">
            <v>0</v>
          </cell>
          <cell r="BT1340">
            <v>0</v>
          </cell>
          <cell r="BU1340">
            <v>0</v>
          </cell>
          <cell r="BV1340">
            <v>0</v>
          </cell>
          <cell r="BW1340">
            <v>0</v>
          </cell>
          <cell r="BX1340">
            <v>0</v>
          </cell>
          <cell r="BY1340">
            <v>31050</v>
          </cell>
          <cell r="BZ1340">
            <v>0</v>
          </cell>
          <cell r="CA1340">
            <v>0</v>
          </cell>
          <cell r="CB1340">
            <v>0</v>
          </cell>
          <cell r="CC1340">
            <v>0</v>
          </cell>
          <cell r="CD1340">
            <v>0</v>
          </cell>
          <cell r="CE1340">
            <v>0</v>
          </cell>
          <cell r="CF1340">
            <v>0</v>
          </cell>
          <cell r="CG1340">
            <v>0</v>
          </cell>
          <cell r="CH1340">
            <v>0</v>
          </cell>
          <cell r="CI1340">
            <v>0</v>
          </cell>
          <cell r="CK1340">
            <v>21114</v>
          </cell>
          <cell r="CL1340">
            <v>0</v>
          </cell>
          <cell r="CM1340">
            <v>0</v>
          </cell>
          <cell r="CN1340">
            <v>0</v>
          </cell>
          <cell r="CO1340">
            <v>0</v>
          </cell>
          <cell r="CP1340">
            <v>0</v>
          </cell>
          <cell r="CQ1340">
            <v>0</v>
          </cell>
          <cell r="CR1340">
            <v>0</v>
          </cell>
          <cell r="CS1340">
            <v>0</v>
          </cell>
          <cell r="CT1340">
            <v>0</v>
          </cell>
          <cell r="CU1340">
            <v>0</v>
          </cell>
          <cell r="CW1340">
            <v>9936</v>
          </cell>
          <cell r="CX1340">
            <v>0</v>
          </cell>
          <cell r="CY1340">
            <v>0</v>
          </cell>
          <cell r="CZ1340">
            <v>0</v>
          </cell>
          <cell r="DA1340">
            <v>0</v>
          </cell>
          <cell r="DB1340">
            <v>0</v>
          </cell>
          <cell r="DC1340">
            <v>0</v>
          </cell>
          <cell r="DD1340">
            <v>0</v>
          </cell>
          <cell r="DE1340">
            <v>0</v>
          </cell>
          <cell r="DF1340">
            <v>0</v>
          </cell>
          <cell r="DG1340">
            <v>0</v>
          </cell>
          <cell r="DI1340">
            <v>0</v>
          </cell>
          <cell r="DJ1340">
            <v>0</v>
          </cell>
          <cell r="DK1340">
            <v>0</v>
          </cell>
          <cell r="DL1340">
            <v>0</v>
          </cell>
          <cell r="DM1340">
            <v>0</v>
          </cell>
          <cell r="DN1340">
            <v>0</v>
          </cell>
          <cell r="DO1340">
            <v>0</v>
          </cell>
          <cell r="DP1340">
            <v>0</v>
          </cell>
          <cell r="DQ1340">
            <v>0</v>
          </cell>
          <cell r="DR1340">
            <v>0</v>
          </cell>
          <cell r="DS1340">
            <v>0</v>
          </cell>
          <cell r="DU1340" t="str">
            <v>RDC 418241</v>
          </cell>
          <cell r="DV1340">
            <v>0</v>
          </cell>
          <cell r="DW1340">
            <v>0</v>
          </cell>
          <cell r="DX1340">
            <v>1</v>
          </cell>
          <cell r="DY1340">
            <v>0</v>
          </cell>
          <cell r="DZ1340">
            <v>0</v>
          </cell>
          <cell r="EB1340">
            <v>0</v>
          </cell>
          <cell r="EC1340" t="str">
            <v>Def</v>
          </cell>
          <cell r="ED1340" t="str">
            <v>Local Recreational Facilities</v>
          </cell>
        </row>
        <row r="1341">
          <cell r="D1341" t="str">
            <v>PC3200428</v>
          </cell>
          <cell r="E1341" t="str">
            <v>Helensville public toilet</v>
          </cell>
          <cell r="F1341" t="str">
            <v>Auckland Council</v>
          </cell>
          <cell r="G1341" t="str">
            <v>Parks, sports and recreation</v>
          </cell>
          <cell r="H1341" t="str">
            <v>E171205</v>
          </cell>
          <cell r="I1341" t="str">
            <v>Local and sports parks - north management</v>
          </cell>
          <cell r="J1341" t="str">
            <v>Lifestyle and culture</v>
          </cell>
          <cell r="K1341" t="str">
            <v>Local parks services</v>
          </cell>
          <cell r="L1341" t="str">
            <v>Local parks</v>
          </cell>
          <cell r="M1341" t="str">
            <v>Local activities</v>
          </cell>
          <cell r="N1341" t="str">
            <v>Local parks services</v>
          </cell>
          <cell r="O1341" t="str">
            <v>Local parks</v>
          </cell>
          <cell r="P1341" t="str">
            <v>Lifestyle and culture</v>
          </cell>
          <cell r="Q1341" t="str">
            <v>Local parks services</v>
          </cell>
          <cell r="R1341" t="str">
            <v>Local parks</v>
          </cell>
          <cell r="S1341" t="str">
            <v>A1241205</v>
          </cell>
          <cell r="T1341" t="str">
            <v>A1241205</v>
          </cell>
          <cell r="U1341" t="str">
            <v>Local parks</v>
          </cell>
          <cell r="V1341" t="str">
            <v>L175</v>
          </cell>
          <cell r="W1341" t="str">
            <v>Rodney</v>
          </cell>
          <cell r="X1341" t="str">
            <v>FY12 - Only</v>
          </cell>
          <cell r="Y1341" t="str">
            <v>Expense</v>
          </cell>
          <cell r="Z1341">
            <v>20110701</v>
          </cell>
          <cell r="AA1341">
            <v>20120630</v>
          </cell>
          <cell r="AB1341">
            <v>2</v>
          </cell>
          <cell r="AC1341" t="str">
            <v>Discrete</v>
          </cell>
          <cell r="AD1341">
            <v>0.64</v>
          </cell>
          <cell r="AE1341">
            <v>0</v>
          </cell>
          <cell r="AF1341">
            <v>0.36</v>
          </cell>
          <cell r="AG1341">
            <v>0</v>
          </cell>
          <cell r="AH1341">
            <v>2</v>
          </cell>
          <cell r="AI1341" t="str">
            <v>Local &amp; Sports Parks</v>
          </cell>
          <cell r="AJ1341" t="str">
            <v>Structures parks</v>
          </cell>
          <cell r="AK1341">
            <v>75</v>
          </cell>
          <cell r="AM1341">
            <v>1</v>
          </cell>
          <cell r="AS1341">
            <v>5833</v>
          </cell>
          <cell r="BD1341">
            <v>3.1E-2</v>
          </cell>
          <cell r="BE1341">
            <v>6.1930000000000041E-2</v>
          </cell>
          <cell r="BF1341">
            <v>9.3787900000000146E-2</v>
          </cell>
          <cell r="BG1341">
            <v>0.12878911280000027</v>
          </cell>
          <cell r="BH1341">
            <v>0.16491036440960039</v>
          </cell>
          <cell r="BI1341">
            <v>0.19869276497747879</v>
          </cell>
          <cell r="BJ1341">
            <v>0.23225616239684821</v>
          </cell>
          <cell r="BK1341">
            <v>0.27045610343115034</v>
          </cell>
          <cell r="BL1341">
            <v>0.31238115484437823</v>
          </cell>
          <cell r="BM1341">
            <v>0.35568973295424255</v>
          </cell>
          <cell r="BN1341">
            <v>0</v>
          </cell>
          <cell r="BO1341">
            <v>0</v>
          </cell>
          <cell r="BP1341">
            <v>0</v>
          </cell>
          <cell r="BQ1341">
            <v>0</v>
          </cell>
          <cell r="BR1341">
            <v>0</v>
          </cell>
          <cell r="BS1341">
            <v>0</v>
          </cell>
          <cell r="BT1341">
            <v>0</v>
          </cell>
          <cell r="BU1341">
            <v>0</v>
          </cell>
          <cell r="BV1341">
            <v>0</v>
          </cell>
          <cell r="BW1341">
            <v>0</v>
          </cell>
          <cell r="BX1341">
            <v>0</v>
          </cell>
          <cell r="BY1341">
            <v>5833</v>
          </cell>
          <cell r="BZ1341">
            <v>0</v>
          </cell>
          <cell r="CA1341">
            <v>0</v>
          </cell>
          <cell r="CB1341">
            <v>0</v>
          </cell>
          <cell r="CC1341">
            <v>0</v>
          </cell>
          <cell r="CD1341">
            <v>0</v>
          </cell>
          <cell r="CE1341">
            <v>0</v>
          </cell>
          <cell r="CF1341">
            <v>0</v>
          </cell>
          <cell r="CG1341">
            <v>0</v>
          </cell>
          <cell r="CH1341">
            <v>0</v>
          </cell>
          <cell r="CI1341">
            <v>0</v>
          </cell>
          <cell r="CK1341">
            <v>3733.12</v>
          </cell>
          <cell r="CL1341">
            <v>0</v>
          </cell>
          <cell r="CM1341">
            <v>0</v>
          </cell>
          <cell r="CN1341">
            <v>0</v>
          </cell>
          <cell r="CO1341">
            <v>0</v>
          </cell>
          <cell r="CP1341">
            <v>0</v>
          </cell>
          <cell r="CQ1341">
            <v>0</v>
          </cell>
          <cell r="CR1341">
            <v>0</v>
          </cell>
          <cell r="CS1341">
            <v>0</v>
          </cell>
          <cell r="CT1341">
            <v>0</v>
          </cell>
          <cell r="CU1341">
            <v>0</v>
          </cell>
          <cell r="CW1341">
            <v>2099.88</v>
          </cell>
          <cell r="CX1341">
            <v>0</v>
          </cell>
          <cell r="CY1341">
            <v>0</v>
          </cell>
          <cell r="CZ1341">
            <v>0</v>
          </cell>
          <cell r="DA1341">
            <v>0</v>
          </cell>
          <cell r="DB1341">
            <v>0</v>
          </cell>
          <cell r="DC1341">
            <v>0</v>
          </cell>
          <cell r="DD1341">
            <v>0</v>
          </cell>
          <cell r="DE1341">
            <v>0</v>
          </cell>
          <cell r="DF1341">
            <v>0</v>
          </cell>
          <cell r="DG1341">
            <v>0</v>
          </cell>
          <cell r="DI1341">
            <v>0</v>
          </cell>
          <cell r="DJ1341">
            <v>0</v>
          </cell>
          <cell r="DK1341">
            <v>0</v>
          </cell>
          <cell r="DL1341">
            <v>0</v>
          </cell>
          <cell r="DM1341">
            <v>0</v>
          </cell>
          <cell r="DN1341">
            <v>0</v>
          </cell>
          <cell r="DO1341">
            <v>0</v>
          </cell>
          <cell r="DP1341">
            <v>0</v>
          </cell>
          <cell r="DQ1341">
            <v>0</v>
          </cell>
          <cell r="DR1341">
            <v>0</v>
          </cell>
          <cell r="DS1341">
            <v>0</v>
          </cell>
          <cell r="DU1341" t="str">
            <v>RDC 420151</v>
          </cell>
          <cell r="DV1341">
            <v>0</v>
          </cell>
          <cell r="DW1341">
            <v>0</v>
          </cell>
          <cell r="DX1341">
            <v>1</v>
          </cell>
          <cell r="DY1341">
            <v>0</v>
          </cell>
          <cell r="DZ1341">
            <v>0</v>
          </cell>
          <cell r="EB1341">
            <v>0</v>
          </cell>
          <cell r="EC1341" t="str">
            <v>Def</v>
          </cell>
          <cell r="ED1341" t="str">
            <v>Local Recreational Facilities</v>
          </cell>
        </row>
        <row r="1342">
          <cell r="D1342" t="str">
            <v>PC3200436</v>
          </cell>
          <cell r="E1342" t="str">
            <v>Skateboard Park Warkworth</v>
          </cell>
          <cell r="F1342" t="str">
            <v>Auckland Council</v>
          </cell>
          <cell r="G1342" t="str">
            <v>Parks, sports and recreation</v>
          </cell>
          <cell r="H1342" t="str">
            <v>E171205</v>
          </cell>
          <cell r="I1342" t="str">
            <v>Local and sports parks - north management</v>
          </cell>
          <cell r="J1342" t="str">
            <v>Lifestyle and culture</v>
          </cell>
          <cell r="K1342" t="str">
            <v>Local parks services</v>
          </cell>
          <cell r="L1342" t="str">
            <v>Local parks</v>
          </cell>
          <cell r="M1342" t="str">
            <v>Local activities</v>
          </cell>
          <cell r="N1342" t="str">
            <v>Local parks services</v>
          </cell>
          <cell r="O1342" t="str">
            <v>Local parks</v>
          </cell>
          <cell r="P1342" t="str">
            <v>Lifestyle and culture</v>
          </cell>
          <cell r="Q1342" t="str">
            <v>Local parks services</v>
          </cell>
          <cell r="R1342" t="str">
            <v>Local parks</v>
          </cell>
          <cell r="S1342" t="str">
            <v>A1241205</v>
          </cell>
          <cell r="T1342" t="str">
            <v>A1241205</v>
          </cell>
          <cell r="U1342" t="str">
            <v>Local parks</v>
          </cell>
          <cell r="V1342" t="str">
            <v>L210</v>
          </cell>
          <cell r="W1342" t="str">
            <v>Other (Unallocated)</v>
          </cell>
          <cell r="X1342" t="str">
            <v>FY12 - Only</v>
          </cell>
          <cell r="Y1342" t="str">
            <v>Expense</v>
          </cell>
          <cell r="Z1342">
            <v>20110701</v>
          </cell>
          <cell r="AA1342">
            <v>20120630</v>
          </cell>
          <cell r="AB1342">
            <v>2</v>
          </cell>
          <cell r="AC1342" t="str">
            <v>Discrete</v>
          </cell>
          <cell r="AD1342">
            <v>0.81</v>
          </cell>
          <cell r="AE1342">
            <v>0</v>
          </cell>
          <cell r="AF1342">
            <v>0.19</v>
          </cell>
          <cell r="AG1342">
            <v>0</v>
          </cell>
          <cell r="AH1342">
            <v>2</v>
          </cell>
          <cell r="AI1342" t="str">
            <v>Local &amp; Sports Parks</v>
          </cell>
          <cell r="AJ1342" t="str">
            <v>Structures parks</v>
          </cell>
          <cell r="AK1342">
            <v>35</v>
          </cell>
          <cell r="AM1342">
            <v>1</v>
          </cell>
          <cell r="AS1342">
            <v>4120</v>
          </cell>
          <cell r="BD1342">
            <v>3.1E-2</v>
          </cell>
          <cell r="BE1342">
            <v>6.1930000000000041E-2</v>
          </cell>
          <cell r="BF1342">
            <v>9.3787900000000146E-2</v>
          </cell>
          <cell r="BG1342">
            <v>0.12878911280000027</v>
          </cell>
          <cell r="BH1342">
            <v>0.16491036440960039</v>
          </cell>
          <cell r="BI1342">
            <v>0.19869276497747879</v>
          </cell>
          <cell r="BJ1342">
            <v>0.23225616239684821</v>
          </cell>
          <cell r="BK1342">
            <v>0.27045610343115034</v>
          </cell>
          <cell r="BL1342">
            <v>0.31238115484437823</v>
          </cell>
          <cell r="BM1342">
            <v>0.35568973295424255</v>
          </cell>
          <cell r="BN1342">
            <v>0</v>
          </cell>
          <cell r="BO1342">
            <v>0</v>
          </cell>
          <cell r="BP1342">
            <v>0</v>
          </cell>
          <cell r="BQ1342">
            <v>0</v>
          </cell>
          <cell r="BR1342">
            <v>0</v>
          </cell>
          <cell r="BS1342">
            <v>0</v>
          </cell>
          <cell r="BT1342">
            <v>0</v>
          </cell>
          <cell r="BU1342">
            <v>0</v>
          </cell>
          <cell r="BV1342">
            <v>0</v>
          </cell>
          <cell r="BW1342">
            <v>0</v>
          </cell>
          <cell r="BX1342">
            <v>0</v>
          </cell>
          <cell r="BY1342">
            <v>4120</v>
          </cell>
          <cell r="BZ1342">
            <v>0</v>
          </cell>
          <cell r="CA1342">
            <v>0</v>
          </cell>
          <cell r="CB1342">
            <v>0</v>
          </cell>
          <cell r="CC1342">
            <v>0</v>
          </cell>
          <cell r="CD1342">
            <v>0</v>
          </cell>
          <cell r="CE1342">
            <v>0</v>
          </cell>
          <cell r="CF1342">
            <v>0</v>
          </cell>
          <cell r="CG1342">
            <v>0</v>
          </cell>
          <cell r="CH1342">
            <v>0</v>
          </cell>
          <cell r="CI1342">
            <v>0</v>
          </cell>
          <cell r="CK1342">
            <v>3337.2000000000003</v>
          </cell>
          <cell r="CL1342">
            <v>0</v>
          </cell>
          <cell r="CM1342">
            <v>0</v>
          </cell>
          <cell r="CN1342">
            <v>0</v>
          </cell>
          <cell r="CO1342">
            <v>0</v>
          </cell>
          <cell r="CP1342">
            <v>0</v>
          </cell>
          <cell r="CQ1342">
            <v>0</v>
          </cell>
          <cell r="CR1342">
            <v>0</v>
          </cell>
          <cell r="CS1342">
            <v>0</v>
          </cell>
          <cell r="CT1342">
            <v>0</v>
          </cell>
          <cell r="CU1342">
            <v>0</v>
          </cell>
          <cell r="CW1342">
            <v>782.8</v>
          </cell>
          <cell r="CX1342">
            <v>0</v>
          </cell>
          <cell r="CY1342">
            <v>0</v>
          </cell>
          <cell r="CZ1342">
            <v>0</v>
          </cell>
          <cell r="DA1342">
            <v>0</v>
          </cell>
          <cell r="DB1342">
            <v>0</v>
          </cell>
          <cell r="DC1342">
            <v>0</v>
          </cell>
          <cell r="DD1342">
            <v>0</v>
          </cell>
          <cell r="DE1342">
            <v>0</v>
          </cell>
          <cell r="DF1342">
            <v>0</v>
          </cell>
          <cell r="DG1342">
            <v>0</v>
          </cell>
          <cell r="DI1342">
            <v>0</v>
          </cell>
          <cell r="DJ1342">
            <v>0</v>
          </cell>
          <cell r="DK1342">
            <v>0</v>
          </cell>
          <cell r="DL1342">
            <v>0</v>
          </cell>
          <cell r="DM1342">
            <v>0</v>
          </cell>
          <cell r="DN1342">
            <v>0</v>
          </cell>
          <cell r="DO1342">
            <v>0</v>
          </cell>
          <cell r="DP1342">
            <v>0</v>
          </cell>
          <cell r="DQ1342">
            <v>0</v>
          </cell>
          <cell r="DR1342">
            <v>0</v>
          </cell>
          <cell r="DS1342">
            <v>0</v>
          </cell>
          <cell r="DU1342" t="str">
            <v>RDC 421991</v>
          </cell>
          <cell r="DV1342">
            <v>0</v>
          </cell>
          <cell r="DW1342">
            <v>0</v>
          </cell>
          <cell r="DX1342">
            <v>1</v>
          </cell>
          <cell r="DY1342">
            <v>0</v>
          </cell>
          <cell r="DZ1342">
            <v>0</v>
          </cell>
          <cell r="EB1342">
            <v>0</v>
          </cell>
          <cell r="EC1342" t="str">
            <v>Def</v>
          </cell>
          <cell r="ED1342" t="str">
            <v>Local Recreational Facilities</v>
          </cell>
        </row>
        <row r="1343">
          <cell r="D1343" t="str">
            <v>PC3200502</v>
          </cell>
          <cell r="E1343" t="str">
            <v>Development of Orakei Basin Open Space</v>
          </cell>
          <cell r="F1343" t="str">
            <v>Auckland Council</v>
          </cell>
          <cell r="G1343" t="str">
            <v>Parks, sports and recreation</v>
          </cell>
          <cell r="H1343" t="str">
            <v>E170505</v>
          </cell>
          <cell r="I1343" t="str">
            <v>Local and sports parks - central management</v>
          </cell>
          <cell r="J1343" t="str">
            <v>Lifestyle and culture</v>
          </cell>
          <cell r="K1343" t="str">
            <v>Local parks services</v>
          </cell>
          <cell r="L1343" t="str">
            <v>Local parks</v>
          </cell>
          <cell r="M1343" t="str">
            <v>Local activities</v>
          </cell>
          <cell r="N1343" t="str">
            <v>Local parks services</v>
          </cell>
          <cell r="O1343" t="str">
            <v>Local parks</v>
          </cell>
          <cell r="P1343" t="str">
            <v>Lifestyle and culture</v>
          </cell>
          <cell r="Q1343" t="str">
            <v>Local parks services</v>
          </cell>
          <cell r="R1343" t="str">
            <v>Local parks</v>
          </cell>
          <cell r="S1343" t="str">
            <v>A1241205</v>
          </cell>
          <cell r="T1343" t="str">
            <v>A1241205</v>
          </cell>
          <cell r="U1343" t="str">
            <v>Local parks</v>
          </cell>
          <cell r="V1343" t="str">
            <v>L155</v>
          </cell>
          <cell r="W1343" t="str">
            <v>Orakei</v>
          </cell>
          <cell r="X1343" t="str">
            <v>PL40810</v>
          </cell>
          <cell r="Y1343" t="str">
            <v>Expense</v>
          </cell>
          <cell r="Z1343">
            <v>20120701</v>
          </cell>
          <cell r="AA1343">
            <v>20150630</v>
          </cell>
          <cell r="AB1343">
            <v>1</v>
          </cell>
          <cell r="AC1343" t="str">
            <v>Programme</v>
          </cell>
          <cell r="AD1343">
            <v>0.75</v>
          </cell>
          <cell r="AE1343">
            <v>0</v>
          </cell>
          <cell r="AF1343">
            <v>0.25</v>
          </cell>
          <cell r="AG1343">
            <v>0</v>
          </cell>
          <cell r="AH1343">
            <v>2</v>
          </cell>
          <cell r="AI1343" t="str">
            <v>Local &amp; Sports Parks</v>
          </cell>
          <cell r="AJ1343" t="str">
            <v>Structures parks</v>
          </cell>
          <cell r="AK1343">
            <v>35</v>
          </cell>
          <cell r="AM1343">
            <v>0.75</v>
          </cell>
          <cell r="AO1343">
            <v>0.25</v>
          </cell>
          <cell r="AT1343">
            <v>200000</v>
          </cell>
          <cell r="AU1343">
            <v>300000</v>
          </cell>
          <cell r="AV1343">
            <v>300000</v>
          </cell>
          <cell r="BD1343">
            <v>3.1E-2</v>
          </cell>
          <cell r="BE1343">
            <v>6.1930000000000041E-2</v>
          </cell>
          <cell r="BF1343">
            <v>9.3787900000000146E-2</v>
          </cell>
          <cell r="BG1343">
            <v>0.12878911280000027</v>
          </cell>
          <cell r="BH1343">
            <v>0.16491036440960039</v>
          </cell>
          <cell r="BI1343">
            <v>0.19869276497747879</v>
          </cell>
          <cell r="BJ1343">
            <v>0.23225616239684821</v>
          </cell>
          <cell r="BK1343">
            <v>0.27045610343115034</v>
          </cell>
          <cell r="BL1343">
            <v>0.31238115484437823</v>
          </cell>
          <cell r="BM1343">
            <v>0.35568973295424255</v>
          </cell>
          <cell r="BN1343">
            <v>0</v>
          </cell>
          <cell r="BO1343">
            <v>6200</v>
          </cell>
          <cell r="BP1343">
            <v>18579.000000000011</v>
          </cell>
          <cell r="BQ1343">
            <v>28136.370000000043</v>
          </cell>
          <cell r="BR1343">
            <v>0</v>
          </cell>
          <cell r="BS1343">
            <v>0</v>
          </cell>
          <cell r="BT1343">
            <v>0</v>
          </cell>
          <cell r="BU1343">
            <v>0</v>
          </cell>
          <cell r="BV1343">
            <v>0</v>
          </cell>
          <cell r="BW1343">
            <v>0</v>
          </cell>
          <cell r="BX1343">
            <v>0</v>
          </cell>
          <cell r="BY1343">
            <v>0</v>
          </cell>
          <cell r="BZ1343">
            <v>206200</v>
          </cell>
          <cell r="CA1343">
            <v>318579</v>
          </cell>
          <cell r="CB1343">
            <v>328136.37000000005</v>
          </cell>
          <cell r="CC1343">
            <v>0</v>
          </cell>
          <cell r="CD1343">
            <v>0</v>
          </cell>
          <cell r="CE1343">
            <v>0</v>
          </cell>
          <cell r="CF1343">
            <v>0</v>
          </cell>
          <cell r="CG1343">
            <v>0</v>
          </cell>
          <cell r="CH1343">
            <v>0</v>
          </cell>
          <cell r="CI1343">
            <v>0</v>
          </cell>
          <cell r="CK1343">
            <v>0</v>
          </cell>
          <cell r="CL1343">
            <v>154650</v>
          </cell>
          <cell r="CM1343">
            <v>238934.25</v>
          </cell>
          <cell r="CN1343">
            <v>246102.27750000003</v>
          </cell>
          <cell r="CO1343">
            <v>0</v>
          </cell>
          <cell r="CP1343">
            <v>0</v>
          </cell>
          <cell r="CQ1343">
            <v>0</v>
          </cell>
          <cell r="CR1343">
            <v>0</v>
          </cell>
          <cell r="CS1343">
            <v>0</v>
          </cell>
          <cell r="CT1343">
            <v>0</v>
          </cell>
          <cell r="CU1343">
            <v>0</v>
          </cell>
          <cell r="CW1343">
            <v>0</v>
          </cell>
          <cell r="CX1343">
            <v>51550</v>
          </cell>
          <cell r="CY1343">
            <v>79644.75</v>
          </cell>
          <cell r="CZ1343">
            <v>82034.092500000013</v>
          </cell>
          <cell r="DA1343">
            <v>0</v>
          </cell>
          <cell r="DB1343">
            <v>0</v>
          </cell>
          <cell r="DC1343">
            <v>0</v>
          </cell>
          <cell r="DD1343">
            <v>0</v>
          </cell>
          <cell r="DE1343">
            <v>0</v>
          </cell>
          <cell r="DF1343">
            <v>0</v>
          </cell>
          <cell r="DG1343">
            <v>0</v>
          </cell>
          <cell r="DI1343">
            <v>0</v>
          </cell>
          <cell r="DJ1343">
            <v>0</v>
          </cell>
          <cell r="DK1343">
            <v>0</v>
          </cell>
          <cell r="DL1343">
            <v>0</v>
          </cell>
          <cell r="DM1343">
            <v>0</v>
          </cell>
          <cell r="DN1343">
            <v>0</v>
          </cell>
          <cell r="DO1343">
            <v>0</v>
          </cell>
          <cell r="DP1343">
            <v>0</v>
          </cell>
          <cell r="DQ1343">
            <v>0</v>
          </cell>
          <cell r="DR1343">
            <v>0</v>
          </cell>
          <cell r="DS1343">
            <v>0</v>
          </cell>
          <cell r="DU1343" t="e">
            <v>#N/A</v>
          </cell>
          <cell r="DV1343">
            <v>200000</v>
          </cell>
          <cell r="DW1343">
            <v>1</v>
          </cell>
          <cell r="DX1343">
            <v>1</v>
          </cell>
          <cell r="DY1343">
            <v>800000</v>
          </cell>
          <cell r="DZ1343">
            <v>852915.37000000011</v>
          </cell>
          <cell r="EB1343">
            <v>852915.37000000011</v>
          </cell>
          <cell r="EC1343" t="str">
            <v>Def</v>
          </cell>
          <cell r="ED1343" t="str">
            <v>Local Recreational Facilities</v>
          </cell>
        </row>
        <row r="1344">
          <cell r="D1344" t="str">
            <v>PC3200520a</v>
          </cell>
          <cell r="E1344" t="str">
            <v>Swimming Pool Development (Otahuhu)</v>
          </cell>
          <cell r="F1344" t="str">
            <v>Auckland Council</v>
          </cell>
          <cell r="G1344" t="str">
            <v>Parks, sports and recreation</v>
          </cell>
          <cell r="H1344" t="str">
            <v>E190105</v>
          </cell>
          <cell r="I1344" t="str">
            <v>Recreation facilities and service delivery management</v>
          </cell>
          <cell r="J1344" t="str">
            <v>Lifestyle and culture</v>
          </cell>
          <cell r="K1344" t="str">
            <v>Local recreation services</v>
          </cell>
          <cell r="L1344" t="str">
            <v>Local recreation initiatives and facilities</v>
          </cell>
          <cell r="M1344" t="str">
            <v>Local activities</v>
          </cell>
          <cell r="N1344" t="str">
            <v>Local recreation services</v>
          </cell>
          <cell r="O1344" t="str">
            <v>Local recreation initiatives and facilities</v>
          </cell>
          <cell r="P1344" t="str">
            <v>Lifestyle and culture</v>
          </cell>
          <cell r="Q1344" t="str">
            <v>Local recreation services</v>
          </cell>
          <cell r="R1344" t="str">
            <v>Local recreation initiatives and facilities</v>
          </cell>
          <cell r="S1344" t="str">
            <v>A1251405</v>
          </cell>
          <cell r="T1344" t="str">
            <v>A1251405</v>
          </cell>
          <cell r="U1344" t="str">
            <v>Local aquatic, leisure and recreation facilities</v>
          </cell>
          <cell r="V1344" t="str">
            <v>L140</v>
          </cell>
          <cell r="W1344" t="str">
            <v>Mangere-Otahuhu</v>
          </cell>
          <cell r="X1344" t="str">
            <v>FY12 - Only</v>
          </cell>
          <cell r="Y1344" t="str">
            <v>Expense</v>
          </cell>
          <cell r="Z1344">
            <v>20110701</v>
          </cell>
          <cell r="AA1344">
            <v>20120630</v>
          </cell>
          <cell r="AB1344">
            <v>2</v>
          </cell>
          <cell r="AC1344" t="str">
            <v>Discrete</v>
          </cell>
          <cell r="AD1344">
            <v>0</v>
          </cell>
          <cell r="AE1344">
            <v>0</v>
          </cell>
          <cell r="AF1344">
            <v>1</v>
          </cell>
          <cell r="AG1344">
            <v>0</v>
          </cell>
          <cell r="AH1344">
            <v>6</v>
          </cell>
          <cell r="AI1344" t="str">
            <v>Recreational Facilities</v>
          </cell>
          <cell r="AJ1344" t="str">
            <v>Other assets (Capex)</v>
          </cell>
          <cell r="AK1344">
            <v>20</v>
          </cell>
          <cell r="AM1344">
            <v>1</v>
          </cell>
          <cell r="AS1344">
            <v>200000</v>
          </cell>
          <cell r="AT1344">
            <v>0</v>
          </cell>
          <cell r="AU1344">
            <v>0</v>
          </cell>
          <cell r="BD1344">
            <v>3.3000000000000002E-2</v>
          </cell>
          <cell r="BE1344">
            <v>6.7088999999999732E-2</v>
          </cell>
          <cell r="BF1344">
            <v>0.10230293699999971</v>
          </cell>
          <cell r="BG1344">
            <v>0.14088353979499968</v>
          </cell>
          <cell r="BH1344">
            <v>0.18195534722761963</v>
          </cell>
          <cell r="BI1344">
            <v>0.21859596299167583</v>
          </cell>
          <cell r="BJ1344">
            <v>0.25637243784441766</v>
          </cell>
          <cell r="BK1344">
            <v>0.29783272829328333</v>
          </cell>
          <cell r="BL1344">
            <v>0.3445547065118415</v>
          </cell>
          <cell r="BM1344">
            <v>0.39295867594626777</v>
          </cell>
          <cell r="BN1344">
            <v>0</v>
          </cell>
          <cell r="BO1344">
            <v>0</v>
          </cell>
          <cell r="BP1344">
            <v>0</v>
          </cell>
          <cell r="BQ1344">
            <v>0</v>
          </cell>
          <cell r="BR1344">
            <v>0</v>
          </cell>
          <cell r="BS1344">
            <v>0</v>
          </cell>
          <cell r="BT1344">
            <v>0</v>
          </cell>
          <cell r="BU1344">
            <v>0</v>
          </cell>
          <cell r="BV1344">
            <v>0</v>
          </cell>
          <cell r="BW1344">
            <v>0</v>
          </cell>
          <cell r="BX1344">
            <v>0</v>
          </cell>
          <cell r="BY1344">
            <v>200000</v>
          </cell>
          <cell r="BZ1344">
            <v>0</v>
          </cell>
          <cell r="CA1344">
            <v>0</v>
          </cell>
          <cell r="CB1344">
            <v>0</v>
          </cell>
          <cell r="CC1344">
            <v>0</v>
          </cell>
          <cell r="CD1344">
            <v>0</v>
          </cell>
          <cell r="CE1344">
            <v>0</v>
          </cell>
          <cell r="CF1344">
            <v>0</v>
          </cell>
          <cell r="CG1344">
            <v>0</v>
          </cell>
          <cell r="CH1344">
            <v>0</v>
          </cell>
          <cell r="CI1344">
            <v>0</v>
          </cell>
          <cell r="CK1344">
            <v>0</v>
          </cell>
          <cell r="CL1344">
            <v>0</v>
          </cell>
          <cell r="CM1344">
            <v>0</v>
          </cell>
          <cell r="CN1344">
            <v>0</v>
          </cell>
          <cell r="CO1344">
            <v>0</v>
          </cell>
          <cell r="CP1344">
            <v>0</v>
          </cell>
          <cell r="CQ1344">
            <v>0</v>
          </cell>
          <cell r="CR1344">
            <v>0</v>
          </cell>
          <cell r="CS1344">
            <v>0</v>
          </cell>
          <cell r="CT1344">
            <v>0</v>
          </cell>
          <cell r="CU1344">
            <v>0</v>
          </cell>
          <cell r="CW1344">
            <v>200000</v>
          </cell>
          <cell r="CX1344">
            <v>0</v>
          </cell>
          <cell r="CY1344">
            <v>0</v>
          </cell>
          <cell r="CZ1344">
            <v>0</v>
          </cell>
          <cell r="DA1344">
            <v>0</v>
          </cell>
          <cell r="DB1344">
            <v>0</v>
          </cell>
          <cell r="DC1344">
            <v>0</v>
          </cell>
          <cell r="DD1344">
            <v>0</v>
          </cell>
          <cell r="DE1344">
            <v>0</v>
          </cell>
          <cell r="DF1344">
            <v>0</v>
          </cell>
          <cell r="DG1344">
            <v>0</v>
          </cell>
          <cell r="DI1344">
            <v>0</v>
          </cell>
          <cell r="DJ1344">
            <v>0</v>
          </cell>
          <cell r="DK1344">
            <v>0</v>
          </cell>
          <cell r="DL1344">
            <v>0</v>
          </cell>
          <cell r="DM1344">
            <v>0</v>
          </cell>
          <cell r="DN1344">
            <v>0</v>
          </cell>
          <cell r="DO1344">
            <v>0</v>
          </cell>
          <cell r="DP1344">
            <v>0</v>
          </cell>
          <cell r="DQ1344">
            <v>0</v>
          </cell>
          <cell r="DR1344">
            <v>0</v>
          </cell>
          <cell r="DS1344">
            <v>0</v>
          </cell>
          <cell r="DU1344" t="str">
            <v>none</v>
          </cell>
          <cell r="DV1344">
            <v>0</v>
          </cell>
          <cell r="DW1344">
            <v>1</v>
          </cell>
          <cell r="DX1344">
            <v>1</v>
          </cell>
          <cell r="DY1344">
            <v>0</v>
          </cell>
          <cell r="DZ1344">
            <v>0</v>
          </cell>
          <cell r="EB1344">
            <v>0</v>
          </cell>
          <cell r="EC1344" t="str">
            <v>Def</v>
          </cell>
          <cell r="ED1344" t="str">
            <v>Local Recreational Facilities</v>
          </cell>
        </row>
        <row r="1345">
          <cell r="D1345" t="str">
            <v>PC3200520b</v>
          </cell>
          <cell r="E1345" t="str">
            <v>Swimming Pool Development (Otahuhu)</v>
          </cell>
          <cell r="F1345" t="str">
            <v>Auckland Council</v>
          </cell>
          <cell r="G1345" t="str">
            <v>Parks, sports and recreation</v>
          </cell>
          <cell r="H1345" t="str">
            <v>E190205</v>
          </cell>
          <cell r="I1345" t="str">
            <v>Recreation facilities management</v>
          </cell>
          <cell r="J1345" t="str">
            <v>Lifestyle and culture</v>
          </cell>
          <cell r="K1345" t="str">
            <v>Local recreation services</v>
          </cell>
          <cell r="L1345" t="str">
            <v>Local recreation initiatives and facilities</v>
          </cell>
          <cell r="M1345" t="str">
            <v>Local activities</v>
          </cell>
          <cell r="N1345" t="str">
            <v>Local recreation services</v>
          </cell>
          <cell r="O1345" t="str">
            <v>Local recreation initiatives and facilities</v>
          </cell>
          <cell r="P1345" t="str">
            <v>Lifestyle and culture</v>
          </cell>
          <cell r="Q1345" t="str">
            <v>Local recreation services</v>
          </cell>
          <cell r="R1345" t="str">
            <v>Local recreation initiatives and facilities</v>
          </cell>
          <cell r="S1345" t="str">
            <v>A1251405</v>
          </cell>
          <cell r="T1345" t="str">
            <v>A1251405</v>
          </cell>
          <cell r="U1345" t="str">
            <v>Local aquatic, leisure and recreation facilities</v>
          </cell>
          <cell r="V1345" t="str">
            <v>L140</v>
          </cell>
          <cell r="W1345" t="str">
            <v>Mangere-Otahuhu</v>
          </cell>
          <cell r="X1345" t="str">
            <v>PL40810</v>
          </cell>
          <cell r="Y1345" t="str">
            <v>Expense</v>
          </cell>
          <cell r="Z1345">
            <v>20120701</v>
          </cell>
          <cell r="AA1345">
            <v>20140630</v>
          </cell>
          <cell r="AB1345">
            <v>2</v>
          </cell>
          <cell r="AC1345" t="str">
            <v>Discrete</v>
          </cell>
          <cell r="AD1345">
            <v>0.5</v>
          </cell>
          <cell r="AE1345">
            <v>0</v>
          </cell>
          <cell r="AF1345">
            <v>0.5</v>
          </cell>
          <cell r="AG1345">
            <v>0</v>
          </cell>
          <cell r="AH1345">
            <v>6</v>
          </cell>
          <cell r="AI1345" t="str">
            <v>Recreational Facilities</v>
          </cell>
          <cell r="AJ1345" t="str">
            <v>Buildings (Capex)</v>
          </cell>
          <cell r="AK1345">
            <v>50</v>
          </cell>
          <cell r="AM1345">
            <v>0.5</v>
          </cell>
          <cell r="AO1345">
            <v>0.5</v>
          </cell>
          <cell r="AT1345">
            <v>6000000</v>
          </cell>
          <cell r="AU1345">
            <v>12000000</v>
          </cell>
          <cell r="BD1345">
            <v>3.1E-2</v>
          </cell>
          <cell r="BE1345">
            <v>6.1930000000000041E-2</v>
          </cell>
          <cell r="BF1345">
            <v>9.3787900000000146E-2</v>
          </cell>
          <cell r="BG1345">
            <v>0.12878911280000027</v>
          </cell>
          <cell r="BH1345">
            <v>0.16491036440960039</v>
          </cell>
          <cell r="BI1345">
            <v>0.19869276497747879</v>
          </cell>
          <cell r="BJ1345">
            <v>0.23225616239684821</v>
          </cell>
          <cell r="BK1345">
            <v>0.27045610343115034</v>
          </cell>
          <cell r="BL1345">
            <v>0.31238115484437823</v>
          </cell>
          <cell r="BM1345">
            <v>0.35568973295424255</v>
          </cell>
          <cell r="BN1345">
            <v>0</v>
          </cell>
          <cell r="BO1345">
            <v>186000</v>
          </cell>
          <cell r="BP1345">
            <v>743160.00000000047</v>
          </cell>
          <cell r="BQ1345">
            <v>0</v>
          </cell>
          <cell r="BR1345">
            <v>0</v>
          </cell>
          <cell r="BS1345">
            <v>0</v>
          </cell>
          <cell r="BT1345">
            <v>0</v>
          </cell>
          <cell r="BU1345">
            <v>0</v>
          </cell>
          <cell r="BV1345">
            <v>0</v>
          </cell>
          <cell r="BW1345">
            <v>0</v>
          </cell>
          <cell r="BX1345">
            <v>0</v>
          </cell>
          <cell r="BY1345">
            <v>0</v>
          </cell>
          <cell r="BZ1345">
            <v>6186000</v>
          </cell>
          <cell r="CA1345">
            <v>12743160</v>
          </cell>
          <cell r="CB1345">
            <v>0</v>
          </cell>
          <cell r="CC1345">
            <v>0</v>
          </cell>
          <cell r="CD1345">
            <v>0</v>
          </cell>
          <cell r="CE1345">
            <v>0</v>
          </cell>
          <cell r="CF1345">
            <v>0</v>
          </cell>
          <cell r="CG1345">
            <v>0</v>
          </cell>
          <cell r="CH1345">
            <v>0</v>
          </cell>
          <cell r="CI1345">
            <v>0</v>
          </cell>
          <cell r="CK1345">
            <v>0</v>
          </cell>
          <cell r="CL1345">
            <v>3093000</v>
          </cell>
          <cell r="CM1345">
            <v>6371580</v>
          </cell>
          <cell r="CN1345">
            <v>0</v>
          </cell>
          <cell r="CO1345">
            <v>0</v>
          </cell>
          <cell r="CP1345">
            <v>0</v>
          </cell>
          <cell r="CQ1345">
            <v>0</v>
          </cell>
          <cell r="CR1345">
            <v>0</v>
          </cell>
          <cell r="CS1345">
            <v>0</v>
          </cell>
          <cell r="CT1345">
            <v>0</v>
          </cell>
          <cell r="CU1345">
            <v>0</v>
          </cell>
          <cell r="CW1345">
            <v>0</v>
          </cell>
          <cell r="CX1345">
            <v>3093000</v>
          </cell>
          <cell r="CY1345">
            <v>6371580</v>
          </cell>
          <cell r="CZ1345">
            <v>0</v>
          </cell>
          <cell r="DA1345">
            <v>0</v>
          </cell>
          <cell r="DB1345">
            <v>0</v>
          </cell>
          <cell r="DC1345">
            <v>0</v>
          </cell>
          <cell r="DD1345">
            <v>0</v>
          </cell>
          <cell r="DE1345">
            <v>0</v>
          </cell>
          <cell r="DF1345">
            <v>0</v>
          </cell>
          <cell r="DG1345">
            <v>0</v>
          </cell>
          <cell r="DI1345">
            <v>0</v>
          </cell>
          <cell r="DJ1345">
            <v>0</v>
          </cell>
          <cell r="DK1345">
            <v>0</v>
          </cell>
          <cell r="DL1345">
            <v>0</v>
          </cell>
          <cell r="DM1345">
            <v>0</v>
          </cell>
          <cell r="DN1345">
            <v>0</v>
          </cell>
          <cell r="DO1345">
            <v>0</v>
          </cell>
          <cell r="DP1345">
            <v>0</v>
          </cell>
          <cell r="DQ1345">
            <v>0</v>
          </cell>
          <cell r="DR1345">
            <v>0</v>
          </cell>
          <cell r="DS1345">
            <v>0</v>
          </cell>
          <cell r="DU1345" t="str">
            <v>none</v>
          </cell>
          <cell r="DV1345">
            <v>9000000</v>
          </cell>
          <cell r="DW1345">
            <v>1</v>
          </cell>
          <cell r="DX1345">
            <v>1</v>
          </cell>
          <cell r="DY1345">
            <v>18000000</v>
          </cell>
          <cell r="DZ1345">
            <v>18929160</v>
          </cell>
          <cell r="EB1345">
            <v>18929160</v>
          </cell>
          <cell r="EC1345" t="str">
            <v>Def</v>
          </cell>
          <cell r="ED1345" t="str">
            <v>Local Recreational Facilities</v>
          </cell>
        </row>
        <row r="1346">
          <cell r="D1346" t="str">
            <v>PC3200584</v>
          </cell>
          <cell r="E1346" t="str">
            <v>Recreation Centre - Mitigation Of Condensation Issues (Papakura)</v>
          </cell>
          <cell r="F1346" t="str">
            <v>Auckland Council</v>
          </cell>
          <cell r="G1346" t="str">
            <v>Parks, sports and recreation</v>
          </cell>
          <cell r="H1346" t="str">
            <v>E190105</v>
          </cell>
          <cell r="I1346" t="str">
            <v>Recreation facilities and service delivery management</v>
          </cell>
          <cell r="J1346" t="str">
            <v>Lifestyle and culture</v>
          </cell>
          <cell r="K1346" t="str">
            <v>Local recreation services</v>
          </cell>
          <cell r="L1346" t="str">
            <v>Local recreation initiatives and facilities</v>
          </cell>
          <cell r="M1346" t="str">
            <v>Local activities</v>
          </cell>
          <cell r="N1346" t="str">
            <v>Local recreation services</v>
          </cell>
          <cell r="O1346" t="str">
            <v>Local recreation initiatives and facilities</v>
          </cell>
          <cell r="P1346" t="str">
            <v>Lifestyle and culture</v>
          </cell>
          <cell r="Q1346" t="str">
            <v>Local recreation services</v>
          </cell>
          <cell r="R1346" t="str">
            <v>Local recreation initiatives and facilities</v>
          </cell>
          <cell r="S1346" t="str">
            <v>A1251405</v>
          </cell>
          <cell r="T1346" t="str">
            <v>A1251405</v>
          </cell>
          <cell r="U1346" t="str">
            <v>Local aquatic, leisure and recreation facilities</v>
          </cell>
          <cell r="V1346" t="str">
            <v>L165</v>
          </cell>
          <cell r="W1346" t="str">
            <v>Papakura</v>
          </cell>
          <cell r="X1346" t="str">
            <v>PL40810</v>
          </cell>
          <cell r="Y1346" t="str">
            <v>Expense</v>
          </cell>
          <cell r="Z1346">
            <v>20120701</v>
          </cell>
          <cell r="AA1346">
            <v>20130630</v>
          </cell>
          <cell r="AB1346">
            <v>2</v>
          </cell>
          <cell r="AC1346" t="str">
            <v>Discrete</v>
          </cell>
          <cell r="AD1346">
            <v>1</v>
          </cell>
          <cell r="AE1346">
            <v>0</v>
          </cell>
          <cell r="AF1346">
            <v>0</v>
          </cell>
          <cell r="AG1346">
            <v>0</v>
          </cell>
          <cell r="AH1346">
            <v>6</v>
          </cell>
          <cell r="AI1346" t="str">
            <v>Recreational Facilities</v>
          </cell>
          <cell r="AJ1346" t="str">
            <v>Buildings (Capex)</v>
          </cell>
          <cell r="AK1346">
            <v>25</v>
          </cell>
          <cell r="AM1346">
            <v>1</v>
          </cell>
          <cell r="AT1346">
            <v>446160</v>
          </cell>
          <cell r="BD1346">
            <v>3.1E-2</v>
          </cell>
          <cell r="BE1346">
            <v>6.1930000000000041E-2</v>
          </cell>
          <cell r="BF1346">
            <v>9.3787900000000146E-2</v>
          </cell>
          <cell r="BG1346">
            <v>0.12878911280000027</v>
          </cell>
          <cell r="BH1346">
            <v>0.16491036440960039</v>
          </cell>
          <cell r="BI1346">
            <v>0.19869276497747879</v>
          </cell>
          <cell r="BJ1346">
            <v>0.23225616239684821</v>
          </cell>
          <cell r="BK1346">
            <v>0.27045610343115034</v>
          </cell>
          <cell r="BL1346">
            <v>0.31238115484437823</v>
          </cell>
          <cell r="BM1346">
            <v>0.35568973295424255</v>
          </cell>
          <cell r="BN1346">
            <v>0</v>
          </cell>
          <cell r="BO1346">
            <v>13830.96</v>
          </cell>
          <cell r="BP1346">
            <v>0</v>
          </cell>
          <cell r="BQ1346">
            <v>0</v>
          </cell>
          <cell r="BR1346">
            <v>0</v>
          </cell>
          <cell r="BS1346">
            <v>0</v>
          </cell>
          <cell r="BT1346">
            <v>0</v>
          </cell>
          <cell r="BU1346">
            <v>0</v>
          </cell>
          <cell r="BV1346">
            <v>0</v>
          </cell>
          <cell r="BW1346">
            <v>0</v>
          </cell>
          <cell r="BX1346">
            <v>0</v>
          </cell>
          <cell r="BY1346">
            <v>0</v>
          </cell>
          <cell r="BZ1346">
            <v>459990.96</v>
          </cell>
          <cell r="CA1346">
            <v>0</v>
          </cell>
          <cell r="CB1346">
            <v>0</v>
          </cell>
          <cell r="CC1346">
            <v>0</v>
          </cell>
          <cell r="CD1346">
            <v>0</v>
          </cell>
          <cell r="CE1346">
            <v>0</v>
          </cell>
          <cell r="CF1346">
            <v>0</v>
          </cell>
          <cell r="CG1346">
            <v>0</v>
          </cell>
          <cell r="CH1346">
            <v>0</v>
          </cell>
          <cell r="CI1346">
            <v>0</v>
          </cell>
          <cell r="CK1346">
            <v>0</v>
          </cell>
          <cell r="CL1346">
            <v>459990.96</v>
          </cell>
          <cell r="CM1346">
            <v>0</v>
          </cell>
          <cell r="CN1346">
            <v>0</v>
          </cell>
          <cell r="CO1346">
            <v>0</v>
          </cell>
          <cell r="CP1346">
            <v>0</v>
          </cell>
          <cell r="CQ1346">
            <v>0</v>
          </cell>
          <cell r="CR1346">
            <v>0</v>
          </cell>
          <cell r="CS1346">
            <v>0</v>
          </cell>
          <cell r="CT1346">
            <v>0</v>
          </cell>
          <cell r="CU1346">
            <v>0</v>
          </cell>
          <cell r="CW1346">
            <v>0</v>
          </cell>
          <cell r="CX1346">
            <v>0</v>
          </cell>
          <cell r="CY1346">
            <v>0</v>
          </cell>
          <cell r="CZ1346">
            <v>0</v>
          </cell>
          <cell r="DA1346">
            <v>0</v>
          </cell>
          <cell r="DB1346">
            <v>0</v>
          </cell>
          <cell r="DC1346">
            <v>0</v>
          </cell>
          <cell r="DD1346">
            <v>0</v>
          </cell>
          <cell r="DE1346">
            <v>0</v>
          </cell>
          <cell r="DF1346">
            <v>0</v>
          </cell>
          <cell r="DG1346">
            <v>0</v>
          </cell>
          <cell r="DI1346">
            <v>0</v>
          </cell>
          <cell r="DJ1346">
            <v>0</v>
          </cell>
          <cell r="DK1346">
            <v>0</v>
          </cell>
          <cell r="DL1346">
            <v>0</v>
          </cell>
          <cell r="DM1346">
            <v>0</v>
          </cell>
          <cell r="DN1346">
            <v>0</v>
          </cell>
          <cell r="DO1346">
            <v>0</v>
          </cell>
          <cell r="DP1346">
            <v>0</v>
          </cell>
          <cell r="DQ1346">
            <v>0</v>
          </cell>
          <cell r="DR1346">
            <v>0</v>
          </cell>
          <cell r="DS1346">
            <v>0</v>
          </cell>
          <cell r="DU1346" t="e">
            <v>#N/A</v>
          </cell>
          <cell r="DV1346">
            <v>0</v>
          </cell>
          <cell r="DW1346">
            <v>0</v>
          </cell>
          <cell r="DX1346">
            <v>1</v>
          </cell>
          <cell r="DY1346">
            <v>446160</v>
          </cell>
          <cell r="DZ1346">
            <v>459990.96</v>
          </cell>
          <cell r="EB1346">
            <v>459990.96</v>
          </cell>
          <cell r="EC1346" t="str">
            <v>Def</v>
          </cell>
          <cell r="ED1346" t="str">
            <v>Local Recreational Facilities</v>
          </cell>
        </row>
        <row r="1347">
          <cell r="D1347" t="str">
            <v>PC3200586</v>
          </cell>
          <cell r="E1347" t="str">
            <v>Moana-nui-a-kiwa Leisure Centre Outdoor Pool upgrade</v>
          </cell>
          <cell r="F1347" t="str">
            <v>Auckland Council</v>
          </cell>
          <cell r="G1347" t="str">
            <v>Parks, sports and recreation</v>
          </cell>
          <cell r="H1347" t="str">
            <v>E190205</v>
          </cell>
          <cell r="I1347" t="str">
            <v>Recreation facilities management</v>
          </cell>
          <cell r="J1347" t="str">
            <v>Lifestyle and culture</v>
          </cell>
          <cell r="K1347" t="str">
            <v>Local recreation services</v>
          </cell>
          <cell r="L1347" t="str">
            <v>Local recreation initiatives and facilities</v>
          </cell>
          <cell r="M1347" t="str">
            <v>Local activities</v>
          </cell>
          <cell r="N1347" t="str">
            <v>Local recreation services</v>
          </cell>
          <cell r="O1347" t="str">
            <v>Local recreation initiatives and facilities</v>
          </cell>
          <cell r="P1347" t="str">
            <v>Lifestyle and culture</v>
          </cell>
          <cell r="Q1347" t="str">
            <v>Local recreation services</v>
          </cell>
          <cell r="R1347" t="str">
            <v>Local recreation initiatives and facilities</v>
          </cell>
          <cell r="S1347" t="str">
            <v>A1251405</v>
          </cell>
          <cell r="T1347" t="str">
            <v>A1251405</v>
          </cell>
          <cell r="U1347" t="str">
            <v>Local aquatic, leisure and recreation facilities</v>
          </cell>
          <cell r="V1347" t="str">
            <v>L140</v>
          </cell>
          <cell r="W1347" t="str">
            <v>Mangere-Otahuhu</v>
          </cell>
          <cell r="X1347" t="str">
            <v>PL40810</v>
          </cell>
          <cell r="Y1347" t="str">
            <v>Expense</v>
          </cell>
          <cell r="Z1347">
            <v>20130701</v>
          </cell>
          <cell r="AA1347">
            <v>20150630</v>
          </cell>
          <cell r="AB1347">
            <v>2</v>
          </cell>
          <cell r="AC1347" t="str">
            <v>Discrete</v>
          </cell>
          <cell r="AD1347">
            <v>1</v>
          </cell>
          <cell r="AE1347">
            <v>0</v>
          </cell>
          <cell r="AF1347">
            <v>0</v>
          </cell>
          <cell r="AG1347">
            <v>0</v>
          </cell>
          <cell r="AH1347">
            <v>6</v>
          </cell>
          <cell r="AI1347" t="str">
            <v>Recreational Facilities</v>
          </cell>
          <cell r="AJ1347" t="str">
            <v>Buildings (Capex)</v>
          </cell>
          <cell r="AK1347">
            <v>40</v>
          </cell>
          <cell r="AM1347">
            <v>1</v>
          </cell>
          <cell r="AU1347">
            <v>510000</v>
          </cell>
          <cell r="AV1347">
            <v>1000000</v>
          </cell>
          <cell r="BD1347">
            <v>3.1E-2</v>
          </cell>
          <cell r="BE1347">
            <v>6.1930000000000041E-2</v>
          </cell>
          <cell r="BF1347">
            <v>9.3787900000000146E-2</v>
          </cell>
          <cell r="BG1347">
            <v>0.12878911280000027</v>
          </cell>
          <cell r="BH1347">
            <v>0.16491036440960039</v>
          </cell>
          <cell r="BI1347">
            <v>0.19869276497747879</v>
          </cell>
          <cell r="BJ1347">
            <v>0.23225616239684821</v>
          </cell>
          <cell r="BK1347">
            <v>0.27045610343115034</v>
          </cell>
          <cell r="BL1347">
            <v>0.31238115484437823</v>
          </cell>
          <cell r="BM1347">
            <v>0.35568973295424255</v>
          </cell>
          <cell r="BN1347">
            <v>0</v>
          </cell>
          <cell r="BO1347">
            <v>0</v>
          </cell>
          <cell r="BP1347">
            <v>31584.300000000021</v>
          </cell>
          <cell r="BQ1347">
            <v>93787.90000000014</v>
          </cell>
          <cell r="BR1347">
            <v>0</v>
          </cell>
          <cell r="BS1347">
            <v>0</v>
          </cell>
          <cell r="BT1347">
            <v>0</v>
          </cell>
          <cell r="BU1347">
            <v>0</v>
          </cell>
          <cell r="BV1347">
            <v>0</v>
          </cell>
          <cell r="BW1347">
            <v>0</v>
          </cell>
          <cell r="BX1347">
            <v>0</v>
          </cell>
          <cell r="BY1347">
            <v>0</v>
          </cell>
          <cell r="BZ1347">
            <v>0</v>
          </cell>
          <cell r="CA1347">
            <v>541584.30000000005</v>
          </cell>
          <cell r="CB1347">
            <v>1093787.9000000001</v>
          </cell>
          <cell r="CC1347">
            <v>0</v>
          </cell>
          <cell r="CD1347">
            <v>0</v>
          </cell>
          <cell r="CE1347">
            <v>0</v>
          </cell>
          <cell r="CF1347">
            <v>0</v>
          </cell>
          <cell r="CG1347">
            <v>0</v>
          </cell>
          <cell r="CH1347">
            <v>0</v>
          </cell>
          <cell r="CI1347">
            <v>0</v>
          </cell>
          <cell r="CK1347">
            <v>0</v>
          </cell>
          <cell r="CL1347">
            <v>0</v>
          </cell>
          <cell r="CM1347">
            <v>541584.30000000005</v>
          </cell>
          <cell r="CN1347">
            <v>1093787.9000000001</v>
          </cell>
          <cell r="CO1347">
            <v>0</v>
          </cell>
          <cell r="CP1347">
            <v>0</v>
          </cell>
          <cell r="CQ1347">
            <v>0</v>
          </cell>
          <cell r="CR1347">
            <v>0</v>
          </cell>
          <cell r="CS1347">
            <v>0</v>
          </cell>
          <cell r="CT1347">
            <v>0</v>
          </cell>
          <cell r="CU1347">
            <v>0</v>
          </cell>
          <cell r="CW1347">
            <v>0</v>
          </cell>
          <cell r="CX1347">
            <v>0</v>
          </cell>
          <cell r="CY1347">
            <v>0</v>
          </cell>
          <cell r="CZ1347">
            <v>0</v>
          </cell>
          <cell r="DA1347">
            <v>0</v>
          </cell>
          <cell r="DB1347">
            <v>0</v>
          </cell>
          <cell r="DC1347">
            <v>0</v>
          </cell>
          <cell r="DD1347">
            <v>0</v>
          </cell>
          <cell r="DE1347">
            <v>0</v>
          </cell>
          <cell r="DF1347">
            <v>0</v>
          </cell>
          <cell r="DG1347">
            <v>0</v>
          </cell>
          <cell r="DI1347">
            <v>0</v>
          </cell>
          <cell r="DJ1347">
            <v>0</v>
          </cell>
          <cell r="DK1347">
            <v>0</v>
          </cell>
          <cell r="DL1347">
            <v>0</v>
          </cell>
          <cell r="DM1347">
            <v>0</v>
          </cell>
          <cell r="DN1347">
            <v>0</v>
          </cell>
          <cell r="DO1347">
            <v>0</v>
          </cell>
          <cell r="DP1347">
            <v>0</v>
          </cell>
          <cell r="DQ1347">
            <v>0</v>
          </cell>
          <cell r="DR1347">
            <v>0</v>
          </cell>
          <cell r="DS1347">
            <v>0</v>
          </cell>
          <cell r="DU1347" t="e">
            <v>#N/A</v>
          </cell>
          <cell r="DV1347">
            <v>0</v>
          </cell>
          <cell r="DW1347">
            <v>0</v>
          </cell>
          <cell r="DX1347">
            <v>1</v>
          </cell>
          <cell r="DY1347">
            <v>1510000</v>
          </cell>
          <cell r="DZ1347">
            <v>1635372.2000000002</v>
          </cell>
          <cell r="EB1347">
            <v>1635372.2000000002</v>
          </cell>
          <cell r="EC1347" t="str">
            <v>Def</v>
          </cell>
          <cell r="ED1347" t="str">
            <v>Local Recreational Facilities</v>
          </cell>
        </row>
        <row r="1348">
          <cell r="D1348" t="str">
            <v>PC3200588</v>
          </cell>
          <cell r="E1348" t="str">
            <v>Te Pai Netball Centre</v>
          </cell>
          <cell r="F1348" t="str">
            <v>Auckland Council</v>
          </cell>
          <cell r="G1348" t="str">
            <v>Parks, sports and recreation</v>
          </cell>
          <cell r="H1348" t="str">
            <v>E170205</v>
          </cell>
          <cell r="I1348" t="str">
            <v>Local and sports parks - west management</v>
          </cell>
          <cell r="J1348" t="str">
            <v>Lifestyle and culture</v>
          </cell>
          <cell r="K1348" t="str">
            <v>Local recreation services</v>
          </cell>
          <cell r="L1348" t="str">
            <v>Local recreation initiatives and facilities</v>
          </cell>
          <cell r="M1348" t="str">
            <v>Local activities</v>
          </cell>
          <cell r="N1348" t="str">
            <v>Local recreation services</v>
          </cell>
          <cell r="O1348" t="str">
            <v>Local recreation initiatives and facilities</v>
          </cell>
          <cell r="P1348" t="str">
            <v>Lifestyle and culture</v>
          </cell>
          <cell r="Q1348" t="str">
            <v>Local recreation services</v>
          </cell>
          <cell r="R1348" t="str">
            <v>Local recreation initiatives and facilities</v>
          </cell>
          <cell r="S1348" t="str">
            <v>A1251405</v>
          </cell>
          <cell r="T1348" t="str">
            <v>A1251405</v>
          </cell>
          <cell r="U1348" t="str">
            <v>Local aquatic, leisure and recreation facilities</v>
          </cell>
          <cell r="V1348" t="str">
            <v>L120</v>
          </cell>
          <cell r="W1348" t="str">
            <v>Henderson-Massey</v>
          </cell>
          <cell r="X1348" t="str">
            <v>PL40810</v>
          </cell>
          <cell r="Y1348" t="str">
            <v>Expense</v>
          </cell>
          <cell r="Z1348">
            <v>20120701</v>
          </cell>
          <cell r="AA1348">
            <v>20130630</v>
          </cell>
          <cell r="AB1348">
            <v>2</v>
          </cell>
          <cell r="AC1348" t="str">
            <v>Discrete</v>
          </cell>
          <cell r="AD1348">
            <v>0</v>
          </cell>
          <cell r="AE1348">
            <v>0</v>
          </cell>
          <cell r="AF1348">
            <v>0</v>
          </cell>
          <cell r="AG1348">
            <v>1</v>
          </cell>
          <cell r="AH1348">
            <v>6</v>
          </cell>
          <cell r="AI1348" t="str">
            <v>Recreational Facilities</v>
          </cell>
          <cell r="AJ1348" t="str">
            <v>Structures parks</v>
          </cell>
          <cell r="AK1348">
            <v>15</v>
          </cell>
          <cell r="AM1348">
            <v>1</v>
          </cell>
          <cell r="AT1348">
            <v>414000</v>
          </cell>
          <cell r="BD1348">
            <v>3.1E-2</v>
          </cell>
          <cell r="BE1348">
            <v>6.1930000000000041E-2</v>
          </cell>
          <cell r="BF1348">
            <v>9.3787900000000146E-2</v>
          </cell>
          <cell r="BG1348">
            <v>0.12878911280000027</v>
          </cell>
          <cell r="BH1348">
            <v>0.16491036440960039</v>
          </cell>
          <cell r="BI1348">
            <v>0.19869276497747879</v>
          </cell>
          <cell r="BJ1348">
            <v>0.23225616239684821</v>
          </cell>
          <cell r="BK1348">
            <v>0.27045610343115034</v>
          </cell>
          <cell r="BL1348">
            <v>0.31238115484437823</v>
          </cell>
          <cell r="BM1348">
            <v>0.35568973295424255</v>
          </cell>
          <cell r="BN1348">
            <v>0</v>
          </cell>
          <cell r="BO1348">
            <v>12834</v>
          </cell>
          <cell r="BP1348">
            <v>0</v>
          </cell>
          <cell r="BQ1348">
            <v>0</v>
          </cell>
          <cell r="BR1348">
            <v>0</v>
          </cell>
          <cell r="BS1348">
            <v>0</v>
          </cell>
          <cell r="BT1348">
            <v>0</v>
          </cell>
          <cell r="BU1348">
            <v>0</v>
          </cell>
          <cell r="BV1348">
            <v>0</v>
          </cell>
          <cell r="BW1348">
            <v>0</v>
          </cell>
          <cell r="BX1348">
            <v>0</v>
          </cell>
          <cell r="BY1348">
            <v>0</v>
          </cell>
          <cell r="BZ1348">
            <v>426834</v>
          </cell>
          <cell r="CA1348">
            <v>0</v>
          </cell>
          <cell r="CB1348">
            <v>0</v>
          </cell>
          <cell r="CC1348">
            <v>0</v>
          </cell>
          <cell r="CD1348">
            <v>0</v>
          </cell>
          <cell r="CE1348">
            <v>0</v>
          </cell>
          <cell r="CF1348">
            <v>0</v>
          </cell>
          <cell r="CG1348">
            <v>0</v>
          </cell>
          <cell r="CH1348">
            <v>0</v>
          </cell>
          <cell r="CI1348">
            <v>0</v>
          </cell>
          <cell r="CK1348">
            <v>0</v>
          </cell>
          <cell r="CL1348">
            <v>0</v>
          </cell>
          <cell r="CM1348">
            <v>0</v>
          </cell>
          <cell r="CN1348">
            <v>0</v>
          </cell>
          <cell r="CO1348">
            <v>0</v>
          </cell>
          <cell r="CP1348">
            <v>0</v>
          </cell>
          <cell r="CQ1348">
            <v>0</v>
          </cell>
          <cell r="CR1348">
            <v>0</v>
          </cell>
          <cell r="CS1348">
            <v>0</v>
          </cell>
          <cell r="CT1348">
            <v>0</v>
          </cell>
          <cell r="CU1348">
            <v>0</v>
          </cell>
          <cell r="CW1348">
            <v>0</v>
          </cell>
          <cell r="CX1348">
            <v>0</v>
          </cell>
          <cell r="CY1348">
            <v>0</v>
          </cell>
          <cell r="CZ1348">
            <v>0</v>
          </cell>
          <cell r="DA1348">
            <v>0</v>
          </cell>
          <cell r="DB1348">
            <v>0</v>
          </cell>
          <cell r="DC1348">
            <v>0</v>
          </cell>
          <cell r="DD1348">
            <v>0</v>
          </cell>
          <cell r="DE1348">
            <v>0</v>
          </cell>
          <cell r="DF1348">
            <v>0</v>
          </cell>
          <cell r="DG1348">
            <v>0</v>
          </cell>
          <cell r="DI1348">
            <v>0</v>
          </cell>
          <cell r="DJ1348">
            <v>426834</v>
          </cell>
          <cell r="DK1348">
            <v>0</v>
          </cell>
          <cell r="DL1348">
            <v>0</v>
          </cell>
          <cell r="DM1348">
            <v>0</v>
          </cell>
          <cell r="DN1348">
            <v>0</v>
          </cell>
          <cell r="DO1348">
            <v>0</v>
          </cell>
          <cell r="DP1348">
            <v>0</v>
          </cell>
          <cell r="DQ1348">
            <v>0</v>
          </cell>
          <cell r="DR1348">
            <v>0</v>
          </cell>
          <cell r="DS1348">
            <v>0</v>
          </cell>
          <cell r="DU1348" t="e">
            <v>#N/A</v>
          </cell>
          <cell r="DV1348">
            <v>0</v>
          </cell>
          <cell r="DW1348">
            <v>0</v>
          </cell>
          <cell r="DX1348">
            <v>1</v>
          </cell>
          <cell r="DY1348">
            <v>414000</v>
          </cell>
          <cell r="DZ1348">
            <v>426834</v>
          </cell>
          <cell r="EB1348">
            <v>426834</v>
          </cell>
          <cell r="EC1348" t="str">
            <v>Def</v>
          </cell>
          <cell r="ED1348" t="str">
            <v>Local Recreational Facilities</v>
          </cell>
        </row>
        <row r="1349">
          <cell r="D1349" t="str">
            <v>PC3200589</v>
          </cell>
          <cell r="E1349" t="str">
            <v>Regional Parks</v>
          </cell>
          <cell r="F1349" t="str">
            <v>Auckland Council</v>
          </cell>
          <cell r="G1349" t="str">
            <v>Parks, sports and recreation</v>
          </cell>
          <cell r="H1349" t="str">
            <v>E181110</v>
          </cell>
          <cell r="I1349" t="str">
            <v>Regional parks operations management</v>
          </cell>
          <cell r="J1349" t="str">
            <v>Lifestyle and culture</v>
          </cell>
          <cell r="K1349" t="str">
            <v>Regional parks services</v>
          </cell>
          <cell r="L1349" t="str">
            <v>Regional parks</v>
          </cell>
          <cell r="M1349" t="str">
            <v>Lifestyle and culture</v>
          </cell>
          <cell r="N1349" t="str">
            <v>Regional parks services</v>
          </cell>
          <cell r="O1349" t="str">
            <v>Regional parks</v>
          </cell>
          <cell r="P1349" t="str">
            <v>Lifestyle and culture</v>
          </cell>
          <cell r="Q1349" t="str">
            <v>Regional parks services</v>
          </cell>
          <cell r="R1349" t="str">
            <v>Regional parks</v>
          </cell>
          <cell r="S1349" t="str">
            <v>A1241105</v>
          </cell>
          <cell r="T1349" t="str">
            <v>A1241105</v>
          </cell>
          <cell r="U1349" t="str">
            <v>Regional parks and visitor services</v>
          </cell>
          <cell r="V1349" t="str">
            <v>L050</v>
          </cell>
          <cell r="W1349" t="str">
            <v>Regional</v>
          </cell>
          <cell r="X1349" t="str">
            <v>PL40810</v>
          </cell>
          <cell r="Y1349" t="str">
            <v>Expense</v>
          </cell>
          <cell r="Z1349">
            <v>20120701</v>
          </cell>
          <cell r="AA1349">
            <v>20150630</v>
          </cell>
          <cell r="AB1349">
            <v>1</v>
          </cell>
          <cell r="AC1349" t="str">
            <v>Programme</v>
          </cell>
          <cell r="AD1349">
            <v>1</v>
          </cell>
          <cell r="AE1349">
            <v>0</v>
          </cell>
          <cell r="AF1349">
            <v>0</v>
          </cell>
          <cell r="AG1349">
            <v>0</v>
          </cell>
          <cell r="AH1349">
            <v>25</v>
          </cell>
          <cell r="AI1349" t="str">
            <v>Regional and Specialist Parks</v>
          </cell>
          <cell r="AJ1349" t="str">
            <v>Structures parks</v>
          </cell>
          <cell r="AK1349">
            <v>35</v>
          </cell>
          <cell r="AM1349">
            <v>1</v>
          </cell>
          <cell r="AT1349">
            <v>1333333</v>
          </cell>
          <cell r="AU1349">
            <v>1333333</v>
          </cell>
          <cell r="AV1349">
            <v>1333333</v>
          </cell>
          <cell r="BD1349">
            <v>3.1E-2</v>
          </cell>
          <cell r="BE1349">
            <v>6.1930000000000041E-2</v>
          </cell>
          <cell r="BF1349">
            <v>9.3787900000000146E-2</v>
          </cell>
          <cell r="BG1349">
            <v>0.12878911280000027</v>
          </cell>
          <cell r="BH1349">
            <v>0.16491036440960039</v>
          </cell>
          <cell r="BI1349">
            <v>0.19869276497747879</v>
          </cell>
          <cell r="BJ1349">
            <v>0.23225616239684821</v>
          </cell>
          <cell r="BK1349">
            <v>0.27045610343115034</v>
          </cell>
          <cell r="BL1349">
            <v>0.31238115484437823</v>
          </cell>
          <cell r="BM1349">
            <v>0.35568973295424255</v>
          </cell>
          <cell r="BN1349">
            <v>0</v>
          </cell>
          <cell r="BO1349">
            <v>41333.322999999997</v>
          </cell>
          <cell r="BP1349">
            <v>82573.31269000005</v>
          </cell>
          <cell r="BQ1349">
            <v>125050.5020707002</v>
          </cell>
          <cell r="BR1349">
            <v>0</v>
          </cell>
          <cell r="BS1349">
            <v>0</v>
          </cell>
          <cell r="BT1349">
            <v>0</v>
          </cell>
          <cell r="BU1349">
            <v>0</v>
          </cell>
          <cell r="BV1349">
            <v>0</v>
          </cell>
          <cell r="BW1349">
            <v>0</v>
          </cell>
          <cell r="BX1349">
            <v>0</v>
          </cell>
          <cell r="BY1349">
            <v>0</v>
          </cell>
          <cell r="BZ1349">
            <v>1374666.3230000001</v>
          </cell>
          <cell r="CA1349">
            <v>1415906.31269</v>
          </cell>
          <cell r="CB1349">
            <v>1458383.5020707003</v>
          </cell>
          <cell r="CC1349">
            <v>0</v>
          </cell>
          <cell r="CD1349">
            <v>0</v>
          </cell>
          <cell r="CE1349">
            <v>0</v>
          </cell>
          <cell r="CF1349">
            <v>0</v>
          </cell>
          <cell r="CG1349">
            <v>0</v>
          </cell>
          <cell r="CH1349">
            <v>0</v>
          </cell>
          <cell r="CI1349">
            <v>0</v>
          </cell>
          <cell r="CK1349">
            <v>0</v>
          </cell>
          <cell r="CL1349">
            <v>1374666.3230000001</v>
          </cell>
          <cell r="CM1349">
            <v>1415906.31269</v>
          </cell>
          <cell r="CN1349">
            <v>1458383.5020707003</v>
          </cell>
          <cell r="CO1349">
            <v>0</v>
          </cell>
          <cell r="CP1349">
            <v>0</v>
          </cell>
          <cell r="CQ1349">
            <v>0</v>
          </cell>
          <cell r="CR1349">
            <v>0</v>
          </cell>
          <cell r="CS1349">
            <v>0</v>
          </cell>
          <cell r="CT1349">
            <v>0</v>
          </cell>
          <cell r="CU1349">
            <v>0</v>
          </cell>
          <cell r="CW1349">
            <v>0</v>
          </cell>
          <cell r="CX1349">
            <v>0</v>
          </cell>
          <cell r="CY1349">
            <v>0</v>
          </cell>
          <cell r="CZ1349">
            <v>0</v>
          </cell>
          <cell r="DA1349">
            <v>0</v>
          </cell>
          <cell r="DB1349">
            <v>0</v>
          </cell>
          <cell r="DC1349">
            <v>0</v>
          </cell>
          <cell r="DD1349">
            <v>0</v>
          </cell>
          <cell r="DE1349">
            <v>0</v>
          </cell>
          <cell r="DF1349">
            <v>0</v>
          </cell>
          <cell r="DG1349">
            <v>0</v>
          </cell>
          <cell r="DI1349">
            <v>0</v>
          </cell>
          <cell r="DJ1349">
            <v>0</v>
          </cell>
          <cell r="DK1349">
            <v>0</v>
          </cell>
          <cell r="DL1349">
            <v>0</v>
          </cell>
          <cell r="DM1349">
            <v>0</v>
          </cell>
          <cell r="DN1349">
            <v>0</v>
          </cell>
          <cell r="DO1349">
            <v>0</v>
          </cell>
          <cell r="DP1349">
            <v>0</v>
          </cell>
          <cell r="DQ1349">
            <v>0</v>
          </cell>
          <cell r="DR1349">
            <v>0</v>
          </cell>
          <cell r="DS1349">
            <v>0</v>
          </cell>
          <cell r="DU1349" t="e">
            <v>#N/A</v>
          </cell>
          <cell r="DV1349">
            <v>0</v>
          </cell>
          <cell r="DW1349">
            <v>0</v>
          </cell>
          <cell r="DX1349">
            <v>1</v>
          </cell>
          <cell r="DY1349">
            <v>3999999</v>
          </cell>
          <cell r="DZ1349">
            <v>4248956.1377607007</v>
          </cell>
          <cell r="EB1349">
            <v>4248956.1377607007</v>
          </cell>
          <cell r="EC1349" t="str">
            <v>Def</v>
          </cell>
          <cell r="ED1349" t="str">
            <v>Reserve Land</v>
          </cell>
        </row>
        <row r="1350">
          <cell r="D1350" t="str">
            <v>PC3200597</v>
          </cell>
          <cell r="E1350" t="str">
            <v xml:space="preserve">Beach Monitoring And Replenishment </v>
          </cell>
          <cell r="F1350" t="str">
            <v>Auckland Council</v>
          </cell>
          <cell r="G1350" t="str">
            <v>Parks, sports and recreation</v>
          </cell>
          <cell r="H1350" t="str">
            <v>E170505</v>
          </cell>
          <cell r="I1350" t="str">
            <v>Local and sports parks - central management</v>
          </cell>
          <cell r="J1350" t="str">
            <v>Lifestyle and culture</v>
          </cell>
          <cell r="K1350" t="str">
            <v>Local parks services</v>
          </cell>
          <cell r="L1350" t="str">
            <v>Local parks</v>
          </cell>
          <cell r="M1350" t="str">
            <v>Local activities</v>
          </cell>
          <cell r="N1350" t="str">
            <v>Local parks services</v>
          </cell>
          <cell r="O1350" t="str">
            <v>Local parks</v>
          </cell>
          <cell r="P1350" t="str">
            <v>Lifestyle and culture</v>
          </cell>
          <cell r="Q1350" t="str">
            <v>Local parks services</v>
          </cell>
          <cell r="R1350" t="str">
            <v>Local parks</v>
          </cell>
          <cell r="S1350" t="str">
            <v>A1241205</v>
          </cell>
          <cell r="T1350" t="str">
            <v>A1241205</v>
          </cell>
          <cell r="U1350" t="str">
            <v>Local parks</v>
          </cell>
          <cell r="V1350" t="str">
            <v>L155</v>
          </cell>
          <cell r="W1350" t="str">
            <v>Orakei</v>
          </cell>
          <cell r="X1350" t="str">
            <v>PL40810</v>
          </cell>
          <cell r="Y1350" t="str">
            <v>Expense</v>
          </cell>
          <cell r="Z1350">
            <v>20120701</v>
          </cell>
          <cell r="AA1350">
            <v>20220630</v>
          </cell>
          <cell r="AB1350">
            <v>1</v>
          </cell>
          <cell r="AC1350" t="str">
            <v>Programme</v>
          </cell>
          <cell r="AD1350">
            <v>1</v>
          </cell>
          <cell r="AE1350">
            <v>0</v>
          </cell>
          <cell r="AF1350">
            <v>0</v>
          </cell>
          <cell r="AG1350">
            <v>0</v>
          </cell>
          <cell r="AH1350">
            <v>2</v>
          </cell>
          <cell r="AI1350" t="str">
            <v>Local &amp; Sports Parks</v>
          </cell>
          <cell r="AJ1350" t="str">
            <v>Structures parks</v>
          </cell>
          <cell r="AK1350">
            <v>15</v>
          </cell>
          <cell r="AM1350">
            <v>1</v>
          </cell>
          <cell r="AT1350">
            <v>11000</v>
          </cell>
          <cell r="AU1350">
            <v>11000</v>
          </cell>
          <cell r="AV1350">
            <v>11000</v>
          </cell>
          <cell r="AW1350">
            <v>11000</v>
          </cell>
          <cell r="AX1350">
            <v>11000</v>
          </cell>
          <cell r="AY1350">
            <v>11000</v>
          </cell>
          <cell r="AZ1350">
            <v>11000</v>
          </cell>
          <cell r="BA1350">
            <v>11000</v>
          </cell>
          <cell r="BB1350">
            <v>11000</v>
          </cell>
          <cell r="BC1350">
            <v>11000</v>
          </cell>
          <cell r="BD1350">
            <v>3.1E-2</v>
          </cell>
          <cell r="BE1350">
            <v>6.1930000000000041E-2</v>
          </cell>
          <cell r="BF1350">
            <v>9.3787900000000146E-2</v>
          </cell>
          <cell r="BG1350">
            <v>0.12878911280000027</v>
          </cell>
          <cell r="BH1350">
            <v>0.16491036440960039</v>
          </cell>
          <cell r="BI1350">
            <v>0.19869276497747879</v>
          </cell>
          <cell r="BJ1350">
            <v>0.23225616239684821</v>
          </cell>
          <cell r="BK1350">
            <v>0.27045610343115034</v>
          </cell>
          <cell r="BL1350">
            <v>0.31238115484437823</v>
          </cell>
          <cell r="BM1350">
            <v>0.35568973295424255</v>
          </cell>
          <cell r="BN1350">
            <v>0</v>
          </cell>
          <cell r="BO1350">
            <v>341</v>
          </cell>
          <cell r="BP1350">
            <v>681.23000000000047</v>
          </cell>
          <cell r="BQ1350">
            <v>1031.6669000000015</v>
          </cell>
          <cell r="BR1350">
            <v>1416.680240800003</v>
          </cell>
          <cell r="BS1350">
            <v>1814.0140085056041</v>
          </cell>
          <cell r="BT1350">
            <v>2185.6204147522667</v>
          </cell>
          <cell r="BU1350">
            <v>2554.8177863653304</v>
          </cell>
          <cell r="BV1350">
            <v>2975.0171377426536</v>
          </cell>
          <cell r="BW1350">
            <v>3436.1927032881604</v>
          </cell>
          <cell r="BX1350">
            <v>3912.5870624966683</v>
          </cell>
          <cell r="BY1350">
            <v>0</v>
          </cell>
          <cell r="BZ1350">
            <v>11341</v>
          </cell>
          <cell r="CA1350">
            <v>11681.23</v>
          </cell>
          <cell r="CB1350">
            <v>12031.666900000002</v>
          </cell>
          <cell r="CC1350">
            <v>12416.680240800004</v>
          </cell>
          <cell r="CD1350">
            <v>12814.014008505605</v>
          </cell>
          <cell r="CE1350">
            <v>13185.620414752266</v>
          </cell>
          <cell r="CF1350">
            <v>13554.817786365331</v>
          </cell>
          <cell r="CG1350">
            <v>13975.017137742654</v>
          </cell>
          <cell r="CH1350">
            <v>14436.192703288161</v>
          </cell>
          <cell r="CI1350">
            <v>14912.587062496668</v>
          </cell>
          <cell r="CK1350">
            <v>0</v>
          </cell>
          <cell r="CL1350">
            <v>11341</v>
          </cell>
          <cell r="CM1350">
            <v>11681.23</v>
          </cell>
          <cell r="CN1350">
            <v>12031.666900000002</v>
          </cell>
          <cell r="CO1350">
            <v>12416.680240800004</v>
          </cell>
          <cell r="CP1350">
            <v>12814.014008505605</v>
          </cell>
          <cell r="CQ1350">
            <v>13185.620414752266</v>
          </cell>
          <cell r="CR1350">
            <v>13554.817786365331</v>
          </cell>
          <cell r="CS1350">
            <v>13975.017137742654</v>
          </cell>
          <cell r="CT1350">
            <v>14436.192703288161</v>
          </cell>
          <cell r="CU1350">
            <v>14912.587062496668</v>
          </cell>
          <cell r="CW1350">
            <v>0</v>
          </cell>
          <cell r="CX1350">
            <v>0</v>
          </cell>
          <cell r="CY1350">
            <v>0</v>
          </cell>
          <cell r="CZ1350">
            <v>0</v>
          </cell>
          <cell r="DA1350">
            <v>0</v>
          </cell>
          <cell r="DB1350">
            <v>0</v>
          </cell>
          <cell r="DC1350">
            <v>0</v>
          </cell>
          <cell r="DD1350">
            <v>0</v>
          </cell>
          <cell r="DE1350">
            <v>0</v>
          </cell>
          <cell r="DF1350">
            <v>0</v>
          </cell>
          <cell r="DG1350">
            <v>0</v>
          </cell>
          <cell r="DI1350">
            <v>0</v>
          </cell>
          <cell r="DJ1350">
            <v>0</v>
          </cell>
          <cell r="DK1350">
            <v>0</v>
          </cell>
          <cell r="DL1350">
            <v>0</v>
          </cell>
          <cell r="DM1350">
            <v>0</v>
          </cell>
          <cell r="DN1350">
            <v>0</v>
          </cell>
          <cell r="DO1350">
            <v>0</v>
          </cell>
          <cell r="DP1350">
            <v>0</v>
          </cell>
          <cell r="DQ1350">
            <v>0</v>
          </cell>
          <cell r="DR1350">
            <v>0</v>
          </cell>
          <cell r="DS1350">
            <v>0</v>
          </cell>
          <cell r="DU1350" t="str">
            <v>none</v>
          </cell>
          <cell r="DV1350">
            <v>0</v>
          </cell>
          <cell r="DW1350">
            <v>0</v>
          </cell>
          <cell r="DX1350">
            <v>1</v>
          </cell>
          <cell r="DY1350">
            <v>110000</v>
          </cell>
          <cell r="DZ1350">
            <v>130348.82625395068</v>
          </cell>
          <cell r="EB1350">
            <v>130348.82625395068</v>
          </cell>
          <cell r="EC1350" t="str">
            <v>Def</v>
          </cell>
          <cell r="ED1350" t="str">
            <v>Local Recreational Facilities</v>
          </cell>
        </row>
        <row r="1351">
          <cell r="D1351" t="str">
            <v>PC3200598</v>
          </cell>
          <cell r="E1351" t="str">
            <v xml:space="preserve">Coastal Walkway Network </v>
          </cell>
          <cell r="F1351" t="str">
            <v>Auckland Council</v>
          </cell>
          <cell r="G1351" t="str">
            <v>Parks, sports and recreation</v>
          </cell>
          <cell r="H1351" t="str">
            <v>E170505</v>
          </cell>
          <cell r="I1351" t="str">
            <v>Local and sports parks - central management</v>
          </cell>
          <cell r="J1351" t="str">
            <v>Lifestyle and culture</v>
          </cell>
          <cell r="K1351" t="str">
            <v>Local parks services</v>
          </cell>
          <cell r="L1351" t="str">
            <v>Local parks</v>
          </cell>
          <cell r="M1351" t="str">
            <v>Local activities</v>
          </cell>
          <cell r="N1351" t="str">
            <v>Local parks services</v>
          </cell>
          <cell r="O1351" t="str">
            <v>Local parks</v>
          </cell>
          <cell r="P1351" t="str">
            <v>Lifestyle and culture</v>
          </cell>
          <cell r="Q1351" t="str">
            <v>Local parks services</v>
          </cell>
          <cell r="R1351" t="str">
            <v>Local parks</v>
          </cell>
          <cell r="S1351" t="str">
            <v>A1241205</v>
          </cell>
          <cell r="T1351" t="str">
            <v>A1241205</v>
          </cell>
          <cell r="U1351" t="str">
            <v>Local parks</v>
          </cell>
          <cell r="V1351" t="str">
            <v>L155</v>
          </cell>
          <cell r="W1351" t="str">
            <v>Orakei</v>
          </cell>
          <cell r="X1351" t="str">
            <v>PL40810</v>
          </cell>
          <cell r="Y1351" t="str">
            <v>Expense</v>
          </cell>
          <cell r="Z1351">
            <v>20120701</v>
          </cell>
          <cell r="AA1351">
            <v>20220630</v>
          </cell>
          <cell r="AB1351">
            <v>1</v>
          </cell>
          <cell r="AC1351" t="str">
            <v>Programme</v>
          </cell>
          <cell r="AD1351">
            <v>1</v>
          </cell>
          <cell r="AE1351">
            <v>0</v>
          </cell>
          <cell r="AF1351">
            <v>0</v>
          </cell>
          <cell r="AG1351">
            <v>0</v>
          </cell>
          <cell r="AH1351">
            <v>2</v>
          </cell>
          <cell r="AI1351" t="str">
            <v>Local &amp; Sports Parks</v>
          </cell>
          <cell r="AJ1351" t="str">
            <v>Structures parks</v>
          </cell>
          <cell r="AK1351">
            <v>40</v>
          </cell>
          <cell r="AM1351">
            <v>1</v>
          </cell>
          <cell r="AT1351">
            <v>380000</v>
          </cell>
          <cell r="AU1351">
            <v>380000</v>
          </cell>
          <cell r="AV1351">
            <v>380000</v>
          </cell>
          <cell r="AW1351">
            <v>380000</v>
          </cell>
          <cell r="AX1351">
            <v>380000</v>
          </cell>
          <cell r="AY1351">
            <v>380000</v>
          </cell>
          <cell r="AZ1351">
            <v>380000</v>
          </cell>
          <cell r="BA1351">
            <v>380000</v>
          </cell>
          <cell r="BB1351">
            <v>380000</v>
          </cell>
          <cell r="BC1351">
            <v>380000</v>
          </cell>
          <cell r="BD1351">
            <v>3.1E-2</v>
          </cell>
          <cell r="BE1351">
            <v>6.1930000000000041E-2</v>
          </cell>
          <cell r="BF1351">
            <v>9.3787900000000146E-2</v>
          </cell>
          <cell r="BG1351">
            <v>0.12878911280000027</v>
          </cell>
          <cell r="BH1351">
            <v>0.16491036440960039</v>
          </cell>
          <cell r="BI1351">
            <v>0.19869276497747879</v>
          </cell>
          <cell r="BJ1351">
            <v>0.23225616239684821</v>
          </cell>
          <cell r="BK1351">
            <v>0.27045610343115034</v>
          </cell>
          <cell r="BL1351">
            <v>0.31238115484437823</v>
          </cell>
          <cell r="BM1351">
            <v>0.35568973295424255</v>
          </cell>
          <cell r="BN1351">
            <v>0</v>
          </cell>
          <cell r="BO1351">
            <v>11780</v>
          </cell>
          <cell r="BP1351">
            <v>23533.400000000016</v>
          </cell>
          <cell r="BQ1351">
            <v>35639.402000000053</v>
          </cell>
          <cell r="BR1351">
            <v>48939.862864000104</v>
          </cell>
          <cell r="BS1351">
            <v>62665.938475648145</v>
          </cell>
          <cell r="BT1351">
            <v>75503.250691441935</v>
          </cell>
          <cell r="BU1351">
            <v>88257.341710802313</v>
          </cell>
          <cell r="BV1351">
            <v>102773.31930383712</v>
          </cell>
          <cell r="BW1351">
            <v>118704.83884086373</v>
          </cell>
          <cell r="BX1351">
            <v>135162.09852261218</v>
          </cell>
          <cell r="BY1351">
            <v>0</v>
          </cell>
          <cell r="BZ1351">
            <v>391780</v>
          </cell>
          <cell r="CA1351">
            <v>403533.4</v>
          </cell>
          <cell r="CB1351">
            <v>415639.40200000006</v>
          </cell>
          <cell r="CC1351">
            <v>428939.86286400008</v>
          </cell>
          <cell r="CD1351">
            <v>442665.93847564817</v>
          </cell>
          <cell r="CE1351">
            <v>455503.25069144194</v>
          </cell>
          <cell r="CF1351">
            <v>468257.34171080228</v>
          </cell>
          <cell r="CG1351">
            <v>482773.31930383714</v>
          </cell>
          <cell r="CH1351">
            <v>498704.83884086373</v>
          </cell>
          <cell r="CI1351">
            <v>515162.09852261218</v>
          </cell>
          <cell r="CK1351">
            <v>0</v>
          </cell>
          <cell r="CL1351">
            <v>391780</v>
          </cell>
          <cell r="CM1351">
            <v>403533.4</v>
          </cell>
          <cell r="CN1351">
            <v>415639.40200000006</v>
          </cell>
          <cell r="CO1351">
            <v>428939.86286400008</v>
          </cell>
          <cell r="CP1351">
            <v>442665.93847564817</v>
          </cell>
          <cell r="CQ1351">
            <v>455503.25069144194</v>
          </cell>
          <cell r="CR1351">
            <v>468257.34171080228</v>
          </cell>
          <cell r="CS1351">
            <v>482773.31930383714</v>
          </cell>
          <cell r="CT1351">
            <v>498704.83884086373</v>
          </cell>
          <cell r="CU1351">
            <v>515162.09852261218</v>
          </cell>
          <cell r="CW1351">
            <v>0</v>
          </cell>
          <cell r="CX1351">
            <v>0</v>
          </cell>
          <cell r="CY1351">
            <v>0</v>
          </cell>
          <cell r="CZ1351">
            <v>0</v>
          </cell>
          <cell r="DA1351">
            <v>0</v>
          </cell>
          <cell r="DB1351">
            <v>0</v>
          </cell>
          <cell r="DC1351">
            <v>0</v>
          </cell>
          <cell r="DD1351">
            <v>0</v>
          </cell>
          <cell r="DE1351">
            <v>0</v>
          </cell>
          <cell r="DF1351">
            <v>0</v>
          </cell>
          <cell r="DG1351">
            <v>0</v>
          </cell>
          <cell r="DI1351">
            <v>0</v>
          </cell>
          <cell r="DJ1351">
            <v>0</v>
          </cell>
          <cell r="DK1351">
            <v>0</v>
          </cell>
          <cell r="DL1351">
            <v>0</v>
          </cell>
          <cell r="DM1351">
            <v>0</v>
          </cell>
          <cell r="DN1351">
            <v>0</v>
          </cell>
          <cell r="DO1351">
            <v>0</v>
          </cell>
          <cell r="DP1351">
            <v>0</v>
          </cell>
          <cell r="DQ1351">
            <v>0</v>
          </cell>
          <cell r="DR1351">
            <v>0</v>
          </cell>
          <cell r="DS1351">
            <v>0</v>
          </cell>
          <cell r="DU1351" t="e">
            <v>#N/A</v>
          </cell>
          <cell r="DV1351">
            <v>0</v>
          </cell>
          <cell r="DW1351">
            <v>0</v>
          </cell>
          <cell r="DX1351">
            <v>1</v>
          </cell>
          <cell r="DY1351">
            <v>3800000</v>
          </cell>
          <cell r="DZ1351">
            <v>4502959.452409205</v>
          </cell>
          <cell r="EB1351">
            <v>4502959.452409205</v>
          </cell>
          <cell r="EC1351" t="str">
            <v>Def</v>
          </cell>
          <cell r="ED1351" t="str">
            <v>Local Recreational Facilities</v>
          </cell>
        </row>
        <row r="1352">
          <cell r="D1352" t="str">
            <v>PC3200599</v>
          </cell>
          <cell r="E1352" t="str">
            <v>Myers Park Upgrade</v>
          </cell>
          <cell r="F1352" t="str">
            <v>Auckland Council</v>
          </cell>
          <cell r="G1352" t="str">
            <v>Parks, sports and recreation</v>
          </cell>
          <cell r="H1352" t="str">
            <v>E170505</v>
          </cell>
          <cell r="I1352" t="str">
            <v>Local and sports parks - central management</v>
          </cell>
          <cell r="J1352" t="str">
            <v>Lifestyle and culture</v>
          </cell>
          <cell r="K1352" t="str">
            <v>Local parks services</v>
          </cell>
          <cell r="L1352" t="str">
            <v>Local parks</v>
          </cell>
          <cell r="M1352" t="str">
            <v>Local activities</v>
          </cell>
          <cell r="N1352" t="str">
            <v>Local parks services</v>
          </cell>
          <cell r="O1352" t="str">
            <v>Local parks</v>
          </cell>
          <cell r="P1352" t="str">
            <v>Lifestyle and culture</v>
          </cell>
          <cell r="Q1352" t="str">
            <v>Local parks services</v>
          </cell>
          <cell r="R1352" t="str">
            <v>Local parks</v>
          </cell>
          <cell r="S1352" t="str">
            <v>A1241205</v>
          </cell>
          <cell r="T1352" t="str">
            <v>A1241205</v>
          </cell>
          <cell r="U1352" t="str">
            <v>Local parks</v>
          </cell>
          <cell r="V1352" t="str">
            <v>L195</v>
          </cell>
          <cell r="W1352" t="str">
            <v>Waitemata</v>
          </cell>
          <cell r="X1352" t="str">
            <v>PL40810</v>
          </cell>
          <cell r="Y1352" t="str">
            <v>Expense</v>
          </cell>
          <cell r="Z1352">
            <v>20120701</v>
          </cell>
          <cell r="AA1352">
            <v>20130630</v>
          </cell>
          <cell r="AB1352">
            <v>2</v>
          </cell>
          <cell r="AC1352" t="str">
            <v>Discrete</v>
          </cell>
          <cell r="AD1352">
            <v>1</v>
          </cell>
          <cell r="AE1352">
            <v>0</v>
          </cell>
          <cell r="AF1352">
            <v>0</v>
          </cell>
          <cell r="AG1352">
            <v>0</v>
          </cell>
          <cell r="AH1352">
            <v>2</v>
          </cell>
          <cell r="AI1352" t="str">
            <v>Local &amp; Sports Parks</v>
          </cell>
          <cell r="AJ1352" t="str">
            <v>Structures parks</v>
          </cell>
          <cell r="AK1352">
            <v>40</v>
          </cell>
          <cell r="AM1352">
            <v>1</v>
          </cell>
          <cell r="AT1352">
            <v>500000</v>
          </cell>
          <cell r="BD1352">
            <v>3.1E-2</v>
          </cell>
          <cell r="BE1352">
            <v>6.1930000000000041E-2</v>
          </cell>
          <cell r="BF1352">
            <v>9.3787900000000146E-2</v>
          </cell>
          <cell r="BG1352">
            <v>0.12878911280000027</v>
          </cell>
          <cell r="BH1352">
            <v>0.16491036440960039</v>
          </cell>
          <cell r="BI1352">
            <v>0.19869276497747879</v>
          </cell>
          <cell r="BJ1352">
            <v>0.23225616239684821</v>
          </cell>
          <cell r="BK1352">
            <v>0.27045610343115034</v>
          </cell>
          <cell r="BL1352">
            <v>0.31238115484437823</v>
          </cell>
          <cell r="BM1352">
            <v>0.35568973295424255</v>
          </cell>
          <cell r="BN1352">
            <v>0</v>
          </cell>
          <cell r="BO1352">
            <v>15500</v>
          </cell>
          <cell r="BP1352">
            <v>0</v>
          </cell>
          <cell r="BQ1352">
            <v>0</v>
          </cell>
          <cell r="BR1352">
            <v>0</v>
          </cell>
          <cell r="BS1352">
            <v>0</v>
          </cell>
          <cell r="BT1352">
            <v>0</v>
          </cell>
          <cell r="BU1352">
            <v>0</v>
          </cell>
          <cell r="BV1352">
            <v>0</v>
          </cell>
          <cell r="BW1352">
            <v>0</v>
          </cell>
          <cell r="BX1352">
            <v>0</v>
          </cell>
          <cell r="BY1352">
            <v>0</v>
          </cell>
          <cell r="BZ1352">
            <v>515500</v>
          </cell>
          <cell r="CA1352">
            <v>0</v>
          </cell>
          <cell r="CB1352">
            <v>0</v>
          </cell>
          <cell r="CC1352">
            <v>0</v>
          </cell>
          <cell r="CD1352">
            <v>0</v>
          </cell>
          <cell r="CE1352">
            <v>0</v>
          </cell>
          <cell r="CF1352">
            <v>0</v>
          </cell>
          <cell r="CG1352">
            <v>0</v>
          </cell>
          <cell r="CH1352">
            <v>0</v>
          </cell>
          <cell r="CI1352">
            <v>0</v>
          </cell>
          <cell r="CK1352">
            <v>0</v>
          </cell>
          <cell r="CL1352">
            <v>515500</v>
          </cell>
          <cell r="CM1352">
            <v>0</v>
          </cell>
          <cell r="CN1352">
            <v>0</v>
          </cell>
          <cell r="CO1352">
            <v>0</v>
          </cell>
          <cell r="CP1352">
            <v>0</v>
          </cell>
          <cell r="CQ1352">
            <v>0</v>
          </cell>
          <cell r="CR1352">
            <v>0</v>
          </cell>
          <cell r="CS1352">
            <v>0</v>
          </cell>
          <cell r="CT1352">
            <v>0</v>
          </cell>
          <cell r="CU1352">
            <v>0</v>
          </cell>
          <cell r="CW1352">
            <v>0</v>
          </cell>
          <cell r="CX1352">
            <v>0</v>
          </cell>
          <cell r="CY1352">
            <v>0</v>
          </cell>
          <cell r="CZ1352">
            <v>0</v>
          </cell>
          <cell r="DA1352">
            <v>0</v>
          </cell>
          <cell r="DB1352">
            <v>0</v>
          </cell>
          <cell r="DC1352">
            <v>0</v>
          </cell>
          <cell r="DD1352">
            <v>0</v>
          </cell>
          <cell r="DE1352">
            <v>0</v>
          </cell>
          <cell r="DF1352">
            <v>0</v>
          </cell>
          <cell r="DG1352">
            <v>0</v>
          </cell>
          <cell r="DI1352">
            <v>0</v>
          </cell>
          <cell r="DJ1352">
            <v>0</v>
          </cell>
          <cell r="DK1352">
            <v>0</v>
          </cell>
          <cell r="DL1352">
            <v>0</v>
          </cell>
          <cell r="DM1352">
            <v>0</v>
          </cell>
          <cell r="DN1352">
            <v>0</v>
          </cell>
          <cell r="DO1352">
            <v>0</v>
          </cell>
          <cell r="DP1352">
            <v>0</v>
          </cell>
          <cell r="DQ1352">
            <v>0</v>
          </cell>
          <cell r="DR1352">
            <v>0</v>
          </cell>
          <cell r="DS1352">
            <v>0</v>
          </cell>
          <cell r="DU1352" t="e">
            <v>#N/A</v>
          </cell>
          <cell r="DV1352">
            <v>0</v>
          </cell>
          <cell r="DW1352">
            <v>0</v>
          </cell>
          <cell r="DX1352">
            <v>1</v>
          </cell>
          <cell r="DY1352">
            <v>500000</v>
          </cell>
          <cell r="DZ1352">
            <v>515500</v>
          </cell>
          <cell r="EB1352">
            <v>515500</v>
          </cell>
          <cell r="EC1352" t="str">
            <v>Def</v>
          </cell>
          <cell r="ED1352" t="str">
            <v>Local Recreational Facilities</v>
          </cell>
        </row>
        <row r="1353">
          <cell r="D1353" t="str">
            <v>PC3200606</v>
          </cell>
          <cell r="E1353" t="str">
            <v xml:space="preserve">Fearon Park - Harold Long Res - Linkage improvements </v>
          </cell>
          <cell r="F1353" t="str">
            <v>Auckland Council</v>
          </cell>
          <cell r="G1353" t="str">
            <v>Parks, sports and recreation</v>
          </cell>
          <cell r="H1353" t="str">
            <v>E170505</v>
          </cell>
          <cell r="I1353" t="str">
            <v>Local and sports parks - central management</v>
          </cell>
          <cell r="J1353" t="str">
            <v>Lifestyle and culture</v>
          </cell>
          <cell r="K1353" t="str">
            <v>Local parks services</v>
          </cell>
          <cell r="L1353" t="str">
            <v>Local parks</v>
          </cell>
          <cell r="M1353" t="str">
            <v>Local activities</v>
          </cell>
          <cell r="N1353" t="str">
            <v>Local parks services</v>
          </cell>
          <cell r="O1353" t="str">
            <v>Local parks</v>
          </cell>
          <cell r="P1353" t="str">
            <v>Lifestyle and culture</v>
          </cell>
          <cell r="Q1353" t="str">
            <v>Local parks services</v>
          </cell>
          <cell r="R1353" t="str">
            <v>Local parks</v>
          </cell>
          <cell r="S1353" t="str">
            <v>A1241205</v>
          </cell>
          <cell r="T1353" t="str">
            <v>A1241205</v>
          </cell>
          <cell r="U1353" t="str">
            <v>Local parks</v>
          </cell>
          <cell r="V1353" t="str">
            <v>L170</v>
          </cell>
          <cell r="W1353" t="str">
            <v>Puketapapa</v>
          </cell>
          <cell r="X1353" t="str">
            <v>PL40810</v>
          </cell>
          <cell r="Y1353" t="str">
            <v>Expense</v>
          </cell>
          <cell r="Z1353">
            <v>20130701</v>
          </cell>
          <cell r="AA1353">
            <v>20160630</v>
          </cell>
          <cell r="AB1353">
            <v>1</v>
          </cell>
          <cell r="AC1353" t="str">
            <v>Programme</v>
          </cell>
          <cell r="AD1353">
            <v>0</v>
          </cell>
          <cell r="AE1353">
            <v>0</v>
          </cell>
          <cell r="AF1353">
            <v>0</v>
          </cell>
          <cell r="AG1353">
            <v>1</v>
          </cell>
          <cell r="AH1353">
            <v>2</v>
          </cell>
          <cell r="AI1353" t="str">
            <v>Local &amp; Sports Parks</v>
          </cell>
          <cell r="AJ1353" t="str">
            <v>Structures parks</v>
          </cell>
          <cell r="AK1353">
            <v>40</v>
          </cell>
          <cell r="AM1353">
            <v>1</v>
          </cell>
          <cell r="AU1353">
            <v>410000</v>
          </cell>
          <cell r="AV1353">
            <v>400000</v>
          </cell>
          <cell r="AW1353">
            <v>500000</v>
          </cell>
          <cell r="BD1353">
            <v>3.1E-2</v>
          </cell>
          <cell r="BE1353">
            <v>6.1930000000000041E-2</v>
          </cell>
          <cell r="BF1353">
            <v>9.3787900000000146E-2</v>
          </cell>
          <cell r="BG1353">
            <v>0.12878911280000027</v>
          </cell>
          <cell r="BH1353">
            <v>0.16491036440960039</v>
          </cell>
          <cell r="BI1353">
            <v>0.19869276497747879</v>
          </cell>
          <cell r="BJ1353">
            <v>0.23225616239684821</v>
          </cell>
          <cell r="BK1353">
            <v>0.27045610343115034</v>
          </cell>
          <cell r="BL1353">
            <v>0.31238115484437823</v>
          </cell>
          <cell r="BM1353">
            <v>0.35568973295424255</v>
          </cell>
          <cell r="BN1353">
            <v>0</v>
          </cell>
          <cell r="BO1353">
            <v>0</v>
          </cell>
          <cell r="BP1353">
            <v>25391.300000000017</v>
          </cell>
          <cell r="BQ1353">
            <v>37515.160000000062</v>
          </cell>
          <cell r="BR1353">
            <v>64394.556400000132</v>
          </cell>
          <cell r="BS1353">
            <v>0</v>
          </cell>
          <cell r="BT1353">
            <v>0</v>
          </cell>
          <cell r="BU1353">
            <v>0</v>
          </cell>
          <cell r="BV1353">
            <v>0</v>
          </cell>
          <cell r="BW1353">
            <v>0</v>
          </cell>
          <cell r="BX1353">
            <v>0</v>
          </cell>
          <cell r="BY1353">
            <v>0</v>
          </cell>
          <cell r="BZ1353">
            <v>0</v>
          </cell>
          <cell r="CA1353">
            <v>435391.30000000005</v>
          </cell>
          <cell r="CB1353">
            <v>437515.16000000003</v>
          </cell>
          <cell r="CC1353">
            <v>564394.55640000012</v>
          </cell>
          <cell r="CD1353">
            <v>0</v>
          </cell>
          <cell r="CE1353">
            <v>0</v>
          </cell>
          <cell r="CF1353">
            <v>0</v>
          </cell>
          <cell r="CG1353">
            <v>0</v>
          </cell>
          <cell r="CH1353">
            <v>0</v>
          </cell>
          <cell r="CI1353">
            <v>0</v>
          </cell>
          <cell r="CK1353">
            <v>0</v>
          </cell>
          <cell r="CL1353">
            <v>0</v>
          </cell>
          <cell r="CM1353">
            <v>0</v>
          </cell>
          <cell r="CN1353">
            <v>0</v>
          </cell>
          <cell r="CO1353">
            <v>0</v>
          </cell>
          <cell r="CP1353">
            <v>0</v>
          </cell>
          <cell r="CQ1353">
            <v>0</v>
          </cell>
          <cell r="CR1353">
            <v>0</v>
          </cell>
          <cell r="CS1353">
            <v>0</v>
          </cell>
          <cell r="CT1353">
            <v>0</v>
          </cell>
          <cell r="CU1353">
            <v>0</v>
          </cell>
          <cell r="CW1353">
            <v>0</v>
          </cell>
          <cell r="CX1353">
            <v>0</v>
          </cell>
          <cell r="CY1353">
            <v>0</v>
          </cell>
          <cell r="CZ1353">
            <v>0</v>
          </cell>
          <cell r="DA1353">
            <v>0</v>
          </cell>
          <cell r="DB1353">
            <v>0</v>
          </cell>
          <cell r="DC1353">
            <v>0</v>
          </cell>
          <cell r="DD1353">
            <v>0</v>
          </cell>
          <cell r="DE1353">
            <v>0</v>
          </cell>
          <cell r="DF1353">
            <v>0</v>
          </cell>
          <cell r="DG1353">
            <v>0</v>
          </cell>
          <cell r="DI1353">
            <v>0</v>
          </cell>
          <cell r="DJ1353">
            <v>0</v>
          </cell>
          <cell r="DK1353">
            <v>435391.30000000005</v>
          </cell>
          <cell r="DL1353">
            <v>437515.16000000003</v>
          </cell>
          <cell r="DM1353">
            <v>564394.55640000012</v>
          </cell>
          <cell r="DN1353">
            <v>0</v>
          </cell>
          <cell r="DO1353">
            <v>0</v>
          </cell>
          <cell r="DP1353">
            <v>0</v>
          </cell>
          <cell r="DQ1353">
            <v>0</v>
          </cell>
          <cell r="DR1353">
            <v>0</v>
          </cell>
          <cell r="DS1353">
            <v>0</v>
          </cell>
          <cell r="DU1353" t="e">
            <v>#N/A</v>
          </cell>
          <cell r="DV1353">
            <v>0</v>
          </cell>
          <cell r="DW1353">
            <v>0</v>
          </cell>
          <cell r="DX1353">
            <v>1</v>
          </cell>
          <cell r="DY1353">
            <v>1310000</v>
          </cell>
          <cell r="DZ1353">
            <v>1437301.0164000001</v>
          </cell>
          <cell r="EB1353">
            <v>1437301.0164000001</v>
          </cell>
          <cell r="EC1353" t="str">
            <v>Def</v>
          </cell>
          <cell r="ED1353" t="str">
            <v>Local Recreational Facilities</v>
          </cell>
        </row>
        <row r="1354">
          <cell r="D1354" t="str">
            <v>PC3200610</v>
          </cell>
          <cell r="E1354" t="str">
            <v>Wilson's Beach Reserve</v>
          </cell>
          <cell r="F1354" t="str">
            <v>Auckland Council</v>
          </cell>
          <cell r="G1354" t="str">
            <v>Parks, sports and recreation</v>
          </cell>
          <cell r="H1354" t="str">
            <v>E170505</v>
          </cell>
          <cell r="I1354" t="str">
            <v>Local and sports parks - central management</v>
          </cell>
          <cell r="J1354" t="str">
            <v>Lifestyle and culture</v>
          </cell>
          <cell r="K1354" t="str">
            <v>Local parks services</v>
          </cell>
          <cell r="L1354" t="str">
            <v>Local parks</v>
          </cell>
          <cell r="M1354" t="str">
            <v>Local activities</v>
          </cell>
          <cell r="N1354" t="str">
            <v>Local parks services</v>
          </cell>
          <cell r="O1354" t="str">
            <v>Local parks</v>
          </cell>
          <cell r="P1354" t="str">
            <v>Lifestyle and culture</v>
          </cell>
          <cell r="Q1354" t="str">
            <v>Local parks services</v>
          </cell>
          <cell r="R1354" t="str">
            <v>Local parks</v>
          </cell>
          <cell r="S1354" t="str">
            <v>A1241205</v>
          </cell>
          <cell r="T1354" t="str">
            <v>A1241205</v>
          </cell>
          <cell r="U1354" t="str">
            <v>Local parks</v>
          </cell>
          <cell r="V1354" t="str">
            <v>L155</v>
          </cell>
          <cell r="W1354" t="str">
            <v>Orakei</v>
          </cell>
          <cell r="X1354" t="str">
            <v>PL40810</v>
          </cell>
          <cell r="Y1354" t="str">
            <v>Expense</v>
          </cell>
          <cell r="Z1354">
            <v>20120701</v>
          </cell>
          <cell r="AA1354">
            <v>20150630</v>
          </cell>
          <cell r="AB1354">
            <v>1</v>
          </cell>
          <cell r="AC1354" t="str">
            <v>Programme</v>
          </cell>
          <cell r="AD1354">
            <v>1</v>
          </cell>
          <cell r="AE1354">
            <v>0</v>
          </cell>
          <cell r="AF1354">
            <v>0</v>
          </cell>
          <cell r="AG1354">
            <v>0</v>
          </cell>
          <cell r="AH1354">
            <v>2</v>
          </cell>
          <cell r="AI1354" t="str">
            <v>Local &amp; Sports Parks</v>
          </cell>
          <cell r="AJ1354" t="str">
            <v>Structures parks</v>
          </cell>
          <cell r="AK1354">
            <v>40</v>
          </cell>
          <cell r="AM1354">
            <v>1</v>
          </cell>
          <cell r="AT1354">
            <v>100000</v>
          </cell>
          <cell r="AU1354">
            <v>350000</v>
          </cell>
          <cell r="AV1354">
            <v>50000</v>
          </cell>
          <cell r="BD1354">
            <v>3.1E-2</v>
          </cell>
          <cell r="BE1354">
            <v>6.1930000000000041E-2</v>
          </cell>
          <cell r="BF1354">
            <v>9.3787900000000146E-2</v>
          </cell>
          <cell r="BG1354">
            <v>0.12878911280000027</v>
          </cell>
          <cell r="BH1354">
            <v>0.16491036440960039</v>
          </cell>
          <cell r="BI1354">
            <v>0.19869276497747879</v>
          </cell>
          <cell r="BJ1354">
            <v>0.23225616239684821</v>
          </cell>
          <cell r="BK1354">
            <v>0.27045610343115034</v>
          </cell>
          <cell r="BL1354">
            <v>0.31238115484437823</v>
          </cell>
          <cell r="BM1354">
            <v>0.35568973295424255</v>
          </cell>
          <cell r="BN1354">
            <v>0</v>
          </cell>
          <cell r="BO1354">
            <v>3100</v>
          </cell>
          <cell r="BP1354">
            <v>21675.500000000015</v>
          </cell>
          <cell r="BQ1354">
            <v>4689.3950000000077</v>
          </cell>
          <cell r="BR1354">
            <v>0</v>
          </cell>
          <cell r="BS1354">
            <v>0</v>
          </cell>
          <cell r="BT1354">
            <v>0</v>
          </cell>
          <cell r="BU1354">
            <v>0</v>
          </cell>
          <cell r="BV1354">
            <v>0</v>
          </cell>
          <cell r="BW1354">
            <v>0</v>
          </cell>
          <cell r="BX1354">
            <v>0</v>
          </cell>
          <cell r="BY1354">
            <v>0</v>
          </cell>
          <cell r="BZ1354">
            <v>103100</v>
          </cell>
          <cell r="CA1354">
            <v>371675.5</v>
          </cell>
          <cell r="CB1354">
            <v>54689.395000000004</v>
          </cell>
          <cell r="CC1354">
            <v>0</v>
          </cell>
          <cell r="CD1354">
            <v>0</v>
          </cell>
          <cell r="CE1354">
            <v>0</v>
          </cell>
          <cell r="CF1354">
            <v>0</v>
          </cell>
          <cell r="CG1354">
            <v>0</v>
          </cell>
          <cell r="CH1354">
            <v>0</v>
          </cell>
          <cell r="CI1354">
            <v>0</v>
          </cell>
          <cell r="CK1354">
            <v>0</v>
          </cell>
          <cell r="CL1354">
            <v>103100</v>
          </cell>
          <cell r="CM1354">
            <v>371675.5</v>
          </cell>
          <cell r="CN1354">
            <v>54689.395000000004</v>
          </cell>
          <cell r="CO1354">
            <v>0</v>
          </cell>
          <cell r="CP1354">
            <v>0</v>
          </cell>
          <cell r="CQ1354">
            <v>0</v>
          </cell>
          <cell r="CR1354">
            <v>0</v>
          </cell>
          <cell r="CS1354">
            <v>0</v>
          </cell>
          <cell r="CT1354">
            <v>0</v>
          </cell>
          <cell r="CU1354">
            <v>0</v>
          </cell>
          <cell r="CW1354">
            <v>0</v>
          </cell>
          <cell r="CX1354">
            <v>0</v>
          </cell>
          <cell r="CY1354">
            <v>0</v>
          </cell>
          <cell r="CZ1354">
            <v>0</v>
          </cell>
          <cell r="DA1354">
            <v>0</v>
          </cell>
          <cell r="DB1354">
            <v>0</v>
          </cell>
          <cell r="DC1354">
            <v>0</v>
          </cell>
          <cell r="DD1354">
            <v>0</v>
          </cell>
          <cell r="DE1354">
            <v>0</v>
          </cell>
          <cell r="DF1354">
            <v>0</v>
          </cell>
          <cell r="DG1354">
            <v>0</v>
          </cell>
          <cell r="DI1354">
            <v>0</v>
          </cell>
          <cell r="DJ1354">
            <v>0</v>
          </cell>
          <cell r="DK1354">
            <v>0</v>
          </cell>
          <cell r="DL1354">
            <v>0</v>
          </cell>
          <cell r="DM1354">
            <v>0</v>
          </cell>
          <cell r="DN1354">
            <v>0</v>
          </cell>
          <cell r="DO1354">
            <v>0</v>
          </cell>
          <cell r="DP1354">
            <v>0</v>
          </cell>
          <cell r="DQ1354">
            <v>0</v>
          </cell>
          <cell r="DR1354">
            <v>0</v>
          </cell>
          <cell r="DS1354">
            <v>0</v>
          </cell>
          <cell r="DU1354" t="e">
            <v>#N/A</v>
          </cell>
          <cell r="DV1354">
            <v>0</v>
          </cell>
          <cell r="DW1354">
            <v>0</v>
          </cell>
          <cell r="DX1354">
            <v>1</v>
          </cell>
          <cell r="DY1354">
            <v>500000</v>
          </cell>
          <cell r="DZ1354">
            <v>529464.89500000002</v>
          </cell>
          <cell r="EB1354">
            <v>529464.89500000002</v>
          </cell>
          <cell r="EC1354" t="str">
            <v>Def</v>
          </cell>
          <cell r="ED1354" t="str">
            <v>Local Recreational Facilities</v>
          </cell>
        </row>
        <row r="1355">
          <cell r="D1355" t="str">
            <v>PC3200611</v>
          </cell>
          <cell r="E1355" t="str">
            <v>Coyle Park - Bangor Street Car Park</v>
          </cell>
          <cell r="F1355" t="str">
            <v>Auckland Council</v>
          </cell>
          <cell r="G1355" t="str">
            <v>Parks, sports and recreation</v>
          </cell>
          <cell r="H1355" t="str">
            <v>E170505</v>
          </cell>
          <cell r="I1355" t="str">
            <v>Local and sports parks - central management</v>
          </cell>
          <cell r="J1355" t="str">
            <v>Lifestyle and culture</v>
          </cell>
          <cell r="K1355" t="str">
            <v>Local parks services</v>
          </cell>
          <cell r="L1355" t="str">
            <v>Local parks</v>
          </cell>
          <cell r="M1355" t="str">
            <v>Local activities</v>
          </cell>
          <cell r="N1355" t="str">
            <v>Local parks services</v>
          </cell>
          <cell r="O1355" t="str">
            <v>Local parks</v>
          </cell>
          <cell r="P1355" t="str">
            <v>Lifestyle and culture</v>
          </cell>
          <cell r="Q1355" t="str">
            <v>Local parks services</v>
          </cell>
          <cell r="R1355" t="str">
            <v>Local parks</v>
          </cell>
          <cell r="S1355" t="str">
            <v>A1241205</v>
          </cell>
          <cell r="T1355" t="str">
            <v>A1241205</v>
          </cell>
          <cell r="U1355" t="str">
            <v>Local parks</v>
          </cell>
          <cell r="V1355" t="str">
            <v>L100</v>
          </cell>
          <cell r="W1355" t="str">
            <v>Albert-Eden</v>
          </cell>
          <cell r="X1355" t="str">
            <v>PL40810</v>
          </cell>
          <cell r="Y1355" t="str">
            <v>Expense</v>
          </cell>
          <cell r="Z1355">
            <v>20120701</v>
          </cell>
          <cell r="AA1355">
            <v>20140630</v>
          </cell>
          <cell r="AB1355">
            <v>2</v>
          </cell>
          <cell r="AC1355" t="str">
            <v>Discrete</v>
          </cell>
          <cell r="AD1355">
            <v>0.75</v>
          </cell>
          <cell r="AE1355">
            <v>0</v>
          </cell>
          <cell r="AF1355">
            <v>0.25</v>
          </cell>
          <cell r="AG1355">
            <v>0</v>
          </cell>
          <cell r="AH1355">
            <v>2</v>
          </cell>
          <cell r="AI1355" t="str">
            <v>Local &amp; Sports Parks</v>
          </cell>
          <cell r="AJ1355" t="str">
            <v>Road surface</v>
          </cell>
          <cell r="AK1355">
            <v>50</v>
          </cell>
          <cell r="AM1355">
            <v>0.75</v>
          </cell>
          <cell r="AO1355">
            <v>0.25</v>
          </cell>
          <cell r="AT1355">
            <v>20000</v>
          </cell>
          <cell r="AU1355">
            <v>350000</v>
          </cell>
          <cell r="BD1355">
            <v>3.9E-2</v>
          </cell>
          <cell r="BE1355">
            <v>7.4325999999999892E-2</v>
          </cell>
          <cell r="BF1355">
            <v>0.10440712799999985</v>
          </cell>
          <cell r="BG1355">
            <v>0.13643493471199974</v>
          </cell>
          <cell r="BH1355">
            <v>0.17166441768807172</v>
          </cell>
          <cell r="BI1355">
            <v>0.2103293434717779</v>
          </cell>
          <cell r="BJ1355">
            <v>0.25269087049328998</v>
          </cell>
          <cell r="BK1355">
            <v>0.29904043270154168</v>
          </cell>
          <cell r="BL1355">
            <v>0.35100205000960338</v>
          </cell>
          <cell r="BM1355">
            <v>0.40504213200998751</v>
          </cell>
          <cell r="BN1355">
            <v>0</v>
          </cell>
          <cell r="BO1355">
            <v>780</v>
          </cell>
          <cell r="BP1355">
            <v>26014.099999999962</v>
          </cell>
          <cell r="BQ1355">
            <v>0</v>
          </cell>
          <cell r="BR1355">
            <v>0</v>
          </cell>
          <cell r="BS1355">
            <v>0</v>
          </cell>
          <cell r="BT1355">
            <v>0</v>
          </cell>
          <cell r="BU1355">
            <v>0</v>
          </cell>
          <cell r="BV1355">
            <v>0</v>
          </cell>
          <cell r="BW1355">
            <v>0</v>
          </cell>
          <cell r="BX1355">
            <v>0</v>
          </cell>
          <cell r="BY1355">
            <v>0</v>
          </cell>
          <cell r="BZ1355">
            <v>20780</v>
          </cell>
          <cell r="CA1355">
            <v>376014.1</v>
          </cell>
          <cell r="CB1355">
            <v>0</v>
          </cell>
          <cell r="CC1355">
            <v>0</v>
          </cell>
          <cell r="CD1355">
            <v>0</v>
          </cell>
          <cell r="CE1355">
            <v>0</v>
          </cell>
          <cell r="CF1355">
            <v>0</v>
          </cell>
          <cell r="CG1355">
            <v>0</v>
          </cell>
          <cell r="CH1355">
            <v>0</v>
          </cell>
          <cell r="CI1355">
            <v>0</v>
          </cell>
          <cell r="CK1355">
            <v>0</v>
          </cell>
          <cell r="CL1355">
            <v>15585</v>
          </cell>
          <cell r="CM1355">
            <v>282010.57499999995</v>
          </cell>
          <cell r="CN1355">
            <v>0</v>
          </cell>
          <cell r="CO1355">
            <v>0</v>
          </cell>
          <cell r="CP1355">
            <v>0</v>
          </cell>
          <cell r="CQ1355">
            <v>0</v>
          </cell>
          <cell r="CR1355">
            <v>0</v>
          </cell>
          <cell r="CS1355">
            <v>0</v>
          </cell>
          <cell r="CT1355">
            <v>0</v>
          </cell>
          <cell r="CU1355">
            <v>0</v>
          </cell>
          <cell r="CW1355">
            <v>0</v>
          </cell>
          <cell r="CX1355">
            <v>5195</v>
          </cell>
          <cell r="CY1355">
            <v>94003.524999999994</v>
          </cell>
          <cell r="CZ1355">
            <v>0</v>
          </cell>
          <cell r="DA1355">
            <v>0</v>
          </cell>
          <cell r="DB1355">
            <v>0</v>
          </cell>
          <cell r="DC1355">
            <v>0</v>
          </cell>
          <cell r="DD1355">
            <v>0</v>
          </cell>
          <cell r="DE1355">
            <v>0</v>
          </cell>
          <cell r="DF1355">
            <v>0</v>
          </cell>
          <cell r="DG1355">
            <v>0</v>
          </cell>
          <cell r="DI1355">
            <v>0</v>
          </cell>
          <cell r="DJ1355">
            <v>0</v>
          </cell>
          <cell r="DK1355">
            <v>0</v>
          </cell>
          <cell r="DL1355">
            <v>0</v>
          </cell>
          <cell r="DM1355">
            <v>0</v>
          </cell>
          <cell r="DN1355">
            <v>0</v>
          </cell>
          <cell r="DO1355">
            <v>0</v>
          </cell>
          <cell r="DP1355">
            <v>0</v>
          </cell>
          <cell r="DQ1355">
            <v>0</v>
          </cell>
          <cell r="DR1355">
            <v>0</v>
          </cell>
          <cell r="DS1355">
            <v>0</v>
          </cell>
          <cell r="DU1355" t="e">
            <v>#N/A</v>
          </cell>
          <cell r="DV1355">
            <v>92500</v>
          </cell>
          <cell r="DW1355">
            <v>1</v>
          </cell>
          <cell r="DX1355">
            <v>1</v>
          </cell>
          <cell r="DY1355">
            <v>370000</v>
          </cell>
          <cell r="DZ1355">
            <v>396794.1</v>
          </cell>
          <cell r="EB1355">
            <v>396794.1</v>
          </cell>
          <cell r="EC1355" t="str">
            <v>Def</v>
          </cell>
          <cell r="ED1355" t="str">
            <v>Local Recreational Facilities</v>
          </cell>
        </row>
        <row r="1356">
          <cell r="D1356" t="str">
            <v>PC3200614</v>
          </cell>
          <cell r="E1356" t="str">
            <v xml:space="preserve">Lake Town Green Reserve </v>
          </cell>
          <cell r="F1356" t="str">
            <v>Auckland Council</v>
          </cell>
          <cell r="G1356" t="str">
            <v>Parks, sports and recreation</v>
          </cell>
          <cell r="H1356" t="str">
            <v>E171205</v>
          </cell>
          <cell r="I1356" t="str">
            <v>Local and sports parks - north management</v>
          </cell>
          <cell r="J1356" t="str">
            <v>Lifestyle and culture</v>
          </cell>
          <cell r="K1356" t="str">
            <v>Local parks services</v>
          </cell>
          <cell r="L1356" t="str">
            <v>Local parks</v>
          </cell>
          <cell r="M1356" t="str">
            <v>Local activities</v>
          </cell>
          <cell r="N1356" t="str">
            <v>Local parks services</v>
          </cell>
          <cell r="O1356" t="str">
            <v>Local parks</v>
          </cell>
          <cell r="P1356" t="str">
            <v>Lifestyle and culture</v>
          </cell>
          <cell r="Q1356" t="str">
            <v>Local parks services</v>
          </cell>
          <cell r="R1356" t="str">
            <v>Local parks</v>
          </cell>
          <cell r="S1356" t="str">
            <v>A1241205</v>
          </cell>
          <cell r="T1356" t="str">
            <v>A1241205</v>
          </cell>
          <cell r="U1356" t="str">
            <v>Local parks</v>
          </cell>
          <cell r="V1356" t="str">
            <v>L105</v>
          </cell>
          <cell r="W1356" t="str">
            <v>Devonport-Takapuna</v>
          </cell>
          <cell r="X1356" t="str">
            <v>PL40810</v>
          </cell>
          <cell r="Y1356" t="str">
            <v>Expense</v>
          </cell>
          <cell r="Z1356">
            <v>20120701</v>
          </cell>
          <cell r="AA1356">
            <v>20140630</v>
          </cell>
          <cell r="AB1356">
            <v>2</v>
          </cell>
          <cell r="AC1356" t="str">
            <v>Discrete</v>
          </cell>
          <cell r="AD1356">
            <v>0</v>
          </cell>
          <cell r="AE1356">
            <v>0</v>
          </cell>
          <cell r="AF1356">
            <v>1</v>
          </cell>
          <cell r="AG1356">
            <v>0</v>
          </cell>
          <cell r="AH1356">
            <v>2</v>
          </cell>
          <cell r="AI1356" t="str">
            <v>Local &amp; Sports Parks</v>
          </cell>
          <cell r="AJ1356" t="str">
            <v>Structures parks</v>
          </cell>
          <cell r="AK1356">
            <v>40</v>
          </cell>
          <cell r="AO1356">
            <v>1</v>
          </cell>
          <cell r="AT1356">
            <v>60000</v>
          </cell>
          <cell r="AU1356">
            <v>200000</v>
          </cell>
          <cell r="BD1356">
            <v>3.1E-2</v>
          </cell>
          <cell r="BE1356">
            <v>6.1930000000000041E-2</v>
          </cell>
          <cell r="BF1356">
            <v>9.3787900000000146E-2</v>
          </cell>
          <cell r="BG1356">
            <v>0.12878911280000027</v>
          </cell>
          <cell r="BH1356">
            <v>0.16491036440960039</v>
          </cell>
          <cell r="BI1356">
            <v>0.19869276497747879</v>
          </cell>
          <cell r="BJ1356">
            <v>0.23225616239684821</v>
          </cell>
          <cell r="BK1356">
            <v>0.27045610343115034</v>
          </cell>
          <cell r="BL1356">
            <v>0.31238115484437823</v>
          </cell>
          <cell r="BM1356">
            <v>0.35568973295424255</v>
          </cell>
          <cell r="BN1356">
            <v>0</v>
          </cell>
          <cell r="BO1356">
            <v>1860</v>
          </cell>
          <cell r="BP1356">
            <v>12386.000000000007</v>
          </cell>
          <cell r="BQ1356">
            <v>0</v>
          </cell>
          <cell r="BR1356">
            <v>0</v>
          </cell>
          <cell r="BS1356">
            <v>0</v>
          </cell>
          <cell r="BT1356">
            <v>0</v>
          </cell>
          <cell r="BU1356">
            <v>0</v>
          </cell>
          <cell r="BV1356">
            <v>0</v>
          </cell>
          <cell r="BW1356">
            <v>0</v>
          </cell>
          <cell r="BX1356">
            <v>0</v>
          </cell>
          <cell r="BY1356">
            <v>0</v>
          </cell>
          <cell r="BZ1356">
            <v>61860</v>
          </cell>
          <cell r="CA1356">
            <v>212386</v>
          </cell>
          <cell r="CB1356">
            <v>0</v>
          </cell>
          <cell r="CC1356">
            <v>0</v>
          </cell>
          <cell r="CD1356">
            <v>0</v>
          </cell>
          <cell r="CE1356">
            <v>0</v>
          </cell>
          <cell r="CF1356">
            <v>0</v>
          </cell>
          <cell r="CG1356">
            <v>0</v>
          </cell>
          <cell r="CH1356">
            <v>0</v>
          </cell>
          <cell r="CI1356">
            <v>0</v>
          </cell>
          <cell r="CK1356">
            <v>0</v>
          </cell>
          <cell r="CL1356">
            <v>0</v>
          </cell>
          <cell r="CM1356">
            <v>0</v>
          </cell>
          <cell r="CN1356">
            <v>0</v>
          </cell>
          <cell r="CO1356">
            <v>0</v>
          </cell>
          <cell r="CP1356">
            <v>0</v>
          </cell>
          <cell r="CQ1356">
            <v>0</v>
          </cell>
          <cell r="CR1356">
            <v>0</v>
          </cell>
          <cell r="CS1356">
            <v>0</v>
          </cell>
          <cell r="CT1356">
            <v>0</v>
          </cell>
          <cell r="CU1356">
            <v>0</v>
          </cell>
          <cell r="CW1356">
            <v>0</v>
          </cell>
          <cell r="CX1356">
            <v>61860</v>
          </cell>
          <cell r="CY1356">
            <v>212386</v>
          </cell>
          <cell r="CZ1356">
            <v>0</v>
          </cell>
          <cell r="DA1356">
            <v>0</v>
          </cell>
          <cell r="DB1356">
            <v>0</v>
          </cell>
          <cell r="DC1356">
            <v>0</v>
          </cell>
          <cell r="DD1356">
            <v>0</v>
          </cell>
          <cell r="DE1356">
            <v>0</v>
          </cell>
          <cell r="DF1356">
            <v>0</v>
          </cell>
          <cell r="DG1356">
            <v>0</v>
          </cell>
          <cell r="DI1356">
            <v>0</v>
          </cell>
          <cell r="DJ1356">
            <v>0</v>
          </cell>
          <cell r="DK1356">
            <v>0</v>
          </cell>
          <cell r="DL1356">
            <v>0</v>
          </cell>
          <cell r="DM1356">
            <v>0</v>
          </cell>
          <cell r="DN1356">
            <v>0</v>
          </cell>
          <cell r="DO1356">
            <v>0</v>
          </cell>
          <cell r="DP1356">
            <v>0</v>
          </cell>
          <cell r="DQ1356">
            <v>0</v>
          </cell>
          <cell r="DR1356">
            <v>0</v>
          </cell>
          <cell r="DS1356">
            <v>0</v>
          </cell>
          <cell r="DU1356" t="e">
            <v>#N/A</v>
          </cell>
          <cell r="DV1356">
            <v>260000</v>
          </cell>
          <cell r="DW1356">
            <v>1</v>
          </cell>
          <cell r="DX1356">
            <v>1</v>
          </cell>
          <cell r="DY1356">
            <v>260000</v>
          </cell>
          <cell r="DZ1356">
            <v>274246</v>
          </cell>
          <cell r="EB1356">
            <v>274246</v>
          </cell>
          <cell r="EC1356" t="str">
            <v>Def</v>
          </cell>
          <cell r="ED1356" t="str">
            <v>Local Recreational Facilities</v>
          </cell>
        </row>
        <row r="1357">
          <cell r="D1357" t="str">
            <v>PC3200615</v>
          </cell>
          <cell r="E1357" t="str">
            <v>Practical Public Access (Great Barrier)</v>
          </cell>
          <cell r="F1357" t="str">
            <v>Auckland Council</v>
          </cell>
          <cell r="G1357" t="str">
            <v>Parks, sports and recreation</v>
          </cell>
          <cell r="H1357" t="str">
            <v>E170505</v>
          </cell>
          <cell r="I1357" t="str">
            <v>Local and sports parks - central management</v>
          </cell>
          <cell r="J1357" t="str">
            <v>Lifestyle and culture</v>
          </cell>
          <cell r="K1357" t="str">
            <v>Local parks services</v>
          </cell>
          <cell r="L1357" t="str">
            <v>Local parks</v>
          </cell>
          <cell r="M1357" t="str">
            <v>Local activities</v>
          </cell>
          <cell r="N1357" t="str">
            <v>Local parks services</v>
          </cell>
          <cell r="O1357" t="str">
            <v>Local parks</v>
          </cell>
          <cell r="P1357" t="str">
            <v>Lifestyle and culture</v>
          </cell>
          <cell r="Q1357" t="str">
            <v>Local parks services</v>
          </cell>
          <cell r="R1357" t="str">
            <v>Local parks</v>
          </cell>
          <cell r="S1357" t="str">
            <v>A1241205</v>
          </cell>
          <cell r="T1357" t="str">
            <v>A1241205</v>
          </cell>
          <cell r="U1357" t="str">
            <v>Local parks</v>
          </cell>
          <cell r="V1357" t="str">
            <v>L115</v>
          </cell>
          <cell r="W1357" t="str">
            <v>Great Barrier</v>
          </cell>
          <cell r="X1357" t="str">
            <v>PL40810</v>
          </cell>
          <cell r="Y1357" t="str">
            <v>Expense</v>
          </cell>
          <cell r="Z1357">
            <v>20120701</v>
          </cell>
          <cell r="AA1357">
            <v>20150630</v>
          </cell>
          <cell r="AB1357">
            <v>1</v>
          </cell>
          <cell r="AC1357" t="str">
            <v>Programme</v>
          </cell>
          <cell r="AD1357">
            <v>1</v>
          </cell>
          <cell r="AE1357">
            <v>0</v>
          </cell>
          <cell r="AF1357">
            <v>0</v>
          </cell>
          <cell r="AG1357">
            <v>0</v>
          </cell>
          <cell r="AH1357">
            <v>2</v>
          </cell>
          <cell r="AI1357" t="str">
            <v>Local &amp; Sports Parks</v>
          </cell>
          <cell r="AJ1357" t="str">
            <v>Structures parks</v>
          </cell>
          <cell r="AK1357">
            <v>40</v>
          </cell>
          <cell r="AM1357">
            <v>1</v>
          </cell>
          <cell r="AT1357">
            <v>20000</v>
          </cell>
          <cell r="AU1357">
            <v>50000</v>
          </cell>
          <cell r="AV1357">
            <v>50000</v>
          </cell>
          <cell r="BD1357">
            <v>3.1E-2</v>
          </cell>
          <cell r="BE1357">
            <v>6.1930000000000041E-2</v>
          </cell>
          <cell r="BF1357">
            <v>9.3787900000000146E-2</v>
          </cell>
          <cell r="BG1357">
            <v>0.12878911280000027</v>
          </cell>
          <cell r="BH1357">
            <v>0.16491036440960039</v>
          </cell>
          <cell r="BI1357">
            <v>0.19869276497747879</v>
          </cell>
          <cell r="BJ1357">
            <v>0.23225616239684821</v>
          </cell>
          <cell r="BK1357">
            <v>0.27045610343115034</v>
          </cell>
          <cell r="BL1357">
            <v>0.31238115484437823</v>
          </cell>
          <cell r="BM1357">
            <v>0.35568973295424255</v>
          </cell>
          <cell r="BN1357">
            <v>0</v>
          </cell>
          <cell r="BO1357">
            <v>620</v>
          </cell>
          <cell r="BP1357">
            <v>3096.5000000000018</v>
          </cell>
          <cell r="BQ1357">
            <v>4689.3950000000077</v>
          </cell>
          <cell r="BR1357">
            <v>0</v>
          </cell>
          <cell r="BS1357">
            <v>0</v>
          </cell>
          <cell r="BT1357">
            <v>0</v>
          </cell>
          <cell r="BU1357">
            <v>0</v>
          </cell>
          <cell r="BV1357">
            <v>0</v>
          </cell>
          <cell r="BW1357">
            <v>0</v>
          </cell>
          <cell r="BX1357">
            <v>0</v>
          </cell>
          <cell r="BY1357">
            <v>0</v>
          </cell>
          <cell r="BZ1357">
            <v>20620</v>
          </cell>
          <cell r="CA1357">
            <v>53096.5</v>
          </cell>
          <cell r="CB1357">
            <v>54689.395000000004</v>
          </cell>
          <cell r="CC1357">
            <v>0</v>
          </cell>
          <cell r="CD1357">
            <v>0</v>
          </cell>
          <cell r="CE1357">
            <v>0</v>
          </cell>
          <cell r="CF1357">
            <v>0</v>
          </cell>
          <cell r="CG1357">
            <v>0</v>
          </cell>
          <cell r="CH1357">
            <v>0</v>
          </cell>
          <cell r="CI1357">
            <v>0</v>
          </cell>
          <cell r="CK1357">
            <v>0</v>
          </cell>
          <cell r="CL1357">
            <v>20620</v>
          </cell>
          <cell r="CM1357">
            <v>53096.5</v>
          </cell>
          <cell r="CN1357">
            <v>54689.395000000004</v>
          </cell>
          <cell r="CO1357">
            <v>0</v>
          </cell>
          <cell r="CP1357">
            <v>0</v>
          </cell>
          <cell r="CQ1357">
            <v>0</v>
          </cell>
          <cell r="CR1357">
            <v>0</v>
          </cell>
          <cell r="CS1357">
            <v>0</v>
          </cell>
          <cell r="CT1357">
            <v>0</v>
          </cell>
          <cell r="CU1357">
            <v>0</v>
          </cell>
          <cell r="CW1357">
            <v>0</v>
          </cell>
          <cell r="CX1357">
            <v>0</v>
          </cell>
          <cell r="CY1357">
            <v>0</v>
          </cell>
          <cell r="CZ1357">
            <v>0</v>
          </cell>
          <cell r="DA1357">
            <v>0</v>
          </cell>
          <cell r="DB1357">
            <v>0</v>
          </cell>
          <cell r="DC1357">
            <v>0</v>
          </cell>
          <cell r="DD1357">
            <v>0</v>
          </cell>
          <cell r="DE1357">
            <v>0</v>
          </cell>
          <cell r="DF1357">
            <v>0</v>
          </cell>
          <cell r="DG1357">
            <v>0</v>
          </cell>
          <cell r="DI1357">
            <v>0</v>
          </cell>
          <cell r="DJ1357">
            <v>0</v>
          </cell>
          <cell r="DK1357">
            <v>0</v>
          </cell>
          <cell r="DL1357">
            <v>0</v>
          </cell>
          <cell r="DM1357">
            <v>0</v>
          </cell>
          <cell r="DN1357">
            <v>0</v>
          </cell>
          <cell r="DO1357">
            <v>0</v>
          </cell>
          <cell r="DP1357">
            <v>0</v>
          </cell>
          <cell r="DQ1357">
            <v>0</v>
          </cell>
          <cell r="DR1357">
            <v>0</v>
          </cell>
          <cell r="DS1357">
            <v>0</v>
          </cell>
          <cell r="DU1357" t="e">
            <v>#N/A</v>
          </cell>
          <cell r="DV1357">
            <v>0</v>
          </cell>
          <cell r="DW1357">
            <v>0</v>
          </cell>
          <cell r="DX1357">
            <v>1</v>
          </cell>
          <cell r="DY1357">
            <v>120000</v>
          </cell>
          <cell r="DZ1357">
            <v>128405.895</v>
          </cell>
          <cell r="EB1357">
            <v>128405.895</v>
          </cell>
          <cell r="EC1357" t="str">
            <v>Def</v>
          </cell>
          <cell r="ED1357" t="str">
            <v>Local Recreational Facilities</v>
          </cell>
        </row>
        <row r="1358">
          <cell r="D1358" t="str">
            <v>PC3200621</v>
          </cell>
          <cell r="E1358" t="str">
            <v>Local Sports Park South Drainage</v>
          </cell>
          <cell r="F1358" t="str">
            <v>Auckland Council</v>
          </cell>
          <cell r="G1358" t="str">
            <v>Parks, sports and recreation</v>
          </cell>
          <cell r="H1358" t="str">
            <v>E170805</v>
          </cell>
          <cell r="I1358" t="str">
            <v>Local and sports parks - south management</v>
          </cell>
          <cell r="J1358" t="str">
            <v>Lifestyle and culture</v>
          </cell>
          <cell r="K1358" t="str">
            <v>Local parks services</v>
          </cell>
          <cell r="L1358" t="str">
            <v>Local parks</v>
          </cell>
          <cell r="M1358" t="str">
            <v>Local activities</v>
          </cell>
          <cell r="N1358" t="str">
            <v>Local parks services</v>
          </cell>
          <cell r="O1358" t="str">
            <v>Local parks</v>
          </cell>
          <cell r="P1358" t="str">
            <v>Lifestyle and culture</v>
          </cell>
          <cell r="Q1358" t="str">
            <v>Local parks services</v>
          </cell>
          <cell r="R1358" t="str">
            <v>Local parks</v>
          </cell>
          <cell r="S1358" t="str">
            <v>A1241205</v>
          </cell>
          <cell r="T1358" t="str">
            <v>A1241205</v>
          </cell>
          <cell r="U1358" t="str">
            <v>Local parks</v>
          </cell>
          <cell r="V1358" t="str">
            <v>L130</v>
          </cell>
          <cell r="W1358" t="str">
            <v>Howick</v>
          </cell>
          <cell r="X1358" t="str">
            <v>PL40810</v>
          </cell>
          <cell r="Y1358" t="str">
            <v>Expense</v>
          </cell>
          <cell r="Z1358">
            <v>20120701</v>
          </cell>
          <cell r="AA1358">
            <v>20220630</v>
          </cell>
          <cell r="AB1358">
            <v>1</v>
          </cell>
          <cell r="AC1358" t="str">
            <v>Programme</v>
          </cell>
          <cell r="AD1358">
            <v>0</v>
          </cell>
          <cell r="AE1358">
            <v>0</v>
          </cell>
          <cell r="AF1358">
            <v>0</v>
          </cell>
          <cell r="AG1358">
            <v>1</v>
          </cell>
          <cell r="AH1358">
            <v>2</v>
          </cell>
          <cell r="AI1358" t="str">
            <v>Local &amp; Sports Parks</v>
          </cell>
          <cell r="AJ1358" t="str">
            <v>Structures parks</v>
          </cell>
          <cell r="AK1358">
            <v>40</v>
          </cell>
          <cell r="AM1358">
            <v>1</v>
          </cell>
          <cell r="AT1358">
            <v>3500000</v>
          </cell>
          <cell r="AU1358">
            <v>600000</v>
          </cell>
          <cell r="AV1358">
            <v>0</v>
          </cell>
          <cell r="AX1358">
            <v>550000</v>
          </cell>
          <cell r="AY1358">
            <v>450000</v>
          </cell>
          <cell r="BC1358">
            <v>2000000</v>
          </cell>
          <cell r="BD1358">
            <v>3.1E-2</v>
          </cell>
          <cell r="BE1358">
            <v>6.1930000000000041E-2</v>
          </cell>
          <cell r="BF1358">
            <v>9.3787900000000146E-2</v>
          </cell>
          <cell r="BG1358">
            <v>0.12878911280000027</v>
          </cell>
          <cell r="BH1358">
            <v>0.16491036440960039</v>
          </cell>
          <cell r="BI1358">
            <v>0.19869276497747879</v>
          </cell>
          <cell r="BJ1358">
            <v>0.23225616239684821</v>
          </cell>
          <cell r="BK1358">
            <v>0.27045610343115034</v>
          </cell>
          <cell r="BL1358">
            <v>0.31238115484437823</v>
          </cell>
          <cell r="BM1358">
            <v>0.35568973295424255</v>
          </cell>
          <cell r="BN1358">
            <v>0</v>
          </cell>
          <cell r="BO1358">
            <v>108500</v>
          </cell>
          <cell r="BP1358">
            <v>37158.000000000022</v>
          </cell>
          <cell r="BQ1358">
            <v>0</v>
          </cell>
          <cell r="BR1358">
            <v>0</v>
          </cell>
          <cell r="BS1358">
            <v>90700.700425280214</v>
          </cell>
          <cell r="BT1358">
            <v>89411.744239865453</v>
          </cell>
          <cell r="BU1358">
            <v>0</v>
          </cell>
          <cell r="BV1358">
            <v>0</v>
          </cell>
          <cell r="BW1358">
            <v>0</v>
          </cell>
          <cell r="BX1358">
            <v>711379.46590848512</v>
          </cell>
          <cell r="BY1358">
            <v>0</v>
          </cell>
          <cell r="BZ1358">
            <v>3608500</v>
          </cell>
          <cell r="CA1358">
            <v>637158</v>
          </cell>
          <cell r="CB1358">
            <v>0</v>
          </cell>
          <cell r="CC1358">
            <v>0</v>
          </cell>
          <cell r="CD1358">
            <v>640700.70042528026</v>
          </cell>
          <cell r="CE1358">
            <v>539411.74423986545</v>
          </cell>
          <cell r="CF1358">
            <v>0</v>
          </cell>
          <cell r="CG1358">
            <v>0</v>
          </cell>
          <cell r="CH1358">
            <v>0</v>
          </cell>
          <cell r="CI1358">
            <v>2711379.465908485</v>
          </cell>
          <cell r="CK1358">
            <v>0</v>
          </cell>
          <cell r="CL1358">
            <v>0</v>
          </cell>
          <cell r="CM1358">
            <v>0</v>
          </cell>
          <cell r="CN1358">
            <v>0</v>
          </cell>
          <cell r="CO1358">
            <v>0</v>
          </cell>
          <cell r="CP1358">
            <v>0</v>
          </cell>
          <cell r="CQ1358">
            <v>0</v>
          </cell>
          <cell r="CR1358">
            <v>0</v>
          </cell>
          <cell r="CS1358">
            <v>0</v>
          </cell>
          <cell r="CT1358">
            <v>0</v>
          </cell>
          <cell r="CU1358">
            <v>0</v>
          </cell>
          <cell r="CW1358">
            <v>0</v>
          </cell>
          <cell r="CX1358">
            <v>0</v>
          </cell>
          <cell r="CY1358">
            <v>0</v>
          </cell>
          <cell r="CZ1358">
            <v>0</v>
          </cell>
          <cell r="DA1358">
            <v>0</v>
          </cell>
          <cell r="DB1358">
            <v>0</v>
          </cell>
          <cell r="DC1358">
            <v>0</v>
          </cell>
          <cell r="DD1358">
            <v>0</v>
          </cell>
          <cell r="DE1358">
            <v>0</v>
          </cell>
          <cell r="DF1358">
            <v>0</v>
          </cell>
          <cell r="DG1358">
            <v>0</v>
          </cell>
          <cell r="DI1358">
            <v>0</v>
          </cell>
          <cell r="DJ1358">
            <v>3608500</v>
          </cell>
          <cell r="DK1358">
            <v>637158</v>
          </cell>
          <cell r="DL1358">
            <v>0</v>
          </cell>
          <cell r="DM1358">
            <v>0</v>
          </cell>
          <cell r="DN1358">
            <v>640700.70042528026</v>
          </cell>
          <cell r="DO1358">
            <v>539411.74423986545</v>
          </cell>
          <cell r="DP1358">
            <v>0</v>
          </cell>
          <cell r="DQ1358">
            <v>0</v>
          </cell>
          <cell r="DR1358">
            <v>0</v>
          </cell>
          <cell r="DS1358">
            <v>2711379.465908485</v>
          </cell>
          <cell r="DU1358" t="e">
            <v>#N/A</v>
          </cell>
          <cell r="DV1358">
            <v>0</v>
          </cell>
          <cell r="DW1358">
            <v>0</v>
          </cell>
          <cell r="DX1358">
            <v>1</v>
          </cell>
          <cell r="DY1358">
            <v>7100000</v>
          </cell>
          <cell r="DZ1358">
            <v>8137149.9105736315</v>
          </cell>
          <cell r="EB1358">
            <v>8137149.9105736315</v>
          </cell>
          <cell r="EC1358" t="str">
            <v>Def</v>
          </cell>
          <cell r="ED1358" t="str">
            <v>Local Recreational Facilities</v>
          </cell>
        </row>
        <row r="1359">
          <cell r="D1359" t="str">
            <v>PC3200628</v>
          </cell>
          <cell r="E1359" t="str">
            <v>Randwick Park/Riverton Reserve Development</v>
          </cell>
          <cell r="F1359" t="str">
            <v>Auckland Council</v>
          </cell>
          <cell r="G1359" t="str">
            <v>Parks, sports and recreation</v>
          </cell>
          <cell r="H1359" t="str">
            <v>E170805</v>
          </cell>
          <cell r="I1359" t="str">
            <v>Local and sports parks - south management</v>
          </cell>
          <cell r="J1359" t="str">
            <v>Lifestyle and culture</v>
          </cell>
          <cell r="K1359" t="str">
            <v>Local parks services</v>
          </cell>
          <cell r="L1359" t="str">
            <v>Local parks</v>
          </cell>
          <cell r="M1359" t="str">
            <v>Local activities</v>
          </cell>
          <cell r="N1359" t="str">
            <v>Local parks services</v>
          </cell>
          <cell r="O1359" t="str">
            <v>Local parks</v>
          </cell>
          <cell r="P1359" t="str">
            <v>Lifestyle and culture</v>
          </cell>
          <cell r="Q1359" t="str">
            <v>Local parks services</v>
          </cell>
          <cell r="R1359" t="str">
            <v>Local parks</v>
          </cell>
          <cell r="S1359" t="str">
            <v>A1241205</v>
          </cell>
          <cell r="T1359" t="str">
            <v>A1241205</v>
          </cell>
          <cell r="U1359" t="str">
            <v>Local parks</v>
          </cell>
          <cell r="V1359" t="str">
            <v>L145</v>
          </cell>
          <cell r="W1359" t="str">
            <v>Manurewa</v>
          </cell>
          <cell r="X1359" t="str">
            <v>PL40810</v>
          </cell>
          <cell r="Y1359" t="str">
            <v>Expense</v>
          </cell>
          <cell r="Z1359">
            <v>20120701</v>
          </cell>
          <cell r="AA1359">
            <v>20140630</v>
          </cell>
          <cell r="AB1359">
            <v>2</v>
          </cell>
          <cell r="AC1359" t="str">
            <v>Discrete</v>
          </cell>
          <cell r="AD1359">
            <v>0</v>
          </cell>
          <cell r="AE1359">
            <v>0</v>
          </cell>
          <cell r="AF1359">
            <v>0</v>
          </cell>
          <cell r="AG1359">
            <v>1</v>
          </cell>
          <cell r="AH1359">
            <v>2</v>
          </cell>
          <cell r="AI1359" t="str">
            <v>Local &amp; Sports Parks</v>
          </cell>
          <cell r="AJ1359" t="str">
            <v>Structures parks</v>
          </cell>
          <cell r="AK1359">
            <v>20</v>
          </cell>
          <cell r="AM1359">
            <v>1</v>
          </cell>
          <cell r="AT1359">
            <v>1000000</v>
          </cell>
          <cell r="AU1359">
            <v>600000</v>
          </cell>
          <cell r="BD1359">
            <v>3.1E-2</v>
          </cell>
          <cell r="BE1359">
            <v>6.1930000000000041E-2</v>
          </cell>
          <cell r="BF1359">
            <v>9.3787900000000146E-2</v>
          </cell>
          <cell r="BG1359">
            <v>0.12878911280000027</v>
          </cell>
          <cell r="BH1359">
            <v>0.16491036440960039</v>
          </cell>
          <cell r="BI1359">
            <v>0.19869276497747879</v>
          </cell>
          <cell r="BJ1359">
            <v>0.23225616239684821</v>
          </cell>
          <cell r="BK1359">
            <v>0.27045610343115034</v>
          </cell>
          <cell r="BL1359">
            <v>0.31238115484437823</v>
          </cell>
          <cell r="BM1359">
            <v>0.35568973295424255</v>
          </cell>
          <cell r="BN1359">
            <v>0</v>
          </cell>
          <cell r="BO1359">
            <v>31000</v>
          </cell>
          <cell r="BP1359">
            <v>37158.000000000022</v>
          </cell>
          <cell r="BQ1359">
            <v>0</v>
          </cell>
          <cell r="BR1359">
            <v>0</v>
          </cell>
          <cell r="BS1359">
            <v>0</v>
          </cell>
          <cell r="BT1359">
            <v>0</v>
          </cell>
          <cell r="BU1359">
            <v>0</v>
          </cell>
          <cell r="BV1359">
            <v>0</v>
          </cell>
          <cell r="BW1359">
            <v>0</v>
          </cell>
          <cell r="BX1359">
            <v>0</v>
          </cell>
          <cell r="BY1359">
            <v>0</v>
          </cell>
          <cell r="BZ1359">
            <v>1031000</v>
          </cell>
          <cell r="CA1359">
            <v>637158</v>
          </cell>
          <cell r="CB1359">
            <v>0</v>
          </cell>
          <cell r="CC1359">
            <v>0</v>
          </cell>
          <cell r="CD1359">
            <v>0</v>
          </cell>
          <cell r="CE1359">
            <v>0</v>
          </cell>
          <cell r="CF1359">
            <v>0</v>
          </cell>
          <cell r="CG1359">
            <v>0</v>
          </cell>
          <cell r="CH1359">
            <v>0</v>
          </cell>
          <cell r="CI1359">
            <v>0</v>
          </cell>
          <cell r="CK1359">
            <v>0</v>
          </cell>
          <cell r="CL1359">
            <v>0</v>
          </cell>
          <cell r="CM1359">
            <v>0</v>
          </cell>
          <cell r="CN1359">
            <v>0</v>
          </cell>
          <cell r="CO1359">
            <v>0</v>
          </cell>
          <cell r="CP1359">
            <v>0</v>
          </cell>
          <cell r="CQ1359">
            <v>0</v>
          </cell>
          <cell r="CR1359">
            <v>0</v>
          </cell>
          <cell r="CS1359">
            <v>0</v>
          </cell>
          <cell r="CT1359">
            <v>0</v>
          </cell>
          <cell r="CU1359">
            <v>0</v>
          </cell>
          <cell r="CW1359">
            <v>0</v>
          </cell>
          <cell r="CX1359">
            <v>0</v>
          </cell>
          <cell r="CY1359">
            <v>0</v>
          </cell>
          <cell r="CZ1359">
            <v>0</v>
          </cell>
          <cell r="DA1359">
            <v>0</v>
          </cell>
          <cell r="DB1359">
            <v>0</v>
          </cell>
          <cell r="DC1359">
            <v>0</v>
          </cell>
          <cell r="DD1359">
            <v>0</v>
          </cell>
          <cell r="DE1359">
            <v>0</v>
          </cell>
          <cell r="DF1359">
            <v>0</v>
          </cell>
          <cell r="DG1359">
            <v>0</v>
          </cell>
          <cell r="DI1359">
            <v>0</v>
          </cell>
          <cell r="DJ1359">
            <v>1031000</v>
          </cell>
          <cell r="DK1359">
            <v>637158</v>
          </cell>
          <cell r="DL1359">
            <v>0</v>
          </cell>
          <cell r="DM1359">
            <v>0</v>
          </cell>
          <cell r="DN1359">
            <v>0</v>
          </cell>
          <cell r="DO1359">
            <v>0</v>
          </cell>
          <cell r="DP1359">
            <v>0</v>
          </cell>
          <cell r="DQ1359">
            <v>0</v>
          </cell>
          <cell r="DR1359">
            <v>0</v>
          </cell>
          <cell r="DS1359">
            <v>0</v>
          </cell>
          <cell r="DU1359" t="e">
            <v>#N/A</v>
          </cell>
          <cell r="DV1359">
            <v>0</v>
          </cell>
          <cell r="DW1359">
            <v>0</v>
          </cell>
          <cell r="DX1359">
            <v>1</v>
          </cell>
          <cell r="DY1359">
            <v>1600000</v>
          </cell>
          <cell r="DZ1359">
            <v>1668158</v>
          </cell>
          <cell r="EB1359">
            <v>1668158</v>
          </cell>
          <cell r="EC1359" t="str">
            <v>Def</v>
          </cell>
          <cell r="ED1359" t="str">
            <v>Local Recreational Facilities</v>
          </cell>
        </row>
        <row r="1360">
          <cell r="D1360" t="str">
            <v>PC3200630</v>
          </cell>
          <cell r="E1360" t="str">
            <v>Drinking Fountains</v>
          </cell>
          <cell r="F1360" t="str">
            <v>Auckland Council</v>
          </cell>
          <cell r="G1360" t="str">
            <v>Parks, sports and recreation</v>
          </cell>
          <cell r="H1360" t="str">
            <v>E170505</v>
          </cell>
          <cell r="I1360" t="str">
            <v>Local and sports parks - central management</v>
          </cell>
          <cell r="J1360" t="str">
            <v>Lifestyle and culture</v>
          </cell>
          <cell r="K1360" t="str">
            <v>Local parks services</v>
          </cell>
          <cell r="L1360" t="str">
            <v>Local parks</v>
          </cell>
          <cell r="M1360" t="str">
            <v>Local activities</v>
          </cell>
          <cell r="N1360" t="str">
            <v>Local parks services</v>
          </cell>
          <cell r="O1360" t="str">
            <v>Local parks</v>
          </cell>
          <cell r="P1360" t="str">
            <v>Lifestyle and culture</v>
          </cell>
          <cell r="Q1360" t="str">
            <v>Local parks services</v>
          </cell>
          <cell r="R1360" t="str">
            <v>Local parks</v>
          </cell>
          <cell r="S1360" t="str">
            <v>A1241205</v>
          </cell>
          <cell r="T1360" t="str">
            <v>A1241205</v>
          </cell>
          <cell r="U1360" t="str">
            <v>Local parks</v>
          </cell>
          <cell r="V1360" t="str">
            <v>L195</v>
          </cell>
          <cell r="W1360" t="str">
            <v>Waitemata</v>
          </cell>
          <cell r="X1360" t="str">
            <v>PL40810</v>
          </cell>
          <cell r="Y1360" t="str">
            <v>Expense</v>
          </cell>
          <cell r="Z1360">
            <v>20120701</v>
          </cell>
          <cell r="AA1360">
            <v>20150630</v>
          </cell>
          <cell r="AB1360">
            <v>1</v>
          </cell>
          <cell r="AC1360" t="str">
            <v>Programme</v>
          </cell>
          <cell r="AD1360">
            <v>1</v>
          </cell>
          <cell r="AE1360">
            <v>0</v>
          </cell>
          <cell r="AF1360">
            <v>0</v>
          </cell>
          <cell r="AG1360">
            <v>0</v>
          </cell>
          <cell r="AH1360">
            <v>2</v>
          </cell>
          <cell r="AI1360" t="str">
            <v>Local &amp; Sports Parks</v>
          </cell>
          <cell r="AJ1360" t="str">
            <v>Plant and equipment (Capex)</v>
          </cell>
          <cell r="AK1360">
            <v>15</v>
          </cell>
          <cell r="AM1360">
            <v>1</v>
          </cell>
          <cell r="AT1360">
            <v>60000</v>
          </cell>
          <cell r="AU1360">
            <v>60000</v>
          </cell>
          <cell r="AV1360">
            <v>60000</v>
          </cell>
          <cell r="BD1360">
            <v>3.3000000000000002E-2</v>
          </cell>
          <cell r="BE1360">
            <v>6.7088999999999732E-2</v>
          </cell>
          <cell r="BF1360">
            <v>0.10230293699999971</v>
          </cell>
          <cell r="BG1360">
            <v>0.14088353979499968</v>
          </cell>
          <cell r="BH1360">
            <v>0.18195534722761963</v>
          </cell>
          <cell r="BI1360">
            <v>0.21859596299167583</v>
          </cell>
          <cell r="BJ1360">
            <v>0.25637243784441766</v>
          </cell>
          <cell r="BK1360">
            <v>0.29783272829328333</v>
          </cell>
          <cell r="BL1360">
            <v>0.3445547065118415</v>
          </cell>
          <cell r="BM1360">
            <v>0.39295867594626777</v>
          </cell>
          <cell r="BN1360">
            <v>0</v>
          </cell>
          <cell r="BO1360">
            <v>1980</v>
          </cell>
          <cell r="BP1360">
            <v>4025.3399999999838</v>
          </cell>
          <cell r="BQ1360">
            <v>6138.1762199999821</v>
          </cell>
          <cell r="BR1360">
            <v>0</v>
          </cell>
          <cell r="BS1360">
            <v>0</v>
          </cell>
          <cell r="BT1360">
            <v>0</v>
          </cell>
          <cell r="BU1360">
            <v>0</v>
          </cell>
          <cell r="BV1360">
            <v>0</v>
          </cell>
          <cell r="BW1360">
            <v>0</v>
          </cell>
          <cell r="BX1360">
            <v>0</v>
          </cell>
          <cell r="BY1360">
            <v>0</v>
          </cell>
          <cell r="BZ1360">
            <v>61980</v>
          </cell>
          <cell r="CA1360">
            <v>64025.339999999982</v>
          </cell>
          <cell r="CB1360">
            <v>66138.176219999979</v>
          </cell>
          <cell r="CC1360">
            <v>0</v>
          </cell>
          <cell r="CD1360">
            <v>0</v>
          </cell>
          <cell r="CE1360">
            <v>0</v>
          </cell>
          <cell r="CF1360">
            <v>0</v>
          </cell>
          <cell r="CG1360">
            <v>0</v>
          </cell>
          <cell r="CH1360">
            <v>0</v>
          </cell>
          <cell r="CI1360">
            <v>0</v>
          </cell>
          <cell r="CK1360">
            <v>0</v>
          </cell>
          <cell r="CL1360">
            <v>61980</v>
          </cell>
          <cell r="CM1360">
            <v>64025.339999999982</v>
          </cell>
          <cell r="CN1360">
            <v>66138.176219999979</v>
          </cell>
          <cell r="CO1360">
            <v>0</v>
          </cell>
          <cell r="CP1360">
            <v>0</v>
          </cell>
          <cell r="CQ1360">
            <v>0</v>
          </cell>
          <cell r="CR1360">
            <v>0</v>
          </cell>
          <cell r="CS1360">
            <v>0</v>
          </cell>
          <cell r="CT1360">
            <v>0</v>
          </cell>
          <cell r="CU1360">
            <v>0</v>
          </cell>
          <cell r="CW1360">
            <v>0</v>
          </cell>
          <cell r="CX1360">
            <v>0</v>
          </cell>
          <cell r="CY1360">
            <v>0</v>
          </cell>
          <cell r="CZ1360">
            <v>0</v>
          </cell>
          <cell r="DA1360">
            <v>0</v>
          </cell>
          <cell r="DB1360">
            <v>0</v>
          </cell>
          <cell r="DC1360">
            <v>0</v>
          </cell>
          <cell r="DD1360">
            <v>0</v>
          </cell>
          <cell r="DE1360">
            <v>0</v>
          </cell>
          <cell r="DF1360">
            <v>0</v>
          </cell>
          <cell r="DG1360">
            <v>0</v>
          </cell>
          <cell r="DI1360">
            <v>0</v>
          </cell>
          <cell r="DJ1360">
            <v>0</v>
          </cell>
          <cell r="DK1360">
            <v>0</v>
          </cell>
          <cell r="DL1360">
            <v>0</v>
          </cell>
          <cell r="DM1360">
            <v>0</v>
          </cell>
          <cell r="DN1360">
            <v>0</v>
          </cell>
          <cell r="DO1360">
            <v>0</v>
          </cell>
          <cell r="DP1360">
            <v>0</v>
          </cell>
          <cell r="DQ1360">
            <v>0</v>
          </cell>
          <cell r="DR1360">
            <v>0</v>
          </cell>
          <cell r="DS1360">
            <v>0</v>
          </cell>
          <cell r="DU1360" t="e">
            <v>#N/A</v>
          </cell>
          <cell r="DV1360">
            <v>0</v>
          </cell>
          <cell r="DW1360">
            <v>0</v>
          </cell>
          <cell r="DX1360">
            <v>1</v>
          </cell>
          <cell r="DY1360">
            <v>180000</v>
          </cell>
          <cell r="DZ1360">
            <v>192143.51621999996</v>
          </cell>
          <cell r="EB1360">
            <v>192143.51621999996</v>
          </cell>
          <cell r="EC1360" t="str">
            <v>Def</v>
          </cell>
          <cell r="ED1360" t="str">
            <v>Local Recreational Facilities</v>
          </cell>
        </row>
        <row r="1361">
          <cell r="D1361" t="str">
            <v>PC3200633</v>
          </cell>
          <cell r="E1361" t="str">
            <v>Parks And Reserves (Keith Hay Park)</v>
          </cell>
          <cell r="F1361" t="str">
            <v>Auckland Council</v>
          </cell>
          <cell r="G1361" t="str">
            <v>Parks, sports and recreation</v>
          </cell>
          <cell r="H1361" t="str">
            <v>E170505</v>
          </cell>
          <cell r="I1361" t="str">
            <v>Local and sports parks - central management</v>
          </cell>
          <cell r="J1361" t="str">
            <v>Lifestyle and culture</v>
          </cell>
          <cell r="K1361" t="str">
            <v>Local parks services</v>
          </cell>
          <cell r="L1361" t="str">
            <v>Local parks</v>
          </cell>
          <cell r="M1361" t="str">
            <v>Local activities</v>
          </cell>
          <cell r="N1361" t="str">
            <v>Local parks services</v>
          </cell>
          <cell r="O1361" t="str">
            <v>Local parks</v>
          </cell>
          <cell r="P1361" t="str">
            <v>Lifestyle and culture</v>
          </cell>
          <cell r="Q1361" t="str">
            <v>Local parks services</v>
          </cell>
          <cell r="R1361" t="str">
            <v>Local parks</v>
          </cell>
          <cell r="S1361" t="str">
            <v>A1241205</v>
          </cell>
          <cell r="T1361" t="str">
            <v>A1241205</v>
          </cell>
          <cell r="U1361" t="str">
            <v>Local parks</v>
          </cell>
          <cell r="V1361" t="str">
            <v>L170</v>
          </cell>
          <cell r="W1361" t="str">
            <v>Puketapapa</v>
          </cell>
          <cell r="X1361" t="str">
            <v>PL40810</v>
          </cell>
          <cell r="Y1361" t="str">
            <v>Expense</v>
          </cell>
          <cell r="Z1361">
            <v>20120701</v>
          </cell>
          <cell r="AA1361">
            <v>20150630</v>
          </cell>
          <cell r="AB1361">
            <v>1</v>
          </cell>
          <cell r="AC1361" t="str">
            <v>Programme</v>
          </cell>
          <cell r="AD1361">
            <v>1</v>
          </cell>
          <cell r="AE1361">
            <v>0</v>
          </cell>
          <cell r="AF1361">
            <v>0</v>
          </cell>
          <cell r="AG1361">
            <v>0</v>
          </cell>
          <cell r="AH1361">
            <v>2</v>
          </cell>
          <cell r="AI1361" t="str">
            <v>Local &amp; Sports Parks</v>
          </cell>
          <cell r="AJ1361" t="str">
            <v>Structures parks</v>
          </cell>
          <cell r="AK1361">
            <v>35</v>
          </cell>
          <cell r="AM1361">
            <v>1</v>
          </cell>
          <cell r="AT1361">
            <v>360000</v>
          </cell>
          <cell r="AU1361">
            <v>1000000</v>
          </cell>
          <cell r="AV1361">
            <v>1000000</v>
          </cell>
          <cell r="BD1361">
            <v>3.1E-2</v>
          </cell>
          <cell r="BE1361">
            <v>6.1930000000000041E-2</v>
          </cell>
          <cell r="BF1361">
            <v>9.3787900000000146E-2</v>
          </cell>
          <cell r="BG1361">
            <v>0.12878911280000027</v>
          </cell>
          <cell r="BH1361">
            <v>0.16491036440960039</v>
          </cell>
          <cell r="BI1361">
            <v>0.19869276497747879</v>
          </cell>
          <cell r="BJ1361">
            <v>0.23225616239684821</v>
          </cell>
          <cell r="BK1361">
            <v>0.27045610343115034</v>
          </cell>
          <cell r="BL1361">
            <v>0.31238115484437823</v>
          </cell>
          <cell r="BM1361">
            <v>0.35568973295424255</v>
          </cell>
          <cell r="BN1361">
            <v>0</v>
          </cell>
          <cell r="BO1361">
            <v>11160</v>
          </cell>
          <cell r="BP1361">
            <v>61930.000000000044</v>
          </cell>
          <cell r="BQ1361">
            <v>93787.90000000014</v>
          </cell>
          <cell r="BR1361">
            <v>0</v>
          </cell>
          <cell r="BS1361">
            <v>0</v>
          </cell>
          <cell r="BT1361">
            <v>0</v>
          </cell>
          <cell r="BU1361">
            <v>0</v>
          </cell>
          <cell r="BV1361">
            <v>0</v>
          </cell>
          <cell r="BW1361">
            <v>0</v>
          </cell>
          <cell r="BX1361">
            <v>0</v>
          </cell>
          <cell r="BY1361">
            <v>0</v>
          </cell>
          <cell r="BZ1361">
            <v>371160</v>
          </cell>
          <cell r="CA1361">
            <v>1061930</v>
          </cell>
          <cell r="CB1361">
            <v>1093787.9000000001</v>
          </cell>
          <cell r="CC1361">
            <v>0</v>
          </cell>
          <cell r="CD1361">
            <v>0</v>
          </cell>
          <cell r="CE1361">
            <v>0</v>
          </cell>
          <cell r="CF1361">
            <v>0</v>
          </cell>
          <cell r="CG1361">
            <v>0</v>
          </cell>
          <cell r="CH1361">
            <v>0</v>
          </cell>
          <cell r="CI1361">
            <v>0</v>
          </cell>
          <cell r="CK1361">
            <v>0</v>
          </cell>
          <cell r="CL1361">
            <v>371160</v>
          </cell>
          <cell r="CM1361">
            <v>1061930</v>
          </cell>
          <cell r="CN1361">
            <v>1093787.9000000001</v>
          </cell>
          <cell r="CO1361">
            <v>0</v>
          </cell>
          <cell r="CP1361">
            <v>0</v>
          </cell>
          <cell r="CQ1361">
            <v>0</v>
          </cell>
          <cell r="CR1361">
            <v>0</v>
          </cell>
          <cell r="CS1361">
            <v>0</v>
          </cell>
          <cell r="CT1361">
            <v>0</v>
          </cell>
          <cell r="CU1361">
            <v>0</v>
          </cell>
          <cell r="CW1361">
            <v>0</v>
          </cell>
          <cell r="CX1361">
            <v>0</v>
          </cell>
          <cell r="CY1361">
            <v>0</v>
          </cell>
          <cell r="CZ1361">
            <v>0</v>
          </cell>
          <cell r="DA1361">
            <v>0</v>
          </cell>
          <cell r="DB1361">
            <v>0</v>
          </cell>
          <cell r="DC1361">
            <v>0</v>
          </cell>
          <cell r="DD1361">
            <v>0</v>
          </cell>
          <cell r="DE1361">
            <v>0</v>
          </cell>
          <cell r="DF1361">
            <v>0</v>
          </cell>
          <cell r="DG1361">
            <v>0</v>
          </cell>
          <cell r="DI1361">
            <v>0</v>
          </cell>
          <cell r="DJ1361">
            <v>0</v>
          </cell>
          <cell r="DK1361">
            <v>0</v>
          </cell>
          <cell r="DL1361">
            <v>0</v>
          </cell>
          <cell r="DM1361">
            <v>0</v>
          </cell>
          <cell r="DN1361">
            <v>0</v>
          </cell>
          <cell r="DO1361">
            <v>0</v>
          </cell>
          <cell r="DP1361">
            <v>0</v>
          </cell>
          <cell r="DQ1361">
            <v>0</v>
          </cell>
          <cell r="DR1361">
            <v>0</v>
          </cell>
          <cell r="DS1361">
            <v>0</v>
          </cell>
          <cell r="DU1361" t="e">
            <v>#N/A</v>
          </cell>
          <cell r="DV1361">
            <v>0</v>
          </cell>
          <cell r="DW1361">
            <v>0</v>
          </cell>
          <cell r="DX1361">
            <v>1</v>
          </cell>
          <cell r="DY1361">
            <v>2360000</v>
          </cell>
          <cell r="DZ1361">
            <v>2526877.9000000004</v>
          </cell>
          <cell r="EB1361">
            <v>2526877.9000000004</v>
          </cell>
          <cell r="EC1361" t="str">
            <v>Def</v>
          </cell>
          <cell r="ED1361" t="str">
            <v>Local Recreational Facilities</v>
          </cell>
        </row>
        <row r="1362">
          <cell r="D1362" t="str">
            <v>PC3200636</v>
          </cell>
          <cell r="E1362" t="str">
            <v>Manukau foreshore walkway</v>
          </cell>
          <cell r="F1362" t="str">
            <v>Auckland Council</v>
          </cell>
          <cell r="G1362" t="str">
            <v>Parks, sports and recreation</v>
          </cell>
          <cell r="H1362" t="str">
            <v>E170205</v>
          </cell>
          <cell r="I1362" t="str">
            <v>Local and sports parks - west management</v>
          </cell>
          <cell r="J1362" t="str">
            <v>Lifestyle and culture</v>
          </cell>
          <cell r="K1362" t="str">
            <v>Local parks services</v>
          </cell>
          <cell r="L1362" t="str">
            <v>Local parks</v>
          </cell>
          <cell r="M1362" t="str">
            <v>Local activities</v>
          </cell>
          <cell r="N1362" t="str">
            <v>Local parks services</v>
          </cell>
          <cell r="O1362" t="str">
            <v>Local parks</v>
          </cell>
          <cell r="P1362" t="str">
            <v>Lifestyle and culture</v>
          </cell>
          <cell r="Q1362" t="str">
            <v>Local parks services</v>
          </cell>
          <cell r="R1362" t="str">
            <v>Local parks</v>
          </cell>
          <cell r="S1362" t="str">
            <v>A1241205</v>
          </cell>
          <cell r="T1362" t="str">
            <v>A1241205</v>
          </cell>
          <cell r="U1362" t="str">
            <v>Local parks</v>
          </cell>
          <cell r="V1362" t="str">
            <v>L170</v>
          </cell>
          <cell r="W1362" t="str">
            <v>Puketapapa</v>
          </cell>
          <cell r="X1362" t="str">
            <v>PL40810</v>
          </cell>
          <cell r="Y1362" t="str">
            <v>Expense</v>
          </cell>
          <cell r="Z1362">
            <v>20120701</v>
          </cell>
          <cell r="AA1362">
            <v>20220630</v>
          </cell>
          <cell r="AB1362">
            <v>1</v>
          </cell>
          <cell r="AC1362" t="str">
            <v>Programme</v>
          </cell>
          <cell r="AD1362">
            <v>1</v>
          </cell>
          <cell r="AE1362">
            <v>0</v>
          </cell>
          <cell r="AF1362">
            <v>0</v>
          </cell>
          <cell r="AG1362">
            <v>0</v>
          </cell>
          <cell r="AH1362">
            <v>2</v>
          </cell>
          <cell r="AI1362" t="str">
            <v>Local &amp; Sports Parks</v>
          </cell>
          <cell r="AJ1362" t="str">
            <v>Structures parks</v>
          </cell>
          <cell r="AK1362">
            <v>35</v>
          </cell>
          <cell r="AM1362">
            <v>1</v>
          </cell>
          <cell r="AT1362">
            <v>250000</v>
          </cell>
          <cell r="AU1362">
            <v>250000</v>
          </cell>
          <cell r="AV1362">
            <v>250000</v>
          </cell>
          <cell r="AW1362">
            <v>250000</v>
          </cell>
          <cell r="AX1362">
            <v>250000</v>
          </cell>
          <cell r="AY1362">
            <v>250000</v>
          </cell>
          <cell r="AZ1362">
            <v>250000</v>
          </cell>
          <cell r="BA1362">
            <v>250000</v>
          </cell>
          <cell r="BB1362">
            <v>250000</v>
          </cell>
          <cell r="BC1362">
            <v>250000</v>
          </cell>
          <cell r="BD1362">
            <v>3.1E-2</v>
          </cell>
          <cell r="BE1362">
            <v>6.1930000000000041E-2</v>
          </cell>
          <cell r="BF1362">
            <v>9.3787900000000146E-2</v>
          </cell>
          <cell r="BG1362">
            <v>0.12878911280000027</v>
          </cell>
          <cell r="BH1362">
            <v>0.16491036440960039</v>
          </cell>
          <cell r="BI1362">
            <v>0.19869276497747879</v>
          </cell>
          <cell r="BJ1362">
            <v>0.23225616239684821</v>
          </cell>
          <cell r="BK1362">
            <v>0.27045610343115034</v>
          </cell>
          <cell r="BL1362">
            <v>0.31238115484437823</v>
          </cell>
          <cell r="BM1362">
            <v>0.35568973295424255</v>
          </cell>
          <cell r="BN1362">
            <v>0</v>
          </cell>
          <cell r="BO1362">
            <v>7750</v>
          </cell>
          <cell r="BP1362">
            <v>15482.500000000011</v>
          </cell>
          <cell r="BQ1362">
            <v>23446.975000000035</v>
          </cell>
          <cell r="BR1362">
            <v>32197.278200000066</v>
          </cell>
          <cell r="BS1362">
            <v>41227.591102400096</v>
          </cell>
          <cell r="BT1362">
            <v>49673.1912443697</v>
          </cell>
          <cell r="BU1362">
            <v>58064.04059921205</v>
          </cell>
          <cell r="BV1362">
            <v>67614.025857787579</v>
          </cell>
          <cell r="BW1362">
            <v>78095.288711094559</v>
          </cell>
          <cell r="BX1362">
            <v>88922.433238560639</v>
          </cell>
          <cell r="BY1362">
            <v>0</v>
          </cell>
          <cell r="BZ1362">
            <v>257750</v>
          </cell>
          <cell r="CA1362">
            <v>265482.5</v>
          </cell>
          <cell r="CB1362">
            <v>273446.97500000003</v>
          </cell>
          <cell r="CC1362">
            <v>282197.27820000006</v>
          </cell>
          <cell r="CD1362">
            <v>291227.5911024001</v>
          </cell>
          <cell r="CE1362">
            <v>299673.19124436972</v>
          </cell>
          <cell r="CF1362">
            <v>308064.04059921205</v>
          </cell>
          <cell r="CG1362">
            <v>317614.02585778758</v>
          </cell>
          <cell r="CH1362">
            <v>328095.28871109453</v>
          </cell>
          <cell r="CI1362">
            <v>338922.43323856062</v>
          </cell>
          <cell r="CK1362">
            <v>0</v>
          </cell>
          <cell r="CL1362">
            <v>257750</v>
          </cell>
          <cell r="CM1362">
            <v>265482.5</v>
          </cell>
          <cell r="CN1362">
            <v>273446.97500000003</v>
          </cell>
          <cell r="CO1362">
            <v>282197.27820000006</v>
          </cell>
          <cell r="CP1362">
            <v>291227.5911024001</v>
          </cell>
          <cell r="CQ1362">
            <v>299673.19124436972</v>
          </cell>
          <cell r="CR1362">
            <v>308064.04059921205</v>
          </cell>
          <cell r="CS1362">
            <v>317614.02585778758</v>
          </cell>
          <cell r="CT1362">
            <v>328095.28871109453</v>
          </cell>
          <cell r="CU1362">
            <v>338922.43323856062</v>
          </cell>
          <cell r="CW1362">
            <v>0</v>
          </cell>
          <cell r="CX1362">
            <v>0</v>
          </cell>
          <cell r="CY1362">
            <v>0</v>
          </cell>
          <cell r="CZ1362">
            <v>0</v>
          </cell>
          <cell r="DA1362">
            <v>0</v>
          </cell>
          <cell r="DB1362">
            <v>0</v>
          </cell>
          <cell r="DC1362">
            <v>0</v>
          </cell>
          <cell r="DD1362">
            <v>0</v>
          </cell>
          <cell r="DE1362">
            <v>0</v>
          </cell>
          <cell r="DF1362">
            <v>0</v>
          </cell>
          <cell r="DG1362">
            <v>0</v>
          </cell>
          <cell r="DI1362">
            <v>0</v>
          </cell>
          <cell r="DJ1362">
            <v>0</v>
          </cell>
          <cell r="DK1362">
            <v>0</v>
          </cell>
          <cell r="DL1362">
            <v>0</v>
          </cell>
          <cell r="DM1362">
            <v>0</v>
          </cell>
          <cell r="DN1362">
            <v>0</v>
          </cell>
          <cell r="DO1362">
            <v>0</v>
          </cell>
          <cell r="DP1362">
            <v>0</v>
          </cell>
          <cell r="DQ1362">
            <v>0</v>
          </cell>
          <cell r="DR1362">
            <v>0</v>
          </cell>
          <cell r="DS1362">
            <v>0</v>
          </cell>
          <cell r="DU1362" t="e">
            <v>#N/A</v>
          </cell>
          <cell r="DV1362">
            <v>0</v>
          </cell>
          <cell r="DW1362">
            <v>0</v>
          </cell>
          <cell r="DX1362">
            <v>2</v>
          </cell>
          <cell r="DY1362">
            <v>2500000</v>
          </cell>
          <cell r="DZ1362">
            <v>2962473.323953425</v>
          </cell>
          <cell r="EB1362">
            <v>2962473.323953425</v>
          </cell>
          <cell r="EC1362" t="str">
            <v>Def</v>
          </cell>
          <cell r="ED1362" t="str">
            <v>Local Recreational Facilities</v>
          </cell>
        </row>
        <row r="1363">
          <cell r="D1363" t="str">
            <v>PC3200636</v>
          </cell>
          <cell r="E1363" t="str">
            <v>Manukau foreshore walkway</v>
          </cell>
          <cell r="F1363" t="str">
            <v>Auckland Council</v>
          </cell>
          <cell r="G1363" t="str">
            <v>Parks, sports and recreation</v>
          </cell>
          <cell r="H1363" t="str">
            <v>E170205</v>
          </cell>
          <cell r="I1363" t="str">
            <v>Local and sports parks - west management</v>
          </cell>
          <cell r="J1363" t="str">
            <v>Lifestyle and culture</v>
          </cell>
          <cell r="K1363" t="str">
            <v>Local parks services</v>
          </cell>
          <cell r="L1363" t="str">
            <v>Local parks</v>
          </cell>
          <cell r="M1363" t="str">
            <v>Local activities</v>
          </cell>
          <cell r="N1363" t="str">
            <v>Local parks services</v>
          </cell>
          <cell r="O1363" t="str">
            <v>Local parks</v>
          </cell>
          <cell r="P1363" t="str">
            <v>Lifestyle and culture</v>
          </cell>
          <cell r="Q1363" t="str">
            <v>Local parks services</v>
          </cell>
          <cell r="R1363" t="str">
            <v>Local parks</v>
          </cell>
          <cell r="S1363" t="str">
            <v>A1241205</v>
          </cell>
          <cell r="T1363" t="str">
            <v>A1241205</v>
          </cell>
          <cell r="U1363" t="str">
            <v>Local parks</v>
          </cell>
          <cell r="V1363" t="str">
            <v>L200</v>
          </cell>
          <cell r="W1363" t="str">
            <v>Whau</v>
          </cell>
          <cell r="X1363" t="str">
            <v>PL40810</v>
          </cell>
          <cell r="Y1363" t="str">
            <v>Expense</v>
          </cell>
          <cell r="Z1363">
            <v>20120701</v>
          </cell>
          <cell r="AA1363">
            <v>20150630</v>
          </cell>
          <cell r="AB1363">
            <v>1</v>
          </cell>
          <cell r="AC1363" t="str">
            <v>Programme</v>
          </cell>
          <cell r="AD1363">
            <v>1</v>
          </cell>
          <cell r="AE1363">
            <v>0</v>
          </cell>
          <cell r="AF1363">
            <v>0</v>
          </cell>
          <cell r="AG1363">
            <v>0</v>
          </cell>
          <cell r="AH1363">
            <v>2</v>
          </cell>
          <cell r="AI1363" t="str">
            <v>Local &amp; Sports Parks</v>
          </cell>
          <cell r="AJ1363" t="str">
            <v>Structures parks</v>
          </cell>
          <cell r="AK1363">
            <v>35</v>
          </cell>
          <cell r="AM1363">
            <v>1</v>
          </cell>
          <cell r="AT1363">
            <v>18000</v>
          </cell>
          <cell r="AU1363">
            <v>100000</v>
          </cell>
          <cell r="AV1363">
            <v>100000</v>
          </cell>
          <cell r="BD1363">
            <v>3.1E-2</v>
          </cell>
          <cell r="BE1363">
            <v>6.1930000000000041E-2</v>
          </cell>
          <cell r="BF1363">
            <v>9.3787900000000146E-2</v>
          </cell>
          <cell r="BG1363">
            <v>0.12878911280000027</v>
          </cell>
          <cell r="BH1363">
            <v>0.16491036440960039</v>
          </cell>
          <cell r="BI1363">
            <v>0.19869276497747879</v>
          </cell>
          <cell r="BJ1363">
            <v>0.23225616239684821</v>
          </cell>
          <cell r="BK1363">
            <v>0.27045610343115034</v>
          </cell>
          <cell r="BL1363">
            <v>0.31238115484437823</v>
          </cell>
          <cell r="BM1363">
            <v>0.35568973295424255</v>
          </cell>
          <cell r="BN1363">
            <v>0</v>
          </cell>
          <cell r="BO1363">
            <v>558</v>
          </cell>
          <cell r="BP1363">
            <v>6193.0000000000036</v>
          </cell>
          <cell r="BQ1363">
            <v>9378.7900000000154</v>
          </cell>
          <cell r="BR1363">
            <v>0</v>
          </cell>
          <cell r="BS1363">
            <v>0</v>
          </cell>
          <cell r="BT1363">
            <v>0</v>
          </cell>
          <cell r="BU1363">
            <v>0</v>
          </cell>
          <cell r="BV1363">
            <v>0</v>
          </cell>
          <cell r="BW1363">
            <v>0</v>
          </cell>
          <cell r="BX1363">
            <v>0</v>
          </cell>
          <cell r="BY1363">
            <v>0</v>
          </cell>
          <cell r="BZ1363">
            <v>18558</v>
          </cell>
          <cell r="CA1363">
            <v>106193</v>
          </cell>
          <cell r="CB1363">
            <v>109378.79000000001</v>
          </cell>
          <cell r="CC1363">
            <v>0</v>
          </cell>
          <cell r="CD1363">
            <v>0</v>
          </cell>
          <cell r="CE1363">
            <v>0</v>
          </cell>
          <cell r="CF1363">
            <v>0</v>
          </cell>
          <cell r="CG1363">
            <v>0</v>
          </cell>
          <cell r="CH1363">
            <v>0</v>
          </cell>
          <cell r="CI1363">
            <v>0</v>
          </cell>
          <cell r="CK1363">
            <v>0</v>
          </cell>
          <cell r="CL1363">
            <v>18558</v>
          </cell>
          <cell r="CM1363">
            <v>106193</v>
          </cell>
          <cell r="CN1363">
            <v>109378.79000000001</v>
          </cell>
          <cell r="CO1363">
            <v>0</v>
          </cell>
          <cell r="CP1363">
            <v>0</v>
          </cell>
          <cell r="CQ1363">
            <v>0</v>
          </cell>
          <cell r="CR1363">
            <v>0</v>
          </cell>
          <cell r="CS1363">
            <v>0</v>
          </cell>
          <cell r="CT1363">
            <v>0</v>
          </cell>
          <cell r="CU1363">
            <v>0</v>
          </cell>
          <cell r="CW1363">
            <v>0</v>
          </cell>
          <cell r="CX1363">
            <v>0</v>
          </cell>
          <cell r="CY1363">
            <v>0</v>
          </cell>
          <cell r="CZ1363">
            <v>0</v>
          </cell>
          <cell r="DA1363">
            <v>0</v>
          </cell>
          <cell r="DB1363">
            <v>0</v>
          </cell>
          <cell r="DC1363">
            <v>0</v>
          </cell>
          <cell r="DD1363">
            <v>0</v>
          </cell>
          <cell r="DE1363">
            <v>0</v>
          </cell>
          <cell r="DF1363">
            <v>0</v>
          </cell>
          <cell r="DG1363">
            <v>0</v>
          </cell>
          <cell r="DI1363">
            <v>0</v>
          </cell>
          <cell r="DJ1363">
            <v>0</v>
          </cell>
          <cell r="DK1363">
            <v>0</v>
          </cell>
          <cell r="DL1363">
            <v>0</v>
          </cell>
          <cell r="DM1363">
            <v>0</v>
          </cell>
          <cell r="DN1363">
            <v>0</v>
          </cell>
          <cell r="DO1363">
            <v>0</v>
          </cell>
          <cell r="DP1363">
            <v>0</v>
          </cell>
          <cell r="DQ1363">
            <v>0</v>
          </cell>
          <cell r="DR1363">
            <v>0</v>
          </cell>
          <cell r="DS1363">
            <v>0</v>
          </cell>
          <cell r="DU1363" t="e">
            <v>#N/A</v>
          </cell>
          <cell r="DV1363">
            <v>0</v>
          </cell>
          <cell r="DW1363">
            <v>0</v>
          </cell>
          <cell r="DX1363">
            <v>2</v>
          </cell>
          <cell r="DY1363">
            <v>218000</v>
          </cell>
          <cell r="DZ1363">
            <v>234129.79</v>
          </cell>
          <cell r="EB1363">
            <v>234129.79</v>
          </cell>
          <cell r="EC1363" t="str">
            <v>Def</v>
          </cell>
          <cell r="ED1363" t="str">
            <v>Local Recreational Facilities</v>
          </cell>
        </row>
        <row r="1364">
          <cell r="D1364" t="str">
            <v>PC3200637</v>
          </cell>
          <cell r="E1364" t="str">
            <v>Sports Field Capacity</v>
          </cell>
          <cell r="F1364" t="str">
            <v>Auckland Council</v>
          </cell>
          <cell r="G1364" t="str">
            <v>Parks, sports and recreation</v>
          </cell>
          <cell r="H1364" t="str">
            <v>E181105</v>
          </cell>
          <cell r="I1364" t="str">
            <v>Regional and specialist parks management</v>
          </cell>
          <cell r="J1364" t="str">
            <v>Lifestyle and culture</v>
          </cell>
          <cell r="K1364" t="str">
            <v>Regional parks services</v>
          </cell>
          <cell r="L1364" t="str">
            <v>Parks policy and acquisition</v>
          </cell>
          <cell r="M1364" t="str">
            <v>Lifestyle and culture</v>
          </cell>
          <cell r="N1364" t="str">
            <v>Regional parks services</v>
          </cell>
          <cell r="O1364" t="str">
            <v>Parks policy and acquisition</v>
          </cell>
          <cell r="P1364" t="str">
            <v>Lifestyle and culture</v>
          </cell>
          <cell r="Q1364" t="str">
            <v>Regional parks services</v>
          </cell>
          <cell r="R1364" t="str">
            <v>Parks policy and acquisition</v>
          </cell>
          <cell r="S1364" t="str">
            <v>A1241310</v>
          </cell>
          <cell r="T1364" t="str">
            <v>A1241310</v>
          </cell>
          <cell r="U1364" t="str">
            <v>Parks acquisition and development</v>
          </cell>
          <cell r="V1364" t="str">
            <v>L050</v>
          </cell>
          <cell r="W1364" t="str">
            <v>Regional</v>
          </cell>
          <cell r="X1364" t="str">
            <v>PL40810</v>
          </cell>
          <cell r="Y1364" t="str">
            <v>Expense</v>
          </cell>
          <cell r="Z1364">
            <v>20120701</v>
          </cell>
          <cell r="AA1364">
            <v>20220630</v>
          </cell>
          <cell r="AB1364">
            <v>1</v>
          </cell>
          <cell r="AC1364" t="str">
            <v>Programme</v>
          </cell>
          <cell r="AD1364">
            <v>0.6</v>
          </cell>
          <cell r="AE1364">
            <v>0</v>
          </cell>
          <cell r="AF1364">
            <v>0.4</v>
          </cell>
          <cell r="AG1364">
            <v>0</v>
          </cell>
          <cell r="AH1364">
            <v>2</v>
          </cell>
          <cell r="AI1364" t="str">
            <v>Local &amp; Sports Parks</v>
          </cell>
          <cell r="AJ1364" t="str">
            <v>Structures parks</v>
          </cell>
          <cell r="AK1364">
            <v>10</v>
          </cell>
          <cell r="AM1364">
            <v>0.6</v>
          </cell>
          <cell r="AO1364">
            <v>0.4</v>
          </cell>
          <cell r="AT1364">
            <v>2500000</v>
          </cell>
          <cell r="AU1364">
            <v>5000000</v>
          </cell>
          <cell r="AV1364">
            <v>10000000</v>
          </cell>
          <cell r="AW1364">
            <v>10000000</v>
          </cell>
          <cell r="AX1364">
            <v>10000000</v>
          </cell>
          <cell r="AY1364">
            <v>10000000</v>
          </cell>
          <cell r="AZ1364">
            <v>10000000</v>
          </cell>
          <cell r="BA1364">
            <v>10000000</v>
          </cell>
          <cell r="BB1364">
            <v>10000000</v>
          </cell>
          <cell r="BC1364">
            <v>10000000</v>
          </cell>
          <cell r="BD1364">
            <v>3.1E-2</v>
          </cell>
          <cell r="BE1364">
            <v>6.1930000000000041E-2</v>
          </cell>
          <cell r="BF1364">
            <v>9.3787900000000146E-2</v>
          </cell>
          <cell r="BG1364">
            <v>0.12878911280000027</v>
          </cell>
          <cell r="BH1364">
            <v>0.16491036440960039</v>
          </cell>
          <cell r="BI1364">
            <v>0.19869276497747879</v>
          </cell>
          <cell r="BJ1364">
            <v>0.23225616239684821</v>
          </cell>
          <cell r="BK1364">
            <v>0.27045610343115034</v>
          </cell>
          <cell r="BL1364">
            <v>0.31238115484437823</v>
          </cell>
          <cell r="BM1364">
            <v>0.35568973295424255</v>
          </cell>
          <cell r="BN1364">
            <v>0</v>
          </cell>
          <cell r="BO1364">
            <v>77500</v>
          </cell>
          <cell r="BP1364">
            <v>309650.00000000017</v>
          </cell>
          <cell r="BQ1364">
            <v>937879.00000000151</v>
          </cell>
          <cell r="BR1364">
            <v>1287891.1280000028</v>
          </cell>
          <cell r="BS1364">
            <v>1649103.6440960038</v>
          </cell>
          <cell r="BT1364">
            <v>1986927.6497747879</v>
          </cell>
          <cell r="BU1364">
            <v>2322561.623968482</v>
          </cell>
          <cell r="BV1364">
            <v>2704561.0343115036</v>
          </cell>
          <cell r="BW1364">
            <v>3123811.5484437821</v>
          </cell>
          <cell r="BX1364">
            <v>3556897.3295424255</v>
          </cell>
          <cell r="BY1364">
            <v>0</v>
          </cell>
          <cell r="BZ1364">
            <v>2577500</v>
          </cell>
          <cell r="CA1364">
            <v>5309650</v>
          </cell>
          <cell r="CB1364">
            <v>10937879.000000002</v>
          </cell>
          <cell r="CC1364">
            <v>11287891.128000002</v>
          </cell>
          <cell r="CD1364">
            <v>11649103.644096004</v>
          </cell>
          <cell r="CE1364">
            <v>11986927.649774788</v>
          </cell>
          <cell r="CF1364">
            <v>12322561.623968482</v>
          </cell>
          <cell r="CG1364">
            <v>12704561.034311503</v>
          </cell>
          <cell r="CH1364">
            <v>13123811.548443783</v>
          </cell>
          <cell r="CI1364">
            <v>13556897.329542425</v>
          </cell>
          <cell r="CK1364">
            <v>0</v>
          </cell>
          <cell r="CL1364">
            <v>1546500</v>
          </cell>
          <cell r="CM1364">
            <v>3185790</v>
          </cell>
          <cell r="CN1364">
            <v>6562727.4000000013</v>
          </cell>
          <cell r="CO1364">
            <v>6772734.6768000014</v>
          </cell>
          <cell r="CP1364">
            <v>6989462.1864576023</v>
          </cell>
          <cell r="CQ1364">
            <v>7192156.5898648724</v>
          </cell>
          <cell r="CR1364">
            <v>7393536.9743810892</v>
          </cell>
          <cell r="CS1364">
            <v>7622736.6205869019</v>
          </cell>
          <cell r="CT1364">
            <v>7874286.9290662697</v>
          </cell>
          <cell r="CU1364">
            <v>8134138.3977254545</v>
          </cell>
          <cell r="CW1364">
            <v>0</v>
          </cell>
          <cell r="CX1364">
            <v>1031000</v>
          </cell>
          <cell r="CY1364">
            <v>2123860</v>
          </cell>
          <cell r="CZ1364">
            <v>4375151.6000000006</v>
          </cell>
          <cell r="DA1364">
            <v>4515156.4512000009</v>
          </cell>
          <cell r="DB1364">
            <v>4659641.4576384015</v>
          </cell>
          <cell r="DC1364">
            <v>4794771.0599099156</v>
          </cell>
          <cell r="DD1364">
            <v>4929024.6495873928</v>
          </cell>
          <cell r="DE1364">
            <v>5081824.4137246013</v>
          </cell>
          <cell r="DF1364">
            <v>5249524.6193775134</v>
          </cell>
          <cell r="DG1364">
            <v>5422758.93181697</v>
          </cell>
          <cell r="DI1364">
            <v>0</v>
          </cell>
          <cell r="DJ1364">
            <v>0</v>
          </cell>
          <cell r="DK1364">
            <v>0</v>
          </cell>
          <cell r="DL1364">
            <v>0</v>
          </cell>
          <cell r="DM1364">
            <v>0</v>
          </cell>
          <cell r="DN1364">
            <v>0</v>
          </cell>
          <cell r="DO1364">
            <v>0</v>
          </cell>
          <cell r="DP1364">
            <v>0</v>
          </cell>
          <cell r="DQ1364">
            <v>0</v>
          </cell>
          <cell r="DR1364">
            <v>0</v>
          </cell>
          <cell r="DS1364">
            <v>0</v>
          </cell>
          <cell r="DU1364" t="e">
            <v>#N/A</v>
          </cell>
          <cell r="DV1364">
            <v>35000000</v>
          </cell>
          <cell r="DW1364">
            <v>1</v>
          </cell>
          <cell r="DX1364">
            <v>1</v>
          </cell>
          <cell r="DY1364">
            <v>87500000</v>
          </cell>
          <cell r="DZ1364">
            <v>105456782.95813699</v>
          </cell>
          <cell r="EB1364">
            <v>105456782.95813699</v>
          </cell>
          <cell r="EC1364" t="str">
            <v>Regional Recreational Facilities</v>
          </cell>
          <cell r="ED1364" t="str">
            <v>Regional Recreational Facilities</v>
          </cell>
        </row>
        <row r="1365">
          <cell r="D1365" t="str">
            <v>PC3200638</v>
          </cell>
          <cell r="E1365" t="str">
            <v>Management Of Public Facilities And Public Areas</v>
          </cell>
          <cell r="F1365" t="str">
            <v>Auckland Council</v>
          </cell>
          <cell r="G1365" t="str">
            <v>Parks, sports and recreation</v>
          </cell>
          <cell r="H1365" t="str">
            <v>E170505</v>
          </cell>
          <cell r="I1365" t="str">
            <v>Local and sports parks - central management</v>
          </cell>
          <cell r="J1365" t="str">
            <v>Lifestyle and culture</v>
          </cell>
          <cell r="K1365" t="str">
            <v>Local parks services</v>
          </cell>
          <cell r="L1365" t="str">
            <v>Local parks</v>
          </cell>
          <cell r="M1365" t="str">
            <v>Local activities</v>
          </cell>
          <cell r="N1365" t="str">
            <v>Local parks services</v>
          </cell>
          <cell r="O1365" t="str">
            <v>Local parks</v>
          </cell>
          <cell r="P1365" t="str">
            <v>Lifestyle and culture</v>
          </cell>
          <cell r="Q1365" t="str">
            <v>Local parks services</v>
          </cell>
          <cell r="R1365" t="str">
            <v>Local parks</v>
          </cell>
          <cell r="S1365" t="str">
            <v>A1241205</v>
          </cell>
          <cell r="T1365" t="str">
            <v>A1241205</v>
          </cell>
          <cell r="U1365" t="str">
            <v>Local parks</v>
          </cell>
          <cell r="V1365" t="str">
            <v>L185</v>
          </cell>
          <cell r="W1365" t="str">
            <v>Waiheke</v>
          </cell>
          <cell r="X1365" t="str">
            <v>PL40810</v>
          </cell>
          <cell r="Y1365" t="str">
            <v>Expense</v>
          </cell>
          <cell r="Z1365">
            <v>20120701</v>
          </cell>
          <cell r="AA1365">
            <v>20150630</v>
          </cell>
          <cell r="AB1365">
            <v>1</v>
          </cell>
          <cell r="AC1365" t="str">
            <v>Programme</v>
          </cell>
          <cell r="AD1365">
            <v>0</v>
          </cell>
          <cell r="AE1365">
            <v>0</v>
          </cell>
          <cell r="AF1365">
            <v>0</v>
          </cell>
          <cell r="AG1365">
            <v>1</v>
          </cell>
          <cell r="AH1365">
            <v>2</v>
          </cell>
          <cell r="AI1365" t="str">
            <v>Local &amp; Sports Parks</v>
          </cell>
          <cell r="AJ1365" t="str">
            <v>Structures parks</v>
          </cell>
          <cell r="AK1365">
            <v>40</v>
          </cell>
          <cell r="AM1365">
            <v>1</v>
          </cell>
          <cell r="AT1365">
            <v>50000</v>
          </cell>
          <cell r="AU1365">
            <v>50000</v>
          </cell>
          <cell r="AV1365">
            <v>50000</v>
          </cell>
          <cell r="BD1365">
            <v>3.1E-2</v>
          </cell>
          <cell r="BE1365">
            <v>6.1930000000000041E-2</v>
          </cell>
          <cell r="BF1365">
            <v>9.3787900000000146E-2</v>
          </cell>
          <cell r="BG1365">
            <v>0.12878911280000027</v>
          </cell>
          <cell r="BH1365">
            <v>0.16491036440960039</v>
          </cell>
          <cell r="BI1365">
            <v>0.19869276497747879</v>
          </cell>
          <cell r="BJ1365">
            <v>0.23225616239684821</v>
          </cell>
          <cell r="BK1365">
            <v>0.27045610343115034</v>
          </cell>
          <cell r="BL1365">
            <v>0.31238115484437823</v>
          </cell>
          <cell r="BM1365">
            <v>0.35568973295424255</v>
          </cell>
          <cell r="BN1365">
            <v>0</v>
          </cell>
          <cell r="BO1365">
            <v>1550</v>
          </cell>
          <cell r="BP1365">
            <v>3096.5000000000018</v>
          </cell>
          <cell r="BQ1365">
            <v>4689.3950000000077</v>
          </cell>
          <cell r="BR1365">
            <v>0</v>
          </cell>
          <cell r="BS1365">
            <v>0</v>
          </cell>
          <cell r="BT1365">
            <v>0</v>
          </cell>
          <cell r="BU1365">
            <v>0</v>
          </cell>
          <cell r="BV1365">
            <v>0</v>
          </cell>
          <cell r="BW1365">
            <v>0</v>
          </cell>
          <cell r="BX1365">
            <v>0</v>
          </cell>
          <cell r="BY1365">
            <v>0</v>
          </cell>
          <cell r="BZ1365">
            <v>51550</v>
          </cell>
          <cell r="CA1365">
            <v>53096.5</v>
          </cell>
          <cell r="CB1365">
            <v>54689.395000000004</v>
          </cell>
          <cell r="CC1365">
            <v>0</v>
          </cell>
          <cell r="CD1365">
            <v>0</v>
          </cell>
          <cell r="CE1365">
            <v>0</v>
          </cell>
          <cell r="CF1365">
            <v>0</v>
          </cell>
          <cell r="CG1365">
            <v>0</v>
          </cell>
          <cell r="CH1365">
            <v>0</v>
          </cell>
          <cell r="CI1365">
            <v>0</v>
          </cell>
          <cell r="CK1365">
            <v>0</v>
          </cell>
          <cell r="CL1365">
            <v>0</v>
          </cell>
          <cell r="CM1365">
            <v>0</v>
          </cell>
          <cell r="CN1365">
            <v>0</v>
          </cell>
          <cell r="CO1365">
            <v>0</v>
          </cell>
          <cell r="CP1365">
            <v>0</v>
          </cell>
          <cell r="CQ1365">
            <v>0</v>
          </cell>
          <cell r="CR1365">
            <v>0</v>
          </cell>
          <cell r="CS1365">
            <v>0</v>
          </cell>
          <cell r="CT1365">
            <v>0</v>
          </cell>
          <cell r="CU1365">
            <v>0</v>
          </cell>
          <cell r="CW1365">
            <v>0</v>
          </cell>
          <cell r="CX1365">
            <v>0</v>
          </cell>
          <cell r="CY1365">
            <v>0</v>
          </cell>
          <cell r="CZ1365">
            <v>0</v>
          </cell>
          <cell r="DA1365">
            <v>0</v>
          </cell>
          <cell r="DB1365">
            <v>0</v>
          </cell>
          <cell r="DC1365">
            <v>0</v>
          </cell>
          <cell r="DD1365">
            <v>0</v>
          </cell>
          <cell r="DE1365">
            <v>0</v>
          </cell>
          <cell r="DF1365">
            <v>0</v>
          </cell>
          <cell r="DG1365">
            <v>0</v>
          </cell>
          <cell r="DI1365">
            <v>0</v>
          </cell>
          <cell r="DJ1365">
            <v>51550</v>
          </cell>
          <cell r="DK1365">
            <v>53096.5</v>
          </cell>
          <cell r="DL1365">
            <v>54689.395000000004</v>
          </cell>
          <cell r="DM1365">
            <v>0</v>
          </cell>
          <cell r="DN1365">
            <v>0</v>
          </cell>
          <cell r="DO1365">
            <v>0</v>
          </cell>
          <cell r="DP1365">
            <v>0</v>
          </cell>
          <cell r="DQ1365">
            <v>0</v>
          </cell>
          <cell r="DR1365">
            <v>0</v>
          </cell>
          <cell r="DS1365">
            <v>0</v>
          </cell>
          <cell r="DU1365" t="e">
            <v>#N/A</v>
          </cell>
          <cell r="DV1365">
            <v>0</v>
          </cell>
          <cell r="DW1365">
            <v>0</v>
          </cell>
          <cell r="DX1365">
            <v>1</v>
          </cell>
          <cell r="DY1365">
            <v>150000</v>
          </cell>
          <cell r="DZ1365">
            <v>159335.89500000002</v>
          </cell>
          <cell r="EB1365">
            <v>159335.89500000002</v>
          </cell>
          <cell r="EC1365" t="str">
            <v>Def</v>
          </cell>
          <cell r="ED1365" t="str">
            <v>Local Recreational Facilities</v>
          </cell>
        </row>
        <row r="1366">
          <cell r="D1366" t="str">
            <v>PC3200639</v>
          </cell>
          <cell r="E1366" t="str">
            <v>Waiheke Great Walk</v>
          </cell>
          <cell r="F1366" t="str">
            <v>Auckland Council</v>
          </cell>
          <cell r="G1366" t="str">
            <v>Parks, sports and recreation</v>
          </cell>
          <cell r="H1366" t="str">
            <v>E170505</v>
          </cell>
          <cell r="I1366" t="str">
            <v>Local and sports parks - central management</v>
          </cell>
          <cell r="J1366" t="str">
            <v>Lifestyle and culture</v>
          </cell>
          <cell r="K1366" t="str">
            <v>Local parks services</v>
          </cell>
          <cell r="L1366" t="str">
            <v>Local parks</v>
          </cell>
          <cell r="M1366" t="str">
            <v>Local activities</v>
          </cell>
          <cell r="N1366" t="str">
            <v>Local parks services</v>
          </cell>
          <cell r="O1366" t="str">
            <v>Local parks</v>
          </cell>
          <cell r="P1366" t="str">
            <v>Lifestyle and culture</v>
          </cell>
          <cell r="Q1366" t="str">
            <v>Local parks services</v>
          </cell>
          <cell r="R1366" t="str">
            <v>Local parks</v>
          </cell>
          <cell r="S1366" t="str">
            <v>A1241205</v>
          </cell>
          <cell r="T1366" t="str">
            <v>A1241205</v>
          </cell>
          <cell r="U1366" t="str">
            <v>Local parks</v>
          </cell>
          <cell r="V1366" t="str">
            <v>L185</v>
          </cell>
          <cell r="W1366" t="str">
            <v>Waiheke</v>
          </cell>
          <cell r="X1366" t="str">
            <v>PL40810</v>
          </cell>
          <cell r="Y1366" t="str">
            <v>Expense</v>
          </cell>
          <cell r="Z1366">
            <v>20120701</v>
          </cell>
          <cell r="AA1366">
            <v>20150630</v>
          </cell>
          <cell r="AB1366">
            <v>2</v>
          </cell>
          <cell r="AC1366" t="str">
            <v>Discrete</v>
          </cell>
          <cell r="AD1366">
            <v>1</v>
          </cell>
          <cell r="AE1366">
            <v>0</v>
          </cell>
          <cell r="AF1366">
            <v>0</v>
          </cell>
          <cell r="AG1366">
            <v>0</v>
          </cell>
          <cell r="AH1366">
            <v>2</v>
          </cell>
          <cell r="AI1366" t="str">
            <v>Local &amp; Sports Parks</v>
          </cell>
          <cell r="AJ1366" t="str">
            <v>Structures parks</v>
          </cell>
          <cell r="AK1366">
            <v>40</v>
          </cell>
          <cell r="AM1366">
            <v>1</v>
          </cell>
          <cell r="AT1366">
            <v>85000</v>
          </cell>
          <cell r="AU1366">
            <v>85000</v>
          </cell>
          <cell r="AV1366">
            <v>85000</v>
          </cell>
          <cell r="BD1366">
            <v>3.1E-2</v>
          </cell>
          <cell r="BE1366">
            <v>6.1930000000000041E-2</v>
          </cell>
          <cell r="BF1366">
            <v>9.3787900000000146E-2</v>
          </cell>
          <cell r="BG1366">
            <v>0.12878911280000027</v>
          </cell>
          <cell r="BH1366">
            <v>0.16491036440960039</v>
          </cell>
          <cell r="BI1366">
            <v>0.19869276497747879</v>
          </cell>
          <cell r="BJ1366">
            <v>0.23225616239684821</v>
          </cell>
          <cell r="BK1366">
            <v>0.27045610343115034</v>
          </cell>
          <cell r="BL1366">
            <v>0.31238115484437823</v>
          </cell>
          <cell r="BM1366">
            <v>0.35568973295424255</v>
          </cell>
          <cell r="BN1366">
            <v>0</v>
          </cell>
          <cell r="BO1366">
            <v>2635</v>
          </cell>
          <cell r="BP1366">
            <v>5264.0500000000038</v>
          </cell>
          <cell r="BQ1366">
            <v>7971.9715000000124</v>
          </cell>
          <cell r="BR1366">
            <v>0</v>
          </cell>
          <cell r="BS1366">
            <v>0</v>
          </cell>
          <cell r="BT1366">
            <v>0</v>
          </cell>
          <cell r="BU1366">
            <v>0</v>
          </cell>
          <cell r="BV1366">
            <v>0</v>
          </cell>
          <cell r="BW1366">
            <v>0</v>
          </cell>
          <cell r="BX1366">
            <v>0</v>
          </cell>
          <cell r="BY1366">
            <v>0</v>
          </cell>
          <cell r="BZ1366">
            <v>87635</v>
          </cell>
          <cell r="CA1366">
            <v>90264.05</v>
          </cell>
          <cell r="CB1366">
            <v>92971.971500000014</v>
          </cell>
          <cell r="CC1366">
            <v>0</v>
          </cell>
          <cell r="CD1366">
            <v>0</v>
          </cell>
          <cell r="CE1366">
            <v>0</v>
          </cell>
          <cell r="CF1366">
            <v>0</v>
          </cell>
          <cell r="CG1366">
            <v>0</v>
          </cell>
          <cell r="CH1366">
            <v>0</v>
          </cell>
          <cell r="CI1366">
            <v>0</v>
          </cell>
          <cell r="CK1366">
            <v>0</v>
          </cell>
          <cell r="CL1366">
            <v>87635</v>
          </cell>
          <cell r="CM1366">
            <v>90264.05</v>
          </cell>
          <cell r="CN1366">
            <v>92971.971500000014</v>
          </cell>
          <cell r="CO1366">
            <v>0</v>
          </cell>
          <cell r="CP1366">
            <v>0</v>
          </cell>
          <cell r="CQ1366">
            <v>0</v>
          </cell>
          <cell r="CR1366">
            <v>0</v>
          </cell>
          <cell r="CS1366">
            <v>0</v>
          </cell>
          <cell r="CT1366">
            <v>0</v>
          </cell>
          <cell r="CU1366">
            <v>0</v>
          </cell>
          <cell r="CW1366">
            <v>0</v>
          </cell>
          <cell r="CX1366">
            <v>0</v>
          </cell>
          <cell r="CY1366">
            <v>0</v>
          </cell>
          <cell r="CZ1366">
            <v>0</v>
          </cell>
          <cell r="DA1366">
            <v>0</v>
          </cell>
          <cell r="DB1366">
            <v>0</v>
          </cell>
          <cell r="DC1366">
            <v>0</v>
          </cell>
          <cell r="DD1366">
            <v>0</v>
          </cell>
          <cell r="DE1366">
            <v>0</v>
          </cell>
          <cell r="DF1366">
            <v>0</v>
          </cell>
          <cell r="DG1366">
            <v>0</v>
          </cell>
          <cell r="DI1366">
            <v>0</v>
          </cell>
          <cell r="DJ1366">
            <v>0</v>
          </cell>
          <cell r="DK1366">
            <v>0</v>
          </cell>
          <cell r="DL1366">
            <v>0</v>
          </cell>
          <cell r="DM1366">
            <v>0</v>
          </cell>
          <cell r="DN1366">
            <v>0</v>
          </cell>
          <cell r="DO1366">
            <v>0</v>
          </cell>
          <cell r="DP1366">
            <v>0</v>
          </cell>
          <cell r="DQ1366">
            <v>0</v>
          </cell>
          <cell r="DR1366">
            <v>0</v>
          </cell>
          <cell r="DS1366">
            <v>0</v>
          </cell>
          <cell r="DU1366" t="e">
            <v>#N/A</v>
          </cell>
          <cell r="DV1366">
            <v>0</v>
          </cell>
          <cell r="DW1366">
            <v>0</v>
          </cell>
          <cell r="DX1366">
            <v>1</v>
          </cell>
          <cell r="DY1366">
            <v>255000</v>
          </cell>
          <cell r="DZ1366">
            <v>270871.02150000003</v>
          </cell>
          <cell r="EB1366">
            <v>270871.02150000003</v>
          </cell>
          <cell r="EC1366" t="str">
            <v>Def</v>
          </cell>
          <cell r="ED1366" t="str">
            <v>Local Recreational Facilities</v>
          </cell>
        </row>
        <row r="1367">
          <cell r="D1367" t="str">
            <v>PC3200640</v>
          </cell>
          <cell r="E1367" t="str">
            <v>Waitakere Ranges Foothills Walkway</v>
          </cell>
          <cell r="F1367" t="str">
            <v>Auckland Council</v>
          </cell>
          <cell r="G1367" t="str">
            <v>Parks, sports and recreation</v>
          </cell>
          <cell r="H1367" t="str">
            <v>E170205</v>
          </cell>
          <cell r="I1367" t="str">
            <v>Local and sports parks - west management</v>
          </cell>
          <cell r="J1367" t="str">
            <v>Lifestyle and culture</v>
          </cell>
          <cell r="K1367" t="str">
            <v>Local parks services</v>
          </cell>
          <cell r="L1367" t="str">
            <v>Local parks</v>
          </cell>
          <cell r="M1367" t="str">
            <v>Local activities</v>
          </cell>
          <cell r="N1367" t="str">
            <v>Local parks services</v>
          </cell>
          <cell r="O1367" t="str">
            <v>Local parks</v>
          </cell>
          <cell r="P1367" t="str">
            <v>Lifestyle and culture</v>
          </cell>
          <cell r="Q1367" t="str">
            <v>Local parks services</v>
          </cell>
          <cell r="R1367" t="str">
            <v>Local parks</v>
          </cell>
          <cell r="S1367" t="str">
            <v>A1241205</v>
          </cell>
          <cell r="T1367" t="str">
            <v>A1241205</v>
          </cell>
          <cell r="U1367" t="str">
            <v>Local parks</v>
          </cell>
          <cell r="V1367" t="str">
            <v>L190</v>
          </cell>
          <cell r="W1367" t="str">
            <v>Waitakere Ranges</v>
          </cell>
          <cell r="X1367" t="str">
            <v>PL40810</v>
          </cell>
          <cell r="Y1367" t="str">
            <v>Expense</v>
          </cell>
          <cell r="Z1367">
            <v>20130701</v>
          </cell>
          <cell r="AA1367">
            <v>20210630</v>
          </cell>
          <cell r="AB1367">
            <v>1</v>
          </cell>
          <cell r="AC1367" t="str">
            <v>Programme</v>
          </cell>
          <cell r="AD1367">
            <v>1</v>
          </cell>
          <cell r="AE1367">
            <v>0</v>
          </cell>
          <cell r="AF1367">
            <v>0</v>
          </cell>
          <cell r="AG1367">
            <v>0</v>
          </cell>
          <cell r="AH1367">
            <v>2</v>
          </cell>
          <cell r="AI1367" t="str">
            <v>Local &amp; Sports Parks</v>
          </cell>
          <cell r="AJ1367" t="str">
            <v>Structures parks</v>
          </cell>
          <cell r="AK1367">
            <v>35</v>
          </cell>
          <cell r="AM1367">
            <v>1</v>
          </cell>
          <cell r="AU1367">
            <v>500000</v>
          </cell>
          <cell r="AX1367">
            <v>121000</v>
          </cell>
          <cell r="AZ1367">
            <v>379500</v>
          </cell>
          <cell r="BB1367">
            <v>400000</v>
          </cell>
          <cell r="BD1367">
            <v>3.1E-2</v>
          </cell>
          <cell r="BE1367">
            <v>6.1930000000000041E-2</v>
          </cell>
          <cell r="BF1367">
            <v>9.3787900000000146E-2</v>
          </cell>
          <cell r="BG1367">
            <v>0.12878911280000027</v>
          </cell>
          <cell r="BH1367">
            <v>0.16491036440960039</v>
          </cell>
          <cell r="BI1367">
            <v>0.19869276497747879</v>
          </cell>
          <cell r="BJ1367">
            <v>0.23225616239684821</v>
          </cell>
          <cell r="BK1367">
            <v>0.27045610343115034</v>
          </cell>
          <cell r="BL1367">
            <v>0.31238115484437823</v>
          </cell>
          <cell r="BM1367">
            <v>0.35568973295424255</v>
          </cell>
          <cell r="BN1367">
            <v>0</v>
          </cell>
          <cell r="BO1367">
            <v>0</v>
          </cell>
          <cell r="BP1367">
            <v>30965.000000000022</v>
          </cell>
          <cell r="BQ1367">
            <v>0</v>
          </cell>
          <cell r="BR1367">
            <v>0</v>
          </cell>
          <cell r="BS1367">
            <v>19954.154093561647</v>
          </cell>
          <cell r="BT1367">
            <v>0</v>
          </cell>
          <cell r="BU1367">
            <v>88141.213629603895</v>
          </cell>
          <cell r="BV1367">
            <v>0</v>
          </cell>
          <cell r="BW1367">
            <v>124952.46193775129</v>
          </cell>
          <cell r="BX1367">
            <v>0</v>
          </cell>
          <cell r="BY1367">
            <v>0</v>
          </cell>
          <cell r="BZ1367">
            <v>0</v>
          </cell>
          <cell r="CA1367">
            <v>530965</v>
          </cell>
          <cell r="CB1367">
            <v>0</v>
          </cell>
          <cell r="CC1367">
            <v>0</v>
          </cell>
          <cell r="CD1367">
            <v>140954.15409356164</v>
          </cell>
          <cell r="CE1367">
            <v>0</v>
          </cell>
          <cell r="CF1367">
            <v>467641.21362960391</v>
          </cell>
          <cell r="CG1367">
            <v>0</v>
          </cell>
          <cell r="CH1367">
            <v>524952.46193775127</v>
          </cell>
          <cell r="CI1367">
            <v>0</v>
          </cell>
          <cell r="CK1367">
            <v>0</v>
          </cell>
          <cell r="CL1367">
            <v>0</v>
          </cell>
          <cell r="CM1367">
            <v>530965</v>
          </cell>
          <cell r="CN1367">
            <v>0</v>
          </cell>
          <cell r="CO1367">
            <v>0</v>
          </cell>
          <cell r="CP1367">
            <v>140954.15409356164</v>
          </cell>
          <cell r="CQ1367">
            <v>0</v>
          </cell>
          <cell r="CR1367">
            <v>467641.21362960391</v>
          </cell>
          <cell r="CS1367">
            <v>0</v>
          </cell>
          <cell r="CT1367">
            <v>524952.46193775127</v>
          </cell>
          <cell r="CU1367">
            <v>0</v>
          </cell>
          <cell r="CW1367">
            <v>0</v>
          </cell>
          <cell r="CX1367">
            <v>0</v>
          </cell>
          <cell r="CY1367">
            <v>0</v>
          </cell>
          <cell r="CZ1367">
            <v>0</v>
          </cell>
          <cell r="DA1367">
            <v>0</v>
          </cell>
          <cell r="DB1367">
            <v>0</v>
          </cell>
          <cell r="DC1367">
            <v>0</v>
          </cell>
          <cell r="DD1367">
            <v>0</v>
          </cell>
          <cell r="DE1367">
            <v>0</v>
          </cell>
          <cell r="DF1367">
            <v>0</v>
          </cell>
          <cell r="DG1367">
            <v>0</v>
          </cell>
          <cell r="DI1367">
            <v>0</v>
          </cell>
          <cell r="DJ1367">
            <v>0</v>
          </cell>
          <cell r="DK1367">
            <v>0</v>
          </cell>
          <cell r="DL1367">
            <v>0</v>
          </cell>
          <cell r="DM1367">
            <v>0</v>
          </cell>
          <cell r="DN1367">
            <v>0</v>
          </cell>
          <cell r="DO1367">
            <v>0</v>
          </cell>
          <cell r="DP1367">
            <v>0</v>
          </cell>
          <cell r="DQ1367">
            <v>0</v>
          </cell>
          <cell r="DR1367">
            <v>0</v>
          </cell>
          <cell r="DS1367">
            <v>0</v>
          </cell>
          <cell r="DU1367" t="e">
            <v>#N/A</v>
          </cell>
          <cell r="DV1367">
            <v>0</v>
          </cell>
          <cell r="DW1367">
            <v>0</v>
          </cell>
          <cell r="DX1367">
            <v>1</v>
          </cell>
          <cell r="DY1367">
            <v>1400500</v>
          </cell>
          <cell r="DZ1367">
            <v>1664512.8296609167</v>
          </cell>
          <cell r="EB1367">
            <v>1664512.8296609167</v>
          </cell>
          <cell r="EC1367" t="str">
            <v>Def</v>
          </cell>
          <cell r="ED1367" t="str">
            <v>Local Recreational Facilities</v>
          </cell>
        </row>
        <row r="1368">
          <cell r="D1368" t="str">
            <v>PC3200642</v>
          </cell>
          <cell r="E1368" t="str">
            <v>Development Of Tiverton Park</v>
          </cell>
          <cell r="F1368" t="str">
            <v>Auckland Council</v>
          </cell>
          <cell r="G1368" t="str">
            <v>Parks, sports and recreation</v>
          </cell>
          <cell r="H1368" t="str">
            <v>E170205</v>
          </cell>
          <cell r="I1368" t="str">
            <v>Local and sports parks - west management</v>
          </cell>
          <cell r="J1368" t="str">
            <v>Lifestyle and culture</v>
          </cell>
          <cell r="K1368" t="str">
            <v>Local parks services</v>
          </cell>
          <cell r="L1368" t="str">
            <v>Local parks</v>
          </cell>
          <cell r="M1368" t="str">
            <v>Local activities</v>
          </cell>
          <cell r="N1368" t="str">
            <v>Local parks services</v>
          </cell>
          <cell r="O1368" t="str">
            <v>Local parks</v>
          </cell>
          <cell r="P1368" t="str">
            <v>Lifestyle and culture</v>
          </cell>
          <cell r="Q1368" t="str">
            <v>Local parks services</v>
          </cell>
          <cell r="R1368" t="str">
            <v>Local parks</v>
          </cell>
          <cell r="S1368" t="str">
            <v>A1241205</v>
          </cell>
          <cell r="T1368" t="str">
            <v>A1241205</v>
          </cell>
          <cell r="U1368" t="str">
            <v>Local parks</v>
          </cell>
          <cell r="V1368" t="str">
            <v>L200</v>
          </cell>
          <cell r="W1368" t="str">
            <v>Whau</v>
          </cell>
          <cell r="X1368" t="str">
            <v>PL40810</v>
          </cell>
          <cell r="Y1368" t="str">
            <v>Expense</v>
          </cell>
          <cell r="Z1368">
            <v>20130701</v>
          </cell>
          <cell r="AA1368">
            <v>20150630</v>
          </cell>
          <cell r="AB1368">
            <v>2</v>
          </cell>
          <cell r="AC1368" t="str">
            <v>Discrete</v>
          </cell>
          <cell r="AD1368">
            <v>0.75</v>
          </cell>
          <cell r="AE1368">
            <v>0</v>
          </cell>
          <cell r="AF1368">
            <v>0.25</v>
          </cell>
          <cell r="AG1368">
            <v>0</v>
          </cell>
          <cell r="AH1368">
            <v>2</v>
          </cell>
          <cell r="AI1368" t="str">
            <v>Local &amp; Sports Parks</v>
          </cell>
          <cell r="AJ1368" t="str">
            <v>Structures parks</v>
          </cell>
          <cell r="AK1368">
            <v>35</v>
          </cell>
          <cell r="AM1368">
            <v>0.75</v>
          </cell>
          <cell r="AO1368">
            <v>0.25</v>
          </cell>
          <cell r="AU1368">
            <v>17000</v>
          </cell>
          <cell r="AV1368">
            <v>105000</v>
          </cell>
          <cell r="BD1368">
            <v>3.1E-2</v>
          </cell>
          <cell r="BE1368">
            <v>6.1930000000000041E-2</v>
          </cell>
          <cell r="BF1368">
            <v>9.3787900000000146E-2</v>
          </cell>
          <cell r="BG1368">
            <v>0.12878911280000027</v>
          </cell>
          <cell r="BH1368">
            <v>0.16491036440960039</v>
          </cell>
          <cell r="BI1368">
            <v>0.19869276497747879</v>
          </cell>
          <cell r="BJ1368">
            <v>0.23225616239684821</v>
          </cell>
          <cell r="BK1368">
            <v>0.27045610343115034</v>
          </cell>
          <cell r="BL1368">
            <v>0.31238115484437823</v>
          </cell>
          <cell r="BM1368">
            <v>0.35568973295424255</v>
          </cell>
          <cell r="BN1368">
            <v>0</v>
          </cell>
          <cell r="BO1368">
            <v>0</v>
          </cell>
          <cell r="BP1368">
            <v>1052.8100000000006</v>
          </cell>
          <cell r="BQ1368">
            <v>9847.7295000000158</v>
          </cell>
          <cell r="BR1368">
            <v>0</v>
          </cell>
          <cell r="BS1368">
            <v>0</v>
          </cell>
          <cell r="BT1368">
            <v>0</v>
          </cell>
          <cell r="BU1368">
            <v>0</v>
          </cell>
          <cell r="BV1368">
            <v>0</v>
          </cell>
          <cell r="BW1368">
            <v>0</v>
          </cell>
          <cell r="BX1368">
            <v>0</v>
          </cell>
          <cell r="BY1368">
            <v>0</v>
          </cell>
          <cell r="BZ1368">
            <v>0</v>
          </cell>
          <cell r="CA1368">
            <v>18052.810000000001</v>
          </cell>
          <cell r="CB1368">
            <v>114847.72950000002</v>
          </cell>
          <cell r="CC1368">
            <v>0</v>
          </cell>
          <cell r="CD1368">
            <v>0</v>
          </cell>
          <cell r="CE1368">
            <v>0</v>
          </cell>
          <cell r="CF1368">
            <v>0</v>
          </cell>
          <cell r="CG1368">
            <v>0</v>
          </cell>
          <cell r="CH1368">
            <v>0</v>
          </cell>
          <cell r="CI1368">
            <v>0</v>
          </cell>
          <cell r="CK1368">
            <v>0</v>
          </cell>
          <cell r="CL1368">
            <v>0</v>
          </cell>
          <cell r="CM1368">
            <v>13539.607500000002</v>
          </cell>
          <cell r="CN1368">
            <v>86135.797125000012</v>
          </cell>
          <cell r="CO1368">
            <v>0</v>
          </cell>
          <cell r="CP1368">
            <v>0</v>
          </cell>
          <cell r="CQ1368">
            <v>0</v>
          </cell>
          <cell r="CR1368">
            <v>0</v>
          </cell>
          <cell r="CS1368">
            <v>0</v>
          </cell>
          <cell r="CT1368">
            <v>0</v>
          </cell>
          <cell r="CU1368">
            <v>0</v>
          </cell>
          <cell r="CW1368">
            <v>0</v>
          </cell>
          <cell r="CX1368">
            <v>0</v>
          </cell>
          <cell r="CY1368">
            <v>4513.2025000000003</v>
          </cell>
          <cell r="CZ1368">
            <v>28711.932375000004</v>
          </cell>
          <cell r="DA1368">
            <v>0</v>
          </cell>
          <cell r="DB1368">
            <v>0</v>
          </cell>
          <cell r="DC1368">
            <v>0</v>
          </cell>
          <cell r="DD1368">
            <v>0</v>
          </cell>
          <cell r="DE1368">
            <v>0</v>
          </cell>
          <cell r="DF1368">
            <v>0</v>
          </cell>
          <cell r="DG1368">
            <v>0</v>
          </cell>
          <cell r="DI1368">
            <v>0</v>
          </cell>
          <cell r="DJ1368">
            <v>0</v>
          </cell>
          <cell r="DK1368">
            <v>0</v>
          </cell>
          <cell r="DL1368">
            <v>0</v>
          </cell>
          <cell r="DM1368">
            <v>0</v>
          </cell>
          <cell r="DN1368">
            <v>0</v>
          </cell>
          <cell r="DO1368">
            <v>0</v>
          </cell>
          <cell r="DP1368">
            <v>0</v>
          </cell>
          <cell r="DQ1368">
            <v>0</v>
          </cell>
          <cell r="DR1368">
            <v>0</v>
          </cell>
          <cell r="DS1368">
            <v>0</v>
          </cell>
          <cell r="DU1368" t="e">
            <v>#N/A</v>
          </cell>
          <cell r="DV1368">
            <v>30500</v>
          </cell>
          <cell r="DW1368">
            <v>1</v>
          </cell>
          <cell r="DX1368">
            <v>1</v>
          </cell>
          <cell r="DY1368">
            <v>122000</v>
          </cell>
          <cell r="DZ1368">
            <v>132900.53950000001</v>
          </cell>
          <cell r="EB1368">
            <v>132900.53950000001</v>
          </cell>
          <cell r="EC1368" t="str">
            <v>Def</v>
          </cell>
          <cell r="ED1368" t="str">
            <v>Local Recreational Facilities</v>
          </cell>
        </row>
        <row r="1369">
          <cell r="D1369" t="str">
            <v>PC3200644</v>
          </cell>
          <cell r="E1369" t="str">
            <v>Trent Street To Heron Park Walkway Linkage</v>
          </cell>
          <cell r="F1369" t="str">
            <v>Auckland Council</v>
          </cell>
          <cell r="G1369" t="str">
            <v>Parks, sports and recreation</v>
          </cell>
          <cell r="H1369" t="str">
            <v>E170205</v>
          </cell>
          <cell r="I1369" t="str">
            <v>Local and sports parks - west management</v>
          </cell>
          <cell r="J1369" t="str">
            <v>Lifestyle and culture</v>
          </cell>
          <cell r="K1369" t="str">
            <v>Local parks services</v>
          </cell>
          <cell r="L1369" t="str">
            <v>Local parks</v>
          </cell>
          <cell r="M1369" t="str">
            <v>Local activities</v>
          </cell>
          <cell r="N1369" t="str">
            <v>Local parks services</v>
          </cell>
          <cell r="O1369" t="str">
            <v>Local parks</v>
          </cell>
          <cell r="P1369" t="str">
            <v>Lifestyle and culture</v>
          </cell>
          <cell r="Q1369" t="str">
            <v>Local parks services</v>
          </cell>
          <cell r="R1369" t="str">
            <v>Local parks</v>
          </cell>
          <cell r="S1369" t="str">
            <v>A1241205</v>
          </cell>
          <cell r="T1369" t="str">
            <v>A1241205</v>
          </cell>
          <cell r="U1369" t="str">
            <v>Local parks</v>
          </cell>
          <cell r="V1369" t="str">
            <v>L200</v>
          </cell>
          <cell r="W1369" t="str">
            <v>Whau</v>
          </cell>
          <cell r="X1369" t="str">
            <v>PL40810</v>
          </cell>
          <cell r="Y1369" t="str">
            <v>Expense</v>
          </cell>
          <cell r="Z1369">
            <v>20120701</v>
          </cell>
          <cell r="AA1369">
            <v>20150630</v>
          </cell>
          <cell r="AB1369">
            <v>1</v>
          </cell>
          <cell r="AC1369" t="str">
            <v>Programme</v>
          </cell>
          <cell r="AD1369">
            <v>1</v>
          </cell>
          <cell r="AE1369">
            <v>0</v>
          </cell>
          <cell r="AF1369">
            <v>0</v>
          </cell>
          <cell r="AG1369">
            <v>0</v>
          </cell>
          <cell r="AH1369">
            <v>2</v>
          </cell>
          <cell r="AI1369" t="str">
            <v>Local &amp; Sports Parks</v>
          </cell>
          <cell r="AJ1369" t="str">
            <v>Structures parks</v>
          </cell>
          <cell r="AK1369">
            <v>35</v>
          </cell>
          <cell r="AM1369">
            <v>1</v>
          </cell>
          <cell r="AT1369">
            <v>39000</v>
          </cell>
          <cell r="AU1369">
            <v>118000</v>
          </cell>
          <cell r="AV1369">
            <v>83000</v>
          </cell>
          <cell r="BD1369">
            <v>3.1E-2</v>
          </cell>
          <cell r="BE1369">
            <v>6.1930000000000041E-2</v>
          </cell>
          <cell r="BF1369">
            <v>9.3787900000000146E-2</v>
          </cell>
          <cell r="BG1369">
            <v>0.12878911280000027</v>
          </cell>
          <cell r="BH1369">
            <v>0.16491036440960039</v>
          </cell>
          <cell r="BI1369">
            <v>0.19869276497747879</v>
          </cell>
          <cell r="BJ1369">
            <v>0.23225616239684821</v>
          </cell>
          <cell r="BK1369">
            <v>0.27045610343115034</v>
          </cell>
          <cell r="BL1369">
            <v>0.31238115484437823</v>
          </cell>
          <cell r="BM1369">
            <v>0.35568973295424255</v>
          </cell>
          <cell r="BN1369">
            <v>0</v>
          </cell>
          <cell r="BO1369">
            <v>1209</v>
          </cell>
          <cell r="BP1369">
            <v>7307.7400000000052</v>
          </cell>
          <cell r="BQ1369">
            <v>7784.3957000000119</v>
          </cell>
          <cell r="BR1369">
            <v>0</v>
          </cell>
          <cell r="BS1369">
            <v>0</v>
          </cell>
          <cell r="BT1369">
            <v>0</v>
          </cell>
          <cell r="BU1369">
            <v>0</v>
          </cell>
          <cell r="BV1369">
            <v>0</v>
          </cell>
          <cell r="BW1369">
            <v>0</v>
          </cell>
          <cell r="BX1369">
            <v>0</v>
          </cell>
          <cell r="BY1369">
            <v>0</v>
          </cell>
          <cell r="BZ1369">
            <v>40209</v>
          </cell>
          <cell r="CA1369">
            <v>125307.74</v>
          </cell>
          <cell r="CB1369">
            <v>90784.395700000008</v>
          </cell>
          <cell r="CC1369">
            <v>0</v>
          </cell>
          <cell r="CD1369">
            <v>0</v>
          </cell>
          <cell r="CE1369">
            <v>0</v>
          </cell>
          <cell r="CF1369">
            <v>0</v>
          </cell>
          <cell r="CG1369">
            <v>0</v>
          </cell>
          <cell r="CH1369">
            <v>0</v>
          </cell>
          <cell r="CI1369">
            <v>0</v>
          </cell>
          <cell r="CK1369">
            <v>0</v>
          </cell>
          <cell r="CL1369">
            <v>40209</v>
          </cell>
          <cell r="CM1369">
            <v>125307.74</v>
          </cell>
          <cell r="CN1369">
            <v>90784.395700000008</v>
          </cell>
          <cell r="CO1369">
            <v>0</v>
          </cell>
          <cell r="CP1369">
            <v>0</v>
          </cell>
          <cell r="CQ1369">
            <v>0</v>
          </cell>
          <cell r="CR1369">
            <v>0</v>
          </cell>
          <cell r="CS1369">
            <v>0</v>
          </cell>
          <cell r="CT1369">
            <v>0</v>
          </cell>
          <cell r="CU1369">
            <v>0</v>
          </cell>
          <cell r="CW1369">
            <v>0</v>
          </cell>
          <cell r="CX1369">
            <v>0</v>
          </cell>
          <cell r="CY1369">
            <v>0</v>
          </cell>
          <cell r="CZ1369">
            <v>0</v>
          </cell>
          <cell r="DA1369">
            <v>0</v>
          </cell>
          <cell r="DB1369">
            <v>0</v>
          </cell>
          <cell r="DC1369">
            <v>0</v>
          </cell>
          <cell r="DD1369">
            <v>0</v>
          </cell>
          <cell r="DE1369">
            <v>0</v>
          </cell>
          <cell r="DF1369">
            <v>0</v>
          </cell>
          <cell r="DG1369">
            <v>0</v>
          </cell>
          <cell r="DI1369">
            <v>0</v>
          </cell>
          <cell r="DJ1369">
            <v>0</v>
          </cell>
          <cell r="DK1369">
            <v>0</v>
          </cell>
          <cell r="DL1369">
            <v>0</v>
          </cell>
          <cell r="DM1369">
            <v>0</v>
          </cell>
          <cell r="DN1369">
            <v>0</v>
          </cell>
          <cell r="DO1369">
            <v>0</v>
          </cell>
          <cell r="DP1369">
            <v>0</v>
          </cell>
          <cell r="DQ1369">
            <v>0</v>
          </cell>
          <cell r="DR1369">
            <v>0</v>
          </cell>
          <cell r="DS1369">
            <v>0</v>
          </cell>
          <cell r="DU1369" t="e">
            <v>#N/A</v>
          </cell>
          <cell r="DV1369">
            <v>0</v>
          </cell>
          <cell r="DW1369">
            <v>0</v>
          </cell>
          <cell r="DX1369">
            <v>1</v>
          </cell>
          <cell r="DY1369">
            <v>240000</v>
          </cell>
          <cell r="DZ1369">
            <v>256301.13569999998</v>
          </cell>
          <cell r="EB1369">
            <v>256301.13569999998</v>
          </cell>
          <cell r="EC1369" t="str">
            <v>Def</v>
          </cell>
          <cell r="ED1369" t="str">
            <v>Local Recreational Facilities</v>
          </cell>
        </row>
        <row r="1370">
          <cell r="D1370" t="str">
            <v>PC3200647</v>
          </cell>
          <cell r="E1370" t="str">
            <v>Lloyd Elsmore Park Leisure Centre - Flow Rider</v>
          </cell>
          <cell r="F1370" t="str">
            <v>Auckland Council</v>
          </cell>
          <cell r="G1370" t="str">
            <v>Parks, sports and recreation</v>
          </cell>
          <cell r="H1370" t="str">
            <v>E190835</v>
          </cell>
          <cell r="I1370" t="str">
            <v>Aquatics Lloyd Elsmore</v>
          </cell>
          <cell r="J1370" t="str">
            <v>Lifestyle and culture</v>
          </cell>
          <cell r="K1370" t="str">
            <v>Local recreation services</v>
          </cell>
          <cell r="L1370" t="str">
            <v>Local recreation initiatives and facilities</v>
          </cell>
          <cell r="M1370" t="str">
            <v>Local activities</v>
          </cell>
          <cell r="N1370" t="str">
            <v>Local recreation services</v>
          </cell>
          <cell r="O1370" t="str">
            <v>Local recreation initiatives and facilities</v>
          </cell>
          <cell r="P1370" t="str">
            <v>Lifestyle and culture</v>
          </cell>
          <cell r="Q1370" t="str">
            <v>Local recreation services</v>
          </cell>
          <cell r="R1370" t="str">
            <v>Local recreation initiatives and facilities</v>
          </cell>
          <cell r="S1370" t="str">
            <v>A1251405</v>
          </cell>
          <cell r="T1370" t="str">
            <v>A1251405</v>
          </cell>
          <cell r="U1370" t="str">
            <v>Local aquatic, leisure and recreation facilities</v>
          </cell>
          <cell r="V1370" t="str">
            <v>L130</v>
          </cell>
          <cell r="W1370" t="str">
            <v>Howick</v>
          </cell>
          <cell r="X1370" t="str">
            <v>PL40810</v>
          </cell>
          <cell r="Y1370" t="str">
            <v>Expense</v>
          </cell>
          <cell r="Z1370">
            <v>20170701</v>
          </cell>
          <cell r="AA1370">
            <v>20190630</v>
          </cell>
          <cell r="AB1370">
            <v>2</v>
          </cell>
          <cell r="AC1370" t="str">
            <v>Discrete</v>
          </cell>
          <cell r="AD1370">
            <v>1</v>
          </cell>
          <cell r="AE1370">
            <v>0</v>
          </cell>
          <cell r="AF1370">
            <v>0</v>
          </cell>
          <cell r="AG1370">
            <v>0</v>
          </cell>
          <cell r="AH1370">
            <v>6</v>
          </cell>
          <cell r="AI1370" t="str">
            <v>Recreational Facilities</v>
          </cell>
          <cell r="AJ1370" t="str">
            <v>Buildings (Capex)</v>
          </cell>
          <cell r="AK1370">
            <v>50</v>
          </cell>
          <cell r="AM1370">
            <v>1</v>
          </cell>
          <cell r="AY1370">
            <v>1000000</v>
          </cell>
          <cell r="AZ1370">
            <v>1000000</v>
          </cell>
          <cell r="BD1370">
            <v>3.1E-2</v>
          </cell>
          <cell r="BE1370">
            <v>6.1930000000000041E-2</v>
          </cell>
          <cell r="BF1370">
            <v>9.3787900000000146E-2</v>
          </cell>
          <cell r="BG1370">
            <v>0.12878911280000027</v>
          </cell>
          <cell r="BH1370">
            <v>0.16491036440960039</v>
          </cell>
          <cell r="BI1370">
            <v>0.19869276497747879</v>
          </cell>
          <cell r="BJ1370">
            <v>0.23225616239684821</v>
          </cell>
          <cell r="BK1370">
            <v>0.27045610343115034</v>
          </cell>
          <cell r="BL1370">
            <v>0.31238115484437823</v>
          </cell>
          <cell r="BM1370">
            <v>0.35568973295424255</v>
          </cell>
          <cell r="BN1370">
            <v>0</v>
          </cell>
          <cell r="BO1370">
            <v>0</v>
          </cell>
          <cell r="BP1370">
            <v>0</v>
          </cell>
          <cell r="BQ1370">
            <v>0</v>
          </cell>
          <cell r="BR1370">
            <v>0</v>
          </cell>
          <cell r="BS1370">
            <v>0</v>
          </cell>
          <cell r="BT1370">
            <v>198692.7649774788</v>
          </cell>
          <cell r="BU1370">
            <v>232256.1623968482</v>
          </cell>
          <cell r="BV1370">
            <v>0</v>
          </cell>
          <cell r="BW1370">
            <v>0</v>
          </cell>
          <cell r="BX1370">
            <v>0</v>
          </cell>
          <cell r="BY1370">
            <v>0</v>
          </cell>
          <cell r="BZ1370">
            <v>0</v>
          </cell>
          <cell r="CA1370">
            <v>0</v>
          </cell>
          <cell r="CB1370">
            <v>0</v>
          </cell>
          <cell r="CC1370">
            <v>0</v>
          </cell>
          <cell r="CD1370">
            <v>0</v>
          </cell>
          <cell r="CE1370">
            <v>1198692.7649774789</v>
          </cell>
          <cell r="CF1370">
            <v>1232256.1623968482</v>
          </cell>
          <cell r="CG1370">
            <v>0</v>
          </cell>
          <cell r="CH1370">
            <v>0</v>
          </cell>
          <cell r="CI1370">
            <v>0</v>
          </cell>
          <cell r="CK1370">
            <v>0</v>
          </cell>
          <cell r="CL1370">
            <v>0</v>
          </cell>
          <cell r="CM1370">
            <v>0</v>
          </cell>
          <cell r="CN1370">
            <v>0</v>
          </cell>
          <cell r="CO1370">
            <v>0</v>
          </cell>
          <cell r="CP1370">
            <v>0</v>
          </cell>
          <cell r="CQ1370">
            <v>1198692.7649774789</v>
          </cell>
          <cell r="CR1370">
            <v>1232256.1623968482</v>
          </cell>
          <cell r="CS1370">
            <v>0</v>
          </cell>
          <cell r="CT1370">
            <v>0</v>
          </cell>
          <cell r="CU1370">
            <v>0</v>
          </cell>
          <cell r="CW1370">
            <v>0</v>
          </cell>
          <cell r="CX1370">
            <v>0</v>
          </cell>
          <cell r="CY1370">
            <v>0</v>
          </cell>
          <cell r="CZ1370">
            <v>0</v>
          </cell>
          <cell r="DA1370">
            <v>0</v>
          </cell>
          <cell r="DB1370">
            <v>0</v>
          </cell>
          <cell r="DC1370">
            <v>0</v>
          </cell>
          <cell r="DD1370">
            <v>0</v>
          </cell>
          <cell r="DE1370">
            <v>0</v>
          </cell>
          <cell r="DF1370">
            <v>0</v>
          </cell>
          <cell r="DG1370">
            <v>0</v>
          </cell>
          <cell r="DI1370">
            <v>0</v>
          </cell>
          <cell r="DJ1370">
            <v>0</v>
          </cell>
          <cell r="DK1370">
            <v>0</v>
          </cell>
          <cell r="DL1370">
            <v>0</v>
          </cell>
          <cell r="DM1370">
            <v>0</v>
          </cell>
          <cell r="DN1370">
            <v>0</v>
          </cell>
          <cell r="DO1370">
            <v>0</v>
          </cell>
          <cell r="DP1370">
            <v>0</v>
          </cell>
          <cell r="DQ1370">
            <v>0</v>
          </cell>
          <cell r="DR1370">
            <v>0</v>
          </cell>
          <cell r="DS1370">
            <v>0</v>
          </cell>
          <cell r="DU1370" t="e">
            <v>#N/A</v>
          </cell>
          <cell r="DV1370">
            <v>0</v>
          </cell>
          <cell r="DW1370">
            <v>0</v>
          </cell>
          <cell r="DX1370">
            <v>1</v>
          </cell>
          <cell r="DY1370">
            <v>2000000</v>
          </cell>
          <cell r="DZ1370">
            <v>2430948.9273743271</v>
          </cell>
          <cell r="EB1370">
            <v>2430948.9273743271</v>
          </cell>
          <cell r="EC1370" t="str">
            <v>Def</v>
          </cell>
          <cell r="ED1370" t="str">
            <v>Local Recreational Facilities</v>
          </cell>
        </row>
        <row r="1371">
          <cell r="D1371" t="str">
            <v>PC3200673</v>
          </cell>
          <cell r="E1371" t="str">
            <v>Otahuhu Recreation Precinct</v>
          </cell>
          <cell r="F1371" t="str">
            <v>Auckland Council</v>
          </cell>
          <cell r="G1371" t="str">
            <v>Parks, sports and recreation</v>
          </cell>
          <cell r="H1371" t="str">
            <v>E190205</v>
          </cell>
          <cell r="I1371" t="str">
            <v>Recreation facilities management</v>
          </cell>
          <cell r="J1371" t="str">
            <v>Lifestyle and culture</v>
          </cell>
          <cell r="K1371" t="str">
            <v>Local recreation services</v>
          </cell>
          <cell r="L1371" t="str">
            <v>Local recreation initiatives and facilities</v>
          </cell>
          <cell r="M1371" t="str">
            <v>Local activities</v>
          </cell>
          <cell r="N1371" t="str">
            <v>Local recreation services</v>
          </cell>
          <cell r="O1371" t="str">
            <v>Local recreation initiatives and facilities</v>
          </cell>
          <cell r="P1371" t="str">
            <v>Lifestyle and culture</v>
          </cell>
          <cell r="Q1371" t="str">
            <v>Local recreation services</v>
          </cell>
          <cell r="R1371" t="str">
            <v>Local recreation initiatives and facilities</v>
          </cell>
          <cell r="S1371" t="str">
            <v>A1251405</v>
          </cell>
          <cell r="T1371" t="str">
            <v>A1251405</v>
          </cell>
          <cell r="U1371" t="str">
            <v>Local aquatic, leisure and recreation facilities</v>
          </cell>
          <cell r="V1371" t="str">
            <v>L140</v>
          </cell>
          <cell r="W1371" t="str">
            <v>Mangere-Otahuhu</v>
          </cell>
          <cell r="X1371" t="str">
            <v>PL40810</v>
          </cell>
          <cell r="Y1371" t="str">
            <v>Expense</v>
          </cell>
          <cell r="Z1371">
            <v>20150701</v>
          </cell>
          <cell r="AA1371">
            <v>20160630</v>
          </cell>
          <cell r="AB1371">
            <v>2</v>
          </cell>
          <cell r="AC1371" t="str">
            <v>Discrete</v>
          </cell>
          <cell r="AD1371">
            <v>0.9</v>
          </cell>
          <cell r="AE1371">
            <v>0</v>
          </cell>
          <cell r="AF1371">
            <v>0.1</v>
          </cell>
          <cell r="AG1371">
            <v>0</v>
          </cell>
          <cell r="AH1371">
            <v>6</v>
          </cell>
          <cell r="AI1371" t="str">
            <v>Recreational Facilities</v>
          </cell>
          <cell r="AJ1371" t="str">
            <v>Buildings (Capex)</v>
          </cell>
          <cell r="AK1371">
            <v>50</v>
          </cell>
          <cell r="AM1371">
            <v>0.9</v>
          </cell>
          <cell r="AO1371">
            <v>0.1</v>
          </cell>
          <cell r="AW1371">
            <v>5000000</v>
          </cell>
          <cell r="BD1371">
            <v>3.1E-2</v>
          </cell>
          <cell r="BE1371">
            <v>6.1930000000000041E-2</v>
          </cell>
          <cell r="BF1371">
            <v>9.3787900000000146E-2</v>
          </cell>
          <cell r="BG1371">
            <v>0.12878911280000027</v>
          </cell>
          <cell r="BH1371">
            <v>0.16491036440960039</v>
          </cell>
          <cell r="BI1371">
            <v>0.19869276497747879</v>
          </cell>
          <cell r="BJ1371">
            <v>0.23225616239684821</v>
          </cell>
          <cell r="BK1371">
            <v>0.27045610343115034</v>
          </cell>
          <cell r="BL1371">
            <v>0.31238115484437823</v>
          </cell>
          <cell r="BM1371">
            <v>0.35568973295424255</v>
          </cell>
          <cell r="BN1371">
            <v>0</v>
          </cell>
          <cell r="BO1371">
            <v>0</v>
          </cell>
          <cell r="BP1371">
            <v>0</v>
          </cell>
          <cell r="BQ1371">
            <v>0</v>
          </cell>
          <cell r="BR1371">
            <v>643945.56400000141</v>
          </cell>
          <cell r="BS1371">
            <v>0</v>
          </cell>
          <cell r="BT1371">
            <v>0</v>
          </cell>
          <cell r="BU1371">
            <v>0</v>
          </cell>
          <cell r="BV1371">
            <v>0</v>
          </cell>
          <cell r="BW1371">
            <v>0</v>
          </cell>
          <cell r="BX1371">
            <v>0</v>
          </cell>
          <cell r="BY1371">
            <v>0</v>
          </cell>
          <cell r="BZ1371">
            <v>0</v>
          </cell>
          <cell r="CA1371">
            <v>0</v>
          </cell>
          <cell r="CB1371">
            <v>0</v>
          </cell>
          <cell r="CC1371">
            <v>5643945.5640000012</v>
          </cell>
          <cell r="CD1371">
            <v>0</v>
          </cell>
          <cell r="CE1371">
            <v>0</v>
          </cell>
          <cell r="CF1371">
            <v>0</v>
          </cell>
          <cell r="CG1371">
            <v>0</v>
          </cell>
          <cell r="CH1371">
            <v>0</v>
          </cell>
          <cell r="CI1371">
            <v>0</v>
          </cell>
          <cell r="CK1371">
            <v>0</v>
          </cell>
          <cell r="CL1371">
            <v>0</v>
          </cell>
          <cell r="CM1371">
            <v>0</v>
          </cell>
          <cell r="CN1371">
            <v>0</v>
          </cell>
          <cell r="CO1371">
            <v>5079551.0076000011</v>
          </cell>
          <cell r="CP1371">
            <v>0</v>
          </cell>
          <cell r="CQ1371">
            <v>0</v>
          </cell>
          <cell r="CR1371">
            <v>0</v>
          </cell>
          <cell r="CS1371">
            <v>0</v>
          </cell>
          <cell r="CT1371">
            <v>0</v>
          </cell>
          <cell r="CU1371">
            <v>0</v>
          </cell>
          <cell r="CW1371">
            <v>0</v>
          </cell>
          <cell r="CX1371">
            <v>0</v>
          </cell>
          <cell r="CY1371">
            <v>0</v>
          </cell>
          <cell r="CZ1371">
            <v>0</v>
          </cell>
          <cell r="DA1371">
            <v>564394.55640000012</v>
          </cell>
          <cell r="DB1371">
            <v>0</v>
          </cell>
          <cell r="DC1371">
            <v>0</v>
          </cell>
          <cell r="DD1371">
            <v>0</v>
          </cell>
          <cell r="DE1371">
            <v>0</v>
          </cell>
          <cell r="DF1371">
            <v>0</v>
          </cell>
          <cell r="DG1371">
            <v>0</v>
          </cell>
          <cell r="DI1371">
            <v>0</v>
          </cell>
          <cell r="DJ1371">
            <v>0</v>
          </cell>
          <cell r="DK1371">
            <v>0</v>
          </cell>
          <cell r="DL1371">
            <v>0</v>
          </cell>
          <cell r="DM1371">
            <v>0</v>
          </cell>
          <cell r="DN1371">
            <v>0</v>
          </cell>
          <cell r="DO1371">
            <v>0</v>
          </cell>
          <cell r="DP1371">
            <v>0</v>
          </cell>
          <cell r="DQ1371">
            <v>0</v>
          </cell>
          <cell r="DR1371">
            <v>0</v>
          </cell>
          <cell r="DS1371">
            <v>0</v>
          </cell>
          <cell r="DU1371" t="e">
            <v>#N/A</v>
          </cell>
          <cell r="DV1371">
            <v>500000</v>
          </cell>
          <cell r="DW1371">
            <v>1</v>
          </cell>
          <cell r="DX1371">
            <v>1</v>
          </cell>
          <cell r="DY1371">
            <v>5000000</v>
          </cell>
          <cell r="DZ1371">
            <v>5643945.5640000012</v>
          </cell>
          <cell r="EB1371">
            <v>5643945.5640000012</v>
          </cell>
          <cell r="EC1371" t="str">
            <v>Def</v>
          </cell>
          <cell r="ED1371" t="str">
            <v>Local Recreational Facilities</v>
          </cell>
        </row>
        <row r="1372">
          <cell r="D1372" t="str">
            <v>PC3200674</v>
          </cell>
          <cell r="E1372" t="str">
            <v>Aquatic Centre (Mt Albert)</v>
          </cell>
          <cell r="F1372" t="str">
            <v>Auckland Council</v>
          </cell>
          <cell r="G1372" t="str">
            <v>Parks, sports and recreation</v>
          </cell>
          <cell r="H1372" t="str">
            <v>E190105</v>
          </cell>
          <cell r="I1372" t="str">
            <v>Recreation facilities and service delivery management</v>
          </cell>
          <cell r="J1372" t="str">
            <v>Lifestyle and culture</v>
          </cell>
          <cell r="K1372" t="str">
            <v>Local recreation services</v>
          </cell>
          <cell r="L1372" t="str">
            <v>Local recreation initiatives and facilities</v>
          </cell>
          <cell r="M1372" t="str">
            <v>Local activities</v>
          </cell>
          <cell r="N1372" t="str">
            <v>Local recreation services</v>
          </cell>
          <cell r="O1372" t="str">
            <v>Local recreation initiatives and facilities</v>
          </cell>
          <cell r="P1372" t="str">
            <v>Lifestyle and culture</v>
          </cell>
          <cell r="Q1372" t="str">
            <v>Local recreation services</v>
          </cell>
          <cell r="R1372" t="str">
            <v>Local recreation initiatives and facilities</v>
          </cell>
          <cell r="S1372" t="str">
            <v>A1251405</v>
          </cell>
          <cell r="T1372" t="str">
            <v>A1251405</v>
          </cell>
          <cell r="U1372" t="str">
            <v>Local aquatic, leisure and recreation facilities</v>
          </cell>
          <cell r="V1372" t="str">
            <v>L100</v>
          </cell>
          <cell r="W1372" t="str">
            <v>Albert-Eden</v>
          </cell>
          <cell r="X1372" t="str">
            <v>PL40810</v>
          </cell>
          <cell r="Y1372" t="str">
            <v>Expense</v>
          </cell>
          <cell r="Z1372">
            <v>20120701</v>
          </cell>
          <cell r="AA1372">
            <v>20150630</v>
          </cell>
          <cell r="AB1372">
            <v>2</v>
          </cell>
          <cell r="AC1372" t="str">
            <v>Discrete</v>
          </cell>
          <cell r="AD1372">
            <v>0.2</v>
          </cell>
          <cell r="AE1372">
            <v>0</v>
          </cell>
          <cell r="AF1372">
            <v>0.5</v>
          </cell>
          <cell r="AG1372">
            <v>0.3</v>
          </cell>
          <cell r="AH1372">
            <v>6</v>
          </cell>
          <cell r="AI1372" t="str">
            <v>Recreational Facilities</v>
          </cell>
          <cell r="AJ1372" t="str">
            <v>Buildings (Capex)</v>
          </cell>
          <cell r="AK1372">
            <v>50</v>
          </cell>
          <cell r="AM1372">
            <v>1</v>
          </cell>
          <cell r="AT1372">
            <v>3500000</v>
          </cell>
          <cell r="AV1372">
            <v>5500000</v>
          </cell>
          <cell r="BD1372">
            <v>3.1E-2</v>
          </cell>
          <cell r="BE1372">
            <v>6.1930000000000041E-2</v>
          </cell>
          <cell r="BF1372">
            <v>9.3787900000000146E-2</v>
          </cell>
          <cell r="BG1372">
            <v>0.12878911280000027</v>
          </cell>
          <cell r="BH1372">
            <v>0.16491036440960039</v>
          </cell>
          <cell r="BI1372">
            <v>0.19869276497747879</v>
          </cell>
          <cell r="BJ1372">
            <v>0.23225616239684821</v>
          </cell>
          <cell r="BK1372">
            <v>0.27045610343115034</v>
          </cell>
          <cell r="BL1372">
            <v>0.31238115484437823</v>
          </cell>
          <cell r="BM1372">
            <v>0.35568973295424255</v>
          </cell>
          <cell r="BN1372">
            <v>0</v>
          </cell>
          <cell r="BO1372">
            <v>108500</v>
          </cell>
          <cell r="BP1372">
            <v>0</v>
          </cell>
          <cell r="BQ1372">
            <v>515833.45000000083</v>
          </cell>
          <cell r="BR1372">
            <v>0</v>
          </cell>
          <cell r="BS1372">
            <v>0</v>
          </cell>
          <cell r="BT1372">
            <v>0</v>
          </cell>
          <cell r="BU1372">
            <v>0</v>
          </cell>
          <cell r="BV1372">
            <v>0</v>
          </cell>
          <cell r="BW1372">
            <v>0</v>
          </cell>
          <cell r="BX1372">
            <v>0</v>
          </cell>
          <cell r="BY1372">
            <v>0</v>
          </cell>
          <cell r="BZ1372">
            <v>3608500</v>
          </cell>
          <cell r="CA1372">
            <v>0</v>
          </cell>
          <cell r="CB1372">
            <v>6015833.4500000011</v>
          </cell>
          <cell r="CC1372">
            <v>0</v>
          </cell>
          <cell r="CD1372">
            <v>0</v>
          </cell>
          <cell r="CE1372">
            <v>0</v>
          </cell>
          <cell r="CF1372">
            <v>0</v>
          </cell>
          <cell r="CG1372">
            <v>0</v>
          </cell>
          <cell r="CH1372">
            <v>0</v>
          </cell>
          <cell r="CI1372">
            <v>0</v>
          </cell>
          <cell r="CK1372">
            <v>0</v>
          </cell>
          <cell r="CL1372">
            <v>721700</v>
          </cell>
          <cell r="CM1372">
            <v>0</v>
          </cell>
          <cell r="CN1372">
            <v>1203166.6900000002</v>
          </cell>
          <cell r="CO1372">
            <v>0</v>
          </cell>
          <cell r="CP1372">
            <v>0</v>
          </cell>
          <cell r="CQ1372">
            <v>0</v>
          </cell>
          <cell r="CR1372">
            <v>0</v>
          </cell>
          <cell r="CS1372">
            <v>0</v>
          </cell>
          <cell r="CT1372">
            <v>0</v>
          </cell>
          <cell r="CU1372">
            <v>0</v>
          </cell>
          <cell r="CW1372">
            <v>0</v>
          </cell>
          <cell r="CX1372">
            <v>1804250</v>
          </cell>
          <cell r="CY1372">
            <v>0</v>
          </cell>
          <cell r="CZ1372">
            <v>3007916.7250000006</v>
          </cell>
          <cell r="DA1372">
            <v>0</v>
          </cell>
          <cell r="DB1372">
            <v>0</v>
          </cell>
          <cell r="DC1372">
            <v>0</v>
          </cell>
          <cell r="DD1372">
            <v>0</v>
          </cell>
          <cell r="DE1372">
            <v>0</v>
          </cell>
          <cell r="DF1372">
            <v>0</v>
          </cell>
          <cell r="DG1372">
            <v>0</v>
          </cell>
          <cell r="DI1372">
            <v>0</v>
          </cell>
          <cell r="DJ1372">
            <v>1082550</v>
          </cell>
          <cell r="DK1372">
            <v>0</v>
          </cell>
          <cell r="DL1372">
            <v>1804750.0350000004</v>
          </cell>
          <cell r="DM1372">
            <v>0</v>
          </cell>
          <cell r="DN1372">
            <v>0</v>
          </cell>
          <cell r="DO1372">
            <v>0</v>
          </cell>
          <cell r="DP1372">
            <v>0</v>
          </cell>
          <cell r="DQ1372">
            <v>0</v>
          </cell>
          <cell r="DR1372">
            <v>0</v>
          </cell>
          <cell r="DS1372">
            <v>0</v>
          </cell>
          <cell r="DU1372" t="e">
            <v>#N/A</v>
          </cell>
          <cell r="DV1372">
            <v>4500000</v>
          </cell>
          <cell r="DW1372">
            <v>1</v>
          </cell>
          <cell r="DX1372">
            <v>1</v>
          </cell>
          <cell r="DY1372">
            <v>9000000</v>
          </cell>
          <cell r="DZ1372">
            <v>9624333.4500000011</v>
          </cell>
          <cell r="EB1372">
            <v>9624333.4500000011</v>
          </cell>
          <cell r="EC1372" t="str">
            <v>Def</v>
          </cell>
          <cell r="ED1372" t="str">
            <v>Local Recreational Facilities</v>
          </cell>
        </row>
        <row r="1373">
          <cell r="D1373" t="str">
            <v>PC3200677</v>
          </cell>
          <cell r="E1373" t="str">
            <v>Netball Complex, Community And Events Centre (Manurewa)</v>
          </cell>
          <cell r="F1373" t="str">
            <v>Auckland Council</v>
          </cell>
          <cell r="G1373" t="str">
            <v>Parks, sports and recreation</v>
          </cell>
          <cell r="H1373" t="str">
            <v>E190205</v>
          </cell>
          <cell r="I1373" t="str">
            <v>Recreation facilities management</v>
          </cell>
          <cell r="J1373" t="str">
            <v>Lifestyle and culture</v>
          </cell>
          <cell r="K1373" t="str">
            <v>Local recreation services</v>
          </cell>
          <cell r="L1373" t="str">
            <v>Local recreation initiatives and facilities</v>
          </cell>
          <cell r="M1373" t="str">
            <v>Local activities</v>
          </cell>
          <cell r="N1373" t="str">
            <v>Local recreation services</v>
          </cell>
          <cell r="O1373" t="str">
            <v>Local recreation initiatives and facilities</v>
          </cell>
          <cell r="P1373" t="str">
            <v>Lifestyle and culture</v>
          </cell>
          <cell r="Q1373" t="str">
            <v>Local recreation services</v>
          </cell>
          <cell r="R1373" t="str">
            <v>Local recreation initiatives and facilities</v>
          </cell>
          <cell r="S1373" t="str">
            <v>A1251405</v>
          </cell>
          <cell r="T1373" t="str">
            <v>A1251405</v>
          </cell>
          <cell r="U1373" t="str">
            <v>Local aquatic, leisure and recreation facilities</v>
          </cell>
          <cell r="V1373" t="str">
            <v>L145</v>
          </cell>
          <cell r="W1373" t="str">
            <v>Manurewa</v>
          </cell>
          <cell r="X1373" t="str">
            <v>PL40810</v>
          </cell>
          <cell r="Y1373" t="str">
            <v>Expense</v>
          </cell>
          <cell r="Z1373">
            <v>20120701</v>
          </cell>
          <cell r="AA1373">
            <v>20150630</v>
          </cell>
          <cell r="AB1373">
            <v>2</v>
          </cell>
          <cell r="AC1373" t="str">
            <v>Discrete</v>
          </cell>
          <cell r="AD1373">
            <v>0.9</v>
          </cell>
          <cell r="AE1373">
            <v>0</v>
          </cell>
          <cell r="AF1373">
            <v>0.1</v>
          </cell>
          <cell r="AG1373">
            <v>0</v>
          </cell>
          <cell r="AH1373">
            <v>6</v>
          </cell>
          <cell r="AI1373" t="str">
            <v>Recreational Facilities</v>
          </cell>
          <cell r="AJ1373" t="str">
            <v>Buildings (Capex)</v>
          </cell>
          <cell r="AK1373">
            <v>50</v>
          </cell>
          <cell r="AM1373">
            <v>0.9</v>
          </cell>
          <cell r="AO1373">
            <v>0.1</v>
          </cell>
          <cell r="AT1373">
            <v>878000</v>
          </cell>
          <cell r="AU1373">
            <v>700000</v>
          </cell>
          <cell r="AV1373">
            <v>1500000</v>
          </cell>
          <cell r="BD1373">
            <v>3.1E-2</v>
          </cell>
          <cell r="BE1373">
            <v>6.1930000000000041E-2</v>
          </cell>
          <cell r="BF1373">
            <v>9.3787900000000146E-2</v>
          </cell>
          <cell r="BG1373">
            <v>0.12878911280000027</v>
          </cell>
          <cell r="BH1373">
            <v>0.16491036440960039</v>
          </cell>
          <cell r="BI1373">
            <v>0.19869276497747879</v>
          </cell>
          <cell r="BJ1373">
            <v>0.23225616239684821</v>
          </cell>
          <cell r="BK1373">
            <v>0.27045610343115034</v>
          </cell>
          <cell r="BL1373">
            <v>0.31238115484437823</v>
          </cell>
          <cell r="BM1373">
            <v>0.35568973295424255</v>
          </cell>
          <cell r="BN1373">
            <v>0</v>
          </cell>
          <cell r="BO1373">
            <v>27218</v>
          </cell>
          <cell r="BP1373">
            <v>43351.000000000029</v>
          </cell>
          <cell r="BQ1373">
            <v>140681.85000000021</v>
          </cell>
          <cell r="BR1373">
            <v>0</v>
          </cell>
          <cell r="BS1373">
            <v>0</v>
          </cell>
          <cell r="BT1373">
            <v>0</v>
          </cell>
          <cell r="BU1373">
            <v>0</v>
          </cell>
          <cell r="BV1373">
            <v>0</v>
          </cell>
          <cell r="BW1373">
            <v>0</v>
          </cell>
          <cell r="BX1373">
            <v>0</v>
          </cell>
          <cell r="BY1373">
            <v>0</v>
          </cell>
          <cell r="BZ1373">
            <v>905218</v>
          </cell>
          <cell r="CA1373">
            <v>743351</v>
          </cell>
          <cell r="CB1373">
            <v>1640681.85</v>
          </cell>
          <cell r="CC1373">
            <v>0</v>
          </cell>
          <cell r="CD1373">
            <v>0</v>
          </cell>
          <cell r="CE1373">
            <v>0</v>
          </cell>
          <cell r="CF1373">
            <v>0</v>
          </cell>
          <cell r="CG1373">
            <v>0</v>
          </cell>
          <cell r="CH1373">
            <v>0</v>
          </cell>
          <cell r="CI1373">
            <v>0</v>
          </cell>
          <cell r="CK1373">
            <v>0</v>
          </cell>
          <cell r="CL1373">
            <v>814696.20000000007</v>
          </cell>
          <cell r="CM1373">
            <v>669015.9</v>
          </cell>
          <cell r="CN1373">
            <v>1476613.665</v>
          </cell>
          <cell r="CO1373">
            <v>0</v>
          </cell>
          <cell r="CP1373">
            <v>0</v>
          </cell>
          <cell r="CQ1373">
            <v>0</v>
          </cell>
          <cell r="CR1373">
            <v>0</v>
          </cell>
          <cell r="CS1373">
            <v>0</v>
          </cell>
          <cell r="CT1373">
            <v>0</v>
          </cell>
          <cell r="CU1373">
            <v>0</v>
          </cell>
          <cell r="CW1373">
            <v>0</v>
          </cell>
          <cell r="CX1373">
            <v>90521.8</v>
          </cell>
          <cell r="CY1373">
            <v>74335.100000000006</v>
          </cell>
          <cell r="CZ1373">
            <v>164068.18500000003</v>
          </cell>
          <cell r="DA1373">
            <v>0</v>
          </cell>
          <cell r="DB1373">
            <v>0</v>
          </cell>
          <cell r="DC1373">
            <v>0</v>
          </cell>
          <cell r="DD1373">
            <v>0</v>
          </cell>
          <cell r="DE1373">
            <v>0</v>
          </cell>
          <cell r="DF1373">
            <v>0</v>
          </cell>
          <cell r="DG1373">
            <v>0</v>
          </cell>
          <cell r="DI1373">
            <v>0</v>
          </cell>
          <cell r="DJ1373">
            <v>0</v>
          </cell>
          <cell r="DK1373">
            <v>0</v>
          </cell>
          <cell r="DL1373">
            <v>0</v>
          </cell>
          <cell r="DM1373">
            <v>0</v>
          </cell>
          <cell r="DN1373">
            <v>0</v>
          </cell>
          <cell r="DO1373">
            <v>0</v>
          </cell>
          <cell r="DP1373">
            <v>0</v>
          </cell>
          <cell r="DQ1373">
            <v>0</v>
          </cell>
          <cell r="DR1373">
            <v>0</v>
          </cell>
          <cell r="DS1373">
            <v>0</v>
          </cell>
          <cell r="DU1373" t="e">
            <v>#N/A</v>
          </cell>
          <cell r="DV1373">
            <v>307800</v>
          </cell>
          <cell r="DW1373">
            <v>1</v>
          </cell>
          <cell r="DX1373">
            <v>1</v>
          </cell>
          <cell r="DY1373">
            <v>3078000</v>
          </cell>
          <cell r="DZ1373">
            <v>3289250.85</v>
          </cell>
          <cell r="EB1373">
            <v>3289250.85</v>
          </cell>
          <cell r="EC1373" t="str">
            <v>Def</v>
          </cell>
          <cell r="ED1373" t="str">
            <v>Local Recreational Facilities</v>
          </cell>
        </row>
        <row r="1374">
          <cell r="D1374" t="str">
            <v>PC3200797</v>
          </cell>
          <cell r="E1374" t="str">
            <v>Taipari Strand Landscape Concept Plan</v>
          </cell>
          <cell r="F1374" t="str">
            <v>Auckland Council</v>
          </cell>
          <cell r="G1374" t="str">
            <v>Parks, sports and recreation</v>
          </cell>
          <cell r="H1374" t="str">
            <v>E170205</v>
          </cell>
          <cell r="I1374" t="str">
            <v>Local and sports parks - west management</v>
          </cell>
          <cell r="J1374" t="str">
            <v>Lifestyle and culture</v>
          </cell>
          <cell r="K1374" t="str">
            <v>Local parks services</v>
          </cell>
          <cell r="L1374" t="str">
            <v>Local parks</v>
          </cell>
          <cell r="M1374" t="str">
            <v>Local activities</v>
          </cell>
          <cell r="N1374" t="str">
            <v>Local parks services</v>
          </cell>
          <cell r="O1374" t="str">
            <v>Local parks</v>
          </cell>
          <cell r="P1374" t="str">
            <v>Lifestyle and culture</v>
          </cell>
          <cell r="Q1374" t="str">
            <v>Local parks services</v>
          </cell>
          <cell r="R1374" t="str">
            <v>Local parks</v>
          </cell>
          <cell r="S1374" t="str">
            <v>A1241205</v>
          </cell>
          <cell r="T1374" t="str">
            <v>A1241205</v>
          </cell>
          <cell r="U1374" t="str">
            <v>Local parks</v>
          </cell>
          <cell r="V1374" t="str">
            <v>L120</v>
          </cell>
          <cell r="W1374" t="str">
            <v>Henderson-Massey</v>
          </cell>
          <cell r="X1374" t="str">
            <v>PL40810</v>
          </cell>
          <cell r="Y1374" t="str">
            <v>Expense</v>
          </cell>
          <cell r="Z1374">
            <v>20120701</v>
          </cell>
          <cell r="AA1374">
            <v>20130630</v>
          </cell>
          <cell r="AB1374">
            <v>2</v>
          </cell>
          <cell r="AC1374" t="str">
            <v>Discrete</v>
          </cell>
          <cell r="AD1374">
            <v>1</v>
          </cell>
          <cell r="AE1374">
            <v>0</v>
          </cell>
          <cell r="AF1374">
            <v>0</v>
          </cell>
          <cell r="AG1374">
            <v>0</v>
          </cell>
          <cell r="AH1374">
            <v>2</v>
          </cell>
          <cell r="AI1374" t="str">
            <v>Local &amp; Sports Parks</v>
          </cell>
          <cell r="AJ1374" t="str">
            <v>Structures parks</v>
          </cell>
          <cell r="AK1374">
            <v>35</v>
          </cell>
          <cell r="AM1374">
            <v>1</v>
          </cell>
          <cell r="AT1374">
            <v>35000</v>
          </cell>
          <cell r="BD1374">
            <v>3.1E-2</v>
          </cell>
          <cell r="BE1374">
            <v>6.1930000000000041E-2</v>
          </cell>
          <cell r="BF1374">
            <v>9.3787900000000146E-2</v>
          </cell>
          <cell r="BG1374">
            <v>0.12878911280000027</v>
          </cell>
          <cell r="BH1374">
            <v>0.16491036440960039</v>
          </cell>
          <cell r="BI1374">
            <v>0.19869276497747879</v>
          </cell>
          <cell r="BJ1374">
            <v>0.23225616239684821</v>
          </cell>
          <cell r="BK1374">
            <v>0.27045610343115034</v>
          </cell>
          <cell r="BL1374">
            <v>0.31238115484437823</v>
          </cell>
          <cell r="BM1374">
            <v>0.35568973295424255</v>
          </cell>
          <cell r="BN1374">
            <v>0</v>
          </cell>
          <cell r="BO1374">
            <v>1085</v>
          </cell>
          <cell r="BP1374">
            <v>0</v>
          </cell>
          <cell r="BQ1374">
            <v>0</v>
          </cell>
          <cell r="BR1374">
            <v>0</v>
          </cell>
          <cell r="BS1374">
            <v>0</v>
          </cell>
          <cell r="BT1374">
            <v>0</v>
          </cell>
          <cell r="BU1374">
            <v>0</v>
          </cell>
          <cell r="BV1374">
            <v>0</v>
          </cell>
          <cell r="BW1374">
            <v>0</v>
          </cell>
          <cell r="BX1374">
            <v>0</v>
          </cell>
          <cell r="BY1374">
            <v>0</v>
          </cell>
          <cell r="BZ1374">
            <v>36085</v>
          </cell>
          <cell r="CA1374">
            <v>0</v>
          </cell>
          <cell r="CB1374">
            <v>0</v>
          </cell>
          <cell r="CC1374">
            <v>0</v>
          </cell>
          <cell r="CD1374">
            <v>0</v>
          </cell>
          <cell r="CE1374">
            <v>0</v>
          </cell>
          <cell r="CF1374">
            <v>0</v>
          </cell>
          <cell r="CG1374">
            <v>0</v>
          </cell>
          <cell r="CH1374">
            <v>0</v>
          </cell>
          <cell r="CI1374">
            <v>0</v>
          </cell>
          <cell r="CK1374">
            <v>0</v>
          </cell>
          <cell r="CL1374">
            <v>36085</v>
          </cell>
          <cell r="CM1374">
            <v>0</v>
          </cell>
          <cell r="CN1374">
            <v>0</v>
          </cell>
          <cell r="CO1374">
            <v>0</v>
          </cell>
          <cell r="CP1374">
            <v>0</v>
          </cell>
          <cell r="CQ1374">
            <v>0</v>
          </cell>
          <cell r="CR1374">
            <v>0</v>
          </cell>
          <cell r="CS1374">
            <v>0</v>
          </cell>
          <cell r="CT1374">
            <v>0</v>
          </cell>
          <cell r="CU1374">
            <v>0</v>
          </cell>
          <cell r="CW1374">
            <v>0</v>
          </cell>
          <cell r="CX1374">
            <v>0</v>
          </cell>
          <cell r="CY1374">
            <v>0</v>
          </cell>
          <cell r="CZ1374">
            <v>0</v>
          </cell>
          <cell r="DA1374">
            <v>0</v>
          </cell>
          <cell r="DB1374">
            <v>0</v>
          </cell>
          <cell r="DC1374">
            <v>0</v>
          </cell>
          <cell r="DD1374">
            <v>0</v>
          </cell>
          <cell r="DE1374">
            <v>0</v>
          </cell>
          <cell r="DF1374">
            <v>0</v>
          </cell>
          <cell r="DG1374">
            <v>0</v>
          </cell>
          <cell r="DI1374">
            <v>0</v>
          </cell>
          <cell r="DJ1374">
            <v>0</v>
          </cell>
          <cell r="DK1374">
            <v>0</v>
          </cell>
          <cell r="DL1374">
            <v>0</v>
          </cell>
          <cell r="DM1374">
            <v>0</v>
          </cell>
          <cell r="DN1374">
            <v>0</v>
          </cell>
          <cell r="DO1374">
            <v>0</v>
          </cell>
          <cell r="DP1374">
            <v>0</v>
          </cell>
          <cell r="DQ1374">
            <v>0</v>
          </cell>
          <cell r="DR1374">
            <v>0</v>
          </cell>
          <cell r="DS1374">
            <v>0</v>
          </cell>
          <cell r="DU1374" t="e">
            <v>#N/A</v>
          </cell>
          <cell r="DV1374">
            <v>0</v>
          </cell>
          <cell r="DW1374">
            <v>0</v>
          </cell>
          <cell r="DX1374">
            <v>1</v>
          </cell>
          <cell r="DY1374">
            <v>35000</v>
          </cell>
          <cell r="DZ1374">
            <v>36085</v>
          </cell>
          <cell r="EB1374">
            <v>36085</v>
          </cell>
          <cell r="EC1374" t="str">
            <v>Def</v>
          </cell>
          <cell r="ED1374" t="str">
            <v>Local Recreational Facilities</v>
          </cell>
        </row>
        <row r="1375">
          <cell r="D1375" t="str">
            <v>PC3200798</v>
          </cell>
          <cell r="E1375" t="str">
            <v>Concept Plan (Little Huia)</v>
          </cell>
          <cell r="F1375" t="str">
            <v>Auckland Council</v>
          </cell>
          <cell r="G1375" t="str">
            <v>Parks, sports and recreation</v>
          </cell>
          <cell r="H1375" t="str">
            <v>E170205</v>
          </cell>
          <cell r="I1375" t="str">
            <v>Local and sports parks - west management</v>
          </cell>
          <cell r="J1375" t="str">
            <v>Lifestyle and culture</v>
          </cell>
          <cell r="K1375" t="str">
            <v>Local parks services</v>
          </cell>
          <cell r="L1375" t="str">
            <v>Local parks</v>
          </cell>
          <cell r="M1375" t="str">
            <v>Local activities</v>
          </cell>
          <cell r="N1375" t="str">
            <v>Local parks services</v>
          </cell>
          <cell r="O1375" t="str">
            <v>Local parks</v>
          </cell>
          <cell r="P1375" t="str">
            <v>Lifestyle and culture</v>
          </cell>
          <cell r="Q1375" t="str">
            <v>Local parks services</v>
          </cell>
          <cell r="R1375" t="str">
            <v>Local parks</v>
          </cell>
          <cell r="S1375" t="str">
            <v>A1241205</v>
          </cell>
          <cell r="T1375" t="str">
            <v>A1241205</v>
          </cell>
          <cell r="U1375" t="str">
            <v>Local parks</v>
          </cell>
          <cell r="V1375" t="str">
            <v>L190</v>
          </cell>
          <cell r="W1375" t="str">
            <v>Waitakere Ranges</v>
          </cell>
          <cell r="X1375" t="str">
            <v>PL40810</v>
          </cell>
          <cell r="Y1375" t="str">
            <v>Expense</v>
          </cell>
          <cell r="Z1375">
            <v>20120701</v>
          </cell>
          <cell r="AA1375">
            <v>20140630</v>
          </cell>
          <cell r="AB1375">
            <v>2</v>
          </cell>
          <cell r="AC1375" t="str">
            <v>Discrete</v>
          </cell>
          <cell r="AD1375">
            <v>1</v>
          </cell>
          <cell r="AE1375">
            <v>0</v>
          </cell>
          <cell r="AF1375">
            <v>0</v>
          </cell>
          <cell r="AG1375">
            <v>0</v>
          </cell>
          <cell r="AH1375">
            <v>2</v>
          </cell>
          <cell r="AI1375" t="str">
            <v>Local &amp; Sports Parks</v>
          </cell>
          <cell r="AJ1375" t="str">
            <v>Structures parks</v>
          </cell>
          <cell r="AK1375">
            <v>35</v>
          </cell>
          <cell r="AM1375">
            <v>1</v>
          </cell>
          <cell r="AT1375">
            <v>20000</v>
          </cell>
          <cell r="AU1375">
            <v>130000</v>
          </cell>
          <cell r="BD1375">
            <v>3.1E-2</v>
          </cell>
          <cell r="BE1375">
            <v>6.1930000000000041E-2</v>
          </cell>
          <cell r="BF1375">
            <v>9.3787900000000146E-2</v>
          </cell>
          <cell r="BG1375">
            <v>0.12878911280000027</v>
          </cell>
          <cell r="BH1375">
            <v>0.16491036440960039</v>
          </cell>
          <cell r="BI1375">
            <v>0.19869276497747879</v>
          </cell>
          <cell r="BJ1375">
            <v>0.23225616239684821</v>
          </cell>
          <cell r="BK1375">
            <v>0.27045610343115034</v>
          </cell>
          <cell r="BL1375">
            <v>0.31238115484437823</v>
          </cell>
          <cell r="BM1375">
            <v>0.35568973295424255</v>
          </cell>
          <cell r="BN1375">
            <v>0</v>
          </cell>
          <cell r="BO1375">
            <v>620</v>
          </cell>
          <cell r="BP1375">
            <v>8050.9000000000051</v>
          </cell>
          <cell r="BQ1375">
            <v>0</v>
          </cell>
          <cell r="BR1375">
            <v>0</v>
          </cell>
          <cell r="BS1375">
            <v>0</v>
          </cell>
          <cell r="BT1375">
            <v>0</v>
          </cell>
          <cell r="BU1375">
            <v>0</v>
          </cell>
          <cell r="BV1375">
            <v>0</v>
          </cell>
          <cell r="BW1375">
            <v>0</v>
          </cell>
          <cell r="BX1375">
            <v>0</v>
          </cell>
          <cell r="BY1375">
            <v>0</v>
          </cell>
          <cell r="BZ1375">
            <v>20620</v>
          </cell>
          <cell r="CA1375">
            <v>138050.9</v>
          </cell>
          <cell r="CB1375">
            <v>0</v>
          </cell>
          <cell r="CC1375">
            <v>0</v>
          </cell>
          <cell r="CD1375">
            <v>0</v>
          </cell>
          <cell r="CE1375">
            <v>0</v>
          </cell>
          <cell r="CF1375">
            <v>0</v>
          </cell>
          <cell r="CG1375">
            <v>0</v>
          </cell>
          <cell r="CH1375">
            <v>0</v>
          </cell>
          <cell r="CI1375">
            <v>0</v>
          </cell>
          <cell r="CK1375">
            <v>0</v>
          </cell>
          <cell r="CL1375">
            <v>20620</v>
          </cell>
          <cell r="CM1375">
            <v>138050.9</v>
          </cell>
          <cell r="CN1375">
            <v>0</v>
          </cell>
          <cell r="CO1375">
            <v>0</v>
          </cell>
          <cell r="CP1375">
            <v>0</v>
          </cell>
          <cell r="CQ1375">
            <v>0</v>
          </cell>
          <cell r="CR1375">
            <v>0</v>
          </cell>
          <cell r="CS1375">
            <v>0</v>
          </cell>
          <cell r="CT1375">
            <v>0</v>
          </cell>
          <cell r="CU1375">
            <v>0</v>
          </cell>
          <cell r="CW1375">
            <v>0</v>
          </cell>
          <cell r="CX1375">
            <v>0</v>
          </cell>
          <cell r="CY1375">
            <v>0</v>
          </cell>
          <cell r="CZ1375">
            <v>0</v>
          </cell>
          <cell r="DA1375">
            <v>0</v>
          </cell>
          <cell r="DB1375">
            <v>0</v>
          </cell>
          <cell r="DC1375">
            <v>0</v>
          </cell>
          <cell r="DD1375">
            <v>0</v>
          </cell>
          <cell r="DE1375">
            <v>0</v>
          </cell>
          <cell r="DF1375">
            <v>0</v>
          </cell>
          <cell r="DG1375">
            <v>0</v>
          </cell>
          <cell r="DI1375">
            <v>0</v>
          </cell>
          <cell r="DJ1375">
            <v>0</v>
          </cell>
          <cell r="DK1375">
            <v>0</v>
          </cell>
          <cell r="DL1375">
            <v>0</v>
          </cell>
          <cell r="DM1375">
            <v>0</v>
          </cell>
          <cell r="DN1375">
            <v>0</v>
          </cell>
          <cell r="DO1375">
            <v>0</v>
          </cell>
          <cell r="DP1375">
            <v>0</v>
          </cell>
          <cell r="DQ1375">
            <v>0</v>
          </cell>
          <cell r="DR1375">
            <v>0</v>
          </cell>
          <cell r="DS1375">
            <v>0</v>
          </cell>
          <cell r="DU1375" t="e">
            <v>#N/A</v>
          </cell>
          <cell r="DV1375">
            <v>0</v>
          </cell>
          <cell r="DW1375">
            <v>0</v>
          </cell>
          <cell r="DX1375">
            <v>1</v>
          </cell>
          <cell r="DY1375">
            <v>150000</v>
          </cell>
          <cell r="DZ1375">
            <v>158670.9</v>
          </cell>
          <cell r="EB1375">
            <v>158670.9</v>
          </cell>
          <cell r="EC1375" t="str">
            <v>Def</v>
          </cell>
          <cell r="ED1375" t="str">
            <v>Local Recreational Facilities</v>
          </cell>
        </row>
        <row r="1376">
          <cell r="D1376" t="str">
            <v>PC3200799</v>
          </cell>
          <cell r="E1376" t="str">
            <v>Walkway And Cycleway Network Plan</v>
          </cell>
          <cell r="F1376" t="str">
            <v>Auckland Council</v>
          </cell>
          <cell r="G1376" t="str">
            <v>Parks, sports and recreation</v>
          </cell>
          <cell r="H1376" t="str">
            <v>E170205</v>
          </cell>
          <cell r="I1376" t="str">
            <v>Local and sports parks - west management</v>
          </cell>
          <cell r="J1376" t="str">
            <v>Lifestyle and culture</v>
          </cell>
          <cell r="K1376" t="str">
            <v>Local parks services</v>
          </cell>
          <cell r="L1376" t="str">
            <v>Local parks</v>
          </cell>
          <cell r="M1376" t="str">
            <v>Local activities</v>
          </cell>
          <cell r="N1376" t="str">
            <v>Local parks services</v>
          </cell>
          <cell r="O1376" t="str">
            <v>Local parks</v>
          </cell>
          <cell r="P1376" t="str">
            <v>Lifestyle and culture</v>
          </cell>
          <cell r="Q1376" t="str">
            <v>Local parks services</v>
          </cell>
          <cell r="R1376" t="str">
            <v>Local parks</v>
          </cell>
          <cell r="S1376" t="str">
            <v>A1241205</v>
          </cell>
          <cell r="T1376" t="str">
            <v>A1241205</v>
          </cell>
          <cell r="U1376" t="str">
            <v>Local parks</v>
          </cell>
          <cell r="V1376" t="str">
            <v>L200</v>
          </cell>
          <cell r="W1376" t="str">
            <v>Whau</v>
          </cell>
          <cell r="X1376" t="str">
            <v>PL40810</v>
          </cell>
          <cell r="Y1376" t="str">
            <v>Expense</v>
          </cell>
          <cell r="Z1376">
            <v>20120701</v>
          </cell>
          <cell r="AA1376">
            <v>20130630</v>
          </cell>
          <cell r="AB1376">
            <v>2</v>
          </cell>
          <cell r="AC1376" t="str">
            <v>Discrete</v>
          </cell>
          <cell r="AD1376">
            <v>0.75</v>
          </cell>
          <cell r="AE1376">
            <v>0</v>
          </cell>
          <cell r="AF1376">
            <v>0.25</v>
          </cell>
          <cell r="AG1376">
            <v>0</v>
          </cell>
          <cell r="AH1376">
            <v>2</v>
          </cell>
          <cell r="AI1376" t="str">
            <v>Local &amp; Sports Parks</v>
          </cell>
          <cell r="AJ1376" t="str">
            <v>Structures parks</v>
          </cell>
          <cell r="AK1376">
            <v>40</v>
          </cell>
          <cell r="AM1376">
            <v>0.75</v>
          </cell>
          <cell r="AO1376">
            <v>0.25</v>
          </cell>
          <cell r="AT1376">
            <v>30000</v>
          </cell>
          <cell r="BD1376">
            <v>3.1E-2</v>
          </cell>
          <cell r="BE1376">
            <v>6.1930000000000041E-2</v>
          </cell>
          <cell r="BF1376">
            <v>9.3787900000000146E-2</v>
          </cell>
          <cell r="BG1376">
            <v>0.12878911280000027</v>
          </cell>
          <cell r="BH1376">
            <v>0.16491036440960039</v>
          </cell>
          <cell r="BI1376">
            <v>0.19869276497747879</v>
          </cell>
          <cell r="BJ1376">
            <v>0.23225616239684821</v>
          </cell>
          <cell r="BK1376">
            <v>0.27045610343115034</v>
          </cell>
          <cell r="BL1376">
            <v>0.31238115484437823</v>
          </cell>
          <cell r="BM1376">
            <v>0.35568973295424255</v>
          </cell>
          <cell r="BN1376">
            <v>0</v>
          </cell>
          <cell r="BO1376">
            <v>930</v>
          </cell>
          <cell r="BP1376">
            <v>0</v>
          </cell>
          <cell r="BQ1376">
            <v>0</v>
          </cell>
          <cell r="BR1376">
            <v>0</v>
          </cell>
          <cell r="BS1376">
            <v>0</v>
          </cell>
          <cell r="BT1376">
            <v>0</v>
          </cell>
          <cell r="BU1376">
            <v>0</v>
          </cell>
          <cell r="BV1376">
            <v>0</v>
          </cell>
          <cell r="BW1376">
            <v>0</v>
          </cell>
          <cell r="BX1376">
            <v>0</v>
          </cell>
          <cell r="BY1376">
            <v>0</v>
          </cell>
          <cell r="BZ1376">
            <v>30930</v>
          </cell>
          <cell r="CA1376">
            <v>0</v>
          </cell>
          <cell r="CB1376">
            <v>0</v>
          </cell>
          <cell r="CC1376">
            <v>0</v>
          </cell>
          <cell r="CD1376">
            <v>0</v>
          </cell>
          <cell r="CE1376">
            <v>0</v>
          </cell>
          <cell r="CF1376">
            <v>0</v>
          </cell>
          <cell r="CG1376">
            <v>0</v>
          </cell>
          <cell r="CH1376">
            <v>0</v>
          </cell>
          <cell r="CI1376">
            <v>0</v>
          </cell>
          <cell r="CK1376">
            <v>0</v>
          </cell>
          <cell r="CL1376">
            <v>23197.5</v>
          </cell>
          <cell r="CM1376">
            <v>0</v>
          </cell>
          <cell r="CN1376">
            <v>0</v>
          </cell>
          <cell r="CO1376">
            <v>0</v>
          </cell>
          <cell r="CP1376">
            <v>0</v>
          </cell>
          <cell r="CQ1376">
            <v>0</v>
          </cell>
          <cell r="CR1376">
            <v>0</v>
          </cell>
          <cell r="CS1376">
            <v>0</v>
          </cell>
          <cell r="CT1376">
            <v>0</v>
          </cell>
          <cell r="CU1376">
            <v>0</v>
          </cell>
          <cell r="CW1376">
            <v>0</v>
          </cell>
          <cell r="CX1376">
            <v>7732.5</v>
          </cell>
          <cell r="CY1376">
            <v>0</v>
          </cell>
          <cell r="CZ1376">
            <v>0</v>
          </cell>
          <cell r="DA1376">
            <v>0</v>
          </cell>
          <cell r="DB1376">
            <v>0</v>
          </cell>
          <cell r="DC1376">
            <v>0</v>
          </cell>
          <cell r="DD1376">
            <v>0</v>
          </cell>
          <cell r="DE1376">
            <v>0</v>
          </cell>
          <cell r="DF1376">
            <v>0</v>
          </cell>
          <cell r="DG1376">
            <v>0</v>
          </cell>
          <cell r="DI1376">
            <v>0</v>
          </cell>
          <cell r="DJ1376">
            <v>0</v>
          </cell>
          <cell r="DK1376">
            <v>0</v>
          </cell>
          <cell r="DL1376">
            <v>0</v>
          </cell>
          <cell r="DM1376">
            <v>0</v>
          </cell>
          <cell r="DN1376">
            <v>0</v>
          </cell>
          <cell r="DO1376">
            <v>0</v>
          </cell>
          <cell r="DP1376">
            <v>0</v>
          </cell>
          <cell r="DQ1376">
            <v>0</v>
          </cell>
          <cell r="DR1376">
            <v>0</v>
          </cell>
          <cell r="DS1376">
            <v>0</v>
          </cell>
          <cell r="DU1376" t="e">
            <v>#N/A</v>
          </cell>
          <cell r="DV1376">
            <v>7500</v>
          </cell>
          <cell r="DW1376">
            <v>1</v>
          </cell>
          <cell r="DX1376">
            <v>1</v>
          </cell>
          <cell r="DY1376">
            <v>30000</v>
          </cell>
          <cell r="DZ1376">
            <v>30930</v>
          </cell>
          <cell r="EB1376">
            <v>30930</v>
          </cell>
          <cell r="EC1376" t="str">
            <v>Regional Recreational Facilities</v>
          </cell>
          <cell r="ED1376" t="str">
            <v>Regional Recreational Facilities</v>
          </cell>
        </row>
        <row r="1377">
          <cell r="D1377" t="str">
            <v>PC3200800</v>
          </cell>
          <cell r="E1377" t="str">
            <v>Land Exchange Programme</v>
          </cell>
          <cell r="F1377" t="str">
            <v>Auckland Council</v>
          </cell>
          <cell r="G1377" t="str">
            <v>Parks, sports and recreation</v>
          </cell>
          <cell r="H1377" t="str">
            <v>E170505</v>
          </cell>
          <cell r="I1377" t="str">
            <v>Local and sports parks - central management</v>
          </cell>
          <cell r="J1377" t="str">
            <v>Lifestyle and culture</v>
          </cell>
          <cell r="K1377" t="str">
            <v>Local parks services</v>
          </cell>
          <cell r="L1377" t="str">
            <v>Local parks</v>
          </cell>
          <cell r="M1377" t="str">
            <v>Local activities</v>
          </cell>
          <cell r="N1377" t="str">
            <v>Local parks services</v>
          </cell>
          <cell r="O1377" t="str">
            <v>Local parks</v>
          </cell>
          <cell r="P1377" t="str">
            <v>Lifestyle and culture</v>
          </cell>
          <cell r="Q1377" t="str">
            <v>Local parks services</v>
          </cell>
          <cell r="R1377" t="str">
            <v>Local parks</v>
          </cell>
          <cell r="S1377" t="str">
            <v>A1241205</v>
          </cell>
          <cell r="T1377" t="str">
            <v>A1241205</v>
          </cell>
          <cell r="U1377" t="str">
            <v>Local parks</v>
          </cell>
          <cell r="V1377" t="str">
            <v>L115</v>
          </cell>
          <cell r="W1377" t="str">
            <v>Great Barrier</v>
          </cell>
          <cell r="X1377" t="str">
            <v>PL40810</v>
          </cell>
          <cell r="Y1377" t="str">
            <v>Expense</v>
          </cell>
          <cell r="Z1377">
            <v>20120701</v>
          </cell>
          <cell r="AA1377">
            <v>20150630</v>
          </cell>
          <cell r="AB1377">
            <v>1</v>
          </cell>
          <cell r="AC1377" t="str">
            <v>Programme</v>
          </cell>
          <cell r="AD1377">
            <v>1</v>
          </cell>
          <cell r="AE1377">
            <v>0</v>
          </cell>
          <cell r="AF1377">
            <v>0</v>
          </cell>
          <cell r="AG1377">
            <v>0</v>
          </cell>
          <cell r="AH1377">
            <v>2</v>
          </cell>
          <cell r="AI1377" t="str">
            <v>Local &amp; Sports Parks</v>
          </cell>
          <cell r="AJ1377" t="str">
            <v>Land (Capex)</v>
          </cell>
          <cell r="AK1377">
            <v>0</v>
          </cell>
          <cell r="AM1377">
            <v>1</v>
          </cell>
          <cell r="AT1377">
            <v>50000</v>
          </cell>
          <cell r="AU1377">
            <v>50000</v>
          </cell>
          <cell r="AV1377">
            <v>50000</v>
          </cell>
          <cell r="BD1377">
            <v>3.1E-2</v>
          </cell>
          <cell r="BE1377">
            <v>6.1930000000000041E-2</v>
          </cell>
          <cell r="BF1377">
            <v>9.3787900000000146E-2</v>
          </cell>
          <cell r="BG1377">
            <v>0.12878911280000027</v>
          </cell>
          <cell r="BH1377">
            <v>0.16491036440960039</v>
          </cell>
          <cell r="BI1377">
            <v>0.19869276497747879</v>
          </cell>
          <cell r="BJ1377">
            <v>0.23225616239684821</v>
          </cell>
          <cell r="BK1377">
            <v>0.27045610343115034</v>
          </cell>
          <cell r="BL1377">
            <v>0.31238115484437823</v>
          </cell>
          <cell r="BM1377">
            <v>0.35568973295424255</v>
          </cell>
          <cell r="BN1377">
            <v>0</v>
          </cell>
          <cell r="BO1377">
            <v>1550</v>
          </cell>
          <cell r="BP1377">
            <v>3096.5000000000018</v>
          </cell>
          <cell r="BQ1377">
            <v>4689.3950000000077</v>
          </cell>
          <cell r="BR1377">
            <v>0</v>
          </cell>
          <cell r="BS1377">
            <v>0</v>
          </cell>
          <cell r="BT1377">
            <v>0</v>
          </cell>
          <cell r="BU1377">
            <v>0</v>
          </cell>
          <cell r="BV1377">
            <v>0</v>
          </cell>
          <cell r="BW1377">
            <v>0</v>
          </cell>
          <cell r="BX1377">
            <v>0</v>
          </cell>
          <cell r="BY1377">
            <v>0</v>
          </cell>
          <cell r="BZ1377">
            <v>51550</v>
          </cell>
          <cell r="CA1377">
            <v>53096.5</v>
          </cell>
          <cell r="CB1377">
            <v>54689.395000000004</v>
          </cell>
          <cell r="CC1377">
            <v>0</v>
          </cell>
          <cell r="CD1377">
            <v>0</v>
          </cell>
          <cell r="CE1377">
            <v>0</v>
          </cell>
          <cell r="CF1377">
            <v>0</v>
          </cell>
          <cell r="CG1377">
            <v>0</v>
          </cell>
          <cell r="CH1377">
            <v>0</v>
          </cell>
          <cell r="CI1377">
            <v>0</v>
          </cell>
          <cell r="CK1377">
            <v>0</v>
          </cell>
          <cell r="CL1377">
            <v>51550</v>
          </cell>
          <cell r="CM1377">
            <v>53096.5</v>
          </cell>
          <cell r="CN1377">
            <v>54689.395000000004</v>
          </cell>
          <cell r="CO1377">
            <v>0</v>
          </cell>
          <cell r="CP1377">
            <v>0</v>
          </cell>
          <cell r="CQ1377">
            <v>0</v>
          </cell>
          <cell r="CR1377">
            <v>0</v>
          </cell>
          <cell r="CS1377">
            <v>0</v>
          </cell>
          <cell r="CT1377">
            <v>0</v>
          </cell>
          <cell r="CU1377">
            <v>0</v>
          </cell>
          <cell r="CW1377">
            <v>0</v>
          </cell>
          <cell r="CX1377">
            <v>0</v>
          </cell>
          <cell r="CY1377">
            <v>0</v>
          </cell>
          <cell r="CZ1377">
            <v>0</v>
          </cell>
          <cell r="DA1377">
            <v>0</v>
          </cell>
          <cell r="DB1377">
            <v>0</v>
          </cell>
          <cell r="DC1377">
            <v>0</v>
          </cell>
          <cell r="DD1377">
            <v>0</v>
          </cell>
          <cell r="DE1377">
            <v>0</v>
          </cell>
          <cell r="DF1377">
            <v>0</v>
          </cell>
          <cell r="DG1377">
            <v>0</v>
          </cell>
          <cell r="DI1377">
            <v>0</v>
          </cell>
          <cell r="DJ1377">
            <v>0</v>
          </cell>
          <cell r="DK1377">
            <v>0</v>
          </cell>
          <cell r="DL1377">
            <v>0</v>
          </cell>
          <cell r="DM1377">
            <v>0</v>
          </cell>
          <cell r="DN1377">
            <v>0</v>
          </cell>
          <cell r="DO1377">
            <v>0</v>
          </cell>
          <cell r="DP1377">
            <v>0</v>
          </cell>
          <cell r="DQ1377">
            <v>0</v>
          </cell>
          <cell r="DR1377">
            <v>0</v>
          </cell>
          <cell r="DS1377">
            <v>0</v>
          </cell>
          <cell r="DU1377" t="e">
            <v>#N/A</v>
          </cell>
          <cell r="DV1377">
            <v>0</v>
          </cell>
          <cell r="DW1377">
            <v>0</v>
          </cell>
          <cell r="DX1377">
            <v>1</v>
          </cell>
          <cell r="DY1377">
            <v>150000</v>
          </cell>
          <cell r="DZ1377">
            <v>159335.89500000002</v>
          </cell>
          <cell r="EB1377">
            <v>159335.89500000002</v>
          </cell>
          <cell r="EC1377" t="str">
            <v>Def</v>
          </cell>
          <cell r="ED1377" t="str">
            <v>Local Recreational Facilities</v>
          </cell>
        </row>
        <row r="1378">
          <cell r="D1378" t="str">
            <v>PC3200801</v>
          </cell>
          <cell r="E1378" t="str">
            <v>Community Facilities And Parks, Visitor Orientation And Signage</v>
          </cell>
          <cell r="F1378" t="str">
            <v>Auckland Council</v>
          </cell>
          <cell r="G1378" t="str">
            <v>Parks, sports and recreation</v>
          </cell>
          <cell r="H1378" t="str">
            <v>E170505</v>
          </cell>
          <cell r="I1378" t="str">
            <v>Local and sports parks - central management</v>
          </cell>
          <cell r="J1378" t="str">
            <v>Lifestyle and culture</v>
          </cell>
          <cell r="K1378" t="str">
            <v>Local parks services</v>
          </cell>
          <cell r="L1378" t="str">
            <v>Local parks</v>
          </cell>
          <cell r="M1378" t="str">
            <v>Local activities</v>
          </cell>
          <cell r="N1378" t="str">
            <v>Local parks services</v>
          </cell>
          <cell r="O1378" t="str">
            <v>Local parks</v>
          </cell>
          <cell r="P1378" t="str">
            <v>Lifestyle and culture</v>
          </cell>
          <cell r="Q1378" t="str">
            <v>Local parks services</v>
          </cell>
          <cell r="R1378" t="str">
            <v>Local parks</v>
          </cell>
          <cell r="S1378" t="str">
            <v>A1241205</v>
          </cell>
          <cell r="T1378" t="str">
            <v>A1241205</v>
          </cell>
          <cell r="U1378" t="str">
            <v>Local parks</v>
          </cell>
          <cell r="V1378" t="str">
            <v>L115</v>
          </cell>
          <cell r="W1378" t="str">
            <v>Great Barrier</v>
          </cell>
          <cell r="X1378" t="str">
            <v>PL40810</v>
          </cell>
          <cell r="Y1378" t="str">
            <v>Expense</v>
          </cell>
          <cell r="Z1378">
            <v>20120701</v>
          </cell>
          <cell r="AA1378">
            <v>20220630</v>
          </cell>
          <cell r="AB1378">
            <v>1</v>
          </cell>
          <cell r="AC1378" t="str">
            <v>Programme</v>
          </cell>
          <cell r="AD1378">
            <v>1</v>
          </cell>
          <cell r="AE1378">
            <v>0</v>
          </cell>
          <cell r="AF1378">
            <v>0</v>
          </cell>
          <cell r="AG1378">
            <v>0</v>
          </cell>
          <cell r="AH1378">
            <v>2</v>
          </cell>
          <cell r="AI1378" t="str">
            <v>Local &amp; Sports Parks</v>
          </cell>
          <cell r="AJ1378" t="str">
            <v>Structures parks</v>
          </cell>
          <cell r="AK1378">
            <v>35</v>
          </cell>
          <cell r="AM1378">
            <v>1</v>
          </cell>
          <cell r="AT1378">
            <v>100000</v>
          </cell>
          <cell r="AU1378">
            <v>100000</v>
          </cell>
          <cell r="AV1378">
            <v>100000</v>
          </cell>
          <cell r="AW1378">
            <v>100000</v>
          </cell>
          <cell r="AX1378">
            <v>100000</v>
          </cell>
          <cell r="AY1378">
            <v>100000</v>
          </cell>
          <cell r="AZ1378">
            <v>100000</v>
          </cell>
          <cell r="BA1378">
            <v>100000</v>
          </cell>
          <cell r="BB1378">
            <v>100000</v>
          </cell>
          <cell r="BC1378">
            <v>100000</v>
          </cell>
          <cell r="BD1378">
            <v>3.1E-2</v>
          </cell>
          <cell r="BE1378">
            <v>6.1930000000000041E-2</v>
          </cell>
          <cell r="BF1378">
            <v>9.3787900000000146E-2</v>
          </cell>
          <cell r="BG1378">
            <v>0.12878911280000027</v>
          </cell>
          <cell r="BH1378">
            <v>0.16491036440960039</v>
          </cell>
          <cell r="BI1378">
            <v>0.19869276497747879</v>
          </cell>
          <cell r="BJ1378">
            <v>0.23225616239684821</v>
          </cell>
          <cell r="BK1378">
            <v>0.27045610343115034</v>
          </cell>
          <cell r="BL1378">
            <v>0.31238115484437823</v>
          </cell>
          <cell r="BM1378">
            <v>0.35568973295424255</v>
          </cell>
          <cell r="BN1378">
            <v>0</v>
          </cell>
          <cell r="BO1378">
            <v>3100</v>
          </cell>
          <cell r="BP1378">
            <v>6193.0000000000036</v>
          </cell>
          <cell r="BQ1378">
            <v>9378.7900000000154</v>
          </cell>
          <cell r="BR1378">
            <v>12878.911280000028</v>
          </cell>
          <cell r="BS1378">
            <v>16491.036440960037</v>
          </cell>
          <cell r="BT1378">
            <v>19869.27649774788</v>
          </cell>
          <cell r="BU1378">
            <v>23225.616239684819</v>
          </cell>
          <cell r="BV1378">
            <v>27045.610343115033</v>
          </cell>
          <cell r="BW1378">
            <v>31238.115484437822</v>
          </cell>
          <cell r="BX1378">
            <v>35568.973295424257</v>
          </cell>
          <cell r="BY1378">
            <v>0</v>
          </cell>
          <cell r="BZ1378">
            <v>103100</v>
          </cell>
          <cell r="CA1378">
            <v>106193</v>
          </cell>
          <cell r="CB1378">
            <v>109378.79000000001</v>
          </cell>
          <cell r="CC1378">
            <v>112878.91128000003</v>
          </cell>
          <cell r="CD1378">
            <v>116491.03644096004</v>
          </cell>
          <cell r="CE1378">
            <v>119869.27649774788</v>
          </cell>
          <cell r="CF1378">
            <v>123225.61623968482</v>
          </cell>
          <cell r="CG1378">
            <v>127045.61034311503</v>
          </cell>
          <cell r="CH1378">
            <v>131238.11548443782</v>
          </cell>
          <cell r="CI1378">
            <v>135568.97329542425</v>
          </cell>
          <cell r="CK1378">
            <v>0</v>
          </cell>
          <cell r="CL1378">
            <v>103100</v>
          </cell>
          <cell r="CM1378">
            <v>106193</v>
          </cell>
          <cell r="CN1378">
            <v>109378.79000000001</v>
          </cell>
          <cell r="CO1378">
            <v>112878.91128000003</v>
          </cell>
          <cell r="CP1378">
            <v>116491.03644096004</v>
          </cell>
          <cell r="CQ1378">
            <v>119869.27649774788</v>
          </cell>
          <cell r="CR1378">
            <v>123225.61623968482</v>
          </cell>
          <cell r="CS1378">
            <v>127045.61034311503</v>
          </cell>
          <cell r="CT1378">
            <v>131238.11548443782</v>
          </cell>
          <cell r="CU1378">
            <v>135568.97329542425</v>
          </cell>
          <cell r="CW1378">
            <v>0</v>
          </cell>
          <cell r="CX1378">
            <v>0</v>
          </cell>
          <cell r="CY1378">
            <v>0</v>
          </cell>
          <cell r="CZ1378">
            <v>0</v>
          </cell>
          <cell r="DA1378">
            <v>0</v>
          </cell>
          <cell r="DB1378">
            <v>0</v>
          </cell>
          <cell r="DC1378">
            <v>0</v>
          </cell>
          <cell r="DD1378">
            <v>0</v>
          </cell>
          <cell r="DE1378">
            <v>0</v>
          </cell>
          <cell r="DF1378">
            <v>0</v>
          </cell>
          <cell r="DG1378">
            <v>0</v>
          </cell>
          <cell r="DI1378">
            <v>0</v>
          </cell>
          <cell r="DJ1378">
            <v>0</v>
          </cell>
          <cell r="DK1378">
            <v>0</v>
          </cell>
          <cell r="DL1378">
            <v>0</v>
          </cell>
          <cell r="DM1378">
            <v>0</v>
          </cell>
          <cell r="DN1378">
            <v>0</v>
          </cell>
          <cell r="DO1378">
            <v>0</v>
          </cell>
          <cell r="DP1378">
            <v>0</v>
          </cell>
          <cell r="DQ1378">
            <v>0</v>
          </cell>
          <cell r="DR1378">
            <v>0</v>
          </cell>
          <cell r="DS1378">
            <v>0</v>
          </cell>
          <cell r="DU1378" t="e">
            <v>#N/A</v>
          </cell>
          <cell r="DV1378">
            <v>0</v>
          </cell>
          <cell r="DW1378">
            <v>0</v>
          </cell>
          <cell r="DX1378">
            <v>1</v>
          </cell>
          <cell r="DY1378">
            <v>1000000</v>
          </cell>
          <cell r="DZ1378">
            <v>1184989.3295813701</v>
          </cell>
          <cell r="EB1378">
            <v>1184989.3295813701</v>
          </cell>
          <cell r="EC1378" t="str">
            <v>Def</v>
          </cell>
          <cell r="ED1378" t="str">
            <v>Local Recreational Facilities</v>
          </cell>
        </row>
        <row r="1379">
          <cell r="D1379" t="str">
            <v>PC3200803</v>
          </cell>
          <cell r="E1379" t="str">
            <v>Sand Carpet Installation</v>
          </cell>
          <cell r="F1379" t="str">
            <v>Auckland Council</v>
          </cell>
          <cell r="G1379" t="str">
            <v>Parks, sports and recreation</v>
          </cell>
          <cell r="H1379" t="str">
            <v>E170505</v>
          </cell>
          <cell r="I1379" t="str">
            <v>Local and sports parks - central management</v>
          </cell>
          <cell r="J1379" t="str">
            <v>Lifestyle and culture</v>
          </cell>
          <cell r="K1379" t="str">
            <v>Local parks services</v>
          </cell>
          <cell r="L1379" t="str">
            <v>Local parks</v>
          </cell>
          <cell r="M1379" t="str">
            <v>Local activities</v>
          </cell>
          <cell r="N1379" t="str">
            <v>Local parks services</v>
          </cell>
          <cell r="O1379" t="str">
            <v>Local parks</v>
          </cell>
          <cell r="P1379" t="str">
            <v>Lifestyle and culture</v>
          </cell>
          <cell r="Q1379" t="str">
            <v>Local parks services</v>
          </cell>
          <cell r="R1379" t="str">
            <v>Local parks</v>
          </cell>
          <cell r="S1379" t="str">
            <v>A1241205</v>
          </cell>
          <cell r="T1379" t="str">
            <v>A1241205</v>
          </cell>
          <cell r="U1379" t="str">
            <v>Local parks</v>
          </cell>
          <cell r="V1379" t="str">
            <v>L155</v>
          </cell>
          <cell r="W1379" t="str">
            <v>Orakei</v>
          </cell>
          <cell r="X1379" t="str">
            <v>PL40810</v>
          </cell>
          <cell r="Y1379" t="str">
            <v>Expense</v>
          </cell>
          <cell r="Z1379">
            <v>20120701</v>
          </cell>
          <cell r="AA1379">
            <v>20140630</v>
          </cell>
          <cell r="AB1379">
            <v>1</v>
          </cell>
          <cell r="AC1379" t="str">
            <v>Programme</v>
          </cell>
          <cell r="AD1379">
            <v>0.6</v>
          </cell>
          <cell r="AE1379">
            <v>0</v>
          </cell>
          <cell r="AF1379">
            <v>0.4</v>
          </cell>
          <cell r="AG1379">
            <v>0</v>
          </cell>
          <cell r="AH1379">
            <v>2</v>
          </cell>
          <cell r="AI1379" t="str">
            <v>Local &amp; Sports Parks</v>
          </cell>
          <cell r="AJ1379" t="str">
            <v>Structures parks</v>
          </cell>
          <cell r="AK1379">
            <v>15</v>
          </cell>
          <cell r="AM1379">
            <v>0.6</v>
          </cell>
          <cell r="AO1379">
            <v>0.4</v>
          </cell>
          <cell r="AT1379">
            <v>1200000</v>
          </cell>
          <cell r="AU1379">
            <v>1000000</v>
          </cell>
          <cell r="BD1379">
            <v>3.1E-2</v>
          </cell>
          <cell r="BE1379">
            <v>6.1930000000000041E-2</v>
          </cell>
          <cell r="BF1379">
            <v>9.3787900000000146E-2</v>
          </cell>
          <cell r="BG1379">
            <v>0.12878911280000027</v>
          </cell>
          <cell r="BH1379">
            <v>0.16491036440960039</v>
          </cell>
          <cell r="BI1379">
            <v>0.19869276497747879</v>
          </cell>
          <cell r="BJ1379">
            <v>0.23225616239684821</v>
          </cell>
          <cell r="BK1379">
            <v>0.27045610343115034</v>
          </cell>
          <cell r="BL1379">
            <v>0.31238115484437823</v>
          </cell>
          <cell r="BM1379">
            <v>0.35568973295424255</v>
          </cell>
          <cell r="BN1379">
            <v>0</v>
          </cell>
          <cell r="BO1379">
            <v>37200</v>
          </cell>
          <cell r="BP1379">
            <v>61930.000000000044</v>
          </cell>
          <cell r="BQ1379">
            <v>0</v>
          </cell>
          <cell r="BR1379">
            <v>0</v>
          </cell>
          <cell r="BS1379">
            <v>0</v>
          </cell>
          <cell r="BT1379">
            <v>0</v>
          </cell>
          <cell r="BU1379">
            <v>0</v>
          </cell>
          <cell r="BV1379">
            <v>0</v>
          </cell>
          <cell r="BW1379">
            <v>0</v>
          </cell>
          <cell r="BX1379">
            <v>0</v>
          </cell>
          <cell r="BY1379">
            <v>0</v>
          </cell>
          <cell r="BZ1379">
            <v>1237200</v>
          </cell>
          <cell r="CA1379">
            <v>1061930</v>
          </cell>
          <cell r="CB1379">
            <v>0</v>
          </cell>
          <cell r="CC1379">
            <v>0</v>
          </cell>
          <cell r="CD1379">
            <v>0</v>
          </cell>
          <cell r="CE1379">
            <v>0</v>
          </cell>
          <cell r="CF1379">
            <v>0</v>
          </cell>
          <cell r="CG1379">
            <v>0</v>
          </cell>
          <cell r="CH1379">
            <v>0</v>
          </cell>
          <cell r="CI1379">
            <v>0</v>
          </cell>
          <cell r="CK1379">
            <v>0</v>
          </cell>
          <cell r="CL1379">
            <v>742320</v>
          </cell>
          <cell r="CM1379">
            <v>637158</v>
          </cell>
          <cell r="CN1379">
            <v>0</v>
          </cell>
          <cell r="CO1379">
            <v>0</v>
          </cell>
          <cell r="CP1379">
            <v>0</v>
          </cell>
          <cell r="CQ1379">
            <v>0</v>
          </cell>
          <cell r="CR1379">
            <v>0</v>
          </cell>
          <cell r="CS1379">
            <v>0</v>
          </cell>
          <cell r="CT1379">
            <v>0</v>
          </cell>
          <cell r="CU1379">
            <v>0</v>
          </cell>
          <cell r="CW1379">
            <v>0</v>
          </cell>
          <cell r="CX1379">
            <v>494880</v>
          </cell>
          <cell r="CY1379">
            <v>424772</v>
          </cell>
          <cell r="CZ1379">
            <v>0</v>
          </cell>
          <cell r="DA1379">
            <v>0</v>
          </cell>
          <cell r="DB1379">
            <v>0</v>
          </cell>
          <cell r="DC1379">
            <v>0</v>
          </cell>
          <cell r="DD1379">
            <v>0</v>
          </cell>
          <cell r="DE1379">
            <v>0</v>
          </cell>
          <cell r="DF1379">
            <v>0</v>
          </cell>
          <cell r="DG1379">
            <v>0</v>
          </cell>
          <cell r="DI1379">
            <v>0</v>
          </cell>
          <cell r="DJ1379">
            <v>0</v>
          </cell>
          <cell r="DK1379">
            <v>0</v>
          </cell>
          <cell r="DL1379">
            <v>0</v>
          </cell>
          <cell r="DM1379">
            <v>0</v>
          </cell>
          <cell r="DN1379">
            <v>0</v>
          </cell>
          <cell r="DO1379">
            <v>0</v>
          </cell>
          <cell r="DP1379">
            <v>0</v>
          </cell>
          <cell r="DQ1379">
            <v>0</v>
          </cell>
          <cell r="DR1379">
            <v>0</v>
          </cell>
          <cell r="DS1379">
            <v>0</v>
          </cell>
          <cell r="DU1379" t="e">
            <v>#N/A</v>
          </cell>
          <cell r="DV1379">
            <v>880000</v>
          </cell>
          <cell r="DW1379">
            <v>1</v>
          </cell>
          <cell r="DX1379">
            <v>1</v>
          </cell>
          <cell r="DY1379">
            <v>2200000</v>
          </cell>
          <cell r="DZ1379">
            <v>2299130</v>
          </cell>
          <cell r="EB1379">
            <v>2299130</v>
          </cell>
          <cell r="EC1379" t="str">
            <v>Regional Recreational Facilities</v>
          </cell>
          <cell r="ED1379" t="str">
            <v>Regional Recreational Facilities</v>
          </cell>
        </row>
        <row r="1380">
          <cell r="D1380" t="str">
            <v>PC3200804</v>
          </cell>
          <cell r="E1380" t="str">
            <v>Extend Orakei Basin Cycleway Alongside Rail Corridor</v>
          </cell>
          <cell r="F1380" t="str">
            <v>Auckland Council</v>
          </cell>
          <cell r="G1380" t="str">
            <v>Parks, sports and recreation</v>
          </cell>
          <cell r="H1380" t="str">
            <v>E170505</v>
          </cell>
          <cell r="I1380" t="str">
            <v>Local and sports parks - central management</v>
          </cell>
          <cell r="J1380" t="str">
            <v>Lifestyle and culture</v>
          </cell>
          <cell r="K1380" t="str">
            <v>Local parks services</v>
          </cell>
          <cell r="L1380" t="str">
            <v>Local parks</v>
          </cell>
          <cell r="M1380" t="str">
            <v>Local activities</v>
          </cell>
          <cell r="N1380" t="str">
            <v>Local parks services</v>
          </cell>
          <cell r="O1380" t="str">
            <v>Local parks</v>
          </cell>
          <cell r="P1380" t="str">
            <v>Lifestyle and culture</v>
          </cell>
          <cell r="Q1380" t="str">
            <v>Local parks services</v>
          </cell>
          <cell r="R1380" t="str">
            <v>Local parks</v>
          </cell>
          <cell r="S1380" t="str">
            <v>A1241205</v>
          </cell>
          <cell r="T1380" t="str">
            <v>A1241205</v>
          </cell>
          <cell r="U1380" t="str">
            <v>Local parks</v>
          </cell>
          <cell r="V1380" t="str">
            <v>L155</v>
          </cell>
          <cell r="W1380" t="str">
            <v>Orakei</v>
          </cell>
          <cell r="X1380" t="str">
            <v>PL40810</v>
          </cell>
          <cell r="Y1380" t="str">
            <v>Expense</v>
          </cell>
          <cell r="Z1380">
            <v>20120701</v>
          </cell>
          <cell r="AA1380">
            <v>20130630</v>
          </cell>
          <cell r="AB1380">
            <v>2</v>
          </cell>
          <cell r="AC1380" t="str">
            <v>Discrete</v>
          </cell>
          <cell r="AD1380">
            <v>0.75</v>
          </cell>
          <cell r="AE1380">
            <v>0</v>
          </cell>
          <cell r="AF1380">
            <v>0.25</v>
          </cell>
          <cell r="AG1380">
            <v>0</v>
          </cell>
          <cell r="AH1380">
            <v>2</v>
          </cell>
          <cell r="AI1380" t="str">
            <v>Local &amp; Sports Parks</v>
          </cell>
          <cell r="AJ1380" t="str">
            <v>Structures parks</v>
          </cell>
          <cell r="AK1380">
            <v>50</v>
          </cell>
          <cell r="AM1380">
            <v>0.75</v>
          </cell>
          <cell r="AO1380">
            <v>0.25</v>
          </cell>
          <cell r="AT1380">
            <v>2000000</v>
          </cell>
          <cell r="BD1380">
            <v>3.1E-2</v>
          </cell>
          <cell r="BE1380">
            <v>6.1930000000000041E-2</v>
          </cell>
          <cell r="BF1380">
            <v>9.3787900000000146E-2</v>
          </cell>
          <cell r="BG1380">
            <v>0.12878911280000027</v>
          </cell>
          <cell r="BH1380">
            <v>0.16491036440960039</v>
          </cell>
          <cell r="BI1380">
            <v>0.19869276497747879</v>
          </cell>
          <cell r="BJ1380">
            <v>0.23225616239684821</v>
          </cell>
          <cell r="BK1380">
            <v>0.27045610343115034</v>
          </cell>
          <cell r="BL1380">
            <v>0.31238115484437823</v>
          </cell>
          <cell r="BM1380">
            <v>0.35568973295424255</v>
          </cell>
          <cell r="BN1380">
            <v>0</v>
          </cell>
          <cell r="BO1380">
            <v>62000</v>
          </cell>
          <cell r="BP1380">
            <v>0</v>
          </cell>
          <cell r="BQ1380">
            <v>0</v>
          </cell>
          <cell r="BR1380">
            <v>0</v>
          </cell>
          <cell r="BS1380">
            <v>0</v>
          </cell>
          <cell r="BT1380">
            <v>0</v>
          </cell>
          <cell r="BU1380">
            <v>0</v>
          </cell>
          <cell r="BV1380">
            <v>0</v>
          </cell>
          <cell r="BW1380">
            <v>0</v>
          </cell>
          <cell r="BX1380">
            <v>0</v>
          </cell>
          <cell r="BY1380">
            <v>0</v>
          </cell>
          <cell r="BZ1380">
            <v>2062000</v>
          </cell>
          <cell r="CA1380">
            <v>0</v>
          </cell>
          <cell r="CB1380">
            <v>0</v>
          </cell>
          <cell r="CC1380">
            <v>0</v>
          </cell>
          <cell r="CD1380">
            <v>0</v>
          </cell>
          <cell r="CE1380">
            <v>0</v>
          </cell>
          <cell r="CF1380">
            <v>0</v>
          </cell>
          <cell r="CG1380">
            <v>0</v>
          </cell>
          <cell r="CH1380">
            <v>0</v>
          </cell>
          <cell r="CI1380">
            <v>0</v>
          </cell>
          <cell r="CK1380">
            <v>0</v>
          </cell>
          <cell r="CL1380">
            <v>1546500</v>
          </cell>
          <cell r="CM1380">
            <v>0</v>
          </cell>
          <cell r="CN1380">
            <v>0</v>
          </cell>
          <cell r="CO1380">
            <v>0</v>
          </cell>
          <cell r="CP1380">
            <v>0</v>
          </cell>
          <cell r="CQ1380">
            <v>0</v>
          </cell>
          <cell r="CR1380">
            <v>0</v>
          </cell>
          <cell r="CS1380">
            <v>0</v>
          </cell>
          <cell r="CT1380">
            <v>0</v>
          </cell>
          <cell r="CU1380">
            <v>0</v>
          </cell>
          <cell r="CW1380">
            <v>0</v>
          </cell>
          <cell r="CX1380">
            <v>515500</v>
          </cell>
          <cell r="CY1380">
            <v>0</v>
          </cell>
          <cell r="CZ1380">
            <v>0</v>
          </cell>
          <cell r="DA1380">
            <v>0</v>
          </cell>
          <cell r="DB1380">
            <v>0</v>
          </cell>
          <cell r="DC1380">
            <v>0</v>
          </cell>
          <cell r="DD1380">
            <v>0</v>
          </cell>
          <cell r="DE1380">
            <v>0</v>
          </cell>
          <cell r="DF1380">
            <v>0</v>
          </cell>
          <cell r="DG1380">
            <v>0</v>
          </cell>
          <cell r="DI1380">
            <v>0</v>
          </cell>
          <cell r="DJ1380">
            <v>0</v>
          </cell>
          <cell r="DK1380">
            <v>0</v>
          </cell>
          <cell r="DL1380">
            <v>0</v>
          </cell>
          <cell r="DM1380">
            <v>0</v>
          </cell>
          <cell r="DN1380">
            <v>0</v>
          </cell>
          <cell r="DO1380">
            <v>0</v>
          </cell>
          <cell r="DP1380">
            <v>0</v>
          </cell>
          <cell r="DQ1380">
            <v>0</v>
          </cell>
          <cell r="DR1380">
            <v>0</v>
          </cell>
          <cell r="DS1380">
            <v>0</v>
          </cell>
          <cell r="DU1380" t="e">
            <v>#N/A</v>
          </cell>
          <cell r="DV1380">
            <v>500000</v>
          </cell>
          <cell r="DW1380">
            <v>1</v>
          </cell>
          <cell r="DX1380">
            <v>1</v>
          </cell>
          <cell r="DY1380">
            <v>2000000</v>
          </cell>
          <cell r="DZ1380">
            <v>2062000</v>
          </cell>
          <cell r="EB1380">
            <v>2062000</v>
          </cell>
          <cell r="EC1380" t="str">
            <v>Def</v>
          </cell>
          <cell r="ED1380" t="str">
            <v>Local Recreational Facilities</v>
          </cell>
        </row>
        <row r="1381">
          <cell r="D1381" t="str">
            <v>PC3200805</v>
          </cell>
          <cell r="E1381" t="str">
            <v>Molley Green Reserve Development</v>
          </cell>
          <cell r="F1381" t="str">
            <v>Auckland Council</v>
          </cell>
          <cell r="G1381" t="str">
            <v>Parks, sports and recreation</v>
          </cell>
          <cell r="H1381" t="str">
            <v>E170505</v>
          </cell>
          <cell r="I1381" t="str">
            <v>Local and sports parks - central management</v>
          </cell>
          <cell r="J1381" t="str">
            <v>Lifestyle and culture</v>
          </cell>
          <cell r="K1381" t="str">
            <v>Local parks services</v>
          </cell>
          <cell r="L1381" t="str">
            <v>Local parks</v>
          </cell>
          <cell r="M1381" t="str">
            <v>Local activities</v>
          </cell>
          <cell r="N1381" t="str">
            <v>Local parks services</v>
          </cell>
          <cell r="O1381" t="str">
            <v>Local parks</v>
          </cell>
          <cell r="P1381" t="str">
            <v>Lifestyle and culture</v>
          </cell>
          <cell r="Q1381" t="str">
            <v>Local parks services</v>
          </cell>
          <cell r="R1381" t="str">
            <v>Local parks</v>
          </cell>
          <cell r="S1381" t="str">
            <v>A1241205</v>
          </cell>
          <cell r="T1381" t="str">
            <v>A1241205</v>
          </cell>
          <cell r="U1381" t="str">
            <v>Local parks</v>
          </cell>
          <cell r="V1381" t="str">
            <v>L170</v>
          </cell>
          <cell r="W1381" t="str">
            <v>Puketapapa</v>
          </cell>
          <cell r="X1381" t="str">
            <v>PL40810</v>
          </cell>
          <cell r="Y1381" t="str">
            <v>Expense</v>
          </cell>
          <cell r="Z1381">
            <v>20120701</v>
          </cell>
          <cell r="AA1381">
            <v>20140630</v>
          </cell>
          <cell r="AB1381">
            <v>2</v>
          </cell>
          <cell r="AC1381" t="str">
            <v>Discrete</v>
          </cell>
          <cell r="AD1381">
            <v>0.75</v>
          </cell>
          <cell r="AE1381">
            <v>0</v>
          </cell>
          <cell r="AF1381">
            <v>0.25</v>
          </cell>
          <cell r="AG1381">
            <v>0</v>
          </cell>
          <cell r="AH1381">
            <v>2</v>
          </cell>
          <cell r="AI1381" t="str">
            <v>Local &amp; Sports Parks</v>
          </cell>
          <cell r="AJ1381" t="str">
            <v>Structures parks</v>
          </cell>
          <cell r="AK1381">
            <v>35</v>
          </cell>
          <cell r="AM1381">
            <v>0.75</v>
          </cell>
          <cell r="AO1381">
            <v>0.25</v>
          </cell>
          <cell r="AT1381">
            <v>100000</v>
          </cell>
          <cell r="AU1381">
            <v>73000</v>
          </cell>
          <cell r="BD1381">
            <v>3.1E-2</v>
          </cell>
          <cell r="BE1381">
            <v>6.1930000000000041E-2</v>
          </cell>
          <cell r="BF1381">
            <v>9.3787900000000146E-2</v>
          </cell>
          <cell r="BG1381">
            <v>0.12878911280000027</v>
          </cell>
          <cell r="BH1381">
            <v>0.16491036440960039</v>
          </cell>
          <cell r="BI1381">
            <v>0.19869276497747879</v>
          </cell>
          <cell r="BJ1381">
            <v>0.23225616239684821</v>
          </cell>
          <cell r="BK1381">
            <v>0.27045610343115034</v>
          </cell>
          <cell r="BL1381">
            <v>0.31238115484437823</v>
          </cell>
          <cell r="BM1381">
            <v>0.35568973295424255</v>
          </cell>
          <cell r="BN1381">
            <v>0</v>
          </cell>
          <cell r="BO1381">
            <v>3100</v>
          </cell>
          <cell r="BP1381">
            <v>4520.8900000000031</v>
          </cell>
          <cell r="BQ1381">
            <v>0</v>
          </cell>
          <cell r="BR1381">
            <v>0</v>
          </cell>
          <cell r="BS1381">
            <v>0</v>
          </cell>
          <cell r="BT1381">
            <v>0</v>
          </cell>
          <cell r="BU1381">
            <v>0</v>
          </cell>
          <cell r="BV1381">
            <v>0</v>
          </cell>
          <cell r="BW1381">
            <v>0</v>
          </cell>
          <cell r="BX1381">
            <v>0</v>
          </cell>
          <cell r="BY1381">
            <v>0</v>
          </cell>
          <cell r="BZ1381">
            <v>103100</v>
          </cell>
          <cell r="CA1381">
            <v>77520.89</v>
          </cell>
          <cell r="CB1381">
            <v>0</v>
          </cell>
          <cell r="CC1381">
            <v>0</v>
          </cell>
          <cell r="CD1381">
            <v>0</v>
          </cell>
          <cell r="CE1381">
            <v>0</v>
          </cell>
          <cell r="CF1381">
            <v>0</v>
          </cell>
          <cell r="CG1381">
            <v>0</v>
          </cell>
          <cell r="CH1381">
            <v>0</v>
          </cell>
          <cell r="CI1381">
            <v>0</v>
          </cell>
          <cell r="CK1381">
            <v>0</v>
          </cell>
          <cell r="CL1381">
            <v>77325</v>
          </cell>
          <cell r="CM1381">
            <v>58140.667499999996</v>
          </cell>
          <cell r="CN1381">
            <v>0</v>
          </cell>
          <cell r="CO1381">
            <v>0</v>
          </cell>
          <cell r="CP1381">
            <v>0</v>
          </cell>
          <cell r="CQ1381">
            <v>0</v>
          </cell>
          <cell r="CR1381">
            <v>0</v>
          </cell>
          <cell r="CS1381">
            <v>0</v>
          </cell>
          <cell r="CT1381">
            <v>0</v>
          </cell>
          <cell r="CU1381">
            <v>0</v>
          </cell>
          <cell r="CW1381">
            <v>0</v>
          </cell>
          <cell r="CX1381">
            <v>25775</v>
          </cell>
          <cell r="CY1381">
            <v>19380.2225</v>
          </cell>
          <cell r="CZ1381">
            <v>0</v>
          </cell>
          <cell r="DA1381">
            <v>0</v>
          </cell>
          <cell r="DB1381">
            <v>0</v>
          </cell>
          <cell r="DC1381">
            <v>0</v>
          </cell>
          <cell r="DD1381">
            <v>0</v>
          </cell>
          <cell r="DE1381">
            <v>0</v>
          </cell>
          <cell r="DF1381">
            <v>0</v>
          </cell>
          <cell r="DG1381">
            <v>0</v>
          </cell>
          <cell r="DI1381">
            <v>0</v>
          </cell>
          <cell r="DJ1381">
            <v>0</v>
          </cell>
          <cell r="DK1381">
            <v>0</v>
          </cell>
          <cell r="DL1381">
            <v>0</v>
          </cell>
          <cell r="DM1381">
            <v>0</v>
          </cell>
          <cell r="DN1381">
            <v>0</v>
          </cell>
          <cell r="DO1381">
            <v>0</v>
          </cell>
          <cell r="DP1381">
            <v>0</v>
          </cell>
          <cell r="DQ1381">
            <v>0</v>
          </cell>
          <cell r="DR1381">
            <v>0</v>
          </cell>
          <cell r="DS1381">
            <v>0</v>
          </cell>
          <cell r="DU1381" t="e">
            <v>#N/A</v>
          </cell>
          <cell r="DV1381">
            <v>43250</v>
          </cell>
          <cell r="DW1381">
            <v>1</v>
          </cell>
          <cell r="DX1381">
            <v>1</v>
          </cell>
          <cell r="DY1381">
            <v>173000</v>
          </cell>
          <cell r="DZ1381">
            <v>180620.89</v>
          </cell>
          <cell r="EB1381">
            <v>180620.89</v>
          </cell>
          <cell r="EC1381" t="str">
            <v>Def</v>
          </cell>
          <cell r="ED1381" t="str">
            <v>Local Recreational Facilities</v>
          </cell>
        </row>
        <row r="1382">
          <cell r="D1382" t="str">
            <v>PC3200806</v>
          </cell>
          <cell r="E1382" t="str">
            <v>Open Space Acquisition And Development</v>
          </cell>
          <cell r="F1382" t="str">
            <v>Auckland Council</v>
          </cell>
          <cell r="G1382" t="str">
            <v>Parks, sports and recreation</v>
          </cell>
          <cell r="H1382" t="str">
            <v>E170505</v>
          </cell>
          <cell r="I1382" t="str">
            <v>Local and sports parks - central management</v>
          </cell>
          <cell r="J1382" t="str">
            <v>Lifestyle and culture</v>
          </cell>
          <cell r="K1382" t="str">
            <v>Local parks services</v>
          </cell>
          <cell r="L1382" t="str">
            <v>Local parks</v>
          </cell>
          <cell r="M1382" t="str">
            <v>Local activities</v>
          </cell>
          <cell r="N1382" t="str">
            <v>Local parks services</v>
          </cell>
          <cell r="O1382" t="str">
            <v>Local parks</v>
          </cell>
          <cell r="P1382" t="str">
            <v>Lifestyle and culture</v>
          </cell>
          <cell r="Q1382" t="str">
            <v>Local parks services</v>
          </cell>
          <cell r="R1382" t="str">
            <v>Local parks</v>
          </cell>
          <cell r="S1382" t="str">
            <v>A1241205</v>
          </cell>
          <cell r="T1382" t="str">
            <v>A1241205</v>
          </cell>
          <cell r="U1382" t="str">
            <v>Local parks</v>
          </cell>
          <cell r="V1382" t="str">
            <v>L185</v>
          </cell>
          <cell r="W1382" t="str">
            <v>Waiheke</v>
          </cell>
          <cell r="X1382" t="str">
            <v>PL40810</v>
          </cell>
          <cell r="Y1382" t="str">
            <v>Expense</v>
          </cell>
          <cell r="Z1382">
            <v>20120701</v>
          </cell>
          <cell r="AA1382">
            <v>20220630</v>
          </cell>
          <cell r="AB1382">
            <v>1</v>
          </cell>
          <cell r="AC1382" t="str">
            <v>Programme</v>
          </cell>
          <cell r="AD1382">
            <v>0.5</v>
          </cell>
          <cell r="AE1382">
            <v>0</v>
          </cell>
          <cell r="AF1382">
            <v>0.5</v>
          </cell>
          <cell r="AG1382">
            <v>0</v>
          </cell>
          <cell r="AH1382">
            <v>2</v>
          </cell>
          <cell r="AI1382" t="str">
            <v>Local &amp; Sports Parks</v>
          </cell>
          <cell r="AJ1382" t="str">
            <v>Structures parks</v>
          </cell>
          <cell r="AK1382">
            <v>50</v>
          </cell>
          <cell r="AM1382">
            <v>0.5</v>
          </cell>
          <cell r="AO1382">
            <v>0.5</v>
          </cell>
          <cell r="AT1382">
            <v>150000</v>
          </cell>
          <cell r="AU1382">
            <v>150000</v>
          </cell>
          <cell r="AV1382">
            <v>150000</v>
          </cell>
          <cell r="AW1382">
            <v>150000</v>
          </cell>
          <cell r="AX1382">
            <v>150000</v>
          </cell>
          <cell r="AY1382">
            <v>150000</v>
          </cell>
          <cell r="AZ1382">
            <v>150000</v>
          </cell>
          <cell r="BA1382">
            <v>150000</v>
          </cell>
          <cell r="BB1382">
            <v>150000</v>
          </cell>
          <cell r="BC1382">
            <v>150000</v>
          </cell>
          <cell r="BD1382">
            <v>3.1E-2</v>
          </cell>
          <cell r="BE1382">
            <v>6.1930000000000041E-2</v>
          </cell>
          <cell r="BF1382">
            <v>9.3787900000000146E-2</v>
          </cell>
          <cell r="BG1382">
            <v>0.12878911280000027</v>
          </cell>
          <cell r="BH1382">
            <v>0.16491036440960039</v>
          </cell>
          <cell r="BI1382">
            <v>0.19869276497747879</v>
          </cell>
          <cell r="BJ1382">
            <v>0.23225616239684821</v>
          </cell>
          <cell r="BK1382">
            <v>0.27045610343115034</v>
          </cell>
          <cell r="BL1382">
            <v>0.31238115484437823</v>
          </cell>
          <cell r="BM1382">
            <v>0.35568973295424255</v>
          </cell>
          <cell r="BN1382">
            <v>0</v>
          </cell>
          <cell r="BO1382">
            <v>4650</v>
          </cell>
          <cell r="BP1382">
            <v>9289.5000000000055</v>
          </cell>
          <cell r="BQ1382">
            <v>14068.185000000021</v>
          </cell>
          <cell r="BR1382">
            <v>19318.36692000004</v>
          </cell>
          <cell r="BS1382">
            <v>24736.554661440059</v>
          </cell>
          <cell r="BT1382">
            <v>29803.914746621816</v>
          </cell>
          <cell r="BU1382">
            <v>34838.424359527235</v>
          </cell>
          <cell r="BV1382">
            <v>40568.415514672553</v>
          </cell>
          <cell r="BW1382">
            <v>46857.173226656734</v>
          </cell>
          <cell r="BX1382">
            <v>53353.459943136382</v>
          </cell>
          <cell r="BY1382">
            <v>0</v>
          </cell>
          <cell r="BZ1382">
            <v>154650</v>
          </cell>
          <cell r="CA1382">
            <v>159289.5</v>
          </cell>
          <cell r="CB1382">
            <v>164068.18500000003</v>
          </cell>
          <cell r="CC1382">
            <v>169318.36692000003</v>
          </cell>
          <cell r="CD1382">
            <v>174736.55466144005</v>
          </cell>
          <cell r="CE1382">
            <v>179803.91474662183</v>
          </cell>
          <cell r="CF1382">
            <v>184838.42435952724</v>
          </cell>
          <cell r="CG1382">
            <v>190568.41551467255</v>
          </cell>
          <cell r="CH1382">
            <v>196857.17322665674</v>
          </cell>
          <cell r="CI1382">
            <v>203353.45994313637</v>
          </cell>
          <cell r="CK1382">
            <v>0</v>
          </cell>
          <cell r="CL1382">
            <v>77325</v>
          </cell>
          <cell r="CM1382">
            <v>79644.75</v>
          </cell>
          <cell r="CN1382">
            <v>82034.092500000013</v>
          </cell>
          <cell r="CO1382">
            <v>84659.183460000015</v>
          </cell>
          <cell r="CP1382">
            <v>87368.277330720026</v>
          </cell>
          <cell r="CQ1382">
            <v>89901.957373310914</v>
          </cell>
          <cell r="CR1382">
            <v>92419.212179763621</v>
          </cell>
          <cell r="CS1382">
            <v>95284.207757336277</v>
          </cell>
          <cell r="CT1382">
            <v>98428.586613328371</v>
          </cell>
          <cell r="CU1382">
            <v>101676.72997156819</v>
          </cell>
          <cell r="CW1382">
            <v>0</v>
          </cell>
          <cell r="CX1382">
            <v>77325</v>
          </cell>
          <cell r="CY1382">
            <v>79644.75</v>
          </cell>
          <cell r="CZ1382">
            <v>82034.092500000013</v>
          </cell>
          <cell r="DA1382">
            <v>84659.183460000015</v>
          </cell>
          <cell r="DB1382">
            <v>87368.277330720026</v>
          </cell>
          <cell r="DC1382">
            <v>89901.957373310914</v>
          </cell>
          <cell r="DD1382">
            <v>92419.212179763621</v>
          </cell>
          <cell r="DE1382">
            <v>95284.207757336277</v>
          </cell>
          <cell r="DF1382">
            <v>98428.586613328371</v>
          </cell>
          <cell r="DG1382">
            <v>101676.72997156819</v>
          </cell>
          <cell r="DI1382">
            <v>0</v>
          </cell>
          <cell r="DJ1382">
            <v>0</v>
          </cell>
          <cell r="DK1382">
            <v>0</v>
          </cell>
          <cell r="DL1382">
            <v>0</v>
          </cell>
          <cell r="DM1382">
            <v>0</v>
          </cell>
          <cell r="DN1382">
            <v>0</v>
          </cell>
          <cell r="DO1382">
            <v>0</v>
          </cell>
          <cell r="DP1382">
            <v>0</v>
          </cell>
          <cell r="DQ1382">
            <v>0</v>
          </cell>
          <cell r="DR1382">
            <v>0</v>
          </cell>
          <cell r="DS1382">
            <v>0</v>
          </cell>
          <cell r="DU1382" t="e">
            <v>#N/A</v>
          </cell>
          <cell r="DV1382">
            <v>750000</v>
          </cell>
          <cell r="DW1382">
            <v>1</v>
          </cell>
          <cell r="DX1382">
            <v>1</v>
          </cell>
          <cell r="DY1382">
            <v>1500000</v>
          </cell>
          <cell r="DZ1382">
            <v>1777483.9943720552</v>
          </cell>
          <cell r="EB1382">
            <v>1777483.9943720552</v>
          </cell>
          <cell r="EC1382" t="str">
            <v>Reserve Land</v>
          </cell>
          <cell r="ED1382" t="str">
            <v>Reserve Land</v>
          </cell>
        </row>
        <row r="1383">
          <cell r="D1383" t="str">
            <v>PC3200808</v>
          </cell>
          <cell r="E1383" t="str">
            <v>Sports Park Pavilion Extensions (Onetangi)</v>
          </cell>
          <cell r="F1383" t="str">
            <v>Auckland Council</v>
          </cell>
          <cell r="G1383" t="str">
            <v>Parks, sports and recreation</v>
          </cell>
          <cell r="H1383" t="str">
            <v>E170505</v>
          </cell>
          <cell r="I1383" t="str">
            <v>Local and sports parks - central management</v>
          </cell>
          <cell r="J1383" t="str">
            <v>Lifestyle and culture</v>
          </cell>
          <cell r="K1383" t="str">
            <v>Local parks services</v>
          </cell>
          <cell r="L1383" t="str">
            <v>Local parks</v>
          </cell>
          <cell r="M1383" t="str">
            <v>Local activities</v>
          </cell>
          <cell r="N1383" t="str">
            <v>Local parks services</v>
          </cell>
          <cell r="O1383" t="str">
            <v>Local parks</v>
          </cell>
          <cell r="P1383" t="str">
            <v>Lifestyle and culture</v>
          </cell>
          <cell r="Q1383" t="str">
            <v>Local parks services</v>
          </cell>
          <cell r="R1383" t="str">
            <v>Local parks</v>
          </cell>
          <cell r="S1383" t="str">
            <v>A1241205</v>
          </cell>
          <cell r="T1383" t="str">
            <v>A1241205</v>
          </cell>
          <cell r="U1383" t="str">
            <v>Local parks</v>
          </cell>
          <cell r="V1383" t="str">
            <v>L185</v>
          </cell>
          <cell r="W1383" t="str">
            <v>Waiheke</v>
          </cell>
          <cell r="X1383" t="str">
            <v>PL40810</v>
          </cell>
          <cell r="Y1383" t="str">
            <v>Expense</v>
          </cell>
          <cell r="Z1383">
            <v>20120701</v>
          </cell>
          <cell r="AA1383">
            <v>20150630</v>
          </cell>
          <cell r="AB1383">
            <v>1</v>
          </cell>
          <cell r="AC1383" t="str">
            <v>Programme</v>
          </cell>
          <cell r="AD1383">
            <v>1</v>
          </cell>
          <cell r="AE1383">
            <v>0</v>
          </cell>
          <cell r="AF1383">
            <v>0</v>
          </cell>
          <cell r="AG1383">
            <v>0</v>
          </cell>
          <cell r="AH1383">
            <v>2</v>
          </cell>
          <cell r="AI1383" t="str">
            <v>Local &amp; Sports Parks</v>
          </cell>
          <cell r="AJ1383" t="str">
            <v>Buildings (Capex)</v>
          </cell>
          <cell r="AK1383">
            <v>75</v>
          </cell>
          <cell r="AM1383">
            <v>1</v>
          </cell>
          <cell r="AU1383">
            <v>350000</v>
          </cell>
          <cell r="AW1383">
            <v>350000</v>
          </cell>
          <cell r="BD1383">
            <v>3.1E-2</v>
          </cell>
          <cell r="BE1383">
            <v>6.1930000000000041E-2</v>
          </cell>
          <cell r="BF1383">
            <v>9.3787900000000146E-2</v>
          </cell>
          <cell r="BG1383">
            <v>0.12878911280000027</v>
          </cell>
          <cell r="BH1383">
            <v>0.16491036440960039</v>
          </cell>
          <cell r="BI1383">
            <v>0.19869276497747879</v>
          </cell>
          <cell r="BJ1383">
            <v>0.23225616239684821</v>
          </cell>
          <cell r="BK1383">
            <v>0.27045610343115034</v>
          </cell>
          <cell r="BL1383">
            <v>0.31238115484437823</v>
          </cell>
          <cell r="BM1383">
            <v>0.35568973295424255</v>
          </cell>
          <cell r="BN1383">
            <v>0</v>
          </cell>
          <cell r="BO1383">
            <v>0</v>
          </cell>
          <cell r="BP1383">
            <v>21675.500000000015</v>
          </cell>
          <cell r="BQ1383">
            <v>0</v>
          </cell>
          <cell r="BR1383">
            <v>45076.189480000096</v>
          </cell>
          <cell r="BS1383">
            <v>0</v>
          </cell>
          <cell r="BT1383">
            <v>0</v>
          </cell>
          <cell r="BU1383">
            <v>0</v>
          </cell>
          <cell r="BV1383">
            <v>0</v>
          </cell>
          <cell r="BW1383">
            <v>0</v>
          </cell>
          <cell r="BX1383">
            <v>0</v>
          </cell>
          <cell r="BY1383">
            <v>0</v>
          </cell>
          <cell r="BZ1383">
            <v>0</v>
          </cell>
          <cell r="CA1383">
            <v>371675.5</v>
          </cell>
          <cell r="CB1383">
            <v>0</v>
          </cell>
          <cell r="CC1383">
            <v>395076.18948000012</v>
          </cell>
          <cell r="CD1383">
            <v>0</v>
          </cell>
          <cell r="CE1383">
            <v>0</v>
          </cell>
          <cell r="CF1383">
            <v>0</v>
          </cell>
          <cell r="CG1383">
            <v>0</v>
          </cell>
          <cell r="CH1383">
            <v>0</v>
          </cell>
          <cell r="CI1383">
            <v>0</v>
          </cell>
          <cell r="CK1383">
            <v>0</v>
          </cell>
          <cell r="CL1383">
            <v>0</v>
          </cell>
          <cell r="CM1383">
            <v>371675.5</v>
          </cell>
          <cell r="CN1383">
            <v>0</v>
          </cell>
          <cell r="CO1383">
            <v>395076.18948000012</v>
          </cell>
          <cell r="CP1383">
            <v>0</v>
          </cell>
          <cell r="CQ1383">
            <v>0</v>
          </cell>
          <cell r="CR1383">
            <v>0</v>
          </cell>
          <cell r="CS1383">
            <v>0</v>
          </cell>
          <cell r="CT1383">
            <v>0</v>
          </cell>
          <cell r="CU1383">
            <v>0</v>
          </cell>
          <cell r="CW1383">
            <v>0</v>
          </cell>
          <cell r="CX1383">
            <v>0</v>
          </cell>
          <cell r="CY1383">
            <v>0</v>
          </cell>
          <cell r="CZ1383">
            <v>0</v>
          </cell>
          <cell r="DA1383">
            <v>0</v>
          </cell>
          <cell r="DB1383">
            <v>0</v>
          </cell>
          <cell r="DC1383">
            <v>0</v>
          </cell>
          <cell r="DD1383">
            <v>0</v>
          </cell>
          <cell r="DE1383">
            <v>0</v>
          </cell>
          <cell r="DF1383">
            <v>0</v>
          </cell>
          <cell r="DG1383">
            <v>0</v>
          </cell>
          <cell r="DI1383">
            <v>0</v>
          </cell>
          <cell r="DJ1383">
            <v>0</v>
          </cell>
          <cell r="DK1383">
            <v>0</v>
          </cell>
          <cell r="DL1383">
            <v>0</v>
          </cell>
          <cell r="DM1383">
            <v>0</v>
          </cell>
          <cell r="DN1383">
            <v>0</v>
          </cell>
          <cell r="DO1383">
            <v>0</v>
          </cell>
          <cell r="DP1383">
            <v>0</v>
          </cell>
          <cell r="DQ1383">
            <v>0</v>
          </cell>
          <cell r="DR1383">
            <v>0</v>
          </cell>
          <cell r="DS1383">
            <v>0</v>
          </cell>
          <cell r="DU1383" t="e">
            <v>#N/A</v>
          </cell>
          <cell r="DV1383">
            <v>0</v>
          </cell>
          <cell r="DW1383">
            <v>0</v>
          </cell>
          <cell r="DX1383">
            <v>1</v>
          </cell>
          <cell r="DY1383">
            <v>700000</v>
          </cell>
          <cell r="DZ1383">
            <v>766751.68948000018</v>
          </cell>
          <cell r="EB1383">
            <v>766751.68948000018</v>
          </cell>
          <cell r="EC1383" t="str">
            <v>Def</v>
          </cell>
          <cell r="ED1383" t="str">
            <v>Local Recreational Facilities</v>
          </cell>
        </row>
        <row r="1384">
          <cell r="D1384" t="str">
            <v>PC3200809</v>
          </cell>
          <cell r="E1384" t="str">
            <v>Recreational Boat Ramps</v>
          </cell>
          <cell r="F1384" t="str">
            <v>Auckland Council</v>
          </cell>
          <cell r="G1384" t="str">
            <v>Parks, sports and recreation</v>
          </cell>
          <cell r="H1384" t="str">
            <v>E170505</v>
          </cell>
          <cell r="I1384" t="str">
            <v>Local and sports parks - central management</v>
          </cell>
          <cell r="J1384" t="str">
            <v>Lifestyle and culture</v>
          </cell>
          <cell r="K1384" t="str">
            <v>Local parks services</v>
          </cell>
          <cell r="L1384" t="str">
            <v>Local parks</v>
          </cell>
          <cell r="M1384" t="str">
            <v>Local activities</v>
          </cell>
          <cell r="N1384" t="str">
            <v>Local parks services</v>
          </cell>
          <cell r="O1384" t="str">
            <v>Local parks</v>
          </cell>
          <cell r="P1384" t="str">
            <v>Lifestyle and culture</v>
          </cell>
          <cell r="Q1384" t="str">
            <v>Local parks services</v>
          </cell>
          <cell r="R1384" t="str">
            <v>Local parks</v>
          </cell>
          <cell r="S1384" t="str">
            <v>A1241205</v>
          </cell>
          <cell r="T1384" t="str">
            <v>A1241205</v>
          </cell>
          <cell r="U1384" t="str">
            <v>Local parks</v>
          </cell>
          <cell r="V1384" t="str">
            <v>L185</v>
          </cell>
          <cell r="W1384" t="str">
            <v>Waiheke</v>
          </cell>
          <cell r="X1384" t="str">
            <v>PL40810</v>
          </cell>
          <cell r="Y1384" t="str">
            <v>Expense</v>
          </cell>
          <cell r="Z1384">
            <v>20130701</v>
          </cell>
          <cell r="AA1384">
            <v>20160630</v>
          </cell>
          <cell r="AB1384">
            <v>1</v>
          </cell>
          <cell r="AC1384" t="str">
            <v>Programme</v>
          </cell>
          <cell r="AD1384">
            <v>1</v>
          </cell>
          <cell r="AE1384">
            <v>0</v>
          </cell>
          <cell r="AF1384">
            <v>0</v>
          </cell>
          <cell r="AG1384">
            <v>0</v>
          </cell>
          <cell r="AH1384">
            <v>2</v>
          </cell>
          <cell r="AI1384" t="str">
            <v>Local &amp; Sports Parks</v>
          </cell>
          <cell r="AJ1384" t="str">
            <v>Structures parks</v>
          </cell>
          <cell r="AK1384">
            <v>20</v>
          </cell>
          <cell r="AM1384">
            <v>1</v>
          </cell>
          <cell r="AV1384">
            <v>250000</v>
          </cell>
          <cell r="AW1384">
            <v>250000</v>
          </cell>
          <cell r="BD1384">
            <v>3.1E-2</v>
          </cell>
          <cell r="BE1384">
            <v>6.1930000000000041E-2</v>
          </cell>
          <cell r="BF1384">
            <v>9.3787900000000146E-2</v>
          </cell>
          <cell r="BG1384">
            <v>0.12878911280000027</v>
          </cell>
          <cell r="BH1384">
            <v>0.16491036440960039</v>
          </cell>
          <cell r="BI1384">
            <v>0.19869276497747879</v>
          </cell>
          <cell r="BJ1384">
            <v>0.23225616239684821</v>
          </cell>
          <cell r="BK1384">
            <v>0.27045610343115034</v>
          </cell>
          <cell r="BL1384">
            <v>0.31238115484437823</v>
          </cell>
          <cell r="BM1384">
            <v>0.35568973295424255</v>
          </cell>
          <cell r="BN1384">
            <v>0</v>
          </cell>
          <cell r="BO1384">
            <v>0</v>
          </cell>
          <cell r="BP1384">
            <v>0</v>
          </cell>
          <cell r="BQ1384">
            <v>23446.975000000035</v>
          </cell>
          <cell r="BR1384">
            <v>32197.278200000066</v>
          </cell>
          <cell r="BS1384">
            <v>0</v>
          </cell>
          <cell r="BT1384">
            <v>0</v>
          </cell>
          <cell r="BU1384">
            <v>0</v>
          </cell>
          <cell r="BV1384">
            <v>0</v>
          </cell>
          <cell r="BW1384">
            <v>0</v>
          </cell>
          <cell r="BX1384">
            <v>0</v>
          </cell>
          <cell r="BY1384">
            <v>0</v>
          </cell>
          <cell r="BZ1384">
            <v>0</v>
          </cell>
          <cell r="CA1384">
            <v>0</v>
          </cell>
          <cell r="CB1384">
            <v>273446.97500000003</v>
          </cell>
          <cell r="CC1384">
            <v>282197.27820000006</v>
          </cell>
          <cell r="CD1384">
            <v>0</v>
          </cell>
          <cell r="CE1384">
            <v>0</v>
          </cell>
          <cell r="CF1384">
            <v>0</v>
          </cell>
          <cell r="CG1384">
            <v>0</v>
          </cell>
          <cell r="CH1384">
            <v>0</v>
          </cell>
          <cell r="CI1384">
            <v>0</v>
          </cell>
          <cell r="CK1384">
            <v>0</v>
          </cell>
          <cell r="CL1384">
            <v>0</v>
          </cell>
          <cell r="CM1384">
            <v>0</v>
          </cell>
          <cell r="CN1384">
            <v>273446.97500000003</v>
          </cell>
          <cell r="CO1384">
            <v>282197.27820000006</v>
          </cell>
          <cell r="CP1384">
            <v>0</v>
          </cell>
          <cell r="CQ1384">
            <v>0</v>
          </cell>
          <cell r="CR1384">
            <v>0</v>
          </cell>
          <cell r="CS1384">
            <v>0</v>
          </cell>
          <cell r="CT1384">
            <v>0</v>
          </cell>
          <cell r="CU1384">
            <v>0</v>
          </cell>
          <cell r="CW1384">
            <v>0</v>
          </cell>
          <cell r="CX1384">
            <v>0</v>
          </cell>
          <cell r="CY1384">
            <v>0</v>
          </cell>
          <cell r="CZ1384">
            <v>0</v>
          </cell>
          <cell r="DA1384">
            <v>0</v>
          </cell>
          <cell r="DB1384">
            <v>0</v>
          </cell>
          <cell r="DC1384">
            <v>0</v>
          </cell>
          <cell r="DD1384">
            <v>0</v>
          </cell>
          <cell r="DE1384">
            <v>0</v>
          </cell>
          <cell r="DF1384">
            <v>0</v>
          </cell>
          <cell r="DG1384">
            <v>0</v>
          </cell>
          <cell r="DI1384">
            <v>0</v>
          </cell>
          <cell r="DJ1384">
            <v>0</v>
          </cell>
          <cell r="DK1384">
            <v>0</v>
          </cell>
          <cell r="DL1384">
            <v>0</v>
          </cell>
          <cell r="DM1384">
            <v>0</v>
          </cell>
          <cell r="DN1384">
            <v>0</v>
          </cell>
          <cell r="DO1384">
            <v>0</v>
          </cell>
          <cell r="DP1384">
            <v>0</v>
          </cell>
          <cell r="DQ1384">
            <v>0</v>
          </cell>
          <cell r="DR1384">
            <v>0</v>
          </cell>
          <cell r="DS1384">
            <v>0</v>
          </cell>
          <cell r="DU1384" t="e">
            <v>#N/A</v>
          </cell>
          <cell r="DV1384">
            <v>0</v>
          </cell>
          <cell r="DW1384">
            <v>0</v>
          </cell>
          <cell r="DX1384">
            <v>1</v>
          </cell>
          <cell r="DY1384">
            <v>500000</v>
          </cell>
          <cell r="DZ1384">
            <v>555644.25320000015</v>
          </cell>
          <cell r="EB1384">
            <v>555644.25320000015</v>
          </cell>
          <cell r="EC1384" t="str">
            <v>Def</v>
          </cell>
          <cell r="ED1384" t="str">
            <v>Local Recreational Facilities</v>
          </cell>
        </row>
        <row r="1385">
          <cell r="D1385" t="str">
            <v>PC3200810</v>
          </cell>
          <cell r="E1385" t="str">
            <v>Myers Park To Q-centre Underpass</v>
          </cell>
          <cell r="F1385" t="str">
            <v>Auckland Council</v>
          </cell>
          <cell r="G1385" t="str">
            <v>Parks, sports and recreation</v>
          </cell>
          <cell r="H1385" t="str">
            <v>E170505</v>
          </cell>
          <cell r="I1385" t="str">
            <v>Local and sports parks - central management</v>
          </cell>
          <cell r="J1385" t="str">
            <v>Lifestyle and culture</v>
          </cell>
          <cell r="K1385" t="str">
            <v>Local parks services</v>
          </cell>
          <cell r="L1385" t="str">
            <v>Local parks</v>
          </cell>
          <cell r="M1385" t="str">
            <v>Local activities</v>
          </cell>
          <cell r="N1385" t="str">
            <v>Local parks services</v>
          </cell>
          <cell r="O1385" t="str">
            <v>Local parks</v>
          </cell>
          <cell r="P1385" t="str">
            <v>Lifestyle and culture</v>
          </cell>
          <cell r="Q1385" t="str">
            <v>Local parks services</v>
          </cell>
          <cell r="R1385" t="str">
            <v>Local parks</v>
          </cell>
          <cell r="S1385" t="str">
            <v>A1241205</v>
          </cell>
          <cell r="T1385" t="str">
            <v>A1241205</v>
          </cell>
          <cell r="U1385" t="str">
            <v>Local parks</v>
          </cell>
          <cell r="V1385" t="str">
            <v>L195</v>
          </cell>
          <cell r="W1385" t="str">
            <v>Waitemata</v>
          </cell>
          <cell r="X1385" t="str">
            <v>PL40810</v>
          </cell>
          <cell r="Y1385" t="str">
            <v>Expense</v>
          </cell>
          <cell r="Z1385">
            <v>20140701</v>
          </cell>
          <cell r="AA1385">
            <v>20150630</v>
          </cell>
          <cell r="AB1385">
            <v>2</v>
          </cell>
          <cell r="AC1385" t="str">
            <v>Discrete</v>
          </cell>
          <cell r="AD1385">
            <v>1</v>
          </cell>
          <cell r="AE1385">
            <v>0</v>
          </cell>
          <cell r="AF1385">
            <v>0</v>
          </cell>
          <cell r="AG1385">
            <v>0</v>
          </cell>
          <cell r="AH1385">
            <v>2</v>
          </cell>
          <cell r="AI1385" t="str">
            <v>Local &amp; Sports Parks</v>
          </cell>
          <cell r="AJ1385" t="str">
            <v>Structures parks</v>
          </cell>
          <cell r="AK1385">
            <v>50</v>
          </cell>
          <cell r="AM1385">
            <v>1</v>
          </cell>
          <cell r="AV1385">
            <v>500000</v>
          </cell>
          <cell r="BD1385">
            <v>3.1E-2</v>
          </cell>
          <cell r="BE1385">
            <v>6.1930000000000041E-2</v>
          </cell>
          <cell r="BF1385">
            <v>9.3787900000000146E-2</v>
          </cell>
          <cell r="BG1385">
            <v>0.12878911280000027</v>
          </cell>
          <cell r="BH1385">
            <v>0.16491036440960039</v>
          </cell>
          <cell r="BI1385">
            <v>0.19869276497747879</v>
          </cell>
          <cell r="BJ1385">
            <v>0.23225616239684821</v>
          </cell>
          <cell r="BK1385">
            <v>0.27045610343115034</v>
          </cell>
          <cell r="BL1385">
            <v>0.31238115484437823</v>
          </cell>
          <cell r="BM1385">
            <v>0.35568973295424255</v>
          </cell>
          <cell r="BN1385">
            <v>0</v>
          </cell>
          <cell r="BO1385">
            <v>0</v>
          </cell>
          <cell r="BP1385">
            <v>0</v>
          </cell>
          <cell r="BQ1385">
            <v>46893.95000000007</v>
          </cell>
          <cell r="BR1385">
            <v>0</v>
          </cell>
          <cell r="BS1385">
            <v>0</v>
          </cell>
          <cell r="BT1385">
            <v>0</v>
          </cell>
          <cell r="BU1385">
            <v>0</v>
          </cell>
          <cell r="BV1385">
            <v>0</v>
          </cell>
          <cell r="BW1385">
            <v>0</v>
          </cell>
          <cell r="BX1385">
            <v>0</v>
          </cell>
          <cell r="BY1385">
            <v>0</v>
          </cell>
          <cell r="BZ1385">
            <v>0</v>
          </cell>
          <cell r="CA1385">
            <v>0</v>
          </cell>
          <cell r="CB1385">
            <v>546893.95000000007</v>
          </cell>
          <cell r="CC1385">
            <v>0</v>
          </cell>
          <cell r="CD1385">
            <v>0</v>
          </cell>
          <cell r="CE1385">
            <v>0</v>
          </cell>
          <cell r="CF1385">
            <v>0</v>
          </cell>
          <cell r="CG1385">
            <v>0</v>
          </cell>
          <cell r="CH1385">
            <v>0</v>
          </cell>
          <cell r="CI1385">
            <v>0</v>
          </cell>
          <cell r="CK1385">
            <v>0</v>
          </cell>
          <cell r="CL1385">
            <v>0</v>
          </cell>
          <cell r="CM1385">
            <v>0</v>
          </cell>
          <cell r="CN1385">
            <v>546893.95000000007</v>
          </cell>
          <cell r="CO1385">
            <v>0</v>
          </cell>
          <cell r="CP1385">
            <v>0</v>
          </cell>
          <cell r="CQ1385">
            <v>0</v>
          </cell>
          <cell r="CR1385">
            <v>0</v>
          </cell>
          <cell r="CS1385">
            <v>0</v>
          </cell>
          <cell r="CT1385">
            <v>0</v>
          </cell>
          <cell r="CU1385">
            <v>0</v>
          </cell>
          <cell r="CW1385">
            <v>0</v>
          </cell>
          <cell r="CX1385">
            <v>0</v>
          </cell>
          <cell r="CY1385">
            <v>0</v>
          </cell>
          <cell r="CZ1385">
            <v>0</v>
          </cell>
          <cell r="DA1385">
            <v>0</v>
          </cell>
          <cell r="DB1385">
            <v>0</v>
          </cell>
          <cell r="DC1385">
            <v>0</v>
          </cell>
          <cell r="DD1385">
            <v>0</v>
          </cell>
          <cell r="DE1385">
            <v>0</v>
          </cell>
          <cell r="DF1385">
            <v>0</v>
          </cell>
          <cell r="DG1385">
            <v>0</v>
          </cell>
          <cell r="DI1385">
            <v>0</v>
          </cell>
          <cell r="DJ1385">
            <v>0</v>
          </cell>
          <cell r="DK1385">
            <v>0</v>
          </cell>
          <cell r="DL1385">
            <v>0</v>
          </cell>
          <cell r="DM1385">
            <v>0</v>
          </cell>
          <cell r="DN1385">
            <v>0</v>
          </cell>
          <cell r="DO1385">
            <v>0</v>
          </cell>
          <cell r="DP1385">
            <v>0</v>
          </cell>
          <cell r="DQ1385">
            <v>0</v>
          </cell>
          <cell r="DR1385">
            <v>0</v>
          </cell>
          <cell r="DS1385">
            <v>0</v>
          </cell>
          <cell r="DU1385" t="e">
            <v>#N/A</v>
          </cell>
          <cell r="DV1385">
            <v>0</v>
          </cell>
          <cell r="DW1385">
            <v>0</v>
          </cell>
          <cell r="DX1385">
            <v>1</v>
          </cell>
          <cell r="DY1385">
            <v>500000</v>
          </cell>
          <cell r="DZ1385">
            <v>546893.95000000007</v>
          </cell>
          <cell r="EB1385">
            <v>546893.95000000007</v>
          </cell>
          <cell r="EC1385" t="str">
            <v>Def</v>
          </cell>
          <cell r="ED1385" t="str">
            <v>Local Recreational Facilities</v>
          </cell>
        </row>
        <row r="1386">
          <cell r="D1386" t="str">
            <v>PC3200811</v>
          </cell>
          <cell r="E1386" t="str">
            <v>Upgrade Parks And Reserves</v>
          </cell>
          <cell r="F1386" t="str">
            <v>Auckland Council</v>
          </cell>
          <cell r="G1386" t="str">
            <v>Parks, sports and recreation</v>
          </cell>
          <cell r="H1386" t="str">
            <v>E170805</v>
          </cell>
          <cell r="I1386" t="str">
            <v>Local and sports parks - south management</v>
          </cell>
          <cell r="J1386" t="str">
            <v>Lifestyle and culture</v>
          </cell>
          <cell r="K1386" t="str">
            <v>Local parks services</v>
          </cell>
          <cell r="L1386" t="str">
            <v>Local parks</v>
          </cell>
          <cell r="M1386" t="str">
            <v>Local activities</v>
          </cell>
          <cell r="N1386" t="str">
            <v>Local parks services</v>
          </cell>
          <cell r="O1386" t="str">
            <v>Local parks</v>
          </cell>
          <cell r="P1386" t="str">
            <v>Lifestyle and culture</v>
          </cell>
          <cell r="Q1386" t="str">
            <v>Local parks services</v>
          </cell>
          <cell r="R1386" t="str">
            <v>Local parks</v>
          </cell>
          <cell r="S1386" t="str">
            <v>A1241205</v>
          </cell>
          <cell r="T1386" t="str">
            <v>A1241205</v>
          </cell>
          <cell r="U1386" t="str">
            <v>Local parks</v>
          </cell>
          <cell r="V1386" t="str">
            <v>L110</v>
          </cell>
          <cell r="W1386" t="str">
            <v>Franklin</v>
          </cell>
          <cell r="X1386" t="str">
            <v>PL40810</v>
          </cell>
          <cell r="Y1386" t="str">
            <v>Expense</v>
          </cell>
          <cell r="Z1386">
            <v>20160701</v>
          </cell>
          <cell r="AA1386">
            <v>20190630</v>
          </cell>
          <cell r="AB1386">
            <v>1</v>
          </cell>
          <cell r="AC1386" t="str">
            <v>Programme</v>
          </cell>
          <cell r="AD1386">
            <v>0.75</v>
          </cell>
          <cell r="AE1386">
            <v>0</v>
          </cell>
          <cell r="AF1386">
            <v>0.25</v>
          </cell>
          <cell r="AG1386">
            <v>0</v>
          </cell>
          <cell r="AH1386">
            <v>2</v>
          </cell>
          <cell r="AI1386" t="str">
            <v>Local &amp; Sports Parks</v>
          </cell>
          <cell r="AJ1386" t="str">
            <v>Structures parks</v>
          </cell>
          <cell r="AK1386">
            <v>35</v>
          </cell>
          <cell r="AM1386">
            <v>0.75</v>
          </cell>
          <cell r="AO1386">
            <v>0.25</v>
          </cell>
          <cell r="AX1386">
            <v>340000</v>
          </cell>
          <cell r="AY1386">
            <v>330000</v>
          </cell>
          <cell r="AZ1386">
            <v>330000</v>
          </cell>
          <cell r="BD1386">
            <v>3.1E-2</v>
          </cell>
          <cell r="BE1386">
            <v>6.1930000000000041E-2</v>
          </cell>
          <cell r="BF1386">
            <v>9.3787900000000146E-2</v>
          </cell>
          <cell r="BG1386">
            <v>0.12878911280000027</v>
          </cell>
          <cell r="BH1386">
            <v>0.16491036440960039</v>
          </cell>
          <cell r="BI1386">
            <v>0.19869276497747879</v>
          </cell>
          <cell r="BJ1386">
            <v>0.23225616239684821</v>
          </cell>
          <cell r="BK1386">
            <v>0.27045610343115034</v>
          </cell>
          <cell r="BL1386">
            <v>0.31238115484437823</v>
          </cell>
          <cell r="BM1386">
            <v>0.35568973295424255</v>
          </cell>
          <cell r="BN1386">
            <v>0</v>
          </cell>
          <cell r="BO1386">
            <v>0</v>
          </cell>
          <cell r="BP1386">
            <v>0</v>
          </cell>
          <cell r="BQ1386">
            <v>0</v>
          </cell>
          <cell r="BR1386">
            <v>0</v>
          </cell>
          <cell r="BS1386">
            <v>56069.523899264132</v>
          </cell>
          <cell r="BT1386">
            <v>65568.612442568003</v>
          </cell>
          <cell r="BU1386">
            <v>76644.533590959909</v>
          </cell>
          <cell r="BV1386">
            <v>0</v>
          </cell>
          <cell r="BW1386">
            <v>0</v>
          </cell>
          <cell r="BX1386">
            <v>0</v>
          </cell>
          <cell r="BY1386">
            <v>0</v>
          </cell>
          <cell r="BZ1386">
            <v>0</v>
          </cell>
          <cell r="CA1386">
            <v>0</v>
          </cell>
          <cell r="CB1386">
            <v>0</v>
          </cell>
          <cell r="CC1386">
            <v>0</v>
          </cell>
          <cell r="CD1386">
            <v>396069.52389926411</v>
          </cell>
          <cell r="CE1386">
            <v>395568.612442568</v>
          </cell>
          <cell r="CF1386">
            <v>406644.53359095991</v>
          </cell>
          <cell r="CG1386">
            <v>0</v>
          </cell>
          <cell r="CH1386">
            <v>0</v>
          </cell>
          <cell r="CI1386">
            <v>0</v>
          </cell>
          <cell r="CK1386">
            <v>0</v>
          </cell>
          <cell r="CL1386">
            <v>0</v>
          </cell>
          <cell r="CM1386">
            <v>0</v>
          </cell>
          <cell r="CN1386">
            <v>0</v>
          </cell>
          <cell r="CO1386">
            <v>0</v>
          </cell>
          <cell r="CP1386">
            <v>297052.14292444807</v>
          </cell>
          <cell r="CQ1386">
            <v>296676.45933192602</v>
          </cell>
          <cell r="CR1386">
            <v>304983.40019321995</v>
          </cell>
          <cell r="CS1386">
            <v>0</v>
          </cell>
          <cell r="CT1386">
            <v>0</v>
          </cell>
          <cell r="CU1386">
            <v>0</v>
          </cell>
          <cell r="CW1386">
            <v>0</v>
          </cell>
          <cell r="CX1386">
            <v>0</v>
          </cell>
          <cell r="CY1386">
            <v>0</v>
          </cell>
          <cell r="CZ1386">
            <v>0</v>
          </cell>
          <cell r="DA1386">
            <v>0</v>
          </cell>
          <cell r="DB1386">
            <v>99017.380974816027</v>
          </cell>
          <cell r="DC1386">
            <v>98892.153110642001</v>
          </cell>
          <cell r="DD1386">
            <v>101661.13339773998</v>
          </cell>
          <cell r="DE1386">
            <v>0</v>
          </cell>
          <cell r="DF1386">
            <v>0</v>
          </cell>
          <cell r="DG1386">
            <v>0</v>
          </cell>
          <cell r="DI1386">
            <v>0</v>
          </cell>
          <cell r="DJ1386">
            <v>0</v>
          </cell>
          <cell r="DK1386">
            <v>0</v>
          </cell>
          <cell r="DL1386">
            <v>0</v>
          </cell>
          <cell r="DM1386">
            <v>0</v>
          </cell>
          <cell r="DN1386">
            <v>0</v>
          </cell>
          <cell r="DO1386">
            <v>0</v>
          </cell>
          <cell r="DP1386">
            <v>0</v>
          </cell>
          <cell r="DQ1386">
            <v>0</v>
          </cell>
          <cell r="DR1386">
            <v>0</v>
          </cell>
          <cell r="DS1386">
            <v>0</v>
          </cell>
          <cell r="DU1386" t="e">
            <v>#N/A</v>
          </cell>
          <cell r="DV1386">
            <v>250000</v>
          </cell>
          <cell r="DW1386">
            <v>1</v>
          </cell>
          <cell r="DX1386">
            <v>1</v>
          </cell>
          <cell r="DY1386">
            <v>1000000</v>
          </cell>
          <cell r="DZ1386">
            <v>1198282.669932792</v>
          </cell>
          <cell r="EB1386">
            <v>1198282.669932792</v>
          </cell>
          <cell r="EC1386" t="str">
            <v>Regional Recreational Facilities</v>
          </cell>
          <cell r="ED1386" t="str">
            <v>Regional Recreational Facilities</v>
          </cell>
        </row>
        <row r="1387">
          <cell r="D1387" t="str">
            <v>PC3200812</v>
          </cell>
          <cell r="E1387" t="str">
            <v>Cricket Pitch Upgrade (Lloyd Elsmore)</v>
          </cell>
          <cell r="F1387" t="str">
            <v>Auckland Council</v>
          </cell>
          <cell r="G1387" t="str">
            <v>Parks, sports and recreation</v>
          </cell>
          <cell r="H1387" t="str">
            <v>E170805</v>
          </cell>
          <cell r="I1387" t="str">
            <v>Local and sports parks - south management</v>
          </cell>
          <cell r="J1387" t="str">
            <v>Lifestyle and culture</v>
          </cell>
          <cell r="K1387" t="str">
            <v>Local parks services</v>
          </cell>
          <cell r="L1387" t="str">
            <v>Local parks</v>
          </cell>
          <cell r="M1387" t="str">
            <v>Local activities</v>
          </cell>
          <cell r="N1387" t="str">
            <v>Local parks services</v>
          </cell>
          <cell r="O1387" t="str">
            <v>Local parks</v>
          </cell>
          <cell r="P1387" t="str">
            <v>Lifestyle and culture</v>
          </cell>
          <cell r="Q1387" t="str">
            <v>Local parks services</v>
          </cell>
          <cell r="R1387" t="str">
            <v>Local parks</v>
          </cell>
          <cell r="S1387" t="str">
            <v>A1241205</v>
          </cell>
          <cell r="T1387" t="str">
            <v>A1241205</v>
          </cell>
          <cell r="U1387" t="str">
            <v>Local parks</v>
          </cell>
          <cell r="V1387" t="str">
            <v>L130</v>
          </cell>
          <cell r="W1387" t="str">
            <v>Howick</v>
          </cell>
          <cell r="X1387" t="str">
            <v>PL40810</v>
          </cell>
          <cell r="Y1387" t="str">
            <v>Expense</v>
          </cell>
          <cell r="Z1387">
            <v>20120701</v>
          </cell>
          <cell r="AA1387">
            <v>20140630</v>
          </cell>
          <cell r="AB1387">
            <v>2</v>
          </cell>
          <cell r="AC1387" t="str">
            <v>Discrete</v>
          </cell>
          <cell r="AD1387">
            <v>1</v>
          </cell>
          <cell r="AE1387">
            <v>0</v>
          </cell>
          <cell r="AF1387">
            <v>0</v>
          </cell>
          <cell r="AG1387">
            <v>0</v>
          </cell>
          <cell r="AH1387">
            <v>2</v>
          </cell>
          <cell r="AI1387" t="str">
            <v>Local &amp; Sports Parks</v>
          </cell>
          <cell r="AJ1387" t="str">
            <v>Structures parks</v>
          </cell>
          <cell r="AK1387">
            <v>30</v>
          </cell>
          <cell r="AM1387">
            <v>1</v>
          </cell>
          <cell r="AT1387">
            <v>100000</v>
          </cell>
          <cell r="AU1387">
            <v>180000</v>
          </cell>
          <cell r="BD1387">
            <v>3.1E-2</v>
          </cell>
          <cell r="BE1387">
            <v>6.1930000000000041E-2</v>
          </cell>
          <cell r="BF1387">
            <v>9.3787900000000146E-2</v>
          </cell>
          <cell r="BG1387">
            <v>0.12878911280000027</v>
          </cell>
          <cell r="BH1387">
            <v>0.16491036440960039</v>
          </cell>
          <cell r="BI1387">
            <v>0.19869276497747879</v>
          </cell>
          <cell r="BJ1387">
            <v>0.23225616239684821</v>
          </cell>
          <cell r="BK1387">
            <v>0.27045610343115034</v>
          </cell>
          <cell r="BL1387">
            <v>0.31238115484437823</v>
          </cell>
          <cell r="BM1387">
            <v>0.35568973295424255</v>
          </cell>
          <cell r="BN1387">
            <v>0</v>
          </cell>
          <cell r="BO1387">
            <v>3100</v>
          </cell>
          <cell r="BP1387">
            <v>11147.400000000007</v>
          </cell>
          <cell r="BQ1387">
            <v>0</v>
          </cell>
          <cell r="BR1387">
            <v>0</v>
          </cell>
          <cell r="BS1387">
            <v>0</v>
          </cell>
          <cell r="BT1387">
            <v>0</v>
          </cell>
          <cell r="BU1387">
            <v>0</v>
          </cell>
          <cell r="BV1387">
            <v>0</v>
          </cell>
          <cell r="BW1387">
            <v>0</v>
          </cell>
          <cell r="BX1387">
            <v>0</v>
          </cell>
          <cell r="BY1387">
            <v>0</v>
          </cell>
          <cell r="BZ1387">
            <v>103100</v>
          </cell>
          <cell r="CA1387">
            <v>191147.4</v>
          </cell>
          <cell r="CB1387">
            <v>0</v>
          </cell>
          <cell r="CC1387">
            <v>0</v>
          </cell>
          <cell r="CD1387">
            <v>0</v>
          </cell>
          <cell r="CE1387">
            <v>0</v>
          </cell>
          <cell r="CF1387">
            <v>0</v>
          </cell>
          <cell r="CG1387">
            <v>0</v>
          </cell>
          <cell r="CH1387">
            <v>0</v>
          </cell>
          <cell r="CI1387">
            <v>0</v>
          </cell>
          <cell r="CK1387">
            <v>0</v>
          </cell>
          <cell r="CL1387">
            <v>103100</v>
          </cell>
          <cell r="CM1387">
            <v>191147.4</v>
          </cell>
          <cell r="CN1387">
            <v>0</v>
          </cell>
          <cell r="CO1387">
            <v>0</v>
          </cell>
          <cell r="CP1387">
            <v>0</v>
          </cell>
          <cell r="CQ1387">
            <v>0</v>
          </cell>
          <cell r="CR1387">
            <v>0</v>
          </cell>
          <cell r="CS1387">
            <v>0</v>
          </cell>
          <cell r="CT1387">
            <v>0</v>
          </cell>
          <cell r="CU1387">
            <v>0</v>
          </cell>
          <cell r="CW1387">
            <v>0</v>
          </cell>
          <cell r="CX1387">
            <v>0</v>
          </cell>
          <cell r="CY1387">
            <v>0</v>
          </cell>
          <cell r="CZ1387">
            <v>0</v>
          </cell>
          <cell r="DA1387">
            <v>0</v>
          </cell>
          <cell r="DB1387">
            <v>0</v>
          </cell>
          <cell r="DC1387">
            <v>0</v>
          </cell>
          <cell r="DD1387">
            <v>0</v>
          </cell>
          <cell r="DE1387">
            <v>0</v>
          </cell>
          <cell r="DF1387">
            <v>0</v>
          </cell>
          <cell r="DG1387">
            <v>0</v>
          </cell>
          <cell r="DI1387">
            <v>0</v>
          </cell>
          <cell r="DJ1387">
            <v>0</v>
          </cell>
          <cell r="DK1387">
            <v>0</v>
          </cell>
          <cell r="DL1387">
            <v>0</v>
          </cell>
          <cell r="DM1387">
            <v>0</v>
          </cell>
          <cell r="DN1387">
            <v>0</v>
          </cell>
          <cell r="DO1387">
            <v>0</v>
          </cell>
          <cell r="DP1387">
            <v>0</v>
          </cell>
          <cell r="DQ1387">
            <v>0</v>
          </cell>
          <cell r="DR1387">
            <v>0</v>
          </cell>
          <cell r="DS1387">
            <v>0</v>
          </cell>
          <cell r="DU1387" t="e">
            <v>#N/A</v>
          </cell>
          <cell r="DV1387">
            <v>0</v>
          </cell>
          <cell r="DW1387">
            <v>0</v>
          </cell>
          <cell r="DX1387">
            <v>1</v>
          </cell>
          <cell r="DY1387">
            <v>280000</v>
          </cell>
          <cell r="DZ1387">
            <v>294247.40000000002</v>
          </cell>
          <cell r="EB1387">
            <v>294247.40000000002</v>
          </cell>
          <cell r="EC1387" t="str">
            <v>Def</v>
          </cell>
          <cell r="ED1387" t="str">
            <v>Local Recreational Facilities</v>
          </cell>
        </row>
        <row r="1388">
          <cell r="D1388" t="str">
            <v>PC3200813</v>
          </cell>
          <cell r="E1388" t="str">
            <v>Coastal Walkway - Pakuranga Rotary</v>
          </cell>
          <cell r="F1388" t="str">
            <v>Auckland Council</v>
          </cell>
          <cell r="G1388" t="str">
            <v>Parks, sports and recreation</v>
          </cell>
          <cell r="H1388" t="str">
            <v>E170805</v>
          </cell>
          <cell r="I1388" t="str">
            <v>Local and sports parks - south management</v>
          </cell>
          <cell r="J1388" t="str">
            <v>Lifestyle and culture</v>
          </cell>
          <cell r="K1388" t="str">
            <v>Local parks services</v>
          </cell>
          <cell r="L1388" t="str">
            <v>Local parks</v>
          </cell>
          <cell r="M1388" t="str">
            <v>Local activities</v>
          </cell>
          <cell r="N1388" t="str">
            <v>Local parks services</v>
          </cell>
          <cell r="O1388" t="str">
            <v>Local parks</v>
          </cell>
          <cell r="P1388" t="str">
            <v>Lifestyle and culture</v>
          </cell>
          <cell r="Q1388" t="str">
            <v>Local parks services</v>
          </cell>
          <cell r="R1388" t="str">
            <v>Local parks</v>
          </cell>
          <cell r="S1388" t="str">
            <v>A1241205</v>
          </cell>
          <cell r="T1388" t="str">
            <v>A1241205</v>
          </cell>
          <cell r="U1388" t="str">
            <v>Local parks</v>
          </cell>
          <cell r="V1388" t="str">
            <v>L130</v>
          </cell>
          <cell r="W1388" t="str">
            <v>Howick</v>
          </cell>
          <cell r="X1388" t="str">
            <v>PL40810</v>
          </cell>
          <cell r="Y1388" t="str">
            <v>Expense</v>
          </cell>
          <cell r="Z1388">
            <v>20120701</v>
          </cell>
          <cell r="AA1388">
            <v>20150630</v>
          </cell>
          <cell r="AB1388">
            <v>1</v>
          </cell>
          <cell r="AC1388" t="str">
            <v>Programme</v>
          </cell>
          <cell r="AD1388">
            <v>1</v>
          </cell>
          <cell r="AE1388">
            <v>0</v>
          </cell>
          <cell r="AF1388">
            <v>0</v>
          </cell>
          <cell r="AG1388">
            <v>0</v>
          </cell>
          <cell r="AH1388">
            <v>2</v>
          </cell>
          <cell r="AI1388" t="str">
            <v>Local &amp; Sports Parks</v>
          </cell>
          <cell r="AJ1388" t="str">
            <v>Structures parks</v>
          </cell>
          <cell r="AK1388">
            <v>35</v>
          </cell>
          <cell r="AM1388">
            <v>1</v>
          </cell>
          <cell r="AT1388">
            <v>0</v>
          </cell>
          <cell r="AU1388">
            <v>0</v>
          </cell>
          <cell r="AV1388">
            <v>0</v>
          </cell>
          <cell r="BD1388">
            <v>3.1E-2</v>
          </cell>
          <cell r="BE1388">
            <v>6.1930000000000041E-2</v>
          </cell>
          <cell r="BF1388">
            <v>9.3787900000000146E-2</v>
          </cell>
          <cell r="BG1388">
            <v>0.12878911280000027</v>
          </cell>
          <cell r="BH1388">
            <v>0.16491036440960039</v>
          </cell>
          <cell r="BI1388">
            <v>0.19869276497747879</v>
          </cell>
          <cell r="BJ1388">
            <v>0.23225616239684821</v>
          </cell>
          <cell r="BK1388">
            <v>0.27045610343115034</v>
          </cell>
          <cell r="BL1388">
            <v>0.31238115484437823</v>
          </cell>
          <cell r="BM1388">
            <v>0.35568973295424255</v>
          </cell>
          <cell r="BN1388">
            <v>0</v>
          </cell>
          <cell r="BO1388">
            <v>0</v>
          </cell>
          <cell r="BP1388">
            <v>0</v>
          </cell>
          <cell r="BQ1388">
            <v>0</v>
          </cell>
          <cell r="BR1388">
            <v>0</v>
          </cell>
          <cell r="BS1388">
            <v>0</v>
          </cell>
          <cell r="BT1388">
            <v>0</v>
          </cell>
          <cell r="BU1388">
            <v>0</v>
          </cell>
          <cell r="BV1388">
            <v>0</v>
          </cell>
          <cell r="BW1388">
            <v>0</v>
          </cell>
          <cell r="BX1388">
            <v>0</v>
          </cell>
          <cell r="BY1388">
            <v>0</v>
          </cell>
          <cell r="BZ1388">
            <v>0</v>
          </cell>
          <cell r="CA1388">
            <v>0</v>
          </cell>
          <cell r="CB1388">
            <v>0</v>
          </cell>
          <cell r="CC1388">
            <v>0</v>
          </cell>
          <cell r="CD1388">
            <v>0</v>
          </cell>
          <cell r="CE1388">
            <v>0</v>
          </cell>
          <cell r="CF1388">
            <v>0</v>
          </cell>
          <cell r="CG1388">
            <v>0</v>
          </cell>
          <cell r="CH1388">
            <v>0</v>
          </cell>
          <cell r="CI1388">
            <v>0</v>
          </cell>
          <cell r="CK1388">
            <v>0</v>
          </cell>
          <cell r="CL1388">
            <v>0</v>
          </cell>
          <cell r="CM1388">
            <v>0</v>
          </cell>
          <cell r="CN1388">
            <v>0</v>
          </cell>
          <cell r="CO1388">
            <v>0</v>
          </cell>
          <cell r="CP1388">
            <v>0</v>
          </cell>
          <cell r="CQ1388">
            <v>0</v>
          </cell>
          <cell r="CR1388">
            <v>0</v>
          </cell>
          <cell r="CS1388">
            <v>0</v>
          </cell>
          <cell r="CT1388">
            <v>0</v>
          </cell>
          <cell r="CU1388">
            <v>0</v>
          </cell>
          <cell r="CW1388">
            <v>0</v>
          </cell>
          <cell r="CX1388">
            <v>0</v>
          </cell>
          <cell r="CY1388">
            <v>0</v>
          </cell>
          <cell r="CZ1388">
            <v>0</v>
          </cell>
          <cell r="DA1388">
            <v>0</v>
          </cell>
          <cell r="DB1388">
            <v>0</v>
          </cell>
          <cell r="DC1388">
            <v>0</v>
          </cell>
          <cell r="DD1388">
            <v>0</v>
          </cell>
          <cell r="DE1388">
            <v>0</v>
          </cell>
          <cell r="DF1388">
            <v>0</v>
          </cell>
          <cell r="DG1388">
            <v>0</v>
          </cell>
          <cell r="DI1388">
            <v>0</v>
          </cell>
          <cell r="DJ1388">
            <v>0</v>
          </cell>
          <cell r="DK1388">
            <v>0</v>
          </cell>
          <cell r="DL1388">
            <v>0</v>
          </cell>
          <cell r="DM1388">
            <v>0</v>
          </cell>
          <cell r="DN1388">
            <v>0</v>
          </cell>
          <cell r="DO1388">
            <v>0</v>
          </cell>
          <cell r="DP1388">
            <v>0</v>
          </cell>
          <cell r="DQ1388">
            <v>0</v>
          </cell>
          <cell r="DR1388">
            <v>0</v>
          </cell>
          <cell r="DS1388">
            <v>0</v>
          </cell>
          <cell r="DU1388" t="e">
            <v>#N/A</v>
          </cell>
          <cell r="DV1388">
            <v>0</v>
          </cell>
          <cell r="DW1388">
            <v>0</v>
          </cell>
          <cell r="DX1388">
            <v>1</v>
          </cell>
          <cell r="DY1388">
            <v>0</v>
          </cell>
          <cell r="DZ1388">
            <v>0</v>
          </cell>
          <cell r="EB1388">
            <v>0</v>
          </cell>
          <cell r="EC1388" t="str">
            <v>Def</v>
          </cell>
          <cell r="ED1388" t="str">
            <v>Local Recreational Facilities</v>
          </cell>
        </row>
        <row r="1389">
          <cell r="D1389" t="str">
            <v>PC3200818</v>
          </cell>
          <cell r="E1389" t="str">
            <v>New Sporting Facility (Swanson Park)</v>
          </cell>
          <cell r="F1389" t="str">
            <v>Auckland Council</v>
          </cell>
          <cell r="G1389" t="str">
            <v>Parks, sports and recreation</v>
          </cell>
          <cell r="H1389" t="str">
            <v>E170805</v>
          </cell>
          <cell r="I1389" t="str">
            <v>Local and sports parks - south management</v>
          </cell>
          <cell r="J1389" t="str">
            <v>Lifestyle and culture</v>
          </cell>
          <cell r="K1389" t="str">
            <v>Local parks services</v>
          </cell>
          <cell r="L1389" t="str">
            <v>Local parks</v>
          </cell>
          <cell r="M1389" t="str">
            <v>Local activities</v>
          </cell>
          <cell r="N1389" t="str">
            <v>Local parks services</v>
          </cell>
          <cell r="O1389" t="str">
            <v>Local parks</v>
          </cell>
          <cell r="P1389" t="str">
            <v>Lifestyle and culture</v>
          </cell>
          <cell r="Q1389" t="str">
            <v>Local parks services</v>
          </cell>
          <cell r="R1389" t="str">
            <v>Local parks</v>
          </cell>
          <cell r="S1389" t="str">
            <v>A1241205</v>
          </cell>
          <cell r="T1389" t="str">
            <v>A1241205</v>
          </cell>
          <cell r="U1389" t="str">
            <v>Local parks</v>
          </cell>
          <cell r="V1389" t="str">
            <v>L140</v>
          </cell>
          <cell r="W1389" t="str">
            <v>Mangere-Otahuhu</v>
          </cell>
          <cell r="X1389" t="str">
            <v>PL40810</v>
          </cell>
          <cell r="Y1389" t="str">
            <v>Expense</v>
          </cell>
          <cell r="Z1389">
            <v>20150701</v>
          </cell>
          <cell r="AA1389">
            <v>20170630</v>
          </cell>
          <cell r="AB1389">
            <v>2</v>
          </cell>
          <cell r="AC1389" t="str">
            <v>Discrete</v>
          </cell>
          <cell r="AD1389">
            <v>0.75</v>
          </cell>
          <cell r="AE1389">
            <v>0</v>
          </cell>
          <cell r="AF1389">
            <v>0.25</v>
          </cell>
          <cell r="AG1389">
            <v>0</v>
          </cell>
          <cell r="AH1389">
            <v>2</v>
          </cell>
          <cell r="AI1389" t="str">
            <v>Local &amp; Sports Parks</v>
          </cell>
          <cell r="AJ1389" t="str">
            <v>Structures parks</v>
          </cell>
          <cell r="AK1389">
            <v>35</v>
          </cell>
          <cell r="AM1389">
            <v>0.75</v>
          </cell>
          <cell r="AO1389">
            <v>0.25</v>
          </cell>
          <cell r="AW1389">
            <v>500000</v>
          </cell>
          <cell r="AX1389">
            <v>500000</v>
          </cell>
          <cell r="BD1389">
            <v>3.1E-2</v>
          </cell>
          <cell r="BE1389">
            <v>6.1930000000000041E-2</v>
          </cell>
          <cell r="BF1389">
            <v>9.3787900000000146E-2</v>
          </cell>
          <cell r="BG1389">
            <v>0.12878911280000027</v>
          </cell>
          <cell r="BH1389">
            <v>0.16491036440960039</v>
          </cell>
          <cell r="BI1389">
            <v>0.19869276497747879</v>
          </cell>
          <cell r="BJ1389">
            <v>0.23225616239684821</v>
          </cell>
          <cell r="BK1389">
            <v>0.27045610343115034</v>
          </cell>
          <cell r="BL1389">
            <v>0.31238115484437823</v>
          </cell>
          <cell r="BM1389">
            <v>0.35568973295424255</v>
          </cell>
          <cell r="BN1389">
            <v>0</v>
          </cell>
          <cell r="BO1389">
            <v>0</v>
          </cell>
          <cell r="BP1389">
            <v>0</v>
          </cell>
          <cell r="BQ1389">
            <v>0</v>
          </cell>
          <cell r="BR1389">
            <v>64394.556400000132</v>
          </cell>
          <cell r="BS1389">
            <v>82455.182204800192</v>
          </cell>
          <cell r="BT1389">
            <v>0</v>
          </cell>
          <cell r="BU1389">
            <v>0</v>
          </cell>
          <cell r="BV1389">
            <v>0</v>
          </cell>
          <cell r="BW1389">
            <v>0</v>
          </cell>
          <cell r="BX1389">
            <v>0</v>
          </cell>
          <cell r="BY1389">
            <v>0</v>
          </cell>
          <cell r="BZ1389">
            <v>0</v>
          </cell>
          <cell r="CA1389">
            <v>0</v>
          </cell>
          <cell r="CB1389">
            <v>0</v>
          </cell>
          <cell r="CC1389">
            <v>564394.55640000012</v>
          </cell>
          <cell r="CD1389">
            <v>582455.18220480019</v>
          </cell>
          <cell r="CE1389">
            <v>0</v>
          </cell>
          <cell r="CF1389">
            <v>0</v>
          </cell>
          <cell r="CG1389">
            <v>0</v>
          </cell>
          <cell r="CH1389">
            <v>0</v>
          </cell>
          <cell r="CI1389">
            <v>0</v>
          </cell>
          <cell r="CK1389">
            <v>0</v>
          </cell>
          <cell r="CL1389">
            <v>0</v>
          </cell>
          <cell r="CM1389">
            <v>0</v>
          </cell>
          <cell r="CN1389">
            <v>0</v>
          </cell>
          <cell r="CO1389">
            <v>423295.91730000009</v>
          </cell>
          <cell r="CP1389">
            <v>436841.38665360014</v>
          </cell>
          <cell r="CQ1389">
            <v>0</v>
          </cell>
          <cell r="CR1389">
            <v>0</v>
          </cell>
          <cell r="CS1389">
            <v>0</v>
          </cell>
          <cell r="CT1389">
            <v>0</v>
          </cell>
          <cell r="CU1389">
            <v>0</v>
          </cell>
          <cell r="CW1389">
            <v>0</v>
          </cell>
          <cell r="CX1389">
            <v>0</v>
          </cell>
          <cell r="CY1389">
            <v>0</v>
          </cell>
          <cell r="CZ1389">
            <v>0</v>
          </cell>
          <cell r="DA1389">
            <v>141098.63910000003</v>
          </cell>
          <cell r="DB1389">
            <v>145613.79555120005</v>
          </cell>
          <cell r="DC1389">
            <v>0</v>
          </cell>
          <cell r="DD1389">
            <v>0</v>
          </cell>
          <cell r="DE1389">
            <v>0</v>
          </cell>
          <cell r="DF1389">
            <v>0</v>
          </cell>
          <cell r="DG1389">
            <v>0</v>
          </cell>
          <cell r="DI1389">
            <v>0</v>
          </cell>
          <cell r="DJ1389">
            <v>0</v>
          </cell>
          <cell r="DK1389">
            <v>0</v>
          </cell>
          <cell r="DL1389">
            <v>0</v>
          </cell>
          <cell r="DM1389">
            <v>0</v>
          </cell>
          <cell r="DN1389">
            <v>0</v>
          </cell>
          <cell r="DO1389">
            <v>0</v>
          </cell>
          <cell r="DP1389">
            <v>0</v>
          </cell>
          <cell r="DQ1389">
            <v>0</v>
          </cell>
          <cell r="DR1389">
            <v>0</v>
          </cell>
          <cell r="DS1389">
            <v>0</v>
          </cell>
          <cell r="DU1389" t="e">
            <v>#N/A</v>
          </cell>
          <cell r="DV1389">
            <v>250000</v>
          </cell>
          <cell r="DW1389">
            <v>1</v>
          </cell>
          <cell r="DX1389">
            <v>1</v>
          </cell>
          <cell r="DY1389">
            <v>1000000</v>
          </cell>
          <cell r="DZ1389">
            <v>1146849.7386048003</v>
          </cell>
          <cell r="EB1389">
            <v>1146849.7386048003</v>
          </cell>
          <cell r="EC1389" t="str">
            <v>Def</v>
          </cell>
          <cell r="ED1389" t="str">
            <v>Local Recreational Facilities</v>
          </cell>
        </row>
        <row r="1390">
          <cell r="D1390" t="str">
            <v>PC3200819</v>
          </cell>
          <cell r="E1390" t="str">
            <v>Restoration Of Seaside Park Playing Fields</v>
          </cell>
          <cell r="F1390" t="str">
            <v>Auckland Council</v>
          </cell>
          <cell r="G1390" t="str">
            <v>Parks, sports and recreation</v>
          </cell>
          <cell r="H1390" t="str">
            <v>E170805</v>
          </cell>
          <cell r="I1390" t="str">
            <v>Local and sports parks - south management</v>
          </cell>
          <cell r="J1390" t="str">
            <v>Lifestyle and culture</v>
          </cell>
          <cell r="K1390" t="str">
            <v>Local parks services</v>
          </cell>
          <cell r="L1390" t="str">
            <v>Local parks</v>
          </cell>
          <cell r="M1390" t="str">
            <v>Local activities</v>
          </cell>
          <cell r="N1390" t="str">
            <v>Local parks services</v>
          </cell>
          <cell r="O1390" t="str">
            <v>Local parks</v>
          </cell>
          <cell r="P1390" t="str">
            <v>Lifestyle and culture</v>
          </cell>
          <cell r="Q1390" t="str">
            <v>Local parks services</v>
          </cell>
          <cell r="R1390" t="str">
            <v>Local parks</v>
          </cell>
          <cell r="S1390" t="str">
            <v>A1241205</v>
          </cell>
          <cell r="T1390" t="str">
            <v>A1241205</v>
          </cell>
          <cell r="U1390" t="str">
            <v>Local parks</v>
          </cell>
          <cell r="V1390" t="str">
            <v>L140</v>
          </cell>
          <cell r="W1390" t="str">
            <v>Mangere-Otahuhu</v>
          </cell>
          <cell r="X1390" t="str">
            <v>PL40810</v>
          </cell>
          <cell r="Y1390" t="str">
            <v>Expense</v>
          </cell>
          <cell r="Z1390">
            <v>20150701</v>
          </cell>
          <cell r="AA1390">
            <v>20180630</v>
          </cell>
          <cell r="AB1390">
            <v>1</v>
          </cell>
          <cell r="AC1390" t="str">
            <v>Programme</v>
          </cell>
          <cell r="AD1390">
            <v>0</v>
          </cell>
          <cell r="AE1390">
            <v>0</v>
          </cell>
          <cell r="AF1390">
            <v>0</v>
          </cell>
          <cell r="AG1390">
            <v>1</v>
          </cell>
          <cell r="AH1390">
            <v>2</v>
          </cell>
          <cell r="AI1390" t="str">
            <v>Local &amp; Sports Parks</v>
          </cell>
          <cell r="AJ1390" t="str">
            <v>Structures parks</v>
          </cell>
          <cell r="AK1390">
            <v>25</v>
          </cell>
          <cell r="AM1390">
            <v>1</v>
          </cell>
          <cell r="AW1390">
            <v>30000</v>
          </cell>
          <cell r="AX1390">
            <v>30000</v>
          </cell>
          <cell r="AY1390">
            <v>300000</v>
          </cell>
          <cell r="BD1390">
            <v>3.1E-2</v>
          </cell>
          <cell r="BE1390">
            <v>6.1930000000000041E-2</v>
          </cell>
          <cell r="BF1390">
            <v>9.3787900000000146E-2</v>
          </cell>
          <cell r="BG1390">
            <v>0.12878911280000027</v>
          </cell>
          <cell r="BH1390">
            <v>0.16491036440960039</v>
          </cell>
          <cell r="BI1390">
            <v>0.19869276497747879</v>
          </cell>
          <cell r="BJ1390">
            <v>0.23225616239684821</v>
          </cell>
          <cell r="BK1390">
            <v>0.27045610343115034</v>
          </cell>
          <cell r="BL1390">
            <v>0.31238115484437823</v>
          </cell>
          <cell r="BM1390">
            <v>0.35568973295424255</v>
          </cell>
          <cell r="BN1390">
            <v>0</v>
          </cell>
          <cell r="BO1390">
            <v>0</v>
          </cell>
          <cell r="BP1390">
            <v>0</v>
          </cell>
          <cell r="BQ1390">
            <v>0</v>
          </cell>
          <cell r="BR1390">
            <v>3863.6733840000084</v>
          </cell>
          <cell r="BS1390">
            <v>4947.3109322880118</v>
          </cell>
          <cell r="BT1390">
            <v>59607.829493243633</v>
          </cell>
          <cell r="BU1390">
            <v>0</v>
          </cell>
          <cell r="BV1390">
            <v>0</v>
          </cell>
          <cell r="BW1390">
            <v>0</v>
          </cell>
          <cell r="BX1390">
            <v>0</v>
          </cell>
          <cell r="BY1390">
            <v>0</v>
          </cell>
          <cell r="BZ1390">
            <v>0</v>
          </cell>
          <cell r="CA1390">
            <v>0</v>
          </cell>
          <cell r="CB1390">
            <v>0</v>
          </cell>
          <cell r="CC1390">
            <v>33863.673384000009</v>
          </cell>
          <cell r="CD1390">
            <v>34947.310932288012</v>
          </cell>
          <cell r="CE1390">
            <v>359607.82949324365</v>
          </cell>
          <cell r="CF1390">
            <v>0</v>
          </cell>
          <cell r="CG1390">
            <v>0</v>
          </cell>
          <cell r="CH1390">
            <v>0</v>
          </cell>
          <cell r="CI1390">
            <v>0</v>
          </cell>
          <cell r="CK1390">
            <v>0</v>
          </cell>
          <cell r="CL1390">
            <v>0</v>
          </cell>
          <cell r="CM1390">
            <v>0</v>
          </cell>
          <cell r="CN1390">
            <v>0</v>
          </cell>
          <cell r="CO1390">
            <v>0</v>
          </cell>
          <cell r="CP1390">
            <v>0</v>
          </cell>
          <cell r="CQ1390">
            <v>0</v>
          </cell>
          <cell r="CR1390">
            <v>0</v>
          </cell>
          <cell r="CS1390">
            <v>0</v>
          </cell>
          <cell r="CT1390">
            <v>0</v>
          </cell>
          <cell r="CU1390">
            <v>0</v>
          </cell>
          <cell r="CW1390">
            <v>0</v>
          </cell>
          <cell r="CX1390">
            <v>0</v>
          </cell>
          <cell r="CY1390">
            <v>0</v>
          </cell>
          <cell r="CZ1390">
            <v>0</v>
          </cell>
          <cell r="DA1390">
            <v>0</v>
          </cell>
          <cell r="DB1390">
            <v>0</v>
          </cell>
          <cell r="DC1390">
            <v>0</v>
          </cell>
          <cell r="DD1390">
            <v>0</v>
          </cell>
          <cell r="DE1390">
            <v>0</v>
          </cell>
          <cell r="DF1390">
            <v>0</v>
          </cell>
          <cell r="DG1390">
            <v>0</v>
          </cell>
          <cell r="DI1390">
            <v>0</v>
          </cell>
          <cell r="DJ1390">
            <v>0</v>
          </cell>
          <cell r="DK1390">
            <v>0</v>
          </cell>
          <cell r="DL1390">
            <v>0</v>
          </cell>
          <cell r="DM1390">
            <v>33863.673384000009</v>
          </cell>
          <cell r="DN1390">
            <v>34947.310932288012</v>
          </cell>
          <cell r="DO1390">
            <v>359607.82949324365</v>
          </cell>
          <cell r="DP1390">
            <v>0</v>
          </cell>
          <cell r="DQ1390">
            <v>0</v>
          </cell>
          <cell r="DR1390">
            <v>0</v>
          </cell>
          <cell r="DS1390">
            <v>0</v>
          </cell>
          <cell r="DU1390" t="e">
            <v>#N/A</v>
          </cell>
          <cell r="DV1390">
            <v>0</v>
          </cell>
          <cell r="DW1390">
            <v>0</v>
          </cell>
          <cell r="DX1390">
            <v>1</v>
          </cell>
          <cell r="DY1390">
            <v>360000</v>
          </cell>
          <cell r="DZ1390">
            <v>428418.81380953168</v>
          </cell>
          <cell r="EB1390">
            <v>428418.81380953168</v>
          </cell>
          <cell r="EC1390" t="str">
            <v>Def</v>
          </cell>
          <cell r="ED1390" t="str">
            <v>Local Recreational Facilities</v>
          </cell>
        </row>
        <row r="1391">
          <cell r="D1391" t="str">
            <v>PC3200820</v>
          </cell>
          <cell r="E1391" t="str">
            <v>Kiwi Esplanade Waterfront Road Development</v>
          </cell>
          <cell r="F1391" t="str">
            <v>Auckland Council</v>
          </cell>
          <cell r="G1391" t="str">
            <v>Parks, sports and recreation</v>
          </cell>
          <cell r="H1391" t="str">
            <v>E170805</v>
          </cell>
          <cell r="I1391" t="str">
            <v>Local and sports parks - south management</v>
          </cell>
          <cell r="J1391" t="str">
            <v>Lifestyle and culture</v>
          </cell>
          <cell r="K1391" t="str">
            <v>Local parks services</v>
          </cell>
          <cell r="L1391" t="str">
            <v>Local parks</v>
          </cell>
          <cell r="M1391" t="str">
            <v>Local activities</v>
          </cell>
          <cell r="N1391" t="str">
            <v>Local parks services</v>
          </cell>
          <cell r="O1391" t="str">
            <v>Local parks</v>
          </cell>
          <cell r="P1391" t="str">
            <v>Lifestyle and culture</v>
          </cell>
          <cell r="Q1391" t="str">
            <v>Local parks services</v>
          </cell>
          <cell r="R1391" t="str">
            <v>Local parks</v>
          </cell>
          <cell r="S1391" t="str">
            <v>A1241205</v>
          </cell>
          <cell r="T1391" t="str">
            <v>A1241205</v>
          </cell>
          <cell r="U1391" t="str">
            <v>Local parks</v>
          </cell>
          <cell r="V1391" t="str">
            <v>L140</v>
          </cell>
          <cell r="W1391" t="str">
            <v>Mangere-Otahuhu</v>
          </cell>
          <cell r="X1391" t="str">
            <v>PL40810</v>
          </cell>
          <cell r="Y1391" t="str">
            <v>Expense</v>
          </cell>
          <cell r="Z1391">
            <v>20120701</v>
          </cell>
          <cell r="AA1391">
            <v>20220630</v>
          </cell>
          <cell r="AB1391">
            <v>1</v>
          </cell>
          <cell r="AC1391" t="str">
            <v>Programme</v>
          </cell>
          <cell r="AD1391">
            <v>1</v>
          </cell>
          <cell r="AE1391">
            <v>0</v>
          </cell>
          <cell r="AF1391">
            <v>0</v>
          </cell>
          <cell r="AG1391">
            <v>0</v>
          </cell>
          <cell r="AH1391">
            <v>2</v>
          </cell>
          <cell r="AI1391" t="str">
            <v>Local &amp; Sports Parks</v>
          </cell>
          <cell r="AJ1391" t="str">
            <v>Structures parks</v>
          </cell>
          <cell r="AK1391">
            <v>50</v>
          </cell>
          <cell r="AM1391">
            <v>1</v>
          </cell>
          <cell r="AT1391">
            <v>90000</v>
          </cell>
          <cell r="AU1391">
            <v>55000</v>
          </cell>
          <cell r="AV1391">
            <v>100000</v>
          </cell>
          <cell r="AW1391">
            <v>64000</v>
          </cell>
          <cell r="AX1391">
            <v>64000</v>
          </cell>
          <cell r="AY1391">
            <v>64000</v>
          </cell>
          <cell r="AZ1391">
            <v>64000</v>
          </cell>
          <cell r="BA1391">
            <v>64000</v>
          </cell>
          <cell r="BB1391">
            <v>64000</v>
          </cell>
          <cell r="BC1391">
            <v>66000</v>
          </cell>
          <cell r="BD1391">
            <v>3.1E-2</v>
          </cell>
          <cell r="BE1391">
            <v>6.1930000000000041E-2</v>
          </cell>
          <cell r="BF1391">
            <v>9.3787900000000146E-2</v>
          </cell>
          <cell r="BG1391">
            <v>0.12878911280000027</v>
          </cell>
          <cell r="BH1391">
            <v>0.16491036440960039</v>
          </cell>
          <cell r="BI1391">
            <v>0.19869276497747879</v>
          </cell>
          <cell r="BJ1391">
            <v>0.23225616239684821</v>
          </cell>
          <cell r="BK1391">
            <v>0.27045610343115034</v>
          </cell>
          <cell r="BL1391">
            <v>0.31238115484437823</v>
          </cell>
          <cell r="BM1391">
            <v>0.35568973295424255</v>
          </cell>
          <cell r="BN1391">
            <v>0</v>
          </cell>
          <cell r="BO1391">
            <v>2790</v>
          </cell>
          <cell r="BP1391">
            <v>3406.1500000000024</v>
          </cell>
          <cell r="BQ1391">
            <v>9378.7900000000154</v>
          </cell>
          <cell r="BR1391">
            <v>8242.5032192000181</v>
          </cell>
          <cell r="BS1391">
            <v>10554.263322214425</v>
          </cell>
          <cell r="BT1391">
            <v>12716.336958558642</v>
          </cell>
          <cell r="BU1391">
            <v>14864.394393398285</v>
          </cell>
          <cell r="BV1391">
            <v>17309.190619593621</v>
          </cell>
          <cell r="BW1391">
            <v>19992.393910040206</v>
          </cell>
          <cell r="BX1391">
            <v>23475.52237498001</v>
          </cell>
          <cell r="BY1391">
            <v>0</v>
          </cell>
          <cell r="BZ1391">
            <v>92790</v>
          </cell>
          <cell r="CA1391">
            <v>58406.15</v>
          </cell>
          <cell r="CB1391">
            <v>109378.79000000001</v>
          </cell>
          <cell r="CC1391">
            <v>72242.503219200022</v>
          </cell>
          <cell r="CD1391">
            <v>74554.263322214421</v>
          </cell>
          <cell r="CE1391">
            <v>76716.336958558648</v>
          </cell>
          <cell r="CF1391">
            <v>78864.394393398281</v>
          </cell>
          <cell r="CG1391">
            <v>81309.190619593617</v>
          </cell>
          <cell r="CH1391">
            <v>83992.393910040206</v>
          </cell>
          <cell r="CI1391">
            <v>89475.522374980006</v>
          </cell>
          <cell r="CK1391">
            <v>0</v>
          </cell>
          <cell r="CL1391">
            <v>92790</v>
          </cell>
          <cell r="CM1391">
            <v>58406.15</v>
          </cell>
          <cell r="CN1391">
            <v>109378.79000000001</v>
          </cell>
          <cell r="CO1391">
            <v>72242.503219200022</v>
          </cell>
          <cell r="CP1391">
            <v>74554.263322214421</v>
          </cell>
          <cell r="CQ1391">
            <v>76716.336958558648</v>
          </cell>
          <cell r="CR1391">
            <v>78864.394393398281</v>
          </cell>
          <cell r="CS1391">
            <v>81309.190619593617</v>
          </cell>
          <cell r="CT1391">
            <v>83992.393910040206</v>
          </cell>
          <cell r="CU1391">
            <v>89475.522374980006</v>
          </cell>
          <cell r="CW1391">
            <v>0</v>
          </cell>
          <cell r="CX1391">
            <v>0</v>
          </cell>
          <cell r="CY1391">
            <v>0</v>
          </cell>
          <cell r="CZ1391">
            <v>0</v>
          </cell>
          <cell r="DA1391">
            <v>0</v>
          </cell>
          <cell r="DB1391">
            <v>0</v>
          </cell>
          <cell r="DC1391">
            <v>0</v>
          </cell>
          <cell r="DD1391">
            <v>0</v>
          </cell>
          <cell r="DE1391">
            <v>0</v>
          </cell>
          <cell r="DF1391">
            <v>0</v>
          </cell>
          <cell r="DG1391">
            <v>0</v>
          </cell>
          <cell r="DI1391">
            <v>0</v>
          </cell>
          <cell r="DJ1391">
            <v>0</v>
          </cell>
          <cell r="DK1391">
            <v>0</v>
          </cell>
          <cell r="DL1391">
            <v>0</v>
          </cell>
          <cell r="DM1391">
            <v>0</v>
          </cell>
          <cell r="DN1391">
            <v>0</v>
          </cell>
          <cell r="DO1391">
            <v>0</v>
          </cell>
          <cell r="DP1391">
            <v>0</v>
          </cell>
          <cell r="DQ1391">
            <v>0</v>
          </cell>
          <cell r="DR1391">
            <v>0</v>
          </cell>
          <cell r="DS1391">
            <v>0</v>
          </cell>
          <cell r="DU1391" t="e">
            <v>#N/A</v>
          </cell>
          <cell r="DV1391">
            <v>0</v>
          </cell>
          <cell r="DW1391">
            <v>0</v>
          </cell>
          <cell r="DX1391">
            <v>1</v>
          </cell>
          <cell r="DY1391">
            <v>695000</v>
          </cell>
          <cell r="DZ1391">
            <v>817729.54479798523</v>
          </cell>
          <cell r="EB1391">
            <v>817729.54479798523</v>
          </cell>
          <cell r="EC1391" t="str">
            <v>Def</v>
          </cell>
          <cell r="ED1391" t="str">
            <v>Local Recreational Facilities</v>
          </cell>
        </row>
        <row r="1392">
          <cell r="D1392" t="str">
            <v>PC3200821</v>
          </cell>
          <cell r="E1392" t="str">
            <v xml:space="preserve">Kiwi Esplanade Walkway Link To Ambury Park Farm </v>
          </cell>
          <cell r="F1392" t="str">
            <v>Auckland Council</v>
          </cell>
          <cell r="G1392" t="str">
            <v>Parks, sports and recreation</v>
          </cell>
          <cell r="H1392" t="str">
            <v>E170805</v>
          </cell>
          <cell r="I1392" t="str">
            <v>Local and sports parks - south management</v>
          </cell>
          <cell r="J1392" t="str">
            <v>Lifestyle and culture</v>
          </cell>
          <cell r="K1392" t="str">
            <v>Local parks services</v>
          </cell>
          <cell r="L1392" t="str">
            <v>Local parks</v>
          </cell>
          <cell r="M1392" t="str">
            <v>Local activities</v>
          </cell>
          <cell r="N1392" t="str">
            <v>Local parks services</v>
          </cell>
          <cell r="O1392" t="str">
            <v>Local parks</v>
          </cell>
          <cell r="P1392" t="str">
            <v>Lifestyle and culture</v>
          </cell>
          <cell r="Q1392" t="str">
            <v>Local parks services</v>
          </cell>
          <cell r="R1392" t="str">
            <v>Local parks</v>
          </cell>
          <cell r="S1392" t="str">
            <v>A1241205</v>
          </cell>
          <cell r="T1392" t="str">
            <v>A1241205</v>
          </cell>
          <cell r="U1392" t="str">
            <v>Local parks</v>
          </cell>
          <cell r="V1392" t="str">
            <v>L140</v>
          </cell>
          <cell r="W1392" t="str">
            <v>Mangere-Otahuhu</v>
          </cell>
          <cell r="X1392" t="str">
            <v>PL40810</v>
          </cell>
          <cell r="Y1392" t="str">
            <v>Expense</v>
          </cell>
          <cell r="Z1392">
            <v>20150701</v>
          </cell>
          <cell r="AA1392">
            <v>20180630</v>
          </cell>
          <cell r="AB1392">
            <v>1</v>
          </cell>
          <cell r="AC1392" t="str">
            <v>Programme</v>
          </cell>
          <cell r="AD1392">
            <v>1</v>
          </cell>
          <cell r="AE1392">
            <v>0</v>
          </cell>
          <cell r="AF1392">
            <v>0</v>
          </cell>
          <cell r="AG1392">
            <v>0</v>
          </cell>
          <cell r="AH1392">
            <v>2</v>
          </cell>
          <cell r="AI1392" t="str">
            <v>Local &amp; Sports Parks</v>
          </cell>
          <cell r="AJ1392" t="str">
            <v>Structures parks</v>
          </cell>
          <cell r="AK1392">
            <v>35</v>
          </cell>
          <cell r="AM1392">
            <v>1</v>
          </cell>
          <cell r="AW1392">
            <v>100000</v>
          </cell>
          <cell r="AX1392">
            <v>90000</v>
          </cell>
          <cell r="AY1392">
            <v>175000</v>
          </cell>
          <cell r="BD1392">
            <v>3.1E-2</v>
          </cell>
          <cell r="BE1392">
            <v>6.1930000000000041E-2</v>
          </cell>
          <cell r="BF1392">
            <v>9.3787900000000146E-2</v>
          </cell>
          <cell r="BG1392">
            <v>0.12878911280000027</v>
          </cell>
          <cell r="BH1392">
            <v>0.16491036440960039</v>
          </cell>
          <cell r="BI1392">
            <v>0.19869276497747879</v>
          </cell>
          <cell r="BJ1392">
            <v>0.23225616239684821</v>
          </cell>
          <cell r="BK1392">
            <v>0.27045610343115034</v>
          </cell>
          <cell r="BL1392">
            <v>0.31238115484437823</v>
          </cell>
          <cell r="BM1392">
            <v>0.35568973295424255</v>
          </cell>
          <cell r="BN1392">
            <v>0</v>
          </cell>
          <cell r="BO1392">
            <v>0</v>
          </cell>
          <cell r="BP1392">
            <v>0</v>
          </cell>
          <cell r="BQ1392">
            <v>0</v>
          </cell>
          <cell r="BR1392">
            <v>12878.911280000028</v>
          </cell>
          <cell r="BS1392">
            <v>14841.932796864035</v>
          </cell>
          <cell r="BT1392">
            <v>34771.233871058786</v>
          </cell>
          <cell r="BU1392">
            <v>0</v>
          </cell>
          <cell r="BV1392">
            <v>0</v>
          </cell>
          <cell r="BW1392">
            <v>0</v>
          </cell>
          <cell r="BX1392">
            <v>0</v>
          </cell>
          <cell r="BY1392">
            <v>0</v>
          </cell>
          <cell r="BZ1392">
            <v>0</v>
          </cell>
          <cell r="CA1392">
            <v>0</v>
          </cell>
          <cell r="CB1392">
            <v>0</v>
          </cell>
          <cell r="CC1392">
            <v>112878.91128000003</v>
          </cell>
          <cell r="CD1392">
            <v>104841.93279686404</v>
          </cell>
          <cell r="CE1392">
            <v>209771.23387105879</v>
          </cell>
          <cell r="CF1392">
            <v>0</v>
          </cell>
          <cell r="CG1392">
            <v>0</v>
          </cell>
          <cell r="CH1392">
            <v>0</v>
          </cell>
          <cell r="CI1392">
            <v>0</v>
          </cell>
          <cell r="CK1392">
            <v>0</v>
          </cell>
          <cell r="CL1392">
            <v>0</v>
          </cell>
          <cell r="CM1392">
            <v>0</v>
          </cell>
          <cell r="CN1392">
            <v>0</v>
          </cell>
          <cell r="CO1392">
            <v>112878.91128000003</v>
          </cell>
          <cell r="CP1392">
            <v>104841.93279686404</v>
          </cell>
          <cell r="CQ1392">
            <v>209771.23387105879</v>
          </cell>
          <cell r="CR1392">
            <v>0</v>
          </cell>
          <cell r="CS1392">
            <v>0</v>
          </cell>
          <cell r="CT1392">
            <v>0</v>
          </cell>
          <cell r="CU1392">
            <v>0</v>
          </cell>
          <cell r="CW1392">
            <v>0</v>
          </cell>
          <cell r="CX1392">
            <v>0</v>
          </cell>
          <cell r="CY1392">
            <v>0</v>
          </cell>
          <cell r="CZ1392">
            <v>0</v>
          </cell>
          <cell r="DA1392">
            <v>0</v>
          </cell>
          <cell r="DB1392">
            <v>0</v>
          </cell>
          <cell r="DC1392">
            <v>0</v>
          </cell>
          <cell r="DD1392">
            <v>0</v>
          </cell>
          <cell r="DE1392">
            <v>0</v>
          </cell>
          <cell r="DF1392">
            <v>0</v>
          </cell>
          <cell r="DG1392">
            <v>0</v>
          </cell>
          <cell r="DI1392">
            <v>0</v>
          </cell>
          <cell r="DJ1392">
            <v>0</v>
          </cell>
          <cell r="DK1392">
            <v>0</v>
          </cell>
          <cell r="DL1392">
            <v>0</v>
          </cell>
          <cell r="DM1392">
            <v>0</v>
          </cell>
          <cell r="DN1392">
            <v>0</v>
          </cell>
          <cell r="DO1392">
            <v>0</v>
          </cell>
          <cell r="DP1392">
            <v>0</v>
          </cell>
          <cell r="DQ1392">
            <v>0</v>
          </cell>
          <cell r="DR1392">
            <v>0</v>
          </cell>
          <cell r="DS1392">
            <v>0</v>
          </cell>
          <cell r="DU1392" t="e">
            <v>#N/A</v>
          </cell>
          <cell r="DV1392">
            <v>0</v>
          </cell>
          <cell r="DW1392">
            <v>0</v>
          </cell>
          <cell r="DX1392">
            <v>1</v>
          </cell>
          <cell r="DY1392">
            <v>365000</v>
          </cell>
          <cell r="DZ1392">
            <v>427492.07794792287</v>
          </cell>
          <cell r="EB1392">
            <v>427492.07794792287</v>
          </cell>
          <cell r="EC1392" t="str">
            <v>Def</v>
          </cell>
          <cell r="ED1392" t="str">
            <v>Local Recreational Facilities</v>
          </cell>
        </row>
        <row r="1393">
          <cell r="D1393" t="str">
            <v>PC3200822</v>
          </cell>
          <cell r="E1393" t="str">
            <v>Scope Options For Further Development (Norana Park)</v>
          </cell>
          <cell r="F1393" t="str">
            <v>Auckland Council</v>
          </cell>
          <cell r="G1393" t="str">
            <v>Parks, sports and recreation</v>
          </cell>
          <cell r="H1393" t="str">
            <v>E170805</v>
          </cell>
          <cell r="I1393" t="str">
            <v>Local and sports parks - south management</v>
          </cell>
          <cell r="J1393" t="str">
            <v>Lifestyle and culture</v>
          </cell>
          <cell r="K1393" t="str">
            <v>Local parks services</v>
          </cell>
          <cell r="L1393" t="str">
            <v>Local parks</v>
          </cell>
          <cell r="M1393" t="str">
            <v>Local activities</v>
          </cell>
          <cell r="N1393" t="str">
            <v>Local parks services</v>
          </cell>
          <cell r="O1393" t="str">
            <v>Local parks</v>
          </cell>
          <cell r="P1393" t="str">
            <v>Lifestyle and culture</v>
          </cell>
          <cell r="Q1393" t="str">
            <v>Local parks services</v>
          </cell>
          <cell r="R1393" t="str">
            <v>Local parks</v>
          </cell>
          <cell r="S1393" t="str">
            <v>A1241205</v>
          </cell>
          <cell r="T1393" t="str">
            <v>A1241205</v>
          </cell>
          <cell r="U1393" t="str">
            <v>Local parks</v>
          </cell>
          <cell r="V1393" t="str">
            <v>L140</v>
          </cell>
          <cell r="W1393" t="str">
            <v>Mangere-Otahuhu</v>
          </cell>
          <cell r="X1393" t="str">
            <v>PL40810</v>
          </cell>
          <cell r="Y1393" t="str">
            <v>Expense</v>
          </cell>
          <cell r="Z1393">
            <v>20150701</v>
          </cell>
          <cell r="AA1393">
            <v>20180630</v>
          </cell>
          <cell r="AB1393">
            <v>1</v>
          </cell>
          <cell r="AC1393" t="str">
            <v>Programme</v>
          </cell>
          <cell r="AD1393">
            <v>1</v>
          </cell>
          <cell r="AE1393">
            <v>0</v>
          </cell>
          <cell r="AF1393">
            <v>0</v>
          </cell>
          <cell r="AG1393">
            <v>0</v>
          </cell>
          <cell r="AH1393">
            <v>2</v>
          </cell>
          <cell r="AI1393" t="str">
            <v>Local &amp; Sports Parks</v>
          </cell>
          <cell r="AJ1393" t="str">
            <v>Structures parks</v>
          </cell>
          <cell r="AK1393">
            <v>35</v>
          </cell>
          <cell r="AM1393">
            <v>1</v>
          </cell>
          <cell r="AW1393">
            <v>300000</v>
          </cell>
          <cell r="AX1393">
            <v>250000</v>
          </cell>
          <cell r="AY1393">
            <v>300000</v>
          </cell>
          <cell r="BD1393">
            <v>3.1E-2</v>
          </cell>
          <cell r="BE1393">
            <v>6.1930000000000041E-2</v>
          </cell>
          <cell r="BF1393">
            <v>9.3787900000000146E-2</v>
          </cell>
          <cell r="BG1393">
            <v>0.12878911280000027</v>
          </cell>
          <cell r="BH1393">
            <v>0.16491036440960039</v>
          </cell>
          <cell r="BI1393">
            <v>0.19869276497747879</v>
          </cell>
          <cell r="BJ1393">
            <v>0.23225616239684821</v>
          </cell>
          <cell r="BK1393">
            <v>0.27045610343115034</v>
          </cell>
          <cell r="BL1393">
            <v>0.31238115484437823</v>
          </cell>
          <cell r="BM1393">
            <v>0.35568973295424255</v>
          </cell>
          <cell r="BN1393">
            <v>0</v>
          </cell>
          <cell r="BO1393">
            <v>0</v>
          </cell>
          <cell r="BP1393">
            <v>0</v>
          </cell>
          <cell r="BQ1393">
            <v>0</v>
          </cell>
          <cell r="BR1393">
            <v>38636.733840000081</v>
          </cell>
          <cell r="BS1393">
            <v>41227.591102400096</v>
          </cell>
          <cell r="BT1393">
            <v>59607.829493243633</v>
          </cell>
          <cell r="BU1393">
            <v>0</v>
          </cell>
          <cell r="BV1393">
            <v>0</v>
          </cell>
          <cell r="BW1393">
            <v>0</v>
          </cell>
          <cell r="BX1393">
            <v>0</v>
          </cell>
          <cell r="BY1393">
            <v>0</v>
          </cell>
          <cell r="BZ1393">
            <v>0</v>
          </cell>
          <cell r="CA1393">
            <v>0</v>
          </cell>
          <cell r="CB1393">
            <v>0</v>
          </cell>
          <cell r="CC1393">
            <v>338636.73384000006</v>
          </cell>
          <cell r="CD1393">
            <v>291227.5911024001</v>
          </cell>
          <cell r="CE1393">
            <v>359607.82949324365</v>
          </cell>
          <cell r="CF1393">
            <v>0</v>
          </cell>
          <cell r="CG1393">
            <v>0</v>
          </cell>
          <cell r="CH1393">
            <v>0</v>
          </cell>
          <cell r="CI1393">
            <v>0</v>
          </cell>
          <cell r="CK1393">
            <v>0</v>
          </cell>
          <cell r="CL1393">
            <v>0</v>
          </cell>
          <cell r="CM1393">
            <v>0</v>
          </cell>
          <cell r="CN1393">
            <v>0</v>
          </cell>
          <cell r="CO1393">
            <v>338636.73384000006</v>
          </cell>
          <cell r="CP1393">
            <v>291227.5911024001</v>
          </cell>
          <cell r="CQ1393">
            <v>359607.82949324365</v>
          </cell>
          <cell r="CR1393">
            <v>0</v>
          </cell>
          <cell r="CS1393">
            <v>0</v>
          </cell>
          <cell r="CT1393">
            <v>0</v>
          </cell>
          <cell r="CU1393">
            <v>0</v>
          </cell>
          <cell r="CW1393">
            <v>0</v>
          </cell>
          <cell r="CX1393">
            <v>0</v>
          </cell>
          <cell r="CY1393">
            <v>0</v>
          </cell>
          <cell r="CZ1393">
            <v>0</v>
          </cell>
          <cell r="DA1393">
            <v>0</v>
          </cell>
          <cell r="DB1393">
            <v>0</v>
          </cell>
          <cell r="DC1393">
            <v>0</v>
          </cell>
          <cell r="DD1393">
            <v>0</v>
          </cell>
          <cell r="DE1393">
            <v>0</v>
          </cell>
          <cell r="DF1393">
            <v>0</v>
          </cell>
          <cell r="DG1393">
            <v>0</v>
          </cell>
          <cell r="DI1393">
            <v>0</v>
          </cell>
          <cell r="DJ1393">
            <v>0</v>
          </cell>
          <cell r="DK1393">
            <v>0</v>
          </cell>
          <cell r="DL1393">
            <v>0</v>
          </cell>
          <cell r="DM1393">
            <v>0</v>
          </cell>
          <cell r="DN1393">
            <v>0</v>
          </cell>
          <cell r="DO1393">
            <v>0</v>
          </cell>
          <cell r="DP1393">
            <v>0</v>
          </cell>
          <cell r="DQ1393">
            <v>0</v>
          </cell>
          <cell r="DR1393">
            <v>0</v>
          </cell>
          <cell r="DS1393">
            <v>0</v>
          </cell>
          <cell r="DU1393" t="e">
            <v>#N/A</v>
          </cell>
          <cell r="DV1393">
            <v>0</v>
          </cell>
          <cell r="DW1393">
            <v>0</v>
          </cell>
          <cell r="DX1393">
            <v>1</v>
          </cell>
          <cell r="DY1393">
            <v>850000</v>
          </cell>
          <cell r="DZ1393">
            <v>989472.15443564393</v>
          </cell>
          <cell r="EB1393">
            <v>989472.15443564393</v>
          </cell>
          <cell r="EC1393" t="str">
            <v>Def</v>
          </cell>
          <cell r="ED1393" t="str">
            <v>Local Recreational Facilities</v>
          </cell>
        </row>
        <row r="1394">
          <cell r="D1394" t="str">
            <v>PC3200823</v>
          </cell>
          <cell r="E1394" t="str">
            <v>Redevelopment Of The Playground At Harania Park (Favona)</v>
          </cell>
          <cell r="F1394" t="str">
            <v>Auckland Council</v>
          </cell>
          <cell r="G1394" t="str">
            <v>Parks, sports and recreation</v>
          </cell>
          <cell r="H1394" t="str">
            <v>E170805</v>
          </cell>
          <cell r="I1394" t="str">
            <v>Local and sports parks - south management</v>
          </cell>
          <cell r="J1394" t="str">
            <v>Lifestyle and culture</v>
          </cell>
          <cell r="K1394" t="str">
            <v>Local parks services</v>
          </cell>
          <cell r="L1394" t="str">
            <v>Local parks</v>
          </cell>
          <cell r="M1394" t="str">
            <v>Local activities</v>
          </cell>
          <cell r="N1394" t="str">
            <v>Local parks services</v>
          </cell>
          <cell r="O1394" t="str">
            <v>Local parks</v>
          </cell>
          <cell r="P1394" t="str">
            <v>Lifestyle and culture</v>
          </cell>
          <cell r="Q1394" t="str">
            <v>Local parks services</v>
          </cell>
          <cell r="R1394" t="str">
            <v>Local parks</v>
          </cell>
          <cell r="S1394" t="str">
            <v>A1241205</v>
          </cell>
          <cell r="T1394" t="str">
            <v>A1241205</v>
          </cell>
          <cell r="U1394" t="str">
            <v>Local parks</v>
          </cell>
          <cell r="V1394" t="str">
            <v>L140</v>
          </cell>
          <cell r="W1394" t="str">
            <v>Mangere-Otahuhu</v>
          </cell>
          <cell r="X1394" t="str">
            <v>PL40810</v>
          </cell>
          <cell r="Y1394" t="str">
            <v>Expense</v>
          </cell>
          <cell r="Z1394">
            <v>20120701</v>
          </cell>
          <cell r="AA1394">
            <v>20130630</v>
          </cell>
          <cell r="AB1394">
            <v>2</v>
          </cell>
          <cell r="AC1394" t="str">
            <v>Discrete</v>
          </cell>
          <cell r="AD1394">
            <v>0.5</v>
          </cell>
          <cell r="AE1394">
            <v>0</v>
          </cell>
          <cell r="AF1394">
            <v>0</v>
          </cell>
          <cell r="AG1394">
            <v>0.5</v>
          </cell>
          <cell r="AH1394">
            <v>2</v>
          </cell>
          <cell r="AI1394" t="str">
            <v>Local &amp; Sports Parks</v>
          </cell>
          <cell r="AJ1394" t="str">
            <v>Structures parks</v>
          </cell>
          <cell r="AK1394">
            <v>35</v>
          </cell>
          <cell r="AM1394">
            <v>1</v>
          </cell>
          <cell r="AT1394">
            <v>80000</v>
          </cell>
          <cell r="BD1394">
            <v>3.1E-2</v>
          </cell>
          <cell r="BE1394">
            <v>6.1930000000000041E-2</v>
          </cell>
          <cell r="BF1394">
            <v>9.3787900000000146E-2</v>
          </cell>
          <cell r="BG1394">
            <v>0.12878911280000027</v>
          </cell>
          <cell r="BH1394">
            <v>0.16491036440960039</v>
          </cell>
          <cell r="BI1394">
            <v>0.19869276497747879</v>
          </cell>
          <cell r="BJ1394">
            <v>0.23225616239684821</v>
          </cell>
          <cell r="BK1394">
            <v>0.27045610343115034</v>
          </cell>
          <cell r="BL1394">
            <v>0.31238115484437823</v>
          </cell>
          <cell r="BM1394">
            <v>0.35568973295424255</v>
          </cell>
          <cell r="BN1394">
            <v>0</v>
          </cell>
          <cell r="BO1394">
            <v>2480</v>
          </cell>
          <cell r="BP1394">
            <v>0</v>
          </cell>
          <cell r="BQ1394">
            <v>0</v>
          </cell>
          <cell r="BR1394">
            <v>0</v>
          </cell>
          <cell r="BS1394">
            <v>0</v>
          </cell>
          <cell r="BT1394">
            <v>0</v>
          </cell>
          <cell r="BU1394">
            <v>0</v>
          </cell>
          <cell r="BV1394">
            <v>0</v>
          </cell>
          <cell r="BW1394">
            <v>0</v>
          </cell>
          <cell r="BX1394">
            <v>0</v>
          </cell>
          <cell r="BY1394">
            <v>0</v>
          </cell>
          <cell r="BZ1394">
            <v>82480</v>
          </cell>
          <cell r="CA1394">
            <v>0</v>
          </cell>
          <cell r="CB1394">
            <v>0</v>
          </cell>
          <cell r="CC1394">
            <v>0</v>
          </cell>
          <cell r="CD1394">
            <v>0</v>
          </cell>
          <cell r="CE1394">
            <v>0</v>
          </cell>
          <cell r="CF1394">
            <v>0</v>
          </cell>
          <cell r="CG1394">
            <v>0</v>
          </cell>
          <cell r="CH1394">
            <v>0</v>
          </cell>
          <cell r="CI1394">
            <v>0</v>
          </cell>
          <cell r="CK1394">
            <v>0</v>
          </cell>
          <cell r="CL1394">
            <v>41240</v>
          </cell>
          <cell r="CM1394">
            <v>0</v>
          </cell>
          <cell r="CN1394">
            <v>0</v>
          </cell>
          <cell r="CO1394">
            <v>0</v>
          </cell>
          <cell r="CP1394">
            <v>0</v>
          </cell>
          <cell r="CQ1394">
            <v>0</v>
          </cell>
          <cell r="CR1394">
            <v>0</v>
          </cell>
          <cell r="CS1394">
            <v>0</v>
          </cell>
          <cell r="CT1394">
            <v>0</v>
          </cell>
          <cell r="CU1394">
            <v>0</v>
          </cell>
          <cell r="CW1394">
            <v>0</v>
          </cell>
          <cell r="CX1394">
            <v>0</v>
          </cell>
          <cell r="CY1394">
            <v>0</v>
          </cell>
          <cell r="CZ1394">
            <v>0</v>
          </cell>
          <cell r="DA1394">
            <v>0</v>
          </cell>
          <cell r="DB1394">
            <v>0</v>
          </cell>
          <cell r="DC1394">
            <v>0</v>
          </cell>
          <cell r="DD1394">
            <v>0</v>
          </cell>
          <cell r="DE1394">
            <v>0</v>
          </cell>
          <cell r="DF1394">
            <v>0</v>
          </cell>
          <cell r="DG1394">
            <v>0</v>
          </cell>
          <cell r="DI1394">
            <v>0</v>
          </cell>
          <cell r="DJ1394">
            <v>41240</v>
          </cell>
          <cell r="DK1394">
            <v>0</v>
          </cell>
          <cell r="DL1394">
            <v>0</v>
          </cell>
          <cell r="DM1394">
            <v>0</v>
          </cell>
          <cell r="DN1394">
            <v>0</v>
          </cell>
          <cell r="DO1394">
            <v>0</v>
          </cell>
          <cell r="DP1394">
            <v>0</v>
          </cell>
          <cell r="DQ1394">
            <v>0</v>
          </cell>
          <cell r="DR1394">
            <v>0</v>
          </cell>
          <cell r="DS1394">
            <v>0</v>
          </cell>
          <cell r="DU1394" t="e">
            <v>#N/A</v>
          </cell>
          <cell r="DV1394">
            <v>0</v>
          </cell>
          <cell r="DW1394">
            <v>0</v>
          </cell>
          <cell r="DX1394">
            <v>1</v>
          </cell>
          <cell r="DY1394">
            <v>80000</v>
          </cell>
          <cell r="DZ1394">
            <v>82480</v>
          </cell>
          <cell r="EB1394">
            <v>82480</v>
          </cell>
          <cell r="EC1394" t="str">
            <v>Def</v>
          </cell>
          <cell r="ED1394" t="str">
            <v>Local Recreational Facilities</v>
          </cell>
        </row>
        <row r="1395">
          <cell r="D1395" t="str">
            <v>PC3200824</v>
          </cell>
          <cell r="E1395" t="str">
            <v xml:space="preserve">Riverton Park Reserve </v>
          </cell>
          <cell r="F1395" t="str">
            <v>Auckland Council</v>
          </cell>
          <cell r="G1395" t="str">
            <v>Parks, sports and recreation</v>
          </cell>
          <cell r="H1395" t="str">
            <v>E170805</v>
          </cell>
          <cell r="I1395" t="str">
            <v>Local and sports parks - south management</v>
          </cell>
          <cell r="J1395" t="str">
            <v>Lifestyle and culture</v>
          </cell>
          <cell r="K1395" t="str">
            <v>Local parks services</v>
          </cell>
          <cell r="L1395" t="str">
            <v>Local parks</v>
          </cell>
          <cell r="M1395" t="str">
            <v>Local activities</v>
          </cell>
          <cell r="N1395" t="str">
            <v>Local parks services</v>
          </cell>
          <cell r="O1395" t="str">
            <v>Local parks</v>
          </cell>
          <cell r="P1395" t="str">
            <v>Lifestyle and culture</v>
          </cell>
          <cell r="Q1395" t="str">
            <v>Local parks services</v>
          </cell>
          <cell r="R1395" t="str">
            <v>Local parks</v>
          </cell>
          <cell r="S1395" t="str">
            <v>A1241205</v>
          </cell>
          <cell r="T1395" t="str">
            <v>A1241205</v>
          </cell>
          <cell r="U1395" t="str">
            <v>Local parks</v>
          </cell>
          <cell r="V1395" t="str">
            <v>L145</v>
          </cell>
          <cell r="W1395" t="str">
            <v>Manurewa</v>
          </cell>
          <cell r="X1395" t="str">
            <v>PL40810</v>
          </cell>
          <cell r="Y1395" t="str">
            <v>Expense</v>
          </cell>
          <cell r="Z1395">
            <v>20120701</v>
          </cell>
          <cell r="AA1395">
            <v>20150630</v>
          </cell>
          <cell r="AB1395">
            <v>1</v>
          </cell>
          <cell r="AC1395" t="str">
            <v>Programme</v>
          </cell>
          <cell r="AD1395">
            <v>0.75</v>
          </cell>
          <cell r="AE1395">
            <v>0</v>
          </cell>
          <cell r="AF1395">
            <v>0.25</v>
          </cell>
          <cell r="AG1395">
            <v>0</v>
          </cell>
          <cell r="AH1395">
            <v>2</v>
          </cell>
          <cell r="AI1395" t="str">
            <v>Local &amp; Sports Parks</v>
          </cell>
          <cell r="AJ1395" t="str">
            <v>Structures parks</v>
          </cell>
          <cell r="AK1395">
            <v>35</v>
          </cell>
          <cell r="AM1395">
            <v>0.75</v>
          </cell>
          <cell r="AO1395">
            <v>0.25</v>
          </cell>
          <cell r="AT1395">
            <v>1000000</v>
          </cell>
          <cell r="AU1395">
            <v>3100000</v>
          </cell>
          <cell r="AV1395">
            <v>60000</v>
          </cell>
          <cell r="BD1395">
            <v>3.1E-2</v>
          </cell>
          <cell r="BE1395">
            <v>6.1930000000000041E-2</v>
          </cell>
          <cell r="BF1395">
            <v>9.3787900000000146E-2</v>
          </cell>
          <cell r="BG1395">
            <v>0.12878911280000027</v>
          </cell>
          <cell r="BH1395">
            <v>0.16491036440960039</v>
          </cell>
          <cell r="BI1395">
            <v>0.19869276497747879</v>
          </cell>
          <cell r="BJ1395">
            <v>0.23225616239684821</v>
          </cell>
          <cell r="BK1395">
            <v>0.27045610343115034</v>
          </cell>
          <cell r="BL1395">
            <v>0.31238115484437823</v>
          </cell>
          <cell r="BM1395">
            <v>0.35568973295424255</v>
          </cell>
          <cell r="BN1395">
            <v>0</v>
          </cell>
          <cell r="BO1395">
            <v>31000</v>
          </cell>
          <cell r="BP1395">
            <v>191983.00000000012</v>
          </cell>
          <cell r="BQ1395">
            <v>5627.2740000000085</v>
          </cell>
          <cell r="BR1395">
            <v>0</v>
          </cell>
          <cell r="BS1395">
            <v>0</v>
          </cell>
          <cell r="BT1395">
            <v>0</v>
          </cell>
          <cell r="BU1395">
            <v>0</v>
          </cell>
          <cell r="BV1395">
            <v>0</v>
          </cell>
          <cell r="BW1395">
            <v>0</v>
          </cell>
          <cell r="BX1395">
            <v>0</v>
          </cell>
          <cell r="BY1395">
            <v>0</v>
          </cell>
          <cell r="BZ1395">
            <v>1031000</v>
          </cell>
          <cell r="CA1395">
            <v>3291983</v>
          </cell>
          <cell r="CB1395">
            <v>65627.274000000005</v>
          </cell>
          <cell r="CC1395">
            <v>0</v>
          </cell>
          <cell r="CD1395">
            <v>0</v>
          </cell>
          <cell r="CE1395">
            <v>0</v>
          </cell>
          <cell r="CF1395">
            <v>0</v>
          </cell>
          <cell r="CG1395">
            <v>0</v>
          </cell>
          <cell r="CH1395">
            <v>0</v>
          </cell>
          <cell r="CI1395">
            <v>0</v>
          </cell>
          <cell r="CK1395">
            <v>0</v>
          </cell>
          <cell r="CL1395">
            <v>773250</v>
          </cell>
          <cell r="CM1395">
            <v>2468987.25</v>
          </cell>
          <cell r="CN1395">
            <v>49220.455500000004</v>
          </cell>
          <cell r="CO1395">
            <v>0</v>
          </cell>
          <cell r="CP1395">
            <v>0</v>
          </cell>
          <cell r="CQ1395">
            <v>0</v>
          </cell>
          <cell r="CR1395">
            <v>0</v>
          </cell>
          <cell r="CS1395">
            <v>0</v>
          </cell>
          <cell r="CT1395">
            <v>0</v>
          </cell>
          <cell r="CU1395">
            <v>0</v>
          </cell>
          <cell r="CW1395">
            <v>0</v>
          </cell>
          <cell r="CX1395">
            <v>257750</v>
          </cell>
          <cell r="CY1395">
            <v>822995.75</v>
          </cell>
          <cell r="CZ1395">
            <v>16406.818500000001</v>
          </cell>
          <cell r="DA1395">
            <v>0</v>
          </cell>
          <cell r="DB1395">
            <v>0</v>
          </cell>
          <cell r="DC1395">
            <v>0</v>
          </cell>
          <cell r="DD1395">
            <v>0</v>
          </cell>
          <cell r="DE1395">
            <v>0</v>
          </cell>
          <cell r="DF1395">
            <v>0</v>
          </cell>
          <cell r="DG1395">
            <v>0</v>
          </cell>
          <cell r="DI1395">
            <v>0</v>
          </cell>
          <cell r="DJ1395">
            <v>0</v>
          </cell>
          <cell r="DK1395">
            <v>0</v>
          </cell>
          <cell r="DL1395">
            <v>0</v>
          </cell>
          <cell r="DM1395">
            <v>0</v>
          </cell>
          <cell r="DN1395">
            <v>0</v>
          </cell>
          <cell r="DO1395">
            <v>0</v>
          </cell>
          <cell r="DP1395">
            <v>0</v>
          </cell>
          <cell r="DQ1395">
            <v>0</v>
          </cell>
          <cell r="DR1395">
            <v>0</v>
          </cell>
          <cell r="DS1395">
            <v>0</v>
          </cell>
          <cell r="DU1395" t="e">
            <v>#N/A</v>
          </cell>
          <cell r="DV1395">
            <v>1040000</v>
          </cell>
          <cell r="DW1395">
            <v>1</v>
          </cell>
          <cell r="DX1395">
            <v>1</v>
          </cell>
          <cell r="DY1395">
            <v>4160000</v>
          </cell>
          <cell r="DZ1395">
            <v>4388610.2740000002</v>
          </cell>
          <cell r="EB1395">
            <v>4388610.2740000002</v>
          </cell>
          <cell r="EC1395" t="str">
            <v>Def</v>
          </cell>
          <cell r="ED1395" t="str">
            <v>Local Recreational Facilities</v>
          </cell>
        </row>
        <row r="1396">
          <cell r="D1396" t="str">
            <v>PC3200825</v>
          </cell>
          <cell r="E1396" t="str">
            <v>Mountfort Park Upgrade</v>
          </cell>
          <cell r="F1396" t="str">
            <v>Auckland Council</v>
          </cell>
          <cell r="G1396" t="str">
            <v>Parks, sports and recreation</v>
          </cell>
          <cell r="H1396" t="str">
            <v>E170805</v>
          </cell>
          <cell r="I1396" t="str">
            <v>Local and sports parks - south management</v>
          </cell>
          <cell r="J1396" t="str">
            <v>Lifestyle and culture</v>
          </cell>
          <cell r="K1396" t="str">
            <v>Local parks services</v>
          </cell>
          <cell r="L1396" t="str">
            <v>Local parks</v>
          </cell>
          <cell r="M1396" t="str">
            <v>Local activities</v>
          </cell>
          <cell r="N1396" t="str">
            <v>Local parks services</v>
          </cell>
          <cell r="O1396" t="str">
            <v>Local parks</v>
          </cell>
          <cell r="P1396" t="str">
            <v>Lifestyle and culture</v>
          </cell>
          <cell r="Q1396" t="str">
            <v>Local parks services</v>
          </cell>
          <cell r="R1396" t="str">
            <v>Local parks</v>
          </cell>
          <cell r="S1396" t="str">
            <v>A1241205</v>
          </cell>
          <cell r="T1396" t="str">
            <v>A1241205</v>
          </cell>
          <cell r="U1396" t="str">
            <v>Local parks</v>
          </cell>
          <cell r="V1396" t="str">
            <v>L145</v>
          </cell>
          <cell r="W1396" t="str">
            <v>Manurewa</v>
          </cell>
          <cell r="X1396" t="str">
            <v>PL40810</v>
          </cell>
          <cell r="Y1396" t="str">
            <v>Expense</v>
          </cell>
          <cell r="Z1396">
            <v>20120701</v>
          </cell>
          <cell r="AA1396">
            <v>20150630</v>
          </cell>
          <cell r="AB1396">
            <v>1</v>
          </cell>
          <cell r="AC1396" t="str">
            <v>Programme</v>
          </cell>
          <cell r="AD1396">
            <v>0.75</v>
          </cell>
          <cell r="AE1396">
            <v>0</v>
          </cell>
          <cell r="AF1396">
            <v>0.25</v>
          </cell>
          <cell r="AG1396">
            <v>0</v>
          </cell>
          <cell r="AH1396">
            <v>2</v>
          </cell>
          <cell r="AI1396" t="str">
            <v>Local &amp; Sports Parks</v>
          </cell>
          <cell r="AJ1396" t="str">
            <v>Structures parks</v>
          </cell>
          <cell r="AK1396">
            <v>35</v>
          </cell>
          <cell r="AM1396">
            <v>0.75</v>
          </cell>
          <cell r="AO1396">
            <v>0.25</v>
          </cell>
          <cell r="AT1396">
            <v>600000</v>
          </cell>
          <cell r="AV1396">
            <v>500000</v>
          </cell>
          <cell r="BD1396">
            <v>3.1E-2</v>
          </cell>
          <cell r="BE1396">
            <v>6.1930000000000041E-2</v>
          </cell>
          <cell r="BF1396">
            <v>9.3787900000000146E-2</v>
          </cell>
          <cell r="BG1396">
            <v>0.12878911280000027</v>
          </cell>
          <cell r="BH1396">
            <v>0.16491036440960039</v>
          </cell>
          <cell r="BI1396">
            <v>0.19869276497747879</v>
          </cell>
          <cell r="BJ1396">
            <v>0.23225616239684821</v>
          </cell>
          <cell r="BK1396">
            <v>0.27045610343115034</v>
          </cell>
          <cell r="BL1396">
            <v>0.31238115484437823</v>
          </cell>
          <cell r="BM1396">
            <v>0.35568973295424255</v>
          </cell>
          <cell r="BN1396">
            <v>0</v>
          </cell>
          <cell r="BO1396">
            <v>18600</v>
          </cell>
          <cell r="BP1396">
            <v>0</v>
          </cell>
          <cell r="BQ1396">
            <v>46893.95000000007</v>
          </cell>
          <cell r="BR1396">
            <v>0</v>
          </cell>
          <cell r="BS1396">
            <v>0</v>
          </cell>
          <cell r="BT1396">
            <v>0</v>
          </cell>
          <cell r="BU1396">
            <v>0</v>
          </cell>
          <cell r="BV1396">
            <v>0</v>
          </cell>
          <cell r="BW1396">
            <v>0</v>
          </cell>
          <cell r="BX1396">
            <v>0</v>
          </cell>
          <cell r="BY1396">
            <v>0</v>
          </cell>
          <cell r="BZ1396">
            <v>618600</v>
          </cell>
          <cell r="CA1396">
            <v>0</v>
          </cell>
          <cell r="CB1396">
            <v>546893.95000000007</v>
          </cell>
          <cell r="CC1396">
            <v>0</v>
          </cell>
          <cell r="CD1396">
            <v>0</v>
          </cell>
          <cell r="CE1396">
            <v>0</v>
          </cell>
          <cell r="CF1396">
            <v>0</v>
          </cell>
          <cell r="CG1396">
            <v>0</v>
          </cell>
          <cell r="CH1396">
            <v>0</v>
          </cell>
          <cell r="CI1396">
            <v>0</v>
          </cell>
          <cell r="CK1396">
            <v>0</v>
          </cell>
          <cell r="CL1396">
            <v>463950</v>
          </cell>
          <cell r="CM1396">
            <v>0</v>
          </cell>
          <cell r="CN1396">
            <v>410170.46250000002</v>
          </cell>
          <cell r="CO1396">
            <v>0</v>
          </cell>
          <cell r="CP1396">
            <v>0</v>
          </cell>
          <cell r="CQ1396">
            <v>0</v>
          </cell>
          <cell r="CR1396">
            <v>0</v>
          </cell>
          <cell r="CS1396">
            <v>0</v>
          </cell>
          <cell r="CT1396">
            <v>0</v>
          </cell>
          <cell r="CU1396">
            <v>0</v>
          </cell>
          <cell r="CW1396">
            <v>0</v>
          </cell>
          <cell r="CX1396">
            <v>154650</v>
          </cell>
          <cell r="CY1396">
            <v>0</v>
          </cell>
          <cell r="CZ1396">
            <v>136723.48750000002</v>
          </cell>
          <cell r="DA1396">
            <v>0</v>
          </cell>
          <cell r="DB1396">
            <v>0</v>
          </cell>
          <cell r="DC1396">
            <v>0</v>
          </cell>
          <cell r="DD1396">
            <v>0</v>
          </cell>
          <cell r="DE1396">
            <v>0</v>
          </cell>
          <cell r="DF1396">
            <v>0</v>
          </cell>
          <cell r="DG1396">
            <v>0</v>
          </cell>
          <cell r="DI1396">
            <v>0</v>
          </cell>
          <cell r="DJ1396">
            <v>0</v>
          </cell>
          <cell r="DK1396">
            <v>0</v>
          </cell>
          <cell r="DL1396">
            <v>0</v>
          </cell>
          <cell r="DM1396">
            <v>0</v>
          </cell>
          <cell r="DN1396">
            <v>0</v>
          </cell>
          <cell r="DO1396">
            <v>0</v>
          </cell>
          <cell r="DP1396">
            <v>0</v>
          </cell>
          <cell r="DQ1396">
            <v>0</v>
          </cell>
          <cell r="DR1396">
            <v>0</v>
          </cell>
          <cell r="DS1396">
            <v>0</v>
          </cell>
          <cell r="DU1396" t="e">
            <v>#N/A</v>
          </cell>
          <cell r="DV1396">
            <v>275000</v>
          </cell>
          <cell r="DW1396">
            <v>1</v>
          </cell>
          <cell r="DX1396">
            <v>1</v>
          </cell>
          <cell r="DY1396">
            <v>1100000</v>
          </cell>
          <cell r="DZ1396">
            <v>1165493.9500000002</v>
          </cell>
          <cell r="EB1396">
            <v>1165493.9500000002</v>
          </cell>
          <cell r="EC1396" t="str">
            <v>Def</v>
          </cell>
          <cell r="ED1396" t="str">
            <v>Local Recreational Facilities</v>
          </cell>
        </row>
        <row r="1397">
          <cell r="D1397" t="str">
            <v>PC3200826</v>
          </cell>
          <cell r="E1397" t="str">
            <v>Sports Fields - Playing Surfaces</v>
          </cell>
          <cell r="F1397" t="str">
            <v>Auckland Council</v>
          </cell>
          <cell r="G1397" t="str">
            <v>Parks, sports and recreation</v>
          </cell>
          <cell r="H1397" t="str">
            <v>E170805</v>
          </cell>
          <cell r="I1397" t="str">
            <v>Local and sports parks - south management</v>
          </cell>
          <cell r="J1397" t="str">
            <v>Lifestyle and culture</v>
          </cell>
          <cell r="K1397" t="str">
            <v>Local parks services</v>
          </cell>
          <cell r="L1397" t="str">
            <v>Local parks</v>
          </cell>
          <cell r="M1397" t="str">
            <v>Local activities</v>
          </cell>
          <cell r="N1397" t="str">
            <v>Local parks services</v>
          </cell>
          <cell r="O1397" t="str">
            <v>Local parks</v>
          </cell>
          <cell r="P1397" t="str">
            <v>Lifestyle and culture</v>
          </cell>
          <cell r="Q1397" t="str">
            <v>Local parks services</v>
          </cell>
          <cell r="R1397" t="str">
            <v>Local parks</v>
          </cell>
          <cell r="S1397" t="str">
            <v>A1241205</v>
          </cell>
          <cell r="T1397" t="str">
            <v>A1241205</v>
          </cell>
          <cell r="U1397" t="str">
            <v>Local parks</v>
          </cell>
          <cell r="V1397" t="str">
            <v>L145</v>
          </cell>
          <cell r="W1397" t="str">
            <v>Manurewa</v>
          </cell>
          <cell r="X1397" t="str">
            <v>PL40810</v>
          </cell>
          <cell r="Y1397" t="str">
            <v>Expense</v>
          </cell>
          <cell r="Z1397">
            <v>20150701</v>
          </cell>
          <cell r="AA1397">
            <v>20160630</v>
          </cell>
          <cell r="AB1397">
            <v>2</v>
          </cell>
          <cell r="AC1397" t="str">
            <v>Discrete</v>
          </cell>
          <cell r="AD1397">
            <v>0.6</v>
          </cell>
          <cell r="AE1397">
            <v>0</v>
          </cell>
          <cell r="AF1397">
            <v>0.4</v>
          </cell>
          <cell r="AG1397">
            <v>0</v>
          </cell>
          <cell r="AH1397">
            <v>2</v>
          </cell>
          <cell r="AI1397" t="str">
            <v>Local &amp; Sports Parks</v>
          </cell>
          <cell r="AJ1397" t="str">
            <v>Structures parks</v>
          </cell>
          <cell r="AK1397">
            <v>15</v>
          </cell>
          <cell r="AM1397">
            <v>0.6</v>
          </cell>
          <cell r="AO1397">
            <v>0.4</v>
          </cell>
          <cell r="AW1397">
            <v>1500000</v>
          </cell>
          <cell r="BD1397">
            <v>3.1E-2</v>
          </cell>
          <cell r="BE1397">
            <v>6.1930000000000041E-2</v>
          </cell>
          <cell r="BF1397">
            <v>9.3787900000000146E-2</v>
          </cell>
          <cell r="BG1397">
            <v>0.12878911280000027</v>
          </cell>
          <cell r="BH1397">
            <v>0.16491036440960039</v>
          </cell>
          <cell r="BI1397">
            <v>0.19869276497747879</v>
          </cell>
          <cell r="BJ1397">
            <v>0.23225616239684821</v>
          </cell>
          <cell r="BK1397">
            <v>0.27045610343115034</v>
          </cell>
          <cell r="BL1397">
            <v>0.31238115484437823</v>
          </cell>
          <cell r="BM1397">
            <v>0.35568973295424255</v>
          </cell>
          <cell r="BN1397">
            <v>0</v>
          </cell>
          <cell r="BO1397">
            <v>0</v>
          </cell>
          <cell r="BP1397">
            <v>0</v>
          </cell>
          <cell r="BQ1397">
            <v>0</v>
          </cell>
          <cell r="BR1397">
            <v>193183.66920000041</v>
          </cell>
          <cell r="BS1397">
            <v>0</v>
          </cell>
          <cell r="BT1397">
            <v>0</v>
          </cell>
          <cell r="BU1397">
            <v>0</v>
          </cell>
          <cell r="BV1397">
            <v>0</v>
          </cell>
          <cell r="BW1397">
            <v>0</v>
          </cell>
          <cell r="BX1397">
            <v>0</v>
          </cell>
          <cell r="BY1397">
            <v>0</v>
          </cell>
          <cell r="BZ1397">
            <v>0</v>
          </cell>
          <cell r="CA1397">
            <v>0</v>
          </cell>
          <cell r="CB1397">
            <v>0</v>
          </cell>
          <cell r="CC1397">
            <v>1693183.6692000004</v>
          </cell>
          <cell r="CD1397">
            <v>0</v>
          </cell>
          <cell r="CE1397">
            <v>0</v>
          </cell>
          <cell r="CF1397">
            <v>0</v>
          </cell>
          <cell r="CG1397">
            <v>0</v>
          </cell>
          <cell r="CH1397">
            <v>0</v>
          </cell>
          <cell r="CI1397">
            <v>0</v>
          </cell>
          <cell r="CK1397">
            <v>0</v>
          </cell>
          <cell r="CL1397">
            <v>0</v>
          </cell>
          <cell r="CM1397">
            <v>0</v>
          </cell>
          <cell r="CN1397">
            <v>0</v>
          </cell>
          <cell r="CO1397">
            <v>1015910.2015200001</v>
          </cell>
          <cell r="CP1397">
            <v>0</v>
          </cell>
          <cell r="CQ1397">
            <v>0</v>
          </cell>
          <cell r="CR1397">
            <v>0</v>
          </cell>
          <cell r="CS1397">
            <v>0</v>
          </cell>
          <cell r="CT1397">
            <v>0</v>
          </cell>
          <cell r="CU1397">
            <v>0</v>
          </cell>
          <cell r="CW1397">
            <v>0</v>
          </cell>
          <cell r="CX1397">
            <v>0</v>
          </cell>
          <cell r="CY1397">
            <v>0</v>
          </cell>
          <cell r="CZ1397">
            <v>0</v>
          </cell>
          <cell r="DA1397">
            <v>677273.46768000023</v>
          </cell>
          <cell r="DB1397">
            <v>0</v>
          </cell>
          <cell r="DC1397">
            <v>0</v>
          </cell>
          <cell r="DD1397">
            <v>0</v>
          </cell>
          <cell r="DE1397">
            <v>0</v>
          </cell>
          <cell r="DF1397">
            <v>0</v>
          </cell>
          <cell r="DG1397">
            <v>0</v>
          </cell>
          <cell r="DI1397">
            <v>0</v>
          </cell>
          <cell r="DJ1397">
            <v>0</v>
          </cell>
          <cell r="DK1397">
            <v>0</v>
          </cell>
          <cell r="DL1397">
            <v>0</v>
          </cell>
          <cell r="DM1397">
            <v>0</v>
          </cell>
          <cell r="DN1397">
            <v>0</v>
          </cell>
          <cell r="DO1397">
            <v>0</v>
          </cell>
          <cell r="DP1397">
            <v>0</v>
          </cell>
          <cell r="DQ1397">
            <v>0</v>
          </cell>
          <cell r="DR1397">
            <v>0</v>
          </cell>
          <cell r="DS1397">
            <v>0</v>
          </cell>
          <cell r="DU1397" t="e">
            <v>#N/A</v>
          </cell>
          <cell r="DV1397">
            <v>600000</v>
          </cell>
          <cell r="DW1397">
            <v>1</v>
          </cell>
          <cell r="DX1397">
            <v>1</v>
          </cell>
          <cell r="DY1397">
            <v>1500000</v>
          </cell>
          <cell r="DZ1397">
            <v>1693183.6692000004</v>
          </cell>
          <cell r="EB1397">
            <v>1693183.6692000004</v>
          </cell>
          <cell r="EC1397" t="str">
            <v>Regional Recreational Facilities</v>
          </cell>
          <cell r="ED1397" t="str">
            <v>Regional Recreational Facilities</v>
          </cell>
        </row>
        <row r="1398">
          <cell r="D1398" t="str">
            <v>PC3200827</v>
          </cell>
          <cell r="E1398" t="str">
            <v xml:space="preserve">Playgrounds And Neighbourhood Parks </v>
          </cell>
          <cell r="F1398" t="str">
            <v>Auckland Council</v>
          </cell>
          <cell r="G1398" t="str">
            <v>Parks, sports and recreation</v>
          </cell>
          <cell r="H1398" t="str">
            <v>E170805</v>
          </cell>
          <cell r="I1398" t="str">
            <v>Local and sports parks - south management</v>
          </cell>
          <cell r="J1398" t="str">
            <v>Lifestyle and culture</v>
          </cell>
          <cell r="K1398" t="str">
            <v>Local parks services</v>
          </cell>
          <cell r="L1398" t="str">
            <v>Local parks</v>
          </cell>
          <cell r="M1398" t="str">
            <v>Local activities</v>
          </cell>
          <cell r="N1398" t="str">
            <v>Local parks services</v>
          </cell>
          <cell r="O1398" t="str">
            <v>Local parks</v>
          </cell>
          <cell r="P1398" t="str">
            <v>Lifestyle and culture</v>
          </cell>
          <cell r="Q1398" t="str">
            <v>Local parks services</v>
          </cell>
          <cell r="R1398" t="str">
            <v>Local parks</v>
          </cell>
          <cell r="S1398" t="str">
            <v>A1241205</v>
          </cell>
          <cell r="T1398" t="str">
            <v>A1241205</v>
          </cell>
          <cell r="U1398" t="str">
            <v>Local parks</v>
          </cell>
          <cell r="V1398" t="str">
            <v>L145</v>
          </cell>
          <cell r="W1398" t="str">
            <v>Manurewa</v>
          </cell>
          <cell r="X1398" t="str">
            <v>PL40810</v>
          </cell>
          <cell r="Y1398" t="str">
            <v>Expense</v>
          </cell>
          <cell r="Z1398">
            <v>20120701</v>
          </cell>
          <cell r="AA1398">
            <v>20150630</v>
          </cell>
          <cell r="AB1398">
            <v>1</v>
          </cell>
          <cell r="AC1398" t="str">
            <v>Programme</v>
          </cell>
          <cell r="AD1398">
            <v>1</v>
          </cell>
          <cell r="AE1398">
            <v>0</v>
          </cell>
          <cell r="AF1398">
            <v>0</v>
          </cell>
          <cell r="AG1398">
            <v>0</v>
          </cell>
          <cell r="AH1398">
            <v>2</v>
          </cell>
          <cell r="AI1398" t="str">
            <v>Local &amp; Sports Parks</v>
          </cell>
          <cell r="AJ1398" t="str">
            <v>Structures parks</v>
          </cell>
          <cell r="AK1398">
            <v>35</v>
          </cell>
          <cell r="AM1398">
            <v>1</v>
          </cell>
          <cell r="AT1398">
            <v>80000</v>
          </cell>
          <cell r="AU1398">
            <v>80000</v>
          </cell>
          <cell r="AV1398">
            <v>80000</v>
          </cell>
          <cell r="BD1398">
            <v>3.1E-2</v>
          </cell>
          <cell r="BE1398">
            <v>6.1930000000000041E-2</v>
          </cell>
          <cell r="BF1398">
            <v>9.3787900000000146E-2</v>
          </cell>
          <cell r="BG1398">
            <v>0.12878911280000027</v>
          </cell>
          <cell r="BH1398">
            <v>0.16491036440960039</v>
          </cell>
          <cell r="BI1398">
            <v>0.19869276497747879</v>
          </cell>
          <cell r="BJ1398">
            <v>0.23225616239684821</v>
          </cell>
          <cell r="BK1398">
            <v>0.27045610343115034</v>
          </cell>
          <cell r="BL1398">
            <v>0.31238115484437823</v>
          </cell>
          <cell r="BM1398">
            <v>0.35568973295424255</v>
          </cell>
          <cell r="BN1398">
            <v>0</v>
          </cell>
          <cell r="BO1398">
            <v>2480</v>
          </cell>
          <cell r="BP1398">
            <v>4954.4000000000033</v>
          </cell>
          <cell r="BQ1398">
            <v>7503.032000000012</v>
          </cell>
          <cell r="BR1398">
            <v>0</v>
          </cell>
          <cell r="BS1398">
            <v>0</v>
          </cell>
          <cell r="BT1398">
            <v>0</v>
          </cell>
          <cell r="BU1398">
            <v>0</v>
          </cell>
          <cell r="BV1398">
            <v>0</v>
          </cell>
          <cell r="BW1398">
            <v>0</v>
          </cell>
          <cell r="BX1398">
            <v>0</v>
          </cell>
          <cell r="BY1398">
            <v>0</v>
          </cell>
          <cell r="BZ1398">
            <v>82480</v>
          </cell>
          <cell r="CA1398">
            <v>84954.400000000009</v>
          </cell>
          <cell r="CB1398">
            <v>87503.032000000007</v>
          </cell>
          <cell r="CC1398">
            <v>0</v>
          </cell>
          <cell r="CD1398">
            <v>0</v>
          </cell>
          <cell r="CE1398">
            <v>0</v>
          </cell>
          <cell r="CF1398">
            <v>0</v>
          </cell>
          <cell r="CG1398">
            <v>0</v>
          </cell>
          <cell r="CH1398">
            <v>0</v>
          </cell>
          <cell r="CI1398">
            <v>0</v>
          </cell>
          <cell r="CK1398">
            <v>0</v>
          </cell>
          <cell r="CL1398">
            <v>82480</v>
          </cell>
          <cell r="CM1398">
            <v>84954.400000000009</v>
          </cell>
          <cell r="CN1398">
            <v>87503.032000000007</v>
          </cell>
          <cell r="CO1398">
            <v>0</v>
          </cell>
          <cell r="CP1398">
            <v>0</v>
          </cell>
          <cell r="CQ1398">
            <v>0</v>
          </cell>
          <cell r="CR1398">
            <v>0</v>
          </cell>
          <cell r="CS1398">
            <v>0</v>
          </cell>
          <cell r="CT1398">
            <v>0</v>
          </cell>
          <cell r="CU1398">
            <v>0</v>
          </cell>
          <cell r="CW1398">
            <v>0</v>
          </cell>
          <cell r="CX1398">
            <v>0</v>
          </cell>
          <cell r="CY1398">
            <v>0</v>
          </cell>
          <cell r="CZ1398">
            <v>0</v>
          </cell>
          <cell r="DA1398">
            <v>0</v>
          </cell>
          <cell r="DB1398">
            <v>0</v>
          </cell>
          <cell r="DC1398">
            <v>0</v>
          </cell>
          <cell r="DD1398">
            <v>0</v>
          </cell>
          <cell r="DE1398">
            <v>0</v>
          </cell>
          <cell r="DF1398">
            <v>0</v>
          </cell>
          <cell r="DG1398">
            <v>0</v>
          </cell>
          <cell r="DI1398">
            <v>0</v>
          </cell>
          <cell r="DJ1398">
            <v>0</v>
          </cell>
          <cell r="DK1398">
            <v>0</v>
          </cell>
          <cell r="DL1398">
            <v>0</v>
          </cell>
          <cell r="DM1398">
            <v>0</v>
          </cell>
          <cell r="DN1398">
            <v>0</v>
          </cell>
          <cell r="DO1398">
            <v>0</v>
          </cell>
          <cell r="DP1398">
            <v>0</v>
          </cell>
          <cell r="DQ1398">
            <v>0</v>
          </cell>
          <cell r="DR1398">
            <v>0</v>
          </cell>
          <cell r="DS1398">
            <v>0</v>
          </cell>
          <cell r="DU1398" t="e">
            <v>#N/A</v>
          </cell>
          <cell r="DV1398">
            <v>0</v>
          </cell>
          <cell r="DW1398">
            <v>0</v>
          </cell>
          <cell r="DX1398">
            <v>1</v>
          </cell>
          <cell r="DY1398">
            <v>240000</v>
          </cell>
          <cell r="DZ1398">
            <v>254937.43200000003</v>
          </cell>
          <cell r="EB1398">
            <v>254937.43200000003</v>
          </cell>
          <cell r="EC1398" t="str">
            <v>Def</v>
          </cell>
          <cell r="ED1398" t="str">
            <v>Local Recreational Facilities</v>
          </cell>
        </row>
        <row r="1399">
          <cell r="D1399" t="str">
            <v>PC3200828</v>
          </cell>
          <cell r="E1399" t="str">
            <v>Playgrounds Access, Availability And Suitability</v>
          </cell>
          <cell r="F1399" t="str">
            <v>Auckland Council</v>
          </cell>
          <cell r="G1399" t="str">
            <v>Parks, sports and recreation</v>
          </cell>
          <cell r="H1399" t="str">
            <v>E170805</v>
          </cell>
          <cell r="I1399" t="str">
            <v>Local and sports parks - south management</v>
          </cell>
          <cell r="J1399" t="str">
            <v>Lifestyle and culture</v>
          </cell>
          <cell r="K1399" t="str">
            <v>Local parks services</v>
          </cell>
          <cell r="L1399" t="str">
            <v>Local parks</v>
          </cell>
          <cell r="M1399" t="str">
            <v>Local activities</v>
          </cell>
          <cell r="N1399" t="str">
            <v>Local parks services</v>
          </cell>
          <cell r="O1399" t="str">
            <v>Local parks</v>
          </cell>
          <cell r="P1399" t="str">
            <v>Lifestyle and culture</v>
          </cell>
          <cell r="Q1399" t="str">
            <v>Local parks services</v>
          </cell>
          <cell r="R1399" t="str">
            <v>Local parks</v>
          </cell>
          <cell r="S1399" t="str">
            <v>A1241205</v>
          </cell>
          <cell r="T1399" t="str">
            <v>A1241205</v>
          </cell>
          <cell r="U1399" t="str">
            <v>Local parks</v>
          </cell>
          <cell r="V1399" t="str">
            <v>L145</v>
          </cell>
          <cell r="W1399" t="str">
            <v>Manurewa</v>
          </cell>
          <cell r="X1399" t="str">
            <v>PL40810</v>
          </cell>
          <cell r="Y1399" t="str">
            <v>Expense</v>
          </cell>
          <cell r="Z1399">
            <v>20120701</v>
          </cell>
          <cell r="AA1399">
            <v>20150630</v>
          </cell>
          <cell r="AB1399">
            <v>1</v>
          </cell>
          <cell r="AC1399" t="str">
            <v>Programme</v>
          </cell>
          <cell r="AD1399">
            <v>1</v>
          </cell>
          <cell r="AE1399">
            <v>0</v>
          </cell>
          <cell r="AF1399">
            <v>0</v>
          </cell>
          <cell r="AG1399">
            <v>0</v>
          </cell>
          <cell r="AH1399">
            <v>2</v>
          </cell>
          <cell r="AI1399" t="str">
            <v>Local &amp; Sports Parks</v>
          </cell>
          <cell r="AJ1399" t="str">
            <v>Structures parks</v>
          </cell>
          <cell r="AK1399">
            <v>35</v>
          </cell>
          <cell r="AM1399">
            <v>1</v>
          </cell>
          <cell r="AT1399">
            <v>198000</v>
          </cell>
          <cell r="AU1399">
            <v>207000</v>
          </cell>
          <cell r="AV1399">
            <v>224000</v>
          </cell>
          <cell r="BD1399">
            <v>3.1E-2</v>
          </cell>
          <cell r="BE1399">
            <v>6.1930000000000041E-2</v>
          </cell>
          <cell r="BF1399">
            <v>9.3787900000000146E-2</v>
          </cell>
          <cell r="BG1399">
            <v>0.12878911280000027</v>
          </cell>
          <cell r="BH1399">
            <v>0.16491036440960039</v>
          </cell>
          <cell r="BI1399">
            <v>0.19869276497747879</v>
          </cell>
          <cell r="BJ1399">
            <v>0.23225616239684821</v>
          </cell>
          <cell r="BK1399">
            <v>0.27045610343115034</v>
          </cell>
          <cell r="BL1399">
            <v>0.31238115484437823</v>
          </cell>
          <cell r="BM1399">
            <v>0.35568973295424255</v>
          </cell>
          <cell r="BN1399">
            <v>0</v>
          </cell>
          <cell r="BO1399">
            <v>6138</v>
          </cell>
          <cell r="BP1399">
            <v>12819.510000000007</v>
          </cell>
          <cell r="BQ1399">
            <v>21008.489600000034</v>
          </cell>
          <cell r="BR1399">
            <v>0</v>
          </cell>
          <cell r="BS1399">
            <v>0</v>
          </cell>
          <cell r="BT1399">
            <v>0</v>
          </cell>
          <cell r="BU1399">
            <v>0</v>
          </cell>
          <cell r="BV1399">
            <v>0</v>
          </cell>
          <cell r="BW1399">
            <v>0</v>
          </cell>
          <cell r="BX1399">
            <v>0</v>
          </cell>
          <cell r="BY1399">
            <v>0</v>
          </cell>
          <cell r="BZ1399">
            <v>204138</v>
          </cell>
          <cell r="CA1399">
            <v>219819.51</v>
          </cell>
          <cell r="CB1399">
            <v>245008.48960000003</v>
          </cell>
          <cell r="CC1399">
            <v>0</v>
          </cell>
          <cell r="CD1399">
            <v>0</v>
          </cell>
          <cell r="CE1399">
            <v>0</v>
          </cell>
          <cell r="CF1399">
            <v>0</v>
          </cell>
          <cell r="CG1399">
            <v>0</v>
          </cell>
          <cell r="CH1399">
            <v>0</v>
          </cell>
          <cell r="CI1399">
            <v>0</v>
          </cell>
          <cell r="CK1399">
            <v>0</v>
          </cell>
          <cell r="CL1399">
            <v>204138</v>
          </cell>
          <cell r="CM1399">
            <v>219819.51</v>
          </cell>
          <cell r="CN1399">
            <v>245008.48960000003</v>
          </cell>
          <cell r="CO1399">
            <v>0</v>
          </cell>
          <cell r="CP1399">
            <v>0</v>
          </cell>
          <cell r="CQ1399">
            <v>0</v>
          </cell>
          <cell r="CR1399">
            <v>0</v>
          </cell>
          <cell r="CS1399">
            <v>0</v>
          </cell>
          <cell r="CT1399">
            <v>0</v>
          </cell>
          <cell r="CU1399">
            <v>0</v>
          </cell>
          <cell r="CW1399">
            <v>0</v>
          </cell>
          <cell r="CX1399">
            <v>0</v>
          </cell>
          <cell r="CY1399">
            <v>0</v>
          </cell>
          <cell r="CZ1399">
            <v>0</v>
          </cell>
          <cell r="DA1399">
            <v>0</v>
          </cell>
          <cell r="DB1399">
            <v>0</v>
          </cell>
          <cell r="DC1399">
            <v>0</v>
          </cell>
          <cell r="DD1399">
            <v>0</v>
          </cell>
          <cell r="DE1399">
            <v>0</v>
          </cell>
          <cell r="DF1399">
            <v>0</v>
          </cell>
          <cell r="DG1399">
            <v>0</v>
          </cell>
          <cell r="DI1399">
            <v>0</v>
          </cell>
          <cell r="DJ1399">
            <v>0</v>
          </cell>
          <cell r="DK1399">
            <v>0</v>
          </cell>
          <cell r="DL1399">
            <v>0</v>
          </cell>
          <cell r="DM1399">
            <v>0</v>
          </cell>
          <cell r="DN1399">
            <v>0</v>
          </cell>
          <cell r="DO1399">
            <v>0</v>
          </cell>
          <cell r="DP1399">
            <v>0</v>
          </cell>
          <cell r="DQ1399">
            <v>0</v>
          </cell>
          <cell r="DR1399">
            <v>0</v>
          </cell>
          <cell r="DS1399">
            <v>0</v>
          </cell>
          <cell r="DU1399" t="e">
            <v>#N/A</v>
          </cell>
          <cell r="DV1399">
            <v>0</v>
          </cell>
          <cell r="DW1399">
            <v>0</v>
          </cell>
          <cell r="DX1399">
            <v>1</v>
          </cell>
          <cell r="DY1399">
            <v>629000</v>
          </cell>
          <cell r="DZ1399">
            <v>668965.99959999998</v>
          </cell>
          <cell r="EB1399">
            <v>668965.99959999998</v>
          </cell>
          <cell r="EC1399" t="str">
            <v>Def</v>
          </cell>
          <cell r="ED1399" t="str">
            <v>Local Recreational Facilities</v>
          </cell>
        </row>
        <row r="1400">
          <cell r="D1400" t="str">
            <v>PC3200829</v>
          </cell>
          <cell r="E1400" t="str">
            <v>Leabank Park</v>
          </cell>
          <cell r="F1400" t="str">
            <v>Auckland Council</v>
          </cell>
          <cell r="G1400" t="str">
            <v>Parks, sports and recreation</v>
          </cell>
          <cell r="H1400" t="str">
            <v>E170805</v>
          </cell>
          <cell r="I1400" t="str">
            <v>Local and sports parks - south management</v>
          </cell>
          <cell r="J1400" t="str">
            <v>Lifestyle and culture</v>
          </cell>
          <cell r="K1400" t="str">
            <v>Local parks services</v>
          </cell>
          <cell r="L1400" t="str">
            <v>Local parks</v>
          </cell>
          <cell r="M1400" t="str">
            <v>Local activities</v>
          </cell>
          <cell r="N1400" t="str">
            <v>Local parks services</v>
          </cell>
          <cell r="O1400" t="str">
            <v>Local parks</v>
          </cell>
          <cell r="P1400" t="str">
            <v>Lifestyle and culture</v>
          </cell>
          <cell r="Q1400" t="str">
            <v>Local parks services</v>
          </cell>
          <cell r="R1400" t="str">
            <v>Local parks</v>
          </cell>
          <cell r="S1400" t="str">
            <v>A1241205</v>
          </cell>
          <cell r="T1400" t="str">
            <v>A1241205</v>
          </cell>
          <cell r="U1400" t="str">
            <v>Local parks</v>
          </cell>
          <cell r="V1400" t="str">
            <v>L145</v>
          </cell>
          <cell r="W1400" t="str">
            <v>Manurewa</v>
          </cell>
          <cell r="X1400" t="str">
            <v>PL40810</v>
          </cell>
          <cell r="Y1400" t="str">
            <v>Expense</v>
          </cell>
          <cell r="Z1400">
            <v>20130701</v>
          </cell>
          <cell r="AA1400">
            <v>20140630</v>
          </cell>
          <cell r="AB1400">
            <v>2</v>
          </cell>
          <cell r="AC1400" t="str">
            <v>Discrete</v>
          </cell>
          <cell r="AD1400">
            <v>0.75</v>
          </cell>
          <cell r="AE1400">
            <v>0</v>
          </cell>
          <cell r="AF1400">
            <v>0.25</v>
          </cell>
          <cell r="AG1400">
            <v>0</v>
          </cell>
          <cell r="AH1400">
            <v>2</v>
          </cell>
          <cell r="AI1400" t="str">
            <v>Local &amp; Sports Parks</v>
          </cell>
          <cell r="AJ1400" t="str">
            <v>Structures parks</v>
          </cell>
          <cell r="AK1400">
            <v>50</v>
          </cell>
          <cell r="AM1400">
            <v>0.75</v>
          </cell>
          <cell r="AO1400">
            <v>0.25</v>
          </cell>
          <cell r="AU1400">
            <v>120000</v>
          </cell>
          <cell r="BD1400">
            <v>3.1E-2</v>
          </cell>
          <cell r="BE1400">
            <v>6.1930000000000041E-2</v>
          </cell>
          <cell r="BF1400">
            <v>9.3787900000000146E-2</v>
          </cell>
          <cell r="BG1400">
            <v>0.12878911280000027</v>
          </cell>
          <cell r="BH1400">
            <v>0.16491036440960039</v>
          </cell>
          <cell r="BI1400">
            <v>0.19869276497747879</v>
          </cell>
          <cell r="BJ1400">
            <v>0.23225616239684821</v>
          </cell>
          <cell r="BK1400">
            <v>0.27045610343115034</v>
          </cell>
          <cell r="BL1400">
            <v>0.31238115484437823</v>
          </cell>
          <cell r="BM1400">
            <v>0.35568973295424255</v>
          </cell>
          <cell r="BN1400">
            <v>0</v>
          </cell>
          <cell r="BO1400">
            <v>0</v>
          </cell>
          <cell r="BP1400">
            <v>7431.6000000000049</v>
          </cell>
          <cell r="BQ1400">
            <v>0</v>
          </cell>
          <cell r="BR1400">
            <v>0</v>
          </cell>
          <cell r="BS1400">
            <v>0</v>
          </cell>
          <cell r="BT1400">
            <v>0</v>
          </cell>
          <cell r="BU1400">
            <v>0</v>
          </cell>
          <cell r="BV1400">
            <v>0</v>
          </cell>
          <cell r="BW1400">
            <v>0</v>
          </cell>
          <cell r="BX1400">
            <v>0</v>
          </cell>
          <cell r="BY1400">
            <v>0</v>
          </cell>
          <cell r="BZ1400">
            <v>0</v>
          </cell>
          <cell r="CA1400">
            <v>127431.6</v>
          </cell>
          <cell r="CB1400">
            <v>0</v>
          </cell>
          <cell r="CC1400">
            <v>0</v>
          </cell>
          <cell r="CD1400">
            <v>0</v>
          </cell>
          <cell r="CE1400">
            <v>0</v>
          </cell>
          <cell r="CF1400">
            <v>0</v>
          </cell>
          <cell r="CG1400">
            <v>0</v>
          </cell>
          <cell r="CH1400">
            <v>0</v>
          </cell>
          <cell r="CI1400">
            <v>0</v>
          </cell>
          <cell r="CK1400">
            <v>0</v>
          </cell>
          <cell r="CL1400">
            <v>0</v>
          </cell>
          <cell r="CM1400">
            <v>95573.700000000012</v>
          </cell>
          <cell r="CN1400">
            <v>0</v>
          </cell>
          <cell r="CO1400">
            <v>0</v>
          </cell>
          <cell r="CP1400">
            <v>0</v>
          </cell>
          <cell r="CQ1400">
            <v>0</v>
          </cell>
          <cell r="CR1400">
            <v>0</v>
          </cell>
          <cell r="CS1400">
            <v>0</v>
          </cell>
          <cell r="CT1400">
            <v>0</v>
          </cell>
          <cell r="CU1400">
            <v>0</v>
          </cell>
          <cell r="CW1400">
            <v>0</v>
          </cell>
          <cell r="CX1400">
            <v>0</v>
          </cell>
          <cell r="CY1400">
            <v>31857.9</v>
          </cell>
          <cell r="CZ1400">
            <v>0</v>
          </cell>
          <cell r="DA1400">
            <v>0</v>
          </cell>
          <cell r="DB1400">
            <v>0</v>
          </cell>
          <cell r="DC1400">
            <v>0</v>
          </cell>
          <cell r="DD1400">
            <v>0</v>
          </cell>
          <cell r="DE1400">
            <v>0</v>
          </cell>
          <cell r="DF1400">
            <v>0</v>
          </cell>
          <cell r="DG1400">
            <v>0</v>
          </cell>
          <cell r="DI1400">
            <v>0</v>
          </cell>
          <cell r="DJ1400">
            <v>0</v>
          </cell>
          <cell r="DK1400">
            <v>0</v>
          </cell>
          <cell r="DL1400">
            <v>0</v>
          </cell>
          <cell r="DM1400">
            <v>0</v>
          </cell>
          <cell r="DN1400">
            <v>0</v>
          </cell>
          <cell r="DO1400">
            <v>0</v>
          </cell>
          <cell r="DP1400">
            <v>0</v>
          </cell>
          <cell r="DQ1400">
            <v>0</v>
          </cell>
          <cell r="DR1400">
            <v>0</v>
          </cell>
          <cell r="DS1400">
            <v>0</v>
          </cell>
          <cell r="DU1400" t="e">
            <v>#N/A</v>
          </cell>
          <cell r="DV1400">
            <v>30000</v>
          </cell>
          <cell r="DW1400">
            <v>1</v>
          </cell>
          <cell r="DX1400">
            <v>1</v>
          </cell>
          <cell r="DY1400">
            <v>120000</v>
          </cell>
          <cell r="DZ1400">
            <v>127431.6</v>
          </cell>
          <cell r="EB1400">
            <v>127431.6</v>
          </cell>
          <cell r="EC1400" t="str">
            <v>Def</v>
          </cell>
          <cell r="ED1400" t="str">
            <v>Local Recreational Facilities</v>
          </cell>
        </row>
        <row r="1401">
          <cell r="D1401" t="str">
            <v>PC3200830</v>
          </cell>
          <cell r="E1401" t="str">
            <v>Laurie Gibbons Reserve Car Park And Lighting</v>
          </cell>
          <cell r="F1401" t="str">
            <v>Auckland Council</v>
          </cell>
          <cell r="G1401" t="str">
            <v>Parks, sports and recreation</v>
          </cell>
          <cell r="H1401" t="str">
            <v>E170805</v>
          </cell>
          <cell r="I1401" t="str">
            <v>Local and sports parks - south management</v>
          </cell>
          <cell r="J1401" t="str">
            <v>Lifestyle and culture</v>
          </cell>
          <cell r="K1401" t="str">
            <v>Local parks services</v>
          </cell>
          <cell r="L1401" t="str">
            <v>Local parks</v>
          </cell>
          <cell r="M1401" t="str">
            <v>Local activities</v>
          </cell>
          <cell r="N1401" t="str">
            <v>Local parks services</v>
          </cell>
          <cell r="O1401" t="str">
            <v>Local parks</v>
          </cell>
          <cell r="P1401" t="str">
            <v>Lifestyle and culture</v>
          </cell>
          <cell r="Q1401" t="str">
            <v>Local parks services</v>
          </cell>
          <cell r="R1401" t="str">
            <v>Local parks</v>
          </cell>
          <cell r="S1401" t="str">
            <v>A1241205</v>
          </cell>
          <cell r="T1401" t="str">
            <v>A1241205</v>
          </cell>
          <cell r="U1401" t="str">
            <v>Local parks</v>
          </cell>
          <cell r="V1401" t="str">
            <v>L145</v>
          </cell>
          <cell r="W1401" t="str">
            <v>Manurewa</v>
          </cell>
          <cell r="X1401" t="str">
            <v>PL40810</v>
          </cell>
          <cell r="Y1401" t="str">
            <v>Expense</v>
          </cell>
          <cell r="Z1401">
            <v>20140701</v>
          </cell>
          <cell r="AA1401">
            <v>20170630</v>
          </cell>
          <cell r="AB1401">
            <v>2</v>
          </cell>
          <cell r="AC1401" t="str">
            <v>Discrete</v>
          </cell>
          <cell r="AD1401">
            <v>0.75</v>
          </cell>
          <cell r="AE1401">
            <v>0</v>
          </cell>
          <cell r="AF1401">
            <v>0.25</v>
          </cell>
          <cell r="AG1401">
            <v>0</v>
          </cell>
          <cell r="AH1401">
            <v>2</v>
          </cell>
          <cell r="AI1401" t="str">
            <v>Local &amp; Sports Parks</v>
          </cell>
          <cell r="AJ1401" t="str">
            <v>Structures parks</v>
          </cell>
          <cell r="AK1401">
            <v>40</v>
          </cell>
          <cell r="AM1401">
            <v>0.75</v>
          </cell>
          <cell r="AO1401">
            <v>0.25</v>
          </cell>
          <cell r="AV1401">
            <v>120000</v>
          </cell>
          <cell r="AX1401">
            <v>5000000</v>
          </cell>
          <cell r="BD1401">
            <v>3.1E-2</v>
          </cell>
          <cell r="BE1401">
            <v>6.1930000000000041E-2</v>
          </cell>
          <cell r="BF1401">
            <v>9.3787900000000146E-2</v>
          </cell>
          <cell r="BG1401">
            <v>0.12878911280000027</v>
          </cell>
          <cell r="BH1401">
            <v>0.16491036440960039</v>
          </cell>
          <cell r="BI1401">
            <v>0.19869276497747879</v>
          </cell>
          <cell r="BJ1401">
            <v>0.23225616239684821</v>
          </cell>
          <cell r="BK1401">
            <v>0.27045610343115034</v>
          </cell>
          <cell r="BL1401">
            <v>0.31238115484437823</v>
          </cell>
          <cell r="BM1401">
            <v>0.35568973295424255</v>
          </cell>
          <cell r="BN1401">
            <v>0</v>
          </cell>
          <cell r="BO1401">
            <v>0</v>
          </cell>
          <cell r="BP1401">
            <v>0</v>
          </cell>
          <cell r="BQ1401">
            <v>11254.548000000017</v>
          </cell>
          <cell r="BR1401">
            <v>0</v>
          </cell>
          <cell r="BS1401">
            <v>824551.82204800192</v>
          </cell>
          <cell r="BT1401">
            <v>0</v>
          </cell>
          <cell r="BU1401">
            <v>0</v>
          </cell>
          <cell r="BV1401">
            <v>0</v>
          </cell>
          <cell r="BW1401">
            <v>0</v>
          </cell>
          <cell r="BX1401">
            <v>0</v>
          </cell>
          <cell r="BY1401">
            <v>0</v>
          </cell>
          <cell r="BZ1401">
            <v>0</v>
          </cell>
          <cell r="CA1401">
            <v>0</v>
          </cell>
          <cell r="CB1401">
            <v>131254.54800000001</v>
          </cell>
          <cell r="CC1401">
            <v>0</v>
          </cell>
          <cell r="CD1401">
            <v>5824551.8220480019</v>
          </cell>
          <cell r="CE1401">
            <v>0</v>
          </cell>
          <cell r="CF1401">
            <v>0</v>
          </cell>
          <cell r="CG1401">
            <v>0</v>
          </cell>
          <cell r="CH1401">
            <v>0</v>
          </cell>
          <cell r="CI1401">
            <v>0</v>
          </cell>
          <cell r="CK1401">
            <v>0</v>
          </cell>
          <cell r="CL1401">
            <v>0</v>
          </cell>
          <cell r="CM1401">
            <v>0</v>
          </cell>
          <cell r="CN1401">
            <v>98440.911000000007</v>
          </cell>
          <cell r="CO1401">
            <v>0</v>
          </cell>
          <cell r="CP1401">
            <v>4368413.8665360017</v>
          </cell>
          <cell r="CQ1401">
            <v>0</v>
          </cell>
          <cell r="CR1401">
            <v>0</v>
          </cell>
          <cell r="CS1401">
            <v>0</v>
          </cell>
          <cell r="CT1401">
            <v>0</v>
          </cell>
          <cell r="CU1401">
            <v>0</v>
          </cell>
          <cell r="CW1401">
            <v>0</v>
          </cell>
          <cell r="CX1401">
            <v>0</v>
          </cell>
          <cell r="CY1401">
            <v>0</v>
          </cell>
          <cell r="CZ1401">
            <v>32813.637000000002</v>
          </cell>
          <cell r="DA1401">
            <v>0</v>
          </cell>
          <cell r="DB1401">
            <v>1456137.9555120005</v>
          </cell>
          <cell r="DC1401">
            <v>0</v>
          </cell>
          <cell r="DD1401">
            <v>0</v>
          </cell>
          <cell r="DE1401">
            <v>0</v>
          </cell>
          <cell r="DF1401">
            <v>0</v>
          </cell>
          <cell r="DG1401">
            <v>0</v>
          </cell>
          <cell r="DI1401">
            <v>0</v>
          </cell>
          <cell r="DJ1401">
            <v>0</v>
          </cell>
          <cell r="DK1401">
            <v>0</v>
          </cell>
          <cell r="DL1401">
            <v>0</v>
          </cell>
          <cell r="DM1401">
            <v>0</v>
          </cell>
          <cell r="DN1401">
            <v>0</v>
          </cell>
          <cell r="DO1401">
            <v>0</v>
          </cell>
          <cell r="DP1401">
            <v>0</v>
          </cell>
          <cell r="DQ1401">
            <v>0</v>
          </cell>
          <cell r="DR1401">
            <v>0</v>
          </cell>
          <cell r="DS1401">
            <v>0</v>
          </cell>
          <cell r="DU1401" t="e">
            <v>#N/A</v>
          </cell>
          <cell r="DV1401">
            <v>1280000</v>
          </cell>
          <cell r="DW1401">
            <v>1</v>
          </cell>
          <cell r="DX1401">
            <v>1</v>
          </cell>
          <cell r="DY1401">
            <v>5120000</v>
          </cell>
          <cell r="DZ1401">
            <v>5955806.3700480023</v>
          </cell>
          <cell r="EB1401">
            <v>5955806.3700480023</v>
          </cell>
          <cell r="EC1401" t="str">
            <v>Def</v>
          </cell>
          <cell r="ED1401" t="str">
            <v>Local Recreational Facilities</v>
          </cell>
        </row>
        <row r="1402">
          <cell r="D1402" t="str">
            <v>PC3200831</v>
          </cell>
          <cell r="E1402" t="str">
            <v>Multi-sport Facility (Ngati Otara Park)</v>
          </cell>
          <cell r="F1402" t="str">
            <v>Auckland Council</v>
          </cell>
          <cell r="G1402" t="str">
            <v>Parks, sports and recreation</v>
          </cell>
          <cell r="H1402" t="str">
            <v>E170805</v>
          </cell>
          <cell r="I1402" t="str">
            <v>Local and sports parks - south management</v>
          </cell>
          <cell r="J1402" t="str">
            <v>Lifestyle and culture</v>
          </cell>
          <cell r="K1402" t="str">
            <v>Local parks services</v>
          </cell>
          <cell r="L1402" t="str">
            <v>Local parks</v>
          </cell>
          <cell r="M1402" t="str">
            <v>Local activities</v>
          </cell>
          <cell r="N1402" t="str">
            <v>Local parks services</v>
          </cell>
          <cell r="O1402" t="str">
            <v>Local parks</v>
          </cell>
          <cell r="P1402" t="str">
            <v>Lifestyle and culture</v>
          </cell>
          <cell r="Q1402" t="str">
            <v>Local parks services</v>
          </cell>
          <cell r="R1402" t="str">
            <v>Local parks</v>
          </cell>
          <cell r="S1402" t="str">
            <v>A1241205</v>
          </cell>
          <cell r="T1402" t="str">
            <v>A1241205</v>
          </cell>
          <cell r="U1402" t="str">
            <v>Local parks</v>
          </cell>
          <cell r="V1402" t="str">
            <v>L160</v>
          </cell>
          <cell r="W1402" t="str">
            <v>Otara-Papatoetoe</v>
          </cell>
          <cell r="X1402" t="str">
            <v>PL40810</v>
          </cell>
          <cell r="Y1402" t="str">
            <v>Expense</v>
          </cell>
          <cell r="Z1402">
            <v>20140701</v>
          </cell>
          <cell r="AA1402">
            <v>20170630</v>
          </cell>
          <cell r="AB1402">
            <v>1</v>
          </cell>
          <cell r="AC1402" t="str">
            <v>Programme</v>
          </cell>
          <cell r="AD1402">
            <v>0.9</v>
          </cell>
          <cell r="AE1402">
            <v>0</v>
          </cell>
          <cell r="AF1402">
            <v>0.1</v>
          </cell>
          <cell r="AG1402">
            <v>0</v>
          </cell>
          <cell r="AH1402">
            <v>6</v>
          </cell>
          <cell r="AI1402" t="str">
            <v>Recreational Facilities</v>
          </cell>
          <cell r="AJ1402" t="str">
            <v>Buildings (Capex)</v>
          </cell>
          <cell r="AK1402">
            <v>75</v>
          </cell>
          <cell r="AM1402">
            <v>0.9</v>
          </cell>
          <cell r="AO1402">
            <v>0.1</v>
          </cell>
          <cell r="AV1402">
            <v>1500000</v>
          </cell>
          <cell r="AW1402">
            <v>1500000</v>
          </cell>
          <cell r="AX1402">
            <v>750000</v>
          </cell>
          <cell r="BD1402">
            <v>3.1E-2</v>
          </cell>
          <cell r="BE1402">
            <v>6.1930000000000041E-2</v>
          </cell>
          <cell r="BF1402">
            <v>9.3787900000000146E-2</v>
          </cell>
          <cell r="BG1402">
            <v>0.12878911280000027</v>
          </cell>
          <cell r="BH1402">
            <v>0.16491036440960039</v>
          </cell>
          <cell r="BI1402">
            <v>0.19869276497747879</v>
          </cell>
          <cell r="BJ1402">
            <v>0.23225616239684821</v>
          </cell>
          <cell r="BK1402">
            <v>0.27045610343115034</v>
          </cell>
          <cell r="BL1402">
            <v>0.31238115484437823</v>
          </cell>
          <cell r="BM1402">
            <v>0.35568973295424255</v>
          </cell>
          <cell r="BN1402">
            <v>0</v>
          </cell>
          <cell r="BO1402">
            <v>0</v>
          </cell>
          <cell r="BP1402">
            <v>0</v>
          </cell>
          <cell r="BQ1402">
            <v>140681.85000000021</v>
          </cell>
          <cell r="BR1402">
            <v>193183.66920000041</v>
          </cell>
          <cell r="BS1402">
            <v>123682.77330720029</v>
          </cell>
          <cell r="BT1402">
            <v>0</v>
          </cell>
          <cell r="BU1402">
            <v>0</v>
          </cell>
          <cell r="BV1402">
            <v>0</v>
          </cell>
          <cell r="BW1402">
            <v>0</v>
          </cell>
          <cell r="BX1402">
            <v>0</v>
          </cell>
          <cell r="BY1402">
            <v>0</v>
          </cell>
          <cell r="BZ1402">
            <v>0</v>
          </cell>
          <cell r="CA1402">
            <v>0</v>
          </cell>
          <cell r="CB1402">
            <v>1640681.85</v>
          </cell>
          <cell r="CC1402">
            <v>1693183.6692000004</v>
          </cell>
          <cell r="CD1402">
            <v>873682.77330720029</v>
          </cell>
          <cell r="CE1402">
            <v>0</v>
          </cell>
          <cell r="CF1402">
            <v>0</v>
          </cell>
          <cell r="CG1402">
            <v>0</v>
          </cell>
          <cell r="CH1402">
            <v>0</v>
          </cell>
          <cell r="CI1402">
            <v>0</v>
          </cell>
          <cell r="CK1402">
            <v>0</v>
          </cell>
          <cell r="CL1402">
            <v>0</v>
          </cell>
          <cell r="CM1402">
            <v>0</v>
          </cell>
          <cell r="CN1402">
            <v>1476613.665</v>
          </cell>
          <cell r="CO1402">
            <v>1523865.3022800004</v>
          </cell>
          <cell r="CP1402">
            <v>786314.49597648031</v>
          </cell>
          <cell r="CQ1402">
            <v>0</v>
          </cell>
          <cell r="CR1402">
            <v>0</v>
          </cell>
          <cell r="CS1402">
            <v>0</v>
          </cell>
          <cell r="CT1402">
            <v>0</v>
          </cell>
          <cell r="CU1402">
            <v>0</v>
          </cell>
          <cell r="CW1402">
            <v>0</v>
          </cell>
          <cell r="CX1402">
            <v>0</v>
          </cell>
          <cell r="CY1402">
            <v>0</v>
          </cell>
          <cell r="CZ1402">
            <v>164068.18500000003</v>
          </cell>
          <cell r="DA1402">
            <v>169318.36692000006</v>
          </cell>
          <cell r="DB1402">
            <v>87368.27733072004</v>
          </cell>
          <cell r="DC1402">
            <v>0</v>
          </cell>
          <cell r="DD1402">
            <v>0</v>
          </cell>
          <cell r="DE1402">
            <v>0</v>
          </cell>
          <cell r="DF1402">
            <v>0</v>
          </cell>
          <cell r="DG1402">
            <v>0</v>
          </cell>
          <cell r="DI1402">
            <v>0</v>
          </cell>
          <cell r="DJ1402">
            <v>0</v>
          </cell>
          <cell r="DK1402">
            <v>0</v>
          </cell>
          <cell r="DL1402">
            <v>0</v>
          </cell>
          <cell r="DM1402">
            <v>0</v>
          </cell>
          <cell r="DN1402">
            <v>0</v>
          </cell>
          <cell r="DO1402">
            <v>0</v>
          </cell>
          <cell r="DP1402">
            <v>0</v>
          </cell>
          <cell r="DQ1402">
            <v>0</v>
          </cell>
          <cell r="DR1402">
            <v>0</v>
          </cell>
          <cell r="DS1402">
            <v>0</v>
          </cell>
          <cell r="DU1402" t="e">
            <v>#N/A</v>
          </cell>
          <cell r="DV1402">
            <v>375000</v>
          </cell>
          <cell r="DW1402">
            <v>1</v>
          </cell>
          <cell r="DX1402">
            <v>1</v>
          </cell>
          <cell r="DY1402">
            <v>3750000</v>
          </cell>
          <cell r="DZ1402">
            <v>4207548.2925072005</v>
          </cell>
          <cell r="EB1402">
            <v>4207548.2925072005</v>
          </cell>
          <cell r="EC1402" t="str">
            <v>Def</v>
          </cell>
          <cell r="ED1402" t="str">
            <v>Local Recreational Facilities</v>
          </cell>
        </row>
        <row r="1403">
          <cell r="D1403" t="str">
            <v>PC3200832</v>
          </cell>
          <cell r="E1403" t="str">
            <v>Reserve Upgrades</v>
          </cell>
          <cell r="F1403" t="str">
            <v>Auckland Council</v>
          </cell>
          <cell r="G1403" t="str">
            <v>Parks, sports and recreation</v>
          </cell>
          <cell r="H1403" t="str">
            <v>E170805</v>
          </cell>
          <cell r="I1403" t="str">
            <v>Local and sports parks - south management</v>
          </cell>
          <cell r="J1403" t="str">
            <v>Lifestyle and culture</v>
          </cell>
          <cell r="K1403" t="str">
            <v>Local parks services</v>
          </cell>
          <cell r="L1403" t="str">
            <v>Local parks</v>
          </cell>
          <cell r="M1403" t="str">
            <v>Local activities</v>
          </cell>
          <cell r="N1403" t="str">
            <v>Local parks services</v>
          </cell>
          <cell r="O1403" t="str">
            <v>Local parks</v>
          </cell>
          <cell r="P1403" t="str">
            <v>Lifestyle and culture</v>
          </cell>
          <cell r="Q1403" t="str">
            <v>Local parks services</v>
          </cell>
          <cell r="R1403" t="str">
            <v>Local parks</v>
          </cell>
          <cell r="S1403" t="str">
            <v>A1241205</v>
          </cell>
          <cell r="T1403" t="str">
            <v>A1241205</v>
          </cell>
          <cell r="U1403" t="str">
            <v>Local parks</v>
          </cell>
          <cell r="V1403" t="str">
            <v>L165</v>
          </cell>
          <cell r="W1403" t="str">
            <v>Papakura</v>
          </cell>
          <cell r="X1403" t="str">
            <v>PL40810</v>
          </cell>
          <cell r="Y1403" t="str">
            <v>Expense</v>
          </cell>
          <cell r="Z1403">
            <v>20120701</v>
          </cell>
          <cell r="AA1403">
            <v>20220630</v>
          </cell>
          <cell r="AB1403">
            <v>1</v>
          </cell>
          <cell r="AC1403" t="str">
            <v>Programme</v>
          </cell>
          <cell r="AD1403">
            <v>0.75</v>
          </cell>
          <cell r="AE1403">
            <v>0</v>
          </cell>
          <cell r="AF1403">
            <v>0.25</v>
          </cell>
          <cell r="AG1403">
            <v>0</v>
          </cell>
          <cell r="AH1403">
            <v>2</v>
          </cell>
          <cell r="AI1403" t="str">
            <v>Local &amp; Sports Parks</v>
          </cell>
          <cell r="AJ1403" t="str">
            <v>Structures parks</v>
          </cell>
          <cell r="AK1403">
            <v>35</v>
          </cell>
          <cell r="AM1403">
            <v>0.75</v>
          </cell>
          <cell r="AO1403">
            <v>0.25</v>
          </cell>
          <cell r="AT1403">
            <v>500000</v>
          </cell>
          <cell r="AU1403">
            <v>1000000</v>
          </cell>
          <cell r="AV1403">
            <v>1000000</v>
          </cell>
          <cell r="AW1403">
            <v>1000000</v>
          </cell>
          <cell r="AX1403">
            <v>1000000</v>
          </cell>
          <cell r="AY1403">
            <v>1000000</v>
          </cell>
          <cell r="AZ1403">
            <v>1000000</v>
          </cell>
          <cell r="BA1403">
            <v>1000000</v>
          </cell>
          <cell r="BB1403">
            <v>1000000</v>
          </cell>
          <cell r="BC1403">
            <v>1000000</v>
          </cell>
          <cell r="BD1403">
            <v>3.1E-2</v>
          </cell>
          <cell r="BE1403">
            <v>6.1930000000000041E-2</v>
          </cell>
          <cell r="BF1403">
            <v>9.3787900000000146E-2</v>
          </cell>
          <cell r="BG1403">
            <v>0.12878911280000027</v>
          </cell>
          <cell r="BH1403">
            <v>0.16491036440960039</v>
          </cell>
          <cell r="BI1403">
            <v>0.19869276497747879</v>
          </cell>
          <cell r="BJ1403">
            <v>0.23225616239684821</v>
          </cell>
          <cell r="BK1403">
            <v>0.27045610343115034</v>
          </cell>
          <cell r="BL1403">
            <v>0.31238115484437823</v>
          </cell>
          <cell r="BM1403">
            <v>0.35568973295424255</v>
          </cell>
          <cell r="BN1403">
            <v>0</v>
          </cell>
          <cell r="BO1403">
            <v>15500</v>
          </cell>
          <cell r="BP1403">
            <v>61930.000000000044</v>
          </cell>
          <cell r="BQ1403">
            <v>93787.90000000014</v>
          </cell>
          <cell r="BR1403">
            <v>128789.11280000026</v>
          </cell>
          <cell r="BS1403">
            <v>164910.36440960038</v>
          </cell>
          <cell r="BT1403">
            <v>198692.7649774788</v>
          </cell>
          <cell r="BU1403">
            <v>232256.1623968482</v>
          </cell>
          <cell r="BV1403">
            <v>270456.10343115032</v>
          </cell>
          <cell r="BW1403">
            <v>312381.15484437824</v>
          </cell>
          <cell r="BX1403">
            <v>355689.73295424256</v>
          </cell>
          <cell r="BY1403">
            <v>0</v>
          </cell>
          <cell r="BZ1403">
            <v>515500</v>
          </cell>
          <cell r="CA1403">
            <v>1061930</v>
          </cell>
          <cell r="CB1403">
            <v>1093787.9000000001</v>
          </cell>
          <cell r="CC1403">
            <v>1128789.1128000002</v>
          </cell>
          <cell r="CD1403">
            <v>1164910.3644096004</v>
          </cell>
          <cell r="CE1403">
            <v>1198692.7649774789</v>
          </cell>
          <cell r="CF1403">
            <v>1232256.1623968482</v>
          </cell>
          <cell r="CG1403">
            <v>1270456.1034311503</v>
          </cell>
          <cell r="CH1403">
            <v>1312381.1548443781</v>
          </cell>
          <cell r="CI1403">
            <v>1355689.7329542425</v>
          </cell>
          <cell r="CK1403">
            <v>0</v>
          </cell>
          <cell r="CL1403">
            <v>386625</v>
          </cell>
          <cell r="CM1403">
            <v>796447.5</v>
          </cell>
          <cell r="CN1403">
            <v>820340.92500000005</v>
          </cell>
          <cell r="CO1403">
            <v>846591.83460000018</v>
          </cell>
          <cell r="CP1403">
            <v>873682.77330720029</v>
          </cell>
          <cell r="CQ1403">
            <v>899019.57373310917</v>
          </cell>
          <cell r="CR1403">
            <v>924192.12179763615</v>
          </cell>
          <cell r="CS1403">
            <v>952842.07757336274</v>
          </cell>
          <cell r="CT1403">
            <v>984285.86613328359</v>
          </cell>
          <cell r="CU1403">
            <v>1016767.2997156819</v>
          </cell>
          <cell r="CW1403">
            <v>0</v>
          </cell>
          <cell r="CX1403">
            <v>128875</v>
          </cell>
          <cell r="CY1403">
            <v>265482.5</v>
          </cell>
          <cell r="CZ1403">
            <v>273446.97500000003</v>
          </cell>
          <cell r="DA1403">
            <v>282197.27820000006</v>
          </cell>
          <cell r="DB1403">
            <v>291227.5911024001</v>
          </cell>
          <cell r="DC1403">
            <v>299673.19124436972</v>
          </cell>
          <cell r="DD1403">
            <v>308064.04059921205</v>
          </cell>
          <cell r="DE1403">
            <v>317614.02585778758</v>
          </cell>
          <cell r="DF1403">
            <v>328095.28871109453</v>
          </cell>
          <cell r="DG1403">
            <v>338922.43323856062</v>
          </cell>
          <cell r="DI1403">
            <v>0</v>
          </cell>
          <cell r="DJ1403">
            <v>0</v>
          </cell>
          <cell r="DK1403">
            <v>0</v>
          </cell>
          <cell r="DL1403">
            <v>0</v>
          </cell>
          <cell r="DM1403">
            <v>0</v>
          </cell>
          <cell r="DN1403">
            <v>0</v>
          </cell>
          <cell r="DO1403">
            <v>0</v>
          </cell>
          <cell r="DP1403">
            <v>0</v>
          </cell>
          <cell r="DQ1403">
            <v>0</v>
          </cell>
          <cell r="DR1403">
            <v>0</v>
          </cell>
          <cell r="DS1403">
            <v>0</v>
          </cell>
          <cell r="DU1403" t="e">
            <v>#N/A</v>
          </cell>
          <cell r="DV1403">
            <v>2375000</v>
          </cell>
          <cell r="DW1403">
            <v>1</v>
          </cell>
          <cell r="DX1403">
            <v>1</v>
          </cell>
          <cell r="DY1403">
            <v>9500000</v>
          </cell>
          <cell r="DZ1403">
            <v>11334393.2958137</v>
          </cell>
          <cell r="EB1403">
            <v>11334393.2958137</v>
          </cell>
          <cell r="EC1403" t="str">
            <v>Regional Recreational Facilities</v>
          </cell>
          <cell r="ED1403" t="str">
            <v>Regional Recreational Facilities</v>
          </cell>
        </row>
        <row r="1404">
          <cell r="D1404" t="str">
            <v>PC3200833</v>
          </cell>
          <cell r="E1404" t="str">
            <v>Sportsfields (Opaheke and Hingaia)</v>
          </cell>
          <cell r="F1404" t="str">
            <v>Auckland Council</v>
          </cell>
          <cell r="G1404" t="str">
            <v>Parks, sports and recreation</v>
          </cell>
          <cell r="H1404" t="str">
            <v>E170805</v>
          </cell>
          <cell r="I1404" t="str">
            <v>Local and sports parks - south management</v>
          </cell>
          <cell r="J1404" t="str">
            <v>Lifestyle and culture</v>
          </cell>
          <cell r="K1404" t="str">
            <v>Local parks services</v>
          </cell>
          <cell r="L1404" t="str">
            <v>Local parks</v>
          </cell>
          <cell r="M1404" t="str">
            <v>Local activities</v>
          </cell>
          <cell r="N1404" t="str">
            <v>Local parks services</v>
          </cell>
          <cell r="O1404" t="str">
            <v>Local parks</v>
          </cell>
          <cell r="P1404" t="str">
            <v>Lifestyle and culture</v>
          </cell>
          <cell r="Q1404" t="str">
            <v>Local parks services</v>
          </cell>
          <cell r="R1404" t="str">
            <v>Local parks</v>
          </cell>
          <cell r="S1404" t="str">
            <v>A1241205</v>
          </cell>
          <cell r="T1404" t="str">
            <v>A1241205</v>
          </cell>
          <cell r="U1404" t="str">
            <v>Local parks</v>
          </cell>
          <cell r="V1404" t="str">
            <v>L165</v>
          </cell>
          <cell r="W1404" t="str">
            <v>Papakura</v>
          </cell>
          <cell r="X1404" t="str">
            <v>PL40810</v>
          </cell>
          <cell r="Y1404" t="str">
            <v>Expense</v>
          </cell>
          <cell r="Z1404">
            <v>20160701</v>
          </cell>
          <cell r="AA1404">
            <v>20170630</v>
          </cell>
          <cell r="AB1404">
            <v>2</v>
          </cell>
          <cell r="AC1404" t="str">
            <v>Discrete</v>
          </cell>
          <cell r="AD1404">
            <v>0.6</v>
          </cell>
          <cell r="AE1404">
            <v>0</v>
          </cell>
          <cell r="AF1404">
            <v>0.4</v>
          </cell>
          <cell r="AG1404">
            <v>0</v>
          </cell>
          <cell r="AH1404">
            <v>2</v>
          </cell>
          <cell r="AI1404" t="str">
            <v>Local &amp; Sports Parks</v>
          </cell>
          <cell r="AJ1404" t="str">
            <v>Structures parks</v>
          </cell>
          <cell r="AK1404">
            <v>15</v>
          </cell>
          <cell r="AM1404">
            <v>0.6</v>
          </cell>
          <cell r="AO1404">
            <v>0.4</v>
          </cell>
          <cell r="AX1404">
            <v>5000000</v>
          </cell>
          <cell r="BD1404">
            <v>3.1E-2</v>
          </cell>
          <cell r="BE1404">
            <v>6.1930000000000041E-2</v>
          </cell>
          <cell r="BF1404">
            <v>9.3787900000000146E-2</v>
          </cell>
          <cell r="BG1404">
            <v>0.12878911280000027</v>
          </cell>
          <cell r="BH1404">
            <v>0.16491036440960039</v>
          </cell>
          <cell r="BI1404">
            <v>0.19869276497747879</v>
          </cell>
          <cell r="BJ1404">
            <v>0.23225616239684821</v>
          </cell>
          <cell r="BK1404">
            <v>0.27045610343115034</v>
          </cell>
          <cell r="BL1404">
            <v>0.31238115484437823</v>
          </cell>
          <cell r="BM1404">
            <v>0.35568973295424255</v>
          </cell>
          <cell r="BN1404">
            <v>0</v>
          </cell>
          <cell r="BO1404">
            <v>0</v>
          </cell>
          <cell r="BP1404">
            <v>0</v>
          </cell>
          <cell r="BQ1404">
            <v>0</v>
          </cell>
          <cell r="BR1404">
            <v>0</v>
          </cell>
          <cell r="BS1404">
            <v>824551.82204800192</v>
          </cell>
          <cell r="BT1404">
            <v>0</v>
          </cell>
          <cell r="BU1404">
            <v>0</v>
          </cell>
          <cell r="BV1404">
            <v>0</v>
          </cell>
          <cell r="BW1404">
            <v>0</v>
          </cell>
          <cell r="BX1404">
            <v>0</v>
          </cell>
          <cell r="BY1404">
            <v>0</v>
          </cell>
          <cell r="BZ1404">
            <v>0</v>
          </cell>
          <cell r="CA1404">
            <v>0</v>
          </cell>
          <cell r="CB1404">
            <v>0</v>
          </cell>
          <cell r="CC1404">
            <v>0</v>
          </cell>
          <cell r="CD1404">
            <v>5824551.8220480019</v>
          </cell>
          <cell r="CE1404">
            <v>0</v>
          </cell>
          <cell r="CF1404">
            <v>0</v>
          </cell>
          <cell r="CG1404">
            <v>0</v>
          </cell>
          <cell r="CH1404">
            <v>0</v>
          </cell>
          <cell r="CI1404">
            <v>0</v>
          </cell>
          <cell r="CK1404">
            <v>0</v>
          </cell>
          <cell r="CL1404">
            <v>0</v>
          </cell>
          <cell r="CM1404">
            <v>0</v>
          </cell>
          <cell r="CN1404">
            <v>0</v>
          </cell>
          <cell r="CO1404">
            <v>0</v>
          </cell>
          <cell r="CP1404">
            <v>3494731.0932288012</v>
          </cell>
          <cell r="CQ1404">
            <v>0</v>
          </cell>
          <cell r="CR1404">
            <v>0</v>
          </cell>
          <cell r="CS1404">
            <v>0</v>
          </cell>
          <cell r="CT1404">
            <v>0</v>
          </cell>
          <cell r="CU1404">
            <v>0</v>
          </cell>
          <cell r="CW1404">
            <v>0</v>
          </cell>
          <cell r="CX1404">
            <v>0</v>
          </cell>
          <cell r="CY1404">
            <v>0</v>
          </cell>
          <cell r="CZ1404">
            <v>0</v>
          </cell>
          <cell r="DA1404">
            <v>0</v>
          </cell>
          <cell r="DB1404">
            <v>2329820.7288192008</v>
          </cell>
          <cell r="DC1404">
            <v>0</v>
          </cell>
          <cell r="DD1404">
            <v>0</v>
          </cell>
          <cell r="DE1404">
            <v>0</v>
          </cell>
          <cell r="DF1404">
            <v>0</v>
          </cell>
          <cell r="DG1404">
            <v>0</v>
          </cell>
          <cell r="DI1404">
            <v>0</v>
          </cell>
          <cell r="DJ1404">
            <v>0</v>
          </cell>
          <cell r="DK1404">
            <v>0</v>
          </cell>
          <cell r="DL1404">
            <v>0</v>
          </cell>
          <cell r="DM1404">
            <v>0</v>
          </cell>
          <cell r="DN1404">
            <v>0</v>
          </cell>
          <cell r="DO1404">
            <v>0</v>
          </cell>
          <cell r="DP1404">
            <v>0</v>
          </cell>
          <cell r="DQ1404">
            <v>0</v>
          </cell>
          <cell r="DR1404">
            <v>0</v>
          </cell>
          <cell r="DS1404">
            <v>0</v>
          </cell>
          <cell r="DU1404" t="e">
            <v>#N/A</v>
          </cell>
          <cell r="DV1404">
            <v>2000000</v>
          </cell>
          <cell r="DW1404">
            <v>1</v>
          </cell>
          <cell r="DX1404">
            <v>1</v>
          </cell>
          <cell r="DY1404">
            <v>5000000</v>
          </cell>
          <cell r="DZ1404">
            <v>5824551.8220480019</v>
          </cell>
          <cell r="EB1404">
            <v>5824551.8220480019</v>
          </cell>
          <cell r="EC1404" t="str">
            <v>Def</v>
          </cell>
          <cell r="ED1404" t="str">
            <v>Local Recreational Facilities</v>
          </cell>
        </row>
        <row r="1405">
          <cell r="D1405" t="str">
            <v>PC3200834</v>
          </cell>
          <cell r="E1405" t="str">
            <v>Cycleways And Walkways</v>
          </cell>
          <cell r="F1405" t="str">
            <v>Auckland Council</v>
          </cell>
          <cell r="G1405" t="str">
            <v>Parks, sports and recreation</v>
          </cell>
          <cell r="H1405" t="str">
            <v>E170805</v>
          </cell>
          <cell r="I1405" t="str">
            <v>Local and sports parks - south management</v>
          </cell>
          <cell r="J1405" t="str">
            <v>Lifestyle and culture</v>
          </cell>
          <cell r="K1405" t="str">
            <v>Local parks services</v>
          </cell>
          <cell r="L1405" t="str">
            <v>Local parks</v>
          </cell>
          <cell r="M1405" t="str">
            <v>Local activities</v>
          </cell>
          <cell r="N1405" t="str">
            <v>Local parks services</v>
          </cell>
          <cell r="O1405" t="str">
            <v>Local parks</v>
          </cell>
          <cell r="P1405" t="str">
            <v>Lifestyle and culture</v>
          </cell>
          <cell r="Q1405" t="str">
            <v>Local parks services</v>
          </cell>
          <cell r="R1405" t="str">
            <v>Local parks</v>
          </cell>
          <cell r="S1405" t="str">
            <v>A1241205</v>
          </cell>
          <cell r="T1405" t="str">
            <v>A1241205</v>
          </cell>
          <cell r="U1405" t="str">
            <v>Local parks</v>
          </cell>
          <cell r="V1405" t="str">
            <v>L165</v>
          </cell>
          <cell r="W1405" t="str">
            <v>Papakura</v>
          </cell>
          <cell r="X1405" t="str">
            <v>PL40810</v>
          </cell>
          <cell r="Y1405" t="str">
            <v>Expense</v>
          </cell>
          <cell r="Z1405">
            <v>20120701</v>
          </cell>
          <cell r="AA1405">
            <v>20220630</v>
          </cell>
          <cell r="AB1405">
            <v>1</v>
          </cell>
          <cell r="AC1405" t="str">
            <v>Programme</v>
          </cell>
          <cell r="AD1405">
            <v>0.75</v>
          </cell>
          <cell r="AE1405">
            <v>0</v>
          </cell>
          <cell r="AF1405">
            <v>0.25</v>
          </cell>
          <cell r="AG1405">
            <v>0</v>
          </cell>
          <cell r="AH1405">
            <v>2</v>
          </cell>
          <cell r="AI1405" t="str">
            <v>Local &amp; Sports Parks</v>
          </cell>
          <cell r="AJ1405" t="str">
            <v>Structures parks</v>
          </cell>
          <cell r="AK1405">
            <v>50</v>
          </cell>
          <cell r="AM1405">
            <v>0.75</v>
          </cell>
          <cell r="AO1405">
            <v>0.25</v>
          </cell>
          <cell r="AT1405">
            <v>200000</v>
          </cell>
          <cell r="AU1405">
            <v>200000</v>
          </cell>
          <cell r="AV1405">
            <v>200000</v>
          </cell>
          <cell r="AW1405">
            <v>200000</v>
          </cell>
          <cell r="AX1405">
            <v>200000</v>
          </cell>
          <cell r="AY1405">
            <v>200000</v>
          </cell>
          <cell r="AZ1405">
            <v>200000</v>
          </cell>
          <cell r="BA1405">
            <v>200000</v>
          </cell>
          <cell r="BB1405">
            <v>200000</v>
          </cell>
          <cell r="BC1405">
            <v>200000</v>
          </cell>
          <cell r="BD1405">
            <v>3.1E-2</v>
          </cell>
          <cell r="BE1405">
            <v>6.1930000000000041E-2</v>
          </cell>
          <cell r="BF1405">
            <v>9.3787900000000146E-2</v>
          </cell>
          <cell r="BG1405">
            <v>0.12878911280000027</v>
          </cell>
          <cell r="BH1405">
            <v>0.16491036440960039</v>
          </cell>
          <cell r="BI1405">
            <v>0.19869276497747879</v>
          </cell>
          <cell r="BJ1405">
            <v>0.23225616239684821</v>
          </cell>
          <cell r="BK1405">
            <v>0.27045610343115034</v>
          </cell>
          <cell r="BL1405">
            <v>0.31238115484437823</v>
          </cell>
          <cell r="BM1405">
            <v>0.35568973295424255</v>
          </cell>
          <cell r="BN1405">
            <v>0</v>
          </cell>
          <cell r="BO1405">
            <v>6200</v>
          </cell>
          <cell r="BP1405">
            <v>12386.000000000007</v>
          </cell>
          <cell r="BQ1405">
            <v>18757.580000000031</v>
          </cell>
          <cell r="BR1405">
            <v>25757.822560000055</v>
          </cell>
          <cell r="BS1405">
            <v>32982.072881920074</v>
          </cell>
          <cell r="BT1405">
            <v>39738.55299549576</v>
          </cell>
          <cell r="BU1405">
            <v>46451.232479369639</v>
          </cell>
          <cell r="BV1405">
            <v>54091.220686230066</v>
          </cell>
          <cell r="BW1405">
            <v>62476.230968875643</v>
          </cell>
          <cell r="BX1405">
            <v>71137.946590848514</v>
          </cell>
          <cell r="BY1405">
            <v>0</v>
          </cell>
          <cell r="BZ1405">
            <v>206200</v>
          </cell>
          <cell r="CA1405">
            <v>212386</v>
          </cell>
          <cell r="CB1405">
            <v>218757.58000000002</v>
          </cell>
          <cell r="CC1405">
            <v>225757.82256000006</v>
          </cell>
          <cell r="CD1405">
            <v>232982.07288192009</v>
          </cell>
          <cell r="CE1405">
            <v>239738.55299549576</v>
          </cell>
          <cell r="CF1405">
            <v>246451.23247936965</v>
          </cell>
          <cell r="CG1405">
            <v>254091.22068623005</v>
          </cell>
          <cell r="CH1405">
            <v>262476.23096887564</v>
          </cell>
          <cell r="CI1405">
            <v>271137.9465908485</v>
          </cell>
          <cell r="CK1405">
            <v>0</v>
          </cell>
          <cell r="CL1405">
            <v>154650</v>
          </cell>
          <cell r="CM1405">
            <v>159289.5</v>
          </cell>
          <cell r="CN1405">
            <v>164068.185</v>
          </cell>
          <cell r="CO1405">
            <v>169318.36692000006</v>
          </cell>
          <cell r="CP1405">
            <v>174736.55466144008</v>
          </cell>
          <cell r="CQ1405">
            <v>179803.91474662183</v>
          </cell>
          <cell r="CR1405">
            <v>184838.42435952724</v>
          </cell>
          <cell r="CS1405">
            <v>190568.41551467252</v>
          </cell>
          <cell r="CT1405">
            <v>196857.17322665674</v>
          </cell>
          <cell r="CU1405">
            <v>203353.45994313637</v>
          </cell>
          <cell r="CW1405">
            <v>0</v>
          </cell>
          <cell r="CX1405">
            <v>51550</v>
          </cell>
          <cell r="CY1405">
            <v>53096.5</v>
          </cell>
          <cell r="CZ1405">
            <v>54689.395000000004</v>
          </cell>
          <cell r="DA1405">
            <v>56439.455640000015</v>
          </cell>
          <cell r="DB1405">
            <v>58245.518220480022</v>
          </cell>
          <cell r="DC1405">
            <v>59934.63824887394</v>
          </cell>
          <cell r="DD1405">
            <v>61612.808119842412</v>
          </cell>
          <cell r="DE1405">
            <v>63522.805171557513</v>
          </cell>
          <cell r="DF1405">
            <v>65619.057742218909</v>
          </cell>
          <cell r="DG1405">
            <v>67784.486647712125</v>
          </cell>
          <cell r="DI1405">
            <v>0</v>
          </cell>
          <cell r="DJ1405">
            <v>0</v>
          </cell>
          <cell r="DK1405">
            <v>0</v>
          </cell>
          <cell r="DL1405">
            <v>0</v>
          </cell>
          <cell r="DM1405">
            <v>0</v>
          </cell>
          <cell r="DN1405">
            <v>0</v>
          </cell>
          <cell r="DO1405">
            <v>0</v>
          </cell>
          <cell r="DP1405">
            <v>0</v>
          </cell>
          <cell r="DQ1405">
            <v>0</v>
          </cell>
          <cell r="DR1405">
            <v>0</v>
          </cell>
          <cell r="DS1405">
            <v>0</v>
          </cell>
          <cell r="DU1405" t="e">
            <v>#N/A</v>
          </cell>
          <cell r="DV1405">
            <v>500000</v>
          </cell>
          <cell r="DW1405">
            <v>1</v>
          </cell>
          <cell r="DX1405">
            <v>1</v>
          </cell>
          <cell r="DY1405">
            <v>2000000</v>
          </cell>
          <cell r="DZ1405">
            <v>2369978.6591627402</v>
          </cell>
          <cell r="EB1405">
            <v>2369978.6591627402</v>
          </cell>
          <cell r="EC1405" t="str">
            <v>Regional Recreational Facilities</v>
          </cell>
          <cell r="ED1405" t="str">
            <v>Regional Recreational Facilities</v>
          </cell>
        </row>
        <row r="1406">
          <cell r="D1406" t="str">
            <v>PC3200835</v>
          </cell>
          <cell r="E1406" t="str">
            <v>Reserve Development (Barry's Point)</v>
          </cell>
          <cell r="F1406" t="str">
            <v>Auckland Council</v>
          </cell>
          <cell r="G1406" t="str">
            <v>Parks, sports and recreation</v>
          </cell>
          <cell r="H1406" t="str">
            <v>E171205</v>
          </cell>
          <cell r="I1406" t="str">
            <v>Local and sports parks - north management</v>
          </cell>
          <cell r="J1406" t="str">
            <v>Lifestyle and culture</v>
          </cell>
          <cell r="K1406" t="str">
            <v>Local parks services</v>
          </cell>
          <cell r="L1406" t="str">
            <v>Local parks</v>
          </cell>
          <cell r="M1406" t="str">
            <v>Local activities</v>
          </cell>
          <cell r="N1406" t="str">
            <v>Local parks services</v>
          </cell>
          <cell r="O1406" t="str">
            <v>Local parks</v>
          </cell>
          <cell r="P1406" t="str">
            <v>Lifestyle and culture</v>
          </cell>
          <cell r="Q1406" t="str">
            <v>Local parks services</v>
          </cell>
          <cell r="R1406" t="str">
            <v>Local parks</v>
          </cell>
          <cell r="S1406" t="str">
            <v>A1241205</v>
          </cell>
          <cell r="T1406" t="str">
            <v>A1241205</v>
          </cell>
          <cell r="U1406" t="str">
            <v>Local parks</v>
          </cell>
          <cell r="V1406" t="str">
            <v>L105</v>
          </cell>
          <cell r="W1406" t="str">
            <v>Devonport-Takapuna</v>
          </cell>
          <cell r="X1406" t="str">
            <v>PL40810</v>
          </cell>
          <cell r="Y1406" t="str">
            <v>Expense</v>
          </cell>
          <cell r="Z1406">
            <v>20160701</v>
          </cell>
          <cell r="AA1406">
            <v>20190630</v>
          </cell>
          <cell r="AB1406">
            <v>1</v>
          </cell>
          <cell r="AC1406" t="str">
            <v>Programme</v>
          </cell>
          <cell r="AD1406">
            <v>0.75</v>
          </cell>
          <cell r="AE1406">
            <v>0</v>
          </cell>
          <cell r="AF1406">
            <v>0.25</v>
          </cell>
          <cell r="AG1406">
            <v>0</v>
          </cell>
          <cell r="AH1406">
            <v>2</v>
          </cell>
          <cell r="AI1406" t="str">
            <v>Local &amp; Sports Parks</v>
          </cell>
          <cell r="AJ1406" t="str">
            <v>Structures parks</v>
          </cell>
          <cell r="AK1406">
            <v>35</v>
          </cell>
          <cell r="AM1406">
            <v>0.75</v>
          </cell>
          <cell r="AO1406">
            <v>0.25</v>
          </cell>
          <cell r="AX1406">
            <v>50000</v>
          </cell>
          <cell r="AY1406">
            <v>450000</v>
          </cell>
          <cell r="AZ1406">
            <v>300000</v>
          </cell>
          <cell r="BD1406">
            <v>3.1E-2</v>
          </cell>
          <cell r="BE1406">
            <v>6.1930000000000041E-2</v>
          </cell>
          <cell r="BF1406">
            <v>9.3787900000000146E-2</v>
          </cell>
          <cell r="BG1406">
            <v>0.12878911280000027</v>
          </cell>
          <cell r="BH1406">
            <v>0.16491036440960039</v>
          </cell>
          <cell r="BI1406">
            <v>0.19869276497747879</v>
          </cell>
          <cell r="BJ1406">
            <v>0.23225616239684821</v>
          </cell>
          <cell r="BK1406">
            <v>0.27045610343115034</v>
          </cell>
          <cell r="BL1406">
            <v>0.31238115484437823</v>
          </cell>
          <cell r="BM1406">
            <v>0.35568973295424255</v>
          </cell>
          <cell r="BN1406">
            <v>0</v>
          </cell>
          <cell r="BO1406">
            <v>0</v>
          </cell>
          <cell r="BP1406">
            <v>0</v>
          </cell>
          <cell r="BQ1406">
            <v>0</v>
          </cell>
          <cell r="BR1406">
            <v>0</v>
          </cell>
          <cell r="BS1406">
            <v>8245.5182204800185</v>
          </cell>
          <cell r="BT1406">
            <v>89411.744239865453</v>
          </cell>
          <cell r="BU1406">
            <v>69676.848719054469</v>
          </cell>
          <cell r="BV1406">
            <v>0</v>
          </cell>
          <cell r="BW1406">
            <v>0</v>
          </cell>
          <cell r="BX1406">
            <v>0</v>
          </cell>
          <cell r="BY1406">
            <v>0</v>
          </cell>
          <cell r="BZ1406">
            <v>0</v>
          </cell>
          <cell r="CA1406">
            <v>0</v>
          </cell>
          <cell r="CB1406">
            <v>0</v>
          </cell>
          <cell r="CC1406">
            <v>0</v>
          </cell>
          <cell r="CD1406">
            <v>58245.518220480022</v>
          </cell>
          <cell r="CE1406">
            <v>539411.74423986545</v>
          </cell>
          <cell r="CF1406">
            <v>369676.84871905448</v>
          </cell>
          <cell r="CG1406">
            <v>0</v>
          </cell>
          <cell r="CH1406">
            <v>0</v>
          </cell>
          <cell r="CI1406">
            <v>0</v>
          </cell>
          <cell r="CK1406">
            <v>0</v>
          </cell>
          <cell r="CL1406">
            <v>0</v>
          </cell>
          <cell r="CM1406">
            <v>0</v>
          </cell>
          <cell r="CN1406">
            <v>0</v>
          </cell>
          <cell r="CO1406">
            <v>0</v>
          </cell>
          <cell r="CP1406">
            <v>43684.13866536002</v>
          </cell>
          <cell r="CQ1406">
            <v>404558.80817989912</v>
          </cell>
          <cell r="CR1406">
            <v>277257.63653929089</v>
          </cell>
          <cell r="CS1406">
            <v>0</v>
          </cell>
          <cell r="CT1406">
            <v>0</v>
          </cell>
          <cell r="CU1406">
            <v>0</v>
          </cell>
          <cell r="CW1406">
            <v>0</v>
          </cell>
          <cell r="CX1406">
            <v>0</v>
          </cell>
          <cell r="CY1406">
            <v>0</v>
          </cell>
          <cell r="CZ1406">
            <v>0</v>
          </cell>
          <cell r="DA1406">
            <v>0</v>
          </cell>
          <cell r="DB1406">
            <v>14561.379555120006</v>
          </cell>
          <cell r="DC1406">
            <v>134852.93605996636</v>
          </cell>
          <cell r="DD1406">
            <v>92419.212179763621</v>
          </cell>
          <cell r="DE1406">
            <v>0</v>
          </cell>
          <cell r="DF1406">
            <v>0</v>
          </cell>
          <cell r="DG1406">
            <v>0</v>
          </cell>
          <cell r="DI1406">
            <v>0</v>
          </cell>
          <cell r="DJ1406">
            <v>0</v>
          </cell>
          <cell r="DK1406">
            <v>0</v>
          </cell>
          <cell r="DL1406">
            <v>0</v>
          </cell>
          <cell r="DM1406">
            <v>0</v>
          </cell>
          <cell r="DN1406">
            <v>0</v>
          </cell>
          <cell r="DO1406">
            <v>0</v>
          </cell>
          <cell r="DP1406">
            <v>0</v>
          </cell>
          <cell r="DQ1406">
            <v>0</v>
          </cell>
          <cell r="DR1406">
            <v>0</v>
          </cell>
          <cell r="DS1406">
            <v>0</v>
          </cell>
          <cell r="DU1406" t="e">
            <v>#N/A</v>
          </cell>
          <cell r="DV1406">
            <v>200000</v>
          </cell>
          <cell r="DW1406">
            <v>1</v>
          </cell>
          <cell r="DX1406">
            <v>1</v>
          </cell>
          <cell r="DY1406">
            <v>800000</v>
          </cell>
          <cell r="DZ1406">
            <v>967334.1111794</v>
          </cell>
          <cell r="EB1406">
            <v>967334.1111794</v>
          </cell>
          <cell r="EC1406" t="str">
            <v>Def</v>
          </cell>
          <cell r="ED1406" t="str">
            <v>Local Recreational Facilities</v>
          </cell>
        </row>
        <row r="1407">
          <cell r="D1407" t="str">
            <v>PC3200836</v>
          </cell>
          <cell r="E1407" t="str">
            <v>Pedestrian Coastal Walkway (Torpedo Bay)</v>
          </cell>
          <cell r="F1407" t="str">
            <v>Auckland Council</v>
          </cell>
          <cell r="G1407" t="str">
            <v>Parks, sports and recreation</v>
          </cell>
          <cell r="H1407" t="str">
            <v>E171205</v>
          </cell>
          <cell r="I1407" t="str">
            <v>Local and sports parks - north management</v>
          </cell>
          <cell r="J1407" t="str">
            <v>Lifestyle and culture</v>
          </cell>
          <cell r="K1407" t="str">
            <v>Local parks services</v>
          </cell>
          <cell r="L1407" t="str">
            <v>Local parks</v>
          </cell>
          <cell r="M1407" t="str">
            <v>Local activities</v>
          </cell>
          <cell r="N1407" t="str">
            <v>Local parks services</v>
          </cell>
          <cell r="O1407" t="str">
            <v>Local parks</v>
          </cell>
          <cell r="P1407" t="str">
            <v>Lifestyle and culture</v>
          </cell>
          <cell r="Q1407" t="str">
            <v>Local parks services</v>
          </cell>
          <cell r="R1407" t="str">
            <v>Local parks</v>
          </cell>
          <cell r="S1407" t="str">
            <v>A1241205</v>
          </cell>
          <cell r="T1407" t="str">
            <v>A1241205</v>
          </cell>
          <cell r="U1407" t="str">
            <v>Local parks</v>
          </cell>
          <cell r="V1407" t="str">
            <v>L105</v>
          </cell>
          <cell r="W1407" t="str">
            <v>Devonport-Takapuna</v>
          </cell>
          <cell r="X1407" t="str">
            <v>PL40810</v>
          </cell>
          <cell r="Y1407" t="str">
            <v>Expense</v>
          </cell>
          <cell r="Z1407">
            <v>20120701</v>
          </cell>
          <cell r="AA1407">
            <v>20150630</v>
          </cell>
          <cell r="AB1407">
            <v>1</v>
          </cell>
          <cell r="AC1407" t="str">
            <v>Programme</v>
          </cell>
          <cell r="AD1407">
            <v>1</v>
          </cell>
          <cell r="AE1407">
            <v>0</v>
          </cell>
          <cell r="AF1407">
            <v>0</v>
          </cell>
          <cell r="AG1407">
            <v>0</v>
          </cell>
          <cell r="AH1407">
            <v>2</v>
          </cell>
          <cell r="AI1407" t="str">
            <v>Local &amp; Sports Parks</v>
          </cell>
          <cell r="AJ1407" t="str">
            <v>Structures parks</v>
          </cell>
          <cell r="AK1407">
            <v>35</v>
          </cell>
          <cell r="AM1407">
            <v>1</v>
          </cell>
          <cell r="AT1407">
            <v>50000</v>
          </cell>
          <cell r="AU1407">
            <v>200000</v>
          </cell>
          <cell r="AV1407">
            <v>12000</v>
          </cell>
          <cell r="BD1407">
            <v>3.1E-2</v>
          </cell>
          <cell r="BE1407">
            <v>6.1930000000000041E-2</v>
          </cell>
          <cell r="BF1407">
            <v>9.3787900000000146E-2</v>
          </cell>
          <cell r="BG1407">
            <v>0.12878911280000027</v>
          </cell>
          <cell r="BH1407">
            <v>0.16491036440960039</v>
          </cell>
          <cell r="BI1407">
            <v>0.19869276497747879</v>
          </cell>
          <cell r="BJ1407">
            <v>0.23225616239684821</v>
          </cell>
          <cell r="BK1407">
            <v>0.27045610343115034</v>
          </cell>
          <cell r="BL1407">
            <v>0.31238115484437823</v>
          </cell>
          <cell r="BM1407">
            <v>0.35568973295424255</v>
          </cell>
          <cell r="BN1407">
            <v>0</v>
          </cell>
          <cell r="BO1407">
            <v>1550</v>
          </cell>
          <cell r="BP1407">
            <v>12386.000000000007</v>
          </cell>
          <cell r="BQ1407">
            <v>1125.4548000000018</v>
          </cell>
          <cell r="BR1407">
            <v>0</v>
          </cell>
          <cell r="BS1407">
            <v>0</v>
          </cell>
          <cell r="BT1407">
            <v>0</v>
          </cell>
          <cell r="BU1407">
            <v>0</v>
          </cell>
          <cell r="BV1407">
            <v>0</v>
          </cell>
          <cell r="BW1407">
            <v>0</v>
          </cell>
          <cell r="BX1407">
            <v>0</v>
          </cell>
          <cell r="BY1407">
            <v>0</v>
          </cell>
          <cell r="BZ1407">
            <v>51550</v>
          </cell>
          <cell r="CA1407">
            <v>212386</v>
          </cell>
          <cell r="CB1407">
            <v>13125.454800000001</v>
          </cell>
          <cell r="CC1407">
            <v>0</v>
          </cell>
          <cell r="CD1407">
            <v>0</v>
          </cell>
          <cell r="CE1407">
            <v>0</v>
          </cell>
          <cell r="CF1407">
            <v>0</v>
          </cell>
          <cell r="CG1407">
            <v>0</v>
          </cell>
          <cell r="CH1407">
            <v>0</v>
          </cell>
          <cell r="CI1407">
            <v>0</v>
          </cell>
          <cell r="CK1407">
            <v>0</v>
          </cell>
          <cell r="CL1407">
            <v>51550</v>
          </cell>
          <cell r="CM1407">
            <v>212386</v>
          </cell>
          <cell r="CN1407">
            <v>13125.454800000001</v>
          </cell>
          <cell r="CO1407">
            <v>0</v>
          </cell>
          <cell r="CP1407">
            <v>0</v>
          </cell>
          <cell r="CQ1407">
            <v>0</v>
          </cell>
          <cell r="CR1407">
            <v>0</v>
          </cell>
          <cell r="CS1407">
            <v>0</v>
          </cell>
          <cell r="CT1407">
            <v>0</v>
          </cell>
          <cell r="CU1407">
            <v>0</v>
          </cell>
          <cell r="CW1407">
            <v>0</v>
          </cell>
          <cell r="CX1407">
            <v>0</v>
          </cell>
          <cell r="CY1407">
            <v>0</v>
          </cell>
          <cell r="CZ1407">
            <v>0</v>
          </cell>
          <cell r="DA1407">
            <v>0</v>
          </cell>
          <cell r="DB1407">
            <v>0</v>
          </cell>
          <cell r="DC1407">
            <v>0</v>
          </cell>
          <cell r="DD1407">
            <v>0</v>
          </cell>
          <cell r="DE1407">
            <v>0</v>
          </cell>
          <cell r="DF1407">
            <v>0</v>
          </cell>
          <cell r="DG1407">
            <v>0</v>
          </cell>
          <cell r="DI1407">
            <v>0</v>
          </cell>
          <cell r="DJ1407">
            <v>0</v>
          </cell>
          <cell r="DK1407">
            <v>0</v>
          </cell>
          <cell r="DL1407">
            <v>0</v>
          </cell>
          <cell r="DM1407">
            <v>0</v>
          </cell>
          <cell r="DN1407">
            <v>0</v>
          </cell>
          <cell r="DO1407">
            <v>0</v>
          </cell>
          <cell r="DP1407">
            <v>0</v>
          </cell>
          <cell r="DQ1407">
            <v>0</v>
          </cell>
          <cell r="DR1407">
            <v>0</v>
          </cell>
          <cell r="DS1407">
            <v>0</v>
          </cell>
          <cell r="DU1407" t="e">
            <v>#N/A</v>
          </cell>
          <cell r="DV1407">
            <v>0</v>
          </cell>
          <cell r="DW1407">
            <v>0</v>
          </cell>
          <cell r="DX1407">
            <v>1</v>
          </cell>
          <cell r="DY1407">
            <v>262000</v>
          </cell>
          <cell r="DZ1407">
            <v>277061.45480000001</v>
          </cell>
          <cell r="EB1407">
            <v>277061.45480000001</v>
          </cell>
          <cell r="EC1407" t="str">
            <v>Def</v>
          </cell>
          <cell r="ED1407" t="str">
            <v>Local Recreational Facilities</v>
          </cell>
        </row>
        <row r="1408">
          <cell r="D1408" t="str">
            <v>PC3200837</v>
          </cell>
          <cell r="E1408" t="str">
            <v>Cycle And Walking Track Network Plan (Kaipatiki)</v>
          </cell>
          <cell r="F1408" t="str">
            <v>Auckland Council</v>
          </cell>
          <cell r="G1408" t="str">
            <v>Parks, sports and recreation</v>
          </cell>
          <cell r="H1408" t="str">
            <v>E171205</v>
          </cell>
          <cell r="I1408" t="str">
            <v>Local and sports parks - north management</v>
          </cell>
          <cell r="J1408" t="str">
            <v>Lifestyle and culture</v>
          </cell>
          <cell r="K1408" t="str">
            <v>Local parks services</v>
          </cell>
          <cell r="L1408" t="str">
            <v>Local parks</v>
          </cell>
          <cell r="M1408" t="str">
            <v>Local activities</v>
          </cell>
          <cell r="N1408" t="str">
            <v>Local parks services</v>
          </cell>
          <cell r="O1408" t="str">
            <v>Local parks</v>
          </cell>
          <cell r="P1408" t="str">
            <v>Lifestyle and culture</v>
          </cell>
          <cell r="Q1408" t="str">
            <v>Local parks services</v>
          </cell>
          <cell r="R1408" t="str">
            <v>Local parks</v>
          </cell>
          <cell r="S1408" t="str">
            <v>A1241205</v>
          </cell>
          <cell r="T1408" t="str">
            <v>A1241205</v>
          </cell>
          <cell r="U1408" t="str">
            <v>Local parks</v>
          </cell>
          <cell r="V1408" t="str">
            <v>L135</v>
          </cell>
          <cell r="W1408" t="str">
            <v>Kaipatiki</v>
          </cell>
          <cell r="X1408" t="str">
            <v>PL40810</v>
          </cell>
          <cell r="Y1408" t="str">
            <v>Expense</v>
          </cell>
          <cell r="Z1408">
            <v>20130701</v>
          </cell>
          <cell r="AA1408">
            <v>20170630</v>
          </cell>
          <cell r="AB1408">
            <v>1</v>
          </cell>
          <cell r="AC1408" t="str">
            <v>Programme</v>
          </cell>
          <cell r="AD1408">
            <v>1</v>
          </cell>
          <cell r="AE1408">
            <v>0</v>
          </cell>
          <cell r="AF1408">
            <v>0</v>
          </cell>
          <cell r="AG1408">
            <v>0</v>
          </cell>
          <cell r="AH1408">
            <v>2</v>
          </cell>
          <cell r="AI1408" t="str">
            <v>Local &amp; Sports Parks</v>
          </cell>
          <cell r="AJ1408" t="str">
            <v>Structures parks</v>
          </cell>
          <cell r="AK1408">
            <v>50</v>
          </cell>
          <cell r="AM1408">
            <v>1</v>
          </cell>
          <cell r="AU1408">
            <v>800000</v>
          </cell>
          <cell r="AV1408">
            <v>800000</v>
          </cell>
          <cell r="AW1408">
            <v>800000</v>
          </cell>
          <cell r="AX1408">
            <v>600000</v>
          </cell>
          <cell r="BD1408">
            <v>3.1E-2</v>
          </cell>
          <cell r="BE1408">
            <v>6.1930000000000041E-2</v>
          </cell>
          <cell r="BF1408">
            <v>9.3787900000000146E-2</v>
          </cell>
          <cell r="BG1408">
            <v>0.12878911280000027</v>
          </cell>
          <cell r="BH1408">
            <v>0.16491036440960039</v>
          </cell>
          <cell r="BI1408">
            <v>0.19869276497747879</v>
          </cell>
          <cell r="BJ1408">
            <v>0.23225616239684821</v>
          </cell>
          <cell r="BK1408">
            <v>0.27045610343115034</v>
          </cell>
          <cell r="BL1408">
            <v>0.31238115484437823</v>
          </cell>
          <cell r="BM1408">
            <v>0.35568973295424255</v>
          </cell>
          <cell r="BN1408">
            <v>0</v>
          </cell>
          <cell r="BO1408">
            <v>0</v>
          </cell>
          <cell r="BP1408">
            <v>49544.000000000029</v>
          </cell>
          <cell r="BQ1408">
            <v>75030.320000000123</v>
          </cell>
          <cell r="BR1408">
            <v>103031.29024000022</v>
          </cell>
          <cell r="BS1408">
            <v>98946.218645760237</v>
          </cell>
          <cell r="BT1408">
            <v>0</v>
          </cell>
          <cell r="BU1408">
            <v>0</v>
          </cell>
          <cell r="BV1408">
            <v>0</v>
          </cell>
          <cell r="BW1408">
            <v>0</v>
          </cell>
          <cell r="BX1408">
            <v>0</v>
          </cell>
          <cell r="BY1408">
            <v>0</v>
          </cell>
          <cell r="BZ1408">
            <v>0</v>
          </cell>
          <cell r="CA1408">
            <v>849544</v>
          </cell>
          <cell r="CB1408">
            <v>875030.32000000007</v>
          </cell>
          <cell r="CC1408">
            <v>903031.29024000023</v>
          </cell>
          <cell r="CD1408">
            <v>698946.21864576021</v>
          </cell>
          <cell r="CE1408">
            <v>0</v>
          </cell>
          <cell r="CF1408">
            <v>0</v>
          </cell>
          <cell r="CG1408">
            <v>0</v>
          </cell>
          <cell r="CH1408">
            <v>0</v>
          </cell>
          <cell r="CI1408">
            <v>0</v>
          </cell>
          <cell r="CK1408">
            <v>0</v>
          </cell>
          <cell r="CL1408">
            <v>0</v>
          </cell>
          <cell r="CM1408">
            <v>849544</v>
          </cell>
          <cell r="CN1408">
            <v>875030.32000000007</v>
          </cell>
          <cell r="CO1408">
            <v>903031.29024000023</v>
          </cell>
          <cell r="CP1408">
            <v>698946.21864576021</v>
          </cell>
          <cell r="CQ1408">
            <v>0</v>
          </cell>
          <cell r="CR1408">
            <v>0</v>
          </cell>
          <cell r="CS1408">
            <v>0</v>
          </cell>
          <cell r="CT1408">
            <v>0</v>
          </cell>
          <cell r="CU1408">
            <v>0</v>
          </cell>
          <cell r="CW1408">
            <v>0</v>
          </cell>
          <cell r="CX1408">
            <v>0</v>
          </cell>
          <cell r="CY1408">
            <v>0</v>
          </cell>
          <cell r="CZ1408">
            <v>0</v>
          </cell>
          <cell r="DA1408">
            <v>0</v>
          </cell>
          <cell r="DB1408">
            <v>0</v>
          </cell>
          <cell r="DC1408">
            <v>0</v>
          </cell>
          <cell r="DD1408">
            <v>0</v>
          </cell>
          <cell r="DE1408">
            <v>0</v>
          </cell>
          <cell r="DF1408">
            <v>0</v>
          </cell>
          <cell r="DG1408">
            <v>0</v>
          </cell>
          <cell r="DI1408">
            <v>0</v>
          </cell>
          <cell r="DJ1408">
            <v>0</v>
          </cell>
          <cell r="DK1408">
            <v>0</v>
          </cell>
          <cell r="DL1408">
            <v>0</v>
          </cell>
          <cell r="DM1408">
            <v>0</v>
          </cell>
          <cell r="DN1408">
            <v>0</v>
          </cell>
          <cell r="DO1408">
            <v>0</v>
          </cell>
          <cell r="DP1408">
            <v>0</v>
          </cell>
          <cell r="DQ1408">
            <v>0</v>
          </cell>
          <cell r="DR1408">
            <v>0</v>
          </cell>
          <cell r="DS1408">
            <v>0</v>
          </cell>
          <cell r="DU1408" t="e">
            <v>#N/A</v>
          </cell>
          <cell r="DV1408">
            <v>0</v>
          </cell>
          <cell r="DW1408">
            <v>0</v>
          </cell>
          <cell r="DX1408">
            <v>1</v>
          </cell>
          <cell r="DY1408">
            <v>3000000</v>
          </cell>
          <cell r="DZ1408">
            <v>3326551.8288857606</v>
          </cell>
          <cell r="EB1408">
            <v>3326551.8288857606</v>
          </cell>
          <cell r="EC1408" t="str">
            <v>Def</v>
          </cell>
          <cell r="ED1408" t="str">
            <v>Local Recreational Facilities</v>
          </cell>
        </row>
        <row r="1409">
          <cell r="D1409" t="str">
            <v>PC3200838</v>
          </cell>
          <cell r="E1409" t="str">
            <v>Sports Field Upgrades</v>
          </cell>
          <cell r="F1409" t="str">
            <v>Auckland Council</v>
          </cell>
          <cell r="G1409" t="str">
            <v>Parks, sports and recreation</v>
          </cell>
          <cell r="H1409" t="str">
            <v>E171205</v>
          </cell>
          <cell r="I1409" t="str">
            <v>Local and sports parks - north management</v>
          </cell>
          <cell r="J1409" t="str">
            <v>Lifestyle and culture</v>
          </cell>
          <cell r="K1409" t="str">
            <v>Local parks services</v>
          </cell>
          <cell r="L1409" t="str">
            <v>Local parks</v>
          </cell>
          <cell r="M1409" t="str">
            <v>Local activities</v>
          </cell>
          <cell r="N1409" t="str">
            <v>Local parks services</v>
          </cell>
          <cell r="O1409" t="str">
            <v>Local parks</v>
          </cell>
          <cell r="P1409" t="str">
            <v>Lifestyle and culture</v>
          </cell>
          <cell r="Q1409" t="str">
            <v>Local parks services</v>
          </cell>
          <cell r="R1409" t="str">
            <v>Local parks</v>
          </cell>
          <cell r="S1409" t="str">
            <v>A1241205</v>
          </cell>
          <cell r="T1409" t="str">
            <v>A1241205</v>
          </cell>
          <cell r="U1409" t="str">
            <v>Local parks</v>
          </cell>
          <cell r="V1409" t="str">
            <v>L135</v>
          </cell>
          <cell r="W1409" t="str">
            <v>Kaipatiki</v>
          </cell>
          <cell r="X1409" t="str">
            <v>PL40810</v>
          </cell>
          <cell r="Y1409" t="str">
            <v>Expense</v>
          </cell>
          <cell r="Z1409">
            <v>20120701</v>
          </cell>
          <cell r="AA1409">
            <v>20160630</v>
          </cell>
          <cell r="AB1409">
            <v>1</v>
          </cell>
          <cell r="AC1409" t="str">
            <v>Programme</v>
          </cell>
          <cell r="AD1409">
            <v>0.6</v>
          </cell>
          <cell r="AE1409">
            <v>0</v>
          </cell>
          <cell r="AF1409">
            <v>0.4</v>
          </cell>
          <cell r="AG1409">
            <v>0</v>
          </cell>
          <cell r="AH1409">
            <v>2</v>
          </cell>
          <cell r="AI1409" t="str">
            <v>Local &amp; Sports Parks</v>
          </cell>
          <cell r="AJ1409" t="str">
            <v>Structures parks</v>
          </cell>
          <cell r="AK1409">
            <v>15</v>
          </cell>
          <cell r="AM1409">
            <v>0.6</v>
          </cell>
          <cell r="AO1409">
            <v>0.4</v>
          </cell>
          <cell r="AT1409">
            <v>500000</v>
          </cell>
          <cell r="AU1409">
            <v>500000</v>
          </cell>
          <cell r="AV1409">
            <v>500000</v>
          </cell>
          <cell r="AW1409">
            <v>500000</v>
          </cell>
          <cell r="BD1409">
            <v>3.1E-2</v>
          </cell>
          <cell r="BE1409">
            <v>6.1930000000000041E-2</v>
          </cell>
          <cell r="BF1409">
            <v>9.3787900000000146E-2</v>
          </cell>
          <cell r="BG1409">
            <v>0.12878911280000027</v>
          </cell>
          <cell r="BH1409">
            <v>0.16491036440960039</v>
          </cell>
          <cell r="BI1409">
            <v>0.19869276497747879</v>
          </cell>
          <cell r="BJ1409">
            <v>0.23225616239684821</v>
          </cell>
          <cell r="BK1409">
            <v>0.27045610343115034</v>
          </cell>
          <cell r="BL1409">
            <v>0.31238115484437823</v>
          </cell>
          <cell r="BM1409">
            <v>0.35568973295424255</v>
          </cell>
          <cell r="BN1409">
            <v>0</v>
          </cell>
          <cell r="BO1409">
            <v>15500</v>
          </cell>
          <cell r="BP1409">
            <v>30965.000000000022</v>
          </cell>
          <cell r="BQ1409">
            <v>46893.95000000007</v>
          </cell>
          <cell r="BR1409">
            <v>64394.556400000132</v>
          </cell>
          <cell r="BS1409">
            <v>0</v>
          </cell>
          <cell r="BT1409">
            <v>0</v>
          </cell>
          <cell r="BU1409">
            <v>0</v>
          </cell>
          <cell r="BV1409">
            <v>0</v>
          </cell>
          <cell r="BW1409">
            <v>0</v>
          </cell>
          <cell r="BX1409">
            <v>0</v>
          </cell>
          <cell r="BY1409">
            <v>0</v>
          </cell>
          <cell r="BZ1409">
            <v>515500</v>
          </cell>
          <cell r="CA1409">
            <v>530965</v>
          </cell>
          <cell r="CB1409">
            <v>546893.95000000007</v>
          </cell>
          <cell r="CC1409">
            <v>564394.55640000012</v>
          </cell>
          <cell r="CD1409">
            <v>0</v>
          </cell>
          <cell r="CE1409">
            <v>0</v>
          </cell>
          <cell r="CF1409">
            <v>0</v>
          </cell>
          <cell r="CG1409">
            <v>0</v>
          </cell>
          <cell r="CH1409">
            <v>0</v>
          </cell>
          <cell r="CI1409">
            <v>0</v>
          </cell>
          <cell r="CK1409">
            <v>0</v>
          </cell>
          <cell r="CL1409">
            <v>309300</v>
          </cell>
          <cell r="CM1409">
            <v>318579</v>
          </cell>
          <cell r="CN1409">
            <v>328136.37000000005</v>
          </cell>
          <cell r="CO1409">
            <v>338636.73384000006</v>
          </cell>
          <cell r="CP1409">
            <v>0</v>
          </cell>
          <cell r="CQ1409">
            <v>0</v>
          </cell>
          <cell r="CR1409">
            <v>0</v>
          </cell>
          <cell r="CS1409">
            <v>0</v>
          </cell>
          <cell r="CT1409">
            <v>0</v>
          </cell>
          <cell r="CU1409">
            <v>0</v>
          </cell>
          <cell r="CW1409">
            <v>0</v>
          </cell>
          <cell r="CX1409">
            <v>206200</v>
          </cell>
          <cell r="CY1409">
            <v>212386</v>
          </cell>
          <cell r="CZ1409">
            <v>218757.58000000005</v>
          </cell>
          <cell r="DA1409">
            <v>225757.82256000006</v>
          </cell>
          <cell r="DB1409">
            <v>0</v>
          </cell>
          <cell r="DC1409">
            <v>0</v>
          </cell>
          <cell r="DD1409">
            <v>0</v>
          </cell>
          <cell r="DE1409">
            <v>0</v>
          </cell>
          <cell r="DF1409">
            <v>0</v>
          </cell>
          <cell r="DG1409">
            <v>0</v>
          </cell>
          <cell r="DI1409">
            <v>0</v>
          </cell>
          <cell r="DJ1409">
            <v>0</v>
          </cell>
          <cell r="DK1409">
            <v>0</v>
          </cell>
          <cell r="DL1409">
            <v>0</v>
          </cell>
          <cell r="DM1409">
            <v>0</v>
          </cell>
          <cell r="DN1409">
            <v>0</v>
          </cell>
          <cell r="DO1409">
            <v>0</v>
          </cell>
          <cell r="DP1409">
            <v>0</v>
          </cell>
          <cell r="DQ1409">
            <v>0</v>
          </cell>
          <cell r="DR1409">
            <v>0</v>
          </cell>
          <cell r="DS1409">
            <v>0</v>
          </cell>
          <cell r="DU1409" t="e">
            <v>#N/A</v>
          </cell>
          <cell r="DV1409">
            <v>800000</v>
          </cell>
          <cell r="DW1409">
            <v>1</v>
          </cell>
          <cell r="DX1409">
            <v>1</v>
          </cell>
          <cell r="DY1409">
            <v>2000000</v>
          </cell>
          <cell r="DZ1409">
            <v>2157753.5064000003</v>
          </cell>
          <cell r="EB1409">
            <v>2157753.5064000003</v>
          </cell>
          <cell r="EC1409" t="str">
            <v>Regional Recreational Facilities</v>
          </cell>
          <cell r="ED1409" t="str">
            <v>Regional Recreational Facilities</v>
          </cell>
        </row>
        <row r="1410">
          <cell r="D1410" t="str">
            <v>PC3200839</v>
          </cell>
          <cell r="E1410" t="str">
            <v>Boat Ramp, Launching And Mooring Facilities</v>
          </cell>
          <cell r="F1410" t="str">
            <v>Auckland Council</v>
          </cell>
          <cell r="G1410" t="str">
            <v>Parks, sports and recreation</v>
          </cell>
          <cell r="H1410" t="str">
            <v>E171205</v>
          </cell>
          <cell r="I1410" t="str">
            <v>Local and sports parks - north management</v>
          </cell>
          <cell r="J1410" t="str">
            <v>Lifestyle and culture</v>
          </cell>
          <cell r="K1410" t="str">
            <v>Local parks services</v>
          </cell>
          <cell r="L1410" t="str">
            <v>Local parks</v>
          </cell>
          <cell r="M1410" t="str">
            <v>Local activities</v>
          </cell>
          <cell r="N1410" t="str">
            <v>Local parks services</v>
          </cell>
          <cell r="O1410" t="str">
            <v>Local parks</v>
          </cell>
          <cell r="P1410" t="str">
            <v>Lifestyle and culture</v>
          </cell>
          <cell r="Q1410" t="str">
            <v>Local parks services</v>
          </cell>
          <cell r="R1410" t="str">
            <v>Local parks</v>
          </cell>
          <cell r="S1410" t="str">
            <v>A1241205</v>
          </cell>
          <cell r="T1410" t="str">
            <v>A1241205</v>
          </cell>
          <cell r="U1410" t="str">
            <v>Local parks</v>
          </cell>
          <cell r="V1410" t="str">
            <v>L175</v>
          </cell>
          <cell r="W1410" t="str">
            <v>Rodney</v>
          </cell>
          <cell r="X1410" t="str">
            <v>PL40810</v>
          </cell>
          <cell r="Y1410" t="str">
            <v>Expense</v>
          </cell>
          <cell r="Z1410">
            <v>20120701</v>
          </cell>
          <cell r="AA1410">
            <v>20150630</v>
          </cell>
          <cell r="AB1410">
            <v>1</v>
          </cell>
          <cell r="AC1410" t="str">
            <v>Programme</v>
          </cell>
          <cell r="AD1410">
            <v>1</v>
          </cell>
          <cell r="AE1410">
            <v>0</v>
          </cell>
          <cell r="AF1410">
            <v>0</v>
          </cell>
          <cell r="AG1410">
            <v>0</v>
          </cell>
          <cell r="AH1410">
            <v>2</v>
          </cell>
          <cell r="AI1410" t="str">
            <v>Local &amp; Sports Parks</v>
          </cell>
          <cell r="AJ1410" t="str">
            <v>Structures parks</v>
          </cell>
          <cell r="AK1410">
            <v>20</v>
          </cell>
          <cell r="AM1410">
            <v>1</v>
          </cell>
          <cell r="AT1410">
            <v>420000</v>
          </cell>
          <cell r="AU1410">
            <v>410000</v>
          </cell>
          <cell r="AV1410">
            <v>465000</v>
          </cell>
          <cell r="BD1410">
            <v>3.1E-2</v>
          </cell>
          <cell r="BE1410">
            <v>6.1930000000000041E-2</v>
          </cell>
          <cell r="BF1410">
            <v>9.3787900000000146E-2</v>
          </cell>
          <cell r="BG1410">
            <v>0.12878911280000027</v>
          </cell>
          <cell r="BH1410">
            <v>0.16491036440960039</v>
          </cell>
          <cell r="BI1410">
            <v>0.19869276497747879</v>
          </cell>
          <cell r="BJ1410">
            <v>0.23225616239684821</v>
          </cell>
          <cell r="BK1410">
            <v>0.27045610343115034</v>
          </cell>
          <cell r="BL1410">
            <v>0.31238115484437823</v>
          </cell>
          <cell r="BM1410">
            <v>0.35568973295424255</v>
          </cell>
          <cell r="BN1410">
            <v>0</v>
          </cell>
          <cell r="BO1410">
            <v>13020</v>
          </cell>
          <cell r="BP1410">
            <v>25391.300000000017</v>
          </cell>
          <cell r="BQ1410">
            <v>43611.373500000067</v>
          </cell>
          <cell r="BR1410">
            <v>0</v>
          </cell>
          <cell r="BS1410">
            <v>0</v>
          </cell>
          <cell r="BT1410">
            <v>0</v>
          </cell>
          <cell r="BU1410">
            <v>0</v>
          </cell>
          <cell r="BV1410">
            <v>0</v>
          </cell>
          <cell r="BW1410">
            <v>0</v>
          </cell>
          <cell r="BX1410">
            <v>0</v>
          </cell>
          <cell r="BY1410">
            <v>0</v>
          </cell>
          <cell r="BZ1410">
            <v>433020</v>
          </cell>
          <cell r="CA1410">
            <v>435391.30000000005</v>
          </cell>
          <cell r="CB1410">
            <v>508611.37350000005</v>
          </cell>
          <cell r="CC1410">
            <v>0</v>
          </cell>
          <cell r="CD1410">
            <v>0</v>
          </cell>
          <cell r="CE1410">
            <v>0</v>
          </cell>
          <cell r="CF1410">
            <v>0</v>
          </cell>
          <cell r="CG1410">
            <v>0</v>
          </cell>
          <cell r="CH1410">
            <v>0</v>
          </cell>
          <cell r="CI1410">
            <v>0</v>
          </cell>
          <cell r="CK1410">
            <v>0</v>
          </cell>
          <cell r="CL1410">
            <v>433020</v>
          </cell>
          <cell r="CM1410">
            <v>435391.30000000005</v>
          </cell>
          <cell r="CN1410">
            <v>508611.37350000005</v>
          </cell>
          <cell r="CO1410">
            <v>0</v>
          </cell>
          <cell r="CP1410">
            <v>0</v>
          </cell>
          <cell r="CQ1410">
            <v>0</v>
          </cell>
          <cell r="CR1410">
            <v>0</v>
          </cell>
          <cell r="CS1410">
            <v>0</v>
          </cell>
          <cell r="CT1410">
            <v>0</v>
          </cell>
          <cell r="CU1410">
            <v>0</v>
          </cell>
          <cell r="CW1410">
            <v>0</v>
          </cell>
          <cell r="CX1410">
            <v>0</v>
          </cell>
          <cell r="CY1410">
            <v>0</v>
          </cell>
          <cell r="CZ1410">
            <v>0</v>
          </cell>
          <cell r="DA1410">
            <v>0</v>
          </cell>
          <cell r="DB1410">
            <v>0</v>
          </cell>
          <cell r="DC1410">
            <v>0</v>
          </cell>
          <cell r="DD1410">
            <v>0</v>
          </cell>
          <cell r="DE1410">
            <v>0</v>
          </cell>
          <cell r="DF1410">
            <v>0</v>
          </cell>
          <cell r="DG1410">
            <v>0</v>
          </cell>
          <cell r="DI1410">
            <v>0</v>
          </cell>
          <cell r="DJ1410">
            <v>0</v>
          </cell>
          <cell r="DK1410">
            <v>0</v>
          </cell>
          <cell r="DL1410">
            <v>0</v>
          </cell>
          <cell r="DM1410">
            <v>0</v>
          </cell>
          <cell r="DN1410">
            <v>0</v>
          </cell>
          <cell r="DO1410">
            <v>0</v>
          </cell>
          <cell r="DP1410">
            <v>0</v>
          </cell>
          <cell r="DQ1410">
            <v>0</v>
          </cell>
          <cell r="DR1410">
            <v>0</v>
          </cell>
          <cell r="DS1410">
            <v>0</v>
          </cell>
          <cell r="DU1410" t="e">
            <v>#N/A</v>
          </cell>
          <cell r="DV1410">
            <v>0</v>
          </cell>
          <cell r="DW1410">
            <v>0</v>
          </cell>
          <cell r="DX1410">
            <v>1</v>
          </cell>
          <cell r="DY1410">
            <v>1295000</v>
          </cell>
          <cell r="DZ1410">
            <v>1377022.6735</v>
          </cell>
          <cell r="EB1410">
            <v>1377022.6735</v>
          </cell>
          <cell r="EC1410" t="str">
            <v>Def</v>
          </cell>
          <cell r="ED1410" t="str">
            <v>Local Recreational Facilities</v>
          </cell>
        </row>
        <row r="1411">
          <cell r="D1411" t="str">
            <v>PC3200840</v>
          </cell>
          <cell r="E1411" t="str">
            <v>Review And Implement Bridleways Strategy</v>
          </cell>
          <cell r="F1411" t="str">
            <v>Auckland Council</v>
          </cell>
          <cell r="G1411" t="str">
            <v>Parks, sports and recreation</v>
          </cell>
          <cell r="H1411" t="str">
            <v>E171205</v>
          </cell>
          <cell r="I1411" t="str">
            <v>Local and sports parks - north management</v>
          </cell>
          <cell r="J1411" t="str">
            <v>Lifestyle and culture</v>
          </cell>
          <cell r="K1411" t="str">
            <v>Local parks services</v>
          </cell>
          <cell r="L1411" t="str">
            <v>Local parks</v>
          </cell>
          <cell r="M1411" t="str">
            <v>Local activities</v>
          </cell>
          <cell r="N1411" t="str">
            <v>Local parks services</v>
          </cell>
          <cell r="O1411" t="str">
            <v>Local parks</v>
          </cell>
          <cell r="P1411" t="str">
            <v>Lifestyle and culture</v>
          </cell>
          <cell r="Q1411" t="str">
            <v>Local parks services</v>
          </cell>
          <cell r="R1411" t="str">
            <v>Local parks</v>
          </cell>
          <cell r="S1411" t="str">
            <v>A1241205</v>
          </cell>
          <cell r="T1411" t="str">
            <v>A1241205</v>
          </cell>
          <cell r="U1411" t="str">
            <v>Local parks</v>
          </cell>
          <cell r="V1411" t="str">
            <v>L175</v>
          </cell>
          <cell r="W1411" t="str">
            <v>Rodney</v>
          </cell>
          <cell r="X1411" t="str">
            <v>PL40810</v>
          </cell>
          <cell r="Y1411" t="str">
            <v>Expense</v>
          </cell>
          <cell r="Z1411">
            <v>20150701</v>
          </cell>
          <cell r="AA1411">
            <v>20180630</v>
          </cell>
          <cell r="AB1411">
            <v>1</v>
          </cell>
          <cell r="AC1411" t="str">
            <v>Programme</v>
          </cell>
          <cell r="AD1411">
            <v>1</v>
          </cell>
          <cell r="AE1411">
            <v>0</v>
          </cell>
          <cell r="AF1411">
            <v>0</v>
          </cell>
          <cell r="AG1411">
            <v>0</v>
          </cell>
          <cell r="AH1411">
            <v>2</v>
          </cell>
          <cell r="AI1411" t="str">
            <v>Local &amp; Sports Parks</v>
          </cell>
          <cell r="AJ1411" t="str">
            <v>Structures parks</v>
          </cell>
          <cell r="AK1411">
            <v>35</v>
          </cell>
          <cell r="AM1411">
            <v>1</v>
          </cell>
          <cell r="AW1411">
            <v>30000</v>
          </cell>
          <cell r="AX1411">
            <v>235000</v>
          </cell>
          <cell r="AY1411">
            <v>235000</v>
          </cell>
          <cell r="BD1411">
            <v>3.1E-2</v>
          </cell>
          <cell r="BE1411">
            <v>6.1930000000000041E-2</v>
          </cell>
          <cell r="BF1411">
            <v>9.3787900000000146E-2</v>
          </cell>
          <cell r="BG1411">
            <v>0.12878911280000027</v>
          </cell>
          <cell r="BH1411">
            <v>0.16491036440960039</v>
          </cell>
          <cell r="BI1411">
            <v>0.19869276497747879</v>
          </cell>
          <cell r="BJ1411">
            <v>0.23225616239684821</v>
          </cell>
          <cell r="BK1411">
            <v>0.27045610343115034</v>
          </cell>
          <cell r="BL1411">
            <v>0.31238115484437823</v>
          </cell>
          <cell r="BM1411">
            <v>0.35568973295424255</v>
          </cell>
          <cell r="BN1411">
            <v>0</v>
          </cell>
          <cell r="BO1411">
            <v>0</v>
          </cell>
          <cell r="BP1411">
            <v>0</v>
          </cell>
          <cell r="BQ1411">
            <v>0</v>
          </cell>
          <cell r="BR1411">
            <v>3863.6733840000084</v>
          </cell>
          <cell r="BS1411">
            <v>38753.935636256094</v>
          </cell>
          <cell r="BT1411">
            <v>46692.799769707512</v>
          </cell>
          <cell r="BU1411">
            <v>0</v>
          </cell>
          <cell r="BV1411">
            <v>0</v>
          </cell>
          <cell r="BW1411">
            <v>0</v>
          </cell>
          <cell r="BX1411">
            <v>0</v>
          </cell>
          <cell r="BY1411">
            <v>0</v>
          </cell>
          <cell r="BZ1411">
            <v>0</v>
          </cell>
          <cell r="CA1411">
            <v>0</v>
          </cell>
          <cell r="CB1411">
            <v>0</v>
          </cell>
          <cell r="CC1411">
            <v>33863.673384000009</v>
          </cell>
          <cell r="CD1411">
            <v>273753.93563625612</v>
          </cell>
          <cell r="CE1411">
            <v>281692.79976970749</v>
          </cell>
          <cell r="CF1411">
            <v>0</v>
          </cell>
          <cell r="CG1411">
            <v>0</v>
          </cell>
          <cell r="CH1411">
            <v>0</v>
          </cell>
          <cell r="CI1411">
            <v>0</v>
          </cell>
          <cell r="CK1411">
            <v>0</v>
          </cell>
          <cell r="CL1411">
            <v>0</v>
          </cell>
          <cell r="CM1411">
            <v>0</v>
          </cell>
          <cell r="CN1411">
            <v>0</v>
          </cell>
          <cell r="CO1411">
            <v>33863.673384000009</v>
          </cell>
          <cell r="CP1411">
            <v>273753.93563625612</v>
          </cell>
          <cell r="CQ1411">
            <v>281692.79976970749</v>
          </cell>
          <cell r="CR1411">
            <v>0</v>
          </cell>
          <cell r="CS1411">
            <v>0</v>
          </cell>
          <cell r="CT1411">
            <v>0</v>
          </cell>
          <cell r="CU1411">
            <v>0</v>
          </cell>
          <cell r="CW1411">
            <v>0</v>
          </cell>
          <cell r="CX1411">
            <v>0</v>
          </cell>
          <cell r="CY1411">
            <v>0</v>
          </cell>
          <cell r="CZ1411">
            <v>0</v>
          </cell>
          <cell r="DA1411">
            <v>0</v>
          </cell>
          <cell r="DB1411">
            <v>0</v>
          </cell>
          <cell r="DC1411">
            <v>0</v>
          </cell>
          <cell r="DD1411">
            <v>0</v>
          </cell>
          <cell r="DE1411">
            <v>0</v>
          </cell>
          <cell r="DF1411">
            <v>0</v>
          </cell>
          <cell r="DG1411">
            <v>0</v>
          </cell>
          <cell r="DI1411">
            <v>0</v>
          </cell>
          <cell r="DJ1411">
            <v>0</v>
          </cell>
          <cell r="DK1411">
            <v>0</v>
          </cell>
          <cell r="DL1411">
            <v>0</v>
          </cell>
          <cell r="DM1411">
            <v>0</v>
          </cell>
          <cell r="DN1411">
            <v>0</v>
          </cell>
          <cell r="DO1411">
            <v>0</v>
          </cell>
          <cell r="DP1411">
            <v>0</v>
          </cell>
          <cell r="DQ1411">
            <v>0</v>
          </cell>
          <cell r="DR1411">
            <v>0</v>
          </cell>
          <cell r="DS1411">
            <v>0</v>
          </cell>
          <cell r="DU1411" t="e">
            <v>#N/A</v>
          </cell>
          <cell r="DV1411">
            <v>0</v>
          </cell>
          <cell r="DW1411">
            <v>0</v>
          </cell>
          <cell r="DX1411">
            <v>1</v>
          </cell>
          <cell r="DY1411">
            <v>500000</v>
          </cell>
          <cell r="DZ1411">
            <v>589310.40878996369</v>
          </cell>
          <cell r="EB1411">
            <v>589310.40878996369</v>
          </cell>
          <cell r="EC1411" t="str">
            <v>Def</v>
          </cell>
          <cell r="ED1411" t="str">
            <v>Local Recreational Facilities</v>
          </cell>
        </row>
        <row r="1412">
          <cell r="D1412" t="str">
            <v>PC3200841</v>
          </cell>
          <cell r="E1412" t="str">
            <v>Recreational Walkways And Bike Trails</v>
          </cell>
          <cell r="F1412" t="str">
            <v>Auckland Council</v>
          </cell>
          <cell r="G1412" t="str">
            <v>Parks, sports and recreation</v>
          </cell>
          <cell r="H1412" t="str">
            <v>E171205</v>
          </cell>
          <cell r="I1412" t="str">
            <v>Local and sports parks - north management</v>
          </cell>
          <cell r="J1412" t="str">
            <v>Lifestyle and culture</v>
          </cell>
          <cell r="K1412" t="str">
            <v>Local parks services</v>
          </cell>
          <cell r="L1412" t="str">
            <v>Local parks</v>
          </cell>
          <cell r="M1412" t="str">
            <v>Local activities</v>
          </cell>
          <cell r="N1412" t="str">
            <v>Local parks services</v>
          </cell>
          <cell r="O1412" t="str">
            <v>Local parks</v>
          </cell>
          <cell r="P1412" t="str">
            <v>Lifestyle and culture</v>
          </cell>
          <cell r="Q1412" t="str">
            <v>Local parks services</v>
          </cell>
          <cell r="R1412" t="str">
            <v>Local parks</v>
          </cell>
          <cell r="S1412" t="str">
            <v>A1241205</v>
          </cell>
          <cell r="T1412" t="str">
            <v>A1241205</v>
          </cell>
          <cell r="U1412" t="str">
            <v>Local parks</v>
          </cell>
          <cell r="V1412" t="str">
            <v>L175</v>
          </cell>
          <cell r="W1412" t="str">
            <v>Rodney</v>
          </cell>
          <cell r="X1412" t="str">
            <v>PL40810</v>
          </cell>
          <cell r="Y1412" t="str">
            <v>Expense</v>
          </cell>
          <cell r="Z1412">
            <v>20120701</v>
          </cell>
          <cell r="AA1412">
            <v>20190630</v>
          </cell>
          <cell r="AB1412">
            <v>1</v>
          </cell>
          <cell r="AC1412" t="str">
            <v>Programme</v>
          </cell>
          <cell r="AD1412">
            <v>1</v>
          </cell>
          <cell r="AE1412">
            <v>0</v>
          </cell>
          <cell r="AF1412">
            <v>0</v>
          </cell>
          <cell r="AG1412">
            <v>0</v>
          </cell>
          <cell r="AH1412">
            <v>2</v>
          </cell>
          <cell r="AI1412" t="str">
            <v>Local &amp; Sports Parks</v>
          </cell>
          <cell r="AJ1412" t="str">
            <v>Structures parks</v>
          </cell>
          <cell r="AK1412">
            <v>35</v>
          </cell>
          <cell r="AM1412">
            <v>1</v>
          </cell>
          <cell r="AT1412">
            <v>210308</v>
          </cell>
          <cell r="AU1412">
            <v>579459</v>
          </cell>
          <cell r="AV1412">
            <v>296000</v>
          </cell>
          <cell r="AZ1412">
            <v>51430</v>
          </cell>
          <cell r="BD1412">
            <v>3.1E-2</v>
          </cell>
          <cell r="BE1412">
            <v>6.1930000000000041E-2</v>
          </cell>
          <cell r="BF1412">
            <v>9.3787900000000146E-2</v>
          </cell>
          <cell r="BG1412">
            <v>0.12878911280000027</v>
          </cell>
          <cell r="BH1412">
            <v>0.16491036440960039</v>
          </cell>
          <cell r="BI1412">
            <v>0.19869276497747879</v>
          </cell>
          <cell r="BJ1412">
            <v>0.23225616239684821</v>
          </cell>
          <cell r="BK1412">
            <v>0.27045610343115034</v>
          </cell>
          <cell r="BL1412">
            <v>0.31238115484437823</v>
          </cell>
          <cell r="BM1412">
            <v>0.35568973295424255</v>
          </cell>
          <cell r="BN1412">
            <v>0</v>
          </cell>
          <cell r="BO1412">
            <v>6519.5479999999998</v>
          </cell>
          <cell r="BP1412">
            <v>35885.895870000022</v>
          </cell>
          <cell r="BQ1412">
            <v>27761.218400000042</v>
          </cell>
          <cell r="BR1412">
            <v>0</v>
          </cell>
          <cell r="BS1412">
            <v>0</v>
          </cell>
          <cell r="BT1412">
            <v>0</v>
          </cell>
          <cell r="BU1412">
            <v>11944.934432069904</v>
          </cell>
          <cell r="BV1412">
            <v>0</v>
          </cell>
          <cell r="BW1412">
            <v>0</v>
          </cell>
          <cell r="BX1412">
            <v>0</v>
          </cell>
          <cell r="BY1412">
            <v>0</v>
          </cell>
          <cell r="BZ1412">
            <v>216827.54800000001</v>
          </cell>
          <cell r="CA1412">
            <v>615344.89587000001</v>
          </cell>
          <cell r="CB1412">
            <v>323761.21840000001</v>
          </cell>
          <cell r="CC1412">
            <v>0</v>
          </cell>
          <cell r="CD1412">
            <v>0</v>
          </cell>
          <cell r="CE1412">
            <v>0</v>
          </cell>
          <cell r="CF1412">
            <v>63374.934432069902</v>
          </cell>
          <cell r="CG1412">
            <v>0</v>
          </cell>
          <cell r="CH1412">
            <v>0</v>
          </cell>
          <cell r="CI1412">
            <v>0</v>
          </cell>
          <cell r="CK1412">
            <v>0</v>
          </cell>
          <cell r="CL1412">
            <v>216827.54800000001</v>
          </cell>
          <cell r="CM1412">
            <v>615344.89587000001</v>
          </cell>
          <cell r="CN1412">
            <v>323761.21840000001</v>
          </cell>
          <cell r="CO1412">
            <v>0</v>
          </cell>
          <cell r="CP1412">
            <v>0</v>
          </cell>
          <cell r="CQ1412">
            <v>0</v>
          </cell>
          <cell r="CR1412">
            <v>63374.934432069902</v>
          </cell>
          <cell r="CS1412">
            <v>0</v>
          </cell>
          <cell r="CT1412">
            <v>0</v>
          </cell>
          <cell r="CU1412">
            <v>0</v>
          </cell>
          <cell r="CW1412">
            <v>0</v>
          </cell>
          <cell r="CX1412">
            <v>0</v>
          </cell>
          <cell r="CY1412">
            <v>0</v>
          </cell>
          <cell r="CZ1412">
            <v>0</v>
          </cell>
          <cell r="DA1412">
            <v>0</v>
          </cell>
          <cell r="DB1412">
            <v>0</v>
          </cell>
          <cell r="DC1412">
            <v>0</v>
          </cell>
          <cell r="DD1412">
            <v>0</v>
          </cell>
          <cell r="DE1412">
            <v>0</v>
          </cell>
          <cell r="DF1412">
            <v>0</v>
          </cell>
          <cell r="DG1412">
            <v>0</v>
          </cell>
          <cell r="DI1412">
            <v>0</v>
          </cell>
          <cell r="DJ1412">
            <v>0</v>
          </cell>
          <cell r="DK1412">
            <v>0</v>
          </cell>
          <cell r="DL1412">
            <v>0</v>
          </cell>
          <cell r="DM1412">
            <v>0</v>
          </cell>
          <cell r="DN1412">
            <v>0</v>
          </cell>
          <cell r="DO1412">
            <v>0</v>
          </cell>
          <cell r="DP1412">
            <v>0</v>
          </cell>
          <cell r="DQ1412">
            <v>0</v>
          </cell>
          <cell r="DR1412">
            <v>0</v>
          </cell>
          <cell r="DS1412">
            <v>0</v>
          </cell>
          <cell r="DU1412" t="e">
            <v>#N/A</v>
          </cell>
          <cell r="DV1412">
            <v>0</v>
          </cell>
          <cell r="DW1412">
            <v>0</v>
          </cell>
          <cell r="DX1412">
            <v>1</v>
          </cell>
          <cell r="DY1412">
            <v>1137197</v>
          </cell>
          <cell r="DZ1412">
            <v>1219308.5967020702</v>
          </cell>
          <cell r="EB1412">
            <v>1219308.5967020702</v>
          </cell>
          <cell r="EC1412" t="str">
            <v>Def</v>
          </cell>
          <cell r="ED1412" t="str">
            <v>Local Recreational Facilities</v>
          </cell>
        </row>
        <row r="1413">
          <cell r="D1413" t="str">
            <v>PC3200843</v>
          </cell>
          <cell r="E1413" t="str">
            <v>Walkways (Lucas Creek)</v>
          </cell>
          <cell r="F1413" t="str">
            <v>Auckland Council</v>
          </cell>
          <cell r="G1413" t="str">
            <v>Parks, sports and recreation</v>
          </cell>
          <cell r="H1413" t="str">
            <v>E171205</v>
          </cell>
          <cell r="I1413" t="str">
            <v>Local and sports parks - north management</v>
          </cell>
          <cell r="J1413" t="str">
            <v>Lifestyle and culture</v>
          </cell>
          <cell r="K1413" t="str">
            <v>Local parks services</v>
          </cell>
          <cell r="L1413" t="str">
            <v>Local parks</v>
          </cell>
          <cell r="M1413" t="str">
            <v>Local activities</v>
          </cell>
          <cell r="N1413" t="str">
            <v>Local parks services</v>
          </cell>
          <cell r="O1413" t="str">
            <v>Local parks</v>
          </cell>
          <cell r="P1413" t="str">
            <v>Lifestyle and culture</v>
          </cell>
          <cell r="Q1413" t="str">
            <v>Local parks services</v>
          </cell>
          <cell r="R1413" t="str">
            <v>Local parks</v>
          </cell>
          <cell r="S1413" t="str">
            <v>A1241205</v>
          </cell>
          <cell r="T1413" t="str">
            <v>A1241205</v>
          </cell>
          <cell r="U1413" t="str">
            <v>Local parks</v>
          </cell>
          <cell r="V1413" t="str">
            <v>L180</v>
          </cell>
          <cell r="W1413" t="str">
            <v>Upper Harbour</v>
          </cell>
          <cell r="X1413" t="str">
            <v>PL40810</v>
          </cell>
          <cell r="Y1413" t="str">
            <v>Expense</v>
          </cell>
          <cell r="Z1413">
            <v>20180701</v>
          </cell>
          <cell r="AA1413">
            <v>20210630</v>
          </cell>
          <cell r="AB1413">
            <v>1</v>
          </cell>
          <cell r="AC1413" t="str">
            <v>Programme</v>
          </cell>
          <cell r="AD1413">
            <v>1</v>
          </cell>
          <cell r="AE1413">
            <v>0</v>
          </cell>
          <cell r="AF1413">
            <v>0</v>
          </cell>
          <cell r="AG1413">
            <v>0</v>
          </cell>
          <cell r="AH1413">
            <v>2</v>
          </cell>
          <cell r="AI1413" t="str">
            <v>Local &amp; Sports Parks</v>
          </cell>
          <cell r="AJ1413" t="str">
            <v>Structures parks</v>
          </cell>
          <cell r="AK1413">
            <v>35</v>
          </cell>
          <cell r="AM1413">
            <v>1</v>
          </cell>
          <cell r="AZ1413">
            <v>300000</v>
          </cell>
          <cell r="BA1413">
            <v>300000</v>
          </cell>
          <cell r="BB1413">
            <v>200000</v>
          </cell>
          <cell r="BD1413">
            <v>3.1E-2</v>
          </cell>
          <cell r="BE1413">
            <v>6.1930000000000041E-2</v>
          </cell>
          <cell r="BF1413">
            <v>9.3787900000000146E-2</v>
          </cell>
          <cell r="BG1413">
            <v>0.12878911280000027</v>
          </cell>
          <cell r="BH1413">
            <v>0.16491036440960039</v>
          </cell>
          <cell r="BI1413">
            <v>0.19869276497747879</v>
          </cell>
          <cell r="BJ1413">
            <v>0.23225616239684821</v>
          </cell>
          <cell r="BK1413">
            <v>0.27045610343115034</v>
          </cell>
          <cell r="BL1413">
            <v>0.31238115484437823</v>
          </cell>
          <cell r="BM1413">
            <v>0.35568973295424255</v>
          </cell>
          <cell r="BN1413">
            <v>0</v>
          </cell>
          <cell r="BO1413">
            <v>0</v>
          </cell>
          <cell r="BP1413">
            <v>0</v>
          </cell>
          <cell r="BQ1413">
            <v>0</v>
          </cell>
          <cell r="BR1413">
            <v>0</v>
          </cell>
          <cell r="BS1413">
            <v>0</v>
          </cell>
          <cell r="BT1413">
            <v>0</v>
          </cell>
          <cell r="BU1413">
            <v>69676.848719054469</v>
          </cell>
          <cell r="BV1413">
            <v>81136.831029345107</v>
          </cell>
          <cell r="BW1413">
            <v>62476.230968875643</v>
          </cell>
          <cell r="BX1413">
            <v>0</v>
          </cell>
          <cell r="BY1413">
            <v>0</v>
          </cell>
          <cell r="BZ1413">
            <v>0</v>
          </cell>
          <cell r="CA1413">
            <v>0</v>
          </cell>
          <cell r="CB1413">
            <v>0</v>
          </cell>
          <cell r="CC1413">
            <v>0</v>
          </cell>
          <cell r="CD1413">
            <v>0</v>
          </cell>
          <cell r="CE1413">
            <v>0</v>
          </cell>
          <cell r="CF1413">
            <v>369676.84871905448</v>
          </cell>
          <cell r="CG1413">
            <v>381136.83102934511</v>
          </cell>
          <cell r="CH1413">
            <v>262476.23096887564</v>
          </cell>
          <cell r="CI1413">
            <v>0</v>
          </cell>
          <cell r="CK1413">
            <v>0</v>
          </cell>
          <cell r="CL1413">
            <v>0</v>
          </cell>
          <cell r="CM1413">
            <v>0</v>
          </cell>
          <cell r="CN1413">
            <v>0</v>
          </cell>
          <cell r="CO1413">
            <v>0</v>
          </cell>
          <cell r="CP1413">
            <v>0</v>
          </cell>
          <cell r="CQ1413">
            <v>0</v>
          </cell>
          <cell r="CR1413">
            <v>369676.84871905448</v>
          </cell>
          <cell r="CS1413">
            <v>381136.83102934511</v>
          </cell>
          <cell r="CT1413">
            <v>262476.23096887564</v>
          </cell>
          <cell r="CU1413">
            <v>0</v>
          </cell>
          <cell r="CW1413">
            <v>0</v>
          </cell>
          <cell r="CX1413">
            <v>0</v>
          </cell>
          <cell r="CY1413">
            <v>0</v>
          </cell>
          <cell r="CZ1413">
            <v>0</v>
          </cell>
          <cell r="DA1413">
            <v>0</v>
          </cell>
          <cell r="DB1413">
            <v>0</v>
          </cell>
          <cell r="DC1413">
            <v>0</v>
          </cell>
          <cell r="DD1413">
            <v>0</v>
          </cell>
          <cell r="DE1413">
            <v>0</v>
          </cell>
          <cell r="DF1413">
            <v>0</v>
          </cell>
          <cell r="DG1413">
            <v>0</v>
          </cell>
          <cell r="DI1413">
            <v>0</v>
          </cell>
          <cell r="DJ1413">
            <v>0</v>
          </cell>
          <cell r="DK1413">
            <v>0</v>
          </cell>
          <cell r="DL1413">
            <v>0</v>
          </cell>
          <cell r="DM1413">
            <v>0</v>
          </cell>
          <cell r="DN1413">
            <v>0</v>
          </cell>
          <cell r="DO1413">
            <v>0</v>
          </cell>
          <cell r="DP1413">
            <v>0</v>
          </cell>
          <cell r="DQ1413">
            <v>0</v>
          </cell>
          <cell r="DR1413">
            <v>0</v>
          </cell>
          <cell r="DS1413">
            <v>0</v>
          </cell>
          <cell r="DU1413" t="e">
            <v>#N/A</v>
          </cell>
          <cell r="DV1413">
            <v>0</v>
          </cell>
          <cell r="DW1413">
            <v>0</v>
          </cell>
          <cell r="DX1413">
            <v>1</v>
          </cell>
          <cell r="DY1413">
            <v>800000</v>
          </cell>
          <cell r="DZ1413">
            <v>1013289.9107172752</v>
          </cell>
          <cell r="EB1413">
            <v>1013289.9107172752</v>
          </cell>
          <cell r="EC1413" t="str">
            <v>Def</v>
          </cell>
          <cell r="ED1413" t="str">
            <v>Local Recreational Facilities</v>
          </cell>
        </row>
        <row r="1414">
          <cell r="D1414" t="str">
            <v>PC3200844</v>
          </cell>
          <cell r="E1414" t="str">
            <v>Artifical Sportsfield (Albany)</v>
          </cell>
          <cell r="F1414" t="str">
            <v>Auckland Council</v>
          </cell>
          <cell r="G1414" t="str">
            <v>Parks, sports and recreation</v>
          </cell>
          <cell r="H1414" t="str">
            <v>E171205</v>
          </cell>
          <cell r="I1414" t="str">
            <v>Local and sports parks - north management</v>
          </cell>
          <cell r="J1414" t="str">
            <v>Lifestyle and culture</v>
          </cell>
          <cell r="K1414" t="str">
            <v>Local parks services</v>
          </cell>
          <cell r="L1414" t="str">
            <v>Local parks</v>
          </cell>
          <cell r="M1414" t="str">
            <v>Local activities</v>
          </cell>
          <cell r="N1414" t="str">
            <v>Local parks services</v>
          </cell>
          <cell r="O1414" t="str">
            <v>Local parks</v>
          </cell>
          <cell r="P1414" t="str">
            <v>Lifestyle and culture</v>
          </cell>
          <cell r="Q1414" t="str">
            <v>Local parks services</v>
          </cell>
          <cell r="R1414" t="str">
            <v>Local parks</v>
          </cell>
          <cell r="S1414" t="str">
            <v>A1241205</v>
          </cell>
          <cell r="T1414" t="str">
            <v>A1241205</v>
          </cell>
          <cell r="U1414" t="str">
            <v>Local parks</v>
          </cell>
          <cell r="V1414" t="str">
            <v>L180</v>
          </cell>
          <cell r="W1414" t="str">
            <v>Upper Harbour</v>
          </cell>
          <cell r="X1414" t="str">
            <v>PL40810</v>
          </cell>
          <cell r="Y1414" t="str">
            <v>Expense</v>
          </cell>
          <cell r="Z1414">
            <v>20120701</v>
          </cell>
          <cell r="AA1414">
            <v>20140630</v>
          </cell>
          <cell r="AB1414">
            <v>2</v>
          </cell>
          <cell r="AC1414" t="str">
            <v>Discrete</v>
          </cell>
          <cell r="AD1414">
            <v>0.6</v>
          </cell>
          <cell r="AE1414">
            <v>0</v>
          </cell>
          <cell r="AF1414">
            <v>0.4</v>
          </cell>
          <cell r="AG1414">
            <v>0</v>
          </cell>
          <cell r="AH1414">
            <v>2</v>
          </cell>
          <cell r="AI1414" t="str">
            <v>Local &amp; Sports Parks</v>
          </cell>
          <cell r="AJ1414" t="str">
            <v>Structures parks</v>
          </cell>
          <cell r="AK1414">
            <v>15</v>
          </cell>
          <cell r="AM1414">
            <v>0.6</v>
          </cell>
          <cell r="AO1414">
            <v>0.4</v>
          </cell>
          <cell r="AT1414">
            <v>100000</v>
          </cell>
          <cell r="AU1414">
            <v>1600000</v>
          </cell>
          <cell r="BD1414">
            <v>3.1E-2</v>
          </cell>
          <cell r="BE1414">
            <v>6.1930000000000041E-2</v>
          </cell>
          <cell r="BF1414">
            <v>9.3787900000000146E-2</v>
          </cell>
          <cell r="BG1414">
            <v>0.12878911280000027</v>
          </cell>
          <cell r="BH1414">
            <v>0.16491036440960039</v>
          </cell>
          <cell r="BI1414">
            <v>0.19869276497747879</v>
          </cell>
          <cell r="BJ1414">
            <v>0.23225616239684821</v>
          </cell>
          <cell r="BK1414">
            <v>0.27045610343115034</v>
          </cell>
          <cell r="BL1414">
            <v>0.31238115484437823</v>
          </cell>
          <cell r="BM1414">
            <v>0.35568973295424255</v>
          </cell>
          <cell r="BN1414">
            <v>0</v>
          </cell>
          <cell r="BO1414">
            <v>3100</v>
          </cell>
          <cell r="BP1414">
            <v>99088.000000000058</v>
          </cell>
          <cell r="BQ1414">
            <v>0</v>
          </cell>
          <cell r="BR1414">
            <v>0</v>
          </cell>
          <cell r="BS1414">
            <v>0</v>
          </cell>
          <cell r="BT1414">
            <v>0</v>
          </cell>
          <cell r="BU1414">
            <v>0</v>
          </cell>
          <cell r="BV1414">
            <v>0</v>
          </cell>
          <cell r="BW1414">
            <v>0</v>
          </cell>
          <cell r="BX1414">
            <v>0</v>
          </cell>
          <cell r="BY1414">
            <v>0</v>
          </cell>
          <cell r="BZ1414">
            <v>103100</v>
          </cell>
          <cell r="CA1414">
            <v>1699088</v>
          </cell>
          <cell r="CB1414">
            <v>0</v>
          </cell>
          <cell r="CC1414">
            <v>0</v>
          </cell>
          <cell r="CD1414">
            <v>0</v>
          </cell>
          <cell r="CE1414">
            <v>0</v>
          </cell>
          <cell r="CF1414">
            <v>0</v>
          </cell>
          <cell r="CG1414">
            <v>0</v>
          </cell>
          <cell r="CH1414">
            <v>0</v>
          </cell>
          <cell r="CI1414">
            <v>0</v>
          </cell>
          <cell r="CK1414">
            <v>0</v>
          </cell>
          <cell r="CL1414">
            <v>61860</v>
          </cell>
          <cell r="CM1414">
            <v>1019452.7999999999</v>
          </cell>
          <cell r="CN1414">
            <v>0</v>
          </cell>
          <cell r="CO1414">
            <v>0</v>
          </cell>
          <cell r="CP1414">
            <v>0</v>
          </cell>
          <cell r="CQ1414">
            <v>0</v>
          </cell>
          <cell r="CR1414">
            <v>0</v>
          </cell>
          <cell r="CS1414">
            <v>0</v>
          </cell>
          <cell r="CT1414">
            <v>0</v>
          </cell>
          <cell r="CU1414">
            <v>0</v>
          </cell>
          <cell r="CW1414">
            <v>0</v>
          </cell>
          <cell r="CX1414">
            <v>41240</v>
          </cell>
          <cell r="CY1414">
            <v>679635.20000000007</v>
          </cell>
          <cell r="CZ1414">
            <v>0</v>
          </cell>
          <cell r="DA1414">
            <v>0</v>
          </cell>
          <cell r="DB1414">
            <v>0</v>
          </cell>
          <cell r="DC1414">
            <v>0</v>
          </cell>
          <cell r="DD1414">
            <v>0</v>
          </cell>
          <cell r="DE1414">
            <v>0</v>
          </cell>
          <cell r="DF1414">
            <v>0</v>
          </cell>
          <cell r="DG1414">
            <v>0</v>
          </cell>
          <cell r="DI1414">
            <v>0</v>
          </cell>
          <cell r="DJ1414">
            <v>0</v>
          </cell>
          <cell r="DK1414">
            <v>0</v>
          </cell>
          <cell r="DL1414">
            <v>0</v>
          </cell>
          <cell r="DM1414">
            <v>0</v>
          </cell>
          <cell r="DN1414">
            <v>0</v>
          </cell>
          <cell r="DO1414">
            <v>0</v>
          </cell>
          <cell r="DP1414">
            <v>0</v>
          </cell>
          <cell r="DQ1414">
            <v>0</v>
          </cell>
          <cell r="DR1414">
            <v>0</v>
          </cell>
          <cell r="DS1414">
            <v>0</v>
          </cell>
          <cell r="DU1414" t="e">
            <v>#N/A</v>
          </cell>
          <cell r="DV1414">
            <v>680000</v>
          </cell>
          <cell r="DW1414">
            <v>1</v>
          </cell>
          <cell r="DX1414">
            <v>1</v>
          </cell>
          <cell r="DY1414">
            <v>1700000</v>
          </cell>
          <cell r="DZ1414">
            <v>1802188</v>
          </cell>
          <cell r="EB1414">
            <v>1802188</v>
          </cell>
          <cell r="EC1414" t="str">
            <v>Def</v>
          </cell>
          <cell r="ED1414" t="str">
            <v>Local Recreational Facilities</v>
          </cell>
        </row>
        <row r="1415">
          <cell r="D1415" t="str">
            <v>PC3200845</v>
          </cell>
          <cell r="E1415" t="str">
            <v>Harrowglen Playground (Oteha Valley)</v>
          </cell>
          <cell r="F1415" t="str">
            <v>Auckland Council</v>
          </cell>
          <cell r="G1415" t="str">
            <v>Parks, sports and recreation</v>
          </cell>
          <cell r="H1415" t="str">
            <v>E171205</v>
          </cell>
          <cell r="I1415" t="str">
            <v>Local and sports parks - north management</v>
          </cell>
          <cell r="J1415" t="str">
            <v>Lifestyle and culture</v>
          </cell>
          <cell r="K1415" t="str">
            <v>Local parks services</v>
          </cell>
          <cell r="L1415" t="str">
            <v>Local parks</v>
          </cell>
          <cell r="M1415" t="str">
            <v>Local activities</v>
          </cell>
          <cell r="N1415" t="str">
            <v>Local parks services</v>
          </cell>
          <cell r="O1415" t="str">
            <v>Local parks</v>
          </cell>
          <cell r="P1415" t="str">
            <v>Lifestyle and culture</v>
          </cell>
          <cell r="Q1415" t="str">
            <v>Local parks services</v>
          </cell>
          <cell r="R1415" t="str">
            <v>Local parks</v>
          </cell>
          <cell r="S1415" t="str">
            <v>A1241205</v>
          </cell>
          <cell r="T1415" t="str">
            <v>A1241205</v>
          </cell>
          <cell r="U1415" t="str">
            <v>Local parks</v>
          </cell>
          <cell r="V1415" t="str">
            <v>L180</v>
          </cell>
          <cell r="W1415" t="str">
            <v>Upper Harbour</v>
          </cell>
          <cell r="X1415" t="str">
            <v>PL40810</v>
          </cell>
          <cell r="Y1415" t="str">
            <v>Expense</v>
          </cell>
          <cell r="Z1415">
            <v>20140701</v>
          </cell>
          <cell r="AA1415">
            <v>20160630</v>
          </cell>
          <cell r="AB1415">
            <v>2</v>
          </cell>
          <cell r="AC1415" t="str">
            <v>Discrete</v>
          </cell>
          <cell r="AD1415">
            <v>1</v>
          </cell>
          <cell r="AE1415">
            <v>0</v>
          </cell>
          <cell r="AF1415">
            <v>0</v>
          </cell>
          <cell r="AG1415">
            <v>0</v>
          </cell>
          <cell r="AH1415">
            <v>2</v>
          </cell>
          <cell r="AI1415" t="str">
            <v>Local &amp; Sports Parks</v>
          </cell>
          <cell r="AJ1415" t="str">
            <v>Structures parks</v>
          </cell>
          <cell r="AK1415">
            <v>25</v>
          </cell>
          <cell r="AM1415">
            <v>1</v>
          </cell>
          <cell r="AV1415">
            <v>30000</v>
          </cell>
          <cell r="AW1415">
            <v>200000</v>
          </cell>
          <cell r="BD1415">
            <v>3.1E-2</v>
          </cell>
          <cell r="BE1415">
            <v>6.1930000000000041E-2</v>
          </cell>
          <cell r="BF1415">
            <v>9.3787900000000146E-2</v>
          </cell>
          <cell r="BG1415">
            <v>0.12878911280000027</v>
          </cell>
          <cell r="BH1415">
            <v>0.16491036440960039</v>
          </cell>
          <cell r="BI1415">
            <v>0.19869276497747879</v>
          </cell>
          <cell r="BJ1415">
            <v>0.23225616239684821</v>
          </cell>
          <cell r="BK1415">
            <v>0.27045610343115034</v>
          </cell>
          <cell r="BL1415">
            <v>0.31238115484437823</v>
          </cell>
          <cell r="BM1415">
            <v>0.35568973295424255</v>
          </cell>
          <cell r="BN1415">
            <v>0</v>
          </cell>
          <cell r="BO1415">
            <v>0</v>
          </cell>
          <cell r="BP1415">
            <v>0</v>
          </cell>
          <cell r="BQ1415">
            <v>2813.6370000000043</v>
          </cell>
          <cell r="BR1415">
            <v>25757.822560000055</v>
          </cell>
          <cell r="BS1415">
            <v>0</v>
          </cell>
          <cell r="BT1415">
            <v>0</v>
          </cell>
          <cell r="BU1415">
            <v>0</v>
          </cell>
          <cell r="BV1415">
            <v>0</v>
          </cell>
          <cell r="BW1415">
            <v>0</v>
          </cell>
          <cell r="BX1415">
            <v>0</v>
          </cell>
          <cell r="BY1415">
            <v>0</v>
          </cell>
          <cell r="BZ1415">
            <v>0</v>
          </cell>
          <cell r="CA1415">
            <v>0</v>
          </cell>
          <cell r="CB1415">
            <v>32813.637000000002</v>
          </cell>
          <cell r="CC1415">
            <v>225757.82256000006</v>
          </cell>
          <cell r="CD1415">
            <v>0</v>
          </cell>
          <cell r="CE1415">
            <v>0</v>
          </cell>
          <cell r="CF1415">
            <v>0</v>
          </cell>
          <cell r="CG1415">
            <v>0</v>
          </cell>
          <cell r="CH1415">
            <v>0</v>
          </cell>
          <cell r="CI1415">
            <v>0</v>
          </cell>
          <cell r="CK1415">
            <v>0</v>
          </cell>
          <cell r="CL1415">
            <v>0</v>
          </cell>
          <cell r="CM1415">
            <v>0</v>
          </cell>
          <cell r="CN1415">
            <v>32813.637000000002</v>
          </cell>
          <cell r="CO1415">
            <v>225757.82256000006</v>
          </cell>
          <cell r="CP1415">
            <v>0</v>
          </cell>
          <cell r="CQ1415">
            <v>0</v>
          </cell>
          <cell r="CR1415">
            <v>0</v>
          </cell>
          <cell r="CS1415">
            <v>0</v>
          </cell>
          <cell r="CT1415">
            <v>0</v>
          </cell>
          <cell r="CU1415">
            <v>0</v>
          </cell>
          <cell r="CW1415">
            <v>0</v>
          </cell>
          <cell r="CX1415">
            <v>0</v>
          </cell>
          <cell r="CY1415">
            <v>0</v>
          </cell>
          <cell r="CZ1415">
            <v>0</v>
          </cell>
          <cell r="DA1415">
            <v>0</v>
          </cell>
          <cell r="DB1415">
            <v>0</v>
          </cell>
          <cell r="DC1415">
            <v>0</v>
          </cell>
          <cell r="DD1415">
            <v>0</v>
          </cell>
          <cell r="DE1415">
            <v>0</v>
          </cell>
          <cell r="DF1415">
            <v>0</v>
          </cell>
          <cell r="DG1415">
            <v>0</v>
          </cell>
          <cell r="DI1415">
            <v>0</v>
          </cell>
          <cell r="DJ1415">
            <v>0</v>
          </cell>
          <cell r="DK1415">
            <v>0</v>
          </cell>
          <cell r="DL1415">
            <v>0</v>
          </cell>
          <cell r="DM1415">
            <v>0</v>
          </cell>
          <cell r="DN1415">
            <v>0</v>
          </cell>
          <cell r="DO1415">
            <v>0</v>
          </cell>
          <cell r="DP1415">
            <v>0</v>
          </cell>
          <cell r="DQ1415">
            <v>0</v>
          </cell>
          <cell r="DR1415">
            <v>0</v>
          </cell>
          <cell r="DS1415">
            <v>0</v>
          </cell>
          <cell r="DU1415" t="e">
            <v>#N/A</v>
          </cell>
          <cell r="DV1415">
            <v>0</v>
          </cell>
          <cell r="DW1415">
            <v>0</v>
          </cell>
          <cell r="DX1415">
            <v>1</v>
          </cell>
          <cell r="DY1415">
            <v>230000</v>
          </cell>
          <cell r="DZ1415">
            <v>258571.45956000005</v>
          </cell>
          <cell r="EB1415">
            <v>258571.45956000005</v>
          </cell>
          <cell r="EC1415" t="str">
            <v>Def</v>
          </cell>
          <cell r="ED1415" t="str">
            <v>Local Recreational Facilities</v>
          </cell>
        </row>
        <row r="1416">
          <cell r="D1416" t="str">
            <v>PC3200849</v>
          </cell>
          <cell r="E1416" t="str">
            <v>Passive Space And Sportsgrounds (Murphys Park)</v>
          </cell>
          <cell r="F1416" t="str">
            <v>Auckland Council</v>
          </cell>
          <cell r="G1416" t="str">
            <v>Parks, sports and recreation</v>
          </cell>
          <cell r="H1416" t="str">
            <v>E170805</v>
          </cell>
          <cell r="I1416" t="str">
            <v>Local and sports parks - south management</v>
          </cell>
          <cell r="J1416" t="str">
            <v>Lifestyle and culture</v>
          </cell>
          <cell r="K1416" t="str">
            <v>Local parks services</v>
          </cell>
          <cell r="L1416" t="str">
            <v>Local parks</v>
          </cell>
          <cell r="M1416" t="str">
            <v>Local activities</v>
          </cell>
          <cell r="N1416" t="str">
            <v>Local parks services</v>
          </cell>
          <cell r="O1416" t="str">
            <v>Local parks</v>
          </cell>
          <cell r="P1416" t="str">
            <v>Lifestyle and culture</v>
          </cell>
          <cell r="Q1416" t="str">
            <v>Local parks services</v>
          </cell>
          <cell r="R1416" t="str">
            <v>Local parks</v>
          </cell>
          <cell r="S1416" t="str">
            <v>A1241205</v>
          </cell>
          <cell r="T1416" t="str">
            <v>A1241205</v>
          </cell>
          <cell r="U1416" t="str">
            <v>Local parks</v>
          </cell>
          <cell r="V1416" t="str">
            <v>L130</v>
          </cell>
          <cell r="W1416" t="str">
            <v>Howick</v>
          </cell>
          <cell r="X1416" t="str">
            <v>PL40810</v>
          </cell>
          <cell r="Y1416" t="str">
            <v>Expense</v>
          </cell>
          <cell r="Z1416">
            <v>20200701</v>
          </cell>
          <cell r="AA1416">
            <v>20220630</v>
          </cell>
          <cell r="AB1416">
            <v>2</v>
          </cell>
          <cell r="AC1416" t="str">
            <v>Discrete</v>
          </cell>
          <cell r="AD1416">
            <v>0.5</v>
          </cell>
          <cell r="AE1416">
            <v>0</v>
          </cell>
          <cell r="AF1416">
            <v>0.5</v>
          </cell>
          <cell r="AG1416">
            <v>0</v>
          </cell>
          <cell r="AH1416">
            <v>2</v>
          </cell>
          <cell r="AI1416" t="str">
            <v>Local &amp; Sports Parks</v>
          </cell>
          <cell r="AJ1416" t="str">
            <v>Buildings (Capex)</v>
          </cell>
          <cell r="AK1416">
            <v>30</v>
          </cell>
          <cell r="AM1416">
            <v>0.5</v>
          </cell>
          <cell r="AO1416">
            <v>0.5</v>
          </cell>
          <cell r="BB1416">
            <v>1800000</v>
          </cell>
          <cell r="BC1416">
            <v>1800000</v>
          </cell>
          <cell r="BD1416">
            <v>3.1E-2</v>
          </cell>
          <cell r="BE1416">
            <v>6.1930000000000041E-2</v>
          </cell>
          <cell r="BF1416">
            <v>9.3787900000000146E-2</v>
          </cell>
          <cell r="BG1416">
            <v>0.12878911280000027</v>
          </cell>
          <cell r="BH1416">
            <v>0.16491036440960039</v>
          </cell>
          <cell r="BI1416">
            <v>0.19869276497747879</v>
          </cell>
          <cell r="BJ1416">
            <v>0.23225616239684821</v>
          </cell>
          <cell r="BK1416">
            <v>0.27045610343115034</v>
          </cell>
          <cell r="BL1416">
            <v>0.31238115484437823</v>
          </cell>
          <cell r="BM1416">
            <v>0.35568973295424255</v>
          </cell>
          <cell r="BN1416">
            <v>0</v>
          </cell>
          <cell r="BO1416">
            <v>0</v>
          </cell>
          <cell r="BP1416">
            <v>0</v>
          </cell>
          <cell r="BQ1416">
            <v>0</v>
          </cell>
          <cell r="BR1416">
            <v>0</v>
          </cell>
          <cell r="BS1416">
            <v>0</v>
          </cell>
          <cell r="BT1416">
            <v>0</v>
          </cell>
          <cell r="BU1416">
            <v>0</v>
          </cell>
          <cell r="BV1416">
            <v>0</v>
          </cell>
          <cell r="BW1416">
            <v>562286.07871988078</v>
          </cell>
          <cell r="BX1416">
            <v>640241.51931763662</v>
          </cell>
          <cell r="BY1416">
            <v>0</v>
          </cell>
          <cell r="BZ1416">
            <v>0</v>
          </cell>
          <cell r="CA1416">
            <v>0</v>
          </cell>
          <cell r="CB1416">
            <v>0</v>
          </cell>
          <cell r="CC1416">
            <v>0</v>
          </cell>
          <cell r="CD1416">
            <v>0</v>
          </cell>
          <cell r="CE1416">
            <v>0</v>
          </cell>
          <cell r="CF1416">
            <v>0</v>
          </cell>
          <cell r="CG1416">
            <v>0</v>
          </cell>
          <cell r="CH1416">
            <v>2362286.0787198809</v>
          </cell>
          <cell r="CI1416">
            <v>2440241.5193176367</v>
          </cell>
          <cell r="CK1416">
            <v>0</v>
          </cell>
          <cell r="CL1416">
            <v>0</v>
          </cell>
          <cell r="CM1416">
            <v>0</v>
          </cell>
          <cell r="CN1416">
            <v>0</v>
          </cell>
          <cell r="CO1416">
            <v>0</v>
          </cell>
          <cell r="CP1416">
            <v>0</v>
          </cell>
          <cell r="CQ1416">
            <v>0</v>
          </cell>
          <cell r="CR1416">
            <v>0</v>
          </cell>
          <cell r="CS1416">
            <v>0</v>
          </cell>
          <cell r="CT1416">
            <v>1181143.0393599404</v>
          </cell>
          <cell r="CU1416">
            <v>1220120.7596588184</v>
          </cell>
          <cell r="CW1416">
            <v>0</v>
          </cell>
          <cell r="CX1416">
            <v>0</v>
          </cell>
          <cell r="CY1416">
            <v>0</v>
          </cell>
          <cell r="CZ1416">
            <v>0</v>
          </cell>
          <cell r="DA1416">
            <v>0</v>
          </cell>
          <cell r="DB1416">
            <v>0</v>
          </cell>
          <cell r="DC1416">
            <v>0</v>
          </cell>
          <cell r="DD1416">
            <v>0</v>
          </cell>
          <cell r="DE1416">
            <v>0</v>
          </cell>
          <cell r="DF1416">
            <v>1181143.0393599404</v>
          </cell>
          <cell r="DG1416">
            <v>1220120.7596588184</v>
          </cell>
          <cell r="DI1416">
            <v>0</v>
          </cell>
          <cell r="DJ1416">
            <v>0</v>
          </cell>
          <cell r="DK1416">
            <v>0</v>
          </cell>
          <cell r="DL1416">
            <v>0</v>
          </cell>
          <cell r="DM1416">
            <v>0</v>
          </cell>
          <cell r="DN1416">
            <v>0</v>
          </cell>
          <cell r="DO1416">
            <v>0</v>
          </cell>
          <cell r="DP1416">
            <v>0</v>
          </cell>
          <cell r="DQ1416">
            <v>0</v>
          </cell>
          <cell r="DR1416">
            <v>0</v>
          </cell>
          <cell r="DS1416">
            <v>0</v>
          </cell>
          <cell r="DU1416" t="e">
            <v>#N/A</v>
          </cell>
          <cell r="DV1416">
            <v>1800000</v>
          </cell>
          <cell r="DW1416">
            <v>1</v>
          </cell>
          <cell r="DX1416">
            <v>1</v>
          </cell>
          <cell r="DY1416">
            <v>3600000</v>
          </cell>
          <cell r="DZ1416">
            <v>4802527.5980375176</v>
          </cell>
          <cell r="EB1416">
            <v>4802527.5980375176</v>
          </cell>
          <cell r="EC1416" t="str">
            <v>Def</v>
          </cell>
          <cell r="ED1416" t="str">
            <v>Local Recreational Facilities</v>
          </cell>
        </row>
        <row r="1417">
          <cell r="D1417" t="str">
            <v>PC3200868</v>
          </cell>
          <cell r="E1417" t="str">
            <v>OKIWI Airfield Sealing</v>
          </cell>
          <cell r="F1417" t="str">
            <v>Auckland Council</v>
          </cell>
          <cell r="G1417" t="str">
            <v>Parks, sports and recreation</v>
          </cell>
          <cell r="H1417" t="str">
            <v>E170505</v>
          </cell>
          <cell r="I1417" t="str">
            <v>Local and sports parks - central management</v>
          </cell>
          <cell r="J1417" t="str">
            <v>Lifestyle and culture</v>
          </cell>
          <cell r="K1417" t="str">
            <v>Local parks services</v>
          </cell>
          <cell r="L1417" t="str">
            <v>Local parks</v>
          </cell>
          <cell r="M1417" t="str">
            <v>Local activities</v>
          </cell>
          <cell r="N1417" t="str">
            <v>Local parks services</v>
          </cell>
          <cell r="O1417" t="str">
            <v>Local parks</v>
          </cell>
          <cell r="P1417" t="str">
            <v>Lifestyle and culture</v>
          </cell>
          <cell r="Q1417" t="str">
            <v>Local parks services</v>
          </cell>
          <cell r="R1417" t="str">
            <v>Local parks</v>
          </cell>
          <cell r="S1417" t="str">
            <v>A1241205</v>
          </cell>
          <cell r="T1417" t="str">
            <v>A1241205</v>
          </cell>
          <cell r="U1417" t="str">
            <v>Local parks</v>
          </cell>
          <cell r="V1417" t="str">
            <v>L115</v>
          </cell>
          <cell r="W1417" t="str">
            <v>Great Barrier</v>
          </cell>
          <cell r="X1417" t="str">
            <v>PL40810</v>
          </cell>
          <cell r="Y1417" t="str">
            <v>Expense</v>
          </cell>
          <cell r="Z1417">
            <v>20120701</v>
          </cell>
          <cell r="AA1417">
            <v>20130630</v>
          </cell>
          <cell r="AB1417">
            <v>2</v>
          </cell>
          <cell r="AC1417" t="str">
            <v>Discrete</v>
          </cell>
          <cell r="AD1417">
            <v>1</v>
          </cell>
          <cell r="AE1417">
            <v>0</v>
          </cell>
          <cell r="AF1417">
            <v>0</v>
          </cell>
          <cell r="AG1417">
            <v>0</v>
          </cell>
          <cell r="AH1417">
            <v>3</v>
          </cell>
          <cell r="AI1417" t="str">
            <v>Corporate Property</v>
          </cell>
          <cell r="AJ1417" t="str">
            <v>Road surface</v>
          </cell>
          <cell r="AK1417">
            <v>50</v>
          </cell>
          <cell r="AM1417">
            <v>1</v>
          </cell>
          <cell r="AT1417">
            <v>1800000</v>
          </cell>
          <cell r="BD1417">
            <v>3.9E-2</v>
          </cell>
          <cell r="BE1417">
            <v>7.4325999999999892E-2</v>
          </cell>
          <cell r="BF1417">
            <v>0.10440712799999985</v>
          </cell>
          <cell r="BG1417">
            <v>0.13643493471199974</v>
          </cell>
          <cell r="BH1417">
            <v>0.17166441768807172</v>
          </cell>
          <cell r="BI1417">
            <v>0.2103293434717779</v>
          </cell>
          <cell r="BJ1417">
            <v>0.25269087049328998</v>
          </cell>
          <cell r="BK1417">
            <v>0.29904043270154168</v>
          </cell>
          <cell r="BL1417">
            <v>0.35100205000960338</v>
          </cell>
          <cell r="BM1417">
            <v>0.40504213200998751</v>
          </cell>
          <cell r="BN1417">
            <v>0</v>
          </cell>
          <cell r="BO1417">
            <v>70200</v>
          </cell>
          <cell r="BP1417">
            <v>0</v>
          </cell>
          <cell r="BQ1417">
            <v>0</v>
          </cell>
          <cell r="BR1417">
            <v>0</v>
          </cell>
          <cell r="BS1417">
            <v>0</v>
          </cell>
          <cell r="BT1417">
            <v>0</v>
          </cell>
          <cell r="BU1417">
            <v>0</v>
          </cell>
          <cell r="BV1417">
            <v>0</v>
          </cell>
          <cell r="BW1417">
            <v>0</v>
          </cell>
          <cell r="BX1417">
            <v>0</v>
          </cell>
          <cell r="BY1417">
            <v>0</v>
          </cell>
          <cell r="BZ1417">
            <v>1870200</v>
          </cell>
          <cell r="CA1417">
            <v>0</v>
          </cell>
          <cell r="CB1417">
            <v>0</v>
          </cell>
          <cell r="CC1417">
            <v>0</v>
          </cell>
          <cell r="CD1417">
            <v>0</v>
          </cell>
          <cell r="CE1417">
            <v>0</v>
          </cell>
          <cell r="CF1417">
            <v>0</v>
          </cell>
          <cell r="CG1417">
            <v>0</v>
          </cell>
          <cell r="CH1417">
            <v>0</v>
          </cell>
          <cell r="CI1417">
            <v>0</v>
          </cell>
          <cell r="CK1417">
            <v>0</v>
          </cell>
          <cell r="CL1417">
            <v>1870200</v>
          </cell>
          <cell r="CM1417">
            <v>0</v>
          </cell>
          <cell r="CN1417">
            <v>0</v>
          </cell>
          <cell r="CO1417">
            <v>0</v>
          </cell>
          <cell r="CP1417">
            <v>0</v>
          </cell>
          <cell r="CQ1417">
            <v>0</v>
          </cell>
          <cell r="CR1417">
            <v>0</v>
          </cell>
          <cell r="CS1417">
            <v>0</v>
          </cell>
          <cell r="CT1417">
            <v>0</v>
          </cell>
          <cell r="CU1417">
            <v>0</v>
          </cell>
          <cell r="CW1417">
            <v>0</v>
          </cell>
          <cell r="CX1417">
            <v>0</v>
          </cell>
          <cell r="CY1417">
            <v>0</v>
          </cell>
          <cell r="CZ1417">
            <v>0</v>
          </cell>
          <cell r="DA1417">
            <v>0</v>
          </cell>
          <cell r="DB1417">
            <v>0</v>
          </cell>
          <cell r="DC1417">
            <v>0</v>
          </cell>
          <cell r="DD1417">
            <v>0</v>
          </cell>
          <cell r="DE1417">
            <v>0</v>
          </cell>
          <cell r="DF1417">
            <v>0</v>
          </cell>
          <cell r="DG1417">
            <v>0</v>
          </cell>
          <cell r="DI1417">
            <v>0</v>
          </cell>
          <cell r="DJ1417">
            <v>0</v>
          </cell>
          <cell r="DK1417">
            <v>0</v>
          </cell>
          <cell r="DL1417">
            <v>0</v>
          </cell>
          <cell r="DM1417">
            <v>0</v>
          </cell>
          <cell r="DN1417">
            <v>0</v>
          </cell>
          <cell r="DO1417">
            <v>0</v>
          </cell>
          <cell r="DP1417">
            <v>0</v>
          </cell>
          <cell r="DQ1417">
            <v>0</v>
          </cell>
          <cell r="DR1417">
            <v>0</v>
          </cell>
          <cell r="DS1417">
            <v>0</v>
          </cell>
          <cell r="DU1417" t="e">
            <v>#N/A</v>
          </cell>
          <cell r="DV1417">
            <v>0</v>
          </cell>
          <cell r="DW1417">
            <v>0</v>
          </cell>
          <cell r="DX1417">
            <v>1</v>
          </cell>
          <cell r="DY1417">
            <v>1800000</v>
          </cell>
          <cell r="DZ1417">
            <v>1870200</v>
          </cell>
          <cell r="EB1417">
            <v>1870200</v>
          </cell>
          <cell r="EC1417" t="str">
            <v>Def</v>
          </cell>
          <cell r="ED1417" t="str">
            <v>Local Recreational Facilities</v>
          </cell>
        </row>
        <row r="1418">
          <cell r="D1418" t="str">
            <v>PC2130268</v>
          </cell>
          <cell r="E1418" t="str">
            <v>Metropark sportsfield future</v>
          </cell>
          <cell r="F1418" t="str">
            <v>Auckland Council</v>
          </cell>
          <cell r="G1418" t="str">
            <v>Regional and local planning</v>
          </cell>
          <cell r="H1418" t="str">
            <v>E412015</v>
          </cell>
          <cell r="I1418" t="str">
            <v>Strategic transformation</v>
          </cell>
          <cell r="J1418" t="str">
            <v>Lifestyle and culture</v>
          </cell>
          <cell r="K1418" t="str">
            <v>Local parks services</v>
          </cell>
          <cell r="L1418" t="str">
            <v>Local parks</v>
          </cell>
          <cell r="M1418" t="str">
            <v>Local activities</v>
          </cell>
          <cell r="N1418" t="str">
            <v>Local parks services</v>
          </cell>
          <cell r="O1418" t="str">
            <v>Local parks</v>
          </cell>
          <cell r="P1418" t="str">
            <v>Lifestyle and culture</v>
          </cell>
          <cell r="Q1418" t="str">
            <v>Local parks services</v>
          </cell>
          <cell r="R1418" t="str">
            <v>Local parks</v>
          </cell>
          <cell r="S1418" t="str">
            <v>A1241205</v>
          </cell>
          <cell r="T1418" t="str">
            <v>A1241205</v>
          </cell>
          <cell r="U1418" t="str">
            <v>Local parks</v>
          </cell>
          <cell r="V1418" t="str">
            <v>L125</v>
          </cell>
          <cell r="W1418" t="str">
            <v>Hibiscus and Bays</v>
          </cell>
          <cell r="X1418" t="str">
            <v>PL40810</v>
          </cell>
          <cell r="Y1418" t="str">
            <v>Expense</v>
          </cell>
          <cell r="Z1418">
            <v>20100701</v>
          </cell>
          <cell r="AA1418">
            <v>20140630</v>
          </cell>
          <cell r="AB1418">
            <v>1</v>
          </cell>
          <cell r="AC1418" t="str">
            <v>Programme</v>
          </cell>
          <cell r="AD1418">
            <v>0</v>
          </cell>
          <cell r="AE1418">
            <v>0</v>
          </cell>
          <cell r="AF1418">
            <v>1</v>
          </cell>
          <cell r="AG1418">
            <v>0</v>
          </cell>
          <cell r="AH1418">
            <v>2</v>
          </cell>
          <cell r="AI1418" t="str">
            <v>Local &amp; Sports Parks</v>
          </cell>
          <cell r="AJ1418" t="str">
            <v>Structures parks</v>
          </cell>
          <cell r="AK1418">
            <v>25</v>
          </cell>
          <cell r="AO1418">
            <v>1</v>
          </cell>
          <cell r="AS1418">
            <v>205916</v>
          </cell>
          <cell r="AT1418">
            <v>695845</v>
          </cell>
          <cell r="AU1418">
            <v>941155</v>
          </cell>
          <cell r="BD1418">
            <v>3.1E-2</v>
          </cell>
          <cell r="BE1418">
            <v>6.1930000000000041E-2</v>
          </cell>
          <cell r="BF1418">
            <v>9.3787900000000146E-2</v>
          </cell>
          <cell r="BG1418">
            <v>0.12878911280000027</v>
          </cell>
          <cell r="BH1418">
            <v>0.16491036440960039</v>
          </cell>
          <cell r="BI1418">
            <v>0.19869276497747879</v>
          </cell>
          <cell r="BJ1418">
            <v>0.23225616239684821</v>
          </cell>
          <cell r="BK1418">
            <v>0.27045610343115034</v>
          </cell>
          <cell r="BL1418">
            <v>0.31238115484437823</v>
          </cell>
          <cell r="BM1418">
            <v>0.35568973295424255</v>
          </cell>
          <cell r="BN1418">
            <v>0</v>
          </cell>
          <cell r="BO1418">
            <v>21571.195</v>
          </cell>
          <cell r="BP1418">
            <v>58285.729150000036</v>
          </cell>
          <cell r="BQ1418">
            <v>0</v>
          </cell>
          <cell r="BR1418">
            <v>0</v>
          </cell>
          <cell r="BS1418">
            <v>0</v>
          </cell>
          <cell r="BT1418">
            <v>0</v>
          </cell>
          <cell r="BU1418">
            <v>0</v>
          </cell>
          <cell r="BV1418">
            <v>0</v>
          </cell>
          <cell r="BW1418">
            <v>0</v>
          </cell>
          <cell r="BX1418">
            <v>0</v>
          </cell>
          <cell r="BY1418">
            <v>205916</v>
          </cell>
          <cell r="BZ1418">
            <v>717416.19499999995</v>
          </cell>
          <cell r="CA1418">
            <v>999440.72915000003</v>
          </cell>
          <cell r="CB1418">
            <v>0</v>
          </cell>
          <cell r="CC1418">
            <v>0</v>
          </cell>
          <cell r="CD1418">
            <v>0</v>
          </cell>
          <cell r="CE1418">
            <v>0</v>
          </cell>
          <cell r="CF1418">
            <v>0</v>
          </cell>
          <cell r="CG1418">
            <v>0</v>
          </cell>
          <cell r="CH1418">
            <v>0</v>
          </cell>
          <cell r="CI1418">
            <v>0</v>
          </cell>
          <cell r="CK1418">
            <v>0</v>
          </cell>
          <cell r="CL1418">
            <v>0</v>
          </cell>
          <cell r="CM1418">
            <v>0</v>
          </cell>
          <cell r="CN1418">
            <v>0</v>
          </cell>
          <cell r="CO1418">
            <v>0</v>
          </cell>
          <cell r="CP1418">
            <v>0</v>
          </cell>
          <cell r="CQ1418">
            <v>0</v>
          </cell>
          <cell r="CR1418">
            <v>0</v>
          </cell>
          <cell r="CS1418">
            <v>0</v>
          </cell>
          <cell r="CT1418">
            <v>0</v>
          </cell>
          <cell r="CU1418">
            <v>0</v>
          </cell>
          <cell r="CW1418">
            <v>205916</v>
          </cell>
          <cell r="CX1418">
            <v>717416.19499999995</v>
          </cell>
          <cell r="CY1418">
            <v>999440.72915000003</v>
          </cell>
          <cell r="CZ1418">
            <v>0</v>
          </cell>
          <cell r="DA1418">
            <v>0</v>
          </cell>
          <cell r="DB1418">
            <v>0</v>
          </cell>
          <cell r="DC1418">
            <v>0</v>
          </cell>
          <cell r="DD1418">
            <v>0</v>
          </cell>
          <cell r="DE1418">
            <v>0</v>
          </cell>
          <cell r="DF1418">
            <v>0</v>
          </cell>
          <cell r="DG1418">
            <v>0</v>
          </cell>
          <cell r="DI1418">
            <v>0</v>
          </cell>
          <cell r="DJ1418">
            <v>0</v>
          </cell>
          <cell r="DK1418">
            <v>0</v>
          </cell>
          <cell r="DL1418">
            <v>0</v>
          </cell>
          <cell r="DM1418">
            <v>0</v>
          </cell>
          <cell r="DN1418">
            <v>0</v>
          </cell>
          <cell r="DO1418">
            <v>0</v>
          </cell>
          <cell r="DP1418">
            <v>0</v>
          </cell>
          <cell r="DQ1418">
            <v>0</v>
          </cell>
          <cell r="DR1418">
            <v>0</v>
          </cell>
          <cell r="DS1418">
            <v>0</v>
          </cell>
          <cell r="DU1418" t="str">
            <v>RDC 41522-1</v>
          </cell>
          <cell r="DV1418">
            <v>1637000</v>
          </cell>
          <cell r="DW1418">
            <v>1</v>
          </cell>
          <cell r="DX1418">
            <v>1</v>
          </cell>
          <cell r="DY1418">
            <v>1637000</v>
          </cell>
          <cell r="DZ1418">
            <v>1716856.9241499999</v>
          </cell>
          <cell r="EB1418">
            <v>1716856.9241499999</v>
          </cell>
          <cell r="EC1418" t="str">
            <v>Def</v>
          </cell>
          <cell r="ED1418" t="str">
            <v>Local Recreational Facilities</v>
          </cell>
        </row>
        <row r="1419">
          <cell r="D1419" t="str">
            <v>PC2130301</v>
          </cell>
          <cell r="E1419" t="str">
            <v>Silverdale Parkway - Stage 4 landscaping Orewa West walkway</v>
          </cell>
          <cell r="F1419" t="str">
            <v>Auckland Council</v>
          </cell>
          <cell r="G1419" t="str">
            <v>Regional and local planning</v>
          </cell>
          <cell r="H1419" t="str">
            <v>E412015</v>
          </cell>
          <cell r="I1419" t="str">
            <v>Strategic transformation</v>
          </cell>
          <cell r="J1419" t="str">
            <v>Lifestyle and culture</v>
          </cell>
          <cell r="K1419" t="str">
            <v>Local parks services</v>
          </cell>
          <cell r="L1419" t="str">
            <v>Local parks</v>
          </cell>
          <cell r="M1419" t="str">
            <v>Local activities</v>
          </cell>
          <cell r="N1419" t="str">
            <v>Local parks services</v>
          </cell>
          <cell r="O1419" t="str">
            <v>Local parks</v>
          </cell>
          <cell r="P1419" t="str">
            <v>Lifestyle and culture</v>
          </cell>
          <cell r="Q1419" t="str">
            <v>Local parks services</v>
          </cell>
          <cell r="R1419" t="str">
            <v>Local parks</v>
          </cell>
          <cell r="S1419" t="str">
            <v>A1241205</v>
          </cell>
          <cell r="T1419" t="str">
            <v>A1241205</v>
          </cell>
          <cell r="U1419" t="str">
            <v>Local parks</v>
          </cell>
          <cell r="V1419" t="str">
            <v>L125</v>
          </cell>
          <cell r="W1419" t="str">
            <v>Hibiscus and Bays</v>
          </cell>
          <cell r="X1419" t="str">
            <v>FY12 - Only</v>
          </cell>
          <cell r="Y1419" t="str">
            <v>Expense</v>
          </cell>
          <cell r="Z1419">
            <v>20100701</v>
          </cell>
          <cell r="AA1419">
            <v>20120630</v>
          </cell>
          <cell r="AB1419">
            <v>2</v>
          </cell>
          <cell r="AC1419" t="str">
            <v>Discrete</v>
          </cell>
          <cell r="AD1419">
            <v>0</v>
          </cell>
          <cell r="AE1419">
            <v>0</v>
          </cell>
          <cell r="AF1419">
            <v>1</v>
          </cell>
          <cell r="AG1419">
            <v>0</v>
          </cell>
          <cell r="AH1419">
            <v>2</v>
          </cell>
          <cell r="AI1419" t="str">
            <v>Local &amp; Sports Parks</v>
          </cell>
          <cell r="AJ1419" t="str">
            <v>Road surface</v>
          </cell>
          <cell r="AK1419">
            <v>19</v>
          </cell>
          <cell r="AM1419">
            <v>0.91</v>
          </cell>
          <cell r="AO1419">
            <v>0.09</v>
          </cell>
          <cell r="AS1419">
            <v>78165</v>
          </cell>
          <cell r="BD1419">
            <v>3.9E-2</v>
          </cell>
          <cell r="BE1419">
            <v>7.4325999999999892E-2</v>
          </cell>
          <cell r="BF1419">
            <v>0.10440712799999985</v>
          </cell>
          <cell r="BG1419">
            <v>0.13643493471199974</v>
          </cell>
          <cell r="BH1419">
            <v>0.17166441768807172</v>
          </cell>
          <cell r="BI1419">
            <v>0.2103293434717779</v>
          </cell>
          <cell r="BJ1419">
            <v>0.25269087049328998</v>
          </cell>
          <cell r="BK1419">
            <v>0.29904043270154168</v>
          </cell>
          <cell r="BL1419">
            <v>0.35100205000960338</v>
          </cell>
          <cell r="BM1419">
            <v>0.40504213200998751</v>
          </cell>
          <cell r="BN1419">
            <v>0</v>
          </cell>
          <cell r="BO1419">
            <v>0</v>
          </cell>
          <cell r="BP1419">
            <v>0</v>
          </cell>
          <cell r="BQ1419">
            <v>0</v>
          </cell>
          <cell r="BR1419">
            <v>0</v>
          </cell>
          <cell r="BS1419">
            <v>0</v>
          </cell>
          <cell r="BT1419">
            <v>0</v>
          </cell>
          <cell r="BU1419">
            <v>0</v>
          </cell>
          <cell r="BV1419">
            <v>0</v>
          </cell>
          <cell r="BW1419">
            <v>0</v>
          </cell>
          <cell r="BX1419">
            <v>0</v>
          </cell>
          <cell r="BY1419">
            <v>78165</v>
          </cell>
          <cell r="BZ1419">
            <v>0</v>
          </cell>
          <cell r="CA1419">
            <v>0</v>
          </cell>
          <cell r="CB1419">
            <v>0</v>
          </cell>
          <cell r="CC1419">
            <v>0</v>
          </cell>
          <cell r="CD1419">
            <v>0</v>
          </cell>
          <cell r="CE1419">
            <v>0</v>
          </cell>
          <cell r="CF1419">
            <v>0</v>
          </cell>
          <cell r="CG1419">
            <v>0</v>
          </cell>
          <cell r="CH1419">
            <v>0</v>
          </cell>
          <cell r="CI1419">
            <v>0</v>
          </cell>
          <cell r="CK1419">
            <v>0</v>
          </cell>
          <cell r="CL1419">
            <v>0</v>
          </cell>
          <cell r="CM1419">
            <v>0</v>
          </cell>
          <cell r="CN1419">
            <v>0</v>
          </cell>
          <cell r="CO1419">
            <v>0</v>
          </cell>
          <cell r="CP1419">
            <v>0</v>
          </cell>
          <cell r="CQ1419">
            <v>0</v>
          </cell>
          <cell r="CR1419">
            <v>0</v>
          </cell>
          <cell r="CS1419">
            <v>0</v>
          </cell>
          <cell r="CT1419">
            <v>0</v>
          </cell>
          <cell r="CU1419">
            <v>0</v>
          </cell>
          <cell r="CW1419">
            <v>78165</v>
          </cell>
          <cell r="CX1419">
            <v>0</v>
          </cell>
          <cell r="CY1419">
            <v>0</v>
          </cell>
          <cell r="CZ1419">
            <v>0</v>
          </cell>
          <cell r="DA1419">
            <v>0</v>
          </cell>
          <cell r="DB1419">
            <v>0</v>
          </cell>
          <cell r="DC1419">
            <v>0</v>
          </cell>
          <cell r="DD1419">
            <v>0</v>
          </cell>
          <cell r="DE1419">
            <v>0</v>
          </cell>
          <cell r="DF1419">
            <v>0</v>
          </cell>
          <cell r="DG1419">
            <v>0</v>
          </cell>
          <cell r="DI1419">
            <v>0</v>
          </cell>
          <cell r="DJ1419">
            <v>0</v>
          </cell>
          <cell r="DK1419">
            <v>0</v>
          </cell>
          <cell r="DL1419">
            <v>0</v>
          </cell>
          <cell r="DM1419">
            <v>0</v>
          </cell>
          <cell r="DN1419">
            <v>0</v>
          </cell>
          <cell r="DO1419">
            <v>0</v>
          </cell>
          <cell r="DP1419">
            <v>0</v>
          </cell>
          <cell r="DQ1419">
            <v>0</v>
          </cell>
          <cell r="DR1419">
            <v>0</v>
          </cell>
          <cell r="DS1419">
            <v>0</v>
          </cell>
          <cell r="DU1419" t="str">
            <v>RDC 41365-1</v>
          </cell>
          <cell r="DV1419">
            <v>0</v>
          </cell>
          <cell r="DW1419">
            <v>0</v>
          </cell>
          <cell r="DX1419">
            <v>1</v>
          </cell>
          <cell r="DY1419">
            <v>0</v>
          </cell>
          <cell r="DZ1419">
            <v>0</v>
          </cell>
          <cell r="EB1419">
            <v>0</v>
          </cell>
          <cell r="EC1419" t="str">
            <v>Def</v>
          </cell>
          <cell r="ED1419" t="str">
            <v>Local Recreational Facilities</v>
          </cell>
        </row>
        <row r="1420">
          <cell r="D1420" t="str">
            <v>PC2130343</v>
          </cell>
          <cell r="E1420" t="str">
            <v>Hobsonville Corridor W5 Reserve PC 14</v>
          </cell>
          <cell r="F1420" t="str">
            <v>Auckland Council</v>
          </cell>
          <cell r="G1420" t="str">
            <v>Regional and local planning</v>
          </cell>
          <cell r="H1420" t="str">
            <v>E412015</v>
          </cell>
          <cell r="I1420" t="str">
            <v>Strategic transformation</v>
          </cell>
          <cell r="J1420" t="str">
            <v>Lifestyle and culture</v>
          </cell>
          <cell r="K1420" t="str">
            <v>Local parks services</v>
          </cell>
          <cell r="L1420" t="str">
            <v>Local parks</v>
          </cell>
          <cell r="M1420" t="str">
            <v>Local activities</v>
          </cell>
          <cell r="N1420" t="str">
            <v>Local parks services</v>
          </cell>
          <cell r="O1420" t="str">
            <v>Local parks</v>
          </cell>
          <cell r="P1420" t="str">
            <v>Lifestyle and culture</v>
          </cell>
          <cell r="Q1420" t="str">
            <v>Local parks services</v>
          </cell>
          <cell r="R1420" t="str">
            <v>Local parks</v>
          </cell>
          <cell r="S1420" t="str">
            <v>A1241205</v>
          </cell>
          <cell r="T1420" t="str">
            <v>A1241205</v>
          </cell>
          <cell r="U1420" t="str">
            <v>Local parks</v>
          </cell>
          <cell r="V1420" t="str">
            <v>L180</v>
          </cell>
          <cell r="W1420" t="str">
            <v>Upper Harbour</v>
          </cell>
          <cell r="X1420" t="str">
            <v>PL40810</v>
          </cell>
          <cell r="Y1420" t="str">
            <v>Expense</v>
          </cell>
          <cell r="Z1420">
            <v>20120701</v>
          </cell>
          <cell r="AA1420">
            <v>20210630</v>
          </cell>
          <cell r="AB1420">
            <v>2</v>
          </cell>
          <cell r="AC1420" t="str">
            <v>Discrete</v>
          </cell>
          <cell r="AD1420">
            <v>0</v>
          </cell>
          <cell r="AE1420">
            <v>0</v>
          </cell>
          <cell r="AF1420">
            <v>1</v>
          </cell>
          <cell r="AG1420">
            <v>0</v>
          </cell>
          <cell r="AH1420">
            <v>2</v>
          </cell>
          <cell r="AI1420" t="str">
            <v>Local &amp; Sports Parks</v>
          </cell>
          <cell r="AJ1420" t="str">
            <v>Structures parks</v>
          </cell>
          <cell r="AK1420">
            <v>50</v>
          </cell>
          <cell r="AO1420">
            <v>1</v>
          </cell>
          <cell r="AT1420">
            <v>270000</v>
          </cell>
          <cell r="AU1420">
            <v>230000</v>
          </cell>
          <cell r="AV1420">
            <v>0</v>
          </cell>
          <cell r="BA1420">
            <v>1032000</v>
          </cell>
          <cell r="BB1420">
            <v>1032000</v>
          </cell>
          <cell r="BD1420">
            <v>3.1E-2</v>
          </cell>
          <cell r="BE1420">
            <v>6.1930000000000041E-2</v>
          </cell>
          <cell r="BF1420">
            <v>9.3787900000000146E-2</v>
          </cell>
          <cell r="BG1420">
            <v>0.12878911280000027</v>
          </cell>
          <cell r="BH1420">
            <v>0.16491036440960039</v>
          </cell>
          <cell r="BI1420">
            <v>0.19869276497747879</v>
          </cell>
          <cell r="BJ1420">
            <v>0.23225616239684821</v>
          </cell>
          <cell r="BK1420">
            <v>0.27045610343115034</v>
          </cell>
          <cell r="BL1420">
            <v>0.31238115484437823</v>
          </cell>
          <cell r="BM1420">
            <v>0.35568973295424255</v>
          </cell>
          <cell r="BN1420">
            <v>0</v>
          </cell>
          <cell r="BO1420">
            <v>8370</v>
          </cell>
          <cell r="BP1420">
            <v>14243.900000000009</v>
          </cell>
          <cell r="BQ1420">
            <v>0</v>
          </cell>
          <cell r="BR1420">
            <v>0</v>
          </cell>
          <cell r="BS1420">
            <v>0</v>
          </cell>
          <cell r="BT1420">
            <v>0</v>
          </cell>
          <cell r="BU1420">
            <v>0</v>
          </cell>
          <cell r="BV1420">
            <v>279110.69874094718</v>
          </cell>
          <cell r="BW1420">
            <v>322377.35179939831</v>
          </cell>
          <cell r="BX1420">
            <v>0</v>
          </cell>
          <cell r="BY1420">
            <v>0</v>
          </cell>
          <cell r="BZ1420">
            <v>278370</v>
          </cell>
          <cell r="CA1420">
            <v>244243.90000000002</v>
          </cell>
          <cell r="CB1420">
            <v>0</v>
          </cell>
          <cell r="CC1420">
            <v>0</v>
          </cell>
          <cell r="CD1420">
            <v>0</v>
          </cell>
          <cell r="CE1420">
            <v>0</v>
          </cell>
          <cell r="CF1420">
            <v>0</v>
          </cell>
          <cell r="CG1420">
            <v>1311110.6987409471</v>
          </cell>
          <cell r="CH1420">
            <v>1354377.3517993982</v>
          </cell>
          <cell r="CI1420">
            <v>0</v>
          </cell>
          <cell r="CK1420">
            <v>0</v>
          </cell>
          <cell r="CL1420">
            <v>0</v>
          </cell>
          <cell r="CM1420">
            <v>0</v>
          </cell>
          <cell r="CN1420">
            <v>0</v>
          </cell>
          <cell r="CO1420">
            <v>0</v>
          </cell>
          <cell r="CP1420">
            <v>0</v>
          </cell>
          <cell r="CQ1420">
            <v>0</v>
          </cell>
          <cell r="CR1420">
            <v>0</v>
          </cell>
          <cell r="CS1420">
            <v>0</v>
          </cell>
          <cell r="CT1420">
            <v>0</v>
          </cell>
          <cell r="CU1420">
            <v>0</v>
          </cell>
          <cell r="CW1420">
            <v>0</v>
          </cell>
          <cell r="CX1420">
            <v>278370</v>
          </cell>
          <cell r="CY1420">
            <v>244243.90000000002</v>
          </cell>
          <cell r="CZ1420">
            <v>0</v>
          </cell>
          <cell r="DA1420">
            <v>0</v>
          </cell>
          <cell r="DB1420">
            <v>0</v>
          </cell>
          <cell r="DC1420">
            <v>0</v>
          </cell>
          <cell r="DD1420">
            <v>0</v>
          </cell>
          <cell r="DE1420">
            <v>1311110.6987409471</v>
          </cell>
          <cell r="DF1420">
            <v>1354377.3517993982</v>
          </cell>
          <cell r="DG1420">
            <v>0</v>
          </cell>
          <cell r="DI1420">
            <v>0</v>
          </cell>
          <cell r="DJ1420">
            <v>0</v>
          </cell>
          <cell r="DK1420">
            <v>0</v>
          </cell>
          <cell r="DL1420">
            <v>0</v>
          </cell>
          <cell r="DM1420">
            <v>0</v>
          </cell>
          <cell r="DN1420">
            <v>0</v>
          </cell>
          <cell r="DO1420">
            <v>0</v>
          </cell>
          <cell r="DP1420">
            <v>0</v>
          </cell>
          <cell r="DQ1420">
            <v>0</v>
          </cell>
          <cell r="DR1420">
            <v>0</v>
          </cell>
          <cell r="DS1420">
            <v>0</v>
          </cell>
          <cell r="DU1420" t="str">
            <v>WCC 8AMPK-12-042</v>
          </cell>
          <cell r="DV1420">
            <v>2564000</v>
          </cell>
          <cell r="DW1420">
            <v>1</v>
          </cell>
          <cell r="DX1420">
            <v>1</v>
          </cell>
          <cell r="DY1420">
            <v>2564000</v>
          </cell>
          <cell r="DZ1420">
            <v>3188101.9505403452</v>
          </cell>
          <cell r="EB1420">
            <v>3188101.9505403452</v>
          </cell>
          <cell r="EC1420" t="str">
            <v>Def</v>
          </cell>
          <cell r="ED1420" t="str">
            <v>Local Recreational Facilities</v>
          </cell>
        </row>
        <row r="1421">
          <cell r="D1421" t="str">
            <v>PC2130344</v>
          </cell>
          <cell r="E1421" t="str">
            <v>Hobsonville Corridor W2 and W3 Amenity Area PC14</v>
          </cell>
          <cell r="F1421" t="str">
            <v>Auckland Council</v>
          </cell>
          <cell r="G1421" t="str">
            <v>Regional and local planning</v>
          </cell>
          <cell r="H1421" t="str">
            <v>E412015</v>
          </cell>
          <cell r="I1421" t="str">
            <v>Strategic transformation</v>
          </cell>
          <cell r="J1421" t="str">
            <v>Lifestyle and culture</v>
          </cell>
          <cell r="K1421" t="str">
            <v>Local parks services</v>
          </cell>
          <cell r="L1421" t="str">
            <v>Local parks</v>
          </cell>
          <cell r="M1421" t="str">
            <v>Local activities</v>
          </cell>
          <cell r="N1421" t="str">
            <v>Local parks services</v>
          </cell>
          <cell r="O1421" t="str">
            <v>Local parks</v>
          </cell>
          <cell r="P1421" t="str">
            <v>Lifestyle and culture</v>
          </cell>
          <cell r="Q1421" t="str">
            <v>Local parks services</v>
          </cell>
          <cell r="R1421" t="str">
            <v>Local parks</v>
          </cell>
          <cell r="S1421" t="str">
            <v>A1241205</v>
          </cell>
          <cell r="T1421" t="str">
            <v>A1241205</v>
          </cell>
          <cell r="U1421" t="str">
            <v>Local parks</v>
          </cell>
          <cell r="V1421" t="str">
            <v>L180</v>
          </cell>
          <cell r="W1421" t="str">
            <v>Upper Harbour</v>
          </cell>
          <cell r="X1421" t="str">
            <v>PL40810</v>
          </cell>
          <cell r="Y1421" t="str">
            <v>Expense</v>
          </cell>
          <cell r="Z1421">
            <v>20140701</v>
          </cell>
          <cell r="AA1421">
            <v>20150630</v>
          </cell>
          <cell r="AB1421">
            <v>2</v>
          </cell>
          <cell r="AC1421" t="str">
            <v>Discrete</v>
          </cell>
          <cell r="AD1421">
            <v>0</v>
          </cell>
          <cell r="AE1421">
            <v>0</v>
          </cell>
          <cell r="AF1421">
            <v>1</v>
          </cell>
          <cell r="AG1421">
            <v>0</v>
          </cell>
          <cell r="AH1421">
            <v>2</v>
          </cell>
          <cell r="AI1421" t="str">
            <v>Local &amp; Sports Parks</v>
          </cell>
          <cell r="AJ1421" t="str">
            <v>Structures parks</v>
          </cell>
          <cell r="AK1421">
            <v>50</v>
          </cell>
          <cell r="AO1421">
            <v>1</v>
          </cell>
          <cell r="AT1421">
            <v>0</v>
          </cell>
          <cell r="AU1421">
            <v>0</v>
          </cell>
          <cell r="AV1421">
            <v>79000</v>
          </cell>
          <cell r="BD1421">
            <v>3.1E-2</v>
          </cell>
          <cell r="BE1421">
            <v>6.1930000000000041E-2</v>
          </cell>
          <cell r="BF1421">
            <v>9.3787900000000146E-2</v>
          </cell>
          <cell r="BG1421">
            <v>0.12878911280000027</v>
          </cell>
          <cell r="BH1421">
            <v>0.16491036440960039</v>
          </cell>
          <cell r="BI1421">
            <v>0.19869276497747879</v>
          </cell>
          <cell r="BJ1421">
            <v>0.23225616239684821</v>
          </cell>
          <cell r="BK1421">
            <v>0.27045610343115034</v>
          </cell>
          <cell r="BL1421">
            <v>0.31238115484437823</v>
          </cell>
          <cell r="BM1421">
            <v>0.35568973295424255</v>
          </cell>
          <cell r="BN1421">
            <v>0</v>
          </cell>
          <cell r="BO1421">
            <v>0</v>
          </cell>
          <cell r="BP1421">
            <v>0</v>
          </cell>
          <cell r="BQ1421">
            <v>7409.2441000000117</v>
          </cell>
          <cell r="BR1421">
            <v>0</v>
          </cell>
          <cell r="BS1421">
            <v>0</v>
          </cell>
          <cell r="BT1421">
            <v>0</v>
          </cell>
          <cell r="BU1421">
            <v>0</v>
          </cell>
          <cell r="BV1421">
            <v>0</v>
          </cell>
          <cell r="BW1421">
            <v>0</v>
          </cell>
          <cell r="BX1421">
            <v>0</v>
          </cell>
          <cell r="BY1421">
            <v>0</v>
          </cell>
          <cell r="BZ1421">
            <v>0</v>
          </cell>
          <cell r="CA1421">
            <v>0</v>
          </cell>
          <cell r="CB1421">
            <v>86409.244100000011</v>
          </cell>
          <cell r="CC1421">
            <v>0</v>
          </cell>
          <cell r="CD1421">
            <v>0</v>
          </cell>
          <cell r="CE1421">
            <v>0</v>
          </cell>
          <cell r="CF1421">
            <v>0</v>
          </cell>
          <cell r="CG1421">
            <v>0</v>
          </cell>
          <cell r="CH1421">
            <v>0</v>
          </cell>
          <cell r="CI1421">
            <v>0</v>
          </cell>
          <cell r="CK1421">
            <v>0</v>
          </cell>
          <cell r="CL1421">
            <v>0</v>
          </cell>
          <cell r="CM1421">
            <v>0</v>
          </cell>
          <cell r="CN1421">
            <v>0</v>
          </cell>
          <cell r="CO1421">
            <v>0</v>
          </cell>
          <cell r="CP1421">
            <v>0</v>
          </cell>
          <cell r="CQ1421">
            <v>0</v>
          </cell>
          <cell r="CR1421">
            <v>0</v>
          </cell>
          <cell r="CS1421">
            <v>0</v>
          </cell>
          <cell r="CT1421">
            <v>0</v>
          </cell>
          <cell r="CU1421">
            <v>0</v>
          </cell>
          <cell r="CW1421">
            <v>0</v>
          </cell>
          <cell r="CX1421">
            <v>0</v>
          </cell>
          <cell r="CY1421">
            <v>0</v>
          </cell>
          <cell r="CZ1421">
            <v>86409.244100000011</v>
          </cell>
          <cell r="DA1421">
            <v>0</v>
          </cell>
          <cell r="DB1421">
            <v>0</v>
          </cell>
          <cell r="DC1421">
            <v>0</v>
          </cell>
          <cell r="DD1421">
            <v>0</v>
          </cell>
          <cell r="DE1421">
            <v>0</v>
          </cell>
          <cell r="DF1421">
            <v>0</v>
          </cell>
          <cell r="DG1421">
            <v>0</v>
          </cell>
          <cell r="DI1421">
            <v>0</v>
          </cell>
          <cell r="DJ1421">
            <v>0</v>
          </cell>
          <cell r="DK1421">
            <v>0</v>
          </cell>
          <cell r="DL1421">
            <v>0</v>
          </cell>
          <cell r="DM1421">
            <v>0</v>
          </cell>
          <cell r="DN1421">
            <v>0</v>
          </cell>
          <cell r="DO1421">
            <v>0</v>
          </cell>
          <cell r="DP1421">
            <v>0</v>
          </cell>
          <cell r="DQ1421">
            <v>0</v>
          </cell>
          <cell r="DR1421">
            <v>0</v>
          </cell>
          <cell r="DS1421">
            <v>0</v>
          </cell>
          <cell r="DU1421" t="str">
            <v>WCC 8AMPK-11-040</v>
          </cell>
          <cell r="DV1421">
            <v>79000</v>
          </cell>
          <cell r="DW1421">
            <v>1</v>
          </cell>
          <cell r="DX1421">
            <v>1</v>
          </cell>
          <cell r="DY1421">
            <v>79000</v>
          </cell>
          <cell r="DZ1421">
            <v>86409.244100000011</v>
          </cell>
          <cell r="EB1421">
            <v>86409.244100000011</v>
          </cell>
          <cell r="EC1421" t="str">
            <v>Def</v>
          </cell>
          <cell r="ED1421" t="str">
            <v>Local Recreational Facilities</v>
          </cell>
        </row>
        <row r="1422">
          <cell r="D1422" t="str">
            <v>PC2130345</v>
          </cell>
          <cell r="E1422" t="str">
            <v>Hobsonville Domain Devlpmt Area 1</v>
          </cell>
          <cell r="F1422" t="str">
            <v>Auckland Council</v>
          </cell>
          <cell r="G1422" t="str">
            <v>Regional and local planning</v>
          </cell>
          <cell r="H1422" t="str">
            <v>E412015</v>
          </cell>
          <cell r="I1422" t="str">
            <v>Strategic transformation</v>
          </cell>
          <cell r="J1422" t="str">
            <v>Lifestyle and culture</v>
          </cell>
          <cell r="K1422" t="str">
            <v>Local parks services</v>
          </cell>
          <cell r="L1422" t="str">
            <v>Local parks</v>
          </cell>
          <cell r="M1422" t="str">
            <v>Local activities</v>
          </cell>
          <cell r="N1422" t="str">
            <v>Local parks services</v>
          </cell>
          <cell r="O1422" t="str">
            <v>Local parks</v>
          </cell>
          <cell r="P1422" t="str">
            <v>Lifestyle and culture</v>
          </cell>
          <cell r="Q1422" t="str">
            <v>Local parks services</v>
          </cell>
          <cell r="R1422" t="str">
            <v>Local parks</v>
          </cell>
          <cell r="S1422" t="str">
            <v>A1241205</v>
          </cell>
          <cell r="T1422" t="str">
            <v>A1241205</v>
          </cell>
          <cell r="U1422" t="str">
            <v>Local parks</v>
          </cell>
          <cell r="V1422" t="str">
            <v>L180</v>
          </cell>
          <cell r="W1422" t="str">
            <v>Upper Harbour</v>
          </cell>
          <cell r="X1422" t="str">
            <v>PL40810</v>
          </cell>
          <cell r="Y1422" t="str">
            <v>Expense</v>
          </cell>
          <cell r="Z1422">
            <v>20140701</v>
          </cell>
          <cell r="AA1422">
            <v>20150630</v>
          </cell>
          <cell r="AB1422">
            <v>2</v>
          </cell>
          <cell r="AC1422" t="str">
            <v>Discrete</v>
          </cell>
          <cell r="AD1422">
            <v>0</v>
          </cell>
          <cell r="AE1422">
            <v>0</v>
          </cell>
          <cell r="AF1422">
            <v>1</v>
          </cell>
          <cell r="AG1422">
            <v>0</v>
          </cell>
          <cell r="AH1422">
            <v>2</v>
          </cell>
          <cell r="AI1422" t="str">
            <v>Local &amp; Sports Parks</v>
          </cell>
          <cell r="AJ1422" t="str">
            <v>Structures parks</v>
          </cell>
          <cell r="AK1422">
            <v>50</v>
          </cell>
          <cell r="AO1422">
            <v>1</v>
          </cell>
          <cell r="AV1422">
            <v>200000</v>
          </cell>
          <cell r="AZ1422">
            <v>0</v>
          </cell>
          <cell r="BD1422">
            <v>3.1E-2</v>
          </cell>
          <cell r="BE1422">
            <v>6.1930000000000041E-2</v>
          </cell>
          <cell r="BF1422">
            <v>9.3787900000000146E-2</v>
          </cell>
          <cell r="BG1422">
            <v>0.12878911280000027</v>
          </cell>
          <cell r="BH1422">
            <v>0.16491036440960039</v>
          </cell>
          <cell r="BI1422">
            <v>0.19869276497747879</v>
          </cell>
          <cell r="BJ1422">
            <v>0.23225616239684821</v>
          </cell>
          <cell r="BK1422">
            <v>0.27045610343115034</v>
          </cell>
          <cell r="BL1422">
            <v>0.31238115484437823</v>
          </cell>
          <cell r="BM1422">
            <v>0.35568973295424255</v>
          </cell>
          <cell r="BN1422">
            <v>0</v>
          </cell>
          <cell r="BO1422">
            <v>0</v>
          </cell>
          <cell r="BP1422">
            <v>0</v>
          </cell>
          <cell r="BQ1422">
            <v>18757.580000000031</v>
          </cell>
          <cell r="BR1422">
            <v>0</v>
          </cell>
          <cell r="BS1422">
            <v>0</v>
          </cell>
          <cell r="BT1422">
            <v>0</v>
          </cell>
          <cell r="BU1422">
            <v>0</v>
          </cell>
          <cell r="BV1422">
            <v>0</v>
          </cell>
          <cell r="BW1422">
            <v>0</v>
          </cell>
          <cell r="BX1422">
            <v>0</v>
          </cell>
          <cell r="BY1422">
            <v>0</v>
          </cell>
          <cell r="BZ1422">
            <v>0</v>
          </cell>
          <cell r="CA1422">
            <v>0</v>
          </cell>
          <cell r="CB1422">
            <v>218757.58000000002</v>
          </cell>
          <cell r="CC1422">
            <v>0</v>
          </cell>
          <cell r="CD1422">
            <v>0</v>
          </cell>
          <cell r="CE1422">
            <v>0</v>
          </cell>
          <cell r="CF1422">
            <v>0</v>
          </cell>
          <cell r="CG1422">
            <v>0</v>
          </cell>
          <cell r="CH1422">
            <v>0</v>
          </cell>
          <cell r="CI1422">
            <v>0</v>
          </cell>
          <cell r="CK1422">
            <v>0</v>
          </cell>
          <cell r="CL1422">
            <v>0</v>
          </cell>
          <cell r="CM1422">
            <v>0</v>
          </cell>
          <cell r="CN1422">
            <v>0</v>
          </cell>
          <cell r="CO1422">
            <v>0</v>
          </cell>
          <cell r="CP1422">
            <v>0</v>
          </cell>
          <cell r="CQ1422">
            <v>0</v>
          </cell>
          <cell r="CR1422">
            <v>0</v>
          </cell>
          <cell r="CS1422">
            <v>0</v>
          </cell>
          <cell r="CT1422">
            <v>0</v>
          </cell>
          <cell r="CU1422">
            <v>0</v>
          </cell>
          <cell r="CW1422">
            <v>0</v>
          </cell>
          <cell r="CX1422">
            <v>0</v>
          </cell>
          <cell r="CY1422">
            <v>0</v>
          </cell>
          <cell r="CZ1422">
            <v>218757.58000000002</v>
          </cell>
          <cell r="DA1422">
            <v>0</v>
          </cell>
          <cell r="DB1422">
            <v>0</v>
          </cell>
          <cell r="DC1422">
            <v>0</v>
          </cell>
          <cell r="DD1422">
            <v>0</v>
          </cell>
          <cell r="DE1422">
            <v>0</v>
          </cell>
          <cell r="DF1422">
            <v>0</v>
          </cell>
          <cell r="DG1422">
            <v>0</v>
          </cell>
          <cell r="DI1422">
            <v>0</v>
          </cell>
          <cell r="DJ1422">
            <v>0</v>
          </cell>
          <cell r="DK1422">
            <v>0</v>
          </cell>
          <cell r="DL1422">
            <v>0</v>
          </cell>
          <cell r="DM1422">
            <v>0</v>
          </cell>
          <cell r="DN1422">
            <v>0</v>
          </cell>
          <cell r="DO1422">
            <v>0</v>
          </cell>
          <cell r="DP1422">
            <v>0</v>
          </cell>
          <cell r="DQ1422">
            <v>0</v>
          </cell>
          <cell r="DR1422">
            <v>0</v>
          </cell>
          <cell r="DS1422">
            <v>0</v>
          </cell>
          <cell r="DU1422" t="str">
            <v>WCC 8AMPK-17-069</v>
          </cell>
          <cell r="DV1422">
            <v>200000</v>
          </cell>
          <cell r="DW1422">
            <v>1</v>
          </cell>
          <cell r="DX1422">
            <v>1</v>
          </cell>
          <cell r="DY1422">
            <v>200000</v>
          </cell>
          <cell r="DZ1422">
            <v>218757.58000000002</v>
          </cell>
          <cell r="EB1422">
            <v>218757.58000000002</v>
          </cell>
          <cell r="EC1422" t="str">
            <v>Def</v>
          </cell>
          <cell r="ED1422" t="str">
            <v>Local Recreational Facilities</v>
          </cell>
        </row>
        <row r="1423">
          <cell r="D1423" t="str">
            <v>PC2130347</v>
          </cell>
          <cell r="E1423" t="str">
            <v>Hobsonville Streets Rev A A07387</v>
          </cell>
          <cell r="F1423" t="str">
            <v>Auckland Council</v>
          </cell>
          <cell r="G1423" t="str">
            <v>Regional and local planning</v>
          </cell>
          <cell r="H1423" t="str">
            <v>E412015</v>
          </cell>
          <cell r="I1423" t="str">
            <v>Strategic transformation</v>
          </cell>
          <cell r="J1423" t="str">
            <v>Lifestyle and culture</v>
          </cell>
          <cell r="K1423" t="str">
            <v>Local parks services</v>
          </cell>
          <cell r="L1423" t="str">
            <v>Local parks</v>
          </cell>
          <cell r="M1423" t="str">
            <v>Local activities</v>
          </cell>
          <cell r="N1423" t="str">
            <v>Local parks services</v>
          </cell>
          <cell r="O1423" t="str">
            <v>Local parks</v>
          </cell>
          <cell r="P1423" t="str">
            <v>Lifestyle and culture</v>
          </cell>
          <cell r="Q1423" t="str">
            <v>Local parks services</v>
          </cell>
          <cell r="R1423" t="str">
            <v>Local parks</v>
          </cell>
          <cell r="S1423" t="str">
            <v>A1241205</v>
          </cell>
          <cell r="T1423" t="str">
            <v>A1241205</v>
          </cell>
          <cell r="U1423" t="str">
            <v>Local parks</v>
          </cell>
          <cell r="V1423" t="str">
            <v>L180</v>
          </cell>
          <cell r="W1423" t="str">
            <v>Upper Harbour</v>
          </cell>
          <cell r="X1423" t="str">
            <v>PL40810</v>
          </cell>
          <cell r="Y1423" t="str">
            <v>Expense</v>
          </cell>
          <cell r="Z1423">
            <v>20160701</v>
          </cell>
          <cell r="AA1423">
            <v>20170630</v>
          </cell>
          <cell r="AB1423">
            <v>2</v>
          </cell>
          <cell r="AC1423" t="str">
            <v>Discrete</v>
          </cell>
          <cell r="AD1423">
            <v>0</v>
          </cell>
          <cell r="AE1423">
            <v>0</v>
          </cell>
          <cell r="AF1423">
            <v>1</v>
          </cell>
          <cell r="AG1423">
            <v>0</v>
          </cell>
          <cell r="AH1423">
            <v>2</v>
          </cell>
          <cell r="AI1423" t="str">
            <v>Local &amp; Sports Parks</v>
          </cell>
          <cell r="AJ1423" t="str">
            <v>Structures parks</v>
          </cell>
          <cell r="AK1423">
            <v>50</v>
          </cell>
          <cell r="AO1423">
            <v>1</v>
          </cell>
          <cell r="AU1423">
            <v>0</v>
          </cell>
          <cell r="AV1423">
            <v>0</v>
          </cell>
          <cell r="AW1423">
            <v>0</v>
          </cell>
          <cell r="AX1423">
            <v>289000</v>
          </cell>
          <cell r="AY1423">
            <v>0</v>
          </cell>
          <cell r="AZ1423">
            <v>0</v>
          </cell>
          <cell r="BD1423">
            <v>3.1E-2</v>
          </cell>
          <cell r="BE1423">
            <v>6.1930000000000041E-2</v>
          </cell>
          <cell r="BF1423">
            <v>9.3787900000000146E-2</v>
          </cell>
          <cell r="BG1423">
            <v>0.12878911280000027</v>
          </cell>
          <cell r="BH1423">
            <v>0.16491036440960039</v>
          </cell>
          <cell r="BI1423">
            <v>0.19869276497747879</v>
          </cell>
          <cell r="BJ1423">
            <v>0.23225616239684821</v>
          </cell>
          <cell r="BK1423">
            <v>0.27045610343115034</v>
          </cell>
          <cell r="BL1423">
            <v>0.31238115484437823</v>
          </cell>
          <cell r="BM1423">
            <v>0.35568973295424255</v>
          </cell>
          <cell r="BN1423">
            <v>0</v>
          </cell>
          <cell r="BO1423">
            <v>0</v>
          </cell>
          <cell r="BP1423">
            <v>0</v>
          </cell>
          <cell r="BQ1423">
            <v>0</v>
          </cell>
          <cell r="BR1423">
            <v>0</v>
          </cell>
          <cell r="BS1423">
            <v>47659.095314374514</v>
          </cell>
          <cell r="BT1423">
            <v>0</v>
          </cell>
          <cell r="BU1423">
            <v>0</v>
          </cell>
          <cell r="BV1423">
            <v>0</v>
          </cell>
          <cell r="BW1423">
            <v>0</v>
          </cell>
          <cell r="BX1423">
            <v>0</v>
          </cell>
          <cell r="BY1423">
            <v>0</v>
          </cell>
          <cell r="BZ1423">
            <v>0</v>
          </cell>
          <cell r="CA1423">
            <v>0</v>
          </cell>
          <cell r="CB1423">
            <v>0</v>
          </cell>
          <cell r="CC1423">
            <v>0</v>
          </cell>
          <cell r="CD1423">
            <v>336659.09531437454</v>
          </cell>
          <cell r="CE1423">
            <v>0</v>
          </cell>
          <cell r="CF1423">
            <v>0</v>
          </cell>
          <cell r="CG1423">
            <v>0</v>
          </cell>
          <cell r="CH1423">
            <v>0</v>
          </cell>
          <cell r="CI1423">
            <v>0</v>
          </cell>
          <cell r="CK1423">
            <v>0</v>
          </cell>
          <cell r="CL1423">
            <v>0</v>
          </cell>
          <cell r="CM1423">
            <v>0</v>
          </cell>
          <cell r="CN1423">
            <v>0</v>
          </cell>
          <cell r="CO1423">
            <v>0</v>
          </cell>
          <cell r="CP1423">
            <v>0</v>
          </cell>
          <cell r="CQ1423">
            <v>0</v>
          </cell>
          <cell r="CR1423">
            <v>0</v>
          </cell>
          <cell r="CS1423">
            <v>0</v>
          </cell>
          <cell r="CT1423">
            <v>0</v>
          </cell>
          <cell r="CU1423">
            <v>0</v>
          </cell>
          <cell r="CW1423">
            <v>0</v>
          </cell>
          <cell r="CX1423">
            <v>0</v>
          </cell>
          <cell r="CY1423">
            <v>0</v>
          </cell>
          <cell r="CZ1423">
            <v>0</v>
          </cell>
          <cell r="DA1423">
            <v>0</v>
          </cell>
          <cell r="DB1423">
            <v>336659.09531437454</v>
          </cell>
          <cell r="DC1423">
            <v>0</v>
          </cell>
          <cell r="DD1423">
            <v>0</v>
          </cell>
          <cell r="DE1423">
            <v>0</v>
          </cell>
          <cell r="DF1423">
            <v>0</v>
          </cell>
          <cell r="DG1423">
            <v>0</v>
          </cell>
          <cell r="DI1423">
            <v>0</v>
          </cell>
          <cell r="DJ1423">
            <v>0</v>
          </cell>
          <cell r="DK1423">
            <v>0</v>
          </cell>
          <cell r="DL1423">
            <v>0</v>
          </cell>
          <cell r="DM1423">
            <v>0</v>
          </cell>
          <cell r="DN1423">
            <v>0</v>
          </cell>
          <cell r="DO1423">
            <v>0</v>
          </cell>
          <cell r="DP1423">
            <v>0</v>
          </cell>
          <cell r="DQ1423">
            <v>0</v>
          </cell>
          <cell r="DR1423">
            <v>0</v>
          </cell>
          <cell r="DS1423">
            <v>0</v>
          </cell>
          <cell r="DU1423" t="str">
            <v>WCC 8AMPK-12-068</v>
          </cell>
          <cell r="DV1423">
            <v>289000</v>
          </cell>
          <cell r="DW1423">
            <v>1</v>
          </cell>
          <cell r="DX1423">
            <v>1</v>
          </cell>
          <cell r="DY1423">
            <v>289000</v>
          </cell>
          <cell r="DZ1423">
            <v>336659.09531437454</v>
          </cell>
          <cell r="EB1423">
            <v>336659.09531437454</v>
          </cell>
          <cell r="EC1423" t="str">
            <v>nonDC</v>
          </cell>
          <cell r="ED1423" t="str">
            <v>nonDC</v>
          </cell>
        </row>
        <row r="1424">
          <cell r="D1424" t="str">
            <v>PC2130348</v>
          </cell>
          <cell r="E1424" t="str">
            <v>Hobsonville Public Art</v>
          </cell>
          <cell r="F1424" t="str">
            <v>Auckland Council</v>
          </cell>
          <cell r="G1424" t="str">
            <v>Regional and local planning</v>
          </cell>
          <cell r="H1424" t="str">
            <v>E412015</v>
          </cell>
          <cell r="I1424" t="str">
            <v>Strategic transformation</v>
          </cell>
          <cell r="J1424" t="str">
            <v>Lifestyle and culture</v>
          </cell>
          <cell r="K1424" t="str">
            <v>Local parks services</v>
          </cell>
          <cell r="L1424" t="str">
            <v>Local parks</v>
          </cell>
          <cell r="M1424" t="str">
            <v>Local activities</v>
          </cell>
          <cell r="N1424" t="str">
            <v>Local parks services</v>
          </cell>
          <cell r="O1424" t="str">
            <v>Local parks</v>
          </cell>
          <cell r="P1424" t="str">
            <v>Lifestyle and culture</v>
          </cell>
          <cell r="Q1424" t="str">
            <v>Local parks services</v>
          </cell>
          <cell r="R1424" t="str">
            <v>Local parks</v>
          </cell>
          <cell r="S1424" t="str">
            <v>A1241205</v>
          </cell>
          <cell r="T1424" t="str">
            <v>A1241205</v>
          </cell>
          <cell r="U1424" t="str">
            <v>Local parks</v>
          </cell>
          <cell r="V1424" t="str">
            <v>L180</v>
          </cell>
          <cell r="W1424" t="str">
            <v>Upper Harbour</v>
          </cell>
          <cell r="X1424" t="str">
            <v>PL40810</v>
          </cell>
          <cell r="Y1424" t="str">
            <v>Expense</v>
          </cell>
          <cell r="Z1424">
            <v>20130701</v>
          </cell>
          <cell r="AA1424">
            <v>20140630</v>
          </cell>
          <cell r="AB1424">
            <v>2</v>
          </cell>
          <cell r="AC1424" t="str">
            <v>Discrete</v>
          </cell>
          <cell r="AD1424">
            <v>0</v>
          </cell>
          <cell r="AE1424">
            <v>0</v>
          </cell>
          <cell r="AF1424">
            <v>1</v>
          </cell>
          <cell r="AG1424">
            <v>0</v>
          </cell>
          <cell r="AH1424">
            <v>2</v>
          </cell>
          <cell r="AI1424" t="str">
            <v>Local &amp; Sports Parks</v>
          </cell>
          <cell r="AJ1424" t="str">
            <v>Structures parks</v>
          </cell>
          <cell r="AK1424">
            <v>50</v>
          </cell>
          <cell r="AO1424">
            <v>1</v>
          </cell>
          <cell r="AU1424">
            <v>300000</v>
          </cell>
          <cell r="AV1424">
            <v>0</v>
          </cell>
          <cell r="AW1424">
            <v>0</v>
          </cell>
          <cell r="AX1424">
            <v>0</v>
          </cell>
          <cell r="AY1424">
            <v>0</v>
          </cell>
          <cell r="AZ1424">
            <v>0</v>
          </cell>
          <cell r="BD1424">
            <v>3.1E-2</v>
          </cell>
          <cell r="BE1424">
            <v>6.1930000000000041E-2</v>
          </cell>
          <cell r="BF1424">
            <v>9.3787900000000146E-2</v>
          </cell>
          <cell r="BG1424">
            <v>0.12878911280000027</v>
          </cell>
          <cell r="BH1424">
            <v>0.16491036440960039</v>
          </cell>
          <cell r="BI1424">
            <v>0.19869276497747879</v>
          </cell>
          <cell r="BJ1424">
            <v>0.23225616239684821</v>
          </cell>
          <cell r="BK1424">
            <v>0.27045610343115034</v>
          </cell>
          <cell r="BL1424">
            <v>0.31238115484437823</v>
          </cell>
          <cell r="BM1424">
            <v>0.35568973295424255</v>
          </cell>
          <cell r="BN1424">
            <v>0</v>
          </cell>
          <cell r="BO1424">
            <v>0</v>
          </cell>
          <cell r="BP1424">
            <v>18579.000000000011</v>
          </cell>
          <cell r="BQ1424">
            <v>0</v>
          </cell>
          <cell r="BR1424">
            <v>0</v>
          </cell>
          <cell r="BS1424">
            <v>0</v>
          </cell>
          <cell r="BT1424">
            <v>0</v>
          </cell>
          <cell r="BU1424">
            <v>0</v>
          </cell>
          <cell r="BV1424">
            <v>0</v>
          </cell>
          <cell r="BW1424">
            <v>0</v>
          </cell>
          <cell r="BX1424">
            <v>0</v>
          </cell>
          <cell r="BY1424">
            <v>0</v>
          </cell>
          <cell r="BZ1424">
            <v>0</v>
          </cell>
          <cell r="CA1424">
            <v>318579</v>
          </cell>
          <cell r="CB1424">
            <v>0</v>
          </cell>
          <cell r="CC1424">
            <v>0</v>
          </cell>
          <cell r="CD1424">
            <v>0</v>
          </cell>
          <cell r="CE1424">
            <v>0</v>
          </cell>
          <cell r="CF1424">
            <v>0</v>
          </cell>
          <cell r="CG1424">
            <v>0</v>
          </cell>
          <cell r="CH1424">
            <v>0</v>
          </cell>
          <cell r="CI1424">
            <v>0</v>
          </cell>
          <cell r="CK1424">
            <v>0</v>
          </cell>
          <cell r="CL1424">
            <v>0</v>
          </cell>
          <cell r="CM1424">
            <v>0</v>
          </cell>
          <cell r="CN1424">
            <v>0</v>
          </cell>
          <cell r="CO1424">
            <v>0</v>
          </cell>
          <cell r="CP1424">
            <v>0</v>
          </cell>
          <cell r="CQ1424">
            <v>0</v>
          </cell>
          <cell r="CR1424">
            <v>0</v>
          </cell>
          <cell r="CS1424">
            <v>0</v>
          </cell>
          <cell r="CT1424">
            <v>0</v>
          </cell>
          <cell r="CU1424">
            <v>0</v>
          </cell>
          <cell r="CW1424">
            <v>0</v>
          </cell>
          <cell r="CX1424">
            <v>0</v>
          </cell>
          <cell r="CY1424">
            <v>318579</v>
          </cell>
          <cell r="CZ1424">
            <v>0</v>
          </cell>
          <cell r="DA1424">
            <v>0</v>
          </cell>
          <cell r="DB1424">
            <v>0</v>
          </cell>
          <cell r="DC1424">
            <v>0</v>
          </cell>
          <cell r="DD1424">
            <v>0</v>
          </cell>
          <cell r="DE1424">
            <v>0</v>
          </cell>
          <cell r="DF1424">
            <v>0</v>
          </cell>
          <cell r="DG1424">
            <v>0</v>
          </cell>
          <cell r="DI1424">
            <v>0</v>
          </cell>
          <cell r="DJ1424">
            <v>0</v>
          </cell>
          <cell r="DK1424">
            <v>0</v>
          </cell>
          <cell r="DL1424">
            <v>0</v>
          </cell>
          <cell r="DM1424">
            <v>0</v>
          </cell>
          <cell r="DN1424">
            <v>0</v>
          </cell>
          <cell r="DO1424">
            <v>0</v>
          </cell>
          <cell r="DP1424">
            <v>0</v>
          </cell>
          <cell r="DQ1424">
            <v>0</v>
          </cell>
          <cell r="DR1424">
            <v>0</v>
          </cell>
          <cell r="DS1424">
            <v>0</v>
          </cell>
          <cell r="DU1424" t="str">
            <v>WCC 8AMPK-12-064</v>
          </cell>
          <cell r="DV1424">
            <v>300000</v>
          </cell>
          <cell r="DW1424">
            <v>1</v>
          </cell>
          <cell r="DX1424">
            <v>1</v>
          </cell>
          <cell r="DY1424">
            <v>300000</v>
          </cell>
          <cell r="DZ1424">
            <v>318579</v>
          </cell>
          <cell r="EB1424">
            <v>318579</v>
          </cell>
          <cell r="EC1424" t="str">
            <v>nonDC</v>
          </cell>
          <cell r="ED1424" t="str">
            <v>nonDC</v>
          </cell>
        </row>
        <row r="1425">
          <cell r="D1425" t="str">
            <v>PC2130349</v>
          </cell>
          <cell r="E1425" t="str">
            <v>Hobsonville Corridor W1 Reserve PC 14</v>
          </cell>
          <cell r="F1425" t="str">
            <v>Auckland Council</v>
          </cell>
          <cell r="G1425" t="str">
            <v>Regional and local planning</v>
          </cell>
          <cell r="H1425" t="str">
            <v>E412015</v>
          </cell>
          <cell r="I1425" t="str">
            <v>Strategic transformation</v>
          </cell>
          <cell r="J1425" t="str">
            <v>Lifestyle and culture</v>
          </cell>
          <cell r="K1425" t="str">
            <v>Local parks services</v>
          </cell>
          <cell r="L1425" t="str">
            <v>Local parks</v>
          </cell>
          <cell r="M1425" t="str">
            <v>Local activities</v>
          </cell>
          <cell r="N1425" t="str">
            <v>Local parks services</v>
          </cell>
          <cell r="O1425" t="str">
            <v>Local parks</v>
          </cell>
          <cell r="P1425" t="str">
            <v>Lifestyle and culture</v>
          </cell>
          <cell r="Q1425" t="str">
            <v>Local parks services</v>
          </cell>
          <cell r="R1425" t="str">
            <v>Local parks</v>
          </cell>
          <cell r="S1425" t="str">
            <v>A1241205</v>
          </cell>
          <cell r="T1425" t="str">
            <v>A1241205</v>
          </cell>
          <cell r="U1425" t="str">
            <v>Local parks</v>
          </cell>
          <cell r="V1425" t="str">
            <v>L180</v>
          </cell>
          <cell r="W1425" t="str">
            <v>Upper Harbour</v>
          </cell>
          <cell r="X1425" t="str">
            <v>PL40810</v>
          </cell>
          <cell r="Y1425" t="str">
            <v>Expense</v>
          </cell>
          <cell r="Z1425">
            <v>20140701</v>
          </cell>
          <cell r="AA1425">
            <v>20150630</v>
          </cell>
          <cell r="AB1425">
            <v>2</v>
          </cell>
          <cell r="AC1425" t="str">
            <v>Discrete</v>
          </cell>
          <cell r="AD1425">
            <v>0</v>
          </cell>
          <cell r="AE1425">
            <v>0</v>
          </cell>
          <cell r="AF1425">
            <v>1</v>
          </cell>
          <cell r="AG1425">
            <v>0</v>
          </cell>
          <cell r="AH1425">
            <v>2</v>
          </cell>
          <cell r="AI1425" t="str">
            <v>Local &amp; Sports Parks</v>
          </cell>
          <cell r="AJ1425" t="str">
            <v>Structures parks</v>
          </cell>
          <cell r="AK1425">
            <v>50</v>
          </cell>
          <cell r="AO1425">
            <v>1</v>
          </cell>
          <cell r="AU1425">
            <v>0</v>
          </cell>
          <cell r="AV1425">
            <v>177000</v>
          </cell>
          <cell r="BD1425">
            <v>3.1E-2</v>
          </cell>
          <cell r="BE1425">
            <v>6.1930000000000041E-2</v>
          </cell>
          <cell r="BF1425">
            <v>9.3787900000000146E-2</v>
          </cell>
          <cell r="BG1425">
            <v>0.12878911280000027</v>
          </cell>
          <cell r="BH1425">
            <v>0.16491036440960039</v>
          </cell>
          <cell r="BI1425">
            <v>0.19869276497747879</v>
          </cell>
          <cell r="BJ1425">
            <v>0.23225616239684821</v>
          </cell>
          <cell r="BK1425">
            <v>0.27045610343115034</v>
          </cell>
          <cell r="BL1425">
            <v>0.31238115484437823</v>
          </cell>
          <cell r="BM1425">
            <v>0.35568973295424255</v>
          </cell>
          <cell r="BN1425">
            <v>0</v>
          </cell>
          <cell r="BO1425">
            <v>0</v>
          </cell>
          <cell r="BP1425">
            <v>0</v>
          </cell>
          <cell r="BQ1425">
            <v>16600.458300000028</v>
          </cell>
          <cell r="BR1425">
            <v>0</v>
          </cell>
          <cell r="BS1425">
            <v>0</v>
          </cell>
          <cell r="BT1425">
            <v>0</v>
          </cell>
          <cell r="BU1425">
            <v>0</v>
          </cell>
          <cell r="BV1425">
            <v>0</v>
          </cell>
          <cell r="BW1425">
            <v>0</v>
          </cell>
          <cell r="BX1425">
            <v>0</v>
          </cell>
          <cell r="BY1425">
            <v>0</v>
          </cell>
          <cell r="BZ1425">
            <v>0</v>
          </cell>
          <cell r="CA1425">
            <v>0</v>
          </cell>
          <cell r="CB1425">
            <v>193600.45830000003</v>
          </cell>
          <cell r="CC1425">
            <v>0</v>
          </cell>
          <cell r="CD1425">
            <v>0</v>
          </cell>
          <cell r="CE1425">
            <v>0</v>
          </cell>
          <cell r="CF1425">
            <v>0</v>
          </cell>
          <cell r="CG1425">
            <v>0</v>
          </cell>
          <cell r="CH1425">
            <v>0</v>
          </cell>
          <cell r="CI1425">
            <v>0</v>
          </cell>
          <cell r="CK1425">
            <v>0</v>
          </cell>
          <cell r="CL1425">
            <v>0</v>
          </cell>
          <cell r="CM1425">
            <v>0</v>
          </cell>
          <cell r="CN1425">
            <v>0</v>
          </cell>
          <cell r="CO1425">
            <v>0</v>
          </cell>
          <cell r="CP1425">
            <v>0</v>
          </cell>
          <cell r="CQ1425">
            <v>0</v>
          </cell>
          <cell r="CR1425">
            <v>0</v>
          </cell>
          <cell r="CS1425">
            <v>0</v>
          </cell>
          <cell r="CT1425">
            <v>0</v>
          </cell>
          <cell r="CU1425">
            <v>0</v>
          </cell>
          <cell r="CW1425">
            <v>0</v>
          </cell>
          <cell r="CX1425">
            <v>0</v>
          </cell>
          <cell r="CY1425">
            <v>0</v>
          </cell>
          <cell r="CZ1425">
            <v>193600.45830000003</v>
          </cell>
          <cell r="DA1425">
            <v>0</v>
          </cell>
          <cell r="DB1425">
            <v>0</v>
          </cell>
          <cell r="DC1425">
            <v>0</v>
          </cell>
          <cell r="DD1425">
            <v>0</v>
          </cell>
          <cell r="DE1425">
            <v>0</v>
          </cell>
          <cell r="DF1425">
            <v>0</v>
          </cell>
          <cell r="DG1425">
            <v>0</v>
          </cell>
          <cell r="DI1425">
            <v>0</v>
          </cell>
          <cell r="DJ1425">
            <v>0</v>
          </cell>
          <cell r="DK1425">
            <v>0</v>
          </cell>
          <cell r="DL1425">
            <v>0</v>
          </cell>
          <cell r="DM1425">
            <v>0</v>
          </cell>
          <cell r="DN1425">
            <v>0</v>
          </cell>
          <cell r="DO1425">
            <v>0</v>
          </cell>
          <cell r="DP1425">
            <v>0</v>
          </cell>
          <cell r="DQ1425">
            <v>0</v>
          </cell>
          <cell r="DR1425">
            <v>0</v>
          </cell>
          <cell r="DS1425">
            <v>0</v>
          </cell>
          <cell r="DU1425" t="str">
            <v>WCC 8AMPK-12-070</v>
          </cell>
          <cell r="DV1425">
            <v>177000</v>
          </cell>
          <cell r="DW1425">
            <v>1</v>
          </cell>
          <cell r="DX1425">
            <v>1</v>
          </cell>
          <cell r="DY1425">
            <v>177000</v>
          </cell>
          <cell r="DZ1425">
            <v>193600.45830000003</v>
          </cell>
          <cell r="EB1425">
            <v>193600.45830000003</v>
          </cell>
          <cell r="EC1425" t="str">
            <v>Def</v>
          </cell>
          <cell r="ED1425" t="str">
            <v>Local Recreational Facilities</v>
          </cell>
        </row>
        <row r="1426">
          <cell r="D1426" t="str">
            <v>PC2130355</v>
          </cell>
          <cell r="E1426" t="str">
            <v>Town Square Massey North Canopy</v>
          </cell>
          <cell r="F1426" t="str">
            <v>Auckland Council</v>
          </cell>
          <cell r="G1426" t="str">
            <v>Regional and local planning</v>
          </cell>
          <cell r="H1426" t="str">
            <v>E412015</v>
          </cell>
          <cell r="I1426" t="str">
            <v>Strategic transformation</v>
          </cell>
          <cell r="J1426" t="str">
            <v>Lifestyle and culture</v>
          </cell>
          <cell r="K1426" t="str">
            <v>Local parks services</v>
          </cell>
          <cell r="L1426" t="str">
            <v>Local parks</v>
          </cell>
          <cell r="M1426" t="str">
            <v>Local activities</v>
          </cell>
          <cell r="N1426" t="str">
            <v>Local parks services</v>
          </cell>
          <cell r="O1426" t="str">
            <v>Local parks</v>
          </cell>
          <cell r="P1426" t="str">
            <v>Lifestyle and culture</v>
          </cell>
          <cell r="Q1426" t="str">
            <v>Local parks services</v>
          </cell>
          <cell r="R1426" t="str">
            <v>Local parks</v>
          </cell>
          <cell r="S1426" t="str">
            <v>A1241205</v>
          </cell>
          <cell r="T1426" t="str">
            <v>A1241205</v>
          </cell>
          <cell r="U1426" t="str">
            <v>Local parks</v>
          </cell>
          <cell r="V1426" t="str">
            <v>L120</v>
          </cell>
          <cell r="W1426" t="str">
            <v>Henderson-Massey</v>
          </cell>
          <cell r="X1426" t="str">
            <v>PL40810</v>
          </cell>
          <cell r="Y1426" t="str">
            <v>Expense</v>
          </cell>
          <cell r="Z1426">
            <v>20130701</v>
          </cell>
          <cell r="AA1426">
            <v>20140630</v>
          </cell>
          <cell r="AB1426">
            <v>2</v>
          </cell>
          <cell r="AC1426" t="str">
            <v>Discrete</v>
          </cell>
          <cell r="AD1426">
            <v>0</v>
          </cell>
          <cell r="AE1426">
            <v>0</v>
          </cell>
          <cell r="AF1426">
            <v>1</v>
          </cell>
          <cell r="AG1426">
            <v>0</v>
          </cell>
          <cell r="AH1426">
            <v>2</v>
          </cell>
          <cell r="AI1426" t="str">
            <v>Local &amp; Sports Parks</v>
          </cell>
          <cell r="AJ1426" t="str">
            <v>Structures parks</v>
          </cell>
          <cell r="AK1426">
            <v>50</v>
          </cell>
          <cell r="AO1426">
            <v>1</v>
          </cell>
          <cell r="AU1426">
            <v>1055000</v>
          </cell>
          <cell r="AV1426">
            <v>0</v>
          </cell>
          <cell r="AW1426">
            <v>0</v>
          </cell>
          <cell r="AX1426">
            <v>0</v>
          </cell>
          <cell r="AY1426">
            <v>0</v>
          </cell>
          <cell r="AZ1426">
            <v>0</v>
          </cell>
          <cell r="BD1426">
            <v>3.1E-2</v>
          </cell>
          <cell r="BE1426">
            <v>6.1930000000000041E-2</v>
          </cell>
          <cell r="BF1426">
            <v>9.3787900000000146E-2</v>
          </cell>
          <cell r="BG1426">
            <v>0.12878911280000027</v>
          </cell>
          <cell r="BH1426">
            <v>0.16491036440960039</v>
          </cell>
          <cell r="BI1426">
            <v>0.19869276497747879</v>
          </cell>
          <cell r="BJ1426">
            <v>0.23225616239684821</v>
          </cell>
          <cell r="BK1426">
            <v>0.27045610343115034</v>
          </cell>
          <cell r="BL1426">
            <v>0.31238115484437823</v>
          </cell>
          <cell r="BM1426">
            <v>0.35568973295424255</v>
          </cell>
          <cell r="BN1426">
            <v>0</v>
          </cell>
          <cell r="BO1426">
            <v>0</v>
          </cell>
          <cell r="BP1426">
            <v>65336.150000000045</v>
          </cell>
          <cell r="BQ1426">
            <v>0</v>
          </cell>
          <cell r="BR1426">
            <v>0</v>
          </cell>
          <cell r="BS1426">
            <v>0</v>
          </cell>
          <cell r="BT1426">
            <v>0</v>
          </cell>
          <cell r="BU1426">
            <v>0</v>
          </cell>
          <cell r="BV1426">
            <v>0</v>
          </cell>
          <cell r="BW1426">
            <v>0</v>
          </cell>
          <cell r="BX1426">
            <v>0</v>
          </cell>
          <cell r="BY1426">
            <v>0</v>
          </cell>
          <cell r="BZ1426">
            <v>0</v>
          </cell>
          <cell r="CA1426">
            <v>1120336.1500000001</v>
          </cell>
          <cell r="CB1426">
            <v>0</v>
          </cell>
          <cell r="CC1426">
            <v>0</v>
          </cell>
          <cell r="CD1426">
            <v>0</v>
          </cell>
          <cell r="CE1426">
            <v>0</v>
          </cell>
          <cell r="CF1426">
            <v>0</v>
          </cell>
          <cell r="CG1426">
            <v>0</v>
          </cell>
          <cell r="CH1426">
            <v>0</v>
          </cell>
          <cell r="CI1426">
            <v>0</v>
          </cell>
          <cell r="CK1426">
            <v>0</v>
          </cell>
          <cell r="CL1426">
            <v>0</v>
          </cell>
          <cell r="CM1426">
            <v>0</v>
          </cell>
          <cell r="CN1426">
            <v>0</v>
          </cell>
          <cell r="CO1426">
            <v>0</v>
          </cell>
          <cell r="CP1426">
            <v>0</v>
          </cell>
          <cell r="CQ1426">
            <v>0</v>
          </cell>
          <cell r="CR1426">
            <v>0</v>
          </cell>
          <cell r="CS1426">
            <v>0</v>
          </cell>
          <cell r="CT1426">
            <v>0</v>
          </cell>
          <cell r="CU1426">
            <v>0</v>
          </cell>
          <cell r="CW1426">
            <v>0</v>
          </cell>
          <cell r="CX1426">
            <v>0</v>
          </cell>
          <cell r="CY1426">
            <v>1120336.1500000001</v>
          </cell>
          <cell r="CZ1426">
            <v>0</v>
          </cell>
          <cell r="DA1426">
            <v>0</v>
          </cell>
          <cell r="DB1426">
            <v>0</v>
          </cell>
          <cell r="DC1426">
            <v>0</v>
          </cell>
          <cell r="DD1426">
            <v>0</v>
          </cell>
          <cell r="DE1426">
            <v>0</v>
          </cell>
          <cell r="DF1426">
            <v>0</v>
          </cell>
          <cell r="DG1426">
            <v>0</v>
          </cell>
          <cell r="DI1426">
            <v>0</v>
          </cell>
          <cell r="DJ1426">
            <v>0</v>
          </cell>
          <cell r="DK1426">
            <v>0</v>
          </cell>
          <cell r="DL1426">
            <v>0</v>
          </cell>
          <cell r="DM1426">
            <v>0</v>
          </cell>
          <cell r="DN1426">
            <v>0</v>
          </cell>
          <cell r="DO1426">
            <v>0</v>
          </cell>
          <cell r="DP1426">
            <v>0</v>
          </cell>
          <cell r="DQ1426">
            <v>0</v>
          </cell>
          <cell r="DR1426">
            <v>0</v>
          </cell>
          <cell r="DS1426">
            <v>0</v>
          </cell>
          <cell r="DU1426" t="str">
            <v>WCC 8AMPK-12-067</v>
          </cell>
          <cell r="DV1426">
            <v>1055000</v>
          </cell>
          <cell r="DW1426">
            <v>1</v>
          </cell>
          <cell r="DX1426">
            <v>1</v>
          </cell>
          <cell r="DY1426">
            <v>1055000</v>
          </cell>
          <cell r="DZ1426">
            <v>1120336.1500000001</v>
          </cell>
          <cell r="EB1426">
            <v>1120336.1500000001</v>
          </cell>
          <cell r="EC1426" t="str">
            <v>Def</v>
          </cell>
          <cell r="ED1426" t="str">
            <v>Local Recreational Facilities</v>
          </cell>
        </row>
        <row r="1427">
          <cell r="D1427" t="str">
            <v>PC2130356</v>
          </cell>
          <cell r="E1427" t="str">
            <v>Massey North Streetscapes</v>
          </cell>
          <cell r="F1427" t="str">
            <v>Auckland Council</v>
          </cell>
          <cell r="G1427" t="str">
            <v>Regional and local planning</v>
          </cell>
          <cell r="H1427" t="str">
            <v>E412015</v>
          </cell>
          <cell r="I1427" t="str">
            <v>Strategic transformation</v>
          </cell>
          <cell r="J1427" t="str">
            <v>Lifestyle and culture</v>
          </cell>
          <cell r="K1427" t="str">
            <v>Local parks services</v>
          </cell>
          <cell r="L1427" t="str">
            <v>Local parks</v>
          </cell>
          <cell r="M1427" t="str">
            <v>Local activities</v>
          </cell>
          <cell r="N1427" t="str">
            <v>Local parks services</v>
          </cell>
          <cell r="O1427" t="str">
            <v>Local parks</v>
          </cell>
          <cell r="P1427" t="str">
            <v>Lifestyle and culture</v>
          </cell>
          <cell r="Q1427" t="str">
            <v>Local parks services</v>
          </cell>
          <cell r="R1427" t="str">
            <v>Local parks</v>
          </cell>
          <cell r="S1427" t="str">
            <v>A1241205</v>
          </cell>
          <cell r="T1427" t="str">
            <v>A1241205</v>
          </cell>
          <cell r="U1427" t="str">
            <v>Local parks</v>
          </cell>
          <cell r="V1427" t="str">
            <v>L120</v>
          </cell>
          <cell r="W1427" t="str">
            <v>Henderson-Massey</v>
          </cell>
          <cell r="X1427" t="str">
            <v>PL40810</v>
          </cell>
          <cell r="Y1427" t="str">
            <v>Expense</v>
          </cell>
          <cell r="Z1427">
            <v>20130701</v>
          </cell>
          <cell r="AA1427">
            <v>20150630</v>
          </cell>
          <cell r="AB1427">
            <v>2</v>
          </cell>
          <cell r="AC1427" t="str">
            <v>Discrete</v>
          </cell>
          <cell r="AD1427">
            <v>0</v>
          </cell>
          <cell r="AE1427">
            <v>0</v>
          </cell>
          <cell r="AF1427">
            <v>1</v>
          </cell>
          <cell r="AG1427">
            <v>0</v>
          </cell>
          <cell r="AH1427">
            <v>2</v>
          </cell>
          <cell r="AI1427" t="str">
            <v>Local &amp; Sports Parks</v>
          </cell>
          <cell r="AJ1427" t="str">
            <v>Structures parks</v>
          </cell>
          <cell r="AK1427">
            <v>50</v>
          </cell>
          <cell r="AM1427">
            <v>0.5</v>
          </cell>
          <cell r="AO1427">
            <v>0.5</v>
          </cell>
          <cell r="AU1427">
            <v>906000</v>
          </cell>
          <cell r="AV1427">
            <v>906000</v>
          </cell>
          <cell r="AW1427">
            <v>0</v>
          </cell>
          <cell r="AX1427">
            <v>0</v>
          </cell>
          <cell r="AY1427">
            <v>0</v>
          </cell>
          <cell r="AZ1427">
            <v>0</v>
          </cell>
          <cell r="BD1427">
            <v>3.1E-2</v>
          </cell>
          <cell r="BE1427">
            <v>6.1930000000000041E-2</v>
          </cell>
          <cell r="BF1427">
            <v>9.3787900000000146E-2</v>
          </cell>
          <cell r="BG1427">
            <v>0.12878911280000027</v>
          </cell>
          <cell r="BH1427">
            <v>0.16491036440960039</v>
          </cell>
          <cell r="BI1427">
            <v>0.19869276497747879</v>
          </cell>
          <cell r="BJ1427">
            <v>0.23225616239684821</v>
          </cell>
          <cell r="BK1427">
            <v>0.27045610343115034</v>
          </cell>
          <cell r="BL1427">
            <v>0.31238115484437823</v>
          </cell>
          <cell r="BM1427">
            <v>0.35568973295424255</v>
          </cell>
          <cell r="BN1427">
            <v>0</v>
          </cell>
          <cell r="BO1427">
            <v>0</v>
          </cell>
          <cell r="BP1427">
            <v>56108.580000000038</v>
          </cell>
          <cell r="BQ1427">
            <v>84971.837400000135</v>
          </cell>
          <cell r="BR1427">
            <v>0</v>
          </cell>
          <cell r="BS1427">
            <v>0</v>
          </cell>
          <cell r="BT1427">
            <v>0</v>
          </cell>
          <cell r="BU1427">
            <v>0</v>
          </cell>
          <cell r="BV1427">
            <v>0</v>
          </cell>
          <cell r="BW1427">
            <v>0</v>
          </cell>
          <cell r="BX1427">
            <v>0</v>
          </cell>
          <cell r="BY1427">
            <v>0</v>
          </cell>
          <cell r="BZ1427">
            <v>0</v>
          </cell>
          <cell r="CA1427">
            <v>962108.58000000007</v>
          </cell>
          <cell r="CB1427">
            <v>990971.83740000008</v>
          </cell>
          <cell r="CC1427">
            <v>0</v>
          </cell>
          <cell r="CD1427">
            <v>0</v>
          </cell>
          <cell r="CE1427">
            <v>0</v>
          </cell>
          <cell r="CF1427">
            <v>0</v>
          </cell>
          <cell r="CG1427">
            <v>0</v>
          </cell>
          <cell r="CH1427">
            <v>0</v>
          </cell>
          <cell r="CI1427">
            <v>0</v>
          </cell>
          <cell r="CK1427">
            <v>0</v>
          </cell>
          <cell r="CL1427">
            <v>0</v>
          </cell>
          <cell r="CM1427">
            <v>0</v>
          </cell>
          <cell r="CN1427">
            <v>0</v>
          </cell>
          <cell r="CO1427">
            <v>0</v>
          </cell>
          <cell r="CP1427">
            <v>0</v>
          </cell>
          <cell r="CQ1427">
            <v>0</v>
          </cell>
          <cell r="CR1427">
            <v>0</v>
          </cell>
          <cell r="CS1427">
            <v>0</v>
          </cell>
          <cell r="CT1427">
            <v>0</v>
          </cell>
          <cell r="CU1427">
            <v>0</v>
          </cell>
          <cell r="CW1427">
            <v>0</v>
          </cell>
          <cell r="CX1427">
            <v>0</v>
          </cell>
          <cell r="CY1427">
            <v>962108.58000000007</v>
          </cell>
          <cell r="CZ1427">
            <v>990971.83740000008</v>
          </cell>
          <cell r="DA1427">
            <v>0</v>
          </cell>
          <cell r="DB1427">
            <v>0</v>
          </cell>
          <cell r="DC1427">
            <v>0</v>
          </cell>
          <cell r="DD1427">
            <v>0</v>
          </cell>
          <cell r="DE1427">
            <v>0</v>
          </cell>
          <cell r="DF1427">
            <v>0</v>
          </cell>
          <cell r="DG1427">
            <v>0</v>
          </cell>
          <cell r="DI1427">
            <v>0</v>
          </cell>
          <cell r="DJ1427">
            <v>0</v>
          </cell>
          <cell r="DK1427">
            <v>0</v>
          </cell>
          <cell r="DL1427">
            <v>0</v>
          </cell>
          <cell r="DM1427">
            <v>0</v>
          </cell>
          <cell r="DN1427">
            <v>0</v>
          </cell>
          <cell r="DO1427">
            <v>0</v>
          </cell>
          <cell r="DP1427">
            <v>0</v>
          </cell>
          <cell r="DQ1427">
            <v>0</v>
          </cell>
          <cell r="DR1427">
            <v>0</v>
          </cell>
          <cell r="DS1427">
            <v>0</v>
          </cell>
          <cell r="DU1427" t="str">
            <v>WCC 8AMPK-12-066</v>
          </cell>
          <cell r="DV1427">
            <v>1812000</v>
          </cell>
          <cell r="DW1427">
            <v>1</v>
          </cell>
          <cell r="DX1427">
            <v>1</v>
          </cell>
          <cell r="DY1427">
            <v>1812000</v>
          </cell>
          <cell r="DZ1427">
            <v>1953080.4174000002</v>
          </cell>
          <cell r="EB1427">
            <v>1953080.4174000002</v>
          </cell>
          <cell r="EC1427" t="str">
            <v>Def</v>
          </cell>
          <cell r="ED1427" t="str">
            <v>Local Recreational Facilities</v>
          </cell>
        </row>
        <row r="1428">
          <cell r="D1428" t="str">
            <v>PC2130373</v>
          </cell>
          <cell r="E1428" t="str">
            <v>Town Square PC14</v>
          </cell>
          <cell r="F1428" t="str">
            <v>Auckland Council</v>
          </cell>
          <cell r="G1428" t="str">
            <v>Regional and local planning</v>
          </cell>
          <cell r="H1428" t="str">
            <v>E412015</v>
          </cell>
          <cell r="I1428" t="str">
            <v>Strategic transformation</v>
          </cell>
          <cell r="J1428" t="str">
            <v>Lifestyle and culture</v>
          </cell>
          <cell r="K1428" t="str">
            <v>Local parks services</v>
          </cell>
          <cell r="L1428" t="str">
            <v>Local parks</v>
          </cell>
          <cell r="M1428" t="str">
            <v>Local activities</v>
          </cell>
          <cell r="N1428" t="str">
            <v>Local parks services</v>
          </cell>
          <cell r="O1428" t="str">
            <v>Local parks</v>
          </cell>
          <cell r="P1428" t="str">
            <v>Lifestyle and culture</v>
          </cell>
          <cell r="Q1428" t="str">
            <v>Local parks services</v>
          </cell>
          <cell r="R1428" t="str">
            <v>Local parks</v>
          </cell>
          <cell r="S1428" t="str">
            <v>A1241205</v>
          </cell>
          <cell r="T1428" t="str">
            <v>A1241205</v>
          </cell>
          <cell r="U1428" t="str">
            <v>Local parks</v>
          </cell>
          <cell r="V1428" t="str">
            <v>L180</v>
          </cell>
          <cell r="W1428" t="str">
            <v>Upper Harbour</v>
          </cell>
          <cell r="X1428" t="str">
            <v>PL40810</v>
          </cell>
          <cell r="Y1428" t="str">
            <v>Expense</v>
          </cell>
          <cell r="Z1428">
            <v>20140701</v>
          </cell>
          <cell r="AA1428">
            <v>20160630</v>
          </cell>
          <cell r="AB1428">
            <v>2</v>
          </cell>
          <cell r="AC1428" t="str">
            <v>Discrete</v>
          </cell>
          <cell r="AD1428">
            <v>0</v>
          </cell>
          <cell r="AE1428">
            <v>0</v>
          </cell>
          <cell r="AF1428">
            <v>1</v>
          </cell>
          <cell r="AG1428">
            <v>0</v>
          </cell>
          <cell r="AH1428">
            <v>2</v>
          </cell>
          <cell r="AI1428" t="str">
            <v>Local &amp; Sports Parks</v>
          </cell>
          <cell r="AJ1428" t="str">
            <v>Structures parks</v>
          </cell>
          <cell r="AK1428">
            <v>50</v>
          </cell>
          <cell r="AM1428">
            <v>0.5</v>
          </cell>
          <cell r="AO1428">
            <v>0.5</v>
          </cell>
          <cell r="AU1428">
            <v>0</v>
          </cell>
          <cell r="AV1428">
            <v>322000</v>
          </cell>
          <cell r="AW1428">
            <v>579000</v>
          </cell>
          <cell r="BD1428">
            <v>3.1E-2</v>
          </cell>
          <cell r="BE1428">
            <v>6.1930000000000041E-2</v>
          </cell>
          <cell r="BF1428">
            <v>9.3787900000000146E-2</v>
          </cell>
          <cell r="BG1428">
            <v>0.12878911280000027</v>
          </cell>
          <cell r="BH1428">
            <v>0.16491036440960039</v>
          </cell>
          <cell r="BI1428">
            <v>0.19869276497747879</v>
          </cell>
          <cell r="BJ1428">
            <v>0.23225616239684821</v>
          </cell>
          <cell r="BK1428">
            <v>0.27045610343115034</v>
          </cell>
          <cell r="BL1428">
            <v>0.31238115484437823</v>
          </cell>
          <cell r="BM1428">
            <v>0.35568973295424255</v>
          </cell>
          <cell r="BN1428">
            <v>0</v>
          </cell>
          <cell r="BO1428">
            <v>0</v>
          </cell>
          <cell r="BP1428">
            <v>0</v>
          </cell>
          <cell r="BQ1428">
            <v>30199.703800000047</v>
          </cell>
          <cell r="BR1428">
            <v>74568.896311200151</v>
          </cell>
          <cell r="BS1428">
            <v>0</v>
          </cell>
          <cell r="BT1428">
            <v>0</v>
          </cell>
          <cell r="BU1428">
            <v>0</v>
          </cell>
          <cell r="BV1428">
            <v>0</v>
          </cell>
          <cell r="BW1428">
            <v>0</v>
          </cell>
          <cell r="BX1428">
            <v>0</v>
          </cell>
          <cell r="BY1428">
            <v>0</v>
          </cell>
          <cell r="BZ1428">
            <v>0</v>
          </cell>
          <cell r="CA1428">
            <v>0</v>
          </cell>
          <cell r="CB1428">
            <v>352199.70380000002</v>
          </cell>
          <cell r="CC1428">
            <v>653568.89631120011</v>
          </cell>
          <cell r="CD1428">
            <v>0</v>
          </cell>
          <cell r="CE1428">
            <v>0</v>
          </cell>
          <cell r="CF1428">
            <v>0</v>
          </cell>
          <cell r="CG1428">
            <v>0</v>
          </cell>
          <cell r="CH1428">
            <v>0</v>
          </cell>
          <cell r="CI1428">
            <v>0</v>
          </cell>
          <cell r="CK1428">
            <v>0</v>
          </cell>
          <cell r="CL1428">
            <v>0</v>
          </cell>
          <cell r="CM1428">
            <v>0</v>
          </cell>
          <cell r="CN1428">
            <v>0</v>
          </cell>
          <cell r="CO1428">
            <v>0</v>
          </cell>
          <cell r="CP1428">
            <v>0</v>
          </cell>
          <cell r="CQ1428">
            <v>0</v>
          </cell>
          <cell r="CR1428">
            <v>0</v>
          </cell>
          <cell r="CS1428">
            <v>0</v>
          </cell>
          <cell r="CT1428">
            <v>0</v>
          </cell>
          <cell r="CU1428">
            <v>0</v>
          </cell>
          <cell r="CW1428">
            <v>0</v>
          </cell>
          <cell r="CX1428">
            <v>0</v>
          </cell>
          <cell r="CY1428">
            <v>0</v>
          </cell>
          <cell r="CZ1428">
            <v>352199.70380000002</v>
          </cell>
          <cell r="DA1428">
            <v>653568.89631120011</v>
          </cell>
          <cell r="DB1428">
            <v>0</v>
          </cell>
          <cell r="DC1428">
            <v>0</v>
          </cell>
          <cell r="DD1428">
            <v>0</v>
          </cell>
          <cell r="DE1428">
            <v>0</v>
          </cell>
          <cell r="DF1428">
            <v>0</v>
          </cell>
          <cell r="DG1428">
            <v>0</v>
          </cell>
          <cell r="DI1428">
            <v>0</v>
          </cell>
          <cell r="DJ1428">
            <v>0</v>
          </cell>
          <cell r="DK1428">
            <v>0</v>
          </cell>
          <cell r="DL1428">
            <v>0</v>
          </cell>
          <cell r="DM1428">
            <v>0</v>
          </cell>
          <cell r="DN1428">
            <v>0</v>
          </cell>
          <cell r="DO1428">
            <v>0</v>
          </cell>
          <cell r="DP1428">
            <v>0</v>
          </cell>
          <cell r="DQ1428">
            <v>0</v>
          </cell>
          <cell r="DR1428">
            <v>0</v>
          </cell>
          <cell r="DS1428">
            <v>0</v>
          </cell>
          <cell r="DU1428" t="str">
            <v>WCC 8AMPK-12-041</v>
          </cell>
          <cell r="DV1428">
            <v>901000</v>
          </cell>
          <cell r="DW1428">
            <v>1</v>
          </cell>
          <cell r="DX1428">
            <v>1</v>
          </cell>
          <cell r="DY1428">
            <v>901000</v>
          </cell>
          <cell r="DZ1428">
            <v>1005768.6001112001</v>
          </cell>
          <cell r="EB1428">
            <v>1005768.6001112001</v>
          </cell>
          <cell r="EC1428" t="str">
            <v>Def</v>
          </cell>
          <cell r="ED1428" t="str">
            <v>Local Recreational Facilities</v>
          </cell>
        </row>
        <row r="1429">
          <cell r="D1429" t="str">
            <v>PC2130386</v>
          </cell>
          <cell r="E1429" t="str">
            <v>Hobsonville Corridor Reserves 1/2/3 PC14</v>
          </cell>
          <cell r="F1429" t="str">
            <v>Auckland Council</v>
          </cell>
          <cell r="G1429" t="str">
            <v>Regional and local planning</v>
          </cell>
          <cell r="H1429" t="str">
            <v>E412015</v>
          </cell>
          <cell r="I1429" t="str">
            <v>Strategic transformation</v>
          </cell>
          <cell r="J1429" t="str">
            <v>Lifestyle and culture</v>
          </cell>
          <cell r="K1429" t="str">
            <v>Local parks services</v>
          </cell>
          <cell r="L1429" t="str">
            <v>Local parks</v>
          </cell>
          <cell r="M1429" t="str">
            <v>Local activities</v>
          </cell>
          <cell r="N1429" t="str">
            <v>Local parks services</v>
          </cell>
          <cell r="O1429" t="str">
            <v>Local parks</v>
          </cell>
          <cell r="P1429" t="str">
            <v>Lifestyle and culture</v>
          </cell>
          <cell r="Q1429" t="str">
            <v>Local parks services</v>
          </cell>
          <cell r="R1429" t="str">
            <v>Local parks</v>
          </cell>
          <cell r="S1429" t="str">
            <v>A1241205</v>
          </cell>
          <cell r="T1429" t="str">
            <v>A1241205</v>
          </cell>
          <cell r="U1429" t="str">
            <v>Local parks</v>
          </cell>
          <cell r="V1429" t="str">
            <v>L180</v>
          </cell>
          <cell r="W1429" t="str">
            <v>Upper Harbour</v>
          </cell>
          <cell r="X1429" t="str">
            <v>PL40810</v>
          </cell>
          <cell r="Y1429" t="str">
            <v>Expense</v>
          </cell>
          <cell r="Z1429">
            <v>20120701</v>
          </cell>
          <cell r="AA1429">
            <v>20210630</v>
          </cell>
          <cell r="AB1429">
            <v>1</v>
          </cell>
          <cell r="AC1429" t="str">
            <v>Programme</v>
          </cell>
          <cell r="AD1429">
            <v>0</v>
          </cell>
          <cell r="AE1429">
            <v>0</v>
          </cell>
          <cell r="AF1429">
            <v>1</v>
          </cell>
          <cell r="AG1429">
            <v>0</v>
          </cell>
          <cell r="AH1429">
            <v>2</v>
          </cell>
          <cell r="AI1429" t="str">
            <v>Local &amp; Sports Parks</v>
          </cell>
          <cell r="AJ1429" t="str">
            <v>Structures parks</v>
          </cell>
          <cell r="AK1429">
            <v>50</v>
          </cell>
          <cell r="AM1429">
            <v>0.5</v>
          </cell>
          <cell r="AO1429">
            <v>0.5</v>
          </cell>
          <cell r="AT1429">
            <v>900000</v>
          </cell>
          <cell r="AU1429">
            <v>440000</v>
          </cell>
          <cell r="AX1429">
            <v>0</v>
          </cell>
          <cell r="AY1429">
            <v>450000</v>
          </cell>
          <cell r="AZ1429">
            <v>414000</v>
          </cell>
          <cell r="BA1429">
            <v>450000</v>
          </cell>
          <cell r="BB1429">
            <v>414000</v>
          </cell>
          <cell r="BD1429">
            <v>3.1E-2</v>
          </cell>
          <cell r="BE1429">
            <v>6.1930000000000041E-2</v>
          </cell>
          <cell r="BF1429">
            <v>9.3787900000000146E-2</v>
          </cell>
          <cell r="BG1429">
            <v>0.12878911280000027</v>
          </cell>
          <cell r="BH1429">
            <v>0.16491036440960039</v>
          </cell>
          <cell r="BI1429">
            <v>0.19869276497747879</v>
          </cell>
          <cell r="BJ1429">
            <v>0.23225616239684821</v>
          </cell>
          <cell r="BK1429">
            <v>0.27045610343115034</v>
          </cell>
          <cell r="BL1429">
            <v>0.31238115484437823</v>
          </cell>
          <cell r="BM1429">
            <v>0.35568973295424255</v>
          </cell>
          <cell r="BN1429">
            <v>0</v>
          </cell>
          <cell r="BO1429">
            <v>27900</v>
          </cell>
          <cell r="BP1429">
            <v>27249.200000000019</v>
          </cell>
          <cell r="BQ1429">
            <v>0</v>
          </cell>
          <cell r="BR1429">
            <v>0</v>
          </cell>
          <cell r="BS1429">
            <v>0</v>
          </cell>
          <cell r="BT1429">
            <v>89411.744239865453</v>
          </cell>
          <cell r="BU1429">
            <v>96154.051232295154</v>
          </cell>
          <cell r="BV1429">
            <v>121705.24654401766</v>
          </cell>
          <cell r="BW1429">
            <v>129325.79810557258</v>
          </cell>
          <cell r="BX1429">
            <v>0</v>
          </cell>
          <cell r="BY1429">
            <v>0</v>
          </cell>
          <cell r="BZ1429">
            <v>927900</v>
          </cell>
          <cell r="CA1429">
            <v>467249.2</v>
          </cell>
          <cell r="CB1429">
            <v>0</v>
          </cell>
          <cell r="CC1429">
            <v>0</v>
          </cell>
          <cell r="CD1429">
            <v>0</v>
          </cell>
          <cell r="CE1429">
            <v>539411.74423986545</v>
          </cell>
          <cell r="CF1429">
            <v>510154.05123229517</v>
          </cell>
          <cell r="CG1429">
            <v>571705.24654401769</v>
          </cell>
          <cell r="CH1429">
            <v>543325.79810557258</v>
          </cell>
          <cell r="CI1429">
            <v>0</v>
          </cell>
          <cell r="CK1429">
            <v>0</v>
          </cell>
          <cell r="CL1429">
            <v>0</v>
          </cell>
          <cell r="CM1429">
            <v>0</v>
          </cell>
          <cell r="CN1429">
            <v>0</v>
          </cell>
          <cell r="CO1429">
            <v>0</v>
          </cell>
          <cell r="CP1429">
            <v>0</v>
          </cell>
          <cell r="CQ1429">
            <v>0</v>
          </cell>
          <cell r="CR1429">
            <v>0</v>
          </cell>
          <cell r="CS1429">
            <v>0</v>
          </cell>
          <cell r="CT1429">
            <v>0</v>
          </cell>
          <cell r="CU1429">
            <v>0</v>
          </cell>
          <cell r="CW1429">
            <v>0</v>
          </cell>
          <cell r="CX1429">
            <v>927900</v>
          </cell>
          <cell r="CY1429">
            <v>467249.2</v>
          </cell>
          <cell r="CZ1429">
            <v>0</v>
          </cell>
          <cell r="DA1429">
            <v>0</v>
          </cell>
          <cell r="DB1429">
            <v>0</v>
          </cell>
          <cell r="DC1429">
            <v>539411.74423986545</v>
          </cell>
          <cell r="DD1429">
            <v>510154.05123229517</v>
          </cell>
          <cell r="DE1429">
            <v>571705.24654401769</v>
          </cell>
          <cell r="DF1429">
            <v>543325.79810557258</v>
          </cell>
          <cell r="DG1429">
            <v>0</v>
          </cell>
          <cell r="DI1429">
            <v>0</v>
          </cell>
          <cell r="DJ1429">
            <v>0</v>
          </cell>
          <cell r="DK1429">
            <v>0</v>
          </cell>
          <cell r="DL1429">
            <v>0</v>
          </cell>
          <cell r="DM1429">
            <v>0</v>
          </cell>
          <cell r="DN1429">
            <v>0</v>
          </cell>
          <cell r="DO1429">
            <v>0</v>
          </cell>
          <cell r="DP1429">
            <v>0</v>
          </cell>
          <cell r="DQ1429">
            <v>0</v>
          </cell>
          <cell r="DR1429">
            <v>0</v>
          </cell>
          <cell r="DS1429">
            <v>0</v>
          </cell>
          <cell r="DU1429" t="str">
            <v>WCC 8AMPK-15-043</v>
          </cell>
          <cell r="DV1429">
            <v>3068000</v>
          </cell>
          <cell r="DW1429">
            <v>1</v>
          </cell>
          <cell r="DX1429">
            <v>1</v>
          </cell>
          <cell r="DY1429">
            <v>3068000</v>
          </cell>
          <cell r="DZ1429">
            <v>3559746.0401217509</v>
          </cell>
          <cell r="EB1429">
            <v>3559746.0401217509</v>
          </cell>
          <cell r="EC1429" t="str">
            <v>Def</v>
          </cell>
          <cell r="ED1429" t="str">
            <v>Local Recreational Facilities</v>
          </cell>
        </row>
        <row r="1430">
          <cell r="D1430" t="str">
            <v>PC2130388</v>
          </cell>
          <cell r="E1430" t="str">
            <v>Hobsonville Village Sinton Road Pond PC14</v>
          </cell>
          <cell r="F1430" t="str">
            <v>Auckland Council</v>
          </cell>
          <cell r="G1430" t="str">
            <v>Regional and local planning</v>
          </cell>
          <cell r="H1430" t="str">
            <v>E412015</v>
          </cell>
          <cell r="I1430" t="str">
            <v>Strategic transformation</v>
          </cell>
          <cell r="J1430" t="str">
            <v>Lifestyle and culture</v>
          </cell>
          <cell r="K1430" t="str">
            <v>Local parks services</v>
          </cell>
          <cell r="L1430" t="str">
            <v>Local parks</v>
          </cell>
          <cell r="M1430" t="str">
            <v>Local activities</v>
          </cell>
          <cell r="N1430" t="str">
            <v>Local parks services</v>
          </cell>
          <cell r="O1430" t="str">
            <v>Local parks</v>
          </cell>
          <cell r="P1430" t="str">
            <v>Lifestyle and culture</v>
          </cell>
          <cell r="Q1430" t="str">
            <v>Local parks services</v>
          </cell>
          <cell r="R1430" t="str">
            <v>Local parks</v>
          </cell>
          <cell r="S1430" t="str">
            <v>A1241205</v>
          </cell>
          <cell r="T1430" t="str">
            <v>A1241205</v>
          </cell>
          <cell r="U1430" t="str">
            <v>Local parks</v>
          </cell>
          <cell r="V1430" t="str">
            <v>L180</v>
          </cell>
          <cell r="W1430" t="str">
            <v>Upper Harbour</v>
          </cell>
          <cell r="X1430" t="str">
            <v>PL40810</v>
          </cell>
          <cell r="Y1430" t="str">
            <v>Expense</v>
          </cell>
          <cell r="Z1430">
            <v>20170701</v>
          </cell>
          <cell r="AA1430">
            <v>20190630</v>
          </cell>
          <cell r="AB1430">
            <v>2</v>
          </cell>
          <cell r="AC1430" t="str">
            <v>Discrete</v>
          </cell>
          <cell r="AD1430">
            <v>0</v>
          </cell>
          <cell r="AE1430">
            <v>0</v>
          </cell>
          <cell r="AF1430">
            <v>1</v>
          </cell>
          <cell r="AG1430">
            <v>0</v>
          </cell>
          <cell r="AH1430">
            <v>2</v>
          </cell>
          <cell r="AI1430" t="str">
            <v>Local &amp; Sports Parks</v>
          </cell>
          <cell r="AJ1430" t="str">
            <v>Structures parks</v>
          </cell>
          <cell r="AK1430">
            <v>50</v>
          </cell>
          <cell r="AM1430">
            <v>1</v>
          </cell>
          <cell r="AX1430">
            <v>0</v>
          </cell>
          <cell r="AY1430">
            <v>1401000</v>
          </cell>
          <cell r="AZ1430">
            <v>241000</v>
          </cell>
          <cell r="BD1430">
            <v>3.1E-2</v>
          </cell>
          <cell r="BE1430">
            <v>6.1930000000000041E-2</v>
          </cell>
          <cell r="BF1430">
            <v>9.3787900000000146E-2</v>
          </cell>
          <cell r="BG1430">
            <v>0.12878911280000027</v>
          </cell>
          <cell r="BH1430">
            <v>0.16491036440960039</v>
          </cell>
          <cell r="BI1430">
            <v>0.19869276497747879</v>
          </cell>
          <cell r="BJ1430">
            <v>0.23225616239684821</v>
          </cell>
          <cell r="BK1430">
            <v>0.27045610343115034</v>
          </cell>
          <cell r="BL1430">
            <v>0.31238115484437823</v>
          </cell>
          <cell r="BM1430">
            <v>0.35568973295424255</v>
          </cell>
          <cell r="BN1430">
            <v>0</v>
          </cell>
          <cell r="BO1430">
            <v>0</v>
          </cell>
          <cell r="BP1430">
            <v>0</v>
          </cell>
          <cell r="BQ1430">
            <v>0</v>
          </cell>
          <cell r="BR1430">
            <v>0</v>
          </cell>
          <cell r="BS1430">
            <v>0</v>
          </cell>
          <cell r="BT1430">
            <v>278368.56373344775</v>
          </cell>
          <cell r="BU1430">
            <v>55973.735137640419</v>
          </cell>
          <cell r="BV1430">
            <v>0</v>
          </cell>
          <cell r="BW1430">
            <v>0</v>
          </cell>
          <cell r="BX1430">
            <v>0</v>
          </cell>
          <cell r="BY1430">
            <v>0</v>
          </cell>
          <cell r="BZ1430">
            <v>0</v>
          </cell>
          <cell r="CA1430">
            <v>0</v>
          </cell>
          <cell r="CB1430">
            <v>0</v>
          </cell>
          <cell r="CC1430">
            <v>0</v>
          </cell>
          <cell r="CD1430">
            <v>0</v>
          </cell>
          <cell r="CE1430">
            <v>1679368.5637334478</v>
          </cell>
          <cell r="CF1430">
            <v>296973.73513764044</v>
          </cell>
          <cell r="CG1430">
            <v>0</v>
          </cell>
          <cell r="CH1430">
            <v>0</v>
          </cell>
          <cell r="CI1430">
            <v>0</v>
          </cell>
          <cell r="CK1430">
            <v>0</v>
          </cell>
          <cell r="CL1430">
            <v>0</v>
          </cell>
          <cell r="CM1430">
            <v>0</v>
          </cell>
          <cell r="CN1430">
            <v>0</v>
          </cell>
          <cell r="CO1430">
            <v>0</v>
          </cell>
          <cell r="CP1430">
            <v>0</v>
          </cell>
          <cell r="CQ1430">
            <v>0</v>
          </cell>
          <cell r="CR1430">
            <v>0</v>
          </cell>
          <cell r="CS1430">
            <v>0</v>
          </cell>
          <cell r="CT1430">
            <v>0</v>
          </cell>
          <cell r="CU1430">
            <v>0</v>
          </cell>
          <cell r="CW1430">
            <v>0</v>
          </cell>
          <cell r="CX1430">
            <v>0</v>
          </cell>
          <cell r="CY1430">
            <v>0</v>
          </cell>
          <cell r="CZ1430">
            <v>0</v>
          </cell>
          <cell r="DA1430">
            <v>0</v>
          </cell>
          <cell r="DB1430">
            <v>0</v>
          </cell>
          <cell r="DC1430">
            <v>1679368.5637334478</v>
          </cell>
          <cell r="DD1430">
            <v>296973.73513764044</v>
          </cell>
          <cell r="DE1430">
            <v>0</v>
          </cell>
          <cell r="DF1430">
            <v>0</v>
          </cell>
          <cell r="DG1430">
            <v>0</v>
          </cell>
          <cell r="DI1430">
            <v>0</v>
          </cell>
          <cell r="DJ1430">
            <v>0</v>
          </cell>
          <cell r="DK1430">
            <v>0</v>
          </cell>
          <cell r="DL1430">
            <v>0</v>
          </cell>
          <cell r="DM1430">
            <v>0</v>
          </cell>
          <cell r="DN1430">
            <v>0</v>
          </cell>
          <cell r="DO1430">
            <v>0</v>
          </cell>
          <cell r="DP1430">
            <v>0</v>
          </cell>
          <cell r="DQ1430">
            <v>0</v>
          </cell>
          <cell r="DR1430">
            <v>0</v>
          </cell>
          <cell r="DS1430">
            <v>0</v>
          </cell>
          <cell r="DU1430" t="str">
            <v>WCC 8AMPK-15-071</v>
          </cell>
          <cell r="DV1430">
            <v>1642000</v>
          </cell>
          <cell r="DW1430">
            <v>1</v>
          </cell>
          <cell r="DX1430">
            <v>1</v>
          </cell>
          <cell r="DY1430">
            <v>1642000</v>
          </cell>
          <cell r="DZ1430">
            <v>1976342.2988710883</v>
          </cell>
          <cell r="EB1430">
            <v>1976342.2988710883</v>
          </cell>
          <cell r="EC1430" t="str">
            <v>Def</v>
          </cell>
          <cell r="ED1430" t="str">
            <v>Local Recreational Facilities</v>
          </cell>
        </row>
        <row r="1431">
          <cell r="D1431" t="str">
            <v>PC2132008</v>
          </cell>
          <cell r="E1431" t="str">
            <v>Hobsonville Point Domain Replacement Sports field Land Acquisition</v>
          </cell>
          <cell r="F1431" t="str">
            <v>Auckland Council</v>
          </cell>
          <cell r="G1431" t="str">
            <v>Regional and local planning</v>
          </cell>
          <cell r="H1431" t="str">
            <v>E412015</v>
          </cell>
          <cell r="I1431" t="str">
            <v>Strategic transformation</v>
          </cell>
          <cell r="J1431" t="str">
            <v>Lifestyle and culture</v>
          </cell>
          <cell r="K1431" t="str">
            <v>Regional parks services</v>
          </cell>
          <cell r="L1431" t="str">
            <v>Parks policy and acquisition</v>
          </cell>
          <cell r="M1431" t="str">
            <v>Lifestyle and culture</v>
          </cell>
          <cell r="N1431" t="str">
            <v>Regional parks services</v>
          </cell>
          <cell r="O1431" t="str">
            <v>Parks policy and acquisition</v>
          </cell>
          <cell r="P1431" t="str">
            <v>Lifestyle and culture</v>
          </cell>
          <cell r="Q1431" t="str">
            <v>Regional parks services</v>
          </cell>
          <cell r="R1431" t="str">
            <v>Parks policy and acquisition</v>
          </cell>
          <cell r="S1431" t="str">
            <v>A1241310</v>
          </cell>
          <cell r="T1431" t="str">
            <v>A1241310</v>
          </cell>
          <cell r="U1431" t="str">
            <v>Parks acquisition and development</v>
          </cell>
          <cell r="V1431" t="str">
            <v>L050</v>
          </cell>
          <cell r="W1431" t="str">
            <v>Regional</v>
          </cell>
          <cell r="X1431" t="str">
            <v>PL40810</v>
          </cell>
          <cell r="Y1431" t="str">
            <v>Expense</v>
          </cell>
          <cell r="Z1431">
            <v>20070701</v>
          </cell>
          <cell r="AA1431">
            <v>20130630</v>
          </cell>
          <cell r="AB1431">
            <v>1</v>
          </cell>
          <cell r="AC1431" t="str">
            <v>Programme</v>
          </cell>
          <cell r="AD1431">
            <v>1</v>
          </cell>
          <cell r="AE1431">
            <v>0</v>
          </cell>
          <cell r="AF1431">
            <v>0</v>
          </cell>
          <cell r="AG1431">
            <v>0</v>
          </cell>
          <cell r="AH1431">
            <v>2</v>
          </cell>
          <cell r="AI1431" t="str">
            <v>Local &amp; Sports Parks</v>
          </cell>
          <cell r="AJ1431" t="str">
            <v>Structures parks</v>
          </cell>
          <cell r="AK1431">
            <v>50</v>
          </cell>
          <cell r="AM1431">
            <v>1</v>
          </cell>
          <cell r="AS1431">
            <v>10314910</v>
          </cell>
          <cell r="AT1431">
            <v>4000000</v>
          </cell>
          <cell r="BD1431">
            <v>3.1E-2</v>
          </cell>
          <cell r="BE1431">
            <v>6.1930000000000041E-2</v>
          </cell>
          <cell r="BF1431">
            <v>9.3787900000000146E-2</v>
          </cell>
          <cell r="BG1431">
            <v>0.12878911280000027</v>
          </cell>
          <cell r="BH1431">
            <v>0.16491036440960039</v>
          </cell>
          <cell r="BI1431">
            <v>0.19869276497747879</v>
          </cell>
          <cell r="BJ1431">
            <v>0.23225616239684821</v>
          </cell>
          <cell r="BK1431">
            <v>0.27045610343115034</v>
          </cell>
          <cell r="BL1431">
            <v>0.31238115484437823</v>
          </cell>
          <cell r="BM1431">
            <v>0.35568973295424255</v>
          </cell>
          <cell r="BN1431">
            <v>0</v>
          </cell>
          <cell r="BO1431">
            <v>124000</v>
          </cell>
          <cell r="BP1431">
            <v>0</v>
          </cell>
          <cell r="BQ1431">
            <v>0</v>
          </cell>
          <cell r="BR1431">
            <v>0</v>
          </cell>
          <cell r="BS1431">
            <v>0</v>
          </cell>
          <cell r="BT1431">
            <v>0</v>
          </cell>
          <cell r="BU1431">
            <v>0</v>
          </cell>
          <cell r="BV1431">
            <v>0</v>
          </cell>
          <cell r="BW1431">
            <v>0</v>
          </cell>
          <cell r="BX1431">
            <v>0</v>
          </cell>
          <cell r="BY1431">
            <v>10314910</v>
          </cell>
          <cell r="BZ1431">
            <v>4124000</v>
          </cell>
          <cell r="CA1431">
            <v>0</v>
          </cell>
          <cell r="CB1431">
            <v>0</v>
          </cell>
          <cell r="CC1431">
            <v>0</v>
          </cell>
          <cell r="CD1431">
            <v>0</v>
          </cell>
          <cell r="CE1431">
            <v>0</v>
          </cell>
          <cell r="CF1431">
            <v>0</v>
          </cell>
          <cell r="CG1431">
            <v>0</v>
          </cell>
          <cell r="CH1431">
            <v>0</v>
          </cell>
          <cell r="CI1431">
            <v>0</v>
          </cell>
          <cell r="CK1431">
            <v>10314910</v>
          </cell>
          <cell r="CL1431">
            <v>4124000</v>
          </cell>
          <cell r="CM1431">
            <v>0</v>
          </cell>
          <cell r="CN1431">
            <v>0</v>
          </cell>
          <cell r="CO1431">
            <v>0</v>
          </cell>
          <cell r="CP1431">
            <v>0</v>
          </cell>
          <cell r="CQ1431">
            <v>0</v>
          </cell>
          <cell r="CR1431">
            <v>0</v>
          </cell>
          <cell r="CS1431">
            <v>0</v>
          </cell>
          <cell r="CT1431">
            <v>0</v>
          </cell>
          <cell r="CU1431">
            <v>0</v>
          </cell>
          <cell r="CW1431">
            <v>0</v>
          </cell>
          <cell r="CX1431">
            <v>0</v>
          </cell>
          <cell r="CY1431">
            <v>0</v>
          </cell>
          <cell r="CZ1431">
            <v>0</v>
          </cell>
          <cell r="DA1431">
            <v>0</v>
          </cell>
          <cell r="DB1431">
            <v>0</v>
          </cell>
          <cell r="DC1431">
            <v>0</v>
          </cell>
          <cell r="DD1431">
            <v>0</v>
          </cell>
          <cell r="DE1431">
            <v>0</v>
          </cell>
          <cell r="DF1431">
            <v>0</v>
          </cell>
          <cell r="DG1431">
            <v>0</v>
          </cell>
          <cell r="DI1431">
            <v>0</v>
          </cell>
          <cell r="DJ1431">
            <v>0</v>
          </cell>
          <cell r="DK1431">
            <v>0</v>
          </cell>
          <cell r="DL1431">
            <v>0</v>
          </cell>
          <cell r="DM1431">
            <v>0</v>
          </cell>
          <cell r="DN1431">
            <v>0</v>
          </cell>
          <cell r="DO1431">
            <v>0</v>
          </cell>
          <cell r="DP1431">
            <v>0</v>
          </cell>
          <cell r="DQ1431">
            <v>0</v>
          </cell>
          <cell r="DR1431">
            <v>0</v>
          </cell>
          <cell r="DS1431">
            <v>0</v>
          </cell>
          <cell r="DU1431" t="str">
            <v>WCC 8AMPK-08-010</v>
          </cell>
          <cell r="DV1431">
            <v>0</v>
          </cell>
          <cell r="DW1431">
            <v>0</v>
          </cell>
          <cell r="DX1431">
            <v>1</v>
          </cell>
          <cell r="DY1431">
            <v>4000000</v>
          </cell>
          <cell r="DZ1431">
            <v>4124000</v>
          </cell>
          <cell r="EB1431">
            <v>4124000</v>
          </cell>
          <cell r="EC1431" t="str">
            <v>Def</v>
          </cell>
          <cell r="ED1431" t="str">
            <v>Reserve Land</v>
          </cell>
        </row>
        <row r="1432">
          <cell r="D1432" t="str">
            <v>PC2132009</v>
          </cell>
          <cell r="E1432" t="str">
            <v>Hobsonville Point Domain Replacement Sports fields Development</v>
          </cell>
          <cell r="F1432" t="str">
            <v>Auckland Council</v>
          </cell>
          <cell r="G1432" t="str">
            <v>Regional and local planning</v>
          </cell>
          <cell r="H1432" t="str">
            <v>E412015</v>
          </cell>
          <cell r="I1432" t="str">
            <v>Strategic transformation</v>
          </cell>
          <cell r="J1432" t="str">
            <v>Lifestyle and culture</v>
          </cell>
          <cell r="K1432" t="str">
            <v>Local parks services</v>
          </cell>
          <cell r="L1432" t="str">
            <v>Local parks</v>
          </cell>
          <cell r="M1432" t="str">
            <v>Local activities</v>
          </cell>
          <cell r="N1432" t="str">
            <v>Local parks services</v>
          </cell>
          <cell r="O1432" t="str">
            <v>Local parks</v>
          </cell>
          <cell r="P1432" t="str">
            <v>Lifestyle and culture</v>
          </cell>
          <cell r="Q1432" t="str">
            <v>Local parks services</v>
          </cell>
          <cell r="R1432" t="str">
            <v>Local parks</v>
          </cell>
          <cell r="S1432" t="str">
            <v>A1241205</v>
          </cell>
          <cell r="T1432" t="str">
            <v>A1241205</v>
          </cell>
          <cell r="U1432" t="str">
            <v>Local parks</v>
          </cell>
          <cell r="V1432" t="str">
            <v>L180</v>
          </cell>
          <cell r="W1432" t="str">
            <v>Upper Harbour</v>
          </cell>
          <cell r="X1432" t="str">
            <v>PL40810</v>
          </cell>
          <cell r="Y1432" t="str">
            <v>Expense</v>
          </cell>
          <cell r="Z1432">
            <v>20160701</v>
          </cell>
          <cell r="AA1432">
            <v>20190630</v>
          </cell>
          <cell r="AB1432">
            <v>2</v>
          </cell>
          <cell r="AC1432" t="str">
            <v>Discrete</v>
          </cell>
          <cell r="AD1432">
            <v>0</v>
          </cell>
          <cell r="AE1432">
            <v>0</v>
          </cell>
          <cell r="AF1432">
            <v>1</v>
          </cell>
          <cell r="AG1432">
            <v>0</v>
          </cell>
          <cell r="AH1432">
            <v>2</v>
          </cell>
          <cell r="AI1432" t="str">
            <v>Local &amp; Sports Parks</v>
          </cell>
          <cell r="AJ1432" t="str">
            <v>Structures parks</v>
          </cell>
          <cell r="AK1432">
            <v>50</v>
          </cell>
          <cell r="AO1432">
            <v>1</v>
          </cell>
          <cell r="AX1432">
            <v>10000</v>
          </cell>
          <cell r="AY1432">
            <v>642000</v>
          </cell>
          <cell r="AZ1432">
            <v>197600</v>
          </cell>
          <cell r="BD1432">
            <v>3.1E-2</v>
          </cell>
          <cell r="BE1432">
            <v>6.1930000000000041E-2</v>
          </cell>
          <cell r="BF1432">
            <v>9.3787900000000146E-2</v>
          </cell>
          <cell r="BG1432">
            <v>0.12878911280000027</v>
          </cell>
          <cell r="BH1432">
            <v>0.16491036440960039</v>
          </cell>
          <cell r="BI1432">
            <v>0.19869276497747879</v>
          </cell>
          <cell r="BJ1432">
            <v>0.23225616239684821</v>
          </cell>
          <cell r="BK1432">
            <v>0.27045610343115034</v>
          </cell>
          <cell r="BL1432">
            <v>0.31238115484437823</v>
          </cell>
          <cell r="BM1432">
            <v>0.35568973295424255</v>
          </cell>
          <cell r="BN1432">
            <v>0</v>
          </cell>
          <cell r="BO1432">
            <v>0</v>
          </cell>
          <cell r="BP1432">
            <v>0</v>
          </cell>
          <cell r="BQ1432">
            <v>0</v>
          </cell>
          <cell r="BR1432">
            <v>0</v>
          </cell>
          <cell r="BS1432">
            <v>1649.1036440960038</v>
          </cell>
          <cell r="BT1432">
            <v>127560.75511554138</v>
          </cell>
          <cell r="BU1432">
            <v>45893.817689617208</v>
          </cell>
          <cell r="BV1432">
            <v>0</v>
          </cell>
          <cell r="BW1432">
            <v>0</v>
          </cell>
          <cell r="BX1432">
            <v>0</v>
          </cell>
          <cell r="BY1432">
            <v>0</v>
          </cell>
          <cell r="BZ1432">
            <v>0</v>
          </cell>
          <cell r="CA1432">
            <v>0</v>
          </cell>
          <cell r="CB1432">
            <v>0</v>
          </cell>
          <cell r="CC1432">
            <v>0</v>
          </cell>
          <cell r="CD1432">
            <v>11649.103644096003</v>
          </cell>
          <cell r="CE1432">
            <v>769560.7551155414</v>
          </cell>
          <cell r="CF1432">
            <v>243493.81768961722</v>
          </cell>
          <cell r="CG1432">
            <v>0</v>
          </cell>
          <cell r="CH1432">
            <v>0</v>
          </cell>
          <cell r="CI1432">
            <v>0</v>
          </cell>
          <cell r="CK1432">
            <v>0</v>
          </cell>
          <cell r="CL1432">
            <v>0</v>
          </cell>
          <cell r="CM1432">
            <v>0</v>
          </cell>
          <cell r="CN1432">
            <v>0</v>
          </cell>
          <cell r="CO1432">
            <v>0</v>
          </cell>
          <cell r="CP1432">
            <v>0</v>
          </cell>
          <cell r="CQ1432">
            <v>0</v>
          </cell>
          <cell r="CR1432">
            <v>0</v>
          </cell>
          <cell r="CS1432">
            <v>0</v>
          </cell>
          <cell r="CT1432">
            <v>0</v>
          </cell>
          <cell r="CU1432">
            <v>0</v>
          </cell>
          <cell r="CW1432">
            <v>0</v>
          </cell>
          <cell r="CX1432">
            <v>0</v>
          </cell>
          <cell r="CY1432">
            <v>0</v>
          </cell>
          <cell r="CZ1432">
            <v>0</v>
          </cell>
          <cell r="DA1432">
            <v>0</v>
          </cell>
          <cell r="DB1432">
            <v>11649.103644096003</v>
          </cell>
          <cell r="DC1432">
            <v>769560.7551155414</v>
          </cell>
          <cell r="DD1432">
            <v>243493.81768961722</v>
          </cell>
          <cell r="DE1432">
            <v>0</v>
          </cell>
          <cell r="DF1432">
            <v>0</v>
          </cell>
          <cell r="DG1432">
            <v>0</v>
          </cell>
          <cell r="DI1432">
            <v>0</v>
          </cell>
          <cell r="DJ1432">
            <v>0</v>
          </cell>
          <cell r="DK1432">
            <v>0</v>
          </cell>
          <cell r="DL1432">
            <v>0</v>
          </cell>
          <cell r="DM1432">
            <v>0</v>
          </cell>
          <cell r="DN1432">
            <v>0</v>
          </cell>
          <cell r="DO1432">
            <v>0</v>
          </cell>
          <cell r="DP1432">
            <v>0</v>
          </cell>
          <cell r="DQ1432">
            <v>0</v>
          </cell>
          <cell r="DR1432">
            <v>0</v>
          </cell>
          <cell r="DS1432">
            <v>0</v>
          </cell>
          <cell r="DU1432" t="str">
            <v>WCC 8AMPK-16-055</v>
          </cell>
          <cell r="DV1432">
            <v>849600</v>
          </cell>
          <cell r="DW1432">
            <v>1</v>
          </cell>
          <cell r="DX1432">
            <v>1</v>
          </cell>
          <cell r="DY1432">
            <v>849600</v>
          </cell>
          <cell r="DZ1432">
            <v>1024703.6764492546</v>
          </cell>
          <cell r="EB1432">
            <v>1024703.6764492546</v>
          </cell>
          <cell r="EC1432" t="str">
            <v>nonDC</v>
          </cell>
          <cell r="ED1432" t="str">
            <v>nonDC</v>
          </cell>
        </row>
        <row r="1433">
          <cell r="D1433" t="str">
            <v>PC2133002</v>
          </cell>
          <cell r="E1433" t="str">
            <v>Massey North Open Spaces</v>
          </cell>
          <cell r="F1433" t="str">
            <v>Auckland Council</v>
          </cell>
          <cell r="G1433" t="str">
            <v>Regional and local planning</v>
          </cell>
          <cell r="H1433" t="str">
            <v>E412015</v>
          </cell>
          <cell r="I1433" t="str">
            <v>Strategic transformation</v>
          </cell>
          <cell r="J1433" t="str">
            <v>Lifestyle and culture</v>
          </cell>
          <cell r="K1433" t="str">
            <v>Local parks services</v>
          </cell>
          <cell r="L1433" t="str">
            <v>Local parks</v>
          </cell>
          <cell r="M1433" t="str">
            <v>Local activities</v>
          </cell>
          <cell r="N1433" t="str">
            <v>Local parks services</v>
          </cell>
          <cell r="O1433" t="str">
            <v>Local parks</v>
          </cell>
          <cell r="P1433" t="str">
            <v>Lifestyle and culture</v>
          </cell>
          <cell r="Q1433" t="str">
            <v>Local parks services</v>
          </cell>
          <cell r="R1433" t="str">
            <v>Local parks</v>
          </cell>
          <cell r="S1433" t="str">
            <v>A1241205</v>
          </cell>
          <cell r="T1433" t="str">
            <v>A1241205</v>
          </cell>
          <cell r="U1433" t="str">
            <v>Local parks</v>
          </cell>
          <cell r="V1433" t="str">
            <v>L120</v>
          </cell>
          <cell r="W1433" t="str">
            <v>Henderson-Massey</v>
          </cell>
          <cell r="X1433" t="str">
            <v>PL40810</v>
          </cell>
          <cell r="Y1433" t="str">
            <v>Expense</v>
          </cell>
          <cell r="Z1433">
            <v>20100701</v>
          </cell>
          <cell r="AA1433">
            <v>20190630</v>
          </cell>
          <cell r="AB1433">
            <v>1</v>
          </cell>
          <cell r="AC1433" t="str">
            <v>Programme</v>
          </cell>
          <cell r="AD1433">
            <v>0</v>
          </cell>
          <cell r="AE1433">
            <v>0</v>
          </cell>
          <cell r="AF1433">
            <v>1</v>
          </cell>
          <cell r="AG1433">
            <v>0</v>
          </cell>
          <cell r="AH1433">
            <v>2</v>
          </cell>
          <cell r="AI1433" t="str">
            <v>Local &amp; Sports Parks</v>
          </cell>
          <cell r="AJ1433" t="str">
            <v>Structures parks</v>
          </cell>
          <cell r="AK1433">
            <v>50</v>
          </cell>
          <cell r="AM1433">
            <v>0.5</v>
          </cell>
          <cell r="AO1433">
            <v>0.5</v>
          </cell>
          <cell r="AS1433">
            <v>1124471</v>
          </cell>
          <cell r="AT1433">
            <v>4200000</v>
          </cell>
          <cell r="AU1433">
            <v>1200000</v>
          </cell>
          <cell r="AV1433">
            <v>2800000</v>
          </cell>
          <cell r="AW1433">
            <v>1100000</v>
          </cell>
          <cell r="AX1433">
            <v>1000000</v>
          </cell>
          <cell r="AY1433">
            <v>700000</v>
          </cell>
          <cell r="AZ1433">
            <v>5200000</v>
          </cell>
          <cell r="BD1433">
            <v>3.1E-2</v>
          </cell>
          <cell r="BE1433">
            <v>6.1930000000000041E-2</v>
          </cell>
          <cell r="BF1433">
            <v>9.3787900000000146E-2</v>
          </cell>
          <cell r="BG1433">
            <v>0.12878911280000027</v>
          </cell>
          <cell r="BH1433">
            <v>0.16491036440960039</v>
          </cell>
          <cell r="BI1433">
            <v>0.19869276497747879</v>
          </cell>
          <cell r="BJ1433">
            <v>0.23225616239684821</v>
          </cell>
          <cell r="BK1433">
            <v>0.27045610343115034</v>
          </cell>
          <cell r="BL1433">
            <v>0.31238115484437823</v>
          </cell>
          <cell r="BM1433">
            <v>0.35568973295424255</v>
          </cell>
          <cell r="BN1433">
            <v>0</v>
          </cell>
          <cell r="BO1433">
            <v>130200</v>
          </cell>
          <cell r="BP1433">
            <v>74316.000000000044</v>
          </cell>
          <cell r="BQ1433">
            <v>262606.1200000004</v>
          </cell>
          <cell r="BR1433">
            <v>141668.02408000029</v>
          </cell>
          <cell r="BS1433">
            <v>164910.36440960038</v>
          </cell>
          <cell r="BT1433">
            <v>139084.93548423515</v>
          </cell>
          <cell r="BU1433">
            <v>1207732.0444636107</v>
          </cell>
          <cell r="BV1433">
            <v>0</v>
          </cell>
          <cell r="BW1433">
            <v>0</v>
          </cell>
          <cell r="BX1433">
            <v>0</v>
          </cell>
          <cell r="BY1433">
            <v>1124471</v>
          </cell>
          <cell r="BZ1433">
            <v>4330200</v>
          </cell>
          <cell r="CA1433">
            <v>1274316</v>
          </cell>
          <cell r="CB1433">
            <v>3062606.1200000006</v>
          </cell>
          <cell r="CC1433">
            <v>1241668.0240800004</v>
          </cell>
          <cell r="CD1433">
            <v>1164910.3644096004</v>
          </cell>
          <cell r="CE1433">
            <v>839084.93548423517</v>
          </cell>
          <cell r="CF1433">
            <v>6407732.0444636103</v>
          </cell>
          <cell r="CG1433">
            <v>0</v>
          </cell>
          <cell r="CH1433">
            <v>0</v>
          </cell>
          <cell r="CI1433">
            <v>0</v>
          </cell>
          <cell r="CK1433">
            <v>0</v>
          </cell>
          <cell r="CL1433">
            <v>0</v>
          </cell>
          <cell r="CM1433">
            <v>0</v>
          </cell>
          <cell r="CN1433">
            <v>0</v>
          </cell>
          <cell r="CO1433">
            <v>0</v>
          </cell>
          <cell r="CP1433">
            <v>0</v>
          </cell>
          <cell r="CQ1433">
            <v>0</v>
          </cell>
          <cell r="CR1433">
            <v>0</v>
          </cell>
          <cell r="CS1433">
            <v>0</v>
          </cell>
          <cell r="CT1433">
            <v>0</v>
          </cell>
          <cell r="CU1433">
            <v>0</v>
          </cell>
          <cell r="CW1433">
            <v>1124471</v>
          </cell>
          <cell r="CX1433">
            <v>4330200</v>
          </cell>
          <cell r="CY1433">
            <v>1274316</v>
          </cell>
          <cell r="CZ1433">
            <v>3062606.1200000006</v>
          </cell>
          <cell r="DA1433">
            <v>1241668.0240800004</v>
          </cell>
          <cell r="DB1433">
            <v>1164910.3644096004</v>
          </cell>
          <cell r="DC1433">
            <v>839084.93548423517</v>
          </cell>
          <cell r="DD1433">
            <v>6407732.0444636103</v>
          </cell>
          <cell r="DE1433">
            <v>0</v>
          </cell>
          <cell r="DF1433">
            <v>0</v>
          </cell>
          <cell r="DG1433">
            <v>0</v>
          </cell>
          <cell r="DI1433">
            <v>0</v>
          </cell>
          <cell r="DJ1433">
            <v>0</v>
          </cell>
          <cell r="DK1433">
            <v>0</v>
          </cell>
          <cell r="DL1433">
            <v>0</v>
          </cell>
          <cell r="DM1433">
            <v>0</v>
          </cell>
          <cell r="DN1433">
            <v>0</v>
          </cell>
          <cell r="DO1433">
            <v>0</v>
          </cell>
          <cell r="DP1433">
            <v>0</v>
          </cell>
          <cell r="DQ1433">
            <v>0</v>
          </cell>
          <cell r="DR1433">
            <v>0</v>
          </cell>
          <cell r="DS1433">
            <v>0</v>
          </cell>
          <cell r="DU1433" t="str">
            <v>WCC 8AMPK-12-057</v>
          </cell>
          <cell r="DV1433">
            <v>16200000</v>
          </cell>
          <cell r="DW1433">
            <v>1</v>
          </cell>
          <cell r="DX1433">
            <v>1</v>
          </cell>
          <cell r="DY1433">
            <v>16200000</v>
          </cell>
          <cell r="DZ1433">
            <v>18320517.488437444</v>
          </cell>
          <cell r="EB1433">
            <v>18320517.488437444</v>
          </cell>
          <cell r="EC1433" t="str">
            <v>Def</v>
          </cell>
          <cell r="ED1433" t="str">
            <v>Local Recreational Facilities</v>
          </cell>
        </row>
        <row r="1434">
          <cell r="D1434" t="str">
            <v>PC2133004</v>
          </cell>
          <cell r="E1434" t="str">
            <v>Civic Space Library - Pocket Prks - PC15</v>
          </cell>
          <cell r="F1434" t="str">
            <v>Auckland Council</v>
          </cell>
          <cell r="G1434" t="str">
            <v>Regional and local planning</v>
          </cell>
          <cell r="H1434" t="str">
            <v>E412015</v>
          </cell>
          <cell r="I1434" t="str">
            <v>Strategic transformation</v>
          </cell>
          <cell r="J1434" t="str">
            <v>Lifestyle and culture</v>
          </cell>
          <cell r="K1434" t="str">
            <v>Local parks services</v>
          </cell>
          <cell r="L1434" t="str">
            <v>Local parks</v>
          </cell>
          <cell r="M1434" t="str">
            <v>Local activities</v>
          </cell>
          <cell r="N1434" t="str">
            <v>Local parks services</v>
          </cell>
          <cell r="O1434" t="str">
            <v>Local parks</v>
          </cell>
          <cell r="P1434" t="str">
            <v>Lifestyle and culture</v>
          </cell>
          <cell r="Q1434" t="str">
            <v>Local parks services</v>
          </cell>
          <cell r="R1434" t="str">
            <v>Local parks</v>
          </cell>
          <cell r="S1434" t="str">
            <v>A1241205</v>
          </cell>
          <cell r="T1434" t="str">
            <v>A1241205</v>
          </cell>
          <cell r="U1434" t="str">
            <v>Local parks</v>
          </cell>
          <cell r="V1434" t="str">
            <v>L120</v>
          </cell>
          <cell r="W1434" t="str">
            <v>Henderson-Massey</v>
          </cell>
          <cell r="X1434" t="str">
            <v>FY12 - Only</v>
          </cell>
          <cell r="Y1434" t="str">
            <v>Expense</v>
          </cell>
          <cell r="Z1434">
            <v>20110701</v>
          </cell>
          <cell r="AA1434">
            <v>20120630</v>
          </cell>
          <cell r="AB1434">
            <v>1</v>
          </cell>
          <cell r="AC1434" t="str">
            <v>Programme</v>
          </cell>
          <cell r="AD1434">
            <v>0</v>
          </cell>
          <cell r="AE1434">
            <v>0</v>
          </cell>
          <cell r="AF1434">
            <v>1</v>
          </cell>
          <cell r="AG1434">
            <v>0</v>
          </cell>
          <cell r="AH1434">
            <v>2</v>
          </cell>
          <cell r="AI1434" t="str">
            <v>Local &amp; Sports Parks</v>
          </cell>
          <cell r="AJ1434" t="str">
            <v>Structures parks</v>
          </cell>
          <cell r="AK1434">
            <v>50</v>
          </cell>
          <cell r="AO1434">
            <v>1</v>
          </cell>
          <cell r="AS1434">
            <v>25000</v>
          </cell>
          <cell r="AU1434">
            <v>0</v>
          </cell>
          <cell r="AV1434">
            <v>0</v>
          </cell>
          <cell r="BD1434">
            <v>3.1E-2</v>
          </cell>
          <cell r="BE1434">
            <v>6.1930000000000041E-2</v>
          </cell>
          <cell r="BF1434">
            <v>9.3787900000000146E-2</v>
          </cell>
          <cell r="BG1434">
            <v>0.12878911280000027</v>
          </cell>
          <cell r="BH1434">
            <v>0.16491036440960039</v>
          </cell>
          <cell r="BI1434">
            <v>0.19869276497747879</v>
          </cell>
          <cell r="BJ1434">
            <v>0.23225616239684821</v>
          </cell>
          <cell r="BK1434">
            <v>0.27045610343115034</v>
          </cell>
          <cell r="BL1434">
            <v>0.31238115484437823</v>
          </cell>
          <cell r="BM1434">
            <v>0.35568973295424255</v>
          </cell>
          <cell r="BN1434">
            <v>0</v>
          </cell>
          <cell r="BO1434">
            <v>0</v>
          </cell>
          <cell r="BP1434">
            <v>0</v>
          </cell>
          <cell r="BQ1434">
            <v>0</v>
          </cell>
          <cell r="BR1434">
            <v>0</v>
          </cell>
          <cell r="BS1434">
            <v>0</v>
          </cell>
          <cell r="BT1434">
            <v>0</v>
          </cell>
          <cell r="BU1434">
            <v>0</v>
          </cell>
          <cell r="BV1434">
            <v>0</v>
          </cell>
          <cell r="BW1434">
            <v>0</v>
          </cell>
          <cell r="BX1434">
            <v>0</v>
          </cell>
          <cell r="BY1434">
            <v>25000</v>
          </cell>
          <cell r="BZ1434">
            <v>0</v>
          </cell>
          <cell r="CA1434">
            <v>0</v>
          </cell>
          <cell r="CB1434">
            <v>0</v>
          </cell>
          <cell r="CC1434">
            <v>0</v>
          </cell>
          <cell r="CD1434">
            <v>0</v>
          </cell>
          <cell r="CE1434">
            <v>0</v>
          </cell>
          <cell r="CF1434">
            <v>0</v>
          </cell>
          <cell r="CG1434">
            <v>0</v>
          </cell>
          <cell r="CH1434">
            <v>0</v>
          </cell>
          <cell r="CI1434">
            <v>0</v>
          </cell>
          <cell r="CK1434">
            <v>0</v>
          </cell>
          <cell r="CL1434">
            <v>0</v>
          </cell>
          <cell r="CM1434">
            <v>0</v>
          </cell>
          <cell r="CN1434">
            <v>0</v>
          </cell>
          <cell r="CO1434">
            <v>0</v>
          </cell>
          <cell r="CP1434">
            <v>0</v>
          </cell>
          <cell r="CQ1434">
            <v>0</v>
          </cell>
          <cell r="CR1434">
            <v>0</v>
          </cell>
          <cell r="CS1434">
            <v>0</v>
          </cell>
          <cell r="CT1434">
            <v>0</v>
          </cell>
          <cell r="CU1434">
            <v>0</v>
          </cell>
          <cell r="CW1434">
            <v>25000</v>
          </cell>
          <cell r="CX1434">
            <v>0</v>
          </cell>
          <cell r="CY1434">
            <v>0</v>
          </cell>
          <cell r="CZ1434">
            <v>0</v>
          </cell>
          <cell r="DA1434">
            <v>0</v>
          </cell>
          <cell r="DB1434">
            <v>0</v>
          </cell>
          <cell r="DC1434">
            <v>0</v>
          </cell>
          <cell r="DD1434">
            <v>0</v>
          </cell>
          <cell r="DE1434">
            <v>0</v>
          </cell>
          <cell r="DF1434">
            <v>0</v>
          </cell>
          <cell r="DG1434">
            <v>0</v>
          </cell>
          <cell r="DI1434">
            <v>0</v>
          </cell>
          <cell r="DJ1434">
            <v>0</v>
          </cell>
          <cell r="DK1434">
            <v>0</v>
          </cell>
          <cell r="DL1434">
            <v>0</v>
          </cell>
          <cell r="DM1434">
            <v>0</v>
          </cell>
          <cell r="DN1434">
            <v>0</v>
          </cell>
          <cell r="DO1434">
            <v>0</v>
          </cell>
          <cell r="DP1434">
            <v>0</v>
          </cell>
          <cell r="DQ1434">
            <v>0</v>
          </cell>
          <cell r="DR1434">
            <v>0</v>
          </cell>
          <cell r="DS1434">
            <v>0</v>
          </cell>
          <cell r="DU1434" t="str">
            <v>WCC 8AMPK-12-062</v>
          </cell>
          <cell r="DV1434">
            <v>0</v>
          </cell>
          <cell r="DW1434">
            <v>0</v>
          </cell>
          <cell r="DX1434">
            <v>1</v>
          </cell>
          <cell r="DY1434">
            <v>0</v>
          </cell>
          <cell r="DZ1434">
            <v>0</v>
          </cell>
          <cell r="EB1434">
            <v>0</v>
          </cell>
          <cell r="EC1434" t="str">
            <v>Def</v>
          </cell>
          <cell r="ED1434" t="str">
            <v>Local Recreational Facilities</v>
          </cell>
        </row>
        <row r="1435">
          <cell r="D1435" t="str">
            <v>PC2133007</v>
          </cell>
          <cell r="E1435" t="str">
            <v>Hobsonville Point Runway Replacement  Land Acquisition</v>
          </cell>
          <cell r="F1435" t="str">
            <v>Auckland Council</v>
          </cell>
          <cell r="G1435" t="str">
            <v>Regional and local planning</v>
          </cell>
          <cell r="H1435" t="str">
            <v>E412015</v>
          </cell>
          <cell r="I1435" t="str">
            <v>Strategic transformation</v>
          </cell>
          <cell r="J1435" t="str">
            <v>Lifestyle and culture</v>
          </cell>
          <cell r="K1435" t="str">
            <v>Regional parks services</v>
          </cell>
          <cell r="L1435" t="str">
            <v>Parks policy and acquisition</v>
          </cell>
          <cell r="M1435" t="str">
            <v>Lifestyle and culture</v>
          </cell>
          <cell r="N1435" t="str">
            <v>Regional parks services</v>
          </cell>
          <cell r="O1435" t="str">
            <v>Parks policy and acquisition</v>
          </cell>
          <cell r="P1435" t="str">
            <v>Lifestyle and culture</v>
          </cell>
          <cell r="Q1435" t="str">
            <v>Regional parks services</v>
          </cell>
          <cell r="R1435" t="str">
            <v>Parks policy and acquisition</v>
          </cell>
          <cell r="S1435" t="str">
            <v>A1241310</v>
          </cell>
          <cell r="T1435" t="str">
            <v>A1241310</v>
          </cell>
          <cell r="U1435" t="str">
            <v>Parks acquisition and development</v>
          </cell>
          <cell r="V1435" t="str">
            <v>L050</v>
          </cell>
          <cell r="W1435" t="str">
            <v>Regional</v>
          </cell>
          <cell r="X1435" t="str">
            <v>PL40810</v>
          </cell>
          <cell r="Y1435" t="str">
            <v>Expense</v>
          </cell>
          <cell r="Z1435">
            <v>20160701</v>
          </cell>
          <cell r="AA1435">
            <v>20180630</v>
          </cell>
          <cell r="AB1435">
            <v>2</v>
          </cell>
          <cell r="AC1435" t="str">
            <v>Discrete</v>
          </cell>
          <cell r="AD1435">
            <v>0</v>
          </cell>
          <cell r="AE1435">
            <v>0</v>
          </cell>
          <cell r="AF1435">
            <v>1</v>
          </cell>
          <cell r="AG1435">
            <v>0</v>
          </cell>
          <cell r="AH1435">
            <v>25</v>
          </cell>
          <cell r="AI1435" t="str">
            <v>Regional and Specialist Parks</v>
          </cell>
          <cell r="AJ1435" t="str">
            <v>Structures parks</v>
          </cell>
          <cell r="AK1435">
            <v>0</v>
          </cell>
          <cell r="AO1435">
            <v>1</v>
          </cell>
          <cell r="AX1435">
            <v>15906000</v>
          </cell>
          <cell r="AY1435">
            <v>2228000</v>
          </cell>
          <cell r="BD1435">
            <v>3.1E-2</v>
          </cell>
          <cell r="BE1435">
            <v>6.1930000000000041E-2</v>
          </cell>
          <cell r="BF1435">
            <v>9.3787900000000146E-2</v>
          </cell>
          <cell r="BG1435">
            <v>0.12878911280000027</v>
          </cell>
          <cell r="BH1435">
            <v>0.16491036440960039</v>
          </cell>
          <cell r="BI1435">
            <v>0.19869276497747879</v>
          </cell>
          <cell r="BJ1435">
            <v>0.23225616239684821</v>
          </cell>
          <cell r="BK1435">
            <v>0.27045610343115034</v>
          </cell>
          <cell r="BL1435">
            <v>0.31238115484437823</v>
          </cell>
          <cell r="BM1435">
            <v>0.35568973295424255</v>
          </cell>
          <cell r="BN1435">
            <v>0</v>
          </cell>
          <cell r="BO1435">
            <v>0</v>
          </cell>
          <cell r="BP1435">
            <v>0</v>
          </cell>
          <cell r="BQ1435">
            <v>0</v>
          </cell>
          <cell r="BR1435">
            <v>0</v>
          </cell>
          <cell r="BS1435">
            <v>2623064.2562991036</v>
          </cell>
          <cell r="BT1435">
            <v>442687.48036982276</v>
          </cell>
          <cell r="BU1435">
            <v>0</v>
          </cell>
          <cell r="BV1435">
            <v>0</v>
          </cell>
          <cell r="BW1435">
            <v>0</v>
          </cell>
          <cell r="BX1435">
            <v>0</v>
          </cell>
          <cell r="BY1435">
            <v>0</v>
          </cell>
          <cell r="BZ1435">
            <v>0</v>
          </cell>
          <cell r="CA1435">
            <v>0</v>
          </cell>
          <cell r="CB1435">
            <v>0</v>
          </cell>
          <cell r="CC1435">
            <v>0</v>
          </cell>
          <cell r="CD1435">
            <v>18529064.256299105</v>
          </cell>
          <cell r="CE1435">
            <v>2670687.4803698226</v>
          </cell>
          <cell r="CF1435">
            <v>0</v>
          </cell>
          <cell r="CG1435">
            <v>0</v>
          </cell>
          <cell r="CH1435">
            <v>0</v>
          </cell>
          <cell r="CI1435">
            <v>0</v>
          </cell>
          <cell r="CK1435">
            <v>0</v>
          </cell>
          <cell r="CL1435">
            <v>0</v>
          </cell>
          <cell r="CM1435">
            <v>0</v>
          </cell>
          <cell r="CN1435">
            <v>0</v>
          </cell>
          <cell r="CO1435">
            <v>0</v>
          </cell>
          <cell r="CP1435">
            <v>0</v>
          </cell>
          <cell r="CQ1435">
            <v>0</v>
          </cell>
          <cell r="CR1435">
            <v>0</v>
          </cell>
          <cell r="CS1435">
            <v>0</v>
          </cell>
          <cell r="CT1435">
            <v>0</v>
          </cell>
          <cell r="CU1435">
            <v>0</v>
          </cell>
          <cell r="CW1435">
            <v>0</v>
          </cell>
          <cell r="CX1435">
            <v>0</v>
          </cell>
          <cell r="CY1435">
            <v>0</v>
          </cell>
          <cell r="CZ1435">
            <v>0</v>
          </cell>
          <cell r="DA1435">
            <v>0</v>
          </cell>
          <cell r="DB1435">
            <v>18529064.256299105</v>
          </cell>
          <cell r="DC1435">
            <v>2670687.4803698226</v>
          </cell>
          <cell r="DD1435">
            <v>0</v>
          </cell>
          <cell r="DE1435">
            <v>0</v>
          </cell>
          <cell r="DF1435">
            <v>0</v>
          </cell>
          <cell r="DG1435">
            <v>0</v>
          </cell>
          <cell r="DI1435">
            <v>0</v>
          </cell>
          <cell r="DJ1435">
            <v>0</v>
          </cell>
          <cell r="DK1435">
            <v>0</v>
          </cell>
          <cell r="DL1435">
            <v>0</v>
          </cell>
          <cell r="DM1435">
            <v>0</v>
          </cell>
          <cell r="DN1435">
            <v>0</v>
          </cell>
          <cell r="DO1435">
            <v>0</v>
          </cell>
          <cell r="DP1435">
            <v>0</v>
          </cell>
          <cell r="DQ1435">
            <v>0</v>
          </cell>
          <cell r="DR1435">
            <v>0</v>
          </cell>
          <cell r="DS1435">
            <v>0</v>
          </cell>
          <cell r="DU1435" t="str">
            <v>WCC 8AMPK-15-054</v>
          </cell>
          <cell r="DV1435">
            <v>18134000</v>
          </cell>
          <cell r="DW1435">
            <v>1</v>
          </cell>
          <cell r="DX1435">
            <v>1</v>
          </cell>
          <cell r="DY1435">
            <v>18134000</v>
          </cell>
          <cell r="DZ1435">
            <v>21199751.736668926</v>
          </cell>
          <cell r="EB1435">
            <v>21199751.736668926</v>
          </cell>
          <cell r="EC1435" t="str">
            <v>Reserve Land</v>
          </cell>
          <cell r="ED1435" t="str">
            <v>Reserve Land</v>
          </cell>
        </row>
        <row r="1436">
          <cell r="D1436" t="str">
            <v>PC2200107</v>
          </cell>
          <cell r="E1436" t="str">
            <v>Pukekohe Town Centre</v>
          </cell>
          <cell r="F1436" t="str">
            <v>Auckland Council</v>
          </cell>
          <cell r="G1436" t="str">
            <v>Regional and local planning</v>
          </cell>
          <cell r="H1436" t="str">
            <v>E403105</v>
          </cell>
          <cell r="I1436" t="str">
            <v>Plan development management</v>
          </cell>
          <cell r="J1436" t="str">
            <v>Economic development</v>
          </cell>
          <cell r="K1436" t="str">
            <v>Local economic development</v>
          </cell>
          <cell r="L1436" t="str">
            <v>Local street environment and town centres</v>
          </cell>
          <cell r="M1436" t="str">
            <v>Local activities</v>
          </cell>
          <cell r="N1436" t="str">
            <v>Local economic development</v>
          </cell>
          <cell r="O1436" t="str">
            <v>Local street environment and town centres</v>
          </cell>
          <cell r="P1436" t="str">
            <v>Economic development</v>
          </cell>
          <cell r="Q1436" t="str">
            <v>Local economic development</v>
          </cell>
          <cell r="R1436" t="str">
            <v>Local street environment and town centres</v>
          </cell>
          <cell r="S1436" t="str">
            <v>A1321205</v>
          </cell>
          <cell r="T1436" t="str">
            <v>A1321205</v>
          </cell>
          <cell r="U1436" t="str">
            <v>Local street environment and town centres</v>
          </cell>
          <cell r="V1436" t="str">
            <v>L110</v>
          </cell>
          <cell r="W1436" t="str">
            <v>Franklin</v>
          </cell>
          <cell r="X1436" t="str">
            <v>PL40810</v>
          </cell>
          <cell r="Y1436" t="str">
            <v>Expense</v>
          </cell>
          <cell r="Z1436">
            <v>20090701</v>
          </cell>
          <cell r="AA1436">
            <v>20160630</v>
          </cell>
          <cell r="AB1436">
            <v>1</v>
          </cell>
          <cell r="AC1436" t="str">
            <v>Programme</v>
          </cell>
          <cell r="AD1436">
            <v>0.8</v>
          </cell>
          <cell r="AE1436">
            <v>0</v>
          </cell>
          <cell r="AF1436">
            <v>0</v>
          </cell>
          <cell r="AG1436">
            <v>0.2</v>
          </cell>
          <cell r="AH1436">
            <v>20</v>
          </cell>
          <cell r="AI1436" t="str">
            <v>Street Environment and Town Centres</v>
          </cell>
          <cell r="AJ1436" t="str">
            <v>Road surface</v>
          </cell>
          <cell r="AK1436">
            <v>50</v>
          </cell>
          <cell r="AM1436">
            <v>1</v>
          </cell>
          <cell r="AS1436">
            <v>3494862</v>
          </cell>
          <cell r="AT1436">
            <v>0</v>
          </cell>
          <cell r="AU1436">
            <v>1580000</v>
          </cell>
          <cell r="AV1436">
            <v>600000</v>
          </cell>
          <cell r="AW1436">
            <v>1550000</v>
          </cell>
          <cell r="BD1436">
            <v>3.9E-2</v>
          </cell>
          <cell r="BE1436">
            <v>7.4325999999999892E-2</v>
          </cell>
          <cell r="BF1436">
            <v>0.10440712799999985</v>
          </cell>
          <cell r="BG1436">
            <v>0.13643493471199974</v>
          </cell>
          <cell r="BH1436">
            <v>0.17166441768807172</v>
          </cell>
          <cell r="BI1436">
            <v>0.2103293434717779</v>
          </cell>
          <cell r="BJ1436">
            <v>0.25269087049328998</v>
          </cell>
          <cell r="BK1436">
            <v>0.29904043270154168</v>
          </cell>
          <cell r="BL1436">
            <v>0.35100205000960338</v>
          </cell>
          <cell r="BM1436">
            <v>0.40504213200998751</v>
          </cell>
          <cell r="BN1436">
            <v>0</v>
          </cell>
          <cell r="BO1436">
            <v>0</v>
          </cell>
          <cell r="BP1436">
            <v>117435.07999999983</v>
          </cell>
          <cell r="BQ1436">
            <v>62644.276799999912</v>
          </cell>
          <cell r="BR1436">
            <v>211474.14880359962</v>
          </cell>
          <cell r="BS1436">
            <v>0</v>
          </cell>
          <cell r="BT1436">
            <v>0</v>
          </cell>
          <cell r="BU1436">
            <v>0</v>
          </cell>
          <cell r="BV1436">
            <v>0</v>
          </cell>
          <cell r="BW1436">
            <v>0</v>
          </cell>
          <cell r="BX1436">
            <v>0</v>
          </cell>
          <cell r="BY1436">
            <v>3494862</v>
          </cell>
          <cell r="BZ1436">
            <v>0</v>
          </cell>
          <cell r="CA1436">
            <v>1697435.0799999998</v>
          </cell>
          <cell r="CB1436">
            <v>662644.27679999988</v>
          </cell>
          <cell r="CC1436">
            <v>1761474.1488035996</v>
          </cell>
          <cell r="CD1436">
            <v>0</v>
          </cell>
          <cell r="CE1436">
            <v>0</v>
          </cell>
          <cell r="CF1436">
            <v>0</v>
          </cell>
          <cell r="CG1436">
            <v>0</v>
          </cell>
          <cell r="CH1436">
            <v>0</v>
          </cell>
          <cell r="CI1436">
            <v>0</v>
          </cell>
          <cell r="CK1436">
            <v>2795889.6</v>
          </cell>
          <cell r="CL1436">
            <v>0</v>
          </cell>
          <cell r="CM1436">
            <v>1357948.064</v>
          </cell>
          <cell r="CN1436">
            <v>530115.42143999995</v>
          </cell>
          <cell r="CO1436">
            <v>1409179.3190428799</v>
          </cell>
          <cell r="CP1436">
            <v>0</v>
          </cell>
          <cell r="CQ1436">
            <v>0</v>
          </cell>
          <cell r="CR1436">
            <v>0</v>
          </cell>
          <cell r="CS1436">
            <v>0</v>
          </cell>
          <cell r="CT1436">
            <v>0</v>
          </cell>
          <cell r="CU1436">
            <v>0</v>
          </cell>
          <cell r="CW1436">
            <v>0</v>
          </cell>
          <cell r="CX1436">
            <v>0</v>
          </cell>
          <cell r="CY1436">
            <v>0</v>
          </cell>
          <cell r="CZ1436">
            <v>0</v>
          </cell>
          <cell r="DA1436">
            <v>0</v>
          </cell>
          <cell r="DB1436">
            <v>0</v>
          </cell>
          <cell r="DC1436">
            <v>0</v>
          </cell>
          <cell r="DD1436">
            <v>0</v>
          </cell>
          <cell r="DE1436">
            <v>0</v>
          </cell>
          <cell r="DF1436">
            <v>0</v>
          </cell>
          <cell r="DG1436">
            <v>0</v>
          </cell>
          <cell r="DI1436">
            <v>698972.4</v>
          </cell>
          <cell r="DJ1436">
            <v>0</v>
          </cell>
          <cell r="DK1436">
            <v>339487.016</v>
          </cell>
          <cell r="DL1436">
            <v>132528.85535999999</v>
          </cell>
          <cell r="DM1436">
            <v>352294.82976071996</v>
          </cell>
          <cell r="DN1436">
            <v>0</v>
          </cell>
          <cell r="DO1436">
            <v>0</v>
          </cell>
          <cell r="DP1436">
            <v>0</v>
          </cell>
          <cell r="DQ1436">
            <v>0</v>
          </cell>
          <cell r="DR1436">
            <v>0</v>
          </cell>
          <cell r="DS1436">
            <v>0</v>
          </cell>
          <cell r="DU1436" t="str">
            <v>FDC TCP01 001</v>
          </cell>
          <cell r="DV1436">
            <v>0</v>
          </cell>
          <cell r="DW1436">
            <v>0</v>
          </cell>
          <cell r="DX1436">
            <v>1</v>
          </cell>
          <cell r="DY1436">
            <v>3730000</v>
          </cell>
          <cell r="DZ1436">
            <v>4121553.5056035994</v>
          </cell>
          <cell r="EB1436">
            <v>4121553.5056035994</v>
          </cell>
          <cell r="EC1436" t="str">
            <v>Def</v>
          </cell>
          <cell r="ED1436" t="str">
            <v>TBC</v>
          </cell>
        </row>
        <row r="1437">
          <cell r="D1437" t="str">
            <v>PC2200108</v>
          </cell>
          <cell r="E1437" t="str">
            <v>Pukekohe Town Centre Capital Renewals</v>
          </cell>
          <cell r="F1437" t="str">
            <v>Auckland Council</v>
          </cell>
          <cell r="G1437" t="str">
            <v>Regional and local planning</v>
          </cell>
          <cell r="H1437" t="str">
            <v>E403105</v>
          </cell>
          <cell r="I1437" t="str">
            <v>Plan development management</v>
          </cell>
          <cell r="J1437" t="str">
            <v>Economic development</v>
          </cell>
          <cell r="K1437" t="str">
            <v>Local economic development</v>
          </cell>
          <cell r="L1437" t="str">
            <v>Local street environment and town centres</v>
          </cell>
          <cell r="M1437" t="str">
            <v>Local activities</v>
          </cell>
          <cell r="N1437" t="str">
            <v>Local economic development</v>
          </cell>
          <cell r="O1437" t="str">
            <v>Local street environment and town centres</v>
          </cell>
          <cell r="P1437" t="str">
            <v>Economic development</v>
          </cell>
          <cell r="Q1437" t="str">
            <v>Local economic development</v>
          </cell>
          <cell r="R1437" t="str">
            <v>Local street environment and town centres</v>
          </cell>
          <cell r="S1437" t="str">
            <v>A1321205</v>
          </cell>
          <cell r="T1437" t="str">
            <v>A1321205</v>
          </cell>
          <cell r="U1437" t="str">
            <v>Local street environment and town centres</v>
          </cell>
          <cell r="V1437" t="str">
            <v>L110</v>
          </cell>
          <cell r="W1437" t="str">
            <v>Franklin</v>
          </cell>
          <cell r="X1437" t="str">
            <v>PL40810</v>
          </cell>
          <cell r="Y1437" t="str">
            <v>Expense</v>
          </cell>
          <cell r="Z1437">
            <v>20110701</v>
          </cell>
          <cell r="AA1437">
            <v>20190630</v>
          </cell>
          <cell r="AB1437">
            <v>1</v>
          </cell>
          <cell r="AC1437" t="str">
            <v>Programme</v>
          </cell>
          <cell r="AD1437">
            <v>0</v>
          </cell>
          <cell r="AE1437">
            <v>0</v>
          </cell>
          <cell r="AF1437">
            <v>0</v>
          </cell>
          <cell r="AG1437">
            <v>1</v>
          </cell>
          <cell r="AH1437">
            <v>20</v>
          </cell>
          <cell r="AI1437" t="str">
            <v>Street Environment and Town Centres</v>
          </cell>
          <cell r="AJ1437" t="str">
            <v>Road surface</v>
          </cell>
          <cell r="AK1437">
            <v>50</v>
          </cell>
          <cell r="AM1437">
            <v>1</v>
          </cell>
          <cell r="AS1437">
            <v>40332</v>
          </cell>
          <cell r="AT1437">
            <v>40000</v>
          </cell>
          <cell r="AV1437">
            <v>40000</v>
          </cell>
          <cell r="AX1437">
            <v>40000</v>
          </cell>
          <cell r="AZ1437">
            <v>40000</v>
          </cell>
          <cell r="BD1437">
            <v>3.9E-2</v>
          </cell>
          <cell r="BE1437">
            <v>7.4325999999999892E-2</v>
          </cell>
          <cell r="BF1437">
            <v>0.10440712799999985</v>
          </cell>
          <cell r="BG1437">
            <v>0.13643493471199974</v>
          </cell>
          <cell r="BH1437">
            <v>0.17166441768807172</v>
          </cell>
          <cell r="BI1437">
            <v>0.2103293434717779</v>
          </cell>
          <cell r="BJ1437">
            <v>0.25269087049328998</v>
          </cell>
          <cell r="BK1437">
            <v>0.29904043270154168</v>
          </cell>
          <cell r="BL1437">
            <v>0.35100205000960338</v>
          </cell>
          <cell r="BM1437">
            <v>0.40504213200998751</v>
          </cell>
          <cell r="BN1437">
            <v>0</v>
          </cell>
          <cell r="BO1437">
            <v>1560</v>
          </cell>
          <cell r="BP1437">
            <v>0</v>
          </cell>
          <cell r="BQ1437">
            <v>4176.2851199999941</v>
          </cell>
          <cell r="BR1437">
            <v>0</v>
          </cell>
          <cell r="BS1437">
            <v>6866.5767075228687</v>
          </cell>
          <cell r="BT1437">
            <v>0</v>
          </cell>
          <cell r="BU1437">
            <v>10107.634819731598</v>
          </cell>
          <cell r="BV1437">
            <v>0</v>
          </cell>
          <cell r="BW1437">
            <v>0</v>
          </cell>
          <cell r="BX1437">
            <v>0</v>
          </cell>
          <cell r="BY1437">
            <v>40332</v>
          </cell>
          <cell r="BZ1437">
            <v>41560</v>
          </cell>
          <cell r="CA1437">
            <v>0</v>
          </cell>
          <cell r="CB1437">
            <v>44176.285119999993</v>
          </cell>
          <cell r="CC1437">
            <v>0</v>
          </cell>
          <cell r="CD1437">
            <v>46866.576707522865</v>
          </cell>
          <cell r="CE1437">
            <v>0</v>
          </cell>
          <cell r="CF1437">
            <v>50107.634819731597</v>
          </cell>
          <cell r="CG1437">
            <v>0</v>
          </cell>
          <cell r="CH1437">
            <v>0</v>
          </cell>
          <cell r="CI1437">
            <v>0</v>
          </cell>
          <cell r="CK1437">
            <v>0</v>
          </cell>
          <cell r="CL1437">
            <v>0</v>
          </cell>
          <cell r="CM1437">
            <v>0</v>
          </cell>
          <cell r="CN1437">
            <v>0</v>
          </cell>
          <cell r="CO1437">
            <v>0</v>
          </cell>
          <cell r="CP1437">
            <v>0</v>
          </cell>
          <cell r="CQ1437">
            <v>0</v>
          </cell>
          <cell r="CR1437">
            <v>0</v>
          </cell>
          <cell r="CS1437">
            <v>0</v>
          </cell>
          <cell r="CT1437">
            <v>0</v>
          </cell>
          <cell r="CU1437">
            <v>0</v>
          </cell>
          <cell r="CW1437">
            <v>0</v>
          </cell>
          <cell r="CX1437">
            <v>0</v>
          </cell>
          <cell r="CY1437">
            <v>0</v>
          </cell>
          <cell r="CZ1437">
            <v>0</v>
          </cell>
          <cell r="DA1437">
            <v>0</v>
          </cell>
          <cell r="DB1437">
            <v>0</v>
          </cell>
          <cell r="DC1437">
            <v>0</v>
          </cell>
          <cell r="DD1437">
            <v>0</v>
          </cell>
          <cell r="DE1437">
            <v>0</v>
          </cell>
          <cell r="DF1437">
            <v>0</v>
          </cell>
          <cell r="DG1437">
            <v>0</v>
          </cell>
          <cell r="DI1437">
            <v>40332</v>
          </cell>
          <cell r="DJ1437">
            <v>41560</v>
          </cell>
          <cell r="DK1437">
            <v>0</v>
          </cell>
          <cell r="DL1437">
            <v>44176.285119999993</v>
          </cell>
          <cell r="DM1437">
            <v>0</v>
          </cell>
          <cell r="DN1437">
            <v>46866.576707522865</v>
          </cell>
          <cell r="DO1437">
            <v>0</v>
          </cell>
          <cell r="DP1437">
            <v>50107.634819731597</v>
          </cell>
          <cell r="DQ1437">
            <v>0</v>
          </cell>
          <cell r="DR1437">
            <v>0</v>
          </cell>
          <cell r="DS1437">
            <v>0</v>
          </cell>
          <cell r="DU1437" t="str">
            <v>FDC TCP02 001</v>
          </cell>
          <cell r="DV1437">
            <v>0</v>
          </cell>
          <cell r="DW1437">
            <v>0</v>
          </cell>
          <cell r="DX1437">
            <v>1</v>
          </cell>
          <cell r="DY1437">
            <v>160000</v>
          </cell>
          <cell r="DZ1437">
            <v>182710.49664725445</v>
          </cell>
          <cell r="EB1437">
            <v>182710.49664725445</v>
          </cell>
          <cell r="EC1437" t="str">
            <v>Def</v>
          </cell>
          <cell r="ED1437" t="str">
            <v>TBC</v>
          </cell>
        </row>
        <row r="1438">
          <cell r="D1438" t="str">
            <v>PC2200109</v>
          </cell>
          <cell r="E1438" t="str">
            <v>Orewa town entrance landscape</v>
          </cell>
          <cell r="F1438" t="str">
            <v>Auckland Council</v>
          </cell>
          <cell r="G1438" t="str">
            <v>Regional and local planning</v>
          </cell>
          <cell r="H1438" t="str">
            <v>E403105</v>
          </cell>
          <cell r="I1438" t="str">
            <v>Plan development management</v>
          </cell>
          <cell r="J1438" t="str">
            <v>Economic development</v>
          </cell>
          <cell r="K1438" t="str">
            <v>Local economic development</v>
          </cell>
          <cell r="L1438" t="str">
            <v>Local street environment and town centres</v>
          </cell>
          <cell r="M1438" t="str">
            <v>Local activities</v>
          </cell>
          <cell r="N1438" t="str">
            <v>Local economic development</v>
          </cell>
          <cell r="O1438" t="str">
            <v>Local street environment and town centres</v>
          </cell>
          <cell r="P1438" t="str">
            <v>Economic development</v>
          </cell>
          <cell r="Q1438" t="str">
            <v>Local economic development</v>
          </cell>
          <cell r="R1438" t="str">
            <v>Local street environment and town centres</v>
          </cell>
          <cell r="S1438" t="str">
            <v>A1321205</v>
          </cell>
          <cell r="T1438" t="str">
            <v>A1321205</v>
          </cell>
          <cell r="U1438" t="str">
            <v>Local street environment and town centres</v>
          </cell>
          <cell r="V1438" t="str">
            <v>L125</v>
          </cell>
          <cell r="W1438" t="str">
            <v>Hibiscus and Bays</v>
          </cell>
          <cell r="X1438" t="str">
            <v>PL40810</v>
          </cell>
          <cell r="Y1438" t="str">
            <v>Expense</v>
          </cell>
          <cell r="Z1438">
            <v>20150701</v>
          </cell>
          <cell r="AA1438">
            <v>20160630</v>
          </cell>
          <cell r="AB1438">
            <v>2</v>
          </cell>
          <cell r="AC1438" t="str">
            <v>Discrete</v>
          </cell>
          <cell r="AD1438">
            <v>0</v>
          </cell>
          <cell r="AE1438">
            <v>0</v>
          </cell>
          <cell r="AF1438">
            <v>1</v>
          </cell>
          <cell r="AG1438">
            <v>0</v>
          </cell>
          <cell r="AH1438">
            <v>20</v>
          </cell>
          <cell r="AI1438" t="str">
            <v>Street Environment and Town Centres</v>
          </cell>
          <cell r="AJ1438" t="str">
            <v>Structures</v>
          </cell>
          <cell r="AK1438">
            <v>50</v>
          </cell>
          <cell r="AM1438">
            <v>1</v>
          </cell>
          <cell r="AW1438">
            <v>154056</v>
          </cell>
          <cell r="BD1438">
            <v>3.1E-2</v>
          </cell>
          <cell r="BE1438">
            <v>6.1930000000000041E-2</v>
          </cell>
          <cell r="BF1438">
            <v>9.3787900000000146E-2</v>
          </cell>
          <cell r="BG1438">
            <v>0.12878911280000027</v>
          </cell>
          <cell r="BH1438">
            <v>0.16491036440960039</v>
          </cell>
          <cell r="BI1438">
            <v>0.19869276497747879</v>
          </cell>
          <cell r="BJ1438">
            <v>0.23225616239684821</v>
          </cell>
          <cell r="BK1438">
            <v>0.27045610343115034</v>
          </cell>
          <cell r="BL1438">
            <v>0.31238115484437823</v>
          </cell>
          <cell r="BM1438">
            <v>0.35568973295424255</v>
          </cell>
          <cell r="BN1438">
            <v>0</v>
          </cell>
          <cell r="BO1438">
            <v>0</v>
          </cell>
          <cell r="BP1438">
            <v>0</v>
          </cell>
          <cell r="BQ1438">
            <v>0</v>
          </cell>
          <cell r="BR1438">
            <v>19840.735561516842</v>
          </cell>
          <cell r="BS1438">
            <v>0</v>
          </cell>
          <cell r="BT1438">
            <v>0</v>
          </cell>
          <cell r="BU1438">
            <v>0</v>
          </cell>
          <cell r="BV1438">
            <v>0</v>
          </cell>
          <cell r="BW1438">
            <v>0</v>
          </cell>
          <cell r="BX1438">
            <v>0</v>
          </cell>
          <cell r="BY1438">
            <v>0</v>
          </cell>
          <cell r="BZ1438">
            <v>0</v>
          </cell>
          <cell r="CA1438">
            <v>0</v>
          </cell>
          <cell r="CB1438">
            <v>0</v>
          </cell>
          <cell r="CC1438">
            <v>173896.73556151683</v>
          </cell>
          <cell r="CD1438">
            <v>0</v>
          </cell>
          <cell r="CE1438">
            <v>0</v>
          </cell>
          <cell r="CF1438">
            <v>0</v>
          </cell>
          <cell r="CG1438">
            <v>0</v>
          </cell>
          <cell r="CH1438">
            <v>0</v>
          </cell>
          <cell r="CI1438">
            <v>0</v>
          </cell>
          <cell r="CK1438">
            <v>0</v>
          </cell>
          <cell r="CL1438">
            <v>0</v>
          </cell>
          <cell r="CM1438">
            <v>0</v>
          </cell>
          <cell r="CN1438">
            <v>0</v>
          </cell>
          <cell r="CO1438">
            <v>0</v>
          </cell>
          <cell r="CP1438">
            <v>0</v>
          </cell>
          <cell r="CQ1438">
            <v>0</v>
          </cell>
          <cell r="CR1438">
            <v>0</v>
          </cell>
          <cell r="CS1438">
            <v>0</v>
          </cell>
          <cell r="CT1438">
            <v>0</v>
          </cell>
          <cell r="CU1438">
            <v>0</v>
          </cell>
          <cell r="CW1438">
            <v>0</v>
          </cell>
          <cell r="CX1438">
            <v>0</v>
          </cell>
          <cell r="CY1438">
            <v>0</v>
          </cell>
          <cell r="CZ1438">
            <v>0</v>
          </cell>
          <cell r="DA1438">
            <v>173896.73556151683</v>
          </cell>
          <cell r="DB1438">
            <v>0</v>
          </cell>
          <cell r="DC1438">
            <v>0</v>
          </cell>
          <cell r="DD1438">
            <v>0</v>
          </cell>
          <cell r="DE1438">
            <v>0</v>
          </cell>
          <cell r="DF1438">
            <v>0</v>
          </cell>
          <cell r="DG1438">
            <v>0</v>
          </cell>
          <cell r="DI1438">
            <v>0</v>
          </cell>
          <cell r="DJ1438">
            <v>0</v>
          </cell>
          <cell r="DK1438">
            <v>0</v>
          </cell>
          <cell r="DL1438">
            <v>0</v>
          </cell>
          <cell r="DM1438">
            <v>0</v>
          </cell>
          <cell r="DN1438">
            <v>0</v>
          </cell>
          <cell r="DO1438">
            <v>0</v>
          </cell>
          <cell r="DP1438">
            <v>0</v>
          </cell>
          <cell r="DQ1438">
            <v>0</v>
          </cell>
          <cell r="DR1438">
            <v>0</v>
          </cell>
          <cell r="DS1438">
            <v>0</v>
          </cell>
          <cell r="DU1438" t="str">
            <v>RDC 41800-1</v>
          </cell>
          <cell r="DV1438">
            <v>154056</v>
          </cell>
          <cell r="DW1438">
            <v>1</v>
          </cell>
          <cell r="DX1438">
            <v>1</v>
          </cell>
          <cell r="DY1438">
            <v>154056</v>
          </cell>
          <cell r="DZ1438">
            <v>173896.73556151683</v>
          </cell>
          <cell r="EB1438">
            <v>173896.73556151683</v>
          </cell>
          <cell r="EC1438" t="str">
            <v>Def</v>
          </cell>
          <cell r="ED1438" t="str">
            <v>TBC</v>
          </cell>
        </row>
        <row r="1439">
          <cell r="D1439" t="str">
            <v>PC2200110</v>
          </cell>
          <cell r="E1439" t="str">
            <v>Orewa town streetscape</v>
          </cell>
          <cell r="F1439" t="str">
            <v>Auckland Council</v>
          </cell>
          <cell r="G1439" t="str">
            <v>Regional and local planning</v>
          </cell>
          <cell r="H1439" t="str">
            <v>E403105</v>
          </cell>
          <cell r="I1439" t="str">
            <v>Plan development management</v>
          </cell>
          <cell r="J1439" t="str">
            <v>Economic development</v>
          </cell>
          <cell r="K1439" t="str">
            <v>Local economic development</v>
          </cell>
          <cell r="L1439" t="str">
            <v>Local street environment and town centres</v>
          </cell>
          <cell r="M1439" t="str">
            <v>Local activities</v>
          </cell>
          <cell r="N1439" t="str">
            <v>Local economic development</v>
          </cell>
          <cell r="O1439" t="str">
            <v>Local street environment and town centres</v>
          </cell>
          <cell r="P1439" t="str">
            <v>Economic development</v>
          </cell>
          <cell r="Q1439" t="str">
            <v>Local economic development</v>
          </cell>
          <cell r="R1439" t="str">
            <v>Local street environment and town centres</v>
          </cell>
          <cell r="S1439" t="str">
            <v>A1321205</v>
          </cell>
          <cell r="T1439" t="str">
            <v>A1321205</v>
          </cell>
          <cell r="U1439" t="str">
            <v>Local street environment and town centres</v>
          </cell>
          <cell r="V1439" t="str">
            <v>L125</v>
          </cell>
          <cell r="W1439" t="str">
            <v>Hibiscus and Bays</v>
          </cell>
          <cell r="X1439" t="str">
            <v>PL40810</v>
          </cell>
          <cell r="Y1439" t="str">
            <v>Expense</v>
          </cell>
          <cell r="Z1439">
            <v>20140701</v>
          </cell>
          <cell r="AA1439">
            <v>20150630</v>
          </cell>
          <cell r="AB1439">
            <v>2</v>
          </cell>
          <cell r="AC1439" t="str">
            <v>Discrete</v>
          </cell>
          <cell r="AD1439">
            <v>0</v>
          </cell>
          <cell r="AE1439">
            <v>0</v>
          </cell>
          <cell r="AF1439">
            <v>1</v>
          </cell>
          <cell r="AG1439">
            <v>0</v>
          </cell>
          <cell r="AH1439">
            <v>20</v>
          </cell>
          <cell r="AI1439" t="str">
            <v>Street Environment and Town Centres</v>
          </cell>
          <cell r="AJ1439" t="str">
            <v>Structures</v>
          </cell>
          <cell r="AK1439">
            <v>50</v>
          </cell>
          <cell r="AM1439">
            <v>1</v>
          </cell>
          <cell r="AV1439">
            <v>153912</v>
          </cell>
          <cell r="BD1439">
            <v>3.1E-2</v>
          </cell>
          <cell r="BE1439">
            <v>6.1930000000000041E-2</v>
          </cell>
          <cell r="BF1439">
            <v>9.3787900000000146E-2</v>
          </cell>
          <cell r="BG1439">
            <v>0.12878911280000027</v>
          </cell>
          <cell r="BH1439">
            <v>0.16491036440960039</v>
          </cell>
          <cell r="BI1439">
            <v>0.19869276497747879</v>
          </cell>
          <cell r="BJ1439">
            <v>0.23225616239684821</v>
          </cell>
          <cell r="BK1439">
            <v>0.27045610343115034</v>
          </cell>
          <cell r="BL1439">
            <v>0.31238115484437823</v>
          </cell>
          <cell r="BM1439">
            <v>0.35568973295424255</v>
          </cell>
          <cell r="BN1439">
            <v>0</v>
          </cell>
          <cell r="BO1439">
            <v>0</v>
          </cell>
          <cell r="BP1439">
            <v>0</v>
          </cell>
          <cell r="BQ1439">
            <v>14435.083264800023</v>
          </cell>
          <cell r="BR1439">
            <v>0</v>
          </cell>
          <cell r="BS1439">
            <v>0</v>
          </cell>
          <cell r="BT1439">
            <v>0</v>
          </cell>
          <cell r="BU1439">
            <v>0</v>
          </cell>
          <cell r="BV1439">
            <v>0</v>
          </cell>
          <cell r="BW1439">
            <v>0</v>
          </cell>
          <cell r="BX1439">
            <v>0</v>
          </cell>
          <cell r="BY1439">
            <v>0</v>
          </cell>
          <cell r="BZ1439">
            <v>0</v>
          </cell>
          <cell r="CA1439">
            <v>0</v>
          </cell>
          <cell r="CB1439">
            <v>168347.08326480002</v>
          </cell>
          <cell r="CC1439">
            <v>0</v>
          </cell>
          <cell r="CD1439">
            <v>0</v>
          </cell>
          <cell r="CE1439">
            <v>0</v>
          </cell>
          <cell r="CF1439">
            <v>0</v>
          </cell>
          <cell r="CG1439">
            <v>0</v>
          </cell>
          <cell r="CH1439">
            <v>0</v>
          </cell>
          <cell r="CI1439">
            <v>0</v>
          </cell>
          <cell r="CK1439">
            <v>0</v>
          </cell>
          <cell r="CL1439">
            <v>0</v>
          </cell>
          <cell r="CM1439">
            <v>0</v>
          </cell>
          <cell r="CN1439">
            <v>0</v>
          </cell>
          <cell r="CO1439">
            <v>0</v>
          </cell>
          <cell r="CP1439">
            <v>0</v>
          </cell>
          <cell r="CQ1439">
            <v>0</v>
          </cell>
          <cell r="CR1439">
            <v>0</v>
          </cell>
          <cell r="CS1439">
            <v>0</v>
          </cell>
          <cell r="CT1439">
            <v>0</v>
          </cell>
          <cell r="CU1439">
            <v>0</v>
          </cell>
          <cell r="CW1439">
            <v>0</v>
          </cell>
          <cell r="CX1439">
            <v>0</v>
          </cell>
          <cell r="CY1439">
            <v>0</v>
          </cell>
          <cell r="CZ1439">
            <v>168347.08326480002</v>
          </cell>
          <cell r="DA1439">
            <v>0</v>
          </cell>
          <cell r="DB1439">
            <v>0</v>
          </cell>
          <cell r="DC1439">
            <v>0</v>
          </cell>
          <cell r="DD1439">
            <v>0</v>
          </cell>
          <cell r="DE1439">
            <v>0</v>
          </cell>
          <cell r="DF1439">
            <v>0</v>
          </cell>
          <cell r="DG1439">
            <v>0</v>
          </cell>
          <cell r="DI1439">
            <v>0</v>
          </cell>
          <cell r="DJ1439">
            <v>0</v>
          </cell>
          <cell r="DK1439">
            <v>0</v>
          </cell>
          <cell r="DL1439">
            <v>0</v>
          </cell>
          <cell r="DM1439">
            <v>0</v>
          </cell>
          <cell r="DN1439">
            <v>0</v>
          </cell>
          <cell r="DO1439">
            <v>0</v>
          </cell>
          <cell r="DP1439">
            <v>0</v>
          </cell>
          <cell r="DQ1439">
            <v>0</v>
          </cell>
          <cell r="DR1439">
            <v>0</v>
          </cell>
          <cell r="DS1439">
            <v>0</v>
          </cell>
          <cell r="DU1439" t="str">
            <v>RDC 41799-1</v>
          </cell>
          <cell r="DV1439">
            <v>153912</v>
          </cell>
          <cell r="DW1439">
            <v>1</v>
          </cell>
          <cell r="DX1439">
            <v>1</v>
          </cell>
          <cell r="DY1439">
            <v>153912</v>
          </cell>
          <cell r="DZ1439">
            <v>168347.08326480002</v>
          </cell>
          <cell r="EB1439">
            <v>168347.08326480002</v>
          </cell>
          <cell r="EC1439" t="str">
            <v>Def</v>
          </cell>
          <cell r="ED1439" t="str">
            <v>TBC</v>
          </cell>
        </row>
        <row r="1440">
          <cell r="D1440" t="str">
            <v>PC2200112</v>
          </cell>
          <cell r="E1440" t="str">
            <v>Takapuna - Hurstmere Green(4270-12) Commercial Area</v>
          </cell>
          <cell r="F1440" t="str">
            <v>Auckland Council</v>
          </cell>
          <cell r="G1440" t="str">
            <v>Regional and local planning</v>
          </cell>
          <cell r="H1440" t="str">
            <v>E403105</v>
          </cell>
          <cell r="I1440" t="str">
            <v>Plan development management</v>
          </cell>
          <cell r="J1440" t="str">
            <v>Economic development</v>
          </cell>
          <cell r="K1440" t="str">
            <v>Local economic development</v>
          </cell>
          <cell r="L1440" t="str">
            <v>Local street environment and town centres</v>
          </cell>
          <cell r="M1440" t="str">
            <v>Local activities</v>
          </cell>
          <cell r="N1440" t="str">
            <v>Local economic development</v>
          </cell>
          <cell r="O1440" t="str">
            <v>Local street environment and town centres</v>
          </cell>
          <cell r="P1440" t="str">
            <v>Economic development</v>
          </cell>
          <cell r="Q1440" t="str">
            <v>Local economic development</v>
          </cell>
          <cell r="R1440" t="str">
            <v>Local street environment and town centres</v>
          </cell>
          <cell r="S1440" t="str">
            <v>A1321205</v>
          </cell>
          <cell r="T1440" t="str">
            <v>A1321205</v>
          </cell>
          <cell r="U1440" t="str">
            <v>Local street environment and town centres</v>
          </cell>
          <cell r="V1440" t="str">
            <v>L105</v>
          </cell>
          <cell r="W1440" t="str">
            <v>Devonport-Takapuna</v>
          </cell>
          <cell r="X1440" t="str">
            <v>PL40810</v>
          </cell>
          <cell r="Y1440" t="str">
            <v>Expense</v>
          </cell>
          <cell r="Z1440">
            <v>20120701</v>
          </cell>
          <cell r="AA1440">
            <v>20130630</v>
          </cell>
          <cell r="AB1440">
            <v>1</v>
          </cell>
          <cell r="AC1440" t="str">
            <v>Programme</v>
          </cell>
          <cell r="AD1440">
            <v>1</v>
          </cell>
          <cell r="AE1440">
            <v>0</v>
          </cell>
          <cell r="AF1440">
            <v>0</v>
          </cell>
          <cell r="AG1440">
            <v>0</v>
          </cell>
          <cell r="AH1440">
            <v>20</v>
          </cell>
          <cell r="AI1440" t="str">
            <v>Street Environment and Town Centres</v>
          </cell>
          <cell r="AJ1440" t="str">
            <v>Road base</v>
          </cell>
          <cell r="AK1440">
            <v>50</v>
          </cell>
          <cell r="AM1440">
            <v>1</v>
          </cell>
          <cell r="AT1440">
            <v>1238460.44</v>
          </cell>
          <cell r="BD1440">
            <v>3.9E-2</v>
          </cell>
          <cell r="BE1440">
            <v>7.4325999999999892E-2</v>
          </cell>
          <cell r="BF1440">
            <v>0.10440712799999985</v>
          </cell>
          <cell r="BG1440">
            <v>0.13643493471199974</v>
          </cell>
          <cell r="BH1440">
            <v>0.17166441768807172</v>
          </cell>
          <cell r="BI1440">
            <v>0.2103293434717779</v>
          </cell>
          <cell r="BJ1440">
            <v>0.25269087049328998</v>
          </cell>
          <cell r="BK1440">
            <v>0.29904043270154168</v>
          </cell>
          <cell r="BL1440">
            <v>0.35100205000960338</v>
          </cell>
          <cell r="BM1440">
            <v>0.40504213200998751</v>
          </cell>
          <cell r="BN1440">
            <v>0</v>
          </cell>
          <cell r="BO1440">
            <v>48299.957159999998</v>
          </cell>
          <cell r="BP1440">
            <v>0</v>
          </cell>
          <cell r="BQ1440">
            <v>0</v>
          </cell>
          <cell r="BR1440">
            <v>0</v>
          </cell>
          <cell r="BS1440">
            <v>0</v>
          </cell>
          <cell r="BT1440">
            <v>0</v>
          </cell>
          <cell r="BU1440">
            <v>0</v>
          </cell>
          <cell r="BV1440">
            <v>0</v>
          </cell>
          <cell r="BW1440">
            <v>0</v>
          </cell>
          <cell r="BX1440">
            <v>0</v>
          </cell>
          <cell r="BY1440">
            <v>0</v>
          </cell>
          <cell r="BZ1440">
            <v>1286760.3971599999</v>
          </cell>
          <cell r="CA1440">
            <v>0</v>
          </cell>
          <cell r="CB1440">
            <v>0</v>
          </cell>
          <cell r="CC1440">
            <v>0</v>
          </cell>
          <cell r="CD1440">
            <v>0</v>
          </cell>
          <cell r="CE1440">
            <v>0</v>
          </cell>
          <cell r="CF1440">
            <v>0</v>
          </cell>
          <cell r="CG1440">
            <v>0</v>
          </cell>
          <cell r="CH1440">
            <v>0</v>
          </cell>
          <cell r="CI1440">
            <v>0</v>
          </cell>
          <cell r="CK1440">
            <v>0</v>
          </cell>
          <cell r="CL1440">
            <v>1286760.3971599999</v>
          </cell>
          <cell r="CM1440">
            <v>0</v>
          </cell>
          <cell r="CN1440">
            <v>0</v>
          </cell>
          <cell r="CO1440">
            <v>0</v>
          </cell>
          <cell r="CP1440">
            <v>0</v>
          </cell>
          <cell r="CQ1440">
            <v>0</v>
          </cell>
          <cell r="CR1440">
            <v>0</v>
          </cell>
          <cell r="CS1440">
            <v>0</v>
          </cell>
          <cell r="CT1440">
            <v>0</v>
          </cell>
          <cell r="CU1440">
            <v>0</v>
          </cell>
          <cell r="CW1440">
            <v>0</v>
          </cell>
          <cell r="CX1440">
            <v>0</v>
          </cell>
          <cell r="CY1440">
            <v>0</v>
          </cell>
          <cell r="CZ1440">
            <v>0</v>
          </cell>
          <cell r="DA1440">
            <v>0</v>
          </cell>
          <cell r="DB1440">
            <v>0</v>
          </cell>
          <cell r="DC1440">
            <v>0</v>
          </cell>
          <cell r="DD1440">
            <v>0</v>
          </cell>
          <cell r="DE1440">
            <v>0</v>
          </cell>
          <cell r="DF1440">
            <v>0</v>
          </cell>
          <cell r="DG1440">
            <v>0</v>
          </cell>
          <cell r="DI1440">
            <v>0</v>
          </cell>
          <cell r="DJ1440">
            <v>0</v>
          </cell>
          <cell r="DK1440">
            <v>0</v>
          </cell>
          <cell r="DL1440">
            <v>0</v>
          </cell>
          <cell r="DM1440">
            <v>0</v>
          </cell>
          <cell r="DN1440">
            <v>0</v>
          </cell>
          <cell r="DO1440">
            <v>0</v>
          </cell>
          <cell r="DP1440">
            <v>0</v>
          </cell>
          <cell r="DQ1440">
            <v>0</v>
          </cell>
          <cell r="DR1440">
            <v>0</v>
          </cell>
          <cell r="DS1440">
            <v>0</v>
          </cell>
          <cell r="DU1440" t="str">
            <v>NSCC 10955</v>
          </cell>
          <cell r="DV1440">
            <v>0</v>
          </cell>
          <cell r="DW1440">
            <v>0</v>
          </cell>
          <cell r="DX1440">
            <v>3</v>
          </cell>
          <cell r="DY1440">
            <v>1238460.44</v>
          </cell>
          <cell r="DZ1440">
            <v>1286760.3971599999</v>
          </cell>
          <cell r="EB1440">
            <v>1286760.3971599999</v>
          </cell>
          <cell r="EC1440" t="str">
            <v>Def</v>
          </cell>
          <cell r="ED1440" t="str">
            <v>TBC</v>
          </cell>
        </row>
        <row r="1441">
          <cell r="D1441" t="str">
            <v>PC2200112</v>
          </cell>
          <cell r="E1441" t="str">
            <v>Takapuna - Hurstmere Green(4270-12) Commercial Area</v>
          </cell>
          <cell r="F1441" t="str">
            <v>Auckland Council</v>
          </cell>
          <cell r="G1441" t="str">
            <v>Regional and local planning</v>
          </cell>
          <cell r="H1441" t="str">
            <v>E403105</v>
          </cell>
          <cell r="I1441" t="str">
            <v>Plan development management</v>
          </cell>
          <cell r="J1441" t="str">
            <v>Economic development</v>
          </cell>
          <cell r="K1441" t="str">
            <v>Local economic development</v>
          </cell>
          <cell r="L1441" t="str">
            <v>Local street environment and town centres</v>
          </cell>
          <cell r="M1441" t="str">
            <v>Local activities</v>
          </cell>
          <cell r="N1441" t="str">
            <v>Local economic development</v>
          </cell>
          <cell r="O1441" t="str">
            <v>Local street environment and town centres</v>
          </cell>
          <cell r="P1441" t="str">
            <v>Economic development</v>
          </cell>
          <cell r="Q1441" t="str">
            <v>Local economic development</v>
          </cell>
          <cell r="R1441" t="str">
            <v>Local street environment and town centres</v>
          </cell>
          <cell r="S1441" t="str">
            <v>A1321205</v>
          </cell>
          <cell r="T1441" t="str">
            <v>A1321205</v>
          </cell>
          <cell r="U1441" t="str">
            <v>Local street environment and town centres</v>
          </cell>
          <cell r="V1441" t="str">
            <v>L125</v>
          </cell>
          <cell r="W1441" t="str">
            <v>Hibiscus and Bays</v>
          </cell>
          <cell r="X1441" t="str">
            <v>FY12 - Only</v>
          </cell>
          <cell r="Y1441" t="str">
            <v>Expense</v>
          </cell>
          <cell r="Z1441">
            <v>20100701</v>
          </cell>
          <cell r="AA1441">
            <v>20120630</v>
          </cell>
          <cell r="AB1441">
            <v>1</v>
          </cell>
          <cell r="AC1441" t="str">
            <v>Programme</v>
          </cell>
          <cell r="AD1441">
            <v>1</v>
          </cell>
          <cell r="AE1441">
            <v>0</v>
          </cell>
          <cell r="AF1441">
            <v>0</v>
          </cell>
          <cell r="AG1441">
            <v>0</v>
          </cell>
          <cell r="AH1441">
            <v>20</v>
          </cell>
          <cell r="AI1441" t="str">
            <v>Street Environment and Town Centres</v>
          </cell>
          <cell r="AJ1441" t="str">
            <v>Road base</v>
          </cell>
          <cell r="AK1441">
            <v>50</v>
          </cell>
          <cell r="AM1441">
            <v>1</v>
          </cell>
          <cell r="AS1441">
            <v>1404412.24</v>
          </cell>
          <cell r="BD1441">
            <v>3.9E-2</v>
          </cell>
          <cell r="BE1441">
            <v>7.4325999999999892E-2</v>
          </cell>
          <cell r="BF1441">
            <v>0.10440712799999985</v>
          </cell>
          <cell r="BG1441">
            <v>0.13643493471199974</v>
          </cell>
          <cell r="BH1441">
            <v>0.17166441768807172</v>
          </cell>
          <cell r="BI1441">
            <v>0.2103293434717779</v>
          </cell>
          <cell r="BJ1441">
            <v>0.25269087049328998</v>
          </cell>
          <cell r="BK1441">
            <v>0.29904043270154168</v>
          </cell>
          <cell r="BL1441">
            <v>0.35100205000960338</v>
          </cell>
          <cell r="BM1441">
            <v>0.40504213200998751</v>
          </cell>
          <cell r="BN1441">
            <v>0</v>
          </cell>
          <cell r="BO1441">
            <v>0</v>
          </cell>
          <cell r="BP1441">
            <v>0</v>
          </cell>
          <cell r="BQ1441">
            <v>0</v>
          </cell>
          <cell r="BR1441">
            <v>0</v>
          </cell>
          <cell r="BS1441">
            <v>0</v>
          </cell>
          <cell r="BT1441">
            <v>0</v>
          </cell>
          <cell r="BU1441">
            <v>0</v>
          </cell>
          <cell r="BV1441">
            <v>0</v>
          </cell>
          <cell r="BW1441">
            <v>0</v>
          </cell>
          <cell r="BX1441">
            <v>0</v>
          </cell>
          <cell r="BY1441">
            <v>1404412.24</v>
          </cell>
          <cell r="BZ1441">
            <v>0</v>
          </cell>
          <cell r="CA1441">
            <v>0</v>
          </cell>
          <cell r="CB1441">
            <v>0</v>
          </cell>
          <cell r="CC1441">
            <v>0</v>
          </cell>
          <cell r="CD1441">
            <v>0</v>
          </cell>
          <cell r="CE1441">
            <v>0</v>
          </cell>
          <cell r="CF1441">
            <v>0</v>
          </cell>
          <cell r="CG1441">
            <v>0</v>
          </cell>
          <cell r="CH1441">
            <v>0</v>
          </cell>
          <cell r="CI1441">
            <v>0</v>
          </cell>
          <cell r="CK1441">
            <v>1404412.24</v>
          </cell>
          <cell r="CL1441">
            <v>0</v>
          </cell>
          <cell r="CM1441">
            <v>0</v>
          </cell>
          <cell r="CN1441">
            <v>0</v>
          </cell>
          <cell r="CO1441">
            <v>0</v>
          </cell>
          <cell r="CP1441">
            <v>0</v>
          </cell>
          <cell r="CQ1441">
            <v>0</v>
          </cell>
          <cell r="CR1441">
            <v>0</v>
          </cell>
          <cell r="CS1441">
            <v>0</v>
          </cell>
          <cell r="CT1441">
            <v>0</v>
          </cell>
          <cell r="CU1441">
            <v>0</v>
          </cell>
          <cell r="CW1441">
            <v>0</v>
          </cell>
          <cell r="CX1441">
            <v>0</v>
          </cell>
          <cell r="CY1441">
            <v>0</v>
          </cell>
          <cell r="CZ1441">
            <v>0</v>
          </cell>
          <cell r="DA1441">
            <v>0</v>
          </cell>
          <cell r="DB1441">
            <v>0</v>
          </cell>
          <cell r="DC1441">
            <v>0</v>
          </cell>
          <cell r="DD1441">
            <v>0</v>
          </cell>
          <cell r="DE1441">
            <v>0</v>
          </cell>
          <cell r="DF1441">
            <v>0</v>
          </cell>
          <cell r="DG1441">
            <v>0</v>
          </cell>
          <cell r="DI1441">
            <v>0</v>
          </cell>
          <cell r="DJ1441">
            <v>0</v>
          </cell>
          <cell r="DK1441">
            <v>0</v>
          </cell>
          <cell r="DL1441">
            <v>0</v>
          </cell>
          <cell r="DM1441">
            <v>0</v>
          </cell>
          <cell r="DN1441">
            <v>0</v>
          </cell>
          <cell r="DO1441">
            <v>0</v>
          </cell>
          <cell r="DP1441">
            <v>0</v>
          </cell>
          <cell r="DQ1441">
            <v>0</v>
          </cell>
          <cell r="DR1441">
            <v>0</v>
          </cell>
          <cell r="DS1441">
            <v>0</v>
          </cell>
          <cell r="DU1441" t="str">
            <v>NSCC 10955</v>
          </cell>
          <cell r="DV1441">
            <v>0</v>
          </cell>
          <cell r="DW1441">
            <v>0</v>
          </cell>
          <cell r="DX1441">
            <v>3</v>
          </cell>
          <cell r="DY1441">
            <v>0</v>
          </cell>
          <cell r="DZ1441">
            <v>0</v>
          </cell>
          <cell r="EB1441">
            <v>0</v>
          </cell>
          <cell r="EC1441" t="str">
            <v>Def</v>
          </cell>
          <cell r="ED1441" t="str">
            <v>TBC</v>
          </cell>
        </row>
        <row r="1442">
          <cell r="D1442" t="str">
            <v>PC2200114</v>
          </cell>
          <cell r="E1442" t="str">
            <v>Town Square Massey North PC15</v>
          </cell>
          <cell r="F1442" t="str">
            <v>Auckland Council</v>
          </cell>
          <cell r="G1442" t="str">
            <v>Regional and local planning</v>
          </cell>
          <cell r="H1442" t="str">
            <v>E412015</v>
          </cell>
          <cell r="I1442" t="str">
            <v>Strategic transformation</v>
          </cell>
          <cell r="J1442" t="str">
            <v>Economic development</v>
          </cell>
          <cell r="K1442" t="str">
            <v>Regional economic strategy and initiatives</v>
          </cell>
          <cell r="L1442" t="str">
            <v>City transformation projects</v>
          </cell>
          <cell r="M1442" t="str">
            <v>Economic development</v>
          </cell>
          <cell r="N1442" t="str">
            <v>Regional economic strategy and initiatives</v>
          </cell>
          <cell r="O1442" t="str">
            <v>City transformation projects</v>
          </cell>
          <cell r="P1442" t="str">
            <v>Economic development</v>
          </cell>
          <cell r="Q1442" t="str">
            <v>Regional economic strategy and initiatives</v>
          </cell>
          <cell r="R1442" t="str">
            <v>City transformation projects</v>
          </cell>
          <cell r="S1442" t="str">
            <v>A1321105</v>
          </cell>
          <cell r="T1442" t="str">
            <v>A1321105</v>
          </cell>
          <cell r="U1442" t="str">
            <v>Regional street environment and town centres</v>
          </cell>
          <cell r="V1442" t="str">
            <v>L050</v>
          </cell>
          <cell r="W1442" t="str">
            <v>Regional</v>
          </cell>
          <cell r="X1442" t="str">
            <v>PL40810</v>
          </cell>
          <cell r="Y1442" t="str">
            <v>Expense</v>
          </cell>
          <cell r="Z1442">
            <v>20120701</v>
          </cell>
          <cell r="AA1442">
            <v>20130630</v>
          </cell>
          <cell r="AB1442">
            <v>2</v>
          </cell>
          <cell r="AC1442" t="str">
            <v>Discrete</v>
          </cell>
          <cell r="AD1442">
            <v>0</v>
          </cell>
          <cell r="AE1442">
            <v>0</v>
          </cell>
          <cell r="AF1442">
            <v>1</v>
          </cell>
          <cell r="AG1442">
            <v>0</v>
          </cell>
          <cell r="AH1442">
            <v>20</v>
          </cell>
          <cell r="AI1442" t="str">
            <v>Street Environment and Town Centres</v>
          </cell>
          <cell r="AJ1442" t="str">
            <v>Structures parks</v>
          </cell>
          <cell r="AK1442">
            <v>35</v>
          </cell>
          <cell r="AM1442">
            <v>0.75</v>
          </cell>
          <cell r="AO1442">
            <v>0.25</v>
          </cell>
          <cell r="AT1442">
            <v>6765230</v>
          </cell>
          <cell r="AU1442">
            <v>0</v>
          </cell>
          <cell r="BD1442">
            <v>3.1E-2</v>
          </cell>
          <cell r="BE1442">
            <v>6.1930000000000041E-2</v>
          </cell>
          <cell r="BF1442">
            <v>9.3787900000000146E-2</v>
          </cell>
          <cell r="BG1442">
            <v>0.12878911280000027</v>
          </cell>
          <cell r="BH1442">
            <v>0.16491036440960039</v>
          </cell>
          <cell r="BI1442">
            <v>0.19869276497747879</v>
          </cell>
          <cell r="BJ1442">
            <v>0.23225616239684821</v>
          </cell>
          <cell r="BK1442">
            <v>0.27045610343115034</v>
          </cell>
          <cell r="BL1442">
            <v>0.31238115484437823</v>
          </cell>
          <cell r="BM1442">
            <v>0.35568973295424255</v>
          </cell>
          <cell r="BN1442">
            <v>0</v>
          </cell>
          <cell r="BO1442">
            <v>209722.13</v>
          </cell>
          <cell r="BP1442">
            <v>0</v>
          </cell>
          <cell r="BQ1442">
            <v>0</v>
          </cell>
          <cell r="BR1442">
            <v>0</v>
          </cell>
          <cell r="BS1442">
            <v>0</v>
          </cell>
          <cell r="BT1442">
            <v>0</v>
          </cell>
          <cell r="BU1442">
            <v>0</v>
          </cell>
          <cell r="BV1442">
            <v>0</v>
          </cell>
          <cell r="BW1442">
            <v>0</v>
          </cell>
          <cell r="BX1442">
            <v>0</v>
          </cell>
          <cell r="BY1442">
            <v>0</v>
          </cell>
          <cell r="BZ1442">
            <v>6974952.1299999999</v>
          </cell>
          <cell r="CA1442">
            <v>0</v>
          </cell>
          <cell r="CB1442">
            <v>0</v>
          </cell>
          <cell r="CC1442">
            <v>0</v>
          </cell>
          <cell r="CD1442">
            <v>0</v>
          </cell>
          <cell r="CE1442">
            <v>0</v>
          </cell>
          <cell r="CF1442">
            <v>0</v>
          </cell>
          <cell r="CG1442">
            <v>0</v>
          </cell>
          <cell r="CH1442">
            <v>0</v>
          </cell>
          <cell r="CI1442">
            <v>0</v>
          </cell>
          <cell r="CK1442">
            <v>0</v>
          </cell>
          <cell r="CL1442">
            <v>0</v>
          </cell>
          <cell r="CM1442">
            <v>0</v>
          </cell>
          <cell r="CN1442">
            <v>0</v>
          </cell>
          <cell r="CO1442">
            <v>0</v>
          </cell>
          <cell r="CP1442">
            <v>0</v>
          </cell>
          <cell r="CQ1442">
            <v>0</v>
          </cell>
          <cell r="CR1442">
            <v>0</v>
          </cell>
          <cell r="CS1442">
            <v>0</v>
          </cell>
          <cell r="CT1442">
            <v>0</v>
          </cell>
          <cell r="CU1442">
            <v>0</v>
          </cell>
          <cell r="CW1442">
            <v>0</v>
          </cell>
          <cell r="CX1442">
            <v>6974952.1299999999</v>
          </cell>
          <cell r="CY1442">
            <v>0</v>
          </cell>
          <cell r="CZ1442">
            <v>0</v>
          </cell>
          <cell r="DA1442">
            <v>0</v>
          </cell>
          <cell r="DB1442">
            <v>0</v>
          </cell>
          <cell r="DC1442">
            <v>0</v>
          </cell>
          <cell r="DD1442">
            <v>0</v>
          </cell>
          <cell r="DE1442">
            <v>0</v>
          </cell>
          <cell r="DF1442">
            <v>0</v>
          </cell>
          <cell r="DG1442">
            <v>0</v>
          </cell>
          <cell r="DI1442">
            <v>0</v>
          </cell>
          <cell r="DJ1442">
            <v>0</v>
          </cell>
          <cell r="DK1442">
            <v>0</v>
          </cell>
          <cell r="DL1442">
            <v>0</v>
          </cell>
          <cell r="DM1442">
            <v>0</v>
          </cell>
          <cell r="DN1442">
            <v>0</v>
          </cell>
          <cell r="DO1442">
            <v>0</v>
          </cell>
          <cell r="DP1442">
            <v>0</v>
          </cell>
          <cell r="DQ1442">
            <v>0</v>
          </cell>
          <cell r="DR1442">
            <v>0</v>
          </cell>
          <cell r="DS1442">
            <v>0</v>
          </cell>
          <cell r="DU1442" t="str">
            <v>WCC 8AMPK-11-056</v>
          </cell>
          <cell r="DV1442">
            <v>6765230</v>
          </cell>
          <cell r="DW1442">
            <v>1</v>
          </cell>
          <cell r="DX1442">
            <v>1</v>
          </cell>
          <cell r="DY1442">
            <v>6765230</v>
          </cell>
          <cell r="DZ1442">
            <v>6974952.1299999999</v>
          </cell>
          <cell r="EB1442">
            <v>6974952.1299999999</v>
          </cell>
          <cell r="EC1442" t="str">
            <v>Local Recreational Facilities</v>
          </cell>
          <cell r="ED1442" t="str">
            <v>Local Recreational Facilities</v>
          </cell>
        </row>
        <row r="1443">
          <cell r="D1443" t="str">
            <v>PC2200115</v>
          </cell>
          <cell r="E1443" t="str">
            <v>Westgate Strategic Land Acquisition</v>
          </cell>
          <cell r="F1443" t="str">
            <v>Auckland Council</v>
          </cell>
          <cell r="G1443" t="str">
            <v>Regional and local planning</v>
          </cell>
          <cell r="H1443" t="str">
            <v>E412015</v>
          </cell>
          <cell r="I1443" t="str">
            <v>Strategic transformation</v>
          </cell>
          <cell r="J1443" t="str">
            <v>Economic development</v>
          </cell>
          <cell r="K1443" t="str">
            <v>Regional economic strategy and initiatives</v>
          </cell>
          <cell r="L1443" t="str">
            <v>City transformation projects</v>
          </cell>
          <cell r="M1443" t="str">
            <v>Economic development</v>
          </cell>
          <cell r="N1443" t="str">
            <v>Regional economic strategy and initiatives</v>
          </cell>
          <cell r="O1443" t="str">
            <v>City transformation projects</v>
          </cell>
          <cell r="P1443" t="str">
            <v>Economic development</v>
          </cell>
          <cell r="Q1443" t="str">
            <v>Regional economic strategy and initiatives</v>
          </cell>
          <cell r="R1443" t="str">
            <v>City transformation projects</v>
          </cell>
          <cell r="S1443" t="str">
            <v>A1321105</v>
          </cell>
          <cell r="T1443" t="str">
            <v>A1321105</v>
          </cell>
          <cell r="U1443" t="str">
            <v>Regional street environment and town centres</v>
          </cell>
          <cell r="V1443" t="str">
            <v>L050</v>
          </cell>
          <cell r="W1443" t="str">
            <v>Regional</v>
          </cell>
          <cell r="X1443" t="str">
            <v>FY12 - Only</v>
          </cell>
          <cell r="Y1443" t="str">
            <v>Expense</v>
          </cell>
          <cell r="Z1443">
            <v>20070701</v>
          </cell>
          <cell r="AA1443">
            <v>20120630</v>
          </cell>
          <cell r="AB1443">
            <v>1</v>
          </cell>
          <cell r="AC1443" t="str">
            <v>Programme</v>
          </cell>
          <cell r="AD1443">
            <v>1</v>
          </cell>
          <cell r="AE1443">
            <v>0</v>
          </cell>
          <cell r="AF1443">
            <v>0</v>
          </cell>
          <cell r="AG1443">
            <v>0</v>
          </cell>
          <cell r="AH1443">
            <v>4</v>
          </cell>
          <cell r="AI1443" t="str">
            <v>Commercial and Investment (ACPL)</v>
          </cell>
          <cell r="AJ1443" t="str">
            <v>Land (Capex)</v>
          </cell>
          <cell r="AK1443">
            <v>0</v>
          </cell>
          <cell r="AM1443">
            <v>1</v>
          </cell>
          <cell r="AS1443">
            <v>1257858</v>
          </cell>
          <cell r="BD1443">
            <v>3.1E-2</v>
          </cell>
          <cell r="BE1443">
            <v>6.1930000000000041E-2</v>
          </cell>
          <cell r="BF1443">
            <v>9.3787900000000146E-2</v>
          </cell>
          <cell r="BG1443">
            <v>0.12878911280000027</v>
          </cell>
          <cell r="BH1443">
            <v>0.16491036440960039</v>
          </cell>
          <cell r="BI1443">
            <v>0.19869276497747879</v>
          </cell>
          <cell r="BJ1443">
            <v>0.23225616239684821</v>
          </cell>
          <cell r="BK1443">
            <v>0.27045610343115034</v>
          </cell>
          <cell r="BL1443">
            <v>0.31238115484437823</v>
          </cell>
          <cell r="BM1443">
            <v>0.35568973295424255</v>
          </cell>
          <cell r="BN1443">
            <v>0</v>
          </cell>
          <cell r="BO1443">
            <v>0</v>
          </cell>
          <cell r="BP1443">
            <v>0</v>
          </cell>
          <cell r="BQ1443">
            <v>0</v>
          </cell>
          <cell r="BR1443">
            <v>0</v>
          </cell>
          <cell r="BS1443">
            <v>0</v>
          </cell>
          <cell r="BT1443">
            <v>0</v>
          </cell>
          <cell r="BU1443">
            <v>0</v>
          </cell>
          <cell r="BV1443">
            <v>0</v>
          </cell>
          <cell r="BW1443">
            <v>0</v>
          </cell>
          <cell r="BX1443">
            <v>0</v>
          </cell>
          <cell r="BY1443">
            <v>1257858</v>
          </cell>
          <cell r="BZ1443">
            <v>0</v>
          </cell>
          <cell r="CA1443">
            <v>0</v>
          </cell>
          <cell r="CB1443">
            <v>0</v>
          </cell>
          <cell r="CC1443">
            <v>0</v>
          </cell>
          <cell r="CD1443">
            <v>0</v>
          </cell>
          <cell r="CE1443">
            <v>0</v>
          </cell>
          <cell r="CF1443">
            <v>0</v>
          </cell>
          <cell r="CG1443">
            <v>0</v>
          </cell>
          <cell r="CH1443">
            <v>0</v>
          </cell>
          <cell r="CI1443">
            <v>0</v>
          </cell>
          <cell r="CK1443">
            <v>1257858</v>
          </cell>
          <cell r="CL1443">
            <v>0</v>
          </cell>
          <cell r="CM1443">
            <v>0</v>
          </cell>
          <cell r="CN1443">
            <v>0</v>
          </cell>
          <cell r="CO1443">
            <v>0</v>
          </cell>
          <cell r="CP1443">
            <v>0</v>
          </cell>
          <cell r="CQ1443">
            <v>0</v>
          </cell>
          <cell r="CR1443">
            <v>0</v>
          </cell>
          <cell r="CS1443">
            <v>0</v>
          </cell>
          <cell r="CT1443">
            <v>0</v>
          </cell>
          <cell r="CU1443">
            <v>0</v>
          </cell>
          <cell r="CW1443">
            <v>0</v>
          </cell>
          <cell r="CX1443">
            <v>0</v>
          </cell>
          <cell r="CY1443">
            <v>0</v>
          </cell>
          <cell r="CZ1443">
            <v>0</v>
          </cell>
          <cell r="DA1443">
            <v>0</v>
          </cell>
          <cell r="DB1443">
            <v>0</v>
          </cell>
          <cell r="DC1443">
            <v>0</v>
          </cell>
          <cell r="DD1443">
            <v>0</v>
          </cell>
          <cell r="DE1443">
            <v>0</v>
          </cell>
          <cell r="DF1443">
            <v>0</v>
          </cell>
          <cell r="DG1443">
            <v>0</v>
          </cell>
          <cell r="DI1443">
            <v>0</v>
          </cell>
          <cell r="DJ1443">
            <v>0</v>
          </cell>
          <cell r="DK1443">
            <v>0</v>
          </cell>
          <cell r="DL1443">
            <v>0</v>
          </cell>
          <cell r="DM1443">
            <v>0</v>
          </cell>
          <cell r="DN1443">
            <v>0</v>
          </cell>
          <cell r="DO1443">
            <v>0</v>
          </cell>
          <cell r="DP1443">
            <v>0</v>
          </cell>
          <cell r="DQ1443">
            <v>0</v>
          </cell>
          <cell r="DR1443">
            <v>0</v>
          </cell>
          <cell r="DS1443">
            <v>0</v>
          </cell>
          <cell r="DU1443" t="str">
            <v>WCC 2CDCC-08-006</v>
          </cell>
          <cell r="DV1443">
            <v>0</v>
          </cell>
          <cell r="DW1443">
            <v>0</v>
          </cell>
          <cell r="DX1443">
            <v>1</v>
          </cell>
          <cell r="DY1443">
            <v>0</v>
          </cell>
          <cell r="DZ1443">
            <v>0</v>
          </cell>
          <cell r="EB1443">
            <v>0</v>
          </cell>
          <cell r="EC1443" t="str">
            <v>Def</v>
          </cell>
          <cell r="ED1443" t="str">
            <v>CityXF</v>
          </cell>
        </row>
        <row r="1444">
          <cell r="D1444" t="str">
            <v>PC2210200</v>
          </cell>
          <cell r="E1444" t="str">
            <v>Mt Albert town centre renewal</v>
          </cell>
          <cell r="F1444" t="str">
            <v>Auckland Council</v>
          </cell>
          <cell r="G1444" t="str">
            <v>Regional and local planning</v>
          </cell>
          <cell r="H1444" t="str">
            <v>E403105</v>
          </cell>
          <cell r="I1444" t="str">
            <v>Plan development management</v>
          </cell>
          <cell r="J1444" t="str">
            <v>Economic development</v>
          </cell>
          <cell r="K1444" t="str">
            <v>Local economic development</v>
          </cell>
          <cell r="L1444" t="str">
            <v>Local street environment and town centres</v>
          </cell>
          <cell r="M1444" t="str">
            <v>Local activities</v>
          </cell>
          <cell r="N1444" t="str">
            <v>Local economic development</v>
          </cell>
          <cell r="O1444" t="str">
            <v>Local street environment and town centres</v>
          </cell>
          <cell r="P1444" t="str">
            <v>Economic development</v>
          </cell>
          <cell r="Q1444" t="str">
            <v>Local economic development</v>
          </cell>
          <cell r="R1444" t="str">
            <v>Local street environment and town centres</v>
          </cell>
          <cell r="S1444" t="str">
            <v>A1321205</v>
          </cell>
          <cell r="T1444" t="str">
            <v>A1321205</v>
          </cell>
          <cell r="U1444" t="str">
            <v>Local street environment and town centres</v>
          </cell>
          <cell r="V1444" t="str">
            <v>L100</v>
          </cell>
          <cell r="W1444" t="str">
            <v>Albert-Eden</v>
          </cell>
          <cell r="X1444" t="str">
            <v>PL40810</v>
          </cell>
          <cell r="Y1444" t="str">
            <v>Expense</v>
          </cell>
          <cell r="Z1444">
            <v>20110701</v>
          </cell>
          <cell r="AA1444">
            <v>20140630</v>
          </cell>
          <cell r="AB1444">
            <v>2</v>
          </cell>
          <cell r="AC1444" t="str">
            <v>Discrete</v>
          </cell>
          <cell r="AD1444">
            <v>0</v>
          </cell>
          <cell r="AE1444">
            <v>0</v>
          </cell>
          <cell r="AF1444">
            <v>0</v>
          </cell>
          <cell r="AG1444">
            <v>1</v>
          </cell>
          <cell r="AH1444">
            <v>20</v>
          </cell>
          <cell r="AI1444" t="str">
            <v>Street Environment and Town Centres</v>
          </cell>
          <cell r="AJ1444" t="str">
            <v>Structures parks</v>
          </cell>
          <cell r="AK1444">
            <v>35</v>
          </cell>
          <cell r="AM1444">
            <v>1</v>
          </cell>
          <cell r="AS1444">
            <v>293654</v>
          </cell>
          <cell r="AT1444">
            <v>1468269</v>
          </cell>
          <cell r="AU1444">
            <v>1957692</v>
          </cell>
          <cell r="BD1444">
            <v>3.1E-2</v>
          </cell>
          <cell r="BE1444">
            <v>6.1930000000000041E-2</v>
          </cell>
          <cell r="BF1444">
            <v>9.3787900000000146E-2</v>
          </cell>
          <cell r="BG1444">
            <v>0.12878911280000027</v>
          </cell>
          <cell r="BH1444">
            <v>0.16491036440960039</v>
          </cell>
          <cell r="BI1444">
            <v>0.19869276497747879</v>
          </cell>
          <cell r="BJ1444">
            <v>0.23225616239684821</v>
          </cell>
          <cell r="BK1444">
            <v>0.27045610343115034</v>
          </cell>
          <cell r="BL1444">
            <v>0.31238115484437823</v>
          </cell>
          <cell r="BM1444">
            <v>0.35568973295424255</v>
          </cell>
          <cell r="BN1444">
            <v>0</v>
          </cell>
          <cell r="BO1444">
            <v>45516.339</v>
          </cell>
          <cell r="BP1444">
            <v>121239.86556000008</v>
          </cell>
          <cell r="BQ1444">
            <v>0</v>
          </cell>
          <cell r="BR1444">
            <v>0</v>
          </cell>
          <cell r="BS1444">
            <v>0</v>
          </cell>
          <cell r="BT1444">
            <v>0</v>
          </cell>
          <cell r="BU1444">
            <v>0</v>
          </cell>
          <cell r="BV1444">
            <v>0</v>
          </cell>
          <cell r="BW1444">
            <v>0</v>
          </cell>
          <cell r="BX1444">
            <v>0</v>
          </cell>
          <cell r="BY1444">
            <v>293654</v>
          </cell>
          <cell r="BZ1444">
            <v>1513785.3389999999</v>
          </cell>
          <cell r="CA1444">
            <v>2078931.8655600001</v>
          </cell>
          <cell r="CB1444">
            <v>0</v>
          </cell>
          <cell r="CC1444">
            <v>0</v>
          </cell>
          <cell r="CD1444">
            <v>0</v>
          </cell>
          <cell r="CE1444">
            <v>0</v>
          </cell>
          <cell r="CF1444">
            <v>0</v>
          </cell>
          <cell r="CG1444">
            <v>0</v>
          </cell>
          <cell r="CH1444">
            <v>0</v>
          </cell>
          <cell r="CI1444">
            <v>0</v>
          </cell>
          <cell r="CK1444">
            <v>0</v>
          </cell>
          <cell r="CL1444">
            <v>0</v>
          </cell>
          <cell r="CM1444">
            <v>0</v>
          </cell>
          <cell r="CN1444">
            <v>0</v>
          </cell>
          <cell r="CO1444">
            <v>0</v>
          </cell>
          <cell r="CP1444">
            <v>0</v>
          </cell>
          <cell r="CQ1444">
            <v>0</v>
          </cell>
          <cell r="CR1444">
            <v>0</v>
          </cell>
          <cell r="CS1444">
            <v>0</v>
          </cell>
          <cell r="CT1444">
            <v>0</v>
          </cell>
          <cell r="CU1444">
            <v>0</v>
          </cell>
          <cell r="CW1444">
            <v>0</v>
          </cell>
          <cell r="CX1444">
            <v>0</v>
          </cell>
          <cell r="CY1444">
            <v>0</v>
          </cell>
          <cell r="CZ1444">
            <v>0</v>
          </cell>
          <cell r="DA1444">
            <v>0</v>
          </cell>
          <cell r="DB1444">
            <v>0</v>
          </cell>
          <cell r="DC1444">
            <v>0</v>
          </cell>
          <cell r="DD1444">
            <v>0</v>
          </cell>
          <cell r="DE1444">
            <v>0</v>
          </cell>
          <cell r="DF1444">
            <v>0</v>
          </cell>
          <cell r="DG1444">
            <v>0</v>
          </cell>
          <cell r="DI1444">
            <v>293654</v>
          </cell>
          <cell r="DJ1444">
            <v>1513785.3389999999</v>
          </cell>
          <cell r="DK1444">
            <v>2078931.8655600001</v>
          </cell>
          <cell r="DL1444">
            <v>0</v>
          </cell>
          <cell r="DM1444">
            <v>0</v>
          </cell>
          <cell r="DN1444">
            <v>0</v>
          </cell>
          <cell r="DO1444">
            <v>0</v>
          </cell>
          <cell r="DP1444">
            <v>0</v>
          </cell>
          <cell r="DQ1444">
            <v>0</v>
          </cell>
          <cell r="DR1444">
            <v>0</v>
          </cell>
          <cell r="DS1444">
            <v>0</v>
          </cell>
          <cell r="DU1444" t="str">
            <v>ACC 842/400001</v>
          </cell>
          <cell r="DV1444">
            <v>0</v>
          </cell>
          <cell r="DW1444">
            <v>0</v>
          </cell>
          <cell r="DX1444">
            <v>1</v>
          </cell>
          <cell r="DY1444">
            <v>3425961</v>
          </cell>
          <cell r="DZ1444">
            <v>3592717.20456</v>
          </cell>
          <cell r="EB1444">
            <v>3592717.20456</v>
          </cell>
          <cell r="EC1444" t="str">
            <v>Def</v>
          </cell>
          <cell r="ED1444" t="str">
            <v>TBC</v>
          </cell>
        </row>
        <row r="1445">
          <cell r="D1445" t="str">
            <v>PC2210203b</v>
          </cell>
          <cell r="E1445" t="str">
            <v>Streetscape Development</v>
          </cell>
          <cell r="F1445" t="str">
            <v>Auckland Council</v>
          </cell>
          <cell r="G1445" t="str">
            <v>Regional and local planning</v>
          </cell>
          <cell r="H1445" t="str">
            <v>E403105</v>
          </cell>
          <cell r="I1445" t="str">
            <v>Plan development management</v>
          </cell>
          <cell r="J1445" t="str">
            <v>Economic development</v>
          </cell>
          <cell r="K1445" t="str">
            <v>Local economic development</v>
          </cell>
          <cell r="L1445" t="str">
            <v>Local street environment and town centres</v>
          </cell>
          <cell r="M1445" t="str">
            <v>Local activities</v>
          </cell>
          <cell r="N1445" t="str">
            <v>Local economic development</v>
          </cell>
          <cell r="O1445" t="str">
            <v>Local street environment and town centres</v>
          </cell>
          <cell r="P1445" t="str">
            <v>Economic development</v>
          </cell>
          <cell r="Q1445" t="str">
            <v>Local economic development</v>
          </cell>
          <cell r="R1445" t="str">
            <v>Local street environment and town centres</v>
          </cell>
          <cell r="S1445" t="str">
            <v>A1321205</v>
          </cell>
          <cell r="T1445" t="str">
            <v>A1321205</v>
          </cell>
          <cell r="U1445" t="str">
            <v>Local street environment and town centres</v>
          </cell>
          <cell r="V1445" t="str">
            <v>L110</v>
          </cell>
          <cell r="W1445" t="str">
            <v>Franklin</v>
          </cell>
          <cell r="X1445" t="str">
            <v>PL40810</v>
          </cell>
          <cell r="Y1445" t="str">
            <v>Expense</v>
          </cell>
          <cell r="Z1445">
            <v>20120701</v>
          </cell>
          <cell r="AA1445">
            <v>20190630</v>
          </cell>
          <cell r="AB1445">
            <v>1</v>
          </cell>
          <cell r="AC1445" t="str">
            <v>Programme</v>
          </cell>
          <cell r="AD1445">
            <v>0</v>
          </cell>
          <cell r="AE1445">
            <v>0</v>
          </cell>
          <cell r="AF1445">
            <v>1</v>
          </cell>
          <cell r="AG1445">
            <v>0</v>
          </cell>
          <cell r="AH1445">
            <v>20</v>
          </cell>
          <cell r="AI1445" t="str">
            <v>Street Environment and Town Centres</v>
          </cell>
          <cell r="AJ1445" t="str">
            <v>Structures parks</v>
          </cell>
          <cell r="AK1445">
            <v>35</v>
          </cell>
          <cell r="AM1445">
            <v>1</v>
          </cell>
          <cell r="AT1445">
            <v>37299.221900000004</v>
          </cell>
          <cell r="AU1445">
            <v>38016</v>
          </cell>
          <cell r="AV1445">
            <v>38688</v>
          </cell>
          <cell r="AW1445">
            <v>39000</v>
          </cell>
          <cell r="AX1445">
            <v>39000</v>
          </cell>
          <cell r="AY1445">
            <v>39000</v>
          </cell>
          <cell r="AZ1445">
            <v>39000</v>
          </cell>
          <cell r="BD1445">
            <v>3.1E-2</v>
          </cell>
          <cell r="BE1445">
            <v>6.1930000000000041E-2</v>
          </cell>
          <cell r="BF1445">
            <v>9.3787900000000146E-2</v>
          </cell>
          <cell r="BG1445">
            <v>0.12878911280000027</v>
          </cell>
          <cell r="BH1445">
            <v>0.16491036440960039</v>
          </cell>
          <cell r="BI1445">
            <v>0.19869276497747879</v>
          </cell>
          <cell r="BJ1445">
            <v>0.23225616239684821</v>
          </cell>
          <cell r="BK1445">
            <v>0.27045610343115034</v>
          </cell>
          <cell r="BL1445">
            <v>0.31238115484437823</v>
          </cell>
          <cell r="BM1445">
            <v>0.35568973295424255</v>
          </cell>
          <cell r="BN1445">
            <v>0</v>
          </cell>
          <cell r="BO1445">
            <v>1156.2758789000002</v>
          </cell>
          <cell r="BP1445">
            <v>2354.3308800000013</v>
          </cell>
          <cell r="BQ1445">
            <v>3628.4662752000058</v>
          </cell>
          <cell r="BR1445">
            <v>5022.7753992000107</v>
          </cell>
          <cell r="BS1445">
            <v>6431.5042119744148</v>
          </cell>
          <cell r="BT1445">
            <v>7749.0178341216724</v>
          </cell>
          <cell r="BU1445">
            <v>9057.9903334770806</v>
          </cell>
          <cell r="BV1445">
            <v>0</v>
          </cell>
          <cell r="BW1445">
            <v>0</v>
          </cell>
          <cell r="BX1445">
            <v>0</v>
          </cell>
          <cell r="BY1445">
            <v>0</v>
          </cell>
          <cell r="BZ1445">
            <v>38455.497778900004</v>
          </cell>
          <cell r="CA1445">
            <v>40370.330880000001</v>
          </cell>
          <cell r="CB1445">
            <v>42316.466275200008</v>
          </cell>
          <cell r="CC1445">
            <v>44022.775399200007</v>
          </cell>
          <cell r="CD1445">
            <v>45431.504211974418</v>
          </cell>
          <cell r="CE1445">
            <v>46749.017834121674</v>
          </cell>
          <cell r="CF1445">
            <v>48057.990333477079</v>
          </cell>
          <cell r="CG1445">
            <v>0</v>
          </cell>
          <cell r="CH1445">
            <v>0</v>
          </cell>
          <cell r="CI1445">
            <v>0</v>
          </cell>
          <cell r="CK1445">
            <v>0</v>
          </cell>
          <cell r="CL1445">
            <v>0</v>
          </cell>
          <cell r="CM1445">
            <v>0</v>
          </cell>
          <cell r="CN1445">
            <v>0</v>
          </cell>
          <cell r="CO1445">
            <v>0</v>
          </cell>
          <cell r="CP1445">
            <v>0</v>
          </cell>
          <cell r="CQ1445">
            <v>0</v>
          </cell>
          <cell r="CR1445">
            <v>0</v>
          </cell>
          <cell r="CS1445">
            <v>0</v>
          </cell>
          <cell r="CT1445">
            <v>0</v>
          </cell>
          <cell r="CU1445">
            <v>0</v>
          </cell>
          <cell r="CW1445">
            <v>0</v>
          </cell>
          <cell r="CX1445">
            <v>38455.497778900004</v>
          </cell>
          <cell r="CY1445">
            <v>40370.330880000001</v>
          </cell>
          <cell r="CZ1445">
            <v>42316.466275200008</v>
          </cell>
          <cell r="DA1445">
            <v>44022.775399200007</v>
          </cell>
          <cell r="DB1445">
            <v>45431.504211974418</v>
          </cell>
          <cell r="DC1445">
            <v>46749.017834121674</v>
          </cell>
          <cell r="DD1445">
            <v>48057.990333477079</v>
          </cell>
          <cell r="DE1445">
            <v>0</v>
          </cell>
          <cell r="DF1445">
            <v>0</v>
          </cell>
          <cell r="DG1445">
            <v>0</v>
          </cell>
          <cell r="DI1445">
            <v>0</v>
          </cell>
          <cell r="DJ1445">
            <v>0</v>
          </cell>
          <cell r="DK1445">
            <v>0</v>
          </cell>
          <cell r="DL1445">
            <v>0</v>
          </cell>
          <cell r="DM1445">
            <v>0</v>
          </cell>
          <cell r="DN1445">
            <v>0</v>
          </cell>
          <cell r="DO1445">
            <v>0</v>
          </cell>
          <cell r="DP1445">
            <v>0</v>
          </cell>
          <cell r="DQ1445">
            <v>0</v>
          </cell>
          <cell r="DR1445">
            <v>0</v>
          </cell>
          <cell r="DS1445">
            <v>0</v>
          </cell>
          <cell r="DU1445" t="str">
            <v>MCC 8014CPM00020</v>
          </cell>
          <cell r="DV1445">
            <v>270003.2219</v>
          </cell>
          <cell r="DW1445">
            <v>1</v>
          </cell>
          <cell r="DX1445">
            <v>1</v>
          </cell>
          <cell r="DY1445">
            <v>270003.2219</v>
          </cell>
          <cell r="DZ1445">
            <v>305403.58271287318</v>
          </cell>
          <cell r="EB1445">
            <v>305403.58271287318</v>
          </cell>
          <cell r="EC1445" t="str">
            <v>Def</v>
          </cell>
          <cell r="ED1445" t="str">
            <v>TBC</v>
          </cell>
        </row>
        <row r="1446">
          <cell r="D1446" t="str">
            <v>PC2210203c</v>
          </cell>
          <cell r="E1446" t="str">
            <v>Streetscape Development</v>
          </cell>
          <cell r="F1446" t="str">
            <v>Auckland Council</v>
          </cell>
          <cell r="G1446" t="str">
            <v>Regional and local planning</v>
          </cell>
          <cell r="H1446" t="str">
            <v>E403105</v>
          </cell>
          <cell r="I1446" t="str">
            <v>Plan development management</v>
          </cell>
          <cell r="J1446" t="str">
            <v>Economic development</v>
          </cell>
          <cell r="K1446" t="str">
            <v>Local economic development</v>
          </cell>
          <cell r="L1446" t="str">
            <v>Local street environment and town centres</v>
          </cell>
          <cell r="M1446" t="str">
            <v>Local activities</v>
          </cell>
          <cell r="N1446" t="str">
            <v>Local economic development</v>
          </cell>
          <cell r="O1446" t="str">
            <v>Local street environment and town centres</v>
          </cell>
          <cell r="P1446" t="str">
            <v>Economic development</v>
          </cell>
          <cell r="Q1446" t="str">
            <v>Local economic development</v>
          </cell>
          <cell r="R1446" t="str">
            <v>Local street environment and town centres</v>
          </cell>
          <cell r="S1446" t="str">
            <v>A1321205</v>
          </cell>
          <cell r="T1446" t="str">
            <v>A1321205</v>
          </cell>
          <cell r="U1446" t="str">
            <v>Local street environment and town centres</v>
          </cell>
          <cell r="V1446" t="str">
            <v>L130</v>
          </cell>
          <cell r="W1446" t="str">
            <v>Howick</v>
          </cell>
          <cell r="X1446" t="str">
            <v>PL40810</v>
          </cell>
          <cell r="Y1446" t="str">
            <v>Expense</v>
          </cell>
          <cell r="Z1446">
            <v>20120701</v>
          </cell>
          <cell r="AA1446">
            <v>20220630</v>
          </cell>
          <cell r="AB1446">
            <v>1</v>
          </cell>
          <cell r="AC1446" t="str">
            <v>Programme</v>
          </cell>
          <cell r="AD1446">
            <v>0</v>
          </cell>
          <cell r="AE1446">
            <v>0</v>
          </cell>
          <cell r="AF1446">
            <v>1</v>
          </cell>
          <cell r="AG1446">
            <v>0</v>
          </cell>
          <cell r="AH1446">
            <v>20</v>
          </cell>
          <cell r="AI1446" t="str">
            <v>Street Environment and Town Centres</v>
          </cell>
          <cell r="AJ1446" t="str">
            <v>Structures parks</v>
          </cell>
          <cell r="AK1446">
            <v>35</v>
          </cell>
          <cell r="AM1446">
            <v>1</v>
          </cell>
          <cell r="AT1446">
            <v>111889</v>
          </cell>
          <cell r="AU1446">
            <v>100000</v>
          </cell>
          <cell r="AV1446">
            <v>100000</v>
          </cell>
          <cell r="AW1446">
            <v>100000</v>
          </cell>
          <cell r="AX1446">
            <v>100000</v>
          </cell>
          <cell r="AY1446">
            <v>100000</v>
          </cell>
          <cell r="AZ1446">
            <v>100000</v>
          </cell>
          <cell r="BA1446">
            <v>100000</v>
          </cell>
          <cell r="BB1446">
            <v>100000</v>
          </cell>
          <cell r="BC1446">
            <v>100000</v>
          </cell>
          <cell r="BD1446">
            <v>3.1E-2</v>
          </cell>
          <cell r="BE1446">
            <v>6.1930000000000041E-2</v>
          </cell>
          <cell r="BF1446">
            <v>9.3787900000000146E-2</v>
          </cell>
          <cell r="BG1446">
            <v>0.12878911280000027</v>
          </cell>
          <cell r="BH1446">
            <v>0.16491036440960039</v>
          </cell>
          <cell r="BI1446">
            <v>0.19869276497747879</v>
          </cell>
          <cell r="BJ1446">
            <v>0.23225616239684821</v>
          </cell>
          <cell r="BK1446">
            <v>0.27045610343115034</v>
          </cell>
          <cell r="BL1446">
            <v>0.31238115484437823</v>
          </cell>
          <cell r="BM1446">
            <v>0.35568973295424255</v>
          </cell>
          <cell r="BN1446">
            <v>0</v>
          </cell>
          <cell r="BO1446">
            <v>3468.5590000000002</v>
          </cell>
          <cell r="BP1446">
            <v>6193.0000000000036</v>
          </cell>
          <cell r="BQ1446">
            <v>9378.7900000000154</v>
          </cell>
          <cell r="BR1446">
            <v>12878.911280000028</v>
          </cell>
          <cell r="BS1446">
            <v>16491.036440960037</v>
          </cell>
          <cell r="BT1446">
            <v>19869.27649774788</v>
          </cell>
          <cell r="BU1446">
            <v>23225.616239684819</v>
          </cell>
          <cell r="BV1446">
            <v>27045.610343115033</v>
          </cell>
          <cell r="BW1446">
            <v>31238.115484437822</v>
          </cell>
          <cell r="BX1446">
            <v>35568.973295424257</v>
          </cell>
          <cell r="BY1446">
            <v>0</v>
          </cell>
          <cell r="BZ1446">
            <v>115357.55899999999</v>
          </cell>
          <cell r="CA1446">
            <v>106193</v>
          </cell>
          <cell r="CB1446">
            <v>109378.79000000001</v>
          </cell>
          <cell r="CC1446">
            <v>112878.91128000003</v>
          </cell>
          <cell r="CD1446">
            <v>116491.03644096004</v>
          </cell>
          <cell r="CE1446">
            <v>119869.27649774788</v>
          </cell>
          <cell r="CF1446">
            <v>123225.61623968482</v>
          </cell>
          <cell r="CG1446">
            <v>127045.61034311503</v>
          </cell>
          <cell r="CH1446">
            <v>131238.11548443782</v>
          </cell>
          <cell r="CI1446">
            <v>135568.97329542425</v>
          </cell>
          <cell r="CK1446">
            <v>0</v>
          </cell>
          <cell r="CL1446">
            <v>0</v>
          </cell>
          <cell r="CM1446">
            <v>0</v>
          </cell>
          <cell r="CN1446">
            <v>0</v>
          </cell>
          <cell r="CO1446">
            <v>0</v>
          </cell>
          <cell r="CP1446">
            <v>0</v>
          </cell>
          <cell r="CQ1446">
            <v>0</v>
          </cell>
          <cell r="CR1446">
            <v>0</v>
          </cell>
          <cell r="CS1446">
            <v>0</v>
          </cell>
          <cell r="CT1446">
            <v>0</v>
          </cell>
          <cell r="CU1446">
            <v>0</v>
          </cell>
          <cell r="CW1446">
            <v>0</v>
          </cell>
          <cell r="CX1446">
            <v>115357.55899999999</v>
          </cell>
          <cell r="CY1446">
            <v>106193</v>
          </cell>
          <cell r="CZ1446">
            <v>109378.79000000001</v>
          </cell>
          <cell r="DA1446">
            <v>112878.91128000003</v>
          </cell>
          <cell r="DB1446">
            <v>116491.03644096004</v>
          </cell>
          <cell r="DC1446">
            <v>119869.27649774788</v>
          </cell>
          <cell r="DD1446">
            <v>123225.61623968482</v>
          </cell>
          <cell r="DE1446">
            <v>127045.61034311503</v>
          </cell>
          <cell r="DF1446">
            <v>131238.11548443782</v>
          </cell>
          <cell r="DG1446">
            <v>135568.97329542425</v>
          </cell>
          <cell r="DI1446">
            <v>0</v>
          </cell>
          <cell r="DJ1446">
            <v>0</v>
          </cell>
          <cell r="DK1446">
            <v>0</v>
          </cell>
          <cell r="DL1446">
            <v>0</v>
          </cell>
          <cell r="DM1446">
            <v>0</v>
          </cell>
          <cell r="DN1446">
            <v>0</v>
          </cell>
          <cell r="DO1446">
            <v>0</v>
          </cell>
          <cell r="DP1446">
            <v>0</v>
          </cell>
          <cell r="DQ1446">
            <v>0</v>
          </cell>
          <cell r="DR1446">
            <v>0</v>
          </cell>
          <cell r="DS1446">
            <v>0</v>
          </cell>
          <cell r="DU1446" t="str">
            <v>MCC 8014CPM00020</v>
          </cell>
          <cell r="DV1446">
            <v>1011889</v>
          </cell>
          <cell r="DW1446">
            <v>1</v>
          </cell>
          <cell r="DX1446">
            <v>1</v>
          </cell>
          <cell r="DY1446">
            <v>1011889</v>
          </cell>
          <cell r="DZ1446">
            <v>1197246.88858137</v>
          </cell>
          <cell r="EB1446">
            <v>1197246.88858137</v>
          </cell>
          <cell r="EC1446" t="str">
            <v>Def</v>
          </cell>
          <cell r="ED1446" t="str">
            <v>TBC</v>
          </cell>
        </row>
        <row r="1447">
          <cell r="D1447" t="str">
            <v>PC2210203d</v>
          </cell>
          <cell r="E1447" t="str">
            <v>Streetscape Development</v>
          </cell>
          <cell r="F1447" t="str">
            <v>Auckland Council</v>
          </cell>
          <cell r="G1447" t="str">
            <v>Regional and local planning</v>
          </cell>
          <cell r="H1447" t="str">
            <v>E403105</v>
          </cell>
          <cell r="I1447" t="str">
            <v>Plan development management</v>
          </cell>
          <cell r="J1447" t="str">
            <v>Economic development</v>
          </cell>
          <cell r="K1447" t="str">
            <v>Local economic development</v>
          </cell>
          <cell r="L1447" t="str">
            <v>Local street environment and town centres</v>
          </cell>
          <cell r="M1447" t="str">
            <v>Local activities</v>
          </cell>
          <cell r="N1447" t="str">
            <v>Local economic development</v>
          </cell>
          <cell r="O1447" t="str">
            <v>Local street environment and town centres</v>
          </cell>
          <cell r="P1447" t="str">
            <v>Economic development</v>
          </cell>
          <cell r="Q1447" t="str">
            <v>Local economic development</v>
          </cell>
          <cell r="R1447" t="str">
            <v>Local street environment and town centres</v>
          </cell>
          <cell r="S1447" t="str">
            <v>A1321205</v>
          </cell>
          <cell r="T1447" t="str">
            <v>A1321205</v>
          </cell>
          <cell r="U1447" t="str">
            <v>Local street environment and town centres</v>
          </cell>
          <cell r="V1447" t="str">
            <v>L140</v>
          </cell>
          <cell r="W1447" t="str">
            <v>Mangere-Otahuhu</v>
          </cell>
          <cell r="X1447" t="str">
            <v>PL40810</v>
          </cell>
          <cell r="Y1447" t="str">
            <v>Expense</v>
          </cell>
          <cell r="Z1447">
            <v>20120701</v>
          </cell>
          <cell r="AA1447">
            <v>20190630</v>
          </cell>
          <cell r="AB1447">
            <v>1</v>
          </cell>
          <cell r="AC1447" t="str">
            <v>Programme</v>
          </cell>
          <cell r="AD1447">
            <v>0</v>
          </cell>
          <cell r="AE1447">
            <v>0</v>
          </cell>
          <cell r="AF1447">
            <v>1</v>
          </cell>
          <cell r="AG1447">
            <v>0</v>
          </cell>
          <cell r="AH1447">
            <v>20</v>
          </cell>
          <cell r="AI1447" t="str">
            <v>Street Environment and Town Centres</v>
          </cell>
          <cell r="AJ1447" t="str">
            <v>Structures parks</v>
          </cell>
          <cell r="AK1447">
            <v>35</v>
          </cell>
          <cell r="AM1447">
            <v>1</v>
          </cell>
          <cell r="AT1447">
            <v>74593</v>
          </cell>
          <cell r="AU1447">
            <v>76032</v>
          </cell>
          <cell r="AV1447">
            <v>77376</v>
          </cell>
          <cell r="AW1447">
            <v>79000</v>
          </cell>
          <cell r="AX1447">
            <v>79000</v>
          </cell>
          <cell r="AY1447">
            <v>79000</v>
          </cell>
          <cell r="AZ1447">
            <v>79000</v>
          </cell>
          <cell r="BD1447">
            <v>3.1E-2</v>
          </cell>
          <cell r="BE1447">
            <v>6.1930000000000041E-2</v>
          </cell>
          <cell r="BF1447">
            <v>9.3787900000000146E-2</v>
          </cell>
          <cell r="BG1447">
            <v>0.12878911280000027</v>
          </cell>
          <cell r="BH1447">
            <v>0.16491036440960039</v>
          </cell>
          <cell r="BI1447">
            <v>0.19869276497747879</v>
          </cell>
          <cell r="BJ1447">
            <v>0.23225616239684821</v>
          </cell>
          <cell r="BK1447">
            <v>0.27045610343115034</v>
          </cell>
          <cell r="BL1447">
            <v>0.31238115484437823</v>
          </cell>
          <cell r="BM1447">
            <v>0.35568973295424255</v>
          </cell>
          <cell r="BN1447">
            <v>0</v>
          </cell>
          <cell r="BO1447">
            <v>2312.3829999999998</v>
          </cell>
          <cell r="BP1447">
            <v>4708.6617600000027</v>
          </cell>
          <cell r="BQ1447">
            <v>7256.9325504000117</v>
          </cell>
          <cell r="BR1447">
            <v>10174.339911200021</v>
          </cell>
          <cell r="BS1447">
            <v>13027.918788358431</v>
          </cell>
          <cell r="BT1447">
            <v>15696.728433220824</v>
          </cell>
          <cell r="BU1447">
            <v>18348.236829351008</v>
          </cell>
          <cell r="BV1447">
            <v>0</v>
          </cell>
          <cell r="BW1447">
            <v>0</v>
          </cell>
          <cell r="BX1447">
            <v>0</v>
          </cell>
          <cell r="BY1447">
            <v>0</v>
          </cell>
          <cell r="BZ1447">
            <v>76905.383000000002</v>
          </cell>
          <cell r="CA1447">
            <v>80740.661760000003</v>
          </cell>
          <cell r="CB1447">
            <v>84632.932550400015</v>
          </cell>
          <cell r="CC1447">
            <v>89174.339911200019</v>
          </cell>
          <cell r="CD1447">
            <v>92027.918788358424</v>
          </cell>
          <cell r="CE1447">
            <v>94696.728433220822</v>
          </cell>
          <cell r="CF1447">
            <v>97348.236829351008</v>
          </cell>
          <cell r="CG1447">
            <v>0</v>
          </cell>
          <cell r="CH1447">
            <v>0</v>
          </cell>
          <cell r="CI1447">
            <v>0</v>
          </cell>
          <cell r="CK1447">
            <v>0</v>
          </cell>
          <cell r="CL1447">
            <v>0</v>
          </cell>
          <cell r="CM1447">
            <v>0</v>
          </cell>
          <cell r="CN1447">
            <v>0</v>
          </cell>
          <cell r="CO1447">
            <v>0</v>
          </cell>
          <cell r="CP1447">
            <v>0</v>
          </cell>
          <cell r="CQ1447">
            <v>0</v>
          </cell>
          <cell r="CR1447">
            <v>0</v>
          </cell>
          <cell r="CS1447">
            <v>0</v>
          </cell>
          <cell r="CT1447">
            <v>0</v>
          </cell>
          <cell r="CU1447">
            <v>0</v>
          </cell>
          <cell r="CW1447">
            <v>0</v>
          </cell>
          <cell r="CX1447">
            <v>76905.383000000002</v>
          </cell>
          <cell r="CY1447">
            <v>80740.661760000003</v>
          </cell>
          <cell r="CZ1447">
            <v>84632.932550400015</v>
          </cell>
          <cell r="DA1447">
            <v>89174.339911200019</v>
          </cell>
          <cell r="DB1447">
            <v>92027.918788358424</v>
          </cell>
          <cell r="DC1447">
            <v>94696.728433220822</v>
          </cell>
          <cell r="DD1447">
            <v>97348.236829351008</v>
          </cell>
          <cell r="DE1447">
            <v>0</v>
          </cell>
          <cell r="DF1447">
            <v>0</v>
          </cell>
          <cell r="DG1447">
            <v>0</v>
          </cell>
          <cell r="DI1447">
            <v>0</v>
          </cell>
          <cell r="DJ1447">
            <v>0</v>
          </cell>
          <cell r="DK1447">
            <v>0</v>
          </cell>
          <cell r="DL1447">
            <v>0</v>
          </cell>
          <cell r="DM1447">
            <v>0</v>
          </cell>
          <cell r="DN1447">
            <v>0</v>
          </cell>
          <cell r="DO1447">
            <v>0</v>
          </cell>
          <cell r="DP1447">
            <v>0</v>
          </cell>
          <cell r="DQ1447">
            <v>0</v>
          </cell>
          <cell r="DR1447">
            <v>0</v>
          </cell>
          <cell r="DS1447">
            <v>0</v>
          </cell>
          <cell r="DU1447" t="str">
            <v>MCC 8014CPM00020</v>
          </cell>
          <cell r="DV1447">
            <v>544001</v>
          </cell>
          <cell r="DW1447">
            <v>1</v>
          </cell>
          <cell r="DX1447">
            <v>1</v>
          </cell>
          <cell r="DY1447">
            <v>544001</v>
          </cell>
          <cell r="DZ1447">
            <v>615526.20127253036</v>
          </cell>
          <cell r="EB1447">
            <v>615526.20127253036</v>
          </cell>
          <cell r="EC1447" t="str">
            <v>Def</v>
          </cell>
          <cell r="ED1447" t="str">
            <v>TBC</v>
          </cell>
        </row>
        <row r="1448">
          <cell r="D1448" t="str">
            <v>PC2210203e</v>
          </cell>
          <cell r="E1448" t="str">
            <v>Streetscape Development</v>
          </cell>
          <cell r="F1448" t="str">
            <v>Auckland Council</v>
          </cell>
          <cell r="G1448" t="str">
            <v>Regional and local planning</v>
          </cell>
          <cell r="H1448" t="str">
            <v>E403105</v>
          </cell>
          <cell r="I1448" t="str">
            <v>Plan development management</v>
          </cell>
          <cell r="J1448" t="str">
            <v>Economic development</v>
          </cell>
          <cell r="K1448" t="str">
            <v>Local economic development</v>
          </cell>
          <cell r="L1448" t="str">
            <v>Local street environment and town centres</v>
          </cell>
          <cell r="M1448" t="str">
            <v>Local activities</v>
          </cell>
          <cell r="N1448" t="str">
            <v>Local economic development</v>
          </cell>
          <cell r="O1448" t="str">
            <v>Local street environment and town centres</v>
          </cell>
          <cell r="P1448" t="str">
            <v>Economic development</v>
          </cell>
          <cell r="Q1448" t="str">
            <v>Local economic development</v>
          </cell>
          <cell r="R1448" t="str">
            <v>Local street environment and town centres</v>
          </cell>
          <cell r="S1448" t="str">
            <v>A1321205</v>
          </cell>
          <cell r="T1448" t="str">
            <v>A1321205</v>
          </cell>
          <cell r="U1448" t="str">
            <v>Local street environment and town centres</v>
          </cell>
          <cell r="V1448" t="str">
            <v>L145</v>
          </cell>
          <cell r="W1448" t="str">
            <v>Manurewa</v>
          </cell>
          <cell r="X1448" t="str">
            <v>PL40810</v>
          </cell>
          <cell r="Y1448" t="str">
            <v>Expense</v>
          </cell>
          <cell r="Z1448">
            <v>20120701</v>
          </cell>
          <cell r="AA1448">
            <v>20190630</v>
          </cell>
          <cell r="AB1448">
            <v>1</v>
          </cell>
          <cell r="AC1448" t="str">
            <v>Programme</v>
          </cell>
          <cell r="AD1448">
            <v>0</v>
          </cell>
          <cell r="AE1448">
            <v>0</v>
          </cell>
          <cell r="AF1448">
            <v>1</v>
          </cell>
          <cell r="AG1448">
            <v>0</v>
          </cell>
          <cell r="AH1448">
            <v>20</v>
          </cell>
          <cell r="AI1448" t="str">
            <v>Street Environment and Town Centres</v>
          </cell>
          <cell r="AJ1448" t="str">
            <v>Structures parks</v>
          </cell>
          <cell r="AK1448">
            <v>35</v>
          </cell>
          <cell r="AM1448">
            <v>1</v>
          </cell>
          <cell r="AT1448">
            <v>89511</v>
          </cell>
          <cell r="AU1448">
            <v>91238</v>
          </cell>
          <cell r="AV1448">
            <v>92851</v>
          </cell>
          <cell r="AW1448">
            <v>94000</v>
          </cell>
          <cell r="AX1448">
            <v>94000</v>
          </cell>
          <cell r="AY1448">
            <v>94000</v>
          </cell>
          <cell r="AZ1448">
            <v>94000</v>
          </cell>
          <cell r="BD1448">
            <v>3.1E-2</v>
          </cell>
          <cell r="BE1448">
            <v>6.1930000000000041E-2</v>
          </cell>
          <cell r="BF1448">
            <v>9.3787900000000146E-2</v>
          </cell>
          <cell r="BG1448">
            <v>0.12878911280000027</v>
          </cell>
          <cell r="BH1448">
            <v>0.16491036440960039</v>
          </cell>
          <cell r="BI1448">
            <v>0.19869276497747879</v>
          </cell>
          <cell r="BJ1448">
            <v>0.23225616239684821</v>
          </cell>
          <cell r="BK1448">
            <v>0.27045610343115034</v>
          </cell>
          <cell r="BL1448">
            <v>0.31238115484437823</v>
          </cell>
          <cell r="BM1448">
            <v>0.35568973295424255</v>
          </cell>
          <cell r="BN1448">
            <v>0</v>
          </cell>
          <cell r="BO1448">
            <v>2774.8409999999999</v>
          </cell>
          <cell r="BP1448">
            <v>5650.3693400000038</v>
          </cell>
          <cell r="BQ1448">
            <v>8708.3003029000138</v>
          </cell>
          <cell r="BR1448">
            <v>12106.176603200025</v>
          </cell>
          <cell r="BS1448">
            <v>15501.574254502437</v>
          </cell>
          <cell r="BT1448">
            <v>18677.119907883007</v>
          </cell>
          <cell r="BU1448">
            <v>21832.079265303732</v>
          </cell>
          <cell r="BV1448">
            <v>0</v>
          </cell>
          <cell r="BW1448">
            <v>0</v>
          </cell>
          <cell r="BX1448">
            <v>0</v>
          </cell>
          <cell r="BY1448">
            <v>0</v>
          </cell>
          <cell r="BZ1448">
            <v>92285.841</v>
          </cell>
          <cell r="CA1448">
            <v>96888.369340000005</v>
          </cell>
          <cell r="CB1448">
            <v>101559.30030290001</v>
          </cell>
          <cell r="CC1448">
            <v>106106.17660320003</v>
          </cell>
          <cell r="CD1448">
            <v>109501.57425450244</v>
          </cell>
          <cell r="CE1448">
            <v>112677.11990788301</v>
          </cell>
          <cell r="CF1448">
            <v>115832.07926530374</v>
          </cell>
          <cell r="CG1448">
            <v>0</v>
          </cell>
          <cell r="CH1448">
            <v>0</v>
          </cell>
          <cell r="CI1448">
            <v>0</v>
          </cell>
          <cell r="CK1448">
            <v>0</v>
          </cell>
          <cell r="CL1448">
            <v>0</v>
          </cell>
          <cell r="CM1448">
            <v>0</v>
          </cell>
          <cell r="CN1448">
            <v>0</v>
          </cell>
          <cell r="CO1448">
            <v>0</v>
          </cell>
          <cell r="CP1448">
            <v>0</v>
          </cell>
          <cell r="CQ1448">
            <v>0</v>
          </cell>
          <cell r="CR1448">
            <v>0</v>
          </cell>
          <cell r="CS1448">
            <v>0</v>
          </cell>
          <cell r="CT1448">
            <v>0</v>
          </cell>
          <cell r="CU1448">
            <v>0</v>
          </cell>
          <cell r="CW1448">
            <v>0</v>
          </cell>
          <cell r="CX1448">
            <v>92285.841</v>
          </cell>
          <cell r="CY1448">
            <v>96888.369340000005</v>
          </cell>
          <cell r="CZ1448">
            <v>101559.30030290001</v>
          </cell>
          <cell r="DA1448">
            <v>106106.17660320003</v>
          </cell>
          <cell r="DB1448">
            <v>109501.57425450244</v>
          </cell>
          <cell r="DC1448">
            <v>112677.11990788301</v>
          </cell>
          <cell r="DD1448">
            <v>115832.07926530374</v>
          </cell>
          <cell r="DE1448">
            <v>0</v>
          </cell>
          <cell r="DF1448">
            <v>0</v>
          </cell>
          <cell r="DG1448">
            <v>0</v>
          </cell>
          <cell r="DI1448">
            <v>0</v>
          </cell>
          <cell r="DJ1448">
            <v>0</v>
          </cell>
          <cell r="DK1448">
            <v>0</v>
          </cell>
          <cell r="DL1448">
            <v>0</v>
          </cell>
          <cell r="DM1448">
            <v>0</v>
          </cell>
          <cell r="DN1448">
            <v>0</v>
          </cell>
          <cell r="DO1448">
            <v>0</v>
          </cell>
          <cell r="DP1448">
            <v>0</v>
          </cell>
          <cell r="DQ1448">
            <v>0</v>
          </cell>
          <cell r="DR1448">
            <v>0</v>
          </cell>
          <cell r="DS1448">
            <v>0</v>
          </cell>
          <cell r="DU1448" t="str">
            <v>MCC 8014CPM00020</v>
          </cell>
          <cell r="DV1448">
            <v>649600</v>
          </cell>
          <cell r="DW1448">
            <v>1</v>
          </cell>
          <cell r="DX1448">
            <v>1</v>
          </cell>
          <cell r="DY1448">
            <v>649600</v>
          </cell>
          <cell r="DZ1448">
            <v>734850.46067378926</v>
          </cell>
          <cell r="EB1448">
            <v>734850.46067378926</v>
          </cell>
          <cell r="EC1448" t="str">
            <v>Def</v>
          </cell>
          <cell r="ED1448" t="str">
            <v>TBC</v>
          </cell>
        </row>
        <row r="1449">
          <cell r="D1449" t="str">
            <v>PC2210203f</v>
          </cell>
          <cell r="E1449" t="str">
            <v>Streetscape Development</v>
          </cell>
          <cell r="F1449" t="str">
            <v>Auckland Council</v>
          </cell>
          <cell r="G1449" t="str">
            <v>Regional and local planning</v>
          </cell>
          <cell r="H1449" t="str">
            <v>E403105</v>
          </cell>
          <cell r="I1449" t="str">
            <v>Plan development management</v>
          </cell>
          <cell r="J1449" t="str">
            <v>Economic development</v>
          </cell>
          <cell r="K1449" t="str">
            <v>Local economic development</v>
          </cell>
          <cell r="L1449" t="str">
            <v>Local street environment and town centres</v>
          </cell>
          <cell r="M1449" t="str">
            <v>Local activities</v>
          </cell>
          <cell r="N1449" t="str">
            <v>Local economic development</v>
          </cell>
          <cell r="O1449" t="str">
            <v>Local street environment and town centres</v>
          </cell>
          <cell r="P1449" t="str">
            <v>Economic development</v>
          </cell>
          <cell r="Q1449" t="str">
            <v>Local economic development</v>
          </cell>
          <cell r="R1449" t="str">
            <v>Local street environment and town centres</v>
          </cell>
          <cell r="S1449" t="str">
            <v>A1321205</v>
          </cell>
          <cell r="T1449" t="str">
            <v>A1321205</v>
          </cell>
          <cell r="U1449" t="str">
            <v>Local street environment and town centres</v>
          </cell>
          <cell r="V1449" t="str">
            <v>L160</v>
          </cell>
          <cell r="W1449" t="str">
            <v>Otara-Papatoetoe</v>
          </cell>
          <cell r="X1449" t="str">
            <v>PL40810</v>
          </cell>
          <cell r="Y1449" t="str">
            <v>Expense</v>
          </cell>
          <cell r="Z1449">
            <v>20120701</v>
          </cell>
          <cell r="AA1449">
            <v>20190630</v>
          </cell>
          <cell r="AB1449">
            <v>1</v>
          </cell>
          <cell r="AC1449" t="str">
            <v>Programme</v>
          </cell>
          <cell r="AD1449">
            <v>0</v>
          </cell>
          <cell r="AE1449">
            <v>0</v>
          </cell>
          <cell r="AF1449">
            <v>1</v>
          </cell>
          <cell r="AG1449">
            <v>0</v>
          </cell>
          <cell r="AH1449">
            <v>20</v>
          </cell>
          <cell r="AI1449" t="str">
            <v>Street Environment and Town Centres</v>
          </cell>
          <cell r="AJ1449" t="str">
            <v>Structures parks</v>
          </cell>
          <cell r="AK1449">
            <v>35</v>
          </cell>
          <cell r="AM1449">
            <v>1</v>
          </cell>
          <cell r="AT1449">
            <v>59674</v>
          </cell>
          <cell r="AU1449">
            <v>60825</v>
          </cell>
          <cell r="AV1449">
            <v>61901</v>
          </cell>
          <cell r="AW1449">
            <v>63000</v>
          </cell>
          <cell r="AX1449">
            <v>63000</v>
          </cell>
          <cell r="AY1449">
            <v>63000</v>
          </cell>
          <cell r="AZ1449">
            <v>63000</v>
          </cell>
          <cell r="BD1449">
            <v>3.1E-2</v>
          </cell>
          <cell r="BE1449">
            <v>6.1930000000000041E-2</v>
          </cell>
          <cell r="BF1449">
            <v>9.3787900000000146E-2</v>
          </cell>
          <cell r="BG1449">
            <v>0.12878911280000027</v>
          </cell>
          <cell r="BH1449">
            <v>0.16491036440960039</v>
          </cell>
          <cell r="BI1449">
            <v>0.19869276497747879</v>
          </cell>
          <cell r="BJ1449">
            <v>0.23225616239684821</v>
          </cell>
          <cell r="BK1449">
            <v>0.27045610343115034</v>
          </cell>
          <cell r="BL1449">
            <v>0.31238115484437823</v>
          </cell>
          <cell r="BM1449">
            <v>0.35568973295424255</v>
          </cell>
          <cell r="BN1449">
            <v>0</v>
          </cell>
          <cell r="BO1449">
            <v>1849.894</v>
          </cell>
          <cell r="BP1449">
            <v>3766.8922500000026</v>
          </cell>
          <cell r="BQ1449">
            <v>5805.5647979000087</v>
          </cell>
          <cell r="BR1449">
            <v>8113.714106400017</v>
          </cell>
          <cell r="BS1449">
            <v>10389.352957804824</v>
          </cell>
          <cell r="BT1449">
            <v>12517.644193581164</v>
          </cell>
          <cell r="BU1449">
            <v>14632.138231001438</v>
          </cell>
          <cell r="BV1449">
            <v>0</v>
          </cell>
          <cell r="BW1449">
            <v>0</v>
          </cell>
          <cell r="BX1449">
            <v>0</v>
          </cell>
          <cell r="BY1449">
            <v>0</v>
          </cell>
          <cell r="BZ1449">
            <v>61523.894</v>
          </cell>
          <cell r="CA1449">
            <v>64591.892250000004</v>
          </cell>
          <cell r="CB1449">
            <v>67706.564797900006</v>
          </cell>
          <cell r="CC1449">
            <v>71113.714106400017</v>
          </cell>
          <cell r="CD1449">
            <v>73389.352957804818</v>
          </cell>
          <cell r="CE1449">
            <v>75517.64419358116</v>
          </cell>
          <cell r="CF1449">
            <v>77632.138231001445</v>
          </cell>
          <cell r="CG1449">
            <v>0</v>
          </cell>
          <cell r="CH1449">
            <v>0</v>
          </cell>
          <cell r="CI1449">
            <v>0</v>
          </cell>
          <cell r="CK1449">
            <v>0</v>
          </cell>
          <cell r="CL1449">
            <v>0</v>
          </cell>
          <cell r="CM1449">
            <v>0</v>
          </cell>
          <cell r="CN1449">
            <v>0</v>
          </cell>
          <cell r="CO1449">
            <v>0</v>
          </cell>
          <cell r="CP1449">
            <v>0</v>
          </cell>
          <cell r="CQ1449">
            <v>0</v>
          </cell>
          <cell r="CR1449">
            <v>0</v>
          </cell>
          <cell r="CS1449">
            <v>0</v>
          </cell>
          <cell r="CT1449">
            <v>0</v>
          </cell>
          <cell r="CU1449">
            <v>0</v>
          </cell>
          <cell r="CW1449">
            <v>0</v>
          </cell>
          <cell r="CX1449">
            <v>61523.894</v>
          </cell>
          <cell r="CY1449">
            <v>64591.892250000004</v>
          </cell>
          <cell r="CZ1449">
            <v>67706.564797900006</v>
          </cell>
          <cell r="DA1449">
            <v>71113.714106400017</v>
          </cell>
          <cell r="DB1449">
            <v>73389.352957804818</v>
          </cell>
          <cell r="DC1449">
            <v>75517.64419358116</v>
          </cell>
          <cell r="DD1449">
            <v>77632.138231001445</v>
          </cell>
          <cell r="DE1449">
            <v>0</v>
          </cell>
          <cell r="DF1449">
            <v>0</v>
          </cell>
          <cell r="DG1449">
            <v>0</v>
          </cell>
          <cell r="DI1449">
            <v>0</v>
          </cell>
          <cell r="DJ1449">
            <v>0</v>
          </cell>
          <cell r="DK1449">
            <v>0</v>
          </cell>
          <cell r="DL1449">
            <v>0</v>
          </cell>
          <cell r="DM1449">
            <v>0</v>
          </cell>
          <cell r="DN1449">
            <v>0</v>
          </cell>
          <cell r="DO1449">
            <v>0</v>
          </cell>
          <cell r="DP1449">
            <v>0</v>
          </cell>
          <cell r="DQ1449">
            <v>0</v>
          </cell>
          <cell r="DR1449">
            <v>0</v>
          </cell>
          <cell r="DS1449">
            <v>0</v>
          </cell>
          <cell r="DU1449" t="str">
            <v>MCC 8014CPM00020</v>
          </cell>
          <cell r="DV1449">
            <v>434400</v>
          </cell>
          <cell r="DW1449">
            <v>1</v>
          </cell>
          <cell r="DX1449">
            <v>1</v>
          </cell>
          <cell r="DY1449">
            <v>434400</v>
          </cell>
          <cell r="DZ1449">
            <v>491475.20053668739</v>
          </cell>
          <cell r="EB1449">
            <v>491475.20053668739</v>
          </cell>
          <cell r="EC1449" t="str">
            <v>Def</v>
          </cell>
          <cell r="ED1449" t="str">
            <v>TBC</v>
          </cell>
        </row>
        <row r="1450">
          <cell r="D1450" t="str">
            <v>PC2210206</v>
          </cell>
          <cell r="E1450" t="str">
            <v>Devonport Marine Square</v>
          </cell>
          <cell r="F1450" t="str">
            <v>Auckland Council</v>
          </cell>
          <cell r="G1450" t="str">
            <v>Regional and local planning</v>
          </cell>
          <cell r="H1450" t="str">
            <v>E403105</v>
          </cell>
          <cell r="I1450" t="str">
            <v>Plan development management</v>
          </cell>
          <cell r="J1450" t="str">
            <v>Economic development</v>
          </cell>
          <cell r="K1450" t="str">
            <v>Local economic development</v>
          </cell>
          <cell r="L1450" t="str">
            <v>Local street environment and town centres</v>
          </cell>
          <cell r="M1450" t="str">
            <v>Local activities</v>
          </cell>
          <cell r="N1450" t="str">
            <v>Local economic development</v>
          </cell>
          <cell r="O1450" t="str">
            <v>Local street environment and town centres</v>
          </cell>
          <cell r="P1450" t="str">
            <v>Economic development</v>
          </cell>
          <cell r="Q1450" t="str">
            <v>Local economic development</v>
          </cell>
          <cell r="R1450" t="str">
            <v>Local street environment and town centres</v>
          </cell>
          <cell r="S1450" t="str">
            <v>A1321205</v>
          </cell>
          <cell r="T1450" t="str">
            <v>A1321205</v>
          </cell>
          <cell r="U1450" t="str">
            <v>Local street environment and town centres</v>
          </cell>
          <cell r="V1450" t="str">
            <v>L105</v>
          </cell>
          <cell r="W1450" t="str">
            <v>Devonport-Takapuna</v>
          </cell>
          <cell r="X1450" t="str">
            <v>PL40810</v>
          </cell>
          <cell r="Y1450" t="str">
            <v>Expense</v>
          </cell>
          <cell r="Z1450">
            <v>20100701</v>
          </cell>
          <cell r="AA1450">
            <v>20150630</v>
          </cell>
          <cell r="AB1450">
            <v>1</v>
          </cell>
          <cell r="AC1450" t="str">
            <v>Programme</v>
          </cell>
          <cell r="AD1450">
            <v>1</v>
          </cell>
          <cell r="AE1450">
            <v>0</v>
          </cell>
          <cell r="AF1450">
            <v>0</v>
          </cell>
          <cell r="AG1450">
            <v>0</v>
          </cell>
          <cell r="AH1450">
            <v>20</v>
          </cell>
          <cell r="AI1450" t="str">
            <v>Street Environment and Town Centres</v>
          </cell>
          <cell r="AJ1450" t="str">
            <v>Road base</v>
          </cell>
          <cell r="AK1450">
            <v>50</v>
          </cell>
          <cell r="AM1450">
            <v>1</v>
          </cell>
          <cell r="AS1450">
            <v>94098.559999999998</v>
          </cell>
          <cell r="AU1450">
            <v>994056.56</v>
          </cell>
          <cell r="AV1450">
            <v>773193.07</v>
          </cell>
          <cell r="BD1450">
            <v>3.9E-2</v>
          </cell>
          <cell r="BE1450">
            <v>7.4325999999999892E-2</v>
          </cell>
          <cell r="BF1450">
            <v>0.10440712799999985</v>
          </cell>
          <cell r="BG1450">
            <v>0.13643493471199974</v>
          </cell>
          <cell r="BH1450">
            <v>0.17166441768807172</v>
          </cell>
          <cell r="BI1450">
            <v>0.2103293434717779</v>
          </cell>
          <cell r="BJ1450">
            <v>0.25269087049328998</v>
          </cell>
          <cell r="BK1450">
            <v>0.29904043270154168</v>
          </cell>
          <cell r="BL1450">
            <v>0.35100205000960338</v>
          </cell>
          <cell r="BM1450">
            <v>0.40504213200998751</v>
          </cell>
          <cell r="BN1450">
            <v>0</v>
          </cell>
          <cell r="BO1450">
            <v>0</v>
          </cell>
          <cell r="BP1450">
            <v>73884.247878559894</v>
          </cell>
          <cell r="BQ1450">
            <v>80726.867828202841</v>
          </cell>
          <cell r="BR1450">
            <v>0</v>
          </cell>
          <cell r="BS1450">
            <v>0</v>
          </cell>
          <cell r="BT1450">
            <v>0</v>
          </cell>
          <cell r="BU1450">
            <v>0</v>
          </cell>
          <cell r="BV1450">
            <v>0</v>
          </cell>
          <cell r="BW1450">
            <v>0</v>
          </cell>
          <cell r="BX1450">
            <v>0</v>
          </cell>
          <cell r="BY1450">
            <v>94098.559999999998</v>
          </cell>
          <cell r="BZ1450">
            <v>0</v>
          </cell>
          <cell r="CA1450">
            <v>1067940.8078785599</v>
          </cell>
          <cell r="CB1450">
            <v>853919.93782820273</v>
          </cell>
          <cell r="CC1450">
            <v>0</v>
          </cell>
          <cell r="CD1450">
            <v>0</v>
          </cell>
          <cell r="CE1450">
            <v>0</v>
          </cell>
          <cell r="CF1450">
            <v>0</v>
          </cell>
          <cell r="CG1450">
            <v>0</v>
          </cell>
          <cell r="CH1450">
            <v>0</v>
          </cell>
          <cell r="CI1450">
            <v>0</v>
          </cell>
          <cell r="CK1450">
            <v>94098.559999999998</v>
          </cell>
          <cell r="CL1450">
            <v>0</v>
          </cell>
          <cell r="CM1450">
            <v>1067940.8078785599</v>
          </cell>
          <cell r="CN1450">
            <v>853919.93782820273</v>
          </cell>
          <cell r="CO1450">
            <v>0</v>
          </cell>
          <cell r="CP1450">
            <v>0</v>
          </cell>
          <cell r="CQ1450">
            <v>0</v>
          </cell>
          <cell r="CR1450">
            <v>0</v>
          </cell>
          <cell r="CS1450">
            <v>0</v>
          </cell>
          <cell r="CT1450">
            <v>0</v>
          </cell>
          <cell r="CU1450">
            <v>0</v>
          </cell>
          <cell r="CW1450">
            <v>0</v>
          </cell>
          <cell r="CX1450">
            <v>0</v>
          </cell>
          <cell r="CY1450">
            <v>0</v>
          </cell>
          <cell r="CZ1450">
            <v>0</v>
          </cell>
          <cell r="DA1450">
            <v>0</v>
          </cell>
          <cell r="DB1450">
            <v>0</v>
          </cell>
          <cell r="DC1450">
            <v>0</v>
          </cell>
          <cell r="DD1450">
            <v>0</v>
          </cell>
          <cell r="DE1450">
            <v>0</v>
          </cell>
          <cell r="DF1450">
            <v>0</v>
          </cell>
          <cell r="DG1450">
            <v>0</v>
          </cell>
          <cell r="DI1450">
            <v>0</v>
          </cell>
          <cell r="DJ1450">
            <v>0</v>
          </cell>
          <cell r="DK1450">
            <v>0</v>
          </cell>
          <cell r="DL1450">
            <v>0</v>
          </cell>
          <cell r="DM1450">
            <v>0</v>
          </cell>
          <cell r="DN1450">
            <v>0</v>
          </cell>
          <cell r="DO1450">
            <v>0</v>
          </cell>
          <cell r="DP1450">
            <v>0</v>
          </cell>
          <cell r="DQ1450">
            <v>0</v>
          </cell>
          <cell r="DR1450">
            <v>0</v>
          </cell>
          <cell r="DS1450">
            <v>0</v>
          </cell>
          <cell r="DU1450" t="str">
            <v>NSCC 10745</v>
          </cell>
          <cell r="DV1450">
            <v>0</v>
          </cell>
          <cell r="DW1450">
            <v>0</v>
          </cell>
          <cell r="DX1450">
            <v>1</v>
          </cell>
          <cell r="DY1450">
            <v>1767249.63</v>
          </cell>
          <cell r="DZ1450">
            <v>1921860.7457067627</v>
          </cell>
          <cell r="EB1450">
            <v>1921860.7457067627</v>
          </cell>
          <cell r="EC1450" t="str">
            <v>Def</v>
          </cell>
          <cell r="ED1450" t="str">
            <v>TBC</v>
          </cell>
        </row>
        <row r="1451">
          <cell r="D1451" t="str">
            <v>PC2210207</v>
          </cell>
          <cell r="E1451" t="str">
            <v>Devonport Wharf Board Walk Extension-294986-0</v>
          </cell>
          <cell r="F1451" t="str">
            <v>Auckland Council</v>
          </cell>
          <cell r="G1451" t="str">
            <v>Regional and local planning</v>
          </cell>
          <cell r="H1451" t="str">
            <v>E403105</v>
          </cell>
          <cell r="I1451" t="str">
            <v>Plan development management</v>
          </cell>
          <cell r="J1451" t="str">
            <v>Economic development</v>
          </cell>
          <cell r="K1451" t="str">
            <v>Local economic development</v>
          </cell>
          <cell r="L1451" t="str">
            <v>Local street environment and town centres</v>
          </cell>
          <cell r="M1451" t="str">
            <v>Local activities</v>
          </cell>
          <cell r="N1451" t="str">
            <v>Local economic development</v>
          </cell>
          <cell r="O1451" t="str">
            <v>Local street environment and town centres</v>
          </cell>
          <cell r="P1451" t="str">
            <v>Economic development</v>
          </cell>
          <cell r="Q1451" t="str">
            <v>Local economic development</v>
          </cell>
          <cell r="R1451" t="str">
            <v>Local street environment and town centres</v>
          </cell>
          <cell r="S1451" t="str">
            <v>A1321205</v>
          </cell>
          <cell r="T1451" t="str">
            <v>A1321205</v>
          </cell>
          <cell r="U1451" t="str">
            <v>Local street environment and town centres</v>
          </cell>
          <cell r="V1451" t="str">
            <v>L105</v>
          </cell>
          <cell r="W1451" t="str">
            <v>Devonport-Takapuna</v>
          </cell>
          <cell r="X1451" t="str">
            <v>PL40810</v>
          </cell>
          <cell r="Y1451" t="str">
            <v>Expense</v>
          </cell>
          <cell r="Z1451">
            <v>20100701</v>
          </cell>
          <cell r="AA1451">
            <v>20140630</v>
          </cell>
          <cell r="AB1451">
            <v>2</v>
          </cell>
          <cell r="AC1451" t="str">
            <v>Discrete</v>
          </cell>
          <cell r="AD1451">
            <v>1</v>
          </cell>
          <cell r="AE1451">
            <v>0</v>
          </cell>
          <cell r="AF1451">
            <v>0</v>
          </cell>
          <cell r="AG1451">
            <v>0</v>
          </cell>
          <cell r="AH1451">
            <v>20</v>
          </cell>
          <cell r="AI1451" t="str">
            <v>Street Environment and Town Centres</v>
          </cell>
          <cell r="AJ1451" t="str">
            <v>Structures</v>
          </cell>
          <cell r="AK1451">
            <v>50</v>
          </cell>
          <cell r="AM1451">
            <v>1</v>
          </cell>
          <cell r="AS1451">
            <v>101030.56</v>
          </cell>
          <cell r="AT1451">
            <v>1213155.49</v>
          </cell>
          <cell r="AU1451">
            <v>2336033.62</v>
          </cell>
          <cell r="BD1451">
            <v>3.1E-2</v>
          </cell>
          <cell r="BE1451">
            <v>6.1930000000000041E-2</v>
          </cell>
          <cell r="BF1451">
            <v>9.3787900000000146E-2</v>
          </cell>
          <cell r="BG1451">
            <v>0.12878911280000027</v>
          </cell>
          <cell r="BH1451">
            <v>0.16491036440960039</v>
          </cell>
          <cell r="BI1451">
            <v>0.19869276497747879</v>
          </cell>
          <cell r="BJ1451">
            <v>0.23225616239684821</v>
          </cell>
          <cell r="BK1451">
            <v>0.27045610343115034</v>
          </cell>
          <cell r="BL1451">
            <v>0.31238115484437823</v>
          </cell>
          <cell r="BM1451">
            <v>0.35568973295424255</v>
          </cell>
          <cell r="BN1451">
            <v>0</v>
          </cell>
          <cell r="BO1451">
            <v>37607.820189999999</v>
          </cell>
          <cell r="BP1451">
            <v>144670.56208660011</v>
          </cell>
          <cell r="BQ1451">
            <v>0</v>
          </cell>
          <cell r="BR1451">
            <v>0</v>
          </cell>
          <cell r="BS1451">
            <v>0</v>
          </cell>
          <cell r="BT1451">
            <v>0</v>
          </cell>
          <cell r="BU1451">
            <v>0</v>
          </cell>
          <cell r="BV1451">
            <v>0</v>
          </cell>
          <cell r="BW1451">
            <v>0</v>
          </cell>
          <cell r="BX1451">
            <v>0</v>
          </cell>
          <cell r="BY1451">
            <v>101030.56</v>
          </cell>
          <cell r="BZ1451">
            <v>1250763.3101900001</v>
          </cell>
          <cell r="CA1451">
            <v>2480704.1820866</v>
          </cell>
          <cell r="CB1451">
            <v>0</v>
          </cell>
          <cell r="CC1451">
            <v>0</v>
          </cell>
          <cell r="CD1451">
            <v>0</v>
          </cell>
          <cell r="CE1451">
            <v>0</v>
          </cell>
          <cell r="CF1451">
            <v>0</v>
          </cell>
          <cell r="CG1451">
            <v>0</v>
          </cell>
          <cell r="CH1451">
            <v>0</v>
          </cell>
          <cell r="CI1451">
            <v>0</v>
          </cell>
          <cell r="CK1451">
            <v>101030.56</v>
          </cell>
          <cell r="CL1451">
            <v>1250763.3101900001</v>
          </cell>
          <cell r="CM1451">
            <v>2480704.1820866</v>
          </cell>
          <cell r="CN1451">
            <v>0</v>
          </cell>
          <cell r="CO1451">
            <v>0</v>
          </cell>
          <cell r="CP1451">
            <v>0</v>
          </cell>
          <cell r="CQ1451">
            <v>0</v>
          </cell>
          <cell r="CR1451">
            <v>0</v>
          </cell>
          <cell r="CS1451">
            <v>0</v>
          </cell>
          <cell r="CT1451">
            <v>0</v>
          </cell>
          <cell r="CU1451">
            <v>0</v>
          </cell>
          <cell r="CW1451">
            <v>0</v>
          </cell>
          <cell r="CX1451">
            <v>0</v>
          </cell>
          <cell r="CY1451">
            <v>0</v>
          </cell>
          <cell r="CZ1451">
            <v>0</v>
          </cell>
          <cell r="DA1451">
            <v>0</v>
          </cell>
          <cell r="DB1451">
            <v>0</v>
          </cell>
          <cell r="DC1451">
            <v>0</v>
          </cell>
          <cell r="DD1451">
            <v>0</v>
          </cell>
          <cell r="DE1451">
            <v>0</v>
          </cell>
          <cell r="DF1451">
            <v>0</v>
          </cell>
          <cell r="DG1451">
            <v>0</v>
          </cell>
          <cell r="DI1451">
            <v>0</v>
          </cell>
          <cell r="DJ1451">
            <v>0</v>
          </cell>
          <cell r="DK1451">
            <v>0</v>
          </cell>
          <cell r="DL1451">
            <v>0</v>
          </cell>
          <cell r="DM1451">
            <v>0</v>
          </cell>
          <cell r="DN1451">
            <v>0</v>
          </cell>
          <cell r="DO1451">
            <v>0</v>
          </cell>
          <cell r="DP1451">
            <v>0</v>
          </cell>
          <cell r="DQ1451">
            <v>0</v>
          </cell>
          <cell r="DR1451">
            <v>0</v>
          </cell>
          <cell r="DS1451">
            <v>0</v>
          </cell>
          <cell r="DU1451" t="str">
            <v>none</v>
          </cell>
          <cell r="DV1451">
            <v>0</v>
          </cell>
          <cell r="DW1451">
            <v>0</v>
          </cell>
          <cell r="DX1451">
            <v>1</v>
          </cell>
          <cell r="DY1451">
            <v>3549189.1100000003</v>
          </cell>
          <cell r="DZ1451">
            <v>3731467.4922766001</v>
          </cell>
          <cell r="EB1451">
            <v>3731467.4922766001</v>
          </cell>
          <cell r="EC1451" t="str">
            <v>Def</v>
          </cell>
          <cell r="ED1451" t="str">
            <v>TBC</v>
          </cell>
        </row>
        <row r="1452">
          <cell r="D1452" t="str">
            <v>PC2210208</v>
          </cell>
          <cell r="E1452" t="str">
            <v>Browns Bay Second Phoenix Plaza (294989-0)</v>
          </cell>
          <cell r="F1452" t="str">
            <v>Auckland Council</v>
          </cell>
          <cell r="G1452" t="str">
            <v>Regional and local planning</v>
          </cell>
          <cell r="H1452" t="str">
            <v>E403105</v>
          </cell>
          <cell r="I1452" t="str">
            <v>Plan development management</v>
          </cell>
          <cell r="J1452" t="str">
            <v>Economic development</v>
          </cell>
          <cell r="K1452" t="str">
            <v>Local economic development</v>
          </cell>
          <cell r="L1452" t="str">
            <v>Local street environment and town centres</v>
          </cell>
          <cell r="M1452" t="str">
            <v>Local activities</v>
          </cell>
          <cell r="N1452" t="str">
            <v>Local economic development</v>
          </cell>
          <cell r="O1452" t="str">
            <v>Local street environment and town centres</v>
          </cell>
          <cell r="P1452" t="str">
            <v>Economic development</v>
          </cell>
          <cell r="Q1452" t="str">
            <v>Local economic development</v>
          </cell>
          <cell r="R1452" t="str">
            <v>Local street environment and town centres</v>
          </cell>
          <cell r="S1452" t="str">
            <v>A1321205</v>
          </cell>
          <cell r="T1452" t="str">
            <v>A1321205</v>
          </cell>
          <cell r="U1452" t="str">
            <v>Local street environment and town centres</v>
          </cell>
          <cell r="V1452" t="str">
            <v>L125</v>
          </cell>
          <cell r="W1452" t="str">
            <v>Hibiscus and Bays</v>
          </cell>
          <cell r="X1452" t="str">
            <v>PL40810</v>
          </cell>
          <cell r="Y1452" t="str">
            <v>Expense</v>
          </cell>
          <cell r="Z1452">
            <v>20130701</v>
          </cell>
          <cell r="AA1452">
            <v>20180630</v>
          </cell>
          <cell r="AB1452">
            <v>1</v>
          </cell>
          <cell r="AC1452" t="str">
            <v>Programme</v>
          </cell>
          <cell r="AD1452">
            <v>1</v>
          </cell>
          <cell r="AE1452">
            <v>0</v>
          </cell>
          <cell r="AF1452">
            <v>0</v>
          </cell>
          <cell r="AG1452">
            <v>0</v>
          </cell>
          <cell r="AH1452">
            <v>20</v>
          </cell>
          <cell r="AI1452" t="str">
            <v>Street Environment and Town Centres</v>
          </cell>
          <cell r="AJ1452" t="str">
            <v>Road base</v>
          </cell>
          <cell r="AK1452">
            <v>50</v>
          </cell>
          <cell r="AM1452">
            <v>1</v>
          </cell>
          <cell r="AU1452">
            <v>55225.46</v>
          </cell>
          <cell r="AV1452">
            <v>55227.96</v>
          </cell>
          <cell r="AW1452">
            <v>1131808.58</v>
          </cell>
          <cell r="AX1452">
            <v>1104735.98</v>
          </cell>
          <cell r="AY1452">
            <v>1151558.6599999999</v>
          </cell>
          <cell r="BD1452">
            <v>3.9E-2</v>
          </cell>
          <cell r="BE1452">
            <v>7.4325999999999892E-2</v>
          </cell>
          <cell r="BF1452">
            <v>0.10440712799999985</v>
          </cell>
          <cell r="BG1452">
            <v>0.13643493471199974</v>
          </cell>
          <cell r="BH1452">
            <v>0.17166441768807172</v>
          </cell>
          <cell r="BI1452">
            <v>0.2103293434717779</v>
          </cell>
          <cell r="BJ1452">
            <v>0.25269087049328998</v>
          </cell>
          <cell r="BK1452">
            <v>0.29904043270154168</v>
          </cell>
          <cell r="BL1452">
            <v>0.35100205000960338</v>
          </cell>
          <cell r="BM1452">
            <v>0.40504213200998751</v>
          </cell>
          <cell r="BN1452">
            <v>0</v>
          </cell>
          <cell r="BO1452">
            <v>0</v>
          </cell>
          <cell r="BP1452">
            <v>4104.687539959994</v>
          </cell>
          <cell r="BQ1452">
            <v>5766.1926888988719</v>
          </cell>
          <cell r="BR1452">
            <v>154418.22971878116</v>
          </cell>
          <cell r="BS1452">
            <v>189643.85870576126</v>
          </cell>
          <cell r="BT1452">
            <v>242206.5769270403</v>
          </cell>
          <cell r="BU1452">
            <v>0</v>
          </cell>
          <cell r="BV1452">
            <v>0</v>
          </cell>
          <cell r="BW1452">
            <v>0</v>
          </cell>
          <cell r="BX1452">
            <v>0</v>
          </cell>
          <cell r="BY1452">
            <v>0</v>
          </cell>
          <cell r="BZ1452">
            <v>0</v>
          </cell>
          <cell r="CA1452">
            <v>59330.147539959995</v>
          </cell>
          <cell r="CB1452">
            <v>60994.152688898874</v>
          </cell>
          <cell r="CC1452">
            <v>1286226.8097187812</v>
          </cell>
          <cell r="CD1452">
            <v>1294379.8387057614</v>
          </cell>
          <cell r="CE1452">
            <v>1393765.2369270402</v>
          </cell>
          <cell r="CF1452">
            <v>0</v>
          </cell>
          <cell r="CG1452">
            <v>0</v>
          </cell>
          <cell r="CH1452">
            <v>0</v>
          </cell>
          <cell r="CI1452">
            <v>0</v>
          </cell>
          <cell r="CK1452">
            <v>0</v>
          </cell>
          <cell r="CL1452">
            <v>0</v>
          </cell>
          <cell r="CM1452">
            <v>59330.147539959995</v>
          </cell>
          <cell r="CN1452">
            <v>60994.152688898874</v>
          </cell>
          <cell r="CO1452">
            <v>1286226.8097187812</v>
          </cell>
          <cell r="CP1452">
            <v>1294379.8387057614</v>
          </cell>
          <cell r="CQ1452">
            <v>1393765.2369270402</v>
          </cell>
          <cell r="CR1452">
            <v>0</v>
          </cell>
          <cell r="CS1452">
            <v>0</v>
          </cell>
          <cell r="CT1452">
            <v>0</v>
          </cell>
          <cell r="CU1452">
            <v>0</v>
          </cell>
          <cell r="CW1452">
            <v>0</v>
          </cell>
          <cell r="CX1452">
            <v>0</v>
          </cell>
          <cell r="CY1452">
            <v>0</v>
          </cell>
          <cell r="CZ1452">
            <v>0</v>
          </cell>
          <cell r="DA1452">
            <v>0</v>
          </cell>
          <cell r="DB1452">
            <v>0</v>
          </cell>
          <cell r="DC1452">
            <v>0</v>
          </cell>
          <cell r="DD1452">
            <v>0</v>
          </cell>
          <cell r="DE1452">
            <v>0</v>
          </cell>
          <cell r="DF1452">
            <v>0</v>
          </cell>
          <cell r="DG1452">
            <v>0</v>
          </cell>
          <cell r="DI1452">
            <v>0</v>
          </cell>
          <cell r="DJ1452">
            <v>0</v>
          </cell>
          <cell r="DK1452">
            <v>0</v>
          </cell>
          <cell r="DL1452">
            <v>0</v>
          </cell>
          <cell r="DM1452">
            <v>0</v>
          </cell>
          <cell r="DN1452">
            <v>0</v>
          </cell>
          <cell r="DO1452">
            <v>0</v>
          </cell>
          <cell r="DP1452">
            <v>0</v>
          </cell>
          <cell r="DQ1452">
            <v>0</v>
          </cell>
          <cell r="DR1452">
            <v>0</v>
          </cell>
          <cell r="DS1452">
            <v>0</v>
          </cell>
          <cell r="DU1452" t="str">
            <v>NSCC 12035</v>
          </cell>
          <cell r="DV1452">
            <v>0</v>
          </cell>
          <cell r="DW1452">
            <v>0</v>
          </cell>
          <cell r="DX1452">
            <v>1</v>
          </cell>
          <cell r="DY1452">
            <v>3498556.6399999997</v>
          </cell>
          <cell r="DZ1452">
            <v>4094696.1855804417</v>
          </cell>
          <cell r="EB1452">
            <v>4094696.1855804417</v>
          </cell>
          <cell r="EC1452" t="str">
            <v>Def</v>
          </cell>
          <cell r="ED1452" t="str">
            <v>TBC</v>
          </cell>
        </row>
        <row r="1453">
          <cell r="D1453" t="str">
            <v>PC2210209</v>
          </cell>
          <cell r="E1453" t="str">
            <v>Highbury Mainstreet (294990-0)</v>
          </cell>
          <cell r="F1453" t="str">
            <v>Auckland Council</v>
          </cell>
          <cell r="G1453" t="str">
            <v>Regional and local planning</v>
          </cell>
          <cell r="H1453" t="str">
            <v>E403105</v>
          </cell>
          <cell r="I1453" t="str">
            <v>Plan development management</v>
          </cell>
          <cell r="J1453" t="str">
            <v>Economic development</v>
          </cell>
          <cell r="K1453" t="str">
            <v>Local economic development</v>
          </cell>
          <cell r="L1453" t="str">
            <v>Local street environment and town centres</v>
          </cell>
          <cell r="M1453" t="str">
            <v>Local activities</v>
          </cell>
          <cell r="N1453" t="str">
            <v>Local economic development</v>
          </cell>
          <cell r="O1453" t="str">
            <v>Local street environment and town centres</v>
          </cell>
          <cell r="P1453" t="str">
            <v>Economic development</v>
          </cell>
          <cell r="Q1453" t="str">
            <v>Local economic development</v>
          </cell>
          <cell r="R1453" t="str">
            <v>Local street environment and town centres</v>
          </cell>
          <cell r="S1453" t="str">
            <v>A1321205</v>
          </cell>
          <cell r="T1453" t="str">
            <v>A1321205</v>
          </cell>
          <cell r="U1453" t="str">
            <v>Local street environment and town centres</v>
          </cell>
          <cell r="V1453" t="str">
            <v>L135</v>
          </cell>
          <cell r="W1453" t="str">
            <v>Kaipatiki</v>
          </cell>
          <cell r="X1453" t="str">
            <v>PL40810</v>
          </cell>
          <cell r="Y1453" t="str">
            <v>Expense</v>
          </cell>
          <cell r="Z1453">
            <v>20100701</v>
          </cell>
          <cell r="AA1453">
            <v>20170630</v>
          </cell>
          <cell r="AB1453">
            <v>1</v>
          </cell>
          <cell r="AC1453" t="str">
            <v>Programme</v>
          </cell>
          <cell r="AD1453">
            <v>1</v>
          </cell>
          <cell r="AE1453">
            <v>0</v>
          </cell>
          <cell r="AF1453">
            <v>0</v>
          </cell>
          <cell r="AG1453">
            <v>0</v>
          </cell>
          <cell r="AH1453">
            <v>20</v>
          </cell>
          <cell r="AI1453" t="str">
            <v>Street Environment and Town Centres</v>
          </cell>
          <cell r="AJ1453" t="str">
            <v>Road surface</v>
          </cell>
          <cell r="AK1453">
            <v>50</v>
          </cell>
          <cell r="AM1453">
            <v>1</v>
          </cell>
          <cell r="AS1453">
            <v>274583.64</v>
          </cell>
          <cell r="AV1453">
            <v>0</v>
          </cell>
          <cell r="AW1453">
            <v>773193.07</v>
          </cell>
          <cell r="AX1453">
            <v>2374995.81</v>
          </cell>
          <cell r="BD1453">
            <v>3.9E-2</v>
          </cell>
          <cell r="BE1453">
            <v>7.4325999999999892E-2</v>
          </cell>
          <cell r="BF1453">
            <v>0.10440712799999985</v>
          </cell>
          <cell r="BG1453">
            <v>0.13643493471199974</v>
          </cell>
          <cell r="BH1453">
            <v>0.17166441768807172</v>
          </cell>
          <cell r="BI1453">
            <v>0.2103293434717779</v>
          </cell>
          <cell r="BJ1453">
            <v>0.25269087049328998</v>
          </cell>
          <cell r="BK1453">
            <v>0.29904043270154168</v>
          </cell>
          <cell r="BL1453">
            <v>0.35100205000960338</v>
          </cell>
          <cell r="BM1453">
            <v>0.40504213200998751</v>
          </cell>
          <cell r="BN1453">
            <v>0</v>
          </cell>
          <cell r="BO1453">
            <v>0</v>
          </cell>
          <cell r="BP1453">
            <v>0</v>
          </cell>
          <cell r="BQ1453">
            <v>0</v>
          </cell>
          <cell r="BR1453">
            <v>105490.54602522064</v>
          </cell>
          <cell r="BS1453">
            <v>407702.27273526025</v>
          </cell>
          <cell r="BT1453">
            <v>0</v>
          </cell>
          <cell r="BU1453">
            <v>0</v>
          </cell>
          <cell r="BV1453">
            <v>0</v>
          </cell>
          <cell r="BW1453">
            <v>0</v>
          </cell>
          <cell r="BX1453">
            <v>0</v>
          </cell>
          <cell r="BY1453">
            <v>274583.64</v>
          </cell>
          <cell r="BZ1453">
            <v>0</v>
          </cell>
          <cell r="CA1453">
            <v>0</v>
          </cell>
          <cell r="CB1453">
            <v>0</v>
          </cell>
          <cell r="CC1453">
            <v>878683.6160252206</v>
          </cell>
          <cell r="CD1453">
            <v>2782698.0827352605</v>
          </cell>
          <cell r="CE1453">
            <v>0</v>
          </cell>
          <cell r="CF1453">
            <v>0</v>
          </cell>
          <cell r="CG1453">
            <v>0</v>
          </cell>
          <cell r="CH1453">
            <v>0</v>
          </cell>
          <cell r="CI1453">
            <v>0</v>
          </cell>
          <cell r="CK1453">
            <v>274583.64</v>
          </cell>
          <cell r="CL1453">
            <v>0</v>
          </cell>
          <cell r="CM1453">
            <v>0</v>
          </cell>
          <cell r="CN1453">
            <v>0</v>
          </cell>
          <cell r="CO1453">
            <v>878683.6160252206</v>
          </cell>
          <cell r="CP1453">
            <v>2782698.0827352605</v>
          </cell>
          <cell r="CQ1453">
            <v>0</v>
          </cell>
          <cell r="CR1453">
            <v>0</v>
          </cell>
          <cell r="CS1453">
            <v>0</v>
          </cell>
          <cell r="CT1453">
            <v>0</v>
          </cell>
          <cell r="CU1453">
            <v>0</v>
          </cell>
          <cell r="CW1453">
            <v>0</v>
          </cell>
          <cell r="CX1453">
            <v>0</v>
          </cell>
          <cell r="CY1453">
            <v>0</v>
          </cell>
          <cell r="CZ1453">
            <v>0</v>
          </cell>
          <cell r="DA1453">
            <v>0</v>
          </cell>
          <cell r="DB1453">
            <v>0</v>
          </cell>
          <cell r="DC1453">
            <v>0</v>
          </cell>
          <cell r="DD1453">
            <v>0</v>
          </cell>
          <cell r="DE1453">
            <v>0</v>
          </cell>
          <cell r="DF1453">
            <v>0</v>
          </cell>
          <cell r="DG1453">
            <v>0</v>
          </cell>
          <cell r="DI1453">
            <v>0</v>
          </cell>
          <cell r="DJ1453">
            <v>0</v>
          </cell>
          <cell r="DK1453">
            <v>0</v>
          </cell>
          <cell r="DL1453">
            <v>0</v>
          </cell>
          <cell r="DM1453">
            <v>0</v>
          </cell>
          <cell r="DN1453">
            <v>0</v>
          </cell>
          <cell r="DO1453">
            <v>0</v>
          </cell>
          <cell r="DP1453">
            <v>0</v>
          </cell>
          <cell r="DQ1453">
            <v>0</v>
          </cell>
          <cell r="DR1453">
            <v>0</v>
          </cell>
          <cell r="DS1453">
            <v>0</v>
          </cell>
          <cell r="DU1453" t="str">
            <v>none</v>
          </cell>
          <cell r="DV1453">
            <v>0</v>
          </cell>
          <cell r="DW1453">
            <v>0</v>
          </cell>
          <cell r="DX1453">
            <v>1</v>
          </cell>
          <cell r="DY1453">
            <v>3148188.88</v>
          </cell>
          <cell r="DZ1453">
            <v>3661381.6987604811</v>
          </cell>
          <cell r="EB1453">
            <v>3661381.6987604811</v>
          </cell>
          <cell r="EC1453" t="str">
            <v>Def</v>
          </cell>
          <cell r="ED1453" t="str">
            <v>TBC</v>
          </cell>
        </row>
        <row r="1454">
          <cell r="D1454" t="str">
            <v>PC2210210</v>
          </cell>
          <cell r="E1454" t="str">
            <v>Highbury Square Development (294992-0)</v>
          </cell>
          <cell r="F1454" t="str">
            <v>Auckland Council</v>
          </cell>
          <cell r="G1454" t="str">
            <v>Regional and local planning</v>
          </cell>
          <cell r="H1454" t="str">
            <v>E403105</v>
          </cell>
          <cell r="I1454" t="str">
            <v>Plan development management</v>
          </cell>
          <cell r="J1454" t="str">
            <v>Economic development</v>
          </cell>
          <cell r="K1454" t="str">
            <v>Local economic development</v>
          </cell>
          <cell r="L1454" t="str">
            <v>Local street environment and town centres</v>
          </cell>
          <cell r="M1454" t="str">
            <v>Local activities</v>
          </cell>
          <cell r="N1454" t="str">
            <v>Local economic development</v>
          </cell>
          <cell r="O1454" t="str">
            <v>Local street environment and town centres</v>
          </cell>
          <cell r="P1454" t="str">
            <v>Economic development</v>
          </cell>
          <cell r="Q1454" t="str">
            <v>Local economic development</v>
          </cell>
          <cell r="R1454" t="str">
            <v>Local street environment and town centres</v>
          </cell>
          <cell r="S1454" t="str">
            <v>A1321205</v>
          </cell>
          <cell r="T1454" t="str">
            <v>A1321205</v>
          </cell>
          <cell r="U1454" t="str">
            <v>Local street environment and town centres</v>
          </cell>
          <cell r="V1454" t="str">
            <v>L135</v>
          </cell>
          <cell r="W1454" t="str">
            <v>Kaipatiki</v>
          </cell>
          <cell r="X1454" t="str">
            <v>PL40810</v>
          </cell>
          <cell r="Y1454" t="str">
            <v>Expense</v>
          </cell>
          <cell r="Z1454">
            <v>20110701</v>
          </cell>
          <cell r="AA1454">
            <v>20150630</v>
          </cell>
          <cell r="AB1454">
            <v>1</v>
          </cell>
          <cell r="AC1454" t="str">
            <v>Programme</v>
          </cell>
          <cell r="AD1454">
            <v>1</v>
          </cell>
          <cell r="AE1454">
            <v>0</v>
          </cell>
          <cell r="AF1454">
            <v>0</v>
          </cell>
          <cell r="AG1454">
            <v>0</v>
          </cell>
          <cell r="AH1454">
            <v>20</v>
          </cell>
          <cell r="AI1454" t="str">
            <v>Street Environment and Town Centres</v>
          </cell>
          <cell r="AJ1454" t="str">
            <v>Road surface</v>
          </cell>
          <cell r="AK1454">
            <v>50</v>
          </cell>
          <cell r="AM1454">
            <v>1</v>
          </cell>
          <cell r="AS1454">
            <v>405304</v>
          </cell>
          <cell r="AT1454">
            <v>110444.99</v>
          </cell>
          <cell r="AU1454">
            <v>110450.92</v>
          </cell>
          <cell r="AV1454">
            <v>1104735.98</v>
          </cell>
          <cell r="AX1454">
            <v>0</v>
          </cell>
          <cell r="BD1454">
            <v>3.9E-2</v>
          </cell>
          <cell r="BE1454">
            <v>7.4325999999999892E-2</v>
          </cell>
          <cell r="BF1454">
            <v>0.10440712799999985</v>
          </cell>
          <cell r="BG1454">
            <v>0.13643493471199974</v>
          </cell>
          <cell r="BH1454">
            <v>0.17166441768807172</v>
          </cell>
          <cell r="BI1454">
            <v>0.2103293434717779</v>
          </cell>
          <cell r="BJ1454">
            <v>0.25269087049328998</v>
          </cell>
          <cell r="BK1454">
            <v>0.29904043270154168</v>
          </cell>
          <cell r="BL1454">
            <v>0.35100205000960338</v>
          </cell>
          <cell r="BM1454">
            <v>0.40504213200998751</v>
          </cell>
          <cell r="BN1454">
            <v>0</v>
          </cell>
          <cell r="BO1454">
            <v>4307.3546100000003</v>
          </cell>
          <cell r="BP1454">
            <v>8209.3750799199879</v>
          </cell>
          <cell r="BQ1454">
            <v>115342.31087006527</v>
          </cell>
          <cell r="BR1454">
            <v>0</v>
          </cell>
          <cell r="BS1454">
            <v>0</v>
          </cell>
          <cell r="BT1454">
            <v>0</v>
          </cell>
          <cell r="BU1454">
            <v>0</v>
          </cell>
          <cell r="BV1454">
            <v>0</v>
          </cell>
          <cell r="BW1454">
            <v>0</v>
          </cell>
          <cell r="BX1454">
            <v>0</v>
          </cell>
          <cell r="BY1454">
            <v>405304</v>
          </cell>
          <cell r="BZ1454">
            <v>114752.34461</v>
          </cell>
          <cell r="CA1454">
            <v>118660.29507991999</v>
          </cell>
          <cell r="CB1454">
            <v>1220078.2908700653</v>
          </cell>
          <cell r="CC1454">
            <v>0</v>
          </cell>
          <cell r="CD1454">
            <v>0</v>
          </cell>
          <cell r="CE1454">
            <v>0</v>
          </cell>
          <cell r="CF1454">
            <v>0</v>
          </cell>
          <cell r="CG1454">
            <v>0</v>
          </cell>
          <cell r="CH1454">
            <v>0</v>
          </cell>
          <cell r="CI1454">
            <v>0</v>
          </cell>
          <cell r="CK1454">
            <v>405304</v>
          </cell>
          <cell r="CL1454">
            <v>114752.34461</v>
          </cell>
          <cell r="CM1454">
            <v>118660.29507991999</v>
          </cell>
          <cell r="CN1454">
            <v>1220078.2908700653</v>
          </cell>
          <cell r="CO1454">
            <v>0</v>
          </cell>
          <cell r="CP1454">
            <v>0</v>
          </cell>
          <cell r="CQ1454">
            <v>0</v>
          </cell>
          <cell r="CR1454">
            <v>0</v>
          </cell>
          <cell r="CS1454">
            <v>0</v>
          </cell>
          <cell r="CT1454">
            <v>0</v>
          </cell>
          <cell r="CU1454">
            <v>0</v>
          </cell>
          <cell r="CW1454">
            <v>0</v>
          </cell>
          <cell r="CX1454">
            <v>0</v>
          </cell>
          <cell r="CY1454">
            <v>0</v>
          </cell>
          <cell r="CZ1454">
            <v>0</v>
          </cell>
          <cell r="DA1454">
            <v>0</v>
          </cell>
          <cell r="DB1454">
            <v>0</v>
          </cell>
          <cell r="DC1454">
            <v>0</v>
          </cell>
          <cell r="DD1454">
            <v>0</v>
          </cell>
          <cell r="DE1454">
            <v>0</v>
          </cell>
          <cell r="DF1454">
            <v>0</v>
          </cell>
          <cell r="DG1454">
            <v>0</v>
          </cell>
          <cell r="DI1454">
            <v>0</v>
          </cell>
          <cell r="DJ1454">
            <v>0</v>
          </cell>
          <cell r="DK1454">
            <v>0</v>
          </cell>
          <cell r="DL1454">
            <v>0</v>
          </cell>
          <cell r="DM1454">
            <v>0</v>
          </cell>
          <cell r="DN1454">
            <v>0</v>
          </cell>
          <cell r="DO1454">
            <v>0</v>
          </cell>
          <cell r="DP1454">
            <v>0</v>
          </cell>
          <cell r="DQ1454">
            <v>0</v>
          </cell>
          <cell r="DR1454">
            <v>0</v>
          </cell>
          <cell r="DS1454">
            <v>0</v>
          </cell>
          <cell r="DU1454" t="str">
            <v>NSCC 12037</v>
          </cell>
          <cell r="DV1454">
            <v>0</v>
          </cell>
          <cell r="DW1454">
            <v>0</v>
          </cell>
          <cell r="DX1454">
            <v>1</v>
          </cell>
          <cell r="DY1454">
            <v>1325631.8899999999</v>
          </cell>
          <cell r="DZ1454">
            <v>1453490.9305599853</v>
          </cell>
          <cell r="EB1454">
            <v>1453490.9305599853</v>
          </cell>
          <cell r="EC1454" t="str">
            <v>Def</v>
          </cell>
          <cell r="ED1454" t="str">
            <v>TBC</v>
          </cell>
        </row>
        <row r="1455">
          <cell r="D1455" t="str">
            <v>PC2300014</v>
          </cell>
          <cell r="E1455" t="str">
            <v>Waitakere Ranges Programme</v>
          </cell>
          <cell r="F1455" t="str">
            <v>Auckland Council</v>
          </cell>
          <cell r="G1455" t="str">
            <v>Regional and local planning</v>
          </cell>
          <cell r="H1455" t="str">
            <v>E403105</v>
          </cell>
          <cell r="I1455" t="str">
            <v>Plan development management</v>
          </cell>
          <cell r="J1455" t="str">
            <v>Built and natural environment</v>
          </cell>
          <cell r="K1455" t="str">
            <v>Regulation</v>
          </cell>
          <cell r="L1455" t="str">
            <v>Marine safety</v>
          </cell>
          <cell r="M1455" t="str">
            <v>Built and natural environment</v>
          </cell>
          <cell r="N1455" t="str">
            <v>Regulation</v>
          </cell>
          <cell r="O1455" t="str">
            <v>Marine safety</v>
          </cell>
          <cell r="P1455" t="str">
            <v>Built and natural environment</v>
          </cell>
          <cell r="Q1455" t="str">
            <v>Regulation</v>
          </cell>
          <cell r="R1455" t="str">
            <v>Marine safety</v>
          </cell>
          <cell r="S1455" t="str">
            <v>A1421505</v>
          </cell>
          <cell r="T1455" t="str">
            <v>A1421505</v>
          </cell>
          <cell r="U1455" t="str">
            <v>Marine safety</v>
          </cell>
          <cell r="V1455" t="str">
            <v>L050</v>
          </cell>
          <cell r="W1455" t="str">
            <v>Regional</v>
          </cell>
          <cell r="X1455" t="str">
            <v>FY12 - Only</v>
          </cell>
          <cell r="Y1455" t="str">
            <v>Expense</v>
          </cell>
          <cell r="Z1455">
            <v>20110701</v>
          </cell>
          <cell r="AA1455">
            <v>20120630</v>
          </cell>
          <cell r="AB1455">
            <v>2</v>
          </cell>
          <cell r="AC1455" t="str">
            <v>Discrete</v>
          </cell>
          <cell r="AD1455">
            <v>1</v>
          </cell>
          <cell r="AE1455">
            <v>0</v>
          </cell>
          <cell r="AF1455">
            <v>0</v>
          </cell>
          <cell r="AG1455">
            <v>0</v>
          </cell>
          <cell r="AH1455">
            <v>5</v>
          </cell>
          <cell r="AI1455" t="str">
            <v>Community Facilities</v>
          </cell>
          <cell r="AJ1455" t="str">
            <v>Other assets (Capex)</v>
          </cell>
          <cell r="AK1455">
            <v>20</v>
          </cell>
          <cell r="AM1455">
            <v>1</v>
          </cell>
          <cell r="AS1455">
            <v>687899</v>
          </cell>
          <cell r="BD1455">
            <v>3.3000000000000002E-2</v>
          </cell>
          <cell r="BE1455">
            <v>6.7088999999999732E-2</v>
          </cell>
          <cell r="BF1455">
            <v>0.10230293699999971</v>
          </cell>
          <cell r="BG1455">
            <v>0.14088353979499968</v>
          </cell>
          <cell r="BH1455">
            <v>0.18195534722761963</v>
          </cell>
          <cell r="BI1455">
            <v>0.21859596299167583</v>
          </cell>
          <cell r="BJ1455">
            <v>0.25637243784441766</v>
          </cell>
          <cell r="BK1455">
            <v>0.29783272829328333</v>
          </cell>
          <cell r="BL1455">
            <v>0.3445547065118415</v>
          </cell>
          <cell r="BM1455">
            <v>0.39295867594626777</v>
          </cell>
          <cell r="BN1455">
            <v>0</v>
          </cell>
          <cell r="BO1455">
            <v>0</v>
          </cell>
          <cell r="BP1455">
            <v>0</v>
          </cell>
          <cell r="BQ1455">
            <v>0</v>
          </cell>
          <cell r="BR1455">
            <v>0</v>
          </cell>
          <cell r="BS1455">
            <v>0</v>
          </cell>
          <cell r="BT1455">
            <v>0</v>
          </cell>
          <cell r="BU1455">
            <v>0</v>
          </cell>
          <cell r="BV1455">
            <v>0</v>
          </cell>
          <cell r="BW1455">
            <v>0</v>
          </cell>
          <cell r="BX1455">
            <v>0</v>
          </cell>
          <cell r="BY1455">
            <v>687899</v>
          </cell>
          <cell r="BZ1455">
            <v>0</v>
          </cell>
          <cell r="CA1455">
            <v>0</v>
          </cell>
          <cell r="CB1455">
            <v>0</v>
          </cell>
          <cell r="CC1455">
            <v>0</v>
          </cell>
          <cell r="CD1455">
            <v>0</v>
          </cell>
          <cell r="CE1455">
            <v>0</v>
          </cell>
          <cell r="CF1455">
            <v>0</v>
          </cell>
          <cell r="CG1455">
            <v>0</v>
          </cell>
          <cell r="CH1455">
            <v>0</v>
          </cell>
          <cell r="CI1455">
            <v>0</v>
          </cell>
          <cell r="CK1455">
            <v>687899</v>
          </cell>
          <cell r="CL1455">
            <v>0</v>
          </cell>
          <cell r="CM1455">
            <v>0</v>
          </cell>
          <cell r="CN1455">
            <v>0</v>
          </cell>
          <cell r="CO1455">
            <v>0</v>
          </cell>
          <cell r="CP1455">
            <v>0</v>
          </cell>
          <cell r="CQ1455">
            <v>0</v>
          </cell>
          <cell r="CR1455">
            <v>0</v>
          </cell>
          <cell r="CS1455">
            <v>0</v>
          </cell>
          <cell r="CT1455">
            <v>0</v>
          </cell>
          <cell r="CU1455">
            <v>0</v>
          </cell>
          <cell r="CW1455">
            <v>0</v>
          </cell>
          <cell r="CX1455">
            <v>0</v>
          </cell>
          <cell r="CY1455">
            <v>0</v>
          </cell>
          <cell r="CZ1455">
            <v>0</v>
          </cell>
          <cell r="DA1455">
            <v>0</v>
          </cell>
          <cell r="DB1455">
            <v>0</v>
          </cell>
          <cell r="DC1455">
            <v>0</v>
          </cell>
          <cell r="DD1455">
            <v>0</v>
          </cell>
          <cell r="DE1455">
            <v>0</v>
          </cell>
          <cell r="DF1455">
            <v>0</v>
          </cell>
          <cell r="DG1455">
            <v>0</v>
          </cell>
          <cell r="DI1455">
            <v>0</v>
          </cell>
          <cell r="DJ1455">
            <v>0</v>
          </cell>
          <cell r="DK1455">
            <v>0</v>
          </cell>
          <cell r="DL1455">
            <v>0</v>
          </cell>
          <cell r="DM1455">
            <v>0</v>
          </cell>
          <cell r="DN1455">
            <v>0</v>
          </cell>
          <cell r="DO1455">
            <v>0</v>
          </cell>
          <cell r="DP1455">
            <v>0</v>
          </cell>
          <cell r="DQ1455">
            <v>0</v>
          </cell>
          <cell r="DR1455">
            <v>0</v>
          </cell>
          <cell r="DS1455">
            <v>0</v>
          </cell>
          <cell r="DU1455" t="str">
            <v>WCC 7LTPL-07-013</v>
          </cell>
          <cell r="DV1455">
            <v>0</v>
          </cell>
          <cell r="DW1455">
            <v>0</v>
          </cell>
          <cell r="DX1455">
            <v>1</v>
          </cell>
          <cell r="DY1455">
            <v>0</v>
          </cell>
          <cell r="DZ1455">
            <v>0</v>
          </cell>
          <cell r="EB1455">
            <v>0</v>
          </cell>
          <cell r="EC1455" t="str">
            <v>Def</v>
          </cell>
          <cell r="ED1455" t="str">
            <v>nonDC</v>
          </cell>
        </row>
        <row r="1456">
          <cell r="D1456" t="str">
            <v>PC2310102</v>
          </cell>
          <cell r="E1456" t="str">
            <v>Aotea Square redevelopment</v>
          </cell>
          <cell r="F1456" t="str">
            <v>Auckland Council</v>
          </cell>
          <cell r="G1456" t="str">
            <v>Regional and local planning</v>
          </cell>
          <cell r="H1456" t="str">
            <v>E412005</v>
          </cell>
          <cell r="I1456" t="str">
            <v>City transformation management</v>
          </cell>
          <cell r="J1456" t="str">
            <v>Economic development</v>
          </cell>
          <cell r="K1456" t="str">
            <v>Regional economic strategy and initiatives</v>
          </cell>
          <cell r="L1456" t="str">
            <v>City transformation projects</v>
          </cell>
          <cell r="M1456" t="str">
            <v>Economic development</v>
          </cell>
          <cell r="N1456" t="str">
            <v>Regional economic strategy and initiatives</v>
          </cell>
          <cell r="O1456" t="str">
            <v>City transformation projects</v>
          </cell>
          <cell r="P1456" t="str">
            <v>Economic development</v>
          </cell>
          <cell r="Q1456" t="str">
            <v>Regional economic strategy and initiatives</v>
          </cell>
          <cell r="R1456" t="str">
            <v>City transformation projects</v>
          </cell>
          <cell r="S1456" t="str">
            <v>A1411505</v>
          </cell>
          <cell r="T1456" t="str">
            <v>A1411505</v>
          </cell>
          <cell r="U1456" t="str">
            <v>Transformation projects</v>
          </cell>
          <cell r="V1456" t="str">
            <v>L050</v>
          </cell>
          <cell r="W1456" t="str">
            <v>Regional</v>
          </cell>
          <cell r="X1456" t="str">
            <v>FY12 - Only</v>
          </cell>
          <cell r="Y1456" t="str">
            <v>Expense</v>
          </cell>
          <cell r="Z1456">
            <v>20100701</v>
          </cell>
          <cell r="AA1456">
            <v>20120630</v>
          </cell>
          <cell r="AB1456">
            <v>2</v>
          </cell>
          <cell r="AC1456" t="str">
            <v>Discrete</v>
          </cell>
          <cell r="AD1456">
            <v>0</v>
          </cell>
          <cell r="AE1456">
            <v>0</v>
          </cell>
          <cell r="AF1456">
            <v>0</v>
          </cell>
          <cell r="AG1456">
            <v>1</v>
          </cell>
          <cell r="AH1456">
            <v>20</v>
          </cell>
          <cell r="AI1456" t="str">
            <v>Street Environment and Town Centres</v>
          </cell>
          <cell r="AJ1456" t="str">
            <v>Structures parks</v>
          </cell>
          <cell r="AK1456">
            <v>35</v>
          </cell>
          <cell r="AP1456">
            <v>1</v>
          </cell>
          <cell r="AS1456">
            <v>296659.25</v>
          </cell>
          <cell r="BD1456">
            <v>3.1E-2</v>
          </cell>
          <cell r="BE1456">
            <v>6.1930000000000041E-2</v>
          </cell>
          <cell r="BF1456">
            <v>9.3787900000000146E-2</v>
          </cell>
          <cell r="BG1456">
            <v>0.12878911280000027</v>
          </cell>
          <cell r="BH1456">
            <v>0.16491036440960039</v>
          </cell>
          <cell r="BI1456">
            <v>0.19869276497747879</v>
          </cell>
          <cell r="BJ1456">
            <v>0.23225616239684821</v>
          </cell>
          <cell r="BK1456">
            <v>0.27045610343115034</v>
          </cell>
          <cell r="BL1456">
            <v>0.31238115484437823</v>
          </cell>
          <cell r="BM1456">
            <v>0.35568973295424255</v>
          </cell>
          <cell r="BN1456">
            <v>0</v>
          </cell>
          <cell r="BO1456">
            <v>0</v>
          </cell>
          <cell r="BP1456">
            <v>0</v>
          </cell>
          <cell r="BQ1456">
            <v>0</v>
          </cell>
          <cell r="BR1456">
            <v>0</v>
          </cell>
          <cell r="BS1456">
            <v>0</v>
          </cell>
          <cell r="BT1456">
            <v>0</v>
          </cell>
          <cell r="BU1456">
            <v>0</v>
          </cell>
          <cell r="BV1456">
            <v>0</v>
          </cell>
          <cell r="BW1456">
            <v>0</v>
          </cell>
          <cell r="BX1456">
            <v>0</v>
          </cell>
          <cell r="BY1456">
            <v>296659.25</v>
          </cell>
          <cell r="BZ1456">
            <v>0</v>
          </cell>
          <cell r="CA1456">
            <v>0</v>
          </cell>
          <cell r="CB1456">
            <v>0</v>
          </cell>
          <cell r="CC1456">
            <v>0</v>
          </cell>
          <cell r="CD1456">
            <v>0</v>
          </cell>
          <cell r="CE1456">
            <v>0</v>
          </cell>
          <cell r="CF1456">
            <v>0</v>
          </cell>
          <cell r="CG1456">
            <v>0</v>
          </cell>
          <cell r="CH1456">
            <v>0</v>
          </cell>
          <cell r="CI1456">
            <v>0</v>
          </cell>
          <cell r="CK1456">
            <v>0</v>
          </cell>
          <cell r="CL1456">
            <v>0</v>
          </cell>
          <cell r="CM1456">
            <v>0</v>
          </cell>
          <cell r="CN1456">
            <v>0</v>
          </cell>
          <cell r="CO1456">
            <v>0</v>
          </cell>
          <cell r="CP1456">
            <v>0</v>
          </cell>
          <cell r="CQ1456">
            <v>0</v>
          </cell>
          <cell r="CR1456">
            <v>0</v>
          </cell>
          <cell r="CS1456">
            <v>0</v>
          </cell>
          <cell r="CT1456">
            <v>0</v>
          </cell>
          <cell r="CU1456">
            <v>0</v>
          </cell>
          <cell r="CW1456">
            <v>0</v>
          </cell>
          <cell r="CX1456">
            <v>0</v>
          </cell>
          <cell r="CY1456">
            <v>0</v>
          </cell>
          <cell r="CZ1456">
            <v>0</v>
          </cell>
          <cell r="DA1456">
            <v>0</v>
          </cell>
          <cell r="DB1456">
            <v>0</v>
          </cell>
          <cell r="DC1456">
            <v>0</v>
          </cell>
          <cell r="DD1456">
            <v>0</v>
          </cell>
          <cell r="DE1456">
            <v>0</v>
          </cell>
          <cell r="DF1456">
            <v>0</v>
          </cell>
          <cell r="DG1456">
            <v>0</v>
          </cell>
          <cell r="DI1456">
            <v>296659.25</v>
          </cell>
          <cell r="DJ1456">
            <v>0</v>
          </cell>
          <cell r="DK1456">
            <v>0</v>
          </cell>
          <cell r="DL1456">
            <v>0</v>
          </cell>
          <cell r="DM1456">
            <v>0</v>
          </cell>
          <cell r="DN1456">
            <v>0</v>
          </cell>
          <cell r="DO1456">
            <v>0</v>
          </cell>
          <cell r="DP1456">
            <v>0</v>
          </cell>
          <cell r="DQ1456">
            <v>0</v>
          </cell>
          <cell r="DR1456">
            <v>0</v>
          </cell>
          <cell r="DS1456">
            <v>0</v>
          </cell>
          <cell r="DU1456" t="str">
            <v>ACC 272/000800</v>
          </cell>
          <cell r="DV1456">
            <v>0</v>
          </cell>
          <cell r="DW1456">
            <v>0</v>
          </cell>
          <cell r="DX1456">
            <v>1</v>
          </cell>
          <cell r="DY1456">
            <v>0</v>
          </cell>
          <cell r="DZ1456">
            <v>0</v>
          </cell>
          <cell r="EB1456">
            <v>0</v>
          </cell>
          <cell r="EC1456" t="str">
            <v>Def</v>
          </cell>
          <cell r="ED1456" t="str">
            <v>CityXF</v>
          </cell>
        </row>
        <row r="1457">
          <cell r="D1457" t="str">
            <v>PC2310103</v>
          </cell>
          <cell r="E1457" t="str">
            <v>Fort Street area upgrade</v>
          </cell>
          <cell r="F1457" t="str">
            <v>Auckland Council</v>
          </cell>
          <cell r="G1457" t="str">
            <v>Regional and local planning</v>
          </cell>
          <cell r="H1457" t="str">
            <v>E412005</v>
          </cell>
          <cell r="I1457" t="str">
            <v>City transformation management</v>
          </cell>
          <cell r="J1457" t="str">
            <v>Economic development</v>
          </cell>
          <cell r="K1457" t="str">
            <v>Regional economic strategy and initiatives</v>
          </cell>
          <cell r="L1457" t="str">
            <v>City transformation projects</v>
          </cell>
          <cell r="M1457" t="str">
            <v>Economic development</v>
          </cell>
          <cell r="N1457" t="str">
            <v>Regional economic strategy and initiatives</v>
          </cell>
          <cell r="O1457" t="str">
            <v>City transformation projects</v>
          </cell>
          <cell r="P1457" t="str">
            <v>Economic development</v>
          </cell>
          <cell r="Q1457" t="str">
            <v>Regional economic strategy and initiatives</v>
          </cell>
          <cell r="R1457" t="str">
            <v>City transformation projects</v>
          </cell>
          <cell r="S1457" t="str">
            <v>A1411505</v>
          </cell>
          <cell r="T1457" t="str">
            <v>A1411505</v>
          </cell>
          <cell r="U1457" t="str">
            <v>Transformation projects</v>
          </cell>
          <cell r="V1457" t="str">
            <v>L050</v>
          </cell>
          <cell r="W1457" t="str">
            <v>Regional</v>
          </cell>
          <cell r="X1457" t="str">
            <v>PL40810</v>
          </cell>
          <cell r="Y1457" t="str">
            <v>Expense</v>
          </cell>
          <cell r="Z1457">
            <v>20100701</v>
          </cell>
          <cell r="AA1457">
            <v>20130630</v>
          </cell>
          <cell r="AB1457">
            <v>2</v>
          </cell>
          <cell r="AC1457" t="str">
            <v>Discrete</v>
          </cell>
          <cell r="AD1457">
            <v>0</v>
          </cell>
          <cell r="AE1457">
            <v>0</v>
          </cell>
          <cell r="AF1457">
            <v>1</v>
          </cell>
          <cell r="AG1457">
            <v>0</v>
          </cell>
          <cell r="AH1457">
            <v>20</v>
          </cell>
          <cell r="AI1457" t="str">
            <v>Street Environment and Town Centres</v>
          </cell>
          <cell r="AJ1457" t="str">
            <v>Road surface</v>
          </cell>
          <cell r="AK1457">
            <v>50</v>
          </cell>
          <cell r="AN1457">
            <v>1</v>
          </cell>
          <cell r="AS1457">
            <v>8800000</v>
          </cell>
          <cell r="AT1457">
            <v>8475344</v>
          </cell>
          <cell r="BD1457">
            <v>3.9E-2</v>
          </cell>
          <cell r="BE1457">
            <v>7.4325999999999892E-2</v>
          </cell>
          <cell r="BF1457">
            <v>0.10440712799999985</v>
          </cell>
          <cell r="BG1457">
            <v>0.13643493471199974</v>
          </cell>
          <cell r="BH1457">
            <v>0.17166441768807172</v>
          </cell>
          <cell r="BI1457">
            <v>0.2103293434717779</v>
          </cell>
          <cell r="BJ1457">
            <v>0.25269087049328998</v>
          </cell>
          <cell r="BK1457">
            <v>0.29904043270154168</v>
          </cell>
          <cell r="BL1457">
            <v>0.35100205000960338</v>
          </cell>
          <cell r="BM1457">
            <v>0.40504213200998751</v>
          </cell>
          <cell r="BN1457">
            <v>0</v>
          </cell>
          <cell r="BO1457">
            <v>330538.41600000003</v>
          </cell>
          <cell r="BP1457">
            <v>0</v>
          </cell>
          <cell r="BQ1457">
            <v>0</v>
          </cell>
          <cell r="BR1457">
            <v>0</v>
          </cell>
          <cell r="BS1457">
            <v>0</v>
          </cell>
          <cell r="BT1457">
            <v>0</v>
          </cell>
          <cell r="BU1457">
            <v>0</v>
          </cell>
          <cell r="BV1457">
            <v>0</v>
          </cell>
          <cell r="BW1457">
            <v>0</v>
          </cell>
          <cell r="BX1457">
            <v>0</v>
          </cell>
          <cell r="BY1457">
            <v>8800000</v>
          </cell>
          <cell r="BZ1457">
            <v>8805882.4159999993</v>
          </cell>
          <cell r="CA1457">
            <v>0</v>
          </cell>
          <cell r="CB1457">
            <v>0</v>
          </cell>
          <cell r="CC1457">
            <v>0</v>
          </cell>
          <cell r="CD1457">
            <v>0</v>
          </cell>
          <cell r="CE1457">
            <v>0</v>
          </cell>
          <cell r="CF1457">
            <v>0</v>
          </cell>
          <cell r="CG1457">
            <v>0</v>
          </cell>
          <cell r="CH1457">
            <v>0</v>
          </cell>
          <cell r="CI1457">
            <v>0</v>
          </cell>
          <cell r="CK1457">
            <v>0</v>
          </cell>
          <cell r="CL1457">
            <v>0</v>
          </cell>
          <cell r="CM1457">
            <v>0</v>
          </cell>
          <cell r="CN1457">
            <v>0</v>
          </cell>
          <cell r="CO1457">
            <v>0</v>
          </cell>
          <cell r="CP1457">
            <v>0</v>
          </cell>
          <cell r="CQ1457">
            <v>0</v>
          </cell>
          <cell r="CR1457">
            <v>0</v>
          </cell>
          <cell r="CS1457">
            <v>0</v>
          </cell>
          <cell r="CT1457">
            <v>0</v>
          </cell>
          <cell r="CU1457">
            <v>0</v>
          </cell>
          <cell r="CW1457">
            <v>8800000</v>
          </cell>
          <cell r="CX1457">
            <v>8805882.4159999993</v>
          </cell>
          <cell r="CY1457">
            <v>0</v>
          </cell>
          <cell r="CZ1457">
            <v>0</v>
          </cell>
          <cell r="DA1457">
            <v>0</v>
          </cell>
          <cell r="DB1457">
            <v>0</v>
          </cell>
          <cell r="DC1457">
            <v>0</v>
          </cell>
          <cell r="DD1457">
            <v>0</v>
          </cell>
          <cell r="DE1457">
            <v>0</v>
          </cell>
          <cell r="DF1457">
            <v>0</v>
          </cell>
          <cell r="DG1457">
            <v>0</v>
          </cell>
          <cell r="DI1457">
            <v>0</v>
          </cell>
          <cell r="DJ1457">
            <v>0</v>
          </cell>
          <cell r="DK1457">
            <v>0</v>
          </cell>
          <cell r="DL1457">
            <v>0</v>
          </cell>
          <cell r="DM1457">
            <v>0</v>
          </cell>
          <cell r="DN1457">
            <v>0</v>
          </cell>
          <cell r="DO1457">
            <v>0</v>
          </cell>
          <cell r="DP1457">
            <v>0</v>
          </cell>
          <cell r="DQ1457">
            <v>0</v>
          </cell>
          <cell r="DR1457">
            <v>0</v>
          </cell>
          <cell r="DS1457">
            <v>0</v>
          </cell>
          <cell r="DU1457" t="str">
            <v>ACC 272/480412</v>
          </cell>
          <cell r="DV1457">
            <v>8475344</v>
          </cell>
          <cell r="DW1457">
            <v>1</v>
          </cell>
          <cell r="DX1457">
            <v>1</v>
          </cell>
          <cell r="DY1457">
            <v>8475344</v>
          </cell>
          <cell r="DZ1457">
            <v>8805882.4159999993</v>
          </cell>
          <cell r="EB1457">
            <v>8805882.4159999993</v>
          </cell>
          <cell r="EC1457" t="str">
            <v>Def</v>
          </cell>
          <cell r="ED1457" t="str">
            <v>CityXF</v>
          </cell>
        </row>
        <row r="1458">
          <cell r="D1458" t="str">
            <v>PC2310104</v>
          </cell>
          <cell r="E1458" t="str">
            <v>Lorne Street - stage 2 upgrade</v>
          </cell>
          <cell r="F1458" t="str">
            <v>Auckland Council</v>
          </cell>
          <cell r="G1458" t="str">
            <v>Regional and local planning</v>
          </cell>
          <cell r="H1458" t="str">
            <v>E412005</v>
          </cell>
          <cell r="I1458" t="str">
            <v>City transformation management</v>
          </cell>
          <cell r="J1458" t="str">
            <v>Economic development</v>
          </cell>
          <cell r="K1458" t="str">
            <v>Regional economic strategy and initiatives</v>
          </cell>
          <cell r="L1458" t="str">
            <v>City transformation projects</v>
          </cell>
          <cell r="M1458" t="str">
            <v>Economic development</v>
          </cell>
          <cell r="N1458" t="str">
            <v>Regional economic strategy and initiatives</v>
          </cell>
          <cell r="O1458" t="str">
            <v>City transformation projects</v>
          </cell>
          <cell r="P1458" t="str">
            <v>Economic development</v>
          </cell>
          <cell r="Q1458" t="str">
            <v>Regional economic strategy and initiatives</v>
          </cell>
          <cell r="R1458" t="str">
            <v>City transformation projects</v>
          </cell>
          <cell r="S1458" t="str">
            <v>A1411505</v>
          </cell>
          <cell r="T1458" t="str">
            <v>A1411505</v>
          </cell>
          <cell r="U1458" t="str">
            <v>Transformation projects</v>
          </cell>
          <cell r="V1458" t="str">
            <v>L050</v>
          </cell>
          <cell r="W1458" t="str">
            <v>Regional</v>
          </cell>
          <cell r="X1458" t="str">
            <v>PL40810</v>
          </cell>
          <cell r="Y1458" t="str">
            <v>Expense</v>
          </cell>
          <cell r="Z1458">
            <v>20100701</v>
          </cell>
          <cell r="AA1458">
            <v>20130630</v>
          </cell>
          <cell r="AB1458">
            <v>2</v>
          </cell>
          <cell r="AC1458" t="str">
            <v>Discrete</v>
          </cell>
          <cell r="AD1458">
            <v>0</v>
          </cell>
          <cell r="AE1458">
            <v>0</v>
          </cell>
          <cell r="AF1458">
            <v>1</v>
          </cell>
          <cell r="AG1458">
            <v>0</v>
          </cell>
          <cell r="AH1458">
            <v>20</v>
          </cell>
          <cell r="AI1458" t="str">
            <v>Street Environment and Town Centres</v>
          </cell>
          <cell r="AJ1458" t="str">
            <v>Road surface</v>
          </cell>
          <cell r="AK1458">
            <v>50</v>
          </cell>
          <cell r="AN1458">
            <v>1</v>
          </cell>
          <cell r="AS1458">
            <v>6456584</v>
          </cell>
          <cell r="AT1458">
            <v>1000000</v>
          </cell>
          <cell r="BD1458">
            <v>3.9E-2</v>
          </cell>
          <cell r="BE1458">
            <v>7.4325999999999892E-2</v>
          </cell>
          <cell r="BF1458">
            <v>0.10440712799999985</v>
          </cell>
          <cell r="BG1458">
            <v>0.13643493471199974</v>
          </cell>
          <cell r="BH1458">
            <v>0.17166441768807172</v>
          </cell>
          <cell r="BI1458">
            <v>0.2103293434717779</v>
          </cell>
          <cell r="BJ1458">
            <v>0.25269087049328998</v>
          </cell>
          <cell r="BK1458">
            <v>0.29904043270154168</v>
          </cell>
          <cell r="BL1458">
            <v>0.35100205000960338</v>
          </cell>
          <cell r="BM1458">
            <v>0.40504213200998751</v>
          </cell>
          <cell r="BN1458">
            <v>0</v>
          </cell>
          <cell r="BO1458">
            <v>39000</v>
          </cell>
          <cell r="BP1458">
            <v>0</v>
          </cell>
          <cell r="BQ1458">
            <v>0</v>
          </cell>
          <cell r="BR1458">
            <v>0</v>
          </cell>
          <cell r="BS1458">
            <v>0</v>
          </cell>
          <cell r="BT1458">
            <v>0</v>
          </cell>
          <cell r="BU1458">
            <v>0</v>
          </cell>
          <cell r="BV1458">
            <v>0</v>
          </cell>
          <cell r="BW1458">
            <v>0</v>
          </cell>
          <cell r="BX1458">
            <v>0</v>
          </cell>
          <cell r="BY1458">
            <v>6456584</v>
          </cell>
          <cell r="BZ1458">
            <v>1039000</v>
          </cell>
          <cell r="CA1458">
            <v>0</v>
          </cell>
          <cell r="CB1458">
            <v>0</v>
          </cell>
          <cell r="CC1458">
            <v>0</v>
          </cell>
          <cell r="CD1458">
            <v>0</v>
          </cell>
          <cell r="CE1458">
            <v>0</v>
          </cell>
          <cell r="CF1458">
            <v>0</v>
          </cell>
          <cell r="CG1458">
            <v>0</v>
          </cell>
          <cell r="CH1458">
            <v>0</v>
          </cell>
          <cell r="CI1458">
            <v>0</v>
          </cell>
          <cell r="CK1458">
            <v>0</v>
          </cell>
          <cell r="CL1458">
            <v>0</v>
          </cell>
          <cell r="CM1458">
            <v>0</v>
          </cell>
          <cell r="CN1458">
            <v>0</v>
          </cell>
          <cell r="CO1458">
            <v>0</v>
          </cell>
          <cell r="CP1458">
            <v>0</v>
          </cell>
          <cell r="CQ1458">
            <v>0</v>
          </cell>
          <cell r="CR1458">
            <v>0</v>
          </cell>
          <cell r="CS1458">
            <v>0</v>
          </cell>
          <cell r="CT1458">
            <v>0</v>
          </cell>
          <cell r="CU1458">
            <v>0</v>
          </cell>
          <cell r="CW1458">
            <v>6456584</v>
          </cell>
          <cell r="CX1458">
            <v>1039000</v>
          </cell>
          <cell r="CY1458">
            <v>0</v>
          </cell>
          <cell r="CZ1458">
            <v>0</v>
          </cell>
          <cell r="DA1458">
            <v>0</v>
          </cell>
          <cell r="DB1458">
            <v>0</v>
          </cell>
          <cell r="DC1458">
            <v>0</v>
          </cell>
          <cell r="DD1458">
            <v>0</v>
          </cell>
          <cell r="DE1458">
            <v>0</v>
          </cell>
          <cell r="DF1458">
            <v>0</v>
          </cell>
          <cell r="DG1458">
            <v>0</v>
          </cell>
          <cell r="DI1458">
            <v>0</v>
          </cell>
          <cell r="DJ1458">
            <v>0</v>
          </cell>
          <cell r="DK1458">
            <v>0</v>
          </cell>
          <cell r="DL1458">
            <v>0</v>
          </cell>
          <cell r="DM1458">
            <v>0</v>
          </cell>
          <cell r="DN1458">
            <v>0</v>
          </cell>
          <cell r="DO1458">
            <v>0</v>
          </cell>
          <cell r="DP1458">
            <v>0</v>
          </cell>
          <cell r="DQ1458">
            <v>0</v>
          </cell>
          <cell r="DR1458">
            <v>0</v>
          </cell>
          <cell r="DS1458">
            <v>0</v>
          </cell>
          <cell r="DU1458" t="str">
            <v>ACC 272/480413</v>
          </cell>
          <cell r="DV1458">
            <v>1000000</v>
          </cell>
          <cell r="DW1458">
            <v>1</v>
          </cell>
          <cell r="DX1458">
            <v>1</v>
          </cell>
          <cell r="DY1458">
            <v>1000000</v>
          </cell>
          <cell r="DZ1458">
            <v>1039000</v>
          </cell>
          <cell r="EB1458">
            <v>1039000</v>
          </cell>
          <cell r="EC1458" t="str">
            <v>Def</v>
          </cell>
          <cell r="ED1458" t="str">
            <v>CityXF</v>
          </cell>
        </row>
        <row r="1459">
          <cell r="D1459" t="str">
            <v>PC2310105</v>
          </cell>
          <cell r="E1459" t="str">
            <v>Elliot/Darby Street upgrade</v>
          </cell>
          <cell r="F1459" t="str">
            <v>Auckland Council</v>
          </cell>
          <cell r="G1459" t="str">
            <v>Regional and local planning</v>
          </cell>
          <cell r="H1459" t="str">
            <v>E412005</v>
          </cell>
          <cell r="I1459" t="str">
            <v>City transformation management</v>
          </cell>
          <cell r="J1459" t="str">
            <v>Economic development</v>
          </cell>
          <cell r="K1459" t="str">
            <v>Regional economic strategy and initiatives</v>
          </cell>
          <cell r="L1459" t="str">
            <v>City transformation projects</v>
          </cell>
          <cell r="M1459" t="str">
            <v>Economic development</v>
          </cell>
          <cell r="N1459" t="str">
            <v>Regional economic strategy and initiatives</v>
          </cell>
          <cell r="O1459" t="str">
            <v>City transformation projects</v>
          </cell>
          <cell r="P1459" t="str">
            <v>Economic development</v>
          </cell>
          <cell r="Q1459" t="str">
            <v>Regional economic strategy and initiatives</v>
          </cell>
          <cell r="R1459" t="str">
            <v>City transformation projects</v>
          </cell>
          <cell r="S1459" t="str">
            <v>A1411505</v>
          </cell>
          <cell r="T1459" t="str">
            <v>A1411505</v>
          </cell>
          <cell r="U1459" t="str">
            <v>Transformation projects</v>
          </cell>
          <cell r="V1459" t="str">
            <v>L050</v>
          </cell>
          <cell r="W1459" t="str">
            <v>Regional</v>
          </cell>
          <cell r="X1459" t="str">
            <v>FY12 - Only</v>
          </cell>
          <cell r="Y1459" t="str">
            <v>Expense</v>
          </cell>
          <cell r="Z1459">
            <v>20100701</v>
          </cell>
          <cell r="AA1459">
            <v>20120630</v>
          </cell>
          <cell r="AB1459">
            <v>2</v>
          </cell>
          <cell r="AC1459" t="str">
            <v>Discrete</v>
          </cell>
          <cell r="AD1459">
            <v>0</v>
          </cell>
          <cell r="AE1459">
            <v>0</v>
          </cell>
          <cell r="AF1459">
            <v>1</v>
          </cell>
          <cell r="AG1459">
            <v>0</v>
          </cell>
          <cell r="AH1459">
            <v>20</v>
          </cell>
          <cell r="AI1459" t="str">
            <v>Street Environment and Town Centres</v>
          </cell>
          <cell r="AJ1459" t="str">
            <v>Road surface</v>
          </cell>
          <cell r="AK1459">
            <v>50</v>
          </cell>
          <cell r="AN1459">
            <v>0.5</v>
          </cell>
          <cell r="AP1459">
            <v>0.5</v>
          </cell>
          <cell r="AS1459">
            <v>3574512</v>
          </cell>
          <cell r="BD1459">
            <v>3.9E-2</v>
          </cell>
          <cell r="BE1459">
            <v>7.4325999999999892E-2</v>
          </cell>
          <cell r="BF1459">
            <v>0.10440712799999985</v>
          </cell>
          <cell r="BG1459">
            <v>0.13643493471199974</v>
          </cell>
          <cell r="BH1459">
            <v>0.17166441768807172</v>
          </cell>
          <cell r="BI1459">
            <v>0.2103293434717779</v>
          </cell>
          <cell r="BJ1459">
            <v>0.25269087049328998</v>
          </cell>
          <cell r="BK1459">
            <v>0.29904043270154168</v>
          </cell>
          <cell r="BL1459">
            <v>0.35100205000960338</v>
          </cell>
          <cell r="BM1459">
            <v>0.40504213200998751</v>
          </cell>
          <cell r="BN1459">
            <v>0</v>
          </cell>
          <cell r="BO1459">
            <v>0</v>
          </cell>
          <cell r="BP1459">
            <v>0</v>
          </cell>
          <cell r="BQ1459">
            <v>0</v>
          </cell>
          <cell r="BR1459">
            <v>0</v>
          </cell>
          <cell r="BS1459">
            <v>0</v>
          </cell>
          <cell r="BT1459">
            <v>0</v>
          </cell>
          <cell r="BU1459">
            <v>0</v>
          </cell>
          <cell r="BV1459">
            <v>0</v>
          </cell>
          <cell r="BW1459">
            <v>0</v>
          </cell>
          <cell r="BX1459">
            <v>0</v>
          </cell>
          <cell r="BY1459">
            <v>3574512</v>
          </cell>
          <cell r="BZ1459">
            <v>0</v>
          </cell>
          <cell r="CA1459">
            <v>0</v>
          </cell>
          <cell r="CB1459">
            <v>0</v>
          </cell>
          <cell r="CC1459">
            <v>0</v>
          </cell>
          <cell r="CD1459">
            <v>0</v>
          </cell>
          <cell r="CE1459">
            <v>0</v>
          </cell>
          <cell r="CF1459">
            <v>0</v>
          </cell>
          <cell r="CG1459">
            <v>0</v>
          </cell>
          <cell r="CH1459">
            <v>0</v>
          </cell>
          <cell r="CI1459">
            <v>0</v>
          </cell>
          <cell r="CK1459">
            <v>0</v>
          </cell>
          <cell r="CL1459">
            <v>0</v>
          </cell>
          <cell r="CM1459">
            <v>0</v>
          </cell>
          <cell r="CN1459">
            <v>0</v>
          </cell>
          <cell r="CO1459">
            <v>0</v>
          </cell>
          <cell r="CP1459">
            <v>0</v>
          </cell>
          <cell r="CQ1459">
            <v>0</v>
          </cell>
          <cell r="CR1459">
            <v>0</v>
          </cell>
          <cell r="CS1459">
            <v>0</v>
          </cell>
          <cell r="CT1459">
            <v>0</v>
          </cell>
          <cell r="CU1459">
            <v>0</v>
          </cell>
          <cell r="CW1459">
            <v>3574512</v>
          </cell>
          <cell r="CX1459">
            <v>0</v>
          </cell>
          <cell r="CY1459">
            <v>0</v>
          </cell>
          <cell r="CZ1459">
            <v>0</v>
          </cell>
          <cell r="DA1459">
            <v>0</v>
          </cell>
          <cell r="DB1459">
            <v>0</v>
          </cell>
          <cell r="DC1459">
            <v>0</v>
          </cell>
          <cell r="DD1459">
            <v>0</v>
          </cell>
          <cell r="DE1459">
            <v>0</v>
          </cell>
          <cell r="DF1459">
            <v>0</v>
          </cell>
          <cell r="DG1459">
            <v>0</v>
          </cell>
          <cell r="DI1459">
            <v>0</v>
          </cell>
          <cell r="DJ1459">
            <v>0</v>
          </cell>
          <cell r="DK1459">
            <v>0</v>
          </cell>
          <cell r="DL1459">
            <v>0</v>
          </cell>
          <cell r="DM1459">
            <v>0</v>
          </cell>
          <cell r="DN1459">
            <v>0</v>
          </cell>
          <cell r="DO1459">
            <v>0</v>
          </cell>
          <cell r="DP1459">
            <v>0</v>
          </cell>
          <cell r="DQ1459">
            <v>0</v>
          </cell>
          <cell r="DR1459">
            <v>0</v>
          </cell>
          <cell r="DS1459">
            <v>0</v>
          </cell>
          <cell r="DU1459" t="str">
            <v>ACC 272/480414</v>
          </cell>
          <cell r="DV1459">
            <v>0</v>
          </cell>
          <cell r="DW1459">
            <v>0</v>
          </cell>
          <cell r="DX1459">
            <v>1</v>
          </cell>
          <cell r="DY1459">
            <v>0</v>
          </cell>
          <cell r="DZ1459">
            <v>0</v>
          </cell>
          <cell r="EB1459">
            <v>0</v>
          </cell>
          <cell r="EC1459" t="str">
            <v>Def</v>
          </cell>
          <cell r="ED1459" t="str">
            <v>CityXF</v>
          </cell>
        </row>
        <row r="1460">
          <cell r="D1460" t="str">
            <v>PC2310106</v>
          </cell>
          <cell r="E1460" t="str">
            <v>Kitchener Street upgrade</v>
          </cell>
          <cell r="F1460" t="str">
            <v>Auckland Council</v>
          </cell>
          <cell r="G1460" t="str">
            <v>Regional and local planning</v>
          </cell>
          <cell r="H1460" t="str">
            <v>E412005</v>
          </cell>
          <cell r="I1460" t="str">
            <v>City transformation management</v>
          </cell>
          <cell r="J1460" t="str">
            <v>Economic development</v>
          </cell>
          <cell r="K1460" t="str">
            <v>Regional economic strategy and initiatives</v>
          </cell>
          <cell r="L1460" t="str">
            <v>City transformation projects</v>
          </cell>
          <cell r="M1460" t="str">
            <v>Economic development</v>
          </cell>
          <cell r="N1460" t="str">
            <v>Regional economic strategy and initiatives</v>
          </cell>
          <cell r="O1460" t="str">
            <v>City transformation projects</v>
          </cell>
          <cell r="P1460" t="str">
            <v>Economic development</v>
          </cell>
          <cell r="Q1460" t="str">
            <v>Regional economic strategy and initiatives</v>
          </cell>
          <cell r="R1460" t="str">
            <v>City transformation projects</v>
          </cell>
          <cell r="S1460" t="str">
            <v>A1411505</v>
          </cell>
          <cell r="T1460" t="str">
            <v>A1411505</v>
          </cell>
          <cell r="U1460" t="str">
            <v>Transformation projects</v>
          </cell>
          <cell r="V1460" t="str">
            <v>L050</v>
          </cell>
          <cell r="W1460" t="str">
            <v>Regional</v>
          </cell>
          <cell r="X1460" t="str">
            <v>FY12 - Only</v>
          </cell>
          <cell r="Y1460" t="str">
            <v>Expense</v>
          </cell>
          <cell r="Z1460">
            <v>20100701</v>
          </cell>
          <cell r="AA1460">
            <v>20120630</v>
          </cell>
          <cell r="AB1460">
            <v>2</v>
          </cell>
          <cell r="AC1460" t="str">
            <v>Discrete</v>
          </cell>
          <cell r="AD1460">
            <v>0</v>
          </cell>
          <cell r="AE1460">
            <v>0</v>
          </cell>
          <cell r="AF1460">
            <v>1</v>
          </cell>
          <cell r="AG1460">
            <v>0</v>
          </cell>
          <cell r="AH1460">
            <v>20</v>
          </cell>
          <cell r="AI1460" t="str">
            <v>Street Environment and Town Centres</v>
          </cell>
          <cell r="AJ1460" t="str">
            <v>Road surface</v>
          </cell>
          <cell r="AK1460">
            <v>50</v>
          </cell>
          <cell r="AN1460">
            <v>0.5</v>
          </cell>
          <cell r="AP1460">
            <v>0.5</v>
          </cell>
          <cell r="AS1460">
            <v>140833</v>
          </cell>
          <cell r="BD1460">
            <v>3.9E-2</v>
          </cell>
          <cell r="BE1460">
            <v>7.4325999999999892E-2</v>
          </cell>
          <cell r="BF1460">
            <v>0.10440712799999985</v>
          </cell>
          <cell r="BG1460">
            <v>0.13643493471199974</v>
          </cell>
          <cell r="BH1460">
            <v>0.17166441768807172</v>
          </cell>
          <cell r="BI1460">
            <v>0.2103293434717779</v>
          </cell>
          <cell r="BJ1460">
            <v>0.25269087049328998</v>
          </cell>
          <cell r="BK1460">
            <v>0.29904043270154168</v>
          </cell>
          <cell r="BL1460">
            <v>0.35100205000960338</v>
          </cell>
          <cell r="BM1460">
            <v>0.40504213200998751</v>
          </cell>
          <cell r="BN1460">
            <v>0</v>
          </cell>
          <cell r="BO1460">
            <v>0</v>
          </cell>
          <cell r="BP1460">
            <v>0</v>
          </cell>
          <cell r="BQ1460">
            <v>0</v>
          </cell>
          <cell r="BR1460">
            <v>0</v>
          </cell>
          <cell r="BS1460">
            <v>0</v>
          </cell>
          <cell r="BT1460">
            <v>0</v>
          </cell>
          <cell r="BU1460">
            <v>0</v>
          </cell>
          <cell r="BV1460">
            <v>0</v>
          </cell>
          <cell r="BW1460">
            <v>0</v>
          </cell>
          <cell r="BX1460">
            <v>0</v>
          </cell>
          <cell r="BY1460">
            <v>140833</v>
          </cell>
          <cell r="BZ1460">
            <v>0</v>
          </cell>
          <cell r="CA1460">
            <v>0</v>
          </cell>
          <cell r="CB1460">
            <v>0</v>
          </cell>
          <cell r="CC1460">
            <v>0</v>
          </cell>
          <cell r="CD1460">
            <v>0</v>
          </cell>
          <cell r="CE1460">
            <v>0</v>
          </cell>
          <cell r="CF1460">
            <v>0</v>
          </cell>
          <cell r="CG1460">
            <v>0</v>
          </cell>
          <cell r="CH1460">
            <v>0</v>
          </cell>
          <cell r="CI1460">
            <v>0</v>
          </cell>
          <cell r="CK1460">
            <v>0</v>
          </cell>
          <cell r="CL1460">
            <v>0</v>
          </cell>
          <cell r="CM1460">
            <v>0</v>
          </cell>
          <cell r="CN1460">
            <v>0</v>
          </cell>
          <cell r="CO1460">
            <v>0</v>
          </cell>
          <cell r="CP1460">
            <v>0</v>
          </cell>
          <cell r="CQ1460">
            <v>0</v>
          </cell>
          <cell r="CR1460">
            <v>0</v>
          </cell>
          <cell r="CS1460">
            <v>0</v>
          </cell>
          <cell r="CT1460">
            <v>0</v>
          </cell>
          <cell r="CU1460">
            <v>0</v>
          </cell>
          <cell r="CW1460">
            <v>140833</v>
          </cell>
          <cell r="CX1460">
            <v>0</v>
          </cell>
          <cell r="CY1460">
            <v>0</v>
          </cell>
          <cell r="CZ1460">
            <v>0</v>
          </cell>
          <cell r="DA1460">
            <v>0</v>
          </cell>
          <cell r="DB1460">
            <v>0</v>
          </cell>
          <cell r="DC1460">
            <v>0</v>
          </cell>
          <cell r="DD1460">
            <v>0</v>
          </cell>
          <cell r="DE1460">
            <v>0</v>
          </cell>
          <cell r="DF1460">
            <v>0</v>
          </cell>
          <cell r="DG1460">
            <v>0</v>
          </cell>
          <cell r="DI1460">
            <v>0</v>
          </cell>
          <cell r="DJ1460">
            <v>0</v>
          </cell>
          <cell r="DK1460">
            <v>0</v>
          </cell>
          <cell r="DL1460">
            <v>0</v>
          </cell>
          <cell r="DM1460">
            <v>0</v>
          </cell>
          <cell r="DN1460">
            <v>0</v>
          </cell>
          <cell r="DO1460">
            <v>0</v>
          </cell>
          <cell r="DP1460">
            <v>0</v>
          </cell>
          <cell r="DQ1460">
            <v>0</v>
          </cell>
          <cell r="DR1460">
            <v>0</v>
          </cell>
          <cell r="DS1460">
            <v>0</v>
          </cell>
          <cell r="DU1460" t="str">
            <v>ACC 272/480424</v>
          </cell>
          <cell r="DV1460">
            <v>0</v>
          </cell>
          <cell r="DW1460">
            <v>0</v>
          </cell>
          <cell r="DX1460">
            <v>1</v>
          </cell>
          <cell r="DY1460">
            <v>0</v>
          </cell>
          <cell r="DZ1460">
            <v>0</v>
          </cell>
          <cell r="EB1460">
            <v>0</v>
          </cell>
          <cell r="EC1460" t="str">
            <v>Def</v>
          </cell>
          <cell r="ED1460" t="str">
            <v>CityXF</v>
          </cell>
        </row>
        <row r="1461">
          <cell r="D1461" t="str">
            <v>PC2310107</v>
          </cell>
          <cell r="E1461" t="str">
            <v>O'Connell street upgrade</v>
          </cell>
          <cell r="F1461" t="str">
            <v>Auckland Council</v>
          </cell>
          <cell r="G1461" t="str">
            <v>Regional and local planning</v>
          </cell>
          <cell r="H1461" t="str">
            <v>E412005</v>
          </cell>
          <cell r="I1461" t="str">
            <v>City transformation management</v>
          </cell>
          <cell r="J1461" t="str">
            <v>Economic development</v>
          </cell>
          <cell r="K1461" t="str">
            <v>Regional economic strategy and initiatives</v>
          </cell>
          <cell r="L1461" t="str">
            <v>City transformation projects</v>
          </cell>
          <cell r="M1461" t="str">
            <v>Economic development</v>
          </cell>
          <cell r="N1461" t="str">
            <v>Regional economic strategy and initiatives</v>
          </cell>
          <cell r="O1461" t="str">
            <v>City transformation projects</v>
          </cell>
          <cell r="P1461" t="str">
            <v>Economic development</v>
          </cell>
          <cell r="Q1461" t="str">
            <v>Regional economic strategy and initiatives</v>
          </cell>
          <cell r="R1461" t="str">
            <v>City transformation projects</v>
          </cell>
          <cell r="S1461" t="str">
            <v>A1411505</v>
          </cell>
          <cell r="T1461" t="str">
            <v>A1411505</v>
          </cell>
          <cell r="U1461" t="str">
            <v>Transformation projects</v>
          </cell>
          <cell r="V1461" t="str">
            <v>L050</v>
          </cell>
          <cell r="W1461" t="str">
            <v>Regional</v>
          </cell>
          <cell r="X1461" t="str">
            <v>PL40810</v>
          </cell>
          <cell r="Y1461" t="str">
            <v>Expense</v>
          </cell>
          <cell r="Z1461">
            <v>20100701</v>
          </cell>
          <cell r="AA1461">
            <v>20130630</v>
          </cell>
          <cell r="AB1461">
            <v>2</v>
          </cell>
          <cell r="AC1461" t="str">
            <v>Discrete</v>
          </cell>
          <cell r="AD1461">
            <v>0</v>
          </cell>
          <cell r="AE1461">
            <v>0</v>
          </cell>
          <cell r="AF1461">
            <v>1</v>
          </cell>
          <cell r="AG1461">
            <v>0</v>
          </cell>
          <cell r="AH1461">
            <v>20</v>
          </cell>
          <cell r="AI1461" t="str">
            <v>Street Environment and Town Centres</v>
          </cell>
          <cell r="AJ1461" t="str">
            <v>Road surface</v>
          </cell>
          <cell r="AK1461">
            <v>50</v>
          </cell>
          <cell r="AN1461">
            <v>1</v>
          </cell>
          <cell r="AS1461">
            <v>1570765</v>
          </cell>
          <cell r="AT1461">
            <v>2790313</v>
          </cell>
          <cell r="BD1461">
            <v>3.9E-2</v>
          </cell>
          <cell r="BE1461">
            <v>7.4325999999999892E-2</v>
          </cell>
          <cell r="BF1461">
            <v>0.10440712799999985</v>
          </cell>
          <cell r="BG1461">
            <v>0.13643493471199974</v>
          </cell>
          <cell r="BH1461">
            <v>0.17166441768807172</v>
          </cell>
          <cell r="BI1461">
            <v>0.2103293434717779</v>
          </cell>
          <cell r="BJ1461">
            <v>0.25269087049328998</v>
          </cell>
          <cell r="BK1461">
            <v>0.29904043270154168</v>
          </cell>
          <cell r="BL1461">
            <v>0.35100205000960338</v>
          </cell>
          <cell r="BM1461">
            <v>0.40504213200998751</v>
          </cell>
          <cell r="BN1461">
            <v>0</v>
          </cell>
          <cell r="BO1461">
            <v>108822.20699999999</v>
          </cell>
          <cell r="BP1461">
            <v>0</v>
          </cell>
          <cell r="BQ1461">
            <v>0</v>
          </cell>
          <cell r="BR1461">
            <v>0</v>
          </cell>
          <cell r="BS1461">
            <v>0</v>
          </cell>
          <cell r="BT1461">
            <v>0</v>
          </cell>
          <cell r="BU1461">
            <v>0</v>
          </cell>
          <cell r="BV1461">
            <v>0</v>
          </cell>
          <cell r="BW1461">
            <v>0</v>
          </cell>
          <cell r="BX1461">
            <v>0</v>
          </cell>
          <cell r="BY1461">
            <v>1570765</v>
          </cell>
          <cell r="BZ1461">
            <v>2899135.2069999999</v>
          </cell>
          <cell r="CA1461">
            <v>0</v>
          </cell>
          <cell r="CB1461">
            <v>0</v>
          </cell>
          <cell r="CC1461">
            <v>0</v>
          </cell>
          <cell r="CD1461">
            <v>0</v>
          </cell>
          <cell r="CE1461">
            <v>0</v>
          </cell>
          <cell r="CF1461">
            <v>0</v>
          </cell>
          <cell r="CG1461">
            <v>0</v>
          </cell>
          <cell r="CH1461">
            <v>0</v>
          </cell>
          <cell r="CI1461">
            <v>0</v>
          </cell>
          <cell r="CK1461">
            <v>0</v>
          </cell>
          <cell r="CL1461">
            <v>0</v>
          </cell>
          <cell r="CM1461">
            <v>0</v>
          </cell>
          <cell r="CN1461">
            <v>0</v>
          </cell>
          <cell r="CO1461">
            <v>0</v>
          </cell>
          <cell r="CP1461">
            <v>0</v>
          </cell>
          <cell r="CQ1461">
            <v>0</v>
          </cell>
          <cell r="CR1461">
            <v>0</v>
          </cell>
          <cell r="CS1461">
            <v>0</v>
          </cell>
          <cell r="CT1461">
            <v>0</v>
          </cell>
          <cell r="CU1461">
            <v>0</v>
          </cell>
          <cell r="CW1461">
            <v>1570765</v>
          </cell>
          <cell r="CX1461">
            <v>2899135.2069999999</v>
          </cell>
          <cell r="CY1461">
            <v>0</v>
          </cell>
          <cell r="CZ1461">
            <v>0</v>
          </cell>
          <cell r="DA1461">
            <v>0</v>
          </cell>
          <cell r="DB1461">
            <v>0</v>
          </cell>
          <cell r="DC1461">
            <v>0</v>
          </cell>
          <cell r="DD1461">
            <v>0</v>
          </cell>
          <cell r="DE1461">
            <v>0</v>
          </cell>
          <cell r="DF1461">
            <v>0</v>
          </cell>
          <cell r="DG1461">
            <v>0</v>
          </cell>
          <cell r="DI1461">
            <v>0</v>
          </cell>
          <cell r="DJ1461">
            <v>0</v>
          </cell>
          <cell r="DK1461">
            <v>0</v>
          </cell>
          <cell r="DL1461">
            <v>0</v>
          </cell>
          <cell r="DM1461">
            <v>0</v>
          </cell>
          <cell r="DN1461">
            <v>0</v>
          </cell>
          <cell r="DO1461">
            <v>0</v>
          </cell>
          <cell r="DP1461">
            <v>0</v>
          </cell>
          <cell r="DQ1461">
            <v>0</v>
          </cell>
          <cell r="DR1461">
            <v>0</v>
          </cell>
          <cell r="DS1461">
            <v>0</v>
          </cell>
          <cell r="DU1461" t="str">
            <v>ACC 272/480425</v>
          </cell>
          <cell r="DV1461">
            <v>2790313</v>
          </cell>
          <cell r="DW1461">
            <v>1</v>
          </cell>
          <cell r="DX1461">
            <v>1</v>
          </cell>
          <cell r="DY1461">
            <v>2790313</v>
          </cell>
          <cell r="DZ1461">
            <v>2899135.2069999999</v>
          </cell>
          <cell r="EB1461">
            <v>2899135.2069999999</v>
          </cell>
          <cell r="EC1461" t="str">
            <v>Def</v>
          </cell>
          <cell r="ED1461" t="str">
            <v>CityXF</v>
          </cell>
        </row>
        <row r="1462">
          <cell r="D1462" t="str">
            <v>PC2310109</v>
          </cell>
          <cell r="E1462" t="str">
            <v>Khartoum Place upgrade</v>
          </cell>
          <cell r="F1462" t="str">
            <v>Auckland Council</v>
          </cell>
          <cell r="G1462" t="str">
            <v>Regional and local planning</v>
          </cell>
          <cell r="H1462" t="str">
            <v>E412005</v>
          </cell>
          <cell r="I1462" t="str">
            <v>City transformation management</v>
          </cell>
          <cell r="J1462" t="str">
            <v>Economic development</v>
          </cell>
          <cell r="K1462" t="str">
            <v>Regional economic strategy and initiatives</v>
          </cell>
          <cell r="L1462" t="str">
            <v>City transformation projects</v>
          </cell>
          <cell r="M1462" t="str">
            <v>Economic development</v>
          </cell>
          <cell r="N1462" t="str">
            <v>Regional economic strategy and initiatives</v>
          </cell>
          <cell r="O1462" t="str">
            <v>City transformation projects</v>
          </cell>
          <cell r="P1462" t="str">
            <v>Economic development</v>
          </cell>
          <cell r="Q1462" t="str">
            <v>Regional economic strategy and initiatives</v>
          </cell>
          <cell r="R1462" t="str">
            <v>City transformation projects</v>
          </cell>
          <cell r="S1462" t="str">
            <v>A1411505</v>
          </cell>
          <cell r="T1462" t="str">
            <v>A1411505</v>
          </cell>
          <cell r="U1462" t="str">
            <v>Transformation projects</v>
          </cell>
          <cell r="V1462" t="str">
            <v>L050</v>
          </cell>
          <cell r="W1462" t="str">
            <v>Regional</v>
          </cell>
          <cell r="X1462" t="str">
            <v>PL40810</v>
          </cell>
          <cell r="Y1462" t="str">
            <v>Expense</v>
          </cell>
          <cell r="Z1462">
            <v>20120701</v>
          </cell>
          <cell r="AA1462">
            <v>20130630</v>
          </cell>
          <cell r="AB1462">
            <v>2</v>
          </cell>
          <cell r="AC1462" t="str">
            <v>Discrete</v>
          </cell>
          <cell r="AD1462">
            <v>0</v>
          </cell>
          <cell r="AE1462">
            <v>0</v>
          </cell>
          <cell r="AF1462">
            <v>1</v>
          </cell>
          <cell r="AG1462">
            <v>0</v>
          </cell>
          <cell r="AH1462">
            <v>20</v>
          </cell>
          <cell r="AI1462" t="str">
            <v>Street Environment and Town Centres</v>
          </cell>
          <cell r="AJ1462" t="str">
            <v>Structures parks</v>
          </cell>
          <cell r="AK1462">
            <v>35</v>
          </cell>
          <cell r="AN1462">
            <v>1</v>
          </cell>
          <cell r="AT1462">
            <v>1006974</v>
          </cell>
          <cell r="BD1462">
            <v>3.1E-2</v>
          </cell>
          <cell r="BE1462">
            <v>6.1930000000000041E-2</v>
          </cell>
          <cell r="BF1462">
            <v>9.3787900000000146E-2</v>
          </cell>
          <cell r="BG1462">
            <v>0.12878911280000027</v>
          </cell>
          <cell r="BH1462">
            <v>0.16491036440960039</v>
          </cell>
          <cell r="BI1462">
            <v>0.19869276497747879</v>
          </cell>
          <cell r="BJ1462">
            <v>0.23225616239684821</v>
          </cell>
          <cell r="BK1462">
            <v>0.27045610343115034</v>
          </cell>
          <cell r="BL1462">
            <v>0.31238115484437823</v>
          </cell>
          <cell r="BM1462">
            <v>0.35568973295424255</v>
          </cell>
          <cell r="BN1462">
            <v>0</v>
          </cell>
          <cell r="BO1462">
            <v>31216.194</v>
          </cell>
          <cell r="BP1462">
            <v>0</v>
          </cell>
          <cell r="BQ1462">
            <v>0</v>
          </cell>
          <cell r="BR1462">
            <v>0</v>
          </cell>
          <cell r="BS1462">
            <v>0</v>
          </cell>
          <cell r="BT1462">
            <v>0</v>
          </cell>
          <cell r="BU1462">
            <v>0</v>
          </cell>
          <cell r="BV1462">
            <v>0</v>
          </cell>
          <cell r="BW1462">
            <v>0</v>
          </cell>
          <cell r="BX1462">
            <v>0</v>
          </cell>
          <cell r="BY1462">
            <v>0</v>
          </cell>
          <cell r="BZ1462">
            <v>1038190.194</v>
          </cell>
          <cell r="CA1462">
            <v>0</v>
          </cell>
          <cell r="CB1462">
            <v>0</v>
          </cell>
          <cell r="CC1462">
            <v>0</v>
          </cell>
          <cell r="CD1462">
            <v>0</v>
          </cell>
          <cell r="CE1462">
            <v>0</v>
          </cell>
          <cell r="CF1462">
            <v>0</v>
          </cell>
          <cell r="CG1462">
            <v>0</v>
          </cell>
          <cell r="CH1462">
            <v>0</v>
          </cell>
          <cell r="CI1462">
            <v>0</v>
          </cell>
          <cell r="CK1462">
            <v>0</v>
          </cell>
          <cell r="CL1462">
            <v>0</v>
          </cell>
          <cell r="CM1462">
            <v>0</v>
          </cell>
          <cell r="CN1462">
            <v>0</v>
          </cell>
          <cell r="CO1462">
            <v>0</v>
          </cell>
          <cell r="CP1462">
            <v>0</v>
          </cell>
          <cell r="CQ1462">
            <v>0</v>
          </cell>
          <cell r="CR1462">
            <v>0</v>
          </cell>
          <cell r="CS1462">
            <v>0</v>
          </cell>
          <cell r="CT1462">
            <v>0</v>
          </cell>
          <cell r="CU1462">
            <v>0</v>
          </cell>
          <cell r="CW1462">
            <v>0</v>
          </cell>
          <cell r="CX1462">
            <v>1038190.194</v>
          </cell>
          <cell r="CY1462">
            <v>0</v>
          </cell>
          <cell r="CZ1462">
            <v>0</v>
          </cell>
          <cell r="DA1462">
            <v>0</v>
          </cell>
          <cell r="DB1462">
            <v>0</v>
          </cell>
          <cell r="DC1462">
            <v>0</v>
          </cell>
          <cell r="DD1462">
            <v>0</v>
          </cell>
          <cell r="DE1462">
            <v>0</v>
          </cell>
          <cell r="DF1462">
            <v>0</v>
          </cell>
          <cell r="DG1462">
            <v>0</v>
          </cell>
          <cell r="DI1462">
            <v>0</v>
          </cell>
          <cell r="DJ1462">
            <v>0</v>
          </cell>
          <cell r="DK1462">
            <v>0</v>
          </cell>
          <cell r="DL1462">
            <v>0</v>
          </cell>
          <cell r="DM1462">
            <v>0</v>
          </cell>
          <cell r="DN1462">
            <v>0</v>
          </cell>
          <cell r="DO1462">
            <v>0</v>
          </cell>
          <cell r="DP1462">
            <v>0</v>
          </cell>
          <cell r="DQ1462">
            <v>0</v>
          </cell>
          <cell r="DR1462">
            <v>0</v>
          </cell>
          <cell r="DS1462">
            <v>0</v>
          </cell>
          <cell r="DU1462" t="str">
            <v>ACC 272/620710</v>
          </cell>
          <cell r="DV1462">
            <v>1006974</v>
          </cell>
          <cell r="DW1462">
            <v>1</v>
          </cell>
          <cell r="DX1462">
            <v>1</v>
          </cell>
          <cell r="DY1462">
            <v>1006974</v>
          </cell>
          <cell r="DZ1462">
            <v>1038190.194</v>
          </cell>
          <cell r="EB1462">
            <v>1038190.194</v>
          </cell>
          <cell r="EC1462" t="str">
            <v>Def</v>
          </cell>
          <cell r="ED1462" t="str">
            <v>CityXF</v>
          </cell>
        </row>
        <row r="1463">
          <cell r="D1463" t="str">
            <v>PC2310111</v>
          </cell>
          <cell r="E1463" t="str">
            <v>Civic carpark roof replacement</v>
          </cell>
          <cell r="F1463" t="str">
            <v>Auckland Council</v>
          </cell>
          <cell r="G1463" t="str">
            <v>Regional and local planning</v>
          </cell>
          <cell r="H1463" t="str">
            <v>E412005</v>
          </cell>
          <cell r="I1463" t="str">
            <v>City transformation management</v>
          </cell>
          <cell r="J1463" t="str">
            <v>Economic development</v>
          </cell>
          <cell r="K1463" t="str">
            <v>Regional economic strategy and initiatives</v>
          </cell>
          <cell r="L1463" t="str">
            <v>City transformation projects</v>
          </cell>
          <cell r="M1463" t="str">
            <v>Economic development</v>
          </cell>
          <cell r="N1463" t="str">
            <v>Regional economic strategy and initiatives</v>
          </cell>
          <cell r="O1463" t="str">
            <v>City transformation projects</v>
          </cell>
          <cell r="P1463" t="str">
            <v>Economic development</v>
          </cell>
          <cell r="Q1463" t="str">
            <v>Regional economic strategy and initiatives</v>
          </cell>
          <cell r="R1463" t="str">
            <v>City transformation projects</v>
          </cell>
          <cell r="S1463" t="str">
            <v>A1411505</v>
          </cell>
          <cell r="T1463" t="str">
            <v>A1411505</v>
          </cell>
          <cell r="U1463" t="str">
            <v>Transformation projects</v>
          </cell>
          <cell r="V1463" t="str">
            <v>L050</v>
          </cell>
          <cell r="W1463" t="str">
            <v>Regional</v>
          </cell>
          <cell r="X1463" t="str">
            <v>FY12 - Only</v>
          </cell>
          <cell r="Y1463" t="str">
            <v>Expense</v>
          </cell>
          <cell r="Z1463">
            <v>20110701</v>
          </cell>
          <cell r="AA1463">
            <v>20120630</v>
          </cell>
          <cell r="AB1463">
            <v>2</v>
          </cell>
          <cell r="AC1463" t="str">
            <v>Discrete</v>
          </cell>
          <cell r="AD1463">
            <v>0</v>
          </cell>
          <cell r="AE1463">
            <v>0</v>
          </cell>
          <cell r="AF1463">
            <v>0</v>
          </cell>
          <cell r="AG1463">
            <v>1</v>
          </cell>
          <cell r="AH1463">
            <v>3</v>
          </cell>
          <cell r="AI1463" t="str">
            <v>Corporate Property</v>
          </cell>
          <cell r="AJ1463" t="str">
            <v>Buildings (Capex)</v>
          </cell>
          <cell r="AK1463">
            <v>75</v>
          </cell>
          <cell r="AP1463">
            <v>1</v>
          </cell>
          <cell r="AS1463">
            <v>629561.25</v>
          </cell>
          <cell r="BD1463">
            <v>3.1E-2</v>
          </cell>
          <cell r="BE1463">
            <v>6.1930000000000041E-2</v>
          </cell>
          <cell r="BF1463">
            <v>9.3787900000000146E-2</v>
          </cell>
          <cell r="BG1463">
            <v>0.12878911280000027</v>
          </cell>
          <cell r="BH1463">
            <v>0.16491036440960039</v>
          </cell>
          <cell r="BI1463">
            <v>0.19869276497747879</v>
          </cell>
          <cell r="BJ1463">
            <v>0.23225616239684821</v>
          </cell>
          <cell r="BK1463">
            <v>0.27045610343115034</v>
          </cell>
          <cell r="BL1463">
            <v>0.31238115484437823</v>
          </cell>
          <cell r="BM1463">
            <v>0.35568973295424255</v>
          </cell>
          <cell r="BN1463">
            <v>0</v>
          </cell>
          <cell r="BO1463">
            <v>0</v>
          </cell>
          <cell r="BP1463">
            <v>0</v>
          </cell>
          <cell r="BQ1463">
            <v>0</v>
          </cell>
          <cell r="BR1463">
            <v>0</v>
          </cell>
          <cell r="BS1463">
            <v>0</v>
          </cell>
          <cell r="BT1463">
            <v>0</v>
          </cell>
          <cell r="BU1463">
            <v>0</v>
          </cell>
          <cell r="BV1463">
            <v>0</v>
          </cell>
          <cell r="BW1463">
            <v>0</v>
          </cell>
          <cell r="BX1463">
            <v>0</v>
          </cell>
          <cell r="BY1463">
            <v>629561.25</v>
          </cell>
          <cell r="BZ1463">
            <v>0</v>
          </cell>
          <cell r="CA1463">
            <v>0</v>
          </cell>
          <cell r="CB1463">
            <v>0</v>
          </cell>
          <cell r="CC1463">
            <v>0</v>
          </cell>
          <cell r="CD1463">
            <v>0</v>
          </cell>
          <cell r="CE1463">
            <v>0</v>
          </cell>
          <cell r="CF1463">
            <v>0</v>
          </cell>
          <cell r="CG1463">
            <v>0</v>
          </cell>
          <cell r="CH1463">
            <v>0</v>
          </cell>
          <cell r="CI1463">
            <v>0</v>
          </cell>
          <cell r="CK1463">
            <v>0</v>
          </cell>
          <cell r="CL1463">
            <v>0</v>
          </cell>
          <cell r="CM1463">
            <v>0</v>
          </cell>
          <cell r="CN1463">
            <v>0</v>
          </cell>
          <cell r="CO1463">
            <v>0</v>
          </cell>
          <cell r="CP1463">
            <v>0</v>
          </cell>
          <cell r="CQ1463">
            <v>0</v>
          </cell>
          <cell r="CR1463">
            <v>0</v>
          </cell>
          <cell r="CS1463">
            <v>0</v>
          </cell>
          <cell r="CT1463">
            <v>0</v>
          </cell>
          <cell r="CU1463">
            <v>0</v>
          </cell>
          <cell r="CW1463">
            <v>0</v>
          </cell>
          <cell r="CX1463">
            <v>0</v>
          </cell>
          <cell r="CY1463">
            <v>0</v>
          </cell>
          <cell r="CZ1463">
            <v>0</v>
          </cell>
          <cell r="DA1463">
            <v>0</v>
          </cell>
          <cell r="DB1463">
            <v>0</v>
          </cell>
          <cell r="DC1463">
            <v>0</v>
          </cell>
          <cell r="DD1463">
            <v>0</v>
          </cell>
          <cell r="DE1463">
            <v>0</v>
          </cell>
          <cell r="DF1463">
            <v>0</v>
          </cell>
          <cell r="DG1463">
            <v>0</v>
          </cell>
          <cell r="DI1463">
            <v>629561.25</v>
          </cell>
          <cell r="DJ1463">
            <v>0</v>
          </cell>
          <cell r="DK1463">
            <v>0</v>
          </cell>
          <cell r="DL1463">
            <v>0</v>
          </cell>
          <cell r="DM1463">
            <v>0</v>
          </cell>
          <cell r="DN1463">
            <v>0</v>
          </cell>
          <cell r="DO1463">
            <v>0</v>
          </cell>
          <cell r="DP1463">
            <v>0</v>
          </cell>
          <cell r="DQ1463">
            <v>0</v>
          </cell>
          <cell r="DR1463">
            <v>0</v>
          </cell>
          <cell r="DS1463">
            <v>0</v>
          </cell>
          <cell r="DU1463" t="str">
            <v>ACC 272/000840</v>
          </cell>
          <cell r="DV1463">
            <v>0</v>
          </cell>
          <cell r="DW1463">
            <v>0</v>
          </cell>
          <cell r="DX1463">
            <v>1</v>
          </cell>
          <cell r="DY1463">
            <v>0</v>
          </cell>
          <cell r="DZ1463">
            <v>0</v>
          </cell>
          <cell r="EB1463">
            <v>0</v>
          </cell>
          <cell r="EC1463" t="str">
            <v>Def</v>
          </cell>
          <cell r="ED1463" t="str">
            <v>CityXF</v>
          </cell>
        </row>
        <row r="1464">
          <cell r="D1464" t="str">
            <v>PC2310113</v>
          </cell>
          <cell r="E1464" t="str">
            <v>Mangere Gateway Experience</v>
          </cell>
          <cell r="F1464" t="str">
            <v>Auckland Council</v>
          </cell>
          <cell r="G1464" t="str">
            <v>Regional and local planning</v>
          </cell>
          <cell r="H1464" t="str">
            <v>E403105</v>
          </cell>
          <cell r="I1464" t="str">
            <v>Plan development management</v>
          </cell>
          <cell r="J1464" t="str">
            <v>Economic development</v>
          </cell>
          <cell r="K1464" t="str">
            <v>Regional economic strategy and initiatives</v>
          </cell>
          <cell r="L1464" t="str">
            <v>City transformation projects</v>
          </cell>
          <cell r="M1464" t="str">
            <v>Economic development</v>
          </cell>
          <cell r="N1464" t="str">
            <v>Regional economic strategy and initiatives</v>
          </cell>
          <cell r="O1464" t="str">
            <v>City transformation projects</v>
          </cell>
          <cell r="P1464" t="str">
            <v>Economic development</v>
          </cell>
          <cell r="Q1464" t="str">
            <v>Regional economic strategy and initiatives</v>
          </cell>
          <cell r="R1464" t="str">
            <v>City transformation projects</v>
          </cell>
          <cell r="S1464" t="str">
            <v>A1411505</v>
          </cell>
          <cell r="T1464" t="str">
            <v>A1411505</v>
          </cell>
          <cell r="U1464" t="str">
            <v>Transformation projects</v>
          </cell>
          <cell r="V1464" t="str">
            <v>L050</v>
          </cell>
          <cell r="W1464" t="str">
            <v>Regional</v>
          </cell>
          <cell r="X1464" t="str">
            <v>PL40810</v>
          </cell>
          <cell r="Y1464" t="str">
            <v>Expense</v>
          </cell>
          <cell r="Z1464">
            <v>20100701</v>
          </cell>
          <cell r="AA1464">
            <v>20130630</v>
          </cell>
          <cell r="AB1464">
            <v>2</v>
          </cell>
          <cell r="AC1464" t="str">
            <v>Discrete</v>
          </cell>
          <cell r="AD1464">
            <v>0</v>
          </cell>
          <cell r="AE1464">
            <v>0</v>
          </cell>
          <cell r="AF1464">
            <v>1</v>
          </cell>
          <cell r="AG1464">
            <v>0</v>
          </cell>
          <cell r="AH1464">
            <v>20</v>
          </cell>
          <cell r="AI1464" t="str">
            <v>Street Environment and Town Centres</v>
          </cell>
          <cell r="AJ1464" t="str">
            <v>Buildings (Capex)</v>
          </cell>
          <cell r="AK1464">
            <v>75</v>
          </cell>
          <cell r="AO1464">
            <v>1</v>
          </cell>
          <cell r="AS1464">
            <v>2018539.01</v>
          </cell>
          <cell r="AT1464">
            <v>1499637.76</v>
          </cell>
          <cell r="BD1464">
            <v>3.1E-2</v>
          </cell>
          <cell r="BE1464">
            <v>6.1930000000000041E-2</v>
          </cell>
          <cell r="BF1464">
            <v>9.3787900000000146E-2</v>
          </cell>
          <cell r="BG1464">
            <v>0.12878911280000027</v>
          </cell>
          <cell r="BH1464">
            <v>0.16491036440960039</v>
          </cell>
          <cell r="BI1464">
            <v>0.19869276497747879</v>
          </cell>
          <cell r="BJ1464">
            <v>0.23225616239684821</v>
          </cell>
          <cell r="BK1464">
            <v>0.27045610343115034</v>
          </cell>
          <cell r="BL1464">
            <v>0.31238115484437823</v>
          </cell>
          <cell r="BM1464">
            <v>0.35568973295424255</v>
          </cell>
          <cell r="BN1464">
            <v>0</v>
          </cell>
          <cell r="BO1464">
            <v>46488.770559999997</v>
          </cell>
          <cell r="BP1464">
            <v>0</v>
          </cell>
          <cell r="BQ1464">
            <v>0</v>
          </cell>
          <cell r="BR1464">
            <v>0</v>
          </cell>
          <cell r="BS1464">
            <v>0</v>
          </cell>
          <cell r="BT1464">
            <v>0</v>
          </cell>
          <cell r="BU1464">
            <v>0</v>
          </cell>
          <cell r="BV1464">
            <v>0</v>
          </cell>
          <cell r="BW1464">
            <v>0</v>
          </cell>
          <cell r="BX1464">
            <v>0</v>
          </cell>
          <cell r="BY1464">
            <v>2018539.01</v>
          </cell>
          <cell r="BZ1464">
            <v>1546126.5305600001</v>
          </cell>
          <cell r="CA1464">
            <v>0</v>
          </cell>
          <cell r="CB1464">
            <v>0</v>
          </cell>
          <cell r="CC1464">
            <v>0</v>
          </cell>
          <cell r="CD1464">
            <v>0</v>
          </cell>
          <cell r="CE1464">
            <v>0</v>
          </cell>
          <cell r="CF1464">
            <v>0</v>
          </cell>
          <cell r="CG1464">
            <v>0</v>
          </cell>
          <cell r="CH1464">
            <v>0</v>
          </cell>
          <cell r="CI1464">
            <v>0</v>
          </cell>
          <cell r="CK1464">
            <v>0</v>
          </cell>
          <cell r="CL1464">
            <v>0</v>
          </cell>
          <cell r="CM1464">
            <v>0</v>
          </cell>
          <cell r="CN1464">
            <v>0</v>
          </cell>
          <cell r="CO1464">
            <v>0</v>
          </cell>
          <cell r="CP1464">
            <v>0</v>
          </cell>
          <cell r="CQ1464">
            <v>0</v>
          </cell>
          <cell r="CR1464">
            <v>0</v>
          </cell>
          <cell r="CS1464">
            <v>0</v>
          </cell>
          <cell r="CT1464">
            <v>0</v>
          </cell>
          <cell r="CU1464">
            <v>0</v>
          </cell>
          <cell r="CW1464">
            <v>2018539.01</v>
          </cell>
          <cell r="CX1464">
            <v>1546126.5305600001</v>
          </cell>
          <cell r="CY1464">
            <v>0</v>
          </cell>
          <cell r="CZ1464">
            <v>0</v>
          </cell>
          <cell r="DA1464">
            <v>0</v>
          </cell>
          <cell r="DB1464">
            <v>0</v>
          </cell>
          <cell r="DC1464">
            <v>0</v>
          </cell>
          <cell r="DD1464">
            <v>0</v>
          </cell>
          <cell r="DE1464">
            <v>0</v>
          </cell>
          <cell r="DF1464">
            <v>0</v>
          </cell>
          <cell r="DG1464">
            <v>0</v>
          </cell>
          <cell r="DI1464">
            <v>0</v>
          </cell>
          <cell r="DJ1464">
            <v>0</v>
          </cell>
          <cell r="DK1464">
            <v>0</v>
          </cell>
          <cell r="DL1464">
            <v>0</v>
          </cell>
          <cell r="DM1464">
            <v>0</v>
          </cell>
          <cell r="DN1464">
            <v>0</v>
          </cell>
          <cell r="DO1464">
            <v>0</v>
          </cell>
          <cell r="DP1464">
            <v>0</v>
          </cell>
          <cell r="DQ1464">
            <v>0</v>
          </cell>
          <cell r="DR1464">
            <v>0</v>
          </cell>
          <cell r="DS1464">
            <v>0</v>
          </cell>
          <cell r="DU1464" t="str">
            <v>MCC 0222CEC00073</v>
          </cell>
          <cell r="DV1464">
            <v>1499637.76</v>
          </cell>
          <cell r="DW1464">
            <v>1</v>
          </cell>
          <cell r="DX1464">
            <v>1</v>
          </cell>
          <cell r="DY1464">
            <v>1499637.76</v>
          </cell>
          <cell r="DZ1464">
            <v>1546126.5305600001</v>
          </cell>
          <cell r="EB1464">
            <v>1546126.5305600001</v>
          </cell>
          <cell r="EC1464" t="str">
            <v>CityXF</v>
          </cell>
          <cell r="ED1464" t="str">
            <v>CityXF</v>
          </cell>
        </row>
        <row r="1465">
          <cell r="D1465" t="str">
            <v>PC2310114</v>
          </cell>
          <cell r="E1465" t="str">
            <v>Mangere Gateway Avenue Route</v>
          </cell>
          <cell r="F1465" t="str">
            <v>Auckland Council</v>
          </cell>
          <cell r="G1465" t="str">
            <v>Regional and local planning</v>
          </cell>
          <cell r="H1465" t="str">
            <v>E403105</v>
          </cell>
          <cell r="I1465" t="str">
            <v>Plan development management</v>
          </cell>
          <cell r="J1465" t="str">
            <v>Economic development</v>
          </cell>
          <cell r="K1465" t="str">
            <v>Regional economic strategy and initiatives</v>
          </cell>
          <cell r="L1465" t="str">
            <v>City transformation projects</v>
          </cell>
          <cell r="M1465" t="str">
            <v>Economic development</v>
          </cell>
          <cell r="N1465" t="str">
            <v>Regional economic strategy and initiatives</v>
          </cell>
          <cell r="O1465" t="str">
            <v>City transformation projects</v>
          </cell>
          <cell r="P1465" t="str">
            <v>Economic development</v>
          </cell>
          <cell r="Q1465" t="str">
            <v>Regional economic strategy and initiatives</v>
          </cell>
          <cell r="R1465" t="str">
            <v>City transformation projects</v>
          </cell>
          <cell r="S1465" t="str">
            <v>A1411505</v>
          </cell>
          <cell r="T1465" t="str">
            <v>A1411505</v>
          </cell>
          <cell r="U1465" t="str">
            <v>Transformation projects</v>
          </cell>
          <cell r="V1465" t="str">
            <v>L050</v>
          </cell>
          <cell r="W1465" t="str">
            <v>Regional</v>
          </cell>
          <cell r="X1465" t="str">
            <v>PL40810</v>
          </cell>
          <cell r="Y1465" t="str">
            <v>Expense</v>
          </cell>
          <cell r="Z1465">
            <v>20110701</v>
          </cell>
          <cell r="AA1465">
            <v>20190630</v>
          </cell>
          <cell r="AB1465">
            <v>1</v>
          </cell>
          <cell r="AC1465" t="str">
            <v>Programme</v>
          </cell>
          <cell r="AD1465">
            <v>0</v>
          </cell>
          <cell r="AE1465">
            <v>0</v>
          </cell>
          <cell r="AF1465">
            <v>1</v>
          </cell>
          <cell r="AG1465">
            <v>0</v>
          </cell>
          <cell r="AH1465">
            <v>20</v>
          </cell>
          <cell r="AI1465" t="str">
            <v>Street Environment and Town Centres</v>
          </cell>
          <cell r="AJ1465" t="str">
            <v>Buildings (Capex)</v>
          </cell>
          <cell r="AK1465">
            <v>75</v>
          </cell>
          <cell r="AO1465">
            <v>1</v>
          </cell>
          <cell r="AS1465">
            <v>350446.74</v>
          </cell>
          <cell r="AT1465">
            <v>199981.8884</v>
          </cell>
          <cell r="AU1465">
            <v>200085.0631</v>
          </cell>
          <cell r="AV1465">
            <v>199939.61960000001</v>
          </cell>
          <cell r="AW1465">
            <v>200049.7971</v>
          </cell>
          <cell r="AX1465">
            <v>200039.6139</v>
          </cell>
          <cell r="AY1465">
            <v>199928.76730000001</v>
          </cell>
          <cell r="AZ1465">
            <v>200021.03400000001</v>
          </cell>
          <cell r="BD1465">
            <v>3.1E-2</v>
          </cell>
          <cell r="BE1465">
            <v>6.1930000000000041E-2</v>
          </cell>
          <cell r="BF1465">
            <v>9.3787900000000146E-2</v>
          </cell>
          <cell r="BG1465">
            <v>0.12878911280000027</v>
          </cell>
          <cell r="BH1465">
            <v>0.16491036440960039</v>
          </cell>
          <cell r="BI1465">
            <v>0.19869276497747879</v>
          </cell>
          <cell r="BJ1465">
            <v>0.23225616239684821</v>
          </cell>
          <cell r="BK1465">
            <v>0.27045610343115034</v>
          </cell>
          <cell r="BL1465">
            <v>0.31238115484437823</v>
          </cell>
          <cell r="BM1465">
            <v>0.35568973295424255</v>
          </cell>
          <cell r="BN1465">
            <v>0</v>
          </cell>
          <cell r="BO1465">
            <v>6199.4385403999995</v>
          </cell>
          <cell r="BP1465">
            <v>12391.267957783008</v>
          </cell>
          <cell r="BQ1465">
            <v>18751.917049082869</v>
          </cell>
          <cell r="BR1465">
            <v>25764.235884329068</v>
          </cell>
          <cell r="BS1465">
            <v>32988.605624604759</v>
          </cell>
          <cell r="BT1465">
            <v>39724.399573375944</v>
          </cell>
          <cell r="BU1465">
            <v>46456.117755489504</v>
          </cell>
          <cell r="BV1465">
            <v>0</v>
          </cell>
          <cell r="BW1465">
            <v>0</v>
          </cell>
          <cell r="BX1465">
            <v>0</v>
          </cell>
          <cell r="BY1465">
            <v>350446.74</v>
          </cell>
          <cell r="BZ1465">
            <v>206181.3269404</v>
          </cell>
          <cell r="CA1465">
            <v>212476.33105778301</v>
          </cell>
          <cell r="CB1465">
            <v>218691.53664908287</v>
          </cell>
          <cell r="CC1465">
            <v>225814.03298432907</v>
          </cell>
          <cell r="CD1465">
            <v>233028.21952460476</v>
          </cell>
          <cell r="CE1465">
            <v>239653.16687337594</v>
          </cell>
          <cell r="CF1465">
            <v>246477.15175548953</v>
          </cell>
          <cell r="CG1465">
            <v>0</v>
          </cell>
          <cell r="CH1465">
            <v>0</v>
          </cell>
          <cell r="CI1465">
            <v>0</v>
          </cell>
          <cell r="CK1465">
            <v>0</v>
          </cell>
          <cell r="CL1465">
            <v>0</v>
          </cell>
          <cell r="CM1465">
            <v>0</v>
          </cell>
          <cell r="CN1465">
            <v>0</v>
          </cell>
          <cell r="CO1465">
            <v>0</v>
          </cell>
          <cell r="CP1465">
            <v>0</v>
          </cell>
          <cell r="CQ1465">
            <v>0</v>
          </cell>
          <cell r="CR1465">
            <v>0</v>
          </cell>
          <cell r="CS1465">
            <v>0</v>
          </cell>
          <cell r="CT1465">
            <v>0</v>
          </cell>
          <cell r="CU1465">
            <v>0</v>
          </cell>
          <cell r="CW1465">
            <v>350446.74</v>
          </cell>
          <cell r="CX1465">
            <v>206181.3269404</v>
          </cell>
          <cell r="CY1465">
            <v>212476.33105778301</v>
          </cell>
          <cell r="CZ1465">
            <v>218691.53664908287</v>
          </cell>
          <cell r="DA1465">
            <v>225814.03298432907</v>
          </cell>
          <cell r="DB1465">
            <v>233028.21952460476</v>
          </cell>
          <cell r="DC1465">
            <v>239653.16687337594</v>
          </cell>
          <cell r="DD1465">
            <v>246477.15175548953</v>
          </cell>
          <cell r="DE1465">
            <v>0</v>
          </cell>
          <cell r="DF1465">
            <v>0</v>
          </cell>
          <cell r="DG1465">
            <v>0</v>
          </cell>
          <cell r="DI1465">
            <v>0</v>
          </cell>
          <cell r="DJ1465">
            <v>0</v>
          </cell>
          <cell r="DK1465">
            <v>0</v>
          </cell>
          <cell r="DL1465">
            <v>0</v>
          </cell>
          <cell r="DM1465">
            <v>0</v>
          </cell>
          <cell r="DN1465">
            <v>0</v>
          </cell>
          <cell r="DO1465">
            <v>0</v>
          </cell>
          <cell r="DP1465">
            <v>0</v>
          </cell>
          <cell r="DQ1465">
            <v>0</v>
          </cell>
          <cell r="DR1465">
            <v>0</v>
          </cell>
          <cell r="DS1465">
            <v>0</v>
          </cell>
          <cell r="DU1465" t="str">
            <v>MCC 0222CEC00074</v>
          </cell>
          <cell r="DV1465">
            <v>1400045.7833999998</v>
          </cell>
          <cell r="DW1465">
            <v>1</v>
          </cell>
          <cell r="DX1465">
            <v>1</v>
          </cell>
          <cell r="DY1465">
            <v>1400045.7833999998</v>
          </cell>
          <cell r="DZ1465">
            <v>1582321.765785065</v>
          </cell>
          <cell r="EB1465">
            <v>1582321.765785065</v>
          </cell>
          <cell r="EC1465" t="str">
            <v>CityXF</v>
          </cell>
          <cell r="ED1465" t="str">
            <v>CityXF</v>
          </cell>
        </row>
        <row r="1466">
          <cell r="D1466" t="str">
            <v>PC2310129</v>
          </cell>
          <cell r="E1466" t="str">
            <v>Regeneration Project - New Lynn</v>
          </cell>
          <cell r="F1466" t="str">
            <v>Auckland Council</v>
          </cell>
          <cell r="G1466" t="str">
            <v>Regional and local planning</v>
          </cell>
          <cell r="H1466" t="str">
            <v>E412005</v>
          </cell>
          <cell r="I1466" t="str">
            <v>City transformation management</v>
          </cell>
          <cell r="J1466" t="str">
            <v>Economic development</v>
          </cell>
          <cell r="K1466" t="str">
            <v>Regional economic strategy and initiatives</v>
          </cell>
          <cell r="L1466" t="str">
            <v>City transformation projects</v>
          </cell>
          <cell r="M1466" t="str">
            <v>Economic development</v>
          </cell>
          <cell r="N1466" t="str">
            <v>Regional economic strategy and initiatives</v>
          </cell>
          <cell r="O1466" t="str">
            <v>City transformation projects</v>
          </cell>
          <cell r="P1466" t="str">
            <v>Economic development</v>
          </cell>
          <cell r="Q1466" t="str">
            <v>Regional economic strategy and initiatives</v>
          </cell>
          <cell r="R1466" t="str">
            <v>City transformation projects</v>
          </cell>
          <cell r="S1466" t="str">
            <v>A1411505</v>
          </cell>
          <cell r="T1466" t="str">
            <v>A1411505</v>
          </cell>
          <cell r="U1466" t="str">
            <v>Transformation projects</v>
          </cell>
          <cell r="V1466" t="str">
            <v>L050</v>
          </cell>
          <cell r="W1466" t="str">
            <v>Regional</v>
          </cell>
          <cell r="X1466" t="str">
            <v>PL40810</v>
          </cell>
          <cell r="Y1466" t="str">
            <v>Expense</v>
          </cell>
          <cell r="Z1466">
            <v>20100701</v>
          </cell>
          <cell r="AA1466">
            <v>20130630</v>
          </cell>
          <cell r="AB1466">
            <v>2</v>
          </cell>
          <cell r="AC1466" t="str">
            <v>Discrete</v>
          </cell>
          <cell r="AD1466">
            <v>0</v>
          </cell>
          <cell r="AE1466">
            <v>0</v>
          </cell>
          <cell r="AF1466">
            <v>1</v>
          </cell>
          <cell r="AG1466">
            <v>0</v>
          </cell>
          <cell r="AH1466">
            <v>20</v>
          </cell>
          <cell r="AI1466" t="str">
            <v>Street Environment and Town Centres</v>
          </cell>
          <cell r="AJ1466" t="str">
            <v>Buildings (Capex)</v>
          </cell>
          <cell r="AK1466">
            <v>75</v>
          </cell>
          <cell r="AM1466">
            <v>1</v>
          </cell>
          <cell r="AS1466">
            <v>10595857</v>
          </cell>
          <cell r="AT1466">
            <v>9085926</v>
          </cell>
          <cell r="BD1466">
            <v>3.1E-2</v>
          </cell>
          <cell r="BE1466">
            <v>6.1930000000000041E-2</v>
          </cell>
          <cell r="BF1466">
            <v>9.3787900000000146E-2</v>
          </cell>
          <cell r="BG1466">
            <v>0.12878911280000027</v>
          </cell>
          <cell r="BH1466">
            <v>0.16491036440960039</v>
          </cell>
          <cell r="BI1466">
            <v>0.19869276497747879</v>
          </cell>
          <cell r="BJ1466">
            <v>0.23225616239684821</v>
          </cell>
          <cell r="BK1466">
            <v>0.27045610343115034</v>
          </cell>
          <cell r="BL1466">
            <v>0.31238115484437823</v>
          </cell>
          <cell r="BM1466">
            <v>0.35568973295424255</v>
          </cell>
          <cell r="BN1466">
            <v>0</v>
          </cell>
          <cell r="BO1466">
            <v>281663.70600000001</v>
          </cell>
          <cell r="BP1466">
            <v>0</v>
          </cell>
          <cell r="BQ1466">
            <v>0</v>
          </cell>
          <cell r="BR1466">
            <v>0</v>
          </cell>
          <cell r="BS1466">
            <v>0</v>
          </cell>
          <cell r="BT1466">
            <v>0</v>
          </cell>
          <cell r="BU1466">
            <v>0</v>
          </cell>
          <cell r="BV1466">
            <v>0</v>
          </cell>
          <cell r="BW1466">
            <v>0</v>
          </cell>
          <cell r="BX1466">
            <v>0</v>
          </cell>
          <cell r="BY1466">
            <v>10595857</v>
          </cell>
          <cell r="BZ1466">
            <v>9367589.7060000002</v>
          </cell>
          <cell r="CA1466">
            <v>0</v>
          </cell>
          <cell r="CB1466">
            <v>0</v>
          </cell>
          <cell r="CC1466">
            <v>0</v>
          </cell>
          <cell r="CD1466">
            <v>0</v>
          </cell>
          <cell r="CE1466">
            <v>0</v>
          </cell>
          <cell r="CF1466">
            <v>0</v>
          </cell>
          <cell r="CG1466">
            <v>0</v>
          </cell>
          <cell r="CH1466">
            <v>0</v>
          </cell>
          <cell r="CI1466">
            <v>0</v>
          </cell>
          <cell r="CK1466">
            <v>0</v>
          </cell>
          <cell r="CL1466">
            <v>0</v>
          </cell>
          <cell r="CM1466">
            <v>0</v>
          </cell>
          <cell r="CN1466">
            <v>0</v>
          </cell>
          <cell r="CO1466">
            <v>0</v>
          </cell>
          <cell r="CP1466">
            <v>0</v>
          </cell>
          <cell r="CQ1466">
            <v>0</v>
          </cell>
          <cell r="CR1466">
            <v>0</v>
          </cell>
          <cell r="CS1466">
            <v>0</v>
          </cell>
          <cell r="CT1466">
            <v>0</v>
          </cell>
          <cell r="CU1466">
            <v>0</v>
          </cell>
          <cell r="CW1466">
            <v>10595857</v>
          </cell>
          <cell r="CX1466">
            <v>9367589.7060000002</v>
          </cell>
          <cell r="CY1466">
            <v>0</v>
          </cell>
          <cell r="CZ1466">
            <v>0</v>
          </cell>
          <cell r="DA1466">
            <v>0</v>
          </cell>
          <cell r="DB1466">
            <v>0</v>
          </cell>
          <cell r="DC1466">
            <v>0</v>
          </cell>
          <cell r="DD1466">
            <v>0</v>
          </cell>
          <cell r="DE1466">
            <v>0</v>
          </cell>
          <cell r="DF1466">
            <v>0</v>
          </cell>
          <cell r="DG1466">
            <v>0</v>
          </cell>
          <cell r="DI1466">
            <v>0</v>
          </cell>
          <cell r="DJ1466">
            <v>0</v>
          </cell>
          <cell r="DK1466">
            <v>0</v>
          </cell>
          <cell r="DL1466">
            <v>0</v>
          </cell>
          <cell r="DM1466">
            <v>0</v>
          </cell>
          <cell r="DN1466">
            <v>0</v>
          </cell>
          <cell r="DO1466">
            <v>0</v>
          </cell>
          <cell r="DP1466">
            <v>0</v>
          </cell>
          <cell r="DQ1466">
            <v>0</v>
          </cell>
          <cell r="DR1466">
            <v>0</v>
          </cell>
          <cell r="DS1466">
            <v>0</v>
          </cell>
          <cell r="DU1466" t="str">
            <v>WCC 3SPSC-10-001</v>
          </cell>
          <cell r="DV1466">
            <v>9085926</v>
          </cell>
          <cell r="DW1466">
            <v>1</v>
          </cell>
          <cell r="DX1466">
            <v>1</v>
          </cell>
          <cell r="DY1466">
            <v>9085926</v>
          </cell>
          <cell r="DZ1466">
            <v>9367589.7060000002</v>
          </cell>
          <cell r="EB1466">
            <v>9367589.7060000002</v>
          </cell>
          <cell r="EC1466" t="str">
            <v>CityXF</v>
          </cell>
          <cell r="ED1466" t="str">
            <v>CityXF</v>
          </cell>
        </row>
        <row r="1467">
          <cell r="D1467" t="str">
            <v>PC2310130</v>
          </cell>
          <cell r="E1467" t="str">
            <v>Crown Lynn Precinct SW and Rd Infrastructure</v>
          </cell>
          <cell r="F1467" t="str">
            <v>Auckland Council</v>
          </cell>
          <cell r="G1467" t="str">
            <v>Regional and local planning</v>
          </cell>
          <cell r="H1467" t="str">
            <v>E412005</v>
          </cell>
          <cell r="I1467" t="str">
            <v>City transformation management</v>
          </cell>
          <cell r="J1467" t="str">
            <v>Stormwater and flood protection</v>
          </cell>
          <cell r="K1467" t="str">
            <v>Stormwater management</v>
          </cell>
          <cell r="L1467" t="str">
            <v>Stormwater operations and maintenance</v>
          </cell>
          <cell r="M1467" t="str">
            <v>Stormwater and flood protection</v>
          </cell>
          <cell r="N1467" t="str">
            <v>Stormwater management</v>
          </cell>
          <cell r="O1467" t="str">
            <v>Stormwater operations and maintenance</v>
          </cell>
          <cell r="P1467" t="str">
            <v>Stormwater and flood protection</v>
          </cell>
          <cell r="Q1467" t="str">
            <v>Stormwater management</v>
          </cell>
          <cell r="R1467" t="str">
            <v>Stormwater operations and maintenance</v>
          </cell>
          <cell r="S1467" t="str">
            <v>A1811105</v>
          </cell>
          <cell r="T1467" t="str">
            <v>A1811105</v>
          </cell>
          <cell r="U1467" t="str">
            <v>Stormwater operations and maintenance services</v>
          </cell>
          <cell r="V1467" t="str">
            <v>L050</v>
          </cell>
          <cell r="W1467" t="str">
            <v>Regional</v>
          </cell>
          <cell r="X1467" t="str">
            <v>PL40810</v>
          </cell>
          <cell r="Y1467" t="str">
            <v>Expense</v>
          </cell>
          <cell r="Z1467">
            <v>20120701</v>
          </cell>
          <cell r="AA1467">
            <v>20150630</v>
          </cell>
          <cell r="AB1467">
            <v>2</v>
          </cell>
          <cell r="AC1467" t="str">
            <v>Discrete</v>
          </cell>
          <cell r="AD1467">
            <v>0</v>
          </cell>
          <cell r="AE1467">
            <v>0</v>
          </cell>
          <cell r="AF1467">
            <v>0</v>
          </cell>
          <cell r="AG1467">
            <v>1</v>
          </cell>
          <cell r="AH1467">
            <v>20</v>
          </cell>
          <cell r="AI1467" t="str">
            <v>Street Environment and Town Centres</v>
          </cell>
          <cell r="AJ1467" t="str">
            <v>Other assets (Capex)</v>
          </cell>
          <cell r="AK1467">
            <v>50</v>
          </cell>
          <cell r="AM1467">
            <v>1</v>
          </cell>
          <cell r="AT1467">
            <v>3515129</v>
          </cell>
          <cell r="AU1467">
            <v>220000</v>
          </cell>
          <cell r="AV1467">
            <v>1430000</v>
          </cell>
          <cell r="BD1467">
            <v>3.3000000000000002E-2</v>
          </cell>
          <cell r="BE1467">
            <v>6.7088999999999732E-2</v>
          </cell>
          <cell r="BF1467">
            <v>0.10230293699999971</v>
          </cell>
          <cell r="BG1467">
            <v>0.14088353979499968</v>
          </cell>
          <cell r="BH1467">
            <v>0.18195534722761963</v>
          </cell>
          <cell r="BI1467">
            <v>0.21859596299167583</v>
          </cell>
          <cell r="BJ1467">
            <v>0.25637243784441766</v>
          </cell>
          <cell r="BK1467">
            <v>0.29783272829328333</v>
          </cell>
          <cell r="BL1467">
            <v>0.3445547065118415</v>
          </cell>
          <cell r="BM1467">
            <v>0.39295867594626777</v>
          </cell>
          <cell r="BN1467">
            <v>0</v>
          </cell>
          <cell r="BO1467">
            <v>115999.25700000001</v>
          </cell>
          <cell r="BP1467">
            <v>14759.579999999942</v>
          </cell>
          <cell r="BQ1467">
            <v>146293.19990999959</v>
          </cell>
          <cell r="BR1467">
            <v>0</v>
          </cell>
          <cell r="BS1467">
            <v>0</v>
          </cell>
          <cell r="BT1467">
            <v>0</v>
          </cell>
          <cell r="BU1467">
            <v>0</v>
          </cell>
          <cell r="BV1467">
            <v>0</v>
          </cell>
          <cell r="BW1467">
            <v>0</v>
          </cell>
          <cell r="BX1467">
            <v>0</v>
          </cell>
          <cell r="BY1467">
            <v>0</v>
          </cell>
          <cell r="BZ1467">
            <v>3631128.2570000002</v>
          </cell>
          <cell r="CA1467">
            <v>234759.57999999993</v>
          </cell>
          <cell r="CB1467">
            <v>1576293.1999099995</v>
          </cell>
          <cell r="CC1467">
            <v>0</v>
          </cell>
          <cell r="CD1467">
            <v>0</v>
          </cell>
          <cell r="CE1467">
            <v>0</v>
          </cell>
          <cell r="CF1467">
            <v>0</v>
          </cell>
          <cell r="CG1467">
            <v>0</v>
          </cell>
          <cell r="CH1467">
            <v>0</v>
          </cell>
          <cell r="CI1467">
            <v>0</v>
          </cell>
          <cell r="CK1467">
            <v>0</v>
          </cell>
          <cell r="CL1467">
            <v>0</v>
          </cell>
          <cell r="CM1467">
            <v>0</v>
          </cell>
          <cell r="CN1467">
            <v>0</v>
          </cell>
          <cell r="CO1467">
            <v>0</v>
          </cell>
          <cell r="CP1467">
            <v>0</v>
          </cell>
          <cell r="CQ1467">
            <v>0</v>
          </cell>
          <cell r="CR1467">
            <v>0</v>
          </cell>
          <cell r="CS1467">
            <v>0</v>
          </cell>
          <cell r="CT1467">
            <v>0</v>
          </cell>
          <cell r="CU1467">
            <v>0</v>
          </cell>
          <cell r="CW1467">
            <v>0</v>
          </cell>
          <cell r="CX1467">
            <v>0</v>
          </cell>
          <cell r="CY1467">
            <v>0</v>
          </cell>
          <cell r="CZ1467">
            <v>0</v>
          </cell>
          <cell r="DA1467">
            <v>0</v>
          </cell>
          <cell r="DB1467">
            <v>0</v>
          </cell>
          <cell r="DC1467">
            <v>0</v>
          </cell>
          <cell r="DD1467">
            <v>0</v>
          </cell>
          <cell r="DE1467">
            <v>0</v>
          </cell>
          <cell r="DF1467">
            <v>0</v>
          </cell>
          <cell r="DG1467">
            <v>0</v>
          </cell>
          <cell r="DI1467">
            <v>0</v>
          </cell>
          <cell r="DJ1467">
            <v>3631128.2570000002</v>
          </cell>
          <cell r="DK1467">
            <v>234759.57999999993</v>
          </cell>
          <cell r="DL1467">
            <v>1576293.1999099995</v>
          </cell>
          <cell r="DM1467">
            <v>0</v>
          </cell>
          <cell r="DN1467">
            <v>0</v>
          </cell>
          <cell r="DO1467">
            <v>0</v>
          </cell>
          <cell r="DP1467">
            <v>0</v>
          </cell>
          <cell r="DQ1467">
            <v>0</v>
          </cell>
          <cell r="DR1467">
            <v>0</v>
          </cell>
          <cell r="DS1467">
            <v>0</v>
          </cell>
          <cell r="DU1467" t="str">
            <v>WCC 3SPSC-11-001</v>
          </cell>
          <cell r="DV1467">
            <v>0</v>
          </cell>
          <cell r="DW1467">
            <v>0</v>
          </cell>
          <cell r="DX1467">
            <v>1</v>
          </cell>
          <cell r="DY1467">
            <v>5165129</v>
          </cell>
          <cell r="DZ1467">
            <v>5442181.0369099993</v>
          </cell>
          <cell r="EB1467">
            <v>5442181.0369099993</v>
          </cell>
          <cell r="EC1467" t="str">
            <v>Def</v>
          </cell>
          <cell r="ED1467" t="str">
            <v>Stormwater</v>
          </cell>
        </row>
        <row r="1468">
          <cell r="D1468" t="str">
            <v>PC2800148</v>
          </cell>
          <cell r="E1468" t="str">
            <v>Highbury Town Centre</v>
          </cell>
          <cell r="F1468" t="str">
            <v>Auckland Council</v>
          </cell>
          <cell r="G1468" t="str">
            <v>Regional and local planning</v>
          </cell>
          <cell r="H1468" t="str">
            <v>E403105</v>
          </cell>
          <cell r="I1468" t="str">
            <v>Plan development management</v>
          </cell>
          <cell r="J1468" t="str">
            <v>Economic development</v>
          </cell>
          <cell r="K1468" t="str">
            <v>Local economic development</v>
          </cell>
          <cell r="L1468" t="str">
            <v>Local street environment and town centres</v>
          </cell>
          <cell r="M1468" t="str">
            <v>Local activities</v>
          </cell>
          <cell r="N1468" t="str">
            <v>Local economic development</v>
          </cell>
          <cell r="O1468" t="str">
            <v>Local street environment and town centres</v>
          </cell>
          <cell r="P1468" t="str">
            <v>Economic development</v>
          </cell>
          <cell r="Q1468" t="str">
            <v>Local economic development</v>
          </cell>
          <cell r="R1468" t="str">
            <v>Local street environment and town centres</v>
          </cell>
          <cell r="S1468" t="str">
            <v>A1321205</v>
          </cell>
          <cell r="T1468" t="str">
            <v>A1321205</v>
          </cell>
          <cell r="U1468" t="str">
            <v>Local street environment and town centres</v>
          </cell>
          <cell r="V1468" t="str">
            <v>L135</v>
          </cell>
          <cell r="W1468" t="str">
            <v>Kaipatiki</v>
          </cell>
          <cell r="X1468" t="str">
            <v>PL40810</v>
          </cell>
          <cell r="Y1468" t="str">
            <v>Expense</v>
          </cell>
          <cell r="Z1468">
            <v>20110701</v>
          </cell>
          <cell r="AA1468">
            <v>20140630</v>
          </cell>
          <cell r="AB1468">
            <v>2</v>
          </cell>
          <cell r="AC1468" t="str">
            <v>Discrete</v>
          </cell>
          <cell r="AD1468">
            <v>0</v>
          </cell>
          <cell r="AE1468">
            <v>0</v>
          </cell>
          <cell r="AF1468">
            <v>0</v>
          </cell>
          <cell r="AG1468">
            <v>1</v>
          </cell>
          <cell r="AH1468">
            <v>22</v>
          </cell>
          <cell r="AI1468" t="str">
            <v>Road Network</v>
          </cell>
          <cell r="AJ1468" t="str">
            <v>Road surface</v>
          </cell>
          <cell r="AK1468">
            <v>50</v>
          </cell>
          <cell r="AM1468">
            <v>1</v>
          </cell>
          <cell r="AS1468">
            <v>240000</v>
          </cell>
          <cell r="AT1468">
            <v>674400</v>
          </cell>
          <cell r="AU1468">
            <v>600000</v>
          </cell>
          <cell r="BD1468">
            <v>3.9E-2</v>
          </cell>
          <cell r="BE1468">
            <v>7.4325999999999892E-2</v>
          </cell>
          <cell r="BF1468">
            <v>0.10440712799999985</v>
          </cell>
          <cell r="BG1468">
            <v>0.13643493471199974</v>
          </cell>
          <cell r="BH1468">
            <v>0.17166441768807172</v>
          </cell>
          <cell r="BI1468">
            <v>0.2103293434717779</v>
          </cell>
          <cell r="BJ1468">
            <v>0.25269087049328998</v>
          </cell>
          <cell r="BK1468">
            <v>0.29904043270154168</v>
          </cell>
          <cell r="BL1468">
            <v>0.35100205000960338</v>
          </cell>
          <cell r="BM1468">
            <v>0.40504213200998751</v>
          </cell>
          <cell r="BN1468">
            <v>0</v>
          </cell>
          <cell r="BO1468">
            <v>26301.599999999999</v>
          </cell>
          <cell r="BP1468">
            <v>44595.599999999933</v>
          </cell>
          <cell r="BQ1468">
            <v>0</v>
          </cell>
          <cell r="BR1468">
            <v>0</v>
          </cell>
          <cell r="BS1468">
            <v>0</v>
          </cell>
          <cell r="BT1468">
            <v>0</v>
          </cell>
          <cell r="BU1468">
            <v>0</v>
          </cell>
          <cell r="BV1468">
            <v>0</v>
          </cell>
          <cell r="BW1468">
            <v>0</v>
          </cell>
          <cell r="BX1468">
            <v>0</v>
          </cell>
          <cell r="BY1468">
            <v>240000</v>
          </cell>
          <cell r="BZ1468">
            <v>700701.6</v>
          </cell>
          <cell r="CA1468">
            <v>644595.6</v>
          </cell>
          <cell r="CB1468">
            <v>0</v>
          </cell>
          <cell r="CC1468">
            <v>0</v>
          </cell>
          <cell r="CD1468">
            <v>0</v>
          </cell>
          <cell r="CE1468">
            <v>0</v>
          </cell>
          <cell r="CF1468">
            <v>0</v>
          </cell>
          <cell r="CG1468">
            <v>0</v>
          </cell>
          <cell r="CH1468">
            <v>0</v>
          </cell>
          <cell r="CI1468">
            <v>0</v>
          </cell>
          <cell r="CK1468">
            <v>0</v>
          </cell>
          <cell r="CL1468">
            <v>0</v>
          </cell>
          <cell r="CM1468">
            <v>0</v>
          </cell>
          <cell r="CN1468">
            <v>0</v>
          </cell>
          <cell r="CO1468">
            <v>0</v>
          </cell>
          <cell r="CP1468">
            <v>0</v>
          </cell>
          <cell r="CQ1468">
            <v>0</v>
          </cell>
          <cell r="CR1468">
            <v>0</v>
          </cell>
          <cell r="CS1468">
            <v>0</v>
          </cell>
          <cell r="CT1468">
            <v>0</v>
          </cell>
          <cell r="CU1468">
            <v>0</v>
          </cell>
          <cell r="CW1468">
            <v>0</v>
          </cell>
          <cell r="CX1468">
            <v>0</v>
          </cell>
          <cell r="CY1468">
            <v>0</v>
          </cell>
          <cell r="CZ1468">
            <v>0</v>
          </cell>
          <cell r="DA1468">
            <v>0</v>
          </cell>
          <cell r="DB1468">
            <v>0</v>
          </cell>
          <cell r="DC1468">
            <v>0</v>
          </cell>
          <cell r="DD1468">
            <v>0</v>
          </cell>
          <cell r="DE1468">
            <v>0</v>
          </cell>
          <cell r="DF1468">
            <v>0</v>
          </cell>
          <cell r="DG1468">
            <v>0</v>
          </cell>
          <cell r="DI1468">
            <v>240000</v>
          </cell>
          <cell r="DJ1468">
            <v>700701.6</v>
          </cell>
          <cell r="DK1468">
            <v>644595.6</v>
          </cell>
          <cell r="DL1468">
            <v>0</v>
          </cell>
          <cell r="DM1468">
            <v>0</v>
          </cell>
          <cell r="DN1468">
            <v>0</v>
          </cell>
          <cell r="DO1468">
            <v>0</v>
          </cell>
          <cell r="DP1468">
            <v>0</v>
          </cell>
          <cell r="DQ1468">
            <v>0</v>
          </cell>
          <cell r="DR1468">
            <v>0</v>
          </cell>
          <cell r="DS1468">
            <v>0</v>
          </cell>
          <cell r="DU1468" t="str">
            <v>Not found</v>
          </cell>
          <cell r="DV1468">
            <v>0</v>
          </cell>
          <cell r="DW1468">
            <v>0</v>
          </cell>
          <cell r="DX1468">
            <v>1</v>
          </cell>
          <cell r="DY1468">
            <v>1274400</v>
          </cell>
          <cell r="DZ1468">
            <v>1345297.2</v>
          </cell>
          <cell r="EB1468">
            <v>1345297.2</v>
          </cell>
          <cell r="EC1468" t="str">
            <v>Def</v>
          </cell>
          <cell r="ED1468" t="str">
            <v>TBC</v>
          </cell>
        </row>
        <row r="1469">
          <cell r="D1469" t="str">
            <v>PC2820499</v>
          </cell>
          <cell r="E1469" t="str">
            <v>Devonport Barclay - Clarence(294995-0)</v>
          </cell>
          <cell r="F1469" t="str">
            <v>Auckland Council</v>
          </cell>
          <cell r="G1469" t="str">
            <v>Regional and local planning</v>
          </cell>
          <cell r="H1469" t="str">
            <v>E403105</v>
          </cell>
          <cell r="I1469" t="str">
            <v>Plan development management</v>
          </cell>
          <cell r="J1469" t="str">
            <v>Economic development</v>
          </cell>
          <cell r="K1469" t="str">
            <v>Local economic development</v>
          </cell>
          <cell r="L1469" t="str">
            <v>Local street environment and town centres</v>
          </cell>
          <cell r="M1469" t="str">
            <v>Local activities</v>
          </cell>
          <cell r="N1469" t="str">
            <v>Local economic development</v>
          </cell>
          <cell r="O1469" t="str">
            <v>Local street environment and town centres</v>
          </cell>
          <cell r="P1469" t="str">
            <v>Economic development</v>
          </cell>
          <cell r="Q1469" t="str">
            <v>Local economic development</v>
          </cell>
          <cell r="R1469" t="str">
            <v>Local street environment and town centres</v>
          </cell>
          <cell r="S1469" t="str">
            <v>A1321205</v>
          </cell>
          <cell r="T1469" t="str">
            <v>A1321205</v>
          </cell>
          <cell r="U1469" t="str">
            <v>Local street environment and town centres</v>
          </cell>
          <cell r="V1469" t="str">
            <v>L105</v>
          </cell>
          <cell r="W1469" t="str">
            <v>Devonport-Takapuna</v>
          </cell>
          <cell r="X1469" t="str">
            <v>PL40810</v>
          </cell>
          <cell r="Y1469" t="str">
            <v>Expense</v>
          </cell>
          <cell r="Z1469">
            <v>20140701</v>
          </cell>
          <cell r="AA1469">
            <v>20170630</v>
          </cell>
          <cell r="AB1469">
            <v>2</v>
          </cell>
          <cell r="AC1469" t="str">
            <v>Discrete</v>
          </cell>
          <cell r="AD1469">
            <v>1</v>
          </cell>
          <cell r="AE1469">
            <v>0</v>
          </cell>
          <cell r="AF1469">
            <v>0</v>
          </cell>
          <cell r="AG1469">
            <v>0</v>
          </cell>
          <cell r="AH1469">
            <v>20</v>
          </cell>
          <cell r="AI1469" t="str">
            <v>Street Environment and Town Centres</v>
          </cell>
          <cell r="AJ1469" t="str">
            <v>Road base</v>
          </cell>
          <cell r="AK1469">
            <v>50</v>
          </cell>
          <cell r="AM1469">
            <v>1</v>
          </cell>
          <cell r="AT1469">
            <v>0</v>
          </cell>
          <cell r="AU1469">
            <v>0</v>
          </cell>
          <cell r="AV1469">
            <v>844178.18</v>
          </cell>
          <cell r="AW1469">
            <v>66270.03</v>
          </cell>
          <cell r="AX1469">
            <v>66273.38</v>
          </cell>
          <cell r="BD1469">
            <v>3.9E-2</v>
          </cell>
          <cell r="BE1469">
            <v>7.4325999999999892E-2</v>
          </cell>
          <cell r="BF1469">
            <v>0.10440712799999985</v>
          </cell>
          <cell r="BG1469">
            <v>0.13643493471199974</v>
          </cell>
          <cell r="BH1469">
            <v>0.17166441768807172</v>
          </cell>
          <cell r="BI1469">
            <v>0.2103293434717779</v>
          </cell>
          <cell r="BJ1469">
            <v>0.25269087049328998</v>
          </cell>
          <cell r="BK1469">
            <v>0.29904043270154168</v>
          </cell>
          <cell r="BL1469">
            <v>0.35100205000960338</v>
          </cell>
          <cell r="BM1469">
            <v>0.40504213200998751</v>
          </cell>
          <cell r="BN1469">
            <v>0</v>
          </cell>
          <cell r="BO1469">
            <v>0</v>
          </cell>
          <cell r="BP1469">
            <v>0</v>
          </cell>
          <cell r="BQ1469">
            <v>88138.219294066919</v>
          </cell>
          <cell r="BR1469">
            <v>9041.5472164122639</v>
          </cell>
          <cell r="BS1469">
            <v>11376.781185920299</v>
          </cell>
          <cell r="BT1469">
            <v>0</v>
          </cell>
          <cell r="BU1469">
            <v>0</v>
          </cell>
          <cell r="BV1469">
            <v>0</v>
          </cell>
          <cell r="BW1469">
            <v>0</v>
          </cell>
          <cell r="BX1469">
            <v>0</v>
          </cell>
          <cell r="BY1469">
            <v>0</v>
          </cell>
          <cell r="BZ1469">
            <v>0</v>
          </cell>
          <cell r="CA1469">
            <v>0</v>
          </cell>
          <cell r="CB1469">
            <v>932316.39929406694</v>
          </cell>
          <cell r="CC1469">
            <v>75311.577216412261</v>
          </cell>
          <cell r="CD1469">
            <v>77650.161185920297</v>
          </cell>
          <cell r="CE1469">
            <v>0</v>
          </cell>
          <cell r="CF1469">
            <v>0</v>
          </cell>
          <cell r="CG1469">
            <v>0</v>
          </cell>
          <cell r="CH1469">
            <v>0</v>
          </cell>
          <cell r="CI1469">
            <v>0</v>
          </cell>
          <cell r="CK1469">
            <v>0</v>
          </cell>
          <cell r="CL1469">
            <v>0</v>
          </cell>
          <cell r="CM1469">
            <v>0</v>
          </cell>
          <cell r="CN1469">
            <v>932316.39929406694</v>
          </cell>
          <cell r="CO1469">
            <v>75311.577216412261</v>
          </cell>
          <cell r="CP1469">
            <v>77650.161185920297</v>
          </cell>
          <cell r="CQ1469">
            <v>0</v>
          </cell>
          <cell r="CR1469">
            <v>0</v>
          </cell>
          <cell r="CS1469">
            <v>0</v>
          </cell>
          <cell r="CT1469">
            <v>0</v>
          </cell>
          <cell r="CU1469">
            <v>0</v>
          </cell>
          <cell r="CW1469">
            <v>0</v>
          </cell>
          <cell r="CX1469">
            <v>0</v>
          </cell>
          <cell r="CY1469">
            <v>0</v>
          </cell>
          <cell r="CZ1469">
            <v>0</v>
          </cell>
          <cell r="DA1469">
            <v>0</v>
          </cell>
          <cell r="DB1469">
            <v>0</v>
          </cell>
          <cell r="DC1469">
            <v>0</v>
          </cell>
          <cell r="DD1469">
            <v>0</v>
          </cell>
          <cell r="DE1469">
            <v>0</v>
          </cell>
          <cell r="DF1469">
            <v>0</v>
          </cell>
          <cell r="DG1469">
            <v>0</v>
          </cell>
          <cell r="DI1469">
            <v>0</v>
          </cell>
          <cell r="DJ1469">
            <v>0</v>
          </cell>
          <cell r="DK1469">
            <v>0</v>
          </cell>
          <cell r="DL1469">
            <v>0</v>
          </cell>
          <cell r="DM1469">
            <v>0</v>
          </cell>
          <cell r="DN1469">
            <v>0</v>
          </cell>
          <cell r="DO1469">
            <v>0</v>
          </cell>
          <cell r="DP1469">
            <v>0</v>
          </cell>
          <cell r="DQ1469">
            <v>0</v>
          </cell>
          <cell r="DR1469">
            <v>0</v>
          </cell>
          <cell r="DS1469">
            <v>0</v>
          </cell>
          <cell r="DU1469" t="str">
            <v>NSCC 12304</v>
          </cell>
          <cell r="DV1469">
            <v>0</v>
          </cell>
          <cell r="DW1469">
            <v>0</v>
          </cell>
          <cell r="DX1469">
            <v>2</v>
          </cell>
          <cell r="DY1469">
            <v>976721.59000000008</v>
          </cell>
          <cell r="DZ1469">
            <v>1085278.1376963996</v>
          </cell>
          <cell r="EB1469">
            <v>1085278.1376963996</v>
          </cell>
          <cell r="EC1469" t="str">
            <v>Def</v>
          </cell>
          <cell r="ED1469" t="str">
            <v>TBC</v>
          </cell>
        </row>
        <row r="1470">
          <cell r="D1470" t="str">
            <v>PC2820499</v>
          </cell>
          <cell r="E1470" t="str">
            <v>Devonport Barclay - Clarence(294995-0)</v>
          </cell>
          <cell r="F1470" t="str">
            <v>Auckland Council</v>
          </cell>
          <cell r="G1470" t="str">
            <v>Regional and local planning</v>
          </cell>
          <cell r="H1470" t="str">
            <v>E403105</v>
          </cell>
          <cell r="I1470" t="str">
            <v>Plan development management</v>
          </cell>
          <cell r="J1470" t="str">
            <v>Economic development</v>
          </cell>
          <cell r="K1470" t="str">
            <v>Local economic development</v>
          </cell>
          <cell r="L1470" t="str">
            <v>Local street environment and town centres</v>
          </cell>
          <cell r="M1470" t="str">
            <v>Local activities</v>
          </cell>
          <cell r="N1470" t="str">
            <v>Local economic development</v>
          </cell>
          <cell r="O1470" t="str">
            <v>Local street environment and town centres</v>
          </cell>
          <cell r="P1470" t="str">
            <v>Corporate support</v>
          </cell>
          <cell r="Q1470" t="str">
            <v>Archived Activities</v>
          </cell>
          <cell r="R1470" t="str">
            <v>Road network management</v>
          </cell>
          <cell r="S1470" t="str">
            <v>A1911405</v>
          </cell>
          <cell r="T1470" t="str">
            <v>A1321205</v>
          </cell>
          <cell r="U1470" t="str">
            <v>Road network management</v>
          </cell>
          <cell r="V1470" t="str">
            <v>L050</v>
          </cell>
          <cell r="W1470" t="str">
            <v>Regional</v>
          </cell>
          <cell r="X1470" t="str">
            <v>FY12 - Only</v>
          </cell>
          <cell r="Y1470" t="str">
            <v>Expense</v>
          </cell>
          <cell r="Z1470">
            <v>20110701</v>
          </cell>
          <cell r="AA1470">
            <v>20120630</v>
          </cell>
          <cell r="AB1470">
            <v>2</v>
          </cell>
          <cell r="AC1470" t="str">
            <v>Discrete</v>
          </cell>
          <cell r="AD1470">
            <v>1</v>
          </cell>
          <cell r="AE1470">
            <v>0</v>
          </cell>
          <cell r="AF1470">
            <v>0</v>
          </cell>
          <cell r="AG1470">
            <v>0</v>
          </cell>
          <cell r="AH1470">
            <v>20</v>
          </cell>
          <cell r="AI1470" t="str">
            <v>Street Environment and Town Centres</v>
          </cell>
          <cell r="AJ1470" t="str">
            <v>Road base</v>
          </cell>
          <cell r="AK1470">
            <v>50</v>
          </cell>
          <cell r="AM1470">
            <v>1</v>
          </cell>
          <cell r="AS1470">
            <v>165000</v>
          </cell>
          <cell r="BD1470">
            <v>3.9E-2</v>
          </cell>
          <cell r="BE1470">
            <v>7.4325999999999892E-2</v>
          </cell>
          <cell r="BF1470">
            <v>0.10440712799999985</v>
          </cell>
          <cell r="BG1470">
            <v>0.13643493471199974</v>
          </cell>
          <cell r="BH1470">
            <v>0.17166441768807172</v>
          </cell>
          <cell r="BI1470">
            <v>0.2103293434717779</v>
          </cell>
          <cell r="BJ1470">
            <v>0.25269087049328998</v>
          </cell>
          <cell r="BK1470">
            <v>0.29904043270154168</v>
          </cell>
          <cell r="BL1470">
            <v>0.35100205000960338</v>
          </cell>
          <cell r="BM1470">
            <v>0.40504213200998751</v>
          </cell>
          <cell r="BN1470">
            <v>0</v>
          </cell>
          <cell r="BO1470">
            <v>0</v>
          </cell>
          <cell r="BP1470">
            <v>0</v>
          </cell>
          <cell r="BQ1470">
            <v>0</v>
          </cell>
          <cell r="BR1470">
            <v>0</v>
          </cell>
          <cell r="BS1470">
            <v>0</v>
          </cell>
          <cell r="BT1470">
            <v>0</v>
          </cell>
          <cell r="BU1470">
            <v>0</v>
          </cell>
          <cell r="BV1470">
            <v>0</v>
          </cell>
          <cell r="BW1470">
            <v>0</v>
          </cell>
          <cell r="BX1470">
            <v>0</v>
          </cell>
          <cell r="BY1470">
            <v>165000</v>
          </cell>
          <cell r="BZ1470">
            <v>0</v>
          </cell>
          <cell r="CA1470">
            <v>0</v>
          </cell>
          <cell r="CB1470">
            <v>0</v>
          </cell>
          <cell r="CC1470">
            <v>0</v>
          </cell>
          <cell r="CD1470">
            <v>0</v>
          </cell>
          <cell r="CE1470">
            <v>0</v>
          </cell>
          <cell r="CF1470">
            <v>0</v>
          </cell>
          <cell r="CG1470">
            <v>0</v>
          </cell>
          <cell r="CH1470">
            <v>0</v>
          </cell>
          <cell r="CI1470">
            <v>0</v>
          </cell>
          <cell r="CK1470">
            <v>165000</v>
          </cell>
          <cell r="CL1470">
            <v>0</v>
          </cell>
          <cell r="CM1470">
            <v>0</v>
          </cell>
          <cell r="CN1470">
            <v>0</v>
          </cell>
          <cell r="CO1470">
            <v>0</v>
          </cell>
          <cell r="CP1470">
            <v>0</v>
          </cell>
          <cell r="CQ1470">
            <v>0</v>
          </cell>
          <cell r="CR1470">
            <v>0</v>
          </cell>
          <cell r="CS1470">
            <v>0</v>
          </cell>
          <cell r="CT1470">
            <v>0</v>
          </cell>
          <cell r="CU1470">
            <v>0</v>
          </cell>
          <cell r="CW1470">
            <v>0</v>
          </cell>
          <cell r="CX1470">
            <v>0</v>
          </cell>
          <cell r="CY1470">
            <v>0</v>
          </cell>
          <cell r="CZ1470">
            <v>0</v>
          </cell>
          <cell r="DA1470">
            <v>0</v>
          </cell>
          <cell r="DB1470">
            <v>0</v>
          </cell>
          <cell r="DC1470">
            <v>0</v>
          </cell>
          <cell r="DD1470">
            <v>0</v>
          </cell>
          <cell r="DE1470">
            <v>0</v>
          </cell>
          <cell r="DF1470">
            <v>0</v>
          </cell>
          <cell r="DG1470">
            <v>0</v>
          </cell>
          <cell r="DI1470">
            <v>0</v>
          </cell>
          <cell r="DJ1470">
            <v>0</v>
          </cell>
          <cell r="DK1470">
            <v>0</v>
          </cell>
          <cell r="DL1470">
            <v>0</v>
          </cell>
          <cell r="DM1470">
            <v>0</v>
          </cell>
          <cell r="DN1470">
            <v>0</v>
          </cell>
          <cell r="DO1470">
            <v>0</v>
          </cell>
          <cell r="DP1470">
            <v>0</v>
          </cell>
          <cell r="DQ1470">
            <v>0</v>
          </cell>
          <cell r="DR1470">
            <v>0</v>
          </cell>
          <cell r="DS1470">
            <v>0</v>
          </cell>
          <cell r="DU1470" t="str">
            <v>NSCC 12304</v>
          </cell>
          <cell r="DV1470">
            <v>0</v>
          </cell>
          <cell r="DW1470">
            <v>0</v>
          </cell>
          <cell r="DX1470">
            <v>2</v>
          </cell>
          <cell r="DY1470">
            <v>0</v>
          </cell>
          <cell r="DZ1470">
            <v>0</v>
          </cell>
          <cell r="EB1470">
            <v>0</v>
          </cell>
          <cell r="EC1470" t="str">
            <v>Def</v>
          </cell>
          <cell r="ED1470" t="str">
            <v>TBC</v>
          </cell>
        </row>
        <row r="1471">
          <cell r="D1471" t="str">
            <v>PC2820500</v>
          </cell>
          <cell r="E1471" t="str">
            <v>Northcote - Centre Road(294991-0)</v>
          </cell>
          <cell r="F1471" t="str">
            <v>Auckland Council</v>
          </cell>
          <cell r="G1471" t="str">
            <v>Regional and local planning</v>
          </cell>
          <cell r="H1471" t="str">
            <v>E403105</v>
          </cell>
          <cell r="I1471" t="str">
            <v>Plan development management</v>
          </cell>
          <cell r="J1471" t="str">
            <v>Economic development</v>
          </cell>
          <cell r="K1471" t="str">
            <v>Local economic development</v>
          </cell>
          <cell r="L1471" t="str">
            <v>Local street environment and town centres</v>
          </cell>
          <cell r="M1471" t="str">
            <v>Local activities</v>
          </cell>
          <cell r="N1471" t="str">
            <v>Local economic development</v>
          </cell>
          <cell r="O1471" t="str">
            <v>Local street environment and town centres</v>
          </cell>
          <cell r="P1471" t="str">
            <v>Economic development</v>
          </cell>
          <cell r="Q1471" t="str">
            <v>Local economic development</v>
          </cell>
          <cell r="R1471" t="str">
            <v>Local street environment and town centres</v>
          </cell>
          <cell r="S1471" t="str">
            <v>A1321205</v>
          </cell>
          <cell r="T1471" t="str">
            <v>A1321205</v>
          </cell>
          <cell r="U1471" t="str">
            <v>Local street environment and town centres</v>
          </cell>
          <cell r="V1471" t="str">
            <v>L135</v>
          </cell>
          <cell r="W1471" t="str">
            <v>Kaipatiki</v>
          </cell>
          <cell r="X1471" t="str">
            <v>PL40810</v>
          </cell>
          <cell r="Y1471" t="str">
            <v>Expense</v>
          </cell>
          <cell r="Z1471">
            <v>20120701</v>
          </cell>
          <cell r="AA1471">
            <v>20130630</v>
          </cell>
          <cell r="AB1471">
            <v>2</v>
          </cell>
          <cell r="AC1471" t="str">
            <v>Discrete</v>
          </cell>
          <cell r="AD1471">
            <v>1</v>
          </cell>
          <cell r="AE1471">
            <v>0</v>
          </cell>
          <cell r="AF1471">
            <v>0</v>
          </cell>
          <cell r="AG1471">
            <v>0</v>
          </cell>
          <cell r="AH1471">
            <v>20</v>
          </cell>
          <cell r="AI1471" t="str">
            <v>Street Environment and Town Centres</v>
          </cell>
          <cell r="AJ1471" t="str">
            <v>Road base</v>
          </cell>
          <cell r="AK1471">
            <v>50</v>
          </cell>
          <cell r="AM1471">
            <v>1</v>
          </cell>
          <cell r="AT1471">
            <v>110444.99</v>
          </cell>
          <cell r="BD1471">
            <v>3.9E-2</v>
          </cell>
          <cell r="BE1471">
            <v>7.4325999999999892E-2</v>
          </cell>
          <cell r="BF1471">
            <v>0.10440712799999985</v>
          </cell>
          <cell r="BG1471">
            <v>0.13643493471199974</v>
          </cell>
          <cell r="BH1471">
            <v>0.17166441768807172</v>
          </cell>
          <cell r="BI1471">
            <v>0.2103293434717779</v>
          </cell>
          <cell r="BJ1471">
            <v>0.25269087049328998</v>
          </cell>
          <cell r="BK1471">
            <v>0.29904043270154168</v>
          </cell>
          <cell r="BL1471">
            <v>0.35100205000960338</v>
          </cell>
          <cell r="BM1471">
            <v>0.40504213200998751</v>
          </cell>
          <cell r="BN1471">
            <v>0</v>
          </cell>
          <cell r="BO1471">
            <v>4307.3546100000003</v>
          </cell>
          <cell r="BP1471">
            <v>0</v>
          </cell>
          <cell r="BQ1471">
            <v>0</v>
          </cell>
          <cell r="BR1471">
            <v>0</v>
          </cell>
          <cell r="BS1471">
            <v>0</v>
          </cell>
          <cell r="BT1471">
            <v>0</v>
          </cell>
          <cell r="BU1471">
            <v>0</v>
          </cell>
          <cell r="BV1471">
            <v>0</v>
          </cell>
          <cell r="BW1471">
            <v>0</v>
          </cell>
          <cell r="BX1471">
            <v>0</v>
          </cell>
          <cell r="BY1471">
            <v>0</v>
          </cell>
          <cell r="BZ1471">
            <v>114752.34461</v>
          </cell>
          <cell r="CA1471">
            <v>0</v>
          </cell>
          <cell r="CB1471">
            <v>0</v>
          </cell>
          <cell r="CC1471">
            <v>0</v>
          </cell>
          <cell r="CD1471">
            <v>0</v>
          </cell>
          <cell r="CE1471">
            <v>0</v>
          </cell>
          <cell r="CF1471">
            <v>0</v>
          </cell>
          <cell r="CG1471">
            <v>0</v>
          </cell>
          <cell r="CH1471">
            <v>0</v>
          </cell>
          <cell r="CI1471">
            <v>0</v>
          </cell>
          <cell r="CK1471">
            <v>0</v>
          </cell>
          <cell r="CL1471">
            <v>114752.34461</v>
          </cell>
          <cell r="CM1471">
            <v>0</v>
          </cell>
          <cell r="CN1471">
            <v>0</v>
          </cell>
          <cell r="CO1471">
            <v>0</v>
          </cell>
          <cell r="CP1471">
            <v>0</v>
          </cell>
          <cell r="CQ1471">
            <v>0</v>
          </cell>
          <cell r="CR1471">
            <v>0</v>
          </cell>
          <cell r="CS1471">
            <v>0</v>
          </cell>
          <cell r="CT1471">
            <v>0</v>
          </cell>
          <cell r="CU1471">
            <v>0</v>
          </cell>
          <cell r="CW1471">
            <v>0</v>
          </cell>
          <cell r="CX1471">
            <v>0</v>
          </cell>
          <cell r="CY1471">
            <v>0</v>
          </cell>
          <cell r="CZ1471">
            <v>0</v>
          </cell>
          <cell r="DA1471">
            <v>0</v>
          </cell>
          <cell r="DB1471">
            <v>0</v>
          </cell>
          <cell r="DC1471">
            <v>0</v>
          </cell>
          <cell r="DD1471">
            <v>0</v>
          </cell>
          <cell r="DE1471">
            <v>0</v>
          </cell>
          <cell r="DF1471">
            <v>0</v>
          </cell>
          <cell r="DG1471">
            <v>0</v>
          </cell>
          <cell r="DI1471">
            <v>0</v>
          </cell>
          <cell r="DJ1471">
            <v>0</v>
          </cell>
          <cell r="DK1471">
            <v>0</v>
          </cell>
          <cell r="DL1471">
            <v>0</v>
          </cell>
          <cell r="DM1471">
            <v>0</v>
          </cell>
          <cell r="DN1471">
            <v>0</v>
          </cell>
          <cell r="DO1471">
            <v>0</v>
          </cell>
          <cell r="DP1471">
            <v>0</v>
          </cell>
          <cell r="DQ1471">
            <v>0</v>
          </cell>
          <cell r="DR1471">
            <v>0</v>
          </cell>
          <cell r="DS1471">
            <v>0</v>
          </cell>
          <cell r="DU1471" t="str">
            <v>NSCC 12307</v>
          </cell>
          <cell r="DV1471">
            <v>0</v>
          </cell>
          <cell r="DW1471">
            <v>0</v>
          </cell>
          <cell r="DX1471">
            <v>1</v>
          </cell>
          <cell r="DY1471">
            <v>110444.99</v>
          </cell>
          <cell r="DZ1471">
            <v>114752.34461</v>
          </cell>
          <cell r="EB1471">
            <v>114752.34461</v>
          </cell>
          <cell r="EC1471" t="str">
            <v>Def</v>
          </cell>
          <cell r="ED1471" t="str">
            <v>TBC</v>
          </cell>
        </row>
        <row r="1472">
          <cell r="D1472" t="str">
            <v>PC2820501</v>
          </cell>
          <cell r="E1472" t="str">
            <v>Takapuna Centre - Hurstmere Road revitalisation(125974-0)</v>
          </cell>
          <cell r="F1472" t="str">
            <v>Auckland Council</v>
          </cell>
          <cell r="G1472" t="str">
            <v>Regional and local planning</v>
          </cell>
          <cell r="H1472" t="str">
            <v>E403005</v>
          </cell>
          <cell r="I1472" t="str">
            <v>Regional and local planning management</v>
          </cell>
          <cell r="J1472" t="str">
            <v>Economic development</v>
          </cell>
          <cell r="K1472" t="str">
            <v>Local economic development</v>
          </cell>
          <cell r="L1472" t="str">
            <v>Local street environment and town centres</v>
          </cell>
          <cell r="M1472" t="str">
            <v>Local activities</v>
          </cell>
          <cell r="N1472" t="str">
            <v>Local economic development</v>
          </cell>
          <cell r="O1472" t="str">
            <v>Local street environment and town centres</v>
          </cell>
          <cell r="P1472" t="str">
            <v>Corporate support</v>
          </cell>
          <cell r="Q1472" t="str">
            <v>Archived Activities</v>
          </cell>
          <cell r="R1472" t="str">
            <v>Road network management</v>
          </cell>
          <cell r="S1472" t="str">
            <v>A1911405</v>
          </cell>
          <cell r="T1472" t="str">
            <v>A1321205</v>
          </cell>
          <cell r="U1472" t="str">
            <v>Road network management</v>
          </cell>
          <cell r="V1472" t="str">
            <v>L050</v>
          </cell>
          <cell r="W1472" t="str">
            <v>Regional</v>
          </cell>
          <cell r="X1472" t="str">
            <v>FY12 - Only</v>
          </cell>
          <cell r="Y1472" t="str">
            <v>Expense</v>
          </cell>
          <cell r="Z1472">
            <v>20110701</v>
          </cell>
          <cell r="AA1472">
            <v>20120630</v>
          </cell>
          <cell r="AB1472">
            <v>2</v>
          </cell>
          <cell r="AC1472" t="str">
            <v>Discrete</v>
          </cell>
          <cell r="AD1472">
            <v>1</v>
          </cell>
          <cell r="AE1472">
            <v>0</v>
          </cell>
          <cell r="AF1472">
            <v>0</v>
          </cell>
          <cell r="AG1472">
            <v>0</v>
          </cell>
          <cell r="AH1472">
            <v>20</v>
          </cell>
          <cell r="AI1472" t="str">
            <v>Street Environment and Town Centres</v>
          </cell>
          <cell r="AJ1472" t="str">
            <v>Road base</v>
          </cell>
          <cell r="AK1472">
            <v>50</v>
          </cell>
          <cell r="AM1472">
            <v>1</v>
          </cell>
          <cell r="AS1472">
            <v>110439.64</v>
          </cell>
          <cell r="BD1472">
            <v>3.9E-2</v>
          </cell>
          <cell r="BE1472">
            <v>7.4325999999999892E-2</v>
          </cell>
          <cell r="BF1472">
            <v>0.10440712799999985</v>
          </cell>
          <cell r="BG1472">
            <v>0.13643493471199974</v>
          </cell>
          <cell r="BH1472">
            <v>0.17166441768807172</v>
          </cell>
          <cell r="BI1472">
            <v>0.2103293434717779</v>
          </cell>
          <cell r="BJ1472">
            <v>0.25269087049328998</v>
          </cell>
          <cell r="BK1472">
            <v>0.29904043270154168</v>
          </cell>
          <cell r="BL1472">
            <v>0.35100205000960338</v>
          </cell>
          <cell r="BM1472">
            <v>0.40504213200998751</v>
          </cell>
          <cell r="BN1472">
            <v>0</v>
          </cell>
          <cell r="BO1472">
            <v>0</v>
          </cell>
          <cell r="BP1472">
            <v>0</v>
          </cell>
          <cell r="BQ1472">
            <v>0</v>
          </cell>
          <cell r="BR1472">
            <v>0</v>
          </cell>
          <cell r="BS1472">
            <v>0</v>
          </cell>
          <cell r="BT1472">
            <v>0</v>
          </cell>
          <cell r="BU1472">
            <v>0</v>
          </cell>
          <cell r="BV1472">
            <v>0</v>
          </cell>
          <cell r="BW1472">
            <v>0</v>
          </cell>
          <cell r="BX1472">
            <v>0</v>
          </cell>
          <cell r="BY1472">
            <v>110439.64</v>
          </cell>
          <cell r="BZ1472">
            <v>0</v>
          </cell>
          <cell r="CA1472">
            <v>0</v>
          </cell>
          <cell r="CB1472">
            <v>0</v>
          </cell>
          <cell r="CC1472">
            <v>0</v>
          </cell>
          <cell r="CD1472">
            <v>0</v>
          </cell>
          <cell r="CE1472">
            <v>0</v>
          </cell>
          <cell r="CF1472">
            <v>0</v>
          </cell>
          <cell r="CG1472">
            <v>0</v>
          </cell>
          <cell r="CH1472">
            <v>0</v>
          </cell>
          <cell r="CI1472">
            <v>0</v>
          </cell>
          <cell r="CK1472">
            <v>110439.64</v>
          </cell>
          <cell r="CL1472">
            <v>0</v>
          </cell>
          <cell r="CM1472">
            <v>0</v>
          </cell>
          <cell r="CN1472">
            <v>0</v>
          </cell>
          <cell r="CO1472">
            <v>0</v>
          </cell>
          <cell r="CP1472">
            <v>0</v>
          </cell>
          <cell r="CQ1472">
            <v>0</v>
          </cell>
          <cell r="CR1472">
            <v>0</v>
          </cell>
          <cell r="CS1472">
            <v>0</v>
          </cell>
          <cell r="CT1472">
            <v>0</v>
          </cell>
          <cell r="CU1472">
            <v>0</v>
          </cell>
          <cell r="CW1472">
            <v>0</v>
          </cell>
          <cell r="CX1472">
            <v>0</v>
          </cell>
          <cell r="CY1472">
            <v>0</v>
          </cell>
          <cell r="CZ1472">
            <v>0</v>
          </cell>
          <cell r="DA1472">
            <v>0</v>
          </cell>
          <cell r="DB1472">
            <v>0</v>
          </cell>
          <cell r="DC1472">
            <v>0</v>
          </cell>
          <cell r="DD1472">
            <v>0</v>
          </cell>
          <cell r="DE1472">
            <v>0</v>
          </cell>
          <cell r="DF1472">
            <v>0</v>
          </cell>
          <cell r="DG1472">
            <v>0</v>
          </cell>
          <cell r="DI1472">
            <v>0</v>
          </cell>
          <cell r="DJ1472">
            <v>0</v>
          </cell>
          <cell r="DK1472">
            <v>0</v>
          </cell>
          <cell r="DL1472">
            <v>0</v>
          </cell>
          <cell r="DM1472">
            <v>0</v>
          </cell>
          <cell r="DN1472">
            <v>0</v>
          </cell>
          <cell r="DO1472">
            <v>0</v>
          </cell>
          <cell r="DP1472">
            <v>0</v>
          </cell>
          <cell r="DQ1472">
            <v>0</v>
          </cell>
          <cell r="DR1472">
            <v>0</v>
          </cell>
          <cell r="DS1472">
            <v>0</v>
          </cell>
          <cell r="DU1472" t="str">
            <v>NSCC 12309</v>
          </cell>
          <cell r="DV1472">
            <v>0</v>
          </cell>
          <cell r="DW1472">
            <v>0</v>
          </cell>
          <cell r="DX1472">
            <v>2</v>
          </cell>
          <cell r="DY1472">
            <v>0</v>
          </cell>
          <cell r="DZ1472">
            <v>0</v>
          </cell>
          <cell r="EB1472">
            <v>0</v>
          </cell>
          <cell r="EC1472" t="str">
            <v>Def</v>
          </cell>
          <cell r="ED1472" t="str">
            <v>TBC</v>
          </cell>
        </row>
        <row r="1473">
          <cell r="D1473" t="str">
            <v>PC2820501</v>
          </cell>
          <cell r="E1473" t="str">
            <v>Takapuna Centre - Hurstmere Road revitalisation(125974-0)</v>
          </cell>
          <cell r="F1473" t="str">
            <v>Auckland Council</v>
          </cell>
          <cell r="G1473" t="str">
            <v>Regional and local planning</v>
          </cell>
          <cell r="H1473" t="str">
            <v>E403105</v>
          </cell>
          <cell r="I1473" t="str">
            <v>Plan development management</v>
          </cell>
          <cell r="J1473" t="str">
            <v>Economic development</v>
          </cell>
          <cell r="K1473" t="str">
            <v>Local economic development</v>
          </cell>
          <cell r="L1473" t="str">
            <v>Local street environment and town centres</v>
          </cell>
          <cell r="M1473" t="str">
            <v>Local activities</v>
          </cell>
          <cell r="N1473" t="str">
            <v>Local economic development</v>
          </cell>
          <cell r="O1473" t="str">
            <v>Local street environment and town centres</v>
          </cell>
          <cell r="P1473" t="str">
            <v>Economic development</v>
          </cell>
          <cell r="Q1473" t="str">
            <v>Local economic development</v>
          </cell>
          <cell r="R1473" t="str">
            <v>Local street environment and town centres</v>
          </cell>
          <cell r="S1473" t="str">
            <v>A1321205</v>
          </cell>
          <cell r="T1473" t="str">
            <v>A1321205</v>
          </cell>
          <cell r="U1473" t="str">
            <v>Local street environment and town centres</v>
          </cell>
          <cell r="V1473" t="str">
            <v>L105</v>
          </cell>
          <cell r="W1473" t="str">
            <v>Devonport-Takapuna</v>
          </cell>
          <cell r="X1473" t="str">
            <v>PL40810</v>
          </cell>
          <cell r="Y1473" t="str">
            <v>Expense</v>
          </cell>
          <cell r="Z1473">
            <v>20120701</v>
          </cell>
          <cell r="AA1473">
            <v>20190630</v>
          </cell>
          <cell r="AB1473">
            <v>2</v>
          </cell>
          <cell r="AC1473" t="str">
            <v>Discrete</v>
          </cell>
          <cell r="AD1473">
            <v>1</v>
          </cell>
          <cell r="AE1473">
            <v>0</v>
          </cell>
          <cell r="AF1473">
            <v>0</v>
          </cell>
          <cell r="AG1473">
            <v>0</v>
          </cell>
          <cell r="AH1473">
            <v>20</v>
          </cell>
          <cell r="AI1473" t="str">
            <v>Street Environment and Town Centres</v>
          </cell>
          <cell r="AJ1473" t="str">
            <v>Road base</v>
          </cell>
          <cell r="AK1473">
            <v>50</v>
          </cell>
          <cell r="AM1473">
            <v>1</v>
          </cell>
          <cell r="AT1473">
            <v>110444.99</v>
          </cell>
          <cell r="AZ1473">
            <v>2760605.52</v>
          </cell>
          <cell r="BD1473">
            <v>3.9E-2</v>
          </cell>
          <cell r="BE1473">
            <v>7.4325999999999892E-2</v>
          </cell>
          <cell r="BF1473">
            <v>0.10440712799999985</v>
          </cell>
          <cell r="BG1473">
            <v>0.13643493471199974</v>
          </cell>
          <cell r="BH1473">
            <v>0.17166441768807172</v>
          </cell>
          <cell r="BI1473">
            <v>0.2103293434717779</v>
          </cell>
          <cell r="BJ1473">
            <v>0.25269087049328998</v>
          </cell>
          <cell r="BK1473">
            <v>0.29904043270154168</v>
          </cell>
          <cell r="BL1473">
            <v>0.35100205000960338</v>
          </cell>
          <cell r="BM1473">
            <v>0.40504213200998751</v>
          </cell>
          <cell r="BN1473">
            <v>0</v>
          </cell>
          <cell r="BO1473">
            <v>4307.3546100000003</v>
          </cell>
          <cell r="BP1473">
            <v>0</v>
          </cell>
          <cell r="BQ1473">
            <v>0</v>
          </cell>
          <cell r="BR1473">
            <v>0</v>
          </cell>
          <cell r="BS1473">
            <v>0</v>
          </cell>
          <cell r="BT1473">
            <v>0</v>
          </cell>
          <cell r="BU1473">
            <v>697579.8119373814</v>
          </cell>
          <cell r="BV1473">
            <v>0</v>
          </cell>
          <cell r="BW1473">
            <v>0</v>
          </cell>
          <cell r="BX1473">
            <v>0</v>
          </cell>
          <cell r="BY1473">
            <v>0</v>
          </cell>
          <cell r="BZ1473">
            <v>114752.34461</v>
          </cell>
          <cell r="CA1473">
            <v>0</v>
          </cell>
          <cell r="CB1473">
            <v>0</v>
          </cell>
          <cell r="CC1473">
            <v>0</v>
          </cell>
          <cell r="CD1473">
            <v>0</v>
          </cell>
          <cell r="CE1473">
            <v>0</v>
          </cell>
          <cell r="CF1473">
            <v>3458185.3319373815</v>
          </cell>
          <cell r="CG1473">
            <v>0</v>
          </cell>
          <cell r="CH1473">
            <v>0</v>
          </cell>
          <cell r="CI1473">
            <v>0</v>
          </cell>
          <cell r="CK1473">
            <v>0</v>
          </cell>
          <cell r="CL1473">
            <v>114752.34461</v>
          </cell>
          <cell r="CM1473">
            <v>0</v>
          </cell>
          <cell r="CN1473">
            <v>0</v>
          </cell>
          <cell r="CO1473">
            <v>0</v>
          </cell>
          <cell r="CP1473">
            <v>0</v>
          </cell>
          <cell r="CQ1473">
            <v>0</v>
          </cell>
          <cell r="CR1473">
            <v>3458185.3319373815</v>
          </cell>
          <cell r="CS1473">
            <v>0</v>
          </cell>
          <cell r="CT1473">
            <v>0</v>
          </cell>
          <cell r="CU1473">
            <v>0</v>
          </cell>
          <cell r="CW1473">
            <v>0</v>
          </cell>
          <cell r="CX1473">
            <v>0</v>
          </cell>
          <cell r="CY1473">
            <v>0</v>
          </cell>
          <cell r="CZ1473">
            <v>0</v>
          </cell>
          <cell r="DA1473">
            <v>0</v>
          </cell>
          <cell r="DB1473">
            <v>0</v>
          </cell>
          <cell r="DC1473">
            <v>0</v>
          </cell>
          <cell r="DD1473">
            <v>0</v>
          </cell>
          <cell r="DE1473">
            <v>0</v>
          </cell>
          <cell r="DF1473">
            <v>0</v>
          </cell>
          <cell r="DG1473">
            <v>0</v>
          </cell>
          <cell r="DI1473">
            <v>0</v>
          </cell>
          <cell r="DJ1473">
            <v>0</v>
          </cell>
          <cell r="DK1473">
            <v>0</v>
          </cell>
          <cell r="DL1473">
            <v>0</v>
          </cell>
          <cell r="DM1473">
            <v>0</v>
          </cell>
          <cell r="DN1473">
            <v>0</v>
          </cell>
          <cell r="DO1473">
            <v>0</v>
          </cell>
          <cell r="DP1473">
            <v>0</v>
          </cell>
          <cell r="DQ1473">
            <v>0</v>
          </cell>
          <cell r="DR1473">
            <v>0</v>
          </cell>
          <cell r="DS1473">
            <v>0</v>
          </cell>
          <cell r="DU1473" t="str">
            <v>NSCC 12309</v>
          </cell>
          <cell r="DV1473">
            <v>0</v>
          </cell>
          <cell r="DW1473">
            <v>0</v>
          </cell>
          <cell r="DX1473">
            <v>2</v>
          </cell>
          <cell r="DY1473">
            <v>2871050.5100000002</v>
          </cell>
          <cell r="DZ1473">
            <v>3572937.6765473816</v>
          </cell>
          <cell r="EB1473">
            <v>3572937.6765473816</v>
          </cell>
          <cell r="EC1473" t="str">
            <v>Def</v>
          </cell>
          <cell r="ED1473" t="str">
            <v>TBC</v>
          </cell>
        </row>
        <row r="1474">
          <cell r="D1474" t="str">
            <v>PC2820502</v>
          </cell>
          <cell r="E1474" t="str">
            <v>Takapuna Lake Road(294987-0)</v>
          </cell>
          <cell r="F1474" t="str">
            <v>Auckland Council</v>
          </cell>
          <cell r="G1474" t="str">
            <v>Regional and local planning</v>
          </cell>
          <cell r="H1474" t="str">
            <v>E403005</v>
          </cell>
          <cell r="I1474" t="str">
            <v>Regional and local planning management</v>
          </cell>
          <cell r="J1474" t="str">
            <v>Economic development</v>
          </cell>
          <cell r="K1474" t="str">
            <v>Local economic development</v>
          </cell>
          <cell r="L1474" t="str">
            <v>Local street environment and town centres</v>
          </cell>
          <cell r="M1474" t="str">
            <v>Local activities</v>
          </cell>
          <cell r="N1474" t="str">
            <v>Local economic development</v>
          </cell>
          <cell r="O1474" t="str">
            <v>Local street environment and town centres</v>
          </cell>
          <cell r="P1474" t="str">
            <v>Corporate support</v>
          </cell>
          <cell r="Q1474" t="str">
            <v>Archived Activities</v>
          </cell>
          <cell r="R1474" t="str">
            <v>Road network management</v>
          </cell>
          <cell r="S1474" t="str">
            <v>A1911405</v>
          </cell>
          <cell r="T1474" t="str">
            <v>A1321205</v>
          </cell>
          <cell r="U1474" t="str">
            <v>Road network management</v>
          </cell>
          <cell r="V1474" t="str">
            <v>L050</v>
          </cell>
          <cell r="W1474" t="str">
            <v>Regional</v>
          </cell>
          <cell r="X1474" t="str">
            <v>FY12 - Only</v>
          </cell>
          <cell r="Y1474" t="str">
            <v>Expense</v>
          </cell>
          <cell r="Z1474">
            <v>20110701</v>
          </cell>
          <cell r="AA1474">
            <v>20120630</v>
          </cell>
          <cell r="AB1474">
            <v>2</v>
          </cell>
          <cell r="AC1474" t="str">
            <v>Discrete</v>
          </cell>
          <cell r="AD1474">
            <v>1</v>
          </cell>
          <cell r="AE1474">
            <v>0</v>
          </cell>
          <cell r="AF1474">
            <v>0</v>
          </cell>
          <cell r="AG1474">
            <v>0</v>
          </cell>
          <cell r="AH1474">
            <v>20</v>
          </cell>
          <cell r="AI1474" t="str">
            <v>Street Environment and Town Centres</v>
          </cell>
          <cell r="AJ1474" t="str">
            <v>Road base</v>
          </cell>
          <cell r="AK1474">
            <v>50</v>
          </cell>
          <cell r="AM1474">
            <v>1</v>
          </cell>
          <cell r="AS1474">
            <v>220880.23</v>
          </cell>
          <cell r="BD1474">
            <v>3.9E-2</v>
          </cell>
          <cell r="BE1474">
            <v>7.4325999999999892E-2</v>
          </cell>
          <cell r="BF1474">
            <v>0.10440712799999985</v>
          </cell>
          <cell r="BG1474">
            <v>0.13643493471199974</v>
          </cell>
          <cell r="BH1474">
            <v>0.17166441768807172</v>
          </cell>
          <cell r="BI1474">
            <v>0.2103293434717779</v>
          </cell>
          <cell r="BJ1474">
            <v>0.25269087049328998</v>
          </cell>
          <cell r="BK1474">
            <v>0.29904043270154168</v>
          </cell>
          <cell r="BL1474">
            <v>0.35100205000960338</v>
          </cell>
          <cell r="BM1474">
            <v>0.40504213200998751</v>
          </cell>
          <cell r="BN1474">
            <v>0</v>
          </cell>
          <cell r="BO1474">
            <v>0</v>
          </cell>
          <cell r="BP1474">
            <v>0</v>
          </cell>
          <cell r="BQ1474">
            <v>0</v>
          </cell>
          <cell r="BR1474">
            <v>0</v>
          </cell>
          <cell r="BS1474">
            <v>0</v>
          </cell>
          <cell r="BT1474">
            <v>0</v>
          </cell>
          <cell r="BU1474">
            <v>0</v>
          </cell>
          <cell r="BV1474">
            <v>0</v>
          </cell>
          <cell r="BW1474">
            <v>0</v>
          </cell>
          <cell r="BX1474">
            <v>0</v>
          </cell>
          <cell r="BY1474">
            <v>220880.23</v>
          </cell>
          <cell r="BZ1474">
            <v>0</v>
          </cell>
          <cell r="CA1474">
            <v>0</v>
          </cell>
          <cell r="CB1474">
            <v>0</v>
          </cell>
          <cell r="CC1474">
            <v>0</v>
          </cell>
          <cell r="CD1474">
            <v>0</v>
          </cell>
          <cell r="CE1474">
            <v>0</v>
          </cell>
          <cell r="CF1474">
            <v>0</v>
          </cell>
          <cell r="CG1474">
            <v>0</v>
          </cell>
          <cell r="CH1474">
            <v>0</v>
          </cell>
          <cell r="CI1474">
            <v>0</v>
          </cell>
          <cell r="CK1474">
            <v>220880.23</v>
          </cell>
          <cell r="CL1474">
            <v>0</v>
          </cell>
          <cell r="CM1474">
            <v>0</v>
          </cell>
          <cell r="CN1474">
            <v>0</v>
          </cell>
          <cell r="CO1474">
            <v>0</v>
          </cell>
          <cell r="CP1474">
            <v>0</v>
          </cell>
          <cell r="CQ1474">
            <v>0</v>
          </cell>
          <cell r="CR1474">
            <v>0</v>
          </cell>
          <cell r="CS1474">
            <v>0</v>
          </cell>
          <cell r="CT1474">
            <v>0</v>
          </cell>
          <cell r="CU1474">
            <v>0</v>
          </cell>
          <cell r="CW1474">
            <v>0</v>
          </cell>
          <cell r="CX1474">
            <v>0</v>
          </cell>
          <cell r="CY1474">
            <v>0</v>
          </cell>
          <cell r="CZ1474">
            <v>0</v>
          </cell>
          <cell r="DA1474">
            <v>0</v>
          </cell>
          <cell r="DB1474">
            <v>0</v>
          </cell>
          <cell r="DC1474">
            <v>0</v>
          </cell>
          <cell r="DD1474">
            <v>0</v>
          </cell>
          <cell r="DE1474">
            <v>0</v>
          </cell>
          <cell r="DF1474">
            <v>0</v>
          </cell>
          <cell r="DG1474">
            <v>0</v>
          </cell>
          <cell r="DI1474">
            <v>0</v>
          </cell>
          <cell r="DJ1474">
            <v>0</v>
          </cell>
          <cell r="DK1474">
            <v>0</v>
          </cell>
          <cell r="DL1474">
            <v>0</v>
          </cell>
          <cell r="DM1474">
            <v>0</v>
          </cell>
          <cell r="DN1474">
            <v>0</v>
          </cell>
          <cell r="DO1474">
            <v>0</v>
          </cell>
          <cell r="DP1474">
            <v>0</v>
          </cell>
          <cell r="DQ1474">
            <v>0</v>
          </cell>
          <cell r="DR1474">
            <v>0</v>
          </cell>
          <cell r="DS1474">
            <v>0</v>
          </cell>
          <cell r="DU1474" t="str">
            <v>NSCC 12310</v>
          </cell>
          <cell r="DV1474">
            <v>0</v>
          </cell>
          <cell r="DW1474">
            <v>0</v>
          </cell>
          <cell r="DX1474">
            <v>2</v>
          </cell>
          <cell r="DY1474">
            <v>0</v>
          </cell>
          <cell r="DZ1474">
            <v>0</v>
          </cell>
          <cell r="EB1474">
            <v>0</v>
          </cell>
          <cell r="EC1474" t="str">
            <v>Def</v>
          </cell>
          <cell r="ED1474" t="str">
            <v>TBC</v>
          </cell>
        </row>
        <row r="1475">
          <cell r="D1475" t="str">
            <v>PC2820502</v>
          </cell>
          <cell r="E1475" t="str">
            <v>Fort Street area upgrade</v>
          </cell>
          <cell r="F1475" t="str">
            <v>Auckland Council</v>
          </cell>
          <cell r="G1475" t="str">
            <v>Regional and local planning</v>
          </cell>
          <cell r="H1475" t="str">
            <v>E403105</v>
          </cell>
          <cell r="I1475" t="str">
            <v>Plan development management</v>
          </cell>
          <cell r="J1475" t="str">
            <v>Economic development</v>
          </cell>
          <cell r="K1475" t="str">
            <v>Local economic development</v>
          </cell>
          <cell r="L1475" t="str">
            <v>Local street environment and town centres</v>
          </cell>
          <cell r="M1475" t="str">
            <v>Local activities</v>
          </cell>
          <cell r="N1475" t="str">
            <v>Local economic development</v>
          </cell>
          <cell r="O1475" t="str">
            <v>Local street environment and town centres</v>
          </cell>
          <cell r="P1475" t="str">
            <v>Economic development</v>
          </cell>
          <cell r="Q1475" t="str">
            <v>Local economic development</v>
          </cell>
          <cell r="R1475" t="str">
            <v>Local street environment and town centres</v>
          </cell>
          <cell r="S1475" t="str">
            <v>A1321205</v>
          </cell>
          <cell r="T1475" t="str">
            <v>A1321205</v>
          </cell>
          <cell r="U1475" t="str">
            <v>Local street environment and town centres</v>
          </cell>
          <cell r="V1475" t="str">
            <v>L105</v>
          </cell>
          <cell r="W1475" t="str">
            <v>Devonport-Takapuna</v>
          </cell>
          <cell r="X1475" t="str">
            <v>PL40810</v>
          </cell>
          <cell r="Y1475" t="str">
            <v>Expense</v>
          </cell>
          <cell r="Z1475">
            <v>20160701</v>
          </cell>
          <cell r="AA1475">
            <v>20180630</v>
          </cell>
          <cell r="AB1475">
            <v>2</v>
          </cell>
          <cell r="AC1475" t="str">
            <v>Discrete</v>
          </cell>
          <cell r="AD1475">
            <v>1</v>
          </cell>
          <cell r="AE1475">
            <v>0</v>
          </cell>
          <cell r="AF1475">
            <v>0</v>
          </cell>
          <cell r="AG1475">
            <v>0</v>
          </cell>
          <cell r="AH1475">
            <v>20</v>
          </cell>
          <cell r="AI1475" t="str">
            <v>Street Environment and Town Centres</v>
          </cell>
          <cell r="AJ1475" t="str">
            <v>Road base</v>
          </cell>
          <cell r="AK1475">
            <v>50</v>
          </cell>
          <cell r="AM1475">
            <v>1</v>
          </cell>
          <cell r="AX1475">
            <v>1104735.98</v>
          </cell>
          <cell r="AY1475">
            <v>1403119.81</v>
          </cell>
          <cell r="BD1475">
            <v>3.9E-2</v>
          </cell>
          <cell r="BE1475">
            <v>7.4325999999999892E-2</v>
          </cell>
          <cell r="BF1475">
            <v>0.10440712799999985</v>
          </cell>
          <cell r="BG1475">
            <v>0.13643493471199974</v>
          </cell>
          <cell r="BH1475">
            <v>0.17166441768807172</v>
          </cell>
          <cell r="BI1475">
            <v>0.2103293434717779</v>
          </cell>
          <cell r="BJ1475">
            <v>0.25269087049328998</v>
          </cell>
          <cell r="BK1475">
            <v>0.29904043270154168</v>
          </cell>
          <cell r="BL1475">
            <v>0.35100205000960338</v>
          </cell>
          <cell r="BM1475">
            <v>0.40504213200998751</v>
          </cell>
          <cell r="BN1475">
            <v>0</v>
          </cell>
          <cell r="BO1475">
            <v>0</v>
          </cell>
          <cell r="BP1475">
            <v>0</v>
          </cell>
          <cell r="BQ1475">
            <v>0</v>
          </cell>
          <cell r="BR1475">
            <v>0</v>
          </cell>
          <cell r="BS1475">
            <v>189643.85870576126</v>
          </cell>
          <cell r="BT1475">
            <v>295117.26844954578</v>
          </cell>
          <cell r="BU1475">
            <v>0</v>
          </cell>
          <cell r="BV1475">
            <v>0</v>
          </cell>
          <cell r="BW1475">
            <v>0</v>
          </cell>
          <cell r="BX1475">
            <v>0</v>
          </cell>
          <cell r="BY1475">
            <v>0</v>
          </cell>
          <cell r="BZ1475">
            <v>0</v>
          </cell>
          <cell r="CA1475">
            <v>0</v>
          </cell>
          <cell r="CB1475">
            <v>0</v>
          </cell>
          <cell r="CC1475">
            <v>0</v>
          </cell>
          <cell r="CD1475">
            <v>1294379.8387057614</v>
          </cell>
          <cell r="CE1475">
            <v>1698237.0784495459</v>
          </cell>
          <cell r="CF1475">
            <v>0</v>
          </cell>
          <cell r="CG1475">
            <v>0</v>
          </cell>
          <cell r="CH1475">
            <v>0</v>
          </cell>
          <cell r="CI1475">
            <v>0</v>
          </cell>
          <cell r="CK1475">
            <v>0</v>
          </cell>
          <cell r="CL1475">
            <v>0</v>
          </cell>
          <cell r="CM1475">
            <v>0</v>
          </cell>
          <cell r="CN1475">
            <v>0</v>
          </cell>
          <cell r="CO1475">
            <v>0</v>
          </cell>
          <cell r="CP1475">
            <v>1294379.8387057614</v>
          </cell>
          <cell r="CQ1475">
            <v>1698237.0784495459</v>
          </cell>
          <cell r="CR1475">
            <v>0</v>
          </cell>
          <cell r="CS1475">
            <v>0</v>
          </cell>
          <cell r="CT1475">
            <v>0</v>
          </cell>
          <cell r="CU1475">
            <v>0</v>
          </cell>
          <cell r="CW1475">
            <v>0</v>
          </cell>
          <cell r="CX1475">
            <v>0</v>
          </cell>
          <cell r="CY1475">
            <v>0</v>
          </cell>
          <cell r="CZ1475">
            <v>0</v>
          </cell>
          <cell r="DA1475">
            <v>0</v>
          </cell>
          <cell r="DB1475">
            <v>0</v>
          </cell>
          <cell r="DC1475">
            <v>0</v>
          </cell>
          <cell r="DD1475">
            <v>0</v>
          </cell>
          <cell r="DE1475">
            <v>0</v>
          </cell>
          <cell r="DF1475">
            <v>0</v>
          </cell>
          <cell r="DG1475">
            <v>0</v>
          </cell>
          <cell r="DI1475">
            <v>0</v>
          </cell>
          <cell r="DJ1475">
            <v>0</v>
          </cell>
          <cell r="DK1475">
            <v>0</v>
          </cell>
          <cell r="DL1475">
            <v>0</v>
          </cell>
          <cell r="DM1475">
            <v>0</v>
          </cell>
          <cell r="DN1475">
            <v>0</v>
          </cell>
          <cell r="DO1475">
            <v>0</v>
          </cell>
          <cell r="DP1475">
            <v>0</v>
          </cell>
          <cell r="DQ1475">
            <v>0</v>
          </cell>
          <cell r="DR1475">
            <v>0</v>
          </cell>
          <cell r="DS1475">
            <v>0</v>
          </cell>
          <cell r="DU1475" t="str">
            <v>NSCC 12310</v>
          </cell>
          <cell r="DV1475">
            <v>0</v>
          </cell>
          <cell r="DW1475">
            <v>0</v>
          </cell>
          <cell r="DX1475">
            <v>2</v>
          </cell>
          <cell r="DY1475">
            <v>2507855.79</v>
          </cell>
          <cell r="DZ1475">
            <v>2992616.9171553073</v>
          </cell>
          <cell r="EB1475">
            <v>2992616.9171553073</v>
          </cell>
          <cell r="EC1475" t="str">
            <v>Def</v>
          </cell>
          <cell r="ED1475" t="str">
            <v>TBC</v>
          </cell>
        </row>
        <row r="1476">
          <cell r="D1476" t="str">
            <v>PC2820503</v>
          </cell>
          <cell r="E1476" t="str">
            <v>The Strand - Takapuna(294993-0)</v>
          </cell>
          <cell r="F1476" t="str">
            <v>Auckland Council</v>
          </cell>
          <cell r="G1476" t="str">
            <v>Regional and local planning</v>
          </cell>
          <cell r="H1476" t="str">
            <v>E403105</v>
          </cell>
          <cell r="I1476" t="str">
            <v>Plan development management</v>
          </cell>
          <cell r="J1476" t="str">
            <v>Economic development</v>
          </cell>
          <cell r="K1476" t="str">
            <v>Local economic development</v>
          </cell>
          <cell r="L1476" t="str">
            <v>Local street environment and town centres</v>
          </cell>
          <cell r="M1476" t="str">
            <v>Local activities</v>
          </cell>
          <cell r="N1476" t="str">
            <v>Local economic development</v>
          </cell>
          <cell r="O1476" t="str">
            <v>Local street environment and town centres</v>
          </cell>
          <cell r="P1476" t="str">
            <v>Economic development</v>
          </cell>
          <cell r="Q1476" t="str">
            <v>Local economic development</v>
          </cell>
          <cell r="R1476" t="str">
            <v>Local street environment and town centres</v>
          </cell>
          <cell r="S1476" t="str">
            <v>A1321205</v>
          </cell>
          <cell r="T1476" t="str">
            <v>A1321205</v>
          </cell>
          <cell r="U1476" t="str">
            <v>Local street environment and town centres</v>
          </cell>
          <cell r="V1476" t="str">
            <v>L105</v>
          </cell>
          <cell r="W1476" t="str">
            <v>Devonport-Takapuna</v>
          </cell>
          <cell r="X1476" t="str">
            <v>PL40810</v>
          </cell>
          <cell r="Y1476" t="str">
            <v>Expense</v>
          </cell>
          <cell r="Z1476">
            <v>20120701</v>
          </cell>
          <cell r="AA1476">
            <v>20140630</v>
          </cell>
          <cell r="AB1476">
            <v>2</v>
          </cell>
          <cell r="AC1476" t="str">
            <v>Discrete</v>
          </cell>
          <cell r="AD1476">
            <v>1</v>
          </cell>
          <cell r="AE1476">
            <v>0</v>
          </cell>
          <cell r="AF1476">
            <v>0</v>
          </cell>
          <cell r="AG1476">
            <v>0</v>
          </cell>
          <cell r="AH1476">
            <v>20</v>
          </cell>
          <cell r="AI1476" t="str">
            <v>Street Environment and Town Centres</v>
          </cell>
          <cell r="AJ1476" t="str">
            <v>Road base</v>
          </cell>
          <cell r="AK1476">
            <v>50</v>
          </cell>
          <cell r="AM1476">
            <v>1</v>
          </cell>
          <cell r="AT1476">
            <v>66266.81</v>
          </cell>
          <cell r="AU1476">
            <v>66270.03</v>
          </cell>
          <cell r="BD1476">
            <v>3.9E-2</v>
          </cell>
          <cell r="BE1476">
            <v>7.4325999999999892E-2</v>
          </cell>
          <cell r="BF1476">
            <v>0.10440712799999985</v>
          </cell>
          <cell r="BG1476">
            <v>0.13643493471199974</v>
          </cell>
          <cell r="BH1476">
            <v>0.17166441768807172</v>
          </cell>
          <cell r="BI1476">
            <v>0.2103293434717779</v>
          </cell>
          <cell r="BJ1476">
            <v>0.25269087049328998</v>
          </cell>
          <cell r="BK1476">
            <v>0.29904043270154168</v>
          </cell>
          <cell r="BL1476">
            <v>0.35100205000960338</v>
          </cell>
          <cell r="BM1476">
            <v>0.40504213200998751</v>
          </cell>
          <cell r="BN1476">
            <v>0</v>
          </cell>
          <cell r="BO1476">
            <v>2584.4055899999998</v>
          </cell>
          <cell r="BP1476">
            <v>4925.5862497799926</v>
          </cell>
          <cell r="BQ1476">
            <v>0</v>
          </cell>
          <cell r="BR1476">
            <v>0</v>
          </cell>
          <cell r="BS1476">
            <v>0</v>
          </cell>
          <cell r="BT1476">
            <v>0</v>
          </cell>
          <cell r="BU1476">
            <v>0</v>
          </cell>
          <cell r="BV1476">
            <v>0</v>
          </cell>
          <cell r="BW1476">
            <v>0</v>
          </cell>
          <cell r="BX1476">
            <v>0</v>
          </cell>
          <cell r="BY1476">
            <v>0</v>
          </cell>
          <cell r="BZ1476">
            <v>68851.215589999993</v>
          </cell>
          <cell r="CA1476">
            <v>71195.616249779996</v>
          </cell>
          <cell r="CB1476">
            <v>0</v>
          </cell>
          <cell r="CC1476">
            <v>0</v>
          </cell>
          <cell r="CD1476">
            <v>0</v>
          </cell>
          <cell r="CE1476">
            <v>0</v>
          </cell>
          <cell r="CF1476">
            <v>0</v>
          </cell>
          <cell r="CG1476">
            <v>0</v>
          </cell>
          <cell r="CH1476">
            <v>0</v>
          </cell>
          <cell r="CI1476">
            <v>0</v>
          </cell>
          <cell r="CK1476">
            <v>0</v>
          </cell>
          <cell r="CL1476">
            <v>68851.215589999993</v>
          </cell>
          <cell r="CM1476">
            <v>71195.616249779996</v>
          </cell>
          <cell r="CN1476">
            <v>0</v>
          </cell>
          <cell r="CO1476">
            <v>0</v>
          </cell>
          <cell r="CP1476">
            <v>0</v>
          </cell>
          <cell r="CQ1476">
            <v>0</v>
          </cell>
          <cell r="CR1476">
            <v>0</v>
          </cell>
          <cell r="CS1476">
            <v>0</v>
          </cell>
          <cell r="CT1476">
            <v>0</v>
          </cell>
          <cell r="CU1476">
            <v>0</v>
          </cell>
          <cell r="CW1476">
            <v>0</v>
          </cell>
          <cell r="CX1476">
            <v>0</v>
          </cell>
          <cell r="CY1476">
            <v>0</v>
          </cell>
          <cell r="CZ1476">
            <v>0</v>
          </cell>
          <cell r="DA1476">
            <v>0</v>
          </cell>
          <cell r="DB1476">
            <v>0</v>
          </cell>
          <cell r="DC1476">
            <v>0</v>
          </cell>
          <cell r="DD1476">
            <v>0</v>
          </cell>
          <cell r="DE1476">
            <v>0</v>
          </cell>
          <cell r="DF1476">
            <v>0</v>
          </cell>
          <cell r="DG1476">
            <v>0</v>
          </cell>
          <cell r="DI1476">
            <v>0</v>
          </cell>
          <cell r="DJ1476">
            <v>0</v>
          </cell>
          <cell r="DK1476">
            <v>0</v>
          </cell>
          <cell r="DL1476">
            <v>0</v>
          </cell>
          <cell r="DM1476">
            <v>0</v>
          </cell>
          <cell r="DN1476">
            <v>0</v>
          </cell>
          <cell r="DO1476">
            <v>0</v>
          </cell>
          <cell r="DP1476">
            <v>0</v>
          </cell>
          <cell r="DQ1476">
            <v>0</v>
          </cell>
          <cell r="DR1476">
            <v>0</v>
          </cell>
          <cell r="DS1476">
            <v>0</v>
          </cell>
          <cell r="DU1476" t="str">
            <v>NSCC 12311</v>
          </cell>
          <cell r="DV1476">
            <v>0</v>
          </cell>
          <cell r="DW1476">
            <v>0</v>
          </cell>
          <cell r="DX1476">
            <v>1</v>
          </cell>
          <cell r="DY1476">
            <v>132536.84</v>
          </cell>
          <cell r="DZ1476">
            <v>140046.83183977997</v>
          </cell>
          <cell r="EB1476">
            <v>140046.83183977997</v>
          </cell>
          <cell r="EC1476" t="str">
            <v>Def</v>
          </cell>
          <cell r="ED1476" t="str">
            <v>TBC</v>
          </cell>
        </row>
        <row r="1477">
          <cell r="D1477" t="str">
            <v>PC3101031</v>
          </cell>
          <cell r="E1477" t="str">
            <v>Stormwater  PC13</v>
          </cell>
          <cell r="F1477" t="str">
            <v>Auckland Council</v>
          </cell>
          <cell r="G1477" t="str">
            <v>Regional and local planning</v>
          </cell>
          <cell r="H1477" t="str">
            <v>E412015</v>
          </cell>
          <cell r="I1477" t="str">
            <v>Strategic transformation</v>
          </cell>
          <cell r="J1477" t="str">
            <v>Stormwater and flood protection</v>
          </cell>
          <cell r="K1477" t="str">
            <v>Stormwater management</v>
          </cell>
          <cell r="L1477" t="str">
            <v>Stormwater operations and maintenance</v>
          </cell>
          <cell r="M1477" t="str">
            <v>Stormwater and flood protection</v>
          </cell>
          <cell r="N1477" t="str">
            <v>Stormwater management</v>
          </cell>
          <cell r="O1477" t="str">
            <v>Stormwater operations and maintenance</v>
          </cell>
          <cell r="P1477" t="str">
            <v>Stormwater and flood protection</v>
          </cell>
          <cell r="Q1477" t="str">
            <v>Stormwater management</v>
          </cell>
          <cell r="R1477" t="str">
            <v>Stormwater operations and maintenance</v>
          </cell>
          <cell r="S1477" t="str">
            <v>A1811105</v>
          </cell>
          <cell r="T1477" t="str">
            <v>A1811105</v>
          </cell>
          <cell r="U1477" t="str">
            <v>Stormwater operations and maintenance services</v>
          </cell>
          <cell r="V1477" t="str">
            <v>L050</v>
          </cell>
          <cell r="W1477" t="str">
            <v>Regional</v>
          </cell>
          <cell r="X1477" t="str">
            <v>PL40810</v>
          </cell>
          <cell r="Y1477" t="str">
            <v>Expense</v>
          </cell>
          <cell r="Z1477">
            <v>20100701</v>
          </cell>
          <cell r="AA1477">
            <v>20150630</v>
          </cell>
          <cell r="AB1477">
            <v>1</v>
          </cell>
          <cell r="AC1477" t="str">
            <v>Programme</v>
          </cell>
          <cell r="AD1477">
            <v>0</v>
          </cell>
          <cell r="AE1477">
            <v>0</v>
          </cell>
          <cell r="AF1477">
            <v>1</v>
          </cell>
          <cell r="AG1477">
            <v>0</v>
          </cell>
          <cell r="AH1477">
            <v>1</v>
          </cell>
          <cell r="AI1477" t="str">
            <v>Stormwater and Flood Protection</v>
          </cell>
          <cell r="AJ1477" t="str">
            <v>Stormwater reticulation</v>
          </cell>
          <cell r="AK1477">
            <v>125</v>
          </cell>
          <cell r="AO1477">
            <v>1</v>
          </cell>
          <cell r="AS1477">
            <v>5230527.1100000003</v>
          </cell>
          <cell r="AT1477">
            <v>0</v>
          </cell>
          <cell r="AU1477">
            <v>0</v>
          </cell>
          <cell r="AV1477">
            <v>350000</v>
          </cell>
          <cell r="BD1477">
            <v>4.8500000000000001E-2</v>
          </cell>
          <cell r="BE1477">
            <v>9.2537000000000091E-2</v>
          </cell>
          <cell r="BF1477">
            <v>0.13132206350000009</v>
          </cell>
          <cell r="BG1477">
            <v>0.17261531881775016</v>
          </cell>
          <cell r="BH1477">
            <v>0.21834731625164228</v>
          </cell>
          <cell r="BI1477">
            <v>0.26890872987608549</v>
          </cell>
          <cell r="BJ1477">
            <v>0.32537516835557123</v>
          </cell>
          <cell r="BK1477">
            <v>0.38766780126828326</v>
          </cell>
          <cell r="BL1477">
            <v>0.45427585572916085</v>
          </cell>
          <cell r="BM1477">
            <v>0.52844392437134791</v>
          </cell>
          <cell r="BN1477">
            <v>0</v>
          </cell>
          <cell r="BO1477">
            <v>0</v>
          </cell>
          <cell r="BP1477">
            <v>0</v>
          </cell>
          <cell r="BQ1477">
            <v>45962.722225000027</v>
          </cell>
          <cell r="BR1477">
            <v>0</v>
          </cell>
          <cell r="BS1477">
            <v>0</v>
          </cell>
          <cell r="BT1477">
            <v>0</v>
          </cell>
          <cell r="BU1477">
            <v>0</v>
          </cell>
          <cell r="BV1477">
            <v>0</v>
          </cell>
          <cell r="BW1477">
            <v>0</v>
          </cell>
          <cell r="BX1477">
            <v>0</v>
          </cell>
          <cell r="BY1477">
            <v>5230527.1100000003</v>
          </cell>
          <cell r="BZ1477">
            <v>0</v>
          </cell>
          <cell r="CA1477">
            <v>0</v>
          </cell>
          <cell r="CB1477">
            <v>395962.72222500003</v>
          </cell>
          <cell r="CC1477">
            <v>0</v>
          </cell>
          <cell r="CD1477">
            <v>0</v>
          </cell>
          <cell r="CE1477">
            <v>0</v>
          </cell>
          <cell r="CF1477">
            <v>0</v>
          </cell>
          <cell r="CG1477">
            <v>0</v>
          </cell>
          <cell r="CH1477">
            <v>0</v>
          </cell>
          <cell r="CI1477">
            <v>0</v>
          </cell>
          <cell r="CK1477">
            <v>0</v>
          </cell>
          <cell r="CL1477">
            <v>0</v>
          </cell>
          <cell r="CM1477">
            <v>0</v>
          </cell>
          <cell r="CN1477">
            <v>0</v>
          </cell>
          <cell r="CO1477">
            <v>0</v>
          </cell>
          <cell r="CP1477">
            <v>0</v>
          </cell>
          <cell r="CQ1477">
            <v>0</v>
          </cell>
          <cell r="CR1477">
            <v>0</v>
          </cell>
          <cell r="CS1477">
            <v>0</v>
          </cell>
          <cell r="CT1477">
            <v>0</v>
          </cell>
          <cell r="CU1477">
            <v>0</v>
          </cell>
          <cell r="CW1477">
            <v>5230527.1100000003</v>
          </cell>
          <cell r="CX1477">
            <v>0</v>
          </cell>
          <cell r="CY1477">
            <v>0</v>
          </cell>
          <cell r="CZ1477">
            <v>395962.72222500003</v>
          </cell>
          <cell r="DA1477">
            <v>0</v>
          </cell>
          <cell r="DB1477">
            <v>0</v>
          </cell>
          <cell r="DC1477">
            <v>0</v>
          </cell>
          <cell r="DD1477">
            <v>0</v>
          </cell>
          <cell r="DE1477">
            <v>0</v>
          </cell>
          <cell r="DF1477">
            <v>0</v>
          </cell>
          <cell r="DG1477">
            <v>0</v>
          </cell>
          <cell r="DI1477">
            <v>0</v>
          </cell>
          <cell r="DJ1477">
            <v>0</v>
          </cell>
          <cell r="DK1477">
            <v>0</v>
          </cell>
          <cell r="DL1477">
            <v>0</v>
          </cell>
          <cell r="DM1477">
            <v>0</v>
          </cell>
          <cell r="DN1477">
            <v>0</v>
          </cell>
          <cell r="DO1477">
            <v>0</v>
          </cell>
          <cell r="DP1477">
            <v>0</v>
          </cell>
          <cell r="DQ1477">
            <v>0</v>
          </cell>
          <cell r="DR1477">
            <v>0</v>
          </cell>
          <cell r="DS1477">
            <v>0</v>
          </cell>
          <cell r="DU1477" t="str">
            <v>none</v>
          </cell>
          <cell r="DV1477">
            <v>350000</v>
          </cell>
          <cell r="DW1477">
            <v>1</v>
          </cell>
          <cell r="DX1477">
            <v>1</v>
          </cell>
          <cell r="DY1477">
            <v>350000</v>
          </cell>
          <cell r="DZ1477">
            <v>395962.72222500003</v>
          </cell>
          <cell r="EB1477">
            <v>395962.72222500003</v>
          </cell>
          <cell r="EC1477" t="str">
            <v>Def</v>
          </cell>
          <cell r="ED1477" t="str">
            <v>Stormwater</v>
          </cell>
        </row>
        <row r="1478">
          <cell r="D1478" t="str">
            <v>PC3101072b</v>
          </cell>
          <cell r="E1478" t="str">
            <v>SWEI Flat bush water quality ponds</v>
          </cell>
          <cell r="F1478" t="str">
            <v>Auckland Council</v>
          </cell>
          <cell r="G1478" t="str">
            <v>Regional and local planning</v>
          </cell>
          <cell r="H1478" t="str">
            <v>E412015</v>
          </cell>
          <cell r="I1478" t="str">
            <v>Strategic transformation</v>
          </cell>
          <cell r="J1478" t="str">
            <v>Stormwater and flood protection</v>
          </cell>
          <cell r="K1478" t="str">
            <v>Stormwater management</v>
          </cell>
          <cell r="L1478" t="str">
            <v>Stormwater operations and maintenance</v>
          </cell>
          <cell r="M1478" t="str">
            <v>Stormwater and flood protection</v>
          </cell>
          <cell r="N1478" t="str">
            <v>Stormwater management</v>
          </cell>
          <cell r="O1478" t="str">
            <v>Stormwater operations and maintenance</v>
          </cell>
          <cell r="P1478" t="str">
            <v>Stormwater and flood protection</v>
          </cell>
          <cell r="Q1478" t="str">
            <v>Stormwater management</v>
          </cell>
          <cell r="R1478" t="str">
            <v>Stormwater operations and maintenance</v>
          </cell>
          <cell r="S1478" t="str">
            <v>A1811105</v>
          </cell>
          <cell r="T1478" t="str">
            <v>A1811105</v>
          </cell>
          <cell r="U1478" t="str">
            <v>Stormwater operations and maintenance services</v>
          </cell>
          <cell r="V1478" t="str">
            <v>L050</v>
          </cell>
          <cell r="W1478" t="str">
            <v>Regional</v>
          </cell>
          <cell r="X1478" t="str">
            <v>PL40810</v>
          </cell>
          <cell r="Y1478" t="str">
            <v>Expense</v>
          </cell>
          <cell r="Z1478">
            <v>20120701</v>
          </cell>
          <cell r="AA1478">
            <v>20190630</v>
          </cell>
          <cell r="AB1478">
            <v>1</v>
          </cell>
          <cell r="AC1478" t="str">
            <v>Programme</v>
          </cell>
          <cell r="AD1478">
            <v>0</v>
          </cell>
          <cell r="AE1478">
            <v>0</v>
          </cell>
          <cell r="AF1478">
            <v>1</v>
          </cell>
          <cell r="AG1478">
            <v>0</v>
          </cell>
          <cell r="AH1478">
            <v>1</v>
          </cell>
          <cell r="AI1478" t="str">
            <v>Stormwater and Flood Protection</v>
          </cell>
          <cell r="AJ1478" t="str">
            <v>Stormwater reticulation</v>
          </cell>
          <cell r="AK1478">
            <v>125</v>
          </cell>
          <cell r="AO1478">
            <v>1</v>
          </cell>
          <cell r="AT1478">
            <v>3150298.2889999999</v>
          </cell>
          <cell r="AU1478">
            <v>3209707.2480000001</v>
          </cell>
          <cell r="AV1478">
            <v>3261861.41</v>
          </cell>
          <cell r="AW1478">
            <v>3312495.2949999999</v>
          </cell>
          <cell r="AX1478">
            <v>3311755.6970000002</v>
          </cell>
          <cell r="AY1478">
            <v>3313994.0269999998</v>
          </cell>
          <cell r="AZ1478">
            <v>3314006.7629999998</v>
          </cell>
          <cell r="BD1478">
            <v>4.8500000000000001E-2</v>
          </cell>
          <cell r="BE1478">
            <v>9.2537000000000091E-2</v>
          </cell>
          <cell r="BF1478">
            <v>0.13132206350000009</v>
          </cell>
          <cell r="BG1478">
            <v>0.17261531881775016</v>
          </cell>
          <cell r="BH1478">
            <v>0.21834731625164228</v>
          </cell>
          <cell r="BI1478">
            <v>0.26890872987608549</v>
          </cell>
          <cell r="BJ1478">
            <v>0.32537516835557123</v>
          </cell>
          <cell r="BK1478">
            <v>0.38766780126828326</v>
          </cell>
          <cell r="BL1478">
            <v>0.45427585572916085</v>
          </cell>
          <cell r="BM1478">
            <v>0.52844392437134791</v>
          </cell>
          <cell r="BN1478">
            <v>0</v>
          </cell>
          <cell r="BO1478">
            <v>152789.46701649998</v>
          </cell>
          <cell r="BP1478">
            <v>297016.67960817629</v>
          </cell>
          <cell r="BQ1478">
            <v>428354.37121221982</v>
          </cell>
          <cell r="BR1478">
            <v>571787.43142872234</v>
          </cell>
          <cell r="BS1478">
            <v>723112.96852103702</v>
          </cell>
          <cell r="BT1478">
            <v>891161.92461750377</v>
          </cell>
          <cell r="BU1478">
            <v>1078295.5084426266</v>
          </cell>
          <cell r="BV1478">
            <v>0</v>
          </cell>
          <cell r="BW1478">
            <v>0</v>
          </cell>
          <cell r="BX1478">
            <v>0</v>
          </cell>
          <cell r="BY1478">
            <v>0</v>
          </cell>
          <cell r="BZ1478">
            <v>3303087.7560164998</v>
          </cell>
          <cell r="CA1478">
            <v>3506723.9276081766</v>
          </cell>
          <cell r="CB1478">
            <v>3690215.78121222</v>
          </cell>
          <cell r="CC1478">
            <v>3884282.726428722</v>
          </cell>
          <cell r="CD1478">
            <v>4034868.6655210373</v>
          </cell>
          <cell r="CE1478">
            <v>4205155.9516175035</v>
          </cell>
          <cell r="CF1478">
            <v>4392302.2714426266</v>
          </cell>
          <cell r="CG1478">
            <v>0</v>
          </cell>
          <cell r="CH1478">
            <v>0</v>
          </cell>
          <cell r="CI1478">
            <v>0</v>
          </cell>
          <cell r="CK1478">
            <v>0</v>
          </cell>
          <cell r="CL1478">
            <v>0</v>
          </cell>
          <cell r="CM1478">
            <v>0</v>
          </cell>
          <cell r="CN1478">
            <v>0</v>
          </cell>
          <cell r="CO1478">
            <v>0</v>
          </cell>
          <cell r="CP1478">
            <v>0</v>
          </cell>
          <cell r="CQ1478">
            <v>0</v>
          </cell>
          <cell r="CR1478">
            <v>0</v>
          </cell>
          <cell r="CS1478">
            <v>0</v>
          </cell>
          <cell r="CT1478">
            <v>0</v>
          </cell>
          <cell r="CU1478">
            <v>0</v>
          </cell>
          <cell r="CW1478">
            <v>0</v>
          </cell>
          <cell r="CX1478">
            <v>3303087.7560164998</v>
          </cell>
          <cell r="CY1478">
            <v>3506723.9276081766</v>
          </cell>
          <cell r="CZ1478">
            <v>3690215.78121222</v>
          </cell>
          <cell r="DA1478">
            <v>3884282.726428722</v>
          </cell>
          <cell r="DB1478">
            <v>4034868.6655210373</v>
          </cell>
          <cell r="DC1478">
            <v>4205155.9516175035</v>
          </cell>
          <cell r="DD1478">
            <v>4392302.2714426266</v>
          </cell>
          <cell r="DE1478">
            <v>0</v>
          </cell>
          <cell r="DF1478">
            <v>0</v>
          </cell>
          <cell r="DG1478">
            <v>0</v>
          </cell>
          <cell r="DI1478">
            <v>0</v>
          </cell>
          <cell r="DJ1478">
            <v>0</v>
          </cell>
          <cell r="DK1478">
            <v>0</v>
          </cell>
          <cell r="DL1478">
            <v>0</v>
          </cell>
          <cell r="DM1478">
            <v>0</v>
          </cell>
          <cell r="DN1478">
            <v>0</v>
          </cell>
          <cell r="DO1478">
            <v>0</v>
          </cell>
          <cell r="DP1478">
            <v>0</v>
          </cell>
          <cell r="DQ1478">
            <v>0</v>
          </cell>
          <cell r="DR1478">
            <v>0</v>
          </cell>
          <cell r="DS1478">
            <v>0</v>
          </cell>
          <cell r="DU1478" t="str">
            <v>none</v>
          </cell>
          <cell r="DV1478">
            <v>22874118.729000002</v>
          </cell>
          <cell r="DW1478">
            <v>1</v>
          </cell>
          <cell r="DX1478">
            <v>1</v>
          </cell>
          <cell r="DY1478">
            <v>22874118.729000002</v>
          </cell>
          <cell r="DZ1478">
            <v>27016637.079846781</v>
          </cell>
          <cell r="EB1478">
            <v>27016637.079846781</v>
          </cell>
          <cell r="EC1478" t="str">
            <v>Def</v>
          </cell>
          <cell r="ED1478" t="str">
            <v>Stormwater</v>
          </cell>
        </row>
        <row r="1479">
          <cell r="D1479" t="str">
            <v>PC3101114</v>
          </cell>
          <cell r="E1479" t="str">
            <v>SW PC15 Totara ponds</v>
          </cell>
          <cell r="F1479" t="str">
            <v>Auckland Council</v>
          </cell>
          <cell r="G1479" t="str">
            <v>Regional and local planning</v>
          </cell>
          <cell r="H1479" t="str">
            <v>E412015</v>
          </cell>
          <cell r="I1479" t="str">
            <v>Strategic transformation</v>
          </cell>
          <cell r="J1479" t="str">
            <v>Stormwater and flood protection</v>
          </cell>
          <cell r="K1479" t="str">
            <v>Stormwater management</v>
          </cell>
          <cell r="L1479" t="str">
            <v>Stormwater operations and maintenance</v>
          </cell>
          <cell r="M1479" t="str">
            <v>Stormwater and flood protection</v>
          </cell>
          <cell r="N1479" t="str">
            <v>Stormwater management</v>
          </cell>
          <cell r="O1479" t="str">
            <v>Stormwater operations and maintenance</v>
          </cell>
          <cell r="P1479" t="str">
            <v>Stormwater and flood protection</v>
          </cell>
          <cell r="Q1479" t="str">
            <v>Stormwater management</v>
          </cell>
          <cell r="R1479" t="str">
            <v>Stormwater operations and maintenance</v>
          </cell>
          <cell r="S1479" t="str">
            <v>A1811105</v>
          </cell>
          <cell r="T1479" t="str">
            <v>A1811105</v>
          </cell>
          <cell r="U1479" t="str">
            <v>Stormwater operations and maintenance services</v>
          </cell>
          <cell r="V1479" t="str">
            <v>L050</v>
          </cell>
          <cell r="W1479" t="str">
            <v>Regional</v>
          </cell>
          <cell r="X1479" t="str">
            <v>PL40810</v>
          </cell>
          <cell r="Y1479" t="str">
            <v>Expense</v>
          </cell>
          <cell r="Z1479">
            <v>20120701</v>
          </cell>
          <cell r="AA1479">
            <v>20160630</v>
          </cell>
          <cell r="AB1479">
            <v>1</v>
          </cell>
          <cell r="AC1479" t="str">
            <v>Programme</v>
          </cell>
          <cell r="AD1479">
            <v>0</v>
          </cell>
          <cell r="AE1479">
            <v>0</v>
          </cell>
          <cell r="AF1479">
            <v>1</v>
          </cell>
          <cell r="AG1479">
            <v>0</v>
          </cell>
          <cell r="AH1479">
            <v>1</v>
          </cell>
          <cell r="AI1479" t="str">
            <v>Stormwater and Flood Protection</v>
          </cell>
          <cell r="AJ1479" t="str">
            <v>Stormwater reticulation</v>
          </cell>
          <cell r="AK1479">
            <v>125</v>
          </cell>
          <cell r="AO1479">
            <v>1</v>
          </cell>
          <cell r="AT1479">
            <v>5296860</v>
          </cell>
          <cell r="AU1479">
            <v>9223194</v>
          </cell>
          <cell r="AV1479">
            <v>3260814</v>
          </cell>
          <cell r="AW1479">
            <v>486251</v>
          </cell>
          <cell r="BD1479">
            <v>4.8500000000000001E-2</v>
          </cell>
          <cell r="BE1479">
            <v>9.2537000000000091E-2</v>
          </cell>
          <cell r="BF1479">
            <v>0.13132206350000009</v>
          </cell>
          <cell r="BG1479">
            <v>0.17261531881775016</v>
          </cell>
          <cell r="BH1479">
            <v>0.21834731625164228</v>
          </cell>
          <cell r="BI1479">
            <v>0.26890872987608549</v>
          </cell>
          <cell r="BJ1479">
            <v>0.32537516835557123</v>
          </cell>
          <cell r="BK1479">
            <v>0.38766780126828326</v>
          </cell>
          <cell r="BL1479">
            <v>0.45427585572916085</v>
          </cell>
          <cell r="BM1479">
            <v>0.52844392437134791</v>
          </cell>
          <cell r="BN1479">
            <v>0</v>
          </cell>
          <cell r="BO1479">
            <v>256897.71000000002</v>
          </cell>
          <cell r="BP1479">
            <v>853486.70317800087</v>
          </cell>
          <cell r="BQ1479">
            <v>428216.82316968928</v>
          </cell>
          <cell r="BR1479">
            <v>83934.371390449829</v>
          </cell>
          <cell r="BS1479">
            <v>0</v>
          </cell>
          <cell r="BT1479">
            <v>0</v>
          </cell>
          <cell r="BU1479">
            <v>0</v>
          </cell>
          <cell r="BV1479">
            <v>0</v>
          </cell>
          <cell r="BW1479">
            <v>0</v>
          </cell>
          <cell r="BX1479">
            <v>0</v>
          </cell>
          <cell r="BY1479">
            <v>0</v>
          </cell>
          <cell r="BZ1479">
            <v>5553757.71</v>
          </cell>
          <cell r="CA1479">
            <v>10076680.703178002</v>
          </cell>
          <cell r="CB1479">
            <v>3689030.8231696892</v>
          </cell>
          <cell r="CC1479">
            <v>570185.37139044981</v>
          </cell>
          <cell r="CD1479">
            <v>0</v>
          </cell>
          <cell r="CE1479">
            <v>0</v>
          </cell>
          <cell r="CF1479">
            <v>0</v>
          </cell>
          <cell r="CG1479">
            <v>0</v>
          </cell>
          <cell r="CH1479">
            <v>0</v>
          </cell>
          <cell r="CI1479">
            <v>0</v>
          </cell>
          <cell r="CK1479">
            <v>0</v>
          </cell>
          <cell r="CL1479">
            <v>0</v>
          </cell>
          <cell r="CM1479">
            <v>0</v>
          </cell>
          <cell r="CN1479">
            <v>0</v>
          </cell>
          <cell r="CO1479">
            <v>0</v>
          </cell>
          <cell r="CP1479">
            <v>0</v>
          </cell>
          <cell r="CQ1479">
            <v>0</v>
          </cell>
          <cell r="CR1479">
            <v>0</v>
          </cell>
          <cell r="CS1479">
            <v>0</v>
          </cell>
          <cell r="CT1479">
            <v>0</v>
          </cell>
          <cell r="CU1479">
            <v>0</v>
          </cell>
          <cell r="CW1479">
            <v>0</v>
          </cell>
          <cell r="CX1479">
            <v>5553757.71</v>
          </cell>
          <cell r="CY1479">
            <v>10076680.703178002</v>
          </cell>
          <cell r="CZ1479">
            <v>3689030.8231696892</v>
          </cell>
          <cell r="DA1479">
            <v>570185.37139044981</v>
          </cell>
          <cell r="DB1479">
            <v>0</v>
          </cell>
          <cell r="DC1479">
            <v>0</v>
          </cell>
          <cell r="DD1479">
            <v>0</v>
          </cell>
          <cell r="DE1479">
            <v>0</v>
          </cell>
          <cell r="DF1479">
            <v>0</v>
          </cell>
          <cell r="DG1479">
            <v>0</v>
          </cell>
          <cell r="DI1479">
            <v>0</v>
          </cell>
          <cell r="DJ1479">
            <v>0</v>
          </cell>
          <cell r="DK1479">
            <v>0</v>
          </cell>
          <cell r="DL1479">
            <v>0</v>
          </cell>
          <cell r="DM1479">
            <v>0</v>
          </cell>
          <cell r="DN1479">
            <v>0</v>
          </cell>
          <cell r="DO1479">
            <v>0</v>
          </cell>
          <cell r="DP1479">
            <v>0</v>
          </cell>
          <cell r="DQ1479">
            <v>0</v>
          </cell>
          <cell r="DR1479">
            <v>0</v>
          </cell>
          <cell r="DS1479">
            <v>0</v>
          </cell>
          <cell r="DU1479" t="str">
            <v>none</v>
          </cell>
          <cell r="DV1479">
            <v>18267119</v>
          </cell>
          <cell r="DW1479">
            <v>1</v>
          </cell>
          <cell r="DX1479">
            <v>1</v>
          </cell>
          <cell r="DY1479">
            <v>18267119</v>
          </cell>
          <cell r="DZ1479">
            <v>19889654.607738141</v>
          </cell>
          <cell r="EB1479">
            <v>19889654.607738141</v>
          </cell>
          <cell r="EC1479" t="str">
            <v>Def</v>
          </cell>
          <cell r="ED1479" t="str">
            <v>Stormwater</v>
          </cell>
        </row>
        <row r="1480">
          <cell r="D1480" t="str">
            <v>PC3101115</v>
          </cell>
          <cell r="E1480" t="str">
            <v>SW PC14 Waiarohia ponds</v>
          </cell>
          <cell r="F1480" t="str">
            <v>Auckland Council</v>
          </cell>
          <cell r="G1480" t="str">
            <v>Regional and local planning</v>
          </cell>
          <cell r="H1480" t="str">
            <v>E412015</v>
          </cell>
          <cell r="I1480" t="str">
            <v>Strategic transformation</v>
          </cell>
          <cell r="J1480" t="str">
            <v>Stormwater and flood protection</v>
          </cell>
          <cell r="K1480" t="str">
            <v>Stormwater management</v>
          </cell>
          <cell r="L1480" t="str">
            <v>Stormwater operations and maintenance</v>
          </cell>
          <cell r="M1480" t="str">
            <v>Stormwater and flood protection</v>
          </cell>
          <cell r="N1480" t="str">
            <v>Stormwater management</v>
          </cell>
          <cell r="O1480" t="str">
            <v>Stormwater operations and maintenance</v>
          </cell>
          <cell r="P1480" t="str">
            <v>Stormwater and flood protection</v>
          </cell>
          <cell r="Q1480" t="str">
            <v>Stormwater management</v>
          </cell>
          <cell r="R1480" t="str">
            <v>Stormwater operations and maintenance</v>
          </cell>
          <cell r="S1480" t="str">
            <v>A1811105</v>
          </cell>
          <cell r="T1480" t="str">
            <v>A1811105</v>
          </cell>
          <cell r="U1480" t="str">
            <v>Stormwater operations and maintenance services</v>
          </cell>
          <cell r="V1480" t="str">
            <v>L050</v>
          </cell>
          <cell r="W1480" t="str">
            <v>Regional</v>
          </cell>
          <cell r="X1480" t="str">
            <v>PL40810</v>
          </cell>
          <cell r="Y1480" t="str">
            <v>Expense</v>
          </cell>
          <cell r="Z1480">
            <v>20120701</v>
          </cell>
          <cell r="AA1480">
            <v>20140630</v>
          </cell>
          <cell r="AB1480">
            <v>2</v>
          </cell>
          <cell r="AC1480" t="str">
            <v>Discrete</v>
          </cell>
          <cell r="AD1480">
            <v>0</v>
          </cell>
          <cell r="AE1480">
            <v>0</v>
          </cell>
          <cell r="AF1480">
            <v>1</v>
          </cell>
          <cell r="AG1480">
            <v>0</v>
          </cell>
          <cell r="AH1480">
            <v>1</v>
          </cell>
          <cell r="AI1480" t="str">
            <v>Stormwater and Flood Protection</v>
          </cell>
          <cell r="AJ1480" t="str">
            <v>Stormwater reticulation</v>
          </cell>
          <cell r="AK1480">
            <v>125</v>
          </cell>
          <cell r="AO1480">
            <v>1</v>
          </cell>
          <cell r="AT1480">
            <v>5592850</v>
          </cell>
          <cell r="AU1480">
            <v>1252846</v>
          </cell>
          <cell r="BD1480">
            <v>4.8500000000000001E-2</v>
          </cell>
          <cell r="BE1480">
            <v>9.2537000000000091E-2</v>
          </cell>
          <cell r="BF1480">
            <v>0.13132206350000009</v>
          </cell>
          <cell r="BG1480">
            <v>0.17261531881775016</v>
          </cell>
          <cell r="BH1480">
            <v>0.21834731625164228</v>
          </cell>
          <cell r="BI1480">
            <v>0.26890872987608549</v>
          </cell>
          <cell r="BJ1480">
            <v>0.32537516835557123</v>
          </cell>
          <cell r="BK1480">
            <v>0.38766780126828326</v>
          </cell>
          <cell r="BL1480">
            <v>0.45427585572916085</v>
          </cell>
          <cell r="BM1480">
            <v>0.52844392437134791</v>
          </cell>
          <cell r="BN1480">
            <v>0</v>
          </cell>
          <cell r="BO1480">
            <v>271253.22500000003</v>
          </cell>
          <cell r="BP1480">
            <v>115934.61030200012</v>
          </cell>
          <cell r="BQ1480">
            <v>0</v>
          </cell>
          <cell r="BR1480">
            <v>0</v>
          </cell>
          <cell r="BS1480">
            <v>0</v>
          </cell>
          <cell r="BT1480">
            <v>0</v>
          </cell>
          <cell r="BU1480">
            <v>0</v>
          </cell>
          <cell r="BV1480">
            <v>0</v>
          </cell>
          <cell r="BW1480">
            <v>0</v>
          </cell>
          <cell r="BX1480">
            <v>0</v>
          </cell>
          <cell r="BY1480">
            <v>0</v>
          </cell>
          <cell r="BZ1480">
            <v>5864103.2249999996</v>
          </cell>
          <cell r="CA1480">
            <v>1368780.6103020001</v>
          </cell>
          <cell r="CB1480">
            <v>0</v>
          </cell>
          <cell r="CC1480">
            <v>0</v>
          </cell>
          <cell r="CD1480">
            <v>0</v>
          </cell>
          <cell r="CE1480">
            <v>0</v>
          </cell>
          <cell r="CF1480">
            <v>0</v>
          </cell>
          <cell r="CG1480">
            <v>0</v>
          </cell>
          <cell r="CH1480">
            <v>0</v>
          </cell>
          <cell r="CI1480">
            <v>0</v>
          </cell>
          <cell r="CK1480">
            <v>0</v>
          </cell>
          <cell r="CL1480">
            <v>0</v>
          </cell>
          <cell r="CM1480">
            <v>0</v>
          </cell>
          <cell r="CN1480">
            <v>0</v>
          </cell>
          <cell r="CO1480">
            <v>0</v>
          </cell>
          <cell r="CP1480">
            <v>0</v>
          </cell>
          <cell r="CQ1480">
            <v>0</v>
          </cell>
          <cell r="CR1480">
            <v>0</v>
          </cell>
          <cell r="CS1480">
            <v>0</v>
          </cell>
          <cell r="CT1480">
            <v>0</v>
          </cell>
          <cell r="CU1480">
            <v>0</v>
          </cell>
          <cell r="CW1480">
            <v>0</v>
          </cell>
          <cell r="CX1480">
            <v>5864103.2249999996</v>
          </cell>
          <cell r="CY1480">
            <v>1368780.6103020001</v>
          </cell>
          <cell r="CZ1480">
            <v>0</v>
          </cell>
          <cell r="DA1480">
            <v>0</v>
          </cell>
          <cell r="DB1480">
            <v>0</v>
          </cell>
          <cell r="DC1480">
            <v>0</v>
          </cell>
          <cell r="DD1480">
            <v>0</v>
          </cell>
          <cell r="DE1480">
            <v>0</v>
          </cell>
          <cell r="DF1480">
            <v>0</v>
          </cell>
          <cell r="DG1480">
            <v>0</v>
          </cell>
          <cell r="DI1480">
            <v>0</v>
          </cell>
          <cell r="DJ1480">
            <v>0</v>
          </cell>
          <cell r="DK1480">
            <v>0</v>
          </cell>
          <cell r="DL1480">
            <v>0</v>
          </cell>
          <cell r="DM1480">
            <v>0</v>
          </cell>
          <cell r="DN1480">
            <v>0</v>
          </cell>
          <cell r="DO1480">
            <v>0</v>
          </cell>
          <cell r="DP1480">
            <v>0</v>
          </cell>
          <cell r="DQ1480">
            <v>0</v>
          </cell>
          <cell r="DR1480">
            <v>0</v>
          </cell>
          <cell r="DS1480">
            <v>0</v>
          </cell>
          <cell r="DU1480" t="str">
            <v>none</v>
          </cell>
          <cell r="DV1480">
            <v>6845696</v>
          </cell>
          <cell r="DW1480">
            <v>1</v>
          </cell>
          <cell r="DX1480">
            <v>1</v>
          </cell>
          <cell r="DY1480">
            <v>6845696</v>
          </cell>
          <cell r="DZ1480">
            <v>7232883.8353019999</v>
          </cell>
          <cell r="EB1480">
            <v>7232883.8353019999</v>
          </cell>
          <cell r="EC1480" t="str">
            <v>Def</v>
          </cell>
          <cell r="ED1480" t="str">
            <v>Stormwater</v>
          </cell>
        </row>
        <row r="1481">
          <cell r="D1481" t="str">
            <v>PC3200102</v>
          </cell>
          <cell r="E1481" t="str">
            <v>Learning Quarter</v>
          </cell>
          <cell r="F1481" t="str">
            <v>Auckland Council</v>
          </cell>
          <cell r="G1481" t="str">
            <v>Regional and local planning</v>
          </cell>
          <cell r="H1481" t="str">
            <v>E412005</v>
          </cell>
          <cell r="I1481" t="str">
            <v>City transformation management</v>
          </cell>
          <cell r="J1481" t="str">
            <v>Economic development</v>
          </cell>
          <cell r="K1481" t="str">
            <v>Local economic development</v>
          </cell>
          <cell r="L1481" t="str">
            <v>Local street environment and town centres</v>
          </cell>
          <cell r="M1481" t="str">
            <v>Local activities</v>
          </cell>
          <cell r="N1481" t="str">
            <v>Local economic development</v>
          </cell>
          <cell r="O1481" t="str">
            <v>Local street environment and town centres</v>
          </cell>
          <cell r="P1481" t="str">
            <v>Economic development</v>
          </cell>
          <cell r="Q1481" t="str">
            <v>Local economic development</v>
          </cell>
          <cell r="R1481" t="str">
            <v>Local street environment and town centres</v>
          </cell>
          <cell r="S1481" t="str">
            <v>A1321205</v>
          </cell>
          <cell r="T1481" t="str">
            <v>A1321205</v>
          </cell>
          <cell r="U1481" t="str">
            <v>Local street environment and town centres</v>
          </cell>
          <cell r="V1481" t="str">
            <v>L195</v>
          </cell>
          <cell r="W1481" t="str">
            <v>Waitemata</v>
          </cell>
          <cell r="X1481" t="str">
            <v>FY12 - Only</v>
          </cell>
          <cell r="Y1481" t="str">
            <v>Expense</v>
          </cell>
          <cell r="Z1481">
            <v>20100701</v>
          </cell>
          <cell r="AA1481">
            <v>20120630</v>
          </cell>
          <cell r="AB1481">
            <v>2</v>
          </cell>
          <cell r="AC1481" t="str">
            <v>Discrete</v>
          </cell>
          <cell r="AD1481">
            <v>0</v>
          </cell>
          <cell r="AE1481">
            <v>0</v>
          </cell>
          <cell r="AF1481">
            <v>1</v>
          </cell>
          <cell r="AG1481">
            <v>0</v>
          </cell>
          <cell r="AH1481">
            <v>20</v>
          </cell>
          <cell r="AI1481" t="str">
            <v>Street Environment and Town Centres</v>
          </cell>
          <cell r="AJ1481" t="str">
            <v>Other assets (Capex)</v>
          </cell>
          <cell r="AK1481">
            <v>30</v>
          </cell>
          <cell r="AM1481">
            <v>1</v>
          </cell>
          <cell r="AS1481">
            <v>146676</v>
          </cell>
          <cell r="BD1481">
            <v>3.3000000000000002E-2</v>
          </cell>
          <cell r="BE1481">
            <v>6.7088999999999732E-2</v>
          </cell>
          <cell r="BF1481">
            <v>0.10230293699999971</v>
          </cell>
          <cell r="BG1481">
            <v>0.14088353979499968</v>
          </cell>
          <cell r="BH1481">
            <v>0.18195534722761963</v>
          </cell>
          <cell r="BI1481">
            <v>0.21859596299167583</v>
          </cell>
          <cell r="BJ1481">
            <v>0.25637243784441766</v>
          </cell>
          <cell r="BK1481">
            <v>0.29783272829328333</v>
          </cell>
          <cell r="BL1481">
            <v>0.3445547065118415</v>
          </cell>
          <cell r="BM1481">
            <v>0.39295867594626777</v>
          </cell>
          <cell r="BN1481">
            <v>0</v>
          </cell>
          <cell r="BO1481">
            <v>0</v>
          </cell>
          <cell r="BP1481">
            <v>0</v>
          </cell>
          <cell r="BQ1481">
            <v>0</v>
          </cell>
          <cell r="BR1481">
            <v>0</v>
          </cell>
          <cell r="BS1481">
            <v>0</v>
          </cell>
          <cell r="BT1481">
            <v>0</v>
          </cell>
          <cell r="BU1481">
            <v>0</v>
          </cell>
          <cell r="BV1481">
            <v>0</v>
          </cell>
          <cell r="BW1481">
            <v>0</v>
          </cell>
          <cell r="BX1481">
            <v>0</v>
          </cell>
          <cell r="BY1481">
            <v>146676</v>
          </cell>
          <cell r="BZ1481">
            <v>0</v>
          </cell>
          <cell r="CA1481">
            <v>0</v>
          </cell>
          <cell r="CB1481">
            <v>0</v>
          </cell>
          <cell r="CC1481">
            <v>0</v>
          </cell>
          <cell r="CD1481">
            <v>0</v>
          </cell>
          <cell r="CE1481">
            <v>0</v>
          </cell>
          <cell r="CF1481">
            <v>0</v>
          </cell>
          <cell r="CG1481">
            <v>0</v>
          </cell>
          <cell r="CH1481">
            <v>0</v>
          </cell>
          <cell r="CI1481">
            <v>0</v>
          </cell>
          <cell r="CK1481">
            <v>0</v>
          </cell>
          <cell r="CL1481">
            <v>0</v>
          </cell>
          <cell r="CM1481">
            <v>0</v>
          </cell>
          <cell r="CN1481">
            <v>0</v>
          </cell>
          <cell r="CO1481">
            <v>0</v>
          </cell>
          <cell r="CP1481">
            <v>0</v>
          </cell>
          <cell r="CQ1481">
            <v>0</v>
          </cell>
          <cell r="CR1481">
            <v>0</v>
          </cell>
          <cell r="CS1481">
            <v>0</v>
          </cell>
          <cell r="CT1481">
            <v>0</v>
          </cell>
          <cell r="CU1481">
            <v>0</v>
          </cell>
          <cell r="CW1481">
            <v>146676</v>
          </cell>
          <cell r="CX1481">
            <v>0</v>
          </cell>
          <cell r="CY1481">
            <v>0</v>
          </cell>
          <cell r="CZ1481">
            <v>0</v>
          </cell>
          <cell r="DA1481">
            <v>0</v>
          </cell>
          <cell r="DB1481">
            <v>0</v>
          </cell>
          <cell r="DC1481">
            <v>0</v>
          </cell>
          <cell r="DD1481">
            <v>0</v>
          </cell>
          <cell r="DE1481">
            <v>0</v>
          </cell>
          <cell r="DF1481">
            <v>0</v>
          </cell>
          <cell r="DG1481">
            <v>0</v>
          </cell>
          <cell r="DI1481">
            <v>0</v>
          </cell>
          <cell r="DJ1481">
            <v>0</v>
          </cell>
          <cell r="DK1481">
            <v>0</v>
          </cell>
          <cell r="DL1481">
            <v>0</v>
          </cell>
          <cell r="DM1481">
            <v>0</v>
          </cell>
          <cell r="DN1481">
            <v>0</v>
          </cell>
          <cell r="DO1481">
            <v>0</v>
          </cell>
          <cell r="DP1481">
            <v>0</v>
          </cell>
          <cell r="DQ1481">
            <v>0</v>
          </cell>
          <cell r="DR1481">
            <v>0</v>
          </cell>
          <cell r="DS1481">
            <v>0</v>
          </cell>
          <cell r="DU1481" t="str">
            <v>ACC 262/000008</v>
          </cell>
          <cell r="DV1481">
            <v>0</v>
          </cell>
          <cell r="DW1481">
            <v>0</v>
          </cell>
          <cell r="DX1481">
            <v>1</v>
          </cell>
          <cell r="DY1481">
            <v>0</v>
          </cell>
          <cell r="DZ1481">
            <v>0</v>
          </cell>
          <cell r="EB1481">
            <v>0</v>
          </cell>
          <cell r="EC1481" t="str">
            <v>Def</v>
          </cell>
          <cell r="ED1481" t="str">
            <v>TBC</v>
          </cell>
        </row>
        <row r="1482">
          <cell r="D1482" t="str">
            <v>PC3200104</v>
          </cell>
          <cell r="E1482" t="str">
            <v>Lorne Street upgrade stage one</v>
          </cell>
          <cell r="F1482" t="str">
            <v>Auckland Council</v>
          </cell>
          <cell r="G1482" t="str">
            <v>Regional and local planning</v>
          </cell>
          <cell r="H1482" t="str">
            <v>E412005</v>
          </cell>
          <cell r="I1482" t="str">
            <v>City transformation management</v>
          </cell>
          <cell r="J1482" t="str">
            <v>Economic development</v>
          </cell>
          <cell r="K1482" t="str">
            <v>Regional economic strategy and initiatives</v>
          </cell>
          <cell r="L1482" t="str">
            <v>City transformation projects</v>
          </cell>
          <cell r="M1482" t="str">
            <v>Economic development</v>
          </cell>
          <cell r="N1482" t="str">
            <v>Regional economic strategy and initiatives</v>
          </cell>
          <cell r="O1482" t="str">
            <v>City transformation projects</v>
          </cell>
          <cell r="P1482" t="str">
            <v>Economic development</v>
          </cell>
          <cell r="Q1482" t="str">
            <v>Regional economic strategy and initiatives</v>
          </cell>
          <cell r="R1482" t="str">
            <v>City transformation projects</v>
          </cell>
          <cell r="S1482" t="str">
            <v>A1411505</v>
          </cell>
          <cell r="T1482" t="str">
            <v>A1411505</v>
          </cell>
          <cell r="U1482" t="str">
            <v>Transformation projects</v>
          </cell>
          <cell r="V1482" t="str">
            <v>L050</v>
          </cell>
          <cell r="W1482" t="str">
            <v>Regional</v>
          </cell>
          <cell r="X1482" t="str">
            <v>FY12 - Only</v>
          </cell>
          <cell r="Y1482" t="str">
            <v>Expense</v>
          </cell>
          <cell r="Z1482">
            <v>20110701</v>
          </cell>
          <cell r="AA1482">
            <v>20120630</v>
          </cell>
          <cell r="AB1482">
            <v>2</v>
          </cell>
          <cell r="AC1482" t="str">
            <v>Discrete</v>
          </cell>
          <cell r="AD1482">
            <v>0</v>
          </cell>
          <cell r="AE1482">
            <v>0</v>
          </cell>
          <cell r="AF1482">
            <v>0</v>
          </cell>
          <cell r="AG1482">
            <v>1</v>
          </cell>
          <cell r="AH1482">
            <v>20</v>
          </cell>
          <cell r="AI1482" t="str">
            <v>Street Environment and Town Centres</v>
          </cell>
          <cell r="AJ1482" t="str">
            <v>Structures parks</v>
          </cell>
          <cell r="AK1482">
            <v>35</v>
          </cell>
          <cell r="AN1482">
            <v>0.5</v>
          </cell>
          <cell r="AP1482">
            <v>0.5</v>
          </cell>
          <cell r="AS1482">
            <v>230941.62</v>
          </cell>
          <cell r="BD1482">
            <v>3.1E-2</v>
          </cell>
          <cell r="BE1482">
            <v>6.1930000000000041E-2</v>
          </cell>
          <cell r="BF1482">
            <v>9.3787900000000146E-2</v>
          </cell>
          <cell r="BG1482">
            <v>0.12878911280000027</v>
          </cell>
          <cell r="BH1482">
            <v>0.16491036440960039</v>
          </cell>
          <cell r="BI1482">
            <v>0.19869276497747879</v>
          </cell>
          <cell r="BJ1482">
            <v>0.23225616239684821</v>
          </cell>
          <cell r="BK1482">
            <v>0.27045610343115034</v>
          </cell>
          <cell r="BL1482">
            <v>0.31238115484437823</v>
          </cell>
          <cell r="BM1482">
            <v>0.35568973295424255</v>
          </cell>
          <cell r="BN1482">
            <v>0</v>
          </cell>
          <cell r="BO1482">
            <v>0</v>
          </cell>
          <cell r="BP1482">
            <v>0</v>
          </cell>
          <cell r="BQ1482">
            <v>0</v>
          </cell>
          <cell r="BR1482">
            <v>0</v>
          </cell>
          <cell r="BS1482">
            <v>0</v>
          </cell>
          <cell r="BT1482">
            <v>0</v>
          </cell>
          <cell r="BU1482">
            <v>0</v>
          </cell>
          <cell r="BV1482">
            <v>0</v>
          </cell>
          <cell r="BW1482">
            <v>0</v>
          </cell>
          <cell r="BX1482">
            <v>0</v>
          </cell>
          <cell r="BY1482">
            <v>230941.62</v>
          </cell>
          <cell r="BZ1482">
            <v>0</v>
          </cell>
          <cell r="CA1482">
            <v>0</v>
          </cell>
          <cell r="CB1482">
            <v>0</v>
          </cell>
          <cell r="CC1482">
            <v>0</v>
          </cell>
          <cell r="CD1482">
            <v>0</v>
          </cell>
          <cell r="CE1482">
            <v>0</v>
          </cell>
          <cell r="CF1482">
            <v>0</v>
          </cell>
          <cell r="CG1482">
            <v>0</v>
          </cell>
          <cell r="CH1482">
            <v>0</v>
          </cell>
          <cell r="CI1482">
            <v>0</v>
          </cell>
          <cell r="CK1482">
            <v>0</v>
          </cell>
          <cell r="CL1482">
            <v>0</v>
          </cell>
          <cell r="CM1482">
            <v>0</v>
          </cell>
          <cell r="CN1482">
            <v>0</v>
          </cell>
          <cell r="CO1482">
            <v>0</v>
          </cell>
          <cell r="CP1482">
            <v>0</v>
          </cell>
          <cell r="CQ1482">
            <v>0</v>
          </cell>
          <cell r="CR1482">
            <v>0</v>
          </cell>
          <cell r="CS1482">
            <v>0</v>
          </cell>
          <cell r="CT1482">
            <v>0</v>
          </cell>
          <cell r="CU1482">
            <v>0</v>
          </cell>
          <cell r="CW1482">
            <v>0</v>
          </cell>
          <cell r="CX1482">
            <v>0</v>
          </cell>
          <cell r="CY1482">
            <v>0</v>
          </cell>
          <cell r="CZ1482">
            <v>0</v>
          </cell>
          <cell r="DA1482">
            <v>0</v>
          </cell>
          <cell r="DB1482">
            <v>0</v>
          </cell>
          <cell r="DC1482">
            <v>0</v>
          </cell>
          <cell r="DD1482">
            <v>0</v>
          </cell>
          <cell r="DE1482">
            <v>0</v>
          </cell>
          <cell r="DF1482">
            <v>0</v>
          </cell>
          <cell r="DG1482">
            <v>0</v>
          </cell>
          <cell r="DI1482">
            <v>230941.62</v>
          </cell>
          <cell r="DJ1482">
            <v>0</v>
          </cell>
          <cell r="DK1482">
            <v>0</v>
          </cell>
          <cell r="DL1482">
            <v>0</v>
          </cell>
          <cell r="DM1482">
            <v>0</v>
          </cell>
          <cell r="DN1482">
            <v>0</v>
          </cell>
          <cell r="DO1482">
            <v>0</v>
          </cell>
          <cell r="DP1482">
            <v>0</v>
          </cell>
          <cell r="DQ1482">
            <v>0</v>
          </cell>
          <cell r="DR1482">
            <v>0</v>
          </cell>
          <cell r="DS1482">
            <v>0</v>
          </cell>
          <cell r="DU1482" t="str">
            <v>ACC 272/620100</v>
          </cell>
          <cell r="DV1482">
            <v>0</v>
          </cell>
          <cell r="DW1482">
            <v>0</v>
          </cell>
          <cell r="DX1482">
            <v>1</v>
          </cell>
          <cell r="DY1482">
            <v>0</v>
          </cell>
          <cell r="DZ1482">
            <v>0</v>
          </cell>
          <cell r="EB1482">
            <v>0</v>
          </cell>
          <cell r="EC1482" t="str">
            <v>Def</v>
          </cell>
          <cell r="ED1482" t="str">
            <v>CityXF</v>
          </cell>
        </row>
        <row r="1483">
          <cell r="D1483" t="str">
            <v>PC3200106</v>
          </cell>
          <cell r="E1483" t="str">
            <v>St Patricks Square Lighting</v>
          </cell>
          <cell r="F1483" t="str">
            <v>Auckland Council</v>
          </cell>
          <cell r="G1483" t="str">
            <v>Regional and local planning</v>
          </cell>
          <cell r="H1483" t="str">
            <v>E412005</v>
          </cell>
          <cell r="I1483" t="str">
            <v>City transformation management</v>
          </cell>
          <cell r="J1483" t="str">
            <v>Lifestyle and culture</v>
          </cell>
          <cell r="K1483" t="str">
            <v>Local parks services</v>
          </cell>
          <cell r="L1483" t="str">
            <v>Local parks</v>
          </cell>
          <cell r="M1483" t="str">
            <v>Local activities</v>
          </cell>
          <cell r="N1483" t="str">
            <v>Local parks services</v>
          </cell>
          <cell r="O1483" t="str">
            <v>Local parks</v>
          </cell>
          <cell r="P1483" t="str">
            <v>Lifestyle and culture</v>
          </cell>
          <cell r="Q1483" t="str">
            <v>Local parks services</v>
          </cell>
          <cell r="R1483" t="str">
            <v>Local parks</v>
          </cell>
          <cell r="S1483" t="str">
            <v>A1241205</v>
          </cell>
          <cell r="T1483" t="str">
            <v>A1241205</v>
          </cell>
          <cell r="U1483" t="str">
            <v>Local parks</v>
          </cell>
          <cell r="V1483" t="str">
            <v>L195</v>
          </cell>
          <cell r="W1483" t="str">
            <v>Waitemata</v>
          </cell>
          <cell r="X1483" t="str">
            <v>FY12 - Only</v>
          </cell>
          <cell r="Y1483" t="str">
            <v>Expense</v>
          </cell>
          <cell r="Z1483">
            <v>20100701</v>
          </cell>
          <cell r="AA1483">
            <v>20120630</v>
          </cell>
          <cell r="AB1483">
            <v>2</v>
          </cell>
          <cell r="AC1483" t="str">
            <v>Discrete</v>
          </cell>
          <cell r="AD1483">
            <v>0</v>
          </cell>
          <cell r="AE1483">
            <v>0</v>
          </cell>
          <cell r="AF1483">
            <v>0</v>
          </cell>
          <cell r="AG1483">
            <v>1</v>
          </cell>
          <cell r="AH1483">
            <v>2</v>
          </cell>
          <cell r="AI1483" t="str">
            <v>Local &amp; Sports Parks</v>
          </cell>
          <cell r="AJ1483" t="str">
            <v>Structures parks</v>
          </cell>
          <cell r="AK1483">
            <v>25</v>
          </cell>
          <cell r="AN1483">
            <v>0.99</v>
          </cell>
          <cell r="AP1483">
            <v>0.01</v>
          </cell>
          <cell r="AS1483">
            <v>196936</v>
          </cell>
          <cell r="BD1483">
            <v>3.1E-2</v>
          </cell>
          <cell r="BE1483">
            <v>6.1930000000000041E-2</v>
          </cell>
          <cell r="BF1483">
            <v>9.3787900000000146E-2</v>
          </cell>
          <cell r="BG1483">
            <v>0.12878911280000027</v>
          </cell>
          <cell r="BH1483">
            <v>0.16491036440960039</v>
          </cell>
          <cell r="BI1483">
            <v>0.19869276497747879</v>
          </cell>
          <cell r="BJ1483">
            <v>0.23225616239684821</v>
          </cell>
          <cell r="BK1483">
            <v>0.27045610343115034</v>
          </cell>
          <cell r="BL1483">
            <v>0.31238115484437823</v>
          </cell>
          <cell r="BM1483">
            <v>0.35568973295424255</v>
          </cell>
          <cell r="BN1483">
            <v>0</v>
          </cell>
          <cell r="BO1483">
            <v>0</v>
          </cell>
          <cell r="BP1483">
            <v>0</v>
          </cell>
          <cell r="BQ1483">
            <v>0</v>
          </cell>
          <cell r="BR1483">
            <v>0</v>
          </cell>
          <cell r="BS1483">
            <v>0</v>
          </cell>
          <cell r="BT1483">
            <v>0</v>
          </cell>
          <cell r="BU1483">
            <v>0</v>
          </cell>
          <cell r="BV1483">
            <v>0</v>
          </cell>
          <cell r="BW1483">
            <v>0</v>
          </cell>
          <cell r="BX1483">
            <v>0</v>
          </cell>
          <cell r="BY1483">
            <v>196936</v>
          </cell>
          <cell r="BZ1483">
            <v>0</v>
          </cell>
          <cell r="CA1483">
            <v>0</v>
          </cell>
          <cell r="CB1483">
            <v>0</v>
          </cell>
          <cell r="CC1483">
            <v>0</v>
          </cell>
          <cell r="CD1483">
            <v>0</v>
          </cell>
          <cell r="CE1483">
            <v>0</v>
          </cell>
          <cell r="CF1483">
            <v>0</v>
          </cell>
          <cell r="CG1483">
            <v>0</v>
          </cell>
          <cell r="CH1483">
            <v>0</v>
          </cell>
          <cell r="CI1483">
            <v>0</v>
          </cell>
          <cell r="CK1483">
            <v>0</v>
          </cell>
          <cell r="CL1483">
            <v>0</v>
          </cell>
          <cell r="CM1483">
            <v>0</v>
          </cell>
          <cell r="CN1483">
            <v>0</v>
          </cell>
          <cell r="CO1483">
            <v>0</v>
          </cell>
          <cell r="CP1483">
            <v>0</v>
          </cell>
          <cell r="CQ1483">
            <v>0</v>
          </cell>
          <cell r="CR1483">
            <v>0</v>
          </cell>
          <cell r="CS1483">
            <v>0</v>
          </cell>
          <cell r="CT1483">
            <v>0</v>
          </cell>
          <cell r="CU1483">
            <v>0</v>
          </cell>
          <cell r="CW1483">
            <v>0</v>
          </cell>
          <cell r="CX1483">
            <v>0</v>
          </cell>
          <cell r="CY1483">
            <v>0</v>
          </cell>
          <cell r="CZ1483">
            <v>0</v>
          </cell>
          <cell r="DA1483">
            <v>0</v>
          </cell>
          <cell r="DB1483">
            <v>0</v>
          </cell>
          <cell r="DC1483">
            <v>0</v>
          </cell>
          <cell r="DD1483">
            <v>0</v>
          </cell>
          <cell r="DE1483">
            <v>0</v>
          </cell>
          <cell r="DF1483">
            <v>0</v>
          </cell>
          <cell r="DG1483">
            <v>0</v>
          </cell>
          <cell r="DI1483">
            <v>196936</v>
          </cell>
          <cell r="DJ1483">
            <v>0</v>
          </cell>
          <cell r="DK1483">
            <v>0</v>
          </cell>
          <cell r="DL1483">
            <v>0</v>
          </cell>
          <cell r="DM1483">
            <v>0</v>
          </cell>
          <cell r="DN1483">
            <v>0</v>
          </cell>
          <cell r="DO1483">
            <v>0</v>
          </cell>
          <cell r="DP1483">
            <v>0</v>
          </cell>
          <cell r="DQ1483">
            <v>0</v>
          </cell>
          <cell r="DR1483">
            <v>0</v>
          </cell>
          <cell r="DS1483">
            <v>0</v>
          </cell>
          <cell r="DU1483" t="str">
            <v>ACC 272/620431</v>
          </cell>
          <cell r="DV1483">
            <v>0</v>
          </cell>
          <cell r="DW1483">
            <v>0</v>
          </cell>
          <cell r="DX1483">
            <v>1</v>
          </cell>
          <cell r="DY1483">
            <v>0</v>
          </cell>
          <cell r="DZ1483">
            <v>0</v>
          </cell>
          <cell r="EB1483">
            <v>0</v>
          </cell>
          <cell r="EC1483" t="str">
            <v>Def</v>
          </cell>
          <cell r="ED1483" t="str">
            <v>Local Recreational Facilities</v>
          </cell>
        </row>
        <row r="1484">
          <cell r="D1484" t="str">
            <v>PC3200108</v>
          </cell>
          <cell r="E1484" t="str">
            <v>Revitalisation projects Durham Lane</v>
          </cell>
          <cell r="F1484" t="str">
            <v>Auckland Council</v>
          </cell>
          <cell r="G1484" t="str">
            <v>Regional and local planning</v>
          </cell>
          <cell r="H1484" t="str">
            <v>E412005</v>
          </cell>
          <cell r="I1484" t="str">
            <v>City transformation management</v>
          </cell>
          <cell r="J1484" t="str">
            <v>Economic development</v>
          </cell>
          <cell r="K1484" t="str">
            <v>Regional economic strategy and initiatives</v>
          </cell>
          <cell r="L1484" t="str">
            <v>City transformation projects</v>
          </cell>
          <cell r="M1484" t="str">
            <v>Economic development</v>
          </cell>
          <cell r="N1484" t="str">
            <v>Regional economic strategy and initiatives</v>
          </cell>
          <cell r="O1484" t="str">
            <v>City transformation projects</v>
          </cell>
          <cell r="P1484" t="str">
            <v>Economic development</v>
          </cell>
          <cell r="Q1484" t="str">
            <v>Regional economic strategy and initiatives</v>
          </cell>
          <cell r="R1484" t="str">
            <v>City transformation projects</v>
          </cell>
          <cell r="S1484" t="str">
            <v>A1411505</v>
          </cell>
          <cell r="T1484" t="str">
            <v>A1411505</v>
          </cell>
          <cell r="U1484" t="str">
            <v>Transformation projects</v>
          </cell>
          <cell r="V1484" t="str">
            <v>L050</v>
          </cell>
          <cell r="W1484" t="str">
            <v>Regional</v>
          </cell>
          <cell r="X1484" t="str">
            <v>FY12 - Only</v>
          </cell>
          <cell r="Y1484" t="str">
            <v>Expense</v>
          </cell>
          <cell r="Z1484">
            <v>20110701</v>
          </cell>
          <cell r="AA1484">
            <v>20120630</v>
          </cell>
          <cell r="AB1484">
            <v>2</v>
          </cell>
          <cell r="AC1484" t="str">
            <v>Discrete</v>
          </cell>
          <cell r="AD1484">
            <v>0</v>
          </cell>
          <cell r="AE1484">
            <v>0</v>
          </cell>
          <cell r="AF1484">
            <v>0</v>
          </cell>
          <cell r="AG1484">
            <v>1</v>
          </cell>
          <cell r="AH1484">
            <v>20</v>
          </cell>
          <cell r="AI1484" t="str">
            <v>Street Environment and Town Centres</v>
          </cell>
          <cell r="AJ1484" t="str">
            <v>Structures parks</v>
          </cell>
          <cell r="AK1484">
            <v>35</v>
          </cell>
          <cell r="AN1484">
            <v>1</v>
          </cell>
          <cell r="AS1484">
            <v>54603.02</v>
          </cell>
          <cell r="BD1484">
            <v>3.1E-2</v>
          </cell>
          <cell r="BE1484">
            <v>6.1930000000000041E-2</v>
          </cell>
          <cell r="BF1484">
            <v>9.3787900000000146E-2</v>
          </cell>
          <cell r="BG1484">
            <v>0.12878911280000027</v>
          </cell>
          <cell r="BH1484">
            <v>0.16491036440960039</v>
          </cell>
          <cell r="BI1484">
            <v>0.19869276497747879</v>
          </cell>
          <cell r="BJ1484">
            <v>0.23225616239684821</v>
          </cell>
          <cell r="BK1484">
            <v>0.27045610343115034</v>
          </cell>
          <cell r="BL1484">
            <v>0.31238115484437823</v>
          </cell>
          <cell r="BM1484">
            <v>0.35568973295424255</v>
          </cell>
          <cell r="BN1484">
            <v>0</v>
          </cell>
          <cell r="BO1484">
            <v>0</v>
          </cell>
          <cell r="BP1484">
            <v>0</v>
          </cell>
          <cell r="BQ1484">
            <v>0</v>
          </cell>
          <cell r="BR1484">
            <v>0</v>
          </cell>
          <cell r="BS1484">
            <v>0</v>
          </cell>
          <cell r="BT1484">
            <v>0</v>
          </cell>
          <cell r="BU1484">
            <v>0</v>
          </cell>
          <cell r="BV1484">
            <v>0</v>
          </cell>
          <cell r="BW1484">
            <v>0</v>
          </cell>
          <cell r="BX1484">
            <v>0</v>
          </cell>
          <cell r="BY1484">
            <v>54603.02</v>
          </cell>
          <cell r="BZ1484">
            <v>0</v>
          </cell>
          <cell r="CA1484">
            <v>0</v>
          </cell>
          <cell r="CB1484">
            <v>0</v>
          </cell>
          <cell r="CC1484">
            <v>0</v>
          </cell>
          <cell r="CD1484">
            <v>0</v>
          </cell>
          <cell r="CE1484">
            <v>0</v>
          </cell>
          <cell r="CF1484">
            <v>0</v>
          </cell>
          <cell r="CG1484">
            <v>0</v>
          </cell>
          <cell r="CH1484">
            <v>0</v>
          </cell>
          <cell r="CI1484">
            <v>0</v>
          </cell>
          <cell r="CK1484">
            <v>0</v>
          </cell>
          <cell r="CL1484">
            <v>0</v>
          </cell>
          <cell r="CM1484">
            <v>0</v>
          </cell>
          <cell r="CN1484">
            <v>0</v>
          </cell>
          <cell r="CO1484">
            <v>0</v>
          </cell>
          <cell r="CP1484">
            <v>0</v>
          </cell>
          <cell r="CQ1484">
            <v>0</v>
          </cell>
          <cell r="CR1484">
            <v>0</v>
          </cell>
          <cell r="CS1484">
            <v>0</v>
          </cell>
          <cell r="CT1484">
            <v>0</v>
          </cell>
          <cell r="CU1484">
            <v>0</v>
          </cell>
          <cell r="CW1484">
            <v>0</v>
          </cell>
          <cell r="CX1484">
            <v>0</v>
          </cell>
          <cell r="CY1484">
            <v>0</v>
          </cell>
          <cell r="CZ1484">
            <v>0</v>
          </cell>
          <cell r="DA1484">
            <v>0</v>
          </cell>
          <cell r="DB1484">
            <v>0</v>
          </cell>
          <cell r="DC1484">
            <v>0</v>
          </cell>
          <cell r="DD1484">
            <v>0</v>
          </cell>
          <cell r="DE1484">
            <v>0</v>
          </cell>
          <cell r="DF1484">
            <v>0</v>
          </cell>
          <cell r="DG1484">
            <v>0</v>
          </cell>
          <cell r="DI1484">
            <v>54603.02</v>
          </cell>
          <cell r="DJ1484">
            <v>0</v>
          </cell>
          <cell r="DK1484">
            <v>0</v>
          </cell>
          <cell r="DL1484">
            <v>0</v>
          </cell>
          <cell r="DM1484">
            <v>0</v>
          </cell>
          <cell r="DN1484">
            <v>0</v>
          </cell>
          <cell r="DO1484">
            <v>0</v>
          </cell>
          <cell r="DP1484">
            <v>0</v>
          </cell>
          <cell r="DQ1484">
            <v>0</v>
          </cell>
          <cell r="DR1484">
            <v>0</v>
          </cell>
          <cell r="DS1484">
            <v>0</v>
          </cell>
          <cell r="DU1484" t="str">
            <v>ACC 272/620450</v>
          </cell>
          <cell r="DV1484">
            <v>0</v>
          </cell>
          <cell r="DW1484">
            <v>0</v>
          </cell>
          <cell r="DX1484">
            <v>1</v>
          </cell>
          <cell r="DY1484">
            <v>0</v>
          </cell>
          <cell r="DZ1484">
            <v>0</v>
          </cell>
          <cell r="EB1484">
            <v>0</v>
          </cell>
          <cell r="EC1484" t="str">
            <v>Def</v>
          </cell>
          <cell r="ED1484" t="str">
            <v>CityXF</v>
          </cell>
        </row>
        <row r="1485">
          <cell r="D1485" t="str">
            <v>PC3200653</v>
          </cell>
          <cell r="E1485" t="str">
            <v>City centre master</v>
          </cell>
          <cell r="F1485" t="str">
            <v>Auckland Council</v>
          </cell>
          <cell r="G1485" t="str">
            <v>Regional and local planning</v>
          </cell>
          <cell r="H1485" t="str">
            <v>E412010</v>
          </cell>
          <cell r="I1485" t="str">
            <v>CBD transformation</v>
          </cell>
          <cell r="J1485" t="str">
            <v>Economic development</v>
          </cell>
          <cell r="K1485" t="str">
            <v>Regional economic strategy and initiatives</v>
          </cell>
          <cell r="L1485" t="str">
            <v>City transformation projects</v>
          </cell>
          <cell r="M1485" t="str">
            <v>Economic development</v>
          </cell>
          <cell r="N1485" t="str">
            <v>Regional economic strategy and initiatives</v>
          </cell>
          <cell r="O1485" t="str">
            <v>City transformation projects</v>
          </cell>
          <cell r="P1485" t="str">
            <v>Economic development</v>
          </cell>
          <cell r="Q1485" t="str">
            <v>Regional economic strategy and initiatives</v>
          </cell>
          <cell r="R1485" t="str">
            <v>City transformation projects</v>
          </cell>
          <cell r="S1485" t="str">
            <v>A1411505</v>
          </cell>
          <cell r="T1485" t="str">
            <v>A1411505</v>
          </cell>
          <cell r="U1485" t="str">
            <v>Transformation projects</v>
          </cell>
          <cell r="V1485" t="str">
            <v>L050</v>
          </cell>
          <cell r="W1485" t="str">
            <v>Regional</v>
          </cell>
          <cell r="X1485" t="str">
            <v>PL40810</v>
          </cell>
          <cell r="Y1485" t="str">
            <v>Expense</v>
          </cell>
          <cell r="Z1485">
            <v>20120701</v>
          </cell>
          <cell r="AA1485">
            <v>20220630</v>
          </cell>
          <cell r="AB1485">
            <v>1</v>
          </cell>
          <cell r="AC1485" t="str">
            <v>Programme</v>
          </cell>
          <cell r="AD1485">
            <v>0.5</v>
          </cell>
          <cell r="AE1485">
            <v>0</v>
          </cell>
          <cell r="AF1485">
            <v>0.5</v>
          </cell>
          <cell r="AG1485">
            <v>0</v>
          </cell>
          <cell r="AH1485">
            <v>20</v>
          </cell>
          <cell r="AI1485" t="str">
            <v>Street Environment and Town Centres</v>
          </cell>
          <cell r="AJ1485" t="str">
            <v>Structures parks</v>
          </cell>
          <cell r="AK1485">
            <v>35</v>
          </cell>
          <cell r="AM1485">
            <v>0.75</v>
          </cell>
          <cell r="AO1485">
            <v>0.25</v>
          </cell>
          <cell r="AT1485">
            <v>10000000</v>
          </cell>
          <cell r="AU1485">
            <v>10000000</v>
          </cell>
          <cell r="AV1485">
            <v>20000000</v>
          </cell>
          <cell r="AW1485">
            <v>10000000</v>
          </cell>
          <cell r="AX1485">
            <v>10000000</v>
          </cell>
          <cell r="AY1485">
            <v>20000000</v>
          </cell>
          <cell r="AZ1485">
            <v>10000000</v>
          </cell>
          <cell r="BA1485">
            <v>10000000</v>
          </cell>
          <cell r="BB1485">
            <v>10000000</v>
          </cell>
          <cell r="BC1485">
            <v>20000000</v>
          </cell>
          <cell r="BD1485">
            <v>3.1E-2</v>
          </cell>
          <cell r="BE1485">
            <v>6.1930000000000041E-2</v>
          </cell>
          <cell r="BF1485">
            <v>9.3787900000000146E-2</v>
          </cell>
          <cell r="BG1485">
            <v>0.12878911280000027</v>
          </cell>
          <cell r="BH1485">
            <v>0.16491036440960039</v>
          </cell>
          <cell r="BI1485">
            <v>0.19869276497747879</v>
          </cell>
          <cell r="BJ1485">
            <v>0.23225616239684821</v>
          </cell>
          <cell r="BK1485">
            <v>0.27045610343115034</v>
          </cell>
          <cell r="BL1485">
            <v>0.31238115484437823</v>
          </cell>
          <cell r="BM1485">
            <v>0.35568973295424255</v>
          </cell>
          <cell r="BN1485">
            <v>0</v>
          </cell>
          <cell r="BO1485">
            <v>310000</v>
          </cell>
          <cell r="BP1485">
            <v>619300.00000000035</v>
          </cell>
          <cell r="BQ1485">
            <v>1875758.000000003</v>
          </cell>
          <cell r="BR1485">
            <v>1287891.1280000028</v>
          </cell>
          <cell r="BS1485">
            <v>1649103.6440960038</v>
          </cell>
          <cell r="BT1485">
            <v>3973855.2995495759</v>
          </cell>
          <cell r="BU1485">
            <v>2322561.623968482</v>
          </cell>
          <cell r="BV1485">
            <v>2704561.0343115036</v>
          </cell>
          <cell r="BW1485">
            <v>3123811.5484437821</v>
          </cell>
          <cell r="BX1485">
            <v>7113794.6590848509</v>
          </cell>
          <cell r="BY1485">
            <v>0</v>
          </cell>
          <cell r="BZ1485">
            <v>10310000</v>
          </cell>
          <cell r="CA1485">
            <v>10619300</v>
          </cell>
          <cell r="CB1485">
            <v>21875758.000000004</v>
          </cell>
          <cell r="CC1485">
            <v>11287891.128000002</v>
          </cell>
          <cell r="CD1485">
            <v>11649103.644096004</v>
          </cell>
          <cell r="CE1485">
            <v>23973855.299549576</v>
          </cell>
          <cell r="CF1485">
            <v>12322561.623968482</v>
          </cell>
          <cell r="CG1485">
            <v>12704561.034311503</v>
          </cell>
          <cell r="CH1485">
            <v>13123811.548443783</v>
          </cell>
          <cell r="CI1485">
            <v>27113794.659084849</v>
          </cell>
          <cell r="CK1485">
            <v>0</v>
          </cell>
          <cell r="CL1485">
            <v>5155000</v>
          </cell>
          <cell r="CM1485">
            <v>5309650</v>
          </cell>
          <cell r="CN1485">
            <v>10937879.000000002</v>
          </cell>
          <cell r="CO1485">
            <v>5643945.5640000012</v>
          </cell>
          <cell r="CP1485">
            <v>5824551.8220480019</v>
          </cell>
          <cell r="CQ1485">
            <v>11986927.649774788</v>
          </cell>
          <cell r="CR1485">
            <v>6161280.811984241</v>
          </cell>
          <cell r="CS1485">
            <v>6352280.5171557516</v>
          </cell>
          <cell r="CT1485">
            <v>6561905.7742218915</v>
          </cell>
          <cell r="CU1485">
            <v>13556897.329542425</v>
          </cell>
          <cell r="CW1485">
            <v>0</v>
          </cell>
          <cell r="CX1485">
            <v>5155000</v>
          </cell>
          <cell r="CY1485">
            <v>5309650</v>
          </cell>
          <cell r="CZ1485">
            <v>10937879.000000002</v>
          </cell>
          <cell r="DA1485">
            <v>5643945.5640000012</v>
          </cell>
          <cell r="DB1485">
            <v>5824551.8220480019</v>
          </cell>
          <cell r="DC1485">
            <v>11986927.649774788</v>
          </cell>
          <cell r="DD1485">
            <v>6161280.811984241</v>
          </cell>
          <cell r="DE1485">
            <v>6352280.5171557516</v>
          </cell>
          <cell r="DF1485">
            <v>6561905.7742218915</v>
          </cell>
          <cell r="DG1485">
            <v>13556897.329542425</v>
          </cell>
          <cell r="DI1485">
            <v>0</v>
          </cell>
          <cell r="DJ1485">
            <v>0</v>
          </cell>
          <cell r="DK1485">
            <v>0</v>
          </cell>
          <cell r="DL1485">
            <v>0</v>
          </cell>
          <cell r="DM1485">
            <v>0</v>
          </cell>
          <cell r="DN1485">
            <v>0</v>
          </cell>
          <cell r="DO1485">
            <v>0</v>
          </cell>
          <cell r="DP1485">
            <v>0</v>
          </cell>
          <cell r="DQ1485">
            <v>0</v>
          </cell>
          <cell r="DR1485">
            <v>0</v>
          </cell>
          <cell r="DS1485">
            <v>0</v>
          </cell>
          <cell r="DU1485" t="e">
            <v>#N/A</v>
          </cell>
          <cell r="DV1485">
            <v>65000000</v>
          </cell>
          <cell r="DW1485">
            <v>1</v>
          </cell>
          <cell r="DX1485">
            <v>1</v>
          </cell>
          <cell r="DY1485">
            <v>130000000</v>
          </cell>
          <cell r="DZ1485">
            <v>154980636.93745419</v>
          </cell>
          <cell r="EB1485">
            <v>154980636.93745419</v>
          </cell>
          <cell r="EC1485" t="str">
            <v>Def</v>
          </cell>
          <cell r="ED1485" t="str">
            <v>CityXF</v>
          </cell>
        </row>
        <row r="1486">
          <cell r="D1486" t="str">
            <v>PC3200679</v>
          </cell>
          <cell r="E1486" t="str">
            <v>Devonport Wharf Gateway Upgrade</v>
          </cell>
          <cell r="F1486" t="str">
            <v>Auckland Council</v>
          </cell>
          <cell r="G1486" t="str">
            <v>Regional and local planning</v>
          </cell>
          <cell r="H1486" t="str">
            <v>E403105</v>
          </cell>
          <cell r="I1486" t="str">
            <v>Plan development management</v>
          </cell>
          <cell r="J1486" t="str">
            <v>Economic development</v>
          </cell>
          <cell r="K1486" t="str">
            <v>Local economic development</v>
          </cell>
          <cell r="L1486" t="str">
            <v>Local street environment and town centres</v>
          </cell>
          <cell r="M1486" t="str">
            <v>Local activities</v>
          </cell>
          <cell r="N1486" t="str">
            <v>Local economic development</v>
          </cell>
          <cell r="O1486" t="str">
            <v>Local street environment and town centres</v>
          </cell>
          <cell r="P1486" t="str">
            <v>Economic development</v>
          </cell>
          <cell r="Q1486" t="str">
            <v>Local economic development</v>
          </cell>
          <cell r="R1486" t="str">
            <v>Local street environment and town centres</v>
          </cell>
          <cell r="S1486" t="str">
            <v>A1321205</v>
          </cell>
          <cell r="T1486" t="str">
            <v>A1321205</v>
          </cell>
          <cell r="U1486" t="str">
            <v>Local street environment and town centres</v>
          </cell>
          <cell r="V1486" t="str">
            <v>L105</v>
          </cell>
          <cell r="W1486" t="str">
            <v>Devonport-Takapuna</v>
          </cell>
          <cell r="X1486" t="str">
            <v>PL40810</v>
          </cell>
          <cell r="Y1486" t="str">
            <v>Expense</v>
          </cell>
          <cell r="Z1486">
            <v>20130701</v>
          </cell>
          <cell r="AA1486">
            <v>20140630</v>
          </cell>
          <cell r="AB1486">
            <v>2</v>
          </cell>
          <cell r="AC1486" t="str">
            <v>Discrete</v>
          </cell>
          <cell r="AD1486">
            <v>1</v>
          </cell>
          <cell r="AE1486">
            <v>0</v>
          </cell>
          <cell r="AF1486">
            <v>0</v>
          </cell>
          <cell r="AG1486">
            <v>0</v>
          </cell>
          <cell r="AH1486">
            <v>20</v>
          </cell>
          <cell r="AI1486" t="str">
            <v>Street Environment and Town Centres</v>
          </cell>
          <cell r="AJ1486" t="str">
            <v>Structures parks</v>
          </cell>
          <cell r="AK1486">
            <v>35</v>
          </cell>
          <cell r="AM1486">
            <v>1</v>
          </cell>
          <cell r="AU1486">
            <v>1000000</v>
          </cell>
          <cell r="BD1486">
            <v>3.1E-2</v>
          </cell>
          <cell r="BE1486">
            <v>6.1930000000000041E-2</v>
          </cell>
          <cell r="BF1486">
            <v>9.3787900000000146E-2</v>
          </cell>
          <cell r="BG1486">
            <v>0.12878911280000027</v>
          </cell>
          <cell r="BH1486">
            <v>0.16491036440960039</v>
          </cell>
          <cell r="BI1486">
            <v>0.19869276497747879</v>
          </cell>
          <cell r="BJ1486">
            <v>0.23225616239684821</v>
          </cell>
          <cell r="BK1486">
            <v>0.27045610343115034</v>
          </cell>
          <cell r="BL1486">
            <v>0.31238115484437823</v>
          </cell>
          <cell r="BM1486">
            <v>0.35568973295424255</v>
          </cell>
          <cell r="BN1486">
            <v>0</v>
          </cell>
          <cell r="BO1486">
            <v>0</v>
          </cell>
          <cell r="BP1486">
            <v>61930.000000000044</v>
          </cell>
          <cell r="BQ1486">
            <v>0</v>
          </cell>
          <cell r="BR1486">
            <v>0</v>
          </cell>
          <cell r="BS1486">
            <v>0</v>
          </cell>
          <cell r="BT1486">
            <v>0</v>
          </cell>
          <cell r="BU1486">
            <v>0</v>
          </cell>
          <cell r="BV1486">
            <v>0</v>
          </cell>
          <cell r="BW1486">
            <v>0</v>
          </cell>
          <cell r="BX1486">
            <v>0</v>
          </cell>
          <cell r="BY1486">
            <v>0</v>
          </cell>
          <cell r="BZ1486">
            <v>0</v>
          </cell>
          <cell r="CA1486">
            <v>1061930</v>
          </cell>
          <cell r="CB1486">
            <v>0</v>
          </cell>
          <cell r="CC1486">
            <v>0</v>
          </cell>
          <cell r="CD1486">
            <v>0</v>
          </cell>
          <cell r="CE1486">
            <v>0</v>
          </cell>
          <cell r="CF1486">
            <v>0</v>
          </cell>
          <cell r="CG1486">
            <v>0</v>
          </cell>
          <cell r="CH1486">
            <v>0</v>
          </cell>
          <cell r="CI1486">
            <v>0</v>
          </cell>
          <cell r="CK1486">
            <v>0</v>
          </cell>
          <cell r="CL1486">
            <v>0</v>
          </cell>
          <cell r="CM1486">
            <v>1061930</v>
          </cell>
          <cell r="CN1486">
            <v>0</v>
          </cell>
          <cell r="CO1486">
            <v>0</v>
          </cell>
          <cell r="CP1486">
            <v>0</v>
          </cell>
          <cell r="CQ1486">
            <v>0</v>
          </cell>
          <cell r="CR1486">
            <v>0</v>
          </cell>
          <cell r="CS1486">
            <v>0</v>
          </cell>
          <cell r="CT1486">
            <v>0</v>
          </cell>
          <cell r="CU1486">
            <v>0</v>
          </cell>
          <cell r="CW1486">
            <v>0</v>
          </cell>
          <cell r="CX1486">
            <v>0</v>
          </cell>
          <cell r="CY1486">
            <v>0</v>
          </cell>
          <cell r="CZ1486">
            <v>0</v>
          </cell>
          <cell r="DA1486">
            <v>0</v>
          </cell>
          <cell r="DB1486">
            <v>0</v>
          </cell>
          <cell r="DC1486">
            <v>0</v>
          </cell>
          <cell r="DD1486">
            <v>0</v>
          </cell>
          <cell r="DE1486">
            <v>0</v>
          </cell>
          <cell r="DF1486">
            <v>0</v>
          </cell>
          <cell r="DG1486">
            <v>0</v>
          </cell>
          <cell r="DI1486">
            <v>0</v>
          </cell>
          <cell r="DJ1486">
            <v>0</v>
          </cell>
          <cell r="DK1486">
            <v>0</v>
          </cell>
          <cell r="DL1486">
            <v>0</v>
          </cell>
          <cell r="DM1486">
            <v>0</v>
          </cell>
          <cell r="DN1486">
            <v>0</v>
          </cell>
          <cell r="DO1486">
            <v>0</v>
          </cell>
          <cell r="DP1486">
            <v>0</v>
          </cell>
          <cell r="DQ1486">
            <v>0</v>
          </cell>
          <cell r="DR1486">
            <v>0</v>
          </cell>
          <cell r="DS1486">
            <v>0</v>
          </cell>
          <cell r="DU1486" t="e">
            <v>#N/A</v>
          </cell>
          <cell r="DV1486">
            <v>0</v>
          </cell>
          <cell r="DW1486">
            <v>0</v>
          </cell>
          <cell r="DX1486">
            <v>1</v>
          </cell>
          <cell r="DY1486">
            <v>1000000</v>
          </cell>
          <cell r="DZ1486">
            <v>1061930</v>
          </cell>
          <cell r="EB1486">
            <v>1061930</v>
          </cell>
          <cell r="EC1486" t="str">
            <v>Def</v>
          </cell>
          <cell r="ED1486" t="str">
            <v>TBC</v>
          </cell>
        </row>
        <row r="1487">
          <cell r="D1487" t="str">
            <v>PC3200683</v>
          </cell>
          <cell r="E1487" t="str">
            <v>Onehunga Centre</v>
          </cell>
          <cell r="F1487" t="str">
            <v>Auckland Council</v>
          </cell>
          <cell r="G1487" t="str">
            <v>Regional and local planning</v>
          </cell>
          <cell r="H1487" t="str">
            <v>E403105</v>
          </cell>
          <cell r="I1487" t="str">
            <v>Plan development management</v>
          </cell>
          <cell r="J1487" t="str">
            <v>Economic development</v>
          </cell>
          <cell r="K1487" t="str">
            <v>Local economic development</v>
          </cell>
          <cell r="L1487" t="str">
            <v>Local street environment and town centres</v>
          </cell>
          <cell r="M1487" t="str">
            <v>Local activities</v>
          </cell>
          <cell r="N1487" t="str">
            <v>Local economic development</v>
          </cell>
          <cell r="O1487" t="str">
            <v>Local street environment and town centres</v>
          </cell>
          <cell r="P1487" t="str">
            <v>Economic development</v>
          </cell>
          <cell r="Q1487" t="str">
            <v>Local economic development</v>
          </cell>
          <cell r="R1487" t="str">
            <v>Local street environment and town centres</v>
          </cell>
          <cell r="S1487" t="str">
            <v>A1321205</v>
          </cell>
          <cell r="T1487" t="str">
            <v>A1321205</v>
          </cell>
          <cell r="U1487" t="str">
            <v>Local street environment and town centres</v>
          </cell>
          <cell r="V1487" t="str">
            <v>L150</v>
          </cell>
          <cell r="W1487" t="str">
            <v>Maungakiekie-Tamaki</v>
          </cell>
          <cell r="X1487" t="str">
            <v>PL40810</v>
          </cell>
          <cell r="Y1487" t="str">
            <v>Expense</v>
          </cell>
          <cell r="Z1487">
            <v>20120701</v>
          </cell>
          <cell r="AA1487">
            <v>20150630</v>
          </cell>
          <cell r="AB1487">
            <v>2</v>
          </cell>
          <cell r="AC1487" t="str">
            <v>Discrete</v>
          </cell>
          <cell r="AD1487">
            <v>1</v>
          </cell>
          <cell r="AE1487">
            <v>0</v>
          </cell>
          <cell r="AF1487">
            <v>0</v>
          </cell>
          <cell r="AG1487">
            <v>0</v>
          </cell>
          <cell r="AH1487">
            <v>20</v>
          </cell>
          <cell r="AI1487" t="str">
            <v>Street Environment and Town Centres</v>
          </cell>
          <cell r="AJ1487" t="str">
            <v>Structures parks</v>
          </cell>
          <cell r="AK1487">
            <v>50</v>
          </cell>
          <cell r="AM1487">
            <v>1</v>
          </cell>
          <cell r="AT1487">
            <v>666667</v>
          </cell>
          <cell r="AU1487">
            <v>666667</v>
          </cell>
          <cell r="AV1487">
            <v>666667</v>
          </cell>
          <cell r="BD1487">
            <v>3.1E-2</v>
          </cell>
          <cell r="BE1487">
            <v>6.1930000000000041E-2</v>
          </cell>
          <cell r="BF1487">
            <v>9.3787900000000146E-2</v>
          </cell>
          <cell r="BG1487">
            <v>0.12878911280000027</v>
          </cell>
          <cell r="BH1487">
            <v>0.16491036440960039</v>
          </cell>
          <cell r="BI1487">
            <v>0.19869276497747879</v>
          </cell>
          <cell r="BJ1487">
            <v>0.23225616239684821</v>
          </cell>
          <cell r="BK1487">
            <v>0.27045610343115034</v>
          </cell>
          <cell r="BL1487">
            <v>0.31238115484437823</v>
          </cell>
          <cell r="BM1487">
            <v>0.35568973295424255</v>
          </cell>
          <cell r="BN1487">
            <v>0</v>
          </cell>
          <cell r="BO1487">
            <v>20666.677</v>
          </cell>
          <cell r="BP1487">
            <v>41286.68731000003</v>
          </cell>
          <cell r="BQ1487">
            <v>62525.297929300097</v>
          </cell>
          <cell r="BR1487">
            <v>0</v>
          </cell>
          <cell r="BS1487">
            <v>0</v>
          </cell>
          <cell r="BT1487">
            <v>0</v>
          </cell>
          <cell r="BU1487">
            <v>0</v>
          </cell>
          <cell r="BV1487">
            <v>0</v>
          </cell>
          <cell r="BW1487">
            <v>0</v>
          </cell>
          <cell r="BX1487">
            <v>0</v>
          </cell>
          <cell r="BY1487">
            <v>0</v>
          </cell>
          <cell r="BZ1487">
            <v>687333.67700000003</v>
          </cell>
          <cell r="CA1487">
            <v>707953.68731000007</v>
          </cell>
          <cell r="CB1487">
            <v>729192.29792930011</v>
          </cell>
          <cell r="CC1487">
            <v>0</v>
          </cell>
          <cell r="CD1487">
            <v>0</v>
          </cell>
          <cell r="CE1487">
            <v>0</v>
          </cell>
          <cell r="CF1487">
            <v>0</v>
          </cell>
          <cell r="CG1487">
            <v>0</v>
          </cell>
          <cell r="CH1487">
            <v>0</v>
          </cell>
          <cell r="CI1487">
            <v>0</v>
          </cell>
          <cell r="CK1487">
            <v>0</v>
          </cell>
          <cell r="CL1487">
            <v>687333.67700000003</v>
          </cell>
          <cell r="CM1487">
            <v>707953.68731000007</v>
          </cell>
          <cell r="CN1487">
            <v>729192.29792930011</v>
          </cell>
          <cell r="CO1487">
            <v>0</v>
          </cell>
          <cell r="CP1487">
            <v>0</v>
          </cell>
          <cell r="CQ1487">
            <v>0</v>
          </cell>
          <cell r="CR1487">
            <v>0</v>
          </cell>
          <cell r="CS1487">
            <v>0</v>
          </cell>
          <cell r="CT1487">
            <v>0</v>
          </cell>
          <cell r="CU1487">
            <v>0</v>
          </cell>
          <cell r="CW1487">
            <v>0</v>
          </cell>
          <cell r="CX1487">
            <v>0</v>
          </cell>
          <cell r="CY1487">
            <v>0</v>
          </cell>
          <cell r="CZ1487">
            <v>0</v>
          </cell>
          <cell r="DA1487">
            <v>0</v>
          </cell>
          <cell r="DB1487">
            <v>0</v>
          </cell>
          <cell r="DC1487">
            <v>0</v>
          </cell>
          <cell r="DD1487">
            <v>0</v>
          </cell>
          <cell r="DE1487">
            <v>0</v>
          </cell>
          <cell r="DF1487">
            <v>0</v>
          </cell>
          <cell r="DG1487">
            <v>0</v>
          </cell>
          <cell r="DI1487">
            <v>0</v>
          </cell>
          <cell r="DJ1487">
            <v>0</v>
          </cell>
          <cell r="DK1487">
            <v>0</v>
          </cell>
          <cell r="DL1487">
            <v>0</v>
          </cell>
          <cell r="DM1487">
            <v>0</v>
          </cell>
          <cell r="DN1487">
            <v>0</v>
          </cell>
          <cell r="DO1487">
            <v>0</v>
          </cell>
          <cell r="DP1487">
            <v>0</v>
          </cell>
          <cell r="DQ1487">
            <v>0</v>
          </cell>
          <cell r="DR1487">
            <v>0</v>
          </cell>
          <cell r="DS1487">
            <v>0</v>
          </cell>
          <cell r="DU1487" t="e">
            <v>#N/A</v>
          </cell>
          <cell r="DV1487">
            <v>0</v>
          </cell>
          <cell r="DW1487">
            <v>0</v>
          </cell>
          <cell r="DX1487">
            <v>1</v>
          </cell>
          <cell r="DY1487">
            <v>2000001</v>
          </cell>
          <cell r="DZ1487">
            <v>2124479.6622393001</v>
          </cell>
          <cell r="EB1487">
            <v>2124479.6622393001</v>
          </cell>
          <cell r="EC1487" t="str">
            <v>Def</v>
          </cell>
          <cell r="ED1487" t="str">
            <v>TBC</v>
          </cell>
        </row>
        <row r="1488">
          <cell r="D1488" t="str">
            <v>PC3200686</v>
          </cell>
          <cell r="E1488" t="str">
            <v>New Lynn Stitch Avondale Urban Plan</v>
          </cell>
          <cell r="F1488" t="str">
            <v>Auckland Council</v>
          </cell>
          <cell r="G1488" t="str">
            <v>Regional and local planning</v>
          </cell>
          <cell r="H1488" t="str">
            <v>E403105</v>
          </cell>
          <cell r="I1488" t="str">
            <v>Plan development management</v>
          </cell>
          <cell r="J1488" t="str">
            <v>Economic development</v>
          </cell>
          <cell r="K1488" t="str">
            <v>Local economic development</v>
          </cell>
          <cell r="L1488" t="str">
            <v>Local street environment and town centres</v>
          </cell>
          <cell r="M1488" t="str">
            <v>Local activities</v>
          </cell>
          <cell r="N1488" t="str">
            <v>Local economic development</v>
          </cell>
          <cell r="O1488" t="str">
            <v>Local street environment and town centres</v>
          </cell>
          <cell r="P1488" t="str">
            <v>Economic development</v>
          </cell>
          <cell r="Q1488" t="str">
            <v>Local economic development</v>
          </cell>
          <cell r="R1488" t="str">
            <v>Local street environment and town centres</v>
          </cell>
          <cell r="S1488" t="str">
            <v>A1321205</v>
          </cell>
          <cell r="T1488" t="str">
            <v>A1321205</v>
          </cell>
          <cell r="U1488" t="str">
            <v>Local street environment and town centres</v>
          </cell>
          <cell r="V1488" t="str">
            <v>L200</v>
          </cell>
          <cell r="W1488" t="str">
            <v>Whau</v>
          </cell>
          <cell r="X1488" t="str">
            <v>PL40810</v>
          </cell>
          <cell r="Y1488" t="str">
            <v>Expense</v>
          </cell>
          <cell r="Z1488">
            <v>20120701</v>
          </cell>
          <cell r="AA1488">
            <v>20150630</v>
          </cell>
          <cell r="AB1488">
            <v>1</v>
          </cell>
          <cell r="AC1488" t="str">
            <v>Programme</v>
          </cell>
          <cell r="AD1488">
            <v>1</v>
          </cell>
          <cell r="AE1488">
            <v>0</v>
          </cell>
          <cell r="AF1488">
            <v>0</v>
          </cell>
          <cell r="AG1488">
            <v>0</v>
          </cell>
          <cell r="AH1488">
            <v>20</v>
          </cell>
          <cell r="AI1488" t="str">
            <v>Street Environment and Town Centres</v>
          </cell>
          <cell r="AJ1488" t="str">
            <v>Structures parks</v>
          </cell>
          <cell r="AK1488">
            <v>35</v>
          </cell>
          <cell r="AM1488">
            <v>1</v>
          </cell>
          <cell r="AT1488">
            <v>99000</v>
          </cell>
          <cell r="AU1488">
            <v>99000</v>
          </cell>
          <cell r="AV1488">
            <v>99000</v>
          </cell>
          <cell r="BD1488">
            <v>3.1E-2</v>
          </cell>
          <cell r="BE1488">
            <v>6.1930000000000041E-2</v>
          </cell>
          <cell r="BF1488">
            <v>9.3787900000000146E-2</v>
          </cell>
          <cell r="BG1488">
            <v>0.12878911280000027</v>
          </cell>
          <cell r="BH1488">
            <v>0.16491036440960039</v>
          </cell>
          <cell r="BI1488">
            <v>0.19869276497747879</v>
          </cell>
          <cell r="BJ1488">
            <v>0.23225616239684821</v>
          </cell>
          <cell r="BK1488">
            <v>0.27045610343115034</v>
          </cell>
          <cell r="BL1488">
            <v>0.31238115484437823</v>
          </cell>
          <cell r="BM1488">
            <v>0.35568973295424255</v>
          </cell>
          <cell r="BN1488">
            <v>0</v>
          </cell>
          <cell r="BO1488">
            <v>3069</v>
          </cell>
          <cell r="BP1488">
            <v>6131.0700000000043</v>
          </cell>
          <cell r="BQ1488">
            <v>9285.0021000000143</v>
          </cell>
          <cell r="BR1488">
            <v>0</v>
          </cell>
          <cell r="BS1488">
            <v>0</v>
          </cell>
          <cell r="BT1488">
            <v>0</v>
          </cell>
          <cell r="BU1488">
            <v>0</v>
          </cell>
          <cell r="BV1488">
            <v>0</v>
          </cell>
          <cell r="BW1488">
            <v>0</v>
          </cell>
          <cell r="BX1488">
            <v>0</v>
          </cell>
          <cell r="BY1488">
            <v>0</v>
          </cell>
          <cell r="BZ1488">
            <v>102069</v>
          </cell>
          <cell r="CA1488">
            <v>105131.07</v>
          </cell>
          <cell r="CB1488">
            <v>108285.00210000001</v>
          </cell>
          <cell r="CC1488">
            <v>0</v>
          </cell>
          <cell r="CD1488">
            <v>0</v>
          </cell>
          <cell r="CE1488">
            <v>0</v>
          </cell>
          <cell r="CF1488">
            <v>0</v>
          </cell>
          <cell r="CG1488">
            <v>0</v>
          </cell>
          <cell r="CH1488">
            <v>0</v>
          </cell>
          <cell r="CI1488">
            <v>0</v>
          </cell>
          <cell r="CK1488">
            <v>0</v>
          </cell>
          <cell r="CL1488">
            <v>102069</v>
          </cell>
          <cell r="CM1488">
            <v>105131.07</v>
          </cell>
          <cell r="CN1488">
            <v>108285.00210000001</v>
          </cell>
          <cell r="CO1488">
            <v>0</v>
          </cell>
          <cell r="CP1488">
            <v>0</v>
          </cell>
          <cell r="CQ1488">
            <v>0</v>
          </cell>
          <cell r="CR1488">
            <v>0</v>
          </cell>
          <cell r="CS1488">
            <v>0</v>
          </cell>
          <cell r="CT1488">
            <v>0</v>
          </cell>
          <cell r="CU1488">
            <v>0</v>
          </cell>
          <cell r="CW1488">
            <v>0</v>
          </cell>
          <cell r="CX1488">
            <v>0</v>
          </cell>
          <cell r="CY1488">
            <v>0</v>
          </cell>
          <cell r="CZ1488">
            <v>0</v>
          </cell>
          <cell r="DA1488">
            <v>0</v>
          </cell>
          <cell r="DB1488">
            <v>0</v>
          </cell>
          <cell r="DC1488">
            <v>0</v>
          </cell>
          <cell r="DD1488">
            <v>0</v>
          </cell>
          <cell r="DE1488">
            <v>0</v>
          </cell>
          <cell r="DF1488">
            <v>0</v>
          </cell>
          <cell r="DG1488">
            <v>0</v>
          </cell>
          <cell r="DI1488">
            <v>0</v>
          </cell>
          <cell r="DJ1488">
            <v>0</v>
          </cell>
          <cell r="DK1488">
            <v>0</v>
          </cell>
          <cell r="DL1488">
            <v>0</v>
          </cell>
          <cell r="DM1488">
            <v>0</v>
          </cell>
          <cell r="DN1488">
            <v>0</v>
          </cell>
          <cell r="DO1488">
            <v>0</v>
          </cell>
          <cell r="DP1488">
            <v>0</v>
          </cell>
          <cell r="DQ1488">
            <v>0</v>
          </cell>
          <cell r="DR1488">
            <v>0</v>
          </cell>
          <cell r="DS1488">
            <v>0</v>
          </cell>
          <cell r="DU1488" t="e">
            <v>#N/A</v>
          </cell>
          <cell r="DV1488">
            <v>0</v>
          </cell>
          <cell r="DW1488">
            <v>0</v>
          </cell>
          <cell r="DX1488">
            <v>1</v>
          </cell>
          <cell r="DY1488">
            <v>297000</v>
          </cell>
          <cell r="DZ1488">
            <v>315485.07209999999</v>
          </cell>
          <cell r="EB1488">
            <v>315485.07209999999</v>
          </cell>
          <cell r="EC1488" t="str">
            <v>Def</v>
          </cell>
          <cell r="ED1488" t="str">
            <v>TBC</v>
          </cell>
        </row>
        <row r="1489">
          <cell r="D1489" t="str">
            <v>PC3200695</v>
          </cell>
          <cell r="E1489" t="str">
            <v>Village Square Development (Ponsonby)</v>
          </cell>
          <cell r="F1489" t="str">
            <v>Auckland Council</v>
          </cell>
          <cell r="G1489" t="str">
            <v>Regional and local planning</v>
          </cell>
          <cell r="H1489" t="str">
            <v>E403105</v>
          </cell>
          <cell r="I1489" t="str">
            <v>Plan development management</v>
          </cell>
          <cell r="J1489" t="str">
            <v>Economic development</v>
          </cell>
          <cell r="K1489" t="str">
            <v>Local economic development</v>
          </cell>
          <cell r="L1489" t="str">
            <v>Local street environment and town centres</v>
          </cell>
          <cell r="M1489" t="str">
            <v>Local activities</v>
          </cell>
          <cell r="N1489" t="str">
            <v>Local economic development</v>
          </cell>
          <cell r="O1489" t="str">
            <v>Local street environment and town centres</v>
          </cell>
          <cell r="P1489" t="str">
            <v>Economic development</v>
          </cell>
          <cell r="Q1489" t="str">
            <v>Local economic development</v>
          </cell>
          <cell r="R1489" t="str">
            <v>Local street environment and town centres</v>
          </cell>
          <cell r="S1489" t="str">
            <v>A1321205</v>
          </cell>
          <cell r="T1489" t="str">
            <v>A1321205</v>
          </cell>
          <cell r="U1489" t="str">
            <v>Local street environment and town centres</v>
          </cell>
          <cell r="V1489" t="str">
            <v>L195</v>
          </cell>
          <cell r="W1489" t="str">
            <v>Waitemata</v>
          </cell>
          <cell r="X1489" t="str">
            <v>PL40810</v>
          </cell>
          <cell r="Y1489" t="str">
            <v>Expense</v>
          </cell>
          <cell r="Z1489">
            <v>20130701</v>
          </cell>
          <cell r="AA1489">
            <v>20150630</v>
          </cell>
          <cell r="AB1489">
            <v>1</v>
          </cell>
          <cell r="AC1489" t="str">
            <v>Programme</v>
          </cell>
          <cell r="AD1489">
            <v>1</v>
          </cell>
          <cell r="AE1489">
            <v>0</v>
          </cell>
          <cell r="AF1489">
            <v>0</v>
          </cell>
          <cell r="AG1489">
            <v>0</v>
          </cell>
          <cell r="AH1489">
            <v>20</v>
          </cell>
          <cell r="AI1489" t="str">
            <v>Street Environment and Town Centres</v>
          </cell>
          <cell r="AJ1489" t="str">
            <v>Buildings (Capex)</v>
          </cell>
          <cell r="AK1489">
            <v>50</v>
          </cell>
          <cell r="AM1489">
            <v>1</v>
          </cell>
          <cell r="AU1489">
            <v>50000</v>
          </cell>
          <cell r="AV1489">
            <v>450000</v>
          </cell>
          <cell r="BD1489">
            <v>3.1E-2</v>
          </cell>
          <cell r="BE1489">
            <v>6.1930000000000041E-2</v>
          </cell>
          <cell r="BF1489">
            <v>9.3787900000000146E-2</v>
          </cell>
          <cell r="BG1489">
            <v>0.12878911280000027</v>
          </cell>
          <cell r="BH1489">
            <v>0.16491036440960039</v>
          </cell>
          <cell r="BI1489">
            <v>0.19869276497747879</v>
          </cell>
          <cell r="BJ1489">
            <v>0.23225616239684821</v>
          </cell>
          <cell r="BK1489">
            <v>0.27045610343115034</v>
          </cell>
          <cell r="BL1489">
            <v>0.31238115484437823</v>
          </cell>
          <cell r="BM1489">
            <v>0.35568973295424255</v>
          </cell>
          <cell r="BN1489">
            <v>0</v>
          </cell>
          <cell r="BO1489">
            <v>0</v>
          </cell>
          <cell r="BP1489">
            <v>3096.5000000000018</v>
          </cell>
          <cell r="BQ1489">
            <v>42204.555000000066</v>
          </cell>
          <cell r="BR1489">
            <v>0</v>
          </cell>
          <cell r="BS1489">
            <v>0</v>
          </cell>
          <cell r="BT1489">
            <v>0</v>
          </cell>
          <cell r="BU1489">
            <v>0</v>
          </cell>
          <cell r="BV1489">
            <v>0</v>
          </cell>
          <cell r="BW1489">
            <v>0</v>
          </cell>
          <cell r="BX1489">
            <v>0</v>
          </cell>
          <cell r="BY1489">
            <v>0</v>
          </cell>
          <cell r="BZ1489">
            <v>0</v>
          </cell>
          <cell r="CA1489">
            <v>53096.5</v>
          </cell>
          <cell r="CB1489">
            <v>492204.55500000005</v>
          </cell>
          <cell r="CC1489">
            <v>0</v>
          </cell>
          <cell r="CD1489">
            <v>0</v>
          </cell>
          <cell r="CE1489">
            <v>0</v>
          </cell>
          <cell r="CF1489">
            <v>0</v>
          </cell>
          <cell r="CG1489">
            <v>0</v>
          </cell>
          <cell r="CH1489">
            <v>0</v>
          </cell>
          <cell r="CI1489">
            <v>0</v>
          </cell>
          <cell r="CK1489">
            <v>0</v>
          </cell>
          <cell r="CL1489">
            <v>0</v>
          </cell>
          <cell r="CM1489">
            <v>53096.5</v>
          </cell>
          <cell r="CN1489">
            <v>492204.55500000005</v>
          </cell>
          <cell r="CO1489">
            <v>0</v>
          </cell>
          <cell r="CP1489">
            <v>0</v>
          </cell>
          <cell r="CQ1489">
            <v>0</v>
          </cell>
          <cell r="CR1489">
            <v>0</v>
          </cell>
          <cell r="CS1489">
            <v>0</v>
          </cell>
          <cell r="CT1489">
            <v>0</v>
          </cell>
          <cell r="CU1489">
            <v>0</v>
          </cell>
          <cell r="CW1489">
            <v>0</v>
          </cell>
          <cell r="CX1489">
            <v>0</v>
          </cell>
          <cell r="CY1489">
            <v>0</v>
          </cell>
          <cell r="CZ1489">
            <v>0</v>
          </cell>
          <cell r="DA1489">
            <v>0</v>
          </cell>
          <cell r="DB1489">
            <v>0</v>
          </cell>
          <cell r="DC1489">
            <v>0</v>
          </cell>
          <cell r="DD1489">
            <v>0</v>
          </cell>
          <cell r="DE1489">
            <v>0</v>
          </cell>
          <cell r="DF1489">
            <v>0</v>
          </cell>
          <cell r="DG1489">
            <v>0</v>
          </cell>
          <cell r="DI1489">
            <v>0</v>
          </cell>
          <cell r="DJ1489">
            <v>0</v>
          </cell>
          <cell r="DK1489">
            <v>0</v>
          </cell>
          <cell r="DL1489">
            <v>0</v>
          </cell>
          <cell r="DM1489">
            <v>0</v>
          </cell>
          <cell r="DN1489">
            <v>0</v>
          </cell>
          <cell r="DO1489">
            <v>0</v>
          </cell>
          <cell r="DP1489">
            <v>0</v>
          </cell>
          <cell r="DQ1489">
            <v>0</v>
          </cell>
          <cell r="DR1489">
            <v>0</v>
          </cell>
          <cell r="DS1489">
            <v>0</v>
          </cell>
          <cell r="DU1489" t="e">
            <v>#N/A</v>
          </cell>
          <cell r="DV1489">
            <v>0</v>
          </cell>
          <cell r="DW1489">
            <v>0</v>
          </cell>
          <cell r="DX1489">
            <v>1</v>
          </cell>
          <cell r="DY1489">
            <v>500000</v>
          </cell>
          <cell r="DZ1489">
            <v>545301.05500000005</v>
          </cell>
          <cell r="EB1489">
            <v>545301.05500000005</v>
          </cell>
          <cell r="EC1489" t="str">
            <v>Def</v>
          </cell>
          <cell r="ED1489" t="str">
            <v>TBC</v>
          </cell>
        </row>
        <row r="1490">
          <cell r="D1490" t="str">
            <v>PC3200814</v>
          </cell>
          <cell r="E1490" t="str">
            <v>Pakuranga Growth Centre Infrastructure</v>
          </cell>
          <cell r="F1490" t="str">
            <v>Auckland Council</v>
          </cell>
          <cell r="G1490" t="str">
            <v>Regional and local planning</v>
          </cell>
          <cell r="H1490" t="str">
            <v>E403105</v>
          </cell>
          <cell r="I1490" t="str">
            <v>Plan development management</v>
          </cell>
          <cell r="J1490" t="str">
            <v>Economic development</v>
          </cell>
          <cell r="K1490" t="str">
            <v>Local economic development</v>
          </cell>
          <cell r="L1490" t="str">
            <v>Local street environment and town centres</v>
          </cell>
          <cell r="M1490" t="str">
            <v>Local activities</v>
          </cell>
          <cell r="N1490" t="str">
            <v>Local economic development</v>
          </cell>
          <cell r="O1490" t="str">
            <v>Local street environment and town centres</v>
          </cell>
          <cell r="P1490" t="str">
            <v>Economic development</v>
          </cell>
          <cell r="Q1490" t="str">
            <v>Local economic development</v>
          </cell>
          <cell r="R1490" t="str">
            <v>Local street environment and town centres</v>
          </cell>
          <cell r="S1490" t="str">
            <v>A1321205</v>
          </cell>
          <cell r="T1490" t="str">
            <v>A1321205</v>
          </cell>
          <cell r="U1490" t="str">
            <v>Local street environment and town centres</v>
          </cell>
          <cell r="V1490" t="str">
            <v>L130</v>
          </cell>
          <cell r="W1490" t="str">
            <v>Howick</v>
          </cell>
          <cell r="X1490" t="str">
            <v>PL40810</v>
          </cell>
          <cell r="Y1490" t="str">
            <v>Expense</v>
          </cell>
          <cell r="Z1490">
            <v>20120701</v>
          </cell>
          <cell r="AA1490">
            <v>20220630</v>
          </cell>
          <cell r="AB1490">
            <v>1</v>
          </cell>
          <cell r="AC1490" t="str">
            <v>Programme</v>
          </cell>
          <cell r="AD1490">
            <v>0.5</v>
          </cell>
          <cell r="AE1490">
            <v>0</v>
          </cell>
          <cell r="AF1490">
            <v>0.5</v>
          </cell>
          <cell r="AG1490">
            <v>0</v>
          </cell>
          <cell r="AH1490">
            <v>20</v>
          </cell>
          <cell r="AI1490" t="str">
            <v>Street Environment and Town Centres</v>
          </cell>
          <cell r="AJ1490" t="str">
            <v>Structures parks</v>
          </cell>
          <cell r="AK1490">
            <v>35</v>
          </cell>
          <cell r="AM1490">
            <v>1</v>
          </cell>
          <cell r="AT1490">
            <v>125000</v>
          </cell>
          <cell r="AU1490">
            <v>125000</v>
          </cell>
          <cell r="BC1490">
            <v>2000000</v>
          </cell>
          <cell r="BD1490">
            <v>3.1E-2</v>
          </cell>
          <cell r="BE1490">
            <v>6.1930000000000041E-2</v>
          </cell>
          <cell r="BF1490">
            <v>9.3787900000000146E-2</v>
          </cell>
          <cell r="BG1490">
            <v>0.12878911280000027</v>
          </cell>
          <cell r="BH1490">
            <v>0.16491036440960039</v>
          </cell>
          <cell r="BI1490">
            <v>0.19869276497747879</v>
          </cell>
          <cell r="BJ1490">
            <v>0.23225616239684821</v>
          </cell>
          <cell r="BK1490">
            <v>0.27045610343115034</v>
          </cell>
          <cell r="BL1490">
            <v>0.31238115484437823</v>
          </cell>
          <cell r="BM1490">
            <v>0.35568973295424255</v>
          </cell>
          <cell r="BN1490">
            <v>0</v>
          </cell>
          <cell r="BO1490">
            <v>3875</v>
          </cell>
          <cell r="BP1490">
            <v>7741.2500000000055</v>
          </cell>
          <cell r="BQ1490">
            <v>0</v>
          </cell>
          <cell r="BR1490">
            <v>0</v>
          </cell>
          <cell r="BS1490">
            <v>0</v>
          </cell>
          <cell r="BT1490">
            <v>0</v>
          </cell>
          <cell r="BU1490">
            <v>0</v>
          </cell>
          <cell r="BV1490">
            <v>0</v>
          </cell>
          <cell r="BW1490">
            <v>0</v>
          </cell>
          <cell r="BX1490">
            <v>711379.46590848512</v>
          </cell>
          <cell r="BY1490">
            <v>0</v>
          </cell>
          <cell r="BZ1490">
            <v>128875</v>
          </cell>
          <cell r="CA1490">
            <v>132741.25</v>
          </cell>
          <cell r="CB1490">
            <v>0</v>
          </cell>
          <cell r="CC1490">
            <v>0</v>
          </cell>
          <cell r="CD1490">
            <v>0</v>
          </cell>
          <cell r="CE1490">
            <v>0</v>
          </cell>
          <cell r="CF1490">
            <v>0</v>
          </cell>
          <cell r="CG1490">
            <v>0</v>
          </cell>
          <cell r="CH1490">
            <v>0</v>
          </cell>
          <cell r="CI1490">
            <v>2711379.465908485</v>
          </cell>
          <cell r="CK1490">
            <v>0</v>
          </cell>
          <cell r="CL1490">
            <v>64437.5</v>
          </cell>
          <cell r="CM1490">
            <v>66370.625</v>
          </cell>
          <cell r="CN1490">
            <v>0</v>
          </cell>
          <cell r="CO1490">
            <v>0</v>
          </cell>
          <cell r="CP1490">
            <v>0</v>
          </cell>
          <cell r="CQ1490">
            <v>0</v>
          </cell>
          <cell r="CR1490">
            <v>0</v>
          </cell>
          <cell r="CS1490">
            <v>0</v>
          </cell>
          <cell r="CT1490">
            <v>0</v>
          </cell>
          <cell r="CU1490">
            <v>1355689.7329542425</v>
          </cell>
          <cell r="CW1490">
            <v>0</v>
          </cell>
          <cell r="CX1490">
            <v>64437.5</v>
          </cell>
          <cell r="CY1490">
            <v>66370.625</v>
          </cell>
          <cell r="CZ1490">
            <v>0</v>
          </cell>
          <cell r="DA1490">
            <v>0</v>
          </cell>
          <cell r="DB1490">
            <v>0</v>
          </cell>
          <cell r="DC1490">
            <v>0</v>
          </cell>
          <cell r="DD1490">
            <v>0</v>
          </cell>
          <cell r="DE1490">
            <v>0</v>
          </cell>
          <cell r="DF1490">
            <v>0</v>
          </cell>
          <cell r="DG1490">
            <v>1355689.7329542425</v>
          </cell>
          <cell r="DI1490">
            <v>0</v>
          </cell>
          <cell r="DJ1490">
            <v>0</v>
          </cell>
          <cell r="DK1490">
            <v>0</v>
          </cell>
          <cell r="DL1490">
            <v>0</v>
          </cell>
          <cell r="DM1490">
            <v>0</v>
          </cell>
          <cell r="DN1490">
            <v>0</v>
          </cell>
          <cell r="DO1490">
            <v>0</v>
          </cell>
          <cell r="DP1490">
            <v>0</v>
          </cell>
          <cell r="DQ1490">
            <v>0</v>
          </cell>
          <cell r="DR1490">
            <v>0</v>
          </cell>
          <cell r="DS1490">
            <v>0</v>
          </cell>
          <cell r="DU1490" t="e">
            <v>#N/A</v>
          </cell>
          <cell r="DV1490">
            <v>1125000</v>
          </cell>
          <cell r="DW1490">
            <v>1</v>
          </cell>
          <cell r="DX1490">
            <v>1</v>
          </cell>
          <cell r="DY1490">
            <v>2250000</v>
          </cell>
          <cell r="DZ1490">
            <v>2972995.715908485</v>
          </cell>
          <cell r="EB1490">
            <v>2972995.715908485</v>
          </cell>
          <cell r="EC1490" t="str">
            <v>Def</v>
          </cell>
          <cell r="ED1490" t="str">
            <v>TBC</v>
          </cell>
        </row>
        <row r="1491">
          <cell r="D1491" t="str">
            <v>PC3200851</v>
          </cell>
          <cell r="E1491" t="str">
            <v>Hurstmere Green Upgrade</v>
          </cell>
          <cell r="F1491" t="str">
            <v>Auckland Council</v>
          </cell>
          <cell r="G1491" t="str">
            <v>Regional and local planning</v>
          </cell>
          <cell r="H1491" t="str">
            <v>E403105</v>
          </cell>
          <cell r="I1491" t="str">
            <v>Plan development management</v>
          </cell>
          <cell r="J1491" t="str">
            <v>Economic development</v>
          </cell>
          <cell r="K1491" t="str">
            <v>Local economic development</v>
          </cell>
          <cell r="L1491" t="str">
            <v>Local street environment and town centres</v>
          </cell>
          <cell r="M1491" t="str">
            <v>Local activities</v>
          </cell>
          <cell r="N1491" t="str">
            <v>Local economic development</v>
          </cell>
          <cell r="O1491" t="str">
            <v>Local street environment and town centres</v>
          </cell>
          <cell r="P1491" t="str">
            <v>Economic development</v>
          </cell>
          <cell r="Q1491" t="str">
            <v>Local economic development</v>
          </cell>
          <cell r="R1491" t="str">
            <v>Local street environment and town centres</v>
          </cell>
          <cell r="S1491" t="str">
            <v>A1321205</v>
          </cell>
          <cell r="T1491" t="str">
            <v>A1321205</v>
          </cell>
          <cell r="U1491" t="str">
            <v>Local street environment and town centres</v>
          </cell>
          <cell r="V1491" t="str">
            <v>L105</v>
          </cell>
          <cell r="W1491" t="str">
            <v>Devonport-Takapuna</v>
          </cell>
          <cell r="X1491" t="str">
            <v>PL40810</v>
          </cell>
          <cell r="Y1491" t="str">
            <v>Expense</v>
          </cell>
          <cell r="Z1491">
            <v>20120701</v>
          </cell>
          <cell r="AA1491">
            <v>20140630</v>
          </cell>
          <cell r="AB1491">
            <v>2</v>
          </cell>
          <cell r="AC1491" t="str">
            <v>Discrete</v>
          </cell>
          <cell r="AD1491">
            <v>0.75</v>
          </cell>
          <cell r="AE1491">
            <v>0</v>
          </cell>
          <cell r="AF1491">
            <v>0.25</v>
          </cell>
          <cell r="AG1491">
            <v>0</v>
          </cell>
          <cell r="AH1491">
            <v>20</v>
          </cell>
          <cell r="AI1491" t="str">
            <v>Street Environment and Town Centres</v>
          </cell>
          <cell r="AJ1491" t="str">
            <v>Structures parks</v>
          </cell>
          <cell r="AK1491">
            <v>35</v>
          </cell>
          <cell r="AM1491">
            <v>1</v>
          </cell>
          <cell r="AT1491">
            <v>952000</v>
          </cell>
          <cell r="AU1491">
            <v>1200000</v>
          </cell>
          <cell r="BD1491">
            <v>3.1E-2</v>
          </cell>
          <cell r="BE1491">
            <v>6.1930000000000041E-2</v>
          </cell>
          <cell r="BF1491">
            <v>9.3787900000000146E-2</v>
          </cell>
          <cell r="BG1491">
            <v>0.12878911280000027</v>
          </cell>
          <cell r="BH1491">
            <v>0.16491036440960039</v>
          </cell>
          <cell r="BI1491">
            <v>0.19869276497747879</v>
          </cell>
          <cell r="BJ1491">
            <v>0.23225616239684821</v>
          </cell>
          <cell r="BK1491">
            <v>0.27045610343115034</v>
          </cell>
          <cell r="BL1491">
            <v>0.31238115484437823</v>
          </cell>
          <cell r="BM1491">
            <v>0.35568973295424255</v>
          </cell>
          <cell r="BN1491">
            <v>0</v>
          </cell>
          <cell r="BO1491">
            <v>29512</v>
          </cell>
          <cell r="BP1491">
            <v>74316.000000000044</v>
          </cell>
          <cell r="BQ1491">
            <v>0</v>
          </cell>
          <cell r="BR1491">
            <v>0</v>
          </cell>
          <cell r="BS1491">
            <v>0</v>
          </cell>
          <cell r="BT1491">
            <v>0</v>
          </cell>
          <cell r="BU1491">
            <v>0</v>
          </cell>
          <cell r="BV1491">
            <v>0</v>
          </cell>
          <cell r="BW1491">
            <v>0</v>
          </cell>
          <cell r="BX1491">
            <v>0</v>
          </cell>
          <cell r="BY1491">
            <v>0</v>
          </cell>
          <cell r="BZ1491">
            <v>981512</v>
          </cell>
          <cell r="CA1491">
            <v>1274316</v>
          </cell>
          <cell r="CB1491">
            <v>0</v>
          </cell>
          <cell r="CC1491">
            <v>0</v>
          </cell>
          <cell r="CD1491">
            <v>0</v>
          </cell>
          <cell r="CE1491">
            <v>0</v>
          </cell>
          <cell r="CF1491">
            <v>0</v>
          </cell>
          <cell r="CG1491">
            <v>0</v>
          </cell>
          <cell r="CH1491">
            <v>0</v>
          </cell>
          <cell r="CI1491">
            <v>0</v>
          </cell>
          <cell r="CK1491">
            <v>0</v>
          </cell>
          <cell r="CL1491">
            <v>736134</v>
          </cell>
          <cell r="CM1491">
            <v>955737</v>
          </cell>
          <cell r="CN1491">
            <v>0</v>
          </cell>
          <cell r="CO1491">
            <v>0</v>
          </cell>
          <cell r="CP1491">
            <v>0</v>
          </cell>
          <cell r="CQ1491">
            <v>0</v>
          </cell>
          <cell r="CR1491">
            <v>0</v>
          </cell>
          <cell r="CS1491">
            <v>0</v>
          </cell>
          <cell r="CT1491">
            <v>0</v>
          </cell>
          <cell r="CU1491">
            <v>0</v>
          </cell>
          <cell r="CW1491">
            <v>0</v>
          </cell>
          <cell r="CX1491">
            <v>245378</v>
          </cell>
          <cell r="CY1491">
            <v>318579</v>
          </cell>
          <cell r="CZ1491">
            <v>0</v>
          </cell>
          <cell r="DA1491">
            <v>0</v>
          </cell>
          <cell r="DB1491">
            <v>0</v>
          </cell>
          <cell r="DC1491">
            <v>0</v>
          </cell>
          <cell r="DD1491">
            <v>0</v>
          </cell>
          <cell r="DE1491">
            <v>0</v>
          </cell>
          <cell r="DF1491">
            <v>0</v>
          </cell>
          <cell r="DG1491">
            <v>0</v>
          </cell>
          <cell r="DI1491">
            <v>0</v>
          </cell>
          <cell r="DJ1491">
            <v>0</v>
          </cell>
          <cell r="DK1491">
            <v>0</v>
          </cell>
          <cell r="DL1491">
            <v>0</v>
          </cell>
          <cell r="DM1491">
            <v>0</v>
          </cell>
          <cell r="DN1491">
            <v>0</v>
          </cell>
          <cell r="DO1491">
            <v>0</v>
          </cell>
          <cell r="DP1491">
            <v>0</v>
          </cell>
          <cell r="DQ1491">
            <v>0</v>
          </cell>
          <cell r="DR1491">
            <v>0</v>
          </cell>
          <cell r="DS1491">
            <v>0</v>
          </cell>
          <cell r="DU1491" t="e">
            <v>#N/A</v>
          </cell>
          <cell r="DV1491">
            <v>538000</v>
          </cell>
          <cell r="DW1491">
            <v>1</v>
          </cell>
          <cell r="DX1491">
            <v>1</v>
          </cell>
          <cell r="DY1491">
            <v>2152000</v>
          </cell>
          <cell r="DZ1491">
            <v>2255828</v>
          </cell>
          <cell r="EB1491">
            <v>2255828</v>
          </cell>
          <cell r="EC1491" t="str">
            <v>Def</v>
          </cell>
          <cell r="ED1491" t="str">
            <v>TBC</v>
          </cell>
        </row>
        <row r="1492">
          <cell r="D1492" t="str">
            <v>PC3200852</v>
          </cell>
          <cell r="E1492" t="str">
            <v>Town Centre Urban Design Action Plan (Glenfield)</v>
          </cell>
          <cell r="F1492" t="str">
            <v>Auckland Council</v>
          </cell>
          <cell r="G1492" t="str">
            <v>Regional and local planning</v>
          </cell>
          <cell r="H1492" t="str">
            <v>E403105</v>
          </cell>
          <cell r="I1492" t="str">
            <v>Plan development management</v>
          </cell>
          <cell r="J1492" t="str">
            <v>Economic development</v>
          </cell>
          <cell r="K1492" t="str">
            <v>Local economic development</v>
          </cell>
          <cell r="L1492" t="str">
            <v>Local street environment and town centres</v>
          </cell>
          <cell r="M1492" t="str">
            <v>Local activities</v>
          </cell>
          <cell r="N1492" t="str">
            <v>Local economic development</v>
          </cell>
          <cell r="O1492" t="str">
            <v>Local street environment and town centres</v>
          </cell>
          <cell r="P1492" t="str">
            <v>Economic development</v>
          </cell>
          <cell r="Q1492" t="str">
            <v>Local economic development</v>
          </cell>
          <cell r="R1492" t="str">
            <v>Local street environment and town centres</v>
          </cell>
          <cell r="S1492" t="str">
            <v>A1321205</v>
          </cell>
          <cell r="T1492" t="str">
            <v>A1321205</v>
          </cell>
          <cell r="U1492" t="str">
            <v>Local street environment and town centres</v>
          </cell>
          <cell r="V1492" t="str">
            <v>L135</v>
          </cell>
          <cell r="W1492" t="str">
            <v>Kaipatiki</v>
          </cell>
          <cell r="X1492" t="str">
            <v>PL40810</v>
          </cell>
          <cell r="Y1492" t="str">
            <v>Expense</v>
          </cell>
          <cell r="Z1492">
            <v>20130701</v>
          </cell>
          <cell r="AA1492">
            <v>20150630</v>
          </cell>
          <cell r="AB1492">
            <v>2</v>
          </cell>
          <cell r="AC1492" t="str">
            <v>Discrete</v>
          </cell>
          <cell r="AD1492">
            <v>1</v>
          </cell>
          <cell r="AE1492">
            <v>0</v>
          </cell>
          <cell r="AF1492">
            <v>0</v>
          </cell>
          <cell r="AG1492">
            <v>0</v>
          </cell>
          <cell r="AH1492">
            <v>20</v>
          </cell>
          <cell r="AI1492" t="str">
            <v>Street Environment and Town Centres</v>
          </cell>
          <cell r="AJ1492" t="str">
            <v>Structures parks</v>
          </cell>
          <cell r="AK1492">
            <v>35</v>
          </cell>
          <cell r="AM1492">
            <v>1</v>
          </cell>
          <cell r="AU1492">
            <v>200000</v>
          </cell>
          <cell r="AV1492">
            <v>1200000</v>
          </cell>
          <cell r="BD1492">
            <v>3.1E-2</v>
          </cell>
          <cell r="BE1492">
            <v>6.1930000000000041E-2</v>
          </cell>
          <cell r="BF1492">
            <v>9.3787900000000146E-2</v>
          </cell>
          <cell r="BG1492">
            <v>0.12878911280000027</v>
          </cell>
          <cell r="BH1492">
            <v>0.16491036440960039</v>
          </cell>
          <cell r="BI1492">
            <v>0.19869276497747879</v>
          </cell>
          <cell r="BJ1492">
            <v>0.23225616239684821</v>
          </cell>
          <cell r="BK1492">
            <v>0.27045610343115034</v>
          </cell>
          <cell r="BL1492">
            <v>0.31238115484437823</v>
          </cell>
          <cell r="BM1492">
            <v>0.35568973295424255</v>
          </cell>
          <cell r="BN1492">
            <v>0</v>
          </cell>
          <cell r="BO1492">
            <v>0</v>
          </cell>
          <cell r="BP1492">
            <v>12386.000000000007</v>
          </cell>
          <cell r="BQ1492">
            <v>112545.48000000017</v>
          </cell>
          <cell r="BR1492">
            <v>0</v>
          </cell>
          <cell r="BS1492">
            <v>0</v>
          </cell>
          <cell r="BT1492">
            <v>0</v>
          </cell>
          <cell r="BU1492">
            <v>0</v>
          </cell>
          <cell r="BV1492">
            <v>0</v>
          </cell>
          <cell r="BW1492">
            <v>0</v>
          </cell>
          <cell r="BX1492">
            <v>0</v>
          </cell>
          <cell r="BY1492">
            <v>0</v>
          </cell>
          <cell r="BZ1492">
            <v>0</v>
          </cell>
          <cell r="CA1492">
            <v>212386</v>
          </cell>
          <cell r="CB1492">
            <v>1312545.4800000002</v>
          </cell>
          <cell r="CC1492">
            <v>0</v>
          </cell>
          <cell r="CD1492">
            <v>0</v>
          </cell>
          <cell r="CE1492">
            <v>0</v>
          </cell>
          <cell r="CF1492">
            <v>0</v>
          </cell>
          <cell r="CG1492">
            <v>0</v>
          </cell>
          <cell r="CH1492">
            <v>0</v>
          </cell>
          <cell r="CI1492">
            <v>0</v>
          </cell>
          <cell r="CK1492">
            <v>0</v>
          </cell>
          <cell r="CL1492">
            <v>0</v>
          </cell>
          <cell r="CM1492">
            <v>212386</v>
          </cell>
          <cell r="CN1492">
            <v>1312545.4800000002</v>
          </cell>
          <cell r="CO1492">
            <v>0</v>
          </cell>
          <cell r="CP1492">
            <v>0</v>
          </cell>
          <cell r="CQ1492">
            <v>0</v>
          </cell>
          <cell r="CR1492">
            <v>0</v>
          </cell>
          <cell r="CS1492">
            <v>0</v>
          </cell>
          <cell r="CT1492">
            <v>0</v>
          </cell>
          <cell r="CU1492">
            <v>0</v>
          </cell>
          <cell r="CW1492">
            <v>0</v>
          </cell>
          <cell r="CX1492">
            <v>0</v>
          </cell>
          <cell r="CY1492">
            <v>0</v>
          </cell>
          <cell r="CZ1492">
            <v>0</v>
          </cell>
          <cell r="DA1492">
            <v>0</v>
          </cell>
          <cell r="DB1492">
            <v>0</v>
          </cell>
          <cell r="DC1492">
            <v>0</v>
          </cell>
          <cell r="DD1492">
            <v>0</v>
          </cell>
          <cell r="DE1492">
            <v>0</v>
          </cell>
          <cell r="DF1492">
            <v>0</v>
          </cell>
          <cell r="DG1492">
            <v>0</v>
          </cell>
          <cell r="DI1492">
            <v>0</v>
          </cell>
          <cell r="DJ1492">
            <v>0</v>
          </cell>
          <cell r="DK1492">
            <v>0</v>
          </cell>
          <cell r="DL1492">
            <v>0</v>
          </cell>
          <cell r="DM1492">
            <v>0</v>
          </cell>
          <cell r="DN1492">
            <v>0</v>
          </cell>
          <cell r="DO1492">
            <v>0</v>
          </cell>
          <cell r="DP1492">
            <v>0</v>
          </cell>
          <cell r="DQ1492">
            <v>0</v>
          </cell>
          <cell r="DR1492">
            <v>0</v>
          </cell>
          <cell r="DS1492">
            <v>0</v>
          </cell>
          <cell r="DU1492" t="e">
            <v>#N/A</v>
          </cell>
          <cell r="DV1492">
            <v>0</v>
          </cell>
          <cell r="DW1492">
            <v>0</v>
          </cell>
          <cell r="DX1492">
            <v>1</v>
          </cell>
          <cell r="DY1492">
            <v>1400000</v>
          </cell>
          <cell r="DZ1492">
            <v>1524931.4800000002</v>
          </cell>
          <cell r="EB1492">
            <v>1524931.4800000002</v>
          </cell>
          <cell r="EC1492" t="str">
            <v>Def</v>
          </cell>
          <cell r="ED1492" t="str">
            <v>TBC</v>
          </cell>
        </row>
        <row r="1493">
          <cell r="D1493" t="str">
            <v>PC3200853</v>
          </cell>
          <cell r="E1493" t="str">
            <v>Business Improvement District Programmes</v>
          </cell>
          <cell r="F1493" t="str">
            <v>Auckland Council</v>
          </cell>
          <cell r="G1493" t="str">
            <v>Regional and local planning</v>
          </cell>
          <cell r="H1493" t="str">
            <v>E403105</v>
          </cell>
          <cell r="I1493" t="str">
            <v>Plan development management</v>
          </cell>
          <cell r="J1493" t="str">
            <v>Economic development</v>
          </cell>
          <cell r="K1493" t="str">
            <v>Local economic development</v>
          </cell>
          <cell r="L1493" t="str">
            <v>Local street environment and town centres</v>
          </cell>
          <cell r="M1493" t="str">
            <v>Local activities</v>
          </cell>
          <cell r="N1493" t="str">
            <v>Local economic development</v>
          </cell>
          <cell r="O1493" t="str">
            <v>Local street environment and town centres</v>
          </cell>
          <cell r="P1493" t="str">
            <v>Economic development</v>
          </cell>
          <cell r="Q1493" t="str">
            <v>Local economic development</v>
          </cell>
          <cell r="R1493" t="str">
            <v>Local street environment and town centres</v>
          </cell>
          <cell r="S1493" t="str">
            <v>A1321205</v>
          </cell>
          <cell r="T1493" t="str">
            <v>A1321205</v>
          </cell>
          <cell r="U1493" t="str">
            <v>Local street environment and town centres</v>
          </cell>
          <cell r="V1493" t="str">
            <v>L160</v>
          </cell>
          <cell r="W1493" t="str">
            <v>Otara-Papatoetoe</v>
          </cell>
          <cell r="X1493" t="str">
            <v>PL40810</v>
          </cell>
          <cell r="Y1493" t="str">
            <v>Expense</v>
          </cell>
          <cell r="Z1493">
            <v>20120701</v>
          </cell>
          <cell r="AA1493">
            <v>20150630</v>
          </cell>
          <cell r="AB1493">
            <v>1</v>
          </cell>
          <cell r="AC1493" t="str">
            <v>Programme</v>
          </cell>
          <cell r="AD1493">
            <v>1</v>
          </cell>
          <cell r="AE1493">
            <v>0</v>
          </cell>
          <cell r="AF1493">
            <v>0</v>
          </cell>
          <cell r="AG1493">
            <v>0</v>
          </cell>
          <cell r="AH1493">
            <v>20</v>
          </cell>
          <cell r="AI1493" t="str">
            <v>Street Environment and Town Centres</v>
          </cell>
          <cell r="AJ1493" t="str">
            <v>Structures parks</v>
          </cell>
          <cell r="AK1493">
            <v>35</v>
          </cell>
          <cell r="AM1493">
            <v>1</v>
          </cell>
          <cell r="AT1493">
            <v>277500</v>
          </cell>
          <cell r="AU1493">
            <v>125000</v>
          </cell>
          <cell r="AV1493">
            <v>200000</v>
          </cell>
          <cell r="BD1493">
            <v>3.1E-2</v>
          </cell>
          <cell r="BE1493">
            <v>6.1930000000000041E-2</v>
          </cell>
          <cell r="BF1493">
            <v>9.3787900000000146E-2</v>
          </cell>
          <cell r="BG1493">
            <v>0.12878911280000027</v>
          </cell>
          <cell r="BH1493">
            <v>0.16491036440960039</v>
          </cell>
          <cell r="BI1493">
            <v>0.19869276497747879</v>
          </cell>
          <cell r="BJ1493">
            <v>0.23225616239684821</v>
          </cell>
          <cell r="BK1493">
            <v>0.27045610343115034</v>
          </cell>
          <cell r="BL1493">
            <v>0.31238115484437823</v>
          </cell>
          <cell r="BM1493">
            <v>0.35568973295424255</v>
          </cell>
          <cell r="BN1493">
            <v>0</v>
          </cell>
          <cell r="BO1493">
            <v>8602.5</v>
          </cell>
          <cell r="BP1493">
            <v>7741.2500000000055</v>
          </cell>
          <cell r="BQ1493">
            <v>18757.580000000031</v>
          </cell>
          <cell r="BR1493">
            <v>0</v>
          </cell>
          <cell r="BS1493">
            <v>0</v>
          </cell>
          <cell r="BT1493">
            <v>0</v>
          </cell>
          <cell r="BU1493">
            <v>0</v>
          </cell>
          <cell r="BV1493">
            <v>0</v>
          </cell>
          <cell r="BW1493">
            <v>0</v>
          </cell>
          <cell r="BX1493">
            <v>0</v>
          </cell>
          <cell r="BY1493">
            <v>0</v>
          </cell>
          <cell r="BZ1493">
            <v>286102.5</v>
          </cell>
          <cell r="CA1493">
            <v>132741.25</v>
          </cell>
          <cell r="CB1493">
            <v>218757.58000000002</v>
          </cell>
          <cell r="CC1493">
            <v>0</v>
          </cell>
          <cell r="CD1493">
            <v>0</v>
          </cell>
          <cell r="CE1493">
            <v>0</v>
          </cell>
          <cell r="CF1493">
            <v>0</v>
          </cell>
          <cell r="CG1493">
            <v>0</v>
          </cell>
          <cell r="CH1493">
            <v>0</v>
          </cell>
          <cell r="CI1493">
            <v>0</v>
          </cell>
          <cell r="CK1493">
            <v>0</v>
          </cell>
          <cell r="CL1493">
            <v>286102.5</v>
          </cell>
          <cell r="CM1493">
            <v>132741.25</v>
          </cell>
          <cell r="CN1493">
            <v>218757.58000000002</v>
          </cell>
          <cell r="CO1493">
            <v>0</v>
          </cell>
          <cell r="CP1493">
            <v>0</v>
          </cell>
          <cell r="CQ1493">
            <v>0</v>
          </cell>
          <cell r="CR1493">
            <v>0</v>
          </cell>
          <cell r="CS1493">
            <v>0</v>
          </cell>
          <cell r="CT1493">
            <v>0</v>
          </cell>
          <cell r="CU1493">
            <v>0</v>
          </cell>
          <cell r="CW1493">
            <v>0</v>
          </cell>
          <cell r="CX1493">
            <v>0</v>
          </cell>
          <cell r="CY1493">
            <v>0</v>
          </cell>
          <cell r="CZ1493">
            <v>0</v>
          </cell>
          <cell r="DA1493">
            <v>0</v>
          </cell>
          <cell r="DB1493">
            <v>0</v>
          </cell>
          <cell r="DC1493">
            <v>0</v>
          </cell>
          <cell r="DD1493">
            <v>0</v>
          </cell>
          <cell r="DE1493">
            <v>0</v>
          </cell>
          <cell r="DF1493">
            <v>0</v>
          </cell>
          <cell r="DG1493">
            <v>0</v>
          </cell>
          <cell r="DI1493">
            <v>0</v>
          </cell>
          <cell r="DJ1493">
            <v>0</v>
          </cell>
          <cell r="DK1493">
            <v>0</v>
          </cell>
          <cell r="DL1493">
            <v>0</v>
          </cell>
          <cell r="DM1493">
            <v>0</v>
          </cell>
          <cell r="DN1493">
            <v>0</v>
          </cell>
          <cell r="DO1493">
            <v>0</v>
          </cell>
          <cell r="DP1493">
            <v>0</v>
          </cell>
          <cell r="DQ1493">
            <v>0</v>
          </cell>
          <cell r="DR1493">
            <v>0</v>
          </cell>
          <cell r="DS1493">
            <v>0</v>
          </cell>
          <cell r="DU1493" t="e">
            <v>#N/A</v>
          </cell>
          <cell r="DV1493">
            <v>0</v>
          </cell>
          <cell r="DW1493">
            <v>0</v>
          </cell>
          <cell r="DX1493">
            <v>1</v>
          </cell>
          <cell r="DY1493">
            <v>602500</v>
          </cell>
          <cell r="DZ1493">
            <v>637601.33000000007</v>
          </cell>
          <cell r="EB1493">
            <v>637601.33000000007</v>
          </cell>
          <cell r="EC1493" t="str">
            <v>Def</v>
          </cell>
          <cell r="ED1493" t="str">
            <v>TBC</v>
          </cell>
        </row>
        <row r="1494">
          <cell r="D1494" t="str">
            <v>PC3200854</v>
          </cell>
          <cell r="E1494" t="str">
            <v>Town Centre Revitalisation (Otara)</v>
          </cell>
          <cell r="F1494" t="str">
            <v>Auckland Council</v>
          </cell>
          <cell r="G1494" t="str">
            <v>Regional and local planning</v>
          </cell>
          <cell r="H1494" t="str">
            <v>E403105</v>
          </cell>
          <cell r="I1494" t="str">
            <v>Plan development management</v>
          </cell>
          <cell r="J1494" t="str">
            <v>Economic development</v>
          </cell>
          <cell r="K1494" t="str">
            <v>Local economic development</v>
          </cell>
          <cell r="L1494" t="str">
            <v>Local street environment and town centres</v>
          </cell>
          <cell r="M1494" t="str">
            <v>Local activities</v>
          </cell>
          <cell r="N1494" t="str">
            <v>Local economic development</v>
          </cell>
          <cell r="O1494" t="str">
            <v>Local street environment and town centres</v>
          </cell>
          <cell r="P1494" t="str">
            <v>Economic development</v>
          </cell>
          <cell r="Q1494" t="str">
            <v>Local economic development</v>
          </cell>
          <cell r="R1494" t="str">
            <v>Local street environment and town centres</v>
          </cell>
          <cell r="S1494" t="str">
            <v>A1321205</v>
          </cell>
          <cell r="T1494" t="str">
            <v>A1321205</v>
          </cell>
          <cell r="U1494" t="str">
            <v>Local street environment and town centres</v>
          </cell>
          <cell r="V1494" t="str">
            <v>L160</v>
          </cell>
          <cell r="W1494" t="str">
            <v>Otara-Papatoetoe</v>
          </cell>
          <cell r="X1494" t="str">
            <v>PL40810</v>
          </cell>
          <cell r="Y1494" t="str">
            <v>Expense</v>
          </cell>
          <cell r="Z1494">
            <v>20120701</v>
          </cell>
          <cell r="AA1494">
            <v>20160630</v>
          </cell>
          <cell r="AB1494">
            <v>1</v>
          </cell>
          <cell r="AC1494" t="str">
            <v>Programme</v>
          </cell>
          <cell r="AD1494">
            <v>0.25</v>
          </cell>
          <cell r="AE1494">
            <v>0</v>
          </cell>
          <cell r="AF1494">
            <v>0</v>
          </cell>
          <cell r="AG1494">
            <v>0.75</v>
          </cell>
          <cell r="AH1494">
            <v>20</v>
          </cell>
          <cell r="AI1494" t="str">
            <v>Street Environment and Town Centres</v>
          </cell>
          <cell r="AJ1494" t="str">
            <v>Structures parks</v>
          </cell>
          <cell r="AK1494">
            <v>35</v>
          </cell>
          <cell r="AM1494">
            <v>1</v>
          </cell>
          <cell r="AT1494">
            <v>100000</v>
          </cell>
          <cell r="AU1494">
            <v>250000</v>
          </cell>
          <cell r="AV1494">
            <v>250000</v>
          </cell>
          <cell r="AW1494">
            <v>250000</v>
          </cell>
          <cell r="BD1494">
            <v>3.1E-2</v>
          </cell>
          <cell r="BE1494">
            <v>6.1930000000000041E-2</v>
          </cell>
          <cell r="BF1494">
            <v>9.3787900000000146E-2</v>
          </cell>
          <cell r="BG1494">
            <v>0.12878911280000027</v>
          </cell>
          <cell r="BH1494">
            <v>0.16491036440960039</v>
          </cell>
          <cell r="BI1494">
            <v>0.19869276497747879</v>
          </cell>
          <cell r="BJ1494">
            <v>0.23225616239684821</v>
          </cell>
          <cell r="BK1494">
            <v>0.27045610343115034</v>
          </cell>
          <cell r="BL1494">
            <v>0.31238115484437823</v>
          </cell>
          <cell r="BM1494">
            <v>0.35568973295424255</v>
          </cell>
          <cell r="BN1494">
            <v>0</v>
          </cell>
          <cell r="BO1494">
            <v>3100</v>
          </cell>
          <cell r="BP1494">
            <v>15482.500000000011</v>
          </cell>
          <cell r="BQ1494">
            <v>23446.975000000035</v>
          </cell>
          <cell r="BR1494">
            <v>32197.278200000066</v>
          </cell>
          <cell r="BS1494">
            <v>0</v>
          </cell>
          <cell r="BT1494">
            <v>0</v>
          </cell>
          <cell r="BU1494">
            <v>0</v>
          </cell>
          <cell r="BV1494">
            <v>0</v>
          </cell>
          <cell r="BW1494">
            <v>0</v>
          </cell>
          <cell r="BX1494">
            <v>0</v>
          </cell>
          <cell r="BY1494">
            <v>0</v>
          </cell>
          <cell r="BZ1494">
            <v>103100</v>
          </cell>
          <cell r="CA1494">
            <v>265482.5</v>
          </cell>
          <cell r="CB1494">
            <v>273446.97500000003</v>
          </cell>
          <cell r="CC1494">
            <v>282197.27820000006</v>
          </cell>
          <cell r="CD1494">
            <v>0</v>
          </cell>
          <cell r="CE1494">
            <v>0</v>
          </cell>
          <cell r="CF1494">
            <v>0</v>
          </cell>
          <cell r="CG1494">
            <v>0</v>
          </cell>
          <cell r="CH1494">
            <v>0</v>
          </cell>
          <cell r="CI1494">
            <v>0</v>
          </cell>
          <cell r="CK1494">
            <v>0</v>
          </cell>
          <cell r="CL1494">
            <v>25775</v>
          </cell>
          <cell r="CM1494">
            <v>66370.625</v>
          </cell>
          <cell r="CN1494">
            <v>68361.743750000009</v>
          </cell>
          <cell r="CO1494">
            <v>70549.319550000015</v>
          </cell>
          <cell r="CP1494">
            <v>0</v>
          </cell>
          <cell r="CQ1494">
            <v>0</v>
          </cell>
          <cell r="CR1494">
            <v>0</v>
          </cell>
          <cell r="CS1494">
            <v>0</v>
          </cell>
          <cell r="CT1494">
            <v>0</v>
          </cell>
          <cell r="CU1494">
            <v>0</v>
          </cell>
          <cell r="CW1494">
            <v>0</v>
          </cell>
          <cell r="CX1494">
            <v>0</v>
          </cell>
          <cell r="CY1494">
            <v>0</v>
          </cell>
          <cell r="CZ1494">
            <v>0</v>
          </cell>
          <cell r="DA1494">
            <v>0</v>
          </cell>
          <cell r="DB1494">
            <v>0</v>
          </cell>
          <cell r="DC1494">
            <v>0</v>
          </cell>
          <cell r="DD1494">
            <v>0</v>
          </cell>
          <cell r="DE1494">
            <v>0</v>
          </cell>
          <cell r="DF1494">
            <v>0</v>
          </cell>
          <cell r="DG1494">
            <v>0</v>
          </cell>
          <cell r="DI1494">
            <v>0</v>
          </cell>
          <cell r="DJ1494">
            <v>77325</v>
          </cell>
          <cell r="DK1494">
            <v>199111.875</v>
          </cell>
          <cell r="DL1494">
            <v>205085.23125000001</v>
          </cell>
          <cell r="DM1494">
            <v>211647.95865000004</v>
          </cell>
          <cell r="DN1494">
            <v>0</v>
          </cell>
          <cell r="DO1494">
            <v>0</v>
          </cell>
          <cell r="DP1494">
            <v>0</v>
          </cell>
          <cell r="DQ1494">
            <v>0</v>
          </cell>
          <cell r="DR1494">
            <v>0</v>
          </cell>
          <cell r="DS1494">
            <v>0</v>
          </cell>
          <cell r="DU1494" t="e">
            <v>#N/A</v>
          </cell>
          <cell r="DV1494">
            <v>0</v>
          </cell>
          <cell r="DW1494">
            <v>0</v>
          </cell>
          <cell r="DX1494">
            <v>1</v>
          </cell>
          <cell r="DY1494">
            <v>850000</v>
          </cell>
          <cell r="DZ1494">
            <v>924226.75320000015</v>
          </cell>
          <cell r="EB1494">
            <v>924226.75320000015</v>
          </cell>
          <cell r="EC1494" t="str">
            <v>Def</v>
          </cell>
          <cell r="ED1494" t="str">
            <v>TBC</v>
          </cell>
        </row>
        <row r="1495">
          <cell r="D1495" t="str">
            <v>PC3200855</v>
          </cell>
          <cell r="E1495" t="str">
            <v>Enhance The Northern, Western And Eastern Gateways To LB Area</v>
          </cell>
          <cell r="F1495" t="str">
            <v>Auckland Council</v>
          </cell>
          <cell r="G1495" t="str">
            <v>Regional and local planning</v>
          </cell>
          <cell r="H1495" t="str">
            <v>E403105</v>
          </cell>
          <cell r="I1495" t="str">
            <v>Plan development management</v>
          </cell>
          <cell r="J1495" t="str">
            <v>Economic development</v>
          </cell>
          <cell r="K1495" t="str">
            <v>Local economic development</v>
          </cell>
          <cell r="L1495" t="str">
            <v>Local street environment and town centres</v>
          </cell>
          <cell r="M1495" t="str">
            <v>Local activities</v>
          </cell>
          <cell r="N1495" t="str">
            <v>Local economic development</v>
          </cell>
          <cell r="O1495" t="str">
            <v>Local street environment and town centres</v>
          </cell>
          <cell r="P1495" t="str">
            <v>Economic development</v>
          </cell>
          <cell r="Q1495" t="str">
            <v>Local economic development</v>
          </cell>
          <cell r="R1495" t="str">
            <v>Local street environment and town centres</v>
          </cell>
          <cell r="S1495" t="str">
            <v>A1321205</v>
          </cell>
          <cell r="T1495" t="str">
            <v>A1321205</v>
          </cell>
          <cell r="U1495" t="str">
            <v>Local street environment and town centres</v>
          </cell>
          <cell r="V1495" t="str">
            <v>L175</v>
          </cell>
          <cell r="W1495" t="str">
            <v>Rodney</v>
          </cell>
          <cell r="X1495" t="str">
            <v>PL40810</v>
          </cell>
          <cell r="Y1495" t="str">
            <v>Expense</v>
          </cell>
          <cell r="Z1495">
            <v>20120701</v>
          </cell>
          <cell r="AA1495">
            <v>20150630</v>
          </cell>
          <cell r="AB1495">
            <v>1</v>
          </cell>
          <cell r="AC1495" t="str">
            <v>Programme</v>
          </cell>
          <cell r="AD1495">
            <v>1</v>
          </cell>
          <cell r="AE1495">
            <v>0</v>
          </cell>
          <cell r="AF1495">
            <v>0</v>
          </cell>
          <cell r="AG1495">
            <v>0</v>
          </cell>
          <cell r="AH1495">
            <v>20</v>
          </cell>
          <cell r="AI1495" t="str">
            <v>Street Environment and Town Centres</v>
          </cell>
          <cell r="AJ1495" t="str">
            <v>Structures parks</v>
          </cell>
          <cell r="AK1495">
            <v>35</v>
          </cell>
          <cell r="AM1495">
            <v>1</v>
          </cell>
          <cell r="AT1495">
            <v>150000</v>
          </cell>
          <cell r="AU1495">
            <v>150000</v>
          </cell>
          <cell r="AV1495">
            <v>150000</v>
          </cell>
          <cell r="BD1495">
            <v>3.1E-2</v>
          </cell>
          <cell r="BE1495">
            <v>6.1930000000000041E-2</v>
          </cell>
          <cell r="BF1495">
            <v>9.3787900000000146E-2</v>
          </cell>
          <cell r="BG1495">
            <v>0.12878911280000027</v>
          </cell>
          <cell r="BH1495">
            <v>0.16491036440960039</v>
          </cell>
          <cell r="BI1495">
            <v>0.19869276497747879</v>
          </cell>
          <cell r="BJ1495">
            <v>0.23225616239684821</v>
          </cell>
          <cell r="BK1495">
            <v>0.27045610343115034</v>
          </cell>
          <cell r="BL1495">
            <v>0.31238115484437823</v>
          </cell>
          <cell r="BM1495">
            <v>0.35568973295424255</v>
          </cell>
          <cell r="BN1495">
            <v>0</v>
          </cell>
          <cell r="BO1495">
            <v>4650</v>
          </cell>
          <cell r="BP1495">
            <v>9289.5000000000055</v>
          </cell>
          <cell r="BQ1495">
            <v>14068.185000000021</v>
          </cell>
          <cell r="BR1495">
            <v>0</v>
          </cell>
          <cell r="BS1495">
            <v>0</v>
          </cell>
          <cell r="BT1495">
            <v>0</v>
          </cell>
          <cell r="BU1495">
            <v>0</v>
          </cell>
          <cell r="BV1495">
            <v>0</v>
          </cell>
          <cell r="BW1495">
            <v>0</v>
          </cell>
          <cell r="BX1495">
            <v>0</v>
          </cell>
          <cell r="BY1495">
            <v>0</v>
          </cell>
          <cell r="BZ1495">
            <v>154650</v>
          </cell>
          <cell r="CA1495">
            <v>159289.5</v>
          </cell>
          <cell r="CB1495">
            <v>164068.18500000003</v>
          </cell>
          <cell r="CC1495">
            <v>0</v>
          </cell>
          <cell r="CD1495">
            <v>0</v>
          </cell>
          <cell r="CE1495">
            <v>0</v>
          </cell>
          <cell r="CF1495">
            <v>0</v>
          </cell>
          <cell r="CG1495">
            <v>0</v>
          </cell>
          <cell r="CH1495">
            <v>0</v>
          </cell>
          <cell r="CI1495">
            <v>0</v>
          </cell>
          <cell r="CK1495">
            <v>0</v>
          </cell>
          <cell r="CL1495">
            <v>154650</v>
          </cell>
          <cell r="CM1495">
            <v>159289.5</v>
          </cell>
          <cell r="CN1495">
            <v>164068.18500000003</v>
          </cell>
          <cell r="CO1495">
            <v>0</v>
          </cell>
          <cell r="CP1495">
            <v>0</v>
          </cell>
          <cell r="CQ1495">
            <v>0</v>
          </cell>
          <cell r="CR1495">
            <v>0</v>
          </cell>
          <cell r="CS1495">
            <v>0</v>
          </cell>
          <cell r="CT1495">
            <v>0</v>
          </cell>
          <cell r="CU1495">
            <v>0</v>
          </cell>
          <cell r="CW1495">
            <v>0</v>
          </cell>
          <cell r="CX1495">
            <v>0</v>
          </cell>
          <cell r="CY1495">
            <v>0</v>
          </cell>
          <cell r="CZ1495">
            <v>0</v>
          </cell>
          <cell r="DA1495">
            <v>0</v>
          </cell>
          <cell r="DB1495">
            <v>0</v>
          </cell>
          <cell r="DC1495">
            <v>0</v>
          </cell>
          <cell r="DD1495">
            <v>0</v>
          </cell>
          <cell r="DE1495">
            <v>0</v>
          </cell>
          <cell r="DF1495">
            <v>0</v>
          </cell>
          <cell r="DG1495">
            <v>0</v>
          </cell>
          <cell r="DI1495">
            <v>0</v>
          </cell>
          <cell r="DJ1495">
            <v>0</v>
          </cell>
          <cell r="DK1495">
            <v>0</v>
          </cell>
          <cell r="DL1495">
            <v>0</v>
          </cell>
          <cell r="DM1495">
            <v>0</v>
          </cell>
          <cell r="DN1495">
            <v>0</v>
          </cell>
          <cell r="DO1495">
            <v>0</v>
          </cell>
          <cell r="DP1495">
            <v>0</v>
          </cell>
          <cell r="DQ1495">
            <v>0</v>
          </cell>
          <cell r="DR1495">
            <v>0</v>
          </cell>
          <cell r="DS1495">
            <v>0</v>
          </cell>
          <cell r="DU1495" t="e">
            <v>#N/A</v>
          </cell>
          <cell r="DV1495">
            <v>0</v>
          </cell>
          <cell r="DW1495">
            <v>0</v>
          </cell>
          <cell r="DX1495">
            <v>1</v>
          </cell>
          <cell r="DY1495">
            <v>450000</v>
          </cell>
          <cell r="DZ1495">
            <v>478007.68500000006</v>
          </cell>
          <cell r="EB1495">
            <v>478007.68500000006</v>
          </cell>
          <cell r="EC1495" t="str">
            <v>Def</v>
          </cell>
          <cell r="ED1495" t="str">
            <v>TBC</v>
          </cell>
        </row>
        <row r="1496">
          <cell r="D1496" t="str">
            <v>PC3200856</v>
          </cell>
          <cell r="E1496" t="str">
            <v>Undertake Appropriate Mainstreet Upgrades</v>
          </cell>
          <cell r="F1496" t="str">
            <v>Auckland Council</v>
          </cell>
          <cell r="G1496" t="str">
            <v>Regional and local planning</v>
          </cell>
          <cell r="H1496" t="str">
            <v>E403105</v>
          </cell>
          <cell r="I1496" t="str">
            <v>Plan development management</v>
          </cell>
          <cell r="J1496" t="str">
            <v>Economic development</v>
          </cell>
          <cell r="K1496" t="str">
            <v>Local economic development</v>
          </cell>
          <cell r="L1496" t="str">
            <v>Local street environment and town centres</v>
          </cell>
          <cell r="M1496" t="str">
            <v>Local activities</v>
          </cell>
          <cell r="N1496" t="str">
            <v>Local economic development</v>
          </cell>
          <cell r="O1496" t="str">
            <v>Local street environment and town centres</v>
          </cell>
          <cell r="P1496" t="str">
            <v>Economic development</v>
          </cell>
          <cell r="Q1496" t="str">
            <v>Local economic development</v>
          </cell>
          <cell r="R1496" t="str">
            <v>Local street environment and town centres</v>
          </cell>
          <cell r="S1496" t="str">
            <v>A1321205</v>
          </cell>
          <cell r="T1496" t="str">
            <v>A1321205</v>
          </cell>
          <cell r="U1496" t="str">
            <v>Local street environment and town centres</v>
          </cell>
          <cell r="V1496" t="str">
            <v>L175</v>
          </cell>
          <cell r="W1496" t="str">
            <v>Rodney</v>
          </cell>
          <cell r="X1496" t="str">
            <v>PL40810</v>
          </cell>
          <cell r="Y1496" t="str">
            <v>Expense</v>
          </cell>
          <cell r="Z1496">
            <v>20120701</v>
          </cell>
          <cell r="AA1496">
            <v>20150630</v>
          </cell>
          <cell r="AB1496">
            <v>1</v>
          </cell>
          <cell r="AC1496" t="str">
            <v>Programme</v>
          </cell>
          <cell r="AD1496">
            <v>1</v>
          </cell>
          <cell r="AE1496">
            <v>0</v>
          </cell>
          <cell r="AF1496">
            <v>0</v>
          </cell>
          <cell r="AG1496">
            <v>0</v>
          </cell>
          <cell r="AH1496">
            <v>20</v>
          </cell>
          <cell r="AI1496" t="str">
            <v>Street Environment and Town Centres</v>
          </cell>
          <cell r="AJ1496" t="str">
            <v>Structures parks</v>
          </cell>
          <cell r="AK1496">
            <v>35</v>
          </cell>
          <cell r="AM1496">
            <v>1</v>
          </cell>
          <cell r="AT1496">
            <v>300000</v>
          </cell>
          <cell r="AU1496">
            <v>300000</v>
          </cell>
          <cell r="AV1496">
            <v>300000</v>
          </cell>
          <cell r="BD1496">
            <v>3.1E-2</v>
          </cell>
          <cell r="BE1496">
            <v>6.1930000000000041E-2</v>
          </cell>
          <cell r="BF1496">
            <v>9.3787900000000146E-2</v>
          </cell>
          <cell r="BG1496">
            <v>0.12878911280000027</v>
          </cell>
          <cell r="BH1496">
            <v>0.16491036440960039</v>
          </cell>
          <cell r="BI1496">
            <v>0.19869276497747879</v>
          </cell>
          <cell r="BJ1496">
            <v>0.23225616239684821</v>
          </cell>
          <cell r="BK1496">
            <v>0.27045610343115034</v>
          </cell>
          <cell r="BL1496">
            <v>0.31238115484437823</v>
          </cell>
          <cell r="BM1496">
            <v>0.35568973295424255</v>
          </cell>
          <cell r="BN1496">
            <v>0</v>
          </cell>
          <cell r="BO1496">
            <v>9300</v>
          </cell>
          <cell r="BP1496">
            <v>18579.000000000011</v>
          </cell>
          <cell r="BQ1496">
            <v>28136.370000000043</v>
          </cell>
          <cell r="BR1496">
            <v>0</v>
          </cell>
          <cell r="BS1496">
            <v>0</v>
          </cell>
          <cell r="BT1496">
            <v>0</v>
          </cell>
          <cell r="BU1496">
            <v>0</v>
          </cell>
          <cell r="BV1496">
            <v>0</v>
          </cell>
          <cell r="BW1496">
            <v>0</v>
          </cell>
          <cell r="BX1496">
            <v>0</v>
          </cell>
          <cell r="BY1496">
            <v>0</v>
          </cell>
          <cell r="BZ1496">
            <v>309300</v>
          </cell>
          <cell r="CA1496">
            <v>318579</v>
          </cell>
          <cell r="CB1496">
            <v>328136.37000000005</v>
          </cell>
          <cell r="CC1496">
            <v>0</v>
          </cell>
          <cell r="CD1496">
            <v>0</v>
          </cell>
          <cell r="CE1496">
            <v>0</v>
          </cell>
          <cell r="CF1496">
            <v>0</v>
          </cell>
          <cell r="CG1496">
            <v>0</v>
          </cell>
          <cell r="CH1496">
            <v>0</v>
          </cell>
          <cell r="CI1496">
            <v>0</v>
          </cell>
          <cell r="CK1496">
            <v>0</v>
          </cell>
          <cell r="CL1496">
            <v>309300</v>
          </cell>
          <cell r="CM1496">
            <v>318579</v>
          </cell>
          <cell r="CN1496">
            <v>328136.37000000005</v>
          </cell>
          <cell r="CO1496">
            <v>0</v>
          </cell>
          <cell r="CP1496">
            <v>0</v>
          </cell>
          <cell r="CQ1496">
            <v>0</v>
          </cell>
          <cell r="CR1496">
            <v>0</v>
          </cell>
          <cell r="CS1496">
            <v>0</v>
          </cell>
          <cell r="CT1496">
            <v>0</v>
          </cell>
          <cell r="CU1496">
            <v>0</v>
          </cell>
          <cell r="CW1496">
            <v>0</v>
          </cell>
          <cell r="CX1496">
            <v>0</v>
          </cell>
          <cell r="CY1496">
            <v>0</v>
          </cell>
          <cell r="CZ1496">
            <v>0</v>
          </cell>
          <cell r="DA1496">
            <v>0</v>
          </cell>
          <cell r="DB1496">
            <v>0</v>
          </cell>
          <cell r="DC1496">
            <v>0</v>
          </cell>
          <cell r="DD1496">
            <v>0</v>
          </cell>
          <cell r="DE1496">
            <v>0</v>
          </cell>
          <cell r="DF1496">
            <v>0</v>
          </cell>
          <cell r="DG1496">
            <v>0</v>
          </cell>
          <cell r="DI1496">
            <v>0</v>
          </cell>
          <cell r="DJ1496">
            <v>0</v>
          </cell>
          <cell r="DK1496">
            <v>0</v>
          </cell>
          <cell r="DL1496">
            <v>0</v>
          </cell>
          <cell r="DM1496">
            <v>0</v>
          </cell>
          <cell r="DN1496">
            <v>0</v>
          </cell>
          <cell r="DO1496">
            <v>0</v>
          </cell>
          <cell r="DP1496">
            <v>0</v>
          </cell>
          <cell r="DQ1496">
            <v>0</v>
          </cell>
          <cell r="DR1496">
            <v>0</v>
          </cell>
          <cell r="DS1496">
            <v>0</v>
          </cell>
          <cell r="DU1496" t="e">
            <v>#N/A</v>
          </cell>
          <cell r="DV1496">
            <v>0</v>
          </cell>
          <cell r="DW1496">
            <v>0</v>
          </cell>
          <cell r="DX1496">
            <v>1</v>
          </cell>
          <cell r="DY1496">
            <v>900000</v>
          </cell>
          <cell r="DZ1496">
            <v>956015.37000000011</v>
          </cell>
          <cell r="EB1496">
            <v>956015.37000000011</v>
          </cell>
          <cell r="EC1496" t="str">
            <v>Def</v>
          </cell>
          <cell r="ED1496" t="str">
            <v>TBC</v>
          </cell>
        </row>
        <row r="1497">
          <cell r="D1497" t="str">
            <v>PC3200857</v>
          </cell>
          <cell r="E1497" t="str">
            <v>Business Improvement Districts (New Lynn/Avondale/Blockhouse Bay)</v>
          </cell>
          <cell r="F1497" t="str">
            <v>Auckland Council</v>
          </cell>
          <cell r="G1497" t="str">
            <v>Regional and local planning</v>
          </cell>
          <cell r="H1497" t="str">
            <v>E403105</v>
          </cell>
          <cell r="I1497" t="str">
            <v>Plan development management</v>
          </cell>
          <cell r="J1497" t="str">
            <v>Economic development</v>
          </cell>
          <cell r="K1497" t="str">
            <v>Local economic development</v>
          </cell>
          <cell r="L1497" t="str">
            <v>Local street environment and town centres</v>
          </cell>
          <cell r="M1497" t="str">
            <v>Local activities</v>
          </cell>
          <cell r="N1497" t="str">
            <v>Local economic development</v>
          </cell>
          <cell r="O1497" t="str">
            <v>Local street environment and town centres</v>
          </cell>
          <cell r="P1497" t="str">
            <v>Economic development</v>
          </cell>
          <cell r="Q1497" t="str">
            <v>Local economic development</v>
          </cell>
          <cell r="R1497" t="str">
            <v>Local street environment and town centres</v>
          </cell>
          <cell r="S1497" t="str">
            <v>A1321205</v>
          </cell>
          <cell r="T1497" t="str">
            <v>A1321205</v>
          </cell>
          <cell r="U1497" t="str">
            <v>Local street environment and town centres</v>
          </cell>
          <cell r="V1497" t="str">
            <v>L200</v>
          </cell>
          <cell r="W1497" t="str">
            <v>Whau</v>
          </cell>
          <cell r="X1497" t="str">
            <v>PL40810</v>
          </cell>
          <cell r="Y1497" t="str">
            <v>Expense</v>
          </cell>
          <cell r="Z1497">
            <v>20120701</v>
          </cell>
          <cell r="AA1497">
            <v>20150630</v>
          </cell>
          <cell r="AB1497">
            <v>1</v>
          </cell>
          <cell r="AC1497" t="str">
            <v>Programme</v>
          </cell>
          <cell r="AD1497">
            <v>1</v>
          </cell>
          <cell r="AE1497">
            <v>0</v>
          </cell>
          <cell r="AF1497">
            <v>0</v>
          </cell>
          <cell r="AG1497">
            <v>0</v>
          </cell>
          <cell r="AH1497">
            <v>20</v>
          </cell>
          <cell r="AI1497" t="str">
            <v>Street Environment and Town Centres</v>
          </cell>
          <cell r="AJ1497" t="str">
            <v>Structures parks</v>
          </cell>
          <cell r="AK1497">
            <v>35</v>
          </cell>
          <cell r="AM1497">
            <v>1</v>
          </cell>
          <cell r="AT1497">
            <v>20000</v>
          </cell>
          <cell r="AU1497">
            <v>20000</v>
          </cell>
          <cell r="AV1497">
            <v>20000</v>
          </cell>
          <cell r="BD1497">
            <v>3.1E-2</v>
          </cell>
          <cell r="BE1497">
            <v>6.1930000000000041E-2</v>
          </cell>
          <cell r="BF1497">
            <v>9.3787900000000146E-2</v>
          </cell>
          <cell r="BG1497">
            <v>0.12878911280000027</v>
          </cell>
          <cell r="BH1497">
            <v>0.16491036440960039</v>
          </cell>
          <cell r="BI1497">
            <v>0.19869276497747879</v>
          </cell>
          <cell r="BJ1497">
            <v>0.23225616239684821</v>
          </cell>
          <cell r="BK1497">
            <v>0.27045610343115034</v>
          </cell>
          <cell r="BL1497">
            <v>0.31238115484437823</v>
          </cell>
          <cell r="BM1497">
            <v>0.35568973295424255</v>
          </cell>
          <cell r="BN1497">
            <v>0</v>
          </cell>
          <cell r="BO1497">
            <v>620</v>
          </cell>
          <cell r="BP1497">
            <v>1238.6000000000008</v>
          </cell>
          <cell r="BQ1497">
            <v>1875.758000000003</v>
          </cell>
          <cell r="BR1497">
            <v>0</v>
          </cell>
          <cell r="BS1497">
            <v>0</v>
          </cell>
          <cell r="BT1497">
            <v>0</v>
          </cell>
          <cell r="BU1497">
            <v>0</v>
          </cell>
          <cell r="BV1497">
            <v>0</v>
          </cell>
          <cell r="BW1497">
            <v>0</v>
          </cell>
          <cell r="BX1497">
            <v>0</v>
          </cell>
          <cell r="BY1497">
            <v>0</v>
          </cell>
          <cell r="BZ1497">
            <v>20620</v>
          </cell>
          <cell r="CA1497">
            <v>21238.600000000002</v>
          </cell>
          <cell r="CB1497">
            <v>21875.758000000002</v>
          </cell>
          <cell r="CC1497">
            <v>0</v>
          </cell>
          <cell r="CD1497">
            <v>0</v>
          </cell>
          <cell r="CE1497">
            <v>0</v>
          </cell>
          <cell r="CF1497">
            <v>0</v>
          </cell>
          <cell r="CG1497">
            <v>0</v>
          </cell>
          <cell r="CH1497">
            <v>0</v>
          </cell>
          <cell r="CI1497">
            <v>0</v>
          </cell>
          <cell r="CK1497">
            <v>0</v>
          </cell>
          <cell r="CL1497">
            <v>20620</v>
          </cell>
          <cell r="CM1497">
            <v>21238.600000000002</v>
          </cell>
          <cell r="CN1497">
            <v>21875.758000000002</v>
          </cell>
          <cell r="CO1497">
            <v>0</v>
          </cell>
          <cell r="CP1497">
            <v>0</v>
          </cell>
          <cell r="CQ1497">
            <v>0</v>
          </cell>
          <cell r="CR1497">
            <v>0</v>
          </cell>
          <cell r="CS1497">
            <v>0</v>
          </cell>
          <cell r="CT1497">
            <v>0</v>
          </cell>
          <cell r="CU1497">
            <v>0</v>
          </cell>
          <cell r="CW1497">
            <v>0</v>
          </cell>
          <cell r="CX1497">
            <v>0</v>
          </cell>
          <cell r="CY1497">
            <v>0</v>
          </cell>
          <cell r="CZ1497">
            <v>0</v>
          </cell>
          <cell r="DA1497">
            <v>0</v>
          </cell>
          <cell r="DB1497">
            <v>0</v>
          </cell>
          <cell r="DC1497">
            <v>0</v>
          </cell>
          <cell r="DD1497">
            <v>0</v>
          </cell>
          <cell r="DE1497">
            <v>0</v>
          </cell>
          <cell r="DF1497">
            <v>0</v>
          </cell>
          <cell r="DG1497">
            <v>0</v>
          </cell>
          <cell r="DI1497">
            <v>0</v>
          </cell>
          <cell r="DJ1497">
            <v>0</v>
          </cell>
          <cell r="DK1497">
            <v>0</v>
          </cell>
          <cell r="DL1497">
            <v>0</v>
          </cell>
          <cell r="DM1497">
            <v>0</v>
          </cell>
          <cell r="DN1497">
            <v>0</v>
          </cell>
          <cell r="DO1497">
            <v>0</v>
          </cell>
          <cell r="DP1497">
            <v>0</v>
          </cell>
          <cell r="DQ1497">
            <v>0</v>
          </cell>
          <cell r="DR1497">
            <v>0</v>
          </cell>
          <cell r="DS1497">
            <v>0</v>
          </cell>
          <cell r="DU1497" t="e">
            <v>#N/A</v>
          </cell>
          <cell r="DV1497">
            <v>0</v>
          </cell>
          <cell r="DW1497">
            <v>0</v>
          </cell>
          <cell r="DX1497">
            <v>1</v>
          </cell>
          <cell r="DY1497">
            <v>60000</v>
          </cell>
          <cell r="DZ1497">
            <v>63734.358000000007</v>
          </cell>
          <cell r="EB1497">
            <v>63734.358000000007</v>
          </cell>
          <cell r="EC1497" t="str">
            <v>Def</v>
          </cell>
          <cell r="ED1497" t="str">
            <v>TBC</v>
          </cell>
        </row>
        <row r="1498">
          <cell r="D1498" t="str">
            <v>PC3200858</v>
          </cell>
          <cell r="E1498" t="str">
            <v>Renewal Of Village Centres</v>
          </cell>
          <cell r="F1498" t="str">
            <v>Auckland Council</v>
          </cell>
          <cell r="G1498" t="str">
            <v>Regional and local planning</v>
          </cell>
          <cell r="H1498" t="str">
            <v>E403105</v>
          </cell>
          <cell r="I1498" t="str">
            <v>Plan development management</v>
          </cell>
          <cell r="J1498" t="str">
            <v>Economic development</v>
          </cell>
          <cell r="K1498" t="str">
            <v>Local economic development</v>
          </cell>
          <cell r="L1498" t="str">
            <v>Local street environment and town centres</v>
          </cell>
          <cell r="M1498" t="str">
            <v>Local activities</v>
          </cell>
          <cell r="N1498" t="str">
            <v>Local economic development</v>
          </cell>
          <cell r="O1498" t="str">
            <v>Local street environment and town centres</v>
          </cell>
          <cell r="P1498" t="str">
            <v>Economic development</v>
          </cell>
          <cell r="Q1498" t="str">
            <v>Local economic development</v>
          </cell>
          <cell r="R1498" t="str">
            <v>Local street environment and town centres</v>
          </cell>
          <cell r="S1498" t="str">
            <v>A1321205</v>
          </cell>
          <cell r="T1498" t="str">
            <v>A1321205</v>
          </cell>
          <cell r="U1498" t="str">
            <v>Local street environment and town centres</v>
          </cell>
          <cell r="V1498" t="str">
            <v>L100</v>
          </cell>
          <cell r="W1498" t="str">
            <v>Albert-Eden</v>
          </cell>
          <cell r="X1498" t="str">
            <v>PL40810</v>
          </cell>
          <cell r="Y1498" t="str">
            <v>Expense</v>
          </cell>
          <cell r="Z1498">
            <v>20130701</v>
          </cell>
          <cell r="AA1498">
            <v>20160630</v>
          </cell>
          <cell r="AB1498">
            <v>1</v>
          </cell>
          <cell r="AC1498" t="str">
            <v>Programme</v>
          </cell>
          <cell r="AD1498">
            <v>0</v>
          </cell>
          <cell r="AE1498">
            <v>0</v>
          </cell>
          <cell r="AF1498">
            <v>0</v>
          </cell>
          <cell r="AG1498">
            <v>1</v>
          </cell>
          <cell r="AH1498">
            <v>20</v>
          </cell>
          <cell r="AI1498" t="str">
            <v>Street Environment and Town Centres</v>
          </cell>
          <cell r="AJ1498" t="str">
            <v>Structures parks</v>
          </cell>
          <cell r="AK1498">
            <v>35</v>
          </cell>
          <cell r="AM1498">
            <v>1</v>
          </cell>
          <cell r="AU1498">
            <v>300000</v>
          </cell>
          <cell r="AV1498">
            <v>2350000</v>
          </cell>
          <cell r="AW1498">
            <v>2350000</v>
          </cell>
          <cell r="BD1498">
            <v>3.1E-2</v>
          </cell>
          <cell r="BE1498">
            <v>6.1930000000000041E-2</v>
          </cell>
          <cell r="BF1498">
            <v>9.3787900000000146E-2</v>
          </cell>
          <cell r="BG1498">
            <v>0.12878911280000027</v>
          </cell>
          <cell r="BH1498">
            <v>0.16491036440960039</v>
          </cell>
          <cell r="BI1498">
            <v>0.19869276497747879</v>
          </cell>
          <cell r="BJ1498">
            <v>0.23225616239684821</v>
          </cell>
          <cell r="BK1498">
            <v>0.27045610343115034</v>
          </cell>
          <cell r="BL1498">
            <v>0.31238115484437823</v>
          </cell>
          <cell r="BM1498">
            <v>0.35568973295424255</v>
          </cell>
          <cell r="BN1498">
            <v>0</v>
          </cell>
          <cell r="BO1498">
            <v>0</v>
          </cell>
          <cell r="BP1498">
            <v>18579.000000000011</v>
          </cell>
          <cell r="BQ1498">
            <v>220401.56500000035</v>
          </cell>
          <cell r="BR1498">
            <v>302654.41508000065</v>
          </cell>
          <cell r="BS1498">
            <v>0</v>
          </cell>
          <cell r="BT1498">
            <v>0</v>
          </cell>
          <cell r="BU1498">
            <v>0</v>
          </cell>
          <cell r="BV1498">
            <v>0</v>
          </cell>
          <cell r="BW1498">
            <v>0</v>
          </cell>
          <cell r="BX1498">
            <v>0</v>
          </cell>
          <cell r="BY1498">
            <v>0</v>
          </cell>
          <cell r="BZ1498">
            <v>0</v>
          </cell>
          <cell r="CA1498">
            <v>318579</v>
          </cell>
          <cell r="CB1498">
            <v>2570401.5650000004</v>
          </cell>
          <cell r="CC1498">
            <v>2652654.4150800006</v>
          </cell>
          <cell r="CD1498">
            <v>0</v>
          </cell>
          <cell r="CE1498">
            <v>0</v>
          </cell>
          <cell r="CF1498">
            <v>0</v>
          </cell>
          <cell r="CG1498">
            <v>0</v>
          </cell>
          <cell r="CH1498">
            <v>0</v>
          </cell>
          <cell r="CI1498">
            <v>0</v>
          </cell>
          <cell r="CK1498">
            <v>0</v>
          </cell>
          <cell r="CL1498">
            <v>0</v>
          </cell>
          <cell r="CM1498">
            <v>0</v>
          </cell>
          <cell r="CN1498">
            <v>0</v>
          </cell>
          <cell r="CO1498">
            <v>0</v>
          </cell>
          <cell r="CP1498">
            <v>0</v>
          </cell>
          <cell r="CQ1498">
            <v>0</v>
          </cell>
          <cell r="CR1498">
            <v>0</v>
          </cell>
          <cell r="CS1498">
            <v>0</v>
          </cell>
          <cell r="CT1498">
            <v>0</v>
          </cell>
          <cell r="CU1498">
            <v>0</v>
          </cell>
          <cell r="CW1498">
            <v>0</v>
          </cell>
          <cell r="CX1498">
            <v>0</v>
          </cell>
          <cell r="CY1498">
            <v>0</v>
          </cell>
          <cell r="CZ1498">
            <v>0</v>
          </cell>
          <cell r="DA1498">
            <v>0</v>
          </cell>
          <cell r="DB1498">
            <v>0</v>
          </cell>
          <cell r="DC1498">
            <v>0</v>
          </cell>
          <cell r="DD1498">
            <v>0</v>
          </cell>
          <cell r="DE1498">
            <v>0</v>
          </cell>
          <cell r="DF1498">
            <v>0</v>
          </cell>
          <cell r="DG1498">
            <v>0</v>
          </cell>
          <cell r="DI1498">
            <v>0</v>
          </cell>
          <cell r="DJ1498">
            <v>0</v>
          </cell>
          <cell r="DK1498">
            <v>318579</v>
          </cell>
          <cell r="DL1498">
            <v>2570401.5650000004</v>
          </cell>
          <cell r="DM1498">
            <v>2652654.4150800006</v>
          </cell>
          <cell r="DN1498">
            <v>0</v>
          </cell>
          <cell r="DO1498">
            <v>0</v>
          </cell>
          <cell r="DP1498">
            <v>0</v>
          </cell>
          <cell r="DQ1498">
            <v>0</v>
          </cell>
          <cell r="DR1498">
            <v>0</v>
          </cell>
          <cell r="DS1498">
            <v>0</v>
          </cell>
          <cell r="DU1498" t="e">
            <v>#N/A</v>
          </cell>
          <cell r="DV1498">
            <v>0</v>
          </cell>
          <cell r="DW1498">
            <v>0</v>
          </cell>
          <cell r="DX1498">
            <v>1</v>
          </cell>
          <cell r="DY1498">
            <v>5000000</v>
          </cell>
          <cell r="DZ1498">
            <v>5541634.9800800011</v>
          </cell>
          <cell r="EB1498">
            <v>5541634.9800800011</v>
          </cell>
          <cell r="EC1498" t="str">
            <v>Def</v>
          </cell>
          <cell r="ED1498" t="str">
            <v>TBC</v>
          </cell>
        </row>
        <row r="1499">
          <cell r="D1499" t="str">
            <v>PC3200859</v>
          </cell>
          <cell r="E1499" t="str">
            <v>Renewal Of Mt Albert Village</v>
          </cell>
          <cell r="F1499" t="str">
            <v>Auckland Council</v>
          </cell>
          <cell r="G1499" t="str">
            <v>Regional and local planning</v>
          </cell>
          <cell r="H1499" t="str">
            <v>E403105</v>
          </cell>
          <cell r="I1499" t="str">
            <v>Plan development management</v>
          </cell>
          <cell r="J1499" t="str">
            <v>Economic development</v>
          </cell>
          <cell r="K1499" t="str">
            <v>Local economic development</v>
          </cell>
          <cell r="L1499" t="str">
            <v>Local street environment and town centres</v>
          </cell>
          <cell r="M1499" t="str">
            <v>Local activities</v>
          </cell>
          <cell r="N1499" t="str">
            <v>Local economic development</v>
          </cell>
          <cell r="O1499" t="str">
            <v>Local street environment and town centres</v>
          </cell>
          <cell r="P1499" t="str">
            <v>Economic development</v>
          </cell>
          <cell r="Q1499" t="str">
            <v>Local economic development</v>
          </cell>
          <cell r="R1499" t="str">
            <v>Local street environment and town centres</v>
          </cell>
          <cell r="S1499" t="str">
            <v>A1321205</v>
          </cell>
          <cell r="T1499" t="str">
            <v>A1321205</v>
          </cell>
          <cell r="U1499" t="str">
            <v>Local street environment and town centres</v>
          </cell>
          <cell r="V1499" t="str">
            <v>L100</v>
          </cell>
          <cell r="W1499" t="str">
            <v>Albert-Eden</v>
          </cell>
          <cell r="X1499" t="str">
            <v>PL40810</v>
          </cell>
          <cell r="Y1499" t="str">
            <v>Expense</v>
          </cell>
          <cell r="Z1499">
            <v>20140701</v>
          </cell>
          <cell r="AA1499">
            <v>20180630</v>
          </cell>
          <cell r="AB1499">
            <v>1</v>
          </cell>
          <cell r="AC1499" t="str">
            <v>Programme</v>
          </cell>
          <cell r="AD1499">
            <v>0</v>
          </cell>
          <cell r="AE1499">
            <v>0</v>
          </cell>
          <cell r="AF1499">
            <v>0</v>
          </cell>
          <cell r="AG1499">
            <v>1</v>
          </cell>
          <cell r="AH1499">
            <v>20</v>
          </cell>
          <cell r="AI1499" t="str">
            <v>Street Environment and Town Centres</v>
          </cell>
          <cell r="AJ1499" t="str">
            <v>Structures parks</v>
          </cell>
          <cell r="AK1499">
            <v>35</v>
          </cell>
          <cell r="AM1499">
            <v>1</v>
          </cell>
          <cell r="AV1499">
            <v>500000</v>
          </cell>
          <cell r="AW1499">
            <v>500000</v>
          </cell>
          <cell r="AX1499">
            <v>500000</v>
          </cell>
          <cell r="AY1499">
            <v>500000</v>
          </cell>
          <cell r="BD1499">
            <v>3.1E-2</v>
          </cell>
          <cell r="BE1499">
            <v>6.1930000000000041E-2</v>
          </cell>
          <cell r="BF1499">
            <v>9.3787900000000146E-2</v>
          </cell>
          <cell r="BG1499">
            <v>0.12878911280000027</v>
          </cell>
          <cell r="BH1499">
            <v>0.16491036440960039</v>
          </cell>
          <cell r="BI1499">
            <v>0.19869276497747879</v>
          </cell>
          <cell r="BJ1499">
            <v>0.23225616239684821</v>
          </cell>
          <cell r="BK1499">
            <v>0.27045610343115034</v>
          </cell>
          <cell r="BL1499">
            <v>0.31238115484437823</v>
          </cell>
          <cell r="BM1499">
            <v>0.35568973295424255</v>
          </cell>
          <cell r="BN1499">
            <v>0</v>
          </cell>
          <cell r="BO1499">
            <v>0</v>
          </cell>
          <cell r="BP1499">
            <v>0</v>
          </cell>
          <cell r="BQ1499">
            <v>46893.95000000007</v>
          </cell>
          <cell r="BR1499">
            <v>64394.556400000132</v>
          </cell>
          <cell r="BS1499">
            <v>82455.182204800192</v>
          </cell>
          <cell r="BT1499">
            <v>99346.3824887394</v>
          </cell>
          <cell r="BU1499">
            <v>0</v>
          </cell>
          <cell r="BV1499">
            <v>0</v>
          </cell>
          <cell r="BW1499">
            <v>0</v>
          </cell>
          <cell r="BX1499">
            <v>0</v>
          </cell>
          <cell r="BY1499">
            <v>0</v>
          </cell>
          <cell r="BZ1499">
            <v>0</v>
          </cell>
          <cell r="CA1499">
            <v>0</v>
          </cell>
          <cell r="CB1499">
            <v>546893.95000000007</v>
          </cell>
          <cell r="CC1499">
            <v>564394.55640000012</v>
          </cell>
          <cell r="CD1499">
            <v>582455.18220480019</v>
          </cell>
          <cell r="CE1499">
            <v>599346.38248873944</v>
          </cell>
          <cell r="CF1499">
            <v>0</v>
          </cell>
          <cell r="CG1499">
            <v>0</v>
          </cell>
          <cell r="CH1499">
            <v>0</v>
          </cell>
          <cell r="CI1499">
            <v>0</v>
          </cell>
          <cell r="CK1499">
            <v>0</v>
          </cell>
          <cell r="CL1499">
            <v>0</v>
          </cell>
          <cell r="CM1499">
            <v>0</v>
          </cell>
          <cell r="CN1499">
            <v>0</v>
          </cell>
          <cell r="CO1499">
            <v>0</v>
          </cell>
          <cell r="CP1499">
            <v>0</v>
          </cell>
          <cell r="CQ1499">
            <v>0</v>
          </cell>
          <cell r="CR1499">
            <v>0</v>
          </cell>
          <cell r="CS1499">
            <v>0</v>
          </cell>
          <cell r="CT1499">
            <v>0</v>
          </cell>
          <cell r="CU1499">
            <v>0</v>
          </cell>
          <cell r="CW1499">
            <v>0</v>
          </cell>
          <cell r="CX1499">
            <v>0</v>
          </cell>
          <cell r="CY1499">
            <v>0</v>
          </cell>
          <cell r="CZ1499">
            <v>0</v>
          </cell>
          <cell r="DA1499">
            <v>0</v>
          </cell>
          <cell r="DB1499">
            <v>0</v>
          </cell>
          <cell r="DC1499">
            <v>0</v>
          </cell>
          <cell r="DD1499">
            <v>0</v>
          </cell>
          <cell r="DE1499">
            <v>0</v>
          </cell>
          <cell r="DF1499">
            <v>0</v>
          </cell>
          <cell r="DG1499">
            <v>0</v>
          </cell>
          <cell r="DI1499">
            <v>0</v>
          </cell>
          <cell r="DJ1499">
            <v>0</v>
          </cell>
          <cell r="DK1499">
            <v>0</v>
          </cell>
          <cell r="DL1499">
            <v>546893.95000000007</v>
          </cell>
          <cell r="DM1499">
            <v>564394.55640000012</v>
          </cell>
          <cell r="DN1499">
            <v>582455.18220480019</v>
          </cell>
          <cell r="DO1499">
            <v>599346.38248873944</v>
          </cell>
          <cell r="DP1499">
            <v>0</v>
          </cell>
          <cell r="DQ1499">
            <v>0</v>
          </cell>
          <cell r="DR1499">
            <v>0</v>
          </cell>
          <cell r="DS1499">
            <v>0</v>
          </cell>
          <cell r="DU1499" t="e">
            <v>#N/A</v>
          </cell>
          <cell r="DV1499">
            <v>0</v>
          </cell>
          <cell r="DW1499">
            <v>0</v>
          </cell>
          <cell r="DX1499">
            <v>1</v>
          </cell>
          <cell r="DY1499">
            <v>2000000</v>
          </cell>
          <cell r="DZ1499">
            <v>2293090.0710935397</v>
          </cell>
          <cell r="EB1499">
            <v>2293090.0710935397</v>
          </cell>
          <cell r="EC1499" t="str">
            <v>Def</v>
          </cell>
          <cell r="ED1499" t="str">
            <v>TBC</v>
          </cell>
        </row>
        <row r="1500">
          <cell r="D1500" t="str">
            <v>PC3200860</v>
          </cell>
          <cell r="E1500" t="str">
            <v>Kiwi Esplanade Toilets (Mangere Bridge)</v>
          </cell>
          <cell r="F1500" t="str">
            <v>Auckland Council</v>
          </cell>
          <cell r="G1500" t="str">
            <v>Regional and local planning</v>
          </cell>
          <cell r="H1500" t="str">
            <v>E403105</v>
          </cell>
          <cell r="I1500" t="str">
            <v>Plan development management</v>
          </cell>
          <cell r="J1500" t="str">
            <v>Economic development</v>
          </cell>
          <cell r="K1500" t="str">
            <v>Local economic development</v>
          </cell>
          <cell r="L1500" t="str">
            <v>Local street environment and town centres</v>
          </cell>
          <cell r="M1500" t="str">
            <v>Local activities</v>
          </cell>
          <cell r="N1500" t="str">
            <v>Local economic development</v>
          </cell>
          <cell r="O1500" t="str">
            <v>Local street environment and town centres</v>
          </cell>
          <cell r="P1500" t="str">
            <v>Economic development</v>
          </cell>
          <cell r="Q1500" t="str">
            <v>Local economic development</v>
          </cell>
          <cell r="R1500" t="str">
            <v>Local street environment and town centres</v>
          </cell>
          <cell r="S1500" t="str">
            <v>A1321205</v>
          </cell>
          <cell r="T1500" t="str">
            <v>A1321205</v>
          </cell>
          <cell r="U1500" t="str">
            <v>Local street environment and town centres</v>
          </cell>
          <cell r="V1500" t="str">
            <v>L140</v>
          </cell>
          <cell r="W1500" t="str">
            <v>Mangere-Otahuhu</v>
          </cell>
          <cell r="X1500" t="str">
            <v>PL40810</v>
          </cell>
          <cell r="Y1500" t="str">
            <v>Expense</v>
          </cell>
          <cell r="Z1500">
            <v>20120701</v>
          </cell>
          <cell r="AA1500">
            <v>20130630</v>
          </cell>
          <cell r="AB1500">
            <v>2</v>
          </cell>
          <cell r="AC1500" t="str">
            <v>Discrete</v>
          </cell>
          <cell r="AD1500">
            <v>1</v>
          </cell>
          <cell r="AE1500">
            <v>0</v>
          </cell>
          <cell r="AF1500">
            <v>0</v>
          </cell>
          <cell r="AG1500">
            <v>0</v>
          </cell>
          <cell r="AH1500">
            <v>20</v>
          </cell>
          <cell r="AI1500" t="str">
            <v>Street Environment and Town Centres</v>
          </cell>
          <cell r="AJ1500" t="str">
            <v>Buildings (Capex)</v>
          </cell>
          <cell r="AK1500">
            <v>75</v>
          </cell>
          <cell r="AM1500">
            <v>1</v>
          </cell>
          <cell r="AT1500">
            <v>250000</v>
          </cell>
          <cell r="BD1500">
            <v>3.1E-2</v>
          </cell>
          <cell r="BE1500">
            <v>6.1930000000000041E-2</v>
          </cell>
          <cell r="BF1500">
            <v>9.3787900000000146E-2</v>
          </cell>
          <cell r="BG1500">
            <v>0.12878911280000027</v>
          </cell>
          <cell r="BH1500">
            <v>0.16491036440960039</v>
          </cell>
          <cell r="BI1500">
            <v>0.19869276497747879</v>
          </cell>
          <cell r="BJ1500">
            <v>0.23225616239684821</v>
          </cell>
          <cell r="BK1500">
            <v>0.27045610343115034</v>
          </cell>
          <cell r="BL1500">
            <v>0.31238115484437823</v>
          </cell>
          <cell r="BM1500">
            <v>0.35568973295424255</v>
          </cell>
          <cell r="BN1500">
            <v>0</v>
          </cell>
          <cell r="BO1500">
            <v>7750</v>
          </cell>
          <cell r="BP1500">
            <v>0</v>
          </cell>
          <cell r="BQ1500">
            <v>0</v>
          </cell>
          <cell r="BR1500">
            <v>0</v>
          </cell>
          <cell r="BS1500">
            <v>0</v>
          </cell>
          <cell r="BT1500">
            <v>0</v>
          </cell>
          <cell r="BU1500">
            <v>0</v>
          </cell>
          <cell r="BV1500">
            <v>0</v>
          </cell>
          <cell r="BW1500">
            <v>0</v>
          </cell>
          <cell r="BX1500">
            <v>0</v>
          </cell>
          <cell r="BY1500">
            <v>0</v>
          </cell>
          <cell r="BZ1500">
            <v>257750</v>
          </cell>
          <cell r="CA1500">
            <v>0</v>
          </cell>
          <cell r="CB1500">
            <v>0</v>
          </cell>
          <cell r="CC1500">
            <v>0</v>
          </cell>
          <cell r="CD1500">
            <v>0</v>
          </cell>
          <cell r="CE1500">
            <v>0</v>
          </cell>
          <cell r="CF1500">
            <v>0</v>
          </cell>
          <cell r="CG1500">
            <v>0</v>
          </cell>
          <cell r="CH1500">
            <v>0</v>
          </cell>
          <cell r="CI1500">
            <v>0</v>
          </cell>
          <cell r="CK1500">
            <v>0</v>
          </cell>
          <cell r="CL1500">
            <v>257750</v>
          </cell>
          <cell r="CM1500">
            <v>0</v>
          </cell>
          <cell r="CN1500">
            <v>0</v>
          </cell>
          <cell r="CO1500">
            <v>0</v>
          </cell>
          <cell r="CP1500">
            <v>0</v>
          </cell>
          <cell r="CQ1500">
            <v>0</v>
          </cell>
          <cell r="CR1500">
            <v>0</v>
          </cell>
          <cell r="CS1500">
            <v>0</v>
          </cell>
          <cell r="CT1500">
            <v>0</v>
          </cell>
          <cell r="CU1500">
            <v>0</v>
          </cell>
          <cell r="CW1500">
            <v>0</v>
          </cell>
          <cell r="CX1500">
            <v>0</v>
          </cell>
          <cell r="CY1500">
            <v>0</v>
          </cell>
          <cell r="CZ1500">
            <v>0</v>
          </cell>
          <cell r="DA1500">
            <v>0</v>
          </cell>
          <cell r="DB1500">
            <v>0</v>
          </cell>
          <cell r="DC1500">
            <v>0</v>
          </cell>
          <cell r="DD1500">
            <v>0</v>
          </cell>
          <cell r="DE1500">
            <v>0</v>
          </cell>
          <cell r="DF1500">
            <v>0</v>
          </cell>
          <cell r="DG1500">
            <v>0</v>
          </cell>
          <cell r="DI1500">
            <v>0</v>
          </cell>
          <cell r="DJ1500">
            <v>0</v>
          </cell>
          <cell r="DK1500">
            <v>0</v>
          </cell>
          <cell r="DL1500">
            <v>0</v>
          </cell>
          <cell r="DM1500">
            <v>0</v>
          </cell>
          <cell r="DN1500">
            <v>0</v>
          </cell>
          <cell r="DO1500">
            <v>0</v>
          </cell>
          <cell r="DP1500">
            <v>0</v>
          </cell>
          <cell r="DQ1500">
            <v>0</v>
          </cell>
          <cell r="DR1500">
            <v>0</v>
          </cell>
          <cell r="DS1500">
            <v>0</v>
          </cell>
          <cell r="DU1500" t="e">
            <v>#N/A</v>
          </cell>
          <cell r="DV1500">
            <v>0</v>
          </cell>
          <cell r="DW1500">
            <v>0</v>
          </cell>
          <cell r="DX1500">
            <v>1</v>
          </cell>
          <cell r="DY1500">
            <v>250000</v>
          </cell>
          <cell r="DZ1500">
            <v>257750</v>
          </cell>
          <cell r="EB1500">
            <v>257750</v>
          </cell>
          <cell r="EC1500" t="str">
            <v>Def</v>
          </cell>
          <cell r="ED1500" t="str">
            <v>TBC</v>
          </cell>
        </row>
        <row r="1501">
          <cell r="D1501" t="str">
            <v>PC3200861</v>
          </cell>
          <cell r="E1501" t="str">
            <v>All-Weather Canopy And Toilet Upgrade (Mangere Town Centre)</v>
          </cell>
          <cell r="F1501" t="str">
            <v>Auckland Council</v>
          </cell>
          <cell r="G1501" t="str">
            <v>Regional and local planning</v>
          </cell>
          <cell r="H1501" t="str">
            <v>E403105</v>
          </cell>
          <cell r="I1501" t="str">
            <v>Plan development management</v>
          </cell>
          <cell r="J1501" t="str">
            <v>Economic development</v>
          </cell>
          <cell r="K1501" t="str">
            <v>Local economic development</v>
          </cell>
          <cell r="L1501" t="str">
            <v>Local street environment and town centres</v>
          </cell>
          <cell r="M1501" t="str">
            <v>Local activities</v>
          </cell>
          <cell r="N1501" t="str">
            <v>Local economic development</v>
          </cell>
          <cell r="O1501" t="str">
            <v>Local street environment and town centres</v>
          </cell>
          <cell r="P1501" t="str">
            <v>Economic development</v>
          </cell>
          <cell r="Q1501" t="str">
            <v>Local economic development</v>
          </cell>
          <cell r="R1501" t="str">
            <v>Local street environment and town centres</v>
          </cell>
          <cell r="S1501" t="str">
            <v>A1321205</v>
          </cell>
          <cell r="T1501" t="str">
            <v>A1321205</v>
          </cell>
          <cell r="U1501" t="str">
            <v>Local street environment and town centres</v>
          </cell>
          <cell r="V1501" t="str">
            <v>L140</v>
          </cell>
          <cell r="W1501" t="str">
            <v>Mangere-Otahuhu</v>
          </cell>
          <cell r="X1501" t="str">
            <v>PL40810</v>
          </cell>
          <cell r="Y1501" t="str">
            <v>Expense</v>
          </cell>
          <cell r="Z1501">
            <v>20120701</v>
          </cell>
          <cell r="AA1501">
            <v>20130630</v>
          </cell>
          <cell r="AB1501">
            <v>2</v>
          </cell>
          <cell r="AC1501" t="str">
            <v>Discrete</v>
          </cell>
          <cell r="AD1501">
            <v>0.75</v>
          </cell>
          <cell r="AE1501">
            <v>0</v>
          </cell>
          <cell r="AF1501">
            <v>0</v>
          </cell>
          <cell r="AG1501">
            <v>0.25</v>
          </cell>
          <cell r="AH1501">
            <v>20</v>
          </cell>
          <cell r="AI1501" t="str">
            <v>Street Environment and Town Centres</v>
          </cell>
          <cell r="AJ1501" t="str">
            <v>Buildings (Capex)</v>
          </cell>
          <cell r="AK1501">
            <v>75</v>
          </cell>
          <cell r="AM1501">
            <v>1</v>
          </cell>
          <cell r="AT1501">
            <v>750000</v>
          </cell>
          <cell r="BD1501">
            <v>3.1E-2</v>
          </cell>
          <cell r="BE1501">
            <v>6.1930000000000041E-2</v>
          </cell>
          <cell r="BF1501">
            <v>9.3787900000000146E-2</v>
          </cell>
          <cell r="BG1501">
            <v>0.12878911280000027</v>
          </cell>
          <cell r="BH1501">
            <v>0.16491036440960039</v>
          </cell>
          <cell r="BI1501">
            <v>0.19869276497747879</v>
          </cell>
          <cell r="BJ1501">
            <v>0.23225616239684821</v>
          </cell>
          <cell r="BK1501">
            <v>0.27045610343115034</v>
          </cell>
          <cell r="BL1501">
            <v>0.31238115484437823</v>
          </cell>
          <cell r="BM1501">
            <v>0.35568973295424255</v>
          </cell>
          <cell r="BN1501">
            <v>0</v>
          </cell>
          <cell r="BO1501">
            <v>23250</v>
          </cell>
          <cell r="BP1501">
            <v>0</v>
          </cell>
          <cell r="BQ1501">
            <v>0</v>
          </cell>
          <cell r="BR1501">
            <v>0</v>
          </cell>
          <cell r="BS1501">
            <v>0</v>
          </cell>
          <cell r="BT1501">
            <v>0</v>
          </cell>
          <cell r="BU1501">
            <v>0</v>
          </cell>
          <cell r="BV1501">
            <v>0</v>
          </cell>
          <cell r="BW1501">
            <v>0</v>
          </cell>
          <cell r="BX1501">
            <v>0</v>
          </cell>
          <cell r="BY1501">
            <v>0</v>
          </cell>
          <cell r="BZ1501">
            <v>773250</v>
          </cell>
          <cell r="CA1501">
            <v>0</v>
          </cell>
          <cell r="CB1501">
            <v>0</v>
          </cell>
          <cell r="CC1501">
            <v>0</v>
          </cell>
          <cell r="CD1501">
            <v>0</v>
          </cell>
          <cell r="CE1501">
            <v>0</v>
          </cell>
          <cell r="CF1501">
            <v>0</v>
          </cell>
          <cell r="CG1501">
            <v>0</v>
          </cell>
          <cell r="CH1501">
            <v>0</v>
          </cell>
          <cell r="CI1501">
            <v>0</v>
          </cell>
          <cell r="CK1501">
            <v>0</v>
          </cell>
          <cell r="CL1501">
            <v>579937.5</v>
          </cell>
          <cell r="CM1501">
            <v>0</v>
          </cell>
          <cell r="CN1501">
            <v>0</v>
          </cell>
          <cell r="CO1501">
            <v>0</v>
          </cell>
          <cell r="CP1501">
            <v>0</v>
          </cell>
          <cell r="CQ1501">
            <v>0</v>
          </cell>
          <cell r="CR1501">
            <v>0</v>
          </cell>
          <cell r="CS1501">
            <v>0</v>
          </cell>
          <cell r="CT1501">
            <v>0</v>
          </cell>
          <cell r="CU1501">
            <v>0</v>
          </cell>
          <cell r="CW1501">
            <v>0</v>
          </cell>
          <cell r="CX1501">
            <v>0</v>
          </cell>
          <cell r="CY1501">
            <v>0</v>
          </cell>
          <cell r="CZ1501">
            <v>0</v>
          </cell>
          <cell r="DA1501">
            <v>0</v>
          </cell>
          <cell r="DB1501">
            <v>0</v>
          </cell>
          <cell r="DC1501">
            <v>0</v>
          </cell>
          <cell r="DD1501">
            <v>0</v>
          </cell>
          <cell r="DE1501">
            <v>0</v>
          </cell>
          <cell r="DF1501">
            <v>0</v>
          </cell>
          <cell r="DG1501">
            <v>0</v>
          </cell>
          <cell r="DI1501">
            <v>0</v>
          </cell>
          <cell r="DJ1501">
            <v>193312.5</v>
          </cell>
          <cell r="DK1501">
            <v>0</v>
          </cell>
          <cell r="DL1501">
            <v>0</v>
          </cell>
          <cell r="DM1501">
            <v>0</v>
          </cell>
          <cell r="DN1501">
            <v>0</v>
          </cell>
          <cell r="DO1501">
            <v>0</v>
          </cell>
          <cell r="DP1501">
            <v>0</v>
          </cell>
          <cell r="DQ1501">
            <v>0</v>
          </cell>
          <cell r="DR1501">
            <v>0</v>
          </cell>
          <cell r="DS1501">
            <v>0</v>
          </cell>
          <cell r="DU1501" t="e">
            <v>#N/A</v>
          </cell>
          <cell r="DV1501">
            <v>0</v>
          </cell>
          <cell r="DW1501">
            <v>0</v>
          </cell>
          <cell r="DX1501">
            <v>1</v>
          </cell>
          <cell r="DY1501">
            <v>750000</v>
          </cell>
          <cell r="DZ1501">
            <v>773250</v>
          </cell>
          <cell r="EB1501">
            <v>773250</v>
          </cell>
          <cell r="EC1501" t="str">
            <v>Def</v>
          </cell>
          <cell r="ED1501" t="str">
            <v>TBC</v>
          </cell>
        </row>
        <row r="1502">
          <cell r="D1502" t="str">
            <v>PC3200862</v>
          </cell>
          <cell r="E1502" t="str">
            <v>New Playground And Toilet Upgrade (Mangere East Town Centre)</v>
          </cell>
          <cell r="F1502" t="str">
            <v>Auckland Council</v>
          </cell>
          <cell r="G1502" t="str">
            <v>Regional and local planning</v>
          </cell>
          <cell r="H1502" t="str">
            <v>E403105</v>
          </cell>
          <cell r="I1502" t="str">
            <v>Plan development management</v>
          </cell>
          <cell r="J1502" t="str">
            <v>Economic development</v>
          </cell>
          <cell r="K1502" t="str">
            <v>Local economic development</v>
          </cell>
          <cell r="L1502" t="str">
            <v>Local street environment and town centres</v>
          </cell>
          <cell r="M1502" t="str">
            <v>Local activities</v>
          </cell>
          <cell r="N1502" t="str">
            <v>Local economic development</v>
          </cell>
          <cell r="O1502" t="str">
            <v>Local street environment and town centres</v>
          </cell>
          <cell r="P1502" t="str">
            <v>Economic development</v>
          </cell>
          <cell r="Q1502" t="str">
            <v>Local economic development</v>
          </cell>
          <cell r="R1502" t="str">
            <v>Local street environment and town centres</v>
          </cell>
          <cell r="S1502" t="str">
            <v>A1321205</v>
          </cell>
          <cell r="T1502" t="str">
            <v>A1321205</v>
          </cell>
          <cell r="U1502" t="str">
            <v>Local street environment and town centres</v>
          </cell>
          <cell r="V1502" t="str">
            <v>L140</v>
          </cell>
          <cell r="W1502" t="str">
            <v>Mangere-Otahuhu</v>
          </cell>
          <cell r="X1502" t="str">
            <v>PL40810</v>
          </cell>
          <cell r="Y1502" t="str">
            <v>Expense</v>
          </cell>
          <cell r="Z1502">
            <v>20120701</v>
          </cell>
          <cell r="AA1502">
            <v>20130630</v>
          </cell>
          <cell r="AB1502">
            <v>2</v>
          </cell>
          <cell r="AC1502" t="str">
            <v>Discrete</v>
          </cell>
          <cell r="AD1502">
            <v>0.8</v>
          </cell>
          <cell r="AE1502">
            <v>0</v>
          </cell>
          <cell r="AF1502">
            <v>0</v>
          </cell>
          <cell r="AG1502">
            <v>0.2</v>
          </cell>
          <cell r="AH1502">
            <v>20</v>
          </cell>
          <cell r="AI1502" t="str">
            <v>Street Environment and Town Centres</v>
          </cell>
          <cell r="AJ1502" t="str">
            <v>Structures parks</v>
          </cell>
          <cell r="AK1502">
            <v>50</v>
          </cell>
          <cell r="AM1502">
            <v>1</v>
          </cell>
          <cell r="AT1502">
            <v>80000</v>
          </cell>
          <cell r="BD1502">
            <v>3.1E-2</v>
          </cell>
          <cell r="BE1502">
            <v>6.1930000000000041E-2</v>
          </cell>
          <cell r="BF1502">
            <v>9.3787900000000146E-2</v>
          </cell>
          <cell r="BG1502">
            <v>0.12878911280000027</v>
          </cell>
          <cell r="BH1502">
            <v>0.16491036440960039</v>
          </cell>
          <cell r="BI1502">
            <v>0.19869276497747879</v>
          </cell>
          <cell r="BJ1502">
            <v>0.23225616239684821</v>
          </cell>
          <cell r="BK1502">
            <v>0.27045610343115034</v>
          </cell>
          <cell r="BL1502">
            <v>0.31238115484437823</v>
          </cell>
          <cell r="BM1502">
            <v>0.35568973295424255</v>
          </cell>
          <cell r="BN1502">
            <v>0</v>
          </cell>
          <cell r="BO1502">
            <v>2480</v>
          </cell>
          <cell r="BP1502">
            <v>0</v>
          </cell>
          <cell r="BQ1502">
            <v>0</v>
          </cell>
          <cell r="BR1502">
            <v>0</v>
          </cell>
          <cell r="BS1502">
            <v>0</v>
          </cell>
          <cell r="BT1502">
            <v>0</v>
          </cell>
          <cell r="BU1502">
            <v>0</v>
          </cell>
          <cell r="BV1502">
            <v>0</v>
          </cell>
          <cell r="BW1502">
            <v>0</v>
          </cell>
          <cell r="BX1502">
            <v>0</v>
          </cell>
          <cell r="BY1502">
            <v>0</v>
          </cell>
          <cell r="BZ1502">
            <v>82480</v>
          </cell>
          <cell r="CA1502">
            <v>0</v>
          </cell>
          <cell r="CB1502">
            <v>0</v>
          </cell>
          <cell r="CC1502">
            <v>0</v>
          </cell>
          <cell r="CD1502">
            <v>0</v>
          </cell>
          <cell r="CE1502">
            <v>0</v>
          </cell>
          <cell r="CF1502">
            <v>0</v>
          </cell>
          <cell r="CG1502">
            <v>0</v>
          </cell>
          <cell r="CH1502">
            <v>0</v>
          </cell>
          <cell r="CI1502">
            <v>0</v>
          </cell>
          <cell r="CK1502">
            <v>0</v>
          </cell>
          <cell r="CL1502">
            <v>65984</v>
          </cell>
          <cell r="CM1502">
            <v>0</v>
          </cell>
          <cell r="CN1502">
            <v>0</v>
          </cell>
          <cell r="CO1502">
            <v>0</v>
          </cell>
          <cell r="CP1502">
            <v>0</v>
          </cell>
          <cell r="CQ1502">
            <v>0</v>
          </cell>
          <cell r="CR1502">
            <v>0</v>
          </cell>
          <cell r="CS1502">
            <v>0</v>
          </cell>
          <cell r="CT1502">
            <v>0</v>
          </cell>
          <cell r="CU1502">
            <v>0</v>
          </cell>
          <cell r="CW1502">
            <v>0</v>
          </cell>
          <cell r="CX1502">
            <v>0</v>
          </cell>
          <cell r="CY1502">
            <v>0</v>
          </cell>
          <cell r="CZ1502">
            <v>0</v>
          </cell>
          <cell r="DA1502">
            <v>0</v>
          </cell>
          <cell r="DB1502">
            <v>0</v>
          </cell>
          <cell r="DC1502">
            <v>0</v>
          </cell>
          <cell r="DD1502">
            <v>0</v>
          </cell>
          <cell r="DE1502">
            <v>0</v>
          </cell>
          <cell r="DF1502">
            <v>0</v>
          </cell>
          <cell r="DG1502">
            <v>0</v>
          </cell>
          <cell r="DI1502">
            <v>0</v>
          </cell>
          <cell r="DJ1502">
            <v>16496</v>
          </cell>
          <cell r="DK1502">
            <v>0</v>
          </cell>
          <cell r="DL1502">
            <v>0</v>
          </cell>
          <cell r="DM1502">
            <v>0</v>
          </cell>
          <cell r="DN1502">
            <v>0</v>
          </cell>
          <cell r="DO1502">
            <v>0</v>
          </cell>
          <cell r="DP1502">
            <v>0</v>
          </cell>
          <cell r="DQ1502">
            <v>0</v>
          </cell>
          <cell r="DR1502">
            <v>0</v>
          </cell>
          <cell r="DS1502">
            <v>0</v>
          </cell>
          <cell r="DU1502" t="e">
            <v>#N/A</v>
          </cell>
          <cell r="DV1502">
            <v>0</v>
          </cell>
          <cell r="DW1502">
            <v>0</v>
          </cell>
          <cell r="DX1502">
            <v>1</v>
          </cell>
          <cell r="DY1502">
            <v>80000</v>
          </cell>
          <cell r="DZ1502">
            <v>82480</v>
          </cell>
          <cell r="EB1502">
            <v>82480</v>
          </cell>
          <cell r="EC1502" t="str">
            <v>Def</v>
          </cell>
          <cell r="ED1502" t="str">
            <v>TBC</v>
          </cell>
        </row>
        <row r="1503">
          <cell r="D1503" t="str">
            <v>PC3200863</v>
          </cell>
          <cell r="E1503" t="str">
            <v>All-Weather Stand At Criterion Square (Otahuhu Town Centre)</v>
          </cell>
          <cell r="F1503" t="str">
            <v>Auckland Council</v>
          </cell>
          <cell r="G1503" t="str">
            <v>Regional and local planning</v>
          </cell>
          <cell r="H1503" t="str">
            <v>E403105</v>
          </cell>
          <cell r="I1503" t="str">
            <v>Plan development management</v>
          </cell>
          <cell r="J1503" t="str">
            <v>Economic development</v>
          </cell>
          <cell r="K1503" t="str">
            <v>Local economic development</v>
          </cell>
          <cell r="L1503" t="str">
            <v>Local street environment and town centres</v>
          </cell>
          <cell r="M1503" t="str">
            <v>Local activities</v>
          </cell>
          <cell r="N1503" t="str">
            <v>Local economic development</v>
          </cell>
          <cell r="O1503" t="str">
            <v>Local street environment and town centres</v>
          </cell>
          <cell r="P1503" t="str">
            <v>Economic development</v>
          </cell>
          <cell r="Q1503" t="str">
            <v>Local economic development</v>
          </cell>
          <cell r="R1503" t="str">
            <v>Local street environment and town centres</v>
          </cell>
          <cell r="S1503" t="str">
            <v>A1321205</v>
          </cell>
          <cell r="T1503" t="str">
            <v>A1321205</v>
          </cell>
          <cell r="U1503" t="str">
            <v>Local street environment and town centres</v>
          </cell>
          <cell r="V1503" t="str">
            <v>L140</v>
          </cell>
          <cell r="W1503" t="str">
            <v>Mangere-Otahuhu</v>
          </cell>
          <cell r="X1503" t="str">
            <v>PL40810</v>
          </cell>
          <cell r="Y1503" t="str">
            <v>Expense</v>
          </cell>
          <cell r="Z1503">
            <v>20120701</v>
          </cell>
          <cell r="AA1503">
            <v>20130630</v>
          </cell>
          <cell r="AB1503">
            <v>2</v>
          </cell>
          <cell r="AC1503" t="str">
            <v>Discrete</v>
          </cell>
          <cell r="AD1503">
            <v>1</v>
          </cell>
          <cell r="AE1503">
            <v>0</v>
          </cell>
          <cell r="AF1503">
            <v>0</v>
          </cell>
          <cell r="AG1503">
            <v>0</v>
          </cell>
          <cell r="AH1503">
            <v>20</v>
          </cell>
          <cell r="AI1503" t="str">
            <v>Street Environment and Town Centres</v>
          </cell>
          <cell r="AJ1503" t="str">
            <v>Buildings (Capex)</v>
          </cell>
          <cell r="AK1503">
            <v>75</v>
          </cell>
          <cell r="AM1503">
            <v>1</v>
          </cell>
          <cell r="AT1503">
            <v>25000</v>
          </cell>
          <cell r="BD1503">
            <v>3.1E-2</v>
          </cell>
          <cell r="BE1503">
            <v>6.1930000000000041E-2</v>
          </cell>
          <cell r="BF1503">
            <v>9.3787900000000146E-2</v>
          </cell>
          <cell r="BG1503">
            <v>0.12878911280000027</v>
          </cell>
          <cell r="BH1503">
            <v>0.16491036440960039</v>
          </cell>
          <cell r="BI1503">
            <v>0.19869276497747879</v>
          </cell>
          <cell r="BJ1503">
            <v>0.23225616239684821</v>
          </cell>
          <cell r="BK1503">
            <v>0.27045610343115034</v>
          </cell>
          <cell r="BL1503">
            <v>0.31238115484437823</v>
          </cell>
          <cell r="BM1503">
            <v>0.35568973295424255</v>
          </cell>
          <cell r="BN1503">
            <v>0</v>
          </cell>
          <cell r="BO1503">
            <v>775</v>
          </cell>
          <cell r="BP1503">
            <v>0</v>
          </cell>
          <cell r="BQ1503">
            <v>0</v>
          </cell>
          <cell r="BR1503">
            <v>0</v>
          </cell>
          <cell r="BS1503">
            <v>0</v>
          </cell>
          <cell r="BT1503">
            <v>0</v>
          </cell>
          <cell r="BU1503">
            <v>0</v>
          </cell>
          <cell r="BV1503">
            <v>0</v>
          </cell>
          <cell r="BW1503">
            <v>0</v>
          </cell>
          <cell r="BX1503">
            <v>0</v>
          </cell>
          <cell r="BY1503">
            <v>0</v>
          </cell>
          <cell r="BZ1503">
            <v>25775</v>
          </cell>
          <cell r="CA1503">
            <v>0</v>
          </cell>
          <cell r="CB1503">
            <v>0</v>
          </cell>
          <cell r="CC1503">
            <v>0</v>
          </cell>
          <cell r="CD1503">
            <v>0</v>
          </cell>
          <cell r="CE1503">
            <v>0</v>
          </cell>
          <cell r="CF1503">
            <v>0</v>
          </cell>
          <cell r="CG1503">
            <v>0</v>
          </cell>
          <cell r="CH1503">
            <v>0</v>
          </cell>
          <cell r="CI1503">
            <v>0</v>
          </cell>
          <cell r="CK1503">
            <v>0</v>
          </cell>
          <cell r="CL1503">
            <v>25775</v>
          </cell>
          <cell r="CM1503">
            <v>0</v>
          </cell>
          <cell r="CN1503">
            <v>0</v>
          </cell>
          <cell r="CO1503">
            <v>0</v>
          </cell>
          <cell r="CP1503">
            <v>0</v>
          </cell>
          <cell r="CQ1503">
            <v>0</v>
          </cell>
          <cell r="CR1503">
            <v>0</v>
          </cell>
          <cell r="CS1503">
            <v>0</v>
          </cell>
          <cell r="CT1503">
            <v>0</v>
          </cell>
          <cell r="CU1503">
            <v>0</v>
          </cell>
          <cell r="CW1503">
            <v>0</v>
          </cell>
          <cell r="CX1503">
            <v>0</v>
          </cell>
          <cell r="CY1503">
            <v>0</v>
          </cell>
          <cell r="CZ1503">
            <v>0</v>
          </cell>
          <cell r="DA1503">
            <v>0</v>
          </cell>
          <cell r="DB1503">
            <v>0</v>
          </cell>
          <cell r="DC1503">
            <v>0</v>
          </cell>
          <cell r="DD1503">
            <v>0</v>
          </cell>
          <cell r="DE1503">
            <v>0</v>
          </cell>
          <cell r="DF1503">
            <v>0</v>
          </cell>
          <cell r="DG1503">
            <v>0</v>
          </cell>
          <cell r="DI1503">
            <v>0</v>
          </cell>
          <cell r="DJ1503">
            <v>0</v>
          </cell>
          <cell r="DK1503">
            <v>0</v>
          </cell>
          <cell r="DL1503">
            <v>0</v>
          </cell>
          <cell r="DM1503">
            <v>0</v>
          </cell>
          <cell r="DN1503">
            <v>0</v>
          </cell>
          <cell r="DO1503">
            <v>0</v>
          </cell>
          <cell r="DP1503">
            <v>0</v>
          </cell>
          <cell r="DQ1503">
            <v>0</v>
          </cell>
          <cell r="DR1503">
            <v>0</v>
          </cell>
          <cell r="DS1503">
            <v>0</v>
          </cell>
          <cell r="DU1503" t="e">
            <v>#N/A</v>
          </cell>
          <cell r="DV1503">
            <v>0</v>
          </cell>
          <cell r="DW1503">
            <v>0</v>
          </cell>
          <cell r="DX1503">
            <v>1</v>
          </cell>
          <cell r="DY1503">
            <v>25000</v>
          </cell>
          <cell r="DZ1503">
            <v>25775</v>
          </cell>
          <cell r="EB1503">
            <v>25775</v>
          </cell>
          <cell r="EC1503" t="str">
            <v>Def</v>
          </cell>
          <cell r="ED1503" t="str">
            <v>TBC</v>
          </cell>
        </row>
        <row r="1504">
          <cell r="D1504" t="str">
            <v>PC3200864</v>
          </cell>
          <cell r="E1504" t="str">
            <v xml:space="preserve">Upgrade Hunters Corner Streetscapes </v>
          </cell>
          <cell r="F1504" t="str">
            <v>Auckland Council</v>
          </cell>
          <cell r="G1504" t="str">
            <v>Regional and local planning</v>
          </cell>
          <cell r="H1504" t="str">
            <v>E403105</v>
          </cell>
          <cell r="I1504" t="str">
            <v>Plan development management</v>
          </cell>
          <cell r="J1504" t="str">
            <v>Economic development</v>
          </cell>
          <cell r="K1504" t="str">
            <v>Local economic development</v>
          </cell>
          <cell r="L1504" t="str">
            <v>Local street environment and town centres</v>
          </cell>
          <cell r="M1504" t="str">
            <v>Local activities</v>
          </cell>
          <cell r="N1504" t="str">
            <v>Local economic development</v>
          </cell>
          <cell r="O1504" t="str">
            <v>Local street environment and town centres</v>
          </cell>
          <cell r="P1504" t="str">
            <v>Economic development</v>
          </cell>
          <cell r="Q1504" t="str">
            <v>Local economic development</v>
          </cell>
          <cell r="R1504" t="str">
            <v>Local street environment and town centres</v>
          </cell>
          <cell r="S1504" t="str">
            <v>A1321205</v>
          </cell>
          <cell r="T1504" t="str">
            <v>A1321205</v>
          </cell>
          <cell r="U1504" t="str">
            <v>Local street environment and town centres</v>
          </cell>
          <cell r="V1504" t="str">
            <v>L160</v>
          </cell>
          <cell r="W1504" t="str">
            <v>Otara-Papatoetoe</v>
          </cell>
          <cell r="X1504" t="str">
            <v>PL40810</v>
          </cell>
          <cell r="Y1504" t="str">
            <v>Expense</v>
          </cell>
          <cell r="Z1504">
            <v>20150701</v>
          </cell>
          <cell r="AA1504">
            <v>20160630</v>
          </cell>
          <cell r="AB1504">
            <v>2</v>
          </cell>
          <cell r="AC1504" t="str">
            <v>Discrete</v>
          </cell>
          <cell r="AD1504">
            <v>0.75</v>
          </cell>
          <cell r="AE1504">
            <v>0</v>
          </cell>
          <cell r="AF1504">
            <v>0</v>
          </cell>
          <cell r="AG1504">
            <v>0.25</v>
          </cell>
          <cell r="AH1504">
            <v>20</v>
          </cell>
          <cell r="AI1504" t="str">
            <v>Street Environment and Town Centres</v>
          </cell>
          <cell r="AJ1504" t="str">
            <v>Structures parks</v>
          </cell>
          <cell r="AK1504">
            <v>35</v>
          </cell>
          <cell r="AM1504">
            <v>1</v>
          </cell>
          <cell r="AW1504">
            <v>500000</v>
          </cell>
          <cell r="BD1504">
            <v>3.1E-2</v>
          </cell>
          <cell r="BE1504">
            <v>6.1930000000000041E-2</v>
          </cell>
          <cell r="BF1504">
            <v>9.3787900000000146E-2</v>
          </cell>
          <cell r="BG1504">
            <v>0.12878911280000027</v>
          </cell>
          <cell r="BH1504">
            <v>0.16491036440960039</v>
          </cell>
          <cell r="BI1504">
            <v>0.19869276497747879</v>
          </cell>
          <cell r="BJ1504">
            <v>0.23225616239684821</v>
          </cell>
          <cell r="BK1504">
            <v>0.27045610343115034</v>
          </cell>
          <cell r="BL1504">
            <v>0.31238115484437823</v>
          </cell>
          <cell r="BM1504">
            <v>0.35568973295424255</v>
          </cell>
          <cell r="BN1504">
            <v>0</v>
          </cell>
          <cell r="BO1504">
            <v>0</v>
          </cell>
          <cell r="BP1504">
            <v>0</v>
          </cell>
          <cell r="BQ1504">
            <v>0</v>
          </cell>
          <cell r="BR1504">
            <v>64394.556400000132</v>
          </cell>
          <cell r="BS1504">
            <v>0</v>
          </cell>
          <cell r="BT1504">
            <v>0</v>
          </cell>
          <cell r="BU1504">
            <v>0</v>
          </cell>
          <cell r="BV1504">
            <v>0</v>
          </cell>
          <cell r="BW1504">
            <v>0</v>
          </cell>
          <cell r="BX1504">
            <v>0</v>
          </cell>
          <cell r="BY1504">
            <v>0</v>
          </cell>
          <cell r="BZ1504">
            <v>0</v>
          </cell>
          <cell r="CA1504">
            <v>0</v>
          </cell>
          <cell r="CB1504">
            <v>0</v>
          </cell>
          <cell r="CC1504">
            <v>564394.55640000012</v>
          </cell>
          <cell r="CD1504">
            <v>0</v>
          </cell>
          <cell r="CE1504">
            <v>0</v>
          </cell>
          <cell r="CF1504">
            <v>0</v>
          </cell>
          <cell r="CG1504">
            <v>0</v>
          </cell>
          <cell r="CH1504">
            <v>0</v>
          </cell>
          <cell r="CI1504">
            <v>0</v>
          </cell>
          <cell r="CK1504">
            <v>0</v>
          </cell>
          <cell r="CL1504">
            <v>0</v>
          </cell>
          <cell r="CM1504">
            <v>0</v>
          </cell>
          <cell r="CN1504">
            <v>0</v>
          </cell>
          <cell r="CO1504">
            <v>423295.91730000009</v>
          </cell>
          <cell r="CP1504">
            <v>0</v>
          </cell>
          <cell r="CQ1504">
            <v>0</v>
          </cell>
          <cell r="CR1504">
            <v>0</v>
          </cell>
          <cell r="CS1504">
            <v>0</v>
          </cell>
          <cell r="CT1504">
            <v>0</v>
          </cell>
          <cell r="CU1504">
            <v>0</v>
          </cell>
          <cell r="CW1504">
            <v>0</v>
          </cell>
          <cell r="CX1504">
            <v>0</v>
          </cell>
          <cell r="CY1504">
            <v>0</v>
          </cell>
          <cell r="CZ1504">
            <v>0</v>
          </cell>
          <cell r="DA1504">
            <v>0</v>
          </cell>
          <cell r="DB1504">
            <v>0</v>
          </cell>
          <cell r="DC1504">
            <v>0</v>
          </cell>
          <cell r="DD1504">
            <v>0</v>
          </cell>
          <cell r="DE1504">
            <v>0</v>
          </cell>
          <cell r="DF1504">
            <v>0</v>
          </cell>
          <cell r="DG1504">
            <v>0</v>
          </cell>
          <cell r="DI1504">
            <v>0</v>
          </cell>
          <cell r="DJ1504">
            <v>0</v>
          </cell>
          <cell r="DK1504">
            <v>0</v>
          </cell>
          <cell r="DL1504">
            <v>0</v>
          </cell>
          <cell r="DM1504">
            <v>141098.63910000003</v>
          </cell>
          <cell r="DN1504">
            <v>0</v>
          </cell>
          <cell r="DO1504">
            <v>0</v>
          </cell>
          <cell r="DP1504">
            <v>0</v>
          </cell>
          <cell r="DQ1504">
            <v>0</v>
          </cell>
          <cell r="DR1504">
            <v>0</v>
          </cell>
          <cell r="DS1504">
            <v>0</v>
          </cell>
          <cell r="DU1504" t="e">
            <v>#N/A</v>
          </cell>
          <cell r="DV1504">
            <v>0</v>
          </cell>
          <cell r="DW1504">
            <v>0</v>
          </cell>
          <cell r="DX1504">
            <v>1</v>
          </cell>
          <cell r="DY1504">
            <v>500000</v>
          </cell>
          <cell r="DZ1504">
            <v>564394.55640000012</v>
          </cell>
          <cell r="EB1504">
            <v>564394.55640000012</v>
          </cell>
          <cell r="EC1504" t="str">
            <v>Def</v>
          </cell>
          <cell r="ED1504" t="str">
            <v>TBC</v>
          </cell>
        </row>
        <row r="1505">
          <cell r="D1505" t="str">
            <v>PC3200865</v>
          </cell>
          <cell r="E1505" t="str">
            <v>Village Centre Upgrade (Mt Roskill/Dominion Road )</v>
          </cell>
          <cell r="F1505" t="str">
            <v>Auckland Council</v>
          </cell>
          <cell r="G1505" t="str">
            <v>Regional and local planning</v>
          </cell>
          <cell r="H1505" t="str">
            <v>E403105</v>
          </cell>
          <cell r="I1505" t="str">
            <v>Plan development management</v>
          </cell>
          <cell r="J1505" t="str">
            <v>Economic development</v>
          </cell>
          <cell r="K1505" t="str">
            <v>Local economic development</v>
          </cell>
          <cell r="L1505" t="str">
            <v>Local street environment and town centres</v>
          </cell>
          <cell r="M1505" t="str">
            <v>Local activities</v>
          </cell>
          <cell r="N1505" t="str">
            <v>Local economic development</v>
          </cell>
          <cell r="O1505" t="str">
            <v>Local street environment and town centres</v>
          </cell>
          <cell r="P1505" t="str">
            <v>Economic development</v>
          </cell>
          <cell r="Q1505" t="str">
            <v>Local economic development</v>
          </cell>
          <cell r="R1505" t="str">
            <v>Local street environment and town centres</v>
          </cell>
          <cell r="S1505" t="str">
            <v>A1321205</v>
          </cell>
          <cell r="T1505" t="str">
            <v>A1321205</v>
          </cell>
          <cell r="U1505" t="str">
            <v>Local street environment and town centres</v>
          </cell>
          <cell r="V1505" t="str">
            <v>L170</v>
          </cell>
          <cell r="W1505" t="str">
            <v>Puketapapa</v>
          </cell>
          <cell r="X1505" t="str">
            <v>PL40810</v>
          </cell>
          <cell r="Y1505" t="str">
            <v>Expense</v>
          </cell>
          <cell r="Z1505">
            <v>20120701</v>
          </cell>
          <cell r="AA1505">
            <v>20130630</v>
          </cell>
          <cell r="AB1505">
            <v>2</v>
          </cell>
          <cell r="AC1505" t="str">
            <v>Discrete</v>
          </cell>
          <cell r="AD1505">
            <v>1</v>
          </cell>
          <cell r="AE1505">
            <v>0</v>
          </cell>
          <cell r="AF1505">
            <v>0</v>
          </cell>
          <cell r="AG1505">
            <v>0</v>
          </cell>
          <cell r="AH1505">
            <v>20</v>
          </cell>
          <cell r="AI1505" t="str">
            <v>Street Environment and Town Centres</v>
          </cell>
          <cell r="AJ1505" t="str">
            <v>Structures parks</v>
          </cell>
          <cell r="AK1505">
            <v>35</v>
          </cell>
          <cell r="AM1505">
            <v>1</v>
          </cell>
          <cell r="AT1505">
            <v>500000</v>
          </cell>
          <cell r="BD1505">
            <v>3.1E-2</v>
          </cell>
          <cell r="BE1505">
            <v>6.1930000000000041E-2</v>
          </cell>
          <cell r="BF1505">
            <v>9.3787900000000146E-2</v>
          </cell>
          <cell r="BG1505">
            <v>0.12878911280000027</v>
          </cell>
          <cell r="BH1505">
            <v>0.16491036440960039</v>
          </cell>
          <cell r="BI1505">
            <v>0.19869276497747879</v>
          </cell>
          <cell r="BJ1505">
            <v>0.23225616239684821</v>
          </cell>
          <cell r="BK1505">
            <v>0.27045610343115034</v>
          </cell>
          <cell r="BL1505">
            <v>0.31238115484437823</v>
          </cell>
          <cell r="BM1505">
            <v>0.35568973295424255</v>
          </cell>
          <cell r="BN1505">
            <v>0</v>
          </cell>
          <cell r="BO1505">
            <v>15500</v>
          </cell>
          <cell r="BP1505">
            <v>0</v>
          </cell>
          <cell r="BQ1505">
            <v>0</v>
          </cell>
          <cell r="BR1505">
            <v>0</v>
          </cell>
          <cell r="BS1505">
            <v>0</v>
          </cell>
          <cell r="BT1505">
            <v>0</v>
          </cell>
          <cell r="BU1505">
            <v>0</v>
          </cell>
          <cell r="BV1505">
            <v>0</v>
          </cell>
          <cell r="BW1505">
            <v>0</v>
          </cell>
          <cell r="BX1505">
            <v>0</v>
          </cell>
          <cell r="BY1505">
            <v>0</v>
          </cell>
          <cell r="BZ1505">
            <v>515500</v>
          </cell>
          <cell r="CA1505">
            <v>0</v>
          </cell>
          <cell r="CB1505">
            <v>0</v>
          </cell>
          <cell r="CC1505">
            <v>0</v>
          </cell>
          <cell r="CD1505">
            <v>0</v>
          </cell>
          <cell r="CE1505">
            <v>0</v>
          </cell>
          <cell r="CF1505">
            <v>0</v>
          </cell>
          <cell r="CG1505">
            <v>0</v>
          </cell>
          <cell r="CH1505">
            <v>0</v>
          </cell>
          <cell r="CI1505">
            <v>0</v>
          </cell>
          <cell r="CK1505">
            <v>0</v>
          </cell>
          <cell r="CL1505">
            <v>515500</v>
          </cell>
          <cell r="CM1505">
            <v>0</v>
          </cell>
          <cell r="CN1505">
            <v>0</v>
          </cell>
          <cell r="CO1505">
            <v>0</v>
          </cell>
          <cell r="CP1505">
            <v>0</v>
          </cell>
          <cell r="CQ1505">
            <v>0</v>
          </cell>
          <cell r="CR1505">
            <v>0</v>
          </cell>
          <cell r="CS1505">
            <v>0</v>
          </cell>
          <cell r="CT1505">
            <v>0</v>
          </cell>
          <cell r="CU1505">
            <v>0</v>
          </cell>
          <cell r="CW1505">
            <v>0</v>
          </cell>
          <cell r="CX1505">
            <v>0</v>
          </cell>
          <cell r="CY1505">
            <v>0</v>
          </cell>
          <cell r="CZ1505">
            <v>0</v>
          </cell>
          <cell r="DA1505">
            <v>0</v>
          </cell>
          <cell r="DB1505">
            <v>0</v>
          </cell>
          <cell r="DC1505">
            <v>0</v>
          </cell>
          <cell r="DD1505">
            <v>0</v>
          </cell>
          <cell r="DE1505">
            <v>0</v>
          </cell>
          <cell r="DF1505">
            <v>0</v>
          </cell>
          <cell r="DG1505">
            <v>0</v>
          </cell>
          <cell r="DI1505">
            <v>0</v>
          </cell>
          <cell r="DJ1505">
            <v>0</v>
          </cell>
          <cell r="DK1505">
            <v>0</v>
          </cell>
          <cell r="DL1505">
            <v>0</v>
          </cell>
          <cell r="DM1505">
            <v>0</v>
          </cell>
          <cell r="DN1505">
            <v>0</v>
          </cell>
          <cell r="DO1505">
            <v>0</v>
          </cell>
          <cell r="DP1505">
            <v>0</v>
          </cell>
          <cell r="DQ1505">
            <v>0</v>
          </cell>
          <cell r="DR1505">
            <v>0</v>
          </cell>
          <cell r="DS1505">
            <v>0</v>
          </cell>
          <cell r="DU1505" t="e">
            <v>#N/A</v>
          </cell>
          <cell r="DV1505">
            <v>0</v>
          </cell>
          <cell r="DW1505">
            <v>0</v>
          </cell>
          <cell r="DX1505">
            <v>1</v>
          </cell>
          <cell r="DY1505">
            <v>500000</v>
          </cell>
          <cell r="DZ1505">
            <v>515500</v>
          </cell>
          <cell r="EB1505">
            <v>515500</v>
          </cell>
          <cell r="EC1505" t="str">
            <v>Def</v>
          </cell>
          <cell r="ED1505" t="str">
            <v>TBC</v>
          </cell>
        </row>
        <row r="1506">
          <cell r="D1506" t="str">
            <v>PC3200866</v>
          </cell>
          <cell r="E1506" t="str">
            <v>Northcote Centre</v>
          </cell>
          <cell r="F1506" t="str">
            <v>Auckland Council</v>
          </cell>
          <cell r="G1506" t="str">
            <v>Regional and local planning</v>
          </cell>
          <cell r="H1506" t="str">
            <v>E403105</v>
          </cell>
          <cell r="I1506" t="str">
            <v>Plan development management</v>
          </cell>
          <cell r="J1506" t="str">
            <v>Economic development</v>
          </cell>
          <cell r="K1506" t="str">
            <v>Local economic development</v>
          </cell>
          <cell r="L1506" t="str">
            <v>Local street environment and town centres</v>
          </cell>
          <cell r="M1506" t="str">
            <v>Local activities</v>
          </cell>
          <cell r="N1506" t="str">
            <v>Local economic development</v>
          </cell>
          <cell r="O1506" t="str">
            <v>Local street environment and town centres</v>
          </cell>
          <cell r="P1506" t="str">
            <v>Economic development</v>
          </cell>
          <cell r="Q1506" t="str">
            <v>Local economic development</v>
          </cell>
          <cell r="R1506" t="str">
            <v>Local street environment and town centres</v>
          </cell>
          <cell r="S1506" t="str">
            <v>A1321205</v>
          </cell>
          <cell r="T1506" t="str">
            <v>A1321205</v>
          </cell>
          <cell r="U1506" t="str">
            <v>Local street environment and town centres</v>
          </cell>
          <cell r="V1506" t="str">
            <v>L135</v>
          </cell>
          <cell r="W1506" t="str">
            <v>Kaipatiki</v>
          </cell>
          <cell r="X1506" t="str">
            <v>PL40810</v>
          </cell>
          <cell r="Y1506" t="str">
            <v>Expense</v>
          </cell>
          <cell r="Z1506">
            <v>20120701</v>
          </cell>
          <cell r="AA1506">
            <v>20170630</v>
          </cell>
          <cell r="AB1506">
            <v>1</v>
          </cell>
          <cell r="AC1506" t="str">
            <v>Programme</v>
          </cell>
          <cell r="AD1506">
            <v>0.9</v>
          </cell>
          <cell r="AE1506">
            <v>0</v>
          </cell>
          <cell r="AF1506">
            <v>0.1</v>
          </cell>
          <cell r="AG1506">
            <v>0</v>
          </cell>
          <cell r="AH1506">
            <v>20</v>
          </cell>
          <cell r="AI1506" t="str">
            <v>Street Environment and Town Centres</v>
          </cell>
          <cell r="AJ1506" t="str">
            <v>Structures parks</v>
          </cell>
          <cell r="AK1506">
            <v>35</v>
          </cell>
          <cell r="AM1506">
            <v>1</v>
          </cell>
          <cell r="AT1506">
            <v>1295000</v>
          </cell>
          <cell r="AU1506">
            <v>1336000</v>
          </cell>
          <cell r="AV1506">
            <v>1211000</v>
          </cell>
          <cell r="AW1506">
            <v>1500000</v>
          </cell>
          <cell r="AX1506">
            <v>1500000</v>
          </cell>
          <cell r="BD1506">
            <v>3.1E-2</v>
          </cell>
          <cell r="BE1506">
            <v>6.1930000000000041E-2</v>
          </cell>
          <cell r="BF1506">
            <v>9.3787900000000146E-2</v>
          </cell>
          <cell r="BG1506">
            <v>0.12878911280000027</v>
          </cell>
          <cell r="BH1506">
            <v>0.16491036440960039</v>
          </cell>
          <cell r="BI1506">
            <v>0.19869276497747879</v>
          </cell>
          <cell r="BJ1506">
            <v>0.23225616239684821</v>
          </cell>
          <cell r="BK1506">
            <v>0.27045610343115034</v>
          </cell>
          <cell r="BL1506">
            <v>0.31238115484437823</v>
          </cell>
          <cell r="BM1506">
            <v>0.35568973295424255</v>
          </cell>
          <cell r="BN1506">
            <v>0</v>
          </cell>
          <cell r="BO1506">
            <v>40145</v>
          </cell>
          <cell r="BP1506">
            <v>82738.480000000054</v>
          </cell>
          <cell r="BQ1506">
            <v>113577.14690000018</v>
          </cell>
          <cell r="BR1506">
            <v>193183.66920000041</v>
          </cell>
          <cell r="BS1506">
            <v>247365.54661440058</v>
          </cell>
          <cell r="BT1506">
            <v>0</v>
          </cell>
          <cell r="BU1506">
            <v>0</v>
          </cell>
          <cell r="BV1506">
            <v>0</v>
          </cell>
          <cell r="BW1506">
            <v>0</v>
          </cell>
          <cell r="BX1506">
            <v>0</v>
          </cell>
          <cell r="BY1506">
            <v>0</v>
          </cell>
          <cell r="BZ1506">
            <v>1335145</v>
          </cell>
          <cell r="CA1506">
            <v>1418738.48</v>
          </cell>
          <cell r="CB1506">
            <v>1324577.1469000003</v>
          </cell>
          <cell r="CC1506">
            <v>1693183.6692000004</v>
          </cell>
          <cell r="CD1506">
            <v>1747365.5466144006</v>
          </cell>
          <cell r="CE1506">
            <v>0</v>
          </cell>
          <cell r="CF1506">
            <v>0</v>
          </cell>
          <cell r="CG1506">
            <v>0</v>
          </cell>
          <cell r="CH1506">
            <v>0</v>
          </cell>
          <cell r="CI1506">
            <v>0</v>
          </cell>
          <cell r="CK1506">
            <v>0</v>
          </cell>
          <cell r="CL1506">
            <v>1201630.5</v>
          </cell>
          <cell r="CM1506">
            <v>1276864.632</v>
          </cell>
          <cell r="CN1506">
            <v>1192119.4322100002</v>
          </cell>
          <cell r="CO1506">
            <v>1523865.3022800004</v>
          </cell>
          <cell r="CP1506">
            <v>1572628.9919529606</v>
          </cell>
          <cell r="CQ1506">
            <v>0</v>
          </cell>
          <cell r="CR1506">
            <v>0</v>
          </cell>
          <cell r="CS1506">
            <v>0</v>
          </cell>
          <cell r="CT1506">
            <v>0</v>
          </cell>
          <cell r="CU1506">
            <v>0</v>
          </cell>
          <cell r="CW1506">
            <v>0</v>
          </cell>
          <cell r="CX1506">
            <v>133514.5</v>
          </cell>
          <cell r="CY1506">
            <v>141873.848</v>
          </cell>
          <cell r="CZ1506">
            <v>132457.71469000002</v>
          </cell>
          <cell r="DA1506">
            <v>169318.36692000006</v>
          </cell>
          <cell r="DB1506">
            <v>174736.55466144008</v>
          </cell>
          <cell r="DC1506">
            <v>0</v>
          </cell>
          <cell r="DD1506">
            <v>0</v>
          </cell>
          <cell r="DE1506">
            <v>0</v>
          </cell>
          <cell r="DF1506">
            <v>0</v>
          </cell>
          <cell r="DG1506">
            <v>0</v>
          </cell>
          <cell r="DI1506">
            <v>0</v>
          </cell>
          <cell r="DJ1506">
            <v>0</v>
          </cell>
          <cell r="DK1506">
            <v>0</v>
          </cell>
          <cell r="DL1506">
            <v>0</v>
          </cell>
          <cell r="DM1506">
            <v>0</v>
          </cell>
          <cell r="DN1506">
            <v>0</v>
          </cell>
          <cell r="DO1506">
            <v>0</v>
          </cell>
          <cell r="DP1506">
            <v>0</v>
          </cell>
          <cell r="DQ1506">
            <v>0</v>
          </cell>
          <cell r="DR1506">
            <v>0</v>
          </cell>
          <cell r="DS1506">
            <v>0</v>
          </cell>
          <cell r="DU1506" t="e">
            <v>#N/A</v>
          </cell>
          <cell r="DV1506">
            <v>684200</v>
          </cell>
          <cell r="DW1506">
            <v>1</v>
          </cell>
          <cell r="DX1506">
            <v>1</v>
          </cell>
          <cell r="DY1506">
            <v>6842000</v>
          </cell>
          <cell r="DZ1506">
            <v>7519009.842714401</v>
          </cell>
          <cell r="EB1506">
            <v>7519009.842714401</v>
          </cell>
          <cell r="EC1506" t="str">
            <v>Def</v>
          </cell>
          <cell r="ED1506" t="str">
            <v>TBC</v>
          </cell>
        </row>
        <row r="1507">
          <cell r="D1507" t="str">
            <v>PC3101097</v>
          </cell>
          <cell r="E1507" t="str">
            <v>Research and monitoring equipment replacement</v>
          </cell>
          <cell r="F1507" t="str">
            <v>Auckland Council</v>
          </cell>
          <cell r="G1507" t="str">
            <v>Regional strategy, community and cultural policy</v>
          </cell>
          <cell r="H1507" t="str">
            <v>E401105</v>
          </cell>
          <cell r="I1507" t="str">
            <v>Research, investigations and monitoring management</v>
          </cell>
          <cell r="J1507" t="str">
            <v>Built and natural environment</v>
          </cell>
          <cell r="K1507" t="str">
            <v>Environment and heritage protection</v>
          </cell>
          <cell r="L1507" t="str">
            <v>Air, land and water monitoring and management</v>
          </cell>
          <cell r="M1507" t="str">
            <v>Built and natural environment</v>
          </cell>
          <cell r="N1507" t="str">
            <v>Environment and heritage protection</v>
          </cell>
          <cell r="O1507" t="str">
            <v>Air, land and water monitoring and management</v>
          </cell>
          <cell r="P1507" t="str">
            <v>Corporate support</v>
          </cell>
          <cell r="Q1507" t="str">
            <v>Archived Activities</v>
          </cell>
          <cell r="R1507" t="str">
            <v>Air quality monitoring and management</v>
          </cell>
          <cell r="S1507" t="str">
            <v>A1511105</v>
          </cell>
          <cell r="T1507" t="str">
            <v>A1581105</v>
          </cell>
          <cell r="U1507" t="str">
            <v>Air quality monitoring and management</v>
          </cell>
          <cell r="V1507" t="str">
            <v>L050</v>
          </cell>
          <cell r="W1507" t="str">
            <v>Regional</v>
          </cell>
          <cell r="X1507" t="str">
            <v>FY12 - Only</v>
          </cell>
          <cell r="Y1507" t="str">
            <v>Expense</v>
          </cell>
          <cell r="Z1507">
            <v>20100701</v>
          </cell>
          <cell r="AA1507">
            <v>20120630</v>
          </cell>
          <cell r="AB1507">
            <v>1</v>
          </cell>
          <cell r="AC1507" t="str">
            <v>Programme</v>
          </cell>
          <cell r="AD1507">
            <v>0</v>
          </cell>
          <cell r="AE1507">
            <v>0</v>
          </cell>
          <cell r="AF1507">
            <v>0</v>
          </cell>
          <cell r="AG1507">
            <v>1</v>
          </cell>
          <cell r="AH1507">
            <v>3</v>
          </cell>
          <cell r="AI1507" t="str">
            <v>Corporate Property</v>
          </cell>
          <cell r="AJ1507" t="str">
            <v>Plant and equipment (Capex)</v>
          </cell>
          <cell r="AK1507">
            <v>10</v>
          </cell>
          <cell r="AP1507">
            <v>1</v>
          </cell>
          <cell r="AS1507">
            <v>700234</v>
          </cell>
          <cell r="AT1507">
            <v>0</v>
          </cell>
          <cell r="AU1507">
            <v>0</v>
          </cell>
          <cell r="AV1507">
            <v>0</v>
          </cell>
          <cell r="AW1507">
            <v>0</v>
          </cell>
          <cell r="AX1507">
            <v>0</v>
          </cell>
          <cell r="AY1507">
            <v>0</v>
          </cell>
          <cell r="AZ1507">
            <v>0</v>
          </cell>
          <cell r="BA1507">
            <v>0</v>
          </cell>
          <cell r="BB1507">
            <v>0</v>
          </cell>
          <cell r="BC1507">
            <v>0</v>
          </cell>
          <cell r="BD1507">
            <v>3.3000000000000002E-2</v>
          </cell>
          <cell r="BE1507">
            <v>6.7088999999999732E-2</v>
          </cell>
          <cell r="BF1507">
            <v>0.10230293699999971</v>
          </cell>
          <cell r="BG1507">
            <v>0.14088353979499968</v>
          </cell>
          <cell r="BH1507">
            <v>0.18195534722761963</v>
          </cell>
          <cell r="BI1507">
            <v>0.21859596299167583</v>
          </cell>
          <cell r="BJ1507">
            <v>0.25637243784441766</v>
          </cell>
          <cell r="BK1507">
            <v>0.29783272829328333</v>
          </cell>
          <cell r="BL1507">
            <v>0.3445547065118415</v>
          </cell>
          <cell r="BM1507">
            <v>0.39295867594626777</v>
          </cell>
          <cell r="BN1507">
            <v>0</v>
          </cell>
          <cell r="BO1507">
            <v>0</v>
          </cell>
          <cell r="BP1507">
            <v>0</v>
          </cell>
          <cell r="BQ1507">
            <v>0</v>
          </cell>
          <cell r="BR1507">
            <v>0</v>
          </cell>
          <cell r="BS1507">
            <v>0</v>
          </cell>
          <cell r="BT1507">
            <v>0</v>
          </cell>
          <cell r="BU1507">
            <v>0</v>
          </cell>
          <cell r="BV1507">
            <v>0</v>
          </cell>
          <cell r="BW1507">
            <v>0</v>
          </cell>
          <cell r="BX1507">
            <v>0</v>
          </cell>
          <cell r="BY1507">
            <v>700234</v>
          </cell>
          <cell r="BZ1507">
            <v>0</v>
          </cell>
          <cell r="CA1507">
            <v>0</v>
          </cell>
          <cell r="CB1507">
            <v>0</v>
          </cell>
          <cell r="CC1507">
            <v>0</v>
          </cell>
          <cell r="CD1507">
            <v>0</v>
          </cell>
          <cell r="CE1507">
            <v>0</v>
          </cell>
          <cell r="CF1507">
            <v>0</v>
          </cell>
          <cell r="CG1507">
            <v>0</v>
          </cell>
          <cell r="CH1507">
            <v>0</v>
          </cell>
          <cell r="CI1507">
            <v>0</v>
          </cell>
          <cell r="CK1507">
            <v>0</v>
          </cell>
          <cell r="CL1507">
            <v>0</v>
          </cell>
          <cell r="CM1507">
            <v>0</v>
          </cell>
          <cell r="CN1507">
            <v>0</v>
          </cell>
          <cell r="CO1507">
            <v>0</v>
          </cell>
          <cell r="CP1507">
            <v>0</v>
          </cell>
          <cell r="CQ1507">
            <v>0</v>
          </cell>
          <cell r="CR1507">
            <v>0</v>
          </cell>
          <cell r="CS1507">
            <v>0</v>
          </cell>
          <cell r="CT1507">
            <v>0</v>
          </cell>
          <cell r="CU1507">
            <v>0</v>
          </cell>
          <cell r="CW1507">
            <v>0</v>
          </cell>
          <cell r="CX1507">
            <v>0</v>
          </cell>
          <cell r="CY1507">
            <v>0</v>
          </cell>
          <cell r="CZ1507">
            <v>0</v>
          </cell>
          <cell r="DA1507">
            <v>0</v>
          </cell>
          <cell r="DB1507">
            <v>0</v>
          </cell>
          <cell r="DC1507">
            <v>0</v>
          </cell>
          <cell r="DD1507">
            <v>0</v>
          </cell>
          <cell r="DE1507">
            <v>0</v>
          </cell>
          <cell r="DF1507">
            <v>0</v>
          </cell>
          <cell r="DG1507">
            <v>0</v>
          </cell>
          <cell r="DI1507">
            <v>700234</v>
          </cell>
          <cell r="DJ1507">
            <v>0</v>
          </cell>
          <cell r="DK1507">
            <v>0</v>
          </cell>
          <cell r="DL1507">
            <v>0</v>
          </cell>
          <cell r="DM1507">
            <v>0</v>
          </cell>
          <cell r="DN1507">
            <v>0</v>
          </cell>
          <cell r="DO1507">
            <v>0</v>
          </cell>
          <cell r="DP1507">
            <v>0</v>
          </cell>
          <cell r="DQ1507">
            <v>0</v>
          </cell>
          <cell r="DR1507">
            <v>0</v>
          </cell>
          <cell r="DS1507">
            <v>0</v>
          </cell>
          <cell r="DU1507" t="str">
            <v>none</v>
          </cell>
          <cell r="DV1507">
            <v>0</v>
          </cell>
          <cell r="DW1507">
            <v>0</v>
          </cell>
          <cell r="DX1507">
            <v>2</v>
          </cell>
          <cell r="DY1507">
            <v>0</v>
          </cell>
          <cell r="DZ1507">
            <v>0</v>
          </cell>
          <cell r="EB1507">
            <v>0</v>
          </cell>
          <cell r="EC1507" t="str">
            <v>Def</v>
          </cell>
          <cell r="ED1507" t="str">
            <v>nonDC</v>
          </cell>
        </row>
        <row r="1508">
          <cell r="D1508" t="str">
            <v>PC3101097</v>
          </cell>
          <cell r="E1508" t="str">
            <v>Research and monitoring equipment replacement</v>
          </cell>
          <cell r="F1508" t="str">
            <v>Auckland Council</v>
          </cell>
          <cell r="G1508" t="str">
            <v>Regional strategy, community and cultural policy</v>
          </cell>
          <cell r="H1508" t="str">
            <v>E401105</v>
          </cell>
          <cell r="I1508" t="str">
            <v>Research, investigations and monitoring management</v>
          </cell>
          <cell r="J1508" t="str">
            <v>Built and natural environment</v>
          </cell>
          <cell r="K1508" t="str">
            <v>Environment and heritage protection</v>
          </cell>
          <cell r="L1508" t="str">
            <v>Air, land and water monitoring and management</v>
          </cell>
          <cell r="M1508" t="str">
            <v>Built and natural environment</v>
          </cell>
          <cell r="N1508" t="str">
            <v>Environment and heritage protection</v>
          </cell>
          <cell r="O1508" t="str">
            <v>Air, land and water monitoring and management</v>
          </cell>
          <cell r="P1508" t="str">
            <v>Built and natural environment</v>
          </cell>
          <cell r="Q1508" t="str">
            <v>Environment and heritage protection</v>
          </cell>
          <cell r="R1508" t="str">
            <v>Air, land and water monitoring and management</v>
          </cell>
          <cell r="S1508" t="str">
            <v>A1581105</v>
          </cell>
          <cell r="T1508" t="str">
            <v>A1581105</v>
          </cell>
          <cell r="U1508" t="str">
            <v>Air, land and water monitoring and management</v>
          </cell>
          <cell r="V1508" t="str">
            <v>L050</v>
          </cell>
          <cell r="W1508" t="str">
            <v>Regional</v>
          </cell>
          <cell r="X1508" t="str">
            <v>PL43780</v>
          </cell>
          <cell r="Y1508" t="str">
            <v>Expense</v>
          </cell>
          <cell r="Z1508">
            <v>20120701</v>
          </cell>
          <cell r="AA1508">
            <v>20220630</v>
          </cell>
          <cell r="AB1508">
            <v>1</v>
          </cell>
          <cell r="AC1508" t="str">
            <v>Programme</v>
          </cell>
          <cell r="AD1508">
            <v>0</v>
          </cell>
          <cell r="AE1508">
            <v>0</v>
          </cell>
          <cell r="AF1508">
            <v>0</v>
          </cell>
          <cell r="AG1508">
            <v>1</v>
          </cell>
          <cell r="AH1508">
            <v>27</v>
          </cell>
          <cell r="AI1508" t="str">
            <v>No AMP</v>
          </cell>
          <cell r="AJ1508" t="str">
            <v>Plant and equipment (Capex)</v>
          </cell>
          <cell r="AK1508">
            <v>10</v>
          </cell>
          <cell r="AM1508">
            <v>1</v>
          </cell>
          <cell r="AT1508">
            <v>519000</v>
          </cell>
          <cell r="AU1508">
            <v>519000</v>
          </cell>
          <cell r="AV1508">
            <v>519000</v>
          </cell>
          <cell r="AW1508">
            <v>519000</v>
          </cell>
          <cell r="AX1508">
            <v>519000</v>
          </cell>
          <cell r="AY1508">
            <v>519000</v>
          </cell>
          <cell r="AZ1508">
            <v>519000</v>
          </cell>
          <cell r="BA1508">
            <v>519000</v>
          </cell>
          <cell r="BB1508">
            <v>519000</v>
          </cell>
          <cell r="BC1508">
            <v>519000</v>
          </cell>
          <cell r="BD1508">
            <v>3.3000000000000002E-2</v>
          </cell>
          <cell r="BE1508">
            <v>6.7088999999999732E-2</v>
          </cell>
          <cell r="BF1508">
            <v>0.10230293699999971</v>
          </cell>
          <cell r="BG1508">
            <v>0.14088353979499968</v>
          </cell>
          <cell r="BH1508">
            <v>0.18195534722761963</v>
          </cell>
          <cell r="BI1508">
            <v>0.21859596299167583</v>
          </cell>
          <cell r="BJ1508">
            <v>0.25637243784441766</v>
          </cell>
          <cell r="BK1508">
            <v>0.29783272829328333</v>
          </cell>
          <cell r="BL1508">
            <v>0.3445547065118415</v>
          </cell>
          <cell r="BM1508">
            <v>0.39295867594626777</v>
          </cell>
          <cell r="BN1508">
            <v>0</v>
          </cell>
          <cell r="BO1508">
            <v>17127</v>
          </cell>
          <cell r="BP1508">
            <v>34819.190999999861</v>
          </cell>
          <cell r="BQ1508">
            <v>53095.22430299985</v>
          </cell>
          <cell r="BR1508">
            <v>73118.557153604837</v>
          </cell>
          <cell r="BS1508">
            <v>94434.825211134594</v>
          </cell>
          <cell r="BT1508">
            <v>113451.30479267976</v>
          </cell>
          <cell r="BU1508">
            <v>133057.29524125275</v>
          </cell>
          <cell r="BV1508">
            <v>154575.18598421404</v>
          </cell>
          <cell r="BW1508">
            <v>178823.89267964574</v>
          </cell>
          <cell r="BX1508">
            <v>203945.55281611296</v>
          </cell>
          <cell r="BY1508">
            <v>0</v>
          </cell>
          <cell r="BZ1508">
            <v>536127</v>
          </cell>
          <cell r="CA1508">
            <v>553819.19099999988</v>
          </cell>
          <cell r="CB1508">
            <v>572095.22430299991</v>
          </cell>
          <cell r="CC1508">
            <v>592118.55715360481</v>
          </cell>
          <cell r="CD1508">
            <v>613434.82521113462</v>
          </cell>
          <cell r="CE1508">
            <v>632451.30479267973</v>
          </cell>
          <cell r="CF1508">
            <v>652057.29524125275</v>
          </cell>
          <cell r="CG1508">
            <v>673575.18598421407</v>
          </cell>
          <cell r="CH1508">
            <v>697823.89267964568</v>
          </cell>
          <cell r="CI1508">
            <v>722945.55281611299</v>
          </cell>
          <cell r="CK1508">
            <v>0</v>
          </cell>
          <cell r="CL1508">
            <v>0</v>
          </cell>
          <cell r="CM1508">
            <v>0</v>
          </cell>
          <cell r="CN1508">
            <v>0</v>
          </cell>
          <cell r="CO1508">
            <v>0</v>
          </cell>
          <cell r="CP1508">
            <v>0</v>
          </cell>
          <cell r="CQ1508">
            <v>0</v>
          </cell>
          <cell r="CR1508">
            <v>0</v>
          </cell>
          <cell r="CS1508">
            <v>0</v>
          </cell>
          <cell r="CT1508">
            <v>0</v>
          </cell>
          <cell r="CU1508">
            <v>0</v>
          </cell>
          <cell r="CW1508">
            <v>0</v>
          </cell>
          <cell r="CX1508">
            <v>0</v>
          </cell>
          <cell r="CY1508">
            <v>0</v>
          </cell>
          <cell r="CZ1508">
            <v>0</v>
          </cell>
          <cell r="DA1508">
            <v>0</v>
          </cell>
          <cell r="DB1508">
            <v>0</v>
          </cell>
          <cell r="DC1508">
            <v>0</v>
          </cell>
          <cell r="DD1508">
            <v>0</v>
          </cell>
          <cell r="DE1508">
            <v>0</v>
          </cell>
          <cell r="DF1508">
            <v>0</v>
          </cell>
          <cell r="DG1508">
            <v>0</v>
          </cell>
          <cell r="DI1508">
            <v>0</v>
          </cell>
          <cell r="DJ1508">
            <v>536127</v>
          </cell>
          <cell r="DK1508">
            <v>553819.19099999988</v>
          </cell>
          <cell r="DL1508">
            <v>572095.22430299991</v>
          </cell>
          <cell r="DM1508">
            <v>592118.55715360481</v>
          </cell>
          <cell r="DN1508">
            <v>613434.82521113462</v>
          </cell>
          <cell r="DO1508">
            <v>632451.30479267973</v>
          </cell>
          <cell r="DP1508">
            <v>652057.29524125275</v>
          </cell>
          <cell r="DQ1508">
            <v>673575.18598421407</v>
          </cell>
          <cell r="DR1508">
            <v>697823.89267964568</v>
          </cell>
          <cell r="DS1508">
            <v>722945.55281611299</v>
          </cell>
          <cell r="DU1508" t="str">
            <v>none</v>
          </cell>
          <cell r="DV1508">
            <v>0</v>
          </cell>
          <cell r="DW1508">
            <v>0</v>
          </cell>
          <cell r="DX1508">
            <v>2</v>
          </cell>
          <cell r="DY1508">
            <v>5190000</v>
          </cell>
          <cell r="DZ1508">
            <v>6246448.0291816443</v>
          </cell>
          <cell r="EB1508">
            <v>6246448.0291816443</v>
          </cell>
          <cell r="EC1508" t="str">
            <v>Def</v>
          </cell>
          <cell r="ED1508" t="str">
            <v>nonDC</v>
          </cell>
        </row>
        <row r="1509">
          <cell r="D1509" t="str">
            <v>PC2110207</v>
          </cell>
          <cell r="E1509" t="str">
            <v>Training venue upgrades</v>
          </cell>
          <cell r="F1509" t="str">
            <v>Auckland Tourism, Events and Economic Development Group</v>
          </cell>
          <cell r="G1509" t="str">
            <v>Auckland Tourism, Events and Economic Development</v>
          </cell>
          <cell r="H1509" t="str">
            <v>E831003</v>
          </cell>
          <cell r="I1509" t="str">
            <v>Major events management 2010/11</v>
          </cell>
          <cell r="J1509" t="str">
            <v>Economic development</v>
          </cell>
          <cell r="K1509" t="str">
            <v>Tourism, major events and industry development</v>
          </cell>
          <cell r="L1509" t="str">
            <v>Major events 1</v>
          </cell>
          <cell r="M1509" t="str">
            <v>Economic development</v>
          </cell>
          <cell r="N1509" t="str">
            <v>Tourism, major events and industry development</v>
          </cell>
          <cell r="O1509" t="str">
            <v>Major events 1</v>
          </cell>
          <cell r="P1509" t="str">
            <v>Economic development</v>
          </cell>
          <cell r="Q1509" t="str">
            <v>Tourism, major events and industry development</v>
          </cell>
          <cell r="R1509" t="str">
            <v>Major events 1</v>
          </cell>
          <cell r="S1509" t="str">
            <v>A1221305</v>
          </cell>
          <cell r="T1509" t="str">
            <v>A1221305</v>
          </cell>
          <cell r="U1509" t="str">
            <v>Rugby World Cup 2011</v>
          </cell>
          <cell r="V1509" t="str">
            <v>L050</v>
          </cell>
          <cell r="W1509" t="str">
            <v>Regional</v>
          </cell>
          <cell r="X1509" t="str">
            <v>FY12 - Only</v>
          </cell>
          <cell r="Y1509" t="str">
            <v>Expense</v>
          </cell>
          <cell r="Z1509">
            <v>20100701</v>
          </cell>
          <cell r="AA1509">
            <v>20120630</v>
          </cell>
          <cell r="AB1509">
            <v>2</v>
          </cell>
          <cell r="AC1509" t="str">
            <v>Discrete</v>
          </cell>
          <cell r="AD1509">
            <v>0</v>
          </cell>
          <cell r="AE1509">
            <v>0</v>
          </cell>
          <cell r="AF1509">
            <v>0</v>
          </cell>
          <cell r="AG1509">
            <v>1</v>
          </cell>
          <cell r="AH1509">
            <v>3</v>
          </cell>
          <cell r="AI1509" t="str">
            <v>Corporate Property</v>
          </cell>
          <cell r="AJ1509" t="str">
            <v>Buildings (Capex)</v>
          </cell>
          <cell r="AK1509">
            <v>75</v>
          </cell>
          <cell r="AP1509">
            <v>1</v>
          </cell>
          <cell r="AS1509">
            <v>40000</v>
          </cell>
          <cell r="BD1509">
            <v>3.1E-2</v>
          </cell>
          <cell r="BE1509">
            <v>6.1930000000000041E-2</v>
          </cell>
          <cell r="BF1509">
            <v>9.3787900000000146E-2</v>
          </cell>
          <cell r="BG1509">
            <v>0.12878911280000027</v>
          </cell>
          <cell r="BH1509">
            <v>0.16491036440960039</v>
          </cell>
          <cell r="BI1509">
            <v>0.19869276497747879</v>
          </cell>
          <cell r="BJ1509">
            <v>0.23225616239684821</v>
          </cell>
          <cell r="BK1509">
            <v>0.27045610343115034</v>
          </cell>
          <cell r="BL1509">
            <v>0.31238115484437823</v>
          </cell>
          <cell r="BM1509">
            <v>0.35568973295424255</v>
          </cell>
          <cell r="BN1509">
            <v>0</v>
          </cell>
          <cell r="BO1509">
            <v>0</v>
          </cell>
          <cell r="BP1509">
            <v>0</v>
          </cell>
          <cell r="BQ1509">
            <v>0</v>
          </cell>
          <cell r="BR1509">
            <v>0</v>
          </cell>
          <cell r="BS1509">
            <v>0</v>
          </cell>
          <cell r="BT1509">
            <v>0</v>
          </cell>
          <cell r="BU1509">
            <v>0</v>
          </cell>
          <cell r="BV1509">
            <v>0</v>
          </cell>
          <cell r="BW1509">
            <v>0</v>
          </cell>
          <cell r="BX1509">
            <v>0</v>
          </cell>
          <cell r="BY1509">
            <v>40000</v>
          </cell>
          <cell r="BZ1509">
            <v>0</v>
          </cell>
          <cell r="CA1509">
            <v>0</v>
          </cell>
          <cell r="CB1509">
            <v>0</v>
          </cell>
          <cell r="CC1509">
            <v>0</v>
          </cell>
          <cell r="CD1509">
            <v>0</v>
          </cell>
          <cell r="CE1509">
            <v>0</v>
          </cell>
          <cell r="CF1509">
            <v>0</v>
          </cell>
          <cell r="CG1509">
            <v>0</v>
          </cell>
          <cell r="CH1509">
            <v>0</v>
          </cell>
          <cell r="CI1509">
            <v>0</v>
          </cell>
          <cell r="CK1509">
            <v>0</v>
          </cell>
          <cell r="CL1509">
            <v>0</v>
          </cell>
          <cell r="CM1509">
            <v>0</v>
          </cell>
          <cell r="CN1509">
            <v>0</v>
          </cell>
          <cell r="CO1509">
            <v>0</v>
          </cell>
          <cell r="CP1509">
            <v>0</v>
          </cell>
          <cell r="CQ1509">
            <v>0</v>
          </cell>
          <cell r="CR1509">
            <v>0</v>
          </cell>
          <cell r="CS1509">
            <v>0</v>
          </cell>
          <cell r="CT1509">
            <v>0</v>
          </cell>
          <cell r="CU1509">
            <v>0</v>
          </cell>
          <cell r="CW1509">
            <v>0</v>
          </cell>
          <cell r="CX1509">
            <v>0</v>
          </cell>
          <cell r="CY1509">
            <v>0</v>
          </cell>
          <cell r="CZ1509">
            <v>0</v>
          </cell>
          <cell r="DA1509">
            <v>0</v>
          </cell>
          <cell r="DB1509">
            <v>0</v>
          </cell>
          <cell r="DC1509">
            <v>0</v>
          </cell>
          <cell r="DD1509">
            <v>0</v>
          </cell>
          <cell r="DE1509">
            <v>0</v>
          </cell>
          <cell r="DF1509">
            <v>0</v>
          </cell>
          <cell r="DG1509">
            <v>0</v>
          </cell>
          <cell r="DI1509">
            <v>40000</v>
          </cell>
          <cell r="DJ1509">
            <v>0</v>
          </cell>
          <cell r="DK1509">
            <v>0</v>
          </cell>
          <cell r="DL1509">
            <v>0</v>
          </cell>
          <cell r="DM1509">
            <v>0</v>
          </cell>
          <cell r="DN1509">
            <v>0</v>
          </cell>
          <cell r="DO1509">
            <v>0</v>
          </cell>
          <cell r="DP1509">
            <v>0</v>
          </cell>
          <cell r="DQ1509">
            <v>0</v>
          </cell>
          <cell r="DR1509">
            <v>0</v>
          </cell>
          <cell r="DS1509">
            <v>0</v>
          </cell>
          <cell r="DU1509" t="str">
            <v>ACC 832/000001</v>
          </cell>
          <cell r="DV1509">
            <v>0</v>
          </cell>
          <cell r="DW1509">
            <v>0</v>
          </cell>
          <cell r="DX1509">
            <v>1</v>
          </cell>
          <cell r="DY1509">
            <v>0</v>
          </cell>
          <cell r="DZ1509">
            <v>0</v>
          </cell>
          <cell r="EB1509">
            <v>0</v>
          </cell>
          <cell r="EC1509" t="str">
            <v>Def</v>
          </cell>
          <cell r="ED1509" t="str">
            <v>nonDC</v>
          </cell>
        </row>
        <row r="1510">
          <cell r="D1510" t="str">
            <v>PC2110209</v>
          </cell>
          <cell r="E1510" t="str">
            <v>Stand Alone Banner Poles</v>
          </cell>
          <cell r="F1510" t="str">
            <v>Auckland Tourism, Events and Economic Development Group</v>
          </cell>
          <cell r="G1510" t="str">
            <v>Auckland Tourism, Events and Economic Development</v>
          </cell>
          <cell r="H1510" t="str">
            <v>E831003</v>
          </cell>
          <cell r="I1510" t="str">
            <v>Major events management 2010/11</v>
          </cell>
          <cell r="J1510" t="str">
            <v>Economic development</v>
          </cell>
          <cell r="K1510" t="str">
            <v>Tourism, major events and industry development</v>
          </cell>
          <cell r="L1510" t="str">
            <v>Major events 1</v>
          </cell>
          <cell r="M1510" t="str">
            <v>Economic development</v>
          </cell>
          <cell r="N1510" t="str">
            <v>Tourism, major events and industry development</v>
          </cell>
          <cell r="O1510" t="str">
            <v>Major events 1</v>
          </cell>
          <cell r="P1510" t="str">
            <v>Economic development</v>
          </cell>
          <cell r="Q1510" t="str">
            <v>Tourism, major events and industry development</v>
          </cell>
          <cell r="R1510" t="str">
            <v>Major events 1</v>
          </cell>
          <cell r="S1510" t="str">
            <v>A1221305</v>
          </cell>
          <cell r="T1510" t="str">
            <v>A1221305</v>
          </cell>
          <cell r="U1510" t="str">
            <v>Rugby World Cup 2011</v>
          </cell>
          <cell r="V1510" t="str">
            <v>L050</v>
          </cell>
          <cell r="W1510" t="str">
            <v>Regional</v>
          </cell>
          <cell r="X1510" t="str">
            <v>FY12 - Only</v>
          </cell>
          <cell r="Y1510" t="str">
            <v>Expense</v>
          </cell>
          <cell r="Z1510">
            <v>20100701</v>
          </cell>
          <cell r="AA1510">
            <v>20120630</v>
          </cell>
          <cell r="AB1510">
            <v>2</v>
          </cell>
          <cell r="AC1510" t="str">
            <v>Discrete</v>
          </cell>
          <cell r="AD1510">
            <v>1</v>
          </cell>
          <cell r="AE1510">
            <v>0</v>
          </cell>
          <cell r="AF1510">
            <v>0</v>
          </cell>
          <cell r="AG1510">
            <v>0</v>
          </cell>
          <cell r="AH1510">
            <v>3</v>
          </cell>
          <cell r="AI1510" t="str">
            <v>Corporate Property</v>
          </cell>
          <cell r="AJ1510" t="str">
            <v>Other assets (Capex)</v>
          </cell>
          <cell r="AK1510">
            <v>10</v>
          </cell>
          <cell r="AM1510">
            <v>1</v>
          </cell>
          <cell r="AS1510">
            <v>180000</v>
          </cell>
          <cell r="BD1510">
            <v>3.3000000000000002E-2</v>
          </cell>
          <cell r="BE1510">
            <v>6.7088999999999732E-2</v>
          </cell>
          <cell r="BF1510">
            <v>0.10230293699999971</v>
          </cell>
          <cell r="BG1510">
            <v>0.14088353979499968</v>
          </cell>
          <cell r="BH1510">
            <v>0.18195534722761963</v>
          </cell>
          <cell r="BI1510">
            <v>0.21859596299167583</v>
          </cell>
          <cell r="BJ1510">
            <v>0.25637243784441766</v>
          </cell>
          <cell r="BK1510">
            <v>0.29783272829328333</v>
          </cell>
          <cell r="BL1510">
            <v>0.3445547065118415</v>
          </cell>
          <cell r="BM1510">
            <v>0.39295867594626777</v>
          </cell>
          <cell r="BN1510">
            <v>0</v>
          </cell>
          <cell r="BO1510">
            <v>0</v>
          </cell>
          <cell r="BP1510">
            <v>0</v>
          </cell>
          <cell r="BQ1510">
            <v>0</v>
          </cell>
          <cell r="BR1510">
            <v>0</v>
          </cell>
          <cell r="BS1510">
            <v>0</v>
          </cell>
          <cell r="BT1510">
            <v>0</v>
          </cell>
          <cell r="BU1510">
            <v>0</v>
          </cell>
          <cell r="BV1510">
            <v>0</v>
          </cell>
          <cell r="BW1510">
            <v>0</v>
          </cell>
          <cell r="BX1510">
            <v>0</v>
          </cell>
          <cell r="BY1510">
            <v>180000</v>
          </cell>
          <cell r="BZ1510">
            <v>0</v>
          </cell>
          <cell r="CA1510">
            <v>0</v>
          </cell>
          <cell r="CB1510">
            <v>0</v>
          </cell>
          <cell r="CC1510">
            <v>0</v>
          </cell>
          <cell r="CD1510">
            <v>0</v>
          </cell>
          <cell r="CE1510">
            <v>0</v>
          </cell>
          <cell r="CF1510">
            <v>0</v>
          </cell>
          <cell r="CG1510">
            <v>0</v>
          </cell>
          <cell r="CH1510">
            <v>0</v>
          </cell>
          <cell r="CI1510">
            <v>0</v>
          </cell>
          <cell r="CK1510">
            <v>180000</v>
          </cell>
          <cell r="CL1510">
            <v>0</v>
          </cell>
          <cell r="CM1510">
            <v>0</v>
          </cell>
          <cell r="CN1510">
            <v>0</v>
          </cell>
          <cell r="CO1510">
            <v>0</v>
          </cell>
          <cell r="CP1510">
            <v>0</v>
          </cell>
          <cell r="CQ1510">
            <v>0</v>
          </cell>
          <cell r="CR1510">
            <v>0</v>
          </cell>
          <cell r="CS1510">
            <v>0</v>
          </cell>
          <cell r="CT1510">
            <v>0</v>
          </cell>
          <cell r="CU1510">
            <v>0</v>
          </cell>
          <cell r="CW1510">
            <v>0</v>
          </cell>
          <cell r="CX1510">
            <v>0</v>
          </cell>
          <cell r="CY1510">
            <v>0</v>
          </cell>
          <cell r="CZ1510">
            <v>0</v>
          </cell>
          <cell r="DA1510">
            <v>0</v>
          </cell>
          <cell r="DB1510">
            <v>0</v>
          </cell>
          <cell r="DC1510">
            <v>0</v>
          </cell>
          <cell r="DD1510">
            <v>0</v>
          </cell>
          <cell r="DE1510">
            <v>0</v>
          </cell>
          <cell r="DF1510">
            <v>0</v>
          </cell>
          <cell r="DG1510">
            <v>0</v>
          </cell>
          <cell r="DI1510">
            <v>0</v>
          </cell>
          <cell r="DJ1510">
            <v>0</v>
          </cell>
          <cell r="DK1510">
            <v>0</v>
          </cell>
          <cell r="DL1510">
            <v>0</v>
          </cell>
          <cell r="DM1510">
            <v>0</v>
          </cell>
          <cell r="DN1510">
            <v>0</v>
          </cell>
          <cell r="DO1510">
            <v>0</v>
          </cell>
          <cell r="DP1510">
            <v>0</v>
          </cell>
          <cell r="DQ1510">
            <v>0</v>
          </cell>
          <cell r="DR1510">
            <v>0</v>
          </cell>
          <cell r="DS1510">
            <v>0</v>
          </cell>
          <cell r="DU1510" t="str">
            <v>none</v>
          </cell>
          <cell r="DV1510">
            <v>0</v>
          </cell>
          <cell r="DW1510">
            <v>0</v>
          </cell>
          <cell r="DX1510">
            <v>1</v>
          </cell>
          <cell r="DY1510">
            <v>0</v>
          </cell>
          <cell r="DZ1510">
            <v>0</v>
          </cell>
          <cell r="EB1510">
            <v>0</v>
          </cell>
          <cell r="EC1510" t="str">
            <v>Def</v>
          </cell>
          <cell r="ED1510" t="str">
            <v>nonDC</v>
          </cell>
        </row>
        <row r="1511">
          <cell r="D1511" t="str">
            <v>PC2110210</v>
          </cell>
          <cell r="E1511" t="str">
            <v>Streetlight banner infrastructure</v>
          </cell>
          <cell r="F1511" t="str">
            <v>Auckland Tourism, Events and Economic Development Group</v>
          </cell>
          <cell r="G1511" t="str">
            <v>Auckland Tourism, Events and Economic Development</v>
          </cell>
          <cell r="H1511" t="str">
            <v>E831003</v>
          </cell>
          <cell r="I1511" t="str">
            <v>Major events management 2010/11</v>
          </cell>
          <cell r="J1511" t="str">
            <v>Economic development</v>
          </cell>
          <cell r="K1511" t="str">
            <v>Tourism, major events and industry development</v>
          </cell>
          <cell r="L1511" t="str">
            <v>Major events 1</v>
          </cell>
          <cell r="M1511" t="str">
            <v>Economic development</v>
          </cell>
          <cell r="N1511" t="str">
            <v>Tourism, major events and industry development</v>
          </cell>
          <cell r="O1511" t="str">
            <v>Major events 1</v>
          </cell>
          <cell r="P1511" t="str">
            <v>Economic development</v>
          </cell>
          <cell r="Q1511" t="str">
            <v>Tourism, major events and industry development</v>
          </cell>
          <cell r="R1511" t="str">
            <v>Major events 1</v>
          </cell>
          <cell r="S1511" t="str">
            <v>A1221305</v>
          </cell>
          <cell r="T1511" t="str">
            <v>A1221305</v>
          </cell>
          <cell r="U1511" t="str">
            <v>Rugby World Cup 2011</v>
          </cell>
          <cell r="V1511" t="str">
            <v>L050</v>
          </cell>
          <cell r="W1511" t="str">
            <v>Regional</v>
          </cell>
          <cell r="X1511" t="str">
            <v>FY12 - Only</v>
          </cell>
          <cell r="Y1511" t="str">
            <v>Expense</v>
          </cell>
          <cell r="Z1511">
            <v>20100701</v>
          </cell>
          <cell r="AA1511">
            <v>20120630</v>
          </cell>
          <cell r="AB1511">
            <v>2</v>
          </cell>
          <cell r="AC1511" t="str">
            <v>Discrete</v>
          </cell>
          <cell r="AD1511">
            <v>1</v>
          </cell>
          <cell r="AE1511">
            <v>0</v>
          </cell>
          <cell r="AF1511">
            <v>0</v>
          </cell>
          <cell r="AG1511">
            <v>0</v>
          </cell>
          <cell r="AH1511">
            <v>3</v>
          </cell>
          <cell r="AI1511" t="str">
            <v>Corporate Property</v>
          </cell>
          <cell r="AJ1511" t="str">
            <v>Structures</v>
          </cell>
          <cell r="AK1511">
            <v>10</v>
          </cell>
          <cell r="AM1511">
            <v>1</v>
          </cell>
          <cell r="AS1511">
            <v>290000</v>
          </cell>
          <cell r="BD1511">
            <v>3.1E-2</v>
          </cell>
          <cell r="BE1511">
            <v>6.1930000000000041E-2</v>
          </cell>
          <cell r="BF1511">
            <v>9.3787900000000146E-2</v>
          </cell>
          <cell r="BG1511">
            <v>0.12878911280000027</v>
          </cell>
          <cell r="BH1511">
            <v>0.16491036440960039</v>
          </cell>
          <cell r="BI1511">
            <v>0.19869276497747879</v>
          </cell>
          <cell r="BJ1511">
            <v>0.23225616239684821</v>
          </cell>
          <cell r="BK1511">
            <v>0.27045610343115034</v>
          </cell>
          <cell r="BL1511">
            <v>0.31238115484437823</v>
          </cell>
          <cell r="BM1511">
            <v>0.35568973295424255</v>
          </cell>
          <cell r="BN1511">
            <v>0</v>
          </cell>
          <cell r="BO1511">
            <v>0</v>
          </cell>
          <cell r="BP1511">
            <v>0</v>
          </cell>
          <cell r="BQ1511">
            <v>0</v>
          </cell>
          <cell r="BR1511">
            <v>0</v>
          </cell>
          <cell r="BS1511">
            <v>0</v>
          </cell>
          <cell r="BT1511">
            <v>0</v>
          </cell>
          <cell r="BU1511">
            <v>0</v>
          </cell>
          <cell r="BV1511">
            <v>0</v>
          </cell>
          <cell r="BW1511">
            <v>0</v>
          </cell>
          <cell r="BX1511">
            <v>0</v>
          </cell>
          <cell r="BY1511">
            <v>290000</v>
          </cell>
          <cell r="BZ1511">
            <v>0</v>
          </cell>
          <cell r="CA1511">
            <v>0</v>
          </cell>
          <cell r="CB1511">
            <v>0</v>
          </cell>
          <cell r="CC1511">
            <v>0</v>
          </cell>
          <cell r="CD1511">
            <v>0</v>
          </cell>
          <cell r="CE1511">
            <v>0</v>
          </cell>
          <cell r="CF1511">
            <v>0</v>
          </cell>
          <cell r="CG1511">
            <v>0</v>
          </cell>
          <cell r="CH1511">
            <v>0</v>
          </cell>
          <cell r="CI1511">
            <v>0</v>
          </cell>
          <cell r="CK1511">
            <v>290000</v>
          </cell>
          <cell r="CL1511">
            <v>0</v>
          </cell>
          <cell r="CM1511">
            <v>0</v>
          </cell>
          <cell r="CN1511">
            <v>0</v>
          </cell>
          <cell r="CO1511">
            <v>0</v>
          </cell>
          <cell r="CP1511">
            <v>0</v>
          </cell>
          <cell r="CQ1511">
            <v>0</v>
          </cell>
          <cell r="CR1511">
            <v>0</v>
          </cell>
          <cell r="CS1511">
            <v>0</v>
          </cell>
          <cell r="CT1511">
            <v>0</v>
          </cell>
          <cell r="CU1511">
            <v>0</v>
          </cell>
          <cell r="CW1511">
            <v>0</v>
          </cell>
          <cell r="CX1511">
            <v>0</v>
          </cell>
          <cell r="CY1511">
            <v>0</v>
          </cell>
          <cell r="CZ1511">
            <v>0</v>
          </cell>
          <cell r="DA1511">
            <v>0</v>
          </cell>
          <cell r="DB1511">
            <v>0</v>
          </cell>
          <cell r="DC1511">
            <v>0</v>
          </cell>
          <cell r="DD1511">
            <v>0</v>
          </cell>
          <cell r="DE1511">
            <v>0</v>
          </cell>
          <cell r="DF1511">
            <v>0</v>
          </cell>
          <cell r="DG1511">
            <v>0</v>
          </cell>
          <cell r="DI1511">
            <v>0</v>
          </cell>
          <cell r="DJ1511">
            <v>0</v>
          </cell>
          <cell r="DK1511">
            <v>0</v>
          </cell>
          <cell r="DL1511">
            <v>0</v>
          </cell>
          <cell r="DM1511">
            <v>0</v>
          </cell>
          <cell r="DN1511">
            <v>0</v>
          </cell>
          <cell r="DO1511">
            <v>0</v>
          </cell>
          <cell r="DP1511">
            <v>0</v>
          </cell>
          <cell r="DQ1511">
            <v>0</v>
          </cell>
          <cell r="DR1511">
            <v>0</v>
          </cell>
          <cell r="DS1511">
            <v>0</v>
          </cell>
          <cell r="DU1511" t="str">
            <v>none</v>
          </cell>
          <cell r="DV1511">
            <v>0</v>
          </cell>
          <cell r="DW1511">
            <v>0</v>
          </cell>
          <cell r="DX1511">
            <v>1</v>
          </cell>
          <cell r="DY1511">
            <v>0</v>
          </cell>
          <cell r="DZ1511">
            <v>0</v>
          </cell>
          <cell r="EB1511">
            <v>0</v>
          </cell>
          <cell r="EC1511" t="str">
            <v>Def</v>
          </cell>
          <cell r="ED1511" t="str">
            <v>nonDC</v>
          </cell>
        </row>
        <row r="1512">
          <cell r="D1512" t="str">
            <v>PC2110211</v>
          </cell>
          <cell r="E1512" t="str">
            <v>Interactive electronic signage</v>
          </cell>
          <cell r="F1512" t="str">
            <v>Auckland Tourism, Events and Economic Development Group</v>
          </cell>
          <cell r="G1512" t="str">
            <v>Auckland Tourism, Events and Economic Development</v>
          </cell>
          <cell r="H1512" t="str">
            <v>E831003</v>
          </cell>
          <cell r="I1512" t="str">
            <v>Major events management 2010/11</v>
          </cell>
          <cell r="J1512" t="str">
            <v>Economic development</v>
          </cell>
          <cell r="K1512" t="str">
            <v>Tourism, major events and industry development</v>
          </cell>
          <cell r="L1512" t="str">
            <v>Major events 1</v>
          </cell>
          <cell r="M1512" t="str">
            <v>Economic development</v>
          </cell>
          <cell r="N1512" t="str">
            <v>Tourism, major events and industry development</v>
          </cell>
          <cell r="O1512" t="str">
            <v>Major events 1</v>
          </cell>
          <cell r="P1512" t="str">
            <v>Economic development</v>
          </cell>
          <cell r="Q1512" t="str">
            <v>Tourism, major events and industry development</v>
          </cell>
          <cell r="R1512" t="str">
            <v>Major events 1</v>
          </cell>
          <cell r="S1512" t="str">
            <v>A1221305</v>
          </cell>
          <cell r="T1512" t="str">
            <v>A1221305</v>
          </cell>
          <cell r="U1512" t="str">
            <v>Rugby World Cup 2011</v>
          </cell>
          <cell r="V1512" t="str">
            <v>L050</v>
          </cell>
          <cell r="W1512" t="str">
            <v>Regional</v>
          </cell>
          <cell r="X1512" t="str">
            <v>FY12 - Only</v>
          </cell>
          <cell r="Y1512" t="str">
            <v>Expense</v>
          </cell>
          <cell r="Z1512">
            <v>20100701</v>
          </cell>
          <cell r="AA1512">
            <v>20120630</v>
          </cell>
          <cell r="AB1512">
            <v>2</v>
          </cell>
          <cell r="AC1512" t="str">
            <v>Discrete</v>
          </cell>
          <cell r="AD1512">
            <v>1</v>
          </cell>
          <cell r="AE1512">
            <v>0</v>
          </cell>
          <cell r="AF1512">
            <v>0</v>
          </cell>
          <cell r="AG1512">
            <v>0</v>
          </cell>
          <cell r="AH1512">
            <v>3</v>
          </cell>
          <cell r="AI1512" t="str">
            <v>Corporate Property</v>
          </cell>
          <cell r="AJ1512" t="str">
            <v>Plant and equipment (Capex)</v>
          </cell>
          <cell r="AK1512">
            <v>10</v>
          </cell>
          <cell r="AM1512">
            <v>1</v>
          </cell>
          <cell r="AS1512">
            <v>63836.3</v>
          </cell>
          <cell r="BD1512">
            <v>3.3000000000000002E-2</v>
          </cell>
          <cell r="BE1512">
            <v>6.7088999999999732E-2</v>
          </cell>
          <cell r="BF1512">
            <v>0.10230293699999971</v>
          </cell>
          <cell r="BG1512">
            <v>0.14088353979499968</v>
          </cell>
          <cell r="BH1512">
            <v>0.18195534722761963</v>
          </cell>
          <cell r="BI1512">
            <v>0.21859596299167583</v>
          </cell>
          <cell r="BJ1512">
            <v>0.25637243784441766</v>
          </cell>
          <cell r="BK1512">
            <v>0.29783272829328333</v>
          </cell>
          <cell r="BL1512">
            <v>0.3445547065118415</v>
          </cell>
          <cell r="BM1512">
            <v>0.39295867594626777</v>
          </cell>
          <cell r="BN1512">
            <v>0</v>
          </cell>
          <cell r="BO1512">
            <v>0</v>
          </cell>
          <cell r="BP1512">
            <v>0</v>
          </cell>
          <cell r="BQ1512">
            <v>0</v>
          </cell>
          <cell r="BR1512">
            <v>0</v>
          </cell>
          <cell r="BS1512">
            <v>0</v>
          </cell>
          <cell r="BT1512">
            <v>0</v>
          </cell>
          <cell r="BU1512">
            <v>0</v>
          </cell>
          <cell r="BV1512">
            <v>0</v>
          </cell>
          <cell r="BW1512">
            <v>0</v>
          </cell>
          <cell r="BX1512">
            <v>0</v>
          </cell>
          <cell r="BY1512">
            <v>63836.3</v>
          </cell>
          <cell r="BZ1512">
            <v>0</v>
          </cell>
          <cell r="CA1512">
            <v>0</v>
          </cell>
          <cell r="CB1512">
            <v>0</v>
          </cell>
          <cell r="CC1512">
            <v>0</v>
          </cell>
          <cell r="CD1512">
            <v>0</v>
          </cell>
          <cell r="CE1512">
            <v>0</v>
          </cell>
          <cell r="CF1512">
            <v>0</v>
          </cell>
          <cell r="CG1512">
            <v>0</v>
          </cell>
          <cell r="CH1512">
            <v>0</v>
          </cell>
          <cell r="CI1512">
            <v>0</v>
          </cell>
          <cell r="CK1512">
            <v>63836.3</v>
          </cell>
          <cell r="CL1512">
            <v>0</v>
          </cell>
          <cell r="CM1512">
            <v>0</v>
          </cell>
          <cell r="CN1512">
            <v>0</v>
          </cell>
          <cell r="CO1512">
            <v>0</v>
          </cell>
          <cell r="CP1512">
            <v>0</v>
          </cell>
          <cell r="CQ1512">
            <v>0</v>
          </cell>
          <cell r="CR1512">
            <v>0</v>
          </cell>
          <cell r="CS1512">
            <v>0</v>
          </cell>
          <cell r="CT1512">
            <v>0</v>
          </cell>
          <cell r="CU1512">
            <v>0</v>
          </cell>
          <cell r="CW1512">
            <v>0</v>
          </cell>
          <cell r="CX1512">
            <v>0</v>
          </cell>
          <cell r="CY1512">
            <v>0</v>
          </cell>
          <cell r="CZ1512">
            <v>0</v>
          </cell>
          <cell r="DA1512">
            <v>0</v>
          </cell>
          <cell r="DB1512">
            <v>0</v>
          </cell>
          <cell r="DC1512">
            <v>0</v>
          </cell>
          <cell r="DD1512">
            <v>0</v>
          </cell>
          <cell r="DE1512">
            <v>0</v>
          </cell>
          <cell r="DF1512">
            <v>0</v>
          </cell>
          <cell r="DG1512">
            <v>0</v>
          </cell>
          <cell r="DI1512">
            <v>0</v>
          </cell>
          <cell r="DJ1512">
            <v>0</v>
          </cell>
          <cell r="DK1512">
            <v>0</v>
          </cell>
          <cell r="DL1512">
            <v>0</v>
          </cell>
          <cell r="DM1512">
            <v>0</v>
          </cell>
          <cell r="DN1512">
            <v>0</v>
          </cell>
          <cell r="DO1512">
            <v>0</v>
          </cell>
          <cell r="DP1512">
            <v>0</v>
          </cell>
          <cell r="DQ1512">
            <v>0</v>
          </cell>
          <cell r="DR1512">
            <v>0</v>
          </cell>
          <cell r="DS1512">
            <v>0</v>
          </cell>
          <cell r="DU1512" t="str">
            <v>none</v>
          </cell>
          <cell r="DV1512">
            <v>0</v>
          </cell>
          <cell r="DW1512">
            <v>0</v>
          </cell>
          <cell r="DX1512">
            <v>1</v>
          </cell>
          <cell r="DY1512">
            <v>0</v>
          </cell>
          <cell r="DZ1512">
            <v>0</v>
          </cell>
          <cell r="EB1512">
            <v>0</v>
          </cell>
          <cell r="EC1512" t="str">
            <v>Def</v>
          </cell>
          <cell r="ED1512" t="str">
            <v>nonDC</v>
          </cell>
        </row>
        <row r="1513">
          <cell r="D1513" t="str">
            <v>PC2110212</v>
          </cell>
          <cell r="E1513" t="str">
            <v>Major events operations centre</v>
          </cell>
          <cell r="F1513" t="str">
            <v>Auckland Tourism, Events and Economic Development Group</v>
          </cell>
          <cell r="G1513" t="str">
            <v>Auckland Tourism, Events and Economic Development</v>
          </cell>
          <cell r="H1513" t="str">
            <v>E831003</v>
          </cell>
          <cell r="I1513" t="str">
            <v>Major events management 2010/11</v>
          </cell>
          <cell r="J1513" t="str">
            <v>Economic development</v>
          </cell>
          <cell r="K1513" t="str">
            <v>Tourism, major events and industry development</v>
          </cell>
          <cell r="L1513" t="str">
            <v>Major events 1</v>
          </cell>
          <cell r="M1513" t="str">
            <v>Economic development</v>
          </cell>
          <cell r="N1513" t="str">
            <v>Tourism, major events and industry development</v>
          </cell>
          <cell r="O1513" t="str">
            <v>Major events 1</v>
          </cell>
          <cell r="P1513" t="str">
            <v>Economic development</v>
          </cell>
          <cell r="Q1513" t="str">
            <v>Tourism, major events and industry development</v>
          </cell>
          <cell r="R1513" t="str">
            <v>Major events 1</v>
          </cell>
          <cell r="S1513" t="str">
            <v>A1221305</v>
          </cell>
          <cell r="T1513" t="str">
            <v>A1221305</v>
          </cell>
          <cell r="U1513" t="str">
            <v>Rugby World Cup 2011</v>
          </cell>
          <cell r="V1513" t="str">
            <v>L050</v>
          </cell>
          <cell r="W1513" t="str">
            <v>Regional</v>
          </cell>
          <cell r="X1513" t="str">
            <v>FY12 - Only</v>
          </cell>
          <cell r="Y1513" t="str">
            <v>Expense</v>
          </cell>
          <cell r="Z1513">
            <v>20100701</v>
          </cell>
          <cell r="AA1513">
            <v>20120630</v>
          </cell>
          <cell r="AB1513">
            <v>2</v>
          </cell>
          <cell r="AC1513" t="str">
            <v>Discrete</v>
          </cell>
          <cell r="AD1513">
            <v>1</v>
          </cell>
          <cell r="AE1513">
            <v>0</v>
          </cell>
          <cell r="AF1513">
            <v>0</v>
          </cell>
          <cell r="AG1513">
            <v>0</v>
          </cell>
          <cell r="AH1513">
            <v>3</v>
          </cell>
          <cell r="AI1513" t="str">
            <v>Corporate Property</v>
          </cell>
          <cell r="AJ1513" t="str">
            <v>Other assets (Capex)</v>
          </cell>
          <cell r="AK1513">
            <v>20</v>
          </cell>
          <cell r="AM1513">
            <v>1</v>
          </cell>
          <cell r="AS1513">
            <v>177016.68</v>
          </cell>
          <cell r="BD1513">
            <v>3.3000000000000002E-2</v>
          </cell>
          <cell r="BE1513">
            <v>6.7088999999999732E-2</v>
          </cell>
          <cell r="BF1513">
            <v>0.10230293699999971</v>
          </cell>
          <cell r="BG1513">
            <v>0.14088353979499968</v>
          </cell>
          <cell r="BH1513">
            <v>0.18195534722761963</v>
          </cell>
          <cell r="BI1513">
            <v>0.21859596299167583</v>
          </cell>
          <cell r="BJ1513">
            <v>0.25637243784441766</v>
          </cell>
          <cell r="BK1513">
            <v>0.29783272829328333</v>
          </cell>
          <cell r="BL1513">
            <v>0.3445547065118415</v>
          </cell>
          <cell r="BM1513">
            <v>0.39295867594626777</v>
          </cell>
          <cell r="BN1513">
            <v>0</v>
          </cell>
          <cell r="BO1513">
            <v>0</v>
          </cell>
          <cell r="BP1513">
            <v>0</v>
          </cell>
          <cell r="BQ1513">
            <v>0</v>
          </cell>
          <cell r="BR1513">
            <v>0</v>
          </cell>
          <cell r="BS1513">
            <v>0</v>
          </cell>
          <cell r="BT1513">
            <v>0</v>
          </cell>
          <cell r="BU1513">
            <v>0</v>
          </cell>
          <cell r="BV1513">
            <v>0</v>
          </cell>
          <cell r="BW1513">
            <v>0</v>
          </cell>
          <cell r="BX1513">
            <v>0</v>
          </cell>
          <cell r="BY1513">
            <v>177016.68</v>
          </cell>
          <cell r="BZ1513">
            <v>0</v>
          </cell>
          <cell r="CA1513">
            <v>0</v>
          </cell>
          <cell r="CB1513">
            <v>0</v>
          </cell>
          <cell r="CC1513">
            <v>0</v>
          </cell>
          <cell r="CD1513">
            <v>0</v>
          </cell>
          <cell r="CE1513">
            <v>0</v>
          </cell>
          <cell r="CF1513">
            <v>0</v>
          </cell>
          <cell r="CG1513">
            <v>0</v>
          </cell>
          <cell r="CH1513">
            <v>0</v>
          </cell>
          <cell r="CI1513">
            <v>0</v>
          </cell>
          <cell r="CK1513">
            <v>177016.68</v>
          </cell>
          <cell r="CL1513">
            <v>0</v>
          </cell>
          <cell r="CM1513">
            <v>0</v>
          </cell>
          <cell r="CN1513">
            <v>0</v>
          </cell>
          <cell r="CO1513">
            <v>0</v>
          </cell>
          <cell r="CP1513">
            <v>0</v>
          </cell>
          <cell r="CQ1513">
            <v>0</v>
          </cell>
          <cell r="CR1513">
            <v>0</v>
          </cell>
          <cell r="CS1513">
            <v>0</v>
          </cell>
          <cell r="CT1513">
            <v>0</v>
          </cell>
          <cell r="CU1513">
            <v>0</v>
          </cell>
          <cell r="CW1513">
            <v>0</v>
          </cell>
          <cell r="CX1513">
            <v>0</v>
          </cell>
          <cell r="CY1513">
            <v>0</v>
          </cell>
          <cell r="CZ1513">
            <v>0</v>
          </cell>
          <cell r="DA1513">
            <v>0</v>
          </cell>
          <cell r="DB1513">
            <v>0</v>
          </cell>
          <cell r="DC1513">
            <v>0</v>
          </cell>
          <cell r="DD1513">
            <v>0</v>
          </cell>
          <cell r="DE1513">
            <v>0</v>
          </cell>
          <cell r="DF1513">
            <v>0</v>
          </cell>
          <cell r="DG1513">
            <v>0</v>
          </cell>
          <cell r="DI1513">
            <v>0</v>
          </cell>
          <cell r="DJ1513">
            <v>0</v>
          </cell>
          <cell r="DK1513">
            <v>0</v>
          </cell>
          <cell r="DL1513">
            <v>0</v>
          </cell>
          <cell r="DM1513">
            <v>0</v>
          </cell>
          <cell r="DN1513">
            <v>0</v>
          </cell>
          <cell r="DO1513">
            <v>0</v>
          </cell>
          <cell r="DP1513">
            <v>0</v>
          </cell>
          <cell r="DQ1513">
            <v>0</v>
          </cell>
          <cell r="DR1513">
            <v>0</v>
          </cell>
          <cell r="DS1513">
            <v>0</v>
          </cell>
          <cell r="DU1513" t="str">
            <v>none</v>
          </cell>
          <cell r="DV1513">
            <v>0</v>
          </cell>
          <cell r="DW1513">
            <v>0</v>
          </cell>
          <cell r="DX1513">
            <v>1</v>
          </cell>
          <cell r="DY1513">
            <v>0</v>
          </cell>
          <cell r="DZ1513">
            <v>0</v>
          </cell>
          <cell r="EB1513">
            <v>0</v>
          </cell>
          <cell r="EC1513" t="str">
            <v>Def</v>
          </cell>
          <cell r="ED1513" t="str">
            <v>nonDC</v>
          </cell>
        </row>
        <row r="1514">
          <cell r="D1514" t="str">
            <v>PC2110214</v>
          </cell>
          <cell r="E1514" t="str">
            <v>Westhaven Marina</v>
          </cell>
          <cell r="F1514" t="str">
            <v>Auckland Tourism, Events and Economic Development Group</v>
          </cell>
          <cell r="G1514" t="str">
            <v>Auckland Tourism, Events and Economic Development</v>
          </cell>
          <cell r="H1514" t="str">
            <v>E831003</v>
          </cell>
          <cell r="I1514" t="str">
            <v>Major events management 2010/11</v>
          </cell>
          <cell r="J1514" t="str">
            <v>Economic development</v>
          </cell>
          <cell r="K1514" t="str">
            <v>Tourism, major events and industry development</v>
          </cell>
          <cell r="L1514" t="str">
            <v>Major events 1</v>
          </cell>
          <cell r="M1514" t="str">
            <v>Economic development</v>
          </cell>
          <cell r="N1514" t="str">
            <v>Tourism, major events and industry development</v>
          </cell>
          <cell r="O1514" t="str">
            <v>Major events 1</v>
          </cell>
          <cell r="P1514" t="str">
            <v>Economic development</v>
          </cell>
          <cell r="Q1514" t="str">
            <v>Tourism, major events and industry development</v>
          </cell>
          <cell r="R1514" t="str">
            <v>Major events 1</v>
          </cell>
          <cell r="S1514" t="str">
            <v>A1221305</v>
          </cell>
          <cell r="T1514" t="str">
            <v>A1221305</v>
          </cell>
          <cell r="U1514" t="str">
            <v>Rugby World Cup 2011</v>
          </cell>
          <cell r="V1514" t="str">
            <v>L050</v>
          </cell>
          <cell r="W1514" t="str">
            <v>Regional</v>
          </cell>
          <cell r="X1514" t="str">
            <v>FY12 - Only</v>
          </cell>
          <cell r="Y1514" t="str">
            <v>Expense</v>
          </cell>
          <cell r="Z1514">
            <v>20100701</v>
          </cell>
          <cell r="AA1514">
            <v>20120630</v>
          </cell>
          <cell r="AB1514">
            <v>1</v>
          </cell>
          <cell r="AC1514" t="str">
            <v>Programme</v>
          </cell>
          <cell r="AD1514">
            <v>1</v>
          </cell>
          <cell r="AE1514">
            <v>0</v>
          </cell>
          <cell r="AF1514">
            <v>0</v>
          </cell>
          <cell r="AG1514">
            <v>0</v>
          </cell>
          <cell r="AH1514">
            <v>3</v>
          </cell>
          <cell r="AI1514" t="str">
            <v>Corporate Property</v>
          </cell>
          <cell r="AJ1514" t="str">
            <v>Marina assets (Capex)</v>
          </cell>
          <cell r="AK1514">
            <v>25</v>
          </cell>
          <cell r="AM1514">
            <v>1</v>
          </cell>
          <cell r="AS1514">
            <v>397363.25239999901</v>
          </cell>
          <cell r="BD1514">
            <v>3.1E-2</v>
          </cell>
          <cell r="BE1514">
            <v>6.1930000000000041E-2</v>
          </cell>
          <cell r="BF1514">
            <v>9.3787900000000146E-2</v>
          </cell>
          <cell r="BG1514">
            <v>0.12878911280000027</v>
          </cell>
          <cell r="BH1514">
            <v>0.16491036440960039</v>
          </cell>
          <cell r="BI1514">
            <v>0.19869276497747879</v>
          </cell>
          <cell r="BJ1514">
            <v>0.23225616239684821</v>
          </cell>
          <cell r="BK1514">
            <v>0.27045610343115034</v>
          </cell>
          <cell r="BL1514">
            <v>0.31238115484437823</v>
          </cell>
          <cell r="BM1514">
            <v>0.35568973295424255</v>
          </cell>
          <cell r="BN1514">
            <v>0</v>
          </cell>
          <cell r="BO1514">
            <v>0</v>
          </cell>
          <cell r="BP1514">
            <v>0</v>
          </cell>
          <cell r="BQ1514">
            <v>0</v>
          </cell>
          <cell r="BR1514">
            <v>0</v>
          </cell>
          <cell r="BS1514">
            <v>0</v>
          </cell>
          <cell r="BT1514">
            <v>0</v>
          </cell>
          <cell r="BU1514">
            <v>0</v>
          </cell>
          <cell r="BV1514">
            <v>0</v>
          </cell>
          <cell r="BW1514">
            <v>0</v>
          </cell>
          <cell r="BX1514">
            <v>0</v>
          </cell>
          <cell r="BY1514">
            <v>397363.25239999901</v>
          </cell>
          <cell r="BZ1514">
            <v>0</v>
          </cell>
          <cell r="CA1514">
            <v>0</v>
          </cell>
          <cell r="CB1514">
            <v>0</v>
          </cell>
          <cell r="CC1514">
            <v>0</v>
          </cell>
          <cell r="CD1514">
            <v>0</v>
          </cell>
          <cell r="CE1514">
            <v>0</v>
          </cell>
          <cell r="CF1514">
            <v>0</v>
          </cell>
          <cell r="CG1514">
            <v>0</v>
          </cell>
          <cell r="CH1514">
            <v>0</v>
          </cell>
          <cell r="CI1514">
            <v>0</v>
          </cell>
          <cell r="CK1514">
            <v>397363.25239999901</v>
          </cell>
          <cell r="CL1514">
            <v>0</v>
          </cell>
          <cell r="CM1514">
            <v>0</v>
          </cell>
          <cell r="CN1514">
            <v>0</v>
          </cell>
          <cell r="CO1514">
            <v>0</v>
          </cell>
          <cell r="CP1514">
            <v>0</v>
          </cell>
          <cell r="CQ1514">
            <v>0</v>
          </cell>
          <cell r="CR1514">
            <v>0</v>
          </cell>
          <cell r="CS1514">
            <v>0</v>
          </cell>
          <cell r="CT1514">
            <v>0</v>
          </cell>
          <cell r="CU1514">
            <v>0</v>
          </cell>
          <cell r="CW1514">
            <v>0</v>
          </cell>
          <cell r="CX1514">
            <v>0</v>
          </cell>
          <cell r="CY1514">
            <v>0</v>
          </cell>
          <cell r="CZ1514">
            <v>0</v>
          </cell>
          <cell r="DA1514">
            <v>0</v>
          </cell>
          <cell r="DB1514">
            <v>0</v>
          </cell>
          <cell r="DC1514">
            <v>0</v>
          </cell>
          <cell r="DD1514">
            <v>0</v>
          </cell>
          <cell r="DE1514">
            <v>0</v>
          </cell>
          <cell r="DF1514">
            <v>0</v>
          </cell>
          <cell r="DG1514">
            <v>0</v>
          </cell>
          <cell r="DI1514">
            <v>0</v>
          </cell>
          <cell r="DJ1514">
            <v>0</v>
          </cell>
          <cell r="DK1514">
            <v>0</v>
          </cell>
          <cell r="DL1514">
            <v>0</v>
          </cell>
          <cell r="DM1514">
            <v>0</v>
          </cell>
          <cell r="DN1514">
            <v>0</v>
          </cell>
          <cell r="DO1514">
            <v>0</v>
          </cell>
          <cell r="DP1514">
            <v>0</v>
          </cell>
          <cell r="DQ1514">
            <v>0</v>
          </cell>
          <cell r="DR1514">
            <v>0</v>
          </cell>
          <cell r="DS1514">
            <v>0</v>
          </cell>
          <cell r="DU1514" t="str">
            <v>none</v>
          </cell>
          <cell r="DV1514">
            <v>0</v>
          </cell>
          <cell r="DW1514">
            <v>0</v>
          </cell>
          <cell r="DX1514">
            <v>1</v>
          </cell>
          <cell r="DY1514">
            <v>0</v>
          </cell>
          <cell r="DZ1514">
            <v>0</v>
          </cell>
          <cell r="EB1514">
            <v>0</v>
          </cell>
          <cell r="EC1514" t="str">
            <v>Def</v>
          </cell>
          <cell r="ED1514" t="str">
            <v>nonDC</v>
          </cell>
        </row>
        <row r="1515">
          <cell r="D1515" t="str">
            <v>PC2110216</v>
          </cell>
          <cell r="E1515" t="str">
            <v>Eden Park precinct electronic signage</v>
          </cell>
          <cell r="F1515" t="str">
            <v>Auckland Tourism, Events and Economic Development Group</v>
          </cell>
          <cell r="G1515" t="str">
            <v>Auckland Tourism, Events and Economic Development</v>
          </cell>
          <cell r="H1515" t="str">
            <v>E831003</v>
          </cell>
          <cell r="I1515" t="str">
            <v>Major events management 2010/11</v>
          </cell>
          <cell r="J1515" t="str">
            <v>Economic development</v>
          </cell>
          <cell r="K1515" t="str">
            <v>Tourism, major events and industry development</v>
          </cell>
          <cell r="L1515" t="str">
            <v>Major events 1</v>
          </cell>
          <cell r="M1515" t="str">
            <v>Economic development</v>
          </cell>
          <cell r="N1515" t="str">
            <v>Tourism, major events and industry development</v>
          </cell>
          <cell r="O1515" t="str">
            <v>Major events 1</v>
          </cell>
          <cell r="P1515" t="str">
            <v>Economic development</v>
          </cell>
          <cell r="Q1515" t="str">
            <v>Tourism, major events and industry development</v>
          </cell>
          <cell r="R1515" t="str">
            <v>Major events 1</v>
          </cell>
          <cell r="S1515" t="str">
            <v>A1221305</v>
          </cell>
          <cell r="T1515" t="str">
            <v>A1221305</v>
          </cell>
          <cell r="U1515" t="str">
            <v>Rugby World Cup 2011</v>
          </cell>
          <cell r="V1515" t="str">
            <v>L050</v>
          </cell>
          <cell r="W1515" t="str">
            <v>Regional</v>
          </cell>
          <cell r="X1515" t="str">
            <v>FY12 - Only</v>
          </cell>
          <cell r="Y1515" t="str">
            <v>Expense</v>
          </cell>
          <cell r="Z1515">
            <v>20100701</v>
          </cell>
          <cell r="AA1515">
            <v>20120630</v>
          </cell>
          <cell r="AB1515">
            <v>2</v>
          </cell>
          <cell r="AC1515" t="str">
            <v>Discrete</v>
          </cell>
          <cell r="AD1515">
            <v>1</v>
          </cell>
          <cell r="AE1515">
            <v>0</v>
          </cell>
          <cell r="AF1515">
            <v>0</v>
          </cell>
          <cell r="AG1515">
            <v>0</v>
          </cell>
          <cell r="AH1515">
            <v>3</v>
          </cell>
          <cell r="AI1515" t="str">
            <v>Corporate Property</v>
          </cell>
          <cell r="AJ1515" t="str">
            <v>Plant and equipment (Capex)</v>
          </cell>
          <cell r="AK1515">
            <v>10</v>
          </cell>
          <cell r="AM1515">
            <v>1</v>
          </cell>
          <cell r="AS1515">
            <v>125313.76</v>
          </cell>
          <cell r="BD1515">
            <v>3.3000000000000002E-2</v>
          </cell>
          <cell r="BE1515">
            <v>6.7088999999999732E-2</v>
          </cell>
          <cell r="BF1515">
            <v>0.10230293699999971</v>
          </cell>
          <cell r="BG1515">
            <v>0.14088353979499968</v>
          </cell>
          <cell r="BH1515">
            <v>0.18195534722761963</v>
          </cell>
          <cell r="BI1515">
            <v>0.21859596299167583</v>
          </cell>
          <cell r="BJ1515">
            <v>0.25637243784441766</v>
          </cell>
          <cell r="BK1515">
            <v>0.29783272829328333</v>
          </cell>
          <cell r="BL1515">
            <v>0.3445547065118415</v>
          </cell>
          <cell r="BM1515">
            <v>0.39295867594626777</v>
          </cell>
          <cell r="BN1515">
            <v>0</v>
          </cell>
          <cell r="BO1515">
            <v>0</v>
          </cell>
          <cell r="BP1515">
            <v>0</v>
          </cell>
          <cell r="BQ1515">
            <v>0</v>
          </cell>
          <cell r="BR1515">
            <v>0</v>
          </cell>
          <cell r="BS1515">
            <v>0</v>
          </cell>
          <cell r="BT1515">
            <v>0</v>
          </cell>
          <cell r="BU1515">
            <v>0</v>
          </cell>
          <cell r="BV1515">
            <v>0</v>
          </cell>
          <cell r="BW1515">
            <v>0</v>
          </cell>
          <cell r="BX1515">
            <v>0</v>
          </cell>
          <cell r="BY1515">
            <v>125313.76</v>
          </cell>
          <cell r="BZ1515">
            <v>0</v>
          </cell>
          <cell r="CA1515">
            <v>0</v>
          </cell>
          <cell r="CB1515">
            <v>0</v>
          </cell>
          <cell r="CC1515">
            <v>0</v>
          </cell>
          <cell r="CD1515">
            <v>0</v>
          </cell>
          <cell r="CE1515">
            <v>0</v>
          </cell>
          <cell r="CF1515">
            <v>0</v>
          </cell>
          <cell r="CG1515">
            <v>0</v>
          </cell>
          <cell r="CH1515">
            <v>0</v>
          </cell>
          <cell r="CI1515">
            <v>0</v>
          </cell>
          <cell r="CK1515">
            <v>125313.76</v>
          </cell>
          <cell r="CL1515">
            <v>0</v>
          </cell>
          <cell r="CM1515">
            <v>0</v>
          </cell>
          <cell r="CN1515">
            <v>0</v>
          </cell>
          <cell r="CO1515">
            <v>0</v>
          </cell>
          <cell r="CP1515">
            <v>0</v>
          </cell>
          <cell r="CQ1515">
            <v>0</v>
          </cell>
          <cell r="CR1515">
            <v>0</v>
          </cell>
          <cell r="CS1515">
            <v>0</v>
          </cell>
          <cell r="CT1515">
            <v>0</v>
          </cell>
          <cell r="CU1515">
            <v>0</v>
          </cell>
          <cell r="CW1515">
            <v>0</v>
          </cell>
          <cell r="CX1515">
            <v>0</v>
          </cell>
          <cell r="CY1515">
            <v>0</v>
          </cell>
          <cell r="CZ1515">
            <v>0</v>
          </cell>
          <cell r="DA1515">
            <v>0</v>
          </cell>
          <cell r="DB1515">
            <v>0</v>
          </cell>
          <cell r="DC1515">
            <v>0</v>
          </cell>
          <cell r="DD1515">
            <v>0</v>
          </cell>
          <cell r="DE1515">
            <v>0</v>
          </cell>
          <cell r="DF1515">
            <v>0</v>
          </cell>
          <cell r="DG1515">
            <v>0</v>
          </cell>
          <cell r="DI1515">
            <v>0</v>
          </cell>
          <cell r="DJ1515">
            <v>0</v>
          </cell>
          <cell r="DK1515">
            <v>0</v>
          </cell>
          <cell r="DL1515">
            <v>0</v>
          </cell>
          <cell r="DM1515">
            <v>0</v>
          </cell>
          <cell r="DN1515">
            <v>0</v>
          </cell>
          <cell r="DO1515">
            <v>0</v>
          </cell>
          <cell r="DP1515">
            <v>0</v>
          </cell>
          <cell r="DQ1515">
            <v>0</v>
          </cell>
          <cell r="DR1515">
            <v>0</v>
          </cell>
          <cell r="DS1515">
            <v>0</v>
          </cell>
          <cell r="DU1515" t="str">
            <v>none</v>
          </cell>
          <cell r="DV1515">
            <v>0</v>
          </cell>
          <cell r="DW1515">
            <v>0</v>
          </cell>
          <cell r="DX1515">
            <v>1</v>
          </cell>
          <cell r="DY1515">
            <v>0</v>
          </cell>
          <cell r="DZ1515">
            <v>0</v>
          </cell>
          <cell r="EB1515">
            <v>0</v>
          </cell>
          <cell r="EC1515" t="str">
            <v>Def</v>
          </cell>
          <cell r="ED1515" t="str">
            <v>nonDC</v>
          </cell>
        </row>
        <row r="1516">
          <cell r="D1516" t="str">
            <v>PC2200200</v>
          </cell>
          <cell r="E1516" t="str">
            <v>Takapuna Visitor Centre Relocation</v>
          </cell>
          <cell r="F1516" t="str">
            <v>Auckland Tourism, Events and Economic Development Group</v>
          </cell>
          <cell r="G1516" t="str">
            <v>Auckland Tourism, Events and Economic Development</v>
          </cell>
          <cell r="H1516" t="str">
            <v>E820245</v>
          </cell>
          <cell r="I1516" t="str">
            <v>Major events tourism</v>
          </cell>
          <cell r="J1516" t="str">
            <v>Economic development</v>
          </cell>
          <cell r="K1516" t="str">
            <v>Tourism, major events and industry development</v>
          </cell>
          <cell r="L1516" t="str">
            <v>Tourism and visitor centres</v>
          </cell>
          <cell r="M1516" t="str">
            <v>Economic development</v>
          </cell>
          <cell r="N1516" t="str">
            <v>Tourism, major events and industry development</v>
          </cell>
          <cell r="O1516" t="str">
            <v>Tourism and visitor centres</v>
          </cell>
          <cell r="P1516" t="str">
            <v>Economic development</v>
          </cell>
          <cell r="Q1516" t="str">
            <v>Tourism, major events and industry development</v>
          </cell>
          <cell r="R1516" t="str">
            <v>Tourism and visitor centres</v>
          </cell>
          <cell r="S1516" t="str">
            <v>A1311505</v>
          </cell>
          <cell r="T1516" t="str">
            <v>A1311505</v>
          </cell>
          <cell r="U1516" t="str">
            <v>Regional tourism promotion and development</v>
          </cell>
          <cell r="V1516" t="str">
            <v>L050</v>
          </cell>
          <cell r="W1516" t="str">
            <v>Regional</v>
          </cell>
          <cell r="X1516" t="str">
            <v>FY12 - Only</v>
          </cell>
          <cell r="Y1516" t="str">
            <v>Expense</v>
          </cell>
          <cell r="Z1516">
            <v>20110701</v>
          </cell>
          <cell r="AA1516">
            <v>20120630</v>
          </cell>
          <cell r="AB1516">
            <v>2</v>
          </cell>
          <cell r="AC1516" t="str">
            <v>Discrete</v>
          </cell>
          <cell r="AD1516">
            <v>1</v>
          </cell>
          <cell r="AE1516">
            <v>0</v>
          </cell>
          <cell r="AF1516">
            <v>0</v>
          </cell>
          <cell r="AG1516">
            <v>0</v>
          </cell>
          <cell r="AH1516">
            <v>3</v>
          </cell>
          <cell r="AI1516" t="str">
            <v>Corporate Property</v>
          </cell>
          <cell r="AJ1516" t="str">
            <v>Road base</v>
          </cell>
          <cell r="AK1516">
            <v>50</v>
          </cell>
          <cell r="AM1516">
            <v>1</v>
          </cell>
          <cell r="AS1516">
            <v>336887.8</v>
          </cell>
          <cell r="BD1516">
            <v>3.9E-2</v>
          </cell>
          <cell r="BE1516">
            <v>7.4325999999999892E-2</v>
          </cell>
          <cell r="BF1516">
            <v>0.10440712799999985</v>
          </cell>
          <cell r="BG1516">
            <v>0.13643493471199974</v>
          </cell>
          <cell r="BH1516">
            <v>0.17166441768807172</v>
          </cell>
          <cell r="BI1516">
            <v>0.2103293434717779</v>
          </cell>
          <cell r="BJ1516">
            <v>0.25269087049328998</v>
          </cell>
          <cell r="BK1516">
            <v>0.29904043270154168</v>
          </cell>
          <cell r="BL1516">
            <v>0.35100205000960338</v>
          </cell>
          <cell r="BM1516">
            <v>0.40504213200998751</v>
          </cell>
          <cell r="BN1516">
            <v>0</v>
          </cell>
          <cell r="BO1516">
            <v>0</v>
          </cell>
          <cell r="BP1516">
            <v>0</v>
          </cell>
          <cell r="BQ1516">
            <v>0</v>
          </cell>
          <cell r="BR1516">
            <v>0</v>
          </cell>
          <cell r="BS1516">
            <v>0</v>
          </cell>
          <cell r="BT1516">
            <v>0</v>
          </cell>
          <cell r="BU1516">
            <v>0</v>
          </cell>
          <cell r="BV1516">
            <v>0</v>
          </cell>
          <cell r="BW1516">
            <v>0</v>
          </cell>
          <cell r="BX1516">
            <v>0</v>
          </cell>
          <cell r="BY1516">
            <v>336887.8</v>
          </cell>
          <cell r="BZ1516">
            <v>0</v>
          </cell>
          <cell r="CA1516">
            <v>0</v>
          </cell>
          <cell r="CB1516">
            <v>0</v>
          </cell>
          <cell r="CC1516">
            <v>0</v>
          </cell>
          <cell r="CD1516">
            <v>0</v>
          </cell>
          <cell r="CE1516">
            <v>0</v>
          </cell>
          <cell r="CF1516">
            <v>0</v>
          </cell>
          <cell r="CG1516">
            <v>0</v>
          </cell>
          <cell r="CH1516">
            <v>0</v>
          </cell>
          <cell r="CI1516">
            <v>0</v>
          </cell>
          <cell r="CK1516">
            <v>336887.8</v>
          </cell>
          <cell r="CL1516">
            <v>0</v>
          </cell>
          <cell r="CM1516">
            <v>0</v>
          </cell>
          <cell r="CN1516">
            <v>0</v>
          </cell>
          <cell r="CO1516">
            <v>0</v>
          </cell>
          <cell r="CP1516">
            <v>0</v>
          </cell>
          <cell r="CQ1516">
            <v>0</v>
          </cell>
          <cell r="CR1516">
            <v>0</v>
          </cell>
          <cell r="CS1516">
            <v>0</v>
          </cell>
          <cell r="CT1516">
            <v>0</v>
          </cell>
          <cell r="CU1516">
            <v>0</v>
          </cell>
          <cell r="CW1516">
            <v>0</v>
          </cell>
          <cell r="CX1516">
            <v>0</v>
          </cell>
          <cell r="CY1516">
            <v>0</v>
          </cell>
          <cell r="CZ1516">
            <v>0</v>
          </cell>
          <cell r="DA1516">
            <v>0</v>
          </cell>
          <cell r="DB1516">
            <v>0</v>
          </cell>
          <cell r="DC1516">
            <v>0</v>
          </cell>
          <cell r="DD1516">
            <v>0</v>
          </cell>
          <cell r="DE1516">
            <v>0</v>
          </cell>
          <cell r="DF1516">
            <v>0</v>
          </cell>
          <cell r="DG1516">
            <v>0</v>
          </cell>
          <cell r="DI1516">
            <v>0</v>
          </cell>
          <cell r="DJ1516">
            <v>0</v>
          </cell>
          <cell r="DK1516">
            <v>0</v>
          </cell>
          <cell r="DL1516">
            <v>0</v>
          </cell>
          <cell r="DM1516">
            <v>0</v>
          </cell>
          <cell r="DN1516">
            <v>0</v>
          </cell>
          <cell r="DO1516">
            <v>0</v>
          </cell>
          <cell r="DP1516">
            <v>0</v>
          </cell>
          <cell r="DQ1516">
            <v>0</v>
          </cell>
          <cell r="DR1516">
            <v>0</v>
          </cell>
          <cell r="DS1516">
            <v>0</v>
          </cell>
          <cell r="DU1516" t="str">
            <v>NSCC 10882</v>
          </cell>
          <cell r="DV1516">
            <v>0</v>
          </cell>
          <cell r="DW1516">
            <v>0</v>
          </cell>
          <cell r="DX1516">
            <v>1</v>
          </cell>
          <cell r="DY1516">
            <v>0</v>
          </cell>
          <cell r="DZ1516">
            <v>0</v>
          </cell>
          <cell r="EB1516">
            <v>0</v>
          </cell>
          <cell r="EC1516" t="str">
            <v>Def</v>
          </cell>
          <cell r="ED1516" t="str">
            <v>nonDC</v>
          </cell>
        </row>
        <row r="1517">
          <cell r="D1517" t="str">
            <v>PC2910201</v>
          </cell>
          <cell r="E1517" t="str">
            <v>Westhaven Pier Renewals</v>
          </cell>
          <cell r="F1517" t="str">
            <v>Auckland Waterfront Development Group</v>
          </cell>
          <cell r="G1517" t="str">
            <v>Waterfront Development Agency chief executive</v>
          </cell>
          <cell r="H1517" t="str">
            <v>E915505</v>
          </cell>
          <cell r="I1517" t="str">
            <v>Marina business unit management</v>
          </cell>
          <cell r="J1517" t="str">
            <v>Economic development</v>
          </cell>
          <cell r="K1517" t="str">
            <v>Waterfront development</v>
          </cell>
          <cell r="L1517" t="str">
            <v>Waterfront marina operations</v>
          </cell>
          <cell r="M1517" t="str">
            <v>Commercial and investment</v>
          </cell>
          <cell r="N1517" t="str">
            <v>Commercial</v>
          </cell>
          <cell r="O1517" t="str">
            <v>Commercial property</v>
          </cell>
          <cell r="P1517" t="str">
            <v>Commercial and investment</v>
          </cell>
          <cell r="Q1517" t="str">
            <v>Commercial</v>
          </cell>
          <cell r="R1517" t="str">
            <v>Commercial property</v>
          </cell>
          <cell r="S1517" t="str">
            <v>A2011105</v>
          </cell>
          <cell r="T1517" t="str">
            <v>A2031305</v>
          </cell>
          <cell r="U1517" t="str">
            <v>Marina management</v>
          </cell>
          <cell r="V1517" t="str">
            <v>L050</v>
          </cell>
          <cell r="W1517" t="str">
            <v>Regional</v>
          </cell>
          <cell r="X1517" t="str">
            <v>FY12 - Only</v>
          </cell>
          <cell r="Y1517" t="str">
            <v>Expense</v>
          </cell>
          <cell r="Z1517">
            <v>20110701</v>
          </cell>
          <cell r="AA1517">
            <v>20120630</v>
          </cell>
          <cell r="AB1517">
            <v>1</v>
          </cell>
          <cell r="AC1517" t="str">
            <v>Programme</v>
          </cell>
          <cell r="AD1517">
            <v>0</v>
          </cell>
          <cell r="AE1517">
            <v>0</v>
          </cell>
          <cell r="AF1517">
            <v>0</v>
          </cell>
          <cell r="AG1517">
            <v>1</v>
          </cell>
          <cell r="AH1517">
            <v>34</v>
          </cell>
          <cell r="AI1517" t="str">
            <v>Waterfront Auckland - Marina</v>
          </cell>
          <cell r="AJ1517" t="str">
            <v>Marina assets (Capex)</v>
          </cell>
          <cell r="AK1517">
            <v>35</v>
          </cell>
          <cell r="AM1517">
            <v>1</v>
          </cell>
          <cell r="AS1517">
            <v>1261331.3231999995</v>
          </cell>
          <cell r="AT1517">
            <v>0</v>
          </cell>
          <cell r="AU1517">
            <v>0</v>
          </cell>
          <cell r="AW1517">
            <v>0</v>
          </cell>
          <cell r="BD1517">
            <v>3.1E-2</v>
          </cell>
          <cell r="BE1517">
            <v>6.1930000000000041E-2</v>
          </cell>
          <cell r="BF1517">
            <v>9.3787900000000146E-2</v>
          </cell>
          <cell r="BG1517">
            <v>0.12878911280000027</v>
          </cell>
          <cell r="BH1517">
            <v>0.16491036440960039</v>
          </cell>
          <cell r="BI1517">
            <v>0.19869276497747879</v>
          </cell>
          <cell r="BJ1517">
            <v>0.23225616239684821</v>
          </cell>
          <cell r="BK1517">
            <v>0.27045610343115034</v>
          </cell>
          <cell r="BL1517">
            <v>0.31238115484437823</v>
          </cell>
          <cell r="BM1517">
            <v>0.35568973295424255</v>
          </cell>
          <cell r="BN1517">
            <v>0</v>
          </cell>
          <cell r="BO1517">
            <v>0</v>
          </cell>
          <cell r="BP1517">
            <v>0</v>
          </cell>
          <cell r="BQ1517">
            <v>0</v>
          </cell>
          <cell r="BR1517">
            <v>0</v>
          </cell>
          <cell r="BS1517">
            <v>0</v>
          </cell>
          <cell r="BT1517">
            <v>0</v>
          </cell>
          <cell r="BU1517">
            <v>0</v>
          </cell>
          <cell r="BV1517">
            <v>0</v>
          </cell>
          <cell r="BW1517">
            <v>0</v>
          </cell>
          <cell r="BX1517">
            <v>0</v>
          </cell>
          <cell r="BY1517">
            <v>1261331.3231999995</v>
          </cell>
          <cell r="BZ1517">
            <v>0</v>
          </cell>
          <cell r="CA1517">
            <v>0</v>
          </cell>
          <cell r="CB1517">
            <v>0</v>
          </cell>
          <cell r="CC1517">
            <v>0</v>
          </cell>
          <cell r="CD1517">
            <v>0</v>
          </cell>
          <cell r="CE1517">
            <v>0</v>
          </cell>
          <cell r="CF1517">
            <v>0</v>
          </cell>
          <cell r="CG1517">
            <v>0</v>
          </cell>
          <cell r="CH1517">
            <v>0</v>
          </cell>
          <cell r="CI1517">
            <v>0</v>
          </cell>
          <cell r="CK1517">
            <v>0</v>
          </cell>
          <cell r="CL1517">
            <v>0</v>
          </cell>
          <cell r="CM1517">
            <v>0</v>
          </cell>
          <cell r="CN1517">
            <v>0</v>
          </cell>
          <cell r="CO1517">
            <v>0</v>
          </cell>
          <cell r="CP1517">
            <v>0</v>
          </cell>
          <cell r="CQ1517">
            <v>0</v>
          </cell>
          <cell r="CR1517">
            <v>0</v>
          </cell>
          <cell r="CS1517">
            <v>0</v>
          </cell>
          <cell r="CT1517">
            <v>0</v>
          </cell>
          <cell r="CU1517">
            <v>0</v>
          </cell>
          <cell r="CW1517">
            <v>0</v>
          </cell>
          <cell r="CX1517">
            <v>0</v>
          </cell>
          <cell r="CY1517">
            <v>0</v>
          </cell>
          <cell r="CZ1517">
            <v>0</v>
          </cell>
          <cell r="DA1517">
            <v>0</v>
          </cell>
          <cell r="DB1517">
            <v>0</v>
          </cell>
          <cell r="DC1517">
            <v>0</v>
          </cell>
          <cell r="DD1517">
            <v>0</v>
          </cell>
          <cell r="DE1517">
            <v>0</v>
          </cell>
          <cell r="DF1517">
            <v>0</v>
          </cell>
          <cell r="DG1517">
            <v>0</v>
          </cell>
          <cell r="DI1517">
            <v>1261331.3231999995</v>
          </cell>
          <cell r="DJ1517">
            <v>0</v>
          </cell>
          <cell r="DK1517">
            <v>0</v>
          </cell>
          <cell r="DL1517">
            <v>0</v>
          </cell>
          <cell r="DM1517">
            <v>0</v>
          </cell>
          <cell r="DN1517">
            <v>0</v>
          </cell>
          <cell r="DO1517">
            <v>0</v>
          </cell>
          <cell r="DP1517">
            <v>0</v>
          </cell>
          <cell r="DQ1517">
            <v>0</v>
          </cell>
          <cell r="DR1517">
            <v>0</v>
          </cell>
          <cell r="DS1517">
            <v>0</v>
          </cell>
          <cell r="DU1517" t="str">
            <v>ACC 142/000005</v>
          </cell>
          <cell r="DV1517">
            <v>0</v>
          </cell>
          <cell r="DW1517">
            <v>0</v>
          </cell>
          <cell r="DX1517">
            <v>3</v>
          </cell>
          <cell r="DY1517">
            <v>0</v>
          </cell>
          <cell r="DZ1517">
            <v>0</v>
          </cell>
          <cell r="EB1517">
            <v>0</v>
          </cell>
          <cell r="EC1517" t="str">
            <v>Def</v>
          </cell>
          <cell r="ED1517" t="str">
            <v>nonDC</v>
          </cell>
        </row>
        <row r="1518">
          <cell r="D1518" t="str">
            <v>PC2910201</v>
          </cell>
          <cell r="E1518" t="str">
            <v>Westhaven Pier Renewals</v>
          </cell>
          <cell r="F1518" t="str">
            <v>Auckland Waterfront Development Group</v>
          </cell>
          <cell r="G1518" t="str">
            <v>Waterfront Development Agency chief executive</v>
          </cell>
          <cell r="H1518" t="str">
            <v>E915505</v>
          </cell>
          <cell r="I1518" t="str">
            <v>Marina business unit management</v>
          </cell>
          <cell r="J1518" t="str">
            <v>Economic development</v>
          </cell>
          <cell r="K1518" t="str">
            <v>Waterfront development</v>
          </cell>
          <cell r="L1518" t="str">
            <v>Waterfront marina operations</v>
          </cell>
          <cell r="M1518" t="str">
            <v>Economic development</v>
          </cell>
          <cell r="N1518" t="str">
            <v>Waterfront development</v>
          </cell>
          <cell r="O1518" t="str">
            <v>Waterfront marina operations</v>
          </cell>
          <cell r="P1518" t="str">
            <v>Economic development</v>
          </cell>
          <cell r="Q1518" t="str">
            <v>Waterfront development</v>
          </cell>
          <cell r="R1518" t="str">
            <v>Waterfront marina operations</v>
          </cell>
          <cell r="S1518" t="str">
            <v>A2031305</v>
          </cell>
          <cell r="T1518" t="str">
            <v>A2031305</v>
          </cell>
          <cell r="U1518" t="str">
            <v>Marina management</v>
          </cell>
          <cell r="V1518" t="str">
            <v>L050</v>
          </cell>
          <cell r="W1518" t="str">
            <v>Regional</v>
          </cell>
          <cell r="X1518" t="str">
            <v>PL40810</v>
          </cell>
          <cell r="Y1518" t="str">
            <v>Expense</v>
          </cell>
          <cell r="Z1518">
            <v>20120701</v>
          </cell>
          <cell r="AA1518">
            <v>20160630</v>
          </cell>
          <cell r="AB1518">
            <v>1</v>
          </cell>
          <cell r="AC1518" t="str">
            <v>Programme</v>
          </cell>
          <cell r="AD1518">
            <v>0</v>
          </cell>
          <cell r="AE1518">
            <v>0</v>
          </cell>
          <cell r="AF1518">
            <v>0</v>
          </cell>
          <cell r="AG1518">
            <v>1</v>
          </cell>
          <cell r="AH1518">
            <v>34</v>
          </cell>
          <cell r="AI1518" t="str">
            <v>Waterfront Auckland - Marina</v>
          </cell>
          <cell r="AJ1518" t="str">
            <v>Marina assets (Capex)</v>
          </cell>
          <cell r="AK1518">
            <v>35</v>
          </cell>
          <cell r="AM1518">
            <v>1</v>
          </cell>
          <cell r="AT1518">
            <v>3206000</v>
          </cell>
          <cell r="AU1518">
            <v>3057000</v>
          </cell>
          <cell r="AW1518">
            <v>7079000</v>
          </cell>
          <cell r="BD1518">
            <v>3.1E-2</v>
          </cell>
          <cell r="BE1518">
            <v>6.1930000000000041E-2</v>
          </cell>
          <cell r="BF1518">
            <v>9.3787900000000146E-2</v>
          </cell>
          <cell r="BG1518">
            <v>0.12878911280000027</v>
          </cell>
          <cell r="BH1518">
            <v>0.16491036440960039</v>
          </cell>
          <cell r="BI1518">
            <v>0.19869276497747879</v>
          </cell>
          <cell r="BJ1518">
            <v>0.23225616239684821</v>
          </cell>
          <cell r="BK1518">
            <v>0.27045610343115034</v>
          </cell>
          <cell r="BL1518">
            <v>0.31238115484437823</v>
          </cell>
          <cell r="BM1518">
            <v>0.35568973295424255</v>
          </cell>
          <cell r="BN1518">
            <v>0</v>
          </cell>
          <cell r="BO1518">
            <v>99386</v>
          </cell>
          <cell r="BP1518">
            <v>189320.01000000013</v>
          </cell>
          <cell r="BQ1518">
            <v>0</v>
          </cell>
          <cell r="BR1518">
            <v>911698.12951120187</v>
          </cell>
          <cell r="BS1518">
            <v>0</v>
          </cell>
          <cell r="BT1518">
            <v>0</v>
          </cell>
          <cell r="BU1518">
            <v>0</v>
          </cell>
          <cell r="BV1518">
            <v>0</v>
          </cell>
          <cell r="BW1518">
            <v>0</v>
          </cell>
          <cell r="BX1518">
            <v>0</v>
          </cell>
          <cell r="BY1518">
            <v>0</v>
          </cell>
          <cell r="BZ1518">
            <v>3305386</v>
          </cell>
          <cell r="CA1518">
            <v>3246320.0100000002</v>
          </cell>
          <cell r="CB1518">
            <v>0</v>
          </cell>
          <cell r="CC1518">
            <v>7990698.1295112018</v>
          </cell>
          <cell r="CD1518">
            <v>0</v>
          </cell>
          <cell r="CE1518">
            <v>0</v>
          </cell>
          <cell r="CF1518">
            <v>0</v>
          </cell>
          <cell r="CG1518">
            <v>0</v>
          </cell>
          <cell r="CH1518">
            <v>0</v>
          </cell>
          <cell r="CI1518">
            <v>0</v>
          </cell>
          <cell r="CK1518">
            <v>0</v>
          </cell>
          <cell r="CL1518">
            <v>0</v>
          </cell>
          <cell r="CM1518">
            <v>0</v>
          </cell>
          <cell r="CN1518">
            <v>0</v>
          </cell>
          <cell r="CO1518">
            <v>0</v>
          </cell>
          <cell r="CP1518">
            <v>0</v>
          </cell>
          <cell r="CQ1518">
            <v>0</v>
          </cell>
          <cell r="CR1518">
            <v>0</v>
          </cell>
          <cell r="CS1518">
            <v>0</v>
          </cell>
          <cell r="CT1518">
            <v>0</v>
          </cell>
          <cell r="CU1518">
            <v>0</v>
          </cell>
          <cell r="CW1518">
            <v>0</v>
          </cell>
          <cell r="CX1518">
            <v>0</v>
          </cell>
          <cell r="CY1518">
            <v>0</v>
          </cell>
          <cell r="CZ1518">
            <v>0</v>
          </cell>
          <cell r="DA1518">
            <v>0</v>
          </cell>
          <cell r="DB1518">
            <v>0</v>
          </cell>
          <cell r="DC1518">
            <v>0</v>
          </cell>
          <cell r="DD1518">
            <v>0</v>
          </cell>
          <cell r="DE1518">
            <v>0</v>
          </cell>
          <cell r="DF1518">
            <v>0</v>
          </cell>
          <cell r="DG1518">
            <v>0</v>
          </cell>
          <cell r="DI1518">
            <v>0</v>
          </cell>
          <cell r="DJ1518">
            <v>3305386</v>
          </cell>
          <cell r="DK1518">
            <v>3246320.0100000002</v>
          </cell>
          <cell r="DL1518">
            <v>0</v>
          </cell>
          <cell r="DM1518">
            <v>7990698.1295112018</v>
          </cell>
          <cell r="DN1518">
            <v>0</v>
          </cell>
          <cell r="DO1518">
            <v>0</v>
          </cell>
          <cell r="DP1518">
            <v>0</v>
          </cell>
          <cell r="DQ1518">
            <v>0</v>
          </cell>
          <cell r="DR1518">
            <v>0</v>
          </cell>
          <cell r="DS1518">
            <v>0</v>
          </cell>
          <cell r="DU1518" t="str">
            <v>ACC 142/000005</v>
          </cell>
          <cell r="DV1518">
            <v>0</v>
          </cell>
          <cell r="DW1518">
            <v>0</v>
          </cell>
          <cell r="DX1518">
            <v>3</v>
          </cell>
          <cell r="DY1518">
            <v>13342000</v>
          </cell>
          <cell r="DZ1518">
            <v>14542404.139511202</v>
          </cell>
          <cell r="EB1518">
            <v>14542404.139511202</v>
          </cell>
          <cell r="EC1518" t="str">
            <v>Def</v>
          </cell>
          <cell r="ED1518" t="str">
            <v>nonDC</v>
          </cell>
        </row>
        <row r="1519">
          <cell r="D1519" t="str">
            <v>PC2910201</v>
          </cell>
          <cell r="E1519" t="str">
            <v>Westhaven Pier Renewals</v>
          </cell>
          <cell r="F1519" t="str">
            <v>Auckland Waterfront Development Group</v>
          </cell>
          <cell r="G1519" t="str">
            <v>Waterfront Development Agency chief executive</v>
          </cell>
          <cell r="H1519" t="str">
            <v>E915505</v>
          </cell>
          <cell r="I1519" t="str">
            <v>Marina business unit management</v>
          </cell>
          <cell r="J1519" t="str">
            <v>Economic development</v>
          </cell>
          <cell r="K1519" t="str">
            <v>Waterfront development</v>
          </cell>
          <cell r="L1519" t="str">
            <v>Waterfront marina operations</v>
          </cell>
          <cell r="M1519" t="str">
            <v>Economic development</v>
          </cell>
          <cell r="N1519" t="str">
            <v>Waterfront development</v>
          </cell>
          <cell r="O1519" t="str">
            <v>Waterfront marina operations</v>
          </cell>
          <cell r="P1519" t="str">
            <v>Economic development</v>
          </cell>
          <cell r="Q1519" t="str">
            <v>Waterfront development</v>
          </cell>
          <cell r="R1519" t="str">
            <v>Waterfront marina operations</v>
          </cell>
          <cell r="S1519" t="str">
            <v>A2031305</v>
          </cell>
          <cell r="T1519" t="str">
            <v>A2031305</v>
          </cell>
          <cell r="U1519" t="str">
            <v>Marina management</v>
          </cell>
          <cell r="V1519" t="str">
            <v>L050</v>
          </cell>
          <cell r="W1519" t="str">
            <v>Regional</v>
          </cell>
          <cell r="X1519" t="str">
            <v>PL38380</v>
          </cell>
          <cell r="Y1519" t="str">
            <v>Revenue</v>
          </cell>
          <cell r="Z1519">
            <v>20120701</v>
          </cell>
          <cell r="AA1519">
            <v>20160630</v>
          </cell>
          <cell r="AB1519">
            <v>1</v>
          </cell>
          <cell r="AC1519" t="str">
            <v>Programme</v>
          </cell>
          <cell r="AD1519">
            <v>0</v>
          </cell>
          <cell r="AE1519">
            <v>0</v>
          </cell>
          <cell r="AF1519">
            <v>0</v>
          </cell>
          <cell r="AG1519">
            <v>1</v>
          </cell>
          <cell r="AH1519">
            <v>34</v>
          </cell>
          <cell r="AI1519" t="str">
            <v>Waterfront Auckland - Marina</v>
          </cell>
          <cell r="AJ1519" t="str">
            <v>Marina assets (Capex)</v>
          </cell>
          <cell r="AK1519">
            <v>35</v>
          </cell>
          <cell r="AM1519">
            <v>1</v>
          </cell>
          <cell r="AS1519">
            <v>0</v>
          </cell>
          <cell r="AT1519">
            <v>-3206000</v>
          </cell>
          <cell r="AU1519">
            <v>-3057000</v>
          </cell>
          <cell r="AV1519">
            <v>0</v>
          </cell>
          <cell r="AW1519">
            <v>-7079000</v>
          </cell>
          <cell r="AX1519">
            <v>0</v>
          </cell>
          <cell r="AY1519">
            <v>0</v>
          </cell>
          <cell r="AZ1519">
            <v>0</v>
          </cell>
          <cell r="BA1519">
            <v>0</v>
          </cell>
          <cell r="BB1519">
            <v>0</v>
          </cell>
          <cell r="BC1519">
            <v>0</v>
          </cell>
          <cell r="BD1519">
            <v>3.1E-2</v>
          </cell>
          <cell r="BE1519">
            <v>6.1930000000000041E-2</v>
          </cell>
          <cell r="BF1519">
            <v>9.3787900000000146E-2</v>
          </cell>
          <cell r="BG1519">
            <v>0.12878911280000027</v>
          </cell>
          <cell r="BH1519">
            <v>0.16491036440960039</v>
          </cell>
          <cell r="BI1519">
            <v>0.19869276497747879</v>
          </cell>
          <cell r="BJ1519">
            <v>0.23225616239684821</v>
          </cell>
          <cell r="BK1519">
            <v>0.27045610343115034</v>
          </cell>
          <cell r="BL1519">
            <v>0.31238115484437823</v>
          </cell>
          <cell r="BM1519">
            <v>0.35568973295424255</v>
          </cell>
          <cell r="BN1519">
            <v>0</v>
          </cell>
          <cell r="BO1519">
            <v>-99386</v>
          </cell>
          <cell r="BP1519">
            <v>-189320.01000000013</v>
          </cell>
          <cell r="BQ1519">
            <v>0</v>
          </cell>
          <cell r="BR1519">
            <v>-911698.12951120187</v>
          </cell>
          <cell r="BS1519">
            <v>0</v>
          </cell>
          <cell r="BT1519">
            <v>0</v>
          </cell>
          <cell r="BU1519">
            <v>0</v>
          </cell>
          <cell r="BV1519">
            <v>0</v>
          </cell>
          <cell r="BW1519">
            <v>0</v>
          </cell>
          <cell r="BX1519">
            <v>0</v>
          </cell>
          <cell r="BY1519">
            <v>0</v>
          </cell>
          <cell r="BZ1519">
            <v>-3305386</v>
          </cell>
          <cell r="CA1519">
            <v>-3246320.0100000002</v>
          </cell>
          <cell r="CB1519">
            <v>0</v>
          </cell>
          <cell r="CC1519">
            <v>-7990698.1295112018</v>
          </cell>
          <cell r="CD1519">
            <v>0</v>
          </cell>
          <cell r="CE1519">
            <v>0</v>
          </cell>
          <cell r="CF1519">
            <v>0</v>
          </cell>
          <cell r="CG1519">
            <v>0</v>
          </cell>
          <cell r="CH1519">
            <v>0</v>
          </cell>
          <cell r="CI1519">
            <v>0</v>
          </cell>
          <cell r="CK1519">
            <v>0</v>
          </cell>
          <cell r="CL1519">
            <v>0</v>
          </cell>
          <cell r="CM1519">
            <v>0</v>
          </cell>
          <cell r="CN1519">
            <v>0</v>
          </cell>
          <cell r="CO1519">
            <v>0</v>
          </cell>
          <cell r="CP1519">
            <v>0</v>
          </cell>
          <cell r="CQ1519">
            <v>0</v>
          </cell>
          <cell r="CR1519">
            <v>0</v>
          </cell>
          <cell r="CS1519">
            <v>0</v>
          </cell>
          <cell r="CT1519">
            <v>0</v>
          </cell>
          <cell r="CU1519">
            <v>0</v>
          </cell>
          <cell r="CW1519">
            <v>0</v>
          </cell>
          <cell r="CX1519">
            <v>0</v>
          </cell>
          <cell r="CY1519">
            <v>0</v>
          </cell>
          <cell r="CZ1519">
            <v>0</v>
          </cell>
          <cell r="DA1519">
            <v>0</v>
          </cell>
          <cell r="DB1519">
            <v>0</v>
          </cell>
          <cell r="DC1519">
            <v>0</v>
          </cell>
          <cell r="DD1519">
            <v>0</v>
          </cell>
          <cell r="DE1519">
            <v>0</v>
          </cell>
          <cell r="DF1519">
            <v>0</v>
          </cell>
          <cell r="DG1519">
            <v>0</v>
          </cell>
          <cell r="DI1519">
            <v>0</v>
          </cell>
          <cell r="DJ1519">
            <v>-3305386</v>
          </cell>
          <cell r="DK1519">
            <v>-3246320.0100000002</v>
          </cell>
          <cell r="DL1519">
            <v>0</v>
          </cell>
          <cell r="DM1519">
            <v>-7990698.1295112018</v>
          </cell>
          <cell r="DN1519">
            <v>0</v>
          </cell>
          <cell r="DO1519">
            <v>0</v>
          </cell>
          <cell r="DP1519">
            <v>0</v>
          </cell>
          <cell r="DQ1519">
            <v>0</v>
          </cell>
          <cell r="DR1519">
            <v>0</v>
          </cell>
          <cell r="DS1519">
            <v>0</v>
          </cell>
          <cell r="DU1519" t="str">
            <v>ACC 142/000005</v>
          </cell>
          <cell r="DV1519">
            <v>0</v>
          </cell>
          <cell r="DW1519">
            <v>0</v>
          </cell>
          <cell r="DX1519">
            <v>3</v>
          </cell>
          <cell r="DY1519">
            <v>-13342000</v>
          </cell>
          <cell r="DZ1519">
            <v>-14542404.139511202</v>
          </cell>
          <cell r="EB1519">
            <v>-14542404.139511202</v>
          </cell>
          <cell r="EC1519" t="str">
            <v>Def</v>
          </cell>
          <cell r="ED1519" t="str">
            <v>nonDC</v>
          </cell>
        </row>
        <row r="1520">
          <cell r="D1520" t="str">
            <v>PC2910202</v>
          </cell>
          <cell r="E1520" t="str">
            <v>Westhaven Marina Operations Asset Renewal</v>
          </cell>
          <cell r="F1520" t="str">
            <v>Auckland Waterfront Development Group</v>
          </cell>
          <cell r="G1520" t="str">
            <v>Waterfront Development Agency chief executive</v>
          </cell>
          <cell r="H1520" t="str">
            <v>E915505</v>
          </cell>
          <cell r="I1520" t="str">
            <v>Marina business unit management</v>
          </cell>
          <cell r="J1520" t="str">
            <v>Economic development</v>
          </cell>
          <cell r="K1520" t="str">
            <v>Waterfront development</v>
          </cell>
          <cell r="L1520" t="str">
            <v>Waterfront marina operations</v>
          </cell>
          <cell r="M1520" t="str">
            <v>Economic development</v>
          </cell>
          <cell r="N1520" t="str">
            <v>Waterfront development</v>
          </cell>
          <cell r="O1520" t="str">
            <v>Waterfront marina operations</v>
          </cell>
          <cell r="P1520" t="str">
            <v>Economic development</v>
          </cell>
          <cell r="Q1520" t="str">
            <v>Waterfront development</v>
          </cell>
          <cell r="R1520" t="str">
            <v>Waterfront marina operations</v>
          </cell>
          <cell r="S1520" t="str">
            <v>A2031305</v>
          </cell>
          <cell r="T1520" t="str">
            <v>A2031305</v>
          </cell>
          <cell r="U1520" t="str">
            <v>Marina management</v>
          </cell>
          <cell r="V1520" t="str">
            <v>L050</v>
          </cell>
          <cell r="W1520" t="str">
            <v>Regional</v>
          </cell>
          <cell r="X1520" t="str">
            <v>PL40810</v>
          </cell>
          <cell r="Y1520" t="str">
            <v>Expense</v>
          </cell>
          <cell r="Z1520">
            <v>20120701</v>
          </cell>
          <cell r="AA1520">
            <v>20220630</v>
          </cell>
          <cell r="AB1520">
            <v>1</v>
          </cell>
          <cell r="AC1520" t="str">
            <v>Programme</v>
          </cell>
          <cell r="AD1520">
            <v>0</v>
          </cell>
          <cell r="AE1520">
            <v>0</v>
          </cell>
          <cell r="AF1520">
            <v>0</v>
          </cell>
          <cell r="AG1520">
            <v>1</v>
          </cell>
          <cell r="AH1520">
            <v>34</v>
          </cell>
          <cell r="AI1520" t="str">
            <v>Waterfront Auckland - Marina</v>
          </cell>
          <cell r="AJ1520" t="str">
            <v>Marina assets (Capex)</v>
          </cell>
          <cell r="AK1520">
            <v>25</v>
          </cell>
          <cell r="AM1520">
            <v>1</v>
          </cell>
          <cell r="AT1520">
            <v>295763</v>
          </cell>
          <cell r="AU1520">
            <v>185000</v>
          </cell>
          <cell r="AV1520">
            <v>160000</v>
          </cell>
          <cell r="AW1520">
            <v>177000</v>
          </cell>
          <cell r="AX1520">
            <v>180000</v>
          </cell>
          <cell r="AY1520">
            <v>180000</v>
          </cell>
          <cell r="AZ1520">
            <v>180000</v>
          </cell>
          <cell r="BA1520">
            <v>180000</v>
          </cell>
          <cell r="BB1520">
            <v>180000</v>
          </cell>
          <cell r="BC1520">
            <v>180000</v>
          </cell>
          <cell r="BD1520">
            <v>3.1E-2</v>
          </cell>
          <cell r="BE1520">
            <v>6.1930000000000041E-2</v>
          </cell>
          <cell r="BF1520">
            <v>9.3787900000000146E-2</v>
          </cell>
          <cell r="BG1520">
            <v>0.12878911280000027</v>
          </cell>
          <cell r="BH1520">
            <v>0.16491036440960039</v>
          </cell>
          <cell r="BI1520">
            <v>0.19869276497747879</v>
          </cell>
          <cell r="BJ1520">
            <v>0.23225616239684821</v>
          </cell>
          <cell r="BK1520">
            <v>0.27045610343115034</v>
          </cell>
          <cell r="BL1520">
            <v>0.31238115484437823</v>
          </cell>
          <cell r="BM1520">
            <v>0.35568973295424255</v>
          </cell>
          <cell r="BN1520">
            <v>0</v>
          </cell>
          <cell r="BO1520">
            <v>9168.6530000000002</v>
          </cell>
          <cell r="BP1520">
            <v>11457.050000000008</v>
          </cell>
          <cell r="BQ1520">
            <v>15006.064000000024</v>
          </cell>
          <cell r="BR1520">
            <v>22795.67296560005</v>
          </cell>
          <cell r="BS1520">
            <v>29683.865593728071</v>
          </cell>
          <cell r="BT1520">
            <v>35764.697695946183</v>
          </cell>
          <cell r="BU1520">
            <v>41806.109231432674</v>
          </cell>
          <cell r="BV1520">
            <v>48682.098617607058</v>
          </cell>
          <cell r="BW1520">
            <v>56228.607871988082</v>
          </cell>
          <cell r="BX1520">
            <v>64024.151931763663</v>
          </cell>
          <cell r="BY1520">
            <v>0</v>
          </cell>
          <cell r="BZ1520">
            <v>304931.65299999999</v>
          </cell>
          <cell r="CA1520">
            <v>196457.05000000002</v>
          </cell>
          <cell r="CB1520">
            <v>175006.06400000001</v>
          </cell>
          <cell r="CC1520">
            <v>199795.67296560004</v>
          </cell>
          <cell r="CD1520">
            <v>209683.86559372809</v>
          </cell>
          <cell r="CE1520">
            <v>215764.69769594618</v>
          </cell>
          <cell r="CF1520">
            <v>221806.10923143267</v>
          </cell>
          <cell r="CG1520">
            <v>228682.09861760706</v>
          </cell>
          <cell r="CH1520">
            <v>236228.60787198809</v>
          </cell>
          <cell r="CI1520">
            <v>244024.15193176366</v>
          </cell>
          <cell r="CK1520">
            <v>0</v>
          </cell>
          <cell r="CL1520">
            <v>0</v>
          </cell>
          <cell r="CM1520">
            <v>0</v>
          </cell>
          <cell r="CN1520">
            <v>0</v>
          </cell>
          <cell r="CO1520">
            <v>0</v>
          </cell>
          <cell r="CP1520">
            <v>0</v>
          </cell>
          <cell r="CQ1520">
            <v>0</v>
          </cell>
          <cell r="CR1520">
            <v>0</v>
          </cell>
          <cell r="CS1520">
            <v>0</v>
          </cell>
          <cell r="CT1520">
            <v>0</v>
          </cell>
          <cell r="CU1520">
            <v>0</v>
          </cell>
          <cell r="CW1520">
            <v>0</v>
          </cell>
          <cell r="CX1520">
            <v>0</v>
          </cell>
          <cell r="CY1520">
            <v>0</v>
          </cell>
          <cell r="CZ1520">
            <v>0</v>
          </cell>
          <cell r="DA1520">
            <v>0</v>
          </cell>
          <cell r="DB1520">
            <v>0</v>
          </cell>
          <cell r="DC1520">
            <v>0</v>
          </cell>
          <cell r="DD1520">
            <v>0</v>
          </cell>
          <cell r="DE1520">
            <v>0</v>
          </cell>
          <cell r="DF1520">
            <v>0</v>
          </cell>
          <cell r="DG1520">
            <v>0</v>
          </cell>
          <cell r="DI1520">
            <v>0</v>
          </cell>
          <cell r="DJ1520">
            <v>304931.65299999999</v>
          </cell>
          <cell r="DK1520">
            <v>196457.05000000002</v>
          </cell>
          <cell r="DL1520">
            <v>175006.06400000001</v>
          </cell>
          <cell r="DM1520">
            <v>199795.67296560004</v>
          </cell>
          <cell r="DN1520">
            <v>209683.86559372809</v>
          </cell>
          <cell r="DO1520">
            <v>215764.69769594618</v>
          </cell>
          <cell r="DP1520">
            <v>221806.10923143267</v>
          </cell>
          <cell r="DQ1520">
            <v>228682.09861760706</v>
          </cell>
          <cell r="DR1520">
            <v>236228.60787198809</v>
          </cell>
          <cell r="DS1520">
            <v>244024.15193176366</v>
          </cell>
          <cell r="DU1520" t="str">
            <v>ACC 142/000001</v>
          </cell>
          <cell r="DV1520">
            <v>0</v>
          </cell>
          <cell r="DW1520">
            <v>0</v>
          </cell>
          <cell r="DX1520">
            <v>1</v>
          </cell>
          <cell r="DY1520">
            <v>1897763</v>
          </cell>
          <cell r="DZ1520">
            <v>2232379.9709080658</v>
          </cell>
          <cell r="EB1520">
            <v>2232379.9709080658</v>
          </cell>
          <cell r="EC1520" t="str">
            <v>Def</v>
          </cell>
          <cell r="ED1520" t="str">
            <v>nonDC</v>
          </cell>
        </row>
        <row r="1521">
          <cell r="D1521" t="str">
            <v>PC3101103</v>
          </cell>
          <cell r="E1521" t="str">
            <v>Commercial Property Asset Renewal</v>
          </cell>
          <cell r="F1521" t="str">
            <v>Auckland Waterfront Development Group</v>
          </cell>
          <cell r="G1521" t="str">
            <v>Waterfront Development Agency chief executive</v>
          </cell>
          <cell r="H1521" t="str">
            <v>E912015</v>
          </cell>
          <cell r="I1521" t="str">
            <v>Waterfront project delivery</v>
          </cell>
          <cell r="J1521" t="str">
            <v>Economic development</v>
          </cell>
          <cell r="K1521" t="str">
            <v>Waterfront development</v>
          </cell>
          <cell r="L1521" t="str">
            <v>Waterfront commercial initiatives</v>
          </cell>
          <cell r="M1521" t="str">
            <v>Economic development</v>
          </cell>
          <cell r="N1521" t="str">
            <v>Waterfront development</v>
          </cell>
          <cell r="O1521" t="str">
            <v>Waterfront commercial initiatives</v>
          </cell>
          <cell r="P1521" t="str">
            <v>Economic development</v>
          </cell>
          <cell r="Q1521" t="str">
            <v>Waterfront development</v>
          </cell>
          <cell r="R1521" t="str">
            <v>Waterfront commercial initiatives</v>
          </cell>
          <cell r="S1521" t="str">
            <v>A0153205</v>
          </cell>
          <cell r="T1521" t="str">
            <v>A0153205</v>
          </cell>
          <cell r="U1521" t="str">
            <v>Waterfront commercial initiatives</v>
          </cell>
          <cell r="V1521" t="str">
            <v>L050</v>
          </cell>
          <cell r="W1521" t="str">
            <v>Regional</v>
          </cell>
          <cell r="X1521" t="str">
            <v>PL40810</v>
          </cell>
          <cell r="Y1521" t="str">
            <v>Expense</v>
          </cell>
          <cell r="Z1521">
            <v>20120701</v>
          </cell>
          <cell r="AA1521">
            <v>20220630</v>
          </cell>
          <cell r="AB1521">
            <v>1</v>
          </cell>
          <cell r="AC1521" t="str">
            <v>Programme</v>
          </cell>
          <cell r="AD1521">
            <v>0</v>
          </cell>
          <cell r="AE1521">
            <v>0</v>
          </cell>
          <cell r="AF1521">
            <v>0</v>
          </cell>
          <cell r="AG1521">
            <v>1</v>
          </cell>
          <cell r="AH1521">
            <v>33</v>
          </cell>
          <cell r="AI1521" t="str">
            <v>Waterfront Auckland - Property</v>
          </cell>
          <cell r="AJ1521" t="str">
            <v>Other assets (Capex)</v>
          </cell>
          <cell r="AK1521">
            <v>0</v>
          </cell>
          <cell r="AM1521">
            <v>1</v>
          </cell>
          <cell r="AT1521">
            <v>614881.23</v>
          </cell>
          <cell r="AU1521">
            <v>300000</v>
          </cell>
          <cell r="AV1521">
            <v>300000</v>
          </cell>
          <cell r="AW1521">
            <v>300000</v>
          </cell>
          <cell r="AX1521">
            <v>300000</v>
          </cell>
          <cell r="AY1521">
            <v>300000</v>
          </cell>
          <cell r="AZ1521">
            <v>300000</v>
          </cell>
          <cell r="BA1521">
            <v>300000</v>
          </cell>
          <cell r="BB1521">
            <v>300000</v>
          </cell>
          <cell r="BC1521">
            <v>300000</v>
          </cell>
          <cell r="BD1521">
            <v>3.3000000000000002E-2</v>
          </cell>
          <cell r="BE1521">
            <v>6.7088999999999732E-2</v>
          </cell>
          <cell r="BF1521">
            <v>0.10230293699999971</v>
          </cell>
          <cell r="BG1521">
            <v>0.14088353979499968</v>
          </cell>
          <cell r="BH1521">
            <v>0.18195534722761963</v>
          </cell>
          <cell r="BI1521">
            <v>0.21859596299167583</v>
          </cell>
          <cell r="BJ1521">
            <v>0.25637243784441766</v>
          </cell>
          <cell r="BK1521">
            <v>0.29783272829328333</v>
          </cell>
          <cell r="BL1521">
            <v>0.3445547065118415</v>
          </cell>
          <cell r="BM1521">
            <v>0.39295867594626777</v>
          </cell>
          <cell r="BN1521">
            <v>0</v>
          </cell>
          <cell r="BO1521">
            <v>20291.080590000001</v>
          </cell>
          <cell r="BP1521">
            <v>20126.699999999921</v>
          </cell>
          <cell r="BQ1521">
            <v>30690.881099999911</v>
          </cell>
          <cell r="BR1521">
            <v>42265.061938499901</v>
          </cell>
          <cell r="BS1521">
            <v>54586.604168285892</v>
          </cell>
          <cell r="BT1521">
            <v>65578.788897502745</v>
          </cell>
          <cell r="BU1521">
            <v>76911.731353325304</v>
          </cell>
          <cell r="BV1521">
            <v>89349.818487985001</v>
          </cell>
          <cell r="BW1521">
            <v>103366.41195355245</v>
          </cell>
          <cell r="BX1521">
            <v>117887.60278388033</v>
          </cell>
          <cell r="BY1521">
            <v>0</v>
          </cell>
          <cell r="BZ1521">
            <v>635172.31059000001</v>
          </cell>
          <cell r="CA1521">
            <v>320126.6999999999</v>
          </cell>
          <cell r="CB1521">
            <v>330690.88109999988</v>
          </cell>
          <cell r="CC1521">
            <v>342265.06193849992</v>
          </cell>
          <cell r="CD1521">
            <v>354586.60416828591</v>
          </cell>
          <cell r="CE1521">
            <v>365578.78889750276</v>
          </cell>
          <cell r="CF1521">
            <v>376911.7313533253</v>
          </cell>
          <cell r="CG1521">
            <v>389349.818487985</v>
          </cell>
          <cell r="CH1521">
            <v>403366.41195355245</v>
          </cell>
          <cell r="CI1521">
            <v>417887.60278388031</v>
          </cell>
          <cell r="CK1521">
            <v>0</v>
          </cell>
          <cell r="CL1521">
            <v>0</v>
          </cell>
          <cell r="CM1521">
            <v>0</v>
          </cell>
          <cell r="CN1521">
            <v>0</v>
          </cell>
          <cell r="CO1521">
            <v>0</v>
          </cell>
          <cell r="CP1521">
            <v>0</v>
          </cell>
          <cell r="CQ1521">
            <v>0</v>
          </cell>
          <cell r="CR1521">
            <v>0</v>
          </cell>
          <cell r="CS1521">
            <v>0</v>
          </cell>
          <cell r="CT1521">
            <v>0</v>
          </cell>
          <cell r="CU1521">
            <v>0</v>
          </cell>
          <cell r="CW1521">
            <v>0</v>
          </cell>
          <cell r="CX1521">
            <v>0</v>
          </cell>
          <cell r="CY1521">
            <v>0</v>
          </cell>
          <cell r="CZ1521">
            <v>0</v>
          </cell>
          <cell r="DA1521">
            <v>0</v>
          </cell>
          <cell r="DB1521">
            <v>0</v>
          </cell>
          <cell r="DC1521">
            <v>0</v>
          </cell>
          <cell r="DD1521">
            <v>0</v>
          </cell>
          <cell r="DE1521">
            <v>0</v>
          </cell>
          <cell r="DF1521">
            <v>0</v>
          </cell>
          <cell r="DG1521">
            <v>0</v>
          </cell>
          <cell r="DI1521">
            <v>0</v>
          </cell>
          <cell r="DJ1521">
            <v>635172.31059000001</v>
          </cell>
          <cell r="DK1521">
            <v>320126.6999999999</v>
          </cell>
          <cell r="DL1521">
            <v>330690.88109999988</v>
          </cell>
          <cell r="DM1521">
            <v>342265.06193849992</v>
          </cell>
          <cell r="DN1521">
            <v>354586.60416828591</v>
          </cell>
          <cell r="DO1521">
            <v>365578.78889750276</v>
          </cell>
          <cell r="DP1521">
            <v>376911.7313533253</v>
          </cell>
          <cell r="DQ1521">
            <v>389349.818487985</v>
          </cell>
          <cell r="DR1521">
            <v>403366.41195355245</v>
          </cell>
          <cell r="DS1521">
            <v>417887.60278388031</v>
          </cell>
          <cell r="DU1521" t="str">
            <v>none</v>
          </cell>
          <cell r="DV1521">
            <v>0</v>
          </cell>
          <cell r="DW1521">
            <v>1</v>
          </cell>
          <cell r="DX1521">
            <v>2</v>
          </cell>
          <cell r="DY1521">
            <v>3314881.23</v>
          </cell>
          <cell r="DZ1521">
            <v>3935935.9112730315</v>
          </cell>
          <cell r="EB1521">
            <v>3935935.9112730315</v>
          </cell>
          <cell r="EC1521" t="str">
            <v>Def</v>
          </cell>
          <cell r="ED1521" t="str">
            <v>nonDC</v>
          </cell>
        </row>
        <row r="1522">
          <cell r="D1522" t="str">
            <v>PC3101103</v>
          </cell>
          <cell r="E1522" t="str">
            <v>Commercial Property Asset Renewal</v>
          </cell>
          <cell r="F1522" t="str">
            <v>Auckland Waterfront Development Group</v>
          </cell>
          <cell r="G1522" t="str">
            <v>Waterfront Development Agency chief executive</v>
          </cell>
          <cell r="H1522" t="str">
            <v>E912015</v>
          </cell>
          <cell r="I1522" t="str">
            <v>Waterfront project delivery</v>
          </cell>
          <cell r="J1522" t="str">
            <v>Economic development</v>
          </cell>
          <cell r="K1522" t="str">
            <v>Waterfront development</v>
          </cell>
          <cell r="L1522" t="str">
            <v>Waterfront commercial initiatives</v>
          </cell>
          <cell r="M1522" t="str">
            <v>Commercial and investment</v>
          </cell>
          <cell r="N1522" t="str">
            <v>Commercial</v>
          </cell>
          <cell r="O1522" t="str">
            <v>Commercial property</v>
          </cell>
          <cell r="P1522" t="str">
            <v>Commercial and investment</v>
          </cell>
          <cell r="Q1522" t="str">
            <v>Commercial</v>
          </cell>
          <cell r="R1522" t="str">
            <v>Commercial property</v>
          </cell>
          <cell r="S1522" t="str">
            <v>A2011105</v>
          </cell>
          <cell r="T1522" t="str">
            <v>A0153205</v>
          </cell>
          <cell r="U1522" t="str">
            <v>Waterfront commercial initiatives</v>
          </cell>
          <cell r="V1522" t="str">
            <v>L050</v>
          </cell>
          <cell r="W1522" t="str">
            <v>Regional</v>
          </cell>
          <cell r="X1522" t="str">
            <v>FY12 - Only</v>
          </cell>
          <cell r="Y1522" t="str">
            <v>Expense</v>
          </cell>
          <cell r="Z1522">
            <v>20110701</v>
          </cell>
          <cell r="AA1522">
            <v>20120630</v>
          </cell>
          <cell r="AB1522">
            <v>1</v>
          </cell>
          <cell r="AC1522" t="str">
            <v>Programme</v>
          </cell>
          <cell r="AD1522">
            <v>0</v>
          </cell>
          <cell r="AE1522">
            <v>0</v>
          </cell>
          <cell r="AF1522">
            <v>0</v>
          </cell>
          <cell r="AG1522">
            <v>1</v>
          </cell>
          <cell r="AH1522">
            <v>33</v>
          </cell>
          <cell r="AI1522" t="str">
            <v>Waterfront Auckland - Property</v>
          </cell>
          <cell r="AJ1522" t="str">
            <v>Other assets (Capex)</v>
          </cell>
          <cell r="AK1522">
            <v>0</v>
          </cell>
          <cell r="AM1522">
            <v>1</v>
          </cell>
          <cell r="AS1522">
            <v>514881.23</v>
          </cell>
          <cell r="BD1522">
            <v>3.3000000000000002E-2</v>
          </cell>
          <cell r="BE1522">
            <v>6.7088999999999732E-2</v>
          </cell>
          <cell r="BF1522">
            <v>0.10230293699999971</v>
          </cell>
          <cell r="BG1522">
            <v>0.14088353979499968</v>
          </cell>
          <cell r="BH1522">
            <v>0.18195534722761963</v>
          </cell>
          <cell r="BI1522">
            <v>0.21859596299167583</v>
          </cell>
          <cell r="BJ1522">
            <v>0.25637243784441766</v>
          </cell>
          <cell r="BK1522">
            <v>0.29783272829328333</v>
          </cell>
          <cell r="BL1522">
            <v>0.3445547065118415</v>
          </cell>
          <cell r="BM1522">
            <v>0.39295867594626777</v>
          </cell>
          <cell r="BN1522">
            <v>0</v>
          </cell>
          <cell r="BO1522">
            <v>0</v>
          </cell>
          <cell r="BP1522">
            <v>0</v>
          </cell>
          <cell r="BQ1522">
            <v>0</v>
          </cell>
          <cell r="BR1522">
            <v>0</v>
          </cell>
          <cell r="BS1522">
            <v>0</v>
          </cell>
          <cell r="BT1522">
            <v>0</v>
          </cell>
          <cell r="BU1522">
            <v>0</v>
          </cell>
          <cell r="BV1522">
            <v>0</v>
          </cell>
          <cell r="BW1522">
            <v>0</v>
          </cell>
          <cell r="BX1522">
            <v>0</v>
          </cell>
          <cell r="BY1522">
            <v>514881.23</v>
          </cell>
          <cell r="BZ1522">
            <v>0</v>
          </cell>
          <cell r="CA1522">
            <v>0</v>
          </cell>
          <cell r="CB1522">
            <v>0</v>
          </cell>
          <cell r="CC1522">
            <v>0</v>
          </cell>
          <cell r="CD1522">
            <v>0</v>
          </cell>
          <cell r="CE1522">
            <v>0</v>
          </cell>
          <cell r="CF1522">
            <v>0</v>
          </cell>
          <cell r="CG1522">
            <v>0</v>
          </cell>
          <cell r="CH1522">
            <v>0</v>
          </cell>
          <cell r="CI1522">
            <v>0</v>
          </cell>
          <cell r="CK1522">
            <v>0</v>
          </cell>
          <cell r="CL1522">
            <v>0</v>
          </cell>
          <cell r="CM1522">
            <v>0</v>
          </cell>
          <cell r="CN1522">
            <v>0</v>
          </cell>
          <cell r="CO1522">
            <v>0</v>
          </cell>
          <cell r="CP1522">
            <v>0</v>
          </cell>
          <cell r="CQ1522">
            <v>0</v>
          </cell>
          <cell r="CR1522">
            <v>0</v>
          </cell>
          <cell r="CS1522">
            <v>0</v>
          </cell>
          <cell r="CT1522">
            <v>0</v>
          </cell>
          <cell r="CU1522">
            <v>0</v>
          </cell>
          <cell r="CW1522">
            <v>0</v>
          </cell>
          <cell r="CX1522">
            <v>0</v>
          </cell>
          <cell r="CY1522">
            <v>0</v>
          </cell>
          <cell r="CZ1522">
            <v>0</v>
          </cell>
          <cell r="DA1522">
            <v>0</v>
          </cell>
          <cell r="DB1522">
            <v>0</v>
          </cell>
          <cell r="DC1522">
            <v>0</v>
          </cell>
          <cell r="DD1522">
            <v>0</v>
          </cell>
          <cell r="DE1522">
            <v>0</v>
          </cell>
          <cell r="DF1522">
            <v>0</v>
          </cell>
          <cell r="DG1522">
            <v>0</v>
          </cell>
          <cell r="DI1522">
            <v>514881.23</v>
          </cell>
          <cell r="DJ1522">
            <v>0</v>
          </cell>
          <cell r="DK1522">
            <v>0</v>
          </cell>
          <cell r="DL1522">
            <v>0</v>
          </cell>
          <cell r="DM1522">
            <v>0</v>
          </cell>
          <cell r="DN1522">
            <v>0</v>
          </cell>
          <cell r="DO1522">
            <v>0</v>
          </cell>
          <cell r="DP1522">
            <v>0</v>
          </cell>
          <cell r="DQ1522">
            <v>0</v>
          </cell>
          <cell r="DR1522">
            <v>0</v>
          </cell>
          <cell r="DS1522">
            <v>0</v>
          </cell>
          <cell r="DU1522" t="str">
            <v>none</v>
          </cell>
          <cell r="DV1522">
            <v>0</v>
          </cell>
          <cell r="DW1522">
            <v>1</v>
          </cell>
          <cell r="DX1522">
            <v>2</v>
          </cell>
          <cell r="DY1522">
            <v>0</v>
          </cell>
          <cell r="DZ1522">
            <v>0</v>
          </cell>
          <cell r="EB1522">
            <v>0</v>
          </cell>
          <cell r="EC1522" t="str">
            <v>Def</v>
          </cell>
          <cell r="ED1522" t="str">
            <v>nonDC</v>
          </cell>
        </row>
        <row r="1523">
          <cell r="D1523" t="str">
            <v>PC3101104</v>
          </cell>
          <cell r="E1523" t="str">
            <v>Wynyard quarter private works</v>
          </cell>
          <cell r="F1523" t="str">
            <v>Auckland Waterfront Development Group</v>
          </cell>
          <cell r="G1523" t="str">
            <v>Waterfront Development Agency chief executive</v>
          </cell>
          <cell r="H1523" t="str">
            <v>E912015</v>
          </cell>
          <cell r="I1523" t="str">
            <v>Waterfront project delivery</v>
          </cell>
          <cell r="J1523" t="str">
            <v>Economic development</v>
          </cell>
          <cell r="K1523" t="str">
            <v>Waterfront development</v>
          </cell>
          <cell r="L1523" t="str">
            <v>Waterfront commercial initiatives</v>
          </cell>
          <cell r="M1523" t="str">
            <v>Commercial and investment</v>
          </cell>
          <cell r="N1523" t="str">
            <v>Commercial</v>
          </cell>
          <cell r="O1523" t="str">
            <v>Commercial property</v>
          </cell>
          <cell r="P1523" t="str">
            <v>Commercial and investment</v>
          </cell>
          <cell r="Q1523" t="str">
            <v>Commercial</v>
          </cell>
          <cell r="R1523" t="str">
            <v>Commercial property</v>
          </cell>
          <cell r="S1523" t="str">
            <v>A2011105</v>
          </cell>
          <cell r="T1523" t="str">
            <v>A0153205</v>
          </cell>
          <cell r="U1523" t="str">
            <v>Waterfront commercial initiatives</v>
          </cell>
          <cell r="V1523" t="str">
            <v>L050</v>
          </cell>
          <cell r="W1523" t="str">
            <v>Regional</v>
          </cell>
          <cell r="X1523" t="str">
            <v>FY12 - Only</v>
          </cell>
          <cell r="Y1523" t="str">
            <v>Expense</v>
          </cell>
          <cell r="Z1523">
            <v>20110701</v>
          </cell>
          <cell r="AA1523">
            <v>20120630</v>
          </cell>
          <cell r="AB1523">
            <v>1</v>
          </cell>
          <cell r="AC1523" t="str">
            <v>Programme</v>
          </cell>
          <cell r="AD1523">
            <v>1</v>
          </cell>
          <cell r="AE1523">
            <v>0</v>
          </cell>
          <cell r="AF1523">
            <v>0</v>
          </cell>
          <cell r="AG1523">
            <v>0</v>
          </cell>
          <cell r="AH1523">
            <v>33</v>
          </cell>
          <cell r="AI1523" t="str">
            <v>Waterfront Auckland - Property</v>
          </cell>
          <cell r="AJ1523" t="str">
            <v>Other assets (Capex)</v>
          </cell>
          <cell r="AK1523">
            <v>0</v>
          </cell>
          <cell r="AM1523">
            <v>1</v>
          </cell>
          <cell r="AS1523">
            <v>6958005.4000000004</v>
          </cell>
          <cell r="BD1523">
            <v>3.3000000000000002E-2</v>
          </cell>
          <cell r="BE1523">
            <v>6.7088999999999732E-2</v>
          </cell>
          <cell r="BF1523">
            <v>0.10230293699999971</v>
          </cell>
          <cell r="BG1523">
            <v>0.14088353979499968</v>
          </cell>
          <cell r="BH1523">
            <v>0.18195534722761963</v>
          </cell>
          <cell r="BI1523">
            <v>0.21859596299167583</v>
          </cell>
          <cell r="BJ1523">
            <v>0.25637243784441766</v>
          </cell>
          <cell r="BK1523">
            <v>0.29783272829328333</v>
          </cell>
          <cell r="BL1523">
            <v>0.3445547065118415</v>
          </cell>
          <cell r="BM1523">
            <v>0.39295867594626777</v>
          </cell>
          <cell r="BN1523">
            <v>0</v>
          </cell>
          <cell r="BO1523">
            <v>0</v>
          </cell>
          <cell r="BP1523">
            <v>0</v>
          </cell>
          <cell r="BQ1523">
            <v>0</v>
          </cell>
          <cell r="BR1523">
            <v>0</v>
          </cell>
          <cell r="BS1523">
            <v>0</v>
          </cell>
          <cell r="BT1523">
            <v>0</v>
          </cell>
          <cell r="BU1523">
            <v>0</v>
          </cell>
          <cell r="BV1523">
            <v>0</v>
          </cell>
          <cell r="BW1523">
            <v>0</v>
          </cell>
          <cell r="BX1523">
            <v>0</v>
          </cell>
          <cell r="BY1523">
            <v>6958005.4000000004</v>
          </cell>
          <cell r="BZ1523">
            <v>0</v>
          </cell>
          <cell r="CA1523">
            <v>0</v>
          </cell>
          <cell r="CB1523">
            <v>0</v>
          </cell>
          <cell r="CC1523">
            <v>0</v>
          </cell>
          <cell r="CD1523">
            <v>0</v>
          </cell>
          <cell r="CE1523">
            <v>0</v>
          </cell>
          <cell r="CF1523">
            <v>0</v>
          </cell>
          <cell r="CG1523">
            <v>0</v>
          </cell>
          <cell r="CH1523">
            <v>0</v>
          </cell>
          <cell r="CI1523">
            <v>0</v>
          </cell>
          <cell r="CK1523">
            <v>6958005.4000000004</v>
          </cell>
          <cell r="CL1523">
            <v>0</v>
          </cell>
          <cell r="CM1523">
            <v>0</v>
          </cell>
          <cell r="CN1523">
            <v>0</v>
          </cell>
          <cell r="CO1523">
            <v>0</v>
          </cell>
          <cell r="CP1523">
            <v>0</v>
          </cell>
          <cell r="CQ1523">
            <v>0</v>
          </cell>
          <cell r="CR1523">
            <v>0</v>
          </cell>
          <cell r="CS1523">
            <v>0</v>
          </cell>
          <cell r="CT1523">
            <v>0</v>
          </cell>
          <cell r="CU1523">
            <v>0</v>
          </cell>
          <cell r="CW1523">
            <v>0</v>
          </cell>
          <cell r="CX1523">
            <v>0</v>
          </cell>
          <cell r="CY1523">
            <v>0</v>
          </cell>
          <cell r="CZ1523">
            <v>0</v>
          </cell>
          <cell r="DA1523">
            <v>0</v>
          </cell>
          <cell r="DB1523">
            <v>0</v>
          </cell>
          <cell r="DC1523">
            <v>0</v>
          </cell>
          <cell r="DD1523">
            <v>0</v>
          </cell>
          <cell r="DE1523">
            <v>0</v>
          </cell>
          <cell r="DF1523">
            <v>0</v>
          </cell>
          <cell r="DG1523">
            <v>0</v>
          </cell>
          <cell r="DI1523">
            <v>0</v>
          </cell>
          <cell r="DJ1523">
            <v>0</v>
          </cell>
          <cell r="DK1523">
            <v>0</v>
          </cell>
          <cell r="DL1523">
            <v>0</v>
          </cell>
          <cell r="DM1523">
            <v>0</v>
          </cell>
          <cell r="DN1523">
            <v>0</v>
          </cell>
          <cell r="DO1523">
            <v>0</v>
          </cell>
          <cell r="DP1523">
            <v>0</v>
          </cell>
          <cell r="DQ1523">
            <v>0</v>
          </cell>
          <cell r="DR1523">
            <v>0</v>
          </cell>
          <cell r="DS1523">
            <v>0</v>
          </cell>
          <cell r="DU1523" t="str">
            <v>none</v>
          </cell>
          <cell r="DV1523">
            <v>0</v>
          </cell>
          <cell r="DW1523">
            <v>1</v>
          </cell>
          <cell r="DX1523">
            <v>1</v>
          </cell>
          <cell r="DY1523">
            <v>0</v>
          </cell>
          <cell r="DZ1523">
            <v>0</v>
          </cell>
          <cell r="EB1523">
            <v>0</v>
          </cell>
          <cell r="EC1523" t="str">
            <v>Def</v>
          </cell>
          <cell r="ED1523" t="str">
            <v>nonDC</v>
          </cell>
        </row>
        <row r="1524">
          <cell r="D1524" t="str">
            <v>PC3101105</v>
          </cell>
          <cell r="E1524" t="str">
            <v>Wynyard quarter public works</v>
          </cell>
          <cell r="F1524" t="str">
            <v>Auckland Waterfront Development Group</v>
          </cell>
          <cell r="G1524" t="str">
            <v>Waterfront Development Agency chief executive</v>
          </cell>
          <cell r="H1524" t="str">
            <v>E912015</v>
          </cell>
          <cell r="I1524" t="str">
            <v>Waterfront project delivery</v>
          </cell>
          <cell r="J1524" t="str">
            <v>Economic development</v>
          </cell>
          <cell r="K1524" t="str">
            <v>Waterfront development</v>
          </cell>
          <cell r="L1524" t="str">
            <v>Waterfront public initiatives</v>
          </cell>
          <cell r="M1524" t="str">
            <v>Economic development</v>
          </cell>
          <cell r="N1524" t="str">
            <v>Regional economic strategy and initiatives</v>
          </cell>
          <cell r="O1524" t="str">
            <v>City transformation projects</v>
          </cell>
          <cell r="P1524" t="str">
            <v>Economic development</v>
          </cell>
          <cell r="Q1524" t="str">
            <v>Regional economic strategy and initiatives</v>
          </cell>
          <cell r="R1524" t="str">
            <v>City transformation projects</v>
          </cell>
          <cell r="S1524" t="str">
            <v>A1411505</v>
          </cell>
          <cell r="T1524" t="str">
            <v>A0153105</v>
          </cell>
          <cell r="U1524" t="str">
            <v>Waterfront public initiatives</v>
          </cell>
          <cell r="V1524" t="str">
            <v>L050</v>
          </cell>
          <cell r="W1524" t="str">
            <v>Regional</v>
          </cell>
          <cell r="X1524" t="str">
            <v>FY12 - Only</v>
          </cell>
          <cell r="Y1524" t="str">
            <v>Expense</v>
          </cell>
          <cell r="Z1524">
            <v>20110701</v>
          </cell>
          <cell r="AA1524">
            <v>20120630</v>
          </cell>
          <cell r="AB1524">
            <v>1</v>
          </cell>
          <cell r="AC1524" t="str">
            <v>Programme</v>
          </cell>
          <cell r="AD1524">
            <v>0.35</v>
          </cell>
          <cell r="AE1524">
            <v>0</v>
          </cell>
          <cell r="AF1524">
            <v>0.65</v>
          </cell>
          <cell r="AG1524">
            <v>0</v>
          </cell>
          <cell r="AH1524">
            <v>19</v>
          </cell>
          <cell r="AI1524" t="str">
            <v>Waterfront Auckland - Public Space</v>
          </cell>
          <cell r="AJ1524" t="str">
            <v>Other assets (Capex)</v>
          </cell>
          <cell r="AK1524">
            <v>30</v>
          </cell>
          <cell r="AM1524">
            <v>1</v>
          </cell>
          <cell r="AS1524">
            <v>12401300.749999996</v>
          </cell>
          <cell r="BD1524">
            <v>3.3000000000000002E-2</v>
          </cell>
          <cell r="BE1524">
            <v>6.7088999999999732E-2</v>
          </cell>
          <cell r="BF1524">
            <v>0.10230293699999971</v>
          </cell>
          <cell r="BG1524">
            <v>0.14088353979499968</v>
          </cell>
          <cell r="BH1524">
            <v>0.18195534722761963</v>
          </cell>
          <cell r="BI1524">
            <v>0.21859596299167583</v>
          </cell>
          <cell r="BJ1524">
            <v>0.25637243784441766</v>
          </cell>
          <cell r="BK1524">
            <v>0.29783272829328333</v>
          </cell>
          <cell r="BL1524">
            <v>0.3445547065118415</v>
          </cell>
          <cell r="BM1524">
            <v>0.39295867594626777</v>
          </cell>
          <cell r="BN1524">
            <v>0</v>
          </cell>
          <cell r="BO1524">
            <v>0</v>
          </cell>
          <cell r="BP1524">
            <v>0</v>
          </cell>
          <cell r="BQ1524">
            <v>0</v>
          </cell>
          <cell r="BR1524">
            <v>0</v>
          </cell>
          <cell r="BS1524">
            <v>0</v>
          </cell>
          <cell r="BT1524">
            <v>0</v>
          </cell>
          <cell r="BU1524">
            <v>0</v>
          </cell>
          <cell r="BV1524">
            <v>0</v>
          </cell>
          <cell r="BW1524">
            <v>0</v>
          </cell>
          <cell r="BX1524">
            <v>0</v>
          </cell>
          <cell r="BY1524">
            <v>12401300.749999996</v>
          </cell>
          <cell r="BZ1524">
            <v>0</v>
          </cell>
          <cell r="CA1524">
            <v>0</v>
          </cell>
          <cell r="CB1524">
            <v>0</v>
          </cell>
          <cell r="CC1524">
            <v>0</v>
          </cell>
          <cell r="CD1524">
            <v>0</v>
          </cell>
          <cell r="CE1524">
            <v>0</v>
          </cell>
          <cell r="CF1524">
            <v>0</v>
          </cell>
          <cell r="CG1524">
            <v>0</v>
          </cell>
          <cell r="CH1524">
            <v>0</v>
          </cell>
          <cell r="CI1524">
            <v>0</v>
          </cell>
          <cell r="CK1524">
            <v>4340455.2624999983</v>
          </cell>
          <cell r="CL1524">
            <v>0</v>
          </cell>
          <cell r="CM1524">
            <v>0</v>
          </cell>
          <cell r="CN1524">
            <v>0</v>
          </cell>
          <cell r="CO1524">
            <v>0</v>
          </cell>
          <cell r="CP1524">
            <v>0</v>
          </cell>
          <cell r="CQ1524">
            <v>0</v>
          </cell>
          <cell r="CR1524">
            <v>0</v>
          </cell>
          <cell r="CS1524">
            <v>0</v>
          </cell>
          <cell r="CT1524">
            <v>0</v>
          </cell>
          <cell r="CU1524">
            <v>0</v>
          </cell>
          <cell r="CW1524">
            <v>8060845.487499998</v>
          </cell>
          <cell r="CX1524">
            <v>0</v>
          </cell>
          <cell r="CY1524">
            <v>0</v>
          </cell>
          <cell r="CZ1524">
            <v>0</v>
          </cell>
          <cell r="DA1524">
            <v>0</v>
          </cell>
          <cell r="DB1524">
            <v>0</v>
          </cell>
          <cell r="DC1524">
            <v>0</v>
          </cell>
          <cell r="DD1524">
            <v>0</v>
          </cell>
          <cell r="DE1524">
            <v>0</v>
          </cell>
          <cell r="DF1524">
            <v>0</v>
          </cell>
          <cell r="DG1524">
            <v>0</v>
          </cell>
          <cell r="DI1524">
            <v>0</v>
          </cell>
          <cell r="DJ1524">
            <v>0</v>
          </cell>
          <cell r="DK1524">
            <v>0</v>
          </cell>
          <cell r="DL1524">
            <v>0</v>
          </cell>
          <cell r="DM1524">
            <v>0</v>
          </cell>
          <cell r="DN1524">
            <v>0</v>
          </cell>
          <cell r="DO1524">
            <v>0</v>
          </cell>
          <cell r="DP1524">
            <v>0</v>
          </cell>
          <cell r="DQ1524">
            <v>0</v>
          </cell>
          <cell r="DR1524">
            <v>0</v>
          </cell>
          <cell r="DS1524">
            <v>0</v>
          </cell>
          <cell r="DU1524" t="str">
            <v>none</v>
          </cell>
          <cell r="DV1524">
            <v>0</v>
          </cell>
          <cell r="DW1524">
            <v>1</v>
          </cell>
          <cell r="DX1524">
            <v>1</v>
          </cell>
          <cell r="DY1524">
            <v>0</v>
          </cell>
          <cell r="DZ1524">
            <v>0</v>
          </cell>
          <cell r="EB1524">
            <v>0</v>
          </cell>
          <cell r="EC1524" t="str">
            <v>Regional Recreational Facilities</v>
          </cell>
          <cell r="ED1524" t="str">
            <v>Regional Recreational Facilities</v>
          </cell>
        </row>
        <row r="1525">
          <cell r="D1525" t="str">
            <v>PC3101106</v>
          </cell>
          <cell r="E1525" t="str">
            <v>Head office projects</v>
          </cell>
          <cell r="F1525" t="str">
            <v>Auckland Waterfront Development Group</v>
          </cell>
          <cell r="G1525" t="str">
            <v>Waterfront Development Agency chief executive</v>
          </cell>
          <cell r="H1525" t="str">
            <v>E912015</v>
          </cell>
          <cell r="I1525" t="str">
            <v>Waterfront project delivery</v>
          </cell>
          <cell r="J1525" t="str">
            <v>Economic development</v>
          </cell>
          <cell r="K1525" t="str">
            <v>Waterfront development</v>
          </cell>
          <cell r="L1525" t="str">
            <v>Waterfront public initiatives</v>
          </cell>
          <cell r="M1525" t="str">
            <v>Commercial and investment</v>
          </cell>
          <cell r="N1525" t="str">
            <v>Commercial</v>
          </cell>
          <cell r="O1525" t="str">
            <v>Commercial property</v>
          </cell>
          <cell r="P1525" t="str">
            <v>Commercial and investment</v>
          </cell>
          <cell r="Q1525" t="str">
            <v>Commercial</v>
          </cell>
          <cell r="R1525" t="str">
            <v>Commercial property</v>
          </cell>
          <cell r="S1525" t="str">
            <v>A2011105</v>
          </cell>
          <cell r="T1525" t="str">
            <v>A0153105</v>
          </cell>
          <cell r="U1525" t="str">
            <v>Waterfront public initiatives</v>
          </cell>
          <cell r="V1525" t="str">
            <v>L050</v>
          </cell>
          <cell r="W1525" t="str">
            <v>Regional</v>
          </cell>
          <cell r="X1525" t="str">
            <v>FY12 - Only</v>
          </cell>
          <cell r="Y1525" t="str">
            <v>Expense</v>
          </cell>
          <cell r="Z1525">
            <v>20100701</v>
          </cell>
          <cell r="AA1525">
            <v>20120630</v>
          </cell>
          <cell r="AB1525">
            <v>2</v>
          </cell>
          <cell r="AC1525" t="str">
            <v>Discrete</v>
          </cell>
          <cell r="AD1525">
            <v>1</v>
          </cell>
          <cell r="AE1525">
            <v>0</v>
          </cell>
          <cell r="AF1525">
            <v>0</v>
          </cell>
          <cell r="AG1525">
            <v>0</v>
          </cell>
          <cell r="AH1525">
            <v>19</v>
          </cell>
          <cell r="AI1525" t="str">
            <v>Waterfront Auckland - Public Space</v>
          </cell>
          <cell r="AJ1525" t="str">
            <v>Other assets (Capex)</v>
          </cell>
          <cell r="AK1525">
            <v>10</v>
          </cell>
          <cell r="AM1525">
            <v>1</v>
          </cell>
          <cell r="AS1525">
            <v>297100.96000000002</v>
          </cell>
          <cell r="BD1525">
            <v>3.3000000000000002E-2</v>
          </cell>
          <cell r="BE1525">
            <v>6.7088999999999732E-2</v>
          </cell>
          <cell r="BF1525">
            <v>0.10230293699999971</v>
          </cell>
          <cell r="BG1525">
            <v>0.14088353979499968</v>
          </cell>
          <cell r="BH1525">
            <v>0.18195534722761963</v>
          </cell>
          <cell r="BI1525">
            <v>0.21859596299167583</v>
          </cell>
          <cell r="BJ1525">
            <v>0.25637243784441766</v>
          </cell>
          <cell r="BK1525">
            <v>0.29783272829328333</v>
          </cell>
          <cell r="BL1525">
            <v>0.3445547065118415</v>
          </cell>
          <cell r="BM1525">
            <v>0.39295867594626777</v>
          </cell>
          <cell r="BN1525">
            <v>0</v>
          </cell>
          <cell r="BO1525">
            <v>0</v>
          </cell>
          <cell r="BP1525">
            <v>0</v>
          </cell>
          <cell r="BQ1525">
            <v>0</v>
          </cell>
          <cell r="BR1525">
            <v>0</v>
          </cell>
          <cell r="BS1525">
            <v>0</v>
          </cell>
          <cell r="BT1525">
            <v>0</v>
          </cell>
          <cell r="BU1525">
            <v>0</v>
          </cell>
          <cell r="BV1525">
            <v>0</v>
          </cell>
          <cell r="BW1525">
            <v>0</v>
          </cell>
          <cell r="BX1525">
            <v>0</v>
          </cell>
          <cell r="BY1525">
            <v>297100.96000000002</v>
          </cell>
          <cell r="BZ1525">
            <v>0</v>
          </cell>
          <cell r="CA1525">
            <v>0</v>
          </cell>
          <cell r="CB1525">
            <v>0</v>
          </cell>
          <cell r="CC1525">
            <v>0</v>
          </cell>
          <cell r="CD1525">
            <v>0</v>
          </cell>
          <cell r="CE1525">
            <v>0</v>
          </cell>
          <cell r="CF1525">
            <v>0</v>
          </cell>
          <cell r="CG1525">
            <v>0</v>
          </cell>
          <cell r="CH1525">
            <v>0</v>
          </cell>
          <cell r="CI1525">
            <v>0</v>
          </cell>
          <cell r="CK1525">
            <v>297100.96000000002</v>
          </cell>
          <cell r="CL1525">
            <v>0</v>
          </cell>
          <cell r="CM1525">
            <v>0</v>
          </cell>
          <cell r="CN1525">
            <v>0</v>
          </cell>
          <cell r="CO1525">
            <v>0</v>
          </cell>
          <cell r="CP1525">
            <v>0</v>
          </cell>
          <cell r="CQ1525">
            <v>0</v>
          </cell>
          <cell r="CR1525">
            <v>0</v>
          </cell>
          <cell r="CS1525">
            <v>0</v>
          </cell>
          <cell r="CT1525">
            <v>0</v>
          </cell>
          <cell r="CU1525">
            <v>0</v>
          </cell>
          <cell r="CW1525">
            <v>0</v>
          </cell>
          <cell r="CX1525">
            <v>0</v>
          </cell>
          <cell r="CY1525">
            <v>0</v>
          </cell>
          <cell r="CZ1525">
            <v>0</v>
          </cell>
          <cell r="DA1525">
            <v>0</v>
          </cell>
          <cell r="DB1525">
            <v>0</v>
          </cell>
          <cell r="DC1525">
            <v>0</v>
          </cell>
          <cell r="DD1525">
            <v>0</v>
          </cell>
          <cell r="DE1525">
            <v>0</v>
          </cell>
          <cell r="DF1525">
            <v>0</v>
          </cell>
          <cell r="DG1525">
            <v>0</v>
          </cell>
          <cell r="DI1525">
            <v>0</v>
          </cell>
          <cell r="DJ1525">
            <v>0</v>
          </cell>
          <cell r="DK1525">
            <v>0</v>
          </cell>
          <cell r="DL1525">
            <v>0</v>
          </cell>
          <cell r="DM1525">
            <v>0</v>
          </cell>
          <cell r="DN1525">
            <v>0</v>
          </cell>
          <cell r="DO1525">
            <v>0</v>
          </cell>
          <cell r="DP1525">
            <v>0</v>
          </cell>
          <cell r="DQ1525">
            <v>0</v>
          </cell>
          <cell r="DR1525">
            <v>0</v>
          </cell>
          <cell r="DS1525">
            <v>0</v>
          </cell>
          <cell r="DU1525" t="str">
            <v>none</v>
          </cell>
          <cell r="DV1525">
            <v>0</v>
          </cell>
          <cell r="DW1525">
            <v>0</v>
          </cell>
          <cell r="DX1525">
            <v>1</v>
          </cell>
          <cell r="DY1525">
            <v>0</v>
          </cell>
          <cell r="DZ1525">
            <v>0</v>
          </cell>
          <cell r="EB1525">
            <v>0</v>
          </cell>
          <cell r="EC1525" t="str">
            <v>Def</v>
          </cell>
          <cell r="ED1525" t="str">
            <v>Local Recreational Facilities</v>
          </cell>
        </row>
        <row r="1526">
          <cell r="D1526" t="str">
            <v>PC3101107</v>
          </cell>
          <cell r="E1526" t="str">
            <v>Central wharves public works</v>
          </cell>
          <cell r="F1526" t="str">
            <v>Auckland Waterfront Development Group</v>
          </cell>
          <cell r="G1526" t="str">
            <v>Waterfront Development Agency chief executive</v>
          </cell>
          <cell r="H1526" t="str">
            <v>E912015</v>
          </cell>
          <cell r="I1526" t="str">
            <v>Waterfront project delivery</v>
          </cell>
          <cell r="J1526" t="str">
            <v>Economic development</v>
          </cell>
          <cell r="K1526" t="str">
            <v>Waterfront development</v>
          </cell>
          <cell r="L1526" t="str">
            <v>Waterfront public initiatives</v>
          </cell>
          <cell r="M1526" t="str">
            <v>Economic development</v>
          </cell>
          <cell r="N1526" t="str">
            <v>Regional economic strategy and initiatives</v>
          </cell>
          <cell r="O1526" t="str">
            <v>City transformation projects</v>
          </cell>
          <cell r="P1526" t="str">
            <v>Economic development</v>
          </cell>
          <cell r="Q1526" t="str">
            <v>Regional economic strategy and initiatives</v>
          </cell>
          <cell r="R1526" t="str">
            <v>City transformation projects</v>
          </cell>
          <cell r="S1526" t="str">
            <v>A1411505</v>
          </cell>
          <cell r="T1526" t="str">
            <v>A0153105</v>
          </cell>
          <cell r="U1526" t="str">
            <v>Waterfront public initiatives</v>
          </cell>
          <cell r="V1526" t="str">
            <v>L050</v>
          </cell>
          <cell r="W1526" t="str">
            <v>Regional</v>
          </cell>
          <cell r="X1526" t="str">
            <v>FY12 - Only</v>
          </cell>
          <cell r="Y1526" t="str">
            <v>Expense</v>
          </cell>
          <cell r="Z1526">
            <v>20100701</v>
          </cell>
          <cell r="AA1526">
            <v>20120630</v>
          </cell>
          <cell r="AB1526">
            <v>2</v>
          </cell>
          <cell r="AC1526" t="str">
            <v>Discrete</v>
          </cell>
          <cell r="AD1526">
            <v>1</v>
          </cell>
          <cell r="AE1526">
            <v>0</v>
          </cell>
          <cell r="AF1526">
            <v>0</v>
          </cell>
          <cell r="AG1526">
            <v>0</v>
          </cell>
          <cell r="AH1526">
            <v>19</v>
          </cell>
          <cell r="AI1526" t="str">
            <v>Waterfront Auckland - Public Space</v>
          </cell>
          <cell r="AJ1526" t="str">
            <v>Other assets (Capex)</v>
          </cell>
          <cell r="AK1526">
            <v>30</v>
          </cell>
          <cell r="AM1526">
            <v>1</v>
          </cell>
          <cell r="AS1526">
            <v>6451845.9999999981</v>
          </cell>
          <cell r="BD1526">
            <v>3.3000000000000002E-2</v>
          </cell>
          <cell r="BE1526">
            <v>6.7088999999999732E-2</v>
          </cell>
          <cell r="BF1526">
            <v>0.10230293699999971</v>
          </cell>
          <cell r="BG1526">
            <v>0.14088353979499968</v>
          </cell>
          <cell r="BH1526">
            <v>0.18195534722761963</v>
          </cell>
          <cell r="BI1526">
            <v>0.21859596299167583</v>
          </cell>
          <cell r="BJ1526">
            <v>0.25637243784441766</v>
          </cell>
          <cell r="BK1526">
            <v>0.29783272829328333</v>
          </cell>
          <cell r="BL1526">
            <v>0.3445547065118415</v>
          </cell>
          <cell r="BM1526">
            <v>0.39295867594626777</v>
          </cell>
          <cell r="BN1526">
            <v>0</v>
          </cell>
          <cell r="BO1526">
            <v>0</v>
          </cell>
          <cell r="BP1526">
            <v>0</v>
          </cell>
          <cell r="BQ1526">
            <v>0</v>
          </cell>
          <cell r="BR1526">
            <v>0</v>
          </cell>
          <cell r="BS1526">
            <v>0</v>
          </cell>
          <cell r="BT1526">
            <v>0</v>
          </cell>
          <cell r="BU1526">
            <v>0</v>
          </cell>
          <cell r="BV1526">
            <v>0</v>
          </cell>
          <cell r="BW1526">
            <v>0</v>
          </cell>
          <cell r="BX1526">
            <v>0</v>
          </cell>
          <cell r="BY1526">
            <v>6451845.9999999981</v>
          </cell>
          <cell r="BZ1526">
            <v>0</v>
          </cell>
          <cell r="CA1526">
            <v>0</v>
          </cell>
          <cell r="CB1526">
            <v>0</v>
          </cell>
          <cell r="CC1526">
            <v>0</v>
          </cell>
          <cell r="CD1526">
            <v>0</v>
          </cell>
          <cell r="CE1526">
            <v>0</v>
          </cell>
          <cell r="CF1526">
            <v>0</v>
          </cell>
          <cell r="CG1526">
            <v>0</v>
          </cell>
          <cell r="CH1526">
            <v>0</v>
          </cell>
          <cell r="CI1526">
            <v>0</v>
          </cell>
          <cell r="CK1526">
            <v>6451845.9999999981</v>
          </cell>
          <cell r="CL1526">
            <v>0</v>
          </cell>
          <cell r="CM1526">
            <v>0</v>
          </cell>
          <cell r="CN1526">
            <v>0</v>
          </cell>
          <cell r="CO1526">
            <v>0</v>
          </cell>
          <cell r="CP1526">
            <v>0</v>
          </cell>
          <cell r="CQ1526">
            <v>0</v>
          </cell>
          <cell r="CR1526">
            <v>0</v>
          </cell>
          <cell r="CS1526">
            <v>0</v>
          </cell>
          <cell r="CT1526">
            <v>0</v>
          </cell>
          <cell r="CU1526">
            <v>0</v>
          </cell>
          <cell r="CW1526">
            <v>0</v>
          </cell>
          <cell r="CX1526">
            <v>0</v>
          </cell>
          <cell r="CY1526">
            <v>0</v>
          </cell>
          <cell r="CZ1526">
            <v>0</v>
          </cell>
          <cell r="DA1526">
            <v>0</v>
          </cell>
          <cell r="DB1526">
            <v>0</v>
          </cell>
          <cell r="DC1526">
            <v>0</v>
          </cell>
          <cell r="DD1526">
            <v>0</v>
          </cell>
          <cell r="DE1526">
            <v>0</v>
          </cell>
          <cell r="DF1526">
            <v>0</v>
          </cell>
          <cell r="DG1526">
            <v>0</v>
          </cell>
          <cell r="DI1526">
            <v>0</v>
          </cell>
          <cell r="DJ1526">
            <v>0</v>
          </cell>
          <cell r="DK1526">
            <v>0</v>
          </cell>
          <cell r="DL1526">
            <v>0</v>
          </cell>
          <cell r="DM1526">
            <v>0</v>
          </cell>
          <cell r="DN1526">
            <v>0</v>
          </cell>
          <cell r="DO1526">
            <v>0</v>
          </cell>
          <cell r="DP1526">
            <v>0</v>
          </cell>
          <cell r="DQ1526">
            <v>0</v>
          </cell>
          <cell r="DR1526">
            <v>0</v>
          </cell>
          <cell r="DS1526">
            <v>0</v>
          </cell>
          <cell r="DU1526" t="str">
            <v>none</v>
          </cell>
          <cell r="DV1526">
            <v>0</v>
          </cell>
          <cell r="DW1526">
            <v>1</v>
          </cell>
          <cell r="DX1526">
            <v>1</v>
          </cell>
          <cell r="DY1526">
            <v>0</v>
          </cell>
          <cell r="DZ1526">
            <v>0</v>
          </cell>
          <cell r="EB1526">
            <v>0</v>
          </cell>
          <cell r="EC1526" t="str">
            <v>nonDC</v>
          </cell>
          <cell r="ED1526" t="str">
            <v>nonDC</v>
          </cell>
        </row>
        <row r="1527">
          <cell r="D1527" t="str">
            <v>PC3101109</v>
          </cell>
          <cell r="E1527" t="str">
            <v>Teal park public works</v>
          </cell>
          <cell r="F1527" t="str">
            <v>Auckland Waterfront Development Group</v>
          </cell>
          <cell r="G1527" t="str">
            <v>Waterfront Development Agency chief executive</v>
          </cell>
          <cell r="H1527" t="str">
            <v>E912015</v>
          </cell>
          <cell r="I1527" t="str">
            <v>Waterfront project delivery</v>
          </cell>
          <cell r="J1527" t="str">
            <v>Economic development</v>
          </cell>
          <cell r="K1527" t="str">
            <v>Waterfront development</v>
          </cell>
          <cell r="L1527" t="str">
            <v>Waterfront public initiatives</v>
          </cell>
          <cell r="M1527" t="str">
            <v>Economic development</v>
          </cell>
          <cell r="N1527" t="str">
            <v>Regional economic strategy and initiatives</v>
          </cell>
          <cell r="O1527" t="str">
            <v>City transformation projects</v>
          </cell>
          <cell r="P1527" t="str">
            <v>Economic development</v>
          </cell>
          <cell r="Q1527" t="str">
            <v>Regional economic strategy and initiatives</v>
          </cell>
          <cell r="R1527" t="str">
            <v>City transformation projects</v>
          </cell>
          <cell r="S1527" t="str">
            <v>A1411505</v>
          </cell>
          <cell r="T1527" t="str">
            <v>A0153105</v>
          </cell>
          <cell r="U1527" t="str">
            <v>Waterfront public initiatives</v>
          </cell>
          <cell r="V1527" t="str">
            <v>L050</v>
          </cell>
          <cell r="W1527" t="str">
            <v>Regional</v>
          </cell>
          <cell r="X1527" t="str">
            <v>FY12 - Only</v>
          </cell>
          <cell r="Y1527" t="str">
            <v>Expense</v>
          </cell>
          <cell r="Z1527">
            <v>20110701</v>
          </cell>
          <cell r="AA1527">
            <v>20120630</v>
          </cell>
          <cell r="AB1527">
            <v>2</v>
          </cell>
          <cell r="AC1527" t="str">
            <v>Discrete</v>
          </cell>
          <cell r="AD1527">
            <v>0</v>
          </cell>
          <cell r="AE1527">
            <v>0</v>
          </cell>
          <cell r="AF1527">
            <v>1</v>
          </cell>
          <cell r="AG1527">
            <v>0</v>
          </cell>
          <cell r="AH1527">
            <v>19</v>
          </cell>
          <cell r="AI1527" t="str">
            <v>Waterfront Auckland - Public Space</v>
          </cell>
          <cell r="AJ1527" t="str">
            <v>Other assets (Capex)</v>
          </cell>
          <cell r="AK1527">
            <v>30</v>
          </cell>
          <cell r="AM1527">
            <v>1</v>
          </cell>
          <cell r="AS1527">
            <v>610000</v>
          </cell>
          <cell r="BD1527">
            <v>3.3000000000000002E-2</v>
          </cell>
          <cell r="BE1527">
            <v>6.7088999999999732E-2</v>
          </cell>
          <cell r="BF1527">
            <v>0.10230293699999971</v>
          </cell>
          <cell r="BG1527">
            <v>0.14088353979499968</v>
          </cell>
          <cell r="BH1527">
            <v>0.18195534722761963</v>
          </cell>
          <cell r="BI1527">
            <v>0.21859596299167583</v>
          </cell>
          <cell r="BJ1527">
            <v>0.25637243784441766</v>
          </cell>
          <cell r="BK1527">
            <v>0.29783272829328333</v>
          </cell>
          <cell r="BL1527">
            <v>0.3445547065118415</v>
          </cell>
          <cell r="BM1527">
            <v>0.39295867594626777</v>
          </cell>
          <cell r="BN1527">
            <v>0</v>
          </cell>
          <cell r="BO1527">
            <v>0</v>
          </cell>
          <cell r="BP1527">
            <v>0</v>
          </cell>
          <cell r="BQ1527">
            <v>0</v>
          </cell>
          <cell r="BR1527">
            <v>0</v>
          </cell>
          <cell r="BS1527">
            <v>0</v>
          </cell>
          <cell r="BT1527">
            <v>0</v>
          </cell>
          <cell r="BU1527">
            <v>0</v>
          </cell>
          <cell r="BV1527">
            <v>0</v>
          </cell>
          <cell r="BW1527">
            <v>0</v>
          </cell>
          <cell r="BX1527">
            <v>0</v>
          </cell>
          <cell r="BY1527">
            <v>610000</v>
          </cell>
          <cell r="BZ1527">
            <v>0</v>
          </cell>
          <cell r="CA1527">
            <v>0</v>
          </cell>
          <cell r="CB1527">
            <v>0</v>
          </cell>
          <cell r="CC1527">
            <v>0</v>
          </cell>
          <cell r="CD1527">
            <v>0</v>
          </cell>
          <cell r="CE1527">
            <v>0</v>
          </cell>
          <cell r="CF1527">
            <v>0</v>
          </cell>
          <cell r="CG1527">
            <v>0</v>
          </cell>
          <cell r="CH1527">
            <v>0</v>
          </cell>
          <cell r="CI1527">
            <v>0</v>
          </cell>
          <cell r="CK1527">
            <v>0</v>
          </cell>
          <cell r="CL1527">
            <v>0</v>
          </cell>
          <cell r="CM1527">
            <v>0</v>
          </cell>
          <cell r="CN1527">
            <v>0</v>
          </cell>
          <cell r="CO1527">
            <v>0</v>
          </cell>
          <cell r="CP1527">
            <v>0</v>
          </cell>
          <cell r="CQ1527">
            <v>0</v>
          </cell>
          <cell r="CR1527">
            <v>0</v>
          </cell>
          <cell r="CS1527">
            <v>0</v>
          </cell>
          <cell r="CT1527">
            <v>0</v>
          </cell>
          <cell r="CU1527">
            <v>0</v>
          </cell>
          <cell r="CW1527">
            <v>610000</v>
          </cell>
          <cell r="CX1527">
            <v>0</v>
          </cell>
          <cell r="CY1527">
            <v>0</v>
          </cell>
          <cell r="CZ1527">
            <v>0</v>
          </cell>
          <cell r="DA1527">
            <v>0</v>
          </cell>
          <cell r="DB1527">
            <v>0</v>
          </cell>
          <cell r="DC1527">
            <v>0</v>
          </cell>
          <cell r="DD1527">
            <v>0</v>
          </cell>
          <cell r="DE1527">
            <v>0</v>
          </cell>
          <cell r="DF1527">
            <v>0</v>
          </cell>
          <cell r="DG1527">
            <v>0</v>
          </cell>
          <cell r="DI1527">
            <v>0</v>
          </cell>
          <cell r="DJ1527">
            <v>0</v>
          </cell>
          <cell r="DK1527">
            <v>0</v>
          </cell>
          <cell r="DL1527">
            <v>0</v>
          </cell>
          <cell r="DM1527">
            <v>0</v>
          </cell>
          <cell r="DN1527">
            <v>0</v>
          </cell>
          <cell r="DO1527">
            <v>0</v>
          </cell>
          <cell r="DP1527">
            <v>0</v>
          </cell>
          <cell r="DQ1527">
            <v>0</v>
          </cell>
          <cell r="DR1527">
            <v>0</v>
          </cell>
          <cell r="DS1527">
            <v>0</v>
          </cell>
          <cell r="DU1527" t="str">
            <v>none</v>
          </cell>
          <cell r="DV1527">
            <v>0</v>
          </cell>
          <cell r="DW1527">
            <v>0</v>
          </cell>
          <cell r="DX1527">
            <v>1</v>
          </cell>
          <cell r="DY1527">
            <v>0</v>
          </cell>
          <cell r="DZ1527">
            <v>0</v>
          </cell>
          <cell r="EB1527">
            <v>0</v>
          </cell>
          <cell r="EC1527" t="str">
            <v>Def</v>
          </cell>
          <cell r="ED1527" t="str">
            <v>Local Recreational Facilities</v>
          </cell>
        </row>
        <row r="1528">
          <cell r="D1528" t="str">
            <v>PC3101112</v>
          </cell>
          <cell r="E1528" t="str">
            <v>Westhaven public works</v>
          </cell>
          <cell r="F1528" t="str">
            <v>Auckland Waterfront Development Group</v>
          </cell>
          <cell r="G1528" t="str">
            <v>Waterfront Development Agency chief executive</v>
          </cell>
          <cell r="H1528" t="str">
            <v>E915505</v>
          </cell>
          <cell r="I1528" t="str">
            <v>Marina business unit management</v>
          </cell>
          <cell r="J1528" t="str">
            <v>Economic development</v>
          </cell>
          <cell r="K1528" t="str">
            <v>Waterfront development</v>
          </cell>
          <cell r="L1528" t="str">
            <v>Waterfront public initiatives</v>
          </cell>
          <cell r="M1528" t="str">
            <v>Economic development</v>
          </cell>
          <cell r="N1528" t="str">
            <v>Regional economic strategy and initiatives</v>
          </cell>
          <cell r="O1528" t="str">
            <v>City transformation projects</v>
          </cell>
          <cell r="P1528" t="str">
            <v>Economic development</v>
          </cell>
          <cell r="Q1528" t="str">
            <v>Regional economic strategy and initiatives</v>
          </cell>
          <cell r="R1528" t="str">
            <v>City transformation projects</v>
          </cell>
          <cell r="S1528" t="str">
            <v>A1411505</v>
          </cell>
          <cell r="T1528" t="str">
            <v>A0153105</v>
          </cell>
          <cell r="U1528" t="str">
            <v>Waterfront public initiatives</v>
          </cell>
          <cell r="V1528" t="str">
            <v>L050</v>
          </cell>
          <cell r="W1528" t="str">
            <v>Regional</v>
          </cell>
          <cell r="X1528" t="str">
            <v>FY12 - Only</v>
          </cell>
          <cell r="Y1528" t="str">
            <v>Expense</v>
          </cell>
          <cell r="Z1528">
            <v>20110701</v>
          </cell>
          <cell r="AA1528">
            <v>20120630</v>
          </cell>
          <cell r="AB1528">
            <v>2</v>
          </cell>
          <cell r="AC1528" t="str">
            <v>Discrete</v>
          </cell>
          <cell r="AD1528">
            <v>1</v>
          </cell>
          <cell r="AE1528">
            <v>0</v>
          </cell>
          <cell r="AF1528">
            <v>0</v>
          </cell>
          <cell r="AG1528">
            <v>0</v>
          </cell>
          <cell r="AH1528">
            <v>34</v>
          </cell>
          <cell r="AI1528" t="str">
            <v>Waterfront Auckland - Marina</v>
          </cell>
          <cell r="AJ1528" t="str">
            <v>Marina assets (Capex)</v>
          </cell>
          <cell r="AK1528">
            <v>25</v>
          </cell>
          <cell r="AM1528">
            <v>1</v>
          </cell>
          <cell r="AS1528">
            <v>560000</v>
          </cell>
          <cell r="BD1528">
            <v>3.1E-2</v>
          </cell>
          <cell r="BE1528">
            <v>6.1930000000000041E-2</v>
          </cell>
          <cell r="BF1528">
            <v>9.3787900000000146E-2</v>
          </cell>
          <cell r="BG1528">
            <v>0.12878911280000027</v>
          </cell>
          <cell r="BH1528">
            <v>0.16491036440960039</v>
          </cell>
          <cell r="BI1528">
            <v>0.19869276497747879</v>
          </cell>
          <cell r="BJ1528">
            <v>0.23225616239684821</v>
          </cell>
          <cell r="BK1528">
            <v>0.27045610343115034</v>
          </cell>
          <cell r="BL1528">
            <v>0.31238115484437823</v>
          </cell>
          <cell r="BM1528">
            <v>0.35568973295424255</v>
          </cell>
          <cell r="BN1528">
            <v>0</v>
          </cell>
          <cell r="BO1528">
            <v>0</v>
          </cell>
          <cell r="BP1528">
            <v>0</v>
          </cell>
          <cell r="BQ1528">
            <v>0</v>
          </cell>
          <cell r="BR1528">
            <v>0</v>
          </cell>
          <cell r="BS1528">
            <v>0</v>
          </cell>
          <cell r="BT1528">
            <v>0</v>
          </cell>
          <cell r="BU1528">
            <v>0</v>
          </cell>
          <cell r="BV1528">
            <v>0</v>
          </cell>
          <cell r="BW1528">
            <v>0</v>
          </cell>
          <cell r="BX1528">
            <v>0</v>
          </cell>
          <cell r="BY1528">
            <v>560000</v>
          </cell>
          <cell r="BZ1528">
            <v>0</v>
          </cell>
          <cell r="CA1528">
            <v>0</v>
          </cell>
          <cell r="CB1528">
            <v>0</v>
          </cell>
          <cell r="CC1528">
            <v>0</v>
          </cell>
          <cell r="CD1528">
            <v>0</v>
          </cell>
          <cell r="CE1528">
            <v>0</v>
          </cell>
          <cell r="CF1528">
            <v>0</v>
          </cell>
          <cell r="CG1528">
            <v>0</v>
          </cell>
          <cell r="CH1528">
            <v>0</v>
          </cell>
          <cell r="CI1528">
            <v>0</v>
          </cell>
          <cell r="CK1528">
            <v>560000</v>
          </cell>
          <cell r="CL1528">
            <v>0</v>
          </cell>
          <cell r="CM1528">
            <v>0</v>
          </cell>
          <cell r="CN1528">
            <v>0</v>
          </cell>
          <cell r="CO1528">
            <v>0</v>
          </cell>
          <cell r="CP1528">
            <v>0</v>
          </cell>
          <cell r="CQ1528">
            <v>0</v>
          </cell>
          <cell r="CR1528">
            <v>0</v>
          </cell>
          <cell r="CS1528">
            <v>0</v>
          </cell>
          <cell r="CT1528">
            <v>0</v>
          </cell>
          <cell r="CU1528">
            <v>0</v>
          </cell>
          <cell r="CW1528">
            <v>0</v>
          </cell>
          <cell r="CX1528">
            <v>0</v>
          </cell>
          <cell r="CY1528">
            <v>0</v>
          </cell>
          <cell r="CZ1528">
            <v>0</v>
          </cell>
          <cell r="DA1528">
            <v>0</v>
          </cell>
          <cell r="DB1528">
            <v>0</v>
          </cell>
          <cell r="DC1528">
            <v>0</v>
          </cell>
          <cell r="DD1528">
            <v>0</v>
          </cell>
          <cell r="DE1528">
            <v>0</v>
          </cell>
          <cell r="DF1528">
            <v>0</v>
          </cell>
          <cell r="DG1528">
            <v>0</v>
          </cell>
          <cell r="DI1528">
            <v>0</v>
          </cell>
          <cell r="DJ1528">
            <v>0</v>
          </cell>
          <cell r="DK1528">
            <v>0</v>
          </cell>
          <cell r="DL1528">
            <v>0</v>
          </cell>
          <cell r="DM1528">
            <v>0</v>
          </cell>
          <cell r="DN1528">
            <v>0</v>
          </cell>
          <cell r="DO1528">
            <v>0</v>
          </cell>
          <cell r="DP1528">
            <v>0</v>
          </cell>
          <cell r="DQ1528">
            <v>0</v>
          </cell>
          <cell r="DR1528">
            <v>0</v>
          </cell>
          <cell r="DS1528">
            <v>0</v>
          </cell>
          <cell r="DU1528" t="str">
            <v>none</v>
          </cell>
          <cell r="DV1528">
            <v>0</v>
          </cell>
          <cell r="DW1528">
            <v>0</v>
          </cell>
          <cell r="DX1528">
            <v>1</v>
          </cell>
          <cell r="DY1528">
            <v>0</v>
          </cell>
          <cell r="DZ1528">
            <v>0</v>
          </cell>
          <cell r="EB1528">
            <v>0</v>
          </cell>
          <cell r="EC1528" t="str">
            <v>Def</v>
          </cell>
          <cell r="ED1528" t="str">
            <v>Local Recreational Facilities</v>
          </cell>
        </row>
        <row r="1529">
          <cell r="D1529" t="str">
            <v>PC3200521</v>
          </cell>
          <cell r="E1529" t="str">
            <v>Waterfront Masterplan private works</v>
          </cell>
          <cell r="F1529" t="str">
            <v>Auckland Waterfront Development Group</v>
          </cell>
          <cell r="G1529" t="str">
            <v>Waterfront Development Agency chief executive</v>
          </cell>
          <cell r="H1529" t="str">
            <v>E912015</v>
          </cell>
          <cell r="I1529" t="str">
            <v>Waterfront project delivery</v>
          </cell>
          <cell r="J1529" t="str">
            <v>Economic development</v>
          </cell>
          <cell r="K1529" t="str">
            <v>Waterfront development</v>
          </cell>
          <cell r="L1529" t="str">
            <v>Waterfront commercial initiatives</v>
          </cell>
          <cell r="M1529" t="str">
            <v>Commercial and investment</v>
          </cell>
          <cell r="N1529" t="str">
            <v>Commercial</v>
          </cell>
          <cell r="O1529" t="str">
            <v>Commercial property</v>
          </cell>
          <cell r="P1529" t="str">
            <v>Commercial and investment</v>
          </cell>
          <cell r="Q1529" t="str">
            <v>Commercial</v>
          </cell>
          <cell r="R1529" t="str">
            <v>Commercial property</v>
          </cell>
          <cell r="S1529" t="str">
            <v>A2011105</v>
          </cell>
          <cell r="T1529" t="str">
            <v>A0153205</v>
          </cell>
          <cell r="U1529" t="str">
            <v>Waterfront commercial initiatives</v>
          </cell>
          <cell r="V1529" t="str">
            <v>L050</v>
          </cell>
          <cell r="W1529" t="str">
            <v>Regional</v>
          </cell>
          <cell r="X1529" t="str">
            <v>FY12 - Only</v>
          </cell>
          <cell r="Y1529" t="str">
            <v>Expense</v>
          </cell>
          <cell r="Z1529">
            <v>20110701</v>
          </cell>
          <cell r="AA1529">
            <v>20120630</v>
          </cell>
          <cell r="AB1529">
            <v>2</v>
          </cell>
          <cell r="AC1529" t="str">
            <v>Discrete</v>
          </cell>
          <cell r="AD1529">
            <v>1</v>
          </cell>
          <cell r="AE1529">
            <v>0</v>
          </cell>
          <cell r="AF1529">
            <v>0</v>
          </cell>
          <cell r="AG1529">
            <v>0</v>
          </cell>
          <cell r="AH1529">
            <v>33</v>
          </cell>
          <cell r="AI1529" t="str">
            <v>Waterfront Auckland - Property</v>
          </cell>
          <cell r="AJ1529" t="str">
            <v>Other assets (Capex)</v>
          </cell>
          <cell r="AK1529">
            <v>0</v>
          </cell>
          <cell r="AM1529">
            <v>1</v>
          </cell>
          <cell r="AS1529">
            <v>450000</v>
          </cell>
          <cell r="BD1529">
            <v>3.3000000000000002E-2</v>
          </cell>
          <cell r="BE1529">
            <v>6.7088999999999732E-2</v>
          </cell>
          <cell r="BF1529">
            <v>0.10230293699999971</v>
          </cell>
          <cell r="BG1529">
            <v>0.14088353979499968</v>
          </cell>
          <cell r="BH1529">
            <v>0.18195534722761963</v>
          </cell>
          <cell r="BI1529">
            <v>0.21859596299167583</v>
          </cell>
          <cell r="BJ1529">
            <v>0.25637243784441766</v>
          </cell>
          <cell r="BK1529">
            <v>0.29783272829328333</v>
          </cell>
          <cell r="BL1529">
            <v>0.3445547065118415</v>
          </cell>
          <cell r="BM1529">
            <v>0.39295867594626777</v>
          </cell>
          <cell r="BN1529">
            <v>0</v>
          </cell>
          <cell r="BO1529">
            <v>0</v>
          </cell>
          <cell r="BP1529">
            <v>0</v>
          </cell>
          <cell r="BQ1529">
            <v>0</v>
          </cell>
          <cell r="BR1529">
            <v>0</v>
          </cell>
          <cell r="BS1529">
            <v>0</v>
          </cell>
          <cell r="BT1529">
            <v>0</v>
          </cell>
          <cell r="BU1529">
            <v>0</v>
          </cell>
          <cell r="BV1529">
            <v>0</v>
          </cell>
          <cell r="BW1529">
            <v>0</v>
          </cell>
          <cell r="BX1529">
            <v>0</v>
          </cell>
          <cell r="BY1529">
            <v>450000</v>
          </cell>
          <cell r="BZ1529">
            <v>0</v>
          </cell>
          <cell r="CA1529">
            <v>0</v>
          </cell>
          <cell r="CB1529">
            <v>0</v>
          </cell>
          <cell r="CC1529">
            <v>0</v>
          </cell>
          <cell r="CD1529">
            <v>0</v>
          </cell>
          <cell r="CE1529">
            <v>0</v>
          </cell>
          <cell r="CF1529">
            <v>0</v>
          </cell>
          <cell r="CG1529">
            <v>0</v>
          </cell>
          <cell r="CH1529">
            <v>0</v>
          </cell>
          <cell r="CI1529">
            <v>0</v>
          </cell>
          <cell r="CK1529">
            <v>450000</v>
          </cell>
          <cell r="CL1529">
            <v>0</v>
          </cell>
          <cell r="CM1529">
            <v>0</v>
          </cell>
          <cell r="CN1529">
            <v>0</v>
          </cell>
          <cell r="CO1529">
            <v>0</v>
          </cell>
          <cell r="CP1529">
            <v>0</v>
          </cell>
          <cell r="CQ1529">
            <v>0</v>
          </cell>
          <cell r="CR1529">
            <v>0</v>
          </cell>
          <cell r="CS1529">
            <v>0</v>
          </cell>
          <cell r="CT1529">
            <v>0</v>
          </cell>
          <cell r="CU1529">
            <v>0</v>
          </cell>
          <cell r="CW1529">
            <v>0</v>
          </cell>
          <cell r="CX1529">
            <v>0</v>
          </cell>
          <cell r="CY1529">
            <v>0</v>
          </cell>
          <cell r="CZ1529">
            <v>0</v>
          </cell>
          <cell r="DA1529">
            <v>0</v>
          </cell>
          <cell r="DB1529">
            <v>0</v>
          </cell>
          <cell r="DC1529">
            <v>0</v>
          </cell>
          <cell r="DD1529">
            <v>0</v>
          </cell>
          <cell r="DE1529">
            <v>0</v>
          </cell>
          <cell r="DF1529">
            <v>0</v>
          </cell>
          <cell r="DG1529">
            <v>0</v>
          </cell>
          <cell r="DI1529">
            <v>0</v>
          </cell>
          <cell r="DJ1529">
            <v>0</v>
          </cell>
          <cell r="DK1529">
            <v>0</v>
          </cell>
          <cell r="DL1529">
            <v>0</v>
          </cell>
          <cell r="DM1529">
            <v>0</v>
          </cell>
          <cell r="DN1529">
            <v>0</v>
          </cell>
          <cell r="DO1529">
            <v>0</v>
          </cell>
          <cell r="DP1529">
            <v>0</v>
          </cell>
          <cell r="DQ1529">
            <v>0</v>
          </cell>
          <cell r="DR1529">
            <v>0</v>
          </cell>
          <cell r="DS1529">
            <v>0</v>
          </cell>
          <cell r="DU1529" t="str">
            <v>none</v>
          </cell>
          <cell r="DV1529">
            <v>0</v>
          </cell>
          <cell r="DW1529">
            <v>0</v>
          </cell>
          <cell r="DX1529">
            <v>1</v>
          </cell>
          <cell r="DY1529">
            <v>0</v>
          </cell>
          <cell r="DZ1529">
            <v>0</v>
          </cell>
          <cell r="EB1529">
            <v>0</v>
          </cell>
          <cell r="EC1529" t="str">
            <v>Def</v>
          </cell>
          <cell r="ED1529" t="str">
            <v>nonDC</v>
          </cell>
        </row>
        <row r="1530">
          <cell r="D1530" t="str">
            <v>PC3200532</v>
          </cell>
          <cell r="E1530" t="str">
            <v>Relocation of Emirates Team NZ</v>
          </cell>
          <cell r="F1530" t="str">
            <v>Auckland Waterfront Development Group</v>
          </cell>
          <cell r="G1530" t="str">
            <v>Waterfront Development Agency chief executive</v>
          </cell>
          <cell r="H1530" t="str">
            <v>E912015</v>
          </cell>
          <cell r="I1530" t="str">
            <v>Waterfront project delivery</v>
          </cell>
          <cell r="J1530" t="str">
            <v>Economic development</v>
          </cell>
          <cell r="K1530" t="str">
            <v>Waterfront development</v>
          </cell>
          <cell r="L1530" t="str">
            <v>Waterfront commercial initiatives</v>
          </cell>
          <cell r="M1530" t="str">
            <v>Commercial and investment</v>
          </cell>
          <cell r="N1530" t="str">
            <v>Commercial</v>
          </cell>
          <cell r="O1530" t="str">
            <v>Commercial property</v>
          </cell>
          <cell r="P1530" t="str">
            <v>Commercial and investment</v>
          </cell>
          <cell r="Q1530" t="str">
            <v>Commercial</v>
          </cell>
          <cell r="R1530" t="str">
            <v>Commercial property</v>
          </cell>
          <cell r="S1530" t="str">
            <v>A2011105</v>
          </cell>
          <cell r="T1530" t="str">
            <v>A0153205</v>
          </cell>
          <cell r="U1530" t="str">
            <v>Waterfront commercial initiatives</v>
          </cell>
          <cell r="V1530" t="str">
            <v>L050</v>
          </cell>
          <cell r="W1530" t="str">
            <v>Regional</v>
          </cell>
          <cell r="X1530" t="str">
            <v>FY12 - Only</v>
          </cell>
          <cell r="Y1530" t="str">
            <v>Expense</v>
          </cell>
          <cell r="Z1530">
            <v>20110701</v>
          </cell>
          <cell r="AA1530">
            <v>20120630</v>
          </cell>
          <cell r="AB1530">
            <v>2</v>
          </cell>
          <cell r="AC1530" t="str">
            <v>Discrete</v>
          </cell>
          <cell r="AD1530">
            <v>0</v>
          </cell>
          <cell r="AE1530">
            <v>0</v>
          </cell>
          <cell r="AF1530">
            <v>0</v>
          </cell>
          <cell r="AG1530">
            <v>1</v>
          </cell>
          <cell r="AH1530">
            <v>33</v>
          </cell>
          <cell r="AI1530" t="str">
            <v>Waterfront Auckland - Property</v>
          </cell>
          <cell r="AJ1530" t="str">
            <v>Buildings (Capex)</v>
          </cell>
          <cell r="AK1530">
            <v>0</v>
          </cell>
          <cell r="AP1530">
            <v>1</v>
          </cell>
          <cell r="AS1530">
            <v>2500000</v>
          </cell>
          <cell r="BD1530">
            <v>3.1E-2</v>
          </cell>
          <cell r="BE1530">
            <v>6.1930000000000041E-2</v>
          </cell>
          <cell r="BF1530">
            <v>9.3787900000000146E-2</v>
          </cell>
          <cell r="BG1530">
            <v>0.12878911280000027</v>
          </cell>
          <cell r="BH1530">
            <v>0.16491036440960039</v>
          </cell>
          <cell r="BI1530">
            <v>0.19869276497747879</v>
          </cell>
          <cell r="BJ1530">
            <v>0.23225616239684821</v>
          </cell>
          <cell r="BK1530">
            <v>0.27045610343115034</v>
          </cell>
          <cell r="BL1530">
            <v>0.31238115484437823</v>
          </cell>
          <cell r="BM1530">
            <v>0.35568973295424255</v>
          </cell>
          <cell r="BN1530">
            <v>0</v>
          </cell>
          <cell r="BO1530">
            <v>0</v>
          </cell>
          <cell r="BP1530">
            <v>0</v>
          </cell>
          <cell r="BQ1530">
            <v>0</v>
          </cell>
          <cell r="BR1530">
            <v>0</v>
          </cell>
          <cell r="BS1530">
            <v>0</v>
          </cell>
          <cell r="BT1530">
            <v>0</v>
          </cell>
          <cell r="BU1530">
            <v>0</v>
          </cell>
          <cell r="BV1530">
            <v>0</v>
          </cell>
          <cell r="BW1530">
            <v>0</v>
          </cell>
          <cell r="BX1530">
            <v>0</v>
          </cell>
          <cell r="BY1530">
            <v>2500000</v>
          </cell>
          <cell r="BZ1530">
            <v>0</v>
          </cell>
          <cell r="CA1530">
            <v>0</v>
          </cell>
          <cell r="CB1530">
            <v>0</v>
          </cell>
          <cell r="CC1530">
            <v>0</v>
          </cell>
          <cell r="CD1530">
            <v>0</v>
          </cell>
          <cell r="CE1530">
            <v>0</v>
          </cell>
          <cell r="CF1530">
            <v>0</v>
          </cell>
          <cell r="CG1530">
            <v>0</v>
          </cell>
          <cell r="CH1530">
            <v>0</v>
          </cell>
          <cell r="CI1530">
            <v>0</v>
          </cell>
          <cell r="CK1530">
            <v>0</v>
          </cell>
          <cell r="CL1530">
            <v>0</v>
          </cell>
          <cell r="CM1530">
            <v>0</v>
          </cell>
          <cell r="CN1530">
            <v>0</v>
          </cell>
          <cell r="CO1530">
            <v>0</v>
          </cell>
          <cell r="CP1530">
            <v>0</v>
          </cell>
          <cell r="CQ1530">
            <v>0</v>
          </cell>
          <cell r="CR1530">
            <v>0</v>
          </cell>
          <cell r="CS1530">
            <v>0</v>
          </cell>
          <cell r="CT1530">
            <v>0</v>
          </cell>
          <cell r="CU1530">
            <v>0</v>
          </cell>
          <cell r="CW1530">
            <v>0</v>
          </cell>
          <cell r="CX1530">
            <v>0</v>
          </cell>
          <cell r="CY1530">
            <v>0</v>
          </cell>
          <cell r="CZ1530">
            <v>0</v>
          </cell>
          <cell r="DA1530">
            <v>0</v>
          </cell>
          <cell r="DB1530">
            <v>0</v>
          </cell>
          <cell r="DC1530">
            <v>0</v>
          </cell>
          <cell r="DD1530">
            <v>0</v>
          </cell>
          <cell r="DE1530">
            <v>0</v>
          </cell>
          <cell r="DF1530">
            <v>0</v>
          </cell>
          <cell r="DG1530">
            <v>0</v>
          </cell>
          <cell r="DI1530">
            <v>2500000</v>
          </cell>
          <cell r="DJ1530">
            <v>0</v>
          </cell>
          <cell r="DK1530">
            <v>0</v>
          </cell>
          <cell r="DL1530">
            <v>0</v>
          </cell>
          <cell r="DM1530">
            <v>0</v>
          </cell>
          <cell r="DN1530">
            <v>0</v>
          </cell>
          <cell r="DO1530">
            <v>0</v>
          </cell>
          <cell r="DP1530">
            <v>0</v>
          </cell>
          <cell r="DQ1530">
            <v>0</v>
          </cell>
          <cell r="DR1530">
            <v>0</v>
          </cell>
          <cell r="DS1530">
            <v>0</v>
          </cell>
          <cell r="DU1530" t="str">
            <v>Not found</v>
          </cell>
          <cell r="DV1530">
            <v>0</v>
          </cell>
          <cell r="DW1530">
            <v>0</v>
          </cell>
          <cell r="DX1530">
            <v>1</v>
          </cell>
          <cell r="DY1530">
            <v>0</v>
          </cell>
          <cell r="DZ1530">
            <v>0</v>
          </cell>
          <cell r="EB1530">
            <v>0</v>
          </cell>
          <cell r="EC1530" t="str">
            <v>Def</v>
          </cell>
          <cell r="ED1530" t="str">
            <v>nonDC</v>
          </cell>
        </row>
        <row r="1531">
          <cell r="D1531" t="str">
            <v>PC3200708</v>
          </cell>
          <cell r="E1531" t="str">
            <v>Queens Wharf Cruise Ship Terminal</v>
          </cell>
          <cell r="F1531" t="str">
            <v>Auckland Waterfront Development Group</v>
          </cell>
          <cell r="G1531" t="str">
            <v>Waterfront Development Agency chief executive</v>
          </cell>
          <cell r="H1531" t="str">
            <v>E912003</v>
          </cell>
          <cell r="I1531" t="str">
            <v>Waterfront project management</v>
          </cell>
          <cell r="J1531" t="str">
            <v>Economic development</v>
          </cell>
          <cell r="K1531" t="str">
            <v>Waterfront development</v>
          </cell>
          <cell r="L1531" t="str">
            <v>Waterfront public initiatives</v>
          </cell>
          <cell r="M1531" t="str">
            <v>Economic development</v>
          </cell>
          <cell r="N1531" t="str">
            <v>Waterfront development</v>
          </cell>
          <cell r="O1531" t="str">
            <v>Waterfront public initiatives</v>
          </cell>
          <cell r="P1531" t="str">
            <v>Economic development</v>
          </cell>
          <cell r="Q1531" t="str">
            <v>Waterfront development</v>
          </cell>
          <cell r="R1531" t="str">
            <v>Waterfront public initiatives</v>
          </cell>
          <cell r="S1531" t="str">
            <v>A0153105</v>
          </cell>
          <cell r="T1531" t="str">
            <v>A0153105</v>
          </cell>
          <cell r="U1531" t="str">
            <v>Waterfront public initiatives</v>
          </cell>
          <cell r="V1531" t="str">
            <v>L050</v>
          </cell>
          <cell r="W1531" t="str">
            <v>Regional</v>
          </cell>
          <cell r="X1531" t="str">
            <v>PL40810</v>
          </cell>
          <cell r="Y1531" t="str">
            <v>Expense</v>
          </cell>
          <cell r="Z1531">
            <v>20120701</v>
          </cell>
          <cell r="AA1531">
            <v>20130630</v>
          </cell>
          <cell r="AB1531">
            <v>2</v>
          </cell>
          <cell r="AC1531" t="str">
            <v>Discrete</v>
          </cell>
          <cell r="AD1531">
            <v>1</v>
          </cell>
          <cell r="AE1531">
            <v>0</v>
          </cell>
          <cell r="AF1531">
            <v>0</v>
          </cell>
          <cell r="AG1531">
            <v>0</v>
          </cell>
          <cell r="AH1531">
            <v>19</v>
          </cell>
          <cell r="AI1531" t="str">
            <v>Waterfront Auckland - Public Space</v>
          </cell>
          <cell r="AJ1531" t="str">
            <v>Buildings (Capex)</v>
          </cell>
          <cell r="AK1531">
            <v>75</v>
          </cell>
          <cell r="AM1531">
            <v>1</v>
          </cell>
          <cell r="AT1531">
            <v>20400000</v>
          </cell>
          <cell r="BD1531">
            <v>3.1E-2</v>
          </cell>
          <cell r="BE1531">
            <v>6.1930000000000041E-2</v>
          </cell>
          <cell r="BF1531">
            <v>9.3787900000000146E-2</v>
          </cell>
          <cell r="BG1531">
            <v>0.12878911280000027</v>
          </cell>
          <cell r="BH1531">
            <v>0.16491036440960039</v>
          </cell>
          <cell r="BI1531">
            <v>0.19869276497747879</v>
          </cell>
          <cell r="BJ1531">
            <v>0.23225616239684821</v>
          </cell>
          <cell r="BK1531">
            <v>0.27045610343115034</v>
          </cell>
          <cell r="BL1531">
            <v>0.31238115484437823</v>
          </cell>
          <cell r="BM1531">
            <v>0.35568973295424255</v>
          </cell>
          <cell r="BN1531">
            <v>0</v>
          </cell>
          <cell r="BO1531">
            <v>632400</v>
          </cell>
          <cell r="BP1531">
            <v>0</v>
          </cell>
          <cell r="BQ1531">
            <v>0</v>
          </cell>
          <cell r="BR1531">
            <v>0</v>
          </cell>
          <cell r="BS1531">
            <v>0</v>
          </cell>
          <cell r="BT1531">
            <v>0</v>
          </cell>
          <cell r="BU1531">
            <v>0</v>
          </cell>
          <cell r="BV1531">
            <v>0</v>
          </cell>
          <cell r="BW1531">
            <v>0</v>
          </cell>
          <cell r="BX1531">
            <v>0</v>
          </cell>
          <cell r="BY1531">
            <v>0</v>
          </cell>
          <cell r="BZ1531">
            <v>21032400</v>
          </cell>
          <cell r="CA1531">
            <v>0</v>
          </cell>
          <cell r="CB1531">
            <v>0</v>
          </cell>
          <cell r="CC1531">
            <v>0</v>
          </cell>
          <cell r="CD1531">
            <v>0</v>
          </cell>
          <cell r="CE1531">
            <v>0</v>
          </cell>
          <cell r="CF1531">
            <v>0</v>
          </cell>
          <cell r="CG1531">
            <v>0</v>
          </cell>
          <cell r="CH1531">
            <v>0</v>
          </cell>
          <cell r="CI1531">
            <v>0</v>
          </cell>
          <cell r="CK1531">
            <v>0</v>
          </cell>
          <cell r="CL1531">
            <v>21032400</v>
          </cell>
          <cell r="CM1531">
            <v>0</v>
          </cell>
          <cell r="CN1531">
            <v>0</v>
          </cell>
          <cell r="CO1531">
            <v>0</v>
          </cell>
          <cell r="CP1531">
            <v>0</v>
          </cell>
          <cell r="CQ1531">
            <v>0</v>
          </cell>
          <cell r="CR1531">
            <v>0</v>
          </cell>
          <cell r="CS1531">
            <v>0</v>
          </cell>
          <cell r="CT1531">
            <v>0</v>
          </cell>
          <cell r="CU1531">
            <v>0</v>
          </cell>
          <cell r="CW1531">
            <v>0</v>
          </cell>
          <cell r="CX1531">
            <v>0</v>
          </cell>
          <cell r="CY1531">
            <v>0</v>
          </cell>
          <cell r="CZ1531">
            <v>0</v>
          </cell>
          <cell r="DA1531">
            <v>0</v>
          </cell>
          <cell r="DB1531">
            <v>0</v>
          </cell>
          <cell r="DC1531">
            <v>0</v>
          </cell>
          <cell r="DD1531">
            <v>0</v>
          </cell>
          <cell r="DE1531">
            <v>0</v>
          </cell>
          <cell r="DF1531">
            <v>0</v>
          </cell>
          <cell r="DG1531">
            <v>0</v>
          </cell>
          <cell r="DI1531">
            <v>0</v>
          </cell>
          <cell r="DJ1531">
            <v>0</v>
          </cell>
          <cell r="DK1531">
            <v>0</v>
          </cell>
          <cell r="DL1531">
            <v>0</v>
          </cell>
          <cell r="DM1531">
            <v>0</v>
          </cell>
          <cell r="DN1531">
            <v>0</v>
          </cell>
          <cell r="DO1531">
            <v>0</v>
          </cell>
          <cell r="DP1531">
            <v>0</v>
          </cell>
          <cell r="DQ1531">
            <v>0</v>
          </cell>
          <cell r="DR1531">
            <v>0</v>
          </cell>
          <cell r="DS1531">
            <v>0</v>
          </cell>
          <cell r="DU1531" t="e">
            <v>#N/A</v>
          </cell>
          <cell r="DV1531">
            <v>0</v>
          </cell>
          <cell r="DW1531">
            <v>0</v>
          </cell>
          <cell r="DX1531">
            <v>1</v>
          </cell>
          <cell r="DY1531">
            <v>20400000</v>
          </cell>
          <cell r="DZ1531">
            <v>21032400</v>
          </cell>
          <cell r="EB1531">
            <v>21032400</v>
          </cell>
          <cell r="EC1531" t="str">
            <v>Def</v>
          </cell>
          <cell r="ED1531" t="str">
            <v>Local Recreational Facilities</v>
          </cell>
        </row>
        <row r="1532">
          <cell r="D1532" t="str">
            <v>PC3200720</v>
          </cell>
          <cell r="E1532" t="str">
            <v>Wynyard Point Open Space (Heritage Yacht Basin)</v>
          </cell>
          <cell r="F1532" t="str">
            <v>Auckland Waterfront Development Group</v>
          </cell>
          <cell r="G1532" t="str">
            <v>Waterfront Development Agency chief executive</v>
          </cell>
          <cell r="H1532" t="str">
            <v>E912003</v>
          </cell>
          <cell r="I1532" t="str">
            <v>Waterfront project management</v>
          </cell>
          <cell r="J1532" t="str">
            <v>Economic development</v>
          </cell>
          <cell r="K1532" t="str">
            <v>Waterfront development</v>
          </cell>
          <cell r="L1532" t="str">
            <v>Waterfront public initiatives</v>
          </cell>
          <cell r="M1532" t="str">
            <v>Economic development</v>
          </cell>
          <cell r="N1532" t="str">
            <v>Waterfront development</v>
          </cell>
          <cell r="O1532" t="str">
            <v>Waterfront public initiatives</v>
          </cell>
          <cell r="P1532" t="str">
            <v>Economic development</v>
          </cell>
          <cell r="Q1532" t="str">
            <v>Waterfront development</v>
          </cell>
          <cell r="R1532" t="str">
            <v>Waterfront public initiatives</v>
          </cell>
          <cell r="S1532" t="str">
            <v>A0153105</v>
          </cell>
          <cell r="T1532" t="str">
            <v>A0153105</v>
          </cell>
          <cell r="U1532" t="str">
            <v>Waterfront public initiatives</v>
          </cell>
          <cell r="V1532" t="str">
            <v>L050</v>
          </cell>
          <cell r="W1532" t="str">
            <v>Regional</v>
          </cell>
          <cell r="X1532" t="str">
            <v>PL40810</v>
          </cell>
          <cell r="Y1532" t="str">
            <v>Expense</v>
          </cell>
          <cell r="Z1532">
            <v>20170701</v>
          </cell>
          <cell r="AA1532">
            <v>20220630</v>
          </cell>
          <cell r="AB1532">
            <v>2</v>
          </cell>
          <cell r="AC1532" t="str">
            <v>Discrete</v>
          </cell>
          <cell r="AD1532">
            <v>0.25</v>
          </cell>
          <cell r="AE1532">
            <v>0</v>
          </cell>
          <cell r="AF1532">
            <v>0.75</v>
          </cell>
          <cell r="AG1532">
            <v>0</v>
          </cell>
          <cell r="AH1532">
            <v>19</v>
          </cell>
          <cell r="AI1532" t="str">
            <v>Waterfront Auckland - Public Space</v>
          </cell>
          <cell r="AJ1532" t="str">
            <v>Structures parks</v>
          </cell>
          <cell r="AK1532">
            <v>35</v>
          </cell>
          <cell r="AM1532">
            <v>0.25</v>
          </cell>
          <cell r="AO1532">
            <v>0.75</v>
          </cell>
          <cell r="AY1532">
            <v>1000000</v>
          </cell>
          <cell r="AZ1532">
            <v>1900000</v>
          </cell>
          <cell r="BA1532">
            <v>10300000</v>
          </cell>
          <cell r="BB1532">
            <v>8400000</v>
          </cell>
          <cell r="BC1532">
            <v>1800000</v>
          </cell>
          <cell r="BD1532">
            <v>3.1E-2</v>
          </cell>
          <cell r="BE1532">
            <v>6.1930000000000041E-2</v>
          </cell>
          <cell r="BF1532">
            <v>9.3787900000000146E-2</v>
          </cell>
          <cell r="BG1532">
            <v>0.12878911280000027</v>
          </cell>
          <cell r="BH1532">
            <v>0.16491036440960039</v>
          </cell>
          <cell r="BI1532">
            <v>0.19869276497747879</v>
          </cell>
          <cell r="BJ1532">
            <v>0.23225616239684821</v>
          </cell>
          <cell r="BK1532">
            <v>0.27045610343115034</v>
          </cell>
          <cell r="BL1532">
            <v>0.31238115484437823</v>
          </cell>
          <cell r="BM1532">
            <v>0.35568973295424255</v>
          </cell>
          <cell r="BN1532">
            <v>0</v>
          </cell>
          <cell r="BO1532">
            <v>0</v>
          </cell>
          <cell r="BP1532">
            <v>0</v>
          </cell>
          <cell r="BQ1532">
            <v>0</v>
          </cell>
          <cell r="BR1532">
            <v>0</v>
          </cell>
          <cell r="BS1532">
            <v>0</v>
          </cell>
          <cell r="BT1532">
            <v>198692.7649774788</v>
          </cell>
          <cell r="BU1532">
            <v>441286.70855401159</v>
          </cell>
          <cell r="BV1532">
            <v>2785697.8653408485</v>
          </cell>
          <cell r="BW1532">
            <v>2624001.7006927771</v>
          </cell>
          <cell r="BX1532">
            <v>640241.51931763662</v>
          </cell>
          <cell r="BY1532">
            <v>0</v>
          </cell>
          <cell r="BZ1532">
            <v>0</v>
          </cell>
          <cell r="CA1532">
            <v>0</v>
          </cell>
          <cell r="CB1532">
            <v>0</v>
          </cell>
          <cell r="CC1532">
            <v>0</v>
          </cell>
          <cell r="CD1532">
            <v>0</v>
          </cell>
          <cell r="CE1532">
            <v>1198692.7649774789</v>
          </cell>
          <cell r="CF1532">
            <v>2341286.7085540118</v>
          </cell>
          <cell r="CG1532">
            <v>13085697.865340848</v>
          </cell>
          <cell r="CH1532">
            <v>11024001.700692777</v>
          </cell>
          <cell r="CI1532">
            <v>2440241.5193176367</v>
          </cell>
          <cell r="CK1532">
            <v>0</v>
          </cell>
          <cell r="CL1532">
            <v>0</v>
          </cell>
          <cell r="CM1532">
            <v>0</v>
          </cell>
          <cell r="CN1532">
            <v>0</v>
          </cell>
          <cell r="CO1532">
            <v>0</v>
          </cell>
          <cell r="CP1532">
            <v>0</v>
          </cell>
          <cell r="CQ1532">
            <v>299673.19124436972</v>
          </cell>
          <cell r="CR1532">
            <v>585321.67713850294</v>
          </cell>
          <cell r="CS1532">
            <v>3271424.4663352119</v>
          </cell>
          <cell r="CT1532">
            <v>2756000.4251731941</v>
          </cell>
          <cell r="CU1532">
            <v>610060.37982940918</v>
          </cell>
          <cell r="CW1532">
            <v>0</v>
          </cell>
          <cell r="CX1532">
            <v>0</v>
          </cell>
          <cell r="CY1532">
            <v>0</v>
          </cell>
          <cell r="CZ1532">
            <v>0</v>
          </cell>
          <cell r="DA1532">
            <v>0</v>
          </cell>
          <cell r="DB1532">
            <v>0</v>
          </cell>
          <cell r="DC1532">
            <v>899019.57373310917</v>
          </cell>
          <cell r="DD1532">
            <v>1755965.0314155088</v>
          </cell>
          <cell r="DE1532">
            <v>9814273.3990056366</v>
          </cell>
          <cell r="DF1532">
            <v>8268001.2755195824</v>
          </cell>
          <cell r="DG1532">
            <v>1830181.1394882277</v>
          </cell>
          <cell r="DI1532">
            <v>0</v>
          </cell>
          <cell r="DJ1532">
            <v>0</v>
          </cell>
          <cell r="DK1532">
            <v>0</v>
          </cell>
          <cell r="DL1532">
            <v>0</v>
          </cell>
          <cell r="DM1532">
            <v>0</v>
          </cell>
          <cell r="DN1532">
            <v>0</v>
          </cell>
          <cell r="DO1532">
            <v>0</v>
          </cell>
          <cell r="DP1532">
            <v>0</v>
          </cell>
          <cell r="DQ1532">
            <v>0</v>
          </cell>
          <cell r="DR1532">
            <v>0</v>
          </cell>
          <cell r="DS1532">
            <v>0</v>
          </cell>
          <cell r="DU1532" t="e">
            <v>#N/A</v>
          </cell>
          <cell r="DV1532">
            <v>17550000</v>
          </cell>
          <cell r="DW1532">
            <v>1</v>
          </cell>
          <cell r="DX1532">
            <v>1</v>
          </cell>
          <cell r="DY1532">
            <v>23400000</v>
          </cell>
          <cell r="DZ1532">
            <v>30089920.558882754</v>
          </cell>
          <cell r="EB1532">
            <v>30089920.558882754</v>
          </cell>
          <cell r="EC1532" t="str">
            <v>Regional Recreational Facilities</v>
          </cell>
          <cell r="ED1532" t="str">
            <v>Regional Recreational Facilities</v>
          </cell>
        </row>
        <row r="1533">
          <cell r="D1533" t="str">
            <v>PC3200722</v>
          </cell>
          <cell r="E1533" t="str">
            <v>Waitemata Plaza</v>
          </cell>
          <cell r="F1533" t="str">
            <v>Auckland Waterfront Development Group</v>
          </cell>
          <cell r="G1533" t="str">
            <v>Waterfront Development Agency chief executive</v>
          </cell>
          <cell r="H1533" t="str">
            <v>E912003</v>
          </cell>
          <cell r="I1533" t="str">
            <v>Waterfront project management</v>
          </cell>
          <cell r="J1533" t="str">
            <v>Economic development</v>
          </cell>
          <cell r="K1533" t="str">
            <v>Waterfront development</v>
          </cell>
          <cell r="L1533" t="str">
            <v>Waterfront public initiatives</v>
          </cell>
          <cell r="M1533" t="str">
            <v>Economic development</v>
          </cell>
          <cell r="N1533" t="str">
            <v>Waterfront development</v>
          </cell>
          <cell r="O1533" t="str">
            <v>Waterfront public initiatives</v>
          </cell>
          <cell r="P1533" t="str">
            <v>Economic development</v>
          </cell>
          <cell r="Q1533" t="str">
            <v>Waterfront development</v>
          </cell>
          <cell r="R1533" t="str">
            <v>Waterfront public initiatives</v>
          </cell>
          <cell r="S1533" t="str">
            <v>A0153105</v>
          </cell>
          <cell r="T1533" t="str">
            <v>A0153105</v>
          </cell>
          <cell r="U1533" t="str">
            <v>Waterfront public initiatives</v>
          </cell>
          <cell r="V1533" t="str">
            <v>L050</v>
          </cell>
          <cell r="W1533" t="str">
            <v>Regional</v>
          </cell>
          <cell r="X1533" t="str">
            <v>PL40810</v>
          </cell>
          <cell r="Y1533" t="str">
            <v>Expense</v>
          </cell>
          <cell r="Z1533">
            <v>20130701</v>
          </cell>
          <cell r="AA1533">
            <v>20150630</v>
          </cell>
          <cell r="AB1533">
            <v>2</v>
          </cell>
          <cell r="AC1533" t="str">
            <v>Discrete</v>
          </cell>
          <cell r="AD1533">
            <v>0.5</v>
          </cell>
          <cell r="AE1533">
            <v>0</v>
          </cell>
          <cell r="AF1533">
            <v>0.5</v>
          </cell>
          <cell r="AG1533">
            <v>0</v>
          </cell>
          <cell r="AH1533">
            <v>19</v>
          </cell>
          <cell r="AI1533" t="str">
            <v>Waterfront Auckland - Public Space</v>
          </cell>
          <cell r="AJ1533" t="str">
            <v>Structures parks</v>
          </cell>
          <cell r="AK1533">
            <v>35</v>
          </cell>
          <cell r="AM1533">
            <v>0.5</v>
          </cell>
          <cell r="AO1533">
            <v>0.5</v>
          </cell>
          <cell r="AU1533">
            <v>300000</v>
          </cell>
          <cell r="AV1533">
            <v>1200000</v>
          </cell>
          <cell r="BD1533">
            <v>3.1E-2</v>
          </cell>
          <cell r="BE1533">
            <v>6.1930000000000041E-2</v>
          </cell>
          <cell r="BF1533">
            <v>9.3787900000000146E-2</v>
          </cell>
          <cell r="BG1533">
            <v>0.12878911280000027</v>
          </cell>
          <cell r="BH1533">
            <v>0.16491036440960039</v>
          </cell>
          <cell r="BI1533">
            <v>0.19869276497747879</v>
          </cell>
          <cell r="BJ1533">
            <v>0.23225616239684821</v>
          </cell>
          <cell r="BK1533">
            <v>0.27045610343115034</v>
          </cell>
          <cell r="BL1533">
            <v>0.31238115484437823</v>
          </cell>
          <cell r="BM1533">
            <v>0.35568973295424255</v>
          </cell>
          <cell r="BN1533">
            <v>0</v>
          </cell>
          <cell r="BO1533">
            <v>0</v>
          </cell>
          <cell r="BP1533">
            <v>18579.000000000011</v>
          </cell>
          <cell r="BQ1533">
            <v>112545.48000000017</v>
          </cell>
          <cell r="BR1533">
            <v>0</v>
          </cell>
          <cell r="BS1533">
            <v>0</v>
          </cell>
          <cell r="BT1533">
            <v>0</v>
          </cell>
          <cell r="BU1533">
            <v>0</v>
          </cell>
          <cell r="BV1533">
            <v>0</v>
          </cell>
          <cell r="BW1533">
            <v>0</v>
          </cell>
          <cell r="BX1533">
            <v>0</v>
          </cell>
          <cell r="BY1533">
            <v>0</v>
          </cell>
          <cell r="BZ1533">
            <v>0</v>
          </cell>
          <cell r="CA1533">
            <v>318579</v>
          </cell>
          <cell r="CB1533">
            <v>1312545.4800000002</v>
          </cell>
          <cell r="CC1533">
            <v>0</v>
          </cell>
          <cell r="CD1533">
            <v>0</v>
          </cell>
          <cell r="CE1533">
            <v>0</v>
          </cell>
          <cell r="CF1533">
            <v>0</v>
          </cell>
          <cell r="CG1533">
            <v>0</v>
          </cell>
          <cell r="CH1533">
            <v>0</v>
          </cell>
          <cell r="CI1533">
            <v>0</v>
          </cell>
          <cell r="CK1533">
            <v>0</v>
          </cell>
          <cell r="CL1533">
            <v>0</v>
          </cell>
          <cell r="CM1533">
            <v>159289.5</v>
          </cell>
          <cell r="CN1533">
            <v>656272.74000000011</v>
          </cell>
          <cell r="CO1533">
            <v>0</v>
          </cell>
          <cell r="CP1533">
            <v>0</v>
          </cell>
          <cell r="CQ1533">
            <v>0</v>
          </cell>
          <cell r="CR1533">
            <v>0</v>
          </cell>
          <cell r="CS1533">
            <v>0</v>
          </cell>
          <cell r="CT1533">
            <v>0</v>
          </cell>
          <cell r="CU1533">
            <v>0</v>
          </cell>
          <cell r="CW1533">
            <v>0</v>
          </cell>
          <cell r="CX1533">
            <v>0</v>
          </cell>
          <cell r="CY1533">
            <v>159289.5</v>
          </cell>
          <cell r="CZ1533">
            <v>656272.74000000011</v>
          </cell>
          <cell r="DA1533">
            <v>0</v>
          </cell>
          <cell r="DB1533">
            <v>0</v>
          </cell>
          <cell r="DC1533">
            <v>0</v>
          </cell>
          <cell r="DD1533">
            <v>0</v>
          </cell>
          <cell r="DE1533">
            <v>0</v>
          </cell>
          <cell r="DF1533">
            <v>0</v>
          </cell>
          <cell r="DG1533">
            <v>0</v>
          </cell>
          <cell r="DI1533">
            <v>0</v>
          </cell>
          <cell r="DJ1533">
            <v>0</v>
          </cell>
          <cell r="DK1533">
            <v>0</v>
          </cell>
          <cell r="DL1533">
            <v>0</v>
          </cell>
          <cell r="DM1533">
            <v>0</v>
          </cell>
          <cell r="DN1533">
            <v>0</v>
          </cell>
          <cell r="DO1533">
            <v>0</v>
          </cell>
          <cell r="DP1533">
            <v>0</v>
          </cell>
          <cell r="DQ1533">
            <v>0</v>
          </cell>
          <cell r="DR1533">
            <v>0</v>
          </cell>
          <cell r="DS1533">
            <v>0</v>
          </cell>
          <cell r="DU1533" t="e">
            <v>#N/A</v>
          </cell>
          <cell r="DV1533">
            <v>750000</v>
          </cell>
          <cell r="DW1533">
            <v>1</v>
          </cell>
          <cell r="DX1533">
            <v>1</v>
          </cell>
          <cell r="DY1533">
            <v>1500000</v>
          </cell>
          <cell r="DZ1533">
            <v>1631124.4800000002</v>
          </cell>
          <cell r="EB1533">
            <v>1631124.4800000002</v>
          </cell>
          <cell r="EC1533" t="str">
            <v>Regional Recreational Facilities</v>
          </cell>
          <cell r="ED1533" t="str">
            <v>Regional Recreational Facilities</v>
          </cell>
        </row>
        <row r="1534">
          <cell r="D1534" t="str">
            <v>PC3200724</v>
          </cell>
          <cell r="E1534" t="str">
            <v>Vos Yard Development</v>
          </cell>
          <cell r="F1534" t="str">
            <v>Auckland Waterfront Development Group</v>
          </cell>
          <cell r="G1534" t="str">
            <v>Waterfront Development Agency chief executive</v>
          </cell>
          <cell r="H1534" t="str">
            <v>E912003</v>
          </cell>
          <cell r="I1534" t="str">
            <v>Waterfront project management</v>
          </cell>
          <cell r="J1534" t="str">
            <v>Economic development</v>
          </cell>
          <cell r="K1534" t="str">
            <v>Waterfront development</v>
          </cell>
          <cell r="L1534" t="str">
            <v>Waterfront public initiatives</v>
          </cell>
          <cell r="M1534" t="str">
            <v>Economic development</v>
          </cell>
          <cell r="N1534" t="str">
            <v>Waterfront development</v>
          </cell>
          <cell r="O1534" t="str">
            <v>Waterfront public initiatives</v>
          </cell>
          <cell r="P1534" t="str">
            <v>Economic development</v>
          </cell>
          <cell r="Q1534" t="str">
            <v>Waterfront development</v>
          </cell>
          <cell r="R1534" t="str">
            <v>Waterfront public initiatives</v>
          </cell>
          <cell r="S1534" t="str">
            <v>A0153105</v>
          </cell>
          <cell r="T1534" t="str">
            <v>A0153105</v>
          </cell>
          <cell r="U1534" t="str">
            <v>Waterfront public initiatives</v>
          </cell>
          <cell r="V1534" t="str">
            <v>L050</v>
          </cell>
          <cell r="W1534" t="str">
            <v>Regional</v>
          </cell>
          <cell r="X1534" t="str">
            <v>PL40810</v>
          </cell>
          <cell r="Y1534" t="str">
            <v>Expense</v>
          </cell>
          <cell r="Z1534">
            <v>20120701</v>
          </cell>
          <cell r="AA1534">
            <v>20130630</v>
          </cell>
          <cell r="AB1534">
            <v>2</v>
          </cell>
          <cell r="AC1534" t="str">
            <v>Discrete</v>
          </cell>
          <cell r="AD1534">
            <v>1</v>
          </cell>
          <cell r="AE1534">
            <v>0</v>
          </cell>
          <cell r="AF1534">
            <v>0</v>
          </cell>
          <cell r="AG1534">
            <v>0</v>
          </cell>
          <cell r="AH1534">
            <v>19</v>
          </cell>
          <cell r="AI1534" t="str">
            <v>Waterfront Auckland - Public Space</v>
          </cell>
          <cell r="AJ1534" t="str">
            <v>Other assets (Capex)</v>
          </cell>
          <cell r="AK1534">
            <v>30</v>
          </cell>
          <cell r="AM1534">
            <v>1</v>
          </cell>
          <cell r="AT1534">
            <v>1000000</v>
          </cell>
          <cell r="BD1534">
            <v>3.3000000000000002E-2</v>
          </cell>
          <cell r="BE1534">
            <v>6.7088999999999732E-2</v>
          </cell>
          <cell r="BF1534">
            <v>0.10230293699999971</v>
          </cell>
          <cell r="BG1534">
            <v>0.14088353979499968</v>
          </cell>
          <cell r="BH1534">
            <v>0.18195534722761963</v>
          </cell>
          <cell r="BI1534">
            <v>0.21859596299167583</v>
          </cell>
          <cell r="BJ1534">
            <v>0.25637243784441766</v>
          </cell>
          <cell r="BK1534">
            <v>0.29783272829328333</v>
          </cell>
          <cell r="BL1534">
            <v>0.3445547065118415</v>
          </cell>
          <cell r="BM1534">
            <v>0.39295867594626777</v>
          </cell>
          <cell r="BN1534">
            <v>0</v>
          </cell>
          <cell r="BO1534">
            <v>33000</v>
          </cell>
          <cell r="BP1534">
            <v>0</v>
          </cell>
          <cell r="BQ1534">
            <v>0</v>
          </cell>
          <cell r="BR1534">
            <v>0</v>
          </cell>
          <cell r="BS1534">
            <v>0</v>
          </cell>
          <cell r="BT1534">
            <v>0</v>
          </cell>
          <cell r="BU1534">
            <v>0</v>
          </cell>
          <cell r="BV1534">
            <v>0</v>
          </cell>
          <cell r="BW1534">
            <v>0</v>
          </cell>
          <cell r="BX1534">
            <v>0</v>
          </cell>
          <cell r="BY1534">
            <v>0</v>
          </cell>
          <cell r="BZ1534">
            <v>1033000</v>
          </cell>
          <cell r="CA1534">
            <v>0</v>
          </cell>
          <cell r="CB1534">
            <v>0</v>
          </cell>
          <cell r="CC1534">
            <v>0</v>
          </cell>
          <cell r="CD1534">
            <v>0</v>
          </cell>
          <cell r="CE1534">
            <v>0</v>
          </cell>
          <cell r="CF1534">
            <v>0</v>
          </cell>
          <cell r="CG1534">
            <v>0</v>
          </cell>
          <cell r="CH1534">
            <v>0</v>
          </cell>
          <cell r="CI1534">
            <v>0</v>
          </cell>
          <cell r="CK1534">
            <v>0</v>
          </cell>
          <cell r="CL1534">
            <v>1033000</v>
          </cell>
          <cell r="CM1534">
            <v>0</v>
          </cell>
          <cell r="CN1534">
            <v>0</v>
          </cell>
          <cell r="CO1534">
            <v>0</v>
          </cell>
          <cell r="CP1534">
            <v>0</v>
          </cell>
          <cell r="CQ1534">
            <v>0</v>
          </cell>
          <cell r="CR1534">
            <v>0</v>
          </cell>
          <cell r="CS1534">
            <v>0</v>
          </cell>
          <cell r="CT1534">
            <v>0</v>
          </cell>
          <cell r="CU1534">
            <v>0</v>
          </cell>
          <cell r="CW1534">
            <v>0</v>
          </cell>
          <cell r="CX1534">
            <v>0</v>
          </cell>
          <cell r="CY1534">
            <v>0</v>
          </cell>
          <cell r="CZ1534">
            <v>0</v>
          </cell>
          <cell r="DA1534">
            <v>0</v>
          </cell>
          <cell r="DB1534">
            <v>0</v>
          </cell>
          <cell r="DC1534">
            <v>0</v>
          </cell>
          <cell r="DD1534">
            <v>0</v>
          </cell>
          <cell r="DE1534">
            <v>0</v>
          </cell>
          <cell r="DF1534">
            <v>0</v>
          </cell>
          <cell r="DG1534">
            <v>0</v>
          </cell>
          <cell r="DI1534">
            <v>0</v>
          </cell>
          <cell r="DJ1534">
            <v>0</v>
          </cell>
          <cell r="DK1534">
            <v>0</v>
          </cell>
          <cell r="DL1534">
            <v>0</v>
          </cell>
          <cell r="DM1534">
            <v>0</v>
          </cell>
          <cell r="DN1534">
            <v>0</v>
          </cell>
          <cell r="DO1534">
            <v>0</v>
          </cell>
          <cell r="DP1534">
            <v>0</v>
          </cell>
          <cell r="DQ1534">
            <v>0</v>
          </cell>
          <cell r="DR1534">
            <v>0</v>
          </cell>
          <cell r="DS1534">
            <v>0</v>
          </cell>
          <cell r="DU1534" t="e">
            <v>#N/A</v>
          </cell>
          <cell r="DV1534">
            <v>0</v>
          </cell>
          <cell r="DW1534">
            <v>0</v>
          </cell>
          <cell r="DX1534">
            <v>1</v>
          </cell>
          <cell r="DY1534">
            <v>1000000</v>
          </cell>
          <cell r="DZ1534">
            <v>1033000</v>
          </cell>
          <cell r="EB1534">
            <v>1033000</v>
          </cell>
          <cell r="EC1534" t="str">
            <v>Def</v>
          </cell>
          <cell r="ED1534" t="str">
            <v>Local Recreational Facilities</v>
          </cell>
        </row>
        <row r="1535">
          <cell r="D1535" t="str">
            <v>PC3200725</v>
          </cell>
          <cell r="E1535" t="str">
            <v>Innovation precinct</v>
          </cell>
          <cell r="F1535" t="str">
            <v>Auckland Waterfront Development Group</v>
          </cell>
          <cell r="G1535" t="str">
            <v>Waterfront Development Agency chief executive</v>
          </cell>
          <cell r="H1535" t="str">
            <v>E912005</v>
          </cell>
          <cell r="I1535" t="str">
            <v>Waterfront property and assets</v>
          </cell>
          <cell r="J1535" t="str">
            <v>Economic development</v>
          </cell>
          <cell r="K1535" t="str">
            <v>Waterfront development</v>
          </cell>
          <cell r="L1535" t="str">
            <v>Waterfront commercial initiatives</v>
          </cell>
          <cell r="M1535" t="str">
            <v>Economic development</v>
          </cell>
          <cell r="N1535" t="str">
            <v>Waterfront development</v>
          </cell>
          <cell r="O1535" t="str">
            <v>Waterfront commercial initiatives</v>
          </cell>
          <cell r="P1535" t="str">
            <v>Economic development</v>
          </cell>
          <cell r="Q1535" t="str">
            <v>Waterfront development</v>
          </cell>
          <cell r="R1535" t="str">
            <v>Waterfront commercial initiatives</v>
          </cell>
          <cell r="S1535" t="str">
            <v>A0153205</v>
          </cell>
          <cell r="T1535" t="str">
            <v>A0153205</v>
          </cell>
          <cell r="U1535" t="str">
            <v>Waterfront commercial initiatives</v>
          </cell>
          <cell r="V1535" t="str">
            <v>L050</v>
          </cell>
          <cell r="W1535" t="str">
            <v>Regional</v>
          </cell>
          <cell r="X1535" t="str">
            <v>PL40810</v>
          </cell>
          <cell r="Y1535" t="str">
            <v>Expense</v>
          </cell>
          <cell r="Z1535">
            <v>20120701</v>
          </cell>
          <cell r="AA1535">
            <v>20140630</v>
          </cell>
          <cell r="AB1535">
            <v>2</v>
          </cell>
          <cell r="AC1535" t="str">
            <v>Discrete</v>
          </cell>
          <cell r="AD1535">
            <v>0</v>
          </cell>
          <cell r="AE1535">
            <v>0</v>
          </cell>
          <cell r="AF1535">
            <v>1</v>
          </cell>
          <cell r="AG1535">
            <v>0</v>
          </cell>
          <cell r="AH1535">
            <v>33</v>
          </cell>
          <cell r="AI1535" t="str">
            <v>Waterfront Auckland - Property</v>
          </cell>
          <cell r="AJ1535" t="str">
            <v>Other assets (Capex)</v>
          </cell>
          <cell r="AK1535">
            <v>0</v>
          </cell>
          <cell r="AM1535">
            <v>1</v>
          </cell>
          <cell r="AT1535">
            <v>706000</v>
          </cell>
          <cell r="AU1535">
            <v>8502000</v>
          </cell>
          <cell r="BD1535">
            <v>3.3000000000000002E-2</v>
          </cell>
          <cell r="BE1535">
            <v>6.7088999999999732E-2</v>
          </cell>
          <cell r="BF1535">
            <v>0.10230293699999971</v>
          </cell>
          <cell r="BG1535">
            <v>0.14088353979499968</v>
          </cell>
          <cell r="BH1535">
            <v>0.18195534722761963</v>
          </cell>
          <cell r="BI1535">
            <v>0.21859596299167583</v>
          </cell>
          <cell r="BJ1535">
            <v>0.25637243784441766</v>
          </cell>
          <cell r="BK1535">
            <v>0.29783272829328333</v>
          </cell>
          <cell r="BL1535">
            <v>0.3445547065118415</v>
          </cell>
          <cell r="BM1535">
            <v>0.39295867594626777</v>
          </cell>
          <cell r="BN1535">
            <v>0</v>
          </cell>
          <cell r="BO1535">
            <v>23298</v>
          </cell>
          <cell r="BP1535">
            <v>570390.67799999774</v>
          </cell>
          <cell r="BQ1535">
            <v>0</v>
          </cell>
          <cell r="BR1535">
            <v>0</v>
          </cell>
          <cell r="BS1535">
            <v>0</v>
          </cell>
          <cell r="BT1535">
            <v>0</v>
          </cell>
          <cell r="BU1535">
            <v>0</v>
          </cell>
          <cell r="BV1535">
            <v>0</v>
          </cell>
          <cell r="BW1535">
            <v>0</v>
          </cell>
          <cell r="BX1535">
            <v>0</v>
          </cell>
          <cell r="BY1535">
            <v>0</v>
          </cell>
          <cell r="BZ1535">
            <v>729298</v>
          </cell>
          <cell r="CA1535">
            <v>9072390.6779999975</v>
          </cell>
          <cell r="CB1535">
            <v>0</v>
          </cell>
          <cell r="CC1535">
            <v>0</v>
          </cell>
          <cell r="CD1535">
            <v>0</v>
          </cell>
          <cell r="CE1535">
            <v>0</v>
          </cell>
          <cell r="CF1535">
            <v>0</v>
          </cell>
          <cell r="CG1535">
            <v>0</v>
          </cell>
          <cell r="CH1535">
            <v>0</v>
          </cell>
          <cell r="CI1535">
            <v>0</v>
          </cell>
          <cell r="CK1535">
            <v>0</v>
          </cell>
          <cell r="CL1535">
            <v>0</v>
          </cell>
          <cell r="CM1535">
            <v>0</v>
          </cell>
          <cell r="CN1535">
            <v>0</v>
          </cell>
          <cell r="CO1535">
            <v>0</v>
          </cell>
          <cell r="CP1535">
            <v>0</v>
          </cell>
          <cell r="CQ1535">
            <v>0</v>
          </cell>
          <cell r="CR1535">
            <v>0</v>
          </cell>
          <cell r="CS1535">
            <v>0</v>
          </cell>
          <cell r="CT1535">
            <v>0</v>
          </cell>
          <cell r="CU1535">
            <v>0</v>
          </cell>
          <cell r="CW1535">
            <v>0</v>
          </cell>
          <cell r="CX1535">
            <v>729298</v>
          </cell>
          <cell r="CY1535">
            <v>9072390.6779999975</v>
          </cell>
          <cell r="CZ1535">
            <v>0</v>
          </cell>
          <cell r="DA1535">
            <v>0</v>
          </cell>
          <cell r="DB1535">
            <v>0</v>
          </cell>
          <cell r="DC1535">
            <v>0</v>
          </cell>
          <cell r="DD1535">
            <v>0</v>
          </cell>
          <cell r="DE1535">
            <v>0</v>
          </cell>
          <cell r="DF1535">
            <v>0</v>
          </cell>
          <cell r="DG1535">
            <v>0</v>
          </cell>
          <cell r="DI1535">
            <v>0</v>
          </cell>
          <cell r="DJ1535">
            <v>0</v>
          </cell>
          <cell r="DK1535">
            <v>0</v>
          </cell>
          <cell r="DL1535">
            <v>0</v>
          </cell>
          <cell r="DM1535">
            <v>0</v>
          </cell>
          <cell r="DN1535">
            <v>0</v>
          </cell>
          <cell r="DO1535">
            <v>0</v>
          </cell>
          <cell r="DP1535">
            <v>0</v>
          </cell>
          <cell r="DQ1535">
            <v>0</v>
          </cell>
          <cell r="DR1535">
            <v>0</v>
          </cell>
          <cell r="DS1535">
            <v>0</v>
          </cell>
          <cell r="DU1535" t="e">
            <v>#N/A</v>
          </cell>
          <cell r="DV1535">
            <v>9208000</v>
          </cell>
          <cell r="DW1535">
            <v>1</v>
          </cell>
          <cell r="DX1535">
            <v>1</v>
          </cell>
          <cell r="DY1535">
            <v>9208000</v>
          </cell>
          <cell r="DZ1535">
            <v>9801688.6779999975</v>
          </cell>
          <cell r="EB1535">
            <v>9801688.6779999975</v>
          </cell>
          <cell r="EC1535" t="str">
            <v>Def</v>
          </cell>
          <cell r="ED1535" t="str">
            <v>nonDC</v>
          </cell>
        </row>
        <row r="1536">
          <cell r="D1536" t="str">
            <v>PC3200726</v>
          </cell>
          <cell r="E1536" t="str">
            <v>Westhaven Marina Village</v>
          </cell>
          <cell r="F1536" t="str">
            <v>Auckland Waterfront Development Group</v>
          </cell>
          <cell r="G1536" t="str">
            <v>Waterfront Development Agency chief executive</v>
          </cell>
          <cell r="H1536" t="str">
            <v>E912005</v>
          </cell>
          <cell r="I1536" t="str">
            <v>Waterfront property and assets</v>
          </cell>
          <cell r="J1536" t="str">
            <v>Economic development</v>
          </cell>
          <cell r="K1536" t="str">
            <v>Waterfront development</v>
          </cell>
          <cell r="L1536" t="str">
            <v>Waterfront commercial initiatives</v>
          </cell>
          <cell r="M1536" t="str">
            <v>Economic development</v>
          </cell>
          <cell r="N1536" t="str">
            <v>Waterfront development</v>
          </cell>
          <cell r="O1536" t="str">
            <v>Waterfront commercial initiatives</v>
          </cell>
          <cell r="P1536" t="str">
            <v>Economic development</v>
          </cell>
          <cell r="Q1536" t="str">
            <v>Waterfront development</v>
          </cell>
          <cell r="R1536" t="str">
            <v>Waterfront commercial initiatives</v>
          </cell>
          <cell r="S1536" t="str">
            <v>A0153205</v>
          </cell>
          <cell r="T1536" t="str">
            <v>A0153205</v>
          </cell>
          <cell r="U1536" t="str">
            <v>Waterfront commercial initiatives</v>
          </cell>
          <cell r="V1536" t="str">
            <v>L050</v>
          </cell>
          <cell r="W1536" t="str">
            <v>Regional</v>
          </cell>
          <cell r="X1536" t="str">
            <v>PL40810</v>
          </cell>
          <cell r="Y1536" t="str">
            <v>Expense</v>
          </cell>
          <cell r="Z1536">
            <v>20150701</v>
          </cell>
          <cell r="AA1536">
            <v>20170630</v>
          </cell>
          <cell r="AB1536">
            <v>2</v>
          </cell>
          <cell r="AC1536" t="str">
            <v>Discrete</v>
          </cell>
          <cell r="AD1536">
            <v>0</v>
          </cell>
          <cell r="AE1536">
            <v>0</v>
          </cell>
          <cell r="AF1536">
            <v>1</v>
          </cell>
          <cell r="AG1536">
            <v>0</v>
          </cell>
          <cell r="AH1536">
            <v>34</v>
          </cell>
          <cell r="AI1536" t="str">
            <v>Waterfront Auckland - Marina</v>
          </cell>
          <cell r="AJ1536" t="str">
            <v>Other assets (Capex)</v>
          </cell>
          <cell r="AK1536">
            <v>0</v>
          </cell>
          <cell r="AM1536">
            <v>1</v>
          </cell>
          <cell r="AW1536">
            <v>210000</v>
          </cell>
          <cell r="AX1536">
            <v>1790000</v>
          </cell>
          <cell r="BD1536">
            <v>3.3000000000000002E-2</v>
          </cell>
          <cell r="BE1536">
            <v>6.7088999999999732E-2</v>
          </cell>
          <cell r="BF1536">
            <v>0.10230293699999971</v>
          </cell>
          <cell r="BG1536">
            <v>0.14088353979499968</v>
          </cell>
          <cell r="BH1536">
            <v>0.18195534722761963</v>
          </cell>
          <cell r="BI1536">
            <v>0.21859596299167583</v>
          </cell>
          <cell r="BJ1536">
            <v>0.25637243784441766</v>
          </cell>
          <cell r="BK1536">
            <v>0.29783272829328333</v>
          </cell>
          <cell r="BL1536">
            <v>0.3445547065118415</v>
          </cell>
          <cell r="BM1536">
            <v>0.39295867594626777</v>
          </cell>
          <cell r="BN1536">
            <v>0</v>
          </cell>
          <cell r="BO1536">
            <v>0</v>
          </cell>
          <cell r="BP1536">
            <v>0</v>
          </cell>
          <cell r="BQ1536">
            <v>0</v>
          </cell>
          <cell r="BR1536">
            <v>29585.543356949933</v>
          </cell>
          <cell r="BS1536">
            <v>325700.07153743913</v>
          </cell>
          <cell r="BT1536">
            <v>0</v>
          </cell>
          <cell r="BU1536">
            <v>0</v>
          </cell>
          <cell r="BV1536">
            <v>0</v>
          </cell>
          <cell r="BW1536">
            <v>0</v>
          </cell>
          <cell r="BX1536">
            <v>0</v>
          </cell>
          <cell r="BY1536">
            <v>0</v>
          </cell>
          <cell r="BZ1536">
            <v>0</v>
          </cell>
          <cell r="CA1536">
            <v>0</v>
          </cell>
          <cell r="CB1536">
            <v>0</v>
          </cell>
          <cell r="CC1536">
            <v>239585.54335694993</v>
          </cell>
          <cell r="CD1536">
            <v>2115700.0715374392</v>
          </cell>
          <cell r="CE1536">
            <v>0</v>
          </cell>
          <cell r="CF1536">
            <v>0</v>
          </cell>
          <cell r="CG1536">
            <v>0</v>
          </cell>
          <cell r="CH1536">
            <v>0</v>
          </cell>
          <cell r="CI1536">
            <v>0</v>
          </cell>
          <cell r="CK1536">
            <v>0</v>
          </cell>
          <cell r="CL1536">
            <v>0</v>
          </cell>
          <cell r="CM1536">
            <v>0</v>
          </cell>
          <cell r="CN1536">
            <v>0</v>
          </cell>
          <cell r="CO1536">
            <v>0</v>
          </cell>
          <cell r="CP1536">
            <v>0</v>
          </cell>
          <cell r="CQ1536">
            <v>0</v>
          </cell>
          <cell r="CR1536">
            <v>0</v>
          </cell>
          <cell r="CS1536">
            <v>0</v>
          </cell>
          <cell r="CT1536">
            <v>0</v>
          </cell>
          <cell r="CU1536">
            <v>0</v>
          </cell>
          <cell r="CW1536">
            <v>0</v>
          </cell>
          <cell r="CX1536">
            <v>0</v>
          </cell>
          <cell r="CY1536">
            <v>0</v>
          </cell>
          <cell r="CZ1536">
            <v>0</v>
          </cell>
          <cell r="DA1536">
            <v>239585.54335694993</v>
          </cell>
          <cell r="DB1536">
            <v>2115700.0715374392</v>
          </cell>
          <cell r="DC1536">
            <v>0</v>
          </cell>
          <cell r="DD1536">
            <v>0</v>
          </cell>
          <cell r="DE1536">
            <v>0</v>
          </cell>
          <cell r="DF1536">
            <v>0</v>
          </cell>
          <cell r="DG1536">
            <v>0</v>
          </cell>
          <cell r="DI1536">
            <v>0</v>
          </cell>
          <cell r="DJ1536">
            <v>0</v>
          </cell>
          <cell r="DK1536">
            <v>0</v>
          </cell>
          <cell r="DL1536">
            <v>0</v>
          </cell>
          <cell r="DM1536">
            <v>0</v>
          </cell>
          <cell r="DN1536">
            <v>0</v>
          </cell>
          <cell r="DO1536">
            <v>0</v>
          </cell>
          <cell r="DP1536">
            <v>0</v>
          </cell>
          <cell r="DQ1536">
            <v>0</v>
          </cell>
          <cell r="DR1536">
            <v>0</v>
          </cell>
          <cell r="DS1536">
            <v>0</v>
          </cell>
          <cell r="DU1536" t="e">
            <v>#N/A</v>
          </cell>
          <cell r="DV1536">
            <v>2000000</v>
          </cell>
          <cell r="DW1536">
            <v>1</v>
          </cell>
          <cell r="DX1536">
            <v>1</v>
          </cell>
          <cell r="DY1536">
            <v>2000000</v>
          </cell>
          <cell r="DZ1536">
            <v>2355285.6148943892</v>
          </cell>
          <cell r="EB1536">
            <v>2355285.6148943892</v>
          </cell>
          <cell r="EC1536" t="str">
            <v>Def</v>
          </cell>
          <cell r="ED1536" t="str">
            <v>nonDC</v>
          </cell>
        </row>
        <row r="1537">
          <cell r="D1537" t="str">
            <v>PC3200728</v>
          </cell>
          <cell r="E1537" t="str">
            <v>Site 15/25 - Hotel Development</v>
          </cell>
          <cell r="F1537" t="str">
            <v>Auckland Waterfront Development Group</v>
          </cell>
          <cell r="G1537" t="str">
            <v>Waterfront Development Agency chief executive</v>
          </cell>
          <cell r="H1537" t="str">
            <v>E912005</v>
          </cell>
          <cell r="I1537" t="str">
            <v>Waterfront property and assets</v>
          </cell>
          <cell r="J1537" t="str">
            <v>Economic development</v>
          </cell>
          <cell r="K1537" t="str">
            <v>Waterfront development</v>
          </cell>
          <cell r="L1537" t="str">
            <v>Waterfront commercial initiatives</v>
          </cell>
          <cell r="M1537" t="str">
            <v>Economic development</v>
          </cell>
          <cell r="N1537" t="str">
            <v>Waterfront development</v>
          </cell>
          <cell r="O1537" t="str">
            <v>Waterfront commercial initiatives</v>
          </cell>
          <cell r="P1537" t="str">
            <v>Economic development</v>
          </cell>
          <cell r="Q1537" t="str">
            <v>Waterfront development</v>
          </cell>
          <cell r="R1537" t="str">
            <v>Waterfront commercial initiatives</v>
          </cell>
          <cell r="S1537" t="str">
            <v>A0153205</v>
          </cell>
          <cell r="T1537" t="str">
            <v>A0153205</v>
          </cell>
          <cell r="U1537" t="str">
            <v>Waterfront commercial initiatives</v>
          </cell>
          <cell r="V1537" t="str">
            <v>L050</v>
          </cell>
          <cell r="W1537" t="str">
            <v>Regional</v>
          </cell>
          <cell r="X1537" t="str">
            <v>PL40810</v>
          </cell>
          <cell r="Y1537" t="str">
            <v>Expense</v>
          </cell>
          <cell r="Z1537">
            <v>20120701</v>
          </cell>
          <cell r="AA1537">
            <v>20130630</v>
          </cell>
          <cell r="AB1537">
            <v>2</v>
          </cell>
          <cell r="AC1537" t="str">
            <v>Discrete</v>
          </cell>
          <cell r="AD1537">
            <v>0</v>
          </cell>
          <cell r="AE1537">
            <v>0</v>
          </cell>
          <cell r="AF1537">
            <v>1</v>
          </cell>
          <cell r="AG1537">
            <v>0</v>
          </cell>
          <cell r="AH1537">
            <v>33</v>
          </cell>
          <cell r="AI1537" t="str">
            <v>Waterfront Auckland - Property</v>
          </cell>
          <cell r="AJ1537" t="str">
            <v>Other assets (Capex)</v>
          </cell>
          <cell r="AK1537">
            <v>0</v>
          </cell>
          <cell r="AM1537">
            <v>1</v>
          </cell>
          <cell r="AT1537">
            <v>500000</v>
          </cell>
          <cell r="BD1537">
            <v>3.3000000000000002E-2</v>
          </cell>
          <cell r="BE1537">
            <v>6.7088999999999732E-2</v>
          </cell>
          <cell r="BF1537">
            <v>0.10230293699999971</v>
          </cell>
          <cell r="BG1537">
            <v>0.14088353979499968</v>
          </cell>
          <cell r="BH1537">
            <v>0.18195534722761963</v>
          </cell>
          <cell r="BI1537">
            <v>0.21859596299167583</v>
          </cell>
          <cell r="BJ1537">
            <v>0.25637243784441766</v>
          </cell>
          <cell r="BK1537">
            <v>0.29783272829328333</v>
          </cell>
          <cell r="BL1537">
            <v>0.3445547065118415</v>
          </cell>
          <cell r="BM1537">
            <v>0.39295867594626777</v>
          </cell>
          <cell r="BN1537">
            <v>0</v>
          </cell>
          <cell r="BO1537">
            <v>16500</v>
          </cell>
          <cell r="BP1537">
            <v>0</v>
          </cell>
          <cell r="BQ1537">
            <v>0</v>
          </cell>
          <cell r="BR1537">
            <v>0</v>
          </cell>
          <cell r="BS1537">
            <v>0</v>
          </cell>
          <cell r="BT1537">
            <v>0</v>
          </cell>
          <cell r="BU1537">
            <v>0</v>
          </cell>
          <cell r="BV1537">
            <v>0</v>
          </cell>
          <cell r="BW1537">
            <v>0</v>
          </cell>
          <cell r="BX1537">
            <v>0</v>
          </cell>
          <cell r="BY1537">
            <v>0</v>
          </cell>
          <cell r="BZ1537">
            <v>516500</v>
          </cell>
          <cell r="CA1537">
            <v>0</v>
          </cell>
          <cell r="CB1537">
            <v>0</v>
          </cell>
          <cell r="CC1537">
            <v>0</v>
          </cell>
          <cell r="CD1537">
            <v>0</v>
          </cell>
          <cell r="CE1537">
            <v>0</v>
          </cell>
          <cell r="CF1537">
            <v>0</v>
          </cell>
          <cell r="CG1537">
            <v>0</v>
          </cell>
          <cell r="CH1537">
            <v>0</v>
          </cell>
          <cell r="CI1537">
            <v>0</v>
          </cell>
          <cell r="CK1537">
            <v>0</v>
          </cell>
          <cell r="CL1537">
            <v>0</v>
          </cell>
          <cell r="CM1537">
            <v>0</v>
          </cell>
          <cell r="CN1537">
            <v>0</v>
          </cell>
          <cell r="CO1537">
            <v>0</v>
          </cell>
          <cell r="CP1537">
            <v>0</v>
          </cell>
          <cell r="CQ1537">
            <v>0</v>
          </cell>
          <cell r="CR1537">
            <v>0</v>
          </cell>
          <cell r="CS1537">
            <v>0</v>
          </cell>
          <cell r="CT1537">
            <v>0</v>
          </cell>
          <cell r="CU1537">
            <v>0</v>
          </cell>
          <cell r="CW1537">
            <v>0</v>
          </cell>
          <cell r="CX1537">
            <v>516500</v>
          </cell>
          <cell r="CY1537">
            <v>0</v>
          </cell>
          <cell r="CZ1537">
            <v>0</v>
          </cell>
          <cell r="DA1537">
            <v>0</v>
          </cell>
          <cell r="DB1537">
            <v>0</v>
          </cell>
          <cell r="DC1537">
            <v>0</v>
          </cell>
          <cell r="DD1537">
            <v>0</v>
          </cell>
          <cell r="DE1537">
            <v>0</v>
          </cell>
          <cell r="DF1537">
            <v>0</v>
          </cell>
          <cell r="DG1537">
            <v>0</v>
          </cell>
          <cell r="DI1537">
            <v>0</v>
          </cell>
          <cell r="DJ1537">
            <v>0</v>
          </cell>
          <cell r="DK1537">
            <v>0</v>
          </cell>
          <cell r="DL1537">
            <v>0</v>
          </cell>
          <cell r="DM1537">
            <v>0</v>
          </cell>
          <cell r="DN1537">
            <v>0</v>
          </cell>
          <cell r="DO1537">
            <v>0</v>
          </cell>
          <cell r="DP1537">
            <v>0</v>
          </cell>
          <cell r="DQ1537">
            <v>0</v>
          </cell>
          <cell r="DR1537">
            <v>0</v>
          </cell>
          <cell r="DS1537">
            <v>0</v>
          </cell>
          <cell r="DU1537" t="e">
            <v>#N/A</v>
          </cell>
          <cell r="DV1537">
            <v>500000</v>
          </cell>
          <cell r="DW1537">
            <v>1</v>
          </cell>
          <cell r="DX1537">
            <v>1</v>
          </cell>
          <cell r="DY1537">
            <v>500000</v>
          </cell>
          <cell r="DZ1537">
            <v>516500</v>
          </cell>
          <cell r="EB1537">
            <v>516500</v>
          </cell>
          <cell r="EC1537" t="str">
            <v>Def</v>
          </cell>
          <cell r="ED1537" t="str">
            <v>nonDC</v>
          </cell>
        </row>
        <row r="1538">
          <cell r="D1538" t="str">
            <v>PC3200729</v>
          </cell>
          <cell r="E1538" t="str">
            <v>Super Yacht Refit And Commissioning Facility</v>
          </cell>
          <cell r="F1538" t="str">
            <v>Auckland Waterfront Development Group</v>
          </cell>
          <cell r="G1538" t="str">
            <v>Waterfront Development Agency chief executive</v>
          </cell>
          <cell r="H1538" t="str">
            <v>E912003</v>
          </cell>
          <cell r="I1538" t="str">
            <v>Waterfront project management</v>
          </cell>
          <cell r="J1538" t="str">
            <v>Economic development</v>
          </cell>
          <cell r="K1538" t="str">
            <v>Waterfront development</v>
          </cell>
          <cell r="L1538" t="str">
            <v>Waterfront public initiatives</v>
          </cell>
          <cell r="M1538" t="str">
            <v>Economic development</v>
          </cell>
          <cell r="N1538" t="str">
            <v>Waterfront development</v>
          </cell>
          <cell r="O1538" t="str">
            <v>Waterfront public initiatives</v>
          </cell>
          <cell r="P1538" t="str">
            <v>Economic development</v>
          </cell>
          <cell r="Q1538" t="str">
            <v>Waterfront development</v>
          </cell>
          <cell r="R1538" t="str">
            <v>Waterfront public initiatives</v>
          </cell>
          <cell r="S1538" t="str">
            <v>A0153105</v>
          </cell>
          <cell r="T1538" t="str">
            <v>A0153105</v>
          </cell>
          <cell r="U1538" t="str">
            <v>Waterfront public initiatives</v>
          </cell>
          <cell r="V1538" t="str">
            <v>L050</v>
          </cell>
          <cell r="W1538" t="str">
            <v>Regional</v>
          </cell>
          <cell r="X1538" t="str">
            <v>PL40810</v>
          </cell>
          <cell r="Y1538" t="str">
            <v>Expense</v>
          </cell>
          <cell r="Z1538">
            <v>20130701</v>
          </cell>
          <cell r="AA1538">
            <v>20160630</v>
          </cell>
          <cell r="AB1538">
            <v>2</v>
          </cell>
          <cell r="AC1538" t="str">
            <v>Discrete</v>
          </cell>
          <cell r="AD1538">
            <v>1</v>
          </cell>
          <cell r="AE1538">
            <v>0</v>
          </cell>
          <cell r="AF1538">
            <v>0</v>
          </cell>
          <cell r="AG1538">
            <v>0</v>
          </cell>
          <cell r="AH1538">
            <v>19</v>
          </cell>
          <cell r="AI1538" t="str">
            <v>Waterfront Auckland - Public Space</v>
          </cell>
          <cell r="AJ1538" t="str">
            <v>Other assets (Capex)</v>
          </cell>
          <cell r="AK1538">
            <v>30</v>
          </cell>
          <cell r="AM1538">
            <v>1</v>
          </cell>
          <cell r="AU1538">
            <v>1500000</v>
          </cell>
          <cell r="AV1538">
            <v>6000000</v>
          </cell>
          <cell r="AW1538">
            <v>7500000</v>
          </cell>
          <cell r="AX1538">
            <v>0</v>
          </cell>
          <cell r="BD1538">
            <v>3.3000000000000002E-2</v>
          </cell>
          <cell r="BE1538">
            <v>6.7088999999999732E-2</v>
          </cell>
          <cell r="BF1538">
            <v>0.10230293699999971</v>
          </cell>
          <cell r="BG1538">
            <v>0.14088353979499968</v>
          </cell>
          <cell r="BH1538">
            <v>0.18195534722761963</v>
          </cell>
          <cell r="BI1538">
            <v>0.21859596299167583</v>
          </cell>
          <cell r="BJ1538">
            <v>0.25637243784441766</v>
          </cell>
          <cell r="BK1538">
            <v>0.29783272829328333</v>
          </cell>
          <cell r="BL1538">
            <v>0.3445547065118415</v>
          </cell>
          <cell r="BM1538">
            <v>0.39295867594626777</v>
          </cell>
          <cell r="BN1538">
            <v>0</v>
          </cell>
          <cell r="BO1538">
            <v>0</v>
          </cell>
          <cell r="BP1538">
            <v>100633.49999999959</v>
          </cell>
          <cell r="BQ1538">
            <v>613817.62199999823</v>
          </cell>
          <cell r="BR1538">
            <v>1056626.5484624975</v>
          </cell>
          <cell r="BS1538">
            <v>0</v>
          </cell>
          <cell r="BT1538">
            <v>0</v>
          </cell>
          <cell r="BU1538">
            <v>0</v>
          </cell>
          <cell r="BV1538">
            <v>0</v>
          </cell>
          <cell r="BW1538">
            <v>0</v>
          </cell>
          <cell r="BX1538">
            <v>0</v>
          </cell>
          <cell r="BY1538">
            <v>0</v>
          </cell>
          <cell r="BZ1538">
            <v>0</v>
          </cell>
          <cell r="CA1538">
            <v>1600633.4999999995</v>
          </cell>
          <cell r="CB1538">
            <v>6613817.6219999986</v>
          </cell>
          <cell r="CC1538">
            <v>8556626.5484624971</v>
          </cell>
          <cell r="CD1538">
            <v>0</v>
          </cell>
          <cell r="CE1538">
            <v>0</v>
          </cell>
          <cell r="CF1538">
            <v>0</v>
          </cell>
          <cell r="CG1538">
            <v>0</v>
          </cell>
          <cell r="CH1538">
            <v>0</v>
          </cell>
          <cell r="CI1538">
            <v>0</v>
          </cell>
          <cell r="CK1538">
            <v>0</v>
          </cell>
          <cell r="CL1538">
            <v>0</v>
          </cell>
          <cell r="CM1538">
            <v>1600633.4999999995</v>
          </cell>
          <cell r="CN1538">
            <v>6613817.6219999986</v>
          </cell>
          <cell r="CO1538">
            <v>8556626.5484624971</v>
          </cell>
          <cell r="CP1538">
            <v>0</v>
          </cell>
          <cell r="CQ1538">
            <v>0</v>
          </cell>
          <cell r="CR1538">
            <v>0</v>
          </cell>
          <cell r="CS1538">
            <v>0</v>
          </cell>
          <cell r="CT1538">
            <v>0</v>
          </cell>
          <cell r="CU1538">
            <v>0</v>
          </cell>
          <cell r="CW1538">
            <v>0</v>
          </cell>
          <cell r="CX1538">
            <v>0</v>
          </cell>
          <cell r="CY1538">
            <v>0</v>
          </cell>
          <cell r="CZ1538">
            <v>0</v>
          </cell>
          <cell r="DA1538">
            <v>0</v>
          </cell>
          <cell r="DB1538">
            <v>0</v>
          </cell>
          <cell r="DC1538">
            <v>0</v>
          </cell>
          <cell r="DD1538">
            <v>0</v>
          </cell>
          <cell r="DE1538">
            <v>0</v>
          </cell>
          <cell r="DF1538">
            <v>0</v>
          </cell>
          <cell r="DG1538">
            <v>0</v>
          </cell>
          <cell r="DI1538">
            <v>0</v>
          </cell>
          <cell r="DJ1538">
            <v>0</v>
          </cell>
          <cell r="DK1538">
            <v>0</v>
          </cell>
          <cell r="DL1538">
            <v>0</v>
          </cell>
          <cell r="DM1538">
            <v>0</v>
          </cell>
          <cell r="DN1538">
            <v>0</v>
          </cell>
          <cell r="DO1538">
            <v>0</v>
          </cell>
          <cell r="DP1538">
            <v>0</v>
          </cell>
          <cell r="DQ1538">
            <v>0</v>
          </cell>
          <cell r="DR1538">
            <v>0</v>
          </cell>
          <cell r="DS1538">
            <v>0</v>
          </cell>
          <cell r="DU1538" t="e">
            <v>#N/A</v>
          </cell>
          <cell r="DV1538">
            <v>0</v>
          </cell>
          <cell r="DW1538">
            <v>0</v>
          </cell>
          <cell r="DX1538">
            <v>1</v>
          </cell>
          <cell r="DY1538">
            <v>15000000</v>
          </cell>
          <cell r="DZ1538">
            <v>16771077.670462495</v>
          </cell>
          <cell r="EB1538">
            <v>16771077.670462495</v>
          </cell>
          <cell r="EC1538" t="str">
            <v>Def</v>
          </cell>
          <cell r="ED1538" t="str">
            <v>Local Recreational Facilities</v>
          </cell>
        </row>
        <row r="1539">
          <cell r="D1539" t="str">
            <v>PC3200730</v>
          </cell>
          <cell r="E1539" t="str">
            <v>Marina Development</v>
          </cell>
          <cell r="F1539" t="str">
            <v>Auckland Waterfront Development Group</v>
          </cell>
          <cell r="G1539" t="str">
            <v>Waterfront Development Agency chief executive</v>
          </cell>
          <cell r="H1539" t="str">
            <v>E915505</v>
          </cell>
          <cell r="I1539" t="str">
            <v>Marina business unit management</v>
          </cell>
          <cell r="J1539" t="str">
            <v>Economic development</v>
          </cell>
          <cell r="K1539" t="str">
            <v>Waterfront development</v>
          </cell>
          <cell r="L1539" t="str">
            <v>Waterfront commercial initiatives</v>
          </cell>
          <cell r="M1539" t="str">
            <v>Economic development</v>
          </cell>
          <cell r="N1539" t="str">
            <v>Waterfront development</v>
          </cell>
          <cell r="O1539" t="str">
            <v>Waterfront commercial initiatives</v>
          </cell>
          <cell r="P1539" t="str">
            <v>Economic development</v>
          </cell>
          <cell r="Q1539" t="str">
            <v>Waterfront development</v>
          </cell>
          <cell r="R1539" t="str">
            <v>Waterfront commercial initiatives</v>
          </cell>
          <cell r="S1539" t="str">
            <v>A0153205</v>
          </cell>
          <cell r="T1539" t="str">
            <v>A0153205</v>
          </cell>
          <cell r="U1539" t="str">
            <v>Waterfront commercial initiatives</v>
          </cell>
          <cell r="V1539" t="str">
            <v>L050</v>
          </cell>
          <cell r="W1539" t="str">
            <v>Regional</v>
          </cell>
          <cell r="X1539" t="str">
            <v>PL40810</v>
          </cell>
          <cell r="Y1539" t="str">
            <v>Expense</v>
          </cell>
          <cell r="Z1539">
            <v>20120701</v>
          </cell>
          <cell r="AA1539">
            <v>20140630</v>
          </cell>
          <cell r="AB1539">
            <v>2</v>
          </cell>
          <cell r="AC1539" t="str">
            <v>Discrete</v>
          </cell>
          <cell r="AD1539">
            <v>0</v>
          </cell>
          <cell r="AE1539">
            <v>0</v>
          </cell>
          <cell r="AF1539">
            <v>1</v>
          </cell>
          <cell r="AG1539">
            <v>0</v>
          </cell>
          <cell r="AH1539">
            <v>34</v>
          </cell>
          <cell r="AI1539" t="str">
            <v>Waterfront Auckland - Marina</v>
          </cell>
          <cell r="AJ1539" t="str">
            <v>Other assets (Capex)</v>
          </cell>
          <cell r="AK1539">
            <v>0</v>
          </cell>
          <cell r="AM1539">
            <v>1</v>
          </cell>
          <cell r="AT1539">
            <v>550000</v>
          </cell>
          <cell r="AU1539">
            <v>19750000</v>
          </cell>
          <cell r="BD1539">
            <v>3.3000000000000002E-2</v>
          </cell>
          <cell r="BE1539">
            <v>6.7088999999999732E-2</v>
          </cell>
          <cell r="BF1539">
            <v>0.10230293699999971</v>
          </cell>
          <cell r="BG1539">
            <v>0.14088353979499968</v>
          </cell>
          <cell r="BH1539">
            <v>0.18195534722761963</v>
          </cell>
          <cell r="BI1539">
            <v>0.21859596299167583</v>
          </cell>
          <cell r="BJ1539">
            <v>0.25637243784441766</v>
          </cell>
          <cell r="BK1539">
            <v>0.29783272829328333</v>
          </cell>
          <cell r="BL1539">
            <v>0.3445547065118415</v>
          </cell>
          <cell r="BM1539">
            <v>0.39295867594626777</v>
          </cell>
          <cell r="BN1539">
            <v>0</v>
          </cell>
          <cell r="BO1539">
            <v>18150</v>
          </cell>
          <cell r="BP1539">
            <v>1325007.7499999946</v>
          </cell>
          <cell r="BQ1539">
            <v>0</v>
          </cell>
          <cell r="BR1539">
            <v>0</v>
          </cell>
          <cell r="BS1539">
            <v>0</v>
          </cell>
          <cell r="BT1539">
            <v>0</v>
          </cell>
          <cell r="BU1539">
            <v>0</v>
          </cell>
          <cell r="BV1539">
            <v>0</v>
          </cell>
          <cell r="BW1539">
            <v>0</v>
          </cell>
          <cell r="BX1539">
            <v>0</v>
          </cell>
          <cell r="BY1539">
            <v>0</v>
          </cell>
          <cell r="BZ1539">
            <v>568150</v>
          </cell>
          <cell r="CA1539">
            <v>21075007.749999996</v>
          </cell>
          <cell r="CB1539">
            <v>0</v>
          </cell>
          <cell r="CC1539">
            <v>0</v>
          </cell>
          <cell r="CD1539">
            <v>0</v>
          </cell>
          <cell r="CE1539">
            <v>0</v>
          </cell>
          <cell r="CF1539">
            <v>0</v>
          </cell>
          <cell r="CG1539">
            <v>0</v>
          </cell>
          <cell r="CH1539">
            <v>0</v>
          </cell>
          <cell r="CI1539">
            <v>0</v>
          </cell>
          <cell r="CK1539">
            <v>0</v>
          </cell>
          <cell r="CL1539">
            <v>0</v>
          </cell>
          <cell r="CM1539">
            <v>0</v>
          </cell>
          <cell r="CN1539">
            <v>0</v>
          </cell>
          <cell r="CO1539">
            <v>0</v>
          </cell>
          <cell r="CP1539">
            <v>0</v>
          </cell>
          <cell r="CQ1539">
            <v>0</v>
          </cell>
          <cell r="CR1539">
            <v>0</v>
          </cell>
          <cell r="CS1539">
            <v>0</v>
          </cell>
          <cell r="CT1539">
            <v>0</v>
          </cell>
          <cell r="CU1539">
            <v>0</v>
          </cell>
          <cell r="CW1539">
            <v>0</v>
          </cell>
          <cell r="CX1539">
            <v>568150</v>
          </cell>
          <cell r="CY1539">
            <v>21075007.749999996</v>
          </cell>
          <cell r="CZ1539">
            <v>0</v>
          </cell>
          <cell r="DA1539">
            <v>0</v>
          </cell>
          <cell r="DB1539">
            <v>0</v>
          </cell>
          <cell r="DC1539">
            <v>0</v>
          </cell>
          <cell r="DD1539">
            <v>0</v>
          </cell>
          <cell r="DE1539">
            <v>0</v>
          </cell>
          <cell r="DF1539">
            <v>0</v>
          </cell>
          <cell r="DG1539">
            <v>0</v>
          </cell>
          <cell r="DI1539">
            <v>0</v>
          </cell>
          <cell r="DJ1539">
            <v>0</v>
          </cell>
          <cell r="DK1539">
            <v>0</v>
          </cell>
          <cell r="DL1539">
            <v>0</v>
          </cell>
          <cell r="DM1539">
            <v>0</v>
          </cell>
          <cell r="DN1539">
            <v>0</v>
          </cell>
          <cell r="DO1539">
            <v>0</v>
          </cell>
          <cell r="DP1539">
            <v>0</v>
          </cell>
          <cell r="DQ1539">
            <v>0</v>
          </cell>
          <cell r="DR1539">
            <v>0</v>
          </cell>
          <cell r="DS1539">
            <v>0</v>
          </cell>
          <cell r="DU1539" t="e">
            <v>#N/A</v>
          </cell>
          <cell r="DV1539">
            <v>20300000</v>
          </cell>
          <cell r="DW1539">
            <v>1</v>
          </cell>
          <cell r="DX1539">
            <v>1</v>
          </cell>
          <cell r="DY1539">
            <v>20300000</v>
          </cell>
          <cell r="DZ1539">
            <v>21643157.749999996</v>
          </cell>
          <cell r="EB1539">
            <v>21643157.749999996</v>
          </cell>
          <cell r="EC1539" t="str">
            <v>Def</v>
          </cell>
          <cell r="ED1539" t="str">
            <v>nonDC</v>
          </cell>
        </row>
        <row r="1540">
          <cell r="D1540" t="str">
            <v>PC3200760</v>
          </cell>
          <cell r="E1540" t="str">
            <v>Tram Extensions</v>
          </cell>
          <cell r="F1540" t="str">
            <v>Auckland Waterfront Development Group</v>
          </cell>
          <cell r="G1540" t="str">
            <v>Waterfront Development Agency chief executive</v>
          </cell>
          <cell r="H1540" t="str">
            <v>E912003</v>
          </cell>
          <cell r="I1540" t="str">
            <v>Waterfront project management</v>
          </cell>
          <cell r="J1540" t="str">
            <v>Economic development</v>
          </cell>
          <cell r="K1540" t="str">
            <v>Waterfront development</v>
          </cell>
          <cell r="L1540" t="str">
            <v>Waterfront public initiatives</v>
          </cell>
          <cell r="M1540" t="str">
            <v>Economic development</v>
          </cell>
          <cell r="N1540" t="str">
            <v>Waterfront development</v>
          </cell>
          <cell r="O1540" t="str">
            <v>Waterfront public initiatives</v>
          </cell>
          <cell r="P1540" t="str">
            <v>Economic development</v>
          </cell>
          <cell r="Q1540" t="str">
            <v>Waterfront development</v>
          </cell>
          <cell r="R1540" t="str">
            <v>Waterfront public initiatives</v>
          </cell>
          <cell r="S1540" t="str">
            <v>A0153105</v>
          </cell>
          <cell r="T1540" t="str">
            <v>A0153105</v>
          </cell>
          <cell r="U1540" t="str">
            <v>Waterfront public initiatives</v>
          </cell>
          <cell r="V1540" t="str">
            <v>L050</v>
          </cell>
          <cell r="W1540" t="str">
            <v>Regional</v>
          </cell>
          <cell r="X1540" t="str">
            <v>PL40810</v>
          </cell>
          <cell r="Y1540" t="str">
            <v>Expense</v>
          </cell>
          <cell r="Z1540">
            <v>20120701</v>
          </cell>
          <cell r="AA1540">
            <v>20130630</v>
          </cell>
          <cell r="AB1540">
            <v>2</v>
          </cell>
          <cell r="AC1540" t="str">
            <v>Discrete</v>
          </cell>
          <cell r="AD1540">
            <v>1</v>
          </cell>
          <cell r="AE1540">
            <v>0</v>
          </cell>
          <cell r="AF1540">
            <v>0</v>
          </cell>
          <cell r="AG1540">
            <v>0</v>
          </cell>
          <cell r="AH1540">
            <v>19</v>
          </cell>
          <cell r="AI1540" t="str">
            <v>Waterfront Auckland - Public Space</v>
          </cell>
          <cell r="AJ1540" t="str">
            <v>Other assets (Capex)</v>
          </cell>
          <cell r="AK1540">
            <v>25</v>
          </cell>
          <cell r="AM1540">
            <v>1</v>
          </cell>
          <cell r="AT1540">
            <v>8000000</v>
          </cell>
          <cell r="BD1540">
            <v>3.3000000000000002E-2</v>
          </cell>
          <cell r="BE1540">
            <v>6.7088999999999732E-2</v>
          </cell>
          <cell r="BF1540">
            <v>0.10230293699999971</v>
          </cell>
          <cell r="BG1540">
            <v>0.14088353979499968</v>
          </cell>
          <cell r="BH1540">
            <v>0.18195534722761963</v>
          </cell>
          <cell r="BI1540">
            <v>0.21859596299167583</v>
          </cell>
          <cell r="BJ1540">
            <v>0.25637243784441766</v>
          </cell>
          <cell r="BK1540">
            <v>0.29783272829328333</v>
          </cell>
          <cell r="BL1540">
            <v>0.3445547065118415</v>
          </cell>
          <cell r="BM1540">
            <v>0.39295867594626777</v>
          </cell>
          <cell r="BN1540">
            <v>0</v>
          </cell>
          <cell r="BO1540">
            <v>264000</v>
          </cell>
          <cell r="BP1540">
            <v>0</v>
          </cell>
          <cell r="BQ1540">
            <v>0</v>
          </cell>
          <cell r="BR1540">
            <v>0</v>
          </cell>
          <cell r="BS1540">
            <v>0</v>
          </cell>
          <cell r="BT1540">
            <v>0</v>
          </cell>
          <cell r="BU1540">
            <v>0</v>
          </cell>
          <cell r="BV1540">
            <v>0</v>
          </cell>
          <cell r="BW1540">
            <v>0</v>
          </cell>
          <cell r="BX1540">
            <v>0</v>
          </cell>
          <cell r="BY1540">
            <v>0</v>
          </cell>
          <cell r="BZ1540">
            <v>8264000</v>
          </cell>
          <cell r="CA1540">
            <v>0</v>
          </cell>
          <cell r="CB1540">
            <v>0</v>
          </cell>
          <cell r="CC1540">
            <v>0</v>
          </cell>
          <cell r="CD1540">
            <v>0</v>
          </cell>
          <cell r="CE1540">
            <v>0</v>
          </cell>
          <cell r="CF1540">
            <v>0</v>
          </cell>
          <cell r="CG1540">
            <v>0</v>
          </cell>
          <cell r="CH1540">
            <v>0</v>
          </cell>
          <cell r="CI1540">
            <v>0</v>
          </cell>
          <cell r="CK1540">
            <v>0</v>
          </cell>
          <cell r="CL1540">
            <v>8264000</v>
          </cell>
          <cell r="CM1540">
            <v>0</v>
          </cell>
          <cell r="CN1540">
            <v>0</v>
          </cell>
          <cell r="CO1540">
            <v>0</v>
          </cell>
          <cell r="CP1540">
            <v>0</v>
          </cell>
          <cell r="CQ1540">
            <v>0</v>
          </cell>
          <cell r="CR1540">
            <v>0</v>
          </cell>
          <cell r="CS1540">
            <v>0</v>
          </cell>
          <cell r="CT1540">
            <v>0</v>
          </cell>
          <cell r="CU1540">
            <v>0</v>
          </cell>
          <cell r="CW1540">
            <v>0</v>
          </cell>
          <cell r="CX1540">
            <v>0</v>
          </cell>
          <cell r="CY1540">
            <v>0</v>
          </cell>
          <cell r="CZ1540">
            <v>0</v>
          </cell>
          <cell r="DA1540">
            <v>0</v>
          </cell>
          <cell r="DB1540">
            <v>0</v>
          </cell>
          <cell r="DC1540">
            <v>0</v>
          </cell>
          <cell r="DD1540">
            <v>0</v>
          </cell>
          <cell r="DE1540">
            <v>0</v>
          </cell>
          <cell r="DF1540">
            <v>0</v>
          </cell>
          <cell r="DG1540">
            <v>0</v>
          </cell>
          <cell r="DI1540">
            <v>0</v>
          </cell>
          <cell r="DJ1540">
            <v>0</v>
          </cell>
          <cell r="DK1540">
            <v>0</v>
          </cell>
          <cell r="DL1540">
            <v>0</v>
          </cell>
          <cell r="DM1540">
            <v>0</v>
          </cell>
          <cell r="DN1540">
            <v>0</v>
          </cell>
          <cell r="DO1540">
            <v>0</v>
          </cell>
          <cell r="DP1540">
            <v>0</v>
          </cell>
          <cell r="DQ1540">
            <v>0</v>
          </cell>
          <cell r="DR1540">
            <v>0</v>
          </cell>
          <cell r="DS1540">
            <v>0</v>
          </cell>
          <cell r="DU1540" t="e">
            <v>#N/A</v>
          </cell>
          <cell r="DV1540">
            <v>0</v>
          </cell>
          <cell r="DW1540">
            <v>1</v>
          </cell>
          <cell r="DX1540">
            <v>1</v>
          </cell>
          <cell r="DY1540">
            <v>8000000</v>
          </cell>
          <cell r="DZ1540">
            <v>8264000</v>
          </cell>
          <cell r="EB1540">
            <v>8264000</v>
          </cell>
          <cell r="EC1540" t="str">
            <v>Def</v>
          </cell>
          <cell r="ED1540" t="str">
            <v>Local Recreational Facilities</v>
          </cell>
        </row>
        <row r="1541">
          <cell r="D1541" t="str">
            <v>PC3200767</v>
          </cell>
          <cell r="E1541" t="str">
            <v>Wynyard Quarter Western Waterspace Private Works</v>
          </cell>
          <cell r="F1541" t="str">
            <v>Auckland Waterfront Development Group</v>
          </cell>
          <cell r="G1541" t="str">
            <v>Waterfront Development Agency chief executive</v>
          </cell>
          <cell r="H1541" t="str">
            <v>E912005</v>
          </cell>
          <cell r="I1541" t="str">
            <v>Waterfront property and assets</v>
          </cell>
          <cell r="J1541" t="str">
            <v>Economic development</v>
          </cell>
          <cell r="K1541" t="str">
            <v>Waterfront development</v>
          </cell>
          <cell r="L1541" t="str">
            <v>Waterfront commercial initiatives</v>
          </cell>
          <cell r="M1541" t="str">
            <v>Economic development</v>
          </cell>
          <cell r="N1541" t="str">
            <v>Waterfront development</v>
          </cell>
          <cell r="O1541" t="str">
            <v>Waterfront commercial initiatives</v>
          </cell>
          <cell r="P1541" t="str">
            <v>Economic development</v>
          </cell>
          <cell r="Q1541" t="str">
            <v>Waterfront development</v>
          </cell>
          <cell r="R1541" t="str">
            <v>Waterfront commercial initiatives</v>
          </cell>
          <cell r="S1541" t="str">
            <v>A0153205</v>
          </cell>
          <cell r="T1541" t="str">
            <v>A0153205</v>
          </cell>
          <cell r="U1541" t="str">
            <v>Waterfront commercial initiatives</v>
          </cell>
          <cell r="V1541" t="str">
            <v>L050</v>
          </cell>
          <cell r="W1541" t="str">
            <v>Regional</v>
          </cell>
          <cell r="X1541" t="str">
            <v>PL40810</v>
          </cell>
          <cell r="Y1541" t="str">
            <v>Expense</v>
          </cell>
          <cell r="Z1541">
            <v>20170701</v>
          </cell>
          <cell r="AA1541">
            <v>20220630</v>
          </cell>
          <cell r="AB1541">
            <v>1</v>
          </cell>
          <cell r="AC1541" t="str">
            <v>Programme</v>
          </cell>
          <cell r="AD1541">
            <v>1</v>
          </cell>
          <cell r="AE1541">
            <v>0</v>
          </cell>
          <cell r="AF1541">
            <v>0</v>
          </cell>
          <cell r="AG1541">
            <v>0</v>
          </cell>
          <cell r="AH1541">
            <v>33</v>
          </cell>
          <cell r="AI1541" t="str">
            <v>Waterfront Auckland - Property</v>
          </cell>
          <cell r="AJ1541" t="str">
            <v>Other assets (Capex)</v>
          </cell>
          <cell r="AK1541">
            <v>0</v>
          </cell>
          <cell r="AM1541">
            <v>1</v>
          </cell>
          <cell r="AY1541">
            <v>3973869.92</v>
          </cell>
          <cell r="AZ1541">
            <v>4723435.07</v>
          </cell>
          <cell r="BB1541">
            <v>1705693.16</v>
          </cell>
          <cell r="BC1541">
            <v>6090934.6500000013</v>
          </cell>
          <cell r="BD1541">
            <v>3.3000000000000002E-2</v>
          </cell>
          <cell r="BE1541">
            <v>6.7088999999999732E-2</v>
          </cell>
          <cell r="BF1541">
            <v>0.10230293699999971</v>
          </cell>
          <cell r="BG1541">
            <v>0.14088353979499968</v>
          </cell>
          <cell r="BH1541">
            <v>0.18195534722761963</v>
          </cell>
          <cell r="BI1541">
            <v>0.21859596299167583</v>
          </cell>
          <cell r="BJ1541">
            <v>0.25637243784441766</v>
          </cell>
          <cell r="BK1541">
            <v>0.29783272829328333</v>
          </cell>
          <cell r="BL1541">
            <v>0.3445547065118415</v>
          </cell>
          <cell r="BM1541">
            <v>0.39295867594626777</v>
          </cell>
          <cell r="BN1541">
            <v>0</v>
          </cell>
          <cell r="BO1541">
            <v>0</v>
          </cell>
          <cell r="BP1541">
            <v>0</v>
          </cell>
          <cell r="BQ1541">
            <v>0</v>
          </cell>
          <cell r="BR1541">
            <v>0</v>
          </cell>
          <cell r="BS1541">
            <v>0</v>
          </cell>
          <cell r="BT1541">
            <v>868671.92196605378</v>
          </cell>
          <cell r="BU1541">
            <v>1210958.5638957177</v>
          </cell>
          <cell r="BV1541">
            <v>0</v>
          </cell>
          <cell r="BW1541">
            <v>587704.60614305548</v>
          </cell>
          <cell r="BX1541">
            <v>2393485.6153392443</v>
          </cell>
          <cell r="BY1541">
            <v>0</v>
          </cell>
          <cell r="BZ1541">
            <v>0</v>
          </cell>
          <cell r="CA1541">
            <v>0</v>
          </cell>
          <cell r="CB1541">
            <v>0</v>
          </cell>
          <cell r="CC1541">
            <v>0</v>
          </cell>
          <cell r="CD1541">
            <v>0</v>
          </cell>
          <cell r="CE1541">
            <v>4842541.8419660535</v>
          </cell>
          <cell r="CF1541">
            <v>5934393.6338957176</v>
          </cell>
          <cell r="CG1541">
            <v>0</v>
          </cell>
          <cell r="CH1541">
            <v>2293397.7661430556</v>
          </cell>
          <cell r="CI1541">
            <v>8484420.265339246</v>
          </cell>
          <cell r="CK1541">
            <v>0</v>
          </cell>
          <cell r="CL1541">
            <v>0</v>
          </cell>
          <cell r="CM1541">
            <v>0</v>
          </cell>
          <cell r="CN1541">
            <v>0</v>
          </cell>
          <cell r="CO1541">
            <v>0</v>
          </cell>
          <cell r="CP1541">
            <v>0</v>
          </cell>
          <cell r="CQ1541">
            <v>4842541.8419660535</v>
          </cell>
          <cell r="CR1541">
            <v>5934393.6338957176</v>
          </cell>
          <cell r="CS1541">
            <v>0</v>
          </cell>
          <cell r="CT1541">
            <v>2293397.7661430556</v>
          </cell>
          <cell r="CU1541">
            <v>8484420.265339246</v>
          </cell>
          <cell r="CW1541">
            <v>0</v>
          </cell>
          <cell r="CX1541">
            <v>0</v>
          </cell>
          <cell r="CY1541">
            <v>0</v>
          </cell>
          <cell r="CZ1541">
            <v>0</v>
          </cell>
          <cell r="DA1541">
            <v>0</v>
          </cell>
          <cell r="DB1541">
            <v>0</v>
          </cell>
          <cell r="DC1541">
            <v>0</v>
          </cell>
          <cell r="DD1541">
            <v>0</v>
          </cell>
          <cell r="DE1541">
            <v>0</v>
          </cell>
          <cell r="DF1541">
            <v>0</v>
          </cell>
          <cell r="DG1541">
            <v>0</v>
          </cell>
          <cell r="DI1541">
            <v>0</v>
          </cell>
          <cell r="DJ1541">
            <v>0</v>
          </cell>
          <cell r="DK1541">
            <v>0</v>
          </cell>
          <cell r="DL1541">
            <v>0</v>
          </cell>
          <cell r="DM1541">
            <v>0</v>
          </cell>
          <cell r="DN1541">
            <v>0</v>
          </cell>
          <cell r="DO1541">
            <v>0</v>
          </cell>
          <cell r="DP1541">
            <v>0</v>
          </cell>
          <cell r="DQ1541">
            <v>0</v>
          </cell>
          <cell r="DR1541">
            <v>0</v>
          </cell>
          <cell r="DS1541">
            <v>0</v>
          </cell>
          <cell r="DU1541" t="e">
            <v>#N/A</v>
          </cell>
          <cell r="DV1541">
            <v>0</v>
          </cell>
          <cell r="DW1541">
            <v>0</v>
          </cell>
          <cell r="DX1541">
            <v>1</v>
          </cell>
          <cell r="DY1541">
            <v>16493932.800000001</v>
          </cell>
          <cell r="DZ1541">
            <v>21554753.507344075</v>
          </cell>
          <cell r="EB1541">
            <v>21554753.507344075</v>
          </cell>
          <cell r="EC1541" t="str">
            <v>Def</v>
          </cell>
          <cell r="ED1541" t="str">
            <v>nonDC</v>
          </cell>
        </row>
        <row r="1542">
          <cell r="D1542" t="str">
            <v>PC3200768</v>
          </cell>
          <cell r="E1542" t="str">
            <v>Wynyard Quarter Central Area Private Works</v>
          </cell>
          <cell r="F1542" t="str">
            <v>Auckland Waterfront Development Group</v>
          </cell>
          <cell r="G1542" t="str">
            <v>Waterfront Development Agency chief executive</v>
          </cell>
          <cell r="H1542" t="str">
            <v>E912005</v>
          </cell>
          <cell r="I1542" t="str">
            <v>Waterfront property and assets</v>
          </cell>
          <cell r="J1542" t="str">
            <v>Economic development</v>
          </cell>
          <cell r="K1542" t="str">
            <v>Waterfront development</v>
          </cell>
          <cell r="L1542" t="str">
            <v>Waterfront commercial initiatives</v>
          </cell>
          <cell r="M1542" t="str">
            <v>Economic development</v>
          </cell>
          <cell r="N1542" t="str">
            <v>Waterfront development</v>
          </cell>
          <cell r="O1542" t="str">
            <v>Waterfront commercial initiatives</v>
          </cell>
          <cell r="P1542" t="str">
            <v>Economic development</v>
          </cell>
          <cell r="Q1542" t="str">
            <v>Waterfront development</v>
          </cell>
          <cell r="R1542" t="str">
            <v>Waterfront commercial initiatives</v>
          </cell>
          <cell r="S1542" t="str">
            <v>A0153205</v>
          </cell>
          <cell r="T1542" t="str">
            <v>A0153205</v>
          </cell>
          <cell r="U1542" t="str">
            <v>Waterfront commercial initiatives</v>
          </cell>
          <cell r="V1542" t="str">
            <v>L050</v>
          </cell>
          <cell r="W1542" t="str">
            <v>Regional</v>
          </cell>
          <cell r="X1542" t="str">
            <v>PL40810</v>
          </cell>
          <cell r="Y1542" t="str">
            <v>Expense</v>
          </cell>
          <cell r="Z1542">
            <v>20120701</v>
          </cell>
          <cell r="AA1542">
            <v>20210630</v>
          </cell>
          <cell r="AB1542">
            <v>1</v>
          </cell>
          <cell r="AC1542" t="str">
            <v>Programme</v>
          </cell>
          <cell r="AD1542">
            <v>1</v>
          </cell>
          <cell r="AE1542">
            <v>0</v>
          </cell>
          <cell r="AF1542">
            <v>0</v>
          </cell>
          <cell r="AG1542">
            <v>0</v>
          </cell>
          <cell r="AH1542">
            <v>33</v>
          </cell>
          <cell r="AI1542" t="str">
            <v>Waterfront Auckland - Property</v>
          </cell>
          <cell r="AJ1542" t="str">
            <v>Other assets (Capex)</v>
          </cell>
          <cell r="AK1542">
            <v>0</v>
          </cell>
          <cell r="AM1542">
            <v>1</v>
          </cell>
          <cell r="AT1542">
            <v>1384241.5866666664</v>
          </cell>
          <cell r="AU1542">
            <v>730563.45666666655</v>
          </cell>
          <cell r="AV1542">
            <v>537041.75666666683</v>
          </cell>
          <cell r="AW1542">
            <v>2009463.69</v>
          </cell>
          <cell r="AX1542">
            <v>752741</v>
          </cell>
          <cell r="AY1542">
            <v>504854</v>
          </cell>
          <cell r="AZ1542">
            <v>504853</v>
          </cell>
          <cell r="BA1542">
            <v>1568351</v>
          </cell>
          <cell r="BB1542">
            <v>281759.84000000003</v>
          </cell>
          <cell r="BD1542">
            <v>3.3000000000000002E-2</v>
          </cell>
          <cell r="BE1542">
            <v>6.7088999999999732E-2</v>
          </cell>
          <cell r="BF1542">
            <v>0.10230293699999971</v>
          </cell>
          <cell r="BG1542">
            <v>0.14088353979499968</v>
          </cell>
          <cell r="BH1542">
            <v>0.18195534722761963</v>
          </cell>
          <cell r="BI1542">
            <v>0.21859596299167583</v>
          </cell>
          <cell r="BJ1542">
            <v>0.25637243784441766</v>
          </cell>
          <cell r="BK1542">
            <v>0.29783272829328333</v>
          </cell>
          <cell r="BL1542">
            <v>0.3445547065118415</v>
          </cell>
          <cell r="BM1542">
            <v>0.39295867594626777</v>
          </cell>
          <cell r="BN1542">
            <v>0</v>
          </cell>
          <cell r="BO1542">
            <v>45679.972359999992</v>
          </cell>
          <cell r="BP1542">
            <v>49012.771744309794</v>
          </cell>
          <cell r="BQ1542">
            <v>54940.948998639185</v>
          </cell>
          <cell r="BR1542">
            <v>283100.35773672187</v>
          </cell>
          <cell r="BS1542">
            <v>136965.25002746563</v>
          </cell>
          <cell r="BT1542">
            <v>110359.04630019951</v>
          </cell>
          <cell r="BU1542">
            <v>129430.39436306778</v>
          </cell>
          <cell r="BV1542">
            <v>467106.25725149922</v>
          </cell>
          <cell r="BW1542">
            <v>97081.678978023425</v>
          </cell>
          <cell r="BX1542">
            <v>0</v>
          </cell>
          <cell r="BY1542">
            <v>0</v>
          </cell>
          <cell r="BZ1542">
            <v>1429921.5590266665</v>
          </cell>
          <cell r="CA1542">
            <v>779576.22841097636</v>
          </cell>
          <cell r="CB1542">
            <v>591982.70566530596</v>
          </cell>
          <cell r="CC1542">
            <v>2292564.047736722</v>
          </cell>
          <cell r="CD1542">
            <v>889706.25002746563</v>
          </cell>
          <cell r="CE1542">
            <v>615213.04630019946</v>
          </cell>
          <cell r="CF1542">
            <v>634283.39436306781</v>
          </cell>
          <cell r="CG1542">
            <v>2035457.2572514992</v>
          </cell>
          <cell r="CH1542">
            <v>378841.51897802344</v>
          </cell>
          <cell r="CI1542">
            <v>0</v>
          </cell>
          <cell r="CK1542">
            <v>0</v>
          </cell>
          <cell r="CL1542">
            <v>1429921.5590266665</v>
          </cell>
          <cell r="CM1542">
            <v>779576.22841097636</v>
          </cell>
          <cell r="CN1542">
            <v>591982.70566530596</v>
          </cell>
          <cell r="CO1542">
            <v>2292564.047736722</v>
          </cell>
          <cell r="CP1542">
            <v>889706.25002746563</v>
          </cell>
          <cell r="CQ1542">
            <v>615213.04630019946</v>
          </cell>
          <cell r="CR1542">
            <v>634283.39436306781</v>
          </cell>
          <cell r="CS1542">
            <v>2035457.2572514992</v>
          </cell>
          <cell r="CT1542">
            <v>378841.51897802344</v>
          </cell>
          <cell r="CU1542">
            <v>0</v>
          </cell>
          <cell r="CW1542">
            <v>0</v>
          </cell>
          <cell r="CX1542">
            <v>0</v>
          </cell>
          <cell r="CY1542">
            <v>0</v>
          </cell>
          <cell r="CZ1542">
            <v>0</v>
          </cell>
          <cell r="DA1542">
            <v>0</v>
          </cell>
          <cell r="DB1542">
            <v>0</v>
          </cell>
          <cell r="DC1542">
            <v>0</v>
          </cell>
          <cell r="DD1542">
            <v>0</v>
          </cell>
          <cell r="DE1542">
            <v>0</v>
          </cell>
          <cell r="DF1542">
            <v>0</v>
          </cell>
          <cell r="DG1542">
            <v>0</v>
          </cell>
          <cell r="DI1542">
            <v>0</v>
          </cell>
          <cell r="DJ1542">
            <v>0</v>
          </cell>
          <cell r="DK1542">
            <v>0</v>
          </cell>
          <cell r="DL1542">
            <v>0</v>
          </cell>
          <cell r="DM1542">
            <v>0</v>
          </cell>
          <cell r="DN1542">
            <v>0</v>
          </cell>
          <cell r="DO1542">
            <v>0</v>
          </cell>
          <cell r="DP1542">
            <v>0</v>
          </cell>
          <cell r="DQ1542">
            <v>0</v>
          </cell>
          <cell r="DR1542">
            <v>0</v>
          </cell>
          <cell r="DS1542">
            <v>0</v>
          </cell>
          <cell r="DU1542" t="e">
            <v>#N/A</v>
          </cell>
          <cell r="DV1542">
            <v>0</v>
          </cell>
          <cell r="DW1542">
            <v>0</v>
          </cell>
          <cell r="DX1542">
            <v>1</v>
          </cell>
          <cell r="DY1542">
            <v>8273869.3300000001</v>
          </cell>
          <cell r="DZ1542">
            <v>9647546.0077599268</v>
          </cell>
          <cell r="EB1542">
            <v>9647546.0077599268</v>
          </cell>
          <cell r="EC1542" t="str">
            <v>Def</v>
          </cell>
          <cell r="ED1542" t="str">
            <v>nonDC</v>
          </cell>
        </row>
        <row r="1543">
          <cell r="D1543" t="str">
            <v>PC3200769</v>
          </cell>
          <cell r="E1543" t="str">
            <v>Wynyard Quarter Central Precinct Public Works</v>
          </cell>
          <cell r="F1543" t="str">
            <v>Auckland Waterfront Development Group</v>
          </cell>
          <cell r="G1543" t="str">
            <v>Waterfront Development Agency chief executive</v>
          </cell>
          <cell r="H1543" t="str">
            <v>E912003</v>
          </cell>
          <cell r="I1543" t="str">
            <v>Waterfront project management</v>
          </cell>
          <cell r="J1543" t="str">
            <v>Economic development</v>
          </cell>
          <cell r="K1543" t="str">
            <v>Waterfront development</v>
          </cell>
          <cell r="L1543" t="str">
            <v>Waterfront public initiatives</v>
          </cell>
          <cell r="M1543" t="str">
            <v>Economic development</v>
          </cell>
          <cell r="N1543" t="str">
            <v>Waterfront development</v>
          </cell>
          <cell r="O1543" t="str">
            <v>Waterfront public initiatives</v>
          </cell>
          <cell r="P1543" t="str">
            <v>Economic development</v>
          </cell>
          <cell r="Q1543" t="str">
            <v>Waterfront development</v>
          </cell>
          <cell r="R1543" t="str">
            <v>Waterfront public initiatives</v>
          </cell>
          <cell r="S1543" t="str">
            <v>A0153105</v>
          </cell>
          <cell r="T1543" t="str">
            <v>A0153105</v>
          </cell>
          <cell r="U1543" t="str">
            <v>Waterfront public initiatives</v>
          </cell>
          <cell r="V1543" t="str">
            <v>L050</v>
          </cell>
          <cell r="W1543" t="str">
            <v>Regional</v>
          </cell>
          <cell r="X1543" t="str">
            <v>PL40810</v>
          </cell>
          <cell r="Y1543" t="str">
            <v>Expense</v>
          </cell>
          <cell r="Z1543">
            <v>20120701</v>
          </cell>
          <cell r="AA1543">
            <v>20220630</v>
          </cell>
          <cell r="AB1543">
            <v>1</v>
          </cell>
          <cell r="AC1543" t="str">
            <v>Programme</v>
          </cell>
          <cell r="AD1543">
            <v>0.35</v>
          </cell>
          <cell r="AE1543">
            <v>0</v>
          </cell>
          <cell r="AF1543">
            <v>0.65</v>
          </cell>
          <cell r="AG1543">
            <v>0</v>
          </cell>
          <cell r="AH1543">
            <v>19</v>
          </cell>
          <cell r="AI1543" t="str">
            <v>Waterfront Auckland - Public Space</v>
          </cell>
          <cell r="AJ1543" t="str">
            <v>Structures parks</v>
          </cell>
          <cell r="AK1543">
            <v>35</v>
          </cell>
          <cell r="AM1543">
            <v>0.35</v>
          </cell>
          <cell r="AO1543">
            <v>0.65</v>
          </cell>
          <cell r="AT1543">
            <v>8711838.881333299</v>
          </cell>
          <cell r="AU1543">
            <v>6286248.0406666696</v>
          </cell>
          <cell r="AV1543">
            <v>4647819.0820000004</v>
          </cell>
          <cell r="AW1543">
            <v>2944928.3986666678</v>
          </cell>
          <cell r="AX1543">
            <v>7623256.6693333341</v>
          </cell>
          <cell r="AY1543">
            <v>2307879.4700000002</v>
          </cell>
          <cell r="AZ1543">
            <v>2094933.31</v>
          </cell>
          <cell r="BA1543">
            <v>3137861.4950000001</v>
          </cell>
          <cell r="BB1543">
            <v>1259854.486</v>
          </cell>
          <cell r="BC1543">
            <v>44747.019</v>
          </cell>
          <cell r="BD1543">
            <v>3.1E-2</v>
          </cell>
          <cell r="BE1543">
            <v>6.1930000000000041E-2</v>
          </cell>
          <cell r="BF1543">
            <v>9.3787900000000146E-2</v>
          </cell>
          <cell r="BG1543">
            <v>0.12878911280000027</v>
          </cell>
          <cell r="BH1543">
            <v>0.16491036440960039</v>
          </cell>
          <cell r="BI1543">
            <v>0.19869276497747879</v>
          </cell>
          <cell r="BJ1543">
            <v>0.23225616239684821</v>
          </cell>
          <cell r="BK1543">
            <v>0.27045610343115034</v>
          </cell>
          <cell r="BL1543">
            <v>0.31238115484437823</v>
          </cell>
          <cell r="BM1543">
            <v>0.35568973295424255</v>
          </cell>
          <cell r="BN1543">
            <v>0</v>
          </cell>
          <cell r="BO1543">
            <v>270067.00532133225</v>
          </cell>
          <cell r="BP1543">
            <v>389307.34115848708</v>
          </cell>
          <cell r="BQ1543">
            <v>435909.19128070853</v>
          </cell>
          <cell r="BR1543">
            <v>379274.71572380565</v>
          </cell>
          <cell r="BS1543">
            <v>1257154.0353276767</v>
          </cell>
          <cell r="BT1543">
            <v>458558.95312905835</v>
          </cell>
          <cell r="BU1543">
            <v>486561.17105792678</v>
          </cell>
          <cell r="BV1543">
            <v>848653.79304434406</v>
          </cell>
          <cell r="BW1543">
            <v>393554.79927255056</v>
          </cell>
          <cell r="BX1543">
            <v>15916.055238608418</v>
          </cell>
          <cell r="BY1543">
            <v>0</v>
          </cell>
          <cell r="BZ1543">
            <v>8981905.8866546303</v>
          </cell>
          <cell r="CA1543">
            <v>6675555.3818251565</v>
          </cell>
          <cell r="CB1543">
            <v>5083728.2732807091</v>
          </cell>
          <cell r="CC1543">
            <v>3324203.1143904733</v>
          </cell>
          <cell r="CD1543">
            <v>8880410.7046610117</v>
          </cell>
          <cell r="CE1543">
            <v>2766438.4231290584</v>
          </cell>
          <cell r="CF1543">
            <v>2581494.481057927</v>
          </cell>
          <cell r="CG1543">
            <v>3986515.2880443442</v>
          </cell>
          <cell r="CH1543">
            <v>1653409.2852725505</v>
          </cell>
          <cell r="CI1543">
            <v>60663.074238608417</v>
          </cell>
          <cell r="CK1543">
            <v>0</v>
          </cell>
          <cell r="CL1543">
            <v>3143667.0603291206</v>
          </cell>
          <cell r="CM1543">
            <v>2336444.3836388048</v>
          </cell>
          <cell r="CN1543">
            <v>1779304.895648248</v>
          </cell>
          <cell r="CO1543">
            <v>1163471.0900366656</v>
          </cell>
          <cell r="CP1543">
            <v>3108143.7466313541</v>
          </cell>
          <cell r="CQ1543">
            <v>968253.44809517043</v>
          </cell>
          <cell r="CR1543">
            <v>903523.06837027438</v>
          </cell>
          <cell r="CS1543">
            <v>1395280.3508155204</v>
          </cell>
          <cell r="CT1543">
            <v>578693.24984539265</v>
          </cell>
          <cell r="CU1543">
            <v>21232.075983512943</v>
          </cell>
          <cell r="CW1543">
            <v>0</v>
          </cell>
          <cell r="CX1543">
            <v>5838238.8263255097</v>
          </cell>
          <cell r="CY1543">
            <v>4339110.9981863517</v>
          </cell>
          <cell r="CZ1543">
            <v>3304423.377632461</v>
          </cell>
          <cell r="DA1543">
            <v>2160732.0243538078</v>
          </cell>
          <cell r="DB1543">
            <v>5772266.9580296576</v>
          </cell>
          <cell r="DC1543">
            <v>1798184.9750338881</v>
          </cell>
          <cell r="DD1543">
            <v>1677971.4126876525</v>
          </cell>
          <cell r="DE1543">
            <v>2591234.937228824</v>
          </cell>
          <cell r="DF1543">
            <v>1074716.035427158</v>
          </cell>
          <cell r="DG1543">
            <v>39430.998255095474</v>
          </cell>
          <cell r="DI1543">
            <v>0</v>
          </cell>
          <cell r="DJ1543">
            <v>0</v>
          </cell>
          <cell r="DK1543">
            <v>0</v>
          </cell>
          <cell r="DL1543">
            <v>0</v>
          </cell>
          <cell r="DM1543">
            <v>0</v>
          </cell>
          <cell r="DN1543">
            <v>0</v>
          </cell>
          <cell r="DO1543">
            <v>0</v>
          </cell>
          <cell r="DP1543">
            <v>0</v>
          </cell>
          <cell r="DQ1543">
            <v>0</v>
          </cell>
          <cell r="DR1543">
            <v>0</v>
          </cell>
          <cell r="DS1543">
            <v>0</v>
          </cell>
          <cell r="DU1543" t="e">
            <v>#N/A</v>
          </cell>
          <cell r="DV1543">
            <v>25388588.453799985</v>
          </cell>
          <cell r="DW1543">
            <v>1</v>
          </cell>
          <cell r="DX1543">
            <v>1</v>
          </cell>
          <cell r="DY1543">
            <v>39059366.851999976</v>
          </cell>
          <cell r="DZ1543">
            <v>43994323.912554465</v>
          </cell>
          <cell r="EB1543">
            <v>43994323.912554465</v>
          </cell>
          <cell r="EC1543" t="str">
            <v>Def</v>
          </cell>
          <cell r="ED1543" t="str">
            <v>Local Recreational Facilities</v>
          </cell>
        </row>
        <row r="1544">
          <cell r="D1544" t="str">
            <v>PC3200770</v>
          </cell>
          <cell r="E1544" t="str">
            <v>Wynyard Quarter Marine Precinct Public Works</v>
          </cell>
          <cell r="F1544" t="str">
            <v>Auckland Waterfront Development Group</v>
          </cell>
          <cell r="G1544" t="str">
            <v>Waterfront Development Agency chief executive</v>
          </cell>
          <cell r="H1544" t="str">
            <v>E912003</v>
          </cell>
          <cell r="I1544" t="str">
            <v>Waterfront project management</v>
          </cell>
          <cell r="J1544" t="str">
            <v>Economic development</v>
          </cell>
          <cell r="K1544" t="str">
            <v>Waterfront development</v>
          </cell>
          <cell r="L1544" t="str">
            <v>Waterfront public initiatives</v>
          </cell>
          <cell r="M1544" t="str">
            <v>Economic development</v>
          </cell>
          <cell r="N1544" t="str">
            <v>Waterfront development</v>
          </cell>
          <cell r="O1544" t="str">
            <v>Waterfront public initiatives</v>
          </cell>
          <cell r="P1544" t="str">
            <v>Economic development</v>
          </cell>
          <cell r="Q1544" t="str">
            <v>Waterfront development</v>
          </cell>
          <cell r="R1544" t="str">
            <v>Waterfront public initiatives</v>
          </cell>
          <cell r="S1544" t="str">
            <v>A0153105</v>
          </cell>
          <cell r="T1544" t="str">
            <v>A0153105</v>
          </cell>
          <cell r="U1544" t="str">
            <v>Waterfront public initiatives</v>
          </cell>
          <cell r="V1544" t="str">
            <v>L050</v>
          </cell>
          <cell r="W1544" t="str">
            <v>Regional</v>
          </cell>
          <cell r="X1544" t="str">
            <v>PL40810</v>
          </cell>
          <cell r="Y1544" t="str">
            <v>Expense</v>
          </cell>
          <cell r="Z1544">
            <v>20120701</v>
          </cell>
          <cell r="AA1544">
            <v>20170630</v>
          </cell>
          <cell r="AB1544">
            <v>1</v>
          </cell>
          <cell r="AC1544" t="str">
            <v>Programme</v>
          </cell>
          <cell r="AD1544">
            <v>0.35</v>
          </cell>
          <cell r="AE1544">
            <v>0</v>
          </cell>
          <cell r="AF1544">
            <v>0.65</v>
          </cell>
          <cell r="AG1544">
            <v>0</v>
          </cell>
          <cell r="AH1544">
            <v>19</v>
          </cell>
          <cell r="AI1544" t="str">
            <v>Waterfront Auckland - Public Space</v>
          </cell>
          <cell r="AJ1544" t="str">
            <v>Structures parks</v>
          </cell>
          <cell r="AK1544">
            <v>35</v>
          </cell>
          <cell r="AM1544">
            <v>0.35</v>
          </cell>
          <cell r="AO1544">
            <v>0.65</v>
          </cell>
          <cell r="AT1544">
            <v>3430769.6</v>
          </cell>
          <cell r="AU1544">
            <v>857692.4</v>
          </cell>
          <cell r="AV1544">
            <v>308091.74</v>
          </cell>
          <cell r="AW1544">
            <v>2234549.96</v>
          </cell>
          <cell r="AX1544">
            <v>2281844.2999999998</v>
          </cell>
          <cell r="BD1544">
            <v>3.1E-2</v>
          </cell>
          <cell r="BE1544">
            <v>6.1930000000000041E-2</v>
          </cell>
          <cell r="BF1544">
            <v>9.3787900000000146E-2</v>
          </cell>
          <cell r="BG1544">
            <v>0.12878911280000027</v>
          </cell>
          <cell r="BH1544">
            <v>0.16491036440960039</v>
          </cell>
          <cell r="BI1544">
            <v>0.19869276497747879</v>
          </cell>
          <cell r="BJ1544">
            <v>0.23225616239684821</v>
          </cell>
          <cell r="BK1544">
            <v>0.27045610343115034</v>
          </cell>
          <cell r="BL1544">
            <v>0.31238115484437823</v>
          </cell>
          <cell r="BM1544">
            <v>0.35568973295424255</v>
          </cell>
          <cell r="BN1544">
            <v>0</v>
          </cell>
          <cell r="BO1544">
            <v>106353.8576</v>
          </cell>
          <cell r="BP1544">
            <v>53116.890332000039</v>
          </cell>
          <cell r="BQ1544">
            <v>28895.277301946044</v>
          </cell>
          <cell r="BR1544">
            <v>287785.70685567608</v>
          </cell>
          <cell r="BS1544">
            <v>376299.77503896947</v>
          </cell>
          <cell r="BT1544">
            <v>0</v>
          </cell>
          <cell r="BU1544">
            <v>0</v>
          </cell>
          <cell r="BV1544">
            <v>0</v>
          </cell>
          <cell r="BW1544">
            <v>0</v>
          </cell>
          <cell r="BX1544">
            <v>0</v>
          </cell>
          <cell r="BY1544">
            <v>0</v>
          </cell>
          <cell r="BZ1544">
            <v>3537123.4576000003</v>
          </cell>
          <cell r="CA1544">
            <v>910809.290332</v>
          </cell>
          <cell r="CB1544">
            <v>336987.01730194606</v>
          </cell>
          <cell r="CC1544">
            <v>2522335.6668556761</v>
          </cell>
          <cell r="CD1544">
            <v>2658144.0750389695</v>
          </cell>
          <cell r="CE1544">
            <v>0</v>
          </cell>
          <cell r="CF1544">
            <v>0</v>
          </cell>
          <cell r="CG1544">
            <v>0</v>
          </cell>
          <cell r="CH1544">
            <v>0</v>
          </cell>
          <cell r="CI1544">
            <v>0</v>
          </cell>
          <cell r="CK1544">
            <v>0</v>
          </cell>
          <cell r="CL1544">
            <v>1237993.21016</v>
          </cell>
          <cell r="CM1544">
            <v>318783.25161619997</v>
          </cell>
          <cell r="CN1544">
            <v>117945.45605568112</v>
          </cell>
          <cell r="CO1544">
            <v>882817.48339948663</v>
          </cell>
          <cell r="CP1544">
            <v>930350.42626363924</v>
          </cell>
          <cell r="CQ1544">
            <v>0</v>
          </cell>
          <cell r="CR1544">
            <v>0</v>
          </cell>
          <cell r="CS1544">
            <v>0</v>
          </cell>
          <cell r="CT1544">
            <v>0</v>
          </cell>
          <cell r="CU1544">
            <v>0</v>
          </cell>
          <cell r="CW1544">
            <v>0</v>
          </cell>
          <cell r="CX1544">
            <v>2299130.2474400001</v>
          </cell>
          <cell r="CY1544">
            <v>592026.03871580004</v>
          </cell>
          <cell r="CZ1544">
            <v>219041.56124626496</v>
          </cell>
          <cell r="DA1544">
            <v>1639518.1834561895</v>
          </cell>
          <cell r="DB1544">
            <v>1727793.6487753303</v>
          </cell>
          <cell r="DC1544">
            <v>0</v>
          </cell>
          <cell r="DD1544">
            <v>0</v>
          </cell>
          <cell r="DE1544">
            <v>0</v>
          </cell>
          <cell r="DF1544">
            <v>0</v>
          </cell>
          <cell r="DG1544">
            <v>0</v>
          </cell>
          <cell r="DI1544">
            <v>0</v>
          </cell>
          <cell r="DJ1544">
            <v>0</v>
          </cell>
          <cell r="DK1544">
            <v>0</v>
          </cell>
          <cell r="DL1544">
            <v>0</v>
          </cell>
          <cell r="DM1544">
            <v>0</v>
          </cell>
          <cell r="DN1544">
            <v>0</v>
          </cell>
          <cell r="DO1544">
            <v>0</v>
          </cell>
          <cell r="DP1544">
            <v>0</v>
          </cell>
          <cell r="DQ1544">
            <v>0</v>
          </cell>
          <cell r="DR1544">
            <v>0</v>
          </cell>
          <cell r="DS1544">
            <v>0</v>
          </cell>
          <cell r="DU1544" t="e">
            <v>#N/A</v>
          </cell>
          <cell r="DV1544">
            <v>5923416.2000000002</v>
          </cell>
          <cell r="DW1544">
            <v>1</v>
          </cell>
          <cell r="DX1544">
            <v>1</v>
          </cell>
          <cell r="DY1544">
            <v>9112948</v>
          </cell>
          <cell r="DZ1544">
            <v>9965399.5071285926</v>
          </cell>
          <cell r="EB1544">
            <v>9965399.5071285926</v>
          </cell>
          <cell r="EC1544" t="str">
            <v>Regional Recreational Facilities</v>
          </cell>
          <cell r="ED1544" t="str">
            <v>Regional Recreational Facilities</v>
          </cell>
        </row>
        <row r="1545">
          <cell r="D1545" t="str">
            <v>PC3200771</v>
          </cell>
          <cell r="E1545" t="str">
            <v>Wynyard Quarter Headland Precinct Public Works</v>
          </cell>
          <cell r="F1545" t="str">
            <v>Auckland Waterfront Development Group</v>
          </cell>
          <cell r="G1545" t="str">
            <v>Waterfront Development Agency chief executive</v>
          </cell>
          <cell r="H1545" t="str">
            <v>E912003</v>
          </cell>
          <cell r="I1545" t="str">
            <v>Waterfront project management</v>
          </cell>
          <cell r="J1545" t="str">
            <v>Economic development</v>
          </cell>
          <cell r="K1545" t="str">
            <v>Waterfront development</v>
          </cell>
          <cell r="L1545" t="str">
            <v>Waterfront public initiatives</v>
          </cell>
          <cell r="M1545" t="str">
            <v>Economic development</v>
          </cell>
          <cell r="N1545" t="str">
            <v>Waterfront development</v>
          </cell>
          <cell r="O1545" t="str">
            <v>Waterfront public initiatives</v>
          </cell>
          <cell r="P1545" t="str">
            <v>Economic development</v>
          </cell>
          <cell r="Q1545" t="str">
            <v>Waterfront development</v>
          </cell>
          <cell r="R1545" t="str">
            <v>Waterfront public initiatives</v>
          </cell>
          <cell r="S1545" t="str">
            <v>A0153105</v>
          </cell>
          <cell r="T1545" t="str">
            <v>A0153105</v>
          </cell>
          <cell r="U1545" t="str">
            <v>Waterfront public initiatives</v>
          </cell>
          <cell r="V1545" t="str">
            <v>L050</v>
          </cell>
          <cell r="W1545" t="str">
            <v>Regional</v>
          </cell>
          <cell r="X1545" t="str">
            <v>PL40810</v>
          </cell>
          <cell r="Y1545" t="str">
            <v>Expense</v>
          </cell>
          <cell r="Z1545">
            <v>20130701</v>
          </cell>
          <cell r="AA1545">
            <v>20220630</v>
          </cell>
          <cell r="AB1545">
            <v>1</v>
          </cell>
          <cell r="AC1545" t="str">
            <v>Programme</v>
          </cell>
          <cell r="AD1545">
            <v>0.35</v>
          </cell>
          <cell r="AE1545">
            <v>0</v>
          </cell>
          <cell r="AF1545">
            <v>0.65</v>
          </cell>
          <cell r="AG1545">
            <v>0</v>
          </cell>
          <cell r="AH1545">
            <v>19</v>
          </cell>
          <cell r="AI1545" t="str">
            <v>Waterfront Auckland - Public Space</v>
          </cell>
          <cell r="AJ1545" t="str">
            <v>Structures parks</v>
          </cell>
          <cell r="AK1545">
            <v>35</v>
          </cell>
          <cell r="AM1545">
            <v>0.35</v>
          </cell>
          <cell r="AO1545">
            <v>0.65</v>
          </cell>
          <cell r="AU1545">
            <v>558000.14</v>
          </cell>
          <cell r="AV1545">
            <v>4238156.49</v>
          </cell>
          <cell r="AW1545">
            <v>13920624.580000002</v>
          </cell>
          <cell r="AX1545">
            <v>4608023.481333334</v>
          </cell>
          <cell r="AY1545">
            <v>7732951.3200000003</v>
          </cell>
          <cell r="AZ1545">
            <v>3104279.2</v>
          </cell>
          <cell r="BA1545">
            <v>1263459.4349999998</v>
          </cell>
          <cell r="BB1545">
            <v>3026783.9179999996</v>
          </cell>
          <cell r="BC1545">
            <v>7939575.6469999999</v>
          </cell>
          <cell r="BD1545">
            <v>3.1E-2</v>
          </cell>
          <cell r="BE1545">
            <v>6.1930000000000041E-2</v>
          </cell>
          <cell r="BF1545">
            <v>9.3787900000000146E-2</v>
          </cell>
          <cell r="BG1545">
            <v>0.12878911280000027</v>
          </cell>
          <cell r="BH1545">
            <v>0.16491036440960039</v>
          </cell>
          <cell r="BI1545">
            <v>0.19869276497747879</v>
          </cell>
          <cell r="BJ1545">
            <v>0.23225616239684821</v>
          </cell>
          <cell r="BK1545">
            <v>0.27045610343115034</v>
          </cell>
          <cell r="BL1545">
            <v>0.31238115484437823</v>
          </cell>
          <cell r="BM1545">
            <v>0.35568973295424255</v>
          </cell>
          <cell r="BN1545">
            <v>0</v>
          </cell>
          <cell r="BO1545">
            <v>0</v>
          </cell>
          <cell r="BP1545">
            <v>34556.948670200021</v>
          </cell>
          <cell r="BQ1545">
            <v>397487.79706847161</v>
          </cell>
          <cell r="BR1545">
            <v>1792824.8892800766</v>
          </cell>
          <cell r="BS1545">
            <v>759910.83151467552</v>
          </cell>
          <cell r="BT1545">
            <v>1536481.4792070445</v>
          </cell>
          <cell r="BU1545">
            <v>720987.97400035814</v>
          </cell>
          <cell r="BV1545">
            <v>341710.3156334227</v>
          </cell>
          <cell r="BW1545">
            <v>945510.25576923171</v>
          </cell>
          <cell r="BX1545">
            <v>2824025.5416514375</v>
          </cell>
          <cell r="BY1545">
            <v>0</v>
          </cell>
          <cell r="BZ1545">
            <v>0</v>
          </cell>
          <cell r="CA1545">
            <v>592557.08867020009</v>
          </cell>
          <cell r="CB1545">
            <v>4635644.2870684722</v>
          </cell>
          <cell r="CC1545">
            <v>15713449.469280079</v>
          </cell>
          <cell r="CD1545">
            <v>5367934.3128480092</v>
          </cell>
          <cell r="CE1545">
            <v>9269432.7992070448</v>
          </cell>
          <cell r="CF1545">
            <v>3825267.1740003582</v>
          </cell>
          <cell r="CG1545">
            <v>1605169.7506334225</v>
          </cell>
          <cell r="CH1545">
            <v>3972294.1737692314</v>
          </cell>
          <cell r="CI1545">
            <v>10763601.188651437</v>
          </cell>
          <cell r="CK1545">
            <v>0</v>
          </cell>
          <cell r="CL1545">
            <v>0</v>
          </cell>
          <cell r="CM1545">
            <v>207394.98103457002</v>
          </cell>
          <cell r="CN1545">
            <v>1622475.5004739652</v>
          </cell>
          <cell r="CO1545">
            <v>5499707.3142480273</v>
          </cell>
          <cell r="CP1545">
            <v>1878777.0094968032</v>
          </cell>
          <cell r="CQ1545">
            <v>3244301.4797224654</v>
          </cell>
          <cell r="CR1545">
            <v>1338843.5109001254</v>
          </cell>
          <cell r="CS1545">
            <v>561809.41272169782</v>
          </cell>
          <cell r="CT1545">
            <v>1390302.9608192309</v>
          </cell>
          <cell r="CU1545">
            <v>3767260.4160280027</v>
          </cell>
          <cell r="CW1545">
            <v>0</v>
          </cell>
          <cell r="CX1545">
            <v>0</v>
          </cell>
          <cell r="CY1545">
            <v>385162.10763563006</v>
          </cell>
          <cell r="CZ1545">
            <v>3013168.7865945073</v>
          </cell>
          <cell r="DA1545">
            <v>10213742.155032052</v>
          </cell>
          <cell r="DB1545">
            <v>3489157.3033512062</v>
          </cell>
          <cell r="DC1545">
            <v>6025131.3194845794</v>
          </cell>
          <cell r="DD1545">
            <v>2486423.6631002328</v>
          </cell>
          <cell r="DE1545">
            <v>1043360.3379117247</v>
          </cell>
          <cell r="DF1545">
            <v>2581991.2129500005</v>
          </cell>
          <cell r="DG1545">
            <v>6996340.7726234347</v>
          </cell>
          <cell r="DI1545">
            <v>0</v>
          </cell>
          <cell r="DJ1545">
            <v>0</v>
          </cell>
          <cell r="DK1545">
            <v>0</v>
          </cell>
          <cell r="DL1545">
            <v>0</v>
          </cell>
          <cell r="DM1545">
            <v>0</v>
          </cell>
          <cell r="DN1545">
            <v>0</v>
          </cell>
          <cell r="DO1545">
            <v>0</v>
          </cell>
          <cell r="DP1545">
            <v>0</v>
          </cell>
          <cell r="DQ1545">
            <v>0</v>
          </cell>
          <cell r="DR1545">
            <v>0</v>
          </cell>
          <cell r="DS1545">
            <v>0</v>
          </cell>
          <cell r="DU1545" t="e">
            <v>#N/A</v>
          </cell>
          <cell r="DV1545">
            <v>30154705.237366669</v>
          </cell>
          <cell r="DW1545">
            <v>1</v>
          </cell>
          <cell r="DX1545">
            <v>1</v>
          </cell>
          <cell r="DY1545">
            <v>46391854.211333334</v>
          </cell>
          <cell r="DZ1545">
            <v>55745350.244128257</v>
          </cell>
          <cell r="EB1545">
            <v>55745350.244128257</v>
          </cell>
          <cell r="EC1545" t="str">
            <v>Regional Recreational Facilities</v>
          </cell>
          <cell r="ED1545" t="str">
            <v>Regional Recreational Facilities</v>
          </cell>
        </row>
        <row r="1546">
          <cell r="D1546" t="str">
            <v>PC3200772</v>
          </cell>
          <cell r="E1546" t="str">
            <v>Wynyard Quarter Development Sites Public Works</v>
          </cell>
          <cell r="F1546" t="str">
            <v>Auckland Waterfront Development Group</v>
          </cell>
          <cell r="G1546" t="str">
            <v>Waterfront Development Agency chief executive</v>
          </cell>
          <cell r="H1546" t="str">
            <v>E912003</v>
          </cell>
          <cell r="I1546" t="str">
            <v>Waterfront project management</v>
          </cell>
          <cell r="J1546" t="str">
            <v>Economic development</v>
          </cell>
          <cell r="K1546" t="str">
            <v>Waterfront development</v>
          </cell>
          <cell r="L1546" t="str">
            <v>Waterfront public initiatives</v>
          </cell>
          <cell r="M1546" t="str">
            <v>Economic development</v>
          </cell>
          <cell r="N1546" t="str">
            <v>Waterfront development</v>
          </cell>
          <cell r="O1546" t="str">
            <v>Waterfront public initiatives</v>
          </cell>
          <cell r="P1546" t="str">
            <v>Economic development</v>
          </cell>
          <cell r="Q1546" t="str">
            <v>Waterfront development</v>
          </cell>
          <cell r="R1546" t="str">
            <v>Waterfront public initiatives</v>
          </cell>
          <cell r="S1546" t="str">
            <v>A0153105</v>
          </cell>
          <cell r="T1546" t="str">
            <v>A0153105</v>
          </cell>
          <cell r="U1546" t="str">
            <v>Waterfront public initiatives</v>
          </cell>
          <cell r="V1546" t="str">
            <v>L050</v>
          </cell>
          <cell r="W1546" t="str">
            <v>Regional</v>
          </cell>
          <cell r="X1546" t="str">
            <v>PL40810</v>
          </cell>
          <cell r="Y1546" t="str">
            <v>Expense</v>
          </cell>
          <cell r="Z1546">
            <v>20120701</v>
          </cell>
          <cell r="AA1546">
            <v>20220630</v>
          </cell>
          <cell r="AB1546">
            <v>1</v>
          </cell>
          <cell r="AC1546" t="str">
            <v>Programme</v>
          </cell>
          <cell r="AD1546">
            <v>0.35</v>
          </cell>
          <cell r="AE1546">
            <v>0</v>
          </cell>
          <cell r="AF1546">
            <v>0.65</v>
          </cell>
          <cell r="AG1546">
            <v>0</v>
          </cell>
          <cell r="AH1546">
            <v>19</v>
          </cell>
          <cell r="AI1546" t="str">
            <v>Waterfront Auckland - Public Space</v>
          </cell>
          <cell r="AJ1546" t="str">
            <v>Structures parks</v>
          </cell>
          <cell r="AK1546">
            <v>35</v>
          </cell>
          <cell r="AM1546">
            <v>0.35</v>
          </cell>
          <cell r="AO1546">
            <v>0.65</v>
          </cell>
          <cell r="AT1546">
            <v>1549671.040666698</v>
          </cell>
          <cell r="AU1546">
            <v>2049669.0473333304</v>
          </cell>
          <cell r="AV1546">
            <v>2049670</v>
          </cell>
          <cell r="AW1546">
            <v>2543484.2000000002</v>
          </cell>
          <cell r="AX1546">
            <v>3117356.3</v>
          </cell>
          <cell r="AY1546">
            <v>3200000</v>
          </cell>
          <cell r="AZ1546">
            <v>5001423</v>
          </cell>
          <cell r="BA1546">
            <v>855000</v>
          </cell>
          <cell r="BB1546">
            <v>894000</v>
          </cell>
          <cell r="BC1546">
            <v>1251000</v>
          </cell>
          <cell r="BD1546">
            <v>3.1E-2</v>
          </cell>
          <cell r="BE1546">
            <v>6.1930000000000041E-2</v>
          </cell>
          <cell r="BF1546">
            <v>9.3787900000000146E-2</v>
          </cell>
          <cell r="BG1546">
            <v>0.12878911280000027</v>
          </cell>
          <cell r="BH1546">
            <v>0.16491036440960039</v>
          </cell>
          <cell r="BI1546">
            <v>0.19869276497747879</v>
          </cell>
          <cell r="BJ1546">
            <v>0.23225616239684821</v>
          </cell>
          <cell r="BK1546">
            <v>0.27045610343115034</v>
          </cell>
          <cell r="BL1546">
            <v>0.31238115484437823</v>
          </cell>
          <cell r="BM1546">
            <v>0.35568973295424255</v>
          </cell>
          <cell r="BN1546">
            <v>0</v>
          </cell>
          <cell r="BO1546">
            <v>48039.802260667639</v>
          </cell>
          <cell r="BP1546">
            <v>126936.00410135323</v>
          </cell>
          <cell r="BQ1546">
            <v>192234.24499300029</v>
          </cell>
          <cell r="BR1546">
            <v>327573.07353881845</v>
          </cell>
          <cell r="BS1546">
            <v>514084.36342756351</v>
          </cell>
          <cell r="BT1546">
            <v>635816.84792793216</v>
          </cell>
          <cell r="BU1546">
            <v>1161611.3125033318</v>
          </cell>
          <cell r="BV1546">
            <v>231239.96843363353</v>
          </cell>
          <cell r="BW1546">
            <v>279268.75243087416</v>
          </cell>
          <cell r="BX1546">
            <v>444967.85592575744</v>
          </cell>
          <cell r="BY1546">
            <v>0</v>
          </cell>
          <cell r="BZ1546">
            <v>1597710.8429273656</v>
          </cell>
          <cell r="CA1546">
            <v>2176605.0514346836</v>
          </cell>
          <cell r="CB1546">
            <v>2241904.2449930003</v>
          </cell>
          <cell r="CC1546">
            <v>2871057.2735388186</v>
          </cell>
          <cell r="CD1546">
            <v>3631440.6634275634</v>
          </cell>
          <cell r="CE1546">
            <v>3835816.8479279322</v>
          </cell>
          <cell r="CF1546">
            <v>6163034.3125033323</v>
          </cell>
          <cell r="CG1546">
            <v>1086239.9684336334</v>
          </cell>
          <cell r="CH1546">
            <v>1173268.7524308742</v>
          </cell>
          <cell r="CI1546">
            <v>1695967.8559257574</v>
          </cell>
          <cell r="CK1546">
            <v>0</v>
          </cell>
          <cell r="CL1546">
            <v>559198.79502457788</v>
          </cell>
          <cell r="CM1546">
            <v>761811.76800213917</v>
          </cell>
          <cell r="CN1546">
            <v>784666.48574755003</v>
          </cell>
          <cell r="CO1546">
            <v>1004870.0457385865</v>
          </cell>
          <cell r="CP1546">
            <v>1271004.232199647</v>
          </cell>
          <cell r="CQ1546">
            <v>1342535.8967747763</v>
          </cell>
          <cell r="CR1546">
            <v>2157062.0093761664</v>
          </cell>
          <cell r="CS1546">
            <v>380183.98895177169</v>
          </cell>
          <cell r="CT1546">
            <v>410644.06335080595</v>
          </cell>
          <cell r="CU1546">
            <v>593588.74957401503</v>
          </cell>
          <cell r="CW1546">
            <v>0</v>
          </cell>
          <cell r="CX1546">
            <v>1038512.0479027877</v>
          </cell>
          <cell r="CY1546">
            <v>1414793.2834325444</v>
          </cell>
          <cell r="CZ1546">
            <v>1457237.7592454501</v>
          </cell>
          <cell r="DA1546">
            <v>1866187.2278002321</v>
          </cell>
          <cell r="DB1546">
            <v>2360436.4312279164</v>
          </cell>
          <cell r="DC1546">
            <v>2493280.9511531559</v>
          </cell>
          <cell r="DD1546">
            <v>4005972.3031271659</v>
          </cell>
          <cell r="DE1546">
            <v>706055.97948186181</v>
          </cell>
          <cell r="DF1546">
            <v>762624.68908006826</v>
          </cell>
          <cell r="DG1546">
            <v>1102379.1063517423</v>
          </cell>
          <cell r="DI1546">
            <v>0</v>
          </cell>
          <cell r="DJ1546">
            <v>0</v>
          </cell>
          <cell r="DK1546">
            <v>0</v>
          </cell>
          <cell r="DL1546">
            <v>0</v>
          </cell>
          <cell r="DM1546">
            <v>0</v>
          </cell>
          <cell r="DN1546">
            <v>0</v>
          </cell>
          <cell r="DO1546">
            <v>0</v>
          </cell>
          <cell r="DP1546">
            <v>0</v>
          </cell>
          <cell r="DQ1546">
            <v>0</v>
          </cell>
          <cell r="DR1546">
            <v>0</v>
          </cell>
          <cell r="DS1546">
            <v>0</v>
          </cell>
          <cell r="DU1546" t="e">
            <v>#N/A</v>
          </cell>
          <cell r="DV1546">
            <v>14632327.832200019</v>
          </cell>
          <cell r="DW1546">
            <v>1</v>
          </cell>
          <cell r="DX1546">
            <v>1</v>
          </cell>
          <cell r="DY1546">
            <v>22511273.588000029</v>
          </cell>
          <cell r="DZ1546">
            <v>26473045.813542962</v>
          </cell>
          <cell r="EB1546">
            <v>26473045.813542962</v>
          </cell>
          <cell r="EC1546" t="str">
            <v>Def</v>
          </cell>
          <cell r="ED1546" t="str">
            <v>Local Recreational Facilities</v>
          </cell>
        </row>
        <row r="1547">
          <cell r="D1547" t="str">
            <v>PC3200773</v>
          </cell>
          <cell r="E1547" t="str">
            <v>Wynyard Quarter Jellicoe Precinct Public Works</v>
          </cell>
          <cell r="F1547" t="str">
            <v>Auckland Waterfront Development Group</v>
          </cell>
          <cell r="G1547" t="str">
            <v>Waterfront Development Agency chief executive</v>
          </cell>
          <cell r="H1547" t="str">
            <v>E912003</v>
          </cell>
          <cell r="I1547" t="str">
            <v>Waterfront project management</v>
          </cell>
          <cell r="J1547" t="str">
            <v>Economic development</v>
          </cell>
          <cell r="K1547" t="str">
            <v>Waterfront development</v>
          </cell>
          <cell r="L1547" t="str">
            <v>Waterfront public initiatives</v>
          </cell>
          <cell r="M1547" t="str">
            <v>Economic development</v>
          </cell>
          <cell r="N1547" t="str">
            <v>Waterfront development</v>
          </cell>
          <cell r="O1547" t="str">
            <v>Waterfront public initiatives</v>
          </cell>
          <cell r="P1547" t="str">
            <v>Economic development</v>
          </cell>
          <cell r="Q1547" t="str">
            <v>Waterfront development</v>
          </cell>
          <cell r="R1547" t="str">
            <v>Waterfront public initiatives</v>
          </cell>
          <cell r="S1547" t="str">
            <v>A0153105</v>
          </cell>
          <cell r="T1547" t="str">
            <v>A0153105</v>
          </cell>
          <cell r="U1547" t="str">
            <v>Waterfront public initiatives</v>
          </cell>
          <cell r="V1547" t="str">
            <v>L050</v>
          </cell>
          <cell r="W1547" t="str">
            <v>Regional</v>
          </cell>
          <cell r="X1547" t="str">
            <v>PL40810</v>
          </cell>
          <cell r="Y1547" t="str">
            <v>Expense</v>
          </cell>
          <cell r="Z1547">
            <v>20140701</v>
          </cell>
          <cell r="AA1547">
            <v>20170630</v>
          </cell>
          <cell r="AB1547">
            <v>1</v>
          </cell>
          <cell r="AC1547" t="str">
            <v>Programme</v>
          </cell>
          <cell r="AD1547">
            <v>0.35</v>
          </cell>
          <cell r="AE1547">
            <v>0</v>
          </cell>
          <cell r="AF1547">
            <v>0.65</v>
          </cell>
          <cell r="AG1547">
            <v>0</v>
          </cell>
          <cell r="AH1547">
            <v>19</v>
          </cell>
          <cell r="AI1547" t="str">
            <v>Waterfront Auckland - Public Space</v>
          </cell>
          <cell r="AJ1547" t="str">
            <v>Structures parks</v>
          </cell>
          <cell r="AK1547">
            <v>35</v>
          </cell>
          <cell r="AM1547">
            <v>0.35</v>
          </cell>
          <cell r="AO1547">
            <v>0.65</v>
          </cell>
          <cell r="AV1547">
            <v>545203.68800000008</v>
          </cell>
          <cell r="AW1547">
            <v>3504796.2413333273</v>
          </cell>
          <cell r="AX1547">
            <v>1977498.03</v>
          </cell>
          <cell r="BD1547">
            <v>3.1E-2</v>
          </cell>
          <cell r="BE1547">
            <v>6.1930000000000041E-2</v>
          </cell>
          <cell r="BF1547">
            <v>9.3787900000000146E-2</v>
          </cell>
          <cell r="BG1547">
            <v>0.12878911280000027</v>
          </cell>
          <cell r="BH1547">
            <v>0.16491036440960039</v>
          </cell>
          <cell r="BI1547">
            <v>0.19869276497747879</v>
          </cell>
          <cell r="BJ1547">
            <v>0.23225616239684821</v>
          </cell>
          <cell r="BK1547">
            <v>0.27045610343115034</v>
          </cell>
          <cell r="BL1547">
            <v>0.31238115484437823</v>
          </cell>
          <cell r="BM1547">
            <v>0.35568973295424255</v>
          </cell>
          <cell r="BN1547">
            <v>0</v>
          </cell>
          <cell r="BO1547">
            <v>0</v>
          </cell>
          <cell r="BP1547">
            <v>0</v>
          </cell>
          <cell r="BQ1547">
            <v>51133.508969775285</v>
          </cell>
          <cell r="BR1547">
            <v>451379.59846609487</v>
          </cell>
          <cell r="BS1547">
            <v>326109.9207465669</v>
          </cell>
          <cell r="BT1547">
            <v>0</v>
          </cell>
          <cell r="BU1547">
            <v>0</v>
          </cell>
          <cell r="BV1547">
            <v>0</v>
          </cell>
          <cell r="BW1547">
            <v>0</v>
          </cell>
          <cell r="BX1547">
            <v>0</v>
          </cell>
          <cell r="BY1547">
            <v>0</v>
          </cell>
          <cell r="BZ1547">
            <v>0</v>
          </cell>
          <cell r="CA1547">
            <v>0</v>
          </cell>
          <cell r="CB1547">
            <v>596337.19696977537</v>
          </cell>
          <cell r="CC1547">
            <v>3956175.8397994223</v>
          </cell>
          <cell r="CD1547">
            <v>2303607.950746567</v>
          </cell>
          <cell r="CE1547">
            <v>0</v>
          </cell>
          <cell r="CF1547">
            <v>0</v>
          </cell>
          <cell r="CG1547">
            <v>0</v>
          </cell>
          <cell r="CH1547">
            <v>0</v>
          </cell>
          <cell r="CI1547">
            <v>0</v>
          </cell>
          <cell r="CK1547">
            <v>0</v>
          </cell>
          <cell r="CL1547">
            <v>0</v>
          </cell>
          <cell r="CM1547">
            <v>0</v>
          </cell>
          <cell r="CN1547">
            <v>208718.01893942137</v>
          </cell>
          <cell r="CO1547">
            <v>1384661.5439297978</v>
          </cell>
          <cell r="CP1547">
            <v>806262.78276129835</v>
          </cell>
          <cell r="CQ1547">
            <v>0</v>
          </cell>
          <cell r="CR1547">
            <v>0</v>
          </cell>
          <cell r="CS1547">
            <v>0</v>
          </cell>
          <cell r="CT1547">
            <v>0</v>
          </cell>
          <cell r="CU1547">
            <v>0</v>
          </cell>
          <cell r="CW1547">
            <v>0</v>
          </cell>
          <cell r="CX1547">
            <v>0</v>
          </cell>
          <cell r="CY1547">
            <v>0</v>
          </cell>
          <cell r="CZ1547">
            <v>387619.17803035403</v>
          </cell>
          <cell r="DA1547">
            <v>2571514.2958696247</v>
          </cell>
          <cell r="DB1547">
            <v>1497345.1679852686</v>
          </cell>
          <cell r="DC1547">
            <v>0</v>
          </cell>
          <cell r="DD1547">
            <v>0</v>
          </cell>
          <cell r="DE1547">
            <v>0</v>
          </cell>
          <cell r="DF1547">
            <v>0</v>
          </cell>
          <cell r="DG1547">
            <v>0</v>
          </cell>
          <cell r="DI1547">
            <v>0</v>
          </cell>
          <cell r="DJ1547">
            <v>0</v>
          </cell>
          <cell r="DK1547">
            <v>0</v>
          </cell>
          <cell r="DL1547">
            <v>0</v>
          </cell>
          <cell r="DM1547">
            <v>0</v>
          </cell>
          <cell r="DN1547">
            <v>0</v>
          </cell>
          <cell r="DO1547">
            <v>0</v>
          </cell>
          <cell r="DP1547">
            <v>0</v>
          </cell>
          <cell r="DQ1547">
            <v>0</v>
          </cell>
          <cell r="DR1547">
            <v>0</v>
          </cell>
          <cell r="DS1547">
            <v>0</v>
          </cell>
          <cell r="DU1547" t="e">
            <v>#N/A</v>
          </cell>
          <cell r="DV1547">
            <v>3917873.6735666632</v>
          </cell>
          <cell r="DW1547">
            <v>1</v>
          </cell>
          <cell r="DX1547">
            <v>1</v>
          </cell>
          <cell r="DY1547">
            <v>6027497.9593333276</v>
          </cell>
          <cell r="DZ1547">
            <v>6856120.9875157643</v>
          </cell>
          <cell r="EB1547">
            <v>6856120.9875157643</v>
          </cell>
          <cell r="EC1547" t="str">
            <v>Def</v>
          </cell>
          <cell r="ED1547" t="str">
            <v>Local Recreational Facilities</v>
          </cell>
        </row>
        <row r="1548">
          <cell r="D1548" t="str">
            <v>PC2110000</v>
          </cell>
          <cell r="E1548" t="str">
            <v>Mount Smart Buildings</v>
          </cell>
          <cell r="F1548" t="str">
            <v>Regional Facilities Auckland Group</v>
          </cell>
          <cell r="G1548" t="str">
            <v>Regional facilities chief executive</v>
          </cell>
          <cell r="H1548" t="str">
            <v>E861005</v>
          </cell>
          <cell r="I1548" t="str">
            <v>Mt Smart Stadium Management</v>
          </cell>
          <cell r="J1548" t="str">
            <v>Lifestyle and culture</v>
          </cell>
          <cell r="K1548" t="str">
            <v>Regional event facilities</v>
          </cell>
          <cell r="L1548" t="str">
            <v>Viaduct Events Centre management</v>
          </cell>
          <cell r="M1548" t="str">
            <v>Lifestyle and culture</v>
          </cell>
          <cell r="N1548" t="str">
            <v>Regional event facilities</v>
          </cell>
          <cell r="O1548" t="str">
            <v>Regional event facility and stadium support</v>
          </cell>
          <cell r="P1548" t="str">
            <v>Lifestyle and culture</v>
          </cell>
          <cell r="Q1548" t="str">
            <v>Regional event facilities</v>
          </cell>
          <cell r="R1548" t="str">
            <v>Regional event facility and stadium support</v>
          </cell>
          <cell r="S1548" t="str">
            <v>A1221525</v>
          </cell>
          <cell r="T1548" t="str">
            <v>A1221510</v>
          </cell>
          <cell r="U1548" t="str">
            <v>Viaduct Events Centre management</v>
          </cell>
          <cell r="V1548" t="str">
            <v>L050</v>
          </cell>
          <cell r="W1548" t="str">
            <v>Regional</v>
          </cell>
          <cell r="X1548" t="str">
            <v>FY12 - Only</v>
          </cell>
          <cell r="Y1548" t="str">
            <v>Expense</v>
          </cell>
          <cell r="Z1548">
            <v>20100701</v>
          </cell>
          <cell r="AA1548">
            <v>20120630</v>
          </cell>
          <cell r="AB1548">
            <v>1</v>
          </cell>
          <cell r="AC1548" t="str">
            <v>Programme</v>
          </cell>
          <cell r="AD1548">
            <v>0</v>
          </cell>
          <cell r="AE1548">
            <v>0</v>
          </cell>
          <cell r="AF1548">
            <v>0</v>
          </cell>
          <cell r="AG1548">
            <v>1</v>
          </cell>
          <cell r="AH1548">
            <v>26</v>
          </cell>
          <cell r="AI1548" t="str">
            <v>Mt Smart Stadium</v>
          </cell>
          <cell r="AJ1548" t="str">
            <v>Buildings (Capex)</v>
          </cell>
          <cell r="AK1548">
            <v>75</v>
          </cell>
          <cell r="AQ1548">
            <v>1</v>
          </cell>
          <cell r="AS1548">
            <v>270430.3</v>
          </cell>
          <cell r="BD1548">
            <v>3.1E-2</v>
          </cell>
          <cell r="BE1548">
            <v>6.1930000000000041E-2</v>
          </cell>
          <cell r="BF1548">
            <v>9.3787900000000146E-2</v>
          </cell>
          <cell r="BG1548">
            <v>0.12878911280000027</v>
          </cell>
          <cell r="BH1548">
            <v>0.16491036440960039</v>
          </cell>
          <cell r="BI1548">
            <v>0.19869276497747879</v>
          </cell>
          <cell r="BJ1548">
            <v>0.23225616239684821</v>
          </cell>
          <cell r="BK1548">
            <v>0.27045610343115034</v>
          </cell>
          <cell r="BL1548">
            <v>0.31238115484437823</v>
          </cell>
          <cell r="BM1548">
            <v>0.35568973295424255</v>
          </cell>
          <cell r="BN1548">
            <v>0</v>
          </cell>
          <cell r="BO1548">
            <v>0</v>
          </cell>
          <cell r="BP1548">
            <v>0</v>
          </cell>
          <cell r="BQ1548">
            <v>0</v>
          </cell>
          <cell r="BR1548">
            <v>0</v>
          </cell>
          <cell r="BS1548">
            <v>0</v>
          </cell>
          <cell r="BT1548">
            <v>0</v>
          </cell>
          <cell r="BU1548">
            <v>0</v>
          </cell>
          <cell r="BV1548">
            <v>0</v>
          </cell>
          <cell r="BW1548">
            <v>0</v>
          </cell>
          <cell r="BX1548">
            <v>0</v>
          </cell>
          <cell r="BY1548">
            <v>270430.3</v>
          </cell>
          <cell r="BZ1548">
            <v>0</v>
          </cell>
          <cell r="CA1548">
            <v>0</v>
          </cell>
          <cell r="CB1548">
            <v>0</v>
          </cell>
          <cell r="CC1548">
            <v>0</v>
          </cell>
          <cell r="CD1548">
            <v>0</v>
          </cell>
          <cell r="CE1548">
            <v>0</v>
          </cell>
          <cell r="CF1548">
            <v>0</v>
          </cell>
          <cell r="CG1548">
            <v>0</v>
          </cell>
          <cell r="CH1548">
            <v>0</v>
          </cell>
          <cell r="CI1548">
            <v>0</v>
          </cell>
          <cell r="CK1548">
            <v>0</v>
          </cell>
          <cell r="CL1548">
            <v>0</v>
          </cell>
          <cell r="CM1548">
            <v>0</v>
          </cell>
          <cell r="CN1548">
            <v>0</v>
          </cell>
          <cell r="CO1548">
            <v>0</v>
          </cell>
          <cell r="CP1548">
            <v>0</v>
          </cell>
          <cell r="CQ1548">
            <v>0</v>
          </cell>
          <cell r="CR1548">
            <v>0</v>
          </cell>
          <cell r="CS1548">
            <v>0</v>
          </cell>
          <cell r="CT1548">
            <v>0</v>
          </cell>
          <cell r="CU1548">
            <v>0</v>
          </cell>
          <cell r="CW1548">
            <v>0</v>
          </cell>
          <cell r="CX1548">
            <v>0</v>
          </cell>
          <cell r="CY1548">
            <v>0</v>
          </cell>
          <cell r="CZ1548">
            <v>0</v>
          </cell>
          <cell r="DA1548">
            <v>0</v>
          </cell>
          <cell r="DB1548">
            <v>0</v>
          </cell>
          <cell r="DC1548">
            <v>0</v>
          </cell>
          <cell r="DD1548">
            <v>0</v>
          </cell>
          <cell r="DE1548">
            <v>0</v>
          </cell>
          <cell r="DF1548">
            <v>0</v>
          </cell>
          <cell r="DG1548">
            <v>0</v>
          </cell>
          <cell r="DI1548">
            <v>270430.3</v>
          </cell>
          <cell r="DJ1548">
            <v>0</v>
          </cell>
          <cell r="DK1548">
            <v>0</v>
          </cell>
          <cell r="DL1548">
            <v>0</v>
          </cell>
          <cell r="DM1548">
            <v>0</v>
          </cell>
          <cell r="DN1548">
            <v>0</v>
          </cell>
          <cell r="DO1548">
            <v>0</v>
          </cell>
          <cell r="DP1548">
            <v>0</v>
          </cell>
          <cell r="DQ1548">
            <v>0</v>
          </cell>
          <cell r="DR1548">
            <v>0</v>
          </cell>
          <cell r="DS1548">
            <v>0</v>
          </cell>
          <cell r="DU1548" t="str">
            <v>ARC X/006700/5</v>
          </cell>
          <cell r="DV1548">
            <v>0</v>
          </cell>
          <cell r="DW1548">
            <v>0</v>
          </cell>
          <cell r="DX1548">
            <v>1</v>
          </cell>
          <cell r="DY1548">
            <v>0</v>
          </cell>
          <cell r="DZ1548">
            <v>0</v>
          </cell>
          <cell r="EB1548">
            <v>0</v>
          </cell>
          <cell r="EC1548" t="str">
            <v>Def</v>
          </cell>
          <cell r="ED1548" t="str">
            <v>nonDC</v>
          </cell>
        </row>
        <row r="1549">
          <cell r="D1549" t="str">
            <v>PC2110011</v>
          </cell>
          <cell r="E1549" t="str">
            <v>Aotea Centre ASB theatre auditorium renewals</v>
          </cell>
          <cell r="F1549" t="str">
            <v>Regional Facilities Auckland Group</v>
          </cell>
          <cell r="G1549" t="str">
            <v>Regional facilities chief executive</v>
          </cell>
          <cell r="H1549" t="str">
            <v>E863205</v>
          </cell>
          <cell r="I1549" t="str">
            <v>The Edge asset management administration</v>
          </cell>
          <cell r="J1549" t="str">
            <v>Lifestyle and culture</v>
          </cell>
          <cell r="K1549" t="str">
            <v>Regional event facilities</v>
          </cell>
          <cell r="L1549" t="str">
            <v>The EDGE event facilities management</v>
          </cell>
          <cell r="M1549" t="str">
            <v>Lifestyle and culture</v>
          </cell>
          <cell r="N1549" t="str">
            <v>Regional event facilities</v>
          </cell>
          <cell r="O1549" t="str">
            <v>The EDGE event facilities management</v>
          </cell>
          <cell r="P1549" t="str">
            <v>Lifestyle and culture</v>
          </cell>
          <cell r="Q1549" t="str">
            <v>Regional event facilities</v>
          </cell>
          <cell r="R1549" t="str">
            <v>The EDGE event facilities management</v>
          </cell>
          <cell r="S1549" t="str">
            <v>A1221505</v>
          </cell>
          <cell r="T1549" t="str">
            <v>A1221505</v>
          </cell>
          <cell r="U1549" t="str">
            <v>The EDGE event facilities management</v>
          </cell>
          <cell r="V1549" t="str">
            <v>L050</v>
          </cell>
          <cell r="W1549" t="str">
            <v>Regional</v>
          </cell>
          <cell r="X1549" t="str">
            <v>FY12 - Only</v>
          </cell>
          <cell r="Y1549" t="str">
            <v>Expense</v>
          </cell>
          <cell r="Z1549">
            <v>20110701</v>
          </cell>
          <cell r="AA1549">
            <v>20120630</v>
          </cell>
          <cell r="AB1549">
            <v>1</v>
          </cell>
          <cell r="AC1549" t="str">
            <v>Programme</v>
          </cell>
          <cell r="AD1549">
            <v>0</v>
          </cell>
          <cell r="AE1549">
            <v>0</v>
          </cell>
          <cell r="AF1549">
            <v>0</v>
          </cell>
          <cell r="AG1549">
            <v>1</v>
          </cell>
          <cell r="AH1549">
            <v>29</v>
          </cell>
          <cell r="AI1549" t="str">
            <v>Aotea Centre</v>
          </cell>
          <cell r="AJ1549" t="str">
            <v>Buildings (Capex)</v>
          </cell>
          <cell r="AK1549">
            <v>75</v>
          </cell>
          <cell r="AP1549">
            <v>1</v>
          </cell>
          <cell r="AS1549">
            <v>4569919.34</v>
          </cell>
          <cell r="AT1549">
            <v>0</v>
          </cell>
          <cell r="AU1549">
            <v>0</v>
          </cell>
          <cell r="BD1549">
            <v>3.1E-2</v>
          </cell>
          <cell r="BE1549">
            <v>6.1930000000000041E-2</v>
          </cell>
          <cell r="BF1549">
            <v>9.3787900000000146E-2</v>
          </cell>
          <cell r="BG1549">
            <v>0.12878911280000027</v>
          </cell>
          <cell r="BH1549">
            <v>0.16491036440960039</v>
          </cell>
          <cell r="BI1549">
            <v>0.19869276497747879</v>
          </cell>
          <cell r="BJ1549">
            <v>0.23225616239684821</v>
          </cell>
          <cell r="BK1549">
            <v>0.27045610343115034</v>
          </cell>
          <cell r="BL1549">
            <v>0.31238115484437823</v>
          </cell>
          <cell r="BM1549">
            <v>0.35568973295424255</v>
          </cell>
          <cell r="BN1549">
            <v>0</v>
          </cell>
          <cell r="BO1549">
            <v>0</v>
          </cell>
          <cell r="BP1549">
            <v>0</v>
          </cell>
          <cell r="BQ1549">
            <v>0</v>
          </cell>
          <cell r="BR1549">
            <v>0</v>
          </cell>
          <cell r="BS1549">
            <v>0</v>
          </cell>
          <cell r="BT1549">
            <v>0</v>
          </cell>
          <cell r="BU1549">
            <v>0</v>
          </cell>
          <cell r="BV1549">
            <v>0</v>
          </cell>
          <cell r="BW1549">
            <v>0</v>
          </cell>
          <cell r="BX1549">
            <v>0</v>
          </cell>
          <cell r="BY1549">
            <v>4569919.34</v>
          </cell>
          <cell r="BZ1549">
            <v>0</v>
          </cell>
          <cell r="CA1549">
            <v>0</v>
          </cell>
          <cell r="CB1549">
            <v>0</v>
          </cell>
          <cell r="CC1549">
            <v>0</v>
          </cell>
          <cell r="CD1549">
            <v>0</v>
          </cell>
          <cell r="CE1549">
            <v>0</v>
          </cell>
          <cell r="CF1549">
            <v>0</v>
          </cell>
          <cell r="CG1549">
            <v>0</v>
          </cell>
          <cell r="CH1549">
            <v>0</v>
          </cell>
          <cell r="CI1549">
            <v>0</v>
          </cell>
          <cell r="CK1549">
            <v>0</v>
          </cell>
          <cell r="CL1549">
            <v>0</v>
          </cell>
          <cell r="CM1549">
            <v>0</v>
          </cell>
          <cell r="CN1549">
            <v>0</v>
          </cell>
          <cell r="CO1549">
            <v>0</v>
          </cell>
          <cell r="CP1549">
            <v>0</v>
          </cell>
          <cell r="CQ1549">
            <v>0</v>
          </cell>
          <cell r="CR1549">
            <v>0</v>
          </cell>
          <cell r="CS1549">
            <v>0</v>
          </cell>
          <cell r="CT1549">
            <v>0</v>
          </cell>
          <cell r="CU1549">
            <v>0</v>
          </cell>
          <cell r="CW1549">
            <v>0</v>
          </cell>
          <cell r="CX1549">
            <v>0</v>
          </cell>
          <cell r="CY1549">
            <v>0</v>
          </cell>
          <cell r="CZ1549">
            <v>0</v>
          </cell>
          <cell r="DA1549">
            <v>0</v>
          </cell>
          <cell r="DB1549">
            <v>0</v>
          </cell>
          <cell r="DC1549">
            <v>0</v>
          </cell>
          <cell r="DD1549">
            <v>0</v>
          </cell>
          <cell r="DE1549">
            <v>0</v>
          </cell>
          <cell r="DF1549">
            <v>0</v>
          </cell>
          <cell r="DG1549">
            <v>0</v>
          </cell>
          <cell r="DI1549">
            <v>4569919.34</v>
          </cell>
          <cell r="DJ1549">
            <v>0</v>
          </cell>
          <cell r="DK1549">
            <v>0</v>
          </cell>
          <cell r="DL1549">
            <v>0</v>
          </cell>
          <cell r="DM1549">
            <v>0</v>
          </cell>
          <cell r="DN1549">
            <v>0</v>
          </cell>
          <cell r="DO1549">
            <v>0</v>
          </cell>
          <cell r="DP1549">
            <v>0</v>
          </cell>
          <cell r="DQ1549">
            <v>0</v>
          </cell>
          <cell r="DR1549">
            <v>0</v>
          </cell>
          <cell r="DS1549">
            <v>0</v>
          </cell>
          <cell r="DU1549" t="str">
            <v>ACC 802/000004</v>
          </cell>
          <cell r="DV1549">
            <v>0</v>
          </cell>
          <cell r="DW1549">
            <v>0</v>
          </cell>
          <cell r="DX1549">
            <v>1</v>
          </cell>
          <cell r="DY1549">
            <v>0</v>
          </cell>
          <cell r="DZ1549">
            <v>0</v>
          </cell>
          <cell r="EB1549">
            <v>0</v>
          </cell>
          <cell r="EC1549" t="str">
            <v>Def</v>
          </cell>
          <cell r="ED1549" t="str">
            <v>nonDC</v>
          </cell>
        </row>
        <row r="1550">
          <cell r="D1550" t="str">
            <v>PC2110015</v>
          </cell>
          <cell r="E1550" t="str">
            <v>The Edge building renewals</v>
          </cell>
          <cell r="F1550" t="str">
            <v>Regional Facilities Auckland Group</v>
          </cell>
          <cell r="G1550" t="str">
            <v>Regional facilities chief executive</v>
          </cell>
          <cell r="H1550" t="str">
            <v>E863205</v>
          </cell>
          <cell r="I1550" t="str">
            <v>The Edge asset management administration</v>
          </cell>
          <cell r="J1550" t="str">
            <v>Lifestyle and culture</v>
          </cell>
          <cell r="K1550" t="str">
            <v>Regional event facilities</v>
          </cell>
          <cell r="L1550" t="str">
            <v>The EDGE event facilities management</v>
          </cell>
          <cell r="M1550" t="str">
            <v>Lifestyle and culture</v>
          </cell>
          <cell r="N1550" t="str">
            <v>Regional event facilities</v>
          </cell>
          <cell r="O1550" t="str">
            <v>The EDGE event facilities management</v>
          </cell>
          <cell r="P1550" t="str">
            <v>Lifestyle and culture</v>
          </cell>
          <cell r="Q1550" t="str">
            <v>Regional event facilities</v>
          </cell>
          <cell r="R1550" t="str">
            <v>The EDGE event facilities management</v>
          </cell>
          <cell r="S1550" t="str">
            <v>A1221505</v>
          </cell>
          <cell r="T1550" t="str">
            <v>A1221505</v>
          </cell>
          <cell r="U1550" t="str">
            <v>The EDGE event facilities management</v>
          </cell>
          <cell r="V1550" t="str">
            <v>L050</v>
          </cell>
          <cell r="W1550" t="str">
            <v>Regional</v>
          </cell>
          <cell r="X1550" t="str">
            <v>FY12 - Only</v>
          </cell>
          <cell r="Y1550" t="str">
            <v>Expense</v>
          </cell>
          <cell r="Z1550">
            <v>20110701</v>
          </cell>
          <cell r="AA1550">
            <v>20120630</v>
          </cell>
          <cell r="AB1550">
            <v>1</v>
          </cell>
          <cell r="AC1550" t="str">
            <v>Programme</v>
          </cell>
          <cell r="AD1550">
            <v>0</v>
          </cell>
          <cell r="AE1550">
            <v>0</v>
          </cell>
          <cell r="AF1550">
            <v>0</v>
          </cell>
          <cell r="AG1550">
            <v>1</v>
          </cell>
          <cell r="AH1550">
            <v>12</v>
          </cell>
          <cell r="AI1550" t="str">
            <v>The Edge</v>
          </cell>
          <cell r="AJ1550" t="str">
            <v>Buildings (Capex)</v>
          </cell>
          <cell r="AK1550">
            <v>75</v>
          </cell>
          <cell r="AP1550">
            <v>1</v>
          </cell>
          <cell r="AS1550">
            <v>4817814.2200003332</v>
          </cell>
          <cell r="AT1550">
            <v>0</v>
          </cell>
          <cell r="AU1550">
            <v>0</v>
          </cell>
          <cell r="AV1550">
            <v>0</v>
          </cell>
          <cell r="AW1550">
            <v>0</v>
          </cell>
          <cell r="AX1550">
            <v>0</v>
          </cell>
          <cell r="AY1550">
            <v>0</v>
          </cell>
          <cell r="AZ1550">
            <v>0</v>
          </cell>
          <cell r="BD1550">
            <v>3.1E-2</v>
          </cell>
          <cell r="BE1550">
            <v>6.1930000000000041E-2</v>
          </cell>
          <cell r="BF1550">
            <v>9.3787900000000146E-2</v>
          </cell>
          <cell r="BG1550">
            <v>0.12878911280000027</v>
          </cell>
          <cell r="BH1550">
            <v>0.16491036440960039</v>
          </cell>
          <cell r="BI1550">
            <v>0.19869276497747879</v>
          </cell>
          <cell r="BJ1550">
            <v>0.23225616239684821</v>
          </cell>
          <cell r="BK1550">
            <v>0.27045610343115034</v>
          </cell>
          <cell r="BL1550">
            <v>0.31238115484437823</v>
          </cell>
          <cell r="BM1550">
            <v>0.35568973295424255</v>
          </cell>
          <cell r="BN1550">
            <v>0</v>
          </cell>
          <cell r="BO1550">
            <v>0</v>
          </cell>
          <cell r="BP1550">
            <v>0</v>
          </cell>
          <cell r="BQ1550">
            <v>0</v>
          </cell>
          <cell r="BR1550">
            <v>0</v>
          </cell>
          <cell r="BS1550">
            <v>0</v>
          </cell>
          <cell r="BT1550">
            <v>0</v>
          </cell>
          <cell r="BU1550">
            <v>0</v>
          </cell>
          <cell r="BV1550">
            <v>0</v>
          </cell>
          <cell r="BW1550">
            <v>0</v>
          </cell>
          <cell r="BX1550">
            <v>0</v>
          </cell>
          <cell r="BY1550">
            <v>4817814.2200003332</v>
          </cell>
          <cell r="BZ1550">
            <v>0</v>
          </cell>
          <cell r="CA1550">
            <v>0</v>
          </cell>
          <cell r="CB1550">
            <v>0</v>
          </cell>
          <cell r="CC1550">
            <v>0</v>
          </cell>
          <cell r="CD1550">
            <v>0</v>
          </cell>
          <cell r="CE1550">
            <v>0</v>
          </cell>
          <cell r="CF1550">
            <v>0</v>
          </cell>
          <cell r="CG1550">
            <v>0</v>
          </cell>
          <cell r="CH1550">
            <v>0</v>
          </cell>
          <cell r="CI1550">
            <v>0</v>
          </cell>
          <cell r="CK1550">
            <v>0</v>
          </cell>
          <cell r="CL1550">
            <v>0</v>
          </cell>
          <cell r="CM1550">
            <v>0</v>
          </cell>
          <cell r="CN1550">
            <v>0</v>
          </cell>
          <cell r="CO1550">
            <v>0</v>
          </cell>
          <cell r="CP1550">
            <v>0</v>
          </cell>
          <cell r="CQ1550">
            <v>0</v>
          </cell>
          <cell r="CR1550">
            <v>0</v>
          </cell>
          <cell r="CS1550">
            <v>0</v>
          </cell>
          <cell r="CT1550">
            <v>0</v>
          </cell>
          <cell r="CU1550">
            <v>0</v>
          </cell>
          <cell r="CW1550">
            <v>0</v>
          </cell>
          <cell r="CX1550">
            <v>0</v>
          </cell>
          <cell r="CY1550">
            <v>0</v>
          </cell>
          <cell r="CZ1550">
            <v>0</v>
          </cell>
          <cell r="DA1550">
            <v>0</v>
          </cell>
          <cell r="DB1550">
            <v>0</v>
          </cell>
          <cell r="DC1550">
            <v>0</v>
          </cell>
          <cell r="DD1550">
            <v>0</v>
          </cell>
          <cell r="DE1550">
            <v>0</v>
          </cell>
          <cell r="DF1550">
            <v>0</v>
          </cell>
          <cell r="DG1550">
            <v>0</v>
          </cell>
          <cell r="DI1550">
            <v>4817814.2200003332</v>
          </cell>
          <cell r="DJ1550">
            <v>0</v>
          </cell>
          <cell r="DK1550">
            <v>0</v>
          </cell>
          <cell r="DL1550">
            <v>0</v>
          </cell>
          <cell r="DM1550">
            <v>0</v>
          </cell>
          <cell r="DN1550">
            <v>0</v>
          </cell>
          <cell r="DO1550">
            <v>0</v>
          </cell>
          <cell r="DP1550">
            <v>0</v>
          </cell>
          <cell r="DQ1550">
            <v>0</v>
          </cell>
          <cell r="DR1550">
            <v>0</v>
          </cell>
          <cell r="DS1550">
            <v>0</v>
          </cell>
          <cell r="DU1550" t="str">
            <v>ACC 802/000008</v>
          </cell>
          <cell r="DV1550">
            <v>0</v>
          </cell>
          <cell r="DW1550">
            <v>0</v>
          </cell>
          <cell r="DX1550">
            <v>1</v>
          </cell>
          <cell r="DY1550">
            <v>0</v>
          </cell>
          <cell r="DZ1550">
            <v>0</v>
          </cell>
          <cell r="EB1550">
            <v>0</v>
          </cell>
          <cell r="EC1550" t="str">
            <v>Def</v>
          </cell>
          <cell r="ED1550" t="str">
            <v>nonDC</v>
          </cell>
        </row>
        <row r="1551">
          <cell r="D1551" t="str">
            <v>PC2120010</v>
          </cell>
          <cell r="E1551" t="str">
            <v>Development of Art Gallery collection</v>
          </cell>
          <cell r="F1551" t="str">
            <v>Regional Facilities Auckland Group</v>
          </cell>
          <cell r="G1551" t="str">
            <v>Regional facilities chief executive</v>
          </cell>
          <cell r="H1551" t="str">
            <v>E852003</v>
          </cell>
          <cell r="I1551" t="str">
            <v>Auckland Art Gallery management</v>
          </cell>
          <cell r="J1551" t="str">
            <v>Lifestyle and culture</v>
          </cell>
          <cell r="K1551" t="str">
            <v>Regional collections and amenities</v>
          </cell>
          <cell r="L1551" t="str">
            <v>The Auckland Art Gallery</v>
          </cell>
          <cell r="M1551" t="str">
            <v>Lifestyle and culture</v>
          </cell>
          <cell r="N1551" t="str">
            <v>Regional collections and amenities</v>
          </cell>
          <cell r="O1551" t="str">
            <v>The Auckland Art Gallery</v>
          </cell>
          <cell r="P1551" t="str">
            <v>Lifestyle and culture</v>
          </cell>
          <cell r="Q1551" t="str">
            <v>Regional collections and amenities</v>
          </cell>
          <cell r="R1551" t="str">
            <v>The Auckland Art Gallery</v>
          </cell>
          <cell r="S1551" t="str">
            <v>A1231105</v>
          </cell>
          <cell r="T1551" t="str">
            <v>A1231105</v>
          </cell>
          <cell r="U1551" t="str">
            <v>The Auckland Art Gallery</v>
          </cell>
          <cell r="V1551" t="str">
            <v>L050</v>
          </cell>
          <cell r="W1551" t="str">
            <v>Regional</v>
          </cell>
          <cell r="X1551" t="str">
            <v>PL40810</v>
          </cell>
          <cell r="Y1551" t="str">
            <v>Expense</v>
          </cell>
          <cell r="Z1551">
            <v>20110701</v>
          </cell>
          <cell r="AA1551">
            <v>20220630</v>
          </cell>
          <cell r="AB1551">
            <v>1</v>
          </cell>
          <cell r="AC1551" t="str">
            <v>Programme</v>
          </cell>
          <cell r="AD1551">
            <v>1</v>
          </cell>
          <cell r="AE1551">
            <v>0</v>
          </cell>
          <cell r="AF1551">
            <v>0</v>
          </cell>
          <cell r="AG1551">
            <v>0</v>
          </cell>
          <cell r="AH1551">
            <v>18</v>
          </cell>
          <cell r="AI1551" t="str">
            <v>Art Gallery</v>
          </cell>
          <cell r="AJ1551" t="str">
            <v>Art works and object</v>
          </cell>
          <cell r="AK1551">
            <v>0</v>
          </cell>
          <cell r="AM1551">
            <v>1</v>
          </cell>
          <cell r="AS1551">
            <v>306647.12320000003</v>
          </cell>
          <cell r="AT1551">
            <v>293654</v>
          </cell>
          <cell r="AU1551">
            <v>293654</v>
          </cell>
          <cell r="AV1551">
            <v>293654</v>
          </cell>
          <cell r="AW1551">
            <v>293654</v>
          </cell>
          <cell r="AX1551">
            <v>293654</v>
          </cell>
          <cell r="AY1551">
            <v>293654</v>
          </cell>
          <cell r="AZ1551">
            <v>293654</v>
          </cell>
          <cell r="BA1551">
            <v>293654</v>
          </cell>
          <cell r="BB1551">
            <v>293654</v>
          </cell>
          <cell r="BC1551">
            <v>293654</v>
          </cell>
          <cell r="BD1551">
            <v>3.3000000000000002E-2</v>
          </cell>
          <cell r="BE1551">
            <v>6.7088999999999732E-2</v>
          </cell>
          <cell r="BF1551">
            <v>0.10230293699999971</v>
          </cell>
          <cell r="BG1551">
            <v>0.14088353979499968</v>
          </cell>
          <cell r="BH1551">
            <v>0.18195534722761963</v>
          </cell>
          <cell r="BI1551">
            <v>0.21859596299167583</v>
          </cell>
          <cell r="BJ1551">
            <v>0.25637243784441766</v>
          </cell>
          <cell r="BK1551">
            <v>0.29783272829328333</v>
          </cell>
          <cell r="BL1551">
            <v>0.3445547065118415</v>
          </cell>
          <cell r="BM1551">
            <v>0.39295867594626777</v>
          </cell>
          <cell r="BN1551">
            <v>0</v>
          </cell>
          <cell r="BO1551">
            <v>9690.5820000000003</v>
          </cell>
          <cell r="BP1551">
            <v>19700.953205999922</v>
          </cell>
          <cell r="BQ1551">
            <v>30041.666661797914</v>
          </cell>
          <cell r="BR1551">
            <v>41371.014994960839</v>
          </cell>
          <cell r="BS1551">
            <v>53431.915534779415</v>
          </cell>
          <cell r="BT1551">
            <v>64191.578916357576</v>
          </cell>
          <cell r="BU1551">
            <v>75284.791862764629</v>
          </cell>
          <cell r="BV1551">
            <v>87459.771994235824</v>
          </cell>
          <cell r="BW1551">
            <v>101179.86778602831</v>
          </cell>
          <cell r="BX1551">
            <v>115393.88702632532</v>
          </cell>
          <cell r="BY1551">
            <v>306647.12320000003</v>
          </cell>
          <cell r="BZ1551">
            <v>303344.58199999999</v>
          </cell>
          <cell r="CA1551">
            <v>313354.95320599992</v>
          </cell>
          <cell r="CB1551">
            <v>323695.66666179791</v>
          </cell>
          <cell r="CC1551">
            <v>335025.01499496086</v>
          </cell>
          <cell r="CD1551">
            <v>347085.91553477943</v>
          </cell>
          <cell r="CE1551">
            <v>357845.5789163576</v>
          </cell>
          <cell r="CF1551">
            <v>368938.79186276463</v>
          </cell>
          <cell r="CG1551">
            <v>381113.77199423581</v>
          </cell>
          <cell r="CH1551">
            <v>394833.86778602831</v>
          </cell>
          <cell r="CI1551">
            <v>409047.88702632533</v>
          </cell>
          <cell r="CK1551">
            <v>306647.12320000003</v>
          </cell>
          <cell r="CL1551">
            <v>303344.58199999999</v>
          </cell>
          <cell r="CM1551">
            <v>313354.95320599992</v>
          </cell>
          <cell r="CN1551">
            <v>323695.66666179791</v>
          </cell>
          <cell r="CO1551">
            <v>335025.01499496086</v>
          </cell>
          <cell r="CP1551">
            <v>347085.91553477943</v>
          </cell>
          <cell r="CQ1551">
            <v>357845.5789163576</v>
          </cell>
          <cell r="CR1551">
            <v>368938.79186276463</v>
          </cell>
          <cell r="CS1551">
            <v>381113.77199423581</v>
          </cell>
          <cell r="CT1551">
            <v>394833.86778602831</v>
          </cell>
          <cell r="CU1551">
            <v>409047.88702632533</v>
          </cell>
          <cell r="CW1551">
            <v>0</v>
          </cell>
          <cell r="CX1551">
            <v>0</v>
          </cell>
          <cell r="CY1551">
            <v>0</v>
          </cell>
          <cell r="CZ1551">
            <v>0</v>
          </cell>
          <cell r="DA1551">
            <v>0</v>
          </cell>
          <cell r="DB1551">
            <v>0</v>
          </cell>
          <cell r="DC1551">
            <v>0</v>
          </cell>
          <cell r="DD1551">
            <v>0</v>
          </cell>
          <cell r="DE1551">
            <v>0</v>
          </cell>
          <cell r="DF1551">
            <v>0</v>
          </cell>
          <cell r="DG1551">
            <v>0</v>
          </cell>
          <cell r="DI1551">
            <v>0</v>
          </cell>
          <cell r="DJ1551">
            <v>0</v>
          </cell>
          <cell r="DK1551">
            <v>0</v>
          </cell>
          <cell r="DL1551">
            <v>0</v>
          </cell>
          <cell r="DM1551">
            <v>0</v>
          </cell>
          <cell r="DN1551">
            <v>0</v>
          </cell>
          <cell r="DO1551">
            <v>0</v>
          </cell>
          <cell r="DP1551">
            <v>0</v>
          </cell>
          <cell r="DQ1551">
            <v>0</v>
          </cell>
          <cell r="DR1551">
            <v>0</v>
          </cell>
          <cell r="DS1551">
            <v>0</v>
          </cell>
          <cell r="DU1551" t="str">
            <v>ACC 572/500001</v>
          </cell>
          <cell r="DV1551">
            <v>0</v>
          </cell>
          <cell r="DW1551">
            <v>1</v>
          </cell>
          <cell r="DX1551">
            <v>1</v>
          </cell>
          <cell r="DY1551">
            <v>2936540</v>
          </cell>
          <cell r="DZ1551">
            <v>3534286.02998325</v>
          </cell>
          <cell r="EB1551">
            <v>3534286.02998325</v>
          </cell>
          <cell r="EC1551" t="str">
            <v>Def</v>
          </cell>
          <cell r="ED1551" t="str">
            <v>Community Service facilities</v>
          </cell>
        </row>
        <row r="1552">
          <cell r="D1552" t="str">
            <v>PC2120011</v>
          </cell>
          <cell r="E1552" t="str">
            <v>Equipment and public furniture</v>
          </cell>
          <cell r="F1552" t="str">
            <v>Regional Facilities Auckland Group</v>
          </cell>
          <cell r="G1552" t="str">
            <v>Regional facilities chief executive</v>
          </cell>
          <cell r="H1552" t="str">
            <v>E852003</v>
          </cell>
          <cell r="I1552" t="str">
            <v>Auckland Art Gallery management</v>
          </cell>
          <cell r="J1552" t="str">
            <v>Lifestyle and culture</v>
          </cell>
          <cell r="K1552" t="str">
            <v>Regional collections and amenities</v>
          </cell>
          <cell r="L1552" t="str">
            <v>The Auckland Art Gallery</v>
          </cell>
          <cell r="M1552" t="str">
            <v>Lifestyle and culture</v>
          </cell>
          <cell r="N1552" t="str">
            <v>Regional collections and amenities</v>
          </cell>
          <cell r="O1552" t="str">
            <v>The Auckland Art Gallery</v>
          </cell>
          <cell r="P1552" t="str">
            <v>Lifestyle and culture</v>
          </cell>
          <cell r="Q1552" t="str">
            <v>Regional collections and amenities</v>
          </cell>
          <cell r="R1552" t="str">
            <v>The Auckland Art Gallery</v>
          </cell>
          <cell r="S1552" t="str">
            <v>A1231105</v>
          </cell>
          <cell r="T1552" t="str">
            <v>A1231105</v>
          </cell>
          <cell r="U1552" t="str">
            <v>The Auckland Art Gallery</v>
          </cell>
          <cell r="V1552" t="str">
            <v>L050</v>
          </cell>
          <cell r="W1552" t="str">
            <v>Regional</v>
          </cell>
          <cell r="X1552" t="str">
            <v>PL43780</v>
          </cell>
          <cell r="Y1552" t="str">
            <v>Expense</v>
          </cell>
          <cell r="Z1552">
            <v>20110701</v>
          </cell>
          <cell r="AA1552">
            <v>20220630</v>
          </cell>
          <cell r="AB1552">
            <v>1</v>
          </cell>
          <cell r="AC1552" t="str">
            <v>Programme</v>
          </cell>
          <cell r="AD1552">
            <v>1</v>
          </cell>
          <cell r="AE1552">
            <v>0</v>
          </cell>
          <cell r="AF1552">
            <v>0</v>
          </cell>
          <cell r="AG1552">
            <v>0</v>
          </cell>
          <cell r="AH1552">
            <v>18</v>
          </cell>
          <cell r="AI1552" t="str">
            <v>Art Gallery</v>
          </cell>
          <cell r="AJ1552" t="str">
            <v>Furniture and fittings</v>
          </cell>
          <cell r="AK1552">
            <v>10</v>
          </cell>
          <cell r="AM1552">
            <v>1</v>
          </cell>
          <cell r="AS1552">
            <v>178906.54319999999</v>
          </cell>
          <cell r="AT1552">
            <v>195769</v>
          </cell>
          <cell r="AU1552">
            <v>195769</v>
          </cell>
          <cell r="AV1552">
            <v>195769</v>
          </cell>
          <cell r="AW1552">
            <v>195769</v>
          </cell>
          <cell r="AX1552">
            <v>195769</v>
          </cell>
          <cell r="AY1552">
            <v>195769</v>
          </cell>
          <cell r="AZ1552">
            <v>195769</v>
          </cell>
          <cell r="BA1552">
            <v>195769</v>
          </cell>
          <cell r="BB1552">
            <v>195769</v>
          </cell>
          <cell r="BC1552">
            <v>195769</v>
          </cell>
          <cell r="BD1552">
            <v>3.3000000000000002E-2</v>
          </cell>
          <cell r="BE1552">
            <v>6.7088999999999732E-2</v>
          </cell>
          <cell r="BF1552">
            <v>0.10230293699999971</v>
          </cell>
          <cell r="BG1552">
            <v>0.14088353979499968</v>
          </cell>
          <cell r="BH1552">
            <v>0.18195534722761963</v>
          </cell>
          <cell r="BI1552">
            <v>0.21859596299167583</v>
          </cell>
          <cell r="BJ1552">
            <v>0.25637243784441766</v>
          </cell>
          <cell r="BK1552">
            <v>0.29783272829328333</v>
          </cell>
          <cell r="BL1552">
            <v>0.3445547065118415</v>
          </cell>
          <cell r="BM1552">
            <v>0.39295867594626777</v>
          </cell>
          <cell r="BN1552">
            <v>0</v>
          </cell>
          <cell r="BO1552">
            <v>6460.3770000000004</v>
          </cell>
          <cell r="BP1552">
            <v>13133.946440999947</v>
          </cell>
          <cell r="BQ1552">
            <v>20027.743673552941</v>
          </cell>
          <cell r="BR1552">
            <v>27580.629702127291</v>
          </cell>
          <cell r="BS1552">
            <v>35621.216371403869</v>
          </cell>
          <cell r="BT1552">
            <v>42794.313078917388</v>
          </cell>
          <cell r="BU1552">
            <v>50189.775784363803</v>
          </cell>
          <cell r="BV1552">
            <v>58306.415385247783</v>
          </cell>
          <cell r="BW1552">
            <v>67453.130339116702</v>
          </cell>
          <cell r="BX1552">
            <v>76929.127031324897</v>
          </cell>
          <cell r="BY1552">
            <v>178906.54319999999</v>
          </cell>
          <cell r="BZ1552">
            <v>202229.37700000001</v>
          </cell>
          <cell r="CA1552">
            <v>208902.94644099995</v>
          </cell>
          <cell r="CB1552">
            <v>215796.74367355293</v>
          </cell>
          <cell r="CC1552">
            <v>223349.62970212731</v>
          </cell>
          <cell r="CD1552">
            <v>231390.21637140386</v>
          </cell>
          <cell r="CE1552">
            <v>238563.31307891739</v>
          </cell>
          <cell r="CF1552">
            <v>245958.7757843638</v>
          </cell>
          <cell r="CG1552">
            <v>254075.41538524779</v>
          </cell>
          <cell r="CH1552">
            <v>263222.13033911667</v>
          </cell>
          <cell r="CI1552">
            <v>272698.1270313249</v>
          </cell>
          <cell r="CK1552">
            <v>178906.54319999999</v>
          </cell>
          <cell r="CL1552">
            <v>202229.37700000001</v>
          </cell>
          <cell r="CM1552">
            <v>208902.94644099995</v>
          </cell>
          <cell r="CN1552">
            <v>215796.74367355293</v>
          </cell>
          <cell r="CO1552">
            <v>223349.62970212731</v>
          </cell>
          <cell r="CP1552">
            <v>231390.21637140386</v>
          </cell>
          <cell r="CQ1552">
            <v>238563.31307891739</v>
          </cell>
          <cell r="CR1552">
            <v>245958.7757843638</v>
          </cell>
          <cell r="CS1552">
            <v>254075.41538524779</v>
          </cell>
          <cell r="CT1552">
            <v>263222.13033911667</v>
          </cell>
          <cell r="CU1552">
            <v>272698.1270313249</v>
          </cell>
          <cell r="CW1552">
            <v>0</v>
          </cell>
          <cell r="CX1552">
            <v>0</v>
          </cell>
          <cell r="CY1552">
            <v>0</v>
          </cell>
          <cell r="CZ1552">
            <v>0</v>
          </cell>
          <cell r="DA1552">
            <v>0</v>
          </cell>
          <cell r="DB1552">
            <v>0</v>
          </cell>
          <cell r="DC1552">
            <v>0</v>
          </cell>
          <cell r="DD1552">
            <v>0</v>
          </cell>
          <cell r="DE1552">
            <v>0</v>
          </cell>
          <cell r="DF1552">
            <v>0</v>
          </cell>
          <cell r="DG1552">
            <v>0</v>
          </cell>
          <cell r="DI1552">
            <v>0</v>
          </cell>
          <cell r="DJ1552">
            <v>0</v>
          </cell>
          <cell r="DK1552">
            <v>0</v>
          </cell>
          <cell r="DL1552">
            <v>0</v>
          </cell>
          <cell r="DM1552">
            <v>0</v>
          </cell>
          <cell r="DN1552">
            <v>0</v>
          </cell>
          <cell r="DO1552">
            <v>0</v>
          </cell>
          <cell r="DP1552">
            <v>0</v>
          </cell>
          <cell r="DQ1552">
            <v>0</v>
          </cell>
          <cell r="DR1552">
            <v>0</v>
          </cell>
          <cell r="DS1552">
            <v>0</v>
          </cell>
          <cell r="DU1552" t="str">
            <v>ACC 572/500003</v>
          </cell>
          <cell r="DV1552">
            <v>0</v>
          </cell>
          <cell r="DW1552">
            <v>0</v>
          </cell>
          <cell r="DX1552">
            <v>1</v>
          </cell>
          <cell r="DY1552">
            <v>1957690</v>
          </cell>
          <cell r="DZ1552">
            <v>2356186.6748070545</v>
          </cell>
          <cell r="EB1552">
            <v>2356186.6748070545</v>
          </cell>
          <cell r="EC1552" t="str">
            <v>Def</v>
          </cell>
          <cell r="ED1552" t="str">
            <v>Community Service facilities</v>
          </cell>
        </row>
        <row r="1553">
          <cell r="D1553" t="str">
            <v>PC2120012</v>
          </cell>
          <cell r="E1553" t="str">
            <v>Framing</v>
          </cell>
          <cell r="F1553" t="str">
            <v>Regional Facilities Auckland Group</v>
          </cell>
          <cell r="G1553" t="str">
            <v>Regional facilities chief executive</v>
          </cell>
          <cell r="H1553" t="str">
            <v>E852003</v>
          </cell>
          <cell r="I1553" t="str">
            <v>Auckland Art Gallery management</v>
          </cell>
          <cell r="J1553" t="str">
            <v>Lifestyle and culture</v>
          </cell>
          <cell r="K1553" t="str">
            <v>Regional collections and amenities</v>
          </cell>
          <cell r="L1553" t="str">
            <v>The Auckland Art Gallery</v>
          </cell>
          <cell r="M1553" t="str">
            <v>Lifestyle and culture</v>
          </cell>
          <cell r="N1553" t="str">
            <v>Regional collections and amenities</v>
          </cell>
          <cell r="O1553" t="str">
            <v>The Auckland Art Gallery</v>
          </cell>
          <cell r="P1553" t="str">
            <v>Lifestyle and culture</v>
          </cell>
          <cell r="Q1553" t="str">
            <v>Regional collections and amenities</v>
          </cell>
          <cell r="R1553" t="str">
            <v>The Auckland Art Gallery</v>
          </cell>
          <cell r="S1553" t="str">
            <v>A1231105</v>
          </cell>
          <cell r="T1553" t="str">
            <v>A1231105</v>
          </cell>
          <cell r="U1553" t="str">
            <v>The Auckland Art Gallery</v>
          </cell>
          <cell r="V1553" t="str">
            <v>L050</v>
          </cell>
          <cell r="W1553" t="str">
            <v>Regional</v>
          </cell>
          <cell r="X1553" t="str">
            <v>PL40810</v>
          </cell>
          <cell r="Y1553" t="str">
            <v>Expense</v>
          </cell>
          <cell r="Z1553">
            <v>20110701</v>
          </cell>
          <cell r="AA1553">
            <v>20220630</v>
          </cell>
          <cell r="AB1553">
            <v>1</v>
          </cell>
          <cell r="AC1553" t="str">
            <v>Programme</v>
          </cell>
          <cell r="AD1553">
            <v>0</v>
          </cell>
          <cell r="AE1553">
            <v>0</v>
          </cell>
          <cell r="AF1553">
            <v>0</v>
          </cell>
          <cell r="AG1553">
            <v>1</v>
          </cell>
          <cell r="AH1553">
            <v>18</v>
          </cell>
          <cell r="AI1553" t="str">
            <v>Art Gallery</v>
          </cell>
          <cell r="AJ1553" t="str">
            <v>Art works and object</v>
          </cell>
          <cell r="AK1553">
            <v>10</v>
          </cell>
          <cell r="AM1553">
            <v>1</v>
          </cell>
          <cell r="AS1553">
            <v>102880.75320000001</v>
          </cell>
          <cell r="AT1553">
            <v>97885</v>
          </cell>
          <cell r="AU1553">
            <v>97885</v>
          </cell>
          <cell r="AV1553">
            <v>97885</v>
          </cell>
          <cell r="AW1553">
            <v>97885</v>
          </cell>
          <cell r="AX1553">
            <v>97885</v>
          </cell>
          <cell r="AY1553">
            <v>97885</v>
          </cell>
          <cell r="AZ1553">
            <v>97885</v>
          </cell>
          <cell r="BA1553">
            <v>97885</v>
          </cell>
          <cell r="BB1553">
            <v>97885</v>
          </cell>
          <cell r="BC1553">
            <v>97885</v>
          </cell>
          <cell r="BD1553">
            <v>3.3000000000000002E-2</v>
          </cell>
          <cell r="BE1553">
            <v>6.7088999999999732E-2</v>
          </cell>
          <cell r="BF1553">
            <v>0.10230293699999971</v>
          </cell>
          <cell r="BG1553">
            <v>0.14088353979499968</v>
          </cell>
          <cell r="BH1553">
            <v>0.18195534722761963</v>
          </cell>
          <cell r="BI1553">
            <v>0.21859596299167583</v>
          </cell>
          <cell r="BJ1553">
            <v>0.25637243784441766</v>
          </cell>
          <cell r="BK1553">
            <v>0.29783272829328333</v>
          </cell>
          <cell r="BL1553">
            <v>0.3445547065118415</v>
          </cell>
          <cell r="BM1553">
            <v>0.39295867594626777</v>
          </cell>
          <cell r="BN1553">
            <v>0</v>
          </cell>
          <cell r="BO1553">
            <v>3230.2049999999999</v>
          </cell>
          <cell r="BP1553">
            <v>6567.0067649999737</v>
          </cell>
          <cell r="BQ1553">
            <v>10013.922988244971</v>
          </cell>
          <cell r="BR1553">
            <v>13790.385292833544</v>
          </cell>
          <cell r="BS1553">
            <v>17810.69916337555</v>
          </cell>
          <cell r="BT1553">
            <v>21397.265837440187</v>
          </cell>
          <cell r="BU1553">
            <v>25095.016078400822</v>
          </cell>
          <cell r="BV1553">
            <v>29153.356608988041</v>
          </cell>
          <cell r="BW1553">
            <v>33726.737446911604</v>
          </cell>
          <cell r="BX1553">
            <v>38464.759995000422</v>
          </cell>
          <cell r="BY1553">
            <v>102880.75320000001</v>
          </cell>
          <cell r="BZ1553">
            <v>101115.205</v>
          </cell>
          <cell r="CA1553">
            <v>104452.00676499997</v>
          </cell>
          <cell r="CB1553">
            <v>107898.92298824497</v>
          </cell>
          <cell r="CC1553">
            <v>111675.38529283354</v>
          </cell>
          <cell r="CD1553">
            <v>115695.69916337555</v>
          </cell>
          <cell r="CE1553">
            <v>119282.26583744018</v>
          </cell>
          <cell r="CF1553">
            <v>122980.01607840082</v>
          </cell>
          <cell r="CG1553">
            <v>127038.35660898805</v>
          </cell>
          <cell r="CH1553">
            <v>131611.7374469116</v>
          </cell>
          <cell r="CI1553">
            <v>136349.75999500044</v>
          </cell>
          <cell r="CK1553">
            <v>0</v>
          </cell>
          <cell r="CL1553">
            <v>0</v>
          </cell>
          <cell r="CM1553">
            <v>0</v>
          </cell>
          <cell r="CN1553">
            <v>0</v>
          </cell>
          <cell r="CO1553">
            <v>0</v>
          </cell>
          <cell r="CP1553">
            <v>0</v>
          </cell>
          <cell r="CQ1553">
            <v>0</v>
          </cell>
          <cell r="CR1553">
            <v>0</v>
          </cell>
          <cell r="CS1553">
            <v>0</v>
          </cell>
          <cell r="CT1553">
            <v>0</v>
          </cell>
          <cell r="CU1553">
            <v>0</v>
          </cell>
          <cell r="CW1553">
            <v>0</v>
          </cell>
          <cell r="CX1553">
            <v>0</v>
          </cell>
          <cell r="CY1553">
            <v>0</v>
          </cell>
          <cell r="CZ1553">
            <v>0</v>
          </cell>
          <cell r="DA1553">
            <v>0</v>
          </cell>
          <cell r="DB1553">
            <v>0</v>
          </cell>
          <cell r="DC1553">
            <v>0</v>
          </cell>
          <cell r="DD1553">
            <v>0</v>
          </cell>
          <cell r="DE1553">
            <v>0</v>
          </cell>
          <cell r="DF1553">
            <v>0</v>
          </cell>
          <cell r="DG1553">
            <v>0</v>
          </cell>
          <cell r="DI1553">
            <v>102880.75320000001</v>
          </cell>
          <cell r="DJ1553">
            <v>101115.205</v>
          </cell>
          <cell r="DK1553">
            <v>104452.00676499997</v>
          </cell>
          <cell r="DL1553">
            <v>107898.92298824497</v>
          </cell>
          <cell r="DM1553">
            <v>111675.38529283354</v>
          </cell>
          <cell r="DN1553">
            <v>115695.69916337555</v>
          </cell>
          <cell r="DO1553">
            <v>119282.26583744018</v>
          </cell>
          <cell r="DP1553">
            <v>122980.01607840082</v>
          </cell>
          <cell r="DQ1553">
            <v>127038.35660898805</v>
          </cell>
          <cell r="DR1553">
            <v>131611.7374469116</v>
          </cell>
          <cell r="DS1553">
            <v>136349.75999500044</v>
          </cell>
          <cell r="DU1553" t="str">
            <v>ACC 572/500005</v>
          </cell>
          <cell r="DV1553">
            <v>0</v>
          </cell>
          <cell r="DW1553">
            <v>0</v>
          </cell>
          <cell r="DX1553">
            <v>1</v>
          </cell>
          <cell r="DY1553">
            <v>978850</v>
          </cell>
          <cell r="DZ1553">
            <v>1178099.355176195</v>
          </cell>
          <cell r="EB1553">
            <v>1178099.355176195</v>
          </cell>
          <cell r="EC1553" t="str">
            <v>Def</v>
          </cell>
          <cell r="ED1553" t="str">
            <v>Community Service facilities</v>
          </cell>
        </row>
        <row r="1554">
          <cell r="D1554" t="str">
            <v>PC2120013</v>
          </cell>
          <cell r="E1554" t="str">
            <v>Art Gallery development</v>
          </cell>
          <cell r="F1554" t="str">
            <v>Regional Facilities Auckland Group</v>
          </cell>
          <cell r="G1554" t="str">
            <v>Regional facilities chief executive</v>
          </cell>
          <cell r="H1554" t="str">
            <v>E852003</v>
          </cell>
          <cell r="I1554" t="str">
            <v>Auckland Art Gallery management</v>
          </cell>
          <cell r="J1554" t="str">
            <v>Lifestyle and culture</v>
          </cell>
          <cell r="K1554" t="str">
            <v>Regional collections and amenities</v>
          </cell>
          <cell r="L1554" t="str">
            <v>The Auckland Art Gallery</v>
          </cell>
          <cell r="M1554" t="str">
            <v>Lifestyle and culture</v>
          </cell>
          <cell r="N1554" t="str">
            <v>Regional collections and amenities</v>
          </cell>
          <cell r="O1554" t="str">
            <v>The Auckland Art Gallery</v>
          </cell>
          <cell r="P1554" t="str">
            <v>Lifestyle and culture</v>
          </cell>
          <cell r="Q1554" t="str">
            <v>Regional collections and amenities</v>
          </cell>
          <cell r="R1554" t="str">
            <v>The Auckland Art Gallery</v>
          </cell>
          <cell r="S1554" t="str">
            <v>A1231105</v>
          </cell>
          <cell r="T1554" t="str">
            <v>A1231105</v>
          </cell>
          <cell r="U1554" t="str">
            <v>The Auckland Art Gallery</v>
          </cell>
          <cell r="V1554" t="str">
            <v>L050</v>
          </cell>
          <cell r="W1554" t="str">
            <v>Regional</v>
          </cell>
          <cell r="X1554" t="str">
            <v>PL40810</v>
          </cell>
          <cell r="Y1554" t="str">
            <v>Expense</v>
          </cell>
          <cell r="Z1554">
            <v>20100701</v>
          </cell>
          <cell r="AA1554">
            <v>20120630</v>
          </cell>
          <cell r="AB1554">
            <v>2</v>
          </cell>
          <cell r="AC1554" t="str">
            <v>Discrete</v>
          </cell>
          <cell r="AD1554">
            <v>0</v>
          </cell>
          <cell r="AE1554">
            <v>0</v>
          </cell>
          <cell r="AF1554">
            <v>0</v>
          </cell>
          <cell r="AG1554">
            <v>1</v>
          </cell>
          <cell r="AH1554">
            <v>18</v>
          </cell>
          <cell r="AI1554" t="str">
            <v>Art Gallery</v>
          </cell>
          <cell r="AJ1554" t="str">
            <v>Buildings (Capex)</v>
          </cell>
          <cell r="AK1554">
            <v>75</v>
          </cell>
          <cell r="AM1554">
            <v>1</v>
          </cell>
          <cell r="AS1554">
            <v>5482658.1455999985</v>
          </cell>
          <cell r="BD1554">
            <v>3.1E-2</v>
          </cell>
          <cell r="BE1554">
            <v>6.1930000000000041E-2</v>
          </cell>
          <cell r="BF1554">
            <v>9.3787900000000146E-2</v>
          </cell>
          <cell r="BG1554">
            <v>0.12878911280000027</v>
          </cell>
          <cell r="BH1554">
            <v>0.16491036440960039</v>
          </cell>
          <cell r="BI1554">
            <v>0.19869276497747879</v>
          </cell>
          <cell r="BJ1554">
            <v>0.23225616239684821</v>
          </cell>
          <cell r="BK1554">
            <v>0.27045610343115034</v>
          </cell>
          <cell r="BL1554">
            <v>0.31238115484437823</v>
          </cell>
          <cell r="BM1554">
            <v>0.35568973295424255</v>
          </cell>
          <cell r="BN1554">
            <v>0</v>
          </cell>
          <cell r="BO1554">
            <v>0</v>
          </cell>
          <cell r="BP1554">
            <v>0</v>
          </cell>
          <cell r="BQ1554">
            <v>0</v>
          </cell>
          <cell r="BR1554">
            <v>0</v>
          </cell>
          <cell r="BS1554">
            <v>0</v>
          </cell>
          <cell r="BT1554">
            <v>0</v>
          </cell>
          <cell r="BU1554">
            <v>0</v>
          </cell>
          <cell r="BV1554">
            <v>0</v>
          </cell>
          <cell r="BW1554">
            <v>0</v>
          </cell>
          <cell r="BX1554">
            <v>0</v>
          </cell>
          <cell r="BY1554">
            <v>5482658.1455999985</v>
          </cell>
          <cell r="BZ1554">
            <v>0</v>
          </cell>
          <cell r="CA1554">
            <v>0</v>
          </cell>
          <cell r="CB1554">
            <v>0</v>
          </cell>
          <cell r="CC1554">
            <v>0</v>
          </cell>
          <cell r="CD1554">
            <v>0</v>
          </cell>
          <cell r="CE1554">
            <v>0</v>
          </cell>
          <cell r="CF1554">
            <v>0</v>
          </cell>
          <cell r="CG1554">
            <v>0</v>
          </cell>
          <cell r="CH1554">
            <v>0</v>
          </cell>
          <cell r="CI1554">
            <v>0</v>
          </cell>
          <cell r="CK1554">
            <v>0</v>
          </cell>
          <cell r="CL1554">
            <v>0</v>
          </cell>
          <cell r="CM1554">
            <v>0</v>
          </cell>
          <cell r="CN1554">
            <v>0</v>
          </cell>
          <cell r="CO1554">
            <v>0</v>
          </cell>
          <cell r="CP1554">
            <v>0</v>
          </cell>
          <cell r="CQ1554">
            <v>0</v>
          </cell>
          <cell r="CR1554">
            <v>0</v>
          </cell>
          <cell r="CS1554">
            <v>0</v>
          </cell>
          <cell r="CT1554">
            <v>0</v>
          </cell>
          <cell r="CU1554">
            <v>0</v>
          </cell>
          <cell r="CW1554">
            <v>0</v>
          </cell>
          <cell r="CX1554">
            <v>0</v>
          </cell>
          <cell r="CY1554">
            <v>0</v>
          </cell>
          <cell r="CZ1554">
            <v>0</v>
          </cell>
          <cell r="DA1554">
            <v>0</v>
          </cell>
          <cell r="DB1554">
            <v>0</v>
          </cell>
          <cell r="DC1554">
            <v>0</v>
          </cell>
          <cell r="DD1554">
            <v>0</v>
          </cell>
          <cell r="DE1554">
            <v>0</v>
          </cell>
          <cell r="DF1554">
            <v>0</v>
          </cell>
          <cell r="DG1554">
            <v>0</v>
          </cell>
          <cell r="DI1554">
            <v>5482658.1455999985</v>
          </cell>
          <cell r="DJ1554">
            <v>0</v>
          </cell>
          <cell r="DK1554">
            <v>0</v>
          </cell>
          <cell r="DL1554">
            <v>0</v>
          </cell>
          <cell r="DM1554">
            <v>0</v>
          </cell>
          <cell r="DN1554">
            <v>0</v>
          </cell>
          <cell r="DO1554">
            <v>0</v>
          </cell>
          <cell r="DP1554">
            <v>0</v>
          </cell>
          <cell r="DQ1554">
            <v>0</v>
          </cell>
          <cell r="DR1554">
            <v>0</v>
          </cell>
          <cell r="DS1554">
            <v>0</v>
          </cell>
          <cell r="DU1554" t="str">
            <v>ACC 572/500007</v>
          </cell>
          <cell r="DV1554">
            <v>0</v>
          </cell>
          <cell r="DW1554">
            <v>0</v>
          </cell>
          <cell r="DX1554">
            <v>2</v>
          </cell>
          <cell r="DY1554">
            <v>0</v>
          </cell>
          <cell r="DZ1554">
            <v>0</v>
          </cell>
          <cell r="EB1554">
            <v>0</v>
          </cell>
          <cell r="EC1554" t="str">
            <v>Def</v>
          </cell>
          <cell r="ED1554" t="str">
            <v>Community Service facilities</v>
          </cell>
        </row>
        <row r="1555">
          <cell r="D1555" t="str">
            <v>PC2120013</v>
          </cell>
          <cell r="E1555" t="str">
            <v>Art Gallery development</v>
          </cell>
          <cell r="F1555" t="str">
            <v>Regional Facilities Auckland Group</v>
          </cell>
          <cell r="G1555" t="str">
            <v>Regional facilities chief executive</v>
          </cell>
          <cell r="H1555" t="str">
            <v>E852003</v>
          </cell>
          <cell r="I1555" t="str">
            <v>Auckland Art Gallery management</v>
          </cell>
          <cell r="J1555" t="str">
            <v>Lifestyle and culture</v>
          </cell>
          <cell r="K1555" t="str">
            <v>Regional collections and amenities</v>
          </cell>
          <cell r="L1555" t="str">
            <v>The Auckland Art Gallery</v>
          </cell>
          <cell r="M1555" t="str">
            <v>Lifestyle and culture</v>
          </cell>
          <cell r="N1555" t="str">
            <v>Regional collections and amenities</v>
          </cell>
          <cell r="O1555" t="str">
            <v>The Auckland Art Gallery</v>
          </cell>
          <cell r="P1555" t="str">
            <v>Lifestyle and culture</v>
          </cell>
          <cell r="Q1555" t="str">
            <v>Regional collections and amenities</v>
          </cell>
          <cell r="R1555" t="str">
            <v>The Auckland Art Gallery</v>
          </cell>
          <cell r="S1555" t="str">
            <v>A1231105</v>
          </cell>
          <cell r="T1555" t="str">
            <v>A1231105</v>
          </cell>
          <cell r="U1555" t="str">
            <v>The Auckland Art Gallery</v>
          </cell>
          <cell r="V1555" t="str">
            <v>L050</v>
          </cell>
          <cell r="W1555" t="str">
            <v>Regional</v>
          </cell>
          <cell r="X1555" t="str">
            <v>PL38380</v>
          </cell>
          <cell r="Y1555" t="str">
            <v>Revenue</v>
          </cell>
          <cell r="Z1555">
            <v>20100701</v>
          </cell>
          <cell r="AA1555">
            <v>20120630</v>
          </cell>
          <cell r="AB1555">
            <v>2</v>
          </cell>
          <cell r="AC1555" t="str">
            <v>Discrete</v>
          </cell>
          <cell r="AD1555">
            <v>0</v>
          </cell>
          <cell r="AE1555">
            <v>0</v>
          </cell>
          <cell r="AF1555">
            <v>0</v>
          </cell>
          <cell r="AG1555">
            <v>1</v>
          </cell>
          <cell r="AH1555">
            <v>18</v>
          </cell>
          <cell r="AI1555" t="str">
            <v>Art Gallery</v>
          </cell>
          <cell r="AJ1555" t="str">
            <v>Buildings (Capex)</v>
          </cell>
          <cell r="AK1555">
            <v>75</v>
          </cell>
          <cell r="AM1555">
            <v>1</v>
          </cell>
          <cell r="AS1555">
            <v>-9900000</v>
          </cell>
          <cell r="AT1555">
            <v>-9500000</v>
          </cell>
          <cell r="AU1555">
            <v>0</v>
          </cell>
          <cell r="AV1555">
            <v>0</v>
          </cell>
          <cell r="AW1555">
            <v>0</v>
          </cell>
          <cell r="AX1555">
            <v>0</v>
          </cell>
          <cell r="AY1555">
            <v>0</v>
          </cell>
          <cell r="AZ1555">
            <v>0</v>
          </cell>
          <cell r="BA1555">
            <v>0</v>
          </cell>
          <cell r="BB1555">
            <v>0</v>
          </cell>
          <cell r="BC1555">
            <v>0</v>
          </cell>
          <cell r="BD1555">
            <v>3.1E-2</v>
          </cell>
          <cell r="BE1555">
            <v>6.1930000000000041E-2</v>
          </cell>
          <cell r="BF1555">
            <v>9.3787900000000146E-2</v>
          </cell>
          <cell r="BG1555">
            <v>0.12878911280000027</v>
          </cell>
          <cell r="BH1555">
            <v>0.16491036440960039</v>
          </cell>
          <cell r="BI1555">
            <v>0.19869276497747879</v>
          </cell>
          <cell r="BJ1555">
            <v>0.23225616239684821</v>
          </cell>
          <cell r="BK1555">
            <v>0.27045610343115034</v>
          </cell>
          <cell r="BL1555">
            <v>0.31238115484437823</v>
          </cell>
          <cell r="BM1555">
            <v>0.35568973295424255</v>
          </cell>
          <cell r="BN1555">
            <v>0</v>
          </cell>
          <cell r="BO1555">
            <v>-294500</v>
          </cell>
          <cell r="BP1555">
            <v>0</v>
          </cell>
          <cell r="BQ1555">
            <v>0</v>
          </cell>
          <cell r="BR1555">
            <v>0</v>
          </cell>
          <cell r="BS1555">
            <v>0</v>
          </cell>
          <cell r="BT1555">
            <v>0</v>
          </cell>
          <cell r="BU1555">
            <v>0</v>
          </cell>
          <cell r="BV1555">
            <v>0</v>
          </cell>
          <cell r="BW1555">
            <v>0</v>
          </cell>
          <cell r="BX1555">
            <v>0</v>
          </cell>
          <cell r="BY1555">
            <v>-9900000</v>
          </cell>
          <cell r="BZ1555">
            <v>-9794500</v>
          </cell>
          <cell r="CA1555">
            <v>0</v>
          </cell>
          <cell r="CB1555">
            <v>0</v>
          </cell>
          <cell r="CC1555">
            <v>0</v>
          </cell>
          <cell r="CD1555">
            <v>0</v>
          </cell>
          <cell r="CE1555">
            <v>0</v>
          </cell>
          <cell r="CF1555">
            <v>0</v>
          </cell>
          <cell r="CG1555">
            <v>0</v>
          </cell>
          <cell r="CH1555">
            <v>0</v>
          </cell>
          <cell r="CI1555">
            <v>0</v>
          </cell>
          <cell r="CK1555">
            <v>0</v>
          </cell>
          <cell r="CL1555">
            <v>0</v>
          </cell>
          <cell r="CM1555">
            <v>0</v>
          </cell>
          <cell r="CN1555">
            <v>0</v>
          </cell>
          <cell r="CO1555">
            <v>0</v>
          </cell>
          <cell r="CP1555">
            <v>0</v>
          </cell>
          <cell r="CQ1555">
            <v>0</v>
          </cell>
          <cell r="CR1555">
            <v>0</v>
          </cell>
          <cell r="CS1555">
            <v>0</v>
          </cell>
          <cell r="CT1555">
            <v>0</v>
          </cell>
          <cell r="CU1555">
            <v>0</v>
          </cell>
          <cell r="CW1555">
            <v>0</v>
          </cell>
          <cell r="CX1555">
            <v>0</v>
          </cell>
          <cell r="CY1555">
            <v>0</v>
          </cell>
          <cell r="CZ1555">
            <v>0</v>
          </cell>
          <cell r="DA1555">
            <v>0</v>
          </cell>
          <cell r="DB1555">
            <v>0</v>
          </cell>
          <cell r="DC1555">
            <v>0</v>
          </cell>
          <cell r="DD1555">
            <v>0</v>
          </cell>
          <cell r="DE1555">
            <v>0</v>
          </cell>
          <cell r="DF1555">
            <v>0</v>
          </cell>
          <cell r="DG1555">
            <v>0</v>
          </cell>
          <cell r="DI1555">
            <v>-9900000</v>
          </cell>
          <cell r="DJ1555">
            <v>-9794500</v>
          </cell>
          <cell r="DK1555">
            <v>0</v>
          </cell>
          <cell r="DL1555">
            <v>0</v>
          </cell>
          <cell r="DM1555">
            <v>0</v>
          </cell>
          <cell r="DN1555">
            <v>0</v>
          </cell>
          <cell r="DO1555">
            <v>0</v>
          </cell>
          <cell r="DP1555">
            <v>0</v>
          </cell>
          <cell r="DQ1555">
            <v>0</v>
          </cell>
          <cell r="DR1555">
            <v>0</v>
          </cell>
          <cell r="DS1555">
            <v>0</v>
          </cell>
          <cell r="DU1555" t="str">
            <v>ACC 572/500007</v>
          </cell>
          <cell r="DV1555">
            <v>0</v>
          </cell>
          <cell r="DW1555">
            <v>0</v>
          </cell>
          <cell r="DX1555">
            <v>2</v>
          </cell>
          <cell r="DY1555">
            <v>-9500000</v>
          </cell>
          <cell r="DZ1555">
            <v>-9794500</v>
          </cell>
          <cell r="EB1555">
            <v>-9794500</v>
          </cell>
          <cell r="EC1555" t="str">
            <v>Def</v>
          </cell>
          <cell r="ED1555" t="str">
            <v>Community Service facilities</v>
          </cell>
        </row>
        <row r="1556">
          <cell r="D1556" t="str">
            <v>PC2120014</v>
          </cell>
          <cell r="E1556" t="str">
            <v>Art Gallery Internal Renewals</v>
          </cell>
          <cell r="F1556" t="str">
            <v>Regional Facilities Auckland Group</v>
          </cell>
          <cell r="G1556" t="str">
            <v>Regional facilities chief executive</v>
          </cell>
          <cell r="H1556" t="str">
            <v>E852003</v>
          </cell>
          <cell r="I1556" t="str">
            <v>Auckland Art Gallery management</v>
          </cell>
          <cell r="J1556" t="str">
            <v>Lifestyle and culture</v>
          </cell>
          <cell r="K1556" t="str">
            <v>Regional collections and amenities</v>
          </cell>
          <cell r="L1556" t="str">
            <v>The Auckland Art Gallery</v>
          </cell>
          <cell r="M1556" t="str">
            <v>Lifestyle and culture</v>
          </cell>
          <cell r="N1556" t="str">
            <v>Regional collections and amenities</v>
          </cell>
          <cell r="O1556" t="str">
            <v>The Auckland Art Gallery</v>
          </cell>
          <cell r="P1556" t="str">
            <v>Lifestyle and culture</v>
          </cell>
          <cell r="Q1556" t="str">
            <v>Regional collections and amenities</v>
          </cell>
          <cell r="R1556" t="str">
            <v>The Auckland Art Gallery</v>
          </cell>
          <cell r="S1556" t="str">
            <v>A1231105</v>
          </cell>
          <cell r="T1556" t="str">
            <v>A1231105</v>
          </cell>
          <cell r="U1556" t="str">
            <v>The Auckland Art Gallery</v>
          </cell>
          <cell r="V1556" t="str">
            <v>L050</v>
          </cell>
          <cell r="W1556" t="str">
            <v>Regional</v>
          </cell>
          <cell r="X1556" t="str">
            <v>PL40810</v>
          </cell>
          <cell r="Y1556" t="str">
            <v>Expense</v>
          </cell>
          <cell r="Z1556">
            <v>20110701</v>
          </cell>
          <cell r="AA1556">
            <v>20220630</v>
          </cell>
          <cell r="AB1556">
            <v>1</v>
          </cell>
          <cell r="AC1556" t="str">
            <v>Programme</v>
          </cell>
          <cell r="AD1556">
            <v>0</v>
          </cell>
          <cell r="AE1556">
            <v>0</v>
          </cell>
          <cell r="AF1556">
            <v>0</v>
          </cell>
          <cell r="AG1556">
            <v>1</v>
          </cell>
          <cell r="AH1556">
            <v>18</v>
          </cell>
          <cell r="AI1556" t="str">
            <v>Art Gallery</v>
          </cell>
          <cell r="AJ1556" t="str">
            <v>Buildings (Capex)</v>
          </cell>
          <cell r="AK1556">
            <v>25</v>
          </cell>
          <cell r="AM1556">
            <v>1</v>
          </cell>
          <cell r="AS1556">
            <v>294246.2928</v>
          </cell>
          <cell r="AT1556">
            <v>651911</v>
          </cell>
          <cell r="AU1556">
            <v>677361</v>
          </cell>
          <cell r="AV1556">
            <v>656806</v>
          </cell>
          <cell r="AW1556">
            <v>601990</v>
          </cell>
          <cell r="AX1556">
            <v>602000</v>
          </cell>
          <cell r="AY1556">
            <v>602000</v>
          </cell>
          <cell r="AZ1556">
            <v>602000</v>
          </cell>
          <cell r="BA1556">
            <v>602000</v>
          </cell>
          <cell r="BB1556">
            <v>602000</v>
          </cell>
          <cell r="BC1556">
            <v>602000</v>
          </cell>
          <cell r="BD1556">
            <v>3.1E-2</v>
          </cell>
          <cell r="BE1556">
            <v>6.1930000000000041E-2</v>
          </cell>
          <cell r="BF1556">
            <v>9.3787900000000146E-2</v>
          </cell>
          <cell r="BG1556">
            <v>0.12878911280000027</v>
          </cell>
          <cell r="BH1556">
            <v>0.16491036440960039</v>
          </cell>
          <cell r="BI1556">
            <v>0.19869276497747879</v>
          </cell>
          <cell r="BJ1556">
            <v>0.23225616239684821</v>
          </cell>
          <cell r="BK1556">
            <v>0.27045610343115034</v>
          </cell>
          <cell r="BL1556">
            <v>0.31238115484437823</v>
          </cell>
          <cell r="BM1556">
            <v>0.35568973295424255</v>
          </cell>
          <cell r="BN1556">
            <v>0</v>
          </cell>
          <cell r="BO1556">
            <v>20209.240999999998</v>
          </cell>
          <cell r="BP1556">
            <v>41948.966730000029</v>
          </cell>
          <cell r="BQ1556">
            <v>61600.455447400098</v>
          </cell>
          <cell r="BR1556">
            <v>77529.758014472158</v>
          </cell>
          <cell r="BS1556">
            <v>99276.039374579428</v>
          </cell>
          <cell r="BT1556">
            <v>119613.04451644223</v>
          </cell>
          <cell r="BU1556">
            <v>139818.20976290261</v>
          </cell>
          <cell r="BV1556">
            <v>162814.57426555251</v>
          </cell>
          <cell r="BW1556">
            <v>188053.45521631569</v>
          </cell>
          <cell r="BX1556">
            <v>214125.21923845401</v>
          </cell>
          <cell r="BY1556">
            <v>294246.2928</v>
          </cell>
          <cell r="BZ1556">
            <v>672120.24100000004</v>
          </cell>
          <cell r="CA1556">
            <v>719309.96672999999</v>
          </cell>
          <cell r="CB1556">
            <v>718406.45544740011</v>
          </cell>
          <cell r="CC1556">
            <v>679519.7580144722</v>
          </cell>
          <cell r="CD1556">
            <v>701276.03937457944</v>
          </cell>
          <cell r="CE1556">
            <v>721613.04451644223</v>
          </cell>
          <cell r="CF1556">
            <v>741818.20976290258</v>
          </cell>
          <cell r="CG1556">
            <v>764814.57426555245</v>
          </cell>
          <cell r="CH1556">
            <v>790053.45521631569</v>
          </cell>
          <cell r="CI1556">
            <v>816125.21923845401</v>
          </cell>
          <cell r="CK1556">
            <v>0</v>
          </cell>
          <cell r="CL1556">
            <v>0</v>
          </cell>
          <cell r="CM1556">
            <v>0</v>
          </cell>
          <cell r="CN1556">
            <v>0</v>
          </cell>
          <cell r="CO1556">
            <v>0</v>
          </cell>
          <cell r="CP1556">
            <v>0</v>
          </cell>
          <cell r="CQ1556">
            <v>0</v>
          </cell>
          <cell r="CR1556">
            <v>0</v>
          </cell>
          <cell r="CS1556">
            <v>0</v>
          </cell>
          <cell r="CT1556">
            <v>0</v>
          </cell>
          <cell r="CU1556">
            <v>0</v>
          </cell>
          <cell r="CW1556">
            <v>0</v>
          </cell>
          <cell r="CX1556">
            <v>0</v>
          </cell>
          <cell r="CY1556">
            <v>0</v>
          </cell>
          <cell r="CZ1556">
            <v>0</v>
          </cell>
          <cell r="DA1556">
            <v>0</v>
          </cell>
          <cell r="DB1556">
            <v>0</v>
          </cell>
          <cell r="DC1556">
            <v>0</v>
          </cell>
          <cell r="DD1556">
            <v>0</v>
          </cell>
          <cell r="DE1556">
            <v>0</v>
          </cell>
          <cell r="DF1556">
            <v>0</v>
          </cell>
          <cell r="DG1556">
            <v>0</v>
          </cell>
          <cell r="DI1556">
            <v>294246.2928</v>
          </cell>
          <cell r="DJ1556">
            <v>672120.24100000004</v>
          </cell>
          <cell r="DK1556">
            <v>719309.96672999999</v>
          </cell>
          <cell r="DL1556">
            <v>718406.45544740011</v>
          </cell>
          <cell r="DM1556">
            <v>679519.7580144722</v>
          </cell>
          <cell r="DN1556">
            <v>701276.03937457944</v>
          </cell>
          <cell r="DO1556">
            <v>721613.04451644223</v>
          </cell>
          <cell r="DP1556">
            <v>741818.20976290258</v>
          </cell>
          <cell r="DQ1556">
            <v>764814.57426555245</v>
          </cell>
          <cell r="DR1556">
            <v>790053.45521631569</v>
          </cell>
          <cell r="DS1556">
            <v>816125.21923845401</v>
          </cell>
          <cell r="DU1556" t="str">
            <v>ACC 572/500008</v>
          </cell>
          <cell r="DV1556">
            <v>0</v>
          </cell>
          <cell r="DW1556">
            <v>0</v>
          </cell>
          <cell r="DX1556">
            <v>1</v>
          </cell>
          <cell r="DY1556">
            <v>6200068</v>
          </cell>
          <cell r="DZ1556">
            <v>7325056.9635661189</v>
          </cell>
          <cell r="EB1556">
            <v>7325056.9635661189</v>
          </cell>
          <cell r="EC1556" t="str">
            <v>Def</v>
          </cell>
          <cell r="ED1556" t="str">
            <v>Community Service facilities</v>
          </cell>
        </row>
        <row r="1557">
          <cell r="D1557" t="str">
            <v>PC2150000</v>
          </cell>
          <cell r="E1557" t="str">
            <v>Te Wao Nui</v>
          </cell>
          <cell r="F1557" t="str">
            <v>Regional Facilities Auckland Group</v>
          </cell>
          <cell r="G1557" t="str">
            <v>Regional facilities chief executive</v>
          </cell>
          <cell r="H1557" t="str">
            <v>E855505</v>
          </cell>
          <cell r="I1557" t="str">
            <v>Zoo capital works and development management</v>
          </cell>
          <cell r="J1557" t="str">
            <v>Lifestyle and culture</v>
          </cell>
          <cell r="K1557" t="str">
            <v>Regional collections and amenities</v>
          </cell>
          <cell r="L1557" t="str">
            <v>Auckland Zoo</v>
          </cell>
          <cell r="M1557" t="str">
            <v>Lifestyle and culture</v>
          </cell>
          <cell r="N1557" t="str">
            <v>Regional collections and amenities</v>
          </cell>
          <cell r="O1557" t="str">
            <v>Auckland Zoo</v>
          </cell>
          <cell r="P1557" t="str">
            <v>Lifestyle and culture</v>
          </cell>
          <cell r="Q1557" t="str">
            <v>Regional collections and amenities</v>
          </cell>
          <cell r="R1557" t="str">
            <v>Auckland Zoo</v>
          </cell>
          <cell r="S1557" t="str">
            <v>A1261105</v>
          </cell>
          <cell r="T1557" t="str">
            <v>A1261105</v>
          </cell>
          <cell r="U1557" t="str">
            <v>Auckland Zoo</v>
          </cell>
          <cell r="V1557" t="str">
            <v>L050</v>
          </cell>
          <cell r="W1557" t="str">
            <v>Regional</v>
          </cell>
          <cell r="X1557" t="str">
            <v>FY12 - Only</v>
          </cell>
          <cell r="Y1557" t="str">
            <v>Expense</v>
          </cell>
          <cell r="Z1557">
            <v>20100701</v>
          </cell>
          <cell r="AA1557">
            <v>20120630</v>
          </cell>
          <cell r="AB1557">
            <v>2</v>
          </cell>
          <cell r="AC1557" t="str">
            <v>Discrete</v>
          </cell>
          <cell r="AD1557">
            <v>0</v>
          </cell>
          <cell r="AE1557">
            <v>0</v>
          </cell>
          <cell r="AF1557">
            <v>0</v>
          </cell>
          <cell r="AG1557">
            <v>1</v>
          </cell>
          <cell r="AH1557">
            <v>16</v>
          </cell>
          <cell r="AI1557" t="str">
            <v>Auckland Zoo</v>
          </cell>
          <cell r="AJ1557" t="str">
            <v>Buildings (Capex)</v>
          </cell>
          <cell r="AK1557">
            <v>75</v>
          </cell>
          <cell r="AP1557">
            <v>1</v>
          </cell>
          <cell r="AS1557">
            <v>1301786.3435999984</v>
          </cell>
          <cell r="BD1557">
            <v>3.1E-2</v>
          </cell>
          <cell r="BE1557">
            <v>6.1930000000000041E-2</v>
          </cell>
          <cell r="BF1557">
            <v>9.3787900000000146E-2</v>
          </cell>
          <cell r="BG1557">
            <v>0.12878911280000027</v>
          </cell>
          <cell r="BH1557">
            <v>0.16491036440960039</v>
          </cell>
          <cell r="BI1557">
            <v>0.19869276497747879</v>
          </cell>
          <cell r="BJ1557">
            <v>0.23225616239684821</v>
          </cell>
          <cell r="BK1557">
            <v>0.27045610343115034</v>
          </cell>
          <cell r="BL1557">
            <v>0.31238115484437823</v>
          </cell>
          <cell r="BM1557">
            <v>0.35568973295424255</v>
          </cell>
          <cell r="BN1557">
            <v>0</v>
          </cell>
          <cell r="BO1557">
            <v>0</v>
          </cell>
          <cell r="BP1557">
            <v>0</v>
          </cell>
          <cell r="BQ1557">
            <v>0</v>
          </cell>
          <cell r="BR1557">
            <v>0</v>
          </cell>
          <cell r="BS1557">
            <v>0</v>
          </cell>
          <cell r="BT1557">
            <v>0</v>
          </cell>
          <cell r="BU1557">
            <v>0</v>
          </cell>
          <cell r="BV1557">
            <v>0</v>
          </cell>
          <cell r="BW1557">
            <v>0</v>
          </cell>
          <cell r="BX1557">
            <v>0</v>
          </cell>
          <cell r="BY1557">
            <v>1301786.3435999984</v>
          </cell>
          <cell r="BZ1557">
            <v>0</v>
          </cell>
          <cell r="CA1557">
            <v>0</v>
          </cell>
          <cell r="CB1557">
            <v>0</v>
          </cell>
          <cell r="CC1557">
            <v>0</v>
          </cell>
          <cell r="CD1557">
            <v>0</v>
          </cell>
          <cell r="CE1557">
            <v>0</v>
          </cell>
          <cell r="CF1557">
            <v>0</v>
          </cell>
          <cell r="CG1557">
            <v>0</v>
          </cell>
          <cell r="CH1557">
            <v>0</v>
          </cell>
          <cell r="CI1557">
            <v>0</v>
          </cell>
          <cell r="CK1557">
            <v>0</v>
          </cell>
          <cell r="CL1557">
            <v>0</v>
          </cell>
          <cell r="CM1557">
            <v>0</v>
          </cell>
          <cell r="CN1557">
            <v>0</v>
          </cell>
          <cell r="CO1557">
            <v>0</v>
          </cell>
          <cell r="CP1557">
            <v>0</v>
          </cell>
          <cell r="CQ1557">
            <v>0</v>
          </cell>
          <cell r="CR1557">
            <v>0</v>
          </cell>
          <cell r="CS1557">
            <v>0</v>
          </cell>
          <cell r="CT1557">
            <v>0</v>
          </cell>
          <cell r="CU1557">
            <v>0</v>
          </cell>
          <cell r="CW1557">
            <v>0</v>
          </cell>
          <cell r="CX1557">
            <v>0</v>
          </cell>
          <cell r="CY1557">
            <v>0</v>
          </cell>
          <cell r="CZ1557">
            <v>0</v>
          </cell>
          <cell r="DA1557">
            <v>0</v>
          </cell>
          <cell r="DB1557">
            <v>0</v>
          </cell>
          <cell r="DC1557">
            <v>0</v>
          </cell>
          <cell r="DD1557">
            <v>0</v>
          </cell>
          <cell r="DE1557">
            <v>0</v>
          </cell>
          <cell r="DF1557">
            <v>0</v>
          </cell>
          <cell r="DG1557">
            <v>0</v>
          </cell>
          <cell r="DI1557">
            <v>1301786.3435999984</v>
          </cell>
          <cell r="DJ1557">
            <v>0</v>
          </cell>
          <cell r="DK1557">
            <v>0</v>
          </cell>
          <cell r="DL1557">
            <v>0</v>
          </cell>
          <cell r="DM1557">
            <v>0</v>
          </cell>
          <cell r="DN1557">
            <v>0</v>
          </cell>
          <cell r="DO1557">
            <v>0</v>
          </cell>
          <cell r="DP1557">
            <v>0</v>
          </cell>
          <cell r="DQ1557">
            <v>0</v>
          </cell>
          <cell r="DR1557">
            <v>0</v>
          </cell>
          <cell r="DS1557">
            <v>0</v>
          </cell>
          <cell r="DU1557" t="str">
            <v>ACC 562/000043</v>
          </cell>
          <cell r="DV1557">
            <v>0</v>
          </cell>
          <cell r="DW1557">
            <v>0</v>
          </cell>
          <cell r="DX1557">
            <v>2</v>
          </cell>
          <cell r="DY1557">
            <v>0</v>
          </cell>
          <cell r="DZ1557">
            <v>0</v>
          </cell>
          <cell r="EB1557">
            <v>0</v>
          </cell>
          <cell r="EC1557" t="str">
            <v>Def</v>
          </cell>
          <cell r="ED1557" t="str">
            <v>nonDC</v>
          </cell>
        </row>
        <row r="1558">
          <cell r="D1558" t="str">
            <v>PC2150000</v>
          </cell>
          <cell r="E1558" t="str">
            <v>Te Wao Nui</v>
          </cell>
          <cell r="F1558" t="str">
            <v>Regional Facilities Auckland Group</v>
          </cell>
          <cell r="G1558" t="str">
            <v>Regional facilities chief executive</v>
          </cell>
          <cell r="H1558" t="str">
            <v>E855505</v>
          </cell>
          <cell r="I1558" t="str">
            <v>Zoo capital works and development management</v>
          </cell>
          <cell r="J1558" t="str">
            <v>Lifestyle and culture</v>
          </cell>
          <cell r="K1558" t="str">
            <v>Regional collections and amenities</v>
          </cell>
          <cell r="L1558" t="str">
            <v>Auckland Zoo</v>
          </cell>
          <cell r="M1558" t="str">
            <v>Lifestyle and culture</v>
          </cell>
          <cell r="N1558" t="str">
            <v>Regional collections and amenities</v>
          </cell>
          <cell r="O1558" t="str">
            <v>Auckland Zoo</v>
          </cell>
          <cell r="P1558" t="str">
            <v>Lifestyle and culture</v>
          </cell>
          <cell r="Q1558" t="str">
            <v>Regional collections and amenities</v>
          </cell>
          <cell r="R1558" t="str">
            <v>Auckland Zoo</v>
          </cell>
          <cell r="S1558" t="str">
            <v>A1261105</v>
          </cell>
          <cell r="T1558" t="str">
            <v>A1261105</v>
          </cell>
          <cell r="U1558" t="str">
            <v>Auckland Zoo</v>
          </cell>
          <cell r="V1558" t="str">
            <v>L050</v>
          </cell>
          <cell r="W1558" t="str">
            <v>Regional</v>
          </cell>
          <cell r="X1558" t="str">
            <v>PL38380</v>
          </cell>
          <cell r="Y1558" t="str">
            <v>Revenue</v>
          </cell>
          <cell r="Z1558">
            <v>20100701</v>
          </cell>
          <cell r="AA1558">
            <v>20120630</v>
          </cell>
          <cell r="AB1558">
            <v>2</v>
          </cell>
          <cell r="AC1558" t="str">
            <v>Discrete</v>
          </cell>
          <cell r="AD1558">
            <v>0</v>
          </cell>
          <cell r="AE1558">
            <v>0</v>
          </cell>
          <cell r="AF1558">
            <v>0</v>
          </cell>
          <cell r="AG1558">
            <v>1</v>
          </cell>
          <cell r="AH1558">
            <v>16</v>
          </cell>
          <cell r="AI1558" t="str">
            <v>Auckland Zoo</v>
          </cell>
          <cell r="AJ1558" t="str">
            <v>Buildings (Capex)</v>
          </cell>
          <cell r="AK1558">
            <v>75</v>
          </cell>
          <cell r="AP1558">
            <v>1</v>
          </cell>
          <cell r="AS1558">
            <v>-2079609</v>
          </cell>
          <cell r="AT1558">
            <v>0</v>
          </cell>
          <cell r="AU1558">
            <v>0</v>
          </cell>
          <cell r="AV1558">
            <v>0</v>
          </cell>
          <cell r="AW1558">
            <v>0</v>
          </cell>
          <cell r="AX1558">
            <v>0</v>
          </cell>
          <cell r="AY1558">
            <v>0</v>
          </cell>
          <cell r="AZ1558">
            <v>0</v>
          </cell>
          <cell r="BA1558">
            <v>0</v>
          </cell>
          <cell r="BB1558">
            <v>0</v>
          </cell>
          <cell r="BC1558">
            <v>0</v>
          </cell>
          <cell r="BD1558">
            <v>3.1E-2</v>
          </cell>
          <cell r="BE1558">
            <v>6.1930000000000041E-2</v>
          </cell>
          <cell r="BF1558">
            <v>9.3787900000000146E-2</v>
          </cell>
          <cell r="BG1558">
            <v>0.12878911280000027</v>
          </cell>
          <cell r="BH1558">
            <v>0.16491036440960039</v>
          </cell>
          <cell r="BI1558">
            <v>0.19869276497747879</v>
          </cell>
          <cell r="BJ1558">
            <v>0.23225616239684821</v>
          </cell>
          <cell r="BK1558">
            <v>0.27045610343115034</v>
          </cell>
          <cell r="BL1558">
            <v>0.31238115484437823</v>
          </cell>
          <cell r="BM1558">
            <v>0.35568973295424255</v>
          </cell>
          <cell r="BN1558">
            <v>0</v>
          </cell>
          <cell r="BO1558">
            <v>0</v>
          </cell>
          <cell r="BP1558">
            <v>0</v>
          </cell>
          <cell r="BQ1558">
            <v>0</v>
          </cell>
          <cell r="BR1558">
            <v>0</v>
          </cell>
          <cell r="BS1558">
            <v>0</v>
          </cell>
          <cell r="BT1558">
            <v>0</v>
          </cell>
          <cell r="BU1558">
            <v>0</v>
          </cell>
          <cell r="BV1558">
            <v>0</v>
          </cell>
          <cell r="BW1558">
            <v>0</v>
          </cell>
          <cell r="BX1558">
            <v>0</v>
          </cell>
          <cell r="BY1558">
            <v>-2079609</v>
          </cell>
          <cell r="BZ1558">
            <v>0</v>
          </cell>
          <cell r="CA1558">
            <v>0</v>
          </cell>
          <cell r="CB1558">
            <v>0</v>
          </cell>
          <cell r="CC1558">
            <v>0</v>
          </cell>
          <cell r="CD1558">
            <v>0</v>
          </cell>
          <cell r="CE1558">
            <v>0</v>
          </cell>
          <cell r="CF1558">
            <v>0</v>
          </cell>
          <cell r="CG1558">
            <v>0</v>
          </cell>
          <cell r="CH1558">
            <v>0</v>
          </cell>
          <cell r="CI1558">
            <v>0</v>
          </cell>
          <cell r="CK1558">
            <v>0</v>
          </cell>
          <cell r="CL1558">
            <v>0</v>
          </cell>
          <cell r="CM1558">
            <v>0</v>
          </cell>
          <cell r="CN1558">
            <v>0</v>
          </cell>
          <cell r="CO1558">
            <v>0</v>
          </cell>
          <cell r="CP1558">
            <v>0</v>
          </cell>
          <cell r="CQ1558">
            <v>0</v>
          </cell>
          <cell r="CR1558">
            <v>0</v>
          </cell>
          <cell r="CS1558">
            <v>0</v>
          </cell>
          <cell r="CT1558">
            <v>0</v>
          </cell>
          <cell r="CU1558">
            <v>0</v>
          </cell>
          <cell r="CW1558">
            <v>0</v>
          </cell>
          <cell r="CX1558">
            <v>0</v>
          </cell>
          <cell r="CY1558">
            <v>0</v>
          </cell>
          <cell r="CZ1558">
            <v>0</v>
          </cell>
          <cell r="DA1558">
            <v>0</v>
          </cell>
          <cell r="DB1558">
            <v>0</v>
          </cell>
          <cell r="DC1558">
            <v>0</v>
          </cell>
          <cell r="DD1558">
            <v>0</v>
          </cell>
          <cell r="DE1558">
            <v>0</v>
          </cell>
          <cell r="DF1558">
            <v>0</v>
          </cell>
          <cell r="DG1558">
            <v>0</v>
          </cell>
          <cell r="DI1558">
            <v>-2079609</v>
          </cell>
          <cell r="DJ1558">
            <v>0</v>
          </cell>
          <cell r="DK1558">
            <v>0</v>
          </cell>
          <cell r="DL1558">
            <v>0</v>
          </cell>
          <cell r="DM1558">
            <v>0</v>
          </cell>
          <cell r="DN1558">
            <v>0</v>
          </cell>
          <cell r="DO1558">
            <v>0</v>
          </cell>
          <cell r="DP1558">
            <v>0</v>
          </cell>
          <cell r="DQ1558">
            <v>0</v>
          </cell>
          <cell r="DR1558">
            <v>0</v>
          </cell>
          <cell r="DS1558">
            <v>0</v>
          </cell>
          <cell r="DU1558" t="str">
            <v>ACC 562/000043</v>
          </cell>
          <cell r="DV1558">
            <v>0</v>
          </cell>
          <cell r="DW1558">
            <v>0</v>
          </cell>
          <cell r="DX1558">
            <v>2</v>
          </cell>
          <cell r="DY1558">
            <v>0</v>
          </cell>
          <cell r="DZ1558">
            <v>0</v>
          </cell>
          <cell r="EB1558">
            <v>0</v>
          </cell>
          <cell r="EC1558" t="str">
            <v>Def</v>
          </cell>
          <cell r="ED1558" t="str">
            <v>nonDC</v>
          </cell>
        </row>
        <row r="1559">
          <cell r="D1559" t="str">
            <v>PC2150001</v>
          </cell>
          <cell r="E1559" t="str">
            <v>Zoo building renewals</v>
          </cell>
          <cell r="F1559" t="str">
            <v>Regional Facilities Auckland Group</v>
          </cell>
          <cell r="G1559" t="str">
            <v>Regional facilities chief executive</v>
          </cell>
          <cell r="H1559" t="str">
            <v>E855505</v>
          </cell>
          <cell r="I1559" t="str">
            <v>Zoo capital works and development management</v>
          </cell>
          <cell r="J1559" t="str">
            <v>Lifestyle and culture</v>
          </cell>
          <cell r="K1559" t="str">
            <v>Regional collections and amenities</v>
          </cell>
          <cell r="L1559" t="str">
            <v>Auckland Zoo</v>
          </cell>
          <cell r="M1559" t="str">
            <v>Lifestyle and culture</v>
          </cell>
          <cell r="N1559" t="str">
            <v>Regional collections and amenities</v>
          </cell>
          <cell r="O1559" t="str">
            <v>Auckland Zoo</v>
          </cell>
          <cell r="P1559" t="str">
            <v>Lifestyle and culture</v>
          </cell>
          <cell r="Q1559" t="str">
            <v>Regional collections and amenities</v>
          </cell>
          <cell r="R1559" t="str">
            <v>Auckland Zoo</v>
          </cell>
          <cell r="S1559" t="str">
            <v>A1261105</v>
          </cell>
          <cell r="T1559" t="str">
            <v>A1261105</v>
          </cell>
          <cell r="U1559" t="str">
            <v>Auckland Zoo</v>
          </cell>
          <cell r="V1559" t="str">
            <v>L050</v>
          </cell>
          <cell r="W1559" t="str">
            <v>Regional</v>
          </cell>
          <cell r="X1559" t="str">
            <v>PL40810</v>
          </cell>
          <cell r="Y1559" t="str">
            <v>Expense</v>
          </cell>
          <cell r="Z1559">
            <v>20110701</v>
          </cell>
          <cell r="AA1559">
            <v>20220630</v>
          </cell>
          <cell r="AB1559">
            <v>1</v>
          </cell>
          <cell r="AC1559" t="str">
            <v>Programme</v>
          </cell>
          <cell r="AD1559">
            <v>0</v>
          </cell>
          <cell r="AE1559">
            <v>0</v>
          </cell>
          <cell r="AF1559">
            <v>0</v>
          </cell>
          <cell r="AG1559">
            <v>1</v>
          </cell>
          <cell r="AH1559">
            <v>16</v>
          </cell>
          <cell r="AI1559" t="str">
            <v>Auckland Zoo</v>
          </cell>
          <cell r="AJ1559" t="str">
            <v>Buildings (Capex)</v>
          </cell>
          <cell r="AK1559">
            <v>75</v>
          </cell>
          <cell r="AM1559">
            <v>1</v>
          </cell>
          <cell r="AS1559">
            <v>192750.79399999999</v>
          </cell>
          <cell r="AT1559">
            <v>201633</v>
          </cell>
          <cell r="AU1559">
            <v>175815</v>
          </cell>
          <cell r="AV1559">
            <v>179716</v>
          </cell>
          <cell r="AW1559">
            <v>183729</v>
          </cell>
          <cell r="AX1559">
            <v>183729</v>
          </cell>
          <cell r="AY1559">
            <v>183729</v>
          </cell>
          <cell r="AZ1559">
            <v>183729</v>
          </cell>
          <cell r="BA1559">
            <v>183729</v>
          </cell>
          <cell r="BB1559">
            <v>183729</v>
          </cell>
          <cell r="BC1559">
            <v>183729</v>
          </cell>
          <cell r="BD1559">
            <v>3.1E-2</v>
          </cell>
          <cell r="BE1559">
            <v>6.1930000000000041E-2</v>
          </cell>
          <cell r="BF1559">
            <v>9.3787900000000146E-2</v>
          </cell>
          <cell r="BG1559">
            <v>0.12878911280000027</v>
          </cell>
          <cell r="BH1559">
            <v>0.16491036440960039</v>
          </cell>
          <cell r="BI1559">
            <v>0.19869276497747879</v>
          </cell>
          <cell r="BJ1559">
            <v>0.23225616239684821</v>
          </cell>
          <cell r="BK1559">
            <v>0.27045610343115034</v>
          </cell>
          <cell r="BL1559">
            <v>0.31238115484437823</v>
          </cell>
          <cell r="BM1559">
            <v>0.35568973295424255</v>
          </cell>
          <cell r="BN1559">
            <v>0</v>
          </cell>
          <cell r="BO1559">
            <v>6250.6229999999996</v>
          </cell>
          <cell r="BP1559">
            <v>10888.222950000007</v>
          </cell>
          <cell r="BQ1559">
            <v>16855.186236400026</v>
          </cell>
          <cell r="BR1559">
            <v>23662.29490563125</v>
          </cell>
          <cell r="BS1559">
            <v>30298.81634261147</v>
          </cell>
          <cell r="BT1559">
            <v>36505.623016547201</v>
          </cell>
          <cell r="BU1559">
            <v>42672.192461010527</v>
          </cell>
          <cell r="BV1559">
            <v>49690.629427301821</v>
          </cell>
          <cell r="BW1559">
            <v>57393.477198402768</v>
          </cell>
          <cell r="BX1559">
            <v>65350.518945950033</v>
          </cell>
          <cell r="BY1559">
            <v>192750.79399999999</v>
          </cell>
          <cell r="BZ1559">
            <v>207883.62299999999</v>
          </cell>
          <cell r="CA1559">
            <v>186703.22295</v>
          </cell>
          <cell r="CB1559">
            <v>196571.18623640004</v>
          </cell>
          <cell r="CC1559">
            <v>207391.29490563125</v>
          </cell>
          <cell r="CD1559">
            <v>214027.81634261148</v>
          </cell>
          <cell r="CE1559">
            <v>220234.62301654721</v>
          </cell>
          <cell r="CF1559">
            <v>226401.19246101053</v>
          </cell>
          <cell r="CG1559">
            <v>233419.62942730181</v>
          </cell>
          <cell r="CH1559">
            <v>241122.47719840278</v>
          </cell>
          <cell r="CI1559">
            <v>249079.51894595003</v>
          </cell>
          <cell r="CK1559">
            <v>0</v>
          </cell>
          <cell r="CL1559">
            <v>0</v>
          </cell>
          <cell r="CM1559">
            <v>0</v>
          </cell>
          <cell r="CN1559">
            <v>0</v>
          </cell>
          <cell r="CO1559">
            <v>0</v>
          </cell>
          <cell r="CP1559">
            <v>0</v>
          </cell>
          <cell r="CQ1559">
            <v>0</v>
          </cell>
          <cell r="CR1559">
            <v>0</v>
          </cell>
          <cell r="CS1559">
            <v>0</v>
          </cell>
          <cell r="CT1559">
            <v>0</v>
          </cell>
          <cell r="CU1559">
            <v>0</v>
          </cell>
          <cell r="CW1559">
            <v>0</v>
          </cell>
          <cell r="CX1559">
            <v>0</v>
          </cell>
          <cell r="CY1559">
            <v>0</v>
          </cell>
          <cell r="CZ1559">
            <v>0</v>
          </cell>
          <cell r="DA1559">
            <v>0</v>
          </cell>
          <cell r="DB1559">
            <v>0</v>
          </cell>
          <cell r="DC1559">
            <v>0</v>
          </cell>
          <cell r="DD1559">
            <v>0</v>
          </cell>
          <cell r="DE1559">
            <v>0</v>
          </cell>
          <cell r="DF1559">
            <v>0</v>
          </cell>
          <cell r="DG1559">
            <v>0</v>
          </cell>
          <cell r="DI1559">
            <v>192750.79399999999</v>
          </cell>
          <cell r="DJ1559">
            <v>207883.62299999999</v>
          </cell>
          <cell r="DK1559">
            <v>186703.22295</v>
          </cell>
          <cell r="DL1559">
            <v>196571.18623640004</v>
          </cell>
          <cell r="DM1559">
            <v>207391.29490563125</v>
          </cell>
          <cell r="DN1559">
            <v>214027.81634261148</v>
          </cell>
          <cell r="DO1559">
            <v>220234.62301654721</v>
          </cell>
          <cell r="DP1559">
            <v>226401.19246101053</v>
          </cell>
          <cell r="DQ1559">
            <v>233419.62942730181</v>
          </cell>
          <cell r="DR1559">
            <v>241122.47719840278</v>
          </cell>
          <cell r="DS1559">
            <v>249079.51894595003</v>
          </cell>
          <cell r="DU1559" t="str">
            <v>ACC 562/000081</v>
          </cell>
          <cell r="DV1559">
            <v>0</v>
          </cell>
          <cell r="DW1559">
            <v>0</v>
          </cell>
          <cell r="DX1559">
            <v>1</v>
          </cell>
          <cell r="DY1559">
            <v>1843267</v>
          </cell>
          <cell r="DZ1559">
            <v>2182834.5844838554</v>
          </cell>
          <cell r="EB1559">
            <v>2182834.5844838554</v>
          </cell>
          <cell r="EC1559" t="str">
            <v>Def</v>
          </cell>
          <cell r="ED1559" t="str">
            <v>nonDC</v>
          </cell>
        </row>
        <row r="1560">
          <cell r="D1560" t="str">
            <v>PC2150002</v>
          </cell>
          <cell r="E1560" t="str">
            <v>Zoo exhibits and enclosures renewals</v>
          </cell>
          <cell r="F1560" t="str">
            <v>Regional Facilities Auckland Group</v>
          </cell>
          <cell r="G1560" t="str">
            <v>Regional facilities chief executive</v>
          </cell>
          <cell r="H1560" t="str">
            <v>E855505</v>
          </cell>
          <cell r="I1560" t="str">
            <v>Zoo capital works and development management</v>
          </cell>
          <cell r="J1560" t="str">
            <v>Lifestyle and culture</v>
          </cell>
          <cell r="K1560" t="str">
            <v>Regional collections and amenities</v>
          </cell>
          <cell r="L1560" t="str">
            <v>Auckland Zoo</v>
          </cell>
          <cell r="M1560" t="str">
            <v>Lifestyle and culture</v>
          </cell>
          <cell r="N1560" t="str">
            <v>Regional collections and amenities</v>
          </cell>
          <cell r="O1560" t="str">
            <v>Auckland Zoo</v>
          </cell>
          <cell r="P1560" t="str">
            <v>Lifestyle and culture</v>
          </cell>
          <cell r="Q1560" t="str">
            <v>Regional collections and amenities</v>
          </cell>
          <cell r="R1560" t="str">
            <v>Auckland Zoo</v>
          </cell>
          <cell r="S1560" t="str">
            <v>A1261105</v>
          </cell>
          <cell r="T1560" t="str">
            <v>A1261105</v>
          </cell>
          <cell r="U1560" t="str">
            <v>Auckland Zoo</v>
          </cell>
          <cell r="V1560" t="str">
            <v>L050</v>
          </cell>
          <cell r="W1560" t="str">
            <v>Regional</v>
          </cell>
          <cell r="X1560" t="str">
            <v>PL40810</v>
          </cell>
          <cell r="Y1560" t="str">
            <v>Expense</v>
          </cell>
          <cell r="Z1560">
            <v>20110701</v>
          </cell>
          <cell r="AA1560">
            <v>20220630</v>
          </cell>
          <cell r="AB1560">
            <v>1</v>
          </cell>
          <cell r="AC1560" t="str">
            <v>Programme</v>
          </cell>
          <cell r="AD1560">
            <v>0</v>
          </cell>
          <cell r="AE1560">
            <v>0</v>
          </cell>
          <cell r="AF1560">
            <v>0</v>
          </cell>
          <cell r="AG1560">
            <v>1</v>
          </cell>
          <cell r="AH1560">
            <v>16</v>
          </cell>
          <cell r="AI1560" t="str">
            <v>Auckland Zoo</v>
          </cell>
          <cell r="AJ1560" t="str">
            <v>Buildings (Capex)</v>
          </cell>
          <cell r="AK1560">
            <v>25</v>
          </cell>
          <cell r="AM1560">
            <v>1</v>
          </cell>
          <cell r="AS1560">
            <v>106188.42359999998</v>
          </cell>
          <cell r="AT1560">
            <v>1365605</v>
          </cell>
          <cell r="AU1560">
            <v>1190752</v>
          </cell>
          <cell r="AV1560">
            <v>1217174</v>
          </cell>
          <cell r="AW1560">
            <v>1244234</v>
          </cell>
          <cell r="AX1560">
            <v>1244234</v>
          </cell>
          <cell r="AY1560">
            <v>1244234</v>
          </cell>
          <cell r="AZ1560">
            <v>1244234</v>
          </cell>
          <cell r="BA1560">
            <v>1244234</v>
          </cell>
          <cell r="BB1560">
            <v>1244234</v>
          </cell>
          <cell r="BC1560">
            <v>1244234</v>
          </cell>
          <cell r="BD1560">
            <v>3.1E-2</v>
          </cell>
          <cell r="BE1560">
            <v>6.1930000000000041E-2</v>
          </cell>
          <cell r="BF1560">
            <v>9.3787900000000146E-2</v>
          </cell>
          <cell r="BG1560">
            <v>0.12878911280000027</v>
          </cell>
          <cell r="BH1560">
            <v>0.16491036440960039</v>
          </cell>
          <cell r="BI1560">
            <v>0.19869276497747879</v>
          </cell>
          <cell r="BJ1560">
            <v>0.23225616239684821</v>
          </cell>
          <cell r="BK1560">
            <v>0.27045610343115034</v>
          </cell>
          <cell r="BL1560">
            <v>0.31238115484437823</v>
          </cell>
          <cell r="BM1560">
            <v>0.35568973295424255</v>
          </cell>
          <cell r="BN1560">
            <v>0</v>
          </cell>
          <cell r="BO1560">
            <v>42333.754999999997</v>
          </cell>
          <cell r="BP1560">
            <v>73743.271360000042</v>
          </cell>
          <cell r="BQ1560">
            <v>114156.19339460018</v>
          </cell>
          <cell r="BR1560">
            <v>160243.79297559554</v>
          </cell>
          <cell r="BS1560">
            <v>205187.08235081472</v>
          </cell>
          <cell r="BT1560">
            <v>247220.29373898834</v>
          </cell>
          <cell r="BU1560">
            <v>288981.01396368002</v>
          </cell>
          <cell r="BV1560">
            <v>336510.6793965539</v>
          </cell>
          <cell r="BW1560">
            <v>388675.25381664012</v>
          </cell>
          <cell r="BX1560">
            <v>442561.25919258903</v>
          </cell>
          <cell r="BY1560">
            <v>106188.42359999998</v>
          </cell>
          <cell r="BZ1560">
            <v>1407938.7549999999</v>
          </cell>
          <cell r="CA1560">
            <v>1264495.2713600001</v>
          </cell>
          <cell r="CB1560">
            <v>1331330.1933946002</v>
          </cell>
          <cell r="CC1560">
            <v>1404477.7929755955</v>
          </cell>
          <cell r="CD1560">
            <v>1449421.0823508147</v>
          </cell>
          <cell r="CE1560">
            <v>1491454.2937389882</v>
          </cell>
          <cell r="CF1560">
            <v>1533215.01396368</v>
          </cell>
          <cell r="CG1560">
            <v>1580744.6793965539</v>
          </cell>
          <cell r="CH1560">
            <v>1632909.25381664</v>
          </cell>
          <cell r="CI1560">
            <v>1686795.259192589</v>
          </cell>
          <cell r="CK1560">
            <v>0</v>
          </cell>
          <cell r="CL1560">
            <v>0</v>
          </cell>
          <cell r="CM1560">
            <v>0</v>
          </cell>
          <cell r="CN1560">
            <v>0</v>
          </cell>
          <cell r="CO1560">
            <v>0</v>
          </cell>
          <cell r="CP1560">
            <v>0</v>
          </cell>
          <cell r="CQ1560">
            <v>0</v>
          </cell>
          <cell r="CR1560">
            <v>0</v>
          </cell>
          <cell r="CS1560">
            <v>0</v>
          </cell>
          <cell r="CT1560">
            <v>0</v>
          </cell>
          <cell r="CU1560">
            <v>0</v>
          </cell>
          <cell r="CW1560">
            <v>0</v>
          </cell>
          <cell r="CX1560">
            <v>0</v>
          </cell>
          <cell r="CY1560">
            <v>0</v>
          </cell>
          <cell r="CZ1560">
            <v>0</v>
          </cell>
          <cell r="DA1560">
            <v>0</v>
          </cell>
          <cell r="DB1560">
            <v>0</v>
          </cell>
          <cell r="DC1560">
            <v>0</v>
          </cell>
          <cell r="DD1560">
            <v>0</v>
          </cell>
          <cell r="DE1560">
            <v>0</v>
          </cell>
          <cell r="DF1560">
            <v>0</v>
          </cell>
          <cell r="DG1560">
            <v>0</v>
          </cell>
          <cell r="DI1560">
            <v>106188.42359999998</v>
          </cell>
          <cell r="DJ1560">
            <v>1407938.7549999999</v>
          </cell>
          <cell r="DK1560">
            <v>1264495.2713600001</v>
          </cell>
          <cell r="DL1560">
            <v>1331330.1933946002</v>
          </cell>
          <cell r="DM1560">
            <v>1404477.7929755955</v>
          </cell>
          <cell r="DN1560">
            <v>1449421.0823508147</v>
          </cell>
          <cell r="DO1560">
            <v>1491454.2937389882</v>
          </cell>
          <cell r="DP1560">
            <v>1533215.01396368</v>
          </cell>
          <cell r="DQ1560">
            <v>1580744.6793965539</v>
          </cell>
          <cell r="DR1560">
            <v>1632909.25381664</v>
          </cell>
          <cell r="DS1560">
            <v>1686795.259192589</v>
          </cell>
          <cell r="DU1560" t="str">
            <v>ACC 562/000082</v>
          </cell>
          <cell r="DV1560">
            <v>0</v>
          </cell>
          <cell r="DW1560">
            <v>0</v>
          </cell>
          <cell r="DX1560">
            <v>1</v>
          </cell>
          <cell r="DY1560">
            <v>12483169</v>
          </cell>
          <cell r="DZ1560">
            <v>14782781.595189461</v>
          </cell>
          <cell r="EB1560">
            <v>14782781.595189461</v>
          </cell>
          <cell r="EC1560" t="str">
            <v>Def</v>
          </cell>
          <cell r="ED1560" t="str">
            <v>nonDC</v>
          </cell>
        </row>
        <row r="1561">
          <cell r="D1561" t="str">
            <v>PC2150003</v>
          </cell>
          <cell r="E1561" t="str">
            <v>Zoo features renewals</v>
          </cell>
          <cell r="F1561" t="str">
            <v>Regional Facilities Auckland Group</v>
          </cell>
          <cell r="G1561" t="str">
            <v>Regional facilities chief executive</v>
          </cell>
          <cell r="H1561" t="str">
            <v>E855505</v>
          </cell>
          <cell r="I1561" t="str">
            <v>Zoo capital works and development management</v>
          </cell>
          <cell r="J1561" t="str">
            <v>Lifestyle and culture</v>
          </cell>
          <cell r="K1561" t="str">
            <v>Regional collections and amenities</v>
          </cell>
          <cell r="L1561" t="str">
            <v>Auckland Zoo</v>
          </cell>
          <cell r="M1561" t="str">
            <v>Lifestyle and culture</v>
          </cell>
          <cell r="N1561" t="str">
            <v>Regional collections and amenities</v>
          </cell>
          <cell r="O1561" t="str">
            <v>Auckland Zoo</v>
          </cell>
          <cell r="P1561" t="str">
            <v>Lifestyle and culture</v>
          </cell>
          <cell r="Q1561" t="str">
            <v>Regional collections and amenities</v>
          </cell>
          <cell r="R1561" t="str">
            <v>Auckland Zoo</v>
          </cell>
          <cell r="S1561" t="str">
            <v>A1261105</v>
          </cell>
          <cell r="T1561" t="str">
            <v>A1261105</v>
          </cell>
          <cell r="U1561" t="str">
            <v>Auckland Zoo</v>
          </cell>
          <cell r="V1561" t="str">
            <v>L050</v>
          </cell>
          <cell r="W1561" t="str">
            <v>Regional</v>
          </cell>
          <cell r="X1561" t="str">
            <v>PL40810</v>
          </cell>
          <cell r="Y1561" t="str">
            <v>Expense</v>
          </cell>
          <cell r="Z1561">
            <v>20110701</v>
          </cell>
          <cell r="AA1561">
            <v>20220630</v>
          </cell>
          <cell r="AB1561">
            <v>1</v>
          </cell>
          <cell r="AC1561" t="str">
            <v>Programme</v>
          </cell>
          <cell r="AD1561">
            <v>0</v>
          </cell>
          <cell r="AE1561">
            <v>0</v>
          </cell>
          <cell r="AF1561">
            <v>0</v>
          </cell>
          <cell r="AG1561">
            <v>1</v>
          </cell>
          <cell r="AH1561">
            <v>16</v>
          </cell>
          <cell r="AI1561" t="str">
            <v>Auckland Zoo</v>
          </cell>
          <cell r="AJ1561" t="str">
            <v>Buildings (Capex)</v>
          </cell>
          <cell r="AK1561">
            <v>25</v>
          </cell>
          <cell r="AM1561">
            <v>1</v>
          </cell>
          <cell r="AS1561">
            <v>972112.31359999999</v>
          </cell>
          <cell r="AT1561">
            <v>286981</v>
          </cell>
          <cell r="AU1561">
            <v>250235</v>
          </cell>
          <cell r="AV1561">
            <v>255789</v>
          </cell>
          <cell r="AW1561">
            <v>261475</v>
          </cell>
          <cell r="AX1561">
            <v>261475</v>
          </cell>
          <cell r="AY1561">
            <v>261475</v>
          </cell>
          <cell r="AZ1561">
            <v>261475</v>
          </cell>
          <cell r="BA1561">
            <v>261475</v>
          </cell>
          <cell r="BB1561">
            <v>261475</v>
          </cell>
          <cell r="BC1561">
            <v>261475</v>
          </cell>
          <cell r="BD1561">
            <v>3.1E-2</v>
          </cell>
          <cell r="BE1561">
            <v>6.1930000000000041E-2</v>
          </cell>
          <cell r="BF1561">
            <v>9.3787900000000146E-2</v>
          </cell>
          <cell r="BG1561">
            <v>0.12878911280000027</v>
          </cell>
          <cell r="BH1561">
            <v>0.16491036440960039</v>
          </cell>
          <cell r="BI1561">
            <v>0.19869276497747879</v>
          </cell>
          <cell r="BJ1561">
            <v>0.23225616239684821</v>
          </cell>
          <cell r="BK1561">
            <v>0.27045610343115034</v>
          </cell>
          <cell r="BL1561">
            <v>0.31238115484437823</v>
          </cell>
          <cell r="BM1561">
            <v>0.35568973295424255</v>
          </cell>
          <cell r="BN1561">
            <v>0</v>
          </cell>
          <cell r="BO1561">
            <v>8896.4110000000001</v>
          </cell>
          <cell r="BP1561">
            <v>15497.05355000001</v>
          </cell>
          <cell r="BQ1561">
            <v>23989.913153100038</v>
          </cell>
          <cell r="BR1561">
            <v>33675.133269380072</v>
          </cell>
          <cell r="BS1561">
            <v>43119.937534000259</v>
          </cell>
          <cell r="BT1561">
            <v>51953.190722486266</v>
          </cell>
          <cell r="BU1561">
            <v>60729.180062715888</v>
          </cell>
          <cell r="BV1561">
            <v>70717.509644660036</v>
          </cell>
          <cell r="BW1561">
            <v>81679.862462933801</v>
          </cell>
          <cell r="BX1561">
            <v>93003.972924210568</v>
          </cell>
          <cell r="BY1561">
            <v>972112.31359999999</v>
          </cell>
          <cell r="BZ1561">
            <v>295877.41100000002</v>
          </cell>
          <cell r="CA1561">
            <v>265732.05355000001</v>
          </cell>
          <cell r="CB1561">
            <v>279778.91315310006</v>
          </cell>
          <cell r="CC1561">
            <v>295150.13326938008</v>
          </cell>
          <cell r="CD1561">
            <v>304594.93753400026</v>
          </cell>
          <cell r="CE1561">
            <v>313428.19072248624</v>
          </cell>
          <cell r="CF1561">
            <v>322204.1800627159</v>
          </cell>
          <cell r="CG1561">
            <v>332192.50964466005</v>
          </cell>
          <cell r="CH1561">
            <v>343154.86246293382</v>
          </cell>
          <cell r="CI1561">
            <v>354478.9729242106</v>
          </cell>
          <cell r="CK1561">
            <v>0</v>
          </cell>
          <cell r="CL1561">
            <v>0</v>
          </cell>
          <cell r="CM1561">
            <v>0</v>
          </cell>
          <cell r="CN1561">
            <v>0</v>
          </cell>
          <cell r="CO1561">
            <v>0</v>
          </cell>
          <cell r="CP1561">
            <v>0</v>
          </cell>
          <cell r="CQ1561">
            <v>0</v>
          </cell>
          <cell r="CR1561">
            <v>0</v>
          </cell>
          <cell r="CS1561">
            <v>0</v>
          </cell>
          <cell r="CT1561">
            <v>0</v>
          </cell>
          <cell r="CU1561">
            <v>0</v>
          </cell>
          <cell r="CW1561">
            <v>0</v>
          </cell>
          <cell r="CX1561">
            <v>0</v>
          </cell>
          <cell r="CY1561">
            <v>0</v>
          </cell>
          <cell r="CZ1561">
            <v>0</v>
          </cell>
          <cell r="DA1561">
            <v>0</v>
          </cell>
          <cell r="DB1561">
            <v>0</v>
          </cell>
          <cell r="DC1561">
            <v>0</v>
          </cell>
          <cell r="DD1561">
            <v>0</v>
          </cell>
          <cell r="DE1561">
            <v>0</v>
          </cell>
          <cell r="DF1561">
            <v>0</v>
          </cell>
          <cell r="DG1561">
            <v>0</v>
          </cell>
          <cell r="DI1561">
            <v>972112.31359999999</v>
          </cell>
          <cell r="DJ1561">
            <v>295877.41100000002</v>
          </cell>
          <cell r="DK1561">
            <v>265732.05355000001</v>
          </cell>
          <cell r="DL1561">
            <v>279778.91315310006</v>
          </cell>
          <cell r="DM1561">
            <v>295150.13326938008</v>
          </cell>
          <cell r="DN1561">
            <v>304594.93753400026</v>
          </cell>
          <cell r="DO1561">
            <v>313428.19072248624</v>
          </cell>
          <cell r="DP1561">
            <v>322204.1800627159</v>
          </cell>
          <cell r="DQ1561">
            <v>332192.50964466005</v>
          </cell>
          <cell r="DR1561">
            <v>343154.86246293382</v>
          </cell>
          <cell r="DS1561">
            <v>354478.9729242106</v>
          </cell>
          <cell r="DU1561" t="str">
            <v>ACC 562/000083</v>
          </cell>
          <cell r="DV1561">
            <v>0</v>
          </cell>
          <cell r="DW1561">
            <v>0</v>
          </cell>
          <cell r="DX1561">
            <v>1</v>
          </cell>
          <cell r="DY1561">
            <v>2623330</v>
          </cell>
          <cell r="DZ1561">
            <v>3106592.1643234869</v>
          </cell>
          <cell r="EB1561">
            <v>3106592.1643234869</v>
          </cell>
          <cell r="EC1561" t="str">
            <v>Def</v>
          </cell>
          <cell r="ED1561" t="str">
            <v>nonDC</v>
          </cell>
        </row>
        <row r="1562">
          <cell r="D1562" t="str">
            <v>PC2150004</v>
          </cell>
          <cell r="E1562" t="str">
            <v>Zoo services renewals</v>
          </cell>
          <cell r="F1562" t="str">
            <v>Regional Facilities Auckland Group</v>
          </cell>
          <cell r="G1562" t="str">
            <v>Regional facilities chief executive</v>
          </cell>
          <cell r="H1562" t="str">
            <v>E855505</v>
          </cell>
          <cell r="I1562" t="str">
            <v>Zoo capital works and development management</v>
          </cell>
          <cell r="J1562" t="str">
            <v>Lifestyle and culture</v>
          </cell>
          <cell r="K1562" t="str">
            <v>Regional collections and amenities</v>
          </cell>
          <cell r="L1562" t="str">
            <v>Auckland Zoo</v>
          </cell>
          <cell r="M1562" t="str">
            <v>Lifestyle and culture</v>
          </cell>
          <cell r="N1562" t="str">
            <v>Regional collections and amenities</v>
          </cell>
          <cell r="O1562" t="str">
            <v>Auckland Zoo</v>
          </cell>
          <cell r="P1562" t="str">
            <v>Lifestyle and culture</v>
          </cell>
          <cell r="Q1562" t="str">
            <v>Regional collections and amenities</v>
          </cell>
          <cell r="R1562" t="str">
            <v>Auckland Zoo</v>
          </cell>
          <cell r="S1562" t="str">
            <v>A1261105</v>
          </cell>
          <cell r="T1562" t="str">
            <v>A1261105</v>
          </cell>
          <cell r="U1562" t="str">
            <v>Auckland Zoo</v>
          </cell>
          <cell r="V1562" t="str">
            <v>L050</v>
          </cell>
          <cell r="W1562" t="str">
            <v>Regional</v>
          </cell>
          <cell r="X1562" t="str">
            <v>PL40810</v>
          </cell>
          <cell r="Y1562" t="str">
            <v>Expense</v>
          </cell>
          <cell r="Z1562">
            <v>20110701</v>
          </cell>
          <cell r="AA1562">
            <v>20220630</v>
          </cell>
          <cell r="AB1562">
            <v>1</v>
          </cell>
          <cell r="AC1562" t="str">
            <v>Programme</v>
          </cell>
          <cell r="AD1562">
            <v>0</v>
          </cell>
          <cell r="AE1562">
            <v>0</v>
          </cell>
          <cell r="AF1562">
            <v>0</v>
          </cell>
          <cell r="AG1562">
            <v>1</v>
          </cell>
          <cell r="AH1562">
            <v>16</v>
          </cell>
          <cell r="AI1562" t="str">
            <v>Auckland Zoo</v>
          </cell>
          <cell r="AJ1562" t="str">
            <v>Buildings (Capex)</v>
          </cell>
          <cell r="AK1562">
            <v>25</v>
          </cell>
          <cell r="AM1562">
            <v>1</v>
          </cell>
          <cell r="AS1562">
            <v>473638.42</v>
          </cell>
          <cell r="AT1562">
            <v>336795</v>
          </cell>
          <cell r="AU1562">
            <v>293672</v>
          </cell>
          <cell r="AV1562">
            <v>300189</v>
          </cell>
          <cell r="AW1562">
            <v>306861</v>
          </cell>
          <cell r="AX1562">
            <v>306861</v>
          </cell>
          <cell r="AY1562">
            <v>306861</v>
          </cell>
          <cell r="AZ1562">
            <v>306861</v>
          </cell>
          <cell r="BA1562">
            <v>306861</v>
          </cell>
          <cell r="BB1562">
            <v>306861</v>
          </cell>
          <cell r="BC1562">
            <v>306861</v>
          </cell>
          <cell r="BD1562">
            <v>3.1E-2</v>
          </cell>
          <cell r="BE1562">
            <v>6.1930000000000041E-2</v>
          </cell>
          <cell r="BF1562">
            <v>9.3787900000000146E-2</v>
          </cell>
          <cell r="BG1562">
            <v>0.12878911280000027</v>
          </cell>
          <cell r="BH1562">
            <v>0.16491036440960039</v>
          </cell>
          <cell r="BI1562">
            <v>0.19869276497747879</v>
          </cell>
          <cell r="BJ1562">
            <v>0.23225616239684821</v>
          </cell>
          <cell r="BK1562">
            <v>0.27045610343115034</v>
          </cell>
          <cell r="BL1562">
            <v>0.31238115484437823</v>
          </cell>
          <cell r="BM1562">
            <v>0.35568973295424255</v>
          </cell>
          <cell r="BN1562">
            <v>0</v>
          </cell>
          <cell r="BO1562">
            <v>10440.645</v>
          </cell>
          <cell r="BP1562">
            <v>18187.106960000012</v>
          </cell>
          <cell r="BQ1562">
            <v>28154.095913100045</v>
          </cell>
          <cell r="BR1562">
            <v>39520.355942920884</v>
          </cell>
          <cell r="BS1562">
            <v>50604.559333094381</v>
          </cell>
          <cell r="BT1562">
            <v>60971.06055375412</v>
          </cell>
          <cell r="BU1562">
            <v>71270.35824925924</v>
          </cell>
          <cell r="BV1562">
            <v>82992.430354986223</v>
          </cell>
          <cell r="BW1562">
            <v>95857.593556700755</v>
          </cell>
          <cell r="BX1562">
            <v>109147.30714407182</v>
          </cell>
          <cell r="BY1562">
            <v>473638.42</v>
          </cell>
          <cell r="BZ1562">
            <v>347235.64500000002</v>
          </cell>
          <cell r="CA1562">
            <v>311859.10696</v>
          </cell>
          <cell r="CB1562">
            <v>328343.09591310006</v>
          </cell>
          <cell r="CC1562">
            <v>346381.3559429209</v>
          </cell>
          <cell r="CD1562">
            <v>357465.5593330944</v>
          </cell>
          <cell r="CE1562">
            <v>367832.0605537541</v>
          </cell>
          <cell r="CF1562">
            <v>378131.35824925924</v>
          </cell>
          <cell r="CG1562">
            <v>389853.43035498622</v>
          </cell>
          <cell r="CH1562">
            <v>402718.59355670074</v>
          </cell>
          <cell r="CI1562">
            <v>416008.30714407179</v>
          </cell>
          <cell r="CK1562">
            <v>0</v>
          </cell>
          <cell r="CL1562">
            <v>0</v>
          </cell>
          <cell r="CM1562">
            <v>0</v>
          </cell>
          <cell r="CN1562">
            <v>0</v>
          </cell>
          <cell r="CO1562">
            <v>0</v>
          </cell>
          <cell r="CP1562">
            <v>0</v>
          </cell>
          <cell r="CQ1562">
            <v>0</v>
          </cell>
          <cell r="CR1562">
            <v>0</v>
          </cell>
          <cell r="CS1562">
            <v>0</v>
          </cell>
          <cell r="CT1562">
            <v>0</v>
          </cell>
          <cell r="CU1562">
            <v>0</v>
          </cell>
          <cell r="CW1562">
            <v>0</v>
          </cell>
          <cell r="CX1562">
            <v>0</v>
          </cell>
          <cell r="CY1562">
            <v>0</v>
          </cell>
          <cell r="CZ1562">
            <v>0</v>
          </cell>
          <cell r="DA1562">
            <v>0</v>
          </cell>
          <cell r="DB1562">
            <v>0</v>
          </cell>
          <cell r="DC1562">
            <v>0</v>
          </cell>
          <cell r="DD1562">
            <v>0</v>
          </cell>
          <cell r="DE1562">
            <v>0</v>
          </cell>
          <cell r="DF1562">
            <v>0</v>
          </cell>
          <cell r="DG1562">
            <v>0</v>
          </cell>
          <cell r="DI1562">
            <v>473638.42</v>
          </cell>
          <cell r="DJ1562">
            <v>347235.64500000002</v>
          </cell>
          <cell r="DK1562">
            <v>311859.10696</v>
          </cell>
          <cell r="DL1562">
            <v>328343.09591310006</v>
          </cell>
          <cell r="DM1562">
            <v>346381.3559429209</v>
          </cell>
          <cell r="DN1562">
            <v>357465.5593330944</v>
          </cell>
          <cell r="DO1562">
            <v>367832.0605537541</v>
          </cell>
          <cell r="DP1562">
            <v>378131.35824925924</v>
          </cell>
          <cell r="DQ1562">
            <v>389853.43035498622</v>
          </cell>
          <cell r="DR1562">
            <v>402718.59355670074</v>
          </cell>
          <cell r="DS1562">
            <v>416008.30714407179</v>
          </cell>
          <cell r="DU1562" t="str">
            <v>ACC 562/000084</v>
          </cell>
          <cell r="DV1562">
            <v>0</v>
          </cell>
          <cell r="DW1562">
            <v>0</v>
          </cell>
          <cell r="DX1562">
            <v>1</v>
          </cell>
          <cell r="DY1562">
            <v>3078683</v>
          </cell>
          <cell r="DZ1562">
            <v>3645828.5130078876</v>
          </cell>
          <cell r="EB1562">
            <v>3645828.5130078876</v>
          </cell>
          <cell r="EC1562" t="str">
            <v>Def</v>
          </cell>
          <cell r="ED1562" t="str">
            <v>nonDC</v>
          </cell>
        </row>
        <row r="1563">
          <cell r="D1563" t="str">
            <v>PC2310120</v>
          </cell>
          <cell r="E1563" t="str">
            <v>Viaduct Events Centre</v>
          </cell>
          <cell r="F1563" t="str">
            <v>Regional Facilities Auckland Group</v>
          </cell>
          <cell r="G1563" t="str">
            <v>Regional facilities chief executive</v>
          </cell>
          <cell r="H1563" t="str">
            <v>E860005</v>
          </cell>
          <cell r="I1563" t="str">
            <v>Regional facilities Auckland plus</v>
          </cell>
          <cell r="J1563" t="str">
            <v>Lifestyle and culture</v>
          </cell>
          <cell r="K1563" t="str">
            <v>Regional event facilities</v>
          </cell>
          <cell r="L1563" t="str">
            <v>Viaduct Events Centre management</v>
          </cell>
          <cell r="M1563" t="str">
            <v>Economic development</v>
          </cell>
          <cell r="N1563" t="str">
            <v>Regional economic strategy and initiatives</v>
          </cell>
          <cell r="O1563" t="str">
            <v>City transformation projects</v>
          </cell>
          <cell r="P1563" t="str">
            <v>Economic development</v>
          </cell>
          <cell r="Q1563" t="str">
            <v>Regional economic strategy and initiatives</v>
          </cell>
          <cell r="R1563" t="str">
            <v>City transformation projects</v>
          </cell>
          <cell r="S1563" t="str">
            <v>A1411505</v>
          </cell>
          <cell r="T1563" t="str">
            <v>A1221510</v>
          </cell>
          <cell r="U1563" t="str">
            <v>Viaduct Events Centre management</v>
          </cell>
          <cell r="V1563" t="str">
            <v>L050</v>
          </cell>
          <cell r="W1563" t="str">
            <v>Regional</v>
          </cell>
          <cell r="X1563" t="str">
            <v>FY12 - Only</v>
          </cell>
          <cell r="Y1563" t="str">
            <v>Expense</v>
          </cell>
          <cell r="Z1563">
            <v>20100701</v>
          </cell>
          <cell r="AA1563">
            <v>20120630</v>
          </cell>
          <cell r="AB1563">
            <v>2</v>
          </cell>
          <cell r="AC1563" t="str">
            <v>Discrete</v>
          </cell>
          <cell r="AD1563">
            <v>0</v>
          </cell>
          <cell r="AE1563">
            <v>0</v>
          </cell>
          <cell r="AF1563">
            <v>1</v>
          </cell>
          <cell r="AG1563">
            <v>0</v>
          </cell>
          <cell r="AH1563">
            <v>28</v>
          </cell>
          <cell r="AI1563" t="str">
            <v>Viaduct Events Centre</v>
          </cell>
          <cell r="AJ1563" t="str">
            <v>Buildings (Capex)</v>
          </cell>
          <cell r="AK1563">
            <v>75</v>
          </cell>
          <cell r="AO1563">
            <v>1</v>
          </cell>
          <cell r="AS1563">
            <v>3908515.85</v>
          </cell>
          <cell r="BD1563">
            <v>3.1E-2</v>
          </cell>
          <cell r="BE1563">
            <v>6.1930000000000041E-2</v>
          </cell>
          <cell r="BF1563">
            <v>9.3787900000000146E-2</v>
          </cell>
          <cell r="BG1563">
            <v>0.12878911280000027</v>
          </cell>
          <cell r="BH1563">
            <v>0.16491036440960039</v>
          </cell>
          <cell r="BI1563">
            <v>0.19869276497747879</v>
          </cell>
          <cell r="BJ1563">
            <v>0.23225616239684821</v>
          </cell>
          <cell r="BK1563">
            <v>0.27045610343115034</v>
          </cell>
          <cell r="BL1563">
            <v>0.31238115484437823</v>
          </cell>
          <cell r="BM1563">
            <v>0.35568973295424255</v>
          </cell>
          <cell r="BN1563">
            <v>0</v>
          </cell>
          <cell r="BO1563">
            <v>0</v>
          </cell>
          <cell r="BP1563">
            <v>0</v>
          </cell>
          <cell r="BQ1563">
            <v>0</v>
          </cell>
          <cell r="BR1563">
            <v>0</v>
          </cell>
          <cell r="BS1563">
            <v>0</v>
          </cell>
          <cell r="BT1563">
            <v>0</v>
          </cell>
          <cell r="BU1563">
            <v>0</v>
          </cell>
          <cell r="BV1563">
            <v>0</v>
          </cell>
          <cell r="BW1563">
            <v>0</v>
          </cell>
          <cell r="BX1563">
            <v>0</v>
          </cell>
          <cell r="BY1563">
            <v>3908515.85</v>
          </cell>
          <cell r="BZ1563">
            <v>0</v>
          </cell>
          <cell r="CA1563">
            <v>0</v>
          </cell>
          <cell r="CB1563">
            <v>0</v>
          </cell>
          <cell r="CC1563">
            <v>0</v>
          </cell>
          <cell r="CD1563">
            <v>0</v>
          </cell>
          <cell r="CE1563">
            <v>0</v>
          </cell>
          <cell r="CF1563">
            <v>0</v>
          </cell>
          <cell r="CG1563">
            <v>0</v>
          </cell>
          <cell r="CH1563">
            <v>0</v>
          </cell>
          <cell r="CI1563">
            <v>0</v>
          </cell>
          <cell r="CK1563">
            <v>0</v>
          </cell>
          <cell r="CL1563">
            <v>0</v>
          </cell>
          <cell r="CM1563">
            <v>0</v>
          </cell>
          <cell r="CN1563">
            <v>0</v>
          </cell>
          <cell r="CO1563">
            <v>0</v>
          </cell>
          <cell r="CP1563">
            <v>0</v>
          </cell>
          <cell r="CQ1563">
            <v>0</v>
          </cell>
          <cell r="CR1563">
            <v>0</v>
          </cell>
          <cell r="CS1563">
            <v>0</v>
          </cell>
          <cell r="CT1563">
            <v>0</v>
          </cell>
          <cell r="CU1563">
            <v>0</v>
          </cell>
          <cell r="CW1563">
            <v>3908515.85</v>
          </cell>
          <cell r="CX1563">
            <v>0</v>
          </cell>
          <cell r="CY1563">
            <v>0</v>
          </cell>
          <cell r="CZ1563">
            <v>0</v>
          </cell>
          <cell r="DA1563">
            <v>0</v>
          </cell>
          <cell r="DB1563">
            <v>0</v>
          </cell>
          <cell r="DC1563">
            <v>0</v>
          </cell>
          <cell r="DD1563">
            <v>0</v>
          </cell>
          <cell r="DE1563">
            <v>0</v>
          </cell>
          <cell r="DF1563">
            <v>0</v>
          </cell>
          <cell r="DG1563">
            <v>0</v>
          </cell>
          <cell r="DI1563">
            <v>0</v>
          </cell>
          <cell r="DJ1563">
            <v>0</v>
          </cell>
          <cell r="DK1563">
            <v>0</v>
          </cell>
          <cell r="DL1563">
            <v>0</v>
          </cell>
          <cell r="DM1563">
            <v>0</v>
          </cell>
          <cell r="DN1563">
            <v>0</v>
          </cell>
          <cell r="DO1563">
            <v>0</v>
          </cell>
          <cell r="DP1563">
            <v>0</v>
          </cell>
          <cell r="DQ1563">
            <v>0</v>
          </cell>
          <cell r="DR1563">
            <v>0</v>
          </cell>
          <cell r="DS1563">
            <v>0</v>
          </cell>
          <cell r="DU1563" t="str">
            <v>ACC 100010</v>
          </cell>
          <cell r="DV1563">
            <v>0</v>
          </cell>
          <cell r="DW1563">
            <v>0</v>
          </cell>
          <cell r="DX1563">
            <v>1</v>
          </cell>
          <cell r="DY1563">
            <v>0</v>
          </cell>
          <cell r="DZ1563">
            <v>0</v>
          </cell>
          <cell r="EB1563">
            <v>0</v>
          </cell>
          <cell r="EC1563" t="str">
            <v>Def</v>
          </cell>
          <cell r="ED1563" t="str">
            <v>nonDC</v>
          </cell>
        </row>
        <row r="1564">
          <cell r="D1564" t="str">
            <v>PC3100484</v>
          </cell>
          <cell r="E1564" t="str">
            <v>RFA IT Transition Set-up</v>
          </cell>
          <cell r="F1564" t="str">
            <v>Regional Facilities Auckland Group</v>
          </cell>
          <cell r="G1564" t="str">
            <v>Regional facilities chief executive</v>
          </cell>
          <cell r="H1564" t="str">
            <v>E851005</v>
          </cell>
          <cell r="I1564" t="str">
            <v>Regional facilities chief executive management</v>
          </cell>
          <cell r="J1564" t="str">
            <v>Corporate support</v>
          </cell>
          <cell r="K1564" t="str">
            <v>Organisational support</v>
          </cell>
          <cell r="L1564" t="str">
            <v>Information technology services</v>
          </cell>
          <cell r="M1564" t="str">
            <v>Corporate support</v>
          </cell>
          <cell r="N1564" t="str">
            <v>Organisational support</v>
          </cell>
          <cell r="O1564" t="str">
            <v>Information technology services</v>
          </cell>
          <cell r="P1564" t="str">
            <v>Corporate support</v>
          </cell>
          <cell r="Q1564" t="str">
            <v>Organisational support</v>
          </cell>
          <cell r="R1564" t="str">
            <v>Information technology services</v>
          </cell>
          <cell r="S1564" t="str">
            <v>A5011505</v>
          </cell>
          <cell r="T1564" t="str">
            <v>A5011505</v>
          </cell>
          <cell r="U1564" t="str">
            <v>Information technology services</v>
          </cell>
          <cell r="V1564" t="str">
            <v>L050</v>
          </cell>
          <cell r="W1564" t="str">
            <v>Regional</v>
          </cell>
          <cell r="X1564" t="str">
            <v>FY12 - Only</v>
          </cell>
          <cell r="Y1564" t="str">
            <v>Expense</v>
          </cell>
          <cell r="Z1564">
            <v>20110701</v>
          </cell>
          <cell r="AA1564">
            <v>20120630</v>
          </cell>
          <cell r="AB1564">
            <v>2</v>
          </cell>
          <cell r="AC1564" t="str">
            <v>Discrete</v>
          </cell>
          <cell r="AD1564">
            <v>0</v>
          </cell>
          <cell r="AE1564">
            <v>0</v>
          </cell>
          <cell r="AF1564">
            <v>1</v>
          </cell>
          <cell r="AG1564">
            <v>0</v>
          </cell>
          <cell r="AH1564">
            <v>11</v>
          </cell>
          <cell r="AI1564" t="str">
            <v>Information Services</v>
          </cell>
          <cell r="AJ1564" t="str">
            <v>Computer software (Capex)</v>
          </cell>
          <cell r="AK1564">
            <v>8</v>
          </cell>
          <cell r="AP1564">
            <v>1</v>
          </cell>
          <cell r="AS1564">
            <v>450000</v>
          </cell>
          <cell r="BD1564">
            <v>3.3000000000000002E-2</v>
          </cell>
          <cell r="BE1564">
            <v>6.7088999999999732E-2</v>
          </cell>
          <cell r="BF1564">
            <v>0.10230293699999971</v>
          </cell>
          <cell r="BG1564">
            <v>0.14088353979499968</v>
          </cell>
          <cell r="BH1564">
            <v>0.18195534722761963</v>
          </cell>
          <cell r="BI1564">
            <v>0.21859596299167583</v>
          </cell>
          <cell r="BJ1564">
            <v>0.25637243784441766</v>
          </cell>
          <cell r="BK1564">
            <v>0.29783272829328333</v>
          </cell>
          <cell r="BL1564">
            <v>0.3445547065118415</v>
          </cell>
          <cell r="BM1564">
            <v>0.39295867594626777</v>
          </cell>
          <cell r="BN1564">
            <v>0</v>
          </cell>
          <cell r="BO1564">
            <v>0</v>
          </cell>
          <cell r="BP1564">
            <v>0</v>
          </cell>
          <cell r="BQ1564">
            <v>0</v>
          </cell>
          <cell r="BR1564">
            <v>0</v>
          </cell>
          <cell r="BS1564">
            <v>0</v>
          </cell>
          <cell r="BT1564">
            <v>0</v>
          </cell>
          <cell r="BU1564">
            <v>0</v>
          </cell>
          <cell r="BV1564">
            <v>0</v>
          </cell>
          <cell r="BW1564">
            <v>0</v>
          </cell>
          <cell r="BX1564">
            <v>0</v>
          </cell>
          <cell r="BY1564">
            <v>450000</v>
          </cell>
          <cell r="BZ1564">
            <v>0</v>
          </cell>
          <cell r="CA1564">
            <v>0</v>
          </cell>
          <cell r="CB1564">
            <v>0</v>
          </cell>
          <cell r="CC1564">
            <v>0</v>
          </cell>
          <cell r="CD1564">
            <v>0</v>
          </cell>
          <cell r="CE1564">
            <v>0</v>
          </cell>
          <cell r="CF1564">
            <v>0</v>
          </cell>
          <cell r="CG1564">
            <v>0</v>
          </cell>
          <cell r="CH1564">
            <v>0</v>
          </cell>
          <cell r="CI1564">
            <v>0</v>
          </cell>
          <cell r="CK1564">
            <v>0</v>
          </cell>
          <cell r="CL1564">
            <v>0</v>
          </cell>
          <cell r="CM1564">
            <v>0</v>
          </cell>
          <cell r="CN1564">
            <v>0</v>
          </cell>
          <cell r="CO1564">
            <v>0</v>
          </cell>
          <cell r="CP1564">
            <v>0</v>
          </cell>
          <cell r="CQ1564">
            <v>0</v>
          </cell>
          <cell r="CR1564">
            <v>0</v>
          </cell>
          <cell r="CS1564">
            <v>0</v>
          </cell>
          <cell r="CT1564">
            <v>0</v>
          </cell>
          <cell r="CU1564">
            <v>0</v>
          </cell>
          <cell r="CW1564">
            <v>450000</v>
          </cell>
          <cell r="CX1564">
            <v>0</v>
          </cell>
          <cell r="CY1564">
            <v>0</v>
          </cell>
          <cell r="CZ1564">
            <v>0</v>
          </cell>
          <cell r="DA1564">
            <v>0</v>
          </cell>
          <cell r="DB1564">
            <v>0</v>
          </cell>
          <cell r="DC1564">
            <v>0</v>
          </cell>
          <cell r="DD1564">
            <v>0</v>
          </cell>
          <cell r="DE1564">
            <v>0</v>
          </cell>
          <cell r="DF1564">
            <v>0</v>
          </cell>
          <cell r="DG1564">
            <v>0</v>
          </cell>
          <cell r="DI1564">
            <v>0</v>
          </cell>
          <cell r="DJ1564">
            <v>0</v>
          </cell>
          <cell r="DK1564">
            <v>0</v>
          </cell>
          <cell r="DL1564">
            <v>0</v>
          </cell>
          <cell r="DM1564">
            <v>0</v>
          </cell>
          <cell r="DN1564">
            <v>0</v>
          </cell>
          <cell r="DO1564">
            <v>0</v>
          </cell>
          <cell r="DP1564">
            <v>0</v>
          </cell>
          <cell r="DQ1564">
            <v>0</v>
          </cell>
          <cell r="DR1564">
            <v>0</v>
          </cell>
          <cell r="DS1564">
            <v>0</v>
          </cell>
          <cell r="DU1564" t="str">
            <v>No Mapping PC3100484</v>
          </cell>
          <cell r="DV1564">
            <v>0</v>
          </cell>
          <cell r="DW1564">
            <v>0</v>
          </cell>
          <cell r="DX1564">
            <v>2</v>
          </cell>
          <cell r="DY1564">
            <v>0</v>
          </cell>
          <cell r="DZ1564">
            <v>0</v>
          </cell>
          <cell r="EB1564">
            <v>0</v>
          </cell>
          <cell r="EC1564" t="str">
            <v>Def</v>
          </cell>
          <cell r="ED1564" t="str">
            <v>nonDC</v>
          </cell>
        </row>
        <row r="1565">
          <cell r="D1565" t="str">
            <v>PC3100484</v>
          </cell>
          <cell r="E1565" t="str">
            <v>RFA IT Transition Set-up</v>
          </cell>
          <cell r="F1565" t="str">
            <v>Regional Facilities Auckland Group</v>
          </cell>
          <cell r="G1565" t="str">
            <v>Regional facilities chief executive</v>
          </cell>
          <cell r="H1565" t="str">
            <v>E863305</v>
          </cell>
          <cell r="I1565" t="str">
            <v>Operations, conventions and business events management</v>
          </cell>
          <cell r="J1565" t="str">
            <v>Corporate support</v>
          </cell>
          <cell r="K1565" t="str">
            <v>Organisational support</v>
          </cell>
          <cell r="L1565" t="str">
            <v>Information technology services</v>
          </cell>
          <cell r="M1565" t="str">
            <v>Corporate support</v>
          </cell>
          <cell r="N1565" t="str">
            <v>Organisational support</v>
          </cell>
          <cell r="O1565" t="str">
            <v>Information technology services</v>
          </cell>
          <cell r="P1565" t="str">
            <v>Corporate support</v>
          </cell>
          <cell r="Q1565" t="str">
            <v>Organisational support</v>
          </cell>
          <cell r="R1565" t="str">
            <v>Information technology services</v>
          </cell>
          <cell r="S1565" t="str">
            <v>A5011505</v>
          </cell>
          <cell r="T1565" t="str">
            <v>A5011505</v>
          </cell>
          <cell r="U1565" t="str">
            <v>Information technology services</v>
          </cell>
          <cell r="V1565" t="str">
            <v>L050</v>
          </cell>
          <cell r="W1565" t="str">
            <v>Regional</v>
          </cell>
          <cell r="X1565" t="str">
            <v>FY12 - Only</v>
          </cell>
          <cell r="Y1565" t="str">
            <v>Expense</v>
          </cell>
          <cell r="Z1565">
            <v>20110701</v>
          </cell>
          <cell r="AA1565">
            <v>20120630</v>
          </cell>
          <cell r="AB1565">
            <v>2</v>
          </cell>
          <cell r="AC1565" t="str">
            <v>Discrete</v>
          </cell>
          <cell r="AD1565">
            <v>0</v>
          </cell>
          <cell r="AE1565">
            <v>0</v>
          </cell>
          <cell r="AF1565">
            <v>1</v>
          </cell>
          <cell r="AG1565">
            <v>0</v>
          </cell>
          <cell r="AH1565">
            <v>11</v>
          </cell>
          <cell r="AI1565" t="str">
            <v>Information Services</v>
          </cell>
          <cell r="AJ1565" t="str">
            <v>Computer software (Capex)</v>
          </cell>
          <cell r="AK1565">
            <v>8</v>
          </cell>
          <cell r="AP1565">
            <v>1</v>
          </cell>
          <cell r="AS1565">
            <v>200000</v>
          </cell>
          <cell r="BD1565">
            <v>3.3000000000000002E-2</v>
          </cell>
          <cell r="BE1565">
            <v>6.7088999999999732E-2</v>
          </cell>
          <cell r="BF1565">
            <v>0.10230293699999971</v>
          </cell>
          <cell r="BG1565">
            <v>0.14088353979499968</v>
          </cell>
          <cell r="BH1565">
            <v>0.18195534722761963</v>
          </cell>
          <cell r="BI1565">
            <v>0.21859596299167583</v>
          </cell>
          <cell r="BJ1565">
            <v>0.25637243784441766</v>
          </cell>
          <cell r="BK1565">
            <v>0.29783272829328333</v>
          </cell>
          <cell r="BL1565">
            <v>0.3445547065118415</v>
          </cell>
          <cell r="BM1565">
            <v>0.39295867594626777</v>
          </cell>
          <cell r="BN1565">
            <v>0</v>
          </cell>
          <cell r="BO1565">
            <v>0</v>
          </cell>
          <cell r="BP1565">
            <v>0</v>
          </cell>
          <cell r="BQ1565">
            <v>0</v>
          </cell>
          <cell r="BR1565">
            <v>0</v>
          </cell>
          <cell r="BS1565">
            <v>0</v>
          </cell>
          <cell r="BT1565">
            <v>0</v>
          </cell>
          <cell r="BU1565">
            <v>0</v>
          </cell>
          <cell r="BV1565">
            <v>0</v>
          </cell>
          <cell r="BW1565">
            <v>0</v>
          </cell>
          <cell r="BX1565">
            <v>0</v>
          </cell>
          <cell r="BY1565">
            <v>200000</v>
          </cell>
          <cell r="BZ1565">
            <v>0</v>
          </cell>
          <cell r="CA1565">
            <v>0</v>
          </cell>
          <cell r="CB1565">
            <v>0</v>
          </cell>
          <cell r="CC1565">
            <v>0</v>
          </cell>
          <cell r="CD1565">
            <v>0</v>
          </cell>
          <cell r="CE1565">
            <v>0</v>
          </cell>
          <cell r="CF1565">
            <v>0</v>
          </cell>
          <cell r="CG1565">
            <v>0</v>
          </cell>
          <cell r="CH1565">
            <v>0</v>
          </cell>
          <cell r="CI1565">
            <v>0</v>
          </cell>
          <cell r="CK1565">
            <v>0</v>
          </cell>
          <cell r="CL1565">
            <v>0</v>
          </cell>
          <cell r="CM1565">
            <v>0</v>
          </cell>
          <cell r="CN1565">
            <v>0</v>
          </cell>
          <cell r="CO1565">
            <v>0</v>
          </cell>
          <cell r="CP1565">
            <v>0</v>
          </cell>
          <cell r="CQ1565">
            <v>0</v>
          </cell>
          <cell r="CR1565">
            <v>0</v>
          </cell>
          <cell r="CS1565">
            <v>0</v>
          </cell>
          <cell r="CT1565">
            <v>0</v>
          </cell>
          <cell r="CU1565">
            <v>0</v>
          </cell>
          <cell r="CW1565">
            <v>200000</v>
          </cell>
          <cell r="CX1565">
            <v>0</v>
          </cell>
          <cell r="CY1565">
            <v>0</v>
          </cell>
          <cell r="CZ1565">
            <v>0</v>
          </cell>
          <cell r="DA1565">
            <v>0</v>
          </cell>
          <cell r="DB1565">
            <v>0</v>
          </cell>
          <cell r="DC1565">
            <v>0</v>
          </cell>
          <cell r="DD1565">
            <v>0</v>
          </cell>
          <cell r="DE1565">
            <v>0</v>
          </cell>
          <cell r="DF1565">
            <v>0</v>
          </cell>
          <cell r="DG1565">
            <v>0</v>
          </cell>
          <cell r="DI1565">
            <v>0</v>
          </cell>
          <cell r="DJ1565">
            <v>0</v>
          </cell>
          <cell r="DK1565">
            <v>0</v>
          </cell>
          <cell r="DL1565">
            <v>0</v>
          </cell>
          <cell r="DM1565">
            <v>0</v>
          </cell>
          <cell r="DN1565">
            <v>0</v>
          </cell>
          <cell r="DO1565">
            <v>0</v>
          </cell>
          <cell r="DP1565">
            <v>0</v>
          </cell>
          <cell r="DQ1565">
            <v>0</v>
          </cell>
          <cell r="DR1565">
            <v>0</v>
          </cell>
          <cell r="DS1565">
            <v>0</v>
          </cell>
          <cell r="DU1565" t="str">
            <v>No Mapping PC3100484</v>
          </cell>
          <cell r="DV1565">
            <v>0</v>
          </cell>
          <cell r="DW1565">
            <v>0</v>
          </cell>
          <cell r="DX1565">
            <v>2</v>
          </cell>
          <cell r="DY1565">
            <v>0</v>
          </cell>
          <cell r="DZ1565">
            <v>0</v>
          </cell>
          <cell r="EB1565">
            <v>0</v>
          </cell>
          <cell r="EC1565" t="str">
            <v>Def</v>
          </cell>
          <cell r="ED1565" t="str">
            <v>nonDC</v>
          </cell>
        </row>
        <row r="1566">
          <cell r="D1566" t="str">
            <v>PC3200517</v>
          </cell>
          <cell r="E1566" t="str">
            <v>Viaduct Events centre fit out</v>
          </cell>
          <cell r="F1566" t="str">
            <v>Regional Facilities Auckland Group</v>
          </cell>
          <cell r="G1566" t="str">
            <v>Regional facilities chief executive</v>
          </cell>
          <cell r="H1566" t="str">
            <v>E862005</v>
          </cell>
          <cell r="I1566" t="str">
            <v>Viaduct Harbour Marine Village management</v>
          </cell>
          <cell r="J1566" t="str">
            <v>Lifestyle and culture</v>
          </cell>
          <cell r="K1566" t="str">
            <v>Regional event facilities</v>
          </cell>
          <cell r="L1566" t="str">
            <v>Viaduct Events Centre management</v>
          </cell>
          <cell r="M1566" t="str">
            <v>Economic development</v>
          </cell>
          <cell r="N1566" t="str">
            <v>Regional economic strategy and initiatives</v>
          </cell>
          <cell r="O1566" t="str">
            <v>City transformation projects</v>
          </cell>
          <cell r="P1566" t="str">
            <v>Economic development</v>
          </cell>
          <cell r="Q1566" t="str">
            <v>Regional economic strategy and initiatives</v>
          </cell>
          <cell r="R1566" t="str">
            <v>City transformation projects</v>
          </cell>
          <cell r="S1566" t="str">
            <v>A1411505</v>
          </cell>
          <cell r="T1566" t="str">
            <v>A1221510</v>
          </cell>
          <cell r="U1566" t="str">
            <v>Viaduct Events Centre management</v>
          </cell>
          <cell r="V1566" t="str">
            <v>L050</v>
          </cell>
          <cell r="W1566" t="str">
            <v>Regional</v>
          </cell>
          <cell r="X1566" t="str">
            <v>FY12 - Only</v>
          </cell>
          <cell r="Y1566" t="str">
            <v>Expense</v>
          </cell>
          <cell r="Z1566">
            <v>20110701</v>
          </cell>
          <cell r="AA1566">
            <v>20120630</v>
          </cell>
          <cell r="AB1566">
            <v>2</v>
          </cell>
          <cell r="AC1566" t="str">
            <v>Discrete</v>
          </cell>
          <cell r="AD1566">
            <v>0</v>
          </cell>
          <cell r="AE1566">
            <v>0</v>
          </cell>
          <cell r="AF1566">
            <v>1</v>
          </cell>
          <cell r="AG1566">
            <v>0</v>
          </cell>
          <cell r="AH1566">
            <v>28</v>
          </cell>
          <cell r="AI1566" t="str">
            <v>Viaduct Events Centre</v>
          </cell>
          <cell r="AJ1566" t="str">
            <v>Other assets (Capex)</v>
          </cell>
          <cell r="AK1566">
            <v>20</v>
          </cell>
          <cell r="AP1566">
            <v>1</v>
          </cell>
          <cell r="AS1566">
            <v>760000</v>
          </cell>
          <cell r="BD1566">
            <v>3.3000000000000002E-2</v>
          </cell>
          <cell r="BE1566">
            <v>6.7088999999999732E-2</v>
          </cell>
          <cell r="BF1566">
            <v>0.10230293699999971</v>
          </cell>
          <cell r="BG1566">
            <v>0.14088353979499968</v>
          </cell>
          <cell r="BH1566">
            <v>0.18195534722761963</v>
          </cell>
          <cell r="BI1566">
            <v>0.21859596299167583</v>
          </cell>
          <cell r="BJ1566">
            <v>0.25637243784441766</v>
          </cell>
          <cell r="BK1566">
            <v>0.29783272829328333</v>
          </cell>
          <cell r="BL1566">
            <v>0.3445547065118415</v>
          </cell>
          <cell r="BM1566">
            <v>0.39295867594626777</v>
          </cell>
          <cell r="BN1566">
            <v>0</v>
          </cell>
          <cell r="BO1566">
            <v>0</v>
          </cell>
          <cell r="BP1566">
            <v>0</v>
          </cell>
          <cell r="BQ1566">
            <v>0</v>
          </cell>
          <cell r="BR1566">
            <v>0</v>
          </cell>
          <cell r="BS1566">
            <v>0</v>
          </cell>
          <cell r="BT1566">
            <v>0</v>
          </cell>
          <cell r="BU1566">
            <v>0</v>
          </cell>
          <cell r="BV1566">
            <v>0</v>
          </cell>
          <cell r="BW1566">
            <v>0</v>
          </cell>
          <cell r="BX1566">
            <v>0</v>
          </cell>
          <cell r="BY1566">
            <v>760000</v>
          </cell>
          <cell r="BZ1566">
            <v>0</v>
          </cell>
          <cell r="CA1566">
            <v>0</v>
          </cell>
          <cell r="CB1566">
            <v>0</v>
          </cell>
          <cell r="CC1566">
            <v>0</v>
          </cell>
          <cell r="CD1566">
            <v>0</v>
          </cell>
          <cell r="CE1566">
            <v>0</v>
          </cell>
          <cell r="CF1566">
            <v>0</v>
          </cell>
          <cell r="CG1566">
            <v>0</v>
          </cell>
          <cell r="CH1566">
            <v>0</v>
          </cell>
          <cell r="CI1566">
            <v>0</v>
          </cell>
          <cell r="CK1566">
            <v>0</v>
          </cell>
          <cell r="CL1566">
            <v>0</v>
          </cell>
          <cell r="CM1566">
            <v>0</v>
          </cell>
          <cell r="CN1566">
            <v>0</v>
          </cell>
          <cell r="CO1566">
            <v>0</v>
          </cell>
          <cell r="CP1566">
            <v>0</v>
          </cell>
          <cell r="CQ1566">
            <v>0</v>
          </cell>
          <cell r="CR1566">
            <v>0</v>
          </cell>
          <cell r="CS1566">
            <v>0</v>
          </cell>
          <cell r="CT1566">
            <v>0</v>
          </cell>
          <cell r="CU1566">
            <v>0</v>
          </cell>
          <cell r="CW1566">
            <v>760000</v>
          </cell>
          <cell r="CX1566">
            <v>0</v>
          </cell>
          <cell r="CY1566">
            <v>0</v>
          </cell>
          <cell r="CZ1566">
            <v>0</v>
          </cell>
          <cell r="DA1566">
            <v>0</v>
          </cell>
          <cell r="DB1566">
            <v>0</v>
          </cell>
          <cell r="DC1566">
            <v>0</v>
          </cell>
          <cell r="DD1566">
            <v>0</v>
          </cell>
          <cell r="DE1566">
            <v>0</v>
          </cell>
          <cell r="DF1566">
            <v>0</v>
          </cell>
          <cell r="DG1566">
            <v>0</v>
          </cell>
          <cell r="DI1566">
            <v>0</v>
          </cell>
          <cell r="DJ1566">
            <v>0</v>
          </cell>
          <cell r="DK1566">
            <v>0</v>
          </cell>
          <cell r="DL1566">
            <v>0</v>
          </cell>
          <cell r="DM1566">
            <v>0</v>
          </cell>
          <cell r="DN1566">
            <v>0</v>
          </cell>
          <cell r="DO1566">
            <v>0</v>
          </cell>
          <cell r="DP1566">
            <v>0</v>
          </cell>
          <cell r="DQ1566">
            <v>0</v>
          </cell>
          <cell r="DR1566">
            <v>0</v>
          </cell>
          <cell r="DS1566">
            <v>0</v>
          </cell>
          <cell r="DU1566" t="str">
            <v>none</v>
          </cell>
          <cell r="DV1566">
            <v>0</v>
          </cell>
          <cell r="DW1566">
            <v>0</v>
          </cell>
          <cell r="DX1566">
            <v>1</v>
          </cell>
          <cell r="DY1566">
            <v>0</v>
          </cell>
          <cell r="DZ1566">
            <v>0</v>
          </cell>
          <cell r="EB1566">
            <v>0</v>
          </cell>
          <cell r="EC1566" t="str">
            <v>Def</v>
          </cell>
          <cell r="ED1566" t="str">
            <v>nonDC</v>
          </cell>
        </row>
        <row r="1567">
          <cell r="D1567" t="str">
            <v>PC3200518</v>
          </cell>
          <cell r="E1567" t="str">
            <v>Elephants for Auckland Zoo</v>
          </cell>
          <cell r="F1567" t="str">
            <v>Regional Facilities Auckland Group</v>
          </cell>
          <cell r="G1567" t="str">
            <v>Regional facilities chief executive</v>
          </cell>
          <cell r="H1567" t="str">
            <v>E855505</v>
          </cell>
          <cell r="I1567" t="str">
            <v>Zoo capital works and development management</v>
          </cell>
          <cell r="J1567" t="str">
            <v>Lifestyle and culture</v>
          </cell>
          <cell r="K1567" t="str">
            <v>Regional collections and amenities</v>
          </cell>
          <cell r="L1567" t="str">
            <v>Auckland Zoo</v>
          </cell>
          <cell r="M1567" t="str">
            <v>Lifestyle and culture</v>
          </cell>
          <cell r="N1567" t="str">
            <v>Regional collections and amenities</v>
          </cell>
          <cell r="O1567" t="str">
            <v>Auckland Zoo</v>
          </cell>
          <cell r="P1567" t="str">
            <v>Lifestyle and culture</v>
          </cell>
          <cell r="Q1567" t="str">
            <v>Regional collections and amenities</v>
          </cell>
          <cell r="R1567" t="str">
            <v>Auckland Zoo</v>
          </cell>
          <cell r="S1567" t="str">
            <v>A1261105</v>
          </cell>
          <cell r="T1567" t="str">
            <v>A1261105</v>
          </cell>
          <cell r="U1567" t="str">
            <v>Auckland Zoo</v>
          </cell>
          <cell r="V1567" t="str">
            <v>L050</v>
          </cell>
          <cell r="W1567" t="str">
            <v>Regional</v>
          </cell>
          <cell r="X1567" t="str">
            <v>FY12 - Only</v>
          </cell>
          <cell r="Y1567" t="str">
            <v>Expense</v>
          </cell>
          <cell r="Z1567">
            <v>20110701</v>
          </cell>
          <cell r="AA1567">
            <v>20120630</v>
          </cell>
          <cell r="AB1567">
            <v>2</v>
          </cell>
          <cell r="AC1567" t="str">
            <v>Discrete</v>
          </cell>
          <cell r="AD1567">
            <v>0</v>
          </cell>
          <cell r="AE1567">
            <v>0</v>
          </cell>
          <cell r="AF1567">
            <v>1</v>
          </cell>
          <cell r="AG1567">
            <v>0</v>
          </cell>
          <cell r="AH1567">
            <v>16</v>
          </cell>
          <cell r="AI1567" t="str">
            <v>Auckland Zoo</v>
          </cell>
          <cell r="AJ1567" t="str">
            <v>Other assets (Capex)</v>
          </cell>
          <cell r="AK1567">
            <v>20</v>
          </cell>
          <cell r="AP1567">
            <v>1</v>
          </cell>
          <cell r="AS1567">
            <v>320000</v>
          </cell>
          <cell r="BD1567">
            <v>3.3000000000000002E-2</v>
          </cell>
          <cell r="BE1567">
            <v>6.7088999999999732E-2</v>
          </cell>
          <cell r="BF1567">
            <v>0.10230293699999971</v>
          </cell>
          <cell r="BG1567">
            <v>0.14088353979499968</v>
          </cell>
          <cell r="BH1567">
            <v>0.18195534722761963</v>
          </cell>
          <cell r="BI1567">
            <v>0.21859596299167583</v>
          </cell>
          <cell r="BJ1567">
            <v>0.25637243784441766</v>
          </cell>
          <cell r="BK1567">
            <v>0.29783272829328333</v>
          </cell>
          <cell r="BL1567">
            <v>0.3445547065118415</v>
          </cell>
          <cell r="BM1567">
            <v>0.39295867594626777</v>
          </cell>
          <cell r="BN1567">
            <v>0</v>
          </cell>
          <cell r="BO1567">
            <v>0</v>
          </cell>
          <cell r="BP1567">
            <v>0</v>
          </cell>
          <cell r="BQ1567">
            <v>0</v>
          </cell>
          <cell r="BR1567">
            <v>0</v>
          </cell>
          <cell r="BS1567">
            <v>0</v>
          </cell>
          <cell r="BT1567">
            <v>0</v>
          </cell>
          <cell r="BU1567">
            <v>0</v>
          </cell>
          <cell r="BV1567">
            <v>0</v>
          </cell>
          <cell r="BW1567">
            <v>0</v>
          </cell>
          <cell r="BX1567">
            <v>0</v>
          </cell>
          <cell r="BY1567">
            <v>320000</v>
          </cell>
          <cell r="BZ1567">
            <v>0</v>
          </cell>
          <cell r="CA1567">
            <v>0</v>
          </cell>
          <cell r="CB1567">
            <v>0</v>
          </cell>
          <cell r="CC1567">
            <v>0</v>
          </cell>
          <cell r="CD1567">
            <v>0</v>
          </cell>
          <cell r="CE1567">
            <v>0</v>
          </cell>
          <cell r="CF1567">
            <v>0</v>
          </cell>
          <cell r="CG1567">
            <v>0</v>
          </cell>
          <cell r="CH1567">
            <v>0</v>
          </cell>
          <cell r="CI1567">
            <v>0</v>
          </cell>
          <cell r="CK1567">
            <v>0</v>
          </cell>
          <cell r="CL1567">
            <v>0</v>
          </cell>
          <cell r="CM1567">
            <v>0</v>
          </cell>
          <cell r="CN1567">
            <v>0</v>
          </cell>
          <cell r="CO1567">
            <v>0</v>
          </cell>
          <cell r="CP1567">
            <v>0</v>
          </cell>
          <cell r="CQ1567">
            <v>0</v>
          </cell>
          <cell r="CR1567">
            <v>0</v>
          </cell>
          <cell r="CS1567">
            <v>0</v>
          </cell>
          <cell r="CT1567">
            <v>0</v>
          </cell>
          <cell r="CU1567">
            <v>0</v>
          </cell>
          <cell r="CW1567">
            <v>320000</v>
          </cell>
          <cell r="CX1567">
            <v>0</v>
          </cell>
          <cell r="CY1567">
            <v>0</v>
          </cell>
          <cell r="CZ1567">
            <v>0</v>
          </cell>
          <cell r="DA1567">
            <v>0</v>
          </cell>
          <cell r="DB1567">
            <v>0</v>
          </cell>
          <cell r="DC1567">
            <v>0</v>
          </cell>
          <cell r="DD1567">
            <v>0</v>
          </cell>
          <cell r="DE1567">
            <v>0</v>
          </cell>
          <cell r="DF1567">
            <v>0</v>
          </cell>
          <cell r="DG1567">
            <v>0</v>
          </cell>
          <cell r="DI1567">
            <v>0</v>
          </cell>
          <cell r="DJ1567">
            <v>0</v>
          </cell>
          <cell r="DK1567">
            <v>0</v>
          </cell>
          <cell r="DL1567">
            <v>0</v>
          </cell>
          <cell r="DM1567">
            <v>0</v>
          </cell>
          <cell r="DN1567">
            <v>0</v>
          </cell>
          <cell r="DO1567">
            <v>0</v>
          </cell>
          <cell r="DP1567">
            <v>0</v>
          </cell>
          <cell r="DQ1567">
            <v>0</v>
          </cell>
          <cell r="DR1567">
            <v>0</v>
          </cell>
          <cell r="DS1567">
            <v>0</v>
          </cell>
          <cell r="DU1567" t="str">
            <v>none</v>
          </cell>
          <cell r="DV1567">
            <v>0</v>
          </cell>
          <cell r="DW1567">
            <v>0</v>
          </cell>
          <cell r="DX1567">
            <v>1</v>
          </cell>
          <cell r="DY1567">
            <v>0</v>
          </cell>
          <cell r="DZ1567">
            <v>0</v>
          </cell>
          <cell r="EB1567">
            <v>0</v>
          </cell>
          <cell r="EC1567" t="str">
            <v>Def</v>
          </cell>
          <cell r="ED1567" t="str">
            <v>nonDC</v>
          </cell>
        </row>
        <row r="1568">
          <cell r="D1568" t="str">
            <v>PC3200733</v>
          </cell>
          <cell r="E1568" t="str">
            <v>Renewals (Mt Smart)</v>
          </cell>
          <cell r="F1568" t="str">
            <v>Regional Facilities Auckland Group</v>
          </cell>
          <cell r="G1568" t="str">
            <v>Regional facilities chief executive</v>
          </cell>
          <cell r="H1568" t="str">
            <v>E861105</v>
          </cell>
          <cell r="I1568" t="str">
            <v>Mt Smart stadium facilities and contracts management</v>
          </cell>
          <cell r="J1568" t="str">
            <v>Lifestyle and culture</v>
          </cell>
          <cell r="K1568" t="str">
            <v>Regional event facilities</v>
          </cell>
          <cell r="L1568" t="str">
            <v>Stadium management</v>
          </cell>
          <cell r="M1568" t="str">
            <v>Lifestyle and culture</v>
          </cell>
          <cell r="N1568" t="str">
            <v>Regional event facilities</v>
          </cell>
          <cell r="O1568" t="str">
            <v>Stadium management</v>
          </cell>
          <cell r="P1568" t="str">
            <v>Lifestyle and culture</v>
          </cell>
          <cell r="Q1568" t="str">
            <v>Regional event facilities</v>
          </cell>
          <cell r="R1568" t="str">
            <v>Stadium management</v>
          </cell>
          <cell r="S1568" t="str">
            <v>A1221520</v>
          </cell>
          <cell r="T1568" t="str">
            <v>A1221520</v>
          </cell>
          <cell r="U1568" t="str">
            <v>Stadium management</v>
          </cell>
          <cell r="V1568" t="str">
            <v>L050</v>
          </cell>
          <cell r="W1568" t="str">
            <v>Regional</v>
          </cell>
          <cell r="X1568" t="str">
            <v>PL40810</v>
          </cell>
          <cell r="Y1568" t="str">
            <v>Expense</v>
          </cell>
          <cell r="Z1568">
            <v>20120701</v>
          </cell>
          <cell r="AA1568">
            <v>20220630</v>
          </cell>
          <cell r="AB1568">
            <v>1</v>
          </cell>
          <cell r="AC1568" t="str">
            <v>Programme</v>
          </cell>
          <cell r="AD1568">
            <v>0</v>
          </cell>
          <cell r="AE1568">
            <v>0</v>
          </cell>
          <cell r="AF1568">
            <v>0</v>
          </cell>
          <cell r="AG1568">
            <v>1</v>
          </cell>
          <cell r="AH1568">
            <v>26</v>
          </cell>
          <cell r="AI1568" t="str">
            <v>Mt Smart Stadium</v>
          </cell>
          <cell r="AJ1568" t="str">
            <v>Buildings (Capex)</v>
          </cell>
          <cell r="AK1568">
            <v>50</v>
          </cell>
          <cell r="AM1568">
            <v>1</v>
          </cell>
          <cell r="AT1568">
            <v>2221404</v>
          </cell>
          <cell r="AU1568">
            <v>2340923</v>
          </cell>
          <cell r="AV1568">
            <v>2648946</v>
          </cell>
          <cell r="AW1568">
            <v>2644593</v>
          </cell>
          <cell r="AX1568">
            <v>2678633</v>
          </cell>
          <cell r="AY1568">
            <v>857620</v>
          </cell>
          <cell r="AZ1568">
            <v>337124</v>
          </cell>
          <cell r="BA1568">
            <v>556693</v>
          </cell>
          <cell r="BB1568">
            <v>354873</v>
          </cell>
          <cell r="BC1568">
            <v>622938</v>
          </cell>
          <cell r="BD1568">
            <v>3.1E-2</v>
          </cell>
          <cell r="BE1568">
            <v>6.1930000000000041E-2</v>
          </cell>
          <cell r="BF1568">
            <v>9.3787900000000146E-2</v>
          </cell>
          <cell r="BG1568">
            <v>0.12878911280000027</v>
          </cell>
          <cell r="BH1568">
            <v>0.16491036440960039</v>
          </cell>
          <cell r="BI1568">
            <v>0.19869276497747879</v>
          </cell>
          <cell r="BJ1568">
            <v>0.23225616239684821</v>
          </cell>
          <cell r="BK1568">
            <v>0.27045610343115034</v>
          </cell>
          <cell r="BL1568">
            <v>0.31238115484437823</v>
          </cell>
          <cell r="BM1568">
            <v>0.35568973295424255</v>
          </cell>
          <cell r="BN1568">
            <v>0</v>
          </cell>
          <cell r="BO1568">
            <v>68863.524000000005</v>
          </cell>
          <cell r="BP1568">
            <v>144973.36139000009</v>
          </cell>
          <cell r="BQ1568">
            <v>248439.0825534004</v>
          </cell>
          <cell r="BR1568">
            <v>340594.78618709114</v>
          </cell>
          <cell r="BS1568">
            <v>441734.3441495811</v>
          </cell>
          <cell r="BT1568">
            <v>170402.88909998536</v>
          </cell>
          <cell r="BU1568">
            <v>78299.126491875053</v>
          </cell>
          <cell r="BV1568">
            <v>150561.01958739737</v>
          </cell>
          <cell r="BW1568">
            <v>110855.63756308904</v>
          </cell>
          <cell r="BX1568">
            <v>221572.65086704996</v>
          </cell>
          <cell r="BY1568">
            <v>0</v>
          </cell>
          <cell r="BZ1568">
            <v>2290267.5240000002</v>
          </cell>
          <cell r="CA1568">
            <v>2485896.3613900002</v>
          </cell>
          <cell r="CB1568">
            <v>2897385.0825534002</v>
          </cell>
          <cell r="CC1568">
            <v>2985187.7861870909</v>
          </cell>
          <cell r="CD1568">
            <v>3120367.3441495812</v>
          </cell>
          <cell r="CE1568">
            <v>1028022.8890999854</v>
          </cell>
          <cell r="CF1568">
            <v>415423.12649187504</v>
          </cell>
          <cell r="CG1568">
            <v>707254.01958739734</v>
          </cell>
          <cell r="CH1568">
            <v>465728.63756308903</v>
          </cell>
          <cell r="CI1568">
            <v>844510.65086704993</v>
          </cell>
          <cell r="CK1568">
            <v>0</v>
          </cell>
          <cell r="CL1568">
            <v>0</v>
          </cell>
          <cell r="CM1568">
            <v>0</v>
          </cell>
          <cell r="CN1568">
            <v>0</v>
          </cell>
          <cell r="CO1568">
            <v>0</v>
          </cell>
          <cell r="CP1568">
            <v>0</v>
          </cell>
          <cell r="CQ1568">
            <v>0</v>
          </cell>
          <cell r="CR1568">
            <v>0</v>
          </cell>
          <cell r="CS1568">
            <v>0</v>
          </cell>
          <cell r="CT1568">
            <v>0</v>
          </cell>
          <cell r="CU1568">
            <v>0</v>
          </cell>
          <cell r="CW1568">
            <v>0</v>
          </cell>
          <cell r="CX1568">
            <v>0</v>
          </cell>
          <cell r="CY1568">
            <v>0</v>
          </cell>
          <cell r="CZ1568">
            <v>0</v>
          </cell>
          <cell r="DA1568">
            <v>0</v>
          </cell>
          <cell r="DB1568">
            <v>0</v>
          </cell>
          <cell r="DC1568">
            <v>0</v>
          </cell>
          <cell r="DD1568">
            <v>0</v>
          </cell>
          <cell r="DE1568">
            <v>0</v>
          </cell>
          <cell r="DF1568">
            <v>0</v>
          </cell>
          <cell r="DG1568">
            <v>0</v>
          </cell>
          <cell r="DI1568">
            <v>0</v>
          </cell>
          <cell r="DJ1568">
            <v>2290267.5240000002</v>
          </cell>
          <cell r="DK1568">
            <v>2485896.3613900002</v>
          </cell>
          <cell r="DL1568">
            <v>2897385.0825534002</v>
          </cell>
          <cell r="DM1568">
            <v>2985187.7861870909</v>
          </cell>
          <cell r="DN1568">
            <v>3120367.3441495812</v>
          </cell>
          <cell r="DO1568">
            <v>1028022.8890999854</v>
          </cell>
          <cell r="DP1568">
            <v>415423.12649187504</v>
          </cell>
          <cell r="DQ1568">
            <v>707254.01958739734</v>
          </cell>
          <cell r="DR1568">
            <v>465728.63756308903</v>
          </cell>
          <cell r="DS1568">
            <v>844510.65086704993</v>
          </cell>
          <cell r="DU1568" t="e">
            <v>#N/A</v>
          </cell>
          <cell r="DV1568">
            <v>0</v>
          </cell>
          <cell r="DW1568">
            <v>0</v>
          </cell>
          <cell r="DX1568">
            <v>1</v>
          </cell>
          <cell r="DY1568">
            <v>15263747</v>
          </cell>
          <cell r="DZ1568">
            <v>17240043.421889469</v>
          </cell>
          <cell r="EB1568">
            <v>17240043.421889469</v>
          </cell>
          <cell r="EC1568" t="str">
            <v>Def</v>
          </cell>
          <cell r="ED1568" t="str">
            <v>nonDC</v>
          </cell>
        </row>
        <row r="1569">
          <cell r="D1569" t="str">
            <v>PC3200735</v>
          </cell>
          <cell r="E1569" t="str">
            <v>Wild Asia Precint And Funtion Centre</v>
          </cell>
          <cell r="F1569" t="str">
            <v>Regional Facilities Auckland Group</v>
          </cell>
          <cell r="G1569" t="str">
            <v>Regional facilities chief executive</v>
          </cell>
          <cell r="H1569" t="str">
            <v>E855505</v>
          </cell>
          <cell r="I1569" t="str">
            <v>Zoo capital works and development management</v>
          </cell>
          <cell r="J1569" t="str">
            <v>Lifestyle and culture</v>
          </cell>
          <cell r="K1569" t="str">
            <v>Regional collections and amenities</v>
          </cell>
          <cell r="L1569" t="str">
            <v>Auckland Zoo</v>
          </cell>
          <cell r="M1569" t="str">
            <v>Lifestyle and culture</v>
          </cell>
          <cell r="N1569" t="str">
            <v>Regional collections and amenities</v>
          </cell>
          <cell r="O1569" t="str">
            <v>Auckland Zoo</v>
          </cell>
          <cell r="P1569" t="str">
            <v>Lifestyle and culture</v>
          </cell>
          <cell r="Q1569" t="str">
            <v>Regional collections and amenities</v>
          </cell>
          <cell r="R1569" t="str">
            <v>Auckland Zoo</v>
          </cell>
          <cell r="S1569" t="str">
            <v>A1261105</v>
          </cell>
          <cell r="T1569" t="str">
            <v>A1261105</v>
          </cell>
          <cell r="U1569" t="str">
            <v>Auckland Zoo</v>
          </cell>
          <cell r="V1569" t="str">
            <v>L050</v>
          </cell>
          <cell r="W1569" t="str">
            <v>Regional</v>
          </cell>
          <cell r="X1569" t="str">
            <v>PL40810</v>
          </cell>
          <cell r="Y1569" t="str">
            <v>Expense</v>
          </cell>
          <cell r="Z1569">
            <v>20210701</v>
          </cell>
          <cell r="AA1569">
            <v>20220630</v>
          </cell>
          <cell r="AB1569">
            <v>2</v>
          </cell>
          <cell r="AC1569" t="str">
            <v>Discrete</v>
          </cell>
          <cell r="AD1569">
            <v>1</v>
          </cell>
          <cell r="AE1569">
            <v>0</v>
          </cell>
          <cell r="AF1569">
            <v>0</v>
          </cell>
          <cell r="AG1569">
            <v>0</v>
          </cell>
          <cell r="AH1569">
            <v>16</v>
          </cell>
          <cell r="AI1569" t="str">
            <v>Auckland Zoo</v>
          </cell>
          <cell r="AJ1569" t="str">
            <v>Buildings (Capex)</v>
          </cell>
          <cell r="AK1569">
            <v>50</v>
          </cell>
          <cell r="AM1569">
            <v>1</v>
          </cell>
          <cell r="BC1569">
            <v>4733000</v>
          </cell>
          <cell r="BD1569">
            <v>3.1E-2</v>
          </cell>
          <cell r="BE1569">
            <v>6.1930000000000041E-2</v>
          </cell>
          <cell r="BF1569">
            <v>9.3787900000000146E-2</v>
          </cell>
          <cell r="BG1569">
            <v>0.12878911280000027</v>
          </cell>
          <cell r="BH1569">
            <v>0.16491036440960039</v>
          </cell>
          <cell r="BI1569">
            <v>0.19869276497747879</v>
          </cell>
          <cell r="BJ1569">
            <v>0.23225616239684821</v>
          </cell>
          <cell r="BK1569">
            <v>0.27045610343115034</v>
          </cell>
          <cell r="BL1569">
            <v>0.31238115484437823</v>
          </cell>
          <cell r="BM1569">
            <v>0.35568973295424255</v>
          </cell>
          <cell r="BN1569">
            <v>0</v>
          </cell>
          <cell r="BO1569">
            <v>0</v>
          </cell>
          <cell r="BP1569">
            <v>0</v>
          </cell>
          <cell r="BQ1569">
            <v>0</v>
          </cell>
          <cell r="BR1569">
            <v>0</v>
          </cell>
          <cell r="BS1569">
            <v>0</v>
          </cell>
          <cell r="BT1569">
            <v>0</v>
          </cell>
          <cell r="BU1569">
            <v>0</v>
          </cell>
          <cell r="BV1569">
            <v>0</v>
          </cell>
          <cell r="BW1569">
            <v>0</v>
          </cell>
          <cell r="BX1569">
            <v>1683479.5060724299</v>
          </cell>
          <cell r="BY1569">
            <v>0</v>
          </cell>
          <cell r="BZ1569">
            <v>0</v>
          </cell>
          <cell r="CA1569">
            <v>0</v>
          </cell>
          <cell r="CB1569">
            <v>0</v>
          </cell>
          <cell r="CC1569">
            <v>0</v>
          </cell>
          <cell r="CD1569">
            <v>0</v>
          </cell>
          <cell r="CE1569">
            <v>0</v>
          </cell>
          <cell r="CF1569">
            <v>0</v>
          </cell>
          <cell r="CG1569">
            <v>0</v>
          </cell>
          <cell r="CH1569">
            <v>0</v>
          </cell>
          <cell r="CI1569">
            <v>6416479.5060724299</v>
          </cell>
          <cell r="CK1569">
            <v>0</v>
          </cell>
          <cell r="CL1569">
            <v>0</v>
          </cell>
          <cell r="CM1569">
            <v>0</v>
          </cell>
          <cell r="CN1569">
            <v>0</v>
          </cell>
          <cell r="CO1569">
            <v>0</v>
          </cell>
          <cell r="CP1569">
            <v>0</v>
          </cell>
          <cell r="CQ1569">
            <v>0</v>
          </cell>
          <cell r="CR1569">
            <v>0</v>
          </cell>
          <cell r="CS1569">
            <v>0</v>
          </cell>
          <cell r="CT1569">
            <v>0</v>
          </cell>
          <cell r="CU1569">
            <v>6416479.5060724299</v>
          </cell>
          <cell r="CW1569">
            <v>0</v>
          </cell>
          <cell r="CX1569">
            <v>0</v>
          </cell>
          <cell r="CY1569">
            <v>0</v>
          </cell>
          <cell r="CZ1569">
            <v>0</v>
          </cell>
          <cell r="DA1569">
            <v>0</v>
          </cell>
          <cell r="DB1569">
            <v>0</v>
          </cell>
          <cell r="DC1569">
            <v>0</v>
          </cell>
          <cell r="DD1569">
            <v>0</v>
          </cell>
          <cell r="DE1569">
            <v>0</v>
          </cell>
          <cell r="DF1569">
            <v>0</v>
          </cell>
          <cell r="DG1569">
            <v>0</v>
          </cell>
          <cell r="DI1569">
            <v>0</v>
          </cell>
          <cell r="DJ1569">
            <v>0</v>
          </cell>
          <cell r="DK1569">
            <v>0</v>
          </cell>
          <cell r="DL1569">
            <v>0</v>
          </cell>
          <cell r="DM1569">
            <v>0</v>
          </cell>
          <cell r="DN1569">
            <v>0</v>
          </cell>
          <cell r="DO1569">
            <v>0</v>
          </cell>
          <cell r="DP1569">
            <v>0</v>
          </cell>
          <cell r="DQ1569">
            <v>0</v>
          </cell>
          <cell r="DR1569">
            <v>0</v>
          </cell>
          <cell r="DS1569">
            <v>0</v>
          </cell>
          <cell r="DU1569" t="e">
            <v>#N/A</v>
          </cell>
          <cell r="DV1569">
            <v>0</v>
          </cell>
          <cell r="DW1569">
            <v>1</v>
          </cell>
          <cell r="DX1569">
            <v>1</v>
          </cell>
          <cell r="DY1569">
            <v>4733000</v>
          </cell>
          <cell r="DZ1569">
            <v>6416479.5060724299</v>
          </cell>
          <cell r="EB1569">
            <v>6416479.5060724299</v>
          </cell>
          <cell r="EC1569" t="str">
            <v>Def</v>
          </cell>
          <cell r="ED1569" t="str">
            <v>nonDC</v>
          </cell>
        </row>
        <row r="1570">
          <cell r="D1570" t="str">
            <v>PC3200736</v>
          </cell>
          <cell r="E1570" t="str">
            <v>Visitor Entrance</v>
          </cell>
          <cell r="F1570" t="str">
            <v>Regional Facilities Auckland Group</v>
          </cell>
          <cell r="G1570" t="str">
            <v>Regional facilities chief executive</v>
          </cell>
          <cell r="H1570" t="str">
            <v>E855505</v>
          </cell>
          <cell r="I1570" t="str">
            <v>Zoo capital works and development management</v>
          </cell>
          <cell r="J1570" t="str">
            <v>Lifestyle and culture</v>
          </cell>
          <cell r="K1570" t="str">
            <v>Regional collections and amenities</v>
          </cell>
          <cell r="L1570" t="str">
            <v>Auckland Zoo</v>
          </cell>
          <cell r="M1570" t="str">
            <v>Lifestyle and culture</v>
          </cell>
          <cell r="N1570" t="str">
            <v>Regional collections and amenities</v>
          </cell>
          <cell r="O1570" t="str">
            <v>Auckland Zoo</v>
          </cell>
          <cell r="P1570" t="str">
            <v>Lifestyle and culture</v>
          </cell>
          <cell r="Q1570" t="str">
            <v>Regional collections and amenities</v>
          </cell>
          <cell r="R1570" t="str">
            <v>Auckland Zoo</v>
          </cell>
          <cell r="S1570" t="str">
            <v>A1261105</v>
          </cell>
          <cell r="T1570" t="str">
            <v>A1261105</v>
          </cell>
          <cell r="U1570" t="str">
            <v>Auckland Zoo</v>
          </cell>
          <cell r="V1570" t="str">
            <v>L050</v>
          </cell>
          <cell r="W1570" t="str">
            <v>Regional</v>
          </cell>
          <cell r="X1570" t="str">
            <v>PL40810</v>
          </cell>
          <cell r="Y1570" t="str">
            <v>Expense</v>
          </cell>
          <cell r="Z1570">
            <v>20200701</v>
          </cell>
          <cell r="AA1570">
            <v>20210630</v>
          </cell>
          <cell r="AB1570">
            <v>2</v>
          </cell>
          <cell r="AC1570" t="str">
            <v>Discrete</v>
          </cell>
          <cell r="AD1570">
            <v>1</v>
          </cell>
          <cell r="AE1570">
            <v>0</v>
          </cell>
          <cell r="AF1570">
            <v>0</v>
          </cell>
          <cell r="AG1570">
            <v>0</v>
          </cell>
          <cell r="AH1570">
            <v>16</v>
          </cell>
          <cell r="AI1570" t="str">
            <v>Auckland Zoo</v>
          </cell>
          <cell r="AJ1570" t="str">
            <v>Buildings (Capex)</v>
          </cell>
          <cell r="AK1570">
            <v>75</v>
          </cell>
          <cell r="AM1570">
            <v>1</v>
          </cell>
          <cell r="BB1570">
            <v>4400000</v>
          </cell>
          <cell r="BD1570">
            <v>3.1E-2</v>
          </cell>
          <cell r="BE1570">
            <v>6.1930000000000041E-2</v>
          </cell>
          <cell r="BF1570">
            <v>9.3787900000000146E-2</v>
          </cell>
          <cell r="BG1570">
            <v>0.12878911280000027</v>
          </cell>
          <cell r="BH1570">
            <v>0.16491036440960039</v>
          </cell>
          <cell r="BI1570">
            <v>0.19869276497747879</v>
          </cell>
          <cell r="BJ1570">
            <v>0.23225616239684821</v>
          </cell>
          <cell r="BK1570">
            <v>0.27045610343115034</v>
          </cell>
          <cell r="BL1570">
            <v>0.31238115484437823</v>
          </cell>
          <cell r="BM1570">
            <v>0.35568973295424255</v>
          </cell>
          <cell r="BN1570">
            <v>0</v>
          </cell>
          <cell r="BO1570">
            <v>0</v>
          </cell>
          <cell r="BP1570">
            <v>0</v>
          </cell>
          <cell r="BQ1570">
            <v>0</v>
          </cell>
          <cell r="BR1570">
            <v>0</v>
          </cell>
          <cell r="BS1570">
            <v>0</v>
          </cell>
          <cell r="BT1570">
            <v>0</v>
          </cell>
          <cell r="BU1570">
            <v>0</v>
          </cell>
          <cell r="BV1570">
            <v>0</v>
          </cell>
          <cell r="BW1570">
            <v>1374477.0813152641</v>
          </cell>
          <cell r="BX1570">
            <v>0</v>
          </cell>
          <cell r="BY1570">
            <v>0</v>
          </cell>
          <cell r="BZ1570">
            <v>0</v>
          </cell>
          <cell r="CA1570">
            <v>0</v>
          </cell>
          <cell r="CB1570">
            <v>0</v>
          </cell>
          <cell r="CC1570">
            <v>0</v>
          </cell>
          <cell r="CD1570">
            <v>0</v>
          </cell>
          <cell r="CE1570">
            <v>0</v>
          </cell>
          <cell r="CF1570">
            <v>0</v>
          </cell>
          <cell r="CG1570">
            <v>0</v>
          </cell>
          <cell r="CH1570">
            <v>5774477.0813152641</v>
          </cell>
          <cell r="CI1570">
            <v>0</v>
          </cell>
          <cell r="CK1570">
            <v>0</v>
          </cell>
          <cell r="CL1570">
            <v>0</v>
          </cell>
          <cell r="CM1570">
            <v>0</v>
          </cell>
          <cell r="CN1570">
            <v>0</v>
          </cell>
          <cell r="CO1570">
            <v>0</v>
          </cell>
          <cell r="CP1570">
            <v>0</v>
          </cell>
          <cell r="CQ1570">
            <v>0</v>
          </cell>
          <cell r="CR1570">
            <v>0</v>
          </cell>
          <cell r="CS1570">
            <v>0</v>
          </cell>
          <cell r="CT1570">
            <v>5774477.0813152641</v>
          </cell>
          <cell r="CU1570">
            <v>0</v>
          </cell>
          <cell r="CW1570">
            <v>0</v>
          </cell>
          <cell r="CX1570">
            <v>0</v>
          </cell>
          <cell r="CY1570">
            <v>0</v>
          </cell>
          <cell r="CZ1570">
            <v>0</v>
          </cell>
          <cell r="DA1570">
            <v>0</v>
          </cell>
          <cell r="DB1570">
            <v>0</v>
          </cell>
          <cell r="DC1570">
            <v>0</v>
          </cell>
          <cell r="DD1570">
            <v>0</v>
          </cell>
          <cell r="DE1570">
            <v>0</v>
          </cell>
          <cell r="DF1570">
            <v>0</v>
          </cell>
          <cell r="DG1570">
            <v>0</v>
          </cell>
          <cell r="DI1570">
            <v>0</v>
          </cell>
          <cell r="DJ1570">
            <v>0</v>
          </cell>
          <cell r="DK1570">
            <v>0</v>
          </cell>
          <cell r="DL1570">
            <v>0</v>
          </cell>
          <cell r="DM1570">
            <v>0</v>
          </cell>
          <cell r="DN1570">
            <v>0</v>
          </cell>
          <cell r="DO1570">
            <v>0</v>
          </cell>
          <cell r="DP1570">
            <v>0</v>
          </cell>
          <cell r="DQ1570">
            <v>0</v>
          </cell>
          <cell r="DR1570">
            <v>0</v>
          </cell>
          <cell r="DS1570">
            <v>0</v>
          </cell>
          <cell r="DU1570" t="e">
            <v>#N/A</v>
          </cell>
          <cell r="DV1570">
            <v>0</v>
          </cell>
          <cell r="DW1570">
            <v>0</v>
          </cell>
          <cell r="DX1570">
            <v>1</v>
          </cell>
          <cell r="DY1570">
            <v>4400000</v>
          </cell>
          <cell r="DZ1570">
            <v>5774477.0813152641</v>
          </cell>
          <cell r="EB1570">
            <v>5774477.0813152641</v>
          </cell>
          <cell r="EC1570" t="str">
            <v>Def</v>
          </cell>
          <cell r="ED1570" t="str">
            <v>nonDC</v>
          </cell>
        </row>
        <row r="1571">
          <cell r="D1571" t="str">
            <v>PC3200738</v>
          </cell>
          <cell r="E1571" t="str">
            <v>Accoustic Improvements (Town Hall)</v>
          </cell>
          <cell r="F1571" t="str">
            <v>Regional Facilities Auckland Group</v>
          </cell>
          <cell r="G1571" t="str">
            <v>Regional facilities chief executive</v>
          </cell>
          <cell r="H1571" t="str">
            <v>E879503</v>
          </cell>
          <cell r="I1571" t="str">
            <v>Centre of performing arts facilities and assets</v>
          </cell>
          <cell r="J1571" t="str">
            <v>Lifestyle and culture</v>
          </cell>
          <cell r="K1571" t="str">
            <v>Regional event facilities</v>
          </cell>
          <cell r="L1571" t="str">
            <v>Regional event facility and stadium support</v>
          </cell>
          <cell r="M1571" t="str">
            <v>Lifestyle and culture</v>
          </cell>
          <cell r="N1571" t="str">
            <v>Regional event facilities</v>
          </cell>
          <cell r="O1571" t="str">
            <v>Regional event facility and stadium support</v>
          </cell>
          <cell r="P1571" t="str">
            <v>Lifestyle and culture</v>
          </cell>
          <cell r="Q1571" t="str">
            <v>Regional event facilities</v>
          </cell>
          <cell r="R1571" t="str">
            <v>Regional event facility and stadium support</v>
          </cell>
          <cell r="S1571" t="str">
            <v>A1221515</v>
          </cell>
          <cell r="T1571" t="str">
            <v>A1221515</v>
          </cell>
          <cell r="U1571" t="str">
            <v>Events centres and arenas</v>
          </cell>
          <cell r="V1571" t="str">
            <v>L050</v>
          </cell>
          <cell r="W1571" t="str">
            <v>Regional</v>
          </cell>
          <cell r="X1571" t="str">
            <v>PL40810</v>
          </cell>
          <cell r="Y1571" t="str">
            <v>Expense</v>
          </cell>
          <cell r="Z1571">
            <v>20130701</v>
          </cell>
          <cell r="AA1571">
            <v>20140630</v>
          </cell>
          <cell r="AB1571">
            <v>2</v>
          </cell>
          <cell r="AC1571" t="str">
            <v>Discrete</v>
          </cell>
          <cell r="AD1571">
            <v>1</v>
          </cell>
          <cell r="AE1571">
            <v>0</v>
          </cell>
          <cell r="AF1571">
            <v>0</v>
          </cell>
          <cell r="AG1571">
            <v>0</v>
          </cell>
          <cell r="AH1571">
            <v>30</v>
          </cell>
          <cell r="AI1571" t="str">
            <v>Town Hall</v>
          </cell>
          <cell r="AJ1571" t="str">
            <v>Buildings (Capex)</v>
          </cell>
          <cell r="AK1571">
            <v>25</v>
          </cell>
          <cell r="AM1571">
            <v>1</v>
          </cell>
          <cell r="AU1571">
            <v>2440000</v>
          </cell>
          <cell r="BD1571">
            <v>3.1E-2</v>
          </cell>
          <cell r="BE1571">
            <v>6.1930000000000041E-2</v>
          </cell>
          <cell r="BF1571">
            <v>9.3787900000000146E-2</v>
          </cell>
          <cell r="BG1571">
            <v>0.12878911280000027</v>
          </cell>
          <cell r="BH1571">
            <v>0.16491036440960039</v>
          </cell>
          <cell r="BI1571">
            <v>0.19869276497747879</v>
          </cell>
          <cell r="BJ1571">
            <v>0.23225616239684821</v>
          </cell>
          <cell r="BK1571">
            <v>0.27045610343115034</v>
          </cell>
          <cell r="BL1571">
            <v>0.31238115484437823</v>
          </cell>
          <cell r="BM1571">
            <v>0.35568973295424255</v>
          </cell>
          <cell r="BN1571">
            <v>0</v>
          </cell>
          <cell r="BO1571">
            <v>0</v>
          </cell>
          <cell r="BP1571">
            <v>151109.2000000001</v>
          </cell>
          <cell r="BQ1571">
            <v>0</v>
          </cell>
          <cell r="BR1571">
            <v>0</v>
          </cell>
          <cell r="BS1571">
            <v>0</v>
          </cell>
          <cell r="BT1571">
            <v>0</v>
          </cell>
          <cell r="BU1571">
            <v>0</v>
          </cell>
          <cell r="BV1571">
            <v>0</v>
          </cell>
          <cell r="BW1571">
            <v>0</v>
          </cell>
          <cell r="BX1571">
            <v>0</v>
          </cell>
          <cell r="BY1571">
            <v>0</v>
          </cell>
          <cell r="BZ1571">
            <v>0</v>
          </cell>
          <cell r="CA1571">
            <v>2591109.2000000002</v>
          </cell>
          <cell r="CB1571">
            <v>0</v>
          </cell>
          <cell r="CC1571">
            <v>0</v>
          </cell>
          <cell r="CD1571">
            <v>0</v>
          </cell>
          <cell r="CE1571">
            <v>0</v>
          </cell>
          <cell r="CF1571">
            <v>0</v>
          </cell>
          <cell r="CG1571">
            <v>0</v>
          </cell>
          <cell r="CH1571">
            <v>0</v>
          </cell>
          <cell r="CI1571">
            <v>0</v>
          </cell>
          <cell r="CK1571">
            <v>0</v>
          </cell>
          <cell r="CL1571">
            <v>0</v>
          </cell>
          <cell r="CM1571">
            <v>2591109.2000000002</v>
          </cell>
          <cell r="CN1571">
            <v>0</v>
          </cell>
          <cell r="CO1571">
            <v>0</v>
          </cell>
          <cell r="CP1571">
            <v>0</v>
          </cell>
          <cell r="CQ1571">
            <v>0</v>
          </cell>
          <cell r="CR1571">
            <v>0</v>
          </cell>
          <cell r="CS1571">
            <v>0</v>
          </cell>
          <cell r="CT1571">
            <v>0</v>
          </cell>
          <cell r="CU1571">
            <v>0</v>
          </cell>
          <cell r="CW1571">
            <v>0</v>
          </cell>
          <cell r="CX1571">
            <v>0</v>
          </cell>
          <cell r="CY1571">
            <v>0</v>
          </cell>
          <cell r="CZ1571">
            <v>0</v>
          </cell>
          <cell r="DA1571">
            <v>0</v>
          </cell>
          <cell r="DB1571">
            <v>0</v>
          </cell>
          <cell r="DC1571">
            <v>0</v>
          </cell>
          <cell r="DD1571">
            <v>0</v>
          </cell>
          <cell r="DE1571">
            <v>0</v>
          </cell>
          <cell r="DF1571">
            <v>0</v>
          </cell>
          <cell r="DG1571">
            <v>0</v>
          </cell>
          <cell r="DI1571">
            <v>0</v>
          </cell>
          <cell r="DJ1571">
            <v>0</v>
          </cell>
          <cell r="DK1571">
            <v>0</v>
          </cell>
          <cell r="DL1571">
            <v>0</v>
          </cell>
          <cell r="DM1571">
            <v>0</v>
          </cell>
          <cell r="DN1571">
            <v>0</v>
          </cell>
          <cell r="DO1571">
            <v>0</v>
          </cell>
          <cell r="DP1571">
            <v>0</v>
          </cell>
          <cell r="DQ1571">
            <v>0</v>
          </cell>
          <cell r="DR1571">
            <v>0</v>
          </cell>
          <cell r="DS1571">
            <v>0</v>
          </cell>
          <cell r="DU1571" t="e">
            <v>#N/A</v>
          </cell>
          <cell r="DV1571">
            <v>0</v>
          </cell>
          <cell r="DW1571">
            <v>0</v>
          </cell>
          <cell r="DX1571">
            <v>1</v>
          </cell>
          <cell r="DY1571">
            <v>2440000</v>
          </cell>
          <cell r="DZ1571">
            <v>2591109.2000000002</v>
          </cell>
          <cell r="EB1571">
            <v>2591109.2000000002</v>
          </cell>
          <cell r="EC1571" t="str">
            <v>Def</v>
          </cell>
          <cell r="ED1571" t="str">
            <v>nonDC</v>
          </cell>
        </row>
        <row r="1572">
          <cell r="D1572" t="str">
            <v>PC3200742</v>
          </cell>
          <cell r="E1572" t="str">
            <v>RFA Information Technology - Renewals</v>
          </cell>
          <cell r="F1572" t="str">
            <v>Regional Facilities Auckland Group</v>
          </cell>
          <cell r="G1572" t="str">
            <v>Regional facilities chief executive</v>
          </cell>
          <cell r="H1572" t="str">
            <v>E860005</v>
          </cell>
          <cell r="I1572" t="str">
            <v>Regional facilities Auckland plus</v>
          </cell>
          <cell r="J1572" t="str">
            <v>Lifestyle and culture</v>
          </cell>
          <cell r="K1572" t="str">
            <v>Regional event facilities</v>
          </cell>
          <cell r="L1572" t="str">
            <v>Regional event facility and stadium support</v>
          </cell>
          <cell r="M1572" t="str">
            <v>Lifestyle and culture</v>
          </cell>
          <cell r="N1572" t="str">
            <v>Regional event facilities</v>
          </cell>
          <cell r="O1572" t="str">
            <v>Regional event facility and stadium support</v>
          </cell>
          <cell r="P1572" t="str">
            <v>Lifestyle and culture</v>
          </cell>
          <cell r="Q1572" t="str">
            <v>Regional event facilities</v>
          </cell>
          <cell r="R1572" t="str">
            <v>Regional event facility and stadium support</v>
          </cell>
          <cell r="S1572" t="str">
            <v>A1221515</v>
          </cell>
          <cell r="T1572" t="str">
            <v>A1221515</v>
          </cell>
          <cell r="U1572" t="str">
            <v>Events centres and arenas</v>
          </cell>
          <cell r="V1572" t="str">
            <v>L050</v>
          </cell>
          <cell r="W1572" t="str">
            <v>Regional</v>
          </cell>
          <cell r="X1572" t="str">
            <v>PL40810</v>
          </cell>
          <cell r="Y1572" t="str">
            <v>Expense</v>
          </cell>
          <cell r="Z1572">
            <v>20130701</v>
          </cell>
          <cell r="AA1572">
            <v>20220630</v>
          </cell>
          <cell r="AB1572">
            <v>1</v>
          </cell>
          <cell r="AC1572" t="str">
            <v>Programme</v>
          </cell>
          <cell r="AD1572">
            <v>0</v>
          </cell>
          <cell r="AE1572">
            <v>0</v>
          </cell>
          <cell r="AF1572">
            <v>0</v>
          </cell>
          <cell r="AG1572">
            <v>1</v>
          </cell>
          <cell r="AH1572">
            <v>27</v>
          </cell>
          <cell r="AI1572" t="str">
            <v>No AMP</v>
          </cell>
          <cell r="AJ1572" t="str">
            <v>Computer hardware</v>
          </cell>
          <cell r="AK1572">
            <v>5</v>
          </cell>
          <cell r="AM1572">
            <v>1</v>
          </cell>
          <cell r="AU1572">
            <v>100000</v>
          </cell>
          <cell r="AV1572">
            <v>100000</v>
          </cell>
          <cell r="AW1572">
            <v>100000</v>
          </cell>
          <cell r="AX1572">
            <v>100000</v>
          </cell>
          <cell r="AY1572">
            <v>100000</v>
          </cell>
          <cell r="AZ1572">
            <v>100000</v>
          </cell>
          <cell r="BA1572">
            <v>100000</v>
          </cell>
          <cell r="BB1572">
            <v>100000</v>
          </cell>
          <cell r="BC1572">
            <v>100000</v>
          </cell>
          <cell r="BD1572">
            <v>3.3000000000000002E-2</v>
          </cell>
          <cell r="BE1572">
            <v>6.7088999999999732E-2</v>
          </cell>
          <cell r="BF1572">
            <v>0.10230293699999971</v>
          </cell>
          <cell r="BG1572">
            <v>0.14088353979499968</v>
          </cell>
          <cell r="BH1572">
            <v>0.18195534722761963</v>
          </cell>
          <cell r="BI1572">
            <v>0.21859596299167583</v>
          </cell>
          <cell r="BJ1572">
            <v>0.25637243784441766</v>
          </cell>
          <cell r="BK1572">
            <v>0.29783272829328333</v>
          </cell>
          <cell r="BL1572">
            <v>0.3445547065118415</v>
          </cell>
          <cell r="BM1572">
            <v>0.39295867594626777</v>
          </cell>
          <cell r="BN1572">
            <v>0</v>
          </cell>
          <cell r="BO1572">
            <v>0</v>
          </cell>
          <cell r="BP1572">
            <v>6708.8999999999733</v>
          </cell>
          <cell r="BQ1572">
            <v>10230.293699999971</v>
          </cell>
          <cell r="BR1572">
            <v>14088.353979499969</v>
          </cell>
          <cell r="BS1572">
            <v>18195.534722761964</v>
          </cell>
          <cell r="BT1572">
            <v>21859.596299167584</v>
          </cell>
          <cell r="BU1572">
            <v>25637.243784441765</v>
          </cell>
          <cell r="BV1572">
            <v>29783.272829328333</v>
          </cell>
          <cell r="BW1572">
            <v>34455.47065118415</v>
          </cell>
          <cell r="BX1572">
            <v>39295.867594626776</v>
          </cell>
          <cell r="BY1572">
            <v>0</v>
          </cell>
          <cell r="BZ1572">
            <v>0</v>
          </cell>
          <cell r="CA1572">
            <v>106708.89999999998</v>
          </cell>
          <cell r="CB1572">
            <v>110230.29369999997</v>
          </cell>
          <cell r="CC1572">
            <v>114088.35397949997</v>
          </cell>
          <cell r="CD1572">
            <v>118195.53472276196</v>
          </cell>
          <cell r="CE1572">
            <v>121859.59629916758</v>
          </cell>
          <cell r="CF1572">
            <v>125637.24378444176</v>
          </cell>
          <cell r="CG1572">
            <v>129783.27282932833</v>
          </cell>
          <cell r="CH1572">
            <v>134455.47065118415</v>
          </cell>
          <cell r="CI1572">
            <v>139295.86759462679</v>
          </cell>
          <cell r="CK1572">
            <v>0</v>
          </cell>
          <cell r="CL1572">
            <v>0</v>
          </cell>
          <cell r="CM1572">
            <v>0</v>
          </cell>
          <cell r="CN1572">
            <v>0</v>
          </cell>
          <cell r="CO1572">
            <v>0</v>
          </cell>
          <cell r="CP1572">
            <v>0</v>
          </cell>
          <cell r="CQ1572">
            <v>0</v>
          </cell>
          <cell r="CR1572">
            <v>0</v>
          </cell>
          <cell r="CS1572">
            <v>0</v>
          </cell>
          <cell r="CT1572">
            <v>0</v>
          </cell>
          <cell r="CU1572">
            <v>0</v>
          </cell>
          <cell r="CW1572">
            <v>0</v>
          </cell>
          <cell r="CX1572">
            <v>0</v>
          </cell>
          <cell r="CY1572">
            <v>0</v>
          </cell>
          <cell r="CZ1572">
            <v>0</v>
          </cell>
          <cell r="DA1572">
            <v>0</v>
          </cell>
          <cell r="DB1572">
            <v>0</v>
          </cell>
          <cell r="DC1572">
            <v>0</v>
          </cell>
          <cell r="DD1572">
            <v>0</v>
          </cell>
          <cell r="DE1572">
            <v>0</v>
          </cell>
          <cell r="DF1572">
            <v>0</v>
          </cell>
          <cell r="DG1572">
            <v>0</v>
          </cell>
          <cell r="DI1572">
            <v>0</v>
          </cell>
          <cell r="DJ1572">
            <v>0</v>
          </cell>
          <cell r="DK1572">
            <v>106708.89999999998</v>
          </cell>
          <cell r="DL1572">
            <v>110230.29369999997</v>
          </cell>
          <cell r="DM1572">
            <v>114088.35397949997</v>
          </cell>
          <cell r="DN1572">
            <v>118195.53472276196</v>
          </cell>
          <cell r="DO1572">
            <v>121859.59629916758</v>
          </cell>
          <cell r="DP1572">
            <v>125637.24378444176</v>
          </cell>
          <cell r="DQ1572">
            <v>129783.27282932833</v>
          </cell>
          <cell r="DR1572">
            <v>134455.47065118415</v>
          </cell>
          <cell r="DS1572">
            <v>139295.86759462679</v>
          </cell>
          <cell r="DU1572" t="e">
            <v>#N/A</v>
          </cell>
          <cell r="DV1572">
            <v>0</v>
          </cell>
          <cell r="DW1572">
            <v>1</v>
          </cell>
          <cell r="DX1572">
            <v>1</v>
          </cell>
          <cell r="DY1572">
            <v>900000</v>
          </cell>
          <cell r="DZ1572">
            <v>1100254.5335610104</v>
          </cell>
          <cell r="EB1572">
            <v>1100254.5335610104</v>
          </cell>
          <cell r="EC1572" t="str">
            <v>Def</v>
          </cell>
          <cell r="ED1572" t="str">
            <v>nonDC</v>
          </cell>
        </row>
        <row r="1573">
          <cell r="D1573" t="str">
            <v>PC3200744</v>
          </cell>
          <cell r="E1573" t="str">
            <v>Renewals (Bruce Mason Centre)</v>
          </cell>
          <cell r="F1573" t="str">
            <v>Regional Facilities Auckland Group</v>
          </cell>
          <cell r="G1573" t="str">
            <v>Regional facilities chief executive</v>
          </cell>
          <cell r="H1573" t="str">
            <v>E860005</v>
          </cell>
          <cell r="I1573" t="str">
            <v>Regional facilities Auckland plus</v>
          </cell>
          <cell r="J1573" t="str">
            <v>Lifestyle and culture</v>
          </cell>
          <cell r="K1573" t="str">
            <v>Regional event facilities</v>
          </cell>
          <cell r="L1573" t="str">
            <v>Regional event facility and stadium support</v>
          </cell>
          <cell r="M1573" t="str">
            <v>Lifestyle and culture</v>
          </cell>
          <cell r="N1573" t="str">
            <v>Regional event facilities</v>
          </cell>
          <cell r="O1573" t="str">
            <v>Regional event facility and stadium support</v>
          </cell>
          <cell r="P1573" t="str">
            <v>Lifestyle and culture</v>
          </cell>
          <cell r="Q1573" t="str">
            <v>Regional event facilities</v>
          </cell>
          <cell r="R1573" t="str">
            <v>Regional event facility and stadium support</v>
          </cell>
          <cell r="S1573" t="str">
            <v>A1221515</v>
          </cell>
          <cell r="T1573" t="str">
            <v>A1221515</v>
          </cell>
          <cell r="U1573" t="str">
            <v>Events centres and arenas</v>
          </cell>
          <cell r="V1573" t="str">
            <v>L050</v>
          </cell>
          <cell r="W1573" t="str">
            <v>Regional</v>
          </cell>
          <cell r="X1573" t="str">
            <v>PL40810</v>
          </cell>
          <cell r="Y1573" t="str">
            <v>Expense</v>
          </cell>
          <cell r="Z1573">
            <v>20120701</v>
          </cell>
          <cell r="AA1573">
            <v>20220630</v>
          </cell>
          <cell r="AB1573">
            <v>1</v>
          </cell>
          <cell r="AC1573" t="str">
            <v>Programme</v>
          </cell>
          <cell r="AD1573">
            <v>0</v>
          </cell>
          <cell r="AE1573">
            <v>0</v>
          </cell>
          <cell r="AF1573">
            <v>0</v>
          </cell>
          <cell r="AG1573">
            <v>1</v>
          </cell>
          <cell r="AH1573">
            <v>32</v>
          </cell>
          <cell r="AI1573" t="str">
            <v>Bruce Mason Centre</v>
          </cell>
          <cell r="AJ1573" t="str">
            <v>Buildings (Capex)</v>
          </cell>
          <cell r="AK1573">
            <v>75</v>
          </cell>
          <cell r="AM1573">
            <v>1</v>
          </cell>
          <cell r="AT1573">
            <v>80484</v>
          </cell>
          <cell r="AU1573">
            <v>42847</v>
          </cell>
          <cell r="AV1573">
            <v>371003</v>
          </cell>
          <cell r="AX1573">
            <v>4747</v>
          </cell>
          <cell r="AY1573">
            <v>33755</v>
          </cell>
          <cell r="AZ1573">
            <v>548795</v>
          </cell>
          <cell r="BA1573">
            <v>81163</v>
          </cell>
          <cell r="BB1573">
            <v>33902</v>
          </cell>
          <cell r="BC1573">
            <v>39577</v>
          </cell>
          <cell r="BD1573">
            <v>3.1E-2</v>
          </cell>
          <cell r="BE1573">
            <v>6.1930000000000041E-2</v>
          </cell>
          <cell r="BF1573">
            <v>9.3787900000000146E-2</v>
          </cell>
          <cell r="BG1573">
            <v>0.12878911280000027</v>
          </cell>
          <cell r="BH1573">
            <v>0.16491036440960039</v>
          </cell>
          <cell r="BI1573">
            <v>0.19869276497747879</v>
          </cell>
          <cell r="BJ1573">
            <v>0.23225616239684821</v>
          </cell>
          <cell r="BK1573">
            <v>0.27045610343115034</v>
          </cell>
          <cell r="BL1573">
            <v>0.31238115484437823</v>
          </cell>
          <cell r="BM1573">
            <v>0.35568973295424255</v>
          </cell>
          <cell r="BN1573">
            <v>0</v>
          </cell>
          <cell r="BO1573">
            <v>2495.0039999999999</v>
          </cell>
          <cell r="BP1573">
            <v>2653.5147100000017</v>
          </cell>
          <cell r="BQ1573">
            <v>34795.592263700055</v>
          </cell>
          <cell r="BR1573">
            <v>0</v>
          </cell>
          <cell r="BS1573">
            <v>782.82949985237303</v>
          </cell>
          <cell r="BT1573">
            <v>6706.8742818147966</v>
          </cell>
          <cell r="BU1573">
            <v>127461.02064257831</v>
          </cell>
          <cell r="BV1573">
            <v>21951.028722782456</v>
          </cell>
          <cell r="BW1573">
            <v>10590.34591153411</v>
          </cell>
          <cell r="BX1573">
            <v>14077.132561130058</v>
          </cell>
          <cell r="BY1573">
            <v>0</v>
          </cell>
          <cell r="BZ1573">
            <v>82979.004000000001</v>
          </cell>
          <cell r="CA1573">
            <v>45500.514710000003</v>
          </cell>
          <cell r="CB1573">
            <v>405798.59226370003</v>
          </cell>
          <cell r="CC1573">
            <v>0</v>
          </cell>
          <cell r="CD1573">
            <v>5529.8294998523734</v>
          </cell>
          <cell r="CE1573">
            <v>40461.874281814795</v>
          </cell>
          <cell r="CF1573">
            <v>676256.02064257837</v>
          </cell>
          <cell r="CG1573">
            <v>103114.02872278246</v>
          </cell>
          <cell r="CH1573">
            <v>44492.34591153411</v>
          </cell>
          <cell r="CI1573">
            <v>53654.132561130056</v>
          </cell>
          <cell r="CK1573">
            <v>0</v>
          </cell>
          <cell r="CL1573">
            <v>0</v>
          </cell>
          <cell r="CM1573">
            <v>0</v>
          </cell>
          <cell r="CN1573">
            <v>0</v>
          </cell>
          <cell r="CO1573">
            <v>0</v>
          </cell>
          <cell r="CP1573">
            <v>0</v>
          </cell>
          <cell r="CQ1573">
            <v>0</v>
          </cell>
          <cell r="CR1573">
            <v>0</v>
          </cell>
          <cell r="CS1573">
            <v>0</v>
          </cell>
          <cell r="CT1573">
            <v>0</v>
          </cell>
          <cell r="CU1573">
            <v>0</v>
          </cell>
          <cell r="CW1573">
            <v>0</v>
          </cell>
          <cell r="CX1573">
            <v>0</v>
          </cell>
          <cell r="CY1573">
            <v>0</v>
          </cell>
          <cell r="CZ1573">
            <v>0</v>
          </cell>
          <cell r="DA1573">
            <v>0</v>
          </cell>
          <cell r="DB1573">
            <v>0</v>
          </cell>
          <cell r="DC1573">
            <v>0</v>
          </cell>
          <cell r="DD1573">
            <v>0</v>
          </cell>
          <cell r="DE1573">
            <v>0</v>
          </cell>
          <cell r="DF1573">
            <v>0</v>
          </cell>
          <cell r="DG1573">
            <v>0</v>
          </cell>
          <cell r="DI1573">
            <v>0</v>
          </cell>
          <cell r="DJ1573">
            <v>82979.004000000001</v>
          </cell>
          <cell r="DK1573">
            <v>45500.514710000003</v>
          </cell>
          <cell r="DL1573">
            <v>405798.59226370003</v>
          </cell>
          <cell r="DM1573">
            <v>0</v>
          </cell>
          <cell r="DN1573">
            <v>5529.8294998523734</v>
          </cell>
          <cell r="DO1573">
            <v>40461.874281814795</v>
          </cell>
          <cell r="DP1573">
            <v>676256.02064257837</v>
          </cell>
          <cell r="DQ1573">
            <v>103114.02872278246</v>
          </cell>
          <cell r="DR1573">
            <v>44492.34591153411</v>
          </cell>
          <cell r="DS1573">
            <v>53654.132561130056</v>
          </cell>
          <cell r="DU1573" t="e">
            <v>#N/A</v>
          </cell>
          <cell r="DV1573">
            <v>0</v>
          </cell>
          <cell r="DW1573">
            <v>0</v>
          </cell>
          <cell r="DX1573">
            <v>1</v>
          </cell>
          <cell r="DY1573">
            <v>1236273</v>
          </cell>
          <cell r="DZ1573">
            <v>1457786.3425933921</v>
          </cell>
          <cell r="EB1573">
            <v>1457786.3425933921</v>
          </cell>
          <cell r="EC1573" t="str">
            <v>Def</v>
          </cell>
          <cell r="ED1573" t="str">
            <v>nonDC</v>
          </cell>
        </row>
        <row r="1574">
          <cell r="D1574" t="str">
            <v>PC3200745</v>
          </cell>
          <cell r="E1574" t="str">
            <v>Stardome Technical Equipment Replacement</v>
          </cell>
          <cell r="F1574" t="str">
            <v>Regional Facilities Auckland Group</v>
          </cell>
          <cell r="G1574" t="str">
            <v>Regional facilities chief executive</v>
          </cell>
          <cell r="H1574" t="str">
            <v>E860005</v>
          </cell>
          <cell r="I1574" t="str">
            <v>Regional facilities Auckland plus</v>
          </cell>
          <cell r="J1574" t="str">
            <v>Lifestyle and culture</v>
          </cell>
          <cell r="K1574" t="str">
            <v>Regional event facilities</v>
          </cell>
          <cell r="L1574" t="str">
            <v>Regional event facility and stadium support</v>
          </cell>
          <cell r="M1574" t="str">
            <v>Lifestyle and culture</v>
          </cell>
          <cell r="N1574" t="str">
            <v>Regional event facilities</v>
          </cell>
          <cell r="O1574" t="str">
            <v>Regional event facility and stadium support</v>
          </cell>
          <cell r="P1574" t="str">
            <v>Lifestyle and culture</v>
          </cell>
          <cell r="Q1574" t="str">
            <v>Regional event facilities</v>
          </cell>
          <cell r="R1574" t="str">
            <v>Regional event facility and stadium support</v>
          </cell>
          <cell r="S1574" t="str">
            <v>A1221515</v>
          </cell>
          <cell r="T1574" t="str">
            <v>A1221515</v>
          </cell>
          <cell r="U1574" t="str">
            <v>Events centres and arenas</v>
          </cell>
          <cell r="V1574" t="str">
            <v>L050</v>
          </cell>
          <cell r="W1574" t="str">
            <v>Regional</v>
          </cell>
          <cell r="X1574" t="str">
            <v>PL40810</v>
          </cell>
          <cell r="Y1574" t="str">
            <v>Expense</v>
          </cell>
          <cell r="Z1574">
            <v>20120701</v>
          </cell>
          <cell r="AA1574">
            <v>20140630</v>
          </cell>
          <cell r="AB1574">
            <v>2</v>
          </cell>
          <cell r="AC1574" t="str">
            <v>Discrete</v>
          </cell>
          <cell r="AD1574">
            <v>0</v>
          </cell>
          <cell r="AE1574">
            <v>0</v>
          </cell>
          <cell r="AF1574">
            <v>0</v>
          </cell>
          <cell r="AG1574">
            <v>1</v>
          </cell>
          <cell r="AH1574">
            <v>27</v>
          </cell>
          <cell r="AI1574" t="str">
            <v>No AMP</v>
          </cell>
          <cell r="AJ1574" t="str">
            <v>Plant and equipment (Capex)</v>
          </cell>
          <cell r="AK1574">
            <v>10</v>
          </cell>
          <cell r="AM1574">
            <v>1</v>
          </cell>
          <cell r="AT1574">
            <v>80000</v>
          </cell>
          <cell r="AU1574">
            <v>230000</v>
          </cell>
          <cell r="BD1574">
            <v>3.3000000000000002E-2</v>
          </cell>
          <cell r="BE1574">
            <v>6.7088999999999732E-2</v>
          </cell>
          <cell r="BF1574">
            <v>0.10230293699999971</v>
          </cell>
          <cell r="BG1574">
            <v>0.14088353979499968</v>
          </cell>
          <cell r="BH1574">
            <v>0.18195534722761963</v>
          </cell>
          <cell r="BI1574">
            <v>0.21859596299167583</v>
          </cell>
          <cell r="BJ1574">
            <v>0.25637243784441766</v>
          </cell>
          <cell r="BK1574">
            <v>0.29783272829328333</v>
          </cell>
          <cell r="BL1574">
            <v>0.3445547065118415</v>
          </cell>
          <cell r="BM1574">
            <v>0.39295867594626777</v>
          </cell>
          <cell r="BN1574">
            <v>0</v>
          </cell>
          <cell r="BO1574">
            <v>2640</v>
          </cell>
          <cell r="BP1574">
            <v>15430.469999999937</v>
          </cell>
          <cell r="BQ1574">
            <v>0</v>
          </cell>
          <cell r="BR1574">
            <v>0</v>
          </cell>
          <cell r="BS1574">
            <v>0</v>
          </cell>
          <cell r="BT1574">
            <v>0</v>
          </cell>
          <cell r="BU1574">
            <v>0</v>
          </cell>
          <cell r="BV1574">
            <v>0</v>
          </cell>
          <cell r="BW1574">
            <v>0</v>
          </cell>
          <cell r="BX1574">
            <v>0</v>
          </cell>
          <cell r="BY1574">
            <v>0</v>
          </cell>
          <cell r="BZ1574">
            <v>82640</v>
          </cell>
          <cell r="CA1574">
            <v>245430.46999999994</v>
          </cell>
          <cell r="CB1574">
            <v>0</v>
          </cell>
          <cell r="CC1574">
            <v>0</v>
          </cell>
          <cell r="CD1574">
            <v>0</v>
          </cell>
          <cell r="CE1574">
            <v>0</v>
          </cell>
          <cell r="CF1574">
            <v>0</v>
          </cell>
          <cell r="CG1574">
            <v>0</v>
          </cell>
          <cell r="CH1574">
            <v>0</v>
          </cell>
          <cell r="CI1574">
            <v>0</v>
          </cell>
          <cell r="CK1574">
            <v>0</v>
          </cell>
          <cell r="CL1574">
            <v>0</v>
          </cell>
          <cell r="CM1574">
            <v>0</v>
          </cell>
          <cell r="CN1574">
            <v>0</v>
          </cell>
          <cell r="CO1574">
            <v>0</v>
          </cell>
          <cell r="CP1574">
            <v>0</v>
          </cell>
          <cell r="CQ1574">
            <v>0</v>
          </cell>
          <cell r="CR1574">
            <v>0</v>
          </cell>
          <cell r="CS1574">
            <v>0</v>
          </cell>
          <cell r="CT1574">
            <v>0</v>
          </cell>
          <cell r="CU1574">
            <v>0</v>
          </cell>
          <cell r="CW1574">
            <v>0</v>
          </cell>
          <cell r="CX1574">
            <v>0</v>
          </cell>
          <cell r="CY1574">
            <v>0</v>
          </cell>
          <cell r="CZ1574">
            <v>0</v>
          </cell>
          <cell r="DA1574">
            <v>0</v>
          </cell>
          <cell r="DB1574">
            <v>0</v>
          </cell>
          <cell r="DC1574">
            <v>0</v>
          </cell>
          <cell r="DD1574">
            <v>0</v>
          </cell>
          <cell r="DE1574">
            <v>0</v>
          </cell>
          <cell r="DF1574">
            <v>0</v>
          </cell>
          <cell r="DG1574">
            <v>0</v>
          </cell>
          <cell r="DI1574">
            <v>0</v>
          </cell>
          <cell r="DJ1574">
            <v>82640</v>
          </cell>
          <cell r="DK1574">
            <v>245430.46999999994</v>
          </cell>
          <cell r="DL1574">
            <v>0</v>
          </cell>
          <cell r="DM1574">
            <v>0</v>
          </cell>
          <cell r="DN1574">
            <v>0</v>
          </cell>
          <cell r="DO1574">
            <v>0</v>
          </cell>
          <cell r="DP1574">
            <v>0</v>
          </cell>
          <cell r="DQ1574">
            <v>0</v>
          </cell>
          <cell r="DR1574">
            <v>0</v>
          </cell>
          <cell r="DS1574">
            <v>0</v>
          </cell>
          <cell r="DU1574" t="e">
            <v>#N/A</v>
          </cell>
          <cell r="DV1574">
            <v>0</v>
          </cell>
          <cell r="DW1574">
            <v>0</v>
          </cell>
          <cell r="DX1574">
            <v>1</v>
          </cell>
          <cell r="DY1574">
            <v>310000</v>
          </cell>
          <cell r="DZ1574">
            <v>328070.46999999997</v>
          </cell>
          <cell r="EB1574">
            <v>328070.46999999997</v>
          </cell>
          <cell r="EC1574" t="str">
            <v>Def</v>
          </cell>
          <cell r="ED1574" t="str">
            <v>nonDC</v>
          </cell>
        </row>
        <row r="1575">
          <cell r="D1575" t="str">
            <v>PC3200746</v>
          </cell>
          <cell r="E1575" t="str">
            <v>Stardome Roof</v>
          </cell>
          <cell r="F1575" t="str">
            <v>Regional Facilities Auckland Group</v>
          </cell>
          <cell r="G1575" t="str">
            <v>Regional facilities chief executive</v>
          </cell>
          <cell r="H1575" t="str">
            <v>E860005</v>
          </cell>
          <cell r="I1575" t="str">
            <v>Regional facilities Auckland plus</v>
          </cell>
          <cell r="J1575" t="str">
            <v>Lifestyle and culture</v>
          </cell>
          <cell r="K1575" t="str">
            <v>Regional event facilities</v>
          </cell>
          <cell r="L1575" t="str">
            <v>Regional event facility and stadium support</v>
          </cell>
          <cell r="M1575" t="str">
            <v>Lifestyle and culture</v>
          </cell>
          <cell r="N1575" t="str">
            <v>Regional event facilities</v>
          </cell>
          <cell r="O1575" t="str">
            <v>Regional event facility and stadium support</v>
          </cell>
          <cell r="P1575" t="str">
            <v>Lifestyle and culture</v>
          </cell>
          <cell r="Q1575" t="str">
            <v>Regional event facilities</v>
          </cell>
          <cell r="R1575" t="str">
            <v>Regional event facility and stadium support</v>
          </cell>
          <cell r="S1575" t="str">
            <v>A1221515</v>
          </cell>
          <cell r="T1575" t="str">
            <v>A1221515</v>
          </cell>
          <cell r="U1575" t="str">
            <v>Events centres and arenas</v>
          </cell>
          <cell r="V1575" t="str">
            <v>L050</v>
          </cell>
          <cell r="W1575" t="str">
            <v>Regional</v>
          </cell>
          <cell r="X1575" t="str">
            <v>PL40810</v>
          </cell>
          <cell r="Y1575" t="str">
            <v>Expense</v>
          </cell>
          <cell r="Z1575">
            <v>20120701</v>
          </cell>
          <cell r="AA1575">
            <v>20130630</v>
          </cell>
          <cell r="AB1575">
            <v>2</v>
          </cell>
          <cell r="AC1575" t="str">
            <v>Discrete</v>
          </cell>
          <cell r="AD1575">
            <v>0</v>
          </cell>
          <cell r="AE1575">
            <v>0</v>
          </cell>
          <cell r="AF1575">
            <v>0</v>
          </cell>
          <cell r="AG1575">
            <v>1</v>
          </cell>
          <cell r="AH1575">
            <v>27</v>
          </cell>
          <cell r="AI1575" t="str">
            <v>No AMP</v>
          </cell>
          <cell r="AJ1575" t="str">
            <v>Buildings (Capex)</v>
          </cell>
          <cell r="AK1575">
            <v>75</v>
          </cell>
          <cell r="AM1575">
            <v>1</v>
          </cell>
          <cell r="AT1575">
            <v>55000</v>
          </cell>
          <cell r="BD1575">
            <v>3.1E-2</v>
          </cell>
          <cell r="BE1575">
            <v>6.1930000000000041E-2</v>
          </cell>
          <cell r="BF1575">
            <v>9.3787900000000146E-2</v>
          </cell>
          <cell r="BG1575">
            <v>0.12878911280000027</v>
          </cell>
          <cell r="BH1575">
            <v>0.16491036440960039</v>
          </cell>
          <cell r="BI1575">
            <v>0.19869276497747879</v>
          </cell>
          <cell r="BJ1575">
            <v>0.23225616239684821</v>
          </cell>
          <cell r="BK1575">
            <v>0.27045610343115034</v>
          </cell>
          <cell r="BL1575">
            <v>0.31238115484437823</v>
          </cell>
          <cell r="BM1575">
            <v>0.35568973295424255</v>
          </cell>
          <cell r="BN1575">
            <v>0</v>
          </cell>
          <cell r="BO1575">
            <v>1705</v>
          </cell>
          <cell r="BP1575">
            <v>0</v>
          </cell>
          <cell r="BQ1575">
            <v>0</v>
          </cell>
          <cell r="BR1575">
            <v>0</v>
          </cell>
          <cell r="BS1575">
            <v>0</v>
          </cell>
          <cell r="BT1575">
            <v>0</v>
          </cell>
          <cell r="BU1575">
            <v>0</v>
          </cell>
          <cell r="BV1575">
            <v>0</v>
          </cell>
          <cell r="BW1575">
            <v>0</v>
          </cell>
          <cell r="BX1575">
            <v>0</v>
          </cell>
          <cell r="BY1575">
            <v>0</v>
          </cell>
          <cell r="BZ1575">
            <v>56705</v>
          </cell>
          <cell r="CA1575">
            <v>0</v>
          </cell>
          <cell r="CB1575">
            <v>0</v>
          </cell>
          <cell r="CC1575">
            <v>0</v>
          </cell>
          <cell r="CD1575">
            <v>0</v>
          </cell>
          <cell r="CE1575">
            <v>0</v>
          </cell>
          <cell r="CF1575">
            <v>0</v>
          </cell>
          <cell r="CG1575">
            <v>0</v>
          </cell>
          <cell r="CH1575">
            <v>0</v>
          </cell>
          <cell r="CI1575">
            <v>0</v>
          </cell>
          <cell r="CK1575">
            <v>0</v>
          </cell>
          <cell r="CL1575">
            <v>0</v>
          </cell>
          <cell r="CM1575">
            <v>0</v>
          </cell>
          <cell r="CN1575">
            <v>0</v>
          </cell>
          <cell r="CO1575">
            <v>0</v>
          </cell>
          <cell r="CP1575">
            <v>0</v>
          </cell>
          <cell r="CQ1575">
            <v>0</v>
          </cell>
          <cell r="CR1575">
            <v>0</v>
          </cell>
          <cell r="CS1575">
            <v>0</v>
          </cell>
          <cell r="CT1575">
            <v>0</v>
          </cell>
          <cell r="CU1575">
            <v>0</v>
          </cell>
          <cell r="CW1575">
            <v>0</v>
          </cell>
          <cell r="CX1575">
            <v>0</v>
          </cell>
          <cell r="CY1575">
            <v>0</v>
          </cell>
          <cell r="CZ1575">
            <v>0</v>
          </cell>
          <cell r="DA1575">
            <v>0</v>
          </cell>
          <cell r="DB1575">
            <v>0</v>
          </cell>
          <cell r="DC1575">
            <v>0</v>
          </cell>
          <cell r="DD1575">
            <v>0</v>
          </cell>
          <cell r="DE1575">
            <v>0</v>
          </cell>
          <cell r="DF1575">
            <v>0</v>
          </cell>
          <cell r="DG1575">
            <v>0</v>
          </cell>
          <cell r="DI1575">
            <v>0</v>
          </cell>
          <cell r="DJ1575">
            <v>56705</v>
          </cell>
          <cell r="DK1575">
            <v>0</v>
          </cell>
          <cell r="DL1575">
            <v>0</v>
          </cell>
          <cell r="DM1575">
            <v>0</v>
          </cell>
          <cell r="DN1575">
            <v>0</v>
          </cell>
          <cell r="DO1575">
            <v>0</v>
          </cell>
          <cell r="DP1575">
            <v>0</v>
          </cell>
          <cell r="DQ1575">
            <v>0</v>
          </cell>
          <cell r="DR1575">
            <v>0</v>
          </cell>
          <cell r="DS1575">
            <v>0</v>
          </cell>
          <cell r="DU1575" t="e">
            <v>#N/A</v>
          </cell>
          <cell r="DV1575">
            <v>0</v>
          </cell>
          <cell r="DW1575">
            <v>0</v>
          </cell>
          <cell r="DX1575">
            <v>1</v>
          </cell>
          <cell r="DY1575">
            <v>55000</v>
          </cell>
          <cell r="DZ1575">
            <v>56705</v>
          </cell>
          <cell r="EB1575">
            <v>56705</v>
          </cell>
          <cell r="EC1575" t="str">
            <v>Def</v>
          </cell>
          <cell r="ED1575" t="str">
            <v>nonDC</v>
          </cell>
        </row>
        <row r="1576">
          <cell r="D1576" t="str">
            <v>PC3200748</v>
          </cell>
          <cell r="E1576" t="str">
            <v>Renewals (Aotea Centre)</v>
          </cell>
          <cell r="F1576" t="str">
            <v>Regional Facilities Auckland Group</v>
          </cell>
          <cell r="G1576" t="str">
            <v>Regional facilities chief executive</v>
          </cell>
          <cell r="H1576" t="str">
            <v>E863205</v>
          </cell>
          <cell r="I1576" t="str">
            <v>The Edge asset management administration</v>
          </cell>
          <cell r="J1576" t="str">
            <v>Lifestyle and culture</v>
          </cell>
          <cell r="K1576" t="str">
            <v>Regional event facilities</v>
          </cell>
          <cell r="L1576" t="str">
            <v>The EDGE event facilities management</v>
          </cell>
          <cell r="M1576" t="str">
            <v>Lifestyle and culture</v>
          </cell>
          <cell r="N1576" t="str">
            <v>Regional event facilities</v>
          </cell>
          <cell r="O1576" t="str">
            <v>The EDGE event facilities management</v>
          </cell>
          <cell r="P1576" t="str">
            <v>Lifestyle and culture</v>
          </cell>
          <cell r="Q1576" t="str">
            <v>Regional event facilities</v>
          </cell>
          <cell r="R1576" t="str">
            <v>The EDGE event facilities management</v>
          </cell>
          <cell r="S1576" t="str">
            <v>A1221505</v>
          </cell>
          <cell r="T1576" t="str">
            <v>A1221505</v>
          </cell>
          <cell r="U1576" t="str">
            <v>The EDGE event facilities management</v>
          </cell>
          <cell r="V1576" t="str">
            <v>L050</v>
          </cell>
          <cell r="W1576" t="str">
            <v>Regional</v>
          </cell>
          <cell r="X1576" t="str">
            <v>PL40810</v>
          </cell>
          <cell r="Y1576" t="str">
            <v>Expense</v>
          </cell>
          <cell r="Z1576">
            <v>20120701</v>
          </cell>
          <cell r="AA1576">
            <v>20220630</v>
          </cell>
          <cell r="AB1576">
            <v>1</v>
          </cell>
          <cell r="AC1576" t="str">
            <v>Programme</v>
          </cell>
          <cell r="AD1576">
            <v>0</v>
          </cell>
          <cell r="AE1576">
            <v>0</v>
          </cell>
          <cell r="AF1576">
            <v>0</v>
          </cell>
          <cell r="AG1576">
            <v>1</v>
          </cell>
          <cell r="AH1576">
            <v>29</v>
          </cell>
          <cell r="AI1576" t="str">
            <v>Aotea Centre</v>
          </cell>
          <cell r="AJ1576" t="str">
            <v>Buildings (Capex)</v>
          </cell>
          <cell r="AK1576">
            <v>75</v>
          </cell>
          <cell r="AM1576">
            <v>1</v>
          </cell>
          <cell r="AT1576">
            <v>5559810.8866666667</v>
          </cell>
          <cell r="AU1576">
            <v>5684338.6366666667</v>
          </cell>
          <cell r="AV1576">
            <v>5659512.9866666663</v>
          </cell>
          <cell r="AW1576">
            <v>4693381.7</v>
          </cell>
          <cell r="AX1576">
            <v>5298314.8</v>
          </cell>
          <cell r="AY1576">
            <v>2242143.35</v>
          </cell>
          <cell r="AZ1576">
            <v>5749753.1500000004</v>
          </cell>
          <cell r="BA1576">
            <v>9693563.1999999993</v>
          </cell>
          <cell r="BB1576">
            <v>8273294.0999999996</v>
          </cell>
          <cell r="BC1576">
            <v>5297283.75</v>
          </cell>
          <cell r="BD1576">
            <v>3.1E-2</v>
          </cell>
          <cell r="BE1576">
            <v>6.1930000000000041E-2</v>
          </cell>
          <cell r="BF1576">
            <v>9.3787900000000146E-2</v>
          </cell>
          <cell r="BG1576">
            <v>0.12878911280000027</v>
          </cell>
          <cell r="BH1576">
            <v>0.16491036440960039</v>
          </cell>
          <cell r="BI1576">
            <v>0.19869276497747879</v>
          </cell>
          <cell r="BJ1576">
            <v>0.23225616239684821</v>
          </cell>
          <cell r="BK1576">
            <v>0.27045610343115034</v>
          </cell>
          <cell r="BL1576">
            <v>0.31238115484437823</v>
          </cell>
          <cell r="BM1576">
            <v>0.35568973295424255</v>
          </cell>
          <cell r="BN1576">
            <v>0</v>
          </cell>
          <cell r="BO1576">
            <v>172354.13748666667</v>
          </cell>
          <cell r="BP1576">
            <v>352031.09176876693</v>
          </cell>
          <cell r="BQ1576">
            <v>530793.83804219542</v>
          </cell>
          <cell r="BR1576">
            <v>604456.46517475706</v>
          </cell>
          <cell r="BS1576">
            <v>873747.024424779</v>
          </cell>
          <cell r="BT1576">
            <v>445497.66168736696</v>
          </cell>
          <cell r="BU1576">
            <v>1335415.6013481896</v>
          </cell>
          <cell r="BV1576">
            <v>2621683.3314355924</v>
          </cell>
          <cell r="BW1576">
            <v>2584421.1653251806</v>
          </cell>
          <cell r="BX1576">
            <v>1884189.4424203485</v>
          </cell>
          <cell r="BY1576">
            <v>0</v>
          </cell>
          <cell r="BZ1576">
            <v>5732165.0241533332</v>
          </cell>
          <cell r="CA1576">
            <v>6036369.7284354335</v>
          </cell>
          <cell r="CB1576">
            <v>6190306.8247088622</v>
          </cell>
          <cell r="CC1576">
            <v>5297838.1651747571</v>
          </cell>
          <cell r="CD1576">
            <v>6172061.824424779</v>
          </cell>
          <cell r="CE1576">
            <v>2687641.0116873672</v>
          </cell>
          <cell r="CF1576">
            <v>7085168.75134819</v>
          </cell>
          <cell r="CG1576">
            <v>12315246.531435592</v>
          </cell>
          <cell r="CH1576">
            <v>10857715.265325181</v>
          </cell>
          <cell r="CI1576">
            <v>7181473.1924203485</v>
          </cell>
          <cell r="CK1576">
            <v>0</v>
          </cell>
          <cell r="CL1576">
            <v>0</v>
          </cell>
          <cell r="CM1576">
            <v>0</v>
          </cell>
          <cell r="CN1576">
            <v>0</v>
          </cell>
          <cell r="CO1576">
            <v>0</v>
          </cell>
          <cell r="CP1576">
            <v>0</v>
          </cell>
          <cell r="CQ1576">
            <v>0</v>
          </cell>
          <cell r="CR1576">
            <v>0</v>
          </cell>
          <cell r="CS1576">
            <v>0</v>
          </cell>
          <cell r="CT1576">
            <v>0</v>
          </cell>
          <cell r="CU1576">
            <v>0</v>
          </cell>
          <cell r="CW1576">
            <v>0</v>
          </cell>
          <cell r="CX1576">
            <v>0</v>
          </cell>
          <cell r="CY1576">
            <v>0</v>
          </cell>
          <cell r="CZ1576">
            <v>0</v>
          </cell>
          <cell r="DA1576">
            <v>0</v>
          </cell>
          <cell r="DB1576">
            <v>0</v>
          </cell>
          <cell r="DC1576">
            <v>0</v>
          </cell>
          <cell r="DD1576">
            <v>0</v>
          </cell>
          <cell r="DE1576">
            <v>0</v>
          </cell>
          <cell r="DF1576">
            <v>0</v>
          </cell>
          <cell r="DG1576">
            <v>0</v>
          </cell>
          <cell r="DI1576">
            <v>0</v>
          </cell>
          <cell r="DJ1576">
            <v>5732165.0241533332</v>
          </cell>
          <cell r="DK1576">
            <v>6036369.7284354335</v>
          </cell>
          <cell r="DL1576">
            <v>6190306.8247088622</v>
          </cell>
          <cell r="DM1576">
            <v>5297838.1651747571</v>
          </cell>
          <cell r="DN1576">
            <v>6172061.824424779</v>
          </cell>
          <cell r="DO1576">
            <v>2687641.0116873672</v>
          </cell>
          <cell r="DP1576">
            <v>7085168.75134819</v>
          </cell>
          <cell r="DQ1576">
            <v>12315246.531435592</v>
          </cell>
          <cell r="DR1576">
            <v>10857715.265325181</v>
          </cell>
          <cell r="DS1576">
            <v>7181473.1924203485</v>
          </cell>
          <cell r="DU1576" t="e">
            <v>#N/A</v>
          </cell>
          <cell r="DV1576">
            <v>0</v>
          </cell>
          <cell r="DW1576">
            <v>0</v>
          </cell>
          <cell r="DX1576">
            <v>1</v>
          </cell>
          <cell r="DY1576">
            <v>58151396.559999995</v>
          </cell>
          <cell r="DZ1576">
            <v>69555986.319113851</v>
          </cell>
          <cell r="EB1576">
            <v>69555986.319113851</v>
          </cell>
          <cell r="EC1576" t="str">
            <v>Def</v>
          </cell>
          <cell r="ED1576" t="str">
            <v>nonDC</v>
          </cell>
        </row>
        <row r="1577">
          <cell r="D1577" t="str">
            <v>PC3200749</v>
          </cell>
          <cell r="E1577" t="str">
            <v>Renewals (The Civic)</v>
          </cell>
          <cell r="F1577" t="str">
            <v>Regional Facilities Auckland Group</v>
          </cell>
          <cell r="G1577" t="str">
            <v>Regional facilities chief executive</v>
          </cell>
          <cell r="H1577" t="str">
            <v>E863205</v>
          </cell>
          <cell r="I1577" t="str">
            <v>The Edge asset management administration</v>
          </cell>
          <cell r="J1577" t="str">
            <v>Lifestyle and culture</v>
          </cell>
          <cell r="K1577" t="str">
            <v>Regional event facilities</v>
          </cell>
          <cell r="L1577" t="str">
            <v>The EDGE event facilities management</v>
          </cell>
          <cell r="M1577" t="str">
            <v>Lifestyle and culture</v>
          </cell>
          <cell r="N1577" t="str">
            <v>Regional event facilities</v>
          </cell>
          <cell r="O1577" t="str">
            <v>The EDGE event facilities management</v>
          </cell>
          <cell r="P1577" t="str">
            <v>Lifestyle and culture</v>
          </cell>
          <cell r="Q1577" t="str">
            <v>Regional event facilities</v>
          </cell>
          <cell r="R1577" t="str">
            <v>The EDGE event facilities management</v>
          </cell>
          <cell r="S1577" t="str">
            <v>A1221505</v>
          </cell>
          <cell r="T1577" t="str">
            <v>A1221505</v>
          </cell>
          <cell r="U1577" t="str">
            <v>The EDGE event facilities management</v>
          </cell>
          <cell r="V1577" t="str">
            <v>L050</v>
          </cell>
          <cell r="W1577" t="str">
            <v>Regional</v>
          </cell>
          <cell r="X1577" t="str">
            <v>PL40810</v>
          </cell>
          <cell r="Y1577" t="str">
            <v>Expense</v>
          </cell>
          <cell r="Z1577">
            <v>20120701</v>
          </cell>
          <cell r="AA1577">
            <v>20220630</v>
          </cell>
          <cell r="AB1577">
            <v>1</v>
          </cell>
          <cell r="AC1577" t="str">
            <v>Programme</v>
          </cell>
          <cell r="AD1577">
            <v>0</v>
          </cell>
          <cell r="AE1577">
            <v>0</v>
          </cell>
          <cell r="AF1577">
            <v>0</v>
          </cell>
          <cell r="AG1577">
            <v>1</v>
          </cell>
          <cell r="AH1577">
            <v>31</v>
          </cell>
          <cell r="AI1577" t="str">
            <v>Civic Theatre</v>
          </cell>
          <cell r="AJ1577" t="str">
            <v>Buildings (Capex)</v>
          </cell>
          <cell r="AK1577">
            <v>75</v>
          </cell>
          <cell r="AM1577">
            <v>1</v>
          </cell>
          <cell r="AT1577">
            <v>923731.92666655569</v>
          </cell>
          <cell r="AU1577">
            <v>1957487.9266665557</v>
          </cell>
          <cell r="AV1577">
            <v>2020342.4266665555</v>
          </cell>
          <cell r="AW1577">
            <v>3175802</v>
          </cell>
          <cell r="AX1577">
            <v>2648432.75</v>
          </cell>
          <cell r="AY1577">
            <v>4069951</v>
          </cell>
          <cell r="AZ1577">
            <v>3828750</v>
          </cell>
          <cell r="BA1577">
            <v>899295.15</v>
          </cell>
          <cell r="BB1577">
            <v>3729959.5</v>
          </cell>
          <cell r="BC1577">
            <v>368505.59999999998</v>
          </cell>
          <cell r="BD1577">
            <v>3.1E-2</v>
          </cell>
          <cell r="BE1577">
            <v>6.1930000000000041E-2</v>
          </cell>
          <cell r="BF1577">
            <v>9.3787900000000146E-2</v>
          </cell>
          <cell r="BG1577">
            <v>0.12878911280000027</v>
          </cell>
          <cell r="BH1577">
            <v>0.16491036440960039</v>
          </cell>
          <cell r="BI1577">
            <v>0.19869276497747879</v>
          </cell>
          <cell r="BJ1577">
            <v>0.23225616239684821</v>
          </cell>
          <cell r="BK1577">
            <v>0.27045610343115034</v>
          </cell>
          <cell r="BL1577">
            <v>0.31238115484437823</v>
          </cell>
          <cell r="BM1577">
            <v>0.35568973295424255</v>
          </cell>
          <cell r="BN1577">
            <v>0</v>
          </cell>
          <cell r="BO1577">
            <v>28635.689726663226</v>
          </cell>
          <cell r="BP1577">
            <v>121227.22729845987</v>
          </cell>
          <cell r="BQ1577">
            <v>189483.67347796052</v>
          </cell>
          <cell r="BR1577">
            <v>409008.72200846649</v>
          </cell>
          <cell r="BS1577">
            <v>436754.0099168201</v>
          </cell>
          <cell r="BT1577">
            <v>808669.81751285482</v>
          </cell>
          <cell r="BU1577">
            <v>889250.78177693253</v>
          </cell>
          <cell r="BV1577">
            <v>243219.86210353186</v>
          </cell>
          <cell r="BW1577">
            <v>1165169.0561327597</v>
          </cell>
          <cell r="BX1577">
            <v>131073.6584561429</v>
          </cell>
          <cell r="BY1577">
            <v>0</v>
          </cell>
          <cell r="BZ1577">
            <v>952367.61639321886</v>
          </cell>
          <cell r="CA1577">
            <v>2078715.1539650157</v>
          </cell>
          <cell r="CB1577">
            <v>2209826.1001445157</v>
          </cell>
          <cell r="CC1577">
            <v>3584810.7220084667</v>
          </cell>
          <cell r="CD1577">
            <v>3085186.7599168201</v>
          </cell>
          <cell r="CE1577">
            <v>4878620.8175128549</v>
          </cell>
          <cell r="CF1577">
            <v>4718000.781776933</v>
          </cell>
          <cell r="CG1577">
            <v>1142515.012103532</v>
          </cell>
          <cell r="CH1577">
            <v>4895128.5561327599</v>
          </cell>
          <cell r="CI1577">
            <v>499579.25845614285</v>
          </cell>
          <cell r="CK1577">
            <v>0</v>
          </cell>
          <cell r="CL1577">
            <v>0</v>
          </cell>
          <cell r="CM1577">
            <v>0</v>
          </cell>
          <cell r="CN1577">
            <v>0</v>
          </cell>
          <cell r="CO1577">
            <v>0</v>
          </cell>
          <cell r="CP1577">
            <v>0</v>
          </cell>
          <cell r="CQ1577">
            <v>0</v>
          </cell>
          <cell r="CR1577">
            <v>0</v>
          </cell>
          <cell r="CS1577">
            <v>0</v>
          </cell>
          <cell r="CT1577">
            <v>0</v>
          </cell>
          <cell r="CU1577">
            <v>0</v>
          </cell>
          <cell r="CW1577">
            <v>0</v>
          </cell>
          <cell r="CX1577">
            <v>0</v>
          </cell>
          <cell r="CY1577">
            <v>0</v>
          </cell>
          <cell r="CZ1577">
            <v>0</v>
          </cell>
          <cell r="DA1577">
            <v>0</v>
          </cell>
          <cell r="DB1577">
            <v>0</v>
          </cell>
          <cell r="DC1577">
            <v>0</v>
          </cell>
          <cell r="DD1577">
            <v>0</v>
          </cell>
          <cell r="DE1577">
            <v>0</v>
          </cell>
          <cell r="DF1577">
            <v>0</v>
          </cell>
          <cell r="DG1577">
            <v>0</v>
          </cell>
          <cell r="DI1577">
            <v>0</v>
          </cell>
          <cell r="DJ1577">
            <v>952367.61639321886</v>
          </cell>
          <cell r="DK1577">
            <v>2078715.1539650157</v>
          </cell>
          <cell r="DL1577">
            <v>2209826.1001445157</v>
          </cell>
          <cell r="DM1577">
            <v>3584810.7220084667</v>
          </cell>
          <cell r="DN1577">
            <v>3085186.7599168201</v>
          </cell>
          <cell r="DO1577">
            <v>4878620.8175128549</v>
          </cell>
          <cell r="DP1577">
            <v>4718000.781776933</v>
          </cell>
          <cell r="DQ1577">
            <v>1142515.012103532</v>
          </cell>
          <cell r="DR1577">
            <v>4895128.5561327599</v>
          </cell>
          <cell r="DS1577">
            <v>499579.25845614285</v>
          </cell>
          <cell r="DU1577" t="e">
            <v>#N/A</v>
          </cell>
          <cell r="DV1577">
            <v>0</v>
          </cell>
          <cell r="DW1577">
            <v>0</v>
          </cell>
          <cell r="DX1577">
            <v>1</v>
          </cell>
          <cell r="DY1577">
            <v>23622258.279999666</v>
          </cell>
          <cell r="DZ1577">
            <v>28044750.77841026</v>
          </cell>
          <cell r="EB1577">
            <v>28044750.77841026</v>
          </cell>
          <cell r="EC1577" t="str">
            <v>Def</v>
          </cell>
          <cell r="ED1577" t="str">
            <v>nonDC</v>
          </cell>
        </row>
        <row r="1578">
          <cell r="D1578" t="str">
            <v>PC3200750</v>
          </cell>
          <cell r="E1578" t="str">
            <v>Renewals (Town Hall)</v>
          </cell>
          <cell r="F1578" t="str">
            <v>Regional Facilities Auckland Group</v>
          </cell>
          <cell r="G1578" t="str">
            <v>Regional facilities chief executive</v>
          </cell>
          <cell r="H1578" t="str">
            <v>E863205</v>
          </cell>
          <cell r="I1578" t="str">
            <v>The Edge asset management administration</v>
          </cell>
          <cell r="J1578" t="str">
            <v>Lifestyle and culture</v>
          </cell>
          <cell r="K1578" t="str">
            <v>Regional event facilities</v>
          </cell>
          <cell r="L1578" t="str">
            <v>The EDGE event facilities management</v>
          </cell>
          <cell r="M1578" t="str">
            <v>Lifestyle and culture</v>
          </cell>
          <cell r="N1578" t="str">
            <v>Regional event facilities</v>
          </cell>
          <cell r="O1578" t="str">
            <v>The EDGE event facilities management</v>
          </cell>
          <cell r="P1578" t="str">
            <v>Lifestyle and culture</v>
          </cell>
          <cell r="Q1578" t="str">
            <v>Regional event facilities</v>
          </cell>
          <cell r="R1578" t="str">
            <v>The EDGE event facilities management</v>
          </cell>
          <cell r="S1578" t="str">
            <v>A1221505</v>
          </cell>
          <cell r="T1578" t="str">
            <v>A1221505</v>
          </cell>
          <cell r="U1578" t="str">
            <v>The EDGE event facilities management</v>
          </cell>
          <cell r="V1578" t="str">
            <v>L050</v>
          </cell>
          <cell r="W1578" t="str">
            <v>Regional</v>
          </cell>
          <cell r="X1578" t="str">
            <v>PL40810</v>
          </cell>
          <cell r="Y1578" t="str">
            <v>Expense</v>
          </cell>
          <cell r="Z1578">
            <v>20120701</v>
          </cell>
          <cell r="AA1578">
            <v>20220630</v>
          </cell>
          <cell r="AB1578">
            <v>1</v>
          </cell>
          <cell r="AC1578" t="str">
            <v>Programme</v>
          </cell>
          <cell r="AD1578">
            <v>0</v>
          </cell>
          <cell r="AE1578">
            <v>0</v>
          </cell>
          <cell r="AF1578">
            <v>0</v>
          </cell>
          <cell r="AG1578">
            <v>1</v>
          </cell>
          <cell r="AH1578">
            <v>30</v>
          </cell>
          <cell r="AI1578" t="str">
            <v>Town Hall</v>
          </cell>
          <cell r="AJ1578" t="str">
            <v>Buildings (Capex)</v>
          </cell>
          <cell r="AK1578">
            <v>75</v>
          </cell>
          <cell r="AM1578">
            <v>1</v>
          </cell>
          <cell r="AT1578">
            <v>561297</v>
          </cell>
          <cell r="AU1578">
            <v>648666</v>
          </cell>
          <cell r="AV1578">
            <v>206618</v>
          </cell>
          <cell r="AW1578">
            <v>44446</v>
          </cell>
          <cell r="AX1578">
            <v>162513</v>
          </cell>
          <cell r="AY1578">
            <v>51865</v>
          </cell>
          <cell r="AZ1578">
            <v>96741</v>
          </cell>
          <cell r="BA1578">
            <v>74836</v>
          </cell>
          <cell r="BB1578">
            <v>209240</v>
          </cell>
          <cell r="BC1578">
            <v>166977</v>
          </cell>
          <cell r="BD1578">
            <v>3.1E-2</v>
          </cell>
          <cell r="BE1578">
            <v>6.1930000000000041E-2</v>
          </cell>
          <cell r="BF1578">
            <v>9.3787900000000146E-2</v>
          </cell>
          <cell r="BG1578">
            <v>0.12878911280000027</v>
          </cell>
          <cell r="BH1578">
            <v>0.16491036440960039</v>
          </cell>
          <cell r="BI1578">
            <v>0.19869276497747879</v>
          </cell>
          <cell r="BJ1578">
            <v>0.23225616239684821</v>
          </cell>
          <cell r="BK1578">
            <v>0.27045610343115034</v>
          </cell>
          <cell r="BL1578">
            <v>0.31238115484437823</v>
          </cell>
          <cell r="BM1578">
            <v>0.35568973295424255</v>
          </cell>
          <cell r="BN1578">
            <v>0</v>
          </cell>
          <cell r="BO1578">
            <v>17400.206999999999</v>
          </cell>
          <cell r="BP1578">
            <v>40171.885380000029</v>
          </cell>
          <cell r="BQ1578">
            <v>19378.268322200031</v>
          </cell>
          <cell r="BR1578">
            <v>5724.1609075088118</v>
          </cell>
          <cell r="BS1578">
            <v>26800.078051297387</v>
          </cell>
          <cell r="BT1578">
            <v>10305.200255556938</v>
          </cell>
          <cell r="BU1578">
            <v>22468.693406433493</v>
          </cell>
          <cell r="BV1578">
            <v>20239.852956373568</v>
          </cell>
          <cell r="BW1578">
            <v>65362.632839637699</v>
          </cell>
          <cell r="BX1578">
            <v>59392.004539500558</v>
          </cell>
          <cell r="BY1578">
            <v>0</v>
          </cell>
          <cell r="BZ1578">
            <v>578697.20700000005</v>
          </cell>
          <cell r="CA1578">
            <v>688837.88537999999</v>
          </cell>
          <cell r="CB1578">
            <v>225996.26832220002</v>
          </cell>
          <cell r="CC1578">
            <v>50170.160907508813</v>
          </cell>
          <cell r="CD1578">
            <v>189313.0780512974</v>
          </cell>
          <cell r="CE1578">
            <v>62170.200255556934</v>
          </cell>
          <cell r="CF1578">
            <v>119209.69340643349</v>
          </cell>
          <cell r="CG1578">
            <v>95075.852956373565</v>
          </cell>
          <cell r="CH1578">
            <v>274602.63283963769</v>
          </cell>
          <cell r="CI1578">
            <v>226369.00453950057</v>
          </cell>
          <cell r="CK1578">
            <v>0</v>
          </cell>
          <cell r="CL1578">
            <v>0</v>
          </cell>
          <cell r="CM1578">
            <v>0</v>
          </cell>
          <cell r="CN1578">
            <v>0</v>
          </cell>
          <cell r="CO1578">
            <v>0</v>
          </cell>
          <cell r="CP1578">
            <v>0</v>
          </cell>
          <cell r="CQ1578">
            <v>0</v>
          </cell>
          <cell r="CR1578">
            <v>0</v>
          </cell>
          <cell r="CS1578">
            <v>0</v>
          </cell>
          <cell r="CT1578">
            <v>0</v>
          </cell>
          <cell r="CU1578">
            <v>0</v>
          </cell>
          <cell r="CW1578">
            <v>0</v>
          </cell>
          <cell r="CX1578">
            <v>0</v>
          </cell>
          <cell r="CY1578">
            <v>0</v>
          </cell>
          <cell r="CZ1578">
            <v>0</v>
          </cell>
          <cell r="DA1578">
            <v>0</v>
          </cell>
          <cell r="DB1578">
            <v>0</v>
          </cell>
          <cell r="DC1578">
            <v>0</v>
          </cell>
          <cell r="DD1578">
            <v>0</v>
          </cell>
          <cell r="DE1578">
            <v>0</v>
          </cell>
          <cell r="DF1578">
            <v>0</v>
          </cell>
          <cell r="DG1578">
            <v>0</v>
          </cell>
          <cell r="DI1578">
            <v>0</v>
          </cell>
          <cell r="DJ1578">
            <v>578697.20700000005</v>
          </cell>
          <cell r="DK1578">
            <v>688837.88537999999</v>
          </cell>
          <cell r="DL1578">
            <v>225996.26832220002</v>
          </cell>
          <cell r="DM1578">
            <v>50170.160907508813</v>
          </cell>
          <cell r="DN1578">
            <v>189313.0780512974</v>
          </cell>
          <cell r="DO1578">
            <v>62170.200255556934</v>
          </cell>
          <cell r="DP1578">
            <v>119209.69340643349</v>
          </cell>
          <cell r="DQ1578">
            <v>95075.852956373565</v>
          </cell>
          <cell r="DR1578">
            <v>274602.63283963769</v>
          </cell>
          <cell r="DS1578">
            <v>226369.00453950057</v>
          </cell>
          <cell r="DU1578" t="e">
            <v>#N/A</v>
          </cell>
          <cell r="DV1578">
            <v>0</v>
          </cell>
          <cell r="DW1578">
            <v>0</v>
          </cell>
          <cell r="DX1578">
            <v>1</v>
          </cell>
          <cell r="DY1578">
            <v>2223199</v>
          </cell>
          <cell r="DZ1578">
            <v>2510441.9836585084</v>
          </cell>
          <cell r="EB1578">
            <v>2510441.9836585084</v>
          </cell>
          <cell r="EC1578" t="str">
            <v>Def</v>
          </cell>
          <cell r="ED1578" t="str">
            <v>nonDC</v>
          </cell>
        </row>
        <row r="1579">
          <cell r="D1579" t="str">
            <v>PC3200751</v>
          </cell>
          <cell r="E1579" t="str">
            <v>Renewals (Art Gallery)</v>
          </cell>
          <cell r="F1579" t="str">
            <v>Regional Facilities Auckland Group</v>
          </cell>
          <cell r="G1579" t="str">
            <v>Regional facilities chief executive</v>
          </cell>
          <cell r="H1579" t="str">
            <v>E852003</v>
          </cell>
          <cell r="I1579" t="str">
            <v>Auckland Art Gallery management</v>
          </cell>
          <cell r="J1579" t="str">
            <v>Lifestyle and culture</v>
          </cell>
          <cell r="K1579" t="str">
            <v>Regional collections and amenities</v>
          </cell>
          <cell r="L1579" t="str">
            <v>The Auckland Art Gallery</v>
          </cell>
          <cell r="M1579" t="str">
            <v>Lifestyle and culture</v>
          </cell>
          <cell r="N1579" t="str">
            <v>Regional collections and amenities</v>
          </cell>
          <cell r="O1579" t="str">
            <v>The Auckland Art Gallery</v>
          </cell>
          <cell r="P1579" t="str">
            <v>Lifestyle and culture</v>
          </cell>
          <cell r="Q1579" t="str">
            <v>Regional collections and amenities</v>
          </cell>
          <cell r="R1579" t="str">
            <v>The Auckland Art Gallery</v>
          </cell>
          <cell r="S1579" t="str">
            <v>A1231105</v>
          </cell>
          <cell r="T1579" t="str">
            <v>A1231105</v>
          </cell>
          <cell r="U1579" t="str">
            <v>The Auckland Art Gallery</v>
          </cell>
          <cell r="V1579" t="str">
            <v>L050</v>
          </cell>
          <cell r="W1579" t="str">
            <v>Regional</v>
          </cell>
          <cell r="X1579" t="str">
            <v>PL40810</v>
          </cell>
          <cell r="Y1579" t="str">
            <v>Expense</v>
          </cell>
          <cell r="Z1579">
            <v>20120701</v>
          </cell>
          <cell r="AA1579">
            <v>20220630</v>
          </cell>
          <cell r="AB1579">
            <v>1</v>
          </cell>
          <cell r="AC1579" t="str">
            <v>Programme</v>
          </cell>
          <cell r="AD1579">
            <v>0</v>
          </cell>
          <cell r="AE1579">
            <v>0</v>
          </cell>
          <cell r="AF1579">
            <v>0</v>
          </cell>
          <cell r="AG1579">
            <v>1</v>
          </cell>
          <cell r="AH1579">
            <v>18</v>
          </cell>
          <cell r="AI1579" t="str">
            <v>Art Gallery</v>
          </cell>
          <cell r="AJ1579" t="str">
            <v>Buildings (Capex)</v>
          </cell>
          <cell r="AK1579">
            <v>75</v>
          </cell>
          <cell r="AM1579">
            <v>1</v>
          </cell>
          <cell r="AT1579">
            <v>493397.52666666667</v>
          </cell>
          <cell r="AU1579">
            <v>512370.52666666667</v>
          </cell>
          <cell r="AV1579">
            <v>535984.52666666661</v>
          </cell>
          <cell r="AW1579">
            <v>787581</v>
          </cell>
          <cell r="AX1579">
            <v>94587</v>
          </cell>
          <cell r="AY1579">
            <v>89085</v>
          </cell>
          <cell r="AZ1579">
            <v>995648</v>
          </cell>
          <cell r="BA1579">
            <v>1903271</v>
          </cell>
          <cell r="BB1579">
            <v>5123815</v>
          </cell>
          <cell r="BC1579">
            <v>6055587</v>
          </cell>
          <cell r="BD1579">
            <v>3.1E-2</v>
          </cell>
          <cell r="BE1579">
            <v>6.1930000000000041E-2</v>
          </cell>
          <cell r="BF1579">
            <v>9.3787900000000146E-2</v>
          </cell>
          <cell r="BG1579">
            <v>0.12878911280000027</v>
          </cell>
          <cell r="BH1579">
            <v>0.16491036440960039</v>
          </cell>
          <cell r="BI1579">
            <v>0.19869276497747879</v>
          </cell>
          <cell r="BJ1579">
            <v>0.23225616239684821</v>
          </cell>
          <cell r="BK1579">
            <v>0.27045610343115034</v>
          </cell>
          <cell r="BL1579">
            <v>0.31238115484437823</v>
          </cell>
          <cell r="BM1579">
            <v>0.35568973295424255</v>
          </cell>
          <cell r="BN1579">
            <v>0</v>
          </cell>
          <cell r="BO1579">
            <v>15295.323326666667</v>
          </cell>
          <cell r="BP1579">
            <v>31731.106716466689</v>
          </cell>
          <cell r="BQ1579">
            <v>50268.863188560739</v>
          </cell>
          <cell r="BR1579">
            <v>101431.85824813701</v>
          </cell>
          <cell r="BS1579">
            <v>15598.376638410871</v>
          </cell>
          <cell r="BT1579">
            <v>17700.544968018698</v>
          </cell>
          <cell r="BU1579">
            <v>231245.38357809713</v>
          </cell>
          <cell r="BV1579">
            <v>514751.25843350892</v>
          </cell>
          <cell r="BW1579">
            <v>1600583.2469089478</v>
          </cell>
          <cell r="BX1579">
            <v>2153910.1229111827</v>
          </cell>
          <cell r="BY1579">
            <v>0</v>
          </cell>
          <cell r="BZ1579">
            <v>508692.84999333334</v>
          </cell>
          <cell r="CA1579">
            <v>544101.63338313333</v>
          </cell>
          <cell r="CB1579">
            <v>586253.38985522732</v>
          </cell>
          <cell r="CC1579">
            <v>889012.85824813705</v>
          </cell>
          <cell r="CD1579">
            <v>110185.37663841087</v>
          </cell>
          <cell r="CE1579">
            <v>106785.5449680187</v>
          </cell>
          <cell r="CF1579">
            <v>1226893.3835780972</v>
          </cell>
          <cell r="CG1579">
            <v>2418022.2584335087</v>
          </cell>
          <cell r="CH1579">
            <v>6724398.2469089478</v>
          </cell>
          <cell r="CI1579">
            <v>8209497.1229111832</v>
          </cell>
          <cell r="CK1579">
            <v>0</v>
          </cell>
          <cell r="CL1579">
            <v>0</v>
          </cell>
          <cell r="CM1579">
            <v>0</v>
          </cell>
          <cell r="CN1579">
            <v>0</v>
          </cell>
          <cell r="CO1579">
            <v>0</v>
          </cell>
          <cell r="CP1579">
            <v>0</v>
          </cell>
          <cell r="CQ1579">
            <v>0</v>
          </cell>
          <cell r="CR1579">
            <v>0</v>
          </cell>
          <cell r="CS1579">
            <v>0</v>
          </cell>
          <cell r="CT1579">
            <v>0</v>
          </cell>
          <cell r="CU1579">
            <v>0</v>
          </cell>
          <cell r="CW1579">
            <v>0</v>
          </cell>
          <cell r="CX1579">
            <v>0</v>
          </cell>
          <cell r="CY1579">
            <v>0</v>
          </cell>
          <cell r="CZ1579">
            <v>0</v>
          </cell>
          <cell r="DA1579">
            <v>0</v>
          </cell>
          <cell r="DB1579">
            <v>0</v>
          </cell>
          <cell r="DC1579">
            <v>0</v>
          </cell>
          <cell r="DD1579">
            <v>0</v>
          </cell>
          <cell r="DE1579">
            <v>0</v>
          </cell>
          <cell r="DF1579">
            <v>0</v>
          </cell>
          <cell r="DG1579">
            <v>0</v>
          </cell>
          <cell r="DI1579">
            <v>0</v>
          </cell>
          <cell r="DJ1579">
            <v>508692.84999333334</v>
          </cell>
          <cell r="DK1579">
            <v>544101.63338313333</v>
          </cell>
          <cell r="DL1579">
            <v>586253.38985522732</v>
          </cell>
          <cell r="DM1579">
            <v>889012.85824813705</v>
          </cell>
          <cell r="DN1579">
            <v>110185.37663841087</v>
          </cell>
          <cell r="DO1579">
            <v>106785.5449680187</v>
          </cell>
          <cell r="DP1579">
            <v>1226893.3835780972</v>
          </cell>
          <cell r="DQ1579">
            <v>2418022.2584335087</v>
          </cell>
          <cell r="DR1579">
            <v>6724398.2469089478</v>
          </cell>
          <cell r="DS1579">
            <v>8209497.1229111832</v>
          </cell>
          <cell r="DU1579" t="e">
            <v>#N/A</v>
          </cell>
          <cell r="DV1579">
            <v>0</v>
          </cell>
          <cell r="DW1579">
            <v>0</v>
          </cell>
          <cell r="DX1579">
            <v>1</v>
          </cell>
          <cell r="DY1579">
            <v>16591326.58</v>
          </cell>
          <cell r="DZ1579">
            <v>21323842.664917998</v>
          </cell>
          <cell r="EB1579">
            <v>21323842.664917998</v>
          </cell>
          <cell r="EC1579" t="str">
            <v>Def</v>
          </cell>
          <cell r="ED1579" t="str">
            <v>Community Service facilities</v>
          </cell>
        </row>
        <row r="1580">
          <cell r="D1580" t="str">
            <v>PC3200752</v>
          </cell>
          <cell r="E1580" t="str">
            <v>Renewals (Viaduct Events Centre)</v>
          </cell>
          <cell r="F1580" t="str">
            <v>Regional Facilities Auckland Group</v>
          </cell>
          <cell r="G1580" t="str">
            <v>Regional facilities chief executive</v>
          </cell>
          <cell r="H1580" t="str">
            <v>E860005</v>
          </cell>
          <cell r="I1580" t="str">
            <v>Regional facilities Auckland plus</v>
          </cell>
          <cell r="J1580" t="str">
            <v>Lifestyle and culture</v>
          </cell>
          <cell r="K1580" t="str">
            <v>Regional event facilities</v>
          </cell>
          <cell r="L1580" t="str">
            <v>Viaduct Events Centre management</v>
          </cell>
          <cell r="M1580" t="str">
            <v>Lifestyle and culture</v>
          </cell>
          <cell r="N1580" t="str">
            <v>Regional event facilities</v>
          </cell>
          <cell r="O1580" t="str">
            <v>Viaduct Events Centre management</v>
          </cell>
          <cell r="P1580" t="str">
            <v>Lifestyle and culture</v>
          </cell>
          <cell r="Q1580" t="str">
            <v>Regional event facilities</v>
          </cell>
          <cell r="R1580" t="str">
            <v>Viaduct Events Centre management</v>
          </cell>
          <cell r="S1580" t="str">
            <v>A1221510</v>
          </cell>
          <cell r="T1580" t="str">
            <v>A1221510</v>
          </cell>
          <cell r="U1580" t="str">
            <v>Viaduct Events Centre management</v>
          </cell>
          <cell r="V1580" t="str">
            <v>L050</v>
          </cell>
          <cell r="W1580" t="str">
            <v>Regional</v>
          </cell>
          <cell r="X1580" t="str">
            <v>PL40810</v>
          </cell>
          <cell r="Y1580" t="str">
            <v>Expense</v>
          </cell>
          <cell r="Z1580">
            <v>20120701</v>
          </cell>
          <cell r="AA1580">
            <v>20220630</v>
          </cell>
          <cell r="AB1580">
            <v>1</v>
          </cell>
          <cell r="AC1580" t="str">
            <v>Programme</v>
          </cell>
          <cell r="AD1580">
            <v>0</v>
          </cell>
          <cell r="AE1580">
            <v>0</v>
          </cell>
          <cell r="AF1580">
            <v>0</v>
          </cell>
          <cell r="AG1580">
            <v>1</v>
          </cell>
          <cell r="AH1580">
            <v>28</v>
          </cell>
          <cell r="AI1580" t="str">
            <v>Viaduct Events Centre</v>
          </cell>
          <cell r="AJ1580" t="str">
            <v>Buildings (Capex)</v>
          </cell>
          <cell r="AK1580">
            <v>75</v>
          </cell>
          <cell r="AM1580">
            <v>1</v>
          </cell>
          <cell r="AT1580">
            <v>50000</v>
          </cell>
          <cell r="AU1580">
            <v>50000</v>
          </cell>
          <cell r="AV1580">
            <v>50000</v>
          </cell>
          <cell r="AW1580">
            <v>50000</v>
          </cell>
          <cell r="AX1580">
            <v>50000</v>
          </cell>
          <cell r="AY1580">
            <v>50000</v>
          </cell>
          <cell r="AZ1580">
            <v>382186</v>
          </cell>
          <cell r="BA1580">
            <v>50000</v>
          </cell>
          <cell r="BB1580">
            <v>50000</v>
          </cell>
          <cell r="BC1580">
            <v>368317</v>
          </cell>
          <cell r="BD1580">
            <v>3.1E-2</v>
          </cell>
          <cell r="BE1580">
            <v>6.1930000000000041E-2</v>
          </cell>
          <cell r="BF1580">
            <v>9.3787900000000146E-2</v>
          </cell>
          <cell r="BG1580">
            <v>0.12878911280000027</v>
          </cell>
          <cell r="BH1580">
            <v>0.16491036440960039</v>
          </cell>
          <cell r="BI1580">
            <v>0.19869276497747879</v>
          </cell>
          <cell r="BJ1580">
            <v>0.23225616239684821</v>
          </cell>
          <cell r="BK1580">
            <v>0.27045610343115034</v>
          </cell>
          <cell r="BL1580">
            <v>0.31238115484437823</v>
          </cell>
          <cell r="BM1580">
            <v>0.35568973295424255</v>
          </cell>
          <cell r="BN1580">
            <v>0</v>
          </cell>
          <cell r="BO1580">
            <v>1550</v>
          </cell>
          <cell r="BP1580">
            <v>3096.5000000000018</v>
          </cell>
          <cell r="BQ1580">
            <v>4689.3950000000077</v>
          </cell>
          <cell r="BR1580">
            <v>6439.4556400000138</v>
          </cell>
          <cell r="BS1580">
            <v>8245.5182204800185</v>
          </cell>
          <cell r="BT1580">
            <v>9934.63824887394</v>
          </cell>
          <cell r="BU1580">
            <v>88765.05368180183</v>
          </cell>
          <cell r="BV1580">
            <v>13522.805171557517</v>
          </cell>
          <cell r="BW1580">
            <v>15619.057742218911</v>
          </cell>
          <cell r="BX1580">
            <v>131006.57537250775</v>
          </cell>
          <cell r="BY1580">
            <v>0</v>
          </cell>
          <cell r="BZ1580">
            <v>51550</v>
          </cell>
          <cell r="CA1580">
            <v>53096.5</v>
          </cell>
          <cell r="CB1580">
            <v>54689.395000000004</v>
          </cell>
          <cell r="CC1580">
            <v>56439.455640000015</v>
          </cell>
          <cell r="CD1580">
            <v>58245.518220480022</v>
          </cell>
          <cell r="CE1580">
            <v>59934.63824887394</v>
          </cell>
          <cell r="CF1580">
            <v>470951.05368180183</v>
          </cell>
          <cell r="CG1580">
            <v>63522.805171557513</v>
          </cell>
          <cell r="CH1580">
            <v>65619.057742218909</v>
          </cell>
          <cell r="CI1580">
            <v>499323.57537250774</v>
          </cell>
          <cell r="CK1580">
            <v>0</v>
          </cell>
          <cell r="CL1580">
            <v>0</v>
          </cell>
          <cell r="CM1580">
            <v>0</v>
          </cell>
          <cell r="CN1580">
            <v>0</v>
          </cell>
          <cell r="CO1580">
            <v>0</v>
          </cell>
          <cell r="CP1580">
            <v>0</v>
          </cell>
          <cell r="CQ1580">
            <v>0</v>
          </cell>
          <cell r="CR1580">
            <v>0</v>
          </cell>
          <cell r="CS1580">
            <v>0</v>
          </cell>
          <cell r="CT1580">
            <v>0</v>
          </cell>
          <cell r="CU1580">
            <v>0</v>
          </cell>
          <cell r="CW1580">
            <v>0</v>
          </cell>
          <cell r="CX1580">
            <v>0</v>
          </cell>
          <cell r="CY1580">
            <v>0</v>
          </cell>
          <cell r="CZ1580">
            <v>0</v>
          </cell>
          <cell r="DA1580">
            <v>0</v>
          </cell>
          <cell r="DB1580">
            <v>0</v>
          </cell>
          <cell r="DC1580">
            <v>0</v>
          </cell>
          <cell r="DD1580">
            <v>0</v>
          </cell>
          <cell r="DE1580">
            <v>0</v>
          </cell>
          <cell r="DF1580">
            <v>0</v>
          </cell>
          <cell r="DG1580">
            <v>0</v>
          </cell>
          <cell r="DI1580">
            <v>0</v>
          </cell>
          <cell r="DJ1580">
            <v>51550</v>
          </cell>
          <cell r="DK1580">
            <v>53096.5</v>
          </cell>
          <cell r="DL1580">
            <v>54689.395000000004</v>
          </cell>
          <cell r="DM1580">
            <v>56439.455640000015</v>
          </cell>
          <cell r="DN1580">
            <v>58245.518220480022</v>
          </cell>
          <cell r="DO1580">
            <v>59934.63824887394</v>
          </cell>
          <cell r="DP1580">
            <v>470951.05368180183</v>
          </cell>
          <cell r="DQ1580">
            <v>63522.805171557513</v>
          </cell>
          <cell r="DR1580">
            <v>65619.057742218909</v>
          </cell>
          <cell r="DS1580">
            <v>499323.57537250774</v>
          </cell>
          <cell r="DU1580" t="e">
            <v>#N/A</v>
          </cell>
          <cell r="DV1580">
            <v>0</v>
          </cell>
          <cell r="DW1580">
            <v>0</v>
          </cell>
          <cell r="DX1580">
            <v>1</v>
          </cell>
          <cell r="DY1580">
            <v>1150503</v>
          </cell>
          <cell r="DZ1580">
            <v>1433371.99907744</v>
          </cell>
          <cell r="EB1580">
            <v>1433371.99907744</v>
          </cell>
          <cell r="EC1580" t="str">
            <v>Def</v>
          </cell>
          <cell r="ED1580" t="str">
            <v>nonDC</v>
          </cell>
        </row>
        <row r="1581">
          <cell r="D1581" t="str">
            <v>PC3200753</v>
          </cell>
          <cell r="E1581" t="str">
            <v>Renewals (Western Springs)</v>
          </cell>
          <cell r="F1581" t="str">
            <v>Regional Facilities Auckland Group</v>
          </cell>
          <cell r="G1581" t="str">
            <v>Regional facilities chief executive</v>
          </cell>
          <cell r="H1581" t="str">
            <v>E860005</v>
          </cell>
          <cell r="I1581" t="str">
            <v>Regional facilities Auckland plus</v>
          </cell>
          <cell r="J1581" t="str">
            <v>Lifestyle and culture</v>
          </cell>
          <cell r="K1581" t="str">
            <v>Regional event facilities</v>
          </cell>
          <cell r="L1581" t="str">
            <v>Stadium management</v>
          </cell>
          <cell r="M1581" t="str">
            <v>Lifestyle and culture</v>
          </cell>
          <cell r="N1581" t="str">
            <v>Regional event facilities</v>
          </cell>
          <cell r="O1581" t="str">
            <v>Stadium management</v>
          </cell>
          <cell r="P1581" t="str">
            <v>Lifestyle and culture</v>
          </cell>
          <cell r="Q1581" t="str">
            <v>Regional event facilities</v>
          </cell>
          <cell r="R1581" t="str">
            <v>Stadium management</v>
          </cell>
          <cell r="S1581" t="str">
            <v>A1221520</v>
          </cell>
          <cell r="T1581" t="str">
            <v>A1221520</v>
          </cell>
          <cell r="U1581" t="str">
            <v>Stadium management</v>
          </cell>
          <cell r="V1581" t="str">
            <v>L050</v>
          </cell>
          <cell r="W1581" t="str">
            <v>Regional</v>
          </cell>
          <cell r="X1581" t="str">
            <v>PL40810</v>
          </cell>
          <cell r="Y1581" t="str">
            <v>Expense</v>
          </cell>
          <cell r="Z1581">
            <v>20120701</v>
          </cell>
          <cell r="AA1581">
            <v>20220630</v>
          </cell>
          <cell r="AB1581">
            <v>1</v>
          </cell>
          <cell r="AC1581" t="str">
            <v>Programme</v>
          </cell>
          <cell r="AD1581">
            <v>0</v>
          </cell>
          <cell r="AE1581">
            <v>0</v>
          </cell>
          <cell r="AF1581">
            <v>0</v>
          </cell>
          <cell r="AG1581">
            <v>1</v>
          </cell>
          <cell r="AH1581">
            <v>21</v>
          </cell>
          <cell r="AI1581" t="str">
            <v>Western Springs Stadium</v>
          </cell>
          <cell r="AJ1581" t="str">
            <v>Buildings (Capex)</v>
          </cell>
          <cell r="AK1581">
            <v>75</v>
          </cell>
          <cell r="AM1581">
            <v>1</v>
          </cell>
          <cell r="AT1581">
            <v>211290.66666666666</v>
          </cell>
          <cell r="AU1581">
            <v>211290.66666666666</v>
          </cell>
          <cell r="AV1581">
            <v>211290.66666666666</v>
          </cell>
          <cell r="AW1581">
            <v>200000</v>
          </cell>
          <cell r="AX1581">
            <v>100000</v>
          </cell>
          <cell r="AY1581">
            <v>100000</v>
          </cell>
          <cell r="AZ1581">
            <v>100000</v>
          </cell>
          <cell r="BA1581">
            <v>100000</v>
          </cell>
          <cell r="BB1581">
            <v>100000</v>
          </cell>
          <cell r="BC1581">
            <v>100000</v>
          </cell>
          <cell r="BD1581">
            <v>3.1E-2</v>
          </cell>
          <cell r="BE1581">
            <v>6.1930000000000041E-2</v>
          </cell>
          <cell r="BF1581">
            <v>9.3787900000000146E-2</v>
          </cell>
          <cell r="BG1581">
            <v>0.12878911280000027</v>
          </cell>
          <cell r="BH1581">
            <v>0.16491036440960039</v>
          </cell>
          <cell r="BI1581">
            <v>0.19869276497747879</v>
          </cell>
          <cell r="BJ1581">
            <v>0.23225616239684821</v>
          </cell>
          <cell r="BK1581">
            <v>0.27045610343115034</v>
          </cell>
          <cell r="BL1581">
            <v>0.31238115484437823</v>
          </cell>
          <cell r="BM1581">
            <v>0.35568973295424255</v>
          </cell>
          <cell r="BN1581">
            <v>0</v>
          </cell>
          <cell r="BO1581">
            <v>6550.0106666666661</v>
          </cell>
          <cell r="BP1581">
            <v>13085.230986666675</v>
          </cell>
          <cell r="BQ1581">
            <v>19816.507916266695</v>
          </cell>
          <cell r="BR1581">
            <v>25757.822560000055</v>
          </cell>
          <cell r="BS1581">
            <v>16491.036440960037</v>
          </cell>
          <cell r="BT1581">
            <v>19869.27649774788</v>
          </cell>
          <cell r="BU1581">
            <v>23225.616239684819</v>
          </cell>
          <cell r="BV1581">
            <v>27045.610343115033</v>
          </cell>
          <cell r="BW1581">
            <v>31238.115484437822</v>
          </cell>
          <cell r="BX1581">
            <v>35568.973295424257</v>
          </cell>
          <cell r="BY1581">
            <v>0</v>
          </cell>
          <cell r="BZ1581">
            <v>217840.67733333333</v>
          </cell>
          <cell r="CA1581">
            <v>224375.89765333332</v>
          </cell>
          <cell r="CB1581">
            <v>231107.17458293337</v>
          </cell>
          <cell r="CC1581">
            <v>225757.82256000006</v>
          </cell>
          <cell r="CD1581">
            <v>116491.03644096004</v>
          </cell>
          <cell r="CE1581">
            <v>119869.27649774788</v>
          </cell>
          <cell r="CF1581">
            <v>123225.61623968482</v>
          </cell>
          <cell r="CG1581">
            <v>127045.61034311503</v>
          </cell>
          <cell r="CH1581">
            <v>131238.11548443782</v>
          </cell>
          <cell r="CI1581">
            <v>135568.97329542425</v>
          </cell>
          <cell r="CK1581">
            <v>0</v>
          </cell>
          <cell r="CL1581">
            <v>0</v>
          </cell>
          <cell r="CM1581">
            <v>0</v>
          </cell>
          <cell r="CN1581">
            <v>0</v>
          </cell>
          <cell r="CO1581">
            <v>0</v>
          </cell>
          <cell r="CP1581">
            <v>0</v>
          </cell>
          <cell r="CQ1581">
            <v>0</v>
          </cell>
          <cell r="CR1581">
            <v>0</v>
          </cell>
          <cell r="CS1581">
            <v>0</v>
          </cell>
          <cell r="CT1581">
            <v>0</v>
          </cell>
          <cell r="CU1581">
            <v>0</v>
          </cell>
          <cell r="CW1581">
            <v>0</v>
          </cell>
          <cell r="CX1581">
            <v>0</v>
          </cell>
          <cell r="CY1581">
            <v>0</v>
          </cell>
          <cell r="CZ1581">
            <v>0</v>
          </cell>
          <cell r="DA1581">
            <v>0</v>
          </cell>
          <cell r="DB1581">
            <v>0</v>
          </cell>
          <cell r="DC1581">
            <v>0</v>
          </cell>
          <cell r="DD1581">
            <v>0</v>
          </cell>
          <cell r="DE1581">
            <v>0</v>
          </cell>
          <cell r="DF1581">
            <v>0</v>
          </cell>
          <cell r="DG1581">
            <v>0</v>
          </cell>
          <cell r="DI1581">
            <v>0</v>
          </cell>
          <cell r="DJ1581">
            <v>217840.67733333333</v>
          </cell>
          <cell r="DK1581">
            <v>224375.89765333332</v>
          </cell>
          <cell r="DL1581">
            <v>231107.17458293337</v>
          </cell>
          <cell r="DM1581">
            <v>225757.82256000006</v>
          </cell>
          <cell r="DN1581">
            <v>116491.03644096004</v>
          </cell>
          <cell r="DO1581">
            <v>119869.27649774788</v>
          </cell>
          <cell r="DP1581">
            <v>123225.61623968482</v>
          </cell>
          <cell r="DQ1581">
            <v>127045.61034311503</v>
          </cell>
          <cell r="DR1581">
            <v>131238.11548443782</v>
          </cell>
          <cell r="DS1581">
            <v>135568.97329542425</v>
          </cell>
          <cell r="DU1581" t="e">
            <v>#N/A</v>
          </cell>
          <cell r="DV1581">
            <v>0</v>
          </cell>
          <cell r="DW1581">
            <v>0</v>
          </cell>
          <cell r="DX1581">
            <v>1</v>
          </cell>
          <cell r="DY1581">
            <v>1433872</v>
          </cell>
          <cell r="DZ1581">
            <v>1652520.2004309697</v>
          </cell>
          <cell r="EB1581">
            <v>1652520.2004309697</v>
          </cell>
          <cell r="EC1581" t="str">
            <v>Def</v>
          </cell>
          <cell r="ED1581" t="str">
            <v>nonDC</v>
          </cell>
        </row>
        <row r="1582">
          <cell r="D1582" t="str">
            <v>PC3200761</v>
          </cell>
          <cell r="E1582" t="str">
            <v>Minor Capital Equipment Budget (RFA)</v>
          </cell>
          <cell r="F1582" t="str">
            <v>Regional Facilities Auckland Group</v>
          </cell>
          <cell r="G1582" t="str">
            <v>Regional facilities chief executive</v>
          </cell>
          <cell r="H1582" t="str">
            <v>E860005</v>
          </cell>
          <cell r="I1582" t="str">
            <v>Regional facilities Auckland plus</v>
          </cell>
          <cell r="J1582" t="str">
            <v>Lifestyle and culture</v>
          </cell>
          <cell r="K1582" t="str">
            <v>Regional event facilities</v>
          </cell>
          <cell r="L1582" t="str">
            <v>Regional event facility and stadium support</v>
          </cell>
          <cell r="M1582" t="str">
            <v>Lifestyle and culture</v>
          </cell>
          <cell r="N1582" t="str">
            <v>Regional event facilities</v>
          </cell>
          <cell r="O1582" t="str">
            <v>Regional event facility and stadium support</v>
          </cell>
          <cell r="P1582" t="str">
            <v>Lifestyle and culture</v>
          </cell>
          <cell r="Q1582" t="str">
            <v>Regional event facilities</v>
          </cell>
          <cell r="R1582" t="str">
            <v>Regional event facility and stadium support</v>
          </cell>
          <cell r="S1582" t="str">
            <v>A1221515</v>
          </cell>
          <cell r="T1582" t="str">
            <v>A1221515</v>
          </cell>
          <cell r="U1582" t="str">
            <v>Events centres and arenas</v>
          </cell>
          <cell r="V1582" t="str">
            <v>L050</v>
          </cell>
          <cell r="W1582" t="str">
            <v>Regional</v>
          </cell>
          <cell r="X1582" t="str">
            <v>PL40810</v>
          </cell>
          <cell r="Y1582" t="str">
            <v>Expense</v>
          </cell>
          <cell r="Z1582">
            <v>20120701</v>
          </cell>
          <cell r="AA1582">
            <v>20220630</v>
          </cell>
          <cell r="AB1582">
            <v>1</v>
          </cell>
          <cell r="AC1582" t="str">
            <v>Programme</v>
          </cell>
          <cell r="AD1582">
            <v>0</v>
          </cell>
          <cell r="AE1582">
            <v>0</v>
          </cell>
          <cell r="AF1582">
            <v>0</v>
          </cell>
          <cell r="AG1582">
            <v>1</v>
          </cell>
          <cell r="AH1582">
            <v>27</v>
          </cell>
          <cell r="AI1582" t="str">
            <v>No AMP</v>
          </cell>
          <cell r="AJ1582" t="str">
            <v>Plant and equipment (Capex)</v>
          </cell>
          <cell r="AK1582">
            <v>10</v>
          </cell>
          <cell r="AM1582">
            <v>1</v>
          </cell>
          <cell r="AT1582">
            <v>50000</v>
          </cell>
          <cell r="AU1582">
            <v>50000</v>
          </cell>
          <cell r="AV1582">
            <v>50000</v>
          </cell>
          <cell r="AW1582">
            <v>50000</v>
          </cell>
          <cell r="AX1582">
            <v>50000</v>
          </cell>
          <cell r="AY1582">
            <v>50000</v>
          </cell>
          <cell r="AZ1582">
            <v>50000</v>
          </cell>
          <cell r="BA1582">
            <v>50000</v>
          </cell>
          <cell r="BB1582">
            <v>50000</v>
          </cell>
          <cell r="BC1582">
            <v>50000</v>
          </cell>
          <cell r="BD1582">
            <v>3.3000000000000002E-2</v>
          </cell>
          <cell r="BE1582">
            <v>6.7088999999999732E-2</v>
          </cell>
          <cell r="BF1582">
            <v>0.10230293699999971</v>
          </cell>
          <cell r="BG1582">
            <v>0.14088353979499968</v>
          </cell>
          <cell r="BH1582">
            <v>0.18195534722761963</v>
          </cell>
          <cell r="BI1582">
            <v>0.21859596299167583</v>
          </cell>
          <cell r="BJ1582">
            <v>0.25637243784441766</v>
          </cell>
          <cell r="BK1582">
            <v>0.29783272829328333</v>
          </cell>
          <cell r="BL1582">
            <v>0.3445547065118415</v>
          </cell>
          <cell r="BM1582">
            <v>0.39295867594626777</v>
          </cell>
          <cell r="BN1582">
            <v>0</v>
          </cell>
          <cell r="BO1582">
            <v>1650</v>
          </cell>
          <cell r="BP1582">
            <v>3354.4499999999866</v>
          </cell>
          <cell r="BQ1582">
            <v>5115.1468499999855</v>
          </cell>
          <cell r="BR1582">
            <v>7044.1769897499844</v>
          </cell>
          <cell r="BS1582">
            <v>9097.767361380982</v>
          </cell>
          <cell r="BT1582">
            <v>10929.798149583792</v>
          </cell>
          <cell r="BU1582">
            <v>12818.621892220883</v>
          </cell>
          <cell r="BV1582">
            <v>14891.636414664166</v>
          </cell>
          <cell r="BW1582">
            <v>17227.735325592075</v>
          </cell>
          <cell r="BX1582">
            <v>19647.933797313388</v>
          </cell>
          <cell r="BY1582">
            <v>0</v>
          </cell>
          <cell r="BZ1582">
            <v>51650</v>
          </cell>
          <cell r="CA1582">
            <v>53354.44999999999</v>
          </cell>
          <cell r="CB1582">
            <v>55115.146849999983</v>
          </cell>
          <cell r="CC1582">
            <v>57044.176989749983</v>
          </cell>
          <cell r="CD1582">
            <v>59097.767361380982</v>
          </cell>
          <cell r="CE1582">
            <v>60929.798149583788</v>
          </cell>
          <cell r="CF1582">
            <v>62818.621892220879</v>
          </cell>
          <cell r="CG1582">
            <v>64891.636414664164</v>
          </cell>
          <cell r="CH1582">
            <v>67227.735325592075</v>
          </cell>
          <cell r="CI1582">
            <v>69647.933797313395</v>
          </cell>
          <cell r="CK1582">
            <v>0</v>
          </cell>
          <cell r="CL1582">
            <v>0</v>
          </cell>
          <cell r="CM1582">
            <v>0</v>
          </cell>
          <cell r="CN1582">
            <v>0</v>
          </cell>
          <cell r="CO1582">
            <v>0</v>
          </cell>
          <cell r="CP1582">
            <v>0</v>
          </cell>
          <cell r="CQ1582">
            <v>0</v>
          </cell>
          <cell r="CR1582">
            <v>0</v>
          </cell>
          <cell r="CS1582">
            <v>0</v>
          </cell>
          <cell r="CT1582">
            <v>0</v>
          </cell>
          <cell r="CU1582">
            <v>0</v>
          </cell>
          <cell r="CW1582">
            <v>0</v>
          </cell>
          <cell r="CX1582">
            <v>0</v>
          </cell>
          <cell r="CY1582">
            <v>0</v>
          </cell>
          <cell r="CZ1582">
            <v>0</v>
          </cell>
          <cell r="DA1582">
            <v>0</v>
          </cell>
          <cell r="DB1582">
            <v>0</v>
          </cell>
          <cell r="DC1582">
            <v>0</v>
          </cell>
          <cell r="DD1582">
            <v>0</v>
          </cell>
          <cell r="DE1582">
            <v>0</v>
          </cell>
          <cell r="DF1582">
            <v>0</v>
          </cell>
          <cell r="DG1582">
            <v>0</v>
          </cell>
          <cell r="DI1582">
            <v>0</v>
          </cell>
          <cell r="DJ1582">
            <v>51650</v>
          </cell>
          <cell r="DK1582">
            <v>53354.44999999999</v>
          </cell>
          <cell r="DL1582">
            <v>55115.146849999983</v>
          </cell>
          <cell r="DM1582">
            <v>57044.176989749983</v>
          </cell>
          <cell r="DN1582">
            <v>59097.767361380982</v>
          </cell>
          <cell r="DO1582">
            <v>60929.798149583788</v>
          </cell>
          <cell r="DP1582">
            <v>62818.621892220879</v>
          </cell>
          <cell r="DQ1582">
            <v>64891.636414664164</v>
          </cell>
          <cell r="DR1582">
            <v>67227.735325592075</v>
          </cell>
          <cell r="DS1582">
            <v>69647.933797313395</v>
          </cell>
          <cell r="DU1582" t="e">
            <v>#N/A</v>
          </cell>
          <cell r="DV1582">
            <v>0</v>
          </cell>
          <cell r="DW1582">
            <v>0</v>
          </cell>
          <cell r="DX1582">
            <v>1</v>
          </cell>
          <cell r="DY1582">
            <v>500000</v>
          </cell>
          <cell r="DZ1582">
            <v>601777.26678050519</v>
          </cell>
          <cell r="EB1582">
            <v>601777.26678050519</v>
          </cell>
          <cell r="EC1582" t="str">
            <v>Def</v>
          </cell>
          <cell r="ED1582" t="str">
            <v>nonDC</v>
          </cell>
        </row>
        <row r="1583">
          <cell r="D1583" t="str">
            <v>PC3200762</v>
          </cell>
          <cell r="E1583" t="str">
            <v>Investment In New Facilities (RFA)</v>
          </cell>
          <cell r="F1583" t="str">
            <v>Regional Facilities Auckland Group</v>
          </cell>
          <cell r="G1583" t="str">
            <v>Regional facilities chief executive</v>
          </cell>
          <cell r="H1583" t="str">
            <v>E860005</v>
          </cell>
          <cell r="I1583" t="str">
            <v>Regional facilities Auckland plus</v>
          </cell>
          <cell r="J1583" t="str">
            <v>Lifestyle and culture</v>
          </cell>
          <cell r="K1583" t="str">
            <v>Regional event facilities</v>
          </cell>
          <cell r="L1583" t="str">
            <v>Regional event facility and stadium support</v>
          </cell>
          <cell r="M1583" t="str">
            <v>Lifestyle and culture</v>
          </cell>
          <cell r="N1583" t="str">
            <v>Regional event facilities</v>
          </cell>
          <cell r="O1583" t="str">
            <v>Regional event facility and stadium support</v>
          </cell>
          <cell r="P1583" t="str">
            <v>Lifestyle and culture</v>
          </cell>
          <cell r="Q1583" t="str">
            <v>Regional event facilities</v>
          </cell>
          <cell r="R1583" t="str">
            <v>Regional event facility and stadium support</v>
          </cell>
          <cell r="S1583" t="str">
            <v>A1221515</v>
          </cell>
          <cell r="T1583" t="str">
            <v>A1221515</v>
          </cell>
          <cell r="U1583" t="str">
            <v>Events centres and arenas</v>
          </cell>
          <cell r="V1583" t="str">
            <v>L050</v>
          </cell>
          <cell r="W1583" t="str">
            <v>Regional</v>
          </cell>
          <cell r="X1583" t="str">
            <v>PL40810</v>
          </cell>
          <cell r="Y1583" t="str">
            <v>Expense</v>
          </cell>
          <cell r="Z1583">
            <v>20180701</v>
          </cell>
          <cell r="AA1583">
            <v>20220630</v>
          </cell>
          <cell r="AB1583">
            <v>1</v>
          </cell>
          <cell r="AC1583" t="str">
            <v>Programme</v>
          </cell>
          <cell r="AD1583">
            <v>0.5</v>
          </cell>
          <cell r="AE1583">
            <v>0</v>
          </cell>
          <cell r="AF1583">
            <v>0.5</v>
          </cell>
          <cell r="AG1583">
            <v>0</v>
          </cell>
          <cell r="AH1583">
            <v>27</v>
          </cell>
          <cell r="AI1583" t="str">
            <v>No AMP</v>
          </cell>
          <cell r="AJ1583" t="str">
            <v>Buildings (Capex)</v>
          </cell>
          <cell r="AK1583">
            <v>75</v>
          </cell>
          <cell r="AM1583">
            <v>1</v>
          </cell>
          <cell r="AZ1583">
            <v>10000000</v>
          </cell>
          <cell r="BA1583">
            <v>20000000</v>
          </cell>
          <cell r="BB1583">
            <v>20000000</v>
          </cell>
          <cell r="BC1583">
            <v>20000000</v>
          </cell>
          <cell r="BD1583">
            <v>3.1E-2</v>
          </cell>
          <cell r="BE1583">
            <v>6.1930000000000041E-2</v>
          </cell>
          <cell r="BF1583">
            <v>9.3787900000000146E-2</v>
          </cell>
          <cell r="BG1583">
            <v>0.12878911280000027</v>
          </cell>
          <cell r="BH1583">
            <v>0.16491036440960039</v>
          </cell>
          <cell r="BI1583">
            <v>0.19869276497747879</v>
          </cell>
          <cell r="BJ1583">
            <v>0.23225616239684821</v>
          </cell>
          <cell r="BK1583">
            <v>0.27045610343115034</v>
          </cell>
          <cell r="BL1583">
            <v>0.31238115484437823</v>
          </cell>
          <cell r="BM1583">
            <v>0.35568973295424255</v>
          </cell>
          <cell r="BN1583">
            <v>0</v>
          </cell>
          <cell r="BO1583">
            <v>0</v>
          </cell>
          <cell r="BP1583">
            <v>0</v>
          </cell>
          <cell r="BQ1583">
            <v>0</v>
          </cell>
          <cell r="BR1583">
            <v>0</v>
          </cell>
          <cell r="BS1583">
            <v>0</v>
          </cell>
          <cell r="BT1583">
            <v>0</v>
          </cell>
          <cell r="BU1583">
            <v>2322561.623968482</v>
          </cell>
          <cell r="BV1583">
            <v>5409122.0686230073</v>
          </cell>
          <cell r="BW1583">
            <v>6247623.0968875643</v>
          </cell>
          <cell r="BX1583">
            <v>7113794.6590848509</v>
          </cell>
          <cell r="BY1583">
            <v>0</v>
          </cell>
          <cell r="BZ1583">
            <v>0</v>
          </cell>
          <cell r="CA1583">
            <v>0</v>
          </cell>
          <cell r="CB1583">
            <v>0</v>
          </cell>
          <cell r="CC1583">
            <v>0</v>
          </cell>
          <cell r="CD1583">
            <v>0</v>
          </cell>
          <cell r="CE1583">
            <v>0</v>
          </cell>
          <cell r="CF1583">
            <v>12322561.623968482</v>
          </cell>
          <cell r="CG1583">
            <v>25409122.068623006</v>
          </cell>
          <cell r="CH1583">
            <v>26247623.096887566</v>
          </cell>
          <cell r="CI1583">
            <v>27113794.659084849</v>
          </cell>
          <cell r="CK1583">
            <v>0</v>
          </cell>
          <cell r="CL1583">
            <v>0</v>
          </cell>
          <cell r="CM1583">
            <v>0</v>
          </cell>
          <cell r="CN1583">
            <v>0</v>
          </cell>
          <cell r="CO1583">
            <v>0</v>
          </cell>
          <cell r="CP1583">
            <v>0</v>
          </cell>
          <cell r="CQ1583">
            <v>0</v>
          </cell>
          <cell r="CR1583">
            <v>6161280.811984241</v>
          </cell>
          <cell r="CS1583">
            <v>12704561.034311503</v>
          </cell>
          <cell r="CT1583">
            <v>13123811.548443783</v>
          </cell>
          <cell r="CU1583">
            <v>13556897.329542425</v>
          </cell>
          <cell r="CW1583">
            <v>0</v>
          </cell>
          <cell r="CX1583">
            <v>0</v>
          </cell>
          <cell r="CY1583">
            <v>0</v>
          </cell>
          <cell r="CZ1583">
            <v>0</v>
          </cell>
          <cell r="DA1583">
            <v>0</v>
          </cell>
          <cell r="DB1583">
            <v>0</v>
          </cell>
          <cell r="DC1583">
            <v>0</v>
          </cell>
          <cell r="DD1583">
            <v>6161280.811984241</v>
          </cell>
          <cell r="DE1583">
            <v>12704561.034311503</v>
          </cell>
          <cell r="DF1583">
            <v>13123811.548443783</v>
          </cell>
          <cell r="DG1583">
            <v>13556897.329542425</v>
          </cell>
          <cell r="DI1583">
            <v>0</v>
          </cell>
          <cell r="DJ1583">
            <v>0</v>
          </cell>
          <cell r="DK1583">
            <v>0</v>
          </cell>
          <cell r="DL1583">
            <v>0</v>
          </cell>
          <cell r="DM1583">
            <v>0</v>
          </cell>
          <cell r="DN1583">
            <v>0</v>
          </cell>
          <cell r="DO1583">
            <v>0</v>
          </cell>
          <cell r="DP1583">
            <v>0</v>
          </cell>
          <cell r="DQ1583">
            <v>0</v>
          </cell>
          <cell r="DR1583">
            <v>0</v>
          </cell>
          <cell r="DS1583">
            <v>0</v>
          </cell>
          <cell r="DU1583" t="e">
            <v>#N/A</v>
          </cell>
          <cell r="DV1583">
            <v>35000000</v>
          </cell>
          <cell r="DW1583">
            <v>1</v>
          </cell>
          <cell r="DX1583">
            <v>1</v>
          </cell>
          <cell r="DY1583">
            <v>70000000</v>
          </cell>
          <cell r="DZ1583">
            <v>91093101.448563904</v>
          </cell>
          <cell r="EB1583">
            <v>91093101.448563904</v>
          </cell>
          <cell r="EC1583" t="str">
            <v>Def</v>
          </cell>
          <cell r="ED1583" t="str">
            <v>nonDC</v>
          </cell>
        </row>
        <row r="1584">
          <cell r="D1584" t="str">
            <v>PC2110200a</v>
          </cell>
          <cell r="E1584" t="str">
            <v>Transport projects</v>
          </cell>
          <cell r="F1584" t="str">
            <v>Transport Organisation</v>
          </cell>
          <cell r="G1584" t="str">
            <v>Transport Organisation management</v>
          </cell>
          <cell r="H1584" t="str">
            <v>E750005</v>
          </cell>
          <cell r="I1584" t="str">
            <v>Transport Organisation management</v>
          </cell>
          <cell r="J1584" t="str">
            <v>Transport</v>
          </cell>
          <cell r="K1584" t="str">
            <v>Roads and footpaths</v>
          </cell>
          <cell r="L1584" t="str">
            <v>Roads</v>
          </cell>
          <cell r="M1584" t="str">
            <v>Transport</v>
          </cell>
          <cell r="N1584" t="str">
            <v>Roads and footpaths</v>
          </cell>
          <cell r="O1584" t="str">
            <v>Roads</v>
          </cell>
          <cell r="P1584" t="str">
            <v>Transport</v>
          </cell>
          <cell r="Q1584" t="str">
            <v>Roads and footpaths</v>
          </cell>
          <cell r="R1584" t="str">
            <v>Roads</v>
          </cell>
          <cell r="S1584" t="str">
            <v>A0550100</v>
          </cell>
          <cell r="T1584" t="str">
            <v>A0550100</v>
          </cell>
          <cell r="U1584" t="str">
            <v>Roads</v>
          </cell>
          <cell r="V1584" t="str">
            <v>L050</v>
          </cell>
          <cell r="W1584" t="str">
            <v>Regional</v>
          </cell>
          <cell r="X1584" t="str">
            <v>PL40810</v>
          </cell>
          <cell r="Y1584" t="str">
            <v>Expense</v>
          </cell>
          <cell r="Z1584">
            <v>20120701</v>
          </cell>
          <cell r="AA1584">
            <v>20220630</v>
          </cell>
          <cell r="AB1584">
            <v>1</v>
          </cell>
          <cell r="AC1584" t="str">
            <v>Programme</v>
          </cell>
          <cell r="AD1584">
            <v>0</v>
          </cell>
          <cell r="AE1584">
            <v>0</v>
          </cell>
          <cell r="AF1584">
            <v>1</v>
          </cell>
          <cell r="AG1584">
            <v>0</v>
          </cell>
          <cell r="AH1584">
            <v>22</v>
          </cell>
          <cell r="AI1584" t="str">
            <v>Road Network</v>
          </cell>
          <cell r="AJ1584" t="str">
            <v>Road base</v>
          </cell>
          <cell r="AK1584">
            <v>0</v>
          </cell>
          <cell r="AM1584">
            <v>1</v>
          </cell>
          <cell r="AT1584">
            <v>27437497</v>
          </cell>
          <cell r="AU1584">
            <v>30921603</v>
          </cell>
          <cell r="AV1584">
            <v>30987563</v>
          </cell>
          <cell r="AW1584">
            <v>34692011</v>
          </cell>
          <cell r="AX1584">
            <v>35477671</v>
          </cell>
          <cell r="AY1584">
            <v>34413665</v>
          </cell>
          <cell r="AZ1584">
            <v>34289502</v>
          </cell>
          <cell r="BA1584">
            <v>34383431</v>
          </cell>
          <cell r="BB1584">
            <v>34737877</v>
          </cell>
          <cell r="BC1584">
            <v>33303872</v>
          </cell>
          <cell r="BD1584">
            <v>3.9E-2</v>
          </cell>
          <cell r="BE1584">
            <v>7.4325999999999892E-2</v>
          </cell>
          <cell r="BF1584">
            <v>0.10440712799999985</v>
          </cell>
          <cell r="BG1584">
            <v>0.13643493471199974</v>
          </cell>
          <cell r="BH1584">
            <v>0.17166441768807172</v>
          </cell>
          <cell r="BI1584">
            <v>0.2103293434717779</v>
          </cell>
          <cell r="BJ1584">
            <v>0.25269087049328998</v>
          </cell>
          <cell r="BK1584">
            <v>0.29904043270154168</v>
          </cell>
          <cell r="BL1584">
            <v>0.35100205000960338</v>
          </cell>
          <cell r="BM1584">
            <v>0.40504213200998751</v>
          </cell>
          <cell r="BN1584">
            <v>0</v>
          </cell>
          <cell r="BO1584">
            <v>1070062.3829999999</v>
          </cell>
          <cell r="BP1584">
            <v>2298279.0645779967</v>
          </cell>
          <cell r="BQ1584">
            <v>3235322.4565490591</v>
          </cell>
          <cell r="BR1584">
            <v>4733202.2558129765</v>
          </cell>
          <cell r="BS1584">
            <v>6090253.733143989</v>
          </cell>
          <cell r="BT1584">
            <v>7238203.5659077018</v>
          </cell>
          <cell r="BU1584">
            <v>8664644.1091614068</v>
          </cell>
          <cell r="BV1584">
            <v>10282036.084003601</v>
          </cell>
          <cell r="BW1584">
            <v>12193066.039981451</v>
          </cell>
          <cell r="BX1584">
            <v>13489471.319067726</v>
          </cell>
          <cell r="BY1584">
            <v>0</v>
          </cell>
          <cell r="BZ1584">
            <v>28507559.383000001</v>
          </cell>
          <cell r="CA1584">
            <v>33219882.064577997</v>
          </cell>
          <cell r="CB1584">
            <v>34222885.456549056</v>
          </cell>
          <cell r="CC1584">
            <v>39425213.255812973</v>
          </cell>
          <cell r="CD1584">
            <v>41567924.733143985</v>
          </cell>
          <cell r="CE1584">
            <v>41651868.565907702</v>
          </cell>
          <cell r="CF1584">
            <v>42954146.109161407</v>
          </cell>
          <cell r="CG1584">
            <v>44665467.084003597</v>
          </cell>
          <cell r="CH1584">
            <v>46930943.039981455</v>
          </cell>
          <cell r="CI1584">
            <v>46793343.319067724</v>
          </cell>
          <cell r="CK1584">
            <v>0</v>
          </cell>
          <cell r="CL1584">
            <v>0</v>
          </cell>
          <cell r="CM1584">
            <v>0</v>
          </cell>
          <cell r="CN1584">
            <v>0</v>
          </cell>
          <cell r="CO1584">
            <v>0</v>
          </cell>
          <cell r="CP1584">
            <v>0</v>
          </cell>
          <cell r="CQ1584">
            <v>0</v>
          </cell>
          <cell r="CR1584">
            <v>0</v>
          </cell>
          <cell r="CS1584">
            <v>0</v>
          </cell>
          <cell r="CT1584">
            <v>0</v>
          </cell>
          <cell r="CU1584">
            <v>0</v>
          </cell>
          <cell r="CW1584">
            <v>0</v>
          </cell>
          <cell r="CX1584">
            <v>28507559.383000001</v>
          </cell>
          <cell r="CY1584">
            <v>33219882.064577997</v>
          </cell>
          <cell r="CZ1584">
            <v>34222885.456549056</v>
          </cell>
          <cell r="DA1584">
            <v>39425213.255812973</v>
          </cell>
          <cell r="DB1584">
            <v>41567924.733143985</v>
          </cell>
          <cell r="DC1584">
            <v>41651868.565907702</v>
          </cell>
          <cell r="DD1584">
            <v>42954146.109161407</v>
          </cell>
          <cell r="DE1584">
            <v>44665467.084003597</v>
          </cell>
          <cell r="DF1584">
            <v>46930943.039981455</v>
          </cell>
          <cell r="DG1584">
            <v>46793343.319067724</v>
          </cell>
          <cell r="DI1584">
            <v>0</v>
          </cell>
          <cell r="DJ1584">
            <v>0</v>
          </cell>
          <cell r="DK1584">
            <v>0</v>
          </cell>
          <cell r="DL1584">
            <v>0</v>
          </cell>
          <cell r="DM1584">
            <v>0</v>
          </cell>
          <cell r="DN1584">
            <v>0</v>
          </cell>
          <cell r="DO1584">
            <v>0</v>
          </cell>
          <cell r="DP1584">
            <v>0</v>
          </cell>
          <cell r="DQ1584">
            <v>0</v>
          </cell>
          <cell r="DR1584">
            <v>0</v>
          </cell>
          <cell r="DS1584">
            <v>0</v>
          </cell>
          <cell r="DU1584" t="str">
            <v>none</v>
          </cell>
          <cell r="DV1584">
            <v>330644692</v>
          </cell>
          <cell r="DW1584">
            <v>1</v>
          </cell>
          <cell r="DX1584">
            <v>1</v>
          </cell>
          <cell r="DY1584">
            <v>330644692</v>
          </cell>
          <cell r="DZ1584">
            <v>399939233.01120591</v>
          </cell>
          <cell r="EB1584">
            <v>399939233.01120591</v>
          </cell>
          <cell r="EC1584" t="str">
            <v>Def</v>
          </cell>
          <cell r="ED1584" t="str">
            <v>Transport</v>
          </cell>
        </row>
        <row r="1585">
          <cell r="D1585" t="str">
            <v>PC2110200b</v>
          </cell>
          <cell r="E1585" t="str">
            <v>Transport projects</v>
          </cell>
          <cell r="F1585" t="str">
            <v>Transport Organisation</v>
          </cell>
          <cell r="G1585" t="str">
            <v>Transport Chief executive's office</v>
          </cell>
          <cell r="H1585" t="str">
            <v>E750010</v>
          </cell>
          <cell r="I1585" t="str">
            <v>Transport Chief executive's office</v>
          </cell>
          <cell r="J1585" t="str">
            <v>Transport</v>
          </cell>
          <cell r="K1585" t="str">
            <v>Roads and footpaths</v>
          </cell>
          <cell r="L1585" t="str">
            <v>Roads</v>
          </cell>
          <cell r="M1585" t="str">
            <v>Transport</v>
          </cell>
          <cell r="N1585" t="str">
            <v>Roads and footpaths</v>
          </cell>
          <cell r="O1585" t="str">
            <v>Roads</v>
          </cell>
          <cell r="P1585" t="str">
            <v>Transport</v>
          </cell>
          <cell r="Q1585" t="str">
            <v>Roads and footpaths</v>
          </cell>
          <cell r="R1585" t="str">
            <v>Roads</v>
          </cell>
          <cell r="S1585" t="str">
            <v>A0550100</v>
          </cell>
          <cell r="T1585" t="str">
            <v>A0550100</v>
          </cell>
          <cell r="U1585" t="str">
            <v>Roads</v>
          </cell>
          <cell r="V1585" t="str">
            <v>L050</v>
          </cell>
          <cell r="W1585" t="str">
            <v>Regional</v>
          </cell>
          <cell r="X1585" t="str">
            <v>PL40810</v>
          </cell>
          <cell r="Y1585" t="str">
            <v>Expense</v>
          </cell>
          <cell r="Z1585">
            <v>20120701</v>
          </cell>
          <cell r="AA1585">
            <v>20220630</v>
          </cell>
          <cell r="AB1585">
            <v>1</v>
          </cell>
          <cell r="AC1585" t="str">
            <v>Programme</v>
          </cell>
          <cell r="AD1585">
            <v>0</v>
          </cell>
          <cell r="AE1585">
            <v>0</v>
          </cell>
          <cell r="AF1585">
            <v>2.5000000000000001E-2</v>
          </cell>
          <cell r="AG1585">
            <v>0.97499999999999998</v>
          </cell>
          <cell r="AH1585">
            <v>22</v>
          </cell>
          <cell r="AI1585" t="str">
            <v>Road Network</v>
          </cell>
          <cell r="AJ1585" t="str">
            <v>Road base</v>
          </cell>
          <cell r="AK1585">
            <v>0</v>
          </cell>
          <cell r="AM1585">
            <v>1</v>
          </cell>
          <cell r="AT1585">
            <v>156720347</v>
          </cell>
          <cell r="AU1585">
            <v>158052470</v>
          </cell>
          <cell r="AV1585">
            <v>159395916</v>
          </cell>
          <cell r="AW1585">
            <v>160750781</v>
          </cell>
          <cell r="AX1585">
            <v>162117163</v>
          </cell>
          <cell r="AY1585">
            <v>163495159</v>
          </cell>
          <cell r="AZ1585">
            <v>164884867</v>
          </cell>
          <cell r="BA1585">
            <v>166286389</v>
          </cell>
          <cell r="BB1585">
            <v>167699823</v>
          </cell>
          <cell r="BC1585">
            <v>169125272</v>
          </cell>
          <cell r="BD1585">
            <v>3.9E-2</v>
          </cell>
          <cell r="BE1585">
            <v>7.4325999999999892E-2</v>
          </cell>
          <cell r="BF1585">
            <v>0.10440712799999985</v>
          </cell>
          <cell r="BG1585">
            <v>0.13643493471199974</v>
          </cell>
          <cell r="BH1585">
            <v>0.17166441768807172</v>
          </cell>
          <cell r="BI1585">
            <v>0.2103293434717779</v>
          </cell>
          <cell r="BJ1585">
            <v>0.25269087049328998</v>
          </cell>
          <cell r="BK1585">
            <v>0.29904043270154168</v>
          </cell>
          <cell r="BL1585">
            <v>0.35100205000960338</v>
          </cell>
          <cell r="BM1585">
            <v>0.40504213200998751</v>
          </cell>
          <cell r="BN1585">
            <v>0</v>
          </cell>
          <cell r="BO1585">
            <v>6112093.5329999998</v>
          </cell>
          <cell r="BP1585">
            <v>11747407.885219984</v>
          </cell>
          <cell r="BQ1585">
            <v>16642069.804489223</v>
          </cell>
          <cell r="BR1585">
            <v>21932022.31063797</v>
          </cell>
          <cell r="BS1585">
            <v>27829748.383637208</v>
          </cell>
          <cell r="BT1585">
            <v>34387829.453283936</v>
          </cell>
          <cell r="BU1585">
            <v>41664900.573400341</v>
          </cell>
          <cell r="BV1585">
            <v>49726353.718936883</v>
          </cell>
          <cell r="BW1585">
            <v>58862981.659247637</v>
          </cell>
          <cell r="BX1585">
            <v>68502860.747649044</v>
          </cell>
          <cell r="BY1585">
            <v>0</v>
          </cell>
          <cell r="BZ1585">
            <v>162832440.53299999</v>
          </cell>
          <cell r="CA1585">
            <v>169799877.88521999</v>
          </cell>
          <cell r="CB1585">
            <v>176037985.80448923</v>
          </cell>
          <cell r="CC1585">
            <v>182682803.31063798</v>
          </cell>
          <cell r="CD1585">
            <v>189946911.38363722</v>
          </cell>
          <cell r="CE1585">
            <v>197882988.45328394</v>
          </cell>
          <cell r="CF1585">
            <v>206549767.57340035</v>
          </cell>
          <cell r="CG1585">
            <v>216012742.71893689</v>
          </cell>
          <cell r="CH1585">
            <v>226562804.65924764</v>
          </cell>
          <cell r="CI1585">
            <v>237628132.74764904</v>
          </cell>
          <cell r="CK1585">
            <v>0</v>
          </cell>
          <cell r="CL1585">
            <v>0</v>
          </cell>
          <cell r="CM1585">
            <v>0</v>
          </cell>
          <cell r="CN1585">
            <v>0</v>
          </cell>
          <cell r="CO1585">
            <v>0</v>
          </cell>
          <cell r="CP1585">
            <v>0</v>
          </cell>
          <cell r="CQ1585">
            <v>0</v>
          </cell>
          <cell r="CR1585">
            <v>0</v>
          </cell>
          <cell r="CS1585">
            <v>0</v>
          </cell>
          <cell r="CT1585">
            <v>0</v>
          </cell>
          <cell r="CU1585">
            <v>0</v>
          </cell>
          <cell r="CW1585">
            <v>0</v>
          </cell>
          <cell r="CX1585">
            <v>4070811.0133250002</v>
          </cell>
          <cell r="CY1585">
            <v>4244996.9471305003</v>
          </cell>
          <cell r="CZ1585">
            <v>4400949.6451122304</v>
          </cell>
          <cell r="DA1585">
            <v>4567070.0827659499</v>
          </cell>
          <cell r="DB1585">
            <v>4748672.7845909307</v>
          </cell>
          <cell r="DC1585">
            <v>4947074.7113320986</v>
          </cell>
          <cell r="DD1585">
            <v>5163744.1893350091</v>
          </cell>
          <cell r="DE1585">
            <v>5400318.5679734228</v>
          </cell>
          <cell r="DF1585">
            <v>5664070.1164811915</v>
          </cell>
          <cell r="DG1585">
            <v>5940703.3186912267</v>
          </cell>
          <cell r="DI1585">
            <v>0</v>
          </cell>
          <cell r="DJ1585">
            <v>158761629.51967499</v>
          </cell>
          <cell r="DK1585">
            <v>165554880.93808949</v>
          </cell>
          <cell r="DL1585">
            <v>171637036.15937698</v>
          </cell>
          <cell r="DM1585">
            <v>178115733.22787201</v>
          </cell>
          <cell r="DN1585">
            <v>185198238.59904629</v>
          </cell>
          <cell r="DO1585">
            <v>192935913.74195182</v>
          </cell>
          <cell r="DP1585">
            <v>201386023.38406533</v>
          </cell>
          <cell r="DQ1585">
            <v>210612424.15096346</v>
          </cell>
          <cell r="DR1585">
            <v>220898734.54276645</v>
          </cell>
          <cell r="DS1585">
            <v>231687429.42895782</v>
          </cell>
          <cell r="DU1585" t="str">
            <v>none</v>
          </cell>
          <cell r="DV1585">
            <v>40713204.675000004</v>
          </cell>
          <cell r="DW1585">
            <v>1</v>
          </cell>
          <cell r="DX1585">
            <v>1</v>
          </cell>
          <cell r="DY1585">
            <v>1628528187</v>
          </cell>
          <cell r="DZ1585">
            <v>1965936455.0695021</v>
          </cell>
          <cell r="EB1585">
            <v>1965936455.0695021</v>
          </cell>
          <cell r="EC1585" t="str">
            <v>Def</v>
          </cell>
          <cell r="ED1585" t="str">
            <v>Transport</v>
          </cell>
        </row>
        <row r="1586">
          <cell r="D1586" t="str">
            <v>PC2110200c</v>
          </cell>
          <cell r="E1586" t="str">
            <v>Transport projects</v>
          </cell>
          <cell r="F1586" t="str">
            <v>Transport Organisation</v>
          </cell>
          <cell r="G1586" t="str">
            <v>Transport Chief executive's office</v>
          </cell>
          <cell r="H1586" t="str">
            <v>E750010</v>
          </cell>
          <cell r="I1586" t="str">
            <v>Transport Chief executive's office</v>
          </cell>
          <cell r="J1586" t="str">
            <v>Transport</v>
          </cell>
          <cell r="K1586" t="str">
            <v>Roads and footpaths</v>
          </cell>
          <cell r="L1586" t="str">
            <v>Roads</v>
          </cell>
          <cell r="M1586" t="str">
            <v>Transport</v>
          </cell>
          <cell r="N1586" t="str">
            <v>Roads and footpaths</v>
          </cell>
          <cell r="O1586" t="str">
            <v>Roads</v>
          </cell>
          <cell r="P1586" t="str">
            <v>Transport</v>
          </cell>
          <cell r="Q1586" t="str">
            <v>Roads and footpaths</v>
          </cell>
          <cell r="R1586" t="str">
            <v>Roads</v>
          </cell>
          <cell r="S1586" t="str">
            <v>A0550100</v>
          </cell>
          <cell r="T1586" t="str">
            <v>A0550100</v>
          </cell>
          <cell r="U1586" t="str">
            <v>Roads</v>
          </cell>
          <cell r="V1586" t="str">
            <v>L050</v>
          </cell>
          <cell r="W1586" t="str">
            <v>Regional</v>
          </cell>
          <cell r="X1586" t="str">
            <v>No Inflation</v>
          </cell>
          <cell r="Y1586" t="str">
            <v>Revenue</v>
          </cell>
          <cell r="Z1586">
            <v>20120701</v>
          </cell>
          <cell r="AA1586">
            <v>20220630</v>
          </cell>
          <cell r="AB1586">
            <v>1</v>
          </cell>
          <cell r="AC1586" t="str">
            <v>Programme</v>
          </cell>
          <cell r="AD1586">
            <v>0</v>
          </cell>
          <cell r="AE1586">
            <v>0</v>
          </cell>
          <cell r="AF1586">
            <v>2.5000000000000001E-2</v>
          </cell>
          <cell r="AG1586">
            <v>0.97499999999999998</v>
          </cell>
          <cell r="AH1586">
            <v>22</v>
          </cell>
          <cell r="AI1586" t="str">
            <v>Road Network</v>
          </cell>
          <cell r="AJ1586" t="str">
            <v>Road base</v>
          </cell>
          <cell r="AK1586">
            <v>0</v>
          </cell>
          <cell r="AM1586">
            <v>1</v>
          </cell>
          <cell r="AT1586">
            <v>-49333000</v>
          </cell>
          <cell r="AU1586">
            <v>-49333000</v>
          </cell>
          <cell r="AV1586">
            <v>-49333000</v>
          </cell>
          <cell r="AW1586">
            <v>-52000000</v>
          </cell>
          <cell r="AX1586">
            <v>-52000000</v>
          </cell>
          <cell r="AY1586">
            <v>-52000000</v>
          </cell>
          <cell r="AZ1586">
            <v>-55667000</v>
          </cell>
          <cell r="BA1586">
            <v>-55667000</v>
          </cell>
          <cell r="BB1586">
            <v>-55667000</v>
          </cell>
          <cell r="BC1586">
            <v>-58000000</v>
          </cell>
          <cell r="BN1586">
            <v>0</v>
          </cell>
          <cell r="BO1586">
            <v>0</v>
          </cell>
          <cell r="BP1586">
            <v>0</v>
          </cell>
          <cell r="BQ1586">
            <v>0</v>
          </cell>
          <cell r="BR1586">
            <v>0</v>
          </cell>
          <cell r="BS1586">
            <v>0</v>
          </cell>
          <cell r="BT1586">
            <v>0</v>
          </cell>
          <cell r="BU1586">
            <v>0</v>
          </cell>
          <cell r="BV1586">
            <v>0</v>
          </cell>
          <cell r="BW1586">
            <v>0</v>
          </cell>
          <cell r="BX1586">
            <v>0</v>
          </cell>
          <cell r="BY1586">
            <v>0</v>
          </cell>
          <cell r="BZ1586">
            <v>-49333000</v>
          </cell>
          <cell r="CA1586">
            <v>-49333000</v>
          </cell>
          <cell r="CB1586">
            <v>-49333000</v>
          </cell>
          <cell r="CC1586">
            <v>-52000000</v>
          </cell>
          <cell r="CD1586">
            <v>-52000000</v>
          </cell>
          <cell r="CE1586">
            <v>-52000000</v>
          </cell>
          <cell r="CF1586">
            <v>-55667000</v>
          </cell>
          <cell r="CG1586">
            <v>-55667000</v>
          </cell>
          <cell r="CH1586">
            <v>-55667000</v>
          </cell>
          <cell r="CI1586">
            <v>-58000000</v>
          </cell>
          <cell r="CK1586">
            <v>0</v>
          </cell>
          <cell r="CL1586">
            <v>0</v>
          </cell>
          <cell r="CM1586">
            <v>0</v>
          </cell>
          <cell r="CN1586">
            <v>0</v>
          </cell>
          <cell r="CO1586">
            <v>0</v>
          </cell>
          <cell r="CP1586">
            <v>0</v>
          </cell>
          <cell r="CQ1586">
            <v>0</v>
          </cell>
          <cell r="CR1586">
            <v>0</v>
          </cell>
          <cell r="CS1586">
            <v>0</v>
          </cell>
          <cell r="CT1586">
            <v>0</v>
          </cell>
          <cell r="CU1586">
            <v>0</v>
          </cell>
          <cell r="CW1586">
            <v>0</v>
          </cell>
          <cell r="CX1586">
            <v>-1233325</v>
          </cell>
          <cell r="CY1586">
            <v>-1233325</v>
          </cell>
          <cell r="CZ1586">
            <v>-1233325</v>
          </cell>
          <cell r="DA1586">
            <v>-1300000</v>
          </cell>
          <cell r="DB1586">
            <v>-1300000</v>
          </cell>
          <cell r="DC1586">
            <v>-1300000</v>
          </cell>
          <cell r="DD1586">
            <v>-1391675</v>
          </cell>
          <cell r="DE1586">
            <v>-1391675</v>
          </cell>
          <cell r="DF1586">
            <v>-1391675</v>
          </cell>
          <cell r="DG1586">
            <v>-1450000</v>
          </cell>
          <cell r="DI1586">
            <v>0</v>
          </cell>
          <cell r="DJ1586">
            <v>-48099675</v>
          </cell>
          <cell r="DK1586">
            <v>-48099675</v>
          </cell>
          <cell r="DL1586">
            <v>-48099675</v>
          </cell>
          <cell r="DM1586">
            <v>-50700000</v>
          </cell>
          <cell r="DN1586">
            <v>-50700000</v>
          </cell>
          <cell r="DO1586">
            <v>-50700000</v>
          </cell>
          <cell r="DP1586">
            <v>-54275325</v>
          </cell>
          <cell r="DQ1586">
            <v>-54275325</v>
          </cell>
          <cell r="DR1586">
            <v>-54275325</v>
          </cell>
          <cell r="DS1586">
            <v>-56550000</v>
          </cell>
          <cell r="DU1586" t="str">
            <v>none</v>
          </cell>
          <cell r="DV1586">
            <v>-13225000</v>
          </cell>
          <cell r="DW1586">
            <v>1</v>
          </cell>
          <cell r="DX1586">
            <v>1</v>
          </cell>
          <cell r="DY1586">
            <v>-529000000</v>
          </cell>
          <cell r="DZ1586">
            <v>-529000000</v>
          </cell>
          <cell r="EB1586">
            <v>-529000000</v>
          </cell>
          <cell r="EC1586" t="str">
            <v>Def</v>
          </cell>
          <cell r="ED1586" t="str">
            <v>Transport</v>
          </cell>
        </row>
        <row r="1587">
          <cell r="D1587" t="str">
            <v>PC2110200d</v>
          </cell>
          <cell r="E1587" t="str">
            <v>Transport projects</v>
          </cell>
          <cell r="F1587" t="str">
            <v>Transport Organisation</v>
          </cell>
          <cell r="G1587" t="str">
            <v>Infrastructure</v>
          </cell>
          <cell r="H1587" t="str">
            <v>E750105</v>
          </cell>
          <cell r="I1587" t="str">
            <v>Infrastructure management</v>
          </cell>
          <cell r="J1587" t="str">
            <v>Transport</v>
          </cell>
          <cell r="K1587" t="str">
            <v>Roads and footpaths</v>
          </cell>
          <cell r="L1587" t="str">
            <v>Roads</v>
          </cell>
          <cell r="M1587" t="str">
            <v>Transport</v>
          </cell>
          <cell r="N1587" t="str">
            <v>Roads and footpaths</v>
          </cell>
          <cell r="O1587" t="str">
            <v>Roads</v>
          </cell>
          <cell r="P1587" t="str">
            <v>Transport</v>
          </cell>
          <cell r="Q1587" t="str">
            <v>Roads and footpaths</v>
          </cell>
          <cell r="R1587" t="str">
            <v>Roads</v>
          </cell>
          <cell r="S1587" t="str">
            <v>A0550100</v>
          </cell>
          <cell r="T1587" t="str">
            <v>A0550100</v>
          </cell>
          <cell r="U1587" t="str">
            <v>Roads</v>
          </cell>
          <cell r="V1587" t="str">
            <v>L050</v>
          </cell>
          <cell r="W1587" t="str">
            <v>Regional</v>
          </cell>
          <cell r="X1587" t="str">
            <v>PL40810</v>
          </cell>
          <cell r="Y1587" t="str">
            <v>Expense</v>
          </cell>
          <cell r="Z1587">
            <v>20120701</v>
          </cell>
          <cell r="AA1587">
            <v>20220630</v>
          </cell>
          <cell r="AB1587">
            <v>1</v>
          </cell>
          <cell r="AC1587" t="str">
            <v>Programme</v>
          </cell>
          <cell r="AD1587">
            <v>1</v>
          </cell>
          <cell r="AE1587">
            <v>0</v>
          </cell>
          <cell r="AF1587">
            <v>0</v>
          </cell>
          <cell r="AG1587">
            <v>0</v>
          </cell>
          <cell r="AH1587">
            <v>22</v>
          </cell>
          <cell r="AI1587" t="str">
            <v>Road Network</v>
          </cell>
          <cell r="AJ1587" t="str">
            <v>Road base</v>
          </cell>
          <cell r="AK1587">
            <v>0</v>
          </cell>
          <cell r="AM1587">
            <v>1</v>
          </cell>
          <cell r="AT1587">
            <v>191562477</v>
          </cell>
          <cell r="AU1587">
            <v>214951221</v>
          </cell>
          <cell r="AV1587">
            <v>214912942</v>
          </cell>
          <cell r="AW1587">
            <v>240844074</v>
          </cell>
          <cell r="AX1587">
            <v>246343694</v>
          </cell>
          <cell r="AY1587">
            <v>238895653</v>
          </cell>
          <cell r="AZ1587">
            <v>238026516</v>
          </cell>
          <cell r="BA1587">
            <v>238684017</v>
          </cell>
          <cell r="BB1587">
            <v>241165138</v>
          </cell>
          <cell r="BC1587">
            <v>231127101</v>
          </cell>
          <cell r="BD1587">
            <v>3.9E-2</v>
          </cell>
          <cell r="BE1587">
            <v>7.4325999999999892E-2</v>
          </cell>
          <cell r="BF1587">
            <v>0.10440712799999985</v>
          </cell>
          <cell r="BG1587">
            <v>0.13643493471199974</v>
          </cell>
          <cell r="BH1587">
            <v>0.17166441768807172</v>
          </cell>
          <cell r="BI1587">
            <v>0.2103293434717779</v>
          </cell>
          <cell r="BJ1587">
            <v>0.25269087049328998</v>
          </cell>
          <cell r="BK1587">
            <v>0.29904043270154168</v>
          </cell>
          <cell r="BL1587">
            <v>0.35100205000960338</v>
          </cell>
          <cell r="BM1587">
            <v>0.40504213200998751</v>
          </cell>
          <cell r="BN1587">
            <v>0</v>
          </cell>
          <cell r="BO1587">
            <v>7470936.6030000001</v>
          </cell>
          <cell r="BP1587">
            <v>15976464.452045977</v>
          </cell>
          <cell r="BQ1587">
            <v>22438443.044250544</v>
          </cell>
          <cell r="BR1587">
            <v>32859545.511962034</v>
          </cell>
          <cell r="BS1587">
            <v>42288446.781638525</v>
          </cell>
          <cell r="BT1587">
            <v>50246765.853751667</v>
          </cell>
          <cell r="BU1587">
            <v>60147127.528525017</v>
          </cell>
          <cell r="BV1587">
            <v>71376171.722622126</v>
          </cell>
          <cell r="BW1587">
            <v>84649457.828848898</v>
          </cell>
          <cell r="BX1587">
            <v>93616213.754327714</v>
          </cell>
          <cell r="BY1587">
            <v>0</v>
          </cell>
          <cell r="BZ1587">
            <v>199033413.60299999</v>
          </cell>
          <cell r="CA1587">
            <v>230927685.45204598</v>
          </cell>
          <cell r="CB1587">
            <v>237351385.04425055</v>
          </cell>
          <cell r="CC1587">
            <v>273703619.51196206</v>
          </cell>
          <cell r="CD1587">
            <v>288632140.7816385</v>
          </cell>
          <cell r="CE1587">
            <v>289142418.85375166</v>
          </cell>
          <cell r="CF1587">
            <v>298173643.52852499</v>
          </cell>
          <cell r="CG1587">
            <v>310060188.72262216</v>
          </cell>
          <cell r="CH1587">
            <v>325814595.8288489</v>
          </cell>
          <cell r="CI1587">
            <v>324743314.75432771</v>
          </cell>
          <cell r="CK1587">
            <v>0</v>
          </cell>
          <cell r="CL1587">
            <v>199033413.60299999</v>
          </cell>
          <cell r="CM1587">
            <v>230927685.45204598</v>
          </cell>
          <cell r="CN1587">
            <v>237351385.04425055</v>
          </cell>
          <cell r="CO1587">
            <v>273703619.51196206</v>
          </cell>
          <cell r="CP1587">
            <v>288632140.7816385</v>
          </cell>
          <cell r="CQ1587">
            <v>289142418.85375166</v>
          </cell>
          <cell r="CR1587">
            <v>298173643.52852499</v>
          </cell>
          <cell r="CS1587">
            <v>310060188.72262216</v>
          </cell>
          <cell r="CT1587">
            <v>325814595.8288489</v>
          </cell>
          <cell r="CU1587">
            <v>324743314.75432771</v>
          </cell>
          <cell r="CW1587">
            <v>0</v>
          </cell>
          <cell r="CX1587">
            <v>0</v>
          </cell>
          <cell r="CY1587">
            <v>0</v>
          </cell>
          <cell r="CZ1587">
            <v>0</v>
          </cell>
          <cell r="DA1587">
            <v>0</v>
          </cell>
          <cell r="DB1587">
            <v>0</v>
          </cell>
          <cell r="DC1587">
            <v>0</v>
          </cell>
          <cell r="DD1587">
            <v>0</v>
          </cell>
          <cell r="DE1587">
            <v>0</v>
          </cell>
          <cell r="DF1587">
            <v>0</v>
          </cell>
          <cell r="DG1587">
            <v>0</v>
          </cell>
          <cell r="DI1587">
            <v>0</v>
          </cell>
          <cell r="DJ1587">
            <v>0</v>
          </cell>
          <cell r="DK1587">
            <v>0</v>
          </cell>
          <cell r="DL1587">
            <v>0</v>
          </cell>
          <cell r="DM1587">
            <v>0</v>
          </cell>
          <cell r="DN1587">
            <v>0</v>
          </cell>
          <cell r="DO1587">
            <v>0</v>
          </cell>
          <cell r="DP1587">
            <v>0</v>
          </cell>
          <cell r="DQ1587">
            <v>0</v>
          </cell>
          <cell r="DR1587">
            <v>0</v>
          </cell>
          <cell r="DS1587">
            <v>0</v>
          </cell>
          <cell r="DU1587" t="str">
            <v>none</v>
          </cell>
          <cell r="DV1587">
            <v>0</v>
          </cell>
          <cell r="DW1587">
            <v>1</v>
          </cell>
          <cell r="DX1587">
            <v>1</v>
          </cell>
          <cell r="DY1587">
            <v>2296512833</v>
          </cell>
          <cell r="DZ1587">
            <v>2777582406.0809727</v>
          </cell>
          <cell r="EB1587">
            <v>2777582406.0809727</v>
          </cell>
          <cell r="EC1587" t="str">
            <v>Def</v>
          </cell>
          <cell r="ED1587" t="str">
            <v>Transport</v>
          </cell>
        </row>
        <row r="1588">
          <cell r="D1588" t="str">
            <v>PC2110200e</v>
          </cell>
          <cell r="E1588" t="str">
            <v>Transport projects</v>
          </cell>
          <cell r="F1588" t="str">
            <v>Transport Organisation</v>
          </cell>
          <cell r="G1588" t="str">
            <v>Infrastructure</v>
          </cell>
          <cell r="H1588" t="str">
            <v>E750105</v>
          </cell>
          <cell r="I1588" t="str">
            <v>Infrastructure management</v>
          </cell>
          <cell r="J1588" t="str">
            <v>Transport</v>
          </cell>
          <cell r="K1588" t="str">
            <v>Roads and footpaths</v>
          </cell>
          <cell r="L1588" t="str">
            <v>Roads</v>
          </cell>
          <cell r="M1588" t="str">
            <v>Transport</v>
          </cell>
          <cell r="N1588" t="str">
            <v>Roads and footpaths</v>
          </cell>
          <cell r="O1588" t="str">
            <v>Roads</v>
          </cell>
          <cell r="P1588" t="str">
            <v>Transport</v>
          </cell>
          <cell r="Q1588" t="str">
            <v>Roads and footpaths</v>
          </cell>
          <cell r="R1588" t="str">
            <v>Roads</v>
          </cell>
          <cell r="S1588" t="str">
            <v>A0550100</v>
          </cell>
          <cell r="T1588" t="str">
            <v>A0550100</v>
          </cell>
          <cell r="U1588" t="str">
            <v>Roads</v>
          </cell>
          <cell r="V1588" t="str">
            <v>L050</v>
          </cell>
          <cell r="W1588" t="str">
            <v>Regional</v>
          </cell>
          <cell r="X1588" t="str">
            <v>No Inflation</v>
          </cell>
          <cell r="Y1588" t="str">
            <v>Revenue</v>
          </cell>
          <cell r="Z1588">
            <v>20120701</v>
          </cell>
          <cell r="AA1588">
            <v>20220630</v>
          </cell>
          <cell r="AB1588">
            <v>1</v>
          </cell>
          <cell r="AC1588" t="str">
            <v>Programme</v>
          </cell>
          <cell r="AD1588">
            <v>1</v>
          </cell>
          <cell r="AE1588">
            <v>0</v>
          </cell>
          <cell r="AF1588">
            <v>0</v>
          </cell>
          <cell r="AG1588">
            <v>0</v>
          </cell>
          <cell r="AH1588">
            <v>22</v>
          </cell>
          <cell r="AI1588" t="str">
            <v>Road Network</v>
          </cell>
          <cell r="AJ1588" t="str">
            <v>Road base</v>
          </cell>
          <cell r="AK1588">
            <v>0</v>
          </cell>
          <cell r="AM1588">
            <v>1</v>
          </cell>
          <cell r="AT1588">
            <v>-51378333.333333343</v>
          </cell>
          <cell r="AU1588">
            <v>-51378333.333333343</v>
          </cell>
          <cell r="AV1588">
            <v>-51378333.333333343</v>
          </cell>
          <cell r="AW1588">
            <v>-57046000</v>
          </cell>
          <cell r="AX1588">
            <v>-57046000</v>
          </cell>
          <cell r="AY1588">
            <v>-57046000</v>
          </cell>
          <cell r="AZ1588">
            <v>-61811666.666666657</v>
          </cell>
          <cell r="BA1588">
            <v>-61811666.666666657</v>
          </cell>
          <cell r="BB1588">
            <v>-61811666.666666657</v>
          </cell>
          <cell r="BC1588">
            <v>-66594000</v>
          </cell>
          <cell r="BN1588">
            <v>0</v>
          </cell>
          <cell r="BO1588">
            <v>0</v>
          </cell>
          <cell r="BP1588">
            <v>0</v>
          </cell>
          <cell r="BQ1588">
            <v>0</v>
          </cell>
          <cell r="BR1588">
            <v>0</v>
          </cell>
          <cell r="BS1588">
            <v>0</v>
          </cell>
          <cell r="BT1588">
            <v>0</v>
          </cell>
          <cell r="BU1588">
            <v>0</v>
          </cell>
          <cell r="BV1588">
            <v>0</v>
          </cell>
          <cell r="BW1588">
            <v>0</v>
          </cell>
          <cell r="BX1588">
            <v>0</v>
          </cell>
          <cell r="BY1588">
            <v>0</v>
          </cell>
          <cell r="BZ1588">
            <v>-51378333.333333343</v>
          </cell>
          <cell r="CA1588">
            <v>-51378333.333333343</v>
          </cell>
          <cell r="CB1588">
            <v>-51378333.333333343</v>
          </cell>
          <cell r="CC1588">
            <v>-57046000</v>
          </cell>
          <cell r="CD1588">
            <v>-57046000</v>
          </cell>
          <cell r="CE1588">
            <v>-57046000</v>
          </cell>
          <cell r="CF1588">
            <v>-61811666.666666657</v>
          </cell>
          <cell r="CG1588">
            <v>-61811666.666666657</v>
          </cell>
          <cell r="CH1588">
            <v>-61811666.666666657</v>
          </cell>
          <cell r="CI1588">
            <v>-66594000</v>
          </cell>
          <cell r="CK1588">
            <v>0</v>
          </cell>
          <cell r="CL1588">
            <v>-51378333.333333343</v>
          </cell>
          <cell r="CM1588">
            <v>-51378333.333333343</v>
          </cell>
          <cell r="CN1588">
            <v>-51378333.333333343</v>
          </cell>
          <cell r="CO1588">
            <v>-57046000</v>
          </cell>
          <cell r="CP1588">
            <v>-57046000</v>
          </cell>
          <cell r="CQ1588">
            <v>-57046000</v>
          </cell>
          <cell r="CR1588">
            <v>-61811666.666666657</v>
          </cell>
          <cell r="CS1588">
            <v>-61811666.666666657</v>
          </cell>
          <cell r="CT1588">
            <v>-61811666.666666657</v>
          </cell>
          <cell r="CU1588">
            <v>-66594000</v>
          </cell>
          <cell r="CW1588">
            <v>0</v>
          </cell>
          <cell r="CX1588">
            <v>0</v>
          </cell>
          <cell r="CY1588">
            <v>0</v>
          </cell>
          <cell r="CZ1588">
            <v>0</v>
          </cell>
          <cell r="DA1588">
            <v>0</v>
          </cell>
          <cell r="DB1588">
            <v>0</v>
          </cell>
          <cell r="DC1588">
            <v>0</v>
          </cell>
          <cell r="DD1588">
            <v>0</v>
          </cell>
          <cell r="DE1588">
            <v>0</v>
          </cell>
          <cell r="DF1588">
            <v>0</v>
          </cell>
          <cell r="DG1588">
            <v>0</v>
          </cell>
          <cell r="DI1588">
            <v>0</v>
          </cell>
          <cell r="DJ1588">
            <v>0</v>
          </cell>
          <cell r="DK1588">
            <v>0</v>
          </cell>
          <cell r="DL1588">
            <v>0</v>
          </cell>
          <cell r="DM1588">
            <v>0</v>
          </cell>
          <cell r="DN1588">
            <v>0</v>
          </cell>
          <cell r="DO1588">
            <v>0</v>
          </cell>
          <cell r="DP1588">
            <v>0</v>
          </cell>
          <cell r="DQ1588">
            <v>0</v>
          </cell>
          <cell r="DR1588">
            <v>0</v>
          </cell>
          <cell r="DS1588">
            <v>0</v>
          </cell>
          <cell r="DU1588" t="str">
            <v>none</v>
          </cell>
          <cell r="DV1588">
            <v>0</v>
          </cell>
          <cell r="DW1588">
            <v>1</v>
          </cell>
          <cell r="DX1588">
            <v>1</v>
          </cell>
          <cell r="DY1588">
            <v>-577301999.99999988</v>
          </cell>
          <cell r="DZ1588">
            <v>-577301999.99999988</v>
          </cell>
          <cell r="EB1588">
            <v>-577301999.99999988</v>
          </cell>
          <cell r="EC1588" t="str">
            <v>Def</v>
          </cell>
          <cell r="ED1588" t="str">
            <v>Transport</v>
          </cell>
        </row>
        <row r="1589">
          <cell r="D1589" t="str">
            <v>PC3200765</v>
          </cell>
          <cell r="E1589" t="str">
            <v>Transport - School Travel Plans</v>
          </cell>
          <cell r="F1589" t="str">
            <v>Transport Organisation</v>
          </cell>
          <cell r="G1589" t="str">
            <v>Transport operations</v>
          </cell>
          <cell r="H1589" t="str">
            <v>E757115</v>
          </cell>
          <cell r="I1589" t="str">
            <v>Travel planning</v>
          </cell>
          <cell r="J1589" t="str">
            <v>Transport</v>
          </cell>
          <cell r="K1589" t="str">
            <v>Roads and footpaths</v>
          </cell>
          <cell r="L1589" t="str">
            <v>Roads</v>
          </cell>
          <cell r="M1589" t="str">
            <v>Transport</v>
          </cell>
          <cell r="N1589" t="str">
            <v>Roads and footpaths</v>
          </cell>
          <cell r="O1589" t="str">
            <v>Roads</v>
          </cell>
          <cell r="P1589" t="str">
            <v>Transport</v>
          </cell>
          <cell r="Q1589" t="str">
            <v>Roads and footpaths</v>
          </cell>
          <cell r="R1589" t="str">
            <v>Roads</v>
          </cell>
          <cell r="S1589" t="str">
            <v>A0550100</v>
          </cell>
          <cell r="T1589" t="str">
            <v>A0550100</v>
          </cell>
          <cell r="U1589" t="str">
            <v>Roads</v>
          </cell>
          <cell r="V1589" t="str">
            <v>L050</v>
          </cell>
          <cell r="W1589" t="str">
            <v>Regional</v>
          </cell>
          <cell r="X1589" t="str">
            <v>PL40810</v>
          </cell>
          <cell r="Y1589" t="str">
            <v>Expense</v>
          </cell>
          <cell r="Z1589">
            <v>20120701</v>
          </cell>
          <cell r="AA1589">
            <v>20220630</v>
          </cell>
          <cell r="AB1589">
            <v>1</v>
          </cell>
          <cell r="AC1589" t="str">
            <v>Programme</v>
          </cell>
          <cell r="AD1589">
            <v>1</v>
          </cell>
          <cell r="AE1589">
            <v>0</v>
          </cell>
          <cell r="AF1589">
            <v>0</v>
          </cell>
          <cell r="AG1589">
            <v>0</v>
          </cell>
          <cell r="AH1589">
            <v>22</v>
          </cell>
          <cell r="AI1589" t="str">
            <v>Road Network</v>
          </cell>
          <cell r="AJ1589" t="str">
            <v>Road base</v>
          </cell>
          <cell r="AK1589">
            <v>0</v>
          </cell>
          <cell r="AM1589">
            <v>1</v>
          </cell>
          <cell r="AT1589">
            <v>500000</v>
          </cell>
          <cell r="AU1589">
            <v>1500000</v>
          </cell>
          <cell r="AV1589">
            <v>2000000</v>
          </cell>
          <cell r="AW1589">
            <v>2000000</v>
          </cell>
          <cell r="AX1589">
            <v>2000000</v>
          </cell>
          <cell r="AY1589">
            <v>2000000</v>
          </cell>
          <cell r="AZ1589">
            <v>2000000</v>
          </cell>
          <cell r="BA1589">
            <v>2000000</v>
          </cell>
          <cell r="BB1589">
            <v>2000000</v>
          </cell>
          <cell r="BC1589">
            <v>2000000</v>
          </cell>
          <cell r="BD1589">
            <v>3.9E-2</v>
          </cell>
          <cell r="BE1589">
            <v>7.4325999999999892E-2</v>
          </cell>
          <cell r="BF1589">
            <v>0.10440712799999985</v>
          </cell>
          <cell r="BG1589">
            <v>0.13643493471199974</v>
          </cell>
          <cell r="BH1589">
            <v>0.17166441768807172</v>
          </cell>
          <cell r="BI1589">
            <v>0.2103293434717779</v>
          </cell>
          <cell r="BJ1589">
            <v>0.25269087049328998</v>
          </cell>
          <cell r="BK1589">
            <v>0.29904043270154168</v>
          </cell>
          <cell r="BL1589">
            <v>0.35100205000960338</v>
          </cell>
          <cell r="BM1589">
            <v>0.40504213200998751</v>
          </cell>
          <cell r="BN1589">
            <v>0</v>
          </cell>
          <cell r="BO1589">
            <v>19500</v>
          </cell>
          <cell r="BP1589">
            <v>111488.99999999984</v>
          </cell>
          <cell r="BQ1589">
            <v>208814.2559999997</v>
          </cell>
          <cell r="BR1589">
            <v>272869.86942399951</v>
          </cell>
          <cell r="BS1589">
            <v>343328.83537614346</v>
          </cell>
          <cell r="BT1589">
            <v>420658.68694355577</v>
          </cell>
          <cell r="BU1589">
            <v>505381.74098657997</v>
          </cell>
          <cell r="BV1589">
            <v>598080.86540308339</v>
          </cell>
          <cell r="BW1589">
            <v>702004.10001920676</v>
          </cell>
          <cell r="BX1589">
            <v>810084.26401997497</v>
          </cell>
          <cell r="BY1589">
            <v>0</v>
          </cell>
          <cell r="BZ1589">
            <v>519500</v>
          </cell>
          <cell r="CA1589">
            <v>1611488.9999999998</v>
          </cell>
          <cell r="CB1589">
            <v>2208814.2559999996</v>
          </cell>
          <cell r="CC1589">
            <v>2272869.8694239995</v>
          </cell>
          <cell r="CD1589">
            <v>2343328.8353761435</v>
          </cell>
          <cell r="CE1589">
            <v>2420658.6869435557</v>
          </cell>
          <cell r="CF1589">
            <v>2505381.74098658</v>
          </cell>
          <cell r="CG1589">
            <v>2598080.8654030832</v>
          </cell>
          <cell r="CH1589">
            <v>2702004.1000192068</v>
          </cell>
          <cell r="CI1589">
            <v>2810084.264019975</v>
          </cell>
          <cell r="CK1589">
            <v>0</v>
          </cell>
          <cell r="CL1589">
            <v>519500</v>
          </cell>
          <cell r="CM1589">
            <v>1611488.9999999998</v>
          </cell>
          <cell r="CN1589">
            <v>2208814.2559999996</v>
          </cell>
          <cell r="CO1589">
            <v>2272869.8694239995</v>
          </cell>
          <cell r="CP1589">
            <v>2343328.8353761435</v>
          </cell>
          <cell r="CQ1589">
            <v>2420658.6869435557</v>
          </cell>
          <cell r="CR1589">
            <v>2505381.74098658</v>
          </cell>
          <cell r="CS1589">
            <v>2598080.8654030832</v>
          </cell>
          <cell r="CT1589">
            <v>2702004.1000192068</v>
          </cell>
          <cell r="CU1589">
            <v>2810084.264019975</v>
          </cell>
          <cell r="CW1589">
            <v>0</v>
          </cell>
          <cell r="CX1589">
            <v>0</v>
          </cell>
          <cell r="CY1589">
            <v>0</v>
          </cell>
          <cell r="CZ1589">
            <v>0</v>
          </cell>
          <cell r="DA1589">
            <v>0</v>
          </cell>
          <cell r="DB1589">
            <v>0</v>
          </cell>
          <cell r="DC1589">
            <v>0</v>
          </cell>
          <cell r="DD1589">
            <v>0</v>
          </cell>
          <cell r="DE1589">
            <v>0</v>
          </cell>
          <cell r="DF1589">
            <v>0</v>
          </cell>
          <cell r="DG1589">
            <v>0</v>
          </cell>
          <cell r="DI1589">
            <v>0</v>
          </cell>
          <cell r="DJ1589">
            <v>0</v>
          </cell>
          <cell r="DK1589">
            <v>0</v>
          </cell>
          <cell r="DL1589">
            <v>0</v>
          </cell>
          <cell r="DM1589">
            <v>0</v>
          </cell>
          <cell r="DN1589">
            <v>0</v>
          </cell>
          <cell r="DO1589">
            <v>0</v>
          </cell>
          <cell r="DP1589">
            <v>0</v>
          </cell>
          <cell r="DQ1589">
            <v>0</v>
          </cell>
          <cell r="DR1589">
            <v>0</v>
          </cell>
          <cell r="DS1589">
            <v>0</v>
          </cell>
          <cell r="DU1589" t="e">
            <v>#N/A</v>
          </cell>
          <cell r="DV1589">
            <v>0</v>
          </cell>
          <cell r="DW1589">
            <v>1</v>
          </cell>
          <cell r="DX1589">
            <v>1</v>
          </cell>
          <cell r="DY1589">
            <v>18000000</v>
          </cell>
          <cell r="DZ1589">
            <v>21992211.618172538</v>
          </cell>
          <cell r="EB1589">
            <v>21992211.618172538</v>
          </cell>
          <cell r="EC1589" t="str">
            <v>Def</v>
          </cell>
          <cell r="ED1589" t="str">
            <v>Transport</v>
          </cell>
        </row>
        <row r="1590">
          <cell r="D1590" t="str">
            <v>PC2110200f</v>
          </cell>
          <cell r="E1590" t="str">
            <v>Transport projects</v>
          </cell>
          <cell r="F1590" t="str">
            <v>Transport Organisation</v>
          </cell>
          <cell r="G1590" t="str">
            <v>Transport Chief executive's office</v>
          </cell>
          <cell r="H1590" t="str">
            <v>E750010</v>
          </cell>
          <cell r="I1590" t="str">
            <v>Transport Chief executive's office</v>
          </cell>
          <cell r="J1590" t="str">
            <v>Transport</v>
          </cell>
          <cell r="K1590" t="str">
            <v>Roads and footpaths</v>
          </cell>
          <cell r="L1590" t="str">
            <v>Footpaths</v>
          </cell>
          <cell r="M1590" t="str">
            <v>Transport</v>
          </cell>
          <cell r="N1590" t="str">
            <v>Roads and footpaths</v>
          </cell>
          <cell r="O1590" t="str">
            <v>Footpaths</v>
          </cell>
          <cell r="P1590" t="str">
            <v>Transport</v>
          </cell>
          <cell r="Q1590" t="str">
            <v>Roads and footpaths</v>
          </cell>
          <cell r="R1590" t="str">
            <v>Footpaths</v>
          </cell>
          <cell r="S1590" t="str">
            <v>A0550110</v>
          </cell>
          <cell r="T1590" t="str">
            <v>A0550110</v>
          </cell>
          <cell r="U1590" t="str">
            <v>Footpaths</v>
          </cell>
          <cell r="V1590" t="str">
            <v>L050</v>
          </cell>
          <cell r="W1590" t="str">
            <v>Regional</v>
          </cell>
          <cell r="X1590" t="str">
            <v>PL40810</v>
          </cell>
          <cell r="Y1590" t="str">
            <v>Expense</v>
          </cell>
          <cell r="Z1590">
            <v>20120701</v>
          </cell>
          <cell r="AA1590">
            <v>20220630</v>
          </cell>
          <cell r="AB1590">
            <v>1</v>
          </cell>
          <cell r="AC1590" t="str">
            <v>Programme</v>
          </cell>
          <cell r="AD1590">
            <v>0</v>
          </cell>
          <cell r="AE1590">
            <v>0</v>
          </cell>
          <cell r="AF1590">
            <v>0</v>
          </cell>
          <cell r="AG1590">
            <v>1</v>
          </cell>
          <cell r="AH1590">
            <v>22</v>
          </cell>
          <cell r="AI1590" t="str">
            <v>Road Network</v>
          </cell>
          <cell r="AJ1590" t="str">
            <v>Road base</v>
          </cell>
          <cell r="AK1590">
            <v>0</v>
          </cell>
          <cell r="AM1590">
            <v>1</v>
          </cell>
          <cell r="AT1590">
            <v>30491186</v>
          </cell>
          <cell r="AU1590">
            <v>30750361</v>
          </cell>
          <cell r="AV1590">
            <v>31011739</v>
          </cell>
          <cell r="AW1590">
            <v>31275339</v>
          </cell>
          <cell r="AX1590">
            <v>31541179</v>
          </cell>
          <cell r="AY1590">
            <v>31809279</v>
          </cell>
          <cell r="AZ1590">
            <v>32079658</v>
          </cell>
          <cell r="BA1590">
            <v>32352335</v>
          </cell>
          <cell r="BB1590">
            <v>32627330</v>
          </cell>
          <cell r="BC1590">
            <v>32904662</v>
          </cell>
          <cell r="BD1590">
            <v>3.9E-2</v>
          </cell>
          <cell r="BE1590">
            <v>7.4325999999999892E-2</v>
          </cell>
          <cell r="BF1590">
            <v>0.10440712799999985</v>
          </cell>
          <cell r="BG1590">
            <v>0.13643493471199974</v>
          </cell>
          <cell r="BH1590">
            <v>0.17166441768807172</v>
          </cell>
          <cell r="BI1590">
            <v>0.2103293434717779</v>
          </cell>
          <cell r="BJ1590">
            <v>0.25269087049328998</v>
          </cell>
          <cell r="BK1590">
            <v>0.29904043270154168</v>
          </cell>
          <cell r="BL1590">
            <v>0.35100205000960338</v>
          </cell>
          <cell r="BM1590">
            <v>0.40504213200998751</v>
          </cell>
          <cell r="BN1590">
            <v>0</v>
          </cell>
          <cell r="BO1590">
            <v>1189156.254</v>
          </cell>
          <cell r="BP1590">
            <v>2285551.3316859966</v>
          </cell>
          <cell r="BQ1590">
            <v>3237846.6032755873</v>
          </cell>
          <cell r="BR1590">
            <v>4267048.8345606597</v>
          </cell>
          <cell r="BS1590">
            <v>5414498.1262302361</v>
          </cell>
          <cell r="BT1590">
            <v>6690424.7683806121</v>
          </cell>
          <cell r="BU1590">
            <v>8106236.7051470336</v>
          </cell>
          <cell r="BV1590">
            <v>9674656.2573052309</v>
          </cell>
          <cell r="BW1590">
            <v>11452259.716339832</v>
          </cell>
          <cell r="BX1590">
            <v>13327774.449548019</v>
          </cell>
          <cell r="BY1590">
            <v>0</v>
          </cell>
          <cell r="BZ1590">
            <v>31680342.254000001</v>
          </cell>
          <cell r="CA1590">
            <v>33035912.331685998</v>
          </cell>
          <cell r="CB1590">
            <v>34249585.60327559</v>
          </cell>
          <cell r="CC1590">
            <v>35542387.834560663</v>
          </cell>
          <cell r="CD1590">
            <v>36955677.12623024</v>
          </cell>
          <cell r="CE1590">
            <v>38499703.768380612</v>
          </cell>
          <cell r="CF1590">
            <v>40185894.705147035</v>
          </cell>
          <cell r="CG1590">
            <v>42026991.257305235</v>
          </cell>
          <cell r="CH1590">
            <v>44079589.716339834</v>
          </cell>
          <cell r="CI1590">
            <v>46232436.449548021</v>
          </cell>
          <cell r="CK1590">
            <v>0</v>
          </cell>
          <cell r="CL1590">
            <v>0</v>
          </cell>
          <cell r="CM1590">
            <v>0</v>
          </cell>
          <cell r="CN1590">
            <v>0</v>
          </cell>
          <cell r="CO1590">
            <v>0</v>
          </cell>
          <cell r="CP1590">
            <v>0</v>
          </cell>
          <cell r="CQ1590">
            <v>0</v>
          </cell>
          <cell r="CR1590">
            <v>0</v>
          </cell>
          <cell r="CS1590">
            <v>0</v>
          </cell>
          <cell r="CT1590">
            <v>0</v>
          </cell>
          <cell r="CU1590">
            <v>0</v>
          </cell>
          <cell r="CW1590">
            <v>0</v>
          </cell>
          <cell r="CX1590">
            <v>0</v>
          </cell>
          <cell r="CY1590">
            <v>0</v>
          </cell>
          <cell r="CZ1590">
            <v>0</v>
          </cell>
          <cell r="DA1590">
            <v>0</v>
          </cell>
          <cell r="DB1590">
            <v>0</v>
          </cell>
          <cell r="DC1590">
            <v>0</v>
          </cell>
          <cell r="DD1590">
            <v>0</v>
          </cell>
          <cell r="DE1590">
            <v>0</v>
          </cell>
          <cell r="DF1590">
            <v>0</v>
          </cell>
          <cell r="DG1590">
            <v>0</v>
          </cell>
          <cell r="DI1590">
            <v>0</v>
          </cell>
          <cell r="DJ1590">
            <v>31680342.254000001</v>
          </cell>
          <cell r="DK1590">
            <v>33035912.331685998</v>
          </cell>
          <cell r="DL1590">
            <v>34249585.60327559</v>
          </cell>
          <cell r="DM1590">
            <v>35542387.834560663</v>
          </cell>
          <cell r="DN1590">
            <v>36955677.12623024</v>
          </cell>
          <cell r="DO1590">
            <v>38499703.768380612</v>
          </cell>
          <cell r="DP1590">
            <v>40185894.705147035</v>
          </cell>
          <cell r="DQ1590">
            <v>42026991.257305235</v>
          </cell>
          <cell r="DR1590">
            <v>44079589.716339834</v>
          </cell>
          <cell r="DS1590">
            <v>46232436.449548021</v>
          </cell>
          <cell r="DU1590" t="str">
            <v>none</v>
          </cell>
          <cell r="DV1590">
            <v>0</v>
          </cell>
          <cell r="DW1590">
            <v>1</v>
          </cell>
          <cell r="DX1590">
            <v>1</v>
          </cell>
          <cell r="DY1590">
            <v>316843068</v>
          </cell>
          <cell r="DZ1590">
            <v>382488521.04647321</v>
          </cell>
          <cell r="EB1590">
            <v>382488521.04647321</v>
          </cell>
          <cell r="EC1590" t="str">
            <v>Def</v>
          </cell>
          <cell r="ED1590" t="str">
            <v>nonDC</v>
          </cell>
        </row>
        <row r="1591">
          <cell r="D1591" t="str">
            <v>PC2110200g</v>
          </cell>
          <cell r="E1591" t="str">
            <v>Transport projects</v>
          </cell>
          <cell r="F1591" t="str">
            <v>Transport Organisation</v>
          </cell>
          <cell r="G1591" t="str">
            <v>Transport Chief executive's office</v>
          </cell>
          <cell r="H1591" t="str">
            <v>E750010</v>
          </cell>
          <cell r="I1591" t="str">
            <v>Transport Chief executive's office</v>
          </cell>
          <cell r="J1591" t="str">
            <v>Transport</v>
          </cell>
          <cell r="K1591" t="str">
            <v>Roads and footpaths</v>
          </cell>
          <cell r="L1591" t="str">
            <v>Footpaths</v>
          </cell>
          <cell r="M1591" t="str">
            <v>Transport</v>
          </cell>
          <cell r="N1591" t="str">
            <v>Roads and footpaths</v>
          </cell>
          <cell r="O1591" t="str">
            <v>Footpaths</v>
          </cell>
          <cell r="P1591" t="str">
            <v>Transport</v>
          </cell>
          <cell r="Q1591" t="str">
            <v>Roads and footpaths</v>
          </cell>
          <cell r="R1591" t="str">
            <v>Footpaths</v>
          </cell>
          <cell r="S1591" t="str">
            <v>A0550110</v>
          </cell>
          <cell r="T1591" t="str">
            <v>A0550110</v>
          </cell>
          <cell r="U1591" t="str">
            <v>Footpaths</v>
          </cell>
          <cell r="V1591" t="str">
            <v>L050</v>
          </cell>
          <cell r="W1591" t="str">
            <v>Regional</v>
          </cell>
          <cell r="X1591" t="str">
            <v>No Inflation</v>
          </cell>
          <cell r="Y1591" t="str">
            <v>Revenue</v>
          </cell>
          <cell r="Z1591">
            <v>20120701</v>
          </cell>
          <cell r="AA1591">
            <v>20220630</v>
          </cell>
          <cell r="AB1591">
            <v>1</v>
          </cell>
          <cell r="AC1591" t="str">
            <v>Programme</v>
          </cell>
          <cell r="AD1591">
            <v>0</v>
          </cell>
          <cell r="AE1591">
            <v>0</v>
          </cell>
          <cell r="AF1591">
            <v>0</v>
          </cell>
          <cell r="AG1591">
            <v>1</v>
          </cell>
          <cell r="AH1591">
            <v>22</v>
          </cell>
          <cell r="AI1591" t="str">
            <v>Road Network</v>
          </cell>
          <cell r="AJ1591" t="str">
            <v>Road base</v>
          </cell>
          <cell r="AK1591">
            <v>0</v>
          </cell>
          <cell r="AM1591">
            <v>1</v>
          </cell>
          <cell r="AT1591">
            <v>-2753350</v>
          </cell>
          <cell r="AU1591">
            <v>-2846963.9</v>
          </cell>
          <cell r="AV1591">
            <v>-4390018.09</v>
          </cell>
          <cell r="AW1591">
            <v>-4517328.8600000003</v>
          </cell>
          <cell r="AX1591">
            <v>-4657365.99</v>
          </cell>
          <cell r="AY1591">
            <v>-4811059.0999999996</v>
          </cell>
          <cell r="AZ1591">
            <v>-4979446.46</v>
          </cell>
          <cell r="BA1591">
            <v>-5163685.59</v>
          </cell>
          <cell r="BB1591">
            <v>-5370232.9500000002</v>
          </cell>
          <cell r="BC1591">
            <v>-5585042.4800000004</v>
          </cell>
          <cell r="BN1591">
            <v>0</v>
          </cell>
          <cell r="BO1591">
            <v>0</v>
          </cell>
          <cell r="BP1591">
            <v>0</v>
          </cell>
          <cell r="BQ1591">
            <v>0</v>
          </cell>
          <cell r="BR1591">
            <v>0</v>
          </cell>
          <cell r="BS1591">
            <v>0</v>
          </cell>
          <cell r="BT1591">
            <v>0</v>
          </cell>
          <cell r="BU1591">
            <v>0</v>
          </cell>
          <cell r="BV1591">
            <v>0</v>
          </cell>
          <cell r="BW1591">
            <v>0</v>
          </cell>
          <cell r="BX1591">
            <v>0</v>
          </cell>
          <cell r="BY1591">
            <v>0</v>
          </cell>
          <cell r="BZ1591">
            <v>-2753350</v>
          </cell>
          <cell r="CA1591">
            <v>-2846963.9</v>
          </cell>
          <cell r="CB1591">
            <v>-4390018.09</v>
          </cell>
          <cell r="CC1591">
            <v>-4517328.8600000003</v>
          </cell>
          <cell r="CD1591">
            <v>-4657365.99</v>
          </cell>
          <cell r="CE1591">
            <v>-4811059.0999999996</v>
          </cell>
          <cell r="CF1591">
            <v>-4979446.46</v>
          </cell>
          <cell r="CG1591">
            <v>-5163685.59</v>
          </cell>
          <cell r="CH1591">
            <v>-5370232.9500000002</v>
          </cell>
          <cell r="CI1591">
            <v>-5585042.4800000004</v>
          </cell>
          <cell r="CK1591">
            <v>0</v>
          </cell>
          <cell r="CL1591">
            <v>0</v>
          </cell>
          <cell r="CM1591">
            <v>0</v>
          </cell>
          <cell r="CN1591">
            <v>0</v>
          </cell>
          <cell r="CO1591">
            <v>0</v>
          </cell>
          <cell r="CP1591">
            <v>0</v>
          </cell>
          <cell r="CQ1591">
            <v>0</v>
          </cell>
          <cell r="CR1591">
            <v>0</v>
          </cell>
          <cell r="CS1591">
            <v>0</v>
          </cell>
          <cell r="CT1591">
            <v>0</v>
          </cell>
          <cell r="CU1591">
            <v>0</v>
          </cell>
          <cell r="CW1591">
            <v>0</v>
          </cell>
          <cell r="CX1591">
            <v>0</v>
          </cell>
          <cell r="CY1591">
            <v>0</v>
          </cell>
          <cell r="CZ1591">
            <v>0</v>
          </cell>
          <cell r="DA1591">
            <v>0</v>
          </cell>
          <cell r="DB1591">
            <v>0</v>
          </cell>
          <cell r="DC1591">
            <v>0</v>
          </cell>
          <cell r="DD1591">
            <v>0</v>
          </cell>
          <cell r="DE1591">
            <v>0</v>
          </cell>
          <cell r="DF1591">
            <v>0</v>
          </cell>
          <cell r="DG1591">
            <v>0</v>
          </cell>
          <cell r="DI1591">
            <v>0</v>
          </cell>
          <cell r="DJ1591">
            <v>-2753350</v>
          </cell>
          <cell r="DK1591">
            <v>-2846963.9</v>
          </cell>
          <cell r="DL1591">
            <v>-4390018.09</v>
          </cell>
          <cell r="DM1591">
            <v>-4517328.8600000003</v>
          </cell>
          <cell r="DN1591">
            <v>-4657365.99</v>
          </cell>
          <cell r="DO1591">
            <v>-4811059.0999999996</v>
          </cell>
          <cell r="DP1591">
            <v>-4979446.46</v>
          </cell>
          <cell r="DQ1591">
            <v>-5163685.59</v>
          </cell>
          <cell r="DR1591">
            <v>-5370232.9500000002</v>
          </cell>
          <cell r="DS1591">
            <v>-5585042.4800000004</v>
          </cell>
          <cell r="DU1591" t="str">
            <v>none</v>
          </cell>
          <cell r="DV1591">
            <v>0</v>
          </cell>
          <cell r="DW1591">
            <v>1</v>
          </cell>
          <cell r="DX1591">
            <v>1</v>
          </cell>
          <cell r="DY1591">
            <v>-45074493.420000017</v>
          </cell>
          <cell r="DZ1591">
            <v>-45074493.420000017</v>
          </cell>
          <cell r="EB1591">
            <v>-45074493.420000017</v>
          </cell>
          <cell r="EC1591" t="str">
            <v>Def</v>
          </cell>
          <cell r="ED1591" t="str">
            <v>nonDC</v>
          </cell>
        </row>
        <row r="1592">
          <cell r="D1592" t="str">
            <v>PC2110200h</v>
          </cell>
          <cell r="E1592" t="str">
            <v>Transport projects</v>
          </cell>
          <cell r="F1592" t="str">
            <v>Transport Organisation</v>
          </cell>
          <cell r="G1592" t="str">
            <v>Infrastructure</v>
          </cell>
          <cell r="H1592" t="str">
            <v>E750105</v>
          </cell>
          <cell r="I1592" t="str">
            <v>Infrastructure management</v>
          </cell>
          <cell r="J1592" t="str">
            <v>Transport</v>
          </cell>
          <cell r="K1592" t="str">
            <v>Roads and footpaths</v>
          </cell>
          <cell r="L1592" t="str">
            <v>Footpaths</v>
          </cell>
          <cell r="M1592" t="str">
            <v>Transport</v>
          </cell>
          <cell r="N1592" t="str">
            <v>Roads and footpaths</v>
          </cell>
          <cell r="O1592" t="str">
            <v>Footpaths</v>
          </cell>
          <cell r="P1592" t="str">
            <v>Transport</v>
          </cell>
          <cell r="Q1592" t="str">
            <v>Roads and footpaths</v>
          </cell>
          <cell r="R1592" t="str">
            <v>Footpaths</v>
          </cell>
          <cell r="S1592" t="str">
            <v>A0550110</v>
          </cell>
          <cell r="T1592" t="str">
            <v>A0550110</v>
          </cell>
          <cell r="U1592" t="str">
            <v>Footpaths</v>
          </cell>
          <cell r="V1592" t="str">
            <v>L050</v>
          </cell>
          <cell r="W1592" t="str">
            <v>Regional</v>
          </cell>
          <cell r="X1592" t="str">
            <v>PL40810</v>
          </cell>
          <cell r="Y1592" t="str">
            <v>Expense</v>
          </cell>
          <cell r="Z1592">
            <v>20170701</v>
          </cell>
          <cell r="AA1592">
            <v>20220630</v>
          </cell>
          <cell r="AB1592">
            <v>1</v>
          </cell>
          <cell r="AC1592" t="str">
            <v>Programme</v>
          </cell>
          <cell r="AD1592">
            <v>1</v>
          </cell>
          <cell r="AE1592">
            <v>0</v>
          </cell>
          <cell r="AF1592">
            <v>0</v>
          </cell>
          <cell r="AG1592">
            <v>0</v>
          </cell>
          <cell r="AH1592">
            <v>22</v>
          </cell>
          <cell r="AI1592" t="str">
            <v>Road Network</v>
          </cell>
          <cell r="AJ1592" t="str">
            <v>Road base</v>
          </cell>
          <cell r="AK1592">
            <v>0</v>
          </cell>
          <cell r="AM1592">
            <v>1</v>
          </cell>
          <cell r="AY1592">
            <v>1244358</v>
          </cell>
          <cell r="BC1592">
            <v>2000000</v>
          </cell>
          <cell r="BD1592">
            <v>3.9E-2</v>
          </cell>
          <cell r="BE1592">
            <v>7.4325999999999892E-2</v>
          </cell>
          <cell r="BF1592">
            <v>0.10440712799999985</v>
          </cell>
          <cell r="BG1592">
            <v>0.13643493471199974</v>
          </cell>
          <cell r="BH1592">
            <v>0.17166441768807172</v>
          </cell>
          <cell r="BI1592">
            <v>0.2103293434717779</v>
          </cell>
          <cell r="BJ1592">
            <v>0.25269087049328998</v>
          </cell>
          <cell r="BK1592">
            <v>0.29904043270154168</v>
          </cell>
          <cell r="BL1592">
            <v>0.35100205000960338</v>
          </cell>
          <cell r="BM1592">
            <v>0.40504213200998751</v>
          </cell>
          <cell r="BN1592">
            <v>0</v>
          </cell>
          <cell r="BO1592">
            <v>0</v>
          </cell>
          <cell r="BP1592">
            <v>0</v>
          </cell>
          <cell r="BQ1592">
            <v>0</v>
          </cell>
          <cell r="BR1592">
            <v>0</v>
          </cell>
          <cell r="BS1592">
            <v>0</v>
          </cell>
          <cell r="BT1592">
            <v>261725.00118385459</v>
          </cell>
          <cell r="BU1592">
            <v>0</v>
          </cell>
          <cell r="BV1592">
            <v>0</v>
          </cell>
          <cell r="BW1592">
            <v>0</v>
          </cell>
          <cell r="BX1592">
            <v>810084.26401997497</v>
          </cell>
          <cell r="BY1592">
            <v>0</v>
          </cell>
          <cell r="BZ1592">
            <v>0</v>
          </cell>
          <cell r="CA1592">
            <v>0</v>
          </cell>
          <cell r="CB1592">
            <v>0</v>
          </cell>
          <cell r="CC1592">
            <v>0</v>
          </cell>
          <cell r="CD1592">
            <v>0</v>
          </cell>
          <cell r="CE1592">
            <v>1506083.0011838546</v>
          </cell>
          <cell r="CF1592">
            <v>0</v>
          </cell>
          <cell r="CG1592">
            <v>0</v>
          </cell>
          <cell r="CH1592">
            <v>0</v>
          </cell>
          <cell r="CI1592">
            <v>2810084.264019975</v>
          </cell>
          <cell r="CK1592">
            <v>0</v>
          </cell>
          <cell r="CL1592">
            <v>0</v>
          </cell>
          <cell r="CM1592">
            <v>0</v>
          </cell>
          <cell r="CN1592">
            <v>0</v>
          </cell>
          <cell r="CO1592">
            <v>0</v>
          </cell>
          <cell r="CP1592">
            <v>0</v>
          </cell>
          <cell r="CQ1592">
            <v>1506083.0011838546</v>
          </cell>
          <cell r="CR1592">
            <v>0</v>
          </cell>
          <cell r="CS1592">
            <v>0</v>
          </cell>
          <cell r="CT1592">
            <v>0</v>
          </cell>
          <cell r="CU1592">
            <v>2810084.264019975</v>
          </cell>
          <cell r="CW1592">
            <v>0</v>
          </cell>
          <cell r="CX1592">
            <v>0</v>
          </cell>
          <cell r="CY1592">
            <v>0</v>
          </cell>
          <cell r="CZ1592">
            <v>0</v>
          </cell>
          <cell r="DA1592">
            <v>0</v>
          </cell>
          <cell r="DB1592">
            <v>0</v>
          </cell>
          <cell r="DC1592">
            <v>0</v>
          </cell>
          <cell r="DD1592">
            <v>0</v>
          </cell>
          <cell r="DE1592">
            <v>0</v>
          </cell>
          <cell r="DF1592">
            <v>0</v>
          </cell>
          <cell r="DG1592">
            <v>0</v>
          </cell>
          <cell r="DI1592">
            <v>0</v>
          </cell>
          <cell r="DJ1592">
            <v>0</v>
          </cell>
          <cell r="DK1592">
            <v>0</v>
          </cell>
          <cell r="DL1592">
            <v>0</v>
          </cell>
          <cell r="DM1592">
            <v>0</v>
          </cell>
          <cell r="DN1592">
            <v>0</v>
          </cell>
          <cell r="DO1592">
            <v>0</v>
          </cell>
          <cell r="DP1592">
            <v>0</v>
          </cell>
          <cell r="DQ1592">
            <v>0</v>
          </cell>
          <cell r="DR1592">
            <v>0</v>
          </cell>
          <cell r="DS1592">
            <v>0</v>
          </cell>
          <cell r="DU1592" t="str">
            <v>none</v>
          </cell>
          <cell r="DV1592">
            <v>0</v>
          </cell>
          <cell r="DW1592">
            <v>1</v>
          </cell>
          <cell r="DX1592">
            <v>1</v>
          </cell>
          <cell r="DY1592">
            <v>3244358</v>
          </cell>
          <cell r="DZ1592">
            <v>4316167.2652038299</v>
          </cell>
          <cell r="EB1592">
            <v>4316167.2652038299</v>
          </cell>
          <cell r="EC1592" t="str">
            <v>Def</v>
          </cell>
          <cell r="ED1592" t="str">
            <v>nonDC</v>
          </cell>
        </row>
        <row r="1593">
          <cell r="D1593" t="str">
            <v>PC2110200i</v>
          </cell>
          <cell r="E1593" t="str">
            <v>Transport projects</v>
          </cell>
          <cell r="F1593" t="str">
            <v>Transport Organisation</v>
          </cell>
          <cell r="G1593" t="str">
            <v>Transport Organisation management</v>
          </cell>
          <cell r="H1593" t="str">
            <v>E750005</v>
          </cell>
          <cell r="I1593" t="str">
            <v>Transport Organisation management</v>
          </cell>
          <cell r="J1593" t="str">
            <v>Transport</v>
          </cell>
          <cell r="K1593" t="str">
            <v>Public transport and travel demand management</v>
          </cell>
          <cell r="L1593" t="str">
            <v>Management of travel demand</v>
          </cell>
          <cell r="M1593" t="str">
            <v>Transport</v>
          </cell>
          <cell r="N1593" t="str">
            <v>Public transport and travel demand management</v>
          </cell>
          <cell r="O1593" t="str">
            <v>Management of travel demand</v>
          </cell>
          <cell r="P1593" t="str">
            <v>Transport</v>
          </cell>
          <cell r="Q1593" t="str">
            <v>Public transport and travel demand management</v>
          </cell>
          <cell r="R1593" t="str">
            <v>Management of travel demand</v>
          </cell>
          <cell r="S1593" t="str">
            <v>A0600010</v>
          </cell>
          <cell r="T1593" t="str">
            <v>A0600010</v>
          </cell>
          <cell r="U1593" t="str">
            <v>Management of travel demand</v>
          </cell>
          <cell r="V1593" t="str">
            <v>L050</v>
          </cell>
          <cell r="W1593" t="str">
            <v>Regional</v>
          </cell>
          <cell r="X1593" t="str">
            <v>PL40810</v>
          </cell>
          <cell r="Y1593" t="str">
            <v>Expense</v>
          </cell>
          <cell r="Z1593">
            <v>20210701</v>
          </cell>
          <cell r="AA1593">
            <v>20220630</v>
          </cell>
          <cell r="AB1593">
            <v>1</v>
          </cell>
          <cell r="AC1593" t="str">
            <v>Programme</v>
          </cell>
          <cell r="AD1593">
            <v>1</v>
          </cell>
          <cell r="AE1593">
            <v>0</v>
          </cell>
          <cell r="AF1593">
            <v>0</v>
          </cell>
          <cell r="AG1593">
            <v>0</v>
          </cell>
          <cell r="AH1593">
            <v>22</v>
          </cell>
          <cell r="AI1593" t="str">
            <v>Road Network</v>
          </cell>
          <cell r="AJ1593" t="str">
            <v>Road base</v>
          </cell>
          <cell r="AK1593">
            <v>0</v>
          </cell>
          <cell r="AM1593">
            <v>1</v>
          </cell>
          <cell r="BC1593">
            <v>1000000</v>
          </cell>
          <cell r="BD1593">
            <v>3.9E-2</v>
          </cell>
          <cell r="BE1593">
            <v>7.4325999999999892E-2</v>
          </cell>
          <cell r="BF1593">
            <v>0.10440712799999985</v>
          </cell>
          <cell r="BG1593">
            <v>0.13643493471199974</v>
          </cell>
          <cell r="BH1593">
            <v>0.17166441768807172</v>
          </cell>
          <cell r="BI1593">
            <v>0.2103293434717779</v>
          </cell>
          <cell r="BJ1593">
            <v>0.25269087049328998</v>
          </cell>
          <cell r="BK1593">
            <v>0.29904043270154168</v>
          </cell>
          <cell r="BL1593">
            <v>0.35100205000960338</v>
          </cell>
          <cell r="BM1593">
            <v>0.40504213200998751</v>
          </cell>
          <cell r="BN1593">
            <v>0</v>
          </cell>
          <cell r="BO1593">
            <v>0</v>
          </cell>
          <cell r="BP1593">
            <v>0</v>
          </cell>
          <cell r="BQ1593">
            <v>0</v>
          </cell>
          <cell r="BR1593">
            <v>0</v>
          </cell>
          <cell r="BS1593">
            <v>0</v>
          </cell>
          <cell r="BT1593">
            <v>0</v>
          </cell>
          <cell r="BU1593">
            <v>0</v>
          </cell>
          <cell r="BV1593">
            <v>0</v>
          </cell>
          <cell r="BW1593">
            <v>0</v>
          </cell>
          <cell r="BX1593">
            <v>405042.13200998749</v>
          </cell>
          <cell r="BY1593">
            <v>0</v>
          </cell>
          <cell r="BZ1593">
            <v>0</v>
          </cell>
          <cell r="CA1593">
            <v>0</v>
          </cell>
          <cell r="CB1593">
            <v>0</v>
          </cell>
          <cell r="CC1593">
            <v>0</v>
          </cell>
          <cell r="CD1593">
            <v>0</v>
          </cell>
          <cell r="CE1593">
            <v>0</v>
          </cell>
          <cell r="CF1593">
            <v>0</v>
          </cell>
          <cell r="CG1593">
            <v>0</v>
          </cell>
          <cell r="CH1593">
            <v>0</v>
          </cell>
          <cell r="CI1593">
            <v>1405042.1320099875</v>
          </cell>
          <cell r="CK1593">
            <v>0</v>
          </cell>
          <cell r="CL1593">
            <v>0</v>
          </cell>
          <cell r="CM1593">
            <v>0</v>
          </cell>
          <cell r="CN1593">
            <v>0</v>
          </cell>
          <cell r="CO1593">
            <v>0</v>
          </cell>
          <cell r="CP1593">
            <v>0</v>
          </cell>
          <cell r="CQ1593">
            <v>0</v>
          </cell>
          <cell r="CR1593">
            <v>0</v>
          </cell>
          <cell r="CS1593">
            <v>0</v>
          </cell>
          <cell r="CT1593">
            <v>0</v>
          </cell>
          <cell r="CU1593">
            <v>1405042.1320099875</v>
          </cell>
          <cell r="CW1593">
            <v>0</v>
          </cell>
          <cell r="CX1593">
            <v>0</v>
          </cell>
          <cell r="CY1593">
            <v>0</v>
          </cell>
          <cell r="CZ1593">
            <v>0</v>
          </cell>
          <cell r="DA1593">
            <v>0</v>
          </cell>
          <cell r="DB1593">
            <v>0</v>
          </cell>
          <cell r="DC1593">
            <v>0</v>
          </cell>
          <cell r="DD1593">
            <v>0</v>
          </cell>
          <cell r="DE1593">
            <v>0</v>
          </cell>
          <cell r="DF1593">
            <v>0</v>
          </cell>
          <cell r="DG1593">
            <v>0</v>
          </cell>
          <cell r="DI1593">
            <v>0</v>
          </cell>
          <cell r="DJ1593">
            <v>0</v>
          </cell>
          <cell r="DK1593">
            <v>0</v>
          </cell>
          <cell r="DL1593">
            <v>0</v>
          </cell>
          <cell r="DM1593">
            <v>0</v>
          </cell>
          <cell r="DN1593">
            <v>0</v>
          </cell>
          <cell r="DO1593">
            <v>0</v>
          </cell>
          <cell r="DP1593">
            <v>0</v>
          </cell>
          <cell r="DQ1593">
            <v>0</v>
          </cell>
          <cell r="DR1593">
            <v>0</v>
          </cell>
          <cell r="DS1593">
            <v>0</v>
          </cell>
          <cell r="DU1593" t="str">
            <v>none</v>
          </cell>
          <cell r="DV1593">
            <v>0</v>
          </cell>
          <cell r="DW1593">
            <v>1</v>
          </cell>
          <cell r="DX1593">
            <v>1</v>
          </cell>
          <cell r="DY1593">
            <v>1000000</v>
          </cell>
          <cell r="DZ1593">
            <v>1405042.1320099875</v>
          </cell>
          <cell r="EB1593">
            <v>1405042.1320099875</v>
          </cell>
          <cell r="EC1593" t="str">
            <v>Def</v>
          </cell>
          <cell r="ED1593" t="str">
            <v>Public Transport</v>
          </cell>
        </row>
        <row r="1594">
          <cell r="D1594" t="str">
            <v>PC2110200j</v>
          </cell>
          <cell r="E1594" t="str">
            <v>Transport projects</v>
          </cell>
          <cell r="F1594" t="str">
            <v>Transport Organisation</v>
          </cell>
          <cell r="G1594" t="str">
            <v>Transport Organisation management</v>
          </cell>
          <cell r="H1594" t="str">
            <v>E750005</v>
          </cell>
          <cell r="I1594" t="str">
            <v>Transport Organisation management</v>
          </cell>
          <cell r="J1594" t="str">
            <v>Transport</v>
          </cell>
          <cell r="K1594" t="str">
            <v>Public transport and travel demand management</v>
          </cell>
          <cell r="L1594" t="str">
            <v>Multi-modal</v>
          </cell>
          <cell r="M1594" t="str">
            <v>Transport</v>
          </cell>
          <cell r="N1594" t="str">
            <v>Public transport and travel demand management</v>
          </cell>
          <cell r="O1594" t="str">
            <v>Multi-modal</v>
          </cell>
          <cell r="P1594" t="str">
            <v>Transport</v>
          </cell>
          <cell r="Q1594" t="str">
            <v>Public transport and travel demand management</v>
          </cell>
          <cell r="R1594" t="str">
            <v>Multi-modal</v>
          </cell>
          <cell r="S1594" t="str">
            <v>A0600011</v>
          </cell>
          <cell r="T1594" t="str">
            <v>A0600011</v>
          </cell>
          <cell r="U1594" t="str">
            <v>Multi-modal</v>
          </cell>
          <cell r="V1594" t="str">
            <v>L050</v>
          </cell>
          <cell r="W1594" t="str">
            <v>Regional</v>
          </cell>
          <cell r="X1594" t="str">
            <v>PL40810</v>
          </cell>
          <cell r="Y1594" t="str">
            <v>Expense</v>
          </cell>
          <cell r="Z1594">
            <v>20120701</v>
          </cell>
          <cell r="AA1594">
            <v>20220630</v>
          </cell>
          <cell r="AB1594">
            <v>1</v>
          </cell>
          <cell r="AC1594" t="str">
            <v>Programme</v>
          </cell>
          <cell r="AD1594">
            <v>1</v>
          </cell>
          <cell r="AE1594">
            <v>0</v>
          </cell>
          <cell r="AF1594">
            <v>0</v>
          </cell>
          <cell r="AG1594">
            <v>0</v>
          </cell>
          <cell r="AH1594">
            <v>22</v>
          </cell>
          <cell r="AI1594" t="str">
            <v>Road Network</v>
          </cell>
          <cell r="AJ1594" t="str">
            <v>Road base</v>
          </cell>
          <cell r="AK1594">
            <v>0</v>
          </cell>
          <cell r="AM1594">
            <v>1</v>
          </cell>
          <cell r="AT1594">
            <v>2250000</v>
          </cell>
          <cell r="AU1594">
            <v>5360000</v>
          </cell>
          <cell r="AV1594">
            <v>4230000</v>
          </cell>
          <cell r="AW1594">
            <v>2300000</v>
          </cell>
          <cell r="AX1594">
            <v>1150000</v>
          </cell>
          <cell r="AY1594">
            <v>3810000</v>
          </cell>
          <cell r="AZ1594">
            <v>6360000</v>
          </cell>
          <cell r="BA1594">
            <v>3500000</v>
          </cell>
          <cell r="BB1594">
            <v>900000</v>
          </cell>
          <cell r="BC1594">
            <v>2400000</v>
          </cell>
          <cell r="BD1594">
            <v>3.9E-2</v>
          </cell>
          <cell r="BE1594">
            <v>7.4325999999999892E-2</v>
          </cell>
          <cell r="BF1594">
            <v>0.10440712799999985</v>
          </cell>
          <cell r="BG1594">
            <v>0.13643493471199974</v>
          </cell>
          <cell r="BH1594">
            <v>0.17166441768807172</v>
          </cell>
          <cell r="BI1594">
            <v>0.2103293434717779</v>
          </cell>
          <cell r="BJ1594">
            <v>0.25269087049328998</v>
          </cell>
          <cell r="BK1594">
            <v>0.29904043270154168</v>
          </cell>
          <cell r="BL1594">
            <v>0.35100205000960338</v>
          </cell>
          <cell r="BM1594">
            <v>0.40504213200998751</v>
          </cell>
          <cell r="BN1594">
            <v>0</v>
          </cell>
          <cell r="BO1594">
            <v>87750</v>
          </cell>
          <cell r="BP1594">
            <v>398387.3599999994</v>
          </cell>
          <cell r="BQ1594">
            <v>441642.15143999935</v>
          </cell>
          <cell r="BR1594">
            <v>313800.34983759944</v>
          </cell>
          <cell r="BS1594">
            <v>197414.08034128248</v>
          </cell>
          <cell r="BT1594">
            <v>801354.79862747376</v>
          </cell>
          <cell r="BU1594">
            <v>1607113.9363373243</v>
          </cell>
          <cell r="BV1594">
            <v>1046641.5144553959</v>
          </cell>
          <cell r="BW1594">
            <v>315901.84500864305</v>
          </cell>
          <cell r="BX1594">
            <v>972101.11682396999</v>
          </cell>
          <cell r="BY1594">
            <v>0</v>
          </cell>
          <cell r="BZ1594">
            <v>2337750</v>
          </cell>
          <cell r="CA1594">
            <v>5758387.3599999994</v>
          </cell>
          <cell r="CB1594">
            <v>4671642.1514399992</v>
          </cell>
          <cell r="CC1594">
            <v>2613800.3498375993</v>
          </cell>
          <cell r="CD1594">
            <v>1347414.0803412825</v>
          </cell>
          <cell r="CE1594">
            <v>4611354.7986274734</v>
          </cell>
          <cell r="CF1594">
            <v>7967113.9363373239</v>
          </cell>
          <cell r="CG1594">
            <v>4546641.5144553958</v>
          </cell>
          <cell r="CH1594">
            <v>1215901.8450086431</v>
          </cell>
          <cell r="CI1594">
            <v>3372101.1168239699</v>
          </cell>
          <cell r="CK1594">
            <v>0</v>
          </cell>
          <cell r="CL1594">
            <v>2337750</v>
          </cell>
          <cell r="CM1594">
            <v>5758387.3599999994</v>
          </cell>
          <cell r="CN1594">
            <v>4671642.1514399992</v>
          </cell>
          <cell r="CO1594">
            <v>2613800.3498375993</v>
          </cell>
          <cell r="CP1594">
            <v>1347414.0803412825</v>
          </cell>
          <cell r="CQ1594">
            <v>4611354.7986274734</v>
          </cell>
          <cell r="CR1594">
            <v>7967113.9363373239</v>
          </cell>
          <cell r="CS1594">
            <v>4546641.5144553958</v>
          </cell>
          <cell r="CT1594">
            <v>1215901.8450086431</v>
          </cell>
          <cell r="CU1594">
            <v>3372101.1168239699</v>
          </cell>
          <cell r="CW1594">
            <v>0</v>
          </cell>
          <cell r="CX1594">
            <v>0</v>
          </cell>
          <cell r="CY1594">
            <v>0</v>
          </cell>
          <cell r="CZ1594">
            <v>0</v>
          </cell>
          <cell r="DA1594">
            <v>0</v>
          </cell>
          <cell r="DB1594">
            <v>0</v>
          </cell>
          <cell r="DC1594">
            <v>0</v>
          </cell>
          <cell r="DD1594">
            <v>0</v>
          </cell>
          <cell r="DE1594">
            <v>0</v>
          </cell>
          <cell r="DF1594">
            <v>0</v>
          </cell>
          <cell r="DG1594">
            <v>0</v>
          </cell>
          <cell r="DI1594">
            <v>0</v>
          </cell>
          <cell r="DJ1594">
            <v>0</v>
          </cell>
          <cell r="DK1594">
            <v>0</v>
          </cell>
          <cell r="DL1594">
            <v>0</v>
          </cell>
          <cell r="DM1594">
            <v>0</v>
          </cell>
          <cell r="DN1594">
            <v>0</v>
          </cell>
          <cell r="DO1594">
            <v>0</v>
          </cell>
          <cell r="DP1594">
            <v>0</v>
          </cell>
          <cell r="DQ1594">
            <v>0</v>
          </cell>
          <cell r="DR1594">
            <v>0</v>
          </cell>
          <cell r="DS1594">
            <v>0</v>
          </cell>
          <cell r="DU1594" t="str">
            <v>none</v>
          </cell>
          <cell r="DV1594">
            <v>0</v>
          </cell>
          <cell r="DW1594">
            <v>1</v>
          </cell>
          <cell r="DX1594">
            <v>1</v>
          </cell>
          <cell r="DY1594">
            <v>32260000</v>
          </cell>
          <cell r="DZ1594">
            <v>38442107.152871683</v>
          </cell>
          <cell r="EB1594">
            <v>38442107.152871683</v>
          </cell>
          <cell r="EC1594" t="str">
            <v>Def</v>
          </cell>
          <cell r="ED1594" t="str">
            <v>Public Transport</v>
          </cell>
        </row>
        <row r="1595">
          <cell r="D1595" t="str">
            <v>PC2110200k</v>
          </cell>
          <cell r="E1595" t="str">
            <v>Transport projects</v>
          </cell>
          <cell r="F1595" t="str">
            <v>Transport Organisation</v>
          </cell>
          <cell r="G1595" t="str">
            <v>Transport Organisation management</v>
          </cell>
          <cell r="H1595" t="str">
            <v>E750005</v>
          </cell>
          <cell r="I1595" t="str">
            <v>Transport Organisation management</v>
          </cell>
          <cell r="J1595" t="str">
            <v>Transport</v>
          </cell>
          <cell r="K1595" t="str">
            <v>Public transport and travel demand management</v>
          </cell>
          <cell r="L1595" t="str">
            <v>Multi-modal</v>
          </cell>
          <cell r="M1595" t="str">
            <v>Transport</v>
          </cell>
          <cell r="N1595" t="str">
            <v>Public transport and travel demand management</v>
          </cell>
          <cell r="O1595" t="str">
            <v>Multi-modal</v>
          </cell>
          <cell r="P1595" t="str">
            <v>Transport</v>
          </cell>
          <cell r="Q1595" t="str">
            <v>Public transport and travel demand management</v>
          </cell>
          <cell r="R1595" t="str">
            <v>Multi-modal</v>
          </cell>
          <cell r="S1595" t="str">
            <v>A0600011</v>
          </cell>
          <cell r="T1595" t="str">
            <v>A0600011</v>
          </cell>
          <cell r="U1595" t="str">
            <v>Multi-modal</v>
          </cell>
          <cell r="V1595" t="str">
            <v>L050</v>
          </cell>
          <cell r="W1595" t="str">
            <v>Regional</v>
          </cell>
          <cell r="X1595" t="str">
            <v>No Inflation</v>
          </cell>
          <cell r="Y1595" t="str">
            <v>Revenue</v>
          </cell>
          <cell r="Z1595">
            <v>20120701</v>
          </cell>
          <cell r="AA1595">
            <v>20220630</v>
          </cell>
          <cell r="AB1595">
            <v>1</v>
          </cell>
          <cell r="AC1595" t="str">
            <v>Programme</v>
          </cell>
          <cell r="AD1595">
            <v>1</v>
          </cell>
          <cell r="AE1595">
            <v>0</v>
          </cell>
          <cell r="AF1595">
            <v>0</v>
          </cell>
          <cell r="AG1595">
            <v>0</v>
          </cell>
          <cell r="AH1595">
            <v>22</v>
          </cell>
          <cell r="AI1595" t="str">
            <v>Road Network</v>
          </cell>
          <cell r="AJ1595" t="str">
            <v>Road base</v>
          </cell>
          <cell r="AK1595">
            <v>0</v>
          </cell>
          <cell r="AM1595">
            <v>1</v>
          </cell>
          <cell r="AT1595">
            <v>-1168875</v>
          </cell>
          <cell r="AU1595">
            <v>-2884311</v>
          </cell>
          <cell r="AV1595">
            <v>-2349211</v>
          </cell>
          <cell r="AW1595">
            <v>-1363489</v>
          </cell>
          <cell r="AX1595">
            <v>-673707</v>
          </cell>
          <cell r="AY1595">
            <v>-2366470</v>
          </cell>
          <cell r="AZ1595">
            <v>-4046477</v>
          </cell>
          <cell r="BA1595">
            <v>-2273321</v>
          </cell>
          <cell r="BB1595">
            <v>-607951</v>
          </cell>
          <cell r="BC1595">
            <v>-1686051</v>
          </cell>
          <cell r="BN1595">
            <v>0</v>
          </cell>
          <cell r="BO1595">
            <v>0</v>
          </cell>
          <cell r="BP1595">
            <v>0</v>
          </cell>
          <cell r="BQ1595">
            <v>0</v>
          </cell>
          <cell r="BR1595">
            <v>0</v>
          </cell>
          <cell r="BS1595">
            <v>0</v>
          </cell>
          <cell r="BT1595">
            <v>0</v>
          </cell>
          <cell r="BU1595">
            <v>0</v>
          </cell>
          <cell r="BV1595">
            <v>0</v>
          </cell>
          <cell r="BW1595">
            <v>0</v>
          </cell>
          <cell r="BX1595">
            <v>0</v>
          </cell>
          <cell r="BY1595">
            <v>0</v>
          </cell>
          <cell r="BZ1595">
            <v>-1168875</v>
          </cell>
          <cell r="CA1595">
            <v>-2884311</v>
          </cell>
          <cell r="CB1595">
            <v>-2349211</v>
          </cell>
          <cell r="CC1595">
            <v>-1363489</v>
          </cell>
          <cell r="CD1595">
            <v>-673707</v>
          </cell>
          <cell r="CE1595">
            <v>-2366470</v>
          </cell>
          <cell r="CF1595">
            <v>-4046477</v>
          </cell>
          <cell r="CG1595">
            <v>-2273321</v>
          </cell>
          <cell r="CH1595">
            <v>-607951</v>
          </cell>
          <cell r="CI1595">
            <v>-1686051</v>
          </cell>
          <cell r="CK1595">
            <v>0</v>
          </cell>
          <cell r="CL1595">
            <v>-1168875</v>
          </cell>
          <cell r="CM1595">
            <v>-2884311</v>
          </cell>
          <cell r="CN1595">
            <v>-2349211</v>
          </cell>
          <cell r="CO1595">
            <v>-1363489</v>
          </cell>
          <cell r="CP1595">
            <v>-673707</v>
          </cell>
          <cell r="CQ1595">
            <v>-2366470</v>
          </cell>
          <cell r="CR1595">
            <v>-4046477</v>
          </cell>
          <cell r="CS1595">
            <v>-2273321</v>
          </cell>
          <cell r="CT1595">
            <v>-607951</v>
          </cell>
          <cell r="CU1595">
            <v>-1686051</v>
          </cell>
          <cell r="CW1595">
            <v>0</v>
          </cell>
          <cell r="CX1595">
            <v>0</v>
          </cell>
          <cell r="CY1595">
            <v>0</v>
          </cell>
          <cell r="CZ1595">
            <v>0</v>
          </cell>
          <cell r="DA1595">
            <v>0</v>
          </cell>
          <cell r="DB1595">
            <v>0</v>
          </cell>
          <cell r="DC1595">
            <v>0</v>
          </cell>
          <cell r="DD1595">
            <v>0</v>
          </cell>
          <cell r="DE1595">
            <v>0</v>
          </cell>
          <cell r="DF1595">
            <v>0</v>
          </cell>
          <cell r="DG1595">
            <v>0</v>
          </cell>
          <cell r="DI1595">
            <v>0</v>
          </cell>
          <cell r="DJ1595">
            <v>0</v>
          </cell>
          <cell r="DK1595">
            <v>0</v>
          </cell>
          <cell r="DL1595">
            <v>0</v>
          </cell>
          <cell r="DM1595">
            <v>0</v>
          </cell>
          <cell r="DN1595">
            <v>0</v>
          </cell>
          <cell r="DO1595">
            <v>0</v>
          </cell>
          <cell r="DP1595">
            <v>0</v>
          </cell>
          <cell r="DQ1595">
            <v>0</v>
          </cell>
          <cell r="DR1595">
            <v>0</v>
          </cell>
          <cell r="DS1595">
            <v>0</v>
          </cell>
          <cell r="DU1595" t="str">
            <v>none</v>
          </cell>
          <cell r="DV1595">
            <v>0</v>
          </cell>
          <cell r="DW1595">
            <v>1</v>
          </cell>
          <cell r="DX1595">
            <v>1</v>
          </cell>
          <cell r="DY1595">
            <v>-19419863</v>
          </cell>
          <cell r="DZ1595">
            <v>-19419863</v>
          </cell>
          <cell r="EB1595">
            <v>-19419863</v>
          </cell>
          <cell r="EC1595" t="str">
            <v>Def</v>
          </cell>
          <cell r="ED1595" t="str">
            <v>Public Transport</v>
          </cell>
        </row>
        <row r="1596">
          <cell r="D1596" t="str">
            <v>PC2110200l</v>
          </cell>
          <cell r="E1596" t="str">
            <v>Transport projects</v>
          </cell>
          <cell r="F1596" t="str">
            <v>Transport Organisation</v>
          </cell>
          <cell r="G1596" t="str">
            <v>Transport Organisation management</v>
          </cell>
          <cell r="H1596" t="str">
            <v>E750005</v>
          </cell>
          <cell r="I1596" t="str">
            <v>Transport Organisation management</v>
          </cell>
          <cell r="J1596" t="str">
            <v>Transport</v>
          </cell>
          <cell r="K1596" t="str">
            <v>Public transport and travel demand management</v>
          </cell>
          <cell r="L1596" t="str">
            <v>Bus</v>
          </cell>
          <cell r="M1596" t="str">
            <v>Transport</v>
          </cell>
          <cell r="N1596" t="str">
            <v>Public transport and travel demand management</v>
          </cell>
          <cell r="O1596" t="str">
            <v>Bus</v>
          </cell>
          <cell r="P1596" t="str">
            <v>Transport</v>
          </cell>
          <cell r="Q1596" t="str">
            <v>Public transport and travel demand management</v>
          </cell>
          <cell r="R1596" t="str">
            <v>Bus</v>
          </cell>
          <cell r="S1596" t="str">
            <v>A0600012</v>
          </cell>
          <cell r="T1596" t="str">
            <v>A0600012</v>
          </cell>
          <cell r="U1596" t="str">
            <v>Bus</v>
          </cell>
          <cell r="V1596" t="str">
            <v>L050</v>
          </cell>
          <cell r="W1596" t="str">
            <v>Regional</v>
          </cell>
          <cell r="X1596" t="str">
            <v>PL40810</v>
          </cell>
          <cell r="Y1596" t="str">
            <v>Expense</v>
          </cell>
          <cell r="Z1596">
            <v>20120701</v>
          </cell>
          <cell r="AA1596">
            <v>20220630</v>
          </cell>
          <cell r="AB1596">
            <v>1</v>
          </cell>
          <cell r="AC1596" t="str">
            <v>Programme</v>
          </cell>
          <cell r="AD1596">
            <v>0</v>
          </cell>
          <cell r="AE1596">
            <v>0</v>
          </cell>
          <cell r="AF1596">
            <v>1</v>
          </cell>
          <cell r="AG1596">
            <v>0</v>
          </cell>
          <cell r="AH1596">
            <v>17</v>
          </cell>
          <cell r="AI1596" t="str">
            <v>Public Transport</v>
          </cell>
          <cell r="AJ1596" t="str">
            <v>Road base</v>
          </cell>
          <cell r="AK1596">
            <v>0</v>
          </cell>
          <cell r="AM1596">
            <v>1</v>
          </cell>
          <cell r="AT1596">
            <v>567760</v>
          </cell>
          <cell r="AU1596">
            <v>186000</v>
          </cell>
          <cell r="AV1596">
            <v>148000</v>
          </cell>
          <cell r="AW1596">
            <v>88000</v>
          </cell>
          <cell r="AX1596">
            <v>88000</v>
          </cell>
          <cell r="AY1596">
            <v>88000</v>
          </cell>
          <cell r="AZ1596">
            <v>92440</v>
          </cell>
          <cell r="BA1596">
            <v>99040</v>
          </cell>
          <cell r="BB1596">
            <v>134080</v>
          </cell>
          <cell r="BC1596">
            <v>134440</v>
          </cell>
          <cell r="BD1596">
            <v>3.9E-2</v>
          </cell>
          <cell r="BE1596">
            <v>7.4325999999999892E-2</v>
          </cell>
          <cell r="BF1596">
            <v>0.10440712799999985</v>
          </cell>
          <cell r="BG1596">
            <v>0.13643493471199974</v>
          </cell>
          <cell r="BH1596">
            <v>0.17166441768807172</v>
          </cell>
          <cell r="BI1596">
            <v>0.2103293434717779</v>
          </cell>
          <cell r="BJ1596">
            <v>0.25269087049328998</v>
          </cell>
          <cell r="BK1596">
            <v>0.29904043270154168</v>
          </cell>
          <cell r="BL1596">
            <v>0.35100205000960338</v>
          </cell>
          <cell r="BM1596">
            <v>0.40504213200998751</v>
          </cell>
          <cell r="BN1596">
            <v>0</v>
          </cell>
          <cell r="BO1596">
            <v>22142.639999999999</v>
          </cell>
          <cell r="BP1596">
            <v>13824.63599999998</v>
          </cell>
          <cell r="BQ1596">
            <v>15452.254943999978</v>
          </cell>
          <cell r="BR1596">
            <v>12006.274254655978</v>
          </cell>
          <cell r="BS1596">
            <v>15106.468756550312</v>
          </cell>
          <cell r="BT1596">
            <v>18508.982225516454</v>
          </cell>
          <cell r="BU1596">
            <v>23358.744068399727</v>
          </cell>
          <cell r="BV1596">
            <v>29616.964454760688</v>
          </cell>
          <cell r="BW1596">
            <v>47062.35486528762</v>
          </cell>
          <cell r="BX1596">
            <v>54453.864227422724</v>
          </cell>
          <cell r="BY1596">
            <v>0</v>
          </cell>
          <cell r="BZ1596">
            <v>589902.64</v>
          </cell>
          <cell r="CA1596">
            <v>199824.63599999997</v>
          </cell>
          <cell r="CB1596">
            <v>163452.25494399999</v>
          </cell>
          <cell r="CC1596">
            <v>100006.27425465597</v>
          </cell>
          <cell r="CD1596">
            <v>103106.46875655031</v>
          </cell>
          <cell r="CE1596">
            <v>106508.98222551646</v>
          </cell>
          <cell r="CF1596">
            <v>115798.74406839973</v>
          </cell>
          <cell r="CG1596">
            <v>128656.96445476069</v>
          </cell>
          <cell r="CH1596">
            <v>181142.35486528761</v>
          </cell>
          <cell r="CI1596">
            <v>188893.86422742272</v>
          </cell>
          <cell r="CK1596">
            <v>0</v>
          </cell>
          <cell r="CL1596">
            <v>0</v>
          </cell>
          <cell r="CM1596">
            <v>0</v>
          </cell>
          <cell r="CN1596">
            <v>0</v>
          </cell>
          <cell r="CO1596">
            <v>0</v>
          </cell>
          <cell r="CP1596">
            <v>0</v>
          </cell>
          <cell r="CQ1596">
            <v>0</v>
          </cell>
          <cell r="CR1596">
            <v>0</v>
          </cell>
          <cell r="CS1596">
            <v>0</v>
          </cell>
          <cell r="CT1596">
            <v>0</v>
          </cell>
          <cell r="CU1596">
            <v>0</v>
          </cell>
          <cell r="CW1596">
            <v>0</v>
          </cell>
          <cell r="CX1596">
            <v>589902.64</v>
          </cell>
          <cell r="CY1596">
            <v>199824.63599999997</v>
          </cell>
          <cell r="CZ1596">
            <v>163452.25494399999</v>
          </cell>
          <cell r="DA1596">
            <v>100006.27425465597</v>
          </cell>
          <cell r="DB1596">
            <v>103106.46875655031</v>
          </cell>
          <cell r="DC1596">
            <v>106508.98222551646</v>
          </cell>
          <cell r="DD1596">
            <v>115798.74406839973</v>
          </cell>
          <cell r="DE1596">
            <v>128656.96445476069</v>
          </cell>
          <cell r="DF1596">
            <v>181142.35486528761</v>
          </cell>
          <cell r="DG1596">
            <v>188893.86422742272</v>
          </cell>
          <cell r="DI1596">
            <v>0</v>
          </cell>
          <cell r="DJ1596">
            <v>0</v>
          </cell>
          <cell r="DK1596">
            <v>0</v>
          </cell>
          <cell r="DL1596">
            <v>0</v>
          </cell>
          <cell r="DM1596">
            <v>0</v>
          </cell>
          <cell r="DN1596">
            <v>0</v>
          </cell>
          <cell r="DO1596">
            <v>0</v>
          </cell>
          <cell r="DP1596">
            <v>0</v>
          </cell>
          <cell r="DQ1596">
            <v>0</v>
          </cell>
          <cell r="DR1596">
            <v>0</v>
          </cell>
          <cell r="DS1596">
            <v>0</v>
          </cell>
          <cell r="DU1596" t="str">
            <v>none</v>
          </cell>
          <cell r="DV1596">
            <v>1625760</v>
          </cell>
          <cell r="DW1596">
            <v>1</v>
          </cell>
          <cell r="DX1596">
            <v>1</v>
          </cell>
          <cell r="DY1596">
            <v>1625760</v>
          </cell>
          <cell r="DZ1596">
            <v>1877293.1837965937</v>
          </cell>
          <cell r="EB1596">
            <v>1877293.1837965937</v>
          </cell>
          <cell r="EC1596" t="str">
            <v>Def</v>
          </cell>
          <cell r="ED1596" t="str">
            <v>Public Transport</v>
          </cell>
        </row>
        <row r="1597">
          <cell r="D1597" t="str">
            <v>PC2110200m</v>
          </cell>
          <cell r="E1597" t="str">
            <v>Transport projects</v>
          </cell>
          <cell r="F1597" t="str">
            <v>Transport Organisation</v>
          </cell>
          <cell r="G1597" t="str">
            <v>Transport Chief executive's office</v>
          </cell>
          <cell r="H1597" t="str">
            <v>E750010</v>
          </cell>
          <cell r="I1597" t="str">
            <v>Transport Chief executive's office</v>
          </cell>
          <cell r="J1597" t="str">
            <v>Transport</v>
          </cell>
          <cell r="K1597" t="str">
            <v>Public transport and travel demand management</v>
          </cell>
          <cell r="L1597" t="str">
            <v>Bus</v>
          </cell>
          <cell r="M1597" t="str">
            <v>Transport</v>
          </cell>
          <cell r="N1597" t="str">
            <v>Public transport and travel demand management</v>
          </cell>
          <cell r="O1597" t="str">
            <v>Bus</v>
          </cell>
          <cell r="P1597" t="str">
            <v>Transport</v>
          </cell>
          <cell r="Q1597" t="str">
            <v>Public transport and travel demand management</v>
          </cell>
          <cell r="R1597" t="str">
            <v>Bus</v>
          </cell>
          <cell r="S1597" t="str">
            <v>A0600012</v>
          </cell>
          <cell r="T1597" t="str">
            <v>A0600012</v>
          </cell>
          <cell r="U1597" t="str">
            <v>Bus</v>
          </cell>
          <cell r="V1597" t="str">
            <v>L050</v>
          </cell>
          <cell r="W1597" t="str">
            <v>Regional</v>
          </cell>
          <cell r="X1597" t="str">
            <v>PL40810</v>
          </cell>
          <cell r="Y1597" t="str">
            <v>Expense</v>
          </cell>
          <cell r="Z1597">
            <v>20120701</v>
          </cell>
          <cell r="AA1597">
            <v>20220630</v>
          </cell>
          <cell r="AB1597">
            <v>1</v>
          </cell>
          <cell r="AC1597" t="str">
            <v>Programme</v>
          </cell>
          <cell r="AD1597">
            <v>0</v>
          </cell>
          <cell r="AE1597">
            <v>0</v>
          </cell>
          <cell r="AF1597">
            <v>0</v>
          </cell>
          <cell r="AG1597">
            <v>1</v>
          </cell>
          <cell r="AH1597">
            <v>17</v>
          </cell>
          <cell r="AI1597" t="str">
            <v>Public Transport</v>
          </cell>
          <cell r="AJ1597" t="str">
            <v>Road base</v>
          </cell>
          <cell r="AK1597">
            <v>0</v>
          </cell>
          <cell r="AM1597">
            <v>1</v>
          </cell>
          <cell r="AT1597">
            <v>750000</v>
          </cell>
          <cell r="AU1597">
            <v>750000</v>
          </cell>
          <cell r="AV1597">
            <v>750000</v>
          </cell>
          <cell r="AW1597">
            <v>750000</v>
          </cell>
          <cell r="AX1597">
            <v>750000</v>
          </cell>
          <cell r="AY1597">
            <v>750000</v>
          </cell>
          <cell r="AZ1597">
            <v>750000</v>
          </cell>
          <cell r="BA1597">
            <v>750000</v>
          </cell>
          <cell r="BB1597">
            <v>750000</v>
          </cell>
          <cell r="BC1597">
            <v>750000</v>
          </cell>
          <cell r="BD1597">
            <v>3.9E-2</v>
          </cell>
          <cell r="BE1597">
            <v>7.4325999999999892E-2</v>
          </cell>
          <cell r="BF1597">
            <v>0.10440712799999985</v>
          </cell>
          <cell r="BG1597">
            <v>0.13643493471199974</v>
          </cell>
          <cell r="BH1597">
            <v>0.17166441768807172</v>
          </cell>
          <cell r="BI1597">
            <v>0.2103293434717779</v>
          </cell>
          <cell r="BJ1597">
            <v>0.25269087049328998</v>
          </cell>
          <cell r="BK1597">
            <v>0.29904043270154168</v>
          </cell>
          <cell r="BL1597">
            <v>0.35100205000960338</v>
          </cell>
          <cell r="BM1597">
            <v>0.40504213200998751</v>
          </cell>
          <cell r="BN1597">
            <v>0</v>
          </cell>
          <cell r="BO1597">
            <v>29250</v>
          </cell>
          <cell r="BP1597">
            <v>55744.49999999992</v>
          </cell>
          <cell r="BQ1597">
            <v>78305.345999999889</v>
          </cell>
          <cell r="BR1597">
            <v>102326.20103399981</v>
          </cell>
          <cell r="BS1597">
            <v>128748.3132660538</v>
          </cell>
          <cell r="BT1597">
            <v>157747.00760383342</v>
          </cell>
          <cell r="BU1597">
            <v>189518.15286996748</v>
          </cell>
          <cell r="BV1597">
            <v>224280.32452615627</v>
          </cell>
          <cell r="BW1597">
            <v>263251.53750720253</v>
          </cell>
          <cell r="BX1597">
            <v>303781.59900749061</v>
          </cell>
          <cell r="BY1597">
            <v>0</v>
          </cell>
          <cell r="BZ1597">
            <v>779250</v>
          </cell>
          <cell r="CA1597">
            <v>805744.49999999988</v>
          </cell>
          <cell r="CB1597">
            <v>828305.3459999999</v>
          </cell>
          <cell r="CC1597">
            <v>852326.20103399979</v>
          </cell>
          <cell r="CD1597">
            <v>878748.3132660538</v>
          </cell>
          <cell r="CE1597">
            <v>907747.00760383345</v>
          </cell>
          <cell r="CF1597">
            <v>939518.15286996751</v>
          </cell>
          <cell r="CG1597">
            <v>974280.3245261563</v>
          </cell>
          <cell r="CH1597">
            <v>1013251.5375072025</v>
          </cell>
          <cell r="CI1597">
            <v>1053781.5990074906</v>
          </cell>
          <cell r="CK1597">
            <v>0</v>
          </cell>
          <cell r="CL1597">
            <v>0</v>
          </cell>
          <cell r="CM1597">
            <v>0</v>
          </cell>
          <cell r="CN1597">
            <v>0</v>
          </cell>
          <cell r="CO1597">
            <v>0</v>
          </cell>
          <cell r="CP1597">
            <v>0</v>
          </cell>
          <cell r="CQ1597">
            <v>0</v>
          </cell>
          <cell r="CR1597">
            <v>0</v>
          </cell>
          <cell r="CS1597">
            <v>0</v>
          </cell>
          <cell r="CT1597">
            <v>0</v>
          </cell>
          <cell r="CU1597">
            <v>0</v>
          </cell>
          <cell r="CW1597">
            <v>0</v>
          </cell>
          <cell r="CX1597">
            <v>0</v>
          </cell>
          <cell r="CY1597">
            <v>0</v>
          </cell>
          <cell r="CZ1597">
            <v>0</v>
          </cell>
          <cell r="DA1597">
            <v>0</v>
          </cell>
          <cell r="DB1597">
            <v>0</v>
          </cell>
          <cell r="DC1597">
            <v>0</v>
          </cell>
          <cell r="DD1597">
            <v>0</v>
          </cell>
          <cell r="DE1597">
            <v>0</v>
          </cell>
          <cell r="DF1597">
            <v>0</v>
          </cell>
          <cell r="DG1597">
            <v>0</v>
          </cell>
          <cell r="DI1597">
            <v>0</v>
          </cell>
          <cell r="DJ1597">
            <v>779250</v>
          </cell>
          <cell r="DK1597">
            <v>805744.49999999988</v>
          </cell>
          <cell r="DL1597">
            <v>828305.3459999999</v>
          </cell>
          <cell r="DM1597">
            <v>852326.20103399979</v>
          </cell>
          <cell r="DN1597">
            <v>878748.3132660538</v>
          </cell>
          <cell r="DO1597">
            <v>907747.00760383345</v>
          </cell>
          <cell r="DP1597">
            <v>939518.15286996751</v>
          </cell>
          <cell r="DQ1597">
            <v>974280.3245261563</v>
          </cell>
          <cell r="DR1597">
            <v>1013251.5375072025</v>
          </cell>
          <cell r="DS1597">
            <v>1053781.5990074906</v>
          </cell>
          <cell r="DU1597" t="str">
            <v>none</v>
          </cell>
          <cell r="DV1597">
            <v>0</v>
          </cell>
          <cell r="DW1597">
            <v>1</v>
          </cell>
          <cell r="DX1597">
            <v>1</v>
          </cell>
          <cell r="DY1597">
            <v>7500000</v>
          </cell>
          <cell r="DZ1597">
            <v>9032952.981814703</v>
          </cell>
          <cell r="EB1597">
            <v>9032952.981814703</v>
          </cell>
          <cell r="EC1597" t="str">
            <v>Def</v>
          </cell>
          <cell r="ED1597" t="str">
            <v>Public Transport</v>
          </cell>
        </row>
        <row r="1598">
          <cell r="D1598" t="str">
            <v>PC2110200n</v>
          </cell>
          <cell r="E1598" t="str">
            <v>Transport projects</v>
          </cell>
          <cell r="F1598" t="str">
            <v>Transport Organisation</v>
          </cell>
          <cell r="G1598" t="str">
            <v>Infrastructure</v>
          </cell>
          <cell r="H1598" t="str">
            <v>E750105</v>
          </cell>
          <cell r="I1598" t="str">
            <v>Infrastructure management</v>
          </cell>
          <cell r="J1598" t="str">
            <v>Transport</v>
          </cell>
          <cell r="K1598" t="str">
            <v>Public transport and travel demand management</v>
          </cell>
          <cell r="L1598" t="str">
            <v>Bus</v>
          </cell>
          <cell r="M1598" t="str">
            <v>Transport</v>
          </cell>
          <cell r="N1598" t="str">
            <v>Public transport and travel demand management</v>
          </cell>
          <cell r="O1598" t="str">
            <v>Bus</v>
          </cell>
          <cell r="P1598" t="str">
            <v>Transport</v>
          </cell>
          <cell r="Q1598" t="str">
            <v>Public transport and travel demand management</v>
          </cell>
          <cell r="R1598" t="str">
            <v>Bus</v>
          </cell>
          <cell r="S1598" t="str">
            <v>A0600012</v>
          </cell>
          <cell r="T1598" t="str">
            <v>A0600012</v>
          </cell>
          <cell r="U1598" t="str">
            <v>Bus</v>
          </cell>
          <cell r="V1598" t="str">
            <v>L050</v>
          </cell>
          <cell r="W1598" t="str">
            <v>Regional</v>
          </cell>
          <cell r="X1598" t="str">
            <v>PL40810</v>
          </cell>
          <cell r="Y1598" t="str">
            <v>Expense</v>
          </cell>
          <cell r="Z1598">
            <v>20120701</v>
          </cell>
          <cell r="AA1598">
            <v>20220630</v>
          </cell>
          <cell r="AB1598">
            <v>1</v>
          </cell>
          <cell r="AC1598" t="str">
            <v>Programme</v>
          </cell>
          <cell r="AD1598">
            <v>1</v>
          </cell>
          <cell r="AE1598">
            <v>0</v>
          </cell>
          <cell r="AF1598">
            <v>0</v>
          </cell>
          <cell r="AG1598">
            <v>0</v>
          </cell>
          <cell r="AH1598">
            <v>17</v>
          </cell>
          <cell r="AI1598" t="str">
            <v>Public Transport</v>
          </cell>
          <cell r="AJ1598" t="str">
            <v>Road base</v>
          </cell>
          <cell r="AK1598">
            <v>0</v>
          </cell>
          <cell r="AM1598">
            <v>1</v>
          </cell>
          <cell r="AT1598">
            <v>13626240</v>
          </cell>
          <cell r="AU1598">
            <v>4464000</v>
          </cell>
          <cell r="AV1598">
            <v>3552000</v>
          </cell>
          <cell r="AW1598">
            <v>2112000</v>
          </cell>
          <cell r="AX1598">
            <v>2112000</v>
          </cell>
          <cell r="AY1598">
            <v>2112000</v>
          </cell>
          <cell r="AZ1598">
            <v>2218560</v>
          </cell>
          <cell r="BA1598">
            <v>2376960</v>
          </cell>
          <cell r="BB1598">
            <v>3217920</v>
          </cell>
          <cell r="BC1598">
            <v>3226560</v>
          </cell>
          <cell r="BD1598">
            <v>3.9E-2</v>
          </cell>
          <cell r="BE1598">
            <v>7.4325999999999892E-2</v>
          </cell>
          <cell r="BF1598">
            <v>0.10440712799999985</v>
          </cell>
          <cell r="BG1598">
            <v>0.13643493471199974</v>
          </cell>
          <cell r="BH1598">
            <v>0.17166441768807172</v>
          </cell>
          <cell r="BI1598">
            <v>0.2103293434717779</v>
          </cell>
          <cell r="BJ1598">
            <v>0.25269087049328998</v>
          </cell>
          <cell r="BK1598">
            <v>0.29904043270154168</v>
          </cell>
          <cell r="BL1598">
            <v>0.35100205000960338</v>
          </cell>
          <cell r="BM1598">
            <v>0.40504213200998751</v>
          </cell>
          <cell r="BN1598">
            <v>0</v>
          </cell>
          <cell r="BO1598">
            <v>531423.36</v>
          </cell>
          <cell r="BP1598">
            <v>331791.2639999995</v>
          </cell>
          <cell r="BQ1598">
            <v>370854.11865599948</v>
          </cell>
          <cell r="BR1598">
            <v>288150.58211174345</v>
          </cell>
          <cell r="BS1598">
            <v>362555.25015720748</v>
          </cell>
          <cell r="BT1598">
            <v>444215.57341239491</v>
          </cell>
          <cell r="BU1598">
            <v>560609.85764159344</v>
          </cell>
          <cell r="BV1598">
            <v>710807.1469142565</v>
          </cell>
          <cell r="BW1598">
            <v>1129496.516766903</v>
          </cell>
          <cell r="BX1598">
            <v>1306892.7414581452</v>
          </cell>
          <cell r="BY1598">
            <v>0</v>
          </cell>
          <cell r="BZ1598">
            <v>14157663.359999999</v>
          </cell>
          <cell r="CA1598">
            <v>4795791.2639999995</v>
          </cell>
          <cell r="CB1598">
            <v>3922854.1186559997</v>
          </cell>
          <cell r="CC1598">
            <v>2400150.5821117433</v>
          </cell>
          <cell r="CD1598">
            <v>2474555.2501572073</v>
          </cell>
          <cell r="CE1598">
            <v>2556215.5734123951</v>
          </cell>
          <cell r="CF1598">
            <v>2779169.8576415936</v>
          </cell>
          <cell r="CG1598">
            <v>3087767.1469142567</v>
          </cell>
          <cell r="CH1598">
            <v>4347416.516766903</v>
          </cell>
          <cell r="CI1598">
            <v>4533452.741458145</v>
          </cell>
          <cell r="CK1598">
            <v>0</v>
          </cell>
          <cell r="CL1598">
            <v>14157663.359999999</v>
          </cell>
          <cell r="CM1598">
            <v>4795791.2639999995</v>
          </cell>
          <cell r="CN1598">
            <v>3922854.1186559997</v>
          </cell>
          <cell r="CO1598">
            <v>2400150.5821117433</v>
          </cell>
          <cell r="CP1598">
            <v>2474555.2501572073</v>
          </cell>
          <cell r="CQ1598">
            <v>2556215.5734123951</v>
          </cell>
          <cell r="CR1598">
            <v>2779169.8576415936</v>
          </cell>
          <cell r="CS1598">
            <v>3087767.1469142567</v>
          </cell>
          <cell r="CT1598">
            <v>4347416.516766903</v>
          </cell>
          <cell r="CU1598">
            <v>4533452.741458145</v>
          </cell>
          <cell r="CW1598">
            <v>0</v>
          </cell>
          <cell r="CX1598">
            <v>0</v>
          </cell>
          <cell r="CY1598">
            <v>0</v>
          </cell>
          <cell r="CZ1598">
            <v>0</v>
          </cell>
          <cell r="DA1598">
            <v>0</v>
          </cell>
          <cell r="DB1598">
            <v>0</v>
          </cell>
          <cell r="DC1598">
            <v>0</v>
          </cell>
          <cell r="DD1598">
            <v>0</v>
          </cell>
          <cell r="DE1598">
            <v>0</v>
          </cell>
          <cell r="DF1598">
            <v>0</v>
          </cell>
          <cell r="DG1598">
            <v>0</v>
          </cell>
          <cell r="DI1598">
            <v>0</v>
          </cell>
          <cell r="DJ1598">
            <v>0</v>
          </cell>
          <cell r="DK1598">
            <v>0</v>
          </cell>
          <cell r="DL1598">
            <v>0</v>
          </cell>
          <cell r="DM1598">
            <v>0</v>
          </cell>
          <cell r="DN1598">
            <v>0</v>
          </cell>
          <cell r="DO1598">
            <v>0</v>
          </cell>
          <cell r="DP1598">
            <v>0</v>
          </cell>
          <cell r="DQ1598">
            <v>0</v>
          </cell>
          <cell r="DR1598">
            <v>0</v>
          </cell>
          <cell r="DS1598">
            <v>0</v>
          </cell>
          <cell r="DU1598" t="str">
            <v>none</v>
          </cell>
          <cell r="DV1598">
            <v>0</v>
          </cell>
          <cell r="DW1598">
            <v>1</v>
          </cell>
          <cell r="DX1598">
            <v>1</v>
          </cell>
          <cell r="DY1598">
            <v>39018240</v>
          </cell>
          <cell r="DZ1598">
            <v>45055036.411118247</v>
          </cell>
          <cell r="EB1598">
            <v>45055036.411118247</v>
          </cell>
          <cell r="EC1598" t="str">
            <v>Def</v>
          </cell>
          <cell r="ED1598" t="str">
            <v>Public Transport</v>
          </cell>
        </row>
        <row r="1599">
          <cell r="D1599" t="str">
            <v>PC2110200o</v>
          </cell>
          <cell r="E1599" t="str">
            <v>Transport projects</v>
          </cell>
          <cell r="F1599" t="str">
            <v>Transport Organisation</v>
          </cell>
          <cell r="G1599" t="str">
            <v>Infrastructure</v>
          </cell>
          <cell r="H1599" t="str">
            <v>E750105</v>
          </cell>
          <cell r="I1599" t="str">
            <v>Infrastructure management</v>
          </cell>
          <cell r="J1599" t="str">
            <v>Transport</v>
          </cell>
          <cell r="K1599" t="str">
            <v>Public transport and travel demand management</v>
          </cell>
          <cell r="L1599" t="str">
            <v>Bus</v>
          </cell>
          <cell r="M1599" t="str">
            <v>Transport</v>
          </cell>
          <cell r="N1599" t="str">
            <v>Public transport and travel demand management</v>
          </cell>
          <cell r="O1599" t="str">
            <v>Bus</v>
          </cell>
          <cell r="P1599" t="str">
            <v>Transport</v>
          </cell>
          <cell r="Q1599" t="str">
            <v>Public transport and travel demand management</v>
          </cell>
          <cell r="R1599" t="str">
            <v>Bus</v>
          </cell>
          <cell r="S1599" t="str">
            <v>A0600012</v>
          </cell>
          <cell r="T1599" t="str">
            <v>A0600012</v>
          </cell>
          <cell r="U1599" t="str">
            <v>Bus</v>
          </cell>
          <cell r="V1599" t="str">
            <v>L050</v>
          </cell>
          <cell r="W1599" t="str">
            <v>Regional</v>
          </cell>
          <cell r="X1599" t="str">
            <v>No Inflation</v>
          </cell>
          <cell r="Y1599" t="str">
            <v>Revenue</v>
          </cell>
          <cell r="Z1599">
            <v>20120701</v>
          </cell>
          <cell r="AA1599">
            <v>20220630</v>
          </cell>
          <cell r="AB1599">
            <v>1</v>
          </cell>
          <cell r="AC1599" t="str">
            <v>Programme</v>
          </cell>
          <cell r="AD1599">
            <v>1</v>
          </cell>
          <cell r="AE1599">
            <v>0</v>
          </cell>
          <cell r="AF1599">
            <v>0</v>
          </cell>
          <cell r="AG1599">
            <v>0</v>
          </cell>
          <cell r="AH1599">
            <v>17</v>
          </cell>
          <cell r="AI1599" t="str">
            <v>Public Transport</v>
          </cell>
          <cell r="AJ1599" t="str">
            <v>Road base</v>
          </cell>
          <cell r="AK1599">
            <v>0</v>
          </cell>
          <cell r="AM1599">
            <v>1</v>
          </cell>
          <cell r="AT1599">
            <v>-10212926</v>
          </cell>
          <cell r="AU1599">
            <v>-2574622</v>
          </cell>
          <cell r="AV1599">
            <v>-2043154</v>
          </cell>
          <cell r="AW1599">
            <v>-1250079</v>
          </cell>
          <cell r="AX1599">
            <v>-1288831</v>
          </cell>
          <cell r="AY1599">
            <v>-1331363</v>
          </cell>
          <cell r="AZ1599">
            <v>-1447485</v>
          </cell>
          <cell r="BA1599">
            <v>-1608212</v>
          </cell>
          <cell r="BB1599">
            <v>-2264280</v>
          </cell>
          <cell r="BC1599">
            <v>-2361174</v>
          </cell>
          <cell r="BN1599">
            <v>0</v>
          </cell>
          <cell r="BO1599">
            <v>0</v>
          </cell>
          <cell r="BP1599">
            <v>0</v>
          </cell>
          <cell r="BQ1599">
            <v>0</v>
          </cell>
          <cell r="BR1599">
            <v>0</v>
          </cell>
          <cell r="BS1599">
            <v>0</v>
          </cell>
          <cell r="BT1599">
            <v>0</v>
          </cell>
          <cell r="BU1599">
            <v>0</v>
          </cell>
          <cell r="BV1599">
            <v>0</v>
          </cell>
          <cell r="BW1599">
            <v>0</v>
          </cell>
          <cell r="BX1599">
            <v>0</v>
          </cell>
          <cell r="BY1599">
            <v>0</v>
          </cell>
          <cell r="BZ1599">
            <v>-10212926</v>
          </cell>
          <cell r="CA1599">
            <v>-2574622</v>
          </cell>
          <cell r="CB1599">
            <v>-2043154</v>
          </cell>
          <cell r="CC1599">
            <v>-1250079</v>
          </cell>
          <cell r="CD1599">
            <v>-1288831</v>
          </cell>
          <cell r="CE1599">
            <v>-1331363</v>
          </cell>
          <cell r="CF1599">
            <v>-1447485</v>
          </cell>
          <cell r="CG1599">
            <v>-1608212</v>
          </cell>
          <cell r="CH1599">
            <v>-2264280</v>
          </cell>
          <cell r="CI1599">
            <v>-2361174</v>
          </cell>
          <cell r="CK1599">
            <v>0</v>
          </cell>
          <cell r="CL1599">
            <v>-10212926</v>
          </cell>
          <cell r="CM1599">
            <v>-2574622</v>
          </cell>
          <cell r="CN1599">
            <v>-2043154</v>
          </cell>
          <cell r="CO1599">
            <v>-1250079</v>
          </cell>
          <cell r="CP1599">
            <v>-1288831</v>
          </cell>
          <cell r="CQ1599">
            <v>-1331363</v>
          </cell>
          <cell r="CR1599">
            <v>-1447485</v>
          </cell>
          <cell r="CS1599">
            <v>-1608212</v>
          </cell>
          <cell r="CT1599">
            <v>-2264280</v>
          </cell>
          <cell r="CU1599">
            <v>-2361174</v>
          </cell>
          <cell r="CW1599">
            <v>0</v>
          </cell>
          <cell r="CX1599">
            <v>0</v>
          </cell>
          <cell r="CY1599">
            <v>0</v>
          </cell>
          <cell r="CZ1599">
            <v>0</v>
          </cell>
          <cell r="DA1599">
            <v>0</v>
          </cell>
          <cell r="DB1599">
            <v>0</v>
          </cell>
          <cell r="DC1599">
            <v>0</v>
          </cell>
          <cell r="DD1599">
            <v>0</v>
          </cell>
          <cell r="DE1599">
            <v>0</v>
          </cell>
          <cell r="DF1599">
            <v>0</v>
          </cell>
          <cell r="DG1599">
            <v>0</v>
          </cell>
          <cell r="DI1599">
            <v>0</v>
          </cell>
          <cell r="DJ1599">
            <v>0</v>
          </cell>
          <cell r="DK1599">
            <v>0</v>
          </cell>
          <cell r="DL1599">
            <v>0</v>
          </cell>
          <cell r="DM1599">
            <v>0</v>
          </cell>
          <cell r="DN1599">
            <v>0</v>
          </cell>
          <cell r="DO1599">
            <v>0</v>
          </cell>
          <cell r="DP1599">
            <v>0</v>
          </cell>
          <cell r="DQ1599">
            <v>0</v>
          </cell>
          <cell r="DR1599">
            <v>0</v>
          </cell>
          <cell r="DS1599">
            <v>0</v>
          </cell>
          <cell r="DU1599" t="str">
            <v>none</v>
          </cell>
          <cell r="DV1599">
            <v>0</v>
          </cell>
          <cell r="DW1599">
            <v>1</v>
          </cell>
          <cell r="DX1599">
            <v>1</v>
          </cell>
          <cell r="DY1599">
            <v>-26382126</v>
          </cell>
          <cell r="DZ1599">
            <v>-26382126</v>
          </cell>
          <cell r="EB1599">
            <v>-26382126</v>
          </cell>
          <cell r="EC1599" t="str">
            <v>Def</v>
          </cell>
          <cell r="ED1599" t="str">
            <v>Public Transport</v>
          </cell>
        </row>
        <row r="1600">
          <cell r="D1600" t="str">
            <v>PC2110200p</v>
          </cell>
          <cell r="E1600" t="str">
            <v>Transport projects</v>
          </cell>
          <cell r="F1600" t="str">
            <v>Transport Organisation</v>
          </cell>
          <cell r="G1600" t="str">
            <v>Transport Organisation management</v>
          </cell>
          <cell r="H1600" t="str">
            <v>E750005</v>
          </cell>
          <cell r="I1600" t="str">
            <v>Transport Organisation management</v>
          </cell>
          <cell r="J1600" t="str">
            <v>Transport</v>
          </cell>
          <cell r="K1600" t="str">
            <v>Public transport and travel demand management</v>
          </cell>
          <cell r="L1600" t="str">
            <v>Ferry</v>
          </cell>
          <cell r="M1600" t="str">
            <v>Transport</v>
          </cell>
          <cell r="N1600" t="str">
            <v>Public transport and travel demand management</v>
          </cell>
          <cell r="O1600" t="str">
            <v>Ferry</v>
          </cell>
          <cell r="P1600" t="str">
            <v>Transport</v>
          </cell>
          <cell r="Q1600" t="str">
            <v>Public transport and travel demand management</v>
          </cell>
          <cell r="R1600" t="str">
            <v>Ferry</v>
          </cell>
          <cell r="S1600" t="str">
            <v>A0600013</v>
          </cell>
          <cell r="T1600" t="str">
            <v>A0600013</v>
          </cell>
          <cell r="U1600" t="str">
            <v>Ferry</v>
          </cell>
          <cell r="V1600" t="str">
            <v>L050</v>
          </cell>
          <cell r="W1600" t="str">
            <v>Regional</v>
          </cell>
          <cell r="X1600" t="str">
            <v>PL40810</v>
          </cell>
          <cell r="Y1600" t="str">
            <v>Expense</v>
          </cell>
          <cell r="Z1600">
            <v>20120701</v>
          </cell>
          <cell r="AA1600">
            <v>20220630</v>
          </cell>
          <cell r="AB1600">
            <v>1</v>
          </cell>
          <cell r="AC1600" t="str">
            <v>Programme</v>
          </cell>
          <cell r="AD1600">
            <v>0</v>
          </cell>
          <cell r="AE1600">
            <v>0</v>
          </cell>
          <cell r="AF1600">
            <v>1</v>
          </cell>
          <cell r="AG1600">
            <v>0</v>
          </cell>
          <cell r="AH1600">
            <v>17</v>
          </cell>
          <cell r="AI1600" t="str">
            <v>Public Transport</v>
          </cell>
          <cell r="AJ1600" t="str">
            <v>Road base</v>
          </cell>
          <cell r="AK1600">
            <v>0</v>
          </cell>
          <cell r="AM1600">
            <v>1</v>
          </cell>
          <cell r="AT1600">
            <v>312834</v>
          </cell>
          <cell r="AU1600">
            <v>556004</v>
          </cell>
          <cell r="AV1600">
            <v>714326</v>
          </cell>
          <cell r="AW1600">
            <v>118000</v>
          </cell>
          <cell r="AX1600">
            <v>80800</v>
          </cell>
          <cell r="AY1600">
            <v>6400</v>
          </cell>
          <cell r="AZ1600">
            <v>33600</v>
          </cell>
          <cell r="BA1600">
            <v>102000</v>
          </cell>
          <cell r="BB1600">
            <v>102000</v>
          </cell>
          <cell r="BC1600">
            <v>150000</v>
          </cell>
          <cell r="BD1600">
            <v>3.9E-2</v>
          </cell>
          <cell r="BE1600">
            <v>7.4325999999999892E-2</v>
          </cell>
          <cell r="BF1600">
            <v>0.10440712799999985</v>
          </cell>
          <cell r="BG1600">
            <v>0.13643493471199974</v>
          </cell>
          <cell r="BH1600">
            <v>0.17166441768807172</v>
          </cell>
          <cell r="BI1600">
            <v>0.2103293434717779</v>
          </cell>
          <cell r="BJ1600">
            <v>0.25269087049328998</v>
          </cell>
          <cell r="BK1600">
            <v>0.29904043270154168</v>
          </cell>
          <cell r="BL1600">
            <v>0.35100205000960338</v>
          </cell>
          <cell r="BM1600">
            <v>0.40504213200998751</v>
          </cell>
          <cell r="BN1600">
            <v>0</v>
          </cell>
          <cell r="BO1600">
            <v>12200.526</v>
          </cell>
          <cell r="BP1600">
            <v>41325.553303999943</v>
          </cell>
          <cell r="BQ1600">
            <v>74580.726115727899</v>
          </cell>
          <cell r="BR1600">
            <v>16099.322296015969</v>
          </cell>
          <cell r="BS1600">
            <v>13870.484949196196</v>
          </cell>
          <cell r="BT1600">
            <v>1346.1077982193785</v>
          </cell>
          <cell r="BU1600">
            <v>8490.4132485745431</v>
          </cell>
          <cell r="BV1600">
            <v>30502.124135557253</v>
          </cell>
          <cell r="BW1600">
            <v>35802.209100979548</v>
          </cell>
          <cell r="BX1600">
            <v>60756.319801498124</v>
          </cell>
          <cell r="BY1600">
            <v>0</v>
          </cell>
          <cell r="BZ1600">
            <v>325034.52600000001</v>
          </cell>
          <cell r="CA1600">
            <v>597329.55330399994</v>
          </cell>
          <cell r="CB1600">
            <v>788906.72611572791</v>
          </cell>
          <cell r="CC1600">
            <v>134099.32229601598</v>
          </cell>
          <cell r="CD1600">
            <v>94670.484949196194</v>
          </cell>
          <cell r="CE1600">
            <v>7746.1077982193783</v>
          </cell>
          <cell r="CF1600">
            <v>42090.413248574543</v>
          </cell>
          <cell r="CG1600">
            <v>132502.12413555724</v>
          </cell>
          <cell r="CH1600">
            <v>137802.20910097955</v>
          </cell>
          <cell r="CI1600">
            <v>210756.31980149812</v>
          </cell>
          <cell r="CK1600">
            <v>0</v>
          </cell>
          <cell r="CL1600">
            <v>0</v>
          </cell>
          <cell r="CM1600">
            <v>0</v>
          </cell>
          <cell r="CN1600">
            <v>0</v>
          </cell>
          <cell r="CO1600">
            <v>0</v>
          </cell>
          <cell r="CP1600">
            <v>0</v>
          </cell>
          <cell r="CQ1600">
            <v>0</v>
          </cell>
          <cell r="CR1600">
            <v>0</v>
          </cell>
          <cell r="CS1600">
            <v>0</v>
          </cell>
          <cell r="CT1600">
            <v>0</v>
          </cell>
          <cell r="CU1600">
            <v>0</v>
          </cell>
          <cell r="CW1600">
            <v>0</v>
          </cell>
          <cell r="CX1600">
            <v>325034.52600000001</v>
          </cell>
          <cell r="CY1600">
            <v>597329.55330399994</v>
          </cell>
          <cell r="CZ1600">
            <v>788906.72611572791</v>
          </cell>
          <cell r="DA1600">
            <v>134099.32229601598</v>
          </cell>
          <cell r="DB1600">
            <v>94670.484949196194</v>
          </cell>
          <cell r="DC1600">
            <v>7746.1077982193783</v>
          </cell>
          <cell r="DD1600">
            <v>42090.413248574543</v>
          </cell>
          <cell r="DE1600">
            <v>132502.12413555724</v>
          </cell>
          <cell r="DF1600">
            <v>137802.20910097955</v>
          </cell>
          <cell r="DG1600">
            <v>210756.31980149812</v>
          </cell>
          <cell r="DI1600">
            <v>0</v>
          </cell>
          <cell r="DJ1600">
            <v>0</v>
          </cell>
          <cell r="DK1600">
            <v>0</v>
          </cell>
          <cell r="DL1600">
            <v>0</v>
          </cell>
          <cell r="DM1600">
            <v>0</v>
          </cell>
          <cell r="DN1600">
            <v>0</v>
          </cell>
          <cell r="DO1600">
            <v>0</v>
          </cell>
          <cell r="DP1600">
            <v>0</v>
          </cell>
          <cell r="DQ1600">
            <v>0</v>
          </cell>
          <cell r="DR1600">
            <v>0</v>
          </cell>
          <cell r="DS1600">
            <v>0</v>
          </cell>
          <cell r="DU1600" t="str">
            <v>none</v>
          </cell>
          <cell r="DV1600">
            <v>2175964</v>
          </cell>
          <cell r="DW1600">
            <v>1</v>
          </cell>
          <cell r="DX1600">
            <v>1</v>
          </cell>
          <cell r="DY1600">
            <v>2175964</v>
          </cell>
          <cell r="DZ1600">
            <v>2470937.7867497685</v>
          </cell>
          <cell r="EB1600">
            <v>2470937.7867497685</v>
          </cell>
          <cell r="EC1600" t="str">
            <v>Def</v>
          </cell>
          <cell r="ED1600" t="str">
            <v>Public Transport</v>
          </cell>
        </row>
        <row r="1601">
          <cell r="D1601" t="str">
            <v>PC2110200q</v>
          </cell>
          <cell r="E1601" t="str">
            <v>Transport projects</v>
          </cell>
          <cell r="F1601" t="str">
            <v>Transport Organisation</v>
          </cell>
          <cell r="G1601" t="str">
            <v>Transport Chief executive's office</v>
          </cell>
          <cell r="H1601" t="str">
            <v>E750010</v>
          </cell>
          <cell r="I1601" t="str">
            <v>Transport Chief executive's office</v>
          </cell>
          <cell r="J1601" t="str">
            <v>Transport</v>
          </cell>
          <cell r="K1601" t="str">
            <v>Public transport and travel demand management</v>
          </cell>
          <cell r="L1601" t="str">
            <v>Ferry</v>
          </cell>
          <cell r="M1601" t="str">
            <v>Transport</v>
          </cell>
          <cell r="N1601" t="str">
            <v>Public transport and travel demand management</v>
          </cell>
          <cell r="O1601" t="str">
            <v>Ferry</v>
          </cell>
          <cell r="P1601" t="str">
            <v>Transport</v>
          </cell>
          <cell r="Q1601" t="str">
            <v>Public transport and travel demand management</v>
          </cell>
          <cell r="R1601" t="str">
            <v>Ferry</v>
          </cell>
          <cell r="S1601" t="str">
            <v>A0600013</v>
          </cell>
          <cell r="T1601" t="str">
            <v>A0600013</v>
          </cell>
          <cell r="U1601" t="str">
            <v>Ferry</v>
          </cell>
          <cell r="V1601" t="str">
            <v>L050</v>
          </cell>
          <cell r="W1601" t="str">
            <v>Regional</v>
          </cell>
          <cell r="X1601" t="str">
            <v>PL40810</v>
          </cell>
          <cell r="Y1601" t="str">
            <v>Expense</v>
          </cell>
          <cell r="Z1601">
            <v>20120701</v>
          </cell>
          <cell r="AA1601">
            <v>20220630</v>
          </cell>
          <cell r="AB1601">
            <v>1</v>
          </cell>
          <cell r="AC1601" t="str">
            <v>Programme</v>
          </cell>
          <cell r="AD1601">
            <v>0</v>
          </cell>
          <cell r="AE1601">
            <v>0</v>
          </cell>
          <cell r="AF1601">
            <v>0</v>
          </cell>
          <cell r="AG1601">
            <v>1</v>
          </cell>
          <cell r="AH1601">
            <v>17</v>
          </cell>
          <cell r="AI1601" t="str">
            <v>Public Transport</v>
          </cell>
          <cell r="AJ1601" t="str">
            <v>Road base</v>
          </cell>
          <cell r="AK1601">
            <v>0</v>
          </cell>
          <cell r="AM1601">
            <v>1</v>
          </cell>
          <cell r="AT1601">
            <v>1313758</v>
          </cell>
          <cell r="AU1601">
            <v>1888758</v>
          </cell>
          <cell r="AV1601">
            <v>2688758</v>
          </cell>
          <cell r="AW1601">
            <v>2688758</v>
          </cell>
          <cell r="AX1601">
            <v>3188758</v>
          </cell>
          <cell r="AY1601">
            <v>3188758</v>
          </cell>
          <cell r="AZ1601">
            <v>3188758</v>
          </cell>
          <cell r="BA1601">
            <v>3188758</v>
          </cell>
          <cell r="BB1601">
            <v>3188758</v>
          </cell>
          <cell r="BC1601">
            <v>3188758</v>
          </cell>
          <cell r="BD1601">
            <v>3.9E-2</v>
          </cell>
          <cell r="BE1601">
            <v>7.4325999999999892E-2</v>
          </cell>
          <cell r="BF1601">
            <v>0.10440712799999985</v>
          </cell>
          <cell r="BG1601">
            <v>0.13643493471199974</v>
          </cell>
          <cell r="BH1601">
            <v>0.17166441768807172</v>
          </cell>
          <cell r="BI1601">
            <v>0.2103293434717779</v>
          </cell>
          <cell r="BJ1601">
            <v>0.25269087049328998</v>
          </cell>
          <cell r="BK1601">
            <v>0.29904043270154168</v>
          </cell>
          <cell r="BL1601">
            <v>0.35100205000960338</v>
          </cell>
          <cell r="BM1601">
            <v>0.40504213200998751</v>
          </cell>
          <cell r="BN1601">
            <v>0</v>
          </cell>
          <cell r="BO1601">
            <v>51236.561999999998</v>
          </cell>
          <cell r="BP1601">
            <v>140383.82710799979</v>
          </cell>
          <cell r="BQ1601">
            <v>280725.50066702359</v>
          </cell>
          <cell r="BR1601">
            <v>366840.52218636702</v>
          </cell>
          <cell r="BS1601">
            <v>547396.28521818016</v>
          </cell>
          <cell r="BT1601">
            <v>670689.37663037959</v>
          </cell>
          <cell r="BU1601">
            <v>805770.03481244238</v>
          </cell>
          <cell r="BV1601">
            <v>953567.57210050267</v>
          </cell>
          <cell r="BW1601">
            <v>1119260.5949845228</v>
          </cell>
          <cell r="BX1601">
            <v>1291581.3387839037</v>
          </cell>
          <cell r="BY1601">
            <v>0</v>
          </cell>
          <cell r="BZ1601">
            <v>1364994.5619999999</v>
          </cell>
          <cell r="CA1601">
            <v>2029141.8271079997</v>
          </cell>
          <cell r="CB1601">
            <v>2969483.5006670235</v>
          </cell>
          <cell r="CC1601">
            <v>3055598.5221863668</v>
          </cell>
          <cell r="CD1601">
            <v>3736154.2852181802</v>
          </cell>
          <cell r="CE1601">
            <v>3859447.3766303798</v>
          </cell>
          <cell r="CF1601">
            <v>3994528.0348124425</v>
          </cell>
          <cell r="CG1601">
            <v>4142325.5721005024</v>
          </cell>
          <cell r="CH1601">
            <v>4308018.594984523</v>
          </cell>
          <cell r="CI1601">
            <v>4480339.338783904</v>
          </cell>
          <cell r="CK1601">
            <v>0</v>
          </cell>
          <cell r="CL1601">
            <v>0</v>
          </cell>
          <cell r="CM1601">
            <v>0</v>
          </cell>
          <cell r="CN1601">
            <v>0</v>
          </cell>
          <cell r="CO1601">
            <v>0</v>
          </cell>
          <cell r="CP1601">
            <v>0</v>
          </cell>
          <cell r="CQ1601">
            <v>0</v>
          </cell>
          <cell r="CR1601">
            <v>0</v>
          </cell>
          <cell r="CS1601">
            <v>0</v>
          </cell>
          <cell r="CT1601">
            <v>0</v>
          </cell>
          <cell r="CU1601">
            <v>0</v>
          </cell>
          <cell r="CW1601">
            <v>0</v>
          </cell>
          <cell r="CX1601">
            <v>0</v>
          </cell>
          <cell r="CY1601">
            <v>0</v>
          </cell>
          <cell r="CZ1601">
            <v>0</v>
          </cell>
          <cell r="DA1601">
            <v>0</v>
          </cell>
          <cell r="DB1601">
            <v>0</v>
          </cell>
          <cell r="DC1601">
            <v>0</v>
          </cell>
          <cell r="DD1601">
            <v>0</v>
          </cell>
          <cell r="DE1601">
            <v>0</v>
          </cell>
          <cell r="DF1601">
            <v>0</v>
          </cell>
          <cell r="DG1601">
            <v>0</v>
          </cell>
          <cell r="DI1601">
            <v>0</v>
          </cell>
          <cell r="DJ1601">
            <v>1364994.5619999999</v>
          </cell>
          <cell r="DK1601">
            <v>2029141.8271079997</v>
          </cell>
          <cell r="DL1601">
            <v>2969483.5006670235</v>
          </cell>
          <cell r="DM1601">
            <v>3055598.5221863668</v>
          </cell>
          <cell r="DN1601">
            <v>3736154.2852181802</v>
          </cell>
          <cell r="DO1601">
            <v>3859447.3766303798</v>
          </cell>
          <cell r="DP1601">
            <v>3994528.0348124425</v>
          </cell>
          <cell r="DQ1601">
            <v>4142325.5721005024</v>
          </cell>
          <cell r="DR1601">
            <v>4308018.594984523</v>
          </cell>
          <cell r="DS1601">
            <v>4480339.338783904</v>
          </cell>
          <cell r="DU1601" t="str">
            <v>none</v>
          </cell>
          <cell r="DV1601">
            <v>0</v>
          </cell>
          <cell r="DW1601">
            <v>1</v>
          </cell>
          <cell r="DX1601">
            <v>1</v>
          </cell>
          <cell r="DY1601">
            <v>27712580</v>
          </cell>
          <cell r="DZ1601">
            <v>33940031.614491321</v>
          </cell>
          <cell r="EB1601">
            <v>33940031.614491321</v>
          </cell>
          <cell r="EC1601" t="str">
            <v>Def</v>
          </cell>
          <cell r="ED1601" t="str">
            <v>Public Transport</v>
          </cell>
        </row>
        <row r="1602">
          <cell r="D1602" t="str">
            <v>PC2110200r</v>
          </cell>
          <cell r="E1602" t="str">
            <v>Transport projects</v>
          </cell>
          <cell r="F1602" t="str">
            <v>Transport Organisation</v>
          </cell>
          <cell r="G1602" t="str">
            <v>Infrastructure</v>
          </cell>
          <cell r="H1602" t="str">
            <v>E750105</v>
          </cell>
          <cell r="I1602" t="str">
            <v>Infrastructure management</v>
          </cell>
          <cell r="J1602" t="str">
            <v>Transport</v>
          </cell>
          <cell r="K1602" t="str">
            <v>Public transport and travel demand management</v>
          </cell>
          <cell r="L1602" t="str">
            <v>Ferry</v>
          </cell>
          <cell r="M1602" t="str">
            <v>Transport</v>
          </cell>
          <cell r="N1602" t="str">
            <v>Public transport and travel demand management</v>
          </cell>
          <cell r="O1602" t="str">
            <v>Ferry</v>
          </cell>
          <cell r="P1602" t="str">
            <v>Transport</v>
          </cell>
          <cell r="Q1602" t="str">
            <v>Public transport and travel demand management</v>
          </cell>
          <cell r="R1602" t="str">
            <v>Ferry</v>
          </cell>
          <cell r="S1602" t="str">
            <v>A0600013</v>
          </cell>
          <cell r="T1602" t="str">
            <v>A0600013</v>
          </cell>
          <cell r="U1602" t="str">
            <v>Ferry</v>
          </cell>
          <cell r="V1602" t="str">
            <v>L050</v>
          </cell>
          <cell r="W1602" t="str">
            <v>Regional</v>
          </cell>
          <cell r="X1602" t="str">
            <v>PL40810</v>
          </cell>
          <cell r="Y1602" t="str">
            <v>Expense</v>
          </cell>
          <cell r="Z1602">
            <v>20120701</v>
          </cell>
          <cell r="AA1602">
            <v>20220630</v>
          </cell>
          <cell r="AB1602">
            <v>1</v>
          </cell>
          <cell r="AC1602" t="str">
            <v>Programme</v>
          </cell>
          <cell r="AD1602">
            <v>1</v>
          </cell>
          <cell r="AE1602">
            <v>0</v>
          </cell>
          <cell r="AF1602">
            <v>0</v>
          </cell>
          <cell r="AG1602">
            <v>0</v>
          </cell>
          <cell r="AH1602">
            <v>17</v>
          </cell>
          <cell r="AI1602" t="str">
            <v>Public Transport</v>
          </cell>
          <cell r="AJ1602" t="str">
            <v>Road base</v>
          </cell>
          <cell r="AK1602">
            <v>0</v>
          </cell>
          <cell r="AM1602">
            <v>1</v>
          </cell>
          <cell r="AT1602">
            <v>7508028</v>
          </cell>
          <cell r="AU1602">
            <v>13344092</v>
          </cell>
          <cell r="AV1602">
            <v>17143827</v>
          </cell>
          <cell r="AW1602">
            <v>2832000</v>
          </cell>
          <cell r="AX1602">
            <v>1939200</v>
          </cell>
          <cell r="AY1602">
            <v>153600</v>
          </cell>
          <cell r="AZ1602">
            <v>806400</v>
          </cell>
          <cell r="BA1602">
            <v>2448000</v>
          </cell>
          <cell r="BB1602">
            <v>2448000</v>
          </cell>
          <cell r="BC1602">
            <v>3600000</v>
          </cell>
          <cell r="BD1602">
            <v>3.9E-2</v>
          </cell>
          <cell r="BE1602">
            <v>7.4325999999999892E-2</v>
          </cell>
          <cell r="BF1602">
            <v>0.10440712799999985</v>
          </cell>
          <cell r="BG1602">
            <v>0.13643493471199974</v>
          </cell>
          <cell r="BH1602">
            <v>0.17166441768807172</v>
          </cell>
          <cell r="BI1602">
            <v>0.2103293434717779</v>
          </cell>
          <cell r="BJ1602">
            <v>0.25269087049328998</v>
          </cell>
          <cell r="BK1602">
            <v>0.29904043270154168</v>
          </cell>
          <cell r="BL1602">
            <v>0.35100205000960338</v>
          </cell>
          <cell r="BM1602">
            <v>0.40504213200998751</v>
          </cell>
          <cell r="BN1602">
            <v>0</v>
          </cell>
          <cell r="BO1602">
            <v>292813.092</v>
          </cell>
          <cell r="BP1602">
            <v>991812.98199199862</v>
          </cell>
          <cell r="BQ1602">
            <v>1789937.7399988533</v>
          </cell>
          <cell r="BR1602">
            <v>386383.73510438326</v>
          </cell>
          <cell r="BS1602">
            <v>332891.63878070872</v>
          </cell>
          <cell r="BT1602">
            <v>32306.587157265087</v>
          </cell>
          <cell r="BU1602">
            <v>203769.91796578903</v>
          </cell>
          <cell r="BV1602">
            <v>732050.97925337404</v>
          </cell>
          <cell r="BW1602">
            <v>859253.01842350909</v>
          </cell>
          <cell r="BX1602">
            <v>1458151.675235955</v>
          </cell>
          <cell r="BY1602">
            <v>0</v>
          </cell>
          <cell r="BZ1602">
            <v>7800841.0920000002</v>
          </cell>
          <cell r="CA1602">
            <v>14335904.981991999</v>
          </cell>
          <cell r="CB1602">
            <v>18933764.739998855</v>
          </cell>
          <cell r="CC1602">
            <v>3218383.7351043834</v>
          </cell>
          <cell r="CD1602">
            <v>2272091.6387807089</v>
          </cell>
          <cell r="CE1602">
            <v>185906.58715726508</v>
          </cell>
          <cell r="CF1602">
            <v>1010169.9179657891</v>
          </cell>
          <cell r="CG1602">
            <v>3180050.979253374</v>
          </cell>
          <cell r="CH1602">
            <v>3307253.0184235089</v>
          </cell>
          <cell r="CI1602">
            <v>5058151.675235955</v>
          </cell>
          <cell r="CK1602">
            <v>0</v>
          </cell>
          <cell r="CL1602">
            <v>7800841.0920000002</v>
          </cell>
          <cell r="CM1602">
            <v>14335904.981991999</v>
          </cell>
          <cell r="CN1602">
            <v>18933764.739998855</v>
          </cell>
          <cell r="CO1602">
            <v>3218383.7351043834</v>
          </cell>
          <cell r="CP1602">
            <v>2272091.6387807089</v>
          </cell>
          <cell r="CQ1602">
            <v>185906.58715726508</v>
          </cell>
          <cell r="CR1602">
            <v>1010169.9179657891</v>
          </cell>
          <cell r="CS1602">
            <v>3180050.979253374</v>
          </cell>
          <cell r="CT1602">
            <v>3307253.0184235089</v>
          </cell>
          <cell r="CU1602">
            <v>5058151.675235955</v>
          </cell>
          <cell r="CW1602">
            <v>0</v>
          </cell>
          <cell r="CX1602">
            <v>0</v>
          </cell>
          <cell r="CY1602">
            <v>0</v>
          </cell>
          <cell r="CZ1602">
            <v>0</v>
          </cell>
          <cell r="DA1602">
            <v>0</v>
          </cell>
          <cell r="DB1602">
            <v>0</v>
          </cell>
          <cell r="DC1602">
            <v>0</v>
          </cell>
          <cell r="DD1602">
            <v>0</v>
          </cell>
          <cell r="DE1602">
            <v>0</v>
          </cell>
          <cell r="DF1602">
            <v>0</v>
          </cell>
          <cell r="DG1602">
            <v>0</v>
          </cell>
          <cell r="DI1602">
            <v>0</v>
          </cell>
          <cell r="DJ1602">
            <v>0</v>
          </cell>
          <cell r="DK1602">
            <v>0</v>
          </cell>
          <cell r="DL1602">
            <v>0</v>
          </cell>
          <cell r="DM1602">
            <v>0</v>
          </cell>
          <cell r="DN1602">
            <v>0</v>
          </cell>
          <cell r="DO1602">
            <v>0</v>
          </cell>
          <cell r="DP1602">
            <v>0</v>
          </cell>
          <cell r="DQ1602">
            <v>0</v>
          </cell>
          <cell r="DR1602">
            <v>0</v>
          </cell>
          <cell r="DS1602">
            <v>0</v>
          </cell>
          <cell r="DU1602" t="str">
            <v>none</v>
          </cell>
          <cell r="DV1602">
            <v>0</v>
          </cell>
          <cell r="DW1602">
            <v>1</v>
          </cell>
          <cell r="DX1602">
            <v>1</v>
          </cell>
          <cell r="DY1602">
            <v>52223147</v>
          </cell>
          <cell r="DZ1602">
            <v>59302518.365911841</v>
          </cell>
          <cell r="EB1602">
            <v>59302518.365911841</v>
          </cell>
          <cell r="EC1602" t="str">
            <v>Def</v>
          </cell>
          <cell r="ED1602" t="str">
            <v>Public Transport</v>
          </cell>
        </row>
        <row r="1603">
          <cell r="D1603" t="str">
            <v>PC2110200s</v>
          </cell>
          <cell r="E1603" t="str">
            <v>Transport projects</v>
          </cell>
          <cell r="F1603" t="str">
            <v>Transport Organisation</v>
          </cell>
          <cell r="G1603" t="str">
            <v>Infrastructure</v>
          </cell>
          <cell r="H1603" t="str">
            <v>E750105</v>
          </cell>
          <cell r="I1603" t="str">
            <v>Infrastructure management</v>
          </cell>
          <cell r="J1603" t="str">
            <v>Transport</v>
          </cell>
          <cell r="K1603" t="str">
            <v>Public transport and travel demand management</v>
          </cell>
          <cell r="L1603" t="str">
            <v>Ferry</v>
          </cell>
          <cell r="M1603" t="str">
            <v>Transport</v>
          </cell>
          <cell r="N1603" t="str">
            <v>Public transport and travel demand management</v>
          </cell>
          <cell r="O1603" t="str">
            <v>Ferry</v>
          </cell>
          <cell r="P1603" t="str">
            <v>Transport</v>
          </cell>
          <cell r="Q1603" t="str">
            <v>Public transport and travel demand management</v>
          </cell>
          <cell r="R1603" t="str">
            <v>Ferry</v>
          </cell>
          <cell r="S1603" t="str">
            <v>A0600013</v>
          </cell>
          <cell r="T1603" t="str">
            <v>A0600013</v>
          </cell>
          <cell r="U1603" t="str">
            <v>Ferry</v>
          </cell>
          <cell r="V1603" t="str">
            <v>L050</v>
          </cell>
          <cell r="W1603" t="str">
            <v>Regional</v>
          </cell>
          <cell r="X1603" t="str">
            <v>No Inflation</v>
          </cell>
          <cell r="Y1603" t="str">
            <v>Revenue</v>
          </cell>
          <cell r="Z1603">
            <v>20120701</v>
          </cell>
          <cell r="AA1603">
            <v>20220630</v>
          </cell>
          <cell r="AB1603">
            <v>1</v>
          </cell>
          <cell r="AC1603" t="str">
            <v>Programme</v>
          </cell>
          <cell r="AD1603">
            <v>1</v>
          </cell>
          <cell r="AE1603">
            <v>0</v>
          </cell>
          <cell r="AF1603">
            <v>0</v>
          </cell>
          <cell r="AG1603">
            <v>0</v>
          </cell>
          <cell r="AH1603">
            <v>17</v>
          </cell>
          <cell r="AI1603" t="str">
            <v>Public Transport</v>
          </cell>
          <cell r="AJ1603" t="str">
            <v>Road base</v>
          </cell>
          <cell r="AK1603">
            <v>0</v>
          </cell>
          <cell r="AM1603">
            <v>1</v>
          </cell>
          <cell r="AT1603">
            <v>-4062938</v>
          </cell>
          <cell r="AU1603">
            <v>-7466618</v>
          </cell>
          <cell r="AV1603">
            <v>-9861336</v>
          </cell>
          <cell r="AW1603">
            <v>-1676242</v>
          </cell>
          <cell r="AX1603">
            <v>-644416</v>
          </cell>
          <cell r="AY1603">
            <v>-96827</v>
          </cell>
          <cell r="AZ1603">
            <v>-526130</v>
          </cell>
          <cell r="BA1603">
            <v>-1656277</v>
          </cell>
          <cell r="BB1603">
            <v>-1722528</v>
          </cell>
          <cell r="BC1603">
            <v>-2634454</v>
          </cell>
          <cell r="BN1603">
            <v>0</v>
          </cell>
          <cell r="BO1603">
            <v>0</v>
          </cell>
          <cell r="BP1603">
            <v>0</v>
          </cell>
          <cell r="BQ1603">
            <v>0</v>
          </cell>
          <cell r="BR1603">
            <v>0</v>
          </cell>
          <cell r="BS1603">
            <v>0</v>
          </cell>
          <cell r="BT1603">
            <v>0</v>
          </cell>
          <cell r="BU1603">
            <v>0</v>
          </cell>
          <cell r="BV1603">
            <v>0</v>
          </cell>
          <cell r="BW1603">
            <v>0</v>
          </cell>
          <cell r="BX1603">
            <v>0</v>
          </cell>
          <cell r="BY1603">
            <v>0</v>
          </cell>
          <cell r="BZ1603">
            <v>-4062938</v>
          </cell>
          <cell r="CA1603">
            <v>-7466618</v>
          </cell>
          <cell r="CB1603">
            <v>-9861336</v>
          </cell>
          <cell r="CC1603">
            <v>-1676242</v>
          </cell>
          <cell r="CD1603">
            <v>-644416</v>
          </cell>
          <cell r="CE1603">
            <v>-96827</v>
          </cell>
          <cell r="CF1603">
            <v>-526130</v>
          </cell>
          <cell r="CG1603">
            <v>-1656277</v>
          </cell>
          <cell r="CH1603">
            <v>-1722528</v>
          </cell>
          <cell r="CI1603">
            <v>-2634454</v>
          </cell>
          <cell r="CK1603">
            <v>0</v>
          </cell>
          <cell r="CL1603">
            <v>-4062938</v>
          </cell>
          <cell r="CM1603">
            <v>-7466618</v>
          </cell>
          <cell r="CN1603">
            <v>-9861336</v>
          </cell>
          <cell r="CO1603">
            <v>-1676242</v>
          </cell>
          <cell r="CP1603">
            <v>-644416</v>
          </cell>
          <cell r="CQ1603">
            <v>-96827</v>
          </cell>
          <cell r="CR1603">
            <v>-526130</v>
          </cell>
          <cell r="CS1603">
            <v>-1656277</v>
          </cell>
          <cell r="CT1603">
            <v>-1722528</v>
          </cell>
          <cell r="CU1603">
            <v>-2634454</v>
          </cell>
          <cell r="CW1603">
            <v>0</v>
          </cell>
          <cell r="CX1603">
            <v>0</v>
          </cell>
          <cell r="CY1603">
            <v>0</v>
          </cell>
          <cell r="CZ1603">
            <v>0</v>
          </cell>
          <cell r="DA1603">
            <v>0</v>
          </cell>
          <cell r="DB1603">
            <v>0</v>
          </cell>
          <cell r="DC1603">
            <v>0</v>
          </cell>
          <cell r="DD1603">
            <v>0</v>
          </cell>
          <cell r="DE1603">
            <v>0</v>
          </cell>
          <cell r="DF1603">
            <v>0</v>
          </cell>
          <cell r="DG1603">
            <v>0</v>
          </cell>
          <cell r="DI1603">
            <v>0</v>
          </cell>
          <cell r="DJ1603">
            <v>0</v>
          </cell>
          <cell r="DK1603">
            <v>0</v>
          </cell>
          <cell r="DL1603">
            <v>0</v>
          </cell>
          <cell r="DM1603">
            <v>0</v>
          </cell>
          <cell r="DN1603">
            <v>0</v>
          </cell>
          <cell r="DO1603">
            <v>0</v>
          </cell>
          <cell r="DP1603">
            <v>0</v>
          </cell>
          <cell r="DQ1603">
            <v>0</v>
          </cell>
          <cell r="DR1603">
            <v>0</v>
          </cell>
          <cell r="DS1603">
            <v>0</v>
          </cell>
          <cell r="DU1603" t="str">
            <v>none</v>
          </cell>
          <cell r="DV1603">
            <v>0</v>
          </cell>
          <cell r="DW1603">
            <v>1</v>
          </cell>
          <cell r="DX1603">
            <v>1</v>
          </cell>
          <cell r="DY1603">
            <v>-30347766</v>
          </cell>
          <cell r="DZ1603">
            <v>-30347766</v>
          </cell>
          <cell r="EB1603">
            <v>-30347766</v>
          </cell>
          <cell r="EC1603" t="str">
            <v>Def</v>
          </cell>
          <cell r="ED1603" t="str">
            <v>Public Transport</v>
          </cell>
        </row>
        <row r="1604">
          <cell r="D1604" t="str">
            <v>PC2110200t</v>
          </cell>
          <cell r="E1604" t="str">
            <v>Transport projects</v>
          </cell>
          <cell r="F1604" t="str">
            <v>Transport Organisation</v>
          </cell>
          <cell r="G1604" t="str">
            <v>Transport Chief executive's office</v>
          </cell>
          <cell r="H1604" t="str">
            <v>E750010</v>
          </cell>
          <cell r="I1604" t="str">
            <v>Transport Chief executive's office</v>
          </cell>
          <cell r="J1604" t="str">
            <v>Transport</v>
          </cell>
          <cell r="K1604" t="str">
            <v>Public transport and travel demand management</v>
          </cell>
          <cell r="L1604" t="str">
            <v>Rail</v>
          </cell>
          <cell r="M1604" t="str">
            <v>Transport</v>
          </cell>
          <cell r="N1604" t="str">
            <v>Public transport and travel demand management</v>
          </cell>
          <cell r="O1604" t="str">
            <v>Rail</v>
          </cell>
          <cell r="P1604" t="str">
            <v>Transport</v>
          </cell>
          <cell r="Q1604" t="str">
            <v>Public transport and travel demand management</v>
          </cell>
          <cell r="R1604" t="str">
            <v>Rail</v>
          </cell>
          <cell r="S1604" t="str">
            <v>A0600014</v>
          </cell>
          <cell r="T1604" t="str">
            <v>A0600014</v>
          </cell>
          <cell r="U1604" t="str">
            <v>Rail</v>
          </cell>
          <cell r="V1604" t="str">
            <v>L050</v>
          </cell>
          <cell r="W1604" t="str">
            <v>Regional</v>
          </cell>
          <cell r="X1604" t="str">
            <v>PL40810</v>
          </cell>
          <cell r="Y1604" t="str">
            <v>Expense</v>
          </cell>
          <cell r="Z1604">
            <v>20120701</v>
          </cell>
          <cell r="AA1604">
            <v>20220630</v>
          </cell>
          <cell r="AB1604">
            <v>1</v>
          </cell>
          <cell r="AC1604" t="str">
            <v>Programme</v>
          </cell>
          <cell r="AD1604">
            <v>0</v>
          </cell>
          <cell r="AE1604">
            <v>0</v>
          </cell>
          <cell r="AF1604">
            <v>0</v>
          </cell>
          <cell r="AG1604">
            <v>1</v>
          </cell>
          <cell r="AH1604">
            <v>17</v>
          </cell>
          <cell r="AI1604" t="str">
            <v>Public Transport</v>
          </cell>
          <cell r="AJ1604" t="str">
            <v>Road base</v>
          </cell>
          <cell r="AK1604">
            <v>0</v>
          </cell>
          <cell r="AM1604">
            <v>1</v>
          </cell>
          <cell r="AT1604">
            <v>7648766</v>
          </cell>
          <cell r="AU1604">
            <v>8105666</v>
          </cell>
          <cell r="AV1604">
            <v>7941426</v>
          </cell>
          <cell r="AW1604">
            <v>4637176</v>
          </cell>
          <cell r="AX1604">
            <v>3931426</v>
          </cell>
          <cell r="AY1604">
            <v>3754576</v>
          </cell>
          <cell r="AZ1604">
            <v>5252506</v>
          </cell>
          <cell r="BA1604">
            <v>4314096</v>
          </cell>
          <cell r="BB1604">
            <v>4580986</v>
          </cell>
          <cell r="BC1604">
            <v>4580986</v>
          </cell>
          <cell r="BD1604">
            <v>3.9E-2</v>
          </cell>
          <cell r="BE1604">
            <v>7.4325999999999892E-2</v>
          </cell>
          <cell r="BF1604">
            <v>0.10440712799999985</v>
          </cell>
          <cell r="BG1604">
            <v>0.13643493471199974</v>
          </cell>
          <cell r="BH1604">
            <v>0.17166441768807172</v>
          </cell>
          <cell r="BI1604">
            <v>0.2103293434717779</v>
          </cell>
          <cell r="BJ1604">
            <v>0.25269087049328998</v>
          </cell>
          <cell r="BK1604">
            <v>0.29904043270154168</v>
          </cell>
          <cell r="BL1604">
            <v>0.35100205000960338</v>
          </cell>
          <cell r="BM1604">
            <v>0.40504213200998751</v>
          </cell>
          <cell r="BN1604">
            <v>0</v>
          </cell>
          <cell r="BO1604">
            <v>298301.87400000001</v>
          </cell>
          <cell r="BP1604">
            <v>602461.73111599917</v>
          </cell>
          <cell r="BQ1604">
            <v>829141.48088452686</v>
          </cell>
          <cell r="BR1604">
            <v>632672.80480805214</v>
          </cell>
          <cell r="BS1604">
            <v>674885.95497374504</v>
          </cell>
          <cell r="BT1604">
            <v>789697.50509489398</v>
          </cell>
          <cell r="BU1604">
            <v>1327260.3134112286</v>
          </cell>
          <cell r="BV1604">
            <v>1290089.1345559901</v>
          </cell>
          <cell r="BW1604">
            <v>1607935.4770652929</v>
          </cell>
          <cell r="BX1604">
            <v>1855492.3361479046</v>
          </cell>
          <cell r="BY1604">
            <v>0</v>
          </cell>
          <cell r="BZ1604">
            <v>7947067.8739999998</v>
          </cell>
          <cell r="CA1604">
            <v>8708127.7311159987</v>
          </cell>
          <cell r="CB1604">
            <v>8770567.4808845259</v>
          </cell>
          <cell r="CC1604">
            <v>5269848.8048080523</v>
          </cell>
          <cell r="CD1604">
            <v>4606311.9549737452</v>
          </cell>
          <cell r="CE1604">
            <v>4544273.5050948942</v>
          </cell>
          <cell r="CF1604">
            <v>6579766.3134112284</v>
          </cell>
          <cell r="CG1604">
            <v>5604185.1345559899</v>
          </cell>
          <cell r="CH1604">
            <v>6188921.4770652931</v>
          </cell>
          <cell r="CI1604">
            <v>6436478.3361479044</v>
          </cell>
          <cell r="CK1604">
            <v>0</v>
          </cell>
          <cell r="CL1604">
            <v>0</v>
          </cell>
          <cell r="CM1604">
            <v>0</v>
          </cell>
          <cell r="CN1604">
            <v>0</v>
          </cell>
          <cell r="CO1604">
            <v>0</v>
          </cell>
          <cell r="CP1604">
            <v>0</v>
          </cell>
          <cell r="CQ1604">
            <v>0</v>
          </cell>
          <cell r="CR1604">
            <v>0</v>
          </cell>
          <cell r="CS1604">
            <v>0</v>
          </cell>
          <cell r="CT1604">
            <v>0</v>
          </cell>
          <cell r="CU1604">
            <v>0</v>
          </cell>
          <cell r="CW1604">
            <v>0</v>
          </cell>
          <cell r="CX1604">
            <v>0</v>
          </cell>
          <cell r="CY1604">
            <v>0</v>
          </cell>
          <cell r="CZ1604">
            <v>0</v>
          </cell>
          <cell r="DA1604">
            <v>0</v>
          </cell>
          <cell r="DB1604">
            <v>0</v>
          </cell>
          <cell r="DC1604">
            <v>0</v>
          </cell>
          <cell r="DD1604">
            <v>0</v>
          </cell>
          <cell r="DE1604">
            <v>0</v>
          </cell>
          <cell r="DF1604">
            <v>0</v>
          </cell>
          <cell r="DG1604">
            <v>0</v>
          </cell>
          <cell r="DI1604">
            <v>0</v>
          </cell>
          <cell r="DJ1604">
            <v>7947067.8739999998</v>
          </cell>
          <cell r="DK1604">
            <v>8708127.7311159987</v>
          </cell>
          <cell r="DL1604">
            <v>8770567.4808845259</v>
          </cell>
          <cell r="DM1604">
            <v>5269848.8048080523</v>
          </cell>
          <cell r="DN1604">
            <v>4606311.9549737452</v>
          </cell>
          <cell r="DO1604">
            <v>4544273.5050948942</v>
          </cell>
          <cell r="DP1604">
            <v>6579766.3134112284</v>
          </cell>
          <cell r="DQ1604">
            <v>5604185.1345559899</v>
          </cell>
          <cell r="DR1604">
            <v>6188921.4770652931</v>
          </cell>
          <cell r="DS1604">
            <v>6436478.3361479044</v>
          </cell>
          <cell r="DU1604" t="str">
            <v>none</v>
          </cell>
          <cell r="DV1604">
            <v>0</v>
          </cell>
          <cell r="DW1604">
            <v>1</v>
          </cell>
          <cell r="DX1604">
            <v>1</v>
          </cell>
          <cell r="DY1604">
            <v>54747610</v>
          </cell>
          <cell r="DZ1604">
            <v>64655548.612057626</v>
          </cell>
          <cell r="EB1604">
            <v>64655548.612057626</v>
          </cell>
          <cell r="EC1604" t="str">
            <v>Def</v>
          </cell>
          <cell r="ED1604" t="str">
            <v>Public Transport</v>
          </cell>
        </row>
        <row r="1605">
          <cell r="D1605" t="str">
            <v>PC2110200u</v>
          </cell>
          <cell r="E1605" t="str">
            <v>Transport projects</v>
          </cell>
          <cell r="F1605" t="str">
            <v>Transport Organisation</v>
          </cell>
          <cell r="G1605" t="str">
            <v>Infrastructure</v>
          </cell>
          <cell r="H1605" t="str">
            <v>E750105</v>
          </cell>
          <cell r="I1605" t="str">
            <v>Infrastructure management</v>
          </cell>
          <cell r="J1605" t="str">
            <v>Transport</v>
          </cell>
          <cell r="K1605" t="str">
            <v>Public transport and travel demand management</v>
          </cell>
          <cell r="L1605" t="str">
            <v>Rail</v>
          </cell>
          <cell r="M1605" t="str">
            <v>Transport</v>
          </cell>
          <cell r="N1605" t="str">
            <v>Public transport and travel demand management</v>
          </cell>
          <cell r="O1605" t="str">
            <v>Rail</v>
          </cell>
          <cell r="P1605" t="str">
            <v>Transport</v>
          </cell>
          <cell r="Q1605" t="str">
            <v>Public transport and travel demand management</v>
          </cell>
          <cell r="R1605" t="str">
            <v>Rail</v>
          </cell>
          <cell r="S1605" t="str">
            <v>A0600014</v>
          </cell>
          <cell r="T1605" t="str">
            <v>A0600014</v>
          </cell>
          <cell r="U1605" t="str">
            <v>Rail</v>
          </cell>
          <cell r="V1605" t="str">
            <v>L050</v>
          </cell>
          <cell r="W1605" t="str">
            <v>Regional</v>
          </cell>
          <cell r="X1605" t="str">
            <v>PL40810</v>
          </cell>
          <cell r="Y1605" t="str">
            <v>Expense</v>
          </cell>
          <cell r="Z1605">
            <v>20120701</v>
          </cell>
          <cell r="AA1605">
            <v>20220630</v>
          </cell>
          <cell r="AB1605">
            <v>1</v>
          </cell>
          <cell r="AC1605" t="str">
            <v>Programme</v>
          </cell>
          <cell r="AD1605">
            <v>1</v>
          </cell>
          <cell r="AE1605">
            <v>0</v>
          </cell>
          <cell r="AF1605">
            <v>0</v>
          </cell>
          <cell r="AG1605">
            <v>0</v>
          </cell>
          <cell r="AH1605">
            <v>17</v>
          </cell>
          <cell r="AI1605" t="str">
            <v>Public Transport</v>
          </cell>
          <cell r="AJ1605" t="str">
            <v>Road base</v>
          </cell>
          <cell r="AK1605">
            <v>0</v>
          </cell>
          <cell r="AM1605">
            <v>1</v>
          </cell>
          <cell r="AT1605">
            <v>36184329</v>
          </cell>
          <cell r="AU1605">
            <v>15770000</v>
          </cell>
          <cell r="AV1605">
            <v>18790000</v>
          </cell>
          <cell r="AW1605">
            <v>8190000</v>
          </cell>
          <cell r="AX1605">
            <v>4640000</v>
          </cell>
          <cell r="AY1605">
            <v>8680000</v>
          </cell>
          <cell r="AZ1605">
            <v>2000000</v>
          </cell>
          <cell r="BA1605">
            <v>2350000</v>
          </cell>
          <cell r="BB1605">
            <v>3500000</v>
          </cell>
          <cell r="BC1605">
            <v>4560000</v>
          </cell>
          <cell r="BD1605">
            <v>3.9E-2</v>
          </cell>
          <cell r="BE1605">
            <v>7.4325999999999892E-2</v>
          </cell>
          <cell r="BF1605">
            <v>0.10440712799999985</v>
          </cell>
          <cell r="BG1605">
            <v>0.13643493471199974</v>
          </cell>
          <cell r="BH1605">
            <v>0.17166441768807172</v>
          </cell>
          <cell r="BI1605">
            <v>0.2103293434717779</v>
          </cell>
          <cell r="BJ1605">
            <v>0.25269087049328998</v>
          </cell>
          <cell r="BK1605">
            <v>0.29904043270154168</v>
          </cell>
          <cell r="BL1605">
            <v>0.35100205000960338</v>
          </cell>
          <cell r="BM1605">
            <v>0.40504213200998751</v>
          </cell>
          <cell r="BN1605">
            <v>0</v>
          </cell>
          <cell r="BO1605">
            <v>1411188.831</v>
          </cell>
          <cell r="BP1605">
            <v>1172121.0199999984</v>
          </cell>
          <cell r="BQ1605">
            <v>1961809.9351199972</v>
          </cell>
          <cell r="BR1605">
            <v>1117402.1152912779</v>
          </cell>
          <cell r="BS1605">
            <v>796522.89807265275</v>
          </cell>
          <cell r="BT1605">
            <v>1825658.7013350322</v>
          </cell>
          <cell r="BU1605">
            <v>505381.74098657997</v>
          </cell>
          <cell r="BV1605">
            <v>702745.01684862294</v>
          </cell>
          <cell r="BW1605">
            <v>1228507.1750336119</v>
          </cell>
          <cell r="BX1605">
            <v>1846992.1219655431</v>
          </cell>
          <cell r="BY1605">
            <v>0</v>
          </cell>
          <cell r="BZ1605">
            <v>37595517.831</v>
          </cell>
          <cell r="CA1605">
            <v>16942121.02</v>
          </cell>
          <cell r="CB1605">
            <v>20751809.935119998</v>
          </cell>
          <cell r="CC1605">
            <v>9307402.1152912788</v>
          </cell>
          <cell r="CD1605">
            <v>5436522.8980726525</v>
          </cell>
          <cell r="CE1605">
            <v>10505658.701335032</v>
          </cell>
          <cell r="CF1605">
            <v>2505381.74098658</v>
          </cell>
          <cell r="CG1605">
            <v>3052745.0168486228</v>
          </cell>
          <cell r="CH1605">
            <v>4728507.1750336122</v>
          </cell>
          <cell r="CI1605">
            <v>6406992.1219655434</v>
          </cell>
          <cell r="CK1605">
            <v>0</v>
          </cell>
          <cell r="CL1605">
            <v>37595517.831</v>
          </cell>
          <cell r="CM1605">
            <v>16942121.02</v>
          </cell>
          <cell r="CN1605">
            <v>20751809.935119998</v>
          </cell>
          <cell r="CO1605">
            <v>9307402.1152912788</v>
          </cell>
          <cell r="CP1605">
            <v>5436522.8980726525</v>
          </cell>
          <cell r="CQ1605">
            <v>10505658.701335032</v>
          </cell>
          <cell r="CR1605">
            <v>2505381.74098658</v>
          </cell>
          <cell r="CS1605">
            <v>3052745.0168486228</v>
          </cell>
          <cell r="CT1605">
            <v>4728507.1750336122</v>
          </cell>
          <cell r="CU1605">
            <v>6406992.1219655434</v>
          </cell>
          <cell r="CW1605">
            <v>0</v>
          </cell>
          <cell r="CX1605">
            <v>0</v>
          </cell>
          <cell r="CY1605">
            <v>0</v>
          </cell>
          <cell r="CZ1605">
            <v>0</v>
          </cell>
          <cell r="DA1605">
            <v>0</v>
          </cell>
          <cell r="DB1605">
            <v>0</v>
          </cell>
          <cell r="DC1605">
            <v>0</v>
          </cell>
          <cell r="DD1605">
            <v>0</v>
          </cell>
          <cell r="DE1605">
            <v>0</v>
          </cell>
          <cell r="DF1605">
            <v>0</v>
          </cell>
          <cell r="DG1605">
            <v>0</v>
          </cell>
          <cell r="DI1605">
            <v>0</v>
          </cell>
          <cell r="DJ1605">
            <v>0</v>
          </cell>
          <cell r="DK1605">
            <v>0</v>
          </cell>
          <cell r="DL1605">
            <v>0</v>
          </cell>
          <cell r="DM1605">
            <v>0</v>
          </cell>
          <cell r="DN1605">
            <v>0</v>
          </cell>
          <cell r="DO1605">
            <v>0</v>
          </cell>
          <cell r="DP1605">
            <v>0</v>
          </cell>
          <cell r="DQ1605">
            <v>0</v>
          </cell>
          <cell r="DR1605">
            <v>0</v>
          </cell>
          <cell r="DS1605">
            <v>0</v>
          </cell>
          <cell r="DU1605" t="str">
            <v>none</v>
          </cell>
          <cell r="DV1605">
            <v>0</v>
          </cell>
          <cell r="DW1605">
            <v>1</v>
          </cell>
          <cell r="DX1605">
            <v>1</v>
          </cell>
          <cell r="DY1605">
            <v>104664329</v>
          </cell>
          <cell r="DZ1605">
            <v>117232658.55565332</v>
          </cell>
          <cell r="EB1605">
            <v>117232658.55565332</v>
          </cell>
          <cell r="EC1605" t="str">
            <v>Def</v>
          </cell>
          <cell r="ED1605" t="str">
            <v>Public Transport</v>
          </cell>
        </row>
        <row r="1606">
          <cell r="D1606" t="str">
            <v>PC2110200v</v>
          </cell>
          <cell r="E1606" t="str">
            <v>Transport projects</v>
          </cell>
          <cell r="F1606" t="str">
            <v>Transport Organisation</v>
          </cell>
          <cell r="G1606" t="str">
            <v>Infrastructure</v>
          </cell>
          <cell r="H1606" t="str">
            <v>E750105</v>
          </cell>
          <cell r="I1606" t="str">
            <v>Infrastructure management</v>
          </cell>
          <cell r="J1606" t="str">
            <v>Transport</v>
          </cell>
          <cell r="K1606" t="str">
            <v>Public transport and travel demand management</v>
          </cell>
          <cell r="L1606" t="str">
            <v>Rail</v>
          </cell>
          <cell r="M1606" t="str">
            <v>Transport</v>
          </cell>
          <cell r="N1606" t="str">
            <v>Public transport and travel demand management</v>
          </cell>
          <cell r="O1606" t="str">
            <v>Rail</v>
          </cell>
          <cell r="P1606" t="str">
            <v>Transport</v>
          </cell>
          <cell r="Q1606" t="str">
            <v>Public transport and travel demand management</v>
          </cell>
          <cell r="R1606" t="str">
            <v>Rail</v>
          </cell>
          <cell r="S1606" t="str">
            <v>A0600014</v>
          </cell>
          <cell r="T1606" t="str">
            <v>A0600014</v>
          </cell>
          <cell r="U1606" t="str">
            <v>Rail</v>
          </cell>
          <cell r="V1606" t="str">
            <v>L050</v>
          </cell>
          <cell r="W1606" t="str">
            <v>Regional</v>
          </cell>
          <cell r="X1606" t="str">
            <v>No Inflation</v>
          </cell>
          <cell r="Y1606" t="str">
            <v>Revenue</v>
          </cell>
          <cell r="Z1606">
            <v>20120701</v>
          </cell>
          <cell r="AA1606">
            <v>20220630</v>
          </cell>
          <cell r="AB1606">
            <v>1</v>
          </cell>
          <cell r="AC1606" t="str">
            <v>Programme</v>
          </cell>
          <cell r="AD1606">
            <v>1</v>
          </cell>
          <cell r="AE1606">
            <v>0</v>
          </cell>
          <cell r="AF1606">
            <v>0</v>
          </cell>
          <cell r="AG1606">
            <v>0</v>
          </cell>
          <cell r="AH1606">
            <v>17</v>
          </cell>
          <cell r="AI1606" t="str">
            <v>Public Transport</v>
          </cell>
          <cell r="AJ1606" t="str">
            <v>Road base</v>
          </cell>
          <cell r="AK1606">
            <v>0</v>
          </cell>
          <cell r="AM1606">
            <v>1</v>
          </cell>
          <cell r="AT1606">
            <v>-22888261</v>
          </cell>
          <cell r="AU1606">
            <v>-22220566</v>
          </cell>
          <cell r="AV1606">
            <v>-21334075</v>
          </cell>
          <cell r="AW1606">
            <v>-22980292</v>
          </cell>
          <cell r="AX1606">
            <v>-27726047</v>
          </cell>
          <cell r="AY1606">
            <v>-12083927</v>
          </cell>
          <cell r="AZ1606">
            <v>-13490458</v>
          </cell>
          <cell r="BA1606">
            <v>-18462191</v>
          </cell>
          <cell r="BB1606">
            <v>-17461436</v>
          </cell>
          <cell r="BC1606">
            <v>-11609701</v>
          </cell>
          <cell r="BN1606">
            <v>0</v>
          </cell>
          <cell r="BO1606">
            <v>0</v>
          </cell>
          <cell r="BP1606">
            <v>0</v>
          </cell>
          <cell r="BQ1606">
            <v>0</v>
          </cell>
          <cell r="BR1606">
            <v>0</v>
          </cell>
          <cell r="BS1606">
            <v>0</v>
          </cell>
          <cell r="BT1606">
            <v>0</v>
          </cell>
          <cell r="BU1606">
            <v>0</v>
          </cell>
          <cell r="BV1606">
            <v>0</v>
          </cell>
          <cell r="BW1606">
            <v>0</v>
          </cell>
          <cell r="BX1606">
            <v>0</v>
          </cell>
          <cell r="BY1606">
            <v>0</v>
          </cell>
          <cell r="BZ1606">
            <v>-22888261</v>
          </cell>
          <cell r="CA1606">
            <v>-22220566</v>
          </cell>
          <cell r="CB1606">
            <v>-21334075</v>
          </cell>
          <cell r="CC1606">
            <v>-22980292</v>
          </cell>
          <cell r="CD1606">
            <v>-27726047</v>
          </cell>
          <cell r="CE1606">
            <v>-12083927</v>
          </cell>
          <cell r="CF1606">
            <v>-13490458</v>
          </cell>
          <cell r="CG1606">
            <v>-18462191</v>
          </cell>
          <cell r="CH1606">
            <v>-17461436</v>
          </cell>
          <cell r="CI1606">
            <v>-11609701</v>
          </cell>
          <cell r="CK1606">
            <v>0</v>
          </cell>
          <cell r="CL1606">
            <v>-22888261</v>
          </cell>
          <cell r="CM1606">
            <v>-22220566</v>
          </cell>
          <cell r="CN1606">
            <v>-21334075</v>
          </cell>
          <cell r="CO1606">
            <v>-22980292</v>
          </cell>
          <cell r="CP1606">
            <v>-27726047</v>
          </cell>
          <cell r="CQ1606">
            <v>-12083927</v>
          </cell>
          <cell r="CR1606">
            <v>-13490458</v>
          </cell>
          <cell r="CS1606">
            <v>-18462191</v>
          </cell>
          <cell r="CT1606">
            <v>-17461436</v>
          </cell>
          <cell r="CU1606">
            <v>-11609701</v>
          </cell>
          <cell r="CW1606">
            <v>0</v>
          </cell>
          <cell r="CX1606">
            <v>0</v>
          </cell>
          <cell r="CY1606">
            <v>0</v>
          </cell>
          <cell r="CZ1606">
            <v>0</v>
          </cell>
          <cell r="DA1606">
            <v>0</v>
          </cell>
          <cell r="DB1606">
            <v>0</v>
          </cell>
          <cell r="DC1606">
            <v>0</v>
          </cell>
          <cell r="DD1606">
            <v>0</v>
          </cell>
          <cell r="DE1606">
            <v>0</v>
          </cell>
          <cell r="DF1606">
            <v>0</v>
          </cell>
          <cell r="DG1606">
            <v>0</v>
          </cell>
          <cell r="DI1606">
            <v>0</v>
          </cell>
          <cell r="DJ1606">
            <v>0</v>
          </cell>
          <cell r="DK1606">
            <v>0</v>
          </cell>
          <cell r="DL1606">
            <v>0</v>
          </cell>
          <cell r="DM1606">
            <v>0</v>
          </cell>
          <cell r="DN1606">
            <v>0</v>
          </cell>
          <cell r="DO1606">
            <v>0</v>
          </cell>
          <cell r="DP1606">
            <v>0</v>
          </cell>
          <cell r="DQ1606">
            <v>0</v>
          </cell>
          <cell r="DR1606">
            <v>0</v>
          </cell>
          <cell r="DS1606">
            <v>0</v>
          </cell>
          <cell r="DU1606" t="str">
            <v>none</v>
          </cell>
          <cell r="DV1606">
            <v>0</v>
          </cell>
          <cell r="DW1606">
            <v>1</v>
          </cell>
          <cell r="DX1606">
            <v>1</v>
          </cell>
          <cell r="DY1606">
            <v>-190256954</v>
          </cell>
          <cell r="DZ1606">
            <v>-190256954</v>
          </cell>
          <cell r="EB1606">
            <v>-190256954</v>
          </cell>
          <cell r="EC1606" t="str">
            <v>Def</v>
          </cell>
          <cell r="ED1606" t="str">
            <v>Public Transport</v>
          </cell>
        </row>
        <row r="1607">
          <cell r="D1607" t="str">
            <v>PC3200649a</v>
          </cell>
          <cell r="E1607" t="str">
            <v>Auckland CBD rail link project</v>
          </cell>
          <cell r="F1607" t="str">
            <v>Transport Organisation</v>
          </cell>
          <cell r="G1607" t="str">
            <v>Infrastructure</v>
          </cell>
          <cell r="H1607" t="str">
            <v>E750745</v>
          </cell>
          <cell r="I1607" t="str">
            <v>Rail and related improvement projects</v>
          </cell>
          <cell r="J1607" t="str">
            <v>Transport</v>
          </cell>
          <cell r="K1607" t="str">
            <v>Public transport and travel demand management</v>
          </cell>
          <cell r="L1607" t="str">
            <v>Rail</v>
          </cell>
          <cell r="M1607" t="str">
            <v>Transport</v>
          </cell>
          <cell r="N1607" t="str">
            <v>Public transport and travel demand management</v>
          </cell>
          <cell r="O1607" t="str">
            <v>Rail</v>
          </cell>
          <cell r="P1607" t="str">
            <v>Transport</v>
          </cell>
          <cell r="Q1607" t="str">
            <v>Public transport and travel demand management</v>
          </cell>
          <cell r="R1607" t="str">
            <v>Rail</v>
          </cell>
          <cell r="S1607" t="str">
            <v>A0600014</v>
          </cell>
          <cell r="T1607" t="str">
            <v>A0600014</v>
          </cell>
          <cell r="U1607" t="str">
            <v>Rail</v>
          </cell>
          <cell r="V1607" t="str">
            <v>L050</v>
          </cell>
          <cell r="W1607" t="str">
            <v>Regional</v>
          </cell>
          <cell r="X1607" t="str">
            <v>PL40810</v>
          </cell>
          <cell r="Y1607" t="str">
            <v>Expense</v>
          </cell>
          <cell r="Z1607">
            <v>20120701</v>
          </cell>
          <cell r="AA1607">
            <v>20210630</v>
          </cell>
          <cell r="AB1607">
            <v>1</v>
          </cell>
          <cell r="AC1607" t="str">
            <v>Programme</v>
          </cell>
          <cell r="AD1607">
            <v>0.85</v>
          </cell>
          <cell r="AE1607">
            <v>0</v>
          </cell>
          <cell r="AF1607">
            <v>0.15</v>
          </cell>
          <cell r="AG1607">
            <v>0</v>
          </cell>
          <cell r="AH1607">
            <v>17</v>
          </cell>
          <cell r="AI1607" t="str">
            <v>Public Transport</v>
          </cell>
          <cell r="AJ1607" t="str">
            <v>Other assets (Capex)</v>
          </cell>
          <cell r="AK1607">
            <v>0</v>
          </cell>
          <cell r="AM1607">
            <v>0.95299999999999996</v>
          </cell>
          <cell r="AO1607">
            <v>4.7E-2</v>
          </cell>
          <cell r="AT1607">
            <v>107100000</v>
          </cell>
          <cell r="AU1607">
            <v>231180000</v>
          </cell>
          <cell r="AV1607">
            <v>110450000</v>
          </cell>
          <cell r="AW1607">
            <v>273540000</v>
          </cell>
          <cell r="AX1607">
            <v>441565000</v>
          </cell>
          <cell r="AY1607">
            <v>462245000</v>
          </cell>
          <cell r="AZ1607">
            <v>309260000</v>
          </cell>
          <cell r="BA1607">
            <v>599405000</v>
          </cell>
          <cell r="BD1607">
            <v>3.3000000000000002E-2</v>
          </cell>
          <cell r="BE1607">
            <v>6.7088999999999732E-2</v>
          </cell>
          <cell r="BF1607">
            <v>0.10230293699999971</v>
          </cell>
          <cell r="BG1607">
            <v>0.14088353979499968</v>
          </cell>
          <cell r="BH1607">
            <v>0.18195534722761963</v>
          </cell>
          <cell r="BI1607">
            <v>0.21859596299167583</v>
          </cell>
          <cell r="BJ1607">
            <v>0.25637243784441766</v>
          </cell>
          <cell r="BK1607">
            <v>0.29783272829328333</v>
          </cell>
          <cell r="BL1607">
            <v>0.3445547065118415</v>
          </cell>
          <cell r="BM1607">
            <v>0.39295867594626777</v>
          </cell>
          <cell r="BN1607">
            <v>0</v>
          </cell>
          <cell r="BO1607">
            <v>3534300</v>
          </cell>
          <cell r="BP1607">
            <v>15509635.019999938</v>
          </cell>
          <cell r="BQ1607">
            <v>11299359.391649967</v>
          </cell>
          <cell r="BR1607">
            <v>38537283.475524209</v>
          </cell>
          <cell r="BS1607">
            <v>80345112.898563862</v>
          </cell>
          <cell r="BT1607">
            <v>101044890.91308719</v>
          </cell>
          <cell r="BU1607">
            <v>79285740.127764598</v>
          </cell>
          <cell r="BV1607">
            <v>178522426.50263551</v>
          </cell>
          <cell r="BW1607">
            <v>0</v>
          </cell>
          <cell r="BX1607">
            <v>0</v>
          </cell>
          <cell r="BY1607">
            <v>0</v>
          </cell>
          <cell r="BZ1607">
            <v>110634300</v>
          </cell>
          <cell r="CA1607">
            <v>246689635.01999995</v>
          </cell>
          <cell r="CB1607">
            <v>121749359.39164996</v>
          </cell>
          <cell r="CC1607">
            <v>312077283.47552419</v>
          </cell>
          <cell r="CD1607">
            <v>521910112.89856386</v>
          </cell>
          <cell r="CE1607">
            <v>563289890.91308713</v>
          </cell>
          <cell r="CF1607">
            <v>388545740.12776458</v>
          </cell>
          <cell r="CG1607">
            <v>777927426.50263548</v>
          </cell>
          <cell r="CH1607">
            <v>0</v>
          </cell>
          <cell r="CI1607">
            <v>0</v>
          </cell>
          <cell r="CK1607">
            <v>0</v>
          </cell>
          <cell r="CL1607">
            <v>94039155</v>
          </cell>
          <cell r="CM1607">
            <v>209686189.76699996</v>
          </cell>
          <cell r="CN1607">
            <v>103486955.48290247</v>
          </cell>
          <cell r="CO1607">
            <v>265265690.95419556</v>
          </cell>
          <cell r="CP1607">
            <v>443623595.96377927</v>
          </cell>
          <cell r="CQ1607">
            <v>478796407.27612406</v>
          </cell>
          <cell r="CR1607">
            <v>330263879.1085999</v>
          </cell>
          <cell r="CS1607">
            <v>661238312.52724016</v>
          </cell>
          <cell r="CT1607">
            <v>0</v>
          </cell>
          <cell r="CU1607">
            <v>0</v>
          </cell>
          <cell r="CW1607">
            <v>0</v>
          </cell>
          <cell r="CX1607">
            <v>16595145</v>
          </cell>
          <cell r="CY1607">
            <v>37003445.252999991</v>
          </cell>
          <cell r="CZ1607">
            <v>18262403.908747494</v>
          </cell>
          <cell r="DA1607">
            <v>46811592.521328628</v>
          </cell>
          <cell r="DB1607">
            <v>78286516.934784576</v>
          </cell>
          <cell r="DC1607">
            <v>84493483.636963069</v>
          </cell>
          <cell r="DD1607">
            <v>58281861.019164689</v>
          </cell>
          <cell r="DE1607">
            <v>116689113.97539532</v>
          </cell>
          <cell r="DF1607">
            <v>0</v>
          </cell>
          <cell r="DG1607">
            <v>0</v>
          </cell>
          <cell r="DI1607">
            <v>0</v>
          </cell>
          <cell r="DJ1607">
            <v>0</v>
          </cell>
          <cell r="DK1607">
            <v>0</v>
          </cell>
          <cell r="DL1607">
            <v>0</v>
          </cell>
          <cell r="DM1607">
            <v>0</v>
          </cell>
          <cell r="DN1607">
            <v>0</v>
          </cell>
          <cell r="DO1607">
            <v>0</v>
          </cell>
          <cell r="DP1607">
            <v>0</v>
          </cell>
          <cell r="DQ1607">
            <v>0</v>
          </cell>
          <cell r="DR1607">
            <v>0</v>
          </cell>
          <cell r="DS1607">
            <v>0</v>
          </cell>
          <cell r="DU1607" t="e">
            <v>#N/A</v>
          </cell>
          <cell r="DV1607">
            <v>380211750</v>
          </cell>
          <cell r="DW1607">
            <v>1</v>
          </cell>
          <cell r="DX1607">
            <v>1</v>
          </cell>
          <cell r="DY1607">
            <v>2534745000</v>
          </cell>
          <cell r="DZ1607">
            <v>3042823748.3292251</v>
          </cell>
          <cell r="EB1607">
            <v>3042823748.3292251</v>
          </cell>
          <cell r="EC1607" t="str">
            <v>Def</v>
          </cell>
          <cell r="ED1607" t="str">
            <v>Public Transport</v>
          </cell>
        </row>
        <row r="1608">
          <cell r="D1608" t="str">
            <v>PC3200649b</v>
          </cell>
          <cell r="E1608" t="str">
            <v>Auckland CBD rail link project</v>
          </cell>
          <cell r="F1608" t="str">
            <v>Transport Organisation</v>
          </cell>
          <cell r="G1608" t="str">
            <v>Infrastructure</v>
          </cell>
          <cell r="H1608" t="str">
            <v>E750745</v>
          </cell>
          <cell r="I1608" t="str">
            <v>Rail and related improvement projects</v>
          </cell>
          <cell r="J1608" t="str">
            <v>Transport</v>
          </cell>
          <cell r="K1608" t="str">
            <v>Public transport and travel demand management</v>
          </cell>
          <cell r="L1608" t="str">
            <v>Rail</v>
          </cell>
          <cell r="M1608" t="str">
            <v>Transport</v>
          </cell>
          <cell r="N1608" t="str">
            <v>Public transport and travel demand management</v>
          </cell>
          <cell r="O1608" t="str">
            <v>Rail</v>
          </cell>
          <cell r="P1608" t="str">
            <v>Transport</v>
          </cell>
          <cell r="Q1608" t="str">
            <v>Public transport and travel demand management</v>
          </cell>
          <cell r="R1608" t="str">
            <v>Rail</v>
          </cell>
          <cell r="S1608" t="str">
            <v>A0600014</v>
          </cell>
          <cell r="T1608" t="str">
            <v>A0600014</v>
          </cell>
          <cell r="U1608" t="str">
            <v>Rail</v>
          </cell>
          <cell r="V1608" t="str">
            <v>L050</v>
          </cell>
          <cell r="W1608" t="str">
            <v>Regional</v>
          </cell>
          <cell r="X1608" t="str">
            <v>No Inflation</v>
          </cell>
          <cell r="Y1608" t="str">
            <v>Revenue</v>
          </cell>
          <cell r="Z1608">
            <v>20120701</v>
          </cell>
          <cell r="AA1608">
            <v>20210630</v>
          </cell>
          <cell r="AB1608">
            <v>1</v>
          </cell>
          <cell r="AC1608" t="str">
            <v>Programme</v>
          </cell>
          <cell r="AD1608">
            <v>0.85</v>
          </cell>
          <cell r="AE1608">
            <v>0</v>
          </cell>
          <cell r="AF1608">
            <v>0.15</v>
          </cell>
          <cell r="AG1608">
            <v>0</v>
          </cell>
          <cell r="AH1608">
            <v>17</v>
          </cell>
          <cell r="AI1608" t="str">
            <v>Public Transport</v>
          </cell>
          <cell r="AJ1608" t="str">
            <v>Other assets (Capex)</v>
          </cell>
          <cell r="AK1608">
            <v>0</v>
          </cell>
          <cell r="AM1608">
            <v>0.95299999999999996</v>
          </cell>
          <cell r="AO1608">
            <v>4.7E-2</v>
          </cell>
          <cell r="AT1608">
            <v>0</v>
          </cell>
          <cell r="AU1608">
            <v>0</v>
          </cell>
          <cell r="AV1608">
            <v>-239993900</v>
          </cell>
          <cell r="AW1608">
            <v>-155430206</v>
          </cell>
          <cell r="AX1608">
            <v>-258682999</v>
          </cell>
          <cell r="AY1608">
            <v>-279734344</v>
          </cell>
          <cell r="AZ1608">
            <v>-193703589</v>
          </cell>
          <cell r="BA1608">
            <v>-131790899</v>
          </cell>
          <cell r="BB1608">
            <v>47622822</v>
          </cell>
          <cell r="BC1608">
            <v>24763868</v>
          </cell>
          <cell r="BN1608">
            <v>0</v>
          </cell>
          <cell r="BO1608">
            <v>0</v>
          </cell>
          <cell r="BP1608">
            <v>0</v>
          </cell>
          <cell r="BQ1608">
            <v>0</v>
          </cell>
          <cell r="BR1608">
            <v>0</v>
          </cell>
          <cell r="BS1608">
            <v>0</v>
          </cell>
          <cell r="BT1608">
            <v>0</v>
          </cell>
          <cell r="BU1608">
            <v>0</v>
          </cell>
          <cell r="BV1608">
            <v>0</v>
          </cell>
          <cell r="BW1608">
            <v>0</v>
          </cell>
          <cell r="BX1608">
            <v>0</v>
          </cell>
          <cell r="BY1608">
            <v>0</v>
          </cell>
          <cell r="BZ1608">
            <v>0</v>
          </cell>
          <cell r="CA1608">
            <v>0</v>
          </cell>
          <cell r="CB1608">
            <v>-239993900</v>
          </cell>
          <cell r="CC1608">
            <v>-155430206</v>
          </cell>
          <cell r="CD1608">
            <v>-258682999</v>
          </cell>
          <cell r="CE1608">
            <v>-279734344</v>
          </cell>
          <cell r="CF1608">
            <v>-193703589</v>
          </cell>
          <cell r="CG1608">
            <v>-131790899</v>
          </cell>
          <cell r="CH1608">
            <v>47622822</v>
          </cell>
          <cell r="CI1608">
            <v>24763868</v>
          </cell>
          <cell r="CK1608">
            <v>0</v>
          </cell>
          <cell r="CL1608">
            <v>0</v>
          </cell>
          <cell r="CM1608">
            <v>0</v>
          </cell>
          <cell r="CN1608">
            <v>-203994815</v>
          </cell>
          <cell r="CO1608">
            <v>-132115675.09999999</v>
          </cell>
          <cell r="CP1608">
            <v>-219880549.15000001</v>
          </cell>
          <cell r="CQ1608">
            <v>-237774192.40000001</v>
          </cell>
          <cell r="CR1608">
            <v>-164648050.65000001</v>
          </cell>
          <cell r="CS1608">
            <v>-112022264.14999999</v>
          </cell>
          <cell r="CT1608">
            <v>40479398.699999996</v>
          </cell>
          <cell r="CU1608">
            <v>21049287.800000001</v>
          </cell>
          <cell r="CW1608">
            <v>0</v>
          </cell>
          <cell r="CX1608">
            <v>0</v>
          </cell>
          <cell r="CY1608">
            <v>0</v>
          </cell>
          <cell r="CZ1608">
            <v>-35999085</v>
          </cell>
          <cell r="DA1608">
            <v>-23314530.899999999</v>
          </cell>
          <cell r="DB1608">
            <v>-38802449.850000001</v>
          </cell>
          <cell r="DC1608">
            <v>-41960151.600000001</v>
          </cell>
          <cell r="DD1608">
            <v>-29055538.349999998</v>
          </cell>
          <cell r="DE1608">
            <v>-19768634.849999998</v>
          </cell>
          <cell r="DF1608">
            <v>7143423.2999999998</v>
          </cell>
          <cell r="DG1608">
            <v>3714580.1999999997</v>
          </cell>
          <cell r="DI1608">
            <v>0</v>
          </cell>
          <cell r="DJ1608">
            <v>0</v>
          </cell>
          <cell r="DK1608">
            <v>0</v>
          </cell>
          <cell r="DL1608">
            <v>0</v>
          </cell>
          <cell r="DM1608">
            <v>0</v>
          </cell>
          <cell r="DN1608">
            <v>0</v>
          </cell>
          <cell r="DO1608">
            <v>0</v>
          </cell>
          <cell r="DP1608">
            <v>0</v>
          </cell>
          <cell r="DQ1608">
            <v>0</v>
          </cell>
          <cell r="DR1608">
            <v>0</v>
          </cell>
          <cell r="DS1608">
            <v>0</v>
          </cell>
          <cell r="DU1608" t="e">
            <v>#N/A</v>
          </cell>
          <cell r="DV1608">
            <v>-178042387.04999998</v>
          </cell>
          <cell r="DW1608">
            <v>1</v>
          </cell>
          <cell r="DX1608">
            <v>1</v>
          </cell>
          <cell r="DY1608">
            <v>-1186949247</v>
          </cell>
          <cell r="DZ1608">
            <v>-1186949247</v>
          </cell>
          <cell r="EB1608">
            <v>-1186949247</v>
          </cell>
          <cell r="EC1608" t="str">
            <v>Def</v>
          </cell>
          <cell r="ED1608" t="str">
            <v>Public Transport</v>
          </cell>
        </row>
        <row r="1609">
          <cell r="D1609" t="str">
            <v>PC3200649c</v>
          </cell>
          <cell r="E1609" t="str">
            <v>Auckland CBD rail link project</v>
          </cell>
          <cell r="F1609" t="str">
            <v>Transport Organisation</v>
          </cell>
          <cell r="G1609" t="str">
            <v>Infrastructure</v>
          </cell>
          <cell r="H1609" t="str">
            <v>E750745</v>
          </cell>
          <cell r="I1609" t="str">
            <v>Rail and related improvement projects</v>
          </cell>
          <cell r="J1609" t="str">
            <v>Transport</v>
          </cell>
          <cell r="K1609" t="str">
            <v>Public transport and travel demand management</v>
          </cell>
          <cell r="L1609" t="str">
            <v>Rail</v>
          </cell>
          <cell r="M1609" t="str">
            <v>Transport</v>
          </cell>
          <cell r="N1609" t="str">
            <v>Public transport and travel demand management</v>
          </cell>
          <cell r="O1609" t="str">
            <v>Rail</v>
          </cell>
          <cell r="P1609" t="str">
            <v>Transport</v>
          </cell>
          <cell r="Q1609" t="str">
            <v>Public transport and travel demand management</v>
          </cell>
          <cell r="R1609" t="str">
            <v>Rail</v>
          </cell>
          <cell r="S1609" t="str">
            <v>A0600014</v>
          </cell>
          <cell r="T1609" t="str">
            <v>A0600014</v>
          </cell>
          <cell r="U1609" t="str">
            <v>Rail</v>
          </cell>
          <cell r="V1609" t="str">
            <v>L050</v>
          </cell>
          <cell r="W1609" t="str">
            <v>Regional</v>
          </cell>
          <cell r="X1609" t="str">
            <v>PL38380</v>
          </cell>
          <cell r="Y1609" t="str">
            <v>Revenue</v>
          </cell>
          <cell r="Z1609">
            <v>20120701</v>
          </cell>
          <cell r="AA1609">
            <v>20210630</v>
          </cell>
          <cell r="AB1609">
            <v>1</v>
          </cell>
          <cell r="AC1609" t="str">
            <v>Programme</v>
          </cell>
          <cell r="AD1609">
            <v>0.85</v>
          </cell>
          <cell r="AE1609">
            <v>0</v>
          </cell>
          <cell r="AF1609">
            <v>0.15</v>
          </cell>
          <cell r="AG1609">
            <v>0</v>
          </cell>
          <cell r="AH1609">
            <v>17</v>
          </cell>
          <cell r="AI1609" t="str">
            <v>Public Transport</v>
          </cell>
          <cell r="AJ1609" t="str">
            <v>Other assets (Capex)</v>
          </cell>
          <cell r="AK1609">
            <v>0</v>
          </cell>
          <cell r="AM1609">
            <v>0.95299999999999996</v>
          </cell>
          <cell r="AO1609">
            <v>4.7E-2</v>
          </cell>
          <cell r="AT1609">
            <v>0</v>
          </cell>
          <cell r="AU1609">
            <v>0</v>
          </cell>
          <cell r="AV1609">
            <v>0</v>
          </cell>
          <cell r="AW1609">
            <v>0</v>
          </cell>
          <cell r="AX1609">
            <v>0</v>
          </cell>
          <cell r="AY1609">
            <v>0</v>
          </cell>
          <cell r="AZ1609">
            <v>0</v>
          </cell>
          <cell r="BA1609">
            <v>-30000000</v>
          </cell>
          <cell r="BB1609">
            <v>-70500000</v>
          </cell>
          <cell r="BC1609">
            <v>-35250000</v>
          </cell>
          <cell r="BD1609">
            <v>3.3000000000000002E-2</v>
          </cell>
          <cell r="BE1609">
            <v>6.7088999999999732E-2</v>
          </cell>
          <cell r="BF1609">
            <v>0.10230293699999971</v>
          </cell>
          <cell r="BG1609">
            <v>0.14088353979499968</v>
          </cell>
          <cell r="BH1609">
            <v>0.18195534722761963</v>
          </cell>
          <cell r="BI1609">
            <v>0.21859596299167583</v>
          </cell>
          <cell r="BJ1609">
            <v>0.25637243784441766</v>
          </cell>
          <cell r="BK1609">
            <v>0.29783272829328333</v>
          </cell>
          <cell r="BL1609">
            <v>0.3445547065118415</v>
          </cell>
          <cell r="BM1609">
            <v>0.39295867594626777</v>
          </cell>
          <cell r="BN1609">
            <v>0</v>
          </cell>
          <cell r="BO1609">
            <v>0</v>
          </cell>
          <cell r="BP1609">
            <v>0</v>
          </cell>
          <cell r="BQ1609">
            <v>0</v>
          </cell>
          <cell r="BR1609">
            <v>0</v>
          </cell>
          <cell r="BS1609">
            <v>0</v>
          </cell>
          <cell r="BT1609">
            <v>0</v>
          </cell>
          <cell r="BU1609">
            <v>0</v>
          </cell>
          <cell r="BV1609">
            <v>-8934981.8487985004</v>
          </cell>
          <cell r="BW1609">
            <v>-24291106.809084825</v>
          </cell>
          <cell r="BX1609">
            <v>-13851793.327105939</v>
          </cell>
          <cell r="BY1609">
            <v>0</v>
          </cell>
          <cell r="BZ1609">
            <v>0</v>
          </cell>
          <cell r="CA1609">
            <v>0</v>
          </cell>
          <cell r="CB1609">
            <v>0</v>
          </cell>
          <cell r="CC1609">
            <v>0</v>
          </cell>
          <cell r="CD1609">
            <v>0</v>
          </cell>
          <cell r="CE1609">
            <v>0</v>
          </cell>
          <cell r="CF1609">
            <v>0</v>
          </cell>
          <cell r="CG1609">
            <v>-38934981.848798499</v>
          </cell>
          <cell r="CH1609">
            <v>-94791106.809084833</v>
          </cell>
          <cell r="CI1609">
            <v>-49101793.327105939</v>
          </cell>
          <cell r="CK1609">
            <v>0</v>
          </cell>
          <cell r="CL1609">
            <v>0</v>
          </cell>
          <cell r="CM1609">
            <v>0</v>
          </cell>
          <cell r="CN1609">
            <v>0</v>
          </cell>
          <cell r="CO1609">
            <v>0</v>
          </cell>
          <cell r="CP1609">
            <v>0</v>
          </cell>
          <cell r="CQ1609">
            <v>0</v>
          </cell>
          <cell r="CR1609">
            <v>0</v>
          </cell>
          <cell r="CS1609">
            <v>-33094734.571478724</v>
          </cell>
          <cell r="CT1609">
            <v>-80572440.787722111</v>
          </cell>
          <cell r="CU1609">
            <v>-41736524.328040048</v>
          </cell>
          <cell r="CW1609">
            <v>0</v>
          </cell>
          <cell r="CX1609">
            <v>0</v>
          </cell>
          <cell r="CY1609">
            <v>0</v>
          </cell>
          <cell r="CZ1609">
            <v>0</v>
          </cell>
          <cell r="DA1609">
            <v>0</v>
          </cell>
          <cell r="DB1609">
            <v>0</v>
          </cell>
          <cell r="DC1609">
            <v>0</v>
          </cell>
          <cell r="DD1609">
            <v>0</v>
          </cell>
          <cell r="DE1609">
            <v>-5840247.277319775</v>
          </cell>
          <cell r="DF1609">
            <v>-14218666.021362724</v>
          </cell>
          <cell r="DG1609">
            <v>-7365268.9990658909</v>
          </cell>
          <cell r="DI1609">
            <v>0</v>
          </cell>
          <cell r="DJ1609">
            <v>0</v>
          </cell>
          <cell r="DK1609">
            <v>0</v>
          </cell>
          <cell r="DL1609">
            <v>0</v>
          </cell>
          <cell r="DM1609">
            <v>0</v>
          </cell>
          <cell r="DN1609">
            <v>0</v>
          </cell>
          <cell r="DO1609">
            <v>0</v>
          </cell>
          <cell r="DP1609">
            <v>0</v>
          </cell>
          <cell r="DQ1609">
            <v>0</v>
          </cell>
          <cell r="DR1609">
            <v>0</v>
          </cell>
          <cell r="DS1609">
            <v>0</v>
          </cell>
          <cell r="DU1609" t="e">
            <v>#N/A</v>
          </cell>
          <cell r="DV1609">
            <v>-20362500</v>
          </cell>
          <cell r="DW1609">
            <v>1</v>
          </cell>
          <cell r="DX1609">
            <v>1</v>
          </cell>
          <cell r="DY1609">
            <v>-135750000</v>
          </cell>
          <cell r="DZ1609">
            <v>-182827881.98498929</v>
          </cell>
          <cell r="EB1609">
            <v>-182827881.98498929</v>
          </cell>
          <cell r="EC1609" t="str">
            <v>Def</v>
          </cell>
          <cell r="ED1609" t="str">
            <v>Public Transport</v>
          </cell>
        </row>
        <row r="1610">
          <cell r="D1610" t="str">
            <v>PC3200757</v>
          </cell>
          <cell r="E1610" t="str">
            <v>Transport - Electric Motor Units</v>
          </cell>
          <cell r="F1610" t="str">
            <v>Transport Organisation</v>
          </cell>
          <cell r="G1610" t="str">
            <v>Infrastructure</v>
          </cell>
          <cell r="H1610" t="str">
            <v>E750745</v>
          </cell>
          <cell r="I1610" t="str">
            <v>Rail and related improvement projects</v>
          </cell>
          <cell r="J1610" t="str">
            <v>Transport</v>
          </cell>
          <cell r="K1610" t="str">
            <v>Public transport and travel demand management</v>
          </cell>
          <cell r="L1610" t="str">
            <v>Rail</v>
          </cell>
          <cell r="M1610" t="str">
            <v>Transport</v>
          </cell>
          <cell r="N1610" t="str">
            <v>Public transport and travel demand management</v>
          </cell>
          <cell r="O1610" t="str">
            <v>Rail</v>
          </cell>
          <cell r="P1610" t="str">
            <v>Transport</v>
          </cell>
          <cell r="Q1610" t="str">
            <v>Public transport and travel demand management</v>
          </cell>
          <cell r="R1610" t="str">
            <v>Rail</v>
          </cell>
          <cell r="S1610" t="str">
            <v>A0600014</v>
          </cell>
          <cell r="T1610" t="str">
            <v>A0600014</v>
          </cell>
          <cell r="U1610" t="str">
            <v>Rail</v>
          </cell>
          <cell r="V1610" t="str">
            <v>L050</v>
          </cell>
          <cell r="W1610" t="str">
            <v>Regional</v>
          </cell>
          <cell r="X1610" t="str">
            <v>PL40810</v>
          </cell>
          <cell r="Y1610" t="str">
            <v>Expense</v>
          </cell>
          <cell r="Z1610">
            <v>20120701</v>
          </cell>
          <cell r="AA1610">
            <v>20160630</v>
          </cell>
          <cell r="AB1610">
            <v>1</v>
          </cell>
          <cell r="AC1610" t="str">
            <v>Programme</v>
          </cell>
          <cell r="AD1610">
            <v>1</v>
          </cell>
          <cell r="AE1610">
            <v>0</v>
          </cell>
          <cell r="AF1610">
            <v>0</v>
          </cell>
          <cell r="AG1610">
            <v>0</v>
          </cell>
          <cell r="AH1610">
            <v>17</v>
          </cell>
          <cell r="AI1610" t="str">
            <v>Public Transport</v>
          </cell>
          <cell r="AJ1610" t="str">
            <v>Other assets (Capex)</v>
          </cell>
          <cell r="AK1610">
            <v>0</v>
          </cell>
          <cell r="AM1610">
            <v>1</v>
          </cell>
          <cell r="AT1610">
            <v>94673601</v>
          </cell>
          <cell r="AU1610">
            <v>153350793</v>
          </cell>
          <cell r="AV1610">
            <v>146076133</v>
          </cell>
          <cell r="AW1610">
            <v>88867349</v>
          </cell>
          <cell r="AX1610">
            <v>8412422</v>
          </cell>
          <cell r="BD1610">
            <v>3.3000000000000002E-2</v>
          </cell>
          <cell r="BE1610">
            <v>6.7088999999999732E-2</v>
          </cell>
          <cell r="BF1610">
            <v>0.10230293699999971</v>
          </cell>
          <cell r="BG1610">
            <v>0.14088353979499968</v>
          </cell>
          <cell r="BH1610">
            <v>0.18195534722761963</v>
          </cell>
          <cell r="BI1610">
            <v>0.21859596299167583</v>
          </cell>
          <cell r="BJ1610">
            <v>0.25637243784441766</v>
          </cell>
          <cell r="BK1610">
            <v>0.29783272829328333</v>
          </cell>
          <cell r="BL1610">
            <v>0.3445547065118415</v>
          </cell>
          <cell r="BM1610">
            <v>0.39295867594626777</v>
          </cell>
          <cell r="BN1610">
            <v>0</v>
          </cell>
          <cell r="BO1610">
            <v>3124228.8330000001</v>
          </cell>
          <cell r="BP1610">
            <v>10288151.35157696</v>
          </cell>
          <cell r="BQ1610">
            <v>14944017.431502579</v>
          </cell>
          <cell r="BR1610">
            <v>12519946.699317625</v>
          </cell>
          <cell r="BS1610">
            <v>1530685.1660352664</v>
          </cell>
          <cell r="BT1610">
            <v>0</v>
          </cell>
          <cell r="BU1610">
            <v>0</v>
          </cell>
          <cell r="BV1610">
            <v>0</v>
          </cell>
          <cell r="BW1610">
            <v>0</v>
          </cell>
          <cell r="BX1610">
            <v>0</v>
          </cell>
          <cell r="BY1610">
            <v>0</v>
          </cell>
          <cell r="BZ1610">
            <v>97797829.833000004</v>
          </cell>
          <cell r="CA1610">
            <v>163638944.35157695</v>
          </cell>
          <cell r="CB1610">
            <v>161020150.43150258</v>
          </cell>
          <cell r="CC1610">
            <v>101387295.69931762</v>
          </cell>
          <cell r="CD1610">
            <v>9943107.1660352666</v>
          </cell>
          <cell r="CE1610">
            <v>0</v>
          </cell>
          <cell r="CF1610">
            <v>0</v>
          </cell>
          <cell r="CG1610">
            <v>0</v>
          </cell>
          <cell r="CH1610">
            <v>0</v>
          </cell>
          <cell r="CI1610">
            <v>0</v>
          </cell>
          <cell r="CK1610">
            <v>0</v>
          </cell>
          <cell r="CL1610">
            <v>97797829.833000004</v>
          </cell>
          <cell r="CM1610">
            <v>163638944.35157695</v>
          </cell>
          <cell r="CN1610">
            <v>161020150.43150258</v>
          </cell>
          <cell r="CO1610">
            <v>101387295.69931762</v>
          </cell>
          <cell r="CP1610">
            <v>9943107.1660352666</v>
          </cell>
          <cell r="CQ1610">
            <v>0</v>
          </cell>
          <cell r="CR1610">
            <v>0</v>
          </cell>
          <cell r="CS1610">
            <v>0</v>
          </cell>
          <cell r="CT1610">
            <v>0</v>
          </cell>
          <cell r="CU1610">
            <v>0</v>
          </cell>
          <cell r="CW1610">
            <v>0</v>
          </cell>
          <cell r="CX1610">
            <v>0</v>
          </cell>
          <cell r="CY1610">
            <v>0</v>
          </cell>
          <cell r="CZ1610">
            <v>0</v>
          </cell>
          <cell r="DA1610">
            <v>0</v>
          </cell>
          <cell r="DB1610">
            <v>0</v>
          </cell>
          <cell r="DC1610">
            <v>0</v>
          </cell>
          <cell r="DD1610">
            <v>0</v>
          </cell>
          <cell r="DE1610">
            <v>0</v>
          </cell>
          <cell r="DF1610">
            <v>0</v>
          </cell>
          <cell r="DG1610">
            <v>0</v>
          </cell>
          <cell r="DI1610">
            <v>0</v>
          </cell>
          <cell r="DJ1610">
            <v>0</v>
          </cell>
          <cell r="DK1610">
            <v>0</v>
          </cell>
          <cell r="DL1610">
            <v>0</v>
          </cell>
          <cell r="DM1610">
            <v>0</v>
          </cell>
          <cell r="DN1610">
            <v>0</v>
          </cell>
          <cell r="DO1610">
            <v>0</v>
          </cell>
          <cell r="DP1610">
            <v>0</v>
          </cell>
          <cell r="DQ1610">
            <v>0</v>
          </cell>
          <cell r="DR1610">
            <v>0</v>
          </cell>
          <cell r="DS1610">
            <v>0</v>
          </cell>
          <cell r="DU1610" t="e">
            <v>#N/A</v>
          </cell>
          <cell r="DV1610">
            <v>0</v>
          </cell>
          <cell r="DW1610">
            <v>1</v>
          </cell>
          <cell r="DX1610">
            <v>2</v>
          </cell>
          <cell r="DY1610">
            <v>491380298</v>
          </cell>
          <cell r="DZ1610">
            <v>533787327.4814325</v>
          </cell>
          <cell r="EB1610">
            <v>533787327.4814325</v>
          </cell>
          <cell r="EC1610" t="str">
            <v>Def</v>
          </cell>
          <cell r="ED1610" t="str">
            <v>Public Transport</v>
          </cell>
        </row>
        <row r="1611">
          <cell r="D1611" t="str">
            <v>PC3200757</v>
          </cell>
          <cell r="E1611" t="str">
            <v>Transport - Electric Motor Units</v>
          </cell>
          <cell r="F1611" t="str">
            <v>Transport Organisation</v>
          </cell>
          <cell r="G1611" t="str">
            <v>Infrastructure</v>
          </cell>
          <cell r="H1611" t="str">
            <v>E750745</v>
          </cell>
          <cell r="I1611" t="str">
            <v>Rail and related improvement projects</v>
          </cell>
          <cell r="J1611" t="str">
            <v>Transport</v>
          </cell>
          <cell r="K1611" t="str">
            <v>Public transport and travel demand management</v>
          </cell>
          <cell r="L1611" t="str">
            <v>Rail</v>
          </cell>
          <cell r="M1611" t="str">
            <v>Transport</v>
          </cell>
          <cell r="N1611" t="str">
            <v>Public transport and travel demand management</v>
          </cell>
          <cell r="O1611" t="str">
            <v>Rail</v>
          </cell>
          <cell r="P1611" t="str">
            <v>Transport</v>
          </cell>
          <cell r="Q1611" t="str">
            <v>Public transport and travel demand management</v>
          </cell>
          <cell r="R1611" t="str">
            <v>Rail</v>
          </cell>
          <cell r="S1611" t="str">
            <v>A0600014</v>
          </cell>
          <cell r="T1611" t="str">
            <v>A0600014</v>
          </cell>
          <cell r="U1611" t="str">
            <v>Rail</v>
          </cell>
          <cell r="V1611" t="str">
            <v>L050</v>
          </cell>
          <cell r="W1611" t="str">
            <v>Regional</v>
          </cell>
          <cell r="X1611" t="str">
            <v>No Inflation</v>
          </cell>
          <cell r="Y1611" t="str">
            <v>Revenue</v>
          </cell>
          <cell r="Z1611">
            <v>20120701</v>
          </cell>
          <cell r="AA1611">
            <v>20160630</v>
          </cell>
          <cell r="AB1611">
            <v>1</v>
          </cell>
          <cell r="AC1611" t="str">
            <v>Programme</v>
          </cell>
          <cell r="AD1611">
            <v>1</v>
          </cell>
          <cell r="AE1611">
            <v>0</v>
          </cell>
          <cell r="AF1611">
            <v>0</v>
          </cell>
          <cell r="AG1611">
            <v>0</v>
          </cell>
          <cell r="AH1611">
            <v>17</v>
          </cell>
          <cell r="AI1611" t="str">
            <v>Public Transport</v>
          </cell>
          <cell r="AJ1611" t="str">
            <v>Other assets (Capex)</v>
          </cell>
          <cell r="AK1611">
            <v>0</v>
          </cell>
          <cell r="AM1611">
            <v>1</v>
          </cell>
          <cell r="AT1611">
            <v>-897361</v>
          </cell>
          <cell r="AU1611">
            <v>-993107</v>
          </cell>
          <cell r="AV1611">
            <v>-91704603</v>
          </cell>
          <cell r="AW1611">
            <v>-2339727</v>
          </cell>
          <cell r="AX1611">
            <v>-2538438</v>
          </cell>
          <cell r="AY1611">
            <v>-2651026</v>
          </cell>
          <cell r="AZ1611">
            <v>-2767694</v>
          </cell>
          <cell r="BA1611">
            <v>-2885589</v>
          </cell>
          <cell r="BB1611">
            <v>-3014748</v>
          </cell>
          <cell r="BC1611">
            <v>-3142536</v>
          </cell>
          <cell r="BN1611">
            <v>0</v>
          </cell>
          <cell r="BO1611">
            <v>0</v>
          </cell>
          <cell r="BP1611">
            <v>0</v>
          </cell>
          <cell r="BQ1611">
            <v>0</v>
          </cell>
          <cell r="BR1611">
            <v>0</v>
          </cell>
          <cell r="BS1611">
            <v>0</v>
          </cell>
          <cell r="BT1611">
            <v>0</v>
          </cell>
          <cell r="BU1611">
            <v>0</v>
          </cell>
          <cell r="BV1611">
            <v>0</v>
          </cell>
          <cell r="BW1611">
            <v>0</v>
          </cell>
          <cell r="BX1611">
            <v>0</v>
          </cell>
          <cell r="BY1611">
            <v>0</v>
          </cell>
          <cell r="BZ1611">
            <v>-897361</v>
          </cell>
          <cell r="CA1611">
            <v>-993107</v>
          </cell>
          <cell r="CB1611">
            <v>-91704603</v>
          </cell>
          <cell r="CC1611">
            <v>-2339727</v>
          </cell>
          <cell r="CD1611">
            <v>-2538438</v>
          </cell>
          <cell r="CE1611">
            <v>-2651026</v>
          </cell>
          <cell r="CF1611">
            <v>-2767694</v>
          </cell>
          <cell r="CG1611">
            <v>-2885589</v>
          </cell>
          <cell r="CH1611">
            <v>-3014748</v>
          </cell>
          <cell r="CI1611">
            <v>-3142536</v>
          </cell>
          <cell r="CK1611">
            <v>0</v>
          </cell>
          <cell r="CL1611">
            <v>-897361</v>
          </cell>
          <cell r="CM1611">
            <v>-993107</v>
          </cell>
          <cell r="CN1611">
            <v>-91704603</v>
          </cell>
          <cell r="CO1611">
            <v>-2339727</v>
          </cell>
          <cell r="CP1611">
            <v>-2538438</v>
          </cell>
          <cell r="CQ1611">
            <v>-2651026</v>
          </cell>
          <cell r="CR1611">
            <v>-2767694</v>
          </cell>
          <cell r="CS1611">
            <v>-2885589</v>
          </cell>
          <cell r="CT1611">
            <v>-3014748</v>
          </cell>
          <cell r="CU1611">
            <v>-3142536</v>
          </cell>
          <cell r="CW1611">
            <v>0</v>
          </cell>
          <cell r="CX1611">
            <v>0</v>
          </cell>
          <cell r="CY1611">
            <v>0</v>
          </cell>
          <cell r="CZ1611">
            <v>0</v>
          </cell>
          <cell r="DA1611">
            <v>0</v>
          </cell>
          <cell r="DB1611">
            <v>0</v>
          </cell>
          <cell r="DC1611">
            <v>0</v>
          </cell>
          <cell r="DD1611">
            <v>0</v>
          </cell>
          <cell r="DE1611">
            <v>0</v>
          </cell>
          <cell r="DF1611">
            <v>0</v>
          </cell>
          <cell r="DG1611">
            <v>0</v>
          </cell>
          <cell r="DI1611">
            <v>0</v>
          </cell>
          <cell r="DJ1611">
            <v>0</v>
          </cell>
          <cell r="DK1611">
            <v>0</v>
          </cell>
          <cell r="DL1611">
            <v>0</v>
          </cell>
          <cell r="DM1611">
            <v>0</v>
          </cell>
          <cell r="DN1611">
            <v>0</v>
          </cell>
          <cell r="DO1611">
            <v>0</v>
          </cell>
          <cell r="DP1611">
            <v>0</v>
          </cell>
          <cell r="DQ1611">
            <v>0</v>
          </cell>
          <cell r="DR1611">
            <v>0</v>
          </cell>
          <cell r="DS1611">
            <v>0</v>
          </cell>
          <cell r="DU1611" t="e">
            <v>#N/A</v>
          </cell>
          <cell r="DV1611">
            <v>0</v>
          </cell>
          <cell r="DW1611">
            <v>1</v>
          </cell>
          <cell r="DX1611">
            <v>2</v>
          </cell>
          <cell r="DY1611">
            <v>-112934829</v>
          </cell>
          <cell r="DZ1611">
            <v>-112934829</v>
          </cell>
          <cell r="EB1611">
            <v>-112934829</v>
          </cell>
          <cell r="EC1611" t="str">
            <v>Def</v>
          </cell>
          <cell r="ED1611" t="str">
            <v>Public Transport</v>
          </cell>
        </row>
        <row r="1612">
          <cell r="D1612" t="str">
            <v>PC3200758</v>
          </cell>
          <cell r="E1612" t="str">
            <v>Transport - Land Acquisitions (SWAMMCP)</v>
          </cell>
          <cell r="F1612" t="str">
            <v>Transport Organisation</v>
          </cell>
          <cell r="G1612" t="str">
            <v>Infrastructure</v>
          </cell>
          <cell r="H1612" t="str">
            <v>E750745</v>
          </cell>
          <cell r="I1612" t="str">
            <v>Rail and related improvement projects</v>
          </cell>
          <cell r="J1612" t="str">
            <v>Transport</v>
          </cell>
          <cell r="K1612" t="str">
            <v>Public transport and travel demand management</v>
          </cell>
          <cell r="L1612" t="str">
            <v>Rail</v>
          </cell>
          <cell r="M1612" t="str">
            <v>Transport</v>
          </cell>
          <cell r="N1612" t="str">
            <v>Public transport and travel demand management</v>
          </cell>
          <cell r="O1612" t="str">
            <v>Rail</v>
          </cell>
          <cell r="P1612" t="str">
            <v>Transport</v>
          </cell>
          <cell r="Q1612" t="str">
            <v>Public transport and travel demand management</v>
          </cell>
          <cell r="R1612" t="str">
            <v>Rail</v>
          </cell>
          <cell r="S1612" t="str">
            <v>A0600014</v>
          </cell>
          <cell r="T1612" t="str">
            <v>A0600014</v>
          </cell>
          <cell r="U1612" t="str">
            <v>Rail</v>
          </cell>
          <cell r="V1612" t="str">
            <v>L050</v>
          </cell>
          <cell r="W1612" t="str">
            <v>Regional</v>
          </cell>
          <cell r="X1612" t="str">
            <v>PL40810</v>
          </cell>
          <cell r="Y1612" t="str">
            <v>Expense</v>
          </cell>
          <cell r="Z1612">
            <v>20120701</v>
          </cell>
          <cell r="AA1612">
            <v>20220630</v>
          </cell>
          <cell r="AB1612">
            <v>1</v>
          </cell>
          <cell r="AC1612" t="str">
            <v>Programme</v>
          </cell>
          <cell r="AD1612">
            <v>1</v>
          </cell>
          <cell r="AE1612">
            <v>0</v>
          </cell>
          <cell r="AF1612">
            <v>0</v>
          </cell>
          <cell r="AG1612">
            <v>0</v>
          </cell>
          <cell r="AH1612">
            <v>17</v>
          </cell>
          <cell r="AI1612" t="str">
            <v>Public Transport</v>
          </cell>
          <cell r="AJ1612" t="str">
            <v>Land (Capex)</v>
          </cell>
          <cell r="AK1612">
            <v>0</v>
          </cell>
          <cell r="AM1612">
            <v>0.75</v>
          </cell>
          <cell r="AO1612">
            <v>0.25</v>
          </cell>
          <cell r="AT1612">
            <v>1650000</v>
          </cell>
          <cell r="AU1612">
            <v>5000000</v>
          </cell>
          <cell r="AV1612">
            <v>5000000</v>
          </cell>
          <cell r="AW1612">
            <v>5000000</v>
          </cell>
          <cell r="AX1612">
            <v>5000000</v>
          </cell>
          <cell r="AY1612">
            <v>5000000</v>
          </cell>
          <cell r="AZ1612">
            <v>5000000</v>
          </cell>
          <cell r="BA1612">
            <v>5000000</v>
          </cell>
          <cell r="BB1612">
            <v>5000000</v>
          </cell>
          <cell r="BC1612">
            <v>5000000</v>
          </cell>
          <cell r="BD1612">
            <v>3.1E-2</v>
          </cell>
          <cell r="BE1612">
            <v>6.1930000000000041E-2</v>
          </cell>
          <cell r="BF1612">
            <v>9.3787900000000146E-2</v>
          </cell>
          <cell r="BG1612">
            <v>0.12878911280000027</v>
          </cell>
          <cell r="BH1612">
            <v>0.16491036440960039</v>
          </cell>
          <cell r="BI1612">
            <v>0.19869276497747879</v>
          </cell>
          <cell r="BJ1612">
            <v>0.23225616239684821</v>
          </cell>
          <cell r="BK1612">
            <v>0.27045610343115034</v>
          </cell>
          <cell r="BL1612">
            <v>0.31238115484437823</v>
          </cell>
          <cell r="BM1612">
            <v>0.35568973295424255</v>
          </cell>
          <cell r="BN1612">
            <v>0</v>
          </cell>
          <cell r="BO1612">
            <v>51150</v>
          </cell>
          <cell r="BP1612">
            <v>309650.00000000017</v>
          </cell>
          <cell r="BQ1612">
            <v>468939.50000000076</v>
          </cell>
          <cell r="BR1612">
            <v>643945.56400000141</v>
          </cell>
          <cell r="BS1612">
            <v>824551.82204800192</v>
          </cell>
          <cell r="BT1612">
            <v>993463.82488739397</v>
          </cell>
          <cell r="BU1612">
            <v>1161280.811984241</v>
          </cell>
          <cell r="BV1612">
            <v>1352280.5171557518</v>
          </cell>
          <cell r="BW1612">
            <v>1561905.7742218911</v>
          </cell>
          <cell r="BX1612">
            <v>1778448.6647712127</v>
          </cell>
          <cell r="BY1612">
            <v>0</v>
          </cell>
          <cell r="BZ1612">
            <v>1701150</v>
          </cell>
          <cell r="CA1612">
            <v>5309650</v>
          </cell>
          <cell r="CB1612">
            <v>5468939.5000000009</v>
          </cell>
          <cell r="CC1612">
            <v>5643945.5640000012</v>
          </cell>
          <cell r="CD1612">
            <v>5824551.8220480019</v>
          </cell>
          <cell r="CE1612">
            <v>5993463.824887394</v>
          </cell>
          <cell r="CF1612">
            <v>6161280.811984241</v>
          </cell>
          <cell r="CG1612">
            <v>6352280.5171557516</v>
          </cell>
          <cell r="CH1612">
            <v>6561905.7742218915</v>
          </cell>
          <cell r="CI1612">
            <v>6778448.6647712123</v>
          </cell>
          <cell r="CK1612">
            <v>0</v>
          </cell>
          <cell r="CL1612">
            <v>1701150</v>
          </cell>
          <cell r="CM1612">
            <v>5309650</v>
          </cell>
          <cell r="CN1612">
            <v>5468939.5000000009</v>
          </cell>
          <cell r="CO1612">
            <v>5643945.5640000012</v>
          </cell>
          <cell r="CP1612">
            <v>5824551.8220480019</v>
          </cell>
          <cell r="CQ1612">
            <v>5993463.824887394</v>
          </cell>
          <cell r="CR1612">
            <v>6161280.811984241</v>
          </cell>
          <cell r="CS1612">
            <v>6352280.5171557516</v>
          </cell>
          <cell r="CT1612">
            <v>6561905.7742218915</v>
          </cell>
          <cell r="CU1612">
            <v>6778448.6647712123</v>
          </cell>
          <cell r="CW1612">
            <v>0</v>
          </cell>
          <cell r="CX1612">
            <v>0</v>
          </cell>
          <cell r="CY1612">
            <v>0</v>
          </cell>
          <cell r="CZ1612">
            <v>0</v>
          </cell>
          <cell r="DA1612">
            <v>0</v>
          </cell>
          <cell r="DB1612">
            <v>0</v>
          </cell>
          <cell r="DC1612">
            <v>0</v>
          </cell>
          <cell r="DD1612">
            <v>0</v>
          </cell>
          <cell r="DE1612">
            <v>0</v>
          </cell>
          <cell r="DF1612">
            <v>0</v>
          </cell>
          <cell r="DG1612">
            <v>0</v>
          </cell>
          <cell r="DI1612">
            <v>0</v>
          </cell>
          <cell r="DJ1612">
            <v>0</v>
          </cell>
          <cell r="DK1612">
            <v>0</v>
          </cell>
          <cell r="DL1612">
            <v>0</v>
          </cell>
          <cell r="DM1612">
            <v>0</v>
          </cell>
          <cell r="DN1612">
            <v>0</v>
          </cell>
          <cell r="DO1612">
            <v>0</v>
          </cell>
          <cell r="DP1612">
            <v>0</v>
          </cell>
          <cell r="DQ1612">
            <v>0</v>
          </cell>
          <cell r="DR1612">
            <v>0</v>
          </cell>
          <cell r="DS1612">
            <v>0</v>
          </cell>
          <cell r="DU1612" t="e">
            <v>#N/A</v>
          </cell>
          <cell r="DV1612">
            <v>0</v>
          </cell>
          <cell r="DW1612">
            <v>1</v>
          </cell>
          <cell r="DX1612">
            <v>1</v>
          </cell>
          <cell r="DY1612">
            <v>46650000</v>
          </cell>
          <cell r="DZ1612">
            <v>55795616.479068495</v>
          </cell>
          <cell r="EB1612">
            <v>55795616.479068495</v>
          </cell>
          <cell r="EC1612" t="str">
            <v>Def</v>
          </cell>
          <cell r="ED1612" t="str">
            <v>Public Transport</v>
          </cell>
        </row>
        <row r="1613">
          <cell r="D1613" t="str">
            <v>PC2110200w</v>
          </cell>
          <cell r="E1613" t="str">
            <v>Transport projects</v>
          </cell>
          <cell r="F1613" t="str">
            <v>Transport Organisation</v>
          </cell>
          <cell r="G1613" t="str">
            <v>Transport Chief executive's office</v>
          </cell>
          <cell r="H1613" t="str">
            <v>E750010</v>
          </cell>
          <cell r="I1613" t="str">
            <v>Transport Chief executive's office</v>
          </cell>
          <cell r="J1613" t="str">
            <v>Transport</v>
          </cell>
          <cell r="K1613" t="str">
            <v>Parking and enforcement</v>
          </cell>
          <cell r="L1613" t="str">
            <v>Off-street parking business</v>
          </cell>
          <cell r="M1613" t="str">
            <v>Transport</v>
          </cell>
          <cell r="N1613" t="str">
            <v>Parking and enforcement</v>
          </cell>
          <cell r="O1613" t="str">
            <v>Off-street parking business</v>
          </cell>
          <cell r="P1613" t="str">
            <v>Transport</v>
          </cell>
          <cell r="Q1613" t="str">
            <v>Parking and enforcement</v>
          </cell>
          <cell r="R1613" t="str">
            <v>Off-street parking business</v>
          </cell>
          <cell r="S1613" t="str">
            <v>A0650010</v>
          </cell>
          <cell r="T1613" t="str">
            <v>A0650010</v>
          </cell>
          <cell r="U1613" t="str">
            <v>Off-street parking business</v>
          </cell>
          <cell r="V1613" t="str">
            <v>L050</v>
          </cell>
          <cell r="W1613" t="str">
            <v>Regional</v>
          </cell>
          <cell r="X1613" t="str">
            <v>PL40810</v>
          </cell>
          <cell r="Y1613" t="str">
            <v>Expense</v>
          </cell>
          <cell r="Z1613">
            <v>20120701</v>
          </cell>
          <cell r="AA1613">
            <v>20220630</v>
          </cell>
          <cell r="AB1613">
            <v>1</v>
          </cell>
          <cell r="AC1613" t="str">
            <v>Programme</v>
          </cell>
          <cell r="AD1613">
            <v>0</v>
          </cell>
          <cell r="AE1613">
            <v>0</v>
          </cell>
          <cell r="AF1613">
            <v>0</v>
          </cell>
          <cell r="AG1613">
            <v>1</v>
          </cell>
          <cell r="AH1613">
            <v>22</v>
          </cell>
          <cell r="AI1613" t="str">
            <v>Road Network</v>
          </cell>
          <cell r="AJ1613" t="str">
            <v>Road base</v>
          </cell>
          <cell r="AK1613">
            <v>0</v>
          </cell>
          <cell r="AM1613">
            <v>1</v>
          </cell>
          <cell r="AT1613">
            <v>1389253</v>
          </cell>
          <cell r="AU1613">
            <v>4107783</v>
          </cell>
          <cell r="AV1613">
            <v>1906495</v>
          </cell>
          <cell r="AW1613">
            <v>2100224</v>
          </cell>
          <cell r="AX1613">
            <v>2284029</v>
          </cell>
          <cell r="AY1613">
            <v>1867910</v>
          </cell>
          <cell r="AZ1613">
            <v>2411868</v>
          </cell>
          <cell r="BA1613">
            <v>2175905</v>
          </cell>
          <cell r="BB1613">
            <v>1880023</v>
          </cell>
          <cell r="BC1613">
            <v>4424224</v>
          </cell>
          <cell r="BD1613">
            <v>3.9E-2</v>
          </cell>
          <cell r="BE1613">
            <v>7.4325999999999892E-2</v>
          </cell>
          <cell r="BF1613">
            <v>0.10440712799999985</v>
          </cell>
          <cell r="BG1613">
            <v>0.13643493471199974</v>
          </cell>
          <cell r="BH1613">
            <v>0.17166441768807172</v>
          </cell>
          <cell r="BI1613">
            <v>0.2103293434717779</v>
          </cell>
          <cell r="BJ1613">
            <v>0.25269087049328998</v>
          </cell>
          <cell r="BK1613">
            <v>0.29904043270154168</v>
          </cell>
          <cell r="BL1613">
            <v>0.35100205000960338</v>
          </cell>
          <cell r="BM1613">
            <v>0.40504213200998751</v>
          </cell>
          <cell r="BN1613">
            <v>0</v>
          </cell>
          <cell r="BO1613">
            <v>54180.866999999998</v>
          </cell>
          <cell r="BP1613">
            <v>305315.07925799955</v>
          </cell>
          <cell r="BQ1613">
            <v>199051.6674963597</v>
          </cell>
          <cell r="BR1613">
            <v>286543.92432057497</v>
          </cell>
          <cell r="BS1613">
            <v>392086.50826766877</v>
          </cell>
          <cell r="BT1613">
            <v>392876.28396436863</v>
          </cell>
          <cell r="BU1613">
            <v>609457.02443491027</v>
          </cell>
          <cell r="BV1613">
            <v>650683.572717448</v>
          </cell>
          <cell r="BW1613">
            <v>659891.9270652046</v>
          </cell>
          <cell r="BX1613">
            <v>1791997.121449755</v>
          </cell>
          <cell r="BY1613">
            <v>0</v>
          </cell>
          <cell r="BZ1613">
            <v>1443433.8670000001</v>
          </cell>
          <cell r="CA1613">
            <v>4413098.0792579995</v>
          </cell>
          <cell r="CB1613">
            <v>2105546.6674963599</v>
          </cell>
          <cell r="CC1613">
            <v>2386767.9243205748</v>
          </cell>
          <cell r="CD1613">
            <v>2676115.508267669</v>
          </cell>
          <cell r="CE1613">
            <v>2260786.2839643685</v>
          </cell>
          <cell r="CF1613">
            <v>3021325.0244349102</v>
          </cell>
          <cell r="CG1613">
            <v>2826588.5727174478</v>
          </cell>
          <cell r="CH1613">
            <v>2539914.9270652048</v>
          </cell>
          <cell r="CI1613">
            <v>6216221.1214497555</v>
          </cell>
          <cell r="CK1613">
            <v>0</v>
          </cell>
          <cell r="CL1613">
            <v>0</v>
          </cell>
          <cell r="CM1613">
            <v>0</v>
          </cell>
          <cell r="CN1613">
            <v>0</v>
          </cell>
          <cell r="CO1613">
            <v>0</v>
          </cell>
          <cell r="CP1613">
            <v>0</v>
          </cell>
          <cell r="CQ1613">
            <v>0</v>
          </cell>
          <cell r="CR1613">
            <v>0</v>
          </cell>
          <cell r="CS1613">
            <v>0</v>
          </cell>
          <cell r="CT1613">
            <v>0</v>
          </cell>
          <cell r="CU1613">
            <v>0</v>
          </cell>
          <cell r="CW1613">
            <v>0</v>
          </cell>
          <cell r="CX1613">
            <v>0</v>
          </cell>
          <cell r="CY1613">
            <v>0</v>
          </cell>
          <cell r="CZ1613">
            <v>0</v>
          </cell>
          <cell r="DA1613">
            <v>0</v>
          </cell>
          <cell r="DB1613">
            <v>0</v>
          </cell>
          <cell r="DC1613">
            <v>0</v>
          </cell>
          <cell r="DD1613">
            <v>0</v>
          </cell>
          <cell r="DE1613">
            <v>0</v>
          </cell>
          <cell r="DF1613">
            <v>0</v>
          </cell>
          <cell r="DG1613">
            <v>0</v>
          </cell>
          <cell r="DI1613">
            <v>0</v>
          </cell>
          <cell r="DJ1613">
            <v>1443433.8670000001</v>
          </cell>
          <cell r="DK1613">
            <v>4413098.0792579995</v>
          </cell>
          <cell r="DL1613">
            <v>2105546.6674963599</v>
          </cell>
          <cell r="DM1613">
            <v>2386767.9243205748</v>
          </cell>
          <cell r="DN1613">
            <v>2676115.508267669</v>
          </cell>
          <cell r="DO1613">
            <v>2260786.2839643685</v>
          </cell>
          <cell r="DP1613">
            <v>3021325.0244349102</v>
          </cell>
          <cell r="DQ1613">
            <v>2826588.5727174478</v>
          </cell>
          <cell r="DR1613">
            <v>2539914.9270652048</v>
          </cell>
          <cell r="DS1613">
            <v>6216221.1214497555</v>
          </cell>
          <cell r="DU1613" t="str">
            <v>none</v>
          </cell>
          <cell r="DV1613">
            <v>0</v>
          </cell>
          <cell r="DW1613">
            <v>1</v>
          </cell>
          <cell r="DX1613">
            <v>1</v>
          </cell>
          <cell r="DY1613">
            <v>24547714</v>
          </cell>
          <cell r="DZ1613">
            <v>29889797.975974284</v>
          </cell>
          <cell r="EB1613">
            <v>29889797.975974284</v>
          </cell>
          <cell r="EC1613" t="str">
            <v>Def</v>
          </cell>
          <cell r="ED1613" t="str">
            <v>nonDC</v>
          </cell>
        </row>
        <row r="1614">
          <cell r="D1614" t="str">
            <v>PC2110200x</v>
          </cell>
          <cell r="E1614" t="str">
            <v>Transport projects</v>
          </cell>
          <cell r="F1614" t="str">
            <v>Transport Organisation</v>
          </cell>
          <cell r="G1614" t="str">
            <v>Infrastructure</v>
          </cell>
          <cell r="H1614" t="str">
            <v>E750105</v>
          </cell>
          <cell r="I1614" t="str">
            <v>Infrastructure management</v>
          </cell>
          <cell r="J1614" t="str">
            <v>Transport</v>
          </cell>
          <cell r="K1614" t="str">
            <v>Parking and enforcement</v>
          </cell>
          <cell r="L1614" t="str">
            <v>Off-street parking business</v>
          </cell>
          <cell r="M1614" t="str">
            <v>Transport</v>
          </cell>
          <cell r="N1614" t="str">
            <v>Parking and enforcement</v>
          </cell>
          <cell r="O1614" t="str">
            <v>Off-street parking business</v>
          </cell>
          <cell r="P1614" t="str">
            <v>Transport</v>
          </cell>
          <cell r="Q1614" t="str">
            <v>Parking and enforcement</v>
          </cell>
          <cell r="R1614" t="str">
            <v>Off-street parking business</v>
          </cell>
          <cell r="S1614" t="str">
            <v>A0650010</v>
          </cell>
          <cell r="T1614" t="str">
            <v>A0650010</v>
          </cell>
          <cell r="U1614" t="str">
            <v>Off-street parking business</v>
          </cell>
          <cell r="V1614" t="str">
            <v>L050</v>
          </cell>
          <cell r="W1614" t="str">
            <v>Regional</v>
          </cell>
          <cell r="X1614" t="str">
            <v>PL40810</v>
          </cell>
          <cell r="Y1614" t="str">
            <v>Expense</v>
          </cell>
          <cell r="Z1614">
            <v>20120701</v>
          </cell>
          <cell r="AA1614">
            <v>20220630</v>
          </cell>
          <cell r="AB1614">
            <v>1</v>
          </cell>
          <cell r="AC1614" t="str">
            <v>Programme</v>
          </cell>
          <cell r="AD1614">
            <v>1</v>
          </cell>
          <cell r="AE1614">
            <v>0</v>
          </cell>
          <cell r="AF1614">
            <v>0</v>
          </cell>
          <cell r="AG1614">
            <v>0</v>
          </cell>
          <cell r="AH1614">
            <v>22</v>
          </cell>
          <cell r="AI1614" t="str">
            <v>Road Network</v>
          </cell>
          <cell r="AJ1614" t="str">
            <v>Road base</v>
          </cell>
          <cell r="AK1614">
            <v>0</v>
          </cell>
          <cell r="AM1614">
            <v>1</v>
          </cell>
          <cell r="AT1614">
            <v>14050000</v>
          </cell>
          <cell r="AU1614">
            <v>6100000</v>
          </cell>
          <cell r="AV1614">
            <v>220000</v>
          </cell>
          <cell r="AW1614">
            <v>650000</v>
          </cell>
          <cell r="AX1614">
            <v>1105000</v>
          </cell>
          <cell r="AY1614">
            <v>1450000</v>
          </cell>
          <cell r="AZ1614">
            <v>600000</v>
          </cell>
          <cell r="BA1614">
            <v>100000</v>
          </cell>
          <cell r="BC1614">
            <v>100000</v>
          </cell>
          <cell r="BD1614">
            <v>3.9E-2</v>
          </cell>
          <cell r="BE1614">
            <v>7.4325999999999892E-2</v>
          </cell>
          <cell r="BF1614">
            <v>0.10440712799999985</v>
          </cell>
          <cell r="BG1614">
            <v>0.13643493471199974</v>
          </cell>
          <cell r="BH1614">
            <v>0.17166441768807172</v>
          </cell>
          <cell r="BI1614">
            <v>0.2103293434717779</v>
          </cell>
          <cell r="BJ1614">
            <v>0.25269087049328998</v>
          </cell>
          <cell r="BK1614">
            <v>0.29904043270154168</v>
          </cell>
          <cell r="BL1614">
            <v>0.35100205000960338</v>
          </cell>
          <cell r="BM1614">
            <v>0.40504213200998751</v>
          </cell>
          <cell r="BN1614">
            <v>0</v>
          </cell>
          <cell r="BO1614">
            <v>547950</v>
          </cell>
          <cell r="BP1614">
            <v>453388.59999999934</v>
          </cell>
          <cell r="BQ1614">
            <v>22969.568159999966</v>
          </cell>
          <cell r="BR1614">
            <v>88682.707562799827</v>
          </cell>
          <cell r="BS1614">
            <v>189689.18154531927</v>
          </cell>
          <cell r="BT1614">
            <v>304977.54803407798</v>
          </cell>
          <cell r="BU1614">
            <v>151614.52229597399</v>
          </cell>
          <cell r="BV1614">
            <v>29904.043270154169</v>
          </cell>
          <cell r="BW1614">
            <v>0</v>
          </cell>
          <cell r="BX1614">
            <v>40504.213200998754</v>
          </cell>
          <cell r="BY1614">
            <v>0</v>
          </cell>
          <cell r="BZ1614">
            <v>14597950</v>
          </cell>
          <cell r="CA1614">
            <v>6553388.5999999996</v>
          </cell>
          <cell r="CB1614">
            <v>242969.56815999997</v>
          </cell>
          <cell r="CC1614">
            <v>738682.7075627998</v>
          </cell>
          <cell r="CD1614">
            <v>1294689.1815453193</v>
          </cell>
          <cell r="CE1614">
            <v>1754977.548034078</v>
          </cell>
          <cell r="CF1614">
            <v>751614.52229597396</v>
          </cell>
          <cell r="CG1614">
            <v>129904.04327015417</v>
          </cell>
          <cell r="CH1614">
            <v>0</v>
          </cell>
          <cell r="CI1614">
            <v>140504.21320099875</v>
          </cell>
          <cell r="CK1614">
            <v>0</v>
          </cell>
          <cell r="CL1614">
            <v>14597950</v>
          </cell>
          <cell r="CM1614">
            <v>6553388.5999999996</v>
          </cell>
          <cell r="CN1614">
            <v>242969.56815999997</v>
          </cell>
          <cell r="CO1614">
            <v>738682.7075627998</v>
          </cell>
          <cell r="CP1614">
            <v>1294689.1815453193</v>
          </cell>
          <cell r="CQ1614">
            <v>1754977.548034078</v>
          </cell>
          <cell r="CR1614">
            <v>751614.52229597396</v>
          </cell>
          <cell r="CS1614">
            <v>129904.04327015417</v>
          </cell>
          <cell r="CT1614">
            <v>0</v>
          </cell>
          <cell r="CU1614">
            <v>140504.21320099875</v>
          </cell>
          <cell r="CW1614">
            <v>0</v>
          </cell>
          <cell r="CX1614">
            <v>0</v>
          </cell>
          <cell r="CY1614">
            <v>0</v>
          </cell>
          <cell r="CZ1614">
            <v>0</v>
          </cell>
          <cell r="DA1614">
            <v>0</v>
          </cell>
          <cell r="DB1614">
            <v>0</v>
          </cell>
          <cell r="DC1614">
            <v>0</v>
          </cell>
          <cell r="DD1614">
            <v>0</v>
          </cell>
          <cell r="DE1614">
            <v>0</v>
          </cell>
          <cell r="DF1614">
            <v>0</v>
          </cell>
          <cell r="DG1614">
            <v>0</v>
          </cell>
          <cell r="DI1614">
            <v>0</v>
          </cell>
          <cell r="DJ1614">
            <v>0</v>
          </cell>
          <cell r="DK1614">
            <v>0</v>
          </cell>
          <cell r="DL1614">
            <v>0</v>
          </cell>
          <cell r="DM1614">
            <v>0</v>
          </cell>
          <cell r="DN1614">
            <v>0</v>
          </cell>
          <cell r="DO1614">
            <v>0</v>
          </cell>
          <cell r="DP1614">
            <v>0</v>
          </cell>
          <cell r="DQ1614">
            <v>0</v>
          </cell>
          <cell r="DR1614">
            <v>0</v>
          </cell>
          <cell r="DS1614">
            <v>0</v>
          </cell>
          <cell r="DU1614" t="str">
            <v>none</v>
          </cell>
          <cell r="DV1614">
            <v>0</v>
          </cell>
          <cell r="DW1614">
            <v>1</v>
          </cell>
          <cell r="DX1614">
            <v>1</v>
          </cell>
          <cell r="DY1614">
            <v>24375000</v>
          </cell>
          <cell r="DZ1614">
            <v>26204680.384069331</v>
          </cell>
          <cell r="EB1614">
            <v>26204680.384069331</v>
          </cell>
          <cell r="EC1614" t="str">
            <v>Def</v>
          </cell>
          <cell r="ED1614" t="str">
            <v>nonDC</v>
          </cell>
        </row>
        <row r="1615">
          <cell r="D1615" t="str">
            <v>PC2110200y</v>
          </cell>
          <cell r="E1615" t="str">
            <v>Transport projects</v>
          </cell>
          <cell r="F1615" t="str">
            <v>Transport Organisation</v>
          </cell>
          <cell r="G1615" t="str">
            <v>Transport Chief executive's office</v>
          </cell>
          <cell r="H1615" t="str">
            <v>E750010</v>
          </cell>
          <cell r="I1615" t="str">
            <v>Transport Chief executive's office</v>
          </cell>
          <cell r="J1615" t="str">
            <v>Transport</v>
          </cell>
          <cell r="K1615" t="str">
            <v>Parking and enforcement</v>
          </cell>
          <cell r="L1615" t="str">
            <v>On-street parking and enforcement</v>
          </cell>
          <cell r="M1615" t="str">
            <v>Transport</v>
          </cell>
          <cell r="N1615" t="str">
            <v>Parking and enforcement</v>
          </cell>
          <cell r="O1615" t="str">
            <v>On-street parking and enforcement</v>
          </cell>
          <cell r="P1615" t="str">
            <v>Transport</v>
          </cell>
          <cell r="Q1615" t="str">
            <v>Parking and enforcement</v>
          </cell>
          <cell r="R1615" t="str">
            <v>On-street parking and enforcement</v>
          </cell>
          <cell r="S1615" t="str">
            <v>A0650011</v>
          </cell>
          <cell r="T1615" t="str">
            <v>A0650011</v>
          </cell>
          <cell r="U1615" t="str">
            <v>On-street parking and enforcement</v>
          </cell>
          <cell r="V1615" t="str">
            <v>L050</v>
          </cell>
          <cell r="W1615" t="str">
            <v>Regional</v>
          </cell>
          <cell r="X1615" t="str">
            <v>PL40810</v>
          </cell>
          <cell r="Y1615" t="str">
            <v>Expense</v>
          </cell>
          <cell r="Z1615">
            <v>20120701</v>
          </cell>
          <cell r="AA1615">
            <v>20220630</v>
          </cell>
          <cell r="AB1615">
            <v>1</v>
          </cell>
          <cell r="AC1615" t="str">
            <v>Programme</v>
          </cell>
          <cell r="AD1615">
            <v>0</v>
          </cell>
          <cell r="AE1615">
            <v>0</v>
          </cell>
          <cell r="AF1615">
            <v>0</v>
          </cell>
          <cell r="AG1615">
            <v>1</v>
          </cell>
          <cell r="AH1615">
            <v>22</v>
          </cell>
          <cell r="AI1615" t="str">
            <v>Road Network</v>
          </cell>
          <cell r="AJ1615" t="str">
            <v>Road base</v>
          </cell>
          <cell r="AK1615">
            <v>0</v>
          </cell>
          <cell r="AM1615">
            <v>1</v>
          </cell>
          <cell r="AT1615">
            <v>682000</v>
          </cell>
          <cell r="AU1615">
            <v>527600</v>
          </cell>
          <cell r="AV1615">
            <v>311312</v>
          </cell>
          <cell r="AW1615">
            <v>802138</v>
          </cell>
          <cell r="AX1615">
            <v>501081</v>
          </cell>
          <cell r="AY1615">
            <v>1729143</v>
          </cell>
          <cell r="AZ1615">
            <v>4755325</v>
          </cell>
          <cell r="BA1615">
            <v>4469569</v>
          </cell>
          <cell r="BB1615">
            <v>818065</v>
          </cell>
          <cell r="BC1615">
            <v>354626</v>
          </cell>
          <cell r="BD1615">
            <v>3.9E-2</v>
          </cell>
          <cell r="BE1615">
            <v>7.4325999999999892E-2</v>
          </cell>
          <cell r="BF1615">
            <v>0.10440712799999985</v>
          </cell>
          <cell r="BG1615">
            <v>0.13643493471199974</v>
          </cell>
          <cell r="BH1615">
            <v>0.17166441768807172</v>
          </cell>
          <cell r="BI1615">
            <v>0.2103293434717779</v>
          </cell>
          <cell r="BJ1615">
            <v>0.25269087049328998</v>
          </cell>
          <cell r="BK1615">
            <v>0.29904043270154168</v>
          </cell>
          <cell r="BL1615">
            <v>0.35100205000960338</v>
          </cell>
          <cell r="BM1615">
            <v>0.40504213200998751</v>
          </cell>
          <cell r="BN1615">
            <v>0</v>
          </cell>
          <cell r="BO1615">
            <v>26598</v>
          </cell>
          <cell r="BP1615">
            <v>39214.397599999946</v>
          </cell>
          <cell r="BQ1615">
            <v>32503.191831935954</v>
          </cell>
          <cell r="BR1615">
            <v>109439.64566001405</v>
          </cell>
          <cell r="BS1615">
            <v>86017.778079556665</v>
          </cell>
          <cell r="BT1615">
            <v>363689.51195882045</v>
          </cell>
          <cell r="BU1615">
            <v>1201627.2137285043</v>
          </cell>
          <cell r="BV1615">
            <v>1336581.8477493969</v>
          </cell>
          <cell r="BW1615">
            <v>287142.49204110622</v>
          </cell>
          <cell r="BX1615">
            <v>143638.47110617382</v>
          </cell>
          <cell r="BY1615">
            <v>0</v>
          </cell>
          <cell r="BZ1615">
            <v>708598</v>
          </cell>
          <cell r="CA1615">
            <v>566814.39759999991</v>
          </cell>
          <cell r="CB1615">
            <v>343815.19183193595</v>
          </cell>
          <cell r="CC1615">
            <v>911577.64566001401</v>
          </cell>
          <cell r="CD1615">
            <v>587098.77807955665</v>
          </cell>
          <cell r="CE1615">
            <v>2092832.5119588205</v>
          </cell>
          <cell r="CF1615">
            <v>5956952.2137285043</v>
          </cell>
          <cell r="CG1615">
            <v>5806150.8477493972</v>
          </cell>
          <cell r="CH1615">
            <v>1105207.4920411063</v>
          </cell>
          <cell r="CI1615">
            <v>498264.47110617382</v>
          </cell>
          <cell r="CK1615">
            <v>0</v>
          </cell>
          <cell r="CL1615">
            <v>0</v>
          </cell>
          <cell r="CM1615">
            <v>0</v>
          </cell>
          <cell r="CN1615">
            <v>0</v>
          </cell>
          <cell r="CO1615">
            <v>0</v>
          </cell>
          <cell r="CP1615">
            <v>0</v>
          </cell>
          <cell r="CQ1615">
            <v>0</v>
          </cell>
          <cell r="CR1615">
            <v>0</v>
          </cell>
          <cell r="CS1615">
            <v>0</v>
          </cell>
          <cell r="CT1615">
            <v>0</v>
          </cell>
          <cell r="CU1615">
            <v>0</v>
          </cell>
          <cell r="CW1615">
            <v>0</v>
          </cell>
          <cell r="CX1615">
            <v>0</v>
          </cell>
          <cell r="CY1615">
            <v>0</v>
          </cell>
          <cell r="CZ1615">
            <v>0</v>
          </cell>
          <cell r="DA1615">
            <v>0</v>
          </cell>
          <cell r="DB1615">
            <v>0</v>
          </cell>
          <cell r="DC1615">
            <v>0</v>
          </cell>
          <cell r="DD1615">
            <v>0</v>
          </cell>
          <cell r="DE1615">
            <v>0</v>
          </cell>
          <cell r="DF1615">
            <v>0</v>
          </cell>
          <cell r="DG1615">
            <v>0</v>
          </cell>
          <cell r="DI1615">
            <v>0</v>
          </cell>
          <cell r="DJ1615">
            <v>708598</v>
          </cell>
          <cell r="DK1615">
            <v>566814.39759999991</v>
          </cell>
          <cell r="DL1615">
            <v>343815.19183193595</v>
          </cell>
          <cell r="DM1615">
            <v>911577.64566001401</v>
          </cell>
          <cell r="DN1615">
            <v>587098.77807955665</v>
          </cell>
          <cell r="DO1615">
            <v>2092832.5119588205</v>
          </cell>
          <cell r="DP1615">
            <v>5956952.2137285043</v>
          </cell>
          <cell r="DQ1615">
            <v>5806150.8477493972</v>
          </cell>
          <cell r="DR1615">
            <v>1105207.4920411063</v>
          </cell>
          <cell r="DS1615">
            <v>498264.47110617382</v>
          </cell>
          <cell r="DU1615" t="str">
            <v>none</v>
          </cell>
          <cell r="DV1615">
            <v>0</v>
          </cell>
          <cell r="DW1615">
            <v>1</v>
          </cell>
          <cell r="DX1615">
            <v>1</v>
          </cell>
          <cell r="DY1615">
            <v>14950859</v>
          </cell>
          <cell r="DZ1615">
            <v>18577311.54975551</v>
          </cell>
          <cell r="EB1615">
            <v>18577311.54975551</v>
          </cell>
          <cell r="EC1615" t="str">
            <v>Def</v>
          </cell>
          <cell r="ED1615" t="str">
            <v>nonDC</v>
          </cell>
        </row>
        <row r="1616">
          <cell r="D1616" t="str">
            <v>PC2110200z</v>
          </cell>
          <cell r="E1616" t="str">
            <v>Transport projects</v>
          </cell>
          <cell r="F1616" t="str">
            <v>Transport Organisation</v>
          </cell>
          <cell r="G1616" t="str">
            <v>Infrastructure</v>
          </cell>
          <cell r="H1616" t="str">
            <v>E750105</v>
          </cell>
          <cell r="I1616" t="str">
            <v>Infrastructure management</v>
          </cell>
          <cell r="J1616" t="str">
            <v>Transport</v>
          </cell>
          <cell r="K1616" t="str">
            <v>Parking and enforcement</v>
          </cell>
          <cell r="L1616" t="str">
            <v>On-street parking and enforcement</v>
          </cell>
          <cell r="M1616" t="str">
            <v>Transport</v>
          </cell>
          <cell r="N1616" t="str">
            <v>Parking and enforcement</v>
          </cell>
          <cell r="O1616" t="str">
            <v>On-street parking and enforcement</v>
          </cell>
          <cell r="P1616" t="str">
            <v>Transport</v>
          </cell>
          <cell r="Q1616" t="str">
            <v>Parking and enforcement</v>
          </cell>
          <cell r="R1616" t="str">
            <v>On-street parking and enforcement</v>
          </cell>
          <cell r="S1616" t="str">
            <v>A0650011</v>
          </cell>
          <cell r="T1616" t="str">
            <v>A0650011</v>
          </cell>
          <cell r="U1616" t="str">
            <v>On-street parking and enforcement</v>
          </cell>
          <cell r="V1616" t="str">
            <v>L050</v>
          </cell>
          <cell r="W1616" t="str">
            <v>Regional</v>
          </cell>
          <cell r="X1616" t="str">
            <v>PL40810</v>
          </cell>
          <cell r="Y1616" t="str">
            <v>Expense</v>
          </cell>
          <cell r="Z1616">
            <v>20120701</v>
          </cell>
          <cell r="AA1616">
            <v>20220630</v>
          </cell>
          <cell r="AB1616">
            <v>1</v>
          </cell>
          <cell r="AC1616" t="str">
            <v>Programme</v>
          </cell>
          <cell r="AD1616">
            <v>1</v>
          </cell>
          <cell r="AE1616">
            <v>0</v>
          </cell>
          <cell r="AF1616">
            <v>0</v>
          </cell>
          <cell r="AG1616">
            <v>0</v>
          </cell>
          <cell r="AH1616">
            <v>22</v>
          </cell>
          <cell r="AI1616" t="str">
            <v>Road Network</v>
          </cell>
          <cell r="AJ1616" t="str">
            <v>Road base</v>
          </cell>
          <cell r="AK1616">
            <v>0</v>
          </cell>
          <cell r="AM1616">
            <v>1</v>
          </cell>
          <cell r="AT1616">
            <v>2982573</v>
          </cell>
          <cell r="AU1616">
            <v>1950000</v>
          </cell>
          <cell r="AV1616">
            <v>2300000</v>
          </cell>
          <cell r="AW1616">
            <v>2000000</v>
          </cell>
          <cell r="AX1616">
            <v>150000</v>
          </cell>
          <cell r="AY1616">
            <v>132000</v>
          </cell>
          <cell r="AZ1616">
            <v>150000</v>
          </cell>
          <cell r="BB1616">
            <v>150000</v>
          </cell>
          <cell r="BC1616">
            <v>650000</v>
          </cell>
          <cell r="BD1616">
            <v>3.9E-2</v>
          </cell>
          <cell r="BE1616">
            <v>7.4325999999999892E-2</v>
          </cell>
          <cell r="BF1616">
            <v>0.10440712799999985</v>
          </cell>
          <cell r="BG1616">
            <v>0.13643493471199974</v>
          </cell>
          <cell r="BH1616">
            <v>0.17166441768807172</v>
          </cell>
          <cell r="BI1616">
            <v>0.2103293434717779</v>
          </cell>
          <cell r="BJ1616">
            <v>0.25269087049328998</v>
          </cell>
          <cell r="BK1616">
            <v>0.29904043270154168</v>
          </cell>
          <cell r="BL1616">
            <v>0.35100205000960338</v>
          </cell>
          <cell r="BM1616">
            <v>0.40504213200998751</v>
          </cell>
          <cell r="BN1616">
            <v>0</v>
          </cell>
          <cell r="BO1616">
            <v>116320.34699999999</v>
          </cell>
          <cell r="BP1616">
            <v>144935.69999999978</v>
          </cell>
          <cell r="BQ1616">
            <v>240136.39439999964</v>
          </cell>
          <cell r="BR1616">
            <v>272869.86942399951</v>
          </cell>
          <cell r="BS1616">
            <v>25749.662653210758</v>
          </cell>
          <cell r="BT1616">
            <v>27763.473338274682</v>
          </cell>
          <cell r="BU1616">
            <v>37903.630573993498</v>
          </cell>
          <cell r="BV1616">
            <v>0</v>
          </cell>
          <cell r="BW1616">
            <v>52650.307501440504</v>
          </cell>
          <cell r="BX1616">
            <v>263277.38580649189</v>
          </cell>
          <cell r="BY1616">
            <v>0</v>
          </cell>
          <cell r="BZ1616">
            <v>3098893.3470000001</v>
          </cell>
          <cell r="CA1616">
            <v>2094935.6999999997</v>
          </cell>
          <cell r="CB1616">
            <v>2540136.3943999996</v>
          </cell>
          <cell r="CC1616">
            <v>2272869.8694239995</v>
          </cell>
          <cell r="CD1616">
            <v>175749.66265321075</v>
          </cell>
          <cell r="CE1616">
            <v>159763.47333827469</v>
          </cell>
          <cell r="CF1616">
            <v>187903.63057399349</v>
          </cell>
          <cell r="CG1616">
            <v>0</v>
          </cell>
          <cell r="CH1616">
            <v>202650.30750144052</v>
          </cell>
          <cell r="CI1616">
            <v>913277.38580649183</v>
          </cell>
          <cell r="CK1616">
            <v>0</v>
          </cell>
          <cell r="CL1616">
            <v>3098893.3470000001</v>
          </cell>
          <cell r="CM1616">
            <v>2094935.6999999997</v>
          </cell>
          <cell r="CN1616">
            <v>2540136.3943999996</v>
          </cell>
          <cell r="CO1616">
            <v>2272869.8694239995</v>
          </cell>
          <cell r="CP1616">
            <v>175749.66265321075</v>
          </cell>
          <cell r="CQ1616">
            <v>159763.47333827469</v>
          </cell>
          <cell r="CR1616">
            <v>187903.63057399349</v>
          </cell>
          <cell r="CS1616">
            <v>0</v>
          </cell>
          <cell r="CT1616">
            <v>202650.30750144052</v>
          </cell>
          <cell r="CU1616">
            <v>913277.38580649183</v>
          </cell>
          <cell r="CW1616">
            <v>0</v>
          </cell>
          <cell r="CX1616">
            <v>0</v>
          </cell>
          <cell r="CY1616">
            <v>0</v>
          </cell>
          <cell r="CZ1616">
            <v>0</v>
          </cell>
          <cell r="DA1616">
            <v>0</v>
          </cell>
          <cell r="DB1616">
            <v>0</v>
          </cell>
          <cell r="DC1616">
            <v>0</v>
          </cell>
          <cell r="DD1616">
            <v>0</v>
          </cell>
          <cell r="DE1616">
            <v>0</v>
          </cell>
          <cell r="DF1616">
            <v>0</v>
          </cell>
          <cell r="DG1616">
            <v>0</v>
          </cell>
          <cell r="DI1616">
            <v>0</v>
          </cell>
          <cell r="DJ1616">
            <v>0</v>
          </cell>
          <cell r="DK1616">
            <v>0</v>
          </cell>
          <cell r="DL1616">
            <v>0</v>
          </cell>
          <cell r="DM1616">
            <v>0</v>
          </cell>
          <cell r="DN1616">
            <v>0</v>
          </cell>
          <cell r="DO1616">
            <v>0</v>
          </cell>
          <cell r="DP1616">
            <v>0</v>
          </cell>
          <cell r="DQ1616">
            <v>0</v>
          </cell>
          <cell r="DR1616">
            <v>0</v>
          </cell>
          <cell r="DS1616">
            <v>0</v>
          </cell>
          <cell r="DU1616" t="str">
            <v>none</v>
          </cell>
          <cell r="DV1616">
            <v>0</v>
          </cell>
          <cell r="DW1616">
            <v>1</v>
          </cell>
          <cell r="DX1616">
            <v>1</v>
          </cell>
          <cell r="DY1616">
            <v>10464573</v>
          </cell>
          <cell r="DZ1616">
            <v>11646179.770697411</v>
          </cell>
          <cell r="EB1616">
            <v>11646179.770697411</v>
          </cell>
          <cell r="EC1616" t="str">
            <v>Def</v>
          </cell>
          <cell r="ED1616" t="str">
            <v>nonDC</v>
          </cell>
        </row>
        <row r="1617">
          <cell r="D1617" t="str">
            <v>PC2110200aa</v>
          </cell>
          <cell r="E1617" t="str">
            <v>Transport projects</v>
          </cell>
          <cell r="F1617" t="str">
            <v>Transport Organisation</v>
          </cell>
          <cell r="G1617" t="str">
            <v>Infrastructure</v>
          </cell>
          <cell r="H1617" t="str">
            <v>E750505</v>
          </cell>
          <cell r="I1617" t="str">
            <v>Infrastructure development management</v>
          </cell>
          <cell r="J1617" t="str">
            <v>Economic development</v>
          </cell>
          <cell r="K1617" t="str">
            <v>Regional economic strategy and initiatives</v>
          </cell>
          <cell r="L1617" t="str">
            <v>City transformation projects</v>
          </cell>
          <cell r="M1617" t="str">
            <v>Economic development</v>
          </cell>
          <cell r="N1617" t="str">
            <v>Regional economic strategy and initiatives</v>
          </cell>
          <cell r="O1617" t="str">
            <v>City transformation projects</v>
          </cell>
          <cell r="P1617" t="str">
            <v>Economic development</v>
          </cell>
          <cell r="Q1617" t="str">
            <v>Regional economic strategy and initiatives</v>
          </cell>
          <cell r="R1617" t="str">
            <v>City transformation projects</v>
          </cell>
          <cell r="S1617" t="str">
            <v>A1411505</v>
          </cell>
          <cell r="T1617" t="str">
            <v>A1411505</v>
          </cell>
          <cell r="U1617" t="str">
            <v>Transformation projects</v>
          </cell>
          <cell r="V1617" t="str">
            <v>L050</v>
          </cell>
          <cell r="W1617" t="str">
            <v>Regional</v>
          </cell>
          <cell r="X1617" t="str">
            <v>FY12 - Only</v>
          </cell>
          <cell r="Y1617" t="str">
            <v>Expense</v>
          </cell>
          <cell r="Z1617">
            <v>20110701</v>
          </cell>
          <cell r="AA1617">
            <v>20120630</v>
          </cell>
          <cell r="AB1617">
            <v>1</v>
          </cell>
          <cell r="AC1617" t="str">
            <v>Programme</v>
          </cell>
          <cell r="AD1617">
            <v>0.25</v>
          </cell>
          <cell r="AE1617">
            <v>0</v>
          </cell>
          <cell r="AF1617">
            <v>0.75</v>
          </cell>
          <cell r="AG1617">
            <v>0</v>
          </cell>
          <cell r="AH1617">
            <v>22</v>
          </cell>
          <cell r="AI1617" t="str">
            <v>Road Network</v>
          </cell>
          <cell r="AJ1617" t="str">
            <v>Road surface</v>
          </cell>
          <cell r="AK1617">
            <v>0</v>
          </cell>
          <cell r="AM1617">
            <v>1</v>
          </cell>
          <cell r="AS1617">
            <v>59890265</v>
          </cell>
          <cell r="BD1617">
            <v>3.9E-2</v>
          </cell>
          <cell r="BE1617">
            <v>7.4325999999999892E-2</v>
          </cell>
          <cell r="BF1617">
            <v>0.10440712799999985</v>
          </cell>
          <cell r="BG1617">
            <v>0.13643493471199974</v>
          </cell>
          <cell r="BH1617">
            <v>0.17166441768807172</v>
          </cell>
          <cell r="BI1617">
            <v>0.2103293434717779</v>
          </cell>
          <cell r="BJ1617">
            <v>0.25269087049328998</v>
          </cell>
          <cell r="BK1617">
            <v>0.29904043270154168</v>
          </cell>
          <cell r="BL1617">
            <v>0.35100205000960338</v>
          </cell>
          <cell r="BM1617">
            <v>0.40504213200998751</v>
          </cell>
          <cell r="BN1617">
            <v>0</v>
          </cell>
          <cell r="BO1617">
            <v>0</v>
          </cell>
          <cell r="BP1617">
            <v>0</v>
          </cell>
          <cell r="BQ1617">
            <v>0</v>
          </cell>
          <cell r="BR1617">
            <v>0</v>
          </cell>
          <cell r="BS1617">
            <v>0</v>
          </cell>
          <cell r="BT1617">
            <v>0</v>
          </cell>
          <cell r="BU1617">
            <v>0</v>
          </cell>
          <cell r="BV1617">
            <v>0</v>
          </cell>
          <cell r="BW1617">
            <v>0</v>
          </cell>
          <cell r="BX1617">
            <v>0</v>
          </cell>
          <cell r="BY1617">
            <v>59890265</v>
          </cell>
          <cell r="BZ1617">
            <v>0</v>
          </cell>
          <cell r="CA1617">
            <v>0</v>
          </cell>
          <cell r="CB1617">
            <v>0</v>
          </cell>
          <cell r="CC1617">
            <v>0</v>
          </cell>
          <cell r="CD1617">
            <v>0</v>
          </cell>
          <cell r="CE1617">
            <v>0</v>
          </cell>
          <cell r="CF1617">
            <v>0</v>
          </cell>
          <cell r="CG1617">
            <v>0</v>
          </cell>
          <cell r="CH1617">
            <v>0</v>
          </cell>
          <cell r="CI1617">
            <v>0</v>
          </cell>
          <cell r="CK1617">
            <v>14972566.25</v>
          </cell>
          <cell r="CL1617">
            <v>0</v>
          </cell>
          <cell r="CM1617">
            <v>0</v>
          </cell>
          <cell r="CN1617">
            <v>0</v>
          </cell>
          <cell r="CO1617">
            <v>0</v>
          </cell>
          <cell r="CP1617">
            <v>0</v>
          </cell>
          <cell r="CQ1617">
            <v>0</v>
          </cell>
          <cell r="CR1617">
            <v>0</v>
          </cell>
          <cell r="CS1617">
            <v>0</v>
          </cell>
          <cell r="CT1617">
            <v>0</v>
          </cell>
          <cell r="CU1617">
            <v>0</v>
          </cell>
          <cell r="CW1617">
            <v>44917698.75</v>
          </cell>
          <cell r="CX1617">
            <v>0</v>
          </cell>
          <cell r="CY1617">
            <v>0</v>
          </cell>
          <cell r="CZ1617">
            <v>0</v>
          </cell>
          <cell r="DA1617">
            <v>0</v>
          </cell>
          <cell r="DB1617">
            <v>0</v>
          </cell>
          <cell r="DC1617">
            <v>0</v>
          </cell>
          <cell r="DD1617">
            <v>0</v>
          </cell>
          <cell r="DE1617">
            <v>0</v>
          </cell>
          <cell r="DF1617">
            <v>0</v>
          </cell>
          <cell r="DG1617">
            <v>0</v>
          </cell>
          <cell r="DI1617">
            <v>0</v>
          </cell>
          <cell r="DJ1617">
            <v>0</v>
          </cell>
          <cell r="DK1617">
            <v>0</v>
          </cell>
          <cell r="DL1617">
            <v>0</v>
          </cell>
          <cell r="DM1617">
            <v>0</v>
          </cell>
          <cell r="DN1617">
            <v>0</v>
          </cell>
          <cell r="DO1617">
            <v>0</v>
          </cell>
          <cell r="DP1617">
            <v>0</v>
          </cell>
          <cell r="DQ1617">
            <v>0</v>
          </cell>
          <cell r="DR1617">
            <v>0</v>
          </cell>
          <cell r="DS1617">
            <v>0</v>
          </cell>
          <cell r="DU1617" t="str">
            <v>none</v>
          </cell>
          <cell r="DV1617">
            <v>0</v>
          </cell>
          <cell r="DW1617">
            <v>1</v>
          </cell>
          <cell r="DX1617">
            <v>1</v>
          </cell>
          <cell r="DY1617">
            <v>0</v>
          </cell>
          <cell r="DZ1617">
            <v>0</v>
          </cell>
          <cell r="EB1617">
            <v>0</v>
          </cell>
          <cell r="EC1617" t="str">
            <v>Def</v>
          </cell>
          <cell r="ED1617" t="str">
            <v>CityXF</v>
          </cell>
        </row>
        <row r="1618">
          <cell r="D1618" t="str">
            <v>PC2110200ab</v>
          </cell>
          <cell r="E1618" t="str">
            <v>Transport projects</v>
          </cell>
          <cell r="F1618" t="str">
            <v>Transport Organisation</v>
          </cell>
          <cell r="G1618" t="str">
            <v>Transport strategy and planning</v>
          </cell>
          <cell r="H1618" t="str">
            <v>E765205</v>
          </cell>
          <cell r="I1618" t="str">
            <v>Transport planning and policy management</v>
          </cell>
          <cell r="J1618" t="str">
            <v>Transport</v>
          </cell>
          <cell r="K1618" t="str">
            <v>Roads and footpaths</v>
          </cell>
          <cell r="L1618" t="str">
            <v>Roads</v>
          </cell>
          <cell r="M1618" t="str">
            <v>Transport</v>
          </cell>
          <cell r="N1618" t="str">
            <v>Roads and footpaths</v>
          </cell>
          <cell r="O1618" t="str">
            <v>Roads</v>
          </cell>
          <cell r="P1618" t="str">
            <v>Corporate support</v>
          </cell>
          <cell r="Q1618" t="str">
            <v>Archived Activities</v>
          </cell>
          <cell r="R1618" t="str">
            <v>Transport planning</v>
          </cell>
          <cell r="S1618" t="str">
            <v>A1911105</v>
          </cell>
          <cell r="T1618" t="str">
            <v>A0550100</v>
          </cell>
          <cell r="U1618" t="str">
            <v>Transport planning</v>
          </cell>
          <cell r="V1618" t="str">
            <v>L050</v>
          </cell>
          <cell r="W1618" t="str">
            <v>Regional</v>
          </cell>
          <cell r="X1618" t="str">
            <v>FY12 - Only</v>
          </cell>
          <cell r="Y1618" t="str">
            <v>Expense</v>
          </cell>
          <cell r="Z1618">
            <v>20100701</v>
          </cell>
          <cell r="AA1618">
            <v>20120630</v>
          </cell>
          <cell r="AB1618">
            <v>1</v>
          </cell>
          <cell r="AC1618" t="str">
            <v>Programme</v>
          </cell>
          <cell r="AD1618">
            <v>0.35670000000000002</v>
          </cell>
          <cell r="AE1618">
            <v>0</v>
          </cell>
          <cell r="AF1618">
            <v>5.7099999999999998E-2</v>
          </cell>
          <cell r="AG1618">
            <v>0.58620000000000005</v>
          </cell>
          <cell r="AH1618">
            <v>22</v>
          </cell>
          <cell r="AI1618" t="str">
            <v>Road Network</v>
          </cell>
          <cell r="AJ1618" t="str">
            <v>Road surface</v>
          </cell>
          <cell r="AK1618">
            <v>0</v>
          </cell>
          <cell r="AM1618">
            <v>1</v>
          </cell>
          <cell r="AS1618">
            <v>1437573.531586285</v>
          </cell>
          <cell r="BD1618">
            <v>3.9E-2</v>
          </cell>
          <cell r="BE1618">
            <v>7.4325999999999892E-2</v>
          </cell>
          <cell r="BF1618">
            <v>0.10440712799999985</v>
          </cell>
          <cell r="BG1618">
            <v>0.13643493471199974</v>
          </cell>
          <cell r="BH1618">
            <v>0.17166441768807172</v>
          </cell>
          <cell r="BI1618">
            <v>0.2103293434717779</v>
          </cell>
          <cell r="BJ1618">
            <v>0.25269087049328998</v>
          </cell>
          <cell r="BK1618">
            <v>0.29904043270154168</v>
          </cell>
          <cell r="BL1618">
            <v>0.35100205000960338</v>
          </cell>
          <cell r="BM1618">
            <v>0.40504213200998751</v>
          </cell>
          <cell r="BN1618">
            <v>0</v>
          </cell>
          <cell r="BO1618">
            <v>0</v>
          </cell>
          <cell r="BP1618">
            <v>0</v>
          </cell>
          <cell r="BQ1618">
            <v>0</v>
          </cell>
          <cell r="BR1618">
            <v>0</v>
          </cell>
          <cell r="BS1618">
            <v>0</v>
          </cell>
          <cell r="BT1618">
            <v>0</v>
          </cell>
          <cell r="BU1618">
            <v>0</v>
          </cell>
          <cell r="BV1618">
            <v>0</v>
          </cell>
          <cell r="BW1618">
            <v>0</v>
          </cell>
          <cell r="BX1618">
            <v>0</v>
          </cell>
          <cell r="BY1618">
            <v>1437573.531586285</v>
          </cell>
          <cell r="BZ1618">
            <v>0</v>
          </cell>
          <cell r="CA1618">
            <v>0</v>
          </cell>
          <cell r="CB1618">
            <v>0</v>
          </cell>
          <cell r="CC1618">
            <v>0</v>
          </cell>
          <cell r="CD1618">
            <v>0</v>
          </cell>
          <cell r="CE1618">
            <v>0</v>
          </cell>
          <cell r="CF1618">
            <v>0</v>
          </cell>
          <cell r="CG1618">
            <v>0</v>
          </cell>
          <cell r="CH1618">
            <v>0</v>
          </cell>
          <cell r="CI1618">
            <v>0</v>
          </cell>
          <cell r="CK1618">
            <v>512782.47871682787</v>
          </cell>
          <cell r="CL1618">
            <v>0</v>
          </cell>
          <cell r="CM1618">
            <v>0</v>
          </cell>
          <cell r="CN1618">
            <v>0</v>
          </cell>
          <cell r="CO1618">
            <v>0</v>
          </cell>
          <cell r="CP1618">
            <v>0</v>
          </cell>
          <cell r="CQ1618">
            <v>0</v>
          </cell>
          <cell r="CR1618">
            <v>0</v>
          </cell>
          <cell r="CS1618">
            <v>0</v>
          </cell>
          <cell r="CT1618">
            <v>0</v>
          </cell>
          <cell r="CU1618">
            <v>0</v>
          </cell>
          <cell r="CW1618">
            <v>82085.448653576866</v>
          </cell>
          <cell r="CX1618">
            <v>0</v>
          </cell>
          <cell r="CY1618">
            <v>0</v>
          </cell>
          <cell r="CZ1618">
            <v>0</v>
          </cell>
          <cell r="DA1618">
            <v>0</v>
          </cell>
          <cell r="DB1618">
            <v>0</v>
          </cell>
          <cell r="DC1618">
            <v>0</v>
          </cell>
          <cell r="DD1618">
            <v>0</v>
          </cell>
          <cell r="DE1618">
            <v>0</v>
          </cell>
          <cell r="DF1618">
            <v>0</v>
          </cell>
          <cell r="DG1618">
            <v>0</v>
          </cell>
          <cell r="DI1618">
            <v>842705.60421588039</v>
          </cell>
          <cell r="DJ1618">
            <v>0</v>
          </cell>
          <cell r="DK1618">
            <v>0</v>
          </cell>
          <cell r="DL1618">
            <v>0</v>
          </cell>
          <cell r="DM1618">
            <v>0</v>
          </cell>
          <cell r="DN1618">
            <v>0</v>
          </cell>
          <cell r="DO1618">
            <v>0</v>
          </cell>
          <cell r="DP1618">
            <v>0</v>
          </cell>
          <cell r="DQ1618">
            <v>0</v>
          </cell>
          <cell r="DR1618">
            <v>0</v>
          </cell>
          <cell r="DS1618">
            <v>0</v>
          </cell>
          <cell r="DU1618" t="str">
            <v>none</v>
          </cell>
          <cell r="DV1618">
            <v>0</v>
          </cell>
          <cell r="DW1618">
            <v>1</v>
          </cell>
          <cell r="DX1618">
            <v>1</v>
          </cell>
          <cell r="DY1618">
            <v>0</v>
          </cell>
          <cell r="DZ1618">
            <v>0</v>
          </cell>
          <cell r="EB1618">
            <v>0</v>
          </cell>
          <cell r="EC1618" t="str">
            <v>Def</v>
          </cell>
          <cell r="ED1618" t="str">
            <v>Transport</v>
          </cell>
        </row>
        <row r="1619">
          <cell r="D1619" t="str">
            <v>PC2110200ac</v>
          </cell>
          <cell r="E1619" t="str">
            <v>Transport projects</v>
          </cell>
          <cell r="F1619" t="str">
            <v>Transport Organisation</v>
          </cell>
          <cell r="G1619" t="str">
            <v>Transport strategy and planning</v>
          </cell>
          <cell r="H1619" t="str">
            <v>E765205</v>
          </cell>
          <cell r="I1619" t="str">
            <v>Transport planning and policy management</v>
          </cell>
          <cell r="J1619" t="str">
            <v>Transport</v>
          </cell>
          <cell r="K1619" t="str">
            <v>Roads and footpaths</v>
          </cell>
          <cell r="L1619" t="str">
            <v>Roads</v>
          </cell>
          <cell r="M1619" t="str">
            <v>Transport</v>
          </cell>
          <cell r="N1619" t="str">
            <v>Roads and footpaths</v>
          </cell>
          <cell r="O1619" t="str">
            <v>Roads</v>
          </cell>
          <cell r="P1619" t="str">
            <v>Corporate support</v>
          </cell>
          <cell r="Q1619" t="str">
            <v>Archived Activities</v>
          </cell>
          <cell r="R1619" t="str">
            <v>Transport planning</v>
          </cell>
          <cell r="S1619" t="str">
            <v>A1911105</v>
          </cell>
          <cell r="T1619" t="str">
            <v>A0550100</v>
          </cell>
          <cell r="U1619" t="str">
            <v>Transport planning</v>
          </cell>
          <cell r="V1619" t="str">
            <v>L050</v>
          </cell>
          <cell r="W1619" t="str">
            <v>Regional</v>
          </cell>
          <cell r="X1619" t="str">
            <v>FY12 - Only</v>
          </cell>
          <cell r="Y1619" t="str">
            <v>Revenue</v>
          </cell>
          <cell r="Z1619">
            <v>20100701</v>
          </cell>
          <cell r="AA1619">
            <v>20120630</v>
          </cell>
          <cell r="AB1619">
            <v>1</v>
          </cell>
          <cell r="AC1619" t="str">
            <v>Programme</v>
          </cell>
          <cell r="AD1619">
            <v>0.35670000000000002</v>
          </cell>
          <cell r="AE1619">
            <v>0</v>
          </cell>
          <cell r="AF1619">
            <v>5.7099999999999998E-2</v>
          </cell>
          <cell r="AG1619">
            <v>0.58620000000000005</v>
          </cell>
          <cell r="AH1619">
            <v>22</v>
          </cell>
          <cell r="AI1619" t="str">
            <v>Road Network</v>
          </cell>
          <cell r="AJ1619" t="str">
            <v>Road surface</v>
          </cell>
          <cell r="AK1619">
            <v>0</v>
          </cell>
          <cell r="AM1619">
            <v>1</v>
          </cell>
          <cell r="AS1619">
            <v>-951259.32</v>
          </cell>
          <cell r="BD1619">
            <v>3.9E-2</v>
          </cell>
          <cell r="BE1619">
            <v>7.4325999999999892E-2</v>
          </cell>
          <cell r="BF1619">
            <v>0.10440712799999985</v>
          </cell>
          <cell r="BG1619">
            <v>0.13643493471199974</v>
          </cell>
          <cell r="BH1619">
            <v>0.17166441768807172</v>
          </cell>
          <cell r="BI1619">
            <v>0.2103293434717779</v>
          </cell>
          <cell r="BJ1619">
            <v>0.25269087049328998</v>
          </cell>
          <cell r="BK1619">
            <v>0.29904043270154168</v>
          </cell>
          <cell r="BL1619">
            <v>0.35100205000960338</v>
          </cell>
          <cell r="BM1619">
            <v>0.40504213200998751</v>
          </cell>
          <cell r="BN1619">
            <v>0</v>
          </cell>
          <cell r="BO1619">
            <v>0</v>
          </cell>
          <cell r="BP1619">
            <v>0</v>
          </cell>
          <cell r="BQ1619">
            <v>0</v>
          </cell>
          <cell r="BR1619">
            <v>0</v>
          </cell>
          <cell r="BS1619">
            <v>0</v>
          </cell>
          <cell r="BT1619">
            <v>0</v>
          </cell>
          <cell r="BU1619">
            <v>0</v>
          </cell>
          <cell r="BV1619">
            <v>0</v>
          </cell>
          <cell r="BW1619">
            <v>0</v>
          </cell>
          <cell r="BX1619">
            <v>0</v>
          </cell>
          <cell r="BY1619">
            <v>-951259.32</v>
          </cell>
          <cell r="BZ1619">
            <v>0</v>
          </cell>
          <cell r="CA1619">
            <v>0</v>
          </cell>
          <cell r="CB1619">
            <v>0</v>
          </cell>
          <cell r="CC1619">
            <v>0</v>
          </cell>
          <cell r="CD1619">
            <v>0</v>
          </cell>
          <cell r="CE1619">
            <v>0</v>
          </cell>
          <cell r="CF1619">
            <v>0</v>
          </cell>
          <cell r="CG1619">
            <v>0</v>
          </cell>
          <cell r="CH1619">
            <v>0</v>
          </cell>
          <cell r="CI1619">
            <v>0</v>
          </cell>
          <cell r="CK1619">
            <v>-339314.19944399997</v>
          </cell>
          <cell r="CL1619">
            <v>0</v>
          </cell>
          <cell r="CM1619">
            <v>0</v>
          </cell>
          <cell r="CN1619">
            <v>0</v>
          </cell>
          <cell r="CO1619">
            <v>0</v>
          </cell>
          <cell r="CP1619">
            <v>0</v>
          </cell>
          <cell r="CQ1619">
            <v>0</v>
          </cell>
          <cell r="CR1619">
            <v>0</v>
          </cell>
          <cell r="CS1619">
            <v>0</v>
          </cell>
          <cell r="CT1619">
            <v>0</v>
          </cell>
          <cell r="CU1619">
            <v>0</v>
          </cell>
          <cell r="CW1619">
            <v>-54316.907171999992</v>
          </cell>
          <cell r="CX1619">
            <v>0</v>
          </cell>
          <cell r="CY1619">
            <v>0</v>
          </cell>
          <cell r="CZ1619">
            <v>0</v>
          </cell>
          <cell r="DA1619">
            <v>0</v>
          </cell>
          <cell r="DB1619">
            <v>0</v>
          </cell>
          <cell r="DC1619">
            <v>0</v>
          </cell>
          <cell r="DD1619">
            <v>0</v>
          </cell>
          <cell r="DE1619">
            <v>0</v>
          </cell>
          <cell r="DF1619">
            <v>0</v>
          </cell>
          <cell r="DG1619">
            <v>0</v>
          </cell>
          <cell r="DI1619">
            <v>-557628.213384</v>
          </cell>
          <cell r="DJ1619">
            <v>0</v>
          </cell>
          <cell r="DK1619">
            <v>0</v>
          </cell>
          <cell r="DL1619">
            <v>0</v>
          </cell>
          <cell r="DM1619">
            <v>0</v>
          </cell>
          <cell r="DN1619">
            <v>0</v>
          </cell>
          <cell r="DO1619">
            <v>0</v>
          </cell>
          <cell r="DP1619">
            <v>0</v>
          </cell>
          <cell r="DQ1619">
            <v>0</v>
          </cell>
          <cell r="DR1619">
            <v>0</v>
          </cell>
          <cell r="DS1619">
            <v>0</v>
          </cell>
          <cell r="DU1619" t="str">
            <v>none</v>
          </cell>
          <cell r="DV1619">
            <v>0</v>
          </cell>
          <cell r="DW1619">
            <v>1</v>
          </cell>
          <cell r="DX1619">
            <v>1</v>
          </cell>
          <cell r="DY1619">
            <v>0</v>
          </cell>
          <cell r="DZ1619">
            <v>0</v>
          </cell>
          <cell r="EB1619">
            <v>0</v>
          </cell>
          <cell r="EC1619" t="str">
            <v>Def</v>
          </cell>
          <cell r="ED1619" t="str">
            <v>Transport</v>
          </cell>
        </row>
        <row r="1620">
          <cell r="D1620" t="str">
            <v>PC2110200ad</v>
          </cell>
          <cell r="E1620" t="str">
            <v>Transport projects</v>
          </cell>
          <cell r="F1620" t="str">
            <v>Transport Organisation</v>
          </cell>
          <cell r="G1620" t="str">
            <v>Transport operations</v>
          </cell>
          <cell r="H1620" t="str">
            <v>E754103</v>
          </cell>
          <cell r="I1620" t="str">
            <v>Public transport operations management</v>
          </cell>
          <cell r="J1620" t="str">
            <v>Transport</v>
          </cell>
          <cell r="K1620" t="str">
            <v>Public transport and travel demand management</v>
          </cell>
          <cell r="L1620" t="str">
            <v>Rail</v>
          </cell>
          <cell r="M1620" t="str">
            <v>Transport</v>
          </cell>
          <cell r="N1620" t="str">
            <v>Public transport and travel demand management</v>
          </cell>
          <cell r="O1620" t="str">
            <v>Rail</v>
          </cell>
          <cell r="P1620" t="str">
            <v>Corporate support</v>
          </cell>
          <cell r="Q1620" t="str">
            <v>Archived Activities</v>
          </cell>
          <cell r="R1620" t="str">
            <v>Public transport</v>
          </cell>
          <cell r="S1620" t="str">
            <v>A1911305</v>
          </cell>
          <cell r="T1620" t="str">
            <v>A0600014</v>
          </cell>
          <cell r="U1620" t="str">
            <v>Public transport</v>
          </cell>
          <cell r="V1620" t="str">
            <v>L050</v>
          </cell>
          <cell r="W1620" t="str">
            <v>Regional</v>
          </cell>
          <cell r="X1620" t="str">
            <v>FY12 - Only</v>
          </cell>
          <cell r="Y1620" t="str">
            <v>Expense</v>
          </cell>
          <cell r="Z1620">
            <v>20100701</v>
          </cell>
          <cell r="AA1620">
            <v>20120630</v>
          </cell>
          <cell r="AB1620">
            <v>1</v>
          </cell>
          <cell r="AC1620" t="str">
            <v>Programme</v>
          </cell>
          <cell r="AD1620">
            <v>0.92459999999999998</v>
          </cell>
          <cell r="AE1620">
            <v>0</v>
          </cell>
          <cell r="AF1620">
            <v>1.2699999999999999E-2</v>
          </cell>
          <cell r="AG1620">
            <v>6.2700000000000006E-2</v>
          </cell>
          <cell r="AH1620">
            <v>22</v>
          </cell>
          <cell r="AI1620" t="str">
            <v>Road Network</v>
          </cell>
          <cell r="AJ1620" t="str">
            <v>Road surface</v>
          </cell>
          <cell r="AK1620">
            <v>0</v>
          </cell>
          <cell r="AM1620">
            <v>1</v>
          </cell>
          <cell r="AS1620">
            <v>143660672.23917589</v>
          </cell>
          <cell r="BD1620">
            <v>3.9E-2</v>
          </cell>
          <cell r="BE1620">
            <v>7.4325999999999892E-2</v>
          </cell>
          <cell r="BF1620">
            <v>0.10440712799999985</v>
          </cell>
          <cell r="BG1620">
            <v>0.13643493471199974</v>
          </cell>
          <cell r="BH1620">
            <v>0.17166441768807172</v>
          </cell>
          <cell r="BI1620">
            <v>0.2103293434717779</v>
          </cell>
          <cell r="BJ1620">
            <v>0.25269087049328998</v>
          </cell>
          <cell r="BK1620">
            <v>0.29904043270154168</v>
          </cell>
          <cell r="BL1620">
            <v>0.35100205000960338</v>
          </cell>
          <cell r="BM1620">
            <v>0.40504213200998751</v>
          </cell>
          <cell r="BN1620">
            <v>0</v>
          </cell>
          <cell r="BO1620">
            <v>0</v>
          </cell>
          <cell r="BP1620">
            <v>0</v>
          </cell>
          <cell r="BQ1620">
            <v>0</v>
          </cell>
          <cell r="BR1620">
            <v>0</v>
          </cell>
          <cell r="BS1620">
            <v>0</v>
          </cell>
          <cell r="BT1620">
            <v>0</v>
          </cell>
          <cell r="BU1620">
            <v>0</v>
          </cell>
          <cell r="BV1620">
            <v>0</v>
          </cell>
          <cell r="BW1620">
            <v>0</v>
          </cell>
          <cell r="BX1620">
            <v>0</v>
          </cell>
          <cell r="BY1620">
            <v>143660672.23917589</v>
          </cell>
          <cell r="BZ1620">
            <v>0</v>
          </cell>
          <cell r="CA1620">
            <v>0</v>
          </cell>
          <cell r="CB1620">
            <v>0</v>
          </cell>
          <cell r="CC1620">
            <v>0</v>
          </cell>
          <cell r="CD1620">
            <v>0</v>
          </cell>
          <cell r="CE1620">
            <v>0</v>
          </cell>
          <cell r="CF1620">
            <v>0</v>
          </cell>
          <cell r="CG1620">
            <v>0</v>
          </cell>
          <cell r="CH1620">
            <v>0</v>
          </cell>
          <cell r="CI1620">
            <v>0</v>
          </cell>
          <cell r="CK1620">
            <v>132828657.55234203</v>
          </cell>
          <cell r="CL1620">
            <v>0</v>
          </cell>
          <cell r="CM1620">
            <v>0</v>
          </cell>
          <cell r="CN1620">
            <v>0</v>
          </cell>
          <cell r="CO1620">
            <v>0</v>
          </cell>
          <cell r="CP1620">
            <v>0</v>
          </cell>
          <cell r="CQ1620">
            <v>0</v>
          </cell>
          <cell r="CR1620">
            <v>0</v>
          </cell>
          <cell r="CS1620">
            <v>0</v>
          </cell>
          <cell r="CT1620">
            <v>0</v>
          </cell>
          <cell r="CU1620">
            <v>0</v>
          </cell>
          <cell r="CW1620">
            <v>1824490.5374375337</v>
          </cell>
          <cell r="CX1620">
            <v>0</v>
          </cell>
          <cell r="CY1620">
            <v>0</v>
          </cell>
          <cell r="CZ1620">
            <v>0</v>
          </cell>
          <cell r="DA1620">
            <v>0</v>
          </cell>
          <cell r="DB1620">
            <v>0</v>
          </cell>
          <cell r="DC1620">
            <v>0</v>
          </cell>
          <cell r="DD1620">
            <v>0</v>
          </cell>
          <cell r="DE1620">
            <v>0</v>
          </cell>
          <cell r="DF1620">
            <v>0</v>
          </cell>
          <cell r="DG1620">
            <v>0</v>
          </cell>
          <cell r="DI1620">
            <v>9007524.1493963283</v>
          </cell>
          <cell r="DJ1620">
            <v>0</v>
          </cell>
          <cell r="DK1620">
            <v>0</v>
          </cell>
          <cell r="DL1620">
            <v>0</v>
          </cell>
          <cell r="DM1620">
            <v>0</v>
          </cell>
          <cell r="DN1620">
            <v>0</v>
          </cell>
          <cell r="DO1620">
            <v>0</v>
          </cell>
          <cell r="DP1620">
            <v>0</v>
          </cell>
          <cell r="DQ1620">
            <v>0</v>
          </cell>
          <cell r="DR1620">
            <v>0</v>
          </cell>
          <cell r="DS1620">
            <v>0</v>
          </cell>
          <cell r="DU1620" t="str">
            <v>none</v>
          </cell>
          <cell r="DV1620">
            <v>0</v>
          </cell>
          <cell r="DW1620">
            <v>1</v>
          </cell>
          <cell r="DX1620">
            <v>1</v>
          </cell>
          <cell r="DY1620">
            <v>0</v>
          </cell>
          <cell r="DZ1620">
            <v>0</v>
          </cell>
          <cell r="EB1620">
            <v>0</v>
          </cell>
          <cell r="EC1620" t="str">
            <v>Def</v>
          </cell>
          <cell r="ED1620" t="str">
            <v>Public Transport</v>
          </cell>
        </row>
        <row r="1621">
          <cell r="D1621" t="str">
            <v>PC2110200ae</v>
          </cell>
          <cell r="E1621" t="str">
            <v>Transport projects</v>
          </cell>
          <cell r="F1621" t="str">
            <v>Transport Organisation</v>
          </cell>
          <cell r="G1621" t="str">
            <v>Transport operations</v>
          </cell>
          <cell r="H1621" t="str">
            <v>E754103</v>
          </cell>
          <cell r="I1621" t="str">
            <v>Public transport operations management</v>
          </cell>
          <cell r="J1621" t="str">
            <v>Transport</v>
          </cell>
          <cell r="K1621" t="str">
            <v>Public transport and travel demand management</v>
          </cell>
          <cell r="L1621" t="str">
            <v>Rail</v>
          </cell>
          <cell r="M1621" t="str">
            <v>Transport</v>
          </cell>
          <cell r="N1621" t="str">
            <v>Public transport and travel demand management</v>
          </cell>
          <cell r="O1621" t="str">
            <v>Rail</v>
          </cell>
          <cell r="P1621" t="str">
            <v>Corporate support</v>
          </cell>
          <cell r="Q1621" t="str">
            <v>Archived Activities</v>
          </cell>
          <cell r="R1621" t="str">
            <v>Public transport</v>
          </cell>
          <cell r="S1621" t="str">
            <v>A1911305</v>
          </cell>
          <cell r="T1621" t="str">
            <v>A0600014</v>
          </cell>
          <cell r="U1621" t="str">
            <v>Public transport</v>
          </cell>
          <cell r="V1621" t="str">
            <v>L050</v>
          </cell>
          <cell r="W1621" t="str">
            <v>Regional</v>
          </cell>
          <cell r="X1621" t="str">
            <v>FY12 - Only</v>
          </cell>
          <cell r="Y1621" t="str">
            <v>Revenue</v>
          </cell>
          <cell r="Z1621">
            <v>20100701</v>
          </cell>
          <cell r="AA1621">
            <v>20120630</v>
          </cell>
          <cell r="AB1621">
            <v>1</v>
          </cell>
          <cell r="AC1621" t="str">
            <v>Programme</v>
          </cell>
          <cell r="AD1621">
            <v>0.92459999999999998</v>
          </cell>
          <cell r="AE1621">
            <v>0</v>
          </cell>
          <cell r="AF1621">
            <v>1.2699999999999999E-2</v>
          </cell>
          <cell r="AG1621">
            <v>6.2700000000000006E-2</v>
          </cell>
          <cell r="AH1621">
            <v>22</v>
          </cell>
          <cell r="AI1621" t="str">
            <v>Road Network</v>
          </cell>
          <cell r="AJ1621" t="str">
            <v>Road surface</v>
          </cell>
          <cell r="AK1621">
            <v>0</v>
          </cell>
          <cell r="AM1621">
            <v>1</v>
          </cell>
          <cell r="AS1621">
            <v>-57750840.090000004</v>
          </cell>
          <cell r="BD1621">
            <v>3.9E-2</v>
          </cell>
          <cell r="BE1621">
            <v>7.4325999999999892E-2</v>
          </cell>
          <cell r="BF1621">
            <v>0.10440712799999985</v>
          </cell>
          <cell r="BG1621">
            <v>0.13643493471199974</v>
          </cell>
          <cell r="BH1621">
            <v>0.17166441768807172</v>
          </cell>
          <cell r="BI1621">
            <v>0.2103293434717779</v>
          </cell>
          <cell r="BJ1621">
            <v>0.25269087049328998</v>
          </cell>
          <cell r="BK1621">
            <v>0.29904043270154168</v>
          </cell>
          <cell r="BL1621">
            <v>0.35100205000960338</v>
          </cell>
          <cell r="BM1621">
            <v>0.40504213200998751</v>
          </cell>
          <cell r="BN1621">
            <v>0</v>
          </cell>
          <cell r="BO1621">
            <v>0</v>
          </cell>
          <cell r="BP1621">
            <v>0</v>
          </cell>
          <cell r="BQ1621">
            <v>0</v>
          </cell>
          <cell r="BR1621">
            <v>0</v>
          </cell>
          <cell r="BS1621">
            <v>0</v>
          </cell>
          <cell r="BT1621">
            <v>0</v>
          </cell>
          <cell r="BU1621">
            <v>0</v>
          </cell>
          <cell r="BV1621">
            <v>0</v>
          </cell>
          <cell r="BW1621">
            <v>0</v>
          </cell>
          <cell r="BX1621">
            <v>0</v>
          </cell>
          <cell r="BY1621">
            <v>-57750840.090000004</v>
          </cell>
          <cell r="BZ1621">
            <v>0</v>
          </cell>
          <cell r="CA1621">
            <v>0</v>
          </cell>
          <cell r="CB1621">
            <v>0</v>
          </cell>
          <cell r="CC1621">
            <v>0</v>
          </cell>
          <cell r="CD1621">
            <v>0</v>
          </cell>
          <cell r="CE1621">
            <v>0</v>
          </cell>
          <cell r="CF1621">
            <v>0</v>
          </cell>
          <cell r="CG1621">
            <v>0</v>
          </cell>
          <cell r="CH1621">
            <v>0</v>
          </cell>
          <cell r="CI1621">
            <v>0</v>
          </cell>
          <cell r="CK1621">
            <v>-53396426.747214004</v>
          </cell>
          <cell r="CL1621">
            <v>0</v>
          </cell>
          <cell r="CM1621">
            <v>0</v>
          </cell>
          <cell r="CN1621">
            <v>0</v>
          </cell>
          <cell r="CO1621">
            <v>0</v>
          </cell>
          <cell r="CP1621">
            <v>0</v>
          </cell>
          <cell r="CQ1621">
            <v>0</v>
          </cell>
          <cell r="CR1621">
            <v>0</v>
          </cell>
          <cell r="CS1621">
            <v>0</v>
          </cell>
          <cell r="CT1621">
            <v>0</v>
          </cell>
          <cell r="CU1621">
            <v>0</v>
          </cell>
          <cell r="CW1621">
            <v>-733435.66914300004</v>
          </cell>
          <cell r="CX1621">
            <v>0</v>
          </cell>
          <cell r="CY1621">
            <v>0</v>
          </cell>
          <cell r="CZ1621">
            <v>0</v>
          </cell>
          <cell r="DA1621">
            <v>0</v>
          </cell>
          <cell r="DB1621">
            <v>0</v>
          </cell>
          <cell r="DC1621">
            <v>0</v>
          </cell>
          <cell r="DD1621">
            <v>0</v>
          </cell>
          <cell r="DE1621">
            <v>0</v>
          </cell>
          <cell r="DF1621">
            <v>0</v>
          </cell>
          <cell r="DG1621">
            <v>0</v>
          </cell>
          <cell r="DI1621">
            <v>-3620977.6736430004</v>
          </cell>
          <cell r="DJ1621">
            <v>0</v>
          </cell>
          <cell r="DK1621">
            <v>0</v>
          </cell>
          <cell r="DL1621">
            <v>0</v>
          </cell>
          <cell r="DM1621">
            <v>0</v>
          </cell>
          <cell r="DN1621">
            <v>0</v>
          </cell>
          <cell r="DO1621">
            <v>0</v>
          </cell>
          <cell r="DP1621">
            <v>0</v>
          </cell>
          <cell r="DQ1621">
            <v>0</v>
          </cell>
          <cell r="DR1621">
            <v>0</v>
          </cell>
          <cell r="DS1621">
            <v>0</v>
          </cell>
          <cell r="DU1621" t="str">
            <v>none</v>
          </cell>
          <cell r="DV1621">
            <v>0</v>
          </cell>
          <cell r="DW1621">
            <v>1</v>
          </cell>
          <cell r="DX1621">
            <v>1</v>
          </cell>
          <cell r="DY1621">
            <v>0</v>
          </cell>
          <cell r="DZ1621">
            <v>0</v>
          </cell>
          <cell r="EB1621">
            <v>0</v>
          </cell>
          <cell r="EC1621" t="str">
            <v>Def</v>
          </cell>
          <cell r="ED1621" t="str">
            <v>Public Transport</v>
          </cell>
        </row>
        <row r="1622">
          <cell r="D1622" t="str">
            <v>PC2110200af</v>
          </cell>
          <cell r="E1622" t="str">
            <v>Transport projects</v>
          </cell>
          <cell r="F1622" t="str">
            <v>Transport Organisation</v>
          </cell>
          <cell r="G1622" t="str">
            <v>Transport operations</v>
          </cell>
          <cell r="H1622" t="str">
            <v>E751103</v>
          </cell>
          <cell r="I1622" t="str">
            <v>Road corridor maintenance management</v>
          </cell>
          <cell r="J1622" t="str">
            <v>Transport</v>
          </cell>
          <cell r="K1622" t="str">
            <v>Roads and footpaths</v>
          </cell>
          <cell r="L1622" t="str">
            <v>Roads</v>
          </cell>
          <cell r="M1622" t="str">
            <v>Transport</v>
          </cell>
          <cell r="N1622" t="str">
            <v>Roads and footpaths</v>
          </cell>
          <cell r="O1622" t="str">
            <v>Roads</v>
          </cell>
          <cell r="P1622" t="str">
            <v>Corporate support</v>
          </cell>
          <cell r="Q1622" t="str">
            <v>Archived Activities</v>
          </cell>
          <cell r="R1622" t="str">
            <v>Road network management</v>
          </cell>
          <cell r="S1622" t="str">
            <v>A1911405</v>
          </cell>
          <cell r="T1622" t="str">
            <v>A0550100</v>
          </cell>
          <cell r="U1622" t="str">
            <v>Road network management</v>
          </cell>
          <cell r="V1622" t="str">
            <v>L050</v>
          </cell>
          <cell r="W1622" t="str">
            <v>Regional</v>
          </cell>
          <cell r="X1622" t="str">
            <v>FY12 - Only</v>
          </cell>
          <cell r="Y1622" t="str">
            <v>Expense</v>
          </cell>
          <cell r="Z1622">
            <v>20100701</v>
          </cell>
          <cell r="AA1622">
            <v>20120630</v>
          </cell>
          <cell r="AB1622">
            <v>1</v>
          </cell>
          <cell r="AC1622" t="str">
            <v>Programme</v>
          </cell>
          <cell r="AD1622">
            <v>0.35670000000000002</v>
          </cell>
          <cell r="AE1622">
            <v>0</v>
          </cell>
          <cell r="AF1622">
            <v>5.7099999999999998E-2</v>
          </cell>
          <cell r="AG1622">
            <v>0.58620000000000005</v>
          </cell>
          <cell r="AH1622">
            <v>22</v>
          </cell>
          <cell r="AI1622" t="str">
            <v>Road Network</v>
          </cell>
          <cell r="AJ1622" t="str">
            <v>Road surface</v>
          </cell>
          <cell r="AK1622">
            <v>0</v>
          </cell>
          <cell r="AM1622">
            <v>1</v>
          </cell>
          <cell r="AS1622">
            <v>313602497.54001141</v>
          </cell>
          <cell r="BD1622">
            <v>3.9E-2</v>
          </cell>
          <cell r="BE1622">
            <v>7.4325999999999892E-2</v>
          </cell>
          <cell r="BF1622">
            <v>0.10440712799999985</v>
          </cell>
          <cell r="BG1622">
            <v>0.13643493471199974</v>
          </cell>
          <cell r="BH1622">
            <v>0.17166441768807172</v>
          </cell>
          <cell r="BI1622">
            <v>0.2103293434717779</v>
          </cell>
          <cell r="BJ1622">
            <v>0.25269087049328998</v>
          </cell>
          <cell r="BK1622">
            <v>0.29904043270154168</v>
          </cell>
          <cell r="BL1622">
            <v>0.35100205000960338</v>
          </cell>
          <cell r="BM1622">
            <v>0.40504213200998751</v>
          </cell>
          <cell r="BN1622">
            <v>0</v>
          </cell>
          <cell r="BO1622">
            <v>0</v>
          </cell>
          <cell r="BP1622">
            <v>0</v>
          </cell>
          <cell r="BQ1622">
            <v>0</v>
          </cell>
          <cell r="BR1622">
            <v>0</v>
          </cell>
          <cell r="BS1622">
            <v>0</v>
          </cell>
          <cell r="BT1622">
            <v>0</v>
          </cell>
          <cell r="BU1622">
            <v>0</v>
          </cell>
          <cell r="BV1622">
            <v>0</v>
          </cell>
          <cell r="BW1622">
            <v>0</v>
          </cell>
          <cell r="BX1622">
            <v>0</v>
          </cell>
          <cell r="BY1622">
            <v>313602497.54001141</v>
          </cell>
          <cell r="BZ1622">
            <v>0</v>
          </cell>
          <cell r="CA1622">
            <v>0</v>
          </cell>
          <cell r="CB1622">
            <v>0</v>
          </cell>
          <cell r="CC1622">
            <v>0</v>
          </cell>
          <cell r="CD1622">
            <v>0</v>
          </cell>
          <cell r="CE1622">
            <v>0</v>
          </cell>
          <cell r="CF1622">
            <v>0</v>
          </cell>
          <cell r="CG1622">
            <v>0</v>
          </cell>
          <cell r="CH1622">
            <v>0</v>
          </cell>
          <cell r="CI1622">
            <v>0</v>
          </cell>
          <cell r="CK1622">
            <v>111862010.87252207</v>
          </cell>
          <cell r="CL1622">
            <v>0</v>
          </cell>
          <cell r="CM1622">
            <v>0</v>
          </cell>
          <cell r="CN1622">
            <v>0</v>
          </cell>
          <cell r="CO1622">
            <v>0</v>
          </cell>
          <cell r="CP1622">
            <v>0</v>
          </cell>
          <cell r="CQ1622">
            <v>0</v>
          </cell>
          <cell r="CR1622">
            <v>0</v>
          </cell>
          <cell r="CS1622">
            <v>0</v>
          </cell>
          <cell r="CT1622">
            <v>0</v>
          </cell>
          <cell r="CU1622">
            <v>0</v>
          </cell>
          <cell r="CW1622">
            <v>17906702.609534651</v>
          </cell>
          <cell r="CX1622">
            <v>0</v>
          </cell>
          <cell r="CY1622">
            <v>0</v>
          </cell>
          <cell r="CZ1622">
            <v>0</v>
          </cell>
          <cell r="DA1622">
            <v>0</v>
          </cell>
          <cell r="DB1622">
            <v>0</v>
          </cell>
          <cell r="DC1622">
            <v>0</v>
          </cell>
          <cell r="DD1622">
            <v>0</v>
          </cell>
          <cell r="DE1622">
            <v>0</v>
          </cell>
          <cell r="DF1622">
            <v>0</v>
          </cell>
          <cell r="DG1622">
            <v>0</v>
          </cell>
          <cell r="DI1622">
            <v>183833784.0579547</v>
          </cell>
          <cell r="DJ1622">
            <v>0</v>
          </cell>
          <cell r="DK1622">
            <v>0</v>
          </cell>
          <cell r="DL1622">
            <v>0</v>
          </cell>
          <cell r="DM1622">
            <v>0</v>
          </cell>
          <cell r="DN1622">
            <v>0</v>
          </cell>
          <cell r="DO1622">
            <v>0</v>
          </cell>
          <cell r="DP1622">
            <v>0</v>
          </cell>
          <cell r="DQ1622">
            <v>0</v>
          </cell>
          <cell r="DR1622">
            <v>0</v>
          </cell>
          <cell r="DS1622">
            <v>0</v>
          </cell>
          <cell r="DU1622" t="str">
            <v>none</v>
          </cell>
          <cell r="DV1622">
            <v>0</v>
          </cell>
          <cell r="DW1622">
            <v>1</v>
          </cell>
          <cell r="DX1622">
            <v>1</v>
          </cell>
          <cell r="DY1622">
            <v>0</v>
          </cell>
          <cell r="DZ1622">
            <v>0</v>
          </cell>
          <cell r="EB1622">
            <v>0</v>
          </cell>
          <cell r="EC1622" t="str">
            <v>Def</v>
          </cell>
          <cell r="ED1622" t="str">
            <v>Transport</v>
          </cell>
        </row>
        <row r="1623">
          <cell r="D1623" t="str">
            <v>PC2110200ag</v>
          </cell>
          <cell r="E1623" t="str">
            <v>Transport projects</v>
          </cell>
          <cell r="F1623" t="str">
            <v>Transport Organisation</v>
          </cell>
          <cell r="G1623" t="str">
            <v>Transport operations</v>
          </cell>
          <cell r="H1623" t="str">
            <v>E751103</v>
          </cell>
          <cell r="I1623" t="str">
            <v>Road corridor maintenance management</v>
          </cell>
          <cell r="J1623" t="str">
            <v>Transport</v>
          </cell>
          <cell r="K1623" t="str">
            <v>Roads and footpaths</v>
          </cell>
          <cell r="L1623" t="str">
            <v>Roads</v>
          </cell>
          <cell r="M1623" t="str">
            <v>Transport</v>
          </cell>
          <cell r="N1623" t="str">
            <v>Roads and footpaths</v>
          </cell>
          <cell r="O1623" t="str">
            <v>Roads</v>
          </cell>
          <cell r="P1623" t="str">
            <v>Corporate support</v>
          </cell>
          <cell r="Q1623" t="str">
            <v>Archived Activities</v>
          </cell>
          <cell r="R1623" t="str">
            <v>Road network management</v>
          </cell>
          <cell r="S1623" t="str">
            <v>A1911405</v>
          </cell>
          <cell r="T1623" t="str">
            <v>A0550100</v>
          </cell>
          <cell r="U1623" t="str">
            <v>Road network management</v>
          </cell>
          <cell r="V1623" t="str">
            <v>L050</v>
          </cell>
          <cell r="W1623" t="str">
            <v>Regional</v>
          </cell>
          <cell r="X1623" t="str">
            <v>FY12 - Only</v>
          </cell>
          <cell r="Y1623" t="str">
            <v>Revenue</v>
          </cell>
          <cell r="Z1623">
            <v>20100701</v>
          </cell>
          <cell r="AA1623">
            <v>20120630</v>
          </cell>
          <cell r="AB1623">
            <v>1</v>
          </cell>
          <cell r="AC1623" t="str">
            <v>Programme</v>
          </cell>
          <cell r="AD1623">
            <v>0.35670000000000002</v>
          </cell>
          <cell r="AE1623">
            <v>0</v>
          </cell>
          <cell r="AF1623">
            <v>5.7099999999999998E-2</v>
          </cell>
          <cell r="AG1623">
            <v>0.58620000000000005</v>
          </cell>
          <cell r="AH1623">
            <v>22</v>
          </cell>
          <cell r="AI1623" t="str">
            <v>Road Network</v>
          </cell>
          <cell r="AJ1623" t="str">
            <v>Road surface</v>
          </cell>
          <cell r="AK1623">
            <v>0</v>
          </cell>
          <cell r="AM1623">
            <v>1</v>
          </cell>
          <cell r="AS1623">
            <v>-91280193.810000002</v>
          </cell>
          <cell r="BD1623">
            <v>3.9E-2</v>
          </cell>
          <cell r="BE1623">
            <v>7.4325999999999892E-2</v>
          </cell>
          <cell r="BF1623">
            <v>0.10440712799999985</v>
          </cell>
          <cell r="BG1623">
            <v>0.13643493471199974</v>
          </cell>
          <cell r="BH1623">
            <v>0.17166441768807172</v>
          </cell>
          <cell r="BI1623">
            <v>0.2103293434717779</v>
          </cell>
          <cell r="BJ1623">
            <v>0.25269087049328998</v>
          </cell>
          <cell r="BK1623">
            <v>0.29904043270154168</v>
          </cell>
          <cell r="BL1623">
            <v>0.35100205000960338</v>
          </cell>
          <cell r="BM1623">
            <v>0.40504213200998751</v>
          </cell>
          <cell r="BN1623">
            <v>0</v>
          </cell>
          <cell r="BO1623">
            <v>0</v>
          </cell>
          <cell r="BP1623">
            <v>0</v>
          </cell>
          <cell r="BQ1623">
            <v>0</v>
          </cell>
          <cell r="BR1623">
            <v>0</v>
          </cell>
          <cell r="BS1623">
            <v>0</v>
          </cell>
          <cell r="BT1623">
            <v>0</v>
          </cell>
          <cell r="BU1623">
            <v>0</v>
          </cell>
          <cell r="BV1623">
            <v>0</v>
          </cell>
          <cell r="BW1623">
            <v>0</v>
          </cell>
          <cell r="BX1623">
            <v>0</v>
          </cell>
          <cell r="BY1623">
            <v>-91280193.810000002</v>
          </cell>
          <cell r="BZ1623">
            <v>0</v>
          </cell>
          <cell r="CA1623">
            <v>0</v>
          </cell>
          <cell r="CB1623">
            <v>0</v>
          </cell>
          <cell r="CC1623">
            <v>0</v>
          </cell>
          <cell r="CD1623">
            <v>0</v>
          </cell>
          <cell r="CE1623">
            <v>0</v>
          </cell>
          <cell r="CF1623">
            <v>0</v>
          </cell>
          <cell r="CG1623">
            <v>0</v>
          </cell>
          <cell r="CH1623">
            <v>0</v>
          </cell>
          <cell r="CI1623">
            <v>0</v>
          </cell>
          <cell r="CK1623">
            <v>-32559645.132027004</v>
          </cell>
          <cell r="CL1623">
            <v>0</v>
          </cell>
          <cell r="CM1623">
            <v>0</v>
          </cell>
          <cell r="CN1623">
            <v>0</v>
          </cell>
          <cell r="CO1623">
            <v>0</v>
          </cell>
          <cell r="CP1623">
            <v>0</v>
          </cell>
          <cell r="CQ1623">
            <v>0</v>
          </cell>
          <cell r="CR1623">
            <v>0</v>
          </cell>
          <cell r="CS1623">
            <v>0</v>
          </cell>
          <cell r="CT1623">
            <v>0</v>
          </cell>
          <cell r="CU1623">
            <v>0</v>
          </cell>
          <cell r="CW1623">
            <v>-5212099.0665509999</v>
          </cell>
          <cell r="CX1623">
            <v>0</v>
          </cell>
          <cell r="CY1623">
            <v>0</v>
          </cell>
          <cell r="CZ1623">
            <v>0</v>
          </cell>
          <cell r="DA1623">
            <v>0</v>
          </cell>
          <cell r="DB1623">
            <v>0</v>
          </cell>
          <cell r="DC1623">
            <v>0</v>
          </cell>
          <cell r="DD1623">
            <v>0</v>
          </cell>
          <cell r="DE1623">
            <v>0</v>
          </cell>
          <cell r="DF1623">
            <v>0</v>
          </cell>
          <cell r="DG1623">
            <v>0</v>
          </cell>
          <cell r="DI1623">
            <v>-53508449.61142201</v>
          </cell>
          <cell r="DJ1623">
            <v>0</v>
          </cell>
          <cell r="DK1623">
            <v>0</v>
          </cell>
          <cell r="DL1623">
            <v>0</v>
          </cell>
          <cell r="DM1623">
            <v>0</v>
          </cell>
          <cell r="DN1623">
            <v>0</v>
          </cell>
          <cell r="DO1623">
            <v>0</v>
          </cell>
          <cell r="DP1623">
            <v>0</v>
          </cell>
          <cell r="DQ1623">
            <v>0</v>
          </cell>
          <cell r="DR1623">
            <v>0</v>
          </cell>
          <cell r="DS1623">
            <v>0</v>
          </cell>
          <cell r="DU1623" t="str">
            <v>none</v>
          </cell>
          <cell r="DV1623">
            <v>0</v>
          </cell>
          <cell r="DW1623">
            <v>1</v>
          </cell>
          <cell r="DX1623">
            <v>1</v>
          </cell>
          <cell r="DY1623">
            <v>0</v>
          </cell>
          <cell r="DZ1623">
            <v>0</v>
          </cell>
          <cell r="EB1623">
            <v>0</v>
          </cell>
          <cell r="EC1623" t="str">
            <v>Def</v>
          </cell>
          <cell r="ED1623" t="str">
            <v>Transport</v>
          </cell>
        </row>
        <row r="1624">
          <cell r="D1624" t="str">
            <v>PC2110200ah</v>
          </cell>
          <cell r="E1624" t="str">
            <v>Transport projects</v>
          </cell>
          <cell r="F1624" t="str">
            <v>Transport Organisation</v>
          </cell>
          <cell r="G1624" t="str">
            <v>Transport operations</v>
          </cell>
          <cell r="H1624" t="str">
            <v>E757115</v>
          </cell>
          <cell r="I1624" t="str">
            <v>Travel planning</v>
          </cell>
          <cell r="J1624" t="str">
            <v>Transport</v>
          </cell>
          <cell r="K1624" t="str">
            <v>Roads and footpaths</v>
          </cell>
          <cell r="L1624" t="str">
            <v>Roads</v>
          </cell>
          <cell r="M1624" t="str">
            <v>Transport</v>
          </cell>
          <cell r="N1624" t="str">
            <v>Roads and footpaths</v>
          </cell>
          <cell r="O1624" t="str">
            <v>Roads</v>
          </cell>
          <cell r="P1624" t="str">
            <v>Corporate support</v>
          </cell>
          <cell r="Q1624" t="str">
            <v>Archived Activities</v>
          </cell>
          <cell r="R1624" t="str">
            <v>Travel behaviour change</v>
          </cell>
          <cell r="S1624" t="str">
            <v>A1911505</v>
          </cell>
          <cell r="T1624" t="str">
            <v>A0550100</v>
          </cell>
          <cell r="U1624" t="str">
            <v>Travel behaviour change</v>
          </cell>
          <cell r="V1624" t="str">
            <v>L050</v>
          </cell>
          <cell r="W1624" t="str">
            <v>Regional</v>
          </cell>
          <cell r="X1624" t="str">
            <v>FY12 - Only</v>
          </cell>
          <cell r="Y1624" t="str">
            <v>Expense</v>
          </cell>
          <cell r="Z1624">
            <v>20100701</v>
          </cell>
          <cell r="AA1624">
            <v>20120630</v>
          </cell>
          <cell r="AB1624">
            <v>1</v>
          </cell>
          <cell r="AC1624" t="str">
            <v>Programme</v>
          </cell>
          <cell r="AD1624">
            <v>0.35670000000000002</v>
          </cell>
          <cell r="AE1624">
            <v>0</v>
          </cell>
          <cell r="AF1624">
            <v>5.7099999999999998E-2</v>
          </cell>
          <cell r="AG1624">
            <v>0.58620000000000005</v>
          </cell>
          <cell r="AH1624">
            <v>22</v>
          </cell>
          <cell r="AI1624" t="str">
            <v>Road Network</v>
          </cell>
          <cell r="AJ1624" t="str">
            <v>Road surface</v>
          </cell>
          <cell r="AK1624">
            <v>0</v>
          </cell>
          <cell r="AM1624">
            <v>1</v>
          </cell>
          <cell r="AS1624">
            <v>9860698.0363287628</v>
          </cell>
          <cell r="BD1624">
            <v>3.9E-2</v>
          </cell>
          <cell r="BE1624">
            <v>7.4325999999999892E-2</v>
          </cell>
          <cell r="BF1624">
            <v>0.10440712799999985</v>
          </cell>
          <cell r="BG1624">
            <v>0.13643493471199974</v>
          </cell>
          <cell r="BH1624">
            <v>0.17166441768807172</v>
          </cell>
          <cell r="BI1624">
            <v>0.2103293434717779</v>
          </cell>
          <cell r="BJ1624">
            <v>0.25269087049328998</v>
          </cell>
          <cell r="BK1624">
            <v>0.29904043270154168</v>
          </cell>
          <cell r="BL1624">
            <v>0.35100205000960338</v>
          </cell>
          <cell r="BM1624">
            <v>0.40504213200998751</v>
          </cell>
          <cell r="BN1624">
            <v>0</v>
          </cell>
          <cell r="BO1624">
            <v>0</v>
          </cell>
          <cell r="BP1624">
            <v>0</v>
          </cell>
          <cell r="BQ1624">
            <v>0</v>
          </cell>
          <cell r="BR1624">
            <v>0</v>
          </cell>
          <cell r="BS1624">
            <v>0</v>
          </cell>
          <cell r="BT1624">
            <v>0</v>
          </cell>
          <cell r="BU1624">
            <v>0</v>
          </cell>
          <cell r="BV1624">
            <v>0</v>
          </cell>
          <cell r="BW1624">
            <v>0</v>
          </cell>
          <cell r="BX1624">
            <v>0</v>
          </cell>
          <cell r="BY1624">
            <v>9860698.0363287628</v>
          </cell>
          <cell r="BZ1624">
            <v>0</v>
          </cell>
          <cell r="CA1624">
            <v>0</v>
          </cell>
          <cell r="CB1624">
            <v>0</v>
          </cell>
          <cell r="CC1624">
            <v>0</v>
          </cell>
          <cell r="CD1624">
            <v>0</v>
          </cell>
          <cell r="CE1624">
            <v>0</v>
          </cell>
          <cell r="CF1624">
            <v>0</v>
          </cell>
          <cell r="CG1624">
            <v>0</v>
          </cell>
          <cell r="CH1624">
            <v>0</v>
          </cell>
          <cell r="CI1624">
            <v>0</v>
          </cell>
          <cell r="CK1624">
            <v>3517310.98955847</v>
          </cell>
          <cell r="CL1624">
            <v>0</v>
          </cell>
          <cell r="CM1624">
            <v>0</v>
          </cell>
          <cell r="CN1624">
            <v>0</v>
          </cell>
          <cell r="CO1624">
            <v>0</v>
          </cell>
          <cell r="CP1624">
            <v>0</v>
          </cell>
          <cell r="CQ1624">
            <v>0</v>
          </cell>
          <cell r="CR1624">
            <v>0</v>
          </cell>
          <cell r="CS1624">
            <v>0</v>
          </cell>
          <cell r="CT1624">
            <v>0</v>
          </cell>
          <cell r="CU1624">
            <v>0</v>
          </cell>
          <cell r="CW1624">
            <v>563045.85787437239</v>
          </cell>
          <cell r="CX1624">
            <v>0</v>
          </cell>
          <cell r="CY1624">
            <v>0</v>
          </cell>
          <cell r="CZ1624">
            <v>0</v>
          </cell>
          <cell r="DA1624">
            <v>0</v>
          </cell>
          <cell r="DB1624">
            <v>0</v>
          </cell>
          <cell r="DC1624">
            <v>0</v>
          </cell>
          <cell r="DD1624">
            <v>0</v>
          </cell>
          <cell r="DE1624">
            <v>0</v>
          </cell>
          <cell r="DF1624">
            <v>0</v>
          </cell>
          <cell r="DG1624">
            <v>0</v>
          </cell>
          <cell r="DI1624">
            <v>5780341.1888959212</v>
          </cell>
          <cell r="DJ1624">
            <v>0</v>
          </cell>
          <cell r="DK1624">
            <v>0</v>
          </cell>
          <cell r="DL1624">
            <v>0</v>
          </cell>
          <cell r="DM1624">
            <v>0</v>
          </cell>
          <cell r="DN1624">
            <v>0</v>
          </cell>
          <cell r="DO1624">
            <v>0</v>
          </cell>
          <cell r="DP1624">
            <v>0</v>
          </cell>
          <cell r="DQ1624">
            <v>0</v>
          </cell>
          <cell r="DR1624">
            <v>0</v>
          </cell>
          <cell r="DS1624">
            <v>0</v>
          </cell>
          <cell r="DU1624" t="str">
            <v>none</v>
          </cell>
          <cell r="DV1624">
            <v>0</v>
          </cell>
          <cell r="DW1624">
            <v>1</v>
          </cell>
          <cell r="DX1624">
            <v>1</v>
          </cell>
          <cell r="DY1624">
            <v>0</v>
          </cell>
          <cell r="DZ1624">
            <v>0</v>
          </cell>
          <cell r="EB1624">
            <v>0</v>
          </cell>
          <cell r="EC1624" t="str">
            <v>Def</v>
          </cell>
          <cell r="ED1624" t="str">
            <v>Transport</v>
          </cell>
        </row>
        <row r="1625">
          <cell r="D1625" t="str">
            <v>PC2110200ai</v>
          </cell>
          <cell r="E1625" t="str">
            <v>Transport projects</v>
          </cell>
          <cell r="F1625" t="str">
            <v>Transport Organisation</v>
          </cell>
          <cell r="G1625" t="str">
            <v>Transport operations</v>
          </cell>
          <cell r="H1625" t="str">
            <v>E757115</v>
          </cell>
          <cell r="I1625" t="str">
            <v>Travel planning</v>
          </cell>
          <cell r="J1625" t="str">
            <v>Transport</v>
          </cell>
          <cell r="K1625" t="str">
            <v>Roads and footpaths</v>
          </cell>
          <cell r="L1625" t="str">
            <v>Roads</v>
          </cell>
          <cell r="M1625" t="str">
            <v>Transport</v>
          </cell>
          <cell r="N1625" t="str">
            <v>Roads and footpaths</v>
          </cell>
          <cell r="O1625" t="str">
            <v>Roads</v>
          </cell>
          <cell r="P1625" t="str">
            <v>Corporate support</v>
          </cell>
          <cell r="Q1625" t="str">
            <v>Archived Activities</v>
          </cell>
          <cell r="R1625" t="str">
            <v>Travel behaviour change</v>
          </cell>
          <cell r="S1625" t="str">
            <v>A1911505</v>
          </cell>
          <cell r="T1625" t="str">
            <v>A0550100</v>
          </cell>
          <cell r="U1625" t="str">
            <v>Travel behaviour change</v>
          </cell>
          <cell r="V1625" t="str">
            <v>L050</v>
          </cell>
          <cell r="W1625" t="str">
            <v>Regional</v>
          </cell>
          <cell r="X1625" t="str">
            <v>FY12 - Only</v>
          </cell>
          <cell r="Y1625" t="str">
            <v>Revenue</v>
          </cell>
          <cell r="Z1625">
            <v>20100701</v>
          </cell>
          <cell r="AA1625">
            <v>20120630</v>
          </cell>
          <cell r="AB1625">
            <v>1</v>
          </cell>
          <cell r="AC1625" t="str">
            <v>Programme</v>
          </cell>
          <cell r="AD1625">
            <v>0.35670000000000002</v>
          </cell>
          <cell r="AE1625">
            <v>0</v>
          </cell>
          <cell r="AF1625">
            <v>5.7099999999999998E-2</v>
          </cell>
          <cell r="AG1625">
            <v>0.58620000000000005</v>
          </cell>
          <cell r="AH1625">
            <v>22</v>
          </cell>
          <cell r="AI1625" t="str">
            <v>Road Network</v>
          </cell>
          <cell r="AJ1625" t="str">
            <v>Road surface</v>
          </cell>
          <cell r="AK1625">
            <v>0</v>
          </cell>
          <cell r="AM1625">
            <v>1</v>
          </cell>
          <cell r="AS1625">
            <v>-1203154.05</v>
          </cell>
          <cell r="BD1625">
            <v>3.9E-2</v>
          </cell>
          <cell r="BE1625">
            <v>7.4325999999999892E-2</v>
          </cell>
          <cell r="BF1625">
            <v>0.10440712799999985</v>
          </cell>
          <cell r="BG1625">
            <v>0.13643493471199974</v>
          </cell>
          <cell r="BH1625">
            <v>0.17166441768807172</v>
          </cell>
          <cell r="BI1625">
            <v>0.2103293434717779</v>
          </cell>
          <cell r="BJ1625">
            <v>0.25269087049328998</v>
          </cell>
          <cell r="BK1625">
            <v>0.29904043270154168</v>
          </cell>
          <cell r="BL1625">
            <v>0.35100205000960338</v>
          </cell>
          <cell r="BM1625">
            <v>0.40504213200998751</v>
          </cell>
          <cell r="BN1625">
            <v>0</v>
          </cell>
          <cell r="BO1625">
            <v>0</v>
          </cell>
          <cell r="BP1625">
            <v>0</v>
          </cell>
          <cell r="BQ1625">
            <v>0</v>
          </cell>
          <cell r="BR1625">
            <v>0</v>
          </cell>
          <cell r="BS1625">
            <v>0</v>
          </cell>
          <cell r="BT1625">
            <v>0</v>
          </cell>
          <cell r="BU1625">
            <v>0</v>
          </cell>
          <cell r="BV1625">
            <v>0</v>
          </cell>
          <cell r="BW1625">
            <v>0</v>
          </cell>
          <cell r="BX1625">
            <v>0</v>
          </cell>
          <cell r="BY1625">
            <v>-1203154.05</v>
          </cell>
          <cell r="BZ1625">
            <v>0</v>
          </cell>
          <cell r="CA1625">
            <v>0</v>
          </cell>
          <cell r="CB1625">
            <v>0</v>
          </cell>
          <cell r="CC1625">
            <v>0</v>
          </cell>
          <cell r="CD1625">
            <v>0</v>
          </cell>
          <cell r="CE1625">
            <v>0</v>
          </cell>
          <cell r="CF1625">
            <v>0</v>
          </cell>
          <cell r="CG1625">
            <v>0</v>
          </cell>
          <cell r="CH1625">
            <v>0</v>
          </cell>
          <cell r="CI1625">
            <v>0</v>
          </cell>
          <cell r="CK1625">
            <v>-429165.04963500006</v>
          </cell>
          <cell r="CL1625">
            <v>0</v>
          </cell>
          <cell r="CM1625">
            <v>0</v>
          </cell>
          <cell r="CN1625">
            <v>0</v>
          </cell>
          <cell r="CO1625">
            <v>0</v>
          </cell>
          <cell r="CP1625">
            <v>0</v>
          </cell>
          <cell r="CQ1625">
            <v>0</v>
          </cell>
          <cell r="CR1625">
            <v>0</v>
          </cell>
          <cell r="CS1625">
            <v>0</v>
          </cell>
          <cell r="CT1625">
            <v>0</v>
          </cell>
          <cell r="CU1625">
            <v>0</v>
          </cell>
          <cell r="CW1625">
            <v>-68700.096254999997</v>
          </cell>
          <cell r="CX1625">
            <v>0</v>
          </cell>
          <cell r="CY1625">
            <v>0</v>
          </cell>
          <cell r="CZ1625">
            <v>0</v>
          </cell>
          <cell r="DA1625">
            <v>0</v>
          </cell>
          <cell r="DB1625">
            <v>0</v>
          </cell>
          <cell r="DC1625">
            <v>0</v>
          </cell>
          <cell r="DD1625">
            <v>0</v>
          </cell>
          <cell r="DE1625">
            <v>0</v>
          </cell>
          <cell r="DF1625">
            <v>0</v>
          </cell>
          <cell r="DG1625">
            <v>0</v>
          </cell>
          <cell r="DI1625">
            <v>-705288.90411000012</v>
          </cell>
          <cell r="DJ1625">
            <v>0</v>
          </cell>
          <cell r="DK1625">
            <v>0</v>
          </cell>
          <cell r="DL1625">
            <v>0</v>
          </cell>
          <cell r="DM1625">
            <v>0</v>
          </cell>
          <cell r="DN1625">
            <v>0</v>
          </cell>
          <cell r="DO1625">
            <v>0</v>
          </cell>
          <cell r="DP1625">
            <v>0</v>
          </cell>
          <cell r="DQ1625">
            <v>0</v>
          </cell>
          <cell r="DR1625">
            <v>0</v>
          </cell>
          <cell r="DS1625">
            <v>0</v>
          </cell>
          <cell r="DU1625" t="str">
            <v>none</v>
          </cell>
          <cell r="DV1625">
            <v>0</v>
          </cell>
          <cell r="DW1625">
            <v>1</v>
          </cell>
          <cell r="DX1625">
            <v>1</v>
          </cell>
          <cell r="DY1625">
            <v>0</v>
          </cell>
          <cell r="DZ1625">
            <v>0</v>
          </cell>
          <cell r="EB1625">
            <v>0</v>
          </cell>
          <cell r="EC1625" t="str">
            <v>Def</v>
          </cell>
          <cell r="ED1625" t="str">
            <v>Transport</v>
          </cell>
        </row>
        <row r="1626">
          <cell r="D1626" t="str">
            <v>PC2110200aj</v>
          </cell>
          <cell r="E1626" t="str">
            <v>Transport projects</v>
          </cell>
          <cell r="F1626" t="str">
            <v>Transport Organisation</v>
          </cell>
          <cell r="G1626" t="str">
            <v>Transport operations</v>
          </cell>
          <cell r="H1626" t="str">
            <v>E755103</v>
          </cell>
          <cell r="I1626" t="str">
            <v>Parking and enforcement management</v>
          </cell>
          <cell r="J1626" t="str">
            <v>Transport</v>
          </cell>
          <cell r="K1626" t="str">
            <v>Parking and enforcement</v>
          </cell>
          <cell r="L1626" t="str">
            <v>Off-street parking business</v>
          </cell>
          <cell r="M1626" t="str">
            <v>Transport</v>
          </cell>
          <cell r="N1626" t="str">
            <v>Parking and enforcement</v>
          </cell>
          <cell r="O1626" t="str">
            <v>Off-street parking business</v>
          </cell>
          <cell r="P1626" t="str">
            <v>Corporate support</v>
          </cell>
          <cell r="Q1626" t="str">
            <v>Archived Activities</v>
          </cell>
          <cell r="R1626" t="str">
            <v>Parking and enforcement - FY12</v>
          </cell>
          <cell r="S1626" t="str">
            <v>A1911605</v>
          </cell>
          <cell r="T1626" t="str">
            <v>A0650010</v>
          </cell>
          <cell r="U1626" t="str">
            <v>Parking and enforcement - FY12</v>
          </cell>
          <cell r="V1626" t="str">
            <v>L050</v>
          </cell>
          <cell r="W1626" t="str">
            <v>Regional</v>
          </cell>
          <cell r="X1626" t="str">
            <v>FY12 - Only</v>
          </cell>
          <cell r="Y1626" t="str">
            <v>Expense</v>
          </cell>
          <cell r="Z1626">
            <v>20100701</v>
          </cell>
          <cell r="AA1626">
            <v>20120630</v>
          </cell>
          <cell r="AB1626">
            <v>1</v>
          </cell>
          <cell r="AC1626" t="str">
            <v>Programme</v>
          </cell>
          <cell r="AD1626">
            <v>0.77669999999999995</v>
          </cell>
          <cell r="AE1626">
            <v>0</v>
          </cell>
          <cell r="AF1626">
            <v>0</v>
          </cell>
          <cell r="AG1626">
            <v>0.2233</v>
          </cell>
          <cell r="AH1626">
            <v>22</v>
          </cell>
          <cell r="AI1626" t="str">
            <v>Road Network</v>
          </cell>
          <cell r="AJ1626" t="str">
            <v>Road surface</v>
          </cell>
          <cell r="AK1626">
            <v>0</v>
          </cell>
          <cell r="AM1626">
            <v>1</v>
          </cell>
          <cell r="AS1626">
            <v>17690957.56413909</v>
          </cell>
          <cell r="BD1626">
            <v>3.9E-2</v>
          </cell>
          <cell r="BE1626">
            <v>7.4325999999999892E-2</v>
          </cell>
          <cell r="BF1626">
            <v>0.10440712799999985</v>
          </cell>
          <cell r="BG1626">
            <v>0.13643493471199974</v>
          </cell>
          <cell r="BH1626">
            <v>0.17166441768807172</v>
          </cell>
          <cell r="BI1626">
            <v>0.2103293434717779</v>
          </cell>
          <cell r="BJ1626">
            <v>0.25269087049328998</v>
          </cell>
          <cell r="BK1626">
            <v>0.29904043270154168</v>
          </cell>
          <cell r="BL1626">
            <v>0.35100205000960338</v>
          </cell>
          <cell r="BM1626">
            <v>0.40504213200998751</v>
          </cell>
          <cell r="BN1626">
            <v>0</v>
          </cell>
          <cell r="BO1626">
            <v>0</v>
          </cell>
          <cell r="BP1626">
            <v>0</v>
          </cell>
          <cell r="BQ1626">
            <v>0</v>
          </cell>
          <cell r="BR1626">
            <v>0</v>
          </cell>
          <cell r="BS1626">
            <v>0</v>
          </cell>
          <cell r="BT1626">
            <v>0</v>
          </cell>
          <cell r="BU1626">
            <v>0</v>
          </cell>
          <cell r="BV1626">
            <v>0</v>
          </cell>
          <cell r="BW1626">
            <v>0</v>
          </cell>
          <cell r="BX1626">
            <v>0</v>
          </cell>
          <cell r="BY1626">
            <v>17690957.56413909</v>
          </cell>
          <cell r="BZ1626">
            <v>0</v>
          </cell>
          <cell r="CA1626">
            <v>0</v>
          </cell>
          <cell r="CB1626">
            <v>0</v>
          </cell>
          <cell r="CC1626">
            <v>0</v>
          </cell>
          <cell r="CD1626">
            <v>0</v>
          </cell>
          <cell r="CE1626">
            <v>0</v>
          </cell>
          <cell r="CF1626">
            <v>0</v>
          </cell>
          <cell r="CG1626">
            <v>0</v>
          </cell>
          <cell r="CH1626">
            <v>0</v>
          </cell>
          <cell r="CI1626">
            <v>0</v>
          </cell>
          <cell r="CK1626">
            <v>13740566.74006683</v>
          </cell>
          <cell r="CL1626">
            <v>0</v>
          </cell>
          <cell r="CM1626">
            <v>0</v>
          </cell>
          <cell r="CN1626">
            <v>0</v>
          </cell>
          <cell r="CO1626">
            <v>0</v>
          </cell>
          <cell r="CP1626">
            <v>0</v>
          </cell>
          <cell r="CQ1626">
            <v>0</v>
          </cell>
          <cell r="CR1626">
            <v>0</v>
          </cell>
          <cell r="CS1626">
            <v>0</v>
          </cell>
          <cell r="CT1626">
            <v>0</v>
          </cell>
          <cell r="CU1626">
            <v>0</v>
          </cell>
          <cell r="CW1626">
            <v>0</v>
          </cell>
          <cell r="CX1626">
            <v>0</v>
          </cell>
          <cell r="CY1626">
            <v>0</v>
          </cell>
          <cell r="CZ1626">
            <v>0</v>
          </cell>
          <cell r="DA1626">
            <v>0</v>
          </cell>
          <cell r="DB1626">
            <v>0</v>
          </cell>
          <cell r="DC1626">
            <v>0</v>
          </cell>
          <cell r="DD1626">
            <v>0</v>
          </cell>
          <cell r="DE1626">
            <v>0</v>
          </cell>
          <cell r="DF1626">
            <v>0</v>
          </cell>
          <cell r="DG1626">
            <v>0</v>
          </cell>
          <cell r="DI1626">
            <v>3950390.824072259</v>
          </cell>
          <cell r="DJ1626">
            <v>0</v>
          </cell>
          <cell r="DK1626">
            <v>0</v>
          </cell>
          <cell r="DL1626">
            <v>0</v>
          </cell>
          <cell r="DM1626">
            <v>0</v>
          </cell>
          <cell r="DN1626">
            <v>0</v>
          </cell>
          <cell r="DO1626">
            <v>0</v>
          </cell>
          <cell r="DP1626">
            <v>0</v>
          </cell>
          <cell r="DQ1626">
            <v>0</v>
          </cell>
          <cell r="DR1626">
            <v>0</v>
          </cell>
          <cell r="DS1626">
            <v>0</v>
          </cell>
          <cell r="DU1626" t="str">
            <v>none</v>
          </cell>
          <cell r="DV1626">
            <v>0</v>
          </cell>
          <cell r="DW1626">
            <v>1</v>
          </cell>
          <cell r="DX1626">
            <v>1</v>
          </cell>
          <cell r="DY1626">
            <v>0</v>
          </cell>
          <cell r="DZ1626">
            <v>0</v>
          </cell>
          <cell r="EB1626">
            <v>0</v>
          </cell>
          <cell r="EC1626" t="str">
            <v>Def</v>
          </cell>
          <cell r="ED1626" t="str">
            <v>nonDC</v>
          </cell>
        </row>
        <row r="1627">
          <cell r="D1627" t="str">
            <v>PC2110200ak</v>
          </cell>
          <cell r="E1627" t="str">
            <v>Transport projects</v>
          </cell>
          <cell r="F1627" t="str">
            <v>Transport Organisation</v>
          </cell>
          <cell r="G1627" t="str">
            <v>Transport finance division</v>
          </cell>
          <cell r="H1627" t="str">
            <v>E762115</v>
          </cell>
          <cell r="I1627" t="str">
            <v>Commercial property unit</v>
          </cell>
          <cell r="J1627" t="str">
            <v>Commercial and investment</v>
          </cell>
          <cell r="K1627" t="str">
            <v>Commercial</v>
          </cell>
          <cell r="L1627" t="str">
            <v>Commercial property</v>
          </cell>
          <cell r="M1627" t="str">
            <v>Commercial and investment</v>
          </cell>
          <cell r="N1627" t="str">
            <v>Commercial</v>
          </cell>
          <cell r="O1627" t="str">
            <v>Commercial property</v>
          </cell>
          <cell r="P1627" t="str">
            <v>Commercial and investment</v>
          </cell>
          <cell r="Q1627" t="str">
            <v>Commercial</v>
          </cell>
          <cell r="R1627" t="str">
            <v>Commercial property</v>
          </cell>
          <cell r="S1627" t="str">
            <v>A2011105</v>
          </cell>
          <cell r="T1627" t="str">
            <v>A2011105</v>
          </cell>
          <cell r="U1627" t="str">
            <v>Commercial property</v>
          </cell>
          <cell r="V1627" t="str">
            <v>L050</v>
          </cell>
          <cell r="W1627" t="str">
            <v>Regional</v>
          </cell>
          <cell r="X1627" t="str">
            <v>FY12 - Only</v>
          </cell>
          <cell r="Y1627" t="str">
            <v>Expense</v>
          </cell>
          <cell r="Z1627">
            <v>20100701</v>
          </cell>
          <cell r="AA1627">
            <v>20120630</v>
          </cell>
          <cell r="AB1627">
            <v>1</v>
          </cell>
          <cell r="AC1627" t="str">
            <v>Programme</v>
          </cell>
          <cell r="AD1627">
            <v>0</v>
          </cell>
          <cell r="AE1627">
            <v>0</v>
          </cell>
          <cell r="AF1627">
            <v>0</v>
          </cell>
          <cell r="AG1627">
            <v>1</v>
          </cell>
          <cell r="AH1627">
            <v>22</v>
          </cell>
          <cell r="AI1627" t="str">
            <v>Road Network</v>
          </cell>
          <cell r="AJ1627" t="str">
            <v>Road surface</v>
          </cell>
          <cell r="AK1627">
            <v>0</v>
          </cell>
          <cell r="AM1627">
            <v>1</v>
          </cell>
          <cell r="AS1627">
            <v>57862.089815138112</v>
          </cell>
          <cell r="BD1627">
            <v>3.9E-2</v>
          </cell>
          <cell r="BE1627">
            <v>7.4325999999999892E-2</v>
          </cell>
          <cell r="BF1627">
            <v>0.10440712799999985</v>
          </cell>
          <cell r="BG1627">
            <v>0.13643493471199974</v>
          </cell>
          <cell r="BH1627">
            <v>0.17166441768807172</v>
          </cell>
          <cell r="BI1627">
            <v>0.2103293434717779</v>
          </cell>
          <cell r="BJ1627">
            <v>0.25269087049328998</v>
          </cell>
          <cell r="BK1627">
            <v>0.29904043270154168</v>
          </cell>
          <cell r="BL1627">
            <v>0.35100205000960338</v>
          </cell>
          <cell r="BM1627">
            <v>0.40504213200998751</v>
          </cell>
          <cell r="BN1627">
            <v>0</v>
          </cell>
          <cell r="BO1627">
            <v>0</v>
          </cell>
          <cell r="BP1627">
            <v>0</v>
          </cell>
          <cell r="BQ1627">
            <v>0</v>
          </cell>
          <cell r="BR1627">
            <v>0</v>
          </cell>
          <cell r="BS1627">
            <v>0</v>
          </cell>
          <cell r="BT1627">
            <v>0</v>
          </cell>
          <cell r="BU1627">
            <v>0</v>
          </cell>
          <cell r="BV1627">
            <v>0</v>
          </cell>
          <cell r="BW1627">
            <v>0</v>
          </cell>
          <cell r="BX1627">
            <v>0</v>
          </cell>
          <cell r="BY1627">
            <v>57862.089815138112</v>
          </cell>
          <cell r="BZ1627">
            <v>0</v>
          </cell>
          <cell r="CA1627">
            <v>0</v>
          </cell>
          <cell r="CB1627">
            <v>0</v>
          </cell>
          <cell r="CC1627">
            <v>0</v>
          </cell>
          <cell r="CD1627">
            <v>0</v>
          </cell>
          <cell r="CE1627">
            <v>0</v>
          </cell>
          <cell r="CF1627">
            <v>0</v>
          </cell>
          <cell r="CG1627">
            <v>0</v>
          </cell>
          <cell r="CH1627">
            <v>0</v>
          </cell>
          <cell r="CI1627">
            <v>0</v>
          </cell>
          <cell r="CK1627">
            <v>0</v>
          </cell>
          <cell r="CL1627">
            <v>0</v>
          </cell>
          <cell r="CM1627">
            <v>0</v>
          </cell>
          <cell r="CN1627">
            <v>0</v>
          </cell>
          <cell r="CO1627">
            <v>0</v>
          </cell>
          <cell r="CP1627">
            <v>0</v>
          </cell>
          <cell r="CQ1627">
            <v>0</v>
          </cell>
          <cell r="CR1627">
            <v>0</v>
          </cell>
          <cell r="CS1627">
            <v>0</v>
          </cell>
          <cell r="CT1627">
            <v>0</v>
          </cell>
          <cell r="CU1627">
            <v>0</v>
          </cell>
          <cell r="CW1627">
            <v>0</v>
          </cell>
          <cell r="CX1627">
            <v>0</v>
          </cell>
          <cell r="CY1627">
            <v>0</v>
          </cell>
          <cell r="CZ1627">
            <v>0</v>
          </cell>
          <cell r="DA1627">
            <v>0</v>
          </cell>
          <cell r="DB1627">
            <v>0</v>
          </cell>
          <cell r="DC1627">
            <v>0</v>
          </cell>
          <cell r="DD1627">
            <v>0</v>
          </cell>
          <cell r="DE1627">
            <v>0</v>
          </cell>
          <cell r="DF1627">
            <v>0</v>
          </cell>
          <cell r="DG1627">
            <v>0</v>
          </cell>
          <cell r="DI1627">
            <v>57862.089815138112</v>
          </cell>
          <cell r="DJ1627">
            <v>0</v>
          </cell>
          <cell r="DK1627">
            <v>0</v>
          </cell>
          <cell r="DL1627">
            <v>0</v>
          </cell>
          <cell r="DM1627">
            <v>0</v>
          </cell>
          <cell r="DN1627">
            <v>0</v>
          </cell>
          <cell r="DO1627">
            <v>0</v>
          </cell>
          <cell r="DP1627">
            <v>0</v>
          </cell>
          <cell r="DQ1627">
            <v>0</v>
          </cell>
          <cell r="DR1627">
            <v>0</v>
          </cell>
          <cell r="DS1627">
            <v>0</v>
          </cell>
          <cell r="DU1627" t="str">
            <v>none</v>
          </cell>
          <cell r="DV1627">
            <v>0</v>
          </cell>
          <cell r="DW1627">
            <v>1</v>
          </cell>
          <cell r="DX1627">
            <v>1</v>
          </cell>
          <cell r="DY1627">
            <v>0</v>
          </cell>
          <cell r="DZ1627">
            <v>0</v>
          </cell>
          <cell r="EB1627">
            <v>0</v>
          </cell>
          <cell r="EC1627" t="str">
            <v>Def</v>
          </cell>
          <cell r="ED1627" t="str">
            <v>nonDC</v>
          </cell>
        </row>
        <row r="1628">
          <cell r="D1628" t="str">
            <v>PC2110200al</v>
          </cell>
          <cell r="E1628" t="str">
            <v>Transport projects</v>
          </cell>
          <cell r="F1628" t="str">
            <v>Transport Organisation</v>
          </cell>
          <cell r="G1628" t="str">
            <v>Transport Organisation management</v>
          </cell>
          <cell r="H1628" t="str">
            <v>E750005</v>
          </cell>
          <cell r="I1628" t="str">
            <v>Transport Organisation management</v>
          </cell>
          <cell r="J1628" t="str">
            <v>Corporate support</v>
          </cell>
          <cell r="K1628" t="str">
            <v>Organisational support</v>
          </cell>
          <cell r="L1628" t="str">
            <v>Information technology services</v>
          </cell>
          <cell r="M1628" t="str">
            <v>Corporate support</v>
          </cell>
          <cell r="N1628" t="str">
            <v>Organisational support</v>
          </cell>
          <cell r="O1628" t="str">
            <v>Information technology services</v>
          </cell>
          <cell r="P1628" t="str">
            <v>Corporate support</v>
          </cell>
          <cell r="Q1628" t="str">
            <v>Organisational support</v>
          </cell>
          <cell r="R1628" t="str">
            <v>Information technology services</v>
          </cell>
          <cell r="S1628" t="str">
            <v>A5011505</v>
          </cell>
          <cell r="T1628" t="str">
            <v>A5011505</v>
          </cell>
          <cell r="U1628" t="str">
            <v>Information technology services</v>
          </cell>
          <cell r="V1628" t="str">
            <v>L050</v>
          </cell>
          <cell r="W1628" t="str">
            <v>Regional</v>
          </cell>
          <cell r="X1628" t="str">
            <v>PL40810</v>
          </cell>
          <cell r="Y1628" t="str">
            <v>Expense</v>
          </cell>
          <cell r="Z1628">
            <v>20120701</v>
          </cell>
          <cell r="AA1628">
            <v>20220630</v>
          </cell>
          <cell r="AB1628">
            <v>1</v>
          </cell>
          <cell r="AC1628" t="str">
            <v>Programme</v>
          </cell>
          <cell r="AD1628">
            <v>1</v>
          </cell>
          <cell r="AE1628">
            <v>0</v>
          </cell>
          <cell r="AF1628">
            <v>0</v>
          </cell>
          <cell r="AG1628">
            <v>0</v>
          </cell>
          <cell r="AH1628">
            <v>22</v>
          </cell>
          <cell r="AI1628" t="str">
            <v>Road Network</v>
          </cell>
          <cell r="AJ1628" t="str">
            <v>Road base</v>
          </cell>
          <cell r="AK1628">
            <v>0</v>
          </cell>
          <cell r="AM1628">
            <v>1</v>
          </cell>
          <cell r="AT1628">
            <v>4522954</v>
          </cell>
          <cell r="AU1628">
            <v>2214443</v>
          </cell>
          <cell r="AV1628">
            <v>2995697</v>
          </cell>
          <cell r="AW1628">
            <v>3169500</v>
          </cell>
          <cell r="AX1628">
            <v>2600000</v>
          </cell>
          <cell r="AY1628">
            <v>2419500</v>
          </cell>
          <cell r="AZ1628">
            <v>2100000</v>
          </cell>
          <cell r="BA1628">
            <v>2419500</v>
          </cell>
          <cell r="BB1628">
            <v>2100000</v>
          </cell>
          <cell r="BC1628">
            <v>2419500</v>
          </cell>
          <cell r="BD1628">
            <v>3.9E-2</v>
          </cell>
          <cell r="BE1628">
            <v>7.4325999999999892E-2</v>
          </cell>
          <cell r="BF1628">
            <v>0.10440712799999985</v>
          </cell>
          <cell r="BG1628">
            <v>0.13643493471199974</v>
          </cell>
          <cell r="BH1628">
            <v>0.17166441768807172</v>
          </cell>
          <cell r="BI1628">
            <v>0.2103293434717779</v>
          </cell>
          <cell r="BJ1628">
            <v>0.25269087049328998</v>
          </cell>
          <cell r="BK1628">
            <v>0.29904043270154168</v>
          </cell>
          <cell r="BL1628">
            <v>0.35100205000960338</v>
          </cell>
          <cell r="BM1628">
            <v>0.40504213200998751</v>
          </cell>
          <cell r="BN1628">
            <v>0</v>
          </cell>
          <cell r="BO1628">
            <v>176395.20600000001</v>
          </cell>
          <cell r="BP1628">
            <v>164590.69041799975</v>
          </cell>
          <cell r="BQ1628">
            <v>312772.12012821552</v>
          </cell>
          <cell r="BR1628">
            <v>432430.52556968317</v>
          </cell>
          <cell r="BS1628">
            <v>446327.4859889865</v>
          </cell>
          <cell r="BT1628">
            <v>508891.84652996663</v>
          </cell>
          <cell r="BU1628">
            <v>530650.82803590898</v>
          </cell>
          <cell r="BV1628">
            <v>723528.32692138012</v>
          </cell>
          <cell r="BW1628">
            <v>737104.30502016714</v>
          </cell>
          <cell r="BX1628">
            <v>979999.43839816481</v>
          </cell>
          <cell r="BY1628">
            <v>0</v>
          </cell>
          <cell r="BZ1628">
            <v>4699349.2060000002</v>
          </cell>
          <cell r="CA1628">
            <v>2379033.6904179999</v>
          </cell>
          <cell r="CB1628">
            <v>3308469.1201282153</v>
          </cell>
          <cell r="CC1628">
            <v>3601930.5255696829</v>
          </cell>
          <cell r="CD1628">
            <v>3046327.4859889867</v>
          </cell>
          <cell r="CE1628">
            <v>2928391.8465299667</v>
          </cell>
          <cell r="CF1628">
            <v>2630650.8280359088</v>
          </cell>
          <cell r="CG1628">
            <v>3143028.3269213801</v>
          </cell>
          <cell r="CH1628">
            <v>2837104.305020167</v>
          </cell>
          <cell r="CI1628">
            <v>3399499.4383981647</v>
          </cell>
          <cell r="CK1628">
            <v>0</v>
          </cell>
          <cell r="CL1628">
            <v>4699349.2060000002</v>
          </cell>
          <cell r="CM1628">
            <v>2379033.6904179999</v>
          </cell>
          <cell r="CN1628">
            <v>3308469.1201282153</v>
          </cell>
          <cell r="CO1628">
            <v>3601930.5255696829</v>
          </cell>
          <cell r="CP1628">
            <v>3046327.4859889867</v>
          </cell>
          <cell r="CQ1628">
            <v>2928391.8465299667</v>
          </cell>
          <cell r="CR1628">
            <v>2630650.8280359088</v>
          </cell>
          <cell r="CS1628">
            <v>3143028.3269213801</v>
          </cell>
          <cell r="CT1628">
            <v>2837104.305020167</v>
          </cell>
          <cell r="CU1628">
            <v>3399499.4383981647</v>
          </cell>
          <cell r="CW1628">
            <v>0</v>
          </cell>
          <cell r="CX1628">
            <v>0</v>
          </cell>
          <cell r="CY1628">
            <v>0</v>
          </cell>
          <cell r="CZ1628">
            <v>0</v>
          </cell>
          <cell r="DA1628">
            <v>0</v>
          </cell>
          <cell r="DB1628">
            <v>0</v>
          </cell>
          <cell r="DC1628">
            <v>0</v>
          </cell>
          <cell r="DD1628">
            <v>0</v>
          </cell>
          <cell r="DE1628">
            <v>0</v>
          </cell>
          <cell r="DF1628">
            <v>0</v>
          </cell>
          <cell r="DG1628">
            <v>0</v>
          </cell>
          <cell r="DI1628">
            <v>0</v>
          </cell>
          <cell r="DJ1628">
            <v>0</v>
          </cell>
          <cell r="DK1628">
            <v>0</v>
          </cell>
          <cell r="DL1628">
            <v>0</v>
          </cell>
          <cell r="DM1628">
            <v>0</v>
          </cell>
          <cell r="DN1628">
            <v>0</v>
          </cell>
          <cell r="DO1628">
            <v>0</v>
          </cell>
          <cell r="DP1628">
            <v>0</v>
          </cell>
          <cell r="DQ1628">
            <v>0</v>
          </cell>
          <cell r="DR1628">
            <v>0</v>
          </cell>
          <cell r="DS1628">
            <v>0</v>
          </cell>
          <cell r="DU1628" t="str">
            <v>none</v>
          </cell>
          <cell r="DV1628">
            <v>0</v>
          </cell>
          <cell r="DW1628">
            <v>1</v>
          </cell>
          <cell r="DX1628">
            <v>1</v>
          </cell>
          <cell r="DY1628">
            <v>26961094</v>
          </cell>
          <cell r="DZ1628">
            <v>31973784.773010477</v>
          </cell>
          <cell r="EB1628">
            <v>31973784.773010477</v>
          </cell>
          <cell r="EC1628" t="str">
            <v>Def</v>
          </cell>
          <cell r="ED1628" t="str">
            <v>nonDC</v>
          </cell>
        </row>
        <row r="1629">
          <cell r="D1629" t="str">
            <v>PC2610000</v>
          </cell>
          <cell r="E1629" t="str">
            <v>Watercare - Waste Water (Growth)</v>
          </cell>
          <cell r="F1629" t="str">
            <v>Watercare</v>
          </cell>
          <cell r="G1629" t="str">
            <v>Wastewater management</v>
          </cell>
          <cell r="H1629" t="str">
            <v>E970010</v>
          </cell>
          <cell r="I1629" t="str">
            <v>Wastewater management</v>
          </cell>
          <cell r="J1629" t="str">
            <v>Water supply and sewerage</v>
          </cell>
          <cell r="K1629" t="str">
            <v>Sewerage treatment</v>
          </cell>
          <cell r="L1629" t="str">
            <v>Sewerage treatment and disposal management</v>
          </cell>
          <cell r="M1629" t="str">
            <v>Water supply and sewerage</v>
          </cell>
          <cell r="N1629" t="str">
            <v>Sewerage treatment</v>
          </cell>
          <cell r="O1629" t="str">
            <v>Sewerage treatment and disposal management</v>
          </cell>
          <cell r="P1629" t="str">
            <v>Water supply and sewerage</v>
          </cell>
          <cell r="Q1629" t="str">
            <v>Sewerage treatment</v>
          </cell>
          <cell r="R1629" t="str">
            <v>Sewerage treatment and disposal management</v>
          </cell>
          <cell r="S1629" t="str">
            <v>A0505110</v>
          </cell>
          <cell r="T1629" t="str">
            <v>A0505110</v>
          </cell>
          <cell r="U1629" t="str">
            <v>Sewerage treatment and disposal management</v>
          </cell>
          <cell r="V1629" t="str">
            <v>L050</v>
          </cell>
          <cell r="W1629" t="str">
            <v>Regional</v>
          </cell>
          <cell r="X1629" t="str">
            <v>No Inflation</v>
          </cell>
          <cell r="Y1629" t="str">
            <v>Expense</v>
          </cell>
          <cell r="Z1629">
            <v>20120701</v>
          </cell>
          <cell r="AA1629">
            <v>20220630</v>
          </cell>
          <cell r="AB1629">
            <v>1</v>
          </cell>
          <cell r="AC1629" t="str">
            <v>Programme</v>
          </cell>
          <cell r="AD1629">
            <v>0</v>
          </cell>
          <cell r="AE1629">
            <v>0</v>
          </cell>
          <cell r="AF1629">
            <v>1</v>
          </cell>
          <cell r="AG1629">
            <v>0</v>
          </cell>
          <cell r="AH1629">
            <v>23</v>
          </cell>
          <cell r="AI1629" t="str">
            <v>Watercare</v>
          </cell>
          <cell r="AJ1629" t="str">
            <v>Other assets (Capex)</v>
          </cell>
          <cell r="AK1629">
            <v>0</v>
          </cell>
          <cell r="AM1629">
            <v>1</v>
          </cell>
          <cell r="AS1629">
            <v>49397663.156484693</v>
          </cell>
          <cell r="AT1629">
            <v>43552021.520000011</v>
          </cell>
          <cell r="AU1629">
            <v>49570306.318080015</v>
          </cell>
          <cell r="AV1629">
            <v>62570994.441600956</v>
          </cell>
          <cell r="AW1629">
            <v>63054565.313352577</v>
          </cell>
          <cell r="AX1629">
            <v>131052584.63838245</v>
          </cell>
          <cell r="AY1629">
            <v>118447563.07384387</v>
          </cell>
          <cell r="AZ1629">
            <v>155865304.20387408</v>
          </cell>
          <cell r="BA1629">
            <v>151798842.47498497</v>
          </cell>
          <cell r="BB1629">
            <v>150989308.85964864</v>
          </cell>
          <cell r="BC1629">
            <v>176535300.85411981</v>
          </cell>
          <cell r="BN1629">
            <v>0</v>
          </cell>
          <cell r="BO1629">
            <v>0</v>
          </cell>
          <cell r="BP1629">
            <v>0</v>
          </cell>
          <cell r="BQ1629">
            <v>0</v>
          </cell>
          <cell r="BR1629">
            <v>0</v>
          </cell>
          <cell r="BS1629">
            <v>0</v>
          </cell>
          <cell r="BT1629">
            <v>0</v>
          </cell>
          <cell r="BU1629">
            <v>0</v>
          </cell>
          <cell r="BV1629">
            <v>0</v>
          </cell>
          <cell r="BW1629">
            <v>0</v>
          </cell>
          <cell r="BX1629">
            <v>0</v>
          </cell>
          <cell r="BY1629">
            <v>49397663.156484693</v>
          </cell>
          <cell r="BZ1629">
            <v>43552021.520000011</v>
          </cell>
          <cell r="CA1629">
            <v>49570306.318080015</v>
          </cell>
          <cell r="CB1629">
            <v>62570994.441600956</v>
          </cell>
          <cell r="CC1629">
            <v>63054565.313352577</v>
          </cell>
          <cell r="CD1629">
            <v>131052584.63838245</v>
          </cell>
          <cell r="CE1629">
            <v>118447563.07384387</v>
          </cell>
          <cell r="CF1629">
            <v>155865304.20387408</v>
          </cell>
          <cell r="CG1629">
            <v>151798842.47498497</v>
          </cell>
          <cell r="CH1629">
            <v>150989308.85964864</v>
          </cell>
          <cell r="CI1629">
            <v>176535300.85411981</v>
          </cell>
          <cell r="CK1629">
            <v>0</v>
          </cell>
          <cell r="CL1629">
            <v>0</v>
          </cell>
          <cell r="CM1629">
            <v>0</v>
          </cell>
          <cell r="CN1629">
            <v>0</v>
          </cell>
          <cell r="CO1629">
            <v>0</v>
          </cell>
          <cell r="CP1629">
            <v>0</v>
          </cell>
          <cell r="CQ1629">
            <v>0</v>
          </cell>
          <cell r="CR1629">
            <v>0</v>
          </cell>
          <cell r="CS1629">
            <v>0</v>
          </cell>
          <cell r="CT1629">
            <v>0</v>
          </cell>
          <cell r="CU1629">
            <v>0</v>
          </cell>
          <cell r="CW1629">
            <v>49397663.156484693</v>
          </cell>
          <cell r="CX1629">
            <v>43552021.520000011</v>
          </cell>
          <cell r="CY1629">
            <v>49570306.318080015</v>
          </cell>
          <cell r="CZ1629">
            <v>62570994.441600956</v>
          </cell>
          <cell r="DA1629">
            <v>63054565.313352577</v>
          </cell>
          <cell r="DB1629">
            <v>131052584.63838245</v>
          </cell>
          <cell r="DC1629">
            <v>118447563.07384387</v>
          </cell>
          <cell r="DD1629">
            <v>155865304.20387408</v>
          </cell>
          <cell r="DE1629">
            <v>151798842.47498497</v>
          </cell>
          <cell r="DF1629">
            <v>150989308.85964864</v>
          </cell>
          <cell r="DG1629">
            <v>176535300.85411981</v>
          </cell>
          <cell r="DI1629">
            <v>0</v>
          </cell>
          <cell r="DJ1629">
            <v>0</v>
          </cell>
          <cell r="DK1629">
            <v>0</v>
          </cell>
          <cell r="DL1629">
            <v>0</v>
          </cell>
          <cell r="DM1629">
            <v>0</v>
          </cell>
          <cell r="DN1629">
            <v>0</v>
          </cell>
          <cell r="DO1629">
            <v>0</v>
          </cell>
          <cell r="DP1629">
            <v>0</v>
          </cell>
          <cell r="DQ1629">
            <v>0</v>
          </cell>
          <cell r="DR1629">
            <v>0</v>
          </cell>
          <cell r="DS1629">
            <v>0</v>
          </cell>
          <cell r="DU1629" t="str">
            <v>Not found</v>
          </cell>
          <cell r="DV1629">
            <v>1103436791.6978874</v>
          </cell>
          <cell r="DW1629">
            <v>1</v>
          </cell>
          <cell r="DX1629">
            <v>1</v>
          </cell>
          <cell r="DY1629">
            <v>1103436791.6978874</v>
          </cell>
          <cell r="DZ1629">
            <v>1103436791.6978874</v>
          </cell>
          <cell r="EB1629">
            <v>1103436791.6978874</v>
          </cell>
          <cell r="EC1629" t="str">
            <v>nonDC</v>
          </cell>
          <cell r="ED1629" t="str">
            <v>nonDC</v>
          </cell>
        </row>
        <row r="1630">
          <cell r="D1630" t="str">
            <v>PC2610001</v>
          </cell>
          <cell r="E1630" t="str">
            <v>Watercare - Waste Water (Service)</v>
          </cell>
          <cell r="F1630" t="str">
            <v>Watercare</v>
          </cell>
          <cell r="G1630" t="str">
            <v>Wastewater management</v>
          </cell>
          <cell r="H1630" t="str">
            <v>E970010</v>
          </cell>
          <cell r="I1630" t="str">
            <v>Wastewater management</v>
          </cell>
          <cell r="J1630" t="str">
            <v>Water supply and sewerage</v>
          </cell>
          <cell r="K1630" t="str">
            <v>Sewerage treatment</v>
          </cell>
          <cell r="L1630" t="str">
            <v>Sewerage treatment and disposal management</v>
          </cell>
          <cell r="M1630" t="str">
            <v>Water supply and sewerage</v>
          </cell>
          <cell r="N1630" t="str">
            <v>Sewerage treatment</v>
          </cell>
          <cell r="O1630" t="str">
            <v>Sewerage treatment and disposal management</v>
          </cell>
          <cell r="P1630" t="str">
            <v>Water supply and sewerage</v>
          </cell>
          <cell r="Q1630" t="str">
            <v>Sewerage treatment</v>
          </cell>
          <cell r="R1630" t="str">
            <v>Sewerage treatment and disposal management</v>
          </cell>
          <cell r="S1630" t="str">
            <v>A0505110</v>
          </cell>
          <cell r="T1630" t="str">
            <v>A0505110</v>
          </cell>
          <cell r="U1630" t="str">
            <v>Sewerage treatment and disposal management</v>
          </cell>
          <cell r="V1630" t="str">
            <v>L050</v>
          </cell>
          <cell r="W1630" t="str">
            <v>Regional</v>
          </cell>
          <cell r="X1630" t="str">
            <v>No Inflation</v>
          </cell>
          <cell r="Y1630" t="str">
            <v>Expense</v>
          </cell>
          <cell r="Z1630">
            <v>20120701</v>
          </cell>
          <cell r="AA1630">
            <v>20220630</v>
          </cell>
          <cell r="AB1630">
            <v>1</v>
          </cell>
          <cell r="AC1630" t="str">
            <v>Programme</v>
          </cell>
          <cell r="AD1630">
            <v>1</v>
          </cell>
          <cell r="AE1630">
            <v>0</v>
          </cell>
          <cell r="AF1630">
            <v>0</v>
          </cell>
          <cell r="AG1630">
            <v>0</v>
          </cell>
          <cell r="AH1630">
            <v>23</v>
          </cell>
          <cell r="AI1630" t="str">
            <v>Watercare</v>
          </cell>
          <cell r="AJ1630" t="str">
            <v>Other assets (Capex)</v>
          </cell>
          <cell r="AK1630">
            <v>0</v>
          </cell>
          <cell r="AM1630">
            <v>1</v>
          </cell>
          <cell r="AS1630">
            <v>29600050.513324495</v>
          </cell>
          <cell r="AT1630">
            <v>28786033.799999997</v>
          </cell>
          <cell r="AU1630">
            <v>35346587.104800008</v>
          </cell>
          <cell r="AV1630">
            <v>53037386.434375197</v>
          </cell>
          <cell r="AW1630">
            <v>28632562.093388651</v>
          </cell>
          <cell r="AX1630">
            <v>35617948.358679026</v>
          </cell>
          <cell r="AY1630">
            <v>44068164.701563999</v>
          </cell>
          <cell r="AZ1630">
            <v>66263086.313766524</v>
          </cell>
          <cell r="BA1630">
            <v>106994840.63123789</v>
          </cell>
          <cell r="BB1630">
            <v>128474819.42627263</v>
          </cell>
          <cell r="BC1630">
            <v>150833280.57407761</v>
          </cell>
          <cell r="BN1630">
            <v>0</v>
          </cell>
          <cell r="BO1630">
            <v>0</v>
          </cell>
          <cell r="BP1630">
            <v>0</v>
          </cell>
          <cell r="BQ1630">
            <v>0</v>
          </cell>
          <cell r="BR1630">
            <v>0</v>
          </cell>
          <cell r="BS1630">
            <v>0</v>
          </cell>
          <cell r="BT1630">
            <v>0</v>
          </cell>
          <cell r="BU1630">
            <v>0</v>
          </cell>
          <cell r="BV1630">
            <v>0</v>
          </cell>
          <cell r="BW1630">
            <v>0</v>
          </cell>
          <cell r="BX1630">
            <v>0</v>
          </cell>
          <cell r="BY1630">
            <v>29600050.513324495</v>
          </cell>
          <cell r="BZ1630">
            <v>28786033.799999997</v>
          </cell>
          <cell r="CA1630">
            <v>35346587.104800008</v>
          </cell>
          <cell r="CB1630">
            <v>53037386.434375197</v>
          </cell>
          <cell r="CC1630">
            <v>28632562.093388651</v>
          </cell>
          <cell r="CD1630">
            <v>35617948.358679026</v>
          </cell>
          <cell r="CE1630">
            <v>44068164.701563999</v>
          </cell>
          <cell r="CF1630">
            <v>66263086.313766524</v>
          </cell>
          <cell r="CG1630">
            <v>106994840.63123789</v>
          </cell>
          <cell r="CH1630">
            <v>128474819.42627263</v>
          </cell>
          <cell r="CI1630">
            <v>150833280.57407761</v>
          </cell>
          <cell r="CK1630">
            <v>29600050.513324495</v>
          </cell>
          <cell r="CL1630">
            <v>28786033.799999997</v>
          </cell>
          <cell r="CM1630">
            <v>35346587.104800008</v>
          </cell>
          <cell r="CN1630">
            <v>53037386.434375197</v>
          </cell>
          <cell r="CO1630">
            <v>28632562.093388651</v>
          </cell>
          <cell r="CP1630">
            <v>35617948.358679026</v>
          </cell>
          <cell r="CQ1630">
            <v>44068164.701563999</v>
          </cell>
          <cell r="CR1630">
            <v>66263086.313766524</v>
          </cell>
          <cell r="CS1630">
            <v>106994840.63123789</v>
          </cell>
          <cell r="CT1630">
            <v>128474819.42627263</v>
          </cell>
          <cell r="CU1630">
            <v>150833280.57407761</v>
          </cell>
          <cell r="CW1630">
            <v>0</v>
          </cell>
          <cell r="CX1630">
            <v>0</v>
          </cell>
          <cell r="CY1630">
            <v>0</v>
          </cell>
          <cell r="CZ1630">
            <v>0</v>
          </cell>
          <cell r="DA1630">
            <v>0</v>
          </cell>
          <cell r="DB1630">
            <v>0</v>
          </cell>
          <cell r="DC1630">
            <v>0</v>
          </cell>
          <cell r="DD1630">
            <v>0</v>
          </cell>
          <cell r="DE1630">
            <v>0</v>
          </cell>
          <cell r="DF1630">
            <v>0</v>
          </cell>
          <cell r="DG1630">
            <v>0</v>
          </cell>
          <cell r="DI1630">
            <v>0</v>
          </cell>
          <cell r="DJ1630">
            <v>0</v>
          </cell>
          <cell r="DK1630">
            <v>0</v>
          </cell>
          <cell r="DL1630">
            <v>0</v>
          </cell>
          <cell r="DM1630">
            <v>0</v>
          </cell>
          <cell r="DN1630">
            <v>0</v>
          </cell>
          <cell r="DO1630">
            <v>0</v>
          </cell>
          <cell r="DP1630">
            <v>0</v>
          </cell>
          <cell r="DQ1630">
            <v>0</v>
          </cell>
          <cell r="DR1630">
            <v>0</v>
          </cell>
          <cell r="DS1630">
            <v>0</v>
          </cell>
          <cell r="DU1630" t="str">
            <v>none</v>
          </cell>
          <cell r="DV1630">
            <v>0</v>
          </cell>
          <cell r="DW1630">
            <v>0</v>
          </cell>
          <cell r="DX1630">
            <v>1</v>
          </cell>
          <cell r="DY1630">
            <v>678054709.43816149</v>
          </cell>
          <cell r="DZ1630">
            <v>678054709.43816149</v>
          </cell>
          <cell r="EB1630">
            <v>678054709.43816149</v>
          </cell>
          <cell r="EC1630" t="str">
            <v>Def</v>
          </cell>
          <cell r="ED1630" t="str">
            <v>nonDC</v>
          </cell>
        </row>
        <row r="1631">
          <cell r="D1631" t="str">
            <v>PC2610002</v>
          </cell>
          <cell r="E1631" t="str">
            <v>Watercare - Waste Water (Renewal)</v>
          </cell>
          <cell r="F1631" t="str">
            <v>Watercare</v>
          </cell>
          <cell r="G1631" t="str">
            <v>Wastewater management</v>
          </cell>
          <cell r="H1631" t="str">
            <v>E970010</v>
          </cell>
          <cell r="I1631" t="str">
            <v>Wastewater management</v>
          </cell>
          <cell r="J1631" t="str">
            <v>Water supply and sewerage</v>
          </cell>
          <cell r="K1631" t="str">
            <v>Sewerage treatment</v>
          </cell>
          <cell r="L1631" t="str">
            <v>Sewerage treatment and disposal management</v>
          </cell>
          <cell r="M1631" t="str">
            <v>Water supply and sewerage</v>
          </cell>
          <cell r="N1631" t="str">
            <v>Sewerage treatment</v>
          </cell>
          <cell r="O1631" t="str">
            <v>Sewerage treatment and disposal management</v>
          </cell>
          <cell r="P1631" t="str">
            <v>Water supply and sewerage</v>
          </cell>
          <cell r="Q1631" t="str">
            <v>Sewerage treatment</v>
          </cell>
          <cell r="R1631" t="str">
            <v>Sewerage treatment and disposal management</v>
          </cell>
          <cell r="S1631" t="str">
            <v>A0505110</v>
          </cell>
          <cell r="T1631" t="str">
            <v>A0505110</v>
          </cell>
          <cell r="U1631" t="str">
            <v>Sewerage treatment and disposal management</v>
          </cell>
          <cell r="V1631" t="str">
            <v>L050</v>
          </cell>
          <cell r="W1631" t="str">
            <v>Regional</v>
          </cell>
          <cell r="X1631" t="str">
            <v>No Inflation</v>
          </cell>
          <cell r="Y1631" t="str">
            <v>Expense</v>
          </cell>
          <cell r="Z1631">
            <v>20120701</v>
          </cell>
          <cell r="AA1631">
            <v>20220630</v>
          </cell>
          <cell r="AB1631">
            <v>1</v>
          </cell>
          <cell r="AC1631" t="str">
            <v>Programme</v>
          </cell>
          <cell r="AD1631">
            <v>0</v>
          </cell>
          <cell r="AE1631">
            <v>0</v>
          </cell>
          <cell r="AF1631">
            <v>0</v>
          </cell>
          <cell r="AG1631">
            <v>1</v>
          </cell>
          <cell r="AH1631">
            <v>23</v>
          </cell>
          <cell r="AI1631" t="str">
            <v>Watercare</v>
          </cell>
          <cell r="AJ1631" t="str">
            <v>Other assets (Capex)</v>
          </cell>
          <cell r="AK1631">
            <v>0</v>
          </cell>
          <cell r="AM1631">
            <v>1</v>
          </cell>
          <cell r="AS1631">
            <v>53642528.160662785</v>
          </cell>
          <cell r="AT1631">
            <v>59658523.252270624</v>
          </cell>
          <cell r="AU1631">
            <v>48198036.260596335</v>
          </cell>
          <cell r="AV1631">
            <v>47718302.411426507</v>
          </cell>
          <cell r="AW1631">
            <v>36166947.170970388</v>
          </cell>
          <cell r="AX1631">
            <v>55068362.858106486</v>
          </cell>
          <cell r="AY1631">
            <v>71676249.221390009</v>
          </cell>
          <cell r="AZ1631">
            <v>90013966.782992929</v>
          </cell>
          <cell r="BA1631">
            <v>113077556.75629075</v>
          </cell>
          <cell r="BB1631">
            <v>139802848.1438047</v>
          </cell>
          <cell r="BC1631">
            <v>148263797.87848818</v>
          </cell>
          <cell r="BN1631">
            <v>0</v>
          </cell>
          <cell r="BO1631">
            <v>0</v>
          </cell>
          <cell r="BP1631">
            <v>0</v>
          </cell>
          <cell r="BQ1631">
            <v>0</v>
          </cell>
          <cell r="BR1631">
            <v>0</v>
          </cell>
          <cell r="BS1631">
            <v>0</v>
          </cell>
          <cell r="BT1631">
            <v>0</v>
          </cell>
          <cell r="BU1631">
            <v>0</v>
          </cell>
          <cell r="BV1631">
            <v>0</v>
          </cell>
          <cell r="BW1631">
            <v>0</v>
          </cell>
          <cell r="BX1631">
            <v>0</v>
          </cell>
          <cell r="BY1631">
            <v>53642528.160662785</v>
          </cell>
          <cell r="BZ1631">
            <v>59658523.252270624</v>
          </cell>
          <cell r="CA1631">
            <v>48198036.260596335</v>
          </cell>
          <cell r="CB1631">
            <v>47718302.411426507</v>
          </cell>
          <cell r="CC1631">
            <v>36166947.170970388</v>
          </cell>
          <cell r="CD1631">
            <v>55068362.858106486</v>
          </cell>
          <cell r="CE1631">
            <v>71676249.221390009</v>
          </cell>
          <cell r="CF1631">
            <v>90013966.782992929</v>
          </cell>
          <cell r="CG1631">
            <v>113077556.75629075</v>
          </cell>
          <cell r="CH1631">
            <v>139802848.1438047</v>
          </cell>
          <cell r="CI1631">
            <v>148263797.87848818</v>
          </cell>
          <cell r="CK1631">
            <v>0</v>
          </cell>
          <cell r="CL1631">
            <v>0</v>
          </cell>
          <cell r="CM1631">
            <v>0</v>
          </cell>
          <cell r="CN1631">
            <v>0</v>
          </cell>
          <cell r="CO1631">
            <v>0</v>
          </cell>
          <cell r="CP1631">
            <v>0</v>
          </cell>
          <cell r="CQ1631">
            <v>0</v>
          </cell>
          <cell r="CR1631">
            <v>0</v>
          </cell>
          <cell r="CS1631">
            <v>0</v>
          </cell>
          <cell r="CT1631">
            <v>0</v>
          </cell>
          <cell r="CU1631">
            <v>0</v>
          </cell>
          <cell r="CW1631">
            <v>0</v>
          </cell>
          <cell r="CX1631">
            <v>0</v>
          </cell>
          <cell r="CY1631">
            <v>0</v>
          </cell>
          <cell r="CZ1631">
            <v>0</v>
          </cell>
          <cell r="DA1631">
            <v>0</v>
          </cell>
          <cell r="DB1631">
            <v>0</v>
          </cell>
          <cell r="DC1631">
            <v>0</v>
          </cell>
          <cell r="DD1631">
            <v>0</v>
          </cell>
          <cell r="DE1631">
            <v>0</v>
          </cell>
          <cell r="DF1631">
            <v>0</v>
          </cell>
          <cell r="DG1631">
            <v>0</v>
          </cell>
          <cell r="DI1631">
            <v>53642528.160662785</v>
          </cell>
          <cell r="DJ1631">
            <v>59658523.252270624</v>
          </cell>
          <cell r="DK1631">
            <v>48198036.260596335</v>
          </cell>
          <cell r="DL1631">
            <v>47718302.411426507</v>
          </cell>
          <cell r="DM1631">
            <v>36166947.170970388</v>
          </cell>
          <cell r="DN1631">
            <v>55068362.858106486</v>
          </cell>
          <cell r="DO1631">
            <v>71676249.221390009</v>
          </cell>
          <cell r="DP1631">
            <v>90013966.782992929</v>
          </cell>
          <cell r="DQ1631">
            <v>113077556.75629075</v>
          </cell>
          <cell r="DR1631">
            <v>139802848.1438047</v>
          </cell>
          <cell r="DS1631">
            <v>148263797.87848818</v>
          </cell>
          <cell r="DU1631" t="str">
            <v>none</v>
          </cell>
          <cell r="DV1631">
            <v>0</v>
          </cell>
          <cell r="DW1631">
            <v>0</v>
          </cell>
          <cell r="DX1631">
            <v>1</v>
          </cell>
          <cell r="DY1631">
            <v>809644590.73633695</v>
          </cell>
          <cell r="DZ1631">
            <v>809644590.73633695</v>
          </cell>
          <cell r="EB1631">
            <v>809644590.73633695</v>
          </cell>
          <cell r="EC1631" t="str">
            <v>Def</v>
          </cell>
          <cell r="ED1631" t="str">
            <v>nonDC</v>
          </cell>
        </row>
        <row r="1632">
          <cell r="D1632" t="str">
            <v>PC2600000</v>
          </cell>
          <cell r="E1632" t="str">
            <v>Watercare - Water Supply (Growth)</v>
          </cell>
          <cell r="F1632" t="str">
            <v>Watercare</v>
          </cell>
          <cell r="G1632" t="str">
            <v>Water management</v>
          </cell>
          <cell r="H1632" t="str">
            <v>E970005</v>
          </cell>
          <cell r="I1632" t="str">
            <v>Water management</v>
          </cell>
          <cell r="J1632" t="str">
            <v>Water supply and sewerage</v>
          </cell>
          <cell r="K1632" t="str">
            <v>Water supply</v>
          </cell>
          <cell r="L1632" t="str">
            <v>Water supply services</v>
          </cell>
          <cell r="M1632" t="str">
            <v>Water supply and sewerage</v>
          </cell>
          <cell r="N1632" t="str">
            <v>Water supply</v>
          </cell>
          <cell r="O1632" t="str">
            <v>Water supply services</v>
          </cell>
          <cell r="P1632" t="str">
            <v>Water supply and sewerage</v>
          </cell>
          <cell r="Q1632" t="str">
            <v>Water supply</v>
          </cell>
          <cell r="R1632" t="str">
            <v>Water supply services</v>
          </cell>
          <cell r="S1632" t="str">
            <v>A0450100</v>
          </cell>
          <cell r="T1632" t="str">
            <v>A0450100</v>
          </cell>
          <cell r="U1632" t="str">
            <v>Water supply services</v>
          </cell>
          <cell r="V1632" t="str">
            <v>L050</v>
          </cell>
          <cell r="W1632" t="str">
            <v>Regional</v>
          </cell>
          <cell r="X1632" t="str">
            <v>No Inflation</v>
          </cell>
          <cell r="Y1632" t="str">
            <v>Expense</v>
          </cell>
          <cell r="Z1632">
            <v>20120701</v>
          </cell>
          <cell r="AA1632">
            <v>20220630</v>
          </cell>
          <cell r="AB1632">
            <v>1</v>
          </cell>
          <cell r="AC1632" t="str">
            <v>Programme</v>
          </cell>
          <cell r="AD1632">
            <v>0</v>
          </cell>
          <cell r="AE1632">
            <v>0</v>
          </cell>
          <cell r="AF1632">
            <v>1</v>
          </cell>
          <cell r="AG1632">
            <v>0</v>
          </cell>
          <cell r="AH1632">
            <v>23</v>
          </cell>
          <cell r="AI1632" t="str">
            <v>Watercare</v>
          </cell>
          <cell r="AJ1632" t="str">
            <v>Other assets (Capex)</v>
          </cell>
          <cell r="AK1632">
            <v>0</v>
          </cell>
          <cell r="AM1632">
            <v>1</v>
          </cell>
          <cell r="AS1632">
            <v>62553841.757767737</v>
          </cell>
          <cell r="AT1632">
            <v>82103024.400000006</v>
          </cell>
          <cell r="AU1632">
            <v>90650934.259200022</v>
          </cell>
          <cell r="AV1632">
            <v>72992770.063315213</v>
          </cell>
          <cell r="AW1632">
            <v>86387650.642144933</v>
          </cell>
          <cell r="AX1632">
            <v>85786964.383090898</v>
          </cell>
          <cell r="AY1632">
            <v>83860730.96927698</v>
          </cell>
          <cell r="AZ1632">
            <v>95754271.719547853</v>
          </cell>
          <cell r="BA1632">
            <v>100018396.75367716</v>
          </cell>
          <cell r="BB1632">
            <v>91080484.319754094</v>
          </cell>
          <cell r="BC1632">
            <v>123141262.11890294</v>
          </cell>
          <cell r="BN1632">
            <v>0</v>
          </cell>
          <cell r="BO1632">
            <v>0</v>
          </cell>
          <cell r="BP1632">
            <v>0</v>
          </cell>
          <cell r="BQ1632">
            <v>0</v>
          </cell>
          <cell r="BR1632">
            <v>0</v>
          </cell>
          <cell r="BS1632">
            <v>0</v>
          </cell>
          <cell r="BT1632">
            <v>0</v>
          </cell>
          <cell r="BU1632">
            <v>0</v>
          </cell>
          <cell r="BV1632">
            <v>0</v>
          </cell>
          <cell r="BW1632">
            <v>0</v>
          </cell>
          <cell r="BX1632">
            <v>0</v>
          </cell>
          <cell r="BY1632">
            <v>62553841.757767737</v>
          </cell>
          <cell r="BZ1632">
            <v>82103024.400000006</v>
          </cell>
          <cell r="CA1632">
            <v>90650934.259200022</v>
          </cell>
          <cell r="CB1632">
            <v>72992770.063315213</v>
          </cell>
          <cell r="CC1632">
            <v>86387650.642144933</v>
          </cell>
          <cell r="CD1632">
            <v>85786964.383090898</v>
          </cell>
          <cell r="CE1632">
            <v>83860730.96927698</v>
          </cell>
          <cell r="CF1632">
            <v>95754271.719547853</v>
          </cell>
          <cell r="CG1632">
            <v>100018396.75367716</v>
          </cell>
          <cell r="CH1632">
            <v>91080484.319754094</v>
          </cell>
          <cell r="CI1632">
            <v>123141262.11890294</v>
          </cell>
          <cell r="CK1632">
            <v>0</v>
          </cell>
          <cell r="CL1632">
            <v>0</v>
          </cell>
          <cell r="CM1632">
            <v>0</v>
          </cell>
          <cell r="CN1632">
            <v>0</v>
          </cell>
          <cell r="CO1632">
            <v>0</v>
          </cell>
          <cell r="CP1632">
            <v>0</v>
          </cell>
          <cell r="CQ1632">
            <v>0</v>
          </cell>
          <cell r="CR1632">
            <v>0</v>
          </cell>
          <cell r="CS1632">
            <v>0</v>
          </cell>
          <cell r="CT1632">
            <v>0</v>
          </cell>
          <cell r="CU1632">
            <v>0</v>
          </cell>
          <cell r="CW1632">
            <v>62553841.757767737</v>
          </cell>
          <cell r="CX1632">
            <v>82103024.400000006</v>
          </cell>
          <cell r="CY1632">
            <v>90650934.259200022</v>
          </cell>
          <cell r="CZ1632">
            <v>72992770.063315213</v>
          </cell>
          <cell r="DA1632">
            <v>86387650.642144933</v>
          </cell>
          <cell r="DB1632">
            <v>85786964.383090898</v>
          </cell>
          <cell r="DC1632">
            <v>83860730.96927698</v>
          </cell>
          <cell r="DD1632">
            <v>95754271.719547853</v>
          </cell>
          <cell r="DE1632">
            <v>100018396.75367716</v>
          </cell>
          <cell r="DF1632">
            <v>91080484.319754094</v>
          </cell>
          <cell r="DG1632">
            <v>123141262.11890294</v>
          </cell>
          <cell r="DI1632">
            <v>0</v>
          </cell>
          <cell r="DJ1632">
            <v>0</v>
          </cell>
          <cell r="DK1632">
            <v>0</v>
          </cell>
          <cell r="DL1632">
            <v>0</v>
          </cell>
          <cell r="DM1632">
            <v>0</v>
          </cell>
          <cell r="DN1632">
            <v>0</v>
          </cell>
          <cell r="DO1632">
            <v>0</v>
          </cell>
          <cell r="DP1632">
            <v>0</v>
          </cell>
          <cell r="DQ1632">
            <v>0</v>
          </cell>
          <cell r="DR1632">
            <v>0</v>
          </cell>
          <cell r="DS1632">
            <v>0</v>
          </cell>
          <cell r="DU1632" t="str">
            <v>Not found</v>
          </cell>
          <cell r="DV1632">
            <v>911776489.62891006</v>
          </cell>
          <cell r="DW1632">
            <v>1</v>
          </cell>
          <cell r="DX1632">
            <v>1</v>
          </cell>
          <cell r="DY1632">
            <v>911776489.62891006</v>
          </cell>
          <cell r="DZ1632">
            <v>911776489.62891006</v>
          </cell>
          <cell r="EB1632">
            <v>911776489.62891006</v>
          </cell>
          <cell r="EC1632" t="str">
            <v>nonDC</v>
          </cell>
          <cell r="ED1632" t="str">
            <v>nonDC</v>
          </cell>
        </row>
        <row r="1633">
          <cell r="D1633" t="str">
            <v>PC2600001</v>
          </cell>
          <cell r="E1633" t="str">
            <v>Watercare - Water Supply (Service)</v>
          </cell>
          <cell r="F1633" t="str">
            <v>Watercare</v>
          </cell>
          <cell r="G1633" t="str">
            <v>Water management</v>
          </cell>
          <cell r="H1633" t="str">
            <v>E970005</v>
          </cell>
          <cell r="I1633" t="str">
            <v>Water management</v>
          </cell>
          <cell r="J1633" t="str">
            <v>Water supply and sewerage</v>
          </cell>
          <cell r="K1633" t="str">
            <v>Water supply</v>
          </cell>
          <cell r="L1633" t="str">
            <v>Water supply services</v>
          </cell>
          <cell r="M1633" t="str">
            <v>Water supply and sewerage</v>
          </cell>
          <cell r="N1633" t="str">
            <v>Water supply</v>
          </cell>
          <cell r="O1633" t="str">
            <v>Water supply services</v>
          </cell>
          <cell r="P1633" t="str">
            <v>Water supply and sewerage</v>
          </cell>
          <cell r="Q1633" t="str">
            <v>Water supply</v>
          </cell>
          <cell r="R1633" t="str">
            <v>Water supply services</v>
          </cell>
          <cell r="S1633" t="str">
            <v>A0450100</v>
          </cell>
          <cell r="T1633" t="str">
            <v>A0450100</v>
          </cell>
          <cell r="U1633" t="str">
            <v>Water supply services</v>
          </cell>
          <cell r="V1633" t="str">
            <v>L050</v>
          </cell>
          <cell r="W1633" t="str">
            <v>Regional</v>
          </cell>
          <cell r="X1633" t="str">
            <v>No Inflation</v>
          </cell>
          <cell r="Y1633" t="str">
            <v>Expense</v>
          </cell>
          <cell r="Z1633">
            <v>20120701</v>
          </cell>
          <cell r="AA1633">
            <v>20220630</v>
          </cell>
          <cell r="AB1633">
            <v>1</v>
          </cell>
          <cell r="AC1633" t="str">
            <v>Programme</v>
          </cell>
          <cell r="AD1633">
            <v>1</v>
          </cell>
          <cell r="AE1633">
            <v>0</v>
          </cell>
          <cell r="AF1633">
            <v>0</v>
          </cell>
          <cell r="AG1633">
            <v>0</v>
          </cell>
          <cell r="AH1633">
            <v>23</v>
          </cell>
          <cell r="AI1633" t="str">
            <v>Watercare</v>
          </cell>
          <cell r="AJ1633" t="str">
            <v>Other assets (Capex)</v>
          </cell>
          <cell r="AK1633">
            <v>0</v>
          </cell>
          <cell r="AM1633">
            <v>1</v>
          </cell>
          <cell r="AS1633">
            <v>16099710.487189064</v>
          </cell>
          <cell r="AT1633">
            <v>48572418.000000037</v>
          </cell>
          <cell r="AU1633">
            <v>75193409.289600044</v>
          </cell>
          <cell r="AV1633">
            <v>61887343.527590476</v>
          </cell>
          <cell r="AW1633">
            <v>58269879.19038678</v>
          </cell>
          <cell r="AX1633">
            <v>52425136.225463666</v>
          </cell>
          <cell r="AY1633">
            <v>51600167.198752612</v>
          </cell>
          <cell r="AZ1633">
            <v>51734556.51139655</v>
          </cell>
          <cell r="BA1633">
            <v>55739042.78890986</v>
          </cell>
          <cell r="BB1633">
            <v>47641112.06062068</v>
          </cell>
          <cell r="BC1633">
            <v>51491822.237927981</v>
          </cell>
          <cell r="BN1633">
            <v>0</v>
          </cell>
          <cell r="BO1633">
            <v>0</v>
          </cell>
          <cell r="BP1633">
            <v>0</v>
          </cell>
          <cell r="BQ1633">
            <v>0</v>
          </cell>
          <cell r="BR1633">
            <v>0</v>
          </cell>
          <cell r="BS1633">
            <v>0</v>
          </cell>
          <cell r="BT1633">
            <v>0</v>
          </cell>
          <cell r="BU1633">
            <v>0</v>
          </cell>
          <cell r="BV1633">
            <v>0</v>
          </cell>
          <cell r="BW1633">
            <v>0</v>
          </cell>
          <cell r="BX1633">
            <v>0</v>
          </cell>
          <cell r="BY1633">
            <v>16099710.487189064</v>
          </cell>
          <cell r="BZ1633">
            <v>48572418.000000037</v>
          </cell>
          <cell r="CA1633">
            <v>75193409.289600044</v>
          </cell>
          <cell r="CB1633">
            <v>61887343.527590476</v>
          </cell>
          <cell r="CC1633">
            <v>58269879.19038678</v>
          </cell>
          <cell r="CD1633">
            <v>52425136.225463666</v>
          </cell>
          <cell r="CE1633">
            <v>51600167.198752612</v>
          </cell>
          <cell r="CF1633">
            <v>51734556.51139655</v>
          </cell>
          <cell r="CG1633">
            <v>55739042.78890986</v>
          </cell>
          <cell r="CH1633">
            <v>47641112.06062068</v>
          </cell>
          <cell r="CI1633">
            <v>51491822.237927981</v>
          </cell>
          <cell r="CK1633">
            <v>16099710.487189064</v>
          </cell>
          <cell r="CL1633">
            <v>48572418.000000037</v>
          </cell>
          <cell r="CM1633">
            <v>75193409.289600044</v>
          </cell>
          <cell r="CN1633">
            <v>61887343.527590476</v>
          </cell>
          <cell r="CO1633">
            <v>58269879.19038678</v>
          </cell>
          <cell r="CP1633">
            <v>52425136.225463666</v>
          </cell>
          <cell r="CQ1633">
            <v>51600167.198752612</v>
          </cell>
          <cell r="CR1633">
            <v>51734556.51139655</v>
          </cell>
          <cell r="CS1633">
            <v>55739042.78890986</v>
          </cell>
          <cell r="CT1633">
            <v>47641112.06062068</v>
          </cell>
          <cell r="CU1633">
            <v>51491822.237927981</v>
          </cell>
          <cell r="CW1633">
            <v>0</v>
          </cell>
          <cell r="CX1633">
            <v>0</v>
          </cell>
          <cell r="CY1633">
            <v>0</v>
          </cell>
          <cell r="CZ1633">
            <v>0</v>
          </cell>
          <cell r="DA1633">
            <v>0</v>
          </cell>
          <cell r="DB1633">
            <v>0</v>
          </cell>
          <cell r="DC1633">
            <v>0</v>
          </cell>
          <cell r="DD1633">
            <v>0</v>
          </cell>
          <cell r="DE1633">
            <v>0</v>
          </cell>
          <cell r="DF1633">
            <v>0</v>
          </cell>
          <cell r="DG1633">
            <v>0</v>
          </cell>
          <cell r="DI1633">
            <v>0</v>
          </cell>
          <cell r="DJ1633">
            <v>0</v>
          </cell>
          <cell r="DK1633">
            <v>0</v>
          </cell>
          <cell r="DL1633">
            <v>0</v>
          </cell>
          <cell r="DM1633">
            <v>0</v>
          </cell>
          <cell r="DN1633">
            <v>0</v>
          </cell>
          <cell r="DO1633">
            <v>0</v>
          </cell>
          <cell r="DP1633">
            <v>0</v>
          </cell>
          <cell r="DQ1633">
            <v>0</v>
          </cell>
          <cell r="DR1633">
            <v>0</v>
          </cell>
          <cell r="DS1633">
            <v>0</v>
          </cell>
          <cell r="DU1633" t="str">
            <v>none</v>
          </cell>
          <cell r="DV1633">
            <v>0</v>
          </cell>
          <cell r="DW1633">
            <v>0</v>
          </cell>
          <cell r="DX1633">
            <v>1</v>
          </cell>
          <cell r="DY1633">
            <v>554554887.03064859</v>
          </cell>
          <cell r="DZ1633">
            <v>554554887.03064859</v>
          </cell>
          <cell r="EB1633">
            <v>554554887.03064859</v>
          </cell>
          <cell r="EC1633" t="str">
            <v>Def</v>
          </cell>
          <cell r="ED1633" t="str">
            <v>nonDC</v>
          </cell>
        </row>
        <row r="1634">
          <cell r="D1634" t="str">
            <v>PC2600002</v>
          </cell>
          <cell r="E1634" t="str">
            <v>Watercare - Water Supply (Renewal)</v>
          </cell>
          <cell r="F1634" t="str">
            <v>Watercare</v>
          </cell>
          <cell r="G1634" t="str">
            <v>Water management</v>
          </cell>
          <cell r="H1634" t="str">
            <v>E970005</v>
          </cell>
          <cell r="I1634" t="str">
            <v>Water management</v>
          </cell>
          <cell r="J1634" t="str">
            <v>Water supply and sewerage</v>
          </cell>
          <cell r="K1634" t="str">
            <v>Water supply</v>
          </cell>
          <cell r="L1634" t="str">
            <v>Water supply services</v>
          </cell>
          <cell r="M1634" t="str">
            <v>Water supply and sewerage</v>
          </cell>
          <cell r="N1634" t="str">
            <v>Water supply</v>
          </cell>
          <cell r="O1634" t="str">
            <v>Water supply services</v>
          </cell>
          <cell r="P1634" t="str">
            <v>Water supply and sewerage</v>
          </cell>
          <cell r="Q1634" t="str">
            <v>Water supply</v>
          </cell>
          <cell r="R1634" t="str">
            <v>Water supply services</v>
          </cell>
          <cell r="S1634" t="str">
            <v>A0450100</v>
          </cell>
          <cell r="T1634" t="str">
            <v>A0450100</v>
          </cell>
          <cell r="U1634" t="str">
            <v>Water supply services</v>
          </cell>
          <cell r="V1634" t="str">
            <v>L050</v>
          </cell>
          <cell r="W1634" t="str">
            <v>Regional</v>
          </cell>
          <cell r="X1634" t="str">
            <v>No Inflation</v>
          </cell>
          <cell r="Y1634" t="str">
            <v>Expense</v>
          </cell>
          <cell r="Z1634">
            <v>20120701</v>
          </cell>
          <cell r="AA1634">
            <v>20220630</v>
          </cell>
          <cell r="AB1634">
            <v>1</v>
          </cell>
          <cell r="AC1634" t="str">
            <v>Programme</v>
          </cell>
          <cell r="AD1634">
            <v>0</v>
          </cell>
          <cell r="AE1634">
            <v>0</v>
          </cell>
          <cell r="AF1634">
            <v>0</v>
          </cell>
          <cell r="AG1634">
            <v>1</v>
          </cell>
          <cell r="AH1634">
            <v>23</v>
          </cell>
          <cell r="AI1634" t="str">
            <v>Watercare</v>
          </cell>
          <cell r="AJ1634" t="str">
            <v>Other assets (Capex)</v>
          </cell>
          <cell r="AK1634">
            <v>0</v>
          </cell>
          <cell r="AM1634">
            <v>1</v>
          </cell>
          <cell r="AS1634">
            <v>25385112.040764619</v>
          </cell>
          <cell r="AT1634">
            <v>42315437.600000001</v>
          </cell>
          <cell r="AU1634">
            <v>43148879.971200019</v>
          </cell>
          <cell r="AV1634">
            <v>43213534.867814422</v>
          </cell>
          <cell r="AW1634">
            <v>71177416.642333239</v>
          </cell>
          <cell r="AX1634">
            <v>94679303.885461897</v>
          </cell>
          <cell r="AY1634">
            <v>100507846.2123899</v>
          </cell>
          <cell r="AZ1634">
            <v>97484495.569050565</v>
          </cell>
          <cell r="BA1634">
            <v>88710500.862927541</v>
          </cell>
          <cell r="BB1634">
            <v>108312620.4111951</v>
          </cell>
          <cell r="BC1634">
            <v>114417577.5152598</v>
          </cell>
          <cell r="BN1634">
            <v>0</v>
          </cell>
          <cell r="BO1634">
            <v>0</v>
          </cell>
          <cell r="BP1634">
            <v>0</v>
          </cell>
          <cell r="BQ1634">
            <v>0</v>
          </cell>
          <cell r="BR1634">
            <v>0</v>
          </cell>
          <cell r="BS1634">
            <v>0</v>
          </cell>
          <cell r="BT1634">
            <v>0</v>
          </cell>
          <cell r="BU1634">
            <v>0</v>
          </cell>
          <cell r="BV1634">
            <v>0</v>
          </cell>
          <cell r="BW1634">
            <v>0</v>
          </cell>
          <cell r="BX1634">
            <v>0</v>
          </cell>
          <cell r="BY1634">
            <v>25385112.040764619</v>
          </cell>
          <cell r="BZ1634">
            <v>42315437.600000001</v>
          </cell>
          <cell r="CA1634">
            <v>43148879.971200019</v>
          </cell>
          <cell r="CB1634">
            <v>43213534.867814422</v>
          </cell>
          <cell r="CC1634">
            <v>71177416.642333239</v>
          </cell>
          <cell r="CD1634">
            <v>94679303.885461897</v>
          </cell>
          <cell r="CE1634">
            <v>100507846.2123899</v>
          </cell>
          <cell r="CF1634">
            <v>97484495.569050565</v>
          </cell>
          <cell r="CG1634">
            <v>88710500.862927541</v>
          </cell>
          <cell r="CH1634">
            <v>108312620.4111951</v>
          </cell>
          <cell r="CI1634">
            <v>114417577.5152598</v>
          </cell>
          <cell r="CK1634">
            <v>0</v>
          </cell>
          <cell r="CL1634">
            <v>0</v>
          </cell>
          <cell r="CM1634">
            <v>0</v>
          </cell>
          <cell r="CN1634">
            <v>0</v>
          </cell>
          <cell r="CO1634">
            <v>0</v>
          </cell>
          <cell r="CP1634">
            <v>0</v>
          </cell>
          <cell r="CQ1634">
            <v>0</v>
          </cell>
          <cell r="CR1634">
            <v>0</v>
          </cell>
          <cell r="CS1634">
            <v>0</v>
          </cell>
          <cell r="CT1634">
            <v>0</v>
          </cell>
          <cell r="CU1634">
            <v>0</v>
          </cell>
          <cell r="CW1634">
            <v>0</v>
          </cell>
          <cell r="CX1634">
            <v>0</v>
          </cell>
          <cell r="CY1634">
            <v>0</v>
          </cell>
          <cell r="CZ1634">
            <v>0</v>
          </cell>
          <cell r="DA1634">
            <v>0</v>
          </cell>
          <cell r="DB1634">
            <v>0</v>
          </cell>
          <cell r="DC1634">
            <v>0</v>
          </cell>
          <cell r="DD1634">
            <v>0</v>
          </cell>
          <cell r="DE1634">
            <v>0</v>
          </cell>
          <cell r="DF1634">
            <v>0</v>
          </cell>
          <cell r="DG1634">
            <v>0</v>
          </cell>
          <cell r="DI1634">
            <v>25385112.040764619</v>
          </cell>
          <cell r="DJ1634">
            <v>42315437.600000001</v>
          </cell>
          <cell r="DK1634">
            <v>43148879.971200019</v>
          </cell>
          <cell r="DL1634">
            <v>43213534.867814422</v>
          </cell>
          <cell r="DM1634">
            <v>71177416.642333239</v>
          </cell>
          <cell r="DN1634">
            <v>94679303.885461897</v>
          </cell>
          <cell r="DO1634">
            <v>100507846.2123899</v>
          </cell>
          <cell r="DP1634">
            <v>97484495.569050565</v>
          </cell>
          <cell r="DQ1634">
            <v>88710500.862927541</v>
          </cell>
          <cell r="DR1634">
            <v>108312620.4111951</v>
          </cell>
          <cell r="DS1634">
            <v>114417577.5152598</v>
          </cell>
          <cell r="DU1634" t="str">
            <v>none</v>
          </cell>
          <cell r="DV1634">
            <v>0</v>
          </cell>
          <cell r="DW1634">
            <v>0</v>
          </cell>
          <cell r="DX1634">
            <v>1</v>
          </cell>
          <cell r="DY1634">
            <v>803967613.53763247</v>
          </cell>
          <cell r="DZ1634">
            <v>803967613.53763247</v>
          </cell>
          <cell r="EB1634">
            <v>803967613.53763247</v>
          </cell>
          <cell r="EC1634" t="str">
            <v>Def</v>
          </cell>
          <cell r="ED1634" t="str">
            <v>nonDC</v>
          </cell>
        </row>
        <row r="1635">
          <cell r="D1635" t="str">
            <v>PC3200871</v>
          </cell>
          <cell r="E1635" t="str">
            <v>Ports of Auckland Ltd (Renewals)</v>
          </cell>
          <cell r="F1635" t="str">
            <v>Auckland Council Investments Group</v>
          </cell>
          <cell r="G1635" t="str">
            <v>Ports of Auckland Ltd</v>
          </cell>
          <cell r="H1635" t="str">
            <v>E984015</v>
          </cell>
          <cell r="I1635" t="str">
            <v>Ports of Auckland Ltd</v>
          </cell>
          <cell r="J1635" t="str">
            <v>Commercial and investment</v>
          </cell>
          <cell r="K1635" t="str">
            <v>Investment</v>
          </cell>
          <cell r="L1635" t="str">
            <v>Major shareholdings and investments</v>
          </cell>
          <cell r="M1635" t="str">
            <v>Commercial and investment</v>
          </cell>
          <cell r="N1635" t="str">
            <v>Investment</v>
          </cell>
          <cell r="O1635" t="str">
            <v>Major shareholdings and investments</v>
          </cell>
          <cell r="P1635" t="str">
            <v>Commercial and investment</v>
          </cell>
          <cell r="Q1635" t="str">
            <v>Investment</v>
          </cell>
          <cell r="R1635" t="str">
            <v>Major shareholdings and investments</v>
          </cell>
          <cell r="S1635" t="str">
            <v>A2021105</v>
          </cell>
          <cell r="T1635" t="str">
            <v>A2021105</v>
          </cell>
          <cell r="U1635" t="str">
            <v>Major shareholdings and investments</v>
          </cell>
          <cell r="V1635" t="str">
            <v>L050</v>
          </cell>
          <cell r="W1635" t="str">
            <v>Regional</v>
          </cell>
          <cell r="X1635" t="str">
            <v>No Inflation</v>
          </cell>
          <cell r="Y1635" t="str">
            <v>Expense</v>
          </cell>
          <cell r="Z1635">
            <v>20120701</v>
          </cell>
          <cell r="AA1635">
            <v>20220630</v>
          </cell>
          <cell r="AB1635">
            <v>1</v>
          </cell>
          <cell r="AC1635" t="str">
            <v>Programme</v>
          </cell>
          <cell r="AD1635">
            <v>0</v>
          </cell>
          <cell r="AE1635">
            <v>0</v>
          </cell>
          <cell r="AF1635">
            <v>0</v>
          </cell>
          <cell r="AG1635">
            <v>1</v>
          </cell>
          <cell r="AH1635">
            <v>27</v>
          </cell>
          <cell r="AI1635" t="str">
            <v>No AMP</v>
          </cell>
          <cell r="AS1635">
            <v>14340946.297066674</v>
          </cell>
          <cell r="AT1635">
            <v>15415582.030133333</v>
          </cell>
          <cell r="AU1635">
            <v>18170529.696799997</v>
          </cell>
          <cell r="AV1635">
            <v>9358629.363466667</v>
          </cell>
          <cell r="AW1635">
            <v>7740263.1968000047</v>
          </cell>
          <cell r="AX1635">
            <v>8655806.3723633289</v>
          </cell>
          <cell r="AY1635">
            <v>8658277.5384240337</v>
          </cell>
          <cell r="AZ1635">
            <v>10267953.837375967</v>
          </cell>
          <cell r="BA1635">
            <v>8660185.5275769997</v>
          </cell>
          <cell r="BB1635">
            <v>6756527.3349594558</v>
          </cell>
          <cell r="BC1635">
            <v>6735727.5046838559</v>
          </cell>
          <cell r="BN1635">
            <v>0</v>
          </cell>
          <cell r="BO1635">
            <v>0</v>
          </cell>
          <cell r="BP1635">
            <v>0</v>
          </cell>
          <cell r="BQ1635">
            <v>0</v>
          </cell>
          <cell r="BR1635">
            <v>0</v>
          </cell>
          <cell r="BS1635">
            <v>0</v>
          </cell>
          <cell r="BT1635">
            <v>0</v>
          </cell>
          <cell r="BU1635">
            <v>0</v>
          </cell>
          <cell r="BV1635">
            <v>0</v>
          </cell>
          <cell r="BW1635">
            <v>0</v>
          </cell>
          <cell r="BX1635">
            <v>0</v>
          </cell>
          <cell r="BY1635">
            <v>14340946.297066674</v>
          </cell>
          <cell r="BZ1635">
            <v>15415582.030133333</v>
          </cell>
          <cell r="CA1635">
            <v>18170529.696799997</v>
          </cell>
          <cell r="CB1635">
            <v>9358629.363466667</v>
          </cell>
          <cell r="CC1635">
            <v>7740263.1968000047</v>
          </cell>
          <cell r="CD1635">
            <v>8655806.3723633289</v>
          </cell>
          <cell r="CE1635">
            <v>8658277.5384240337</v>
          </cell>
          <cell r="CF1635">
            <v>10267953.837375967</v>
          </cell>
          <cell r="CG1635">
            <v>8660185.5275769997</v>
          </cell>
          <cell r="CH1635">
            <v>6756527.3349594558</v>
          </cell>
          <cell r="CI1635">
            <v>6735727.5046838559</v>
          </cell>
          <cell r="CK1635">
            <v>0</v>
          </cell>
          <cell r="CL1635">
            <v>0</v>
          </cell>
          <cell r="CM1635">
            <v>0</v>
          </cell>
          <cell r="CN1635">
            <v>0</v>
          </cell>
          <cell r="CO1635">
            <v>0</v>
          </cell>
          <cell r="CP1635">
            <v>0</v>
          </cell>
          <cell r="CQ1635">
            <v>0</v>
          </cell>
          <cell r="CR1635">
            <v>0</v>
          </cell>
          <cell r="CS1635">
            <v>0</v>
          </cell>
          <cell r="CT1635">
            <v>0</v>
          </cell>
          <cell r="CU1635">
            <v>0</v>
          </cell>
          <cell r="CW1635">
            <v>0</v>
          </cell>
          <cell r="CX1635">
            <v>0</v>
          </cell>
          <cell r="CY1635">
            <v>0</v>
          </cell>
          <cell r="CZ1635">
            <v>0</v>
          </cell>
          <cell r="DA1635">
            <v>0</v>
          </cell>
          <cell r="DB1635">
            <v>0</v>
          </cell>
          <cell r="DC1635">
            <v>0</v>
          </cell>
          <cell r="DD1635">
            <v>0</v>
          </cell>
          <cell r="DE1635">
            <v>0</v>
          </cell>
          <cell r="DF1635">
            <v>0</v>
          </cell>
          <cell r="DG1635">
            <v>0</v>
          </cell>
          <cell r="DI1635">
            <v>14340946.297066674</v>
          </cell>
          <cell r="DJ1635">
            <v>15415582.030133333</v>
          </cell>
          <cell r="DK1635">
            <v>18170529.696799997</v>
          </cell>
          <cell r="DL1635">
            <v>9358629.363466667</v>
          </cell>
          <cell r="DM1635">
            <v>7740263.1968000047</v>
          </cell>
          <cell r="DN1635">
            <v>8655806.3723633289</v>
          </cell>
          <cell r="DO1635">
            <v>8658277.5384240337</v>
          </cell>
          <cell r="DP1635">
            <v>10267953.837375967</v>
          </cell>
          <cell r="DQ1635">
            <v>8660185.5275769997</v>
          </cell>
          <cell r="DR1635">
            <v>6756527.3349594558</v>
          </cell>
          <cell r="DS1635">
            <v>6735727.5046838559</v>
          </cell>
          <cell r="DU1635" t="e">
            <v>#N/A</v>
          </cell>
          <cell r="DV1635">
            <v>0</v>
          </cell>
          <cell r="DW1635">
            <v>0</v>
          </cell>
          <cell r="DX1635">
            <v>1</v>
          </cell>
          <cell r="DY1635">
            <v>100419482.40258364</v>
          </cell>
          <cell r="DZ1635">
            <v>100419482.40258364</v>
          </cell>
          <cell r="EB1635">
            <v>100419482.40258364</v>
          </cell>
          <cell r="EC1635" t="str">
            <v>Def</v>
          </cell>
          <cell r="ED1635" t="str">
            <v>nonDC</v>
          </cell>
        </row>
        <row r="1636">
          <cell r="D1636" t="str">
            <v>PC3200875</v>
          </cell>
          <cell r="E1636" t="str">
            <v>Ports of Auckland Ltd (LOS)</v>
          </cell>
          <cell r="F1636" t="str">
            <v>Auckland Council Investments Group</v>
          </cell>
          <cell r="G1636" t="str">
            <v>Ports of Auckland Ltd</v>
          </cell>
          <cell r="H1636" t="str">
            <v>E984015</v>
          </cell>
          <cell r="I1636" t="str">
            <v>Ports of Auckland Ltd</v>
          </cell>
          <cell r="J1636" t="str">
            <v>Commercial and investment</v>
          </cell>
          <cell r="K1636" t="str">
            <v>Investment</v>
          </cell>
          <cell r="L1636" t="str">
            <v>Major shareholdings and investments</v>
          </cell>
          <cell r="M1636" t="str">
            <v>Commercial and investment</v>
          </cell>
          <cell r="N1636" t="str">
            <v>Investment</v>
          </cell>
          <cell r="O1636" t="str">
            <v>Major shareholdings and investments</v>
          </cell>
          <cell r="P1636" t="str">
            <v>Commercial and investment</v>
          </cell>
          <cell r="Q1636" t="str">
            <v>Investment</v>
          </cell>
          <cell r="R1636" t="str">
            <v>Major shareholdings and investments</v>
          </cell>
          <cell r="S1636" t="str">
            <v>A2021105</v>
          </cell>
          <cell r="T1636" t="str">
            <v>A2021105</v>
          </cell>
          <cell r="U1636" t="str">
            <v>Major shareholdings and investments</v>
          </cell>
          <cell r="V1636" t="str">
            <v>L050</v>
          </cell>
          <cell r="W1636" t="str">
            <v>Regional</v>
          </cell>
          <cell r="X1636" t="str">
            <v>No Inflation</v>
          </cell>
          <cell r="Y1636" t="str">
            <v>Expense</v>
          </cell>
          <cell r="Z1636">
            <v>20120701</v>
          </cell>
          <cell r="AA1636">
            <v>20220630</v>
          </cell>
          <cell r="AB1636">
            <v>1</v>
          </cell>
          <cell r="AC1636" t="str">
            <v>Programme</v>
          </cell>
          <cell r="AD1636">
            <v>1</v>
          </cell>
          <cell r="AE1636">
            <v>0</v>
          </cell>
          <cell r="AF1636">
            <v>0</v>
          </cell>
          <cell r="AG1636">
            <v>0</v>
          </cell>
          <cell r="AH1636">
            <v>27</v>
          </cell>
          <cell r="AI1636" t="str">
            <v>No AMP</v>
          </cell>
          <cell r="AS1636">
            <v>1185551.702933332</v>
          </cell>
          <cell r="AT1636">
            <v>1693566.9698666674</v>
          </cell>
          <cell r="AU1636">
            <v>1800004.3032000011</v>
          </cell>
          <cell r="AV1636">
            <v>1845760.6365333325</v>
          </cell>
          <cell r="AW1636">
            <v>1996840.8031999995</v>
          </cell>
          <cell r="AX1636">
            <v>1704344.8831466662</v>
          </cell>
          <cell r="AY1636">
            <v>1755475.2296410664</v>
          </cell>
          <cell r="AZ1636">
            <v>1808139.4865302984</v>
          </cell>
          <cell r="BA1636">
            <v>1862383.6711262073</v>
          </cell>
          <cell r="BB1636">
            <v>1918255.1812599937</v>
          </cell>
          <cell r="BC1636">
            <v>1975802.8366977936</v>
          </cell>
          <cell r="BN1636">
            <v>0</v>
          </cell>
          <cell r="BO1636">
            <v>0</v>
          </cell>
          <cell r="BP1636">
            <v>0</v>
          </cell>
          <cell r="BQ1636">
            <v>0</v>
          </cell>
          <cell r="BR1636">
            <v>0</v>
          </cell>
          <cell r="BS1636">
            <v>0</v>
          </cell>
          <cell r="BT1636">
            <v>0</v>
          </cell>
          <cell r="BU1636">
            <v>0</v>
          </cell>
          <cell r="BV1636">
            <v>0</v>
          </cell>
          <cell r="BW1636">
            <v>0</v>
          </cell>
          <cell r="BX1636">
            <v>0</v>
          </cell>
          <cell r="BY1636">
            <v>1185551.702933332</v>
          </cell>
          <cell r="BZ1636">
            <v>1693566.9698666674</v>
          </cell>
          <cell r="CA1636">
            <v>1800004.3032000011</v>
          </cell>
          <cell r="CB1636">
            <v>1845760.6365333325</v>
          </cell>
          <cell r="CC1636">
            <v>1996840.8031999995</v>
          </cell>
          <cell r="CD1636">
            <v>1704344.8831466662</v>
          </cell>
          <cell r="CE1636">
            <v>1755475.2296410664</v>
          </cell>
          <cell r="CF1636">
            <v>1808139.4865302984</v>
          </cell>
          <cell r="CG1636">
            <v>1862383.6711262073</v>
          </cell>
          <cell r="CH1636">
            <v>1918255.1812599937</v>
          </cell>
          <cell r="CI1636">
            <v>1975802.8366977936</v>
          </cell>
          <cell r="CK1636">
            <v>1185551.702933332</v>
          </cell>
          <cell r="CL1636">
            <v>1693566.9698666674</v>
          </cell>
          <cell r="CM1636">
            <v>1800004.3032000011</v>
          </cell>
          <cell r="CN1636">
            <v>1845760.6365333325</v>
          </cell>
          <cell r="CO1636">
            <v>1996840.8031999995</v>
          </cell>
          <cell r="CP1636">
            <v>1704344.8831466662</v>
          </cell>
          <cell r="CQ1636">
            <v>1755475.2296410664</v>
          </cell>
          <cell r="CR1636">
            <v>1808139.4865302984</v>
          </cell>
          <cell r="CS1636">
            <v>1862383.6711262073</v>
          </cell>
          <cell r="CT1636">
            <v>1918255.1812599937</v>
          </cell>
          <cell r="CU1636">
            <v>1975802.8366977936</v>
          </cell>
          <cell r="CW1636">
            <v>0</v>
          </cell>
          <cell r="CX1636">
            <v>0</v>
          </cell>
          <cell r="CY1636">
            <v>0</v>
          </cell>
          <cell r="CZ1636">
            <v>0</v>
          </cell>
          <cell r="DA1636">
            <v>0</v>
          </cell>
          <cell r="DB1636">
            <v>0</v>
          </cell>
          <cell r="DC1636">
            <v>0</v>
          </cell>
          <cell r="DD1636">
            <v>0</v>
          </cell>
          <cell r="DE1636">
            <v>0</v>
          </cell>
          <cell r="DF1636">
            <v>0</v>
          </cell>
          <cell r="DG1636">
            <v>0</v>
          </cell>
          <cell r="DI1636">
            <v>0</v>
          </cell>
          <cell r="DJ1636">
            <v>0</v>
          </cell>
          <cell r="DK1636">
            <v>0</v>
          </cell>
          <cell r="DL1636">
            <v>0</v>
          </cell>
          <cell r="DM1636">
            <v>0</v>
          </cell>
          <cell r="DN1636">
            <v>0</v>
          </cell>
          <cell r="DO1636">
            <v>0</v>
          </cell>
          <cell r="DP1636">
            <v>0</v>
          </cell>
          <cell r="DQ1636">
            <v>0</v>
          </cell>
          <cell r="DR1636">
            <v>0</v>
          </cell>
          <cell r="DS1636">
            <v>0</v>
          </cell>
          <cell r="DU1636" t="e">
            <v>#N/A</v>
          </cell>
          <cell r="DV1636">
            <v>0</v>
          </cell>
          <cell r="DW1636">
            <v>0</v>
          </cell>
          <cell r="DX1636">
            <v>1</v>
          </cell>
          <cell r="DY1636">
            <v>18360574.001202025</v>
          </cell>
          <cell r="DZ1636">
            <v>18360574.001202025</v>
          </cell>
          <cell r="EB1636">
            <v>18360574.001202025</v>
          </cell>
          <cell r="EC1636" t="str">
            <v>Def</v>
          </cell>
          <cell r="ED1636" t="str">
            <v>nonDC</v>
          </cell>
        </row>
        <row r="1637">
          <cell r="D1637" t="str">
            <v>PC3200872</v>
          </cell>
          <cell r="E1637" t="str">
            <v>Ports of Auckland Ltd (Growth)</v>
          </cell>
          <cell r="F1637" t="str">
            <v>Auckland Council Investments Group</v>
          </cell>
          <cell r="G1637" t="str">
            <v>Ports of Auckland Ltd</v>
          </cell>
          <cell r="H1637" t="str">
            <v>E984015</v>
          </cell>
          <cell r="I1637" t="str">
            <v>Ports of Auckland Ltd</v>
          </cell>
          <cell r="J1637" t="str">
            <v>Commercial and investment</v>
          </cell>
          <cell r="K1637" t="str">
            <v>Investment</v>
          </cell>
          <cell r="L1637" t="str">
            <v>Major shareholdings and investments</v>
          </cell>
          <cell r="M1637" t="str">
            <v>Commercial and investment</v>
          </cell>
          <cell r="N1637" t="str">
            <v>Investment</v>
          </cell>
          <cell r="O1637" t="str">
            <v>Major shareholdings and investments</v>
          </cell>
          <cell r="P1637" t="str">
            <v>Commercial and investment</v>
          </cell>
          <cell r="Q1637" t="str">
            <v>Investment</v>
          </cell>
          <cell r="R1637" t="str">
            <v>Major shareholdings and investments</v>
          </cell>
          <cell r="S1637" t="str">
            <v>A2021105</v>
          </cell>
          <cell r="T1637" t="str">
            <v>A2021105</v>
          </cell>
          <cell r="U1637" t="str">
            <v>Major shareholdings and investments</v>
          </cell>
          <cell r="V1637" t="str">
            <v>L050</v>
          </cell>
          <cell r="W1637" t="str">
            <v>Regional</v>
          </cell>
          <cell r="X1637" t="str">
            <v>No Inflation</v>
          </cell>
          <cell r="Y1637" t="str">
            <v>Expense</v>
          </cell>
          <cell r="Z1637">
            <v>20120701</v>
          </cell>
          <cell r="AA1637">
            <v>20220630</v>
          </cell>
          <cell r="AB1637">
            <v>1</v>
          </cell>
          <cell r="AC1637" t="str">
            <v>Programme</v>
          </cell>
          <cell r="AD1637">
            <v>0</v>
          </cell>
          <cell r="AE1637">
            <v>0</v>
          </cell>
          <cell r="AF1637">
            <v>1</v>
          </cell>
          <cell r="AG1637">
            <v>0</v>
          </cell>
          <cell r="AH1637">
            <v>27</v>
          </cell>
          <cell r="AI1637" t="str">
            <v>No AMP</v>
          </cell>
          <cell r="AS1637">
            <v>10413992</v>
          </cell>
          <cell r="AT1637">
            <v>100000</v>
          </cell>
          <cell r="AU1637">
            <v>4316883</v>
          </cell>
          <cell r="AV1637">
            <v>8677038</v>
          </cell>
          <cell r="AW1637">
            <v>6631704</v>
          </cell>
          <cell r="AX1637">
            <v>38289522.254976004</v>
          </cell>
          <cell r="AY1637">
            <v>1148685.6676492803</v>
          </cell>
          <cell r="AZ1637">
            <v>175748.90715034306</v>
          </cell>
          <cell r="BA1637">
            <v>19121481.097956974</v>
          </cell>
          <cell r="BB1637">
            <v>49138884.064408652</v>
          </cell>
          <cell r="BC1637">
            <v>13677117.392341172</v>
          </cell>
          <cell r="BN1637">
            <v>0</v>
          </cell>
          <cell r="BO1637">
            <v>0</v>
          </cell>
          <cell r="BP1637">
            <v>0</v>
          </cell>
          <cell r="BQ1637">
            <v>0</v>
          </cell>
          <cell r="BR1637">
            <v>0</v>
          </cell>
          <cell r="BS1637">
            <v>0</v>
          </cell>
          <cell r="BT1637">
            <v>0</v>
          </cell>
          <cell r="BU1637">
            <v>0</v>
          </cell>
          <cell r="BV1637">
            <v>0</v>
          </cell>
          <cell r="BW1637">
            <v>0</v>
          </cell>
          <cell r="BX1637">
            <v>0</v>
          </cell>
          <cell r="BY1637">
            <v>10413992</v>
          </cell>
          <cell r="BZ1637">
            <v>100000</v>
          </cell>
          <cell r="CA1637">
            <v>4316883</v>
          </cell>
          <cell r="CB1637">
            <v>8677038</v>
          </cell>
          <cell r="CC1637">
            <v>6631704</v>
          </cell>
          <cell r="CD1637">
            <v>38289522.254976004</v>
          </cell>
          <cell r="CE1637">
            <v>1148685.6676492803</v>
          </cell>
          <cell r="CF1637">
            <v>175748.90715034306</v>
          </cell>
          <cell r="CG1637">
            <v>19121481.097956974</v>
          </cell>
          <cell r="CH1637">
            <v>49138884.064408652</v>
          </cell>
          <cell r="CI1637">
            <v>13677117.392341172</v>
          </cell>
          <cell r="CK1637">
            <v>0</v>
          </cell>
          <cell r="CL1637">
            <v>0</v>
          </cell>
          <cell r="CM1637">
            <v>0</v>
          </cell>
          <cell r="CN1637">
            <v>0</v>
          </cell>
          <cell r="CO1637">
            <v>0</v>
          </cell>
          <cell r="CP1637">
            <v>0</v>
          </cell>
          <cell r="CQ1637">
            <v>0</v>
          </cell>
          <cell r="CR1637">
            <v>0</v>
          </cell>
          <cell r="CS1637">
            <v>0</v>
          </cell>
          <cell r="CT1637">
            <v>0</v>
          </cell>
          <cell r="CU1637">
            <v>0</v>
          </cell>
          <cell r="CW1637">
            <v>10413992</v>
          </cell>
          <cell r="CX1637">
            <v>100000</v>
          </cell>
          <cell r="CY1637">
            <v>4316883</v>
          </cell>
          <cell r="CZ1637">
            <v>8677038</v>
          </cell>
          <cell r="DA1637">
            <v>6631704</v>
          </cell>
          <cell r="DB1637">
            <v>38289522.254976004</v>
          </cell>
          <cell r="DC1637">
            <v>1148685.6676492803</v>
          </cell>
          <cell r="DD1637">
            <v>175748.90715034306</v>
          </cell>
          <cell r="DE1637">
            <v>19121481.097956974</v>
          </cell>
          <cell r="DF1637">
            <v>49138884.064408652</v>
          </cell>
          <cell r="DG1637">
            <v>13677117.392341172</v>
          </cell>
          <cell r="DI1637">
            <v>0</v>
          </cell>
          <cell r="DJ1637">
            <v>0</v>
          </cell>
          <cell r="DK1637">
            <v>0</v>
          </cell>
          <cell r="DL1637">
            <v>0</v>
          </cell>
          <cell r="DM1637">
            <v>0</v>
          </cell>
          <cell r="DN1637">
            <v>0</v>
          </cell>
          <cell r="DO1637">
            <v>0</v>
          </cell>
          <cell r="DP1637">
            <v>0</v>
          </cell>
          <cell r="DQ1637">
            <v>0</v>
          </cell>
          <cell r="DR1637">
            <v>0</v>
          </cell>
          <cell r="DS1637">
            <v>0</v>
          </cell>
          <cell r="DU1637" t="e">
            <v>#N/A</v>
          </cell>
          <cell r="DV1637">
            <v>141277064.38448241</v>
          </cell>
          <cell r="DW1637">
            <v>1</v>
          </cell>
          <cell r="DX1637">
            <v>1</v>
          </cell>
          <cell r="DY1637">
            <v>141277064.38448241</v>
          </cell>
          <cell r="DZ1637">
            <v>141277064.38448241</v>
          </cell>
          <cell r="EB1637">
            <v>141277064.38448241</v>
          </cell>
          <cell r="EC1637" t="str">
            <v>Def</v>
          </cell>
          <cell r="ED1637" t="str">
            <v>nonDC</v>
          </cell>
        </row>
        <row r="1638">
          <cell r="D1638" t="str">
            <v>PC3200876</v>
          </cell>
          <cell r="E1638" t="str">
            <v>Assess And Secure Reserve Areas</v>
          </cell>
          <cell r="F1638" t="str">
            <v>Auckland Council</v>
          </cell>
          <cell r="G1638" t="str">
            <v>Parks, sports and recreation</v>
          </cell>
          <cell r="H1638" t="str">
            <v>E171205</v>
          </cell>
          <cell r="I1638" t="str">
            <v>Local and sports parks - north management</v>
          </cell>
          <cell r="J1638" t="str">
            <v>Lifestyle and culture</v>
          </cell>
          <cell r="K1638" t="str">
            <v>Local parks services</v>
          </cell>
          <cell r="L1638" t="str">
            <v>Local parks</v>
          </cell>
          <cell r="M1638" t="str">
            <v>Lifestyle and culture</v>
          </cell>
          <cell r="N1638" t="str">
            <v>Local parks services</v>
          </cell>
          <cell r="O1638" t="str">
            <v>Local parks</v>
          </cell>
          <cell r="P1638" t="str">
            <v>Lifestyle and culture</v>
          </cell>
          <cell r="Q1638" t="str">
            <v>Local parks services</v>
          </cell>
          <cell r="R1638" t="str">
            <v>Local parks</v>
          </cell>
          <cell r="S1638" t="str">
            <v>A1241205</v>
          </cell>
          <cell r="T1638" t="str">
            <v>A1241205</v>
          </cell>
          <cell r="U1638" t="str">
            <v>Local parks</v>
          </cell>
          <cell r="V1638" t="str">
            <v>L125</v>
          </cell>
          <cell r="W1638" t="str">
            <v>Hibiscus and Bays</v>
          </cell>
          <cell r="X1638" t="str">
            <v>PL40810</v>
          </cell>
          <cell r="Y1638" t="str">
            <v>Expense</v>
          </cell>
          <cell r="Z1638">
            <v>20140701</v>
          </cell>
          <cell r="AA1638">
            <v>20170630</v>
          </cell>
          <cell r="AB1638">
            <v>1</v>
          </cell>
          <cell r="AC1638" t="str">
            <v>Programme</v>
          </cell>
          <cell r="AD1638">
            <v>0</v>
          </cell>
          <cell r="AE1638">
            <v>0</v>
          </cell>
          <cell r="AF1638">
            <v>1</v>
          </cell>
          <cell r="AG1638">
            <v>0</v>
          </cell>
          <cell r="AH1638">
            <v>2</v>
          </cell>
          <cell r="AI1638" t="str">
            <v>Local &amp; Sports Parks</v>
          </cell>
          <cell r="AJ1638" t="str">
            <v>Land (Capex)</v>
          </cell>
          <cell r="AK1638">
            <v>0</v>
          </cell>
          <cell r="AM1638">
            <v>1</v>
          </cell>
          <cell r="AV1638">
            <v>200000</v>
          </cell>
          <cell r="AW1638">
            <v>200000</v>
          </cell>
          <cell r="AX1638">
            <v>200000</v>
          </cell>
          <cell r="BD1638">
            <v>3.1E-2</v>
          </cell>
          <cell r="BE1638">
            <v>6.1930000000000041E-2</v>
          </cell>
          <cell r="BF1638">
            <v>9.3787900000000146E-2</v>
          </cell>
          <cell r="BG1638">
            <v>0.12878911280000027</v>
          </cell>
          <cell r="BH1638">
            <v>0.16491036440960039</v>
          </cell>
          <cell r="BI1638">
            <v>0.19869276497747879</v>
          </cell>
          <cell r="BJ1638">
            <v>0.23225616239684821</v>
          </cell>
          <cell r="BK1638">
            <v>0.27045610343115034</v>
          </cell>
          <cell r="BL1638">
            <v>0.31238115484437823</v>
          </cell>
          <cell r="BM1638">
            <v>0.35568973295424255</v>
          </cell>
          <cell r="BN1638">
            <v>0</v>
          </cell>
          <cell r="BO1638">
            <v>0</v>
          </cell>
          <cell r="BP1638">
            <v>0</v>
          </cell>
          <cell r="BQ1638">
            <v>18757.580000000031</v>
          </cell>
          <cell r="BR1638">
            <v>25757.822560000055</v>
          </cell>
          <cell r="BS1638">
            <v>32982.072881920074</v>
          </cell>
          <cell r="BT1638">
            <v>0</v>
          </cell>
          <cell r="BU1638">
            <v>0</v>
          </cell>
          <cell r="BV1638">
            <v>0</v>
          </cell>
          <cell r="BW1638">
            <v>0</v>
          </cell>
          <cell r="BX1638">
            <v>0</v>
          </cell>
          <cell r="BY1638">
            <v>0</v>
          </cell>
          <cell r="BZ1638">
            <v>0</v>
          </cell>
          <cell r="CA1638">
            <v>0</v>
          </cell>
          <cell r="CB1638">
            <v>218757.58000000002</v>
          </cell>
          <cell r="CC1638">
            <v>225757.82256000006</v>
          </cell>
          <cell r="CD1638">
            <v>232982.07288192009</v>
          </cell>
          <cell r="CE1638">
            <v>0</v>
          </cell>
          <cell r="CF1638">
            <v>0</v>
          </cell>
          <cell r="CG1638">
            <v>0</v>
          </cell>
          <cell r="CH1638">
            <v>0</v>
          </cell>
          <cell r="CI1638">
            <v>0</v>
          </cell>
          <cell r="CK1638">
            <v>0</v>
          </cell>
          <cell r="CL1638">
            <v>0</v>
          </cell>
          <cell r="CM1638">
            <v>0</v>
          </cell>
          <cell r="CN1638">
            <v>0</v>
          </cell>
          <cell r="CO1638">
            <v>0</v>
          </cell>
          <cell r="CP1638">
            <v>0</v>
          </cell>
          <cell r="CQ1638">
            <v>0</v>
          </cell>
          <cell r="CR1638">
            <v>0</v>
          </cell>
          <cell r="CS1638">
            <v>0</v>
          </cell>
          <cell r="CT1638">
            <v>0</v>
          </cell>
          <cell r="CU1638">
            <v>0</v>
          </cell>
          <cell r="CW1638">
            <v>0</v>
          </cell>
          <cell r="CX1638">
            <v>0</v>
          </cell>
          <cell r="CY1638">
            <v>0</v>
          </cell>
          <cell r="CZ1638">
            <v>218757.58000000002</v>
          </cell>
          <cell r="DA1638">
            <v>225757.82256000006</v>
          </cell>
          <cell r="DB1638">
            <v>232982.07288192009</v>
          </cell>
          <cell r="DC1638">
            <v>0</v>
          </cell>
          <cell r="DD1638">
            <v>0</v>
          </cell>
          <cell r="DE1638">
            <v>0</v>
          </cell>
          <cell r="DF1638">
            <v>0</v>
          </cell>
          <cell r="DG1638">
            <v>0</v>
          </cell>
          <cell r="DI1638">
            <v>0</v>
          </cell>
          <cell r="DJ1638">
            <v>0</v>
          </cell>
          <cell r="DK1638">
            <v>0</v>
          </cell>
          <cell r="DL1638">
            <v>0</v>
          </cell>
          <cell r="DM1638">
            <v>0</v>
          </cell>
          <cell r="DN1638">
            <v>0</v>
          </cell>
          <cell r="DO1638">
            <v>0</v>
          </cell>
          <cell r="DP1638">
            <v>0</v>
          </cell>
          <cell r="DQ1638">
            <v>0</v>
          </cell>
          <cell r="DR1638">
            <v>0</v>
          </cell>
          <cell r="DS1638">
            <v>0</v>
          </cell>
          <cell r="DU1638" t="e">
            <v>#N/A</v>
          </cell>
          <cell r="DV1638">
            <v>600000</v>
          </cell>
          <cell r="DW1638">
            <v>1</v>
          </cell>
          <cell r="DX1638">
            <v>1</v>
          </cell>
          <cell r="DY1638">
            <v>600000</v>
          </cell>
          <cell r="DZ1638">
            <v>677497.47544192011</v>
          </cell>
          <cell r="EB1638">
            <v>677497.47544192011</v>
          </cell>
          <cell r="EC1638" t="str">
            <v>Def</v>
          </cell>
          <cell r="ED1638" t="str">
            <v>Local Recreational Facilities</v>
          </cell>
        </row>
        <row r="1639">
          <cell r="D1639" t="str">
            <v>PC3200877</v>
          </cell>
          <cell r="E1639" t="str">
            <v>Investigate And Construct Cycle/walkways</v>
          </cell>
          <cell r="F1639" t="str">
            <v>Auckland Council</v>
          </cell>
          <cell r="G1639" t="str">
            <v>Parks, sports and recreation</v>
          </cell>
          <cell r="H1639" t="str">
            <v>E171205</v>
          </cell>
          <cell r="I1639" t="str">
            <v>Local and sports parks - north management</v>
          </cell>
          <cell r="J1639" t="str">
            <v>Lifestyle and culture</v>
          </cell>
          <cell r="K1639" t="str">
            <v>Local parks services</v>
          </cell>
          <cell r="L1639" t="str">
            <v>Local parks</v>
          </cell>
          <cell r="M1639" t="str">
            <v>Lifestyle and culture</v>
          </cell>
          <cell r="N1639" t="str">
            <v>Local parks services</v>
          </cell>
          <cell r="O1639" t="str">
            <v>Local parks</v>
          </cell>
          <cell r="P1639" t="str">
            <v>Lifestyle and culture</v>
          </cell>
          <cell r="Q1639" t="str">
            <v>Local parks services</v>
          </cell>
          <cell r="R1639" t="str">
            <v>Local parks</v>
          </cell>
          <cell r="S1639" t="str">
            <v>A1241205</v>
          </cell>
          <cell r="T1639" t="str">
            <v>A1241205</v>
          </cell>
          <cell r="U1639" t="str">
            <v>Local parks</v>
          </cell>
          <cell r="V1639" t="str">
            <v>L125</v>
          </cell>
          <cell r="W1639" t="str">
            <v>Hibiscus and Bays</v>
          </cell>
          <cell r="X1639" t="str">
            <v>PL40810</v>
          </cell>
          <cell r="Y1639" t="str">
            <v>Expense</v>
          </cell>
          <cell r="Z1639">
            <v>20140701</v>
          </cell>
          <cell r="AA1639">
            <v>20170630</v>
          </cell>
          <cell r="AB1639">
            <v>1</v>
          </cell>
          <cell r="AC1639" t="str">
            <v>Programme</v>
          </cell>
          <cell r="AD1639">
            <v>1</v>
          </cell>
          <cell r="AE1639">
            <v>0</v>
          </cell>
          <cell r="AF1639">
            <v>0</v>
          </cell>
          <cell r="AG1639">
            <v>0</v>
          </cell>
          <cell r="AH1639">
            <v>2</v>
          </cell>
          <cell r="AI1639" t="str">
            <v>Local &amp; Sports Parks</v>
          </cell>
          <cell r="AJ1639" t="str">
            <v>Structures parks</v>
          </cell>
          <cell r="AK1639">
            <v>50</v>
          </cell>
          <cell r="AM1639">
            <v>1</v>
          </cell>
          <cell r="AV1639">
            <v>200000</v>
          </cell>
          <cell r="AW1639">
            <v>200000</v>
          </cell>
          <cell r="AX1639">
            <v>200000</v>
          </cell>
          <cell r="BD1639">
            <v>3.1E-2</v>
          </cell>
          <cell r="BE1639">
            <v>6.1930000000000041E-2</v>
          </cell>
          <cell r="BF1639">
            <v>9.3787900000000146E-2</v>
          </cell>
          <cell r="BG1639">
            <v>0.12878911280000027</v>
          </cell>
          <cell r="BH1639">
            <v>0.16491036440960039</v>
          </cell>
          <cell r="BI1639">
            <v>0.19869276497747879</v>
          </cell>
          <cell r="BJ1639">
            <v>0.23225616239684821</v>
          </cell>
          <cell r="BK1639">
            <v>0.27045610343115034</v>
          </cell>
          <cell r="BL1639">
            <v>0.31238115484437823</v>
          </cell>
          <cell r="BM1639">
            <v>0.35568973295424255</v>
          </cell>
          <cell r="BN1639">
            <v>0</v>
          </cell>
          <cell r="BO1639">
            <v>0</v>
          </cell>
          <cell r="BP1639">
            <v>0</v>
          </cell>
          <cell r="BQ1639">
            <v>18757.580000000031</v>
          </cell>
          <cell r="BR1639">
            <v>25757.822560000055</v>
          </cell>
          <cell r="BS1639">
            <v>32982.072881920074</v>
          </cell>
          <cell r="BT1639">
            <v>0</v>
          </cell>
          <cell r="BU1639">
            <v>0</v>
          </cell>
          <cell r="BV1639">
            <v>0</v>
          </cell>
          <cell r="BW1639">
            <v>0</v>
          </cell>
          <cell r="BX1639">
            <v>0</v>
          </cell>
          <cell r="BY1639">
            <v>0</v>
          </cell>
          <cell r="BZ1639">
            <v>0</v>
          </cell>
          <cell r="CA1639">
            <v>0</v>
          </cell>
          <cell r="CB1639">
            <v>218757.58000000002</v>
          </cell>
          <cell r="CC1639">
            <v>225757.82256000006</v>
          </cell>
          <cell r="CD1639">
            <v>232982.07288192009</v>
          </cell>
          <cell r="CE1639">
            <v>0</v>
          </cell>
          <cell r="CF1639">
            <v>0</v>
          </cell>
          <cell r="CG1639">
            <v>0</v>
          </cell>
          <cell r="CH1639">
            <v>0</v>
          </cell>
          <cell r="CI1639">
            <v>0</v>
          </cell>
          <cell r="CK1639">
            <v>0</v>
          </cell>
          <cell r="CL1639">
            <v>0</v>
          </cell>
          <cell r="CM1639">
            <v>0</v>
          </cell>
          <cell r="CN1639">
            <v>218757.58000000002</v>
          </cell>
          <cell r="CO1639">
            <v>225757.82256000006</v>
          </cell>
          <cell r="CP1639">
            <v>232982.07288192009</v>
          </cell>
          <cell r="CQ1639">
            <v>0</v>
          </cell>
          <cell r="CR1639">
            <v>0</v>
          </cell>
          <cell r="CS1639">
            <v>0</v>
          </cell>
          <cell r="CT1639">
            <v>0</v>
          </cell>
          <cell r="CU1639">
            <v>0</v>
          </cell>
          <cell r="CW1639">
            <v>0</v>
          </cell>
          <cell r="CX1639">
            <v>0</v>
          </cell>
          <cell r="CY1639">
            <v>0</v>
          </cell>
          <cell r="CZ1639">
            <v>0</v>
          </cell>
          <cell r="DA1639">
            <v>0</v>
          </cell>
          <cell r="DB1639">
            <v>0</v>
          </cell>
          <cell r="DC1639">
            <v>0</v>
          </cell>
          <cell r="DD1639">
            <v>0</v>
          </cell>
          <cell r="DE1639">
            <v>0</v>
          </cell>
          <cell r="DF1639">
            <v>0</v>
          </cell>
          <cell r="DG1639">
            <v>0</v>
          </cell>
          <cell r="DI1639">
            <v>0</v>
          </cell>
          <cell r="DJ1639">
            <v>0</v>
          </cell>
          <cell r="DK1639">
            <v>0</v>
          </cell>
          <cell r="DL1639">
            <v>0</v>
          </cell>
          <cell r="DM1639">
            <v>0</v>
          </cell>
          <cell r="DN1639">
            <v>0</v>
          </cell>
          <cell r="DO1639">
            <v>0</v>
          </cell>
          <cell r="DP1639">
            <v>0</v>
          </cell>
          <cell r="DQ1639">
            <v>0</v>
          </cell>
          <cell r="DR1639">
            <v>0</v>
          </cell>
          <cell r="DS1639">
            <v>0</v>
          </cell>
          <cell r="DU1639" t="e">
            <v>#N/A</v>
          </cell>
          <cell r="DV1639">
            <v>0</v>
          </cell>
          <cell r="DW1639">
            <v>0</v>
          </cell>
          <cell r="DX1639">
            <v>1</v>
          </cell>
          <cell r="DY1639">
            <v>600000</v>
          </cell>
          <cell r="DZ1639">
            <v>677497.47544192011</v>
          </cell>
          <cell r="EB1639">
            <v>677497.47544192011</v>
          </cell>
          <cell r="EC1639" t="str">
            <v>Def</v>
          </cell>
          <cell r="ED1639" t="str">
            <v>Local Recreational Facilities</v>
          </cell>
        </row>
        <row r="1640">
          <cell r="D1640" t="str">
            <v>PC3200878</v>
          </cell>
          <cell r="E1640" t="str">
            <v>Local Community Art</v>
          </cell>
          <cell r="F1640" t="str">
            <v>Auckland Council</v>
          </cell>
          <cell r="G1640" t="str">
            <v>Arts and culture and events</v>
          </cell>
          <cell r="H1640" t="str">
            <v>E165205</v>
          </cell>
          <cell r="I1640" t="str">
            <v>Arts and culture central management</v>
          </cell>
          <cell r="J1640" t="str">
            <v>Lifestyle and culture</v>
          </cell>
          <cell r="K1640" t="str">
            <v>Local arts, culture and events services</v>
          </cell>
          <cell r="L1640" t="str">
            <v>Local arts and culture initiatives</v>
          </cell>
          <cell r="M1640" t="str">
            <v>Lifestyle and culture</v>
          </cell>
          <cell r="N1640" t="str">
            <v>Local arts, culture and events services</v>
          </cell>
          <cell r="O1640" t="str">
            <v>Local arts and culture initiatives</v>
          </cell>
          <cell r="P1640" t="str">
            <v>Lifestyle and culture</v>
          </cell>
          <cell r="Q1640" t="str">
            <v>Local arts, culture and events services</v>
          </cell>
          <cell r="R1640" t="str">
            <v>Local arts and culture initiatives</v>
          </cell>
          <cell r="S1640" t="str">
            <v>A1211210</v>
          </cell>
          <cell r="T1640" t="str">
            <v>A1211210</v>
          </cell>
          <cell r="U1640" t="str">
            <v>Local public art</v>
          </cell>
          <cell r="V1640" t="str">
            <v>L125</v>
          </cell>
          <cell r="W1640" t="str">
            <v>Hibiscus and Bays</v>
          </cell>
          <cell r="X1640" t="str">
            <v>PL40810</v>
          </cell>
          <cell r="Y1640" t="str">
            <v>Expense</v>
          </cell>
          <cell r="Z1640">
            <v>20140701</v>
          </cell>
          <cell r="AA1640">
            <v>20150630</v>
          </cell>
          <cell r="AB1640">
            <v>2</v>
          </cell>
          <cell r="AC1640" t="str">
            <v>Discrete</v>
          </cell>
          <cell r="AD1640">
            <v>1</v>
          </cell>
          <cell r="AE1640">
            <v>0</v>
          </cell>
          <cell r="AF1640">
            <v>0</v>
          </cell>
          <cell r="AG1640">
            <v>0</v>
          </cell>
          <cell r="AH1640">
            <v>24</v>
          </cell>
          <cell r="AI1640" t="str">
            <v>Council Art</v>
          </cell>
          <cell r="AJ1640" t="str">
            <v>Structures parks</v>
          </cell>
          <cell r="AK1640">
            <v>35</v>
          </cell>
          <cell r="AM1640">
            <v>1</v>
          </cell>
          <cell r="AV1640">
            <v>200000</v>
          </cell>
          <cell r="BD1640">
            <v>3.1E-2</v>
          </cell>
          <cell r="BE1640">
            <v>6.1930000000000041E-2</v>
          </cell>
          <cell r="BF1640">
            <v>9.3787900000000146E-2</v>
          </cell>
          <cell r="BG1640">
            <v>0.12878911280000027</v>
          </cell>
          <cell r="BH1640">
            <v>0.16491036440960039</v>
          </cell>
          <cell r="BI1640">
            <v>0.19869276497747879</v>
          </cell>
          <cell r="BJ1640">
            <v>0.23225616239684821</v>
          </cell>
          <cell r="BK1640">
            <v>0.27045610343115034</v>
          </cell>
          <cell r="BL1640">
            <v>0.31238115484437823</v>
          </cell>
          <cell r="BM1640">
            <v>0.35568973295424255</v>
          </cell>
          <cell r="BN1640">
            <v>0</v>
          </cell>
          <cell r="BO1640">
            <v>0</v>
          </cell>
          <cell r="BP1640">
            <v>0</v>
          </cell>
          <cell r="BQ1640">
            <v>18757.580000000031</v>
          </cell>
          <cell r="BR1640">
            <v>0</v>
          </cell>
          <cell r="BS1640">
            <v>0</v>
          </cell>
          <cell r="BT1640">
            <v>0</v>
          </cell>
          <cell r="BU1640">
            <v>0</v>
          </cell>
          <cell r="BV1640">
            <v>0</v>
          </cell>
          <cell r="BW1640">
            <v>0</v>
          </cell>
          <cell r="BX1640">
            <v>0</v>
          </cell>
          <cell r="BY1640">
            <v>0</v>
          </cell>
          <cell r="BZ1640">
            <v>0</v>
          </cell>
          <cell r="CA1640">
            <v>0</v>
          </cell>
          <cell r="CB1640">
            <v>218757.58000000002</v>
          </cell>
          <cell r="CC1640">
            <v>0</v>
          </cell>
          <cell r="CD1640">
            <v>0</v>
          </cell>
          <cell r="CE1640">
            <v>0</v>
          </cell>
          <cell r="CF1640">
            <v>0</v>
          </cell>
          <cell r="CG1640">
            <v>0</v>
          </cell>
          <cell r="CH1640">
            <v>0</v>
          </cell>
          <cell r="CI1640">
            <v>0</v>
          </cell>
          <cell r="CK1640">
            <v>0</v>
          </cell>
          <cell r="CL1640">
            <v>0</v>
          </cell>
          <cell r="CM1640">
            <v>0</v>
          </cell>
          <cell r="CN1640">
            <v>218757.58000000002</v>
          </cell>
          <cell r="CO1640">
            <v>0</v>
          </cell>
          <cell r="CP1640">
            <v>0</v>
          </cell>
          <cell r="CQ1640">
            <v>0</v>
          </cell>
          <cell r="CR1640">
            <v>0</v>
          </cell>
          <cell r="CS1640">
            <v>0</v>
          </cell>
          <cell r="CT1640">
            <v>0</v>
          </cell>
          <cell r="CU1640">
            <v>0</v>
          </cell>
          <cell r="CW1640">
            <v>0</v>
          </cell>
          <cell r="CX1640">
            <v>0</v>
          </cell>
          <cell r="CY1640">
            <v>0</v>
          </cell>
          <cell r="CZ1640">
            <v>0</v>
          </cell>
          <cell r="DA1640">
            <v>0</v>
          </cell>
          <cell r="DB1640">
            <v>0</v>
          </cell>
          <cell r="DC1640">
            <v>0</v>
          </cell>
          <cell r="DD1640">
            <v>0</v>
          </cell>
          <cell r="DE1640">
            <v>0</v>
          </cell>
          <cell r="DF1640">
            <v>0</v>
          </cell>
          <cell r="DG1640">
            <v>0</v>
          </cell>
          <cell r="DI1640">
            <v>0</v>
          </cell>
          <cell r="DJ1640">
            <v>0</v>
          </cell>
          <cell r="DK1640">
            <v>0</v>
          </cell>
          <cell r="DL1640">
            <v>0</v>
          </cell>
          <cell r="DM1640">
            <v>0</v>
          </cell>
          <cell r="DN1640">
            <v>0</v>
          </cell>
          <cell r="DO1640">
            <v>0</v>
          </cell>
          <cell r="DP1640">
            <v>0</v>
          </cell>
          <cell r="DQ1640">
            <v>0</v>
          </cell>
          <cell r="DR1640">
            <v>0</v>
          </cell>
          <cell r="DS1640">
            <v>0</v>
          </cell>
          <cell r="DU1640" t="e">
            <v>#N/A</v>
          </cell>
          <cell r="DV1640">
            <v>0</v>
          </cell>
          <cell r="DW1640">
            <v>0</v>
          </cell>
          <cell r="DX1640">
            <v>1</v>
          </cell>
          <cell r="DY1640">
            <v>200000</v>
          </cell>
          <cell r="DZ1640">
            <v>218757.58000000002</v>
          </cell>
          <cell r="EB1640">
            <v>218757.58000000002</v>
          </cell>
          <cell r="EC1640" t="str">
            <v>Def</v>
          </cell>
          <cell r="ED1640" t="str">
            <v>nonDC</v>
          </cell>
        </row>
        <row r="1641">
          <cell r="D1641" t="str">
            <v>PC3200879</v>
          </cell>
          <cell r="E1641" t="str">
            <v>Long Bay Walkways</v>
          </cell>
          <cell r="F1641" t="str">
            <v>Auckland Council</v>
          </cell>
          <cell r="G1641" t="str">
            <v>Parks, sports and recreation</v>
          </cell>
          <cell r="H1641" t="str">
            <v>E171205</v>
          </cell>
          <cell r="I1641" t="str">
            <v>Local and sports parks - north management</v>
          </cell>
          <cell r="J1641" t="str">
            <v>Lifestyle and culture</v>
          </cell>
          <cell r="K1641" t="str">
            <v>Local parks services</v>
          </cell>
          <cell r="L1641" t="str">
            <v>Local parks</v>
          </cell>
          <cell r="M1641" t="str">
            <v>Lifestyle and culture</v>
          </cell>
          <cell r="N1641" t="str">
            <v>Local parks services</v>
          </cell>
          <cell r="O1641" t="str">
            <v>Local parks</v>
          </cell>
          <cell r="P1641" t="str">
            <v>Lifestyle and culture</v>
          </cell>
          <cell r="Q1641" t="str">
            <v>Local parks services</v>
          </cell>
          <cell r="R1641" t="str">
            <v>Local parks</v>
          </cell>
          <cell r="S1641" t="str">
            <v>A1241205</v>
          </cell>
          <cell r="T1641" t="str">
            <v>A1241205</v>
          </cell>
          <cell r="U1641" t="str">
            <v>Local parks</v>
          </cell>
          <cell r="V1641" t="str">
            <v>L125</v>
          </cell>
          <cell r="W1641" t="str">
            <v>Hibiscus and Bays</v>
          </cell>
          <cell r="X1641" t="str">
            <v>PL40810</v>
          </cell>
          <cell r="Y1641" t="str">
            <v>Expense</v>
          </cell>
          <cell r="Z1641">
            <v>20120701</v>
          </cell>
          <cell r="AA1641">
            <v>20140630</v>
          </cell>
          <cell r="AB1641">
            <v>1</v>
          </cell>
          <cell r="AC1641" t="str">
            <v>Programme</v>
          </cell>
          <cell r="AD1641">
            <v>1</v>
          </cell>
          <cell r="AE1641">
            <v>0</v>
          </cell>
          <cell r="AF1641">
            <v>0</v>
          </cell>
          <cell r="AG1641">
            <v>0</v>
          </cell>
          <cell r="AH1641">
            <v>2</v>
          </cell>
          <cell r="AI1641" t="str">
            <v>Local &amp; Sports Parks</v>
          </cell>
          <cell r="AJ1641" t="str">
            <v>Structures parks</v>
          </cell>
          <cell r="AK1641">
            <v>50</v>
          </cell>
          <cell r="AM1641">
            <v>1</v>
          </cell>
          <cell r="AT1641">
            <v>150000</v>
          </cell>
          <cell r="AU1641">
            <v>150000</v>
          </cell>
          <cell r="BD1641">
            <v>3.1E-2</v>
          </cell>
          <cell r="BE1641">
            <v>6.1930000000000041E-2</v>
          </cell>
          <cell r="BF1641">
            <v>9.3787900000000146E-2</v>
          </cell>
          <cell r="BG1641">
            <v>0.12878911280000027</v>
          </cell>
          <cell r="BH1641">
            <v>0.16491036440960039</v>
          </cell>
          <cell r="BI1641">
            <v>0.19869276497747879</v>
          </cell>
          <cell r="BJ1641">
            <v>0.23225616239684821</v>
          </cell>
          <cell r="BK1641">
            <v>0.27045610343115034</v>
          </cell>
          <cell r="BL1641">
            <v>0.31238115484437823</v>
          </cell>
          <cell r="BM1641">
            <v>0.35568973295424255</v>
          </cell>
          <cell r="BN1641">
            <v>0</v>
          </cell>
          <cell r="BO1641">
            <v>4650</v>
          </cell>
          <cell r="BP1641">
            <v>9289.5000000000055</v>
          </cell>
          <cell r="BQ1641">
            <v>0</v>
          </cell>
          <cell r="BR1641">
            <v>0</v>
          </cell>
          <cell r="BS1641">
            <v>0</v>
          </cell>
          <cell r="BT1641">
            <v>0</v>
          </cell>
          <cell r="BU1641">
            <v>0</v>
          </cell>
          <cell r="BV1641">
            <v>0</v>
          </cell>
          <cell r="BW1641">
            <v>0</v>
          </cell>
          <cell r="BX1641">
            <v>0</v>
          </cell>
          <cell r="BY1641">
            <v>0</v>
          </cell>
          <cell r="BZ1641">
            <v>154650</v>
          </cell>
          <cell r="CA1641">
            <v>159289.5</v>
          </cell>
          <cell r="CB1641">
            <v>0</v>
          </cell>
          <cell r="CC1641">
            <v>0</v>
          </cell>
          <cell r="CD1641">
            <v>0</v>
          </cell>
          <cell r="CE1641">
            <v>0</v>
          </cell>
          <cell r="CF1641">
            <v>0</v>
          </cell>
          <cell r="CG1641">
            <v>0</v>
          </cell>
          <cell r="CH1641">
            <v>0</v>
          </cell>
          <cell r="CI1641">
            <v>0</v>
          </cell>
          <cell r="CK1641">
            <v>0</v>
          </cell>
          <cell r="CL1641">
            <v>154650</v>
          </cell>
          <cell r="CM1641">
            <v>159289.5</v>
          </cell>
          <cell r="CN1641">
            <v>0</v>
          </cell>
          <cell r="CO1641">
            <v>0</v>
          </cell>
          <cell r="CP1641">
            <v>0</v>
          </cell>
          <cell r="CQ1641">
            <v>0</v>
          </cell>
          <cell r="CR1641">
            <v>0</v>
          </cell>
          <cell r="CS1641">
            <v>0</v>
          </cell>
          <cell r="CT1641">
            <v>0</v>
          </cell>
          <cell r="CU1641">
            <v>0</v>
          </cell>
          <cell r="CW1641">
            <v>0</v>
          </cell>
          <cell r="CX1641">
            <v>0</v>
          </cell>
          <cell r="CY1641">
            <v>0</v>
          </cell>
          <cell r="CZ1641">
            <v>0</v>
          </cell>
          <cell r="DA1641">
            <v>0</v>
          </cell>
          <cell r="DB1641">
            <v>0</v>
          </cell>
          <cell r="DC1641">
            <v>0</v>
          </cell>
          <cell r="DD1641">
            <v>0</v>
          </cell>
          <cell r="DE1641">
            <v>0</v>
          </cell>
          <cell r="DF1641">
            <v>0</v>
          </cell>
          <cell r="DG1641">
            <v>0</v>
          </cell>
          <cell r="DI1641">
            <v>0</v>
          </cell>
          <cell r="DJ1641">
            <v>0</v>
          </cell>
          <cell r="DK1641">
            <v>0</v>
          </cell>
          <cell r="DL1641">
            <v>0</v>
          </cell>
          <cell r="DM1641">
            <v>0</v>
          </cell>
          <cell r="DN1641">
            <v>0</v>
          </cell>
          <cell r="DO1641">
            <v>0</v>
          </cell>
          <cell r="DP1641">
            <v>0</v>
          </cell>
          <cell r="DQ1641">
            <v>0</v>
          </cell>
          <cell r="DR1641">
            <v>0</v>
          </cell>
          <cell r="DS1641">
            <v>0</v>
          </cell>
          <cell r="DU1641" t="e">
            <v>#N/A</v>
          </cell>
          <cell r="DV1641">
            <v>0</v>
          </cell>
          <cell r="DW1641">
            <v>0</v>
          </cell>
          <cell r="DX1641">
            <v>1</v>
          </cell>
          <cell r="DY1641">
            <v>300000</v>
          </cell>
          <cell r="DZ1641">
            <v>313939.5</v>
          </cell>
          <cell r="EB1641">
            <v>313939.5</v>
          </cell>
          <cell r="EC1641" t="str">
            <v>Def</v>
          </cell>
          <cell r="ED1641" t="str">
            <v>Local Recreational Facilities</v>
          </cell>
        </row>
        <row r="1642">
          <cell r="D1642" t="str">
            <v>PC3200880</v>
          </cell>
          <cell r="E1642" t="str">
            <v>Boat Ramp, Launching And Mooring Facilities Improvement</v>
          </cell>
          <cell r="F1642" t="str">
            <v>Auckland Council</v>
          </cell>
          <cell r="G1642" t="str">
            <v>Parks, sports and recreation</v>
          </cell>
          <cell r="H1642" t="str">
            <v>E171205</v>
          </cell>
          <cell r="I1642" t="str">
            <v>Local and sports parks - north management</v>
          </cell>
          <cell r="J1642" t="str">
            <v>Lifestyle and culture</v>
          </cell>
          <cell r="K1642" t="str">
            <v>Local parks services</v>
          </cell>
          <cell r="L1642" t="str">
            <v>Local parks</v>
          </cell>
          <cell r="M1642" t="str">
            <v>Lifestyle and culture</v>
          </cell>
          <cell r="N1642" t="str">
            <v>Local parks services</v>
          </cell>
          <cell r="O1642" t="str">
            <v>Local parks</v>
          </cell>
          <cell r="P1642" t="str">
            <v>Lifestyle and culture</v>
          </cell>
          <cell r="Q1642" t="str">
            <v>Local parks services</v>
          </cell>
          <cell r="R1642" t="str">
            <v>Local parks</v>
          </cell>
          <cell r="S1642" t="str">
            <v>A1241205</v>
          </cell>
          <cell r="T1642" t="str">
            <v>A1241205</v>
          </cell>
          <cell r="U1642" t="str">
            <v>Local parks</v>
          </cell>
          <cell r="V1642" t="str">
            <v>L125</v>
          </cell>
          <cell r="W1642" t="str">
            <v>Hibiscus and Bays</v>
          </cell>
          <cell r="X1642" t="str">
            <v>PL40810</v>
          </cell>
          <cell r="Y1642" t="str">
            <v>Expense</v>
          </cell>
          <cell r="Z1642">
            <v>20140701</v>
          </cell>
          <cell r="AA1642">
            <v>20200630</v>
          </cell>
          <cell r="AB1642">
            <v>1</v>
          </cell>
          <cell r="AC1642" t="str">
            <v>Programme</v>
          </cell>
          <cell r="AD1642">
            <v>1</v>
          </cell>
          <cell r="AE1642">
            <v>0</v>
          </cell>
          <cell r="AF1642">
            <v>0</v>
          </cell>
          <cell r="AG1642">
            <v>0</v>
          </cell>
          <cell r="AH1642">
            <v>2</v>
          </cell>
          <cell r="AI1642" t="str">
            <v>Local &amp; Sports Parks</v>
          </cell>
          <cell r="AJ1642" t="str">
            <v>Structures parks</v>
          </cell>
          <cell r="AK1642">
            <v>20</v>
          </cell>
          <cell r="AM1642">
            <v>1</v>
          </cell>
          <cell r="AV1642">
            <v>100000</v>
          </cell>
          <cell r="AW1642">
            <v>100000</v>
          </cell>
          <cell r="AX1642">
            <v>100000</v>
          </cell>
          <cell r="AY1642">
            <v>100000</v>
          </cell>
          <cell r="AZ1642">
            <v>100000</v>
          </cell>
          <cell r="BA1642">
            <v>100000</v>
          </cell>
          <cell r="BD1642">
            <v>3.1E-2</v>
          </cell>
          <cell r="BE1642">
            <v>6.1930000000000041E-2</v>
          </cell>
          <cell r="BF1642">
            <v>9.3787900000000146E-2</v>
          </cell>
          <cell r="BG1642">
            <v>0.12878911280000027</v>
          </cell>
          <cell r="BH1642">
            <v>0.16491036440960039</v>
          </cell>
          <cell r="BI1642">
            <v>0.19869276497747879</v>
          </cell>
          <cell r="BJ1642">
            <v>0.23225616239684821</v>
          </cell>
          <cell r="BK1642">
            <v>0.27045610343115034</v>
          </cell>
          <cell r="BL1642">
            <v>0.31238115484437823</v>
          </cell>
          <cell r="BM1642">
            <v>0.35568973295424255</v>
          </cell>
          <cell r="BN1642">
            <v>0</v>
          </cell>
          <cell r="BO1642">
            <v>0</v>
          </cell>
          <cell r="BP1642">
            <v>0</v>
          </cell>
          <cell r="BQ1642">
            <v>9378.7900000000154</v>
          </cell>
          <cell r="BR1642">
            <v>12878.911280000028</v>
          </cell>
          <cell r="BS1642">
            <v>16491.036440960037</v>
          </cell>
          <cell r="BT1642">
            <v>19869.27649774788</v>
          </cell>
          <cell r="BU1642">
            <v>23225.616239684819</v>
          </cell>
          <cell r="BV1642">
            <v>27045.610343115033</v>
          </cell>
          <cell r="BW1642">
            <v>0</v>
          </cell>
          <cell r="BX1642">
            <v>0</v>
          </cell>
          <cell r="BY1642">
            <v>0</v>
          </cell>
          <cell r="BZ1642">
            <v>0</v>
          </cell>
          <cell r="CA1642">
            <v>0</v>
          </cell>
          <cell r="CB1642">
            <v>109378.79000000001</v>
          </cell>
          <cell r="CC1642">
            <v>112878.91128000003</v>
          </cell>
          <cell r="CD1642">
            <v>116491.03644096004</v>
          </cell>
          <cell r="CE1642">
            <v>119869.27649774788</v>
          </cell>
          <cell r="CF1642">
            <v>123225.61623968482</v>
          </cell>
          <cell r="CG1642">
            <v>127045.61034311503</v>
          </cell>
          <cell r="CH1642">
            <v>0</v>
          </cell>
          <cell r="CI1642">
            <v>0</v>
          </cell>
          <cell r="CK1642">
            <v>0</v>
          </cell>
          <cell r="CL1642">
            <v>0</v>
          </cell>
          <cell r="CM1642">
            <v>0</v>
          </cell>
          <cell r="CN1642">
            <v>109378.79000000001</v>
          </cell>
          <cell r="CO1642">
            <v>112878.91128000003</v>
          </cell>
          <cell r="CP1642">
            <v>116491.03644096004</v>
          </cell>
          <cell r="CQ1642">
            <v>119869.27649774788</v>
          </cell>
          <cell r="CR1642">
            <v>123225.61623968482</v>
          </cell>
          <cell r="CS1642">
            <v>127045.61034311503</v>
          </cell>
          <cell r="CT1642">
            <v>0</v>
          </cell>
          <cell r="CU1642">
            <v>0</v>
          </cell>
          <cell r="CW1642">
            <v>0</v>
          </cell>
          <cell r="CX1642">
            <v>0</v>
          </cell>
          <cell r="CY1642">
            <v>0</v>
          </cell>
          <cell r="CZ1642">
            <v>0</v>
          </cell>
          <cell r="DA1642">
            <v>0</v>
          </cell>
          <cell r="DB1642">
            <v>0</v>
          </cell>
          <cell r="DC1642">
            <v>0</v>
          </cell>
          <cell r="DD1642">
            <v>0</v>
          </cell>
          <cell r="DE1642">
            <v>0</v>
          </cell>
          <cell r="DF1642">
            <v>0</v>
          </cell>
          <cell r="DG1642">
            <v>0</v>
          </cell>
          <cell r="DI1642">
            <v>0</v>
          </cell>
          <cell r="DJ1642">
            <v>0</v>
          </cell>
          <cell r="DK1642">
            <v>0</v>
          </cell>
          <cell r="DL1642">
            <v>0</v>
          </cell>
          <cell r="DM1642">
            <v>0</v>
          </cell>
          <cell r="DN1642">
            <v>0</v>
          </cell>
          <cell r="DO1642">
            <v>0</v>
          </cell>
          <cell r="DP1642">
            <v>0</v>
          </cell>
          <cell r="DQ1642">
            <v>0</v>
          </cell>
          <cell r="DR1642">
            <v>0</v>
          </cell>
          <cell r="DS1642">
            <v>0</v>
          </cell>
          <cell r="DU1642" t="e">
            <v>#N/A</v>
          </cell>
          <cell r="DV1642">
            <v>0</v>
          </cell>
          <cell r="DW1642">
            <v>0</v>
          </cell>
          <cell r="DX1642">
            <v>1</v>
          </cell>
          <cell r="DY1642">
            <v>600000</v>
          </cell>
          <cell r="DZ1642">
            <v>708889.24080150784</v>
          </cell>
          <cell r="EB1642">
            <v>708889.24080150784</v>
          </cell>
          <cell r="EC1642" t="str">
            <v>Def</v>
          </cell>
          <cell r="ED1642" t="str">
            <v>Local Recreational Facilities</v>
          </cell>
        </row>
        <row r="1643">
          <cell r="D1643" t="str">
            <v>PC3200665</v>
          </cell>
          <cell r="E1643" t="str">
            <v>Stoney Homestead</v>
          </cell>
          <cell r="F1643" t="str">
            <v>Auckland Council</v>
          </cell>
          <cell r="G1643" t="str">
            <v>Community development and partnerships</v>
          </cell>
          <cell r="H1643" t="str">
            <v>E160400</v>
          </cell>
          <cell r="I1643" t="str">
            <v>Community development and partnerships services north management</v>
          </cell>
          <cell r="J1643" t="str">
            <v>Community</v>
          </cell>
          <cell r="K1643" t="str">
            <v>Local community services</v>
          </cell>
          <cell r="L1643" t="str">
            <v>Local community facilities</v>
          </cell>
          <cell r="M1643" t="str">
            <v>Local activities</v>
          </cell>
          <cell r="N1643" t="str">
            <v>Local community services</v>
          </cell>
          <cell r="O1643" t="str">
            <v>Local community facilities</v>
          </cell>
          <cell r="P1643" t="str">
            <v>Community</v>
          </cell>
          <cell r="Q1643" t="str">
            <v>Local community services</v>
          </cell>
          <cell r="R1643" t="str">
            <v>Local community facilities</v>
          </cell>
          <cell r="S1643" t="str">
            <v>A1021405</v>
          </cell>
          <cell r="T1643" t="str">
            <v>A1021405</v>
          </cell>
          <cell r="U1643" t="str">
            <v>Local community centres</v>
          </cell>
          <cell r="V1643" t="str">
            <v>L125</v>
          </cell>
          <cell r="W1643" t="str">
            <v>Hibiscus and Bays</v>
          </cell>
          <cell r="X1643" t="str">
            <v>PL40810</v>
          </cell>
          <cell r="Y1643" t="str">
            <v>Expense</v>
          </cell>
          <cell r="Z1643">
            <v>20120701</v>
          </cell>
          <cell r="AA1643">
            <v>20160630</v>
          </cell>
          <cell r="AB1643">
            <v>1</v>
          </cell>
          <cell r="AC1643" t="str">
            <v>Programme</v>
          </cell>
          <cell r="AD1643">
            <v>0.5</v>
          </cell>
          <cell r="AE1643">
            <v>0</v>
          </cell>
          <cell r="AF1643">
            <v>0</v>
          </cell>
          <cell r="AG1643">
            <v>0.5</v>
          </cell>
          <cell r="AH1643">
            <v>5</v>
          </cell>
          <cell r="AI1643" t="str">
            <v>Community Facilities</v>
          </cell>
          <cell r="AJ1643" t="str">
            <v>Buildings (Capex)</v>
          </cell>
          <cell r="AK1643">
            <v>75</v>
          </cell>
          <cell r="AM1643">
            <v>1</v>
          </cell>
          <cell r="AT1643">
            <v>125000</v>
          </cell>
          <cell r="AU1643">
            <v>125000</v>
          </cell>
          <cell r="AV1643">
            <v>125000</v>
          </cell>
          <cell r="AW1643">
            <v>1500000</v>
          </cell>
          <cell r="BD1643">
            <v>3.1E-2</v>
          </cell>
          <cell r="BE1643">
            <v>6.1930000000000041E-2</v>
          </cell>
          <cell r="BF1643">
            <v>9.3787900000000146E-2</v>
          </cell>
          <cell r="BG1643">
            <v>0.12878911280000027</v>
          </cell>
          <cell r="BH1643">
            <v>0.16491036440960039</v>
          </cell>
          <cell r="BI1643">
            <v>0.19869276497747879</v>
          </cell>
          <cell r="BJ1643">
            <v>0.23225616239684821</v>
          </cell>
          <cell r="BK1643">
            <v>0.27045610343115034</v>
          </cell>
          <cell r="BL1643">
            <v>0.31238115484437823</v>
          </cell>
          <cell r="BM1643">
            <v>0.35568973295424255</v>
          </cell>
          <cell r="BN1643">
            <v>0</v>
          </cell>
          <cell r="BO1643">
            <v>3875</v>
          </cell>
          <cell r="BP1643">
            <v>7741.2500000000055</v>
          </cell>
          <cell r="BQ1643">
            <v>11723.487500000017</v>
          </cell>
          <cell r="BR1643">
            <v>193183.66920000041</v>
          </cell>
          <cell r="BS1643">
            <v>0</v>
          </cell>
          <cell r="BT1643">
            <v>0</v>
          </cell>
          <cell r="BU1643">
            <v>0</v>
          </cell>
          <cell r="BV1643">
            <v>0</v>
          </cell>
          <cell r="BW1643">
            <v>0</v>
          </cell>
          <cell r="BX1643">
            <v>0</v>
          </cell>
          <cell r="BY1643">
            <v>0</v>
          </cell>
          <cell r="BZ1643">
            <v>128875</v>
          </cell>
          <cell r="CA1643">
            <v>132741.25</v>
          </cell>
          <cell r="CB1643">
            <v>136723.48750000002</v>
          </cell>
          <cell r="CC1643">
            <v>1693183.6692000004</v>
          </cell>
          <cell r="CD1643">
            <v>0</v>
          </cell>
          <cell r="CE1643">
            <v>0</v>
          </cell>
          <cell r="CF1643">
            <v>0</v>
          </cell>
          <cell r="CG1643">
            <v>0</v>
          </cell>
          <cell r="CH1643">
            <v>0</v>
          </cell>
          <cell r="CI1643">
            <v>0</v>
          </cell>
          <cell r="CK1643">
            <v>0</v>
          </cell>
          <cell r="CL1643">
            <v>64437.5</v>
          </cell>
          <cell r="CM1643">
            <v>66370.625</v>
          </cell>
          <cell r="CN1643">
            <v>68361.743750000009</v>
          </cell>
          <cell r="CO1643">
            <v>846591.83460000018</v>
          </cell>
          <cell r="CP1643">
            <v>0</v>
          </cell>
          <cell r="CQ1643">
            <v>0</v>
          </cell>
          <cell r="CR1643">
            <v>0</v>
          </cell>
          <cell r="CS1643">
            <v>0</v>
          </cell>
          <cell r="CT1643">
            <v>0</v>
          </cell>
          <cell r="CU1643">
            <v>0</v>
          </cell>
          <cell r="CW1643">
            <v>0</v>
          </cell>
          <cell r="CX1643">
            <v>0</v>
          </cell>
          <cell r="CY1643">
            <v>0</v>
          </cell>
          <cell r="CZ1643">
            <v>0</v>
          </cell>
          <cell r="DA1643">
            <v>0</v>
          </cell>
          <cell r="DB1643">
            <v>0</v>
          </cell>
          <cell r="DC1643">
            <v>0</v>
          </cell>
          <cell r="DD1643">
            <v>0</v>
          </cell>
          <cell r="DE1643">
            <v>0</v>
          </cell>
          <cell r="DF1643">
            <v>0</v>
          </cell>
          <cell r="DG1643">
            <v>0</v>
          </cell>
          <cell r="DI1643">
            <v>0</v>
          </cell>
          <cell r="DJ1643">
            <v>64437.5</v>
          </cell>
          <cell r="DK1643">
            <v>66370.625</v>
          </cell>
          <cell r="DL1643">
            <v>68361.743750000009</v>
          </cell>
          <cell r="DM1643">
            <v>846591.83460000018</v>
          </cell>
          <cell r="DN1643">
            <v>0</v>
          </cell>
          <cell r="DO1643">
            <v>0</v>
          </cell>
          <cell r="DP1643">
            <v>0</v>
          </cell>
          <cell r="DQ1643">
            <v>0</v>
          </cell>
          <cell r="DR1643">
            <v>0</v>
          </cell>
          <cell r="DS1643">
            <v>0</v>
          </cell>
          <cell r="DU1643" t="e">
            <v>#N/A</v>
          </cell>
          <cell r="DV1643">
            <v>0</v>
          </cell>
          <cell r="DW1643">
            <v>0</v>
          </cell>
          <cell r="DX1643">
            <v>1</v>
          </cell>
          <cell r="DY1643">
            <v>1875000</v>
          </cell>
          <cell r="DZ1643">
            <v>2091523.4067000004</v>
          </cell>
          <cell r="EB1643">
            <v>2091523.4067000004</v>
          </cell>
          <cell r="EC1643" t="str">
            <v>Def</v>
          </cell>
          <cell r="ED1643" t="str">
            <v>Community Service facilities</v>
          </cell>
        </row>
        <row r="1644">
          <cell r="D1644" t="str">
            <v>PC3200672</v>
          </cell>
          <cell r="E1644" t="str">
            <v>Silverdale North Metro Park East Skatepark</v>
          </cell>
          <cell r="F1644" t="str">
            <v>Auckland Council</v>
          </cell>
          <cell r="G1644" t="str">
            <v>Parks, sports and recreation</v>
          </cell>
          <cell r="H1644" t="str">
            <v>E171205</v>
          </cell>
          <cell r="I1644" t="str">
            <v>Local and sports parks - north management</v>
          </cell>
          <cell r="J1644" t="str">
            <v>Lifestyle and culture</v>
          </cell>
          <cell r="K1644" t="str">
            <v>Local parks services</v>
          </cell>
          <cell r="L1644" t="str">
            <v>Local parks</v>
          </cell>
          <cell r="M1644" t="str">
            <v>Lifestyle and culture</v>
          </cell>
          <cell r="N1644" t="str">
            <v>Local parks services</v>
          </cell>
          <cell r="O1644" t="str">
            <v>Local parks</v>
          </cell>
          <cell r="P1644" t="str">
            <v>Lifestyle and culture</v>
          </cell>
          <cell r="Q1644" t="str">
            <v>Local parks services</v>
          </cell>
          <cell r="R1644" t="str">
            <v>Local parks</v>
          </cell>
          <cell r="S1644" t="str">
            <v>A1241205</v>
          </cell>
          <cell r="T1644" t="str">
            <v>A1241205</v>
          </cell>
          <cell r="U1644" t="str">
            <v>Local parks</v>
          </cell>
          <cell r="V1644" t="str">
            <v>L125</v>
          </cell>
          <cell r="W1644" t="str">
            <v>Hibiscus and Bays</v>
          </cell>
          <cell r="X1644" t="str">
            <v>PL40810</v>
          </cell>
          <cell r="Y1644" t="str">
            <v>Expense</v>
          </cell>
          <cell r="Z1644">
            <v>20150701</v>
          </cell>
          <cell r="AA1644">
            <v>20160630</v>
          </cell>
          <cell r="AB1644">
            <v>2</v>
          </cell>
          <cell r="AC1644" t="str">
            <v>Discrete</v>
          </cell>
          <cell r="AD1644">
            <v>1</v>
          </cell>
          <cell r="AE1644">
            <v>0</v>
          </cell>
          <cell r="AF1644">
            <v>0</v>
          </cell>
          <cell r="AG1644">
            <v>0</v>
          </cell>
          <cell r="AH1644">
            <v>2</v>
          </cell>
          <cell r="AI1644" t="str">
            <v>Local &amp; Sports Parks</v>
          </cell>
          <cell r="AJ1644" t="str">
            <v>Structures parks</v>
          </cell>
          <cell r="AK1644">
            <v>35</v>
          </cell>
          <cell r="AM1644">
            <v>1</v>
          </cell>
          <cell r="AW1644">
            <v>575000</v>
          </cell>
          <cell r="BD1644">
            <v>3.1E-2</v>
          </cell>
          <cell r="BE1644">
            <v>6.1930000000000041E-2</v>
          </cell>
          <cell r="BF1644">
            <v>9.3787900000000146E-2</v>
          </cell>
          <cell r="BG1644">
            <v>0.12878911280000027</v>
          </cell>
          <cell r="BH1644">
            <v>0.16491036440960039</v>
          </cell>
          <cell r="BI1644">
            <v>0.19869276497747879</v>
          </cell>
          <cell r="BJ1644">
            <v>0.23225616239684821</v>
          </cell>
          <cell r="BK1644">
            <v>0.27045610343115034</v>
          </cell>
          <cell r="BL1644">
            <v>0.31238115484437823</v>
          </cell>
          <cell r="BM1644">
            <v>0.35568973295424255</v>
          </cell>
          <cell r="BN1644">
            <v>0</v>
          </cell>
          <cell r="BO1644">
            <v>0</v>
          </cell>
          <cell r="BP1644">
            <v>0</v>
          </cell>
          <cell r="BQ1644">
            <v>0</v>
          </cell>
          <cell r="BR1644">
            <v>74053.739860000162</v>
          </cell>
          <cell r="BS1644">
            <v>0</v>
          </cell>
          <cell r="BT1644">
            <v>0</v>
          </cell>
          <cell r="BU1644">
            <v>0</v>
          </cell>
          <cell r="BV1644">
            <v>0</v>
          </cell>
          <cell r="BW1644">
            <v>0</v>
          </cell>
          <cell r="BX1644">
            <v>0</v>
          </cell>
          <cell r="BY1644">
            <v>0</v>
          </cell>
          <cell r="BZ1644">
            <v>0</v>
          </cell>
          <cell r="CA1644">
            <v>0</v>
          </cell>
          <cell r="CB1644">
            <v>0</v>
          </cell>
          <cell r="CC1644">
            <v>649053.73986000021</v>
          </cell>
          <cell r="CD1644">
            <v>0</v>
          </cell>
          <cell r="CE1644">
            <v>0</v>
          </cell>
          <cell r="CF1644">
            <v>0</v>
          </cell>
          <cell r="CG1644">
            <v>0</v>
          </cell>
          <cell r="CH1644">
            <v>0</v>
          </cell>
          <cell r="CI1644">
            <v>0</v>
          </cell>
          <cell r="CK1644">
            <v>0</v>
          </cell>
          <cell r="CL1644">
            <v>0</v>
          </cell>
          <cell r="CM1644">
            <v>0</v>
          </cell>
          <cell r="CN1644">
            <v>0</v>
          </cell>
          <cell r="CO1644">
            <v>649053.73986000021</v>
          </cell>
          <cell r="CP1644">
            <v>0</v>
          </cell>
          <cell r="CQ1644">
            <v>0</v>
          </cell>
          <cell r="CR1644">
            <v>0</v>
          </cell>
          <cell r="CS1644">
            <v>0</v>
          </cell>
          <cell r="CT1644">
            <v>0</v>
          </cell>
          <cell r="CU1644">
            <v>0</v>
          </cell>
          <cell r="CW1644">
            <v>0</v>
          </cell>
          <cell r="CX1644">
            <v>0</v>
          </cell>
          <cell r="CY1644">
            <v>0</v>
          </cell>
          <cell r="CZ1644">
            <v>0</v>
          </cell>
          <cell r="DA1644">
            <v>0</v>
          </cell>
          <cell r="DB1644">
            <v>0</v>
          </cell>
          <cell r="DC1644">
            <v>0</v>
          </cell>
          <cell r="DD1644">
            <v>0</v>
          </cell>
          <cell r="DE1644">
            <v>0</v>
          </cell>
          <cell r="DF1644">
            <v>0</v>
          </cell>
          <cell r="DG1644">
            <v>0</v>
          </cell>
          <cell r="DI1644">
            <v>0</v>
          </cell>
          <cell r="DJ1644">
            <v>0</v>
          </cell>
          <cell r="DK1644">
            <v>0</v>
          </cell>
          <cell r="DL1644">
            <v>0</v>
          </cell>
          <cell r="DM1644">
            <v>0</v>
          </cell>
          <cell r="DN1644">
            <v>0</v>
          </cell>
          <cell r="DO1644">
            <v>0</v>
          </cell>
          <cell r="DP1644">
            <v>0</v>
          </cell>
          <cell r="DQ1644">
            <v>0</v>
          </cell>
          <cell r="DR1644">
            <v>0</v>
          </cell>
          <cell r="DS1644">
            <v>0</v>
          </cell>
          <cell r="DU1644" t="e">
            <v>#N/A</v>
          </cell>
          <cell r="DV1644">
            <v>0</v>
          </cell>
          <cell r="DW1644">
            <v>0</v>
          </cell>
          <cell r="DX1644">
            <v>1</v>
          </cell>
          <cell r="DY1644">
            <v>575000</v>
          </cell>
          <cell r="DZ1644">
            <v>649053.73986000021</v>
          </cell>
          <cell r="EB1644">
            <v>649053.73986000021</v>
          </cell>
          <cell r="EC1644" t="str">
            <v>Def</v>
          </cell>
          <cell r="ED1644" t="str">
            <v>Local Recreational Facilities</v>
          </cell>
        </row>
        <row r="1645">
          <cell r="D1645" t="str">
            <v>PC3200620</v>
          </cell>
          <cell r="E1645" t="str">
            <v>Long Bay Reserve Development</v>
          </cell>
          <cell r="F1645" t="str">
            <v>Auckland Council</v>
          </cell>
          <cell r="G1645" t="str">
            <v>Parks, sports and recreation</v>
          </cell>
          <cell r="H1645" t="str">
            <v>E171205</v>
          </cell>
          <cell r="I1645" t="str">
            <v>Local and sports parks - north management</v>
          </cell>
          <cell r="J1645" t="str">
            <v>Lifestyle and culture</v>
          </cell>
          <cell r="K1645" t="str">
            <v>Local parks services</v>
          </cell>
          <cell r="L1645" t="str">
            <v>Local parks</v>
          </cell>
          <cell r="M1645" t="str">
            <v>Lifestyle and culture</v>
          </cell>
          <cell r="N1645" t="str">
            <v>Local parks services</v>
          </cell>
          <cell r="O1645" t="str">
            <v>Local parks</v>
          </cell>
          <cell r="P1645" t="str">
            <v>Lifestyle and culture</v>
          </cell>
          <cell r="Q1645" t="str">
            <v>Local parks services</v>
          </cell>
          <cell r="R1645" t="str">
            <v>Local parks</v>
          </cell>
          <cell r="S1645" t="str">
            <v>A1241205</v>
          </cell>
          <cell r="T1645" t="str">
            <v>A1241205</v>
          </cell>
          <cell r="U1645" t="str">
            <v>Local parks</v>
          </cell>
          <cell r="V1645" t="str">
            <v>L125</v>
          </cell>
          <cell r="W1645" t="str">
            <v>Hibiscus and Bays</v>
          </cell>
          <cell r="X1645" t="str">
            <v>PL40810</v>
          </cell>
          <cell r="Y1645" t="str">
            <v>Expense</v>
          </cell>
          <cell r="Z1645">
            <v>20120701</v>
          </cell>
          <cell r="AA1645">
            <v>20130630</v>
          </cell>
          <cell r="AB1645">
            <v>2</v>
          </cell>
          <cell r="AC1645" t="str">
            <v>Discrete</v>
          </cell>
          <cell r="AD1645">
            <v>1</v>
          </cell>
          <cell r="AE1645">
            <v>0</v>
          </cell>
          <cell r="AF1645">
            <v>0</v>
          </cell>
          <cell r="AG1645">
            <v>0</v>
          </cell>
          <cell r="AH1645">
            <v>2</v>
          </cell>
          <cell r="AI1645" t="str">
            <v>Local &amp; Sports Parks</v>
          </cell>
          <cell r="AJ1645" t="str">
            <v>Structures parks</v>
          </cell>
          <cell r="AK1645">
            <v>50</v>
          </cell>
          <cell r="AM1645">
            <v>1</v>
          </cell>
          <cell r="AT1645">
            <v>350000</v>
          </cell>
          <cell r="BN1645">
            <v>0</v>
          </cell>
          <cell r="BO1645">
            <v>0</v>
          </cell>
          <cell r="BP1645">
            <v>0</v>
          </cell>
          <cell r="BQ1645">
            <v>0</v>
          </cell>
          <cell r="BR1645">
            <v>0</v>
          </cell>
          <cell r="BS1645">
            <v>0</v>
          </cell>
          <cell r="BT1645">
            <v>0</v>
          </cell>
          <cell r="BU1645">
            <v>0</v>
          </cell>
          <cell r="BV1645">
            <v>0</v>
          </cell>
          <cell r="BW1645">
            <v>0</v>
          </cell>
          <cell r="BX1645">
            <v>0</v>
          </cell>
          <cell r="BY1645">
            <v>0</v>
          </cell>
          <cell r="BZ1645">
            <v>350000</v>
          </cell>
          <cell r="CA1645">
            <v>0</v>
          </cell>
          <cell r="CB1645">
            <v>0</v>
          </cell>
          <cell r="CC1645">
            <v>0</v>
          </cell>
          <cell r="CD1645">
            <v>0</v>
          </cell>
          <cell r="CE1645">
            <v>0</v>
          </cell>
          <cell r="CF1645">
            <v>0</v>
          </cell>
          <cell r="CG1645">
            <v>0</v>
          </cell>
          <cell r="CH1645">
            <v>0</v>
          </cell>
          <cell r="CI1645">
            <v>0</v>
          </cell>
          <cell r="CK1645">
            <v>0</v>
          </cell>
          <cell r="CL1645">
            <v>350000</v>
          </cell>
          <cell r="CM1645">
            <v>0</v>
          </cell>
          <cell r="CN1645">
            <v>0</v>
          </cell>
          <cell r="CO1645">
            <v>0</v>
          </cell>
          <cell r="CP1645">
            <v>0</v>
          </cell>
          <cell r="CQ1645">
            <v>0</v>
          </cell>
          <cell r="CR1645">
            <v>0</v>
          </cell>
          <cell r="CS1645">
            <v>0</v>
          </cell>
          <cell r="CT1645">
            <v>0</v>
          </cell>
          <cell r="CU1645">
            <v>0</v>
          </cell>
          <cell r="CW1645">
            <v>0</v>
          </cell>
          <cell r="CX1645">
            <v>0</v>
          </cell>
          <cell r="CY1645">
            <v>0</v>
          </cell>
          <cell r="CZ1645">
            <v>0</v>
          </cell>
          <cell r="DA1645">
            <v>0</v>
          </cell>
          <cell r="DB1645">
            <v>0</v>
          </cell>
          <cell r="DC1645">
            <v>0</v>
          </cell>
          <cell r="DD1645">
            <v>0</v>
          </cell>
          <cell r="DE1645">
            <v>0</v>
          </cell>
          <cell r="DF1645">
            <v>0</v>
          </cell>
          <cell r="DG1645">
            <v>0</v>
          </cell>
          <cell r="DI1645">
            <v>0</v>
          </cell>
          <cell r="DJ1645">
            <v>0</v>
          </cell>
          <cell r="DK1645">
            <v>0</v>
          </cell>
          <cell r="DL1645">
            <v>0</v>
          </cell>
          <cell r="DM1645">
            <v>0</v>
          </cell>
          <cell r="DN1645">
            <v>0</v>
          </cell>
          <cell r="DO1645">
            <v>0</v>
          </cell>
          <cell r="DP1645">
            <v>0</v>
          </cell>
          <cell r="DQ1645">
            <v>0</v>
          </cell>
          <cell r="DR1645">
            <v>0</v>
          </cell>
          <cell r="DS1645">
            <v>0</v>
          </cell>
          <cell r="DU1645" t="e">
            <v>#N/A</v>
          </cell>
          <cell r="DV1645">
            <v>0</v>
          </cell>
          <cell r="DW1645">
            <v>0</v>
          </cell>
          <cell r="DX1645">
            <v>1</v>
          </cell>
          <cell r="DY1645">
            <v>350000</v>
          </cell>
          <cell r="DZ1645">
            <v>350000</v>
          </cell>
          <cell r="EB1645">
            <v>350000</v>
          </cell>
          <cell r="EC1645" t="str">
            <v>Def</v>
          </cell>
          <cell r="ED1645" t="str">
            <v>Local Recreational Facilities</v>
          </cell>
        </row>
      </sheetData>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BA"/>
      <sheetName val="Descriptions"/>
      <sheetName val="O_CWP_TOT"/>
      <sheetName val="O_CWP_NOW"/>
      <sheetName val="O_CWP_FUT"/>
      <sheetName val="Planned_capex_list"/>
      <sheetName val="gregdata"/>
      <sheetName val="DC_income"/>
      <sheetName val="Historic_capex_list"/>
      <sheetName val="Schedule8_Hist"/>
      <sheetName val="Schedule8_CI_trans"/>
      <sheetName val="Schedule8_Planned"/>
      <sheetName val="Funding_area_mapping"/>
      <sheetName val="Revenue"/>
      <sheetName val="Funding_Area_Names"/>
      <sheetName val="Rev_for_allocation(Calc)"/>
      <sheetName val="Rev_for_allocation(Hard)"/>
      <sheetName val="Aggregation_of_rev_to_allocate"/>
      <sheetName val="Rev_and_int_data"/>
      <sheetName val="Sch_8_Planned"/>
      <sheetName val="Sch_8_Hist"/>
      <sheetName val="Sch_8_trans_projects"/>
      <sheetName val="DC_Proj_desc"/>
      <sheetName val="Description_data"/>
      <sheetName val="Hist_capex_updated_position"/>
      <sheetName val="Project_share_of_rev_allocation"/>
      <sheetName val="Small_balance_to_be_fully_paid"/>
      <sheetName val="Net_rev_for_allocation"/>
      <sheetName val="New_prepaids"/>
      <sheetName val="Rev_transfers"/>
      <sheetName val="NEW_BFWD_interest_for_FM"/>
      <sheetName val="Interest_from_FM"/>
      <sheetName val="BFwd_interest_from_FM"/>
      <sheetName val="FUT_interest_from_FM"/>
      <sheetName val="Previous_prepaids"/>
      <sheetName val="DC_rev_by_funding_area"/>
      <sheetName val="Remaining budget"/>
      <sheetName val="WBS_to_Funding_area"/>
      <sheetName val="DC_rev_by_WBS"/>
      <sheetName val="CI_trans"/>
      <sheetName val="Starting_Hist_capex"/>
      <sheetName val="Planned_capex_starting_position"/>
      <sheetName val="Lists"/>
      <sheetName val="Funding area mapping"/>
      <sheetName val="FA_Codes"/>
      <sheetName val="Interest_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256">
          <cell r="I256">
            <v>-391081839.3080976</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persons/person.xml><?xml version="1.0" encoding="utf-8"?>
<personList xmlns="http://schemas.microsoft.com/office/spreadsheetml/2018/threadedcomments" xmlns:x="http://schemas.openxmlformats.org/spreadsheetml/2006/main">
  <person displayName="Greg Webb" id="{075EA7C7-96B0-4130-A0B9-8CD933C2BA1C}" userId="S::WebbG@aklc.govt.nz::fc255d99-719c-4673-aa7f-40438174bb7e" providerId="AD"/>
  <person displayName="Steve Huynh" id="{9393C9CB-F059-41EA-BF72-880754E557B6}" userId="S::huynhs@aklc.govt.nz::5c69914a-47cf-4ee7-a7f4-5e2bd68a7c61"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A129" dT="2021-03-28T04:40:10.01" personId="{075EA7C7-96B0-4130-A0B9-8CD933C2BA1C}" id="{50DD42F3-6DFF-437F-BF41-E3AF6EF8DF98}">
    <text>Includes $5,984,521 of foregone DC revenue due to the changing of the growth % from 15% to 23% for the new 2021 DC policy</text>
  </threadedComment>
  <threadedComment ref="AA129" dT="2021-08-24T10:08:34.95" personId="{075EA7C7-96B0-4130-A0B9-8CD933C2BA1C}" id="{CD585A10-2BE4-4CC7-9FF2-C5AAD0A47C91}" parentId="{50DD42F3-6DFF-437F-BF41-E3AF6EF8DF98}">
    <text>Includes $5,984,521 of foregone DC revenue due to the changing of the growth % from 15% to 23% for the new 2021 DC policy</text>
  </threadedComment>
  <threadedComment ref="AA130" dT="2021-03-28T04:39:34.81" personId="{075EA7C7-96B0-4130-A0B9-8CD933C2BA1C}" id="{96EB09D0-8A07-4EEA-9094-0255DAFDED46}">
    <text>Includes $2,428,736 of foregone DC revenue due to the changing of the growth % from 15% to 23% for the new 2021 DC policy</text>
  </threadedComment>
</ThreadedComments>
</file>

<file path=xl/threadedComments/threadedComment2.xml><?xml version="1.0" encoding="utf-8"?>
<ThreadedComments xmlns="http://schemas.microsoft.com/office/spreadsheetml/2018/threadedcomments" xmlns:x="http://schemas.openxmlformats.org/spreadsheetml/2006/main">
  <threadedComment ref="A1" dT="2020-09-23T21:25:48.43" personId="{9393C9CB-F059-41EA-BF72-880754E557B6}" id="{4E6E2987-1556-4E76-AE05-4119AD3547CC}">
    <text>Will export then import to Bfwd_int in FM</text>
  </threadedComment>
</ThreadedComments>
</file>

<file path=xl/threadedComments/threadedComment3.xml><?xml version="1.0" encoding="utf-8"?>
<ThreadedComments xmlns="http://schemas.microsoft.com/office/spreadsheetml/2018/threadedcomments" xmlns:x="http://schemas.openxmlformats.org/spreadsheetml/2006/main">
  <threadedComment ref="E6" dT="2020-09-07T21:08:52.35" personId="{075EA7C7-96B0-4130-A0B9-8CD933C2BA1C}" id="{BAF74C32-9976-4420-B55A-0C4F5D541D63}">
    <text>Design process for remaining budget</text>
  </threadedComment>
</ThreadedComments>
</file>

<file path=xl/threadedComments/threadedComment4.xml><?xml version="1.0" encoding="utf-8"?>
<ThreadedComments xmlns="http://schemas.microsoft.com/office/spreadsheetml/2018/threadedcomments" xmlns:x="http://schemas.openxmlformats.org/spreadsheetml/2006/main">
  <threadedComment ref="AA150" dT="2021-03-28T04:40:10.01" personId="{075EA7C7-96B0-4130-A0B9-8CD933C2BA1C}" id="{79CEC60A-EFFB-4AF7-A868-5C000E98092C}">
    <text>Includes $5,984,521 of foregone DC revenue due to the changing of the growth % from 15% to 23% for the new 2021 DC policy</text>
  </threadedComment>
  <threadedComment ref="AA150" dT="2021-08-24T10:08:34.95" personId="{075EA7C7-96B0-4130-A0B9-8CD933C2BA1C}" id="{9A4CA3E9-6AF0-4D27-8189-F42D8C66E242}" parentId="{79CEC60A-EFFB-4AF7-A868-5C000E98092C}">
    <text>Includes $5,984,521 of foregone DC revenue due to the changing of the growth % from 15% to 23% for the new 2021 DC policy</text>
  </threadedComment>
  <threadedComment ref="AA151" dT="2021-03-28T04:39:34.81" personId="{075EA7C7-96B0-4130-A0B9-8CD933C2BA1C}" id="{EA663795-3A61-44D0-B6B3-EBA64AF5BFB5}">
    <text>Includes $2,428,736 of foregone DC revenue due to the changing of the growth % from 15% to 23% for the new 2021 DC policy</text>
  </threadedComment>
</ThreadedComments>
</file>

<file path=xl/threadedComments/threadedComment5.xml><?xml version="1.0" encoding="utf-8"?>
<ThreadedComments xmlns="http://schemas.microsoft.com/office/spreadsheetml/2018/threadedcomments" xmlns:x="http://schemas.openxmlformats.org/spreadsheetml/2006/main">
  <threadedComment ref="Q172" dT="2021-11-18T01:47:49.77" personId="{075EA7C7-96B0-4130-A0B9-8CD933C2BA1C}" id="{6DB34A69-0818-45B4-908E-B5F4C02F7CB0}">
    <text>Adjusted from 87.5% to 66.1% for CI transistion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6.bin"/><Relationship Id="rId4" Type="http://schemas.microsoft.com/office/2017/10/relationships/threadedComment" Target="../threadedComments/threadedComment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1.bin"/><Relationship Id="rId4" Type="http://schemas.microsoft.com/office/2017/10/relationships/threadedComment" Target="../threadedComments/threadedComment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5.bin"/><Relationship Id="rId4" Type="http://schemas.microsoft.com/office/2017/10/relationships/threadedComment" Target="../threadedComments/threadedComment4.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6.bin"/><Relationship Id="rId4" Type="http://schemas.microsoft.com/office/2017/10/relationships/threadedComment" Target="../threadedComments/threadedComment5.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820B5-975E-4BAC-87B9-651D2082349E}">
  <sheetPr codeName="Sheet41">
    <pageSetUpPr fitToPage="1"/>
  </sheetPr>
  <dimension ref="A1:H33"/>
  <sheetViews>
    <sheetView tabSelected="1" zoomScaleNormal="100" workbookViewId="0">
      <selection activeCell="C7" sqref="C7"/>
    </sheetView>
  </sheetViews>
  <sheetFormatPr defaultRowHeight="12.5"/>
  <cols>
    <col min="1" max="1" width="31.1796875" bestFit="1" customWidth="1"/>
    <col min="2" max="2" width="21.1796875" customWidth="1"/>
    <col min="3" max="3" width="84.1796875" customWidth="1"/>
    <col min="5" max="5" width="10.453125" bestFit="1" customWidth="1"/>
    <col min="6" max="6" width="22.453125" bestFit="1" customWidth="1"/>
    <col min="7" max="7" width="14.453125" bestFit="1" customWidth="1"/>
    <col min="8" max="8" width="84.54296875" customWidth="1"/>
  </cols>
  <sheetData>
    <row r="1" spans="1:8" ht="21">
      <c r="A1" s="610" t="s">
        <v>5699</v>
      </c>
      <c r="B1" s="610"/>
      <c r="C1" s="610"/>
      <c r="E1" s="610" t="s">
        <v>5708</v>
      </c>
      <c r="F1" s="610"/>
      <c r="G1" s="610"/>
      <c r="H1" s="610"/>
    </row>
    <row r="2" spans="1:8" ht="14.5">
      <c r="A2" s="149" t="s">
        <v>5663</v>
      </c>
      <c r="B2" s="149" t="s">
        <v>5664</v>
      </c>
      <c r="C2" s="149" t="s">
        <v>2022</v>
      </c>
      <c r="E2" s="149" t="s">
        <v>5686</v>
      </c>
      <c r="F2" s="149" t="s">
        <v>5664</v>
      </c>
      <c r="G2" s="149" t="s">
        <v>5687</v>
      </c>
      <c r="H2" s="149" t="s">
        <v>2022</v>
      </c>
    </row>
    <row r="3" spans="1:8" ht="14.5">
      <c r="A3" s="157" t="s">
        <v>5665</v>
      </c>
      <c r="B3" s="152" t="s">
        <v>5704</v>
      </c>
      <c r="C3" s="152" t="s">
        <v>5706</v>
      </c>
      <c r="E3" s="146" t="s">
        <v>56</v>
      </c>
      <c r="F3" s="231" t="s">
        <v>5921</v>
      </c>
      <c r="G3" s="150" t="s">
        <v>5688</v>
      </c>
      <c r="H3" s="148" t="s">
        <v>5689</v>
      </c>
    </row>
    <row r="4" spans="1:8">
      <c r="A4" s="162" t="s">
        <v>5703</v>
      </c>
      <c r="B4" s="152" t="s">
        <v>5704</v>
      </c>
      <c r="C4" s="152" t="s">
        <v>5705</v>
      </c>
      <c r="E4" s="146" t="s">
        <v>56</v>
      </c>
      <c r="F4" s="146" t="s">
        <v>5901</v>
      </c>
      <c r="G4" s="151" t="s">
        <v>5690</v>
      </c>
      <c r="H4" s="152" t="s">
        <v>5698</v>
      </c>
    </row>
    <row r="5" spans="1:8" ht="37.5">
      <c r="A5" s="147" t="s">
        <v>252</v>
      </c>
      <c r="B5" s="152" t="s">
        <v>5896</v>
      </c>
      <c r="C5" s="152" t="s">
        <v>7035</v>
      </c>
      <c r="E5" s="146" t="s">
        <v>56</v>
      </c>
      <c r="F5" s="146" t="s">
        <v>5903</v>
      </c>
      <c r="G5" s="153" t="s">
        <v>5691</v>
      </c>
      <c r="H5" s="148" t="s">
        <v>5692</v>
      </c>
    </row>
    <row r="6" spans="1:8" ht="37.5">
      <c r="A6" s="147" t="s">
        <v>253</v>
      </c>
      <c r="B6" s="152" t="s">
        <v>5896</v>
      </c>
      <c r="C6" s="152" t="s">
        <v>7036</v>
      </c>
      <c r="E6" s="146" t="s">
        <v>5693</v>
      </c>
      <c r="F6" s="146" t="s">
        <v>5899</v>
      </c>
      <c r="G6" s="154" t="s">
        <v>5694</v>
      </c>
      <c r="H6" s="152" t="s">
        <v>5702</v>
      </c>
    </row>
    <row r="7" spans="1:8" ht="37.5">
      <c r="A7" s="147" t="s">
        <v>254</v>
      </c>
      <c r="B7" s="152" t="s">
        <v>5896</v>
      </c>
      <c r="C7" s="152" t="s">
        <v>7037</v>
      </c>
      <c r="E7" s="146" t="s">
        <v>5693</v>
      </c>
      <c r="F7" s="146" t="s">
        <v>5902</v>
      </c>
      <c r="G7" s="155" t="s">
        <v>5700</v>
      </c>
      <c r="H7" s="152" t="s">
        <v>5709</v>
      </c>
    </row>
    <row r="8" spans="1:8" ht="25">
      <c r="A8" s="189" t="s">
        <v>5914</v>
      </c>
      <c r="B8" s="152" t="s">
        <v>5897</v>
      </c>
      <c r="C8" s="152" t="s">
        <v>7038</v>
      </c>
      <c r="E8" s="146" t="s">
        <v>5693</v>
      </c>
      <c r="F8" s="146" t="s">
        <v>5898</v>
      </c>
      <c r="G8" s="156" t="s">
        <v>5701</v>
      </c>
      <c r="H8" s="152" t="s">
        <v>5710</v>
      </c>
    </row>
    <row r="9" spans="1:8" ht="37.5">
      <c r="A9" s="189" t="s">
        <v>5915</v>
      </c>
      <c r="B9" s="152" t="s">
        <v>5897</v>
      </c>
      <c r="C9" s="152" t="s">
        <v>7039</v>
      </c>
      <c r="E9" s="146" t="s">
        <v>5696</v>
      </c>
      <c r="F9" s="146" t="s">
        <v>5896</v>
      </c>
      <c r="G9" s="147" t="s">
        <v>5697</v>
      </c>
      <c r="H9" s="152" t="s">
        <v>5919</v>
      </c>
    </row>
    <row r="10" spans="1:8" ht="37.5">
      <c r="A10" s="179" t="s">
        <v>5895</v>
      </c>
      <c r="B10" s="152" t="s">
        <v>5897</v>
      </c>
      <c r="C10" s="152" t="s">
        <v>7040</v>
      </c>
      <c r="E10" s="146" t="s">
        <v>5696</v>
      </c>
      <c r="F10" s="146" t="s">
        <v>5916</v>
      </c>
      <c r="G10" s="179" t="s">
        <v>5917</v>
      </c>
      <c r="H10" s="152" t="s">
        <v>5918</v>
      </c>
    </row>
    <row r="11" spans="1:8" ht="25">
      <c r="A11" s="179" t="s">
        <v>5894</v>
      </c>
      <c r="B11" s="152" t="s">
        <v>5897</v>
      </c>
      <c r="C11" s="152" t="s">
        <v>7053</v>
      </c>
      <c r="E11" s="146" t="s">
        <v>5704</v>
      </c>
      <c r="F11" s="146" t="s">
        <v>5704</v>
      </c>
      <c r="G11" s="157" t="s">
        <v>5695</v>
      </c>
      <c r="H11" s="152" t="s">
        <v>5707</v>
      </c>
    </row>
    <row r="12" spans="1:8" ht="37.5">
      <c r="A12" s="158" t="s">
        <v>5893</v>
      </c>
      <c r="B12" s="152" t="s">
        <v>5898</v>
      </c>
      <c r="C12" s="152" t="s">
        <v>7041</v>
      </c>
      <c r="E12" s="126"/>
      <c r="F12" s="190"/>
      <c r="G12" s="191"/>
      <c r="H12" s="192"/>
    </row>
    <row r="13" spans="1:8" ht="25">
      <c r="A13" s="154" t="s">
        <v>5892</v>
      </c>
      <c r="B13" s="152" t="s">
        <v>5899</v>
      </c>
      <c r="C13" s="152" t="s">
        <v>7042</v>
      </c>
      <c r="E13" s="126"/>
      <c r="F13" s="190"/>
      <c r="G13" s="191"/>
      <c r="H13" s="192"/>
    </row>
    <row r="14" spans="1:8" ht="37.5">
      <c r="A14" s="154" t="s">
        <v>5666</v>
      </c>
      <c r="B14" s="152" t="s">
        <v>5899</v>
      </c>
      <c r="C14" s="152" t="s">
        <v>7043</v>
      </c>
      <c r="E14" s="126"/>
      <c r="F14" s="190"/>
      <c r="G14" s="191"/>
      <c r="H14" s="192"/>
    </row>
    <row r="15" spans="1:8" ht="14.5">
      <c r="A15" s="154" t="s">
        <v>5667</v>
      </c>
      <c r="B15" s="152" t="s">
        <v>5899</v>
      </c>
      <c r="C15" s="152" t="s">
        <v>7044</v>
      </c>
      <c r="E15" s="126"/>
      <c r="F15" s="190"/>
      <c r="G15" s="193"/>
      <c r="H15" s="192"/>
    </row>
    <row r="16" spans="1:8" ht="40.75" customHeight="1">
      <c r="A16" s="154" t="s">
        <v>5668</v>
      </c>
      <c r="B16" s="152" t="s">
        <v>5899</v>
      </c>
      <c r="C16" s="152" t="s">
        <v>7034</v>
      </c>
      <c r="E16" s="190"/>
      <c r="F16" s="190"/>
      <c r="G16" s="125"/>
      <c r="H16" s="192"/>
    </row>
    <row r="17" spans="1:3" ht="25">
      <c r="A17" s="158" t="s">
        <v>5669</v>
      </c>
      <c r="B17" s="152" t="s">
        <v>5898</v>
      </c>
      <c r="C17" s="152" t="s">
        <v>7045</v>
      </c>
    </row>
    <row r="18" spans="1:3" ht="37.5">
      <c r="A18" s="155" t="s">
        <v>5670</v>
      </c>
      <c r="B18" s="152" t="s">
        <v>5900</v>
      </c>
      <c r="C18" s="152" t="s">
        <v>7046</v>
      </c>
    </row>
    <row r="19" spans="1:3" ht="25">
      <c r="A19" s="159" t="s">
        <v>5671</v>
      </c>
      <c r="B19" s="163" t="s">
        <v>5901</v>
      </c>
      <c r="C19" s="152" t="s">
        <v>7047</v>
      </c>
    </row>
    <row r="20" spans="1:3" ht="25">
      <c r="A20" s="155" t="s">
        <v>5672</v>
      </c>
      <c r="B20" s="152" t="s">
        <v>5902</v>
      </c>
      <c r="C20" s="152" t="s">
        <v>7048</v>
      </c>
    </row>
    <row r="21" spans="1:3" ht="25">
      <c r="A21" s="160" t="s">
        <v>5673</v>
      </c>
      <c r="B21" s="152" t="s">
        <v>5903</v>
      </c>
      <c r="C21" s="152" t="s">
        <v>7033</v>
      </c>
    </row>
    <row r="22" spans="1:3" ht="25">
      <c r="A22" s="160" t="s">
        <v>5674</v>
      </c>
      <c r="B22" s="152" t="s">
        <v>5903</v>
      </c>
      <c r="C22" s="152" t="s">
        <v>7049</v>
      </c>
    </row>
    <row r="23" spans="1:3" ht="25">
      <c r="A23" s="160" t="s">
        <v>5675</v>
      </c>
      <c r="B23" s="152" t="s">
        <v>5903</v>
      </c>
      <c r="C23" s="152" t="s">
        <v>7032</v>
      </c>
    </row>
    <row r="24" spans="1:3" ht="14.5">
      <c r="A24" s="155" t="s">
        <v>5676</v>
      </c>
      <c r="B24" s="152" t="s">
        <v>5902</v>
      </c>
      <c r="C24" s="152" t="s">
        <v>7031</v>
      </c>
    </row>
    <row r="25" spans="1:3" ht="37.5">
      <c r="A25" s="155" t="s">
        <v>5677</v>
      </c>
      <c r="B25" s="152" t="s">
        <v>5902</v>
      </c>
      <c r="C25" s="152" t="s">
        <v>7050</v>
      </c>
    </row>
    <row r="26" spans="1:3">
      <c r="A26" s="161" t="s">
        <v>5678</v>
      </c>
      <c r="B26" s="163" t="s">
        <v>5901</v>
      </c>
      <c r="C26" s="152" t="s">
        <v>7030</v>
      </c>
    </row>
    <row r="27" spans="1:3" ht="37.5">
      <c r="A27" s="153" t="s">
        <v>5679</v>
      </c>
      <c r="B27" s="163" t="s">
        <v>5903</v>
      </c>
      <c r="C27" s="152" t="s">
        <v>7051</v>
      </c>
    </row>
    <row r="28" spans="1:3" ht="25">
      <c r="A28" s="151" t="s">
        <v>5685</v>
      </c>
      <c r="B28" s="163" t="s">
        <v>5901</v>
      </c>
      <c r="C28" s="152" t="s">
        <v>7029</v>
      </c>
    </row>
    <row r="29" spans="1:3" ht="37.5">
      <c r="A29" s="161" t="s">
        <v>5684</v>
      </c>
      <c r="B29" s="163" t="s">
        <v>5901</v>
      </c>
      <c r="C29" s="152" t="s">
        <v>7028</v>
      </c>
    </row>
    <row r="30" spans="1:3" ht="25">
      <c r="A30" s="153" t="s">
        <v>5683</v>
      </c>
      <c r="B30" s="163" t="s">
        <v>5903</v>
      </c>
      <c r="C30" s="152" t="s">
        <v>7052</v>
      </c>
    </row>
    <row r="31" spans="1:3" ht="14.5">
      <c r="A31" s="150" t="s">
        <v>5682</v>
      </c>
      <c r="B31" s="164" t="s">
        <v>5904</v>
      </c>
      <c r="C31" s="152" t="s">
        <v>7027</v>
      </c>
    </row>
    <row r="32" spans="1:3" ht="14.5">
      <c r="A32" s="150" t="s">
        <v>5681</v>
      </c>
      <c r="B32" s="164" t="s">
        <v>5904</v>
      </c>
      <c r="C32" s="152" t="s">
        <v>7026</v>
      </c>
    </row>
    <row r="33" spans="1:3" ht="14.5">
      <c r="A33" s="150" t="s">
        <v>5680</v>
      </c>
      <c r="B33" s="164" t="s">
        <v>5904</v>
      </c>
      <c r="C33" s="152" t="s">
        <v>7025</v>
      </c>
    </row>
  </sheetData>
  <mergeCells count="2">
    <mergeCell ref="A1:C1"/>
    <mergeCell ref="E1:H1"/>
  </mergeCells>
  <pageMargins left="0.51181102362204722" right="0.31496062992125984" top="0.55118110236220474" bottom="0.74803149606299213" header="0.31496062992125984" footer="0.31496062992125984"/>
  <pageSetup paperSize="8" scale="74" orientation="landscape" r:id="rId1"/>
  <headerFooter>
    <oddFooter>&amp;L&amp;F&amp;C&amp;A&amp;RPage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1DA07-60C6-4A61-868E-DCA505CA51B3}">
  <sheetPr codeName="Sheet23">
    <tabColor rgb="FF0563C1"/>
    <pageSetUpPr fitToPage="1"/>
  </sheetPr>
  <dimension ref="A1:BJ310"/>
  <sheetViews>
    <sheetView zoomScaleNormal="100" workbookViewId="0"/>
  </sheetViews>
  <sheetFormatPr defaultRowHeight="12.5"/>
  <cols>
    <col min="1" max="1" width="26.453125" customWidth="1"/>
    <col min="2" max="2" width="12.1796875" customWidth="1"/>
    <col min="3" max="3" width="8.54296875" customWidth="1"/>
    <col min="4" max="4" width="17" customWidth="1"/>
    <col min="5" max="5" width="10.26953125" customWidth="1"/>
    <col min="6" max="6" width="32.54296875" bestFit="1" customWidth="1"/>
    <col min="7" max="7" width="42.54296875" customWidth="1"/>
    <col min="8" max="8" width="11.26953125" customWidth="1"/>
    <col min="9" max="9" width="10.453125" customWidth="1"/>
    <col min="10" max="11" width="8" customWidth="1"/>
    <col min="12" max="12" width="9.81640625" customWidth="1"/>
    <col min="13" max="13" width="17.1796875" customWidth="1"/>
    <col min="14" max="14" width="9.54296875" customWidth="1"/>
    <col min="15" max="15" width="9.453125" customWidth="1"/>
    <col min="16" max="16" width="10.1796875" customWidth="1"/>
    <col min="17" max="17" width="11.1796875" customWidth="1"/>
    <col min="18" max="18" width="12" customWidth="1"/>
    <col min="19" max="19" width="7.81640625" customWidth="1"/>
    <col min="20" max="27" width="11" customWidth="1"/>
    <col min="28" max="28" width="12.453125" customWidth="1"/>
    <col min="29" max="29" width="13" customWidth="1"/>
    <col min="30" max="30" width="13.453125" customWidth="1"/>
    <col min="31" max="31" width="9.453125" customWidth="1"/>
    <col min="32" max="32" width="17.453125" customWidth="1"/>
    <col min="33" max="34" width="22.453125" customWidth="1"/>
    <col min="35" max="35" width="15.7265625" customWidth="1"/>
    <col min="36" max="36" width="82.81640625" customWidth="1"/>
    <col min="37" max="37" width="17.54296875" customWidth="1"/>
    <col min="38" max="49" width="17.453125" customWidth="1"/>
    <col min="50" max="50" width="17.54296875" customWidth="1"/>
    <col min="51" max="51" width="0.54296875" customWidth="1"/>
    <col min="52" max="62" width="16.453125" customWidth="1"/>
    <col min="63" max="63" width="12.54296875" customWidth="1"/>
    <col min="64" max="64" width="15.54296875" customWidth="1"/>
  </cols>
  <sheetData>
    <row r="1" spans="1:62" ht="25">
      <c r="A1" s="91" t="s">
        <v>5021</v>
      </c>
    </row>
    <row r="2" spans="1:62" ht="13">
      <c r="A2" s="135"/>
    </row>
    <row r="3" spans="1:62" ht="13">
      <c r="A3" s="40"/>
    </row>
    <row r="4" spans="1:62" ht="13">
      <c r="A4" s="40"/>
    </row>
    <row r="8" spans="1:62" ht="72">
      <c r="A8" s="45" t="s">
        <v>1941</v>
      </c>
      <c r="B8" s="45" t="s">
        <v>52</v>
      </c>
      <c r="C8" s="45" t="s">
        <v>1942</v>
      </c>
      <c r="D8" s="45" t="s">
        <v>1943</v>
      </c>
      <c r="E8" s="45" t="s">
        <v>1944</v>
      </c>
      <c r="F8" s="45" t="s">
        <v>1945</v>
      </c>
      <c r="G8" s="45" t="s">
        <v>1946</v>
      </c>
      <c r="H8" s="45" t="s">
        <v>5016</v>
      </c>
      <c r="I8" s="45" t="s">
        <v>29</v>
      </c>
      <c r="J8" s="45" t="s">
        <v>1947</v>
      </c>
      <c r="K8" s="45" t="s">
        <v>1948</v>
      </c>
      <c r="L8" s="45" t="s">
        <v>1957</v>
      </c>
      <c r="M8" s="45" t="s">
        <v>1949</v>
      </c>
      <c r="N8" s="45" t="s">
        <v>1950</v>
      </c>
      <c r="O8" s="45" t="s">
        <v>1951</v>
      </c>
      <c r="P8" s="45" t="s">
        <v>1952</v>
      </c>
      <c r="Q8" s="45" t="s">
        <v>1953</v>
      </c>
      <c r="R8" s="45" t="s">
        <v>1954</v>
      </c>
      <c r="S8" s="45" t="s">
        <v>7022</v>
      </c>
      <c r="T8" s="102" t="s">
        <v>1955</v>
      </c>
      <c r="U8" s="45" t="s">
        <v>786</v>
      </c>
      <c r="V8" s="45" t="s">
        <v>1956</v>
      </c>
      <c r="W8" s="45" t="s">
        <v>4</v>
      </c>
      <c r="X8" s="45" t="s">
        <v>5012</v>
      </c>
      <c r="Y8" s="45" t="s">
        <v>5013</v>
      </c>
      <c r="Z8" s="45" t="s">
        <v>5014</v>
      </c>
      <c r="AA8" s="45" t="s">
        <v>5015</v>
      </c>
      <c r="AB8" s="45" t="s">
        <v>55</v>
      </c>
      <c r="AC8" s="45" t="s">
        <v>268</v>
      </c>
      <c r="AD8" s="45" t="s">
        <v>5018</v>
      </c>
      <c r="AE8" s="525" t="s">
        <v>7194</v>
      </c>
      <c r="AF8" s="525" t="s">
        <v>7196</v>
      </c>
      <c r="AG8" s="525" t="s">
        <v>7532</v>
      </c>
      <c r="AH8" s="530" t="s">
        <v>7533</v>
      </c>
      <c r="AI8" s="525" t="s">
        <v>7534</v>
      </c>
      <c r="AJ8" s="525" t="s">
        <v>7535</v>
      </c>
      <c r="AN8" s="47"/>
      <c r="AO8" s="47"/>
      <c r="AP8" s="47"/>
      <c r="AQ8" s="47"/>
      <c r="AR8" s="47"/>
      <c r="AS8" s="47"/>
      <c r="AT8" s="47"/>
      <c r="AU8" s="47"/>
      <c r="AV8" s="47"/>
      <c r="AW8" s="47"/>
      <c r="AX8" s="47"/>
      <c r="AY8" s="47"/>
      <c r="AZ8" s="47"/>
      <c r="BA8" s="47"/>
      <c r="BB8" s="47"/>
      <c r="BC8" s="47"/>
      <c r="BD8" s="47"/>
      <c r="BE8" s="47"/>
      <c r="BF8" s="47"/>
      <c r="BG8" s="47"/>
      <c r="BH8" s="47"/>
      <c r="BI8" s="47"/>
      <c r="BJ8" s="47"/>
    </row>
    <row r="9" spans="1:62" ht="37.5">
      <c r="A9" s="104" t="s">
        <v>15</v>
      </c>
      <c r="B9" s="104" t="s">
        <v>6</v>
      </c>
      <c r="C9" s="42"/>
      <c r="D9" s="1"/>
      <c r="E9" s="42"/>
      <c r="F9" s="28" t="s">
        <v>1825</v>
      </c>
      <c r="G9" s="28" t="s">
        <v>6541</v>
      </c>
      <c r="H9" s="28"/>
      <c r="I9" s="28"/>
      <c r="J9" s="28"/>
      <c r="K9" s="28"/>
      <c r="L9" s="28"/>
      <c r="M9" s="106" t="s">
        <v>6475</v>
      </c>
      <c r="N9" s="332"/>
      <c r="O9" s="28"/>
      <c r="P9" s="28"/>
      <c r="Q9" s="28"/>
      <c r="R9" s="28"/>
      <c r="S9" s="332">
        <v>0.1598</v>
      </c>
      <c r="T9" s="375">
        <v>2028</v>
      </c>
      <c r="U9" s="32">
        <v>93118.610000000015</v>
      </c>
      <c r="V9" s="32"/>
      <c r="W9" s="32">
        <v>93118.610000000015</v>
      </c>
      <c r="X9" s="376">
        <v>1</v>
      </c>
      <c r="Y9" s="332">
        <v>0</v>
      </c>
      <c r="Z9" s="32">
        <v>78238.256122000021</v>
      </c>
      <c r="AA9" s="32">
        <v>0</v>
      </c>
      <c r="AB9" s="32">
        <v>14880.353877999994</v>
      </c>
      <c r="AC9" s="32">
        <v>0</v>
      </c>
      <c r="AD9" s="32">
        <v>0</v>
      </c>
      <c r="AE9" s="28" t="s">
        <v>580</v>
      </c>
      <c r="AF9" s="106" t="s">
        <v>765</v>
      </c>
      <c r="AG9" s="28" t="s">
        <v>7524</v>
      </c>
      <c r="AH9" s="532" t="s">
        <v>30</v>
      </c>
      <c r="AI9" s="533"/>
      <c r="AJ9" s="28" t="s">
        <v>7536</v>
      </c>
    </row>
    <row r="10" spans="1:62" ht="37.5">
      <c r="A10" s="104" t="s">
        <v>26</v>
      </c>
      <c r="B10" s="104" t="s">
        <v>11</v>
      </c>
      <c r="C10" s="42"/>
      <c r="D10" s="1" t="s">
        <v>859</v>
      </c>
      <c r="E10" s="42"/>
      <c r="F10" s="28" t="s">
        <v>1229</v>
      </c>
      <c r="G10" s="28" t="s">
        <v>1228</v>
      </c>
      <c r="H10" s="28"/>
      <c r="I10" s="28"/>
      <c r="J10" s="28"/>
      <c r="K10" s="28"/>
      <c r="L10" s="28"/>
      <c r="M10" s="106" t="s">
        <v>6073</v>
      </c>
      <c r="N10" s="332"/>
      <c r="O10" s="28"/>
      <c r="P10" s="28"/>
      <c r="Q10" s="28"/>
      <c r="R10" s="28"/>
      <c r="S10" s="332">
        <v>0.25</v>
      </c>
      <c r="T10" s="375">
        <v>2028</v>
      </c>
      <c r="U10" s="32">
        <v>5392.5399999999991</v>
      </c>
      <c r="V10" s="32"/>
      <c r="W10" s="32">
        <v>5392.5399999999991</v>
      </c>
      <c r="X10" s="376">
        <v>1</v>
      </c>
      <c r="Y10" s="332">
        <v>0</v>
      </c>
      <c r="Z10" s="32">
        <v>4044.4049999999993</v>
      </c>
      <c r="AA10" s="32">
        <v>0</v>
      </c>
      <c r="AB10" s="32">
        <v>1348.1349999999998</v>
      </c>
      <c r="AC10" s="32">
        <v>0</v>
      </c>
      <c r="AD10" s="32">
        <v>0</v>
      </c>
      <c r="AE10" s="28" t="s">
        <v>1884</v>
      </c>
      <c r="AF10" s="106" t="s">
        <v>764</v>
      </c>
      <c r="AG10" s="28" t="s">
        <v>7524</v>
      </c>
      <c r="AH10" s="532" t="s">
        <v>30</v>
      </c>
      <c r="AI10" s="533"/>
      <c r="AJ10" s="28" t="s">
        <v>7537</v>
      </c>
    </row>
    <row r="11" spans="1:62" ht="37.5">
      <c r="A11" s="104" t="s">
        <v>26</v>
      </c>
      <c r="B11" s="104" t="s">
        <v>11</v>
      </c>
      <c r="C11" s="42"/>
      <c r="D11" s="113" t="s">
        <v>908</v>
      </c>
      <c r="E11" s="42"/>
      <c r="F11" s="28" t="s">
        <v>1189</v>
      </c>
      <c r="G11" s="28" t="s">
        <v>1171</v>
      </c>
      <c r="H11" s="28"/>
      <c r="I11" s="28"/>
      <c r="J11" s="28"/>
      <c r="K11" s="28"/>
      <c r="L11" s="28"/>
      <c r="M11" s="106" t="s">
        <v>6013</v>
      </c>
      <c r="N11" s="332"/>
      <c r="O11" s="28"/>
      <c r="P11" s="28"/>
      <c r="Q11" s="28"/>
      <c r="R11" s="28"/>
      <c r="S11" s="332">
        <v>0.15</v>
      </c>
      <c r="T11" s="375">
        <v>2028</v>
      </c>
      <c r="U11" s="32">
        <v>18766.62</v>
      </c>
      <c r="V11" s="32"/>
      <c r="W11" s="32">
        <v>18766.62</v>
      </c>
      <c r="X11" s="376">
        <v>1</v>
      </c>
      <c r="Y11" s="332">
        <v>0</v>
      </c>
      <c r="Z11" s="32">
        <v>15951.626999999999</v>
      </c>
      <c r="AA11" s="32">
        <v>0</v>
      </c>
      <c r="AB11" s="32">
        <v>2814.9930000000004</v>
      </c>
      <c r="AC11" s="32">
        <v>0</v>
      </c>
      <c r="AD11" s="32">
        <v>0</v>
      </c>
      <c r="AE11" s="28" t="s">
        <v>1909</v>
      </c>
      <c r="AF11" s="106" t="s">
        <v>764</v>
      </c>
      <c r="AG11" s="28" t="s">
        <v>7524</v>
      </c>
      <c r="AH11" s="532" t="s">
        <v>30</v>
      </c>
      <c r="AI11" s="533"/>
      <c r="AJ11" s="28" t="s">
        <v>7538</v>
      </c>
    </row>
    <row r="12" spans="1:62" ht="37.5">
      <c r="A12" s="104" t="s">
        <v>26</v>
      </c>
      <c r="B12" s="104" t="s">
        <v>11</v>
      </c>
      <c r="C12" s="42"/>
      <c r="D12" s="113" t="s">
        <v>969</v>
      </c>
      <c r="E12" s="42"/>
      <c r="F12" s="28" t="s">
        <v>1215</v>
      </c>
      <c r="G12" s="28" t="s">
        <v>1214</v>
      </c>
      <c r="H12" s="28"/>
      <c r="I12" s="28"/>
      <c r="J12" s="28"/>
      <c r="K12" s="28"/>
      <c r="L12" s="28"/>
      <c r="M12" s="106" t="s">
        <v>6021</v>
      </c>
      <c r="N12" s="332"/>
      <c r="O12" s="28"/>
      <c r="P12" s="28"/>
      <c r="Q12" s="28"/>
      <c r="R12" s="28"/>
      <c r="S12" s="332">
        <v>0.2</v>
      </c>
      <c r="T12" s="375">
        <v>2028</v>
      </c>
      <c r="U12" s="32">
        <v>6825.68</v>
      </c>
      <c r="V12" s="32"/>
      <c r="W12" s="32">
        <v>6825.68</v>
      </c>
      <c r="X12" s="376">
        <v>1</v>
      </c>
      <c r="Y12" s="332">
        <v>0</v>
      </c>
      <c r="Z12" s="32">
        <v>5460.5440000000008</v>
      </c>
      <c r="AA12" s="32">
        <v>0</v>
      </c>
      <c r="AB12" s="32">
        <v>1365.1359999999995</v>
      </c>
      <c r="AC12" s="32">
        <v>0</v>
      </c>
      <c r="AD12" s="32">
        <v>0</v>
      </c>
      <c r="AE12" s="28" t="s">
        <v>1885</v>
      </c>
      <c r="AF12" s="106" t="s">
        <v>764</v>
      </c>
      <c r="AG12" s="28" t="s">
        <v>7524</v>
      </c>
      <c r="AH12" s="532" t="s">
        <v>30</v>
      </c>
      <c r="AI12" s="533"/>
      <c r="AJ12" s="28" t="s">
        <v>7539</v>
      </c>
    </row>
    <row r="13" spans="1:62" ht="26">
      <c r="A13" s="104" t="s">
        <v>26</v>
      </c>
      <c r="B13" s="104" t="s">
        <v>11</v>
      </c>
      <c r="C13" s="42"/>
      <c r="D13" s="1" t="s">
        <v>958</v>
      </c>
      <c r="E13" s="42"/>
      <c r="F13" s="28" t="s">
        <v>1245</v>
      </c>
      <c r="G13" s="28" t="s">
        <v>1244</v>
      </c>
      <c r="H13" s="28"/>
      <c r="I13" s="28"/>
      <c r="J13" s="28"/>
      <c r="K13" s="28"/>
      <c r="L13" s="28"/>
      <c r="M13" s="106" t="s">
        <v>6024</v>
      </c>
      <c r="N13" s="332"/>
      <c r="O13" s="28"/>
      <c r="P13" s="28"/>
      <c r="Q13" s="28"/>
      <c r="R13" s="28"/>
      <c r="S13" s="332">
        <v>0.15</v>
      </c>
      <c r="T13" s="375">
        <v>2028</v>
      </c>
      <c r="U13" s="32">
        <v>751.46</v>
      </c>
      <c r="V13" s="32"/>
      <c r="W13" s="32">
        <v>751.46</v>
      </c>
      <c r="X13" s="376">
        <v>1</v>
      </c>
      <c r="Y13" s="332">
        <v>0</v>
      </c>
      <c r="Z13" s="32">
        <v>638.74099999999999</v>
      </c>
      <c r="AA13" s="32">
        <v>0</v>
      </c>
      <c r="AB13" s="32">
        <v>112.71900000000005</v>
      </c>
      <c r="AC13" s="32">
        <v>0</v>
      </c>
      <c r="AD13" s="32">
        <v>0</v>
      </c>
      <c r="AE13" s="28" t="s">
        <v>1892</v>
      </c>
      <c r="AF13" s="106" t="s">
        <v>764</v>
      </c>
      <c r="AG13" s="28" t="s">
        <v>7524</v>
      </c>
      <c r="AH13" s="532" t="s">
        <v>30</v>
      </c>
      <c r="AI13" s="533"/>
      <c r="AJ13" s="28" t="s">
        <v>7540</v>
      </c>
    </row>
    <row r="14" spans="1:62" ht="37.5">
      <c r="A14" s="104" t="s">
        <v>26</v>
      </c>
      <c r="B14" s="104" t="s">
        <v>11</v>
      </c>
      <c r="C14" s="42"/>
      <c r="D14" s="1" t="s">
        <v>968</v>
      </c>
      <c r="E14" s="42"/>
      <c r="F14" s="28" t="s">
        <v>1295</v>
      </c>
      <c r="G14" s="28" t="s">
        <v>1294</v>
      </c>
      <c r="H14" s="28"/>
      <c r="I14" s="28"/>
      <c r="J14" s="28"/>
      <c r="K14" s="28"/>
      <c r="L14" s="28"/>
      <c r="M14" s="106" t="s">
        <v>6021</v>
      </c>
      <c r="N14" s="332"/>
      <c r="O14" s="28"/>
      <c r="P14" s="28"/>
      <c r="Q14" s="28"/>
      <c r="R14" s="28"/>
      <c r="S14" s="332">
        <v>0.2</v>
      </c>
      <c r="T14" s="375">
        <v>2028</v>
      </c>
      <c r="U14" s="32">
        <v>7171.4400000000005</v>
      </c>
      <c r="V14" s="32"/>
      <c r="W14" s="32">
        <v>7171.4400000000005</v>
      </c>
      <c r="X14" s="376">
        <v>1</v>
      </c>
      <c r="Y14" s="332">
        <v>0</v>
      </c>
      <c r="Z14" s="32">
        <v>5737.152000000001</v>
      </c>
      <c r="AA14" s="32">
        <v>0</v>
      </c>
      <c r="AB14" s="32">
        <v>1434.2879999999996</v>
      </c>
      <c r="AC14" s="32">
        <v>0</v>
      </c>
      <c r="AD14" s="32">
        <v>0</v>
      </c>
      <c r="AE14" s="28" t="s">
        <v>1885</v>
      </c>
      <c r="AF14" s="106" t="s">
        <v>764</v>
      </c>
      <c r="AG14" s="28" t="s">
        <v>7524</v>
      </c>
      <c r="AH14" s="532" t="s">
        <v>30</v>
      </c>
      <c r="AI14" s="533"/>
      <c r="AJ14" s="28" t="s">
        <v>7541</v>
      </c>
    </row>
    <row r="15" spans="1:62" ht="26">
      <c r="A15" s="104" t="s">
        <v>26</v>
      </c>
      <c r="B15" s="104" t="s">
        <v>11</v>
      </c>
      <c r="C15" s="42"/>
      <c r="D15" s="113" t="s">
        <v>877</v>
      </c>
      <c r="E15" s="42"/>
      <c r="F15" s="28" t="s">
        <v>1282</v>
      </c>
      <c r="G15" s="28" t="s">
        <v>1281</v>
      </c>
      <c r="H15" s="28"/>
      <c r="I15" s="28"/>
      <c r="J15" s="28"/>
      <c r="K15" s="28"/>
      <c r="L15" s="28"/>
      <c r="M15" s="106" t="s">
        <v>6116</v>
      </c>
      <c r="N15" s="332"/>
      <c r="O15" s="28"/>
      <c r="P15" s="28"/>
      <c r="Q15" s="28"/>
      <c r="R15" s="28"/>
      <c r="S15" s="332">
        <v>0.3</v>
      </c>
      <c r="T15" s="375">
        <v>2028</v>
      </c>
      <c r="U15" s="32">
        <v>11167.5</v>
      </c>
      <c r="V15" s="32"/>
      <c r="W15" s="32">
        <v>11167.5</v>
      </c>
      <c r="X15" s="376">
        <v>1</v>
      </c>
      <c r="Y15" s="332">
        <v>0</v>
      </c>
      <c r="Z15" s="32">
        <v>7817.2499999999991</v>
      </c>
      <c r="AA15" s="32">
        <v>0</v>
      </c>
      <c r="AB15" s="32">
        <v>3350.2500000000009</v>
      </c>
      <c r="AC15" s="32">
        <v>0</v>
      </c>
      <c r="AD15" s="32">
        <v>0</v>
      </c>
      <c r="AE15" s="28" t="s">
        <v>1915</v>
      </c>
      <c r="AF15" s="106" t="s">
        <v>764</v>
      </c>
      <c r="AG15" s="28" t="s">
        <v>7524</v>
      </c>
      <c r="AH15" s="532" t="s">
        <v>30</v>
      </c>
      <c r="AI15" s="533"/>
      <c r="AJ15" s="28" t="s">
        <v>7542</v>
      </c>
    </row>
    <row r="16" spans="1:62" ht="26">
      <c r="A16" s="104" t="s">
        <v>26</v>
      </c>
      <c r="B16" s="104" t="s">
        <v>11</v>
      </c>
      <c r="C16" s="42"/>
      <c r="D16" s="1" t="s">
        <v>942</v>
      </c>
      <c r="E16" s="42"/>
      <c r="F16" s="28" t="s">
        <v>943</v>
      </c>
      <c r="G16" s="28" t="s">
        <v>1176</v>
      </c>
      <c r="H16" s="28"/>
      <c r="I16" s="28"/>
      <c r="J16" s="28"/>
      <c r="K16" s="28"/>
      <c r="L16" s="28"/>
      <c r="M16" s="106" t="s">
        <v>6033</v>
      </c>
      <c r="N16" s="332"/>
      <c r="O16" s="28"/>
      <c r="P16" s="28"/>
      <c r="Q16" s="28"/>
      <c r="R16" s="28"/>
      <c r="S16" s="332">
        <v>0.1</v>
      </c>
      <c r="T16" s="375">
        <v>2028</v>
      </c>
      <c r="U16" s="32">
        <v>36217.96</v>
      </c>
      <c r="V16" s="32"/>
      <c r="W16" s="32">
        <v>36217.96</v>
      </c>
      <c r="X16" s="376">
        <v>1</v>
      </c>
      <c r="Y16" s="332">
        <v>0</v>
      </c>
      <c r="Z16" s="32">
        <v>32596.164000000001</v>
      </c>
      <c r="AA16" s="32">
        <v>0</v>
      </c>
      <c r="AB16" s="32">
        <v>3621.7959999999985</v>
      </c>
      <c r="AC16" s="32">
        <v>0</v>
      </c>
      <c r="AD16" s="32">
        <v>0</v>
      </c>
      <c r="AE16" s="28" t="s">
        <v>1894</v>
      </c>
      <c r="AF16" s="106" t="s">
        <v>764</v>
      </c>
      <c r="AG16" s="28" t="s">
        <v>7524</v>
      </c>
      <c r="AH16" s="532" t="s">
        <v>30</v>
      </c>
      <c r="AI16" s="533"/>
      <c r="AJ16" s="28" t="s">
        <v>7543</v>
      </c>
    </row>
    <row r="17" spans="1:36" ht="26">
      <c r="A17" s="104" t="s">
        <v>26</v>
      </c>
      <c r="B17" s="104" t="s">
        <v>11</v>
      </c>
      <c r="C17" s="42"/>
      <c r="D17" s="113" t="s">
        <v>926</v>
      </c>
      <c r="E17" s="42"/>
      <c r="F17" s="28" t="s">
        <v>1273</v>
      </c>
      <c r="G17" s="28" t="s">
        <v>1184</v>
      </c>
      <c r="H17" s="28"/>
      <c r="I17" s="28"/>
      <c r="J17" s="28"/>
      <c r="K17" s="28"/>
      <c r="L17" s="28"/>
      <c r="M17" s="106" t="s">
        <v>6021</v>
      </c>
      <c r="N17" s="332"/>
      <c r="O17" s="28"/>
      <c r="P17" s="28"/>
      <c r="Q17" s="28"/>
      <c r="R17" s="28"/>
      <c r="S17" s="332">
        <v>0.1</v>
      </c>
      <c r="T17" s="375">
        <v>2028</v>
      </c>
      <c r="U17" s="32">
        <v>18846.41</v>
      </c>
      <c r="V17" s="32"/>
      <c r="W17" s="32">
        <v>18846.41</v>
      </c>
      <c r="X17" s="376">
        <v>1</v>
      </c>
      <c r="Y17" s="332">
        <v>0</v>
      </c>
      <c r="Z17" s="32">
        <v>16961.769</v>
      </c>
      <c r="AA17" s="32">
        <v>0</v>
      </c>
      <c r="AB17" s="32">
        <v>1884.6409999999996</v>
      </c>
      <c r="AC17" s="32">
        <v>0</v>
      </c>
      <c r="AD17" s="32">
        <v>0</v>
      </c>
      <c r="AE17" s="28" t="s">
        <v>1885</v>
      </c>
      <c r="AF17" s="106" t="s">
        <v>764</v>
      </c>
      <c r="AG17" s="28" t="s">
        <v>7524</v>
      </c>
      <c r="AH17" s="532" t="s">
        <v>30</v>
      </c>
      <c r="AI17" s="533"/>
      <c r="AJ17" s="28" t="s">
        <v>7544</v>
      </c>
    </row>
    <row r="18" spans="1:36" ht="26">
      <c r="A18" s="104" t="s">
        <v>26</v>
      </c>
      <c r="B18" s="104" t="s">
        <v>11</v>
      </c>
      <c r="C18" s="42"/>
      <c r="D18" s="113" t="s">
        <v>875</v>
      </c>
      <c r="E18" s="42"/>
      <c r="F18" s="28" t="s">
        <v>1197</v>
      </c>
      <c r="G18" s="28" t="s">
        <v>1176</v>
      </c>
      <c r="H18" s="28"/>
      <c r="I18" s="28"/>
      <c r="J18" s="28"/>
      <c r="K18" s="28"/>
      <c r="L18" s="28"/>
      <c r="M18" s="106" t="s">
        <v>6021</v>
      </c>
      <c r="N18" s="332"/>
      <c r="O18" s="28"/>
      <c r="P18" s="28"/>
      <c r="Q18" s="28"/>
      <c r="R18" s="28"/>
      <c r="S18" s="332">
        <v>0.1</v>
      </c>
      <c r="T18" s="375">
        <v>2028</v>
      </c>
      <c r="U18" s="32">
        <v>2348.5000000000005</v>
      </c>
      <c r="V18" s="32"/>
      <c r="W18" s="32">
        <v>2348.5000000000005</v>
      </c>
      <c r="X18" s="376">
        <v>1</v>
      </c>
      <c r="Y18" s="332">
        <v>0</v>
      </c>
      <c r="Z18" s="32">
        <v>2113.6500000000005</v>
      </c>
      <c r="AA18" s="32">
        <v>0</v>
      </c>
      <c r="AB18" s="32">
        <v>234.84999999999991</v>
      </c>
      <c r="AC18" s="32">
        <v>0</v>
      </c>
      <c r="AD18" s="32">
        <v>0</v>
      </c>
      <c r="AE18" s="28" t="s">
        <v>1885</v>
      </c>
      <c r="AF18" s="106" t="s">
        <v>764</v>
      </c>
      <c r="AG18" s="28" t="s">
        <v>7524</v>
      </c>
      <c r="AH18" s="532" t="s">
        <v>30</v>
      </c>
      <c r="AI18" s="533"/>
      <c r="AJ18" s="28" t="s">
        <v>7545</v>
      </c>
    </row>
    <row r="19" spans="1:36" ht="26">
      <c r="A19" s="104" t="s">
        <v>26</v>
      </c>
      <c r="B19" s="104" t="s">
        <v>11</v>
      </c>
      <c r="C19" s="42"/>
      <c r="D19" s="1" t="s">
        <v>983</v>
      </c>
      <c r="E19" s="42"/>
      <c r="F19" s="28" t="s">
        <v>984</v>
      </c>
      <c r="G19" s="28" t="s">
        <v>1176</v>
      </c>
      <c r="H19" s="28"/>
      <c r="I19" s="28"/>
      <c r="J19" s="28"/>
      <c r="K19" s="28"/>
      <c r="L19" s="28"/>
      <c r="M19" s="106" t="s">
        <v>6055</v>
      </c>
      <c r="N19" s="332"/>
      <c r="O19" s="28"/>
      <c r="P19" s="28"/>
      <c r="Q19" s="28"/>
      <c r="R19" s="28"/>
      <c r="S19" s="332">
        <v>0.3</v>
      </c>
      <c r="T19" s="375">
        <v>2028</v>
      </c>
      <c r="U19" s="32">
        <v>1230.58</v>
      </c>
      <c r="V19" s="32"/>
      <c r="W19" s="32">
        <v>1230.58</v>
      </c>
      <c r="X19" s="376">
        <v>1</v>
      </c>
      <c r="Y19" s="332">
        <v>0</v>
      </c>
      <c r="Z19" s="32">
        <v>861.40599999999995</v>
      </c>
      <c r="AA19" s="32">
        <v>0</v>
      </c>
      <c r="AB19" s="32">
        <v>369.17399999999998</v>
      </c>
      <c r="AC19" s="32">
        <v>0</v>
      </c>
      <c r="AD19" s="32">
        <v>0</v>
      </c>
      <c r="AE19" s="28" t="s">
        <v>1886</v>
      </c>
      <c r="AF19" s="106" t="s">
        <v>764</v>
      </c>
      <c r="AG19" s="28" t="s">
        <v>7524</v>
      </c>
      <c r="AH19" s="532" t="s">
        <v>30</v>
      </c>
      <c r="AI19" s="533"/>
      <c r="AJ19" s="28" t="s">
        <v>7546</v>
      </c>
    </row>
    <row r="20" spans="1:36" ht="37.5">
      <c r="A20" s="104" t="s">
        <v>26</v>
      </c>
      <c r="B20" s="104" t="s">
        <v>11</v>
      </c>
      <c r="C20" s="42"/>
      <c r="D20" s="113" t="s">
        <v>964</v>
      </c>
      <c r="E20" s="42"/>
      <c r="F20" s="28" t="s">
        <v>1079</v>
      </c>
      <c r="G20" s="28" t="s">
        <v>1183</v>
      </c>
      <c r="H20" s="28"/>
      <c r="I20" s="28"/>
      <c r="J20" s="28"/>
      <c r="K20" s="28"/>
      <c r="L20" s="28"/>
      <c r="M20" s="106" t="s">
        <v>6021</v>
      </c>
      <c r="N20" s="332"/>
      <c r="O20" s="28"/>
      <c r="P20" s="28"/>
      <c r="Q20" s="28"/>
      <c r="R20" s="28"/>
      <c r="S20" s="332">
        <v>0.3</v>
      </c>
      <c r="T20" s="375">
        <v>2028</v>
      </c>
      <c r="U20" s="32">
        <v>3772.6699999999996</v>
      </c>
      <c r="V20" s="32"/>
      <c r="W20" s="32">
        <v>3772.6699999999996</v>
      </c>
      <c r="X20" s="376">
        <v>1</v>
      </c>
      <c r="Y20" s="332">
        <v>0</v>
      </c>
      <c r="Z20" s="32">
        <v>2640.8689999999997</v>
      </c>
      <c r="AA20" s="32">
        <v>0</v>
      </c>
      <c r="AB20" s="32">
        <v>1131.8009999999999</v>
      </c>
      <c r="AC20" s="32">
        <v>0</v>
      </c>
      <c r="AD20" s="32">
        <v>0</v>
      </c>
      <c r="AE20" s="28" t="s">
        <v>1885</v>
      </c>
      <c r="AF20" s="106" t="s">
        <v>764</v>
      </c>
      <c r="AG20" s="28" t="s">
        <v>7524</v>
      </c>
      <c r="AH20" s="532" t="s">
        <v>30</v>
      </c>
      <c r="AI20" s="533"/>
      <c r="AJ20" s="28" t="s">
        <v>7547</v>
      </c>
    </row>
    <row r="21" spans="1:36" ht="39">
      <c r="A21" s="104" t="s">
        <v>26</v>
      </c>
      <c r="B21" s="104" t="s">
        <v>11</v>
      </c>
      <c r="C21" s="42"/>
      <c r="D21" s="113" t="s">
        <v>910</v>
      </c>
      <c r="E21" s="42"/>
      <c r="F21" s="28" t="s">
        <v>911</v>
      </c>
      <c r="G21" s="28" t="s">
        <v>1172</v>
      </c>
      <c r="H21" s="28"/>
      <c r="I21" s="28"/>
      <c r="J21" s="28"/>
      <c r="K21" s="28"/>
      <c r="L21" s="28"/>
      <c r="M21" s="106" t="s">
        <v>6039</v>
      </c>
      <c r="N21" s="332"/>
      <c r="O21" s="28"/>
      <c r="P21" s="28"/>
      <c r="Q21" s="28"/>
      <c r="R21" s="28"/>
      <c r="S21" s="332">
        <v>0.1</v>
      </c>
      <c r="T21" s="375">
        <v>2028</v>
      </c>
      <c r="U21" s="32">
        <v>78.260000000000005</v>
      </c>
      <c r="V21" s="32"/>
      <c r="W21" s="32">
        <v>78.260000000000005</v>
      </c>
      <c r="X21" s="376">
        <v>1</v>
      </c>
      <c r="Y21" s="332">
        <v>0</v>
      </c>
      <c r="Z21" s="32">
        <v>70.434000000000012</v>
      </c>
      <c r="AA21" s="32">
        <v>0</v>
      </c>
      <c r="AB21" s="32">
        <v>7.8259999999999934</v>
      </c>
      <c r="AC21" s="32">
        <v>0</v>
      </c>
      <c r="AD21" s="32">
        <v>0</v>
      </c>
      <c r="AE21" s="28" t="s">
        <v>1900</v>
      </c>
      <c r="AF21" s="106" t="s">
        <v>764</v>
      </c>
      <c r="AG21" s="28" t="s">
        <v>7524</v>
      </c>
      <c r="AH21" s="532" t="s">
        <v>30</v>
      </c>
      <c r="AI21" s="533"/>
      <c r="AJ21" s="28" t="s">
        <v>7548</v>
      </c>
    </row>
    <row r="22" spans="1:36" ht="62.5">
      <c r="A22" s="104" t="s">
        <v>5882</v>
      </c>
      <c r="B22" s="104" t="s">
        <v>280</v>
      </c>
      <c r="C22" s="42"/>
      <c r="D22" s="1" t="s">
        <v>1608</v>
      </c>
      <c r="E22" s="42"/>
      <c r="F22" s="28" t="s">
        <v>999</v>
      </c>
      <c r="G22" s="28" t="s">
        <v>1607</v>
      </c>
      <c r="H22" s="28"/>
      <c r="I22" s="28"/>
      <c r="J22" s="28"/>
      <c r="K22" s="28"/>
      <c r="L22" s="28"/>
      <c r="M22" s="106" t="s">
        <v>5976</v>
      </c>
      <c r="N22" s="332"/>
      <c r="O22" s="28"/>
      <c r="P22" s="28"/>
      <c r="Q22" s="28"/>
      <c r="R22" s="28"/>
      <c r="S22" s="332">
        <v>0.625</v>
      </c>
      <c r="T22" s="375">
        <v>2028</v>
      </c>
      <c r="U22" s="32">
        <v>-1900</v>
      </c>
      <c r="V22" s="32"/>
      <c r="W22" s="32">
        <v>-1900</v>
      </c>
      <c r="X22" s="376">
        <v>1</v>
      </c>
      <c r="Y22" s="332">
        <v>0</v>
      </c>
      <c r="Z22" s="32">
        <v>-712.5</v>
      </c>
      <c r="AA22" s="32">
        <v>0</v>
      </c>
      <c r="AB22" s="32">
        <v>-1187.5</v>
      </c>
      <c r="AC22" s="32">
        <v>0</v>
      </c>
      <c r="AD22" s="32">
        <v>0</v>
      </c>
      <c r="AE22" s="28" t="s">
        <v>526</v>
      </c>
      <c r="AF22" s="106" t="s">
        <v>765</v>
      </c>
      <c r="AG22" s="28" t="s">
        <v>7524</v>
      </c>
      <c r="AH22" s="532" t="s">
        <v>30</v>
      </c>
      <c r="AI22" s="533"/>
      <c r="AJ22" s="28" t="s">
        <v>7549</v>
      </c>
    </row>
    <row r="23" spans="1:36" ht="26">
      <c r="A23" s="104" t="s">
        <v>26</v>
      </c>
      <c r="B23" s="104" t="s">
        <v>11</v>
      </c>
      <c r="C23" s="42"/>
      <c r="D23" s="113" t="s">
        <v>977</v>
      </c>
      <c r="E23" s="42"/>
      <c r="F23" s="28" t="s">
        <v>978</v>
      </c>
      <c r="G23" s="28" t="s">
        <v>1187</v>
      </c>
      <c r="H23" s="28"/>
      <c r="I23" s="28"/>
      <c r="J23" s="28"/>
      <c r="K23" s="28"/>
      <c r="L23" s="28"/>
      <c r="M23" s="106" t="s">
        <v>6190</v>
      </c>
      <c r="N23" s="332"/>
      <c r="O23" s="28"/>
      <c r="P23" s="28"/>
      <c r="Q23" s="28"/>
      <c r="R23" s="28"/>
      <c r="S23" s="332">
        <v>0.3</v>
      </c>
      <c r="T23" s="375">
        <v>2028</v>
      </c>
      <c r="U23" s="32">
        <v>73722.679999999993</v>
      </c>
      <c r="V23" s="32"/>
      <c r="W23" s="32">
        <v>73722.679999999993</v>
      </c>
      <c r="X23" s="376">
        <v>1</v>
      </c>
      <c r="Y23" s="332">
        <v>0</v>
      </c>
      <c r="Z23" s="32">
        <v>51605.875999999989</v>
      </c>
      <c r="AA23" s="32">
        <v>0</v>
      </c>
      <c r="AB23" s="32">
        <v>22116.804000000004</v>
      </c>
      <c r="AC23" s="32">
        <v>0</v>
      </c>
      <c r="AD23" s="32">
        <v>0</v>
      </c>
      <c r="AE23" s="28" t="s">
        <v>1899</v>
      </c>
      <c r="AF23" s="106" t="s">
        <v>764</v>
      </c>
      <c r="AG23" s="28" t="s">
        <v>7524</v>
      </c>
      <c r="AH23" s="532" t="s">
        <v>30</v>
      </c>
      <c r="AI23" s="533"/>
      <c r="AJ23" s="28" t="s">
        <v>7550</v>
      </c>
    </row>
    <row r="24" spans="1:36" ht="26">
      <c r="A24" s="104" t="s">
        <v>26</v>
      </c>
      <c r="B24" s="104" t="s">
        <v>11</v>
      </c>
      <c r="C24" s="42"/>
      <c r="D24" s="113" t="s">
        <v>940</v>
      </c>
      <c r="E24" s="42"/>
      <c r="F24" s="28" t="s">
        <v>1193</v>
      </c>
      <c r="G24" s="28" t="s">
        <v>1184</v>
      </c>
      <c r="H24" s="28"/>
      <c r="I24" s="28"/>
      <c r="J24" s="28"/>
      <c r="K24" s="28"/>
      <c r="L24" s="28"/>
      <c r="M24" s="106" t="s">
        <v>6024</v>
      </c>
      <c r="N24" s="332"/>
      <c r="O24" s="28"/>
      <c r="P24" s="28"/>
      <c r="Q24" s="28"/>
      <c r="R24" s="28"/>
      <c r="S24" s="332">
        <v>0.1</v>
      </c>
      <c r="T24" s="375">
        <v>2028</v>
      </c>
      <c r="U24" s="32">
        <v>3915</v>
      </c>
      <c r="V24" s="32"/>
      <c r="W24" s="32">
        <v>3915</v>
      </c>
      <c r="X24" s="376">
        <v>1</v>
      </c>
      <c r="Y24" s="332">
        <v>0</v>
      </c>
      <c r="Z24" s="32">
        <v>3523.5</v>
      </c>
      <c r="AA24" s="32">
        <v>0</v>
      </c>
      <c r="AB24" s="32">
        <v>391.5</v>
      </c>
      <c r="AC24" s="32">
        <v>0</v>
      </c>
      <c r="AD24" s="32">
        <v>0</v>
      </c>
      <c r="AE24" s="28" t="s">
        <v>1892</v>
      </c>
      <c r="AF24" s="106" t="s">
        <v>764</v>
      </c>
      <c r="AG24" s="28" t="s">
        <v>7524</v>
      </c>
      <c r="AH24" s="532" t="s">
        <v>30</v>
      </c>
      <c r="AI24" s="533"/>
      <c r="AJ24" s="28" t="s">
        <v>7551</v>
      </c>
    </row>
    <row r="25" spans="1:36" ht="26">
      <c r="A25" s="104" t="s">
        <v>26</v>
      </c>
      <c r="B25" s="104" t="s">
        <v>11</v>
      </c>
      <c r="C25" s="42"/>
      <c r="D25" s="1" t="s">
        <v>867</v>
      </c>
      <c r="E25" s="42"/>
      <c r="F25" s="28" t="s">
        <v>1201</v>
      </c>
      <c r="G25" s="28" t="s">
        <v>1176</v>
      </c>
      <c r="H25" s="28"/>
      <c r="I25" s="28"/>
      <c r="J25" s="28"/>
      <c r="K25" s="28"/>
      <c r="L25" s="28"/>
      <c r="M25" s="106" t="s">
        <v>6021</v>
      </c>
      <c r="N25" s="332"/>
      <c r="O25" s="28"/>
      <c r="P25" s="28"/>
      <c r="Q25" s="28"/>
      <c r="R25" s="28"/>
      <c r="S25" s="332">
        <v>0.1</v>
      </c>
      <c r="T25" s="375">
        <v>2028</v>
      </c>
      <c r="U25" s="32">
        <v>200</v>
      </c>
      <c r="V25" s="32"/>
      <c r="W25" s="32">
        <v>200</v>
      </c>
      <c r="X25" s="376">
        <v>1</v>
      </c>
      <c r="Y25" s="332">
        <v>0</v>
      </c>
      <c r="Z25" s="32">
        <v>180</v>
      </c>
      <c r="AA25" s="32">
        <v>0</v>
      </c>
      <c r="AB25" s="32">
        <v>20</v>
      </c>
      <c r="AC25" s="32">
        <v>0</v>
      </c>
      <c r="AD25" s="32">
        <v>0</v>
      </c>
      <c r="AE25" s="28" t="s">
        <v>1885</v>
      </c>
      <c r="AF25" s="106" t="s">
        <v>764</v>
      </c>
      <c r="AG25" s="28" t="s">
        <v>7524</v>
      </c>
      <c r="AH25" s="532" t="s">
        <v>30</v>
      </c>
      <c r="AI25" s="533"/>
      <c r="AJ25" s="28" t="s">
        <v>7552</v>
      </c>
    </row>
    <row r="26" spans="1:36" ht="26">
      <c r="A26" s="104" t="s">
        <v>26</v>
      </c>
      <c r="B26" s="104" t="s">
        <v>11</v>
      </c>
      <c r="C26" s="42"/>
      <c r="D26" s="113" t="s">
        <v>965</v>
      </c>
      <c r="E26" s="42"/>
      <c r="F26" s="28" t="s">
        <v>966</v>
      </c>
      <c r="G26" s="28" t="s">
        <v>1184</v>
      </c>
      <c r="H26" s="28"/>
      <c r="I26" s="28"/>
      <c r="J26" s="28"/>
      <c r="K26" s="28"/>
      <c r="L26" s="28"/>
      <c r="M26" s="106" t="s">
        <v>6055</v>
      </c>
      <c r="N26" s="332"/>
      <c r="O26" s="28"/>
      <c r="P26" s="28"/>
      <c r="Q26" s="28"/>
      <c r="R26" s="28"/>
      <c r="S26" s="332">
        <v>0.3</v>
      </c>
      <c r="T26" s="375">
        <v>2028</v>
      </c>
      <c r="U26" s="32">
        <v>1230.5899999999999</v>
      </c>
      <c r="V26" s="32"/>
      <c r="W26" s="32">
        <v>1230.5899999999999</v>
      </c>
      <c r="X26" s="376">
        <v>1</v>
      </c>
      <c r="Y26" s="332">
        <v>0</v>
      </c>
      <c r="Z26" s="32">
        <v>861.4129999999999</v>
      </c>
      <c r="AA26" s="32">
        <v>0</v>
      </c>
      <c r="AB26" s="32">
        <v>369.17700000000002</v>
      </c>
      <c r="AC26" s="32">
        <v>0</v>
      </c>
      <c r="AD26" s="32">
        <v>0</v>
      </c>
      <c r="AE26" s="28" t="s">
        <v>1886</v>
      </c>
      <c r="AF26" s="106" t="s">
        <v>764</v>
      </c>
      <c r="AG26" s="28" t="s">
        <v>7524</v>
      </c>
      <c r="AH26" s="532" t="s">
        <v>30</v>
      </c>
      <c r="AI26" s="533"/>
      <c r="AJ26" s="28" t="s">
        <v>7553</v>
      </c>
    </row>
    <row r="27" spans="1:36" ht="26">
      <c r="A27" s="104" t="s">
        <v>26</v>
      </c>
      <c r="B27" s="104" t="s">
        <v>11</v>
      </c>
      <c r="C27" s="42"/>
      <c r="D27" s="1" t="s">
        <v>961</v>
      </c>
      <c r="E27" s="42"/>
      <c r="F27" s="28" t="s">
        <v>1293</v>
      </c>
      <c r="G27" s="28" t="s">
        <v>1292</v>
      </c>
      <c r="H27" s="28"/>
      <c r="I27" s="28"/>
      <c r="J27" s="28"/>
      <c r="K27" s="28"/>
      <c r="L27" s="28"/>
      <c r="M27" s="106" t="s">
        <v>6055</v>
      </c>
      <c r="N27" s="332"/>
      <c r="O27" s="28"/>
      <c r="P27" s="28"/>
      <c r="Q27" s="28"/>
      <c r="R27" s="28"/>
      <c r="S27" s="332">
        <v>0.2</v>
      </c>
      <c r="T27" s="375">
        <v>2028</v>
      </c>
      <c r="U27" s="32">
        <v>3087.01</v>
      </c>
      <c r="V27" s="32"/>
      <c r="W27" s="32">
        <v>3087.01</v>
      </c>
      <c r="X27" s="376">
        <v>1</v>
      </c>
      <c r="Y27" s="332">
        <v>0</v>
      </c>
      <c r="Z27" s="32">
        <v>2469.6080000000002</v>
      </c>
      <c r="AA27" s="32">
        <v>0</v>
      </c>
      <c r="AB27" s="32">
        <v>617.40200000000004</v>
      </c>
      <c r="AC27" s="32">
        <v>0</v>
      </c>
      <c r="AD27" s="32">
        <v>0</v>
      </c>
      <c r="AE27" s="28" t="s">
        <v>1886</v>
      </c>
      <c r="AF27" s="106" t="s">
        <v>764</v>
      </c>
      <c r="AG27" s="28" t="s">
        <v>7524</v>
      </c>
      <c r="AH27" s="532" t="s">
        <v>30</v>
      </c>
      <c r="AI27" s="533"/>
      <c r="AJ27" s="28" t="s">
        <v>7554</v>
      </c>
    </row>
    <row r="28" spans="1:36" ht="26">
      <c r="A28" s="104" t="s">
        <v>26</v>
      </c>
      <c r="B28" s="104" t="s">
        <v>11</v>
      </c>
      <c r="C28" s="42"/>
      <c r="D28" s="113" t="s">
        <v>826</v>
      </c>
      <c r="E28" s="42"/>
      <c r="F28" s="28" t="s">
        <v>1266</v>
      </c>
      <c r="G28" s="28" t="s">
        <v>1184</v>
      </c>
      <c r="H28" s="28"/>
      <c r="I28" s="28"/>
      <c r="J28" s="28"/>
      <c r="K28" s="28"/>
      <c r="L28" s="28"/>
      <c r="M28" s="106" t="s">
        <v>6055</v>
      </c>
      <c r="N28" s="332"/>
      <c r="O28" s="28"/>
      <c r="P28" s="28"/>
      <c r="Q28" s="28"/>
      <c r="R28" s="28"/>
      <c r="S28" s="332">
        <v>0.1</v>
      </c>
      <c r="T28" s="375">
        <v>2028</v>
      </c>
      <c r="U28" s="32">
        <v>1925.81</v>
      </c>
      <c r="V28" s="32"/>
      <c r="W28" s="32">
        <v>1925.81</v>
      </c>
      <c r="X28" s="376">
        <v>1</v>
      </c>
      <c r="Y28" s="332">
        <v>0</v>
      </c>
      <c r="Z28" s="32">
        <v>1733.229</v>
      </c>
      <c r="AA28" s="32">
        <v>0</v>
      </c>
      <c r="AB28" s="32">
        <v>192.5809999999999</v>
      </c>
      <c r="AC28" s="32">
        <v>0</v>
      </c>
      <c r="AD28" s="32">
        <v>0</v>
      </c>
      <c r="AE28" s="28" t="s">
        <v>1886</v>
      </c>
      <c r="AF28" s="106" t="s">
        <v>764</v>
      </c>
      <c r="AG28" s="28" t="s">
        <v>7524</v>
      </c>
      <c r="AH28" s="532" t="s">
        <v>30</v>
      </c>
      <c r="AI28" s="533"/>
      <c r="AJ28" s="28" t="s">
        <v>7555</v>
      </c>
    </row>
    <row r="29" spans="1:36" ht="50">
      <c r="A29" s="104" t="s">
        <v>2015</v>
      </c>
      <c r="B29" s="104" t="s">
        <v>1940</v>
      </c>
      <c r="C29" s="42"/>
      <c r="D29" s="113" t="s">
        <v>6591</v>
      </c>
      <c r="E29" s="42"/>
      <c r="F29" s="28" t="s">
        <v>6592</v>
      </c>
      <c r="G29" s="28" t="s">
        <v>1735</v>
      </c>
      <c r="H29" s="28"/>
      <c r="I29" s="28"/>
      <c r="J29" s="28"/>
      <c r="K29" s="28"/>
      <c r="L29" s="28"/>
      <c r="M29" s="106" t="s">
        <v>6396</v>
      </c>
      <c r="N29" s="332"/>
      <c r="O29" s="28"/>
      <c r="P29" s="28"/>
      <c r="Q29" s="28"/>
      <c r="R29" s="28"/>
      <c r="S29" s="332">
        <v>0.12</v>
      </c>
      <c r="T29" s="375">
        <v>2028</v>
      </c>
      <c r="U29" s="32">
        <v>3699.51</v>
      </c>
      <c r="V29" s="32"/>
      <c r="W29" s="32">
        <v>3699.51</v>
      </c>
      <c r="X29" s="376">
        <v>1</v>
      </c>
      <c r="Y29" s="332">
        <v>0</v>
      </c>
      <c r="Z29" s="32">
        <v>3255.5688</v>
      </c>
      <c r="AA29" s="32">
        <v>0</v>
      </c>
      <c r="AB29" s="32">
        <v>443.94120000000021</v>
      </c>
      <c r="AC29" s="32">
        <v>0</v>
      </c>
      <c r="AD29" s="32">
        <v>0</v>
      </c>
      <c r="AE29" s="28" t="s">
        <v>650</v>
      </c>
      <c r="AF29" s="106" t="s">
        <v>764</v>
      </c>
      <c r="AG29" s="28" t="s">
        <v>7524</v>
      </c>
      <c r="AH29" s="532" t="s">
        <v>30</v>
      </c>
      <c r="AI29" s="533"/>
      <c r="AJ29" s="28" t="s">
        <v>7556</v>
      </c>
    </row>
    <row r="30" spans="1:36" ht="62.5">
      <c r="A30" s="104" t="s">
        <v>2015</v>
      </c>
      <c r="B30" s="104" t="s">
        <v>1940</v>
      </c>
      <c r="C30" s="42"/>
      <c r="D30" s="1" t="s">
        <v>6593</v>
      </c>
      <c r="E30" s="42"/>
      <c r="F30" s="28" t="s">
        <v>1058</v>
      </c>
      <c r="G30" s="28" t="s">
        <v>1674</v>
      </c>
      <c r="H30" s="28"/>
      <c r="I30" s="28"/>
      <c r="J30" s="28"/>
      <c r="K30" s="28"/>
      <c r="L30" s="28"/>
      <c r="M30" s="106" t="s">
        <v>6594</v>
      </c>
      <c r="N30" s="332"/>
      <c r="O30" s="28"/>
      <c r="P30" s="28"/>
      <c r="Q30" s="28"/>
      <c r="R30" s="28"/>
      <c r="S30" s="332">
        <v>0.35</v>
      </c>
      <c r="T30" s="375">
        <v>2028</v>
      </c>
      <c r="U30" s="32">
        <v>3410.66</v>
      </c>
      <c r="V30" s="32"/>
      <c r="W30" s="32">
        <v>3410.66</v>
      </c>
      <c r="X30" s="376">
        <v>1</v>
      </c>
      <c r="Y30" s="332">
        <v>0</v>
      </c>
      <c r="Z30" s="32">
        <v>2216.9290000000001</v>
      </c>
      <c r="AA30" s="32">
        <v>0</v>
      </c>
      <c r="AB30" s="32">
        <v>1193.7309999999998</v>
      </c>
      <c r="AC30" s="32">
        <v>0</v>
      </c>
      <c r="AD30" s="32">
        <v>0</v>
      </c>
      <c r="AE30" s="28" t="s">
        <v>659</v>
      </c>
      <c r="AF30" s="106" t="s">
        <v>765</v>
      </c>
      <c r="AG30" s="28" t="s">
        <v>7524</v>
      </c>
      <c r="AH30" s="532" t="s">
        <v>30</v>
      </c>
      <c r="AI30" s="533"/>
      <c r="AJ30" s="28" t="s">
        <v>7557</v>
      </c>
    </row>
    <row r="31" spans="1:36" ht="37.5">
      <c r="A31" s="104" t="s">
        <v>26</v>
      </c>
      <c r="B31" s="104" t="s">
        <v>11</v>
      </c>
      <c r="C31" s="42"/>
      <c r="D31" s="113" t="s">
        <v>852</v>
      </c>
      <c r="E31" s="42"/>
      <c r="F31" s="28" t="s">
        <v>1280</v>
      </c>
      <c r="G31" s="28" t="s">
        <v>1279</v>
      </c>
      <c r="H31" s="28"/>
      <c r="I31" s="28"/>
      <c r="J31" s="28"/>
      <c r="K31" s="28"/>
      <c r="L31" s="28"/>
      <c r="M31" s="106" t="s">
        <v>6055</v>
      </c>
      <c r="N31" s="332"/>
      <c r="O31" s="28"/>
      <c r="P31" s="28"/>
      <c r="Q31" s="28"/>
      <c r="R31" s="28"/>
      <c r="S31" s="332">
        <v>0.1</v>
      </c>
      <c r="T31" s="375">
        <v>2028</v>
      </c>
      <c r="U31" s="32">
        <v>720</v>
      </c>
      <c r="V31" s="32"/>
      <c r="W31" s="32">
        <v>720</v>
      </c>
      <c r="X31" s="376">
        <v>1</v>
      </c>
      <c r="Y31" s="332">
        <v>0</v>
      </c>
      <c r="Z31" s="32">
        <v>648</v>
      </c>
      <c r="AA31" s="32">
        <v>0</v>
      </c>
      <c r="AB31" s="32">
        <v>72</v>
      </c>
      <c r="AC31" s="32">
        <v>0</v>
      </c>
      <c r="AD31" s="32">
        <v>0</v>
      </c>
      <c r="AE31" s="28" t="s">
        <v>1886</v>
      </c>
      <c r="AF31" s="106" t="s">
        <v>764</v>
      </c>
      <c r="AG31" s="28" t="s">
        <v>7524</v>
      </c>
      <c r="AH31" s="532" t="s">
        <v>30</v>
      </c>
      <c r="AI31" s="533"/>
      <c r="AJ31" s="28" t="s">
        <v>7558</v>
      </c>
    </row>
    <row r="32" spans="1:36" ht="37.5">
      <c r="A32" s="104" t="s">
        <v>26</v>
      </c>
      <c r="B32" s="104" t="s">
        <v>11</v>
      </c>
      <c r="C32" s="42"/>
      <c r="D32" s="1" t="s">
        <v>874</v>
      </c>
      <c r="E32" s="42"/>
      <c r="F32" s="28" t="s">
        <v>873</v>
      </c>
      <c r="G32" s="28" t="s">
        <v>1176</v>
      </c>
      <c r="H32" s="28"/>
      <c r="I32" s="28"/>
      <c r="J32" s="28"/>
      <c r="K32" s="28"/>
      <c r="L32" s="28"/>
      <c r="M32" s="106" t="s">
        <v>6024</v>
      </c>
      <c r="N32" s="332"/>
      <c r="O32" s="28"/>
      <c r="P32" s="28"/>
      <c r="Q32" s="28"/>
      <c r="R32" s="28"/>
      <c r="S32" s="332">
        <v>0.1</v>
      </c>
      <c r="T32" s="375">
        <v>2028</v>
      </c>
      <c r="U32" s="32">
        <v>2641.37</v>
      </c>
      <c r="V32" s="32"/>
      <c r="W32" s="32">
        <v>2641.37</v>
      </c>
      <c r="X32" s="376">
        <v>1</v>
      </c>
      <c r="Y32" s="332">
        <v>0</v>
      </c>
      <c r="Z32" s="32">
        <v>2377.2330000000002</v>
      </c>
      <c r="AA32" s="32">
        <v>0</v>
      </c>
      <c r="AB32" s="32">
        <v>264.13699999999972</v>
      </c>
      <c r="AC32" s="32">
        <v>0</v>
      </c>
      <c r="AD32" s="32">
        <v>0</v>
      </c>
      <c r="AE32" s="28" t="s">
        <v>1892</v>
      </c>
      <c r="AF32" s="106" t="s">
        <v>764</v>
      </c>
      <c r="AG32" s="28" t="s">
        <v>7524</v>
      </c>
      <c r="AH32" s="532" t="s">
        <v>30</v>
      </c>
      <c r="AI32" s="533"/>
      <c r="AJ32" s="28" t="s">
        <v>7559</v>
      </c>
    </row>
    <row r="33" spans="1:36" ht="26">
      <c r="A33" s="104" t="s">
        <v>26</v>
      </c>
      <c r="B33" s="104" t="s">
        <v>11</v>
      </c>
      <c r="C33" s="42"/>
      <c r="D33" s="1" t="s">
        <v>862</v>
      </c>
      <c r="E33" s="42"/>
      <c r="F33" s="28" t="s">
        <v>861</v>
      </c>
      <c r="G33" s="28" t="s">
        <v>1176</v>
      </c>
      <c r="H33" s="28"/>
      <c r="I33" s="28"/>
      <c r="J33" s="28"/>
      <c r="K33" s="28"/>
      <c r="L33" s="28"/>
      <c r="M33" s="106" t="s">
        <v>6024</v>
      </c>
      <c r="N33" s="332"/>
      <c r="O33" s="28"/>
      <c r="P33" s="28"/>
      <c r="Q33" s="28"/>
      <c r="R33" s="28"/>
      <c r="S33" s="332">
        <v>0.1</v>
      </c>
      <c r="T33" s="375">
        <v>2028</v>
      </c>
      <c r="U33" s="32">
        <v>1002.5</v>
      </c>
      <c r="V33" s="32"/>
      <c r="W33" s="32">
        <v>1002.5</v>
      </c>
      <c r="X33" s="376">
        <v>1</v>
      </c>
      <c r="Y33" s="332">
        <v>0</v>
      </c>
      <c r="Z33" s="32">
        <v>902.25</v>
      </c>
      <c r="AA33" s="32">
        <v>0</v>
      </c>
      <c r="AB33" s="32">
        <v>100.25</v>
      </c>
      <c r="AC33" s="32">
        <v>0</v>
      </c>
      <c r="AD33" s="32">
        <v>0</v>
      </c>
      <c r="AE33" s="28" t="s">
        <v>1892</v>
      </c>
      <c r="AF33" s="106" t="s">
        <v>764</v>
      </c>
      <c r="AG33" s="28" t="s">
        <v>7524</v>
      </c>
      <c r="AH33" s="532" t="s">
        <v>30</v>
      </c>
      <c r="AI33" s="533"/>
      <c r="AJ33" s="28" t="s">
        <v>7560</v>
      </c>
    </row>
    <row r="34" spans="1:36" ht="26">
      <c r="A34" s="104" t="s">
        <v>26</v>
      </c>
      <c r="B34" s="104" t="s">
        <v>11</v>
      </c>
      <c r="C34" s="42"/>
      <c r="D34" s="1" t="s">
        <v>953</v>
      </c>
      <c r="E34" s="42"/>
      <c r="F34" s="28" t="s">
        <v>954</v>
      </c>
      <c r="G34" s="28" t="s">
        <v>1176</v>
      </c>
      <c r="H34" s="28"/>
      <c r="I34" s="28"/>
      <c r="J34" s="28"/>
      <c r="K34" s="28"/>
      <c r="L34" s="28"/>
      <c r="M34" s="106" t="s">
        <v>6033</v>
      </c>
      <c r="N34" s="332"/>
      <c r="O34" s="28"/>
      <c r="P34" s="28"/>
      <c r="Q34" s="28"/>
      <c r="R34" s="28"/>
      <c r="S34" s="332">
        <v>0.1</v>
      </c>
      <c r="T34" s="375">
        <v>2028</v>
      </c>
      <c r="U34" s="32">
        <v>15667.32</v>
      </c>
      <c r="V34" s="32"/>
      <c r="W34" s="32">
        <v>15667.32</v>
      </c>
      <c r="X34" s="376">
        <v>1</v>
      </c>
      <c r="Y34" s="332">
        <v>0</v>
      </c>
      <c r="Z34" s="32">
        <v>14100.588</v>
      </c>
      <c r="AA34" s="32">
        <v>0</v>
      </c>
      <c r="AB34" s="32">
        <v>1566.732</v>
      </c>
      <c r="AC34" s="32">
        <v>0</v>
      </c>
      <c r="AD34" s="32">
        <v>0</v>
      </c>
      <c r="AE34" s="28" t="s">
        <v>1894</v>
      </c>
      <c r="AF34" s="106" t="s">
        <v>764</v>
      </c>
      <c r="AG34" s="28" t="s">
        <v>7524</v>
      </c>
      <c r="AH34" s="532" t="s">
        <v>30</v>
      </c>
      <c r="AI34" s="533"/>
      <c r="AJ34" s="28" t="s">
        <v>7561</v>
      </c>
    </row>
    <row r="35" spans="1:36" ht="26">
      <c r="A35" s="104" t="s">
        <v>26</v>
      </c>
      <c r="B35" s="104" t="s">
        <v>11</v>
      </c>
      <c r="C35" s="42"/>
      <c r="D35" s="1" t="s">
        <v>883</v>
      </c>
      <c r="E35" s="42"/>
      <c r="F35" s="28" t="s">
        <v>882</v>
      </c>
      <c r="G35" s="28" t="s">
        <v>1176</v>
      </c>
      <c r="H35" s="28"/>
      <c r="I35" s="28"/>
      <c r="J35" s="28"/>
      <c r="K35" s="28"/>
      <c r="L35" s="28"/>
      <c r="M35" s="106" t="s">
        <v>6005</v>
      </c>
      <c r="N35" s="332"/>
      <c r="O35" s="28"/>
      <c r="P35" s="28"/>
      <c r="Q35" s="28"/>
      <c r="R35" s="28"/>
      <c r="S35" s="332">
        <v>0.1</v>
      </c>
      <c r="T35" s="375">
        <v>2028</v>
      </c>
      <c r="U35" s="32">
        <v>367.93999999999994</v>
      </c>
      <c r="V35" s="32"/>
      <c r="W35" s="32">
        <v>367.93999999999994</v>
      </c>
      <c r="X35" s="376">
        <v>1</v>
      </c>
      <c r="Y35" s="332">
        <v>0</v>
      </c>
      <c r="Z35" s="32">
        <v>331.14599999999996</v>
      </c>
      <c r="AA35" s="32">
        <v>0</v>
      </c>
      <c r="AB35" s="32">
        <v>36.793999999999983</v>
      </c>
      <c r="AC35" s="32">
        <v>0</v>
      </c>
      <c r="AD35" s="32">
        <v>0</v>
      </c>
      <c r="AE35" s="28" t="s">
        <v>1911</v>
      </c>
      <c r="AF35" s="106" t="s">
        <v>765</v>
      </c>
      <c r="AG35" s="28" t="s">
        <v>7524</v>
      </c>
      <c r="AH35" s="532" t="s">
        <v>30</v>
      </c>
      <c r="AI35" s="533"/>
      <c r="AJ35" s="28" t="s">
        <v>7562</v>
      </c>
    </row>
    <row r="36" spans="1:36" ht="37.5">
      <c r="A36" s="104" t="s">
        <v>26</v>
      </c>
      <c r="B36" s="104" t="s">
        <v>11</v>
      </c>
      <c r="C36" s="42"/>
      <c r="D36" s="1" t="s">
        <v>955</v>
      </c>
      <c r="E36" s="42"/>
      <c r="F36" s="28" t="s">
        <v>956</v>
      </c>
      <c r="G36" s="28" t="s">
        <v>1176</v>
      </c>
      <c r="H36" s="28"/>
      <c r="I36" s="28"/>
      <c r="J36" s="28"/>
      <c r="K36" s="28"/>
      <c r="L36" s="28"/>
      <c r="M36" s="106" t="s">
        <v>6005</v>
      </c>
      <c r="N36" s="332"/>
      <c r="O36" s="28"/>
      <c r="P36" s="28"/>
      <c r="Q36" s="28"/>
      <c r="R36" s="28"/>
      <c r="S36" s="332">
        <v>0.1</v>
      </c>
      <c r="T36" s="375">
        <v>2028</v>
      </c>
      <c r="U36" s="32">
        <v>4248.29</v>
      </c>
      <c r="V36" s="32"/>
      <c r="W36" s="32">
        <v>4248.29</v>
      </c>
      <c r="X36" s="376">
        <v>1</v>
      </c>
      <c r="Y36" s="332">
        <v>0</v>
      </c>
      <c r="Z36" s="32">
        <v>3823.4610000000002</v>
      </c>
      <c r="AA36" s="32">
        <v>0</v>
      </c>
      <c r="AB36" s="32">
        <v>424.82899999999972</v>
      </c>
      <c r="AC36" s="32">
        <v>0</v>
      </c>
      <c r="AD36" s="32">
        <v>0</v>
      </c>
      <c r="AE36" s="28" t="s">
        <v>1911</v>
      </c>
      <c r="AF36" s="106" t="s">
        <v>765</v>
      </c>
      <c r="AG36" s="28" t="s">
        <v>7524</v>
      </c>
      <c r="AH36" s="532" t="s">
        <v>30</v>
      </c>
      <c r="AI36" s="533"/>
      <c r="AJ36" s="28" t="s">
        <v>7563</v>
      </c>
    </row>
    <row r="37" spans="1:36" ht="62.5">
      <c r="A37" s="104" t="s">
        <v>5882</v>
      </c>
      <c r="B37" s="104" t="s">
        <v>280</v>
      </c>
      <c r="C37" s="42"/>
      <c r="D37" s="113" t="s">
        <v>1630</v>
      </c>
      <c r="E37" s="42"/>
      <c r="F37" s="28" t="s">
        <v>6596</v>
      </c>
      <c r="G37" s="28" t="s">
        <v>1612</v>
      </c>
      <c r="H37" s="28"/>
      <c r="I37" s="28"/>
      <c r="J37" s="28"/>
      <c r="K37" s="28"/>
      <c r="L37" s="28"/>
      <c r="M37" s="106" t="s">
        <v>5976</v>
      </c>
      <c r="N37" s="332"/>
      <c r="O37" s="28"/>
      <c r="P37" s="28"/>
      <c r="Q37" s="28"/>
      <c r="R37" s="28"/>
      <c r="S37" s="332">
        <v>0.5</v>
      </c>
      <c r="T37" s="375">
        <v>2028</v>
      </c>
      <c r="U37" s="32">
        <v>4827.7199999999993</v>
      </c>
      <c r="V37" s="32"/>
      <c r="W37" s="32">
        <v>4827.7199999999993</v>
      </c>
      <c r="X37" s="376">
        <v>1</v>
      </c>
      <c r="Y37" s="332">
        <v>0</v>
      </c>
      <c r="Z37" s="32">
        <v>2413.8599999999997</v>
      </c>
      <c r="AA37" s="32">
        <v>0</v>
      </c>
      <c r="AB37" s="32">
        <v>2413.8599999999997</v>
      </c>
      <c r="AC37" s="32">
        <v>0</v>
      </c>
      <c r="AD37" s="32">
        <v>0</v>
      </c>
      <c r="AE37" s="28" t="s">
        <v>526</v>
      </c>
      <c r="AF37" s="106" t="s">
        <v>765</v>
      </c>
      <c r="AG37" s="28" t="s">
        <v>7524</v>
      </c>
      <c r="AH37" s="532" t="s">
        <v>30</v>
      </c>
      <c r="AI37" s="533"/>
      <c r="AJ37" s="28" t="s">
        <v>7564</v>
      </c>
    </row>
    <row r="38" spans="1:36" ht="100">
      <c r="A38" s="104" t="s">
        <v>5882</v>
      </c>
      <c r="B38" s="104" t="s">
        <v>280</v>
      </c>
      <c r="C38" s="42"/>
      <c r="D38" s="113" t="s">
        <v>1648</v>
      </c>
      <c r="E38" s="42"/>
      <c r="F38" s="28" t="s">
        <v>1047</v>
      </c>
      <c r="G38" s="28" t="s">
        <v>1647</v>
      </c>
      <c r="H38" s="28"/>
      <c r="I38" s="28"/>
      <c r="J38" s="28"/>
      <c r="K38" s="28"/>
      <c r="L38" s="28"/>
      <c r="M38" s="106" t="s">
        <v>5976</v>
      </c>
      <c r="N38" s="332"/>
      <c r="O38" s="28"/>
      <c r="P38" s="28"/>
      <c r="Q38" s="28"/>
      <c r="R38" s="28"/>
      <c r="S38" s="332">
        <v>0.625</v>
      </c>
      <c r="T38" s="375">
        <v>2028</v>
      </c>
      <c r="U38" s="32">
        <v>2600</v>
      </c>
      <c r="V38" s="32"/>
      <c r="W38" s="32">
        <v>2600</v>
      </c>
      <c r="X38" s="376">
        <v>1</v>
      </c>
      <c r="Y38" s="332">
        <v>0</v>
      </c>
      <c r="Z38" s="32">
        <v>975</v>
      </c>
      <c r="AA38" s="32">
        <v>0</v>
      </c>
      <c r="AB38" s="32">
        <v>1625</v>
      </c>
      <c r="AC38" s="32">
        <v>0</v>
      </c>
      <c r="AD38" s="32">
        <v>0</v>
      </c>
      <c r="AE38" s="28" t="s">
        <v>526</v>
      </c>
      <c r="AF38" s="106" t="s">
        <v>765</v>
      </c>
      <c r="AG38" s="28" t="s">
        <v>7524</v>
      </c>
      <c r="AH38" s="532" t="s">
        <v>30</v>
      </c>
      <c r="AI38" s="533"/>
      <c r="AJ38" s="28" t="s">
        <v>7565</v>
      </c>
    </row>
    <row r="39" spans="1:36" ht="26">
      <c r="A39" s="104" t="s">
        <v>26</v>
      </c>
      <c r="B39" s="104" t="s">
        <v>11</v>
      </c>
      <c r="C39" s="42"/>
      <c r="D39" s="113" t="s">
        <v>833</v>
      </c>
      <c r="E39" s="42"/>
      <c r="F39" s="28" t="s">
        <v>1202</v>
      </c>
      <c r="G39" s="28" t="s">
        <v>1176</v>
      </c>
      <c r="H39" s="28"/>
      <c r="I39" s="28"/>
      <c r="J39" s="28"/>
      <c r="K39" s="28"/>
      <c r="L39" s="28"/>
      <c r="M39" s="106" t="s">
        <v>6021</v>
      </c>
      <c r="N39" s="332"/>
      <c r="O39" s="28"/>
      <c r="P39" s="28"/>
      <c r="Q39" s="28"/>
      <c r="R39" s="28"/>
      <c r="S39" s="332">
        <v>0.1</v>
      </c>
      <c r="T39" s="375">
        <v>2028</v>
      </c>
      <c r="U39" s="32">
        <v>1285.81</v>
      </c>
      <c r="V39" s="32"/>
      <c r="W39" s="32">
        <v>1285.81</v>
      </c>
      <c r="X39" s="376">
        <v>1</v>
      </c>
      <c r="Y39" s="332">
        <v>0</v>
      </c>
      <c r="Z39" s="32">
        <v>1157.229</v>
      </c>
      <c r="AA39" s="32">
        <v>0</v>
      </c>
      <c r="AB39" s="32">
        <v>128.5809999999999</v>
      </c>
      <c r="AC39" s="32">
        <v>0</v>
      </c>
      <c r="AD39" s="32">
        <v>0</v>
      </c>
      <c r="AE39" s="28" t="s">
        <v>1885</v>
      </c>
      <c r="AF39" s="106" t="s">
        <v>764</v>
      </c>
      <c r="AG39" s="28" t="s">
        <v>7524</v>
      </c>
      <c r="AH39" s="532" t="s">
        <v>30</v>
      </c>
      <c r="AI39" s="533"/>
      <c r="AJ39" s="28" t="s">
        <v>7566</v>
      </c>
    </row>
    <row r="40" spans="1:36" ht="37.5">
      <c r="A40" s="104" t="s">
        <v>26</v>
      </c>
      <c r="B40" s="104" t="s">
        <v>11</v>
      </c>
      <c r="C40" s="42"/>
      <c r="D40" s="113" t="s">
        <v>898</v>
      </c>
      <c r="E40" s="42"/>
      <c r="F40" s="28" t="s">
        <v>897</v>
      </c>
      <c r="G40" s="28" t="s">
        <v>1175</v>
      </c>
      <c r="H40" s="28"/>
      <c r="I40" s="28"/>
      <c r="J40" s="28"/>
      <c r="K40" s="28"/>
      <c r="L40" s="28"/>
      <c r="M40" s="106" t="s">
        <v>6024</v>
      </c>
      <c r="N40" s="332"/>
      <c r="O40" s="28"/>
      <c r="P40" s="28"/>
      <c r="Q40" s="28"/>
      <c r="R40" s="28"/>
      <c r="S40" s="332">
        <v>0.1</v>
      </c>
      <c r="T40" s="375">
        <v>2028</v>
      </c>
      <c r="U40" s="32">
        <v>6900.1</v>
      </c>
      <c r="V40" s="32"/>
      <c r="W40" s="32">
        <v>6900.1</v>
      </c>
      <c r="X40" s="376">
        <v>1</v>
      </c>
      <c r="Y40" s="332">
        <v>0</v>
      </c>
      <c r="Z40" s="32">
        <v>6210.09</v>
      </c>
      <c r="AA40" s="32">
        <v>0</v>
      </c>
      <c r="AB40" s="32">
        <v>690.01000000000022</v>
      </c>
      <c r="AC40" s="32">
        <v>0</v>
      </c>
      <c r="AD40" s="32">
        <v>0</v>
      </c>
      <c r="AE40" s="28" t="s">
        <v>1892</v>
      </c>
      <c r="AF40" s="106" t="s">
        <v>764</v>
      </c>
      <c r="AG40" s="28" t="s">
        <v>7524</v>
      </c>
      <c r="AH40" s="532" t="s">
        <v>30</v>
      </c>
      <c r="AI40" s="533"/>
      <c r="AJ40" s="28" t="s">
        <v>7567</v>
      </c>
    </row>
    <row r="41" spans="1:36" ht="50">
      <c r="A41" s="104" t="s">
        <v>26</v>
      </c>
      <c r="B41" s="104" t="s">
        <v>11</v>
      </c>
      <c r="C41" s="42"/>
      <c r="D41" s="113" t="s">
        <v>6600</v>
      </c>
      <c r="E41" s="42"/>
      <c r="F41" s="28" t="s">
        <v>6601</v>
      </c>
      <c r="G41" s="28" t="s">
        <v>1170</v>
      </c>
      <c r="H41" s="28"/>
      <c r="I41" s="28"/>
      <c r="J41" s="28"/>
      <c r="K41" s="28"/>
      <c r="L41" s="28"/>
      <c r="M41" s="106" t="s">
        <v>6005</v>
      </c>
      <c r="N41" s="332"/>
      <c r="O41" s="28"/>
      <c r="P41" s="28"/>
      <c r="Q41" s="28"/>
      <c r="R41" s="28"/>
      <c r="S41" s="332">
        <v>0.37</v>
      </c>
      <c r="T41" s="375">
        <v>2028</v>
      </c>
      <c r="U41" s="32">
        <v>26930.17</v>
      </c>
      <c r="V41" s="32"/>
      <c r="W41" s="32">
        <v>26930.17</v>
      </c>
      <c r="X41" s="376">
        <v>1</v>
      </c>
      <c r="Y41" s="332">
        <v>0</v>
      </c>
      <c r="Z41" s="32">
        <v>16966.007099999999</v>
      </c>
      <c r="AA41" s="32">
        <v>0</v>
      </c>
      <c r="AB41" s="32">
        <v>9964.1628999999994</v>
      </c>
      <c r="AC41" s="32">
        <v>0</v>
      </c>
      <c r="AD41" s="32">
        <v>0</v>
      </c>
      <c r="AE41" s="28" t="s">
        <v>1911</v>
      </c>
      <c r="AF41" s="106" t="s">
        <v>765</v>
      </c>
      <c r="AG41" s="28" t="s">
        <v>7524</v>
      </c>
      <c r="AH41" s="532" t="s">
        <v>30</v>
      </c>
      <c r="AI41" s="533"/>
      <c r="AJ41" s="28" t="s">
        <v>7568</v>
      </c>
    </row>
    <row r="42" spans="1:36" ht="50">
      <c r="A42" s="104" t="s">
        <v>26</v>
      </c>
      <c r="B42" s="104" t="s">
        <v>11</v>
      </c>
      <c r="C42" s="42"/>
      <c r="D42" s="113" t="s">
        <v>800</v>
      </c>
      <c r="E42" s="42"/>
      <c r="F42" s="28" t="s">
        <v>996</v>
      </c>
      <c r="G42" s="28" t="s">
        <v>1170</v>
      </c>
      <c r="H42" s="28"/>
      <c r="I42" s="28"/>
      <c r="J42" s="28"/>
      <c r="K42" s="28"/>
      <c r="L42" s="28"/>
      <c r="M42" s="106" t="s">
        <v>6005</v>
      </c>
      <c r="N42" s="332"/>
      <c r="O42" s="28"/>
      <c r="P42" s="28"/>
      <c r="Q42" s="28"/>
      <c r="R42" s="28"/>
      <c r="S42" s="332">
        <v>0.37</v>
      </c>
      <c r="T42" s="375">
        <v>2028</v>
      </c>
      <c r="U42" s="32">
        <v>16599.21</v>
      </c>
      <c r="V42" s="32"/>
      <c r="W42" s="32">
        <v>16599.21</v>
      </c>
      <c r="X42" s="376">
        <v>1</v>
      </c>
      <c r="Y42" s="332">
        <v>0</v>
      </c>
      <c r="Z42" s="32">
        <v>10457.5023</v>
      </c>
      <c r="AA42" s="32">
        <v>0</v>
      </c>
      <c r="AB42" s="32">
        <v>6141.707699999999</v>
      </c>
      <c r="AC42" s="32">
        <v>0</v>
      </c>
      <c r="AD42" s="32">
        <v>0</v>
      </c>
      <c r="AE42" s="28" t="s">
        <v>1911</v>
      </c>
      <c r="AF42" s="106" t="s">
        <v>765</v>
      </c>
      <c r="AG42" s="28" t="s">
        <v>7524</v>
      </c>
      <c r="AH42" s="532" t="s">
        <v>30</v>
      </c>
      <c r="AI42" s="533"/>
      <c r="AJ42" s="28" t="s">
        <v>7569</v>
      </c>
    </row>
    <row r="43" spans="1:36" ht="50">
      <c r="A43" s="104" t="s">
        <v>26</v>
      </c>
      <c r="B43" s="104" t="s">
        <v>11</v>
      </c>
      <c r="C43" s="42"/>
      <c r="D43" s="1" t="s">
        <v>6606</v>
      </c>
      <c r="E43" s="42"/>
      <c r="F43" s="28" t="s">
        <v>1879</v>
      </c>
      <c r="G43" s="28" t="s">
        <v>1170</v>
      </c>
      <c r="H43" s="28"/>
      <c r="I43" s="28"/>
      <c r="J43" s="28"/>
      <c r="K43" s="28"/>
      <c r="L43" s="28"/>
      <c r="M43" s="106" t="s">
        <v>6607</v>
      </c>
      <c r="N43" s="332"/>
      <c r="O43" s="28"/>
      <c r="P43" s="28"/>
      <c r="Q43" s="28"/>
      <c r="R43" s="28"/>
      <c r="S43" s="332">
        <v>0.51</v>
      </c>
      <c r="T43" s="375">
        <v>2028</v>
      </c>
      <c r="U43" s="32">
        <v>19415.68</v>
      </c>
      <c r="V43" s="32"/>
      <c r="W43" s="32">
        <v>19415.68</v>
      </c>
      <c r="X43" s="376">
        <v>1</v>
      </c>
      <c r="Y43" s="332">
        <v>0</v>
      </c>
      <c r="Z43" s="32">
        <v>9513.6831999999995</v>
      </c>
      <c r="AA43" s="32">
        <v>0</v>
      </c>
      <c r="AB43" s="32">
        <v>9901.9968000000008</v>
      </c>
      <c r="AC43" s="32">
        <v>0</v>
      </c>
      <c r="AD43" s="32">
        <v>0</v>
      </c>
      <c r="AE43" s="28" t="s">
        <v>1898</v>
      </c>
      <c r="AF43" s="106" t="s">
        <v>764</v>
      </c>
      <c r="AG43" s="28" t="s">
        <v>7524</v>
      </c>
      <c r="AH43" s="532" t="s">
        <v>30</v>
      </c>
      <c r="AI43" s="533"/>
      <c r="AJ43" s="28" t="s">
        <v>7570</v>
      </c>
    </row>
    <row r="44" spans="1:36" ht="50">
      <c r="A44" s="104" t="s">
        <v>26</v>
      </c>
      <c r="B44" s="104" t="s">
        <v>11</v>
      </c>
      <c r="C44" s="42"/>
      <c r="D44" s="113" t="s">
        <v>6609</v>
      </c>
      <c r="E44" s="42"/>
      <c r="F44" s="28" t="s">
        <v>1748</v>
      </c>
      <c r="G44" s="28" t="s">
        <v>1170</v>
      </c>
      <c r="H44" s="28"/>
      <c r="I44" s="28"/>
      <c r="J44" s="28"/>
      <c r="K44" s="28"/>
      <c r="L44" s="28"/>
      <c r="M44" s="106" t="s">
        <v>6005</v>
      </c>
      <c r="N44" s="332"/>
      <c r="O44" s="28"/>
      <c r="P44" s="28"/>
      <c r="Q44" s="28"/>
      <c r="R44" s="28"/>
      <c r="S44" s="332">
        <v>0.37</v>
      </c>
      <c r="T44" s="375">
        <v>2028</v>
      </c>
      <c r="U44" s="32">
        <v>9545.68</v>
      </c>
      <c r="V44" s="32"/>
      <c r="W44" s="32">
        <v>9545.68</v>
      </c>
      <c r="X44" s="376">
        <v>1</v>
      </c>
      <c r="Y44" s="332">
        <v>0</v>
      </c>
      <c r="Z44" s="32">
        <v>6013.7784000000001</v>
      </c>
      <c r="AA44" s="32">
        <v>0</v>
      </c>
      <c r="AB44" s="32">
        <v>3531.9016000000001</v>
      </c>
      <c r="AC44" s="32">
        <v>0</v>
      </c>
      <c r="AD44" s="32">
        <v>0</v>
      </c>
      <c r="AE44" s="28" t="s">
        <v>1911</v>
      </c>
      <c r="AF44" s="106" t="s">
        <v>765</v>
      </c>
      <c r="AG44" s="28" t="s">
        <v>7524</v>
      </c>
      <c r="AH44" s="532" t="s">
        <v>30</v>
      </c>
      <c r="AI44" s="533"/>
      <c r="AJ44" s="28" t="s">
        <v>7571</v>
      </c>
    </row>
    <row r="45" spans="1:36" ht="26">
      <c r="A45" s="104" t="s">
        <v>26</v>
      </c>
      <c r="B45" s="104" t="s">
        <v>11</v>
      </c>
      <c r="C45" s="42"/>
      <c r="D45" s="113" t="s">
        <v>806</v>
      </c>
      <c r="E45" s="42"/>
      <c r="F45" s="28" t="s">
        <v>805</v>
      </c>
      <c r="G45" s="28" t="s">
        <v>1218</v>
      </c>
      <c r="H45" s="28"/>
      <c r="I45" s="28"/>
      <c r="J45" s="28"/>
      <c r="K45" s="28"/>
      <c r="L45" s="28"/>
      <c r="M45" s="106" t="s">
        <v>6005</v>
      </c>
      <c r="N45" s="332"/>
      <c r="O45" s="28"/>
      <c r="P45" s="28"/>
      <c r="Q45" s="28"/>
      <c r="R45" s="28"/>
      <c r="S45" s="332">
        <v>1</v>
      </c>
      <c r="T45" s="375">
        <v>2028</v>
      </c>
      <c r="U45" s="32">
        <v>-53050.96</v>
      </c>
      <c r="V45" s="32"/>
      <c r="W45" s="32">
        <v>-53050.96</v>
      </c>
      <c r="X45" s="376">
        <v>1</v>
      </c>
      <c r="Y45" s="332">
        <v>0</v>
      </c>
      <c r="Z45" s="32">
        <v>0</v>
      </c>
      <c r="AA45" s="32">
        <v>0</v>
      </c>
      <c r="AB45" s="32">
        <v>-53050.96</v>
      </c>
      <c r="AC45" s="32">
        <v>0</v>
      </c>
      <c r="AD45" s="32">
        <v>0</v>
      </c>
      <c r="AE45" s="28" t="s">
        <v>1911</v>
      </c>
      <c r="AF45" s="106" t="s">
        <v>765</v>
      </c>
      <c r="AG45" s="28" t="s">
        <v>7524</v>
      </c>
      <c r="AH45" s="532" t="s">
        <v>30</v>
      </c>
      <c r="AI45" s="533"/>
      <c r="AJ45" s="28" t="s">
        <v>7572</v>
      </c>
    </row>
    <row r="46" spans="1:36" ht="26">
      <c r="A46" s="104" t="s">
        <v>26</v>
      </c>
      <c r="B46" s="104" t="s">
        <v>11</v>
      </c>
      <c r="C46" s="42"/>
      <c r="D46" s="113" t="s">
        <v>876</v>
      </c>
      <c r="E46" s="42"/>
      <c r="F46" s="28" t="s">
        <v>1196</v>
      </c>
      <c r="G46" s="28" t="s">
        <v>1195</v>
      </c>
      <c r="H46" s="28"/>
      <c r="I46" s="28"/>
      <c r="J46" s="28"/>
      <c r="K46" s="28"/>
      <c r="L46" s="28"/>
      <c r="M46" s="106" t="s">
        <v>6021</v>
      </c>
      <c r="N46" s="332"/>
      <c r="O46" s="28"/>
      <c r="P46" s="28"/>
      <c r="Q46" s="28"/>
      <c r="R46" s="28"/>
      <c r="S46" s="332">
        <v>0.1</v>
      </c>
      <c r="T46" s="375">
        <v>2028</v>
      </c>
      <c r="U46" s="32">
        <v>23258.53</v>
      </c>
      <c r="V46" s="32"/>
      <c r="W46" s="32">
        <v>23258.53</v>
      </c>
      <c r="X46" s="376">
        <v>1</v>
      </c>
      <c r="Y46" s="332">
        <v>0</v>
      </c>
      <c r="Z46" s="32">
        <v>20932.677</v>
      </c>
      <c r="AA46" s="32">
        <v>0</v>
      </c>
      <c r="AB46" s="32">
        <v>2325.8529999999992</v>
      </c>
      <c r="AC46" s="32">
        <v>0</v>
      </c>
      <c r="AD46" s="32">
        <v>0</v>
      </c>
      <c r="AE46" s="28" t="s">
        <v>1885</v>
      </c>
      <c r="AF46" s="106" t="s">
        <v>764</v>
      </c>
      <c r="AG46" s="28" t="s">
        <v>7524</v>
      </c>
      <c r="AH46" s="532" t="s">
        <v>30</v>
      </c>
      <c r="AI46" s="533"/>
      <c r="AJ46" s="28" t="s">
        <v>7573</v>
      </c>
    </row>
    <row r="47" spans="1:36" ht="75">
      <c r="A47" s="104" t="s">
        <v>5882</v>
      </c>
      <c r="B47" s="104" t="s">
        <v>280</v>
      </c>
      <c r="C47" s="42"/>
      <c r="D47" s="113" t="s">
        <v>1714</v>
      </c>
      <c r="E47" s="42"/>
      <c r="F47" s="28" t="s">
        <v>6617</v>
      </c>
      <c r="G47" s="28" t="s">
        <v>1713</v>
      </c>
      <c r="H47" s="28"/>
      <c r="I47" s="28"/>
      <c r="J47" s="28"/>
      <c r="K47" s="28"/>
      <c r="L47" s="28"/>
      <c r="M47" s="106" t="s">
        <v>5963</v>
      </c>
      <c r="N47" s="332"/>
      <c r="O47" s="28"/>
      <c r="P47" s="28"/>
      <c r="Q47" s="28"/>
      <c r="R47" s="28"/>
      <c r="S47" s="332">
        <v>0.75</v>
      </c>
      <c r="T47" s="375">
        <v>2028</v>
      </c>
      <c r="U47" s="32">
        <v>23698.270000000004</v>
      </c>
      <c r="V47" s="32"/>
      <c r="W47" s="32">
        <v>23698.270000000004</v>
      </c>
      <c r="X47" s="376">
        <v>1</v>
      </c>
      <c r="Y47" s="332">
        <v>0</v>
      </c>
      <c r="Z47" s="32">
        <v>5924.567500000001</v>
      </c>
      <c r="AA47" s="32">
        <v>0</v>
      </c>
      <c r="AB47" s="32">
        <v>17773.702500000003</v>
      </c>
      <c r="AC47" s="32">
        <v>0</v>
      </c>
      <c r="AD47" s="32">
        <v>0</v>
      </c>
      <c r="AE47" s="28" t="s">
        <v>544</v>
      </c>
      <c r="AF47" s="106" t="s">
        <v>765</v>
      </c>
      <c r="AG47" s="28" t="s">
        <v>7524</v>
      </c>
      <c r="AH47" s="532" t="s">
        <v>30</v>
      </c>
      <c r="AI47" s="533"/>
      <c r="AJ47" s="28" t="s">
        <v>7574</v>
      </c>
    </row>
    <row r="48" spans="1:36" ht="39">
      <c r="A48" s="104" t="s">
        <v>5882</v>
      </c>
      <c r="B48" s="104" t="s">
        <v>280</v>
      </c>
      <c r="C48" s="42"/>
      <c r="D48" s="113" t="s">
        <v>1669</v>
      </c>
      <c r="E48" s="42"/>
      <c r="F48" s="28" t="s">
        <v>1022</v>
      </c>
      <c r="G48" s="28" t="s">
        <v>6618</v>
      </c>
      <c r="H48" s="28"/>
      <c r="I48" s="28"/>
      <c r="J48" s="28"/>
      <c r="K48" s="28"/>
      <c r="L48" s="28"/>
      <c r="M48" s="106" t="s">
        <v>6304</v>
      </c>
      <c r="N48" s="332"/>
      <c r="O48" s="28"/>
      <c r="P48" s="28"/>
      <c r="Q48" s="28"/>
      <c r="R48" s="28"/>
      <c r="S48" s="332">
        <v>0.63</v>
      </c>
      <c r="T48" s="375">
        <v>2028</v>
      </c>
      <c r="U48" s="32">
        <v>19029.66</v>
      </c>
      <c r="V48" s="32"/>
      <c r="W48" s="32">
        <v>19029.66</v>
      </c>
      <c r="X48" s="376">
        <v>1</v>
      </c>
      <c r="Y48" s="332">
        <v>0</v>
      </c>
      <c r="Z48" s="32">
        <v>7040.9741999999997</v>
      </c>
      <c r="AA48" s="32">
        <v>0</v>
      </c>
      <c r="AB48" s="32">
        <v>11988.685799999999</v>
      </c>
      <c r="AC48" s="32">
        <v>0</v>
      </c>
      <c r="AD48" s="32">
        <v>0</v>
      </c>
      <c r="AE48" s="28" t="s">
        <v>552</v>
      </c>
      <c r="AF48" s="106" t="s">
        <v>764</v>
      </c>
      <c r="AG48" s="28" t="s">
        <v>7524</v>
      </c>
      <c r="AH48" s="532" t="s">
        <v>30</v>
      </c>
      <c r="AI48" s="533"/>
      <c r="AJ48" s="28" t="s">
        <v>7575</v>
      </c>
    </row>
    <row r="49" spans="1:36" ht="26">
      <c r="A49" s="104" t="s">
        <v>26</v>
      </c>
      <c r="B49" s="104" t="s">
        <v>11</v>
      </c>
      <c r="C49" s="42"/>
      <c r="D49" s="113" t="s">
        <v>948</v>
      </c>
      <c r="E49" s="42"/>
      <c r="F49" s="28" t="s">
        <v>949</v>
      </c>
      <c r="G49" s="28" t="s">
        <v>1243</v>
      </c>
      <c r="H49" s="28"/>
      <c r="I49" s="28"/>
      <c r="J49" s="28"/>
      <c r="K49" s="28"/>
      <c r="L49" s="28"/>
      <c r="M49" s="106" t="s">
        <v>6026</v>
      </c>
      <c r="N49" s="332"/>
      <c r="O49" s="28"/>
      <c r="P49" s="28"/>
      <c r="Q49" s="28"/>
      <c r="R49" s="28"/>
      <c r="S49" s="332">
        <v>0.15</v>
      </c>
      <c r="T49" s="375">
        <v>2028</v>
      </c>
      <c r="U49" s="32">
        <v>33540.89</v>
      </c>
      <c r="V49" s="32"/>
      <c r="W49" s="32">
        <v>33540.89</v>
      </c>
      <c r="X49" s="376">
        <v>1</v>
      </c>
      <c r="Y49" s="332">
        <v>0</v>
      </c>
      <c r="Z49" s="32">
        <v>28509.7565</v>
      </c>
      <c r="AA49" s="32">
        <v>0</v>
      </c>
      <c r="AB49" s="32">
        <v>5031.1334999999999</v>
      </c>
      <c r="AC49" s="32">
        <v>0</v>
      </c>
      <c r="AD49" s="32">
        <v>0</v>
      </c>
      <c r="AE49" s="28" t="s">
        <v>1908</v>
      </c>
      <c r="AF49" s="106" t="s">
        <v>764</v>
      </c>
      <c r="AG49" s="28" t="s">
        <v>7524</v>
      </c>
      <c r="AH49" s="532" t="s">
        <v>30</v>
      </c>
      <c r="AI49" s="533"/>
      <c r="AJ49" s="28" t="s">
        <v>7576</v>
      </c>
    </row>
    <row r="50" spans="1:36" ht="26">
      <c r="A50" s="104" t="s">
        <v>26</v>
      </c>
      <c r="B50" s="104" t="s">
        <v>11</v>
      </c>
      <c r="C50" s="42"/>
      <c r="D50" s="113" t="s">
        <v>6619</v>
      </c>
      <c r="E50" s="42"/>
      <c r="F50" s="28" t="s">
        <v>1254</v>
      </c>
      <c r="G50" s="28" t="s">
        <v>1253</v>
      </c>
      <c r="H50" s="28"/>
      <c r="I50" s="28"/>
      <c r="J50" s="28"/>
      <c r="K50" s="28"/>
      <c r="L50" s="28"/>
      <c r="M50" s="106" t="s">
        <v>6009</v>
      </c>
      <c r="N50" s="332"/>
      <c r="O50" s="28"/>
      <c r="P50" s="28"/>
      <c r="Q50" s="28"/>
      <c r="R50" s="28"/>
      <c r="S50" s="332">
        <v>0.1</v>
      </c>
      <c r="T50" s="375">
        <v>2028</v>
      </c>
      <c r="U50" s="32">
        <v>8450.66</v>
      </c>
      <c r="V50" s="32"/>
      <c r="W50" s="32">
        <v>8450.66</v>
      </c>
      <c r="X50" s="376">
        <v>1</v>
      </c>
      <c r="Y50" s="332">
        <v>0</v>
      </c>
      <c r="Z50" s="32">
        <v>7605.5940000000001</v>
      </c>
      <c r="AA50" s="32">
        <v>0</v>
      </c>
      <c r="AB50" s="32">
        <v>845.0659999999998</v>
      </c>
      <c r="AC50" s="32">
        <v>0</v>
      </c>
      <c r="AD50" s="32">
        <v>0</v>
      </c>
      <c r="AE50" s="28" t="s">
        <v>1907</v>
      </c>
      <c r="AF50" s="106" t="s">
        <v>764</v>
      </c>
      <c r="AG50" s="28" t="s">
        <v>7524</v>
      </c>
      <c r="AH50" s="532" t="s">
        <v>30</v>
      </c>
      <c r="AI50" s="533"/>
      <c r="AJ50" s="28" t="s">
        <v>7577</v>
      </c>
    </row>
    <row r="51" spans="1:36" ht="26">
      <c r="A51" s="104" t="s">
        <v>26</v>
      </c>
      <c r="B51" s="104" t="s">
        <v>11</v>
      </c>
      <c r="C51" s="42"/>
      <c r="D51" s="113" t="s">
        <v>924</v>
      </c>
      <c r="E51" s="42"/>
      <c r="F51" s="28" t="s">
        <v>1194</v>
      </c>
      <c r="G51" s="28" t="s">
        <v>1184</v>
      </c>
      <c r="H51" s="28"/>
      <c r="I51" s="28"/>
      <c r="J51" s="28"/>
      <c r="K51" s="28"/>
      <c r="L51" s="28"/>
      <c r="M51" s="106" t="s">
        <v>6033</v>
      </c>
      <c r="N51" s="332"/>
      <c r="O51" s="28"/>
      <c r="P51" s="28"/>
      <c r="Q51" s="28"/>
      <c r="R51" s="28"/>
      <c r="S51" s="332">
        <v>0.1</v>
      </c>
      <c r="T51" s="375">
        <v>2028</v>
      </c>
      <c r="U51" s="32">
        <v>3830</v>
      </c>
      <c r="V51" s="32"/>
      <c r="W51" s="32">
        <v>3830</v>
      </c>
      <c r="X51" s="376">
        <v>1</v>
      </c>
      <c r="Y51" s="332">
        <v>0</v>
      </c>
      <c r="Z51" s="32">
        <v>3447</v>
      </c>
      <c r="AA51" s="32">
        <v>0</v>
      </c>
      <c r="AB51" s="32">
        <v>383</v>
      </c>
      <c r="AC51" s="32">
        <v>0</v>
      </c>
      <c r="AD51" s="32">
        <v>0</v>
      </c>
      <c r="AE51" s="28" t="s">
        <v>1894</v>
      </c>
      <c r="AF51" s="106" t="s">
        <v>764</v>
      </c>
      <c r="AG51" s="28" t="s">
        <v>7524</v>
      </c>
      <c r="AH51" s="532" t="s">
        <v>30</v>
      </c>
      <c r="AI51" s="533"/>
      <c r="AJ51" s="28" t="s">
        <v>7578</v>
      </c>
    </row>
    <row r="52" spans="1:36" ht="50">
      <c r="A52" s="104" t="s">
        <v>15</v>
      </c>
      <c r="B52" s="104" t="s">
        <v>6</v>
      </c>
      <c r="C52" s="42"/>
      <c r="D52" s="113"/>
      <c r="E52" s="42"/>
      <c r="F52" s="28" t="s">
        <v>1825</v>
      </c>
      <c r="G52" s="28" t="s">
        <v>1140</v>
      </c>
      <c r="H52" s="28"/>
      <c r="I52" s="28"/>
      <c r="J52" s="28"/>
      <c r="K52" s="28"/>
      <c r="L52" s="28"/>
      <c r="M52" s="106" t="s">
        <v>6475</v>
      </c>
      <c r="N52" s="332"/>
      <c r="O52" s="28"/>
      <c r="P52" s="28"/>
      <c r="Q52" s="28"/>
      <c r="R52" s="28"/>
      <c r="S52" s="332">
        <v>0.1598</v>
      </c>
      <c r="T52" s="375">
        <v>2028</v>
      </c>
      <c r="U52" s="32">
        <v>27302.22</v>
      </c>
      <c r="V52" s="32"/>
      <c r="W52" s="32">
        <v>27302.22</v>
      </c>
      <c r="X52" s="376">
        <v>1</v>
      </c>
      <c r="Y52" s="332">
        <v>0</v>
      </c>
      <c r="Z52" s="32">
        <v>22939.325244000003</v>
      </c>
      <c r="AA52" s="32">
        <v>0</v>
      </c>
      <c r="AB52" s="32">
        <v>4362.8947559999979</v>
      </c>
      <c r="AC52" s="32">
        <v>0</v>
      </c>
      <c r="AD52" s="32">
        <v>0</v>
      </c>
      <c r="AE52" s="28" t="s">
        <v>580</v>
      </c>
      <c r="AF52" s="106" t="s">
        <v>765</v>
      </c>
      <c r="AG52" s="28" t="s">
        <v>7524</v>
      </c>
      <c r="AH52" s="532" t="s">
        <v>30</v>
      </c>
      <c r="AI52" s="533"/>
      <c r="AJ52" s="28" t="s">
        <v>7579</v>
      </c>
    </row>
    <row r="53" spans="1:36" ht="26">
      <c r="A53" s="104" t="s">
        <v>26</v>
      </c>
      <c r="B53" s="104" t="s">
        <v>11</v>
      </c>
      <c r="C53" s="42"/>
      <c r="D53" s="113" t="s">
        <v>905</v>
      </c>
      <c r="E53" s="42"/>
      <c r="F53" s="28" t="s">
        <v>1247</v>
      </c>
      <c r="G53" s="28" t="s">
        <v>1246</v>
      </c>
      <c r="H53" s="28"/>
      <c r="I53" s="28"/>
      <c r="J53" s="28"/>
      <c r="K53" s="28"/>
      <c r="L53" s="28"/>
      <c r="M53" s="106" t="s">
        <v>6009</v>
      </c>
      <c r="N53" s="332"/>
      <c r="O53" s="28"/>
      <c r="P53" s="28"/>
      <c r="Q53" s="28"/>
      <c r="R53" s="28"/>
      <c r="S53" s="332">
        <v>0.1</v>
      </c>
      <c r="T53" s="375">
        <v>2028</v>
      </c>
      <c r="U53" s="32">
        <v>9932.5600000000013</v>
      </c>
      <c r="V53" s="32"/>
      <c r="W53" s="32">
        <v>9932.5600000000013</v>
      </c>
      <c r="X53" s="376">
        <v>1</v>
      </c>
      <c r="Y53" s="332">
        <v>0</v>
      </c>
      <c r="Z53" s="32">
        <v>8939.3040000000019</v>
      </c>
      <c r="AA53" s="32">
        <v>0</v>
      </c>
      <c r="AB53" s="32">
        <v>993.2559999999994</v>
      </c>
      <c r="AC53" s="32">
        <v>0</v>
      </c>
      <c r="AD53" s="32">
        <v>0</v>
      </c>
      <c r="AE53" s="28" t="s">
        <v>1907</v>
      </c>
      <c r="AF53" s="106" t="s">
        <v>764</v>
      </c>
      <c r="AG53" s="28" t="s">
        <v>7524</v>
      </c>
      <c r="AH53" s="532" t="s">
        <v>30</v>
      </c>
      <c r="AI53" s="533"/>
      <c r="AJ53" s="28" t="s">
        <v>7580</v>
      </c>
    </row>
    <row r="54" spans="1:36" ht="37.5">
      <c r="A54" s="104" t="s">
        <v>26</v>
      </c>
      <c r="B54" s="104" t="s">
        <v>11</v>
      </c>
      <c r="C54" s="42"/>
      <c r="D54" s="113" t="s">
        <v>936</v>
      </c>
      <c r="E54" s="42"/>
      <c r="F54" s="28" t="s">
        <v>1267</v>
      </c>
      <c r="G54" s="28" t="s">
        <v>6622</v>
      </c>
      <c r="H54" s="28"/>
      <c r="I54" s="28"/>
      <c r="J54" s="28"/>
      <c r="K54" s="28"/>
      <c r="L54" s="28"/>
      <c r="M54" s="106" t="s">
        <v>6013</v>
      </c>
      <c r="N54" s="332"/>
      <c r="O54" s="28"/>
      <c r="P54" s="28"/>
      <c r="Q54" s="28"/>
      <c r="R54" s="28"/>
      <c r="S54" s="332">
        <v>0.1</v>
      </c>
      <c r="T54" s="375">
        <v>2028</v>
      </c>
      <c r="U54" s="32">
        <v>72557.740000000005</v>
      </c>
      <c r="V54" s="32"/>
      <c r="W54" s="32">
        <v>72557.740000000005</v>
      </c>
      <c r="X54" s="376">
        <v>1</v>
      </c>
      <c r="Y54" s="332">
        <v>0</v>
      </c>
      <c r="Z54" s="32">
        <v>65301.966000000008</v>
      </c>
      <c r="AA54" s="32">
        <v>0</v>
      </c>
      <c r="AB54" s="32">
        <v>7255.7739999999976</v>
      </c>
      <c r="AC54" s="32">
        <v>0</v>
      </c>
      <c r="AD54" s="32">
        <v>0</v>
      </c>
      <c r="AE54" s="28" t="s">
        <v>1909</v>
      </c>
      <c r="AF54" s="106" t="s">
        <v>764</v>
      </c>
      <c r="AG54" s="28" t="s">
        <v>7524</v>
      </c>
      <c r="AH54" s="532" t="s">
        <v>30</v>
      </c>
      <c r="AI54" s="533"/>
      <c r="AJ54" s="28" t="s">
        <v>7581</v>
      </c>
    </row>
    <row r="55" spans="1:36" ht="37.5">
      <c r="A55" s="104" t="s">
        <v>26</v>
      </c>
      <c r="B55" s="104" t="s">
        <v>11</v>
      </c>
      <c r="C55" s="42"/>
      <c r="D55" s="113" t="s">
        <v>859</v>
      </c>
      <c r="E55" s="42"/>
      <c r="F55" s="28" t="s">
        <v>1229</v>
      </c>
      <c r="G55" s="28" t="s">
        <v>1228</v>
      </c>
      <c r="H55" s="28"/>
      <c r="I55" s="28"/>
      <c r="J55" s="28"/>
      <c r="K55" s="28"/>
      <c r="L55" s="28"/>
      <c r="M55" s="106" t="s">
        <v>6073</v>
      </c>
      <c r="N55" s="332"/>
      <c r="O55" s="28"/>
      <c r="P55" s="28"/>
      <c r="Q55" s="28"/>
      <c r="R55" s="28"/>
      <c r="S55" s="332">
        <v>0.25</v>
      </c>
      <c r="T55" s="375">
        <v>2028</v>
      </c>
      <c r="U55" s="32">
        <v>109869.66</v>
      </c>
      <c r="V55" s="32"/>
      <c r="W55" s="32">
        <v>109869.66</v>
      </c>
      <c r="X55" s="376">
        <v>1</v>
      </c>
      <c r="Y55" s="332">
        <v>0</v>
      </c>
      <c r="Z55" s="32">
        <v>82402.244999999995</v>
      </c>
      <c r="AA55" s="32">
        <v>0</v>
      </c>
      <c r="AB55" s="32">
        <v>27467.415000000008</v>
      </c>
      <c r="AC55" s="32">
        <v>0</v>
      </c>
      <c r="AD55" s="32">
        <v>0</v>
      </c>
      <c r="AE55" s="28" t="s">
        <v>1884</v>
      </c>
      <c r="AF55" s="106" t="s">
        <v>764</v>
      </c>
      <c r="AG55" s="28" t="s">
        <v>7524</v>
      </c>
      <c r="AH55" s="532" t="s">
        <v>30</v>
      </c>
      <c r="AI55" s="533"/>
      <c r="AJ55" s="28" t="s">
        <v>7582</v>
      </c>
    </row>
    <row r="56" spans="1:36" ht="26">
      <c r="A56" s="104" t="s">
        <v>26</v>
      </c>
      <c r="B56" s="104" t="s">
        <v>11</v>
      </c>
      <c r="C56" s="42"/>
      <c r="D56" s="113" t="s">
        <v>907</v>
      </c>
      <c r="E56" s="42"/>
      <c r="F56" s="28" t="s">
        <v>1249</v>
      </c>
      <c r="G56" s="28" t="s">
        <v>1248</v>
      </c>
      <c r="H56" s="28"/>
      <c r="I56" s="28"/>
      <c r="J56" s="28"/>
      <c r="K56" s="28"/>
      <c r="L56" s="28"/>
      <c r="M56" s="106" t="s">
        <v>6623</v>
      </c>
      <c r="N56" s="332"/>
      <c r="O56" s="28"/>
      <c r="P56" s="28"/>
      <c r="Q56" s="28"/>
      <c r="R56" s="28"/>
      <c r="S56" s="332">
        <v>0.1</v>
      </c>
      <c r="T56" s="375">
        <v>2028</v>
      </c>
      <c r="U56" s="32">
        <v>338762.63</v>
      </c>
      <c r="V56" s="32"/>
      <c r="W56" s="32">
        <v>338762.63</v>
      </c>
      <c r="X56" s="376">
        <v>1</v>
      </c>
      <c r="Y56" s="332">
        <v>0</v>
      </c>
      <c r="Z56" s="32">
        <v>304886.36700000003</v>
      </c>
      <c r="AA56" s="32">
        <v>0</v>
      </c>
      <c r="AB56" s="32">
        <v>33876.262999999977</v>
      </c>
      <c r="AC56" s="32">
        <v>0</v>
      </c>
      <c r="AD56" s="32">
        <v>0</v>
      </c>
      <c r="AE56" s="28" t="s">
        <v>1904</v>
      </c>
      <c r="AF56" s="106" t="s">
        <v>764</v>
      </c>
      <c r="AG56" s="28" t="s">
        <v>7524</v>
      </c>
      <c r="AH56" s="532" t="s">
        <v>30</v>
      </c>
      <c r="AI56" s="533"/>
      <c r="AJ56" s="28" t="s">
        <v>7583</v>
      </c>
    </row>
    <row r="57" spans="1:36" ht="37.5">
      <c r="A57" s="104" t="s">
        <v>26</v>
      </c>
      <c r="B57" s="104" t="s">
        <v>11</v>
      </c>
      <c r="C57" s="42"/>
      <c r="D57" s="113" t="s">
        <v>908</v>
      </c>
      <c r="E57" s="42"/>
      <c r="F57" s="28" t="s">
        <v>1189</v>
      </c>
      <c r="G57" s="28" t="s">
        <v>1171</v>
      </c>
      <c r="H57" s="28"/>
      <c r="I57" s="28"/>
      <c r="J57" s="28"/>
      <c r="K57" s="28"/>
      <c r="L57" s="28"/>
      <c r="M57" s="106" t="s">
        <v>6013</v>
      </c>
      <c r="N57" s="332"/>
      <c r="O57" s="28"/>
      <c r="P57" s="28"/>
      <c r="Q57" s="28"/>
      <c r="R57" s="28"/>
      <c r="S57" s="332">
        <v>0.15</v>
      </c>
      <c r="T57" s="375">
        <v>2028</v>
      </c>
      <c r="U57" s="32">
        <v>94172.67</v>
      </c>
      <c r="V57" s="32"/>
      <c r="W57" s="32">
        <v>94172.67</v>
      </c>
      <c r="X57" s="376">
        <v>1</v>
      </c>
      <c r="Y57" s="332">
        <v>0</v>
      </c>
      <c r="Z57" s="32">
        <v>80046.769499999995</v>
      </c>
      <c r="AA57" s="32">
        <v>0</v>
      </c>
      <c r="AB57" s="32">
        <v>14125.900500000003</v>
      </c>
      <c r="AC57" s="32">
        <v>0</v>
      </c>
      <c r="AD57" s="32">
        <v>0</v>
      </c>
      <c r="AE57" s="28" t="s">
        <v>1909</v>
      </c>
      <c r="AF57" s="106" t="s">
        <v>764</v>
      </c>
      <c r="AG57" s="28" t="s">
        <v>7524</v>
      </c>
      <c r="AH57" s="532" t="s">
        <v>30</v>
      </c>
      <c r="AI57" s="533"/>
      <c r="AJ57" s="28" t="s">
        <v>7584</v>
      </c>
    </row>
    <row r="58" spans="1:36" ht="37.5">
      <c r="A58" s="104" t="s">
        <v>26</v>
      </c>
      <c r="B58" s="104" t="s">
        <v>11</v>
      </c>
      <c r="C58" s="42"/>
      <c r="D58" s="113" t="s">
        <v>969</v>
      </c>
      <c r="E58" s="42"/>
      <c r="F58" s="28" t="s">
        <v>1215</v>
      </c>
      <c r="G58" s="28" t="s">
        <v>1214</v>
      </c>
      <c r="H58" s="28"/>
      <c r="I58" s="28"/>
      <c r="J58" s="28"/>
      <c r="K58" s="28"/>
      <c r="L58" s="28"/>
      <c r="M58" s="106" t="s">
        <v>6021</v>
      </c>
      <c r="N58" s="332"/>
      <c r="O58" s="28"/>
      <c r="P58" s="28"/>
      <c r="Q58" s="28"/>
      <c r="R58" s="28"/>
      <c r="S58" s="332">
        <v>0.2</v>
      </c>
      <c r="T58" s="375">
        <v>2028</v>
      </c>
      <c r="U58" s="32">
        <v>105131.82</v>
      </c>
      <c r="V58" s="32"/>
      <c r="W58" s="32">
        <v>105131.82</v>
      </c>
      <c r="X58" s="376">
        <v>1</v>
      </c>
      <c r="Y58" s="332">
        <v>0</v>
      </c>
      <c r="Z58" s="32">
        <v>84105.456000000006</v>
      </c>
      <c r="AA58" s="32">
        <v>0</v>
      </c>
      <c r="AB58" s="32">
        <v>21026.364000000001</v>
      </c>
      <c r="AC58" s="32">
        <v>0</v>
      </c>
      <c r="AD58" s="32">
        <v>0</v>
      </c>
      <c r="AE58" s="28" t="s">
        <v>1885</v>
      </c>
      <c r="AF58" s="106" t="s">
        <v>764</v>
      </c>
      <c r="AG58" s="28" t="s">
        <v>7524</v>
      </c>
      <c r="AH58" s="532" t="s">
        <v>30</v>
      </c>
      <c r="AI58" s="533"/>
      <c r="AJ58" s="28" t="s">
        <v>7585</v>
      </c>
    </row>
    <row r="59" spans="1:36" ht="26">
      <c r="A59" s="104" t="s">
        <v>26</v>
      </c>
      <c r="B59" s="104" t="s">
        <v>11</v>
      </c>
      <c r="C59" s="42"/>
      <c r="D59" s="113" t="s">
        <v>958</v>
      </c>
      <c r="E59" s="42"/>
      <c r="F59" s="28" t="s">
        <v>1245</v>
      </c>
      <c r="G59" s="28" t="s">
        <v>1244</v>
      </c>
      <c r="H59" s="28"/>
      <c r="I59" s="28"/>
      <c r="J59" s="28"/>
      <c r="K59" s="28"/>
      <c r="L59" s="28"/>
      <c r="M59" s="106" t="s">
        <v>6024</v>
      </c>
      <c r="N59" s="332"/>
      <c r="O59" s="28"/>
      <c r="P59" s="28"/>
      <c r="Q59" s="28"/>
      <c r="R59" s="28"/>
      <c r="S59" s="332">
        <v>0.15</v>
      </c>
      <c r="T59" s="375">
        <v>2028</v>
      </c>
      <c r="U59" s="32">
        <v>282925.70999999996</v>
      </c>
      <c r="V59" s="32"/>
      <c r="W59" s="32">
        <v>282925.70999999996</v>
      </c>
      <c r="X59" s="376">
        <v>1</v>
      </c>
      <c r="Y59" s="332">
        <v>0</v>
      </c>
      <c r="Z59" s="32">
        <v>240486.85349999997</v>
      </c>
      <c r="AA59" s="32">
        <v>0</v>
      </c>
      <c r="AB59" s="32">
        <v>42438.856499999994</v>
      </c>
      <c r="AC59" s="32">
        <v>0</v>
      </c>
      <c r="AD59" s="32">
        <v>0</v>
      </c>
      <c r="AE59" s="28" t="s">
        <v>1892</v>
      </c>
      <c r="AF59" s="106" t="s">
        <v>764</v>
      </c>
      <c r="AG59" s="28" t="s">
        <v>7524</v>
      </c>
      <c r="AH59" s="532" t="s">
        <v>30</v>
      </c>
      <c r="AI59" s="533"/>
      <c r="AJ59" s="28" t="s">
        <v>7586</v>
      </c>
    </row>
    <row r="60" spans="1:36" ht="37.5">
      <c r="A60" s="104" t="s">
        <v>26</v>
      </c>
      <c r="B60" s="104" t="s">
        <v>11</v>
      </c>
      <c r="C60" s="42"/>
      <c r="D60" s="113" t="s">
        <v>968</v>
      </c>
      <c r="E60" s="42"/>
      <c r="F60" s="28" t="s">
        <v>1295</v>
      </c>
      <c r="G60" s="28" t="s">
        <v>1294</v>
      </c>
      <c r="H60" s="28"/>
      <c r="I60" s="28"/>
      <c r="J60" s="28"/>
      <c r="K60" s="28"/>
      <c r="L60" s="28"/>
      <c r="M60" s="106" t="s">
        <v>6021</v>
      </c>
      <c r="N60" s="332"/>
      <c r="O60" s="28"/>
      <c r="P60" s="28"/>
      <c r="Q60" s="28"/>
      <c r="R60" s="28"/>
      <c r="S60" s="332">
        <v>0.2</v>
      </c>
      <c r="T60" s="375">
        <v>2028</v>
      </c>
      <c r="U60" s="32">
        <v>89663.27</v>
      </c>
      <c r="V60" s="32"/>
      <c r="W60" s="32">
        <v>89663.27</v>
      </c>
      <c r="X60" s="376">
        <v>1</v>
      </c>
      <c r="Y60" s="332">
        <v>0</v>
      </c>
      <c r="Z60" s="32">
        <v>71730.616000000009</v>
      </c>
      <c r="AA60" s="32">
        <v>0</v>
      </c>
      <c r="AB60" s="32">
        <v>17932.653999999995</v>
      </c>
      <c r="AC60" s="32">
        <v>0</v>
      </c>
      <c r="AD60" s="32">
        <v>0</v>
      </c>
      <c r="AE60" s="28" t="s">
        <v>1885</v>
      </c>
      <c r="AF60" s="106" t="s">
        <v>764</v>
      </c>
      <c r="AG60" s="28" t="s">
        <v>7524</v>
      </c>
      <c r="AH60" s="532" t="s">
        <v>30</v>
      </c>
      <c r="AI60" s="533"/>
      <c r="AJ60" s="28" t="s">
        <v>7587</v>
      </c>
    </row>
    <row r="61" spans="1:36" ht="26">
      <c r="A61" s="104" t="s">
        <v>26</v>
      </c>
      <c r="B61" s="104" t="s">
        <v>11</v>
      </c>
      <c r="C61" s="42"/>
      <c r="D61" s="113" t="s">
        <v>877</v>
      </c>
      <c r="E61" s="42"/>
      <c r="F61" s="28" t="s">
        <v>1282</v>
      </c>
      <c r="G61" s="28" t="s">
        <v>1281</v>
      </c>
      <c r="H61" s="28"/>
      <c r="I61" s="28"/>
      <c r="J61" s="28"/>
      <c r="K61" s="28"/>
      <c r="L61" s="28"/>
      <c r="M61" s="106" t="s">
        <v>6116</v>
      </c>
      <c r="N61" s="332"/>
      <c r="O61" s="28"/>
      <c r="P61" s="28"/>
      <c r="Q61" s="28"/>
      <c r="R61" s="28"/>
      <c r="S61" s="332">
        <v>0.3</v>
      </c>
      <c r="T61" s="375">
        <v>2028</v>
      </c>
      <c r="U61" s="32">
        <v>7312.63</v>
      </c>
      <c r="V61" s="32"/>
      <c r="W61" s="32">
        <v>7312.63</v>
      </c>
      <c r="X61" s="376">
        <v>1</v>
      </c>
      <c r="Y61" s="332">
        <v>0</v>
      </c>
      <c r="Z61" s="32">
        <v>5118.8409999999994</v>
      </c>
      <c r="AA61" s="32">
        <v>0</v>
      </c>
      <c r="AB61" s="32">
        <v>2193.7890000000007</v>
      </c>
      <c r="AC61" s="32">
        <v>0</v>
      </c>
      <c r="AD61" s="32">
        <v>0</v>
      </c>
      <c r="AE61" s="28" t="s">
        <v>1915</v>
      </c>
      <c r="AF61" s="106" t="s">
        <v>764</v>
      </c>
      <c r="AG61" s="28" t="s">
        <v>7524</v>
      </c>
      <c r="AH61" s="532" t="s">
        <v>30</v>
      </c>
      <c r="AI61" s="533"/>
      <c r="AJ61" s="28" t="s">
        <v>7588</v>
      </c>
    </row>
    <row r="62" spans="1:36" ht="37.5">
      <c r="A62" s="104" t="s">
        <v>26</v>
      </c>
      <c r="B62" s="104" t="s">
        <v>11</v>
      </c>
      <c r="C62" s="42"/>
      <c r="D62" s="1" t="s">
        <v>979</v>
      </c>
      <c r="E62" s="42"/>
      <c r="F62" s="28" t="s">
        <v>980</v>
      </c>
      <c r="G62" s="28" t="s">
        <v>1171</v>
      </c>
      <c r="H62" s="28"/>
      <c r="I62" s="28"/>
      <c r="J62" s="28"/>
      <c r="K62" s="28"/>
      <c r="L62" s="28"/>
      <c r="M62" s="106" t="s">
        <v>6055</v>
      </c>
      <c r="N62" s="332"/>
      <c r="O62" s="28"/>
      <c r="P62" s="28"/>
      <c r="Q62" s="28"/>
      <c r="R62" s="28"/>
      <c r="S62" s="332">
        <v>0.15</v>
      </c>
      <c r="T62" s="375">
        <v>2028</v>
      </c>
      <c r="U62" s="32">
        <v>136341.24</v>
      </c>
      <c r="V62" s="32"/>
      <c r="W62" s="32">
        <v>136341.24</v>
      </c>
      <c r="X62" s="376">
        <v>1</v>
      </c>
      <c r="Y62" s="332">
        <v>0</v>
      </c>
      <c r="Z62" s="32">
        <v>115890.05399999999</v>
      </c>
      <c r="AA62" s="32">
        <v>0</v>
      </c>
      <c r="AB62" s="32">
        <v>20451.186000000002</v>
      </c>
      <c r="AC62" s="32">
        <v>0</v>
      </c>
      <c r="AD62" s="32">
        <v>0</v>
      </c>
      <c r="AE62" s="28" t="s">
        <v>1886</v>
      </c>
      <c r="AF62" s="106" t="s">
        <v>764</v>
      </c>
      <c r="AG62" s="28" t="s">
        <v>7524</v>
      </c>
      <c r="AH62" s="532" t="s">
        <v>30</v>
      </c>
      <c r="AI62" s="533"/>
      <c r="AJ62" s="28" t="s">
        <v>7589</v>
      </c>
    </row>
    <row r="63" spans="1:36" ht="26">
      <c r="A63" s="104" t="s">
        <v>26</v>
      </c>
      <c r="B63" s="104" t="s">
        <v>11</v>
      </c>
      <c r="C63" s="42"/>
      <c r="D63" s="1" t="s">
        <v>942</v>
      </c>
      <c r="E63" s="42"/>
      <c r="F63" s="28" t="s">
        <v>943</v>
      </c>
      <c r="G63" s="28" t="s">
        <v>1176</v>
      </c>
      <c r="H63" s="28"/>
      <c r="I63" s="28"/>
      <c r="J63" s="28"/>
      <c r="K63" s="28"/>
      <c r="L63" s="28"/>
      <c r="M63" s="106" t="s">
        <v>6033</v>
      </c>
      <c r="N63" s="332"/>
      <c r="O63" s="28"/>
      <c r="P63" s="28"/>
      <c r="Q63" s="28"/>
      <c r="R63" s="28"/>
      <c r="S63" s="332">
        <v>0.1</v>
      </c>
      <c r="T63" s="375">
        <v>2028</v>
      </c>
      <c r="U63" s="32">
        <v>342848.21999999986</v>
      </c>
      <c r="V63" s="32"/>
      <c r="W63" s="32">
        <v>342848.21999999986</v>
      </c>
      <c r="X63" s="376">
        <v>1</v>
      </c>
      <c r="Y63" s="332">
        <v>0</v>
      </c>
      <c r="Z63" s="32">
        <v>308563.39799999987</v>
      </c>
      <c r="AA63" s="32">
        <v>0</v>
      </c>
      <c r="AB63" s="32">
        <v>34284.821999999986</v>
      </c>
      <c r="AC63" s="32">
        <v>0</v>
      </c>
      <c r="AD63" s="32">
        <v>0</v>
      </c>
      <c r="AE63" s="28" t="s">
        <v>1894</v>
      </c>
      <c r="AF63" s="106" t="s">
        <v>764</v>
      </c>
      <c r="AG63" s="28" t="s">
        <v>7524</v>
      </c>
      <c r="AH63" s="532" t="s">
        <v>30</v>
      </c>
      <c r="AI63" s="533"/>
      <c r="AJ63" s="28" t="s">
        <v>7590</v>
      </c>
    </row>
    <row r="64" spans="1:36" ht="26">
      <c r="A64" s="104" t="s">
        <v>26</v>
      </c>
      <c r="B64" s="104" t="s">
        <v>11</v>
      </c>
      <c r="C64" s="42"/>
      <c r="D64" s="113" t="s">
        <v>939</v>
      </c>
      <c r="E64" s="42"/>
      <c r="F64" s="28" t="s">
        <v>1232</v>
      </c>
      <c r="G64" s="28" t="s">
        <v>1231</v>
      </c>
      <c r="H64" s="28"/>
      <c r="I64" s="28"/>
      <c r="J64" s="28"/>
      <c r="K64" s="28"/>
      <c r="L64" s="28"/>
      <c r="M64" s="106" t="s">
        <v>6013</v>
      </c>
      <c r="N64" s="332"/>
      <c r="O64" s="28"/>
      <c r="P64" s="28"/>
      <c r="Q64" s="28"/>
      <c r="R64" s="28"/>
      <c r="S64" s="332">
        <v>0.2</v>
      </c>
      <c r="T64" s="375">
        <v>2028</v>
      </c>
      <c r="U64" s="32">
        <v>32557.9</v>
      </c>
      <c r="V64" s="32"/>
      <c r="W64" s="32">
        <v>32557.9</v>
      </c>
      <c r="X64" s="376">
        <v>1</v>
      </c>
      <c r="Y64" s="332">
        <v>0</v>
      </c>
      <c r="Z64" s="32">
        <v>26046.320000000003</v>
      </c>
      <c r="AA64" s="32">
        <v>0</v>
      </c>
      <c r="AB64" s="32">
        <v>6511.5799999999981</v>
      </c>
      <c r="AC64" s="32">
        <v>0</v>
      </c>
      <c r="AD64" s="32">
        <v>0</v>
      </c>
      <c r="AE64" s="28" t="s">
        <v>1909</v>
      </c>
      <c r="AF64" s="106" t="s">
        <v>764</v>
      </c>
      <c r="AG64" s="28" t="s">
        <v>7524</v>
      </c>
      <c r="AH64" s="532" t="s">
        <v>30</v>
      </c>
      <c r="AI64" s="533"/>
      <c r="AJ64" s="28" t="s">
        <v>7591</v>
      </c>
    </row>
    <row r="65" spans="1:36" ht="37.5">
      <c r="A65" s="104" t="s">
        <v>26</v>
      </c>
      <c r="B65" s="104" t="s">
        <v>11</v>
      </c>
      <c r="C65" s="42"/>
      <c r="D65" s="113" t="s">
        <v>971</v>
      </c>
      <c r="E65" s="42"/>
      <c r="F65" s="28" t="s">
        <v>1192</v>
      </c>
      <c r="G65" s="28" t="s">
        <v>1184</v>
      </c>
      <c r="H65" s="28"/>
      <c r="I65" s="28"/>
      <c r="J65" s="28"/>
      <c r="K65" s="28"/>
      <c r="L65" s="28"/>
      <c r="M65" s="106" t="s">
        <v>6033</v>
      </c>
      <c r="N65" s="332"/>
      <c r="O65" s="28"/>
      <c r="P65" s="28"/>
      <c r="Q65" s="28"/>
      <c r="R65" s="28"/>
      <c r="S65" s="332">
        <v>0.1</v>
      </c>
      <c r="T65" s="375">
        <v>2028</v>
      </c>
      <c r="U65" s="32">
        <v>25567.73</v>
      </c>
      <c r="V65" s="32"/>
      <c r="W65" s="32">
        <v>25567.73</v>
      </c>
      <c r="X65" s="376">
        <v>1</v>
      </c>
      <c r="Y65" s="332">
        <v>0</v>
      </c>
      <c r="Z65" s="32">
        <v>23010.956999999999</v>
      </c>
      <c r="AA65" s="32">
        <v>0</v>
      </c>
      <c r="AB65" s="32">
        <v>2556.773000000001</v>
      </c>
      <c r="AC65" s="32">
        <v>0</v>
      </c>
      <c r="AD65" s="32">
        <v>0</v>
      </c>
      <c r="AE65" s="28" t="s">
        <v>1894</v>
      </c>
      <c r="AF65" s="106" t="s">
        <v>764</v>
      </c>
      <c r="AG65" s="28" t="s">
        <v>7524</v>
      </c>
      <c r="AH65" s="532" t="s">
        <v>30</v>
      </c>
      <c r="AI65" s="533"/>
      <c r="AJ65" s="28" t="s">
        <v>7592</v>
      </c>
    </row>
    <row r="66" spans="1:36" ht="26">
      <c r="A66" s="104" t="s">
        <v>26</v>
      </c>
      <c r="B66" s="104" t="s">
        <v>11</v>
      </c>
      <c r="C66" s="42"/>
      <c r="D66" s="113" t="s">
        <v>926</v>
      </c>
      <c r="E66" s="42"/>
      <c r="F66" s="28" t="s">
        <v>1273</v>
      </c>
      <c r="G66" s="28" t="s">
        <v>1184</v>
      </c>
      <c r="H66" s="28"/>
      <c r="I66" s="28"/>
      <c r="J66" s="28"/>
      <c r="K66" s="28"/>
      <c r="L66" s="28"/>
      <c r="M66" s="106" t="s">
        <v>6021</v>
      </c>
      <c r="N66" s="332"/>
      <c r="O66" s="28"/>
      <c r="P66" s="28"/>
      <c r="Q66" s="28"/>
      <c r="R66" s="28"/>
      <c r="S66" s="332">
        <v>0.1</v>
      </c>
      <c r="T66" s="375">
        <v>2028</v>
      </c>
      <c r="U66" s="32">
        <v>148304.84999999998</v>
      </c>
      <c r="V66" s="32"/>
      <c r="W66" s="32">
        <v>148304.84999999998</v>
      </c>
      <c r="X66" s="376">
        <v>1</v>
      </c>
      <c r="Y66" s="332">
        <v>0</v>
      </c>
      <c r="Z66" s="32">
        <v>133474.36499999999</v>
      </c>
      <c r="AA66" s="32">
        <v>0</v>
      </c>
      <c r="AB66" s="32">
        <v>14830.484999999986</v>
      </c>
      <c r="AC66" s="32">
        <v>0</v>
      </c>
      <c r="AD66" s="32">
        <v>0</v>
      </c>
      <c r="AE66" s="28" t="s">
        <v>1885</v>
      </c>
      <c r="AF66" s="106" t="s">
        <v>764</v>
      </c>
      <c r="AG66" s="28" t="s">
        <v>7524</v>
      </c>
      <c r="AH66" s="532" t="s">
        <v>30</v>
      </c>
      <c r="AI66" s="533"/>
      <c r="AJ66" s="28" t="s">
        <v>7593</v>
      </c>
    </row>
    <row r="67" spans="1:36" ht="26">
      <c r="A67" s="104" t="s">
        <v>26</v>
      </c>
      <c r="B67" s="104" t="s">
        <v>11</v>
      </c>
      <c r="C67" s="42"/>
      <c r="D67" s="113">
        <v>3201338</v>
      </c>
      <c r="E67" s="42"/>
      <c r="F67" s="28" t="s">
        <v>1197</v>
      </c>
      <c r="G67" s="28" t="s">
        <v>1176</v>
      </c>
      <c r="H67" s="28"/>
      <c r="I67" s="28"/>
      <c r="J67" s="28"/>
      <c r="K67" s="28"/>
      <c r="L67" s="28"/>
      <c r="M67" s="106" t="s">
        <v>6021</v>
      </c>
      <c r="N67" s="332"/>
      <c r="O67" s="28"/>
      <c r="P67" s="28"/>
      <c r="Q67" s="28"/>
      <c r="R67" s="28"/>
      <c r="S67" s="332">
        <v>0.1</v>
      </c>
      <c r="T67" s="375">
        <v>2028</v>
      </c>
      <c r="U67" s="32">
        <v>20664.410000000003</v>
      </c>
      <c r="V67" s="32"/>
      <c r="W67" s="32">
        <v>20664.410000000003</v>
      </c>
      <c r="X67" s="376">
        <v>1</v>
      </c>
      <c r="Y67" s="332">
        <v>0</v>
      </c>
      <c r="Z67" s="32">
        <v>18597.969000000005</v>
      </c>
      <c r="AA67" s="32">
        <v>0</v>
      </c>
      <c r="AB67" s="32">
        <v>2066.4409999999989</v>
      </c>
      <c r="AC67" s="32">
        <v>0</v>
      </c>
      <c r="AD67" s="32">
        <v>0</v>
      </c>
      <c r="AE67" s="28" t="s">
        <v>1885</v>
      </c>
      <c r="AF67" s="106" t="s">
        <v>764</v>
      </c>
      <c r="AG67" s="28" t="s">
        <v>7524</v>
      </c>
      <c r="AH67" s="532" t="s">
        <v>30</v>
      </c>
      <c r="AI67" s="533"/>
      <c r="AJ67" s="28" t="s">
        <v>7594</v>
      </c>
    </row>
    <row r="68" spans="1:36" ht="26">
      <c r="A68" s="104" t="s">
        <v>26</v>
      </c>
      <c r="B68" s="104" t="s">
        <v>11</v>
      </c>
      <c r="C68" s="42"/>
      <c r="D68" s="113" t="s">
        <v>875</v>
      </c>
      <c r="E68" s="42"/>
      <c r="F68" s="28" t="s">
        <v>1197</v>
      </c>
      <c r="G68" s="28" t="s">
        <v>1176</v>
      </c>
      <c r="H68" s="28"/>
      <c r="I68" s="28"/>
      <c r="J68" s="28"/>
      <c r="K68" s="28"/>
      <c r="L68" s="28"/>
      <c r="M68" s="106" t="s">
        <v>6021</v>
      </c>
      <c r="N68" s="332"/>
      <c r="O68" s="28"/>
      <c r="P68" s="28"/>
      <c r="Q68" s="28"/>
      <c r="R68" s="28"/>
      <c r="S68" s="332">
        <v>0.1</v>
      </c>
      <c r="T68" s="375">
        <v>2028</v>
      </c>
      <c r="U68" s="32">
        <v>119496.04</v>
      </c>
      <c r="V68" s="32"/>
      <c r="W68" s="32">
        <v>119496.04</v>
      </c>
      <c r="X68" s="376">
        <v>1</v>
      </c>
      <c r="Y68" s="332">
        <v>0</v>
      </c>
      <c r="Z68" s="32">
        <v>107546.436</v>
      </c>
      <c r="AA68" s="32">
        <v>0</v>
      </c>
      <c r="AB68" s="32">
        <v>11949.603999999992</v>
      </c>
      <c r="AC68" s="32">
        <v>0</v>
      </c>
      <c r="AD68" s="32">
        <v>0</v>
      </c>
      <c r="AE68" s="28" t="s">
        <v>1885</v>
      </c>
      <c r="AF68" s="106" t="s">
        <v>764</v>
      </c>
      <c r="AG68" s="28" t="s">
        <v>7524</v>
      </c>
      <c r="AH68" s="532" t="s">
        <v>30</v>
      </c>
      <c r="AI68" s="533"/>
      <c r="AJ68" s="28" t="s">
        <v>7595</v>
      </c>
    </row>
    <row r="69" spans="1:36" ht="37.5">
      <c r="A69" s="104" t="s">
        <v>26</v>
      </c>
      <c r="B69" s="104" t="s">
        <v>11</v>
      </c>
      <c r="C69" s="42"/>
      <c r="D69" s="113" t="s">
        <v>835</v>
      </c>
      <c r="E69" s="42"/>
      <c r="F69" s="28" t="s">
        <v>834</v>
      </c>
      <c r="G69" s="28" t="s">
        <v>1176</v>
      </c>
      <c r="H69" s="28"/>
      <c r="I69" s="28"/>
      <c r="J69" s="28"/>
      <c r="K69" s="28"/>
      <c r="L69" s="28"/>
      <c r="M69" s="106" t="s">
        <v>6055</v>
      </c>
      <c r="N69" s="332"/>
      <c r="O69" s="28"/>
      <c r="P69" s="28"/>
      <c r="Q69" s="28"/>
      <c r="R69" s="28"/>
      <c r="S69" s="332">
        <v>0.1</v>
      </c>
      <c r="T69" s="375">
        <v>2028</v>
      </c>
      <c r="U69" s="32">
        <v>433641.9</v>
      </c>
      <c r="V69" s="32"/>
      <c r="W69" s="32">
        <v>433641.9</v>
      </c>
      <c r="X69" s="376">
        <v>1</v>
      </c>
      <c r="Y69" s="332">
        <v>0</v>
      </c>
      <c r="Z69" s="32">
        <v>390277.71</v>
      </c>
      <c r="AA69" s="32">
        <v>0</v>
      </c>
      <c r="AB69" s="32">
        <v>43364.19</v>
      </c>
      <c r="AC69" s="32">
        <v>0</v>
      </c>
      <c r="AD69" s="32">
        <v>0</v>
      </c>
      <c r="AE69" s="28" t="s">
        <v>1886</v>
      </c>
      <c r="AF69" s="106" t="s">
        <v>764</v>
      </c>
      <c r="AG69" s="28" t="s">
        <v>7524</v>
      </c>
      <c r="AH69" s="532" t="s">
        <v>30</v>
      </c>
      <c r="AI69" s="533"/>
      <c r="AJ69" s="28" t="s">
        <v>7596</v>
      </c>
    </row>
    <row r="70" spans="1:36" ht="26">
      <c r="A70" s="104" t="s">
        <v>26</v>
      </c>
      <c r="B70" s="104" t="s">
        <v>11</v>
      </c>
      <c r="C70" s="42"/>
      <c r="D70" s="113" t="s">
        <v>909</v>
      </c>
      <c r="E70" s="42"/>
      <c r="F70" s="28" t="s">
        <v>1250</v>
      </c>
      <c r="G70" s="28" t="s">
        <v>1221</v>
      </c>
      <c r="H70" s="28"/>
      <c r="I70" s="28"/>
      <c r="J70" s="28"/>
      <c r="K70" s="28"/>
      <c r="L70" s="28"/>
      <c r="M70" s="106" t="s">
        <v>6013</v>
      </c>
      <c r="N70" s="332"/>
      <c r="O70" s="28"/>
      <c r="P70" s="28"/>
      <c r="Q70" s="28"/>
      <c r="R70" s="28"/>
      <c r="S70" s="332">
        <v>0.1</v>
      </c>
      <c r="T70" s="375">
        <v>2028</v>
      </c>
      <c r="U70" s="32">
        <v>33782.240000000005</v>
      </c>
      <c r="V70" s="32"/>
      <c r="W70" s="32">
        <v>33782.240000000005</v>
      </c>
      <c r="X70" s="376">
        <v>1</v>
      </c>
      <c r="Y70" s="332">
        <v>0</v>
      </c>
      <c r="Z70" s="32">
        <v>30404.016000000007</v>
      </c>
      <c r="AA70" s="32">
        <v>0</v>
      </c>
      <c r="AB70" s="32">
        <v>3378.2239999999983</v>
      </c>
      <c r="AC70" s="32">
        <v>0</v>
      </c>
      <c r="AD70" s="32">
        <v>0</v>
      </c>
      <c r="AE70" s="28" t="s">
        <v>1909</v>
      </c>
      <c r="AF70" s="106" t="s">
        <v>764</v>
      </c>
      <c r="AG70" s="28" t="s">
        <v>7524</v>
      </c>
      <c r="AH70" s="532" t="s">
        <v>30</v>
      </c>
      <c r="AI70" s="533"/>
      <c r="AJ70" s="28" t="s">
        <v>7597</v>
      </c>
    </row>
    <row r="71" spans="1:36" ht="26">
      <c r="A71" s="104" t="s">
        <v>26</v>
      </c>
      <c r="B71" s="104" t="s">
        <v>11</v>
      </c>
      <c r="C71" s="42"/>
      <c r="D71" s="113" t="s">
        <v>983</v>
      </c>
      <c r="E71" s="42"/>
      <c r="F71" s="28" t="s">
        <v>984</v>
      </c>
      <c r="G71" s="28" t="s">
        <v>1176</v>
      </c>
      <c r="H71" s="28"/>
      <c r="I71" s="28"/>
      <c r="J71" s="28"/>
      <c r="K71" s="28"/>
      <c r="L71" s="28"/>
      <c r="M71" s="106" t="s">
        <v>6055</v>
      </c>
      <c r="N71" s="332"/>
      <c r="O71" s="28"/>
      <c r="P71" s="28"/>
      <c r="Q71" s="28"/>
      <c r="R71" s="28"/>
      <c r="S71" s="332">
        <v>0.3</v>
      </c>
      <c r="T71" s="375">
        <v>2028</v>
      </c>
      <c r="U71" s="32">
        <v>41724.75</v>
      </c>
      <c r="V71" s="32"/>
      <c r="W71" s="32">
        <v>41724.75</v>
      </c>
      <c r="X71" s="376">
        <v>1</v>
      </c>
      <c r="Y71" s="332">
        <v>0</v>
      </c>
      <c r="Z71" s="32">
        <v>29207.324999999997</v>
      </c>
      <c r="AA71" s="32">
        <v>0</v>
      </c>
      <c r="AB71" s="32">
        <v>12517.425000000003</v>
      </c>
      <c r="AC71" s="32">
        <v>0</v>
      </c>
      <c r="AD71" s="32">
        <v>0</v>
      </c>
      <c r="AE71" s="28" t="s">
        <v>1886</v>
      </c>
      <c r="AF71" s="106" t="s">
        <v>764</v>
      </c>
      <c r="AG71" s="28" t="s">
        <v>7524</v>
      </c>
      <c r="AH71" s="532" t="s">
        <v>30</v>
      </c>
      <c r="AI71" s="533"/>
      <c r="AJ71" s="28" t="s">
        <v>7598</v>
      </c>
    </row>
    <row r="72" spans="1:36" ht="26">
      <c r="A72" s="104" t="s">
        <v>26</v>
      </c>
      <c r="B72" s="104" t="s">
        <v>11</v>
      </c>
      <c r="C72" s="42"/>
      <c r="D72" s="113" t="s">
        <v>816</v>
      </c>
      <c r="E72" s="42"/>
      <c r="F72" s="28" t="s">
        <v>1260</v>
      </c>
      <c r="G72" s="28" t="s">
        <v>1184</v>
      </c>
      <c r="H72" s="28"/>
      <c r="I72" s="28"/>
      <c r="J72" s="28"/>
      <c r="K72" s="28"/>
      <c r="L72" s="28"/>
      <c r="M72" s="106" t="s">
        <v>6021</v>
      </c>
      <c r="N72" s="332"/>
      <c r="O72" s="28"/>
      <c r="P72" s="28"/>
      <c r="Q72" s="28"/>
      <c r="R72" s="28"/>
      <c r="S72" s="332">
        <v>0.1</v>
      </c>
      <c r="T72" s="375">
        <v>2028</v>
      </c>
      <c r="U72" s="32">
        <v>134354.06999999998</v>
      </c>
      <c r="V72" s="32"/>
      <c r="W72" s="32">
        <v>134354.06999999998</v>
      </c>
      <c r="X72" s="376">
        <v>1</v>
      </c>
      <c r="Y72" s="332">
        <v>0</v>
      </c>
      <c r="Z72" s="32">
        <v>120918.66299999999</v>
      </c>
      <c r="AA72" s="32">
        <v>0</v>
      </c>
      <c r="AB72" s="32">
        <v>13435.406999999992</v>
      </c>
      <c r="AC72" s="32">
        <v>0</v>
      </c>
      <c r="AD72" s="32">
        <v>0</v>
      </c>
      <c r="AE72" s="28" t="s">
        <v>1885</v>
      </c>
      <c r="AF72" s="106" t="s">
        <v>764</v>
      </c>
      <c r="AG72" s="28" t="s">
        <v>7524</v>
      </c>
      <c r="AH72" s="532" t="s">
        <v>30</v>
      </c>
      <c r="AI72" s="533"/>
      <c r="AJ72" s="28" t="s">
        <v>7599</v>
      </c>
    </row>
    <row r="73" spans="1:36" ht="37.5">
      <c r="A73" s="104" t="s">
        <v>26</v>
      </c>
      <c r="B73" s="104" t="s">
        <v>11</v>
      </c>
      <c r="C73" s="42"/>
      <c r="D73" s="113" t="s">
        <v>964</v>
      </c>
      <c r="E73" s="42"/>
      <c r="F73" s="28" t="s">
        <v>1079</v>
      </c>
      <c r="G73" s="28" t="s">
        <v>1183</v>
      </c>
      <c r="H73" s="28"/>
      <c r="I73" s="28"/>
      <c r="J73" s="28"/>
      <c r="K73" s="28"/>
      <c r="L73" s="28"/>
      <c r="M73" s="106" t="s">
        <v>6021</v>
      </c>
      <c r="N73" s="332"/>
      <c r="O73" s="28"/>
      <c r="P73" s="28"/>
      <c r="Q73" s="28"/>
      <c r="R73" s="28"/>
      <c r="S73" s="332">
        <v>0.3</v>
      </c>
      <c r="T73" s="375">
        <v>2028</v>
      </c>
      <c r="U73" s="32">
        <v>46265.87000000001</v>
      </c>
      <c r="V73" s="32"/>
      <c r="W73" s="32">
        <v>46265.87000000001</v>
      </c>
      <c r="X73" s="376">
        <v>1</v>
      </c>
      <c r="Y73" s="332">
        <v>0</v>
      </c>
      <c r="Z73" s="32">
        <v>32386.109000000004</v>
      </c>
      <c r="AA73" s="32">
        <v>0</v>
      </c>
      <c r="AB73" s="32">
        <v>13879.761000000006</v>
      </c>
      <c r="AC73" s="32">
        <v>0</v>
      </c>
      <c r="AD73" s="32">
        <v>0</v>
      </c>
      <c r="AE73" s="28" t="s">
        <v>1885</v>
      </c>
      <c r="AF73" s="106" t="s">
        <v>764</v>
      </c>
      <c r="AG73" s="28" t="s">
        <v>7524</v>
      </c>
      <c r="AH73" s="532" t="s">
        <v>30</v>
      </c>
      <c r="AI73" s="533"/>
      <c r="AJ73" s="28" t="s">
        <v>7600</v>
      </c>
    </row>
    <row r="74" spans="1:36" ht="37.5">
      <c r="A74" s="104" t="s">
        <v>26</v>
      </c>
      <c r="B74" s="104" t="s">
        <v>11</v>
      </c>
      <c r="C74" s="42"/>
      <c r="D74" s="113" t="s">
        <v>858</v>
      </c>
      <c r="E74" s="42"/>
      <c r="F74" s="28" t="s">
        <v>857</v>
      </c>
      <c r="G74" s="28" t="s">
        <v>1276</v>
      </c>
      <c r="H74" s="28"/>
      <c r="I74" s="28"/>
      <c r="J74" s="28"/>
      <c r="K74" s="28"/>
      <c r="L74" s="28"/>
      <c r="M74" s="106" t="s">
        <v>6033</v>
      </c>
      <c r="N74" s="332"/>
      <c r="O74" s="28"/>
      <c r="P74" s="28"/>
      <c r="Q74" s="28"/>
      <c r="R74" s="28"/>
      <c r="S74" s="332">
        <v>0.1</v>
      </c>
      <c r="T74" s="375">
        <v>2028</v>
      </c>
      <c r="U74" s="32">
        <v>45198.89</v>
      </c>
      <c r="V74" s="32"/>
      <c r="W74" s="32">
        <v>45198.89</v>
      </c>
      <c r="X74" s="376">
        <v>1</v>
      </c>
      <c r="Y74" s="332">
        <v>0</v>
      </c>
      <c r="Z74" s="32">
        <v>40679.001000000004</v>
      </c>
      <c r="AA74" s="32">
        <v>0</v>
      </c>
      <c r="AB74" s="32">
        <v>4519.8889999999956</v>
      </c>
      <c r="AC74" s="32">
        <v>0</v>
      </c>
      <c r="AD74" s="32">
        <v>0</v>
      </c>
      <c r="AE74" s="28" t="s">
        <v>1894</v>
      </c>
      <c r="AF74" s="106" t="s">
        <v>764</v>
      </c>
      <c r="AG74" s="28" t="s">
        <v>7524</v>
      </c>
      <c r="AH74" s="532" t="s">
        <v>30</v>
      </c>
      <c r="AI74" s="533"/>
      <c r="AJ74" s="28" t="s">
        <v>7601</v>
      </c>
    </row>
    <row r="75" spans="1:36" ht="39">
      <c r="A75" s="104" t="s">
        <v>26</v>
      </c>
      <c r="B75" s="104" t="s">
        <v>11</v>
      </c>
      <c r="C75" s="42"/>
      <c r="D75" s="113" t="s">
        <v>910</v>
      </c>
      <c r="E75" s="42"/>
      <c r="F75" s="28" t="s">
        <v>911</v>
      </c>
      <c r="G75" s="28" t="s">
        <v>1172</v>
      </c>
      <c r="H75" s="28"/>
      <c r="I75" s="28"/>
      <c r="J75" s="28"/>
      <c r="K75" s="28"/>
      <c r="L75" s="28"/>
      <c r="M75" s="106" t="s">
        <v>6039</v>
      </c>
      <c r="N75" s="332"/>
      <c r="O75" s="28"/>
      <c r="P75" s="28"/>
      <c r="Q75" s="28"/>
      <c r="R75" s="28"/>
      <c r="S75" s="332">
        <v>0.1</v>
      </c>
      <c r="T75" s="375">
        <v>2028</v>
      </c>
      <c r="U75" s="32">
        <v>28670.89</v>
      </c>
      <c r="V75" s="32"/>
      <c r="W75" s="32">
        <v>28670.89</v>
      </c>
      <c r="X75" s="376">
        <v>1</v>
      </c>
      <c r="Y75" s="332">
        <v>0</v>
      </c>
      <c r="Z75" s="32">
        <v>25803.800999999999</v>
      </c>
      <c r="AA75" s="32">
        <v>0</v>
      </c>
      <c r="AB75" s="32">
        <v>2867.0889999999999</v>
      </c>
      <c r="AC75" s="32">
        <v>0</v>
      </c>
      <c r="AD75" s="32">
        <v>0</v>
      </c>
      <c r="AE75" s="28" t="s">
        <v>1900</v>
      </c>
      <c r="AF75" s="106" t="s">
        <v>764</v>
      </c>
      <c r="AG75" s="28" t="s">
        <v>7524</v>
      </c>
      <c r="AH75" s="532" t="s">
        <v>30</v>
      </c>
      <c r="AI75" s="533"/>
      <c r="AJ75" s="28" t="s">
        <v>7602</v>
      </c>
    </row>
    <row r="76" spans="1:36" ht="39">
      <c r="A76" s="104" t="s">
        <v>5882</v>
      </c>
      <c r="B76" s="104" t="s">
        <v>280</v>
      </c>
      <c r="C76" s="42"/>
      <c r="D76" s="113" t="s">
        <v>6628</v>
      </c>
      <c r="E76" s="42"/>
      <c r="F76" s="28" t="s">
        <v>6629</v>
      </c>
      <c r="G76" s="28" t="s">
        <v>1736</v>
      </c>
      <c r="H76" s="28"/>
      <c r="I76" s="28"/>
      <c r="J76" s="28"/>
      <c r="K76" s="28"/>
      <c r="L76" s="28"/>
      <c r="M76" s="106" t="s">
        <v>5976</v>
      </c>
      <c r="N76" s="332"/>
      <c r="O76" s="28"/>
      <c r="P76" s="28"/>
      <c r="Q76" s="28"/>
      <c r="R76" s="28"/>
      <c r="S76" s="332">
        <v>0.625</v>
      </c>
      <c r="T76" s="375">
        <v>2028</v>
      </c>
      <c r="U76" s="32">
        <v>4176.25</v>
      </c>
      <c r="V76" s="32"/>
      <c r="W76" s="32">
        <v>4176.25</v>
      </c>
      <c r="X76" s="376">
        <v>1</v>
      </c>
      <c r="Y76" s="332">
        <v>0</v>
      </c>
      <c r="Z76" s="32">
        <v>1566.09375</v>
      </c>
      <c r="AA76" s="32">
        <v>0</v>
      </c>
      <c r="AB76" s="32">
        <v>2610.15625</v>
      </c>
      <c r="AC76" s="32">
        <v>0</v>
      </c>
      <c r="AD76" s="32">
        <v>0</v>
      </c>
      <c r="AE76" s="28" t="s">
        <v>526</v>
      </c>
      <c r="AF76" s="106" t="s">
        <v>765</v>
      </c>
      <c r="AG76" s="28" t="s">
        <v>7524</v>
      </c>
      <c r="AH76" s="532" t="s">
        <v>30</v>
      </c>
      <c r="AI76" s="533"/>
      <c r="AJ76" s="28" t="s">
        <v>7603</v>
      </c>
    </row>
    <row r="77" spans="1:36" ht="39">
      <c r="A77" s="104" t="s">
        <v>5882</v>
      </c>
      <c r="B77" s="104" t="s">
        <v>280</v>
      </c>
      <c r="C77" s="42"/>
      <c r="D77" s="113" t="s">
        <v>6630</v>
      </c>
      <c r="E77" s="42"/>
      <c r="F77" s="28" t="s">
        <v>6629</v>
      </c>
      <c r="G77" s="28" t="s">
        <v>1736</v>
      </c>
      <c r="H77" s="28"/>
      <c r="I77" s="28"/>
      <c r="J77" s="28"/>
      <c r="K77" s="28"/>
      <c r="L77" s="28"/>
      <c r="M77" s="106" t="s">
        <v>5976</v>
      </c>
      <c r="N77" s="332"/>
      <c r="O77" s="28"/>
      <c r="P77" s="28"/>
      <c r="Q77" s="28"/>
      <c r="R77" s="28"/>
      <c r="S77" s="332">
        <v>0.625</v>
      </c>
      <c r="T77" s="375">
        <v>2028</v>
      </c>
      <c r="U77" s="32">
        <v>3710</v>
      </c>
      <c r="V77" s="32"/>
      <c r="W77" s="32">
        <v>3710</v>
      </c>
      <c r="X77" s="376">
        <v>1</v>
      </c>
      <c r="Y77" s="332">
        <v>0</v>
      </c>
      <c r="Z77" s="32">
        <v>1391.25</v>
      </c>
      <c r="AA77" s="32">
        <v>0</v>
      </c>
      <c r="AB77" s="32">
        <v>2318.75</v>
      </c>
      <c r="AC77" s="32">
        <v>0</v>
      </c>
      <c r="AD77" s="32">
        <v>0</v>
      </c>
      <c r="AE77" s="28" t="s">
        <v>526</v>
      </c>
      <c r="AF77" s="106" t="s">
        <v>765</v>
      </c>
      <c r="AG77" s="28" t="s">
        <v>7524</v>
      </c>
      <c r="AH77" s="532" t="s">
        <v>30</v>
      </c>
      <c r="AI77" s="533"/>
      <c r="AJ77" s="28" t="s">
        <v>7604</v>
      </c>
    </row>
    <row r="78" spans="1:36" ht="87.5">
      <c r="A78" s="104" t="s">
        <v>2015</v>
      </c>
      <c r="B78" s="104" t="s">
        <v>1940</v>
      </c>
      <c r="C78" s="42"/>
      <c r="D78" s="113" t="s">
        <v>1730</v>
      </c>
      <c r="E78" s="42"/>
      <c r="F78" s="28" t="s">
        <v>1036</v>
      </c>
      <c r="G78" s="28" t="s">
        <v>1729</v>
      </c>
      <c r="H78" s="28"/>
      <c r="I78" s="28"/>
      <c r="J78" s="28"/>
      <c r="K78" s="28"/>
      <c r="L78" s="28"/>
      <c r="M78" s="106" t="s">
        <v>6583</v>
      </c>
      <c r="N78" s="332"/>
      <c r="O78" s="28"/>
      <c r="P78" s="28"/>
      <c r="Q78" s="28"/>
      <c r="R78" s="28"/>
      <c r="S78" s="332">
        <v>0.75</v>
      </c>
      <c r="T78" s="375">
        <v>2028</v>
      </c>
      <c r="U78" s="32">
        <v>34641.25</v>
      </c>
      <c r="V78" s="32"/>
      <c r="W78" s="32">
        <v>34641.25</v>
      </c>
      <c r="X78" s="376">
        <v>1</v>
      </c>
      <c r="Y78" s="332">
        <v>0</v>
      </c>
      <c r="Z78" s="32">
        <v>8660.3125</v>
      </c>
      <c r="AA78" s="32">
        <v>0</v>
      </c>
      <c r="AB78" s="32">
        <v>25980.9375</v>
      </c>
      <c r="AC78" s="32">
        <v>0</v>
      </c>
      <c r="AD78" s="32">
        <v>0</v>
      </c>
      <c r="AE78" s="28" t="s">
        <v>657</v>
      </c>
      <c r="AF78" s="106" t="s">
        <v>765</v>
      </c>
      <c r="AG78" s="28" t="s">
        <v>7524</v>
      </c>
      <c r="AH78" s="532" t="s">
        <v>30</v>
      </c>
      <c r="AI78" s="533"/>
      <c r="AJ78" s="28" t="s">
        <v>7605</v>
      </c>
    </row>
    <row r="79" spans="1:36" ht="87.5">
      <c r="A79" s="104" t="s">
        <v>2015</v>
      </c>
      <c r="B79" s="104" t="s">
        <v>1940</v>
      </c>
      <c r="C79" s="42"/>
      <c r="D79" s="113" t="s">
        <v>6631</v>
      </c>
      <c r="E79" s="42"/>
      <c r="F79" s="28" t="s">
        <v>1036</v>
      </c>
      <c r="G79" s="28" t="s">
        <v>1729</v>
      </c>
      <c r="H79" s="28"/>
      <c r="I79" s="28"/>
      <c r="J79" s="28"/>
      <c r="K79" s="28"/>
      <c r="L79" s="28"/>
      <c r="M79" s="106" t="s">
        <v>6583</v>
      </c>
      <c r="N79" s="332"/>
      <c r="O79" s="28"/>
      <c r="P79" s="28"/>
      <c r="Q79" s="28"/>
      <c r="R79" s="28"/>
      <c r="S79" s="332">
        <v>0.75</v>
      </c>
      <c r="T79" s="375">
        <v>2028</v>
      </c>
      <c r="U79" s="32">
        <v>6150</v>
      </c>
      <c r="V79" s="32"/>
      <c r="W79" s="32">
        <v>6150</v>
      </c>
      <c r="X79" s="376">
        <v>1</v>
      </c>
      <c r="Y79" s="332">
        <v>0</v>
      </c>
      <c r="Z79" s="32">
        <v>1537.5</v>
      </c>
      <c r="AA79" s="32">
        <v>0</v>
      </c>
      <c r="AB79" s="32">
        <v>4612.5</v>
      </c>
      <c r="AC79" s="32">
        <v>0</v>
      </c>
      <c r="AD79" s="32">
        <v>0</v>
      </c>
      <c r="AE79" s="28" t="s">
        <v>657</v>
      </c>
      <c r="AF79" s="106" t="s">
        <v>765</v>
      </c>
      <c r="AG79" s="28" t="s">
        <v>7524</v>
      </c>
      <c r="AH79" s="532" t="s">
        <v>30</v>
      </c>
      <c r="AI79" s="533"/>
      <c r="AJ79" s="28" t="s">
        <v>7606</v>
      </c>
    </row>
    <row r="80" spans="1:36" ht="26">
      <c r="A80" s="104" t="s">
        <v>26</v>
      </c>
      <c r="B80" s="104" t="s">
        <v>11</v>
      </c>
      <c r="C80" s="42"/>
      <c r="D80" s="113" t="s">
        <v>822</v>
      </c>
      <c r="E80" s="42"/>
      <c r="F80" s="28" t="s">
        <v>1256</v>
      </c>
      <c r="G80" s="28" t="s">
        <v>1184</v>
      </c>
      <c r="H80" s="28"/>
      <c r="I80" s="28"/>
      <c r="J80" s="28"/>
      <c r="K80" s="28"/>
      <c r="L80" s="28"/>
      <c r="M80" s="106" t="s">
        <v>6021</v>
      </c>
      <c r="N80" s="332"/>
      <c r="O80" s="28"/>
      <c r="P80" s="28"/>
      <c r="Q80" s="28"/>
      <c r="R80" s="28"/>
      <c r="S80" s="332">
        <v>0.1</v>
      </c>
      <c r="T80" s="375">
        <v>2028</v>
      </c>
      <c r="U80" s="32">
        <v>134528.97000000003</v>
      </c>
      <c r="V80" s="32"/>
      <c r="W80" s="32">
        <v>134528.97000000003</v>
      </c>
      <c r="X80" s="376">
        <v>1</v>
      </c>
      <c r="Y80" s="332">
        <v>0</v>
      </c>
      <c r="Z80" s="32">
        <v>121076.07300000003</v>
      </c>
      <c r="AA80" s="32">
        <v>0</v>
      </c>
      <c r="AB80" s="32">
        <v>13452.896999999997</v>
      </c>
      <c r="AC80" s="32">
        <v>0</v>
      </c>
      <c r="AD80" s="32">
        <v>0</v>
      </c>
      <c r="AE80" s="28" t="s">
        <v>1885</v>
      </c>
      <c r="AF80" s="106" t="s">
        <v>764</v>
      </c>
      <c r="AG80" s="28" t="s">
        <v>7524</v>
      </c>
      <c r="AH80" s="532" t="s">
        <v>30</v>
      </c>
      <c r="AI80" s="533"/>
      <c r="AJ80" s="28" t="s">
        <v>7607</v>
      </c>
    </row>
    <row r="81" spans="1:36" ht="39">
      <c r="A81" s="104" t="s">
        <v>26</v>
      </c>
      <c r="B81" s="104" t="s">
        <v>11</v>
      </c>
      <c r="C81" s="42"/>
      <c r="D81" s="113" t="s">
        <v>881</v>
      </c>
      <c r="E81" s="42"/>
      <c r="F81" s="28" t="s">
        <v>880</v>
      </c>
      <c r="G81" s="28" t="s">
        <v>1179</v>
      </c>
      <c r="H81" s="28"/>
      <c r="I81" s="28"/>
      <c r="J81" s="28"/>
      <c r="K81" s="28"/>
      <c r="L81" s="28"/>
      <c r="M81" s="106" t="s">
        <v>6039</v>
      </c>
      <c r="N81" s="332"/>
      <c r="O81" s="28"/>
      <c r="P81" s="28"/>
      <c r="Q81" s="28"/>
      <c r="R81" s="28"/>
      <c r="S81" s="332">
        <v>0.05</v>
      </c>
      <c r="T81" s="375">
        <v>2028</v>
      </c>
      <c r="U81" s="32">
        <v>54369.200000000004</v>
      </c>
      <c r="V81" s="32"/>
      <c r="W81" s="32">
        <v>54369.200000000004</v>
      </c>
      <c r="X81" s="376">
        <v>1</v>
      </c>
      <c r="Y81" s="332">
        <v>0</v>
      </c>
      <c r="Z81" s="32">
        <v>51650.740000000005</v>
      </c>
      <c r="AA81" s="32">
        <v>0</v>
      </c>
      <c r="AB81" s="32">
        <v>2718.4599999999991</v>
      </c>
      <c r="AC81" s="32">
        <v>0</v>
      </c>
      <c r="AD81" s="32">
        <v>0</v>
      </c>
      <c r="AE81" s="28" t="s">
        <v>1900</v>
      </c>
      <c r="AF81" s="106" t="s">
        <v>764</v>
      </c>
      <c r="AG81" s="28" t="s">
        <v>7524</v>
      </c>
      <c r="AH81" s="532" t="s">
        <v>30</v>
      </c>
      <c r="AI81" s="533"/>
      <c r="AJ81" s="28" t="s">
        <v>7608</v>
      </c>
    </row>
    <row r="82" spans="1:36" ht="75">
      <c r="A82" s="104" t="s">
        <v>2015</v>
      </c>
      <c r="B82" s="104" t="s">
        <v>1940</v>
      </c>
      <c r="C82" s="42"/>
      <c r="D82" s="113">
        <v>3201438</v>
      </c>
      <c r="E82" s="42"/>
      <c r="F82" s="28" t="s">
        <v>6632</v>
      </c>
      <c r="G82" s="28" t="s">
        <v>1621</v>
      </c>
      <c r="H82" s="28"/>
      <c r="I82" s="28"/>
      <c r="J82" s="28"/>
      <c r="K82" s="28"/>
      <c r="L82" s="28"/>
      <c r="M82" s="106" t="s">
        <v>5962</v>
      </c>
      <c r="N82" s="332"/>
      <c r="O82" s="28"/>
      <c r="P82" s="28"/>
      <c r="Q82" s="28"/>
      <c r="R82" s="28"/>
      <c r="S82" s="332">
        <v>0.5</v>
      </c>
      <c r="T82" s="375">
        <v>2028</v>
      </c>
      <c r="U82" s="32">
        <v>2715</v>
      </c>
      <c r="V82" s="32"/>
      <c r="W82" s="32">
        <v>2715</v>
      </c>
      <c r="X82" s="376">
        <v>1</v>
      </c>
      <c r="Y82" s="332">
        <v>0</v>
      </c>
      <c r="Z82" s="32">
        <v>1357.5</v>
      </c>
      <c r="AA82" s="32">
        <v>0</v>
      </c>
      <c r="AB82" s="32">
        <v>1357.5</v>
      </c>
      <c r="AC82" s="32">
        <v>0</v>
      </c>
      <c r="AD82" s="32">
        <v>0</v>
      </c>
      <c r="AE82" s="28" t="s">
        <v>658</v>
      </c>
      <c r="AF82" s="106" t="s">
        <v>765</v>
      </c>
      <c r="AG82" s="28" t="s">
        <v>7524</v>
      </c>
      <c r="AH82" s="532" t="s">
        <v>30</v>
      </c>
      <c r="AI82" s="533"/>
      <c r="AJ82" s="28" t="s">
        <v>7609</v>
      </c>
    </row>
    <row r="83" spans="1:36" ht="39">
      <c r="A83" s="104" t="s">
        <v>2015</v>
      </c>
      <c r="B83" s="104" t="s">
        <v>1940</v>
      </c>
      <c r="C83" s="42"/>
      <c r="D83" s="113">
        <v>3200917</v>
      </c>
      <c r="E83" s="42"/>
      <c r="F83" s="28" t="s">
        <v>6634</v>
      </c>
      <c r="G83" s="28" t="s">
        <v>1861</v>
      </c>
      <c r="H83" s="28"/>
      <c r="I83" s="28"/>
      <c r="J83" s="28"/>
      <c r="K83" s="28"/>
      <c r="L83" s="28"/>
      <c r="M83" s="106" t="s">
        <v>6583</v>
      </c>
      <c r="N83" s="332"/>
      <c r="O83" s="28"/>
      <c r="P83" s="28"/>
      <c r="Q83" s="28"/>
      <c r="R83" s="28"/>
      <c r="S83" s="332">
        <v>0.75</v>
      </c>
      <c r="T83" s="375">
        <v>2028</v>
      </c>
      <c r="U83" s="32">
        <v>340</v>
      </c>
      <c r="V83" s="32"/>
      <c r="W83" s="32">
        <v>340</v>
      </c>
      <c r="X83" s="376">
        <v>1</v>
      </c>
      <c r="Y83" s="332">
        <v>0</v>
      </c>
      <c r="Z83" s="32">
        <v>85</v>
      </c>
      <c r="AA83" s="32">
        <v>0</v>
      </c>
      <c r="AB83" s="32">
        <v>255</v>
      </c>
      <c r="AC83" s="32">
        <v>0</v>
      </c>
      <c r="AD83" s="32">
        <v>0</v>
      </c>
      <c r="AE83" s="28" t="s">
        <v>657</v>
      </c>
      <c r="AF83" s="106" t="s">
        <v>765</v>
      </c>
      <c r="AG83" s="28" t="s">
        <v>7524</v>
      </c>
      <c r="AH83" s="532" t="s">
        <v>30</v>
      </c>
      <c r="AI83" s="533"/>
      <c r="AJ83" s="28" t="s">
        <v>7610</v>
      </c>
    </row>
    <row r="84" spans="1:36" ht="37.5">
      <c r="A84" s="104" t="s">
        <v>26</v>
      </c>
      <c r="B84" s="104" t="s">
        <v>11</v>
      </c>
      <c r="C84" s="42"/>
      <c r="D84" s="113" t="s">
        <v>815</v>
      </c>
      <c r="E84" s="42"/>
      <c r="F84" s="28" t="s">
        <v>814</v>
      </c>
      <c r="G84" s="28" t="s">
        <v>1203</v>
      </c>
      <c r="H84" s="28"/>
      <c r="I84" s="28"/>
      <c r="J84" s="28"/>
      <c r="K84" s="28"/>
      <c r="L84" s="28"/>
      <c r="M84" s="106" t="s">
        <v>6055</v>
      </c>
      <c r="N84" s="332"/>
      <c r="O84" s="28"/>
      <c r="P84" s="28"/>
      <c r="Q84" s="28"/>
      <c r="R84" s="28"/>
      <c r="S84" s="332">
        <v>0.1</v>
      </c>
      <c r="T84" s="375">
        <v>2028</v>
      </c>
      <c r="U84" s="32">
        <v>-3269.0099999999993</v>
      </c>
      <c r="V84" s="32"/>
      <c r="W84" s="32">
        <v>-3269.0099999999993</v>
      </c>
      <c r="X84" s="376">
        <v>1</v>
      </c>
      <c r="Y84" s="332">
        <v>0</v>
      </c>
      <c r="Z84" s="32">
        <v>-2942.1089999999995</v>
      </c>
      <c r="AA84" s="32">
        <v>0</v>
      </c>
      <c r="AB84" s="32">
        <v>-326.90099999999984</v>
      </c>
      <c r="AC84" s="32">
        <v>0</v>
      </c>
      <c r="AD84" s="32">
        <v>0</v>
      </c>
      <c r="AE84" s="28" t="s">
        <v>1886</v>
      </c>
      <c r="AF84" s="106" t="s">
        <v>764</v>
      </c>
      <c r="AG84" s="28" t="s">
        <v>7524</v>
      </c>
      <c r="AH84" s="532" t="s">
        <v>30</v>
      </c>
      <c r="AI84" s="533"/>
      <c r="AJ84" s="28" t="s">
        <v>7611</v>
      </c>
    </row>
    <row r="85" spans="1:36" ht="37.5">
      <c r="A85" s="104" t="s">
        <v>26</v>
      </c>
      <c r="B85" s="104" t="s">
        <v>11</v>
      </c>
      <c r="C85" s="42"/>
      <c r="D85" s="113" t="s">
        <v>892</v>
      </c>
      <c r="E85" s="42"/>
      <c r="F85" s="28" t="s">
        <v>891</v>
      </c>
      <c r="G85" s="28" t="s">
        <v>1171</v>
      </c>
      <c r="H85" s="28"/>
      <c r="I85" s="28"/>
      <c r="J85" s="28"/>
      <c r="K85" s="28"/>
      <c r="L85" s="28"/>
      <c r="M85" s="106" t="s">
        <v>6590</v>
      </c>
      <c r="N85" s="332"/>
      <c r="O85" s="28"/>
      <c r="P85" s="28"/>
      <c r="Q85" s="28"/>
      <c r="R85" s="28"/>
      <c r="S85" s="332">
        <v>0</v>
      </c>
      <c r="T85" s="375">
        <v>2028</v>
      </c>
      <c r="U85" s="32">
        <v>104069.75999999995</v>
      </c>
      <c r="V85" s="32"/>
      <c r="W85" s="32">
        <v>104069.75999999995</v>
      </c>
      <c r="X85" s="376">
        <v>1</v>
      </c>
      <c r="Y85" s="332">
        <v>0</v>
      </c>
      <c r="Z85" s="32">
        <v>104069.75999999995</v>
      </c>
      <c r="AA85" s="32">
        <v>0</v>
      </c>
      <c r="AB85" s="32">
        <v>0</v>
      </c>
      <c r="AC85" s="32">
        <v>0</v>
      </c>
      <c r="AD85" s="32">
        <v>0</v>
      </c>
      <c r="AE85" s="28" t="s">
        <v>1914</v>
      </c>
      <c r="AF85" s="106" t="s">
        <v>764</v>
      </c>
      <c r="AG85" s="28" t="s">
        <v>7524</v>
      </c>
      <c r="AH85" s="532" t="s">
        <v>30</v>
      </c>
      <c r="AI85" s="533"/>
      <c r="AJ85" s="28" t="s">
        <v>7612</v>
      </c>
    </row>
    <row r="86" spans="1:36" ht="75">
      <c r="A86" s="104" t="s">
        <v>5882</v>
      </c>
      <c r="B86" s="104" t="s">
        <v>280</v>
      </c>
      <c r="C86" s="42"/>
      <c r="D86" s="113" t="s">
        <v>1691</v>
      </c>
      <c r="E86" s="42"/>
      <c r="F86" s="28" t="s">
        <v>1025</v>
      </c>
      <c r="G86" s="28" t="s">
        <v>1690</v>
      </c>
      <c r="H86" s="28"/>
      <c r="I86" s="28"/>
      <c r="J86" s="28"/>
      <c r="K86" s="28"/>
      <c r="L86" s="28"/>
      <c r="M86" s="106" t="s">
        <v>5976</v>
      </c>
      <c r="N86" s="332"/>
      <c r="O86" s="28"/>
      <c r="P86" s="28"/>
      <c r="Q86" s="28"/>
      <c r="R86" s="28"/>
      <c r="S86" s="332">
        <v>0.75</v>
      </c>
      <c r="T86" s="375">
        <v>2028</v>
      </c>
      <c r="U86" s="32">
        <v>7160.2900000000009</v>
      </c>
      <c r="V86" s="32"/>
      <c r="W86" s="32">
        <v>7160.2900000000009</v>
      </c>
      <c r="X86" s="376">
        <v>1</v>
      </c>
      <c r="Y86" s="332">
        <v>0</v>
      </c>
      <c r="Z86" s="32">
        <v>1790.0725000000002</v>
      </c>
      <c r="AA86" s="32">
        <v>0</v>
      </c>
      <c r="AB86" s="32">
        <v>5370.2175000000007</v>
      </c>
      <c r="AC86" s="32">
        <v>0</v>
      </c>
      <c r="AD86" s="32">
        <v>0</v>
      </c>
      <c r="AE86" s="28" t="s">
        <v>526</v>
      </c>
      <c r="AF86" s="106" t="s">
        <v>765</v>
      </c>
      <c r="AG86" s="28" t="s">
        <v>7524</v>
      </c>
      <c r="AH86" s="532" t="s">
        <v>30</v>
      </c>
      <c r="AI86" s="533"/>
      <c r="AJ86" s="28" t="s">
        <v>7613</v>
      </c>
    </row>
    <row r="87" spans="1:36" ht="100">
      <c r="A87" s="104" t="s">
        <v>5882</v>
      </c>
      <c r="B87" s="104" t="s">
        <v>280</v>
      </c>
      <c r="C87" s="42"/>
      <c r="D87" s="113" t="s">
        <v>1706</v>
      </c>
      <c r="E87" s="42"/>
      <c r="F87" s="28" t="s">
        <v>1035</v>
      </c>
      <c r="G87" s="28" t="s">
        <v>1705</v>
      </c>
      <c r="H87" s="28"/>
      <c r="I87" s="28"/>
      <c r="J87" s="28"/>
      <c r="K87" s="28"/>
      <c r="L87" s="28"/>
      <c r="M87" s="106" t="s">
        <v>5976</v>
      </c>
      <c r="N87" s="332"/>
      <c r="O87" s="28"/>
      <c r="P87" s="28"/>
      <c r="Q87" s="28"/>
      <c r="R87" s="28"/>
      <c r="S87" s="332">
        <v>0.875</v>
      </c>
      <c r="T87" s="375">
        <v>2028</v>
      </c>
      <c r="U87" s="32">
        <v>11400</v>
      </c>
      <c r="V87" s="32"/>
      <c r="W87" s="32">
        <v>11400</v>
      </c>
      <c r="X87" s="376">
        <v>1</v>
      </c>
      <c r="Y87" s="332">
        <v>0</v>
      </c>
      <c r="Z87" s="32">
        <v>1425</v>
      </c>
      <c r="AA87" s="32">
        <v>0</v>
      </c>
      <c r="AB87" s="32">
        <v>9975</v>
      </c>
      <c r="AC87" s="32">
        <v>0</v>
      </c>
      <c r="AD87" s="32">
        <v>0</v>
      </c>
      <c r="AE87" s="28" t="s">
        <v>526</v>
      </c>
      <c r="AF87" s="106" t="s">
        <v>765</v>
      </c>
      <c r="AG87" s="28" t="s">
        <v>7524</v>
      </c>
      <c r="AH87" s="532" t="s">
        <v>30</v>
      </c>
      <c r="AI87" s="533"/>
      <c r="AJ87" s="28" t="s">
        <v>7614</v>
      </c>
    </row>
    <row r="88" spans="1:36" ht="39">
      <c r="A88" s="104" t="s">
        <v>5882</v>
      </c>
      <c r="B88" s="104" t="s">
        <v>280</v>
      </c>
      <c r="C88" s="42"/>
      <c r="D88" s="113">
        <v>3201520</v>
      </c>
      <c r="E88" s="42"/>
      <c r="F88" s="28" t="s">
        <v>1102</v>
      </c>
      <c r="G88" s="28" t="s">
        <v>1627</v>
      </c>
      <c r="H88" s="28"/>
      <c r="I88" s="28"/>
      <c r="J88" s="28"/>
      <c r="K88" s="28"/>
      <c r="L88" s="28"/>
      <c r="M88" s="106" t="s">
        <v>6325</v>
      </c>
      <c r="N88" s="332"/>
      <c r="O88" s="28"/>
      <c r="P88" s="28"/>
      <c r="Q88" s="28"/>
      <c r="R88" s="28"/>
      <c r="S88" s="332">
        <v>0.28000000000000003</v>
      </c>
      <c r="T88" s="375">
        <v>2028</v>
      </c>
      <c r="U88" s="32">
        <v>1540</v>
      </c>
      <c r="V88" s="32"/>
      <c r="W88" s="32">
        <v>1540</v>
      </c>
      <c r="X88" s="376">
        <v>1</v>
      </c>
      <c r="Y88" s="332">
        <v>0</v>
      </c>
      <c r="Z88" s="32">
        <v>1108.8</v>
      </c>
      <c r="AA88" s="32">
        <v>0</v>
      </c>
      <c r="AB88" s="32">
        <v>431.20000000000005</v>
      </c>
      <c r="AC88" s="32">
        <v>0</v>
      </c>
      <c r="AD88" s="32">
        <v>0</v>
      </c>
      <c r="AE88" s="28" t="s">
        <v>545</v>
      </c>
      <c r="AF88" s="106" t="s">
        <v>765</v>
      </c>
      <c r="AG88" s="28" t="s">
        <v>7524</v>
      </c>
      <c r="AH88" s="532" t="s">
        <v>30</v>
      </c>
      <c r="AI88" s="533"/>
      <c r="AJ88" s="28" t="s">
        <v>7615</v>
      </c>
    </row>
    <row r="89" spans="1:36" ht="62.5">
      <c r="A89" s="104" t="s">
        <v>5882</v>
      </c>
      <c r="B89" s="104" t="s">
        <v>280</v>
      </c>
      <c r="C89" s="42"/>
      <c r="D89" s="113" t="s">
        <v>1608</v>
      </c>
      <c r="E89" s="42"/>
      <c r="F89" s="28" t="s">
        <v>999</v>
      </c>
      <c r="G89" s="28" t="s">
        <v>1607</v>
      </c>
      <c r="H89" s="28"/>
      <c r="I89" s="28"/>
      <c r="J89" s="28"/>
      <c r="K89" s="28"/>
      <c r="L89" s="28"/>
      <c r="M89" s="106" t="s">
        <v>5976</v>
      </c>
      <c r="N89" s="332"/>
      <c r="O89" s="28"/>
      <c r="P89" s="28"/>
      <c r="Q89" s="28"/>
      <c r="R89" s="28"/>
      <c r="S89" s="332">
        <v>0.625</v>
      </c>
      <c r="T89" s="375">
        <v>2028</v>
      </c>
      <c r="U89" s="32">
        <v>62152.78</v>
      </c>
      <c r="V89" s="32"/>
      <c r="W89" s="32">
        <v>62152.78</v>
      </c>
      <c r="X89" s="376">
        <v>1</v>
      </c>
      <c r="Y89" s="332">
        <v>0</v>
      </c>
      <c r="Z89" s="32">
        <v>23307.2925</v>
      </c>
      <c r="AA89" s="32">
        <v>0</v>
      </c>
      <c r="AB89" s="32">
        <v>38845.487500000003</v>
      </c>
      <c r="AC89" s="32">
        <v>0</v>
      </c>
      <c r="AD89" s="32">
        <v>0</v>
      </c>
      <c r="AE89" s="28" t="s">
        <v>526</v>
      </c>
      <c r="AF89" s="106" t="s">
        <v>765</v>
      </c>
      <c r="AG89" s="28" t="s">
        <v>7524</v>
      </c>
      <c r="AH89" s="532" t="s">
        <v>30</v>
      </c>
      <c r="AI89" s="533"/>
      <c r="AJ89" s="28" t="s">
        <v>7616</v>
      </c>
    </row>
    <row r="90" spans="1:36" ht="37.5">
      <c r="A90" s="104" t="s">
        <v>5882</v>
      </c>
      <c r="B90" s="104" t="s">
        <v>280</v>
      </c>
      <c r="C90" s="42"/>
      <c r="D90" s="1" t="s">
        <v>6639</v>
      </c>
      <c r="E90" s="42"/>
      <c r="F90" s="28" t="s">
        <v>6640</v>
      </c>
      <c r="G90" s="28" t="s">
        <v>6641</v>
      </c>
      <c r="H90" s="28"/>
      <c r="I90" s="28"/>
      <c r="J90" s="28"/>
      <c r="K90" s="28"/>
      <c r="L90" s="28"/>
      <c r="M90" s="106" t="s">
        <v>6332</v>
      </c>
      <c r="N90" s="332"/>
      <c r="O90" s="28"/>
      <c r="P90" s="28"/>
      <c r="Q90" s="28"/>
      <c r="R90" s="28"/>
      <c r="S90" s="332">
        <v>0.5</v>
      </c>
      <c r="T90" s="375">
        <v>2028</v>
      </c>
      <c r="U90" s="32">
        <v>5160.17</v>
      </c>
      <c r="V90" s="32"/>
      <c r="W90" s="32">
        <v>5160.17</v>
      </c>
      <c r="X90" s="376">
        <v>1</v>
      </c>
      <c r="Y90" s="332">
        <v>0</v>
      </c>
      <c r="Z90" s="32">
        <v>2580.085</v>
      </c>
      <c r="AA90" s="32">
        <v>0</v>
      </c>
      <c r="AB90" s="32">
        <v>2580.085</v>
      </c>
      <c r="AC90" s="32">
        <v>0</v>
      </c>
      <c r="AD90" s="32">
        <v>0</v>
      </c>
      <c r="AE90" s="28" t="s">
        <v>542</v>
      </c>
      <c r="AF90" s="106" t="s">
        <v>765</v>
      </c>
      <c r="AG90" s="28" t="s">
        <v>7524</v>
      </c>
      <c r="AH90" s="532" t="s">
        <v>30</v>
      </c>
      <c r="AI90" s="533"/>
      <c r="AJ90" s="28" t="s">
        <v>7617</v>
      </c>
    </row>
    <row r="91" spans="1:36" ht="87.5">
      <c r="A91" s="104" t="s">
        <v>5882</v>
      </c>
      <c r="B91" s="104" t="s">
        <v>280</v>
      </c>
      <c r="C91" s="42"/>
      <c r="D91" s="1" t="s">
        <v>1739</v>
      </c>
      <c r="E91" s="42"/>
      <c r="F91" s="28" t="s">
        <v>1001</v>
      </c>
      <c r="G91" s="28" t="s">
        <v>1738</v>
      </c>
      <c r="H91" s="28"/>
      <c r="I91" s="28"/>
      <c r="J91" s="28"/>
      <c r="K91" s="28"/>
      <c r="L91" s="28"/>
      <c r="M91" s="106" t="s">
        <v>5973</v>
      </c>
      <c r="N91" s="332"/>
      <c r="O91" s="28"/>
      <c r="P91" s="28"/>
      <c r="Q91" s="28"/>
      <c r="R91" s="28"/>
      <c r="S91" s="332">
        <v>0.875</v>
      </c>
      <c r="T91" s="375">
        <v>2028</v>
      </c>
      <c r="U91" s="32">
        <v>4710</v>
      </c>
      <c r="V91" s="32"/>
      <c r="W91" s="32">
        <v>4710</v>
      </c>
      <c r="X91" s="376">
        <v>1</v>
      </c>
      <c r="Y91" s="332">
        <v>0</v>
      </c>
      <c r="Z91" s="32">
        <v>588.75</v>
      </c>
      <c r="AA91" s="32">
        <v>0</v>
      </c>
      <c r="AB91" s="32">
        <v>4121.25</v>
      </c>
      <c r="AC91" s="32">
        <v>0</v>
      </c>
      <c r="AD91" s="32">
        <v>0</v>
      </c>
      <c r="AE91" s="28" t="s">
        <v>541</v>
      </c>
      <c r="AF91" s="106" t="s">
        <v>764</v>
      </c>
      <c r="AG91" s="28" t="s">
        <v>7524</v>
      </c>
      <c r="AH91" s="532" t="s">
        <v>30</v>
      </c>
      <c r="AI91" s="533"/>
      <c r="AJ91" s="28" t="s">
        <v>7618</v>
      </c>
    </row>
    <row r="92" spans="1:36" ht="75">
      <c r="A92" s="104" t="s">
        <v>5882</v>
      </c>
      <c r="B92" s="104" t="s">
        <v>280</v>
      </c>
      <c r="C92" s="42"/>
      <c r="D92" s="1" t="s">
        <v>1634</v>
      </c>
      <c r="E92" s="42"/>
      <c r="F92" s="28" t="s">
        <v>1004</v>
      </c>
      <c r="G92" s="28" t="s">
        <v>1619</v>
      </c>
      <c r="H92" s="28"/>
      <c r="I92" s="28"/>
      <c r="J92" s="28"/>
      <c r="K92" s="28"/>
      <c r="L92" s="28"/>
      <c r="M92" s="106" t="s">
        <v>6304</v>
      </c>
      <c r="N92" s="332"/>
      <c r="O92" s="28"/>
      <c r="P92" s="28"/>
      <c r="Q92" s="28"/>
      <c r="R92" s="28"/>
      <c r="S92" s="332">
        <v>0.625</v>
      </c>
      <c r="T92" s="375">
        <v>2028</v>
      </c>
      <c r="U92" s="32">
        <v>9241.25</v>
      </c>
      <c r="V92" s="32"/>
      <c r="W92" s="32">
        <v>9241.25</v>
      </c>
      <c r="X92" s="376">
        <v>1</v>
      </c>
      <c r="Y92" s="332">
        <v>0</v>
      </c>
      <c r="Z92" s="32">
        <v>3465.46875</v>
      </c>
      <c r="AA92" s="32">
        <v>0</v>
      </c>
      <c r="AB92" s="32">
        <v>5775.78125</v>
      </c>
      <c r="AC92" s="32">
        <v>0</v>
      </c>
      <c r="AD92" s="32">
        <v>0</v>
      </c>
      <c r="AE92" s="28" t="s">
        <v>552</v>
      </c>
      <c r="AF92" s="106" t="s">
        <v>764</v>
      </c>
      <c r="AG92" s="28" t="s">
        <v>7524</v>
      </c>
      <c r="AH92" s="532" t="s">
        <v>30</v>
      </c>
      <c r="AI92" s="533"/>
      <c r="AJ92" s="28" t="s">
        <v>7619</v>
      </c>
    </row>
    <row r="93" spans="1:36" ht="75">
      <c r="A93" s="104" t="s">
        <v>5882</v>
      </c>
      <c r="B93" s="104" t="s">
        <v>280</v>
      </c>
      <c r="C93" s="42"/>
      <c r="D93" s="113" t="s">
        <v>6642</v>
      </c>
      <c r="E93" s="42"/>
      <c r="F93" s="28" t="s">
        <v>1004</v>
      </c>
      <c r="G93" s="28" t="s">
        <v>1619</v>
      </c>
      <c r="H93" s="28"/>
      <c r="I93" s="28"/>
      <c r="J93" s="28"/>
      <c r="K93" s="28"/>
      <c r="L93" s="28"/>
      <c r="M93" s="106" t="s">
        <v>6304</v>
      </c>
      <c r="N93" s="332"/>
      <c r="O93" s="28"/>
      <c r="P93" s="28"/>
      <c r="Q93" s="28"/>
      <c r="R93" s="28"/>
      <c r="S93" s="332">
        <v>0.625</v>
      </c>
      <c r="T93" s="375">
        <v>2028</v>
      </c>
      <c r="U93" s="32">
        <v>35199.33</v>
      </c>
      <c r="V93" s="32"/>
      <c r="W93" s="32">
        <v>35199.33</v>
      </c>
      <c r="X93" s="376">
        <v>1</v>
      </c>
      <c r="Y93" s="332">
        <v>0</v>
      </c>
      <c r="Z93" s="32">
        <v>13199.748750000001</v>
      </c>
      <c r="AA93" s="32">
        <v>0</v>
      </c>
      <c r="AB93" s="32">
        <v>21999.581250000003</v>
      </c>
      <c r="AC93" s="32">
        <v>0</v>
      </c>
      <c r="AD93" s="32">
        <v>0</v>
      </c>
      <c r="AE93" s="28" t="s">
        <v>552</v>
      </c>
      <c r="AF93" s="106" t="s">
        <v>764</v>
      </c>
      <c r="AG93" s="28" t="s">
        <v>7524</v>
      </c>
      <c r="AH93" s="532" t="s">
        <v>30</v>
      </c>
      <c r="AI93" s="533"/>
      <c r="AJ93" s="28" t="s">
        <v>7620</v>
      </c>
    </row>
    <row r="94" spans="1:36" ht="37.5">
      <c r="A94" s="104" t="s">
        <v>26</v>
      </c>
      <c r="B94" s="104" t="s">
        <v>11</v>
      </c>
      <c r="C94" s="42"/>
      <c r="D94" s="113" t="s">
        <v>957</v>
      </c>
      <c r="E94" s="42"/>
      <c r="F94" s="28" t="s">
        <v>1185</v>
      </c>
      <c r="G94" s="28" t="s">
        <v>1183</v>
      </c>
      <c r="H94" s="28"/>
      <c r="I94" s="28"/>
      <c r="J94" s="28"/>
      <c r="K94" s="28"/>
      <c r="L94" s="28"/>
      <c r="M94" s="106" t="s">
        <v>6033</v>
      </c>
      <c r="N94" s="332"/>
      <c r="O94" s="28"/>
      <c r="P94" s="28"/>
      <c r="Q94" s="28"/>
      <c r="R94" s="28"/>
      <c r="S94" s="332">
        <v>0.1</v>
      </c>
      <c r="T94" s="375">
        <v>2028</v>
      </c>
      <c r="U94" s="32">
        <v>386994.25</v>
      </c>
      <c r="V94" s="32"/>
      <c r="W94" s="32">
        <v>386994.25</v>
      </c>
      <c r="X94" s="376">
        <v>1</v>
      </c>
      <c r="Y94" s="332">
        <v>0</v>
      </c>
      <c r="Z94" s="32">
        <v>348294.82500000001</v>
      </c>
      <c r="AA94" s="32">
        <v>0</v>
      </c>
      <c r="AB94" s="32">
        <v>38699.424999999988</v>
      </c>
      <c r="AC94" s="32">
        <v>0</v>
      </c>
      <c r="AD94" s="32">
        <v>0</v>
      </c>
      <c r="AE94" s="28" t="s">
        <v>1894</v>
      </c>
      <c r="AF94" s="106" t="s">
        <v>764</v>
      </c>
      <c r="AG94" s="28" t="s">
        <v>7524</v>
      </c>
      <c r="AH94" s="532" t="s">
        <v>30</v>
      </c>
      <c r="AI94" s="533"/>
      <c r="AJ94" s="28" t="s">
        <v>7621</v>
      </c>
    </row>
    <row r="95" spans="1:36" ht="26">
      <c r="A95" s="104" t="s">
        <v>26</v>
      </c>
      <c r="B95" s="104" t="s">
        <v>11</v>
      </c>
      <c r="C95" s="42"/>
      <c r="D95" s="1" t="s">
        <v>977</v>
      </c>
      <c r="E95" s="42"/>
      <c r="F95" s="28" t="s">
        <v>978</v>
      </c>
      <c r="G95" s="28" t="s">
        <v>1187</v>
      </c>
      <c r="H95" s="28"/>
      <c r="I95" s="28"/>
      <c r="J95" s="28"/>
      <c r="K95" s="28"/>
      <c r="L95" s="28"/>
      <c r="M95" s="106" t="s">
        <v>6190</v>
      </c>
      <c r="N95" s="332"/>
      <c r="O95" s="28"/>
      <c r="P95" s="28"/>
      <c r="Q95" s="28"/>
      <c r="R95" s="28"/>
      <c r="S95" s="332">
        <v>0.3</v>
      </c>
      <c r="T95" s="375">
        <v>2028</v>
      </c>
      <c r="U95" s="32">
        <v>4237.54</v>
      </c>
      <c r="V95" s="32"/>
      <c r="W95" s="32">
        <v>4237.54</v>
      </c>
      <c r="X95" s="376">
        <v>1</v>
      </c>
      <c r="Y95" s="332">
        <v>0</v>
      </c>
      <c r="Z95" s="32">
        <v>2966.2779999999998</v>
      </c>
      <c r="AA95" s="32">
        <v>0</v>
      </c>
      <c r="AB95" s="32">
        <v>1271.2620000000002</v>
      </c>
      <c r="AC95" s="32">
        <v>0</v>
      </c>
      <c r="AD95" s="32">
        <v>0</v>
      </c>
      <c r="AE95" s="28" t="s">
        <v>1899</v>
      </c>
      <c r="AF95" s="106" t="s">
        <v>764</v>
      </c>
      <c r="AG95" s="28" t="s">
        <v>7524</v>
      </c>
      <c r="AH95" s="532" t="s">
        <v>30</v>
      </c>
      <c r="AI95" s="533"/>
      <c r="AJ95" s="28" t="s">
        <v>7622</v>
      </c>
    </row>
    <row r="96" spans="1:36" ht="26">
      <c r="A96" s="104" t="s">
        <v>26</v>
      </c>
      <c r="B96" s="104" t="s">
        <v>11</v>
      </c>
      <c r="C96" s="42"/>
      <c r="D96" s="1" t="s">
        <v>940</v>
      </c>
      <c r="E96" s="42"/>
      <c r="F96" s="28" t="s">
        <v>1193</v>
      </c>
      <c r="G96" s="28" t="s">
        <v>1184</v>
      </c>
      <c r="H96" s="28"/>
      <c r="I96" s="28"/>
      <c r="J96" s="28"/>
      <c r="K96" s="28"/>
      <c r="L96" s="28"/>
      <c r="M96" s="106" t="s">
        <v>6024</v>
      </c>
      <c r="N96" s="332"/>
      <c r="O96" s="28"/>
      <c r="P96" s="28"/>
      <c r="Q96" s="28"/>
      <c r="R96" s="28"/>
      <c r="S96" s="332">
        <v>0.1</v>
      </c>
      <c r="T96" s="375">
        <v>2028</v>
      </c>
      <c r="U96" s="32">
        <v>83177.719999999987</v>
      </c>
      <c r="V96" s="32"/>
      <c r="W96" s="32">
        <v>83177.719999999987</v>
      </c>
      <c r="X96" s="376">
        <v>1</v>
      </c>
      <c r="Y96" s="332">
        <v>0</v>
      </c>
      <c r="Z96" s="32">
        <v>74859.947999999989</v>
      </c>
      <c r="AA96" s="32">
        <v>0</v>
      </c>
      <c r="AB96" s="32">
        <v>8317.7719999999972</v>
      </c>
      <c r="AC96" s="32">
        <v>0</v>
      </c>
      <c r="AD96" s="32">
        <v>0</v>
      </c>
      <c r="AE96" s="28" t="s">
        <v>1892</v>
      </c>
      <c r="AF96" s="106" t="s">
        <v>764</v>
      </c>
      <c r="AG96" s="28" t="s">
        <v>7524</v>
      </c>
      <c r="AH96" s="532" t="s">
        <v>30</v>
      </c>
      <c r="AI96" s="533"/>
      <c r="AJ96" s="28" t="s">
        <v>7623</v>
      </c>
    </row>
    <row r="97" spans="1:36" ht="37.5">
      <c r="A97" s="104" t="s">
        <v>26</v>
      </c>
      <c r="B97" s="104" t="s">
        <v>11</v>
      </c>
      <c r="C97" s="42"/>
      <c r="D97" s="1" t="s">
        <v>913</v>
      </c>
      <c r="E97" s="42"/>
      <c r="F97" s="28" t="s">
        <v>914</v>
      </c>
      <c r="G97" s="28" t="s">
        <v>1296</v>
      </c>
      <c r="H97" s="28"/>
      <c r="I97" s="28"/>
      <c r="J97" s="28"/>
      <c r="K97" s="28"/>
      <c r="L97" s="28"/>
      <c r="M97" s="106" t="s">
        <v>6021</v>
      </c>
      <c r="N97" s="332"/>
      <c r="O97" s="28"/>
      <c r="P97" s="28"/>
      <c r="Q97" s="28"/>
      <c r="R97" s="28"/>
      <c r="S97" s="332">
        <v>0.1</v>
      </c>
      <c r="T97" s="375">
        <v>2028</v>
      </c>
      <c r="U97" s="32">
        <v>16027.769999999999</v>
      </c>
      <c r="V97" s="32"/>
      <c r="W97" s="32">
        <v>16027.769999999999</v>
      </c>
      <c r="X97" s="376">
        <v>1</v>
      </c>
      <c r="Y97" s="332">
        <v>0</v>
      </c>
      <c r="Z97" s="32">
        <v>14424.992999999999</v>
      </c>
      <c r="AA97" s="32">
        <v>0</v>
      </c>
      <c r="AB97" s="32">
        <v>1602.777</v>
      </c>
      <c r="AC97" s="32">
        <v>0</v>
      </c>
      <c r="AD97" s="32">
        <v>0</v>
      </c>
      <c r="AE97" s="28" t="s">
        <v>1885</v>
      </c>
      <c r="AF97" s="106" t="s">
        <v>764</v>
      </c>
      <c r="AG97" s="28" t="s">
        <v>7524</v>
      </c>
      <c r="AH97" s="532" t="s">
        <v>30</v>
      </c>
      <c r="AI97" s="533"/>
      <c r="AJ97" s="28" t="s">
        <v>7624</v>
      </c>
    </row>
    <row r="98" spans="1:36" ht="26">
      <c r="A98" s="104" t="s">
        <v>5882</v>
      </c>
      <c r="B98" s="104" t="s">
        <v>280</v>
      </c>
      <c r="C98" s="42"/>
      <c r="D98" s="1">
        <v>2130386</v>
      </c>
      <c r="E98" s="42"/>
      <c r="F98" s="28" t="s">
        <v>753</v>
      </c>
      <c r="G98" s="28" t="s">
        <v>1285</v>
      </c>
      <c r="H98" s="28"/>
      <c r="I98" s="28"/>
      <c r="J98" s="28"/>
      <c r="K98" s="28"/>
      <c r="L98" s="28"/>
      <c r="M98" s="106" t="s">
        <v>6332</v>
      </c>
      <c r="N98" s="332"/>
      <c r="O98" s="28"/>
      <c r="P98" s="28"/>
      <c r="Q98" s="28"/>
      <c r="R98" s="28"/>
      <c r="S98" s="332">
        <v>0.5</v>
      </c>
      <c r="T98" s="375">
        <v>2028</v>
      </c>
      <c r="U98" s="32">
        <v>10050.5</v>
      </c>
      <c r="V98" s="32"/>
      <c r="W98" s="32">
        <v>10050.5</v>
      </c>
      <c r="X98" s="376">
        <v>1</v>
      </c>
      <c r="Y98" s="332">
        <v>0</v>
      </c>
      <c r="Z98" s="32">
        <v>5025.25</v>
      </c>
      <c r="AA98" s="32">
        <v>0</v>
      </c>
      <c r="AB98" s="32">
        <v>5025.25</v>
      </c>
      <c r="AC98" s="32">
        <v>0</v>
      </c>
      <c r="AD98" s="32">
        <v>0</v>
      </c>
      <c r="AE98" s="28" t="s">
        <v>542</v>
      </c>
      <c r="AF98" s="106" t="s">
        <v>765</v>
      </c>
      <c r="AG98" s="28" t="s">
        <v>7524</v>
      </c>
      <c r="AH98" s="532" t="s">
        <v>30</v>
      </c>
      <c r="AI98" s="533"/>
      <c r="AJ98" s="28" t="s">
        <v>7625</v>
      </c>
    </row>
    <row r="99" spans="1:36" ht="26">
      <c r="A99" s="104" t="s">
        <v>26</v>
      </c>
      <c r="B99" s="104" t="s">
        <v>11</v>
      </c>
      <c r="C99" s="42"/>
      <c r="D99" s="1" t="s">
        <v>867</v>
      </c>
      <c r="E99" s="42"/>
      <c r="F99" s="28" t="s">
        <v>1201</v>
      </c>
      <c r="G99" s="28" t="s">
        <v>1176</v>
      </c>
      <c r="H99" s="28"/>
      <c r="I99" s="28"/>
      <c r="J99" s="28"/>
      <c r="K99" s="28"/>
      <c r="L99" s="28"/>
      <c r="M99" s="106" t="s">
        <v>6021</v>
      </c>
      <c r="N99" s="332"/>
      <c r="O99" s="28"/>
      <c r="P99" s="28"/>
      <c r="Q99" s="28"/>
      <c r="R99" s="28"/>
      <c r="S99" s="332">
        <v>0.1</v>
      </c>
      <c r="T99" s="375">
        <v>2028</v>
      </c>
      <c r="U99" s="32">
        <v>417661.37</v>
      </c>
      <c r="V99" s="32"/>
      <c r="W99" s="32">
        <v>417661.37</v>
      </c>
      <c r="X99" s="376">
        <v>1</v>
      </c>
      <c r="Y99" s="332">
        <v>0</v>
      </c>
      <c r="Z99" s="32">
        <v>375895.23300000001</v>
      </c>
      <c r="AA99" s="32">
        <v>0</v>
      </c>
      <c r="AB99" s="32">
        <v>41766.136999999988</v>
      </c>
      <c r="AC99" s="32">
        <v>0</v>
      </c>
      <c r="AD99" s="32">
        <v>0</v>
      </c>
      <c r="AE99" s="28" t="s">
        <v>1885</v>
      </c>
      <c r="AF99" s="106" t="s">
        <v>764</v>
      </c>
      <c r="AG99" s="28" t="s">
        <v>7524</v>
      </c>
      <c r="AH99" s="532" t="s">
        <v>30</v>
      </c>
      <c r="AI99" s="533"/>
      <c r="AJ99" s="28" t="s">
        <v>7626</v>
      </c>
    </row>
    <row r="100" spans="1:36" ht="62.5">
      <c r="A100" s="104" t="s">
        <v>5882</v>
      </c>
      <c r="B100" s="104" t="s">
        <v>280</v>
      </c>
      <c r="C100" s="42"/>
      <c r="D100" s="1" t="s">
        <v>1732</v>
      </c>
      <c r="E100" s="42"/>
      <c r="F100" s="28" t="s">
        <v>998</v>
      </c>
      <c r="G100" s="28" t="s">
        <v>1731</v>
      </c>
      <c r="H100" s="28"/>
      <c r="I100" s="28"/>
      <c r="J100" s="28"/>
      <c r="K100" s="28"/>
      <c r="L100" s="28"/>
      <c r="M100" s="106" t="s">
        <v>5976</v>
      </c>
      <c r="N100" s="332"/>
      <c r="O100" s="28"/>
      <c r="P100" s="28"/>
      <c r="Q100" s="28"/>
      <c r="R100" s="28"/>
      <c r="S100" s="332">
        <v>0.5</v>
      </c>
      <c r="T100" s="375">
        <v>2028</v>
      </c>
      <c r="U100" s="32">
        <v>1300</v>
      </c>
      <c r="V100" s="32"/>
      <c r="W100" s="32">
        <v>1300</v>
      </c>
      <c r="X100" s="376">
        <v>1</v>
      </c>
      <c r="Y100" s="332">
        <v>0</v>
      </c>
      <c r="Z100" s="32">
        <v>650</v>
      </c>
      <c r="AA100" s="32">
        <v>0</v>
      </c>
      <c r="AB100" s="32">
        <v>650</v>
      </c>
      <c r="AC100" s="32">
        <v>0</v>
      </c>
      <c r="AD100" s="32">
        <v>0</v>
      </c>
      <c r="AE100" s="28" t="s">
        <v>526</v>
      </c>
      <c r="AF100" s="106" t="s">
        <v>765</v>
      </c>
      <c r="AG100" s="28" t="s">
        <v>7524</v>
      </c>
      <c r="AH100" s="532" t="s">
        <v>30</v>
      </c>
      <c r="AI100" s="533"/>
      <c r="AJ100" s="28" t="s">
        <v>7627</v>
      </c>
    </row>
    <row r="101" spans="1:36" ht="37.5">
      <c r="A101" s="104" t="s">
        <v>26</v>
      </c>
      <c r="B101" s="104" t="s">
        <v>11</v>
      </c>
      <c r="C101" s="42"/>
      <c r="D101" s="1" t="s">
        <v>923</v>
      </c>
      <c r="E101" s="42"/>
      <c r="F101" s="28" t="s">
        <v>1242</v>
      </c>
      <c r="G101" s="28" t="s">
        <v>1241</v>
      </c>
      <c r="H101" s="28"/>
      <c r="I101" s="28"/>
      <c r="J101" s="28"/>
      <c r="K101" s="28"/>
      <c r="L101" s="28"/>
      <c r="M101" s="106" t="s">
        <v>6045</v>
      </c>
      <c r="N101" s="332"/>
      <c r="O101" s="28"/>
      <c r="P101" s="28"/>
      <c r="Q101" s="28"/>
      <c r="R101" s="28"/>
      <c r="S101" s="332">
        <v>0.83</v>
      </c>
      <c r="T101" s="375">
        <v>2028</v>
      </c>
      <c r="U101" s="32">
        <v>79.459999999999994</v>
      </c>
      <c r="V101" s="32"/>
      <c r="W101" s="32">
        <v>79.459999999999994</v>
      </c>
      <c r="X101" s="376">
        <v>1</v>
      </c>
      <c r="Y101" s="332">
        <v>0</v>
      </c>
      <c r="Z101" s="32">
        <v>13.508200000000002</v>
      </c>
      <c r="AA101" s="32">
        <v>0</v>
      </c>
      <c r="AB101" s="32">
        <v>65.951799999999992</v>
      </c>
      <c r="AC101" s="32">
        <v>0</v>
      </c>
      <c r="AD101" s="32">
        <v>0</v>
      </c>
      <c r="AE101" s="28" t="s">
        <v>1912</v>
      </c>
      <c r="AF101" s="106" t="s">
        <v>764</v>
      </c>
      <c r="AG101" s="28" t="s">
        <v>7524</v>
      </c>
      <c r="AH101" s="532" t="s">
        <v>30</v>
      </c>
      <c r="AI101" s="533"/>
      <c r="AJ101" s="28" t="s">
        <v>7628</v>
      </c>
    </row>
    <row r="102" spans="1:36" ht="62.5">
      <c r="A102" s="104" t="s">
        <v>2015</v>
      </c>
      <c r="B102" s="104" t="s">
        <v>1940</v>
      </c>
      <c r="C102" s="42"/>
      <c r="D102" s="1" t="s">
        <v>6649</v>
      </c>
      <c r="E102" s="42"/>
      <c r="F102" s="28" t="s">
        <v>6650</v>
      </c>
      <c r="G102" s="28" t="s">
        <v>6651</v>
      </c>
      <c r="H102" s="28"/>
      <c r="I102" s="28"/>
      <c r="J102" s="28"/>
      <c r="K102" s="28"/>
      <c r="L102" s="28"/>
      <c r="M102" s="106" t="s">
        <v>6584</v>
      </c>
      <c r="N102" s="332"/>
      <c r="O102" s="28"/>
      <c r="P102" s="28"/>
      <c r="Q102" s="28"/>
      <c r="R102" s="28"/>
      <c r="S102" s="332">
        <v>1</v>
      </c>
      <c r="T102" s="375">
        <v>2028</v>
      </c>
      <c r="U102" s="32">
        <v>189.54</v>
      </c>
      <c r="V102" s="32"/>
      <c r="W102" s="32">
        <v>189.54</v>
      </c>
      <c r="X102" s="376">
        <v>1</v>
      </c>
      <c r="Y102" s="332">
        <v>0</v>
      </c>
      <c r="Z102" s="32">
        <v>0</v>
      </c>
      <c r="AA102" s="32">
        <v>0</v>
      </c>
      <c r="AB102" s="32">
        <v>189.54</v>
      </c>
      <c r="AC102" s="32">
        <v>0</v>
      </c>
      <c r="AD102" s="32">
        <v>0</v>
      </c>
      <c r="AE102" s="28" t="s">
        <v>640</v>
      </c>
      <c r="AF102" s="106" t="s">
        <v>765</v>
      </c>
      <c r="AG102" s="28" t="s">
        <v>7524</v>
      </c>
      <c r="AH102" s="532" t="s">
        <v>30</v>
      </c>
      <c r="AI102" s="533"/>
      <c r="AJ102" s="28" t="s">
        <v>7629</v>
      </c>
    </row>
    <row r="103" spans="1:36" ht="62.5">
      <c r="A103" s="104" t="s">
        <v>5882</v>
      </c>
      <c r="B103" s="104" t="s">
        <v>280</v>
      </c>
      <c r="C103" s="42"/>
      <c r="D103" s="113" t="s">
        <v>1703</v>
      </c>
      <c r="E103" s="42"/>
      <c r="F103" s="28" t="s">
        <v>1038</v>
      </c>
      <c r="G103" s="28" t="s">
        <v>1702</v>
      </c>
      <c r="H103" s="28"/>
      <c r="I103" s="28"/>
      <c r="J103" s="28"/>
      <c r="K103" s="28"/>
      <c r="L103" s="28"/>
      <c r="M103" s="106" t="s">
        <v>5976</v>
      </c>
      <c r="N103" s="332"/>
      <c r="O103" s="28"/>
      <c r="P103" s="28"/>
      <c r="Q103" s="28"/>
      <c r="R103" s="28"/>
      <c r="S103" s="332">
        <v>0.625</v>
      </c>
      <c r="T103" s="375">
        <v>2028</v>
      </c>
      <c r="U103" s="32">
        <v>39402.800000000003</v>
      </c>
      <c r="V103" s="32"/>
      <c r="W103" s="32">
        <v>39402.800000000003</v>
      </c>
      <c r="X103" s="376">
        <v>1</v>
      </c>
      <c r="Y103" s="332">
        <v>0</v>
      </c>
      <c r="Z103" s="32">
        <v>14776.050000000001</v>
      </c>
      <c r="AA103" s="32">
        <v>0</v>
      </c>
      <c r="AB103" s="32">
        <v>24626.75</v>
      </c>
      <c r="AC103" s="32">
        <v>0</v>
      </c>
      <c r="AD103" s="32">
        <v>0</v>
      </c>
      <c r="AE103" s="28" t="s">
        <v>526</v>
      </c>
      <c r="AF103" s="106" t="s">
        <v>765</v>
      </c>
      <c r="AG103" s="28" t="s">
        <v>7524</v>
      </c>
      <c r="AH103" s="532" t="s">
        <v>30</v>
      </c>
      <c r="AI103" s="533"/>
      <c r="AJ103" s="28" t="s">
        <v>7630</v>
      </c>
    </row>
    <row r="104" spans="1:36" ht="62.5">
      <c r="A104" s="104" t="s">
        <v>5882</v>
      </c>
      <c r="B104" s="104" t="s">
        <v>280</v>
      </c>
      <c r="C104" s="42"/>
      <c r="D104" s="1" t="s">
        <v>6656</v>
      </c>
      <c r="E104" s="42"/>
      <c r="F104" s="28" t="s">
        <v>6657</v>
      </c>
      <c r="G104" s="28" t="s">
        <v>6651</v>
      </c>
      <c r="H104" s="28"/>
      <c r="I104" s="28"/>
      <c r="J104" s="28"/>
      <c r="K104" s="28"/>
      <c r="L104" s="28"/>
      <c r="M104" s="106" t="s">
        <v>5976</v>
      </c>
      <c r="N104" s="332"/>
      <c r="O104" s="28"/>
      <c r="P104" s="28"/>
      <c r="Q104" s="28"/>
      <c r="R104" s="28"/>
      <c r="S104" s="332">
        <v>0.875</v>
      </c>
      <c r="T104" s="375">
        <v>2028</v>
      </c>
      <c r="U104" s="32">
        <v>-179.65000000000003</v>
      </c>
      <c r="V104" s="32"/>
      <c r="W104" s="32">
        <v>-179.65000000000003</v>
      </c>
      <c r="X104" s="376">
        <v>1</v>
      </c>
      <c r="Y104" s="332">
        <v>0</v>
      </c>
      <c r="Z104" s="32">
        <v>-22.456250000000004</v>
      </c>
      <c r="AA104" s="32">
        <v>0</v>
      </c>
      <c r="AB104" s="32">
        <v>-157.19375000000002</v>
      </c>
      <c r="AC104" s="32">
        <v>0</v>
      </c>
      <c r="AD104" s="32">
        <v>0</v>
      </c>
      <c r="AE104" s="28" t="s">
        <v>526</v>
      </c>
      <c r="AF104" s="106" t="s">
        <v>765</v>
      </c>
      <c r="AG104" s="28" t="s">
        <v>7524</v>
      </c>
      <c r="AH104" s="532" t="s">
        <v>30</v>
      </c>
      <c r="AI104" s="533"/>
      <c r="AJ104" s="28" t="s">
        <v>7631</v>
      </c>
    </row>
    <row r="105" spans="1:36" ht="26">
      <c r="A105" s="104" t="s">
        <v>26</v>
      </c>
      <c r="B105" s="104" t="s">
        <v>11</v>
      </c>
      <c r="C105" s="42"/>
      <c r="D105" s="113" t="s">
        <v>965</v>
      </c>
      <c r="E105" s="42"/>
      <c r="F105" s="28" t="s">
        <v>966</v>
      </c>
      <c r="G105" s="28" t="s">
        <v>1184</v>
      </c>
      <c r="H105" s="28"/>
      <c r="I105" s="28"/>
      <c r="J105" s="28"/>
      <c r="K105" s="28"/>
      <c r="L105" s="28"/>
      <c r="M105" s="106" t="s">
        <v>6055</v>
      </c>
      <c r="N105" s="332"/>
      <c r="O105" s="28"/>
      <c r="P105" s="28"/>
      <c r="Q105" s="28"/>
      <c r="R105" s="28"/>
      <c r="S105" s="332">
        <v>0.3</v>
      </c>
      <c r="T105" s="375">
        <v>2028</v>
      </c>
      <c r="U105" s="32">
        <v>40356.29</v>
      </c>
      <c r="V105" s="32"/>
      <c r="W105" s="32">
        <v>40356.29</v>
      </c>
      <c r="X105" s="376">
        <v>1</v>
      </c>
      <c r="Y105" s="332">
        <v>0</v>
      </c>
      <c r="Z105" s="32">
        <v>28249.402999999998</v>
      </c>
      <c r="AA105" s="32">
        <v>0</v>
      </c>
      <c r="AB105" s="32">
        <v>12106.887000000002</v>
      </c>
      <c r="AC105" s="32">
        <v>0</v>
      </c>
      <c r="AD105" s="32">
        <v>0</v>
      </c>
      <c r="AE105" s="28" t="s">
        <v>1886</v>
      </c>
      <c r="AF105" s="106" t="s">
        <v>764</v>
      </c>
      <c r="AG105" s="28" t="s">
        <v>7524</v>
      </c>
      <c r="AH105" s="532" t="s">
        <v>30</v>
      </c>
      <c r="AI105" s="533"/>
      <c r="AJ105" s="28" t="s">
        <v>7632</v>
      </c>
    </row>
    <row r="106" spans="1:36" ht="26">
      <c r="A106" s="104" t="s">
        <v>26</v>
      </c>
      <c r="B106" s="104" t="s">
        <v>11</v>
      </c>
      <c r="C106" s="42"/>
      <c r="D106" s="1" t="s">
        <v>854</v>
      </c>
      <c r="E106" s="42"/>
      <c r="F106" s="28" t="s">
        <v>853</v>
      </c>
      <c r="G106" s="28" t="s">
        <v>1176</v>
      </c>
      <c r="H106" s="28"/>
      <c r="I106" s="28"/>
      <c r="J106" s="28"/>
      <c r="K106" s="28"/>
      <c r="L106" s="28"/>
      <c r="M106" s="106" t="s">
        <v>6013</v>
      </c>
      <c r="N106" s="332"/>
      <c r="O106" s="28"/>
      <c r="P106" s="28"/>
      <c r="Q106" s="28"/>
      <c r="R106" s="28"/>
      <c r="S106" s="332">
        <v>0.1</v>
      </c>
      <c r="T106" s="375">
        <v>2028</v>
      </c>
      <c r="U106" s="32">
        <v>326523.94</v>
      </c>
      <c r="V106" s="32"/>
      <c r="W106" s="32">
        <v>326523.94</v>
      </c>
      <c r="X106" s="376">
        <v>1</v>
      </c>
      <c r="Y106" s="332">
        <v>0</v>
      </c>
      <c r="Z106" s="32">
        <v>293871.54600000003</v>
      </c>
      <c r="AA106" s="32">
        <v>0</v>
      </c>
      <c r="AB106" s="32">
        <v>32652.393999999971</v>
      </c>
      <c r="AC106" s="32">
        <v>0</v>
      </c>
      <c r="AD106" s="32">
        <v>0</v>
      </c>
      <c r="AE106" s="28" t="s">
        <v>1909</v>
      </c>
      <c r="AF106" s="106" t="s">
        <v>764</v>
      </c>
      <c r="AG106" s="28" t="s">
        <v>7524</v>
      </c>
      <c r="AH106" s="532" t="s">
        <v>30</v>
      </c>
      <c r="AI106" s="533"/>
      <c r="AJ106" s="28" t="s">
        <v>7633</v>
      </c>
    </row>
    <row r="107" spans="1:36" ht="26">
      <c r="A107" s="104" t="s">
        <v>26</v>
      </c>
      <c r="B107" s="104" t="s">
        <v>11</v>
      </c>
      <c r="C107" s="42"/>
      <c r="D107" s="1" t="s">
        <v>932</v>
      </c>
      <c r="E107" s="42"/>
      <c r="F107" s="28" t="s">
        <v>1264</v>
      </c>
      <c r="G107" s="28" t="s">
        <v>1262</v>
      </c>
      <c r="H107" s="28"/>
      <c r="I107" s="28"/>
      <c r="J107" s="28"/>
      <c r="K107" s="28"/>
      <c r="L107" s="28"/>
      <c r="M107" s="106" t="s">
        <v>6013</v>
      </c>
      <c r="N107" s="332"/>
      <c r="O107" s="28"/>
      <c r="P107" s="28"/>
      <c r="Q107" s="28"/>
      <c r="R107" s="28"/>
      <c r="S107" s="332">
        <v>0.1</v>
      </c>
      <c r="T107" s="375">
        <v>2028</v>
      </c>
      <c r="U107" s="32">
        <v>135336.77999999997</v>
      </c>
      <c r="V107" s="32"/>
      <c r="W107" s="32">
        <v>135336.77999999997</v>
      </c>
      <c r="X107" s="376">
        <v>1</v>
      </c>
      <c r="Y107" s="332">
        <v>0</v>
      </c>
      <c r="Z107" s="32">
        <v>121803.10199999997</v>
      </c>
      <c r="AA107" s="32">
        <v>0</v>
      </c>
      <c r="AB107" s="32">
        <v>13533.678</v>
      </c>
      <c r="AC107" s="32">
        <v>0</v>
      </c>
      <c r="AD107" s="32">
        <v>0</v>
      </c>
      <c r="AE107" s="28" t="s">
        <v>1909</v>
      </c>
      <c r="AF107" s="106" t="s">
        <v>764</v>
      </c>
      <c r="AG107" s="28" t="s">
        <v>7524</v>
      </c>
      <c r="AH107" s="532" t="s">
        <v>30</v>
      </c>
      <c r="AI107" s="533"/>
      <c r="AJ107" s="28" t="s">
        <v>7634</v>
      </c>
    </row>
    <row r="108" spans="1:36" ht="26">
      <c r="A108" s="104" t="s">
        <v>26</v>
      </c>
      <c r="B108" s="104" t="s">
        <v>11</v>
      </c>
      <c r="C108" s="42"/>
      <c r="D108" s="1" t="s">
        <v>961</v>
      </c>
      <c r="E108" s="42"/>
      <c r="F108" s="28" t="s">
        <v>1293</v>
      </c>
      <c r="G108" s="28" t="s">
        <v>1292</v>
      </c>
      <c r="H108" s="28"/>
      <c r="I108" s="28"/>
      <c r="J108" s="28"/>
      <c r="K108" s="28"/>
      <c r="L108" s="28"/>
      <c r="M108" s="106" t="s">
        <v>6055</v>
      </c>
      <c r="N108" s="332"/>
      <c r="O108" s="28"/>
      <c r="P108" s="28"/>
      <c r="Q108" s="28"/>
      <c r="R108" s="28"/>
      <c r="S108" s="332">
        <v>0.2</v>
      </c>
      <c r="T108" s="375">
        <v>2028</v>
      </c>
      <c r="U108" s="32">
        <v>47951.34</v>
      </c>
      <c r="V108" s="32"/>
      <c r="W108" s="32">
        <v>47951.34</v>
      </c>
      <c r="X108" s="376">
        <v>1</v>
      </c>
      <c r="Y108" s="332">
        <v>0</v>
      </c>
      <c r="Z108" s="32">
        <v>38361.072</v>
      </c>
      <c r="AA108" s="32">
        <v>0</v>
      </c>
      <c r="AB108" s="32">
        <v>9590.2679999999964</v>
      </c>
      <c r="AC108" s="32">
        <v>0</v>
      </c>
      <c r="AD108" s="32">
        <v>0</v>
      </c>
      <c r="AE108" s="28" t="s">
        <v>1886</v>
      </c>
      <c r="AF108" s="106" t="s">
        <v>764</v>
      </c>
      <c r="AG108" s="28" t="s">
        <v>7524</v>
      </c>
      <c r="AH108" s="532" t="s">
        <v>30</v>
      </c>
      <c r="AI108" s="533"/>
      <c r="AJ108" s="28" t="s">
        <v>7635</v>
      </c>
    </row>
    <row r="109" spans="1:36" ht="26">
      <c r="A109" s="104" t="s">
        <v>26</v>
      </c>
      <c r="B109" s="104" t="s">
        <v>11</v>
      </c>
      <c r="C109" s="42"/>
      <c r="D109" s="1" t="s">
        <v>826</v>
      </c>
      <c r="E109" s="42"/>
      <c r="F109" s="28" t="s">
        <v>1266</v>
      </c>
      <c r="G109" s="28" t="s">
        <v>1184</v>
      </c>
      <c r="H109" s="28"/>
      <c r="I109" s="28"/>
      <c r="J109" s="28"/>
      <c r="K109" s="28"/>
      <c r="L109" s="28"/>
      <c r="M109" s="106" t="s">
        <v>6055</v>
      </c>
      <c r="N109" s="332"/>
      <c r="O109" s="28"/>
      <c r="P109" s="28"/>
      <c r="Q109" s="28"/>
      <c r="R109" s="28"/>
      <c r="S109" s="332">
        <v>0.1</v>
      </c>
      <c r="T109" s="375">
        <v>2028</v>
      </c>
      <c r="U109" s="32">
        <v>8706.9699999999993</v>
      </c>
      <c r="V109" s="32"/>
      <c r="W109" s="32">
        <v>8706.9699999999993</v>
      </c>
      <c r="X109" s="376">
        <v>1</v>
      </c>
      <c r="Y109" s="332">
        <v>0</v>
      </c>
      <c r="Z109" s="32">
        <v>7836.2729999999992</v>
      </c>
      <c r="AA109" s="32">
        <v>0</v>
      </c>
      <c r="AB109" s="32">
        <v>870.69700000000012</v>
      </c>
      <c r="AC109" s="32">
        <v>0</v>
      </c>
      <c r="AD109" s="32">
        <v>0</v>
      </c>
      <c r="AE109" s="28" t="s">
        <v>1886</v>
      </c>
      <c r="AF109" s="106" t="s">
        <v>764</v>
      </c>
      <c r="AG109" s="28" t="s">
        <v>7524</v>
      </c>
      <c r="AH109" s="532" t="s">
        <v>30</v>
      </c>
      <c r="AI109" s="533"/>
      <c r="AJ109" s="28" t="s">
        <v>7636</v>
      </c>
    </row>
    <row r="110" spans="1:36" ht="26">
      <c r="A110" s="104" t="s">
        <v>26</v>
      </c>
      <c r="B110" s="104" t="s">
        <v>11</v>
      </c>
      <c r="C110" s="42"/>
      <c r="D110" s="1" t="s">
        <v>6659</v>
      </c>
      <c r="E110" s="42"/>
      <c r="F110" s="28" t="s">
        <v>997</v>
      </c>
      <c r="G110" s="28" t="s">
        <v>1216</v>
      </c>
      <c r="H110" s="28"/>
      <c r="I110" s="28"/>
      <c r="J110" s="28"/>
      <c r="K110" s="28"/>
      <c r="L110" s="28"/>
      <c r="M110" s="106" t="s">
        <v>6033</v>
      </c>
      <c r="N110" s="332"/>
      <c r="O110" s="28"/>
      <c r="P110" s="28"/>
      <c r="Q110" s="28"/>
      <c r="R110" s="28"/>
      <c r="S110" s="332">
        <v>0.83</v>
      </c>
      <c r="T110" s="375">
        <v>2028</v>
      </c>
      <c r="U110" s="32">
        <v>9475</v>
      </c>
      <c r="V110" s="32"/>
      <c r="W110" s="32">
        <v>9475</v>
      </c>
      <c r="X110" s="376">
        <v>1</v>
      </c>
      <c r="Y110" s="332">
        <v>0</v>
      </c>
      <c r="Z110" s="32">
        <v>1610.7500000000005</v>
      </c>
      <c r="AA110" s="32">
        <v>0</v>
      </c>
      <c r="AB110" s="32">
        <v>7864.25</v>
      </c>
      <c r="AC110" s="32">
        <v>0</v>
      </c>
      <c r="AD110" s="32">
        <v>0</v>
      </c>
      <c r="AE110" s="28" t="s">
        <v>1894</v>
      </c>
      <c r="AF110" s="106" t="s">
        <v>764</v>
      </c>
      <c r="AG110" s="28" t="s">
        <v>7524</v>
      </c>
      <c r="AH110" s="532" t="s">
        <v>30</v>
      </c>
      <c r="AI110" s="533"/>
      <c r="AJ110" s="28" t="s">
        <v>7637</v>
      </c>
    </row>
    <row r="111" spans="1:36" ht="50">
      <c r="A111" s="104" t="s">
        <v>2015</v>
      </c>
      <c r="B111" s="104" t="s">
        <v>1940</v>
      </c>
      <c r="C111" s="42"/>
      <c r="D111" s="1">
        <v>3101101</v>
      </c>
      <c r="E111" s="42"/>
      <c r="F111" s="28" t="s">
        <v>6592</v>
      </c>
      <c r="G111" s="28" t="s">
        <v>1735</v>
      </c>
      <c r="H111" s="28"/>
      <c r="I111" s="28"/>
      <c r="J111" s="28"/>
      <c r="K111" s="28"/>
      <c r="L111" s="28"/>
      <c r="M111" s="106" t="s">
        <v>6396</v>
      </c>
      <c r="N111" s="332"/>
      <c r="O111" s="28"/>
      <c r="P111" s="28"/>
      <c r="Q111" s="28"/>
      <c r="R111" s="28"/>
      <c r="S111" s="332">
        <v>0.12</v>
      </c>
      <c r="T111" s="375">
        <v>2028</v>
      </c>
      <c r="U111" s="32">
        <v>305267.44999999995</v>
      </c>
      <c r="V111" s="32"/>
      <c r="W111" s="32">
        <v>305267.44999999995</v>
      </c>
      <c r="X111" s="376">
        <v>1</v>
      </c>
      <c r="Y111" s="332">
        <v>0</v>
      </c>
      <c r="Z111" s="32">
        <v>268635.35599999997</v>
      </c>
      <c r="AA111" s="32">
        <v>0</v>
      </c>
      <c r="AB111" s="32">
        <v>36632.093999999983</v>
      </c>
      <c r="AC111" s="32">
        <v>0</v>
      </c>
      <c r="AD111" s="32">
        <v>0</v>
      </c>
      <c r="AE111" s="28" t="s">
        <v>650</v>
      </c>
      <c r="AF111" s="106" t="s">
        <v>764</v>
      </c>
      <c r="AG111" s="28" t="s">
        <v>7524</v>
      </c>
      <c r="AH111" s="532" t="s">
        <v>30</v>
      </c>
      <c r="AI111" s="533"/>
      <c r="AJ111" s="28" t="s">
        <v>7638</v>
      </c>
    </row>
    <row r="112" spans="1:36" ht="50">
      <c r="A112" s="104" t="s">
        <v>5882</v>
      </c>
      <c r="B112" s="104" t="s">
        <v>280</v>
      </c>
      <c r="C112" s="42"/>
      <c r="D112" s="1" t="s">
        <v>6661</v>
      </c>
      <c r="E112" s="42"/>
      <c r="F112" s="28" t="s">
        <v>1008</v>
      </c>
      <c r="G112" s="28" t="s">
        <v>1609</v>
      </c>
      <c r="H112" s="28"/>
      <c r="I112" s="28"/>
      <c r="J112" s="28"/>
      <c r="K112" s="28"/>
      <c r="L112" s="28"/>
      <c r="M112" s="106" t="s">
        <v>5976</v>
      </c>
      <c r="N112" s="332"/>
      <c r="O112" s="28"/>
      <c r="P112" s="28"/>
      <c r="Q112" s="28"/>
      <c r="R112" s="28"/>
      <c r="S112" s="332">
        <v>0.5</v>
      </c>
      <c r="T112" s="375">
        <v>2028</v>
      </c>
      <c r="U112" s="32">
        <v>17240</v>
      </c>
      <c r="V112" s="32"/>
      <c r="W112" s="32">
        <v>17240</v>
      </c>
      <c r="X112" s="376">
        <v>1</v>
      </c>
      <c r="Y112" s="332">
        <v>0</v>
      </c>
      <c r="Z112" s="32">
        <v>8620</v>
      </c>
      <c r="AA112" s="32">
        <v>0</v>
      </c>
      <c r="AB112" s="32">
        <v>8620</v>
      </c>
      <c r="AC112" s="32">
        <v>0</v>
      </c>
      <c r="AD112" s="32">
        <v>0</v>
      </c>
      <c r="AE112" s="28" t="s">
        <v>526</v>
      </c>
      <c r="AF112" s="106" t="s">
        <v>765</v>
      </c>
      <c r="AG112" s="28" t="s">
        <v>7524</v>
      </c>
      <c r="AH112" s="532" t="s">
        <v>30</v>
      </c>
      <c r="AI112" s="533"/>
      <c r="AJ112" s="28" t="s">
        <v>7639</v>
      </c>
    </row>
    <row r="113" spans="1:36" ht="50">
      <c r="A113" s="104" t="s">
        <v>5882</v>
      </c>
      <c r="B113" s="104" t="s">
        <v>280</v>
      </c>
      <c r="C113" s="42"/>
      <c r="D113" s="1" t="s">
        <v>1610</v>
      </c>
      <c r="E113" s="42"/>
      <c r="F113" s="28" t="s">
        <v>1008</v>
      </c>
      <c r="G113" s="28" t="s">
        <v>1609</v>
      </c>
      <c r="H113" s="28"/>
      <c r="I113" s="28"/>
      <c r="J113" s="28"/>
      <c r="K113" s="28"/>
      <c r="L113" s="28"/>
      <c r="M113" s="106" t="s">
        <v>5976</v>
      </c>
      <c r="N113" s="332"/>
      <c r="O113" s="28"/>
      <c r="P113" s="28"/>
      <c r="Q113" s="28"/>
      <c r="R113" s="28"/>
      <c r="S113" s="332">
        <v>0.5</v>
      </c>
      <c r="T113" s="375">
        <v>2028</v>
      </c>
      <c r="U113" s="32">
        <v>20795</v>
      </c>
      <c r="V113" s="32"/>
      <c r="W113" s="32">
        <v>20795</v>
      </c>
      <c r="X113" s="376">
        <v>1</v>
      </c>
      <c r="Y113" s="332">
        <v>0</v>
      </c>
      <c r="Z113" s="32">
        <v>10397.5</v>
      </c>
      <c r="AA113" s="32">
        <v>0</v>
      </c>
      <c r="AB113" s="32">
        <v>10397.5</v>
      </c>
      <c r="AC113" s="32">
        <v>0</v>
      </c>
      <c r="AD113" s="32">
        <v>0</v>
      </c>
      <c r="AE113" s="28" t="s">
        <v>526</v>
      </c>
      <c r="AF113" s="106" t="s">
        <v>765</v>
      </c>
      <c r="AG113" s="28" t="s">
        <v>7524</v>
      </c>
      <c r="AH113" s="532" t="s">
        <v>30</v>
      </c>
      <c r="AI113" s="533"/>
      <c r="AJ113" s="28" t="s">
        <v>7640</v>
      </c>
    </row>
    <row r="114" spans="1:36" ht="37.5">
      <c r="A114" s="104" t="s">
        <v>5883</v>
      </c>
      <c r="B114" s="104" t="s">
        <v>10</v>
      </c>
      <c r="C114" s="42"/>
      <c r="D114" s="1" t="s">
        <v>6662</v>
      </c>
      <c r="E114" s="42"/>
      <c r="F114" s="28" t="s">
        <v>1832</v>
      </c>
      <c r="G114" s="28" t="s">
        <v>1313</v>
      </c>
      <c r="H114" s="28"/>
      <c r="I114" s="28"/>
      <c r="J114" s="28"/>
      <c r="K114" s="28"/>
      <c r="L114" s="28"/>
      <c r="M114" s="106" t="s">
        <v>6663</v>
      </c>
      <c r="N114" s="332"/>
      <c r="O114" s="28"/>
      <c r="P114" s="28"/>
      <c r="Q114" s="28"/>
      <c r="R114" s="28"/>
      <c r="S114" s="332">
        <v>0.75</v>
      </c>
      <c r="T114" s="375">
        <v>2028</v>
      </c>
      <c r="U114" s="32">
        <v>31284.309999999998</v>
      </c>
      <c r="V114" s="32"/>
      <c r="W114" s="32">
        <v>31284.309999999998</v>
      </c>
      <c r="X114" s="376">
        <v>1</v>
      </c>
      <c r="Y114" s="332">
        <v>0</v>
      </c>
      <c r="Z114" s="32">
        <v>7821.0774999999994</v>
      </c>
      <c r="AA114" s="32">
        <v>0</v>
      </c>
      <c r="AB114" s="32">
        <v>23463.232499999998</v>
      </c>
      <c r="AC114" s="32">
        <v>0</v>
      </c>
      <c r="AD114" s="32">
        <v>0</v>
      </c>
      <c r="AE114" s="28" t="s">
        <v>474</v>
      </c>
      <c r="AF114" s="106" t="s">
        <v>765</v>
      </c>
      <c r="AG114" s="28" t="s">
        <v>7524</v>
      </c>
      <c r="AH114" s="532" t="s">
        <v>30</v>
      </c>
      <c r="AI114" s="533"/>
      <c r="AJ114" s="28" t="s">
        <v>7641</v>
      </c>
    </row>
    <row r="115" spans="1:36" ht="37.5">
      <c r="A115" s="104" t="s">
        <v>5883</v>
      </c>
      <c r="B115" s="104" t="s">
        <v>10</v>
      </c>
      <c r="C115" s="42"/>
      <c r="D115" s="1" t="s">
        <v>6664</v>
      </c>
      <c r="E115" s="42"/>
      <c r="F115" s="28" t="s">
        <v>1832</v>
      </c>
      <c r="G115" s="28" t="s">
        <v>1313</v>
      </c>
      <c r="H115" s="28"/>
      <c r="I115" s="28"/>
      <c r="J115" s="28"/>
      <c r="K115" s="28"/>
      <c r="L115" s="28"/>
      <c r="M115" s="106" t="s">
        <v>6663</v>
      </c>
      <c r="N115" s="332"/>
      <c r="O115" s="28"/>
      <c r="P115" s="28"/>
      <c r="Q115" s="28"/>
      <c r="R115" s="28"/>
      <c r="S115" s="332">
        <v>0.75</v>
      </c>
      <c r="T115" s="375">
        <v>2028</v>
      </c>
      <c r="U115" s="32">
        <v>24571.31000000042</v>
      </c>
      <c r="V115" s="32"/>
      <c r="W115" s="32">
        <v>24571.31000000042</v>
      </c>
      <c r="X115" s="376">
        <v>1</v>
      </c>
      <c r="Y115" s="332">
        <v>0</v>
      </c>
      <c r="Z115" s="32">
        <v>6142.8275000001049</v>
      </c>
      <c r="AA115" s="32">
        <v>0</v>
      </c>
      <c r="AB115" s="32">
        <v>18428.482500000315</v>
      </c>
      <c r="AC115" s="32">
        <v>0</v>
      </c>
      <c r="AD115" s="32">
        <v>0</v>
      </c>
      <c r="AE115" s="28" t="s">
        <v>474</v>
      </c>
      <c r="AF115" s="106" t="s">
        <v>765</v>
      </c>
      <c r="AG115" s="28" t="s">
        <v>7524</v>
      </c>
      <c r="AH115" s="532" t="s">
        <v>30</v>
      </c>
      <c r="AI115" s="533"/>
      <c r="AJ115" s="28" t="s">
        <v>7642</v>
      </c>
    </row>
    <row r="116" spans="1:36" ht="37.5">
      <c r="A116" s="104" t="s">
        <v>5883</v>
      </c>
      <c r="B116" s="104" t="s">
        <v>10</v>
      </c>
      <c r="C116" s="42"/>
      <c r="D116" s="1" t="s">
        <v>6665</v>
      </c>
      <c r="E116" s="42"/>
      <c r="F116" s="28" t="s">
        <v>1832</v>
      </c>
      <c r="G116" s="28" t="s">
        <v>1313</v>
      </c>
      <c r="H116" s="28"/>
      <c r="I116" s="28"/>
      <c r="J116" s="28"/>
      <c r="K116" s="28"/>
      <c r="L116" s="28"/>
      <c r="M116" s="106" t="s">
        <v>6663</v>
      </c>
      <c r="N116" s="332"/>
      <c r="O116" s="28"/>
      <c r="P116" s="28"/>
      <c r="Q116" s="28"/>
      <c r="R116" s="28"/>
      <c r="S116" s="332">
        <v>0.75</v>
      </c>
      <c r="T116" s="375">
        <v>2028</v>
      </c>
      <c r="U116" s="32">
        <v>8400</v>
      </c>
      <c r="V116" s="32"/>
      <c r="W116" s="32">
        <v>8400</v>
      </c>
      <c r="X116" s="376">
        <v>1</v>
      </c>
      <c r="Y116" s="332">
        <v>0</v>
      </c>
      <c r="Z116" s="32">
        <v>2100</v>
      </c>
      <c r="AA116" s="32">
        <v>0</v>
      </c>
      <c r="AB116" s="32">
        <v>6300</v>
      </c>
      <c r="AC116" s="32">
        <v>0</v>
      </c>
      <c r="AD116" s="32">
        <v>0</v>
      </c>
      <c r="AE116" s="28" t="s">
        <v>474</v>
      </c>
      <c r="AF116" s="106" t="s">
        <v>765</v>
      </c>
      <c r="AG116" s="28" t="s">
        <v>7524</v>
      </c>
      <c r="AH116" s="532" t="s">
        <v>30</v>
      </c>
      <c r="AI116" s="533"/>
      <c r="AJ116" s="28" t="s">
        <v>7643</v>
      </c>
    </row>
    <row r="117" spans="1:36" ht="37.5">
      <c r="A117" s="104" t="s">
        <v>26</v>
      </c>
      <c r="B117" s="104" t="s">
        <v>11</v>
      </c>
      <c r="C117" s="42"/>
      <c r="D117" s="113" t="s">
        <v>852</v>
      </c>
      <c r="E117" s="42"/>
      <c r="F117" s="28" t="s">
        <v>1280</v>
      </c>
      <c r="G117" s="28" t="s">
        <v>1279</v>
      </c>
      <c r="H117" s="28"/>
      <c r="I117" s="28"/>
      <c r="J117" s="28"/>
      <c r="K117" s="28"/>
      <c r="L117" s="28"/>
      <c r="M117" s="106" t="s">
        <v>6055</v>
      </c>
      <c r="N117" s="332"/>
      <c r="O117" s="28"/>
      <c r="P117" s="28"/>
      <c r="Q117" s="28"/>
      <c r="R117" s="28"/>
      <c r="S117" s="332">
        <v>0.1</v>
      </c>
      <c r="T117" s="375">
        <v>2028</v>
      </c>
      <c r="U117" s="32">
        <v>237086.62</v>
      </c>
      <c r="V117" s="32"/>
      <c r="W117" s="32">
        <v>237086.62</v>
      </c>
      <c r="X117" s="376">
        <v>1</v>
      </c>
      <c r="Y117" s="332">
        <v>0</v>
      </c>
      <c r="Z117" s="32">
        <v>213377.95800000001</v>
      </c>
      <c r="AA117" s="32">
        <v>0</v>
      </c>
      <c r="AB117" s="32">
        <v>23708.661999999982</v>
      </c>
      <c r="AC117" s="32">
        <v>0</v>
      </c>
      <c r="AD117" s="32">
        <v>0</v>
      </c>
      <c r="AE117" s="28" t="s">
        <v>1886</v>
      </c>
      <c r="AF117" s="106" t="s">
        <v>764</v>
      </c>
      <c r="AG117" s="28" t="s">
        <v>7524</v>
      </c>
      <c r="AH117" s="532" t="s">
        <v>30</v>
      </c>
      <c r="AI117" s="533"/>
      <c r="AJ117" s="28" t="s">
        <v>7644</v>
      </c>
    </row>
    <row r="118" spans="1:36" ht="37.5">
      <c r="A118" s="104" t="s">
        <v>26</v>
      </c>
      <c r="B118" s="104" t="s">
        <v>11</v>
      </c>
      <c r="C118" s="42"/>
      <c r="D118" s="113" t="s">
        <v>874</v>
      </c>
      <c r="E118" s="42"/>
      <c r="F118" s="28" t="s">
        <v>873</v>
      </c>
      <c r="G118" s="28" t="s">
        <v>1176</v>
      </c>
      <c r="H118" s="28"/>
      <c r="I118" s="28"/>
      <c r="J118" s="28"/>
      <c r="K118" s="28"/>
      <c r="L118" s="28"/>
      <c r="M118" s="106" t="s">
        <v>6024</v>
      </c>
      <c r="N118" s="332"/>
      <c r="O118" s="28"/>
      <c r="P118" s="28"/>
      <c r="Q118" s="28"/>
      <c r="R118" s="28"/>
      <c r="S118" s="332">
        <v>0.1</v>
      </c>
      <c r="T118" s="375">
        <v>2028</v>
      </c>
      <c r="U118" s="32">
        <v>74506.00999999998</v>
      </c>
      <c r="V118" s="32"/>
      <c r="W118" s="32">
        <v>74506.00999999998</v>
      </c>
      <c r="X118" s="376">
        <v>1</v>
      </c>
      <c r="Y118" s="332">
        <v>0</v>
      </c>
      <c r="Z118" s="32">
        <v>67055.408999999985</v>
      </c>
      <c r="AA118" s="32">
        <v>0</v>
      </c>
      <c r="AB118" s="32">
        <v>7450.6009999999951</v>
      </c>
      <c r="AC118" s="32">
        <v>0</v>
      </c>
      <c r="AD118" s="32">
        <v>0</v>
      </c>
      <c r="AE118" s="28" t="s">
        <v>1892</v>
      </c>
      <c r="AF118" s="106" t="s">
        <v>764</v>
      </c>
      <c r="AG118" s="28" t="s">
        <v>7524</v>
      </c>
      <c r="AH118" s="532" t="s">
        <v>30</v>
      </c>
      <c r="AI118" s="533"/>
      <c r="AJ118" s="28" t="s">
        <v>7645</v>
      </c>
    </row>
    <row r="119" spans="1:36" ht="26">
      <c r="A119" s="104" t="s">
        <v>26</v>
      </c>
      <c r="B119" s="104" t="s">
        <v>11</v>
      </c>
      <c r="C119" s="42"/>
      <c r="D119" s="113" t="s">
        <v>823</v>
      </c>
      <c r="E119" s="42"/>
      <c r="F119" s="28" t="s">
        <v>1173</v>
      </c>
      <c r="G119" s="28" t="s">
        <v>1174</v>
      </c>
      <c r="H119" s="28"/>
      <c r="I119" s="28"/>
      <c r="J119" s="28"/>
      <c r="K119" s="28"/>
      <c r="L119" s="28"/>
      <c r="M119" s="106" t="s">
        <v>6055</v>
      </c>
      <c r="N119" s="332"/>
      <c r="O119" s="28"/>
      <c r="P119" s="28"/>
      <c r="Q119" s="28"/>
      <c r="R119" s="28"/>
      <c r="S119" s="332">
        <v>0.1</v>
      </c>
      <c r="T119" s="375">
        <v>2028</v>
      </c>
      <c r="U119" s="32">
        <v>316721.61</v>
      </c>
      <c r="V119" s="32"/>
      <c r="W119" s="32">
        <v>316721.61</v>
      </c>
      <c r="X119" s="376">
        <v>1</v>
      </c>
      <c r="Y119" s="332">
        <v>0</v>
      </c>
      <c r="Z119" s="32">
        <v>285049.44900000002</v>
      </c>
      <c r="AA119" s="32">
        <v>0</v>
      </c>
      <c r="AB119" s="32">
        <v>31672.160999999964</v>
      </c>
      <c r="AC119" s="32">
        <v>0</v>
      </c>
      <c r="AD119" s="32">
        <v>0</v>
      </c>
      <c r="AE119" s="28" t="s">
        <v>1886</v>
      </c>
      <c r="AF119" s="106" t="s">
        <v>764</v>
      </c>
      <c r="AG119" s="28" t="s">
        <v>7524</v>
      </c>
      <c r="AH119" s="532" t="s">
        <v>30</v>
      </c>
      <c r="AI119" s="533"/>
      <c r="AJ119" s="28" t="s">
        <v>7646</v>
      </c>
    </row>
    <row r="120" spans="1:36" ht="26">
      <c r="A120" s="104" t="s">
        <v>26</v>
      </c>
      <c r="B120" s="104" t="s">
        <v>11</v>
      </c>
      <c r="C120" s="42"/>
      <c r="D120" s="113" t="s">
        <v>862</v>
      </c>
      <c r="E120" s="42"/>
      <c r="F120" s="28" t="s">
        <v>861</v>
      </c>
      <c r="G120" s="28" t="s">
        <v>1176</v>
      </c>
      <c r="H120" s="28"/>
      <c r="I120" s="28"/>
      <c r="J120" s="28"/>
      <c r="K120" s="28"/>
      <c r="L120" s="28"/>
      <c r="M120" s="106" t="s">
        <v>6024</v>
      </c>
      <c r="N120" s="332"/>
      <c r="O120" s="28"/>
      <c r="P120" s="28"/>
      <c r="Q120" s="28"/>
      <c r="R120" s="28"/>
      <c r="S120" s="332">
        <v>0.1</v>
      </c>
      <c r="T120" s="375">
        <v>2028</v>
      </c>
      <c r="U120" s="32">
        <v>263691.58</v>
      </c>
      <c r="V120" s="32"/>
      <c r="W120" s="32">
        <v>263691.58</v>
      </c>
      <c r="X120" s="376">
        <v>1</v>
      </c>
      <c r="Y120" s="332">
        <v>0</v>
      </c>
      <c r="Z120" s="32">
        <v>237322.42200000002</v>
      </c>
      <c r="AA120" s="32">
        <v>0</v>
      </c>
      <c r="AB120" s="32">
        <v>26369.157999999996</v>
      </c>
      <c r="AC120" s="32">
        <v>0</v>
      </c>
      <c r="AD120" s="32">
        <v>0</v>
      </c>
      <c r="AE120" s="28" t="s">
        <v>1892</v>
      </c>
      <c r="AF120" s="106" t="s">
        <v>764</v>
      </c>
      <c r="AG120" s="28" t="s">
        <v>7524</v>
      </c>
      <c r="AH120" s="532" t="s">
        <v>30</v>
      </c>
      <c r="AI120" s="533"/>
      <c r="AJ120" s="28" t="s">
        <v>7647</v>
      </c>
    </row>
    <row r="121" spans="1:36" ht="26">
      <c r="A121" s="104" t="s">
        <v>26</v>
      </c>
      <c r="B121" s="104" t="s">
        <v>11</v>
      </c>
      <c r="C121" s="42"/>
      <c r="D121" s="113" t="s">
        <v>953</v>
      </c>
      <c r="E121" s="42"/>
      <c r="F121" s="28" t="s">
        <v>954</v>
      </c>
      <c r="G121" s="28" t="s">
        <v>1176</v>
      </c>
      <c r="H121" s="28"/>
      <c r="I121" s="28"/>
      <c r="J121" s="28"/>
      <c r="K121" s="28"/>
      <c r="L121" s="28"/>
      <c r="M121" s="106" t="s">
        <v>6033</v>
      </c>
      <c r="N121" s="332"/>
      <c r="O121" s="28"/>
      <c r="P121" s="28"/>
      <c r="Q121" s="28"/>
      <c r="R121" s="28"/>
      <c r="S121" s="332">
        <v>0.1</v>
      </c>
      <c r="T121" s="375">
        <v>2028</v>
      </c>
      <c r="U121" s="32">
        <v>219005.92999999996</v>
      </c>
      <c r="V121" s="32"/>
      <c r="W121" s="32">
        <v>219005.92999999996</v>
      </c>
      <c r="X121" s="376">
        <v>1</v>
      </c>
      <c r="Y121" s="332">
        <v>0</v>
      </c>
      <c r="Z121" s="32">
        <v>197105.33699999997</v>
      </c>
      <c r="AA121" s="32">
        <v>0</v>
      </c>
      <c r="AB121" s="32">
        <v>21900.592999999993</v>
      </c>
      <c r="AC121" s="32">
        <v>0</v>
      </c>
      <c r="AD121" s="32">
        <v>0</v>
      </c>
      <c r="AE121" s="28" t="s">
        <v>1894</v>
      </c>
      <c r="AF121" s="106" t="s">
        <v>764</v>
      </c>
      <c r="AG121" s="28" t="s">
        <v>7524</v>
      </c>
      <c r="AH121" s="532" t="s">
        <v>30</v>
      </c>
      <c r="AI121" s="533"/>
      <c r="AJ121" s="28" t="s">
        <v>7648</v>
      </c>
    </row>
    <row r="122" spans="1:36" ht="26">
      <c r="A122" s="104" t="s">
        <v>26</v>
      </c>
      <c r="B122" s="104" t="s">
        <v>11</v>
      </c>
      <c r="C122" s="42"/>
      <c r="D122" s="113" t="s">
        <v>883</v>
      </c>
      <c r="E122" s="42"/>
      <c r="F122" s="28" t="s">
        <v>882</v>
      </c>
      <c r="G122" s="28" t="s">
        <v>1176</v>
      </c>
      <c r="H122" s="28"/>
      <c r="I122" s="28"/>
      <c r="J122" s="28"/>
      <c r="K122" s="28"/>
      <c r="L122" s="28"/>
      <c r="M122" s="106" t="s">
        <v>6005</v>
      </c>
      <c r="N122" s="332"/>
      <c r="O122" s="28"/>
      <c r="P122" s="28"/>
      <c r="Q122" s="28"/>
      <c r="R122" s="28"/>
      <c r="S122" s="332">
        <v>0.1</v>
      </c>
      <c r="T122" s="375">
        <v>2028</v>
      </c>
      <c r="U122" s="32">
        <v>152123.82</v>
      </c>
      <c r="V122" s="32"/>
      <c r="W122" s="32">
        <v>152123.82</v>
      </c>
      <c r="X122" s="376">
        <v>1</v>
      </c>
      <c r="Y122" s="332">
        <v>0</v>
      </c>
      <c r="Z122" s="32">
        <v>136911.43800000002</v>
      </c>
      <c r="AA122" s="32">
        <v>0</v>
      </c>
      <c r="AB122" s="32">
        <v>15212.381999999983</v>
      </c>
      <c r="AC122" s="32">
        <v>0</v>
      </c>
      <c r="AD122" s="32">
        <v>0</v>
      </c>
      <c r="AE122" s="28" t="s">
        <v>1911</v>
      </c>
      <c r="AF122" s="106" t="s">
        <v>765</v>
      </c>
      <c r="AG122" s="28" t="s">
        <v>7524</v>
      </c>
      <c r="AH122" s="532" t="s">
        <v>30</v>
      </c>
      <c r="AI122" s="533"/>
      <c r="AJ122" s="28" t="s">
        <v>7649</v>
      </c>
    </row>
    <row r="123" spans="1:36" ht="37.5">
      <c r="A123" s="104" t="s">
        <v>26</v>
      </c>
      <c r="B123" s="104" t="s">
        <v>11</v>
      </c>
      <c r="C123" s="42"/>
      <c r="D123" s="113" t="s">
        <v>955</v>
      </c>
      <c r="E123" s="42"/>
      <c r="F123" s="28" t="s">
        <v>956</v>
      </c>
      <c r="G123" s="28" t="s">
        <v>1176</v>
      </c>
      <c r="H123" s="28"/>
      <c r="I123" s="28"/>
      <c r="J123" s="28"/>
      <c r="K123" s="28"/>
      <c r="L123" s="28"/>
      <c r="M123" s="106" t="s">
        <v>6005</v>
      </c>
      <c r="N123" s="332"/>
      <c r="O123" s="28"/>
      <c r="P123" s="28"/>
      <c r="Q123" s="28"/>
      <c r="R123" s="28"/>
      <c r="S123" s="332">
        <v>0.1</v>
      </c>
      <c r="T123" s="375">
        <v>2028</v>
      </c>
      <c r="U123" s="32">
        <v>19929.73</v>
      </c>
      <c r="V123" s="32"/>
      <c r="W123" s="32">
        <v>19929.73</v>
      </c>
      <c r="X123" s="376">
        <v>1</v>
      </c>
      <c r="Y123" s="332">
        <v>0</v>
      </c>
      <c r="Z123" s="32">
        <v>17936.757000000001</v>
      </c>
      <c r="AA123" s="32">
        <v>0</v>
      </c>
      <c r="AB123" s="32">
        <v>1992.9729999999981</v>
      </c>
      <c r="AC123" s="32">
        <v>0</v>
      </c>
      <c r="AD123" s="32">
        <v>0</v>
      </c>
      <c r="AE123" s="28" t="s">
        <v>1911</v>
      </c>
      <c r="AF123" s="106" t="s">
        <v>765</v>
      </c>
      <c r="AG123" s="28" t="s">
        <v>7524</v>
      </c>
      <c r="AH123" s="532" t="s">
        <v>30</v>
      </c>
      <c r="AI123" s="533"/>
      <c r="AJ123" s="28" t="s">
        <v>7650</v>
      </c>
    </row>
    <row r="124" spans="1:36" ht="62.5">
      <c r="A124" s="104" t="s">
        <v>2015</v>
      </c>
      <c r="B124" s="104" t="s">
        <v>1940</v>
      </c>
      <c r="C124" s="42"/>
      <c r="D124" s="113" t="s">
        <v>1640</v>
      </c>
      <c r="E124" s="42"/>
      <c r="F124" s="28" t="s">
        <v>1010</v>
      </c>
      <c r="G124" s="28" t="s">
        <v>1625</v>
      </c>
      <c r="H124" s="28"/>
      <c r="I124" s="28"/>
      <c r="J124" s="28"/>
      <c r="K124" s="28"/>
      <c r="L124" s="28"/>
      <c r="M124" s="106" t="s">
        <v>5962</v>
      </c>
      <c r="N124" s="332"/>
      <c r="O124" s="28"/>
      <c r="P124" s="28"/>
      <c r="Q124" s="28"/>
      <c r="R124" s="28"/>
      <c r="S124" s="332">
        <v>0.75</v>
      </c>
      <c r="T124" s="375">
        <v>2028</v>
      </c>
      <c r="U124" s="32">
        <v>150</v>
      </c>
      <c r="V124" s="32"/>
      <c r="W124" s="32">
        <v>150</v>
      </c>
      <c r="X124" s="376">
        <v>1</v>
      </c>
      <c r="Y124" s="332">
        <v>0</v>
      </c>
      <c r="Z124" s="32">
        <v>37.5</v>
      </c>
      <c r="AA124" s="32">
        <v>0</v>
      </c>
      <c r="AB124" s="32">
        <v>112.5</v>
      </c>
      <c r="AC124" s="32">
        <v>0</v>
      </c>
      <c r="AD124" s="32">
        <v>0</v>
      </c>
      <c r="AE124" s="28" t="s">
        <v>658</v>
      </c>
      <c r="AF124" s="106" t="s">
        <v>765</v>
      </c>
      <c r="AG124" s="28" t="s">
        <v>7524</v>
      </c>
      <c r="AH124" s="532" t="s">
        <v>30</v>
      </c>
      <c r="AI124" s="533"/>
      <c r="AJ124" s="28" t="s">
        <v>7651</v>
      </c>
    </row>
    <row r="125" spans="1:36" ht="39">
      <c r="A125" s="104" t="s">
        <v>2015</v>
      </c>
      <c r="B125" s="104" t="s">
        <v>1940</v>
      </c>
      <c r="C125" s="42"/>
      <c r="D125" s="113" t="s">
        <v>1743</v>
      </c>
      <c r="E125" s="42"/>
      <c r="F125" s="28" t="s">
        <v>1161</v>
      </c>
      <c r="G125" s="28" t="s">
        <v>1742</v>
      </c>
      <c r="H125" s="28"/>
      <c r="I125" s="28"/>
      <c r="J125" s="28"/>
      <c r="K125" s="28"/>
      <c r="L125" s="28"/>
      <c r="M125" s="106" t="s">
        <v>6577</v>
      </c>
      <c r="N125" s="332"/>
      <c r="O125" s="28"/>
      <c r="P125" s="28"/>
      <c r="Q125" s="28"/>
      <c r="R125" s="28"/>
      <c r="S125" s="332">
        <v>0.875</v>
      </c>
      <c r="T125" s="375">
        <v>2028</v>
      </c>
      <c r="U125" s="32">
        <v>2200</v>
      </c>
      <c r="V125" s="32"/>
      <c r="W125" s="32">
        <v>2200</v>
      </c>
      <c r="X125" s="376">
        <v>1</v>
      </c>
      <c r="Y125" s="332">
        <v>0</v>
      </c>
      <c r="Z125" s="32">
        <v>275</v>
      </c>
      <c r="AA125" s="32">
        <v>0</v>
      </c>
      <c r="AB125" s="32">
        <v>1925</v>
      </c>
      <c r="AC125" s="32">
        <v>0</v>
      </c>
      <c r="AD125" s="32">
        <v>0</v>
      </c>
      <c r="AE125" s="28" t="s">
        <v>646</v>
      </c>
      <c r="AF125" s="106" t="s">
        <v>765</v>
      </c>
      <c r="AG125" s="28" t="s">
        <v>7524</v>
      </c>
      <c r="AH125" s="532" t="s">
        <v>30</v>
      </c>
      <c r="AI125" s="533"/>
      <c r="AJ125" s="28" t="s">
        <v>7652</v>
      </c>
    </row>
    <row r="126" spans="1:36" ht="39">
      <c r="A126" s="104" t="s">
        <v>2015</v>
      </c>
      <c r="B126" s="104" t="s">
        <v>1940</v>
      </c>
      <c r="C126" s="42"/>
      <c r="D126" s="113" t="s">
        <v>6362</v>
      </c>
      <c r="E126" s="42"/>
      <c r="F126" s="28" t="s">
        <v>1161</v>
      </c>
      <c r="G126" s="28" t="s">
        <v>1742</v>
      </c>
      <c r="H126" s="28"/>
      <c r="I126" s="28"/>
      <c r="J126" s="28"/>
      <c r="K126" s="28"/>
      <c r="L126" s="28"/>
      <c r="M126" s="106" t="s">
        <v>6577</v>
      </c>
      <c r="N126" s="332"/>
      <c r="O126" s="28"/>
      <c r="P126" s="28"/>
      <c r="Q126" s="28"/>
      <c r="R126" s="28"/>
      <c r="S126" s="332">
        <v>0.875</v>
      </c>
      <c r="T126" s="375">
        <v>2028</v>
      </c>
      <c r="U126" s="32">
        <v>27171.589999999997</v>
      </c>
      <c r="V126" s="32"/>
      <c r="W126" s="32">
        <v>27171.589999999997</v>
      </c>
      <c r="X126" s="376">
        <v>1</v>
      </c>
      <c r="Y126" s="332">
        <v>0</v>
      </c>
      <c r="Z126" s="32">
        <v>3396.4487499999996</v>
      </c>
      <c r="AA126" s="32">
        <v>0</v>
      </c>
      <c r="AB126" s="32">
        <v>23775.141249999997</v>
      </c>
      <c r="AC126" s="32">
        <v>0</v>
      </c>
      <c r="AD126" s="32">
        <v>0</v>
      </c>
      <c r="AE126" s="28" t="s">
        <v>646</v>
      </c>
      <c r="AF126" s="106" t="s">
        <v>765</v>
      </c>
      <c r="AG126" s="28" t="s">
        <v>7524</v>
      </c>
      <c r="AH126" s="532" t="s">
        <v>30</v>
      </c>
      <c r="AI126" s="533"/>
      <c r="AJ126" s="28" t="s">
        <v>7653</v>
      </c>
    </row>
    <row r="127" spans="1:36" ht="50">
      <c r="A127" s="104" t="s">
        <v>2015</v>
      </c>
      <c r="B127" s="104" t="s">
        <v>1940</v>
      </c>
      <c r="C127" s="42"/>
      <c r="D127" s="113" t="s">
        <v>1631</v>
      </c>
      <c r="E127" s="42"/>
      <c r="F127" s="28" t="s">
        <v>1101</v>
      </c>
      <c r="G127" s="28" t="s">
        <v>1613</v>
      </c>
      <c r="H127" s="28"/>
      <c r="I127" s="28"/>
      <c r="J127" s="28"/>
      <c r="K127" s="28"/>
      <c r="L127" s="28"/>
      <c r="M127" s="106" t="s">
        <v>5982</v>
      </c>
      <c r="N127" s="332"/>
      <c r="O127" s="28"/>
      <c r="P127" s="28"/>
      <c r="Q127" s="28"/>
      <c r="R127" s="28"/>
      <c r="S127" s="332">
        <v>0.875</v>
      </c>
      <c r="T127" s="375">
        <v>2028</v>
      </c>
      <c r="U127" s="32">
        <v>180</v>
      </c>
      <c r="V127" s="32"/>
      <c r="W127" s="32">
        <v>180</v>
      </c>
      <c r="X127" s="376">
        <v>1</v>
      </c>
      <c r="Y127" s="332">
        <v>0</v>
      </c>
      <c r="Z127" s="32">
        <v>22.5</v>
      </c>
      <c r="AA127" s="32">
        <v>0</v>
      </c>
      <c r="AB127" s="32">
        <v>157.5</v>
      </c>
      <c r="AC127" s="32">
        <v>0</v>
      </c>
      <c r="AD127" s="32">
        <v>0</v>
      </c>
      <c r="AE127" s="28" t="s">
        <v>653</v>
      </c>
      <c r="AF127" s="106" t="s">
        <v>764</v>
      </c>
      <c r="AG127" s="28" t="s">
        <v>7524</v>
      </c>
      <c r="AH127" s="532" t="s">
        <v>30</v>
      </c>
      <c r="AI127" s="533"/>
      <c r="AJ127" s="28" t="s">
        <v>7654</v>
      </c>
    </row>
    <row r="128" spans="1:36" ht="62.5">
      <c r="A128" s="104" t="s">
        <v>5882</v>
      </c>
      <c r="B128" s="104" t="s">
        <v>280</v>
      </c>
      <c r="C128" s="42"/>
      <c r="D128" s="113">
        <v>3200916</v>
      </c>
      <c r="E128" s="42"/>
      <c r="F128" s="28" t="s">
        <v>1059</v>
      </c>
      <c r="G128" s="28" t="s">
        <v>1624</v>
      </c>
      <c r="H128" s="28"/>
      <c r="I128" s="28"/>
      <c r="J128" s="28"/>
      <c r="K128" s="28"/>
      <c r="L128" s="28"/>
      <c r="M128" s="106" t="s">
        <v>6332</v>
      </c>
      <c r="N128" s="332"/>
      <c r="O128" s="28"/>
      <c r="P128" s="28"/>
      <c r="Q128" s="28"/>
      <c r="R128" s="28"/>
      <c r="S128" s="332">
        <v>0.78</v>
      </c>
      <c r="T128" s="375">
        <v>2028</v>
      </c>
      <c r="U128" s="32">
        <v>28355</v>
      </c>
      <c r="V128" s="32"/>
      <c r="W128" s="32">
        <v>28355</v>
      </c>
      <c r="X128" s="376">
        <v>1</v>
      </c>
      <c r="Y128" s="332">
        <v>0</v>
      </c>
      <c r="Z128" s="32">
        <v>6238.0999999999995</v>
      </c>
      <c r="AA128" s="32">
        <v>0</v>
      </c>
      <c r="AB128" s="32">
        <v>22116.9</v>
      </c>
      <c r="AC128" s="32">
        <v>0</v>
      </c>
      <c r="AD128" s="32">
        <v>0</v>
      </c>
      <c r="AE128" s="28" t="s">
        <v>542</v>
      </c>
      <c r="AF128" s="106" t="s">
        <v>765</v>
      </c>
      <c r="AG128" s="28" t="s">
        <v>7524</v>
      </c>
      <c r="AH128" s="532" t="s">
        <v>30</v>
      </c>
      <c r="AI128" s="533"/>
      <c r="AJ128" s="28" t="s">
        <v>7655</v>
      </c>
    </row>
    <row r="129" spans="1:36" ht="26">
      <c r="A129" s="104" t="s">
        <v>26</v>
      </c>
      <c r="B129" s="104" t="s">
        <v>11</v>
      </c>
      <c r="C129" s="42"/>
      <c r="D129" s="113" t="s">
        <v>933</v>
      </c>
      <c r="E129" s="42"/>
      <c r="F129" s="28" t="s">
        <v>1265</v>
      </c>
      <c r="G129" s="28" t="s">
        <v>1184</v>
      </c>
      <c r="H129" s="28"/>
      <c r="I129" s="28"/>
      <c r="J129" s="28"/>
      <c r="K129" s="28"/>
      <c r="L129" s="28"/>
      <c r="M129" s="106" t="s">
        <v>6083</v>
      </c>
      <c r="N129" s="332"/>
      <c r="O129" s="28"/>
      <c r="P129" s="28"/>
      <c r="Q129" s="28"/>
      <c r="R129" s="28"/>
      <c r="S129" s="332">
        <v>0.3</v>
      </c>
      <c r="T129" s="375">
        <v>2028</v>
      </c>
      <c r="U129" s="32">
        <v>153196.49000000002</v>
      </c>
      <c r="V129" s="32"/>
      <c r="W129" s="32">
        <v>153196.49000000002</v>
      </c>
      <c r="X129" s="376">
        <v>1</v>
      </c>
      <c r="Y129" s="332">
        <v>0</v>
      </c>
      <c r="Z129" s="32">
        <v>107237.54300000001</v>
      </c>
      <c r="AA129" s="32">
        <v>0</v>
      </c>
      <c r="AB129" s="32">
        <v>45958.947000000015</v>
      </c>
      <c r="AC129" s="32">
        <v>0</v>
      </c>
      <c r="AD129" s="32">
        <v>0</v>
      </c>
      <c r="AE129" s="28" t="s">
        <v>1913</v>
      </c>
      <c r="AF129" s="106" t="s">
        <v>764</v>
      </c>
      <c r="AG129" s="28" t="s">
        <v>7524</v>
      </c>
      <c r="AH129" s="532" t="s">
        <v>30</v>
      </c>
      <c r="AI129" s="533"/>
      <c r="AJ129" s="28" t="s">
        <v>7656</v>
      </c>
    </row>
    <row r="130" spans="1:36" ht="37.5">
      <c r="A130" s="104" t="s">
        <v>26</v>
      </c>
      <c r="B130" s="104" t="s">
        <v>11</v>
      </c>
      <c r="C130" s="42"/>
      <c r="D130" s="113" t="s">
        <v>946</v>
      </c>
      <c r="E130" s="42"/>
      <c r="F130" s="28" t="s">
        <v>947</v>
      </c>
      <c r="G130" s="28" t="s">
        <v>1179</v>
      </c>
      <c r="H130" s="28"/>
      <c r="I130" s="28"/>
      <c r="J130" s="28"/>
      <c r="K130" s="28"/>
      <c r="L130" s="28"/>
      <c r="M130" s="106" t="s">
        <v>6033</v>
      </c>
      <c r="N130" s="332"/>
      <c r="O130" s="28"/>
      <c r="P130" s="28"/>
      <c r="Q130" s="28"/>
      <c r="R130" s="28"/>
      <c r="S130" s="332">
        <v>0.05</v>
      </c>
      <c r="T130" s="375">
        <v>2028</v>
      </c>
      <c r="U130" s="32">
        <v>277050.98000000004</v>
      </c>
      <c r="V130" s="32"/>
      <c r="W130" s="32">
        <v>277050.98000000004</v>
      </c>
      <c r="X130" s="376">
        <v>1</v>
      </c>
      <c r="Y130" s="332">
        <v>0</v>
      </c>
      <c r="Z130" s="32">
        <v>263198.43100000004</v>
      </c>
      <c r="AA130" s="32">
        <v>0</v>
      </c>
      <c r="AB130" s="32">
        <v>13852.548999999999</v>
      </c>
      <c r="AC130" s="32">
        <v>0</v>
      </c>
      <c r="AD130" s="32">
        <v>0</v>
      </c>
      <c r="AE130" s="28" t="s">
        <v>1894</v>
      </c>
      <c r="AF130" s="106" t="s">
        <v>764</v>
      </c>
      <c r="AG130" s="28" t="s">
        <v>7524</v>
      </c>
      <c r="AH130" s="532" t="s">
        <v>30</v>
      </c>
      <c r="AI130" s="533"/>
      <c r="AJ130" s="28" t="s">
        <v>7657</v>
      </c>
    </row>
    <row r="131" spans="1:36" ht="26">
      <c r="A131" s="104" t="s">
        <v>26</v>
      </c>
      <c r="B131" s="104" t="s">
        <v>11</v>
      </c>
      <c r="C131" s="42"/>
      <c r="D131" s="113" t="s">
        <v>930</v>
      </c>
      <c r="E131" s="42"/>
      <c r="F131" s="28" t="s">
        <v>931</v>
      </c>
      <c r="G131" s="28" t="s">
        <v>1262</v>
      </c>
      <c r="H131" s="28"/>
      <c r="I131" s="28"/>
      <c r="J131" s="28"/>
      <c r="K131" s="28"/>
      <c r="L131" s="28"/>
      <c r="M131" s="106" t="s">
        <v>6190</v>
      </c>
      <c r="N131" s="332"/>
      <c r="O131" s="28"/>
      <c r="P131" s="28"/>
      <c r="Q131" s="28"/>
      <c r="R131" s="28"/>
      <c r="S131" s="332">
        <v>0.1</v>
      </c>
      <c r="T131" s="375">
        <v>2028</v>
      </c>
      <c r="U131" s="32">
        <v>108085.98</v>
      </c>
      <c r="V131" s="32"/>
      <c r="W131" s="32">
        <v>108085.98</v>
      </c>
      <c r="X131" s="376">
        <v>1</v>
      </c>
      <c r="Y131" s="332">
        <v>0</v>
      </c>
      <c r="Z131" s="32">
        <v>97277.381999999998</v>
      </c>
      <c r="AA131" s="32">
        <v>0</v>
      </c>
      <c r="AB131" s="32">
        <v>10808.597999999998</v>
      </c>
      <c r="AC131" s="32">
        <v>0</v>
      </c>
      <c r="AD131" s="32">
        <v>0</v>
      </c>
      <c r="AE131" s="28" t="s">
        <v>1899</v>
      </c>
      <c r="AF131" s="106" t="s">
        <v>764</v>
      </c>
      <c r="AG131" s="28" t="s">
        <v>7524</v>
      </c>
      <c r="AH131" s="532" t="s">
        <v>30</v>
      </c>
      <c r="AI131" s="533"/>
      <c r="AJ131" s="28" t="s">
        <v>7658</v>
      </c>
    </row>
    <row r="132" spans="1:36" ht="37.5">
      <c r="A132" s="104" t="s">
        <v>26</v>
      </c>
      <c r="B132" s="104" t="s">
        <v>11</v>
      </c>
      <c r="C132" s="42"/>
      <c r="D132" s="113" t="s">
        <v>847</v>
      </c>
      <c r="E132" s="42"/>
      <c r="F132" s="28" t="s">
        <v>1278</v>
      </c>
      <c r="G132" s="28" t="s">
        <v>1277</v>
      </c>
      <c r="H132" s="28"/>
      <c r="I132" s="28"/>
      <c r="J132" s="28"/>
      <c r="K132" s="28"/>
      <c r="L132" s="28"/>
      <c r="M132" s="106" t="s">
        <v>6021</v>
      </c>
      <c r="N132" s="332"/>
      <c r="O132" s="28"/>
      <c r="P132" s="28"/>
      <c r="Q132" s="28"/>
      <c r="R132" s="28"/>
      <c r="S132" s="332">
        <v>0.1</v>
      </c>
      <c r="T132" s="375">
        <v>2028</v>
      </c>
      <c r="U132" s="32">
        <v>35604.559999999998</v>
      </c>
      <c r="V132" s="32"/>
      <c r="W132" s="32">
        <v>35604.559999999998</v>
      </c>
      <c r="X132" s="376">
        <v>1</v>
      </c>
      <c r="Y132" s="332">
        <v>0</v>
      </c>
      <c r="Z132" s="32">
        <v>32044.103999999999</v>
      </c>
      <c r="AA132" s="32">
        <v>0</v>
      </c>
      <c r="AB132" s="32">
        <v>3560.4559999999983</v>
      </c>
      <c r="AC132" s="32">
        <v>0</v>
      </c>
      <c r="AD132" s="32">
        <v>0</v>
      </c>
      <c r="AE132" s="28" t="s">
        <v>1885</v>
      </c>
      <c r="AF132" s="106" t="s">
        <v>764</v>
      </c>
      <c r="AG132" s="28" t="s">
        <v>7524</v>
      </c>
      <c r="AH132" s="532" t="s">
        <v>30</v>
      </c>
      <c r="AI132" s="533"/>
      <c r="AJ132" s="28" t="s">
        <v>7659</v>
      </c>
    </row>
    <row r="133" spans="1:36" ht="50">
      <c r="A133" s="104" t="s">
        <v>26</v>
      </c>
      <c r="B133" s="104" t="s">
        <v>11</v>
      </c>
      <c r="C133" s="42"/>
      <c r="D133" s="113" t="s">
        <v>797</v>
      </c>
      <c r="E133" s="42"/>
      <c r="F133" s="28" t="s">
        <v>796</v>
      </c>
      <c r="G133" s="28" t="s">
        <v>1227</v>
      </c>
      <c r="H133" s="28"/>
      <c r="I133" s="28"/>
      <c r="J133" s="28"/>
      <c r="K133" s="28"/>
      <c r="L133" s="28"/>
      <c r="M133" s="106" t="s">
        <v>6021</v>
      </c>
      <c r="N133" s="332"/>
      <c r="O133" s="28"/>
      <c r="P133" s="28"/>
      <c r="Q133" s="28"/>
      <c r="R133" s="28"/>
      <c r="S133" s="332">
        <v>0.3</v>
      </c>
      <c r="T133" s="375">
        <v>2028</v>
      </c>
      <c r="U133" s="32">
        <v>964.76999999999987</v>
      </c>
      <c r="V133" s="32"/>
      <c r="W133" s="32">
        <v>964.76999999999987</v>
      </c>
      <c r="X133" s="376">
        <v>1</v>
      </c>
      <c r="Y133" s="332">
        <v>0</v>
      </c>
      <c r="Z133" s="32">
        <v>675.33899999999983</v>
      </c>
      <c r="AA133" s="32">
        <v>0</v>
      </c>
      <c r="AB133" s="32">
        <v>289.43100000000004</v>
      </c>
      <c r="AC133" s="32">
        <v>0</v>
      </c>
      <c r="AD133" s="32">
        <v>0</v>
      </c>
      <c r="AE133" s="28" t="s">
        <v>1885</v>
      </c>
      <c r="AF133" s="106" t="s">
        <v>764</v>
      </c>
      <c r="AG133" s="28" t="s">
        <v>7524</v>
      </c>
      <c r="AH133" s="532" t="s">
        <v>30</v>
      </c>
      <c r="AI133" s="533"/>
      <c r="AJ133" s="28" t="s">
        <v>7660</v>
      </c>
    </row>
    <row r="134" spans="1:36" ht="62.5">
      <c r="A134" s="104" t="s">
        <v>5882</v>
      </c>
      <c r="B134" s="104" t="s">
        <v>280</v>
      </c>
      <c r="C134" s="42"/>
      <c r="D134" s="113" t="s">
        <v>1630</v>
      </c>
      <c r="E134" s="42"/>
      <c r="F134" s="28" t="s">
        <v>6596</v>
      </c>
      <c r="G134" s="28" t="s">
        <v>1612</v>
      </c>
      <c r="H134" s="28"/>
      <c r="I134" s="28"/>
      <c r="J134" s="28"/>
      <c r="K134" s="28"/>
      <c r="L134" s="28"/>
      <c r="M134" s="106" t="s">
        <v>5976</v>
      </c>
      <c r="N134" s="332"/>
      <c r="O134" s="28"/>
      <c r="P134" s="28"/>
      <c r="Q134" s="28"/>
      <c r="R134" s="28"/>
      <c r="S134" s="332">
        <v>0.5</v>
      </c>
      <c r="T134" s="375">
        <v>2028</v>
      </c>
      <c r="U134" s="32">
        <v>75660</v>
      </c>
      <c r="V134" s="32"/>
      <c r="W134" s="32">
        <v>75660</v>
      </c>
      <c r="X134" s="376">
        <v>1</v>
      </c>
      <c r="Y134" s="332">
        <v>0</v>
      </c>
      <c r="Z134" s="32">
        <v>37830</v>
      </c>
      <c r="AA134" s="32">
        <v>0</v>
      </c>
      <c r="AB134" s="32">
        <v>37830</v>
      </c>
      <c r="AC134" s="32">
        <v>0</v>
      </c>
      <c r="AD134" s="32">
        <v>0</v>
      </c>
      <c r="AE134" s="28" t="s">
        <v>526</v>
      </c>
      <c r="AF134" s="106" t="s">
        <v>765</v>
      </c>
      <c r="AG134" s="28" t="s">
        <v>7524</v>
      </c>
      <c r="AH134" s="532" t="s">
        <v>30</v>
      </c>
      <c r="AI134" s="533"/>
      <c r="AJ134" s="28" t="s">
        <v>7661</v>
      </c>
    </row>
    <row r="135" spans="1:36" ht="62.5">
      <c r="A135" s="104" t="s">
        <v>5882</v>
      </c>
      <c r="B135" s="104" t="s">
        <v>280</v>
      </c>
      <c r="C135" s="42"/>
      <c r="D135" s="113" t="s">
        <v>1662</v>
      </c>
      <c r="E135" s="42"/>
      <c r="F135" s="28" t="s">
        <v>1041</v>
      </c>
      <c r="G135" s="28" t="s">
        <v>1661</v>
      </c>
      <c r="H135" s="28"/>
      <c r="I135" s="28"/>
      <c r="J135" s="28"/>
      <c r="K135" s="28"/>
      <c r="L135" s="28"/>
      <c r="M135" s="106" t="s">
        <v>5976</v>
      </c>
      <c r="N135" s="332"/>
      <c r="O135" s="28"/>
      <c r="P135" s="28"/>
      <c r="Q135" s="28"/>
      <c r="R135" s="28"/>
      <c r="S135" s="332">
        <v>0.75</v>
      </c>
      <c r="T135" s="375">
        <v>2028</v>
      </c>
      <c r="U135" s="32">
        <v>8568.56</v>
      </c>
      <c r="V135" s="32"/>
      <c r="W135" s="32">
        <v>8568.56</v>
      </c>
      <c r="X135" s="376">
        <v>1</v>
      </c>
      <c r="Y135" s="332">
        <v>0</v>
      </c>
      <c r="Z135" s="32">
        <v>2142.14</v>
      </c>
      <c r="AA135" s="32">
        <v>0</v>
      </c>
      <c r="AB135" s="32">
        <v>6426.42</v>
      </c>
      <c r="AC135" s="32">
        <v>0</v>
      </c>
      <c r="AD135" s="32">
        <v>0</v>
      </c>
      <c r="AE135" s="28" t="s">
        <v>526</v>
      </c>
      <c r="AF135" s="106" t="s">
        <v>765</v>
      </c>
      <c r="AG135" s="28" t="s">
        <v>7524</v>
      </c>
      <c r="AH135" s="532" t="s">
        <v>30</v>
      </c>
      <c r="AI135" s="533"/>
      <c r="AJ135" s="28" t="s">
        <v>7662</v>
      </c>
    </row>
    <row r="136" spans="1:36" ht="62.5">
      <c r="A136" s="104" t="s">
        <v>5882</v>
      </c>
      <c r="B136" s="104" t="s">
        <v>280</v>
      </c>
      <c r="C136" s="42"/>
      <c r="D136" s="113" t="s">
        <v>1676</v>
      </c>
      <c r="E136" s="42"/>
      <c r="F136" s="28" t="s">
        <v>1024</v>
      </c>
      <c r="G136" s="28" t="s">
        <v>1675</v>
      </c>
      <c r="H136" s="28"/>
      <c r="I136" s="28"/>
      <c r="J136" s="28"/>
      <c r="K136" s="28"/>
      <c r="L136" s="28"/>
      <c r="M136" s="106" t="s">
        <v>5976</v>
      </c>
      <c r="N136" s="332"/>
      <c r="O136" s="28"/>
      <c r="P136" s="28"/>
      <c r="Q136" s="28"/>
      <c r="R136" s="28"/>
      <c r="S136" s="332">
        <v>0.625</v>
      </c>
      <c r="T136" s="375">
        <v>2028</v>
      </c>
      <c r="U136" s="32">
        <v>-6150</v>
      </c>
      <c r="V136" s="32"/>
      <c r="W136" s="32">
        <v>-6150</v>
      </c>
      <c r="X136" s="376">
        <v>1</v>
      </c>
      <c r="Y136" s="332">
        <v>0</v>
      </c>
      <c r="Z136" s="32">
        <v>-2306.25</v>
      </c>
      <c r="AA136" s="32">
        <v>0</v>
      </c>
      <c r="AB136" s="32">
        <v>-3843.75</v>
      </c>
      <c r="AC136" s="32">
        <v>0</v>
      </c>
      <c r="AD136" s="32">
        <v>0</v>
      </c>
      <c r="AE136" s="28" t="s">
        <v>526</v>
      </c>
      <c r="AF136" s="106" t="s">
        <v>765</v>
      </c>
      <c r="AG136" s="28" t="s">
        <v>7524</v>
      </c>
      <c r="AH136" s="532" t="s">
        <v>30</v>
      </c>
      <c r="AI136" s="533"/>
      <c r="AJ136" s="28" t="s">
        <v>7663</v>
      </c>
    </row>
    <row r="137" spans="1:36" ht="75">
      <c r="A137" s="104" t="s">
        <v>5882</v>
      </c>
      <c r="B137" s="104" t="s">
        <v>280</v>
      </c>
      <c r="C137" s="42"/>
      <c r="D137" s="113" t="s">
        <v>1708</v>
      </c>
      <c r="E137" s="42"/>
      <c r="F137" s="28" t="s">
        <v>1027</v>
      </c>
      <c r="G137" s="28" t="s">
        <v>1707</v>
      </c>
      <c r="H137" s="28"/>
      <c r="I137" s="28"/>
      <c r="J137" s="28"/>
      <c r="K137" s="28"/>
      <c r="L137" s="28"/>
      <c r="M137" s="106" t="s">
        <v>5976</v>
      </c>
      <c r="N137" s="332"/>
      <c r="O137" s="28"/>
      <c r="P137" s="28"/>
      <c r="Q137" s="28"/>
      <c r="R137" s="28"/>
      <c r="S137" s="332">
        <v>0.625</v>
      </c>
      <c r="T137" s="375">
        <v>2028</v>
      </c>
      <c r="U137" s="32">
        <v>2937.5</v>
      </c>
      <c r="V137" s="32"/>
      <c r="W137" s="32">
        <v>2937.5</v>
      </c>
      <c r="X137" s="376">
        <v>1</v>
      </c>
      <c r="Y137" s="332">
        <v>0</v>
      </c>
      <c r="Z137" s="32">
        <v>1101.5625</v>
      </c>
      <c r="AA137" s="32">
        <v>0</v>
      </c>
      <c r="AB137" s="32">
        <v>1835.9375</v>
      </c>
      <c r="AC137" s="32">
        <v>0</v>
      </c>
      <c r="AD137" s="32">
        <v>0</v>
      </c>
      <c r="AE137" s="28" t="s">
        <v>526</v>
      </c>
      <c r="AF137" s="106" t="s">
        <v>765</v>
      </c>
      <c r="AG137" s="28" t="s">
        <v>7524</v>
      </c>
      <c r="AH137" s="532" t="s">
        <v>30</v>
      </c>
      <c r="AI137" s="533"/>
      <c r="AJ137" s="28" t="s">
        <v>7664</v>
      </c>
    </row>
    <row r="138" spans="1:36" ht="62.5">
      <c r="A138" s="104" t="s">
        <v>5882</v>
      </c>
      <c r="B138" s="104" t="s">
        <v>280</v>
      </c>
      <c r="C138" s="42"/>
      <c r="D138" s="113" t="s">
        <v>1712</v>
      </c>
      <c r="E138" s="42"/>
      <c r="F138" s="28" t="s">
        <v>1039</v>
      </c>
      <c r="G138" s="28" t="s">
        <v>1711</v>
      </c>
      <c r="H138" s="28"/>
      <c r="I138" s="28"/>
      <c r="J138" s="28"/>
      <c r="K138" s="28"/>
      <c r="L138" s="28"/>
      <c r="M138" s="106" t="s">
        <v>5976</v>
      </c>
      <c r="N138" s="332"/>
      <c r="O138" s="28"/>
      <c r="P138" s="28"/>
      <c r="Q138" s="28"/>
      <c r="R138" s="28"/>
      <c r="S138" s="332">
        <v>0.75</v>
      </c>
      <c r="T138" s="375">
        <v>2028</v>
      </c>
      <c r="U138" s="32">
        <v>9856.6699999999983</v>
      </c>
      <c r="V138" s="32"/>
      <c r="W138" s="32">
        <v>9856.6699999999983</v>
      </c>
      <c r="X138" s="376">
        <v>1</v>
      </c>
      <c r="Y138" s="332">
        <v>0</v>
      </c>
      <c r="Z138" s="32">
        <v>2464.1674999999996</v>
      </c>
      <c r="AA138" s="32">
        <v>0</v>
      </c>
      <c r="AB138" s="32">
        <v>7392.5024999999987</v>
      </c>
      <c r="AC138" s="32">
        <v>0</v>
      </c>
      <c r="AD138" s="32">
        <v>0</v>
      </c>
      <c r="AE138" s="28" t="s">
        <v>526</v>
      </c>
      <c r="AF138" s="106" t="s">
        <v>765</v>
      </c>
      <c r="AG138" s="28" t="s">
        <v>7524</v>
      </c>
      <c r="AH138" s="532" t="s">
        <v>30</v>
      </c>
      <c r="AI138" s="533"/>
      <c r="AJ138" s="28" t="s">
        <v>7665</v>
      </c>
    </row>
    <row r="139" spans="1:36" ht="100">
      <c r="A139" s="104" t="s">
        <v>5882</v>
      </c>
      <c r="B139" s="104" t="s">
        <v>280</v>
      </c>
      <c r="C139" s="42"/>
      <c r="D139" s="113" t="s">
        <v>1628</v>
      </c>
      <c r="E139" s="42"/>
      <c r="F139" s="28" t="s">
        <v>1026</v>
      </c>
      <c r="G139" s="28" t="s">
        <v>1611</v>
      </c>
      <c r="H139" s="28"/>
      <c r="I139" s="28"/>
      <c r="J139" s="28"/>
      <c r="K139" s="28"/>
      <c r="L139" s="28"/>
      <c r="M139" s="106" t="s">
        <v>5976</v>
      </c>
      <c r="N139" s="332"/>
      <c r="O139" s="28"/>
      <c r="P139" s="28"/>
      <c r="Q139" s="28"/>
      <c r="R139" s="28"/>
      <c r="S139" s="332">
        <v>0.7</v>
      </c>
      <c r="T139" s="375">
        <v>2028</v>
      </c>
      <c r="U139" s="32">
        <v>3300</v>
      </c>
      <c r="V139" s="32"/>
      <c r="W139" s="32">
        <v>3300</v>
      </c>
      <c r="X139" s="376">
        <v>1</v>
      </c>
      <c r="Y139" s="332">
        <v>0</v>
      </c>
      <c r="Z139" s="32">
        <v>990.00000000000011</v>
      </c>
      <c r="AA139" s="32">
        <v>0</v>
      </c>
      <c r="AB139" s="32">
        <v>2310</v>
      </c>
      <c r="AC139" s="32">
        <v>0</v>
      </c>
      <c r="AD139" s="32">
        <v>0</v>
      </c>
      <c r="AE139" s="28" t="s">
        <v>526</v>
      </c>
      <c r="AF139" s="106" t="s">
        <v>765</v>
      </c>
      <c r="AG139" s="28" t="s">
        <v>7524</v>
      </c>
      <c r="AH139" s="532" t="s">
        <v>30</v>
      </c>
      <c r="AI139" s="533"/>
      <c r="AJ139" s="28" t="s">
        <v>7666</v>
      </c>
    </row>
    <row r="140" spans="1:36" ht="100">
      <c r="A140" s="104" t="s">
        <v>5882</v>
      </c>
      <c r="B140" s="104" t="s">
        <v>280</v>
      </c>
      <c r="C140" s="42"/>
      <c r="D140" s="1" t="s">
        <v>1638</v>
      </c>
      <c r="E140" s="42"/>
      <c r="F140" s="28" t="s">
        <v>1030</v>
      </c>
      <c r="G140" s="28" t="s">
        <v>1626</v>
      </c>
      <c r="H140" s="28"/>
      <c r="I140" s="28"/>
      <c r="J140" s="28"/>
      <c r="K140" s="28"/>
      <c r="L140" s="28"/>
      <c r="M140" s="106" t="s">
        <v>5976</v>
      </c>
      <c r="N140" s="332"/>
      <c r="O140" s="28"/>
      <c r="P140" s="28"/>
      <c r="Q140" s="28"/>
      <c r="R140" s="28"/>
      <c r="S140" s="332">
        <v>0.625</v>
      </c>
      <c r="T140" s="375">
        <v>2028</v>
      </c>
      <c r="U140" s="32">
        <v>6790</v>
      </c>
      <c r="V140" s="32"/>
      <c r="W140" s="32">
        <v>6790</v>
      </c>
      <c r="X140" s="376">
        <v>1</v>
      </c>
      <c r="Y140" s="332">
        <v>0</v>
      </c>
      <c r="Z140" s="32">
        <v>2546.25</v>
      </c>
      <c r="AA140" s="32">
        <v>0</v>
      </c>
      <c r="AB140" s="32">
        <v>4243.75</v>
      </c>
      <c r="AC140" s="32">
        <v>0</v>
      </c>
      <c r="AD140" s="32">
        <v>0</v>
      </c>
      <c r="AE140" s="28" t="s">
        <v>526</v>
      </c>
      <c r="AF140" s="106" t="s">
        <v>765</v>
      </c>
      <c r="AG140" s="28" t="s">
        <v>7524</v>
      </c>
      <c r="AH140" s="532" t="s">
        <v>30</v>
      </c>
      <c r="AI140" s="533"/>
      <c r="AJ140" s="28" t="s">
        <v>7667</v>
      </c>
    </row>
    <row r="141" spans="1:36" ht="100">
      <c r="A141" s="104" t="s">
        <v>5882</v>
      </c>
      <c r="B141" s="104" t="s">
        <v>280</v>
      </c>
      <c r="C141" s="42"/>
      <c r="D141" s="113" t="s">
        <v>1643</v>
      </c>
      <c r="E141" s="42"/>
      <c r="F141" s="28" t="s">
        <v>1056</v>
      </c>
      <c r="G141" s="28" t="s">
        <v>1642</v>
      </c>
      <c r="H141" s="28"/>
      <c r="I141" s="28"/>
      <c r="J141" s="28"/>
      <c r="K141" s="28"/>
      <c r="L141" s="28"/>
      <c r="M141" s="106" t="s">
        <v>5976</v>
      </c>
      <c r="N141" s="332"/>
      <c r="O141" s="28"/>
      <c r="P141" s="28"/>
      <c r="Q141" s="28"/>
      <c r="R141" s="28"/>
      <c r="S141" s="332">
        <v>0.875</v>
      </c>
      <c r="T141" s="375">
        <v>2028</v>
      </c>
      <c r="U141" s="32">
        <v>8520</v>
      </c>
      <c r="V141" s="32"/>
      <c r="W141" s="32">
        <v>8520</v>
      </c>
      <c r="X141" s="376">
        <v>1</v>
      </c>
      <c r="Y141" s="332">
        <v>0</v>
      </c>
      <c r="Z141" s="32">
        <v>1065</v>
      </c>
      <c r="AA141" s="32">
        <v>0</v>
      </c>
      <c r="AB141" s="32">
        <v>7455</v>
      </c>
      <c r="AC141" s="32">
        <v>0</v>
      </c>
      <c r="AD141" s="32">
        <v>0</v>
      </c>
      <c r="AE141" s="28" t="s">
        <v>526</v>
      </c>
      <c r="AF141" s="106" t="s">
        <v>765</v>
      </c>
      <c r="AG141" s="28" t="s">
        <v>7524</v>
      </c>
      <c r="AH141" s="532" t="s">
        <v>30</v>
      </c>
      <c r="AI141" s="533"/>
      <c r="AJ141" s="28" t="s">
        <v>7668</v>
      </c>
    </row>
    <row r="142" spans="1:36" ht="100">
      <c r="A142" s="104" t="s">
        <v>5882</v>
      </c>
      <c r="B142" s="104" t="s">
        <v>280</v>
      </c>
      <c r="C142" s="42"/>
      <c r="D142" s="113" t="s">
        <v>6717</v>
      </c>
      <c r="E142" s="42"/>
      <c r="F142" s="28" t="s">
        <v>1040</v>
      </c>
      <c r="G142" s="28" t="s">
        <v>1744</v>
      </c>
      <c r="H142" s="28"/>
      <c r="I142" s="28"/>
      <c r="J142" s="28"/>
      <c r="K142" s="28"/>
      <c r="L142" s="28"/>
      <c r="M142" s="106" t="s">
        <v>5976</v>
      </c>
      <c r="N142" s="332"/>
      <c r="O142" s="28"/>
      <c r="P142" s="28"/>
      <c r="Q142" s="28"/>
      <c r="R142" s="28"/>
      <c r="S142" s="332">
        <v>0.75</v>
      </c>
      <c r="T142" s="375">
        <v>2028</v>
      </c>
      <c r="U142" s="32">
        <v>28080.65</v>
      </c>
      <c r="V142" s="32"/>
      <c r="W142" s="32">
        <v>28080.65</v>
      </c>
      <c r="X142" s="376">
        <v>1</v>
      </c>
      <c r="Y142" s="332">
        <v>0</v>
      </c>
      <c r="Z142" s="32">
        <v>7020.1625000000004</v>
      </c>
      <c r="AA142" s="32">
        <v>0</v>
      </c>
      <c r="AB142" s="32">
        <v>21060.487500000003</v>
      </c>
      <c r="AC142" s="32">
        <v>0</v>
      </c>
      <c r="AD142" s="32">
        <v>0</v>
      </c>
      <c r="AE142" s="28" t="s">
        <v>526</v>
      </c>
      <c r="AF142" s="106" t="s">
        <v>765</v>
      </c>
      <c r="AG142" s="28" t="s">
        <v>7524</v>
      </c>
      <c r="AH142" s="532" t="s">
        <v>30</v>
      </c>
      <c r="AI142" s="533"/>
      <c r="AJ142" s="28" t="s">
        <v>7669</v>
      </c>
    </row>
    <row r="143" spans="1:36" ht="100">
      <c r="A143" s="104" t="s">
        <v>5882</v>
      </c>
      <c r="B143" s="104" t="s">
        <v>280</v>
      </c>
      <c r="C143" s="42"/>
      <c r="D143" s="113" t="s">
        <v>1648</v>
      </c>
      <c r="E143" s="42"/>
      <c r="F143" s="28" t="s">
        <v>1047</v>
      </c>
      <c r="G143" s="28" t="s">
        <v>1647</v>
      </c>
      <c r="H143" s="28"/>
      <c r="I143" s="28"/>
      <c r="J143" s="28"/>
      <c r="K143" s="28"/>
      <c r="L143" s="28"/>
      <c r="M143" s="106" t="s">
        <v>5976</v>
      </c>
      <c r="N143" s="332"/>
      <c r="O143" s="28"/>
      <c r="P143" s="28"/>
      <c r="Q143" s="28"/>
      <c r="R143" s="28"/>
      <c r="S143" s="332">
        <v>0.625</v>
      </c>
      <c r="T143" s="375">
        <v>2028</v>
      </c>
      <c r="U143" s="32">
        <v>74149.649999999994</v>
      </c>
      <c r="V143" s="32"/>
      <c r="W143" s="32">
        <v>74149.649999999994</v>
      </c>
      <c r="X143" s="376">
        <v>1</v>
      </c>
      <c r="Y143" s="332">
        <v>0</v>
      </c>
      <c r="Z143" s="32">
        <v>27806.118749999998</v>
      </c>
      <c r="AA143" s="32">
        <v>0</v>
      </c>
      <c r="AB143" s="32">
        <v>46343.53125</v>
      </c>
      <c r="AC143" s="32">
        <v>0</v>
      </c>
      <c r="AD143" s="32">
        <v>0</v>
      </c>
      <c r="AE143" s="28" t="s">
        <v>526</v>
      </c>
      <c r="AF143" s="106" t="s">
        <v>765</v>
      </c>
      <c r="AG143" s="28" t="s">
        <v>7524</v>
      </c>
      <c r="AH143" s="532" t="s">
        <v>30</v>
      </c>
      <c r="AI143" s="533"/>
      <c r="AJ143" s="28" t="s">
        <v>7670</v>
      </c>
    </row>
    <row r="144" spans="1:36" ht="26">
      <c r="A144" s="104" t="s">
        <v>26</v>
      </c>
      <c r="B144" s="104" t="s">
        <v>11</v>
      </c>
      <c r="C144" s="42"/>
      <c r="D144" s="113" t="s">
        <v>833</v>
      </c>
      <c r="E144" s="42"/>
      <c r="F144" s="28" t="s">
        <v>1202</v>
      </c>
      <c r="G144" s="28" t="s">
        <v>1176</v>
      </c>
      <c r="H144" s="28"/>
      <c r="I144" s="28"/>
      <c r="J144" s="28"/>
      <c r="K144" s="28"/>
      <c r="L144" s="28"/>
      <c r="M144" s="106" t="s">
        <v>6021</v>
      </c>
      <c r="N144" s="332"/>
      <c r="O144" s="28"/>
      <c r="P144" s="28"/>
      <c r="Q144" s="28"/>
      <c r="R144" s="28"/>
      <c r="S144" s="332">
        <v>0.1</v>
      </c>
      <c r="T144" s="375">
        <v>2028</v>
      </c>
      <c r="U144" s="32">
        <v>136000.34999999998</v>
      </c>
      <c r="V144" s="32"/>
      <c r="W144" s="32">
        <v>136000.34999999998</v>
      </c>
      <c r="X144" s="376">
        <v>1</v>
      </c>
      <c r="Y144" s="332">
        <v>0</v>
      </c>
      <c r="Z144" s="32">
        <v>122400.31499999999</v>
      </c>
      <c r="AA144" s="32">
        <v>0</v>
      </c>
      <c r="AB144" s="32">
        <v>13600.034999999989</v>
      </c>
      <c r="AC144" s="32">
        <v>0</v>
      </c>
      <c r="AD144" s="32">
        <v>0</v>
      </c>
      <c r="AE144" s="28" t="s">
        <v>1885</v>
      </c>
      <c r="AF144" s="106" t="s">
        <v>764</v>
      </c>
      <c r="AG144" s="28" t="s">
        <v>7524</v>
      </c>
      <c r="AH144" s="532" t="s">
        <v>30</v>
      </c>
      <c r="AI144" s="533"/>
      <c r="AJ144" s="28" t="s">
        <v>7671</v>
      </c>
    </row>
    <row r="145" spans="1:36" ht="37.5">
      <c r="A145" s="104" t="s">
        <v>26</v>
      </c>
      <c r="B145" s="104" t="s">
        <v>11</v>
      </c>
      <c r="C145" s="42"/>
      <c r="D145" s="1" t="s">
        <v>898</v>
      </c>
      <c r="E145" s="42"/>
      <c r="F145" s="28" t="s">
        <v>897</v>
      </c>
      <c r="G145" s="28" t="s">
        <v>1175</v>
      </c>
      <c r="H145" s="28"/>
      <c r="I145" s="28"/>
      <c r="J145" s="28"/>
      <c r="K145" s="28"/>
      <c r="L145" s="28"/>
      <c r="M145" s="106" t="s">
        <v>6024</v>
      </c>
      <c r="N145" s="332"/>
      <c r="O145" s="28"/>
      <c r="P145" s="28"/>
      <c r="Q145" s="28"/>
      <c r="R145" s="28"/>
      <c r="S145" s="332">
        <v>0.1</v>
      </c>
      <c r="T145" s="375">
        <v>2028</v>
      </c>
      <c r="U145" s="32">
        <v>-169439.46000000002</v>
      </c>
      <c r="V145" s="32"/>
      <c r="W145" s="32">
        <v>-169439.46000000002</v>
      </c>
      <c r="X145" s="376">
        <v>1</v>
      </c>
      <c r="Y145" s="332">
        <v>0</v>
      </c>
      <c r="Z145" s="32">
        <v>-152495.51400000002</v>
      </c>
      <c r="AA145" s="32">
        <v>0</v>
      </c>
      <c r="AB145" s="32">
        <v>-16943.945999999996</v>
      </c>
      <c r="AC145" s="32">
        <v>0</v>
      </c>
      <c r="AD145" s="32">
        <v>0</v>
      </c>
      <c r="AE145" s="28" t="s">
        <v>1892</v>
      </c>
      <c r="AF145" s="106" t="s">
        <v>764</v>
      </c>
      <c r="AG145" s="28" t="s">
        <v>7524</v>
      </c>
      <c r="AH145" s="532" t="s">
        <v>30</v>
      </c>
      <c r="AI145" s="533"/>
      <c r="AJ145" s="28" t="s">
        <v>7672</v>
      </c>
    </row>
    <row r="146" spans="1:36" ht="26">
      <c r="A146" s="104" t="s">
        <v>26</v>
      </c>
      <c r="B146" s="104" t="s">
        <v>11</v>
      </c>
      <c r="C146" s="42"/>
      <c r="D146" s="113" t="s">
        <v>925</v>
      </c>
      <c r="E146" s="42"/>
      <c r="F146" s="28" t="s">
        <v>1272</v>
      </c>
      <c r="G146" s="28" t="s">
        <v>1184</v>
      </c>
      <c r="H146" s="28"/>
      <c r="I146" s="28"/>
      <c r="J146" s="28"/>
      <c r="K146" s="28"/>
      <c r="L146" s="28"/>
      <c r="M146" s="106" t="s">
        <v>6021</v>
      </c>
      <c r="N146" s="332"/>
      <c r="O146" s="28"/>
      <c r="P146" s="28"/>
      <c r="Q146" s="28"/>
      <c r="R146" s="28"/>
      <c r="S146" s="332">
        <v>0.1</v>
      </c>
      <c r="T146" s="375">
        <v>2028</v>
      </c>
      <c r="U146" s="32">
        <v>438256.61999999994</v>
      </c>
      <c r="V146" s="32"/>
      <c r="W146" s="32">
        <v>438256.61999999994</v>
      </c>
      <c r="X146" s="376">
        <v>1</v>
      </c>
      <c r="Y146" s="332">
        <v>0</v>
      </c>
      <c r="Z146" s="32">
        <v>394430.95799999993</v>
      </c>
      <c r="AA146" s="32">
        <v>0</v>
      </c>
      <c r="AB146" s="32">
        <v>43825.662000000011</v>
      </c>
      <c r="AC146" s="32">
        <v>0</v>
      </c>
      <c r="AD146" s="32">
        <v>0</v>
      </c>
      <c r="AE146" s="28" t="s">
        <v>1885</v>
      </c>
      <c r="AF146" s="106" t="s">
        <v>764</v>
      </c>
      <c r="AG146" s="28" t="s">
        <v>7524</v>
      </c>
      <c r="AH146" s="532" t="s">
        <v>30</v>
      </c>
      <c r="AI146" s="533"/>
      <c r="AJ146" s="28" t="s">
        <v>7673</v>
      </c>
    </row>
    <row r="147" spans="1:36" ht="50">
      <c r="A147" s="104" t="s">
        <v>26</v>
      </c>
      <c r="B147" s="104" t="s">
        <v>11</v>
      </c>
      <c r="C147" s="42"/>
      <c r="D147" s="42" t="s">
        <v>800</v>
      </c>
      <c r="E147" s="42"/>
      <c r="F147" s="28" t="s">
        <v>996</v>
      </c>
      <c r="G147" s="28" t="s">
        <v>1170</v>
      </c>
      <c r="H147" s="28"/>
      <c r="I147" s="28"/>
      <c r="J147" s="28"/>
      <c r="K147" s="28"/>
      <c r="L147" s="28"/>
      <c r="M147" s="106" t="s">
        <v>6005</v>
      </c>
      <c r="N147" s="332"/>
      <c r="O147" s="28"/>
      <c r="P147" s="28"/>
      <c r="Q147" s="28"/>
      <c r="R147" s="28"/>
      <c r="S147" s="332">
        <v>0.37</v>
      </c>
      <c r="T147" s="375">
        <v>2028</v>
      </c>
      <c r="U147" s="32">
        <v>32001.85</v>
      </c>
      <c r="V147" s="32"/>
      <c r="W147" s="32">
        <v>32001.85</v>
      </c>
      <c r="X147" s="376">
        <v>1</v>
      </c>
      <c r="Y147" s="332">
        <v>0</v>
      </c>
      <c r="Z147" s="32">
        <v>20161.165499999999</v>
      </c>
      <c r="AA147" s="32">
        <v>0</v>
      </c>
      <c r="AB147" s="32">
        <v>11840.684499999999</v>
      </c>
      <c r="AC147" s="32">
        <v>0</v>
      </c>
      <c r="AD147" s="32">
        <v>0</v>
      </c>
      <c r="AE147" s="28" t="s">
        <v>1911</v>
      </c>
      <c r="AF147" s="106" t="s">
        <v>765</v>
      </c>
      <c r="AG147" s="28" t="s">
        <v>7524</v>
      </c>
      <c r="AH147" s="532" t="s">
        <v>30</v>
      </c>
      <c r="AI147" s="533"/>
      <c r="AJ147" s="28" t="s">
        <v>7674</v>
      </c>
    </row>
    <row r="148" spans="1:36" ht="50">
      <c r="A148" s="104" t="s">
        <v>26</v>
      </c>
      <c r="B148" s="104" t="s">
        <v>11</v>
      </c>
      <c r="C148" s="42"/>
      <c r="D148" s="42">
        <v>3201359</v>
      </c>
      <c r="E148" s="42"/>
      <c r="F148" s="28" t="s">
        <v>1748</v>
      </c>
      <c r="G148" s="28" t="s">
        <v>1170</v>
      </c>
      <c r="H148" s="28"/>
      <c r="I148" s="28"/>
      <c r="J148" s="28"/>
      <c r="K148" s="28"/>
      <c r="L148" s="28"/>
      <c r="M148" s="106" t="s">
        <v>6005</v>
      </c>
      <c r="N148" s="332"/>
      <c r="O148" s="28"/>
      <c r="P148" s="28"/>
      <c r="Q148" s="28"/>
      <c r="R148" s="28"/>
      <c r="S148" s="332">
        <v>0.37</v>
      </c>
      <c r="T148" s="375">
        <v>2028</v>
      </c>
      <c r="U148" s="32">
        <v>13260.34</v>
      </c>
      <c r="V148" s="32"/>
      <c r="W148" s="32">
        <v>13260.34</v>
      </c>
      <c r="X148" s="376">
        <v>1</v>
      </c>
      <c r="Y148" s="332">
        <v>0</v>
      </c>
      <c r="Z148" s="32">
        <v>8354.0141999999996</v>
      </c>
      <c r="AA148" s="32">
        <v>0</v>
      </c>
      <c r="AB148" s="32">
        <v>4906.3258000000005</v>
      </c>
      <c r="AC148" s="32">
        <v>0</v>
      </c>
      <c r="AD148" s="32">
        <v>0</v>
      </c>
      <c r="AE148" s="28" t="s">
        <v>1911</v>
      </c>
      <c r="AF148" s="106" t="s">
        <v>765</v>
      </c>
      <c r="AG148" s="28" t="s">
        <v>7524</v>
      </c>
      <c r="AH148" s="532" t="s">
        <v>30</v>
      </c>
      <c r="AI148" s="533"/>
      <c r="AJ148" s="28" t="s">
        <v>7675</v>
      </c>
    </row>
    <row r="149" spans="1:36" ht="26">
      <c r="A149" s="104" t="s">
        <v>26</v>
      </c>
      <c r="B149" s="104" t="s">
        <v>11</v>
      </c>
      <c r="C149" s="42"/>
      <c r="D149" s="42" t="s">
        <v>876</v>
      </c>
      <c r="E149" s="42"/>
      <c r="F149" s="28" t="s">
        <v>1196</v>
      </c>
      <c r="G149" s="28" t="s">
        <v>1195</v>
      </c>
      <c r="H149" s="28"/>
      <c r="I149" s="28"/>
      <c r="J149" s="28"/>
      <c r="K149" s="28"/>
      <c r="L149" s="28"/>
      <c r="M149" s="106" t="s">
        <v>6021</v>
      </c>
      <c r="N149" s="332"/>
      <c r="O149" s="28"/>
      <c r="P149" s="28"/>
      <c r="Q149" s="28"/>
      <c r="R149" s="28"/>
      <c r="S149" s="332">
        <v>0.1</v>
      </c>
      <c r="T149" s="375">
        <v>2028</v>
      </c>
      <c r="U149" s="32">
        <v>355571.94</v>
      </c>
      <c r="V149" s="32"/>
      <c r="W149" s="32">
        <v>355571.94</v>
      </c>
      <c r="X149" s="376">
        <v>1</v>
      </c>
      <c r="Y149" s="332">
        <v>0</v>
      </c>
      <c r="Z149" s="32">
        <v>320014.74599999998</v>
      </c>
      <c r="AA149" s="32">
        <v>0</v>
      </c>
      <c r="AB149" s="32">
        <v>35557.194000000018</v>
      </c>
      <c r="AC149" s="32">
        <v>0</v>
      </c>
      <c r="AD149" s="32">
        <v>0</v>
      </c>
      <c r="AE149" s="28" t="s">
        <v>1885</v>
      </c>
      <c r="AF149" s="106" t="s">
        <v>764</v>
      </c>
      <c r="AG149" s="28" t="s">
        <v>7524</v>
      </c>
      <c r="AH149" s="532" t="s">
        <v>30</v>
      </c>
      <c r="AI149" s="533"/>
      <c r="AJ149" s="28" t="s">
        <v>7676</v>
      </c>
    </row>
    <row r="150" spans="1:36" ht="26">
      <c r="A150" s="104" t="s">
        <v>26</v>
      </c>
      <c r="B150" s="104" t="s">
        <v>11</v>
      </c>
      <c r="C150" s="42"/>
      <c r="D150" s="42" t="s">
        <v>825</v>
      </c>
      <c r="E150" s="42"/>
      <c r="F150" s="28" t="s">
        <v>1255</v>
      </c>
      <c r="G150" s="28" t="s">
        <v>1184</v>
      </c>
      <c r="H150" s="28"/>
      <c r="I150" s="28"/>
      <c r="J150" s="28"/>
      <c r="K150" s="28"/>
      <c r="L150" s="28"/>
      <c r="M150" s="106" t="s">
        <v>6021</v>
      </c>
      <c r="N150" s="332"/>
      <c r="O150" s="28"/>
      <c r="P150" s="28"/>
      <c r="Q150" s="28"/>
      <c r="R150" s="28"/>
      <c r="S150" s="332">
        <v>0.1</v>
      </c>
      <c r="T150" s="375">
        <v>2028</v>
      </c>
      <c r="U150" s="32">
        <v>215037.07999999993</v>
      </c>
      <c r="V150" s="32"/>
      <c r="W150" s="32">
        <v>215037.07999999993</v>
      </c>
      <c r="X150" s="376">
        <v>1</v>
      </c>
      <c r="Y150" s="332">
        <v>0</v>
      </c>
      <c r="Z150" s="32">
        <v>193533.37199999994</v>
      </c>
      <c r="AA150" s="32">
        <v>0</v>
      </c>
      <c r="AB150" s="32">
        <v>21503.707999999984</v>
      </c>
      <c r="AC150" s="32">
        <v>0</v>
      </c>
      <c r="AD150" s="32">
        <v>0</v>
      </c>
      <c r="AE150" s="28" t="s">
        <v>1885</v>
      </c>
      <c r="AF150" s="106" t="s">
        <v>764</v>
      </c>
      <c r="AG150" s="28" t="s">
        <v>7524</v>
      </c>
      <c r="AH150" s="532" t="s">
        <v>30</v>
      </c>
      <c r="AI150" s="533"/>
      <c r="AJ150" s="28" t="s">
        <v>7677</v>
      </c>
    </row>
    <row r="151" spans="1:36" ht="26">
      <c r="A151" s="104" t="s">
        <v>26</v>
      </c>
      <c r="B151" s="104" t="s">
        <v>11</v>
      </c>
      <c r="C151" s="42"/>
      <c r="D151" s="42" t="s">
        <v>948</v>
      </c>
      <c r="E151" s="42"/>
      <c r="F151" s="28" t="s">
        <v>949</v>
      </c>
      <c r="G151" s="28" t="s">
        <v>1243</v>
      </c>
      <c r="H151" s="28"/>
      <c r="I151" s="28"/>
      <c r="J151" s="28"/>
      <c r="K151" s="28"/>
      <c r="L151" s="28"/>
      <c r="M151" s="106" t="s">
        <v>6026</v>
      </c>
      <c r="N151" s="332"/>
      <c r="O151" s="28"/>
      <c r="P151" s="28"/>
      <c r="Q151" s="28"/>
      <c r="R151" s="28"/>
      <c r="S151" s="332">
        <v>0.15</v>
      </c>
      <c r="T151" s="375">
        <v>2028</v>
      </c>
      <c r="U151" s="32">
        <v>102662.26</v>
      </c>
      <c r="V151" s="32"/>
      <c r="W151" s="32">
        <v>102662.26</v>
      </c>
      <c r="X151" s="376">
        <v>1</v>
      </c>
      <c r="Y151" s="332">
        <v>0</v>
      </c>
      <c r="Z151" s="32">
        <v>87262.920999999988</v>
      </c>
      <c r="AA151" s="32">
        <v>0</v>
      </c>
      <c r="AB151" s="32">
        <v>15399.339000000007</v>
      </c>
      <c r="AC151" s="32">
        <v>0</v>
      </c>
      <c r="AD151" s="32">
        <v>0</v>
      </c>
      <c r="AE151" s="28" t="s">
        <v>1908</v>
      </c>
      <c r="AF151" s="106" t="s">
        <v>764</v>
      </c>
      <c r="AG151" s="28" t="s">
        <v>7524</v>
      </c>
      <c r="AH151" s="532" t="s">
        <v>30</v>
      </c>
      <c r="AI151" s="533"/>
      <c r="AJ151" s="28" t="s">
        <v>7678</v>
      </c>
    </row>
    <row r="152" spans="1:36" ht="26">
      <c r="A152" s="104" t="s">
        <v>26</v>
      </c>
      <c r="B152" s="104" t="s">
        <v>11</v>
      </c>
      <c r="C152" s="42"/>
      <c r="D152" s="42" t="s">
        <v>799</v>
      </c>
      <c r="E152" s="42"/>
      <c r="F152" s="28" t="s">
        <v>1254</v>
      </c>
      <c r="G152" s="28" t="s">
        <v>1253</v>
      </c>
      <c r="H152" s="28"/>
      <c r="I152" s="28"/>
      <c r="J152" s="28"/>
      <c r="K152" s="28"/>
      <c r="L152" s="28"/>
      <c r="M152" s="106" t="s">
        <v>6009</v>
      </c>
      <c r="N152" s="332"/>
      <c r="O152" s="28"/>
      <c r="P152" s="28"/>
      <c r="Q152" s="28"/>
      <c r="R152" s="28"/>
      <c r="S152" s="332">
        <v>0.1</v>
      </c>
      <c r="T152" s="375">
        <v>2028</v>
      </c>
      <c r="U152" s="32">
        <v>119551.47</v>
      </c>
      <c r="V152" s="32"/>
      <c r="W152" s="32">
        <v>119551.47</v>
      </c>
      <c r="X152" s="376">
        <v>1</v>
      </c>
      <c r="Y152" s="332">
        <v>0</v>
      </c>
      <c r="Z152" s="32">
        <v>107596.323</v>
      </c>
      <c r="AA152" s="32">
        <v>0</v>
      </c>
      <c r="AB152" s="32">
        <v>11955.146999999997</v>
      </c>
      <c r="AC152" s="32">
        <v>0</v>
      </c>
      <c r="AD152" s="32">
        <v>0</v>
      </c>
      <c r="AE152" s="28" t="s">
        <v>1907</v>
      </c>
      <c r="AF152" s="106" t="s">
        <v>764</v>
      </c>
      <c r="AG152" s="28" t="s">
        <v>7524</v>
      </c>
      <c r="AH152" s="532" t="s">
        <v>30</v>
      </c>
      <c r="AI152" s="533"/>
      <c r="AJ152" s="28" t="s">
        <v>7679</v>
      </c>
    </row>
    <row r="153" spans="1:36" ht="26">
      <c r="A153" s="104" t="s">
        <v>26</v>
      </c>
      <c r="B153" s="104" t="s">
        <v>11</v>
      </c>
      <c r="C153" s="42"/>
      <c r="D153" s="42" t="s">
        <v>924</v>
      </c>
      <c r="E153" s="42"/>
      <c r="F153" s="28" t="s">
        <v>1194</v>
      </c>
      <c r="G153" s="28" t="s">
        <v>1184</v>
      </c>
      <c r="H153" s="28"/>
      <c r="I153" s="28"/>
      <c r="J153" s="28"/>
      <c r="K153" s="28"/>
      <c r="L153" s="28"/>
      <c r="M153" s="106" t="s">
        <v>6033</v>
      </c>
      <c r="N153" s="332"/>
      <c r="O153" s="28"/>
      <c r="P153" s="28"/>
      <c r="Q153" s="28"/>
      <c r="R153" s="28"/>
      <c r="S153" s="332">
        <v>0.1</v>
      </c>
      <c r="T153" s="375">
        <v>2028</v>
      </c>
      <c r="U153" s="32">
        <v>91071.959999999992</v>
      </c>
      <c r="V153" s="32"/>
      <c r="W153" s="32">
        <v>91071.959999999992</v>
      </c>
      <c r="X153" s="376">
        <v>1</v>
      </c>
      <c r="Y153" s="332">
        <v>0</v>
      </c>
      <c r="Z153" s="32">
        <v>81964.763999999996</v>
      </c>
      <c r="AA153" s="32">
        <v>0</v>
      </c>
      <c r="AB153" s="32">
        <v>9107.1959999999963</v>
      </c>
      <c r="AC153" s="32">
        <v>0</v>
      </c>
      <c r="AD153" s="32">
        <v>0</v>
      </c>
      <c r="AE153" s="28" t="s">
        <v>1894</v>
      </c>
      <c r="AF153" s="106" t="s">
        <v>764</v>
      </c>
      <c r="AG153" s="28" t="s">
        <v>7524</v>
      </c>
      <c r="AH153" s="532" t="s">
        <v>30</v>
      </c>
      <c r="AI153" s="533"/>
      <c r="AJ153" s="28" t="s">
        <v>7680</v>
      </c>
    </row>
    <row r="154" spans="1:36" ht="25">
      <c r="A154" s="104" t="s">
        <v>15</v>
      </c>
      <c r="B154" s="104" t="s">
        <v>6</v>
      </c>
      <c r="C154" s="42"/>
      <c r="D154" s="42" t="s">
        <v>181</v>
      </c>
      <c r="E154" s="42"/>
      <c r="F154" s="28" t="s">
        <v>6732</v>
      </c>
      <c r="G154" s="28" t="s">
        <v>1836</v>
      </c>
      <c r="H154" s="28"/>
      <c r="I154" s="28" t="s">
        <v>25</v>
      </c>
      <c r="J154" s="28"/>
      <c r="K154" s="28"/>
      <c r="L154" s="28"/>
      <c r="M154" s="106" t="s">
        <v>6429</v>
      </c>
      <c r="N154" s="332"/>
      <c r="O154" s="28"/>
      <c r="P154" s="28"/>
      <c r="Q154" s="28"/>
      <c r="R154" s="28"/>
      <c r="S154" s="332">
        <v>4.393202134744781E-3</v>
      </c>
      <c r="T154" s="375">
        <v>2028</v>
      </c>
      <c r="U154" s="32">
        <v>18209952</v>
      </c>
      <c r="V154" s="32"/>
      <c r="W154" s="32">
        <v>18209952</v>
      </c>
      <c r="X154" s="376">
        <v>1</v>
      </c>
      <c r="Y154" s="332">
        <v>0</v>
      </c>
      <c r="Z154" s="32">
        <v>18129952</v>
      </c>
      <c r="AA154" s="32">
        <v>60822</v>
      </c>
      <c r="AB154" s="32">
        <v>19178</v>
      </c>
      <c r="AC154" s="32">
        <v>0</v>
      </c>
      <c r="AD154" s="32">
        <v>0</v>
      </c>
      <c r="AE154" s="28" t="s">
        <v>577</v>
      </c>
      <c r="AF154" s="106" t="s">
        <v>765</v>
      </c>
      <c r="AG154" s="28" t="s">
        <v>7524</v>
      </c>
      <c r="AH154" s="532" t="s">
        <v>30</v>
      </c>
      <c r="AI154" s="533"/>
      <c r="AJ154" s="28" t="s">
        <v>7681</v>
      </c>
    </row>
    <row r="155" spans="1:36" ht="37.5">
      <c r="A155" s="104" t="s">
        <v>2015</v>
      </c>
      <c r="B155" s="104" t="s">
        <v>1940</v>
      </c>
      <c r="C155" s="42"/>
      <c r="D155" s="42">
        <v>2130334</v>
      </c>
      <c r="E155" s="42"/>
      <c r="F155" s="28" t="s">
        <v>1158</v>
      </c>
      <c r="G155" s="28" t="s">
        <v>1327</v>
      </c>
      <c r="H155" s="28"/>
      <c r="I155" s="28" t="s">
        <v>16</v>
      </c>
      <c r="J155" s="28"/>
      <c r="K155" s="28"/>
      <c r="L155" s="28"/>
      <c r="M155" s="106" t="s">
        <v>5952</v>
      </c>
      <c r="N155" s="332"/>
      <c r="O155" s="28"/>
      <c r="P155" s="28"/>
      <c r="Q155" s="28"/>
      <c r="R155" s="28"/>
      <c r="S155" s="332">
        <v>0.24</v>
      </c>
      <c r="T155" s="375">
        <v>2028</v>
      </c>
      <c r="U155" s="32">
        <v>681916.18</v>
      </c>
      <c r="V155" s="32"/>
      <c r="W155" s="32">
        <v>681916.18</v>
      </c>
      <c r="X155" s="376">
        <v>1</v>
      </c>
      <c r="Y155" s="332">
        <v>0</v>
      </c>
      <c r="Z155" s="32">
        <v>518256.29680000007</v>
      </c>
      <c r="AA155" s="32">
        <v>131136.65678145253</v>
      </c>
      <c r="AB155" s="32">
        <v>32523.226418547449</v>
      </c>
      <c r="AC155" s="32">
        <v>0</v>
      </c>
      <c r="AD155" s="32">
        <v>0</v>
      </c>
      <c r="AE155" s="28" t="s">
        <v>656</v>
      </c>
      <c r="AF155" s="106" t="s">
        <v>765</v>
      </c>
      <c r="AG155" s="28" t="s">
        <v>7524</v>
      </c>
      <c r="AH155" s="532" t="s">
        <v>30</v>
      </c>
      <c r="AI155" s="533"/>
      <c r="AJ155" s="28" t="s">
        <v>7682</v>
      </c>
    </row>
    <row r="156" spans="1:36" ht="39">
      <c r="A156" s="104" t="s">
        <v>2015</v>
      </c>
      <c r="B156" s="104" t="s">
        <v>1940</v>
      </c>
      <c r="C156" s="42"/>
      <c r="D156" s="42" t="s">
        <v>63</v>
      </c>
      <c r="E156" s="42"/>
      <c r="F156" s="28" t="s">
        <v>6735</v>
      </c>
      <c r="G156" s="28" t="s">
        <v>1571</v>
      </c>
      <c r="H156" s="28"/>
      <c r="I156" s="28" t="s">
        <v>25</v>
      </c>
      <c r="J156" s="28"/>
      <c r="K156" s="28"/>
      <c r="L156" s="28"/>
      <c r="M156" s="106" t="s">
        <v>5970</v>
      </c>
      <c r="N156" s="332"/>
      <c r="O156" s="28"/>
      <c r="P156" s="28"/>
      <c r="Q156" s="28"/>
      <c r="R156" s="28"/>
      <c r="S156" s="332">
        <v>1</v>
      </c>
      <c r="T156" s="375">
        <v>2028</v>
      </c>
      <c r="U156" s="32">
        <v>76806</v>
      </c>
      <c r="V156" s="32"/>
      <c r="W156" s="32">
        <v>76806</v>
      </c>
      <c r="X156" s="376">
        <v>1</v>
      </c>
      <c r="Y156" s="332">
        <v>0</v>
      </c>
      <c r="Z156" s="32">
        <v>0</v>
      </c>
      <c r="AA156" s="32">
        <v>46727</v>
      </c>
      <c r="AB156" s="32">
        <v>30079</v>
      </c>
      <c r="AC156" s="32">
        <v>0</v>
      </c>
      <c r="AD156" s="32">
        <v>0</v>
      </c>
      <c r="AE156" s="28" t="s">
        <v>655</v>
      </c>
      <c r="AF156" s="106" t="s">
        <v>764</v>
      </c>
      <c r="AG156" s="28" t="s">
        <v>7524</v>
      </c>
      <c r="AH156" s="532" t="s">
        <v>30</v>
      </c>
      <c r="AI156" s="533"/>
      <c r="AJ156" s="28" t="s">
        <v>7683</v>
      </c>
    </row>
    <row r="157" spans="1:36" ht="39">
      <c r="A157" s="104" t="s">
        <v>2015</v>
      </c>
      <c r="B157" s="104" t="s">
        <v>1940</v>
      </c>
      <c r="C157" s="42"/>
      <c r="D157" s="42">
        <v>2130283</v>
      </c>
      <c r="E157" s="42"/>
      <c r="F157" s="28" t="s">
        <v>390</v>
      </c>
      <c r="G157" s="28" t="s">
        <v>1598</v>
      </c>
      <c r="H157" s="28"/>
      <c r="I157" s="28"/>
      <c r="J157" s="28"/>
      <c r="K157" s="28"/>
      <c r="L157" s="28"/>
      <c r="M157" s="106" t="s">
        <v>6738</v>
      </c>
      <c r="N157" s="332"/>
      <c r="O157" s="28"/>
      <c r="P157" s="28"/>
      <c r="Q157" s="28"/>
      <c r="R157" s="28"/>
      <c r="S157" s="332">
        <v>0.32</v>
      </c>
      <c r="T157" s="375">
        <v>2028</v>
      </c>
      <c r="U157" s="32">
        <v>109125.1</v>
      </c>
      <c r="V157" s="32"/>
      <c r="W157" s="32">
        <v>109125.1</v>
      </c>
      <c r="X157" s="376">
        <v>1</v>
      </c>
      <c r="Y157" s="332">
        <v>0</v>
      </c>
      <c r="Z157" s="32">
        <v>74205.067999999999</v>
      </c>
      <c r="AA157" s="32">
        <v>1807.4731999396899</v>
      </c>
      <c r="AB157" s="32">
        <v>33112.558800060317</v>
      </c>
      <c r="AC157" s="32">
        <v>0</v>
      </c>
      <c r="AD157" s="32">
        <v>0</v>
      </c>
      <c r="AE157" s="28" t="s">
        <v>660</v>
      </c>
      <c r="AF157" s="106" t="s">
        <v>765</v>
      </c>
      <c r="AG157" s="28" t="s">
        <v>7524</v>
      </c>
      <c r="AH157" s="532" t="s">
        <v>30</v>
      </c>
      <c r="AI157" s="533"/>
      <c r="AJ157" s="28" t="s">
        <v>7684</v>
      </c>
    </row>
    <row r="158" spans="1:36" ht="39">
      <c r="A158" s="104" t="s">
        <v>2015</v>
      </c>
      <c r="B158" s="104" t="s">
        <v>1940</v>
      </c>
      <c r="C158" s="42"/>
      <c r="D158" s="42" t="s">
        <v>62</v>
      </c>
      <c r="E158" s="42"/>
      <c r="F158" s="28" t="s">
        <v>1417</v>
      </c>
      <c r="G158" s="28" t="s">
        <v>1780</v>
      </c>
      <c r="H158" s="28"/>
      <c r="I158" s="28" t="s">
        <v>25</v>
      </c>
      <c r="J158" s="28"/>
      <c r="K158" s="28"/>
      <c r="L158" s="28"/>
      <c r="M158" s="106" t="s">
        <v>5970</v>
      </c>
      <c r="N158" s="332"/>
      <c r="O158" s="28"/>
      <c r="P158" s="28"/>
      <c r="Q158" s="28"/>
      <c r="R158" s="28"/>
      <c r="S158" s="332">
        <v>1</v>
      </c>
      <c r="T158" s="375">
        <v>2028</v>
      </c>
      <c r="U158" s="32">
        <v>676574.9</v>
      </c>
      <c r="V158" s="32"/>
      <c r="W158" s="32">
        <v>676574.9</v>
      </c>
      <c r="X158" s="376">
        <v>1</v>
      </c>
      <c r="Y158" s="332">
        <v>0</v>
      </c>
      <c r="Z158" s="32">
        <v>0</v>
      </c>
      <c r="AA158" s="32">
        <v>640203.9</v>
      </c>
      <c r="AB158" s="32">
        <v>36371</v>
      </c>
      <c r="AC158" s="32">
        <v>0</v>
      </c>
      <c r="AD158" s="32">
        <v>0</v>
      </c>
      <c r="AE158" s="28" t="s">
        <v>655</v>
      </c>
      <c r="AF158" s="106" t="s">
        <v>764</v>
      </c>
      <c r="AG158" s="28" t="s">
        <v>7524</v>
      </c>
      <c r="AH158" s="532" t="s">
        <v>30</v>
      </c>
      <c r="AI158" s="533"/>
      <c r="AJ158" s="28" t="s">
        <v>7685</v>
      </c>
    </row>
    <row r="159" spans="1:36" ht="39">
      <c r="A159" s="104" t="s">
        <v>2015</v>
      </c>
      <c r="B159" s="104" t="s">
        <v>1940</v>
      </c>
      <c r="C159" s="42"/>
      <c r="D159" s="42" t="s">
        <v>61</v>
      </c>
      <c r="E159" s="42"/>
      <c r="F159" s="28" t="s">
        <v>1418</v>
      </c>
      <c r="G159" s="28" t="s">
        <v>1780</v>
      </c>
      <c r="H159" s="28"/>
      <c r="I159" s="28" t="s">
        <v>25</v>
      </c>
      <c r="J159" s="28"/>
      <c r="K159" s="28"/>
      <c r="L159" s="28"/>
      <c r="M159" s="106" t="s">
        <v>5970</v>
      </c>
      <c r="N159" s="332"/>
      <c r="O159" s="28"/>
      <c r="P159" s="28"/>
      <c r="Q159" s="28"/>
      <c r="R159" s="28"/>
      <c r="S159" s="332">
        <v>1</v>
      </c>
      <c r="T159" s="375">
        <v>2028</v>
      </c>
      <c r="U159" s="32">
        <v>264000</v>
      </c>
      <c r="V159" s="32"/>
      <c r="W159" s="32">
        <v>264000</v>
      </c>
      <c r="X159" s="376">
        <v>1</v>
      </c>
      <c r="Y159" s="332">
        <v>0</v>
      </c>
      <c r="Z159" s="32">
        <v>0</v>
      </c>
      <c r="AA159" s="32">
        <v>227924.99999999997</v>
      </c>
      <c r="AB159" s="32">
        <v>36075.000000000029</v>
      </c>
      <c r="AC159" s="32">
        <v>0</v>
      </c>
      <c r="AD159" s="32">
        <v>0</v>
      </c>
      <c r="AE159" s="28" t="s">
        <v>655</v>
      </c>
      <c r="AF159" s="106" t="s">
        <v>764</v>
      </c>
      <c r="AG159" s="28" t="s">
        <v>7524</v>
      </c>
      <c r="AH159" s="532" t="s">
        <v>30</v>
      </c>
      <c r="AI159" s="533"/>
      <c r="AJ159" s="28" t="s">
        <v>7686</v>
      </c>
    </row>
    <row r="160" spans="1:36" ht="39">
      <c r="A160" s="104" t="s">
        <v>2015</v>
      </c>
      <c r="B160" s="104" t="s">
        <v>1940</v>
      </c>
      <c r="C160" s="42"/>
      <c r="D160" s="42">
        <v>2130321</v>
      </c>
      <c r="E160" s="42"/>
      <c r="F160" s="28" t="s">
        <v>393</v>
      </c>
      <c r="G160" s="28" t="s">
        <v>1599</v>
      </c>
      <c r="H160" s="28"/>
      <c r="I160" s="28"/>
      <c r="J160" s="28"/>
      <c r="K160" s="28"/>
      <c r="L160" s="28"/>
      <c r="M160" s="106" t="s">
        <v>6738</v>
      </c>
      <c r="N160" s="332"/>
      <c r="O160" s="28"/>
      <c r="P160" s="28"/>
      <c r="Q160" s="28"/>
      <c r="R160" s="28"/>
      <c r="S160" s="332">
        <v>0.34</v>
      </c>
      <c r="T160" s="375">
        <v>2028</v>
      </c>
      <c r="U160" s="32">
        <v>91185</v>
      </c>
      <c r="V160" s="32"/>
      <c r="W160" s="32">
        <v>91185</v>
      </c>
      <c r="X160" s="376">
        <v>1</v>
      </c>
      <c r="Y160" s="332">
        <v>0</v>
      </c>
      <c r="Z160" s="32">
        <v>60182.099999999991</v>
      </c>
      <c r="AA160" s="32">
        <v>15381.558125373573</v>
      </c>
      <c r="AB160" s="32">
        <v>15621.341874626436</v>
      </c>
      <c r="AC160" s="32">
        <v>0</v>
      </c>
      <c r="AD160" s="32">
        <v>0</v>
      </c>
      <c r="AE160" s="28" t="s">
        <v>660</v>
      </c>
      <c r="AF160" s="106" t="s">
        <v>765</v>
      </c>
      <c r="AG160" s="28" t="s">
        <v>7524</v>
      </c>
      <c r="AH160" s="532" t="s">
        <v>30</v>
      </c>
      <c r="AI160" s="533"/>
      <c r="AJ160" s="28" t="s">
        <v>7687</v>
      </c>
    </row>
    <row r="161" spans="1:36" ht="50">
      <c r="A161" s="104" t="s">
        <v>15</v>
      </c>
      <c r="B161" s="104" t="s">
        <v>6</v>
      </c>
      <c r="C161" s="42"/>
      <c r="D161" s="42" t="s">
        <v>191</v>
      </c>
      <c r="E161" s="42"/>
      <c r="F161" s="28" t="s">
        <v>1426</v>
      </c>
      <c r="G161" s="28" t="s">
        <v>1380</v>
      </c>
      <c r="H161" s="28"/>
      <c r="I161" s="28" t="s">
        <v>25</v>
      </c>
      <c r="J161" s="28"/>
      <c r="K161" s="28"/>
      <c r="L161" s="28"/>
      <c r="M161" s="106" t="s">
        <v>6429</v>
      </c>
      <c r="N161" s="332"/>
      <c r="O161" s="28"/>
      <c r="P161" s="28"/>
      <c r="Q161" s="28"/>
      <c r="R161" s="28"/>
      <c r="S161" s="332">
        <v>0.43</v>
      </c>
      <c r="T161" s="375">
        <v>2028</v>
      </c>
      <c r="U161" s="32">
        <v>6311998.6600000011</v>
      </c>
      <c r="V161" s="32"/>
      <c r="W161" s="32">
        <v>6311998.6600000011</v>
      </c>
      <c r="X161" s="376">
        <v>1</v>
      </c>
      <c r="Y161" s="332">
        <v>0</v>
      </c>
      <c r="Z161" s="32">
        <v>3597839.2362000011</v>
      </c>
      <c r="AA161" s="32">
        <v>2690576.4238000009</v>
      </c>
      <c r="AB161" s="32">
        <v>23582.999999999069</v>
      </c>
      <c r="AC161" s="32">
        <v>0</v>
      </c>
      <c r="AD161" s="32">
        <v>0</v>
      </c>
      <c r="AE161" s="28" t="s">
        <v>577</v>
      </c>
      <c r="AF161" s="106" t="s">
        <v>765</v>
      </c>
      <c r="AG161" s="28" t="s">
        <v>7524</v>
      </c>
      <c r="AH161" s="532" t="s">
        <v>30</v>
      </c>
      <c r="AI161" s="533"/>
      <c r="AJ161" s="28" t="s">
        <v>7688</v>
      </c>
    </row>
    <row r="162" spans="1:36" ht="62.5">
      <c r="A162" s="104" t="s">
        <v>2015</v>
      </c>
      <c r="B162" s="104" t="s">
        <v>1940</v>
      </c>
      <c r="C162" s="42"/>
      <c r="D162" s="42">
        <v>2130427</v>
      </c>
      <c r="E162" s="42"/>
      <c r="F162" s="28" t="s">
        <v>6745</v>
      </c>
      <c r="G162" s="28" t="s">
        <v>1583</v>
      </c>
      <c r="H162" s="28"/>
      <c r="I162" s="28"/>
      <c r="J162" s="28"/>
      <c r="K162" s="28"/>
      <c r="L162" s="28"/>
      <c r="M162" s="106" t="s">
        <v>6584</v>
      </c>
      <c r="N162" s="332"/>
      <c r="O162" s="28"/>
      <c r="P162" s="28"/>
      <c r="Q162" s="28"/>
      <c r="R162" s="28"/>
      <c r="S162" s="332">
        <v>1</v>
      </c>
      <c r="T162" s="375">
        <v>2028</v>
      </c>
      <c r="U162" s="32">
        <v>31342.31</v>
      </c>
      <c r="V162" s="32"/>
      <c r="W162" s="32">
        <v>31342.31</v>
      </c>
      <c r="X162" s="376">
        <v>1</v>
      </c>
      <c r="Y162" s="332">
        <v>0</v>
      </c>
      <c r="Z162" s="32">
        <v>0</v>
      </c>
      <c r="AA162" s="32">
        <v>3629.8600147151965</v>
      </c>
      <c r="AB162" s="32">
        <v>27712.449985284806</v>
      </c>
      <c r="AC162" s="32">
        <v>0</v>
      </c>
      <c r="AD162" s="32">
        <v>0</v>
      </c>
      <c r="AE162" s="28" t="s">
        <v>640</v>
      </c>
      <c r="AF162" s="106" t="s">
        <v>765</v>
      </c>
      <c r="AG162" s="28" t="s">
        <v>7524</v>
      </c>
      <c r="AH162" s="532" t="s">
        <v>30</v>
      </c>
      <c r="AI162" s="533"/>
      <c r="AJ162" s="28" t="s">
        <v>7689</v>
      </c>
    </row>
    <row r="163" spans="1:36" ht="25">
      <c r="A163" s="104" t="s">
        <v>15</v>
      </c>
      <c r="B163" s="104" t="s">
        <v>6</v>
      </c>
      <c r="C163" s="42"/>
      <c r="D163" s="42" t="s">
        <v>210</v>
      </c>
      <c r="E163" s="42"/>
      <c r="F163" s="28" t="s">
        <v>1429</v>
      </c>
      <c r="G163" s="28" t="s">
        <v>1381</v>
      </c>
      <c r="H163" s="28"/>
      <c r="I163" s="28" t="s">
        <v>25</v>
      </c>
      <c r="J163" s="28"/>
      <c r="K163" s="28"/>
      <c r="L163" s="28"/>
      <c r="M163" s="106" t="s">
        <v>6429</v>
      </c>
      <c r="N163" s="332"/>
      <c r="O163" s="28"/>
      <c r="P163" s="28"/>
      <c r="Q163" s="28"/>
      <c r="R163" s="28"/>
      <c r="S163" s="332">
        <v>0.23</v>
      </c>
      <c r="T163" s="375">
        <v>2028</v>
      </c>
      <c r="U163" s="32">
        <v>4764565.24</v>
      </c>
      <c r="V163" s="32"/>
      <c r="W163" s="32">
        <v>4764565.24</v>
      </c>
      <c r="X163" s="376">
        <v>1</v>
      </c>
      <c r="Y163" s="332">
        <v>0</v>
      </c>
      <c r="Z163" s="32">
        <v>3668715.2348000002</v>
      </c>
      <c r="AA163" s="32">
        <v>1079526.0052</v>
      </c>
      <c r="AB163" s="32">
        <v>16324</v>
      </c>
      <c r="AC163" s="32">
        <v>0</v>
      </c>
      <c r="AD163" s="32">
        <v>0</v>
      </c>
      <c r="AE163" s="28" t="s">
        <v>577</v>
      </c>
      <c r="AF163" s="106" t="s">
        <v>765</v>
      </c>
      <c r="AG163" s="28" t="s">
        <v>7524</v>
      </c>
      <c r="AH163" s="532" t="s">
        <v>30</v>
      </c>
      <c r="AI163" s="533"/>
      <c r="AJ163" s="28" t="s">
        <v>7690</v>
      </c>
    </row>
    <row r="164" spans="1:36" ht="50">
      <c r="A164" s="104" t="s">
        <v>2015</v>
      </c>
      <c r="B164" s="104" t="s">
        <v>1940</v>
      </c>
      <c r="C164" s="42"/>
      <c r="D164" s="42" t="s">
        <v>81</v>
      </c>
      <c r="E164" s="42"/>
      <c r="F164" s="28" t="s">
        <v>6768</v>
      </c>
      <c r="G164" s="28" t="s">
        <v>1784</v>
      </c>
      <c r="H164" s="28"/>
      <c r="I164" s="28" t="s">
        <v>25</v>
      </c>
      <c r="J164" s="28"/>
      <c r="K164" s="28"/>
      <c r="L164" s="28"/>
      <c r="M164" s="106" t="s">
        <v>5970</v>
      </c>
      <c r="N164" s="332"/>
      <c r="O164" s="28"/>
      <c r="P164" s="28"/>
      <c r="Q164" s="28"/>
      <c r="R164" s="28"/>
      <c r="S164" s="332">
        <v>0.75219999999999998</v>
      </c>
      <c r="T164" s="375">
        <v>2028</v>
      </c>
      <c r="U164" s="32">
        <v>94995</v>
      </c>
      <c r="V164" s="32"/>
      <c r="W164" s="32">
        <v>94995</v>
      </c>
      <c r="X164" s="376">
        <v>1</v>
      </c>
      <c r="Y164" s="332">
        <v>0</v>
      </c>
      <c r="Z164" s="32">
        <v>23539.761000000002</v>
      </c>
      <c r="AA164" s="32">
        <v>39560.239000000001</v>
      </c>
      <c r="AB164" s="32">
        <v>31895</v>
      </c>
      <c r="AC164" s="32">
        <v>0</v>
      </c>
      <c r="AD164" s="32">
        <v>0</v>
      </c>
      <c r="AE164" s="28" t="s">
        <v>655</v>
      </c>
      <c r="AF164" s="106" t="s">
        <v>764</v>
      </c>
      <c r="AG164" s="28" t="s">
        <v>7524</v>
      </c>
      <c r="AH164" s="532" t="s">
        <v>30</v>
      </c>
      <c r="AI164" s="533"/>
      <c r="AJ164" s="28" t="s">
        <v>7691</v>
      </c>
    </row>
    <row r="165" spans="1:36" ht="50">
      <c r="A165" s="104" t="s">
        <v>2015</v>
      </c>
      <c r="B165" s="104" t="s">
        <v>1940</v>
      </c>
      <c r="C165" s="42"/>
      <c r="D165" s="42" t="s">
        <v>85</v>
      </c>
      <c r="E165" s="42"/>
      <c r="F165" s="28" t="s">
        <v>6769</v>
      </c>
      <c r="G165" s="28" t="s">
        <v>1784</v>
      </c>
      <c r="H165" s="28"/>
      <c r="I165" s="28" t="s">
        <v>25</v>
      </c>
      <c r="J165" s="28"/>
      <c r="K165" s="28"/>
      <c r="L165" s="28"/>
      <c r="M165" s="106" t="s">
        <v>5970</v>
      </c>
      <c r="N165" s="332"/>
      <c r="O165" s="28"/>
      <c r="P165" s="28"/>
      <c r="Q165" s="28"/>
      <c r="R165" s="28"/>
      <c r="S165" s="332">
        <v>0.74860000000000004</v>
      </c>
      <c r="T165" s="375">
        <v>2028</v>
      </c>
      <c r="U165" s="32">
        <v>84002</v>
      </c>
      <c r="V165" s="32"/>
      <c r="W165" s="32">
        <v>84002</v>
      </c>
      <c r="X165" s="376">
        <v>1</v>
      </c>
      <c r="Y165" s="332">
        <v>0</v>
      </c>
      <c r="Z165" s="32">
        <v>21118.102799999997</v>
      </c>
      <c r="AA165" s="32">
        <v>31891.897199999989</v>
      </c>
      <c r="AB165" s="32">
        <v>30992.000000000018</v>
      </c>
      <c r="AC165" s="32">
        <v>0</v>
      </c>
      <c r="AD165" s="32">
        <v>0</v>
      </c>
      <c r="AE165" s="28" t="s">
        <v>655</v>
      </c>
      <c r="AF165" s="106" t="s">
        <v>764</v>
      </c>
      <c r="AG165" s="28" t="s">
        <v>7524</v>
      </c>
      <c r="AH165" s="532" t="s">
        <v>30</v>
      </c>
      <c r="AI165" s="533"/>
      <c r="AJ165" s="28" t="s">
        <v>7692</v>
      </c>
    </row>
    <row r="166" spans="1:36" ht="50">
      <c r="A166" s="104" t="s">
        <v>15</v>
      </c>
      <c r="B166" s="104" t="s">
        <v>6</v>
      </c>
      <c r="C166" s="42"/>
      <c r="D166" s="42" t="s">
        <v>211</v>
      </c>
      <c r="E166" s="42"/>
      <c r="F166" s="28" t="s">
        <v>6770</v>
      </c>
      <c r="G166" s="28" t="s">
        <v>1388</v>
      </c>
      <c r="H166" s="28"/>
      <c r="I166" s="28" t="s">
        <v>25</v>
      </c>
      <c r="J166" s="28"/>
      <c r="K166" s="28"/>
      <c r="L166" s="28"/>
      <c r="M166" s="106" t="s">
        <v>6429</v>
      </c>
      <c r="N166" s="332"/>
      <c r="O166" s="28"/>
      <c r="P166" s="28"/>
      <c r="Q166" s="28"/>
      <c r="R166" s="28"/>
      <c r="S166" s="332">
        <v>0.72</v>
      </c>
      <c r="T166" s="375">
        <v>2028</v>
      </c>
      <c r="U166" s="32">
        <v>22444639.659999996</v>
      </c>
      <c r="V166" s="32"/>
      <c r="W166" s="32">
        <v>22444639.659999996</v>
      </c>
      <c r="X166" s="376">
        <v>1</v>
      </c>
      <c r="Y166" s="332">
        <v>0</v>
      </c>
      <c r="Z166" s="32">
        <v>6284499.1047999999</v>
      </c>
      <c r="AA166" s="32">
        <v>16133733.555199996</v>
      </c>
      <c r="AB166" s="32">
        <v>26407</v>
      </c>
      <c r="AC166" s="32">
        <v>0</v>
      </c>
      <c r="AD166" s="32">
        <v>0</v>
      </c>
      <c r="AE166" s="28" t="s">
        <v>577</v>
      </c>
      <c r="AF166" s="106" t="s">
        <v>765</v>
      </c>
      <c r="AG166" s="28" t="s">
        <v>7524</v>
      </c>
      <c r="AH166" s="532" t="s">
        <v>30</v>
      </c>
      <c r="AI166" s="533"/>
      <c r="AJ166" s="28" t="s">
        <v>7693</v>
      </c>
    </row>
    <row r="167" spans="1:36" ht="25">
      <c r="A167" s="104" t="s">
        <v>15</v>
      </c>
      <c r="B167" s="104" t="s">
        <v>6</v>
      </c>
      <c r="C167" s="42"/>
      <c r="D167" s="42"/>
      <c r="E167" s="42"/>
      <c r="F167" s="28" t="s">
        <v>730</v>
      </c>
      <c r="G167" s="28" t="s">
        <v>1815</v>
      </c>
      <c r="H167" s="28"/>
      <c r="I167" s="28"/>
      <c r="J167" s="28"/>
      <c r="K167" s="28"/>
      <c r="L167" s="28"/>
      <c r="M167" s="106" t="s">
        <v>6475</v>
      </c>
      <c r="N167" s="332"/>
      <c r="O167" s="28"/>
      <c r="P167" s="28"/>
      <c r="Q167" s="28"/>
      <c r="R167" s="28"/>
      <c r="S167" s="332">
        <v>0.8</v>
      </c>
      <c r="T167" s="375">
        <v>2028</v>
      </c>
      <c r="U167" s="32">
        <v>16043.72</v>
      </c>
      <c r="V167" s="32"/>
      <c r="W167" s="32">
        <v>16043.72</v>
      </c>
      <c r="X167" s="376">
        <v>1</v>
      </c>
      <c r="Y167" s="332">
        <v>0</v>
      </c>
      <c r="Z167" s="32">
        <v>3208.7439999999992</v>
      </c>
      <c r="AA167" s="32">
        <v>4757.1863030596724</v>
      </c>
      <c r="AB167" s="32">
        <v>8077.7896969403282</v>
      </c>
      <c r="AC167" s="32">
        <v>0</v>
      </c>
      <c r="AD167" s="32">
        <v>0</v>
      </c>
      <c r="AE167" s="28" t="s">
        <v>580</v>
      </c>
      <c r="AF167" s="106" t="s">
        <v>765</v>
      </c>
      <c r="AG167" s="28" t="s">
        <v>7524</v>
      </c>
      <c r="AH167" s="532" t="s">
        <v>30</v>
      </c>
      <c r="AI167" s="533"/>
      <c r="AJ167" s="28" t="s">
        <v>7694</v>
      </c>
    </row>
    <row r="168" spans="1:36" ht="25">
      <c r="A168" s="104" t="s">
        <v>15</v>
      </c>
      <c r="B168" s="104" t="s">
        <v>6</v>
      </c>
      <c r="C168" s="42"/>
      <c r="D168" s="42"/>
      <c r="E168" s="42"/>
      <c r="F168" s="28" t="s">
        <v>731</v>
      </c>
      <c r="G168" s="28" t="s">
        <v>1815</v>
      </c>
      <c r="H168" s="28"/>
      <c r="I168" s="28"/>
      <c r="J168" s="28"/>
      <c r="K168" s="28"/>
      <c r="L168" s="28"/>
      <c r="M168" s="106" t="s">
        <v>6475</v>
      </c>
      <c r="N168" s="332"/>
      <c r="O168" s="28"/>
      <c r="P168" s="28"/>
      <c r="Q168" s="28"/>
      <c r="R168" s="28"/>
      <c r="S168" s="332">
        <v>0.8</v>
      </c>
      <c r="T168" s="375">
        <v>2028</v>
      </c>
      <c r="U168" s="32">
        <v>21392.81</v>
      </c>
      <c r="V168" s="32"/>
      <c r="W168" s="32">
        <v>21392.81</v>
      </c>
      <c r="X168" s="376">
        <v>1</v>
      </c>
      <c r="Y168" s="332">
        <v>0</v>
      </c>
      <c r="Z168" s="32">
        <v>4278.561999999999</v>
      </c>
      <c r="AA168" s="32">
        <v>6343.2659455511575</v>
      </c>
      <c r="AB168" s="32">
        <v>10770.982054448847</v>
      </c>
      <c r="AC168" s="32">
        <v>0</v>
      </c>
      <c r="AD168" s="32">
        <v>0</v>
      </c>
      <c r="AE168" s="28" t="s">
        <v>580</v>
      </c>
      <c r="AF168" s="106" t="s">
        <v>765</v>
      </c>
      <c r="AG168" s="28" t="s">
        <v>7524</v>
      </c>
      <c r="AH168" s="532" t="s">
        <v>30</v>
      </c>
      <c r="AI168" s="533"/>
      <c r="AJ168" s="28" t="s">
        <v>7695</v>
      </c>
    </row>
    <row r="169" spans="1:36" ht="37.5">
      <c r="A169" s="104" t="s">
        <v>15</v>
      </c>
      <c r="B169" s="104" t="s">
        <v>6</v>
      </c>
      <c r="C169" s="42"/>
      <c r="D169" s="42" t="s">
        <v>214</v>
      </c>
      <c r="E169" s="42"/>
      <c r="F169" s="28" t="s">
        <v>6775</v>
      </c>
      <c r="G169" s="28" t="s">
        <v>1402</v>
      </c>
      <c r="H169" s="28"/>
      <c r="I169" s="28" t="s">
        <v>25</v>
      </c>
      <c r="J169" s="28"/>
      <c r="K169" s="28"/>
      <c r="L169" s="28"/>
      <c r="M169" s="106" t="s">
        <v>6429</v>
      </c>
      <c r="N169" s="332"/>
      <c r="O169" s="28"/>
      <c r="P169" s="28"/>
      <c r="Q169" s="28"/>
      <c r="R169" s="28"/>
      <c r="S169" s="332">
        <v>0.3</v>
      </c>
      <c r="T169" s="375">
        <v>2028</v>
      </c>
      <c r="U169" s="32">
        <v>6950980.5</v>
      </c>
      <c r="V169" s="32"/>
      <c r="W169" s="32">
        <v>6950980.5</v>
      </c>
      <c r="X169" s="376">
        <v>1</v>
      </c>
      <c r="Y169" s="332">
        <v>0</v>
      </c>
      <c r="Z169" s="32">
        <v>4865686.3499999996</v>
      </c>
      <c r="AA169" s="32">
        <v>2068098.9000000004</v>
      </c>
      <c r="AB169" s="32">
        <v>17195.25</v>
      </c>
      <c r="AC169" s="32">
        <v>0</v>
      </c>
      <c r="AD169" s="32">
        <v>0</v>
      </c>
      <c r="AE169" s="28" t="s">
        <v>577</v>
      </c>
      <c r="AF169" s="106" t="s">
        <v>765</v>
      </c>
      <c r="AG169" s="28" t="s">
        <v>7524</v>
      </c>
      <c r="AH169" s="532" t="s">
        <v>30</v>
      </c>
      <c r="AI169" s="533"/>
      <c r="AJ169" s="28" t="s">
        <v>7696</v>
      </c>
    </row>
    <row r="170" spans="1:36" ht="39">
      <c r="A170" s="104" t="s">
        <v>2015</v>
      </c>
      <c r="B170" s="104" t="s">
        <v>1940</v>
      </c>
      <c r="C170" s="42"/>
      <c r="D170" s="42" t="s">
        <v>58</v>
      </c>
      <c r="E170" s="42"/>
      <c r="F170" s="28" t="s">
        <v>6776</v>
      </c>
      <c r="G170" s="28" t="s">
        <v>1326</v>
      </c>
      <c r="H170" s="28"/>
      <c r="I170" s="28" t="s">
        <v>25</v>
      </c>
      <c r="J170" s="28"/>
      <c r="K170" s="28"/>
      <c r="L170" s="28"/>
      <c r="M170" s="106" t="s">
        <v>5970</v>
      </c>
      <c r="N170" s="332"/>
      <c r="O170" s="28"/>
      <c r="P170" s="28"/>
      <c r="Q170" s="28"/>
      <c r="R170" s="28"/>
      <c r="S170" s="332">
        <v>0.24</v>
      </c>
      <c r="T170" s="375">
        <v>2028</v>
      </c>
      <c r="U170" s="32">
        <v>1400000</v>
      </c>
      <c r="V170" s="32"/>
      <c r="W170" s="32">
        <v>1400000</v>
      </c>
      <c r="X170" s="376">
        <v>1</v>
      </c>
      <c r="Y170" s="332">
        <v>0</v>
      </c>
      <c r="Z170" s="32">
        <v>1064000</v>
      </c>
      <c r="AA170" s="32">
        <v>299442.76365170907</v>
      </c>
      <c r="AB170" s="32">
        <v>36557.236348290928</v>
      </c>
      <c r="AC170" s="32">
        <v>0</v>
      </c>
      <c r="AD170" s="32">
        <v>0</v>
      </c>
      <c r="AE170" s="28" t="s">
        <v>655</v>
      </c>
      <c r="AF170" s="106" t="s">
        <v>764</v>
      </c>
      <c r="AG170" s="28" t="s">
        <v>7524</v>
      </c>
      <c r="AH170" s="532" t="s">
        <v>30</v>
      </c>
      <c r="AI170" s="533"/>
      <c r="AJ170" s="28" t="s">
        <v>7697</v>
      </c>
    </row>
    <row r="171" spans="1:36" ht="25">
      <c r="A171" s="104" t="s">
        <v>15</v>
      </c>
      <c r="B171" s="104" t="s">
        <v>6</v>
      </c>
      <c r="C171" s="42"/>
      <c r="D171" s="42" t="s">
        <v>195</v>
      </c>
      <c r="E171" s="42"/>
      <c r="F171" s="28" t="s">
        <v>1449</v>
      </c>
      <c r="G171" s="28" t="s">
        <v>1397</v>
      </c>
      <c r="H171" s="28"/>
      <c r="I171" s="28" t="s">
        <v>25</v>
      </c>
      <c r="J171" s="28"/>
      <c r="K171" s="28"/>
      <c r="L171" s="28"/>
      <c r="M171" s="106" t="s">
        <v>6562</v>
      </c>
      <c r="N171" s="332"/>
      <c r="O171" s="28"/>
      <c r="P171" s="28"/>
      <c r="Q171" s="28"/>
      <c r="R171" s="28"/>
      <c r="S171" s="332">
        <v>0.32</v>
      </c>
      <c r="T171" s="375">
        <v>2028</v>
      </c>
      <c r="U171" s="32">
        <v>9890556.5399999991</v>
      </c>
      <c r="V171" s="32"/>
      <c r="W171" s="32">
        <v>9890556.5399999991</v>
      </c>
      <c r="X171" s="376">
        <v>1</v>
      </c>
      <c r="Y171" s="332">
        <v>0</v>
      </c>
      <c r="Z171" s="32">
        <v>6725578.4471999984</v>
      </c>
      <c r="AA171" s="32">
        <v>3148118.0928000007</v>
      </c>
      <c r="AB171" s="32">
        <v>16860</v>
      </c>
      <c r="AC171" s="32">
        <v>0</v>
      </c>
      <c r="AD171" s="32">
        <v>0</v>
      </c>
      <c r="AE171" s="28" t="s">
        <v>587</v>
      </c>
      <c r="AF171" s="106" t="s">
        <v>764</v>
      </c>
      <c r="AG171" s="28" t="s">
        <v>7524</v>
      </c>
      <c r="AH171" s="532" t="s">
        <v>30</v>
      </c>
      <c r="AI171" s="533"/>
      <c r="AJ171" s="28" t="s">
        <v>7698</v>
      </c>
    </row>
    <row r="172" spans="1:36" ht="39">
      <c r="A172" s="104" t="s">
        <v>2015</v>
      </c>
      <c r="B172" s="104" t="s">
        <v>1940</v>
      </c>
      <c r="C172" s="42"/>
      <c r="D172" s="42">
        <v>2130211</v>
      </c>
      <c r="E172" s="42"/>
      <c r="F172" s="28" t="s">
        <v>23</v>
      </c>
      <c r="G172" s="28" t="s">
        <v>1579</v>
      </c>
      <c r="H172" s="28"/>
      <c r="I172" s="28" t="s">
        <v>22</v>
      </c>
      <c r="J172" s="28"/>
      <c r="K172" s="28"/>
      <c r="L172" s="28"/>
      <c r="M172" s="106" t="s">
        <v>6584</v>
      </c>
      <c r="N172" s="332"/>
      <c r="O172" s="28"/>
      <c r="P172" s="28"/>
      <c r="Q172" s="28"/>
      <c r="R172" s="28"/>
      <c r="S172" s="332">
        <v>0.25</v>
      </c>
      <c r="T172" s="375">
        <v>2028</v>
      </c>
      <c r="U172" s="32">
        <v>604348.06999999995</v>
      </c>
      <c r="V172" s="32"/>
      <c r="W172" s="32">
        <v>604348.06999999995</v>
      </c>
      <c r="X172" s="376">
        <v>1</v>
      </c>
      <c r="Y172" s="332">
        <v>0</v>
      </c>
      <c r="Z172" s="32">
        <v>453261.05249999999</v>
      </c>
      <c r="AA172" s="32">
        <v>117689.73906156805</v>
      </c>
      <c r="AB172" s="32">
        <v>33397.278438431909</v>
      </c>
      <c r="AC172" s="32">
        <v>0</v>
      </c>
      <c r="AD172" s="32">
        <v>0</v>
      </c>
      <c r="AE172" s="28" t="s">
        <v>640</v>
      </c>
      <c r="AF172" s="106" t="s">
        <v>765</v>
      </c>
      <c r="AG172" s="28" t="s">
        <v>7524</v>
      </c>
      <c r="AH172" s="532" t="s">
        <v>30</v>
      </c>
      <c r="AI172" s="533"/>
      <c r="AJ172" s="28" t="s">
        <v>7699</v>
      </c>
    </row>
    <row r="173" spans="1:36" ht="25">
      <c r="A173" s="104" t="s">
        <v>15</v>
      </c>
      <c r="B173" s="104" t="s">
        <v>6</v>
      </c>
      <c r="C173" s="42"/>
      <c r="D173" s="42"/>
      <c r="E173" s="42"/>
      <c r="F173" s="28" t="s">
        <v>276</v>
      </c>
      <c r="G173" s="28" t="s">
        <v>1839</v>
      </c>
      <c r="H173" s="28"/>
      <c r="I173" s="28"/>
      <c r="J173" s="28"/>
      <c r="K173" s="28"/>
      <c r="L173" s="28"/>
      <c r="M173" s="106" t="s">
        <v>6505</v>
      </c>
      <c r="N173" s="332"/>
      <c r="O173" s="28"/>
      <c r="P173" s="28"/>
      <c r="Q173" s="28"/>
      <c r="R173" s="28"/>
      <c r="S173" s="332">
        <v>0.38</v>
      </c>
      <c r="T173" s="375">
        <v>2028</v>
      </c>
      <c r="U173" s="32">
        <v>48876</v>
      </c>
      <c r="V173" s="32"/>
      <c r="W173" s="32">
        <v>48876</v>
      </c>
      <c r="X173" s="376">
        <v>1</v>
      </c>
      <c r="Y173" s="332">
        <v>0</v>
      </c>
      <c r="Z173" s="32">
        <v>30303.119999999999</v>
      </c>
      <c r="AA173" s="32">
        <v>11015.283950963694</v>
      </c>
      <c r="AB173" s="32">
        <v>7557.5960490363068</v>
      </c>
      <c r="AC173" s="32">
        <v>0</v>
      </c>
      <c r="AD173" s="32">
        <v>0</v>
      </c>
      <c r="AE173" s="28" t="s">
        <v>579</v>
      </c>
      <c r="AF173" s="106" t="s">
        <v>765</v>
      </c>
      <c r="AG173" s="28" t="s">
        <v>7524</v>
      </c>
      <c r="AH173" s="532" t="s">
        <v>30</v>
      </c>
      <c r="AI173" s="533"/>
      <c r="AJ173" s="28" t="s">
        <v>7700</v>
      </c>
    </row>
    <row r="174" spans="1:36" ht="39">
      <c r="A174" s="104" t="s">
        <v>2015</v>
      </c>
      <c r="B174" s="104" t="s">
        <v>1940</v>
      </c>
      <c r="C174" s="42"/>
      <c r="D174" s="42" t="s">
        <v>65</v>
      </c>
      <c r="E174" s="42"/>
      <c r="F174" s="28" t="s">
        <v>1421</v>
      </c>
      <c r="G174" s="28" t="s">
        <v>1329</v>
      </c>
      <c r="H174" s="28"/>
      <c r="I174" s="28" t="s">
        <v>25</v>
      </c>
      <c r="J174" s="28"/>
      <c r="K174" s="28"/>
      <c r="L174" s="28"/>
      <c r="M174" s="106" t="s">
        <v>5970</v>
      </c>
      <c r="N174" s="332"/>
      <c r="O174" s="28"/>
      <c r="P174" s="28"/>
      <c r="Q174" s="28"/>
      <c r="R174" s="28"/>
      <c r="S174" s="332">
        <v>0.74825478494623665</v>
      </c>
      <c r="T174" s="375">
        <v>2028</v>
      </c>
      <c r="U174" s="32">
        <v>186000</v>
      </c>
      <c r="V174" s="32"/>
      <c r="W174" s="32">
        <v>186000</v>
      </c>
      <c r="X174" s="376">
        <v>1</v>
      </c>
      <c r="Y174" s="332">
        <v>0</v>
      </c>
      <c r="Z174" s="32">
        <v>46824.609999999986</v>
      </c>
      <c r="AA174" s="32">
        <v>112151.39000000001</v>
      </c>
      <c r="AB174" s="32">
        <v>27024</v>
      </c>
      <c r="AC174" s="32">
        <v>0</v>
      </c>
      <c r="AD174" s="32">
        <v>0</v>
      </c>
      <c r="AE174" s="28" t="s">
        <v>655</v>
      </c>
      <c r="AF174" s="106" t="s">
        <v>764</v>
      </c>
      <c r="AG174" s="28" t="s">
        <v>7524</v>
      </c>
      <c r="AH174" s="532" t="s">
        <v>30</v>
      </c>
      <c r="AI174" s="533"/>
      <c r="AJ174" s="28" t="s">
        <v>7701</v>
      </c>
    </row>
    <row r="175" spans="1:36" ht="39">
      <c r="A175" s="104" t="s">
        <v>2015</v>
      </c>
      <c r="B175" s="104" t="s">
        <v>1940</v>
      </c>
      <c r="C175" s="42"/>
      <c r="D175" s="42" t="s">
        <v>82</v>
      </c>
      <c r="E175" s="42"/>
      <c r="F175" s="28" t="s">
        <v>1457</v>
      </c>
      <c r="G175" s="28" t="s">
        <v>1787</v>
      </c>
      <c r="H175" s="28"/>
      <c r="I175" s="28" t="s">
        <v>25</v>
      </c>
      <c r="J175" s="28"/>
      <c r="K175" s="28"/>
      <c r="L175" s="28"/>
      <c r="M175" s="106" t="s">
        <v>5970</v>
      </c>
      <c r="N175" s="332"/>
      <c r="O175" s="28"/>
      <c r="P175" s="28"/>
      <c r="Q175" s="28"/>
      <c r="R175" s="28"/>
      <c r="S175" s="332">
        <v>0.75219999999999998</v>
      </c>
      <c r="T175" s="375">
        <v>2028</v>
      </c>
      <c r="U175" s="32">
        <v>95162</v>
      </c>
      <c r="V175" s="32"/>
      <c r="W175" s="32">
        <v>95162</v>
      </c>
      <c r="X175" s="376">
        <v>1</v>
      </c>
      <c r="Y175" s="332">
        <v>0</v>
      </c>
      <c r="Z175" s="32">
        <v>23581.143600000003</v>
      </c>
      <c r="AA175" s="32">
        <v>39635.856399999997</v>
      </c>
      <c r="AB175" s="32">
        <v>31944.999999999993</v>
      </c>
      <c r="AC175" s="32">
        <v>0</v>
      </c>
      <c r="AD175" s="32">
        <v>0</v>
      </c>
      <c r="AE175" s="28" t="s">
        <v>655</v>
      </c>
      <c r="AF175" s="106" t="s">
        <v>764</v>
      </c>
      <c r="AG175" s="28" t="s">
        <v>7524</v>
      </c>
      <c r="AH175" s="532" t="s">
        <v>30</v>
      </c>
      <c r="AI175" s="533"/>
      <c r="AJ175" s="28" t="s">
        <v>7702</v>
      </c>
    </row>
    <row r="176" spans="1:36" ht="25">
      <c r="A176" s="104" t="s">
        <v>15</v>
      </c>
      <c r="B176" s="104" t="s">
        <v>6</v>
      </c>
      <c r="C176" s="42"/>
      <c r="D176" s="42">
        <v>40694</v>
      </c>
      <c r="E176" s="42"/>
      <c r="F176" s="28" t="s">
        <v>1500</v>
      </c>
      <c r="G176" s="28" t="s">
        <v>1841</v>
      </c>
      <c r="H176" s="28"/>
      <c r="I176" s="28" t="s">
        <v>17</v>
      </c>
      <c r="J176" s="28"/>
      <c r="K176" s="28"/>
      <c r="L176" s="28"/>
      <c r="M176" s="106" t="s">
        <v>6429</v>
      </c>
      <c r="N176" s="332"/>
      <c r="O176" s="28"/>
      <c r="P176" s="28"/>
      <c r="Q176" s="28"/>
      <c r="R176" s="28"/>
      <c r="S176" s="332">
        <v>0.34436348447579707</v>
      </c>
      <c r="T176" s="375">
        <v>2028</v>
      </c>
      <c r="U176" s="32">
        <v>885629.85</v>
      </c>
      <c r="V176" s="32"/>
      <c r="W176" s="32">
        <v>885629.85</v>
      </c>
      <c r="X176" s="376">
        <v>1</v>
      </c>
      <c r="Y176" s="332">
        <v>0</v>
      </c>
      <c r="Z176" s="32">
        <v>580651.2688982226</v>
      </c>
      <c r="AA176" s="32">
        <v>259511.05770371505</v>
      </c>
      <c r="AB176" s="32">
        <v>45467.523398062331</v>
      </c>
      <c r="AC176" s="32">
        <v>0</v>
      </c>
      <c r="AD176" s="32">
        <v>0</v>
      </c>
      <c r="AE176" s="28" t="s">
        <v>577</v>
      </c>
      <c r="AF176" s="106" t="s">
        <v>765</v>
      </c>
      <c r="AG176" s="28" t="s">
        <v>7524</v>
      </c>
      <c r="AH176" s="532" t="s">
        <v>30</v>
      </c>
      <c r="AI176" s="533"/>
      <c r="AJ176" s="28" t="s">
        <v>7703</v>
      </c>
    </row>
    <row r="177" spans="1:36" ht="39">
      <c r="A177" s="104" t="s">
        <v>2015</v>
      </c>
      <c r="B177" s="104" t="s">
        <v>1940</v>
      </c>
      <c r="C177" s="42"/>
      <c r="D177" s="42">
        <v>2130158</v>
      </c>
      <c r="E177" s="42"/>
      <c r="F177" s="28" t="s">
        <v>388</v>
      </c>
      <c r="G177" s="28" t="s">
        <v>1586</v>
      </c>
      <c r="H177" s="28"/>
      <c r="I177" s="28" t="s">
        <v>21</v>
      </c>
      <c r="J177" s="28"/>
      <c r="K177" s="28"/>
      <c r="L177" s="28"/>
      <c r="M177" s="106" t="s">
        <v>5982</v>
      </c>
      <c r="N177" s="332"/>
      <c r="O177" s="28"/>
      <c r="P177" s="28"/>
      <c r="Q177" s="28"/>
      <c r="R177" s="28"/>
      <c r="S177" s="332">
        <v>0.8</v>
      </c>
      <c r="T177" s="375">
        <v>2028</v>
      </c>
      <c r="U177" s="32">
        <v>50808.5</v>
      </c>
      <c r="V177" s="32"/>
      <c r="W177" s="32">
        <v>50808.5</v>
      </c>
      <c r="X177" s="376">
        <v>1</v>
      </c>
      <c r="Y177" s="332">
        <v>0</v>
      </c>
      <c r="Z177" s="32">
        <v>10161.699999999997</v>
      </c>
      <c r="AA177" s="32">
        <v>1691.0028444540094</v>
      </c>
      <c r="AB177" s="32">
        <v>38955.797155545995</v>
      </c>
      <c r="AC177" s="32">
        <v>0</v>
      </c>
      <c r="AD177" s="32">
        <v>0</v>
      </c>
      <c r="AE177" s="28" t="s">
        <v>653</v>
      </c>
      <c r="AF177" s="106" t="s">
        <v>764</v>
      </c>
      <c r="AG177" s="28" t="s">
        <v>7524</v>
      </c>
      <c r="AH177" s="532" t="s">
        <v>30</v>
      </c>
      <c r="AI177" s="533"/>
      <c r="AJ177" s="28" t="s">
        <v>7704</v>
      </c>
    </row>
    <row r="178" spans="1:36" ht="39">
      <c r="A178" s="104" t="s">
        <v>2015</v>
      </c>
      <c r="B178" s="104" t="s">
        <v>1940</v>
      </c>
      <c r="C178" s="42"/>
      <c r="D178" s="42">
        <v>2130174</v>
      </c>
      <c r="E178" s="42"/>
      <c r="F178" s="28" t="s">
        <v>0</v>
      </c>
      <c r="G178" s="28" t="s">
        <v>1333</v>
      </c>
      <c r="H178" s="28"/>
      <c r="I178" s="28" t="s">
        <v>21</v>
      </c>
      <c r="J178" s="28"/>
      <c r="K178" s="28"/>
      <c r="L178" s="28"/>
      <c r="M178" s="106" t="s">
        <v>5982</v>
      </c>
      <c r="N178" s="332"/>
      <c r="O178" s="28"/>
      <c r="P178" s="28"/>
      <c r="Q178" s="28"/>
      <c r="R178" s="28"/>
      <c r="S178" s="332">
        <v>0.8</v>
      </c>
      <c r="T178" s="375">
        <v>2028</v>
      </c>
      <c r="U178" s="32">
        <v>51516.24</v>
      </c>
      <c r="V178" s="32"/>
      <c r="W178" s="32">
        <v>51516.24</v>
      </c>
      <c r="X178" s="376">
        <v>1</v>
      </c>
      <c r="Y178" s="332">
        <v>0</v>
      </c>
      <c r="Z178" s="32">
        <v>10303.247999999998</v>
      </c>
      <c r="AA178" s="32">
        <v>1714.5577683965221</v>
      </c>
      <c r="AB178" s="32">
        <v>39498.434231603474</v>
      </c>
      <c r="AC178" s="32">
        <v>0</v>
      </c>
      <c r="AD178" s="32">
        <v>0</v>
      </c>
      <c r="AE178" s="28" t="s">
        <v>653</v>
      </c>
      <c r="AF178" s="106" t="s">
        <v>764</v>
      </c>
      <c r="AG178" s="28" t="s">
        <v>7524</v>
      </c>
      <c r="AH178" s="532" t="s">
        <v>30</v>
      </c>
      <c r="AI178" s="533"/>
      <c r="AJ178" s="28" t="s">
        <v>7705</v>
      </c>
    </row>
    <row r="179" spans="1:36" ht="26">
      <c r="A179" s="104" t="s">
        <v>26</v>
      </c>
      <c r="B179" s="104" t="s">
        <v>11</v>
      </c>
      <c r="C179" s="42"/>
      <c r="D179" s="42" t="s">
        <v>227</v>
      </c>
      <c r="E179" s="42"/>
      <c r="F179" s="28" t="s">
        <v>1875</v>
      </c>
      <c r="G179" s="28" t="s">
        <v>1336</v>
      </c>
      <c r="H179" s="28"/>
      <c r="I179" s="28" t="s">
        <v>16</v>
      </c>
      <c r="J179" s="28"/>
      <c r="K179" s="28"/>
      <c r="L179" s="28"/>
      <c r="M179" s="106" t="s">
        <v>6826</v>
      </c>
      <c r="N179" s="332"/>
      <c r="O179" s="28"/>
      <c r="P179" s="28"/>
      <c r="Q179" s="28"/>
      <c r="R179" s="28"/>
      <c r="S179" s="332">
        <v>0.42121481481481482</v>
      </c>
      <c r="T179" s="375">
        <v>2028</v>
      </c>
      <c r="U179" s="32">
        <v>135000</v>
      </c>
      <c r="V179" s="32"/>
      <c r="W179" s="32">
        <v>135000</v>
      </c>
      <c r="X179" s="376">
        <v>1</v>
      </c>
      <c r="Y179" s="332">
        <v>0</v>
      </c>
      <c r="Z179" s="32">
        <v>78136</v>
      </c>
      <c r="AA179" s="32">
        <v>41791.099072123965</v>
      </c>
      <c r="AB179" s="32">
        <v>15072.900927876035</v>
      </c>
      <c r="AC179" s="32">
        <v>0</v>
      </c>
      <c r="AD179" s="32">
        <v>0</v>
      </c>
      <c r="AE179" s="28" t="s">
        <v>1890</v>
      </c>
      <c r="AF179" s="106" t="s">
        <v>764</v>
      </c>
      <c r="AG179" s="28" t="s">
        <v>7524</v>
      </c>
      <c r="AH179" s="532" t="s">
        <v>30</v>
      </c>
      <c r="AI179" s="533"/>
      <c r="AJ179" s="28" t="s">
        <v>7706</v>
      </c>
    </row>
    <row r="180" spans="1:36" ht="39">
      <c r="A180" s="104" t="s">
        <v>2015</v>
      </c>
      <c r="B180" s="104" t="s">
        <v>1940</v>
      </c>
      <c r="C180" s="42"/>
      <c r="D180" s="42">
        <v>41365</v>
      </c>
      <c r="E180" s="42"/>
      <c r="F180" s="28" t="s">
        <v>1506</v>
      </c>
      <c r="G180" s="28" t="s">
        <v>1845</v>
      </c>
      <c r="H180" s="28"/>
      <c r="I180" s="28" t="s">
        <v>17</v>
      </c>
      <c r="J180" s="28"/>
      <c r="K180" s="28"/>
      <c r="L180" s="28"/>
      <c r="M180" s="106" t="s">
        <v>6615</v>
      </c>
      <c r="N180" s="332"/>
      <c r="O180" s="28"/>
      <c r="P180" s="28"/>
      <c r="Q180" s="28"/>
      <c r="R180" s="28"/>
      <c r="S180" s="332">
        <v>1</v>
      </c>
      <c r="T180" s="375">
        <v>2028</v>
      </c>
      <c r="U180" s="32">
        <v>240000</v>
      </c>
      <c r="V180" s="32"/>
      <c r="W180" s="32">
        <v>240000</v>
      </c>
      <c r="X180" s="376">
        <v>1</v>
      </c>
      <c r="Y180" s="332">
        <v>0</v>
      </c>
      <c r="Z180" s="32">
        <v>0</v>
      </c>
      <c r="AA180" s="32">
        <v>195580.43830874676</v>
      </c>
      <c r="AB180" s="32">
        <v>44419.561691253242</v>
      </c>
      <c r="AC180" s="32">
        <v>0</v>
      </c>
      <c r="AD180" s="32">
        <v>0</v>
      </c>
      <c r="AE180" s="28" t="s">
        <v>654</v>
      </c>
      <c r="AF180" s="106" t="s">
        <v>764</v>
      </c>
      <c r="AG180" s="28" t="s">
        <v>7524</v>
      </c>
      <c r="AH180" s="532" t="s">
        <v>30</v>
      </c>
      <c r="AI180" s="533"/>
      <c r="AJ180" s="28" t="s">
        <v>7707</v>
      </c>
    </row>
    <row r="181" spans="1:36" ht="50">
      <c r="A181" s="104" t="s">
        <v>15</v>
      </c>
      <c r="B181" s="104" t="s">
        <v>6</v>
      </c>
      <c r="C181" s="42"/>
      <c r="D181" s="42"/>
      <c r="E181" s="42"/>
      <c r="F181" s="28" t="s">
        <v>735</v>
      </c>
      <c r="G181" s="28" t="s">
        <v>1140</v>
      </c>
      <c r="H181" s="28"/>
      <c r="I181" s="28"/>
      <c r="J181" s="28"/>
      <c r="K181" s="28"/>
      <c r="L181" s="28"/>
      <c r="M181" s="106" t="s">
        <v>6475</v>
      </c>
      <c r="N181" s="332"/>
      <c r="O181" s="28"/>
      <c r="P181" s="28"/>
      <c r="Q181" s="28"/>
      <c r="R181" s="28"/>
      <c r="S181" s="332">
        <v>0.18</v>
      </c>
      <c r="T181" s="375">
        <v>2028</v>
      </c>
      <c r="U181" s="32">
        <v>432406.59</v>
      </c>
      <c r="V181" s="32"/>
      <c r="W181" s="32">
        <v>432406.59</v>
      </c>
      <c r="X181" s="376">
        <v>1</v>
      </c>
      <c r="Y181" s="332">
        <v>0</v>
      </c>
      <c r="Z181" s="32">
        <v>354573.40380000003</v>
      </c>
      <c r="AA181" s="32">
        <v>45003.315082945803</v>
      </c>
      <c r="AB181" s="32">
        <v>32829.871117054194</v>
      </c>
      <c r="AC181" s="32">
        <v>0</v>
      </c>
      <c r="AD181" s="32">
        <v>0</v>
      </c>
      <c r="AE181" s="28" t="s">
        <v>580</v>
      </c>
      <c r="AF181" s="106" t="s">
        <v>765</v>
      </c>
      <c r="AG181" s="28" t="s">
        <v>7524</v>
      </c>
      <c r="AH181" s="532" t="s">
        <v>30</v>
      </c>
      <c r="AI181" s="533"/>
      <c r="AJ181" s="28" t="s">
        <v>7708</v>
      </c>
    </row>
    <row r="182" spans="1:36" ht="39">
      <c r="A182" s="104" t="s">
        <v>5882</v>
      </c>
      <c r="B182" s="104" t="s">
        <v>280</v>
      </c>
      <c r="C182" s="42"/>
      <c r="D182" s="42">
        <v>2132002</v>
      </c>
      <c r="E182" s="42"/>
      <c r="F182" s="28" t="s">
        <v>6831</v>
      </c>
      <c r="G182" s="28" t="s">
        <v>1333</v>
      </c>
      <c r="H182" s="28"/>
      <c r="I182" s="28" t="s">
        <v>21</v>
      </c>
      <c r="J182" s="28"/>
      <c r="K182" s="28"/>
      <c r="L182" s="28"/>
      <c r="M182" s="106" t="s">
        <v>6318</v>
      </c>
      <c r="N182" s="332"/>
      <c r="O182" s="28"/>
      <c r="P182" s="28"/>
      <c r="Q182" s="28"/>
      <c r="R182" s="28"/>
      <c r="S182" s="332">
        <v>1</v>
      </c>
      <c r="T182" s="375">
        <v>2028</v>
      </c>
      <c r="U182" s="32">
        <v>32563.31</v>
      </c>
      <c r="V182" s="32"/>
      <c r="W182" s="32">
        <v>32563.31</v>
      </c>
      <c r="X182" s="376">
        <v>1</v>
      </c>
      <c r="Y182" s="332">
        <v>0</v>
      </c>
      <c r="Z182" s="32">
        <v>0</v>
      </c>
      <c r="AA182" s="32">
        <v>1354.7105758592936</v>
      </c>
      <c r="AB182" s="32">
        <v>31208.599424140706</v>
      </c>
      <c r="AC182" s="32">
        <v>0</v>
      </c>
      <c r="AD182" s="32">
        <v>0</v>
      </c>
      <c r="AE182" s="28" t="s">
        <v>539</v>
      </c>
      <c r="AF182" s="106" t="s">
        <v>764</v>
      </c>
      <c r="AG182" s="28" t="s">
        <v>7524</v>
      </c>
      <c r="AH182" s="532" t="s">
        <v>30</v>
      </c>
      <c r="AI182" s="533"/>
      <c r="AJ182" s="28" t="s">
        <v>7709</v>
      </c>
    </row>
    <row r="183" spans="1:36" ht="39">
      <c r="A183" s="104" t="s">
        <v>5882</v>
      </c>
      <c r="B183" s="104" t="s">
        <v>280</v>
      </c>
      <c r="C183" s="42"/>
      <c r="D183" s="42" t="s">
        <v>69</v>
      </c>
      <c r="E183" s="42"/>
      <c r="F183" s="28" t="s">
        <v>1468</v>
      </c>
      <c r="G183" s="28" t="s">
        <v>1570</v>
      </c>
      <c r="H183" s="28"/>
      <c r="I183" s="28" t="s">
        <v>25</v>
      </c>
      <c r="J183" s="28"/>
      <c r="K183" s="28"/>
      <c r="L183" s="28"/>
      <c r="M183" s="106" t="s">
        <v>5976</v>
      </c>
      <c r="N183" s="332"/>
      <c r="O183" s="28"/>
      <c r="P183" s="28"/>
      <c r="Q183" s="28"/>
      <c r="R183" s="28"/>
      <c r="S183" s="332">
        <v>1</v>
      </c>
      <c r="T183" s="375">
        <v>2028</v>
      </c>
      <c r="U183" s="32">
        <v>50902</v>
      </c>
      <c r="V183" s="32"/>
      <c r="W183" s="32">
        <v>50902</v>
      </c>
      <c r="X183" s="376">
        <v>1</v>
      </c>
      <c r="Y183" s="332">
        <v>0</v>
      </c>
      <c r="Z183" s="32">
        <v>0</v>
      </c>
      <c r="AA183" s="32">
        <v>12196.999999999996</v>
      </c>
      <c r="AB183" s="32">
        <v>38705</v>
      </c>
      <c r="AC183" s="32">
        <v>0</v>
      </c>
      <c r="AD183" s="32">
        <v>0</v>
      </c>
      <c r="AE183" s="28" t="s">
        <v>526</v>
      </c>
      <c r="AF183" s="106" t="s">
        <v>765</v>
      </c>
      <c r="AG183" s="28" t="s">
        <v>7524</v>
      </c>
      <c r="AH183" s="532" t="s">
        <v>30</v>
      </c>
      <c r="AI183" s="533"/>
      <c r="AJ183" s="28" t="s">
        <v>7710</v>
      </c>
    </row>
    <row r="184" spans="1:36" ht="50">
      <c r="A184" s="104" t="s">
        <v>26</v>
      </c>
      <c r="B184" s="104" t="s">
        <v>11</v>
      </c>
      <c r="C184" s="42"/>
      <c r="D184" s="42">
        <v>3200921</v>
      </c>
      <c r="E184" s="42"/>
      <c r="F184" s="28" t="s">
        <v>1100</v>
      </c>
      <c r="G184" s="28" t="s">
        <v>1170</v>
      </c>
      <c r="H184" s="28"/>
      <c r="I184" s="28"/>
      <c r="J184" s="28"/>
      <c r="K184" s="28"/>
      <c r="L184" s="28"/>
      <c r="M184" s="106" t="s">
        <v>6843</v>
      </c>
      <c r="N184" s="332"/>
      <c r="O184" s="28"/>
      <c r="P184" s="28"/>
      <c r="Q184" s="28"/>
      <c r="R184" s="28"/>
      <c r="S184" s="332">
        <v>0.15</v>
      </c>
      <c r="T184" s="375">
        <v>2028</v>
      </c>
      <c r="U184" s="32">
        <v>326759.09000000003</v>
      </c>
      <c r="V184" s="32"/>
      <c r="W184" s="32">
        <v>326759.09000000003</v>
      </c>
      <c r="X184" s="376">
        <v>1</v>
      </c>
      <c r="Y184" s="332">
        <v>0</v>
      </c>
      <c r="Z184" s="32">
        <v>277745.22649999999</v>
      </c>
      <c r="AA184" s="32">
        <v>29701.882849598594</v>
      </c>
      <c r="AB184" s="32">
        <v>19311.980650401441</v>
      </c>
      <c r="AC184" s="32">
        <v>0</v>
      </c>
      <c r="AD184" s="32">
        <v>0</v>
      </c>
      <c r="AE184" s="28" t="s">
        <v>1895</v>
      </c>
      <c r="AF184" s="106" t="s">
        <v>764</v>
      </c>
      <c r="AG184" s="28" t="s">
        <v>7524</v>
      </c>
      <c r="AH184" s="532" t="s">
        <v>30</v>
      </c>
      <c r="AI184" s="533"/>
      <c r="AJ184" s="28" t="s">
        <v>7711</v>
      </c>
    </row>
    <row r="185" spans="1:36" ht="50">
      <c r="A185" s="104" t="s">
        <v>26</v>
      </c>
      <c r="B185" s="104" t="s">
        <v>11</v>
      </c>
      <c r="C185" s="42"/>
      <c r="D185" s="42">
        <v>3201229</v>
      </c>
      <c r="E185" s="42"/>
      <c r="F185" s="28" t="s">
        <v>286</v>
      </c>
      <c r="G185" s="28" t="s">
        <v>1170</v>
      </c>
      <c r="H185" s="28"/>
      <c r="I185" s="28"/>
      <c r="J185" s="28"/>
      <c r="K185" s="28"/>
      <c r="L185" s="28"/>
      <c r="M185" s="106" t="s">
        <v>6019</v>
      </c>
      <c r="N185" s="332"/>
      <c r="O185" s="28"/>
      <c r="P185" s="28"/>
      <c r="Q185" s="28"/>
      <c r="R185" s="28"/>
      <c r="S185" s="332">
        <v>0.15</v>
      </c>
      <c r="T185" s="375">
        <v>2028</v>
      </c>
      <c r="U185" s="32">
        <v>227872.23</v>
      </c>
      <c r="V185" s="32"/>
      <c r="W185" s="32">
        <v>227872.23</v>
      </c>
      <c r="X185" s="376">
        <v>1</v>
      </c>
      <c r="Y185" s="332">
        <v>0</v>
      </c>
      <c r="Z185" s="32">
        <v>193691.39550000001</v>
      </c>
      <c r="AA185" s="32">
        <v>18324.935992052255</v>
      </c>
      <c r="AB185" s="32">
        <v>15855.898507947742</v>
      </c>
      <c r="AC185" s="32">
        <v>0</v>
      </c>
      <c r="AD185" s="32">
        <v>0</v>
      </c>
      <c r="AE185" s="28" t="s">
        <v>1891</v>
      </c>
      <c r="AF185" s="106" t="s">
        <v>764</v>
      </c>
      <c r="AG185" s="28" t="s">
        <v>7524</v>
      </c>
      <c r="AH185" s="532" t="s">
        <v>30</v>
      </c>
      <c r="AI185" s="533"/>
      <c r="AJ185" s="28" t="s">
        <v>7712</v>
      </c>
    </row>
    <row r="186" spans="1:36" ht="50">
      <c r="A186" s="104" t="s">
        <v>26</v>
      </c>
      <c r="B186" s="104" t="s">
        <v>11</v>
      </c>
      <c r="C186" s="42"/>
      <c r="D186" s="42">
        <v>3201237</v>
      </c>
      <c r="E186" s="42"/>
      <c r="F186" s="28" t="s">
        <v>288</v>
      </c>
      <c r="G186" s="28" t="s">
        <v>1170</v>
      </c>
      <c r="H186" s="28"/>
      <c r="I186" s="28"/>
      <c r="J186" s="28"/>
      <c r="K186" s="28"/>
      <c r="L186" s="28"/>
      <c r="M186" s="106" t="s">
        <v>6237</v>
      </c>
      <c r="N186" s="332"/>
      <c r="O186" s="28"/>
      <c r="P186" s="28"/>
      <c r="Q186" s="28"/>
      <c r="R186" s="28"/>
      <c r="S186" s="332">
        <v>0.15</v>
      </c>
      <c r="T186" s="375">
        <v>2028</v>
      </c>
      <c r="U186" s="32">
        <v>250474.47</v>
      </c>
      <c r="V186" s="32"/>
      <c r="W186" s="32">
        <v>250474.47</v>
      </c>
      <c r="X186" s="376">
        <v>1</v>
      </c>
      <c r="Y186" s="332">
        <v>0</v>
      </c>
      <c r="Z186" s="32">
        <v>212903.29949999999</v>
      </c>
      <c r="AA186" s="32">
        <v>37223.092461588647</v>
      </c>
      <c r="AB186" s="32">
        <v>348.07803841136047</v>
      </c>
      <c r="AC186" s="32">
        <v>0</v>
      </c>
      <c r="AD186" s="32">
        <v>0</v>
      </c>
      <c r="AE186" s="28" t="s">
        <v>1887</v>
      </c>
      <c r="AF186" s="106" t="s">
        <v>764</v>
      </c>
      <c r="AG186" s="28" t="s">
        <v>7524</v>
      </c>
      <c r="AH186" s="532" t="s">
        <v>30</v>
      </c>
      <c r="AI186" s="533"/>
      <c r="AJ186" s="28" t="s">
        <v>7713</v>
      </c>
    </row>
    <row r="187" spans="1:36" ht="26">
      <c r="A187" s="104" t="s">
        <v>26</v>
      </c>
      <c r="B187" s="104" t="s">
        <v>11</v>
      </c>
      <c r="C187" s="42"/>
      <c r="D187" s="42">
        <v>3201399</v>
      </c>
      <c r="E187" s="42"/>
      <c r="F187" s="28" t="s">
        <v>334</v>
      </c>
      <c r="G187" s="28" t="s">
        <v>1168</v>
      </c>
      <c r="H187" s="28"/>
      <c r="I187" s="28"/>
      <c r="J187" s="28"/>
      <c r="K187" s="28"/>
      <c r="L187" s="28"/>
      <c r="M187" s="106" t="s">
        <v>6237</v>
      </c>
      <c r="N187" s="332"/>
      <c r="O187" s="28"/>
      <c r="P187" s="28"/>
      <c r="Q187" s="28"/>
      <c r="R187" s="28"/>
      <c r="S187" s="332">
        <v>0.9</v>
      </c>
      <c r="T187" s="375">
        <v>2028</v>
      </c>
      <c r="U187" s="32">
        <v>178873.13</v>
      </c>
      <c r="V187" s="32"/>
      <c r="W187" s="32">
        <v>178873.13</v>
      </c>
      <c r="X187" s="376">
        <v>1</v>
      </c>
      <c r="Y187" s="332">
        <v>0</v>
      </c>
      <c r="Z187" s="32">
        <v>17887.312999999998</v>
      </c>
      <c r="AA187" s="32">
        <v>159494.36420128003</v>
      </c>
      <c r="AB187" s="32">
        <v>1491.4527987199835</v>
      </c>
      <c r="AC187" s="32">
        <v>0</v>
      </c>
      <c r="AD187" s="32">
        <v>0</v>
      </c>
      <c r="AE187" s="28" t="s">
        <v>1887</v>
      </c>
      <c r="AF187" s="106" t="s">
        <v>764</v>
      </c>
      <c r="AG187" s="28" t="s">
        <v>7524</v>
      </c>
      <c r="AH187" s="532" t="s">
        <v>30</v>
      </c>
      <c r="AI187" s="533"/>
      <c r="AJ187" s="28" t="s">
        <v>7714</v>
      </c>
    </row>
    <row r="188" spans="1:36" ht="26">
      <c r="A188" s="104" t="s">
        <v>26</v>
      </c>
      <c r="B188" s="104" t="s">
        <v>11</v>
      </c>
      <c r="C188" s="42"/>
      <c r="D188" s="42">
        <v>3201403</v>
      </c>
      <c r="E188" s="42"/>
      <c r="F188" s="28" t="s">
        <v>1063</v>
      </c>
      <c r="G188" s="28" t="s">
        <v>1218</v>
      </c>
      <c r="H188" s="28"/>
      <c r="I188" s="28"/>
      <c r="J188" s="28"/>
      <c r="K188" s="28"/>
      <c r="L188" s="28"/>
      <c r="M188" s="106" t="s">
        <v>6190</v>
      </c>
      <c r="N188" s="332"/>
      <c r="O188" s="28"/>
      <c r="P188" s="28"/>
      <c r="Q188" s="28"/>
      <c r="R188" s="28"/>
      <c r="S188" s="332">
        <v>0.9</v>
      </c>
      <c r="T188" s="375">
        <v>2028</v>
      </c>
      <c r="U188" s="32">
        <v>334285.33</v>
      </c>
      <c r="V188" s="32"/>
      <c r="W188" s="32">
        <v>334285.33</v>
      </c>
      <c r="X188" s="376">
        <v>1</v>
      </c>
      <c r="Y188" s="332">
        <v>0</v>
      </c>
      <c r="Z188" s="32">
        <v>33428.532999999996</v>
      </c>
      <c r="AA188" s="32">
        <v>256112.77206433919</v>
      </c>
      <c r="AB188" s="32">
        <v>44744.024935660826</v>
      </c>
      <c r="AC188" s="32">
        <v>0</v>
      </c>
      <c r="AD188" s="32">
        <v>0</v>
      </c>
      <c r="AE188" s="28" t="s">
        <v>1899</v>
      </c>
      <c r="AF188" s="106" t="s">
        <v>764</v>
      </c>
      <c r="AG188" s="28" t="s">
        <v>7524</v>
      </c>
      <c r="AH188" s="532" t="s">
        <v>30</v>
      </c>
      <c r="AI188" s="533"/>
      <c r="AJ188" s="28" t="s">
        <v>7715</v>
      </c>
    </row>
    <row r="189" spans="1:36" ht="37.5">
      <c r="A189" s="104" t="s">
        <v>26</v>
      </c>
      <c r="B189" s="104" t="s">
        <v>11</v>
      </c>
      <c r="C189" s="42"/>
      <c r="D189" s="42">
        <v>3201406</v>
      </c>
      <c r="E189" s="42"/>
      <c r="F189" s="28" t="s">
        <v>336</v>
      </c>
      <c r="G189" s="28" t="s">
        <v>1360</v>
      </c>
      <c r="H189" s="28"/>
      <c r="I189" s="28"/>
      <c r="J189" s="28"/>
      <c r="K189" s="28"/>
      <c r="L189" s="28"/>
      <c r="M189" s="106" t="s">
        <v>6021</v>
      </c>
      <c r="N189" s="332"/>
      <c r="O189" s="28"/>
      <c r="P189" s="28"/>
      <c r="Q189" s="28"/>
      <c r="R189" s="28"/>
      <c r="S189" s="332">
        <v>0.9</v>
      </c>
      <c r="T189" s="375">
        <v>2028</v>
      </c>
      <c r="U189" s="32">
        <v>102900</v>
      </c>
      <c r="V189" s="32"/>
      <c r="W189" s="32">
        <v>102900</v>
      </c>
      <c r="X189" s="376">
        <v>1</v>
      </c>
      <c r="Y189" s="332">
        <v>0</v>
      </c>
      <c r="Z189" s="32">
        <v>10289.999999999998</v>
      </c>
      <c r="AA189" s="32">
        <v>56120.680441796372</v>
      </c>
      <c r="AB189" s="32">
        <v>36489.319558203628</v>
      </c>
      <c r="AC189" s="32">
        <v>0</v>
      </c>
      <c r="AD189" s="32">
        <v>0</v>
      </c>
      <c r="AE189" s="28" t="s">
        <v>1885</v>
      </c>
      <c r="AF189" s="106" t="s">
        <v>764</v>
      </c>
      <c r="AG189" s="28" t="s">
        <v>7524</v>
      </c>
      <c r="AH189" s="532" t="s">
        <v>30</v>
      </c>
      <c r="AI189" s="533"/>
      <c r="AJ189" s="28" t="s">
        <v>7716</v>
      </c>
    </row>
    <row r="190" spans="1:36" ht="26">
      <c r="A190" s="104" t="s">
        <v>26</v>
      </c>
      <c r="B190" s="104" t="s">
        <v>11</v>
      </c>
      <c r="C190" s="42"/>
      <c r="D190" s="42">
        <v>3201256</v>
      </c>
      <c r="E190" s="42"/>
      <c r="F190" s="28" t="s">
        <v>290</v>
      </c>
      <c r="G190" s="28" t="s">
        <v>1765</v>
      </c>
      <c r="H190" s="28"/>
      <c r="I190" s="28"/>
      <c r="J190" s="28"/>
      <c r="K190" s="28"/>
      <c r="L190" s="28"/>
      <c r="M190" s="106" t="s">
        <v>6033</v>
      </c>
      <c r="N190" s="332"/>
      <c r="O190" s="28"/>
      <c r="P190" s="28"/>
      <c r="Q190" s="28"/>
      <c r="R190" s="28"/>
      <c r="S190" s="332">
        <v>0.15</v>
      </c>
      <c r="T190" s="375">
        <v>2028</v>
      </c>
      <c r="U190" s="32">
        <v>688436</v>
      </c>
      <c r="V190" s="32"/>
      <c r="W190" s="32">
        <v>688436</v>
      </c>
      <c r="X190" s="376">
        <v>1</v>
      </c>
      <c r="Y190" s="332">
        <v>0</v>
      </c>
      <c r="Z190" s="32">
        <v>585170.6</v>
      </c>
      <c r="AA190" s="32">
        <v>55362.364015756873</v>
      </c>
      <c r="AB190" s="32">
        <v>47903.03598424315</v>
      </c>
      <c r="AC190" s="32">
        <v>0</v>
      </c>
      <c r="AD190" s="32">
        <v>0</v>
      </c>
      <c r="AE190" s="28" t="s">
        <v>1894</v>
      </c>
      <c r="AF190" s="106" t="s">
        <v>764</v>
      </c>
      <c r="AG190" s="28" t="s">
        <v>7524</v>
      </c>
      <c r="AH190" s="532" t="s">
        <v>30</v>
      </c>
      <c r="AI190" s="533"/>
      <c r="AJ190" s="28" t="s">
        <v>7717</v>
      </c>
    </row>
    <row r="191" spans="1:36" ht="100">
      <c r="A191" s="104" t="s">
        <v>26</v>
      </c>
      <c r="B191" s="104" t="s">
        <v>11</v>
      </c>
      <c r="C191" s="42"/>
      <c r="D191" s="42">
        <v>3201257</v>
      </c>
      <c r="E191" s="42"/>
      <c r="F191" s="28" t="s">
        <v>291</v>
      </c>
      <c r="G191" s="28" t="s">
        <v>1766</v>
      </c>
      <c r="H191" s="28"/>
      <c r="I191" s="28"/>
      <c r="J191" s="28"/>
      <c r="K191" s="28"/>
      <c r="L191" s="28"/>
      <c r="M191" s="106" t="s">
        <v>6024</v>
      </c>
      <c r="N191" s="332"/>
      <c r="O191" s="28"/>
      <c r="P191" s="28"/>
      <c r="Q191" s="28"/>
      <c r="R191" s="28"/>
      <c r="S191" s="332">
        <v>0.15</v>
      </c>
      <c r="T191" s="375">
        <v>2028</v>
      </c>
      <c r="U191" s="32">
        <v>666186</v>
      </c>
      <c r="V191" s="32"/>
      <c r="W191" s="32">
        <v>666186</v>
      </c>
      <c r="X191" s="376">
        <v>1</v>
      </c>
      <c r="Y191" s="332">
        <v>0</v>
      </c>
      <c r="Z191" s="32">
        <v>566258.1</v>
      </c>
      <c r="AA191" s="32">
        <v>56330.939698596601</v>
      </c>
      <c r="AB191" s="32">
        <v>43596.960301403422</v>
      </c>
      <c r="AC191" s="32">
        <v>0</v>
      </c>
      <c r="AD191" s="32">
        <v>0</v>
      </c>
      <c r="AE191" s="28" t="s">
        <v>1892</v>
      </c>
      <c r="AF191" s="106" t="s">
        <v>764</v>
      </c>
      <c r="AG191" s="28" t="s">
        <v>7524</v>
      </c>
      <c r="AH191" s="532" t="s">
        <v>30</v>
      </c>
      <c r="AI191" s="533"/>
      <c r="AJ191" s="28" t="s">
        <v>7718</v>
      </c>
    </row>
    <row r="192" spans="1:36" ht="62.5">
      <c r="A192" s="104" t="s">
        <v>26</v>
      </c>
      <c r="B192" s="104" t="s">
        <v>11</v>
      </c>
      <c r="C192" s="42"/>
      <c r="D192" s="42">
        <v>3201268</v>
      </c>
      <c r="E192" s="42"/>
      <c r="F192" s="28" t="s">
        <v>295</v>
      </c>
      <c r="G192" s="28" t="s">
        <v>1770</v>
      </c>
      <c r="H192" s="28"/>
      <c r="I192" s="28"/>
      <c r="J192" s="28"/>
      <c r="K192" s="28"/>
      <c r="L192" s="28"/>
      <c r="M192" s="106" t="s">
        <v>6024</v>
      </c>
      <c r="N192" s="332"/>
      <c r="O192" s="28"/>
      <c r="P192" s="28"/>
      <c r="Q192" s="28"/>
      <c r="R192" s="28"/>
      <c r="S192" s="332">
        <v>0.15</v>
      </c>
      <c r="T192" s="375">
        <v>2028</v>
      </c>
      <c r="U192" s="32">
        <v>428877.6</v>
      </c>
      <c r="V192" s="32"/>
      <c r="W192" s="32">
        <v>428877.6</v>
      </c>
      <c r="X192" s="376">
        <v>1</v>
      </c>
      <c r="Y192" s="332">
        <v>0</v>
      </c>
      <c r="Z192" s="32">
        <v>364545.95999999996</v>
      </c>
      <c r="AA192" s="32">
        <v>36264.764230528439</v>
      </c>
      <c r="AB192" s="32">
        <v>28066.875769471575</v>
      </c>
      <c r="AC192" s="32">
        <v>0</v>
      </c>
      <c r="AD192" s="32">
        <v>0</v>
      </c>
      <c r="AE192" s="28" t="s">
        <v>1892</v>
      </c>
      <c r="AF192" s="106" t="s">
        <v>764</v>
      </c>
      <c r="AG192" s="28" t="s">
        <v>7524</v>
      </c>
      <c r="AH192" s="532" t="s">
        <v>30</v>
      </c>
      <c r="AI192" s="533"/>
      <c r="AJ192" s="28" t="s">
        <v>7719</v>
      </c>
    </row>
    <row r="193" spans="1:36" ht="26">
      <c r="A193" s="104" t="s">
        <v>26</v>
      </c>
      <c r="B193" s="104" t="s">
        <v>11</v>
      </c>
      <c r="C193" s="42"/>
      <c r="D193" s="42">
        <v>3200948</v>
      </c>
      <c r="E193" s="42"/>
      <c r="F193" s="28" t="s">
        <v>296</v>
      </c>
      <c r="G193" s="28" t="s">
        <v>1771</v>
      </c>
      <c r="H193" s="28"/>
      <c r="I193" s="28"/>
      <c r="J193" s="28"/>
      <c r="K193" s="28"/>
      <c r="L193" s="28"/>
      <c r="M193" s="106" t="s">
        <v>6237</v>
      </c>
      <c r="N193" s="332"/>
      <c r="O193" s="28"/>
      <c r="P193" s="28"/>
      <c r="Q193" s="28"/>
      <c r="R193" s="28"/>
      <c r="S193" s="332">
        <v>0.15</v>
      </c>
      <c r="T193" s="375">
        <v>2028</v>
      </c>
      <c r="U193" s="32">
        <v>268668.64</v>
      </c>
      <c r="V193" s="32"/>
      <c r="W193" s="32">
        <v>268668.64</v>
      </c>
      <c r="X193" s="376">
        <v>1</v>
      </c>
      <c r="Y193" s="332">
        <v>0</v>
      </c>
      <c r="Z193" s="32">
        <v>228368.34400000001</v>
      </c>
      <c r="AA193" s="32">
        <v>39926.933983528434</v>
      </c>
      <c r="AB193" s="32">
        <v>373.3620164715685</v>
      </c>
      <c r="AC193" s="32">
        <v>0</v>
      </c>
      <c r="AD193" s="32">
        <v>0</v>
      </c>
      <c r="AE193" s="28" t="s">
        <v>1887</v>
      </c>
      <c r="AF193" s="106" t="s">
        <v>764</v>
      </c>
      <c r="AG193" s="28" t="s">
        <v>7524</v>
      </c>
      <c r="AH193" s="532" t="s">
        <v>30</v>
      </c>
      <c r="AI193" s="533"/>
      <c r="AJ193" s="28" t="s">
        <v>7720</v>
      </c>
    </row>
    <row r="194" spans="1:36" ht="26">
      <c r="A194" s="104" t="s">
        <v>26</v>
      </c>
      <c r="B194" s="104" t="s">
        <v>11</v>
      </c>
      <c r="C194" s="42"/>
      <c r="D194" s="42">
        <v>3100872</v>
      </c>
      <c r="E194" s="42"/>
      <c r="F194" s="28" t="s">
        <v>297</v>
      </c>
      <c r="G194" s="28" t="s">
        <v>1772</v>
      </c>
      <c r="H194" s="28"/>
      <c r="I194" s="28"/>
      <c r="J194" s="28"/>
      <c r="K194" s="28"/>
      <c r="L194" s="28"/>
      <c r="M194" s="106" t="s">
        <v>6021</v>
      </c>
      <c r="N194" s="332"/>
      <c r="O194" s="28"/>
      <c r="P194" s="28"/>
      <c r="Q194" s="28"/>
      <c r="R194" s="28"/>
      <c r="S194" s="332">
        <v>0.15</v>
      </c>
      <c r="T194" s="375">
        <v>2028</v>
      </c>
      <c r="U194" s="32">
        <v>256076.01</v>
      </c>
      <c r="V194" s="32"/>
      <c r="W194" s="32">
        <v>256076.01</v>
      </c>
      <c r="X194" s="376">
        <v>1</v>
      </c>
      <c r="Y194" s="332">
        <v>0</v>
      </c>
      <c r="Z194" s="32">
        <v>217664.6085</v>
      </c>
      <c r="AA194" s="32">
        <v>23276.903022384591</v>
      </c>
      <c r="AB194" s="32">
        <v>15134.498477615416</v>
      </c>
      <c r="AC194" s="32">
        <v>0</v>
      </c>
      <c r="AD194" s="32">
        <v>0</v>
      </c>
      <c r="AE194" s="28" t="s">
        <v>1885</v>
      </c>
      <c r="AF194" s="106" t="s">
        <v>764</v>
      </c>
      <c r="AG194" s="28" t="s">
        <v>7524</v>
      </c>
      <c r="AH194" s="532" t="s">
        <v>30</v>
      </c>
      <c r="AI194" s="533"/>
      <c r="AJ194" s="28" t="s">
        <v>7721</v>
      </c>
    </row>
    <row r="195" spans="1:36" ht="26">
      <c r="A195" s="104" t="s">
        <v>26</v>
      </c>
      <c r="B195" s="104" t="s">
        <v>11</v>
      </c>
      <c r="C195" s="42"/>
      <c r="D195" s="42">
        <v>3100960</v>
      </c>
      <c r="E195" s="42"/>
      <c r="F195" s="28" t="s">
        <v>299</v>
      </c>
      <c r="G195" s="28" t="s">
        <v>1857</v>
      </c>
      <c r="H195" s="28"/>
      <c r="I195" s="28"/>
      <c r="J195" s="28"/>
      <c r="K195" s="28"/>
      <c r="L195" s="28"/>
      <c r="M195" s="106" t="s">
        <v>6237</v>
      </c>
      <c r="N195" s="332"/>
      <c r="O195" s="28"/>
      <c r="P195" s="28"/>
      <c r="Q195" s="28"/>
      <c r="R195" s="28"/>
      <c r="S195" s="332">
        <v>0.15</v>
      </c>
      <c r="T195" s="375">
        <v>2028</v>
      </c>
      <c r="U195" s="32">
        <v>214936.11000000002</v>
      </c>
      <c r="V195" s="32"/>
      <c r="W195" s="32">
        <v>214936.11000000002</v>
      </c>
      <c r="X195" s="376">
        <v>1</v>
      </c>
      <c r="Y195" s="332">
        <v>0</v>
      </c>
      <c r="Z195" s="32">
        <v>182695.69349999999</v>
      </c>
      <c r="AA195" s="32">
        <v>31941.725221992441</v>
      </c>
      <c r="AB195" s="32">
        <v>298.69127800757997</v>
      </c>
      <c r="AC195" s="32">
        <v>0</v>
      </c>
      <c r="AD195" s="32">
        <v>0</v>
      </c>
      <c r="AE195" s="28" t="s">
        <v>1887</v>
      </c>
      <c r="AF195" s="106" t="s">
        <v>764</v>
      </c>
      <c r="AG195" s="28" t="s">
        <v>7524</v>
      </c>
      <c r="AH195" s="532" t="s">
        <v>30</v>
      </c>
      <c r="AI195" s="533"/>
      <c r="AJ195" s="28" t="s">
        <v>7722</v>
      </c>
    </row>
    <row r="196" spans="1:36" ht="26">
      <c r="A196" s="104" t="s">
        <v>26</v>
      </c>
      <c r="B196" s="104" t="s">
        <v>11</v>
      </c>
      <c r="C196" s="42"/>
      <c r="D196" s="42">
        <v>3100995</v>
      </c>
      <c r="E196" s="42"/>
      <c r="F196" s="28" t="s">
        <v>301</v>
      </c>
      <c r="G196" s="28" t="s">
        <v>1775</v>
      </c>
      <c r="H196" s="28"/>
      <c r="I196" s="28"/>
      <c r="J196" s="28"/>
      <c r="K196" s="28"/>
      <c r="L196" s="28"/>
      <c r="M196" s="106" t="s">
        <v>6843</v>
      </c>
      <c r="N196" s="332"/>
      <c r="O196" s="28"/>
      <c r="P196" s="28"/>
      <c r="Q196" s="28"/>
      <c r="R196" s="28"/>
      <c r="S196" s="332">
        <v>0.15</v>
      </c>
      <c r="T196" s="375">
        <v>2028</v>
      </c>
      <c r="U196" s="32">
        <v>806212.88</v>
      </c>
      <c r="V196" s="32"/>
      <c r="W196" s="32">
        <v>806212.88</v>
      </c>
      <c r="X196" s="376">
        <v>1</v>
      </c>
      <c r="Y196" s="332">
        <v>0</v>
      </c>
      <c r="Z196" s="32">
        <v>685280.94799999997</v>
      </c>
      <c r="AA196" s="32">
        <v>73283.471665922203</v>
      </c>
      <c r="AB196" s="32">
        <v>47648.460334077827</v>
      </c>
      <c r="AC196" s="32">
        <v>0</v>
      </c>
      <c r="AD196" s="32">
        <v>0</v>
      </c>
      <c r="AE196" s="28" t="s">
        <v>1895</v>
      </c>
      <c r="AF196" s="106" t="s">
        <v>764</v>
      </c>
      <c r="AG196" s="28" t="s">
        <v>7524</v>
      </c>
      <c r="AH196" s="532" t="s">
        <v>30</v>
      </c>
      <c r="AI196" s="533"/>
      <c r="AJ196" s="28" t="s">
        <v>7723</v>
      </c>
    </row>
    <row r="197" spans="1:36" ht="50">
      <c r="A197" s="104" t="s">
        <v>26</v>
      </c>
      <c r="B197" s="104" t="s">
        <v>11</v>
      </c>
      <c r="C197" s="42"/>
      <c r="D197" s="42">
        <v>3201275</v>
      </c>
      <c r="E197" s="42"/>
      <c r="F197" s="28" t="s">
        <v>303</v>
      </c>
      <c r="G197" s="28" t="s">
        <v>1777</v>
      </c>
      <c r="H197" s="28"/>
      <c r="I197" s="28"/>
      <c r="J197" s="28"/>
      <c r="K197" s="28"/>
      <c r="L197" s="28"/>
      <c r="M197" s="106" t="s">
        <v>6021</v>
      </c>
      <c r="N197" s="332"/>
      <c r="O197" s="28"/>
      <c r="P197" s="28"/>
      <c r="Q197" s="28"/>
      <c r="R197" s="28"/>
      <c r="S197" s="332">
        <v>0.15</v>
      </c>
      <c r="T197" s="375">
        <v>2028</v>
      </c>
      <c r="U197" s="32">
        <v>644760.31999999995</v>
      </c>
      <c r="V197" s="32"/>
      <c r="W197" s="32">
        <v>644760.31999999995</v>
      </c>
      <c r="X197" s="376">
        <v>1</v>
      </c>
      <c r="Y197" s="332">
        <v>0</v>
      </c>
      <c r="Z197" s="32">
        <v>548046.272</v>
      </c>
      <c r="AA197" s="32">
        <v>58607.690120295389</v>
      </c>
      <c r="AB197" s="32">
        <v>38106.357879704563</v>
      </c>
      <c r="AC197" s="32">
        <v>0</v>
      </c>
      <c r="AD197" s="32">
        <v>0</v>
      </c>
      <c r="AE197" s="28" t="s">
        <v>1885</v>
      </c>
      <c r="AF197" s="106" t="s">
        <v>764</v>
      </c>
      <c r="AG197" s="28" t="s">
        <v>7524</v>
      </c>
      <c r="AH197" s="532" t="s">
        <v>30</v>
      </c>
      <c r="AI197" s="533"/>
      <c r="AJ197" s="28" t="s">
        <v>7724</v>
      </c>
    </row>
    <row r="198" spans="1:36" ht="26">
      <c r="A198" s="104" t="s">
        <v>26</v>
      </c>
      <c r="B198" s="104" t="s">
        <v>11</v>
      </c>
      <c r="C198" s="42"/>
      <c r="D198" s="42">
        <v>3101005</v>
      </c>
      <c r="E198" s="42"/>
      <c r="F198" s="28" t="s">
        <v>304</v>
      </c>
      <c r="G198" s="28" t="s">
        <v>1778</v>
      </c>
      <c r="H198" s="28"/>
      <c r="I198" s="28"/>
      <c r="J198" s="28"/>
      <c r="K198" s="28"/>
      <c r="L198" s="28"/>
      <c r="M198" s="106" t="s">
        <v>6237</v>
      </c>
      <c r="N198" s="332"/>
      <c r="O198" s="28"/>
      <c r="P198" s="28"/>
      <c r="Q198" s="28"/>
      <c r="R198" s="28"/>
      <c r="S198" s="332">
        <v>1</v>
      </c>
      <c r="T198" s="375">
        <v>2028</v>
      </c>
      <c r="U198" s="32">
        <v>51428.020000000004</v>
      </c>
      <c r="V198" s="32"/>
      <c r="W198" s="32">
        <v>51428.020000000004</v>
      </c>
      <c r="X198" s="376">
        <v>1</v>
      </c>
      <c r="Y198" s="332">
        <v>0</v>
      </c>
      <c r="Z198" s="32">
        <v>0</v>
      </c>
      <c r="AA198" s="32">
        <v>50951.565205465988</v>
      </c>
      <c r="AB198" s="32">
        <v>476.4547945340164</v>
      </c>
      <c r="AC198" s="32">
        <v>0</v>
      </c>
      <c r="AD198" s="32">
        <v>0</v>
      </c>
      <c r="AE198" s="28" t="s">
        <v>1887</v>
      </c>
      <c r="AF198" s="106" t="s">
        <v>764</v>
      </c>
      <c r="AG198" s="28" t="s">
        <v>7524</v>
      </c>
      <c r="AH198" s="532" t="s">
        <v>30</v>
      </c>
      <c r="AI198" s="533"/>
      <c r="AJ198" s="28" t="s">
        <v>7725</v>
      </c>
    </row>
    <row r="199" spans="1:36" ht="39">
      <c r="A199" s="104" t="s">
        <v>2015</v>
      </c>
      <c r="B199" s="104" t="s">
        <v>1940</v>
      </c>
      <c r="C199" s="42"/>
      <c r="D199" s="42" t="s">
        <v>78</v>
      </c>
      <c r="E199" s="42"/>
      <c r="F199" s="28" t="s">
        <v>1473</v>
      </c>
      <c r="G199" s="28" t="s">
        <v>1791</v>
      </c>
      <c r="H199" s="28"/>
      <c r="I199" s="28" t="s">
        <v>25</v>
      </c>
      <c r="J199" s="28"/>
      <c r="K199" s="28"/>
      <c r="L199" s="28"/>
      <c r="M199" s="106" t="s">
        <v>5970</v>
      </c>
      <c r="N199" s="332"/>
      <c r="O199" s="28"/>
      <c r="P199" s="28"/>
      <c r="Q199" s="28"/>
      <c r="R199" s="28"/>
      <c r="S199" s="332">
        <v>1</v>
      </c>
      <c r="T199" s="375">
        <v>2028</v>
      </c>
      <c r="U199" s="32">
        <v>314000</v>
      </c>
      <c r="V199" s="32"/>
      <c r="W199" s="32">
        <v>314000</v>
      </c>
      <c r="X199" s="376">
        <v>1</v>
      </c>
      <c r="Y199" s="332">
        <v>0</v>
      </c>
      <c r="Z199" s="32">
        <v>0</v>
      </c>
      <c r="AA199" s="32">
        <v>271401</v>
      </c>
      <c r="AB199" s="32">
        <v>42599</v>
      </c>
      <c r="AC199" s="32">
        <v>0</v>
      </c>
      <c r="AD199" s="32">
        <v>0</v>
      </c>
      <c r="AE199" s="28" t="s">
        <v>655</v>
      </c>
      <c r="AF199" s="106" t="s">
        <v>764</v>
      </c>
      <c r="AG199" s="28" t="s">
        <v>7524</v>
      </c>
      <c r="AH199" s="532" t="s">
        <v>30</v>
      </c>
      <c r="AI199" s="533"/>
      <c r="AJ199" s="28" t="s">
        <v>7726</v>
      </c>
    </row>
    <row r="200" spans="1:36" ht="39">
      <c r="A200" s="104" t="s">
        <v>2015</v>
      </c>
      <c r="B200" s="104" t="s">
        <v>1940</v>
      </c>
      <c r="C200" s="42"/>
      <c r="D200" s="42" t="s">
        <v>79</v>
      </c>
      <c r="E200" s="42"/>
      <c r="F200" s="28" t="s">
        <v>1474</v>
      </c>
      <c r="G200" s="28" t="s">
        <v>1791</v>
      </c>
      <c r="H200" s="28"/>
      <c r="I200" s="28" t="s">
        <v>25</v>
      </c>
      <c r="J200" s="28"/>
      <c r="K200" s="28"/>
      <c r="L200" s="28"/>
      <c r="M200" s="106" t="s">
        <v>5970</v>
      </c>
      <c r="N200" s="332"/>
      <c r="O200" s="28"/>
      <c r="P200" s="28"/>
      <c r="Q200" s="28"/>
      <c r="R200" s="28"/>
      <c r="S200" s="332">
        <v>1</v>
      </c>
      <c r="T200" s="375">
        <v>2028</v>
      </c>
      <c r="U200" s="32">
        <v>246538.04</v>
      </c>
      <c r="V200" s="32"/>
      <c r="W200" s="32">
        <v>246538.04</v>
      </c>
      <c r="X200" s="376">
        <v>1</v>
      </c>
      <c r="Y200" s="332">
        <v>0</v>
      </c>
      <c r="Z200" s="32">
        <v>0</v>
      </c>
      <c r="AA200" s="32">
        <v>234499.04</v>
      </c>
      <c r="AB200" s="32">
        <v>12039</v>
      </c>
      <c r="AC200" s="32">
        <v>0</v>
      </c>
      <c r="AD200" s="32">
        <v>0</v>
      </c>
      <c r="AE200" s="28" t="s">
        <v>655</v>
      </c>
      <c r="AF200" s="106" t="s">
        <v>764</v>
      </c>
      <c r="AG200" s="28" t="s">
        <v>7524</v>
      </c>
      <c r="AH200" s="532" t="s">
        <v>30</v>
      </c>
      <c r="AI200" s="533"/>
      <c r="AJ200" s="28" t="s">
        <v>7727</v>
      </c>
    </row>
    <row r="201" spans="1:36" ht="39">
      <c r="A201" s="104" t="s">
        <v>2015</v>
      </c>
      <c r="B201" s="104" t="s">
        <v>1940</v>
      </c>
      <c r="C201" s="42"/>
      <c r="D201" s="42">
        <v>2130149</v>
      </c>
      <c r="E201" s="42"/>
      <c r="F201" s="28" t="s">
        <v>386</v>
      </c>
      <c r="G201" s="28" t="s">
        <v>1367</v>
      </c>
      <c r="H201" s="28"/>
      <c r="I201" s="28"/>
      <c r="J201" s="28"/>
      <c r="K201" s="28"/>
      <c r="L201" s="28"/>
      <c r="M201" s="106" t="s">
        <v>6584</v>
      </c>
      <c r="N201" s="332"/>
      <c r="O201" s="28"/>
      <c r="P201" s="28"/>
      <c r="Q201" s="28"/>
      <c r="R201" s="28"/>
      <c r="S201" s="332">
        <v>0.3</v>
      </c>
      <c r="T201" s="375">
        <v>2028</v>
      </c>
      <c r="U201" s="32">
        <v>158039.46000000002</v>
      </c>
      <c r="V201" s="32"/>
      <c r="W201" s="32">
        <v>158039.46000000002</v>
      </c>
      <c r="X201" s="376">
        <v>1</v>
      </c>
      <c r="Y201" s="332">
        <v>0</v>
      </c>
      <c r="Z201" s="32">
        <v>110627.622</v>
      </c>
      <c r="AA201" s="32">
        <v>5490.9269604044675</v>
      </c>
      <c r="AB201" s="32">
        <v>41920.91103959555</v>
      </c>
      <c r="AC201" s="32">
        <v>0</v>
      </c>
      <c r="AD201" s="32">
        <v>0</v>
      </c>
      <c r="AE201" s="28" t="s">
        <v>640</v>
      </c>
      <c r="AF201" s="106" t="s">
        <v>765</v>
      </c>
      <c r="AG201" s="28" t="s">
        <v>7524</v>
      </c>
      <c r="AH201" s="532" t="s">
        <v>30</v>
      </c>
      <c r="AI201" s="533"/>
      <c r="AJ201" s="28" t="s">
        <v>7728</v>
      </c>
    </row>
    <row r="202" spans="1:36" ht="39">
      <c r="A202" s="104" t="s">
        <v>5882</v>
      </c>
      <c r="B202" s="104" t="s">
        <v>280</v>
      </c>
      <c r="C202" s="42"/>
      <c r="D202" s="42">
        <v>2130254</v>
      </c>
      <c r="E202" s="42"/>
      <c r="F202" s="28" t="s">
        <v>692</v>
      </c>
      <c r="G202" s="28" t="s">
        <v>1794</v>
      </c>
      <c r="H202" s="28"/>
      <c r="I202" s="28" t="s">
        <v>17</v>
      </c>
      <c r="J202" s="28"/>
      <c r="K202" s="28"/>
      <c r="L202" s="28"/>
      <c r="M202" s="106" t="s">
        <v>6351</v>
      </c>
      <c r="N202" s="332"/>
      <c r="O202" s="28"/>
      <c r="P202" s="28"/>
      <c r="Q202" s="28"/>
      <c r="R202" s="28"/>
      <c r="S202" s="332">
        <v>0.6</v>
      </c>
      <c r="T202" s="375">
        <v>2028</v>
      </c>
      <c r="U202" s="32">
        <v>190382.81</v>
      </c>
      <c r="V202" s="32"/>
      <c r="W202" s="32">
        <v>190382.81</v>
      </c>
      <c r="X202" s="376">
        <v>1</v>
      </c>
      <c r="Y202" s="332">
        <v>0</v>
      </c>
      <c r="Z202" s="32">
        <v>76153.123999999996</v>
      </c>
      <c r="AA202" s="32">
        <v>94094.636062502032</v>
      </c>
      <c r="AB202" s="32">
        <v>20135.04993749797</v>
      </c>
      <c r="AC202" s="32">
        <v>0</v>
      </c>
      <c r="AD202" s="32">
        <v>0</v>
      </c>
      <c r="AE202" s="28" t="s">
        <v>540</v>
      </c>
      <c r="AF202" s="106" t="s">
        <v>764</v>
      </c>
      <c r="AG202" s="28" t="s">
        <v>7524</v>
      </c>
      <c r="AH202" s="532" t="s">
        <v>30</v>
      </c>
      <c r="AI202" s="533"/>
      <c r="AJ202" s="28" t="s">
        <v>7729</v>
      </c>
    </row>
    <row r="203" spans="1:36" ht="50">
      <c r="A203" s="104" t="s">
        <v>5882</v>
      </c>
      <c r="B203" s="104" t="s">
        <v>280</v>
      </c>
      <c r="C203" s="42"/>
      <c r="D203" s="42">
        <v>41015</v>
      </c>
      <c r="E203" s="42"/>
      <c r="F203" s="28" t="s">
        <v>6855</v>
      </c>
      <c r="G203" s="28" t="s">
        <v>1784</v>
      </c>
      <c r="H203" s="28"/>
      <c r="I203" s="28" t="s">
        <v>17</v>
      </c>
      <c r="J203" s="28"/>
      <c r="K203" s="28"/>
      <c r="L203" s="28"/>
      <c r="M203" s="106" t="s">
        <v>6351</v>
      </c>
      <c r="N203" s="332"/>
      <c r="O203" s="28"/>
      <c r="P203" s="28"/>
      <c r="Q203" s="28"/>
      <c r="R203" s="28"/>
      <c r="S203" s="332">
        <v>0.5</v>
      </c>
      <c r="T203" s="375">
        <v>2028</v>
      </c>
      <c r="U203" s="32">
        <v>130000</v>
      </c>
      <c r="V203" s="32"/>
      <c r="W203" s="32">
        <v>130000</v>
      </c>
      <c r="X203" s="376">
        <v>1</v>
      </c>
      <c r="Y203" s="332">
        <v>0</v>
      </c>
      <c r="Z203" s="32">
        <v>65000</v>
      </c>
      <c r="AA203" s="32">
        <v>43613</v>
      </c>
      <c r="AB203" s="32">
        <v>21387</v>
      </c>
      <c r="AC203" s="32">
        <v>0</v>
      </c>
      <c r="AD203" s="32">
        <v>0</v>
      </c>
      <c r="AE203" s="28" t="s">
        <v>540</v>
      </c>
      <c r="AF203" s="106" t="s">
        <v>764</v>
      </c>
      <c r="AG203" s="28" t="s">
        <v>7524</v>
      </c>
      <c r="AH203" s="532" t="s">
        <v>30</v>
      </c>
      <c r="AI203" s="533"/>
      <c r="AJ203" s="28" t="s">
        <v>7730</v>
      </c>
    </row>
    <row r="204" spans="1:36" ht="39">
      <c r="A204" s="104" t="s">
        <v>5882</v>
      </c>
      <c r="B204" s="104" t="s">
        <v>280</v>
      </c>
      <c r="C204" s="42"/>
      <c r="D204" s="42">
        <v>2130399</v>
      </c>
      <c r="E204" s="42"/>
      <c r="F204" s="28" t="s">
        <v>718</v>
      </c>
      <c r="G204" s="28" t="s">
        <v>1793</v>
      </c>
      <c r="H204" s="28"/>
      <c r="I204" s="28"/>
      <c r="J204" s="28"/>
      <c r="K204" s="28"/>
      <c r="L204" s="28"/>
      <c r="M204" s="106" t="s">
        <v>5973</v>
      </c>
      <c r="N204" s="332"/>
      <c r="O204" s="28"/>
      <c r="P204" s="28"/>
      <c r="Q204" s="28"/>
      <c r="R204" s="28"/>
      <c r="S204" s="332">
        <v>0.89</v>
      </c>
      <c r="T204" s="375">
        <v>2028</v>
      </c>
      <c r="U204" s="32">
        <v>5904.9056866808023</v>
      </c>
      <c r="V204" s="32"/>
      <c r="W204" s="32">
        <v>5904.9056866808023</v>
      </c>
      <c r="X204" s="376">
        <v>1</v>
      </c>
      <c r="Y204" s="332">
        <v>0</v>
      </c>
      <c r="Z204" s="32">
        <v>649.53962553488816</v>
      </c>
      <c r="AA204" s="32">
        <v>4632.1406020187733</v>
      </c>
      <c r="AB204" s="32">
        <v>623.22545912714122</v>
      </c>
      <c r="AC204" s="32">
        <v>0</v>
      </c>
      <c r="AD204" s="32">
        <v>0</v>
      </c>
      <c r="AE204" s="28" t="s">
        <v>541</v>
      </c>
      <c r="AF204" s="106" t="s">
        <v>764</v>
      </c>
      <c r="AG204" s="28" t="s">
        <v>7524</v>
      </c>
      <c r="AH204" s="532" t="s">
        <v>30</v>
      </c>
      <c r="AI204" s="533"/>
      <c r="AJ204" s="28" t="s">
        <v>7731</v>
      </c>
    </row>
    <row r="205" spans="1:36" ht="39">
      <c r="A205" s="104" t="s">
        <v>5882</v>
      </c>
      <c r="B205" s="104" t="s">
        <v>280</v>
      </c>
      <c r="C205" s="42"/>
      <c r="D205" s="42" t="s">
        <v>84</v>
      </c>
      <c r="E205" s="42"/>
      <c r="F205" s="28" t="s">
        <v>1484</v>
      </c>
      <c r="G205" s="28" t="s">
        <v>1573</v>
      </c>
      <c r="H205" s="28"/>
      <c r="I205" s="28" t="s">
        <v>25</v>
      </c>
      <c r="J205" s="28"/>
      <c r="K205" s="28"/>
      <c r="L205" s="28"/>
      <c r="M205" s="106" t="s">
        <v>5973</v>
      </c>
      <c r="N205" s="332"/>
      <c r="O205" s="28"/>
      <c r="P205" s="28"/>
      <c r="Q205" s="28"/>
      <c r="R205" s="28"/>
      <c r="S205" s="332">
        <v>0.75</v>
      </c>
      <c r="T205" s="375">
        <v>2028</v>
      </c>
      <c r="U205" s="32">
        <v>74581</v>
      </c>
      <c r="V205" s="32"/>
      <c r="W205" s="32">
        <v>74581</v>
      </c>
      <c r="X205" s="376">
        <v>1</v>
      </c>
      <c r="Y205" s="332">
        <v>0</v>
      </c>
      <c r="Z205" s="32">
        <v>18645.25</v>
      </c>
      <c r="AA205" s="32">
        <v>14856.75</v>
      </c>
      <c r="AB205" s="32">
        <v>41079</v>
      </c>
      <c r="AC205" s="32">
        <v>0</v>
      </c>
      <c r="AD205" s="32">
        <v>0</v>
      </c>
      <c r="AE205" s="28" t="s">
        <v>541</v>
      </c>
      <c r="AF205" s="106" t="s">
        <v>764</v>
      </c>
      <c r="AG205" s="28" t="s">
        <v>7524</v>
      </c>
      <c r="AH205" s="532" t="s">
        <v>30</v>
      </c>
      <c r="AI205" s="533"/>
      <c r="AJ205" s="28" t="s">
        <v>7732</v>
      </c>
    </row>
    <row r="206" spans="1:36" ht="39">
      <c r="A206" s="104" t="s">
        <v>5882</v>
      </c>
      <c r="B206" s="104" t="s">
        <v>280</v>
      </c>
      <c r="C206" s="42"/>
      <c r="D206" s="42">
        <v>3201503</v>
      </c>
      <c r="E206" s="42"/>
      <c r="F206" s="28" t="s">
        <v>723</v>
      </c>
      <c r="G206" s="28" t="s">
        <v>1605</v>
      </c>
      <c r="H206" s="28"/>
      <c r="I206" s="28"/>
      <c r="J206" s="28"/>
      <c r="K206" s="28"/>
      <c r="L206" s="28"/>
      <c r="M206" s="106" t="s">
        <v>6413</v>
      </c>
      <c r="N206" s="332"/>
      <c r="O206" s="28"/>
      <c r="P206" s="28"/>
      <c r="Q206" s="28"/>
      <c r="R206" s="28"/>
      <c r="S206" s="332">
        <v>0.75</v>
      </c>
      <c r="T206" s="375">
        <v>2028</v>
      </c>
      <c r="U206" s="32">
        <v>42655.040000000001</v>
      </c>
      <c r="V206" s="32"/>
      <c r="W206" s="32">
        <v>42655.040000000001</v>
      </c>
      <c r="X206" s="376">
        <v>1</v>
      </c>
      <c r="Y206" s="332">
        <v>0</v>
      </c>
      <c r="Z206" s="32">
        <v>10663.76</v>
      </c>
      <c r="AA206" s="32">
        <v>18244.137373965394</v>
      </c>
      <c r="AB206" s="32">
        <v>13747.142626034605</v>
      </c>
      <c r="AC206" s="32">
        <v>0</v>
      </c>
      <c r="AD206" s="32">
        <v>0</v>
      </c>
      <c r="AE206" s="28" t="s">
        <v>550</v>
      </c>
      <c r="AF206" s="106" t="s">
        <v>765</v>
      </c>
      <c r="AG206" s="28" t="s">
        <v>7524</v>
      </c>
      <c r="AH206" s="532" t="s">
        <v>30</v>
      </c>
      <c r="AI206" s="533"/>
      <c r="AJ206" s="28" t="s">
        <v>7733</v>
      </c>
    </row>
    <row r="207" spans="1:36" ht="39">
      <c r="A207" s="104" t="s">
        <v>2015</v>
      </c>
      <c r="B207" s="104" t="s">
        <v>1940</v>
      </c>
      <c r="C207" s="42"/>
      <c r="D207" s="42">
        <v>795569</v>
      </c>
      <c r="E207" s="42"/>
      <c r="F207" s="28" t="s">
        <v>1515</v>
      </c>
      <c r="G207" s="28" t="s">
        <v>1370</v>
      </c>
      <c r="H207" s="28"/>
      <c r="I207" s="28" t="s">
        <v>17</v>
      </c>
      <c r="J207" s="28"/>
      <c r="K207" s="28"/>
      <c r="L207" s="28"/>
      <c r="M207" s="106" t="s">
        <v>6615</v>
      </c>
      <c r="N207" s="332"/>
      <c r="O207" s="28"/>
      <c r="P207" s="28"/>
      <c r="Q207" s="28"/>
      <c r="R207" s="28"/>
      <c r="S207" s="332">
        <v>1</v>
      </c>
      <c r="T207" s="375">
        <v>2028</v>
      </c>
      <c r="U207" s="32">
        <v>485834.1899999993</v>
      </c>
      <c r="V207" s="32"/>
      <c r="W207" s="32">
        <v>485834.1899999993</v>
      </c>
      <c r="X207" s="376">
        <v>1</v>
      </c>
      <c r="Y207" s="332">
        <v>0</v>
      </c>
      <c r="Z207" s="32">
        <v>0</v>
      </c>
      <c r="AA207" s="32">
        <v>462997.63785775058</v>
      </c>
      <c r="AB207" s="32">
        <v>22836.552142248722</v>
      </c>
      <c r="AC207" s="32">
        <v>0</v>
      </c>
      <c r="AD207" s="32">
        <v>0</v>
      </c>
      <c r="AE207" s="28" t="s">
        <v>654</v>
      </c>
      <c r="AF207" s="106" t="s">
        <v>764</v>
      </c>
      <c r="AG207" s="28" t="s">
        <v>7524</v>
      </c>
      <c r="AH207" s="532" t="s">
        <v>30</v>
      </c>
      <c r="AI207" s="533"/>
      <c r="AJ207" s="28" t="s">
        <v>7734</v>
      </c>
    </row>
    <row r="208" spans="1:36" ht="39">
      <c r="A208" s="104" t="s">
        <v>2015</v>
      </c>
      <c r="B208" s="104" t="s">
        <v>1940</v>
      </c>
      <c r="C208" s="42"/>
      <c r="D208" s="42" t="s">
        <v>72</v>
      </c>
      <c r="E208" s="42"/>
      <c r="F208" s="28" t="s">
        <v>1485</v>
      </c>
      <c r="G208" s="28" t="s">
        <v>1783</v>
      </c>
      <c r="H208" s="28"/>
      <c r="I208" s="28" t="s">
        <v>25</v>
      </c>
      <c r="J208" s="28"/>
      <c r="K208" s="28"/>
      <c r="L208" s="28"/>
      <c r="M208" s="106" t="s">
        <v>6584</v>
      </c>
      <c r="N208" s="332"/>
      <c r="O208" s="28"/>
      <c r="P208" s="28"/>
      <c r="Q208" s="28"/>
      <c r="R208" s="28"/>
      <c r="S208" s="332">
        <v>1</v>
      </c>
      <c r="T208" s="375">
        <v>2028</v>
      </c>
      <c r="U208" s="32">
        <v>670792.27</v>
      </c>
      <c r="V208" s="32"/>
      <c r="W208" s="32">
        <v>670792.27</v>
      </c>
      <c r="X208" s="376">
        <v>1</v>
      </c>
      <c r="Y208" s="332">
        <v>0</v>
      </c>
      <c r="Z208" s="32">
        <v>0</v>
      </c>
      <c r="AA208" s="32">
        <v>636184.27</v>
      </c>
      <c r="AB208" s="32">
        <v>34608</v>
      </c>
      <c r="AC208" s="32">
        <v>0</v>
      </c>
      <c r="AD208" s="32">
        <v>0</v>
      </c>
      <c r="AE208" s="28" t="s">
        <v>640</v>
      </c>
      <c r="AF208" s="106" t="s">
        <v>765</v>
      </c>
      <c r="AG208" s="28" t="s">
        <v>7524</v>
      </c>
      <c r="AH208" s="532" t="s">
        <v>30</v>
      </c>
      <c r="AI208" s="533"/>
      <c r="AJ208" s="28" t="s">
        <v>7735</v>
      </c>
    </row>
    <row r="209" spans="1:36" ht="39">
      <c r="A209" s="104" t="s">
        <v>2015</v>
      </c>
      <c r="B209" s="104" t="s">
        <v>1940</v>
      </c>
      <c r="C209" s="42"/>
      <c r="D209" s="42">
        <v>2130164</v>
      </c>
      <c r="E209" s="42"/>
      <c r="F209" s="28" t="s">
        <v>403</v>
      </c>
      <c r="G209" s="28" t="s">
        <v>1333</v>
      </c>
      <c r="H209" s="28"/>
      <c r="I209" s="28" t="s">
        <v>21</v>
      </c>
      <c r="J209" s="28"/>
      <c r="K209" s="28"/>
      <c r="L209" s="28"/>
      <c r="M209" s="106" t="s">
        <v>5982</v>
      </c>
      <c r="N209" s="332"/>
      <c r="O209" s="28"/>
      <c r="P209" s="28"/>
      <c r="Q209" s="28"/>
      <c r="R209" s="28"/>
      <c r="S209" s="332">
        <v>0.8</v>
      </c>
      <c r="T209" s="375">
        <v>2028</v>
      </c>
      <c r="U209" s="32">
        <v>49579</v>
      </c>
      <c r="V209" s="32"/>
      <c r="W209" s="32">
        <v>49579</v>
      </c>
      <c r="X209" s="376">
        <v>1</v>
      </c>
      <c r="Y209" s="332">
        <v>0</v>
      </c>
      <c r="Z209" s="32">
        <v>9915.7999999999975</v>
      </c>
      <c r="AA209" s="32">
        <v>9252.7062097906437</v>
      </c>
      <c r="AB209" s="32">
        <v>30410.493790209359</v>
      </c>
      <c r="AC209" s="32">
        <v>0</v>
      </c>
      <c r="AD209" s="32">
        <v>0</v>
      </c>
      <c r="AE209" s="28" t="s">
        <v>653</v>
      </c>
      <c r="AF209" s="106" t="s">
        <v>764</v>
      </c>
      <c r="AG209" s="28" t="s">
        <v>7524</v>
      </c>
      <c r="AH209" s="532" t="s">
        <v>30</v>
      </c>
      <c r="AI209" s="533"/>
      <c r="AJ209" s="28" t="s">
        <v>7736</v>
      </c>
    </row>
    <row r="210" spans="1:36">
      <c r="F210" s="28"/>
      <c r="G210" s="28"/>
      <c r="H210" s="28"/>
      <c r="I210" s="28"/>
      <c r="J210" s="28"/>
      <c r="K210" s="28"/>
      <c r="L210" s="28"/>
      <c r="M210" s="28"/>
      <c r="N210" s="28"/>
      <c r="O210" s="28"/>
      <c r="P210" s="28"/>
      <c r="Q210" s="28"/>
      <c r="R210" s="28"/>
      <c r="S210" s="28"/>
      <c r="T210" s="28"/>
      <c r="U210" s="28"/>
      <c r="V210" s="28"/>
      <c r="W210" s="28"/>
      <c r="X210" s="28"/>
      <c r="Y210" s="28"/>
      <c r="Z210" s="28"/>
      <c r="AA210" s="28"/>
      <c r="AB210" s="28"/>
      <c r="AC210" s="28"/>
      <c r="AD210" s="28"/>
    </row>
    <row r="211" spans="1:36">
      <c r="F211" s="28"/>
      <c r="G211" s="28"/>
      <c r="H211" s="28"/>
      <c r="I211" s="28"/>
      <c r="J211" s="28"/>
      <c r="K211" s="28"/>
      <c r="L211" s="28"/>
      <c r="M211" s="28"/>
      <c r="N211" s="28"/>
      <c r="O211" s="28"/>
      <c r="P211" s="28"/>
      <c r="Q211" s="28"/>
      <c r="R211" s="28"/>
      <c r="S211" s="28"/>
      <c r="T211" s="28"/>
      <c r="U211" s="28"/>
      <c r="V211" s="28"/>
      <c r="W211" s="28"/>
      <c r="X211" s="28"/>
      <c r="Y211" s="28"/>
      <c r="Z211" s="28"/>
      <c r="AA211" s="28"/>
      <c r="AB211" s="28"/>
      <c r="AC211" s="28"/>
      <c r="AD211" s="28"/>
    </row>
    <row r="212" spans="1:36" ht="13.5" thickBot="1">
      <c r="F212" s="28"/>
      <c r="G212" s="28"/>
      <c r="H212" s="28"/>
      <c r="I212" s="28"/>
      <c r="J212" s="28"/>
      <c r="K212" s="28"/>
      <c r="L212" s="28"/>
      <c r="M212" s="28"/>
      <c r="N212" s="28"/>
      <c r="O212" s="28"/>
      <c r="P212" s="28"/>
      <c r="Q212" s="28"/>
      <c r="R212" s="28"/>
      <c r="S212" s="28"/>
      <c r="T212" s="28"/>
      <c r="U212" s="377">
        <v>91816436.005686656</v>
      </c>
      <c r="V212" s="377">
        <v>0</v>
      </c>
      <c r="W212" s="377">
        <v>91816436.005686656</v>
      </c>
      <c r="X212" s="95"/>
      <c r="Y212" s="95"/>
      <c r="Z212" s="377">
        <v>58698159.306289755</v>
      </c>
      <c r="AA212" s="377">
        <v>30247207.558232129</v>
      </c>
      <c r="AB212" s="377">
        <v>2871069.1411647899</v>
      </c>
      <c r="AC212" s="377">
        <v>0</v>
      </c>
      <c r="AD212" s="377">
        <v>0</v>
      </c>
    </row>
    <row r="213" spans="1:36" ht="13">
      <c r="F213" s="28"/>
      <c r="G213" s="28"/>
      <c r="H213" s="28"/>
      <c r="I213" s="28"/>
      <c r="J213" s="28"/>
      <c r="K213" s="28"/>
      <c r="L213" s="28"/>
      <c r="M213" s="28"/>
      <c r="N213" s="28"/>
      <c r="O213" s="28"/>
      <c r="P213" s="28"/>
      <c r="Q213" s="28"/>
      <c r="R213" s="28"/>
      <c r="S213" s="28"/>
      <c r="T213" s="28"/>
      <c r="U213" s="378">
        <v>0</v>
      </c>
      <c r="V213" s="378">
        <v>0</v>
      </c>
      <c r="W213" s="378">
        <v>0</v>
      </c>
      <c r="X213" s="95"/>
      <c r="Y213" s="95" t="s">
        <v>364</v>
      </c>
      <c r="Z213" s="378">
        <v>0</v>
      </c>
      <c r="AA213" s="378">
        <v>0</v>
      </c>
      <c r="AB213" s="378">
        <v>0</v>
      </c>
      <c r="AC213" s="378">
        <v>0</v>
      </c>
      <c r="AD213" s="378">
        <v>0</v>
      </c>
    </row>
    <row r="214" spans="1:36">
      <c r="F214" s="28"/>
      <c r="G214" s="28"/>
      <c r="H214" s="28"/>
      <c r="I214" s="28"/>
      <c r="J214" s="28"/>
      <c r="K214" s="28"/>
      <c r="L214" s="28"/>
      <c r="M214" s="28"/>
      <c r="N214" s="28"/>
      <c r="O214" s="28"/>
      <c r="P214" s="28"/>
      <c r="Q214" s="28"/>
      <c r="R214" s="28"/>
      <c r="S214" s="28"/>
      <c r="T214" s="28"/>
      <c r="U214" s="28"/>
      <c r="V214" s="28"/>
      <c r="W214" s="28"/>
      <c r="X214" s="28"/>
      <c r="Y214" s="28"/>
      <c r="Z214" s="28"/>
      <c r="AA214" s="28"/>
      <c r="AB214" s="28"/>
      <c r="AC214" s="28"/>
      <c r="AD214" s="28"/>
    </row>
    <row r="215" spans="1:36">
      <c r="F215" s="28"/>
      <c r="G215" s="28"/>
      <c r="H215" s="28"/>
      <c r="I215" s="28"/>
      <c r="J215" s="28"/>
      <c r="K215" s="28"/>
      <c r="L215" s="28"/>
      <c r="M215" s="28"/>
      <c r="N215" s="28"/>
      <c r="O215" s="28"/>
      <c r="P215" s="28"/>
      <c r="Q215" s="28"/>
      <c r="R215" s="28"/>
      <c r="S215" s="28"/>
      <c r="T215" s="28"/>
      <c r="U215" s="28"/>
      <c r="V215" s="28"/>
      <c r="W215" s="28"/>
      <c r="X215" s="28"/>
      <c r="Y215" s="28"/>
      <c r="Z215" s="28"/>
      <c r="AA215" s="28"/>
      <c r="AB215" s="28"/>
      <c r="AC215" s="28"/>
      <c r="AD215" s="28"/>
    </row>
    <row r="216" spans="1:36">
      <c r="F216" s="28"/>
      <c r="G216" s="28"/>
      <c r="H216" s="28"/>
      <c r="I216" s="28"/>
      <c r="J216" s="28"/>
      <c r="K216" s="28"/>
      <c r="L216" s="28"/>
      <c r="M216" s="28"/>
      <c r="N216" s="28"/>
      <c r="O216" s="28"/>
      <c r="P216" s="28"/>
      <c r="Q216" s="28"/>
      <c r="R216" s="28"/>
      <c r="S216" s="28"/>
      <c r="T216" s="28"/>
      <c r="U216" s="28"/>
      <c r="V216" s="28"/>
      <c r="W216" s="28"/>
      <c r="X216" s="28"/>
      <c r="Y216" s="28"/>
      <c r="Z216" s="28"/>
      <c r="AA216" s="28"/>
      <c r="AB216" s="28"/>
      <c r="AC216" s="28"/>
      <c r="AD216" s="28"/>
    </row>
    <row r="217" spans="1:36">
      <c r="F217" s="28"/>
      <c r="G217" s="28"/>
      <c r="H217" s="28"/>
      <c r="I217" s="28"/>
      <c r="J217" s="28"/>
      <c r="K217" s="28"/>
      <c r="L217" s="28"/>
      <c r="M217" s="28"/>
      <c r="N217" s="28"/>
      <c r="O217" s="28"/>
      <c r="P217" s="28"/>
      <c r="Q217" s="28"/>
      <c r="R217" s="28"/>
      <c r="S217" s="28"/>
      <c r="T217" s="28"/>
      <c r="U217" s="28"/>
      <c r="V217" s="28"/>
      <c r="W217" s="28"/>
      <c r="X217" s="28"/>
      <c r="Y217" s="28"/>
      <c r="Z217" s="28"/>
      <c r="AA217" s="28"/>
      <c r="AB217" s="28"/>
      <c r="AC217" s="28"/>
      <c r="AD217" s="28"/>
    </row>
    <row r="218" spans="1:36">
      <c r="F218" s="28"/>
      <c r="G218" s="28"/>
      <c r="H218" s="28"/>
      <c r="I218" s="28"/>
      <c r="J218" s="28"/>
      <c r="K218" s="28"/>
      <c r="L218" s="28"/>
      <c r="M218" s="28"/>
      <c r="N218" s="28"/>
      <c r="O218" s="28"/>
      <c r="P218" s="28"/>
      <c r="Q218" s="28"/>
      <c r="R218" s="28"/>
      <c r="S218" s="28"/>
      <c r="T218" s="28"/>
      <c r="U218" s="28"/>
      <c r="V218" s="28"/>
      <c r="W218" s="28"/>
      <c r="X218" s="28"/>
      <c r="Y218" s="28"/>
      <c r="Z218" s="28"/>
      <c r="AA218" s="28"/>
      <c r="AB218" s="28"/>
      <c r="AC218" s="28"/>
      <c r="AD218" s="28"/>
    </row>
    <row r="219" spans="1:36">
      <c r="F219" s="28"/>
      <c r="G219" s="28"/>
      <c r="H219" s="28"/>
      <c r="I219" s="28"/>
      <c r="J219" s="28"/>
      <c r="K219" s="28"/>
      <c r="L219" s="28"/>
      <c r="M219" s="28"/>
      <c r="N219" s="28"/>
      <c r="O219" s="28"/>
      <c r="P219" s="28"/>
      <c r="Q219" s="28"/>
      <c r="R219" s="28"/>
      <c r="S219" s="28"/>
      <c r="T219" s="28"/>
      <c r="U219" s="28"/>
      <c r="V219" s="28"/>
      <c r="W219" s="28"/>
      <c r="X219" s="28"/>
      <c r="Y219" s="28"/>
      <c r="Z219" s="28"/>
      <c r="AA219" s="28"/>
      <c r="AB219" s="28"/>
      <c r="AC219" s="28"/>
      <c r="AD219" s="28"/>
    </row>
    <row r="220" spans="1:36">
      <c r="F220" s="28"/>
      <c r="G220" s="28"/>
      <c r="H220" s="28"/>
      <c r="I220" s="28"/>
      <c r="J220" s="28"/>
      <c r="K220" s="28"/>
      <c r="L220" s="28"/>
      <c r="M220" s="28"/>
      <c r="N220" s="28"/>
      <c r="O220" s="28"/>
      <c r="P220" s="28"/>
      <c r="Q220" s="28"/>
      <c r="R220" s="28"/>
      <c r="S220" s="28"/>
      <c r="T220" s="28"/>
      <c r="U220" s="28"/>
      <c r="V220" s="28"/>
      <c r="W220" s="28"/>
      <c r="X220" s="28"/>
      <c r="Y220" s="28"/>
      <c r="Z220" s="28"/>
      <c r="AA220" s="28"/>
      <c r="AB220" s="28"/>
      <c r="AC220" s="28"/>
      <c r="AD220" s="28"/>
    </row>
    <row r="221" spans="1:36">
      <c r="F221" s="28"/>
      <c r="G221" s="28"/>
      <c r="H221" s="28"/>
      <c r="I221" s="28"/>
      <c r="J221" s="28"/>
      <c r="K221" s="28"/>
      <c r="L221" s="28"/>
      <c r="M221" s="28"/>
      <c r="N221" s="28"/>
      <c r="O221" s="28"/>
      <c r="P221" s="28"/>
      <c r="Q221" s="28"/>
      <c r="R221" s="28"/>
      <c r="S221" s="28"/>
      <c r="T221" s="28"/>
      <c r="U221" s="28"/>
      <c r="V221" s="28"/>
      <c r="W221" s="28"/>
      <c r="X221" s="28"/>
      <c r="Y221" s="28"/>
      <c r="Z221" s="28"/>
      <c r="AA221" s="28"/>
      <c r="AB221" s="28"/>
      <c r="AC221" s="28"/>
      <c r="AD221" s="28"/>
    </row>
    <row r="222" spans="1:36">
      <c r="F222" s="28"/>
      <c r="G222" s="28"/>
      <c r="H222" s="28"/>
      <c r="I222" s="28"/>
      <c r="J222" s="28"/>
      <c r="K222" s="28"/>
      <c r="L222" s="28"/>
      <c r="M222" s="28"/>
      <c r="N222" s="28"/>
      <c r="O222" s="28"/>
      <c r="P222" s="28"/>
      <c r="Q222" s="28"/>
      <c r="R222" s="28"/>
      <c r="S222" s="28"/>
      <c r="T222" s="28"/>
      <c r="U222" s="28"/>
      <c r="V222" s="28"/>
      <c r="W222" s="28"/>
      <c r="X222" s="28"/>
      <c r="Y222" s="28"/>
      <c r="Z222" s="28"/>
      <c r="AA222" s="28"/>
      <c r="AB222" s="28"/>
      <c r="AC222" s="28"/>
      <c r="AD222" s="28"/>
    </row>
    <row r="223" spans="1:36">
      <c r="F223" s="28"/>
      <c r="G223" s="28"/>
      <c r="H223" s="28"/>
      <c r="I223" s="28"/>
      <c r="J223" s="28"/>
      <c r="K223" s="28"/>
      <c r="L223" s="28"/>
      <c r="M223" s="28"/>
      <c r="N223" s="28"/>
      <c r="O223" s="28"/>
      <c r="P223" s="28"/>
      <c r="Q223" s="28"/>
      <c r="R223" s="28"/>
      <c r="S223" s="28"/>
      <c r="T223" s="28"/>
      <c r="U223" s="28"/>
      <c r="V223" s="28"/>
      <c r="W223" s="28"/>
      <c r="X223" s="28"/>
      <c r="Y223" s="28"/>
      <c r="Z223" s="28"/>
      <c r="AA223" s="28"/>
      <c r="AB223" s="28"/>
      <c r="AC223" s="28"/>
      <c r="AD223" s="28"/>
    </row>
    <row r="224" spans="1:36">
      <c r="F224" s="28"/>
      <c r="G224" s="28"/>
      <c r="H224" s="28"/>
      <c r="I224" s="28"/>
      <c r="J224" s="28"/>
      <c r="K224" s="28"/>
      <c r="L224" s="28"/>
      <c r="M224" s="28"/>
      <c r="N224" s="28"/>
      <c r="O224" s="28"/>
      <c r="P224" s="28"/>
      <c r="Q224" s="28"/>
      <c r="R224" s="28"/>
      <c r="S224" s="28"/>
      <c r="T224" s="28"/>
      <c r="U224" s="28"/>
      <c r="V224" s="28"/>
      <c r="W224" s="28"/>
      <c r="X224" s="28"/>
      <c r="Y224" s="28"/>
      <c r="Z224" s="28"/>
      <c r="AA224" s="28"/>
      <c r="AB224" s="28"/>
      <c r="AC224" s="28"/>
      <c r="AD224" s="28"/>
    </row>
    <row r="225" spans="6:30">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row>
    <row r="226" spans="6:30">
      <c r="F226" s="28"/>
      <c r="G226" s="28"/>
      <c r="H226" s="28"/>
      <c r="I226" s="28"/>
      <c r="J226" s="28"/>
      <c r="K226" s="28"/>
      <c r="L226" s="28"/>
      <c r="M226" s="28"/>
      <c r="N226" s="28"/>
      <c r="O226" s="28"/>
      <c r="P226" s="28"/>
      <c r="Q226" s="28"/>
      <c r="R226" s="28"/>
      <c r="S226" s="28"/>
      <c r="T226" s="28"/>
      <c r="U226" s="28"/>
      <c r="V226" s="28"/>
      <c r="W226" s="28"/>
      <c r="X226" s="28"/>
      <c r="Y226" s="28"/>
      <c r="Z226" s="28"/>
      <c r="AA226" s="28"/>
      <c r="AB226" s="28"/>
      <c r="AC226" s="28"/>
      <c r="AD226" s="28"/>
    </row>
    <row r="227" spans="6:30">
      <c r="F227" s="28"/>
      <c r="G227" s="28"/>
      <c r="H227" s="28"/>
      <c r="I227" s="28"/>
      <c r="J227" s="28"/>
      <c r="K227" s="28"/>
      <c r="L227" s="28"/>
      <c r="M227" s="28"/>
      <c r="N227" s="28"/>
      <c r="O227" s="28"/>
      <c r="P227" s="28"/>
      <c r="Q227" s="28"/>
      <c r="R227" s="28"/>
      <c r="S227" s="28"/>
      <c r="T227" s="28"/>
      <c r="U227" s="28"/>
      <c r="V227" s="28"/>
      <c r="W227" s="28"/>
      <c r="X227" s="28"/>
      <c r="Y227" s="28"/>
      <c r="Z227" s="28"/>
      <c r="AA227" s="28"/>
      <c r="AB227" s="28"/>
      <c r="AC227" s="28"/>
      <c r="AD227" s="28"/>
    </row>
    <row r="228" spans="6:30">
      <c r="F228" s="28"/>
      <c r="G228" s="28"/>
      <c r="H228" s="28"/>
      <c r="I228" s="28"/>
      <c r="J228" s="28"/>
      <c r="K228" s="28"/>
      <c r="L228" s="28"/>
      <c r="M228" s="28"/>
      <c r="N228" s="28"/>
      <c r="O228" s="28"/>
      <c r="P228" s="28"/>
      <c r="Q228" s="28"/>
      <c r="R228" s="28"/>
      <c r="S228" s="28"/>
      <c r="T228" s="28"/>
      <c r="U228" s="28"/>
      <c r="V228" s="28"/>
      <c r="W228" s="28"/>
      <c r="X228" s="28"/>
      <c r="Y228" s="28"/>
      <c r="Z228" s="28"/>
      <c r="AA228" s="28"/>
      <c r="AB228" s="28"/>
      <c r="AC228" s="28"/>
      <c r="AD228" s="28"/>
    </row>
    <row r="229" spans="6:30">
      <c r="F229" s="28"/>
      <c r="G229" s="28"/>
      <c r="H229" s="28"/>
      <c r="I229" s="28"/>
      <c r="J229" s="28"/>
      <c r="K229" s="28"/>
      <c r="L229" s="28"/>
      <c r="M229" s="28"/>
      <c r="N229" s="28"/>
      <c r="O229" s="28"/>
      <c r="P229" s="28"/>
      <c r="Q229" s="28"/>
      <c r="R229" s="28"/>
      <c r="S229" s="28"/>
      <c r="T229" s="28"/>
      <c r="U229" s="28"/>
      <c r="V229" s="28"/>
      <c r="W229" s="28"/>
      <c r="X229" s="28"/>
      <c r="Y229" s="28"/>
      <c r="Z229" s="28"/>
      <c r="AA229" s="28"/>
      <c r="AB229" s="28"/>
      <c r="AC229" s="28"/>
      <c r="AD229" s="28"/>
    </row>
    <row r="230" spans="6:30">
      <c r="F230" s="28"/>
      <c r="G230" s="28"/>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row>
    <row r="231" spans="6:30">
      <c r="F231" s="28"/>
      <c r="G231" s="28"/>
      <c r="H231" s="28"/>
      <c r="I231" s="28"/>
      <c r="J231" s="28"/>
      <c r="K231" s="28"/>
      <c r="L231" s="28"/>
      <c r="M231" s="28"/>
      <c r="N231" s="28"/>
      <c r="O231" s="28"/>
      <c r="P231" s="28"/>
      <c r="Q231" s="28"/>
      <c r="R231" s="28"/>
      <c r="S231" s="28"/>
      <c r="T231" s="28"/>
      <c r="U231" s="28"/>
      <c r="V231" s="28"/>
      <c r="W231" s="28"/>
      <c r="X231" s="28"/>
      <c r="Y231" s="28"/>
      <c r="Z231" s="28"/>
      <c r="AA231" s="28"/>
      <c r="AB231" s="28"/>
      <c r="AC231" s="28"/>
      <c r="AD231" s="28"/>
    </row>
    <row r="232" spans="6:30">
      <c r="F232" s="28"/>
      <c r="G232" s="28"/>
      <c r="H232" s="28"/>
      <c r="I232" s="28"/>
      <c r="J232" s="28"/>
      <c r="K232" s="28"/>
      <c r="L232" s="28"/>
      <c r="M232" s="28"/>
      <c r="N232" s="28"/>
      <c r="O232" s="28"/>
      <c r="P232" s="28"/>
      <c r="Q232" s="28"/>
      <c r="R232" s="28"/>
      <c r="S232" s="28"/>
      <c r="T232" s="28"/>
      <c r="U232" s="28"/>
      <c r="V232" s="28"/>
      <c r="W232" s="28"/>
      <c r="X232" s="28"/>
      <c r="Y232" s="28"/>
      <c r="Z232" s="28"/>
      <c r="AA232" s="28"/>
      <c r="AB232" s="28"/>
      <c r="AC232" s="28"/>
      <c r="AD232" s="28"/>
    </row>
    <row r="233" spans="6:30">
      <c r="F233" s="28"/>
      <c r="G233" s="28"/>
      <c r="H233" s="28"/>
      <c r="I233" s="28"/>
      <c r="J233" s="28"/>
      <c r="K233" s="28"/>
      <c r="L233" s="28"/>
      <c r="M233" s="28"/>
      <c r="N233" s="28"/>
      <c r="O233" s="28"/>
      <c r="P233" s="28"/>
      <c r="Q233" s="28"/>
      <c r="R233" s="28"/>
      <c r="S233" s="28"/>
      <c r="T233" s="28"/>
      <c r="U233" s="28"/>
      <c r="V233" s="28"/>
      <c r="W233" s="28"/>
      <c r="X233" s="28"/>
      <c r="Y233" s="28"/>
      <c r="Z233" s="28"/>
      <c r="AA233" s="28"/>
      <c r="AB233" s="28"/>
      <c r="AC233" s="28"/>
      <c r="AD233" s="28"/>
    </row>
    <row r="234" spans="6:30">
      <c r="F234" s="28"/>
      <c r="G234" s="28"/>
      <c r="H234" s="28"/>
      <c r="I234" s="28"/>
      <c r="J234" s="28"/>
      <c r="K234" s="28"/>
      <c r="L234" s="28"/>
      <c r="M234" s="28"/>
      <c r="N234" s="28"/>
      <c r="O234" s="28"/>
      <c r="P234" s="28"/>
      <c r="Q234" s="28"/>
      <c r="R234" s="28"/>
      <c r="S234" s="28"/>
      <c r="T234" s="28"/>
      <c r="U234" s="28"/>
      <c r="V234" s="28"/>
      <c r="W234" s="28"/>
      <c r="X234" s="28"/>
      <c r="Y234" s="28"/>
      <c r="Z234" s="28"/>
      <c r="AA234" s="28"/>
      <c r="AB234" s="28"/>
      <c r="AC234" s="28"/>
      <c r="AD234" s="28"/>
    </row>
    <row r="235" spans="6:30">
      <c r="F235" s="28"/>
      <c r="G235" s="28"/>
      <c r="H235" s="28"/>
      <c r="I235" s="28"/>
      <c r="J235" s="28"/>
      <c r="K235" s="28"/>
      <c r="L235" s="28"/>
      <c r="M235" s="28"/>
      <c r="N235" s="28"/>
      <c r="O235" s="28"/>
      <c r="P235" s="28"/>
      <c r="Q235" s="28"/>
      <c r="R235" s="28"/>
      <c r="S235" s="28"/>
      <c r="T235" s="28"/>
      <c r="U235" s="28"/>
      <c r="V235" s="28"/>
      <c r="W235" s="28"/>
      <c r="X235" s="28"/>
      <c r="Y235" s="28"/>
      <c r="Z235" s="28"/>
      <c r="AA235" s="28"/>
      <c r="AB235" s="28"/>
      <c r="AC235" s="28"/>
      <c r="AD235" s="28"/>
    </row>
    <row r="236" spans="6:30">
      <c r="F236" s="28"/>
      <c r="G236" s="28"/>
      <c r="H236" s="28"/>
      <c r="I236" s="28"/>
      <c r="J236" s="28"/>
      <c r="K236" s="28"/>
      <c r="L236" s="28"/>
      <c r="M236" s="28"/>
      <c r="N236" s="28"/>
      <c r="O236" s="28"/>
      <c r="P236" s="28"/>
      <c r="Q236" s="28"/>
      <c r="R236" s="28"/>
      <c r="S236" s="28"/>
      <c r="T236" s="28"/>
      <c r="U236" s="28"/>
      <c r="V236" s="28"/>
      <c r="W236" s="28"/>
      <c r="X236" s="28"/>
      <c r="Y236" s="28"/>
      <c r="Z236" s="28"/>
      <c r="AA236" s="28"/>
      <c r="AB236" s="28"/>
      <c r="AC236" s="28"/>
      <c r="AD236" s="28"/>
    </row>
    <row r="237" spans="6:30">
      <c r="F237" s="28"/>
      <c r="G237" s="28"/>
      <c r="H237" s="28"/>
      <c r="I237" s="28"/>
      <c r="J237" s="28"/>
      <c r="K237" s="28"/>
      <c r="L237" s="28"/>
      <c r="M237" s="28"/>
      <c r="N237" s="28"/>
      <c r="O237" s="28"/>
      <c r="P237" s="28"/>
      <c r="Q237" s="28"/>
      <c r="R237" s="28"/>
      <c r="S237" s="28"/>
      <c r="T237" s="28"/>
      <c r="U237" s="28"/>
      <c r="V237" s="28"/>
      <c r="W237" s="28"/>
      <c r="X237" s="28"/>
      <c r="Y237" s="28"/>
      <c r="Z237" s="28"/>
      <c r="AA237" s="28"/>
      <c r="AB237" s="28"/>
      <c r="AC237" s="28"/>
      <c r="AD237" s="28"/>
    </row>
    <row r="238" spans="6:30">
      <c r="F238" s="28"/>
      <c r="G238" s="28"/>
      <c r="H238" s="28"/>
      <c r="I238" s="28"/>
      <c r="J238" s="28"/>
      <c r="K238" s="28"/>
      <c r="L238" s="28"/>
      <c r="M238" s="28"/>
      <c r="N238" s="28"/>
      <c r="O238" s="28"/>
      <c r="P238" s="28"/>
      <c r="Q238" s="28"/>
      <c r="R238" s="28"/>
      <c r="S238" s="28"/>
      <c r="T238" s="28"/>
      <c r="U238" s="28"/>
      <c r="V238" s="28"/>
      <c r="W238" s="28"/>
      <c r="X238" s="28"/>
      <c r="Y238" s="28"/>
      <c r="Z238" s="28"/>
      <c r="AA238" s="28"/>
      <c r="AB238" s="28"/>
      <c r="AC238" s="28"/>
      <c r="AD238" s="28"/>
    </row>
    <row r="239" spans="6:30">
      <c r="F239" s="28"/>
      <c r="G239" s="28"/>
      <c r="H239" s="28"/>
      <c r="I239" s="28"/>
      <c r="J239" s="28"/>
      <c r="K239" s="28"/>
      <c r="L239" s="28"/>
      <c r="M239" s="28"/>
      <c r="N239" s="28"/>
      <c r="O239" s="28"/>
      <c r="P239" s="28"/>
      <c r="Q239" s="28"/>
      <c r="R239" s="28"/>
      <c r="S239" s="28"/>
      <c r="T239" s="28"/>
      <c r="U239" s="28"/>
      <c r="V239" s="28"/>
      <c r="W239" s="28"/>
      <c r="X239" s="28"/>
      <c r="Y239" s="28"/>
      <c r="Z239" s="28"/>
      <c r="AA239" s="28"/>
      <c r="AB239" s="28"/>
      <c r="AC239" s="28"/>
      <c r="AD239" s="28"/>
    </row>
    <row r="240" spans="6:30">
      <c r="F240" s="28"/>
      <c r="G240" s="28"/>
      <c r="H240" s="28"/>
      <c r="I240" s="28"/>
      <c r="J240" s="28"/>
      <c r="K240" s="28"/>
      <c r="L240" s="28"/>
      <c r="M240" s="28"/>
      <c r="N240" s="28"/>
      <c r="O240" s="28"/>
      <c r="P240" s="28"/>
      <c r="Q240" s="28"/>
      <c r="R240" s="28"/>
      <c r="S240" s="28"/>
      <c r="T240" s="28"/>
      <c r="U240" s="28"/>
      <c r="V240" s="28"/>
      <c r="W240" s="28"/>
      <c r="X240" s="28"/>
      <c r="Y240" s="28"/>
      <c r="Z240" s="28"/>
      <c r="AA240" s="28"/>
      <c r="AB240" s="28"/>
      <c r="AC240" s="28"/>
      <c r="AD240" s="28"/>
    </row>
    <row r="241" spans="6:30">
      <c r="F241" s="28"/>
      <c r="G241" s="28"/>
      <c r="H241" s="28"/>
      <c r="I241" s="28"/>
      <c r="J241" s="28"/>
      <c r="K241" s="28"/>
      <c r="L241" s="28"/>
      <c r="M241" s="28"/>
      <c r="N241" s="28"/>
      <c r="O241" s="28"/>
      <c r="P241" s="28"/>
      <c r="Q241" s="28"/>
      <c r="R241" s="28"/>
      <c r="S241" s="28"/>
      <c r="T241" s="28"/>
      <c r="U241" s="28"/>
      <c r="V241" s="28"/>
      <c r="W241" s="28"/>
      <c r="X241" s="28"/>
      <c r="Y241" s="28"/>
      <c r="Z241" s="28"/>
      <c r="AA241" s="28"/>
      <c r="AB241" s="28"/>
      <c r="AC241" s="28"/>
      <c r="AD241" s="28"/>
    </row>
    <row r="242" spans="6:30">
      <c r="F242" s="28"/>
      <c r="G242" s="28"/>
      <c r="H242" s="28"/>
      <c r="I242" s="28"/>
      <c r="J242" s="28"/>
      <c r="K242" s="28"/>
      <c r="L242" s="28"/>
      <c r="M242" s="28"/>
      <c r="N242" s="28"/>
      <c r="O242" s="28"/>
      <c r="P242" s="28"/>
      <c r="Q242" s="28"/>
      <c r="R242" s="28"/>
      <c r="S242" s="28"/>
      <c r="T242" s="28"/>
      <c r="U242" s="28"/>
      <c r="V242" s="28"/>
      <c r="W242" s="28"/>
      <c r="X242" s="28"/>
      <c r="Y242" s="28"/>
      <c r="Z242" s="28"/>
      <c r="AA242" s="28"/>
      <c r="AB242" s="28"/>
      <c r="AC242" s="28"/>
      <c r="AD242" s="28"/>
    </row>
    <row r="243" spans="6:30">
      <c r="F243" s="28"/>
      <c r="G243" s="28"/>
      <c r="H243" s="28"/>
      <c r="I243" s="28"/>
      <c r="J243" s="28"/>
      <c r="K243" s="28"/>
      <c r="L243" s="28"/>
      <c r="M243" s="28"/>
      <c r="N243" s="28"/>
      <c r="O243" s="28"/>
      <c r="P243" s="28"/>
      <c r="Q243" s="28"/>
      <c r="R243" s="28"/>
      <c r="S243" s="28"/>
      <c r="T243" s="28"/>
      <c r="U243" s="28"/>
      <c r="V243" s="28"/>
      <c r="W243" s="28"/>
      <c r="X243" s="28"/>
      <c r="Y243" s="28"/>
      <c r="Z243" s="28"/>
      <c r="AA243" s="28"/>
      <c r="AB243" s="28"/>
      <c r="AC243" s="28"/>
      <c r="AD243" s="28"/>
    </row>
    <row r="244" spans="6:30">
      <c r="F244" s="28"/>
      <c r="G244" s="28"/>
      <c r="H244" s="28"/>
      <c r="I244" s="28"/>
      <c r="J244" s="28"/>
      <c r="K244" s="28"/>
      <c r="L244" s="28"/>
      <c r="M244" s="28"/>
      <c r="N244" s="28"/>
      <c r="O244" s="28"/>
      <c r="P244" s="28"/>
      <c r="Q244" s="28"/>
      <c r="R244" s="28"/>
      <c r="S244" s="28"/>
      <c r="T244" s="28"/>
      <c r="U244" s="28"/>
      <c r="V244" s="28"/>
      <c r="W244" s="28"/>
      <c r="X244" s="28"/>
      <c r="Y244" s="28"/>
      <c r="Z244" s="28"/>
      <c r="AA244" s="28"/>
      <c r="AB244" s="28"/>
      <c r="AC244" s="28"/>
      <c r="AD244" s="28"/>
    </row>
    <row r="245" spans="6:30">
      <c r="F245" s="28"/>
      <c r="G245" s="28"/>
      <c r="H245" s="28"/>
      <c r="I245" s="28"/>
      <c r="J245" s="28"/>
      <c r="K245" s="28"/>
      <c r="L245" s="28"/>
      <c r="M245" s="28"/>
      <c r="N245" s="28"/>
      <c r="O245" s="28"/>
      <c r="P245" s="28"/>
      <c r="Q245" s="28"/>
      <c r="R245" s="28"/>
      <c r="S245" s="28"/>
      <c r="T245" s="28"/>
      <c r="U245" s="28"/>
      <c r="V245" s="28"/>
      <c r="W245" s="28"/>
      <c r="X245" s="28"/>
      <c r="Y245" s="28"/>
      <c r="Z245" s="28"/>
      <c r="AA245" s="28"/>
      <c r="AB245" s="28"/>
      <c r="AC245" s="28"/>
      <c r="AD245" s="28"/>
    </row>
    <row r="246" spans="6:30">
      <c r="F246" s="28"/>
      <c r="G246" s="28"/>
      <c r="H246" s="28"/>
      <c r="I246" s="28"/>
      <c r="J246" s="28"/>
      <c r="K246" s="28"/>
      <c r="L246" s="28"/>
      <c r="M246" s="28"/>
      <c r="N246" s="28"/>
      <c r="O246" s="28"/>
      <c r="P246" s="28"/>
      <c r="Q246" s="28"/>
      <c r="R246" s="28"/>
      <c r="S246" s="28"/>
      <c r="T246" s="28"/>
      <c r="U246" s="28"/>
      <c r="V246" s="28"/>
      <c r="W246" s="28"/>
      <c r="X246" s="28"/>
      <c r="Y246" s="28"/>
      <c r="Z246" s="28"/>
      <c r="AA246" s="28"/>
      <c r="AB246" s="28"/>
      <c r="AC246" s="28"/>
      <c r="AD246" s="28"/>
    </row>
    <row r="247" spans="6:30">
      <c r="F247" s="28"/>
      <c r="G247" s="28"/>
      <c r="H247" s="28"/>
      <c r="I247" s="28"/>
      <c r="J247" s="28"/>
      <c r="K247" s="28"/>
      <c r="L247" s="28"/>
      <c r="M247" s="28"/>
      <c r="N247" s="28"/>
      <c r="O247" s="28"/>
      <c r="P247" s="28"/>
      <c r="Q247" s="28"/>
      <c r="R247" s="28"/>
      <c r="S247" s="28"/>
      <c r="T247" s="28"/>
      <c r="U247" s="28"/>
      <c r="V247" s="28"/>
      <c r="W247" s="28"/>
      <c r="X247" s="28"/>
      <c r="Y247" s="28"/>
      <c r="Z247" s="28"/>
      <c r="AA247" s="28"/>
      <c r="AB247" s="28"/>
      <c r="AC247" s="28"/>
      <c r="AD247" s="28"/>
    </row>
    <row r="248" spans="6:30">
      <c r="F248" s="28"/>
      <c r="G248" s="28"/>
      <c r="H248" s="28"/>
      <c r="I248" s="28"/>
      <c r="J248" s="28"/>
      <c r="K248" s="28"/>
      <c r="L248" s="28"/>
      <c r="M248" s="28"/>
      <c r="N248" s="28"/>
      <c r="O248" s="28"/>
      <c r="P248" s="28"/>
      <c r="Q248" s="28"/>
      <c r="R248" s="28"/>
      <c r="S248" s="28"/>
      <c r="T248" s="28"/>
      <c r="U248" s="28"/>
      <c r="V248" s="28"/>
      <c r="W248" s="28"/>
      <c r="X248" s="28"/>
      <c r="Y248" s="28"/>
      <c r="Z248" s="28"/>
      <c r="AA248" s="28"/>
      <c r="AB248" s="28"/>
      <c r="AC248" s="28"/>
      <c r="AD248" s="28"/>
    </row>
    <row r="249" spans="6:30">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row>
    <row r="250" spans="6:30">
      <c r="F250" s="28"/>
      <c r="G250" s="28"/>
      <c r="H250" s="28"/>
      <c r="I250" s="28"/>
      <c r="J250" s="28"/>
      <c r="K250" s="28"/>
      <c r="L250" s="28"/>
      <c r="M250" s="28"/>
      <c r="N250" s="28"/>
      <c r="O250" s="28"/>
      <c r="P250" s="28"/>
      <c r="Q250" s="28"/>
      <c r="R250" s="28"/>
      <c r="S250" s="28"/>
      <c r="T250" s="28"/>
      <c r="U250" s="28"/>
      <c r="V250" s="28"/>
      <c r="W250" s="28"/>
      <c r="X250" s="28"/>
      <c r="Y250" s="28"/>
      <c r="Z250" s="28"/>
      <c r="AA250" s="28"/>
      <c r="AB250" s="28"/>
      <c r="AC250" s="28"/>
      <c r="AD250" s="28"/>
    </row>
    <row r="251" spans="6:30">
      <c r="F251" s="28"/>
      <c r="G251" s="28"/>
      <c r="H251" s="28"/>
      <c r="I251" s="28"/>
      <c r="J251" s="28"/>
      <c r="K251" s="28"/>
      <c r="L251" s="28"/>
      <c r="M251" s="28"/>
      <c r="N251" s="28"/>
      <c r="O251" s="28"/>
      <c r="P251" s="28"/>
      <c r="Q251" s="28"/>
      <c r="R251" s="28"/>
      <c r="S251" s="28"/>
      <c r="T251" s="28"/>
      <c r="U251" s="28"/>
      <c r="V251" s="28"/>
      <c r="W251" s="28"/>
      <c r="X251" s="28"/>
      <c r="Y251" s="28"/>
      <c r="Z251" s="28"/>
      <c r="AA251" s="28"/>
      <c r="AB251" s="28"/>
      <c r="AC251" s="28"/>
      <c r="AD251" s="28"/>
    </row>
    <row r="252" spans="6:30">
      <c r="F252" s="28"/>
      <c r="G252" s="28"/>
      <c r="H252" s="28"/>
      <c r="I252" s="28"/>
      <c r="J252" s="28"/>
      <c r="K252" s="28"/>
      <c r="L252" s="28"/>
      <c r="M252" s="28"/>
      <c r="N252" s="28"/>
      <c r="O252" s="28"/>
      <c r="P252" s="28"/>
      <c r="Q252" s="28"/>
      <c r="R252" s="28"/>
      <c r="S252" s="28"/>
      <c r="T252" s="28"/>
      <c r="U252" s="28"/>
      <c r="V252" s="28"/>
      <c r="W252" s="28"/>
      <c r="X252" s="28"/>
      <c r="Y252" s="28"/>
      <c r="Z252" s="28"/>
      <c r="AA252" s="28"/>
      <c r="AB252" s="28"/>
      <c r="AC252" s="28"/>
      <c r="AD252" s="28"/>
    </row>
    <row r="253" spans="6:30">
      <c r="F253" s="28"/>
      <c r="G253" s="28"/>
      <c r="H253" s="28"/>
      <c r="I253" s="28"/>
      <c r="J253" s="28"/>
      <c r="K253" s="28"/>
      <c r="L253" s="28"/>
      <c r="M253" s="28"/>
      <c r="N253" s="28"/>
      <c r="O253" s="28"/>
      <c r="P253" s="28"/>
      <c r="Q253" s="28"/>
      <c r="R253" s="28"/>
      <c r="S253" s="28"/>
      <c r="T253" s="28"/>
      <c r="U253" s="28"/>
      <c r="V253" s="28"/>
      <c r="W253" s="28"/>
      <c r="X253" s="28"/>
      <c r="Y253" s="28"/>
      <c r="Z253" s="28"/>
      <c r="AA253" s="28"/>
      <c r="AB253" s="28"/>
      <c r="AC253" s="28"/>
      <c r="AD253" s="28"/>
    </row>
    <row r="254" spans="6:30">
      <c r="F254" s="28"/>
      <c r="G254" s="28"/>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row>
    <row r="255" spans="6:30">
      <c r="F255" s="28"/>
      <c r="G255" s="28"/>
      <c r="H255" s="28"/>
      <c r="I255" s="28"/>
      <c r="J255" s="28"/>
      <c r="K255" s="28"/>
      <c r="L255" s="28"/>
      <c r="M255" s="28"/>
      <c r="N255" s="28"/>
      <c r="O255" s="28"/>
      <c r="P255" s="28"/>
      <c r="Q255" s="28"/>
      <c r="R255" s="28"/>
      <c r="S255" s="28"/>
      <c r="T255" s="28"/>
      <c r="U255" s="28"/>
      <c r="V255" s="28"/>
      <c r="W255" s="28"/>
      <c r="X255" s="28"/>
      <c r="Y255" s="28"/>
      <c r="Z255" s="28"/>
      <c r="AA255" s="28"/>
      <c r="AB255" s="28"/>
      <c r="AC255" s="28"/>
      <c r="AD255" s="28"/>
    </row>
    <row r="256" spans="6:30">
      <c r="F256" s="28"/>
      <c r="G256" s="28"/>
      <c r="H256" s="28"/>
      <c r="I256" s="28"/>
      <c r="J256" s="28"/>
      <c r="K256" s="28"/>
      <c r="L256" s="28"/>
      <c r="M256" s="28"/>
      <c r="N256" s="28"/>
      <c r="O256" s="28"/>
      <c r="P256" s="28"/>
      <c r="Q256" s="28"/>
      <c r="R256" s="28"/>
      <c r="S256" s="28"/>
      <c r="T256" s="28"/>
      <c r="U256" s="28"/>
      <c r="V256" s="28"/>
      <c r="W256" s="28"/>
      <c r="X256" s="28"/>
      <c r="Y256" s="28"/>
      <c r="Z256" s="28"/>
      <c r="AA256" s="28"/>
      <c r="AB256" s="28"/>
      <c r="AC256" s="28"/>
      <c r="AD256" s="28"/>
    </row>
    <row r="257" spans="6:30">
      <c r="F257" s="28"/>
      <c r="G257" s="28"/>
      <c r="H257" s="28"/>
      <c r="I257" s="28"/>
      <c r="J257" s="28"/>
      <c r="K257" s="28"/>
      <c r="L257" s="28"/>
      <c r="M257" s="28"/>
      <c r="N257" s="28"/>
      <c r="O257" s="28"/>
      <c r="P257" s="28"/>
      <c r="Q257" s="28"/>
      <c r="R257" s="28"/>
      <c r="S257" s="28"/>
      <c r="T257" s="28"/>
      <c r="U257" s="28"/>
      <c r="V257" s="28"/>
      <c r="W257" s="28"/>
      <c r="X257" s="28"/>
      <c r="Y257" s="28"/>
      <c r="Z257" s="28"/>
      <c r="AA257" s="28"/>
      <c r="AB257" s="28"/>
      <c r="AC257" s="28"/>
      <c r="AD257" s="28"/>
    </row>
    <row r="258" spans="6:30">
      <c r="F258" s="28"/>
      <c r="G258" s="28"/>
      <c r="H258" s="28"/>
      <c r="I258" s="28"/>
      <c r="J258" s="28"/>
      <c r="K258" s="28"/>
      <c r="L258" s="28"/>
      <c r="M258" s="28"/>
      <c r="N258" s="28"/>
      <c r="O258" s="28"/>
      <c r="P258" s="28"/>
      <c r="Q258" s="28"/>
      <c r="R258" s="28"/>
      <c r="S258" s="28"/>
      <c r="T258" s="28"/>
      <c r="U258" s="28"/>
      <c r="V258" s="28"/>
      <c r="W258" s="28"/>
      <c r="X258" s="28"/>
      <c r="Y258" s="28"/>
      <c r="Z258" s="28"/>
      <c r="AA258" s="28"/>
      <c r="AB258" s="28"/>
      <c r="AC258" s="28"/>
      <c r="AD258" s="28"/>
    </row>
    <row r="259" spans="6:30">
      <c r="F259" s="28"/>
      <c r="G259" s="28"/>
      <c r="H259" s="28"/>
      <c r="I259" s="28"/>
      <c r="J259" s="28"/>
      <c r="K259" s="28"/>
      <c r="L259" s="28"/>
      <c r="M259" s="28"/>
      <c r="N259" s="28"/>
      <c r="O259" s="28"/>
      <c r="P259" s="28"/>
      <c r="Q259" s="28"/>
      <c r="R259" s="28"/>
      <c r="S259" s="28"/>
      <c r="T259" s="28"/>
      <c r="U259" s="28"/>
      <c r="V259" s="28"/>
      <c r="W259" s="28"/>
      <c r="X259" s="28"/>
      <c r="Y259" s="28"/>
      <c r="Z259" s="28"/>
      <c r="AA259" s="28"/>
      <c r="AB259" s="28"/>
      <c r="AC259" s="28"/>
      <c r="AD259" s="28"/>
    </row>
    <row r="260" spans="6:30">
      <c r="F260" s="28"/>
      <c r="G260" s="28"/>
      <c r="H260" s="28"/>
      <c r="I260" s="28"/>
      <c r="J260" s="28"/>
      <c r="K260" s="28"/>
      <c r="L260" s="28"/>
      <c r="M260" s="28"/>
      <c r="N260" s="28"/>
      <c r="O260" s="28"/>
      <c r="P260" s="28"/>
      <c r="Q260" s="28"/>
      <c r="R260" s="28"/>
      <c r="S260" s="28"/>
      <c r="T260" s="28"/>
      <c r="U260" s="28"/>
      <c r="V260" s="28"/>
      <c r="W260" s="28"/>
      <c r="X260" s="28"/>
      <c r="Y260" s="28"/>
      <c r="Z260" s="28"/>
      <c r="AA260" s="28"/>
      <c r="AB260" s="28"/>
      <c r="AC260" s="28"/>
      <c r="AD260" s="28"/>
    </row>
    <row r="261" spans="6:30">
      <c r="F261" s="28"/>
      <c r="G261" s="28"/>
      <c r="H261" s="28"/>
      <c r="I261" s="28"/>
      <c r="J261" s="28"/>
      <c r="K261" s="28"/>
      <c r="L261" s="28"/>
      <c r="M261" s="28"/>
      <c r="N261" s="28"/>
      <c r="O261" s="28"/>
      <c r="P261" s="28"/>
      <c r="Q261" s="28"/>
      <c r="R261" s="28"/>
      <c r="S261" s="28"/>
      <c r="T261" s="28"/>
      <c r="U261" s="28"/>
      <c r="V261" s="28"/>
      <c r="W261" s="28"/>
      <c r="X261" s="28"/>
      <c r="Y261" s="28"/>
      <c r="Z261" s="28"/>
      <c r="AA261" s="28"/>
      <c r="AB261" s="28"/>
      <c r="AC261" s="28"/>
      <c r="AD261" s="28"/>
    </row>
    <row r="262" spans="6:30">
      <c r="F262" s="28"/>
      <c r="G262" s="28"/>
      <c r="H262" s="28"/>
      <c r="I262" s="28"/>
      <c r="J262" s="28"/>
      <c r="K262" s="28"/>
      <c r="L262" s="28"/>
      <c r="M262" s="28"/>
      <c r="N262" s="28"/>
      <c r="O262" s="28"/>
      <c r="P262" s="28"/>
      <c r="Q262" s="28"/>
      <c r="R262" s="28"/>
      <c r="S262" s="28"/>
      <c r="T262" s="28"/>
      <c r="U262" s="28"/>
      <c r="V262" s="28"/>
      <c r="W262" s="28"/>
      <c r="X262" s="28"/>
      <c r="Y262" s="28"/>
      <c r="Z262" s="28"/>
      <c r="AA262" s="28"/>
      <c r="AB262" s="28"/>
      <c r="AC262" s="28"/>
      <c r="AD262" s="28"/>
    </row>
    <row r="263" spans="6:30">
      <c r="F263" s="28"/>
      <c r="G263" s="28"/>
      <c r="H263" s="28"/>
      <c r="I263" s="28"/>
      <c r="J263" s="28"/>
      <c r="K263" s="28"/>
      <c r="L263" s="28"/>
      <c r="M263" s="28"/>
      <c r="N263" s="28"/>
      <c r="O263" s="28"/>
      <c r="P263" s="28"/>
      <c r="Q263" s="28"/>
      <c r="R263" s="28"/>
      <c r="S263" s="28"/>
      <c r="T263" s="28"/>
      <c r="U263" s="28"/>
      <c r="V263" s="28"/>
      <c r="W263" s="28"/>
      <c r="X263" s="28"/>
      <c r="Y263" s="28"/>
      <c r="Z263" s="28"/>
      <c r="AA263" s="28"/>
      <c r="AB263" s="28"/>
      <c r="AC263" s="28"/>
      <c r="AD263" s="28"/>
    </row>
    <row r="264" spans="6:30">
      <c r="F264" s="28"/>
      <c r="G264" s="28"/>
      <c r="H264" s="28"/>
      <c r="I264" s="28"/>
      <c r="J264" s="28"/>
      <c r="K264" s="28"/>
      <c r="L264" s="28"/>
      <c r="M264" s="28"/>
      <c r="N264" s="28"/>
      <c r="O264" s="28"/>
      <c r="P264" s="28"/>
      <c r="Q264" s="28"/>
      <c r="R264" s="28"/>
      <c r="S264" s="28"/>
      <c r="T264" s="28"/>
      <c r="U264" s="28"/>
      <c r="V264" s="28"/>
      <c r="W264" s="28"/>
      <c r="X264" s="28"/>
      <c r="Y264" s="28"/>
      <c r="Z264" s="28"/>
      <c r="AA264" s="28"/>
      <c r="AB264" s="28"/>
      <c r="AC264" s="28"/>
      <c r="AD264" s="28"/>
    </row>
    <row r="265" spans="6:30">
      <c r="F265" s="28"/>
      <c r="G265" s="28"/>
      <c r="H265" s="28"/>
      <c r="I265" s="28"/>
      <c r="J265" s="28"/>
      <c r="K265" s="28"/>
      <c r="L265" s="28"/>
      <c r="M265" s="28"/>
      <c r="N265" s="28"/>
      <c r="O265" s="28"/>
      <c r="P265" s="28"/>
      <c r="Q265" s="28"/>
      <c r="R265" s="28"/>
      <c r="S265" s="28"/>
      <c r="T265" s="28"/>
      <c r="U265" s="28"/>
      <c r="V265" s="28"/>
      <c r="W265" s="28"/>
      <c r="X265" s="28"/>
      <c r="Y265" s="28"/>
      <c r="Z265" s="28"/>
      <c r="AA265" s="28"/>
      <c r="AB265" s="28"/>
      <c r="AC265" s="28"/>
      <c r="AD265" s="28"/>
    </row>
    <row r="266" spans="6:30">
      <c r="F266" s="28"/>
      <c r="G266" s="28"/>
      <c r="H266" s="28"/>
      <c r="I266" s="28"/>
      <c r="J266" s="28"/>
      <c r="K266" s="28"/>
      <c r="L266" s="28"/>
      <c r="M266" s="28"/>
      <c r="N266" s="28"/>
      <c r="O266" s="28"/>
      <c r="P266" s="28"/>
      <c r="Q266" s="28"/>
      <c r="R266" s="28"/>
      <c r="S266" s="28"/>
      <c r="T266" s="28"/>
      <c r="U266" s="28"/>
      <c r="V266" s="28"/>
      <c r="W266" s="28"/>
      <c r="X266" s="28"/>
      <c r="Y266" s="28"/>
      <c r="Z266" s="28"/>
      <c r="AA266" s="28"/>
      <c r="AB266" s="28"/>
      <c r="AC266" s="28"/>
      <c r="AD266" s="28"/>
    </row>
    <row r="267" spans="6:30">
      <c r="F267" s="28"/>
      <c r="G267" s="28"/>
      <c r="H267" s="28"/>
      <c r="I267" s="28"/>
      <c r="J267" s="28"/>
      <c r="K267" s="28"/>
      <c r="L267" s="28"/>
      <c r="M267" s="28"/>
      <c r="N267" s="28"/>
      <c r="O267" s="28"/>
      <c r="P267" s="28"/>
      <c r="Q267" s="28"/>
      <c r="R267" s="28"/>
      <c r="S267" s="28"/>
      <c r="T267" s="28"/>
      <c r="U267" s="28"/>
      <c r="V267" s="28"/>
      <c r="W267" s="28"/>
      <c r="X267" s="28"/>
      <c r="Y267" s="28"/>
      <c r="Z267" s="28"/>
      <c r="AA267" s="28"/>
      <c r="AB267" s="28"/>
      <c r="AC267" s="28"/>
      <c r="AD267" s="28"/>
    </row>
    <row r="268" spans="6:30">
      <c r="F268" s="28"/>
      <c r="G268" s="28"/>
      <c r="H268" s="28"/>
      <c r="I268" s="28"/>
      <c r="J268" s="28"/>
      <c r="K268" s="28"/>
      <c r="L268" s="28"/>
      <c r="M268" s="28"/>
      <c r="N268" s="28"/>
      <c r="O268" s="28"/>
      <c r="P268" s="28"/>
      <c r="Q268" s="28"/>
      <c r="R268" s="28"/>
      <c r="S268" s="28"/>
      <c r="T268" s="28"/>
      <c r="U268" s="28"/>
      <c r="V268" s="28"/>
      <c r="W268" s="28"/>
      <c r="X268" s="28"/>
      <c r="Y268" s="28"/>
      <c r="Z268" s="28"/>
      <c r="AA268" s="28"/>
      <c r="AB268" s="28"/>
      <c r="AC268" s="28"/>
      <c r="AD268" s="28"/>
    </row>
    <row r="269" spans="6:30">
      <c r="F269" s="28"/>
      <c r="G269" s="28"/>
      <c r="H269" s="28"/>
      <c r="I269" s="28"/>
      <c r="J269" s="28"/>
      <c r="K269" s="28"/>
      <c r="L269" s="28"/>
      <c r="M269" s="28"/>
      <c r="N269" s="28"/>
      <c r="O269" s="28"/>
      <c r="P269" s="28"/>
      <c r="Q269" s="28"/>
      <c r="R269" s="28"/>
      <c r="S269" s="28"/>
      <c r="T269" s="28"/>
      <c r="U269" s="28"/>
      <c r="V269" s="28"/>
      <c r="W269" s="28"/>
      <c r="X269" s="28"/>
      <c r="Y269" s="28"/>
      <c r="Z269" s="28"/>
      <c r="AA269" s="28"/>
      <c r="AB269" s="28"/>
      <c r="AC269" s="28"/>
      <c r="AD269" s="28"/>
    </row>
    <row r="270" spans="6:30">
      <c r="F270" s="28"/>
      <c r="G270" s="28"/>
      <c r="H270" s="28"/>
      <c r="I270" s="28"/>
      <c r="J270" s="28"/>
      <c r="K270" s="28"/>
      <c r="L270" s="28"/>
      <c r="M270" s="28"/>
      <c r="N270" s="28"/>
      <c r="O270" s="28"/>
      <c r="P270" s="28"/>
      <c r="Q270" s="28"/>
      <c r="R270" s="28"/>
      <c r="S270" s="28"/>
      <c r="T270" s="28"/>
      <c r="U270" s="28"/>
      <c r="V270" s="28"/>
      <c r="W270" s="28"/>
      <c r="X270" s="28"/>
      <c r="Y270" s="28"/>
      <c r="Z270" s="28"/>
      <c r="AA270" s="28"/>
      <c r="AB270" s="28"/>
      <c r="AC270" s="28"/>
      <c r="AD270" s="28"/>
    </row>
    <row r="271" spans="6:30">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28"/>
      <c r="AD271" s="28"/>
    </row>
    <row r="272" spans="6:30">
      <c r="F272" s="28"/>
      <c r="G272" s="28"/>
      <c r="H272" s="28"/>
      <c r="I272" s="28"/>
      <c r="J272" s="28"/>
      <c r="K272" s="28"/>
      <c r="L272" s="28"/>
      <c r="M272" s="28"/>
      <c r="N272" s="28"/>
      <c r="O272" s="28"/>
      <c r="P272" s="28"/>
      <c r="Q272" s="28"/>
      <c r="R272" s="28"/>
      <c r="S272" s="28"/>
      <c r="T272" s="28"/>
      <c r="U272" s="28"/>
      <c r="V272" s="28"/>
      <c r="W272" s="28"/>
      <c r="X272" s="28"/>
      <c r="Y272" s="28"/>
      <c r="Z272" s="28"/>
      <c r="AA272" s="28"/>
      <c r="AB272" s="28"/>
      <c r="AC272" s="28"/>
      <c r="AD272" s="28"/>
    </row>
    <row r="273" spans="6:30">
      <c r="F273" s="28"/>
      <c r="G273" s="28"/>
      <c r="H273" s="28"/>
      <c r="I273" s="28"/>
      <c r="J273" s="28"/>
      <c r="K273" s="28"/>
      <c r="L273" s="28"/>
      <c r="M273" s="28"/>
      <c r="N273" s="28"/>
      <c r="O273" s="28"/>
      <c r="P273" s="28"/>
      <c r="Q273" s="28"/>
      <c r="R273" s="28"/>
      <c r="S273" s="28"/>
      <c r="T273" s="28"/>
      <c r="U273" s="28"/>
      <c r="V273" s="28"/>
      <c r="W273" s="28"/>
      <c r="X273" s="28"/>
      <c r="Y273" s="28"/>
      <c r="Z273" s="28"/>
      <c r="AA273" s="28"/>
      <c r="AB273" s="28"/>
      <c r="AC273" s="28"/>
      <c r="AD273" s="28"/>
    </row>
    <row r="274" spans="6:30">
      <c r="F274" s="28"/>
      <c r="G274" s="28"/>
      <c r="H274" s="28"/>
      <c r="I274" s="28"/>
      <c r="J274" s="28"/>
      <c r="K274" s="28"/>
      <c r="L274" s="28"/>
      <c r="M274" s="28"/>
      <c r="N274" s="28"/>
      <c r="O274" s="28"/>
      <c r="P274" s="28"/>
      <c r="Q274" s="28"/>
      <c r="R274" s="28"/>
      <c r="S274" s="28"/>
      <c r="T274" s="28"/>
      <c r="U274" s="28"/>
      <c r="V274" s="28"/>
      <c r="W274" s="28"/>
      <c r="X274" s="28"/>
      <c r="Y274" s="28"/>
      <c r="Z274" s="28"/>
      <c r="AA274" s="28"/>
      <c r="AB274" s="28"/>
      <c r="AC274" s="28"/>
      <c r="AD274" s="28"/>
    </row>
    <row r="275" spans="6:30">
      <c r="F275" s="28"/>
      <c r="G275" s="28"/>
      <c r="H275" s="28"/>
      <c r="I275" s="28"/>
      <c r="J275" s="28"/>
      <c r="K275" s="28"/>
      <c r="L275" s="28"/>
      <c r="M275" s="28"/>
      <c r="N275" s="28"/>
      <c r="O275" s="28"/>
      <c r="P275" s="28"/>
      <c r="Q275" s="28"/>
      <c r="R275" s="28"/>
      <c r="S275" s="28"/>
      <c r="T275" s="28"/>
      <c r="U275" s="28"/>
      <c r="V275" s="28"/>
      <c r="W275" s="28"/>
      <c r="X275" s="28"/>
      <c r="Y275" s="28"/>
      <c r="Z275" s="28"/>
      <c r="AA275" s="28"/>
      <c r="AB275" s="28"/>
      <c r="AC275" s="28"/>
      <c r="AD275" s="28"/>
    </row>
    <row r="276" spans="6:30">
      <c r="F276" s="28"/>
      <c r="G276" s="28"/>
      <c r="H276" s="28"/>
      <c r="I276" s="28"/>
      <c r="J276" s="28"/>
      <c r="K276" s="28"/>
      <c r="L276" s="28"/>
      <c r="M276" s="28"/>
      <c r="N276" s="28"/>
      <c r="O276" s="28"/>
      <c r="P276" s="28"/>
      <c r="Q276" s="28"/>
      <c r="R276" s="28"/>
      <c r="S276" s="28"/>
      <c r="T276" s="28"/>
      <c r="U276" s="28"/>
      <c r="V276" s="28"/>
      <c r="W276" s="28"/>
      <c r="X276" s="28"/>
      <c r="Y276" s="28"/>
      <c r="Z276" s="28"/>
      <c r="AA276" s="28"/>
      <c r="AB276" s="28"/>
      <c r="AC276" s="28"/>
      <c r="AD276" s="28"/>
    </row>
    <row r="277" spans="6:30">
      <c r="F277" s="28"/>
      <c r="G277" s="28"/>
      <c r="H277" s="28"/>
      <c r="I277" s="28"/>
      <c r="J277" s="28"/>
      <c r="K277" s="28"/>
      <c r="L277" s="28"/>
      <c r="M277" s="28"/>
      <c r="N277" s="28"/>
      <c r="O277" s="28"/>
      <c r="P277" s="28"/>
      <c r="Q277" s="28"/>
      <c r="R277" s="28"/>
      <c r="S277" s="28"/>
      <c r="T277" s="28"/>
      <c r="U277" s="28"/>
      <c r="V277" s="28"/>
      <c r="W277" s="28"/>
      <c r="X277" s="28"/>
      <c r="Y277" s="28"/>
      <c r="Z277" s="28"/>
      <c r="AA277" s="28"/>
      <c r="AB277" s="28"/>
      <c r="AC277" s="28"/>
      <c r="AD277" s="28"/>
    </row>
    <row r="278" spans="6:30">
      <c r="F278" s="28"/>
      <c r="G278" s="28"/>
      <c r="H278" s="28"/>
      <c r="I278" s="28"/>
      <c r="J278" s="28"/>
      <c r="K278" s="28"/>
      <c r="L278" s="28"/>
      <c r="M278" s="28"/>
      <c r="N278" s="28"/>
      <c r="O278" s="28"/>
      <c r="P278" s="28"/>
      <c r="Q278" s="28"/>
      <c r="R278" s="28"/>
      <c r="S278" s="28"/>
      <c r="T278" s="28"/>
      <c r="U278" s="28"/>
      <c r="V278" s="28"/>
      <c r="W278" s="28"/>
      <c r="X278" s="28"/>
      <c r="Y278" s="28"/>
      <c r="Z278" s="28"/>
      <c r="AA278" s="28"/>
      <c r="AB278" s="28"/>
      <c r="AC278" s="28"/>
      <c r="AD278" s="28"/>
    </row>
    <row r="279" spans="6:30">
      <c r="F279" s="28"/>
      <c r="G279" s="28"/>
      <c r="H279" s="28"/>
      <c r="I279" s="28"/>
      <c r="J279" s="28"/>
      <c r="K279" s="28"/>
      <c r="L279" s="28"/>
      <c r="M279" s="28"/>
      <c r="N279" s="28"/>
      <c r="O279" s="28"/>
      <c r="P279" s="28"/>
      <c r="Q279" s="28"/>
      <c r="R279" s="28"/>
      <c r="S279" s="28"/>
      <c r="T279" s="28"/>
      <c r="U279" s="28"/>
      <c r="V279" s="28"/>
      <c r="W279" s="28"/>
      <c r="X279" s="28"/>
      <c r="Y279" s="28"/>
      <c r="Z279" s="28"/>
      <c r="AA279" s="28"/>
      <c r="AB279" s="28"/>
      <c r="AC279" s="28"/>
      <c r="AD279" s="28"/>
    </row>
    <row r="280" spans="6:30">
      <c r="F280" s="28"/>
      <c r="G280" s="28"/>
      <c r="H280" s="28"/>
      <c r="I280" s="28"/>
      <c r="J280" s="28"/>
      <c r="K280" s="28"/>
      <c r="L280" s="28"/>
      <c r="M280" s="28"/>
      <c r="N280" s="28"/>
      <c r="O280" s="28"/>
      <c r="P280" s="28"/>
      <c r="Q280" s="28"/>
      <c r="R280" s="28"/>
      <c r="S280" s="28"/>
      <c r="T280" s="28"/>
      <c r="U280" s="28"/>
      <c r="V280" s="28"/>
      <c r="W280" s="28"/>
      <c r="X280" s="28"/>
      <c r="Y280" s="28"/>
      <c r="Z280" s="28"/>
      <c r="AA280" s="28"/>
      <c r="AB280" s="28"/>
      <c r="AC280" s="28"/>
      <c r="AD280" s="28"/>
    </row>
    <row r="281" spans="6:30">
      <c r="F281" s="28"/>
      <c r="G281" s="28"/>
      <c r="H281" s="28"/>
      <c r="I281" s="28"/>
      <c r="J281" s="28"/>
      <c r="K281" s="28"/>
      <c r="L281" s="28"/>
      <c r="M281" s="28"/>
      <c r="N281" s="28"/>
      <c r="O281" s="28"/>
      <c r="P281" s="28"/>
      <c r="Q281" s="28"/>
      <c r="R281" s="28"/>
      <c r="S281" s="28"/>
      <c r="T281" s="28"/>
      <c r="U281" s="28"/>
      <c r="V281" s="28"/>
      <c r="W281" s="28"/>
      <c r="X281" s="28"/>
      <c r="Y281" s="28"/>
      <c r="Z281" s="28"/>
      <c r="AA281" s="28"/>
      <c r="AB281" s="28"/>
      <c r="AC281" s="28"/>
      <c r="AD281" s="28"/>
    </row>
    <row r="282" spans="6:30">
      <c r="F282" s="28"/>
      <c r="G282" s="28"/>
      <c r="H282" s="28"/>
      <c r="I282" s="28"/>
      <c r="J282" s="28"/>
      <c r="K282" s="28"/>
      <c r="L282" s="28"/>
      <c r="M282" s="28"/>
      <c r="N282" s="28"/>
      <c r="O282" s="28"/>
      <c r="P282" s="28"/>
      <c r="Q282" s="28"/>
      <c r="R282" s="28"/>
      <c r="S282" s="28"/>
      <c r="T282" s="28"/>
      <c r="U282" s="28"/>
      <c r="V282" s="28"/>
      <c r="W282" s="28"/>
      <c r="X282" s="28"/>
      <c r="Y282" s="28"/>
      <c r="Z282" s="28"/>
      <c r="AA282" s="28"/>
      <c r="AB282" s="28"/>
      <c r="AC282" s="28"/>
      <c r="AD282" s="28"/>
    </row>
    <row r="283" spans="6:30">
      <c r="F283" s="28"/>
      <c r="G283" s="28"/>
      <c r="H283" s="28"/>
      <c r="I283" s="28"/>
      <c r="J283" s="28"/>
      <c r="K283" s="28"/>
      <c r="L283" s="28"/>
      <c r="M283" s="28"/>
      <c r="N283" s="28"/>
      <c r="O283" s="28"/>
      <c r="P283" s="28"/>
      <c r="Q283" s="28"/>
      <c r="R283" s="28"/>
      <c r="S283" s="28"/>
      <c r="T283" s="28"/>
      <c r="U283" s="28"/>
      <c r="V283" s="28"/>
      <c r="W283" s="28"/>
      <c r="X283" s="28"/>
      <c r="Y283" s="28"/>
      <c r="Z283" s="28"/>
      <c r="AA283" s="28"/>
      <c r="AB283" s="28"/>
      <c r="AC283" s="28"/>
      <c r="AD283" s="28"/>
    </row>
    <row r="284" spans="6:30">
      <c r="F284" s="28"/>
      <c r="G284" s="28"/>
      <c r="H284" s="28"/>
      <c r="I284" s="28"/>
      <c r="J284" s="28"/>
      <c r="K284" s="28"/>
      <c r="L284" s="28"/>
      <c r="M284" s="28"/>
      <c r="N284" s="28"/>
      <c r="O284" s="28"/>
      <c r="P284" s="28"/>
      <c r="Q284" s="28"/>
      <c r="R284" s="28"/>
      <c r="S284" s="28"/>
      <c r="T284" s="28"/>
      <c r="U284" s="28"/>
      <c r="V284" s="28"/>
      <c r="W284" s="28"/>
      <c r="X284" s="28"/>
      <c r="Y284" s="28"/>
      <c r="Z284" s="28"/>
      <c r="AA284" s="28"/>
      <c r="AB284" s="28"/>
      <c r="AC284" s="28"/>
      <c r="AD284" s="28"/>
    </row>
    <row r="285" spans="6:30">
      <c r="F285" s="28"/>
      <c r="G285" s="28"/>
      <c r="H285" s="28"/>
      <c r="I285" s="28"/>
      <c r="J285" s="28"/>
      <c r="K285" s="28"/>
      <c r="L285" s="28"/>
      <c r="M285" s="28"/>
      <c r="N285" s="28"/>
      <c r="O285" s="28"/>
      <c r="P285" s="28"/>
      <c r="Q285" s="28"/>
      <c r="R285" s="28"/>
      <c r="S285" s="28"/>
      <c r="T285" s="28"/>
      <c r="U285" s="28"/>
      <c r="V285" s="28"/>
      <c r="W285" s="28"/>
      <c r="X285" s="28"/>
      <c r="Y285" s="28"/>
      <c r="Z285" s="28"/>
      <c r="AA285" s="28"/>
      <c r="AB285" s="28"/>
      <c r="AC285" s="28"/>
      <c r="AD285" s="28"/>
    </row>
    <row r="286" spans="6:30">
      <c r="F286" s="28"/>
      <c r="G286" s="28"/>
      <c r="H286" s="28"/>
      <c r="I286" s="28"/>
      <c r="J286" s="28"/>
      <c r="K286" s="28"/>
      <c r="L286" s="28"/>
      <c r="M286" s="28"/>
      <c r="N286" s="28"/>
      <c r="O286" s="28"/>
      <c r="P286" s="28"/>
      <c r="Q286" s="28"/>
      <c r="R286" s="28"/>
      <c r="S286" s="28"/>
      <c r="T286" s="28"/>
      <c r="U286" s="28"/>
      <c r="V286" s="28"/>
      <c r="W286" s="28"/>
      <c r="X286" s="28"/>
      <c r="Y286" s="28"/>
      <c r="Z286" s="28"/>
      <c r="AA286" s="28"/>
      <c r="AB286" s="28"/>
      <c r="AC286" s="28"/>
      <c r="AD286" s="28"/>
    </row>
    <row r="287" spans="6:30">
      <c r="F287" s="28"/>
      <c r="G287" s="28"/>
      <c r="H287" s="28"/>
      <c r="I287" s="28"/>
      <c r="J287" s="28"/>
      <c r="K287" s="28"/>
      <c r="L287" s="28"/>
      <c r="M287" s="28"/>
      <c r="N287" s="28"/>
      <c r="O287" s="28"/>
      <c r="P287" s="28"/>
      <c r="Q287" s="28"/>
      <c r="R287" s="28"/>
      <c r="S287" s="28"/>
      <c r="T287" s="28"/>
      <c r="U287" s="28"/>
      <c r="V287" s="28"/>
      <c r="W287" s="28"/>
      <c r="X287" s="28"/>
      <c r="Y287" s="28"/>
      <c r="Z287" s="28"/>
      <c r="AA287" s="28"/>
      <c r="AB287" s="28"/>
      <c r="AC287" s="28"/>
      <c r="AD287" s="28"/>
    </row>
    <row r="288" spans="6:30">
      <c r="F288" s="28"/>
      <c r="G288" s="28"/>
      <c r="H288" s="28"/>
      <c r="I288" s="28"/>
      <c r="J288" s="28"/>
      <c r="K288" s="28"/>
      <c r="L288" s="28"/>
      <c r="M288" s="28"/>
      <c r="N288" s="28"/>
      <c r="O288" s="28"/>
      <c r="P288" s="28"/>
      <c r="Q288" s="28"/>
      <c r="R288" s="28"/>
      <c r="S288" s="28"/>
      <c r="T288" s="28"/>
      <c r="U288" s="28"/>
      <c r="V288" s="28"/>
      <c r="W288" s="28"/>
      <c r="X288" s="28"/>
      <c r="Y288" s="28"/>
      <c r="Z288" s="28"/>
      <c r="AA288" s="28"/>
      <c r="AB288" s="28"/>
      <c r="AC288" s="28"/>
      <c r="AD288" s="28"/>
    </row>
    <row r="289" spans="6:30">
      <c r="F289" s="28"/>
      <c r="G289" s="28"/>
      <c r="H289" s="28"/>
      <c r="I289" s="28"/>
      <c r="J289" s="28"/>
      <c r="K289" s="28"/>
      <c r="L289" s="28"/>
      <c r="M289" s="28"/>
      <c r="N289" s="28"/>
      <c r="O289" s="28"/>
      <c r="P289" s="28"/>
      <c r="Q289" s="28"/>
      <c r="R289" s="28"/>
      <c r="S289" s="28"/>
      <c r="T289" s="28"/>
      <c r="U289" s="28"/>
      <c r="V289" s="28"/>
      <c r="W289" s="28"/>
      <c r="X289" s="28"/>
      <c r="Y289" s="28"/>
      <c r="Z289" s="28"/>
      <c r="AA289" s="28"/>
      <c r="AB289" s="28"/>
      <c r="AC289" s="28"/>
      <c r="AD289" s="28"/>
    </row>
    <row r="290" spans="6:30">
      <c r="F290" s="28"/>
      <c r="G290" s="28"/>
      <c r="H290" s="28"/>
      <c r="I290" s="28"/>
      <c r="J290" s="28"/>
      <c r="K290" s="28"/>
      <c r="L290" s="28"/>
      <c r="M290" s="28"/>
      <c r="N290" s="28"/>
      <c r="O290" s="28"/>
      <c r="P290" s="28"/>
      <c r="Q290" s="28"/>
      <c r="R290" s="28"/>
      <c r="S290" s="28"/>
      <c r="T290" s="28"/>
      <c r="U290" s="28"/>
      <c r="V290" s="28"/>
      <c r="W290" s="28"/>
      <c r="X290" s="28"/>
      <c r="Y290" s="28"/>
      <c r="Z290" s="28"/>
      <c r="AA290" s="28"/>
      <c r="AB290" s="28"/>
      <c r="AC290" s="28"/>
      <c r="AD290" s="28"/>
    </row>
    <row r="291" spans="6:30">
      <c r="F291" s="28"/>
      <c r="G291" s="28"/>
      <c r="H291" s="28"/>
      <c r="I291" s="28"/>
      <c r="J291" s="28"/>
      <c r="K291" s="28"/>
      <c r="L291" s="28"/>
      <c r="M291" s="28"/>
      <c r="N291" s="28"/>
      <c r="O291" s="28"/>
      <c r="P291" s="28"/>
      <c r="Q291" s="28"/>
      <c r="R291" s="28"/>
      <c r="S291" s="28"/>
      <c r="T291" s="28"/>
      <c r="U291" s="28"/>
      <c r="V291" s="28"/>
      <c r="W291" s="28"/>
      <c r="X291" s="28"/>
      <c r="Y291" s="28"/>
      <c r="Z291" s="28"/>
      <c r="AA291" s="28"/>
      <c r="AB291" s="28"/>
      <c r="AC291" s="28"/>
      <c r="AD291" s="28"/>
    </row>
    <row r="292" spans="6:30">
      <c r="F292" s="28"/>
      <c r="G292" s="28"/>
      <c r="H292" s="28"/>
      <c r="I292" s="28"/>
      <c r="J292" s="28"/>
      <c r="K292" s="28"/>
      <c r="L292" s="28"/>
      <c r="M292" s="28"/>
      <c r="N292" s="28"/>
      <c r="O292" s="28"/>
      <c r="P292" s="28"/>
      <c r="Q292" s="28"/>
      <c r="R292" s="28"/>
      <c r="S292" s="28"/>
      <c r="T292" s="28"/>
      <c r="U292" s="28"/>
      <c r="V292" s="28"/>
      <c r="W292" s="28"/>
      <c r="X292" s="28"/>
      <c r="Y292" s="28"/>
      <c r="Z292" s="28"/>
      <c r="AA292" s="28"/>
      <c r="AB292" s="28"/>
      <c r="AC292" s="28"/>
      <c r="AD292" s="28"/>
    </row>
    <row r="293" spans="6:30">
      <c r="F293" s="28"/>
      <c r="G293" s="28"/>
      <c r="H293" s="28"/>
      <c r="I293" s="28"/>
      <c r="J293" s="28"/>
      <c r="K293" s="28"/>
      <c r="L293" s="28"/>
      <c r="M293" s="28"/>
      <c r="N293" s="28"/>
      <c r="O293" s="28"/>
      <c r="P293" s="28"/>
      <c r="Q293" s="28"/>
      <c r="R293" s="28"/>
      <c r="S293" s="28"/>
      <c r="T293" s="28"/>
      <c r="U293" s="28"/>
      <c r="V293" s="28"/>
      <c r="W293" s="28"/>
      <c r="X293" s="28"/>
      <c r="Y293" s="28"/>
      <c r="Z293" s="28"/>
      <c r="AA293" s="28"/>
      <c r="AB293" s="28"/>
      <c r="AC293" s="28"/>
      <c r="AD293" s="28"/>
    </row>
    <row r="294" spans="6:30">
      <c r="F294" s="28"/>
      <c r="G294" s="28"/>
      <c r="H294" s="28"/>
      <c r="I294" s="28"/>
      <c r="J294" s="28"/>
      <c r="K294" s="28"/>
      <c r="L294" s="28"/>
      <c r="M294" s="28"/>
      <c r="N294" s="28"/>
      <c r="O294" s="28"/>
      <c r="P294" s="28"/>
      <c r="Q294" s="28"/>
      <c r="R294" s="28"/>
      <c r="S294" s="28"/>
      <c r="T294" s="28"/>
      <c r="U294" s="28"/>
      <c r="V294" s="28"/>
      <c r="W294" s="28"/>
      <c r="X294" s="28"/>
      <c r="Y294" s="28"/>
      <c r="Z294" s="28"/>
      <c r="AA294" s="28"/>
      <c r="AB294" s="28"/>
      <c r="AC294" s="28"/>
      <c r="AD294" s="28"/>
    </row>
    <row r="295" spans="6:30">
      <c r="F295" s="28"/>
      <c r="G295" s="28"/>
      <c r="H295" s="28"/>
      <c r="I295" s="28"/>
      <c r="J295" s="28"/>
      <c r="K295" s="28"/>
      <c r="L295" s="28"/>
      <c r="M295" s="28"/>
      <c r="N295" s="28"/>
      <c r="O295" s="28"/>
      <c r="P295" s="28"/>
      <c r="Q295" s="28"/>
      <c r="R295" s="28"/>
      <c r="S295" s="28"/>
      <c r="T295" s="28"/>
      <c r="U295" s="28"/>
      <c r="V295" s="28"/>
      <c r="W295" s="28"/>
      <c r="X295" s="28"/>
      <c r="Y295" s="28"/>
      <c r="Z295" s="28"/>
      <c r="AA295" s="28"/>
      <c r="AB295" s="28"/>
      <c r="AC295" s="28"/>
      <c r="AD295" s="28"/>
    </row>
    <row r="296" spans="6:30">
      <c r="F296" s="28"/>
      <c r="G296" s="28"/>
      <c r="H296" s="28"/>
      <c r="I296" s="28"/>
      <c r="J296" s="28"/>
      <c r="K296" s="28"/>
      <c r="L296" s="28"/>
      <c r="M296" s="28"/>
      <c r="N296" s="28"/>
      <c r="O296" s="28"/>
      <c r="P296" s="28"/>
      <c r="Q296" s="28"/>
      <c r="R296" s="28"/>
      <c r="S296" s="28"/>
      <c r="T296" s="28"/>
      <c r="U296" s="28"/>
      <c r="V296" s="28"/>
      <c r="W296" s="28"/>
      <c r="X296" s="28"/>
      <c r="Y296" s="28"/>
      <c r="Z296" s="28"/>
      <c r="AA296" s="28"/>
      <c r="AB296" s="28"/>
      <c r="AC296" s="28"/>
      <c r="AD296" s="28"/>
    </row>
    <row r="297" spans="6:30">
      <c r="F297" s="28"/>
      <c r="G297" s="28"/>
      <c r="H297" s="28"/>
      <c r="I297" s="28"/>
      <c r="J297" s="28"/>
      <c r="K297" s="28"/>
      <c r="L297" s="28"/>
      <c r="M297" s="28"/>
      <c r="N297" s="28"/>
      <c r="O297" s="28"/>
      <c r="P297" s="28"/>
      <c r="Q297" s="28"/>
      <c r="R297" s="28"/>
      <c r="S297" s="28"/>
      <c r="T297" s="28"/>
      <c r="U297" s="28"/>
      <c r="V297" s="28"/>
      <c r="W297" s="28"/>
      <c r="X297" s="28"/>
      <c r="Y297" s="28"/>
      <c r="Z297" s="28"/>
      <c r="AA297" s="28"/>
      <c r="AB297" s="28"/>
      <c r="AC297" s="28"/>
      <c r="AD297" s="28"/>
    </row>
    <row r="298" spans="6:30">
      <c r="F298" s="28"/>
      <c r="G298" s="28"/>
      <c r="H298" s="28"/>
      <c r="I298" s="28"/>
      <c r="J298" s="28"/>
      <c r="K298" s="28"/>
      <c r="L298" s="28"/>
      <c r="M298" s="28"/>
      <c r="N298" s="28"/>
      <c r="O298" s="28"/>
      <c r="P298" s="28"/>
      <c r="Q298" s="28"/>
      <c r="R298" s="28"/>
      <c r="S298" s="28"/>
      <c r="T298" s="28"/>
      <c r="U298" s="28"/>
      <c r="V298" s="28"/>
      <c r="W298" s="28"/>
      <c r="X298" s="28"/>
      <c r="Y298" s="28"/>
      <c r="Z298" s="28"/>
      <c r="AA298" s="28"/>
      <c r="AB298" s="28"/>
      <c r="AC298" s="28"/>
      <c r="AD298" s="28"/>
    </row>
    <row r="299" spans="6:30">
      <c r="F299" s="28"/>
      <c r="G299" s="28"/>
      <c r="H299" s="28"/>
      <c r="I299" s="28"/>
      <c r="J299" s="28"/>
      <c r="K299" s="28"/>
      <c r="L299" s="28"/>
      <c r="M299" s="28"/>
      <c r="N299" s="28"/>
      <c r="O299" s="28"/>
      <c r="P299" s="28"/>
      <c r="Q299" s="28"/>
      <c r="R299" s="28"/>
      <c r="S299" s="28"/>
      <c r="T299" s="28"/>
      <c r="U299" s="28"/>
      <c r="V299" s="28"/>
      <c r="W299" s="28"/>
      <c r="X299" s="28"/>
      <c r="Y299" s="28"/>
      <c r="Z299" s="28"/>
      <c r="AA299" s="28"/>
      <c r="AB299" s="28"/>
      <c r="AC299" s="28"/>
      <c r="AD299" s="28"/>
    </row>
    <row r="300" spans="6:30">
      <c r="F300" s="28"/>
      <c r="G300" s="28"/>
      <c r="H300" s="28"/>
      <c r="I300" s="28"/>
      <c r="J300" s="28"/>
      <c r="K300" s="28"/>
      <c r="L300" s="28"/>
      <c r="M300" s="28"/>
      <c r="N300" s="28"/>
      <c r="O300" s="28"/>
      <c r="P300" s="28"/>
      <c r="Q300" s="28"/>
      <c r="R300" s="28"/>
      <c r="S300" s="28"/>
      <c r="T300" s="28"/>
      <c r="U300" s="28"/>
      <c r="V300" s="28"/>
      <c r="W300" s="28"/>
      <c r="X300" s="28"/>
      <c r="Y300" s="28"/>
      <c r="Z300" s="28"/>
      <c r="AA300" s="28"/>
      <c r="AB300" s="28"/>
      <c r="AC300" s="28"/>
      <c r="AD300" s="28"/>
    </row>
    <row r="301" spans="6:30">
      <c r="F301" s="28"/>
      <c r="G301" s="28"/>
      <c r="H301" s="28"/>
      <c r="I301" s="28"/>
      <c r="J301" s="28"/>
      <c r="K301" s="28"/>
      <c r="L301" s="28"/>
      <c r="M301" s="28"/>
      <c r="N301" s="28"/>
      <c r="O301" s="28"/>
      <c r="P301" s="28"/>
      <c r="Q301" s="28"/>
      <c r="R301" s="28"/>
      <c r="S301" s="28"/>
      <c r="T301" s="28"/>
      <c r="U301" s="28"/>
      <c r="V301" s="28"/>
      <c r="W301" s="28"/>
      <c r="X301" s="28"/>
      <c r="Y301" s="28"/>
      <c r="Z301" s="28"/>
      <c r="AA301" s="28"/>
      <c r="AB301" s="28"/>
      <c r="AC301" s="28"/>
      <c r="AD301" s="28"/>
    </row>
    <row r="302" spans="6:30">
      <c r="F302" s="28"/>
      <c r="G302" s="28"/>
      <c r="H302" s="28"/>
      <c r="I302" s="28"/>
      <c r="J302" s="28"/>
      <c r="K302" s="28"/>
      <c r="L302" s="28"/>
      <c r="M302" s="28"/>
      <c r="N302" s="28"/>
      <c r="O302" s="28"/>
      <c r="P302" s="28"/>
      <c r="Q302" s="28"/>
      <c r="R302" s="28"/>
      <c r="S302" s="28"/>
      <c r="T302" s="28"/>
      <c r="U302" s="28"/>
      <c r="V302" s="28"/>
      <c r="W302" s="28"/>
      <c r="X302" s="28"/>
      <c r="Y302" s="28"/>
      <c r="Z302" s="28"/>
      <c r="AA302" s="28"/>
      <c r="AB302" s="28"/>
      <c r="AC302" s="28"/>
      <c r="AD302" s="28"/>
    </row>
    <row r="303" spans="6:30">
      <c r="F303" s="28"/>
      <c r="G303" s="28"/>
      <c r="H303" s="28"/>
      <c r="I303" s="28"/>
      <c r="J303" s="28"/>
      <c r="K303" s="28"/>
      <c r="L303" s="28"/>
      <c r="M303" s="28"/>
      <c r="N303" s="28"/>
      <c r="O303" s="28"/>
      <c r="P303" s="28"/>
      <c r="Q303" s="28"/>
      <c r="R303" s="28"/>
      <c r="S303" s="28"/>
      <c r="T303" s="28"/>
      <c r="U303" s="28"/>
      <c r="V303" s="28"/>
      <c r="W303" s="28"/>
      <c r="X303" s="28"/>
      <c r="Y303" s="28"/>
      <c r="Z303" s="28"/>
      <c r="AA303" s="28"/>
      <c r="AB303" s="28"/>
      <c r="AC303" s="28"/>
      <c r="AD303" s="28"/>
    </row>
    <row r="304" spans="6:30">
      <c r="F304" s="28"/>
      <c r="G304" s="28"/>
      <c r="H304" s="28"/>
      <c r="I304" s="28"/>
      <c r="J304" s="28"/>
      <c r="K304" s="28"/>
      <c r="L304" s="28"/>
      <c r="M304" s="28"/>
      <c r="N304" s="28"/>
      <c r="O304" s="28"/>
      <c r="P304" s="28"/>
      <c r="Q304" s="28"/>
      <c r="R304" s="28"/>
      <c r="S304" s="28"/>
      <c r="T304" s="28"/>
      <c r="U304" s="28"/>
      <c r="V304" s="28"/>
      <c r="W304" s="28"/>
      <c r="X304" s="28"/>
      <c r="Y304" s="28"/>
      <c r="Z304" s="28"/>
      <c r="AA304" s="28"/>
      <c r="AB304" s="28"/>
      <c r="AC304" s="28"/>
      <c r="AD304" s="28"/>
    </row>
    <row r="305" spans="6:30">
      <c r="F305" s="28"/>
      <c r="G305" s="28"/>
      <c r="H305" s="28"/>
      <c r="I305" s="28"/>
      <c r="J305" s="28"/>
      <c r="K305" s="28"/>
      <c r="L305" s="28"/>
      <c r="M305" s="28"/>
      <c r="N305" s="28"/>
      <c r="O305" s="28"/>
      <c r="P305" s="28"/>
      <c r="Q305" s="28"/>
      <c r="R305" s="28"/>
      <c r="S305" s="28"/>
      <c r="T305" s="28"/>
      <c r="U305" s="28"/>
      <c r="V305" s="28"/>
      <c r="W305" s="28"/>
      <c r="X305" s="28"/>
      <c r="Y305" s="28"/>
      <c r="Z305" s="28"/>
      <c r="AA305" s="28"/>
      <c r="AB305" s="28"/>
      <c r="AC305" s="28"/>
      <c r="AD305" s="28"/>
    </row>
    <row r="306" spans="6:30">
      <c r="F306" s="28"/>
      <c r="G306" s="28"/>
      <c r="H306" s="28"/>
      <c r="I306" s="28"/>
      <c r="J306" s="28"/>
      <c r="K306" s="28"/>
      <c r="L306" s="28"/>
      <c r="M306" s="28"/>
      <c r="N306" s="28"/>
      <c r="O306" s="28"/>
      <c r="P306" s="28"/>
      <c r="Q306" s="28"/>
      <c r="R306" s="28"/>
      <c r="S306" s="28"/>
      <c r="T306" s="28"/>
      <c r="U306" s="28"/>
      <c r="V306" s="28"/>
      <c r="W306" s="28"/>
      <c r="X306" s="28"/>
      <c r="Y306" s="28"/>
      <c r="Z306" s="28"/>
      <c r="AA306" s="28"/>
      <c r="AB306" s="28"/>
      <c r="AC306" s="28"/>
      <c r="AD306" s="28"/>
    </row>
    <row r="307" spans="6:30">
      <c r="F307" s="28"/>
      <c r="G307" s="28"/>
      <c r="H307" s="28"/>
      <c r="I307" s="28"/>
      <c r="J307" s="28"/>
      <c r="K307" s="28"/>
      <c r="L307" s="28"/>
      <c r="M307" s="28"/>
      <c r="N307" s="28"/>
      <c r="O307" s="28"/>
      <c r="P307" s="28"/>
      <c r="Q307" s="28"/>
      <c r="R307" s="28"/>
      <c r="S307" s="28"/>
      <c r="T307" s="28"/>
      <c r="U307" s="28"/>
      <c r="V307" s="28"/>
      <c r="W307" s="28"/>
      <c r="X307" s="28"/>
      <c r="Y307" s="28"/>
      <c r="Z307" s="28"/>
      <c r="AA307" s="28"/>
      <c r="AB307" s="28"/>
      <c r="AC307" s="28"/>
      <c r="AD307" s="28"/>
    </row>
    <row r="308" spans="6:30">
      <c r="F308" s="28"/>
      <c r="G308" s="28"/>
      <c r="H308" s="28"/>
      <c r="I308" s="28"/>
      <c r="J308" s="28"/>
      <c r="K308" s="28"/>
      <c r="L308" s="28"/>
      <c r="M308" s="28"/>
      <c r="N308" s="28"/>
      <c r="O308" s="28"/>
      <c r="P308" s="28"/>
      <c r="Q308" s="28"/>
      <c r="R308" s="28"/>
      <c r="S308" s="28"/>
      <c r="T308" s="28"/>
      <c r="U308" s="28"/>
      <c r="V308" s="28"/>
      <c r="W308" s="28"/>
      <c r="X308" s="28"/>
      <c r="Y308" s="28"/>
      <c r="Z308" s="28"/>
      <c r="AA308" s="28"/>
      <c r="AB308" s="28"/>
      <c r="AC308" s="28"/>
      <c r="AD308" s="28"/>
    </row>
    <row r="309" spans="6:30">
      <c r="F309" s="28"/>
      <c r="G309" s="28"/>
      <c r="H309" s="28"/>
      <c r="I309" s="28"/>
      <c r="J309" s="28"/>
      <c r="K309" s="28"/>
      <c r="L309" s="28"/>
      <c r="M309" s="28"/>
      <c r="N309" s="28"/>
      <c r="O309" s="28"/>
      <c r="P309" s="28"/>
      <c r="Q309" s="28"/>
      <c r="R309" s="28"/>
      <c r="S309" s="28"/>
      <c r="T309" s="28"/>
      <c r="U309" s="28"/>
      <c r="V309" s="28"/>
      <c r="W309" s="28"/>
      <c r="X309" s="28"/>
      <c r="Y309" s="28"/>
      <c r="Z309" s="28"/>
      <c r="AA309" s="28"/>
      <c r="AB309" s="28"/>
      <c r="AC309" s="28"/>
      <c r="AD309" s="28"/>
    </row>
    <row r="310" spans="6:30">
      <c r="F310" s="28"/>
      <c r="G310" s="28"/>
      <c r="H310" s="28"/>
      <c r="I310" s="28"/>
      <c r="J310" s="28"/>
      <c r="K310" s="28"/>
      <c r="L310" s="28"/>
      <c r="M310" s="28"/>
      <c r="N310" s="28"/>
      <c r="O310" s="28"/>
      <c r="P310" s="28"/>
      <c r="Q310" s="28"/>
      <c r="R310" s="28"/>
      <c r="S310" s="28"/>
      <c r="T310" s="28"/>
      <c r="U310" s="28"/>
      <c r="V310" s="28"/>
      <c r="W310" s="28"/>
      <c r="X310" s="28"/>
      <c r="Y310" s="28"/>
      <c r="Z310" s="28"/>
      <c r="AA310" s="28"/>
      <c r="AB310" s="28"/>
      <c r="AC310" s="28"/>
      <c r="AD310" s="28"/>
    </row>
  </sheetData>
  <autoFilter ref="A8:AJ8" xr:uid="{1621DA07-60C6-4A61-868E-DCA505CA51B3}"/>
  <pageMargins left="0.51181102362204722" right="0.31496062992125984" top="0.55118110236220474" bottom="0.74803149606299213" header="0.31496062992125984" footer="0.31496062992125984"/>
  <pageSetup paperSize="8" scale="35" fitToHeight="13" orientation="landscape" r:id="rId1"/>
  <headerFooter>
    <oddFooter>&amp;L&amp;F&amp;C&amp;A&amp;RPage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2BC97-DE13-4F08-9BE1-CA184CE06A00}">
  <sheetPr codeName="Sheet24">
    <tabColor rgb="FFA28DBD"/>
    <pageSetUpPr fitToPage="1"/>
  </sheetPr>
  <dimension ref="A1:Y342"/>
  <sheetViews>
    <sheetView zoomScale="73" zoomScaleNormal="73" workbookViewId="0">
      <pane xSplit="1" ySplit="9" topLeftCell="B10" activePane="bottomRight" state="frozen"/>
      <selection activeCell="C505" sqref="C505"/>
      <selection pane="topRight" activeCell="C505" sqref="C505"/>
      <selection pane="bottomLeft" activeCell="C505" sqref="C505"/>
      <selection pane="bottomRight" activeCell="E339" sqref="E339:W345"/>
    </sheetView>
  </sheetViews>
  <sheetFormatPr defaultRowHeight="12.5"/>
  <cols>
    <col min="1" max="1" width="17" customWidth="1"/>
    <col min="2" max="5" width="19.453125" customWidth="1"/>
    <col min="6" max="6" width="17.453125" customWidth="1"/>
    <col min="7" max="7" width="16.453125" customWidth="1"/>
    <col min="8" max="8" width="16.54296875" customWidth="1"/>
    <col min="9" max="9" width="18" customWidth="1"/>
    <col min="10" max="10" width="10.54296875" customWidth="1"/>
    <col min="11" max="11" width="12.453125" customWidth="1"/>
    <col min="12" max="12" width="9.54296875" customWidth="1"/>
    <col min="13" max="13" width="3.26953125" customWidth="1"/>
    <col min="14" max="14" width="19.453125" customWidth="1"/>
    <col min="15" max="15" width="25.453125" customWidth="1"/>
    <col min="16" max="16" width="21.453125" customWidth="1"/>
    <col min="17" max="17" width="22.7265625" customWidth="1"/>
    <col min="18" max="18" width="21.453125" customWidth="1"/>
    <col min="19" max="19" width="12.453125" customWidth="1"/>
    <col min="20" max="20" width="10.54296875" customWidth="1"/>
    <col min="21" max="21" width="14.1796875" customWidth="1"/>
    <col min="22" max="22" width="14" customWidth="1"/>
    <col min="23" max="23" width="19.1796875" customWidth="1"/>
    <col min="24" max="24" width="15.81640625" customWidth="1"/>
    <col min="25" max="25" width="14.81640625" customWidth="1"/>
  </cols>
  <sheetData>
    <row r="1" spans="1:25" ht="25">
      <c r="A1" s="91" t="s">
        <v>5070</v>
      </c>
    </row>
    <row r="6" spans="1:25">
      <c r="D6" s="29">
        <v>0</v>
      </c>
      <c r="G6" s="29">
        <v>0</v>
      </c>
      <c r="N6" s="29">
        <v>0</v>
      </c>
      <c r="Q6" s="29">
        <v>0</v>
      </c>
    </row>
    <row r="8" spans="1:25" ht="75.5">
      <c r="D8" s="319" t="s">
        <v>6945</v>
      </c>
      <c r="G8" s="321" t="s">
        <v>6948</v>
      </c>
      <c r="N8" s="319" t="s">
        <v>6945</v>
      </c>
      <c r="Q8" s="318" t="s">
        <v>6946</v>
      </c>
    </row>
    <row r="9" spans="1:25" ht="65">
      <c r="A9" s="121" t="s">
        <v>2629</v>
      </c>
      <c r="B9" s="94" t="s">
        <v>5057</v>
      </c>
      <c r="C9" s="94" t="s">
        <v>5062</v>
      </c>
      <c r="D9" s="319" t="s">
        <v>6944</v>
      </c>
      <c r="E9" s="320" t="s">
        <v>5069</v>
      </c>
      <c r="F9" s="95" t="s">
        <v>5058</v>
      </c>
      <c r="G9" s="95" t="s">
        <v>5059</v>
      </c>
      <c r="H9" s="95" t="s">
        <v>5060</v>
      </c>
      <c r="I9" s="95" t="s">
        <v>5061</v>
      </c>
      <c r="J9" s="95" t="s">
        <v>1981</v>
      </c>
      <c r="K9" s="95" t="s">
        <v>5079</v>
      </c>
      <c r="L9" s="95" t="s">
        <v>5080</v>
      </c>
      <c r="M9" s="95"/>
      <c r="N9" s="316" t="s">
        <v>6943</v>
      </c>
      <c r="O9" s="95" t="s">
        <v>5066</v>
      </c>
      <c r="P9" s="95" t="s">
        <v>5067</v>
      </c>
      <c r="Q9" s="317" t="s">
        <v>5071</v>
      </c>
      <c r="R9" s="95" t="s">
        <v>5063</v>
      </c>
      <c r="S9" s="95" t="s">
        <v>5064</v>
      </c>
      <c r="T9" s="95" t="s">
        <v>5065</v>
      </c>
      <c r="U9" s="95" t="s">
        <v>6910</v>
      </c>
      <c r="V9" s="95"/>
      <c r="W9" s="95" t="s">
        <v>6947</v>
      </c>
      <c r="X9" s="42"/>
    </row>
    <row r="10" spans="1:25" ht="13">
      <c r="A10" s="66" t="s">
        <v>640</v>
      </c>
      <c r="B10" s="29">
        <v>-21348480.550000001</v>
      </c>
      <c r="C10" s="29">
        <v>-38136.562635698239</v>
      </c>
      <c r="D10" s="29">
        <v>-3.8816977257616309E-4</v>
      </c>
      <c r="E10" s="29">
        <v>0</v>
      </c>
      <c r="F10" s="29">
        <v>9218550</v>
      </c>
      <c r="G10" s="29">
        <v>1382164.8</v>
      </c>
      <c r="H10" s="29">
        <v>137828.17946331226</v>
      </c>
      <c r="I10" s="41">
        <v>-10648074.133560557</v>
      </c>
      <c r="J10" s="41" t="s">
        <v>1940</v>
      </c>
      <c r="K10">
        <v>25</v>
      </c>
      <c r="L10" t="s">
        <v>7188</v>
      </c>
      <c r="M10" s="29"/>
      <c r="N10" s="29">
        <v>47830683.398153186</v>
      </c>
      <c r="O10" s="29">
        <v>47830683.397765018</v>
      </c>
      <c r="P10" s="29">
        <v>17750813.437798481</v>
      </c>
      <c r="Q10" s="29">
        <v>0</v>
      </c>
      <c r="R10" t="s">
        <v>365</v>
      </c>
      <c r="S10" s="44"/>
      <c r="U10" s="110">
        <v>1483944.4831378297</v>
      </c>
      <c r="V10" s="29">
        <v>-9164129.6504227277</v>
      </c>
    </row>
    <row r="11" spans="1:25" ht="13">
      <c r="A11" s="66" t="s">
        <v>649</v>
      </c>
      <c r="B11" s="29">
        <v>-1862135.0527677613</v>
      </c>
      <c r="C11" s="29">
        <v>0</v>
      </c>
      <c r="D11" s="29">
        <v>-1196206.6046237389</v>
      </c>
      <c r="E11" s="29">
        <v>3394841.0723915002</v>
      </c>
      <c r="F11" s="29">
        <v>-383628</v>
      </c>
      <c r="G11" s="29">
        <v>3436.8</v>
      </c>
      <c r="H11" s="29">
        <v>0</v>
      </c>
      <c r="I11" s="41">
        <v>-43691.78499999996</v>
      </c>
      <c r="J11" s="41" t="s">
        <v>1940</v>
      </c>
      <c r="L11" t="s">
        <v>7191</v>
      </c>
      <c r="M11" s="29"/>
      <c r="N11" s="29">
        <v>43691.785000000003</v>
      </c>
      <c r="O11" s="29">
        <v>-1152514.819623739</v>
      </c>
      <c r="P11" s="29">
        <v>0</v>
      </c>
      <c r="Q11" s="29">
        <v>0</v>
      </c>
      <c r="R11" t="s">
        <v>365</v>
      </c>
      <c r="S11" s="304" t="s">
        <v>30</v>
      </c>
      <c r="T11" s="304" t="s">
        <v>30</v>
      </c>
      <c r="U11" s="110">
        <v>19838202.789442815</v>
      </c>
      <c r="V11" s="29">
        <v>19794511.004442815</v>
      </c>
      <c r="W11" s="29">
        <v>-3394841.0723915002</v>
      </c>
      <c r="Y11" s="29"/>
    </row>
    <row r="12" spans="1:25" ht="13">
      <c r="A12" s="66" t="s">
        <v>650</v>
      </c>
      <c r="B12" s="29">
        <v>-1377045.5170481675</v>
      </c>
      <c r="C12" s="29">
        <v>95447.5867985636</v>
      </c>
      <c r="D12" s="29">
        <v>0</v>
      </c>
      <c r="E12" s="29">
        <v>0</v>
      </c>
      <c r="F12" s="29">
        <v>172721</v>
      </c>
      <c r="G12" s="29">
        <v>3991.8</v>
      </c>
      <c r="H12" s="29">
        <v>37076.035199999984</v>
      </c>
      <c r="I12" s="41">
        <v>-1067809.0950496038</v>
      </c>
      <c r="J12" s="41" t="s">
        <v>1940</v>
      </c>
      <c r="K12">
        <v>2</v>
      </c>
      <c r="L12" t="s">
        <v>7188</v>
      </c>
      <c r="M12" s="29"/>
      <c r="N12" s="29">
        <v>1067809.0950496038</v>
      </c>
      <c r="O12" s="29">
        <v>1067809.0950496038</v>
      </c>
      <c r="P12" s="29">
        <v>0</v>
      </c>
      <c r="Q12" s="29">
        <v>0</v>
      </c>
      <c r="R12" t="s">
        <v>365</v>
      </c>
      <c r="S12" s="304"/>
      <c r="T12" s="304"/>
      <c r="U12" s="110">
        <v>0</v>
      </c>
      <c r="V12" s="29">
        <v>-1067809.0950496038</v>
      </c>
      <c r="W12" s="29"/>
      <c r="Y12" s="29"/>
    </row>
    <row r="13" spans="1:25" ht="13">
      <c r="A13" s="66" t="s">
        <v>651</v>
      </c>
      <c r="B13" s="29">
        <v>-29043.438166013362</v>
      </c>
      <c r="C13" s="29">
        <v>0</v>
      </c>
      <c r="D13" s="29">
        <v>0</v>
      </c>
      <c r="E13" s="29">
        <v>0</v>
      </c>
      <c r="F13" s="29">
        <v>7620</v>
      </c>
      <c r="G13" s="29">
        <v>200.10000000000002</v>
      </c>
      <c r="H13" s="29">
        <v>0</v>
      </c>
      <c r="I13" s="41">
        <v>-21223.338166013364</v>
      </c>
      <c r="J13" s="41" t="s">
        <v>1940</v>
      </c>
      <c r="K13">
        <v>3</v>
      </c>
      <c r="L13" t="s">
        <v>7188</v>
      </c>
      <c r="M13" s="29"/>
      <c r="N13" s="29">
        <v>1957161.7170000002</v>
      </c>
      <c r="O13" s="29">
        <v>1957161.7170000002</v>
      </c>
      <c r="P13" s="29">
        <v>0</v>
      </c>
      <c r="Q13" s="29">
        <v>0</v>
      </c>
      <c r="R13" t="s">
        <v>365</v>
      </c>
      <c r="S13" s="44"/>
      <c r="T13" s="44"/>
      <c r="U13" s="110">
        <v>0</v>
      </c>
      <c r="V13" s="29">
        <v>-21223.338166013364</v>
      </c>
      <c r="Y13" s="29"/>
    </row>
    <row r="14" spans="1:25" ht="13">
      <c r="A14" s="66" t="s">
        <v>652</v>
      </c>
      <c r="B14" s="29">
        <v>0</v>
      </c>
      <c r="C14" s="29">
        <v>0</v>
      </c>
      <c r="D14" s="29">
        <v>0</v>
      </c>
      <c r="E14" s="29">
        <v>0</v>
      </c>
      <c r="F14" s="29">
        <v>0</v>
      </c>
      <c r="G14" s="29">
        <v>0</v>
      </c>
      <c r="H14" s="29">
        <v>0</v>
      </c>
      <c r="I14" s="41">
        <v>0</v>
      </c>
      <c r="J14" s="41" t="s">
        <v>1940</v>
      </c>
      <c r="K14">
        <v>0</v>
      </c>
      <c r="L14" t="s">
        <v>7188</v>
      </c>
      <c r="M14" s="29"/>
      <c r="N14" s="29">
        <v>0</v>
      </c>
      <c r="O14" s="29">
        <v>0</v>
      </c>
      <c r="P14" s="29">
        <v>0</v>
      </c>
      <c r="Q14" s="29">
        <v>0</v>
      </c>
      <c r="R14" t="s">
        <v>365</v>
      </c>
      <c r="S14" s="44"/>
      <c r="T14" s="44"/>
      <c r="U14" s="110">
        <v>0</v>
      </c>
      <c r="V14" s="29">
        <v>0</v>
      </c>
      <c r="Y14" s="29"/>
    </row>
    <row r="15" spans="1:25" ht="13">
      <c r="A15" s="66" t="s">
        <v>653</v>
      </c>
      <c r="B15" s="29">
        <v>-85545.507766701572</v>
      </c>
      <c r="C15" s="29">
        <v>-547310.9</v>
      </c>
      <c r="D15" s="29">
        <v>0</v>
      </c>
      <c r="E15" s="29">
        <v>0</v>
      </c>
      <c r="F15" s="29">
        <v>615055</v>
      </c>
      <c r="G15" s="29">
        <v>12753.300000000001</v>
      </c>
      <c r="H15" s="29">
        <v>109022.22517735884</v>
      </c>
      <c r="I15" s="41">
        <v>103974.11741065719</v>
      </c>
      <c r="J15" s="41" t="s">
        <v>1940</v>
      </c>
      <c r="K15">
        <v>1</v>
      </c>
      <c r="L15" t="s">
        <v>7188</v>
      </c>
      <c r="M15" s="29"/>
      <c r="N15" s="29">
        <v>3915106.1090529091</v>
      </c>
      <c r="O15" s="29">
        <v>3915106.1090529091</v>
      </c>
      <c r="P15" s="29">
        <v>0</v>
      </c>
      <c r="Q15" s="29">
        <v>0</v>
      </c>
      <c r="R15" t="s">
        <v>365</v>
      </c>
      <c r="S15" s="44"/>
      <c r="U15" s="110">
        <v>4313636.3636363642</v>
      </c>
      <c r="V15" s="29">
        <v>4417610.4810470212</v>
      </c>
      <c r="Y15" s="29"/>
    </row>
    <row r="16" spans="1:25" ht="13">
      <c r="A16" s="66" t="s">
        <v>654</v>
      </c>
      <c r="B16" s="29">
        <v>-239648.8905508584</v>
      </c>
      <c r="C16" s="29">
        <v>11657.72</v>
      </c>
      <c r="D16" s="29">
        <v>0</v>
      </c>
      <c r="E16" s="29">
        <v>0</v>
      </c>
      <c r="F16" s="29">
        <v>102028</v>
      </c>
      <c r="G16" s="29">
        <v>7453.5</v>
      </c>
      <c r="H16" s="29">
        <v>67256.113833501964</v>
      </c>
      <c r="I16" s="41">
        <v>-51253.556717356434</v>
      </c>
      <c r="J16" s="41" t="s">
        <v>1940</v>
      </c>
      <c r="K16">
        <v>12</v>
      </c>
      <c r="L16" t="s">
        <v>7188</v>
      </c>
      <c r="M16" s="29"/>
      <c r="N16" s="29">
        <v>1077210.7964845959</v>
      </c>
      <c r="O16" s="29">
        <v>1077210.7964845959</v>
      </c>
      <c r="P16" s="29">
        <v>0</v>
      </c>
      <c r="Q16" s="29">
        <v>0</v>
      </c>
      <c r="R16" t="s">
        <v>365</v>
      </c>
      <c r="S16" s="44"/>
      <c r="U16" s="110">
        <v>0</v>
      </c>
      <c r="V16" s="29">
        <v>-51253.556717356434</v>
      </c>
      <c r="Y16" s="29"/>
    </row>
    <row r="17" spans="1:25" ht="13">
      <c r="A17" s="66" t="s">
        <v>655</v>
      </c>
      <c r="B17" s="29">
        <v>-8909274.2004166543</v>
      </c>
      <c r="C17" s="29">
        <v>535653.18000000005</v>
      </c>
      <c r="D17" s="29">
        <v>0</v>
      </c>
      <c r="E17" s="29">
        <v>0</v>
      </c>
      <c r="F17" s="29">
        <v>3104097</v>
      </c>
      <c r="G17" s="29">
        <v>133262.70000000001</v>
      </c>
      <c r="H17" s="29">
        <v>315576.23634829099</v>
      </c>
      <c r="I17" s="41">
        <v>-4820685.0840683635</v>
      </c>
      <c r="J17" s="41" t="s">
        <v>1940</v>
      </c>
      <c r="K17">
        <v>24</v>
      </c>
      <c r="L17" t="s">
        <v>7188</v>
      </c>
      <c r="M17" s="29"/>
      <c r="N17" s="29">
        <v>21414277.470086396</v>
      </c>
      <c r="O17" s="29">
        <v>21414277.470086396</v>
      </c>
      <c r="P17" s="29">
        <v>4087927.9788355296</v>
      </c>
      <c r="Q17" s="29">
        <v>0</v>
      </c>
      <c r="R17" t="s">
        <v>365</v>
      </c>
      <c r="S17" s="44"/>
      <c r="U17" s="110">
        <v>6853079.1788856313</v>
      </c>
      <c r="V17" s="29">
        <v>2032394.0948172677</v>
      </c>
      <c r="Y17" s="29"/>
    </row>
    <row r="18" spans="1:25" ht="13">
      <c r="A18" s="66" t="s">
        <v>656</v>
      </c>
      <c r="B18" s="29">
        <v>-2754271.7974463869</v>
      </c>
      <c r="C18" s="29">
        <v>55711.5</v>
      </c>
      <c r="D18" s="29">
        <v>0</v>
      </c>
      <c r="E18" s="29">
        <v>0</v>
      </c>
      <c r="F18" s="29">
        <v>836984</v>
      </c>
      <c r="G18" s="29">
        <v>65647.200000000012</v>
      </c>
      <c r="H18" s="29">
        <v>32523.226418547449</v>
      </c>
      <c r="I18" s="41">
        <v>-1763405.8710278394</v>
      </c>
      <c r="J18" s="41" t="s">
        <v>1940</v>
      </c>
      <c r="K18">
        <v>11</v>
      </c>
      <c r="L18" t="s">
        <v>7188</v>
      </c>
      <c r="M18" s="29"/>
      <c r="N18" s="29">
        <v>5803296.0074570896</v>
      </c>
      <c r="O18" s="29">
        <v>5803296.0074570896</v>
      </c>
      <c r="P18" s="29">
        <v>760457.89814576297</v>
      </c>
      <c r="Q18" s="29">
        <v>0</v>
      </c>
      <c r="R18" t="s">
        <v>365</v>
      </c>
      <c r="S18" s="44"/>
      <c r="U18" s="110">
        <v>15428023.036715545</v>
      </c>
      <c r="V18" s="29">
        <v>13664617.165687706</v>
      </c>
      <c r="Y18" s="29"/>
    </row>
    <row r="19" spans="1:25" ht="13">
      <c r="A19" s="66" t="s">
        <v>657</v>
      </c>
      <c r="B19" s="29">
        <v>-12940594.011060713</v>
      </c>
      <c r="C19" s="29">
        <v>0</v>
      </c>
      <c r="D19" s="29">
        <v>-5900000</v>
      </c>
      <c r="E19" s="29">
        <v>0</v>
      </c>
      <c r="F19" s="29">
        <v>6655632</v>
      </c>
      <c r="G19" s="29">
        <v>348942.6</v>
      </c>
      <c r="H19" s="29">
        <v>30848.4375</v>
      </c>
      <c r="I19" s="41">
        <v>-11805170.973560715</v>
      </c>
      <c r="J19" s="41" t="s">
        <v>1940</v>
      </c>
      <c r="K19">
        <v>10</v>
      </c>
      <c r="L19" t="s">
        <v>7188</v>
      </c>
      <c r="M19" s="29"/>
      <c r="N19" s="29">
        <v>43104274.371218435</v>
      </c>
      <c r="O19" s="29">
        <v>37204274.371218435</v>
      </c>
      <c r="P19" s="29">
        <v>0</v>
      </c>
      <c r="Q19" s="29">
        <v>0</v>
      </c>
      <c r="R19" t="s">
        <v>365</v>
      </c>
      <c r="S19" s="44"/>
      <c r="U19" s="110">
        <v>977966.61290322582</v>
      </c>
      <c r="V19" s="29">
        <v>-10827204.360657489</v>
      </c>
      <c r="Y19" s="29"/>
    </row>
    <row r="20" spans="1:25" ht="13">
      <c r="A20" s="66" t="s">
        <v>658</v>
      </c>
      <c r="B20" s="29">
        <v>-6881839.3127508443</v>
      </c>
      <c r="C20" s="29">
        <v>-55711.5</v>
      </c>
      <c r="D20" s="29">
        <v>0</v>
      </c>
      <c r="E20" s="29">
        <v>0</v>
      </c>
      <c r="F20" s="29">
        <v>1310858</v>
      </c>
      <c r="G20" s="29">
        <v>36829.5</v>
      </c>
      <c r="H20" s="29">
        <v>1470</v>
      </c>
      <c r="I20" s="41">
        <v>-5588393.3127508443</v>
      </c>
      <c r="J20" s="41" t="s">
        <v>1940</v>
      </c>
      <c r="K20">
        <v>6</v>
      </c>
      <c r="L20" t="s">
        <v>7188</v>
      </c>
      <c r="M20" s="29"/>
      <c r="N20" s="29">
        <v>9651363.140378898</v>
      </c>
      <c r="O20" s="29">
        <v>9651363.140378898</v>
      </c>
      <c r="P20" s="29">
        <v>547783.52155000006</v>
      </c>
      <c r="Q20" s="29">
        <v>0</v>
      </c>
      <c r="R20" t="s">
        <v>365</v>
      </c>
      <c r="S20" s="44"/>
      <c r="U20" s="110">
        <v>13740785.447214074</v>
      </c>
      <c r="V20" s="29">
        <v>8152392.1344632301</v>
      </c>
      <c r="Y20" s="29"/>
    </row>
    <row r="21" spans="1:25" ht="13">
      <c r="A21" s="66" t="s">
        <v>641</v>
      </c>
      <c r="B21" s="29">
        <v>0</v>
      </c>
      <c r="C21" s="29">
        <v>0</v>
      </c>
      <c r="D21" s="29">
        <v>0</v>
      </c>
      <c r="E21" s="29">
        <v>0</v>
      </c>
      <c r="F21" s="29">
        <v>0</v>
      </c>
      <c r="G21" s="29">
        <v>0</v>
      </c>
      <c r="H21" s="29">
        <v>0</v>
      </c>
      <c r="I21" s="41">
        <v>0</v>
      </c>
      <c r="J21" s="41" t="s">
        <v>1940</v>
      </c>
      <c r="K21">
        <v>0</v>
      </c>
      <c r="L21" t="s">
        <v>7188</v>
      </c>
      <c r="M21" s="29"/>
      <c r="N21" s="29">
        <v>0</v>
      </c>
      <c r="O21" s="29">
        <v>0</v>
      </c>
      <c r="P21" s="29">
        <v>0</v>
      </c>
      <c r="Q21" s="29">
        <v>0</v>
      </c>
      <c r="R21" t="s">
        <v>365</v>
      </c>
      <c r="S21" s="44"/>
      <c r="U21" s="110">
        <v>0</v>
      </c>
      <c r="V21" s="29">
        <v>0</v>
      </c>
      <c r="Y21" s="29"/>
    </row>
    <row r="22" spans="1:25" ht="13">
      <c r="A22" s="66" t="s">
        <v>659</v>
      </c>
      <c r="B22" s="29">
        <v>-261706.36915818343</v>
      </c>
      <c r="C22" s="29">
        <v>232439.62495772124</v>
      </c>
      <c r="D22" s="29">
        <v>-150.98679953781314</v>
      </c>
      <c r="E22" s="29">
        <v>0</v>
      </c>
      <c r="F22" s="29">
        <v>28224</v>
      </c>
      <c r="G22" s="29">
        <v>0</v>
      </c>
      <c r="H22" s="29">
        <v>1193.7309999999998</v>
      </c>
      <c r="I22" s="41">
        <v>3.637978807091713E-12</v>
      </c>
      <c r="J22" s="41" t="s">
        <v>1940</v>
      </c>
      <c r="K22">
        <v>0</v>
      </c>
      <c r="L22" t="s">
        <v>7191</v>
      </c>
      <c r="M22" s="29"/>
      <c r="N22" s="29">
        <v>0</v>
      </c>
      <c r="O22" s="29">
        <v>-150.98679953781314</v>
      </c>
      <c r="P22" s="29">
        <v>0</v>
      </c>
      <c r="Q22" s="29">
        <v>0</v>
      </c>
      <c r="R22" t="s">
        <v>365</v>
      </c>
      <c r="S22" s="304"/>
      <c r="T22" s="304"/>
      <c r="U22" s="110">
        <v>0</v>
      </c>
      <c r="V22" s="29">
        <v>3.637978807091713E-12</v>
      </c>
      <c r="W22" s="29"/>
      <c r="Y22" s="29"/>
    </row>
    <row r="23" spans="1:25" ht="13">
      <c r="A23" s="66" t="s">
        <v>660</v>
      </c>
      <c r="B23" s="29">
        <v>-195336.13614260039</v>
      </c>
      <c r="C23" s="29">
        <v>-3238.4</v>
      </c>
      <c r="D23" s="29">
        <v>0</v>
      </c>
      <c r="E23" s="29">
        <v>0</v>
      </c>
      <c r="F23" s="29">
        <v>64558</v>
      </c>
      <c r="G23" s="29">
        <v>7358.7000000000007</v>
      </c>
      <c r="H23" s="29">
        <v>48733.900674686753</v>
      </c>
      <c r="I23" s="41">
        <v>-77923.93546791363</v>
      </c>
      <c r="J23" s="41" t="s">
        <v>1940</v>
      </c>
      <c r="K23">
        <v>4</v>
      </c>
      <c r="L23" t="s">
        <v>7188</v>
      </c>
      <c r="M23" s="29"/>
      <c r="N23" s="29">
        <v>479773.0503291355</v>
      </c>
      <c r="O23" s="29">
        <v>479773.0503291355</v>
      </c>
      <c r="P23" s="29">
        <v>25181.153076050632</v>
      </c>
      <c r="Q23" s="29">
        <v>0</v>
      </c>
      <c r="R23" t="s">
        <v>365</v>
      </c>
      <c r="S23" s="44"/>
      <c r="U23" s="110">
        <v>0</v>
      </c>
      <c r="V23" s="29">
        <v>-77923.93546791363</v>
      </c>
      <c r="Y23" s="29"/>
    </row>
    <row r="24" spans="1:25" ht="13">
      <c r="A24" s="66" t="s">
        <v>661</v>
      </c>
      <c r="B24" s="29">
        <v>-392135.4437832649</v>
      </c>
      <c r="C24" s="29">
        <v>38136.562635698239</v>
      </c>
      <c r="D24" s="29">
        <v>0</v>
      </c>
      <c r="E24" s="29">
        <v>0</v>
      </c>
      <c r="F24" s="29">
        <v>31164</v>
      </c>
      <c r="G24" s="29">
        <v>4757.1000000000004</v>
      </c>
      <c r="H24" s="29">
        <v>0</v>
      </c>
      <c r="I24" s="41">
        <v>-318077.78114756668</v>
      </c>
      <c r="J24" s="41" t="s">
        <v>1940</v>
      </c>
      <c r="K24">
        <v>2</v>
      </c>
      <c r="L24" t="s">
        <v>7188</v>
      </c>
      <c r="M24" s="29"/>
      <c r="N24" s="29">
        <v>318077.78114756668</v>
      </c>
      <c r="O24" s="29">
        <v>318077.78114756668</v>
      </c>
      <c r="P24" s="29">
        <v>12432.472078085009</v>
      </c>
      <c r="Q24" s="29">
        <v>0</v>
      </c>
      <c r="R24" t="s">
        <v>365</v>
      </c>
      <c r="S24" s="304"/>
      <c r="T24" s="304"/>
      <c r="U24" s="110">
        <v>0</v>
      </c>
      <c r="V24" s="29">
        <v>-318077.78114756668</v>
      </c>
      <c r="W24" s="29"/>
      <c r="Y24" s="29"/>
    </row>
    <row r="25" spans="1:25" ht="13">
      <c r="A25" s="66" t="s">
        <v>662</v>
      </c>
      <c r="B25" s="29">
        <v>0</v>
      </c>
      <c r="C25" s="29">
        <v>0</v>
      </c>
      <c r="D25" s="29">
        <v>0</v>
      </c>
      <c r="E25" s="29">
        <v>0</v>
      </c>
      <c r="F25" s="29">
        <v>0</v>
      </c>
      <c r="G25" s="29">
        <v>0</v>
      </c>
      <c r="H25" s="29">
        <v>0</v>
      </c>
      <c r="I25" s="41">
        <v>0</v>
      </c>
      <c r="J25" s="41" t="s">
        <v>1940</v>
      </c>
      <c r="K25">
        <v>0</v>
      </c>
      <c r="L25" t="s">
        <v>7188</v>
      </c>
      <c r="M25" s="29"/>
      <c r="N25" s="29">
        <v>0</v>
      </c>
      <c r="O25" s="29">
        <v>0</v>
      </c>
      <c r="P25" s="29">
        <v>0</v>
      </c>
      <c r="Q25" s="29">
        <v>0</v>
      </c>
      <c r="R25" t="s">
        <v>365</v>
      </c>
      <c r="S25" s="44"/>
      <c r="U25" s="110">
        <v>119968.54838709677</v>
      </c>
      <c r="V25" s="29">
        <v>119968.54838709677</v>
      </c>
      <c r="Y25" s="29"/>
    </row>
    <row r="26" spans="1:25" ht="13">
      <c r="A26" s="66" t="s">
        <v>663</v>
      </c>
      <c r="B26" s="29">
        <v>-11942.634844493161</v>
      </c>
      <c r="C26" s="29">
        <v>0</v>
      </c>
      <c r="D26" s="29">
        <v>0</v>
      </c>
      <c r="E26" s="29">
        <v>0</v>
      </c>
      <c r="F26" s="29">
        <v>41929</v>
      </c>
      <c r="G26" s="29">
        <v>997.5</v>
      </c>
      <c r="H26" s="29">
        <v>0</v>
      </c>
      <c r="I26" s="41">
        <v>30983.865155506839</v>
      </c>
      <c r="J26" s="41" t="s">
        <v>1940</v>
      </c>
      <c r="K26">
        <v>1</v>
      </c>
      <c r="L26" t="s">
        <v>7188</v>
      </c>
      <c r="M26" s="29"/>
      <c r="N26" s="29">
        <v>270267.0430734657</v>
      </c>
      <c r="O26" s="29">
        <v>270267.0430734657</v>
      </c>
      <c r="P26" s="29">
        <v>0</v>
      </c>
      <c r="Q26" s="29">
        <v>0</v>
      </c>
      <c r="R26" t="s">
        <v>365</v>
      </c>
      <c r="S26" s="44"/>
      <c r="U26" s="110">
        <v>0</v>
      </c>
      <c r="V26" s="29">
        <v>30983.865155506839</v>
      </c>
      <c r="Y26" s="29"/>
    </row>
    <row r="27" spans="1:25" ht="13">
      <c r="A27" s="66" t="s">
        <v>664</v>
      </c>
      <c r="B27" s="29">
        <v>-92297.447146230596</v>
      </c>
      <c r="C27" s="29">
        <v>0</v>
      </c>
      <c r="D27" s="29">
        <v>-9448.5974265617788</v>
      </c>
      <c r="E27" s="29">
        <v>0</v>
      </c>
      <c r="F27" s="29">
        <v>22642</v>
      </c>
      <c r="G27" s="29">
        <v>0</v>
      </c>
      <c r="H27" s="29">
        <v>0</v>
      </c>
      <c r="I27" s="41">
        <v>-79104.04457279238</v>
      </c>
      <c r="J27" s="41" t="s">
        <v>1940</v>
      </c>
      <c r="K27">
        <v>2</v>
      </c>
      <c r="L27" t="s">
        <v>7188</v>
      </c>
      <c r="M27" s="29"/>
      <c r="N27" s="29">
        <v>831256.49249999982</v>
      </c>
      <c r="O27" s="29">
        <v>821807.89507343806</v>
      </c>
      <c r="P27" s="29">
        <v>0</v>
      </c>
      <c r="Q27" s="29">
        <v>0</v>
      </c>
      <c r="R27" t="s">
        <v>365</v>
      </c>
      <c r="S27" s="44"/>
      <c r="T27" s="44"/>
      <c r="U27" s="110">
        <v>0</v>
      </c>
      <c r="V27" s="29">
        <v>-79104.04457279238</v>
      </c>
      <c r="Y27" s="29"/>
    </row>
    <row r="28" spans="1:25" ht="13">
      <c r="A28" s="66" t="s">
        <v>665</v>
      </c>
      <c r="B28" s="29">
        <v>-66780.848083410921</v>
      </c>
      <c r="C28" s="29">
        <v>-3688.54999999851</v>
      </c>
      <c r="D28" s="29">
        <v>0</v>
      </c>
      <c r="E28" s="29">
        <v>0</v>
      </c>
      <c r="F28" s="29">
        <v>38919</v>
      </c>
      <c r="G28" s="29">
        <v>807.30000000000007</v>
      </c>
      <c r="H28" s="29">
        <v>0</v>
      </c>
      <c r="I28" s="41">
        <v>-30743.098083409426</v>
      </c>
      <c r="J28" s="41" t="s">
        <v>1940</v>
      </c>
      <c r="K28">
        <v>1</v>
      </c>
      <c r="L28" t="s">
        <v>7188</v>
      </c>
      <c r="M28" s="29"/>
      <c r="N28" s="29">
        <v>261984.53266569506</v>
      </c>
      <c r="O28" s="29">
        <v>261984.53266569506</v>
      </c>
      <c r="P28" s="29">
        <v>0</v>
      </c>
      <c r="Q28" s="29">
        <v>0</v>
      </c>
      <c r="R28" t="s">
        <v>365</v>
      </c>
      <c r="S28" s="44"/>
      <c r="U28" s="110">
        <v>0</v>
      </c>
      <c r="V28" s="29">
        <v>-30743.098083409426</v>
      </c>
      <c r="Y28" s="29"/>
    </row>
    <row r="29" spans="1:25" ht="13">
      <c r="A29" s="66" t="s">
        <v>666</v>
      </c>
      <c r="B29" s="29">
        <v>0</v>
      </c>
      <c r="C29" s="29">
        <v>0</v>
      </c>
      <c r="D29" s="29">
        <v>0</v>
      </c>
      <c r="E29" s="29">
        <v>0</v>
      </c>
      <c r="F29" s="29">
        <v>0</v>
      </c>
      <c r="G29" s="29">
        <v>0</v>
      </c>
      <c r="H29" s="29">
        <v>0</v>
      </c>
      <c r="I29" s="41">
        <v>0</v>
      </c>
      <c r="J29" s="41" t="s">
        <v>1940</v>
      </c>
      <c r="K29">
        <v>0</v>
      </c>
      <c r="L29" t="s">
        <v>7188</v>
      </c>
      <c r="M29" s="29"/>
      <c r="N29" s="29">
        <v>0</v>
      </c>
      <c r="O29" s="29">
        <v>0</v>
      </c>
      <c r="P29" s="29">
        <v>0</v>
      </c>
      <c r="Q29" s="29">
        <v>0</v>
      </c>
      <c r="R29" t="s">
        <v>365</v>
      </c>
      <c r="S29" s="44"/>
      <c r="U29" s="110">
        <v>14343985.227272727</v>
      </c>
      <c r="V29" s="29">
        <v>14343985.227272727</v>
      </c>
      <c r="Y29" s="29"/>
    </row>
    <row r="30" spans="1:25" ht="13">
      <c r="A30" s="66" t="s">
        <v>667</v>
      </c>
      <c r="B30" s="29">
        <v>0</v>
      </c>
      <c r="C30" s="29">
        <v>0</v>
      </c>
      <c r="D30" s="29">
        <v>0</v>
      </c>
      <c r="E30" s="29">
        <v>0</v>
      </c>
      <c r="F30" s="29">
        <v>0</v>
      </c>
      <c r="G30" s="29">
        <v>0</v>
      </c>
      <c r="H30" s="29">
        <v>0</v>
      </c>
      <c r="I30" s="41">
        <v>0</v>
      </c>
      <c r="J30" s="41" t="s">
        <v>1940</v>
      </c>
      <c r="K30">
        <v>0</v>
      </c>
      <c r="L30" t="s">
        <v>7188</v>
      </c>
      <c r="M30" s="29"/>
      <c r="N30" s="29">
        <v>0</v>
      </c>
      <c r="O30" s="29">
        <v>0</v>
      </c>
      <c r="P30" s="29">
        <v>0</v>
      </c>
      <c r="Q30" s="29">
        <v>0</v>
      </c>
      <c r="R30" t="s">
        <v>365</v>
      </c>
      <c r="S30" s="44"/>
      <c r="U30" s="110">
        <v>0</v>
      </c>
      <c r="V30" s="29">
        <v>0</v>
      </c>
      <c r="Y30" s="29"/>
    </row>
    <row r="31" spans="1:25" ht="13">
      <c r="A31" s="66" t="s">
        <v>668</v>
      </c>
      <c r="B31" s="29">
        <v>0</v>
      </c>
      <c r="C31" s="29">
        <v>0</v>
      </c>
      <c r="D31" s="29">
        <v>0</v>
      </c>
      <c r="E31" s="29">
        <v>0</v>
      </c>
      <c r="F31" s="29">
        <v>0</v>
      </c>
      <c r="G31" s="29">
        <v>0</v>
      </c>
      <c r="H31" s="29">
        <v>0</v>
      </c>
      <c r="I31" s="41">
        <v>0</v>
      </c>
      <c r="J31" s="41" t="s">
        <v>1940</v>
      </c>
      <c r="K31">
        <v>0</v>
      </c>
      <c r="L31" t="s">
        <v>7188</v>
      </c>
      <c r="M31" s="29"/>
      <c r="N31" s="29">
        <v>0</v>
      </c>
      <c r="O31" s="29">
        <v>0</v>
      </c>
      <c r="P31" s="29">
        <v>0</v>
      </c>
      <c r="Q31" s="29">
        <v>0</v>
      </c>
      <c r="R31" t="s">
        <v>365</v>
      </c>
      <c r="S31" s="44"/>
      <c r="U31" s="110">
        <v>0</v>
      </c>
      <c r="V31" s="29">
        <v>0</v>
      </c>
      <c r="Y31" s="29"/>
    </row>
    <row r="32" spans="1:25" ht="13">
      <c r="A32" s="66" t="s">
        <v>642</v>
      </c>
      <c r="B32" s="29">
        <v>0</v>
      </c>
      <c r="C32" s="29">
        <v>0</v>
      </c>
      <c r="D32" s="29">
        <v>0</v>
      </c>
      <c r="E32" s="29">
        <v>0</v>
      </c>
      <c r="F32" s="29">
        <v>0</v>
      </c>
      <c r="G32" s="29">
        <v>0</v>
      </c>
      <c r="H32" s="29">
        <v>0</v>
      </c>
      <c r="I32" s="41">
        <v>0</v>
      </c>
      <c r="J32" s="41" t="s">
        <v>1940</v>
      </c>
      <c r="K32">
        <v>0</v>
      </c>
      <c r="L32" t="s">
        <v>7188</v>
      </c>
      <c r="M32" s="29"/>
      <c r="N32" s="29">
        <v>0</v>
      </c>
      <c r="O32" s="29">
        <v>0</v>
      </c>
      <c r="P32" s="29">
        <v>0</v>
      </c>
      <c r="Q32" s="29">
        <v>0</v>
      </c>
      <c r="R32" t="s">
        <v>365</v>
      </c>
      <c r="S32" s="44"/>
      <c r="T32" s="44"/>
      <c r="U32" s="110">
        <v>0</v>
      </c>
      <c r="V32" s="29">
        <v>0</v>
      </c>
      <c r="Y32" s="29"/>
    </row>
    <row r="33" spans="1:25" ht="13">
      <c r="A33" s="66" t="s">
        <v>669</v>
      </c>
      <c r="B33" s="29">
        <v>0</v>
      </c>
      <c r="C33" s="29">
        <v>0</v>
      </c>
      <c r="D33" s="29">
        <v>0</v>
      </c>
      <c r="E33" s="29">
        <v>0</v>
      </c>
      <c r="F33" s="29">
        <v>0</v>
      </c>
      <c r="G33" s="29">
        <v>0</v>
      </c>
      <c r="H33" s="29">
        <v>0</v>
      </c>
      <c r="I33" s="41">
        <v>0</v>
      </c>
      <c r="J33" s="41" t="s">
        <v>1940</v>
      </c>
      <c r="K33">
        <v>0</v>
      </c>
      <c r="L33" t="s">
        <v>7188</v>
      </c>
      <c r="M33" s="29"/>
      <c r="N33" s="29">
        <v>0</v>
      </c>
      <c r="O33" s="29">
        <v>0</v>
      </c>
      <c r="P33" s="29">
        <v>0</v>
      </c>
      <c r="Q33" s="29">
        <v>0</v>
      </c>
      <c r="R33" t="s">
        <v>365</v>
      </c>
      <c r="S33" s="44"/>
      <c r="U33" s="110">
        <v>0</v>
      </c>
      <c r="V33" s="29">
        <v>0</v>
      </c>
      <c r="Y33" s="29"/>
    </row>
    <row r="34" spans="1:25" ht="13">
      <c r="A34" s="66" t="s">
        <v>670</v>
      </c>
      <c r="B34" s="29">
        <v>0</v>
      </c>
      <c r="C34" s="29">
        <v>0</v>
      </c>
      <c r="D34" s="29">
        <v>0</v>
      </c>
      <c r="E34" s="29">
        <v>0</v>
      </c>
      <c r="F34" s="29">
        <v>0</v>
      </c>
      <c r="G34" s="29">
        <v>0</v>
      </c>
      <c r="H34" s="29">
        <v>0</v>
      </c>
      <c r="I34" s="41">
        <v>0</v>
      </c>
      <c r="J34" s="41" t="s">
        <v>1940</v>
      </c>
      <c r="K34">
        <v>0</v>
      </c>
      <c r="L34" t="s">
        <v>7188</v>
      </c>
      <c r="M34" s="29"/>
      <c r="N34" s="29">
        <v>0</v>
      </c>
      <c r="O34" s="29">
        <v>0</v>
      </c>
      <c r="P34" s="29">
        <v>0</v>
      </c>
      <c r="Q34" s="29">
        <v>0</v>
      </c>
      <c r="R34" t="s">
        <v>365</v>
      </c>
      <c r="S34" s="44"/>
      <c r="U34" s="110">
        <v>0</v>
      </c>
      <c r="V34" s="29">
        <v>0</v>
      </c>
      <c r="Y34" s="29"/>
    </row>
    <row r="35" spans="1:25" ht="13">
      <c r="A35" s="66" t="s">
        <v>671</v>
      </c>
      <c r="B35" s="29">
        <v>0</v>
      </c>
      <c r="C35" s="29">
        <v>0</v>
      </c>
      <c r="D35" s="29">
        <v>0</v>
      </c>
      <c r="E35" s="29">
        <v>0</v>
      </c>
      <c r="F35" s="29">
        <v>0</v>
      </c>
      <c r="G35" s="29">
        <v>0</v>
      </c>
      <c r="H35" s="29">
        <v>0</v>
      </c>
      <c r="I35" s="41">
        <v>0</v>
      </c>
      <c r="J35" s="41" t="s">
        <v>1940</v>
      </c>
      <c r="K35">
        <v>0</v>
      </c>
      <c r="L35" t="s">
        <v>7188</v>
      </c>
      <c r="M35" s="29"/>
      <c r="N35" s="29">
        <v>0</v>
      </c>
      <c r="O35" s="29">
        <v>0</v>
      </c>
      <c r="P35" s="29">
        <v>0</v>
      </c>
      <c r="Q35" s="29">
        <v>0</v>
      </c>
      <c r="R35" t="s">
        <v>365</v>
      </c>
      <c r="S35" s="44"/>
      <c r="U35" s="110">
        <v>0</v>
      </c>
      <c r="V35" s="29">
        <v>0</v>
      </c>
      <c r="Y35" s="29"/>
    </row>
    <row r="36" spans="1:25" ht="13">
      <c r="A36" s="66" t="s">
        <v>672</v>
      </c>
      <c r="B36" s="29">
        <v>0</v>
      </c>
      <c r="C36" s="29">
        <v>0</v>
      </c>
      <c r="D36" s="29">
        <v>0</v>
      </c>
      <c r="E36" s="29">
        <v>0</v>
      </c>
      <c r="F36" s="29">
        <v>0</v>
      </c>
      <c r="G36" s="29">
        <v>0</v>
      </c>
      <c r="H36" s="29">
        <v>0</v>
      </c>
      <c r="I36" s="41">
        <v>0</v>
      </c>
      <c r="J36" s="41" t="s">
        <v>1940</v>
      </c>
      <c r="K36">
        <v>0</v>
      </c>
      <c r="L36" t="s">
        <v>7188</v>
      </c>
      <c r="M36" s="29"/>
      <c r="N36" s="29">
        <v>0</v>
      </c>
      <c r="O36" s="29">
        <v>0</v>
      </c>
      <c r="P36" s="29">
        <v>0</v>
      </c>
      <c r="Q36" s="29">
        <v>0</v>
      </c>
      <c r="R36" t="s">
        <v>365</v>
      </c>
      <c r="S36" s="44"/>
      <c r="U36" s="110">
        <v>0</v>
      </c>
      <c r="V36" s="29">
        <v>0</v>
      </c>
      <c r="Y36" s="29"/>
    </row>
    <row r="37" spans="1:25" ht="13">
      <c r="A37" s="66" t="s">
        <v>673</v>
      </c>
      <c r="B37" s="29">
        <v>0</v>
      </c>
      <c r="C37" s="29">
        <v>0</v>
      </c>
      <c r="D37" s="29">
        <v>0</v>
      </c>
      <c r="E37" s="29">
        <v>0</v>
      </c>
      <c r="F37" s="29">
        <v>0</v>
      </c>
      <c r="G37" s="29">
        <v>0</v>
      </c>
      <c r="H37" s="29">
        <v>0</v>
      </c>
      <c r="I37" s="41">
        <v>0</v>
      </c>
      <c r="J37" s="41" t="s">
        <v>1940</v>
      </c>
      <c r="K37">
        <v>0</v>
      </c>
      <c r="L37" t="s">
        <v>7188</v>
      </c>
      <c r="M37" s="29"/>
      <c r="N37" s="29">
        <v>0</v>
      </c>
      <c r="O37" s="29">
        <v>0</v>
      </c>
      <c r="P37" s="29">
        <v>0</v>
      </c>
      <c r="Q37" s="29">
        <v>0</v>
      </c>
      <c r="R37" t="s">
        <v>365</v>
      </c>
      <c r="S37" s="44"/>
      <c r="U37" s="110">
        <v>0</v>
      </c>
      <c r="V37" s="29">
        <v>0</v>
      </c>
      <c r="Y37" s="29"/>
    </row>
    <row r="38" spans="1:25" ht="13">
      <c r="A38" s="66" t="s">
        <v>674</v>
      </c>
      <c r="B38" s="29">
        <v>0</v>
      </c>
      <c r="C38" s="29">
        <v>0</v>
      </c>
      <c r="D38" s="29">
        <v>0</v>
      </c>
      <c r="E38" s="29">
        <v>0</v>
      </c>
      <c r="F38" s="29">
        <v>0</v>
      </c>
      <c r="G38" s="29">
        <v>0</v>
      </c>
      <c r="H38" s="29">
        <v>0</v>
      </c>
      <c r="I38" s="41">
        <v>0</v>
      </c>
      <c r="J38" s="41" t="s">
        <v>1940</v>
      </c>
      <c r="K38">
        <v>0</v>
      </c>
      <c r="L38" t="s">
        <v>7188</v>
      </c>
      <c r="M38" s="29"/>
      <c r="N38" s="29">
        <v>0</v>
      </c>
      <c r="O38" s="29">
        <v>0</v>
      </c>
      <c r="P38" s="29">
        <v>0</v>
      </c>
      <c r="Q38" s="29">
        <v>0</v>
      </c>
      <c r="R38" t="s">
        <v>365</v>
      </c>
      <c r="S38" s="44"/>
      <c r="U38" s="110">
        <v>0</v>
      </c>
      <c r="V38" s="29">
        <v>0</v>
      </c>
      <c r="Y38" s="29"/>
    </row>
    <row r="39" spans="1:25" ht="13">
      <c r="A39" s="66" t="s">
        <v>675</v>
      </c>
      <c r="B39" s="29">
        <v>0</v>
      </c>
      <c r="C39" s="29">
        <v>0</v>
      </c>
      <c r="D39" s="29">
        <v>0</v>
      </c>
      <c r="E39" s="29">
        <v>0</v>
      </c>
      <c r="F39" s="29">
        <v>0</v>
      </c>
      <c r="G39" s="29">
        <v>0</v>
      </c>
      <c r="H39" s="29">
        <v>0</v>
      </c>
      <c r="I39" s="41">
        <v>0</v>
      </c>
      <c r="J39" s="41" t="s">
        <v>1940</v>
      </c>
      <c r="K39">
        <v>0</v>
      </c>
      <c r="L39" t="s">
        <v>7188</v>
      </c>
      <c r="M39" s="29"/>
      <c r="N39" s="29">
        <v>0</v>
      </c>
      <c r="O39" s="29">
        <v>0</v>
      </c>
      <c r="P39" s="29">
        <v>0</v>
      </c>
      <c r="Q39" s="29">
        <v>0</v>
      </c>
      <c r="R39" t="s">
        <v>365</v>
      </c>
      <c r="S39" s="44"/>
      <c r="U39" s="110">
        <v>0</v>
      </c>
      <c r="V39" s="29">
        <v>0</v>
      </c>
      <c r="Y39" s="29"/>
    </row>
    <row r="40" spans="1:25" ht="13">
      <c r="A40" s="66" t="s">
        <v>676</v>
      </c>
      <c r="B40" s="29">
        <v>0</v>
      </c>
      <c r="C40" s="29">
        <v>0</v>
      </c>
      <c r="D40" s="29">
        <v>0</v>
      </c>
      <c r="E40" s="29">
        <v>0</v>
      </c>
      <c r="F40" s="29">
        <v>0</v>
      </c>
      <c r="G40" s="29">
        <v>0</v>
      </c>
      <c r="H40" s="29">
        <v>0</v>
      </c>
      <c r="I40" s="41">
        <v>0</v>
      </c>
      <c r="J40" s="41" t="s">
        <v>1940</v>
      </c>
      <c r="K40">
        <v>0</v>
      </c>
      <c r="L40" t="s">
        <v>7188</v>
      </c>
      <c r="M40" s="29"/>
      <c r="N40" s="29">
        <v>0</v>
      </c>
      <c r="O40" s="29">
        <v>0</v>
      </c>
      <c r="P40" s="29">
        <v>0</v>
      </c>
      <c r="Q40" s="29">
        <v>0</v>
      </c>
      <c r="R40" t="s">
        <v>365</v>
      </c>
      <c r="S40" s="44"/>
      <c r="U40" s="110">
        <v>0</v>
      </c>
      <c r="V40" s="29">
        <v>0</v>
      </c>
      <c r="Y40" s="29"/>
    </row>
    <row r="41" spans="1:25" ht="13">
      <c r="A41" s="66" t="s">
        <v>677</v>
      </c>
      <c r="B41" s="29">
        <v>0</v>
      </c>
      <c r="C41" s="29">
        <v>0</v>
      </c>
      <c r="D41" s="29">
        <v>0</v>
      </c>
      <c r="E41" s="29">
        <v>0</v>
      </c>
      <c r="F41" s="29">
        <v>0</v>
      </c>
      <c r="G41" s="29">
        <v>0</v>
      </c>
      <c r="H41" s="29">
        <v>0</v>
      </c>
      <c r="I41" s="41">
        <v>0</v>
      </c>
      <c r="J41" s="41" t="s">
        <v>1940</v>
      </c>
      <c r="K41">
        <v>0</v>
      </c>
      <c r="L41" t="s">
        <v>7188</v>
      </c>
      <c r="M41" s="29"/>
      <c r="N41" s="29">
        <v>0</v>
      </c>
      <c r="O41" s="29">
        <v>0</v>
      </c>
      <c r="P41" s="29">
        <v>0</v>
      </c>
      <c r="Q41" s="29">
        <v>0</v>
      </c>
      <c r="R41" t="s">
        <v>365</v>
      </c>
      <c r="S41" s="44"/>
      <c r="U41" s="110">
        <v>0</v>
      </c>
      <c r="V41" s="29">
        <v>0</v>
      </c>
      <c r="Y41" s="29"/>
    </row>
    <row r="42" spans="1:25" ht="13">
      <c r="A42" s="66" t="s">
        <v>678</v>
      </c>
      <c r="B42" s="29">
        <v>0</v>
      </c>
      <c r="C42" s="29">
        <v>0</v>
      </c>
      <c r="D42" s="29">
        <v>0</v>
      </c>
      <c r="E42" s="29">
        <v>0</v>
      </c>
      <c r="F42" s="29">
        <v>0</v>
      </c>
      <c r="G42" s="29">
        <v>0</v>
      </c>
      <c r="H42" s="29">
        <v>0</v>
      </c>
      <c r="I42" s="41">
        <v>0</v>
      </c>
      <c r="J42" s="41" t="s">
        <v>1940</v>
      </c>
      <c r="K42">
        <v>0</v>
      </c>
      <c r="L42" t="s">
        <v>7188</v>
      </c>
      <c r="M42" s="29"/>
      <c r="N42" s="29">
        <v>0</v>
      </c>
      <c r="O42" s="29">
        <v>0</v>
      </c>
      <c r="P42" s="29">
        <v>0</v>
      </c>
      <c r="Q42" s="29">
        <v>0</v>
      </c>
      <c r="R42" t="s">
        <v>365</v>
      </c>
      <c r="S42" s="44"/>
      <c r="U42" s="110">
        <v>0</v>
      </c>
      <c r="V42" s="29">
        <v>0</v>
      </c>
      <c r="Y42" s="29"/>
    </row>
    <row r="43" spans="1:25" ht="13">
      <c r="A43" s="66" t="s">
        <v>643</v>
      </c>
      <c r="B43" s="29">
        <v>0</v>
      </c>
      <c r="C43" s="29">
        <v>0</v>
      </c>
      <c r="D43" s="29">
        <v>0</v>
      </c>
      <c r="E43" s="29">
        <v>0</v>
      </c>
      <c r="F43" s="29">
        <v>0</v>
      </c>
      <c r="G43" s="29">
        <v>0</v>
      </c>
      <c r="H43" s="29">
        <v>0</v>
      </c>
      <c r="I43" s="41">
        <v>0</v>
      </c>
      <c r="J43" s="41" t="s">
        <v>1940</v>
      </c>
      <c r="K43">
        <v>0</v>
      </c>
      <c r="L43" t="s">
        <v>7188</v>
      </c>
      <c r="M43" s="29"/>
      <c r="N43" s="29">
        <v>0</v>
      </c>
      <c r="O43" s="29">
        <v>0</v>
      </c>
      <c r="P43" s="29">
        <v>0</v>
      </c>
      <c r="Q43" s="29">
        <v>0</v>
      </c>
      <c r="R43" t="s">
        <v>365</v>
      </c>
      <c r="S43" s="44"/>
      <c r="U43" s="110">
        <v>0</v>
      </c>
      <c r="V43" s="29">
        <v>0</v>
      </c>
      <c r="Y43" s="29"/>
    </row>
    <row r="44" spans="1:25" ht="13">
      <c r="A44" s="66" t="s">
        <v>679</v>
      </c>
      <c r="B44" s="29">
        <v>0</v>
      </c>
      <c r="C44" s="29">
        <v>0</v>
      </c>
      <c r="D44" s="29">
        <v>0</v>
      </c>
      <c r="E44" s="29">
        <v>0</v>
      </c>
      <c r="F44" s="29">
        <v>0</v>
      </c>
      <c r="G44" s="29">
        <v>0</v>
      </c>
      <c r="H44" s="29">
        <v>0</v>
      </c>
      <c r="I44" s="41">
        <v>0</v>
      </c>
      <c r="J44" s="41" t="s">
        <v>1940</v>
      </c>
      <c r="K44">
        <v>0</v>
      </c>
      <c r="L44" t="s">
        <v>7188</v>
      </c>
      <c r="M44" s="29"/>
      <c r="N44" s="29">
        <v>0</v>
      </c>
      <c r="O44" s="29">
        <v>0</v>
      </c>
      <c r="P44" s="29">
        <v>0</v>
      </c>
      <c r="Q44" s="29">
        <v>0</v>
      </c>
      <c r="R44" t="s">
        <v>365</v>
      </c>
      <c r="S44" s="44"/>
      <c r="U44" s="110">
        <v>0</v>
      </c>
      <c r="V44" s="29">
        <v>0</v>
      </c>
      <c r="Y44" s="29"/>
    </row>
    <row r="45" spans="1:25" ht="13">
      <c r="A45" s="66" t="s">
        <v>680</v>
      </c>
      <c r="B45" s="29">
        <v>0</v>
      </c>
      <c r="C45" s="29">
        <v>0</v>
      </c>
      <c r="D45" s="29">
        <v>0</v>
      </c>
      <c r="E45" s="29">
        <v>0</v>
      </c>
      <c r="F45" s="29">
        <v>0</v>
      </c>
      <c r="G45" s="29">
        <v>0</v>
      </c>
      <c r="H45" s="29">
        <v>0</v>
      </c>
      <c r="I45" s="41">
        <v>0</v>
      </c>
      <c r="J45" s="41" t="s">
        <v>1940</v>
      </c>
      <c r="K45">
        <v>0</v>
      </c>
      <c r="L45" t="s">
        <v>7188</v>
      </c>
      <c r="M45" s="29"/>
      <c r="N45" s="29">
        <v>0</v>
      </c>
      <c r="O45" s="29">
        <v>0</v>
      </c>
      <c r="P45" s="29">
        <v>0</v>
      </c>
      <c r="Q45" s="29">
        <v>0</v>
      </c>
      <c r="R45" t="s">
        <v>365</v>
      </c>
      <c r="S45" s="44"/>
      <c r="U45" s="110">
        <v>0</v>
      </c>
      <c r="V45" s="29">
        <v>0</v>
      </c>
      <c r="Y45" s="29"/>
    </row>
    <row r="46" spans="1:25" ht="13">
      <c r="A46" s="66" t="s">
        <v>681</v>
      </c>
      <c r="B46" s="29">
        <v>0</v>
      </c>
      <c r="C46" s="29">
        <v>0</v>
      </c>
      <c r="D46" s="29">
        <v>0</v>
      </c>
      <c r="E46" s="29">
        <v>0</v>
      </c>
      <c r="F46" s="29">
        <v>0</v>
      </c>
      <c r="G46" s="29">
        <v>0</v>
      </c>
      <c r="H46" s="29">
        <v>0</v>
      </c>
      <c r="I46" s="41">
        <v>0</v>
      </c>
      <c r="J46" s="41" t="s">
        <v>1940</v>
      </c>
      <c r="K46">
        <v>0</v>
      </c>
      <c r="L46" t="s">
        <v>7188</v>
      </c>
      <c r="M46" s="29"/>
      <c r="N46" s="29">
        <v>0</v>
      </c>
      <c r="O46" s="29">
        <v>0</v>
      </c>
      <c r="P46" s="29">
        <v>0</v>
      </c>
      <c r="Q46" s="29">
        <v>0</v>
      </c>
      <c r="R46" t="s">
        <v>365</v>
      </c>
      <c r="S46" s="44"/>
      <c r="U46" s="110">
        <v>0</v>
      </c>
      <c r="V46" s="29">
        <v>0</v>
      </c>
      <c r="Y46" s="29"/>
    </row>
    <row r="47" spans="1:25" ht="13">
      <c r="A47" s="66" t="s">
        <v>682</v>
      </c>
      <c r="B47" s="29">
        <v>0</v>
      </c>
      <c r="C47" s="29">
        <v>0</v>
      </c>
      <c r="D47" s="29">
        <v>0</v>
      </c>
      <c r="E47" s="29">
        <v>0</v>
      </c>
      <c r="F47" s="29">
        <v>0</v>
      </c>
      <c r="G47" s="29">
        <v>0</v>
      </c>
      <c r="H47" s="29">
        <v>0</v>
      </c>
      <c r="I47" s="41">
        <v>0</v>
      </c>
      <c r="J47" s="41" t="s">
        <v>1940</v>
      </c>
      <c r="K47">
        <v>0</v>
      </c>
      <c r="L47" t="s">
        <v>7188</v>
      </c>
      <c r="M47" s="29"/>
      <c r="N47" s="29">
        <v>0</v>
      </c>
      <c r="O47" s="29">
        <v>0</v>
      </c>
      <c r="P47" s="29">
        <v>0</v>
      </c>
      <c r="Q47" s="29">
        <v>0</v>
      </c>
      <c r="R47" t="s">
        <v>365</v>
      </c>
      <c r="S47" s="44"/>
      <c r="U47" s="110">
        <v>0</v>
      </c>
      <c r="V47" s="29">
        <v>0</v>
      </c>
      <c r="Y47" s="29"/>
    </row>
    <row r="48" spans="1:25" ht="13">
      <c r="A48" s="66" t="s">
        <v>644</v>
      </c>
      <c r="B48" s="29">
        <v>0</v>
      </c>
      <c r="C48" s="29">
        <v>0</v>
      </c>
      <c r="D48" s="29">
        <v>0</v>
      </c>
      <c r="E48" s="29">
        <v>0</v>
      </c>
      <c r="F48" s="29">
        <v>0</v>
      </c>
      <c r="G48" s="29">
        <v>0</v>
      </c>
      <c r="H48" s="29">
        <v>0</v>
      </c>
      <c r="I48" s="41">
        <v>0</v>
      </c>
      <c r="J48" s="41" t="s">
        <v>1940</v>
      </c>
      <c r="K48">
        <v>0</v>
      </c>
      <c r="L48" t="s">
        <v>7188</v>
      </c>
      <c r="M48" s="29"/>
      <c r="N48" s="29">
        <v>0</v>
      </c>
      <c r="O48" s="29">
        <v>0</v>
      </c>
      <c r="P48" s="29">
        <v>0</v>
      </c>
      <c r="Q48" s="29">
        <v>0</v>
      </c>
      <c r="R48" t="s">
        <v>365</v>
      </c>
      <c r="S48" s="44"/>
      <c r="U48" s="110">
        <v>0</v>
      </c>
      <c r="V48" s="29">
        <v>0</v>
      </c>
      <c r="Y48" s="29"/>
    </row>
    <row r="49" spans="1:25" ht="13">
      <c r="A49" s="66" t="s">
        <v>645</v>
      </c>
      <c r="B49" s="29">
        <v>0</v>
      </c>
      <c r="C49" s="29">
        <v>0</v>
      </c>
      <c r="D49" s="29">
        <v>0</v>
      </c>
      <c r="E49" s="29">
        <v>0</v>
      </c>
      <c r="F49" s="29">
        <v>0</v>
      </c>
      <c r="G49" s="29">
        <v>0</v>
      </c>
      <c r="H49" s="29">
        <v>0</v>
      </c>
      <c r="I49" s="41">
        <v>0</v>
      </c>
      <c r="J49" s="41" t="s">
        <v>1940</v>
      </c>
      <c r="K49">
        <v>0</v>
      </c>
      <c r="L49" t="s">
        <v>7188</v>
      </c>
      <c r="M49" s="29"/>
      <c r="N49" s="29">
        <v>0</v>
      </c>
      <c r="O49" s="29">
        <v>0</v>
      </c>
      <c r="P49" s="29">
        <v>0</v>
      </c>
      <c r="Q49" s="29">
        <v>0</v>
      </c>
      <c r="R49" t="s">
        <v>365</v>
      </c>
      <c r="S49" s="44"/>
      <c r="U49" s="110">
        <v>0</v>
      </c>
      <c r="V49" s="29">
        <v>0</v>
      </c>
      <c r="Y49" s="29"/>
    </row>
    <row r="50" spans="1:25" ht="13">
      <c r="A50" s="66" t="s">
        <v>646</v>
      </c>
      <c r="B50" s="29">
        <v>-1136325.5406770466</v>
      </c>
      <c r="C50" s="29">
        <v>0</v>
      </c>
      <c r="D50" s="29">
        <v>0</v>
      </c>
      <c r="E50" s="29">
        <v>0</v>
      </c>
      <c r="F50" s="29">
        <v>4946635</v>
      </c>
      <c r="G50" s="29">
        <v>61541.400000000009</v>
      </c>
      <c r="H50" s="29">
        <v>25700.141249999997</v>
      </c>
      <c r="I50" s="41">
        <v>3897551.0005729534</v>
      </c>
      <c r="J50" s="41" t="s">
        <v>1940</v>
      </c>
      <c r="K50">
        <v>6</v>
      </c>
      <c r="L50" t="s">
        <v>7188</v>
      </c>
      <c r="M50" s="29"/>
      <c r="N50" s="29">
        <v>28470320.106858842</v>
      </c>
      <c r="O50" s="29">
        <v>28470320.106858842</v>
      </c>
      <c r="P50" s="29">
        <v>8603744.9899854567</v>
      </c>
      <c r="Q50" s="29">
        <v>0</v>
      </c>
      <c r="R50" t="s">
        <v>365</v>
      </c>
      <c r="S50" s="44"/>
      <c r="U50" s="110">
        <v>1713427.7352150539</v>
      </c>
      <c r="V50" s="29">
        <v>5610978.7357880073</v>
      </c>
      <c r="Y50" s="29"/>
    </row>
    <row r="51" spans="1:25" ht="13">
      <c r="A51" s="66" t="s">
        <v>647</v>
      </c>
      <c r="B51" s="29">
        <v>0</v>
      </c>
      <c r="C51" s="29">
        <v>0</v>
      </c>
      <c r="D51" s="29">
        <v>0</v>
      </c>
      <c r="E51" s="29">
        <v>0</v>
      </c>
      <c r="F51" s="29">
        <v>0</v>
      </c>
      <c r="G51" s="29">
        <v>0</v>
      </c>
      <c r="H51" s="29">
        <v>0</v>
      </c>
      <c r="I51" s="41">
        <v>0</v>
      </c>
      <c r="J51" s="41" t="s">
        <v>1940</v>
      </c>
      <c r="K51">
        <v>0</v>
      </c>
      <c r="L51" t="s">
        <v>7188</v>
      </c>
      <c r="M51" s="29"/>
      <c r="N51" s="29">
        <v>0</v>
      </c>
      <c r="O51" s="29">
        <v>0</v>
      </c>
      <c r="P51" s="29">
        <v>0</v>
      </c>
      <c r="Q51" s="29">
        <v>0</v>
      </c>
      <c r="R51" t="s">
        <v>365</v>
      </c>
      <c r="S51" s="44"/>
      <c r="U51" s="110">
        <v>0</v>
      </c>
      <c r="V51" s="29">
        <v>0</v>
      </c>
      <c r="Y51" s="29"/>
    </row>
    <row r="52" spans="1:25" ht="13">
      <c r="A52" s="66" t="s">
        <v>648</v>
      </c>
      <c r="B52" s="29">
        <v>0</v>
      </c>
      <c r="C52" s="29">
        <v>0</v>
      </c>
      <c r="D52" s="29">
        <v>0</v>
      </c>
      <c r="E52" s="29">
        <v>0</v>
      </c>
      <c r="F52" s="29">
        <v>0</v>
      </c>
      <c r="G52" s="29">
        <v>0</v>
      </c>
      <c r="H52" s="29">
        <v>0</v>
      </c>
      <c r="I52" s="41">
        <v>0</v>
      </c>
      <c r="J52" s="41" t="s">
        <v>1940</v>
      </c>
      <c r="K52">
        <v>0</v>
      </c>
      <c r="L52" t="s">
        <v>7188</v>
      </c>
      <c r="M52" s="29"/>
      <c r="N52" s="29">
        <v>0</v>
      </c>
      <c r="O52" s="29">
        <v>0</v>
      </c>
      <c r="P52" s="29">
        <v>0</v>
      </c>
      <c r="Q52" s="29">
        <v>0</v>
      </c>
      <c r="R52" t="s">
        <v>365</v>
      </c>
      <c r="S52" s="44"/>
      <c r="U52" s="110">
        <v>0</v>
      </c>
      <c r="V52" s="29">
        <v>0</v>
      </c>
      <c r="Y52" s="29"/>
    </row>
    <row r="53" spans="1:25" ht="13">
      <c r="A53" s="66" t="s">
        <v>526</v>
      </c>
      <c r="B53" s="29">
        <v>-66653049.399999991</v>
      </c>
      <c r="C53" s="29">
        <v>0</v>
      </c>
      <c r="D53" s="29">
        <v>-22370251.03170405</v>
      </c>
      <c r="E53" s="29">
        <v>71747065.385445714</v>
      </c>
      <c r="F53" s="29">
        <v>-8373726</v>
      </c>
      <c r="G53" s="29">
        <v>385984.8</v>
      </c>
      <c r="H53" s="29">
        <v>275866.90625</v>
      </c>
      <c r="I53" s="41">
        <v>-24988109.34000833</v>
      </c>
      <c r="J53" s="41" t="s">
        <v>280</v>
      </c>
      <c r="K53">
        <v>65</v>
      </c>
      <c r="L53" t="s">
        <v>7188</v>
      </c>
      <c r="M53" s="29"/>
      <c r="N53" s="29">
        <v>24988109.340008326</v>
      </c>
      <c r="O53" s="29">
        <v>2617858.3083042763</v>
      </c>
      <c r="P53" s="29">
        <v>27021.42697086183</v>
      </c>
      <c r="Q53" s="29">
        <v>0</v>
      </c>
      <c r="R53" t="s">
        <v>5075</v>
      </c>
      <c r="S53" s="304" t="s">
        <v>30</v>
      </c>
      <c r="T53" s="304" t="s">
        <v>30</v>
      </c>
      <c r="U53" s="110">
        <v>552528866.25</v>
      </c>
      <c r="V53" s="29">
        <v>527540756.90999168</v>
      </c>
      <c r="W53" s="29">
        <v>-71747065.385445714</v>
      </c>
      <c r="Y53" s="29"/>
    </row>
    <row r="54" spans="1:25" ht="13">
      <c r="A54" s="66" t="s">
        <v>535</v>
      </c>
      <c r="B54" s="29">
        <v>-217539.19999999998</v>
      </c>
      <c r="C54" s="29">
        <v>0</v>
      </c>
      <c r="D54" s="29">
        <v>0</v>
      </c>
      <c r="E54" s="29">
        <v>0</v>
      </c>
      <c r="F54" s="29">
        <v>47520</v>
      </c>
      <c r="G54" s="29">
        <v>0</v>
      </c>
      <c r="H54" s="29">
        <v>0</v>
      </c>
      <c r="I54" s="41">
        <v>-170019.19999999998</v>
      </c>
      <c r="J54" s="41" t="s">
        <v>280</v>
      </c>
      <c r="K54">
        <v>1</v>
      </c>
      <c r="L54" t="s">
        <v>7188</v>
      </c>
      <c r="M54" s="29"/>
      <c r="N54" s="29">
        <v>202262.5325</v>
      </c>
      <c r="O54" s="29">
        <v>202262.5325</v>
      </c>
      <c r="P54" s="29">
        <v>0</v>
      </c>
      <c r="Q54" s="29">
        <v>0</v>
      </c>
      <c r="R54" t="s">
        <v>365</v>
      </c>
      <c r="S54" s="44"/>
      <c r="T54" s="44"/>
      <c r="U54" s="110">
        <v>240000</v>
      </c>
      <c r="V54" s="29">
        <v>69980.800000000017</v>
      </c>
      <c r="W54" s="29"/>
      <c r="Y54" s="29"/>
    </row>
    <row r="55" spans="1:25" ht="13">
      <c r="A55" s="66" t="s">
        <v>536</v>
      </c>
      <c r="B55" s="29">
        <v>-198826.72217523947</v>
      </c>
      <c r="C55" s="29">
        <v>-95447.5867985636</v>
      </c>
      <c r="D55" s="29">
        <v>0</v>
      </c>
      <c r="E55" s="29">
        <v>306591.30897380307</v>
      </c>
      <c r="F55" s="29">
        <v>-12317</v>
      </c>
      <c r="G55" s="29">
        <v>0</v>
      </c>
      <c r="H55" s="29">
        <v>0</v>
      </c>
      <c r="I55" s="41">
        <v>0</v>
      </c>
      <c r="J55" s="41" t="s">
        <v>280</v>
      </c>
      <c r="K55">
        <v>0</v>
      </c>
      <c r="L55" t="s">
        <v>7188</v>
      </c>
      <c r="M55" s="29"/>
      <c r="N55" s="29">
        <v>0</v>
      </c>
      <c r="O55" s="29">
        <v>0</v>
      </c>
      <c r="P55" s="29">
        <v>0</v>
      </c>
      <c r="Q55" s="29">
        <v>0</v>
      </c>
      <c r="R55" t="s">
        <v>365</v>
      </c>
      <c r="S55" s="304" t="s">
        <v>30</v>
      </c>
      <c r="T55" s="304" t="s">
        <v>30</v>
      </c>
      <c r="U55" s="110">
        <v>1282111.8181818181</v>
      </c>
      <c r="V55" s="29">
        <v>1282111.8181818181</v>
      </c>
      <c r="W55" s="29">
        <v>-306591.30897380307</v>
      </c>
      <c r="Y55" s="29"/>
    </row>
    <row r="56" spans="1:25" ht="13">
      <c r="A56" s="66" t="s">
        <v>537</v>
      </c>
      <c r="B56" s="29">
        <v>0</v>
      </c>
      <c r="C56" s="29">
        <v>0</v>
      </c>
      <c r="D56" s="29">
        <v>0</v>
      </c>
      <c r="E56" s="29">
        <v>0</v>
      </c>
      <c r="F56" s="29">
        <v>0</v>
      </c>
      <c r="G56" s="29">
        <v>0</v>
      </c>
      <c r="H56" s="29">
        <v>0</v>
      </c>
      <c r="I56" s="41">
        <v>0</v>
      </c>
      <c r="J56" s="41" t="s">
        <v>280</v>
      </c>
      <c r="K56">
        <v>1</v>
      </c>
      <c r="L56" t="s">
        <v>7188</v>
      </c>
      <c r="M56" s="29"/>
      <c r="N56" s="29">
        <v>46225.930622505024</v>
      </c>
      <c r="O56" s="29">
        <v>46225.930622505024</v>
      </c>
      <c r="P56" s="29">
        <v>0</v>
      </c>
      <c r="Q56" s="29">
        <v>0</v>
      </c>
      <c r="R56" t="s">
        <v>365</v>
      </c>
      <c r="S56" s="44"/>
      <c r="U56" s="110">
        <v>0</v>
      </c>
      <c r="V56" s="29">
        <v>0</v>
      </c>
      <c r="Y56" s="29"/>
    </row>
    <row r="57" spans="1:25" ht="13">
      <c r="A57" s="66" t="s">
        <v>538</v>
      </c>
      <c r="B57" s="29">
        <v>0</v>
      </c>
      <c r="C57" s="29">
        <v>-27706.5</v>
      </c>
      <c r="D57" s="29">
        <v>0</v>
      </c>
      <c r="E57" s="29">
        <v>0</v>
      </c>
      <c r="F57" s="29">
        <v>-19190</v>
      </c>
      <c r="G57" s="29">
        <v>0</v>
      </c>
      <c r="H57" s="29">
        <v>0</v>
      </c>
      <c r="I57" s="41">
        <v>-46896.5</v>
      </c>
      <c r="J57" s="41" t="s">
        <v>280</v>
      </c>
      <c r="K57">
        <v>3</v>
      </c>
      <c r="L57" t="s">
        <v>7188</v>
      </c>
      <c r="M57" s="29"/>
      <c r="N57" s="29">
        <v>158782.78499999986</v>
      </c>
      <c r="O57" s="29">
        <v>158782.78499999986</v>
      </c>
      <c r="P57" s="29">
        <v>0</v>
      </c>
      <c r="Q57" s="29">
        <v>0</v>
      </c>
      <c r="R57" t="s">
        <v>365</v>
      </c>
      <c r="S57" s="44"/>
      <c r="T57" s="44"/>
      <c r="U57" s="110">
        <v>9294016.0606060587</v>
      </c>
      <c r="V57" s="29">
        <v>9247119.5606060587</v>
      </c>
      <c r="W57" s="29"/>
      <c r="Y57" s="29"/>
    </row>
    <row r="58" spans="1:25" ht="13">
      <c r="A58" s="66" t="s">
        <v>539</v>
      </c>
      <c r="B58" s="29">
        <v>-145607.27669076229</v>
      </c>
      <c r="C58" s="29">
        <v>0</v>
      </c>
      <c r="D58" s="29">
        <v>0</v>
      </c>
      <c r="E58" s="29">
        <v>112234.17726662158</v>
      </c>
      <c r="F58" s="29">
        <v>138</v>
      </c>
      <c r="G58" s="29">
        <v>2026.5</v>
      </c>
      <c r="H58" s="29">
        <v>31208.599424140706</v>
      </c>
      <c r="I58" s="41">
        <v>0</v>
      </c>
      <c r="J58" s="41" t="s">
        <v>280</v>
      </c>
      <c r="K58">
        <v>0</v>
      </c>
      <c r="L58" t="s">
        <v>7188</v>
      </c>
      <c r="M58" s="29"/>
      <c r="N58" s="29">
        <v>0</v>
      </c>
      <c r="O58" s="29">
        <v>0</v>
      </c>
      <c r="P58" s="29">
        <v>0</v>
      </c>
      <c r="Q58" s="29">
        <v>0</v>
      </c>
      <c r="R58" t="s">
        <v>365</v>
      </c>
      <c r="S58" s="304" t="s">
        <v>30</v>
      </c>
      <c r="T58" s="304" t="s">
        <v>30</v>
      </c>
      <c r="U58" s="110">
        <v>409090.90909090906</v>
      </c>
      <c r="V58" s="29">
        <v>409090.90909090906</v>
      </c>
      <c r="W58" s="29">
        <v>-112234.17726662158</v>
      </c>
      <c r="Y58" s="29"/>
    </row>
    <row r="59" spans="1:25" ht="13">
      <c r="A59" s="66" t="s">
        <v>540</v>
      </c>
      <c r="B59" s="29">
        <v>-517880.93587199086</v>
      </c>
      <c r="C59" s="29">
        <v>27706.5</v>
      </c>
      <c r="D59" s="29">
        <v>-1327017.0664572511</v>
      </c>
      <c r="E59" s="29">
        <v>671958.26239174372</v>
      </c>
      <c r="F59" s="29">
        <v>-272763</v>
      </c>
      <c r="G59" s="29">
        <v>0</v>
      </c>
      <c r="H59" s="29">
        <v>41522.04993749797</v>
      </c>
      <c r="I59" s="41">
        <v>-1376474.1900000002</v>
      </c>
      <c r="J59" s="41" t="s">
        <v>280</v>
      </c>
      <c r="K59">
        <v>5</v>
      </c>
      <c r="L59" t="s">
        <v>7188</v>
      </c>
      <c r="M59" s="29"/>
      <c r="N59" s="29">
        <v>1376474.1900000002</v>
      </c>
      <c r="O59" s="29">
        <v>49457.12354274909</v>
      </c>
      <c r="P59" s="29">
        <v>0</v>
      </c>
      <c r="Q59" s="29">
        <v>0</v>
      </c>
      <c r="R59" t="s">
        <v>365</v>
      </c>
      <c r="S59" s="304" t="s">
        <v>30</v>
      </c>
      <c r="T59" s="304" t="s">
        <v>30</v>
      </c>
      <c r="U59" s="110">
        <v>2630477.0014662752</v>
      </c>
      <c r="V59" s="29">
        <v>1254002.811466275</v>
      </c>
      <c r="W59" s="29">
        <v>-671958.26239174372</v>
      </c>
      <c r="Y59" s="29"/>
    </row>
    <row r="60" spans="1:25" ht="13">
      <c r="A60" s="66" t="s">
        <v>541</v>
      </c>
      <c r="B60" s="29">
        <v>-3961323.7327368138</v>
      </c>
      <c r="C60" s="29">
        <v>0</v>
      </c>
      <c r="D60" s="29">
        <v>0</v>
      </c>
      <c r="E60" s="29">
        <v>31140.576669009868</v>
      </c>
      <c r="F60" s="29">
        <v>145435</v>
      </c>
      <c r="G60" s="29">
        <v>468188.1</v>
      </c>
      <c r="H60" s="29">
        <v>45823.475459127141</v>
      </c>
      <c r="I60" s="41">
        <v>-3270736.5806086767</v>
      </c>
      <c r="J60" s="41" t="s">
        <v>280</v>
      </c>
      <c r="K60">
        <v>18</v>
      </c>
      <c r="L60" t="s">
        <v>7188</v>
      </c>
      <c r="M60" s="29"/>
      <c r="N60" s="29">
        <v>3270736.5806086767</v>
      </c>
      <c r="O60" s="29">
        <v>3270736.5806086767</v>
      </c>
      <c r="P60" s="29">
        <v>117211.54536390826</v>
      </c>
      <c r="Q60" s="29">
        <v>0</v>
      </c>
      <c r="R60" t="s">
        <v>365</v>
      </c>
      <c r="S60" s="304" t="s">
        <v>30</v>
      </c>
      <c r="T60" s="304" t="s">
        <v>30</v>
      </c>
      <c r="U60" s="110">
        <v>1108200</v>
      </c>
      <c r="V60" s="29">
        <v>-2162536.5806086767</v>
      </c>
      <c r="W60" s="29">
        <v>-31140.576669009868</v>
      </c>
      <c r="Y60" s="29"/>
    </row>
    <row r="61" spans="1:25" ht="13">
      <c r="A61" s="66" t="s">
        <v>542</v>
      </c>
      <c r="B61" s="29">
        <v>-1687626.3480293299</v>
      </c>
      <c r="C61" s="29">
        <v>0</v>
      </c>
      <c r="D61" s="29">
        <v>-836168.68398673984</v>
      </c>
      <c r="E61" s="29">
        <v>0</v>
      </c>
      <c r="F61" s="29">
        <v>987</v>
      </c>
      <c r="G61" s="29">
        <v>30335.100000000002</v>
      </c>
      <c r="H61" s="29">
        <v>29722.235000000001</v>
      </c>
      <c r="I61" s="41">
        <v>-2462750.6970160697</v>
      </c>
      <c r="J61" s="41" t="s">
        <v>280</v>
      </c>
      <c r="K61">
        <v>6</v>
      </c>
      <c r="L61" t="s">
        <v>7188</v>
      </c>
      <c r="M61" s="29"/>
      <c r="N61" s="29">
        <v>4390466.5428801896</v>
      </c>
      <c r="O61" s="29">
        <v>3554297.8588934499</v>
      </c>
      <c r="P61" s="29">
        <v>0</v>
      </c>
      <c r="Q61" s="29">
        <v>0</v>
      </c>
      <c r="R61" t="s">
        <v>365</v>
      </c>
      <c r="S61" s="44"/>
      <c r="T61" s="44"/>
      <c r="U61" s="110">
        <v>2599930</v>
      </c>
      <c r="V61" s="29">
        <v>137179.30298393033</v>
      </c>
      <c r="Y61" s="29"/>
    </row>
    <row r="62" spans="1:25" ht="13">
      <c r="A62" s="66" t="s">
        <v>543</v>
      </c>
      <c r="B62" s="29">
        <v>-247047.74158778877</v>
      </c>
      <c r="C62" s="29">
        <v>0</v>
      </c>
      <c r="D62" s="29">
        <v>-300433.44839067</v>
      </c>
      <c r="E62" s="29">
        <v>0</v>
      </c>
      <c r="F62" s="29">
        <v>142081</v>
      </c>
      <c r="G62" s="29">
        <v>5374.5</v>
      </c>
      <c r="H62" s="29">
        <v>0</v>
      </c>
      <c r="I62" s="41">
        <v>-400025.6899784588</v>
      </c>
      <c r="J62" s="41" t="s">
        <v>280</v>
      </c>
      <c r="K62">
        <v>20</v>
      </c>
      <c r="L62" t="s">
        <v>7188</v>
      </c>
      <c r="M62" s="29"/>
      <c r="N62" s="29">
        <v>10797063.466528248</v>
      </c>
      <c r="O62" s="29">
        <v>10496630.018137578</v>
      </c>
      <c r="P62" s="29">
        <v>0</v>
      </c>
      <c r="Q62" s="29">
        <v>0</v>
      </c>
      <c r="R62" t="s">
        <v>365</v>
      </c>
      <c r="S62" s="44"/>
      <c r="T62" s="44"/>
      <c r="U62" s="110">
        <v>2188198.75</v>
      </c>
      <c r="V62" s="29">
        <v>1788173.0600215411</v>
      </c>
      <c r="Y62" s="29"/>
    </row>
    <row r="63" spans="1:25" ht="13">
      <c r="A63" s="66" t="s">
        <v>544</v>
      </c>
      <c r="B63" s="29">
        <v>-3516664.9945610017</v>
      </c>
      <c r="C63" s="29">
        <v>3372.65</v>
      </c>
      <c r="D63" s="29">
        <v>-1145939.4199468594</v>
      </c>
      <c r="E63" s="29">
        <v>0</v>
      </c>
      <c r="F63" s="29">
        <v>-182229</v>
      </c>
      <c r="G63" s="29">
        <v>5276.7</v>
      </c>
      <c r="H63" s="29">
        <v>17773.702500000003</v>
      </c>
      <c r="I63" s="41">
        <v>-4818410.362007861</v>
      </c>
      <c r="J63" s="41" t="s">
        <v>280</v>
      </c>
      <c r="K63">
        <v>5</v>
      </c>
      <c r="L63" t="s">
        <v>7188</v>
      </c>
      <c r="M63" s="29"/>
      <c r="N63" s="29">
        <v>6772012.3952644393</v>
      </c>
      <c r="O63" s="29">
        <v>5626072.9753175797</v>
      </c>
      <c r="P63" s="29">
        <v>0</v>
      </c>
      <c r="Q63" s="29">
        <v>0</v>
      </c>
      <c r="R63" t="s">
        <v>365</v>
      </c>
      <c r="S63" s="44"/>
      <c r="T63" s="44"/>
      <c r="U63" s="110">
        <v>6527750</v>
      </c>
      <c r="V63" s="29">
        <v>1709339.637992139</v>
      </c>
      <c r="Y63" s="29"/>
    </row>
    <row r="64" spans="1:25" ht="13">
      <c r="A64" s="66" t="s">
        <v>527</v>
      </c>
      <c r="B64" s="29">
        <v>0</v>
      </c>
      <c r="C64" s="29">
        <v>0</v>
      </c>
      <c r="D64" s="29">
        <v>0</v>
      </c>
      <c r="E64" s="29">
        <v>0</v>
      </c>
      <c r="F64" s="29">
        <v>0</v>
      </c>
      <c r="G64" s="29">
        <v>0</v>
      </c>
      <c r="H64" s="29">
        <v>0</v>
      </c>
      <c r="I64" s="41">
        <v>0</v>
      </c>
      <c r="J64" s="41" t="s">
        <v>280</v>
      </c>
      <c r="K64">
        <v>0</v>
      </c>
      <c r="L64" t="s">
        <v>7188</v>
      </c>
      <c r="M64" s="29"/>
      <c r="N64" s="29">
        <v>0</v>
      </c>
      <c r="O64" s="29">
        <v>0</v>
      </c>
      <c r="P64" s="29">
        <v>0</v>
      </c>
      <c r="Q64" s="29">
        <v>0</v>
      </c>
      <c r="R64" t="s">
        <v>365</v>
      </c>
      <c r="S64" s="44"/>
      <c r="U64" s="110">
        <v>0</v>
      </c>
      <c r="V64" s="29">
        <v>0</v>
      </c>
      <c r="Y64" s="29"/>
    </row>
    <row r="65" spans="1:25" ht="13">
      <c r="A65" s="66" t="s">
        <v>545</v>
      </c>
      <c r="B65" s="29">
        <v>-308929.78940106614</v>
      </c>
      <c r="C65" s="29">
        <v>-151925.05495772124</v>
      </c>
      <c r="D65" s="29">
        <v>-298839.39051963616</v>
      </c>
      <c r="E65" s="29">
        <v>272428.96237842366</v>
      </c>
      <c r="F65" s="29">
        <v>-3100</v>
      </c>
      <c r="G65" s="29">
        <v>0</v>
      </c>
      <c r="H65" s="29">
        <v>431.20000000000005</v>
      </c>
      <c r="I65" s="41">
        <v>-489934.07249999995</v>
      </c>
      <c r="J65" s="41" t="s">
        <v>280</v>
      </c>
      <c r="K65">
        <v>2</v>
      </c>
      <c r="L65" t="s">
        <v>7188</v>
      </c>
      <c r="M65" s="29"/>
      <c r="N65" s="29">
        <v>489934.07250000001</v>
      </c>
      <c r="O65" s="29">
        <v>191094.68198036385</v>
      </c>
      <c r="P65" s="29">
        <v>0</v>
      </c>
      <c r="Q65" s="29">
        <v>0</v>
      </c>
      <c r="R65" t="s">
        <v>365</v>
      </c>
      <c r="S65" s="304" t="s">
        <v>30</v>
      </c>
      <c r="T65" s="304" t="s">
        <v>30</v>
      </c>
      <c r="U65" s="110">
        <v>1881761.875</v>
      </c>
      <c r="V65" s="29">
        <v>1391827.8025</v>
      </c>
      <c r="W65" s="29">
        <v>-272428.96237842366</v>
      </c>
      <c r="Y65" s="29"/>
    </row>
    <row r="66" spans="1:25" ht="13">
      <c r="A66" s="66" t="s">
        <v>546</v>
      </c>
      <c r="B66" s="29">
        <v>-3269</v>
      </c>
      <c r="C66" s="29">
        <v>3238.4</v>
      </c>
      <c r="D66" s="29">
        <v>0</v>
      </c>
      <c r="E66" s="29">
        <v>0</v>
      </c>
      <c r="F66" s="29">
        <v>0</v>
      </c>
      <c r="G66" s="29">
        <v>30.6</v>
      </c>
      <c r="H66" s="29">
        <v>0</v>
      </c>
      <c r="I66" s="41">
        <v>9.2370555648813024E-14</v>
      </c>
      <c r="J66" s="41" t="s">
        <v>280</v>
      </c>
      <c r="K66">
        <v>0</v>
      </c>
      <c r="L66" t="s">
        <v>7191</v>
      </c>
      <c r="M66" s="29"/>
      <c r="N66" s="29">
        <v>0</v>
      </c>
      <c r="O66" s="29">
        <v>0</v>
      </c>
      <c r="P66" s="29">
        <v>0</v>
      </c>
      <c r="Q66" s="29">
        <v>0</v>
      </c>
      <c r="R66" t="s">
        <v>365</v>
      </c>
      <c r="S66" s="44"/>
      <c r="T66" s="44"/>
      <c r="U66" s="110">
        <v>0</v>
      </c>
      <c r="V66" s="29">
        <v>9.2370555648813024E-14</v>
      </c>
      <c r="Y66" s="29"/>
    </row>
    <row r="67" spans="1:25" ht="13">
      <c r="A67" s="66" t="s">
        <v>547</v>
      </c>
      <c r="B67" s="29">
        <v>0</v>
      </c>
      <c r="C67" s="29">
        <v>0</v>
      </c>
      <c r="D67" s="29">
        <v>0</v>
      </c>
      <c r="E67" s="29">
        <v>0</v>
      </c>
      <c r="F67" s="29">
        <v>0</v>
      </c>
      <c r="G67" s="29">
        <v>0</v>
      </c>
      <c r="H67" s="29">
        <v>0</v>
      </c>
      <c r="I67" s="41">
        <v>0</v>
      </c>
      <c r="J67" s="41" t="s">
        <v>280</v>
      </c>
      <c r="K67">
        <v>0</v>
      </c>
      <c r="L67" t="s">
        <v>7188</v>
      </c>
      <c r="M67" s="29"/>
      <c r="N67" s="29">
        <v>0</v>
      </c>
      <c r="O67" s="29">
        <v>0</v>
      </c>
      <c r="P67" s="29">
        <v>0</v>
      </c>
      <c r="Q67" s="29">
        <v>0</v>
      </c>
      <c r="R67" t="s">
        <v>365</v>
      </c>
      <c r="S67" s="44"/>
      <c r="U67" s="110">
        <v>0</v>
      </c>
      <c r="V67" s="29">
        <v>0</v>
      </c>
      <c r="Y67" s="29"/>
    </row>
    <row r="68" spans="1:25" ht="13">
      <c r="A68" s="66" t="s">
        <v>548</v>
      </c>
      <c r="B68" s="29">
        <v>-11599.9</v>
      </c>
      <c r="C68" s="29">
        <v>4074.5</v>
      </c>
      <c r="D68" s="29">
        <v>0</v>
      </c>
      <c r="E68" s="29">
        <v>0</v>
      </c>
      <c r="F68" s="29">
        <v>5353</v>
      </c>
      <c r="G68" s="29">
        <v>0</v>
      </c>
      <c r="H68" s="29">
        <v>0</v>
      </c>
      <c r="I68" s="41">
        <v>-2172.3999999999996</v>
      </c>
      <c r="J68" s="41" t="s">
        <v>280</v>
      </c>
      <c r="K68">
        <v>1</v>
      </c>
      <c r="L68" t="s">
        <v>7188</v>
      </c>
      <c r="M68" s="29"/>
      <c r="N68" s="29">
        <v>224546.80499999999</v>
      </c>
      <c r="O68" s="29">
        <v>224546.80499999999</v>
      </c>
      <c r="P68" s="29">
        <v>0</v>
      </c>
      <c r="Q68" s="29">
        <v>0</v>
      </c>
      <c r="R68" t="s">
        <v>365</v>
      </c>
      <c r="S68" s="44"/>
      <c r="T68" s="44"/>
      <c r="U68" s="110">
        <v>217741.93548387097</v>
      </c>
      <c r="V68" s="29">
        <v>215569.53548387098</v>
      </c>
      <c r="Y68" s="29"/>
    </row>
    <row r="69" spans="1:25" ht="13">
      <c r="A69" s="66" t="s">
        <v>549</v>
      </c>
      <c r="B69" s="29">
        <v>-3372.6499999999996</v>
      </c>
      <c r="C69" s="29">
        <v>0</v>
      </c>
      <c r="D69" s="29">
        <v>0</v>
      </c>
      <c r="E69" s="29">
        <v>3372.6499999999996</v>
      </c>
      <c r="F69" s="29">
        <v>0</v>
      </c>
      <c r="G69" s="29">
        <v>0</v>
      </c>
      <c r="H69" s="29">
        <v>0</v>
      </c>
      <c r="I69" s="41">
        <v>0</v>
      </c>
      <c r="J69" s="41" t="s">
        <v>280</v>
      </c>
      <c r="K69">
        <v>0</v>
      </c>
      <c r="L69" t="s">
        <v>7188</v>
      </c>
      <c r="M69" s="29"/>
      <c r="N69" s="29">
        <v>0</v>
      </c>
      <c r="O69" s="29">
        <v>0</v>
      </c>
      <c r="P69" s="29">
        <v>0</v>
      </c>
      <c r="Q69" s="29">
        <v>0</v>
      </c>
      <c r="R69" t="s">
        <v>365</v>
      </c>
      <c r="S69" s="304" t="s">
        <v>30</v>
      </c>
      <c r="T69" s="304" t="s">
        <v>30</v>
      </c>
      <c r="U69" s="110">
        <v>545454.54545454541</v>
      </c>
      <c r="V69" s="29">
        <v>545454.54545454541</v>
      </c>
      <c r="W69" s="29">
        <v>-3372.6499999999996</v>
      </c>
      <c r="Y69" s="29"/>
    </row>
    <row r="70" spans="1:25" ht="13">
      <c r="A70" s="66" t="s">
        <v>550</v>
      </c>
      <c r="B70" s="29">
        <v>-125331.62171641206</v>
      </c>
      <c r="C70" s="29">
        <v>0</v>
      </c>
      <c r="D70" s="29">
        <v>0</v>
      </c>
      <c r="E70" s="29">
        <v>109541.47909037746</v>
      </c>
      <c r="F70" s="29">
        <v>2043</v>
      </c>
      <c r="G70" s="29">
        <v>0</v>
      </c>
      <c r="H70" s="29">
        <v>13747.142626034605</v>
      </c>
      <c r="I70" s="41">
        <v>0</v>
      </c>
      <c r="J70" s="41" t="s">
        <v>280</v>
      </c>
      <c r="K70">
        <v>0</v>
      </c>
      <c r="L70" t="s">
        <v>7188</v>
      </c>
      <c r="M70" s="29"/>
      <c r="N70" s="29">
        <v>0</v>
      </c>
      <c r="O70" s="29">
        <v>0</v>
      </c>
      <c r="P70" s="29">
        <v>0</v>
      </c>
      <c r="Q70" s="29">
        <v>0</v>
      </c>
      <c r="R70" t="s">
        <v>365</v>
      </c>
      <c r="S70" s="304" t="s">
        <v>30</v>
      </c>
      <c r="T70" s="304" t="s">
        <v>30</v>
      </c>
      <c r="U70" s="110">
        <v>545454.54545454541</v>
      </c>
      <c r="V70" s="29">
        <v>545454.54545454541</v>
      </c>
      <c r="W70" s="29">
        <v>-109541.47909037746</v>
      </c>
      <c r="Y70" s="29"/>
    </row>
    <row r="71" spans="1:25" ht="13">
      <c r="A71" s="66" t="s">
        <v>551</v>
      </c>
      <c r="B71" s="29">
        <v>-10469371.629999999</v>
      </c>
      <c r="C71" s="29">
        <v>10469337.529999999</v>
      </c>
      <c r="D71" s="29">
        <v>0</v>
      </c>
      <c r="E71" s="29">
        <v>0</v>
      </c>
      <c r="F71" s="29">
        <v>2</v>
      </c>
      <c r="G71" s="29">
        <v>32.1</v>
      </c>
      <c r="H71" s="29">
        <v>0</v>
      </c>
      <c r="I71" s="41">
        <v>3.7253045093166293E-10</v>
      </c>
      <c r="J71" s="41" t="s">
        <v>280</v>
      </c>
      <c r="K71">
        <v>0</v>
      </c>
      <c r="L71" t="s">
        <v>7191</v>
      </c>
      <c r="M71" s="29"/>
      <c r="N71" s="29">
        <v>0</v>
      </c>
      <c r="O71" s="29">
        <v>0</v>
      </c>
      <c r="P71" s="29">
        <v>0</v>
      </c>
      <c r="Q71" s="29">
        <v>0</v>
      </c>
      <c r="R71" t="s">
        <v>365</v>
      </c>
      <c r="S71" s="44"/>
      <c r="T71" s="44"/>
      <c r="U71" s="110">
        <v>0</v>
      </c>
      <c r="V71" s="29">
        <v>3.7253045093166293E-10</v>
      </c>
      <c r="Y71" s="29"/>
    </row>
    <row r="72" spans="1:25" ht="13">
      <c r="A72" s="66" t="s">
        <v>552</v>
      </c>
      <c r="B72" s="29">
        <v>-2592949.0593544785</v>
      </c>
      <c r="C72" s="29">
        <v>0</v>
      </c>
      <c r="D72" s="29">
        <v>0</v>
      </c>
      <c r="E72" s="29">
        <v>1755403.7173044789</v>
      </c>
      <c r="F72" s="29">
        <v>-84378</v>
      </c>
      <c r="G72" s="29">
        <v>0</v>
      </c>
      <c r="H72" s="29">
        <v>39764.048300000002</v>
      </c>
      <c r="I72" s="41">
        <v>-882159.2937499996</v>
      </c>
      <c r="J72" s="41" t="s">
        <v>280</v>
      </c>
      <c r="K72">
        <v>8</v>
      </c>
      <c r="L72" t="s">
        <v>7188</v>
      </c>
      <c r="M72" s="29"/>
      <c r="N72" s="29">
        <v>882159.29374999984</v>
      </c>
      <c r="O72" s="29">
        <v>882159.29374999984</v>
      </c>
      <c r="P72" s="29">
        <v>0</v>
      </c>
      <c r="Q72" s="29">
        <v>0</v>
      </c>
      <c r="R72" t="s">
        <v>365</v>
      </c>
      <c r="S72" s="304" t="s">
        <v>30</v>
      </c>
      <c r="T72" s="304" t="s">
        <v>30</v>
      </c>
      <c r="U72" s="110">
        <v>4143417.05</v>
      </c>
      <c r="V72" s="29">
        <v>3261257.7562500001</v>
      </c>
      <c r="W72" s="29">
        <v>-1755403.7173044789</v>
      </c>
      <c r="Y72" s="29"/>
    </row>
    <row r="73" spans="1:25" ht="13">
      <c r="A73" s="66" t="s">
        <v>553</v>
      </c>
      <c r="B73" s="29">
        <v>0</v>
      </c>
      <c r="C73" s="29">
        <v>0</v>
      </c>
      <c r="D73" s="29">
        <v>0</v>
      </c>
      <c r="E73" s="29">
        <v>0</v>
      </c>
      <c r="F73" s="29">
        <v>0</v>
      </c>
      <c r="G73" s="29">
        <v>0</v>
      </c>
      <c r="H73" s="29">
        <v>0</v>
      </c>
      <c r="I73" s="41">
        <v>0</v>
      </c>
      <c r="J73" s="41" t="s">
        <v>280</v>
      </c>
      <c r="K73">
        <v>0</v>
      </c>
      <c r="L73" t="s">
        <v>7188</v>
      </c>
      <c r="M73" s="29"/>
      <c r="N73" s="29">
        <v>0</v>
      </c>
      <c r="O73" s="29">
        <v>0</v>
      </c>
      <c r="P73" s="29">
        <v>0</v>
      </c>
      <c r="Q73" s="29">
        <v>0</v>
      </c>
      <c r="R73" t="s">
        <v>365</v>
      </c>
      <c r="S73" s="44"/>
      <c r="U73" s="110">
        <v>0</v>
      </c>
      <c r="V73" s="29">
        <v>0</v>
      </c>
      <c r="Y73" s="29"/>
    </row>
    <row r="74" spans="1:25" ht="13">
      <c r="A74" s="66" t="s">
        <v>554</v>
      </c>
      <c r="B74" s="29">
        <v>0</v>
      </c>
      <c r="C74" s="29">
        <v>0</v>
      </c>
      <c r="D74" s="29">
        <v>0</v>
      </c>
      <c r="E74" s="29">
        <v>0</v>
      </c>
      <c r="F74" s="29">
        <v>0</v>
      </c>
      <c r="G74" s="29">
        <v>0</v>
      </c>
      <c r="H74" s="29">
        <v>0</v>
      </c>
      <c r="I74" s="41">
        <v>0</v>
      </c>
      <c r="J74" s="41" t="s">
        <v>280</v>
      </c>
      <c r="K74">
        <v>0</v>
      </c>
      <c r="L74" t="s">
        <v>7188</v>
      </c>
      <c r="M74" s="29"/>
      <c r="N74" s="29">
        <v>0</v>
      </c>
      <c r="O74" s="29">
        <v>0</v>
      </c>
      <c r="P74" s="29">
        <v>0</v>
      </c>
      <c r="Q74" s="29">
        <v>0</v>
      </c>
      <c r="R74" t="s">
        <v>365</v>
      </c>
      <c r="S74" s="44"/>
      <c r="U74" s="110">
        <v>0</v>
      </c>
      <c r="V74" s="29">
        <v>0</v>
      </c>
      <c r="Y74" s="29"/>
    </row>
    <row r="75" spans="1:25" ht="13">
      <c r="A75" s="66" t="s">
        <v>528</v>
      </c>
      <c r="B75" s="29">
        <v>0</v>
      </c>
      <c r="C75" s="29">
        <v>0</v>
      </c>
      <c r="D75" s="29">
        <v>0</v>
      </c>
      <c r="E75" s="29">
        <v>0</v>
      </c>
      <c r="F75" s="29">
        <v>0</v>
      </c>
      <c r="G75" s="29">
        <v>0</v>
      </c>
      <c r="H75" s="29">
        <v>0</v>
      </c>
      <c r="I75" s="41">
        <v>0</v>
      </c>
      <c r="J75" s="41" t="s">
        <v>280</v>
      </c>
      <c r="K75">
        <v>0</v>
      </c>
      <c r="L75" t="s">
        <v>7188</v>
      </c>
      <c r="M75" s="29"/>
      <c r="N75" s="29">
        <v>0</v>
      </c>
      <c r="O75" s="29">
        <v>0</v>
      </c>
      <c r="P75" s="29">
        <v>0</v>
      </c>
      <c r="Q75" s="29">
        <v>0</v>
      </c>
      <c r="R75" t="s">
        <v>365</v>
      </c>
      <c r="S75" s="44"/>
      <c r="T75" s="44"/>
      <c r="U75" s="110">
        <v>0</v>
      </c>
      <c r="V75" s="29">
        <v>0</v>
      </c>
      <c r="Y75" s="29"/>
    </row>
    <row r="76" spans="1:25" ht="13">
      <c r="A76" s="66" t="s">
        <v>555</v>
      </c>
      <c r="B76" s="29">
        <v>0</v>
      </c>
      <c r="C76" s="29">
        <v>0</v>
      </c>
      <c r="D76" s="29">
        <v>0</v>
      </c>
      <c r="E76" s="29">
        <v>0</v>
      </c>
      <c r="F76" s="29">
        <v>0</v>
      </c>
      <c r="G76" s="29">
        <v>0</v>
      </c>
      <c r="H76" s="29">
        <v>0</v>
      </c>
      <c r="I76" s="41">
        <v>0</v>
      </c>
      <c r="J76" s="41" t="s">
        <v>280</v>
      </c>
      <c r="K76">
        <v>0</v>
      </c>
      <c r="L76" t="s">
        <v>7188</v>
      </c>
      <c r="M76" s="29"/>
      <c r="N76" s="29">
        <v>0</v>
      </c>
      <c r="O76" s="29">
        <v>0</v>
      </c>
      <c r="P76" s="29">
        <v>0</v>
      </c>
      <c r="Q76" s="29">
        <v>0</v>
      </c>
      <c r="R76" t="s">
        <v>365</v>
      </c>
      <c r="S76" s="44"/>
      <c r="U76" s="110">
        <v>0</v>
      </c>
      <c r="V76" s="29">
        <v>0</v>
      </c>
      <c r="Y76" s="29"/>
    </row>
    <row r="77" spans="1:25" ht="13">
      <c r="A77" s="66" t="s">
        <v>556</v>
      </c>
      <c r="B77" s="29">
        <v>0</v>
      </c>
      <c r="C77" s="29">
        <v>0</v>
      </c>
      <c r="D77" s="29">
        <v>0</v>
      </c>
      <c r="E77" s="29">
        <v>0</v>
      </c>
      <c r="F77" s="29">
        <v>0</v>
      </c>
      <c r="G77" s="29">
        <v>0</v>
      </c>
      <c r="H77" s="29">
        <v>0</v>
      </c>
      <c r="I77" s="41">
        <v>0</v>
      </c>
      <c r="J77" s="41" t="s">
        <v>280</v>
      </c>
      <c r="K77">
        <v>0</v>
      </c>
      <c r="L77" t="s">
        <v>7188</v>
      </c>
      <c r="M77" s="29"/>
      <c r="N77" s="29">
        <v>0</v>
      </c>
      <c r="O77" s="29">
        <v>0</v>
      </c>
      <c r="P77" s="29">
        <v>0</v>
      </c>
      <c r="Q77" s="29">
        <v>0</v>
      </c>
      <c r="R77" t="s">
        <v>365</v>
      </c>
      <c r="S77" s="44"/>
      <c r="U77" s="110">
        <v>0</v>
      </c>
      <c r="V77" s="29">
        <v>0</v>
      </c>
      <c r="Y77" s="29"/>
    </row>
    <row r="78" spans="1:25" ht="13">
      <c r="A78" s="66" t="s">
        <v>557</v>
      </c>
      <c r="B78" s="29">
        <v>0</v>
      </c>
      <c r="C78" s="29">
        <v>0</v>
      </c>
      <c r="D78" s="29">
        <v>0</v>
      </c>
      <c r="E78" s="29">
        <v>0</v>
      </c>
      <c r="F78" s="29">
        <v>0</v>
      </c>
      <c r="G78" s="29">
        <v>0</v>
      </c>
      <c r="H78" s="29">
        <v>0</v>
      </c>
      <c r="I78" s="41">
        <v>0</v>
      </c>
      <c r="J78" s="41" t="s">
        <v>280</v>
      </c>
      <c r="K78">
        <v>0</v>
      </c>
      <c r="L78" t="s">
        <v>7188</v>
      </c>
      <c r="M78" s="29"/>
      <c r="N78" s="29">
        <v>0</v>
      </c>
      <c r="O78" s="29">
        <v>0</v>
      </c>
      <c r="P78" s="29">
        <v>0</v>
      </c>
      <c r="Q78" s="29">
        <v>0</v>
      </c>
      <c r="R78" t="s">
        <v>365</v>
      </c>
      <c r="S78" s="44"/>
      <c r="U78" s="110">
        <v>0</v>
      </c>
      <c r="V78" s="29">
        <v>0</v>
      </c>
      <c r="Y78" s="29"/>
    </row>
    <row r="79" spans="1:25" ht="13">
      <c r="A79" s="66" t="s">
        <v>558</v>
      </c>
      <c r="B79" s="29">
        <v>0</v>
      </c>
      <c r="C79" s="29">
        <v>0</v>
      </c>
      <c r="D79" s="29">
        <v>0</v>
      </c>
      <c r="E79" s="29">
        <v>0</v>
      </c>
      <c r="F79" s="29">
        <v>0</v>
      </c>
      <c r="G79" s="29">
        <v>0</v>
      </c>
      <c r="H79" s="29">
        <v>0</v>
      </c>
      <c r="I79" s="41">
        <v>0</v>
      </c>
      <c r="J79" s="41" t="s">
        <v>280</v>
      </c>
      <c r="K79">
        <v>0</v>
      </c>
      <c r="L79" t="s">
        <v>7188</v>
      </c>
      <c r="M79" s="29"/>
      <c r="N79" s="29">
        <v>0</v>
      </c>
      <c r="O79" s="29">
        <v>0</v>
      </c>
      <c r="P79" s="29">
        <v>0</v>
      </c>
      <c r="Q79" s="29">
        <v>0</v>
      </c>
      <c r="R79" t="s">
        <v>365</v>
      </c>
      <c r="S79" s="44"/>
      <c r="U79" s="110">
        <v>0</v>
      </c>
      <c r="V79" s="29">
        <v>0</v>
      </c>
      <c r="Y79" s="29"/>
    </row>
    <row r="80" spans="1:25" ht="13">
      <c r="A80" s="66" t="s">
        <v>559</v>
      </c>
      <c r="B80" s="29">
        <v>0</v>
      </c>
      <c r="C80" s="29">
        <v>0</v>
      </c>
      <c r="D80" s="29">
        <v>0</v>
      </c>
      <c r="E80" s="29">
        <v>0</v>
      </c>
      <c r="F80" s="29">
        <v>0</v>
      </c>
      <c r="G80" s="29">
        <v>0</v>
      </c>
      <c r="H80" s="29">
        <v>0</v>
      </c>
      <c r="I80" s="41">
        <v>0</v>
      </c>
      <c r="J80" s="41" t="s">
        <v>280</v>
      </c>
      <c r="K80">
        <v>0</v>
      </c>
      <c r="L80" t="s">
        <v>7188</v>
      </c>
      <c r="M80" s="29"/>
      <c r="N80" s="29">
        <v>0</v>
      </c>
      <c r="O80" s="29">
        <v>0</v>
      </c>
      <c r="P80" s="29">
        <v>0</v>
      </c>
      <c r="Q80" s="29">
        <v>0</v>
      </c>
      <c r="R80" t="s">
        <v>365</v>
      </c>
      <c r="S80" s="44"/>
      <c r="U80" s="110">
        <v>0</v>
      </c>
      <c r="V80" s="29">
        <v>0</v>
      </c>
      <c r="Y80" s="29"/>
    </row>
    <row r="81" spans="1:25" ht="13">
      <c r="A81" s="66" t="s">
        <v>560</v>
      </c>
      <c r="B81" s="29">
        <v>0</v>
      </c>
      <c r="C81" s="29">
        <v>0</v>
      </c>
      <c r="D81" s="29">
        <v>0</v>
      </c>
      <c r="E81" s="29">
        <v>0</v>
      </c>
      <c r="F81" s="29">
        <v>0</v>
      </c>
      <c r="G81" s="29">
        <v>0</v>
      </c>
      <c r="H81" s="29">
        <v>0</v>
      </c>
      <c r="I81" s="41">
        <v>0</v>
      </c>
      <c r="J81" s="41" t="s">
        <v>280</v>
      </c>
      <c r="K81">
        <v>0</v>
      </c>
      <c r="L81" t="s">
        <v>7188</v>
      </c>
      <c r="M81" s="29"/>
      <c r="N81" s="29">
        <v>0</v>
      </c>
      <c r="O81" s="29">
        <v>0</v>
      </c>
      <c r="P81" s="29">
        <v>0</v>
      </c>
      <c r="Q81" s="29">
        <v>0</v>
      </c>
      <c r="R81" t="s">
        <v>365</v>
      </c>
      <c r="S81" s="44"/>
      <c r="U81" s="110">
        <v>0</v>
      </c>
      <c r="V81" s="29">
        <v>0</v>
      </c>
      <c r="Y81" s="29"/>
    </row>
    <row r="82" spans="1:25" ht="13">
      <c r="A82" s="66" t="s">
        <v>561</v>
      </c>
      <c r="B82" s="29">
        <v>0</v>
      </c>
      <c r="C82" s="29">
        <v>0</v>
      </c>
      <c r="D82" s="29">
        <v>0</v>
      </c>
      <c r="E82" s="29">
        <v>0</v>
      </c>
      <c r="F82" s="29">
        <v>0</v>
      </c>
      <c r="G82" s="29">
        <v>0</v>
      </c>
      <c r="H82" s="29">
        <v>0</v>
      </c>
      <c r="I82" s="41">
        <v>0</v>
      </c>
      <c r="J82" s="41" t="s">
        <v>280</v>
      </c>
      <c r="K82">
        <v>0</v>
      </c>
      <c r="L82" t="s">
        <v>7188</v>
      </c>
      <c r="M82" s="29"/>
      <c r="N82" s="29">
        <v>0</v>
      </c>
      <c r="O82" s="29">
        <v>0</v>
      </c>
      <c r="P82" s="29">
        <v>0</v>
      </c>
      <c r="Q82" s="29">
        <v>0</v>
      </c>
      <c r="R82" t="s">
        <v>365</v>
      </c>
      <c r="S82" s="44"/>
      <c r="U82" s="110">
        <v>0</v>
      </c>
      <c r="V82" s="29">
        <v>0</v>
      </c>
      <c r="Y82" s="29"/>
    </row>
    <row r="83" spans="1:25" ht="13">
      <c r="A83" s="66" t="s">
        <v>562</v>
      </c>
      <c r="B83" s="29">
        <v>0</v>
      </c>
      <c r="C83" s="29">
        <v>0</v>
      </c>
      <c r="D83" s="29">
        <v>0</v>
      </c>
      <c r="E83" s="29">
        <v>0</v>
      </c>
      <c r="F83" s="29">
        <v>0</v>
      </c>
      <c r="G83" s="29">
        <v>0</v>
      </c>
      <c r="H83" s="29">
        <v>0</v>
      </c>
      <c r="I83" s="41">
        <v>0</v>
      </c>
      <c r="J83" s="41" t="s">
        <v>280</v>
      </c>
      <c r="K83">
        <v>0</v>
      </c>
      <c r="L83" t="s">
        <v>7188</v>
      </c>
      <c r="M83" s="29"/>
      <c r="N83" s="29">
        <v>0</v>
      </c>
      <c r="O83" s="29">
        <v>0</v>
      </c>
      <c r="P83" s="29">
        <v>0</v>
      </c>
      <c r="Q83" s="29">
        <v>0</v>
      </c>
      <c r="R83" t="s">
        <v>365</v>
      </c>
      <c r="S83" s="44"/>
      <c r="U83" s="110">
        <v>0</v>
      </c>
      <c r="V83" s="29">
        <v>0</v>
      </c>
      <c r="Y83" s="29"/>
    </row>
    <row r="84" spans="1:25" ht="13">
      <c r="A84" s="66" t="s">
        <v>563</v>
      </c>
      <c r="B84" s="29">
        <v>0</v>
      </c>
      <c r="C84" s="29">
        <v>0</v>
      </c>
      <c r="D84" s="29">
        <v>0</v>
      </c>
      <c r="E84" s="29">
        <v>0</v>
      </c>
      <c r="F84" s="29">
        <v>0</v>
      </c>
      <c r="G84" s="29">
        <v>0</v>
      </c>
      <c r="H84" s="29">
        <v>0</v>
      </c>
      <c r="I84" s="41">
        <v>0</v>
      </c>
      <c r="J84" s="41" t="s">
        <v>280</v>
      </c>
      <c r="K84">
        <v>0</v>
      </c>
      <c r="L84" t="s">
        <v>7188</v>
      </c>
      <c r="M84" s="29"/>
      <c r="N84" s="29">
        <v>0</v>
      </c>
      <c r="O84" s="29">
        <v>0</v>
      </c>
      <c r="P84" s="29">
        <v>0</v>
      </c>
      <c r="Q84" s="29">
        <v>0</v>
      </c>
      <c r="R84" t="s">
        <v>365</v>
      </c>
      <c r="S84" s="44"/>
      <c r="U84" s="110">
        <v>0</v>
      </c>
      <c r="V84" s="29">
        <v>0</v>
      </c>
      <c r="Y84" s="29"/>
    </row>
    <row r="85" spans="1:25" ht="13">
      <c r="A85" s="66" t="s">
        <v>564</v>
      </c>
      <c r="B85" s="29">
        <v>0</v>
      </c>
      <c r="C85" s="29">
        <v>0</v>
      </c>
      <c r="D85" s="29">
        <v>0</v>
      </c>
      <c r="E85" s="29">
        <v>0</v>
      </c>
      <c r="F85" s="29">
        <v>0</v>
      </c>
      <c r="G85" s="29">
        <v>0</v>
      </c>
      <c r="H85" s="29">
        <v>0</v>
      </c>
      <c r="I85" s="41">
        <v>0</v>
      </c>
      <c r="J85" s="41" t="s">
        <v>280</v>
      </c>
      <c r="K85">
        <v>0</v>
      </c>
      <c r="L85" t="s">
        <v>7188</v>
      </c>
      <c r="M85" s="29"/>
      <c r="N85" s="29">
        <v>0</v>
      </c>
      <c r="O85" s="29">
        <v>0</v>
      </c>
      <c r="P85" s="29">
        <v>0</v>
      </c>
      <c r="Q85" s="29">
        <v>0</v>
      </c>
      <c r="R85" t="s">
        <v>365</v>
      </c>
      <c r="S85" s="44"/>
      <c r="U85" s="110">
        <v>0</v>
      </c>
      <c r="V85" s="29">
        <v>0</v>
      </c>
      <c r="Y85" s="29"/>
    </row>
    <row r="86" spans="1:25" ht="13">
      <c r="A86" s="66" t="s">
        <v>529</v>
      </c>
      <c r="B86" s="29">
        <v>0</v>
      </c>
      <c r="C86" s="29">
        <v>0</v>
      </c>
      <c r="D86" s="29">
        <v>0</v>
      </c>
      <c r="E86" s="29">
        <v>0</v>
      </c>
      <c r="F86" s="29">
        <v>0</v>
      </c>
      <c r="G86" s="29">
        <v>0</v>
      </c>
      <c r="H86" s="29">
        <v>0</v>
      </c>
      <c r="I86" s="41">
        <v>0</v>
      </c>
      <c r="J86" s="41" t="s">
        <v>280</v>
      </c>
      <c r="K86">
        <v>0</v>
      </c>
      <c r="L86" t="s">
        <v>7188</v>
      </c>
      <c r="M86" s="29"/>
      <c r="N86" s="29">
        <v>0</v>
      </c>
      <c r="O86" s="29">
        <v>0</v>
      </c>
      <c r="P86" s="29">
        <v>0</v>
      </c>
      <c r="Q86" s="29">
        <v>0</v>
      </c>
      <c r="R86" t="s">
        <v>365</v>
      </c>
      <c r="S86" s="44"/>
      <c r="U86" s="110">
        <v>0</v>
      </c>
      <c r="V86" s="29">
        <v>0</v>
      </c>
      <c r="Y86" s="29"/>
    </row>
    <row r="87" spans="1:25" ht="13">
      <c r="A87" s="66" t="s">
        <v>565</v>
      </c>
      <c r="B87" s="29">
        <v>0</v>
      </c>
      <c r="C87" s="29">
        <v>0</v>
      </c>
      <c r="D87" s="29">
        <v>0</v>
      </c>
      <c r="E87" s="29">
        <v>0</v>
      </c>
      <c r="F87" s="29">
        <v>0</v>
      </c>
      <c r="G87" s="29">
        <v>0</v>
      </c>
      <c r="H87" s="29">
        <v>0</v>
      </c>
      <c r="I87" s="41">
        <v>0</v>
      </c>
      <c r="J87" s="41" t="s">
        <v>280</v>
      </c>
      <c r="K87">
        <v>0</v>
      </c>
      <c r="L87" t="s">
        <v>7188</v>
      </c>
      <c r="M87" s="29"/>
      <c r="N87" s="29">
        <v>0</v>
      </c>
      <c r="O87" s="29">
        <v>0</v>
      </c>
      <c r="P87" s="29">
        <v>0</v>
      </c>
      <c r="Q87" s="29">
        <v>0</v>
      </c>
      <c r="R87" t="s">
        <v>365</v>
      </c>
      <c r="S87" s="44"/>
      <c r="U87" s="110">
        <v>0</v>
      </c>
      <c r="V87" s="29">
        <v>0</v>
      </c>
      <c r="Y87" s="29"/>
    </row>
    <row r="88" spans="1:25" ht="13">
      <c r="A88" s="66" t="s">
        <v>566</v>
      </c>
      <c r="B88" s="29">
        <v>0</v>
      </c>
      <c r="C88" s="29">
        <v>0</v>
      </c>
      <c r="D88" s="29">
        <v>0</v>
      </c>
      <c r="E88" s="29">
        <v>0</v>
      </c>
      <c r="F88" s="29">
        <v>0</v>
      </c>
      <c r="G88" s="29">
        <v>0</v>
      </c>
      <c r="H88" s="29">
        <v>0</v>
      </c>
      <c r="I88" s="41">
        <v>0</v>
      </c>
      <c r="J88" s="41" t="s">
        <v>280</v>
      </c>
      <c r="K88">
        <v>0</v>
      </c>
      <c r="L88" t="s">
        <v>7188</v>
      </c>
      <c r="M88" s="29"/>
      <c r="N88" s="29">
        <v>0</v>
      </c>
      <c r="O88" s="29">
        <v>0</v>
      </c>
      <c r="P88" s="29">
        <v>0</v>
      </c>
      <c r="Q88" s="29">
        <v>0</v>
      </c>
      <c r="R88" t="s">
        <v>365</v>
      </c>
      <c r="S88" s="44"/>
      <c r="U88" s="110">
        <v>0</v>
      </c>
      <c r="V88" s="29">
        <v>0</v>
      </c>
      <c r="Y88" s="29"/>
    </row>
    <row r="89" spans="1:25" ht="13">
      <c r="A89" s="66" t="s">
        <v>567</v>
      </c>
      <c r="B89" s="29">
        <v>0</v>
      </c>
      <c r="C89" s="29">
        <v>0</v>
      </c>
      <c r="D89" s="29">
        <v>0</v>
      </c>
      <c r="E89" s="29">
        <v>0</v>
      </c>
      <c r="F89" s="29">
        <v>0</v>
      </c>
      <c r="G89" s="29">
        <v>0</v>
      </c>
      <c r="H89" s="29">
        <v>0</v>
      </c>
      <c r="I89" s="41">
        <v>0</v>
      </c>
      <c r="J89" s="41" t="s">
        <v>280</v>
      </c>
      <c r="K89">
        <v>0</v>
      </c>
      <c r="L89" t="s">
        <v>7188</v>
      </c>
      <c r="M89" s="29"/>
      <c r="N89" s="29">
        <v>0</v>
      </c>
      <c r="O89" s="29">
        <v>0</v>
      </c>
      <c r="P89" s="29">
        <v>0</v>
      </c>
      <c r="Q89" s="29">
        <v>0</v>
      </c>
      <c r="R89" t="s">
        <v>365</v>
      </c>
      <c r="S89" s="44"/>
      <c r="U89" s="110">
        <v>0</v>
      </c>
      <c r="V89" s="29">
        <v>0</v>
      </c>
      <c r="Y89" s="29"/>
    </row>
    <row r="90" spans="1:25" ht="13">
      <c r="A90" s="66" t="s">
        <v>568</v>
      </c>
      <c r="B90" s="29">
        <v>0</v>
      </c>
      <c r="C90" s="29">
        <v>0</v>
      </c>
      <c r="D90" s="29">
        <v>0</v>
      </c>
      <c r="E90" s="29">
        <v>0</v>
      </c>
      <c r="F90" s="29">
        <v>0</v>
      </c>
      <c r="G90" s="29">
        <v>0</v>
      </c>
      <c r="H90" s="29">
        <v>0</v>
      </c>
      <c r="I90" s="41">
        <v>0</v>
      </c>
      <c r="J90" s="41" t="s">
        <v>280</v>
      </c>
      <c r="K90">
        <v>0</v>
      </c>
      <c r="L90" t="s">
        <v>7188</v>
      </c>
      <c r="M90" s="29"/>
      <c r="N90" s="29">
        <v>0</v>
      </c>
      <c r="O90" s="29">
        <v>0</v>
      </c>
      <c r="P90" s="29">
        <v>0</v>
      </c>
      <c r="Q90" s="29">
        <v>0</v>
      </c>
      <c r="R90" t="s">
        <v>365</v>
      </c>
      <c r="S90" s="44"/>
      <c r="U90" s="110">
        <v>0</v>
      </c>
      <c r="V90" s="29">
        <v>0</v>
      </c>
      <c r="Y90" s="29"/>
    </row>
    <row r="91" spans="1:25" ht="13">
      <c r="A91" s="66" t="s">
        <v>530</v>
      </c>
      <c r="B91" s="29">
        <v>-19536.400000000001</v>
      </c>
      <c r="C91" s="29">
        <v>0</v>
      </c>
      <c r="D91" s="29">
        <v>0</v>
      </c>
      <c r="E91" s="29">
        <v>0</v>
      </c>
      <c r="F91" s="29">
        <v>7205</v>
      </c>
      <c r="G91" s="29">
        <v>0</v>
      </c>
      <c r="H91" s="29">
        <v>0</v>
      </c>
      <c r="I91" s="41">
        <v>-12331.400000000001</v>
      </c>
      <c r="J91" s="41" t="s">
        <v>280</v>
      </c>
      <c r="K91">
        <v>2</v>
      </c>
      <c r="L91" t="s">
        <v>7188</v>
      </c>
      <c r="M91" s="29"/>
      <c r="N91" s="29">
        <v>40874.017500000002</v>
      </c>
      <c r="O91" s="29">
        <v>40874.017500000002</v>
      </c>
      <c r="P91" s="29">
        <v>0</v>
      </c>
      <c r="Q91" s="29">
        <v>0</v>
      </c>
      <c r="R91" t="s">
        <v>365</v>
      </c>
      <c r="S91" s="44"/>
      <c r="T91" s="44"/>
      <c r="U91" s="110">
        <v>0</v>
      </c>
      <c r="V91" s="29">
        <v>-12331.400000000001</v>
      </c>
      <c r="Y91" s="29"/>
    </row>
    <row r="92" spans="1:25" ht="13">
      <c r="A92" s="66" t="s">
        <v>531</v>
      </c>
      <c r="B92" s="29">
        <v>0</v>
      </c>
      <c r="C92" s="29">
        <v>0</v>
      </c>
      <c r="D92" s="29">
        <v>0</v>
      </c>
      <c r="E92" s="29">
        <v>0</v>
      </c>
      <c r="F92" s="29">
        <v>0</v>
      </c>
      <c r="G92" s="29">
        <v>0</v>
      </c>
      <c r="H92" s="29">
        <v>0</v>
      </c>
      <c r="I92" s="41">
        <v>0</v>
      </c>
      <c r="J92" s="41" t="s">
        <v>280</v>
      </c>
      <c r="K92">
        <v>0</v>
      </c>
      <c r="L92" t="s">
        <v>7188</v>
      </c>
      <c r="M92" s="29"/>
      <c r="N92" s="29">
        <v>0</v>
      </c>
      <c r="O92" s="29">
        <v>0</v>
      </c>
      <c r="P92" s="29">
        <v>0</v>
      </c>
      <c r="Q92" s="29">
        <v>0</v>
      </c>
      <c r="R92" t="s">
        <v>365</v>
      </c>
      <c r="S92" s="44"/>
      <c r="U92" s="110">
        <v>0</v>
      </c>
      <c r="V92" s="29">
        <v>0</v>
      </c>
      <c r="Y92" s="29"/>
    </row>
    <row r="93" spans="1:25" ht="13">
      <c r="A93" s="66" t="s">
        <v>532</v>
      </c>
      <c r="B93" s="29">
        <v>-1091274.7578751175</v>
      </c>
      <c r="C93" s="29">
        <v>47</v>
      </c>
      <c r="D93" s="29">
        <v>0</v>
      </c>
      <c r="E93" s="29">
        <v>0</v>
      </c>
      <c r="F93" s="29">
        <v>954174</v>
      </c>
      <c r="G93" s="29">
        <v>143210.1</v>
      </c>
      <c r="H93" s="29">
        <v>0</v>
      </c>
      <c r="I93" s="41">
        <v>6156.3421248825325</v>
      </c>
      <c r="J93" s="41" t="s">
        <v>280</v>
      </c>
      <c r="K93">
        <v>4</v>
      </c>
      <c r="L93" t="s">
        <v>7188</v>
      </c>
      <c r="M93" s="29"/>
      <c r="N93" s="29">
        <v>5804927.498029355</v>
      </c>
      <c r="O93" s="29">
        <v>5804927.498029355</v>
      </c>
      <c r="P93" s="29">
        <v>2312262.5703116208</v>
      </c>
      <c r="Q93" s="29">
        <v>0</v>
      </c>
      <c r="R93" t="s">
        <v>365</v>
      </c>
      <c r="S93" s="44"/>
      <c r="U93" s="110">
        <v>8070000</v>
      </c>
      <c r="V93" s="29">
        <v>8076156.3421248822</v>
      </c>
      <c r="Y93" s="29"/>
    </row>
    <row r="94" spans="1:25" ht="13">
      <c r="A94" s="66" t="s">
        <v>533</v>
      </c>
      <c r="B94" s="29">
        <v>0</v>
      </c>
      <c r="C94" s="29">
        <v>-47</v>
      </c>
      <c r="D94" s="29">
        <v>0</v>
      </c>
      <c r="E94" s="29">
        <v>0</v>
      </c>
      <c r="F94" s="29">
        <v>47</v>
      </c>
      <c r="G94" s="29">
        <v>0</v>
      </c>
      <c r="H94" s="29">
        <v>0</v>
      </c>
      <c r="I94" s="41">
        <v>0</v>
      </c>
      <c r="J94" s="41" t="s">
        <v>280</v>
      </c>
      <c r="K94">
        <v>0</v>
      </c>
      <c r="L94" t="s">
        <v>7188</v>
      </c>
      <c r="M94" s="29"/>
      <c r="N94" s="29">
        <v>0</v>
      </c>
      <c r="O94" s="29">
        <v>0</v>
      </c>
      <c r="P94" s="29">
        <v>0</v>
      </c>
      <c r="Q94" s="29">
        <v>0</v>
      </c>
      <c r="R94" t="s">
        <v>365</v>
      </c>
      <c r="S94" s="44"/>
      <c r="U94" s="110">
        <v>0</v>
      </c>
      <c r="V94" s="29">
        <v>0</v>
      </c>
      <c r="Y94" s="29"/>
    </row>
    <row r="95" spans="1:25" ht="13">
      <c r="A95" s="66" t="s">
        <v>534</v>
      </c>
      <c r="B95" s="29">
        <v>0</v>
      </c>
      <c r="C95" s="29">
        <v>0</v>
      </c>
      <c r="D95" s="29">
        <v>0</v>
      </c>
      <c r="E95" s="29">
        <v>0</v>
      </c>
      <c r="F95" s="29">
        <v>0</v>
      </c>
      <c r="G95" s="29">
        <v>0</v>
      </c>
      <c r="H95" s="29">
        <v>0</v>
      </c>
      <c r="I95" s="41">
        <v>0</v>
      </c>
      <c r="J95" s="41" t="s">
        <v>280</v>
      </c>
      <c r="K95">
        <v>0</v>
      </c>
      <c r="L95" t="s">
        <v>7188</v>
      </c>
      <c r="M95" s="29"/>
      <c r="N95" s="29">
        <v>0</v>
      </c>
      <c r="O95" s="29">
        <v>0</v>
      </c>
      <c r="P95" s="29">
        <v>0</v>
      </c>
      <c r="Q95" s="29">
        <v>0</v>
      </c>
      <c r="R95" t="s">
        <v>365</v>
      </c>
      <c r="S95" s="44"/>
      <c r="U95" s="110">
        <v>0</v>
      </c>
      <c r="V95" s="29">
        <v>0</v>
      </c>
      <c r="Y95" s="29"/>
    </row>
    <row r="96" spans="1:25" ht="13">
      <c r="A96" s="66" t="s">
        <v>441</v>
      </c>
      <c r="B96" s="29">
        <v>-55068687.890000008</v>
      </c>
      <c r="C96" s="29">
        <v>43137559.923507594</v>
      </c>
      <c r="D96" s="29">
        <v>-1.0532147755979784E-2</v>
      </c>
      <c r="E96" s="29">
        <v>0</v>
      </c>
      <c r="F96" s="29">
        <v>340556</v>
      </c>
      <c r="G96" s="29">
        <v>4886771.4000000004</v>
      </c>
      <c r="H96" s="29">
        <v>0</v>
      </c>
      <c r="I96" s="41">
        <v>-6703800.5770245623</v>
      </c>
      <c r="J96" s="41" t="s">
        <v>10</v>
      </c>
      <c r="K96">
        <v>7</v>
      </c>
      <c r="L96" t="s">
        <v>7188</v>
      </c>
      <c r="M96" s="29"/>
      <c r="N96" s="29">
        <v>6703800.577024566</v>
      </c>
      <c r="O96" s="29">
        <v>6703800.5664924178</v>
      </c>
      <c r="P96" s="29">
        <v>6613835.4604671858</v>
      </c>
      <c r="Q96" s="29">
        <v>0</v>
      </c>
      <c r="R96" t="s">
        <v>365</v>
      </c>
      <c r="S96" s="44"/>
      <c r="T96" s="44"/>
      <c r="U96" s="110">
        <v>54272353.333333328</v>
      </c>
      <c r="V96" s="29">
        <v>47568552.756308764</v>
      </c>
      <c r="Y96" s="29"/>
    </row>
    <row r="97" spans="1:25" ht="13">
      <c r="A97" s="66" t="s">
        <v>458</v>
      </c>
      <c r="B97" s="29">
        <v>0</v>
      </c>
      <c r="C97" s="29">
        <v>0</v>
      </c>
      <c r="D97" s="29">
        <v>-0.39899999687622767</v>
      </c>
      <c r="E97" s="29">
        <v>0</v>
      </c>
      <c r="F97" s="29">
        <v>0</v>
      </c>
      <c r="G97" s="29">
        <v>0</v>
      </c>
      <c r="H97" s="29">
        <v>0</v>
      </c>
      <c r="I97" s="41">
        <v>-0.39899999687622767</v>
      </c>
      <c r="J97" s="41" t="s">
        <v>10</v>
      </c>
      <c r="K97">
        <v>0</v>
      </c>
      <c r="L97" t="s">
        <v>7191</v>
      </c>
      <c r="M97" s="29"/>
      <c r="N97" s="29">
        <v>0</v>
      </c>
      <c r="O97" s="29">
        <v>-0.39899999687622767</v>
      </c>
      <c r="P97" s="29">
        <v>0</v>
      </c>
      <c r="Q97" s="29">
        <v>0</v>
      </c>
      <c r="R97" t="s">
        <v>5075</v>
      </c>
      <c r="S97" s="44"/>
      <c r="T97" s="44"/>
      <c r="U97" s="110">
        <v>0</v>
      </c>
      <c r="V97" s="29">
        <v>-0.39899999687622767</v>
      </c>
      <c r="Y97" s="29"/>
    </row>
    <row r="98" spans="1:25" ht="13">
      <c r="A98" s="66" t="s">
        <v>460</v>
      </c>
      <c r="B98" s="29">
        <v>0</v>
      </c>
      <c r="C98" s="29">
        <v>0</v>
      </c>
      <c r="D98" s="29">
        <v>0</v>
      </c>
      <c r="E98" s="29">
        <v>0</v>
      </c>
      <c r="F98" s="29">
        <v>0</v>
      </c>
      <c r="G98" s="29">
        <v>0</v>
      </c>
      <c r="H98" s="29">
        <v>0</v>
      </c>
      <c r="I98" s="41">
        <v>0</v>
      </c>
      <c r="J98" s="41" t="s">
        <v>10</v>
      </c>
      <c r="K98">
        <v>0</v>
      </c>
      <c r="L98" t="s">
        <v>7188</v>
      </c>
      <c r="M98" s="29"/>
      <c r="N98" s="29">
        <v>0</v>
      </c>
      <c r="O98" s="29">
        <v>0</v>
      </c>
      <c r="P98" s="29">
        <v>0</v>
      </c>
      <c r="Q98" s="29">
        <v>0</v>
      </c>
      <c r="R98" t="s">
        <v>365</v>
      </c>
      <c r="S98" s="44"/>
      <c r="U98" s="110">
        <v>0</v>
      </c>
      <c r="V98" s="29">
        <v>0</v>
      </c>
      <c r="Y98" s="29"/>
    </row>
    <row r="99" spans="1:25" ht="13">
      <c r="A99" s="66" t="s">
        <v>462</v>
      </c>
      <c r="B99" s="29">
        <v>0</v>
      </c>
      <c r="C99" s="29">
        <v>0</v>
      </c>
      <c r="D99" s="29">
        <v>0</v>
      </c>
      <c r="E99" s="29">
        <v>0</v>
      </c>
      <c r="F99" s="29">
        <v>0</v>
      </c>
      <c r="G99" s="29">
        <v>0</v>
      </c>
      <c r="H99" s="29">
        <v>0</v>
      </c>
      <c r="I99" s="41">
        <v>0</v>
      </c>
      <c r="J99" s="41" t="s">
        <v>10</v>
      </c>
      <c r="K99">
        <v>0</v>
      </c>
      <c r="L99" t="s">
        <v>7188</v>
      </c>
      <c r="M99" s="29"/>
      <c r="N99" s="29">
        <v>0</v>
      </c>
      <c r="O99" s="29">
        <v>0</v>
      </c>
      <c r="P99" s="29">
        <v>0</v>
      </c>
      <c r="Q99" s="29">
        <v>0</v>
      </c>
      <c r="R99" t="s">
        <v>365</v>
      </c>
      <c r="S99" s="44"/>
      <c r="U99" s="110">
        <v>21406977.759999998</v>
      </c>
      <c r="V99" s="29">
        <v>21406977.759999998</v>
      </c>
      <c r="Y99" s="29"/>
    </row>
    <row r="100" spans="1:25" ht="13">
      <c r="A100" s="66" t="s">
        <v>464</v>
      </c>
      <c r="B100" s="29">
        <v>0</v>
      </c>
      <c r="C100" s="29">
        <v>0</v>
      </c>
      <c r="D100" s="29">
        <v>0</v>
      </c>
      <c r="E100" s="29">
        <v>0</v>
      </c>
      <c r="F100" s="29">
        <v>0</v>
      </c>
      <c r="G100" s="29">
        <v>0</v>
      </c>
      <c r="H100" s="29">
        <v>0</v>
      </c>
      <c r="I100" s="41">
        <v>0</v>
      </c>
      <c r="J100" s="41" t="s">
        <v>10</v>
      </c>
      <c r="K100">
        <v>0</v>
      </c>
      <c r="L100" t="s">
        <v>7188</v>
      </c>
      <c r="M100" s="29"/>
      <c r="N100" s="29">
        <v>0</v>
      </c>
      <c r="O100" s="29">
        <v>0</v>
      </c>
      <c r="P100" s="29">
        <v>0</v>
      </c>
      <c r="Q100" s="29">
        <v>0</v>
      </c>
      <c r="R100" t="s">
        <v>365</v>
      </c>
      <c r="S100" s="44"/>
      <c r="U100" s="110">
        <v>0</v>
      </c>
      <c r="V100" s="29">
        <v>0</v>
      </c>
      <c r="Y100" s="29"/>
    </row>
    <row r="101" spans="1:25" ht="13">
      <c r="A101" s="66" t="s">
        <v>466</v>
      </c>
      <c r="B101" s="29">
        <v>-178894.37780600894</v>
      </c>
      <c r="C101" s="29">
        <v>158371.97780600894</v>
      </c>
      <c r="D101" s="29">
        <v>0</v>
      </c>
      <c r="E101" s="29">
        <v>0</v>
      </c>
      <c r="F101" s="29">
        <v>1308</v>
      </c>
      <c r="G101" s="29">
        <v>19214.400000000001</v>
      </c>
      <c r="H101" s="29">
        <v>0</v>
      </c>
      <c r="I101" s="41">
        <v>7.2759576141834259E-12</v>
      </c>
      <c r="J101" s="41" t="s">
        <v>10</v>
      </c>
      <c r="K101">
        <v>0</v>
      </c>
      <c r="L101" t="s">
        <v>7191</v>
      </c>
      <c r="M101" s="29"/>
      <c r="N101" s="29">
        <v>0</v>
      </c>
      <c r="O101" s="29">
        <v>0</v>
      </c>
      <c r="P101" s="29">
        <v>0</v>
      </c>
      <c r="Q101" s="29">
        <v>0</v>
      </c>
      <c r="R101" t="s">
        <v>365</v>
      </c>
      <c r="S101" s="44"/>
      <c r="T101" s="44"/>
      <c r="U101" s="110">
        <v>0</v>
      </c>
      <c r="V101" s="29">
        <v>7.2759576141834259E-12</v>
      </c>
      <c r="Y101" s="29"/>
    </row>
    <row r="102" spans="1:25" ht="13">
      <c r="A102" s="66" t="s">
        <v>468</v>
      </c>
      <c r="B102" s="29">
        <v>-24415.393976684853</v>
      </c>
      <c r="C102" s="29">
        <v>5614.1939766848518</v>
      </c>
      <c r="D102" s="29">
        <v>0</v>
      </c>
      <c r="E102" s="29">
        <v>0</v>
      </c>
      <c r="F102" s="29">
        <v>872</v>
      </c>
      <c r="G102" s="29">
        <v>17929.2</v>
      </c>
      <c r="H102" s="29">
        <v>0</v>
      </c>
      <c r="I102" s="41">
        <v>0</v>
      </c>
      <c r="J102" s="41" t="s">
        <v>10</v>
      </c>
      <c r="K102">
        <v>0</v>
      </c>
      <c r="L102" t="s">
        <v>7188</v>
      </c>
      <c r="M102" s="29"/>
      <c r="N102" s="29">
        <v>0</v>
      </c>
      <c r="O102" s="29">
        <v>0</v>
      </c>
      <c r="P102" s="29">
        <v>0</v>
      </c>
      <c r="Q102" s="29">
        <v>0</v>
      </c>
      <c r="R102" t="s">
        <v>365</v>
      </c>
      <c r="S102" s="44"/>
      <c r="T102" s="44"/>
      <c r="U102" s="110">
        <v>0</v>
      </c>
      <c r="V102" s="29">
        <v>0</v>
      </c>
      <c r="Y102" s="29"/>
    </row>
    <row r="103" spans="1:25" ht="13">
      <c r="A103" s="66" t="s">
        <v>470</v>
      </c>
      <c r="B103" s="29">
        <v>-9716009.8322699796</v>
      </c>
      <c r="C103" s="29">
        <v>-9424034.3449538313</v>
      </c>
      <c r="D103" s="29">
        <v>0</v>
      </c>
      <c r="E103" s="29">
        <v>0</v>
      </c>
      <c r="F103" s="29">
        <v>3567876</v>
      </c>
      <c r="G103" s="29">
        <v>1035183.2999999999</v>
      </c>
      <c r="H103" s="29">
        <v>0</v>
      </c>
      <c r="I103" s="41">
        <v>-14536984.877223808</v>
      </c>
      <c r="J103" s="41" t="s">
        <v>10</v>
      </c>
      <c r="K103">
        <v>3</v>
      </c>
      <c r="L103" t="s">
        <v>7188</v>
      </c>
      <c r="M103" s="29"/>
      <c r="N103" s="29">
        <v>26828794.509255741</v>
      </c>
      <c r="O103" s="29">
        <v>26828794.509255741</v>
      </c>
      <c r="P103" s="29">
        <v>8266205.0476599336</v>
      </c>
      <c r="Q103" s="29">
        <v>0</v>
      </c>
      <c r="R103" t="s">
        <v>365</v>
      </c>
      <c r="S103" s="44"/>
      <c r="U103" s="110">
        <v>0</v>
      </c>
      <c r="V103" s="29">
        <v>-14536984.877223808</v>
      </c>
      <c r="Y103" s="29"/>
    </row>
    <row r="104" spans="1:25" ht="13">
      <c r="A104" s="66" t="s">
        <v>472</v>
      </c>
      <c r="B104" s="29">
        <v>-195060.86701975251</v>
      </c>
      <c r="C104" s="29">
        <v>181804.16701975249</v>
      </c>
      <c r="D104" s="29">
        <v>0</v>
      </c>
      <c r="E104" s="29">
        <v>0</v>
      </c>
      <c r="F104" s="29">
        <v>501</v>
      </c>
      <c r="G104" s="29">
        <v>12755.699999999999</v>
      </c>
      <c r="H104" s="29">
        <v>0</v>
      </c>
      <c r="I104" s="41">
        <v>-1.2732925824820995E-11</v>
      </c>
      <c r="J104" s="41" t="s">
        <v>10</v>
      </c>
      <c r="K104">
        <v>0</v>
      </c>
      <c r="L104" t="s">
        <v>7191</v>
      </c>
      <c r="M104" s="29"/>
      <c r="N104" s="29">
        <v>0</v>
      </c>
      <c r="O104" s="29">
        <v>0</v>
      </c>
      <c r="P104" s="29">
        <v>0</v>
      </c>
      <c r="Q104" s="29">
        <v>0</v>
      </c>
      <c r="R104" t="s">
        <v>5075</v>
      </c>
      <c r="S104" s="44"/>
      <c r="T104" s="44"/>
      <c r="U104" s="110">
        <v>0</v>
      </c>
      <c r="V104" s="29">
        <v>-1.2732925824820995E-11</v>
      </c>
      <c r="Y104" s="29"/>
    </row>
    <row r="105" spans="1:25" ht="13">
      <c r="A105" s="66" t="s">
        <v>474</v>
      </c>
      <c r="B105" s="29">
        <v>-873907.76324577176</v>
      </c>
      <c r="C105" s="29">
        <v>2818914.8228392354</v>
      </c>
      <c r="D105" s="29">
        <v>-1931877.6078314297</v>
      </c>
      <c r="E105" s="29">
        <v>0</v>
      </c>
      <c r="F105" s="29">
        <v>-305268</v>
      </c>
      <c r="G105" s="29">
        <v>243946.5</v>
      </c>
      <c r="H105" s="29">
        <v>48191.715000000317</v>
      </c>
      <c r="I105" s="41">
        <v>-0.33323796559125185</v>
      </c>
      <c r="J105" s="41" t="s">
        <v>10</v>
      </c>
      <c r="K105">
        <v>0</v>
      </c>
      <c r="L105" t="s">
        <v>7191</v>
      </c>
      <c r="M105" s="29"/>
      <c r="N105" s="29">
        <v>0</v>
      </c>
      <c r="O105" s="29">
        <v>-1931877.6078314297</v>
      </c>
      <c r="P105" s="29">
        <v>0</v>
      </c>
      <c r="Q105" s="29">
        <v>0</v>
      </c>
      <c r="R105" t="s">
        <v>5075</v>
      </c>
      <c r="S105" s="44"/>
      <c r="T105" s="44"/>
      <c r="U105" s="110">
        <v>0</v>
      </c>
      <c r="V105" s="29">
        <v>-0.33323796559125185</v>
      </c>
      <c r="Y105" s="29"/>
    </row>
    <row r="106" spans="1:25" ht="13">
      <c r="A106" s="66" t="s">
        <v>476</v>
      </c>
      <c r="B106" s="29">
        <v>-2580748.8046228983</v>
      </c>
      <c r="C106" s="29">
        <v>-1343396.0070891718</v>
      </c>
      <c r="D106" s="29">
        <v>0</v>
      </c>
      <c r="E106" s="29">
        <v>0</v>
      </c>
      <c r="F106" s="29">
        <v>533676</v>
      </c>
      <c r="G106" s="29">
        <v>41248.5</v>
      </c>
      <c r="H106" s="29">
        <v>0</v>
      </c>
      <c r="I106" s="41">
        <v>-3349220.3117120704</v>
      </c>
      <c r="J106" s="41" t="s">
        <v>10</v>
      </c>
      <c r="K106">
        <v>2</v>
      </c>
      <c r="L106" t="s">
        <v>7188</v>
      </c>
      <c r="M106" s="29"/>
      <c r="N106" s="29">
        <v>3824444.4045398515</v>
      </c>
      <c r="O106" s="29">
        <v>3824444.4045398515</v>
      </c>
      <c r="P106" s="29">
        <v>0</v>
      </c>
      <c r="Q106" s="29">
        <v>0</v>
      </c>
      <c r="R106" t="s">
        <v>365</v>
      </c>
      <c r="S106" s="44"/>
      <c r="U106" s="110">
        <v>0</v>
      </c>
      <c r="V106" s="29">
        <v>-3349220.3117120704</v>
      </c>
      <c r="Y106" s="29"/>
    </row>
    <row r="107" spans="1:25" ht="13">
      <c r="A107" s="66" t="s">
        <v>443</v>
      </c>
      <c r="B107" s="29">
        <v>0</v>
      </c>
      <c r="C107" s="29">
        <v>0</v>
      </c>
      <c r="D107" s="29">
        <v>0</v>
      </c>
      <c r="E107" s="29">
        <v>0</v>
      </c>
      <c r="F107" s="29">
        <v>0</v>
      </c>
      <c r="G107" s="29">
        <v>0</v>
      </c>
      <c r="H107" s="29">
        <v>0</v>
      </c>
      <c r="I107" s="41">
        <v>0</v>
      </c>
      <c r="J107" s="41" t="s">
        <v>10</v>
      </c>
      <c r="K107">
        <v>0</v>
      </c>
      <c r="L107" t="s">
        <v>7188</v>
      </c>
      <c r="M107" s="29"/>
      <c r="N107" s="29">
        <v>0</v>
      </c>
      <c r="O107" s="29">
        <v>0</v>
      </c>
      <c r="P107" s="29">
        <v>0</v>
      </c>
      <c r="Q107" s="29">
        <v>0</v>
      </c>
      <c r="R107" t="s">
        <v>365</v>
      </c>
      <c r="S107" s="44"/>
      <c r="U107" s="110">
        <v>0</v>
      </c>
      <c r="V107" s="29">
        <v>0</v>
      </c>
      <c r="Y107" s="29"/>
    </row>
    <row r="108" spans="1:25" ht="13">
      <c r="A108" s="66" t="s">
        <v>478</v>
      </c>
      <c r="B108" s="29">
        <v>0</v>
      </c>
      <c r="C108" s="29">
        <v>0</v>
      </c>
      <c r="D108" s="29">
        <v>0</v>
      </c>
      <c r="E108" s="29">
        <v>0</v>
      </c>
      <c r="F108" s="29">
        <v>0</v>
      </c>
      <c r="G108" s="29">
        <v>0</v>
      </c>
      <c r="H108" s="29">
        <v>0</v>
      </c>
      <c r="I108" s="41">
        <v>0</v>
      </c>
      <c r="J108" s="41" t="s">
        <v>10</v>
      </c>
      <c r="K108">
        <v>0</v>
      </c>
      <c r="L108" t="s">
        <v>7188</v>
      </c>
      <c r="M108" s="29"/>
      <c r="N108" s="29">
        <v>0</v>
      </c>
      <c r="O108" s="29">
        <v>0</v>
      </c>
      <c r="P108" s="29">
        <v>0</v>
      </c>
      <c r="Q108" s="29">
        <v>0</v>
      </c>
      <c r="R108" t="s">
        <v>365</v>
      </c>
      <c r="S108" s="44"/>
      <c r="U108" s="110">
        <v>0</v>
      </c>
      <c r="V108" s="29">
        <v>0</v>
      </c>
      <c r="Y108" s="29"/>
    </row>
    <row r="109" spans="1:25" ht="13">
      <c r="A109" s="66" t="s">
        <v>480</v>
      </c>
      <c r="B109" s="29">
        <v>-378475.00284804706</v>
      </c>
      <c r="C109" s="29">
        <v>-448676.77931460406</v>
      </c>
      <c r="D109" s="29">
        <v>0</v>
      </c>
      <c r="E109" s="29">
        <v>0</v>
      </c>
      <c r="F109" s="29">
        <v>111040</v>
      </c>
      <c r="G109" s="29">
        <v>0</v>
      </c>
      <c r="H109" s="29">
        <v>0</v>
      </c>
      <c r="I109" s="41">
        <v>-716111.78216265119</v>
      </c>
      <c r="J109" s="41" t="s">
        <v>10</v>
      </c>
      <c r="K109">
        <v>1</v>
      </c>
      <c r="L109" t="s">
        <v>7188</v>
      </c>
      <c r="M109" s="29"/>
      <c r="N109" s="29">
        <v>1277314.6481317468</v>
      </c>
      <c r="O109" s="29">
        <v>1277314.6481317468</v>
      </c>
      <c r="P109" s="29">
        <v>0</v>
      </c>
      <c r="Q109" s="29">
        <v>0</v>
      </c>
      <c r="R109" t="s">
        <v>365</v>
      </c>
      <c r="S109" s="44"/>
      <c r="U109" s="110">
        <v>5829333.333333333</v>
      </c>
      <c r="V109" s="29">
        <v>5113221.5511706816</v>
      </c>
      <c r="Y109" s="29"/>
    </row>
    <row r="110" spans="1:25" ht="13">
      <c r="A110" s="66" t="s">
        <v>482</v>
      </c>
      <c r="B110" s="29">
        <v>0</v>
      </c>
      <c r="C110" s="29">
        <v>0</v>
      </c>
      <c r="D110" s="29">
        <v>0</v>
      </c>
      <c r="E110" s="29">
        <v>0</v>
      </c>
      <c r="F110" s="29">
        <v>0</v>
      </c>
      <c r="G110" s="29">
        <v>0</v>
      </c>
      <c r="H110" s="29">
        <v>0</v>
      </c>
      <c r="I110" s="41">
        <v>0</v>
      </c>
      <c r="J110" s="41" t="s">
        <v>10</v>
      </c>
      <c r="K110">
        <v>0</v>
      </c>
      <c r="L110" t="s">
        <v>7188</v>
      </c>
      <c r="M110" s="29"/>
      <c r="N110" s="29">
        <v>0</v>
      </c>
      <c r="O110" s="29">
        <v>0</v>
      </c>
      <c r="P110" s="29">
        <v>0</v>
      </c>
      <c r="Q110" s="29">
        <v>0</v>
      </c>
      <c r="R110" t="s">
        <v>365</v>
      </c>
      <c r="S110" s="44"/>
      <c r="U110" s="110">
        <v>0</v>
      </c>
      <c r="V110" s="29">
        <v>0</v>
      </c>
      <c r="Y110" s="29"/>
    </row>
    <row r="111" spans="1:25" ht="13">
      <c r="A111" s="66" t="s">
        <v>484</v>
      </c>
      <c r="B111" s="29">
        <v>-361542.98624754185</v>
      </c>
      <c r="C111" s="29">
        <v>396838.41392651817</v>
      </c>
      <c r="D111" s="29">
        <v>0</v>
      </c>
      <c r="E111" s="29">
        <v>0</v>
      </c>
      <c r="F111" s="29">
        <v>-62887</v>
      </c>
      <c r="G111" s="29">
        <v>0</v>
      </c>
      <c r="H111" s="29">
        <v>0</v>
      </c>
      <c r="I111" s="41">
        <v>-27591.572321023676</v>
      </c>
      <c r="J111" s="41" t="s">
        <v>10</v>
      </c>
      <c r="K111">
        <v>2</v>
      </c>
      <c r="L111" t="s">
        <v>7188</v>
      </c>
      <c r="M111" s="29"/>
      <c r="N111" s="29">
        <v>28324.290625000001</v>
      </c>
      <c r="O111" s="29">
        <v>28324.290625000001</v>
      </c>
      <c r="P111" s="29">
        <v>28324.290625000001</v>
      </c>
      <c r="Q111" s="29">
        <v>0</v>
      </c>
      <c r="R111" t="s">
        <v>365</v>
      </c>
      <c r="S111" s="44"/>
      <c r="T111" s="44"/>
      <c r="U111" s="110">
        <v>0</v>
      </c>
      <c r="V111" s="29">
        <v>-27591.572321023676</v>
      </c>
      <c r="Y111" s="29"/>
    </row>
    <row r="112" spans="1:25" ht="13">
      <c r="A112" s="66" t="s">
        <v>486</v>
      </c>
      <c r="B112" s="29">
        <v>0</v>
      </c>
      <c r="C112" s="29">
        <v>0</v>
      </c>
      <c r="D112" s="29">
        <v>0</v>
      </c>
      <c r="E112" s="29">
        <v>0</v>
      </c>
      <c r="F112" s="29">
        <v>0</v>
      </c>
      <c r="G112" s="29">
        <v>0</v>
      </c>
      <c r="H112" s="29">
        <v>0</v>
      </c>
      <c r="I112" s="41">
        <v>0</v>
      </c>
      <c r="J112" s="41" t="s">
        <v>10</v>
      </c>
      <c r="K112">
        <v>0</v>
      </c>
      <c r="L112" t="s">
        <v>7188</v>
      </c>
      <c r="M112" s="29"/>
      <c r="N112" s="29">
        <v>0</v>
      </c>
      <c r="O112" s="29">
        <v>0</v>
      </c>
      <c r="P112" s="29">
        <v>0</v>
      </c>
      <c r="Q112" s="29">
        <v>0</v>
      </c>
      <c r="R112" t="s">
        <v>365</v>
      </c>
      <c r="S112" s="44"/>
      <c r="U112" s="110">
        <v>0</v>
      </c>
      <c r="V112" s="29">
        <v>0</v>
      </c>
      <c r="Y112" s="29"/>
    </row>
    <row r="113" spans="1:25" ht="13">
      <c r="A113" s="66" t="s">
        <v>488</v>
      </c>
      <c r="B113" s="29">
        <v>400.4</v>
      </c>
      <c r="C113" s="29">
        <v>-400</v>
      </c>
      <c r="D113" s="29">
        <v>0</v>
      </c>
      <c r="E113" s="29">
        <v>0</v>
      </c>
      <c r="F113" s="29">
        <v>0</v>
      </c>
      <c r="G113" s="29">
        <v>0</v>
      </c>
      <c r="H113" s="29">
        <v>0</v>
      </c>
      <c r="I113" s="41">
        <v>0.39999999999997726</v>
      </c>
      <c r="J113" s="41" t="s">
        <v>10</v>
      </c>
      <c r="K113">
        <v>0</v>
      </c>
      <c r="L113" t="s">
        <v>7191</v>
      </c>
      <c r="M113" s="29"/>
      <c r="N113" s="29">
        <v>0</v>
      </c>
      <c r="O113" s="29">
        <v>0</v>
      </c>
      <c r="P113" s="29">
        <v>0</v>
      </c>
      <c r="Q113" s="29">
        <v>0</v>
      </c>
      <c r="R113" t="s">
        <v>365</v>
      </c>
      <c r="S113" s="44"/>
      <c r="U113" s="110">
        <v>0</v>
      </c>
      <c r="V113" s="29">
        <v>0.39999999999997726</v>
      </c>
      <c r="Y113" s="29"/>
    </row>
    <row r="114" spans="1:25" ht="13">
      <c r="A114" s="66" t="s">
        <v>490</v>
      </c>
      <c r="B114" s="29">
        <v>0</v>
      </c>
      <c r="C114" s="29">
        <v>0</v>
      </c>
      <c r="D114" s="29">
        <v>0</v>
      </c>
      <c r="E114" s="29">
        <v>0</v>
      </c>
      <c r="F114" s="29">
        <v>0</v>
      </c>
      <c r="G114" s="29">
        <v>0</v>
      </c>
      <c r="H114" s="29">
        <v>0</v>
      </c>
      <c r="I114" s="41">
        <v>0</v>
      </c>
      <c r="J114" s="41" t="s">
        <v>10</v>
      </c>
      <c r="K114">
        <v>0</v>
      </c>
      <c r="L114" t="s">
        <v>7188</v>
      </c>
      <c r="M114" s="29"/>
      <c r="N114" s="29">
        <v>0</v>
      </c>
      <c r="O114" s="29">
        <v>0</v>
      </c>
      <c r="P114" s="29">
        <v>0</v>
      </c>
      <c r="Q114" s="29">
        <v>0</v>
      </c>
      <c r="R114" t="s">
        <v>365</v>
      </c>
      <c r="S114" s="44"/>
      <c r="U114" s="110">
        <v>0</v>
      </c>
      <c r="V114" s="29">
        <v>0</v>
      </c>
      <c r="Y114" s="29"/>
    </row>
    <row r="115" spans="1:25" ht="13">
      <c r="A115" s="66" t="s">
        <v>492</v>
      </c>
      <c r="B115" s="29">
        <v>0</v>
      </c>
      <c r="C115" s="29">
        <v>0</v>
      </c>
      <c r="D115" s="29">
        <v>0</v>
      </c>
      <c r="E115" s="29">
        <v>0</v>
      </c>
      <c r="F115" s="29">
        <v>0</v>
      </c>
      <c r="G115" s="29">
        <v>0</v>
      </c>
      <c r="H115" s="29">
        <v>0</v>
      </c>
      <c r="I115" s="41">
        <v>0</v>
      </c>
      <c r="J115" s="41" t="s">
        <v>10</v>
      </c>
      <c r="K115">
        <v>0</v>
      </c>
      <c r="L115" t="s">
        <v>7188</v>
      </c>
      <c r="M115" s="29"/>
      <c r="N115" s="29">
        <v>0</v>
      </c>
      <c r="O115" s="29">
        <v>0</v>
      </c>
      <c r="P115" s="29">
        <v>0</v>
      </c>
      <c r="Q115" s="29">
        <v>0</v>
      </c>
      <c r="R115" t="s">
        <v>365</v>
      </c>
      <c r="S115" s="44"/>
      <c r="U115" s="110">
        <v>0</v>
      </c>
      <c r="V115" s="29">
        <v>0</v>
      </c>
      <c r="Y115" s="29"/>
    </row>
    <row r="116" spans="1:25" ht="13">
      <c r="A116" s="66" t="s">
        <v>494</v>
      </c>
      <c r="B116" s="29">
        <v>0</v>
      </c>
      <c r="C116" s="29">
        <v>0</v>
      </c>
      <c r="D116" s="29">
        <v>0</v>
      </c>
      <c r="E116" s="29">
        <v>0</v>
      </c>
      <c r="F116" s="29">
        <v>0</v>
      </c>
      <c r="G116" s="29">
        <v>0</v>
      </c>
      <c r="H116" s="29">
        <v>0</v>
      </c>
      <c r="I116" s="41">
        <v>0</v>
      </c>
      <c r="J116" s="41" t="s">
        <v>10</v>
      </c>
      <c r="K116">
        <v>0</v>
      </c>
      <c r="L116" t="s">
        <v>7188</v>
      </c>
      <c r="M116" s="29"/>
      <c r="N116" s="29">
        <v>0</v>
      </c>
      <c r="O116" s="29">
        <v>0</v>
      </c>
      <c r="P116" s="29">
        <v>0</v>
      </c>
      <c r="Q116" s="29">
        <v>0</v>
      </c>
      <c r="R116" t="s">
        <v>365</v>
      </c>
      <c r="S116" s="44"/>
      <c r="U116" s="110">
        <v>0</v>
      </c>
      <c r="V116" s="29">
        <v>0</v>
      </c>
      <c r="Y116" s="29"/>
    </row>
    <row r="117" spans="1:25" ht="13">
      <c r="A117" s="66" t="s">
        <v>496</v>
      </c>
      <c r="B117" s="29">
        <v>0</v>
      </c>
      <c r="C117" s="29">
        <v>0</v>
      </c>
      <c r="D117" s="29">
        <v>0</v>
      </c>
      <c r="E117" s="29">
        <v>0</v>
      </c>
      <c r="F117" s="29">
        <v>0</v>
      </c>
      <c r="G117" s="29">
        <v>0</v>
      </c>
      <c r="H117" s="29">
        <v>0</v>
      </c>
      <c r="I117" s="41">
        <v>0</v>
      </c>
      <c r="J117" s="41" t="s">
        <v>10</v>
      </c>
      <c r="K117">
        <v>0</v>
      </c>
      <c r="L117" t="s">
        <v>7188</v>
      </c>
      <c r="M117" s="29"/>
      <c r="N117" s="29">
        <v>0</v>
      </c>
      <c r="O117" s="29">
        <v>0</v>
      </c>
      <c r="P117" s="29">
        <v>0</v>
      </c>
      <c r="Q117" s="29">
        <v>0</v>
      </c>
      <c r="R117" t="s">
        <v>365</v>
      </c>
      <c r="S117" s="44"/>
      <c r="U117" s="110">
        <v>0</v>
      </c>
      <c r="V117" s="29">
        <v>0</v>
      </c>
      <c r="Y117" s="29"/>
    </row>
    <row r="118" spans="1:25" ht="13">
      <c r="A118" s="66" t="s">
        <v>445</v>
      </c>
      <c r="B118" s="29">
        <v>-19600329.079769328</v>
      </c>
      <c r="C118" s="29">
        <v>-7281759.326449384</v>
      </c>
      <c r="D118" s="29">
        <v>0</v>
      </c>
      <c r="E118" s="29">
        <v>14317074.263953499</v>
      </c>
      <c r="F118" s="29">
        <v>-280449</v>
      </c>
      <c r="G118" s="29">
        <v>706183.2</v>
      </c>
      <c r="H118" s="29">
        <v>0</v>
      </c>
      <c r="I118" s="41">
        <v>-12139279.942265213</v>
      </c>
      <c r="J118" s="41" t="s">
        <v>10</v>
      </c>
      <c r="K118">
        <v>8</v>
      </c>
      <c r="L118" t="s">
        <v>7188</v>
      </c>
      <c r="M118" s="29"/>
      <c r="N118" s="29">
        <v>12139279.942265213</v>
      </c>
      <c r="O118" s="29">
        <v>12139279.942265213</v>
      </c>
      <c r="P118" s="29">
        <v>1813776.2505000001</v>
      </c>
      <c r="Q118" s="29">
        <v>0</v>
      </c>
      <c r="R118" t="s">
        <v>365</v>
      </c>
      <c r="S118" s="304" t="s">
        <v>30</v>
      </c>
      <c r="T118" s="304" t="s">
        <v>30</v>
      </c>
      <c r="U118" s="110">
        <v>170000000</v>
      </c>
      <c r="V118" s="29">
        <v>157860720.05773479</v>
      </c>
      <c r="W118" s="29">
        <v>-14317074.263953499</v>
      </c>
      <c r="X118" s="29"/>
      <c r="Y118" s="29"/>
    </row>
    <row r="119" spans="1:25" ht="13">
      <c r="A119" s="66" t="s">
        <v>498</v>
      </c>
      <c r="B119" s="29">
        <v>0</v>
      </c>
      <c r="C119" s="29">
        <v>0</v>
      </c>
      <c r="D119" s="29">
        <v>0</v>
      </c>
      <c r="E119" s="29">
        <v>0</v>
      </c>
      <c r="F119" s="29">
        <v>0</v>
      </c>
      <c r="G119" s="29">
        <v>0</v>
      </c>
      <c r="H119" s="29">
        <v>0</v>
      </c>
      <c r="I119" s="41">
        <v>0</v>
      </c>
      <c r="J119" s="41" t="s">
        <v>10</v>
      </c>
      <c r="K119">
        <v>0</v>
      </c>
      <c r="L119" t="s">
        <v>7188</v>
      </c>
      <c r="M119" s="29"/>
      <c r="N119" s="29">
        <v>0</v>
      </c>
      <c r="O119" s="29">
        <v>0</v>
      </c>
      <c r="P119" s="29">
        <v>0</v>
      </c>
      <c r="Q119" s="29">
        <v>0</v>
      </c>
      <c r="R119" t="s">
        <v>365</v>
      </c>
      <c r="S119" s="44"/>
      <c r="U119" s="110">
        <v>0</v>
      </c>
      <c r="V119" s="29">
        <v>0</v>
      </c>
      <c r="Y119" s="29"/>
    </row>
    <row r="120" spans="1:25" ht="13">
      <c r="A120" s="66" t="s">
        <v>500</v>
      </c>
      <c r="B120" s="29">
        <v>0</v>
      </c>
      <c r="C120" s="29">
        <v>0</v>
      </c>
      <c r="D120" s="29">
        <v>0</v>
      </c>
      <c r="E120" s="29">
        <v>0</v>
      </c>
      <c r="F120" s="29">
        <v>0</v>
      </c>
      <c r="G120" s="29">
        <v>0</v>
      </c>
      <c r="H120" s="29">
        <v>0</v>
      </c>
      <c r="I120" s="41">
        <v>0</v>
      </c>
      <c r="J120" s="41" t="s">
        <v>10</v>
      </c>
      <c r="K120">
        <v>0</v>
      </c>
      <c r="L120" t="s">
        <v>7188</v>
      </c>
      <c r="M120" s="29"/>
      <c r="N120" s="29">
        <v>0</v>
      </c>
      <c r="O120" s="29">
        <v>0</v>
      </c>
      <c r="P120" s="29">
        <v>0</v>
      </c>
      <c r="Q120" s="29">
        <v>0</v>
      </c>
      <c r="R120" t="s">
        <v>365</v>
      </c>
      <c r="S120" s="44"/>
      <c r="U120" s="110">
        <v>0</v>
      </c>
      <c r="V120" s="29">
        <v>0</v>
      </c>
      <c r="Y120" s="29"/>
    </row>
    <row r="121" spans="1:25" ht="13">
      <c r="A121" s="66" t="s">
        <v>502</v>
      </c>
      <c r="B121" s="29">
        <v>0</v>
      </c>
      <c r="C121" s="29">
        <v>0</v>
      </c>
      <c r="D121" s="29">
        <v>0</v>
      </c>
      <c r="E121" s="29">
        <v>0</v>
      </c>
      <c r="F121" s="29">
        <v>0</v>
      </c>
      <c r="G121" s="29">
        <v>0</v>
      </c>
      <c r="H121" s="29">
        <v>0</v>
      </c>
      <c r="I121" s="41">
        <v>0</v>
      </c>
      <c r="J121" s="41" t="s">
        <v>10</v>
      </c>
      <c r="K121">
        <v>0</v>
      </c>
      <c r="L121" t="s">
        <v>7188</v>
      </c>
      <c r="M121" s="29"/>
      <c r="N121" s="29">
        <v>0</v>
      </c>
      <c r="O121" s="29">
        <v>0</v>
      </c>
      <c r="P121" s="29">
        <v>0</v>
      </c>
      <c r="Q121" s="29">
        <v>0</v>
      </c>
      <c r="R121" t="s">
        <v>365</v>
      </c>
      <c r="S121" s="44"/>
      <c r="U121" s="110">
        <v>0</v>
      </c>
      <c r="V121" s="29">
        <v>0</v>
      </c>
      <c r="Y121" s="29"/>
    </row>
    <row r="122" spans="1:25" ht="13">
      <c r="A122" s="66" t="s">
        <v>504</v>
      </c>
      <c r="B122" s="29">
        <v>0</v>
      </c>
      <c r="C122" s="29">
        <v>0</v>
      </c>
      <c r="D122" s="29">
        <v>0</v>
      </c>
      <c r="E122" s="29">
        <v>0</v>
      </c>
      <c r="F122" s="29">
        <v>0</v>
      </c>
      <c r="G122" s="29">
        <v>0</v>
      </c>
      <c r="H122" s="29">
        <v>0</v>
      </c>
      <c r="I122" s="41">
        <v>0</v>
      </c>
      <c r="J122" s="41" t="s">
        <v>10</v>
      </c>
      <c r="K122">
        <v>0</v>
      </c>
      <c r="L122" t="s">
        <v>7188</v>
      </c>
      <c r="M122" s="29"/>
      <c r="N122" s="29">
        <v>0</v>
      </c>
      <c r="O122" s="29">
        <v>0</v>
      </c>
      <c r="P122" s="29">
        <v>0</v>
      </c>
      <c r="Q122" s="29">
        <v>0</v>
      </c>
      <c r="R122" t="s">
        <v>365</v>
      </c>
      <c r="S122" s="44"/>
      <c r="U122" s="110">
        <v>0</v>
      </c>
      <c r="V122" s="29">
        <v>0</v>
      </c>
      <c r="Y122" s="29"/>
    </row>
    <row r="123" spans="1:25" ht="13">
      <c r="A123" s="66" t="s">
        <v>506</v>
      </c>
      <c r="B123" s="29">
        <v>0</v>
      </c>
      <c r="C123" s="29">
        <v>0</v>
      </c>
      <c r="D123" s="29">
        <v>0</v>
      </c>
      <c r="E123" s="29">
        <v>0</v>
      </c>
      <c r="F123" s="29">
        <v>0</v>
      </c>
      <c r="G123" s="29">
        <v>0</v>
      </c>
      <c r="H123" s="29">
        <v>0</v>
      </c>
      <c r="I123" s="41">
        <v>0</v>
      </c>
      <c r="J123" s="41" t="s">
        <v>10</v>
      </c>
      <c r="K123">
        <v>0</v>
      </c>
      <c r="L123" t="s">
        <v>7188</v>
      </c>
      <c r="M123" s="29"/>
      <c r="N123" s="29">
        <v>0</v>
      </c>
      <c r="O123" s="29">
        <v>0</v>
      </c>
      <c r="P123" s="29">
        <v>0</v>
      </c>
      <c r="Q123" s="29">
        <v>0</v>
      </c>
      <c r="R123" t="s">
        <v>365</v>
      </c>
      <c r="S123" s="44"/>
      <c r="U123" s="110">
        <v>0</v>
      </c>
      <c r="V123" s="29">
        <v>0</v>
      </c>
      <c r="Y123" s="29"/>
    </row>
    <row r="124" spans="1:25" ht="13">
      <c r="A124" s="66" t="s">
        <v>508</v>
      </c>
      <c r="B124" s="29">
        <v>0</v>
      </c>
      <c r="C124" s="29">
        <v>0</v>
      </c>
      <c r="D124" s="29">
        <v>0</v>
      </c>
      <c r="E124" s="29">
        <v>0</v>
      </c>
      <c r="F124" s="29">
        <v>0</v>
      </c>
      <c r="G124" s="29">
        <v>0</v>
      </c>
      <c r="H124" s="29">
        <v>0</v>
      </c>
      <c r="I124" s="41">
        <v>0</v>
      </c>
      <c r="J124" s="41" t="s">
        <v>10</v>
      </c>
      <c r="K124">
        <v>0</v>
      </c>
      <c r="L124" t="s">
        <v>7188</v>
      </c>
      <c r="M124" s="29"/>
      <c r="N124" s="29">
        <v>0</v>
      </c>
      <c r="O124" s="29">
        <v>0</v>
      </c>
      <c r="P124" s="29">
        <v>0</v>
      </c>
      <c r="Q124" s="29">
        <v>0</v>
      </c>
      <c r="R124" t="s">
        <v>365</v>
      </c>
      <c r="S124" s="44"/>
      <c r="U124" s="110">
        <v>0</v>
      </c>
      <c r="V124" s="29">
        <v>0</v>
      </c>
      <c r="Y124" s="29"/>
    </row>
    <row r="125" spans="1:25" ht="13">
      <c r="A125" s="66" t="s">
        <v>510</v>
      </c>
      <c r="B125" s="29">
        <v>0</v>
      </c>
      <c r="C125" s="29">
        <v>0</v>
      </c>
      <c r="D125" s="29">
        <v>0</v>
      </c>
      <c r="E125" s="29">
        <v>0</v>
      </c>
      <c r="F125" s="29">
        <v>0</v>
      </c>
      <c r="G125" s="29">
        <v>0</v>
      </c>
      <c r="H125" s="29">
        <v>0</v>
      </c>
      <c r="I125" s="41">
        <v>0</v>
      </c>
      <c r="J125" s="41" t="s">
        <v>10</v>
      </c>
      <c r="K125">
        <v>0</v>
      </c>
      <c r="L125" t="s">
        <v>7188</v>
      </c>
      <c r="M125" s="29"/>
      <c r="N125" s="29">
        <v>0</v>
      </c>
      <c r="O125" s="29">
        <v>0</v>
      </c>
      <c r="P125" s="29">
        <v>0</v>
      </c>
      <c r="Q125" s="29">
        <v>0</v>
      </c>
      <c r="R125" t="s">
        <v>365</v>
      </c>
      <c r="S125" s="44"/>
      <c r="U125" s="110">
        <v>0</v>
      </c>
      <c r="V125" s="29">
        <v>0</v>
      </c>
      <c r="Y125" s="29"/>
    </row>
    <row r="126" spans="1:25" ht="13">
      <c r="A126" s="66" t="s">
        <v>512</v>
      </c>
      <c r="B126" s="29">
        <v>0</v>
      </c>
      <c r="C126" s="29">
        <v>0</v>
      </c>
      <c r="D126" s="29">
        <v>0</v>
      </c>
      <c r="E126" s="29">
        <v>0</v>
      </c>
      <c r="F126" s="29">
        <v>0</v>
      </c>
      <c r="G126" s="29">
        <v>0</v>
      </c>
      <c r="H126" s="29">
        <v>0</v>
      </c>
      <c r="I126" s="41">
        <v>0</v>
      </c>
      <c r="J126" s="41" t="s">
        <v>10</v>
      </c>
      <c r="K126">
        <v>0</v>
      </c>
      <c r="L126" t="s">
        <v>7188</v>
      </c>
      <c r="M126" s="29"/>
      <c r="N126" s="29">
        <v>0</v>
      </c>
      <c r="O126" s="29">
        <v>0</v>
      </c>
      <c r="P126" s="29">
        <v>0</v>
      </c>
      <c r="Q126" s="29">
        <v>0</v>
      </c>
      <c r="R126" t="s">
        <v>365</v>
      </c>
      <c r="S126" s="44"/>
      <c r="U126" s="110">
        <v>0</v>
      </c>
      <c r="V126" s="29">
        <v>0</v>
      </c>
      <c r="Y126" s="29"/>
    </row>
    <row r="127" spans="1:25" ht="13">
      <c r="A127" s="66" t="s">
        <v>514</v>
      </c>
      <c r="B127" s="29">
        <v>0</v>
      </c>
      <c r="C127" s="29">
        <v>0</v>
      </c>
      <c r="D127" s="29">
        <v>0</v>
      </c>
      <c r="E127" s="29">
        <v>0</v>
      </c>
      <c r="F127" s="29">
        <v>0</v>
      </c>
      <c r="G127" s="29">
        <v>0</v>
      </c>
      <c r="H127" s="29">
        <v>0</v>
      </c>
      <c r="I127" s="41">
        <v>0</v>
      </c>
      <c r="J127" s="41" t="s">
        <v>10</v>
      </c>
      <c r="K127">
        <v>0</v>
      </c>
      <c r="L127" t="s">
        <v>7188</v>
      </c>
      <c r="M127" s="29"/>
      <c r="N127" s="29">
        <v>0</v>
      </c>
      <c r="O127" s="29">
        <v>0</v>
      </c>
      <c r="P127" s="29">
        <v>0</v>
      </c>
      <c r="Q127" s="29">
        <v>0</v>
      </c>
      <c r="R127" t="s">
        <v>365</v>
      </c>
      <c r="S127" s="44"/>
      <c r="U127" s="110">
        <v>0</v>
      </c>
      <c r="V127" s="29">
        <v>0</v>
      </c>
      <c r="Y127" s="29"/>
    </row>
    <row r="128" spans="1:25" ht="13">
      <c r="A128" s="66" t="s">
        <v>516</v>
      </c>
      <c r="B128" s="29">
        <v>0</v>
      </c>
      <c r="C128" s="29">
        <v>0</v>
      </c>
      <c r="D128" s="29">
        <v>0</v>
      </c>
      <c r="E128" s="29">
        <v>0</v>
      </c>
      <c r="F128" s="29">
        <v>0</v>
      </c>
      <c r="G128" s="29">
        <v>0</v>
      </c>
      <c r="H128" s="29">
        <v>0</v>
      </c>
      <c r="I128" s="41">
        <v>0</v>
      </c>
      <c r="J128" s="41" t="s">
        <v>10</v>
      </c>
      <c r="K128">
        <v>0</v>
      </c>
      <c r="L128" t="s">
        <v>7188</v>
      </c>
      <c r="M128" s="29"/>
      <c r="N128" s="29">
        <v>0</v>
      </c>
      <c r="O128" s="29">
        <v>0</v>
      </c>
      <c r="P128" s="29">
        <v>0</v>
      </c>
      <c r="Q128" s="29">
        <v>0</v>
      </c>
      <c r="R128" t="s">
        <v>365</v>
      </c>
      <c r="S128" s="44"/>
      <c r="U128" s="110">
        <v>0</v>
      </c>
      <c r="V128" s="29">
        <v>0</v>
      </c>
      <c r="Y128" s="29"/>
    </row>
    <row r="129" spans="1:25" ht="13">
      <c r="A129" s="66" t="s">
        <v>446</v>
      </c>
      <c r="B129" s="29">
        <v>0</v>
      </c>
      <c r="C129" s="29">
        <v>0</v>
      </c>
      <c r="D129" s="29">
        <v>0</v>
      </c>
      <c r="E129" s="29">
        <v>0</v>
      </c>
      <c r="F129" s="29">
        <v>0</v>
      </c>
      <c r="G129" s="29">
        <v>0</v>
      </c>
      <c r="H129" s="29">
        <v>0</v>
      </c>
      <c r="I129" s="41">
        <v>0</v>
      </c>
      <c r="J129" s="41" t="s">
        <v>10</v>
      </c>
      <c r="K129">
        <v>0</v>
      </c>
      <c r="L129" t="s">
        <v>7188</v>
      </c>
      <c r="M129" s="29"/>
      <c r="N129" s="29">
        <v>0</v>
      </c>
      <c r="O129" s="29">
        <v>0</v>
      </c>
      <c r="P129" s="29">
        <v>0</v>
      </c>
      <c r="Q129" s="29">
        <v>0</v>
      </c>
      <c r="R129" t="s">
        <v>365</v>
      </c>
      <c r="S129" s="44"/>
      <c r="U129" s="110">
        <v>0</v>
      </c>
      <c r="V129" s="29">
        <v>0</v>
      </c>
      <c r="Y129" s="29"/>
    </row>
    <row r="130" spans="1:25" ht="13">
      <c r="A130" s="66" t="s">
        <v>518</v>
      </c>
      <c r="B130" s="29">
        <v>0</v>
      </c>
      <c r="C130" s="29">
        <v>0</v>
      </c>
      <c r="D130" s="29">
        <v>0</v>
      </c>
      <c r="E130" s="29">
        <v>0</v>
      </c>
      <c r="F130" s="29">
        <v>0</v>
      </c>
      <c r="G130" s="29">
        <v>0</v>
      </c>
      <c r="H130" s="29">
        <v>0</v>
      </c>
      <c r="I130" s="41">
        <v>0</v>
      </c>
      <c r="J130" s="41" t="s">
        <v>10</v>
      </c>
      <c r="K130">
        <v>0</v>
      </c>
      <c r="L130" t="s">
        <v>7188</v>
      </c>
      <c r="M130" s="29"/>
      <c r="N130" s="29">
        <v>0</v>
      </c>
      <c r="O130" s="29">
        <v>0</v>
      </c>
      <c r="P130" s="29">
        <v>0</v>
      </c>
      <c r="Q130" s="29">
        <v>0</v>
      </c>
      <c r="R130" t="s">
        <v>365</v>
      </c>
      <c r="S130" s="44"/>
      <c r="U130" s="110">
        <v>0</v>
      </c>
      <c r="V130" s="29">
        <v>0</v>
      </c>
      <c r="Y130" s="29"/>
    </row>
    <row r="131" spans="1:25" ht="13">
      <c r="A131" s="66" t="s">
        <v>520</v>
      </c>
      <c r="B131" s="29">
        <v>0</v>
      </c>
      <c r="C131" s="29">
        <v>0</v>
      </c>
      <c r="D131" s="29">
        <v>0</v>
      </c>
      <c r="E131" s="29">
        <v>0</v>
      </c>
      <c r="F131" s="29">
        <v>0</v>
      </c>
      <c r="G131" s="29">
        <v>0</v>
      </c>
      <c r="H131" s="29">
        <v>0</v>
      </c>
      <c r="I131" s="41">
        <v>0</v>
      </c>
      <c r="J131" s="41" t="s">
        <v>10</v>
      </c>
      <c r="K131">
        <v>0</v>
      </c>
      <c r="L131" t="s">
        <v>7188</v>
      </c>
      <c r="M131" s="29"/>
      <c r="N131" s="29">
        <v>0</v>
      </c>
      <c r="O131" s="29">
        <v>0</v>
      </c>
      <c r="P131" s="29">
        <v>0</v>
      </c>
      <c r="Q131" s="29">
        <v>0</v>
      </c>
      <c r="R131" t="s">
        <v>365</v>
      </c>
      <c r="S131" s="44"/>
      <c r="U131" s="110">
        <v>0</v>
      </c>
      <c r="V131" s="29">
        <v>0</v>
      </c>
      <c r="Y131" s="29"/>
    </row>
    <row r="132" spans="1:25" ht="13">
      <c r="A132" s="66" t="s">
        <v>522</v>
      </c>
      <c r="B132" s="29">
        <v>0</v>
      </c>
      <c r="C132" s="29">
        <v>0</v>
      </c>
      <c r="D132" s="29">
        <v>0</v>
      </c>
      <c r="E132" s="29">
        <v>0</v>
      </c>
      <c r="F132" s="29">
        <v>0</v>
      </c>
      <c r="G132" s="29">
        <v>0</v>
      </c>
      <c r="H132" s="29">
        <v>0</v>
      </c>
      <c r="I132" s="41">
        <v>0</v>
      </c>
      <c r="J132" s="41" t="s">
        <v>10</v>
      </c>
      <c r="K132">
        <v>0</v>
      </c>
      <c r="L132" t="s">
        <v>7188</v>
      </c>
      <c r="M132" s="29"/>
      <c r="N132" s="29">
        <v>0</v>
      </c>
      <c r="O132" s="29">
        <v>0</v>
      </c>
      <c r="P132" s="29">
        <v>0</v>
      </c>
      <c r="Q132" s="29">
        <v>0</v>
      </c>
      <c r="R132" t="s">
        <v>365</v>
      </c>
      <c r="S132" s="44"/>
      <c r="U132" s="110">
        <v>0</v>
      </c>
      <c r="V132" s="29">
        <v>0</v>
      </c>
      <c r="Y132" s="29"/>
    </row>
    <row r="133" spans="1:25" ht="13">
      <c r="A133" s="66" t="s">
        <v>524</v>
      </c>
      <c r="B133" s="29">
        <v>0</v>
      </c>
      <c r="C133" s="29">
        <v>0</v>
      </c>
      <c r="D133" s="29">
        <v>0</v>
      </c>
      <c r="E133" s="29">
        <v>0</v>
      </c>
      <c r="F133" s="29">
        <v>0</v>
      </c>
      <c r="G133" s="29">
        <v>0</v>
      </c>
      <c r="H133" s="29">
        <v>0</v>
      </c>
      <c r="I133" s="41">
        <v>0</v>
      </c>
      <c r="J133" s="41" t="s">
        <v>10</v>
      </c>
      <c r="K133">
        <v>0</v>
      </c>
      <c r="L133" t="s">
        <v>7188</v>
      </c>
      <c r="M133" s="29"/>
      <c r="N133" s="29">
        <v>0</v>
      </c>
      <c r="O133" s="29">
        <v>0</v>
      </c>
      <c r="P133" s="29">
        <v>0</v>
      </c>
      <c r="Q133" s="29">
        <v>0</v>
      </c>
      <c r="R133" t="s">
        <v>365</v>
      </c>
      <c r="S133" s="44"/>
      <c r="U133" s="110">
        <v>0</v>
      </c>
      <c r="V133" s="29">
        <v>0</v>
      </c>
      <c r="Y133" s="29"/>
    </row>
    <row r="134" spans="1:25" ht="13">
      <c r="A134" s="66" t="s">
        <v>448</v>
      </c>
      <c r="B134" s="29">
        <v>0</v>
      </c>
      <c r="C134" s="29">
        <v>0</v>
      </c>
      <c r="D134" s="29">
        <v>0</v>
      </c>
      <c r="E134" s="29">
        <v>0</v>
      </c>
      <c r="F134" s="29">
        <v>0</v>
      </c>
      <c r="G134" s="29">
        <v>0</v>
      </c>
      <c r="H134" s="29">
        <v>0</v>
      </c>
      <c r="I134" s="41">
        <v>0</v>
      </c>
      <c r="J134" s="41" t="s">
        <v>10</v>
      </c>
      <c r="K134">
        <v>0</v>
      </c>
      <c r="L134" t="s">
        <v>7188</v>
      </c>
      <c r="M134" s="29"/>
      <c r="N134" s="29">
        <v>0</v>
      </c>
      <c r="O134" s="29">
        <v>0</v>
      </c>
      <c r="P134" s="29">
        <v>0</v>
      </c>
      <c r="Q134" s="29">
        <v>0</v>
      </c>
      <c r="R134" t="s">
        <v>365</v>
      </c>
      <c r="S134" s="44"/>
      <c r="U134" s="110">
        <v>0</v>
      </c>
      <c r="V134" s="29">
        <v>0</v>
      </c>
      <c r="Y134" s="29"/>
    </row>
    <row r="135" spans="1:25" ht="13">
      <c r="A135" s="66" t="s">
        <v>450</v>
      </c>
      <c r="B135" s="29">
        <v>0</v>
      </c>
      <c r="C135" s="29">
        <v>0</v>
      </c>
      <c r="D135" s="29">
        <v>0</v>
      </c>
      <c r="E135" s="29">
        <v>0</v>
      </c>
      <c r="F135" s="29">
        <v>0</v>
      </c>
      <c r="G135" s="29">
        <v>0</v>
      </c>
      <c r="H135" s="29">
        <v>0</v>
      </c>
      <c r="I135" s="41">
        <v>0</v>
      </c>
      <c r="J135" s="41" t="s">
        <v>10</v>
      </c>
      <c r="K135">
        <v>0</v>
      </c>
      <c r="L135" t="s">
        <v>7188</v>
      </c>
      <c r="M135" s="29"/>
      <c r="N135" s="29">
        <v>0</v>
      </c>
      <c r="O135" s="29">
        <v>0</v>
      </c>
      <c r="P135" s="29">
        <v>0</v>
      </c>
      <c r="Q135" s="29">
        <v>0</v>
      </c>
      <c r="R135" t="s">
        <v>365</v>
      </c>
      <c r="S135" s="44"/>
      <c r="U135" s="110">
        <v>0</v>
      </c>
      <c r="V135" s="29">
        <v>0</v>
      </c>
      <c r="Y135" s="29"/>
    </row>
    <row r="136" spans="1:25" ht="13">
      <c r="A136" s="66" t="s">
        <v>452</v>
      </c>
      <c r="B136" s="29">
        <v>-9606569.510724673</v>
      </c>
      <c r="C136" s="29">
        <v>-9599899.3745359574</v>
      </c>
      <c r="D136" s="29">
        <v>0</v>
      </c>
      <c r="E136" s="29">
        <v>0</v>
      </c>
      <c r="F136" s="29">
        <v>3413636</v>
      </c>
      <c r="G136" s="29">
        <v>417837.41999999993</v>
      </c>
      <c r="H136" s="29">
        <v>0</v>
      </c>
      <c r="I136" s="41">
        <v>-15374995.46526063</v>
      </c>
      <c r="J136" s="41" t="s">
        <v>10</v>
      </c>
      <c r="K136">
        <v>8</v>
      </c>
      <c r="L136" t="s">
        <v>7188</v>
      </c>
      <c r="M136" s="29"/>
      <c r="N136" s="29">
        <v>26171392.55363211</v>
      </c>
      <c r="O136" s="29">
        <v>26171392.55363211</v>
      </c>
      <c r="P136" s="29">
        <v>18189476.806274999</v>
      </c>
      <c r="Q136" s="29">
        <v>0</v>
      </c>
      <c r="R136" t="s">
        <v>365</v>
      </c>
      <c r="S136" s="44"/>
      <c r="U136" s="110">
        <v>95249500</v>
      </c>
      <c r="V136" s="29">
        <v>79874504.534739375</v>
      </c>
      <c r="Y136" s="29"/>
    </row>
    <row r="137" spans="1:25" ht="13">
      <c r="A137" s="66" t="s">
        <v>454</v>
      </c>
      <c r="B137" s="29">
        <v>-5111325.3304563416</v>
      </c>
      <c r="C137" s="29">
        <v>-6577742.6320306882</v>
      </c>
      <c r="D137" s="29">
        <v>-386795.93132789858</v>
      </c>
      <c r="E137" s="29">
        <v>0</v>
      </c>
      <c r="F137" s="29">
        <v>2058630</v>
      </c>
      <c r="G137" s="29">
        <v>246059.81399999998</v>
      </c>
      <c r="H137" s="29">
        <v>0</v>
      </c>
      <c r="I137" s="41">
        <v>-9771174.0798149295</v>
      </c>
      <c r="J137" s="41" t="s">
        <v>10</v>
      </c>
      <c r="K137">
        <v>13</v>
      </c>
      <c r="L137" t="s">
        <v>7188</v>
      </c>
      <c r="M137" s="29"/>
      <c r="N137" s="29">
        <v>18709851.524193548</v>
      </c>
      <c r="O137" s="29">
        <v>18323055.59286565</v>
      </c>
      <c r="P137" s="29">
        <v>5532113.8958064504</v>
      </c>
      <c r="Q137" s="29">
        <v>0</v>
      </c>
      <c r="R137" t="s">
        <v>365</v>
      </c>
      <c r="S137" s="44"/>
      <c r="U137" s="110">
        <v>3008333.3333333335</v>
      </c>
      <c r="V137" s="29">
        <v>-6762840.7464815956</v>
      </c>
      <c r="Y137" s="29"/>
    </row>
    <row r="138" spans="1:25" ht="13">
      <c r="A138" s="66" t="s">
        <v>456</v>
      </c>
      <c r="B138" s="29">
        <v>-19736730.831012975</v>
      </c>
      <c r="C138" s="29">
        <v>-12023195.034702156</v>
      </c>
      <c r="D138" s="29">
        <v>0</v>
      </c>
      <c r="E138" s="29">
        <v>0</v>
      </c>
      <c r="F138" s="29">
        <v>4457947</v>
      </c>
      <c r="G138" s="29">
        <v>496762.26599999995</v>
      </c>
      <c r="H138" s="29">
        <v>0</v>
      </c>
      <c r="I138" s="41">
        <v>-26805216.599715132</v>
      </c>
      <c r="J138" s="41" t="s">
        <v>10</v>
      </c>
      <c r="K138">
        <v>22</v>
      </c>
      <c r="L138" t="s">
        <v>7188</v>
      </c>
      <c r="M138" s="29"/>
      <c r="N138" s="29">
        <v>33778488.017756633</v>
      </c>
      <c r="O138" s="29">
        <v>33778488.017756633</v>
      </c>
      <c r="P138" s="29">
        <v>7710232.8404418863</v>
      </c>
      <c r="Q138" s="29">
        <v>0</v>
      </c>
      <c r="R138" t="s">
        <v>365</v>
      </c>
      <c r="S138" s="44"/>
      <c r="U138" s="110">
        <v>116476080</v>
      </c>
      <c r="V138" s="29">
        <v>89670863.400284871</v>
      </c>
      <c r="Y138" s="29"/>
    </row>
    <row r="139" spans="1:25" ht="13">
      <c r="A139" s="66" t="s">
        <v>608</v>
      </c>
      <c r="B139" s="29">
        <v>-3049144.3200000003</v>
      </c>
      <c r="C139" s="29">
        <v>-102078242.38443229</v>
      </c>
      <c r="D139" s="29">
        <v>-4.1179000597882517E-4</v>
      </c>
      <c r="E139" s="29">
        <v>0</v>
      </c>
      <c r="F139" s="29">
        <v>6258419</v>
      </c>
      <c r="G139" s="29">
        <v>2540977.7999999998</v>
      </c>
      <c r="H139" s="29">
        <v>0</v>
      </c>
      <c r="I139" s="41">
        <v>-96327989.904844075</v>
      </c>
      <c r="J139" s="41" t="s">
        <v>5</v>
      </c>
      <c r="K139">
        <v>78</v>
      </c>
      <c r="L139" t="s">
        <v>7188</v>
      </c>
      <c r="M139" s="29"/>
      <c r="N139" s="29">
        <v>166420898.59979972</v>
      </c>
      <c r="O139" s="29">
        <v>166420898.59938794</v>
      </c>
      <c r="P139" s="29">
        <v>175120805.01529354</v>
      </c>
      <c r="Q139" s="29">
        <v>0</v>
      </c>
      <c r="R139" t="s">
        <v>365</v>
      </c>
      <c r="S139" s="44"/>
      <c r="U139" s="110">
        <v>180701283.68059123</v>
      </c>
      <c r="V139" s="29">
        <v>84373293.77574715</v>
      </c>
      <c r="Y139" s="29"/>
    </row>
    <row r="140" spans="1:25" ht="13">
      <c r="A140" s="66" t="s">
        <v>617</v>
      </c>
      <c r="B140" s="29">
        <v>0</v>
      </c>
      <c r="C140" s="29">
        <v>0</v>
      </c>
      <c r="D140" s="29">
        <v>0</v>
      </c>
      <c r="E140" s="29">
        <v>0</v>
      </c>
      <c r="F140" s="29">
        <v>0</v>
      </c>
      <c r="G140" s="29">
        <v>0</v>
      </c>
      <c r="H140" s="29">
        <v>0</v>
      </c>
      <c r="I140" s="41">
        <v>0</v>
      </c>
      <c r="J140" s="41" t="s">
        <v>5</v>
      </c>
      <c r="K140">
        <v>0</v>
      </c>
      <c r="L140" t="s">
        <v>7188</v>
      </c>
      <c r="M140" s="29"/>
      <c r="N140" s="29">
        <v>0</v>
      </c>
      <c r="O140" s="29">
        <v>0</v>
      </c>
      <c r="P140" s="29">
        <v>0</v>
      </c>
      <c r="Q140" s="29">
        <v>0</v>
      </c>
      <c r="R140" t="s">
        <v>365</v>
      </c>
      <c r="S140" s="44"/>
      <c r="U140" s="110">
        <v>0</v>
      </c>
      <c r="V140" s="29">
        <v>0</v>
      </c>
      <c r="Y140" s="29"/>
    </row>
    <row r="141" spans="1:25" ht="13">
      <c r="A141" s="66" t="s">
        <v>618</v>
      </c>
      <c r="B141" s="29">
        <v>0</v>
      </c>
      <c r="C141" s="29">
        <v>0</v>
      </c>
      <c r="D141" s="29">
        <v>0</v>
      </c>
      <c r="E141" s="29">
        <v>0</v>
      </c>
      <c r="F141" s="29">
        <v>0</v>
      </c>
      <c r="G141" s="29">
        <v>0</v>
      </c>
      <c r="H141" s="29">
        <v>0</v>
      </c>
      <c r="I141" s="41">
        <v>0</v>
      </c>
      <c r="J141" s="41" t="s">
        <v>5</v>
      </c>
      <c r="K141">
        <v>0</v>
      </c>
      <c r="L141" t="s">
        <v>7188</v>
      </c>
      <c r="M141" s="29"/>
      <c r="N141" s="29">
        <v>0</v>
      </c>
      <c r="O141" s="29">
        <v>0</v>
      </c>
      <c r="P141" s="29">
        <v>0</v>
      </c>
      <c r="Q141" s="29">
        <v>0</v>
      </c>
      <c r="R141" t="s">
        <v>365</v>
      </c>
      <c r="S141" s="44"/>
      <c r="U141" s="110">
        <v>10879027.043922903</v>
      </c>
      <c r="V141" s="29">
        <v>10879027.043922903</v>
      </c>
      <c r="Y141" s="29"/>
    </row>
    <row r="142" spans="1:25" ht="13">
      <c r="A142" s="66" t="s">
        <v>619</v>
      </c>
      <c r="B142" s="29">
        <v>0</v>
      </c>
      <c r="C142" s="29">
        <v>0</v>
      </c>
      <c r="D142" s="29">
        <v>0</v>
      </c>
      <c r="E142" s="29">
        <v>0</v>
      </c>
      <c r="F142" s="29">
        <v>0</v>
      </c>
      <c r="G142" s="29">
        <v>0</v>
      </c>
      <c r="H142" s="29">
        <v>0</v>
      </c>
      <c r="I142" s="41">
        <v>0</v>
      </c>
      <c r="J142" s="41" t="s">
        <v>5</v>
      </c>
      <c r="K142">
        <v>0</v>
      </c>
      <c r="L142" t="s">
        <v>7188</v>
      </c>
      <c r="M142" s="29"/>
      <c r="N142" s="29">
        <v>0</v>
      </c>
      <c r="O142" s="29">
        <v>0</v>
      </c>
      <c r="P142" s="29">
        <v>0</v>
      </c>
      <c r="Q142" s="29">
        <v>0</v>
      </c>
      <c r="R142" t="s">
        <v>365</v>
      </c>
      <c r="S142" s="44"/>
      <c r="U142" s="110">
        <v>0</v>
      </c>
      <c r="V142" s="29">
        <v>0</v>
      </c>
      <c r="Y142" s="29"/>
    </row>
    <row r="143" spans="1:25" ht="13">
      <c r="A143" s="66" t="s">
        <v>620</v>
      </c>
      <c r="B143" s="29">
        <v>0</v>
      </c>
      <c r="C143" s="29">
        <v>0</v>
      </c>
      <c r="D143" s="29">
        <v>0</v>
      </c>
      <c r="E143" s="29">
        <v>0</v>
      </c>
      <c r="F143" s="29">
        <v>0</v>
      </c>
      <c r="G143" s="29">
        <v>0</v>
      </c>
      <c r="H143" s="29">
        <v>0</v>
      </c>
      <c r="I143" s="41">
        <v>0</v>
      </c>
      <c r="J143" s="41" t="s">
        <v>5</v>
      </c>
      <c r="K143">
        <v>0</v>
      </c>
      <c r="L143" t="s">
        <v>7188</v>
      </c>
      <c r="M143" s="29"/>
      <c r="N143" s="29">
        <v>0</v>
      </c>
      <c r="O143" s="29">
        <v>0</v>
      </c>
      <c r="P143" s="29">
        <v>0</v>
      </c>
      <c r="Q143" s="29">
        <v>0</v>
      </c>
      <c r="R143" t="s">
        <v>365</v>
      </c>
      <c r="S143" s="44"/>
      <c r="U143" s="110">
        <v>0</v>
      </c>
      <c r="V143" s="29">
        <v>0</v>
      </c>
      <c r="Y143" s="29"/>
    </row>
    <row r="144" spans="1:25" ht="13">
      <c r="A144" s="66" t="s">
        <v>621</v>
      </c>
      <c r="B144" s="29">
        <v>0</v>
      </c>
      <c r="C144" s="29">
        <v>0</v>
      </c>
      <c r="D144" s="29">
        <v>0</v>
      </c>
      <c r="E144" s="29">
        <v>0</v>
      </c>
      <c r="F144" s="29">
        <v>0</v>
      </c>
      <c r="G144" s="29">
        <v>0</v>
      </c>
      <c r="H144" s="29">
        <v>0</v>
      </c>
      <c r="I144" s="41">
        <v>0</v>
      </c>
      <c r="J144" s="41" t="s">
        <v>5</v>
      </c>
      <c r="K144">
        <v>0</v>
      </c>
      <c r="L144" t="s">
        <v>7188</v>
      </c>
      <c r="M144" s="29"/>
      <c r="N144" s="29">
        <v>0</v>
      </c>
      <c r="O144" s="29">
        <v>0</v>
      </c>
      <c r="P144" s="29">
        <v>0</v>
      </c>
      <c r="Q144" s="29">
        <v>0</v>
      </c>
      <c r="R144" t="s">
        <v>365</v>
      </c>
      <c r="S144" s="44"/>
      <c r="T144" s="44"/>
      <c r="U144" s="110">
        <v>0</v>
      </c>
      <c r="V144" s="29">
        <v>0</v>
      </c>
      <c r="Y144" s="29"/>
    </row>
    <row r="145" spans="1:25" ht="13">
      <c r="A145" s="66" t="s">
        <v>622</v>
      </c>
      <c r="B145" s="29">
        <v>0</v>
      </c>
      <c r="C145" s="29">
        <v>0</v>
      </c>
      <c r="D145" s="29">
        <v>0</v>
      </c>
      <c r="E145" s="29">
        <v>0</v>
      </c>
      <c r="F145" s="29">
        <v>0</v>
      </c>
      <c r="G145" s="29">
        <v>0</v>
      </c>
      <c r="H145" s="29">
        <v>0</v>
      </c>
      <c r="I145" s="41">
        <v>0</v>
      </c>
      <c r="J145" s="41" t="s">
        <v>5</v>
      </c>
      <c r="K145">
        <v>0</v>
      </c>
      <c r="L145" t="s">
        <v>7188</v>
      </c>
      <c r="M145" s="29"/>
      <c r="N145" s="29">
        <v>0</v>
      </c>
      <c r="O145" s="29">
        <v>0</v>
      </c>
      <c r="P145" s="29">
        <v>0</v>
      </c>
      <c r="Q145" s="29">
        <v>0</v>
      </c>
      <c r="R145" t="s">
        <v>365</v>
      </c>
      <c r="S145" s="44"/>
      <c r="T145" s="44"/>
      <c r="U145" s="110">
        <v>0</v>
      </c>
      <c r="V145" s="29">
        <v>0</v>
      </c>
      <c r="Y145" s="29"/>
    </row>
    <row r="146" spans="1:25" ht="13">
      <c r="A146" s="66" t="s">
        <v>623</v>
      </c>
      <c r="B146" s="29">
        <v>0</v>
      </c>
      <c r="C146" s="29">
        <v>0</v>
      </c>
      <c r="D146" s="29">
        <v>0</v>
      </c>
      <c r="E146" s="29">
        <v>0</v>
      </c>
      <c r="F146" s="29">
        <v>0</v>
      </c>
      <c r="G146" s="29">
        <v>0</v>
      </c>
      <c r="H146" s="29">
        <v>0</v>
      </c>
      <c r="I146" s="41">
        <v>0</v>
      </c>
      <c r="J146" s="41" t="s">
        <v>5</v>
      </c>
      <c r="K146">
        <v>0</v>
      </c>
      <c r="L146" t="s">
        <v>7188</v>
      </c>
      <c r="M146" s="29"/>
      <c r="N146" s="29">
        <v>0</v>
      </c>
      <c r="O146" s="29">
        <v>0</v>
      </c>
      <c r="P146" s="29">
        <v>0</v>
      </c>
      <c r="Q146" s="29">
        <v>0</v>
      </c>
      <c r="R146" t="s">
        <v>365</v>
      </c>
      <c r="S146" s="44"/>
      <c r="T146" s="44"/>
      <c r="U146" s="110">
        <v>0</v>
      </c>
      <c r="V146" s="29">
        <v>0</v>
      </c>
      <c r="Y146" s="29"/>
    </row>
    <row r="147" spans="1:25" ht="13">
      <c r="A147" s="66" t="s">
        <v>624</v>
      </c>
      <c r="B147" s="29">
        <v>0</v>
      </c>
      <c r="C147" s="29">
        <v>0</v>
      </c>
      <c r="D147" s="29">
        <v>0</v>
      </c>
      <c r="E147" s="29">
        <v>0</v>
      </c>
      <c r="F147" s="29">
        <v>0</v>
      </c>
      <c r="G147" s="29">
        <v>0</v>
      </c>
      <c r="H147" s="29">
        <v>0</v>
      </c>
      <c r="I147" s="41">
        <v>0</v>
      </c>
      <c r="J147" s="41" t="s">
        <v>5</v>
      </c>
      <c r="K147">
        <v>0</v>
      </c>
      <c r="L147" t="s">
        <v>7188</v>
      </c>
      <c r="M147" s="29"/>
      <c r="N147" s="29">
        <v>0</v>
      </c>
      <c r="O147" s="29">
        <v>0</v>
      </c>
      <c r="P147" s="29">
        <v>0</v>
      </c>
      <c r="Q147" s="29">
        <v>0</v>
      </c>
      <c r="R147" t="s">
        <v>365</v>
      </c>
      <c r="S147" s="44"/>
      <c r="U147" s="110">
        <v>2993973.0881153732</v>
      </c>
      <c r="V147" s="29">
        <v>2993973.0881153732</v>
      </c>
      <c r="Y147" s="29"/>
    </row>
    <row r="148" spans="1:25" ht="13">
      <c r="A148" s="66" t="s">
        <v>625</v>
      </c>
      <c r="B148" s="29">
        <v>0</v>
      </c>
      <c r="C148" s="29">
        <v>0</v>
      </c>
      <c r="D148" s="29">
        <v>0</v>
      </c>
      <c r="E148" s="29">
        <v>0</v>
      </c>
      <c r="F148" s="29">
        <v>0</v>
      </c>
      <c r="G148" s="29">
        <v>0</v>
      </c>
      <c r="H148" s="29">
        <v>0</v>
      </c>
      <c r="I148" s="41">
        <v>0</v>
      </c>
      <c r="J148" s="41" t="s">
        <v>5</v>
      </c>
      <c r="K148">
        <v>0</v>
      </c>
      <c r="L148" t="s">
        <v>7188</v>
      </c>
      <c r="M148" s="29"/>
      <c r="N148" s="29">
        <v>0</v>
      </c>
      <c r="O148" s="29">
        <v>0</v>
      </c>
      <c r="P148" s="29">
        <v>0</v>
      </c>
      <c r="Q148" s="29">
        <v>0</v>
      </c>
      <c r="R148" t="s">
        <v>365</v>
      </c>
      <c r="S148" s="44"/>
      <c r="U148" s="110">
        <v>4905552.6883533727</v>
      </c>
      <c r="V148" s="29">
        <v>4905552.6883533727</v>
      </c>
      <c r="Y148" s="29"/>
    </row>
    <row r="149" spans="1:25" ht="13">
      <c r="A149" s="66" t="s">
        <v>626</v>
      </c>
      <c r="B149" s="29">
        <v>0</v>
      </c>
      <c r="C149" s="29">
        <v>0</v>
      </c>
      <c r="D149" s="29">
        <v>0</v>
      </c>
      <c r="E149" s="29">
        <v>0</v>
      </c>
      <c r="F149" s="29">
        <v>0</v>
      </c>
      <c r="G149" s="29">
        <v>0</v>
      </c>
      <c r="H149" s="29">
        <v>0</v>
      </c>
      <c r="I149" s="41">
        <v>0</v>
      </c>
      <c r="J149" s="41" t="s">
        <v>5</v>
      </c>
      <c r="K149">
        <v>0</v>
      </c>
      <c r="L149" t="s">
        <v>7188</v>
      </c>
      <c r="M149" s="29"/>
      <c r="N149" s="29">
        <v>0</v>
      </c>
      <c r="O149" s="29">
        <v>0</v>
      </c>
      <c r="P149" s="29">
        <v>0</v>
      </c>
      <c r="Q149" s="29">
        <v>0</v>
      </c>
      <c r="R149" t="s">
        <v>365</v>
      </c>
      <c r="S149" s="44"/>
      <c r="U149" s="110">
        <v>0</v>
      </c>
      <c r="V149" s="29">
        <v>0</v>
      </c>
      <c r="Y149" s="29"/>
    </row>
    <row r="150" spans="1:25" ht="13">
      <c r="A150" s="66" t="s">
        <v>609</v>
      </c>
      <c r="B150" s="29">
        <v>0</v>
      </c>
      <c r="C150" s="29">
        <v>-9094.4483260109264</v>
      </c>
      <c r="D150" s="29">
        <v>0</v>
      </c>
      <c r="E150" s="29">
        <v>-13143.751673989071</v>
      </c>
      <c r="F150" s="29">
        <v>1033</v>
      </c>
      <c r="G150" s="29">
        <v>21205.199999999997</v>
      </c>
      <c r="H150" s="29">
        <v>0</v>
      </c>
      <c r="I150" s="41">
        <v>0</v>
      </c>
      <c r="J150" s="41" t="s">
        <v>5</v>
      </c>
      <c r="K150">
        <v>0</v>
      </c>
      <c r="L150" t="s">
        <v>7188</v>
      </c>
      <c r="M150" s="29"/>
      <c r="N150" s="29">
        <v>0</v>
      </c>
      <c r="O150" s="29">
        <v>0</v>
      </c>
      <c r="P150" s="29">
        <v>0</v>
      </c>
      <c r="Q150" s="29">
        <v>0</v>
      </c>
      <c r="R150" t="s">
        <v>365</v>
      </c>
      <c r="S150" s="304" t="s">
        <v>30</v>
      </c>
      <c r="T150" s="304" t="s">
        <v>30</v>
      </c>
      <c r="U150" s="110">
        <v>3574327.2727272734</v>
      </c>
      <c r="V150" s="29">
        <v>3574327.2727272734</v>
      </c>
      <c r="W150" s="29">
        <v>13144</v>
      </c>
      <c r="Y150" s="29"/>
    </row>
    <row r="151" spans="1:25" ht="13">
      <c r="A151" s="66" t="s">
        <v>627</v>
      </c>
      <c r="B151" s="29">
        <v>0</v>
      </c>
      <c r="C151" s="29">
        <v>0</v>
      </c>
      <c r="D151" s="29">
        <v>0</v>
      </c>
      <c r="E151" s="29">
        <v>0</v>
      </c>
      <c r="F151" s="29">
        <v>0</v>
      </c>
      <c r="G151" s="29">
        <v>0</v>
      </c>
      <c r="H151" s="29">
        <v>0</v>
      </c>
      <c r="I151" s="41">
        <v>0</v>
      </c>
      <c r="J151" s="41" t="s">
        <v>5</v>
      </c>
      <c r="K151">
        <v>0</v>
      </c>
      <c r="L151" t="s">
        <v>7188</v>
      </c>
      <c r="M151" s="29"/>
      <c r="N151" s="29">
        <v>0</v>
      </c>
      <c r="O151" s="29">
        <v>0</v>
      </c>
      <c r="P151" s="29">
        <v>0</v>
      </c>
      <c r="Q151" s="29">
        <v>0</v>
      </c>
      <c r="R151" t="s">
        <v>365</v>
      </c>
      <c r="S151" s="44"/>
      <c r="U151" s="110">
        <v>0</v>
      </c>
      <c r="V151" s="29">
        <v>0</v>
      </c>
      <c r="Y151" s="29"/>
    </row>
    <row r="152" spans="1:25" ht="13">
      <c r="A152" s="66" t="s">
        <v>628</v>
      </c>
      <c r="B152" s="29">
        <v>0</v>
      </c>
      <c r="C152" s="29">
        <v>0</v>
      </c>
      <c r="D152" s="29">
        <v>0</v>
      </c>
      <c r="E152" s="29">
        <v>0</v>
      </c>
      <c r="F152" s="29">
        <v>0</v>
      </c>
      <c r="G152" s="29">
        <v>0</v>
      </c>
      <c r="H152" s="29">
        <v>0</v>
      </c>
      <c r="I152" s="41">
        <v>0</v>
      </c>
      <c r="J152" s="41" t="s">
        <v>5</v>
      </c>
      <c r="K152">
        <v>0</v>
      </c>
      <c r="L152" t="s">
        <v>7188</v>
      </c>
      <c r="M152" s="29"/>
      <c r="N152" s="29">
        <v>0</v>
      </c>
      <c r="O152" s="29">
        <v>0</v>
      </c>
      <c r="P152" s="29">
        <v>0</v>
      </c>
      <c r="Q152" s="29">
        <v>0</v>
      </c>
      <c r="R152" t="s">
        <v>365</v>
      </c>
      <c r="S152" s="44"/>
      <c r="U152" s="110">
        <v>0</v>
      </c>
      <c r="V152" s="29">
        <v>0</v>
      </c>
      <c r="Y152" s="29"/>
    </row>
    <row r="153" spans="1:25" ht="13">
      <c r="A153" s="66" t="s">
        <v>629</v>
      </c>
      <c r="B153" s="29">
        <v>0</v>
      </c>
      <c r="C153" s="29">
        <v>0</v>
      </c>
      <c r="D153" s="29">
        <v>0</v>
      </c>
      <c r="E153" s="29">
        <v>0</v>
      </c>
      <c r="F153" s="29">
        <v>0</v>
      </c>
      <c r="G153" s="29">
        <v>0</v>
      </c>
      <c r="H153" s="29">
        <v>0</v>
      </c>
      <c r="I153" s="41">
        <v>0</v>
      </c>
      <c r="J153" s="41" t="s">
        <v>5</v>
      </c>
      <c r="K153">
        <v>0</v>
      </c>
      <c r="L153" t="s">
        <v>7188</v>
      </c>
      <c r="M153" s="29"/>
      <c r="N153" s="29">
        <v>0</v>
      </c>
      <c r="O153" s="29">
        <v>0</v>
      </c>
      <c r="P153" s="29">
        <v>0</v>
      </c>
      <c r="Q153" s="29">
        <v>0</v>
      </c>
      <c r="R153" t="s">
        <v>365</v>
      </c>
      <c r="S153" s="44"/>
      <c r="U153" s="110">
        <v>0</v>
      </c>
      <c r="V153" s="29">
        <v>0</v>
      </c>
      <c r="Y153" s="29"/>
    </row>
    <row r="154" spans="1:25" ht="13">
      <c r="A154" s="66" t="s">
        <v>630</v>
      </c>
      <c r="B154" s="29">
        <v>0</v>
      </c>
      <c r="C154" s="29">
        <v>0</v>
      </c>
      <c r="D154" s="29">
        <v>0</v>
      </c>
      <c r="E154" s="29">
        <v>0</v>
      </c>
      <c r="F154" s="29">
        <v>0</v>
      </c>
      <c r="G154" s="29">
        <v>0</v>
      </c>
      <c r="H154" s="29">
        <v>0</v>
      </c>
      <c r="I154" s="41">
        <v>0</v>
      </c>
      <c r="J154" s="41" t="s">
        <v>5</v>
      </c>
      <c r="K154">
        <v>0</v>
      </c>
      <c r="L154" t="s">
        <v>7188</v>
      </c>
      <c r="M154" s="29"/>
      <c r="N154" s="29">
        <v>0</v>
      </c>
      <c r="O154" s="29">
        <v>0</v>
      </c>
      <c r="P154" s="29">
        <v>0</v>
      </c>
      <c r="Q154" s="29">
        <v>0</v>
      </c>
      <c r="R154" t="s">
        <v>365</v>
      </c>
      <c r="S154" s="44"/>
      <c r="U154" s="110">
        <v>0</v>
      </c>
      <c r="V154" s="29">
        <v>0</v>
      </c>
      <c r="Y154" s="29"/>
    </row>
    <row r="155" spans="1:25" ht="13">
      <c r="A155" s="66" t="s">
        <v>631</v>
      </c>
      <c r="B155" s="29">
        <v>0</v>
      </c>
      <c r="C155" s="29">
        <v>0</v>
      </c>
      <c r="D155" s="29">
        <v>0</v>
      </c>
      <c r="E155" s="29">
        <v>0</v>
      </c>
      <c r="F155" s="29">
        <v>0</v>
      </c>
      <c r="G155" s="29">
        <v>0</v>
      </c>
      <c r="H155" s="29">
        <v>0</v>
      </c>
      <c r="I155" s="41">
        <v>0</v>
      </c>
      <c r="J155" s="41" t="s">
        <v>5</v>
      </c>
      <c r="K155">
        <v>0</v>
      </c>
      <c r="L155" t="s">
        <v>7188</v>
      </c>
      <c r="M155" s="29"/>
      <c r="N155" s="29">
        <v>0</v>
      </c>
      <c r="O155" s="29">
        <v>0</v>
      </c>
      <c r="P155" s="29">
        <v>0</v>
      </c>
      <c r="Q155" s="29">
        <v>0</v>
      </c>
      <c r="R155" t="s">
        <v>365</v>
      </c>
      <c r="S155" s="44"/>
      <c r="U155" s="110">
        <v>0</v>
      </c>
      <c r="V155" s="29">
        <v>0</v>
      </c>
      <c r="Y155" s="29"/>
    </row>
    <row r="156" spans="1:25" ht="13">
      <c r="A156" s="66" t="s">
        <v>632</v>
      </c>
      <c r="B156" s="29">
        <v>0</v>
      </c>
      <c r="C156" s="29">
        <v>0</v>
      </c>
      <c r="D156" s="29">
        <v>0</v>
      </c>
      <c r="E156" s="29">
        <v>0</v>
      </c>
      <c r="F156" s="29">
        <v>0</v>
      </c>
      <c r="G156" s="29">
        <v>0</v>
      </c>
      <c r="H156" s="29">
        <v>0</v>
      </c>
      <c r="I156" s="41">
        <v>0</v>
      </c>
      <c r="J156" s="41" t="s">
        <v>5</v>
      </c>
      <c r="K156">
        <v>0</v>
      </c>
      <c r="L156" t="s">
        <v>7188</v>
      </c>
      <c r="M156" s="29"/>
      <c r="N156" s="29">
        <v>0</v>
      </c>
      <c r="O156" s="29">
        <v>0</v>
      </c>
      <c r="P156" s="29">
        <v>0</v>
      </c>
      <c r="Q156" s="29">
        <v>0</v>
      </c>
      <c r="R156" t="s">
        <v>365</v>
      </c>
      <c r="S156" s="44"/>
      <c r="U156" s="110">
        <v>0</v>
      </c>
      <c r="V156" s="29">
        <v>0</v>
      </c>
      <c r="Y156" s="29"/>
    </row>
    <row r="157" spans="1:25" ht="13">
      <c r="A157" s="66" t="s">
        <v>633</v>
      </c>
      <c r="B157" s="29">
        <v>0</v>
      </c>
      <c r="C157" s="29">
        <v>0</v>
      </c>
      <c r="D157" s="29">
        <v>0</v>
      </c>
      <c r="E157" s="29">
        <v>0</v>
      </c>
      <c r="F157" s="29">
        <v>0</v>
      </c>
      <c r="G157" s="29">
        <v>0</v>
      </c>
      <c r="H157" s="29">
        <v>0</v>
      </c>
      <c r="I157" s="41">
        <v>0</v>
      </c>
      <c r="J157" s="41" t="s">
        <v>5</v>
      </c>
      <c r="K157">
        <v>0</v>
      </c>
      <c r="L157" t="s">
        <v>7188</v>
      </c>
      <c r="M157" s="29"/>
      <c r="N157" s="29">
        <v>0</v>
      </c>
      <c r="O157" s="29">
        <v>0</v>
      </c>
      <c r="P157" s="29">
        <v>0</v>
      </c>
      <c r="Q157" s="29">
        <v>0</v>
      </c>
      <c r="R157" t="s">
        <v>365</v>
      </c>
      <c r="S157" s="44"/>
      <c r="U157" s="110">
        <v>0</v>
      </c>
      <c r="V157" s="29">
        <v>0</v>
      </c>
      <c r="Y157" s="29"/>
    </row>
    <row r="158" spans="1:25" ht="13">
      <c r="A158" s="66" t="s">
        <v>634</v>
      </c>
      <c r="B158" s="29">
        <v>0</v>
      </c>
      <c r="C158" s="29">
        <v>0</v>
      </c>
      <c r="D158" s="29">
        <v>0</v>
      </c>
      <c r="E158" s="29">
        <v>0</v>
      </c>
      <c r="F158" s="29">
        <v>0</v>
      </c>
      <c r="G158" s="29">
        <v>0</v>
      </c>
      <c r="H158" s="29">
        <v>0</v>
      </c>
      <c r="I158" s="41">
        <v>0</v>
      </c>
      <c r="J158" s="41" t="s">
        <v>5</v>
      </c>
      <c r="K158">
        <v>0</v>
      </c>
      <c r="L158" t="s">
        <v>7188</v>
      </c>
      <c r="M158" s="29"/>
      <c r="N158" s="29">
        <v>0</v>
      </c>
      <c r="O158" s="29">
        <v>0</v>
      </c>
      <c r="P158" s="29">
        <v>0</v>
      </c>
      <c r="Q158" s="29">
        <v>0</v>
      </c>
      <c r="R158" t="s">
        <v>365</v>
      </c>
      <c r="S158" s="44"/>
      <c r="U158" s="110">
        <v>0</v>
      </c>
      <c r="V158" s="29">
        <v>0</v>
      </c>
      <c r="Y158" s="29"/>
    </row>
    <row r="159" spans="1:25" ht="13">
      <c r="A159" s="66" t="s">
        <v>635</v>
      </c>
      <c r="B159" s="29">
        <v>0</v>
      </c>
      <c r="C159" s="29">
        <v>0</v>
      </c>
      <c r="D159" s="29">
        <v>0</v>
      </c>
      <c r="E159" s="29">
        <v>0</v>
      </c>
      <c r="F159" s="29">
        <v>0</v>
      </c>
      <c r="G159" s="29">
        <v>0</v>
      </c>
      <c r="H159" s="29">
        <v>0</v>
      </c>
      <c r="I159" s="41">
        <v>0</v>
      </c>
      <c r="J159" s="41" t="s">
        <v>5</v>
      </c>
      <c r="K159">
        <v>0</v>
      </c>
      <c r="L159" t="s">
        <v>7188</v>
      </c>
      <c r="M159" s="29"/>
      <c r="N159" s="29">
        <v>0</v>
      </c>
      <c r="O159" s="29">
        <v>0</v>
      </c>
      <c r="P159" s="29">
        <v>0</v>
      </c>
      <c r="Q159" s="29">
        <v>0</v>
      </c>
      <c r="R159" t="s">
        <v>365</v>
      </c>
      <c r="S159" s="44"/>
      <c r="U159" s="110">
        <v>0</v>
      </c>
      <c r="V159" s="29">
        <v>0</v>
      </c>
      <c r="Y159" s="29"/>
    </row>
    <row r="160" spans="1:25" ht="13">
      <c r="A160" s="66" t="s">
        <v>636</v>
      </c>
      <c r="B160" s="29">
        <v>0</v>
      </c>
      <c r="C160" s="29">
        <v>0</v>
      </c>
      <c r="D160" s="29">
        <v>0</v>
      </c>
      <c r="E160" s="29">
        <v>0</v>
      </c>
      <c r="F160" s="29">
        <v>0</v>
      </c>
      <c r="G160" s="29">
        <v>0</v>
      </c>
      <c r="H160" s="29">
        <v>0</v>
      </c>
      <c r="I160" s="41">
        <v>0</v>
      </c>
      <c r="J160" s="41" t="s">
        <v>5</v>
      </c>
      <c r="K160">
        <v>0</v>
      </c>
      <c r="L160" t="s">
        <v>7188</v>
      </c>
      <c r="M160" s="29"/>
      <c r="N160" s="29">
        <v>0</v>
      </c>
      <c r="O160" s="29">
        <v>0</v>
      </c>
      <c r="P160" s="29">
        <v>0</v>
      </c>
      <c r="Q160" s="29">
        <v>0</v>
      </c>
      <c r="R160" t="s">
        <v>365</v>
      </c>
      <c r="S160" s="44"/>
      <c r="U160" s="110">
        <v>0</v>
      </c>
      <c r="V160" s="29">
        <v>0</v>
      </c>
      <c r="Y160" s="29"/>
    </row>
    <row r="161" spans="1:25" ht="13">
      <c r="A161" s="66" t="s">
        <v>610</v>
      </c>
      <c r="B161" s="29">
        <v>0</v>
      </c>
      <c r="C161" s="29">
        <v>-1635835.5177639998</v>
      </c>
      <c r="D161" s="29">
        <v>0</v>
      </c>
      <c r="E161" s="29">
        <v>0</v>
      </c>
      <c r="F161" s="29">
        <v>30880</v>
      </c>
      <c r="G161" s="29">
        <v>165947.70000000001</v>
      </c>
      <c r="H161" s="29">
        <v>0</v>
      </c>
      <c r="I161" s="385">
        <v>-1439007.8177639998</v>
      </c>
      <c r="J161" s="41" t="s">
        <v>5</v>
      </c>
      <c r="K161">
        <v>3</v>
      </c>
      <c r="L161" t="s">
        <v>7188</v>
      </c>
      <c r="M161" s="29"/>
      <c r="N161" s="29">
        <v>1439007.8177639996</v>
      </c>
      <c r="O161" s="29">
        <v>1439007.8177639996</v>
      </c>
      <c r="P161" s="29">
        <v>1425087.3728979996</v>
      </c>
      <c r="Q161" s="31">
        <v>0</v>
      </c>
      <c r="R161" t="s">
        <v>5075</v>
      </c>
      <c r="S161" s="44"/>
      <c r="U161" s="110">
        <v>44841.428664687744</v>
      </c>
      <c r="V161" s="29">
        <v>-1394166.389099312</v>
      </c>
      <c r="Y161" s="29"/>
    </row>
    <row r="162" spans="1:25" ht="13">
      <c r="A162" s="66" t="s">
        <v>637</v>
      </c>
      <c r="B162" s="29">
        <v>0</v>
      </c>
      <c r="C162" s="29">
        <v>0</v>
      </c>
      <c r="D162" s="29">
        <v>0</v>
      </c>
      <c r="E162" s="29">
        <v>0</v>
      </c>
      <c r="F162" s="29">
        <v>0</v>
      </c>
      <c r="G162" s="29">
        <v>0</v>
      </c>
      <c r="H162" s="29">
        <v>0</v>
      </c>
      <c r="I162" s="41">
        <v>0</v>
      </c>
      <c r="J162" s="41" t="s">
        <v>5</v>
      </c>
      <c r="K162">
        <v>0</v>
      </c>
      <c r="L162" t="s">
        <v>7188</v>
      </c>
      <c r="M162" s="29"/>
      <c r="N162" s="29">
        <v>0</v>
      </c>
      <c r="O162" s="29">
        <v>0</v>
      </c>
      <c r="P162" s="29">
        <v>0</v>
      </c>
      <c r="Q162" s="29">
        <v>0</v>
      </c>
      <c r="R162" t="s">
        <v>365</v>
      </c>
      <c r="S162" s="44"/>
      <c r="U162" s="110">
        <v>0</v>
      </c>
      <c r="V162" s="29">
        <v>0</v>
      </c>
      <c r="Y162" s="29"/>
    </row>
    <row r="163" spans="1:25" ht="13">
      <c r="A163" s="66" t="s">
        <v>638</v>
      </c>
      <c r="B163" s="29">
        <v>0</v>
      </c>
      <c r="C163" s="29">
        <v>0</v>
      </c>
      <c r="D163" s="29">
        <v>0</v>
      </c>
      <c r="E163" s="29">
        <v>0</v>
      </c>
      <c r="F163" s="29">
        <v>0</v>
      </c>
      <c r="G163" s="29">
        <v>0</v>
      </c>
      <c r="H163" s="29">
        <v>0</v>
      </c>
      <c r="I163" s="41">
        <v>0</v>
      </c>
      <c r="J163" s="41" t="s">
        <v>5</v>
      </c>
      <c r="K163">
        <v>0</v>
      </c>
      <c r="L163" t="s">
        <v>7188</v>
      </c>
      <c r="M163" s="29"/>
      <c r="N163" s="29">
        <v>0</v>
      </c>
      <c r="O163" s="29">
        <v>0</v>
      </c>
      <c r="P163" s="29">
        <v>0</v>
      </c>
      <c r="Q163" s="29">
        <v>0</v>
      </c>
      <c r="R163" t="s">
        <v>365</v>
      </c>
      <c r="S163" s="44"/>
      <c r="U163" s="110">
        <v>0</v>
      </c>
      <c r="V163" s="29">
        <v>0</v>
      </c>
      <c r="Y163" s="29"/>
    </row>
    <row r="164" spans="1:25" ht="13">
      <c r="A164" s="66" t="s">
        <v>639</v>
      </c>
      <c r="B164" s="29">
        <v>0</v>
      </c>
      <c r="C164" s="29">
        <v>0</v>
      </c>
      <c r="D164" s="29">
        <v>0</v>
      </c>
      <c r="E164" s="29">
        <v>0</v>
      </c>
      <c r="F164" s="29">
        <v>0</v>
      </c>
      <c r="G164" s="29">
        <v>0</v>
      </c>
      <c r="H164" s="29">
        <v>0</v>
      </c>
      <c r="I164" s="41">
        <v>0</v>
      </c>
      <c r="J164" s="41" t="s">
        <v>5</v>
      </c>
      <c r="K164">
        <v>0</v>
      </c>
      <c r="L164" t="s">
        <v>7188</v>
      </c>
      <c r="M164" s="29"/>
      <c r="N164" s="29">
        <v>0</v>
      </c>
      <c r="O164" s="29">
        <v>0</v>
      </c>
      <c r="P164" s="29">
        <v>0</v>
      </c>
      <c r="Q164" s="29">
        <v>0</v>
      </c>
      <c r="R164" t="s">
        <v>365</v>
      </c>
      <c r="S164" s="44"/>
      <c r="U164" s="110">
        <v>0</v>
      </c>
      <c r="V164" s="29">
        <v>0</v>
      </c>
      <c r="Y164" s="29"/>
    </row>
    <row r="165" spans="1:25" ht="13">
      <c r="A165" s="66" t="s">
        <v>611</v>
      </c>
      <c r="B165" s="29">
        <v>0</v>
      </c>
      <c r="C165" s="29">
        <v>1957.1028345091036</v>
      </c>
      <c r="D165" s="29">
        <v>0</v>
      </c>
      <c r="E165" s="29">
        <v>0</v>
      </c>
      <c r="F165" s="29">
        <v>-5247</v>
      </c>
      <c r="G165" s="29">
        <v>3289.5</v>
      </c>
      <c r="H165" s="29">
        <v>0</v>
      </c>
      <c r="I165" s="41">
        <v>-0.39716549089644104</v>
      </c>
      <c r="J165" s="41" t="s">
        <v>5</v>
      </c>
      <c r="K165">
        <v>0</v>
      </c>
      <c r="L165" t="s">
        <v>7191</v>
      </c>
      <c r="M165" s="29"/>
      <c r="N165" s="29">
        <v>0</v>
      </c>
      <c r="O165" s="29">
        <v>0</v>
      </c>
      <c r="P165" s="29">
        <v>0</v>
      </c>
      <c r="Q165" s="29">
        <v>0</v>
      </c>
      <c r="R165" t="s">
        <v>5075</v>
      </c>
      <c r="S165" s="44"/>
      <c r="U165" s="110">
        <v>0</v>
      </c>
      <c r="V165" s="29">
        <v>-0.39716549089644104</v>
      </c>
      <c r="Y165" s="29"/>
    </row>
    <row r="166" spans="1:25" ht="13">
      <c r="A166" s="66" t="s">
        <v>612</v>
      </c>
      <c r="B166" s="29">
        <v>-144438.9</v>
      </c>
      <c r="C166" s="29">
        <v>-420296.02292699995</v>
      </c>
      <c r="D166" s="29">
        <v>0</v>
      </c>
      <c r="E166" s="29">
        <v>0</v>
      </c>
      <c r="F166" s="29">
        <v>-10215</v>
      </c>
      <c r="G166" s="29">
        <v>230217</v>
      </c>
      <c r="H166" s="29">
        <v>0</v>
      </c>
      <c r="I166" s="385">
        <v>-344732.92292699998</v>
      </c>
      <c r="J166" s="41" t="s">
        <v>5</v>
      </c>
      <c r="K166">
        <v>2</v>
      </c>
      <c r="L166" t="s">
        <v>7188</v>
      </c>
      <c r="M166" s="29"/>
      <c r="N166" s="29">
        <v>344732.92292699986</v>
      </c>
      <c r="O166" s="29">
        <v>344732.92292699986</v>
      </c>
      <c r="P166" s="29">
        <v>344732.92292699986</v>
      </c>
      <c r="Q166" s="31">
        <v>0</v>
      </c>
      <c r="R166" t="s">
        <v>5075</v>
      </c>
      <c r="S166" s="44"/>
      <c r="U166" s="110">
        <v>0</v>
      </c>
      <c r="V166" s="29">
        <v>-344732.92292699998</v>
      </c>
      <c r="Y166" s="29"/>
    </row>
    <row r="167" spans="1:25" ht="13">
      <c r="A167" s="66" t="s">
        <v>613</v>
      </c>
      <c r="B167" s="29">
        <v>0</v>
      </c>
      <c r="C167" s="29">
        <v>0</v>
      </c>
      <c r="D167" s="29">
        <v>0</v>
      </c>
      <c r="E167" s="29">
        <v>0</v>
      </c>
      <c r="F167" s="29">
        <v>0</v>
      </c>
      <c r="G167" s="29">
        <v>0</v>
      </c>
      <c r="H167" s="29">
        <v>0</v>
      </c>
      <c r="I167" s="41">
        <v>0</v>
      </c>
      <c r="J167" s="41" t="s">
        <v>5</v>
      </c>
      <c r="K167">
        <v>0</v>
      </c>
      <c r="L167" t="s">
        <v>7188</v>
      </c>
      <c r="M167" s="29"/>
      <c r="N167" s="29">
        <v>0</v>
      </c>
      <c r="O167" s="29">
        <v>0</v>
      </c>
      <c r="P167" s="29">
        <v>0</v>
      </c>
      <c r="Q167" s="29">
        <v>0</v>
      </c>
      <c r="R167" t="s">
        <v>365</v>
      </c>
      <c r="S167" s="44"/>
      <c r="U167" s="110">
        <v>0</v>
      </c>
      <c r="V167" s="29">
        <v>0</v>
      </c>
      <c r="Y167" s="29"/>
    </row>
    <row r="168" spans="1:25" ht="13">
      <c r="A168" s="66" t="s">
        <v>614</v>
      </c>
      <c r="B168" s="29">
        <v>0</v>
      </c>
      <c r="C168" s="29">
        <v>-6103.9631840000002</v>
      </c>
      <c r="D168" s="29">
        <v>0</v>
      </c>
      <c r="E168" s="29">
        <v>6103.9631840000002</v>
      </c>
      <c r="F168" s="29">
        <v>0</v>
      </c>
      <c r="G168" s="29">
        <v>0</v>
      </c>
      <c r="H168" s="29">
        <v>0</v>
      </c>
      <c r="I168" s="41">
        <v>0</v>
      </c>
      <c r="J168" s="41" t="s">
        <v>5</v>
      </c>
      <c r="K168">
        <v>0</v>
      </c>
      <c r="L168" t="s">
        <v>7188</v>
      </c>
      <c r="M168" s="29"/>
      <c r="N168" s="29">
        <v>0</v>
      </c>
      <c r="O168" s="29">
        <v>0</v>
      </c>
      <c r="P168" s="29">
        <v>0</v>
      </c>
      <c r="Q168" s="29">
        <v>0</v>
      </c>
      <c r="R168" t="s">
        <v>365</v>
      </c>
      <c r="S168" s="304" t="s">
        <v>30</v>
      </c>
      <c r="T168" s="304" t="s">
        <v>30</v>
      </c>
      <c r="U168" s="110">
        <v>3139418.7047212915</v>
      </c>
      <c r="V168" s="29">
        <v>3139418.7047212915</v>
      </c>
      <c r="W168" s="29">
        <v>-6103.9631840000002</v>
      </c>
      <c r="Y168" s="29"/>
    </row>
    <row r="169" spans="1:25" ht="13">
      <c r="A169" s="66" t="s">
        <v>615</v>
      </c>
      <c r="B169" s="29">
        <v>0</v>
      </c>
      <c r="C169" s="29">
        <v>0</v>
      </c>
      <c r="D169" s="29">
        <v>0</v>
      </c>
      <c r="E169" s="29">
        <v>0</v>
      </c>
      <c r="F169" s="29">
        <v>0</v>
      </c>
      <c r="G169" s="29">
        <v>0</v>
      </c>
      <c r="H169" s="29">
        <v>0</v>
      </c>
      <c r="I169" s="41">
        <v>0</v>
      </c>
      <c r="J169" s="41" t="s">
        <v>5</v>
      </c>
      <c r="K169">
        <v>0</v>
      </c>
      <c r="L169" t="s">
        <v>7188</v>
      </c>
      <c r="M169" s="29"/>
      <c r="N169" s="29">
        <v>0</v>
      </c>
      <c r="O169" s="29">
        <v>0</v>
      </c>
      <c r="P169" s="29">
        <v>0</v>
      </c>
      <c r="Q169" s="29">
        <v>0</v>
      </c>
      <c r="R169" t="s">
        <v>365</v>
      </c>
      <c r="S169" s="44"/>
      <c r="U169" s="110">
        <v>0</v>
      </c>
      <c r="V169" s="29">
        <v>0</v>
      </c>
      <c r="Y169" s="29"/>
    </row>
    <row r="170" spans="1:25" ht="13">
      <c r="A170" s="66" t="s">
        <v>616</v>
      </c>
      <c r="B170" s="29">
        <v>0</v>
      </c>
      <c r="C170" s="29">
        <v>0</v>
      </c>
      <c r="D170" s="29">
        <v>0</v>
      </c>
      <c r="E170" s="29">
        <v>0</v>
      </c>
      <c r="F170" s="29">
        <v>0</v>
      </c>
      <c r="G170" s="29">
        <v>0</v>
      </c>
      <c r="H170" s="29">
        <v>0</v>
      </c>
      <c r="I170" s="41">
        <v>0</v>
      </c>
      <c r="J170" s="41" t="s">
        <v>5</v>
      </c>
      <c r="K170">
        <v>0</v>
      </c>
      <c r="L170" t="s">
        <v>7188</v>
      </c>
      <c r="M170" s="29"/>
      <c r="N170" s="29">
        <v>0</v>
      </c>
      <c r="O170" s="29">
        <v>0</v>
      </c>
      <c r="P170" s="29">
        <v>0</v>
      </c>
      <c r="Q170" s="29">
        <v>0</v>
      </c>
      <c r="R170" t="s">
        <v>365</v>
      </c>
      <c r="S170" s="44"/>
      <c r="U170" s="110">
        <v>0</v>
      </c>
      <c r="V170" s="29">
        <v>0</v>
      </c>
      <c r="Y170" s="29"/>
    </row>
    <row r="171" spans="1:25" ht="13">
      <c r="A171" s="66" t="s">
        <v>308</v>
      </c>
      <c r="B171" s="29">
        <v>0</v>
      </c>
      <c r="C171" s="29">
        <v>0</v>
      </c>
      <c r="D171" s="29">
        <v>0</v>
      </c>
      <c r="E171" s="29">
        <v>0</v>
      </c>
      <c r="F171" s="29">
        <v>0</v>
      </c>
      <c r="G171" s="29">
        <v>0</v>
      </c>
      <c r="H171" s="29">
        <v>0</v>
      </c>
      <c r="I171" s="41">
        <v>0</v>
      </c>
      <c r="J171" s="41" t="s">
        <v>11</v>
      </c>
      <c r="K171">
        <v>0</v>
      </c>
      <c r="L171" t="s">
        <v>7188</v>
      </c>
      <c r="M171" s="29"/>
      <c r="N171" s="29">
        <v>0</v>
      </c>
      <c r="O171" s="29">
        <v>0</v>
      </c>
      <c r="P171" s="29">
        <v>0</v>
      </c>
      <c r="Q171" s="29">
        <v>0</v>
      </c>
      <c r="R171" t="s">
        <v>365</v>
      </c>
      <c r="S171" s="44"/>
      <c r="U171" s="110">
        <v>0</v>
      </c>
      <c r="V171" s="29">
        <v>0</v>
      </c>
      <c r="Y171" s="29"/>
    </row>
    <row r="172" spans="1:25" ht="13">
      <c r="A172" s="66" t="s">
        <v>1896</v>
      </c>
      <c r="B172" s="29">
        <v>-1788</v>
      </c>
      <c r="C172" s="29">
        <v>0</v>
      </c>
      <c r="D172" s="29">
        <v>0</v>
      </c>
      <c r="E172" s="29">
        <v>0</v>
      </c>
      <c r="F172" s="29">
        <v>4133</v>
      </c>
      <c r="G172" s="29">
        <v>27.299999999999997</v>
      </c>
      <c r="H172" s="29">
        <v>0</v>
      </c>
      <c r="I172" s="41">
        <v>2372.3000000000002</v>
      </c>
      <c r="J172" s="41" t="s">
        <v>11</v>
      </c>
      <c r="K172">
        <v>1</v>
      </c>
      <c r="L172" t="s">
        <v>7188</v>
      </c>
      <c r="M172" s="29"/>
      <c r="N172" s="29">
        <v>25445.78612097312</v>
      </c>
      <c r="O172" s="29">
        <v>25445.78612097312</v>
      </c>
      <c r="P172" s="29">
        <v>0</v>
      </c>
      <c r="Q172" s="29">
        <v>0</v>
      </c>
      <c r="R172" t="s">
        <v>365</v>
      </c>
      <c r="S172" s="44"/>
      <c r="U172" s="110">
        <v>0</v>
      </c>
      <c r="V172" s="29">
        <v>2372.3000000000002</v>
      </c>
      <c r="Y172" s="29"/>
    </row>
    <row r="173" spans="1:25" ht="13">
      <c r="A173" s="66" t="s">
        <v>1905</v>
      </c>
      <c r="B173" s="29">
        <v>-95728.94</v>
      </c>
      <c r="C173" s="29">
        <v>15896.426262449851</v>
      </c>
      <c r="D173" s="29">
        <v>-29843.46126244979</v>
      </c>
      <c r="E173" s="29">
        <v>0</v>
      </c>
      <c r="F173" s="29">
        <v>2979</v>
      </c>
      <c r="G173" s="29">
        <v>476.4</v>
      </c>
      <c r="H173" s="29">
        <v>0</v>
      </c>
      <c r="I173" s="41">
        <v>-106220.57499999995</v>
      </c>
      <c r="J173" s="41" t="s">
        <v>11</v>
      </c>
      <c r="K173">
        <v>1</v>
      </c>
      <c r="L173" t="s">
        <v>7188</v>
      </c>
      <c r="M173" s="29"/>
      <c r="N173" s="29">
        <v>106220.57499999995</v>
      </c>
      <c r="O173" s="29">
        <v>76377.113737550157</v>
      </c>
      <c r="P173" s="29">
        <v>0</v>
      </c>
      <c r="Q173" s="29">
        <v>0</v>
      </c>
      <c r="R173" t="s">
        <v>365</v>
      </c>
      <c r="S173" s="304" t="s">
        <v>30</v>
      </c>
      <c r="T173" s="304" t="s">
        <v>30</v>
      </c>
      <c r="U173" s="110">
        <v>0</v>
      </c>
      <c r="V173" s="29">
        <v>-106220.57499999995</v>
      </c>
      <c r="W173" s="29"/>
      <c r="Y173" s="29"/>
    </row>
    <row r="174" spans="1:25" ht="13">
      <c r="A174" s="66" t="s">
        <v>1894</v>
      </c>
      <c r="B174" s="29">
        <v>-7142.6594641830106</v>
      </c>
      <c r="C174" s="29">
        <v>-9665597.0499999989</v>
      </c>
      <c r="D174" s="29">
        <v>0</v>
      </c>
      <c r="E174" s="29">
        <v>0</v>
      </c>
      <c r="F174" s="29">
        <v>2824224</v>
      </c>
      <c r="G174" s="29">
        <v>66920.399999999994</v>
      </c>
      <c r="H174" s="29">
        <v>186260.06098424311</v>
      </c>
      <c r="I174" s="41">
        <v>-6595335.2484799381</v>
      </c>
      <c r="J174" s="41" t="s">
        <v>11</v>
      </c>
      <c r="K174">
        <v>15</v>
      </c>
      <c r="L174" t="s">
        <v>7188</v>
      </c>
      <c r="M174" s="29"/>
      <c r="N174" s="29">
        <v>18444517.39062142</v>
      </c>
      <c r="O174" s="29">
        <v>18444517.39062142</v>
      </c>
      <c r="P174" s="29">
        <v>0</v>
      </c>
      <c r="Q174" s="29">
        <v>0</v>
      </c>
      <c r="R174" t="s">
        <v>365</v>
      </c>
      <c r="S174" s="44"/>
      <c r="U174" s="110">
        <v>15129170</v>
      </c>
      <c r="V174" s="29">
        <v>8533834.7515200619</v>
      </c>
      <c r="Y174" s="29"/>
    </row>
    <row r="175" spans="1:25" ht="13">
      <c r="A175" s="66" t="s">
        <v>1906</v>
      </c>
      <c r="B175" s="29">
        <v>-82325.62</v>
      </c>
      <c r="C175" s="29">
        <v>47614.319999999992</v>
      </c>
      <c r="D175" s="29">
        <v>24825</v>
      </c>
      <c r="E175" s="29">
        <v>0</v>
      </c>
      <c r="F175" s="29">
        <v>4591</v>
      </c>
      <c r="G175" s="29">
        <v>5295.3</v>
      </c>
      <c r="H175" s="29">
        <v>0</v>
      </c>
      <c r="I175" s="41">
        <v>-2.7284841053187847E-12</v>
      </c>
      <c r="J175" s="41" t="s">
        <v>11</v>
      </c>
      <c r="K175">
        <v>0</v>
      </c>
      <c r="L175" t="s">
        <v>7191</v>
      </c>
      <c r="M175" s="29"/>
      <c r="N175" s="29">
        <v>0</v>
      </c>
      <c r="O175" s="29">
        <v>24825</v>
      </c>
      <c r="P175" s="29">
        <v>0</v>
      </c>
      <c r="Q175" s="29">
        <v>0</v>
      </c>
      <c r="R175" t="s">
        <v>5075</v>
      </c>
      <c r="S175" s="44"/>
      <c r="T175" s="44"/>
      <c r="U175" s="110">
        <v>0</v>
      </c>
      <c r="V175" s="29">
        <v>-2.7284841053187847E-12</v>
      </c>
      <c r="Y175" s="29"/>
    </row>
    <row r="176" spans="1:25" ht="13">
      <c r="A176" s="66" t="s">
        <v>1898</v>
      </c>
      <c r="B176" s="29">
        <v>-8371.5999999999985</v>
      </c>
      <c r="C176" s="29">
        <v>0</v>
      </c>
      <c r="D176" s="29">
        <v>-67436</v>
      </c>
      <c r="E176" s="29">
        <v>0</v>
      </c>
      <c r="F176" s="29">
        <v>5</v>
      </c>
      <c r="G176" s="29">
        <v>44.4</v>
      </c>
      <c r="H176" s="29">
        <v>9901.9968000000008</v>
      </c>
      <c r="I176" s="41">
        <v>-65856.203200000018</v>
      </c>
      <c r="J176" s="41" t="s">
        <v>11</v>
      </c>
      <c r="K176">
        <v>3</v>
      </c>
      <c r="L176" t="s">
        <v>7188</v>
      </c>
      <c r="M176" s="29"/>
      <c r="N176" s="29">
        <v>143097.13340473943</v>
      </c>
      <c r="O176" s="29">
        <v>75661.133404739434</v>
      </c>
      <c r="P176" s="29">
        <v>0</v>
      </c>
      <c r="Q176" s="29">
        <v>0</v>
      </c>
      <c r="R176" t="s">
        <v>365</v>
      </c>
      <c r="S176" s="44"/>
      <c r="T176" s="44"/>
      <c r="U176" s="110">
        <v>0</v>
      </c>
      <c r="V176" s="29">
        <v>-65856.203200000018</v>
      </c>
      <c r="Y176" s="29"/>
    </row>
    <row r="177" spans="1:25" ht="13">
      <c r="A177" s="66" t="s">
        <v>1907</v>
      </c>
      <c r="B177" s="29">
        <v>-17632995.148407206</v>
      </c>
      <c r="C177" s="29">
        <v>18950492.509848971</v>
      </c>
      <c r="D177" s="29">
        <v>-7252569.8539217655</v>
      </c>
      <c r="E177" s="29">
        <v>0</v>
      </c>
      <c r="F177" s="29">
        <v>-673574</v>
      </c>
      <c r="G177" s="29">
        <v>1534.2</v>
      </c>
      <c r="H177" s="29">
        <v>13793.468999999997</v>
      </c>
      <c r="I177" s="41">
        <v>-6593318.8234800007</v>
      </c>
      <c r="J177" s="41" t="s">
        <v>11</v>
      </c>
      <c r="K177">
        <v>9</v>
      </c>
      <c r="L177" t="s">
        <v>7188</v>
      </c>
      <c r="M177" s="29"/>
      <c r="N177" s="29">
        <v>6593318.8234800007</v>
      </c>
      <c r="O177" s="29">
        <v>-659251.03044176474</v>
      </c>
      <c r="P177" s="29">
        <v>2758597.8235199996</v>
      </c>
      <c r="Q177" s="29">
        <v>0</v>
      </c>
      <c r="R177" t="s">
        <v>365</v>
      </c>
      <c r="S177" s="304"/>
      <c r="T177" s="304"/>
      <c r="U177" s="110">
        <v>281530.2</v>
      </c>
      <c r="V177" s="29">
        <v>-6311788.6234800005</v>
      </c>
      <c r="W177" s="29"/>
      <c r="Y177" s="29"/>
    </row>
    <row r="178" spans="1:25" ht="13">
      <c r="A178" s="66" t="s">
        <v>1903</v>
      </c>
      <c r="B178" s="29">
        <v>-4218379.9412189489</v>
      </c>
      <c r="C178" s="29">
        <v>5627881.3488111421</v>
      </c>
      <c r="D178" s="29">
        <v>-1367684.5435921932</v>
      </c>
      <c r="E178" s="29">
        <v>0</v>
      </c>
      <c r="F178" s="29">
        <v>-134292</v>
      </c>
      <c r="G178" s="29">
        <v>12</v>
      </c>
      <c r="H178" s="29">
        <v>0</v>
      </c>
      <c r="I178" s="41">
        <v>-92463.13599999994</v>
      </c>
      <c r="J178" s="41" t="s">
        <v>11</v>
      </c>
      <c r="K178">
        <v>2</v>
      </c>
      <c r="L178" t="s">
        <v>7188</v>
      </c>
      <c r="M178" s="29"/>
      <c r="N178" s="29">
        <v>92463.135999999984</v>
      </c>
      <c r="O178" s="29">
        <v>-1275221.4075921932</v>
      </c>
      <c r="P178" s="29">
        <v>0</v>
      </c>
      <c r="Q178" s="29">
        <v>0</v>
      </c>
      <c r="R178" t="s">
        <v>365</v>
      </c>
      <c r="S178" s="44"/>
      <c r="T178" s="44"/>
      <c r="U178" s="110">
        <v>146000</v>
      </c>
      <c r="V178" s="29">
        <v>53536.86400000006</v>
      </c>
      <c r="Y178" s="29"/>
    </row>
    <row r="179" spans="1:25" ht="13">
      <c r="A179" s="66" t="s">
        <v>1889</v>
      </c>
      <c r="B179" s="29">
        <v>-124314.13</v>
      </c>
      <c r="C179" s="29">
        <v>0</v>
      </c>
      <c r="D179" s="29">
        <v>0</v>
      </c>
      <c r="E179" s="29">
        <v>0</v>
      </c>
      <c r="F179" s="29">
        <v>174526</v>
      </c>
      <c r="G179" s="29">
        <v>1059.5999999999999</v>
      </c>
      <c r="H179" s="29">
        <v>0</v>
      </c>
      <c r="I179" s="41">
        <v>51271.469999999994</v>
      </c>
      <c r="J179" s="41" t="s">
        <v>11</v>
      </c>
      <c r="K179">
        <v>1</v>
      </c>
      <c r="L179" t="s">
        <v>7188</v>
      </c>
      <c r="M179" s="29"/>
      <c r="N179" s="29">
        <v>1143311.0000000002</v>
      </c>
      <c r="O179" s="29">
        <v>1143311.0000000002</v>
      </c>
      <c r="P179" s="29">
        <v>0</v>
      </c>
      <c r="Q179" s="29">
        <v>0</v>
      </c>
      <c r="R179" t="s">
        <v>365</v>
      </c>
      <c r="S179" s="44"/>
      <c r="U179" s="110">
        <v>0</v>
      </c>
      <c r="V179" s="29">
        <v>51271.469999999994</v>
      </c>
      <c r="Y179" s="29"/>
    </row>
    <row r="180" spans="1:25" ht="13">
      <c r="A180" s="66" t="s">
        <v>1890</v>
      </c>
      <c r="B180" s="29">
        <v>-532.20000000000005</v>
      </c>
      <c r="C180" s="29">
        <v>-16625.900927876035</v>
      </c>
      <c r="D180" s="29">
        <v>0</v>
      </c>
      <c r="E180" s="29">
        <v>0</v>
      </c>
      <c r="F180" s="29">
        <v>2066</v>
      </c>
      <c r="G180" s="29">
        <v>19.2</v>
      </c>
      <c r="H180" s="29">
        <v>15072.900927876035</v>
      </c>
      <c r="I180" s="41">
        <v>0</v>
      </c>
      <c r="J180" s="41" t="s">
        <v>11</v>
      </c>
      <c r="K180">
        <v>0</v>
      </c>
      <c r="L180" t="s">
        <v>7188</v>
      </c>
      <c r="M180" s="29"/>
      <c r="N180" s="29">
        <v>0</v>
      </c>
      <c r="O180" s="29">
        <v>0</v>
      </c>
      <c r="P180" s="29">
        <v>0</v>
      </c>
      <c r="Q180" s="29">
        <v>0</v>
      </c>
      <c r="R180" t="s">
        <v>365</v>
      </c>
      <c r="S180" s="44"/>
      <c r="U180" s="110">
        <v>0</v>
      </c>
      <c r="V180" s="29">
        <v>0</v>
      </c>
      <c r="Y180" s="29"/>
    </row>
    <row r="181" spans="1:25" ht="13">
      <c r="A181" s="66" t="s">
        <v>1893</v>
      </c>
      <c r="B181" s="29">
        <v>0</v>
      </c>
      <c r="C181" s="29">
        <v>-1214092.07</v>
      </c>
      <c r="D181" s="29">
        <v>0</v>
      </c>
      <c r="E181" s="29">
        <v>0</v>
      </c>
      <c r="F181" s="29">
        <v>1649555</v>
      </c>
      <c r="G181" s="29">
        <v>55821.600000000006</v>
      </c>
      <c r="H181" s="29">
        <v>0</v>
      </c>
      <c r="I181" s="41">
        <v>491284.52999999991</v>
      </c>
      <c r="J181" s="41" t="s">
        <v>11</v>
      </c>
      <c r="K181">
        <v>4</v>
      </c>
      <c r="L181" t="s">
        <v>7188</v>
      </c>
      <c r="M181" s="29"/>
      <c r="N181" s="29">
        <v>10583612.254733684</v>
      </c>
      <c r="O181" s="29">
        <v>10583612.254733684</v>
      </c>
      <c r="P181" s="29">
        <v>307982.83839695458</v>
      </c>
      <c r="Q181" s="29">
        <v>0</v>
      </c>
      <c r="R181" t="s">
        <v>365</v>
      </c>
      <c r="S181" s="44"/>
      <c r="U181" s="110">
        <v>0</v>
      </c>
      <c r="V181" s="29">
        <v>491284.52999999991</v>
      </c>
      <c r="Y181" s="29"/>
    </row>
    <row r="182" spans="1:25" ht="13">
      <c r="A182" s="66" t="s">
        <v>1908</v>
      </c>
      <c r="B182" s="29">
        <v>-2445053.3599999994</v>
      </c>
      <c r="C182" s="29">
        <v>1600000</v>
      </c>
      <c r="D182" s="29">
        <v>-1107608.5040558134</v>
      </c>
      <c r="E182" s="29">
        <v>865610.92855581269</v>
      </c>
      <c r="F182" s="29">
        <v>-277144</v>
      </c>
      <c r="G182" s="29">
        <v>19637.400000000001</v>
      </c>
      <c r="H182" s="29">
        <v>20430.472500000007</v>
      </c>
      <c r="I182" s="41">
        <v>-1324127.0630000003</v>
      </c>
      <c r="J182" s="41" t="s">
        <v>11</v>
      </c>
      <c r="K182">
        <v>1</v>
      </c>
      <c r="L182" t="s">
        <v>7188</v>
      </c>
      <c r="M182" s="29"/>
      <c r="N182" s="29">
        <v>1324127.0630000001</v>
      </c>
      <c r="O182" s="29">
        <v>216518.55894418666</v>
      </c>
      <c r="P182" s="29">
        <v>0</v>
      </c>
      <c r="Q182" s="29">
        <v>0</v>
      </c>
      <c r="R182" t="s">
        <v>5075</v>
      </c>
      <c r="S182" s="304" t="s">
        <v>30</v>
      </c>
      <c r="T182" s="304" t="s">
        <v>30</v>
      </c>
      <c r="U182" s="110">
        <v>1147610</v>
      </c>
      <c r="V182" s="29">
        <v>-176517.06300000031</v>
      </c>
      <c r="W182" s="306">
        <v>-865610.92855581269</v>
      </c>
      <c r="Y182" s="29"/>
    </row>
    <row r="183" spans="1:25" ht="13">
      <c r="A183" s="66" t="s">
        <v>1891</v>
      </c>
      <c r="B183" s="29">
        <v>-85745.650970851886</v>
      </c>
      <c r="C183" s="29">
        <v>5139.6299999999901</v>
      </c>
      <c r="D183" s="29">
        <v>0</v>
      </c>
      <c r="E183" s="29">
        <v>0</v>
      </c>
      <c r="F183" s="29">
        <v>1791551</v>
      </c>
      <c r="G183" s="29">
        <v>11713.2</v>
      </c>
      <c r="H183" s="29">
        <v>15855.898507947742</v>
      </c>
      <c r="I183" s="41">
        <v>1738514.0775370959</v>
      </c>
      <c r="J183" s="41" t="s">
        <v>11</v>
      </c>
      <c r="K183">
        <v>15</v>
      </c>
      <c r="L183" t="s">
        <v>7188</v>
      </c>
      <c r="M183" s="29"/>
      <c r="N183" s="29">
        <v>17749137.341794774</v>
      </c>
      <c r="O183" s="29">
        <v>17749137.341794774</v>
      </c>
      <c r="P183" s="29">
        <v>0</v>
      </c>
      <c r="Q183" s="29">
        <v>0</v>
      </c>
      <c r="R183" t="s">
        <v>365</v>
      </c>
      <c r="S183" s="44"/>
      <c r="U183" s="110">
        <v>14893715.5</v>
      </c>
      <c r="V183" s="29">
        <v>16632229.577537095</v>
      </c>
      <c r="Y183" s="29"/>
    </row>
    <row r="184" spans="1:25" ht="13">
      <c r="A184" s="66" t="s">
        <v>1918</v>
      </c>
      <c r="B184" s="29">
        <v>0</v>
      </c>
      <c r="C184" s="29">
        <v>0</v>
      </c>
      <c r="D184" s="29">
        <v>0</v>
      </c>
      <c r="E184" s="29">
        <v>0</v>
      </c>
      <c r="F184" s="29">
        <v>0</v>
      </c>
      <c r="G184" s="29">
        <v>0</v>
      </c>
      <c r="H184" s="29">
        <v>0</v>
      </c>
      <c r="I184" s="41">
        <v>0</v>
      </c>
      <c r="J184" s="41" t="s">
        <v>11</v>
      </c>
      <c r="K184">
        <v>0</v>
      </c>
      <c r="L184" t="s">
        <v>7188</v>
      </c>
      <c r="M184" s="29"/>
      <c r="N184" s="29">
        <v>0</v>
      </c>
      <c r="O184" s="29">
        <v>0</v>
      </c>
      <c r="P184" s="29">
        <v>0</v>
      </c>
      <c r="Q184" s="29">
        <v>0</v>
      </c>
      <c r="R184" t="s">
        <v>365</v>
      </c>
      <c r="S184" s="44"/>
      <c r="T184" s="44"/>
      <c r="U184" s="110">
        <v>0</v>
      </c>
      <c r="V184" s="29">
        <v>0</v>
      </c>
      <c r="Y184" s="29"/>
    </row>
    <row r="185" spans="1:25" ht="13">
      <c r="A185" s="66" t="s">
        <v>1887</v>
      </c>
      <c r="B185" s="29">
        <v>-708271.39999999991</v>
      </c>
      <c r="C185" s="29">
        <v>0</v>
      </c>
      <c r="D185" s="29">
        <v>0</v>
      </c>
      <c r="E185" s="29">
        <v>461549.62142911472</v>
      </c>
      <c r="F185" s="29">
        <v>219921</v>
      </c>
      <c r="G185" s="29">
        <v>14058.900000000001</v>
      </c>
      <c r="H185" s="29">
        <v>2988.0389261445089</v>
      </c>
      <c r="I185" s="41">
        <v>-9753.8396447406776</v>
      </c>
      <c r="J185" s="41" t="s">
        <v>11</v>
      </c>
      <c r="K185">
        <v>1</v>
      </c>
      <c r="L185" t="s">
        <v>7188</v>
      </c>
      <c r="M185" s="29"/>
      <c r="N185" s="29">
        <v>9753.8396447406849</v>
      </c>
      <c r="O185" s="29">
        <v>9753.8396447406849</v>
      </c>
      <c r="P185" s="29">
        <v>0</v>
      </c>
      <c r="Q185" s="29">
        <v>0</v>
      </c>
      <c r="R185" t="s">
        <v>365</v>
      </c>
      <c r="S185" s="304" t="s">
        <v>30</v>
      </c>
      <c r="T185" s="304" t="s">
        <v>30</v>
      </c>
      <c r="U185" s="110">
        <v>1202500</v>
      </c>
      <c r="V185" s="29">
        <v>1192746.1603552594</v>
      </c>
      <c r="W185" s="29">
        <v>-461549.62142911472</v>
      </c>
      <c r="Y185" s="29"/>
    </row>
    <row r="186" spans="1:25" ht="13">
      <c r="A186" s="66" t="s">
        <v>1904</v>
      </c>
      <c r="B186" s="29">
        <v>-3722.4600000000005</v>
      </c>
      <c r="C186" s="29">
        <v>-29359.51087901014</v>
      </c>
      <c r="D186" s="29">
        <v>-3329.5921209898379</v>
      </c>
      <c r="E186" s="29">
        <v>0</v>
      </c>
      <c r="F186" s="29">
        <v>2517</v>
      </c>
      <c r="G186" s="29">
        <v>18.3</v>
      </c>
      <c r="H186" s="29">
        <v>33876.262999999977</v>
      </c>
      <c r="I186" s="41">
        <v>0</v>
      </c>
      <c r="J186" s="41" t="s">
        <v>11</v>
      </c>
      <c r="K186">
        <v>0</v>
      </c>
      <c r="L186" t="s">
        <v>7188</v>
      </c>
      <c r="M186" s="29"/>
      <c r="N186" s="29">
        <v>0</v>
      </c>
      <c r="O186" s="29">
        <v>-3329.5921209898379</v>
      </c>
      <c r="P186" s="29">
        <v>0</v>
      </c>
      <c r="Q186" s="29">
        <v>0</v>
      </c>
      <c r="R186" t="s">
        <v>365</v>
      </c>
      <c r="S186" s="44"/>
      <c r="T186" s="44"/>
      <c r="U186" s="110">
        <v>0</v>
      </c>
      <c r="V186" s="29">
        <v>0</v>
      </c>
      <c r="Y186" s="29"/>
    </row>
    <row r="187" spans="1:25" ht="13">
      <c r="A187" s="66" t="s">
        <v>1909</v>
      </c>
      <c r="B187" s="29">
        <v>-72443.236850980116</v>
      </c>
      <c r="C187" s="29">
        <v>0</v>
      </c>
      <c r="D187" s="29">
        <v>-3157879.18370623</v>
      </c>
      <c r="E187" s="29">
        <v>3294587.6865572101</v>
      </c>
      <c r="F187" s="29">
        <v>-338937</v>
      </c>
      <c r="G187" s="29">
        <v>287.39999999999998</v>
      </c>
      <c r="H187" s="29">
        <v>80272.543499999971</v>
      </c>
      <c r="I187" s="41">
        <v>-194111.79050000018</v>
      </c>
      <c r="J187" s="41" t="s">
        <v>11</v>
      </c>
      <c r="K187">
        <v>3</v>
      </c>
      <c r="L187" t="s">
        <v>7188</v>
      </c>
      <c r="M187" s="29"/>
      <c r="N187" s="29">
        <v>194111.7905</v>
      </c>
      <c r="O187" s="29">
        <v>-2963767.3932062299</v>
      </c>
      <c r="P187" s="29">
        <v>0</v>
      </c>
      <c r="Q187" s="29">
        <v>0</v>
      </c>
      <c r="R187" t="s">
        <v>5075</v>
      </c>
      <c r="S187" s="304" t="s">
        <v>30</v>
      </c>
      <c r="T187" s="304" t="s">
        <v>30</v>
      </c>
      <c r="U187" s="110">
        <v>3952850</v>
      </c>
      <c r="V187" s="29">
        <v>3758738.2094999999</v>
      </c>
      <c r="W187" s="29">
        <v>-3294587.6865572101</v>
      </c>
      <c r="Y187" s="29"/>
    </row>
    <row r="188" spans="1:25" ht="13">
      <c r="A188" s="66" t="s">
        <v>1901</v>
      </c>
      <c r="B188" s="29">
        <v>-18497.340000000004</v>
      </c>
      <c r="C188" s="29">
        <v>0</v>
      </c>
      <c r="D188" s="29">
        <v>0</v>
      </c>
      <c r="E188" s="29">
        <v>0</v>
      </c>
      <c r="F188" s="29">
        <v>6732</v>
      </c>
      <c r="G188" s="29">
        <v>43.5</v>
      </c>
      <c r="H188" s="29">
        <v>0</v>
      </c>
      <c r="I188" s="41">
        <v>-11721.840000000004</v>
      </c>
      <c r="J188" s="41" t="s">
        <v>11</v>
      </c>
      <c r="K188">
        <v>2</v>
      </c>
      <c r="L188" t="s">
        <v>7188</v>
      </c>
      <c r="M188" s="29"/>
      <c r="N188" s="29">
        <v>47993.333297945908</v>
      </c>
      <c r="O188" s="29">
        <v>47993.333297945908</v>
      </c>
      <c r="P188" s="29">
        <v>0</v>
      </c>
      <c r="Q188" s="29">
        <v>0</v>
      </c>
      <c r="R188" t="s">
        <v>365</v>
      </c>
      <c r="S188" s="44"/>
      <c r="U188" s="110">
        <v>0</v>
      </c>
      <c r="V188" s="29">
        <v>-11721.840000000004</v>
      </c>
      <c r="Y188" s="29"/>
    </row>
    <row r="189" spans="1:25" ht="13">
      <c r="A189" s="66" t="s">
        <v>1895</v>
      </c>
      <c r="B189" s="29">
        <v>-181334.74</v>
      </c>
      <c r="C189" s="29">
        <v>93641.499015520734</v>
      </c>
      <c r="D189" s="29">
        <v>0</v>
      </c>
      <c r="E189" s="29">
        <v>0</v>
      </c>
      <c r="F189" s="29">
        <v>10579</v>
      </c>
      <c r="G189" s="29">
        <v>10153.799999999999</v>
      </c>
      <c r="H189" s="29">
        <v>66960.440984479268</v>
      </c>
      <c r="I189" s="41">
        <v>0</v>
      </c>
      <c r="J189" s="41" t="s">
        <v>11</v>
      </c>
      <c r="K189">
        <v>0</v>
      </c>
      <c r="L189" t="s">
        <v>7188</v>
      </c>
      <c r="M189" s="29"/>
      <c r="N189" s="29">
        <v>0</v>
      </c>
      <c r="O189" s="29">
        <v>0</v>
      </c>
      <c r="P189" s="29">
        <v>0</v>
      </c>
      <c r="Q189" s="29">
        <v>0</v>
      </c>
      <c r="R189" t="s">
        <v>365</v>
      </c>
      <c r="S189" s="44"/>
      <c r="T189" s="44"/>
      <c r="U189" s="110">
        <v>0</v>
      </c>
      <c r="V189" s="29">
        <v>0</v>
      </c>
      <c r="Y189" s="29"/>
    </row>
    <row r="190" spans="1:25" ht="13">
      <c r="A190" s="66" t="s">
        <v>1892</v>
      </c>
      <c r="B190" s="29">
        <v>-1994878.3725578976</v>
      </c>
      <c r="C190" s="29">
        <v>0</v>
      </c>
      <c r="D190" s="29">
        <v>-250000</v>
      </c>
      <c r="E190" s="29">
        <v>0</v>
      </c>
      <c r="F190" s="29">
        <v>2576375</v>
      </c>
      <c r="G190" s="29">
        <v>13501.800000000001</v>
      </c>
      <c r="H190" s="29">
        <v>140854.89357087499</v>
      </c>
      <c r="I190" s="41">
        <v>485853.32101297739</v>
      </c>
      <c r="J190" s="41" t="s">
        <v>11</v>
      </c>
      <c r="K190">
        <v>30</v>
      </c>
      <c r="L190" t="s">
        <v>7188</v>
      </c>
      <c r="M190" s="29"/>
      <c r="N190" s="29">
        <v>23144203.402871467</v>
      </c>
      <c r="O190" s="29">
        <v>22894203.402871467</v>
      </c>
      <c r="P190" s="29">
        <v>0</v>
      </c>
      <c r="Q190" s="29">
        <v>0</v>
      </c>
      <c r="R190" t="s">
        <v>365</v>
      </c>
      <c r="S190" s="44"/>
      <c r="U190" s="110">
        <v>7430420.0499999998</v>
      </c>
      <c r="V190" s="29">
        <v>7916273.3710129773</v>
      </c>
      <c r="Y190" s="29"/>
    </row>
    <row r="191" spans="1:25" ht="13">
      <c r="A191" s="66" t="s">
        <v>1885</v>
      </c>
      <c r="B191" s="29">
        <v>-1337155.6200000001</v>
      </c>
      <c r="C191" s="29">
        <v>0</v>
      </c>
      <c r="D191" s="29">
        <v>0</v>
      </c>
      <c r="E191" s="29">
        <v>0</v>
      </c>
      <c r="F191" s="29">
        <v>273165</v>
      </c>
      <c r="G191" s="29">
        <v>223806.90000000002</v>
      </c>
      <c r="H191" s="29">
        <v>368534.33891552361</v>
      </c>
      <c r="I191" s="41">
        <v>-471649.38108447648</v>
      </c>
      <c r="J191" s="41" t="s">
        <v>11</v>
      </c>
      <c r="K191">
        <v>49</v>
      </c>
      <c r="L191" t="s">
        <v>7188</v>
      </c>
      <c r="M191" s="29"/>
      <c r="N191" s="29">
        <v>2248479.4664816218</v>
      </c>
      <c r="O191" s="29">
        <v>2248479.4664816218</v>
      </c>
      <c r="P191" s="29">
        <v>3541216.9511250928</v>
      </c>
      <c r="Q191" s="29">
        <v>0</v>
      </c>
      <c r="R191" t="s">
        <v>365</v>
      </c>
      <c r="S191" s="44"/>
      <c r="U191" s="110">
        <v>3789692.108</v>
      </c>
      <c r="V191" s="29">
        <v>3318042.7269155234</v>
      </c>
      <c r="Y191" s="29"/>
    </row>
    <row r="192" spans="1:25" ht="13">
      <c r="A192" s="66" t="s">
        <v>1919</v>
      </c>
      <c r="B192" s="29">
        <v>0</v>
      </c>
      <c r="C192" s="29">
        <v>0</v>
      </c>
      <c r="D192" s="29">
        <v>0</v>
      </c>
      <c r="E192" s="29">
        <v>0</v>
      </c>
      <c r="F192" s="29">
        <v>0</v>
      </c>
      <c r="G192" s="29">
        <v>0</v>
      </c>
      <c r="H192" s="29">
        <v>0</v>
      </c>
      <c r="I192" s="41">
        <v>0</v>
      </c>
      <c r="J192" s="41" t="s">
        <v>11</v>
      </c>
      <c r="K192">
        <v>0</v>
      </c>
      <c r="L192" t="s">
        <v>7188</v>
      </c>
      <c r="M192" s="29"/>
      <c r="N192" s="29">
        <v>0</v>
      </c>
      <c r="O192" s="29">
        <v>0</v>
      </c>
      <c r="P192" s="29">
        <v>0</v>
      </c>
      <c r="Q192" s="29">
        <v>0</v>
      </c>
      <c r="R192" t="s">
        <v>365</v>
      </c>
      <c r="S192" s="44"/>
      <c r="U192" s="110">
        <v>0</v>
      </c>
      <c r="V192" s="29">
        <v>0</v>
      </c>
      <c r="Y192" s="29"/>
    </row>
    <row r="193" spans="1:25" ht="13">
      <c r="A193" s="66" t="s">
        <v>1884</v>
      </c>
      <c r="B193" s="29">
        <v>-2105350.5299999998</v>
      </c>
      <c r="C193" s="29">
        <v>-47614.319999999992</v>
      </c>
      <c r="D193" s="29">
        <v>0</v>
      </c>
      <c r="E193" s="29">
        <v>0</v>
      </c>
      <c r="F193" s="29">
        <v>55522</v>
      </c>
      <c r="G193" s="29">
        <v>25599.899999999998</v>
      </c>
      <c r="H193" s="29">
        <v>28815.550000000007</v>
      </c>
      <c r="I193" s="41">
        <v>-2043027.3999999997</v>
      </c>
      <c r="J193" s="41" t="s">
        <v>11</v>
      </c>
      <c r="K193">
        <v>24</v>
      </c>
      <c r="L193" t="s">
        <v>7188</v>
      </c>
      <c r="M193" s="29"/>
      <c r="N193" s="29">
        <v>3037381.6623972263</v>
      </c>
      <c r="O193" s="29">
        <v>3037381.6623972263</v>
      </c>
      <c r="P193" s="29">
        <v>183634.89685223362</v>
      </c>
      <c r="Q193" s="29">
        <v>0</v>
      </c>
      <c r="R193" t="s">
        <v>365</v>
      </c>
      <c r="S193" s="44"/>
      <c r="T193" s="44"/>
      <c r="U193" s="110">
        <v>28904653.699999999</v>
      </c>
      <c r="V193" s="29">
        <v>26861626.300000001</v>
      </c>
      <c r="Y193" s="29"/>
    </row>
    <row r="194" spans="1:25" ht="13">
      <c r="A194" s="66" t="s">
        <v>1886</v>
      </c>
      <c r="B194" s="29">
        <v>-1071864.33</v>
      </c>
      <c r="C194" s="29">
        <v>0</v>
      </c>
      <c r="D194" s="29">
        <v>0</v>
      </c>
      <c r="E194" s="29">
        <v>0</v>
      </c>
      <c r="F194" s="29">
        <v>262290</v>
      </c>
      <c r="G194" s="29">
        <v>223680.3</v>
      </c>
      <c r="H194" s="29">
        <v>155574.90899999996</v>
      </c>
      <c r="I194" s="41">
        <v>-430319.12100000004</v>
      </c>
      <c r="J194" s="41" t="s">
        <v>11</v>
      </c>
      <c r="K194">
        <v>60</v>
      </c>
      <c r="L194" t="s">
        <v>7188</v>
      </c>
      <c r="M194" s="29"/>
      <c r="N194" s="29">
        <v>4448240.734002186</v>
      </c>
      <c r="O194" s="29">
        <v>4448240.734002186</v>
      </c>
      <c r="P194" s="29">
        <v>3710543.543428571</v>
      </c>
      <c r="Q194" s="29">
        <v>0</v>
      </c>
      <c r="R194" t="s">
        <v>365</v>
      </c>
      <c r="S194" s="44"/>
      <c r="U194" s="110">
        <v>7621468.6999999993</v>
      </c>
      <c r="V194" s="29">
        <v>7191149.578999999</v>
      </c>
      <c r="Y194" s="29"/>
    </row>
    <row r="195" spans="1:25" ht="13">
      <c r="A195" s="66" t="s">
        <v>1888</v>
      </c>
      <c r="B195" s="29">
        <v>-76058.582275356821</v>
      </c>
      <c r="C195" s="29">
        <v>0</v>
      </c>
      <c r="D195" s="29">
        <v>-56429.294290748738</v>
      </c>
      <c r="E195" s="29">
        <v>0</v>
      </c>
      <c r="F195" s="29">
        <v>65514</v>
      </c>
      <c r="G195" s="29">
        <v>618</v>
      </c>
      <c r="H195" s="29">
        <v>0</v>
      </c>
      <c r="I195" s="41">
        <v>-66355.876566105551</v>
      </c>
      <c r="J195" s="41" t="s">
        <v>11</v>
      </c>
      <c r="K195">
        <v>1</v>
      </c>
      <c r="L195" t="s">
        <v>7188</v>
      </c>
      <c r="M195" s="29"/>
      <c r="N195" s="29">
        <v>488384.07110789814</v>
      </c>
      <c r="O195" s="29">
        <v>431954.77681714942</v>
      </c>
      <c r="P195" s="29">
        <v>0</v>
      </c>
      <c r="Q195" s="29">
        <v>0</v>
      </c>
      <c r="R195" t="s">
        <v>365</v>
      </c>
      <c r="S195" s="44"/>
      <c r="U195" s="110">
        <v>0</v>
      </c>
      <c r="V195" s="29">
        <v>-66355.876566105551</v>
      </c>
      <c r="Y195" s="29"/>
    </row>
    <row r="196" spans="1:25" ht="13">
      <c r="A196" s="66" t="s">
        <v>1920</v>
      </c>
      <c r="B196" s="29">
        <v>0</v>
      </c>
      <c r="C196" s="29">
        <v>0</v>
      </c>
      <c r="D196" s="29">
        <v>0</v>
      </c>
      <c r="E196" s="29">
        <v>0</v>
      </c>
      <c r="F196" s="29">
        <v>0</v>
      </c>
      <c r="G196" s="29">
        <v>0</v>
      </c>
      <c r="H196" s="29">
        <v>0</v>
      </c>
      <c r="I196" s="41">
        <v>0</v>
      </c>
      <c r="J196" s="41" t="s">
        <v>11</v>
      </c>
      <c r="K196">
        <v>0</v>
      </c>
      <c r="L196" t="s">
        <v>7188</v>
      </c>
      <c r="M196" s="29"/>
      <c r="N196" s="29">
        <v>0</v>
      </c>
      <c r="O196" s="29">
        <v>0</v>
      </c>
      <c r="P196" s="29">
        <v>0</v>
      </c>
      <c r="Q196" s="29">
        <v>0</v>
      </c>
      <c r="R196" t="s">
        <v>365</v>
      </c>
      <c r="S196" s="44"/>
      <c r="U196" s="110">
        <v>0</v>
      </c>
      <c r="V196" s="29">
        <v>0</v>
      </c>
      <c r="Y196" s="29"/>
    </row>
    <row r="197" spans="1:25" ht="13">
      <c r="A197" s="66" t="s">
        <v>1910</v>
      </c>
      <c r="B197" s="29">
        <v>-29580410.508242466</v>
      </c>
      <c r="C197" s="29">
        <v>38048023.561610974</v>
      </c>
      <c r="D197" s="29">
        <v>-4579290.7533685127</v>
      </c>
      <c r="E197" s="29">
        <v>0</v>
      </c>
      <c r="F197" s="29">
        <v>-4103491</v>
      </c>
      <c r="G197" s="29">
        <v>215168.7</v>
      </c>
      <c r="H197" s="29">
        <v>0</v>
      </c>
      <c r="I197" s="41">
        <v>-3.8999132812023163E-9</v>
      </c>
      <c r="J197" s="41" t="s">
        <v>11</v>
      </c>
      <c r="K197">
        <v>0</v>
      </c>
      <c r="L197" t="s">
        <v>7191</v>
      </c>
      <c r="M197" s="29"/>
      <c r="N197" s="29">
        <v>0</v>
      </c>
      <c r="O197" s="29">
        <v>-4579290.7533685127</v>
      </c>
      <c r="P197" s="29">
        <v>0</v>
      </c>
      <c r="Q197" s="29">
        <v>0</v>
      </c>
      <c r="R197" t="s">
        <v>5075</v>
      </c>
      <c r="S197" s="44"/>
      <c r="T197" s="44"/>
      <c r="U197" s="110">
        <v>0</v>
      </c>
      <c r="V197" s="29">
        <v>-3.8999132812023163E-9</v>
      </c>
      <c r="Y197" s="29"/>
    </row>
    <row r="198" spans="1:25" ht="13">
      <c r="A198" s="66" t="s">
        <v>1911</v>
      </c>
      <c r="B198" s="29">
        <v>-10021662.041757533</v>
      </c>
      <c r="C198" s="29">
        <v>-45046758.261029266</v>
      </c>
      <c r="D198" s="29">
        <v>-21634293.292543728</v>
      </c>
      <c r="E198" s="29">
        <v>59733365.569230519</v>
      </c>
      <c r="F198" s="29">
        <v>-2457881</v>
      </c>
      <c r="G198" s="29">
        <v>114296.1</v>
      </c>
      <c r="H198" s="29">
        <v>1000.8004999999812</v>
      </c>
      <c r="I198" s="41">
        <v>-19311932.125599999</v>
      </c>
      <c r="J198" s="41" t="s">
        <v>11</v>
      </c>
      <c r="K198">
        <v>29</v>
      </c>
      <c r="L198" t="s">
        <v>7188</v>
      </c>
      <c r="M198" s="29"/>
      <c r="N198" s="29">
        <v>19173112.125599999</v>
      </c>
      <c r="O198" s="29">
        <v>-2461181.1669437289</v>
      </c>
      <c r="P198" s="29">
        <v>0</v>
      </c>
      <c r="Q198" s="29">
        <v>-138820</v>
      </c>
      <c r="R198" t="s">
        <v>5075</v>
      </c>
      <c r="S198" s="304" t="s">
        <v>30</v>
      </c>
      <c r="T198" s="304" t="s">
        <v>30</v>
      </c>
      <c r="U198" s="110">
        <v>102586981.12242624</v>
      </c>
      <c r="V198" s="29">
        <v>83275048.996826246</v>
      </c>
      <c r="W198" s="29">
        <v>-59733365.569230519</v>
      </c>
      <c r="X198" s="29"/>
      <c r="Y198" s="29"/>
    </row>
    <row r="199" spans="1:25" ht="13">
      <c r="A199" s="66" t="s">
        <v>1915</v>
      </c>
      <c r="B199" s="29">
        <v>-38270.158937138098</v>
      </c>
      <c r="C199" s="29">
        <v>0</v>
      </c>
      <c r="D199" s="29">
        <v>0</v>
      </c>
      <c r="E199" s="29">
        <v>15210.119937138097</v>
      </c>
      <c r="F199" s="29">
        <v>17516</v>
      </c>
      <c r="G199" s="29">
        <v>0</v>
      </c>
      <c r="H199" s="29">
        <v>5544.0390000000016</v>
      </c>
      <c r="I199" s="41">
        <v>0</v>
      </c>
      <c r="J199" s="41" t="s">
        <v>11</v>
      </c>
      <c r="K199">
        <v>0</v>
      </c>
      <c r="L199" t="s">
        <v>7188</v>
      </c>
      <c r="M199" s="29"/>
      <c r="N199" s="29">
        <v>0</v>
      </c>
      <c r="O199" s="29">
        <v>0</v>
      </c>
      <c r="P199" s="29">
        <v>0</v>
      </c>
      <c r="Q199" s="29">
        <v>0</v>
      </c>
      <c r="R199" t="s">
        <v>365</v>
      </c>
      <c r="S199" s="304" t="s">
        <v>30</v>
      </c>
      <c r="T199" s="304" t="s">
        <v>30</v>
      </c>
      <c r="U199" s="110">
        <v>294000</v>
      </c>
      <c r="V199" s="29">
        <v>294000</v>
      </c>
      <c r="W199" s="29">
        <v>-15210.119937138097</v>
      </c>
      <c r="Y199" s="29"/>
    </row>
    <row r="200" spans="1:25" ht="13">
      <c r="A200" s="66" t="s">
        <v>1921</v>
      </c>
      <c r="B200" s="29">
        <v>0</v>
      </c>
      <c r="C200" s="29">
        <v>0</v>
      </c>
      <c r="D200" s="29">
        <v>0</v>
      </c>
      <c r="E200" s="29">
        <v>0</v>
      </c>
      <c r="F200" s="29">
        <v>0</v>
      </c>
      <c r="G200" s="29">
        <v>0</v>
      </c>
      <c r="H200" s="29">
        <v>0</v>
      </c>
      <c r="I200" s="41">
        <v>0</v>
      </c>
      <c r="J200" s="41" t="s">
        <v>11</v>
      </c>
      <c r="K200">
        <v>0</v>
      </c>
      <c r="L200" t="s">
        <v>7188</v>
      </c>
      <c r="M200" s="29"/>
      <c r="N200" s="29">
        <v>0</v>
      </c>
      <c r="O200" s="29">
        <v>0</v>
      </c>
      <c r="P200" s="29">
        <v>0</v>
      </c>
      <c r="Q200" s="29">
        <v>0</v>
      </c>
      <c r="R200" t="s">
        <v>365</v>
      </c>
      <c r="S200" s="44"/>
      <c r="U200" s="110">
        <v>0</v>
      </c>
      <c r="V200" s="29">
        <v>0</v>
      </c>
      <c r="Y200" s="29"/>
    </row>
    <row r="201" spans="1:25" ht="13">
      <c r="A201" s="66" t="s">
        <v>1922</v>
      </c>
      <c r="B201" s="29">
        <v>-856363.09999999986</v>
      </c>
      <c r="C201" s="29">
        <v>168179.51087901014</v>
      </c>
      <c r="D201" s="29">
        <v>0</v>
      </c>
      <c r="E201" s="29">
        <v>688184</v>
      </c>
      <c r="F201" s="29">
        <v>0</v>
      </c>
      <c r="G201" s="29">
        <v>0</v>
      </c>
      <c r="H201" s="29">
        <v>0</v>
      </c>
      <c r="I201" s="41">
        <v>0.41087901033461094</v>
      </c>
      <c r="J201" s="41" t="s">
        <v>11</v>
      </c>
      <c r="K201">
        <v>0</v>
      </c>
      <c r="L201" t="s">
        <v>7191</v>
      </c>
      <c r="M201" s="29"/>
      <c r="N201" s="29">
        <v>0</v>
      </c>
      <c r="O201" s="29">
        <v>0</v>
      </c>
      <c r="P201" s="29">
        <v>0</v>
      </c>
      <c r="Q201" s="29">
        <v>0</v>
      </c>
      <c r="R201" t="s">
        <v>365</v>
      </c>
      <c r="S201" s="304" t="s">
        <v>30</v>
      </c>
      <c r="T201" s="304" t="s">
        <v>30</v>
      </c>
      <c r="U201" s="110">
        <v>854000</v>
      </c>
      <c r="V201" s="29">
        <v>854000.41087901033</v>
      </c>
      <c r="W201" s="29">
        <v>-688184</v>
      </c>
      <c r="Y201" s="29"/>
    </row>
    <row r="202" spans="1:25" ht="13">
      <c r="A202" s="66" t="s">
        <v>1917</v>
      </c>
      <c r="B202" s="29">
        <v>-16830.919999999998</v>
      </c>
      <c r="C202" s="29">
        <v>-8342.0800000000017</v>
      </c>
      <c r="D202" s="29">
        <v>0</v>
      </c>
      <c r="E202" s="29">
        <v>0</v>
      </c>
      <c r="F202" s="29">
        <v>25173</v>
      </c>
      <c r="G202" s="29">
        <v>0</v>
      </c>
      <c r="H202" s="29">
        <v>0</v>
      </c>
      <c r="I202" s="41">
        <v>0</v>
      </c>
      <c r="J202" s="41" t="s">
        <v>11</v>
      </c>
      <c r="K202">
        <v>0</v>
      </c>
      <c r="L202" t="s">
        <v>7188</v>
      </c>
      <c r="M202" s="29"/>
      <c r="N202" s="29">
        <v>0</v>
      </c>
      <c r="O202" s="29">
        <v>0</v>
      </c>
      <c r="P202" s="29">
        <v>0</v>
      </c>
      <c r="Q202" s="29">
        <v>0</v>
      </c>
      <c r="R202" t="s">
        <v>365</v>
      </c>
      <c r="S202" s="44"/>
      <c r="T202" s="304"/>
      <c r="U202" s="110">
        <v>0</v>
      </c>
      <c r="V202" s="29">
        <v>0</v>
      </c>
      <c r="W202" s="29"/>
      <c r="Y202" s="29"/>
    </row>
    <row r="203" spans="1:25" ht="13">
      <c r="A203" s="66" t="s">
        <v>1923</v>
      </c>
      <c r="B203" s="29">
        <v>0</v>
      </c>
      <c r="C203" s="29">
        <v>0</v>
      </c>
      <c r="D203" s="29">
        <v>0</v>
      </c>
      <c r="E203" s="29">
        <v>0</v>
      </c>
      <c r="F203" s="29">
        <v>0</v>
      </c>
      <c r="G203" s="29">
        <v>0</v>
      </c>
      <c r="H203" s="29">
        <v>0</v>
      </c>
      <c r="I203" s="41">
        <v>0</v>
      </c>
      <c r="J203" s="41" t="s">
        <v>11</v>
      </c>
      <c r="K203">
        <v>0</v>
      </c>
      <c r="L203" t="s">
        <v>7188</v>
      </c>
      <c r="M203" s="29"/>
      <c r="N203" s="29">
        <v>0</v>
      </c>
      <c r="O203" s="29">
        <v>0</v>
      </c>
      <c r="P203" s="29">
        <v>0</v>
      </c>
      <c r="Q203" s="29">
        <v>0</v>
      </c>
      <c r="R203" t="s">
        <v>365</v>
      </c>
      <c r="S203" s="44"/>
      <c r="U203" s="110">
        <v>0</v>
      </c>
      <c r="V203" s="29">
        <v>0</v>
      </c>
      <c r="Y203" s="29"/>
    </row>
    <row r="204" spans="1:25" ht="13">
      <c r="A204" s="66" t="s">
        <v>1924</v>
      </c>
      <c r="B204" s="29">
        <v>0</v>
      </c>
      <c r="C204" s="29">
        <v>0</v>
      </c>
      <c r="D204" s="29">
        <v>0</v>
      </c>
      <c r="E204" s="29">
        <v>0</v>
      </c>
      <c r="F204" s="29">
        <v>0</v>
      </c>
      <c r="G204" s="29">
        <v>0</v>
      </c>
      <c r="H204" s="29">
        <v>0</v>
      </c>
      <c r="I204" s="41">
        <v>0</v>
      </c>
      <c r="J204" s="41" t="s">
        <v>11</v>
      </c>
      <c r="K204">
        <v>0</v>
      </c>
      <c r="L204" t="s">
        <v>7188</v>
      </c>
      <c r="M204" s="29"/>
      <c r="N204" s="29">
        <v>0</v>
      </c>
      <c r="O204" s="29">
        <v>0</v>
      </c>
      <c r="P204" s="29">
        <v>0</v>
      </c>
      <c r="Q204" s="29">
        <v>0</v>
      </c>
      <c r="R204" t="s">
        <v>365</v>
      </c>
      <c r="S204" s="44"/>
      <c r="U204" s="110">
        <v>0</v>
      </c>
      <c r="V204" s="29">
        <v>0</v>
      </c>
      <c r="Y204" s="29"/>
    </row>
    <row r="205" spans="1:25" ht="13">
      <c r="A205" s="66" t="s">
        <v>1897</v>
      </c>
      <c r="B205" s="29">
        <v>-570735.42000000004</v>
      </c>
      <c r="C205" s="29">
        <v>-9898286.2100000009</v>
      </c>
      <c r="D205" s="29">
        <v>0</v>
      </c>
      <c r="E205" s="29">
        <v>0</v>
      </c>
      <c r="F205" s="29">
        <v>1478192</v>
      </c>
      <c r="G205" s="29">
        <v>32707.5</v>
      </c>
      <c r="H205" s="29">
        <v>0</v>
      </c>
      <c r="I205" s="41">
        <v>-8958122.1300000008</v>
      </c>
      <c r="J205" s="41" t="s">
        <v>11</v>
      </c>
      <c r="K205">
        <v>4</v>
      </c>
      <c r="L205" t="s">
        <v>7188</v>
      </c>
      <c r="M205" s="29"/>
      <c r="N205" s="29">
        <v>9077638.2649384234</v>
      </c>
      <c r="O205" s="29">
        <v>9077638.2649384234</v>
      </c>
      <c r="P205" s="29">
        <v>0</v>
      </c>
      <c r="Q205" s="29">
        <v>0</v>
      </c>
      <c r="R205" t="s">
        <v>365</v>
      </c>
      <c r="S205" s="44"/>
      <c r="U205" s="110">
        <v>0</v>
      </c>
      <c r="V205" s="29">
        <v>-8958122.1300000008</v>
      </c>
      <c r="Y205" s="29"/>
    </row>
    <row r="206" spans="1:25" ht="13">
      <c r="A206" s="66" t="s">
        <v>1925</v>
      </c>
      <c r="B206" s="29">
        <v>0</v>
      </c>
      <c r="C206" s="29">
        <v>0</v>
      </c>
      <c r="D206" s="29">
        <v>0</v>
      </c>
      <c r="E206" s="29">
        <v>0</v>
      </c>
      <c r="F206" s="29">
        <v>0</v>
      </c>
      <c r="G206" s="29">
        <v>0</v>
      </c>
      <c r="H206" s="29">
        <v>0</v>
      </c>
      <c r="I206" s="41">
        <v>0</v>
      </c>
      <c r="J206" s="41" t="s">
        <v>11</v>
      </c>
      <c r="K206">
        <v>0</v>
      </c>
      <c r="L206" t="s">
        <v>7188</v>
      </c>
      <c r="M206" s="29"/>
      <c r="N206" s="29">
        <v>0</v>
      </c>
      <c r="O206" s="29">
        <v>0</v>
      </c>
      <c r="P206" s="29">
        <v>0</v>
      </c>
      <c r="Q206" s="29">
        <v>0</v>
      </c>
      <c r="R206" t="s">
        <v>365</v>
      </c>
      <c r="S206" s="44"/>
      <c r="U206" s="110">
        <v>0</v>
      </c>
      <c r="V206" s="29">
        <v>0</v>
      </c>
      <c r="Y206" s="29"/>
    </row>
    <row r="207" spans="1:25" ht="13">
      <c r="A207" s="66" t="s">
        <v>1916</v>
      </c>
      <c r="B207" s="29">
        <v>-15854.220000000001</v>
      </c>
      <c r="C207" s="29">
        <v>0</v>
      </c>
      <c r="D207" s="29">
        <v>0</v>
      </c>
      <c r="E207" s="29">
        <v>0</v>
      </c>
      <c r="F207" s="29">
        <v>11236</v>
      </c>
      <c r="G207" s="29">
        <v>0</v>
      </c>
      <c r="H207" s="29">
        <v>0</v>
      </c>
      <c r="I207" s="41">
        <v>-4618.2200000000012</v>
      </c>
      <c r="J207" s="41" t="s">
        <v>11</v>
      </c>
      <c r="K207">
        <v>2</v>
      </c>
      <c r="L207" t="s">
        <v>7188</v>
      </c>
      <c r="M207" s="29"/>
      <c r="N207" s="29">
        <v>53977.236000000004</v>
      </c>
      <c r="O207" s="29">
        <v>53977.236000000004</v>
      </c>
      <c r="P207" s="29">
        <v>0</v>
      </c>
      <c r="Q207" s="29">
        <v>0</v>
      </c>
      <c r="R207" t="s">
        <v>365</v>
      </c>
      <c r="S207" s="44"/>
      <c r="T207" s="44"/>
      <c r="U207" s="110">
        <v>334936.7</v>
      </c>
      <c r="V207" s="29">
        <v>330318.48</v>
      </c>
      <c r="Y207" s="29"/>
    </row>
    <row r="208" spans="1:25" ht="13">
      <c r="A208" s="66" t="s">
        <v>1914</v>
      </c>
      <c r="B208" s="29">
        <v>0</v>
      </c>
      <c r="C208" s="29">
        <v>0</v>
      </c>
      <c r="D208" s="29">
        <v>0</v>
      </c>
      <c r="E208" s="29">
        <v>0</v>
      </c>
      <c r="F208" s="29">
        <v>-50</v>
      </c>
      <c r="G208" s="29">
        <v>0</v>
      </c>
      <c r="H208" s="29">
        <v>0</v>
      </c>
      <c r="I208" s="41">
        <v>-50</v>
      </c>
      <c r="J208" s="41" t="s">
        <v>11</v>
      </c>
      <c r="K208">
        <v>2</v>
      </c>
      <c r="L208" t="s">
        <v>7188</v>
      </c>
      <c r="M208" s="29"/>
      <c r="N208" s="29">
        <v>0</v>
      </c>
      <c r="O208" s="29">
        <v>0</v>
      </c>
      <c r="P208" s="29">
        <v>0</v>
      </c>
      <c r="Q208" s="29">
        <v>-50</v>
      </c>
      <c r="R208" t="s">
        <v>5075</v>
      </c>
      <c r="S208" s="44"/>
      <c r="T208" s="44"/>
      <c r="U208" s="110">
        <v>0</v>
      </c>
      <c r="V208" s="29">
        <v>-50</v>
      </c>
      <c r="Y208" s="29"/>
    </row>
    <row r="209" spans="1:25" ht="13">
      <c r="A209" s="66" t="s">
        <v>1926</v>
      </c>
      <c r="B209" s="29">
        <v>0</v>
      </c>
      <c r="C209" s="29">
        <v>-1414871.8188111428</v>
      </c>
      <c r="D209" s="29">
        <v>0</v>
      </c>
      <c r="E209" s="29">
        <v>1414871.8188111428</v>
      </c>
      <c r="F209" s="29">
        <v>0</v>
      </c>
      <c r="G209" s="29">
        <v>0</v>
      </c>
      <c r="H209" s="29">
        <v>0</v>
      </c>
      <c r="I209" s="41">
        <v>0</v>
      </c>
      <c r="J209" s="41" t="s">
        <v>11</v>
      </c>
      <c r="K209">
        <v>0</v>
      </c>
      <c r="L209" t="s">
        <v>7188</v>
      </c>
      <c r="M209" s="29"/>
      <c r="N209" s="29">
        <v>0</v>
      </c>
      <c r="O209" s="29">
        <v>0</v>
      </c>
      <c r="P209" s="29">
        <v>0</v>
      </c>
      <c r="Q209" s="29">
        <v>0</v>
      </c>
      <c r="R209" t="s">
        <v>365</v>
      </c>
      <c r="S209" s="304" t="s">
        <v>30</v>
      </c>
      <c r="T209" s="304" t="s">
        <v>30</v>
      </c>
      <c r="U209" s="110">
        <v>10706910</v>
      </c>
      <c r="V209" s="29">
        <v>10706910</v>
      </c>
      <c r="W209" s="29">
        <v>-1414871.8188111428</v>
      </c>
      <c r="Y209" s="29"/>
    </row>
    <row r="210" spans="1:25" ht="13">
      <c r="A210" s="66" t="s">
        <v>1927</v>
      </c>
      <c r="B210" s="29">
        <v>0</v>
      </c>
      <c r="C210" s="29">
        <v>0</v>
      </c>
      <c r="D210" s="29">
        <v>0</v>
      </c>
      <c r="E210" s="29">
        <v>0</v>
      </c>
      <c r="F210" s="29">
        <v>0</v>
      </c>
      <c r="G210" s="29">
        <v>0</v>
      </c>
      <c r="H210" s="29">
        <v>0</v>
      </c>
      <c r="I210" s="41">
        <v>0</v>
      </c>
      <c r="J210" s="41" t="s">
        <v>11</v>
      </c>
      <c r="K210">
        <v>0</v>
      </c>
      <c r="L210" t="s">
        <v>7188</v>
      </c>
      <c r="M210" s="29"/>
      <c r="N210" s="29">
        <v>0</v>
      </c>
      <c r="O210" s="29">
        <v>0</v>
      </c>
      <c r="P210" s="29">
        <v>0</v>
      </c>
      <c r="Q210" s="29">
        <v>0</v>
      </c>
      <c r="R210" t="s">
        <v>365</v>
      </c>
      <c r="S210" s="44"/>
      <c r="U210" s="110">
        <v>0</v>
      </c>
      <c r="V210" s="29">
        <v>0</v>
      </c>
      <c r="Y210" s="29"/>
    </row>
    <row r="211" spans="1:25" ht="13">
      <c r="A211" s="66" t="s">
        <v>1928</v>
      </c>
      <c r="B211" s="29">
        <v>0</v>
      </c>
      <c r="C211" s="29">
        <v>0</v>
      </c>
      <c r="D211" s="29">
        <v>0</v>
      </c>
      <c r="E211" s="29">
        <v>0</v>
      </c>
      <c r="F211" s="29">
        <v>0</v>
      </c>
      <c r="G211" s="29">
        <v>0</v>
      </c>
      <c r="H211" s="29">
        <v>0</v>
      </c>
      <c r="I211" s="41">
        <v>0</v>
      </c>
      <c r="J211" s="41" t="s">
        <v>11</v>
      </c>
      <c r="K211">
        <v>0</v>
      </c>
      <c r="L211" t="s">
        <v>7188</v>
      </c>
      <c r="M211" s="29"/>
      <c r="N211" s="29">
        <v>0</v>
      </c>
      <c r="O211" s="29">
        <v>0</v>
      </c>
      <c r="P211" s="29">
        <v>0</v>
      </c>
      <c r="Q211" s="29">
        <v>0</v>
      </c>
      <c r="R211" t="s">
        <v>365</v>
      </c>
      <c r="S211" s="44"/>
      <c r="U211" s="110">
        <v>0</v>
      </c>
      <c r="V211" s="29">
        <v>0</v>
      </c>
      <c r="Y211" s="29"/>
    </row>
    <row r="212" spans="1:25" ht="13">
      <c r="A212" s="66" t="s">
        <v>1929</v>
      </c>
      <c r="B212" s="29">
        <v>0</v>
      </c>
      <c r="C212" s="29">
        <v>0</v>
      </c>
      <c r="D212" s="29">
        <v>0</v>
      </c>
      <c r="E212" s="29">
        <v>0</v>
      </c>
      <c r="F212" s="29">
        <v>0</v>
      </c>
      <c r="G212" s="29">
        <v>0</v>
      </c>
      <c r="H212" s="29">
        <v>0</v>
      </c>
      <c r="I212" s="41">
        <v>0</v>
      </c>
      <c r="J212" s="41" t="s">
        <v>11</v>
      </c>
      <c r="K212">
        <v>0</v>
      </c>
      <c r="L212" t="s">
        <v>7188</v>
      </c>
      <c r="M212" s="29"/>
      <c r="N212" s="29">
        <v>0</v>
      </c>
      <c r="O212" s="29">
        <v>0</v>
      </c>
      <c r="P212" s="29">
        <v>0</v>
      </c>
      <c r="Q212" s="29">
        <v>0</v>
      </c>
      <c r="R212" t="s">
        <v>365</v>
      </c>
      <c r="S212" s="44"/>
      <c r="U212" s="110">
        <v>0</v>
      </c>
      <c r="V212" s="29">
        <v>0</v>
      </c>
      <c r="Y212" s="29"/>
    </row>
    <row r="213" spans="1:25" ht="13">
      <c r="A213" s="66" t="s">
        <v>1930</v>
      </c>
      <c r="B213" s="29">
        <v>0</v>
      </c>
      <c r="C213" s="29">
        <v>0</v>
      </c>
      <c r="D213" s="29">
        <v>0</v>
      </c>
      <c r="E213" s="29">
        <v>0</v>
      </c>
      <c r="F213" s="29">
        <v>0</v>
      </c>
      <c r="G213" s="29">
        <v>0</v>
      </c>
      <c r="H213" s="29">
        <v>0</v>
      </c>
      <c r="I213" s="41">
        <v>0</v>
      </c>
      <c r="J213" s="41" t="s">
        <v>11</v>
      </c>
      <c r="K213">
        <v>0</v>
      </c>
      <c r="L213" t="s">
        <v>7188</v>
      </c>
      <c r="M213" s="29"/>
      <c r="N213" s="29">
        <v>0</v>
      </c>
      <c r="O213" s="29">
        <v>0</v>
      </c>
      <c r="P213" s="29">
        <v>0</v>
      </c>
      <c r="Q213" s="29">
        <v>0</v>
      </c>
      <c r="R213" t="s">
        <v>365</v>
      </c>
      <c r="S213" s="44"/>
      <c r="U213" s="110">
        <v>0</v>
      </c>
      <c r="V213" s="29">
        <v>0</v>
      </c>
      <c r="Y213" s="29"/>
    </row>
    <row r="214" spans="1:25" ht="13">
      <c r="A214" s="66" t="s">
        <v>1931</v>
      </c>
      <c r="B214" s="29">
        <v>0</v>
      </c>
      <c r="C214" s="29">
        <v>0</v>
      </c>
      <c r="D214" s="29">
        <v>0</v>
      </c>
      <c r="E214" s="29">
        <v>0</v>
      </c>
      <c r="F214" s="29">
        <v>0</v>
      </c>
      <c r="G214" s="29">
        <v>0</v>
      </c>
      <c r="H214" s="29">
        <v>0</v>
      </c>
      <c r="I214" s="41">
        <v>0</v>
      </c>
      <c r="J214" s="41" t="s">
        <v>11</v>
      </c>
      <c r="K214">
        <v>0</v>
      </c>
      <c r="L214" t="s">
        <v>7188</v>
      </c>
      <c r="M214" s="29"/>
      <c r="N214" s="29">
        <v>0</v>
      </c>
      <c r="O214" s="29">
        <v>0</v>
      </c>
      <c r="P214" s="29">
        <v>0</v>
      </c>
      <c r="Q214" s="29">
        <v>0</v>
      </c>
      <c r="R214" t="s">
        <v>365</v>
      </c>
      <c r="S214" s="44"/>
      <c r="U214" s="110">
        <v>0</v>
      </c>
      <c r="V214" s="29">
        <v>0</v>
      </c>
      <c r="Y214" s="29"/>
    </row>
    <row r="215" spans="1:25" ht="13">
      <c r="A215" s="66" t="s">
        <v>1932</v>
      </c>
      <c r="B215" s="29">
        <v>0</v>
      </c>
      <c r="C215" s="29">
        <v>0</v>
      </c>
      <c r="D215" s="29">
        <v>0</v>
      </c>
      <c r="E215" s="29">
        <v>0</v>
      </c>
      <c r="F215" s="29">
        <v>0</v>
      </c>
      <c r="G215" s="29">
        <v>0</v>
      </c>
      <c r="H215" s="29">
        <v>0</v>
      </c>
      <c r="I215" s="41">
        <v>0</v>
      </c>
      <c r="J215" s="41" t="s">
        <v>11</v>
      </c>
      <c r="K215">
        <v>0</v>
      </c>
      <c r="L215" t="s">
        <v>7188</v>
      </c>
      <c r="M215" s="29"/>
      <c r="N215" s="29">
        <v>0</v>
      </c>
      <c r="O215" s="29">
        <v>0</v>
      </c>
      <c r="P215" s="29">
        <v>0</v>
      </c>
      <c r="Q215" s="29">
        <v>0</v>
      </c>
      <c r="R215" t="s">
        <v>365</v>
      </c>
      <c r="S215" s="44"/>
      <c r="U215" s="110">
        <v>0</v>
      </c>
      <c r="V215" s="29">
        <v>0</v>
      </c>
      <c r="Y215" s="29"/>
    </row>
    <row r="216" spans="1:25" ht="13">
      <c r="A216" s="66" t="s">
        <v>1899</v>
      </c>
      <c r="B216" s="29">
        <v>-1631930.8115927896</v>
      </c>
      <c r="C216" s="29">
        <v>948016.30086892005</v>
      </c>
      <c r="D216" s="29">
        <v>0</v>
      </c>
      <c r="E216" s="29">
        <v>0</v>
      </c>
      <c r="F216" s="29">
        <v>98880</v>
      </c>
      <c r="G216" s="29">
        <v>24782.100000000002</v>
      </c>
      <c r="H216" s="29">
        <v>78940.68893566083</v>
      </c>
      <c r="I216" s="41">
        <v>-481311.72178820876</v>
      </c>
      <c r="J216" s="41" t="s">
        <v>11</v>
      </c>
      <c r="K216">
        <v>4</v>
      </c>
      <c r="L216" t="s">
        <v>7188</v>
      </c>
      <c r="M216" s="29"/>
      <c r="N216" s="29">
        <v>481311.72178820864</v>
      </c>
      <c r="O216" s="29">
        <v>481311.72178820864</v>
      </c>
      <c r="P216" s="29">
        <v>0</v>
      </c>
      <c r="Q216" s="29">
        <v>0</v>
      </c>
      <c r="R216" t="s">
        <v>5075</v>
      </c>
      <c r="S216" s="44"/>
      <c r="T216" s="304"/>
      <c r="U216" s="110">
        <v>1097240</v>
      </c>
      <c r="V216" s="29">
        <v>615928.2782117913</v>
      </c>
      <c r="W216" s="29"/>
      <c r="Y216" s="29"/>
    </row>
    <row r="217" spans="1:25" ht="13">
      <c r="A217" s="66" t="s">
        <v>1933</v>
      </c>
      <c r="B217" s="29">
        <v>0</v>
      </c>
      <c r="C217" s="29">
        <v>0</v>
      </c>
      <c r="D217" s="29">
        <v>0</v>
      </c>
      <c r="E217" s="29">
        <v>0</v>
      </c>
      <c r="F217" s="29">
        <v>0</v>
      </c>
      <c r="G217" s="29">
        <v>0</v>
      </c>
      <c r="H217" s="29">
        <v>0</v>
      </c>
      <c r="I217" s="41">
        <v>0</v>
      </c>
      <c r="J217" s="41" t="s">
        <v>11</v>
      </c>
      <c r="K217">
        <v>0</v>
      </c>
      <c r="L217" t="s">
        <v>7188</v>
      </c>
      <c r="M217" s="29"/>
      <c r="N217" s="29">
        <v>0</v>
      </c>
      <c r="O217" s="29">
        <v>0</v>
      </c>
      <c r="P217" s="29">
        <v>0</v>
      </c>
      <c r="Q217" s="29">
        <v>0</v>
      </c>
      <c r="R217" t="s">
        <v>365</v>
      </c>
      <c r="S217" s="44"/>
      <c r="U217" s="110">
        <v>0</v>
      </c>
      <c r="V217" s="29">
        <v>0</v>
      </c>
      <c r="Y217" s="29"/>
    </row>
    <row r="218" spans="1:25" ht="13">
      <c r="A218" s="66" t="s">
        <v>1900</v>
      </c>
      <c r="B218" s="29">
        <v>-1219008.07</v>
      </c>
      <c r="C218" s="29">
        <v>-18664014.019848969</v>
      </c>
      <c r="D218" s="29">
        <v>0</v>
      </c>
      <c r="E218" s="29">
        <v>0</v>
      </c>
      <c r="F218" s="29">
        <v>4472286</v>
      </c>
      <c r="G218" s="29">
        <v>60639</v>
      </c>
      <c r="H218" s="29">
        <v>5593.3749999999991</v>
      </c>
      <c r="I218" s="41">
        <v>-15344503.714848969</v>
      </c>
      <c r="J218" s="41" t="s">
        <v>11</v>
      </c>
      <c r="K218">
        <v>15</v>
      </c>
      <c r="L218" t="s">
        <v>7188</v>
      </c>
      <c r="M218" s="29"/>
      <c r="N218" s="29">
        <v>42047989.39519798</v>
      </c>
      <c r="O218" s="29">
        <v>42047989.39519798</v>
      </c>
      <c r="P218" s="29">
        <v>2540189.0190599994</v>
      </c>
      <c r="Q218" s="29">
        <v>0</v>
      </c>
      <c r="R218" t="s">
        <v>365</v>
      </c>
      <c r="S218" s="44"/>
      <c r="U218" s="110">
        <v>23599376.256153844</v>
      </c>
      <c r="V218" s="29">
        <v>8254872.5413048752</v>
      </c>
      <c r="Y218" s="29"/>
    </row>
    <row r="219" spans="1:25" ht="13">
      <c r="A219" s="66" t="s">
        <v>1912</v>
      </c>
      <c r="B219" s="29">
        <v>-9670963.5399999991</v>
      </c>
      <c r="C219" s="29">
        <v>9581234.8399999999</v>
      </c>
      <c r="D219" s="29">
        <v>-1402573.888936921</v>
      </c>
      <c r="E219" s="29">
        <v>316813.87713692011</v>
      </c>
      <c r="F219" s="29">
        <v>-167466</v>
      </c>
      <c r="G219" s="29">
        <v>13451.699999999999</v>
      </c>
      <c r="H219" s="29">
        <v>65.951799999999992</v>
      </c>
      <c r="I219" s="41">
        <v>-1329437.0600000003</v>
      </c>
      <c r="J219" s="41" t="s">
        <v>11</v>
      </c>
      <c r="K219">
        <v>4</v>
      </c>
      <c r="L219" t="s">
        <v>7188</v>
      </c>
      <c r="M219" s="29"/>
      <c r="N219" s="29">
        <v>1329437.0600000003</v>
      </c>
      <c r="O219" s="29">
        <v>-73136.828936920734</v>
      </c>
      <c r="P219" s="29">
        <v>0</v>
      </c>
      <c r="Q219" s="29">
        <v>0</v>
      </c>
      <c r="R219" t="s">
        <v>365</v>
      </c>
      <c r="S219" s="304" t="s">
        <v>30</v>
      </c>
      <c r="T219" s="304" t="s">
        <v>30</v>
      </c>
      <c r="U219" s="110">
        <v>15880499.999999998</v>
      </c>
      <c r="V219" s="29">
        <v>14551062.939999998</v>
      </c>
      <c r="W219" s="29">
        <v>-316813.87713692011</v>
      </c>
      <c r="Y219" s="29"/>
    </row>
    <row r="220" spans="1:25" ht="13">
      <c r="A220" s="66" t="s">
        <v>1913</v>
      </c>
      <c r="B220" s="29">
        <v>-927613.58000000007</v>
      </c>
      <c r="C220" s="29">
        <v>356878.15999999992</v>
      </c>
      <c r="D220" s="29">
        <v>-773492.13477328804</v>
      </c>
      <c r="E220" s="29">
        <v>0</v>
      </c>
      <c r="F220" s="29">
        <v>226310</v>
      </c>
      <c r="G220" s="29">
        <v>439.79999999999995</v>
      </c>
      <c r="H220" s="29">
        <v>45958.947000000015</v>
      </c>
      <c r="I220" s="41">
        <v>-1071518.8077732883</v>
      </c>
      <c r="J220" s="41" t="s">
        <v>11</v>
      </c>
      <c r="K220">
        <v>4</v>
      </c>
      <c r="L220" t="s">
        <v>7188</v>
      </c>
      <c r="M220" s="29"/>
      <c r="N220" s="29">
        <v>2582314.6465000003</v>
      </c>
      <c r="O220" s="29">
        <v>1808822.5117267123</v>
      </c>
      <c r="P220" s="29">
        <v>0</v>
      </c>
      <c r="Q220" s="29">
        <v>0</v>
      </c>
      <c r="R220" t="s">
        <v>365</v>
      </c>
      <c r="S220" s="44"/>
      <c r="T220" s="44"/>
      <c r="U220" s="110">
        <v>25640289.349999998</v>
      </c>
      <c r="V220" s="29">
        <v>24568770.542226709</v>
      </c>
      <c r="Y220" s="29"/>
    </row>
    <row r="221" spans="1:25" ht="13">
      <c r="A221" s="66" t="s">
        <v>1902</v>
      </c>
      <c r="B221" s="29">
        <v>-9010.3477246431812</v>
      </c>
      <c r="C221" s="29">
        <v>8952.4341992726477</v>
      </c>
      <c r="D221" s="29">
        <v>-42529</v>
      </c>
      <c r="E221" s="29">
        <v>0</v>
      </c>
      <c r="F221" s="29">
        <v>4</v>
      </c>
      <c r="G221" s="29">
        <v>54</v>
      </c>
      <c r="H221" s="29">
        <v>0</v>
      </c>
      <c r="I221" s="41">
        <v>-42528.913525370532</v>
      </c>
      <c r="J221" s="41" t="s">
        <v>11</v>
      </c>
      <c r="K221">
        <v>1</v>
      </c>
      <c r="L221" t="s">
        <v>7188</v>
      </c>
      <c r="M221" s="29"/>
      <c r="N221" s="29">
        <v>42528.913525370532</v>
      </c>
      <c r="O221" s="29">
        <v>-8.6474629468284547E-2</v>
      </c>
      <c r="P221" s="29">
        <v>0</v>
      </c>
      <c r="Q221" s="29">
        <v>0</v>
      </c>
      <c r="R221" t="s">
        <v>365</v>
      </c>
      <c r="S221" s="44"/>
      <c r="T221" s="44"/>
      <c r="U221" s="110">
        <v>0</v>
      </c>
      <c r="V221" s="29">
        <v>-42528.913525370532</v>
      </c>
      <c r="Y221" s="29"/>
    </row>
    <row r="222" spans="1:25" ht="13">
      <c r="A222" s="66" t="s">
        <v>308</v>
      </c>
      <c r="B222" s="29">
        <v>0</v>
      </c>
      <c r="C222" s="29">
        <v>0</v>
      </c>
      <c r="D222" s="29">
        <v>0</v>
      </c>
      <c r="E222" s="29">
        <v>0</v>
      </c>
      <c r="F222" s="29">
        <v>0</v>
      </c>
      <c r="G222" s="29">
        <v>0</v>
      </c>
      <c r="H222" s="29">
        <v>0</v>
      </c>
      <c r="I222" s="41">
        <v>0</v>
      </c>
      <c r="J222" s="41" t="s">
        <v>11</v>
      </c>
      <c r="K222">
        <v>0</v>
      </c>
      <c r="L222" t="s">
        <v>7188</v>
      </c>
      <c r="M222" s="29"/>
      <c r="N222" s="29">
        <v>0</v>
      </c>
      <c r="O222" s="29">
        <v>0</v>
      </c>
      <c r="P222" s="29">
        <v>0</v>
      </c>
      <c r="Q222" s="29">
        <v>0</v>
      </c>
      <c r="R222" t="s">
        <v>365</v>
      </c>
      <c r="S222" s="44"/>
      <c r="U222" s="110">
        <v>0</v>
      </c>
      <c r="V222" s="29">
        <v>0</v>
      </c>
      <c r="Y222" s="29"/>
    </row>
    <row r="223" spans="1:25" ht="13">
      <c r="A223" s="66" t="s">
        <v>576</v>
      </c>
      <c r="B223" s="29">
        <v>-127434533.85999998</v>
      </c>
      <c r="C223" s="29">
        <v>95489668.294432282</v>
      </c>
      <c r="D223" s="29">
        <v>-12709203.931614164</v>
      </c>
      <c r="E223" s="29">
        <v>11438128.118703447</v>
      </c>
      <c r="F223" s="29">
        <v>-1372138</v>
      </c>
      <c r="G223" s="29">
        <v>3450321.3</v>
      </c>
      <c r="H223" s="29">
        <v>0</v>
      </c>
      <c r="I223" s="41">
        <v>-31137758.078478415</v>
      </c>
      <c r="J223" s="41" t="s">
        <v>6</v>
      </c>
      <c r="K223">
        <v>16</v>
      </c>
      <c r="L223" t="s">
        <v>7188</v>
      </c>
      <c r="M223" s="29"/>
      <c r="N223" s="29">
        <v>31137758.078478418</v>
      </c>
      <c r="O223" s="29">
        <v>18428554.146864254</v>
      </c>
      <c r="P223" s="29">
        <v>19843652.699128427</v>
      </c>
      <c r="Q223" s="29">
        <v>0</v>
      </c>
      <c r="R223" t="s">
        <v>365</v>
      </c>
      <c r="S223" s="304" t="s">
        <v>30</v>
      </c>
      <c r="T223" s="304" t="s">
        <v>30</v>
      </c>
      <c r="U223" s="110">
        <v>102524369.61067413</v>
      </c>
      <c r="V223" s="29">
        <v>71386611.532195717</v>
      </c>
      <c r="W223" s="29">
        <v>-11438128.118703401</v>
      </c>
      <c r="Y223" s="29"/>
    </row>
    <row r="224" spans="1:25" ht="13">
      <c r="A224" s="66" t="s">
        <v>585</v>
      </c>
      <c r="B224" s="29">
        <v>0</v>
      </c>
      <c r="C224" s="29">
        <v>0</v>
      </c>
      <c r="D224" s="29">
        <v>0</v>
      </c>
      <c r="E224" s="29">
        <v>113998.309375</v>
      </c>
      <c r="F224" s="29">
        <v>-114151</v>
      </c>
      <c r="G224" s="29">
        <v>0</v>
      </c>
      <c r="H224" s="29">
        <v>0</v>
      </c>
      <c r="I224" s="41">
        <v>-152.69062500000291</v>
      </c>
      <c r="J224" s="41" t="s">
        <v>6</v>
      </c>
      <c r="K224">
        <v>1</v>
      </c>
      <c r="L224" t="s">
        <v>7188</v>
      </c>
      <c r="M224" s="29"/>
      <c r="N224" s="29">
        <v>152.69062500000001</v>
      </c>
      <c r="O224" s="29">
        <v>152.69062500000001</v>
      </c>
      <c r="P224" s="29">
        <v>152.69062500000001</v>
      </c>
      <c r="Q224" s="29">
        <v>0</v>
      </c>
      <c r="R224" t="s">
        <v>5075</v>
      </c>
      <c r="S224" s="304" t="s">
        <v>30</v>
      </c>
      <c r="T224" s="304" t="s">
        <v>30</v>
      </c>
      <c r="U224" s="110">
        <v>7861228.271590909</v>
      </c>
      <c r="V224" s="29">
        <v>7861075.5809659092</v>
      </c>
      <c r="W224" s="29">
        <v>-113998.309375</v>
      </c>
      <c r="Y224" s="29"/>
    </row>
    <row r="225" spans="1:25" ht="13">
      <c r="A225" s="66" t="s">
        <v>586</v>
      </c>
      <c r="B225" s="29">
        <v>-5487219.5780407041</v>
      </c>
      <c r="C225" s="29">
        <v>0</v>
      </c>
      <c r="D225" s="29">
        <v>0</v>
      </c>
      <c r="E225" s="29">
        <v>5426478.1849687044</v>
      </c>
      <c r="F225" s="29">
        <v>36288</v>
      </c>
      <c r="G225" s="29">
        <v>0</v>
      </c>
      <c r="H225" s="29">
        <v>0</v>
      </c>
      <c r="I225" s="41">
        <v>-24453.393071999773</v>
      </c>
      <c r="J225" s="41" t="s">
        <v>6</v>
      </c>
      <c r="K225">
        <v>1</v>
      </c>
      <c r="L225" t="s">
        <v>7188</v>
      </c>
      <c r="M225" s="29"/>
      <c r="N225" s="29">
        <v>24453.393071999999</v>
      </c>
      <c r="O225" s="29">
        <v>24453.393071999999</v>
      </c>
      <c r="P225" s="29">
        <v>12044.208527999997</v>
      </c>
      <c r="Q225" s="29">
        <v>0</v>
      </c>
      <c r="R225" t="s">
        <v>365</v>
      </c>
      <c r="S225" s="304" t="s">
        <v>30</v>
      </c>
      <c r="T225" s="304" t="s">
        <v>30</v>
      </c>
      <c r="U225" s="110">
        <v>14011422.669333274</v>
      </c>
      <c r="V225" s="29">
        <v>13986969.276261274</v>
      </c>
      <c r="W225" s="29">
        <v>-5426478.1849687044</v>
      </c>
      <c r="Y225" s="29"/>
    </row>
    <row r="226" spans="1:25" ht="13">
      <c r="A226" s="66" t="s">
        <v>587</v>
      </c>
      <c r="B226" s="29">
        <v>-300144.82</v>
      </c>
      <c r="C226" s="29">
        <v>0</v>
      </c>
      <c r="D226" s="29">
        <v>-1665595</v>
      </c>
      <c r="E226" s="29">
        <v>0</v>
      </c>
      <c r="F226" s="29">
        <v>28084</v>
      </c>
      <c r="G226" s="29">
        <v>0</v>
      </c>
      <c r="H226" s="29">
        <v>16860</v>
      </c>
      <c r="I226" s="41">
        <v>-1920795.82</v>
      </c>
      <c r="J226" s="41" t="s">
        <v>6</v>
      </c>
      <c r="K226">
        <v>7</v>
      </c>
      <c r="L226" t="s">
        <v>7188</v>
      </c>
      <c r="M226" s="29"/>
      <c r="N226" s="29">
        <v>3341652.0235182918</v>
      </c>
      <c r="O226" s="29">
        <v>1676057.0235182918</v>
      </c>
      <c r="P226" s="29">
        <v>3223436.6694358448</v>
      </c>
      <c r="Q226" s="29">
        <v>0</v>
      </c>
      <c r="R226" t="s">
        <v>365</v>
      </c>
      <c r="S226" s="44"/>
      <c r="T226" s="44"/>
      <c r="U226" s="110">
        <v>0</v>
      </c>
      <c r="V226" s="29">
        <v>-1920795.82</v>
      </c>
      <c r="Y226" s="29"/>
    </row>
    <row r="227" spans="1:25" ht="13">
      <c r="A227" s="66" t="s">
        <v>588</v>
      </c>
      <c r="B227" s="29">
        <v>-379376.77999999997</v>
      </c>
      <c r="C227" s="29">
        <v>0</v>
      </c>
      <c r="D227" s="29">
        <v>0</v>
      </c>
      <c r="E227" s="29">
        <v>0</v>
      </c>
      <c r="F227" s="29">
        <v>-95195</v>
      </c>
      <c r="G227" s="29">
        <v>0</v>
      </c>
      <c r="H227" s="29">
        <v>0</v>
      </c>
      <c r="I227" s="41">
        <v>-474571.77999999997</v>
      </c>
      <c r="J227" s="41" t="s">
        <v>6</v>
      </c>
      <c r="K227">
        <v>2</v>
      </c>
      <c r="L227" t="s">
        <v>7188</v>
      </c>
      <c r="M227" s="29"/>
      <c r="N227" s="29">
        <v>527243.7503690006</v>
      </c>
      <c r="O227" s="29">
        <v>527243.7503690006</v>
      </c>
      <c r="P227" s="29">
        <v>259687.22033100028</v>
      </c>
      <c r="Q227" s="29">
        <v>0</v>
      </c>
      <c r="R227" t="s">
        <v>365</v>
      </c>
      <c r="S227" s="44"/>
      <c r="T227" s="44"/>
      <c r="U227" s="110">
        <v>867915.9682295454</v>
      </c>
      <c r="V227" s="29">
        <v>393344.18822954543</v>
      </c>
      <c r="Y227" s="29"/>
    </row>
    <row r="228" spans="1:25" ht="13">
      <c r="A228" s="66" t="s">
        <v>589</v>
      </c>
      <c r="B228" s="29">
        <v>-73137.600000000006</v>
      </c>
      <c r="C228" s="29">
        <v>0</v>
      </c>
      <c r="D228" s="29">
        <v>0</v>
      </c>
      <c r="E228" s="29">
        <v>0</v>
      </c>
      <c r="F228" s="29">
        <v>-2986</v>
      </c>
      <c r="G228" s="29">
        <v>0</v>
      </c>
      <c r="H228" s="29">
        <v>0</v>
      </c>
      <c r="I228" s="41">
        <v>-76123.600000000006</v>
      </c>
      <c r="J228" s="41" t="s">
        <v>6</v>
      </c>
      <c r="K228">
        <v>2</v>
      </c>
      <c r="L228" t="s">
        <v>7188</v>
      </c>
      <c r="M228" s="29"/>
      <c r="N228" s="29">
        <v>118531.4465560003</v>
      </c>
      <c r="O228" s="29">
        <v>118531.4465560003</v>
      </c>
      <c r="P228" s="29">
        <v>58381.160244000137</v>
      </c>
      <c r="Q228" s="29">
        <v>0</v>
      </c>
      <c r="R228" t="s">
        <v>365</v>
      </c>
      <c r="S228" s="44"/>
      <c r="T228" s="44"/>
      <c r="U228" s="110">
        <v>308092.21022727276</v>
      </c>
      <c r="V228" s="29">
        <v>231968.61022727276</v>
      </c>
      <c r="Y228" s="29"/>
    </row>
    <row r="229" spans="1:25" ht="13">
      <c r="A229" s="66" t="s">
        <v>590</v>
      </c>
      <c r="B229" s="29">
        <v>-45682.590000000004</v>
      </c>
      <c r="C229" s="29">
        <v>50331.590000000004</v>
      </c>
      <c r="D229" s="29">
        <v>0</v>
      </c>
      <c r="E229" s="29">
        <v>0</v>
      </c>
      <c r="F229" s="29">
        <v>-4649</v>
      </c>
      <c r="G229" s="29">
        <v>0</v>
      </c>
      <c r="H229" s="29">
        <v>0</v>
      </c>
      <c r="I229" s="41">
        <v>0</v>
      </c>
      <c r="J229" s="41" t="s">
        <v>6</v>
      </c>
      <c r="K229">
        <v>0</v>
      </c>
      <c r="L229" t="s">
        <v>7188</v>
      </c>
      <c r="M229" s="29"/>
      <c r="N229" s="29">
        <v>0</v>
      </c>
      <c r="O229" s="29">
        <v>0</v>
      </c>
      <c r="P229" s="29">
        <v>0</v>
      </c>
      <c r="Q229" s="29">
        <v>0</v>
      </c>
      <c r="R229" t="s">
        <v>365</v>
      </c>
      <c r="S229" s="44"/>
      <c r="T229" s="44"/>
      <c r="U229" s="110">
        <v>161111.57505681817</v>
      </c>
      <c r="V229" s="29">
        <v>161111.57505681817</v>
      </c>
      <c r="Y229" s="29"/>
    </row>
    <row r="230" spans="1:25" ht="13">
      <c r="A230" s="66" t="s">
        <v>591</v>
      </c>
      <c r="B230" s="29">
        <v>0</v>
      </c>
      <c r="C230" s="29">
        <v>0</v>
      </c>
      <c r="D230" s="29">
        <v>0</v>
      </c>
      <c r="E230" s="29">
        <v>0</v>
      </c>
      <c r="F230" s="29">
        <v>0</v>
      </c>
      <c r="G230" s="29">
        <v>0</v>
      </c>
      <c r="H230" s="29">
        <v>0</v>
      </c>
      <c r="I230" s="41">
        <v>0</v>
      </c>
      <c r="J230" s="41" t="s">
        <v>6</v>
      </c>
      <c r="K230">
        <v>0</v>
      </c>
      <c r="L230" t="s">
        <v>7188</v>
      </c>
      <c r="M230" s="29"/>
      <c r="N230" s="29">
        <v>0</v>
      </c>
      <c r="O230" s="29">
        <v>0</v>
      </c>
      <c r="P230" s="29">
        <v>0</v>
      </c>
      <c r="Q230" s="29">
        <v>0</v>
      </c>
      <c r="R230" t="s">
        <v>365</v>
      </c>
      <c r="S230" s="44"/>
      <c r="U230" s="110">
        <v>0</v>
      </c>
      <c r="V230" s="29">
        <v>0</v>
      </c>
      <c r="Y230" s="29"/>
    </row>
    <row r="231" spans="1:25" ht="13">
      <c r="A231" s="66" t="s">
        <v>592</v>
      </c>
      <c r="B231" s="29">
        <v>0</v>
      </c>
      <c r="C231" s="29">
        <v>0</v>
      </c>
      <c r="D231" s="29">
        <v>0</v>
      </c>
      <c r="E231" s="29">
        <v>0</v>
      </c>
      <c r="F231" s="29">
        <v>0</v>
      </c>
      <c r="G231" s="29">
        <v>0</v>
      </c>
      <c r="H231" s="29">
        <v>0</v>
      </c>
      <c r="I231" s="41">
        <v>0</v>
      </c>
      <c r="J231" s="41" t="s">
        <v>6</v>
      </c>
      <c r="K231">
        <v>0</v>
      </c>
      <c r="L231" t="s">
        <v>7188</v>
      </c>
      <c r="M231" s="29"/>
      <c r="N231" s="29">
        <v>0</v>
      </c>
      <c r="O231" s="29">
        <v>0</v>
      </c>
      <c r="P231" s="29">
        <v>0</v>
      </c>
      <c r="Q231" s="29">
        <v>0</v>
      </c>
      <c r="R231" t="s">
        <v>365</v>
      </c>
      <c r="S231" s="44"/>
      <c r="U231" s="110">
        <v>4817721.0125945695</v>
      </c>
      <c r="V231" s="29">
        <v>4817721.0125945695</v>
      </c>
      <c r="Y231" s="29"/>
    </row>
    <row r="232" spans="1:25" ht="13">
      <c r="A232" s="66" t="s">
        <v>593</v>
      </c>
      <c r="B232" s="29">
        <v>0</v>
      </c>
      <c r="C232" s="29">
        <v>0</v>
      </c>
      <c r="D232" s="29">
        <v>0</v>
      </c>
      <c r="E232" s="29">
        <v>0</v>
      </c>
      <c r="F232" s="29">
        <v>0</v>
      </c>
      <c r="G232" s="29">
        <v>0</v>
      </c>
      <c r="H232" s="29">
        <v>0</v>
      </c>
      <c r="I232" s="41">
        <v>0</v>
      </c>
      <c r="J232" s="41" t="s">
        <v>6</v>
      </c>
      <c r="K232">
        <v>0</v>
      </c>
      <c r="L232" t="s">
        <v>7188</v>
      </c>
      <c r="M232" s="29"/>
      <c r="N232" s="29">
        <v>0</v>
      </c>
      <c r="O232" s="29">
        <v>0</v>
      </c>
      <c r="P232" s="29">
        <v>0</v>
      </c>
      <c r="Q232" s="29">
        <v>0</v>
      </c>
      <c r="R232" t="s">
        <v>365</v>
      </c>
      <c r="S232" s="44"/>
      <c r="U232" s="110">
        <v>6606992.1740893172</v>
      </c>
      <c r="V232" s="29">
        <v>6606992.1740893172</v>
      </c>
      <c r="Y232" s="29"/>
    </row>
    <row r="233" spans="1:25" ht="13">
      <c r="A233" s="66" t="s">
        <v>594</v>
      </c>
      <c r="B233" s="29">
        <v>0</v>
      </c>
      <c r="C233" s="29">
        <v>0</v>
      </c>
      <c r="D233" s="29">
        <v>0</v>
      </c>
      <c r="E233" s="29">
        <v>0</v>
      </c>
      <c r="F233" s="29">
        <v>0</v>
      </c>
      <c r="G233" s="29">
        <v>0</v>
      </c>
      <c r="H233" s="29">
        <v>0</v>
      </c>
      <c r="I233" s="41">
        <v>0</v>
      </c>
      <c r="J233" s="41" t="s">
        <v>6</v>
      </c>
      <c r="K233">
        <v>0</v>
      </c>
      <c r="L233" t="s">
        <v>7188</v>
      </c>
      <c r="M233" s="29"/>
      <c r="N233" s="29">
        <v>0</v>
      </c>
      <c r="O233" s="29">
        <v>0</v>
      </c>
      <c r="P233" s="29">
        <v>0</v>
      </c>
      <c r="Q233" s="29">
        <v>0</v>
      </c>
      <c r="R233" t="s">
        <v>365</v>
      </c>
      <c r="S233" s="44"/>
      <c r="U233" s="110">
        <v>0</v>
      </c>
      <c r="V233" s="29">
        <v>0</v>
      </c>
      <c r="Y233" s="29"/>
    </row>
    <row r="234" spans="1:25" ht="13">
      <c r="A234" s="66" t="s">
        <v>577</v>
      </c>
      <c r="B234" s="29">
        <v>-15029312.800000001</v>
      </c>
      <c r="C234" s="29">
        <v>9094.4483260109264</v>
      </c>
      <c r="D234" s="29">
        <v>0</v>
      </c>
      <c r="E234" s="29">
        <v>0</v>
      </c>
      <c r="F234" s="29">
        <v>5246869</v>
      </c>
      <c r="G234" s="29">
        <v>702658.8</v>
      </c>
      <c r="H234" s="29">
        <v>148154.7733980614</v>
      </c>
      <c r="I234" s="41">
        <v>-8922535.7782759275</v>
      </c>
      <c r="J234" s="41" t="s">
        <v>6</v>
      </c>
      <c r="K234">
        <v>57</v>
      </c>
      <c r="L234" t="s">
        <v>7188</v>
      </c>
      <c r="M234" s="29"/>
      <c r="N234" s="29">
        <v>31201832.727990199</v>
      </c>
      <c r="O234" s="29">
        <v>31201832.727990199</v>
      </c>
      <c r="P234" s="29">
        <v>8407385.2623602115</v>
      </c>
      <c r="Q234" s="29">
        <v>0</v>
      </c>
      <c r="R234" t="s">
        <v>365</v>
      </c>
      <c r="S234" s="44"/>
      <c r="U234" s="110">
        <v>8148279.3050402245</v>
      </c>
      <c r="V234" s="29">
        <v>-774256.47323570307</v>
      </c>
      <c r="Y234" s="29"/>
    </row>
    <row r="235" spans="1:25" ht="13">
      <c r="A235" s="66" t="s">
        <v>595</v>
      </c>
      <c r="B235" s="29">
        <v>0</v>
      </c>
      <c r="C235" s="29">
        <v>0</v>
      </c>
      <c r="D235" s="29">
        <v>0</v>
      </c>
      <c r="E235" s="29">
        <v>0</v>
      </c>
      <c r="F235" s="29">
        <v>0</v>
      </c>
      <c r="G235" s="29">
        <v>0</v>
      </c>
      <c r="H235" s="29">
        <v>0</v>
      </c>
      <c r="I235" s="41">
        <v>0</v>
      </c>
      <c r="J235" s="41" t="s">
        <v>6</v>
      </c>
      <c r="K235">
        <v>0</v>
      </c>
      <c r="L235" t="s">
        <v>7188</v>
      </c>
      <c r="M235" s="29"/>
      <c r="N235" s="29">
        <v>0</v>
      </c>
      <c r="O235" s="29">
        <v>0</v>
      </c>
      <c r="P235" s="29">
        <v>0</v>
      </c>
      <c r="Q235" s="29">
        <v>0</v>
      </c>
      <c r="R235" t="s">
        <v>365</v>
      </c>
      <c r="S235" s="44"/>
      <c r="U235" s="110">
        <v>19206287.775359999</v>
      </c>
      <c r="V235" s="29">
        <v>19206287.775359999</v>
      </c>
      <c r="Y235" s="29"/>
    </row>
    <row r="236" spans="1:25" ht="13">
      <c r="A236" s="66" t="s">
        <v>596</v>
      </c>
      <c r="B236" s="29">
        <v>0</v>
      </c>
      <c r="C236" s="29">
        <v>0</v>
      </c>
      <c r="D236" s="29">
        <v>0</v>
      </c>
      <c r="E236" s="29">
        <v>0</v>
      </c>
      <c r="F236" s="29">
        <v>0</v>
      </c>
      <c r="G236" s="29">
        <v>0</v>
      </c>
      <c r="H236" s="29">
        <v>0</v>
      </c>
      <c r="I236" s="41">
        <v>0</v>
      </c>
      <c r="J236" s="41" t="s">
        <v>6</v>
      </c>
      <c r="K236">
        <v>0</v>
      </c>
      <c r="L236" t="s">
        <v>7188</v>
      </c>
      <c r="M236" s="29"/>
      <c r="N236" s="29">
        <v>0</v>
      </c>
      <c r="O236" s="29">
        <v>0</v>
      </c>
      <c r="P236" s="29">
        <v>0</v>
      </c>
      <c r="Q236" s="29">
        <v>0</v>
      </c>
      <c r="R236" t="s">
        <v>365</v>
      </c>
      <c r="S236" s="44"/>
      <c r="U236" s="110">
        <v>0</v>
      </c>
      <c r="V236" s="29">
        <v>0</v>
      </c>
      <c r="Y236" s="29"/>
    </row>
    <row r="237" spans="1:25" ht="13">
      <c r="A237" s="66" t="s">
        <v>597</v>
      </c>
      <c r="B237" s="29">
        <v>0</v>
      </c>
      <c r="C237" s="29">
        <v>0</v>
      </c>
      <c r="D237" s="29">
        <v>0</v>
      </c>
      <c r="E237" s="29">
        <v>0</v>
      </c>
      <c r="F237" s="29">
        <v>0</v>
      </c>
      <c r="G237" s="29">
        <v>0</v>
      </c>
      <c r="H237" s="29">
        <v>0</v>
      </c>
      <c r="I237" s="41">
        <v>0</v>
      </c>
      <c r="J237" s="41" t="s">
        <v>6</v>
      </c>
      <c r="K237">
        <v>0</v>
      </c>
      <c r="L237" t="s">
        <v>7188</v>
      </c>
      <c r="M237" s="29"/>
      <c r="N237" s="29">
        <v>0</v>
      </c>
      <c r="O237" s="29">
        <v>0</v>
      </c>
      <c r="P237" s="29">
        <v>0</v>
      </c>
      <c r="Q237" s="29">
        <v>0</v>
      </c>
      <c r="R237" t="s">
        <v>365</v>
      </c>
      <c r="S237" s="44"/>
      <c r="U237" s="110">
        <v>0</v>
      </c>
      <c r="V237" s="29">
        <v>0</v>
      </c>
      <c r="Y237" s="29"/>
    </row>
    <row r="238" spans="1:25" ht="13">
      <c r="A238" s="66" t="s">
        <v>598</v>
      </c>
      <c r="B238" s="29">
        <v>0</v>
      </c>
      <c r="C238" s="29">
        <v>0</v>
      </c>
      <c r="D238" s="29">
        <v>0</v>
      </c>
      <c r="E238" s="29">
        <v>0</v>
      </c>
      <c r="F238" s="29">
        <v>0</v>
      </c>
      <c r="G238" s="29">
        <v>0</v>
      </c>
      <c r="H238" s="29">
        <v>0</v>
      </c>
      <c r="I238" s="41">
        <v>0</v>
      </c>
      <c r="J238" s="41" t="s">
        <v>6</v>
      </c>
      <c r="K238">
        <v>0</v>
      </c>
      <c r="L238" t="s">
        <v>7188</v>
      </c>
      <c r="M238" s="29"/>
      <c r="N238" s="29">
        <v>0</v>
      </c>
      <c r="O238" s="29">
        <v>0</v>
      </c>
      <c r="P238" s="29">
        <v>0</v>
      </c>
      <c r="Q238" s="29">
        <v>0</v>
      </c>
      <c r="R238" t="s">
        <v>365</v>
      </c>
      <c r="S238" s="44"/>
      <c r="U238" s="110">
        <v>0</v>
      </c>
      <c r="V238" s="29">
        <v>0</v>
      </c>
      <c r="Y238" s="29"/>
    </row>
    <row r="239" spans="1:25" ht="13">
      <c r="A239" s="66" t="s">
        <v>599</v>
      </c>
      <c r="B239" s="29">
        <v>0</v>
      </c>
      <c r="C239" s="29">
        <v>0</v>
      </c>
      <c r="D239" s="29">
        <v>0</v>
      </c>
      <c r="E239" s="29">
        <v>0</v>
      </c>
      <c r="F239" s="29">
        <v>0</v>
      </c>
      <c r="G239" s="29">
        <v>0</v>
      </c>
      <c r="H239" s="29">
        <v>0</v>
      </c>
      <c r="I239" s="41">
        <v>0</v>
      </c>
      <c r="J239" s="41" t="s">
        <v>6</v>
      </c>
      <c r="K239">
        <v>0</v>
      </c>
      <c r="L239" t="s">
        <v>7188</v>
      </c>
      <c r="M239" s="29"/>
      <c r="N239" s="29">
        <v>0</v>
      </c>
      <c r="O239" s="29">
        <v>0</v>
      </c>
      <c r="P239" s="29">
        <v>0</v>
      </c>
      <c r="Q239" s="29">
        <v>0</v>
      </c>
      <c r="R239" t="s">
        <v>365</v>
      </c>
      <c r="S239" s="44"/>
      <c r="U239" s="110">
        <v>0</v>
      </c>
      <c r="V239" s="29">
        <v>0</v>
      </c>
      <c r="Y239" s="29"/>
    </row>
    <row r="240" spans="1:25" ht="13">
      <c r="A240" s="66" t="s">
        <v>600</v>
      </c>
      <c r="B240" s="29">
        <v>0</v>
      </c>
      <c r="C240" s="29">
        <v>0</v>
      </c>
      <c r="D240" s="29">
        <v>0</v>
      </c>
      <c r="E240" s="29">
        <v>0</v>
      </c>
      <c r="F240" s="29">
        <v>0</v>
      </c>
      <c r="G240" s="29">
        <v>0</v>
      </c>
      <c r="H240" s="29">
        <v>0</v>
      </c>
      <c r="I240" s="41">
        <v>0</v>
      </c>
      <c r="J240" s="41" t="s">
        <v>6</v>
      </c>
      <c r="K240">
        <v>0</v>
      </c>
      <c r="L240" t="s">
        <v>7188</v>
      </c>
      <c r="M240" s="29"/>
      <c r="N240" s="29">
        <v>0</v>
      </c>
      <c r="O240" s="29">
        <v>0</v>
      </c>
      <c r="P240" s="29">
        <v>0</v>
      </c>
      <c r="Q240" s="29">
        <v>0</v>
      </c>
      <c r="R240" t="s">
        <v>365</v>
      </c>
      <c r="S240" s="44"/>
      <c r="U240" s="110">
        <v>0</v>
      </c>
      <c r="V240" s="29">
        <v>0</v>
      </c>
      <c r="Y240" s="29"/>
    </row>
    <row r="241" spans="1:25" ht="13">
      <c r="A241" s="66" t="s">
        <v>601</v>
      </c>
      <c r="B241" s="29">
        <v>0</v>
      </c>
      <c r="C241" s="29">
        <v>0</v>
      </c>
      <c r="D241" s="29">
        <v>0</v>
      </c>
      <c r="E241" s="29">
        <v>0</v>
      </c>
      <c r="F241" s="29">
        <v>0</v>
      </c>
      <c r="G241" s="29">
        <v>0</v>
      </c>
      <c r="H241" s="29">
        <v>0</v>
      </c>
      <c r="I241" s="41">
        <v>0</v>
      </c>
      <c r="J241" s="41" t="s">
        <v>6</v>
      </c>
      <c r="K241">
        <v>0</v>
      </c>
      <c r="L241" t="s">
        <v>7188</v>
      </c>
      <c r="M241" s="29"/>
      <c r="N241" s="29">
        <v>0</v>
      </c>
      <c r="O241" s="29">
        <v>0</v>
      </c>
      <c r="P241" s="29">
        <v>0</v>
      </c>
      <c r="Q241" s="29">
        <v>0</v>
      </c>
      <c r="R241" t="s">
        <v>365</v>
      </c>
      <c r="S241" s="44"/>
      <c r="U241" s="110">
        <v>0</v>
      </c>
      <c r="V241" s="29">
        <v>0</v>
      </c>
      <c r="Y241" s="29"/>
    </row>
    <row r="242" spans="1:25" ht="13">
      <c r="A242" s="66" t="s">
        <v>602</v>
      </c>
      <c r="B242" s="29">
        <v>0</v>
      </c>
      <c r="C242" s="29">
        <v>0</v>
      </c>
      <c r="D242" s="29">
        <v>0</v>
      </c>
      <c r="E242" s="29">
        <v>0</v>
      </c>
      <c r="F242" s="29">
        <v>0</v>
      </c>
      <c r="G242" s="29">
        <v>0</v>
      </c>
      <c r="H242" s="29">
        <v>0</v>
      </c>
      <c r="I242" s="41">
        <v>0</v>
      </c>
      <c r="J242" s="41" t="s">
        <v>6</v>
      </c>
      <c r="K242">
        <v>0</v>
      </c>
      <c r="L242" t="s">
        <v>7188</v>
      </c>
      <c r="M242" s="29"/>
      <c r="N242" s="29">
        <v>0</v>
      </c>
      <c r="O242" s="29">
        <v>0</v>
      </c>
      <c r="P242" s="29">
        <v>0</v>
      </c>
      <c r="Q242" s="29">
        <v>0</v>
      </c>
      <c r="R242" t="s">
        <v>365</v>
      </c>
      <c r="S242" s="44"/>
      <c r="U242" s="110">
        <v>0</v>
      </c>
      <c r="V242" s="29">
        <v>0</v>
      </c>
      <c r="Y242" s="29"/>
    </row>
    <row r="243" spans="1:25" ht="13">
      <c r="A243" s="66" t="s">
        <v>603</v>
      </c>
      <c r="B243" s="29">
        <v>0</v>
      </c>
      <c r="C243" s="29">
        <v>0</v>
      </c>
      <c r="D243" s="29">
        <v>0</v>
      </c>
      <c r="E243" s="29">
        <v>0</v>
      </c>
      <c r="F243" s="29">
        <v>0</v>
      </c>
      <c r="G243" s="29">
        <v>0</v>
      </c>
      <c r="H243" s="29">
        <v>0</v>
      </c>
      <c r="I243" s="41">
        <v>0</v>
      </c>
      <c r="J243" s="41" t="s">
        <v>6</v>
      </c>
      <c r="K243">
        <v>0</v>
      </c>
      <c r="L243" t="s">
        <v>7188</v>
      </c>
      <c r="M243" s="29"/>
      <c r="N243" s="29">
        <v>0</v>
      </c>
      <c r="O243" s="29">
        <v>0</v>
      </c>
      <c r="P243" s="29">
        <v>0</v>
      </c>
      <c r="Q243" s="29">
        <v>0</v>
      </c>
      <c r="R243" t="s">
        <v>365</v>
      </c>
      <c r="S243" s="44"/>
      <c r="U243" s="110">
        <v>0</v>
      </c>
      <c r="V243" s="29">
        <v>0</v>
      </c>
      <c r="Y243" s="29"/>
    </row>
    <row r="244" spans="1:25" ht="13">
      <c r="A244" s="66" t="s">
        <v>604</v>
      </c>
      <c r="B244" s="29">
        <v>0</v>
      </c>
      <c r="C244" s="29">
        <v>0</v>
      </c>
      <c r="D244" s="29">
        <v>0</v>
      </c>
      <c r="E244" s="29">
        <v>0</v>
      </c>
      <c r="F244" s="29">
        <v>0</v>
      </c>
      <c r="G244" s="29">
        <v>0</v>
      </c>
      <c r="H244" s="29">
        <v>0</v>
      </c>
      <c r="I244" s="41">
        <v>0</v>
      </c>
      <c r="J244" s="41" t="s">
        <v>6</v>
      </c>
      <c r="K244">
        <v>0</v>
      </c>
      <c r="L244" t="s">
        <v>7188</v>
      </c>
      <c r="M244" s="29"/>
      <c r="N244" s="29">
        <v>0</v>
      </c>
      <c r="O244" s="29">
        <v>0</v>
      </c>
      <c r="P244" s="29">
        <v>0</v>
      </c>
      <c r="Q244" s="29">
        <v>0</v>
      </c>
      <c r="R244" t="s">
        <v>365</v>
      </c>
      <c r="S244" s="44"/>
      <c r="U244" s="110">
        <v>0</v>
      </c>
      <c r="V244" s="29">
        <v>0</v>
      </c>
      <c r="Y244" s="29"/>
    </row>
    <row r="245" spans="1:25" ht="13">
      <c r="A245" s="66" t="s">
        <v>578</v>
      </c>
      <c r="B245" s="29">
        <v>-6497129.2219592966</v>
      </c>
      <c r="C245" s="29">
        <v>1635835.5177639998</v>
      </c>
      <c r="D245" s="29">
        <v>0</v>
      </c>
      <c r="E245" s="29">
        <v>0</v>
      </c>
      <c r="F245" s="29">
        <v>1429372</v>
      </c>
      <c r="G245" s="29">
        <v>460850.10000000003</v>
      </c>
      <c r="H245" s="29">
        <v>0</v>
      </c>
      <c r="I245" s="41">
        <v>-2971071.6041952963</v>
      </c>
      <c r="J245" s="41" t="s">
        <v>6</v>
      </c>
      <c r="K245">
        <v>14</v>
      </c>
      <c r="L245" t="s">
        <v>7188</v>
      </c>
      <c r="M245" s="29"/>
      <c r="N245" s="29">
        <v>12435853.067100614</v>
      </c>
      <c r="O245" s="29">
        <v>12435853.067100614</v>
      </c>
      <c r="P245" s="29">
        <v>6233401.2880070983</v>
      </c>
      <c r="Q245" s="29">
        <v>0</v>
      </c>
      <c r="R245" t="s">
        <v>365</v>
      </c>
      <c r="S245" s="44"/>
      <c r="U245" s="110">
        <v>21545493.459671021</v>
      </c>
      <c r="V245" s="29">
        <v>18574421.855475724</v>
      </c>
      <c r="Y245" s="29"/>
    </row>
    <row r="246" spans="1:25" ht="13">
      <c r="A246" s="66" t="s">
        <v>605</v>
      </c>
      <c r="B246" s="29">
        <v>0</v>
      </c>
      <c r="C246" s="29">
        <v>0</v>
      </c>
      <c r="D246" s="29">
        <v>0</v>
      </c>
      <c r="E246" s="29">
        <v>0</v>
      </c>
      <c r="F246" s="29">
        <v>0</v>
      </c>
      <c r="G246" s="29">
        <v>0</v>
      </c>
      <c r="H246" s="29">
        <v>0</v>
      </c>
      <c r="I246" s="41">
        <v>0</v>
      </c>
      <c r="J246" s="41" t="s">
        <v>6</v>
      </c>
      <c r="K246">
        <v>0</v>
      </c>
      <c r="L246" t="s">
        <v>7188</v>
      </c>
      <c r="M246" s="29"/>
      <c r="N246" s="29">
        <v>0</v>
      </c>
      <c r="O246" s="29">
        <v>0</v>
      </c>
      <c r="P246" s="29">
        <v>0</v>
      </c>
      <c r="Q246" s="29">
        <v>0</v>
      </c>
      <c r="R246" t="s">
        <v>365</v>
      </c>
      <c r="S246" s="44"/>
      <c r="U246" s="110">
        <v>0</v>
      </c>
      <c r="V246" s="29">
        <v>0</v>
      </c>
      <c r="Y246" s="29"/>
    </row>
    <row r="247" spans="1:25" ht="13">
      <c r="A247" s="66" t="s">
        <v>606</v>
      </c>
      <c r="B247" s="29">
        <v>0</v>
      </c>
      <c r="C247" s="29">
        <v>0</v>
      </c>
      <c r="D247" s="29">
        <v>0</v>
      </c>
      <c r="E247" s="29">
        <v>0</v>
      </c>
      <c r="F247" s="29">
        <v>0</v>
      </c>
      <c r="G247" s="29">
        <v>0</v>
      </c>
      <c r="H247" s="29">
        <v>0</v>
      </c>
      <c r="I247" s="41">
        <v>0</v>
      </c>
      <c r="J247" s="41" t="s">
        <v>6</v>
      </c>
      <c r="K247">
        <v>0</v>
      </c>
      <c r="L247" t="s">
        <v>7188</v>
      </c>
      <c r="M247" s="29"/>
      <c r="N247" s="29">
        <v>0</v>
      </c>
      <c r="O247" s="29">
        <v>0</v>
      </c>
      <c r="P247" s="29">
        <v>0</v>
      </c>
      <c r="Q247" s="29">
        <v>0</v>
      </c>
      <c r="R247" t="s">
        <v>365</v>
      </c>
      <c r="S247" s="44"/>
      <c r="U247" s="110">
        <v>0</v>
      </c>
      <c r="V247" s="29">
        <v>0</v>
      </c>
      <c r="Y247" s="29"/>
    </row>
    <row r="248" spans="1:25" ht="13">
      <c r="A248" s="66" t="s">
        <v>607</v>
      </c>
      <c r="B248" s="29">
        <v>0</v>
      </c>
      <c r="C248" s="29">
        <v>0</v>
      </c>
      <c r="D248" s="29">
        <v>0</v>
      </c>
      <c r="E248" s="29">
        <v>0</v>
      </c>
      <c r="F248" s="29">
        <v>0</v>
      </c>
      <c r="G248" s="29">
        <v>0</v>
      </c>
      <c r="H248" s="29">
        <v>0</v>
      </c>
      <c r="I248" s="41">
        <v>0</v>
      </c>
      <c r="J248" s="41" t="s">
        <v>6</v>
      </c>
      <c r="K248">
        <v>0</v>
      </c>
      <c r="L248" t="s">
        <v>7188</v>
      </c>
      <c r="M248" s="29"/>
      <c r="N248" s="29">
        <v>0</v>
      </c>
      <c r="O248" s="29">
        <v>0</v>
      </c>
      <c r="P248" s="29">
        <v>0</v>
      </c>
      <c r="Q248" s="29">
        <v>0</v>
      </c>
      <c r="R248" t="s">
        <v>365</v>
      </c>
      <c r="S248" s="44"/>
      <c r="U248" s="110">
        <v>0</v>
      </c>
      <c r="V248" s="29">
        <v>0</v>
      </c>
      <c r="Y248" s="29"/>
    </row>
    <row r="249" spans="1:25" ht="13">
      <c r="A249" s="66" t="s">
        <v>579</v>
      </c>
      <c r="B249" s="29">
        <v>-14447892.566925017</v>
      </c>
      <c r="C249" s="29">
        <v>567799.3971654909</v>
      </c>
      <c r="D249" s="29">
        <v>0</v>
      </c>
      <c r="E249" s="29">
        <v>0</v>
      </c>
      <c r="F249" s="29">
        <v>2773484</v>
      </c>
      <c r="G249" s="29">
        <v>627306</v>
      </c>
      <c r="H249" s="29">
        <v>7557.5960490363068</v>
      </c>
      <c r="I249" s="41">
        <v>-10471745.57371049</v>
      </c>
      <c r="J249" s="41" t="s">
        <v>6</v>
      </c>
      <c r="K249">
        <v>26</v>
      </c>
      <c r="L249" t="s">
        <v>7188</v>
      </c>
      <c r="M249" s="29"/>
      <c r="N249" s="29">
        <v>14320259.270407012</v>
      </c>
      <c r="O249" s="29">
        <v>14320259.270407012</v>
      </c>
      <c r="P249" s="29">
        <v>3003227.7214322696</v>
      </c>
      <c r="Q249" s="29">
        <v>0</v>
      </c>
      <c r="R249" t="s">
        <v>365</v>
      </c>
      <c r="S249" s="44"/>
      <c r="U249" s="110">
        <v>2318808.2728616269</v>
      </c>
      <c r="V249" s="29">
        <v>-8152937.3008488631</v>
      </c>
      <c r="Y249" s="29"/>
    </row>
    <row r="250" spans="1:25" ht="13">
      <c r="A250" s="66" t="s">
        <v>580</v>
      </c>
      <c r="B250" s="29">
        <v>-20841309.59</v>
      </c>
      <c r="C250" s="29">
        <v>6388782.0229270002</v>
      </c>
      <c r="D250" s="29">
        <v>0</v>
      </c>
      <c r="E250" s="29">
        <v>0</v>
      </c>
      <c r="F250" s="29">
        <v>413156</v>
      </c>
      <c r="G250" s="29">
        <v>241324.19999999998</v>
      </c>
      <c r="H250" s="29">
        <v>70921.891502443352</v>
      </c>
      <c r="I250" s="41">
        <v>-13727125.475570556</v>
      </c>
      <c r="J250" s="41" t="s">
        <v>6</v>
      </c>
      <c r="K250">
        <v>15</v>
      </c>
      <c r="L250" t="s">
        <v>7188</v>
      </c>
      <c r="M250" s="29"/>
      <c r="N250" s="29">
        <v>17714248.470173314</v>
      </c>
      <c r="O250" s="29">
        <v>17714248.470173314</v>
      </c>
      <c r="P250" s="29">
        <v>0</v>
      </c>
      <c r="Q250" s="29">
        <v>0</v>
      </c>
      <c r="R250" t="s">
        <v>365</v>
      </c>
      <c r="S250" s="304"/>
      <c r="T250" s="304"/>
      <c r="U250" s="110">
        <v>2191384.2665705131</v>
      </c>
      <c r="V250" s="29">
        <v>-11535741.209000044</v>
      </c>
      <c r="W250" s="29"/>
      <c r="Y250" s="29"/>
    </row>
    <row r="251" spans="1:25" ht="13">
      <c r="A251" s="66" t="s">
        <v>581</v>
      </c>
      <c r="B251" s="29">
        <v>-1088091.6000000001</v>
      </c>
      <c r="C251" s="29">
        <v>0</v>
      </c>
      <c r="D251" s="29">
        <v>0</v>
      </c>
      <c r="E251" s="29">
        <v>0</v>
      </c>
      <c r="F251" s="29">
        <v>2423563</v>
      </c>
      <c r="G251" s="29">
        <v>0</v>
      </c>
      <c r="H251" s="29">
        <v>0</v>
      </c>
      <c r="I251" s="41">
        <v>1335471.3999999999</v>
      </c>
      <c r="J251" s="41" t="s">
        <v>6</v>
      </c>
      <c r="K251">
        <v>4</v>
      </c>
      <c r="L251" t="s">
        <v>7188</v>
      </c>
      <c r="M251" s="29"/>
      <c r="N251" s="29">
        <v>18319581.509999998</v>
      </c>
      <c r="O251" s="29">
        <v>18319581.509999998</v>
      </c>
      <c r="P251" s="29">
        <v>0</v>
      </c>
      <c r="Q251" s="29">
        <v>0</v>
      </c>
      <c r="R251" t="s">
        <v>365</v>
      </c>
      <c r="S251" s="44"/>
      <c r="U251" s="110">
        <v>0</v>
      </c>
      <c r="V251" s="29">
        <v>1335471.3999999999</v>
      </c>
      <c r="Y251" s="29"/>
    </row>
    <row r="252" spans="1:25" ht="13">
      <c r="A252" s="66" t="s">
        <v>582</v>
      </c>
      <c r="B252" s="29">
        <v>-5448.99</v>
      </c>
      <c r="C252" s="29">
        <v>6103.9631840000002</v>
      </c>
      <c r="D252" s="29">
        <v>0</v>
      </c>
      <c r="E252" s="29">
        <v>0</v>
      </c>
      <c r="F252" s="29">
        <v>-1051</v>
      </c>
      <c r="G252" s="29">
        <v>0</v>
      </c>
      <c r="H252" s="29">
        <v>0</v>
      </c>
      <c r="I252" s="41">
        <v>-396.0268159999996</v>
      </c>
      <c r="J252" s="41" t="s">
        <v>6</v>
      </c>
      <c r="K252">
        <v>1</v>
      </c>
      <c r="L252" t="s">
        <v>7188</v>
      </c>
      <c r="M252" s="29"/>
      <c r="N252" s="29">
        <v>396.02681599999977</v>
      </c>
      <c r="O252" s="29">
        <v>396.02681599999977</v>
      </c>
      <c r="P252" s="29">
        <v>195.05798399999986</v>
      </c>
      <c r="Q252" s="29">
        <v>0</v>
      </c>
      <c r="R252" t="s">
        <v>365</v>
      </c>
      <c r="S252" s="44"/>
      <c r="T252" s="44"/>
      <c r="U252" s="110">
        <v>24479.022395454533</v>
      </c>
      <c r="V252" s="29">
        <v>24082.995579454531</v>
      </c>
      <c r="Y252" s="29"/>
    </row>
    <row r="253" spans="1:25" ht="13">
      <c r="A253" s="66" t="s">
        <v>583</v>
      </c>
      <c r="B253" s="29">
        <v>0</v>
      </c>
      <c r="C253" s="29">
        <v>0</v>
      </c>
      <c r="D253" s="29">
        <v>0</v>
      </c>
      <c r="E253" s="29">
        <v>0</v>
      </c>
      <c r="F253" s="29">
        <v>0</v>
      </c>
      <c r="G253" s="29">
        <v>0</v>
      </c>
      <c r="H253" s="29">
        <v>0</v>
      </c>
      <c r="I253" s="41">
        <v>0</v>
      </c>
      <c r="J253" s="41" t="s">
        <v>6</v>
      </c>
      <c r="K253">
        <v>0</v>
      </c>
      <c r="L253" t="s">
        <v>7188</v>
      </c>
      <c r="M253" s="29"/>
      <c r="N253" s="29">
        <v>0</v>
      </c>
      <c r="O253" s="29">
        <v>0</v>
      </c>
      <c r="P253" s="29">
        <v>0</v>
      </c>
      <c r="Q253" s="29">
        <v>0</v>
      </c>
      <c r="R253" t="s">
        <v>365</v>
      </c>
      <c r="S253" s="44"/>
      <c r="U253" s="110">
        <v>0</v>
      </c>
      <c r="V253" s="29">
        <v>0</v>
      </c>
      <c r="Y253" s="29"/>
    </row>
    <row r="254" spans="1:25" ht="13">
      <c r="A254" s="66" t="s">
        <v>584</v>
      </c>
      <c r="B254" s="29">
        <v>-2288046.013074981</v>
      </c>
      <c r="C254" s="29">
        <v>0</v>
      </c>
      <c r="D254" s="29">
        <v>0</v>
      </c>
      <c r="E254" s="29">
        <v>0</v>
      </c>
      <c r="F254" s="29">
        <v>109469</v>
      </c>
      <c r="G254" s="29">
        <v>0</v>
      </c>
      <c r="H254" s="29">
        <v>0</v>
      </c>
      <c r="I254" s="41">
        <v>-2178577.013074981</v>
      </c>
      <c r="J254" s="41" t="s">
        <v>6</v>
      </c>
      <c r="K254">
        <v>4</v>
      </c>
      <c r="L254" t="s">
        <v>7188</v>
      </c>
      <c r="M254" s="29"/>
      <c r="N254" s="29">
        <v>3204668.5342949997</v>
      </c>
      <c r="O254" s="29">
        <v>3204668.5342949997</v>
      </c>
      <c r="P254" s="29">
        <v>4501030.3452049997</v>
      </c>
      <c r="Q254" s="29">
        <v>0</v>
      </c>
      <c r="R254" t="s">
        <v>365</v>
      </c>
      <c r="S254" s="44"/>
      <c r="T254" s="44"/>
      <c r="U254" s="110">
        <v>59573032.280213907</v>
      </c>
      <c r="V254" s="29">
        <v>57394455.267138928</v>
      </c>
      <c r="Y254" s="29"/>
    </row>
    <row r="255" spans="1:25" ht="13">
      <c r="G255" s="29"/>
      <c r="J255" s="41" t="s">
        <v>365</v>
      </c>
      <c r="M255" s="29"/>
      <c r="N255" s="29"/>
      <c r="S255" s="44"/>
    </row>
    <row r="256" spans="1:25" ht="13.5" thickBot="1">
      <c r="B256" s="118">
        <v>-557729416.93780935</v>
      </c>
      <c r="C256" s="118">
        <v>-2.7866917662322521E-9</v>
      </c>
      <c r="D256" s="118">
        <v>-91778062.613533273</v>
      </c>
      <c r="E256" s="118">
        <v>176483410.30208021</v>
      </c>
      <c r="F256" s="118">
        <v>58256700</v>
      </c>
      <c r="G256" s="118">
        <v>20814460.800000004</v>
      </c>
      <c r="H256" s="118">
        <v>2871069.1411647894</v>
      </c>
      <c r="I256" s="118">
        <v>-391081839.3080976</v>
      </c>
      <c r="J256" s="41" t="s">
        <v>365</v>
      </c>
      <c r="M256" s="29"/>
      <c r="N256" s="118">
        <v>820566197.3119719</v>
      </c>
      <c r="O256" s="118">
        <v>728788134.69843888</v>
      </c>
      <c r="P256" s="118">
        <v>317874186.29267347</v>
      </c>
      <c r="Q256" s="118">
        <v>-138870</v>
      </c>
      <c r="R256" s="127">
        <v>15</v>
      </c>
      <c r="S256" s="44"/>
      <c r="W256" s="206">
        <v>-176483410.05375415</v>
      </c>
      <c r="X256" s="206">
        <v>0</v>
      </c>
      <c r="Y256" s="206">
        <v>0</v>
      </c>
    </row>
    <row r="257" spans="1:19" ht="13">
      <c r="B257" s="119" t="s">
        <v>7188</v>
      </c>
      <c r="E257" s="119" t="s">
        <v>7188</v>
      </c>
      <c r="J257" s="41" t="s">
        <v>365</v>
      </c>
      <c r="M257" s="29"/>
      <c r="N257" s="29"/>
      <c r="O257" s="29"/>
    </row>
    <row r="258" spans="1:19" ht="13">
      <c r="J258" s="41" t="s">
        <v>365</v>
      </c>
      <c r="M258" s="29"/>
      <c r="N258" s="29"/>
    </row>
    <row r="259" spans="1:19" ht="13">
      <c r="J259" s="41" t="s">
        <v>365</v>
      </c>
      <c r="K259" s="40" t="s">
        <v>7057</v>
      </c>
      <c r="L259" s="40"/>
      <c r="M259" s="29"/>
      <c r="N259" s="29"/>
    </row>
    <row r="260" spans="1:19" ht="13">
      <c r="A260" s="33" t="s">
        <v>5078</v>
      </c>
      <c r="J260" s="41" t="s">
        <v>7531</v>
      </c>
      <c r="K260" s="128" t="s">
        <v>649</v>
      </c>
      <c r="L260" s="128"/>
      <c r="M260" s="29"/>
      <c r="N260" s="29"/>
      <c r="Q260" s="29">
        <v>-3394841.0723915002</v>
      </c>
      <c r="R260" t="s">
        <v>5075</v>
      </c>
      <c r="S260" s="44"/>
    </row>
    <row r="261" spans="1:19" ht="13">
      <c r="B261" s="29"/>
      <c r="J261" s="41" t="s">
        <v>365</v>
      </c>
      <c r="K261" s="128" t="s">
        <v>526</v>
      </c>
      <c r="L261" s="128"/>
      <c r="M261" s="29"/>
      <c r="N261" s="29"/>
      <c r="Q261" s="29">
        <v>-71747065.385445714</v>
      </c>
      <c r="R261" t="s">
        <v>5075</v>
      </c>
      <c r="S261" s="44"/>
    </row>
    <row r="262" spans="1:19" ht="13">
      <c r="A262" s="25" t="s">
        <v>1940</v>
      </c>
      <c r="B262" s="29">
        <v>-58584402.697809353</v>
      </c>
      <c r="C262" s="29">
        <v>320960.26175628626</v>
      </c>
      <c r="D262" s="29">
        <v>-7105806.1892380081</v>
      </c>
      <c r="E262" s="29">
        <v>3394841.0723915002</v>
      </c>
      <c r="F262" s="29">
        <v>26813988</v>
      </c>
      <c r="G262" s="29">
        <v>2070144.3000000003</v>
      </c>
      <c r="H262" s="29">
        <v>807228.22686569823</v>
      </c>
      <c r="I262" s="29">
        <v>-32283047.026033867</v>
      </c>
      <c r="J262" s="41" t="s">
        <v>1940</v>
      </c>
      <c r="K262" s="128" t="s">
        <v>536</v>
      </c>
      <c r="L262" s="128"/>
      <c r="M262" s="29"/>
      <c r="N262" s="29"/>
      <c r="Q262" s="29">
        <v>-306591.30897380307</v>
      </c>
      <c r="R262" t="s">
        <v>5075</v>
      </c>
      <c r="S262" s="44"/>
    </row>
    <row r="263" spans="1:19" ht="13">
      <c r="A263" s="25" t="s">
        <v>10</v>
      </c>
      <c r="B263" s="29">
        <v>-123432297.27000001</v>
      </c>
      <c r="C263" s="29">
        <v>-3.7252902984619141E-9</v>
      </c>
      <c r="D263" s="29">
        <v>-2318673.9486914729</v>
      </c>
      <c r="E263" s="29">
        <v>14317074.263953499</v>
      </c>
      <c r="F263" s="29">
        <v>13837438</v>
      </c>
      <c r="G263" s="29">
        <v>8123891.7000000011</v>
      </c>
      <c r="H263" s="29">
        <v>48191.715000000317</v>
      </c>
      <c r="I263" s="29">
        <v>-89424375.539737985</v>
      </c>
      <c r="J263" s="41" t="s">
        <v>10</v>
      </c>
      <c r="K263" s="128" t="s">
        <v>539</v>
      </c>
      <c r="L263" s="128"/>
      <c r="M263" s="29"/>
      <c r="N263" s="29"/>
      <c r="Q263" s="29">
        <v>-112234.17726662158</v>
      </c>
      <c r="R263" t="s">
        <v>5075</v>
      </c>
      <c r="S263" s="44"/>
    </row>
    <row r="264" spans="1:19" ht="13">
      <c r="A264" s="25" t="s">
        <v>280</v>
      </c>
      <c r="B264" s="29">
        <v>-91771201.160000011</v>
      </c>
      <c r="C264" s="29">
        <v>10232650.438243715</v>
      </c>
      <c r="D264" s="29">
        <v>-26278649.041005209</v>
      </c>
      <c r="E264" s="29">
        <v>75009736.519520193</v>
      </c>
      <c r="F264" s="29">
        <v>-7642718</v>
      </c>
      <c r="G264" s="29">
        <v>1040458.4999999998</v>
      </c>
      <c r="H264" s="29">
        <v>495859.35949680052</v>
      </c>
      <c r="I264" s="29">
        <v>-38913863.383744515</v>
      </c>
      <c r="J264" s="41" t="s">
        <v>280</v>
      </c>
      <c r="K264" s="128" t="s">
        <v>540</v>
      </c>
      <c r="L264" s="128"/>
      <c r="M264" s="29"/>
      <c r="N264" s="29"/>
      <c r="Q264" s="29">
        <v>-671958.26239174372</v>
      </c>
      <c r="R264" t="s">
        <v>5075</v>
      </c>
      <c r="S264" s="44"/>
    </row>
    <row r="265" spans="1:19" ht="13">
      <c r="A265" s="25" t="s">
        <v>11</v>
      </c>
      <c r="B265" s="29">
        <v>-86830606.579999998</v>
      </c>
      <c r="C265" s="29">
        <v>-10553610.700000005</v>
      </c>
      <c r="D265" s="29">
        <v>-41700134.502572648</v>
      </c>
      <c r="E265" s="29">
        <v>66790193.621657856</v>
      </c>
      <c r="F265" s="29">
        <v>8103007</v>
      </c>
      <c r="G265" s="29">
        <v>1135868.7</v>
      </c>
      <c r="H265" s="29">
        <v>1276295.5788527499</v>
      </c>
      <c r="I265" s="29">
        <v>-61778986.882062033</v>
      </c>
      <c r="J265" s="41" t="s">
        <v>11</v>
      </c>
      <c r="K265" s="128" t="s">
        <v>541</v>
      </c>
      <c r="L265" s="128"/>
      <c r="M265" s="29"/>
      <c r="N265" s="29"/>
      <c r="Q265" s="29">
        <v>-31140.576669009868</v>
      </c>
      <c r="R265" t="s">
        <v>5075</v>
      </c>
      <c r="S265" s="44"/>
    </row>
    <row r="266" spans="1:19" ht="13">
      <c r="A266" s="25" t="s">
        <v>6</v>
      </c>
      <c r="B266" s="29">
        <v>-193917326.00999999</v>
      </c>
      <c r="C266" s="29">
        <v>104147615.23379879</v>
      </c>
      <c r="D266" s="29">
        <v>-14374798.931614164</v>
      </c>
      <c r="E266" s="29">
        <v>16978604.613047153</v>
      </c>
      <c r="F266" s="29">
        <v>10870115</v>
      </c>
      <c r="G266" s="29">
        <v>5482460.3999999994</v>
      </c>
      <c r="H266" s="29">
        <v>243494.26094954106</v>
      </c>
      <c r="I266" s="29">
        <v>-70569835.433818668</v>
      </c>
      <c r="J266" s="41" t="s">
        <v>6</v>
      </c>
      <c r="K266" s="128" t="s">
        <v>545</v>
      </c>
      <c r="L266" s="128"/>
      <c r="M266" s="29"/>
      <c r="N266" s="29"/>
      <c r="Q266" s="29">
        <v>-272428.96237842366</v>
      </c>
      <c r="R266" t="s">
        <v>5075</v>
      </c>
      <c r="S266" s="44"/>
    </row>
    <row r="267" spans="1:19" ht="13">
      <c r="A267" s="25" t="s">
        <v>5</v>
      </c>
      <c r="B267" s="29">
        <v>-3193583.22</v>
      </c>
      <c r="C267" s="29">
        <v>-104147615.23379879</v>
      </c>
      <c r="D267" s="29">
        <v>-4.1179000597882517E-4</v>
      </c>
      <c r="E267" s="29">
        <v>-7039.7884899890705</v>
      </c>
      <c r="F267" s="29">
        <v>6274870</v>
      </c>
      <c r="G267" s="29">
        <v>2961637.2</v>
      </c>
      <c r="H267" s="29">
        <v>0</v>
      </c>
      <c r="I267" s="29">
        <v>-98111731.042700574</v>
      </c>
      <c r="J267" s="41" t="s">
        <v>5</v>
      </c>
      <c r="K267" s="128" t="s">
        <v>549</v>
      </c>
      <c r="L267" s="128"/>
      <c r="M267" s="29"/>
      <c r="N267" s="29"/>
      <c r="Q267" s="29">
        <v>-3372.6499999999996</v>
      </c>
      <c r="R267" t="s">
        <v>5075</v>
      </c>
      <c r="S267" s="44"/>
    </row>
    <row r="268" spans="1:19" ht="13">
      <c r="J268" s="41" t="s">
        <v>365</v>
      </c>
      <c r="K268" s="128" t="s">
        <v>550</v>
      </c>
      <c r="L268" s="128"/>
      <c r="M268" s="29"/>
      <c r="N268" s="29"/>
      <c r="Q268" s="29">
        <v>-109541.47909037746</v>
      </c>
      <c r="R268" t="s">
        <v>5075</v>
      </c>
      <c r="S268" s="44"/>
    </row>
    <row r="269" spans="1:19" ht="13.5" thickBot="1">
      <c r="B269" s="206">
        <v>-557729416.93780947</v>
      </c>
      <c r="C269" s="206">
        <v>0</v>
      </c>
      <c r="D269" s="206">
        <v>-91778062.613533303</v>
      </c>
      <c r="E269" s="206">
        <v>176483410.30208021</v>
      </c>
      <c r="F269" s="206">
        <v>58256700</v>
      </c>
      <c r="G269" s="206">
        <v>20814460.800000001</v>
      </c>
      <c r="H269" s="206">
        <v>2871069.1411647899</v>
      </c>
      <c r="I269" s="206">
        <v>-391081839.30809766</v>
      </c>
      <c r="J269" s="41" t="s">
        <v>365</v>
      </c>
      <c r="K269" s="128" t="s">
        <v>552</v>
      </c>
      <c r="L269" s="128"/>
      <c r="M269" s="29"/>
      <c r="N269" s="29"/>
      <c r="Q269" s="29">
        <v>-1755403.7173044789</v>
      </c>
      <c r="R269" t="s">
        <v>5075</v>
      </c>
      <c r="S269" s="44"/>
    </row>
    <row r="270" spans="1:19" ht="13">
      <c r="B270" s="29">
        <v>0</v>
      </c>
      <c r="C270" s="29">
        <v>2.7866917662322521E-9</v>
      </c>
      <c r="D270" s="29">
        <v>0</v>
      </c>
      <c r="E270" s="29">
        <v>0</v>
      </c>
      <c r="F270" s="29">
        <v>0</v>
      </c>
      <c r="G270" s="29">
        <v>0</v>
      </c>
      <c r="H270" s="29">
        <v>0</v>
      </c>
      <c r="I270" s="29">
        <v>0</v>
      </c>
      <c r="J270" s="41" t="s">
        <v>365</v>
      </c>
      <c r="K270" s="128" t="s">
        <v>445</v>
      </c>
      <c r="L270" s="128"/>
      <c r="M270" s="29"/>
      <c r="N270" s="29"/>
      <c r="Q270" s="29">
        <v>-14317074.263953499</v>
      </c>
      <c r="R270" t="s">
        <v>5075</v>
      </c>
      <c r="S270" s="44"/>
    </row>
    <row r="271" spans="1:19" ht="13">
      <c r="J271" s="41" t="s">
        <v>365</v>
      </c>
      <c r="K271" s="128" t="s">
        <v>609</v>
      </c>
      <c r="L271" s="128"/>
      <c r="M271" s="128"/>
      <c r="N271" s="128"/>
      <c r="Q271" s="29">
        <v>13144</v>
      </c>
      <c r="R271" t="s">
        <v>5075</v>
      </c>
      <c r="S271" s="44"/>
    </row>
    <row r="272" spans="1:19" ht="13">
      <c r="J272" s="41" t="s">
        <v>365</v>
      </c>
      <c r="K272" s="128" t="s">
        <v>614</v>
      </c>
      <c r="L272" s="128"/>
      <c r="M272" s="128"/>
      <c r="N272" s="128"/>
      <c r="Q272" s="29">
        <v>-6103.9631840000002</v>
      </c>
      <c r="R272" t="s">
        <v>5075</v>
      </c>
      <c r="S272" s="44"/>
    </row>
    <row r="273" spans="10:19" ht="13">
      <c r="J273" s="41" t="s">
        <v>365</v>
      </c>
      <c r="K273" s="128" t="s">
        <v>1905</v>
      </c>
      <c r="L273" s="128"/>
      <c r="M273" s="128"/>
      <c r="N273" s="128"/>
      <c r="Q273" s="29">
        <v>0</v>
      </c>
      <c r="R273" t="s">
        <v>5075</v>
      </c>
      <c r="S273" s="44"/>
    </row>
    <row r="274" spans="10:19" ht="13">
      <c r="J274" s="41" t="s">
        <v>365</v>
      </c>
      <c r="K274" s="128" t="s">
        <v>1908</v>
      </c>
      <c r="L274" s="128"/>
      <c r="M274" s="128"/>
      <c r="N274" s="128"/>
      <c r="Q274" s="29">
        <v>-865610.92855581269</v>
      </c>
      <c r="R274" t="s">
        <v>5075</v>
      </c>
      <c r="S274" s="44"/>
    </row>
    <row r="275" spans="10:19" ht="13">
      <c r="J275" s="41" t="s">
        <v>365</v>
      </c>
      <c r="K275" s="128" t="s">
        <v>1887</v>
      </c>
      <c r="L275" s="128"/>
      <c r="M275" s="128"/>
      <c r="N275" s="128"/>
      <c r="Q275" s="29">
        <v>-461549.62142911472</v>
      </c>
      <c r="R275" t="s">
        <v>5075</v>
      </c>
      <c r="S275" s="44"/>
    </row>
    <row r="276" spans="10:19" ht="13">
      <c r="J276" s="41" t="s">
        <v>365</v>
      </c>
      <c r="K276" s="128" t="s">
        <v>1909</v>
      </c>
      <c r="L276" s="128"/>
      <c r="M276" s="128"/>
      <c r="N276" s="128"/>
      <c r="Q276" s="29">
        <v>-3294587.6865572101</v>
      </c>
      <c r="R276" t="s">
        <v>5075</v>
      </c>
      <c r="S276" s="44"/>
    </row>
    <row r="277" spans="10:19" ht="13">
      <c r="J277" s="41" t="s">
        <v>365</v>
      </c>
      <c r="K277" s="128" t="s">
        <v>1911</v>
      </c>
      <c r="L277" s="128"/>
      <c r="M277" s="128"/>
      <c r="N277" s="128"/>
      <c r="Q277" s="29">
        <v>-59733365.569230519</v>
      </c>
      <c r="R277" t="s">
        <v>5075</v>
      </c>
      <c r="S277" s="44"/>
    </row>
    <row r="278" spans="10:19" ht="13">
      <c r="J278" s="41" t="s">
        <v>365</v>
      </c>
      <c r="K278" s="128" t="s">
        <v>1915</v>
      </c>
      <c r="L278" s="128"/>
      <c r="M278" s="128"/>
      <c r="N278" s="128"/>
      <c r="Q278" s="29">
        <v>-15210.119937138097</v>
      </c>
      <c r="R278" t="s">
        <v>5075</v>
      </c>
      <c r="S278" s="44"/>
    </row>
    <row r="279" spans="10:19" ht="13">
      <c r="J279" s="41" t="s">
        <v>365</v>
      </c>
      <c r="K279" s="128" t="s">
        <v>1922</v>
      </c>
      <c r="L279" s="128"/>
      <c r="M279" s="128"/>
      <c r="N279" s="128"/>
      <c r="Q279" s="29">
        <v>-688184</v>
      </c>
      <c r="R279" t="s">
        <v>5075</v>
      </c>
      <c r="S279" s="44"/>
    </row>
    <row r="280" spans="10:19" ht="13">
      <c r="J280" s="41" t="s">
        <v>365</v>
      </c>
      <c r="K280" s="128" t="s">
        <v>1926</v>
      </c>
      <c r="L280" s="128"/>
      <c r="M280" s="128"/>
      <c r="N280" s="128"/>
      <c r="Q280" s="29">
        <v>-1414871.8188111428</v>
      </c>
      <c r="R280" t="s">
        <v>5075</v>
      </c>
      <c r="S280" s="44"/>
    </row>
    <row r="281" spans="10:19" ht="13">
      <c r="J281" s="41" t="s">
        <v>365</v>
      </c>
      <c r="K281" s="128" t="s">
        <v>1912</v>
      </c>
      <c r="L281" s="128"/>
      <c r="M281" s="128"/>
      <c r="N281" s="128"/>
      <c r="Q281" s="29">
        <v>-316813.87713692011</v>
      </c>
      <c r="R281" t="s">
        <v>5075</v>
      </c>
      <c r="S281" s="44"/>
    </row>
    <row r="282" spans="10:19" ht="13">
      <c r="J282" s="41" t="s">
        <v>365</v>
      </c>
      <c r="K282" s="128" t="s">
        <v>576</v>
      </c>
      <c r="L282" s="128"/>
      <c r="M282" s="128"/>
      <c r="N282" s="128"/>
      <c r="Q282" s="29">
        <v>-11438128.118703401</v>
      </c>
      <c r="R282" t="s">
        <v>5075</v>
      </c>
      <c r="S282" s="44"/>
    </row>
    <row r="283" spans="10:19" ht="13">
      <c r="J283" s="41" t="s">
        <v>365</v>
      </c>
      <c r="K283" s="128" t="s">
        <v>585</v>
      </c>
      <c r="L283" s="128"/>
      <c r="M283" s="128"/>
      <c r="N283" s="128"/>
      <c r="Q283" s="29">
        <v>-113998.309375</v>
      </c>
      <c r="R283" t="s">
        <v>5075</v>
      </c>
      <c r="S283" s="44"/>
    </row>
    <row r="284" spans="10:19" ht="13">
      <c r="J284" s="41" t="s">
        <v>365</v>
      </c>
      <c r="K284" s="128" t="s">
        <v>586</v>
      </c>
      <c r="L284" s="128"/>
      <c r="M284" s="128"/>
      <c r="N284" s="128"/>
      <c r="Q284" s="29">
        <v>-5426478.1849687044</v>
      </c>
      <c r="R284" t="s">
        <v>5075</v>
      </c>
      <c r="S284" s="44"/>
    </row>
    <row r="285" spans="10:19" ht="13">
      <c r="J285" s="41" t="s">
        <v>365</v>
      </c>
      <c r="K285" s="128"/>
      <c r="L285" s="128"/>
      <c r="M285" s="128"/>
      <c r="N285" s="128"/>
      <c r="Q285" s="29">
        <v>0</v>
      </c>
      <c r="R285" t="s">
        <v>5075</v>
      </c>
      <c r="S285" s="44"/>
    </row>
    <row r="286" spans="10:19" ht="13">
      <c r="J286" s="41" t="s">
        <v>365</v>
      </c>
      <c r="K286" s="128"/>
      <c r="L286" s="128"/>
      <c r="M286" s="128"/>
      <c r="N286" s="128"/>
      <c r="Q286" s="29">
        <v>0</v>
      </c>
      <c r="R286" t="s">
        <v>5075</v>
      </c>
      <c r="S286" s="44"/>
    </row>
    <row r="287" spans="10:19" ht="13">
      <c r="J287" s="41" t="s">
        <v>365</v>
      </c>
      <c r="K287" s="128"/>
      <c r="L287" s="128"/>
      <c r="M287" s="128"/>
      <c r="N287" s="128"/>
      <c r="Q287" s="29">
        <v>0</v>
      </c>
      <c r="R287" t="s">
        <v>5075</v>
      </c>
      <c r="S287" s="44"/>
    </row>
    <row r="288" spans="10:19" ht="13">
      <c r="J288" s="41" t="s">
        <v>365</v>
      </c>
      <c r="K288" s="128"/>
      <c r="L288" s="128"/>
      <c r="M288" s="128"/>
      <c r="N288" s="128"/>
      <c r="Q288" s="29">
        <v>0</v>
      </c>
      <c r="R288" t="s">
        <v>5075</v>
      </c>
      <c r="S288" s="304"/>
    </row>
    <row r="289" spans="10:19" ht="13">
      <c r="J289" s="41" t="s">
        <v>365</v>
      </c>
      <c r="K289" s="128"/>
      <c r="L289" s="128"/>
      <c r="M289" s="128"/>
      <c r="N289" s="128"/>
      <c r="Q289" s="29">
        <v>0</v>
      </c>
      <c r="R289" t="s">
        <v>5075</v>
      </c>
      <c r="S289" s="44"/>
    </row>
    <row r="290" spans="10:19" ht="13">
      <c r="J290" s="41" t="s">
        <v>365</v>
      </c>
      <c r="K290" s="128"/>
      <c r="L290" s="128"/>
      <c r="M290" s="128"/>
      <c r="N290" s="128"/>
      <c r="Q290" s="29">
        <v>0</v>
      </c>
      <c r="R290" t="s">
        <v>5075</v>
      </c>
      <c r="S290" s="44"/>
    </row>
    <row r="291" spans="10:19" ht="13">
      <c r="J291" s="41" t="s">
        <v>365</v>
      </c>
      <c r="K291" s="128"/>
      <c r="L291" s="128"/>
      <c r="M291" s="128"/>
      <c r="N291" s="128"/>
      <c r="Q291" s="29">
        <v>0</v>
      </c>
      <c r="R291" t="s">
        <v>5075</v>
      </c>
      <c r="S291" s="44"/>
    </row>
    <row r="292" spans="10:19" ht="13">
      <c r="J292" s="41" t="s">
        <v>365</v>
      </c>
      <c r="K292" s="128"/>
      <c r="L292" s="128"/>
      <c r="M292" s="128"/>
      <c r="N292" s="128"/>
      <c r="Q292" s="29">
        <v>0</v>
      </c>
      <c r="R292" t="s">
        <v>5075</v>
      </c>
      <c r="S292" s="44"/>
    </row>
    <row r="293" spans="10:19" ht="13">
      <c r="J293" s="41" t="s">
        <v>365</v>
      </c>
      <c r="K293" s="128"/>
      <c r="L293" s="128"/>
      <c r="M293" s="128"/>
      <c r="N293" s="128"/>
      <c r="Q293" s="29">
        <v>0</v>
      </c>
      <c r="R293" t="s">
        <v>5075</v>
      </c>
      <c r="S293" s="44"/>
    </row>
    <row r="294" spans="10:19" ht="13">
      <c r="J294" s="41" t="s">
        <v>365</v>
      </c>
      <c r="K294" s="128"/>
      <c r="L294" s="128"/>
      <c r="M294" s="128"/>
      <c r="N294" s="128"/>
      <c r="Q294" s="29">
        <v>0</v>
      </c>
      <c r="R294" t="s">
        <v>5075</v>
      </c>
      <c r="S294" s="44"/>
    </row>
    <row r="295" spans="10:19" ht="13">
      <c r="J295" s="41" t="s">
        <v>365</v>
      </c>
      <c r="K295" s="128"/>
      <c r="L295" s="128"/>
      <c r="M295" s="128"/>
      <c r="N295" s="128"/>
      <c r="Q295" s="29">
        <v>0</v>
      </c>
      <c r="R295" t="s">
        <v>5075</v>
      </c>
      <c r="S295" s="44"/>
    </row>
    <row r="296" spans="10:19" ht="13">
      <c r="J296" s="41" t="s">
        <v>365</v>
      </c>
      <c r="K296" s="128"/>
      <c r="L296" s="128"/>
      <c r="M296" s="128"/>
      <c r="N296" s="128"/>
      <c r="Q296" s="29">
        <v>0</v>
      </c>
      <c r="R296" t="s">
        <v>5075</v>
      </c>
      <c r="S296" s="44"/>
    </row>
    <row r="297" spans="10:19" ht="13">
      <c r="J297" s="41" t="s">
        <v>365</v>
      </c>
      <c r="K297" s="128"/>
      <c r="L297" s="128"/>
      <c r="M297" s="128"/>
      <c r="N297" s="128"/>
      <c r="Q297" s="29">
        <v>0</v>
      </c>
      <c r="R297" t="s">
        <v>5075</v>
      </c>
      <c r="S297" s="44"/>
    </row>
    <row r="298" spans="10:19" ht="13">
      <c r="J298" s="41" t="s">
        <v>365</v>
      </c>
      <c r="K298" s="128"/>
      <c r="L298" s="128"/>
      <c r="M298" s="128"/>
      <c r="N298" s="128"/>
      <c r="Q298" s="29">
        <v>0</v>
      </c>
      <c r="R298" t="s">
        <v>5075</v>
      </c>
      <c r="S298" s="44"/>
    </row>
    <row r="299" spans="10:19" ht="13">
      <c r="J299" s="41" t="s">
        <v>365</v>
      </c>
      <c r="K299" s="128"/>
      <c r="L299" s="128"/>
      <c r="M299" s="128"/>
      <c r="N299" s="128"/>
      <c r="Q299" s="29">
        <v>0</v>
      </c>
      <c r="R299" t="s">
        <v>5075</v>
      </c>
      <c r="S299" s="44"/>
    </row>
    <row r="300" spans="10:19" ht="13">
      <c r="J300" s="41" t="s">
        <v>365</v>
      </c>
      <c r="K300" s="128"/>
      <c r="L300" s="128"/>
      <c r="M300" s="128"/>
      <c r="N300" s="128"/>
      <c r="Q300" s="29">
        <v>0</v>
      </c>
      <c r="R300" t="s">
        <v>5075</v>
      </c>
      <c r="S300" s="44"/>
    </row>
    <row r="301" spans="10:19" ht="13">
      <c r="J301" s="41" t="s">
        <v>365</v>
      </c>
      <c r="K301" s="128"/>
      <c r="L301" s="128"/>
      <c r="M301" s="128"/>
      <c r="N301" s="128"/>
      <c r="Q301" s="29">
        <v>0</v>
      </c>
      <c r="R301" t="s">
        <v>5075</v>
      </c>
      <c r="S301" s="44"/>
    </row>
    <row r="302" spans="10:19" ht="13">
      <c r="J302" s="41" t="s">
        <v>365</v>
      </c>
      <c r="K302" s="128"/>
      <c r="L302" s="128"/>
      <c r="M302" s="128"/>
      <c r="N302" s="128"/>
      <c r="Q302" s="29">
        <v>0</v>
      </c>
      <c r="R302" t="s">
        <v>5075</v>
      </c>
      <c r="S302" s="44"/>
    </row>
    <row r="303" spans="10:19" ht="13">
      <c r="J303" s="41" t="s">
        <v>365</v>
      </c>
      <c r="K303" s="128"/>
      <c r="L303" s="128"/>
      <c r="M303" s="128"/>
      <c r="N303" s="128"/>
      <c r="Q303" s="29">
        <v>0</v>
      </c>
      <c r="R303" t="s">
        <v>5075</v>
      </c>
      <c r="S303" s="44"/>
    </row>
    <row r="304" spans="10:19" ht="13">
      <c r="J304" s="41" t="s">
        <v>365</v>
      </c>
      <c r="K304" s="128"/>
      <c r="L304" s="128"/>
      <c r="M304" s="128"/>
      <c r="N304" s="128"/>
      <c r="Q304" s="29">
        <v>0</v>
      </c>
      <c r="R304" t="s">
        <v>5075</v>
      </c>
      <c r="S304" s="44"/>
    </row>
    <row r="305" spans="10:19" ht="13">
      <c r="J305" s="41" t="s">
        <v>365</v>
      </c>
      <c r="K305" s="128"/>
      <c r="L305" s="128"/>
      <c r="M305" s="128"/>
      <c r="N305" s="128"/>
      <c r="Q305" s="29">
        <v>0</v>
      </c>
      <c r="R305" t="s">
        <v>5075</v>
      </c>
      <c r="S305" s="44"/>
    </row>
    <row r="306" spans="10:19" ht="13">
      <c r="J306" s="41" t="s">
        <v>365</v>
      </c>
      <c r="K306" s="128"/>
      <c r="L306" s="128"/>
      <c r="M306" s="128"/>
      <c r="N306" s="128"/>
      <c r="Q306" s="29">
        <v>0</v>
      </c>
      <c r="R306" t="s">
        <v>5075</v>
      </c>
      <c r="S306" s="44"/>
    </row>
    <row r="307" spans="10:19" ht="13">
      <c r="J307" s="41" t="s">
        <v>365</v>
      </c>
      <c r="K307" s="128"/>
      <c r="L307" s="128"/>
      <c r="M307" s="128"/>
      <c r="N307" s="128"/>
      <c r="Q307" s="29">
        <v>0</v>
      </c>
      <c r="R307" t="s">
        <v>5075</v>
      </c>
      <c r="S307" s="44"/>
    </row>
    <row r="308" spans="10:19" ht="13">
      <c r="J308" s="41" t="s">
        <v>365</v>
      </c>
      <c r="K308" s="128"/>
      <c r="L308" s="128"/>
      <c r="M308" s="128"/>
      <c r="N308" s="128"/>
      <c r="Q308" s="29">
        <v>0</v>
      </c>
      <c r="R308" t="s">
        <v>5075</v>
      </c>
      <c r="S308" s="44"/>
    </row>
    <row r="309" spans="10:19" ht="13">
      <c r="J309" s="41" t="s">
        <v>365</v>
      </c>
      <c r="K309" s="128"/>
      <c r="L309" s="128"/>
      <c r="M309" s="128"/>
      <c r="N309" s="128"/>
      <c r="Q309" s="29">
        <v>0</v>
      </c>
      <c r="R309" t="s">
        <v>5075</v>
      </c>
      <c r="S309" s="44"/>
    </row>
    <row r="310" spans="10:19" ht="13">
      <c r="J310" s="41" t="s">
        <v>365</v>
      </c>
      <c r="K310" s="128"/>
      <c r="L310" s="128"/>
      <c r="M310" s="128"/>
      <c r="N310" s="128"/>
      <c r="Q310" s="29">
        <v>0</v>
      </c>
      <c r="R310" t="s">
        <v>5075</v>
      </c>
      <c r="S310" s="44"/>
    </row>
    <row r="311" spans="10:19" ht="13">
      <c r="J311" s="41" t="s">
        <v>365</v>
      </c>
      <c r="K311" s="128"/>
      <c r="L311" s="128"/>
      <c r="M311" s="128"/>
      <c r="N311" s="128"/>
      <c r="Q311" s="29">
        <v>0</v>
      </c>
      <c r="R311" t="s">
        <v>5075</v>
      </c>
      <c r="S311" s="44"/>
    </row>
    <row r="312" spans="10:19" ht="13">
      <c r="J312" s="41" t="s">
        <v>365</v>
      </c>
      <c r="K312" s="128"/>
      <c r="L312" s="128"/>
      <c r="M312" s="128"/>
      <c r="N312" s="128"/>
      <c r="Q312" s="29">
        <v>0</v>
      </c>
      <c r="R312" t="s">
        <v>5075</v>
      </c>
      <c r="S312" s="44"/>
    </row>
    <row r="313" spans="10:19" ht="13">
      <c r="J313" s="41" t="s">
        <v>365</v>
      </c>
      <c r="K313" s="128"/>
      <c r="L313" s="128"/>
      <c r="M313" s="128"/>
      <c r="N313" s="128"/>
      <c r="Q313" s="29">
        <v>0</v>
      </c>
      <c r="R313" t="s">
        <v>5075</v>
      </c>
      <c r="S313" s="44"/>
    </row>
    <row r="314" spans="10:19" ht="13">
      <c r="J314" s="41" t="s">
        <v>365</v>
      </c>
      <c r="K314" s="128"/>
      <c r="L314" s="128"/>
      <c r="M314" s="128"/>
      <c r="N314" s="128"/>
      <c r="Q314" s="29">
        <v>0</v>
      </c>
      <c r="R314" t="s">
        <v>5075</v>
      </c>
      <c r="S314" s="44"/>
    </row>
    <row r="315" spans="10:19" ht="13">
      <c r="J315" s="41" t="s">
        <v>365</v>
      </c>
      <c r="K315" s="128"/>
      <c r="L315" s="128"/>
      <c r="M315" s="128"/>
      <c r="N315" s="128"/>
      <c r="Q315" s="29">
        <v>0</v>
      </c>
      <c r="R315" t="s">
        <v>5075</v>
      </c>
      <c r="S315" s="44"/>
    </row>
    <row r="316" spans="10:19" ht="13">
      <c r="J316" s="41" t="s">
        <v>365</v>
      </c>
      <c r="K316" s="128"/>
      <c r="L316" s="128"/>
      <c r="M316" s="128"/>
      <c r="N316" s="128"/>
      <c r="Q316" s="29">
        <v>0</v>
      </c>
      <c r="R316" t="s">
        <v>5075</v>
      </c>
      <c r="S316" s="44"/>
    </row>
    <row r="317" spans="10:19" ht="13">
      <c r="J317" s="41" t="s">
        <v>365</v>
      </c>
      <c r="K317" s="128"/>
      <c r="L317" s="128"/>
      <c r="M317" s="128"/>
      <c r="N317" s="128"/>
      <c r="Q317" s="29">
        <v>0</v>
      </c>
      <c r="R317" t="s">
        <v>5075</v>
      </c>
      <c r="S317" s="44"/>
    </row>
    <row r="318" spans="10:19" ht="13">
      <c r="J318" s="41" t="s">
        <v>365</v>
      </c>
      <c r="K318" s="128"/>
      <c r="L318" s="128"/>
      <c r="M318" s="128"/>
      <c r="N318" s="128"/>
      <c r="Q318" s="29">
        <v>0</v>
      </c>
      <c r="R318" t="s">
        <v>5075</v>
      </c>
      <c r="S318" s="44"/>
    </row>
    <row r="319" spans="10:19" ht="13">
      <c r="J319" s="41" t="s">
        <v>365</v>
      </c>
      <c r="K319" s="128"/>
      <c r="L319" s="128"/>
      <c r="M319" s="128"/>
      <c r="N319" s="128"/>
      <c r="Q319" s="29">
        <v>0</v>
      </c>
      <c r="R319" t="s">
        <v>5075</v>
      </c>
      <c r="S319" s="44"/>
    </row>
    <row r="320" spans="10:19" ht="13">
      <c r="J320" s="41" t="s">
        <v>365</v>
      </c>
      <c r="K320" s="128"/>
      <c r="L320" s="128"/>
      <c r="M320" s="128"/>
      <c r="N320" s="128"/>
      <c r="Q320" s="29">
        <v>0</v>
      </c>
      <c r="R320" t="s">
        <v>5075</v>
      </c>
      <c r="S320" s="44"/>
    </row>
    <row r="321" spans="10:19" ht="13">
      <c r="J321" s="41" t="s">
        <v>365</v>
      </c>
      <c r="K321" s="128"/>
      <c r="L321" s="128"/>
      <c r="M321" s="128"/>
      <c r="N321" s="128"/>
      <c r="Q321" s="29">
        <v>0</v>
      </c>
      <c r="R321" t="s">
        <v>5075</v>
      </c>
      <c r="S321" s="44"/>
    </row>
    <row r="322" spans="10:19" ht="13">
      <c r="J322" s="41" t="s">
        <v>365</v>
      </c>
      <c r="K322" s="128"/>
      <c r="L322" s="128"/>
      <c r="M322" s="128"/>
      <c r="N322" s="128"/>
      <c r="Q322" s="29">
        <v>0</v>
      </c>
      <c r="R322" t="s">
        <v>5075</v>
      </c>
      <c r="S322" s="44"/>
    </row>
    <row r="323" spans="10:19" ht="13">
      <c r="J323" s="41" t="s">
        <v>365</v>
      </c>
      <c r="K323" s="128"/>
      <c r="L323" s="128"/>
      <c r="M323" s="128"/>
      <c r="N323" s="128"/>
      <c r="Q323" s="29">
        <v>0</v>
      </c>
      <c r="R323" t="s">
        <v>5075</v>
      </c>
      <c r="S323" s="44"/>
    </row>
    <row r="324" spans="10:19" ht="13">
      <c r="J324" s="41" t="s">
        <v>365</v>
      </c>
      <c r="K324" s="128"/>
      <c r="L324" s="128"/>
      <c r="M324" s="128"/>
      <c r="N324" s="128"/>
      <c r="Q324" s="29">
        <v>0</v>
      </c>
      <c r="R324" t="s">
        <v>5075</v>
      </c>
      <c r="S324" s="44"/>
    </row>
    <row r="325" spans="10:19" ht="13">
      <c r="J325" s="41" t="s">
        <v>365</v>
      </c>
      <c r="K325" s="128"/>
      <c r="L325" s="128"/>
      <c r="M325" s="128"/>
      <c r="N325" s="128"/>
      <c r="Q325" s="29">
        <v>0</v>
      </c>
      <c r="R325" t="s">
        <v>5075</v>
      </c>
      <c r="S325" s="44"/>
    </row>
    <row r="326" spans="10:19" ht="13">
      <c r="J326" s="41" t="s">
        <v>365</v>
      </c>
      <c r="K326" s="128"/>
      <c r="L326" s="128"/>
      <c r="M326" s="128"/>
      <c r="N326" s="128"/>
      <c r="Q326" s="29">
        <v>0</v>
      </c>
      <c r="R326" t="s">
        <v>5075</v>
      </c>
      <c r="S326" s="44"/>
    </row>
    <row r="327" spans="10:19" ht="13">
      <c r="J327" s="41" t="s">
        <v>365</v>
      </c>
      <c r="K327" s="128"/>
      <c r="L327" s="128"/>
      <c r="M327" s="128"/>
      <c r="N327" s="128"/>
      <c r="Q327" s="29">
        <v>0</v>
      </c>
      <c r="R327" t="s">
        <v>5075</v>
      </c>
      <c r="S327" s="44"/>
    </row>
    <row r="328" spans="10:19" ht="13">
      <c r="J328" s="41" t="s">
        <v>365</v>
      </c>
      <c r="K328" s="128"/>
      <c r="L328" s="128"/>
      <c r="M328" s="128"/>
      <c r="N328" s="128"/>
      <c r="Q328" s="29">
        <v>0</v>
      </c>
      <c r="R328" t="s">
        <v>5075</v>
      </c>
      <c r="S328" s="44"/>
    </row>
    <row r="329" spans="10:19" ht="13.5" thickBot="1">
      <c r="J329" s="41" t="s">
        <v>365</v>
      </c>
      <c r="Q329" s="118">
        <f>SUM(Q260:Q328)</f>
        <v>-176483410.05375415</v>
      </c>
    </row>
    <row r="330" spans="10:19" ht="13">
      <c r="J330" s="41" t="s">
        <v>365</v>
      </c>
      <c r="Q330" s="29"/>
    </row>
    <row r="331" spans="10:19" ht="13">
      <c r="J331" s="41" t="s">
        <v>365</v>
      </c>
    </row>
    <row r="332" spans="10:19" ht="13">
      <c r="J332" s="41" t="s">
        <v>365</v>
      </c>
    </row>
    <row r="333" spans="10:19" ht="13">
      <c r="J333" s="41" t="s">
        <v>365</v>
      </c>
    </row>
    <row r="334" spans="10:19" ht="13">
      <c r="J334" s="41" t="s">
        <v>365</v>
      </c>
    </row>
    <row r="335" spans="10:19" ht="13">
      <c r="J335" s="41" t="s">
        <v>365</v>
      </c>
    </row>
    <row r="336" spans="10:19" ht="13">
      <c r="J336" s="41" t="s">
        <v>365</v>
      </c>
    </row>
    <row r="337" spans="2:23" ht="13">
      <c r="J337" s="41" t="s">
        <v>365</v>
      </c>
    </row>
    <row r="338" spans="2:23" ht="13">
      <c r="J338" s="41" t="s">
        <v>365</v>
      </c>
    </row>
    <row r="339" spans="2:23" ht="13">
      <c r="J339" s="41"/>
    </row>
    <row r="340" spans="2:23" ht="13">
      <c r="J340" s="41"/>
    </row>
    <row r="341" spans="2:23" ht="13">
      <c r="B341" s="29">
        <v>-557729816.93780935</v>
      </c>
      <c r="C341" s="29">
        <v>7.2759576141834259E-12</v>
      </c>
      <c r="D341" s="29">
        <v>-91778062.613533273</v>
      </c>
      <c r="E341" s="29"/>
      <c r="F341" s="29"/>
      <c r="G341" s="29"/>
      <c r="H341" s="29"/>
      <c r="I341" s="29"/>
      <c r="J341" s="41"/>
      <c r="M341" s="29"/>
      <c r="N341" s="29"/>
      <c r="O341" s="29"/>
      <c r="P341" s="29"/>
      <c r="Q341" s="29"/>
      <c r="R341" s="29"/>
      <c r="W341" s="29"/>
    </row>
    <row r="342" spans="2:23" ht="13">
      <c r="B342" s="29">
        <v>-400</v>
      </c>
      <c r="C342" s="29">
        <v>2.7939677238464355E-9</v>
      </c>
      <c r="D342" s="29">
        <v>0</v>
      </c>
      <c r="E342" s="29"/>
      <c r="F342" s="29"/>
      <c r="G342" s="29"/>
      <c r="H342" s="29"/>
      <c r="I342" s="29"/>
      <c r="J342" s="41"/>
      <c r="N342" s="29"/>
      <c r="O342" s="29"/>
      <c r="P342" s="29"/>
      <c r="Q342" s="29"/>
      <c r="R342" s="29"/>
      <c r="S342" s="29"/>
      <c r="T342" s="29"/>
      <c r="U342" s="29"/>
      <c r="V342" s="29"/>
      <c r="W342" s="29"/>
    </row>
  </sheetData>
  <autoFilter ref="A9:R342" xr:uid="{E482BC97-DE13-4F08-9BE1-CA184CE06A00}"/>
  <pageMargins left="0.51181102362204722" right="0.31496062992125984" top="0.55118110236220474" bottom="0.74803149606299213" header="0.31496062992125984" footer="0.31496062992125984"/>
  <pageSetup paperSize="8" scale="48" fitToHeight="7" orientation="landscape" r:id="rId1"/>
  <headerFooter>
    <oddFooter>&amp;L&amp;F&amp;C&amp;A&amp;RPage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E9FC1-F9EE-4F2C-BED8-C62E4549BC60}">
  <sheetPr codeName="Sheet25">
    <tabColor rgb="FFF371F3"/>
    <pageSetUpPr fitToPage="1"/>
  </sheetPr>
  <dimension ref="A1:AQ87"/>
  <sheetViews>
    <sheetView workbookViewId="0">
      <selection activeCell="U7" sqref="U7"/>
    </sheetView>
  </sheetViews>
  <sheetFormatPr defaultColWidth="9.453125" defaultRowHeight="12.5"/>
  <cols>
    <col min="1" max="1" width="17.7265625" style="42" customWidth="1"/>
    <col min="2" max="2" width="15" style="42" customWidth="1"/>
    <col min="3" max="3" width="10.453125" style="42" customWidth="1"/>
    <col min="4" max="4" width="9.7265625" style="42" customWidth="1"/>
    <col min="5" max="5" width="10.1796875" style="42" customWidth="1"/>
    <col min="6" max="6" width="42.54296875" style="42" customWidth="1"/>
    <col min="7" max="7" width="19.54296875" style="42" customWidth="1"/>
    <col min="8" max="8" width="11.1796875" style="42" customWidth="1"/>
    <col min="9" max="9" width="9.7265625" style="42" customWidth="1"/>
    <col min="10" max="10" width="10" style="42" customWidth="1"/>
    <col min="11" max="12" width="19" style="42" customWidth="1"/>
    <col min="13" max="13" width="37.54296875" style="42" customWidth="1"/>
    <col min="14" max="14" width="10.453125" style="42" customWidth="1"/>
    <col min="15" max="15" width="10.26953125" style="42" customWidth="1"/>
    <col min="16" max="16" width="9.1796875" style="42" customWidth="1"/>
    <col min="17" max="17" width="17.453125" style="42" customWidth="1"/>
    <col min="18" max="18" width="15" style="42" customWidth="1"/>
    <col min="19" max="19" width="13.1796875" style="42" customWidth="1"/>
    <col min="20" max="20" width="15" style="42" customWidth="1"/>
    <col min="21" max="21" width="14.453125" style="42" customWidth="1"/>
    <col min="22" max="25" width="13.453125" style="42" customWidth="1"/>
    <col min="26" max="26" width="12.26953125" style="42" customWidth="1"/>
    <col min="27" max="27" width="10.453125" style="42" customWidth="1"/>
    <col min="28" max="28" width="13.453125" style="42" customWidth="1"/>
    <col min="29" max="29" width="12" style="42" customWidth="1"/>
    <col min="30" max="30" width="14.453125" style="42" customWidth="1"/>
    <col min="31" max="31" width="12.453125" customWidth="1"/>
    <col min="32" max="32" width="11.81640625" customWidth="1"/>
    <col min="33" max="33" width="12.453125" customWidth="1"/>
    <col min="34" max="34" width="13.453125" style="103" customWidth="1"/>
    <col min="35" max="16384" width="9.453125" style="42"/>
  </cols>
  <sheetData>
    <row r="1" spans="1:43" ht="25">
      <c r="A1" s="122" t="s">
        <v>5068</v>
      </c>
    </row>
    <row r="3" spans="1:43" ht="13">
      <c r="A3" s="94" t="s">
        <v>5076</v>
      </c>
    </row>
    <row r="4" spans="1:43" ht="13">
      <c r="A4" s="94"/>
    </row>
    <row r="6" spans="1:43" s="103" customFormat="1" ht="60">
      <c r="A6" s="45" t="s">
        <v>1941</v>
      </c>
      <c r="B6" s="45" t="s">
        <v>52</v>
      </c>
      <c r="C6" s="45" t="s">
        <v>1942</v>
      </c>
      <c r="D6" s="45" t="s">
        <v>1943</v>
      </c>
      <c r="E6" s="45" t="s">
        <v>1944</v>
      </c>
      <c r="F6" s="45" t="s">
        <v>1945</v>
      </c>
      <c r="G6" s="45" t="s">
        <v>1946</v>
      </c>
      <c r="H6" s="45" t="s">
        <v>5016</v>
      </c>
      <c r="I6" s="45" t="s">
        <v>29</v>
      </c>
      <c r="J6" s="45" t="s">
        <v>1947</v>
      </c>
      <c r="K6" s="45" t="s">
        <v>1948</v>
      </c>
      <c r="L6" s="45" t="s">
        <v>1957</v>
      </c>
      <c r="M6" s="45" t="s">
        <v>1949</v>
      </c>
      <c r="N6" s="45" t="s">
        <v>1950</v>
      </c>
      <c r="O6" s="45" t="s">
        <v>1951</v>
      </c>
      <c r="P6" s="45" t="s">
        <v>1952</v>
      </c>
      <c r="Q6" s="45" t="s">
        <v>1953</v>
      </c>
      <c r="R6" s="45" t="s">
        <v>1954</v>
      </c>
      <c r="S6" s="45" t="s">
        <v>5083</v>
      </c>
      <c r="T6" s="102" t="s">
        <v>1955</v>
      </c>
      <c r="U6" s="45" t="s">
        <v>786</v>
      </c>
      <c r="V6" s="45" t="s">
        <v>1956</v>
      </c>
      <c r="W6" s="45" t="s">
        <v>4</v>
      </c>
      <c r="X6" s="45" t="s">
        <v>5012</v>
      </c>
      <c r="Y6" s="45" t="s">
        <v>5013</v>
      </c>
      <c r="Z6" s="45" t="s">
        <v>5014</v>
      </c>
      <c r="AA6" s="45" t="s">
        <v>5015</v>
      </c>
      <c r="AB6" s="45" t="s">
        <v>55</v>
      </c>
      <c r="AC6" s="45" t="s">
        <v>268</v>
      </c>
      <c r="AD6" s="45" t="s">
        <v>5020</v>
      </c>
      <c r="AE6" s="525" t="s">
        <v>7194</v>
      </c>
      <c r="AF6" s="531" t="s">
        <v>7196</v>
      </c>
      <c r="AG6"/>
      <c r="AH6" s="124"/>
      <c r="AI6" s="123"/>
      <c r="AJ6" s="42"/>
      <c r="AK6" s="42"/>
      <c r="AL6" s="42"/>
      <c r="AM6" s="42"/>
      <c r="AN6" s="42"/>
      <c r="AO6" s="42"/>
      <c r="AP6" s="42"/>
      <c r="AQ6" s="42"/>
    </row>
    <row r="7" spans="1:43" ht="26">
      <c r="A7" s="104" t="s">
        <v>5030</v>
      </c>
      <c r="B7" s="104"/>
      <c r="C7" s="104"/>
      <c r="D7" s="105"/>
      <c r="E7" s="104"/>
      <c r="F7" s="106" t="s">
        <v>5874</v>
      </c>
      <c r="G7" s="106"/>
      <c r="H7" s="106"/>
      <c r="I7" s="106"/>
      <c r="J7" s="104"/>
      <c r="K7" s="104"/>
      <c r="L7" s="104"/>
      <c r="M7" s="104" t="s">
        <v>6627</v>
      </c>
      <c r="N7" s="107">
        <v>1</v>
      </c>
      <c r="O7" s="104"/>
      <c r="P7" s="104"/>
      <c r="Q7" s="104"/>
      <c r="R7" s="104"/>
      <c r="S7" s="107">
        <v>1</v>
      </c>
      <c r="T7" s="108">
        <v>2031</v>
      </c>
      <c r="U7" s="109">
        <v>-3394841.0723915002</v>
      </c>
      <c r="W7" s="110">
        <v>-3394841.0723915002</v>
      </c>
      <c r="X7" s="111">
        <v>1</v>
      </c>
      <c r="Y7" s="112">
        <v>0</v>
      </c>
      <c r="Z7" s="110">
        <v>0</v>
      </c>
      <c r="AA7" s="110">
        <v>0</v>
      </c>
      <c r="AB7" s="110">
        <v>-3394841.0723915002</v>
      </c>
      <c r="AC7" s="110">
        <v>0</v>
      </c>
      <c r="AD7" s="110">
        <v>0</v>
      </c>
      <c r="AE7" s="43" t="s">
        <v>649</v>
      </c>
      <c r="AF7" s="104" t="s">
        <v>764</v>
      </c>
      <c r="AH7" s="126"/>
      <c r="AI7" s="126"/>
    </row>
    <row r="8" spans="1:43" ht="26">
      <c r="A8" s="104" t="s">
        <v>5030</v>
      </c>
      <c r="B8" s="104"/>
      <c r="D8" s="113"/>
      <c r="F8" s="106" t="s">
        <v>5874</v>
      </c>
      <c r="G8" s="28"/>
      <c r="H8" s="28"/>
      <c r="I8" s="28"/>
      <c r="K8" s="42" t="s">
        <v>366</v>
      </c>
      <c r="M8" s="104" t="s">
        <v>5976</v>
      </c>
      <c r="N8" s="112">
        <v>1</v>
      </c>
      <c r="S8" s="112">
        <v>1</v>
      </c>
      <c r="T8" s="108">
        <v>2031</v>
      </c>
      <c r="U8" s="110">
        <v>-71747065.385445714</v>
      </c>
      <c r="W8" s="110">
        <v>-71747065.385445714</v>
      </c>
      <c r="X8" s="111">
        <v>1</v>
      </c>
      <c r="Y8" s="112">
        <v>0</v>
      </c>
      <c r="Z8" s="110">
        <v>0</v>
      </c>
      <c r="AA8" s="110">
        <v>0</v>
      </c>
      <c r="AB8" s="110">
        <v>-71747065.385445714</v>
      </c>
      <c r="AC8" s="110">
        <v>0</v>
      </c>
      <c r="AD8" s="110">
        <v>0</v>
      </c>
      <c r="AE8" s="42" t="s">
        <v>526</v>
      </c>
      <c r="AF8" s="104" t="s">
        <v>765</v>
      </c>
      <c r="AH8" s="42"/>
    </row>
    <row r="9" spans="1:43" ht="26">
      <c r="A9" s="104" t="s">
        <v>5030</v>
      </c>
      <c r="B9" s="104"/>
      <c r="D9" s="113"/>
      <c r="F9" s="106" t="s">
        <v>5874</v>
      </c>
      <c r="G9" s="28"/>
      <c r="H9" s="28"/>
      <c r="I9" s="28"/>
      <c r="K9" s="42" t="s">
        <v>366</v>
      </c>
      <c r="M9" s="104" t="s">
        <v>6359</v>
      </c>
      <c r="N9" s="112">
        <v>1</v>
      </c>
      <c r="S9" s="112">
        <v>1</v>
      </c>
      <c r="T9" s="108">
        <v>2031</v>
      </c>
      <c r="U9" s="110">
        <v>-306591.30897380307</v>
      </c>
      <c r="W9" s="110">
        <v>-306591.30897380307</v>
      </c>
      <c r="X9" s="111">
        <v>1</v>
      </c>
      <c r="Y9" s="112">
        <v>0</v>
      </c>
      <c r="Z9" s="110">
        <v>0</v>
      </c>
      <c r="AA9" s="110">
        <v>0</v>
      </c>
      <c r="AB9" s="110">
        <v>-306591.30897380307</v>
      </c>
      <c r="AC9" s="110">
        <v>0</v>
      </c>
      <c r="AD9" s="110">
        <v>0</v>
      </c>
      <c r="AE9" s="42" t="s">
        <v>536</v>
      </c>
      <c r="AF9" s="104" t="s">
        <v>764</v>
      </c>
      <c r="AH9" s="42"/>
    </row>
    <row r="10" spans="1:43" ht="26">
      <c r="A10" s="104" t="s">
        <v>5030</v>
      </c>
      <c r="B10" s="104"/>
      <c r="D10" s="113"/>
      <c r="F10" s="106" t="s">
        <v>5874</v>
      </c>
      <c r="G10" s="28"/>
      <c r="H10" s="28"/>
      <c r="I10" s="28"/>
      <c r="K10" s="42" t="s">
        <v>369</v>
      </c>
      <c r="M10" s="104" t="s">
        <v>6318</v>
      </c>
      <c r="N10" s="112">
        <v>1</v>
      </c>
      <c r="S10" s="112">
        <v>1</v>
      </c>
      <c r="T10" s="108">
        <v>2031</v>
      </c>
      <c r="U10" s="110">
        <v>-112234.17726662158</v>
      </c>
      <c r="W10" s="110">
        <v>-112234.17726662158</v>
      </c>
      <c r="X10" s="111">
        <v>1</v>
      </c>
      <c r="Y10" s="112">
        <v>0</v>
      </c>
      <c r="Z10" s="110">
        <v>0</v>
      </c>
      <c r="AA10" s="110">
        <v>0</v>
      </c>
      <c r="AB10" s="110">
        <v>-112234.17726662158</v>
      </c>
      <c r="AC10" s="110">
        <v>0</v>
      </c>
      <c r="AD10" s="110">
        <v>0</v>
      </c>
      <c r="AE10" s="42" t="s">
        <v>539</v>
      </c>
      <c r="AF10" s="104" t="s">
        <v>764</v>
      </c>
      <c r="AH10" s="42"/>
    </row>
    <row r="11" spans="1:43" ht="26">
      <c r="A11" s="104" t="s">
        <v>5030</v>
      </c>
      <c r="B11" s="104"/>
      <c r="D11" s="113"/>
      <c r="F11" s="106" t="s">
        <v>5874</v>
      </c>
      <c r="G11" s="28"/>
      <c r="H11" s="28"/>
      <c r="I11" s="28"/>
      <c r="K11" s="42" t="s">
        <v>370</v>
      </c>
      <c r="M11" s="104" t="s">
        <v>6351</v>
      </c>
      <c r="N11" s="112">
        <v>1</v>
      </c>
      <c r="S11" s="112">
        <v>1</v>
      </c>
      <c r="T11" s="108">
        <v>2031</v>
      </c>
      <c r="U11" s="110">
        <v>-671958.26239174372</v>
      </c>
      <c r="W11" s="110">
        <v>-671958.26239174372</v>
      </c>
      <c r="X11" s="111">
        <v>1</v>
      </c>
      <c r="Y11" s="112">
        <v>0</v>
      </c>
      <c r="Z11" s="110">
        <v>0</v>
      </c>
      <c r="AA11" s="110">
        <v>0</v>
      </c>
      <c r="AB11" s="110">
        <v>-671958.26239174372</v>
      </c>
      <c r="AC11" s="110">
        <v>0</v>
      </c>
      <c r="AD11" s="110">
        <v>0</v>
      </c>
      <c r="AE11" s="42" t="s">
        <v>540</v>
      </c>
      <c r="AF11" s="104" t="s">
        <v>764</v>
      </c>
      <c r="AH11" s="42"/>
    </row>
    <row r="12" spans="1:43" ht="26">
      <c r="A12" s="104" t="s">
        <v>5030</v>
      </c>
      <c r="B12" s="104"/>
      <c r="D12" s="113"/>
      <c r="F12" s="106" t="s">
        <v>5874</v>
      </c>
      <c r="G12" s="28"/>
      <c r="H12" s="28"/>
      <c r="I12" s="28"/>
      <c r="K12" s="42" t="s">
        <v>366</v>
      </c>
      <c r="M12" s="104" t="s">
        <v>5973</v>
      </c>
      <c r="N12" s="112">
        <v>1</v>
      </c>
      <c r="S12" s="112">
        <v>1</v>
      </c>
      <c r="T12" s="108">
        <v>2031</v>
      </c>
      <c r="U12" s="110">
        <v>-31140.576669009868</v>
      </c>
      <c r="W12" s="110">
        <v>-31140.576669009868</v>
      </c>
      <c r="X12" s="111">
        <v>1</v>
      </c>
      <c r="Y12" s="112">
        <v>0</v>
      </c>
      <c r="Z12" s="110">
        <v>0</v>
      </c>
      <c r="AA12" s="110">
        <v>0</v>
      </c>
      <c r="AB12" s="110">
        <v>-31140.576669009868</v>
      </c>
      <c r="AC12" s="110">
        <v>0</v>
      </c>
      <c r="AD12" s="110">
        <v>0</v>
      </c>
      <c r="AE12" s="42" t="s">
        <v>541</v>
      </c>
      <c r="AF12" s="104" t="s">
        <v>764</v>
      </c>
      <c r="AH12" s="42"/>
    </row>
    <row r="13" spans="1:43" ht="26">
      <c r="A13" s="104" t="s">
        <v>5030</v>
      </c>
      <c r="B13" s="104"/>
      <c r="D13" s="1"/>
      <c r="F13" s="106" t="s">
        <v>5874</v>
      </c>
      <c r="G13" s="28"/>
      <c r="H13" s="28"/>
      <c r="I13" s="28"/>
      <c r="K13" s="42" t="s">
        <v>366</v>
      </c>
      <c r="M13" s="104" t="s">
        <v>6325</v>
      </c>
      <c r="N13" s="112">
        <v>1</v>
      </c>
      <c r="S13" s="112">
        <v>1</v>
      </c>
      <c r="T13" s="108">
        <v>2031</v>
      </c>
      <c r="U13" s="110">
        <v>-272428.96237842366</v>
      </c>
      <c r="W13" s="110">
        <v>-272428.96237842366</v>
      </c>
      <c r="X13" s="111">
        <v>1</v>
      </c>
      <c r="Y13" s="112">
        <v>0</v>
      </c>
      <c r="Z13" s="110">
        <v>0</v>
      </c>
      <c r="AA13" s="110">
        <v>0</v>
      </c>
      <c r="AB13" s="110">
        <v>-272428.96237842366</v>
      </c>
      <c r="AC13" s="110">
        <v>0</v>
      </c>
      <c r="AD13" s="110">
        <v>0</v>
      </c>
      <c r="AE13" s="42" t="s">
        <v>545</v>
      </c>
      <c r="AF13" s="104" t="s">
        <v>765</v>
      </c>
      <c r="AH13" s="42"/>
    </row>
    <row r="14" spans="1:43" ht="26">
      <c r="A14" s="104" t="s">
        <v>5030</v>
      </c>
      <c r="B14" s="104"/>
      <c r="D14" s="1"/>
      <c r="F14" s="106" t="s">
        <v>5874</v>
      </c>
      <c r="G14" s="28"/>
      <c r="H14" s="28"/>
      <c r="I14" s="28"/>
      <c r="K14" s="42" t="s">
        <v>366</v>
      </c>
      <c r="M14" s="104" t="s">
        <v>6398</v>
      </c>
      <c r="N14" s="112">
        <v>1</v>
      </c>
      <c r="S14" s="112">
        <v>1</v>
      </c>
      <c r="T14" s="108">
        <v>2031</v>
      </c>
      <c r="U14" s="110">
        <v>-3372.6499999999996</v>
      </c>
      <c r="W14" s="110">
        <v>-3372.6499999999996</v>
      </c>
      <c r="X14" s="111">
        <v>1</v>
      </c>
      <c r="Y14" s="112">
        <v>0</v>
      </c>
      <c r="Z14" s="110">
        <v>0</v>
      </c>
      <c r="AA14" s="110">
        <v>0</v>
      </c>
      <c r="AB14" s="110">
        <v>-3372.6499999999996</v>
      </c>
      <c r="AC14" s="110">
        <v>0</v>
      </c>
      <c r="AD14" s="110">
        <v>0</v>
      </c>
      <c r="AE14" s="42" t="s">
        <v>549</v>
      </c>
      <c r="AF14" s="104" t="s">
        <v>765</v>
      </c>
      <c r="AH14" s="42"/>
    </row>
    <row r="15" spans="1:43" ht="26">
      <c r="A15" s="104" t="s">
        <v>5030</v>
      </c>
      <c r="B15" s="104"/>
      <c r="D15" s="113"/>
      <c r="F15" s="106" t="s">
        <v>5874</v>
      </c>
      <c r="G15" s="28"/>
      <c r="H15" s="28"/>
      <c r="I15" s="28"/>
      <c r="K15" s="42" t="s">
        <v>366</v>
      </c>
      <c r="M15" s="104" t="s">
        <v>6413</v>
      </c>
      <c r="N15" s="112">
        <v>1</v>
      </c>
      <c r="S15" s="112">
        <v>1</v>
      </c>
      <c r="T15" s="108">
        <v>2031</v>
      </c>
      <c r="U15" s="110">
        <v>-109541.47909037746</v>
      </c>
      <c r="W15" s="110">
        <v>-109541.47909037746</v>
      </c>
      <c r="X15" s="111">
        <v>1</v>
      </c>
      <c r="Y15" s="112">
        <v>0</v>
      </c>
      <c r="Z15" s="110">
        <v>0</v>
      </c>
      <c r="AA15" s="110">
        <v>0</v>
      </c>
      <c r="AB15" s="110">
        <v>-109541.47909037746</v>
      </c>
      <c r="AC15" s="110">
        <v>0</v>
      </c>
      <c r="AD15" s="110">
        <v>0</v>
      </c>
      <c r="AE15" s="42" t="s">
        <v>550</v>
      </c>
      <c r="AF15" s="104" t="s">
        <v>765</v>
      </c>
      <c r="AH15" s="42"/>
    </row>
    <row r="16" spans="1:43" ht="26">
      <c r="A16" s="104" t="s">
        <v>5030</v>
      </c>
      <c r="B16" s="104"/>
      <c r="D16" s="113"/>
      <c r="F16" s="106" t="s">
        <v>5874</v>
      </c>
      <c r="G16" s="28"/>
      <c r="H16" s="28"/>
      <c r="I16" s="28"/>
      <c r="K16" s="42" t="s">
        <v>366</v>
      </c>
      <c r="M16" s="104" t="s">
        <v>6304</v>
      </c>
      <c r="N16" s="112">
        <v>1</v>
      </c>
      <c r="S16" s="112">
        <v>1</v>
      </c>
      <c r="T16" s="108">
        <v>2031</v>
      </c>
      <c r="U16" s="110">
        <v>-1755403.7173044789</v>
      </c>
      <c r="W16" s="110">
        <v>-1755403.7173044789</v>
      </c>
      <c r="X16" s="111">
        <v>1</v>
      </c>
      <c r="Y16" s="112">
        <v>0</v>
      </c>
      <c r="Z16" s="110">
        <v>0</v>
      </c>
      <c r="AA16" s="110">
        <v>0</v>
      </c>
      <c r="AB16" s="110">
        <v>-1755403.7173044789</v>
      </c>
      <c r="AC16" s="110">
        <v>0</v>
      </c>
      <c r="AD16" s="110">
        <v>0</v>
      </c>
      <c r="AE16" s="42" t="s">
        <v>552</v>
      </c>
      <c r="AF16" s="104" t="s">
        <v>764</v>
      </c>
      <c r="AH16" s="42"/>
    </row>
    <row r="17" spans="1:35" ht="26">
      <c r="A17" s="104" t="s">
        <v>5030</v>
      </c>
      <c r="B17" s="104"/>
      <c r="D17" s="113"/>
      <c r="F17" s="106" t="s">
        <v>5874</v>
      </c>
      <c r="G17" s="28"/>
      <c r="H17" s="28"/>
      <c r="I17" s="28"/>
      <c r="K17" s="42" t="s">
        <v>366</v>
      </c>
      <c r="M17" s="104" t="s">
        <v>5942</v>
      </c>
      <c r="N17" s="112">
        <v>1</v>
      </c>
      <c r="S17" s="112">
        <v>1</v>
      </c>
      <c r="T17" s="108">
        <v>2031</v>
      </c>
      <c r="U17" s="110">
        <v>-14317074.263953499</v>
      </c>
      <c r="W17" s="110">
        <v>-14317074.263953499</v>
      </c>
      <c r="X17" s="111">
        <v>1</v>
      </c>
      <c r="Y17" s="112">
        <v>0</v>
      </c>
      <c r="Z17" s="110">
        <v>0</v>
      </c>
      <c r="AA17" s="110">
        <v>0</v>
      </c>
      <c r="AB17" s="110">
        <v>-14317074.263953499</v>
      </c>
      <c r="AC17" s="110">
        <v>0</v>
      </c>
      <c r="AD17" s="110">
        <v>0</v>
      </c>
      <c r="AE17" s="42" t="s">
        <v>445</v>
      </c>
      <c r="AF17" s="104" t="s">
        <v>765</v>
      </c>
      <c r="AH17" s="42"/>
    </row>
    <row r="18" spans="1:35" ht="26">
      <c r="A18" s="104" t="s">
        <v>5030</v>
      </c>
      <c r="B18" s="104"/>
      <c r="D18" s="113"/>
      <c r="F18" s="106" t="s">
        <v>5874</v>
      </c>
      <c r="G18" s="28"/>
      <c r="H18" s="28"/>
      <c r="I18" s="28"/>
      <c r="K18" s="42" t="s">
        <v>366</v>
      </c>
      <c r="M18" s="104" t="s">
        <v>6535</v>
      </c>
      <c r="N18" s="112">
        <v>1</v>
      </c>
      <c r="S18" s="112">
        <v>1</v>
      </c>
      <c r="T18" s="108">
        <v>2031</v>
      </c>
      <c r="U18" s="110">
        <v>13143.751673989071</v>
      </c>
      <c r="W18" s="110">
        <v>13143.751673989071</v>
      </c>
      <c r="X18" s="111">
        <v>1</v>
      </c>
      <c r="Y18" s="112">
        <v>0</v>
      </c>
      <c r="Z18" s="110">
        <v>0</v>
      </c>
      <c r="AA18" s="110">
        <v>0</v>
      </c>
      <c r="AB18" s="110">
        <v>13143.751673989071</v>
      </c>
      <c r="AC18" s="110">
        <v>0</v>
      </c>
      <c r="AD18" s="110">
        <v>0</v>
      </c>
      <c r="AE18" s="42" t="s">
        <v>609</v>
      </c>
      <c r="AF18" s="104" t="s">
        <v>765</v>
      </c>
      <c r="AH18" s="42"/>
    </row>
    <row r="19" spans="1:35" ht="26">
      <c r="A19" s="104" t="s">
        <v>5030</v>
      </c>
      <c r="B19" s="104"/>
      <c r="D19" s="113"/>
      <c r="F19" s="106" t="s">
        <v>5874</v>
      </c>
      <c r="G19" s="28"/>
      <c r="H19" s="28"/>
      <c r="I19" s="28"/>
      <c r="K19" s="42" t="s">
        <v>366</v>
      </c>
      <c r="M19" s="104" t="s">
        <v>6511</v>
      </c>
      <c r="N19" s="112">
        <v>1</v>
      </c>
      <c r="S19" s="112">
        <v>1</v>
      </c>
      <c r="T19" s="108">
        <v>2031</v>
      </c>
      <c r="U19" s="110">
        <v>-6103.9631840000002</v>
      </c>
      <c r="W19" s="110">
        <v>-6103.9631840000002</v>
      </c>
      <c r="X19" s="111">
        <v>1</v>
      </c>
      <c r="Y19" s="112">
        <v>0</v>
      </c>
      <c r="Z19" s="110">
        <v>0</v>
      </c>
      <c r="AA19" s="110">
        <v>0</v>
      </c>
      <c r="AB19" s="110">
        <v>-6103.9631840000002</v>
      </c>
      <c r="AC19" s="110">
        <v>0</v>
      </c>
      <c r="AD19" s="110">
        <v>0</v>
      </c>
      <c r="AE19" s="42" t="s">
        <v>614</v>
      </c>
      <c r="AF19" s="104" t="s">
        <v>764</v>
      </c>
      <c r="AH19" s="117"/>
      <c r="AI19" s="117"/>
    </row>
    <row r="20" spans="1:35" ht="26">
      <c r="A20" s="104" t="s">
        <v>5030</v>
      </c>
      <c r="B20" s="104"/>
      <c r="D20" s="113"/>
      <c r="F20" s="106" t="s">
        <v>5874</v>
      </c>
      <c r="G20" s="28"/>
      <c r="H20" s="28"/>
      <c r="I20" s="28"/>
      <c r="K20" s="42" t="s">
        <v>366</v>
      </c>
      <c r="M20" s="104" t="s">
        <v>6707</v>
      </c>
      <c r="N20" s="112">
        <v>1</v>
      </c>
      <c r="S20" s="112">
        <v>1</v>
      </c>
      <c r="T20" s="108">
        <v>2031</v>
      </c>
      <c r="U20" s="110">
        <v>0</v>
      </c>
      <c r="W20" s="110">
        <v>0</v>
      </c>
      <c r="X20" s="111">
        <v>1</v>
      </c>
      <c r="Y20" s="112">
        <v>0</v>
      </c>
      <c r="Z20" s="110">
        <v>0</v>
      </c>
      <c r="AA20" s="110">
        <v>0</v>
      </c>
      <c r="AB20" s="110">
        <v>0</v>
      </c>
      <c r="AC20" s="110">
        <v>0</v>
      </c>
      <c r="AD20" s="110">
        <v>0</v>
      </c>
      <c r="AE20" s="42" t="s">
        <v>1905</v>
      </c>
      <c r="AF20" s="104" t="s">
        <v>764</v>
      </c>
      <c r="AH20" s="42"/>
    </row>
    <row r="21" spans="1:35" ht="26">
      <c r="A21" s="104" t="s">
        <v>5030</v>
      </c>
      <c r="B21" s="104"/>
      <c r="D21" s="113"/>
      <c r="F21" s="106" t="s">
        <v>5874</v>
      </c>
      <c r="G21" s="28"/>
      <c r="H21" s="28"/>
      <c r="I21" s="28"/>
      <c r="K21" s="42" t="s">
        <v>366</v>
      </c>
      <c r="M21" s="104" t="s">
        <v>6026</v>
      </c>
      <c r="N21" s="112">
        <v>1</v>
      </c>
      <c r="S21" s="112">
        <v>1</v>
      </c>
      <c r="T21" s="108">
        <v>2031</v>
      </c>
      <c r="U21" s="110">
        <v>-865610.92855581269</v>
      </c>
      <c r="W21" s="110">
        <v>-865610.92855581269</v>
      </c>
      <c r="X21" s="111">
        <v>1</v>
      </c>
      <c r="Y21" s="112">
        <v>0</v>
      </c>
      <c r="Z21" s="110">
        <v>0</v>
      </c>
      <c r="AA21" s="110">
        <v>0</v>
      </c>
      <c r="AB21" s="110">
        <v>-865610.92855581269</v>
      </c>
      <c r="AC21" s="110">
        <v>0</v>
      </c>
      <c r="AD21" s="110">
        <v>0</v>
      </c>
      <c r="AE21" s="42" t="s">
        <v>1908</v>
      </c>
      <c r="AF21" s="104" t="s">
        <v>764</v>
      </c>
      <c r="AH21" s="42"/>
    </row>
    <row r="22" spans="1:35" ht="26">
      <c r="A22" s="104" t="s">
        <v>5030</v>
      </c>
      <c r="B22" s="104"/>
      <c r="D22" s="113"/>
      <c r="F22" s="106" t="s">
        <v>5874</v>
      </c>
      <c r="G22" s="28"/>
      <c r="H22" s="28"/>
      <c r="I22" s="28"/>
      <c r="K22" s="42" t="s">
        <v>366</v>
      </c>
      <c r="M22" s="104" t="s">
        <v>6237</v>
      </c>
      <c r="N22" s="112">
        <v>1</v>
      </c>
      <c r="S22" s="112">
        <v>1</v>
      </c>
      <c r="T22" s="108">
        <v>2031</v>
      </c>
      <c r="U22" s="110">
        <v>-461549.62142911472</v>
      </c>
      <c r="W22" s="110">
        <v>-461549.62142911472</v>
      </c>
      <c r="X22" s="111">
        <v>1</v>
      </c>
      <c r="Y22" s="112">
        <v>0</v>
      </c>
      <c r="Z22" s="110">
        <v>0</v>
      </c>
      <c r="AA22" s="110">
        <v>0</v>
      </c>
      <c r="AB22" s="110">
        <v>-461549.62142911472</v>
      </c>
      <c r="AC22" s="110">
        <v>0</v>
      </c>
      <c r="AD22" s="110">
        <v>0</v>
      </c>
      <c r="AE22" s="42" t="s">
        <v>1887</v>
      </c>
      <c r="AF22" s="104" t="s">
        <v>764</v>
      </c>
      <c r="AH22" s="42"/>
    </row>
    <row r="23" spans="1:35" ht="26">
      <c r="A23" s="104" t="s">
        <v>5030</v>
      </c>
      <c r="B23" s="104"/>
      <c r="D23" s="113"/>
      <c r="F23" s="106" t="s">
        <v>5874</v>
      </c>
      <c r="G23" s="28"/>
      <c r="H23" s="28"/>
      <c r="I23" s="28"/>
      <c r="K23" s="42" t="s">
        <v>366</v>
      </c>
      <c r="M23" s="104" t="s">
        <v>6013</v>
      </c>
      <c r="N23" s="112">
        <v>1</v>
      </c>
      <c r="S23" s="112">
        <v>1</v>
      </c>
      <c r="T23" s="108">
        <v>2031</v>
      </c>
      <c r="U23" s="110">
        <v>-3294587.6865572101</v>
      </c>
      <c r="W23" s="110">
        <v>-3294587.6865572101</v>
      </c>
      <c r="X23" s="111">
        <v>1</v>
      </c>
      <c r="Y23" s="112">
        <v>0</v>
      </c>
      <c r="Z23" s="110">
        <v>0</v>
      </c>
      <c r="AA23" s="110">
        <v>0</v>
      </c>
      <c r="AB23" s="110">
        <v>-3294587.6865572101</v>
      </c>
      <c r="AC23" s="110">
        <v>0</v>
      </c>
      <c r="AD23" s="110">
        <v>0</v>
      </c>
      <c r="AE23" s="42" t="s">
        <v>1909</v>
      </c>
      <c r="AF23" s="104" t="s">
        <v>764</v>
      </c>
      <c r="AH23" s="42"/>
    </row>
    <row r="24" spans="1:35" ht="26">
      <c r="A24" s="104" t="s">
        <v>5030</v>
      </c>
      <c r="B24" s="104"/>
      <c r="D24" s="113"/>
      <c r="F24" s="106" t="s">
        <v>5874</v>
      </c>
      <c r="G24" s="28"/>
      <c r="H24" s="28"/>
      <c r="I24" s="28"/>
      <c r="K24" s="42" t="s">
        <v>366</v>
      </c>
      <c r="M24" s="104" t="s">
        <v>6005</v>
      </c>
      <c r="N24" s="112">
        <v>1</v>
      </c>
      <c r="S24" s="112">
        <v>1</v>
      </c>
      <c r="T24" s="108">
        <v>2031</v>
      </c>
      <c r="U24" s="110">
        <v>-59733365.569230519</v>
      </c>
      <c r="W24" s="110">
        <v>-59733365.569230519</v>
      </c>
      <c r="X24" s="111">
        <v>1</v>
      </c>
      <c r="Y24" s="112">
        <v>0</v>
      </c>
      <c r="Z24" s="110">
        <v>0</v>
      </c>
      <c r="AA24" s="110">
        <v>0</v>
      </c>
      <c r="AB24" s="110">
        <v>-59733365.569230519</v>
      </c>
      <c r="AC24" s="110">
        <v>0</v>
      </c>
      <c r="AD24" s="110">
        <v>0</v>
      </c>
      <c r="AE24" s="42" t="s">
        <v>1911</v>
      </c>
      <c r="AF24" s="104" t="s">
        <v>765</v>
      </c>
      <c r="AH24" s="42"/>
    </row>
    <row r="25" spans="1:35" ht="26">
      <c r="A25" s="104" t="s">
        <v>5030</v>
      </c>
      <c r="B25" s="104"/>
      <c r="D25" s="113"/>
      <c r="F25" s="106" t="s">
        <v>5874</v>
      </c>
      <c r="G25" s="28"/>
      <c r="H25" s="28"/>
      <c r="I25" s="28"/>
      <c r="K25" s="42" t="s">
        <v>366</v>
      </c>
      <c r="M25" s="104" t="s">
        <v>6116</v>
      </c>
      <c r="N25" s="112">
        <v>1</v>
      </c>
      <c r="S25" s="112">
        <v>1</v>
      </c>
      <c r="T25" s="108">
        <v>2031</v>
      </c>
      <c r="U25" s="110">
        <v>-15210.119937138097</v>
      </c>
      <c r="W25" s="110">
        <v>-15210.119937138097</v>
      </c>
      <c r="X25" s="111">
        <v>1</v>
      </c>
      <c r="Y25" s="112">
        <v>0</v>
      </c>
      <c r="Z25" s="110">
        <v>0</v>
      </c>
      <c r="AA25" s="110">
        <v>0</v>
      </c>
      <c r="AB25" s="110">
        <v>-15210.119937138097</v>
      </c>
      <c r="AC25" s="110">
        <v>0</v>
      </c>
      <c r="AD25" s="110">
        <v>0</v>
      </c>
      <c r="AE25" s="42" t="s">
        <v>1915</v>
      </c>
      <c r="AF25" s="104" t="s">
        <v>764</v>
      </c>
      <c r="AH25" s="42"/>
    </row>
    <row r="26" spans="1:35" ht="26">
      <c r="A26" s="104" t="s">
        <v>5030</v>
      </c>
      <c r="B26" s="104"/>
      <c r="D26" s="113"/>
      <c r="F26" s="106" t="s">
        <v>5874</v>
      </c>
      <c r="G26" s="28"/>
      <c r="H26" s="28"/>
      <c r="I26" s="28"/>
      <c r="K26" s="42" t="s">
        <v>366</v>
      </c>
      <c r="M26" s="104" t="s">
        <v>6274</v>
      </c>
      <c r="N26" s="112">
        <v>1</v>
      </c>
      <c r="S26" s="112">
        <v>1</v>
      </c>
      <c r="T26" s="108">
        <v>2031</v>
      </c>
      <c r="U26" s="110">
        <v>-688184</v>
      </c>
      <c r="W26" s="110">
        <v>-688184</v>
      </c>
      <c r="X26" s="111">
        <v>1</v>
      </c>
      <c r="Y26" s="112">
        <v>0</v>
      </c>
      <c r="Z26" s="110">
        <v>0</v>
      </c>
      <c r="AA26" s="110">
        <v>0</v>
      </c>
      <c r="AB26" s="110">
        <v>-688184</v>
      </c>
      <c r="AC26" s="110">
        <v>0</v>
      </c>
      <c r="AD26" s="110">
        <v>0</v>
      </c>
      <c r="AE26" s="42" t="s">
        <v>1922</v>
      </c>
      <c r="AF26" s="104" t="s">
        <v>764</v>
      </c>
      <c r="AH26" s="42"/>
    </row>
    <row r="27" spans="1:35" ht="26">
      <c r="A27" s="104" t="s">
        <v>5030</v>
      </c>
      <c r="B27" s="104"/>
      <c r="D27" s="113"/>
      <c r="F27" s="106" t="s">
        <v>5874</v>
      </c>
      <c r="G27" s="28"/>
      <c r="H27" s="28"/>
      <c r="I27" s="28"/>
      <c r="K27" s="42" t="s">
        <v>366</v>
      </c>
      <c r="M27" s="104" t="s">
        <v>6051</v>
      </c>
      <c r="N27" s="112">
        <v>1</v>
      </c>
      <c r="S27" s="112">
        <v>1</v>
      </c>
      <c r="T27" s="108">
        <v>2031</v>
      </c>
      <c r="U27" s="110">
        <v>-1414871.8188111428</v>
      </c>
      <c r="W27" s="110">
        <v>-1414871.8188111428</v>
      </c>
      <c r="X27" s="111">
        <v>1</v>
      </c>
      <c r="Y27" s="112">
        <v>0</v>
      </c>
      <c r="Z27" s="110">
        <v>0</v>
      </c>
      <c r="AA27" s="110">
        <v>0</v>
      </c>
      <c r="AB27" s="110">
        <v>-1414871.8188111428</v>
      </c>
      <c r="AC27" s="110">
        <v>0</v>
      </c>
      <c r="AD27" s="110">
        <v>0</v>
      </c>
      <c r="AE27" s="42" t="s">
        <v>1926</v>
      </c>
      <c r="AF27" s="104" t="s">
        <v>764</v>
      </c>
      <c r="AH27" s="42"/>
    </row>
    <row r="28" spans="1:35" ht="26">
      <c r="A28" s="104" t="s">
        <v>5030</v>
      </c>
      <c r="B28" s="104"/>
      <c r="D28" s="113"/>
      <c r="F28" s="106" t="s">
        <v>5874</v>
      </c>
      <c r="G28" s="28"/>
      <c r="H28" s="28"/>
      <c r="I28" s="28"/>
      <c r="K28" s="42" t="s">
        <v>366</v>
      </c>
      <c r="M28" s="104" t="s">
        <v>6045</v>
      </c>
      <c r="N28" s="112">
        <v>1</v>
      </c>
      <c r="S28" s="112">
        <v>1</v>
      </c>
      <c r="T28" s="108">
        <v>2031</v>
      </c>
      <c r="U28" s="110">
        <v>-316813.87713692011</v>
      </c>
      <c r="W28" s="110">
        <v>-316813.87713692011</v>
      </c>
      <c r="X28" s="111">
        <v>1</v>
      </c>
      <c r="Y28" s="112">
        <v>0</v>
      </c>
      <c r="Z28" s="110">
        <v>0</v>
      </c>
      <c r="AA28" s="110">
        <v>0</v>
      </c>
      <c r="AB28" s="110">
        <v>-316813.87713692011</v>
      </c>
      <c r="AC28" s="110">
        <v>0</v>
      </c>
      <c r="AD28" s="110">
        <v>0</v>
      </c>
      <c r="AE28" s="42" t="s">
        <v>1912</v>
      </c>
      <c r="AF28" s="104" t="s">
        <v>764</v>
      </c>
      <c r="AH28" s="42"/>
    </row>
    <row r="29" spans="1:35" ht="26">
      <c r="A29" s="104" t="s">
        <v>5030</v>
      </c>
      <c r="B29" s="104"/>
      <c r="D29" s="113"/>
      <c r="F29" s="106" t="s">
        <v>5874</v>
      </c>
      <c r="G29" s="28"/>
      <c r="H29" s="28"/>
      <c r="I29" s="28"/>
      <c r="K29" s="42" t="s">
        <v>366</v>
      </c>
      <c r="M29" s="104" t="s">
        <v>6465</v>
      </c>
      <c r="N29" s="112">
        <v>1</v>
      </c>
      <c r="S29" s="112">
        <v>1</v>
      </c>
      <c r="T29" s="108">
        <v>2031</v>
      </c>
      <c r="U29" s="110">
        <v>-11438128.118703447</v>
      </c>
      <c r="W29" s="110">
        <v>-11438128.118703447</v>
      </c>
      <c r="X29" s="111">
        <v>1</v>
      </c>
      <c r="Y29" s="112">
        <v>0</v>
      </c>
      <c r="Z29" s="110">
        <v>0</v>
      </c>
      <c r="AA29" s="110">
        <v>0</v>
      </c>
      <c r="AB29" s="110">
        <v>-11438128.118703447</v>
      </c>
      <c r="AC29" s="110">
        <v>0</v>
      </c>
      <c r="AD29" s="110">
        <v>0</v>
      </c>
      <c r="AE29" s="42" t="s">
        <v>576</v>
      </c>
      <c r="AF29" s="104" t="s">
        <v>765</v>
      </c>
      <c r="AH29" s="42"/>
    </row>
    <row r="30" spans="1:35" ht="26">
      <c r="A30" s="104" t="s">
        <v>5030</v>
      </c>
      <c r="B30" s="104"/>
      <c r="D30" s="113"/>
      <c r="F30" s="106" t="s">
        <v>5874</v>
      </c>
      <c r="G30" s="28"/>
      <c r="H30" s="28"/>
      <c r="I30" s="28"/>
      <c r="K30" s="42" t="s">
        <v>366</v>
      </c>
      <c r="M30" s="104" t="s">
        <v>6550</v>
      </c>
      <c r="N30" s="112">
        <v>1</v>
      </c>
      <c r="S30" s="112">
        <v>1</v>
      </c>
      <c r="T30" s="108">
        <v>2031</v>
      </c>
      <c r="U30" s="110">
        <v>-113998.309375</v>
      </c>
      <c r="W30" s="110">
        <v>-113998.309375</v>
      </c>
      <c r="X30" s="111">
        <v>1</v>
      </c>
      <c r="Y30" s="112">
        <v>0</v>
      </c>
      <c r="Z30" s="110">
        <v>0</v>
      </c>
      <c r="AA30" s="110">
        <v>0</v>
      </c>
      <c r="AB30" s="110">
        <v>-113998.309375</v>
      </c>
      <c r="AC30" s="110">
        <v>0</v>
      </c>
      <c r="AD30" s="110">
        <v>0</v>
      </c>
      <c r="AE30" s="42" t="s">
        <v>585</v>
      </c>
      <c r="AF30" s="104" t="s">
        <v>764</v>
      </c>
      <c r="AH30" s="42"/>
    </row>
    <row r="31" spans="1:35" ht="26">
      <c r="A31" s="104" t="s">
        <v>5030</v>
      </c>
      <c r="B31" s="104"/>
      <c r="D31" s="113"/>
      <c r="F31" s="106" t="s">
        <v>5874</v>
      </c>
      <c r="G31" s="28"/>
      <c r="H31" s="28"/>
      <c r="I31" s="28"/>
      <c r="K31" s="42" t="s">
        <v>366</v>
      </c>
      <c r="M31" s="104" t="s">
        <v>6446</v>
      </c>
      <c r="N31" s="112">
        <v>1</v>
      </c>
      <c r="S31" s="112">
        <v>1</v>
      </c>
      <c r="T31" s="108">
        <v>2031</v>
      </c>
      <c r="U31" s="110">
        <v>-5426478.1849687044</v>
      </c>
      <c r="W31" s="110">
        <v>-5426478.1849687044</v>
      </c>
      <c r="X31" s="111">
        <v>1</v>
      </c>
      <c r="Y31" s="112">
        <v>0</v>
      </c>
      <c r="Z31" s="110">
        <v>0</v>
      </c>
      <c r="AA31" s="110">
        <v>0</v>
      </c>
      <c r="AB31" s="110">
        <v>-5426478.1849687044</v>
      </c>
      <c r="AC31" s="110">
        <v>0</v>
      </c>
      <c r="AD31" s="110">
        <v>0</v>
      </c>
      <c r="AE31" s="42" t="s">
        <v>586</v>
      </c>
      <c r="AF31" s="104" t="s">
        <v>764</v>
      </c>
      <c r="AH31" s="42"/>
    </row>
    <row r="32" spans="1:35" ht="26">
      <c r="A32" s="104" t="s">
        <v>5030</v>
      </c>
      <c r="B32" s="104"/>
      <c r="D32" s="113"/>
      <c r="F32" s="106" t="s">
        <v>5874</v>
      </c>
      <c r="G32" s="28"/>
      <c r="H32" s="28"/>
      <c r="I32" s="28"/>
      <c r="K32" s="42" t="s">
        <v>366</v>
      </c>
      <c r="M32" s="104" t="s">
        <v>7189</v>
      </c>
      <c r="N32" s="112">
        <v>1</v>
      </c>
      <c r="S32" s="112">
        <v>1</v>
      </c>
      <c r="T32" s="108">
        <v>2031</v>
      </c>
      <c r="U32" s="110"/>
      <c r="W32" s="110">
        <v>0</v>
      </c>
      <c r="X32" s="111">
        <v>1</v>
      </c>
      <c r="Y32" s="112">
        <v>0</v>
      </c>
      <c r="Z32" s="110">
        <v>0</v>
      </c>
      <c r="AA32" s="110">
        <v>0</v>
      </c>
      <c r="AB32" s="110">
        <v>0</v>
      </c>
      <c r="AC32" s="110">
        <v>0</v>
      </c>
      <c r="AD32" s="110">
        <v>0</v>
      </c>
      <c r="AH32" s="42"/>
    </row>
    <row r="33" spans="1:34" ht="26">
      <c r="A33" s="104" t="s">
        <v>5030</v>
      </c>
      <c r="B33" s="104"/>
      <c r="D33" s="113"/>
      <c r="F33" s="106" t="s">
        <v>5874</v>
      </c>
      <c r="G33" s="28"/>
      <c r="H33" s="28"/>
      <c r="I33" s="28"/>
      <c r="K33" s="42" t="s">
        <v>366</v>
      </c>
      <c r="M33" s="104" t="s">
        <v>7189</v>
      </c>
      <c r="N33" s="112">
        <v>1</v>
      </c>
      <c r="S33" s="112">
        <v>1</v>
      </c>
      <c r="T33" s="108">
        <v>2031</v>
      </c>
      <c r="U33" s="110"/>
      <c r="W33" s="110">
        <v>0</v>
      </c>
      <c r="X33" s="111">
        <v>1</v>
      </c>
      <c r="Y33" s="112">
        <v>0</v>
      </c>
      <c r="Z33" s="110">
        <v>0</v>
      </c>
      <c r="AA33" s="110">
        <v>0</v>
      </c>
      <c r="AB33" s="110">
        <v>0</v>
      </c>
      <c r="AC33" s="110">
        <v>0</v>
      </c>
      <c r="AD33" s="110">
        <v>0</v>
      </c>
      <c r="AH33" s="42"/>
    </row>
    <row r="34" spans="1:34" ht="26">
      <c r="A34" s="104" t="s">
        <v>5030</v>
      </c>
      <c r="B34" s="104"/>
      <c r="D34" s="113"/>
      <c r="F34" s="106" t="s">
        <v>5874</v>
      </c>
      <c r="G34" s="28"/>
      <c r="H34" s="28"/>
      <c r="I34" s="28"/>
      <c r="K34" s="42" t="s">
        <v>366</v>
      </c>
      <c r="M34" s="104" t="s">
        <v>7189</v>
      </c>
      <c r="N34" s="112">
        <v>1</v>
      </c>
      <c r="S34" s="112">
        <v>1</v>
      </c>
      <c r="T34" s="108">
        <v>2031</v>
      </c>
      <c r="U34" s="110"/>
      <c r="W34" s="110">
        <v>0</v>
      </c>
      <c r="X34" s="111">
        <v>1</v>
      </c>
      <c r="Y34" s="112">
        <v>0</v>
      </c>
      <c r="Z34" s="110">
        <v>0</v>
      </c>
      <c r="AA34" s="110">
        <v>0</v>
      </c>
      <c r="AB34" s="110">
        <v>0</v>
      </c>
      <c r="AC34" s="110">
        <v>0</v>
      </c>
      <c r="AD34" s="110">
        <v>0</v>
      </c>
      <c r="AH34" s="42"/>
    </row>
    <row r="35" spans="1:34" ht="26">
      <c r="A35" s="104" t="s">
        <v>5030</v>
      </c>
      <c r="B35" s="104"/>
      <c r="D35" s="113"/>
      <c r="F35" s="106" t="s">
        <v>5874</v>
      </c>
      <c r="G35" s="28"/>
      <c r="H35" s="28"/>
      <c r="I35" s="28"/>
      <c r="K35" s="42" t="s">
        <v>366</v>
      </c>
      <c r="M35" s="104" t="s">
        <v>7189</v>
      </c>
      <c r="N35" s="112">
        <v>1</v>
      </c>
      <c r="S35" s="112">
        <v>1</v>
      </c>
      <c r="T35" s="108">
        <v>2031</v>
      </c>
      <c r="U35" s="110"/>
      <c r="W35" s="110">
        <v>0</v>
      </c>
      <c r="X35" s="111">
        <v>1</v>
      </c>
      <c r="Y35" s="112">
        <v>0</v>
      </c>
      <c r="Z35" s="110">
        <v>0</v>
      </c>
      <c r="AA35" s="110">
        <v>0</v>
      </c>
      <c r="AB35" s="110">
        <v>0</v>
      </c>
      <c r="AC35" s="110">
        <v>0</v>
      </c>
      <c r="AD35" s="110">
        <v>0</v>
      </c>
      <c r="AH35" s="42"/>
    </row>
    <row r="36" spans="1:34" ht="26">
      <c r="A36" s="104" t="s">
        <v>5030</v>
      </c>
      <c r="B36" s="104"/>
      <c r="D36" s="113"/>
      <c r="F36" s="106" t="s">
        <v>5874</v>
      </c>
      <c r="G36" s="28"/>
      <c r="H36" s="28"/>
      <c r="I36" s="28"/>
      <c r="K36" s="42" t="s">
        <v>366</v>
      </c>
      <c r="M36" s="104" t="s">
        <v>7189</v>
      </c>
      <c r="N36" s="112">
        <v>1</v>
      </c>
      <c r="S36" s="112">
        <v>1</v>
      </c>
      <c r="T36" s="108">
        <v>2031</v>
      </c>
      <c r="U36" s="110"/>
      <c r="W36" s="110">
        <v>0</v>
      </c>
      <c r="X36" s="111">
        <v>1</v>
      </c>
      <c r="Y36" s="112">
        <v>0</v>
      </c>
      <c r="Z36" s="110">
        <v>0</v>
      </c>
      <c r="AA36" s="110">
        <v>0</v>
      </c>
      <c r="AB36" s="110">
        <v>0</v>
      </c>
      <c r="AC36" s="110">
        <v>0</v>
      </c>
      <c r="AD36" s="110">
        <v>0</v>
      </c>
      <c r="AH36" s="42"/>
    </row>
    <row r="37" spans="1:34" ht="26">
      <c r="A37" s="104" t="s">
        <v>5030</v>
      </c>
      <c r="B37" s="104"/>
      <c r="D37" s="113"/>
      <c r="F37" s="106" t="s">
        <v>5874</v>
      </c>
      <c r="G37" s="28"/>
      <c r="H37" s="28"/>
      <c r="I37" s="28"/>
      <c r="K37" s="42" t="s">
        <v>366</v>
      </c>
      <c r="M37" s="104" t="s">
        <v>7189</v>
      </c>
      <c r="N37" s="112">
        <v>1</v>
      </c>
      <c r="S37" s="112">
        <v>1</v>
      </c>
      <c r="T37" s="108">
        <v>2031</v>
      </c>
      <c r="U37" s="110"/>
      <c r="W37" s="110">
        <v>0</v>
      </c>
      <c r="X37" s="111">
        <v>1</v>
      </c>
      <c r="Y37" s="112">
        <v>0</v>
      </c>
      <c r="Z37" s="110">
        <v>0</v>
      </c>
      <c r="AA37" s="110">
        <v>0</v>
      </c>
      <c r="AB37" s="110">
        <v>0</v>
      </c>
      <c r="AC37" s="110">
        <v>0</v>
      </c>
      <c r="AD37" s="110">
        <v>0</v>
      </c>
      <c r="AH37" s="42"/>
    </row>
    <row r="38" spans="1:34" ht="26">
      <c r="A38" s="104" t="s">
        <v>5030</v>
      </c>
      <c r="B38" s="104"/>
      <c r="D38" s="113"/>
      <c r="F38" s="106" t="s">
        <v>5874</v>
      </c>
      <c r="G38" s="28"/>
      <c r="H38" s="28"/>
      <c r="I38" s="28"/>
      <c r="K38" s="42" t="s">
        <v>366</v>
      </c>
      <c r="M38" s="104" t="s">
        <v>7189</v>
      </c>
      <c r="N38" s="112">
        <v>1</v>
      </c>
      <c r="S38" s="112">
        <v>1</v>
      </c>
      <c r="T38" s="108">
        <v>2031</v>
      </c>
      <c r="U38" s="110"/>
      <c r="W38" s="110">
        <v>0</v>
      </c>
      <c r="X38" s="111">
        <v>1</v>
      </c>
      <c r="Y38" s="112">
        <v>0</v>
      </c>
      <c r="Z38" s="110">
        <v>0</v>
      </c>
      <c r="AA38" s="110">
        <v>0</v>
      </c>
      <c r="AB38" s="110">
        <v>0</v>
      </c>
      <c r="AC38" s="110">
        <v>0</v>
      </c>
      <c r="AD38" s="110">
        <v>0</v>
      </c>
      <c r="AH38" s="42"/>
    </row>
    <row r="39" spans="1:34" ht="26">
      <c r="A39" s="104" t="s">
        <v>5030</v>
      </c>
      <c r="B39" s="104"/>
      <c r="D39" s="113"/>
      <c r="F39" s="106" t="s">
        <v>5874</v>
      </c>
      <c r="G39" s="28"/>
      <c r="H39" s="28"/>
      <c r="I39" s="28"/>
      <c r="K39" s="42" t="s">
        <v>366</v>
      </c>
      <c r="M39" s="104" t="s">
        <v>7189</v>
      </c>
      <c r="N39" s="112">
        <v>1</v>
      </c>
      <c r="S39" s="112">
        <v>1</v>
      </c>
      <c r="T39" s="108">
        <v>2031</v>
      </c>
      <c r="U39" s="110"/>
      <c r="W39" s="110">
        <v>0</v>
      </c>
      <c r="X39" s="111">
        <v>1</v>
      </c>
      <c r="Y39" s="112">
        <v>0</v>
      </c>
      <c r="Z39" s="110">
        <v>0</v>
      </c>
      <c r="AA39" s="110">
        <v>0</v>
      </c>
      <c r="AB39" s="110">
        <v>0</v>
      </c>
      <c r="AC39" s="110">
        <v>0</v>
      </c>
      <c r="AD39" s="110">
        <v>0</v>
      </c>
      <c r="AH39" s="42"/>
    </row>
    <row r="40" spans="1:34" ht="26">
      <c r="A40" s="104" t="s">
        <v>5030</v>
      </c>
      <c r="B40" s="104"/>
      <c r="D40" s="113"/>
      <c r="F40" s="106" t="s">
        <v>5874</v>
      </c>
      <c r="G40" s="28"/>
      <c r="H40" s="28"/>
      <c r="I40" s="28"/>
      <c r="K40" s="42" t="s">
        <v>366</v>
      </c>
      <c r="M40" s="104" t="s">
        <v>7189</v>
      </c>
      <c r="N40" s="112">
        <v>1</v>
      </c>
      <c r="S40" s="112">
        <v>1</v>
      </c>
      <c r="T40" s="108">
        <v>2031</v>
      </c>
      <c r="U40" s="110"/>
      <c r="W40" s="110">
        <v>0</v>
      </c>
      <c r="X40" s="111">
        <v>1</v>
      </c>
      <c r="Y40" s="112">
        <v>0</v>
      </c>
      <c r="Z40" s="110">
        <v>0</v>
      </c>
      <c r="AA40" s="110">
        <v>0</v>
      </c>
      <c r="AB40" s="110">
        <v>0</v>
      </c>
      <c r="AC40" s="110">
        <v>0</v>
      </c>
      <c r="AD40" s="110">
        <v>0</v>
      </c>
      <c r="AH40" s="42"/>
    </row>
    <row r="41" spans="1:34" ht="26">
      <c r="A41" s="104" t="s">
        <v>5030</v>
      </c>
      <c r="B41" s="104"/>
      <c r="D41" s="113"/>
      <c r="F41" s="106" t="s">
        <v>5874</v>
      </c>
      <c r="G41" s="28"/>
      <c r="H41" s="28"/>
      <c r="I41" s="28"/>
      <c r="K41" s="42" t="s">
        <v>366</v>
      </c>
      <c r="M41" s="104" t="s">
        <v>7189</v>
      </c>
      <c r="N41" s="112">
        <v>1</v>
      </c>
      <c r="S41" s="112">
        <v>1</v>
      </c>
      <c r="T41" s="108">
        <v>2031</v>
      </c>
      <c r="U41" s="110"/>
      <c r="W41" s="110">
        <v>0</v>
      </c>
      <c r="X41" s="111">
        <v>1</v>
      </c>
      <c r="Y41" s="112">
        <v>0</v>
      </c>
      <c r="Z41" s="110">
        <v>0</v>
      </c>
      <c r="AA41" s="110">
        <v>0</v>
      </c>
      <c r="AB41" s="110">
        <v>0</v>
      </c>
      <c r="AC41" s="110">
        <v>0</v>
      </c>
      <c r="AD41" s="110">
        <v>0</v>
      </c>
      <c r="AH41" s="42"/>
    </row>
    <row r="42" spans="1:34" ht="26">
      <c r="A42" s="104" t="s">
        <v>5030</v>
      </c>
      <c r="B42" s="104"/>
      <c r="D42" s="113"/>
      <c r="F42" s="106" t="s">
        <v>5874</v>
      </c>
      <c r="G42" s="28"/>
      <c r="H42" s="28"/>
      <c r="I42" s="28"/>
      <c r="K42" s="42" t="s">
        <v>366</v>
      </c>
      <c r="M42" s="104" t="s">
        <v>7189</v>
      </c>
      <c r="N42" s="112">
        <v>1</v>
      </c>
      <c r="S42" s="112">
        <v>1</v>
      </c>
      <c r="T42" s="108">
        <v>2031</v>
      </c>
      <c r="U42" s="110"/>
      <c r="W42" s="110">
        <v>0</v>
      </c>
      <c r="X42" s="111">
        <v>1</v>
      </c>
      <c r="Y42" s="112">
        <v>0</v>
      </c>
      <c r="Z42" s="110">
        <v>0</v>
      </c>
      <c r="AA42" s="110">
        <v>0</v>
      </c>
      <c r="AB42" s="110">
        <v>0</v>
      </c>
      <c r="AC42" s="110">
        <v>0</v>
      </c>
      <c r="AD42" s="110">
        <v>0</v>
      </c>
      <c r="AH42" s="42"/>
    </row>
    <row r="43" spans="1:34" ht="26">
      <c r="A43" s="104" t="s">
        <v>5030</v>
      </c>
      <c r="B43" s="104"/>
      <c r="D43" s="113"/>
      <c r="F43" s="106" t="s">
        <v>5874</v>
      </c>
      <c r="G43" s="28"/>
      <c r="H43" s="28"/>
      <c r="I43" s="28"/>
      <c r="K43" s="42" t="s">
        <v>366</v>
      </c>
      <c r="M43" s="104" t="s">
        <v>7189</v>
      </c>
      <c r="N43" s="112">
        <v>1</v>
      </c>
      <c r="S43" s="112">
        <v>1</v>
      </c>
      <c r="T43" s="108">
        <v>2031</v>
      </c>
      <c r="U43" s="110"/>
      <c r="W43" s="110">
        <v>0</v>
      </c>
      <c r="X43" s="111">
        <v>1</v>
      </c>
      <c r="Y43" s="112">
        <v>0</v>
      </c>
      <c r="Z43" s="110">
        <v>0</v>
      </c>
      <c r="AA43" s="110">
        <v>0</v>
      </c>
      <c r="AB43" s="110">
        <v>0</v>
      </c>
      <c r="AC43" s="110">
        <v>0</v>
      </c>
      <c r="AD43" s="110">
        <v>0</v>
      </c>
      <c r="AH43" s="42"/>
    </row>
    <row r="44" spans="1:34" ht="26">
      <c r="A44" s="104" t="s">
        <v>5030</v>
      </c>
      <c r="B44" s="104"/>
      <c r="D44" s="113"/>
      <c r="F44" s="106" t="s">
        <v>5874</v>
      </c>
      <c r="G44" s="28"/>
      <c r="H44" s="28"/>
      <c r="I44" s="28"/>
      <c r="K44" s="42" t="s">
        <v>366</v>
      </c>
      <c r="M44" s="104" t="s">
        <v>7189</v>
      </c>
      <c r="N44" s="112">
        <v>1</v>
      </c>
      <c r="S44" s="112">
        <v>1</v>
      </c>
      <c r="T44" s="108">
        <v>2031</v>
      </c>
      <c r="U44" s="110"/>
      <c r="W44" s="110">
        <v>0</v>
      </c>
      <c r="X44" s="111">
        <v>1</v>
      </c>
      <c r="Y44" s="112">
        <v>0</v>
      </c>
      <c r="Z44" s="110">
        <v>0</v>
      </c>
      <c r="AA44" s="110">
        <v>0</v>
      </c>
      <c r="AB44" s="110">
        <v>0</v>
      </c>
      <c r="AC44" s="110">
        <v>0</v>
      </c>
      <c r="AD44" s="110">
        <v>0</v>
      </c>
      <c r="AH44" s="42"/>
    </row>
    <row r="45" spans="1:34" ht="26">
      <c r="A45" s="104" t="s">
        <v>5030</v>
      </c>
      <c r="B45" s="104"/>
      <c r="D45" s="113"/>
      <c r="F45" s="106" t="s">
        <v>5874</v>
      </c>
      <c r="G45" s="28"/>
      <c r="H45" s="28"/>
      <c r="I45" s="28"/>
      <c r="K45" s="42" t="s">
        <v>366</v>
      </c>
      <c r="M45" s="104" t="s">
        <v>7189</v>
      </c>
      <c r="N45" s="112">
        <v>1</v>
      </c>
      <c r="S45" s="112">
        <v>1</v>
      </c>
      <c r="T45" s="108">
        <v>2031</v>
      </c>
      <c r="U45" s="110"/>
      <c r="W45" s="110">
        <v>0</v>
      </c>
      <c r="X45" s="111">
        <v>1</v>
      </c>
      <c r="Y45" s="112">
        <v>0</v>
      </c>
      <c r="Z45" s="110">
        <v>0</v>
      </c>
      <c r="AA45" s="110">
        <v>0</v>
      </c>
      <c r="AB45" s="110">
        <v>0</v>
      </c>
      <c r="AC45" s="110">
        <v>0</v>
      </c>
      <c r="AD45" s="110">
        <v>0</v>
      </c>
      <c r="AH45" s="42"/>
    </row>
    <row r="46" spans="1:34" ht="26">
      <c r="A46" s="104" t="s">
        <v>5030</v>
      </c>
      <c r="B46" s="104"/>
      <c r="D46" s="113"/>
      <c r="F46" s="106" t="s">
        <v>5874</v>
      </c>
      <c r="G46" s="28"/>
      <c r="H46" s="28"/>
      <c r="I46" s="28"/>
      <c r="K46" s="42" t="s">
        <v>366</v>
      </c>
      <c r="M46" s="104" t="s">
        <v>7189</v>
      </c>
      <c r="N46" s="112">
        <v>1</v>
      </c>
      <c r="S46" s="112">
        <v>1</v>
      </c>
      <c r="T46" s="108">
        <v>2031</v>
      </c>
      <c r="U46" s="110"/>
      <c r="W46" s="110">
        <v>0</v>
      </c>
      <c r="X46" s="111">
        <v>1</v>
      </c>
      <c r="Y46" s="112">
        <v>0</v>
      </c>
      <c r="Z46" s="110">
        <v>0</v>
      </c>
      <c r="AA46" s="110">
        <v>0</v>
      </c>
      <c r="AB46" s="110">
        <v>0</v>
      </c>
      <c r="AC46" s="110">
        <v>0</v>
      </c>
      <c r="AD46" s="110">
        <v>0</v>
      </c>
      <c r="AH46" s="42"/>
    </row>
    <row r="47" spans="1:34" ht="26">
      <c r="A47" s="104" t="s">
        <v>5030</v>
      </c>
      <c r="B47" s="104"/>
      <c r="D47" s="113"/>
      <c r="F47" s="106" t="s">
        <v>5874</v>
      </c>
      <c r="G47" s="28"/>
      <c r="H47" s="28"/>
      <c r="I47" s="28"/>
      <c r="K47" s="42" t="s">
        <v>366</v>
      </c>
      <c r="M47" s="104" t="s">
        <v>7189</v>
      </c>
      <c r="N47" s="112">
        <v>1</v>
      </c>
      <c r="S47" s="112">
        <v>1</v>
      </c>
      <c r="T47" s="108">
        <v>2031</v>
      </c>
      <c r="U47" s="110"/>
      <c r="W47" s="110">
        <v>0</v>
      </c>
      <c r="X47" s="111">
        <v>1</v>
      </c>
      <c r="Y47" s="112">
        <v>0</v>
      </c>
      <c r="Z47" s="110">
        <v>0</v>
      </c>
      <c r="AA47" s="110">
        <v>0</v>
      </c>
      <c r="AB47" s="110">
        <v>0</v>
      </c>
      <c r="AC47" s="110">
        <v>0</v>
      </c>
      <c r="AD47" s="110">
        <v>0</v>
      </c>
      <c r="AH47" s="42"/>
    </row>
    <row r="48" spans="1:34" ht="26">
      <c r="A48" s="104" t="s">
        <v>5030</v>
      </c>
      <c r="B48" s="104"/>
      <c r="D48" s="113"/>
      <c r="F48" s="106" t="s">
        <v>5874</v>
      </c>
      <c r="G48" s="28"/>
      <c r="H48" s="28"/>
      <c r="I48" s="28"/>
      <c r="K48" s="42" t="s">
        <v>366</v>
      </c>
      <c r="M48" s="104" t="s">
        <v>7189</v>
      </c>
      <c r="N48" s="112">
        <v>1</v>
      </c>
      <c r="S48" s="112">
        <v>1</v>
      </c>
      <c r="T48" s="108">
        <v>2031</v>
      </c>
      <c r="U48" s="110"/>
      <c r="W48" s="110">
        <v>0</v>
      </c>
      <c r="X48" s="111">
        <v>1</v>
      </c>
      <c r="Y48" s="112">
        <v>0</v>
      </c>
      <c r="Z48" s="110">
        <v>0</v>
      </c>
      <c r="AA48" s="110">
        <v>0</v>
      </c>
      <c r="AB48" s="110">
        <v>0</v>
      </c>
      <c r="AC48" s="110">
        <v>0</v>
      </c>
      <c r="AD48" s="110">
        <v>0</v>
      </c>
      <c r="AH48" s="42"/>
    </row>
    <row r="49" spans="1:34" ht="26">
      <c r="A49" s="104" t="s">
        <v>5030</v>
      </c>
      <c r="B49" s="104"/>
      <c r="D49" s="113"/>
      <c r="F49" s="106" t="s">
        <v>5874</v>
      </c>
      <c r="G49" s="28"/>
      <c r="H49" s="28"/>
      <c r="I49" s="28"/>
      <c r="K49" s="42" t="s">
        <v>366</v>
      </c>
      <c r="M49" s="104" t="s">
        <v>7189</v>
      </c>
      <c r="N49" s="112">
        <v>1</v>
      </c>
      <c r="S49" s="112">
        <v>1</v>
      </c>
      <c r="T49" s="108">
        <v>2031</v>
      </c>
      <c r="U49" s="110"/>
      <c r="W49" s="110">
        <v>0</v>
      </c>
      <c r="X49" s="111">
        <v>1</v>
      </c>
      <c r="Y49" s="112">
        <v>0</v>
      </c>
      <c r="Z49" s="110">
        <v>0</v>
      </c>
      <c r="AA49" s="110">
        <v>0</v>
      </c>
      <c r="AB49" s="110">
        <v>0</v>
      </c>
      <c r="AC49" s="110">
        <v>0</v>
      </c>
      <c r="AD49" s="110">
        <v>0</v>
      </c>
      <c r="AH49" s="42"/>
    </row>
    <row r="50" spans="1:34" ht="26">
      <c r="A50" s="104" t="s">
        <v>5030</v>
      </c>
      <c r="B50" s="104"/>
      <c r="D50" s="113"/>
      <c r="F50" s="106" t="s">
        <v>5874</v>
      </c>
      <c r="G50" s="28"/>
      <c r="H50" s="28"/>
      <c r="I50" s="28"/>
      <c r="K50" s="42" t="s">
        <v>366</v>
      </c>
      <c r="M50" s="104" t="s">
        <v>7189</v>
      </c>
      <c r="N50" s="112">
        <v>1</v>
      </c>
      <c r="S50" s="112">
        <v>1</v>
      </c>
      <c r="T50" s="108">
        <v>2031</v>
      </c>
      <c r="U50" s="110"/>
      <c r="W50" s="110">
        <v>0</v>
      </c>
      <c r="X50" s="111">
        <v>1</v>
      </c>
      <c r="Y50" s="112">
        <v>0</v>
      </c>
      <c r="Z50" s="110">
        <v>0</v>
      </c>
      <c r="AA50" s="110">
        <v>0</v>
      </c>
      <c r="AB50" s="110">
        <v>0</v>
      </c>
      <c r="AC50" s="110">
        <v>0</v>
      </c>
      <c r="AD50" s="110">
        <v>0</v>
      </c>
      <c r="AH50" s="42"/>
    </row>
    <row r="51" spans="1:34" ht="26">
      <c r="A51" s="104" t="s">
        <v>5030</v>
      </c>
      <c r="B51" s="104"/>
      <c r="D51" s="113"/>
      <c r="F51" s="106" t="s">
        <v>5874</v>
      </c>
      <c r="G51" s="28"/>
      <c r="H51" s="28"/>
      <c r="I51" s="28"/>
      <c r="K51" s="42" t="s">
        <v>366</v>
      </c>
      <c r="M51" s="104" t="s">
        <v>7189</v>
      </c>
      <c r="N51" s="112">
        <v>1</v>
      </c>
      <c r="S51" s="112">
        <v>1</v>
      </c>
      <c r="T51" s="108">
        <v>2031</v>
      </c>
      <c r="U51" s="110"/>
      <c r="W51" s="110">
        <v>0</v>
      </c>
      <c r="X51" s="111">
        <v>1</v>
      </c>
      <c r="Y51" s="112">
        <v>0</v>
      </c>
      <c r="Z51" s="110">
        <v>0</v>
      </c>
      <c r="AA51" s="110">
        <v>0</v>
      </c>
      <c r="AB51" s="110">
        <v>0</v>
      </c>
      <c r="AC51" s="110">
        <v>0</v>
      </c>
      <c r="AD51" s="110">
        <v>0</v>
      </c>
      <c r="AH51" s="42"/>
    </row>
    <row r="52" spans="1:34" ht="26">
      <c r="A52" s="104" t="s">
        <v>5030</v>
      </c>
      <c r="B52" s="104"/>
      <c r="D52" s="113"/>
      <c r="F52" s="106" t="s">
        <v>5874</v>
      </c>
      <c r="G52" s="28"/>
      <c r="H52" s="28"/>
      <c r="I52" s="28"/>
      <c r="K52" s="42" t="s">
        <v>366</v>
      </c>
      <c r="M52" s="104" t="s">
        <v>7189</v>
      </c>
      <c r="N52" s="112">
        <v>1</v>
      </c>
      <c r="S52" s="112">
        <v>1</v>
      </c>
      <c r="T52" s="108">
        <v>2031</v>
      </c>
      <c r="U52" s="110"/>
      <c r="W52" s="110">
        <v>0</v>
      </c>
      <c r="X52" s="111">
        <v>1</v>
      </c>
      <c r="Y52" s="112">
        <v>0</v>
      </c>
      <c r="Z52" s="110">
        <v>0</v>
      </c>
      <c r="AA52" s="110">
        <v>0</v>
      </c>
      <c r="AB52" s="110">
        <v>0</v>
      </c>
      <c r="AC52" s="110">
        <v>0</v>
      </c>
      <c r="AD52" s="110">
        <v>0</v>
      </c>
      <c r="AH52" s="42"/>
    </row>
    <row r="53" spans="1:34" ht="26">
      <c r="A53" s="104" t="s">
        <v>5030</v>
      </c>
      <c r="B53" s="104"/>
      <c r="D53" s="113"/>
      <c r="F53" s="106" t="s">
        <v>5874</v>
      </c>
      <c r="G53" s="28"/>
      <c r="H53" s="28"/>
      <c r="I53" s="28"/>
      <c r="K53" s="42" t="s">
        <v>366</v>
      </c>
      <c r="M53" s="104" t="s">
        <v>7189</v>
      </c>
      <c r="N53" s="112">
        <v>1</v>
      </c>
      <c r="S53" s="112">
        <v>1</v>
      </c>
      <c r="T53" s="108">
        <v>2031</v>
      </c>
      <c r="U53" s="110"/>
      <c r="W53" s="110">
        <v>0</v>
      </c>
      <c r="X53" s="111">
        <v>1</v>
      </c>
      <c r="Y53" s="112">
        <v>0</v>
      </c>
      <c r="Z53" s="110">
        <v>0</v>
      </c>
      <c r="AA53" s="110">
        <v>0</v>
      </c>
      <c r="AB53" s="110">
        <v>0</v>
      </c>
      <c r="AC53" s="110">
        <v>0</v>
      </c>
      <c r="AD53" s="110">
        <v>0</v>
      </c>
      <c r="AH53" s="42"/>
    </row>
    <row r="54" spans="1:34" ht="26">
      <c r="A54" s="104" t="s">
        <v>5030</v>
      </c>
      <c r="B54" s="104"/>
      <c r="D54" s="113"/>
      <c r="F54" s="106" t="s">
        <v>5874</v>
      </c>
      <c r="G54" s="28"/>
      <c r="H54" s="28"/>
      <c r="I54" s="28"/>
      <c r="K54" s="42" t="s">
        <v>366</v>
      </c>
      <c r="M54" s="104" t="s">
        <v>7189</v>
      </c>
      <c r="N54" s="112">
        <v>1</v>
      </c>
      <c r="S54" s="112">
        <v>1</v>
      </c>
      <c r="T54" s="108">
        <v>2031</v>
      </c>
      <c r="U54" s="110"/>
      <c r="W54" s="110">
        <v>0</v>
      </c>
      <c r="X54" s="111">
        <v>1</v>
      </c>
      <c r="Y54" s="112">
        <v>0</v>
      </c>
      <c r="Z54" s="110">
        <v>0</v>
      </c>
      <c r="AA54" s="110">
        <v>0</v>
      </c>
      <c r="AB54" s="110">
        <v>0</v>
      </c>
      <c r="AC54" s="110">
        <v>0</v>
      </c>
      <c r="AD54" s="110">
        <v>0</v>
      </c>
      <c r="AH54" s="42"/>
    </row>
    <row r="55" spans="1:34" ht="26">
      <c r="A55" s="104" t="s">
        <v>5030</v>
      </c>
      <c r="B55" s="104"/>
      <c r="D55" s="113"/>
      <c r="F55" s="106" t="s">
        <v>5874</v>
      </c>
      <c r="G55" s="28"/>
      <c r="H55" s="28"/>
      <c r="I55" s="28"/>
      <c r="K55" s="42" t="s">
        <v>366</v>
      </c>
      <c r="M55" s="104" t="s">
        <v>7189</v>
      </c>
      <c r="N55" s="112">
        <v>1</v>
      </c>
      <c r="S55" s="112">
        <v>1</v>
      </c>
      <c r="T55" s="108">
        <v>2031</v>
      </c>
      <c r="U55" s="110"/>
      <c r="W55" s="110">
        <v>0</v>
      </c>
      <c r="X55" s="111">
        <v>1</v>
      </c>
      <c r="Y55" s="112">
        <v>0</v>
      </c>
      <c r="Z55" s="110">
        <v>0</v>
      </c>
      <c r="AA55" s="110">
        <v>0</v>
      </c>
      <c r="AB55" s="110">
        <v>0</v>
      </c>
      <c r="AC55" s="110">
        <v>0</v>
      </c>
      <c r="AD55" s="110">
        <v>0</v>
      </c>
      <c r="AH55" s="42"/>
    </row>
    <row r="56" spans="1:34" ht="26">
      <c r="A56" s="104" t="s">
        <v>5030</v>
      </c>
      <c r="B56" s="104"/>
      <c r="D56" s="113"/>
      <c r="F56" s="106" t="s">
        <v>5874</v>
      </c>
      <c r="G56" s="28"/>
      <c r="H56" s="28"/>
      <c r="I56" s="28"/>
      <c r="K56" s="42" t="s">
        <v>366</v>
      </c>
      <c r="M56" s="104" t="s">
        <v>7189</v>
      </c>
      <c r="N56" s="112">
        <v>1</v>
      </c>
      <c r="S56" s="112">
        <v>1</v>
      </c>
      <c r="T56" s="108">
        <v>2031</v>
      </c>
      <c r="U56" s="110"/>
      <c r="W56" s="110">
        <v>0</v>
      </c>
      <c r="X56" s="111">
        <v>1</v>
      </c>
      <c r="Y56" s="112">
        <v>0</v>
      </c>
      <c r="Z56" s="110">
        <v>0</v>
      </c>
      <c r="AA56" s="110">
        <v>0</v>
      </c>
      <c r="AB56" s="110">
        <v>0</v>
      </c>
      <c r="AC56" s="110">
        <v>0</v>
      </c>
      <c r="AD56" s="110">
        <v>0</v>
      </c>
      <c r="AH56" s="42"/>
    </row>
    <row r="57" spans="1:34" ht="26">
      <c r="A57" s="104" t="s">
        <v>5030</v>
      </c>
      <c r="B57" s="104"/>
      <c r="D57" s="113"/>
      <c r="F57" s="106" t="s">
        <v>5874</v>
      </c>
      <c r="G57" s="28"/>
      <c r="H57" s="28"/>
      <c r="I57" s="28"/>
      <c r="K57" s="42" t="s">
        <v>366</v>
      </c>
      <c r="M57" s="104" t="s">
        <v>7189</v>
      </c>
      <c r="N57" s="112">
        <v>1</v>
      </c>
      <c r="S57" s="112">
        <v>1</v>
      </c>
      <c r="T57" s="108">
        <v>2031</v>
      </c>
      <c r="U57" s="110"/>
      <c r="W57" s="110">
        <v>0</v>
      </c>
      <c r="X57" s="111">
        <v>1</v>
      </c>
      <c r="Y57" s="112">
        <v>0</v>
      </c>
      <c r="Z57" s="110">
        <v>0</v>
      </c>
      <c r="AA57" s="110">
        <v>0</v>
      </c>
      <c r="AB57" s="110">
        <v>0</v>
      </c>
      <c r="AC57" s="110">
        <v>0</v>
      </c>
      <c r="AD57" s="110">
        <v>0</v>
      </c>
      <c r="AH57" s="42"/>
    </row>
    <row r="58" spans="1:34" ht="26">
      <c r="A58" s="104" t="s">
        <v>5030</v>
      </c>
      <c r="B58" s="104"/>
      <c r="D58" s="113"/>
      <c r="F58" s="106" t="s">
        <v>5874</v>
      </c>
      <c r="G58" s="28"/>
      <c r="H58" s="28"/>
      <c r="I58" s="28"/>
      <c r="K58" s="42" t="s">
        <v>366</v>
      </c>
      <c r="M58" s="104" t="s">
        <v>7189</v>
      </c>
      <c r="N58" s="112">
        <v>1</v>
      </c>
      <c r="S58" s="112">
        <v>1</v>
      </c>
      <c r="T58" s="108">
        <v>2031</v>
      </c>
      <c r="U58" s="110"/>
      <c r="W58" s="110">
        <v>0</v>
      </c>
      <c r="X58" s="111">
        <v>1</v>
      </c>
      <c r="Y58" s="112">
        <v>0</v>
      </c>
      <c r="Z58" s="110">
        <v>0</v>
      </c>
      <c r="AA58" s="110">
        <v>0</v>
      </c>
      <c r="AB58" s="110">
        <v>0</v>
      </c>
      <c r="AC58" s="110">
        <v>0</v>
      </c>
      <c r="AD58" s="110">
        <v>0</v>
      </c>
      <c r="AH58" s="42"/>
    </row>
    <row r="59" spans="1:34" ht="26">
      <c r="A59" s="104" t="s">
        <v>5030</v>
      </c>
      <c r="B59" s="104"/>
      <c r="D59" s="113"/>
      <c r="F59" s="106" t="s">
        <v>5874</v>
      </c>
      <c r="G59" s="28"/>
      <c r="H59" s="28"/>
      <c r="I59" s="28"/>
      <c r="K59" s="42" t="s">
        <v>366</v>
      </c>
      <c r="M59" s="104" t="s">
        <v>7189</v>
      </c>
      <c r="N59" s="112">
        <v>1</v>
      </c>
      <c r="S59" s="112">
        <v>1</v>
      </c>
      <c r="T59" s="108">
        <v>2031</v>
      </c>
      <c r="U59" s="110"/>
      <c r="W59" s="110">
        <v>0</v>
      </c>
      <c r="X59" s="111">
        <v>1</v>
      </c>
      <c r="Y59" s="112">
        <v>0</v>
      </c>
      <c r="Z59" s="110">
        <v>0</v>
      </c>
      <c r="AA59" s="110">
        <v>0</v>
      </c>
      <c r="AB59" s="110">
        <v>0</v>
      </c>
      <c r="AC59" s="110">
        <v>0</v>
      </c>
      <c r="AD59" s="110">
        <v>0</v>
      </c>
      <c r="AH59" s="42"/>
    </row>
    <row r="60" spans="1:34" ht="26">
      <c r="A60" s="104" t="s">
        <v>5030</v>
      </c>
      <c r="B60" s="104"/>
      <c r="D60" s="113"/>
      <c r="F60" s="106" t="s">
        <v>5874</v>
      </c>
      <c r="G60" s="28"/>
      <c r="H60" s="28"/>
      <c r="I60" s="28"/>
      <c r="K60" s="42" t="s">
        <v>366</v>
      </c>
      <c r="M60" s="104" t="s">
        <v>7189</v>
      </c>
      <c r="N60" s="112">
        <v>1</v>
      </c>
      <c r="S60" s="112">
        <v>1</v>
      </c>
      <c r="T60" s="108">
        <v>2031</v>
      </c>
      <c r="U60" s="110"/>
      <c r="W60" s="110">
        <v>0</v>
      </c>
      <c r="X60" s="111">
        <v>1</v>
      </c>
      <c r="Y60" s="112">
        <v>0</v>
      </c>
      <c r="Z60" s="110">
        <v>0</v>
      </c>
      <c r="AA60" s="110">
        <v>0</v>
      </c>
      <c r="AB60" s="110">
        <v>0</v>
      </c>
      <c r="AC60" s="110">
        <v>0</v>
      </c>
      <c r="AD60" s="110">
        <v>0</v>
      </c>
      <c r="AH60" s="42"/>
    </row>
    <row r="61" spans="1:34" ht="26">
      <c r="A61" s="104" t="s">
        <v>5030</v>
      </c>
      <c r="B61" s="104"/>
      <c r="D61" s="113"/>
      <c r="F61" s="106" t="s">
        <v>5874</v>
      </c>
      <c r="G61" s="28"/>
      <c r="H61" s="28"/>
      <c r="I61" s="28"/>
      <c r="K61" s="42" t="s">
        <v>366</v>
      </c>
      <c r="M61" s="104" t="s">
        <v>7189</v>
      </c>
      <c r="N61" s="112">
        <v>1</v>
      </c>
      <c r="S61" s="112">
        <v>1</v>
      </c>
      <c r="T61" s="108">
        <v>2031</v>
      </c>
      <c r="U61" s="110"/>
      <c r="W61" s="110">
        <v>0</v>
      </c>
      <c r="X61" s="111">
        <v>1</v>
      </c>
      <c r="Y61" s="112">
        <v>0</v>
      </c>
      <c r="Z61" s="110">
        <v>0</v>
      </c>
      <c r="AA61" s="110">
        <v>0</v>
      </c>
      <c r="AB61" s="110">
        <v>0</v>
      </c>
      <c r="AC61" s="110">
        <v>0</v>
      </c>
      <c r="AD61" s="110">
        <v>0</v>
      </c>
      <c r="AH61" s="117"/>
    </row>
    <row r="62" spans="1:34" ht="26">
      <c r="A62" s="104" t="s">
        <v>5030</v>
      </c>
      <c r="B62" s="104"/>
      <c r="D62" s="113"/>
      <c r="F62" s="106" t="s">
        <v>5874</v>
      </c>
      <c r="G62" s="28"/>
      <c r="H62" s="28"/>
      <c r="I62" s="28"/>
      <c r="K62" s="42" t="s">
        <v>366</v>
      </c>
      <c r="M62" s="104" t="s">
        <v>7189</v>
      </c>
      <c r="N62" s="112">
        <v>1</v>
      </c>
      <c r="S62" s="112">
        <v>1</v>
      </c>
      <c r="T62" s="108">
        <v>2031</v>
      </c>
      <c r="U62" s="110"/>
      <c r="W62" s="110">
        <v>0</v>
      </c>
      <c r="X62" s="111">
        <v>1</v>
      </c>
      <c r="Y62" s="112">
        <v>0</v>
      </c>
      <c r="Z62" s="110">
        <v>0</v>
      </c>
      <c r="AA62" s="110">
        <v>0</v>
      </c>
      <c r="AB62" s="110">
        <v>0</v>
      </c>
      <c r="AC62" s="110">
        <v>0</v>
      </c>
      <c r="AD62" s="110">
        <v>0</v>
      </c>
      <c r="AH62" s="42"/>
    </row>
    <row r="63" spans="1:34" ht="26">
      <c r="A63" s="104" t="s">
        <v>5030</v>
      </c>
      <c r="B63" s="104"/>
      <c r="D63" s="113"/>
      <c r="F63" s="106" t="s">
        <v>5874</v>
      </c>
      <c r="G63" s="28"/>
      <c r="H63" s="28"/>
      <c r="I63" s="28"/>
      <c r="K63" s="42" t="s">
        <v>366</v>
      </c>
      <c r="M63" s="104" t="s">
        <v>7189</v>
      </c>
      <c r="N63" s="112">
        <v>1</v>
      </c>
      <c r="S63" s="112">
        <v>1</v>
      </c>
      <c r="T63" s="108">
        <v>2031</v>
      </c>
      <c r="U63" s="110"/>
      <c r="W63" s="110">
        <v>0</v>
      </c>
      <c r="X63" s="111">
        <v>1</v>
      </c>
      <c r="Y63" s="112">
        <v>0</v>
      </c>
      <c r="Z63" s="110">
        <v>0</v>
      </c>
      <c r="AA63" s="110">
        <v>0</v>
      </c>
      <c r="AB63" s="110">
        <v>0</v>
      </c>
      <c r="AC63" s="110">
        <v>0</v>
      </c>
      <c r="AD63" s="110">
        <v>0</v>
      </c>
      <c r="AH63" s="42"/>
    </row>
    <row r="64" spans="1:34" ht="26">
      <c r="A64" s="104" t="s">
        <v>5030</v>
      </c>
      <c r="B64" s="104"/>
      <c r="D64" s="113"/>
      <c r="F64" s="106" t="s">
        <v>5874</v>
      </c>
      <c r="G64" s="28"/>
      <c r="H64" s="28"/>
      <c r="I64" s="28"/>
      <c r="K64" s="42" t="s">
        <v>366</v>
      </c>
      <c r="M64" s="104" t="s">
        <v>7189</v>
      </c>
      <c r="N64" s="112">
        <v>1</v>
      </c>
      <c r="S64" s="112">
        <v>1</v>
      </c>
      <c r="T64" s="108">
        <v>2031</v>
      </c>
      <c r="U64" s="110"/>
      <c r="W64" s="110">
        <v>0</v>
      </c>
      <c r="X64" s="111">
        <v>1</v>
      </c>
      <c r="Y64" s="112">
        <v>0</v>
      </c>
      <c r="Z64" s="110">
        <v>0</v>
      </c>
      <c r="AA64" s="110">
        <v>0</v>
      </c>
      <c r="AB64" s="110">
        <v>0</v>
      </c>
      <c r="AC64" s="110">
        <v>0</v>
      </c>
      <c r="AD64" s="110">
        <v>0</v>
      </c>
      <c r="AH64" s="42"/>
    </row>
    <row r="65" spans="1:34" ht="26">
      <c r="A65" s="104" t="s">
        <v>5030</v>
      </c>
      <c r="B65" s="104"/>
      <c r="D65" s="113"/>
      <c r="F65" s="106" t="s">
        <v>5874</v>
      </c>
      <c r="G65" s="28"/>
      <c r="H65" s="28"/>
      <c r="I65" s="28"/>
      <c r="K65" s="42" t="s">
        <v>366</v>
      </c>
      <c r="M65" s="104" t="s">
        <v>7189</v>
      </c>
      <c r="N65" s="112">
        <v>1</v>
      </c>
      <c r="S65" s="112">
        <v>1</v>
      </c>
      <c r="T65" s="108">
        <v>2031</v>
      </c>
      <c r="U65" s="110"/>
      <c r="W65" s="110">
        <v>0</v>
      </c>
      <c r="X65" s="111">
        <v>1</v>
      </c>
      <c r="Y65" s="112">
        <v>0</v>
      </c>
      <c r="Z65" s="110">
        <v>0</v>
      </c>
      <c r="AA65" s="110">
        <v>0</v>
      </c>
      <c r="AB65" s="110">
        <v>0</v>
      </c>
      <c r="AC65" s="110">
        <v>0</v>
      </c>
      <c r="AD65" s="110">
        <v>0</v>
      </c>
      <c r="AH65" s="117"/>
    </row>
    <row r="66" spans="1:34" ht="26">
      <c r="A66" s="104" t="s">
        <v>5030</v>
      </c>
      <c r="B66" s="104"/>
      <c r="D66" s="113"/>
      <c r="F66" s="106" t="s">
        <v>5874</v>
      </c>
      <c r="G66" s="28"/>
      <c r="H66" s="28"/>
      <c r="I66" s="28"/>
      <c r="K66" s="42" t="s">
        <v>366</v>
      </c>
      <c r="M66" s="104" t="s">
        <v>7189</v>
      </c>
      <c r="N66" s="112">
        <v>1</v>
      </c>
      <c r="S66" s="112">
        <v>1</v>
      </c>
      <c r="T66" s="108">
        <v>2031</v>
      </c>
      <c r="U66" s="110"/>
      <c r="W66" s="110">
        <v>0</v>
      </c>
      <c r="X66" s="111">
        <v>1</v>
      </c>
      <c r="Y66" s="112">
        <v>0</v>
      </c>
      <c r="Z66" s="110">
        <v>0</v>
      </c>
      <c r="AA66" s="110">
        <v>0</v>
      </c>
      <c r="AB66" s="110">
        <v>0</v>
      </c>
      <c r="AC66" s="110">
        <v>0</v>
      </c>
      <c r="AD66" s="110">
        <v>0</v>
      </c>
      <c r="AH66" s="42"/>
    </row>
    <row r="67" spans="1:34" ht="26">
      <c r="A67" s="104" t="s">
        <v>5030</v>
      </c>
      <c r="B67" s="104"/>
      <c r="D67" s="113"/>
      <c r="F67" s="106" t="s">
        <v>5874</v>
      </c>
      <c r="G67" s="28"/>
      <c r="H67" s="28"/>
      <c r="I67" s="28"/>
      <c r="K67" s="42" t="s">
        <v>366</v>
      </c>
      <c r="M67" s="104" t="s">
        <v>7189</v>
      </c>
      <c r="N67" s="112">
        <v>1</v>
      </c>
      <c r="S67" s="112">
        <v>1</v>
      </c>
      <c r="T67" s="108">
        <v>2031</v>
      </c>
      <c r="U67" s="110"/>
      <c r="W67" s="110">
        <v>0</v>
      </c>
      <c r="X67" s="111">
        <v>1</v>
      </c>
      <c r="Y67" s="112">
        <v>0</v>
      </c>
      <c r="Z67" s="110">
        <v>0</v>
      </c>
      <c r="AA67" s="110">
        <v>0</v>
      </c>
      <c r="AB67" s="110">
        <v>0</v>
      </c>
      <c r="AC67" s="110">
        <v>0</v>
      </c>
      <c r="AD67" s="110">
        <v>0</v>
      </c>
      <c r="AH67" s="42"/>
    </row>
    <row r="68" spans="1:34" ht="26">
      <c r="A68" s="104" t="s">
        <v>5030</v>
      </c>
      <c r="B68" s="104"/>
      <c r="D68" s="113"/>
      <c r="F68" s="106" t="s">
        <v>5874</v>
      </c>
      <c r="G68" s="28"/>
      <c r="H68" s="28"/>
      <c r="I68" s="28"/>
      <c r="K68" s="42" t="s">
        <v>366</v>
      </c>
      <c r="M68" s="104" t="s">
        <v>7189</v>
      </c>
      <c r="N68" s="112">
        <v>1</v>
      </c>
      <c r="S68" s="112">
        <v>1</v>
      </c>
      <c r="T68" s="108">
        <v>2031</v>
      </c>
      <c r="U68" s="110"/>
      <c r="W68" s="110">
        <v>0</v>
      </c>
      <c r="X68" s="111">
        <v>1</v>
      </c>
      <c r="Y68" s="112">
        <v>0</v>
      </c>
      <c r="Z68" s="110">
        <v>0</v>
      </c>
      <c r="AA68" s="110">
        <v>0</v>
      </c>
      <c r="AB68" s="110">
        <v>0</v>
      </c>
      <c r="AC68" s="110">
        <v>0</v>
      </c>
      <c r="AD68" s="110">
        <v>0</v>
      </c>
      <c r="AH68" s="42"/>
    </row>
    <row r="69" spans="1:34" ht="26">
      <c r="A69" s="104" t="s">
        <v>5030</v>
      </c>
      <c r="B69" s="104"/>
      <c r="D69" s="113"/>
      <c r="F69" s="106" t="s">
        <v>5874</v>
      </c>
      <c r="G69" s="28"/>
      <c r="H69" s="28"/>
      <c r="I69" s="28"/>
      <c r="K69" s="42" t="s">
        <v>366</v>
      </c>
      <c r="M69" s="104" t="s">
        <v>7189</v>
      </c>
      <c r="N69" s="112">
        <v>1</v>
      </c>
      <c r="S69" s="112">
        <v>1</v>
      </c>
      <c r="T69" s="108">
        <v>2031</v>
      </c>
      <c r="U69" s="110"/>
      <c r="W69" s="110">
        <v>0</v>
      </c>
      <c r="X69" s="111">
        <v>1</v>
      </c>
      <c r="Y69" s="112">
        <v>0</v>
      </c>
      <c r="Z69" s="110">
        <v>0</v>
      </c>
      <c r="AA69" s="110">
        <v>0</v>
      </c>
      <c r="AB69" s="110">
        <v>0</v>
      </c>
      <c r="AC69" s="110">
        <v>0</v>
      </c>
      <c r="AD69" s="110">
        <v>0</v>
      </c>
      <c r="AH69" s="42"/>
    </row>
    <row r="70" spans="1:34" ht="26">
      <c r="A70" s="104" t="s">
        <v>5030</v>
      </c>
      <c r="B70" s="104"/>
      <c r="D70" s="113"/>
      <c r="F70" s="106" t="s">
        <v>5874</v>
      </c>
      <c r="G70" s="28"/>
      <c r="H70" s="28"/>
      <c r="I70" s="28"/>
      <c r="K70" s="42" t="s">
        <v>366</v>
      </c>
      <c r="M70" s="104" t="s">
        <v>7189</v>
      </c>
      <c r="N70" s="112">
        <v>1</v>
      </c>
      <c r="S70" s="112">
        <v>1</v>
      </c>
      <c r="T70" s="108">
        <v>2031</v>
      </c>
      <c r="U70" s="110"/>
      <c r="W70" s="110">
        <v>0</v>
      </c>
      <c r="X70" s="111">
        <v>1</v>
      </c>
      <c r="Y70" s="112">
        <v>0</v>
      </c>
      <c r="Z70" s="110">
        <v>0</v>
      </c>
      <c r="AA70" s="110">
        <v>0</v>
      </c>
      <c r="AB70" s="110">
        <v>0</v>
      </c>
      <c r="AC70" s="110">
        <v>0</v>
      </c>
      <c r="AD70" s="110">
        <v>0</v>
      </c>
      <c r="AH70" s="42"/>
    </row>
    <row r="71" spans="1:34" ht="26">
      <c r="A71" s="104" t="s">
        <v>5030</v>
      </c>
      <c r="B71" s="104"/>
      <c r="D71" s="113"/>
      <c r="F71" s="106" t="s">
        <v>5874</v>
      </c>
      <c r="G71" s="28"/>
      <c r="H71" s="28"/>
      <c r="I71" s="28"/>
      <c r="K71" s="42" t="s">
        <v>366</v>
      </c>
      <c r="M71" s="104" t="s">
        <v>7189</v>
      </c>
      <c r="N71" s="112">
        <v>1</v>
      </c>
      <c r="S71" s="112">
        <v>1</v>
      </c>
      <c r="T71" s="108">
        <v>2031</v>
      </c>
      <c r="U71" s="110"/>
      <c r="W71" s="110">
        <v>0</v>
      </c>
      <c r="X71" s="111">
        <v>1</v>
      </c>
      <c r="Y71" s="112">
        <v>0</v>
      </c>
      <c r="Z71" s="110">
        <v>0</v>
      </c>
      <c r="AA71" s="110">
        <v>0</v>
      </c>
      <c r="AB71" s="110">
        <v>0</v>
      </c>
      <c r="AC71" s="110">
        <v>0</v>
      </c>
      <c r="AD71" s="110">
        <v>0</v>
      </c>
      <c r="AH71" s="42"/>
    </row>
    <row r="72" spans="1:34" ht="26">
      <c r="A72" s="104" t="s">
        <v>5030</v>
      </c>
      <c r="B72" s="104"/>
      <c r="D72" s="113"/>
      <c r="F72" s="106" t="s">
        <v>5874</v>
      </c>
      <c r="G72" s="28"/>
      <c r="H72" s="28"/>
      <c r="I72" s="28"/>
      <c r="K72" s="42" t="s">
        <v>366</v>
      </c>
      <c r="M72" s="104" t="s">
        <v>7189</v>
      </c>
      <c r="N72" s="112">
        <v>1</v>
      </c>
      <c r="S72" s="112">
        <v>1</v>
      </c>
      <c r="T72" s="108">
        <v>2031</v>
      </c>
      <c r="U72" s="110"/>
      <c r="W72" s="110">
        <v>0</v>
      </c>
      <c r="X72" s="111">
        <v>1</v>
      </c>
      <c r="Y72" s="112">
        <v>0</v>
      </c>
      <c r="Z72" s="110">
        <v>0</v>
      </c>
      <c r="AA72" s="110">
        <v>0</v>
      </c>
      <c r="AB72" s="110">
        <v>0</v>
      </c>
      <c r="AC72" s="110">
        <v>0</v>
      </c>
      <c r="AD72" s="110">
        <v>0</v>
      </c>
      <c r="AH72" s="42"/>
    </row>
    <row r="73" spans="1:34" ht="26">
      <c r="A73" s="104" t="s">
        <v>5030</v>
      </c>
      <c r="B73" s="104"/>
      <c r="D73" s="113"/>
      <c r="F73" s="106" t="s">
        <v>5874</v>
      </c>
      <c r="G73" s="28"/>
      <c r="H73" s="28"/>
      <c r="I73" s="28"/>
      <c r="K73" s="42" t="s">
        <v>366</v>
      </c>
      <c r="M73" s="104" t="s">
        <v>7189</v>
      </c>
      <c r="N73" s="112">
        <v>1</v>
      </c>
      <c r="S73" s="112">
        <v>1</v>
      </c>
      <c r="T73" s="108">
        <v>2031</v>
      </c>
      <c r="U73" s="110"/>
      <c r="W73" s="110">
        <v>0</v>
      </c>
      <c r="X73" s="111">
        <v>1</v>
      </c>
      <c r="Y73" s="112">
        <v>0</v>
      </c>
      <c r="Z73" s="110">
        <v>0</v>
      </c>
      <c r="AA73" s="110">
        <v>0</v>
      </c>
      <c r="AB73" s="110">
        <v>0</v>
      </c>
      <c r="AC73" s="110">
        <v>0</v>
      </c>
      <c r="AD73" s="110">
        <v>0</v>
      </c>
      <c r="AH73" s="42"/>
    </row>
    <row r="74" spans="1:34" ht="26">
      <c r="A74" s="104" t="s">
        <v>5030</v>
      </c>
      <c r="B74" s="104"/>
      <c r="D74" s="113"/>
      <c r="F74" s="106" t="s">
        <v>5874</v>
      </c>
      <c r="G74" s="28"/>
      <c r="H74" s="28"/>
      <c r="I74" s="28"/>
      <c r="K74" s="42" t="s">
        <v>366</v>
      </c>
      <c r="M74" s="104" t="s">
        <v>7189</v>
      </c>
      <c r="N74" s="112">
        <v>1</v>
      </c>
      <c r="S74" s="112">
        <v>1</v>
      </c>
      <c r="T74" s="108">
        <v>2031</v>
      </c>
      <c r="U74" s="110"/>
      <c r="W74" s="110">
        <v>0</v>
      </c>
      <c r="X74" s="111">
        <v>1</v>
      </c>
      <c r="Y74" s="112">
        <v>0</v>
      </c>
      <c r="Z74" s="110">
        <v>0</v>
      </c>
      <c r="AA74" s="110">
        <v>0</v>
      </c>
      <c r="AB74" s="110">
        <v>0</v>
      </c>
      <c r="AC74" s="110">
        <v>0</v>
      </c>
      <c r="AD74" s="110">
        <v>0</v>
      </c>
      <c r="AH74" s="42"/>
    </row>
    <row r="75" spans="1:34" ht="26">
      <c r="A75" s="104" t="s">
        <v>5030</v>
      </c>
      <c r="B75" s="104"/>
      <c r="D75" s="113"/>
      <c r="F75" s="106" t="s">
        <v>5874</v>
      </c>
      <c r="G75" s="28"/>
      <c r="H75" s="28"/>
      <c r="I75" s="28"/>
      <c r="K75" s="42" t="s">
        <v>366</v>
      </c>
      <c r="M75" s="104" t="s">
        <v>7189</v>
      </c>
      <c r="N75" s="112">
        <v>1</v>
      </c>
      <c r="S75" s="112">
        <v>1</v>
      </c>
      <c r="T75" s="108">
        <v>2031</v>
      </c>
      <c r="U75" s="110"/>
      <c r="W75" s="110">
        <v>0</v>
      </c>
      <c r="X75" s="111">
        <v>1</v>
      </c>
      <c r="Y75" s="112">
        <v>0</v>
      </c>
      <c r="Z75" s="110">
        <v>0</v>
      </c>
      <c r="AA75" s="110">
        <v>0</v>
      </c>
      <c r="AB75" s="110">
        <v>0</v>
      </c>
      <c r="AC75" s="110">
        <v>0</v>
      </c>
      <c r="AD75" s="110">
        <v>0</v>
      </c>
      <c r="AH75" s="42"/>
    </row>
    <row r="77" spans="1:34" ht="13.5" thickBot="1">
      <c r="U77" s="129">
        <v>-176483410.30208021</v>
      </c>
      <c r="W77" s="129">
        <v>-176483410.30208021</v>
      </c>
      <c r="AB77" s="129">
        <v>-176483410.30208021</v>
      </c>
      <c r="AC77" s="129">
        <v>0</v>
      </c>
      <c r="AD77" s="129">
        <v>0</v>
      </c>
    </row>
    <row r="78" spans="1:34">
      <c r="AB78" s="130" t="s">
        <v>7188</v>
      </c>
    </row>
    <row r="79" spans="1:34">
      <c r="U79" s="110">
        <v>22238.199999999997</v>
      </c>
      <c r="V79" s="42" t="s">
        <v>609</v>
      </c>
    </row>
    <row r="80" spans="1:34">
      <c r="U80" s="110">
        <v>-111978128.00313599</v>
      </c>
      <c r="V80" s="42" t="s">
        <v>576</v>
      </c>
    </row>
    <row r="81" spans="27:28">
      <c r="AA81" s="307" t="s">
        <v>1940</v>
      </c>
      <c r="AB81" s="307">
        <v>-3394841.0723915002</v>
      </c>
    </row>
    <row r="82" spans="27:28">
      <c r="AA82" s="307" t="s">
        <v>280</v>
      </c>
      <c r="AB82" s="307">
        <v>-75009736.519520193</v>
      </c>
    </row>
    <row r="83" spans="27:28">
      <c r="AA83" s="307" t="s">
        <v>10</v>
      </c>
      <c r="AB83" s="307">
        <v>-14317074.263953499</v>
      </c>
    </row>
    <row r="84" spans="27:28">
      <c r="AA84" s="307" t="s">
        <v>5</v>
      </c>
      <c r="AB84" s="307">
        <v>7039.7884899890705</v>
      </c>
    </row>
    <row r="85" spans="27:28">
      <c r="AA85" s="307" t="s">
        <v>6</v>
      </c>
      <c r="AB85" s="307">
        <v>-16978604.613047153</v>
      </c>
    </row>
    <row r="86" spans="27:28">
      <c r="AA86" s="307" t="s">
        <v>11</v>
      </c>
      <c r="AB86" s="307">
        <v>-66790193.621657856</v>
      </c>
    </row>
    <row r="87" spans="27:28" ht="13.5" thickBot="1">
      <c r="AA87" s="307"/>
      <c r="AB87" s="308">
        <v>-176483410.30208021</v>
      </c>
    </row>
  </sheetData>
  <autoFilter ref="A5:AF5" xr:uid="{8A5E9FC1-F9EE-4F2C-BED8-C62E4549BC60}"/>
  <pageMargins left="0.51181102362204722" right="0.31496062992125984" top="0.55118110236220474" bottom="0.74803149606299213" header="0.31496062992125984" footer="0.31496062992125984"/>
  <pageSetup paperSize="8" scale="42" fitToHeight="3" orientation="landscape" r:id="rId1"/>
  <headerFooter>
    <oddFooter>&amp;L&amp;F&amp;C&amp;A&amp;RPage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EFBB4-8C9A-4F6C-854B-C8D0B81FEFEC}">
  <sheetPr codeName="Sheet26">
    <tabColor rgb="FF00B050"/>
    <pageSetUpPr fitToPage="1"/>
  </sheetPr>
  <dimension ref="A1:Q143"/>
  <sheetViews>
    <sheetView workbookViewId="0">
      <selection activeCell="C505" sqref="C505"/>
    </sheetView>
  </sheetViews>
  <sheetFormatPr defaultRowHeight="12.5"/>
  <cols>
    <col min="1" max="1" width="19.453125" customWidth="1"/>
    <col min="2" max="2" width="15.453125" customWidth="1"/>
    <col min="3" max="3" width="16" customWidth="1"/>
    <col min="4" max="4" width="13.54296875" customWidth="1"/>
    <col min="8" max="8" width="13" customWidth="1"/>
    <col min="9" max="9" width="14.26953125" customWidth="1"/>
    <col min="11" max="11" width="10.54296875" customWidth="1"/>
    <col min="12" max="12" width="14.1796875" customWidth="1"/>
    <col min="14" max="14" width="13" customWidth="1"/>
    <col min="15" max="15" width="13.81640625" customWidth="1"/>
  </cols>
  <sheetData>
    <row r="1" spans="1:17" ht="20">
      <c r="A1" s="46" t="s">
        <v>5022</v>
      </c>
    </row>
    <row r="3" spans="1:17" ht="13" hidden="1">
      <c r="A3" s="40" t="s">
        <v>5029</v>
      </c>
    </row>
    <row r="4" spans="1:17" ht="13">
      <c r="A4" s="40" t="s">
        <v>5027</v>
      </c>
    </row>
    <row r="6" spans="1:17" ht="26">
      <c r="A6" s="95" t="s">
        <v>5023</v>
      </c>
      <c r="B6" s="95" t="s">
        <v>5024</v>
      </c>
      <c r="C6" s="95" t="s">
        <v>5025</v>
      </c>
      <c r="D6" s="95" t="s">
        <v>5026</v>
      </c>
      <c r="E6" s="28"/>
      <c r="L6" s="25" t="s">
        <v>7015</v>
      </c>
      <c r="O6" s="25" t="s">
        <v>7014</v>
      </c>
    </row>
    <row r="7" spans="1:17">
      <c r="A7" s="66" t="s">
        <v>441</v>
      </c>
      <c r="B7" s="34">
        <v>-43137559.923507594</v>
      </c>
      <c r="C7" t="s">
        <v>445</v>
      </c>
      <c r="D7" s="29">
        <v>-4264112.241772511</v>
      </c>
      <c r="E7" s="29"/>
      <c r="H7" s="34">
        <v>-48436317.52635365</v>
      </c>
      <c r="I7" s="29">
        <v>-14043467.813693602</v>
      </c>
      <c r="K7" t="s">
        <v>445</v>
      </c>
      <c r="L7" s="29">
        <v>12139279.942265213</v>
      </c>
      <c r="N7" t="s">
        <v>445</v>
      </c>
      <c r="O7" s="29">
        <v>12139279.942265213</v>
      </c>
      <c r="P7" s="29"/>
      <c r="Q7" s="29"/>
    </row>
    <row r="8" spans="1:17">
      <c r="A8" s="66"/>
      <c r="B8" s="29"/>
      <c r="C8" t="s">
        <v>452</v>
      </c>
      <c r="D8" s="29">
        <v>-9193111.6098268554</v>
      </c>
      <c r="H8" s="29"/>
      <c r="I8" s="29">
        <v>-13827310.104411345</v>
      </c>
      <c r="K8" t="s">
        <v>452</v>
      </c>
      <c r="L8" s="29">
        <v>26171392.55363211</v>
      </c>
      <c r="N8" t="s">
        <v>452</v>
      </c>
      <c r="O8" s="29">
        <v>26171392.55363211</v>
      </c>
      <c r="Q8" s="29"/>
    </row>
    <row r="9" spans="1:17">
      <c r="A9" s="66"/>
      <c r="B9" s="29"/>
      <c r="C9" t="s">
        <v>454</v>
      </c>
      <c r="D9" s="29">
        <v>-6572128.4380540038</v>
      </c>
      <c r="H9" s="29"/>
      <c r="I9" s="29">
        <v>-2358033.5673389249</v>
      </c>
      <c r="K9" t="s">
        <v>454</v>
      </c>
      <c r="L9" s="29">
        <v>18709851.524193548</v>
      </c>
      <c r="N9" t="s">
        <v>454</v>
      </c>
      <c r="O9" s="29">
        <v>18709851.524193548</v>
      </c>
      <c r="Q9" s="29"/>
    </row>
    <row r="10" spans="1:17">
      <c r="A10" s="66"/>
      <c r="B10" s="29"/>
      <c r="C10" t="s">
        <v>456</v>
      </c>
      <c r="D10" s="29">
        <v>-11865223.056896146</v>
      </c>
      <c r="H10" s="29"/>
      <c r="I10" s="29">
        <v>-14859318.308169058</v>
      </c>
      <c r="K10" t="s">
        <v>456</v>
      </c>
      <c r="L10" s="29">
        <v>33778488.017756633</v>
      </c>
      <c r="N10" t="s">
        <v>456</v>
      </c>
      <c r="O10" s="29">
        <v>33778488.017756633</v>
      </c>
      <c r="Q10" s="29"/>
    </row>
    <row r="11" spans="1:17">
      <c r="A11" s="66"/>
      <c r="B11" s="29"/>
      <c r="C11" t="s">
        <v>470</v>
      </c>
      <c r="D11" s="29">
        <v>-9424034.3449538313</v>
      </c>
      <c r="H11" s="29"/>
      <c r="I11" s="29">
        <v>-58598.2086993552</v>
      </c>
      <c r="K11" t="s">
        <v>470</v>
      </c>
      <c r="L11" s="29">
        <v>26828794.509255741</v>
      </c>
      <c r="N11" t="s">
        <v>470</v>
      </c>
      <c r="O11" s="29">
        <v>26828794.509255741</v>
      </c>
      <c r="Q11" s="29"/>
    </row>
    <row r="12" spans="1:17">
      <c r="A12" s="66"/>
      <c r="B12" s="29"/>
      <c r="C12" t="s">
        <v>474</v>
      </c>
      <c r="D12" s="29">
        <v>-16928.094817884852</v>
      </c>
      <c r="H12" s="29"/>
      <c r="I12" s="29">
        <v>-2068578.0260598459</v>
      </c>
      <c r="K12" t="s">
        <v>474</v>
      </c>
      <c r="L12" s="29">
        <v>48191.715000000317</v>
      </c>
      <c r="N12" t="s">
        <v>474</v>
      </c>
      <c r="O12" s="29">
        <v>48191.715000000317</v>
      </c>
      <c r="Q12" s="29"/>
    </row>
    <row r="13" spans="1:17">
      <c r="A13" s="66"/>
      <c r="B13" s="29"/>
      <c r="C13" t="s">
        <v>476</v>
      </c>
      <c r="D13" s="29">
        <v>-1343396.0070891718</v>
      </c>
      <c r="H13" s="29"/>
      <c r="I13" s="29"/>
      <c r="K13" t="s">
        <v>476</v>
      </c>
      <c r="L13" s="29">
        <v>3824444.4045398515</v>
      </c>
      <c r="N13" t="s">
        <v>476</v>
      </c>
      <c r="O13" s="29">
        <v>3824444.4045398515</v>
      </c>
      <c r="Q13" s="29"/>
    </row>
    <row r="14" spans="1:17">
      <c r="A14" s="66"/>
      <c r="B14" s="29"/>
      <c r="C14" t="s">
        <v>480</v>
      </c>
      <c r="D14" s="29">
        <v>-448676.77931460406</v>
      </c>
      <c r="H14" s="29"/>
      <c r="I14" s="29">
        <v>-294875.7781267204</v>
      </c>
      <c r="K14" t="s">
        <v>480</v>
      </c>
      <c r="L14" s="29">
        <v>1277314.6481317468</v>
      </c>
      <c r="N14" t="s">
        <v>480</v>
      </c>
      <c r="O14" s="29">
        <v>6377707.6817317475</v>
      </c>
      <c r="Q14" s="29"/>
    </row>
    <row r="15" spans="1:17">
      <c r="B15" s="29"/>
      <c r="C15" t="s">
        <v>484</v>
      </c>
      <c r="D15" s="29">
        <v>-9949.3507825841825</v>
      </c>
      <c r="H15" s="29"/>
      <c r="I15" s="29">
        <v>-926135.71985480294</v>
      </c>
      <c r="K15" t="s">
        <v>484</v>
      </c>
      <c r="L15" s="29">
        <v>28324.290625000001</v>
      </c>
      <c r="N15" t="s">
        <v>484</v>
      </c>
      <c r="O15" s="29">
        <v>28324.290625000001</v>
      </c>
      <c r="Q15" s="29"/>
    </row>
    <row r="16" spans="1:17">
      <c r="B16" s="29"/>
      <c r="D16" s="29"/>
      <c r="H16" s="29"/>
      <c r="I16" s="29">
        <v>-304237.43268210895</v>
      </c>
      <c r="L16" s="29"/>
    </row>
    <row r="17" spans="1:16">
      <c r="A17" s="25" t="s">
        <v>526</v>
      </c>
      <c r="B17" s="29"/>
      <c r="C17" t="s">
        <v>530</v>
      </c>
      <c r="D17" s="29"/>
      <c r="H17" s="29">
        <v>-72136166.528891206</v>
      </c>
      <c r="I17" s="29">
        <v>-1363802.9685668272</v>
      </c>
    </row>
    <row r="18" spans="1:16">
      <c r="B18" s="29"/>
      <c r="C18" t="s">
        <v>532</v>
      </c>
      <c r="D18" s="29"/>
      <c r="H18" s="29"/>
      <c r="I18" s="29">
        <v>-6696758.4282310298</v>
      </c>
      <c r="L18" s="29"/>
    </row>
    <row r="19" spans="1:16">
      <c r="B19" s="29"/>
      <c r="C19" t="s">
        <v>535</v>
      </c>
      <c r="D19" s="29"/>
      <c r="H19" s="29"/>
      <c r="I19" s="29">
        <v>-1173438.8042043741</v>
      </c>
      <c r="L19" s="29"/>
    </row>
    <row r="20" spans="1:16" ht="13.5" thickBot="1">
      <c r="B20" s="29"/>
      <c r="C20" t="s">
        <v>536</v>
      </c>
      <c r="D20" s="29"/>
      <c r="H20" s="29"/>
      <c r="I20" s="29">
        <v>-490116.69182870345</v>
      </c>
      <c r="L20" s="206">
        <v>122806081.60539985</v>
      </c>
      <c r="O20" s="206">
        <v>127906474.63899985</v>
      </c>
    </row>
    <row r="21" spans="1:16">
      <c r="B21" s="29"/>
      <c r="C21" t="s">
        <v>538</v>
      </c>
      <c r="D21" s="29"/>
      <c r="H21" s="29"/>
      <c r="I21" s="29">
        <v>-1562264.7130551457</v>
      </c>
    </row>
    <row r="22" spans="1:16">
      <c r="B22" s="29"/>
      <c r="C22" t="s">
        <v>540</v>
      </c>
      <c r="D22" s="29"/>
      <c r="H22" s="29"/>
      <c r="I22" s="29">
        <v>-5502641.4564778106</v>
      </c>
    </row>
    <row r="23" spans="1:16">
      <c r="B23" s="29"/>
      <c r="C23" t="s">
        <v>541</v>
      </c>
      <c r="D23" s="29"/>
      <c r="H23" s="29"/>
      <c r="I23" s="29">
        <v>-18057291.142499849</v>
      </c>
    </row>
    <row r="24" spans="1:16">
      <c r="B24" s="29"/>
      <c r="C24" t="s">
        <v>542</v>
      </c>
      <c r="D24" s="29"/>
      <c r="H24" s="29"/>
      <c r="I24" s="29">
        <v>-8522670.3921313901</v>
      </c>
    </row>
    <row r="25" spans="1:16">
      <c r="B25" s="29"/>
      <c r="C25" t="s">
        <v>543</v>
      </c>
      <c r="D25" s="29"/>
      <c r="H25" s="29"/>
      <c r="I25" s="29">
        <v>-3451201.0677624247</v>
      </c>
    </row>
    <row r="26" spans="1:16">
      <c r="B26" s="29"/>
      <c r="C26" t="s">
        <v>544</v>
      </c>
      <c r="D26" s="29"/>
      <c r="H26" s="29"/>
      <c r="I26" s="29">
        <v>-10650496.347610436</v>
      </c>
    </row>
    <row r="27" spans="1:16">
      <c r="B27" s="29"/>
      <c r="C27" t="s">
        <v>545</v>
      </c>
      <c r="D27" s="29"/>
      <c r="H27" s="29"/>
      <c r="I27" s="29">
        <v>-2111576.7379877614</v>
      </c>
    </row>
    <row r="28" spans="1:16">
      <c r="B28" s="29"/>
      <c r="C28" t="s">
        <v>548</v>
      </c>
      <c r="D28" s="29"/>
      <c r="H28" s="29"/>
      <c r="I28" s="29">
        <v>-54148.944490090515</v>
      </c>
    </row>
    <row r="29" spans="1:16">
      <c r="B29" s="29"/>
      <c r="C29" t="s">
        <v>550</v>
      </c>
      <c r="D29" s="29"/>
      <c r="H29" s="29"/>
      <c r="I29" s="29">
        <v>-15623.66160224797</v>
      </c>
    </row>
    <row r="30" spans="1:16">
      <c r="B30" s="29"/>
      <c r="C30" t="s">
        <v>552</v>
      </c>
      <c r="D30" s="29"/>
      <c r="H30" s="29"/>
      <c r="I30" s="29">
        <v>-12484135.172443124</v>
      </c>
    </row>
    <row r="31" spans="1:16">
      <c r="A31" t="s">
        <v>576</v>
      </c>
      <c r="B31" s="29">
        <v>-101508485.88443229</v>
      </c>
      <c r="C31" t="s">
        <v>608</v>
      </c>
      <c r="D31" s="29">
        <v>-101508485.88443229</v>
      </c>
      <c r="H31" s="29"/>
      <c r="I31" s="29"/>
      <c r="K31" t="s">
        <v>576</v>
      </c>
      <c r="L31" t="s">
        <v>608</v>
      </c>
      <c r="M31" s="128">
        <v>0.7965539858759938</v>
      </c>
      <c r="N31" s="29">
        <v>-127434533.85999998</v>
      </c>
      <c r="O31" s="29">
        <v>-101508485.88443229</v>
      </c>
      <c r="P31" s="29"/>
    </row>
    <row r="32" spans="1:16">
      <c r="A32" t="s">
        <v>577</v>
      </c>
      <c r="B32" s="29">
        <v>-9094.4483260109264</v>
      </c>
      <c r="C32" t="s">
        <v>609</v>
      </c>
      <c r="D32" s="29">
        <v>-9094.4483260109264</v>
      </c>
      <c r="H32" s="29"/>
      <c r="I32" s="29"/>
      <c r="K32" t="s">
        <v>577</v>
      </c>
      <c r="L32" t="s">
        <v>609</v>
      </c>
      <c r="M32" s="128">
        <v>6.0511404926051745E-4</v>
      </c>
      <c r="N32" s="29">
        <v>-15029312.800000001</v>
      </c>
      <c r="O32" s="29">
        <v>-9094.4483260109264</v>
      </c>
      <c r="P32" s="29"/>
    </row>
    <row r="33" spans="1:16">
      <c r="A33" t="s">
        <v>578</v>
      </c>
      <c r="B33" s="29">
        <v>-2832553.7260287083</v>
      </c>
      <c r="C33" t="s">
        <v>610</v>
      </c>
      <c r="D33" s="29">
        <v>-2832553.7260287083</v>
      </c>
      <c r="H33" s="29"/>
      <c r="I33" s="29"/>
      <c r="K33" t="s">
        <v>578</v>
      </c>
      <c r="L33" t="s">
        <v>610</v>
      </c>
      <c r="M33" s="128">
        <v>0.43597004604050554</v>
      </c>
      <c r="N33" s="29">
        <v>-6497129.2219592966</v>
      </c>
      <c r="O33" s="29">
        <v>-2832553.7260287083</v>
      </c>
      <c r="P33" s="29"/>
    </row>
    <row r="34" spans="1:16">
      <c r="A34" t="s">
        <v>579</v>
      </c>
      <c r="B34" s="29">
        <v>-567799.3971654909</v>
      </c>
      <c r="C34" t="s">
        <v>611</v>
      </c>
      <c r="D34" s="29">
        <v>-567799.3971654909</v>
      </c>
      <c r="H34" s="29"/>
      <c r="I34" s="29"/>
      <c r="K34" t="s">
        <v>579</v>
      </c>
      <c r="L34" t="s">
        <v>611</v>
      </c>
      <c r="M34" s="128">
        <v>3.9299807534929447E-2</v>
      </c>
      <c r="N34" s="29">
        <v>-14447892.566925017</v>
      </c>
      <c r="O34" s="29">
        <v>-567799.3971654909</v>
      </c>
      <c r="P34" s="29"/>
    </row>
    <row r="35" spans="1:16">
      <c r="A35" t="s">
        <v>580</v>
      </c>
      <c r="B35" s="29">
        <v>-968486.38589602406</v>
      </c>
      <c r="C35" t="s">
        <v>612</v>
      </c>
      <c r="D35" s="29">
        <v>-968486.38589602406</v>
      </c>
      <c r="H35" s="29"/>
      <c r="I35" s="29"/>
      <c r="K35" t="s">
        <v>580</v>
      </c>
      <c r="L35" t="s">
        <v>612</v>
      </c>
      <c r="M35" s="128">
        <v>4.6469555174244885E-2</v>
      </c>
      <c r="N35" s="29">
        <v>-20841309.59</v>
      </c>
      <c r="O35" s="29">
        <v>-968486.38589602406</v>
      </c>
      <c r="P35" s="29"/>
    </row>
    <row r="36" spans="1:16">
      <c r="B36" s="29"/>
      <c r="D36" s="29"/>
      <c r="H36" s="29"/>
      <c r="I36" s="29"/>
      <c r="N36" s="29"/>
      <c r="O36" s="29"/>
      <c r="P36" s="29"/>
    </row>
    <row r="37" spans="1:16">
      <c r="A37" s="25" t="s">
        <v>610</v>
      </c>
      <c r="B37" s="29">
        <v>-1196718.2082647085</v>
      </c>
      <c r="C37" t="s">
        <v>578</v>
      </c>
      <c r="D37" s="29">
        <v>-1196718.2082647085</v>
      </c>
      <c r="H37" s="29"/>
      <c r="I37" s="29"/>
      <c r="N37" s="29"/>
      <c r="O37" s="29"/>
      <c r="P37" s="29"/>
    </row>
    <row r="38" spans="1:16">
      <c r="A38" s="25" t="s">
        <v>612</v>
      </c>
      <c r="B38" s="29">
        <v>-548190.36296902411</v>
      </c>
      <c r="C38" s="25" t="s">
        <v>580</v>
      </c>
      <c r="D38" s="29">
        <v>-548190.36296902411</v>
      </c>
      <c r="H38" s="29"/>
      <c r="I38" s="29"/>
    </row>
    <row r="39" spans="1:16">
      <c r="B39" s="29"/>
      <c r="D39" s="29"/>
      <c r="H39" s="29"/>
      <c r="I39" s="29"/>
    </row>
    <row r="40" spans="1:16">
      <c r="B40" s="29"/>
      <c r="D40" s="29"/>
      <c r="H40" s="29"/>
      <c r="I40" s="29"/>
    </row>
    <row r="41" spans="1:16">
      <c r="B41" s="29"/>
      <c r="D41" s="29"/>
      <c r="H41" s="29"/>
      <c r="I41" s="29"/>
    </row>
    <row r="42" spans="1:16">
      <c r="A42" s="25" t="s">
        <v>533</v>
      </c>
      <c r="B42" s="29">
        <v>47</v>
      </c>
      <c r="C42" s="25" t="s">
        <v>532</v>
      </c>
      <c r="D42" s="29">
        <v>47</v>
      </c>
      <c r="H42" s="29"/>
      <c r="I42" s="29"/>
    </row>
    <row r="43" spans="1:16">
      <c r="A43" s="25" t="s">
        <v>488</v>
      </c>
      <c r="B43" s="29">
        <v>400</v>
      </c>
      <c r="C43" s="25" t="s">
        <v>456</v>
      </c>
      <c r="D43" s="29">
        <v>400</v>
      </c>
      <c r="H43" s="29"/>
      <c r="I43" s="29"/>
    </row>
    <row r="44" spans="1:16">
      <c r="A44" s="305" t="s">
        <v>611</v>
      </c>
      <c r="B44" s="31">
        <v>-569756.5</v>
      </c>
      <c r="C44" s="305" t="s">
        <v>608</v>
      </c>
      <c r="D44" s="31">
        <v>-569756.5</v>
      </c>
      <c r="H44" s="29"/>
      <c r="I44" s="29"/>
    </row>
    <row r="45" spans="1:16">
      <c r="A45" s="25" t="s">
        <v>472</v>
      </c>
      <c r="B45" s="29">
        <v>-181804.16701975249</v>
      </c>
      <c r="C45" s="25" t="s">
        <v>445</v>
      </c>
      <c r="D45" s="29">
        <v>-181804.16701975249</v>
      </c>
      <c r="H45" s="29"/>
      <c r="I45" s="29"/>
    </row>
    <row r="46" spans="1:16">
      <c r="A46" s="25" t="s">
        <v>468</v>
      </c>
      <c r="B46" s="29">
        <v>-5614.1939766848518</v>
      </c>
      <c r="C46" s="25" t="s">
        <v>454</v>
      </c>
      <c r="D46" s="29">
        <v>-5614.1939766848518</v>
      </c>
      <c r="H46" s="29"/>
      <c r="I46" s="29"/>
    </row>
    <row r="47" spans="1:16">
      <c r="A47" s="25" t="s">
        <v>474</v>
      </c>
      <c r="B47" s="29">
        <v>-2835842.9176571202</v>
      </c>
      <c r="C47" s="25" t="s">
        <v>445</v>
      </c>
      <c r="D47" s="29">
        <v>-2835842.9176571202</v>
      </c>
      <c r="H47" s="29"/>
      <c r="I47" s="29"/>
    </row>
    <row r="48" spans="1:16">
      <c r="A48" s="25" t="s">
        <v>476</v>
      </c>
      <c r="B48" s="29"/>
      <c r="C48" s="25" t="s">
        <v>445</v>
      </c>
      <c r="D48" s="29"/>
      <c r="H48" s="29">
        <v>-116956.04788584608</v>
      </c>
      <c r="I48" s="29">
        <v>-116956.04788584608</v>
      </c>
    </row>
    <row r="49" spans="1:9">
      <c r="A49" s="25" t="s">
        <v>484</v>
      </c>
      <c r="B49" s="29">
        <v>-406787.76470910234</v>
      </c>
      <c r="C49" s="25" t="s">
        <v>452</v>
      </c>
      <c r="D49" s="29">
        <v>-406787.76470910234</v>
      </c>
      <c r="H49" s="29">
        <v>-10481185.912408669</v>
      </c>
      <c r="I49" s="29">
        <v>-10481185.912408669</v>
      </c>
    </row>
    <row r="50" spans="1:9">
      <c r="A50" s="25" t="s">
        <v>546</v>
      </c>
      <c r="B50" s="29">
        <v>-3238.4</v>
      </c>
      <c r="C50" s="25" t="s">
        <v>660</v>
      </c>
      <c r="D50" s="29">
        <v>-3238.4</v>
      </c>
      <c r="H50" s="29">
        <v>-3250.3143545766929</v>
      </c>
      <c r="I50" s="29">
        <v>-3250.3143545766929</v>
      </c>
    </row>
    <row r="51" spans="1:9">
      <c r="A51" s="25" t="s">
        <v>551</v>
      </c>
      <c r="B51" s="29">
        <v>-3688.54999999851</v>
      </c>
      <c r="C51" s="25" t="s">
        <v>665</v>
      </c>
      <c r="D51" s="29">
        <v>-3688.54999999851</v>
      </c>
      <c r="H51" s="29">
        <v>-315.64271696602049</v>
      </c>
      <c r="I51" s="29">
        <v>-315.64271696602049</v>
      </c>
    </row>
    <row r="52" spans="1:9">
      <c r="A52" s="25" t="s">
        <v>530</v>
      </c>
      <c r="B52" s="29"/>
      <c r="C52" s="25" t="s">
        <v>551</v>
      </c>
      <c r="D52" s="29"/>
      <c r="H52" s="29"/>
      <c r="I52" s="29"/>
    </row>
    <row r="53" spans="1:9">
      <c r="A53" s="25" t="s">
        <v>1902</v>
      </c>
      <c r="B53" s="29">
        <v>-8952.4341992726477</v>
      </c>
      <c r="C53" s="25" t="s">
        <v>1911</v>
      </c>
      <c r="D53" s="29">
        <v>-8952.4341992726477</v>
      </c>
      <c r="H53" s="29">
        <v>-2810964.8849752503</v>
      </c>
      <c r="I53" s="29">
        <v>-2810964.8849752503</v>
      </c>
    </row>
    <row r="54" spans="1:9">
      <c r="A54" s="25" t="s">
        <v>1917</v>
      </c>
      <c r="B54" s="29">
        <v>8342.0800000000017</v>
      </c>
      <c r="C54" s="25" t="s">
        <v>1911</v>
      </c>
      <c r="D54" s="29">
        <v>8342.0800000000017</v>
      </c>
      <c r="H54" s="29">
        <v>-315.64271696602049</v>
      </c>
      <c r="I54" s="29">
        <v>-315.64271696602049</v>
      </c>
    </row>
    <row r="55" spans="1:9">
      <c r="A55" s="305" t="s">
        <v>1903</v>
      </c>
      <c r="B55" s="31">
        <v>-1414871.8188111428</v>
      </c>
      <c r="C55" s="305" t="s">
        <v>1926</v>
      </c>
      <c r="D55" s="31">
        <v>-1414871.8188111428</v>
      </c>
      <c r="H55" s="29">
        <v>-16981.040548733028</v>
      </c>
      <c r="I55" s="29">
        <v>-16981.040548733028</v>
      </c>
    </row>
    <row r="56" spans="1:9">
      <c r="A56" s="305" t="s">
        <v>1906</v>
      </c>
      <c r="B56" s="31">
        <v>-47614.319999999992</v>
      </c>
      <c r="C56" s="305" t="s">
        <v>1884</v>
      </c>
      <c r="D56" s="31">
        <v>-47614.319999999992</v>
      </c>
      <c r="H56" s="29">
        <v>-5593102.7396696554</v>
      </c>
      <c r="I56" s="29">
        <v>-5593102.7396696554</v>
      </c>
    </row>
    <row r="57" spans="1:9">
      <c r="A57" s="25" t="s">
        <v>1908</v>
      </c>
      <c r="B57" s="29">
        <v>-1600000</v>
      </c>
      <c r="C57" s="25" t="s">
        <v>1911</v>
      </c>
      <c r="D57" s="29">
        <v>-1600000</v>
      </c>
      <c r="H57" s="29">
        <v>-1309327.0841630534</v>
      </c>
      <c r="I57" s="29">
        <v>-1309327.0841630534</v>
      </c>
    </row>
    <row r="58" spans="1:9">
      <c r="A58" s="25" t="s">
        <v>1904</v>
      </c>
      <c r="B58" s="29">
        <v>29359.51087901014</v>
      </c>
      <c r="C58" s="25" t="s">
        <v>1922</v>
      </c>
      <c r="D58" s="29">
        <v>29359.51087901014</v>
      </c>
      <c r="H58" s="29">
        <v>-38070004.362692028</v>
      </c>
      <c r="I58" s="29">
        <v>-38070004.362692028</v>
      </c>
    </row>
    <row r="59" spans="1:9">
      <c r="A59" s="25" t="s">
        <v>1899</v>
      </c>
      <c r="B59" s="29">
        <v>-5166392.3208689196</v>
      </c>
      <c r="C59" s="25" t="s">
        <v>1911</v>
      </c>
      <c r="D59" s="29">
        <v>-5166392.3208689196</v>
      </c>
      <c r="H59" s="29">
        <v>-201242.63090909092</v>
      </c>
      <c r="I59" s="29">
        <v>-201242.63090909092</v>
      </c>
    </row>
    <row r="60" spans="1:9">
      <c r="A60" s="25" t="s">
        <v>1907</v>
      </c>
      <c r="B60" s="29">
        <v>-2026408.9798489697</v>
      </c>
      <c r="C60" s="25" t="s">
        <v>1900</v>
      </c>
      <c r="D60" s="29">
        <v>-2026408.9798489697</v>
      </c>
      <c r="H60" s="29">
        <v>-18988304.725334328</v>
      </c>
      <c r="I60" s="29">
        <v>-18988304.725334328</v>
      </c>
    </row>
    <row r="61" spans="1:9">
      <c r="A61" s="25" t="s">
        <v>1890</v>
      </c>
      <c r="B61" s="29">
        <v>16625.900927876035</v>
      </c>
      <c r="C61" s="25" t="s">
        <v>1911</v>
      </c>
      <c r="D61" s="29">
        <v>16625.900927876035</v>
      </c>
      <c r="H61" s="29"/>
      <c r="I61" s="29"/>
    </row>
    <row r="62" spans="1:9">
      <c r="A62" s="305" t="s">
        <v>1895</v>
      </c>
      <c r="B62" s="31">
        <v>-93641.499015520734</v>
      </c>
      <c r="C62" s="305" t="s">
        <v>1911</v>
      </c>
      <c r="D62" s="31">
        <v>-93641.499015520734</v>
      </c>
      <c r="H62" s="29">
        <v>-3428867.3407282978</v>
      </c>
      <c r="I62" s="29">
        <v>-3428867.3407282978</v>
      </c>
    </row>
    <row r="63" spans="1:9">
      <c r="A63" s="305" t="s">
        <v>1910</v>
      </c>
      <c r="B63" s="31">
        <v>-38048023.561610974</v>
      </c>
      <c r="C63" s="305" t="s">
        <v>1911</v>
      </c>
      <c r="D63" s="31">
        <v>-38048023.561610974</v>
      </c>
      <c r="H63" s="29"/>
      <c r="I63" s="29"/>
    </row>
    <row r="64" spans="1:9">
      <c r="A64" s="25" t="s">
        <v>580</v>
      </c>
      <c r="B64" s="29">
        <v>-5968486</v>
      </c>
      <c r="C64" s="25" t="s">
        <v>576</v>
      </c>
      <c r="D64" s="29">
        <v>-5968486</v>
      </c>
      <c r="H64" s="29">
        <v>-2016.8145569762873</v>
      </c>
      <c r="I64" s="29">
        <v>-2016.8145569762873</v>
      </c>
    </row>
    <row r="65" spans="1:9">
      <c r="A65" s="25" t="s">
        <v>582</v>
      </c>
      <c r="B65" s="29">
        <v>-6103.9631840000002</v>
      </c>
      <c r="C65" s="25" t="s">
        <v>614</v>
      </c>
      <c r="D65" s="29">
        <v>-6103.9631840000002</v>
      </c>
      <c r="H65" s="29"/>
      <c r="I65" s="29"/>
    </row>
    <row r="66" spans="1:9">
      <c r="A66" s="25" t="s">
        <v>590</v>
      </c>
      <c r="B66" s="29">
        <v>-50331.590000000004</v>
      </c>
      <c r="C66" s="25" t="s">
        <v>576</v>
      </c>
      <c r="D66" s="29">
        <v>-50331.590000000004</v>
      </c>
      <c r="H66" s="29">
        <v>-406287.6556275445</v>
      </c>
      <c r="I66" s="29">
        <v>-406287.6556275445</v>
      </c>
    </row>
    <row r="67" spans="1:9">
      <c r="A67" s="25" t="s">
        <v>650</v>
      </c>
      <c r="B67" s="29">
        <v>-95447.5867985636</v>
      </c>
      <c r="C67" s="25" t="s">
        <v>536</v>
      </c>
      <c r="D67" s="29">
        <v>-95447.5867985636</v>
      </c>
      <c r="H67" s="29"/>
      <c r="I67" s="29"/>
    </row>
    <row r="68" spans="1:9">
      <c r="A68" s="25" t="s">
        <v>466</v>
      </c>
      <c r="B68" s="29">
        <v>-158371.97780600894</v>
      </c>
      <c r="C68" s="25" t="s">
        <v>456</v>
      </c>
      <c r="D68" s="29">
        <v>-158371.97780600894</v>
      </c>
      <c r="H68" s="29"/>
      <c r="I68" s="29"/>
    </row>
    <row r="69" spans="1:9">
      <c r="A69" s="25" t="s">
        <v>1902</v>
      </c>
      <c r="B69" s="29"/>
      <c r="C69" s="25" t="s">
        <v>1911</v>
      </c>
      <c r="D69" s="29"/>
      <c r="H69" s="29">
        <v>-2887.4879215326655</v>
      </c>
      <c r="I69" s="29">
        <v>-2887.4879215326655</v>
      </c>
    </row>
    <row r="70" spans="1:9">
      <c r="A70" s="25" t="s">
        <v>1905</v>
      </c>
      <c r="B70" s="29">
        <v>-15896.426262449851</v>
      </c>
      <c r="C70" s="25" t="s">
        <v>1911</v>
      </c>
      <c r="D70" s="29">
        <v>-15896.426262449851</v>
      </c>
      <c r="H70" s="29"/>
      <c r="I70" s="29"/>
    </row>
    <row r="71" spans="1:9">
      <c r="A71" s="25" t="s">
        <v>1922</v>
      </c>
      <c r="B71" s="29">
        <v>-138820</v>
      </c>
      <c r="C71" s="25" t="s">
        <v>1911</v>
      </c>
      <c r="D71" s="29">
        <v>-138820</v>
      </c>
      <c r="H71" s="29"/>
      <c r="I71" s="29"/>
    </row>
    <row r="72" spans="1:9">
      <c r="A72" s="25" t="s">
        <v>468</v>
      </c>
      <c r="B72" s="29"/>
      <c r="C72" s="25" t="s">
        <v>480</v>
      </c>
      <c r="D72" s="29"/>
      <c r="H72" s="29"/>
      <c r="I72" s="29"/>
    </row>
    <row r="73" spans="1:9">
      <c r="A73" s="25" t="s">
        <v>659</v>
      </c>
      <c r="B73" s="29">
        <v>-232439.62495772124</v>
      </c>
      <c r="C73" s="25" t="s">
        <v>545</v>
      </c>
      <c r="D73" s="29">
        <v>-232439.62495772124</v>
      </c>
      <c r="H73" s="29"/>
      <c r="I73" s="29"/>
    </row>
    <row r="74" spans="1:9">
      <c r="A74" s="25" t="s">
        <v>661</v>
      </c>
      <c r="B74" s="29">
        <v>-38136.562635698239</v>
      </c>
      <c r="C74" s="25" t="s">
        <v>640</v>
      </c>
      <c r="D74" s="29">
        <v>-38136.562635698239</v>
      </c>
      <c r="H74" s="29"/>
      <c r="I74" s="29"/>
    </row>
    <row r="75" spans="1:9">
      <c r="B75" s="29"/>
      <c r="C75" s="25"/>
      <c r="D75" s="29"/>
      <c r="H75" s="29"/>
      <c r="I75" s="29"/>
    </row>
    <row r="76" spans="1:9" ht="13">
      <c r="A76" s="40" t="s">
        <v>7017</v>
      </c>
      <c r="B76" s="29"/>
      <c r="C76" s="25"/>
      <c r="D76" s="29"/>
      <c r="H76" s="29"/>
      <c r="I76" s="29"/>
    </row>
    <row r="77" spans="1:9">
      <c r="B77" s="29"/>
      <c r="C77" s="25"/>
      <c r="D77" s="29"/>
      <c r="H77" s="29"/>
      <c r="I77" s="29"/>
    </row>
    <row r="78" spans="1:9">
      <c r="A78" s="25" t="s">
        <v>1891</v>
      </c>
      <c r="B78" s="29">
        <v>-89728.7</v>
      </c>
      <c r="C78" s="25" t="s">
        <v>1912</v>
      </c>
      <c r="D78" s="29">
        <v>-89728.7</v>
      </c>
      <c r="H78" s="29"/>
      <c r="I78" s="29"/>
    </row>
    <row r="79" spans="1:9">
      <c r="A79" s="25" t="s">
        <v>1897</v>
      </c>
      <c r="B79" s="29">
        <v>-570735.42000000004</v>
      </c>
      <c r="C79" s="25" t="s">
        <v>1913</v>
      </c>
      <c r="D79" s="29">
        <v>-570735.42000000004</v>
      </c>
      <c r="H79" s="29"/>
      <c r="I79" s="29"/>
    </row>
    <row r="80" spans="1:9">
      <c r="A80" s="25" t="s">
        <v>1900</v>
      </c>
      <c r="B80" s="29">
        <v>-1214092.07</v>
      </c>
      <c r="C80" s="25" t="s">
        <v>1893</v>
      </c>
      <c r="D80" s="29">
        <v>-1214092.07</v>
      </c>
      <c r="H80" s="29"/>
      <c r="I80" s="29"/>
    </row>
    <row r="81" spans="1:9">
      <c r="A81" s="25" t="s">
        <v>1912</v>
      </c>
      <c r="B81" s="29">
        <v>-9670963.5399999991</v>
      </c>
      <c r="C81" s="25" t="s">
        <v>1894</v>
      </c>
      <c r="D81" s="29">
        <v>-9670963.5399999991</v>
      </c>
      <c r="H81" s="29"/>
      <c r="I81" s="29"/>
    </row>
    <row r="82" spans="1:9">
      <c r="A82" s="25" t="s">
        <v>1913</v>
      </c>
      <c r="B82" s="29">
        <v>-927613.58</v>
      </c>
      <c r="C82" s="25" t="s">
        <v>1907</v>
      </c>
      <c r="D82" s="29">
        <v>-927613.58</v>
      </c>
      <c r="H82" s="29"/>
      <c r="I82" s="29"/>
    </row>
    <row r="83" spans="1:9">
      <c r="A83" s="25" t="s">
        <v>1894</v>
      </c>
      <c r="B83" s="29">
        <v>-5366.49</v>
      </c>
      <c r="C83" s="25" t="s">
        <v>1903</v>
      </c>
      <c r="D83" s="29">
        <v>-5366.49</v>
      </c>
      <c r="H83" s="29"/>
      <c r="I83" s="29"/>
    </row>
    <row r="84" spans="1:9">
      <c r="A84" s="25" t="s">
        <v>1907</v>
      </c>
      <c r="B84" s="29">
        <v>-17851697.109999999</v>
      </c>
      <c r="C84" s="25" t="s">
        <v>1900</v>
      </c>
      <c r="D84" s="29">
        <v>-17851697.109999999</v>
      </c>
      <c r="H84" s="29"/>
      <c r="I84" s="29"/>
    </row>
    <row r="85" spans="1:9">
      <c r="A85" s="25" t="s">
        <v>1903</v>
      </c>
      <c r="B85" s="29">
        <v>-4218376.0199999996</v>
      </c>
      <c r="C85" s="25" t="s">
        <v>1899</v>
      </c>
      <c r="D85" s="29">
        <v>-4218376.0199999996</v>
      </c>
      <c r="H85" s="29"/>
      <c r="I85" s="29"/>
    </row>
    <row r="86" spans="1:9">
      <c r="A86" s="25" t="s">
        <v>655</v>
      </c>
      <c r="B86" s="29">
        <v>-535653.18000000005</v>
      </c>
      <c r="C86" s="25" t="s">
        <v>653</v>
      </c>
      <c r="D86" s="29">
        <v>-535653.18000000005</v>
      </c>
      <c r="H86" s="29"/>
      <c r="I86" s="29"/>
    </row>
    <row r="87" spans="1:9">
      <c r="A87" s="25" t="s">
        <v>654</v>
      </c>
      <c r="B87" s="29">
        <v>-11657.72</v>
      </c>
      <c r="C87" s="25" t="s">
        <v>653</v>
      </c>
      <c r="D87" s="29">
        <v>-11657.72</v>
      </c>
      <c r="H87" s="29"/>
      <c r="I87" s="29"/>
    </row>
    <row r="88" spans="1:9">
      <c r="A88" s="25" t="s">
        <v>656</v>
      </c>
      <c r="B88" s="29">
        <v>-55711.5</v>
      </c>
      <c r="C88" s="25" t="s">
        <v>658</v>
      </c>
      <c r="D88" s="29">
        <v>-55711.5</v>
      </c>
      <c r="H88" s="29"/>
      <c r="I88" s="29"/>
    </row>
    <row r="89" spans="1:9">
      <c r="A89" s="25" t="s">
        <v>540</v>
      </c>
      <c r="B89" s="29">
        <v>-4319.4399999999996</v>
      </c>
      <c r="C89" s="25" t="s">
        <v>538</v>
      </c>
      <c r="D89" s="29">
        <v>-4319.4399999999996</v>
      </c>
      <c r="H89" s="29"/>
      <c r="I89" s="29"/>
    </row>
    <row r="90" spans="1:9">
      <c r="A90" s="25" t="s">
        <v>540</v>
      </c>
      <c r="B90" s="29">
        <v>-23387.06</v>
      </c>
      <c r="C90" s="25" t="s">
        <v>538</v>
      </c>
      <c r="D90" s="29">
        <v>-23387.06</v>
      </c>
      <c r="H90" s="29"/>
      <c r="I90" s="29"/>
    </row>
    <row r="91" spans="1:9">
      <c r="A91" s="25" t="s">
        <v>548</v>
      </c>
      <c r="B91" s="29">
        <v>-4074.5</v>
      </c>
      <c r="C91" s="25" t="s">
        <v>545</v>
      </c>
      <c r="D91" s="29">
        <v>-4074.5</v>
      </c>
      <c r="H91" s="29"/>
      <c r="I91" s="29"/>
    </row>
    <row r="92" spans="1:9">
      <c r="A92" s="25" t="s">
        <v>544</v>
      </c>
      <c r="B92" s="29">
        <v>-3372.65</v>
      </c>
      <c r="C92" s="25" t="s">
        <v>551</v>
      </c>
      <c r="D92" s="29">
        <v>-3372.65</v>
      </c>
      <c r="H92" s="29"/>
      <c r="I92" s="29"/>
    </row>
    <row r="93" spans="1:9">
      <c r="A93" s="25" t="s">
        <v>545</v>
      </c>
      <c r="B93" s="29">
        <v>-84589.07</v>
      </c>
      <c r="C93" s="25" t="s">
        <v>1891</v>
      </c>
      <c r="D93" s="29">
        <v>-84589.07</v>
      </c>
      <c r="H93" s="29"/>
      <c r="I93" s="29"/>
    </row>
    <row r="94" spans="1:9">
      <c r="A94" s="25" t="s">
        <v>551</v>
      </c>
      <c r="B94" s="29">
        <v>-10469021.630000001</v>
      </c>
      <c r="C94" s="25" t="s">
        <v>1897</v>
      </c>
      <c r="D94" s="29">
        <v>-10469021.630000001</v>
      </c>
      <c r="H94" s="29"/>
      <c r="I94" s="29"/>
    </row>
    <row r="95" spans="1:9">
      <c r="B95" s="29"/>
      <c r="C95" s="25"/>
      <c r="D95" s="29"/>
      <c r="H95" s="29"/>
      <c r="I95" s="29"/>
    </row>
    <row r="96" spans="1:9">
      <c r="B96" s="29"/>
      <c r="D96" s="29"/>
    </row>
    <row r="97" spans="1:4" ht="13.5" thickBot="1">
      <c r="B97" s="118">
        <v>-255571144.68414482</v>
      </c>
      <c r="D97" s="118">
        <v>-255571144.68414482</v>
      </c>
    </row>
    <row r="98" spans="1:4" ht="13">
      <c r="A98" s="98" t="s">
        <v>5028</v>
      </c>
      <c r="B98" s="119"/>
      <c r="C98" s="120" t="s">
        <v>7190</v>
      </c>
      <c r="D98" s="99"/>
    </row>
    <row r="99" spans="1:4">
      <c r="B99" s="29"/>
    </row>
    <row r="100" spans="1:4">
      <c r="B100" s="29"/>
    </row>
    <row r="101" spans="1:4">
      <c r="A101" s="25"/>
      <c r="B101" s="29"/>
      <c r="D101" s="29"/>
    </row>
    <row r="102" spans="1:4">
      <c r="A102" s="25"/>
      <c r="B102" s="29"/>
      <c r="D102" s="29"/>
    </row>
    <row r="103" spans="1:4">
      <c r="A103" s="25"/>
      <c r="B103" s="29"/>
      <c r="D103" s="29"/>
    </row>
    <row r="104" spans="1:4">
      <c r="B104" s="29"/>
    </row>
    <row r="105" spans="1:4">
      <c r="B105" s="29"/>
    </row>
    <row r="106" spans="1:4">
      <c r="B106" s="29"/>
    </row>
    <row r="107" spans="1:4">
      <c r="B107" s="29"/>
    </row>
    <row r="108" spans="1:4">
      <c r="B108" s="29"/>
    </row>
    <row r="109" spans="1:4">
      <c r="B109" s="29"/>
    </row>
    <row r="110" spans="1:4">
      <c r="B110" s="29"/>
    </row>
    <row r="111" spans="1:4">
      <c r="B111" s="29"/>
    </row>
    <row r="112" spans="1:4">
      <c r="B112" s="29"/>
    </row>
    <row r="113" spans="2:2">
      <c r="B113" s="29"/>
    </row>
    <row r="114" spans="2:2">
      <c r="B114" s="29"/>
    </row>
    <row r="115" spans="2:2">
      <c r="B115" s="29"/>
    </row>
    <row r="116" spans="2:2">
      <c r="B116" s="29"/>
    </row>
    <row r="117" spans="2:2">
      <c r="B117" s="29"/>
    </row>
    <row r="118" spans="2:2">
      <c r="B118" s="29"/>
    </row>
    <row r="119" spans="2:2">
      <c r="B119" s="29"/>
    </row>
    <row r="120" spans="2:2">
      <c r="B120" s="29"/>
    </row>
    <row r="121" spans="2:2">
      <c r="B121" s="29"/>
    </row>
    <row r="122" spans="2:2">
      <c r="B122" s="29"/>
    </row>
    <row r="123" spans="2:2">
      <c r="B123" s="29"/>
    </row>
    <row r="124" spans="2:2">
      <c r="B124" s="29"/>
    </row>
    <row r="125" spans="2:2">
      <c r="B125" s="29"/>
    </row>
    <row r="126" spans="2:2">
      <c r="B126" s="29"/>
    </row>
    <row r="127" spans="2:2">
      <c r="B127" s="29"/>
    </row>
    <row r="128" spans="2:2">
      <c r="B128" s="29"/>
    </row>
    <row r="129" spans="2:2">
      <c r="B129" s="29"/>
    </row>
    <row r="130" spans="2:2">
      <c r="B130" s="29"/>
    </row>
    <row r="131" spans="2:2">
      <c r="B131" s="29"/>
    </row>
    <row r="132" spans="2:2">
      <c r="B132" s="29"/>
    </row>
    <row r="133" spans="2:2">
      <c r="B133" s="29"/>
    </row>
    <row r="134" spans="2:2">
      <c r="B134" s="29"/>
    </row>
    <row r="135" spans="2:2">
      <c r="B135" s="29"/>
    </row>
    <row r="136" spans="2:2">
      <c r="B136" s="29"/>
    </row>
    <row r="137" spans="2:2">
      <c r="B137" s="29"/>
    </row>
    <row r="138" spans="2:2">
      <c r="B138" s="29"/>
    </row>
    <row r="139" spans="2:2">
      <c r="B139" s="29"/>
    </row>
    <row r="140" spans="2:2">
      <c r="B140" s="29"/>
    </row>
    <row r="141" spans="2:2">
      <c r="B141" s="29"/>
    </row>
    <row r="142" spans="2:2">
      <c r="B142" s="29"/>
    </row>
    <row r="143" spans="2:2">
      <c r="B143" s="29"/>
    </row>
  </sheetData>
  <autoFilter ref="A6:E6" xr:uid="{836EFBB4-8C9A-4F6C-854B-C8D0B81FEFEC}"/>
  <pageMargins left="0.51181102362204722" right="0.31496062992125984" top="0.55118110236220474" bottom="0.74803149606299213" header="0.31496062992125984" footer="0.31496062992125984"/>
  <pageSetup paperSize="8" fitToHeight="3" orientation="landscape" r:id="rId1"/>
  <headerFooter>
    <oddFooter>&amp;L&amp;F&amp;C&amp;A&amp;RPage &amp;P of &amp;N</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B762C-6283-41BD-A5BB-C727855101C3}">
  <sheetPr codeName="Sheet27">
    <tabColor rgb="FFF371F3"/>
    <pageSetUpPr fitToPage="1"/>
  </sheetPr>
  <dimension ref="A1:S337"/>
  <sheetViews>
    <sheetView zoomScaleNormal="100" workbookViewId="0">
      <selection activeCell="B4" sqref="B4"/>
    </sheetView>
  </sheetViews>
  <sheetFormatPr defaultColWidth="9.54296875" defaultRowHeight="12.5"/>
  <cols>
    <col min="1" max="1" width="11" bestFit="1" customWidth="1"/>
    <col min="2" max="2" width="10.54296875" customWidth="1"/>
    <col min="3" max="4" width="10.54296875" bestFit="1" customWidth="1"/>
    <col min="5" max="11" width="10.453125" bestFit="1" customWidth="1"/>
    <col min="12" max="12" width="12.54296875" customWidth="1"/>
  </cols>
  <sheetData>
    <row r="1" spans="1:19" ht="13">
      <c r="A1" s="524" t="s">
        <v>5019</v>
      </c>
      <c r="B1" s="524"/>
      <c r="C1" s="524"/>
      <c r="D1" s="524"/>
      <c r="E1" s="524"/>
      <c r="F1" s="524"/>
      <c r="G1" s="524"/>
      <c r="H1" s="524"/>
      <c r="I1" s="524"/>
      <c r="J1" s="524"/>
      <c r="K1" s="524"/>
      <c r="L1" s="524"/>
      <c r="O1" s="36"/>
      <c r="P1" s="36"/>
      <c r="Q1" s="36"/>
      <c r="R1" s="36"/>
      <c r="S1" s="36"/>
    </row>
    <row r="2" spans="1:19">
      <c r="A2" s="39"/>
      <c r="B2" s="39"/>
      <c r="C2" s="39"/>
      <c r="D2" s="39"/>
      <c r="E2" s="39"/>
      <c r="F2" s="39"/>
      <c r="G2" s="39"/>
      <c r="H2" s="39"/>
      <c r="I2" s="39"/>
      <c r="J2" s="39"/>
      <c r="K2" s="39"/>
      <c r="L2" s="39"/>
      <c r="O2" s="36"/>
      <c r="P2" s="36"/>
      <c r="Q2" s="36"/>
      <c r="R2" s="36"/>
      <c r="S2" s="36"/>
    </row>
    <row r="3" spans="1:19" ht="13" thickBot="1">
      <c r="A3" s="38">
        <v>17</v>
      </c>
      <c r="B3" s="38">
        <v>18</v>
      </c>
      <c r="C3" s="38">
        <v>19</v>
      </c>
      <c r="D3" s="38">
        <v>20</v>
      </c>
      <c r="E3" s="38">
        <v>21</v>
      </c>
      <c r="F3" s="38">
        <v>22</v>
      </c>
      <c r="G3" s="38">
        <v>23</v>
      </c>
      <c r="H3" s="38">
        <v>24</v>
      </c>
      <c r="I3" s="38">
        <v>25</v>
      </c>
      <c r="J3" s="38">
        <v>26</v>
      </c>
      <c r="K3" s="38">
        <v>27</v>
      </c>
      <c r="L3" s="38">
        <v>28</v>
      </c>
      <c r="O3" s="36"/>
      <c r="P3" s="36"/>
      <c r="Q3" s="36"/>
      <c r="R3" s="36"/>
      <c r="S3" s="36"/>
    </row>
    <row r="4" spans="1:19" ht="52.5" thickBot="1">
      <c r="A4" s="137" t="s">
        <v>5662</v>
      </c>
      <c r="B4" s="138">
        <v>2022</v>
      </c>
      <c r="C4" s="138">
        <v>2023</v>
      </c>
      <c r="D4" s="138">
        <v>2024</v>
      </c>
      <c r="E4" s="138">
        <v>2025</v>
      </c>
      <c r="F4" s="138">
        <v>2026</v>
      </c>
      <c r="G4" s="138">
        <v>2027</v>
      </c>
      <c r="H4" s="138">
        <v>2028</v>
      </c>
      <c r="I4" s="138">
        <v>2029</v>
      </c>
      <c r="J4" s="138">
        <v>2030</v>
      </c>
      <c r="K4" s="138">
        <v>2031</v>
      </c>
      <c r="L4" s="138" t="s">
        <v>13</v>
      </c>
      <c r="O4" s="36"/>
      <c r="P4" s="36"/>
      <c r="Q4" s="36"/>
      <c r="R4" s="36"/>
      <c r="S4" s="36"/>
    </row>
    <row r="5" spans="1:19" ht="13">
      <c r="A5" s="139" t="s">
        <v>441</v>
      </c>
      <c r="B5" s="140">
        <v>1654115.4</v>
      </c>
      <c r="C5" s="140">
        <v>1654115.4</v>
      </c>
      <c r="D5" s="140">
        <v>1654115.4</v>
      </c>
      <c r="E5" s="140">
        <v>1654115.4</v>
      </c>
      <c r="F5" s="140">
        <v>630094.69999999995</v>
      </c>
      <c r="G5" s="140">
        <v>630094.69999999995</v>
      </c>
      <c r="H5" s="140">
        <v>630094.69999999995</v>
      </c>
      <c r="I5" s="140">
        <v>25191.599999999999</v>
      </c>
      <c r="J5" s="140">
        <v>25191.599999999999</v>
      </c>
      <c r="K5" s="140">
        <v>25191.599999999999</v>
      </c>
      <c r="L5" s="144">
        <v>8582320.4999999981</v>
      </c>
      <c r="O5" s="36"/>
      <c r="P5" s="36"/>
      <c r="Q5" s="36"/>
      <c r="R5" s="36"/>
      <c r="S5" s="36"/>
    </row>
    <row r="6" spans="1:19" ht="13">
      <c r="A6" s="139" t="s">
        <v>443</v>
      </c>
      <c r="B6" s="140">
        <v>0</v>
      </c>
      <c r="C6" s="140">
        <v>0</v>
      </c>
      <c r="D6" s="140">
        <v>0</v>
      </c>
      <c r="E6" s="140">
        <v>0</v>
      </c>
      <c r="F6" s="140">
        <v>0</v>
      </c>
      <c r="G6" s="140">
        <v>0</v>
      </c>
      <c r="H6" s="140">
        <v>0</v>
      </c>
      <c r="I6" s="140">
        <v>0</v>
      </c>
      <c r="J6" s="140">
        <v>0</v>
      </c>
      <c r="K6" s="140">
        <v>0</v>
      </c>
      <c r="L6" s="144">
        <v>0</v>
      </c>
      <c r="O6" s="36"/>
      <c r="P6" s="36"/>
      <c r="Q6" s="36"/>
      <c r="R6" s="36"/>
      <c r="S6" s="36"/>
    </row>
    <row r="7" spans="1:19" ht="13">
      <c r="A7" s="139" t="s">
        <v>445</v>
      </c>
      <c r="B7" s="140">
        <v>255752.7</v>
      </c>
      <c r="C7" s="140">
        <v>255752.7</v>
      </c>
      <c r="D7" s="140">
        <v>255752.7</v>
      </c>
      <c r="E7" s="140">
        <v>255752.7</v>
      </c>
      <c r="F7" s="140">
        <v>37151.5</v>
      </c>
      <c r="G7" s="140">
        <v>37151.5</v>
      </c>
      <c r="H7" s="140">
        <v>37151.5</v>
      </c>
      <c r="I7" s="140">
        <v>20358.3</v>
      </c>
      <c r="J7" s="140">
        <v>20358.3</v>
      </c>
      <c r="K7" s="140">
        <v>20358.3</v>
      </c>
      <c r="L7" s="144">
        <v>1195540.2000000002</v>
      </c>
      <c r="O7" s="36"/>
      <c r="P7" s="36"/>
      <c r="Q7" s="36"/>
      <c r="R7" s="36"/>
      <c r="S7" s="36"/>
    </row>
    <row r="8" spans="1:19" ht="13">
      <c r="A8" s="139" t="s">
        <v>446</v>
      </c>
      <c r="B8" s="140">
        <v>0</v>
      </c>
      <c r="C8" s="140">
        <v>0</v>
      </c>
      <c r="D8" s="140">
        <v>0</v>
      </c>
      <c r="E8" s="140">
        <v>0</v>
      </c>
      <c r="F8" s="140">
        <v>0</v>
      </c>
      <c r="G8" s="140">
        <v>0</v>
      </c>
      <c r="H8" s="140">
        <v>0</v>
      </c>
      <c r="I8" s="140">
        <v>0</v>
      </c>
      <c r="J8" s="140">
        <v>0</v>
      </c>
      <c r="K8" s="140">
        <v>0</v>
      </c>
      <c r="L8" s="144">
        <v>0</v>
      </c>
      <c r="O8" s="36"/>
      <c r="P8" s="36"/>
      <c r="Q8" s="36"/>
      <c r="R8" s="36"/>
      <c r="S8" s="36"/>
    </row>
    <row r="9" spans="1:19" ht="13">
      <c r="A9" s="139" t="s">
        <v>448</v>
      </c>
      <c r="B9" s="140">
        <v>0</v>
      </c>
      <c r="C9" s="140">
        <v>0</v>
      </c>
      <c r="D9" s="140">
        <v>0</v>
      </c>
      <c r="E9" s="140">
        <v>0</v>
      </c>
      <c r="F9" s="140">
        <v>0</v>
      </c>
      <c r="G9" s="140">
        <v>0</v>
      </c>
      <c r="H9" s="140">
        <v>0</v>
      </c>
      <c r="I9" s="140">
        <v>0</v>
      </c>
      <c r="J9" s="140">
        <v>0</v>
      </c>
      <c r="K9" s="140">
        <v>0</v>
      </c>
      <c r="L9" s="144">
        <v>0</v>
      </c>
      <c r="O9" s="36"/>
      <c r="P9" s="36"/>
      <c r="Q9" s="36"/>
      <c r="R9" s="36"/>
      <c r="S9" s="36"/>
    </row>
    <row r="10" spans="1:19" ht="13">
      <c r="A10" s="139" t="s">
        <v>450</v>
      </c>
      <c r="B10" s="140">
        <v>0</v>
      </c>
      <c r="C10" s="140">
        <v>0</v>
      </c>
      <c r="D10" s="140">
        <v>0</v>
      </c>
      <c r="E10" s="140">
        <v>0</v>
      </c>
      <c r="F10" s="140">
        <v>0</v>
      </c>
      <c r="G10" s="140">
        <v>0</v>
      </c>
      <c r="H10" s="140">
        <v>0</v>
      </c>
      <c r="I10" s="140">
        <v>0</v>
      </c>
      <c r="J10" s="140">
        <v>0</v>
      </c>
      <c r="K10" s="140">
        <v>0</v>
      </c>
      <c r="L10" s="144">
        <v>0</v>
      </c>
      <c r="O10" s="36"/>
      <c r="P10" s="36"/>
      <c r="Q10" s="36"/>
      <c r="R10" s="36"/>
      <c r="S10" s="36"/>
    </row>
    <row r="11" spans="1:19" ht="13">
      <c r="A11" s="139" t="s">
        <v>452</v>
      </c>
      <c r="B11" s="140">
        <v>463914.93999999994</v>
      </c>
      <c r="C11" s="140">
        <v>463914.93999999994</v>
      </c>
      <c r="D11" s="140">
        <v>463914.93999999994</v>
      </c>
      <c r="E11" s="140">
        <v>463914.93999999994</v>
      </c>
      <c r="F11" s="140">
        <v>334711.73199999996</v>
      </c>
      <c r="G11" s="140">
        <v>334711.73199999996</v>
      </c>
      <c r="H11" s="140">
        <v>334711.73199999996</v>
      </c>
      <c r="I11" s="140">
        <v>324635.8</v>
      </c>
      <c r="J11" s="140">
        <v>324635.8</v>
      </c>
      <c r="K11" s="140">
        <v>324635.8</v>
      </c>
      <c r="L11" s="144">
        <v>3833702.3559999987</v>
      </c>
      <c r="O11" s="36"/>
      <c r="P11" s="36"/>
      <c r="Q11" s="36"/>
      <c r="R11" s="36"/>
      <c r="S11" s="36"/>
    </row>
    <row r="12" spans="1:19" ht="13">
      <c r="A12" s="139" t="s">
        <v>454</v>
      </c>
      <c r="B12" s="140">
        <v>163629.13799999998</v>
      </c>
      <c r="C12" s="140">
        <v>163629.13799999998</v>
      </c>
      <c r="D12" s="140">
        <v>163629.13799999998</v>
      </c>
      <c r="E12" s="140">
        <v>163629.13799999998</v>
      </c>
      <c r="F12" s="140">
        <v>87542.804399999994</v>
      </c>
      <c r="G12" s="140">
        <v>87542.804399999994</v>
      </c>
      <c r="H12" s="140">
        <v>87542.804399999994</v>
      </c>
      <c r="I12" s="140">
        <v>81609.2</v>
      </c>
      <c r="J12" s="140">
        <v>81609.2</v>
      </c>
      <c r="K12" s="140">
        <v>81609.2</v>
      </c>
      <c r="L12" s="144">
        <v>1161972.5651999998</v>
      </c>
      <c r="O12" s="36"/>
      <c r="P12" s="36"/>
      <c r="Q12" s="36"/>
      <c r="R12" s="36"/>
      <c r="S12" s="36"/>
    </row>
    <row r="13" spans="1:19" ht="13">
      <c r="A13" s="139" t="s">
        <v>456</v>
      </c>
      <c r="B13" s="140">
        <v>394065.12200000003</v>
      </c>
      <c r="C13" s="140">
        <v>394065.12200000003</v>
      </c>
      <c r="D13" s="140">
        <v>394065.12200000003</v>
      </c>
      <c r="E13" s="140">
        <v>394065.12200000003</v>
      </c>
      <c r="F13" s="140">
        <v>240456.86360000001</v>
      </c>
      <c r="G13" s="140">
        <v>240456.86360000001</v>
      </c>
      <c r="H13" s="140">
        <v>240456.86360000001</v>
      </c>
      <c r="I13" s="140">
        <v>228477.7</v>
      </c>
      <c r="J13" s="140">
        <v>228477.7</v>
      </c>
      <c r="K13" s="140">
        <v>228477.7</v>
      </c>
      <c r="L13" s="144">
        <v>2983064.1788000008</v>
      </c>
      <c r="O13" s="36"/>
      <c r="P13" s="36"/>
      <c r="Q13" s="36"/>
      <c r="R13" s="36"/>
      <c r="S13" s="36"/>
    </row>
    <row r="14" spans="1:19" ht="13">
      <c r="A14" s="139" t="s">
        <v>458</v>
      </c>
      <c r="B14" s="140">
        <v>0</v>
      </c>
      <c r="C14" s="140">
        <v>0</v>
      </c>
      <c r="D14" s="140">
        <v>0</v>
      </c>
      <c r="E14" s="140">
        <v>0</v>
      </c>
      <c r="F14" s="140">
        <v>0</v>
      </c>
      <c r="G14" s="140">
        <v>0</v>
      </c>
      <c r="H14" s="140">
        <v>0</v>
      </c>
      <c r="I14" s="140">
        <v>0</v>
      </c>
      <c r="J14" s="140">
        <v>0</v>
      </c>
      <c r="K14" s="140">
        <v>0</v>
      </c>
      <c r="L14" s="144">
        <v>0</v>
      </c>
      <c r="O14" s="36"/>
      <c r="P14" s="36"/>
      <c r="Q14" s="36"/>
      <c r="R14" s="36"/>
      <c r="S14" s="36"/>
    </row>
    <row r="15" spans="1:19" ht="13">
      <c r="A15" s="139" t="s">
        <v>460</v>
      </c>
      <c r="B15" s="140">
        <v>0</v>
      </c>
      <c r="C15" s="140">
        <v>0</v>
      </c>
      <c r="D15" s="140">
        <v>0</v>
      </c>
      <c r="E15" s="140">
        <v>0</v>
      </c>
      <c r="F15" s="140">
        <v>0</v>
      </c>
      <c r="G15" s="140">
        <v>0</v>
      </c>
      <c r="H15" s="140">
        <v>0</v>
      </c>
      <c r="I15" s="140">
        <v>0</v>
      </c>
      <c r="J15" s="140">
        <v>0</v>
      </c>
      <c r="K15" s="140">
        <v>0</v>
      </c>
      <c r="L15" s="144">
        <v>0</v>
      </c>
      <c r="O15" s="36"/>
      <c r="P15" s="36"/>
      <c r="Q15" s="36"/>
      <c r="R15" s="36"/>
      <c r="S15" s="36"/>
    </row>
    <row r="16" spans="1:19" ht="13">
      <c r="A16" s="139" t="s">
        <v>462</v>
      </c>
      <c r="B16" s="140">
        <v>0</v>
      </c>
      <c r="C16" s="140">
        <v>0</v>
      </c>
      <c r="D16" s="140">
        <v>0</v>
      </c>
      <c r="E16" s="140">
        <v>0</v>
      </c>
      <c r="F16" s="140">
        <v>0</v>
      </c>
      <c r="G16" s="140">
        <v>0</v>
      </c>
      <c r="H16" s="140">
        <v>0</v>
      </c>
      <c r="I16" s="140">
        <v>0</v>
      </c>
      <c r="J16" s="140">
        <v>0</v>
      </c>
      <c r="K16" s="140">
        <v>0</v>
      </c>
      <c r="L16" s="144">
        <v>0</v>
      </c>
      <c r="O16" s="36"/>
      <c r="P16" s="36"/>
      <c r="Q16" s="36"/>
      <c r="R16" s="36"/>
      <c r="S16" s="36"/>
    </row>
    <row r="17" spans="1:19" ht="13">
      <c r="A17" s="139" t="s">
        <v>464</v>
      </c>
      <c r="B17" s="140">
        <v>0</v>
      </c>
      <c r="C17" s="140">
        <v>0</v>
      </c>
      <c r="D17" s="140">
        <v>0</v>
      </c>
      <c r="E17" s="140">
        <v>0</v>
      </c>
      <c r="F17" s="140">
        <v>0</v>
      </c>
      <c r="G17" s="140">
        <v>0</v>
      </c>
      <c r="H17" s="140">
        <v>0</v>
      </c>
      <c r="I17" s="140">
        <v>0</v>
      </c>
      <c r="J17" s="140">
        <v>0</v>
      </c>
      <c r="K17" s="140">
        <v>0</v>
      </c>
      <c r="L17" s="144">
        <v>0</v>
      </c>
      <c r="O17" s="36"/>
      <c r="P17" s="36"/>
      <c r="Q17" s="36"/>
      <c r="R17" s="36"/>
      <c r="S17" s="36"/>
    </row>
    <row r="18" spans="1:19" ht="13">
      <c r="A18" s="139" t="s">
        <v>466</v>
      </c>
      <c r="B18" s="140">
        <v>6404.8000000000011</v>
      </c>
      <c r="C18" s="140">
        <v>6404.8000000000011</v>
      </c>
      <c r="D18" s="140">
        <v>6404.8000000000011</v>
      </c>
      <c r="E18" s="140">
        <v>6404.8000000000011</v>
      </c>
      <c r="F18" s="140">
        <v>0</v>
      </c>
      <c r="G18" s="140">
        <v>0</v>
      </c>
      <c r="H18" s="140">
        <v>0</v>
      </c>
      <c r="I18" s="140">
        <v>0</v>
      </c>
      <c r="J18" s="140">
        <v>0</v>
      </c>
      <c r="K18" s="140">
        <v>0</v>
      </c>
      <c r="L18" s="144">
        <v>25619.200000000004</v>
      </c>
      <c r="O18" s="36"/>
      <c r="P18" s="36"/>
      <c r="Q18" s="36"/>
      <c r="R18" s="36"/>
      <c r="S18" s="36"/>
    </row>
    <row r="19" spans="1:19" ht="13">
      <c r="A19" s="139" t="s">
        <v>468</v>
      </c>
      <c r="B19" s="140">
        <v>5976.4</v>
      </c>
      <c r="C19" s="140">
        <v>5976.4</v>
      </c>
      <c r="D19" s="140">
        <v>5976.4</v>
      </c>
      <c r="E19" s="140">
        <v>5976.4</v>
      </c>
      <c r="F19" s="140">
        <v>0</v>
      </c>
      <c r="G19" s="140">
        <v>0</v>
      </c>
      <c r="H19" s="140">
        <v>0</v>
      </c>
      <c r="I19" s="140">
        <v>0</v>
      </c>
      <c r="J19" s="140">
        <v>0</v>
      </c>
      <c r="K19" s="140">
        <v>0</v>
      </c>
      <c r="L19" s="144">
        <v>23905.599999999999</v>
      </c>
      <c r="O19" s="36"/>
      <c r="P19" s="36"/>
      <c r="Q19" s="36"/>
      <c r="R19" s="36"/>
      <c r="S19" s="36"/>
    </row>
    <row r="20" spans="1:19" ht="13">
      <c r="A20" s="139" t="s">
        <v>470</v>
      </c>
      <c r="B20" s="140">
        <v>495558.30000000005</v>
      </c>
      <c r="C20" s="140">
        <v>495558.30000000005</v>
      </c>
      <c r="D20" s="140">
        <v>495558.30000000005</v>
      </c>
      <c r="E20" s="140">
        <v>495558.30000000005</v>
      </c>
      <c r="F20" s="140">
        <v>403550.5</v>
      </c>
      <c r="G20" s="140">
        <v>403550.5</v>
      </c>
      <c r="H20" s="140">
        <v>403550.5</v>
      </c>
      <c r="I20" s="140">
        <v>150497.20000000001</v>
      </c>
      <c r="J20" s="140">
        <v>150497.20000000001</v>
      </c>
      <c r="K20" s="140">
        <v>150497.20000000001</v>
      </c>
      <c r="L20" s="144">
        <v>3644376.3000000007</v>
      </c>
      <c r="O20" s="36"/>
      <c r="P20" s="36"/>
      <c r="Q20" s="36"/>
      <c r="R20" s="36"/>
      <c r="S20" s="36"/>
    </row>
    <row r="21" spans="1:19" ht="13">
      <c r="A21" s="139" t="s">
        <v>472</v>
      </c>
      <c r="B21" s="140">
        <v>4251.9000000000005</v>
      </c>
      <c r="C21" s="140">
        <v>4251.9000000000005</v>
      </c>
      <c r="D21" s="140">
        <v>4251.9000000000005</v>
      </c>
      <c r="E21" s="140">
        <v>4251.9000000000005</v>
      </c>
      <c r="F21" s="140">
        <v>388.80000000000007</v>
      </c>
      <c r="G21" s="140">
        <v>388.80000000000007</v>
      </c>
      <c r="H21" s="140">
        <v>388.80000000000007</v>
      </c>
      <c r="I21" s="140">
        <v>0</v>
      </c>
      <c r="J21" s="140">
        <v>0</v>
      </c>
      <c r="K21" s="140">
        <v>0</v>
      </c>
      <c r="L21" s="144">
        <v>18174</v>
      </c>
      <c r="O21" s="36"/>
      <c r="P21" s="36"/>
      <c r="Q21" s="36"/>
      <c r="R21" s="36"/>
      <c r="S21" s="36"/>
    </row>
    <row r="22" spans="1:19" ht="13">
      <c r="A22" s="139" t="s">
        <v>474</v>
      </c>
      <c r="B22" s="140">
        <v>81315.5</v>
      </c>
      <c r="C22" s="140">
        <v>81315.5</v>
      </c>
      <c r="D22" s="140">
        <v>81315.5</v>
      </c>
      <c r="E22" s="140">
        <v>81315.5</v>
      </c>
      <c r="F22" s="140">
        <v>31924.899999999998</v>
      </c>
      <c r="G22" s="140">
        <v>31924.899999999998</v>
      </c>
      <c r="H22" s="140">
        <v>31924.899999999998</v>
      </c>
      <c r="I22" s="140">
        <v>0</v>
      </c>
      <c r="J22" s="140">
        <v>0</v>
      </c>
      <c r="K22" s="140">
        <v>0</v>
      </c>
      <c r="L22" s="144">
        <v>421036.70000000007</v>
      </c>
      <c r="O22" s="36"/>
      <c r="P22" s="36"/>
      <c r="Q22" s="36"/>
      <c r="R22" s="36"/>
      <c r="S22" s="36"/>
    </row>
    <row r="23" spans="1:19" ht="13">
      <c r="A23" s="139" t="s">
        <v>476</v>
      </c>
      <c r="B23" s="140">
        <v>13749.5</v>
      </c>
      <c r="C23" s="140">
        <v>13749.5</v>
      </c>
      <c r="D23" s="140">
        <v>13749.5</v>
      </c>
      <c r="E23" s="140">
        <v>13749.5</v>
      </c>
      <c r="F23" s="140">
        <v>0</v>
      </c>
      <c r="G23" s="140">
        <v>0</v>
      </c>
      <c r="H23" s="140">
        <v>0</v>
      </c>
      <c r="I23" s="140">
        <v>0</v>
      </c>
      <c r="J23" s="140">
        <v>0</v>
      </c>
      <c r="K23" s="140">
        <v>0</v>
      </c>
      <c r="L23" s="144">
        <v>54998</v>
      </c>
      <c r="O23" s="36"/>
      <c r="P23" s="36"/>
      <c r="Q23" s="36"/>
      <c r="R23" s="36"/>
      <c r="S23" s="36"/>
    </row>
    <row r="24" spans="1:19" ht="13">
      <c r="A24" s="139" t="s">
        <v>478</v>
      </c>
      <c r="B24" s="140">
        <v>0</v>
      </c>
      <c r="C24" s="140">
        <v>0</v>
      </c>
      <c r="D24" s="140">
        <v>0</v>
      </c>
      <c r="E24" s="140">
        <v>0</v>
      </c>
      <c r="F24" s="140">
        <v>0</v>
      </c>
      <c r="G24" s="140">
        <v>0</v>
      </c>
      <c r="H24" s="140">
        <v>0</v>
      </c>
      <c r="I24" s="140">
        <v>0</v>
      </c>
      <c r="J24" s="140">
        <v>0</v>
      </c>
      <c r="K24" s="140">
        <v>0</v>
      </c>
      <c r="L24" s="144">
        <v>0</v>
      </c>
      <c r="O24" s="36"/>
      <c r="P24" s="36"/>
      <c r="Q24" s="36"/>
      <c r="R24" s="36"/>
      <c r="S24" s="36"/>
    </row>
    <row r="25" spans="1:19" ht="13">
      <c r="A25" s="139" t="s">
        <v>480</v>
      </c>
      <c r="B25" s="140">
        <v>0</v>
      </c>
      <c r="C25" s="140">
        <v>0</v>
      </c>
      <c r="D25" s="140">
        <v>0</v>
      </c>
      <c r="E25" s="140">
        <v>0</v>
      </c>
      <c r="F25" s="140">
        <v>0</v>
      </c>
      <c r="G25" s="140">
        <v>0</v>
      </c>
      <c r="H25" s="140">
        <v>0</v>
      </c>
      <c r="I25" s="140">
        <v>0</v>
      </c>
      <c r="J25" s="140">
        <v>0</v>
      </c>
      <c r="K25" s="140">
        <v>0</v>
      </c>
      <c r="L25" s="144">
        <v>0</v>
      </c>
      <c r="O25" s="36"/>
      <c r="P25" s="36"/>
      <c r="Q25" s="36"/>
      <c r="R25" s="36"/>
      <c r="S25" s="36"/>
    </row>
    <row r="26" spans="1:19" ht="13">
      <c r="A26" s="139" t="s">
        <v>482</v>
      </c>
      <c r="B26" s="140">
        <v>0</v>
      </c>
      <c r="C26" s="140">
        <v>0</v>
      </c>
      <c r="D26" s="140">
        <v>0</v>
      </c>
      <c r="E26" s="140">
        <v>0</v>
      </c>
      <c r="F26" s="140">
        <v>0</v>
      </c>
      <c r="G26" s="140">
        <v>0</v>
      </c>
      <c r="H26" s="140">
        <v>0</v>
      </c>
      <c r="I26" s="140">
        <v>0</v>
      </c>
      <c r="J26" s="140">
        <v>0</v>
      </c>
      <c r="K26" s="140">
        <v>0</v>
      </c>
      <c r="L26" s="144">
        <v>0</v>
      </c>
      <c r="O26" s="36"/>
      <c r="P26" s="36"/>
      <c r="Q26" s="36"/>
      <c r="R26" s="36"/>
      <c r="S26" s="36"/>
    </row>
    <row r="27" spans="1:19" ht="13">
      <c r="A27" s="139" t="s">
        <v>484</v>
      </c>
      <c r="B27" s="140">
        <v>0</v>
      </c>
      <c r="C27" s="140">
        <v>0</v>
      </c>
      <c r="D27" s="140">
        <v>0</v>
      </c>
      <c r="E27" s="140">
        <v>0</v>
      </c>
      <c r="F27" s="140">
        <v>0</v>
      </c>
      <c r="G27" s="140">
        <v>0</v>
      </c>
      <c r="H27" s="140">
        <v>0</v>
      </c>
      <c r="I27" s="140">
        <v>0</v>
      </c>
      <c r="J27" s="140">
        <v>0</v>
      </c>
      <c r="K27" s="140">
        <v>0</v>
      </c>
      <c r="L27" s="144">
        <v>0</v>
      </c>
      <c r="O27" s="36"/>
      <c r="P27" s="36"/>
      <c r="Q27" s="36"/>
      <c r="R27" s="36"/>
      <c r="S27" s="36"/>
    </row>
    <row r="28" spans="1:19" ht="13">
      <c r="A28" s="139" t="s">
        <v>486</v>
      </c>
      <c r="B28" s="140">
        <v>0</v>
      </c>
      <c r="C28" s="140">
        <v>0</v>
      </c>
      <c r="D28" s="140">
        <v>0</v>
      </c>
      <c r="E28" s="140">
        <v>0</v>
      </c>
      <c r="F28" s="140">
        <v>0</v>
      </c>
      <c r="G28" s="140">
        <v>0</v>
      </c>
      <c r="H28" s="140">
        <v>0</v>
      </c>
      <c r="I28" s="140">
        <v>0</v>
      </c>
      <c r="J28" s="140">
        <v>0</v>
      </c>
      <c r="K28" s="140">
        <v>0</v>
      </c>
      <c r="L28" s="144">
        <v>0</v>
      </c>
      <c r="O28" s="36"/>
      <c r="P28" s="36"/>
      <c r="Q28" s="36"/>
      <c r="R28" s="36"/>
      <c r="S28" s="36"/>
    </row>
    <row r="29" spans="1:19" ht="13">
      <c r="A29" s="139" t="s">
        <v>488</v>
      </c>
      <c r="B29" s="140">
        <v>0</v>
      </c>
      <c r="C29" s="140">
        <v>0</v>
      </c>
      <c r="D29" s="140">
        <v>0</v>
      </c>
      <c r="E29" s="140">
        <v>0</v>
      </c>
      <c r="F29" s="140">
        <v>0</v>
      </c>
      <c r="G29" s="140">
        <v>0</v>
      </c>
      <c r="H29" s="140">
        <v>0</v>
      </c>
      <c r="I29" s="140">
        <v>0</v>
      </c>
      <c r="J29" s="140">
        <v>0</v>
      </c>
      <c r="K29" s="140">
        <v>0</v>
      </c>
      <c r="L29" s="144">
        <v>0</v>
      </c>
      <c r="O29" s="36"/>
      <c r="P29" s="36"/>
      <c r="Q29" s="36"/>
      <c r="R29" s="36"/>
      <c r="S29" s="36"/>
    </row>
    <row r="30" spans="1:19" ht="13">
      <c r="A30" s="139" t="s">
        <v>490</v>
      </c>
      <c r="B30" s="140">
        <v>0</v>
      </c>
      <c r="C30" s="140">
        <v>0</v>
      </c>
      <c r="D30" s="140">
        <v>0</v>
      </c>
      <c r="E30" s="140">
        <v>0</v>
      </c>
      <c r="F30" s="140">
        <v>0</v>
      </c>
      <c r="G30" s="140">
        <v>0</v>
      </c>
      <c r="H30" s="140">
        <v>0</v>
      </c>
      <c r="I30" s="140">
        <v>0</v>
      </c>
      <c r="J30" s="140">
        <v>0</v>
      </c>
      <c r="K30" s="140">
        <v>0</v>
      </c>
      <c r="L30" s="144">
        <v>0</v>
      </c>
      <c r="O30" s="36"/>
      <c r="P30" s="36"/>
      <c r="Q30" s="36"/>
      <c r="R30" s="36"/>
      <c r="S30" s="36"/>
    </row>
    <row r="31" spans="1:19" ht="13">
      <c r="A31" s="139" t="s">
        <v>526</v>
      </c>
      <c r="B31" s="140">
        <v>128661.6</v>
      </c>
      <c r="C31" s="140">
        <v>128661.6</v>
      </c>
      <c r="D31" s="140">
        <v>128661.6</v>
      </c>
      <c r="E31" s="140">
        <v>128661.6</v>
      </c>
      <c r="F31" s="140">
        <v>1120.4000000000001</v>
      </c>
      <c r="G31" s="140">
        <v>1120.4000000000001</v>
      </c>
      <c r="H31" s="140">
        <v>1120.4000000000001</v>
      </c>
      <c r="I31" s="140">
        <v>0</v>
      </c>
      <c r="J31" s="140">
        <v>0</v>
      </c>
      <c r="K31" s="140">
        <v>0</v>
      </c>
      <c r="L31" s="144">
        <v>518007.60000000009</v>
      </c>
      <c r="O31" s="36"/>
      <c r="P31" s="36"/>
      <c r="Q31" s="36"/>
      <c r="R31" s="36"/>
      <c r="S31" s="36"/>
    </row>
    <row r="32" spans="1:19" ht="13">
      <c r="A32" s="139" t="s">
        <v>527</v>
      </c>
      <c r="B32" s="140">
        <v>0</v>
      </c>
      <c r="C32" s="140">
        <v>0</v>
      </c>
      <c r="D32" s="140">
        <v>0</v>
      </c>
      <c r="E32" s="140">
        <v>0</v>
      </c>
      <c r="F32" s="140">
        <v>0</v>
      </c>
      <c r="G32" s="140">
        <v>0</v>
      </c>
      <c r="H32" s="140">
        <v>0</v>
      </c>
      <c r="I32" s="140">
        <v>0</v>
      </c>
      <c r="J32" s="140">
        <v>0</v>
      </c>
      <c r="K32" s="140">
        <v>0</v>
      </c>
      <c r="L32" s="144">
        <v>0</v>
      </c>
      <c r="O32" s="36"/>
      <c r="P32" s="36"/>
      <c r="Q32" s="36"/>
      <c r="R32" s="36"/>
      <c r="S32" s="36"/>
    </row>
    <row r="33" spans="1:19" ht="13">
      <c r="A33" s="139" t="s">
        <v>528</v>
      </c>
      <c r="B33" s="140">
        <v>0</v>
      </c>
      <c r="C33" s="140">
        <v>0</v>
      </c>
      <c r="D33" s="140">
        <v>0</v>
      </c>
      <c r="E33" s="140">
        <v>0</v>
      </c>
      <c r="F33" s="140">
        <v>0</v>
      </c>
      <c r="G33" s="140">
        <v>0</v>
      </c>
      <c r="H33" s="140">
        <v>0</v>
      </c>
      <c r="I33" s="140">
        <v>0</v>
      </c>
      <c r="J33" s="140">
        <v>0</v>
      </c>
      <c r="K33" s="140">
        <v>0</v>
      </c>
      <c r="L33" s="144">
        <v>0</v>
      </c>
      <c r="O33" s="36"/>
      <c r="P33" s="36"/>
      <c r="Q33" s="36"/>
      <c r="R33" s="36"/>
      <c r="S33" s="36"/>
    </row>
    <row r="34" spans="1:19" ht="13">
      <c r="A34" s="139" t="s">
        <v>529</v>
      </c>
      <c r="B34" s="140">
        <v>0</v>
      </c>
      <c r="C34" s="140">
        <v>0</v>
      </c>
      <c r="D34" s="140">
        <v>0</v>
      </c>
      <c r="E34" s="140">
        <v>0</v>
      </c>
      <c r="F34" s="140">
        <v>0</v>
      </c>
      <c r="G34" s="140">
        <v>0</v>
      </c>
      <c r="H34" s="140">
        <v>0</v>
      </c>
      <c r="I34" s="140">
        <v>0</v>
      </c>
      <c r="J34" s="140">
        <v>0</v>
      </c>
      <c r="K34" s="140">
        <v>0</v>
      </c>
      <c r="L34" s="144">
        <v>0</v>
      </c>
      <c r="O34" s="36"/>
      <c r="P34" s="36"/>
      <c r="Q34" s="36"/>
      <c r="R34" s="36"/>
      <c r="S34" s="36"/>
    </row>
    <row r="35" spans="1:19" ht="13">
      <c r="A35" s="139" t="s">
        <v>530</v>
      </c>
      <c r="B35" s="140">
        <v>0</v>
      </c>
      <c r="C35" s="140">
        <v>0</v>
      </c>
      <c r="D35" s="140">
        <v>0</v>
      </c>
      <c r="E35" s="140">
        <v>0</v>
      </c>
      <c r="F35" s="140">
        <v>0</v>
      </c>
      <c r="G35" s="140">
        <v>0</v>
      </c>
      <c r="H35" s="140">
        <v>0</v>
      </c>
      <c r="I35" s="140">
        <v>0</v>
      </c>
      <c r="J35" s="140">
        <v>0</v>
      </c>
      <c r="K35" s="140">
        <v>0</v>
      </c>
      <c r="L35" s="144">
        <v>0</v>
      </c>
      <c r="O35" s="36"/>
      <c r="P35" s="36"/>
      <c r="Q35" s="36"/>
      <c r="R35" s="36"/>
      <c r="S35" s="36"/>
    </row>
    <row r="36" spans="1:19" ht="13">
      <c r="A36" s="139" t="s">
        <v>531</v>
      </c>
      <c r="B36" s="140">
        <v>0</v>
      </c>
      <c r="C36" s="140">
        <v>0</v>
      </c>
      <c r="D36" s="140">
        <v>0</v>
      </c>
      <c r="E36" s="140">
        <v>0</v>
      </c>
      <c r="F36" s="140">
        <v>0</v>
      </c>
      <c r="G36" s="140">
        <v>0</v>
      </c>
      <c r="H36" s="140">
        <v>0</v>
      </c>
      <c r="I36" s="140">
        <v>0</v>
      </c>
      <c r="J36" s="140">
        <v>0</v>
      </c>
      <c r="K36" s="140">
        <v>0</v>
      </c>
      <c r="L36" s="144">
        <v>0</v>
      </c>
      <c r="O36" s="36"/>
      <c r="P36" s="36"/>
      <c r="Q36" s="36"/>
      <c r="R36" s="36"/>
      <c r="S36" s="36"/>
    </row>
    <row r="37" spans="1:19" ht="13">
      <c r="A37" s="139" t="s">
        <v>532</v>
      </c>
      <c r="B37" s="140">
        <v>40787.4</v>
      </c>
      <c r="C37" s="140">
        <v>40787.4</v>
      </c>
      <c r="D37" s="140">
        <v>40787.4</v>
      </c>
      <c r="E37" s="140">
        <v>40787.4</v>
      </c>
      <c r="F37" s="140">
        <v>40787.4</v>
      </c>
      <c r="G37" s="140">
        <v>40787.4</v>
      </c>
      <c r="H37" s="140">
        <v>40787.4</v>
      </c>
      <c r="I37" s="140">
        <v>40787.4</v>
      </c>
      <c r="J37" s="140">
        <v>40787.4</v>
      </c>
      <c r="K37" s="140">
        <v>40787.4</v>
      </c>
      <c r="L37" s="144">
        <v>407874.00000000006</v>
      </c>
      <c r="O37" s="36"/>
      <c r="P37" s="36"/>
      <c r="Q37" s="36"/>
      <c r="R37" s="36"/>
      <c r="S37" s="36"/>
    </row>
    <row r="38" spans="1:19" ht="13">
      <c r="A38" s="139" t="s">
        <v>532</v>
      </c>
      <c r="B38" s="140">
        <v>88524.1</v>
      </c>
      <c r="C38" s="140">
        <v>88524.1</v>
      </c>
      <c r="D38" s="140">
        <v>88524.1</v>
      </c>
      <c r="E38" s="140">
        <v>88524.1</v>
      </c>
      <c r="F38" s="140">
        <v>84737.7</v>
      </c>
      <c r="G38" s="140">
        <v>84737.7</v>
      </c>
      <c r="H38" s="140">
        <v>84737.7</v>
      </c>
      <c r="I38" s="140">
        <v>40787.4</v>
      </c>
      <c r="J38" s="140">
        <v>40787.4</v>
      </c>
      <c r="K38" s="140">
        <v>40787.4</v>
      </c>
      <c r="L38" s="144">
        <v>730671.70000000007</v>
      </c>
      <c r="O38" s="36"/>
      <c r="P38" s="36"/>
      <c r="Q38" s="36"/>
      <c r="R38" s="36"/>
      <c r="S38" s="36"/>
    </row>
    <row r="39" spans="1:19" ht="13">
      <c r="A39" s="139" t="s">
        <v>534</v>
      </c>
      <c r="B39" s="140">
        <v>0</v>
      </c>
      <c r="C39" s="140">
        <v>0</v>
      </c>
      <c r="D39" s="140">
        <v>0</v>
      </c>
      <c r="E39" s="140">
        <v>0</v>
      </c>
      <c r="F39" s="140">
        <v>0</v>
      </c>
      <c r="G39" s="140">
        <v>0</v>
      </c>
      <c r="H39" s="140">
        <v>0</v>
      </c>
      <c r="I39" s="140">
        <v>0</v>
      </c>
      <c r="J39" s="140">
        <v>0</v>
      </c>
      <c r="K39" s="140">
        <v>0</v>
      </c>
      <c r="L39" s="144">
        <v>0</v>
      </c>
      <c r="O39" s="36"/>
      <c r="P39" s="36"/>
      <c r="Q39" s="36"/>
      <c r="R39" s="36"/>
      <c r="S39" s="36"/>
    </row>
    <row r="40" spans="1:19" ht="13">
      <c r="A40" s="139" t="s">
        <v>535</v>
      </c>
      <c r="B40" s="140">
        <v>0</v>
      </c>
      <c r="C40" s="140">
        <v>0</v>
      </c>
      <c r="D40" s="140">
        <v>0</v>
      </c>
      <c r="E40" s="140">
        <v>0</v>
      </c>
      <c r="F40" s="140">
        <v>0</v>
      </c>
      <c r="G40" s="140">
        <v>0</v>
      </c>
      <c r="H40" s="140">
        <v>0</v>
      </c>
      <c r="I40" s="140">
        <v>0</v>
      </c>
      <c r="J40" s="140">
        <v>0</v>
      </c>
      <c r="K40" s="140">
        <v>0</v>
      </c>
      <c r="L40" s="144">
        <v>0</v>
      </c>
      <c r="O40" s="36"/>
      <c r="P40" s="36"/>
      <c r="Q40" s="36"/>
      <c r="R40" s="36"/>
      <c r="S40" s="36"/>
    </row>
    <row r="41" spans="1:19" ht="13">
      <c r="A41" s="139" t="s">
        <v>536</v>
      </c>
      <c r="B41" s="140">
        <v>0</v>
      </c>
      <c r="C41" s="140">
        <v>0</v>
      </c>
      <c r="D41" s="140">
        <v>0</v>
      </c>
      <c r="E41" s="140">
        <v>0</v>
      </c>
      <c r="F41" s="140">
        <v>0</v>
      </c>
      <c r="G41" s="140">
        <v>0</v>
      </c>
      <c r="H41" s="140">
        <v>0</v>
      </c>
      <c r="I41" s="140">
        <v>0</v>
      </c>
      <c r="J41" s="140">
        <v>0</v>
      </c>
      <c r="K41" s="140">
        <v>0</v>
      </c>
      <c r="L41" s="144">
        <v>0</v>
      </c>
      <c r="O41" s="36"/>
      <c r="P41" s="36"/>
      <c r="Q41" s="36"/>
      <c r="R41" s="36"/>
      <c r="S41" s="36"/>
    </row>
    <row r="42" spans="1:19" ht="13">
      <c r="A42" s="139" t="s">
        <v>537</v>
      </c>
      <c r="B42" s="140">
        <v>0</v>
      </c>
      <c r="C42" s="140">
        <v>0</v>
      </c>
      <c r="D42" s="140">
        <v>0</v>
      </c>
      <c r="E42" s="140">
        <v>0</v>
      </c>
      <c r="F42" s="140">
        <v>0</v>
      </c>
      <c r="G42" s="140">
        <v>0</v>
      </c>
      <c r="H42" s="140">
        <v>0</v>
      </c>
      <c r="I42" s="140">
        <v>0</v>
      </c>
      <c r="J42" s="140">
        <v>0</v>
      </c>
      <c r="K42" s="140">
        <v>0</v>
      </c>
      <c r="L42" s="144">
        <v>0</v>
      </c>
      <c r="O42" s="36"/>
      <c r="P42" s="36"/>
      <c r="Q42" s="36"/>
      <c r="R42" s="36"/>
      <c r="S42" s="36"/>
    </row>
    <row r="43" spans="1:19" ht="13">
      <c r="A43" s="139" t="s">
        <v>538</v>
      </c>
      <c r="B43" s="140">
        <v>0</v>
      </c>
      <c r="C43" s="140">
        <v>0</v>
      </c>
      <c r="D43" s="140">
        <v>0</v>
      </c>
      <c r="E43" s="140">
        <v>0</v>
      </c>
      <c r="F43" s="140">
        <v>0</v>
      </c>
      <c r="G43" s="140">
        <v>0</v>
      </c>
      <c r="H43" s="140">
        <v>0</v>
      </c>
      <c r="I43" s="140">
        <v>0</v>
      </c>
      <c r="J43" s="140">
        <v>0</v>
      </c>
      <c r="K43" s="140">
        <v>0</v>
      </c>
      <c r="L43" s="144">
        <v>0</v>
      </c>
      <c r="O43" s="36"/>
      <c r="P43" s="36"/>
      <c r="Q43" s="36"/>
      <c r="R43" s="36"/>
      <c r="S43" s="36"/>
    </row>
    <row r="44" spans="1:19" ht="13">
      <c r="A44" s="139" t="s">
        <v>539</v>
      </c>
      <c r="B44" s="140">
        <v>675.5</v>
      </c>
      <c r="C44" s="140">
        <v>675.5</v>
      </c>
      <c r="D44" s="140">
        <v>675.5</v>
      </c>
      <c r="E44" s="140">
        <v>675.5</v>
      </c>
      <c r="F44" s="140">
        <v>0</v>
      </c>
      <c r="G44" s="140">
        <v>0</v>
      </c>
      <c r="H44" s="140">
        <v>0</v>
      </c>
      <c r="I44" s="140">
        <v>0</v>
      </c>
      <c r="J44" s="140">
        <v>0</v>
      </c>
      <c r="K44" s="140">
        <v>0</v>
      </c>
      <c r="L44" s="144">
        <v>2702</v>
      </c>
      <c r="O44" s="36"/>
      <c r="P44" s="36"/>
      <c r="Q44" s="36"/>
      <c r="R44" s="36"/>
      <c r="S44" s="36"/>
    </row>
    <row r="45" spans="1:19" ht="13">
      <c r="A45" s="139" t="s">
        <v>540</v>
      </c>
      <c r="B45" s="140">
        <v>0</v>
      </c>
      <c r="C45" s="140">
        <v>0</v>
      </c>
      <c r="D45" s="140">
        <v>0</v>
      </c>
      <c r="E45" s="140">
        <v>0</v>
      </c>
      <c r="F45" s="140">
        <v>0</v>
      </c>
      <c r="G45" s="140">
        <v>0</v>
      </c>
      <c r="H45" s="140">
        <v>0</v>
      </c>
      <c r="I45" s="140">
        <v>0</v>
      </c>
      <c r="J45" s="140">
        <v>0</v>
      </c>
      <c r="K45" s="140">
        <v>0</v>
      </c>
      <c r="L45" s="144">
        <v>0</v>
      </c>
      <c r="O45" s="36"/>
      <c r="P45" s="36"/>
      <c r="Q45" s="36"/>
      <c r="R45" s="36"/>
      <c r="S45" s="36"/>
    </row>
    <row r="46" spans="1:19" ht="13">
      <c r="A46" s="139" t="s">
        <v>541</v>
      </c>
      <c r="B46" s="140">
        <v>156062.70000000001</v>
      </c>
      <c r="C46" s="140">
        <v>156062.70000000001</v>
      </c>
      <c r="D46" s="140">
        <v>156062.70000000001</v>
      </c>
      <c r="E46" s="140">
        <v>156062.70000000001</v>
      </c>
      <c r="F46" s="140">
        <v>151725.30000000002</v>
      </c>
      <c r="G46" s="140">
        <v>151725.30000000002</v>
      </c>
      <c r="H46" s="140">
        <v>151725.30000000002</v>
      </c>
      <c r="I46" s="140">
        <v>0</v>
      </c>
      <c r="J46" s="140">
        <v>0</v>
      </c>
      <c r="K46" s="140">
        <v>0</v>
      </c>
      <c r="L46" s="144">
        <v>1079426.7000000002</v>
      </c>
      <c r="O46" s="36"/>
      <c r="P46" s="36"/>
      <c r="Q46" s="36"/>
      <c r="R46" s="36"/>
      <c r="S46" s="36"/>
    </row>
    <row r="47" spans="1:19" ht="13">
      <c r="A47" s="139" t="s">
        <v>542</v>
      </c>
      <c r="B47" s="140">
        <v>10111.699999999999</v>
      </c>
      <c r="C47" s="140">
        <v>10111.699999999999</v>
      </c>
      <c r="D47" s="140">
        <v>10111.699999999999</v>
      </c>
      <c r="E47" s="140">
        <v>10111.699999999999</v>
      </c>
      <c r="F47" s="140">
        <v>9463.1999999999989</v>
      </c>
      <c r="G47" s="140">
        <v>9463.1999999999989</v>
      </c>
      <c r="H47" s="140">
        <v>9463.1999999999989</v>
      </c>
      <c r="I47" s="140">
        <v>0</v>
      </c>
      <c r="J47" s="140">
        <v>0</v>
      </c>
      <c r="K47" s="140">
        <v>0</v>
      </c>
      <c r="L47" s="144">
        <v>68836.399999999994</v>
      </c>
      <c r="O47" s="36"/>
      <c r="P47" s="36"/>
      <c r="Q47" s="36"/>
      <c r="R47" s="36"/>
      <c r="S47" s="36"/>
    </row>
    <row r="48" spans="1:19" ht="13">
      <c r="A48" s="139" t="s">
        <v>543</v>
      </c>
      <c r="B48" s="140">
        <v>1791.5000000000002</v>
      </c>
      <c r="C48" s="140">
        <v>1791.5000000000002</v>
      </c>
      <c r="D48" s="140">
        <v>1791.5000000000002</v>
      </c>
      <c r="E48" s="140">
        <v>1791.5000000000002</v>
      </c>
      <c r="F48" s="140">
        <v>469.2</v>
      </c>
      <c r="G48" s="140">
        <v>469.2</v>
      </c>
      <c r="H48" s="140">
        <v>469.2</v>
      </c>
      <c r="I48" s="140">
        <v>0</v>
      </c>
      <c r="J48" s="140">
        <v>0</v>
      </c>
      <c r="K48" s="140">
        <v>0</v>
      </c>
      <c r="L48" s="144">
        <v>8573.6</v>
      </c>
      <c r="O48" s="36"/>
      <c r="P48" s="36"/>
      <c r="Q48" s="36"/>
      <c r="R48" s="36"/>
      <c r="S48" s="36"/>
    </row>
    <row r="49" spans="1:19" ht="13">
      <c r="A49" s="139" t="s">
        <v>544</v>
      </c>
      <c r="B49" s="140">
        <v>1758.9</v>
      </c>
      <c r="C49" s="140">
        <v>1758.9</v>
      </c>
      <c r="D49" s="140">
        <v>1758.9</v>
      </c>
      <c r="E49" s="140">
        <v>1758.9</v>
      </c>
      <c r="F49" s="140">
        <v>0</v>
      </c>
      <c r="G49" s="140">
        <v>0</v>
      </c>
      <c r="H49" s="140">
        <v>0</v>
      </c>
      <c r="I49" s="140">
        <v>0</v>
      </c>
      <c r="J49" s="140">
        <v>0</v>
      </c>
      <c r="K49" s="140">
        <v>0</v>
      </c>
      <c r="L49" s="144">
        <v>7035.6</v>
      </c>
      <c r="O49" s="36"/>
      <c r="P49" s="36"/>
      <c r="Q49" s="36"/>
      <c r="R49" s="36"/>
      <c r="S49" s="36"/>
    </row>
    <row r="50" spans="1:19" ht="13">
      <c r="A50" s="139" t="s">
        <v>545</v>
      </c>
      <c r="B50" s="140">
        <v>0</v>
      </c>
      <c r="C50" s="140">
        <v>0</v>
      </c>
      <c r="D50" s="140">
        <v>0</v>
      </c>
      <c r="E50" s="140">
        <v>0</v>
      </c>
      <c r="F50" s="140">
        <v>0</v>
      </c>
      <c r="G50" s="140">
        <v>0</v>
      </c>
      <c r="H50" s="140">
        <v>0</v>
      </c>
      <c r="I50" s="140">
        <v>0</v>
      </c>
      <c r="J50" s="140">
        <v>0</v>
      </c>
      <c r="K50" s="140">
        <v>0</v>
      </c>
      <c r="L50" s="144">
        <v>0</v>
      </c>
      <c r="O50" s="36"/>
      <c r="P50" s="36"/>
      <c r="Q50" s="36"/>
      <c r="R50" s="36"/>
      <c r="S50" s="36"/>
    </row>
    <row r="51" spans="1:19" ht="13">
      <c r="A51" s="139" t="s">
        <v>546</v>
      </c>
      <c r="B51" s="140">
        <v>10.200000000000001</v>
      </c>
      <c r="C51" s="140">
        <v>10.200000000000001</v>
      </c>
      <c r="D51" s="140">
        <v>10.200000000000001</v>
      </c>
      <c r="E51" s="140">
        <v>10.200000000000001</v>
      </c>
      <c r="F51" s="140">
        <v>0</v>
      </c>
      <c r="G51" s="140">
        <v>0</v>
      </c>
      <c r="H51" s="140">
        <v>0</v>
      </c>
      <c r="I51" s="140">
        <v>0</v>
      </c>
      <c r="J51" s="140">
        <v>0</v>
      </c>
      <c r="K51" s="140">
        <v>0</v>
      </c>
      <c r="L51" s="144">
        <v>40.800000000000004</v>
      </c>
      <c r="O51" s="36"/>
      <c r="P51" s="36"/>
      <c r="Q51" s="36"/>
      <c r="R51" s="36"/>
      <c r="S51" s="36"/>
    </row>
    <row r="52" spans="1:19" ht="13">
      <c r="A52" s="139" t="s">
        <v>547</v>
      </c>
      <c r="B52" s="140">
        <v>0</v>
      </c>
      <c r="C52" s="140">
        <v>0</v>
      </c>
      <c r="D52" s="140">
        <v>0</v>
      </c>
      <c r="E52" s="140">
        <v>0</v>
      </c>
      <c r="F52" s="140">
        <v>0</v>
      </c>
      <c r="G52" s="140">
        <v>0</v>
      </c>
      <c r="H52" s="140">
        <v>0</v>
      </c>
      <c r="I52" s="140">
        <v>0</v>
      </c>
      <c r="J52" s="140">
        <v>0</v>
      </c>
      <c r="K52" s="140">
        <v>0</v>
      </c>
      <c r="L52" s="144">
        <v>0</v>
      </c>
      <c r="O52" s="36"/>
      <c r="P52" s="36"/>
      <c r="Q52" s="36"/>
      <c r="R52" s="36"/>
      <c r="S52" s="36"/>
    </row>
    <row r="53" spans="1:19" ht="13">
      <c r="A53" s="139" t="s">
        <v>548</v>
      </c>
      <c r="B53" s="140">
        <v>0</v>
      </c>
      <c r="C53" s="140">
        <v>0</v>
      </c>
      <c r="D53" s="140">
        <v>0</v>
      </c>
      <c r="E53" s="140">
        <v>0</v>
      </c>
      <c r="F53" s="140">
        <v>0</v>
      </c>
      <c r="G53" s="140">
        <v>0</v>
      </c>
      <c r="H53" s="140">
        <v>0</v>
      </c>
      <c r="I53" s="140">
        <v>0</v>
      </c>
      <c r="J53" s="140">
        <v>0</v>
      </c>
      <c r="K53" s="140">
        <v>0</v>
      </c>
      <c r="L53" s="144">
        <v>0</v>
      </c>
      <c r="O53" s="36"/>
      <c r="P53" s="36"/>
      <c r="Q53" s="36"/>
      <c r="R53" s="36"/>
      <c r="S53" s="36"/>
    </row>
    <row r="54" spans="1:19" ht="13">
      <c r="A54" s="139" t="s">
        <v>549</v>
      </c>
      <c r="B54" s="140">
        <v>0</v>
      </c>
      <c r="C54" s="140">
        <v>0</v>
      </c>
      <c r="D54" s="140">
        <v>0</v>
      </c>
      <c r="E54" s="140">
        <v>0</v>
      </c>
      <c r="F54" s="140">
        <v>0</v>
      </c>
      <c r="G54" s="140">
        <v>0</v>
      </c>
      <c r="H54" s="140">
        <v>0</v>
      </c>
      <c r="I54" s="140">
        <v>0</v>
      </c>
      <c r="J54" s="140">
        <v>0</v>
      </c>
      <c r="K54" s="140">
        <v>0</v>
      </c>
      <c r="L54" s="144">
        <v>0</v>
      </c>
      <c r="O54" s="36"/>
      <c r="P54" s="36"/>
      <c r="Q54" s="36"/>
      <c r="R54" s="36"/>
      <c r="S54" s="36"/>
    </row>
    <row r="55" spans="1:19" ht="13">
      <c r="A55" s="139" t="s">
        <v>550</v>
      </c>
      <c r="B55" s="140">
        <v>0</v>
      </c>
      <c r="C55" s="140">
        <v>0</v>
      </c>
      <c r="D55" s="140">
        <v>0</v>
      </c>
      <c r="E55" s="140">
        <v>0</v>
      </c>
      <c r="F55" s="140">
        <v>0</v>
      </c>
      <c r="G55" s="140">
        <v>0</v>
      </c>
      <c r="H55" s="140">
        <v>0</v>
      </c>
      <c r="I55" s="140">
        <v>0</v>
      </c>
      <c r="J55" s="140">
        <v>0</v>
      </c>
      <c r="K55" s="140">
        <v>0</v>
      </c>
      <c r="L55" s="144">
        <v>0</v>
      </c>
      <c r="O55" s="36"/>
      <c r="P55" s="36"/>
      <c r="Q55" s="36"/>
      <c r="R55" s="36"/>
      <c r="S55" s="36"/>
    </row>
    <row r="56" spans="1:19" ht="13">
      <c r="A56" s="139" t="s">
        <v>551</v>
      </c>
      <c r="B56" s="140">
        <v>10.7</v>
      </c>
      <c r="C56" s="140">
        <v>10.7</v>
      </c>
      <c r="D56" s="140">
        <v>10.7</v>
      </c>
      <c r="E56" s="140">
        <v>10.7</v>
      </c>
      <c r="F56" s="140">
        <v>0</v>
      </c>
      <c r="G56" s="140">
        <v>0</v>
      </c>
      <c r="H56" s="140">
        <v>0</v>
      </c>
      <c r="I56" s="140">
        <v>0</v>
      </c>
      <c r="J56" s="140">
        <v>0</v>
      </c>
      <c r="K56" s="140">
        <v>0</v>
      </c>
      <c r="L56" s="144">
        <v>42.8</v>
      </c>
      <c r="O56" s="36"/>
      <c r="P56" s="36"/>
      <c r="Q56" s="36"/>
      <c r="R56" s="36"/>
      <c r="S56" s="36"/>
    </row>
    <row r="57" spans="1:19" ht="13">
      <c r="A57" s="139" t="s">
        <v>640</v>
      </c>
      <c r="B57" s="140">
        <v>690822.8</v>
      </c>
      <c r="C57" s="140">
        <v>690822.8</v>
      </c>
      <c r="D57" s="140">
        <v>690822.8</v>
      </c>
      <c r="E57" s="140">
        <v>690822.8</v>
      </c>
      <c r="F57" s="140">
        <v>621659.10000000009</v>
      </c>
      <c r="G57" s="140">
        <v>621659.10000000009</v>
      </c>
      <c r="H57" s="140">
        <v>621659.10000000009</v>
      </c>
      <c r="I57" s="140">
        <v>315072.40000000002</v>
      </c>
      <c r="J57" s="140">
        <v>315072.40000000002</v>
      </c>
      <c r="K57" s="140">
        <v>315072.40000000002</v>
      </c>
      <c r="L57" s="144">
        <v>5573485.7000000011</v>
      </c>
      <c r="O57" s="36" t="s">
        <v>1940</v>
      </c>
      <c r="P57" s="36"/>
      <c r="Q57" s="36"/>
      <c r="R57" s="36"/>
      <c r="S57" s="36"/>
    </row>
    <row r="58" spans="1:19" ht="13">
      <c r="A58" s="139" t="s">
        <v>641</v>
      </c>
      <c r="B58" s="140">
        <v>0</v>
      </c>
      <c r="C58" s="140">
        <v>0</v>
      </c>
      <c r="D58" s="140">
        <v>0</v>
      </c>
      <c r="E58" s="140">
        <v>0</v>
      </c>
      <c r="F58" s="140">
        <v>0</v>
      </c>
      <c r="G58" s="140">
        <v>0</v>
      </c>
      <c r="H58" s="140">
        <v>0</v>
      </c>
      <c r="I58" s="140">
        <v>0</v>
      </c>
      <c r="J58" s="140">
        <v>0</v>
      </c>
      <c r="K58" s="140">
        <v>0</v>
      </c>
      <c r="L58" s="144">
        <v>0</v>
      </c>
      <c r="O58" s="36"/>
      <c r="P58" s="36"/>
      <c r="Q58" s="36"/>
      <c r="R58" s="36"/>
      <c r="S58" s="36"/>
    </row>
    <row r="59" spans="1:19" ht="13">
      <c r="A59" s="139" t="s">
        <v>640</v>
      </c>
      <c r="B59" s="140">
        <v>400043.60000000003</v>
      </c>
      <c r="C59" s="140">
        <v>400043.60000000003</v>
      </c>
      <c r="D59" s="140">
        <v>400043.60000000003</v>
      </c>
      <c r="E59" s="140">
        <v>400043.60000000003</v>
      </c>
      <c r="F59" s="140">
        <v>393746</v>
      </c>
      <c r="G59" s="140">
        <v>393746</v>
      </c>
      <c r="H59" s="140">
        <v>393746</v>
      </c>
      <c r="I59" s="140">
        <v>315072.40000000002</v>
      </c>
      <c r="J59" s="140">
        <v>315072.40000000002</v>
      </c>
      <c r="K59" s="140">
        <v>315072.40000000002</v>
      </c>
      <c r="L59" s="144">
        <v>3726629.6</v>
      </c>
      <c r="O59" s="36"/>
      <c r="P59" s="36"/>
      <c r="Q59" s="36"/>
      <c r="R59" s="36"/>
      <c r="S59" s="36"/>
    </row>
    <row r="60" spans="1:19" ht="13">
      <c r="A60" s="139" t="s">
        <v>661</v>
      </c>
      <c r="B60" s="140">
        <v>219.3</v>
      </c>
      <c r="C60" s="140">
        <v>219.3</v>
      </c>
      <c r="D60" s="140">
        <v>219.3</v>
      </c>
      <c r="E60" s="140">
        <v>219.3</v>
      </c>
      <c r="F60" s="140">
        <v>219.3</v>
      </c>
      <c r="G60" s="140">
        <v>219.3</v>
      </c>
      <c r="H60" s="140">
        <v>219.3</v>
      </c>
      <c r="I60" s="140">
        <v>219.3</v>
      </c>
      <c r="J60" s="140">
        <v>219.3</v>
      </c>
      <c r="K60" s="140">
        <v>219.3</v>
      </c>
      <c r="L60" s="144">
        <v>2193</v>
      </c>
      <c r="O60" s="36"/>
      <c r="P60" s="36"/>
      <c r="Q60" s="36"/>
      <c r="R60" s="36"/>
      <c r="S60" s="36"/>
    </row>
    <row r="61" spans="1:19" ht="13">
      <c r="A61" s="139" t="s">
        <v>644</v>
      </c>
      <c r="B61" s="140">
        <v>0</v>
      </c>
      <c r="C61" s="140">
        <v>0</v>
      </c>
      <c r="D61" s="140">
        <v>0</v>
      </c>
      <c r="E61" s="140">
        <v>0</v>
      </c>
      <c r="F61" s="140">
        <v>0</v>
      </c>
      <c r="G61" s="140">
        <v>0</v>
      </c>
      <c r="H61" s="140">
        <v>0</v>
      </c>
      <c r="I61" s="140">
        <v>0</v>
      </c>
      <c r="J61" s="140">
        <v>0</v>
      </c>
      <c r="K61" s="140">
        <v>0</v>
      </c>
      <c r="L61" s="144">
        <v>0</v>
      </c>
      <c r="O61" s="36"/>
      <c r="P61" s="36"/>
      <c r="Q61" s="36"/>
      <c r="R61" s="36"/>
      <c r="S61" s="36"/>
    </row>
    <row r="62" spans="1:19" ht="13">
      <c r="A62" s="139" t="s">
        <v>645</v>
      </c>
      <c r="B62" s="140">
        <v>0</v>
      </c>
      <c r="C62" s="140">
        <v>0</v>
      </c>
      <c r="D62" s="140">
        <v>0</v>
      </c>
      <c r="E62" s="140">
        <v>0</v>
      </c>
      <c r="F62" s="140">
        <v>0</v>
      </c>
      <c r="G62" s="140">
        <v>0</v>
      </c>
      <c r="H62" s="140">
        <v>0</v>
      </c>
      <c r="I62" s="140">
        <v>0</v>
      </c>
      <c r="J62" s="140">
        <v>0</v>
      </c>
      <c r="K62" s="140">
        <v>0</v>
      </c>
      <c r="L62" s="144">
        <v>0</v>
      </c>
      <c r="O62" s="36"/>
      <c r="P62" s="36"/>
      <c r="Q62" s="36"/>
      <c r="R62" s="36"/>
      <c r="S62" s="36"/>
    </row>
    <row r="63" spans="1:19" ht="13">
      <c r="A63" s="139" t="s">
        <v>646</v>
      </c>
      <c r="B63" s="140">
        <v>7133</v>
      </c>
      <c r="C63" s="140">
        <v>7133</v>
      </c>
      <c r="D63" s="140">
        <v>7133</v>
      </c>
      <c r="E63" s="140">
        <v>7133</v>
      </c>
      <c r="F63" s="140">
        <v>7133</v>
      </c>
      <c r="G63" s="140">
        <v>7133</v>
      </c>
      <c r="H63" s="140">
        <v>7133</v>
      </c>
      <c r="I63" s="140">
        <v>7133</v>
      </c>
      <c r="J63" s="140">
        <v>7133</v>
      </c>
      <c r="K63" s="140">
        <v>7133</v>
      </c>
      <c r="L63" s="144">
        <v>71330</v>
      </c>
      <c r="O63" s="36"/>
      <c r="P63" s="36"/>
      <c r="Q63" s="36"/>
      <c r="R63" s="36"/>
      <c r="S63" s="36"/>
    </row>
    <row r="64" spans="1:19" ht="13">
      <c r="A64" s="139" t="s">
        <v>646</v>
      </c>
      <c r="B64" s="140">
        <v>27646.800000000003</v>
      </c>
      <c r="C64" s="140">
        <v>27646.800000000003</v>
      </c>
      <c r="D64" s="140">
        <v>27646.800000000003</v>
      </c>
      <c r="E64" s="140">
        <v>27646.800000000003</v>
      </c>
      <c r="F64" s="140">
        <v>16419.2</v>
      </c>
      <c r="G64" s="140">
        <v>16419.2</v>
      </c>
      <c r="H64" s="140">
        <v>16419.2</v>
      </c>
      <c r="I64" s="140">
        <v>7133</v>
      </c>
      <c r="J64" s="140">
        <v>7133</v>
      </c>
      <c r="K64" s="140">
        <v>7133</v>
      </c>
      <c r="L64" s="144">
        <v>181243.80000000002</v>
      </c>
      <c r="O64" s="36"/>
      <c r="P64" s="36"/>
      <c r="Q64" s="36"/>
      <c r="R64" s="36"/>
      <c r="S64" s="36"/>
    </row>
    <row r="65" spans="1:19" ht="13">
      <c r="A65" s="139" t="s">
        <v>648</v>
      </c>
      <c r="B65" s="140">
        <v>0</v>
      </c>
      <c r="C65" s="140">
        <v>0</v>
      </c>
      <c r="D65" s="140">
        <v>0</v>
      </c>
      <c r="E65" s="140">
        <v>0</v>
      </c>
      <c r="F65" s="140">
        <v>0</v>
      </c>
      <c r="G65" s="140">
        <v>0</v>
      </c>
      <c r="H65" s="140">
        <v>0</v>
      </c>
      <c r="I65" s="140">
        <v>0</v>
      </c>
      <c r="J65" s="140">
        <v>0</v>
      </c>
      <c r="K65" s="140">
        <v>0</v>
      </c>
      <c r="L65" s="144">
        <v>0</v>
      </c>
      <c r="O65" s="36"/>
      <c r="P65" s="36"/>
      <c r="Q65" s="36"/>
      <c r="R65" s="36"/>
      <c r="S65" s="36"/>
    </row>
    <row r="66" spans="1:19" ht="13">
      <c r="A66" s="139" t="s">
        <v>649</v>
      </c>
      <c r="B66" s="140">
        <v>1145.6000000000001</v>
      </c>
      <c r="C66" s="140">
        <v>1145.6000000000001</v>
      </c>
      <c r="D66" s="140">
        <v>1145.6000000000001</v>
      </c>
      <c r="E66" s="140">
        <v>1145.6000000000001</v>
      </c>
      <c r="F66" s="140">
        <v>0</v>
      </c>
      <c r="G66" s="140">
        <v>0</v>
      </c>
      <c r="H66" s="140">
        <v>0</v>
      </c>
      <c r="I66" s="140">
        <v>0</v>
      </c>
      <c r="J66" s="140">
        <v>0</v>
      </c>
      <c r="K66" s="140">
        <v>0</v>
      </c>
      <c r="L66" s="144">
        <v>4582.4000000000005</v>
      </c>
      <c r="O66" s="36"/>
      <c r="P66" s="36"/>
      <c r="Q66" s="36"/>
      <c r="R66" s="36"/>
      <c r="S66" s="36"/>
    </row>
    <row r="67" spans="1:19" ht="13">
      <c r="A67" s="139" t="s">
        <v>650</v>
      </c>
      <c r="B67" s="140">
        <v>1330.6000000000001</v>
      </c>
      <c r="C67" s="140">
        <v>1330.6000000000001</v>
      </c>
      <c r="D67" s="140">
        <v>1330.6000000000001</v>
      </c>
      <c r="E67" s="140">
        <v>1330.6000000000001</v>
      </c>
      <c r="F67" s="140">
        <v>0</v>
      </c>
      <c r="G67" s="140">
        <v>0</v>
      </c>
      <c r="H67" s="140">
        <v>0</v>
      </c>
      <c r="I67" s="140">
        <v>0</v>
      </c>
      <c r="J67" s="140">
        <v>0</v>
      </c>
      <c r="K67" s="140">
        <v>0</v>
      </c>
      <c r="L67" s="144">
        <v>5322.4000000000005</v>
      </c>
      <c r="O67" s="36"/>
      <c r="P67" s="36"/>
      <c r="Q67" s="36"/>
      <c r="R67" s="36"/>
      <c r="S67" s="36"/>
    </row>
    <row r="68" spans="1:19" ht="13">
      <c r="A68" s="139" t="s">
        <v>651</v>
      </c>
      <c r="B68" s="140">
        <v>66.7</v>
      </c>
      <c r="C68" s="140">
        <v>66.7</v>
      </c>
      <c r="D68" s="140">
        <v>66.7</v>
      </c>
      <c r="E68" s="140">
        <v>66.7</v>
      </c>
      <c r="F68" s="140">
        <v>0</v>
      </c>
      <c r="G68" s="140">
        <v>0</v>
      </c>
      <c r="H68" s="140">
        <v>0</v>
      </c>
      <c r="I68" s="140">
        <v>0</v>
      </c>
      <c r="J68" s="140">
        <v>0</v>
      </c>
      <c r="K68" s="140">
        <v>0</v>
      </c>
      <c r="L68" s="144">
        <v>266.8</v>
      </c>
      <c r="O68" s="36"/>
      <c r="P68" s="36"/>
      <c r="Q68" s="36"/>
      <c r="R68" s="36"/>
      <c r="S68" s="36"/>
    </row>
    <row r="69" spans="1:19" ht="13">
      <c r="A69" s="139" t="s">
        <v>652</v>
      </c>
      <c r="B69" s="140">
        <v>0</v>
      </c>
      <c r="C69" s="140">
        <v>0</v>
      </c>
      <c r="D69" s="140">
        <v>0</v>
      </c>
      <c r="E69" s="140">
        <v>0</v>
      </c>
      <c r="F69" s="140">
        <v>0</v>
      </c>
      <c r="G69" s="140">
        <v>0</v>
      </c>
      <c r="H69" s="140">
        <v>0</v>
      </c>
      <c r="I69" s="140">
        <v>0</v>
      </c>
      <c r="J69" s="140">
        <v>0</v>
      </c>
      <c r="K69" s="140">
        <v>0</v>
      </c>
      <c r="L69" s="144">
        <v>0</v>
      </c>
      <c r="O69" s="36"/>
      <c r="P69" s="36"/>
      <c r="Q69" s="36"/>
      <c r="R69" s="36"/>
      <c r="S69" s="36"/>
    </row>
    <row r="70" spans="1:19" ht="13">
      <c r="A70" s="139" t="s">
        <v>653</v>
      </c>
      <c r="B70" s="140">
        <v>4251.1000000000004</v>
      </c>
      <c r="C70" s="140">
        <v>4251.1000000000004</v>
      </c>
      <c r="D70" s="140">
        <v>4251.1000000000004</v>
      </c>
      <c r="E70" s="140">
        <v>4251.1000000000004</v>
      </c>
      <c r="F70" s="140">
        <v>0</v>
      </c>
      <c r="G70" s="140">
        <v>0</v>
      </c>
      <c r="H70" s="140">
        <v>0</v>
      </c>
      <c r="I70" s="140">
        <v>0</v>
      </c>
      <c r="J70" s="140">
        <v>0</v>
      </c>
      <c r="K70" s="140">
        <v>0</v>
      </c>
      <c r="L70" s="144">
        <v>17004.400000000001</v>
      </c>
      <c r="O70" s="36"/>
      <c r="P70" s="36"/>
      <c r="Q70" s="36"/>
      <c r="R70" s="36"/>
      <c r="S70" s="36"/>
    </row>
    <row r="71" spans="1:19" ht="13">
      <c r="A71" s="139" t="s">
        <v>654</v>
      </c>
      <c r="B71" s="140">
        <v>2484.5</v>
      </c>
      <c r="C71" s="140">
        <v>2484.5</v>
      </c>
      <c r="D71" s="140">
        <v>2484.5</v>
      </c>
      <c r="E71" s="140">
        <v>2484.5</v>
      </c>
      <c r="F71" s="140">
        <v>1366.2000000000003</v>
      </c>
      <c r="G71" s="140">
        <v>1366.2000000000003</v>
      </c>
      <c r="H71" s="140">
        <v>1366.2000000000003</v>
      </c>
      <c r="I71" s="140">
        <v>0</v>
      </c>
      <c r="J71" s="140">
        <v>0</v>
      </c>
      <c r="K71" s="140">
        <v>0</v>
      </c>
      <c r="L71" s="144">
        <v>14036.600000000002</v>
      </c>
      <c r="O71" s="36"/>
      <c r="P71" s="36"/>
      <c r="Q71" s="36"/>
      <c r="R71" s="36"/>
      <c r="S71" s="36"/>
    </row>
    <row r="72" spans="1:19" ht="13">
      <c r="A72" s="139" t="s">
        <v>655</v>
      </c>
      <c r="B72" s="140">
        <v>118597.9</v>
      </c>
      <c r="C72" s="140">
        <v>118597.9</v>
      </c>
      <c r="D72" s="140">
        <v>118597.9</v>
      </c>
      <c r="E72" s="140">
        <v>118597.9</v>
      </c>
      <c r="F72" s="140">
        <v>96609.8</v>
      </c>
      <c r="G72" s="140">
        <v>96609.8</v>
      </c>
      <c r="H72" s="140">
        <v>96609.8</v>
      </c>
      <c r="I72" s="140">
        <v>74177</v>
      </c>
      <c r="J72" s="140">
        <v>74177</v>
      </c>
      <c r="K72" s="140">
        <v>74177</v>
      </c>
      <c r="L72" s="144">
        <v>986752.00000000012</v>
      </c>
      <c r="O72" s="36"/>
      <c r="P72" s="36"/>
      <c r="Q72" s="36"/>
      <c r="R72" s="36"/>
      <c r="S72" s="36"/>
    </row>
    <row r="73" spans="1:19" ht="13">
      <c r="A73" s="139" t="s">
        <v>656</v>
      </c>
      <c r="B73" s="140">
        <v>36830.300000000003</v>
      </c>
      <c r="C73" s="140">
        <v>36830.300000000003</v>
      </c>
      <c r="D73" s="140">
        <v>36830.300000000003</v>
      </c>
      <c r="E73" s="140">
        <v>36830.300000000003</v>
      </c>
      <c r="F73" s="140">
        <v>31217.4</v>
      </c>
      <c r="G73" s="140">
        <v>31217.4</v>
      </c>
      <c r="H73" s="140">
        <v>31217.4</v>
      </c>
      <c r="I73" s="140">
        <v>14947.9</v>
      </c>
      <c r="J73" s="140">
        <v>14947.9</v>
      </c>
      <c r="K73" s="140">
        <v>14947.9</v>
      </c>
      <c r="L73" s="144">
        <v>285817.10000000003</v>
      </c>
      <c r="O73" s="36"/>
      <c r="P73" s="36"/>
      <c r="Q73" s="36"/>
      <c r="R73" s="36"/>
      <c r="S73" s="36"/>
    </row>
    <row r="74" spans="1:19" ht="13">
      <c r="A74" s="139" t="s">
        <v>657</v>
      </c>
      <c r="B74" s="140">
        <v>116314.20000000001</v>
      </c>
      <c r="C74" s="140">
        <v>116314.20000000001</v>
      </c>
      <c r="D74" s="140">
        <v>116314.20000000001</v>
      </c>
      <c r="E74" s="140">
        <v>116314.20000000001</v>
      </c>
      <c r="F74" s="140">
        <v>55928.200000000004</v>
      </c>
      <c r="G74" s="140">
        <v>55928.200000000004</v>
      </c>
      <c r="H74" s="140">
        <v>55928.200000000004</v>
      </c>
      <c r="I74" s="140">
        <v>0</v>
      </c>
      <c r="J74" s="140">
        <v>0</v>
      </c>
      <c r="K74" s="140">
        <v>0</v>
      </c>
      <c r="L74" s="144">
        <v>633041.4</v>
      </c>
      <c r="O74" s="36"/>
      <c r="P74" s="36"/>
      <c r="Q74" s="36"/>
      <c r="R74" s="36"/>
      <c r="S74" s="36"/>
    </row>
    <row r="75" spans="1:19" ht="13">
      <c r="A75" s="139" t="s">
        <v>658</v>
      </c>
      <c r="B75" s="140">
        <v>12276.5</v>
      </c>
      <c r="C75" s="140">
        <v>12276.5</v>
      </c>
      <c r="D75" s="140">
        <v>12276.5</v>
      </c>
      <c r="E75" s="140">
        <v>12276.5</v>
      </c>
      <c r="F75" s="140">
        <v>0</v>
      </c>
      <c r="G75" s="140">
        <v>0</v>
      </c>
      <c r="H75" s="140">
        <v>0</v>
      </c>
      <c r="I75" s="140">
        <v>0</v>
      </c>
      <c r="J75" s="140">
        <v>0</v>
      </c>
      <c r="K75" s="140">
        <v>0</v>
      </c>
      <c r="L75" s="144">
        <v>49106</v>
      </c>
      <c r="O75" s="36"/>
      <c r="P75" s="36"/>
      <c r="Q75" s="36"/>
      <c r="R75" s="36"/>
      <c r="S75" s="36"/>
    </row>
    <row r="76" spans="1:19" ht="13">
      <c r="A76" s="139" t="s">
        <v>659</v>
      </c>
      <c r="B76" s="140">
        <v>0</v>
      </c>
      <c r="C76" s="140">
        <v>0</v>
      </c>
      <c r="D76" s="140">
        <v>0</v>
      </c>
      <c r="E76" s="140">
        <v>0</v>
      </c>
      <c r="F76" s="140">
        <v>0</v>
      </c>
      <c r="G76" s="140">
        <v>0</v>
      </c>
      <c r="H76" s="140">
        <v>0</v>
      </c>
      <c r="I76" s="140">
        <v>0</v>
      </c>
      <c r="J76" s="140">
        <v>0</v>
      </c>
      <c r="K76" s="140">
        <v>0</v>
      </c>
      <c r="L76" s="144">
        <v>0</v>
      </c>
      <c r="O76" s="36"/>
      <c r="P76" s="36"/>
      <c r="Q76" s="36"/>
      <c r="R76" s="36"/>
      <c r="S76" s="36"/>
    </row>
    <row r="77" spans="1:19" ht="13">
      <c r="A77" s="139" t="s">
        <v>660</v>
      </c>
      <c r="B77" s="140">
        <v>2897.1000000000004</v>
      </c>
      <c r="C77" s="140">
        <v>2897.1000000000004</v>
      </c>
      <c r="D77" s="140">
        <v>2897.1000000000004</v>
      </c>
      <c r="E77" s="140">
        <v>2897.1000000000004</v>
      </c>
      <c r="F77" s="140">
        <v>2363.4</v>
      </c>
      <c r="G77" s="140">
        <v>2363.4</v>
      </c>
      <c r="H77" s="140">
        <v>2363.4</v>
      </c>
      <c r="I77" s="140">
        <v>444.2</v>
      </c>
      <c r="J77" s="140">
        <v>444.2</v>
      </c>
      <c r="K77" s="140">
        <v>444.2</v>
      </c>
      <c r="L77" s="144">
        <v>20011.200000000004</v>
      </c>
      <c r="O77" s="36"/>
      <c r="P77" s="36"/>
      <c r="Q77" s="36"/>
      <c r="R77" s="36"/>
      <c r="S77" s="36"/>
    </row>
    <row r="78" spans="1:19" ht="13">
      <c r="A78" s="139" t="s">
        <v>661</v>
      </c>
      <c r="B78" s="140">
        <v>1805</v>
      </c>
      <c r="C78" s="140">
        <v>1805</v>
      </c>
      <c r="D78" s="140">
        <v>1805</v>
      </c>
      <c r="E78" s="140">
        <v>1805</v>
      </c>
      <c r="F78" s="140">
        <v>1309</v>
      </c>
      <c r="G78" s="140">
        <v>1309</v>
      </c>
      <c r="H78" s="140">
        <v>1309</v>
      </c>
      <c r="I78" s="140">
        <v>219.3</v>
      </c>
      <c r="J78" s="140">
        <v>219.3</v>
      </c>
      <c r="K78" s="140">
        <v>219.3</v>
      </c>
      <c r="L78" s="144">
        <v>11804.899999999998</v>
      </c>
      <c r="O78" s="36"/>
      <c r="P78" s="36"/>
      <c r="Q78" s="36"/>
      <c r="R78" s="36"/>
      <c r="S78" s="36"/>
    </row>
    <row r="79" spans="1:19" ht="13">
      <c r="A79" s="139" t="s">
        <v>662</v>
      </c>
      <c r="B79" s="140">
        <v>0</v>
      </c>
      <c r="C79" s="140">
        <v>0</v>
      </c>
      <c r="D79" s="140">
        <v>0</v>
      </c>
      <c r="E79" s="140">
        <v>0</v>
      </c>
      <c r="F79" s="140">
        <v>0</v>
      </c>
      <c r="G79" s="140">
        <v>0</v>
      </c>
      <c r="H79" s="140">
        <v>0</v>
      </c>
      <c r="I79" s="140">
        <v>0</v>
      </c>
      <c r="J79" s="140">
        <v>0</v>
      </c>
      <c r="K79" s="140">
        <v>0</v>
      </c>
      <c r="L79" s="144">
        <v>0</v>
      </c>
      <c r="O79" s="36"/>
      <c r="P79" s="36"/>
      <c r="Q79" s="36"/>
      <c r="R79" s="36"/>
      <c r="S79" s="36"/>
    </row>
    <row r="80" spans="1:19" ht="13">
      <c r="A80" s="139" t="s">
        <v>663</v>
      </c>
      <c r="B80" s="140">
        <v>332.5</v>
      </c>
      <c r="C80" s="140">
        <v>332.5</v>
      </c>
      <c r="D80" s="140">
        <v>332.5</v>
      </c>
      <c r="E80" s="140">
        <v>332.5</v>
      </c>
      <c r="F80" s="140">
        <v>0</v>
      </c>
      <c r="G80" s="140">
        <v>0</v>
      </c>
      <c r="H80" s="140">
        <v>0</v>
      </c>
      <c r="I80" s="140">
        <v>0</v>
      </c>
      <c r="J80" s="140">
        <v>0</v>
      </c>
      <c r="K80" s="140">
        <v>0</v>
      </c>
      <c r="L80" s="144">
        <v>1330</v>
      </c>
      <c r="O80" s="36"/>
      <c r="P80" s="36"/>
      <c r="Q80" s="36"/>
      <c r="R80" s="36"/>
      <c r="S80" s="36"/>
    </row>
    <row r="81" spans="1:19" ht="13">
      <c r="A81" s="139" t="s">
        <v>664</v>
      </c>
      <c r="B81" s="140">
        <v>0</v>
      </c>
      <c r="C81" s="140">
        <v>0</v>
      </c>
      <c r="D81" s="140">
        <v>0</v>
      </c>
      <c r="E81" s="140">
        <v>0</v>
      </c>
      <c r="F81" s="140">
        <v>0</v>
      </c>
      <c r="G81" s="140">
        <v>0</v>
      </c>
      <c r="H81" s="140">
        <v>0</v>
      </c>
      <c r="I81" s="140">
        <v>0</v>
      </c>
      <c r="J81" s="140">
        <v>0</v>
      </c>
      <c r="K81" s="140">
        <v>0</v>
      </c>
      <c r="L81" s="144">
        <v>0</v>
      </c>
      <c r="O81" s="36"/>
      <c r="P81" s="36"/>
      <c r="Q81" s="36"/>
      <c r="R81" s="36"/>
      <c r="S81" s="36"/>
    </row>
    <row r="82" spans="1:19" ht="13">
      <c r="A82" s="139" t="s">
        <v>665</v>
      </c>
      <c r="B82" s="140">
        <v>269.10000000000002</v>
      </c>
      <c r="C82" s="140">
        <v>269.10000000000002</v>
      </c>
      <c r="D82" s="140">
        <v>269.10000000000002</v>
      </c>
      <c r="E82" s="140">
        <v>269.10000000000002</v>
      </c>
      <c r="F82" s="140">
        <v>0</v>
      </c>
      <c r="G82" s="140">
        <v>0</v>
      </c>
      <c r="H82" s="140">
        <v>0</v>
      </c>
      <c r="I82" s="140">
        <v>0</v>
      </c>
      <c r="J82" s="140">
        <v>0</v>
      </c>
      <c r="K82" s="140">
        <v>0</v>
      </c>
      <c r="L82" s="144">
        <v>1076.4000000000001</v>
      </c>
      <c r="O82" s="36"/>
      <c r="P82" s="36"/>
      <c r="Q82" s="36"/>
      <c r="R82" s="36"/>
      <c r="S82" s="36"/>
    </row>
    <row r="83" spans="1:19" ht="13">
      <c r="A83" s="139" t="s">
        <v>1896</v>
      </c>
      <c r="B83" s="140">
        <v>9.1</v>
      </c>
      <c r="C83" s="140">
        <v>9.1</v>
      </c>
      <c r="D83" s="140">
        <v>9.1</v>
      </c>
      <c r="E83" s="140">
        <v>9.1</v>
      </c>
      <c r="F83" s="140">
        <v>0</v>
      </c>
      <c r="G83" s="140">
        <v>0</v>
      </c>
      <c r="H83" s="140">
        <v>0</v>
      </c>
      <c r="I83" s="140">
        <v>0</v>
      </c>
      <c r="J83" s="140">
        <v>0</v>
      </c>
      <c r="K83" s="140">
        <v>0</v>
      </c>
      <c r="L83" s="144">
        <v>36.4</v>
      </c>
      <c r="O83" s="36"/>
      <c r="P83" s="36"/>
      <c r="Q83" s="36"/>
      <c r="R83" s="36"/>
      <c r="S83" s="36"/>
    </row>
    <row r="84" spans="1:19" ht="13">
      <c r="A84" s="139" t="s">
        <v>1891</v>
      </c>
      <c r="B84" s="140">
        <v>3904.4000000000005</v>
      </c>
      <c r="C84" s="140">
        <v>3904.4000000000005</v>
      </c>
      <c r="D84" s="140">
        <v>3904.4000000000005</v>
      </c>
      <c r="E84" s="140">
        <v>3904.4000000000005</v>
      </c>
      <c r="F84" s="140">
        <v>0</v>
      </c>
      <c r="G84" s="140">
        <v>0</v>
      </c>
      <c r="H84" s="140">
        <v>0</v>
      </c>
      <c r="I84" s="140">
        <v>0</v>
      </c>
      <c r="J84" s="140">
        <v>0</v>
      </c>
      <c r="K84" s="140">
        <v>0</v>
      </c>
      <c r="L84" s="144">
        <v>15617.600000000002</v>
      </c>
      <c r="O84" s="36"/>
      <c r="P84" s="36"/>
      <c r="Q84" s="36"/>
      <c r="R84" s="36"/>
      <c r="S84" s="36"/>
    </row>
    <row r="85" spans="1:19" ht="13">
      <c r="A85" s="139" t="s">
        <v>1886</v>
      </c>
      <c r="B85" s="140">
        <v>140012.59999999998</v>
      </c>
      <c r="C85" s="140">
        <v>140012.59999999998</v>
      </c>
      <c r="D85" s="140">
        <v>140012.59999999998</v>
      </c>
      <c r="E85" s="140">
        <v>140012.59999999998</v>
      </c>
      <c r="F85" s="140">
        <v>139449.20000000001</v>
      </c>
      <c r="G85" s="140">
        <v>139449.20000000001</v>
      </c>
      <c r="H85" s="140">
        <v>139449.20000000001</v>
      </c>
      <c r="I85" s="140">
        <v>65452.5</v>
      </c>
      <c r="J85" s="140">
        <v>65452.5</v>
      </c>
      <c r="K85" s="140">
        <v>65452.5</v>
      </c>
      <c r="L85" s="144">
        <v>1174755.4999999998</v>
      </c>
      <c r="O85" s="36"/>
      <c r="P85" s="36"/>
      <c r="Q85" s="36"/>
      <c r="R85" s="36"/>
      <c r="S85" s="36"/>
    </row>
    <row r="86" spans="1:19" ht="13">
      <c r="A86" s="139" t="s">
        <v>1897</v>
      </c>
      <c r="B86" s="140">
        <v>10902.5</v>
      </c>
      <c r="C86" s="140">
        <v>10902.5</v>
      </c>
      <c r="D86" s="140">
        <v>10902.5</v>
      </c>
      <c r="E86" s="140">
        <v>10902.5</v>
      </c>
      <c r="F86" s="140">
        <v>0</v>
      </c>
      <c r="G86" s="140">
        <v>0</v>
      </c>
      <c r="H86" s="140">
        <v>0</v>
      </c>
      <c r="I86" s="140">
        <v>0</v>
      </c>
      <c r="J86" s="140">
        <v>0</v>
      </c>
      <c r="K86" s="140">
        <v>0</v>
      </c>
      <c r="L86" s="144">
        <v>43610</v>
      </c>
      <c r="O86" s="36"/>
      <c r="P86" s="36"/>
      <c r="Q86" s="36"/>
      <c r="R86" s="36"/>
      <c r="S86" s="36"/>
    </row>
    <row r="87" spans="1:19" ht="13">
      <c r="A87" s="139" t="s">
        <v>1899</v>
      </c>
      <c r="B87" s="140">
        <v>8260.7000000000007</v>
      </c>
      <c r="C87" s="140">
        <v>8260.7000000000007</v>
      </c>
      <c r="D87" s="140">
        <v>8260.7000000000007</v>
      </c>
      <c r="E87" s="140">
        <v>8260.7000000000007</v>
      </c>
      <c r="F87" s="140">
        <v>0</v>
      </c>
      <c r="G87" s="140">
        <v>0</v>
      </c>
      <c r="H87" s="140">
        <v>0</v>
      </c>
      <c r="I87" s="140">
        <v>0</v>
      </c>
      <c r="J87" s="140">
        <v>0</v>
      </c>
      <c r="K87" s="140">
        <v>0</v>
      </c>
      <c r="L87" s="144">
        <v>33042.800000000003</v>
      </c>
      <c r="O87" s="36"/>
      <c r="P87" s="36"/>
      <c r="Q87" s="36"/>
      <c r="R87" s="36"/>
      <c r="S87" s="36"/>
    </row>
    <row r="88" spans="1:19" ht="13">
      <c r="A88" s="139" t="s">
        <v>1900</v>
      </c>
      <c r="B88" s="140">
        <v>60938.9</v>
      </c>
      <c r="C88" s="140">
        <v>60938.9</v>
      </c>
      <c r="D88" s="140">
        <v>60938.9</v>
      </c>
      <c r="E88" s="140">
        <v>60938.9</v>
      </c>
      <c r="F88" s="140">
        <v>40725.9</v>
      </c>
      <c r="G88" s="140">
        <v>40725.9</v>
      </c>
      <c r="H88" s="140">
        <v>40725.9</v>
      </c>
      <c r="I88" s="140">
        <v>40725.9</v>
      </c>
      <c r="J88" s="140">
        <v>40725.9</v>
      </c>
      <c r="K88" s="140">
        <v>40725.9</v>
      </c>
      <c r="L88" s="144">
        <v>488111.00000000012</v>
      </c>
      <c r="O88" s="36"/>
      <c r="P88" s="36"/>
      <c r="Q88" s="36"/>
      <c r="R88" s="36"/>
      <c r="S88" s="36"/>
    </row>
    <row r="89" spans="1:19" ht="13">
      <c r="A89" s="139" t="s">
        <v>1912</v>
      </c>
      <c r="B89" s="140">
        <v>4483.8999999999996</v>
      </c>
      <c r="C89" s="140">
        <v>4483.8999999999996</v>
      </c>
      <c r="D89" s="140">
        <v>4483.8999999999996</v>
      </c>
      <c r="E89" s="140">
        <v>4483.8999999999996</v>
      </c>
      <c r="F89" s="140">
        <v>2394.1</v>
      </c>
      <c r="G89" s="140">
        <v>2394.1</v>
      </c>
      <c r="H89" s="140">
        <v>2394.1</v>
      </c>
      <c r="I89" s="140">
        <v>0</v>
      </c>
      <c r="J89" s="140">
        <v>0</v>
      </c>
      <c r="K89" s="140">
        <v>0</v>
      </c>
      <c r="L89" s="144">
        <v>25117.899999999994</v>
      </c>
      <c r="O89" s="36"/>
      <c r="P89" s="36"/>
      <c r="Q89" s="36"/>
      <c r="R89" s="36"/>
      <c r="S89" s="36"/>
    </row>
    <row r="90" spans="1:19" ht="13">
      <c r="A90" s="139" t="s">
        <v>1913</v>
      </c>
      <c r="B90" s="140">
        <v>146.6</v>
      </c>
      <c r="C90" s="140">
        <v>146.6</v>
      </c>
      <c r="D90" s="140">
        <v>146.6</v>
      </c>
      <c r="E90" s="140">
        <v>146.6</v>
      </c>
      <c r="F90" s="140">
        <v>0</v>
      </c>
      <c r="G90" s="140">
        <v>0</v>
      </c>
      <c r="H90" s="140">
        <v>0</v>
      </c>
      <c r="I90" s="140">
        <v>0</v>
      </c>
      <c r="J90" s="140">
        <v>0</v>
      </c>
      <c r="K90" s="140">
        <v>0</v>
      </c>
      <c r="L90" s="144">
        <v>586.4</v>
      </c>
      <c r="O90" s="36"/>
      <c r="P90" s="36"/>
      <c r="Q90" s="36"/>
      <c r="R90" s="36"/>
      <c r="S90" s="36"/>
    </row>
    <row r="91" spans="1:19" ht="13">
      <c r="A91" s="139" t="s">
        <v>1902</v>
      </c>
      <c r="B91" s="140">
        <v>18</v>
      </c>
      <c r="C91" s="140">
        <v>18</v>
      </c>
      <c r="D91" s="140">
        <v>18</v>
      </c>
      <c r="E91" s="140">
        <v>18</v>
      </c>
      <c r="F91" s="140">
        <v>0</v>
      </c>
      <c r="G91" s="140">
        <v>0</v>
      </c>
      <c r="H91" s="140">
        <v>0</v>
      </c>
      <c r="I91" s="140">
        <v>0</v>
      </c>
      <c r="J91" s="140">
        <v>0</v>
      </c>
      <c r="K91" s="140">
        <v>0</v>
      </c>
      <c r="L91" s="144">
        <v>72</v>
      </c>
      <c r="O91" s="36"/>
      <c r="P91" s="36"/>
      <c r="Q91" s="36"/>
      <c r="R91" s="36"/>
      <c r="S91" s="36"/>
    </row>
    <row r="92" spans="1:19" ht="13">
      <c r="A92" s="139" t="s">
        <v>1905</v>
      </c>
      <c r="B92" s="140">
        <v>158.80000000000001</v>
      </c>
      <c r="C92" s="140">
        <v>158.80000000000001</v>
      </c>
      <c r="D92" s="140">
        <v>158.80000000000001</v>
      </c>
      <c r="E92" s="140">
        <v>158.80000000000001</v>
      </c>
      <c r="F92" s="140">
        <v>0</v>
      </c>
      <c r="G92" s="140">
        <v>0</v>
      </c>
      <c r="H92" s="140">
        <v>0</v>
      </c>
      <c r="I92" s="140">
        <v>0</v>
      </c>
      <c r="J92" s="140">
        <v>0</v>
      </c>
      <c r="K92" s="140">
        <v>0</v>
      </c>
      <c r="L92" s="144">
        <v>635.20000000000005</v>
      </c>
      <c r="O92" s="36"/>
      <c r="P92" s="36"/>
      <c r="Q92" s="36"/>
      <c r="R92" s="36"/>
      <c r="S92" s="36"/>
    </row>
    <row r="93" spans="1:19" ht="13">
      <c r="A93" s="139" t="s">
        <v>1894</v>
      </c>
      <c r="B93" s="140">
        <v>22306.800000000003</v>
      </c>
      <c r="C93" s="140">
        <v>22306.800000000003</v>
      </c>
      <c r="D93" s="140">
        <v>22306.800000000003</v>
      </c>
      <c r="E93" s="140">
        <v>22306.800000000003</v>
      </c>
      <c r="F93" s="140">
        <v>0</v>
      </c>
      <c r="G93" s="140">
        <v>0</v>
      </c>
      <c r="H93" s="140">
        <v>0</v>
      </c>
      <c r="I93" s="140">
        <v>0</v>
      </c>
      <c r="J93" s="140">
        <v>0</v>
      </c>
      <c r="K93" s="140">
        <v>0</v>
      </c>
      <c r="L93" s="144">
        <v>89227.200000000012</v>
      </c>
      <c r="O93" s="36"/>
      <c r="P93" s="36"/>
      <c r="Q93" s="36"/>
      <c r="R93" s="36"/>
      <c r="S93" s="36"/>
    </row>
    <row r="94" spans="1:19" ht="13">
      <c r="A94" s="139" t="s">
        <v>1906</v>
      </c>
      <c r="B94" s="140">
        <v>207.7</v>
      </c>
      <c r="C94" s="140">
        <v>207.7</v>
      </c>
      <c r="D94" s="140">
        <v>207.7</v>
      </c>
      <c r="E94" s="140">
        <v>207.7</v>
      </c>
      <c r="F94" s="140">
        <v>0</v>
      </c>
      <c r="G94" s="140">
        <v>0</v>
      </c>
      <c r="H94" s="140">
        <v>0</v>
      </c>
      <c r="I94" s="140">
        <v>0</v>
      </c>
      <c r="J94" s="140">
        <v>0</v>
      </c>
      <c r="K94" s="140">
        <v>0</v>
      </c>
      <c r="L94" s="144">
        <v>830.8</v>
      </c>
      <c r="O94" s="36"/>
      <c r="P94" s="36"/>
      <c r="Q94" s="36"/>
      <c r="R94" s="36"/>
      <c r="S94" s="36"/>
    </row>
    <row r="95" spans="1:19" ht="13">
      <c r="A95" s="139" t="s">
        <v>1898</v>
      </c>
      <c r="B95" s="140">
        <v>14.8</v>
      </c>
      <c r="C95" s="140">
        <v>14.8</v>
      </c>
      <c r="D95" s="140">
        <v>14.8</v>
      </c>
      <c r="E95" s="140">
        <v>14.8</v>
      </c>
      <c r="F95" s="140">
        <v>0</v>
      </c>
      <c r="G95" s="140">
        <v>0</v>
      </c>
      <c r="H95" s="140">
        <v>0</v>
      </c>
      <c r="I95" s="140">
        <v>0</v>
      </c>
      <c r="J95" s="140">
        <v>0</v>
      </c>
      <c r="K95" s="140">
        <v>0</v>
      </c>
      <c r="L95" s="144">
        <v>59.2</v>
      </c>
      <c r="O95" s="36"/>
      <c r="P95" s="36"/>
      <c r="Q95" s="36"/>
      <c r="R95" s="36"/>
      <c r="S95" s="36"/>
    </row>
    <row r="96" spans="1:19" ht="13">
      <c r="A96" s="139" t="s">
        <v>1907</v>
      </c>
      <c r="B96" s="140">
        <v>35949</v>
      </c>
      <c r="C96" s="140">
        <v>35949</v>
      </c>
      <c r="D96" s="140">
        <v>35949</v>
      </c>
      <c r="E96" s="140">
        <v>35949</v>
      </c>
      <c r="F96" s="140">
        <v>35437.599999999999</v>
      </c>
      <c r="G96" s="140">
        <v>35437.599999999999</v>
      </c>
      <c r="H96" s="140">
        <v>35437.599999999999</v>
      </c>
      <c r="I96" s="140">
        <v>35437.599999999999</v>
      </c>
      <c r="J96" s="140">
        <v>35437.599999999999</v>
      </c>
      <c r="K96" s="140">
        <v>35437.599999999999</v>
      </c>
      <c r="L96" s="144">
        <v>356421.6</v>
      </c>
      <c r="O96" s="36"/>
      <c r="P96" s="36"/>
      <c r="Q96" s="36"/>
      <c r="R96" s="36"/>
      <c r="S96" s="36"/>
    </row>
    <row r="97" spans="1:19" ht="13">
      <c r="A97" s="139" t="s">
        <v>1903</v>
      </c>
      <c r="B97" s="140">
        <v>4</v>
      </c>
      <c r="C97" s="140">
        <v>4</v>
      </c>
      <c r="D97" s="140">
        <v>4</v>
      </c>
      <c r="E97" s="140">
        <v>4</v>
      </c>
      <c r="F97" s="140">
        <v>0</v>
      </c>
      <c r="G97" s="140">
        <v>0</v>
      </c>
      <c r="H97" s="140">
        <v>0</v>
      </c>
      <c r="I97" s="140">
        <v>0</v>
      </c>
      <c r="J97" s="140">
        <v>0</v>
      </c>
      <c r="K97" s="140">
        <v>0</v>
      </c>
      <c r="L97" s="144">
        <v>16</v>
      </c>
      <c r="O97" s="36"/>
      <c r="P97" s="36"/>
      <c r="Q97" s="36"/>
      <c r="R97" s="36"/>
      <c r="S97" s="36"/>
    </row>
    <row r="98" spans="1:19" ht="13">
      <c r="A98" s="139" t="s">
        <v>1889</v>
      </c>
      <c r="B98" s="140">
        <v>353.20000000000005</v>
      </c>
      <c r="C98" s="140">
        <v>353.20000000000005</v>
      </c>
      <c r="D98" s="140">
        <v>353.20000000000005</v>
      </c>
      <c r="E98" s="140">
        <v>353.20000000000005</v>
      </c>
      <c r="F98" s="140">
        <v>0</v>
      </c>
      <c r="G98" s="140">
        <v>0</v>
      </c>
      <c r="H98" s="140">
        <v>0</v>
      </c>
      <c r="I98" s="140">
        <v>0</v>
      </c>
      <c r="J98" s="140">
        <v>0</v>
      </c>
      <c r="K98" s="140">
        <v>0</v>
      </c>
      <c r="L98" s="144">
        <v>1412.8000000000002</v>
      </c>
      <c r="O98" s="36"/>
      <c r="P98" s="36"/>
      <c r="Q98" s="36"/>
      <c r="R98" s="36"/>
      <c r="S98" s="36"/>
    </row>
    <row r="99" spans="1:19" ht="13">
      <c r="A99" s="139" t="s">
        <v>1890</v>
      </c>
      <c r="B99" s="140">
        <v>6.4</v>
      </c>
      <c r="C99" s="140">
        <v>6.4</v>
      </c>
      <c r="D99" s="140">
        <v>6.4</v>
      </c>
      <c r="E99" s="140">
        <v>6.4</v>
      </c>
      <c r="F99" s="140">
        <v>0</v>
      </c>
      <c r="G99" s="140">
        <v>0</v>
      </c>
      <c r="H99" s="140">
        <v>0</v>
      </c>
      <c r="I99" s="140">
        <v>0</v>
      </c>
      <c r="J99" s="140">
        <v>0</v>
      </c>
      <c r="K99" s="140">
        <v>0</v>
      </c>
      <c r="L99" s="144">
        <v>25.6</v>
      </c>
      <c r="O99" s="36"/>
      <c r="P99" s="36"/>
      <c r="Q99" s="36"/>
      <c r="R99" s="36"/>
      <c r="S99" s="36"/>
    </row>
    <row r="100" spans="1:19" ht="13">
      <c r="A100" s="139" t="s">
        <v>1893</v>
      </c>
      <c r="B100" s="140">
        <v>23466</v>
      </c>
      <c r="C100" s="140">
        <v>23466</v>
      </c>
      <c r="D100" s="140">
        <v>23466</v>
      </c>
      <c r="E100" s="140">
        <v>23466</v>
      </c>
      <c r="F100" s="140">
        <v>12959.2</v>
      </c>
      <c r="G100" s="140">
        <v>12959.2</v>
      </c>
      <c r="H100" s="140">
        <v>12959.2</v>
      </c>
      <c r="I100" s="140">
        <v>4858.8</v>
      </c>
      <c r="J100" s="140">
        <v>4858.8</v>
      </c>
      <c r="K100" s="140">
        <v>4858.8</v>
      </c>
      <c r="L100" s="144">
        <v>147317.99999999997</v>
      </c>
      <c r="O100" s="36"/>
      <c r="P100" s="36"/>
      <c r="Q100" s="36"/>
      <c r="R100" s="36"/>
      <c r="S100" s="36"/>
    </row>
    <row r="101" spans="1:19" ht="13">
      <c r="A101" s="139" t="s">
        <v>1908</v>
      </c>
      <c r="B101" s="140">
        <v>6545.8000000000011</v>
      </c>
      <c r="C101" s="140">
        <v>6545.8000000000011</v>
      </c>
      <c r="D101" s="140">
        <v>6545.8000000000011</v>
      </c>
      <c r="E101" s="140">
        <v>6545.8000000000011</v>
      </c>
      <c r="F101" s="140">
        <v>0</v>
      </c>
      <c r="G101" s="140">
        <v>0</v>
      </c>
      <c r="H101" s="140">
        <v>0</v>
      </c>
      <c r="I101" s="140">
        <v>0</v>
      </c>
      <c r="J101" s="140">
        <v>0</v>
      </c>
      <c r="K101" s="140">
        <v>0</v>
      </c>
      <c r="L101" s="144">
        <v>26183.200000000004</v>
      </c>
      <c r="O101" s="36"/>
      <c r="P101" s="36"/>
      <c r="Q101" s="36"/>
      <c r="R101" s="36"/>
      <c r="S101" s="36"/>
    </row>
    <row r="102" spans="1:19" ht="13">
      <c r="A102" s="139" t="s">
        <v>1918</v>
      </c>
      <c r="B102" s="140">
        <v>0</v>
      </c>
      <c r="C102" s="140">
        <v>0</v>
      </c>
      <c r="D102" s="140">
        <v>0</v>
      </c>
      <c r="E102" s="140">
        <v>0</v>
      </c>
      <c r="F102" s="140">
        <v>0</v>
      </c>
      <c r="G102" s="140">
        <v>0</v>
      </c>
      <c r="H102" s="140">
        <v>0</v>
      </c>
      <c r="I102" s="140">
        <v>0</v>
      </c>
      <c r="J102" s="140">
        <v>0</v>
      </c>
      <c r="K102" s="140">
        <v>0</v>
      </c>
      <c r="L102" s="144">
        <v>0</v>
      </c>
      <c r="O102" s="36"/>
      <c r="P102" s="36"/>
      <c r="Q102" s="36"/>
      <c r="R102" s="36"/>
      <c r="S102" s="36"/>
    </row>
    <row r="103" spans="1:19" ht="13">
      <c r="A103" s="139" t="s">
        <v>1887</v>
      </c>
      <c r="B103" s="140">
        <v>4686.3</v>
      </c>
      <c r="C103" s="140">
        <v>4686.3</v>
      </c>
      <c r="D103" s="140">
        <v>4686.3</v>
      </c>
      <c r="E103" s="140">
        <v>4686.3</v>
      </c>
      <c r="F103" s="140">
        <v>0</v>
      </c>
      <c r="G103" s="140">
        <v>0</v>
      </c>
      <c r="H103" s="140">
        <v>0</v>
      </c>
      <c r="I103" s="140">
        <v>0</v>
      </c>
      <c r="J103" s="140">
        <v>0</v>
      </c>
      <c r="K103" s="140">
        <v>0</v>
      </c>
      <c r="L103" s="144">
        <v>18745.2</v>
      </c>
      <c r="O103" s="36"/>
      <c r="P103" s="36"/>
      <c r="Q103" s="36"/>
      <c r="R103" s="36"/>
      <c r="S103" s="36"/>
    </row>
    <row r="104" spans="1:19" ht="13">
      <c r="A104" s="139" t="s">
        <v>1904</v>
      </c>
      <c r="B104" s="140">
        <v>6.1</v>
      </c>
      <c r="C104" s="140">
        <v>6.1</v>
      </c>
      <c r="D104" s="140">
        <v>6.1</v>
      </c>
      <c r="E104" s="140">
        <v>6.1</v>
      </c>
      <c r="F104" s="140">
        <v>0</v>
      </c>
      <c r="G104" s="140">
        <v>0</v>
      </c>
      <c r="H104" s="140">
        <v>0</v>
      </c>
      <c r="I104" s="140">
        <v>0</v>
      </c>
      <c r="J104" s="140">
        <v>0</v>
      </c>
      <c r="K104" s="140">
        <v>0</v>
      </c>
      <c r="L104" s="144">
        <v>24.4</v>
      </c>
      <c r="O104" s="36"/>
      <c r="P104" s="36"/>
      <c r="Q104" s="36"/>
      <c r="R104" s="36"/>
      <c r="S104" s="36"/>
    </row>
    <row r="105" spans="1:19" ht="13">
      <c r="A105" s="139" t="s">
        <v>1909</v>
      </c>
      <c r="B105" s="140">
        <v>95.800000000000011</v>
      </c>
      <c r="C105" s="140">
        <v>95.800000000000011</v>
      </c>
      <c r="D105" s="140">
        <v>95.800000000000011</v>
      </c>
      <c r="E105" s="140">
        <v>95.800000000000011</v>
      </c>
      <c r="F105" s="140">
        <v>0</v>
      </c>
      <c r="G105" s="140">
        <v>0</v>
      </c>
      <c r="H105" s="140">
        <v>0</v>
      </c>
      <c r="I105" s="140">
        <v>0</v>
      </c>
      <c r="J105" s="140">
        <v>0</v>
      </c>
      <c r="K105" s="140">
        <v>0</v>
      </c>
      <c r="L105" s="144">
        <v>383.20000000000005</v>
      </c>
      <c r="O105" s="36"/>
      <c r="P105" s="36"/>
      <c r="Q105" s="36"/>
      <c r="R105" s="36"/>
      <c r="S105" s="36"/>
    </row>
    <row r="106" spans="1:19" ht="13">
      <c r="A106" s="139" t="s">
        <v>1901</v>
      </c>
      <c r="B106" s="140">
        <v>14.5</v>
      </c>
      <c r="C106" s="140">
        <v>14.5</v>
      </c>
      <c r="D106" s="140">
        <v>14.5</v>
      </c>
      <c r="E106" s="140">
        <v>14.5</v>
      </c>
      <c r="F106" s="140">
        <v>0</v>
      </c>
      <c r="G106" s="140">
        <v>0</v>
      </c>
      <c r="H106" s="140">
        <v>0</v>
      </c>
      <c r="I106" s="140">
        <v>0</v>
      </c>
      <c r="J106" s="140">
        <v>0</v>
      </c>
      <c r="K106" s="140">
        <v>0</v>
      </c>
      <c r="L106" s="144">
        <v>58</v>
      </c>
      <c r="O106" s="36"/>
      <c r="P106" s="36"/>
      <c r="Q106" s="36"/>
      <c r="R106" s="36"/>
      <c r="S106" s="36"/>
    </row>
    <row r="107" spans="1:19" ht="13">
      <c r="A107" s="139" t="s">
        <v>1895</v>
      </c>
      <c r="B107" s="140">
        <v>3384.6</v>
      </c>
      <c r="C107" s="140">
        <v>3384.6</v>
      </c>
      <c r="D107" s="140">
        <v>3384.6</v>
      </c>
      <c r="E107" s="140">
        <v>3384.6</v>
      </c>
      <c r="F107" s="140">
        <v>3354.1</v>
      </c>
      <c r="G107" s="140">
        <v>3354.1</v>
      </c>
      <c r="H107" s="140">
        <v>3354.1</v>
      </c>
      <c r="I107" s="140">
        <v>0</v>
      </c>
      <c r="J107" s="140">
        <v>0</v>
      </c>
      <c r="K107" s="140">
        <v>0</v>
      </c>
      <c r="L107" s="144">
        <v>23600.699999999997</v>
      </c>
      <c r="O107" s="36"/>
      <c r="P107" s="36"/>
      <c r="Q107" s="36"/>
      <c r="R107" s="36"/>
      <c r="S107" s="36"/>
    </row>
    <row r="108" spans="1:19" ht="13">
      <c r="A108" s="139" t="s">
        <v>1892</v>
      </c>
      <c r="B108" s="140">
        <v>4500.6000000000004</v>
      </c>
      <c r="C108" s="140">
        <v>4500.6000000000004</v>
      </c>
      <c r="D108" s="140">
        <v>4500.6000000000004</v>
      </c>
      <c r="E108" s="140">
        <v>4500.6000000000004</v>
      </c>
      <c r="F108" s="140">
        <v>0</v>
      </c>
      <c r="G108" s="140">
        <v>0</v>
      </c>
      <c r="H108" s="140">
        <v>0</v>
      </c>
      <c r="I108" s="140">
        <v>0</v>
      </c>
      <c r="J108" s="140">
        <v>0</v>
      </c>
      <c r="K108" s="140">
        <v>0</v>
      </c>
      <c r="L108" s="144">
        <v>18002.400000000001</v>
      </c>
      <c r="O108" s="36"/>
      <c r="P108" s="36"/>
      <c r="Q108" s="36"/>
      <c r="R108" s="36"/>
      <c r="S108" s="36"/>
    </row>
    <row r="109" spans="1:19" ht="13">
      <c r="A109" s="139" t="s">
        <v>1885</v>
      </c>
      <c r="B109" s="140">
        <v>137829</v>
      </c>
      <c r="C109" s="140">
        <v>137829</v>
      </c>
      <c r="D109" s="140">
        <v>137829</v>
      </c>
      <c r="E109" s="140">
        <v>137829</v>
      </c>
      <c r="F109" s="140">
        <v>137210.29999999999</v>
      </c>
      <c r="G109" s="140">
        <v>137210.29999999999</v>
      </c>
      <c r="H109" s="140">
        <v>137210.29999999999</v>
      </c>
      <c r="I109" s="140">
        <v>63226.7</v>
      </c>
      <c r="J109" s="140">
        <v>63226.7</v>
      </c>
      <c r="K109" s="140">
        <v>63226.7</v>
      </c>
      <c r="L109" s="144">
        <v>1152627</v>
      </c>
      <c r="O109" s="36"/>
      <c r="P109" s="36"/>
      <c r="Q109" s="36"/>
      <c r="R109" s="36"/>
      <c r="S109" s="36"/>
    </row>
    <row r="110" spans="1:19" ht="13">
      <c r="A110" s="139" t="s">
        <v>1906</v>
      </c>
      <c r="B110" s="140">
        <v>1557.4</v>
      </c>
      <c r="C110" s="140">
        <v>1557.4</v>
      </c>
      <c r="D110" s="140">
        <v>1557.4</v>
      </c>
      <c r="E110" s="140">
        <v>1557.4</v>
      </c>
      <c r="F110" s="140">
        <v>1359.2</v>
      </c>
      <c r="G110" s="140">
        <v>1359.2</v>
      </c>
      <c r="H110" s="140">
        <v>1359.2</v>
      </c>
      <c r="I110" s="140">
        <v>0</v>
      </c>
      <c r="J110" s="140">
        <v>0</v>
      </c>
      <c r="K110" s="140">
        <v>0</v>
      </c>
      <c r="L110" s="144">
        <v>10307.200000000001</v>
      </c>
      <c r="O110" s="36"/>
      <c r="P110" s="36"/>
      <c r="Q110" s="36"/>
      <c r="R110" s="36"/>
      <c r="S110" s="36"/>
    </row>
    <row r="111" spans="1:19" ht="13">
      <c r="A111" s="139" t="s">
        <v>1884</v>
      </c>
      <c r="B111" s="140">
        <v>11772.5</v>
      </c>
      <c r="C111" s="140">
        <v>11772.5</v>
      </c>
      <c r="D111" s="140">
        <v>11772.5</v>
      </c>
      <c r="E111" s="140">
        <v>11772.5</v>
      </c>
      <c r="F111" s="140">
        <v>11648.7</v>
      </c>
      <c r="G111" s="140">
        <v>11648.7</v>
      </c>
      <c r="H111" s="140">
        <v>11648.7</v>
      </c>
      <c r="I111" s="140">
        <v>3239.2</v>
      </c>
      <c r="J111" s="140">
        <v>3239.2</v>
      </c>
      <c r="K111" s="140">
        <v>3239.2</v>
      </c>
      <c r="L111" s="144">
        <v>91753.699999999983</v>
      </c>
      <c r="O111" s="36"/>
      <c r="P111" s="36"/>
      <c r="Q111" s="36"/>
      <c r="R111" s="36"/>
      <c r="S111" s="36"/>
    </row>
    <row r="112" spans="1:19" ht="13">
      <c r="A112" s="139" t="s">
        <v>1888</v>
      </c>
      <c r="B112" s="140">
        <v>206</v>
      </c>
      <c r="C112" s="140">
        <v>206</v>
      </c>
      <c r="D112" s="140">
        <v>206</v>
      </c>
      <c r="E112" s="140">
        <v>206</v>
      </c>
      <c r="F112" s="140">
        <v>0</v>
      </c>
      <c r="G112" s="140">
        <v>0</v>
      </c>
      <c r="H112" s="140">
        <v>0</v>
      </c>
      <c r="I112" s="140">
        <v>0</v>
      </c>
      <c r="J112" s="140">
        <v>0</v>
      </c>
      <c r="K112" s="140">
        <v>0</v>
      </c>
      <c r="L112" s="144">
        <v>824</v>
      </c>
      <c r="O112" s="36"/>
      <c r="P112" s="36"/>
      <c r="Q112" s="36"/>
      <c r="R112" s="36"/>
      <c r="S112" s="36"/>
    </row>
    <row r="113" spans="1:19" ht="13">
      <c r="A113" s="139" t="s">
        <v>1920</v>
      </c>
      <c r="B113" s="140">
        <v>0</v>
      </c>
      <c r="C113" s="140">
        <v>0</v>
      </c>
      <c r="D113" s="140">
        <v>0</v>
      </c>
      <c r="E113" s="140">
        <v>0</v>
      </c>
      <c r="F113" s="140">
        <v>0</v>
      </c>
      <c r="G113" s="140">
        <v>0</v>
      </c>
      <c r="H113" s="140">
        <v>0</v>
      </c>
      <c r="I113" s="140">
        <v>0</v>
      </c>
      <c r="J113" s="140">
        <v>0</v>
      </c>
      <c r="K113" s="140">
        <v>0</v>
      </c>
      <c r="L113" s="144">
        <v>0</v>
      </c>
      <c r="O113" s="36"/>
      <c r="P113" s="36"/>
      <c r="Q113" s="36"/>
      <c r="R113" s="36"/>
      <c r="S113" s="36"/>
    </row>
    <row r="114" spans="1:19" ht="13">
      <c r="A114" s="139" t="s">
        <v>1910</v>
      </c>
      <c r="B114" s="140">
        <v>71722.900000000009</v>
      </c>
      <c r="C114" s="140">
        <v>71722.900000000009</v>
      </c>
      <c r="D114" s="140">
        <v>71722.900000000009</v>
      </c>
      <c r="E114" s="140">
        <v>71722.900000000009</v>
      </c>
      <c r="F114" s="140">
        <v>0</v>
      </c>
      <c r="G114" s="140">
        <v>0</v>
      </c>
      <c r="H114" s="140">
        <v>0</v>
      </c>
      <c r="I114" s="140">
        <v>0</v>
      </c>
      <c r="J114" s="140">
        <v>0</v>
      </c>
      <c r="K114" s="140">
        <v>0</v>
      </c>
      <c r="L114" s="144">
        <v>286891.60000000003</v>
      </c>
      <c r="O114" s="36"/>
      <c r="P114" s="36"/>
      <c r="Q114" s="36"/>
      <c r="R114" s="36"/>
      <c r="S114" s="36"/>
    </row>
    <row r="115" spans="1:19" ht="13">
      <c r="A115" s="139" t="s">
        <v>1911</v>
      </c>
      <c r="B115" s="140">
        <v>42719.000000000007</v>
      </c>
      <c r="C115" s="140">
        <v>42719.000000000007</v>
      </c>
      <c r="D115" s="140">
        <v>42719.000000000007</v>
      </c>
      <c r="E115" s="140">
        <v>42719.000000000007</v>
      </c>
      <c r="F115" s="140">
        <v>4620.3</v>
      </c>
      <c r="G115" s="140">
        <v>4620.3</v>
      </c>
      <c r="H115" s="140">
        <v>4620.3</v>
      </c>
      <c r="I115" s="140">
        <v>4620.3</v>
      </c>
      <c r="J115" s="140">
        <v>4620.3</v>
      </c>
      <c r="K115" s="140">
        <v>4620.3</v>
      </c>
      <c r="L115" s="144">
        <v>198597.79999999996</v>
      </c>
      <c r="O115" s="36"/>
      <c r="P115" s="36"/>
      <c r="Q115" s="36"/>
      <c r="R115" s="36"/>
      <c r="S115" s="36"/>
    </row>
    <row r="116" spans="1:19" ht="13">
      <c r="A116" s="139" t="s">
        <v>1915</v>
      </c>
      <c r="B116" s="140">
        <v>0</v>
      </c>
      <c r="C116" s="140">
        <v>0</v>
      </c>
      <c r="D116" s="140">
        <v>0</v>
      </c>
      <c r="E116" s="140">
        <v>0</v>
      </c>
      <c r="F116" s="140">
        <v>0</v>
      </c>
      <c r="G116" s="140">
        <v>0</v>
      </c>
      <c r="H116" s="140">
        <v>0</v>
      </c>
      <c r="I116" s="140">
        <v>0</v>
      </c>
      <c r="J116" s="140">
        <v>0</v>
      </c>
      <c r="K116" s="140">
        <v>0</v>
      </c>
      <c r="L116" s="144">
        <v>0</v>
      </c>
      <c r="O116" s="36"/>
      <c r="P116" s="36"/>
      <c r="Q116" s="36"/>
      <c r="R116" s="36"/>
      <c r="S116" s="36"/>
    </row>
    <row r="117" spans="1:19" ht="13">
      <c r="A117" s="139" t="s">
        <v>1921</v>
      </c>
      <c r="B117" s="140">
        <v>0</v>
      </c>
      <c r="C117" s="140">
        <v>0</v>
      </c>
      <c r="D117" s="140">
        <v>0</v>
      </c>
      <c r="E117" s="140">
        <v>0</v>
      </c>
      <c r="F117" s="140">
        <v>0</v>
      </c>
      <c r="G117" s="140">
        <v>0</v>
      </c>
      <c r="H117" s="140">
        <v>0</v>
      </c>
      <c r="I117" s="140">
        <v>0</v>
      </c>
      <c r="J117" s="140">
        <v>0</v>
      </c>
      <c r="K117" s="140">
        <v>0</v>
      </c>
      <c r="L117" s="144">
        <v>0</v>
      </c>
      <c r="O117" s="36"/>
      <c r="P117" s="36"/>
      <c r="Q117" s="36"/>
      <c r="R117" s="36"/>
      <c r="S117" s="36"/>
    </row>
    <row r="118" spans="1:19" ht="13">
      <c r="A118" s="139" t="s">
        <v>1922</v>
      </c>
      <c r="B118" s="140">
        <v>0</v>
      </c>
      <c r="C118" s="140">
        <v>0</v>
      </c>
      <c r="D118" s="140">
        <v>0</v>
      </c>
      <c r="E118" s="140">
        <v>0</v>
      </c>
      <c r="F118" s="140">
        <v>0</v>
      </c>
      <c r="G118" s="140">
        <v>0</v>
      </c>
      <c r="H118" s="140">
        <v>0</v>
      </c>
      <c r="I118" s="140">
        <v>0</v>
      </c>
      <c r="J118" s="140">
        <v>0</v>
      </c>
      <c r="K118" s="140">
        <v>0</v>
      </c>
      <c r="L118" s="144">
        <v>0</v>
      </c>
      <c r="O118" s="36"/>
      <c r="P118" s="36"/>
      <c r="Q118" s="36"/>
      <c r="R118" s="36"/>
      <c r="S118" s="36"/>
    </row>
    <row r="119" spans="1:19" ht="13">
      <c r="A119" s="139" t="s">
        <v>1917</v>
      </c>
      <c r="B119" s="140">
        <v>0</v>
      </c>
      <c r="C119" s="140">
        <v>0</v>
      </c>
      <c r="D119" s="140">
        <v>0</v>
      </c>
      <c r="E119" s="140">
        <v>0</v>
      </c>
      <c r="F119" s="140">
        <v>0</v>
      </c>
      <c r="G119" s="140">
        <v>0</v>
      </c>
      <c r="H119" s="140">
        <v>0</v>
      </c>
      <c r="I119" s="140">
        <v>0</v>
      </c>
      <c r="J119" s="140">
        <v>0</v>
      </c>
      <c r="K119" s="140">
        <v>0</v>
      </c>
      <c r="L119" s="144">
        <v>0</v>
      </c>
      <c r="O119" s="36"/>
      <c r="P119" s="36"/>
      <c r="Q119" s="36"/>
      <c r="R119" s="36"/>
      <c r="S119" s="36"/>
    </row>
    <row r="120" spans="1:19" ht="13">
      <c r="A120" s="139" t="s">
        <v>1923</v>
      </c>
      <c r="B120" s="140">
        <v>0</v>
      </c>
      <c r="C120" s="140">
        <v>0</v>
      </c>
      <c r="D120" s="140">
        <v>0</v>
      </c>
      <c r="E120" s="140">
        <v>0</v>
      </c>
      <c r="F120" s="140">
        <v>0</v>
      </c>
      <c r="G120" s="140">
        <v>0</v>
      </c>
      <c r="H120" s="140">
        <v>0</v>
      </c>
      <c r="I120" s="140">
        <v>0</v>
      </c>
      <c r="J120" s="140">
        <v>0</v>
      </c>
      <c r="K120" s="140">
        <v>0</v>
      </c>
      <c r="L120" s="144">
        <v>0</v>
      </c>
      <c r="O120" s="36"/>
      <c r="P120" s="36"/>
      <c r="Q120" s="36"/>
      <c r="R120" s="36"/>
      <c r="S120" s="36"/>
    </row>
    <row r="121" spans="1:19" ht="13">
      <c r="A121" s="139" t="s">
        <v>1924</v>
      </c>
      <c r="B121" s="140">
        <v>0</v>
      </c>
      <c r="C121" s="140">
        <v>0</v>
      </c>
      <c r="D121" s="140">
        <v>0</v>
      </c>
      <c r="E121" s="140">
        <v>0</v>
      </c>
      <c r="F121" s="140">
        <v>0</v>
      </c>
      <c r="G121" s="140">
        <v>0</v>
      </c>
      <c r="H121" s="140">
        <v>0</v>
      </c>
      <c r="I121" s="140">
        <v>0</v>
      </c>
      <c r="J121" s="140">
        <v>0</v>
      </c>
      <c r="K121" s="140">
        <v>0</v>
      </c>
      <c r="L121" s="144">
        <v>0</v>
      </c>
      <c r="O121" s="36"/>
      <c r="P121" s="36"/>
      <c r="Q121" s="36"/>
      <c r="R121" s="36"/>
      <c r="S121" s="36"/>
    </row>
    <row r="122" spans="1:19" ht="13">
      <c r="A122" s="139" t="s">
        <v>1925</v>
      </c>
      <c r="B122" s="140">
        <v>0</v>
      </c>
      <c r="C122" s="140">
        <v>0</v>
      </c>
      <c r="D122" s="140">
        <v>0</v>
      </c>
      <c r="E122" s="140">
        <v>0</v>
      </c>
      <c r="F122" s="140">
        <v>0</v>
      </c>
      <c r="G122" s="140">
        <v>0</v>
      </c>
      <c r="H122" s="140">
        <v>0</v>
      </c>
      <c r="I122" s="140">
        <v>0</v>
      </c>
      <c r="J122" s="140">
        <v>0</v>
      </c>
      <c r="K122" s="140">
        <v>0</v>
      </c>
      <c r="L122" s="144">
        <v>0</v>
      </c>
      <c r="O122" s="36"/>
      <c r="P122" s="36"/>
      <c r="Q122" s="36"/>
      <c r="R122" s="36"/>
      <c r="S122" s="36"/>
    </row>
    <row r="123" spans="1:19" ht="13">
      <c r="A123" s="139" t="s">
        <v>576</v>
      </c>
      <c r="B123" s="140">
        <v>1343974.9000000001</v>
      </c>
      <c r="C123" s="140">
        <v>1343974.9000000001</v>
      </c>
      <c r="D123" s="140">
        <v>1343974.9000000001</v>
      </c>
      <c r="E123" s="140">
        <v>1343974.9000000001</v>
      </c>
      <c r="F123" s="140">
        <v>457155.1</v>
      </c>
      <c r="G123" s="140">
        <v>457155.1</v>
      </c>
      <c r="H123" s="140">
        <v>457155.1</v>
      </c>
      <c r="I123" s="140">
        <v>193867.8</v>
      </c>
      <c r="J123" s="140">
        <v>193867.8</v>
      </c>
      <c r="K123" s="140">
        <v>193867.8</v>
      </c>
      <c r="L123" s="144">
        <v>7328968.2999999989</v>
      </c>
      <c r="O123" s="36"/>
      <c r="P123" s="36"/>
      <c r="Q123" s="36"/>
      <c r="R123" s="36"/>
      <c r="S123" s="36"/>
    </row>
    <row r="124" spans="1:19" ht="13">
      <c r="A124" s="139" t="s">
        <v>582</v>
      </c>
      <c r="B124" s="140">
        <v>44.9</v>
      </c>
      <c r="C124" s="140">
        <v>44.9</v>
      </c>
      <c r="D124" s="140">
        <v>44.9</v>
      </c>
      <c r="E124" s="140">
        <v>44.9</v>
      </c>
      <c r="F124" s="140">
        <v>44.9</v>
      </c>
      <c r="G124" s="140">
        <v>44.9</v>
      </c>
      <c r="H124" s="140">
        <v>44.9</v>
      </c>
      <c r="I124" s="140">
        <v>44.9</v>
      </c>
      <c r="J124" s="140">
        <v>44.9</v>
      </c>
      <c r="K124" s="140">
        <v>44.9</v>
      </c>
      <c r="L124" s="144">
        <v>448.99999999999989</v>
      </c>
      <c r="O124" s="36"/>
      <c r="P124" s="36"/>
      <c r="Q124" s="36"/>
      <c r="R124" s="36"/>
      <c r="S124" s="36"/>
    </row>
    <row r="125" spans="1:19" ht="13">
      <c r="A125" s="139" t="s">
        <v>577</v>
      </c>
      <c r="B125" s="140">
        <v>492384.39999999997</v>
      </c>
      <c r="C125" s="140">
        <v>492384.39999999997</v>
      </c>
      <c r="D125" s="140">
        <v>492384.39999999997</v>
      </c>
      <c r="E125" s="140">
        <v>492384.39999999997</v>
      </c>
      <c r="F125" s="140">
        <v>430033.69999999995</v>
      </c>
      <c r="G125" s="140">
        <v>430033.69999999995</v>
      </c>
      <c r="H125" s="140">
        <v>430033.69999999995</v>
      </c>
      <c r="I125" s="140">
        <v>258164.8</v>
      </c>
      <c r="J125" s="140">
        <v>258164.8</v>
      </c>
      <c r="K125" s="140">
        <v>258164.8</v>
      </c>
      <c r="L125" s="144">
        <v>4034133.0999999996</v>
      </c>
      <c r="O125" s="36"/>
      <c r="P125" s="36"/>
      <c r="Q125" s="36"/>
      <c r="R125" s="36"/>
      <c r="S125" s="36"/>
    </row>
    <row r="126" spans="1:19" ht="13">
      <c r="A126" s="139" t="s">
        <v>578</v>
      </c>
      <c r="B126" s="140">
        <v>251606.90000000002</v>
      </c>
      <c r="C126" s="140">
        <v>251606.90000000002</v>
      </c>
      <c r="D126" s="140">
        <v>251606.90000000002</v>
      </c>
      <c r="E126" s="140">
        <v>251606.90000000002</v>
      </c>
      <c r="F126" s="140">
        <v>192140.3</v>
      </c>
      <c r="G126" s="140">
        <v>192140.3</v>
      </c>
      <c r="H126" s="140">
        <v>192140.3</v>
      </c>
      <c r="I126" s="140">
        <v>97990.2</v>
      </c>
      <c r="J126" s="140">
        <v>97990.2</v>
      </c>
      <c r="K126" s="140">
        <v>97990.2</v>
      </c>
      <c r="L126" s="144">
        <v>1876819.1</v>
      </c>
      <c r="O126" s="36"/>
      <c r="P126" s="36"/>
      <c r="Q126" s="36"/>
      <c r="R126" s="36"/>
      <c r="S126" s="36"/>
    </row>
    <row r="127" spans="1:19" ht="13">
      <c r="A127" s="139" t="s">
        <v>579</v>
      </c>
      <c r="B127" s="140">
        <v>358101</v>
      </c>
      <c r="C127" s="140">
        <v>358101</v>
      </c>
      <c r="D127" s="140">
        <v>358101</v>
      </c>
      <c r="E127" s="140">
        <v>358101</v>
      </c>
      <c r="F127" s="140">
        <v>252267.90000000002</v>
      </c>
      <c r="G127" s="140">
        <v>252267.90000000002</v>
      </c>
      <c r="H127" s="140">
        <v>252267.90000000002</v>
      </c>
      <c r="I127" s="140">
        <v>148999</v>
      </c>
      <c r="J127" s="140">
        <v>148999</v>
      </c>
      <c r="K127" s="140">
        <v>148999</v>
      </c>
      <c r="L127" s="144">
        <v>2636204.6999999997</v>
      </c>
      <c r="O127" s="36"/>
      <c r="P127" s="36"/>
      <c r="Q127" s="36"/>
      <c r="R127" s="36"/>
      <c r="S127" s="36"/>
    </row>
    <row r="128" spans="1:19" ht="13">
      <c r="A128" s="139" t="s">
        <v>580</v>
      </c>
      <c r="B128" s="140">
        <v>99208.300000000017</v>
      </c>
      <c r="C128" s="140">
        <v>99208.300000000017</v>
      </c>
      <c r="D128" s="140">
        <v>99208.300000000017</v>
      </c>
      <c r="E128" s="140">
        <v>99208.300000000017</v>
      </c>
      <c r="F128" s="140">
        <v>22179.200000000001</v>
      </c>
      <c r="G128" s="140">
        <v>22179.200000000001</v>
      </c>
      <c r="H128" s="140">
        <v>22179.200000000001</v>
      </c>
      <c r="I128" s="140">
        <v>18766.900000000001</v>
      </c>
      <c r="J128" s="140">
        <v>18766.900000000001</v>
      </c>
      <c r="K128" s="140">
        <v>18766.900000000001</v>
      </c>
      <c r="L128" s="144">
        <v>519671.50000000017</v>
      </c>
      <c r="O128" s="36"/>
      <c r="P128" s="36"/>
      <c r="Q128" s="36"/>
      <c r="R128" s="36"/>
      <c r="S128" s="36"/>
    </row>
    <row r="129" spans="1:19" ht="13">
      <c r="A129" s="139" t="s">
        <v>581</v>
      </c>
      <c r="B129" s="140">
        <v>0</v>
      </c>
      <c r="C129" s="140">
        <v>0</v>
      </c>
      <c r="D129" s="140">
        <v>0</v>
      </c>
      <c r="E129" s="140">
        <v>0</v>
      </c>
      <c r="F129" s="140">
        <v>0</v>
      </c>
      <c r="G129" s="140">
        <v>0</v>
      </c>
      <c r="H129" s="140">
        <v>0</v>
      </c>
      <c r="I129" s="140">
        <v>0</v>
      </c>
      <c r="J129" s="140">
        <v>0</v>
      </c>
      <c r="K129" s="140">
        <v>0</v>
      </c>
      <c r="L129" s="144">
        <v>0</v>
      </c>
      <c r="O129" s="36"/>
      <c r="P129" s="36"/>
      <c r="Q129" s="36"/>
      <c r="R129" s="36"/>
      <c r="S129" s="36"/>
    </row>
    <row r="130" spans="1:19" ht="13">
      <c r="A130" s="139" t="s">
        <v>583</v>
      </c>
      <c r="B130" s="140">
        <v>0</v>
      </c>
      <c r="C130" s="140">
        <v>0</v>
      </c>
      <c r="D130" s="140">
        <v>0</v>
      </c>
      <c r="E130" s="140">
        <v>0</v>
      </c>
      <c r="F130" s="140">
        <v>0</v>
      </c>
      <c r="G130" s="140">
        <v>0</v>
      </c>
      <c r="H130" s="140">
        <v>0</v>
      </c>
      <c r="I130" s="140">
        <v>0</v>
      </c>
      <c r="J130" s="140">
        <v>0</v>
      </c>
      <c r="K130" s="140">
        <v>0</v>
      </c>
      <c r="L130" s="144">
        <v>0</v>
      </c>
      <c r="O130" s="36"/>
      <c r="P130" s="36"/>
      <c r="Q130" s="36"/>
      <c r="R130" s="36"/>
      <c r="S130" s="36"/>
    </row>
    <row r="131" spans="1:19" ht="13">
      <c r="A131" s="139" t="s">
        <v>584</v>
      </c>
      <c r="B131" s="140">
        <v>51178.8</v>
      </c>
      <c r="C131" s="140">
        <v>51178.8</v>
      </c>
      <c r="D131" s="140">
        <v>51178.8</v>
      </c>
      <c r="E131" s="140">
        <v>51178.8</v>
      </c>
      <c r="F131" s="140">
        <v>51178.8</v>
      </c>
      <c r="G131" s="140">
        <v>51178.8</v>
      </c>
      <c r="H131" s="140">
        <v>51178.8</v>
      </c>
      <c r="I131" s="140">
        <v>51178.8</v>
      </c>
      <c r="J131" s="140">
        <v>51178.8</v>
      </c>
      <c r="K131" s="140">
        <v>51178.8</v>
      </c>
      <c r="L131" s="144">
        <v>511787.99999999994</v>
      </c>
      <c r="O131" s="36"/>
      <c r="P131" s="36"/>
      <c r="Q131" s="36"/>
      <c r="R131" s="36"/>
      <c r="S131" s="36"/>
    </row>
    <row r="132" spans="1:19" ht="13">
      <c r="A132" s="139" t="s">
        <v>585</v>
      </c>
      <c r="B132" s="140">
        <v>2069.8000000000002</v>
      </c>
      <c r="C132" s="140">
        <v>2069.8000000000002</v>
      </c>
      <c r="D132" s="140">
        <v>2069.8000000000002</v>
      </c>
      <c r="E132" s="140">
        <v>2069.8000000000002</v>
      </c>
      <c r="F132" s="140">
        <v>2069.8000000000002</v>
      </c>
      <c r="G132" s="140">
        <v>2069.8000000000002</v>
      </c>
      <c r="H132" s="140">
        <v>2069.8000000000002</v>
      </c>
      <c r="I132" s="140">
        <v>2069.8000000000002</v>
      </c>
      <c r="J132" s="140">
        <v>2069.8000000000002</v>
      </c>
      <c r="K132" s="140">
        <v>2069.8000000000002</v>
      </c>
      <c r="L132" s="144">
        <v>20697.999999999996</v>
      </c>
      <c r="O132" s="36"/>
      <c r="P132" s="36"/>
      <c r="Q132" s="36"/>
      <c r="R132" s="36"/>
      <c r="S132" s="36"/>
    </row>
    <row r="133" spans="1:19" ht="13">
      <c r="A133" s="139" t="s">
        <v>586</v>
      </c>
      <c r="B133" s="140">
        <v>21235.4</v>
      </c>
      <c r="C133" s="140">
        <v>21235.4</v>
      </c>
      <c r="D133" s="140">
        <v>21235.4</v>
      </c>
      <c r="E133" s="140">
        <v>21235.4</v>
      </c>
      <c r="F133" s="140">
        <v>21235.4</v>
      </c>
      <c r="G133" s="140">
        <v>21235.4</v>
      </c>
      <c r="H133" s="140">
        <v>21235.4</v>
      </c>
      <c r="I133" s="140">
        <v>21235.4</v>
      </c>
      <c r="J133" s="140">
        <v>21235.4</v>
      </c>
      <c r="K133" s="140">
        <v>21235.4</v>
      </c>
      <c r="L133" s="144">
        <v>212353.99999999997</v>
      </c>
      <c r="O133" s="36"/>
      <c r="P133" s="36"/>
      <c r="Q133" s="36"/>
      <c r="R133" s="36"/>
      <c r="S133" s="36"/>
    </row>
    <row r="134" spans="1:19" ht="13">
      <c r="A134" s="139" t="s">
        <v>587</v>
      </c>
      <c r="B134" s="140">
        <v>54842.3</v>
      </c>
      <c r="C134" s="140">
        <v>54842.3</v>
      </c>
      <c r="D134" s="140">
        <v>54842.3</v>
      </c>
      <c r="E134" s="140">
        <v>54842.3</v>
      </c>
      <c r="F134" s="140">
        <v>54842.3</v>
      </c>
      <c r="G134" s="140">
        <v>54842.3</v>
      </c>
      <c r="H134" s="140">
        <v>54842.3</v>
      </c>
      <c r="I134" s="140">
        <v>54842.3</v>
      </c>
      <c r="J134" s="140">
        <v>54842.3</v>
      </c>
      <c r="K134" s="140">
        <v>54842.3</v>
      </c>
      <c r="L134" s="144">
        <v>548423</v>
      </c>
      <c r="O134" s="36"/>
      <c r="P134" s="36"/>
      <c r="Q134" s="36"/>
      <c r="R134" s="36"/>
      <c r="S134" s="36"/>
    </row>
    <row r="135" spans="1:19" ht="13">
      <c r="A135" s="139" t="s">
        <v>588</v>
      </c>
      <c r="B135" s="140">
        <v>2057.8000000000002</v>
      </c>
      <c r="C135" s="140">
        <v>2057.8000000000002</v>
      </c>
      <c r="D135" s="140">
        <v>2057.8000000000002</v>
      </c>
      <c r="E135" s="140">
        <v>2057.8000000000002</v>
      </c>
      <c r="F135" s="140">
        <v>2057.8000000000002</v>
      </c>
      <c r="G135" s="140">
        <v>2057.8000000000002</v>
      </c>
      <c r="H135" s="140">
        <v>2057.8000000000002</v>
      </c>
      <c r="I135" s="140">
        <v>2057.8000000000002</v>
      </c>
      <c r="J135" s="140">
        <v>2057.8000000000002</v>
      </c>
      <c r="K135" s="140">
        <v>2057.8000000000002</v>
      </c>
      <c r="L135" s="144">
        <v>20577.999999999996</v>
      </c>
      <c r="O135" s="36"/>
      <c r="P135" s="36"/>
      <c r="Q135" s="36"/>
      <c r="R135" s="36"/>
      <c r="S135" s="36"/>
    </row>
    <row r="136" spans="1:19" ht="13">
      <c r="A136" s="139" t="s">
        <v>589</v>
      </c>
      <c r="B136" s="140">
        <v>254.9</v>
      </c>
      <c r="C136" s="140">
        <v>254.9</v>
      </c>
      <c r="D136" s="140">
        <v>254.9</v>
      </c>
      <c r="E136" s="140">
        <v>254.9</v>
      </c>
      <c r="F136" s="140">
        <v>254.9</v>
      </c>
      <c r="G136" s="140">
        <v>254.9</v>
      </c>
      <c r="H136" s="140">
        <v>254.9</v>
      </c>
      <c r="I136" s="140">
        <v>254.9</v>
      </c>
      <c r="J136" s="140">
        <v>254.9</v>
      </c>
      <c r="K136" s="140">
        <v>254.9</v>
      </c>
      <c r="L136" s="144">
        <v>2549.0000000000005</v>
      </c>
      <c r="O136" s="36"/>
      <c r="P136" s="36"/>
      <c r="Q136" s="36"/>
      <c r="R136" s="36"/>
      <c r="S136" s="36"/>
    </row>
    <row r="137" spans="1:19" ht="13">
      <c r="A137" s="139" t="s">
        <v>590</v>
      </c>
      <c r="B137" s="140">
        <v>298.39999999999998</v>
      </c>
      <c r="C137" s="140">
        <v>298.39999999999998</v>
      </c>
      <c r="D137" s="140">
        <v>298.39999999999998</v>
      </c>
      <c r="E137" s="140">
        <v>298.39999999999998</v>
      </c>
      <c r="F137" s="140">
        <v>298.39999999999998</v>
      </c>
      <c r="G137" s="140">
        <v>298.39999999999998</v>
      </c>
      <c r="H137" s="140">
        <v>298.39999999999998</v>
      </c>
      <c r="I137" s="140">
        <v>298.39999999999998</v>
      </c>
      <c r="J137" s="140">
        <v>298.39999999999998</v>
      </c>
      <c r="K137" s="140">
        <v>298.39999999999998</v>
      </c>
      <c r="L137" s="144">
        <v>2984.0000000000005</v>
      </c>
      <c r="O137" s="36"/>
      <c r="P137" s="36"/>
      <c r="Q137" s="36"/>
      <c r="R137" s="36"/>
      <c r="S137" s="36"/>
    </row>
    <row r="138" spans="1:19" ht="13">
      <c r="A138" s="139" t="s">
        <v>591</v>
      </c>
      <c r="B138" s="140">
        <v>0</v>
      </c>
      <c r="C138" s="140">
        <v>0</v>
      </c>
      <c r="D138" s="140">
        <v>0</v>
      </c>
      <c r="E138" s="140">
        <v>0</v>
      </c>
      <c r="F138" s="140">
        <v>0</v>
      </c>
      <c r="G138" s="140">
        <v>0</v>
      </c>
      <c r="H138" s="140">
        <v>0</v>
      </c>
      <c r="I138" s="140">
        <v>0</v>
      </c>
      <c r="J138" s="140">
        <v>0</v>
      </c>
      <c r="K138" s="140">
        <v>0</v>
      </c>
      <c r="L138" s="144">
        <v>0</v>
      </c>
      <c r="O138" s="36"/>
      <c r="P138" s="36"/>
      <c r="Q138" s="36"/>
      <c r="R138" s="36"/>
      <c r="S138" s="36"/>
    </row>
    <row r="139" spans="1:19" ht="13">
      <c r="A139" s="139" t="s">
        <v>592</v>
      </c>
      <c r="B139" s="140">
        <v>0</v>
      </c>
      <c r="C139" s="140">
        <v>0</v>
      </c>
      <c r="D139" s="140">
        <v>0</v>
      </c>
      <c r="E139" s="140">
        <v>0</v>
      </c>
      <c r="F139" s="140">
        <v>0</v>
      </c>
      <c r="G139" s="140">
        <v>0</v>
      </c>
      <c r="H139" s="140">
        <v>0</v>
      </c>
      <c r="I139" s="140">
        <v>0</v>
      </c>
      <c r="J139" s="140">
        <v>0</v>
      </c>
      <c r="K139" s="140">
        <v>0</v>
      </c>
      <c r="L139" s="144">
        <v>0</v>
      </c>
      <c r="O139" s="36"/>
      <c r="P139" s="36"/>
      <c r="Q139" s="36"/>
      <c r="R139" s="36"/>
      <c r="S139" s="36"/>
    </row>
    <row r="140" spans="1:19" ht="13">
      <c r="A140" s="139" t="s">
        <v>593</v>
      </c>
      <c r="B140" s="140">
        <v>0</v>
      </c>
      <c r="C140" s="140">
        <v>0</v>
      </c>
      <c r="D140" s="140">
        <v>0</v>
      </c>
      <c r="E140" s="140">
        <v>0</v>
      </c>
      <c r="F140" s="140">
        <v>0</v>
      </c>
      <c r="G140" s="140">
        <v>0</v>
      </c>
      <c r="H140" s="140">
        <v>0</v>
      </c>
      <c r="I140" s="140">
        <v>0</v>
      </c>
      <c r="J140" s="140">
        <v>0</v>
      </c>
      <c r="K140" s="140">
        <v>0</v>
      </c>
      <c r="L140" s="144">
        <v>0</v>
      </c>
      <c r="O140" s="36"/>
      <c r="P140" s="36"/>
      <c r="Q140" s="36"/>
      <c r="R140" s="36"/>
      <c r="S140" s="36"/>
    </row>
    <row r="141" spans="1:19" ht="13">
      <c r="A141" s="139" t="s">
        <v>594</v>
      </c>
      <c r="B141" s="140">
        <v>0</v>
      </c>
      <c r="C141" s="140">
        <v>0</v>
      </c>
      <c r="D141" s="140">
        <v>0</v>
      </c>
      <c r="E141" s="140">
        <v>0</v>
      </c>
      <c r="F141" s="140">
        <v>0</v>
      </c>
      <c r="G141" s="140">
        <v>0</v>
      </c>
      <c r="H141" s="140">
        <v>0</v>
      </c>
      <c r="I141" s="140">
        <v>0</v>
      </c>
      <c r="J141" s="140">
        <v>0</v>
      </c>
      <c r="K141" s="140">
        <v>0</v>
      </c>
      <c r="L141" s="144">
        <v>0</v>
      </c>
      <c r="O141" s="36"/>
      <c r="P141" s="36"/>
      <c r="Q141" s="36"/>
      <c r="R141" s="36"/>
      <c r="S141" s="36"/>
    </row>
    <row r="142" spans="1:19" ht="13">
      <c r="A142" s="139" t="s">
        <v>595</v>
      </c>
      <c r="B142" s="140">
        <v>0</v>
      </c>
      <c r="C142" s="140">
        <v>0</v>
      </c>
      <c r="D142" s="140">
        <v>0</v>
      </c>
      <c r="E142" s="140">
        <v>0</v>
      </c>
      <c r="F142" s="140">
        <v>0</v>
      </c>
      <c r="G142" s="140">
        <v>0</v>
      </c>
      <c r="H142" s="140">
        <v>0</v>
      </c>
      <c r="I142" s="140">
        <v>0</v>
      </c>
      <c r="J142" s="140">
        <v>0</v>
      </c>
      <c r="K142" s="140">
        <v>0</v>
      </c>
      <c r="L142" s="144">
        <v>0</v>
      </c>
      <c r="O142" s="36"/>
      <c r="P142" s="36"/>
      <c r="Q142" s="36"/>
      <c r="R142" s="36"/>
      <c r="S142" s="36"/>
    </row>
    <row r="143" spans="1:19" ht="13">
      <c r="A143" s="139" t="s">
        <v>596</v>
      </c>
      <c r="B143" s="140">
        <v>0</v>
      </c>
      <c r="C143" s="140">
        <v>0</v>
      </c>
      <c r="D143" s="140">
        <v>0</v>
      </c>
      <c r="E143" s="140">
        <v>0</v>
      </c>
      <c r="F143" s="140">
        <v>0</v>
      </c>
      <c r="G143" s="140">
        <v>0</v>
      </c>
      <c r="H143" s="140">
        <v>0</v>
      </c>
      <c r="I143" s="140">
        <v>0</v>
      </c>
      <c r="J143" s="140">
        <v>0</v>
      </c>
      <c r="K143" s="140">
        <v>0</v>
      </c>
      <c r="L143" s="144">
        <v>0</v>
      </c>
      <c r="O143" s="36"/>
      <c r="P143" s="36"/>
      <c r="Q143" s="36"/>
      <c r="R143" s="36"/>
      <c r="S143" s="36"/>
    </row>
    <row r="144" spans="1:19" ht="13">
      <c r="A144" s="139" t="s">
        <v>597</v>
      </c>
      <c r="B144" s="140">
        <v>0</v>
      </c>
      <c r="C144" s="140">
        <v>0</v>
      </c>
      <c r="D144" s="140">
        <v>0</v>
      </c>
      <c r="E144" s="140">
        <v>0</v>
      </c>
      <c r="F144" s="140">
        <v>0</v>
      </c>
      <c r="G144" s="140">
        <v>0</v>
      </c>
      <c r="H144" s="140">
        <v>0</v>
      </c>
      <c r="I144" s="140">
        <v>0</v>
      </c>
      <c r="J144" s="140">
        <v>0</v>
      </c>
      <c r="K144" s="140">
        <v>0</v>
      </c>
      <c r="L144" s="144">
        <v>0</v>
      </c>
      <c r="O144" s="36"/>
      <c r="P144" s="36"/>
      <c r="Q144" s="36"/>
      <c r="R144" s="36"/>
      <c r="S144" s="36"/>
    </row>
    <row r="145" spans="1:19" ht="13">
      <c r="A145" s="139" t="s">
        <v>608</v>
      </c>
      <c r="B145" s="140">
        <v>2364207.1</v>
      </c>
      <c r="C145" s="140">
        <v>2364207.1</v>
      </c>
      <c r="D145" s="140">
        <v>2364207.1</v>
      </c>
      <c r="E145" s="140">
        <v>2364207.1</v>
      </c>
      <c r="F145" s="140">
        <v>2191435.7000000002</v>
      </c>
      <c r="G145" s="140">
        <v>2191435.7000000002</v>
      </c>
      <c r="H145" s="140">
        <v>2191435.7000000002</v>
      </c>
      <c r="I145" s="140">
        <v>1517214.5</v>
      </c>
      <c r="J145" s="140">
        <v>1517214.5</v>
      </c>
      <c r="K145" s="140">
        <v>1517214.5</v>
      </c>
      <c r="L145" s="144">
        <v>20582779</v>
      </c>
      <c r="O145" s="36"/>
      <c r="P145" s="36"/>
      <c r="Q145" s="36"/>
      <c r="R145" s="36"/>
      <c r="S145" s="36"/>
    </row>
    <row r="146" spans="1:19" ht="13">
      <c r="A146" s="139" t="s">
        <v>614</v>
      </c>
      <c r="B146" s="140">
        <v>0</v>
      </c>
      <c r="C146" s="140">
        <v>0</v>
      </c>
      <c r="D146" s="140">
        <v>0</v>
      </c>
      <c r="E146" s="140">
        <v>0</v>
      </c>
      <c r="F146" s="140">
        <v>0</v>
      </c>
      <c r="G146" s="140">
        <v>0</v>
      </c>
      <c r="H146" s="140">
        <v>0</v>
      </c>
      <c r="I146" s="140">
        <v>0</v>
      </c>
      <c r="J146" s="140">
        <v>0</v>
      </c>
      <c r="K146" s="140">
        <v>0</v>
      </c>
      <c r="L146" s="144">
        <v>0</v>
      </c>
      <c r="O146" s="36"/>
      <c r="P146" s="36"/>
      <c r="Q146" s="36"/>
      <c r="R146" s="36"/>
      <c r="S146" s="36"/>
    </row>
    <row r="147" spans="1:19" ht="13">
      <c r="A147" s="139" t="s">
        <v>609</v>
      </c>
      <c r="B147" s="140">
        <v>7068.4000000000005</v>
      </c>
      <c r="C147" s="140">
        <v>7068.4000000000005</v>
      </c>
      <c r="D147" s="140">
        <v>7068.4000000000005</v>
      </c>
      <c r="E147" s="140">
        <v>7068.4000000000005</v>
      </c>
      <c r="F147" s="140">
        <v>1430.8</v>
      </c>
      <c r="G147" s="140">
        <v>1430.8</v>
      </c>
      <c r="H147" s="140">
        <v>1430.8</v>
      </c>
      <c r="I147" s="140">
        <v>0</v>
      </c>
      <c r="J147" s="140">
        <v>0</v>
      </c>
      <c r="K147" s="140">
        <v>0</v>
      </c>
      <c r="L147" s="144">
        <v>32566</v>
      </c>
      <c r="O147" s="36"/>
      <c r="P147" s="36"/>
      <c r="Q147" s="36"/>
      <c r="R147" s="36"/>
      <c r="S147" s="36"/>
    </row>
    <row r="148" spans="1:19" ht="13">
      <c r="A148" s="139" t="s">
        <v>610</v>
      </c>
      <c r="B148" s="140">
        <v>81972.5</v>
      </c>
      <c r="C148" s="140">
        <v>81972.5</v>
      </c>
      <c r="D148" s="140">
        <v>81972.5</v>
      </c>
      <c r="E148" s="140">
        <v>81972.5</v>
      </c>
      <c r="F148" s="140">
        <v>40207</v>
      </c>
      <c r="G148" s="140">
        <v>40207</v>
      </c>
      <c r="H148" s="140">
        <v>40207</v>
      </c>
      <c r="I148" s="140">
        <v>26656.6</v>
      </c>
      <c r="J148" s="140">
        <v>26656.6</v>
      </c>
      <c r="K148" s="140">
        <v>26656.6</v>
      </c>
      <c r="L148" s="144">
        <v>528480.79999999993</v>
      </c>
      <c r="O148" s="36"/>
      <c r="P148" s="36"/>
      <c r="Q148" s="36"/>
      <c r="R148" s="36"/>
      <c r="S148" s="36"/>
    </row>
    <row r="149" spans="1:19" ht="13">
      <c r="A149" s="139" t="s">
        <v>611</v>
      </c>
      <c r="B149" s="140">
        <v>3752.1</v>
      </c>
      <c r="C149" s="140">
        <v>3752.1</v>
      </c>
      <c r="D149" s="140">
        <v>3752.1</v>
      </c>
      <c r="E149" s="140">
        <v>3752.1</v>
      </c>
      <c r="F149" s="140">
        <v>3410.7999999999997</v>
      </c>
      <c r="G149" s="140">
        <v>3410.7999999999997</v>
      </c>
      <c r="H149" s="140">
        <v>3410.7999999999997</v>
      </c>
      <c r="I149" s="140">
        <v>2655.6</v>
      </c>
      <c r="J149" s="140">
        <v>2655.6</v>
      </c>
      <c r="K149" s="140">
        <v>2655.6</v>
      </c>
      <c r="L149" s="144">
        <v>33207.599999999999</v>
      </c>
      <c r="O149" s="36"/>
      <c r="P149" s="36"/>
      <c r="Q149" s="36"/>
      <c r="R149" s="36"/>
      <c r="S149" s="36"/>
    </row>
    <row r="150" spans="1:19" ht="13">
      <c r="A150" s="139" t="s">
        <v>612</v>
      </c>
      <c r="B150" s="140">
        <v>82050.2</v>
      </c>
      <c r="C150" s="140">
        <v>82050.2</v>
      </c>
      <c r="D150" s="140">
        <v>82050.2</v>
      </c>
      <c r="E150" s="140">
        <v>82050.2</v>
      </c>
      <c r="F150" s="140">
        <v>35215.599999999999</v>
      </c>
      <c r="G150" s="140">
        <v>35215.599999999999</v>
      </c>
      <c r="H150" s="140">
        <v>35215.599999999999</v>
      </c>
      <c r="I150" s="140">
        <v>5311.2</v>
      </c>
      <c r="J150" s="140">
        <v>5311.2</v>
      </c>
      <c r="K150" s="140">
        <v>5311.2</v>
      </c>
      <c r="L150" s="144">
        <v>449781.19999999995</v>
      </c>
      <c r="O150" s="36"/>
      <c r="P150" s="36"/>
      <c r="Q150" s="36"/>
      <c r="R150" s="36"/>
      <c r="S150" s="36"/>
    </row>
    <row r="151" spans="1:19" ht="13">
      <c r="A151" s="139" t="s">
        <v>613</v>
      </c>
      <c r="B151" s="140">
        <v>0</v>
      </c>
      <c r="C151" s="140">
        <v>0</v>
      </c>
      <c r="D151" s="140">
        <v>0</v>
      </c>
      <c r="E151" s="140">
        <v>0</v>
      </c>
      <c r="F151" s="140">
        <v>0</v>
      </c>
      <c r="G151" s="140">
        <v>0</v>
      </c>
      <c r="H151" s="140">
        <v>0</v>
      </c>
      <c r="I151" s="140">
        <v>0</v>
      </c>
      <c r="J151" s="140">
        <v>0</v>
      </c>
      <c r="K151" s="140">
        <v>0</v>
      </c>
      <c r="L151" s="144">
        <v>0</v>
      </c>
      <c r="O151" s="36"/>
      <c r="P151" s="36"/>
      <c r="Q151" s="36"/>
      <c r="R151" s="36"/>
      <c r="S151" s="36"/>
    </row>
    <row r="152" spans="1:19" ht="13">
      <c r="A152" s="139" t="s">
        <v>615</v>
      </c>
      <c r="B152" s="140">
        <v>0</v>
      </c>
      <c r="C152" s="140">
        <v>0</v>
      </c>
      <c r="D152" s="140">
        <v>0</v>
      </c>
      <c r="E152" s="140">
        <v>0</v>
      </c>
      <c r="F152" s="140">
        <v>0</v>
      </c>
      <c r="G152" s="140">
        <v>0</v>
      </c>
      <c r="H152" s="140">
        <v>0</v>
      </c>
      <c r="I152" s="140">
        <v>0</v>
      </c>
      <c r="J152" s="140">
        <v>0</v>
      </c>
      <c r="K152" s="140">
        <v>0</v>
      </c>
      <c r="L152" s="144">
        <v>0</v>
      </c>
      <c r="O152" s="36"/>
      <c r="P152" s="36"/>
      <c r="Q152" s="36"/>
      <c r="R152" s="36"/>
      <c r="S152" s="36"/>
    </row>
    <row r="153" spans="1:19" ht="13">
      <c r="A153" s="139" t="s">
        <v>616</v>
      </c>
      <c r="B153" s="140">
        <v>0</v>
      </c>
      <c r="C153" s="140">
        <v>0</v>
      </c>
      <c r="D153" s="140">
        <v>0</v>
      </c>
      <c r="E153" s="140">
        <v>0</v>
      </c>
      <c r="F153" s="140">
        <v>0</v>
      </c>
      <c r="G153" s="140">
        <v>0</v>
      </c>
      <c r="H153" s="140">
        <v>0</v>
      </c>
      <c r="I153" s="140">
        <v>0</v>
      </c>
      <c r="J153" s="140">
        <v>0</v>
      </c>
      <c r="K153" s="140">
        <v>0</v>
      </c>
      <c r="L153" s="144">
        <v>0</v>
      </c>
      <c r="O153" s="36"/>
      <c r="P153" s="36"/>
      <c r="Q153" s="36"/>
      <c r="R153" s="36"/>
      <c r="S153" s="36"/>
    </row>
    <row r="154" spans="1:19" ht="13">
      <c r="A154" s="139" t="s">
        <v>617</v>
      </c>
      <c r="B154" s="140">
        <v>0</v>
      </c>
      <c r="C154" s="140">
        <v>0</v>
      </c>
      <c r="D154" s="140">
        <v>0</v>
      </c>
      <c r="E154" s="140">
        <v>0</v>
      </c>
      <c r="F154" s="140">
        <v>0</v>
      </c>
      <c r="G154" s="140">
        <v>0</v>
      </c>
      <c r="H154" s="140">
        <v>0</v>
      </c>
      <c r="I154" s="140">
        <v>0</v>
      </c>
      <c r="J154" s="140">
        <v>0</v>
      </c>
      <c r="K154" s="140">
        <v>0</v>
      </c>
      <c r="L154" s="144">
        <v>0</v>
      </c>
      <c r="O154" s="36"/>
      <c r="P154" s="36"/>
      <c r="Q154" s="36"/>
      <c r="R154" s="36"/>
      <c r="S154" s="36"/>
    </row>
    <row r="155" spans="1:19" ht="13">
      <c r="A155" s="139" t="s">
        <v>618</v>
      </c>
      <c r="B155" s="140">
        <v>0</v>
      </c>
      <c r="C155" s="140">
        <v>0</v>
      </c>
      <c r="D155" s="140">
        <v>0</v>
      </c>
      <c r="E155" s="140">
        <v>0</v>
      </c>
      <c r="F155" s="140">
        <v>0</v>
      </c>
      <c r="G155" s="140">
        <v>0</v>
      </c>
      <c r="H155" s="140">
        <v>0</v>
      </c>
      <c r="I155" s="140">
        <v>0</v>
      </c>
      <c r="J155" s="140">
        <v>0</v>
      </c>
      <c r="K155" s="140">
        <v>0</v>
      </c>
      <c r="L155" s="144">
        <v>0</v>
      </c>
      <c r="O155" s="36"/>
      <c r="P155" s="36"/>
      <c r="Q155" s="36"/>
      <c r="R155" s="36"/>
      <c r="S155" s="36"/>
    </row>
    <row r="156" spans="1:19" ht="13">
      <c r="A156" s="139" t="s">
        <v>619</v>
      </c>
      <c r="B156" s="140">
        <v>0</v>
      </c>
      <c r="C156" s="140">
        <v>0</v>
      </c>
      <c r="D156" s="140">
        <v>0</v>
      </c>
      <c r="E156" s="140">
        <v>0</v>
      </c>
      <c r="F156" s="140">
        <v>0</v>
      </c>
      <c r="G156" s="140">
        <v>0</v>
      </c>
      <c r="H156" s="140">
        <v>0</v>
      </c>
      <c r="I156" s="140">
        <v>0</v>
      </c>
      <c r="J156" s="140">
        <v>0</v>
      </c>
      <c r="K156" s="140">
        <v>0</v>
      </c>
      <c r="L156" s="144">
        <v>0</v>
      </c>
      <c r="O156" s="36"/>
      <c r="P156" s="36"/>
      <c r="Q156" s="36"/>
      <c r="R156" s="36"/>
      <c r="S156" s="36"/>
    </row>
    <row r="157" spans="1:19" ht="13">
      <c r="A157" s="139" t="s">
        <v>620</v>
      </c>
      <c r="B157" s="140">
        <v>0</v>
      </c>
      <c r="C157" s="140">
        <v>0</v>
      </c>
      <c r="D157" s="140">
        <v>0</v>
      </c>
      <c r="E157" s="140">
        <v>0</v>
      </c>
      <c r="F157" s="140">
        <v>0</v>
      </c>
      <c r="G157" s="140">
        <v>0</v>
      </c>
      <c r="H157" s="140">
        <v>0</v>
      </c>
      <c r="I157" s="140">
        <v>0</v>
      </c>
      <c r="J157" s="140">
        <v>0</v>
      </c>
      <c r="K157" s="140">
        <v>0</v>
      </c>
      <c r="L157" s="144">
        <v>0</v>
      </c>
      <c r="O157" s="36"/>
      <c r="P157" s="36"/>
      <c r="Q157" s="36"/>
      <c r="R157" s="36"/>
      <c r="S157" s="36"/>
    </row>
    <row r="158" spans="1:19" ht="13">
      <c r="A158" s="139" t="s">
        <v>621</v>
      </c>
      <c r="B158" s="140">
        <v>0</v>
      </c>
      <c r="C158" s="140">
        <v>0</v>
      </c>
      <c r="D158" s="140">
        <v>0</v>
      </c>
      <c r="E158" s="140">
        <v>0</v>
      </c>
      <c r="F158" s="140">
        <v>0</v>
      </c>
      <c r="G158" s="140">
        <v>0</v>
      </c>
      <c r="H158" s="140">
        <v>0</v>
      </c>
      <c r="I158" s="140">
        <v>0</v>
      </c>
      <c r="J158" s="140">
        <v>0</v>
      </c>
      <c r="K158" s="140">
        <v>0</v>
      </c>
      <c r="L158" s="144">
        <v>0</v>
      </c>
      <c r="O158" s="36"/>
      <c r="P158" s="36"/>
      <c r="Q158" s="36"/>
      <c r="R158" s="36"/>
      <c r="S158" s="36"/>
    </row>
    <row r="159" spans="1:19" ht="13">
      <c r="A159" s="139" t="s">
        <v>622</v>
      </c>
      <c r="B159" s="140">
        <v>0</v>
      </c>
      <c r="C159" s="140">
        <v>0</v>
      </c>
      <c r="D159" s="140">
        <v>0</v>
      </c>
      <c r="E159" s="140">
        <v>0</v>
      </c>
      <c r="F159" s="140">
        <v>0</v>
      </c>
      <c r="G159" s="140">
        <v>0</v>
      </c>
      <c r="H159" s="140">
        <v>0</v>
      </c>
      <c r="I159" s="140">
        <v>0</v>
      </c>
      <c r="J159" s="140">
        <v>0</v>
      </c>
      <c r="K159" s="140">
        <v>0</v>
      </c>
      <c r="L159" s="144">
        <v>0</v>
      </c>
      <c r="O159" s="36"/>
      <c r="P159" s="36"/>
      <c r="Q159" s="36"/>
      <c r="R159" s="36"/>
      <c r="S159" s="36"/>
    </row>
    <row r="160" spans="1:19" ht="13">
      <c r="A160" s="139" t="s">
        <v>623</v>
      </c>
      <c r="B160" s="140">
        <v>0</v>
      </c>
      <c r="C160" s="140">
        <v>0</v>
      </c>
      <c r="D160" s="140">
        <v>0</v>
      </c>
      <c r="E160" s="140">
        <v>0</v>
      </c>
      <c r="F160" s="140">
        <v>0</v>
      </c>
      <c r="G160" s="140">
        <v>0</v>
      </c>
      <c r="H160" s="140">
        <v>0</v>
      </c>
      <c r="I160" s="140">
        <v>0</v>
      </c>
      <c r="J160" s="140">
        <v>0</v>
      </c>
      <c r="K160" s="140">
        <v>0</v>
      </c>
      <c r="L160" s="144">
        <v>0</v>
      </c>
      <c r="O160" s="36"/>
      <c r="P160" s="36"/>
      <c r="Q160" s="36"/>
      <c r="R160" s="36"/>
      <c r="S160" s="36"/>
    </row>
    <row r="161" spans="1:19" ht="13">
      <c r="A161" s="139" t="s">
        <v>624</v>
      </c>
      <c r="B161" s="140">
        <v>0</v>
      </c>
      <c r="C161" s="140">
        <v>0</v>
      </c>
      <c r="D161" s="140">
        <v>0</v>
      </c>
      <c r="E161" s="140">
        <v>0</v>
      </c>
      <c r="F161" s="140">
        <v>0</v>
      </c>
      <c r="G161" s="140">
        <v>0</v>
      </c>
      <c r="H161" s="140">
        <v>0</v>
      </c>
      <c r="I161" s="140">
        <v>0</v>
      </c>
      <c r="J161" s="140">
        <v>0</v>
      </c>
      <c r="K161" s="140">
        <v>0</v>
      </c>
      <c r="L161" s="144">
        <v>0</v>
      </c>
      <c r="O161" s="36"/>
      <c r="P161" s="36"/>
      <c r="Q161" s="36"/>
      <c r="R161" s="36"/>
      <c r="S161" s="36"/>
    </row>
    <row r="162" spans="1:19" ht="13">
      <c r="A162" s="139" t="s">
        <v>625</v>
      </c>
      <c r="B162" s="140">
        <v>0</v>
      </c>
      <c r="C162" s="140">
        <v>0</v>
      </c>
      <c r="D162" s="140">
        <v>0</v>
      </c>
      <c r="E162" s="140">
        <v>0</v>
      </c>
      <c r="F162" s="140">
        <v>0</v>
      </c>
      <c r="G162" s="140">
        <v>0</v>
      </c>
      <c r="H162" s="140">
        <v>0</v>
      </c>
      <c r="I162" s="140">
        <v>0</v>
      </c>
      <c r="J162" s="140">
        <v>0</v>
      </c>
      <c r="K162" s="140">
        <v>0</v>
      </c>
      <c r="L162" s="144">
        <v>0</v>
      </c>
      <c r="O162" s="36"/>
      <c r="P162" s="36"/>
      <c r="Q162" s="36"/>
      <c r="R162" s="36"/>
      <c r="S162" s="36"/>
    </row>
    <row r="163" spans="1:19" ht="13">
      <c r="A163" s="139" t="s">
        <v>626</v>
      </c>
      <c r="B163" s="140">
        <v>0</v>
      </c>
      <c r="C163" s="140">
        <v>0</v>
      </c>
      <c r="D163" s="140">
        <v>0</v>
      </c>
      <c r="E163" s="140">
        <v>0</v>
      </c>
      <c r="F163" s="140">
        <v>0</v>
      </c>
      <c r="G163" s="140">
        <v>0</v>
      </c>
      <c r="H163" s="140">
        <v>0</v>
      </c>
      <c r="I163" s="140">
        <v>0</v>
      </c>
      <c r="J163" s="140">
        <v>0</v>
      </c>
      <c r="K163" s="140">
        <v>0</v>
      </c>
      <c r="L163" s="144">
        <v>0</v>
      </c>
      <c r="O163" s="36"/>
      <c r="P163" s="36"/>
      <c r="Q163" s="36"/>
      <c r="R163" s="36"/>
      <c r="S163" s="36"/>
    </row>
    <row r="164" spans="1:19" ht="13">
      <c r="A164" s="139" t="s">
        <v>627</v>
      </c>
      <c r="B164" s="140">
        <v>0</v>
      </c>
      <c r="C164" s="140">
        <v>0</v>
      </c>
      <c r="D164" s="140">
        <v>0</v>
      </c>
      <c r="E164" s="140">
        <v>0</v>
      </c>
      <c r="F164" s="140">
        <v>0</v>
      </c>
      <c r="G164" s="140">
        <v>0</v>
      </c>
      <c r="H164" s="140">
        <v>0</v>
      </c>
      <c r="I164" s="140">
        <v>0</v>
      </c>
      <c r="J164" s="140">
        <v>0</v>
      </c>
      <c r="K164" s="140">
        <v>0</v>
      </c>
      <c r="L164" s="144">
        <v>0</v>
      </c>
      <c r="O164" s="36"/>
      <c r="P164" s="36"/>
      <c r="Q164" s="36"/>
      <c r="R164" s="36"/>
      <c r="S164" s="36"/>
    </row>
    <row r="165" spans="1:19" ht="13">
      <c r="A165" s="139" t="s">
        <v>628</v>
      </c>
      <c r="B165" s="140">
        <v>0</v>
      </c>
      <c r="C165" s="140">
        <v>0</v>
      </c>
      <c r="D165" s="140">
        <v>0</v>
      </c>
      <c r="E165" s="140">
        <v>0</v>
      </c>
      <c r="F165" s="140">
        <v>0</v>
      </c>
      <c r="G165" s="140">
        <v>0</v>
      </c>
      <c r="H165" s="140">
        <v>0</v>
      </c>
      <c r="I165" s="140">
        <v>0</v>
      </c>
      <c r="J165" s="140">
        <v>0</v>
      </c>
      <c r="K165" s="140">
        <v>0</v>
      </c>
      <c r="L165" s="144">
        <v>0</v>
      </c>
      <c r="O165" s="36"/>
      <c r="P165" s="36"/>
      <c r="Q165" s="36"/>
      <c r="R165" s="36"/>
      <c r="S165" s="36"/>
    </row>
    <row r="166" spans="1:19" ht="13">
      <c r="A166" s="139" t="s">
        <v>629</v>
      </c>
      <c r="B166" s="140">
        <v>0</v>
      </c>
      <c r="C166" s="140">
        <v>0</v>
      </c>
      <c r="D166" s="140">
        <v>0</v>
      </c>
      <c r="E166" s="140">
        <v>0</v>
      </c>
      <c r="F166" s="140">
        <v>0</v>
      </c>
      <c r="G166" s="140">
        <v>0</v>
      </c>
      <c r="H166" s="140">
        <v>0</v>
      </c>
      <c r="I166" s="140">
        <v>0</v>
      </c>
      <c r="J166" s="140">
        <v>0</v>
      </c>
      <c r="K166" s="140">
        <v>0</v>
      </c>
      <c r="L166" s="144">
        <v>0</v>
      </c>
      <c r="O166" s="36"/>
      <c r="P166" s="36"/>
      <c r="Q166" s="36"/>
      <c r="R166" s="36"/>
      <c r="S166" s="36"/>
    </row>
    <row r="167" spans="1:19" ht="13.5" thickBot="1">
      <c r="A167" s="141" t="s">
        <v>1083</v>
      </c>
      <c r="B167" s="142">
        <v>11204086.600000003</v>
      </c>
      <c r="C167" s="142">
        <v>11204086.600000003</v>
      </c>
      <c r="D167" s="142">
        <v>11204086.600000003</v>
      </c>
      <c r="E167" s="142">
        <v>11204086.600000003</v>
      </c>
      <c r="F167" s="142">
        <v>7428712.6000000006</v>
      </c>
      <c r="G167" s="142">
        <v>7428712.6000000006</v>
      </c>
      <c r="H167" s="142">
        <v>7428712.6000000006</v>
      </c>
      <c r="I167" s="142">
        <v>4265932.9999999981</v>
      </c>
      <c r="J167" s="142">
        <v>4265932.9999999981</v>
      </c>
      <c r="K167" s="142">
        <v>4265932.9999999981</v>
      </c>
      <c r="L167" s="142">
        <v>79900283.200000003</v>
      </c>
      <c r="O167" s="36"/>
      <c r="P167" s="36"/>
      <c r="Q167" s="36"/>
      <c r="R167" s="36"/>
      <c r="S167" s="36"/>
    </row>
    <row r="168" spans="1:19" ht="13">
      <c r="A168" s="141"/>
      <c r="B168" s="143"/>
      <c r="C168" s="143"/>
      <c r="D168" s="143"/>
      <c r="E168" s="143"/>
      <c r="F168" s="143"/>
      <c r="G168" s="143"/>
      <c r="H168" s="143"/>
      <c r="I168" s="143"/>
      <c r="J168" s="143"/>
      <c r="K168" s="143"/>
      <c r="L168" s="143"/>
      <c r="O168" s="36"/>
      <c r="P168" s="36"/>
      <c r="Q168" s="36"/>
      <c r="R168" s="36"/>
      <c r="S168" s="36"/>
    </row>
    <row r="169" spans="1:19" ht="13.5" thickBot="1">
      <c r="A169" s="144" t="s">
        <v>1084</v>
      </c>
      <c r="B169" s="145">
        <v>11204086.600000003</v>
      </c>
      <c r="C169" s="145">
        <v>11204086.600000003</v>
      </c>
      <c r="D169" s="145">
        <v>11204086.600000003</v>
      </c>
      <c r="E169" s="145">
        <v>11204086.600000003</v>
      </c>
      <c r="F169" s="145">
        <v>7428712.6000000006</v>
      </c>
      <c r="G169" s="145">
        <v>7428712.6000000006</v>
      </c>
      <c r="H169" s="145">
        <v>7428712.6000000006</v>
      </c>
      <c r="I169" s="145">
        <v>4265932.9999999981</v>
      </c>
      <c r="J169" s="145">
        <v>4265932.9999999981</v>
      </c>
      <c r="K169" s="145">
        <v>4265932.9999999981</v>
      </c>
      <c r="L169" s="145">
        <v>79900283.200000003</v>
      </c>
      <c r="O169" s="36"/>
      <c r="P169" s="36"/>
      <c r="Q169" s="36"/>
      <c r="R169" s="36"/>
      <c r="S169" s="36"/>
    </row>
    <row r="170" spans="1:19">
      <c r="A170" s="139"/>
      <c r="B170" s="140"/>
      <c r="C170" s="140"/>
      <c r="D170" s="140"/>
      <c r="E170" s="140"/>
      <c r="F170" s="140"/>
      <c r="G170" s="140"/>
      <c r="H170" s="140"/>
      <c r="I170" s="140"/>
      <c r="J170" s="140"/>
      <c r="K170" s="140"/>
      <c r="L170" s="140"/>
      <c r="O170" s="36"/>
      <c r="P170" s="36"/>
      <c r="Q170" s="36"/>
      <c r="R170" s="36"/>
      <c r="S170" s="36"/>
    </row>
    <row r="171" spans="1:19">
      <c r="A171" s="139"/>
      <c r="B171" s="140"/>
      <c r="C171" s="140"/>
      <c r="D171" s="140"/>
      <c r="E171" s="140"/>
      <c r="F171" s="140"/>
      <c r="G171" s="140"/>
      <c r="H171" s="140"/>
      <c r="I171" s="140"/>
      <c r="J171" s="140"/>
      <c r="K171" s="140"/>
      <c r="L171" s="140"/>
      <c r="O171" s="36"/>
      <c r="P171" s="36"/>
      <c r="Q171" s="36"/>
      <c r="R171" s="36"/>
      <c r="S171" s="36"/>
    </row>
    <row r="172" spans="1:19" ht="13">
      <c r="A172" s="139" t="s">
        <v>10</v>
      </c>
      <c r="B172" s="140">
        <v>3538733.6999999997</v>
      </c>
      <c r="C172" s="140">
        <v>3538733.6999999997</v>
      </c>
      <c r="D172" s="140">
        <v>3538733.6999999997</v>
      </c>
      <c r="E172" s="140">
        <v>3538733.6999999997</v>
      </c>
      <c r="F172" s="140">
        <v>1765821.7999999998</v>
      </c>
      <c r="G172" s="140">
        <v>1765821.7999999998</v>
      </c>
      <c r="H172" s="140">
        <v>1765821.7999999998</v>
      </c>
      <c r="I172" s="140">
        <v>830769.8</v>
      </c>
      <c r="J172" s="140">
        <v>830769.8</v>
      </c>
      <c r="K172" s="140">
        <v>830769.8</v>
      </c>
      <c r="L172" s="144">
        <v>21944709.599999998</v>
      </c>
      <c r="O172" s="36"/>
      <c r="P172" s="36"/>
      <c r="Q172" s="36"/>
      <c r="R172" s="36"/>
      <c r="S172" s="36"/>
    </row>
    <row r="173" spans="1:19" ht="13">
      <c r="A173" s="139" t="s">
        <v>280</v>
      </c>
      <c r="B173" s="140">
        <v>428394.3000000001</v>
      </c>
      <c r="C173" s="140">
        <v>428394.3000000001</v>
      </c>
      <c r="D173" s="140">
        <v>428394.3000000001</v>
      </c>
      <c r="E173" s="140">
        <v>428394.3000000001</v>
      </c>
      <c r="F173" s="140">
        <v>288303.20000000007</v>
      </c>
      <c r="G173" s="140">
        <v>288303.20000000007</v>
      </c>
      <c r="H173" s="140">
        <v>288303.20000000007</v>
      </c>
      <c r="I173" s="140">
        <v>81574.8</v>
      </c>
      <c r="J173" s="140">
        <v>81574.8</v>
      </c>
      <c r="K173" s="140">
        <v>81574.8</v>
      </c>
      <c r="L173" s="144">
        <v>2823211.2</v>
      </c>
      <c r="O173" s="36"/>
      <c r="P173" s="36"/>
      <c r="Q173" s="36"/>
      <c r="R173" s="36"/>
      <c r="S173" s="36"/>
    </row>
    <row r="174" spans="1:19" ht="13">
      <c r="A174" s="139" t="s">
        <v>1940</v>
      </c>
      <c r="B174" s="140">
        <v>1424466.6000000006</v>
      </c>
      <c r="C174" s="140">
        <v>1424466.6000000006</v>
      </c>
      <c r="D174" s="140">
        <v>1424466.6000000006</v>
      </c>
      <c r="E174" s="140">
        <v>1424466.6000000006</v>
      </c>
      <c r="F174" s="140">
        <v>1227970.5999999999</v>
      </c>
      <c r="G174" s="140">
        <v>1227970.5999999999</v>
      </c>
      <c r="H174" s="140">
        <v>1227970.5999999999</v>
      </c>
      <c r="I174" s="140">
        <v>734418.50000000012</v>
      </c>
      <c r="J174" s="140">
        <v>734418.50000000012</v>
      </c>
      <c r="K174" s="140">
        <v>734418.50000000012</v>
      </c>
      <c r="L174" s="144">
        <v>11585033.700000003</v>
      </c>
      <c r="O174" s="36"/>
      <c r="P174" s="36"/>
      <c r="Q174" s="36"/>
      <c r="R174" s="36"/>
      <c r="S174" s="36"/>
    </row>
    <row r="175" spans="1:19" ht="13">
      <c r="A175" s="139" t="s">
        <v>11</v>
      </c>
      <c r="B175" s="140">
        <v>596183.89999999991</v>
      </c>
      <c r="C175" s="140">
        <v>596183.89999999991</v>
      </c>
      <c r="D175" s="140">
        <v>596183.89999999991</v>
      </c>
      <c r="E175" s="140">
        <v>596183.89999999991</v>
      </c>
      <c r="F175" s="140">
        <v>389158.60000000003</v>
      </c>
      <c r="G175" s="140">
        <v>389158.60000000003</v>
      </c>
      <c r="H175" s="140">
        <v>389158.60000000003</v>
      </c>
      <c r="I175" s="140">
        <v>217561</v>
      </c>
      <c r="J175" s="140">
        <v>217561</v>
      </c>
      <c r="K175" s="140">
        <v>217561</v>
      </c>
      <c r="L175" s="144">
        <v>4204894.4000000004</v>
      </c>
      <c r="O175" s="36"/>
      <c r="P175" s="36"/>
      <c r="Q175" s="36"/>
      <c r="R175" s="36"/>
      <c r="S175" s="36"/>
    </row>
    <row r="176" spans="1:19" ht="13">
      <c r="A176" s="139" t="s">
        <v>6</v>
      </c>
      <c r="B176" s="140">
        <v>2677257.7999999989</v>
      </c>
      <c r="C176" s="140">
        <v>2677257.7999999989</v>
      </c>
      <c r="D176" s="140">
        <v>2677257.7999999989</v>
      </c>
      <c r="E176" s="140">
        <v>2677257.7999999989</v>
      </c>
      <c r="F176" s="140">
        <v>1485758.4999999998</v>
      </c>
      <c r="G176" s="140">
        <v>1485758.4999999998</v>
      </c>
      <c r="H176" s="140">
        <v>1485758.4999999998</v>
      </c>
      <c r="I176" s="140">
        <v>849771.00000000023</v>
      </c>
      <c r="J176" s="140">
        <v>849771.00000000023</v>
      </c>
      <c r="K176" s="140">
        <v>849771.00000000023</v>
      </c>
      <c r="L176" s="144">
        <v>17715619.699999996</v>
      </c>
      <c r="O176" s="36"/>
      <c r="P176" s="36"/>
      <c r="Q176" s="36"/>
      <c r="R176" s="36"/>
      <c r="S176" s="36"/>
    </row>
    <row r="177" spans="1:19" ht="13">
      <c r="A177" s="139" t="s">
        <v>5</v>
      </c>
      <c r="B177" s="140">
        <v>2539050.3000000003</v>
      </c>
      <c r="C177" s="140">
        <v>2539050.3000000003</v>
      </c>
      <c r="D177" s="140">
        <v>2539050.3000000003</v>
      </c>
      <c r="E177" s="140">
        <v>2539050.3000000003</v>
      </c>
      <c r="F177" s="140">
        <v>2271699.9</v>
      </c>
      <c r="G177" s="140">
        <v>2271699.9</v>
      </c>
      <c r="H177" s="140">
        <v>2271699.9</v>
      </c>
      <c r="I177" s="140">
        <v>1551837.9000000001</v>
      </c>
      <c r="J177" s="140">
        <v>1551837.9000000001</v>
      </c>
      <c r="K177" s="140">
        <v>1551837.9000000001</v>
      </c>
      <c r="L177" s="144">
        <v>21626814.600000001</v>
      </c>
      <c r="O177" s="36"/>
      <c r="P177" s="36"/>
      <c r="Q177" s="36"/>
      <c r="R177" s="36"/>
      <c r="S177" s="36"/>
    </row>
    <row r="178" spans="1:19" ht="13.5" thickBot="1">
      <c r="A178" s="141" t="s">
        <v>5661</v>
      </c>
      <c r="B178" s="142">
        <v>11204086.6</v>
      </c>
      <c r="C178" s="142">
        <v>11204086.6</v>
      </c>
      <c r="D178" s="142">
        <v>11204086.6</v>
      </c>
      <c r="E178" s="142">
        <v>11204086.6</v>
      </c>
      <c r="F178" s="142">
        <v>7428712.5999999996</v>
      </c>
      <c r="G178" s="142">
        <v>7428712.5999999996</v>
      </c>
      <c r="H178" s="142">
        <v>7428712.5999999996</v>
      </c>
      <c r="I178" s="142">
        <v>4265933.0000000009</v>
      </c>
      <c r="J178" s="142">
        <v>4265933.0000000009</v>
      </c>
      <c r="K178" s="142">
        <v>4265933.0000000009</v>
      </c>
      <c r="L178" s="142">
        <v>79900283.199999988</v>
      </c>
      <c r="O178" s="36"/>
      <c r="P178" s="36"/>
      <c r="Q178" s="36"/>
      <c r="R178" s="36"/>
      <c r="S178" s="36"/>
    </row>
    <row r="179" spans="1:19">
      <c r="A179" s="36"/>
      <c r="B179" s="39"/>
      <c r="C179" s="39"/>
      <c r="D179" s="39"/>
      <c r="E179" s="39"/>
      <c r="F179" s="39"/>
      <c r="G179" s="39"/>
      <c r="H179" s="39"/>
      <c r="I179" s="39"/>
      <c r="J179" s="39"/>
      <c r="K179" s="39"/>
      <c r="L179" s="39"/>
      <c r="O179" s="36"/>
      <c r="P179" s="36"/>
      <c r="Q179" s="36"/>
      <c r="R179" s="36"/>
      <c r="S179" s="36"/>
    </row>
    <row r="180" spans="1:19">
      <c r="A180" s="36"/>
      <c r="B180" s="39"/>
      <c r="C180" s="39"/>
      <c r="D180" s="39"/>
      <c r="E180" s="39"/>
      <c r="F180" s="39"/>
      <c r="G180" s="39"/>
      <c r="H180" s="39"/>
      <c r="I180" s="39"/>
      <c r="J180" s="39"/>
      <c r="K180" s="39"/>
      <c r="L180" s="39"/>
      <c r="O180" s="36"/>
      <c r="P180" s="36"/>
      <c r="Q180" s="36"/>
      <c r="R180" s="36"/>
      <c r="S180" s="36"/>
    </row>
    <row r="181" spans="1:19">
      <c r="A181" s="36"/>
      <c r="B181" s="39"/>
      <c r="C181" s="39"/>
      <c r="D181" s="39"/>
      <c r="E181" s="39"/>
      <c r="F181" s="39"/>
      <c r="G181" s="39"/>
      <c r="H181" s="39"/>
      <c r="I181" s="39"/>
      <c r="J181" s="39"/>
      <c r="K181" s="39"/>
      <c r="L181" s="39"/>
      <c r="O181" s="36"/>
      <c r="P181" s="36"/>
      <c r="Q181" s="36"/>
      <c r="R181" s="36"/>
      <c r="S181" s="36"/>
    </row>
    <row r="182" spans="1:19">
      <c r="A182" s="36"/>
      <c r="B182" s="39"/>
      <c r="C182" s="39"/>
      <c r="D182" s="39"/>
      <c r="E182" s="39"/>
      <c r="F182" s="39"/>
      <c r="G182" s="39"/>
      <c r="H182" s="39"/>
      <c r="I182" s="39"/>
      <c r="J182" s="39"/>
      <c r="K182" s="39"/>
      <c r="L182" s="39"/>
      <c r="O182" s="36"/>
      <c r="P182" s="36"/>
      <c r="Q182" s="36"/>
      <c r="R182" s="36"/>
      <c r="S182" s="36"/>
    </row>
    <row r="183" spans="1:19">
      <c r="A183" s="36"/>
      <c r="B183" s="39"/>
      <c r="C183" s="39"/>
      <c r="D183" s="39"/>
      <c r="E183" s="39"/>
      <c r="F183" s="39"/>
      <c r="G183" s="39"/>
      <c r="H183" s="39"/>
      <c r="I183" s="39"/>
      <c r="J183" s="39"/>
      <c r="K183" s="39"/>
      <c r="L183" s="39"/>
      <c r="O183" s="36"/>
      <c r="P183" s="36"/>
      <c r="Q183" s="36"/>
      <c r="R183" s="36"/>
      <c r="S183" s="36"/>
    </row>
    <row r="184" spans="1:19">
      <c r="A184" s="36"/>
      <c r="B184" s="39"/>
      <c r="C184" s="39"/>
      <c r="D184" s="39"/>
      <c r="E184" s="39"/>
      <c r="F184" s="39"/>
      <c r="G184" s="39"/>
      <c r="H184" s="39"/>
      <c r="I184" s="39"/>
      <c r="J184" s="39"/>
      <c r="K184" s="39"/>
      <c r="L184" s="39"/>
      <c r="O184" s="36"/>
      <c r="P184" s="36"/>
      <c r="Q184" s="36"/>
      <c r="R184" s="36"/>
      <c r="S184" s="36"/>
    </row>
    <row r="185" spans="1:19">
      <c r="A185" s="36"/>
      <c r="B185" s="39"/>
      <c r="C185" s="39"/>
      <c r="D185" s="39"/>
      <c r="E185" s="39"/>
      <c r="F185" s="39"/>
      <c r="G185" s="39"/>
      <c r="H185" s="39"/>
      <c r="I185" s="39"/>
      <c r="J185" s="39"/>
      <c r="K185" s="39"/>
      <c r="L185" s="39"/>
      <c r="O185" s="36"/>
      <c r="P185" s="36"/>
      <c r="Q185" s="36"/>
      <c r="R185" s="36"/>
      <c r="S185" s="36"/>
    </row>
    <row r="186" spans="1:19">
      <c r="A186" s="36"/>
      <c r="B186" s="39"/>
      <c r="C186" s="39"/>
      <c r="D186" s="39"/>
      <c r="E186" s="39"/>
      <c r="F186" s="39"/>
      <c r="G186" s="39"/>
      <c r="H186" s="39"/>
      <c r="I186" s="39"/>
      <c r="J186" s="39"/>
      <c r="K186" s="39"/>
      <c r="L186" s="39"/>
      <c r="O186" s="36"/>
      <c r="P186" s="36"/>
      <c r="Q186" s="36"/>
      <c r="R186" s="36"/>
      <c r="S186" s="36"/>
    </row>
    <row r="187" spans="1:19">
      <c r="A187" s="36"/>
      <c r="B187" s="39"/>
      <c r="C187" s="39"/>
      <c r="D187" s="39"/>
      <c r="E187" s="39"/>
      <c r="F187" s="39"/>
      <c r="G187" s="39"/>
      <c r="H187" s="39"/>
      <c r="I187" s="39"/>
      <c r="J187" s="39"/>
      <c r="K187" s="39"/>
      <c r="L187" s="39"/>
      <c r="O187" s="36"/>
      <c r="P187" s="36"/>
      <c r="Q187" s="36"/>
      <c r="R187" s="36"/>
      <c r="S187" s="36"/>
    </row>
    <row r="188" spans="1:19">
      <c r="A188" s="36"/>
      <c r="B188" s="39"/>
      <c r="C188" s="39"/>
      <c r="D188" s="39"/>
      <c r="E188" s="39"/>
      <c r="F188" s="39"/>
      <c r="G188" s="39"/>
      <c r="H188" s="39"/>
      <c r="I188" s="39"/>
      <c r="J188" s="39"/>
      <c r="K188" s="39"/>
      <c r="L188" s="39"/>
      <c r="O188" s="36"/>
      <c r="P188" s="36"/>
      <c r="Q188" s="36"/>
      <c r="R188" s="36"/>
      <c r="S188" s="36"/>
    </row>
    <row r="189" spans="1:19">
      <c r="A189" s="36"/>
      <c r="B189" s="39"/>
      <c r="C189" s="39"/>
      <c r="D189" s="39"/>
      <c r="E189" s="39"/>
      <c r="F189" s="39"/>
      <c r="G189" s="39"/>
      <c r="H189" s="39"/>
      <c r="I189" s="39"/>
      <c r="J189" s="39"/>
      <c r="K189" s="39"/>
      <c r="L189" s="39"/>
      <c r="O189" s="36"/>
      <c r="P189" s="36"/>
      <c r="Q189" s="36"/>
      <c r="R189" s="36"/>
      <c r="S189" s="36"/>
    </row>
    <row r="190" spans="1:19">
      <c r="A190" s="36"/>
      <c r="B190" s="39"/>
      <c r="C190" s="39"/>
      <c r="D190" s="39"/>
      <c r="E190" s="39"/>
      <c r="F190" s="39"/>
      <c r="G190" s="39"/>
      <c r="H190" s="39"/>
      <c r="I190" s="39"/>
      <c r="J190" s="39"/>
      <c r="K190" s="39"/>
      <c r="L190" s="39"/>
      <c r="O190" s="36"/>
      <c r="P190" s="36"/>
      <c r="Q190" s="36"/>
      <c r="R190" s="36"/>
      <c r="S190" s="36"/>
    </row>
    <row r="191" spans="1:19">
      <c r="A191" s="36"/>
      <c r="B191" s="39"/>
      <c r="C191" s="39"/>
      <c r="D191" s="39"/>
      <c r="E191" s="39"/>
      <c r="F191" s="39"/>
      <c r="G191" s="39"/>
      <c r="H191" s="39"/>
      <c r="I191" s="39"/>
      <c r="J191" s="39"/>
      <c r="K191" s="39"/>
      <c r="L191" s="39"/>
      <c r="O191" s="36"/>
      <c r="P191" s="36"/>
      <c r="Q191" s="36"/>
      <c r="R191" s="36"/>
      <c r="S191" s="36"/>
    </row>
    <row r="192" spans="1:19">
      <c r="A192" s="36"/>
      <c r="B192" s="39"/>
      <c r="C192" s="39"/>
      <c r="D192" s="39"/>
      <c r="E192" s="39"/>
      <c r="F192" s="39"/>
      <c r="G192" s="39"/>
      <c r="H192" s="39"/>
      <c r="I192" s="39"/>
      <c r="J192" s="39"/>
      <c r="K192" s="39"/>
      <c r="L192" s="39"/>
      <c r="O192" s="36"/>
      <c r="P192" s="36"/>
      <c r="Q192" s="36"/>
      <c r="R192" s="36"/>
      <c r="S192" s="36"/>
    </row>
    <row r="193" spans="1:19">
      <c r="A193" s="36"/>
      <c r="B193" s="39"/>
      <c r="C193" s="39"/>
      <c r="D193" s="39"/>
      <c r="E193" s="39"/>
      <c r="F193" s="39"/>
      <c r="G193" s="39"/>
      <c r="H193" s="39"/>
      <c r="I193" s="39"/>
      <c r="J193" s="39"/>
      <c r="K193" s="39"/>
      <c r="L193" s="39"/>
      <c r="O193" s="36"/>
      <c r="P193" s="36"/>
      <c r="Q193" s="36"/>
      <c r="R193" s="36"/>
      <c r="S193" s="36"/>
    </row>
    <row r="194" spans="1:19">
      <c r="A194" s="36"/>
      <c r="B194" s="39"/>
      <c r="C194" s="39"/>
      <c r="D194" s="39"/>
      <c r="E194" s="39"/>
      <c r="F194" s="39"/>
      <c r="G194" s="39"/>
      <c r="H194" s="39"/>
      <c r="I194" s="39"/>
      <c r="J194" s="39"/>
      <c r="K194" s="39"/>
      <c r="L194" s="39"/>
      <c r="O194" s="36"/>
      <c r="P194" s="36"/>
      <c r="Q194" s="36"/>
      <c r="R194" s="36"/>
      <c r="S194" s="36"/>
    </row>
    <row r="195" spans="1:19">
      <c r="A195" s="36"/>
      <c r="B195" s="39"/>
      <c r="C195" s="39"/>
      <c r="D195" s="39"/>
      <c r="E195" s="39"/>
      <c r="F195" s="39"/>
      <c r="G195" s="39"/>
      <c r="H195" s="39"/>
      <c r="I195" s="39"/>
      <c r="J195" s="39"/>
      <c r="K195" s="39"/>
      <c r="L195" s="39"/>
      <c r="O195" s="36"/>
      <c r="P195" s="36"/>
      <c r="Q195" s="36"/>
      <c r="R195" s="36"/>
      <c r="S195" s="36"/>
    </row>
    <row r="196" spans="1:19">
      <c r="A196" s="36"/>
      <c r="B196" s="39"/>
      <c r="C196" s="39"/>
      <c r="D196" s="39"/>
      <c r="E196" s="39"/>
      <c r="F196" s="39"/>
      <c r="G196" s="39"/>
      <c r="H196" s="39"/>
      <c r="I196" s="39"/>
      <c r="J196" s="39"/>
      <c r="K196" s="39"/>
      <c r="L196" s="39"/>
      <c r="O196" s="36"/>
      <c r="P196" s="36"/>
      <c r="Q196" s="36"/>
      <c r="R196" s="36"/>
      <c r="S196" s="36"/>
    </row>
    <row r="197" spans="1:19">
      <c r="A197" s="36"/>
      <c r="B197" s="39"/>
      <c r="C197" s="39"/>
      <c r="D197" s="39"/>
      <c r="E197" s="39"/>
      <c r="F197" s="39"/>
      <c r="G197" s="39"/>
      <c r="H197" s="39"/>
      <c r="I197" s="39"/>
      <c r="J197" s="39"/>
      <c r="K197" s="39"/>
      <c r="L197" s="39"/>
      <c r="O197" s="36"/>
      <c r="P197" s="36"/>
      <c r="Q197" s="36"/>
      <c r="R197" s="36"/>
      <c r="S197" s="36"/>
    </row>
    <row r="198" spans="1:19">
      <c r="A198" s="36"/>
      <c r="B198" s="39"/>
      <c r="C198" s="39"/>
      <c r="D198" s="39"/>
      <c r="E198" s="39"/>
      <c r="F198" s="39"/>
      <c r="G198" s="39"/>
      <c r="H198" s="39"/>
      <c r="I198" s="39"/>
      <c r="J198" s="39"/>
      <c r="K198" s="39"/>
      <c r="L198" s="39"/>
      <c r="O198" s="36"/>
      <c r="P198" s="36"/>
      <c r="Q198" s="36"/>
      <c r="R198" s="36"/>
      <c r="S198" s="36"/>
    </row>
    <row r="199" spans="1:19">
      <c r="A199" s="36"/>
      <c r="B199" s="39"/>
      <c r="C199" s="39"/>
      <c r="D199" s="39"/>
      <c r="E199" s="39"/>
      <c r="F199" s="39"/>
      <c r="G199" s="39"/>
      <c r="H199" s="39"/>
      <c r="I199" s="39"/>
      <c r="J199" s="39"/>
      <c r="K199" s="39"/>
      <c r="L199" s="39"/>
      <c r="O199" s="36"/>
      <c r="P199" s="36"/>
      <c r="Q199" s="36"/>
      <c r="R199" s="36"/>
      <c r="S199" s="36"/>
    </row>
    <row r="200" spans="1:19">
      <c r="A200" s="36"/>
      <c r="B200" s="39"/>
      <c r="C200" s="39"/>
      <c r="D200" s="39"/>
      <c r="E200" s="39"/>
      <c r="F200" s="39"/>
      <c r="G200" s="39"/>
      <c r="H200" s="39"/>
      <c r="I200" s="39"/>
      <c r="J200" s="39"/>
      <c r="K200" s="39"/>
      <c r="L200" s="39"/>
      <c r="O200" s="36"/>
      <c r="P200" s="36"/>
      <c r="Q200" s="36"/>
      <c r="R200" s="36"/>
      <c r="S200" s="36"/>
    </row>
    <row r="201" spans="1:19">
      <c r="A201" s="36"/>
      <c r="B201" s="39"/>
      <c r="C201" s="39"/>
      <c r="D201" s="39"/>
      <c r="E201" s="39"/>
      <c r="F201" s="39"/>
      <c r="G201" s="39"/>
      <c r="H201" s="39"/>
      <c r="I201" s="39"/>
      <c r="J201" s="39"/>
      <c r="K201" s="39"/>
      <c r="L201" s="39"/>
      <c r="O201" s="36"/>
      <c r="P201" s="36"/>
      <c r="Q201" s="36"/>
      <c r="R201" s="36"/>
      <c r="S201" s="36"/>
    </row>
    <row r="202" spans="1:19">
      <c r="A202" s="36"/>
      <c r="B202" s="39"/>
      <c r="C202" s="39"/>
      <c r="D202" s="39"/>
      <c r="E202" s="39"/>
      <c r="F202" s="39"/>
      <c r="G202" s="39"/>
      <c r="H202" s="39"/>
      <c r="I202" s="39"/>
      <c r="J202" s="39"/>
      <c r="K202" s="39"/>
      <c r="L202" s="39"/>
      <c r="O202" s="36"/>
      <c r="P202" s="36"/>
      <c r="Q202" s="36"/>
      <c r="R202" s="36"/>
      <c r="S202" s="36"/>
    </row>
    <row r="203" spans="1:19">
      <c r="A203" s="36"/>
      <c r="B203" s="39"/>
      <c r="C203" s="39"/>
      <c r="D203" s="39"/>
      <c r="E203" s="39"/>
      <c r="F203" s="39"/>
      <c r="G203" s="39"/>
      <c r="H203" s="39"/>
      <c r="I203" s="39"/>
      <c r="J203" s="39"/>
      <c r="K203" s="39"/>
      <c r="L203" s="39"/>
      <c r="O203" s="36"/>
      <c r="P203" s="36"/>
      <c r="Q203" s="36"/>
      <c r="R203" s="36"/>
      <c r="S203" s="36"/>
    </row>
    <row r="204" spans="1:19">
      <c r="A204" s="36"/>
      <c r="B204" s="39"/>
      <c r="C204" s="39"/>
      <c r="D204" s="39"/>
      <c r="E204" s="39"/>
      <c r="F204" s="39"/>
      <c r="G204" s="39"/>
      <c r="H204" s="39"/>
      <c r="I204" s="39"/>
      <c r="J204" s="39"/>
      <c r="K204" s="39"/>
      <c r="L204" s="39"/>
      <c r="O204" s="36"/>
      <c r="P204" s="36"/>
      <c r="Q204" s="36"/>
      <c r="R204" s="36"/>
      <c r="S204" s="36"/>
    </row>
    <row r="205" spans="1:19">
      <c r="A205" s="36"/>
      <c r="B205" s="39"/>
      <c r="C205" s="39"/>
      <c r="D205" s="39"/>
      <c r="E205" s="39"/>
      <c r="F205" s="39"/>
      <c r="G205" s="39"/>
      <c r="H205" s="39"/>
      <c r="I205" s="39"/>
      <c r="J205" s="39"/>
      <c r="K205" s="39"/>
      <c r="L205" s="39"/>
      <c r="O205" s="36"/>
      <c r="P205" s="36"/>
      <c r="Q205" s="36"/>
      <c r="R205" s="36"/>
      <c r="S205" s="36"/>
    </row>
    <row r="206" spans="1:19">
      <c r="A206" s="36"/>
      <c r="B206" s="39"/>
      <c r="C206" s="39"/>
      <c r="D206" s="39"/>
      <c r="E206" s="39"/>
      <c r="F206" s="39"/>
      <c r="G206" s="39"/>
      <c r="H206" s="39"/>
      <c r="I206" s="39"/>
      <c r="J206" s="39"/>
      <c r="K206" s="39"/>
      <c r="L206" s="39"/>
      <c r="O206" s="36"/>
      <c r="P206" s="36"/>
      <c r="Q206" s="36"/>
      <c r="R206" s="36"/>
      <c r="S206" s="36"/>
    </row>
    <row r="207" spans="1:19">
      <c r="A207" s="36"/>
      <c r="B207" s="39"/>
      <c r="C207" s="39"/>
      <c r="D207" s="39"/>
      <c r="E207" s="39"/>
      <c r="F207" s="39"/>
      <c r="G207" s="39"/>
      <c r="H207" s="39"/>
      <c r="I207" s="39"/>
      <c r="J207" s="39"/>
      <c r="K207" s="39"/>
      <c r="L207" s="39"/>
      <c r="O207" s="36"/>
      <c r="P207" s="36"/>
      <c r="Q207" s="36"/>
      <c r="R207" s="36"/>
      <c r="S207" s="36"/>
    </row>
    <row r="208" spans="1:19">
      <c r="A208" s="36"/>
      <c r="B208" s="39"/>
      <c r="C208" s="39"/>
      <c r="D208" s="39"/>
      <c r="E208" s="39"/>
      <c r="F208" s="39"/>
      <c r="G208" s="39"/>
      <c r="H208" s="39"/>
      <c r="I208" s="39"/>
      <c r="J208" s="39"/>
      <c r="K208" s="39"/>
      <c r="L208" s="39"/>
      <c r="O208" s="36"/>
      <c r="P208" s="36"/>
      <c r="Q208" s="36"/>
      <c r="R208" s="36"/>
      <c r="S208" s="36"/>
    </row>
    <row r="209" spans="1:19">
      <c r="A209" s="36"/>
      <c r="B209" s="39"/>
      <c r="C209" s="39"/>
      <c r="D209" s="39"/>
      <c r="E209" s="39"/>
      <c r="F209" s="39"/>
      <c r="G209" s="39"/>
      <c r="H209" s="39"/>
      <c r="I209" s="39"/>
      <c r="J209" s="39"/>
      <c r="K209" s="39"/>
      <c r="L209" s="39"/>
      <c r="O209" s="36"/>
      <c r="P209" s="36"/>
      <c r="Q209" s="36"/>
      <c r="R209" s="36"/>
      <c r="S209" s="36"/>
    </row>
    <row r="210" spans="1:19">
      <c r="A210" s="36"/>
      <c r="B210" s="39"/>
      <c r="C210" s="39"/>
      <c r="D210" s="39"/>
      <c r="E210" s="39"/>
      <c r="F210" s="39"/>
      <c r="G210" s="39"/>
      <c r="H210" s="39"/>
      <c r="I210" s="39"/>
      <c r="J210" s="39"/>
      <c r="K210" s="39"/>
      <c r="L210" s="39"/>
      <c r="O210" s="36"/>
      <c r="P210" s="36"/>
      <c r="Q210" s="36"/>
      <c r="R210" s="36"/>
      <c r="S210" s="36"/>
    </row>
    <row r="211" spans="1:19">
      <c r="A211" s="36"/>
      <c r="B211" s="39"/>
      <c r="C211" s="39"/>
      <c r="D211" s="39"/>
      <c r="E211" s="39"/>
      <c r="F211" s="39"/>
      <c r="G211" s="39"/>
      <c r="H211" s="39"/>
      <c r="I211" s="39"/>
      <c r="J211" s="39"/>
      <c r="K211" s="39"/>
      <c r="L211" s="39"/>
      <c r="O211" s="36"/>
      <c r="P211" s="36"/>
      <c r="Q211" s="36"/>
      <c r="R211" s="36"/>
      <c r="S211" s="36"/>
    </row>
    <row r="212" spans="1:19">
      <c r="A212" s="36"/>
      <c r="B212" s="39"/>
      <c r="C212" s="39"/>
      <c r="D212" s="39"/>
      <c r="E212" s="39"/>
      <c r="F212" s="39"/>
      <c r="G212" s="39"/>
      <c r="H212" s="39"/>
      <c r="I212" s="39"/>
      <c r="J212" s="39"/>
      <c r="K212" s="39"/>
      <c r="L212" s="39"/>
      <c r="O212" s="36"/>
      <c r="P212" s="36"/>
      <c r="Q212" s="36"/>
      <c r="R212" s="36"/>
      <c r="S212" s="36"/>
    </row>
    <row r="213" spans="1:19">
      <c r="A213" s="36"/>
      <c r="B213" s="39"/>
      <c r="C213" s="39"/>
      <c r="D213" s="39"/>
      <c r="E213" s="39"/>
      <c r="F213" s="39"/>
      <c r="G213" s="39"/>
      <c r="H213" s="39"/>
      <c r="I213" s="39"/>
      <c r="J213" s="39"/>
      <c r="K213" s="39"/>
      <c r="L213" s="39"/>
      <c r="O213" s="36"/>
      <c r="P213" s="36"/>
      <c r="Q213" s="36"/>
      <c r="R213" s="36"/>
      <c r="S213" s="36"/>
    </row>
    <row r="214" spans="1:19">
      <c r="A214" s="36"/>
      <c r="B214" s="39"/>
      <c r="C214" s="39"/>
      <c r="D214" s="39"/>
      <c r="E214" s="39"/>
      <c r="F214" s="39"/>
      <c r="G214" s="39"/>
      <c r="H214" s="39"/>
      <c r="I214" s="39"/>
      <c r="J214" s="39"/>
      <c r="K214" s="39"/>
      <c r="L214" s="39"/>
      <c r="O214" s="36"/>
      <c r="P214" s="36"/>
      <c r="Q214" s="36"/>
      <c r="R214" s="36"/>
      <c r="S214" s="36"/>
    </row>
    <row r="215" spans="1:19">
      <c r="A215" s="36"/>
      <c r="B215" s="39"/>
      <c r="C215" s="39"/>
      <c r="D215" s="39"/>
      <c r="E215" s="39"/>
      <c r="F215" s="39"/>
      <c r="G215" s="39"/>
      <c r="H215" s="39"/>
      <c r="I215" s="39"/>
      <c r="J215" s="39"/>
      <c r="K215" s="39"/>
      <c r="L215" s="39"/>
      <c r="O215" s="36"/>
      <c r="P215" s="36"/>
      <c r="Q215" s="36"/>
      <c r="R215" s="36"/>
      <c r="S215" s="36"/>
    </row>
    <row r="216" spans="1:19">
      <c r="A216" s="36"/>
      <c r="B216" s="39"/>
      <c r="C216" s="39"/>
      <c r="D216" s="39"/>
      <c r="E216" s="39"/>
      <c r="F216" s="39"/>
      <c r="G216" s="39"/>
      <c r="H216" s="39"/>
      <c r="I216" s="39"/>
      <c r="J216" s="39"/>
      <c r="K216" s="39"/>
      <c r="L216" s="39"/>
      <c r="O216" s="36"/>
      <c r="P216" s="36"/>
      <c r="Q216" s="36"/>
      <c r="R216" s="36"/>
      <c r="S216" s="36"/>
    </row>
    <row r="217" spans="1:19">
      <c r="A217" s="36"/>
      <c r="B217" s="39"/>
      <c r="C217" s="39"/>
      <c r="D217" s="39"/>
      <c r="E217" s="39"/>
      <c r="F217" s="39"/>
      <c r="G217" s="39"/>
      <c r="H217" s="39"/>
      <c r="I217" s="39"/>
      <c r="J217" s="39"/>
      <c r="K217" s="39"/>
      <c r="L217" s="39"/>
      <c r="O217" s="36"/>
      <c r="P217" s="36"/>
      <c r="Q217" s="36"/>
      <c r="R217" s="36"/>
      <c r="S217" s="36"/>
    </row>
    <row r="218" spans="1:19">
      <c r="A218" s="36"/>
      <c r="B218" s="39"/>
      <c r="C218" s="39"/>
      <c r="D218" s="39"/>
      <c r="E218" s="39"/>
      <c r="F218" s="39"/>
      <c r="G218" s="39"/>
      <c r="H218" s="39"/>
      <c r="I218" s="39"/>
      <c r="J218" s="39"/>
      <c r="K218" s="39"/>
      <c r="L218" s="39"/>
      <c r="O218" s="36"/>
      <c r="P218" s="36"/>
      <c r="Q218" s="36"/>
      <c r="R218" s="36"/>
      <c r="S218" s="36"/>
    </row>
    <row r="219" spans="1:19">
      <c r="A219" s="36"/>
      <c r="B219" s="39"/>
      <c r="C219" s="39"/>
      <c r="D219" s="39"/>
      <c r="E219" s="39"/>
      <c r="F219" s="39"/>
      <c r="G219" s="39"/>
      <c r="H219" s="39"/>
      <c r="I219" s="39"/>
      <c r="J219" s="39"/>
      <c r="K219" s="39"/>
      <c r="L219" s="39"/>
      <c r="O219" s="36"/>
      <c r="P219" s="36"/>
      <c r="Q219" s="36"/>
      <c r="R219" s="36"/>
      <c r="S219" s="36"/>
    </row>
    <row r="220" spans="1:19">
      <c r="A220" s="36"/>
      <c r="B220" s="39"/>
      <c r="C220" s="39"/>
      <c r="D220" s="39"/>
      <c r="E220" s="39"/>
      <c r="F220" s="39"/>
      <c r="G220" s="39"/>
      <c r="H220" s="39"/>
      <c r="I220" s="39"/>
      <c r="J220" s="39"/>
      <c r="K220" s="39"/>
      <c r="L220" s="39"/>
      <c r="O220" s="36"/>
      <c r="P220" s="36"/>
      <c r="Q220" s="36"/>
      <c r="R220" s="36"/>
      <c r="S220" s="36"/>
    </row>
    <row r="221" spans="1:19">
      <c r="A221" s="36"/>
      <c r="B221" s="39"/>
      <c r="C221" s="39"/>
      <c r="D221" s="39"/>
      <c r="E221" s="39"/>
      <c r="F221" s="39"/>
      <c r="G221" s="39"/>
      <c r="H221" s="39"/>
      <c r="I221" s="39"/>
      <c r="J221" s="39"/>
      <c r="K221" s="39"/>
      <c r="L221" s="39"/>
      <c r="O221" s="36"/>
      <c r="P221" s="36"/>
      <c r="Q221" s="36"/>
      <c r="R221" s="36"/>
      <c r="S221" s="36"/>
    </row>
    <row r="222" spans="1:19">
      <c r="A222" s="36"/>
      <c r="B222" s="39"/>
      <c r="C222" s="39"/>
      <c r="D222" s="39"/>
      <c r="E222" s="39"/>
      <c r="F222" s="39"/>
      <c r="G222" s="39"/>
      <c r="H222" s="39"/>
      <c r="I222" s="39"/>
      <c r="J222" s="39"/>
      <c r="K222" s="39"/>
      <c r="L222" s="39"/>
      <c r="O222" s="36"/>
      <c r="P222" s="36"/>
      <c r="Q222" s="36"/>
      <c r="R222" s="36"/>
      <c r="S222" s="36"/>
    </row>
    <row r="223" spans="1:19">
      <c r="A223" s="36"/>
      <c r="B223" s="39"/>
      <c r="C223" s="39"/>
      <c r="D223" s="39"/>
      <c r="E223" s="39"/>
      <c r="F223" s="39"/>
      <c r="G223" s="39"/>
      <c r="H223" s="39"/>
      <c r="I223" s="39"/>
      <c r="J223" s="39"/>
      <c r="K223" s="39"/>
      <c r="L223" s="39"/>
      <c r="O223" s="36"/>
      <c r="P223" s="36"/>
      <c r="Q223" s="36"/>
      <c r="R223" s="36"/>
      <c r="S223" s="36"/>
    </row>
    <row r="224" spans="1:19">
      <c r="A224" s="36"/>
      <c r="B224" s="39"/>
      <c r="C224" s="39"/>
      <c r="D224" s="39"/>
      <c r="E224" s="39"/>
      <c r="F224" s="39"/>
      <c r="G224" s="39"/>
      <c r="H224" s="39"/>
      <c r="I224" s="39"/>
      <c r="J224" s="39"/>
      <c r="K224" s="39"/>
      <c r="L224" s="39"/>
      <c r="O224" s="36"/>
      <c r="P224" s="36"/>
      <c r="Q224" s="36"/>
      <c r="R224" s="36"/>
      <c r="S224" s="36"/>
    </row>
    <row r="225" spans="1:19">
      <c r="A225" s="36"/>
      <c r="B225" s="39"/>
      <c r="C225" s="39"/>
      <c r="D225" s="39"/>
      <c r="E225" s="39"/>
      <c r="F225" s="39"/>
      <c r="G225" s="39"/>
      <c r="H225" s="39"/>
      <c r="I225" s="39"/>
      <c r="J225" s="39"/>
      <c r="K225" s="39"/>
      <c r="L225" s="39"/>
      <c r="O225" s="36"/>
      <c r="P225" s="36"/>
      <c r="Q225" s="36"/>
      <c r="R225" s="36"/>
      <c r="S225" s="36"/>
    </row>
    <row r="226" spans="1:19">
      <c r="A226" s="36"/>
      <c r="B226" s="39"/>
      <c r="C226" s="39"/>
      <c r="D226" s="39"/>
      <c r="E226" s="39"/>
      <c r="F226" s="39"/>
      <c r="G226" s="39"/>
      <c r="H226" s="39"/>
      <c r="I226" s="39"/>
      <c r="J226" s="39"/>
      <c r="K226" s="39"/>
      <c r="L226" s="39"/>
      <c r="O226" s="36"/>
      <c r="P226" s="36"/>
      <c r="Q226" s="36"/>
      <c r="R226" s="36"/>
      <c r="S226" s="36"/>
    </row>
    <row r="227" spans="1:19">
      <c r="A227" s="36"/>
      <c r="B227" s="39"/>
      <c r="C227" s="39"/>
      <c r="D227" s="39"/>
      <c r="E227" s="39"/>
      <c r="F227" s="39"/>
      <c r="G227" s="39"/>
      <c r="H227" s="39"/>
      <c r="I227" s="39"/>
      <c r="J227" s="39"/>
      <c r="K227" s="39"/>
      <c r="L227" s="39"/>
      <c r="O227" s="36"/>
      <c r="P227" s="36"/>
      <c r="Q227" s="36"/>
      <c r="R227" s="36"/>
      <c r="S227" s="36"/>
    </row>
    <row r="228" spans="1:19">
      <c r="A228" s="36"/>
      <c r="B228" s="39"/>
      <c r="C228" s="39"/>
      <c r="D228" s="39"/>
      <c r="E228" s="39"/>
      <c r="F228" s="39"/>
      <c r="G228" s="39"/>
      <c r="H228" s="39"/>
      <c r="I228" s="39"/>
      <c r="J228" s="39"/>
      <c r="K228" s="39"/>
      <c r="L228" s="39"/>
      <c r="O228" s="36"/>
      <c r="P228" s="36"/>
      <c r="Q228" s="36"/>
      <c r="R228" s="36"/>
      <c r="S228" s="36"/>
    </row>
    <row r="229" spans="1:19">
      <c r="A229" s="36"/>
      <c r="B229" s="39"/>
      <c r="C229" s="39"/>
      <c r="D229" s="39"/>
      <c r="E229" s="39"/>
      <c r="F229" s="39"/>
      <c r="G229" s="39"/>
      <c r="H229" s="39"/>
      <c r="I229" s="39"/>
      <c r="J229" s="39"/>
      <c r="K229" s="39"/>
      <c r="L229" s="39"/>
      <c r="O229" s="36"/>
      <c r="P229" s="36"/>
      <c r="Q229" s="36"/>
      <c r="R229" s="36"/>
      <c r="S229" s="36"/>
    </row>
    <row r="230" spans="1:19">
      <c r="A230" s="36"/>
      <c r="B230" s="39"/>
      <c r="C230" s="39"/>
      <c r="D230" s="39"/>
      <c r="E230" s="39"/>
      <c r="F230" s="39"/>
      <c r="G230" s="39"/>
      <c r="H230" s="39"/>
      <c r="I230" s="39"/>
      <c r="J230" s="39"/>
      <c r="K230" s="39"/>
      <c r="L230" s="39"/>
      <c r="O230" s="36"/>
      <c r="P230" s="36"/>
      <c r="Q230" s="36"/>
      <c r="R230" s="36"/>
      <c r="S230" s="36"/>
    </row>
    <row r="231" spans="1:19">
      <c r="A231" s="36"/>
      <c r="B231" s="39"/>
      <c r="C231" s="39"/>
      <c r="D231" s="39"/>
      <c r="E231" s="39"/>
      <c r="F231" s="39"/>
      <c r="G231" s="39"/>
      <c r="H231" s="39"/>
      <c r="I231" s="39"/>
      <c r="J231" s="39"/>
      <c r="K231" s="39"/>
      <c r="L231" s="39"/>
      <c r="O231" s="36"/>
      <c r="P231" s="36"/>
      <c r="Q231" s="36"/>
      <c r="R231" s="36"/>
      <c r="S231" s="36"/>
    </row>
    <row r="232" spans="1:19">
      <c r="A232" s="36"/>
      <c r="B232" s="39"/>
      <c r="C232" s="39"/>
      <c r="D232" s="39"/>
      <c r="E232" s="39"/>
      <c r="F232" s="39"/>
      <c r="G232" s="39"/>
      <c r="H232" s="39"/>
      <c r="I232" s="39"/>
      <c r="J232" s="39"/>
      <c r="K232" s="39"/>
      <c r="L232" s="39"/>
      <c r="O232" s="36"/>
      <c r="P232" s="36"/>
      <c r="Q232" s="36"/>
      <c r="R232" s="36"/>
      <c r="S232" s="36"/>
    </row>
    <row r="233" spans="1:19">
      <c r="A233" s="36"/>
      <c r="B233" s="39"/>
      <c r="C233" s="39"/>
      <c r="D233" s="39"/>
      <c r="E233" s="39"/>
      <c r="F233" s="39"/>
      <c r="G233" s="39"/>
      <c r="H233" s="39"/>
      <c r="I233" s="39"/>
      <c r="J233" s="39"/>
      <c r="K233" s="39"/>
      <c r="L233" s="39"/>
      <c r="O233" s="36"/>
      <c r="P233" s="36"/>
      <c r="Q233" s="36"/>
      <c r="R233" s="36"/>
      <c r="S233" s="36"/>
    </row>
    <row r="234" spans="1:19">
      <c r="A234" s="36"/>
      <c r="B234" s="39"/>
      <c r="C234" s="39"/>
      <c r="D234" s="39"/>
      <c r="E234" s="39"/>
      <c r="F234" s="39"/>
      <c r="G234" s="39"/>
      <c r="H234" s="39"/>
      <c r="I234" s="39"/>
      <c r="J234" s="39"/>
      <c r="K234" s="39"/>
      <c r="L234" s="39"/>
      <c r="O234" s="36"/>
      <c r="P234" s="36"/>
      <c r="Q234" s="36"/>
      <c r="R234" s="36"/>
      <c r="S234" s="36"/>
    </row>
    <row r="235" spans="1:19">
      <c r="A235" s="36"/>
      <c r="B235" s="39"/>
      <c r="C235" s="39"/>
      <c r="D235" s="39"/>
      <c r="E235" s="39"/>
      <c r="F235" s="39"/>
      <c r="G235" s="39"/>
      <c r="H235" s="39"/>
      <c r="I235" s="39"/>
      <c r="J235" s="39"/>
      <c r="K235" s="39"/>
      <c r="L235" s="39"/>
      <c r="O235" s="36"/>
      <c r="P235" s="36"/>
      <c r="Q235" s="36"/>
      <c r="R235" s="36"/>
      <c r="S235" s="36"/>
    </row>
    <row r="236" spans="1:19">
      <c r="A236" s="36"/>
      <c r="B236" s="39"/>
      <c r="C236" s="39"/>
      <c r="D236" s="39"/>
      <c r="E236" s="39"/>
      <c r="F236" s="39"/>
      <c r="G236" s="39"/>
      <c r="H236" s="39"/>
      <c r="I236" s="39"/>
      <c r="J236" s="39"/>
      <c r="K236" s="39"/>
      <c r="L236" s="39"/>
      <c r="O236" s="36"/>
      <c r="P236" s="36"/>
      <c r="Q236" s="36"/>
      <c r="R236" s="36"/>
      <c r="S236" s="36"/>
    </row>
    <row r="237" spans="1:19">
      <c r="A237" s="36"/>
      <c r="B237" s="39"/>
      <c r="C237" s="39"/>
      <c r="D237" s="39"/>
      <c r="E237" s="39"/>
      <c r="F237" s="39"/>
      <c r="G237" s="39"/>
      <c r="H237" s="39"/>
      <c r="I237" s="39"/>
      <c r="J237" s="39"/>
      <c r="K237" s="39"/>
      <c r="L237" s="39"/>
      <c r="O237" s="36"/>
      <c r="P237" s="36"/>
      <c r="Q237" s="36"/>
      <c r="R237" s="36"/>
      <c r="S237" s="36"/>
    </row>
    <row r="238" spans="1:19">
      <c r="A238" s="36"/>
      <c r="B238" s="39"/>
      <c r="C238" s="39"/>
      <c r="D238" s="39"/>
      <c r="E238" s="39"/>
      <c r="F238" s="39"/>
      <c r="G238" s="39"/>
      <c r="H238" s="39"/>
      <c r="I238" s="39"/>
      <c r="J238" s="39"/>
      <c r="K238" s="39"/>
      <c r="L238" s="39"/>
      <c r="O238" s="36"/>
      <c r="P238" s="36"/>
      <c r="Q238" s="36"/>
      <c r="R238" s="36"/>
      <c r="S238" s="36"/>
    </row>
    <row r="239" spans="1:19">
      <c r="A239" s="36"/>
      <c r="B239" s="39"/>
      <c r="C239" s="39"/>
      <c r="D239" s="39"/>
      <c r="E239" s="39"/>
      <c r="F239" s="39"/>
      <c r="G239" s="39"/>
      <c r="H239" s="39"/>
      <c r="I239" s="39"/>
      <c r="J239" s="39"/>
      <c r="K239" s="39"/>
      <c r="L239" s="39"/>
      <c r="O239" s="36"/>
      <c r="P239" s="36"/>
      <c r="Q239" s="36"/>
      <c r="R239" s="36"/>
      <c r="S239" s="36"/>
    </row>
    <row r="240" spans="1:19">
      <c r="A240" s="36"/>
      <c r="B240" s="39"/>
      <c r="C240" s="39"/>
      <c r="D240" s="39"/>
      <c r="E240" s="39"/>
      <c r="F240" s="39"/>
      <c r="G240" s="39"/>
      <c r="H240" s="39"/>
      <c r="I240" s="39"/>
      <c r="J240" s="39"/>
      <c r="K240" s="39"/>
      <c r="L240" s="39"/>
      <c r="O240" s="36"/>
      <c r="P240" s="36"/>
      <c r="Q240" s="36"/>
      <c r="R240" s="36"/>
      <c r="S240" s="36"/>
    </row>
    <row r="241" spans="1:19">
      <c r="A241" s="36"/>
      <c r="B241" s="39"/>
      <c r="C241" s="39"/>
      <c r="D241" s="39"/>
      <c r="E241" s="39"/>
      <c r="F241" s="39"/>
      <c r="G241" s="39"/>
      <c r="H241" s="39"/>
      <c r="I241" s="39"/>
      <c r="J241" s="39"/>
      <c r="K241" s="39"/>
      <c r="L241" s="39"/>
      <c r="O241" s="36"/>
      <c r="P241" s="36"/>
      <c r="Q241" s="36"/>
      <c r="R241" s="36"/>
      <c r="S241" s="36"/>
    </row>
    <row r="242" spans="1:19">
      <c r="A242" s="36"/>
      <c r="B242" s="39"/>
      <c r="C242" s="39"/>
      <c r="D242" s="39"/>
      <c r="E242" s="39"/>
      <c r="F242" s="39"/>
      <c r="G242" s="39"/>
      <c r="H242" s="39"/>
      <c r="I242" s="39"/>
      <c r="J242" s="39"/>
      <c r="K242" s="39"/>
      <c r="L242" s="39"/>
      <c r="O242" s="36"/>
      <c r="P242" s="36"/>
      <c r="Q242" s="36"/>
      <c r="R242" s="36"/>
      <c r="S242" s="36"/>
    </row>
    <row r="243" spans="1:19">
      <c r="A243" s="36"/>
      <c r="B243" s="39"/>
      <c r="C243" s="39"/>
      <c r="D243" s="39"/>
      <c r="E243" s="39"/>
      <c r="F243" s="39"/>
      <c r="G243" s="39"/>
      <c r="H243" s="39"/>
      <c r="I243" s="39"/>
      <c r="J243" s="39"/>
      <c r="K243" s="39"/>
      <c r="L243" s="39"/>
      <c r="O243" s="36"/>
      <c r="P243" s="36"/>
      <c r="Q243" s="36"/>
      <c r="R243" s="36"/>
      <c r="S243" s="36"/>
    </row>
    <row r="244" spans="1:19">
      <c r="A244" s="36"/>
      <c r="B244" s="39"/>
      <c r="C244" s="39"/>
      <c r="D244" s="39"/>
      <c r="E244" s="39"/>
      <c r="F244" s="39"/>
      <c r="G244" s="39"/>
      <c r="H244" s="39"/>
      <c r="I244" s="39"/>
      <c r="J244" s="39"/>
      <c r="K244" s="39"/>
      <c r="L244" s="39"/>
      <c r="O244" s="36"/>
      <c r="P244" s="36"/>
      <c r="Q244" s="36"/>
      <c r="R244" s="36"/>
      <c r="S244" s="36"/>
    </row>
    <row r="245" spans="1:19">
      <c r="A245" s="36"/>
      <c r="B245" s="39"/>
      <c r="C245" s="39"/>
      <c r="D245" s="39"/>
      <c r="E245" s="39"/>
      <c r="F245" s="39"/>
      <c r="G245" s="39"/>
      <c r="H245" s="39"/>
      <c r="I245" s="39"/>
      <c r="J245" s="39"/>
      <c r="K245" s="39"/>
      <c r="L245" s="39"/>
      <c r="O245" s="36"/>
      <c r="P245" s="36"/>
      <c r="Q245" s="36"/>
      <c r="R245" s="36"/>
      <c r="S245" s="36"/>
    </row>
    <row r="246" spans="1:19">
      <c r="A246" s="36"/>
      <c r="B246" s="39"/>
      <c r="C246" s="39"/>
      <c r="D246" s="39"/>
      <c r="E246" s="39"/>
      <c r="F246" s="39"/>
      <c r="G246" s="39"/>
      <c r="H246" s="39"/>
      <c r="I246" s="39"/>
      <c r="J246" s="39"/>
      <c r="K246" s="39"/>
      <c r="L246" s="39"/>
      <c r="O246" s="36"/>
      <c r="P246" s="36"/>
      <c r="Q246" s="36"/>
      <c r="R246" s="36"/>
      <c r="S246" s="36"/>
    </row>
    <row r="247" spans="1:19">
      <c r="A247" s="36"/>
      <c r="B247" s="39"/>
      <c r="C247" s="39"/>
      <c r="D247" s="39"/>
      <c r="E247" s="39"/>
      <c r="F247" s="39"/>
      <c r="G247" s="39"/>
      <c r="H247" s="39"/>
      <c r="I247" s="39"/>
      <c r="J247" s="39"/>
      <c r="K247" s="39"/>
      <c r="L247" s="39"/>
      <c r="O247" s="36"/>
      <c r="P247" s="36"/>
      <c r="Q247" s="36"/>
      <c r="R247" s="36"/>
      <c r="S247" s="36"/>
    </row>
    <row r="248" spans="1:19">
      <c r="A248" s="36"/>
      <c r="B248" s="39"/>
      <c r="C248" s="39"/>
      <c r="D248" s="39"/>
      <c r="E248" s="39"/>
      <c r="F248" s="39"/>
      <c r="G248" s="39"/>
      <c r="H248" s="39"/>
      <c r="I248" s="39"/>
      <c r="J248" s="39"/>
      <c r="K248" s="39"/>
      <c r="L248" s="39"/>
      <c r="O248" s="36"/>
      <c r="P248" s="36"/>
      <c r="Q248" s="36"/>
      <c r="R248" s="36"/>
      <c r="S248" s="36"/>
    </row>
    <row r="249" spans="1:19">
      <c r="A249" s="36"/>
      <c r="B249" s="39"/>
      <c r="C249" s="39"/>
      <c r="D249" s="39"/>
      <c r="E249" s="39"/>
      <c r="F249" s="39"/>
      <c r="G249" s="39"/>
      <c r="H249" s="39"/>
      <c r="I249" s="39"/>
      <c r="J249" s="39"/>
      <c r="K249" s="39"/>
      <c r="L249" s="39"/>
      <c r="O249" s="36"/>
      <c r="P249" s="36"/>
      <c r="Q249" s="36"/>
      <c r="R249" s="36"/>
      <c r="S249" s="36"/>
    </row>
    <row r="250" spans="1:19">
      <c r="A250" s="36"/>
      <c r="B250" s="39"/>
      <c r="C250" s="39"/>
      <c r="D250" s="39"/>
      <c r="E250" s="39"/>
      <c r="F250" s="39"/>
      <c r="G250" s="39"/>
      <c r="H250" s="39"/>
      <c r="I250" s="39"/>
      <c r="J250" s="39"/>
      <c r="K250" s="39"/>
      <c r="L250" s="39"/>
      <c r="O250" s="36"/>
      <c r="P250" s="36"/>
      <c r="Q250" s="36"/>
      <c r="R250" s="36"/>
      <c r="S250" s="36"/>
    </row>
    <row r="251" spans="1:19">
      <c r="A251" s="36"/>
      <c r="B251" s="39"/>
      <c r="C251" s="39"/>
      <c r="D251" s="39"/>
      <c r="E251" s="39"/>
      <c r="F251" s="39"/>
      <c r="G251" s="39"/>
      <c r="H251" s="39"/>
      <c r="I251" s="39"/>
      <c r="J251" s="39"/>
      <c r="K251" s="39"/>
      <c r="L251" s="39"/>
      <c r="O251" s="36"/>
      <c r="P251" s="36"/>
      <c r="Q251" s="36"/>
      <c r="R251" s="36"/>
      <c r="S251" s="36"/>
    </row>
    <row r="252" spans="1:19">
      <c r="A252" s="36"/>
      <c r="B252" s="39"/>
      <c r="C252" s="39"/>
      <c r="D252" s="39"/>
      <c r="E252" s="39"/>
      <c r="F252" s="39"/>
      <c r="G252" s="39"/>
      <c r="H252" s="39"/>
      <c r="I252" s="39"/>
      <c r="J252" s="39"/>
      <c r="K252" s="39"/>
      <c r="L252" s="39"/>
      <c r="O252" s="36"/>
      <c r="P252" s="36"/>
      <c r="Q252" s="36"/>
      <c r="R252" s="36"/>
      <c r="S252" s="36"/>
    </row>
    <row r="253" spans="1:19">
      <c r="A253" s="36"/>
      <c r="B253" s="39"/>
      <c r="C253" s="39"/>
      <c r="D253" s="39"/>
      <c r="E253" s="39"/>
      <c r="F253" s="39"/>
      <c r="G253" s="39"/>
      <c r="H253" s="39"/>
      <c r="I253" s="39"/>
      <c r="J253" s="39"/>
      <c r="K253" s="39"/>
      <c r="L253" s="39"/>
      <c r="O253" s="36"/>
      <c r="P253" s="36"/>
      <c r="Q253" s="36"/>
      <c r="R253" s="36"/>
      <c r="S253" s="36"/>
    </row>
    <row r="254" spans="1:19">
      <c r="A254" s="36"/>
      <c r="B254" s="39"/>
      <c r="C254" s="39"/>
      <c r="D254" s="39"/>
      <c r="E254" s="39"/>
      <c r="F254" s="39"/>
      <c r="G254" s="39"/>
      <c r="H254" s="39"/>
      <c r="I254" s="39"/>
      <c r="J254" s="39"/>
      <c r="K254" s="39"/>
      <c r="L254" s="39"/>
      <c r="O254" s="36"/>
      <c r="P254" s="36"/>
      <c r="Q254" s="36"/>
      <c r="R254" s="36"/>
      <c r="S254" s="36"/>
    </row>
    <row r="255" spans="1:19">
      <c r="A255" s="36"/>
      <c r="B255" s="39"/>
      <c r="C255" s="39"/>
      <c r="D255" s="39"/>
      <c r="E255" s="39"/>
      <c r="F255" s="39"/>
      <c r="G255" s="39"/>
      <c r="H255" s="39"/>
      <c r="I255" s="39"/>
      <c r="J255" s="39"/>
      <c r="K255" s="39"/>
      <c r="L255" s="39"/>
      <c r="O255" s="36"/>
      <c r="P255" s="36"/>
      <c r="Q255" s="36"/>
      <c r="R255" s="36"/>
      <c r="S255" s="36"/>
    </row>
    <row r="256" spans="1:19">
      <c r="A256" s="36"/>
      <c r="B256" s="39"/>
      <c r="C256" s="39"/>
      <c r="D256" s="39"/>
      <c r="E256" s="39"/>
      <c r="F256" s="39"/>
      <c r="G256" s="39"/>
      <c r="H256" s="39"/>
      <c r="I256" s="39"/>
      <c r="J256" s="39"/>
      <c r="K256" s="39"/>
      <c r="L256" s="39"/>
      <c r="O256" s="36"/>
      <c r="P256" s="36"/>
      <c r="Q256" s="36"/>
      <c r="R256" s="36"/>
      <c r="S256" s="36"/>
    </row>
    <row r="257" spans="1:19">
      <c r="A257" s="36"/>
      <c r="B257" s="39"/>
      <c r="C257" s="39"/>
      <c r="D257" s="39"/>
      <c r="E257" s="39"/>
      <c r="F257" s="39"/>
      <c r="G257" s="39"/>
      <c r="H257" s="39"/>
      <c r="I257" s="39"/>
      <c r="J257" s="39"/>
      <c r="K257" s="39"/>
      <c r="L257" s="39"/>
      <c r="O257" s="36"/>
      <c r="P257" s="36"/>
      <c r="Q257" s="36"/>
      <c r="R257" s="36"/>
      <c r="S257" s="36"/>
    </row>
    <row r="258" spans="1:19">
      <c r="A258" s="36"/>
      <c r="B258" s="39"/>
      <c r="C258" s="39"/>
      <c r="D258" s="39"/>
      <c r="E258" s="39"/>
      <c r="F258" s="39"/>
      <c r="G258" s="39"/>
      <c r="H258" s="39"/>
      <c r="I258" s="39"/>
      <c r="J258" s="39"/>
      <c r="K258" s="39"/>
      <c r="L258" s="39"/>
      <c r="O258" s="36"/>
      <c r="P258" s="36"/>
      <c r="Q258" s="36"/>
      <c r="R258" s="36"/>
      <c r="S258" s="36"/>
    </row>
    <row r="259" spans="1:19">
      <c r="A259" s="36"/>
      <c r="B259" s="39"/>
      <c r="C259" s="39"/>
      <c r="D259" s="39"/>
      <c r="E259" s="39"/>
      <c r="F259" s="39"/>
      <c r="G259" s="39"/>
      <c r="H259" s="39"/>
      <c r="I259" s="39"/>
      <c r="J259" s="39"/>
      <c r="K259" s="39"/>
      <c r="L259" s="39"/>
      <c r="O259" s="36"/>
      <c r="P259" s="36"/>
      <c r="Q259" s="36"/>
      <c r="R259" s="36"/>
      <c r="S259" s="36"/>
    </row>
    <row r="260" spans="1:19">
      <c r="A260" s="36"/>
      <c r="B260" s="39"/>
      <c r="C260" s="39"/>
      <c r="D260" s="39"/>
      <c r="E260" s="39"/>
      <c r="F260" s="39"/>
      <c r="G260" s="39"/>
      <c r="H260" s="39"/>
      <c r="I260" s="39"/>
      <c r="J260" s="39"/>
      <c r="K260" s="39"/>
      <c r="L260" s="39"/>
      <c r="O260" s="36"/>
      <c r="P260" s="36"/>
      <c r="Q260" s="36"/>
      <c r="R260" s="36"/>
      <c r="S260" s="36"/>
    </row>
    <row r="261" spans="1:19">
      <c r="A261" s="36"/>
      <c r="B261" s="39"/>
      <c r="C261" s="39"/>
      <c r="D261" s="39"/>
      <c r="E261" s="39"/>
      <c r="F261" s="39"/>
      <c r="G261" s="39"/>
      <c r="H261" s="39"/>
      <c r="I261" s="39"/>
      <c r="J261" s="39"/>
      <c r="K261" s="39"/>
      <c r="L261" s="39"/>
      <c r="O261" s="36"/>
      <c r="P261" s="36"/>
      <c r="Q261" s="36"/>
      <c r="R261" s="36"/>
      <c r="S261" s="36"/>
    </row>
    <row r="262" spans="1:19">
      <c r="A262" s="36"/>
      <c r="B262" s="39"/>
      <c r="C262" s="39"/>
      <c r="D262" s="39"/>
      <c r="E262" s="39"/>
      <c r="F262" s="39"/>
      <c r="G262" s="39"/>
      <c r="H262" s="39"/>
      <c r="I262" s="39"/>
      <c r="J262" s="39"/>
      <c r="K262" s="39"/>
      <c r="L262" s="39"/>
      <c r="O262" s="36"/>
      <c r="P262" s="36"/>
      <c r="Q262" s="36"/>
      <c r="R262" s="36"/>
      <c r="S262" s="36"/>
    </row>
    <row r="263" spans="1:19">
      <c r="A263" s="36"/>
      <c r="B263" s="39"/>
      <c r="C263" s="39"/>
      <c r="D263" s="39"/>
      <c r="E263" s="39"/>
      <c r="F263" s="39"/>
      <c r="G263" s="39"/>
      <c r="H263" s="39"/>
      <c r="I263" s="39"/>
      <c r="J263" s="39"/>
      <c r="K263" s="39"/>
      <c r="L263" s="39"/>
      <c r="O263" s="36"/>
      <c r="P263" s="36"/>
      <c r="Q263" s="36"/>
      <c r="R263" s="36"/>
      <c r="S263" s="36"/>
    </row>
    <row r="264" spans="1:19">
      <c r="A264" s="36"/>
      <c r="B264" s="39"/>
      <c r="C264" s="39"/>
      <c r="D264" s="39"/>
      <c r="E264" s="39"/>
      <c r="F264" s="39"/>
      <c r="G264" s="39"/>
      <c r="H264" s="39"/>
      <c r="I264" s="39"/>
      <c r="J264" s="39"/>
      <c r="K264" s="39"/>
      <c r="L264" s="39"/>
      <c r="O264" s="36"/>
      <c r="P264" s="36"/>
      <c r="Q264" s="36"/>
      <c r="R264" s="36"/>
      <c r="S264" s="36"/>
    </row>
    <row r="265" spans="1:19">
      <c r="A265" s="36"/>
      <c r="B265" s="39"/>
      <c r="C265" s="39"/>
      <c r="D265" s="39"/>
      <c r="E265" s="39"/>
      <c r="F265" s="39"/>
      <c r="G265" s="39"/>
      <c r="H265" s="39"/>
      <c r="I265" s="39"/>
      <c r="J265" s="39"/>
      <c r="K265" s="39"/>
      <c r="L265" s="39"/>
      <c r="O265" s="36"/>
      <c r="P265" s="36"/>
      <c r="Q265" s="36"/>
      <c r="R265" s="36"/>
      <c r="S265" s="36"/>
    </row>
    <row r="266" spans="1:19">
      <c r="A266" s="36"/>
      <c r="B266" s="39"/>
      <c r="C266" s="39"/>
      <c r="D266" s="39"/>
      <c r="E266" s="39"/>
      <c r="F266" s="39"/>
      <c r="G266" s="39"/>
      <c r="H266" s="39"/>
      <c r="I266" s="39"/>
      <c r="J266" s="39"/>
      <c r="K266" s="39"/>
      <c r="L266" s="39"/>
      <c r="O266" s="36"/>
      <c r="P266" s="36"/>
      <c r="Q266" s="36"/>
      <c r="R266" s="36"/>
      <c r="S266" s="36"/>
    </row>
    <row r="267" spans="1:19">
      <c r="A267" s="36"/>
      <c r="B267" s="39"/>
      <c r="C267" s="39"/>
      <c r="D267" s="39"/>
      <c r="E267" s="39"/>
      <c r="F267" s="39"/>
      <c r="G267" s="39"/>
      <c r="H267" s="39"/>
      <c r="I267" s="39"/>
      <c r="J267" s="39"/>
      <c r="K267" s="39"/>
      <c r="L267" s="39"/>
      <c r="O267" s="36"/>
      <c r="P267" s="36"/>
      <c r="Q267" s="36"/>
      <c r="R267" s="36"/>
      <c r="S267" s="36"/>
    </row>
    <row r="268" spans="1:19">
      <c r="A268" s="36"/>
      <c r="B268" s="39"/>
      <c r="C268" s="39"/>
      <c r="D268" s="39"/>
      <c r="E268" s="39"/>
      <c r="F268" s="39"/>
      <c r="G268" s="39"/>
      <c r="H268" s="39"/>
      <c r="I268" s="39"/>
      <c r="J268" s="39"/>
      <c r="K268" s="39"/>
      <c r="L268" s="39"/>
      <c r="O268" s="36"/>
      <c r="P268" s="36"/>
      <c r="Q268" s="36"/>
      <c r="R268" s="36"/>
      <c r="S268" s="36"/>
    </row>
    <row r="269" spans="1:19">
      <c r="A269" s="36"/>
      <c r="B269" s="39"/>
      <c r="C269" s="39"/>
      <c r="D269" s="39"/>
      <c r="E269" s="39"/>
      <c r="F269" s="39"/>
      <c r="G269" s="39"/>
      <c r="H269" s="39"/>
      <c r="I269" s="39"/>
      <c r="J269" s="39"/>
      <c r="K269" s="39"/>
      <c r="L269" s="39"/>
      <c r="O269" s="36"/>
      <c r="P269" s="36"/>
      <c r="Q269" s="36"/>
      <c r="R269" s="36"/>
      <c r="S269" s="36"/>
    </row>
    <row r="270" spans="1:19">
      <c r="A270" s="36"/>
      <c r="B270" s="39"/>
      <c r="C270" s="39"/>
      <c r="D270" s="39"/>
      <c r="E270" s="39"/>
      <c r="F270" s="39"/>
      <c r="G270" s="39"/>
      <c r="H270" s="39"/>
      <c r="I270" s="39"/>
      <c r="J270" s="39"/>
      <c r="K270" s="39"/>
      <c r="L270" s="39"/>
      <c r="O270" s="36"/>
      <c r="P270" s="36"/>
      <c r="Q270" s="36"/>
      <c r="R270" s="36"/>
      <c r="S270" s="36"/>
    </row>
    <row r="271" spans="1:19">
      <c r="A271" s="36"/>
      <c r="B271" s="39"/>
      <c r="C271" s="39"/>
      <c r="D271" s="39"/>
      <c r="E271" s="39"/>
      <c r="F271" s="39"/>
      <c r="G271" s="39"/>
      <c r="H271" s="39"/>
      <c r="I271" s="39"/>
      <c r="J271" s="39"/>
      <c r="K271" s="39"/>
      <c r="L271" s="39"/>
      <c r="O271" s="36"/>
      <c r="P271" s="36"/>
      <c r="Q271" s="36"/>
      <c r="R271" s="36"/>
      <c r="S271" s="36"/>
    </row>
    <row r="272" spans="1:19">
      <c r="A272" s="36"/>
      <c r="B272" s="39"/>
      <c r="C272" s="39"/>
      <c r="D272" s="39"/>
      <c r="E272" s="39"/>
      <c r="F272" s="39"/>
      <c r="G272" s="39"/>
      <c r="H272" s="39"/>
      <c r="I272" s="39"/>
      <c r="J272" s="39"/>
      <c r="K272" s="39"/>
      <c r="L272" s="39"/>
      <c r="O272" s="36"/>
      <c r="P272" s="36"/>
      <c r="Q272" s="36"/>
      <c r="R272" s="36"/>
      <c r="S272" s="36"/>
    </row>
    <row r="273" spans="1:19">
      <c r="A273" s="36"/>
      <c r="B273" s="39"/>
      <c r="C273" s="39"/>
      <c r="D273" s="39"/>
      <c r="E273" s="39"/>
      <c r="F273" s="39"/>
      <c r="G273" s="39"/>
      <c r="H273" s="39"/>
      <c r="I273" s="39"/>
      <c r="J273" s="39"/>
      <c r="K273" s="39"/>
      <c r="L273" s="39"/>
      <c r="O273" s="36"/>
      <c r="P273" s="36"/>
      <c r="Q273" s="36"/>
      <c r="R273" s="36"/>
      <c r="S273" s="36"/>
    </row>
    <row r="274" spans="1:19">
      <c r="A274" s="36"/>
      <c r="B274" s="39"/>
      <c r="C274" s="39"/>
      <c r="D274" s="39"/>
      <c r="E274" s="39"/>
      <c r="F274" s="39"/>
      <c r="G274" s="39"/>
      <c r="H274" s="39"/>
      <c r="I274" s="39"/>
      <c r="J274" s="39"/>
      <c r="K274" s="39"/>
      <c r="L274" s="39"/>
      <c r="O274" s="36"/>
      <c r="P274" s="36"/>
      <c r="Q274" s="36"/>
      <c r="R274" s="36"/>
      <c r="S274" s="36"/>
    </row>
    <row r="275" spans="1:19">
      <c r="A275" s="36"/>
      <c r="B275" s="39"/>
      <c r="C275" s="39"/>
      <c r="D275" s="39"/>
      <c r="E275" s="39"/>
      <c r="F275" s="39"/>
      <c r="G275" s="39"/>
      <c r="H275" s="39"/>
      <c r="I275" s="39"/>
      <c r="J275" s="39"/>
      <c r="K275" s="39"/>
      <c r="L275" s="39"/>
      <c r="O275" s="36"/>
      <c r="P275" s="36"/>
      <c r="Q275" s="36"/>
      <c r="R275" s="36"/>
      <c r="S275" s="36"/>
    </row>
    <row r="276" spans="1:19">
      <c r="A276" s="36"/>
      <c r="B276" s="39"/>
      <c r="C276" s="39"/>
      <c r="D276" s="39"/>
      <c r="E276" s="39"/>
      <c r="F276" s="39"/>
      <c r="G276" s="39"/>
      <c r="H276" s="39"/>
      <c r="I276" s="39"/>
      <c r="J276" s="39"/>
      <c r="K276" s="39"/>
      <c r="L276" s="39"/>
      <c r="O276" s="36"/>
      <c r="P276" s="36"/>
      <c r="Q276" s="36"/>
      <c r="R276" s="36"/>
      <c r="S276" s="36"/>
    </row>
    <row r="277" spans="1:19">
      <c r="A277" s="36"/>
      <c r="B277" s="39"/>
      <c r="C277" s="39"/>
      <c r="D277" s="39"/>
      <c r="E277" s="39"/>
      <c r="F277" s="39"/>
      <c r="G277" s="39"/>
      <c r="H277" s="39"/>
      <c r="I277" s="39"/>
      <c r="J277" s="39"/>
      <c r="K277" s="39"/>
      <c r="L277" s="39"/>
      <c r="O277" s="36"/>
      <c r="P277" s="36"/>
      <c r="Q277" s="36"/>
      <c r="R277" s="36"/>
      <c r="S277" s="36"/>
    </row>
    <row r="278" spans="1:19">
      <c r="A278" s="36"/>
      <c r="B278" s="39"/>
      <c r="C278" s="39"/>
      <c r="D278" s="39"/>
      <c r="E278" s="39"/>
      <c r="F278" s="39"/>
      <c r="G278" s="39"/>
      <c r="H278" s="39"/>
      <c r="I278" s="39"/>
      <c r="J278" s="39"/>
      <c r="K278" s="39"/>
      <c r="L278" s="39"/>
      <c r="O278" s="36"/>
      <c r="P278" s="36"/>
      <c r="Q278" s="36"/>
      <c r="R278" s="36"/>
      <c r="S278" s="36"/>
    </row>
    <row r="279" spans="1:19">
      <c r="A279" s="36"/>
      <c r="B279" s="39"/>
      <c r="C279" s="39"/>
      <c r="D279" s="39"/>
      <c r="E279" s="39"/>
      <c r="F279" s="39"/>
      <c r="G279" s="39"/>
      <c r="H279" s="39"/>
      <c r="I279" s="39"/>
      <c r="J279" s="39"/>
      <c r="K279" s="39"/>
      <c r="L279" s="39"/>
      <c r="O279" s="36"/>
      <c r="P279" s="36"/>
      <c r="Q279" s="36"/>
      <c r="R279" s="36"/>
      <c r="S279" s="36"/>
    </row>
    <row r="280" spans="1:19">
      <c r="A280" s="36"/>
      <c r="B280" s="39"/>
      <c r="C280" s="39"/>
      <c r="D280" s="39"/>
      <c r="E280" s="39"/>
      <c r="F280" s="39"/>
      <c r="G280" s="39"/>
      <c r="H280" s="39"/>
      <c r="I280" s="39"/>
      <c r="J280" s="39"/>
      <c r="K280" s="39"/>
      <c r="L280" s="39"/>
      <c r="O280" s="36"/>
      <c r="P280" s="36"/>
      <c r="Q280" s="36"/>
      <c r="R280" s="36"/>
      <c r="S280" s="36"/>
    </row>
    <row r="281" spans="1:19">
      <c r="A281" s="36"/>
      <c r="B281" s="39"/>
      <c r="C281" s="39"/>
      <c r="D281" s="39"/>
      <c r="E281" s="39"/>
      <c r="F281" s="39"/>
      <c r="G281" s="39"/>
      <c r="H281" s="39"/>
      <c r="I281" s="39"/>
      <c r="J281" s="39"/>
      <c r="K281" s="39"/>
      <c r="L281" s="39"/>
      <c r="O281" s="36"/>
      <c r="P281" s="36"/>
      <c r="Q281" s="36"/>
      <c r="R281" s="36"/>
      <c r="S281" s="36"/>
    </row>
    <row r="282" spans="1:19">
      <c r="A282" s="36"/>
      <c r="B282" s="39"/>
      <c r="C282" s="39"/>
      <c r="D282" s="39"/>
      <c r="E282" s="39"/>
      <c r="F282" s="39"/>
      <c r="G282" s="39"/>
      <c r="H282" s="39"/>
      <c r="I282" s="39"/>
      <c r="J282" s="39"/>
      <c r="K282" s="39"/>
      <c r="L282" s="39"/>
      <c r="O282" s="36"/>
      <c r="P282" s="36"/>
      <c r="Q282" s="36"/>
      <c r="R282" s="36"/>
      <c r="S282" s="36"/>
    </row>
    <row r="283" spans="1:19">
      <c r="A283" s="36"/>
      <c r="B283" s="39"/>
      <c r="C283" s="39"/>
      <c r="D283" s="39"/>
      <c r="E283" s="39"/>
      <c r="F283" s="39"/>
      <c r="G283" s="39"/>
      <c r="H283" s="39"/>
      <c r="I283" s="39"/>
      <c r="J283" s="39"/>
      <c r="K283" s="39"/>
      <c r="L283" s="39"/>
      <c r="O283" s="36"/>
      <c r="P283" s="36"/>
      <c r="Q283" s="36"/>
      <c r="R283" s="36"/>
      <c r="S283" s="36"/>
    </row>
    <row r="284" spans="1:19">
      <c r="A284" s="36"/>
      <c r="B284" s="39"/>
      <c r="C284" s="39"/>
      <c r="D284" s="39"/>
      <c r="E284" s="39"/>
      <c r="F284" s="39"/>
      <c r="G284" s="39"/>
      <c r="H284" s="39"/>
      <c r="I284" s="39"/>
      <c r="J284" s="39"/>
      <c r="K284" s="39"/>
      <c r="L284" s="39"/>
      <c r="O284" s="36"/>
      <c r="P284" s="36"/>
      <c r="Q284" s="36"/>
      <c r="R284" s="36"/>
      <c r="S284" s="36"/>
    </row>
    <row r="285" spans="1:19">
      <c r="A285" s="36"/>
      <c r="B285" s="39"/>
      <c r="C285" s="39"/>
      <c r="D285" s="39"/>
      <c r="E285" s="39"/>
      <c r="F285" s="39"/>
      <c r="G285" s="39"/>
      <c r="H285" s="39"/>
      <c r="I285" s="39"/>
      <c r="J285" s="39"/>
      <c r="K285" s="39"/>
      <c r="L285" s="39"/>
      <c r="O285" s="36"/>
      <c r="P285" s="36"/>
      <c r="Q285" s="36"/>
      <c r="R285" s="36"/>
      <c r="S285" s="36"/>
    </row>
    <row r="286" spans="1:19">
      <c r="A286" s="36"/>
      <c r="B286" s="39"/>
      <c r="C286" s="39"/>
      <c r="D286" s="39"/>
      <c r="E286" s="39"/>
      <c r="F286" s="39"/>
      <c r="G286" s="39"/>
      <c r="H286" s="39"/>
      <c r="I286" s="39"/>
      <c r="J286" s="39"/>
      <c r="K286" s="39"/>
      <c r="L286" s="39"/>
      <c r="O286" s="36"/>
      <c r="P286" s="36"/>
      <c r="Q286" s="36"/>
      <c r="R286" s="36"/>
      <c r="S286" s="36"/>
    </row>
    <row r="287" spans="1:19">
      <c r="A287" s="36"/>
      <c r="B287" s="39"/>
      <c r="C287" s="39"/>
      <c r="D287" s="39"/>
      <c r="E287" s="39"/>
      <c r="F287" s="39"/>
      <c r="G287" s="39"/>
      <c r="H287" s="39"/>
      <c r="I287" s="39"/>
      <c r="J287" s="39"/>
      <c r="K287" s="39"/>
      <c r="L287" s="39"/>
      <c r="O287" s="36"/>
      <c r="P287" s="36"/>
      <c r="Q287" s="36"/>
      <c r="R287" s="36"/>
      <c r="S287" s="36"/>
    </row>
    <row r="288" spans="1:19">
      <c r="A288" s="36"/>
      <c r="B288" s="39"/>
      <c r="C288" s="39"/>
      <c r="D288" s="39"/>
      <c r="E288" s="39"/>
      <c r="F288" s="39"/>
      <c r="G288" s="39"/>
      <c r="H288" s="39"/>
      <c r="I288" s="39"/>
      <c r="J288" s="39"/>
      <c r="K288" s="39"/>
      <c r="L288" s="39"/>
      <c r="O288" s="36"/>
      <c r="P288" s="36"/>
      <c r="Q288" s="36"/>
      <c r="R288" s="36"/>
      <c r="S288" s="36"/>
    </row>
    <row r="289" spans="1:19">
      <c r="A289" s="36"/>
      <c r="B289" s="39"/>
      <c r="C289" s="39"/>
      <c r="D289" s="39"/>
      <c r="E289" s="39"/>
      <c r="F289" s="39"/>
      <c r="G289" s="39"/>
      <c r="H289" s="39"/>
      <c r="I289" s="39"/>
      <c r="J289" s="39"/>
      <c r="K289" s="39"/>
      <c r="L289" s="39"/>
      <c r="O289" s="36"/>
      <c r="P289" s="36"/>
      <c r="Q289" s="36"/>
      <c r="R289" s="36"/>
      <c r="S289" s="36"/>
    </row>
    <row r="290" spans="1:19">
      <c r="B290" s="4"/>
      <c r="C290" s="4"/>
      <c r="D290" s="4"/>
      <c r="E290" s="4"/>
      <c r="F290" s="4"/>
      <c r="G290" s="4"/>
      <c r="H290" s="4"/>
      <c r="I290" s="4"/>
      <c r="J290" s="4"/>
      <c r="K290" s="4"/>
      <c r="L290" s="4"/>
    </row>
    <row r="291" spans="1:19">
      <c r="B291" s="4"/>
      <c r="C291" s="4"/>
      <c r="D291" s="4"/>
      <c r="E291" s="4"/>
      <c r="F291" s="4"/>
      <c r="G291" s="4"/>
      <c r="H291" s="4"/>
      <c r="I291" s="4"/>
      <c r="J291" s="4"/>
      <c r="K291" s="4"/>
      <c r="L291" s="4"/>
    </row>
    <row r="292" spans="1:19">
      <c r="B292" s="4"/>
      <c r="C292" s="4"/>
      <c r="D292" s="4"/>
      <c r="E292" s="4"/>
      <c r="F292" s="4"/>
      <c r="G292" s="4"/>
      <c r="H292" s="4"/>
      <c r="I292" s="4"/>
      <c r="J292" s="4"/>
      <c r="K292" s="4"/>
      <c r="L292" s="4"/>
    </row>
    <row r="293" spans="1:19">
      <c r="B293" s="4"/>
      <c r="C293" s="4"/>
      <c r="D293" s="4"/>
      <c r="E293" s="4"/>
      <c r="F293" s="4"/>
      <c r="G293" s="4"/>
      <c r="H293" s="4"/>
      <c r="I293" s="4"/>
      <c r="J293" s="4"/>
      <c r="K293" s="4"/>
      <c r="L293" s="4"/>
    </row>
    <row r="294" spans="1:19">
      <c r="B294" s="4"/>
      <c r="C294" s="4"/>
      <c r="D294" s="4"/>
      <c r="E294" s="4"/>
      <c r="F294" s="4"/>
      <c r="G294" s="4"/>
      <c r="H294" s="4"/>
      <c r="I294" s="4"/>
      <c r="J294" s="4"/>
      <c r="K294" s="4"/>
      <c r="L294" s="4"/>
    </row>
    <row r="295" spans="1:19">
      <c r="B295" s="4"/>
      <c r="C295" s="4"/>
      <c r="D295" s="4"/>
      <c r="E295" s="4"/>
      <c r="F295" s="4"/>
      <c r="G295" s="4"/>
      <c r="H295" s="4"/>
      <c r="I295" s="4"/>
      <c r="J295" s="4"/>
      <c r="K295" s="4"/>
      <c r="L295" s="4"/>
    </row>
    <row r="296" spans="1:19">
      <c r="B296" s="4"/>
      <c r="C296" s="4"/>
      <c r="D296" s="4"/>
      <c r="E296" s="4"/>
      <c r="F296" s="4"/>
      <c r="G296" s="4"/>
      <c r="H296" s="4"/>
      <c r="I296" s="4"/>
      <c r="J296" s="4"/>
      <c r="K296" s="4"/>
      <c r="L296" s="4"/>
    </row>
    <row r="297" spans="1:19">
      <c r="B297" s="4"/>
      <c r="C297" s="4"/>
      <c r="D297" s="4"/>
      <c r="E297" s="4"/>
      <c r="F297" s="4"/>
      <c r="G297" s="4"/>
      <c r="H297" s="4"/>
      <c r="I297" s="4"/>
      <c r="J297" s="4"/>
      <c r="K297" s="4"/>
      <c r="L297" s="4"/>
    </row>
    <row r="298" spans="1:19">
      <c r="B298" s="4"/>
      <c r="C298" s="4"/>
      <c r="D298" s="4"/>
      <c r="E298" s="4"/>
      <c r="F298" s="4"/>
      <c r="G298" s="4"/>
      <c r="H298" s="4"/>
      <c r="I298" s="4"/>
      <c r="J298" s="4"/>
      <c r="K298" s="4"/>
      <c r="L298" s="4"/>
    </row>
    <row r="299" spans="1:19">
      <c r="B299" s="4"/>
      <c r="C299" s="4"/>
      <c r="D299" s="4"/>
      <c r="E299" s="4"/>
      <c r="F299" s="4"/>
      <c r="G299" s="4"/>
      <c r="H299" s="4"/>
      <c r="I299" s="4"/>
      <c r="J299" s="4"/>
      <c r="K299" s="4"/>
      <c r="L299" s="4"/>
    </row>
    <row r="300" spans="1:19">
      <c r="B300" s="4"/>
      <c r="C300" s="4"/>
      <c r="D300" s="4"/>
      <c r="E300" s="4"/>
      <c r="F300" s="4"/>
      <c r="G300" s="4"/>
      <c r="H300" s="4"/>
      <c r="I300" s="4"/>
      <c r="J300" s="4"/>
      <c r="K300" s="4"/>
      <c r="L300" s="4"/>
    </row>
    <row r="301" spans="1:19">
      <c r="B301" s="4"/>
      <c r="C301" s="4"/>
      <c r="D301" s="4"/>
      <c r="E301" s="4"/>
      <c r="F301" s="4"/>
      <c r="G301" s="4"/>
      <c r="H301" s="4"/>
      <c r="I301" s="4"/>
      <c r="J301" s="4"/>
      <c r="K301" s="4"/>
      <c r="L301" s="4"/>
    </row>
    <row r="302" spans="1:19">
      <c r="B302" s="4"/>
      <c r="C302" s="4"/>
      <c r="D302" s="4"/>
      <c r="E302" s="4"/>
      <c r="F302" s="4"/>
      <c r="G302" s="4"/>
      <c r="H302" s="4"/>
      <c r="I302" s="4"/>
      <c r="J302" s="4"/>
      <c r="K302" s="4"/>
      <c r="L302" s="4"/>
    </row>
    <row r="303" spans="1:19">
      <c r="B303" s="4"/>
      <c r="C303" s="4"/>
      <c r="D303" s="4"/>
      <c r="E303" s="4"/>
      <c r="F303" s="4"/>
      <c r="G303" s="4"/>
      <c r="H303" s="4"/>
      <c r="I303" s="4"/>
      <c r="J303" s="4"/>
      <c r="K303" s="4"/>
      <c r="L303" s="4"/>
    </row>
    <row r="304" spans="1:19">
      <c r="B304" s="4"/>
      <c r="C304" s="4"/>
      <c r="D304" s="4"/>
      <c r="E304" s="4"/>
      <c r="F304" s="4"/>
      <c r="G304" s="4"/>
      <c r="H304" s="4"/>
      <c r="I304" s="4"/>
      <c r="J304" s="4"/>
      <c r="K304" s="4"/>
      <c r="L304" s="4"/>
    </row>
    <row r="305" spans="2:12">
      <c r="B305" s="4"/>
      <c r="C305" s="4"/>
      <c r="D305" s="4"/>
      <c r="E305" s="4"/>
      <c r="F305" s="4"/>
      <c r="G305" s="4"/>
      <c r="H305" s="4"/>
      <c r="I305" s="4"/>
      <c r="J305" s="4"/>
      <c r="K305" s="4"/>
      <c r="L305" s="4"/>
    </row>
    <row r="306" spans="2:12">
      <c r="B306" s="4"/>
      <c r="C306" s="4"/>
      <c r="D306" s="4"/>
      <c r="E306" s="4"/>
      <c r="F306" s="4"/>
      <c r="G306" s="4"/>
      <c r="H306" s="4"/>
      <c r="I306" s="4"/>
      <c r="J306" s="4"/>
      <c r="K306" s="4"/>
      <c r="L306" s="4"/>
    </row>
    <row r="307" spans="2:12">
      <c r="B307" s="4"/>
      <c r="C307" s="4"/>
      <c r="D307" s="4"/>
      <c r="E307" s="4"/>
      <c r="F307" s="4"/>
      <c r="G307" s="4"/>
      <c r="H307" s="4"/>
      <c r="I307" s="4"/>
      <c r="J307" s="4"/>
      <c r="K307" s="4"/>
      <c r="L307" s="4"/>
    </row>
    <row r="308" spans="2:12">
      <c r="B308" s="4"/>
      <c r="C308" s="4"/>
      <c r="D308" s="4"/>
      <c r="E308" s="4"/>
      <c r="F308" s="4"/>
      <c r="G308" s="4"/>
      <c r="H308" s="4"/>
      <c r="I308" s="4"/>
      <c r="J308" s="4"/>
      <c r="K308" s="4"/>
      <c r="L308" s="4"/>
    </row>
    <row r="309" spans="2:12">
      <c r="B309" s="4"/>
      <c r="C309" s="4"/>
      <c r="D309" s="4"/>
      <c r="E309" s="4"/>
      <c r="F309" s="4"/>
      <c r="G309" s="4"/>
      <c r="H309" s="4"/>
      <c r="I309" s="4"/>
      <c r="J309" s="4"/>
      <c r="K309" s="4"/>
      <c r="L309" s="4"/>
    </row>
    <row r="310" spans="2:12">
      <c r="B310" s="4"/>
      <c r="C310" s="4"/>
      <c r="D310" s="4"/>
      <c r="E310" s="4"/>
      <c r="F310" s="4"/>
      <c r="G310" s="4"/>
      <c r="H310" s="4"/>
      <c r="I310" s="4"/>
      <c r="J310" s="4"/>
      <c r="K310" s="4"/>
      <c r="L310" s="4"/>
    </row>
    <row r="311" spans="2:12">
      <c r="B311" s="4"/>
      <c r="C311" s="4"/>
      <c r="D311" s="4"/>
      <c r="E311" s="4"/>
      <c r="F311" s="4"/>
      <c r="G311" s="4"/>
      <c r="H311" s="4"/>
      <c r="I311" s="4"/>
      <c r="J311" s="4"/>
      <c r="K311" s="4"/>
      <c r="L311" s="4"/>
    </row>
    <row r="312" spans="2:12">
      <c r="B312" s="4"/>
      <c r="C312" s="4"/>
      <c r="D312" s="4"/>
      <c r="E312" s="4"/>
      <c r="F312" s="4"/>
      <c r="G312" s="4"/>
      <c r="H312" s="4"/>
      <c r="I312" s="4"/>
      <c r="J312" s="4"/>
      <c r="K312" s="4"/>
      <c r="L312" s="4"/>
    </row>
    <row r="313" spans="2:12">
      <c r="B313" s="4"/>
      <c r="C313" s="4"/>
      <c r="D313" s="4"/>
      <c r="E313" s="4"/>
      <c r="F313" s="4"/>
      <c r="G313" s="4"/>
      <c r="H313" s="4"/>
      <c r="I313" s="4"/>
      <c r="J313" s="4"/>
      <c r="K313" s="4"/>
      <c r="L313" s="4"/>
    </row>
    <row r="314" spans="2:12">
      <c r="B314" s="4"/>
      <c r="C314" s="4"/>
      <c r="D314" s="4"/>
      <c r="E314" s="4"/>
      <c r="F314" s="4"/>
      <c r="G314" s="4"/>
      <c r="H314" s="4"/>
      <c r="I314" s="4"/>
      <c r="J314" s="4"/>
      <c r="K314" s="4"/>
      <c r="L314" s="4"/>
    </row>
    <row r="315" spans="2:12">
      <c r="B315" s="4"/>
      <c r="C315" s="4"/>
      <c r="D315" s="4"/>
      <c r="E315" s="4"/>
      <c r="F315" s="4"/>
      <c r="G315" s="4"/>
      <c r="H315" s="4"/>
      <c r="I315" s="4"/>
      <c r="J315" s="4"/>
      <c r="K315" s="4"/>
      <c r="L315" s="4"/>
    </row>
    <row r="316" spans="2:12">
      <c r="B316" s="4"/>
      <c r="C316" s="4"/>
      <c r="D316" s="4"/>
      <c r="E316" s="4"/>
      <c r="F316" s="4"/>
      <c r="G316" s="4"/>
      <c r="H316" s="4"/>
      <c r="I316" s="4"/>
      <c r="J316" s="4"/>
      <c r="K316" s="4"/>
      <c r="L316" s="4"/>
    </row>
    <row r="317" spans="2:12">
      <c r="B317" s="4"/>
      <c r="C317" s="4"/>
      <c r="D317" s="4"/>
      <c r="E317" s="4"/>
      <c r="F317" s="4"/>
      <c r="G317" s="4"/>
      <c r="H317" s="4"/>
      <c r="I317" s="4"/>
      <c r="J317" s="4"/>
      <c r="K317" s="4"/>
      <c r="L317" s="4"/>
    </row>
    <row r="318" spans="2:12">
      <c r="B318" s="4"/>
      <c r="C318" s="4"/>
      <c r="D318" s="4"/>
      <c r="E318" s="4"/>
      <c r="F318" s="4"/>
      <c r="G318" s="4"/>
      <c r="H318" s="4"/>
      <c r="I318" s="4"/>
      <c r="J318" s="4"/>
      <c r="K318" s="4"/>
      <c r="L318" s="4"/>
    </row>
    <row r="319" spans="2:12">
      <c r="B319" s="4"/>
      <c r="C319" s="4"/>
      <c r="D319" s="4"/>
      <c r="E319" s="4"/>
      <c r="F319" s="4"/>
      <c r="G319" s="4"/>
      <c r="H319" s="4"/>
      <c r="I319" s="4"/>
      <c r="J319" s="4"/>
      <c r="K319" s="4"/>
      <c r="L319" s="4"/>
    </row>
    <row r="320" spans="2:12">
      <c r="B320" s="4"/>
      <c r="C320" s="4"/>
      <c r="D320" s="4"/>
      <c r="E320" s="4"/>
      <c r="F320" s="4"/>
      <c r="G320" s="4"/>
      <c r="H320" s="4"/>
      <c r="I320" s="4"/>
      <c r="J320" s="4"/>
      <c r="K320" s="4"/>
      <c r="L320" s="4"/>
    </row>
    <row r="321" spans="2:12">
      <c r="B321" s="4"/>
      <c r="C321" s="4"/>
      <c r="D321" s="4"/>
      <c r="E321" s="4"/>
      <c r="F321" s="4"/>
      <c r="G321" s="4"/>
      <c r="H321" s="4"/>
      <c r="I321" s="4"/>
      <c r="J321" s="4"/>
      <c r="K321" s="4"/>
      <c r="L321" s="4"/>
    </row>
    <row r="322" spans="2:12">
      <c r="B322" s="4"/>
      <c r="C322" s="4"/>
      <c r="D322" s="4"/>
      <c r="E322" s="4"/>
      <c r="F322" s="4"/>
      <c r="G322" s="4"/>
      <c r="H322" s="4"/>
      <c r="I322" s="4"/>
      <c r="J322" s="4"/>
      <c r="K322" s="4"/>
      <c r="L322" s="4"/>
    </row>
    <row r="323" spans="2:12">
      <c r="B323" s="4"/>
      <c r="C323" s="4"/>
      <c r="D323" s="4"/>
      <c r="E323" s="4"/>
      <c r="F323" s="4"/>
      <c r="G323" s="4"/>
      <c r="H323" s="4"/>
      <c r="I323" s="4"/>
      <c r="J323" s="4"/>
      <c r="K323" s="4"/>
      <c r="L323" s="4"/>
    </row>
    <row r="324" spans="2:12">
      <c r="B324" s="4"/>
      <c r="C324" s="4"/>
      <c r="D324" s="4"/>
      <c r="E324" s="4"/>
      <c r="F324" s="4"/>
      <c r="G324" s="4"/>
      <c r="H324" s="4"/>
      <c r="I324" s="4"/>
      <c r="J324" s="4"/>
      <c r="K324" s="4"/>
      <c r="L324" s="4"/>
    </row>
    <row r="325" spans="2:12">
      <c r="B325" s="4"/>
      <c r="C325" s="4"/>
      <c r="D325" s="4"/>
      <c r="E325" s="4"/>
      <c r="F325" s="4"/>
      <c r="G325" s="4"/>
      <c r="H325" s="4"/>
      <c r="I325" s="4"/>
      <c r="J325" s="4"/>
      <c r="K325" s="4"/>
      <c r="L325" s="4"/>
    </row>
    <row r="326" spans="2:12">
      <c r="B326" s="4"/>
      <c r="C326" s="4"/>
      <c r="D326" s="4"/>
      <c r="E326" s="4"/>
      <c r="F326" s="4"/>
      <c r="G326" s="4"/>
      <c r="H326" s="4"/>
      <c r="I326" s="4"/>
      <c r="J326" s="4"/>
      <c r="K326" s="4"/>
      <c r="L326" s="4"/>
    </row>
    <row r="327" spans="2:12">
      <c r="B327" s="4"/>
      <c r="C327" s="4"/>
      <c r="D327" s="4"/>
      <c r="E327" s="4"/>
      <c r="F327" s="4"/>
      <c r="G327" s="4"/>
      <c r="H327" s="4"/>
      <c r="I327" s="4"/>
      <c r="J327" s="4"/>
      <c r="K327" s="4"/>
      <c r="L327" s="4"/>
    </row>
    <row r="328" spans="2:12">
      <c r="B328" s="4"/>
      <c r="C328" s="4"/>
      <c r="D328" s="4"/>
      <c r="E328" s="4"/>
      <c r="F328" s="4"/>
      <c r="G328" s="4"/>
      <c r="H328" s="4"/>
      <c r="I328" s="4"/>
      <c r="J328" s="4"/>
      <c r="K328" s="4"/>
      <c r="L328" s="4"/>
    </row>
    <row r="329" spans="2:12">
      <c r="B329" s="4"/>
      <c r="C329" s="4"/>
      <c r="D329" s="4"/>
      <c r="E329" s="4"/>
      <c r="F329" s="4"/>
      <c r="G329" s="4"/>
      <c r="H329" s="4"/>
      <c r="I329" s="4"/>
      <c r="J329" s="4"/>
      <c r="K329" s="4"/>
      <c r="L329" s="4"/>
    </row>
    <row r="330" spans="2:12">
      <c r="B330" s="4"/>
      <c r="C330" s="4"/>
      <c r="D330" s="4"/>
      <c r="E330" s="4"/>
      <c r="F330" s="4"/>
      <c r="G330" s="4"/>
      <c r="H330" s="4"/>
      <c r="I330" s="4"/>
      <c r="J330" s="4"/>
      <c r="K330" s="4"/>
      <c r="L330" s="4"/>
    </row>
    <row r="331" spans="2:12">
      <c r="B331" s="4"/>
      <c r="C331" s="4"/>
      <c r="D331" s="4"/>
      <c r="E331" s="4"/>
      <c r="F331" s="4"/>
      <c r="G331" s="4"/>
      <c r="H331" s="4"/>
      <c r="I331" s="4"/>
      <c r="J331" s="4"/>
      <c r="K331" s="4"/>
      <c r="L331" s="4"/>
    </row>
    <row r="332" spans="2:12">
      <c r="B332" s="4"/>
      <c r="C332" s="4"/>
      <c r="D332" s="4"/>
      <c r="E332" s="4"/>
      <c r="F332" s="4"/>
      <c r="G332" s="4"/>
      <c r="H332" s="4"/>
      <c r="I332" s="4"/>
      <c r="J332" s="4"/>
      <c r="K332" s="4"/>
      <c r="L332" s="4"/>
    </row>
    <row r="333" spans="2:12">
      <c r="B333" s="4"/>
      <c r="C333" s="4"/>
      <c r="D333" s="4"/>
      <c r="E333" s="4"/>
      <c r="F333" s="4"/>
      <c r="G333" s="4"/>
      <c r="H333" s="4"/>
      <c r="I333" s="4"/>
      <c r="J333" s="4"/>
      <c r="K333" s="4"/>
      <c r="L333" s="4"/>
    </row>
    <row r="334" spans="2:12">
      <c r="B334" s="4"/>
      <c r="C334" s="4"/>
      <c r="D334" s="4"/>
      <c r="E334" s="4"/>
      <c r="F334" s="4"/>
      <c r="G334" s="4"/>
      <c r="H334" s="4"/>
      <c r="I334" s="4"/>
      <c r="J334" s="4"/>
      <c r="K334" s="4"/>
      <c r="L334" s="4"/>
    </row>
    <row r="335" spans="2:12">
      <c r="B335" s="4"/>
      <c r="C335" s="4"/>
      <c r="D335" s="4"/>
      <c r="E335" s="4"/>
      <c r="F335" s="4"/>
      <c r="G335" s="4"/>
      <c r="H335" s="4"/>
      <c r="I335" s="4"/>
      <c r="J335" s="4"/>
      <c r="K335" s="4"/>
      <c r="L335" s="4"/>
    </row>
    <row r="336" spans="2:12">
      <c r="B336" s="4"/>
      <c r="C336" s="4"/>
      <c r="D336" s="4"/>
      <c r="E336" s="4"/>
      <c r="F336" s="4"/>
      <c r="G336" s="4"/>
      <c r="H336" s="4"/>
      <c r="I336" s="4"/>
      <c r="J336" s="4"/>
      <c r="K336" s="4"/>
      <c r="L336" s="4"/>
    </row>
    <row r="337" spans="2:12">
      <c r="B337" s="4"/>
      <c r="C337" s="4"/>
      <c r="D337" s="4"/>
      <c r="E337" s="4"/>
      <c r="F337" s="4"/>
      <c r="G337" s="4"/>
      <c r="H337" s="4"/>
      <c r="I337" s="4"/>
      <c r="J337" s="4"/>
      <c r="K337" s="4"/>
      <c r="L337" s="4"/>
    </row>
  </sheetData>
  <autoFilter ref="A4:N4" xr:uid="{D4B90BD1-8E33-44D8-A934-63812975CBC5}"/>
  <phoneticPr fontId="6" type="noConversion"/>
  <pageMargins left="0.51181102362204722" right="0.31496062992125984" top="0.55118110236220474" bottom="0.74803149606299213" header="0.31496062992125984" footer="0.31496062992125984"/>
  <pageSetup paperSize="8" scale="46" fitToHeight="6" orientation="landscape" r:id="rId1"/>
  <headerFooter>
    <oddFooter>&amp;L&amp;F&amp;C&amp;A&amp;RPage &amp;P of &amp;N</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55176-AB20-4F5B-89BB-17CB99647871}">
  <sheetPr codeName="Sheet28">
    <tabColor rgb="FFA9D08E"/>
    <pageSetUpPr fitToPage="1"/>
  </sheetPr>
  <dimension ref="A1:N251"/>
  <sheetViews>
    <sheetView workbookViewId="0">
      <selection activeCell="C505" sqref="C505"/>
    </sheetView>
  </sheetViews>
  <sheetFormatPr defaultRowHeight="12.5"/>
  <cols>
    <col min="1" max="1" width="15.453125" customWidth="1"/>
    <col min="2" max="2" width="16.54296875" customWidth="1"/>
    <col min="3" max="3" width="14.54296875" customWidth="1"/>
    <col min="4" max="14" width="15.54296875" customWidth="1"/>
  </cols>
  <sheetData>
    <row r="1" spans="1:14" ht="25">
      <c r="A1" s="91" t="s">
        <v>5711</v>
      </c>
    </row>
    <row r="2" spans="1:14" ht="13">
      <c r="A2" s="135" t="s">
        <v>5923</v>
      </c>
    </row>
    <row r="3" spans="1:14" ht="13">
      <c r="A3" s="40" t="s">
        <v>5712</v>
      </c>
    </row>
    <row r="4" spans="1:14" ht="13.5" thickBot="1">
      <c r="A4" s="40" t="s">
        <v>5713</v>
      </c>
    </row>
    <row r="5" spans="1:14" ht="14">
      <c r="D5" s="166">
        <v>1</v>
      </c>
      <c r="E5" s="166">
        <v>2</v>
      </c>
      <c r="F5" s="166">
        <v>3</v>
      </c>
      <c r="G5" s="166">
        <v>4</v>
      </c>
      <c r="H5" s="166">
        <v>5</v>
      </c>
      <c r="I5" s="166">
        <v>6</v>
      </c>
      <c r="J5" s="166">
        <v>7</v>
      </c>
      <c r="K5" s="166">
        <v>8</v>
      </c>
      <c r="L5" s="166">
        <v>9</v>
      </c>
      <c r="M5" s="166">
        <v>10</v>
      </c>
      <c r="N5" s="167" t="s">
        <v>13</v>
      </c>
    </row>
    <row r="6" spans="1:14" ht="14.5" thickBot="1">
      <c r="C6" s="37" t="s">
        <v>53</v>
      </c>
      <c r="D6" s="203" t="s">
        <v>36</v>
      </c>
      <c r="E6" s="203" t="s">
        <v>37</v>
      </c>
      <c r="F6" s="203" t="s">
        <v>38</v>
      </c>
      <c r="G6" s="203" t="s">
        <v>39</v>
      </c>
      <c r="H6" s="203" t="s">
        <v>282</v>
      </c>
      <c r="I6" s="203" t="s">
        <v>283</v>
      </c>
      <c r="J6" s="203" t="s">
        <v>284</v>
      </c>
      <c r="K6" s="203" t="s">
        <v>699</v>
      </c>
      <c r="L6" s="203" t="s">
        <v>700</v>
      </c>
      <c r="M6" s="203" t="s">
        <v>701</v>
      </c>
      <c r="N6" s="204"/>
    </row>
    <row r="7" spans="1:14" ht="14">
      <c r="A7" t="s">
        <v>441</v>
      </c>
      <c r="B7" t="s">
        <v>5127</v>
      </c>
      <c r="C7" t="s">
        <v>442</v>
      </c>
      <c r="D7" s="4">
        <v>98546</v>
      </c>
      <c r="E7" s="4">
        <v>114704</v>
      </c>
      <c r="F7" s="4">
        <v>127306</v>
      </c>
      <c r="G7" s="4">
        <v>140095</v>
      </c>
      <c r="H7" s="4">
        <v>151044</v>
      </c>
      <c r="I7" s="4">
        <v>162451</v>
      </c>
      <c r="J7" s="4">
        <v>174054</v>
      </c>
      <c r="K7" s="4">
        <v>133267</v>
      </c>
      <c r="L7" s="4">
        <v>90515</v>
      </c>
      <c r="M7" s="4">
        <v>46192</v>
      </c>
      <c r="N7" s="168">
        <v>1238174</v>
      </c>
    </row>
    <row r="8" spans="1:14" ht="14">
      <c r="A8" t="s">
        <v>443</v>
      </c>
      <c r="B8" t="s">
        <v>5128</v>
      </c>
      <c r="C8" t="s">
        <v>444</v>
      </c>
      <c r="D8" s="4">
        <v>0</v>
      </c>
      <c r="E8" s="4">
        <v>0</v>
      </c>
      <c r="F8" s="4">
        <v>0</v>
      </c>
      <c r="G8" s="4">
        <v>0</v>
      </c>
      <c r="H8" s="4">
        <v>0</v>
      </c>
      <c r="I8" s="4">
        <v>0</v>
      </c>
      <c r="J8" s="4">
        <v>0</v>
      </c>
      <c r="K8" s="4">
        <v>0</v>
      </c>
      <c r="L8" s="4">
        <v>0</v>
      </c>
      <c r="M8" s="4">
        <v>0</v>
      </c>
      <c r="N8" s="168">
        <v>0</v>
      </c>
    </row>
    <row r="9" spans="1:14" ht="14">
      <c r="A9" t="s">
        <v>445</v>
      </c>
      <c r="B9" t="s">
        <v>5129</v>
      </c>
      <c r="C9" t="s">
        <v>683</v>
      </c>
      <c r="D9" s="4">
        <v>383151</v>
      </c>
      <c r="E9" s="4">
        <v>-121803</v>
      </c>
      <c r="F9" s="4">
        <v>-541797</v>
      </c>
      <c r="G9" s="4">
        <v>-607634</v>
      </c>
      <c r="H9" s="4">
        <v>-486151</v>
      </c>
      <c r="I9" s="4">
        <v>-320336</v>
      </c>
      <c r="J9" s="4">
        <v>-275117</v>
      </c>
      <c r="K9" s="4">
        <v>-225802</v>
      </c>
      <c r="L9" s="4">
        <v>-144491</v>
      </c>
      <c r="M9" s="4">
        <v>-54802</v>
      </c>
      <c r="N9" s="168">
        <v>-2394782</v>
      </c>
    </row>
    <row r="10" spans="1:14" ht="14">
      <c r="A10" t="s">
        <v>446</v>
      </c>
      <c r="B10" t="s">
        <v>5130</v>
      </c>
      <c r="C10" t="s">
        <v>447</v>
      </c>
      <c r="D10" s="4">
        <v>0</v>
      </c>
      <c r="E10" s="4">
        <v>0</v>
      </c>
      <c r="F10" s="4">
        <v>0</v>
      </c>
      <c r="G10" s="4">
        <v>0</v>
      </c>
      <c r="H10" s="4">
        <v>0</v>
      </c>
      <c r="I10" s="4">
        <v>0</v>
      </c>
      <c r="J10" s="4">
        <v>0</v>
      </c>
      <c r="K10" s="4">
        <v>0</v>
      </c>
      <c r="L10" s="4">
        <v>0</v>
      </c>
      <c r="M10" s="4">
        <v>0</v>
      </c>
      <c r="N10" s="168">
        <v>0</v>
      </c>
    </row>
    <row r="11" spans="1:14" ht="14">
      <c r="A11" t="s">
        <v>448</v>
      </c>
      <c r="B11" t="s">
        <v>5131</v>
      </c>
      <c r="C11" t="s">
        <v>449</v>
      </c>
      <c r="D11" s="4">
        <v>0</v>
      </c>
      <c r="E11" s="4">
        <v>0</v>
      </c>
      <c r="F11" s="4">
        <v>0</v>
      </c>
      <c r="G11" s="4">
        <v>0</v>
      </c>
      <c r="H11" s="4">
        <v>0</v>
      </c>
      <c r="I11" s="4">
        <v>0</v>
      </c>
      <c r="J11" s="4">
        <v>0</v>
      </c>
      <c r="K11" s="4">
        <v>0</v>
      </c>
      <c r="L11" s="4">
        <v>0</v>
      </c>
      <c r="M11" s="4">
        <v>0</v>
      </c>
      <c r="N11" s="168">
        <v>0</v>
      </c>
    </row>
    <row r="12" spans="1:14" ht="14">
      <c r="A12" t="s">
        <v>450</v>
      </c>
      <c r="B12" t="s">
        <v>5132</v>
      </c>
      <c r="C12" t="s">
        <v>451</v>
      </c>
      <c r="D12" s="4">
        <v>0</v>
      </c>
      <c r="E12" s="4">
        <v>0</v>
      </c>
      <c r="F12" s="4">
        <v>0</v>
      </c>
      <c r="G12" s="4">
        <v>0</v>
      </c>
      <c r="H12" s="4">
        <v>0</v>
      </c>
      <c r="I12" s="4">
        <v>0</v>
      </c>
      <c r="J12" s="4">
        <v>0</v>
      </c>
      <c r="K12" s="4">
        <v>0</v>
      </c>
      <c r="L12" s="4">
        <v>0</v>
      </c>
      <c r="M12" s="4">
        <v>0</v>
      </c>
      <c r="N12" s="168">
        <v>0</v>
      </c>
    </row>
    <row r="13" spans="1:14" ht="14">
      <c r="A13" t="s">
        <v>452</v>
      </c>
      <c r="B13" t="s">
        <v>5133</v>
      </c>
      <c r="C13" t="s">
        <v>453</v>
      </c>
      <c r="D13" s="4">
        <v>727360</v>
      </c>
      <c r="E13" s="4">
        <v>1287347</v>
      </c>
      <c r="F13" s="4">
        <v>1398929</v>
      </c>
      <c r="G13" s="4">
        <v>1193656</v>
      </c>
      <c r="H13" s="4">
        <v>1026872</v>
      </c>
      <c r="I13" s="4">
        <v>1127298</v>
      </c>
      <c r="J13" s="4">
        <v>1384608</v>
      </c>
      <c r="K13" s="4">
        <v>1370649</v>
      </c>
      <c r="L13" s="4">
        <v>865543</v>
      </c>
      <c r="M13" s="4">
        <v>333694</v>
      </c>
      <c r="N13" s="168">
        <v>10715956</v>
      </c>
    </row>
    <row r="14" spans="1:14" ht="14">
      <c r="A14" t="s">
        <v>454</v>
      </c>
      <c r="B14" t="s">
        <v>5134</v>
      </c>
      <c r="C14" t="s">
        <v>455</v>
      </c>
      <c r="D14" s="4">
        <v>745517</v>
      </c>
      <c r="E14" s="4">
        <v>754492</v>
      </c>
      <c r="F14" s="4">
        <v>558621</v>
      </c>
      <c r="G14" s="4">
        <v>213763</v>
      </c>
      <c r="H14" s="4">
        <v>4341</v>
      </c>
      <c r="I14" s="4">
        <v>45200</v>
      </c>
      <c r="J14" s="4">
        <v>146213</v>
      </c>
      <c r="K14" s="4">
        <v>176311</v>
      </c>
      <c r="L14" s="4">
        <v>57462</v>
      </c>
      <c r="M14" s="4">
        <v>37967</v>
      </c>
      <c r="N14" s="168">
        <v>2739887</v>
      </c>
    </row>
    <row r="15" spans="1:14" ht="14">
      <c r="A15" t="s">
        <v>456</v>
      </c>
      <c r="B15" t="s">
        <v>5135</v>
      </c>
      <c r="C15" t="s">
        <v>457</v>
      </c>
      <c r="D15" s="4">
        <v>1418547</v>
      </c>
      <c r="E15" s="4">
        <v>1482533</v>
      </c>
      <c r="F15" s="4">
        <v>1556867</v>
      </c>
      <c r="G15" s="4">
        <v>1393084</v>
      </c>
      <c r="H15" s="4">
        <v>1292259</v>
      </c>
      <c r="I15" s="4">
        <v>1183795</v>
      </c>
      <c r="J15" s="4">
        <v>1100114</v>
      </c>
      <c r="K15" s="4">
        <v>897826</v>
      </c>
      <c r="L15" s="4">
        <v>504691</v>
      </c>
      <c r="M15" s="4">
        <v>153820</v>
      </c>
      <c r="N15" s="168">
        <v>10983536</v>
      </c>
    </row>
    <row r="16" spans="1:14" ht="14">
      <c r="A16" t="s">
        <v>458</v>
      </c>
      <c r="B16" t="s">
        <v>5136</v>
      </c>
      <c r="C16" t="s">
        <v>459</v>
      </c>
      <c r="D16" s="4">
        <v>0</v>
      </c>
      <c r="E16" s="4">
        <v>0</v>
      </c>
      <c r="F16" s="4">
        <v>0</v>
      </c>
      <c r="G16" s="4">
        <v>0</v>
      </c>
      <c r="H16" s="4">
        <v>0</v>
      </c>
      <c r="I16" s="4">
        <v>0</v>
      </c>
      <c r="J16" s="4">
        <v>0</v>
      </c>
      <c r="K16" s="4">
        <v>0</v>
      </c>
      <c r="L16" s="4">
        <v>0</v>
      </c>
      <c r="M16" s="4">
        <v>0</v>
      </c>
      <c r="N16" s="168">
        <v>0</v>
      </c>
    </row>
    <row r="17" spans="1:14" ht="14">
      <c r="A17" t="s">
        <v>460</v>
      </c>
      <c r="B17" t="s">
        <v>5137</v>
      </c>
      <c r="C17" t="s">
        <v>461</v>
      </c>
      <c r="D17" s="4">
        <v>0</v>
      </c>
      <c r="E17" s="4">
        <v>0</v>
      </c>
      <c r="F17" s="4">
        <v>0</v>
      </c>
      <c r="G17" s="4">
        <v>0</v>
      </c>
      <c r="H17" s="4">
        <v>0</v>
      </c>
      <c r="I17" s="4">
        <v>0</v>
      </c>
      <c r="J17" s="4">
        <v>0</v>
      </c>
      <c r="K17" s="4">
        <v>0</v>
      </c>
      <c r="L17" s="4">
        <v>0</v>
      </c>
      <c r="M17" s="4">
        <v>0</v>
      </c>
      <c r="N17" s="168">
        <v>0</v>
      </c>
    </row>
    <row r="18" spans="1:14" ht="14">
      <c r="A18" t="s">
        <v>462</v>
      </c>
      <c r="B18" t="s">
        <v>5138</v>
      </c>
      <c r="C18" t="s">
        <v>463</v>
      </c>
      <c r="D18" s="4">
        <v>0</v>
      </c>
      <c r="E18" s="4">
        <v>0</v>
      </c>
      <c r="F18" s="4">
        <v>0</v>
      </c>
      <c r="G18" s="4">
        <v>0</v>
      </c>
      <c r="H18" s="4">
        <v>0</v>
      </c>
      <c r="I18" s="4">
        <v>0</v>
      </c>
      <c r="J18" s="4">
        <v>0</v>
      </c>
      <c r="K18" s="4">
        <v>0</v>
      </c>
      <c r="L18" s="4">
        <v>0</v>
      </c>
      <c r="M18" s="4">
        <v>0</v>
      </c>
      <c r="N18" s="168">
        <v>0</v>
      </c>
    </row>
    <row r="19" spans="1:14" ht="14">
      <c r="A19" t="s">
        <v>464</v>
      </c>
      <c r="B19" t="s">
        <v>5139</v>
      </c>
      <c r="C19" t="s">
        <v>465</v>
      </c>
      <c r="D19" s="4">
        <v>0</v>
      </c>
      <c r="E19" s="4">
        <v>0</v>
      </c>
      <c r="F19" s="4">
        <v>0</v>
      </c>
      <c r="G19" s="4">
        <v>0</v>
      </c>
      <c r="H19" s="4">
        <v>0</v>
      </c>
      <c r="I19" s="4">
        <v>0</v>
      </c>
      <c r="J19" s="4">
        <v>0</v>
      </c>
      <c r="K19" s="4">
        <v>0</v>
      </c>
      <c r="L19" s="4">
        <v>0</v>
      </c>
      <c r="M19" s="4">
        <v>0</v>
      </c>
      <c r="N19" s="168">
        <v>0</v>
      </c>
    </row>
    <row r="20" spans="1:14" ht="14">
      <c r="A20" t="s">
        <v>466</v>
      </c>
      <c r="B20" t="s">
        <v>5140</v>
      </c>
      <c r="C20" t="s">
        <v>467</v>
      </c>
      <c r="D20" s="4">
        <v>274</v>
      </c>
      <c r="E20" s="4">
        <v>442</v>
      </c>
      <c r="F20" s="4">
        <v>592</v>
      </c>
      <c r="G20" s="4">
        <v>709</v>
      </c>
      <c r="H20" s="4">
        <v>811</v>
      </c>
      <c r="I20" s="4">
        <v>916</v>
      </c>
      <c r="J20" s="4">
        <v>1024</v>
      </c>
      <c r="K20" s="4">
        <v>783</v>
      </c>
      <c r="L20" s="4">
        <v>495</v>
      </c>
      <c r="M20" s="4">
        <v>189</v>
      </c>
      <c r="N20" s="168">
        <v>6235</v>
      </c>
    </row>
    <row r="21" spans="1:14" ht="14">
      <c r="A21" t="s">
        <v>468</v>
      </c>
      <c r="B21" t="s">
        <v>5141</v>
      </c>
      <c r="C21" t="s">
        <v>469</v>
      </c>
      <c r="D21" s="4">
        <v>223</v>
      </c>
      <c r="E21" s="4">
        <v>290</v>
      </c>
      <c r="F21" s="4">
        <v>359</v>
      </c>
      <c r="G21" s="4">
        <v>452</v>
      </c>
      <c r="H21" s="4">
        <v>547</v>
      </c>
      <c r="I21" s="4">
        <v>645</v>
      </c>
      <c r="J21" s="4">
        <v>745</v>
      </c>
      <c r="K21" s="4">
        <v>542</v>
      </c>
      <c r="L21" s="4">
        <v>339</v>
      </c>
      <c r="M21" s="4">
        <v>129</v>
      </c>
      <c r="N21" s="168">
        <v>4271</v>
      </c>
    </row>
    <row r="22" spans="1:14" ht="14">
      <c r="A22" t="s">
        <v>470</v>
      </c>
      <c r="B22" t="s">
        <v>5142</v>
      </c>
      <c r="C22" t="s">
        <v>471</v>
      </c>
      <c r="D22" s="4">
        <v>1364448</v>
      </c>
      <c r="E22" s="4">
        <v>1186843</v>
      </c>
      <c r="F22" s="4">
        <v>1016585</v>
      </c>
      <c r="G22" s="4">
        <v>891605</v>
      </c>
      <c r="H22" s="4">
        <v>765414</v>
      </c>
      <c r="I22" s="4">
        <v>637358</v>
      </c>
      <c r="J22" s="4">
        <v>505995</v>
      </c>
      <c r="K22" s="4">
        <v>372923</v>
      </c>
      <c r="L22" s="4">
        <v>236490</v>
      </c>
      <c r="M22" s="4">
        <v>95102</v>
      </c>
      <c r="N22" s="168">
        <v>7072763</v>
      </c>
    </row>
    <row r="23" spans="1:14" ht="14">
      <c r="A23" t="s">
        <v>472</v>
      </c>
      <c r="B23" t="s">
        <v>5143</v>
      </c>
      <c r="C23" t="s">
        <v>473</v>
      </c>
      <c r="D23" s="4">
        <v>148</v>
      </c>
      <c r="E23" s="4">
        <v>165</v>
      </c>
      <c r="F23" s="4">
        <v>188</v>
      </c>
      <c r="G23" s="4">
        <v>243</v>
      </c>
      <c r="H23" s="4">
        <v>302</v>
      </c>
      <c r="I23" s="4">
        <v>364</v>
      </c>
      <c r="J23" s="4">
        <v>426</v>
      </c>
      <c r="K23" s="4">
        <v>301</v>
      </c>
      <c r="L23" s="4">
        <v>191</v>
      </c>
      <c r="M23" s="4">
        <v>80</v>
      </c>
      <c r="N23" s="168">
        <v>2408</v>
      </c>
    </row>
    <row r="24" spans="1:14" ht="14">
      <c r="A24" t="s">
        <v>474</v>
      </c>
      <c r="B24" t="s">
        <v>5144</v>
      </c>
      <c r="C24" t="s">
        <v>475</v>
      </c>
      <c r="D24" s="4">
        <v>-110761</v>
      </c>
      <c r="E24" s="4">
        <v>-139291</v>
      </c>
      <c r="F24" s="4">
        <v>-55216</v>
      </c>
      <c r="G24" s="4">
        <v>96683</v>
      </c>
      <c r="H24" s="4">
        <v>83613</v>
      </c>
      <c r="I24" s="4">
        <v>70356</v>
      </c>
      <c r="J24" s="4">
        <v>56755</v>
      </c>
      <c r="K24" s="4">
        <v>41311</v>
      </c>
      <c r="L24" s="4">
        <v>26159</v>
      </c>
      <c r="M24" s="4">
        <v>10595</v>
      </c>
      <c r="N24" s="168">
        <v>80204</v>
      </c>
    </row>
    <row r="25" spans="1:14" ht="14">
      <c r="A25" t="s">
        <v>476</v>
      </c>
      <c r="B25" t="s">
        <v>5145</v>
      </c>
      <c r="C25" t="s">
        <v>477</v>
      </c>
      <c r="D25" s="4">
        <v>197500</v>
      </c>
      <c r="E25" s="4">
        <v>178110</v>
      </c>
      <c r="F25" s="4">
        <v>158066</v>
      </c>
      <c r="G25" s="4">
        <v>139520</v>
      </c>
      <c r="H25" s="4">
        <v>119595</v>
      </c>
      <c r="I25" s="4">
        <v>99372</v>
      </c>
      <c r="J25" s="4">
        <v>78629</v>
      </c>
      <c r="K25" s="4">
        <v>57617</v>
      </c>
      <c r="L25" s="4">
        <v>36063</v>
      </c>
      <c r="M25" s="4">
        <v>13759</v>
      </c>
      <c r="N25" s="168">
        <v>1078231</v>
      </c>
    </row>
    <row r="26" spans="1:14" ht="14">
      <c r="A26" t="s">
        <v>478</v>
      </c>
      <c r="B26" t="s">
        <v>5146</v>
      </c>
      <c r="C26" t="s">
        <v>479</v>
      </c>
      <c r="D26" s="4">
        <v>0</v>
      </c>
      <c r="E26" s="4">
        <v>0</v>
      </c>
      <c r="F26" s="4">
        <v>0</v>
      </c>
      <c r="G26" s="4">
        <v>0</v>
      </c>
      <c r="H26" s="4">
        <v>0</v>
      </c>
      <c r="I26" s="4">
        <v>0</v>
      </c>
      <c r="J26" s="4">
        <v>0</v>
      </c>
      <c r="K26" s="4">
        <v>0</v>
      </c>
      <c r="L26" s="4">
        <v>0</v>
      </c>
      <c r="M26" s="4">
        <v>0</v>
      </c>
      <c r="N26" s="168">
        <v>0</v>
      </c>
    </row>
    <row r="27" spans="1:14" ht="14">
      <c r="A27" t="s">
        <v>480</v>
      </c>
      <c r="B27" t="s">
        <v>5147</v>
      </c>
      <c r="C27" t="s">
        <v>481</v>
      </c>
      <c r="D27" s="4">
        <v>59630</v>
      </c>
      <c r="E27" s="4">
        <v>36139</v>
      </c>
      <c r="F27" s="4">
        <v>15271</v>
      </c>
      <c r="G27" s="4">
        <v>4526</v>
      </c>
      <c r="H27" s="4">
        <v>-4401</v>
      </c>
      <c r="I27" s="4">
        <v>-13538</v>
      </c>
      <c r="J27" s="4">
        <v>-22882</v>
      </c>
      <c r="K27" s="4">
        <v>-34252</v>
      </c>
      <c r="L27" s="4">
        <v>-48547</v>
      </c>
      <c r="M27" s="4">
        <v>-34620</v>
      </c>
      <c r="N27" s="168">
        <v>-42674</v>
      </c>
    </row>
    <row r="28" spans="1:14" ht="14">
      <c r="A28" t="s">
        <v>482</v>
      </c>
      <c r="B28" t="s">
        <v>5148</v>
      </c>
      <c r="C28" t="s">
        <v>483</v>
      </c>
      <c r="D28" s="4">
        <v>0</v>
      </c>
      <c r="E28" s="4">
        <v>0</v>
      </c>
      <c r="F28" s="4">
        <v>0</v>
      </c>
      <c r="G28" s="4">
        <v>0</v>
      </c>
      <c r="H28" s="4">
        <v>0</v>
      </c>
      <c r="I28" s="4">
        <v>0</v>
      </c>
      <c r="J28" s="4">
        <v>0</v>
      </c>
      <c r="K28" s="4">
        <v>0</v>
      </c>
      <c r="L28" s="4">
        <v>0</v>
      </c>
      <c r="M28" s="4">
        <v>0</v>
      </c>
      <c r="N28" s="168">
        <v>0</v>
      </c>
    </row>
    <row r="29" spans="1:14" ht="14">
      <c r="A29" t="s">
        <v>484</v>
      </c>
      <c r="B29" t="s">
        <v>5149</v>
      </c>
      <c r="C29" t="s">
        <v>485</v>
      </c>
      <c r="D29" s="4">
        <v>-5373</v>
      </c>
      <c r="E29" s="4">
        <v>-20165</v>
      </c>
      <c r="F29" s="4">
        <v>-37349</v>
      </c>
      <c r="G29" s="4">
        <v>-54929</v>
      </c>
      <c r="H29" s="4">
        <v>-9348</v>
      </c>
      <c r="I29" s="4">
        <v>68444</v>
      </c>
      <c r="J29" s="4">
        <v>55950</v>
      </c>
      <c r="K29" s="4">
        <v>42616</v>
      </c>
      <c r="L29" s="4">
        <v>26877</v>
      </c>
      <c r="M29" s="4">
        <v>10254</v>
      </c>
      <c r="N29" s="168">
        <v>76977</v>
      </c>
    </row>
    <row r="30" spans="1:14" ht="14">
      <c r="A30" t="s">
        <v>486</v>
      </c>
      <c r="B30" t="s">
        <v>5150</v>
      </c>
      <c r="C30" t="s">
        <v>487</v>
      </c>
      <c r="D30" s="4">
        <v>0</v>
      </c>
      <c r="E30" s="4">
        <v>0</v>
      </c>
      <c r="F30" s="4">
        <v>0</v>
      </c>
      <c r="G30" s="4">
        <v>0</v>
      </c>
      <c r="H30" s="4">
        <v>0</v>
      </c>
      <c r="I30" s="4">
        <v>0</v>
      </c>
      <c r="J30" s="4">
        <v>0</v>
      </c>
      <c r="K30" s="4">
        <v>0</v>
      </c>
      <c r="L30" s="4">
        <v>0</v>
      </c>
      <c r="M30" s="4">
        <v>0</v>
      </c>
      <c r="N30" s="168">
        <v>0</v>
      </c>
    </row>
    <row r="31" spans="1:14" ht="14">
      <c r="A31" t="s">
        <v>488</v>
      </c>
      <c r="B31" t="s">
        <v>5151</v>
      </c>
      <c r="C31" t="s">
        <v>489</v>
      </c>
      <c r="D31" s="4">
        <v>0</v>
      </c>
      <c r="E31" s="4">
        <v>0</v>
      </c>
      <c r="F31" s="4">
        <v>0</v>
      </c>
      <c r="G31" s="4">
        <v>0</v>
      </c>
      <c r="H31" s="4">
        <v>0</v>
      </c>
      <c r="I31" s="4">
        <v>0</v>
      </c>
      <c r="J31" s="4">
        <v>0</v>
      </c>
      <c r="K31" s="4">
        <v>0</v>
      </c>
      <c r="L31" s="4">
        <v>0</v>
      </c>
      <c r="M31" s="4">
        <v>0</v>
      </c>
      <c r="N31" s="168">
        <v>0</v>
      </c>
    </row>
    <row r="32" spans="1:14" ht="14">
      <c r="A32" t="s">
        <v>490</v>
      </c>
      <c r="B32" t="s">
        <v>5152</v>
      </c>
      <c r="C32" t="s">
        <v>491</v>
      </c>
      <c r="D32" s="4">
        <v>0</v>
      </c>
      <c r="E32" s="4">
        <v>0</v>
      </c>
      <c r="F32" s="4">
        <v>0</v>
      </c>
      <c r="G32" s="4">
        <v>0</v>
      </c>
      <c r="H32" s="4">
        <v>0</v>
      </c>
      <c r="I32" s="4">
        <v>0</v>
      </c>
      <c r="J32" s="4">
        <v>0</v>
      </c>
      <c r="K32" s="4">
        <v>0</v>
      </c>
      <c r="L32" s="4">
        <v>0</v>
      </c>
      <c r="M32" s="4">
        <v>0</v>
      </c>
      <c r="N32" s="168">
        <v>0</v>
      </c>
    </row>
    <row r="33" spans="1:14" ht="14">
      <c r="A33" t="s">
        <v>492</v>
      </c>
      <c r="B33" t="s">
        <v>5153</v>
      </c>
      <c r="C33" t="s">
        <v>493</v>
      </c>
      <c r="D33" s="4">
        <v>0</v>
      </c>
      <c r="E33" s="4">
        <v>0</v>
      </c>
      <c r="F33" s="4">
        <v>0</v>
      </c>
      <c r="G33" s="4">
        <v>0</v>
      </c>
      <c r="H33" s="4">
        <v>0</v>
      </c>
      <c r="I33" s="4">
        <v>0</v>
      </c>
      <c r="J33" s="4">
        <v>0</v>
      </c>
      <c r="K33" s="4">
        <v>0</v>
      </c>
      <c r="L33" s="4">
        <v>0</v>
      </c>
      <c r="M33" s="4">
        <v>0</v>
      </c>
      <c r="N33" s="168">
        <v>0</v>
      </c>
    </row>
    <row r="34" spans="1:14" ht="14">
      <c r="A34" t="s">
        <v>494</v>
      </c>
      <c r="B34" t="s">
        <v>5154</v>
      </c>
      <c r="C34" t="s">
        <v>495</v>
      </c>
      <c r="D34" s="4">
        <v>0</v>
      </c>
      <c r="E34" s="4">
        <v>0</v>
      </c>
      <c r="F34" s="4">
        <v>0</v>
      </c>
      <c r="G34" s="4">
        <v>0</v>
      </c>
      <c r="H34" s="4">
        <v>0</v>
      </c>
      <c r="I34" s="4">
        <v>0</v>
      </c>
      <c r="J34" s="4">
        <v>0</v>
      </c>
      <c r="K34" s="4">
        <v>0</v>
      </c>
      <c r="L34" s="4">
        <v>0</v>
      </c>
      <c r="M34" s="4">
        <v>0</v>
      </c>
      <c r="N34" s="168">
        <v>0</v>
      </c>
    </row>
    <row r="35" spans="1:14" ht="14">
      <c r="A35" t="s">
        <v>496</v>
      </c>
      <c r="B35" t="s">
        <v>5155</v>
      </c>
      <c r="C35" t="s">
        <v>497</v>
      </c>
      <c r="D35" s="4">
        <v>0</v>
      </c>
      <c r="E35" s="4">
        <v>0</v>
      </c>
      <c r="F35" s="4">
        <v>0</v>
      </c>
      <c r="G35" s="4">
        <v>0</v>
      </c>
      <c r="H35" s="4">
        <v>0</v>
      </c>
      <c r="I35" s="4">
        <v>0</v>
      </c>
      <c r="J35" s="4">
        <v>0</v>
      </c>
      <c r="K35" s="4">
        <v>0</v>
      </c>
      <c r="L35" s="4">
        <v>0</v>
      </c>
      <c r="M35" s="4">
        <v>0</v>
      </c>
      <c r="N35" s="168">
        <v>0</v>
      </c>
    </row>
    <row r="36" spans="1:14" ht="14">
      <c r="A36" t="s">
        <v>498</v>
      </c>
      <c r="B36" t="s">
        <v>5156</v>
      </c>
      <c r="C36" t="s">
        <v>499</v>
      </c>
      <c r="D36" s="4">
        <v>0</v>
      </c>
      <c r="E36" s="4">
        <v>0</v>
      </c>
      <c r="F36" s="4">
        <v>0</v>
      </c>
      <c r="G36" s="4">
        <v>0</v>
      </c>
      <c r="H36" s="4">
        <v>0</v>
      </c>
      <c r="I36" s="4">
        <v>0</v>
      </c>
      <c r="J36" s="4">
        <v>0</v>
      </c>
      <c r="K36" s="4">
        <v>0</v>
      </c>
      <c r="L36" s="4">
        <v>0</v>
      </c>
      <c r="M36" s="4">
        <v>0</v>
      </c>
      <c r="N36" s="168">
        <v>0</v>
      </c>
    </row>
    <row r="37" spans="1:14" ht="14">
      <c r="A37" t="s">
        <v>500</v>
      </c>
      <c r="B37" t="s">
        <v>5157</v>
      </c>
      <c r="C37" t="s">
        <v>501</v>
      </c>
      <c r="D37" s="4">
        <v>0</v>
      </c>
      <c r="E37" s="4">
        <v>0</v>
      </c>
      <c r="F37" s="4">
        <v>0</v>
      </c>
      <c r="G37" s="4">
        <v>0</v>
      </c>
      <c r="H37" s="4">
        <v>0</v>
      </c>
      <c r="I37" s="4">
        <v>0</v>
      </c>
      <c r="J37" s="4">
        <v>0</v>
      </c>
      <c r="K37" s="4">
        <v>0</v>
      </c>
      <c r="L37" s="4">
        <v>0</v>
      </c>
      <c r="M37" s="4">
        <v>0</v>
      </c>
      <c r="N37" s="168">
        <v>0</v>
      </c>
    </row>
    <row r="38" spans="1:14" ht="14">
      <c r="A38" t="s">
        <v>502</v>
      </c>
      <c r="B38" t="s">
        <v>5158</v>
      </c>
      <c r="C38" t="s">
        <v>503</v>
      </c>
      <c r="D38" s="4">
        <v>0</v>
      </c>
      <c r="E38" s="4">
        <v>0</v>
      </c>
      <c r="F38" s="4">
        <v>0</v>
      </c>
      <c r="G38" s="4">
        <v>0</v>
      </c>
      <c r="H38" s="4">
        <v>0</v>
      </c>
      <c r="I38" s="4">
        <v>0</v>
      </c>
      <c r="J38" s="4">
        <v>0</v>
      </c>
      <c r="K38" s="4">
        <v>0</v>
      </c>
      <c r="L38" s="4">
        <v>0</v>
      </c>
      <c r="M38" s="4">
        <v>0</v>
      </c>
      <c r="N38" s="168">
        <v>0</v>
      </c>
    </row>
    <row r="39" spans="1:14" ht="14">
      <c r="A39" t="s">
        <v>504</v>
      </c>
      <c r="B39" t="s">
        <v>5159</v>
      </c>
      <c r="C39" t="s">
        <v>505</v>
      </c>
      <c r="D39" s="4">
        <v>0</v>
      </c>
      <c r="E39" s="4">
        <v>0</v>
      </c>
      <c r="F39" s="4">
        <v>0</v>
      </c>
      <c r="G39" s="4">
        <v>0</v>
      </c>
      <c r="H39" s="4">
        <v>0</v>
      </c>
      <c r="I39" s="4">
        <v>0</v>
      </c>
      <c r="J39" s="4">
        <v>0</v>
      </c>
      <c r="K39" s="4">
        <v>0</v>
      </c>
      <c r="L39" s="4">
        <v>0</v>
      </c>
      <c r="M39" s="4">
        <v>0</v>
      </c>
      <c r="N39" s="168">
        <v>0</v>
      </c>
    </row>
    <row r="40" spans="1:14" ht="14">
      <c r="A40" t="s">
        <v>506</v>
      </c>
      <c r="B40" t="s">
        <v>5160</v>
      </c>
      <c r="C40" t="s">
        <v>507</v>
      </c>
      <c r="D40" s="4">
        <v>0</v>
      </c>
      <c r="E40" s="4">
        <v>0</v>
      </c>
      <c r="F40" s="4">
        <v>0</v>
      </c>
      <c r="G40" s="4">
        <v>0</v>
      </c>
      <c r="H40" s="4">
        <v>0</v>
      </c>
      <c r="I40" s="4">
        <v>0</v>
      </c>
      <c r="J40" s="4">
        <v>0</v>
      </c>
      <c r="K40" s="4">
        <v>0</v>
      </c>
      <c r="L40" s="4">
        <v>0</v>
      </c>
      <c r="M40" s="4">
        <v>0</v>
      </c>
      <c r="N40" s="168">
        <v>0</v>
      </c>
    </row>
    <row r="41" spans="1:14" ht="14">
      <c r="A41" t="s">
        <v>508</v>
      </c>
      <c r="B41" t="s">
        <v>5161</v>
      </c>
      <c r="C41" t="s">
        <v>509</v>
      </c>
      <c r="D41" s="4">
        <v>0</v>
      </c>
      <c r="E41" s="4">
        <v>0</v>
      </c>
      <c r="F41" s="4">
        <v>0</v>
      </c>
      <c r="G41" s="4">
        <v>0</v>
      </c>
      <c r="H41" s="4">
        <v>0</v>
      </c>
      <c r="I41" s="4">
        <v>0</v>
      </c>
      <c r="J41" s="4">
        <v>0</v>
      </c>
      <c r="K41" s="4">
        <v>0</v>
      </c>
      <c r="L41" s="4">
        <v>0</v>
      </c>
      <c r="M41" s="4">
        <v>0</v>
      </c>
      <c r="N41" s="168">
        <v>0</v>
      </c>
    </row>
    <row r="42" spans="1:14" ht="14">
      <c r="A42" t="s">
        <v>510</v>
      </c>
      <c r="B42" t="s">
        <v>5162</v>
      </c>
      <c r="C42" t="s">
        <v>511</v>
      </c>
      <c r="D42" s="4">
        <v>0</v>
      </c>
      <c r="E42" s="4">
        <v>0</v>
      </c>
      <c r="F42" s="4">
        <v>0</v>
      </c>
      <c r="G42" s="4">
        <v>0</v>
      </c>
      <c r="H42" s="4">
        <v>0</v>
      </c>
      <c r="I42" s="4">
        <v>0</v>
      </c>
      <c r="J42" s="4">
        <v>0</v>
      </c>
      <c r="K42" s="4">
        <v>0</v>
      </c>
      <c r="L42" s="4">
        <v>0</v>
      </c>
      <c r="M42" s="4">
        <v>0</v>
      </c>
      <c r="N42" s="168">
        <v>0</v>
      </c>
    </row>
    <row r="43" spans="1:14" ht="14">
      <c r="A43" t="s">
        <v>512</v>
      </c>
      <c r="B43" t="s">
        <v>5163</v>
      </c>
      <c r="C43" t="s">
        <v>513</v>
      </c>
      <c r="D43" s="4">
        <v>0</v>
      </c>
      <c r="E43" s="4">
        <v>0</v>
      </c>
      <c r="F43" s="4">
        <v>0</v>
      </c>
      <c r="G43" s="4">
        <v>0</v>
      </c>
      <c r="H43" s="4">
        <v>0</v>
      </c>
      <c r="I43" s="4">
        <v>0</v>
      </c>
      <c r="J43" s="4">
        <v>0</v>
      </c>
      <c r="K43" s="4">
        <v>0</v>
      </c>
      <c r="L43" s="4">
        <v>0</v>
      </c>
      <c r="M43" s="4">
        <v>0</v>
      </c>
      <c r="N43" s="168">
        <v>0</v>
      </c>
    </row>
    <row r="44" spans="1:14" ht="14">
      <c r="A44" t="s">
        <v>514</v>
      </c>
      <c r="B44" t="s">
        <v>5164</v>
      </c>
      <c r="C44" t="s">
        <v>515</v>
      </c>
      <c r="D44" s="4">
        <v>0</v>
      </c>
      <c r="E44" s="4">
        <v>0</v>
      </c>
      <c r="F44" s="4">
        <v>0</v>
      </c>
      <c r="G44" s="4">
        <v>0</v>
      </c>
      <c r="H44" s="4">
        <v>0</v>
      </c>
      <c r="I44" s="4">
        <v>0</v>
      </c>
      <c r="J44" s="4">
        <v>0</v>
      </c>
      <c r="K44" s="4">
        <v>0</v>
      </c>
      <c r="L44" s="4">
        <v>0</v>
      </c>
      <c r="M44" s="4">
        <v>0</v>
      </c>
      <c r="N44" s="168">
        <v>0</v>
      </c>
    </row>
    <row r="45" spans="1:14" ht="14">
      <c r="A45" t="s">
        <v>516</v>
      </c>
      <c r="B45" t="s">
        <v>5165</v>
      </c>
      <c r="C45" t="s">
        <v>517</v>
      </c>
      <c r="D45" s="4">
        <v>0</v>
      </c>
      <c r="E45" s="4">
        <v>0</v>
      </c>
      <c r="F45" s="4">
        <v>0</v>
      </c>
      <c r="G45" s="4">
        <v>0</v>
      </c>
      <c r="H45" s="4">
        <v>0</v>
      </c>
      <c r="I45" s="4">
        <v>0</v>
      </c>
      <c r="J45" s="4">
        <v>0</v>
      </c>
      <c r="K45" s="4">
        <v>0</v>
      </c>
      <c r="L45" s="4">
        <v>0</v>
      </c>
      <c r="M45" s="4">
        <v>0</v>
      </c>
      <c r="N45" s="168">
        <v>0</v>
      </c>
    </row>
    <row r="46" spans="1:14" ht="14">
      <c r="A46" t="s">
        <v>518</v>
      </c>
      <c r="B46" t="s">
        <v>5166</v>
      </c>
      <c r="C46" t="s">
        <v>519</v>
      </c>
      <c r="D46" s="4">
        <v>0</v>
      </c>
      <c r="E46" s="4">
        <v>0</v>
      </c>
      <c r="F46" s="4">
        <v>0</v>
      </c>
      <c r="G46" s="4">
        <v>0</v>
      </c>
      <c r="H46" s="4">
        <v>0</v>
      </c>
      <c r="I46" s="4">
        <v>0</v>
      </c>
      <c r="J46" s="4">
        <v>0</v>
      </c>
      <c r="K46" s="4">
        <v>0</v>
      </c>
      <c r="L46" s="4">
        <v>0</v>
      </c>
      <c r="M46" s="4">
        <v>0</v>
      </c>
      <c r="N46" s="168">
        <v>0</v>
      </c>
    </row>
    <row r="47" spans="1:14" ht="14">
      <c r="A47" t="s">
        <v>520</v>
      </c>
      <c r="B47" t="s">
        <v>5167</v>
      </c>
      <c r="C47" t="s">
        <v>521</v>
      </c>
      <c r="D47" s="4">
        <v>0</v>
      </c>
      <c r="E47" s="4">
        <v>0</v>
      </c>
      <c r="F47" s="4">
        <v>0</v>
      </c>
      <c r="G47" s="4">
        <v>0</v>
      </c>
      <c r="H47" s="4">
        <v>0</v>
      </c>
      <c r="I47" s="4">
        <v>0</v>
      </c>
      <c r="J47" s="4">
        <v>0</v>
      </c>
      <c r="K47" s="4">
        <v>0</v>
      </c>
      <c r="L47" s="4">
        <v>0</v>
      </c>
      <c r="M47" s="4">
        <v>0</v>
      </c>
      <c r="N47" s="168">
        <v>0</v>
      </c>
    </row>
    <row r="48" spans="1:14" ht="14">
      <c r="A48" t="s">
        <v>522</v>
      </c>
      <c r="B48" t="s">
        <v>5168</v>
      </c>
      <c r="C48" t="s">
        <v>523</v>
      </c>
      <c r="D48" s="4">
        <v>0</v>
      </c>
      <c r="E48" s="4">
        <v>0</v>
      </c>
      <c r="F48" s="4">
        <v>0</v>
      </c>
      <c r="G48" s="4">
        <v>0</v>
      </c>
      <c r="H48" s="4">
        <v>0</v>
      </c>
      <c r="I48" s="4">
        <v>0</v>
      </c>
      <c r="J48" s="4">
        <v>0</v>
      </c>
      <c r="K48" s="4">
        <v>0</v>
      </c>
      <c r="L48" s="4">
        <v>0</v>
      </c>
      <c r="M48" s="4">
        <v>0</v>
      </c>
      <c r="N48" s="168">
        <v>0</v>
      </c>
    </row>
    <row r="49" spans="1:14" ht="14">
      <c r="A49" t="s">
        <v>524</v>
      </c>
      <c r="B49" t="s">
        <v>5169</v>
      </c>
      <c r="C49" t="s">
        <v>525</v>
      </c>
      <c r="D49" s="4">
        <v>0</v>
      </c>
      <c r="E49" s="4">
        <v>0</v>
      </c>
      <c r="F49" s="4">
        <v>0</v>
      </c>
      <c r="G49" s="4">
        <v>0</v>
      </c>
      <c r="H49" s="4">
        <v>0</v>
      </c>
      <c r="I49" s="4">
        <v>0</v>
      </c>
      <c r="J49" s="4">
        <v>0</v>
      </c>
      <c r="K49" s="4">
        <v>0</v>
      </c>
      <c r="L49" s="4">
        <v>0</v>
      </c>
      <c r="M49" s="4">
        <v>0</v>
      </c>
      <c r="N49" s="168">
        <v>0</v>
      </c>
    </row>
    <row r="50" spans="1:14" ht="14">
      <c r="A50" t="s">
        <v>526</v>
      </c>
      <c r="B50" t="s">
        <v>5170</v>
      </c>
      <c r="C50" t="s">
        <v>442</v>
      </c>
      <c r="D50" s="4">
        <v>-1609280</v>
      </c>
      <c r="E50" s="4">
        <v>-2768998</v>
      </c>
      <c r="F50" s="4">
        <v>-3995448</v>
      </c>
      <c r="G50" s="4">
        <v>-5119274</v>
      </c>
      <c r="H50" s="4">
        <v>-6471509</v>
      </c>
      <c r="I50" s="4">
        <v>-7010293</v>
      </c>
      <c r="J50" s="4">
        <v>-5967037</v>
      </c>
      <c r="K50" s="4">
        <v>-4604039</v>
      </c>
      <c r="L50" s="4">
        <v>-2850764</v>
      </c>
      <c r="M50" s="4">
        <v>-1097470</v>
      </c>
      <c r="N50" s="168">
        <v>-41494112</v>
      </c>
    </row>
    <row r="51" spans="1:14" ht="14">
      <c r="A51" t="s">
        <v>527</v>
      </c>
      <c r="B51" t="s">
        <v>5171</v>
      </c>
      <c r="C51" t="s">
        <v>444</v>
      </c>
      <c r="D51" s="4">
        <v>0</v>
      </c>
      <c r="E51" s="4">
        <v>0</v>
      </c>
      <c r="F51" s="4">
        <v>0</v>
      </c>
      <c r="G51" s="4">
        <v>0</v>
      </c>
      <c r="H51" s="4">
        <v>0</v>
      </c>
      <c r="I51" s="4">
        <v>0</v>
      </c>
      <c r="J51" s="4">
        <v>0</v>
      </c>
      <c r="K51" s="4">
        <v>0</v>
      </c>
      <c r="L51" s="4">
        <v>0</v>
      </c>
      <c r="M51" s="4">
        <v>0</v>
      </c>
      <c r="N51" s="168">
        <v>0</v>
      </c>
    </row>
    <row r="52" spans="1:14" ht="14">
      <c r="A52" t="s">
        <v>528</v>
      </c>
      <c r="B52" t="s">
        <v>5172</v>
      </c>
      <c r="C52" t="s">
        <v>683</v>
      </c>
      <c r="D52" s="4">
        <v>0</v>
      </c>
      <c r="E52" s="4">
        <v>0</v>
      </c>
      <c r="F52" s="4">
        <v>0</v>
      </c>
      <c r="G52" s="4">
        <v>0</v>
      </c>
      <c r="H52" s="4">
        <v>0</v>
      </c>
      <c r="I52" s="4">
        <v>0</v>
      </c>
      <c r="J52" s="4">
        <v>0</v>
      </c>
      <c r="K52" s="4">
        <v>0</v>
      </c>
      <c r="L52" s="4">
        <v>0</v>
      </c>
      <c r="M52" s="4">
        <v>0</v>
      </c>
      <c r="N52" s="168">
        <v>0</v>
      </c>
    </row>
    <row r="53" spans="1:14" ht="14">
      <c r="A53" t="s">
        <v>529</v>
      </c>
      <c r="B53" t="s">
        <v>5173</v>
      </c>
      <c r="C53" t="s">
        <v>447</v>
      </c>
      <c r="D53" s="4">
        <v>0</v>
      </c>
      <c r="E53" s="4">
        <v>0</v>
      </c>
      <c r="F53" s="4">
        <v>0</v>
      </c>
      <c r="G53" s="4">
        <v>0</v>
      </c>
      <c r="H53" s="4">
        <v>0</v>
      </c>
      <c r="I53" s="4">
        <v>0</v>
      </c>
      <c r="J53" s="4">
        <v>0</v>
      </c>
      <c r="K53" s="4">
        <v>0</v>
      </c>
      <c r="L53" s="4">
        <v>0</v>
      </c>
      <c r="M53" s="4">
        <v>0</v>
      </c>
      <c r="N53" s="168">
        <v>0</v>
      </c>
    </row>
    <row r="54" spans="1:14" ht="14">
      <c r="A54" t="s">
        <v>530</v>
      </c>
      <c r="B54" t="s">
        <v>5174</v>
      </c>
      <c r="C54" t="s">
        <v>449</v>
      </c>
      <c r="D54" s="4">
        <v>-1129</v>
      </c>
      <c r="E54" s="4">
        <v>-899</v>
      </c>
      <c r="F54" s="4">
        <v>9233</v>
      </c>
      <c r="G54" s="4">
        <v>30266</v>
      </c>
      <c r="H54" s="4">
        <v>42549</v>
      </c>
      <c r="I54" s="4">
        <v>35530</v>
      </c>
      <c r="J54" s="4">
        <v>28330</v>
      </c>
      <c r="K54" s="4">
        <v>21071</v>
      </c>
      <c r="L54" s="4">
        <v>13231</v>
      </c>
      <c r="M54" s="4">
        <v>5048</v>
      </c>
      <c r="N54" s="168">
        <v>183230</v>
      </c>
    </row>
    <row r="55" spans="1:14" ht="14">
      <c r="A55" t="s">
        <v>531</v>
      </c>
      <c r="B55" t="s">
        <v>5175</v>
      </c>
      <c r="C55" t="s">
        <v>451</v>
      </c>
      <c r="D55" s="4">
        <v>0</v>
      </c>
      <c r="E55" s="4">
        <v>0</v>
      </c>
      <c r="F55" s="4">
        <v>0</v>
      </c>
      <c r="G55" s="4">
        <v>0</v>
      </c>
      <c r="H55" s="4">
        <v>0</v>
      </c>
      <c r="I55" s="4">
        <v>0</v>
      </c>
      <c r="J55" s="4">
        <v>0</v>
      </c>
      <c r="K55" s="4">
        <v>0</v>
      </c>
      <c r="L55" s="4">
        <v>0</v>
      </c>
      <c r="M55" s="4">
        <v>0</v>
      </c>
      <c r="N55" s="168">
        <v>0</v>
      </c>
    </row>
    <row r="56" spans="1:14" ht="14">
      <c r="A56" t="s">
        <v>532</v>
      </c>
      <c r="B56" t="s">
        <v>5176</v>
      </c>
      <c r="C56" t="s">
        <v>453</v>
      </c>
      <c r="D56" s="4">
        <v>313522</v>
      </c>
      <c r="E56" s="4">
        <v>321423</v>
      </c>
      <c r="F56" s="4">
        <v>319229</v>
      </c>
      <c r="G56" s="4">
        <v>288159</v>
      </c>
      <c r="H56" s="4">
        <v>247481</v>
      </c>
      <c r="I56" s="4">
        <v>206202</v>
      </c>
      <c r="J56" s="4">
        <v>163856</v>
      </c>
      <c r="K56" s="4">
        <v>121511</v>
      </c>
      <c r="L56" s="4">
        <v>76724</v>
      </c>
      <c r="M56" s="4">
        <v>30118</v>
      </c>
      <c r="N56" s="168">
        <v>2088225</v>
      </c>
    </row>
    <row r="57" spans="1:14" ht="14">
      <c r="A57" t="s">
        <v>533</v>
      </c>
      <c r="B57" t="s">
        <v>5177</v>
      </c>
      <c r="C57" t="s">
        <v>455</v>
      </c>
      <c r="D57" s="4">
        <v>5</v>
      </c>
      <c r="E57" s="4">
        <v>17</v>
      </c>
      <c r="F57" s="4">
        <v>25</v>
      </c>
      <c r="G57" s="4">
        <v>27</v>
      </c>
      <c r="H57" s="4">
        <v>18</v>
      </c>
      <c r="I57" s="4">
        <v>3</v>
      </c>
      <c r="J57" s="4">
        <v>-13</v>
      </c>
      <c r="K57" s="4">
        <v>-24</v>
      </c>
      <c r="L57" s="4">
        <v>-24</v>
      </c>
      <c r="M57" s="4">
        <v>-11</v>
      </c>
      <c r="N57" s="168">
        <v>23</v>
      </c>
    </row>
    <row r="58" spans="1:14" ht="14">
      <c r="A58" t="s">
        <v>534</v>
      </c>
      <c r="B58" t="s">
        <v>5178</v>
      </c>
      <c r="C58" t="s">
        <v>457</v>
      </c>
      <c r="D58" s="4">
        <v>0</v>
      </c>
      <c r="E58" s="4">
        <v>0</v>
      </c>
      <c r="F58" s="4">
        <v>0</v>
      </c>
      <c r="G58" s="4">
        <v>0</v>
      </c>
      <c r="H58" s="4">
        <v>0</v>
      </c>
      <c r="I58" s="4">
        <v>0</v>
      </c>
      <c r="J58" s="4">
        <v>0</v>
      </c>
      <c r="K58" s="4">
        <v>0</v>
      </c>
      <c r="L58" s="4">
        <v>0</v>
      </c>
      <c r="M58" s="4">
        <v>0</v>
      </c>
      <c r="N58" s="168">
        <v>0</v>
      </c>
    </row>
    <row r="59" spans="1:14" ht="14">
      <c r="A59" t="s">
        <v>535</v>
      </c>
      <c r="B59" t="s">
        <v>5179</v>
      </c>
      <c r="C59" t="s">
        <v>459</v>
      </c>
      <c r="D59" s="4">
        <v>75</v>
      </c>
      <c r="E59" s="4">
        <v>12740</v>
      </c>
      <c r="F59" s="4">
        <v>34705</v>
      </c>
      <c r="G59" s="4">
        <v>36512</v>
      </c>
      <c r="H59" s="4">
        <v>30930</v>
      </c>
      <c r="I59" s="4">
        <v>25262</v>
      </c>
      <c r="J59" s="4">
        <v>19448</v>
      </c>
      <c r="K59" s="4">
        <v>13953</v>
      </c>
      <c r="L59" s="4">
        <v>8692</v>
      </c>
      <c r="M59" s="4">
        <v>3316</v>
      </c>
      <c r="N59" s="168">
        <v>185633</v>
      </c>
    </row>
    <row r="60" spans="1:14" ht="14">
      <c r="A60" t="s">
        <v>536</v>
      </c>
      <c r="B60" t="s">
        <v>5180</v>
      </c>
      <c r="C60" t="s">
        <v>461</v>
      </c>
      <c r="D60" s="4">
        <v>-1154</v>
      </c>
      <c r="E60" s="4">
        <v>-4329</v>
      </c>
      <c r="F60" s="4">
        <v>-6834</v>
      </c>
      <c r="G60" s="4">
        <v>-6645</v>
      </c>
      <c r="H60" s="4">
        <v>387</v>
      </c>
      <c r="I60" s="4">
        <v>8604</v>
      </c>
      <c r="J60" s="4">
        <v>6735</v>
      </c>
      <c r="K60" s="4">
        <v>4922</v>
      </c>
      <c r="L60" s="4">
        <v>3085</v>
      </c>
      <c r="M60" s="4">
        <v>1177</v>
      </c>
      <c r="N60" s="168">
        <v>5948</v>
      </c>
    </row>
    <row r="61" spans="1:14" ht="14">
      <c r="A61" t="s">
        <v>537</v>
      </c>
      <c r="B61" t="s">
        <v>5181</v>
      </c>
      <c r="C61" t="s">
        <v>463</v>
      </c>
      <c r="D61" s="4">
        <v>0</v>
      </c>
      <c r="E61" s="4">
        <v>0</v>
      </c>
      <c r="F61" s="4">
        <v>0</v>
      </c>
      <c r="G61" s="4">
        <v>0</v>
      </c>
      <c r="H61" s="4">
        <v>0</v>
      </c>
      <c r="I61" s="4">
        <v>0</v>
      </c>
      <c r="J61" s="4">
        <v>0</v>
      </c>
      <c r="K61" s="4">
        <v>0</v>
      </c>
      <c r="L61" s="4">
        <v>0</v>
      </c>
      <c r="M61" s="4">
        <v>0</v>
      </c>
      <c r="N61" s="168">
        <v>0</v>
      </c>
    </row>
    <row r="62" spans="1:14" ht="14">
      <c r="A62" t="s">
        <v>538</v>
      </c>
      <c r="B62" t="s">
        <v>5182</v>
      </c>
      <c r="C62" t="s">
        <v>465</v>
      </c>
      <c r="D62" s="4">
        <v>-964</v>
      </c>
      <c r="E62" s="4">
        <v>-5196</v>
      </c>
      <c r="F62" s="4">
        <v>-13030</v>
      </c>
      <c r="G62" s="4">
        <v>-2549</v>
      </c>
      <c r="H62" s="4">
        <v>27388</v>
      </c>
      <c r="I62" s="4">
        <v>34180</v>
      </c>
      <c r="J62" s="4">
        <v>27011</v>
      </c>
      <c r="K62" s="4">
        <v>19914</v>
      </c>
      <c r="L62" s="4">
        <v>12482</v>
      </c>
      <c r="M62" s="4">
        <v>4762</v>
      </c>
      <c r="N62" s="168">
        <v>103998</v>
      </c>
    </row>
    <row r="63" spans="1:14" ht="14">
      <c r="A63" t="s">
        <v>539</v>
      </c>
      <c r="B63" t="s">
        <v>5183</v>
      </c>
      <c r="C63" t="s">
        <v>467</v>
      </c>
      <c r="D63" s="4">
        <v>29</v>
      </c>
      <c r="E63" s="4">
        <v>47</v>
      </c>
      <c r="F63" s="4">
        <v>62</v>
      </c>
      <c r="G63" s="4">
        <v>75</v>
      </c>
      <c r="H63" s="4">
        <v>85</v>
      </c>
      <c r="I63" s="4">
        <v>97</v>
      </c>
      <c r="J63" s="4">
        <v>108</v>
      </c>
      <c r="K63" s="4">
        <v>82</v>
      </c>
      <c r="L63" s="4">
        <v>52</v>
      </c>
      <c r="M63" s="4">
        <v>20</v>
      </c>
      <c r="N63" s="168">
        <v>657</v>
      </c>
    </row>
    <row r="64" spans="1:14" ht="14">
      <c r="A64" t="s">
        <v>540</v>
      </c>
      <c r="B64" t="s">
        <v>5184</v>
      </c>
      <c r="C64" t="s">
        <v>469</v>
      </c>
      <c r="D64" s="4">
        <v>-74584</v>
      </c>
      <c r="E64" s="4">
        <v>-87173</v>
      </c>
      <c r="F64" s="4">
        <v>-111006</v>
      </c>
      <c r="G64" s="4">
        <v>-103787</v>
      </c>
      <c r="H64" s="4">
        <v>-36392</v>
      </c>
      <c r="I64" s="4">
        <v>36326</v>
      </c>
      <c r="J64" s="4">
        <v>75010</v>
      </c>
      <c r="K64" s="4">
        <v>54607</v>
      </c>
      <c r="L64" s="4">
        <v>34130</v>
      </c>
      <c r="M64" s="4">
        <v>13021</v>
      </c>
      <c r="N64" s="168">
        <v>-199848</v>
      </c>
    </row>
    <row r="65" spans="1:14" ht="14">
      <c r="A65" t="s">
        <v>541</v>
      </c>
      <c r="B65" t="s">
        <v>5185</v>
      </c>
      <c r="C65" t="s">
        <v>471</v>
      </c>
      <c r="D65" s="4">
        <v>-6886</v>
      </c>
      <c r="E65" s="4">
        <v>7710</v>
      </c>
      <c r="F65" s="4">
        <v>144611</v>
      </c>
      <c r="G65" s="4">
        <v>293340</v>
      </c>
      <c r="H65" s="4">
        <v>335026</v>
      </c>
      <c r="I65" s="4">
        <v>330248</v>
      </c>
      <c r="J65" s="4">
        <v>260529</v>
      </c>
      <c r="K65" s="4">
        <v>192174</v>
      </c>
      <c r="L65" s="4">
        <v>122113</v>
      </c>
      <c r="M65" s="4">
        <v>49512</v>
      </c>
      <c r="N65" s="168">
        <v>1728377</v>
      </c>
    </row>
    <row r="66" spans="1:14" ht="14">
      <c r="A66" t="s">
        <v>542</v>
      </c>
      <c r="B66" t="s">
        <v>5186</v>
      </c>
      <c r="C66" t="s">
        <v>473</v>
      </c>
      <c r="D66" s="4">
        <v>-22389</v>
      </c>
      <c r="E66" s="4">
        <v>-6315</v>
      </c>
      <c r="F66" s="4">
        <v>29691</v>
      </c>
      <c r="G66" s="4">
        <v>142560</v>
      </c>
      <c r="H66" s="4">
        <v>154812</v>
      </c>
      <c r="I66" s="4">
        <v>132937</v>
      </c>
      <c r="J66" s="4">
        <v>118837</v>
      </c>
      <c r="K66" s="4">
        <v>83680</v>
      </c>
      <c r="L66" s="4">
        <v>52013</v>
      </c>
      <c r="M66" s="4">
        <v>20026</v>
      </c>
      <c r="N66" s="168">
        <v>705852</v>
      </c>
    </row>
    <row r="67" spans="1:14" ht="14">
      <c r="A67" t="s">
        <v>543</v>
      </c>
      <c r="B67" t="s">
        <v>5187</v>
      </c>
      <c r="C67" t="s">
        <v>475</v>
      </c>
      <c r="D67" s="4">
        <v>732</v>
      </c>
      <c r="E67" s="4">
        <v>50516</v>
      </c>
      <c r="F67" s="4">
        <v>90833</v>
      </c>
      <c r="G67" s="4">
        <v>94576</v>
      </c>
      <c r="H67" s="4">
        <v>87759</v>
      </c>
      <c r="I67" s="4">
        <v>72121</v>
      </c>
      <c r="J67" s="4">
        <v>56080</v>
      </c>
      <c r="K67" s="4">
        <v>40626</v>
      </c>
      <c r="L67" s="4">
        <v>25375</v>
      </c>
      <c r="M67" s="4">
        <v>9690</v>
      </c>
      <c r="N67" s="168">
        <v>528308</v>
      </c>
    </row>
    <row r="68" spans="1:14" ht="14">
      <c r="A68" t="s">
        <v>544</v>
      </c>
      <c r="B68" t="s">
        <v>5188</v>
      </c>
      <c r="C68" t="s">
        <v>477</v>
      </c>
      <c r="D68" s="4">
        <v>-71441</v>
      </c>
      <c r="E68" s="4">
        <v>-95729</v>
      </c>
      <c r="F68" s="4">
        <v>-15059</v>
      </c>
      <c r="G68" s="4">
        <v>182305</v>
      </c>
      <c r="H68" s="4">
        <v>247089</v>
      </c>
      <c r="I68" s="4">
        <v>204433</v>
      </c>
      <c r="J68" s="4">
        <v>160680</v>
      </c>
      <c r="K68" s="4">
        <v>117742</v>
      </c>
      <c r="L68" s="4">
        <v>73697</v>
      </c>
      <c r="M68" s="4">
        <v>28116</v>
      </c>
      <c r="N68" s="168">
        <v>831833</v>
      </c>
    </row>
    <row r="69" spans="1:14" ht="14">
      <c r="A69" t="s">
        <v>545</v>
      </c>
      <c r="B69" t="s">
        <v>5189</v>
      </c>
      <c r="C69" t="s">
        <v>479</v>
      </c>
      <c r="D69" s="4">
        <v>-18411</v>
      </c>
      <c r="E69" s="4">
        <v>-11652</v>
      </c>
      <c r="F69" s="4">
        <v>26963</v>
      </c>
      <c r="G69" s="4">
        <v>57679</v>
      </c>
      <c r="H69" s="4">
        <v>49541</v>
      </c>
      <c r="I69" s="4">
        <v>41283</v>
      </c>
      <c r="J69" s="4">
        <v>32811</v>
      </c>
      <c r="K69" s="4">
        <v>24333</v>
      </c>
      <c r="L69" s="4">
        <v>15278</v>
      </c>
      <c r="M69" s="4">
        <v>5829</v>
      </c>
      <c r="N69" s="168">
        <v>223654</v>
      </c>
    </row>
    <row r="70" spans="1:14" ht="14">
      <c r="A70" t="s">
        <v>546</v>
      </c>
      <c r="B70" t="s">
        <v>5190</v>
      </c>
      <c r="C70" t="s">
        <v>481</v>
      </c>
      <c r="D70" s="4">
        <v>0</v>
      </c>
      <c r="E70" s="4">
        <v>0</v>
      </c>
      <c r="F70" s="4">
        <v>0</v>
      </c>
      <c r="G70" s="4">
        <v>0</v>
      </c>
      <c r="H70" s="4">
        <v>0</v>
      </c>
      <c r="I70" s="4">
        <v>1</v>
      </c>
      <c r="J70" s="4">
        <v>1</v>
      </c>
      <c r="K70" s="4">
        <v>1</v>
      </c>
      <c r="L70" s="4">
        <v>1</v>
      </c>
      <c r="M70" s="4">
        <v>0</v>
      </c>
      <c r="N70" s="168">
        <v>4</v>
      </c>
    </row>
    <row r="71" spans="1:14" ht="14">
      <c r="A71" t="s">
        <v>547</v>
      </c>
      <c r="B71" t="s">
        <v>5191</v>
      </c>
      <c r="C71" t="s">
        <v>483</v>
      </c>
      <c r="D71" s="4">
        <v>0</v>
      </c>
      <c r="E71" s="4">
        <v>0</v>
      </c>
      <c r="F71" s="4">
        <v>0</v>
      </c>
      <c r="G71" s="4">
        <v>0</v>
      </c>
      <c r="H71" s="4">
        <v>0</v>
      </c>
      <c r="I71" s="4">
        <v>0</v>
      </c>
      <c r="J71" s="4">
        <v>0</v>
      </c>
      <c r="K71" s="4">
        <v>0</v>
      </c>
      <c r="L71" s="4">
        <v>0</v>
      </c>
      <c r="M71" s="4">
        <v>0</v>
      </c>
      <c r="N71" s="168">
        <v>0</v>
      </c>
    </row>
    <row r="72" spans="1:14" ht="14">
      <c r="A72" t="s">
        <v>548</v>
      </c>
      <c r="B72" t="s">
        <v>5192</v>
      </c>
      <c r="C72" t="s">
        <v>485</v>
      </c>
      <c r="D72" s="4">
        <v>932</v>
      </c>
      <c r="E72" s="4">
        <v>2289</v>
      </c>
      <c r="F72" s="4">
        <v>2132</v>
      </c>
      <c r="G72" s="4">
        <v>1921</v>
      </c>
      <c r="H72" s="4">
        <v>1672</v>
      </c>
      <c r="I72" s="4">
        <v>1419</v>
      </c>
      <c r="J72" s="4">
        <v>1160</v>
      </c>
      <c r="K72" s="4">
        <v>884</v>
      </c>
      <c r="L72" s="4">
        <v>557</v>
      </c>
      <c r="M72" s="4">
        <v>213</v>
      </c>
      <c r="N72" s="168">
        <v>13179</v>
      </c>
    </row>
    <row r="73" spans="1:14" ht="14">
      <c r="A73" t="s">
        <v>549</v>
      </c>
      <c r="B73" t="s">
        <v>5193</v>
      </c>
      <c r="C73" t="s">
        <v>487</v>
      </c>
      <c r="D73" s="4">
        <v>0</v>
      </c>
      <c r="E73" s="4">
        <v>0</v>
      </c>
      <c r="F73" s="4">
        <v>0</v>
      </c>
      <c r="G73" s="4">
        <v>0</v>
      </c>
      <c r="H73" s="4">
        <v>0</v>
      </c>
      <c r="I73" s="4">
        <v>0</v>
      </c>
      <c r="J73" s="4">
        <v>0</v>
      </c>
      <c r="K73" s="4">
        <v>0</v>
      </c>
      <c r="L73" s="4">
        <v>0</v>
      </c>
      <c r="M73" s="4">
        <v>0</v>
      </c>
      <c r="N73" s="168">
        <v>0</v>
      </c>
    </row>
    <row r="74" spans="1:14" ht="14">
      <c r="A74" t="s">
        <v>550</v>
      </c>
      <c r="B74" t="s">
        <v>5194</v>
      </c>
      <c r="C74" t="s">
        <v>489</v>
      </c>
      <c r="D74" s="4">
        <v>720</v>
      </c>
      <c r="E74" s="4">
        <v>684</v>
      </c>
      <c r="F74" s="4">
        <v>639</v>
      </c>
      <c r="G74" s="4">
        <v>578</v>
      </c>
      <c r="H74" s="4">
        <v>507</v>
      </c>
      <c r="I74" s="4">
        <v>434</v>
      </c>
      <c r="J74" s="4">
        <v>360</v>
      </c>
      <c r="K74" s="4">
        <v>278</v>
      </c>
      <c r="L74" s="4">
        <v>176</v>
      </c>
      <c r="M74" s="4">
        <v>67</v>
      </c>
      <c r="N74" s="168">
        <v>4443</v>
      </c>
    </row>
    <row r="75" spans="1:14" ht="14">
      <c r="A75" t="s">
        <v>551</v>
      </c>
      <c r="B75" t="s">
        <v>5195</v>
      </c>
      <c r="C75" t="s">
        <v>491</v>
      </c>
      <c r="D75" s="4">
        <v>0</v>
      </c>
      <c r="E75" s="4">
        <v>1</v>
      </c>
      <c r="F75" s="4">
        <v>1</v>
      </c>
      <c r="G75" s="4">
        <v>1</v>
      </c>
      <c r="H75" s="4">
        <v>1</v>
      </c>
      <c r="I75" s="4">
        <v>1</v>
      </c>
      <c r="J75" s="4">
        <v>1</v>
      </c>
      <c r="K75" s="4">
        <v>1</v>
      </c>
      <c r="L75" s="4">
        <v>1</v>
      </c>
      <c r="M75" s="4">
        <v>0</v>
      </c>
      <c r="N75" s="168">
        <v>8</v>
      </c>
    </row>
    <row r="76" spans="1:14" ht="14">
      <c r="A76" t="s">
        <v>552</v>
      </c>
      <c r="B76" t="s">
        <v>5196</v>
      </c>
      <c r="C76" t="s">
        <v>493</v>
      </c>
      <c r="D76" s="4">
        <v>-16957</v>
      </c>
      <c r="E76" s="4">
        <v>-42861</v>
      </c>
      <c r="F76" s="4">
        <v>-24560</v>
      </c>
      <c r="G76" s="4">
        <v>55923</v>
      </c>
      <c r="H76" s="4">
        <v>184870</v>
      </c>
      <c r="I76" s="4">
        <v>239455</v>
      </c>
      <c r="J76" s="4">
        <v>184399</v>
      </c>
      <c r="K76" s="4">
        <v>132493</v>
      </c>
      <c r="L76" s="4">
        <v>82771</v>
      </c>
      <c r="M76" s="4">
        <v>31579</v>
      </c>
      <c r="N76" s="168">
        <v>827112</v>
      </c>
    </row>
    <row r="77" spans="1:14" ht="14">
      <c r="A77" t="s">
        <v>553</v>
      </c>
      <c r="B77" t="s">
        <v>5197</v>
      </c>
      <c r="C77" t="s">
        <v>495</v>
      </c>
      <c r="D77" s="4">
        <v>0</v>
      </c>
      <c r="E77" s="4">
        <v>0</v>
      </c>
      <c r="F77" s="4">
        <v>0</v>
      </c>
      <c r="G77" s="4">
        <v>0</v>
      </c>
      <c r="H77" s="4">
        <v>0</v>
      </c>
      <c r="I77" s="4">
        <v>0</v>
      </c>
      <c r="J77" s="4">
        <v>0</v>
      </c>
      <c r="K77" s="4">
        <v>0</v>
      </c>
      <c r="L77" s="4">
        <v>0</v>
      </c>
      <c r="M77" s="4">
        <v>0</v>
      </c>
      <c r="N77" s="168">
        <v>0</v>
      </c>
    </row>
    <row r="78" spans="1:14" ht="14">
      <c r="A78" t="s">
        <v>554</v>
      </c>
      <c r="B78" t="s">
        <v>5198</v>
      </c>
      <c r="C78" t="s">
        <v>497</v>
      </c>
      <c r="D78" s="4">
        <v>0</v>
      </c>
      <c r="E78" s="4">
        <v>0</v>
      </c>
      <c r="F78" s="4">
        <v>0</v>
      </c>
      <c r="G78" s="4">
        <v>0</v>
      </c>
      <c r="H78" s="4">
        <v>0</v>
      </c>
      <c r="I78" s="4">
        <v>0</v>
      </c>
      <c r="J78" s="4">
        <v>0</v>
      </c>
      <c r="K78" s="4">
        <v>0</v>
      </c>
      <c r="L78" s="4">
        <v>0</v>
      </c>
      <c r="M78" s="4">
        <v>0</v>
      </c>
      <c r="N78" s="168">
        <v>0</v>
      </c>
    </row>
    <row r="79" spans="1:14" ht="14">
      <c r="A79" t="s">
        <v>555</v>
      </c>
      <c r="B79" t="s">
        <v>5199</v>
      </c>
      <c r="C79" t="s">
        <v>499</v>
      </c>
      <c r="D79" s="4">
        <v>0</v>
      </c>
      <c r="E79" s="4">
        <v>0</v>
      </c>
      <c r="F79" s="4">
        <v>0</v>
      </c>
      <c r="G79" s="4">
        <v>0</v>
      </c>
      <c r="H79" s="4">
        <v>0</v>
      </c>
      <c r="I79" s="4">
        <v>0</v>
      </c>
      <c r="J79" s="4">
        <v>0</v>
      </c>
      <c r="K79" s="4">
        <v>0</v>
      </c>
      <c r="L79" s="4">
        <v>0</v>
      </c>
      <c r="M79" s="4">
        <v>0</v>
      </c>
      <c r="N79" s="168">
        <v>0</v>
      </c>
    </row>
    <row r="80" spans="1:14" ht="14">
      <c r="A80" t="s">
        <v>556</v>
      </c>
      <c r="B80" t="s">
        <v>5200</v>
      </c>
      <c r="C80" t="s">
        <v>501</v>
      </c>
      <c r="D80" s="4">
        <v>0</v>
      </c>
      <c r="E80" s="4">
        <v>0</v>
      </c>
      <c r="F80" s="4">
        <v>0</v>
      </c>
      <c r="G80" s="4">
        <v>0</v>
      </c>
      <c r="H80" s="4">
        <v>0</v>
      </c>
      <c r="I80" s="4">
        <v>0</v>
      </c>
      <c r="J80" s="4">
        <v>0</v>
      </c>
      <c r="K80" s="4">
        <v>0</v>
      </c>
      <c r="L80" s="4">
        <v>0</v>
      </c>
      <c r="M80" s="4">
        <v>0</v>
      </c>
      <c r="N80" s="168">
        <v>0</v>
      </c>
    </row>
    <row r="81" spans="1:14" ht="14">
      <c r="A81" t="s">
        <v>557</v>
      </c>
      <c r="B81" t="s">
        <v>5201</v>
      </c>
      <c r="C81" t="s">
        <v>503</v>
      </c>
      <c r="D81" s="4">
        <v>0</v>
      </c>
      <c r="E81" s="4">
        <v>0</v>
      </c>
      <c r="F81" s="4">
        <v>0</v>
      </c>
      <c r="G81" s="4">
        <v>0</v>
      </c>
      <c r="H81" s="4">
        <v>0</v>
      </c>
      <c r="I81" s="4">
        <v>0</v>
      </c>
      <c r="J81" s="4">
        <v>0</v>
      </c>
      <c r="K81" s="4">
        <v>0</v>
      </c>
      <c r="L81" s="4">
        <v>0</v>
      </c>
      <c r="M81" s="4">
        <v>0</v>
      </c>
      <c r="N81" s="168">
        <v>0</v>
      </c>
    </row>
    <row r="82" spans="1:14" ht="14">
      <c r="A82" t="s">
        <v>558</v>
      </c>
      <c r="B82" t="s">
        <v>5202</v>
      </c>
      <c r="C82" t="s">
        <v>505</v>
      </c>
      <c r="D82" s="4">
        <v>0</v>
      </c>
      <c r="E82" s="4">
        <v>0</v>
      </c>
      <c r="F82" s="4">
        <v>0</v>
      </c>
      <c r="G82" s="4">
        <v>0</v>
      </c>
      <c r="H82" s="4">
        <v>0</v>
      </c>
      <c r="I82" s="4">
        <v>0</v>
      </c>
      <c r="J82" s="4">
        <v>0</v>
      </c>
      <c r="K82" s="4">
        <v>0</v>
      </c>
      <c r="L82" s="4">
        <v>0</v>
      </c>
      <c r="M82" s="4">
        <v>0</v>
      </c>
      <c r="N82" s="168">
        <v>0</v>
      </c>
    </row>
    <row r="83" spans="1:14" ht="14">
      <c r="A83" t="s">
        <v>559</v>
      </c>
      <c r="B83" t="s">
        <v>5203</v>
      </c>
      <c r="C83" t="s">
        <v>507</v>
      </c>
      <c r="D83" s="4">
        <v>0</v>
      </c>
      <c r="E83" s="4">
        <v>0</v>
      </c>
      <c r="F83" s="4">
        <v>0</v>
      </c>
      <c r="G83" s="4">
        <v>0</v>
      </c>
      <c r="H83" s="4">
        <v>0</v>
      </c>
      <c r="I83" s="4">
        <v>0</v>
      </c>
      <c r="J83" s="4">
        <v>0</v>
      </c>
      <c r="K83" s="4">
        <v>0</v>
      </c>
      <c r="L83" s="4">
        <v>0</v>
      </c>
      <c r="M83" s="4">
        <v>0</v>
      </c>
      <c r="N83" s="168">
        <v>0</v>
      </c>
    </row>
    <row r="84" spans="1:14" ht="14">
      <c r="A84" t="s">
        <v>560</v>
      </c>
      <c r="B84" t="s">
        <v>5204</v>
      </c>
      <c r="C84" t="s">
        <v>509</v>
      </c>
      <c r="D84" s="4">
        <v>0</v>
      </c>
      <c r="E84" s="4">
        <v>0</v>
      </c>
      <c r="F84" s="4">
        <v>0</v>
      </c>
      <c r="G84" s="4">
        <v>0</v>
      </c>
      <c r="H84" s="4">
        <v>0</v>
      </c>
      <c r="I84" s="4">
        <v>0</v>
      </c>
      <c r="J84" s="4">
        <v>0</v>
      </c>
      <c r="K84" s="4">
        <v>0</v>
      </c>
      <c r="L84" s="4">
        <v>0</v>
      </c>
      <c r="M84" s="4">
        <v>0</v>
      </c>
      <c r="N84" s="168">
        <v>0</v>
      </c>
    </row>
    <row r="85" spans="1:14" ht="14">
      <c r="A85" t="s">
        <v>561</v>
      </c>
      <c r="B85" t="s">
        <v>5205</v>
      </c>
      <c r="C85" t="s">
        <v>511</v>
      </c>
      <c r="D85" s="4">
        <v>0</v>
      </c>
      <c r="E85" s="4">
        <v>0</v>
      </c>
      <c r="F85" s="4">
        <v>0</v>
      </c>
      <c r="G85" s="4">
        <v>0</v>
      </c>
      <c r="H85" s="4">
        <v>0</v>
      </c>
      <c r="I85" s="4">
        <v>0</v>
      </c>
      <c r="J85" s="4">
        <v>0</v>
      </c>
      <c r="K85" s="4">
        <v>0</v>
      </c>
      <c r="L85" s="4">
        <v>0</v>
      </c>
      <c r="M85" s="4">
        <v>0</v>
      </c>
      <c r="N85" s="168">
        <v>0</v>
      </c>
    </row>
    <row r="86" spans="1:14" ht="14">
      <c r="A86" t="s">
        <v>562</v>
      </c>
      <c r="B86" t="s">
        <v>5206</v>
      </c>
      <c r="C86" t="s">
        <v>513</v>
      </c>
      <c r="D86" s="4">
        <v>0</v>
      </c>
      <c r="E86" s="4">
        <v>0</v>
      </c>
      <c r="F86" s="4">
        <v>0</v>
      </c>
      <c r="G86" s="4">
        <v>0</v>
      </c>
      <c r="H86" s="4">
        <v>0</v>
      </c>
      <c r="I86" s="4">
        <v>0</v>
      </c>
      <c r="J86" s="4">
        <v>0</v>
      </c>
      <c r="K86" s="4">
        <v>0</v>
      </c>
      <c r="L86" s="4">
        <v>0</v>
      </c>
      <c r="M86" s="4">
        <v>0</v>
      </c>
      <c r="N86" s="168">
        <v>0</v>
      </c>
    </row>
    <row r="87" spans="1:14" ht="14">
      <c r="A87" t="s">
        <v>563</v>
      </c>
      <c r="B87" t="s">
        <v>5207</v>
      </c>
      <c r="C87" t="s">
        <v>515</v>
      </c>
      <c r="D87" s="4">
        <v>0</v>
      </c>
      <c r="E87" s="4">
        <v>0</v>
      </c>
      <c r="F87" s="4">
        <v>0</v>
      </c>
      <c r="G87" s="4">
        <v>0</v>
      </c>
      <c r="H87" s="4">
        <v>0</v>
      </c>
      <c r="I87" s="4">
        <v>0</v>
      </c>
      <c r="J87" s="4">
        <v>0</v>
      </c>
      <c r="K87" s="4">
        <v>0</v>
      </c>
      <c r="L87" s="4">
        <v>0</v>
      </c>
      <c r="M87" s="4">
        <v>0</v>
      </c>
      <c r="N87" s="168">
        <v>0</v>
      </c>
    </row>
    <row r="88" spans="1:14" ht="14">
      <c r="A88" t="s">
        <v>564</v>
      </c>
      <c r="B88" t="s">
        <v>5208</v>
      </c>
      <c r="C88" t="s">
        <v>517</v>
      </c>
      <c r="D88" s="4">
        <v>0</v>
      </c>
      <c r="E88" s="4">
        <v>0</v>
      </c>
      <c r="F88" s="4">
        <v>0</v>
      </c>
      <c r="G88" s="4">
        <v>0</v>
      </c>
      <c r="H88" s="4">
        <v>0</v>
      </c>
      <c r="I88" s="4">
        <v>0</v>
      </c>
      <c r="J88" s="4">
        <v>0</v>
      </c>
      <c r="K88" s="4">
        <v>0</v>
      </c>
      <c r="L88" s="4">
        <v>0</v>
      </c>
      <c r="M88" s="4">
        <v>0</v>
      </c>
      <c r="N88" s="168">
        <v>0</v>
      </c>
    </row>
    <row r="89" spans="1:14" ht="14">
      <c r="A89" t="s">
        <v>565</v>
      </c>
      <c r="B89" t="s">
        <v>5209</v>
      </c>
      <c r="C89" t="s">
        <v>519</v>
      </c>
      <c r="D89" s="4">
        <v>0</v>
      </c>
      <c r="E89" s="4">
        <v>0</v>
      </c>
      <c r="F89" s="4">
        <v>0</v>
      </c>
      <c r="G89" s="4">
        <v>0</v>
      </c>
      <c r="H89" s="4">
        <v>0</v>
      </c>
      <c r="I89" s="4">
        <v>0</v>
      </c>
      <c r="J89" s="4">
        <v>0</v>
      </c>
      <c r="K89" s="4">
        <v>0</v>
      </c>
      <c r="L89" s="4">
        <v>0</v>
      </c>
      <c r="M89" s="4">
        <v>0</v>
      </c>
      <c r="N89" s="168">
        <v>0</v>
      </c>
    </row>
    <row r="90" spans="1:14" ht="14">
      <c r="A90" t="s">
        <v>566</v>
      </c>
      <c r="B90" t="s">
        <v>5210</v>
      </c>
      <c r="C90" t="s">
        <v>521</v>
      </c>
      <c r="D90" s="4">
        <v>0</v>
      </c>
      <c r="E90" s="4">
        <v>0</v>
      </c>
      <c r="F90" s="4">
        <v>0</v>
      </c>
      <c r="G90" s="4">
        <v>0</v>
      </c>
      <c r="H90" s="4">
        <v>0</v>
      </c>
      <c r="I90" s="4">
        <v>0</v>
      </c>
      <c r="J90" s="4">
        <v>0</v>
      </c>
      <c r="K90" s="4">
        <v>0</v>
      </c>
      <c r="L90" s="4">
        <v>0</v>
      </c>
      <c r="M90" s="4">
        <v>0</v>
      </c>
      <c r="N90" s="168">
        <v>0</v>
      </c>
    </row>
    <row r="91" spans="1:14" ht="14">
      <c r="A91" t="s">
        <v>567</v>
      </c>
      <c r="B91" t="s">
        <v>5211</v>
      </c>
      <c r="C91" t="s">
        <v>523</v>
      </c>
      <c r="D91" s="4">
        <v>0</v>
      </c>
      <c r="E91" s="4">
        <v>0</v>
      </c>
      <c r="F91" s="4">
        <v>0</v>
      </c>
      <c r="G91" s="4">
        <v>0</v>
      </c>
      <c r="H91" s="4">
        <v>0</v>
      </c>
      <c r="I91" s="4">
        <v>0</v>
      </c>
      <c r="J91" s="4">
        <v>0</v>
      </c>
      <c r="K91" s="4">
        <v>0</v>
      </c>
      <c r="L91" s="4">
        <v>0</v>
      </c>
      <c r="M91" s="4">
        <v>0</v>
      </c>
      <c r="N91" s="168">
        <v>0</v>
      </c>
    </row>
    <row r="92" spans="1:14" ht="14">
      <c r="A92" t="s">
        <v>568</v>
      </c>
      <c r="B92" t="s">
        <v>5212</v>
      </c>
      <c r="C92" t="s">
        <v>525</v>
      </c>
      <c r="D92" s="4">
        <v>0</v>
      </c>
      <c r="E92" s="4">
        <v>0</v>
      </c>
      <c r="F92" s="4">
        <v>0</v>
      </c>
      <c r="G92" s="4">
        <v>0</v>
      </c>
      <c r="H92" s="4">
        <v>0</v>
      </c>
      <c r="I92" s="4">
        <v>0</v>
      </c>
      <c r="J92" s="4">
        <v>0</v>
      </c>
      <c r="K92" s="4">
        <v>0</v>
      </c>
      <c r="L92" s="4">
        <v>0</v>
      </c>
      <c r="M92" s="4">
        <v>0</v>
      </c>
      <c r="N92" s="168">
        <v>0</v>
      </c>
    </row>
    <row r="93" spans="1:14">
      <c r="A93" t="s">
        <v>640</v>
      </c>
      <c r="B93" t="s">
        <v>5084</v>
      </c>
      <c r="C93" t="s">
        <v>442</v>
      </c>
      <c r="D93" s="4">
        <v>3271496</v>
      </c>
      <c r="E93" s="4">
        <v>3097385</v>
      </c>
      <c r="F93" s="4">
        <v>2849669</v>
      </c>
      <c r="G93" s="4">
        <v>2536945</v>
      </c>
      <c r="H93" s="4">
        <v>2177446</v>
      </c>
      <c r="I93" s="4">
        <v>1812628</v>
      </c>
      <c r="J93" s="4">
        <v>1438392</v>
      </c>
      <c r="K93" s="4">
        <v>1063806</v>
      </c>
      <c r="L93" s="4">
        <v>671202</v>
      </c>
      <c r="M93" s="4">
        <v>263500</v>
      </c>
      <c r="N93">
        <v>19182469</v>
      </c>
    </row>
    <row r="94" spans="1:14">
      <c r="A94" t="s">
        <v>641</v>
      </c>
      <c r="B94" t="s">
        <v>5085</v>
      </c>
      <c r="C94" t="s">
        <v>444</v>
      </c>
      <c r="D94" s="4">
        <v>0</v>
      </c>
      <c r="E94" s="4">
        <v>0</v>
      </c>
      <c r="F94" s="4">
        <v>0</v>
      </c>
      <c r="G94" s="4">
        <v>0</v>
      </c>
      <c r="H94" s="4">
        <v>0</v>
      </c>
      <c r="I94" s="4">
        <v>0</v>
      </c>
      <c r="J94" s="4">
        <v>0</v>
      </c>
      <c r="K94" s="4">
        <v>0</v>
      </c>
      <c r="L94" s="4">
        <v>0</v>
      </c>
      <c r="M94" s="4">
        <v>0</v>
      </c>
      <c r="N94">
        <v>0</v>
      </c>
    </row>
    <row r="95" spans="1:14">
      <c r="A95" t="s">
        <v>642</v>
      </c>
      <c r="B95" t="s">
        <v>5086</v>
      </c>
      <c r="C95" t="s">
        <v>683</v>
      </c>
      <c r="D95" s="4">
        <v>0</v>
      </c>
      <c r="E95" s="4">
        <v>0</v>
      </c>
      <c r="F95" s="4">
        <v>0</v>
      </c>
      <c r="G95" s="4">
        <v>0</v>
      </c>
      <c r="H95" s="4">
        <v>0</v>
      </c>
      <c r="I95" s="4">
        <v>0</v>
      </c>
      <c r="J95" s="4">
        <v>0</v>
      </c>
      <c r="K95" s="4">
        <v>0</v>
      </c>
      <c r="L95" s="4">
        <v>0</v>
      </c>
      <c r="M95" s="4">
        <v>0</v>
      </c>
      <c r="N95">
        <v>0</v>
      </c>
    </row>
    <row r="96" spans="1:14">
      <c r="A96" t="s">
        <v>643</v>
      </c>
      <c r="B96" t="s">
        <v>5087</v>
      </c>
      <c r="C96" t="s">
        <v>447</v>
      </c>
      <c r="D96" s="4">
        <v>0</v>
      </c>
      <c r="E96" s="4">
        <v>0</v>
      </c>
      <c r="F96" s="4">
        <v>0</v>
      </c>
      <c r="G96" s="4">
        <v>0</v>
      </c>
      <c r="H96" s="4">
        <v>0</v>
      </c>
      <c r="I96" s="4">
        <v>0</v>
      </c>
      <c r="J96" s="4">
        <v>0</v>
      </c>
      <c r="K96" s="4">
        <v>0</v>
      </c>
      <c r="L96" s="4">
        <v>0</v>
      </c>
      <c r="M96" s="4">
        <v>0</v>
      </c>
      <c r="N96">
        <v>0</v>
      </c>
    </row>
    <row r="97" spans="1:14">
      <c r="A97" t="s">
        <v>644</v>
      </c>
      <c r="B97" t="s">
        <v>5088</v>
      </c>
      <c r="C97" t="s">
        <v>449</v>
      </c>
      <c r="D97" s="4">
        <v>0</v>
      </c>
      <c r="E97" s="4">
        <v>0</v>
      </c>
      <c r="F97" s="4">
        <v>0</v>
      </c>
      <c r="G97" s="4">
        <v>0</v>
      </c>
      <c r="H97" s="4">
        <v>0</v>
      </c>
      <c r="I97" s="4">
        <v>0</v>
      </c>
      <c r="J97" s="4">
        <v>0</v>
      </c>
      <c r="K97" s="4">
        <v>0</v>
      </c>
      <c r="L97" s="4">
        <v>0</v>
      </c>
      <c r="M97" s="4">
        <v>0</v>
      </c>
      <c r="N97">
        <v>0</v>
      </c>
    </row>
    <row r="98" spans="1:14">
      <c r="A98" t="s">
        <v>645</v>
      </c>
      <c r="B98" t="s">
        <v>5089</v>
      </c>
      <c r="C98" t="s">
        <v>451</v>
      </c>
      <c r="D98" s="4">
        <v>0</v>
      </c>
      <c r="E98" s="4">
        <v>0</v>
      </c>
      <c r="F98" s="4">
        <v>0</v>
      </c>
      <c r="G98" s="4">
        <v>0</v>
      </c>
      <c r="H98" s="4">
        <v>0</v>
      </c>
      <c r="I98" s="4">
        <v>0</v>
      </c>
      <c r="J98" s="4">
        <v>0</v>
      </c>
      <c r="K98" s="4">
        <v>0</v>
      </c>
      <c r="L98" s="4">
        <v>0</v>
      </c>
      <c r="M98" s="4">
        <v>0</v>
      </c>
      <c r="N98">
        <v>0</v>
      </c>
    </row>
    <row r="99" spans="1:14">
      <c r="A99" t="s">
        <v>646</v>
      </c>
      <c r="B99" t="s">
        <v>5090</v>
      </c>
      <c r="C99" t="s">
        <v>453</v>
      </c>
      <c r="D99" s="4">
        <v>1398972</v>
      </c>
      <c r="E99" s="4">
        <v>1783282</v>
      </c>
      <c r="F99" s="4">
        <v>1764381</v>
      </c>
      <c r="G99" s="4">
        <v>1590620</v>
      </c>
      <c r="H99" s="4">
        <v>1364763</v>
      </c>
      <c r="I99" s="4">
        <v>1135561</v>
      </c>
      <c r="J99" s="4">
        <v>900443</v>
      </c>
      <c r="K99" s="4">
        <v>665792</v>
      </c>
      <c r="L99" s="4">
        <v>417705</v>
      </c>
      <c r="M99" s="4">
        <v>159540</v>
      </c>
      <c r="N99">
        <v>11181059</v>
      </c>
    </row>
    <row r="100" spans="1:14">
      <c r="A100" t="s">
        <v>647</v>
      </c>
      <c r="B100" t="s">
        <v>5091</v>
      </c>
      <c r="C100" t="s">
        <v>455</v>
      </c>
      <c r="D100" s="4">
        <v>0</v>
      </c>
      <c r="E100" s="4">
        <v>0</v>
      </c>
      <c r="F100" s="4">
        <v>0</v>
      </c>
      <c r="G100" s="4">
        <v>0</v>
      </c>
      <c r="H100" s="4">
        <v>0</v>
      </c>
      <c r="I100" s="4">
        <v>0</v>
      </c>
      <c r="J100" s="4">
        <v>0</v>
      </c>
      <c r="K100" s="4">
        <v>0</v>
      </c>
      <c r="L100" s="4">
        <v>0</v>
      </c>
      <c r="M100" s="4">
        <v>0</v>
      </c>
      <c r="N100">
        <v>0</v>
      </c>
    </row>
    <row r="101" spans="1:14">
      <c r="A101" t="s">
        <v>648</v>
      </c>
      <c r="B101" t="s">
        <v>5092</v>
      </c>
      <c r="C101" t="s">
        <v>457</v>
      </c>
      <c r="D101" s="4">
        <v>0</v>
      </c>
      <c r="E101" s="4">
        <v>0</v>
      </c>
      <c r="F101" s="4">
        <v>0</v>
      </c>
      <c r="G101" s="4">
        <v>0</v>
      </c>
      <c r="H101" s="4">
        <v>0</v>
      </c>
      <c r="I101" s="4">
        <v>0</v>
      </c>
      <c r="J101" s="4">
        <v>0</v>
      </c>
      <c r="K101" s="4">
        <v>0</v>
      </c>
      <c r="L101" s="4">
        <v>0</v>
      </c>
      <c r="M101" s="4">
        <v>0</v>
      </c>
      <c r="N101">
        <v>0</v>
      </c>
    </row>
    <row r="102" spans="1:14">
      <c r="A102" t="s">
        <v>649</v>
      </c>
      <c r="B102" t="s">
        <v>5093</v>
      </c>
      <c r="C102" t="s">
        <v>459</v>
      </c>
      <c r="D102" s="4">
        <v>-81372</v>
      </c>
      <c r="E102" s="4">
        <v>-129492</v>
      </c>
      <c r="F102" s="4">
        <v>-172764</v>
      </c>
      <c r="G102" s="4">
        <v>-151854</v>
      </c>
      <c r="H102" s="4">
        <v>-17375</v>
      </c>
      <c r="I102" s="4">
        <v>114730</v>
      </c>
      <c r="J102" s="4">
        <v>118236</v>
      </c>
      <c r="K102" s="4">
        <v>84817</v>
      </c>
      <c r="L102" s="4">
        <v>52840</v>
      </c>
      <c r="M102" s="4">
        <v>20160</v>
      </c>
      <c r="N102">
        <v>-162074</v>
      </c>
    </row>
    <row r="103" spans="1:14">
      <c r="A103" t="s">
        <v>650</v>
      </c>
      <c r="B103" t="s">
        <v>5094</v>
      </c>
      <c r="C103" t="s">
        <v>461</v>
      </c>
      <c r="D103" s="4">
        <v>57797</v>
      </c>
      <c r="E103" s="4">
        <v>58808</v>
      </c>
      <c r="F103" s="4">
        <v>56116</v>
      </c>
      <c r="G103" s="4">
        <v>49361</v>
      </c>
      <c r="H103" s="4">
        <v>42146</v>
      </c>
      <c r="I103" s="4">
        <v>34821</v>
      </c>
      <c r="J103" s="4">
        <v>27309</v>
      </c>
      <c r="K103" s="4">
        <v>19955</v>
      </c>
      <c r="L103" s="4">
        <v>12508</v>
      </c>
      <c r="M103" s="4">
        <v>4772</v>
      </c>
      <c r="N103">
        <v>363593</v>
      </c>
    </row>
    <row r="104" spans="1:14">
      <c r="A104" t="s">
        <v>651</v>
      </c>
      <c r="B104" t="s">
        <v>5095</v>
      </c>
      <c r="C104" t="s">
        <v>463</v>
      </c>
      <c r="D104" s="4">
        <v>2494</v>
      </c>
      <c r="E104" s="4">
        <v>2562</v>
      </c>
      <c r="F104" s="4">
        <v>2564</v>
      </c>
      <c r="G104" s="4">
        <v>2390</v>
      </c>
      <c r="H104" s="4">
        <v>2147</v>
      </c>
      <c r="I104" s="4">
        <v>1902</v>
      </c>
      <c r="J104" s="4">
        <v>1649</v>
      </c>
      <c r="K104" s="4">
        <v>1324</v>
      </c>
      <c r="L104" s="4">
        <v>845</v>
      </c>
      <c r="M104" s="4">
        <v>322</v>
      </c>
      <c r="N104">
        <v>18199</v>
      </c>
    </row>
    <row r="105" spans="1:14">
      <c r="A105" t="s">
        <v>652</v>
      </c>
      <c r="B105" t="s">
        <v>5096</v>
      </c>
      <c r="C105" t="s">
        <v>465</v>
      </c>
      <c r="D105" s="4">
        <v>0</v>
      </c>
      <c r="E105" s="4">
        <v>0</v>
      </c>
      <c r="F105" s="4">
        <v>0</v>
      </c>
      <c r="G105" s="4">
        <v>0</v>
      </c>
      <c r="H105" s="4">
        <v>0</v>
      </c>
      <c r="I105" s="4">
        <v>0</v>
      </c>
      <c r="J105" s="4">
        <v>0</v>
      </c>
      <c r="K105" s="4">
        <v>0</v>
      </c>
      <c r="L105" s="4">
        <v>0</v>
      </c>
      <c r="M105" s="4">
        <v>0</v>
      </c>
      <c r="N105">
        <v>0</v>
      </c>
    </row>
    <row r="106" spans="1:14">
      <c r="A106" t="s">
        <v>653</v>
      </c>
      <c r="B106" t="s">
        <v>5097</v>
      </c>
      <c r="C106" t="s">
        <v>467</v>
      </c>
      <c r="D106" s="4">
        <v>213751</v>
      </c>
      <c r="E106" s="4">
        <v>206066</v>
      </c>
      <c r="F106" s="4">
        <v>195238</v>
      </c>
      <c r="G106" s="4">
        <v>180572</v>
      </c>
      <c r="H106" s="4">
        <v>162424</v>
      </c>
      <c r="I106" s="4">
        <v>138350</v>
      </c>
      <c r="J106" s="4">
        <v>113645</v>
      </c>
      <c r="K106" s="4">
        <v>86867</v>
      </c>
      <c r="L106" s="4">
        <v>54870</v>
      </c>
      <c r="M106" s="4">
        <v>20934</v>
      </c>
      <c r="N106">
        <v>1372717</v>
      </c>
    </row>
    <row r="107" spans="1:14">
      <c r="A107" t="s">
        <v>654</v>
      </c>
      <c r="B107" t="s">
        <v>5098</v>
      </c>
      <c r="C107" t="s">
        <v>469</v>
      </c>
      <c r="D107" s="4">
        <v>30751</v>
      </c>
      <c r="E107" s="4">
        <v>37455</v>
      </c>
      <c r="F107" s="4">
        <v>33822</v>
      </c>
      <c r="G107" s="4">
        <v>29878</v>
      </c>
      <c r="H107" s="4">
        <v>25494</v>
      </c>
      <c r="I107" s="4">
        <v>21043</v>
      </c>
      <c r="J107" s="4">
        <v>16478</v>
      </c>
      <c r="K107" s="4">
        <v>12005</v>
      </c>
      <c r="L107" s="4">
        <v>7519</v>
      </c>
      <c r="M107" s="4">
        <v>2895</v>
      </c>
      <c r="N107">
        <v>217340</v>
      </c>
    </row>
    <row r="108" spans="1:14">
      <c r="A108" t="s">
        <v>655</v>
      </c>
      <c r="B108" t="s">
        <v>5099</v>
      </c>
      <c r="C108" t="s">
        <v>471</v>
      </c>
      <c r="D108" s="4">
        <v>1221076</v>
      </c>
      <c r="E108" s="4">
        <v>1020498</v>
      </c>
      <c r="F108" s="4">
        <v>862523</v>
      </c>
      <c r="G108" s="4">
        <v>804337</v>
      </c>
      <c r="H108" s="4">
        <v>740864</v>
      </c>
      <c r="I108" s="4">
        <v>658276</v>
      </c>
      <c r="J108" s="4">
        <v>532984</v>
      </c>
      <c r="K108" s="4">
        <v>390964</v>
      </c>
      <c r="L108" s="4">
        <v>245134</v>
      </c>
      <c r="M108" s="4">
        <v>93955</v>
      </c>
      <c r="N108">
        <v>6570611</v>
      </c>
    </row>
    <row r="109" spans="1:14">
      <c r="A109" t="s">
        <v>656</v>
      </c>
      <c r="B109" t="s">
        <v>5100</v>
      </c>
      <c r="C109" t="s">
        <v>473</v>
      </c>
      <c r="D109" s="4">
        <v>299949</v>
      </c>
      <c r="E109" s="4">
        <v>275343</v>
      </c>
      <c r="F109" s="4">
        <v>261692</v>
      </c>
      <c r="G109" s="4">
        <v>253341</v>
      </c>
      <c r="H109" s="4">
        <v>213192</v>
      </c>
      <c r="I109" s="4">
        <v>172409</v>
      </c>
      <c r="J109" s="4">
        <v>130586</v>
      </c>
      <c r="K109" s="4">
        <v>91934</v>
      </c>
      <c r="L109" s="4">
        <v>57205</v>
      </c>
      <c r="M109" s="4">
        <v>22138</v>
      </c>
      <c r="N109">
        <v>1777789</v>
      </c>
    </row>
    <row r="110" spans="1:14">
      <c r="A110" t="s">
        <v>657</v>
      </c>
      <c r="B110" t="s">
        <v>5101</v>
      </c>
      <c r="C110" t="s">
        <v>475</v>
      </c>
      <c r="D110" s="4">
        <v>2431311</v>
      </c>
      <c r="E110" s="4">
        <v>2228087</v>
      </c>
      <c r="F110" s="4">
        <v>1996234</v>
      </c>
      <c r="G110" s="4">
        <v>1763448</v>
      </c>
      <c r="H110" s="4">
        <v>1481497</v>
      </c>
      <c r="I110" s="4">
        <v>1244689</v>
      </c>
      <c r="J110" s="4">
        <v>1023346</v>
      </c>
      <c r="K110" s="4">
        <v>741529</v>
      </c>
      <c r="L110" s="4">
        <v>463678</v>
      </c>
      <c r="M110" s="4">
        <v>177979</v>
      </c>
      <c r="N110">
        <v>13551798</v>
      </c>
    </row>
    <row r="111" spans="1:14">
      <c r="A111" t="s">
        <v>658</v>
      </c>
      <c r="B111" t="s">
        <v>5102</v>
      </c>
      <c r="C111" t="s">
        <v>477</v>
      </c>
      <c r="D111" s="4">
        <v>488610</v>
      </c>
      <c r="E111" s="4">
        <v>434351</v>
      </c>
      <c r="F111" s="4">
        <v>387897</v>
      </c>
      <c r="G111" s="4">
        <v>365978</v>
      </c>
      <c r="H111" s="4">
        <v>332970</v>
      </c>
      <c r="I111" s="4">
        <v>275805</v>
      </c>
      <c r="J111" s="4">
        <v>217167</v>
      </c>
      <c r="K111" s="4">
        <v>159124</v>
      </c>
      <c r="L111" s="4">
        <v>99597</v>
      </c>
      <c r="M111" s="4">
        <v>37998</v>
      </c>
      <c r="N111">
        <v>2799497</v>
      </c>
    </row>
    <row r="112" spans="1:14">
      <c r="A112" t="s">
        <v>659</v>
      </c>
      <c r="B112" t="s">
        <v>5103</v>
      </c>
      <c r="C112" t="s">
        <v>479</v>
      </c>
      <c r="D112" s="4">
        <v>-2808</v>
      </c>
      <c r="E112" s="4">
        <v>2942</v>
      </c>
      <c r="F112" s="4">
        <v>28090</v>
      </c>
      <c r="G112" s="4">
        <v>40578</v>
      </c>
      <c r="H112" s="4">
        <v>34852</v>
      </c>
      <c r="I112" s="4">
        <v>29043</v>
      </c>
      <c r="J112" s="4">
        <v>23083</v>
      </c>
      <c r="K112" s="4">
        <v>17119</v>
      </c>
      <c r="L112" s="4">
        <v>10748</v>
      </c>
      <c r="M112" s="4">
        <v>4101</v>
      </c>
      <c r="N112">
        <v>187748</v>
      </c>
    </row>
    <row r="113" spans="1:14">
      <c r="A113" t="s">
        <v>660</v>
      </c>
      <c r="B113" t="s">
        <v>5104</v>
      </c>
      <c r="C113" t="s">
        <v>481</v>
      </c>
      <c r="D113" s="4">
        <v>26414</v>
      </c>
      <c r="E113" s="4">
        <v>21263</v>
      </c>
      <c r="F113" s="4">
        <v>16881</v>
      </c>
      <c r="G113" s="4">
        <v>14911</v>
      </c>
      <c r="H113" s="4">
        <v>13262</v>
      </c>
      <c r="I113" s="4">
        <v>11593</v>
      </c>
      <c r="J113" s="4">
        <v>9881</v>
      </c>
      <c r="K113" s="4">
        <v>7818</v>
      </c>
      <c r="L113" s="4">
        <v>5002</v>
      </c>
      <c r="M113" s="4">
        <v>1945</v>
      </c>
      <c r="N113">
        <v>128970</v>
      </c>
    </row>
    <row r="114" spans="1:14">
      <c r="A114" t="s">
        <v>661</v>
      </c>
      <c r="B114" t="s">
        <v>5105</v>
      </c>
      <c r="C114" t="s">
        <v>483</v>
      </c>
      <c r="D114" s="4">
        <v>15157</v>
      </c>
      <c r="E114" s="4">
        <v>10009</v>
      </c>
      <c r="F114" s="4">
        <v>5998</v>
      </c>
      <c r="G114" s="4">
        <v>5213</v>
      </c>
      <c r="H114" s="4">
        <v>5060</v>
      </c>
      <c r="I114" s="4">
        <v>4911</v>
      </c>
      <c r="J114" s="4">
        <v>4756</v>
      </c>
      <c r="K114" s="4">
        <v>4195</v>
      </c>
      <c r="L114" s="4">
        <v>2795</v>
      </c>
      <c r="M114" s="4">
        <v>1087</v>
      </c>
      <c r="N114">
        <v>59181</v>
      </c>
    </row>
    <row r="115" spans="1:14">
      <c r="A115" t="s">
        <v>662</v>
      </c>
      <c r="B115" t="s">
        <v>5106</v>
      </c>
      <c r="C115" t="s">
        <v>485</v>
      </c>
      <c r="D115" s="4">
        <v>0</v>
      </c>
      <c r="E115" s="4">
        <v>0</v>
      </c>
      <c r="F115" s="4">
        <v>0</v>
      </c>
      <c r="G115" s="4">
        <v>0</v>
      </c>
      <c r="H115" s="4">
        <v>0</v>
      </c>
      <c r="I115" s="4">
        <v>0</v>
      </c>
      <c r="J115" s="4">
        <v>0</v>
      </c>
      <c r="K115" s="4">
        <v>0</v>
      </c>
      <c r="L115" s="4">
        <v>0</v>
      </c>
      <c r="M115" s="4">
        <v>0</v>
      </c>
      <c r="N115">
        <v>0</v>
      </c>
    </row>
    <row r="116" spans="1:14">
      <c r="A116" t="s">
        <v>663</v>
      </c>
      <c r="B116" t="s">
        <v>5107</v>
      </c>
      <c r="C116" t="s">
        <v>487</v>
      </c>
      <c r="D116" s="4">
        <v>14336</v>
      </c>
      <c r="E116" s="4">
        <v>14067</v>
      </c>
      <c r="F116" s="4">
        <v>13526</v>
      </c>
      <c r="G116" s="4">
        <v>12368</v>
      </c>
      <c r="H116" s="4">
        <v>10918</v>
      </c>
      <c r="I116" s="4">
        <v>9449</v>
      </c>
      <c r="J116" s="4">
        <v>7942</v>
      </c>
      <c r="K116" s="4">
        <v>6204</v>
      </c>
      <c r="L116" s="4">
        <v>3944</v>
      </c>
      <c r="M116" s="4">
        <v>1505</v>
      </c>
      <c r="N116">
        <v>94259</v>
      </c>
    </row>
    <row r="117" spans="1:14">
      <c r="A117" t="s">
        <v>664</v>
      </c>
      <c r="B117" t="s">
        <v>5108</v>
      </c>
      <c r="C117" t="s">
        <v>489</v>
      </c>
      <c r="D117" s="4">
        <v>2097</v>
      </c>
      <c r="E117" s="4">
        <v>6760</v>
      </c>
      <c r="F117" s="4">
        <v>13785</v>
      </c>
      <c r="G117" s="4">
        <v>21627</v>
      </c>
      <c r="H117" s="4">
        <v>18962</v>
      </c>
      <c r="I117" s="4">
        <v>16261</v>
      </c>
      <c r="J117" s="4">
        <v>13488</v>
      </c>
      <c r="K117" s="4">
        <v>10427</v>
      </c>
      <c r="L117" s="4">
        <v>6610</v>
      </c>
      <c r="M117" s="4">
        <v>2522</v>
      </c>
      <c r="N117">
        <v>112539</v>
      </c>
    </row>
    <row r="118" spans="1:14">
      <c r="A118" t="s">
        <v>665</v>
      </c>
      <c r="B118" t="s">
        <v>5109</v>
      </c>
      <c r="C118" t="s">
        <v>491</v>
      </c>
      <c r="D118" s="4">
        <v>13733</v>
      </c>
      <c r="E118" s="4">
        <v>13028</v>
      </c>
      <c r="F118" s="4">
        <v>12158</v>
      </c>
      <c r="G118" s="4">
        <v>10980</v>
      </c>
      <c r="H118" s="4">
        <v>9579</v>
      </c>
      <c r="I118" s="4">
        <v>8159</v>
      </c>
      <c r="J118" s="4">
        <v>6702</v>
      </c>
      <c r="K118" s="4">
        <v>5119</v>
      </c>
      <c r="L118" s="4">
        <v>3229</v>
      </c>
      <c r="M118" s="4">
        <v>1232</v>
      </c>
      <c r="N118">
        <v>83919</v>
      </c>
    </row>
    <row r="119" spans="1:14">
      <c r="A119" t="s">
        <v>666</v>
      </c>
      <c r="B119" t="s">
        <v>5110</v>
      </c>
      <c r="C119" t="s">
        <v>493</v>
      </c>
      <c r="D119" s="4">
        <v>0</v>
      </c>
      <c r="E119" s="4">
        <v>0</v>
      </c>
      <c r="F119" s="4">
        <v>0</v>
      </c>
      <c r="G119" s="4">
        <v>0</v>
      </c>
      <c r="H119" s="4">
        <v>0</v>
      </c>
      <c r="I119" s="4">
        <v>0</v>
      </c>
      <c r="J119" s="4">
        <v>0</v>
      </c>
      <c r="K119" s="4">
        <v>0</v>
      </c>
      <c r="L119" s="4">
        <v>0</v>
      </c>
      <c r="M119" s="4">
        <v>0</v>
      </c>
      <c r="N119">
        <v>0</v>
      </c>
    </row>
    <row r="120" spans="1:14">
      <c r="A120" t="s">
        <v>667</v>
      </c>
      <c r="B120" t="s">
        <v>5111</v>
      </c>
      <c r="C120" t="s">
        <v>495</v>
      </c>
      <c r="D120" s="4">
        <v>0</v>
      </c>
      <c r="E120" s="4">
        <v>0</v>
      </c>
      <c r="F120" s="4">
        <v>0</v>
      </c>
      <c r="G120" s="4">
        <v>0</v>
      </c>
      <c r="H120" s="4">
        <v>0</v>
      </c>
      <c r="I120" s="4">
        <v>0</v>
      </c>
      <c r="J120" s="4">
        <v>0</v>
      </c>
      <c r="K120" s="4">
        <v>0</v>
      </c>
      <c r="L120" s="4">
        <v>0</v>
      </c>
      <c r="M120" s="4">
        <v>0</v>
      </c>
      <c r="N120">
        <v>0</v>
      </c>
    </row>
    <row r="121" spans="1:14">
      <c r="A121" t="s">
        <v>668</v>
      </c>
      <c r="B121" t="s">
        <v>5112</v>
      </c>
      <c r="C121" t="s">
        <v>497</v>
      </c>
      <c r="D121" s="4">
        <v>0</v>
      </c>
      <c r="E121" s="4">
        <v>0</v>
      </c>
      <c r="F121" s="4">
        <v>0</v>
      </c>
      <c r="G121" s="4">
        <v>0</v>
      </c>
      <c r="H121" s="4">
        <v>0</v>
      </c>
      <c r="I121" s="4">
        <v>0</v>
      </c>
      <c r="J121" s="4">
        <v>0</v>
      </c>
      <c r="K121" s="4">
        <v>0</v>
      </c>
      <c r="L121" s="4">
        <v>0</v>
      </c>
      <c r="M121" s="4">
        <v>0</v>
      </c>
      <c r="N121">
        <v>0</v>
      </c>
    </row>
    <row r="122" spans="1:14">
      <c r="A122" t="s">
        <v>669</v>
      </c>
      <c r="B122" t="s">
        <v>5113</v>
      </c>
      <c r="C122" t="s">
        <v>499</v>
      </c>
      <c r="D122" s="4">
        <v>0</v>
      </c>
      <c r="E122" s="4">
        <v>0</v>
      </c>
      <c r="F122" s="4">
        <v>0</v>
      </c>
      <c r="G122" s="4">
        <v>0</v>
      </c>
      <c r="H122" s="4">
        <v>0</v>
      </c>
      <c r="I122" s="4">
        <v>0</v>
      </c>
      <c r="J122" s="4">
        <v>0</v>
      </c>
      <c r="K122" s="4">
        <v>0</v>
      </c>
      <c r="L122" s="4">
        <v>0</v>
      </c>
      <c r="M122" s="4">
        <v>0</v>
      </c>
      <c r="N122">
        <v>0</v>
      </c>
    </row>
    <row r="123" spans="1:14">
      <c r="A123" t="s">
        <v>670</v>
      </c>
      <c r="B123" t="s">
        <v>5114</v>
      </c>
      <c r="C123" t="s">
        <v>501</v>
      </c>
      <c r="D123" s="4">
        <v>0</v>
      </c>
      <c r="E123" s="4">
        <v>0</v>
      </c>
      <c r="F123" s="4">
        <v>0</v>
      </c>
      <c r="G123" s="4">
        <v>0</v>
      </c>
      <c r="H123" s="4">
        <v>0</v>
      </c>
      <c r="I123" s="4">
        <v>0</v>
      </c>
      <c r="J123" s="4">
        <v>0</v>
      </c>
      <c r="K123" s="4">
        <v>0</v>
      </c>
      <c r="L123" s="4">
        <v>0</v>
      </c>
      <c r="M123" s="4">
        <v>0</v>
      </c>
      <c r="N123">
        <v>0</v>
      </c>
    </row>
    <row r="124" spans="1:14">
      <c r="A124" t="s">
        <v>671</v>
      </c>
      <c r="B124" t="s">
        <v>5115</v>
      </c>
      <c r="C124" t="s">
        <v>503</v>
      </c>
      <c r="D124" s="4">
        <v>0</v>
      </c>
      <c r="E124" s="4">
        <v>0</v>
      </c>
      <c r="F124" s="4">
        <v>0</v>
      </c>
      <c r="G124" s="4">
        <v>0</v>
      </c>
      <c r="H124" s="4">
        <v>0</v>
      </c>
      <c r="I124" s="4">
        <v>0</v>
      </c>
      <c r="J124" s="4">
        <v>0</v>
      </c>
      <c r="K124" s="4">
        <v>0</v>
      </c>
      <c r="L124" s="4">
        <v>0</v>
      </c>
      <c r="M124" s="4">
        <v>0</v>
      </c>
      <c r="N124">
        <v>0</v>
      </c>
    </row>
    <row r="125" spans="1:14">
      <c r="A125" t="s">
        <v>672</v>
      </c>
      <c r="B125" t="s">
        <v>5116</v>
      </c>
      <c r="C125" t="s">
        <v>505</v>
      </c>
      <c r="D125" s="4">
        <v>0</v>
      </c>
      <c r="E125" s="4">
        <v>0</v>
      </c>
      <c r="F125" s="4">
        <v>0</v>
      </c>
      <c r="G125" s="4">
        <v>0</v>
      </c>
      <c r="H125" s="4">
        <v>0</v>
      </c>
      <c r="I125" s="4">
        <v>0</v>
      </c>
      <c r="J125" s="4">
        <v>0</v>
      </c>
      <c r="K125" s="4">
        <v>0</v>
      </c>
      <c r="L125" s="4">
        <v>0</v>
      </c>
      <c r="M125" s="4">
        <v>0</v>
      </c>
      <c r="N125">
        <v>0</v>
      </c>
    </row>
    <row r="126" spans="1:14">
      <c r="A126" t="s">
        <v>673</v>
      </c>
      <c r="B126" t="s">
        <v>5117</v>
      </c>
      <c r="C126" t="s">
        <v>507</v>
      </c>
      <c r="D126" s="4">
        <v>0</v>
      </c>
      <c r="E126" s="4">
        <v>0</v>
      </c>
      <c r="F126" s="4">
        <v>0</v>
      </c>
      <c r="G126" s="4">
        <v>0</v>
      </c>
      <c r="H126" s="4">
        <v>0</v>
      </c>
      <c r="I126" s="4">
        <v>0</v>
      </c>
      <c r="J126" s="4">
        <v>0</v>
      </c>
      <c r="K126" s="4">
        <v>0</v>
      </c>
      <c r="L126" s="4">
        <v>0</v>
      </c>
      <c r="M126" s="4">
        <v>0</v>
      </c>
      <c r="N126">
        <v>0</v>
      </c>
    </row>
    <row r="127" spans="1:14">
      <c r="A127" t="s">
        <v>674</v>
      </c>
      <c r="B127" t="s">
        <v>5118</v>
      </c>
      <c r="C127" t="s">
        <v>509</v>
      </c>
      <c r="D127" s="4">
        <v>0</v>
      </c>
      <c r="E127" s="4">
        <v>0</v>
      </c>
      <c r="F127" s="4">
        <v>0</v>
      </c>
      <c r="G127" s="4">
        <v>0</v>
      </c>
      <c r="H127" s="4">
        <v>0</v>
      </c>
      <c r="I127" s="4">
        <v>0</v>
      </c>
      <c r="J127" s="4">
        <v>0</v>
      </c>
      <c r="K127" s="4">
        <v>0</v>
      </c>
      <c r="L127" s="4">
        <v>0</v>
      </c>
      <c r="M127" s="4">
        <v>0</v>
      </c>
      <c r="N127">
        <v>0</v>
      </c>
    </row>
    <row r="128" spans="1:14">
      <c r="A128" t="s">
        <v>675</v>
      </c>
      <c r="B128" t="s">
        <v>5119</v>
      </c>
      <c r="C128" t="s">
        <v>511</v>
      </c>
      <c r="D128" s="4">
        <v>0</v>
      </c>
      <c r="E128" s="4">
        <v>0</v>
      </c>
      <c r="F128" s="4">
        <v>0</v>
      </c>
      <c r="G128" s="4">
        <v>0</v>
      </c>
      <c r="H128" s="4">
        <v>0</v>
      </c>
      <c r="I128" s="4">
        <v>0</v>
      </c>
      <c r="J128" s="4">
        <v>0</v>
      </c>
      <c r="K128" s="4">
        <v>0</v>
      </c>
      <c r="L128" s="4">
        <v>0</v>
      </c>
      <c r="M128" s="4">
        <v>0</v>
      </c>
      <c r="N128">
        <v>0</v>
      </c>
    </row>
    <row r="129" spans="1:14">
      <c r="A129" t="s">
        <v>676</v>
      </c>
      <c r="B129" t="s">
        <v>5120</v>
      </c>
      <c r="C129" t="s">
        <v>513</v>
      </c>
      <c r="D129" s="4">
        <v>0</v>
      </c>
      <c r="E129" s="4">
        <v>0</v>
      </c>
      <c r="F129" s="4">
        <v>0</v>
      </c>
      <c r="G129" s="4">
        <v>0</v>
      </c>
      <c r="H129" s="4">
        <v>0</v>
      </c>
      <c r="I129" s="4">
        <v>0</v>
      </c>
      <c r="J129" s="4">
        <v>0</v>
      </c>
      <c r="K129" s="4">
        <v>0</v>
      </c>
      <c r="L129" s="4">
        <v>0</v>
      </c>
      <c r="M129" s="4">
        <v>0</v>
      </c>
      <c r="N129">
        <v>0</v>
      </c>
    </row>
    <row r="130" spans="1:14">
      <c r="A130" t="s">
        <v>677</v>
      </c>
      <c r="B130" t="s">
        <v>5121</v>
      </c>
      <c r="C130" t="s">
        <v>515</v>
      </c>
      <c r="D130" s="4">
        <v>0</v>
      </c>
      <c r="E130" s="4">
        <v>0</v>
      </c>
      <c r="F130" s="4">
        <v>0</v>
      </c>
      <c r="G130" s="4">
        <v>0</v>
      </c>
      <c r="H130" s="4">
        <v>0</v>
      </c>
      <c r="I130" s="4">
        <v>0</v>
      </c>
      <c r="J130" s="4">
        <v>0</v>
      </c>
      <c r="K130" s="4">
        <v>0</v>
      </c>
      <c r="L130" s="4">
        <v>0</v>
      </c>
      <c r="M130" s="4">
        <v>0</v>
      </c>
      <c r="N130">
        <v>0</v>
      </c>
    </row>
    <row r="131" spans="1:14">
      <c r="A131" t="s">
        <v>678</v>
      </c>
      <c r="B131" t="s">
        <v>5122</v>
      </c>
      <c r="C131" t="s">
        <v>517</v>
      </c>
      <c r="D131" s="4">
        <v>0</v>
      </c>
      <c r="E131" s="4">
        <v>0</v>
      </c>
      <c r="F131" s="4">
        <v>0</v>
      </c>
      <c r="G131" s="4">
        <v>0</v>
      </c>
      <c r="H131" s="4">
        <v>0</v>
      </c>
      <c r="I131" s="4">
        <v>0</v>
      </c>
      <c r="J131" s="4">
        <v>0</v>
      </c>
      <c r="K131" s="4">
        <v>0</v>
      </c>
      <c r="L131" s="4">
        <v>0</v>
      </c>
      <c r="M131" s="4">
        <v>0</v>
      </c>
      <c r="N131">
        <v>0</v>
      </c>
    </row>
    <row r="132" spans="1:14">
      <c r="A132" t="s">
        <v>679</v>
      </c>
      <c r="B132" t="s">
        <v>5123</v>
      </c>
      <c r="C132" t="s">
        <v>519</v>
      </c>
      <c r="D132" s="4">
        <v>0</v>
      </c>
      <c r="E132" s="4">
        <v>0</v>
      </c>
      <c r="F132" s="4">
        <v>0</v>
      </c>
      <c r="G132" s="4">
        <v>0</v>
      </c>
      <c r="H132" s="4">
        <v>0</v>
      </c>
      <c r="I132" s="4">
        <v>0</v>
      </c>
      <c r="J132" s="4">
        <v>0</v>
      </c>
      <c r="K132" s="4">
        <v>0</v>
      </c>
      <c r="L132" s="4">
        <v>0</v>
      </c>
      <c r="M132" s="4">
        <v>0</v>
      </c>
      <c r="N132">
        <v>0</v>
      </c>
    </row>
    <row r="133" spans="1:14">
      <c r="A133" t="s">
        <v>680</v>
      </c>
      <c r="B133" t="s">
        <v>5124</v>
      </c>
      <c r="C133" t="s">
        <v>521</v>
      </c>
      <c r="D133" s="4">
        <v>0</v>
      </c>
      <c r="E133" s="4">
        <v>0</v>
      </c>
      <c r="F133" s="4">
        <v>0</v>
      </c>
      <c r="G133" s="4">
        <v>0</v>
      </c>
      <c r="H133" s="4">
        <v>0</v>
      </c>
      <c r="I133" s="4">
        <v>0</v>
      </c>
      <c r="J133" s="4">
        <v>0</v>
      </c>
      <c r="K133" s="4">
        <v>0</v>
      </c>
      <c r="L133" s="4">
        <v>0</v>
      </c>
      <c r="M133" s="4">
        <v>0</v>
      </c>
      <c r="N133">
        <v>0</v>
      </c>
    </row>
    <row r="134" spans="1:14">
      <c r="A134" t="s">
        <v>681</v>
      </c>
      <c r="B134" t="s">
        <v>5125</v>
      </c>
      <c r="C134" t="s">
        <v>523</v>
      </c>
      <c r="D134" s="4">
        <v>0</v>
      </c>
      <c r="E134" s="4">
        <v>0</v>
      </c>
      <c r="F134" s="4">
        <v>0</v>
      </c>
      <c r="G134" s="4">
        <v>0</v>
      </c>
      <c r="H134" s="4">
        <v>0</v>
      </c>
      <c r="I134" s="4">
        <v>0</v>
      </c>
      <c r="J134" s="4">
        <v>0</v>
      </c>
      <c r="K134" s="4">
        <v>0</v>
      </c>
      <c r="L134" s="4">
        <v>0</v>
      </c>
      <c r="M134" s="4">
        <v>0</v>
      </c>
      <c r="N134">
        <v>0</v>
      </c>
    </row>
    <row r="135" spans="1:14">
      <c r="A135" t="s">
        <v>682</v>
      </c>
      <c r="B135" t="s">
        <v>5126</v>
      </c>
      <c r="C135" t="s">
        <v>525</v>
      </c>
      <c r="D135" s="4">
        <v>0</v>
      </c>
      <c r="E135" s="4">
        <v>0</v>
      </c>
      <c r="F135" s="4">
        <v>0</v>
      </c>
      <c r="G135" s="4">
        <v>0</v>
      </c>
      <c r="H135" s="4">
        <v>0</v>
      </c>
      <c r="I135" s="4">
        <v>0</v>
      </c>
      <c r="J135" s="4">
        <v>0</v>
      </c>
      <c r="K135" s="4">
        <v>0</v>
      </c>
      <c r="L135" s="4">
        <v>0</v>
      </c>
      <c r="M135" s="4">
        <v>0</v>
      </c>
      <c r="N135">
        <v>0</v>
      </c>
    </row>
    <row r="136" spans="1:14" ht="14">
      <c r="A136" t="s">
        <v>1896</v>
      </c>
      <c r="B136" t="s">
        <v>5714</v>
      </c>
      <c r="C136" t="s">
        <v>442</v>
      </c>
      <c r="D136" s="4">
        <v>1367</v>
      </c>
      <c r="E136" s="4">
        <v>1392</v>
      </c>
      <c r="F136" s="4">
        <v>1374</v>
      </c>
      <c r="G136" s="4">
        <v>1219</v>
      </c>
      <c r="H136" s="4">
        <v>969</v>
      </c>
      <c r="I136" s="4">
        <v>715</v>
      </c>
      <c r="J136" s="4">
        <v>454</v>
      </c>
      <c r="K136" s="4">
        <v>252</v>
      </c>
      <c r="L136" s="4">
        <v>147</v>
      </c>
      <c r="M136" s="4">
        <v>56</v>
      </c>
      <c r="N136" s="168">
        <v>7945</v>
      </c>
    </row>
    <row r="137" spans="1:14" ht="14">
      <c r="A137" t="s">
        <v>1891</v>
      </c>
      <c r="B137" t="s">
        <v>5715</v>
      </c>
      <c r="C137" t="s">
        <v>444</v>
      </c>
      <c r="D137" s="4">
        <v>519706</v>
      </c>
      <c r="E137" s="4">
        <v>566327</v>
      </c>
      <c r="F137" s="4">
        <v>705518</v>
      </c>
      <c r="G137" s="4">
        <v>752733</v>
      </c>
      <c r="H137" s="4">
        <v>717137</v>
      </c>
      <c r="I137" s="4">
        <v>652149</v>
      </c>
      <c r="J137" s="4">
        <v>536607</v>
      </c>
      <c r="K137" s="4">
        <v>391034</v>
      </c>
      <c r="L137" s="4">
        <v>244487</v>
      </c>
      <c r="M137" s="4">
        <v>93276</v>
      </c>
      <c r="N137" s="168">
        <v>5178974</v>
      </c>
    </row>
    <row r="138" spans="1:14" ht="14">
      <c r="A138" t="s">
        <v>1886</v>
      </c>
      <c r="B138" t="s">
        <v>5716</v>
      </c>
      <c r="C138" t="s">
        <v>683</v>
      </c>
      <c r="D138" s="4">
        <v>112085</v>
      </c>
      <c r="E138" s="4">
        <v>74591</v>
      </c>
      <c r="F138" s="4">
        <v>75614</v>
      </c>
      <c r="G138" s="4">
        <v>162608</v>
      </c>
      <c r="H138" s="4">
        <v>205342</v>
      </c>
      <c r="I138" s="4">
        <v>171231</v>
      </c>
      <c r="J138" s="4">
        <v>136242</v>
      </c>
      <c r="K138" s="4">
        <v>101230</v>
      </c>
      <c r="L138" s="4">
        <v>64155</v>
      </c>
      <c r="M138" s="4">
        <v>25902</v>
      </c>
      <c r="N138" s="168">
        <v>1129000</v>
      </c>
    </row>
    <row r="139" spans="1:14" ht="14">
      <c r="A139" t="s">
        <v>1897</v>
      </c>
      <c r="B139" t="s">
        <v>5717</v>
      </c>
      <c r="C139" t="s">
        <v>447</v>
      </c>
      <c r="D139" s="4">
        <v>488166</v>
      </c>
      <c r="E139" s="4">
        <v>506646</v>
      </c>
      <c r="F139" s="4">
        <v>483380</v>
      </c>
      <c r="G139" s="4">
        <v>456787</v>
      </c>
      <c r="H139" s="4">
        <v>395830</v>
      </c>
      <c r="I139" s="4">
        <v>355320</v>
      </c>
      <c r="J139" s="4">
        <v>345933</v>
      </c>
      <c r="K139" s="4">
        <v>248519</v>
      </c>
      <c r="L139" s="4">
        <v>155059</v>
      </c>
      <c r="M139" s="4">
        <v>59158</v>
      </c>
      <c r="N139" s="168">
        <v>3494798</v>
      </c>
    </row>
    <row r="140" spans="1:14" ht="14">
      <c r="A140" t="s">
        <v>1899</v>
      </c>
      <c r="B140" t="s">
        <v>5718</v>
      </c>
      <c r="C140" t="s">
        <v>449</v>
      </c>
      <c r="D140" s="4">
        <v>27194</v>
      </c>
      <c r="E140" s="4">
        <v>34096</v>
      </c>
      <c r="F140" s="4">
        <v>37590</v>
      </c>
      <c r="G140" s="4">
        <v>33135</v>
      </c>
      <c r="H140" s="4">
        <v>28535</v>
      </c>
      <c r="I140" s="4">
        <v>23867</v>
      </c>
      <c r="J140" s="4">
        <v>19078</v>
      </c>
      <c r="K140" s="4">
        <v>13983</v>
      </c>
      <c r="L140" s="4">
        <v>8765</v>
      </c>
      <c r="M140" s="4">
        <v>3344</v>
      </c>
      <c r="N140" s="168">
        <v>229587</v>
      </c>
    </row>
    <row r="141" spans="1:14" ht="14">
      <c r="A141" t="s">
        <v>1900</v>
      </c>
      <c r="B141" t="s">
        <v>5719</v>
      </c>
      <c r="C141" t="s">
        <v>451</v>
      </c>
      <c r="D141" s="4">
        <v>1276621</v>
      </c>
      <c r="E141" s="4">
        <v>1565654</v>
      </c>
      <c r="F141" s="4">
        <v>1630011</v>
      </c>
      <c r="G141" s="4">
        <v>1426877</v>
      </c>
      <c r="H141" s="4">
        <v>1227562</v>
      </c>
      <c r="I141" s="4">
        <v>1034558</v>
      </c>
      <c r="J141" s="4">
        <v>809268</v>
      </c>
      <c r="K141" s="4">
        <v>589381</v>
      </c>
      <c r="L141" s="4">
        <v>367932</v>
      </c>
      <c r="M141" s="4">
        <v>140372</v>
      </c>
      <c r="N141" s="168">
        <v>10068236</v>
      </c>
    </row>
    <row r="142" spans="1:14" ht="14">
      <c r="A142" t="s">
        <v>1912</v>
      </c>
      <c r="B142" t="s">
        <v>5720</v>
      </c>
      <c r="C142" t="s">
        <v>453</v>
      </c>
      <c r="D142" s="4">
        <v>-42812</v>
      </c>
      <c r="E142" s="4">
        <v>-23984</v>
      </c>
      <c r="F142" s="4">
        <v>-100670</v>
      </c>
      <c r="G142" s="4">
        <v>-152650</v>
      </c>
      <c r="H142" s="4">
        <v>-169875</v>
      </c>
      <c r="I142" s="4">
        <v>-106033</v>
      </c>
      <c r="J142" s="4">
        <v>75581</v>
      </c>
      <c r="K142" s="4">
        <v>150137</v>
      </c>
      <c r="L142" s="4">
        <v>93755</v>
      </c>
      <c r="M142" s="4">
        <v>35815</v>
      </c>
      <c r="N142" s="168">
        <v>-240736</v>
      </c>
    </row>
    <row r="143" spans="1:14" ht="14">
      <c r="A143" t="s">
        <v>1913</v>
      </c>
      <c r="B143" t="s">
        <v>5721</v>
      </c>
      <c r="C143" t="s">
        <v>455</v>
      </c>
      <c r="D143" s="4">
        <v>12787</v>
      </c>
      <c r="E143" s="4">
        <v>104177</v>
      </c>
      <c r="F143" s="4">
        <v>109346</v>
      </c>
      <c r="G143" s="4">
        <v>89508</v>
      </c>
      <c r="H143" s="4">
        <v>75592</v>
      </c>
      <c r="I143" s="4">
        <v>65816</v>
      </c>
      <c r="J143" s="4">
        <v>62215</v>
      </c>
      <c r="K143" s="4">
        <v>60763</v>
      </c>
      <c r="L143" s="4">
        <v>51219</v>
      </c>
      <c r="M143" s="4">
        <v>21849</v>
      </c>
      <c r="N143" s="168">
        <v>653272</v>
      </c>
    </row>
    <row r="144" spans="1:14" ht="14">
      <c r="A144" t="s">
        <v>1902</v>
      </c>
      <c r="B144" t="s">
        <v>5722</v>
      </c>
      <c r="C144" t="s">
        <v>457</v>
      </c>
      <c r="D144" s="4">
        <v>1</v>
      </c>
      <c r="E144" s="4">
        <v>1</v>
      </c>
      <c r="F144" s="4">
        <v>2</v>
      </c>
      <c r="G144" s="4">
        <v>2</v>
      </c>
      <c r="H144" s="4">
        <v>2</v>
      </c>
      <c r="I144" s="4">
        <v>2</v>
      </c>
      <c r="J144" s="4">
        <v>3</v>
      </c>
      <c r="K144" s="4">
        <v>2</v>
      </c>
      <c r="L144" s="4">
        <v>1</v>
      </c>
      <c r="M144" s="4">
        <v>0</v>
      </c>
      <c r="N144" s="168">
        <v>16</v>
      </c>
    </row>
    <row r="145" spans="1:14" ht="14">
      <c r="A145" t="s">
        <v>1905</v>
      </c>
      <c r="B145" t="s">
        <v>5723</v>
      </c>
      <c r="C145" t="s">
        <v>459</v>
      </c>
      <c r="D145" s="4">
        <v>-256</v>
      </c>
      <c r="E145" s="4">
        <v>1699</v>
      </c>
      <c r="F145" s="4">
        <v>1536</v>
      </c>
      <c r="G145" s="4">
        <v>1356</v>
      </c>
      <c r="H145" s="4">
        <v>1160</v>
      </c>
      <c r="I145" s="4">
        <v>960</v>
      </c>
      <c r="J145" s="4">
        <v>756</v>
      </c>
      <c r="K145" s="4">
        <v>550</v>
      </c>
      <c r="L145" s="4">
        <v>344</v>
      </c>
      <c r="M145" s="4">
        <v>131</v>
      </c>
      <c r="N145" s="168">
        <v>8236</v>
      </c>
    </row>
    <row r="146" spans="1:14" ht="14">
      <c r="A146" t="s">
        <v>1894</v>
      </c>
      <c r="B146" t="s">
        <v>5724</v>
      </c>
      <c r="C146" t="s">
        <v>461</v>
      </c>
      <c r="D146" s="4">
        <v>606123</v>
      </c>
      <c r="E146" s="4">
        <v>926608</v>
      </c>
      <c r="F146" s="4">
        <v>1291493</v>
      </c>
      <c r="G146" s="4">
        <v>1287141</v>
      </c>
      <c r="H146" s="4">
        <v>1182148</v>
      </c>
      <c r="I146" s="4">
        <v>1072936</v>
      </c>
      <c r="J146" s="4">
        <v>894742</v>
      </c>
      <c r="K146" s="4">
        <v>649610</v>
      </c>
      <c r="L146" s="4">
        <v>405388</v>
      </c>
      <c r="M146" s="4">
        <v>154662</v>
      </c>
      <c r="N146" s="168">
        <v>8470851</v>
      </c>
    </row>
    <row r="147" spans="1:14" ht="14">
      <c r="A147" t="s">
        <v>1906</v>
      </c>
      <c r="B147" t="s">
        <v>5725</v>
      </c>
      <c r="C147" t="s">
        <v>463</v>
      </c>
      <c r="D147" s="4">
        <v>1429</v>
      </c>
      <c r="E147" s="4">
        <v>1556</v>
      </c>
      <c r="F147" s="4">
        <v>1606</v>
      </c>
      <c r="G147" s="4">
        <v>1473</v>
      </c>
      <c r="H147" s="4">
        <v>1276</v>
      </c>
      <c r="I147" s="4">
        <v>1077</v>
      </c>
      <c r="J147" s="4">
        <v>872</v>
      </c>
      <c r="K147" s="4">
        <v>649</v>
      </c>
      <c r="L147" s="4">
        <v>420</v>
      </c>
      <c r="M147" s="4">
        <v>186</v>
      </c>
      <c r="N147" s="168">
        <v>10544</v>
      </c>
    </row>
    <row r="148" spans="1:14" ht="14">
      <c r="A148" t="s">
        <v>1898</v>
      </c>
      <c r="B148" t="s">
        <v>5726</v>
      </c>
      <c r="C148" t="s">
        <v>465</v>
      </c>
      <c r="D148" s="4">
        <v>1</v>
      </c>
      <c r="E148" s="4">
        <v>2</v>
      </c>
      <c r="F148" s="4">
        <v>2</v>
      </c>
      <c r="G148" s="4">
        <v>3</v>
      </c>
      <c r="H148" s="4">
        <v>3</v>
      </c>
      <c r="I148" s="4">
        <v>3</v>
      </c>
      <c r="J148" s="4">
        <v>3</v>
      </c>
      <c r="K148" s="4">
        <v>3</v>
      </c>
      <c r="L148" s="4">
        <v>2</v>
      </c>
      <c r="M148" s="4">
        <v>1</v>
      </c>
      <c r="N148" s="168">
        <v>23</v>
      </c>
    </row>
    <row r="149" spans="1:14" ht="14">
      <c r="A149" t="s">
        <v>1907</v>
      </c>
      <c r="B149" t="s">
        <v>5727</v>
      </c>
      <c r="C149" t="s">
        <v>467</v>
      </c>
      <c r="D149" s="4">
        <v>-328773</v>
      </c>
      <c r="E149" s="4">
        <v>-196002</v>
      </c>
      <c r="F149" s="4">
        <v>-148799</v>
      </c>
      <c r="G149" s="4">
        <v>-18383</v>
      </c>
      <c r="H149" s="4">
        <v>208931</v>
      </c>
      <c r="I149" s="4">
        <v>183566</v>
      </c>
      <c r="J149" s="4">
        <v>159834</v>
      </c>
      <c r="K149" s="4">
        <v>137001</v>
      </c>
      <c r="L149" s="4">
        <v>101007</v>
      </c>
      <c r="M149" s="4">
        <v>41219</v>
      </c>
      <c r="N149" s="168">
        <v>139601</v>
      </c>
    </row>
    <row r="150" spans="1:14" ht="14">
      <c r="A150" t="s">
        <v>1903</v>
      </c>
      <c r="B150" t="s">
        <v>5728</v>
      </c>
      <c r="C150" t="s">
        <v>469</v>
      </c>
      <c r="D150" s="4">
        <v>-67595</v>
      </c>
      <c r="E150" s="4">
        <v>-48750</v>
      </c>
      <c r="F150" s="4">
        <v>-17947</v>
      </c>
      <c r="G150" s="4">
        <v>3738</v>
      </c>
      <c r="H150" s="4">
        <v>3184</v>
      </c>
      <c r="I150" s="4">
        <v>2621</v>
      </c>
      <c r="J150" s="4">
        <v>2044</v>
      </c>
      <c r="K150" s="4">
        <v>1485</v>
      </c>
      <c r="L150" s="4">
        <v>927</v>
      </c>
      <c r="M150" s="4">
        <v>354</v>
      </c>
      <c r="N150" s="168">
        <v>-119939</v>
      </c>
    </row>
    <row r="151" spans="1:14" ht="14">
      <c r="A151" t="s">
        <v>1889</v>
      </c>
      <c r="B151" t="s">
        <v>5729</v>
      </c>
      <c r="C151" t="s">
        <v>471</v>
      </c>
      <c r="D151" s="4">
        <v>59159</v>
      </c>
      <c r="E151" s="4">
        <v>58588</v>
      </c>
      <c r="F151" s="4">
        <v>56779</v>
      </c>
      <c r="G151" s="4">
        <v>52041</v>
      </c>
      <c r="H151" s="4">
        <v>45984</v>
      </c>
      <c r="I151" s="4">
        <v>39851</v>
      </c>
      <c r="J151" s="4">
        <v>33554</v>
      </c>
      <c r="K151" s="4">
        <v>26275</v>
      </c>
      <c r="L151" s="4">
        <v>16696</v>
      </c>
      <c r="M151" s="4">
        <v>6370</v>
      </c>
      <c r="N151" s="168">
        <v>395297</v>
      </c>
    </row>
    <row r="152" spans="1:14" ht="14">
      <c r="A152" t="s">
        <v>1890</v>
      </c>
      <c r="B152" t="s">
        <v>5730</v>
      </c>
      <c r="C152" t="s">
        <v>473</v>
      </c>
      <c r="D152" s="4">
        <v>774</v>
      </c>
      <c r="E152" s="4">
        <v>688</v>
      </c>
      <c r="F152" s="4">
        <v>604</v>
      </c>
      <c r="G152" s="4">
        <v>537</v>
      </c>
      <c r="H152" s="4">
        <v>469</v>
      </c>
      <c r="I152" s="4">
        <v>400</v>
      </c>
      <c r="J152" s="4">
        <v>329</v>
      </c>
      <c r="K152" s="4">
        <v>251</v>
      </c>
      <c r="L152" s="4">
        <v>157</v>
      </c>
      <c r="M152" s="4">
        <v>60</v>
      </c>
      <c r="N152" s="168">
        <v>4269</v>
      </c>
    </row>
    <row r="153" spans="1:14" ht="14">
      <c r="A153" t="s">
        <v>1893</v>
      </c>
      <c r="B153" t="s">
        <v>5731</v>
      </c>
      <c r="C153" t="s">
        <v>475</v>
      </c>
      <c r="D153" s="4">
        <v>555172</v>
      </c>
      <c r="E153" s="4">
        <v>580778</v>
      </c>
      <c r="F153" s="4">
        <v>513605</v>
      </c>
      <c r="G153" s="4">
        <v>474548</v>
      </c>
      <c r="H153" s="4">
        <v>461373</v>
      </c>
      <c r="I153" s="4">
        <v>367003</v>
      </c>
      <c r="J153" s="4">
        <v>270247</v>
      </c>
      <c r="K153" s="4">
        <v>184095</v>
      </c>
      <c r="L153" s="4">
        <v>113296</v>
      </c>
      <c r="M153" s="4">
        <v>43380</v>
      </c>
      <c r="N153" s="168">
        <v>3563497</v>
      </c>
    </row>
    <row r="154" spans="1:14" ht="14">
      <c r="A154" t="s">
        <v>1908</v>
      </c>
      <c r="B154" t="s">
        <v>5732</v>
      </c>
      <c r="C154" t="s">
        <v>477</v>
      </c>
      <c r="D154" s="4">
        <v>-72473</v>
      </c>
      <c r="E154" s="4">
        <v>-107095</v>
      </c>
      <c r="F154" s="4">
        <v>-97576</v>
      </c>
      <c r="G154" s="4">
        <v>-31611</v>
      </c>
      <c r="H154" s="4">
        <v>31200</v>
      </c>
      <c r="I154" s="4">
        <v>121043</v>
      </c>
      <c r="J154" s="4">
        <v>159848</v>
      </c>
      <c r="K154" s="4">
        <v>118297</v>
      </c>
      <c r="L154" s="4">
        <v>75463</v>
      </c>
      <c r="M154" s="4">
        <v>29089</v>
      </c>
      <c r="N154" s="168">
        <v>226185</v>
      </c>
    </row>
    <row r="155" spans="1:14" ht="14">
      <c r="A155" t="s">
        <v>1918</v>
      </c>
      <c r="B155" t="s">
        <v>5733</v>
      </c>
      <c r="C155" t="s">
        <v>479</v>
      </c>
      <c r="D155" s="4">
        <v>0</v>
      </c>
      <c r="E155" s="4">
        <v>0</v>
      </c>
      <c r="F155" s="4">
        <v>0</v>
      </c>
      <c r="G155" s="4">
        <v>0</v>
      </c>
      <c r="H155" s="4">
        <v>0</v>
      </c>
      <c r="I155" s="4">
        <v>0</v>
      </c>
      <c r="J155" s="4">
        <v>0</v>
      </c>
      <c r="K155" s="4">
        <v>0</v>
      </c>
      <c r="L155" s="4">
        <v>0</v>
      </c>
      <c r="M155" s="4">
        <v>0</v>
      </c>
      <c r="N155" s="168">
        <v>0</v>
      </c>
    </row>
    <row r="156" spans="1:14" ht="14">
      <c r="A156" t="s">
        <v>1887</v>
      </c>
      <c r="B156" t="s">
        <v>5734</v>
      </c>
      <c r="C156" t="s">
        <v>481</v>
      </c>
      <c r="D156" s="4">
        <v>-16205</v>
      </c>
      <c r="E156" s="4">
        <v>53842</v>
      </c>
      <c r="F156" s="4">
        <v>182284</v>
      </c>
      <c r="G156" s="4">
        <v>129551</v>
      </c>
      <c r="H156" s="4">
        <v>183406</v>
      </c>
      <c r="I156" s="4">
        <v>295316</v>
      </c>
      <c r="J156" s="4">
        <v>242628</v>
      </c>
      <c r="K156" s="4">
        <v>186107</v>
      </c>
      <c r="L156" s="4">
        <v>118248</v>
      </c>
      <c r="M156" s="4">
        <v>45114</v>
      </c>
      <c r="N156" s="168">
        <v>1420291</v>
      </c>
    </row>
    <row r="157" spans="1:14" ht="14">
      <c r="A157" t="s">
        <v>1904</v>
      </c>
      <c r="B157" t="s">
        <v>5735</v>
      </c>
      <c r="C157" t="s">
        <v>483</v>
      </c>
      <c r="D157" s="4">
        <v>354</v>
      </c>
      <c r="E157" s="4">
        <v>1127</v>
      </c>
      <c r="F157" s="4">
        <v>1036</v>
      </c>
      <c r="G157" s="4">
        <v>922</v>
      </c>
      <c r="H157" s="4">
        <v>794</v>
      </c>
      <c r="I157" s="4">
        <v>665</v>
      </c>
      <c r="J157" s="4">
        <v>532</v>
      </c>
      <c r="K157" s="4">
        <v>396</v>
      </c>
      <c r="L157" s="4">
        <v>247</v>
      </c>
      <c r="M157" s="4">
        <v>94</v>
      </c>
      <c r="N157" s="168">
        <v>6167</v>
      </c>
    </row>
    <row r="158" spans="1:14" ht="14">
      <c r="A158" t="s">
        <v>1909</v>
      </c>
      <c r="B158" t="s">
        <v>5736</v>
      </c>
      <c r="C158" t="s">
        <v>485</v>
      </c>
      <c r="D158" s="4">
        <v>-165137</v>
      </c>
      <c r="E158" s="4">
        <v>-127226</v>
      </c>
      <c r="F158" s="4">
        <v>-46574</v>
      </c>
      <c r="G158" s="4">
        <v>2750</v>
      </c>
      <c r="H158" s="4">
        <v>6968</v>
      </c>
      <c r="I158" s="4">
        <v>5793</v>
      </c>
      <c r="J158" s="4">
        <v>4588</v>
      </c>
      <c r="K158" s="4">
        <v>3385</v>
      </c>
      <c r="L158" s="4">
        <v>2121</v>
      </c>
      <c r="M158" s="4">
        <v>809</v>
      </c>
      <c r="N158" s="168">
        <v>-312523</v>
      </c>
    </row>
    <row r="159" spans="1:14" ht="14">
      <c r="A159" t="s">
        <v>1901</v>
      </c>
      <c r="B159" t="s">
        <v>5737</v>
      </c>
      <c r="C159" t="s">
        <v>487</v>
      </c>
      <c r="D159" s="4">
        <v>2478</v>
      </c>
      <c r="E159" s="4">
        <v>2247</v>
      </c>
      <c r="F159" s="4">
        <v>2007</v>
      </c>
      <c r="G159" s="4">
        <v>1783</v>
      </c>
      <c r="H159" s="4">
        <v>1545</v>
      </c>
      <c r="I159" s="4">
        <v>1304</v>
      </c>
      <c r="J159" s="4">
        <v>1056</v>
      </c>
      <c r="K159" s="4">
        <v>798</v>
      </c>
      <c r="L159" s="4">
        <v>503</v>
      </c>
      <c r="M159" s="4">
        <v>192</v>
      </c>
      <c r="N159" s="168">
        <v>13913</v>
      </c>
    </row>
    <row r="160" spans="1:14" ht="14">
      <c r="A160" t="s">
        <v>1895</v>
      </c>
      <c r="B160" t="s">
        <v>5738</v>
      </c>
      <c r="C160" t="s">
        <v>489</v>
      </c>
      <c r="D160" s="4">
        <v>3653</v>
      </c>
      <c r="E160" s="4">
        <v>3564</v>
      </c>
      <c r="F160" s="4">
        <v>3362</v>
      </c>
      <c r="G160" s="4">
        <v>3006</v>
      </c>
      <c r="H160" s="4">
        <v>2642</v>
      </c>
      <c r="I160" s="4">
        <v>2274</v>
      </c>
      <c r="J160" s="4">
        <v>1897</v>
      </c>
      <c r="K160" s="4">
        <v>1477</v>
      </c>
      <c r="L160" s="4">
        <v>965</v>
      </c>
      <c r="M160" s="4">
        <v>433</v>
      </c>
      <c r="N160" s="168">
        <v>23273</v>
      </c>
    </row>
    <row r="161" spans="1:14" ht="14">
      <c r="A161" t="s">
        <v>1892</v>
      </c>
      <c r="B161" t="s">
        <v>5739</v>
      </c>
      <c r="C161" t="s">
        <v>491</v>
      </c>
      <c r="D161" s="4">
        <v>732668</v>
      </c>
      <c r="E161" s="4">
        <v>841743</v>
      </c>
      <c r="F161" s="4">
        <v>1001964</v>
      </c>
      <c r="G161" s="4">
        <v>1010271</v>
      </c>
      <c r="H161" s="4">
        <v>869182</v>
      </c>
      <c r="I161" s="4">
        <v>720115</v>
      </c>
      <c r="J161" s="4">
        <v>569859</v>
      </c>
      <c r="K161" s="4">
        <v>423324</v>
      </c>
      <c r="L161" s="4">
        <v>270067</v>
      </c>
      <c r="M161" s="4">
        <v>103985</v>
      </c>
      <c r="N161" s="168">
        <v>6543178</v>
      </c>
    </row>
    <row r="162" spans="1:14" ht="14">
      <c r="A162" t="s">
        <v>1885</v>
      </c>
      <c r="B162" t="s">
        <v>5740</v>
      </c>
      <c r="C162" t="s">
        <v>493</v>
      </c>
      <c r="D162" s="4">
        <v>58064</v>
      </c>
      <c r="E162" s="4">
        <v>79949</v>
      </c>
      <c r="F162" s="4">
        <v>135152</v>
      </c>
      <c r="G162" s="4">
        <v>111003</v>
      </c>
      <c r="H162" s="4">
        <v>102902</v>
      </c>
      <c r="I162" s="4">
        <v>97323</v>
      </c>
      <c r="J162" s="4">
        <v>106090</v>
      </c>
      <c r="K162" s="4">
        <v>116534</v>
      </c>
      <c r="L162" s="4">
        <v>103920</v>
      </c>
      <c r="M162" s="4">
        <v>46281</v>
      </c>
      <c r="N162" s="168">
        <v>957218</v>
      </c>
    </row>
    <row r="163" spans="1:14" ht="14">
      <c r="A163" t="s">
        <v>1919</v>
      </c>
      <c r="B163" t="s">
        <v>5741</v>
      </c>
      <c r="C163" t="s">
        <v>495</v>
      </c>
      <c r="D163" s="4">
        <v>0</v>
      </c>
      <c r="E163" s="4">
        <v>0</v>
      </c>
      <c r="F163" s="4">
        <v>0</v>
      </c>
      <c r="G163" s="4">
        <v>0</v>
      </c>
      <c r="H163" s="4">
        <v>0</v>
      </c>
      <c r="I163" s="4">
        <v>0</v>
      </c>
      <c r="J163" s="4">
        <v>0</v>
      </c>
      <c r="K163" s="4">
        <v>0</v>
      </c>
      <c r="L163" s="4">
        <v>0</v>
      </c>
      <c r="M163" s="4">
        <v>0</v>
      </c>
      <c r="N163" s="168">
        <v>0</v>
      </c>
    </row>
    <row r="164" spans="1:14" ht="14">
      <c r="A164" t="s">
        <v>1884</v>
      </c>
      <c r="B164" t="s">
        <v>5742</v>
      </c>
      <c r="C164" t="s">
        <v>497</v>
      </c>
      <c r="D164" s="4">
        <v>-11277</v>
      </c>
      <c r="E164" s="4">
        <v>-34446</v>
      </c>
      <c r="F164" s="4">
        <v>101245</v>
      </c>
      <c r="G164" s="4">
        <v>343893</v>
      </c>
      <c r="H164" s="4">
        <v>377143</v>
      </c>
      <c r="I164" s="4">
        <v>312471</v>
      </c>
      <c r="J164" s="4">
        <v>246136</v>
      </c>
      <c r="K164" s="4">
        <v>180811</v>
      </c>
      <c r="L164" s="4">
        <v>113240</v>
      </c>
      <c r="M164" s="4">
        <v>43365</v>
      </c>
      <c r="N164" s="168">
        <v>1672581</v>
      </c>
    </row>
    <row r="165" spans="1:14" ht="14">
      <c r="A165" t="s">
        <v>1888</v>
      </c>
      <c r="B165" t="s">
        <v>5743</v>
      </c>
      <c r="C165" t="s">
        <v>499</v>
      </c>
      <c r="D165" s="4">
        <v>22771</v>
      </c>
      <c r="E165" s="4">
        <v>21982</v>
      </c>
      <c r="F165" s="4">
        <v>20761</v>
      </c>
      <c r="G165" s="4">
        <v>18693</v>
      </c>
      <c r="H165" s="4">
        <v>16242</v>
      </c>
      <c r="I165" s="4">
        <v>13756</v>
      </c>
      <c r="J165" s="4">
        <v>11206</v>
      </c>
      <c r="K165" s="4">
        <v>8530</v>
      </c>
      <c r="L165" s="4">
        <v>5415</v>
      </c>
      <c r="M165" s="4">
        <v>2066</v>
      </c>
      <c r="N165" s="168">
        <v>141422</v>
      </c>
    </row>
    <row r="166" spans="1:14" ht="14">
      <c r="A166" t="s">
        <v>1920</v>
      </c>
      <c r="B166" t="s">
        <v>5744</v>
      </c>
      <c r="C166" t="s">
        <v>501</v>
      </c>
      <c r="D166" s="4">
        <v>0</v>
      </c>
      <c r="E166" s="4">
        <v>0</v>
      </c>
      <c r="F166" s="4">
        <v>0</v>
      </c>
      <c r="G166" s="4">
        <v>0</v>
      </c>
      <c r="H166" s="4">
        <v>0</v>
      </c>
      <c r="I166" s="4">
        <v>0</v>
      </c>
      <c r="J166" s="4">
        <v>0</v>
      </c>
      <c r="K166" s="4">
        <v>0</v>
      </c>
      <c r="L166" s="4">
        <v>0</v>
      </c>
      <c r="M166" s="4">
        <v>0</v>
      </c>
      <c r="N166" s="168">
        <v>0</v>
      </c>
    </row>
    <row r="167" spans="1:14" ht="14">
      <c r="A167" t="s">
        <v>1910</v>
      </c>
      <c r="B167" t="s">
        <v>5745</v>
      </c>
      <c r="C167" t="s">
        <v>503</v>
      </c>
      <c r="D167" s="4">
        <v>-533312</v>
      </c>
      <c r="E167" s="4">
        <v>-1335091</v>
      </c>
      <c r="F167" s="4">
        <v>-2235088</v>
      </c>
      <c r="G167" s="4">
        <v>-2848642</v>
      </c>
      <c r="H167" s="4">
        <v>-2674747</v>
      </c>
      <c r="I167" s="4">
        <v>-2087885</v>
      </c>
      <c r="J167" s="4">
        <v>-1830760</v>
      </c>
      <c r="K167" s="4">
        <v>-1676130</v>
      </c>
      <c r="L167" s="4">
        <v>-1267658</v>
      </c>
      <c r="M167" s="4">
        <v>-490254</v>
      </c>
      <c r="N167" s="168">
        <v>-16979567</v>
      </c>
    </row>
    <row r="168" spans="1:14" ht="14">
      <c r="A168" t="s">
        <v>1911</v>
      </c>
      <c r="B168" t="s">
        <v>5746</v>
      </c>
      <c r="C168" t="s">
        <v>505</v>
      </c>
      <c r="D168" s="4">
        <v>-1027381</v>
      </c>
      <c r="E168" s="4">
        <v>-784896</v>
      </c>
      <c r="F168" s="4">
        <v>-645604</v>
      </c>
      <c r="G168" s="4">
        <v>-606017</v>
      </c>
      <c r="H168" s="4">
        <v>-598581</v>
      </c>
      <c r="I168" s="4">
        <v>-428312</v>
      </c>
      <c r="J168" s="4">
        <v>-319148</v>
      </c>
      <c r="K168" s="4">
        <v>-216617</v>
      </c>
      <c r="L168" s="4">
        <v>-128744</v>
      </c>
      <c r="M168" s="4">
        <v>-49935</v>
      </c>
      <c r="N168" s="168">
        <v>-4805235</v>
      </c>
    </row>
    <row r="169" spans="1:14" ht="14">
      <c r="A169" t="s">
        <v>1915</v>
      </c>
      <c r="B169" t="s">
        <v>5747</v>
      </c>
      <c r="C169" t="s">
        <v>507</v>
      </c>
      <c r="D169" s="4">
        <v>-561</v>
      </c>
      <c r="E169" s="4">
        <v>4689</v>
      </c>
      <c r="F169" s="4">
        <v>13388</v>
      </c>
      <c r="G169" s="4">
        <v>11699</v>
      </c>
      <c r="H169" s="4">
        <v>10005</v>
      </c>
      <c r="I169" s="4">
        <v>8286</v>
      </c>
      <c r="J169" s="4">
        <v>6522</v>
      </c>
      <c r="K169" s="4">
        <v>4773</v>
      </c>
      <c r="L169" s="4">
        <v>2966</v>
      </c>
      <c r="M169" s="4">
        <v>1132</v>
      </c>
      <c r="N169" s="168">
        <v>62899</v>
      </c>
    </row>
    <row r="170" spans="1:14" ht="14">
      <c r="A170" t="s">
        <v>1921</v>
      </c>
      <c r="B170" t="s">
        <v>5748</v>
      </c>
      <c r="C170" t="s">
        <v>509</v>
      </c>
      <c r="D170" s="4">
        <v>0</v>
      </c>
      <c r="E170" s="4">
        <v>0</v>
      </c>
      <c r="F170" s="4">
        <v>0</v>
      </c>
      <c r="G170" s="4">
        <v>0</v>
      </c>
      <c r="H170" s="4">
        <v>0</v>
      </c>
      <c r="I170" s="4">
        <v>0</v>
      </c>
      <c r="J170" s="4">
        <v>0</v>
      </c>
      <c r="K170" s="4">
        <v>0</v>
      </c>
      <c r="L170" s="4">
        <v>0</v>
      </c>
      <c r="M170" s="4">
        <v>0</v>
      </c>
      <c r="N170" s="168">
        <v>0</v>
      </c>
    </row>
    <row r="171" spans="1:14" ht="14">
      <c r="A171" t="s">
        <v>1922</v>
      </c>
      <c r="B171" t="s">
        <v>5749</v>
      </c>
      <c r="C171" t="s">
        <v>511</v>
      </c>
      <c r="D171" s="4">
        <v>0</v>
      </c>
      <c r="E171" s="4">
        <v>0</v>
      </c>
      <c r="F171" s="4">
        <v>0</v>
      </c>
      <c r="G171" s="4">
        <v>0</v>
      </c>
      <c r="H171" s="4">
        <v>0</v>
      </c>
      <c r="I171" s="4">
        <v>0</v>
      </c>
      <c r="J171" s="4">
        <v>0</v>
      </c>
      <c r="K171" s="4">
        <v>0</v>
      </c>
      <c r="L171" s="4">
        <v>0</v>
      </c>
      <c r="M171" s="4">
        <v>0</v>
      </c>
      <c r="N171" s="168">
        <v>0</v>
      </c>
    </row>
    <row r="172" spans="1:14" ht="14">
      <c r="A172" t="s">
        <v>1917</v>
      </c>
      <c r="B172" t="s">
        <v>5750</v>
      </c>
      <c r="C172" t="s">
        <v>513</v>
      </c>
      <c r="D172" s="4">
        <v>-1232</v>
      </c>
      <c r="E172" s="4">
        <v>5385</v>
      </c>
      <c r="F172" s="4">
        <v>21020</v>
      </c>
      <c r="G172" s="4">
        <v>26219</v>
      </c>
      <c r="H172" s="4">
        <v>29381</v>
      </c>
      <c r="I172" s="4">
        <v>32655</v>
      </c>
      <c r="J172" s="4">
        <v>37065</v>
      </c>
      <c r="K172" s="4">
        <v>43422</v>
      </c>
      <c r="L172" s="4">
        <v>37816</v>
      </c>
      <c r="M172" s="4">
        <v>14427</v>
      </c>
      <c r="N172" s="168">
        <v>246158</v>
      </c>
    </row>
    <row r="173" spans="1:14" ht="14">
      <c r="A173" t="s">
        <v>1923</v>
      </c>
      <c r="B173" t="s">
        <v>5751</v>
      </c>
      <c r="C173" t="s">
        <v>515</v>
      </c>
      <c r="D173" s="4">
        <v>0</v>
      </c>
      <c r="E173" s="4">
        <v>0</v>
      </c>
      <c r="F173" s="4">
        <v>0</v>
      </c>
      <c r="G173" s="4">
        <v>0</v>
      </c>
      <c r="H173" s="4">
        <v>0</v>
      </c>
      <c r="I173" s="4">
        <v>0</v>
      </c>
      <c r="J173" s="4">
        <v>0</v>
      </c>
      <c r="K173" s="4">
        <v>0</v>
      </c>
      <c r="L173" s="4">
        <v>0</v>
      </c>
      <c r="M173" s="4">
        <v>0</v>
      </c>
      <c r="N173" s="168">
        <v>0</v>
      </c>
    </row>
    <row r="174" spans="1:14" ht="14">
      <c r="A174" t="s">
        <v>1924</v>
      </c>
      <c r="B174" t="s">
        <v>5752</v>
      </c>
      <c r="C174" t="s">
        <v>517</v>
      </c>
      <c r="D174" s="4">
        <v>0</v>
      </c>
      <c r="E174" s="4">
        <v>0</v>
      </c>
      <c r="F174" s="4">
        <v>0</v>
      </c>
      <c r="G174" s="4">
        <v>0</v>
      </c>
      <c r="H174" s="4">
        <v>0</v>
      </c>
      <c r="I174" s="4">
        <v>0</v>
      </c>
      <c r="J174" s="4">
        <v>0</v>
      </c>
      <c r="K174" s="4">
        <v>0</v>
      </c>
      <c r="L174" s="4">
        <v>0</v>
      </c>
      <c r="M174" s="4">
        <v>0</v>
      </c>
      <c r="N174" s="168">
        <v>0</v>
      </c>
    </row>
    <row r="175" spans="1:14" ht="14">
      <c r="A175" t="s">
        <v>1925</v>
      </c>
      <c r="B175" t="s">
        <v>5753</v>
      </c>
      <c r="C175" t="s">
        <v>519</v>
      </c>
      <c r="D175" s="4">
        <v>0</v>
      </c>
      <c r="E175" s="4">
        <v>0</v>
      </c>
      <c r="F175" s="4">
        <v>0</v>
      </c>
      <c r="G175" s="4">
        <v>0</v>
      </c>
      <c r="H175" s="4">
        <v>0</v>
      </c>
      <c r="I175" s="4">
        <v>0</v>
      </c>
      <c r="J175" s="4">
        <v>0</v>
      </c>
      <c r="K175" s="4">
        <v>0</v>
      </c>
      <c r="L175" s="4">
        <v>0</v>
      </c>
      <c r="M175" s="4">
        <v>0</v>
      </c>
      <c r="N175" s="168">
        <v>0</v>
      </c>
    </row>
    <row r="176" spans="1:14" ht="14">
      <c r="A176" t="s">
        <v>1916</v>
      </c>
      <c r="B176" t="s">
        <v>5754</v>
      </c>
      <c r="C176" t="s">
        <v>521</v>
      </c>
      <c r="D176" s="4">
        <v>1723</v>
      </c>
      <c r="E176" s="4">
        <v>4681</v>
      </c>
      <c r="F176" s="4">
        <v>4832</v>
      </c>
      <c r="G176" s="4">
        <v>4057</v>
      </c>
      <c r="H176" s="4">
        <v>3573</v>
      </c>
      <c r="I176" s="4">
        <v>3083</v>
      </c>
      <c r="J176" s="4">
        <v>2580</v>
      </c>
      <c r="K176" s="4">
        <v>2014</v>
      </c>
      <c r="L176" s="4">
        <v>1285</v>
      </c>
      <c r="M176" s="4">
        <v>490</v>
      </c>
      <c r="N176" s="168">
        <v>28318</v>
      </c>
    </row>
    <row r="177" spans="1:14" ht="14">
      <c r="A177" t="s">
        <v>1914</v>
      </c>
      <c r="B177" t="s">
        <v>5755</v>
      </c>
      <c r="C177" t="s">
        <v>523</v>
      </c>
      <c r="D177" s="4">
        <v>-7400</v>
      </c>
      <c r="E177" s="4">
        <v>-1175</v>
      </c>
      <c r="F177" s="4">
        <v>8525</v>
      </c>
      <c r="G177" s="4">
        <v>27464</v>
      </c>
      <c r="H177" s="4">
        <v>39487</v>
      </c>
      <c r="I177" s="4">
        <v>33572</v>
      </c>
      <c r="J177" s="4">
        <v>27503</v>
      </c>
      <c r="K177" s="4">
        <v>20987</v>
      </c>
      <c r="L177" s="4">
        <v>13237</v>
      </c>
      <c r="M177" s="4">
        <v>5050</v>
      </c>
      <c r="N177" s="168">
        <v>167250</v>
      </c>
    </row>
    <row r="178" spans="1:14" ht="14">
      <c r="A178" t="s">
        <v>1926</v>
      </c>
      <c r="B178" t="s">
        <v>5756</v>
      </c>
      <c r="C178" t="s">
        <v>525</v>
      </c>
      <c r="D178" s="4">
        <v>0</v>
      </c>
      <c r="E178" s="4">
        <v>0</v>
      </c>
      <c r="F178" s="4">
        <v>0</v>
      </c>
      <c r="G178" s="4">
        <v>0</v>
      </c>
      <c r="H178" s="4">
        <v>0</v>
      </c>
      <c r="I178" s="4">
        <v>0</v>
      </c>
      <c r="J178" s="4">
        <v>0</v>
      </c>
      <c r="K178" s="4">
        <v>0</v>
      </c>
      <c r="L178" s="4">
        <v>0</v>
      </c>
      <c r="M178" s="4">
        <v>0</v>
      </c>
      <c r="N178" s="168">
        <v>0</v>
      </c>
    </row>
    <row r="179" spans="1:14" ht="14">
      <c r="A179" t="s">
        <v>1927</v>
      </c>
      <c r="B179" t="s">
        <v>5757</v>
      </c>
      <c r="C179" t="s">
        <v>569</v>
      </c>
      <c r="D179" s="4">
        <v>0</v>
      </c>
      <c r="E179" s="4">
        <v>0</v>
      </c>
      <c r="F179" s="4">
        <v>0</v>
      </c>
      <c r="G179" s="4">
        <v>0</v>
      </c>
      <c r="H179" s="4">
        <v>0</v>
      </c>
      <c r="I179" s="4">
        <v>0</v>
      </c>
      <c r="J179" s="4">
        <v>0</v>
      </c>
      <c r="K179" s="4">
        <v>0</v>
      </c>
      <c r="L179" s="4">
        <v>0</v>
      </c>
      <c r="M179" s="4">
        <v>0</v>
      </c>
      <c r="N179" s="168">
        <v>0</v>
      </c>
    </row>
    <row r="180" spans="1:14" ht="14">
      <c r="A180" t="s">
        <v>1928</v>
      </c>
      <c r="B180" t="s">
        <v>5758</v>
      </c>
      <c r="C180" t="s">
        <v>570</v>
      </c>
      <c r="D180" s="4">
        <v>0</v>
      </c>
      <c r="E180" s="4">
        <v>0</v>
      </c>
      <c r="F180" s="4">
        <v>0</v>
      </c>
      <c r="G180" s="4">
        <v>0</v>
      </c>
      <c r="H180" s="4">
        <v>0</v>
      </c>
      <c r="I180" s="4">
        <v>0</v>
      </c>
      <c r="J180" s="4">
        <v>0</v>
      </c>
      <c r="K180" s="4">
        <v>0</v>
      </c>
      <c r="L180" s="4">
        <v>0</v>
      </c>
      <c r="M180" s="4">
        <v>0</v>
      </c>
      <c r="N180" s="168">
        <v>0</v>
      </c>
    </row>
    <row r="181" spans="1:14" ht="14">
      <c r="A181" t="s">
        <v>1929</v>
      </c>
      <c r="B181" t="s">
        <v>5759</v>
      </c>
      <c r="C181" t="s">
        <v>571</v>
      </c>
      <c r="D181" s="4">
        <v>0</v>
      </c>
      <c r="E181" s="4">
        <v>0</v>
      </c>
      <c r="F181" s="4">
        <v>0</v>
      </c>
      <c r="G181" s="4">
        <v>0</v>
      </c>
      <c r="H181" s="4">
        <v>0</v>
      </c>
      <c r="I181" s="4">
        <v>0</v>
      </c>
      <c r="J181" s="4">
        <v>0</v>
      </c>
      <c r="K181" s="4">
        <v>0</v>
      </c>
      <c r="L181" s="4">
        <v>0</v>
      </c>
      <c r="M181" s="4">
        <v>0</v>
      </c>
      <c r="N181" s="168">
        <v>0</v>
      </c>
    </row>
    <row r="182" spans="1:14" ht="14">
      <c r="A182" t="s">
        <v>1930</v>
      </c>
      <c r="B182" t="s">
        <v>5760</v>
      </c>
      <c r="C182" t="s">
        <v>572</v>
      </c>
      <c r="D182" s="4">
        <v>0</v>
      </c>
      <c r="E182" s="4">
        <v>0</v>
      </c>
      <c r="F182" s="4">
        <v>0</v>
      </c>
      <c r="G182" s="4">
        <v>0</v>
      </c>
      <c r="H182" s="4">
        <v>0</v>
      </c>
      <c r="I182" s="4">
        <v>0</v>
      </c>
      <c r="J182" s="4">
        <v>0</v>
      </c>
      <c r="K182" s="4">
        <v>0</v>
      </c>
      <c r="L182" s="4">
        <v>0</v>
      </c>
      <c r="M182" s="4">
        <v>0</v>
      </c>
      <c r="N182" s="168">
        <v>0</v>
      </c>
    </row>
    <row r="183" spans="1:14" ht="14">
      <c r="A183" t="s">
        <v>1931</v>
      </c>
      <c r="B183" t="s">
        <v>5761</v>
      </c>
      <c r="C183" t="s">
        <v>573</v>
      </c>
      <c r="D183" s="4">
        <v>0</v>
      </c>
      <c r="E183" s="4">
        <v>0</v>
      </c>
      <c r="F183" s="4">
        <v>0</v>
      </c>
      <c r="G183" s="4">
        <v>0</v>
      </c>
      <c r="H183" s="4">
        <v>0</v>
      </c>
      <c r="I183" s="4">
        <v>0</v>
      </c>
      <c r="J183" s="4">
        <v>0</v>
      </c>
      <c r="K183" s="4">
        <v>0</v>
      </c>
      <c r="L183" s="4">
        <v>0</v>
      </c>
      <c r="M183" s="4">
        <v>0</v>
      </c>
      <c r="N183" s="168">
        <v>0</v>
      </c>
    </row>
    <row r="184" spans="1:14" ht="14">
      <c r="A184" t="s">
        <v>1932</v>
      </c>
      <c r="B184" t="s">
        <v>5762</v>
      </c>
      <c r="C184" t="s">
        <v>574</v>
      </c>
      <c r="D184" s="4">
        <v>0</v>
      </c>
      <c r="E184" s="4">
        <v>0</v>
      </c>
      <c r="F184" s="4">
        <v>0</v>
      </c>
      <c r="G184" s="4">
        <v>0</v>
      </c>
      <c r="H184" s="4">
        <v>0</v>
      </c>
      <c r="I184" s="4">
        <v>0</v>
      </c>
      <c r="J184" s="4">
        <v>0</v>
      </c>
      <c r="K184" s="4">
        <v>0</v>
      </c>
      <c r="L184" s="4">
        <v>0</v>
      </c>
      <c r="M184" s="4">
        <v>0</v>
      </c>
      <c r="N184" s="168">
        <v>0</v>
      </c>
    </row>
    <row r="185" spans="1:14" ht="14">
      <c r="A185" t="s">
        <v>1933</v>
      </c>
      <c r="B185" t="s">
        <v>5763</v>
      </c>
      <c r="C185" t="s">
        <v>575</v>
      </c>
      <c r="D185" s="4">
        <v>0</v>
      </c>
      <c r="E185" s="4">
        <v>0</v>
      </c>
      <c r="F185" s="4">
        <v>0</v>
      </c>
      <c r="G185" s="4">
        <v>0</v>
      </c>
      <c r="H185" s="4">
        <v>0</v>
      </c>
      <c r="I185" s="4">
        <v>0</v>
      </c>
      <c r="J185" s="4">
        <v>0</v>
      </c>
      <c r="K185" s="4">
        <v>0</v>
      </c>
      <c r="L185" s="4">
        <v>0</v>
      </c>
      <c r="M185" s="4">
        <v>0</v>
      </c>
      <c r="N185" s="168">
        <v>0</v>
      </c>
    </row>
    <row r="186" spans="1:14" ht="14">
      <c r="A186" t="s">
        <v>576</v>
      </c>
      <c r="B186" t="s">
        <v>5213</v>
      </c>
      <c r="C186" t="s">
        <v>442</v>
      </c>
      <c r="D186" s="4">
        <v>-608224</v>
      </c>
      <c r="E186" s="4">
        <v>-503146</v>
      </c>
      <c r="F186" s="4">
        <v>-260768</v>
      </c>
      <c r="G186" s="4">
        <v>-27043</v>
      </c>
      <c r="H186" s="4">
        <v>-36166</v>
      </c>
      <c r="I186" s="4">
        <v>-1852</v>
      </c>
      <c r="J186" s="4">
        <v>47641</v>
      </c>
      <c r="K186" s="4">
        <v>-21859</v>
      </c>
      <c r="L186" s="4">
        <v>-23819</v>
      </c>
      <c r="M186" s="4">
        <v>42938</v>
      </c>
      <c r="N186" s="168">
        <v>-1392298</v>
      </c>
    </row>
    <row r="187" spans="1:14" ht="14">
      <c r="A187" t="s">
        <v>577</v>
      </c>
      <c r="B187" t="s">
        <v>5214</v>
      </c>
      <c r="C187" t="s">
        <v>444</v>
      </c>
      <c r="D187" s="4">
        <v>1539106</v>
      </c>
      <c r="E187" s="4">
        <v>1667559</v>
      </c>
      <c r="F187" s="4">
        <v>2040204</v>
      </c>
      <c r="G187" s="4">
        <v>2164960</v>
      </c>
      <c r="H187" s="4">
        <v>1816848</v>
      </c>
      <c r="I187" s="4">
        <v>1374443</v>
      </c>
      <c r="J187" s="4">
        <v>920987</v>
      </c>
      <c r="K187" s="4">
        <v>496671</v>
      </c>
      <c r="L187" s="4">
        <v>211688</v>
      </c>
      <c r="M187" s="4">
        <v>78531</v>
      </c>
      <c r="N187" s="168">
        <v>12310997</v>
      </c>
    </row>
    <row r="188" spans="1:14" ht="14">
      <c r="A188" t="s">
        <v>578</v>
      </c>
      <c r="B188" t="s">
        <v>5215</v>
      </c>
      <c r="C188" t="s">
        <v>683</v>
      </c>
      <c r="D188" s="4">
        <v>494176</v>
      </c>
      <c r="E188" s="4">
        <v>493432</v>
      </c>
      <c r="F188" s="4">
        <v>441764</v>
      </c>
      <c r="G188" s="4">
        <v>391514</v>
      </c>
      <c r="H188" s="4">
        <v>396333</v>
      </c>
      <c r="I188" s="4">
        <v>380856</v>
      </c>
      <c r="J188" s="4">
        <v>329253</v>
      </c>
      <c r="K188" s="4">
        <v>246236</v>
      </c>
      <c r="L188" s="4">
        <v>154709</v>
      </c>
      <c r="M188" s="4">
        <v>60839</v>
      </c>
      <c r="N188" s="168">
        <v>3389112</v>
      </c>
    </row>
    <row r="189" spans="1:14" ht="14">
      <c r="A189" t="s">
        <v>579</v>
      </c>
      <c r="B189" t="s">
        <v>5216</v>
      </c>
      <c r="C189" t="s">
        <v>447</v>
      </c>
      <c r="D189" s="4">
        <v>703585</v>
      </c>
      <c r="E189" s="4">
        <v>891468</v>
      </c>
      <c r="F189" s="4">
        <v>1178431</v>
      </c>
      <c r="G189" s="4">
        <v>1306454</v>
      </c>
      <c r="H189" s="4">
        <v>1148524</v>
      </c>
      <c r="I189" s="4">
        <v>950240</v>
      </c>
      <c r="J189" s="4">
        <v>746855</v>
      </c>
      <c r="K189" s="4">
        <v>544522</v>
      </c>
      <c r="L189" s="4">
        <v>341366</v>
      </c>
      <c r="M189" s="4">
        <v>132227</v>
      </c>
      <c r="N189" s="168">
        <v>7943672</v>
      </c>
    </row>
    <row r="190" spans="1:14" ht="14">
      <c r="A190" t="s">
        <v>580</v>
      </c>
      <c r="B190" t="s">
        <v>5217</v>
      </c>
      <c r="C190" t="s">
        <v>449</v>
      </c>
      <c r="D190" s="4">
        <v>352351</v>
      </c>
      <c r="E190" s="4">
        <v>154341</v>
      </c>
      <c r="F190" s="4">
        <v>-93536</v>
      </c>
      <c r="G190" s="4">
        <v>-559028</v>
      </c>
      <c r="H190" s="4">
        <v>-1037706</v>
      </c>
      <c r="I190" s="4">
        <v>-1476936</v>
      </c>
      <c r="J190" s="4">
        <v>-1888067</v>
      </c>
      <c r="K190" s="4">
        <v>-2281362</v>
      </c>
      <c r="L190" s="4">
        <v>-2163807</v>
      </c>
      <c r="M190" s="4">
        <v>-1071637</v>
      </c>
      <c r="N190" s="168">
        <v>-10065387</v>
      </c>
    </row>
    <row r="191" spans="1:14" ht="14">
      <c r="A191" t="s">
        <v>581</v>
      </c>
      <c r="B191" t="s">
        <v>5218</v>
      </c>
      <c r="C191" t="s">
        <v>451</v>
      </c>
      <c r="D191" s="4">
        <v>594170</v>
      </c>
      <c r="E191" s="4">
        <v>913256</v>
      </c>
      <c r="F191" s="4">
        <v>916137</v>
      </c>
      <c r="G191" s="4">
        <v>809944</v>
      </c>
      <c r="H191" s="4">
        <v>640075</v>
      </c>
      <c r="I191" s="4">
        <v>467165</v>
      </c>
      <c r="J191" s="4">
        <v>289982</v>
      </c>
      <c r="K191" s="4">
        <v>154184</v>
      </c>
      <c r="L191" s="4">
        <v>87839</v>
      </c>
      <c r="M191" s="4">
        <v>33512</v>
      </c>
      <c r="N191" s="168">
        <v>4906264</v>
      </c>
    </row>
    <row r="192" spans="1:14" ht="14">
      <c r="A192" t="s">
        <v>582</v>
      </c>
      <c r="B192" t="s">
        <v>5219</v>
      </c>
      <c r="C192" t="s">
        <v>453</v>
      </c>
      <c r="D192" s="4">
        <v>-88</v>
      </c>
      <c r="E192" s="4">
        <v>-339</v>
      </c>
      <c r="F192" s="4">
        <v>-624</v>
      </c>
      <c r="G192" s="4">
        <v>-829</v>
      </c>
      <c r="H192" s="4">
        <v>-938</v>
      </c>
      <c r="I192" s="4">
        <v>-941</v>
      </c>
      <c r="J192" s="4">
        <v>-811</v>
      </c>
      <c r="K192" s="4">
        <v>-688</v>
      </c>
      <c r="L192" s="4">
        <v>-471</v>
      </c>
      <c r="M192" s="4">
        <v>-167</v>
      </c>
      <c r="N192" s="168">
        <v>-5896</v>
      </c>
    </row>
    <row r="193" spans="1:14" ht="14">
      <c r="A193" t="s">
        <v>583</v>
      </c>
      <c r="B193" t="s">
        <v>5220</v>
      </c>
      <c r="C193" t="s">
        <v>455</v>
      </c>
      <c r="D193" s="4">
        <v>0</v>
      </c>
      <c r="E193" s="4">
        <v>0</v>
      </c>
      <c r="F193" s="4">
        <v>0</v>
      </c>
      <c r="G193" s="4">
        <v>0</v>
      </c>
      <c r="H193" s="4">
        <v>0</v>
      </c>
      <c r="I193" s="4">
        <v>0</v>
      </c>
      <c r="J193" s="4">
        <v>0</v>
      </c>
      <c r="K193" s="4">
        <v>0</v>
      </c>
      <c r="L193" s="4">
        <v>0</v>
      </c>
      <c r="M193" s="4">
        <v>0</v>
      </c>
      <c r="N193" s="168">
        <v>0</v>
      </c>
    </row>
    <row r="194" spans="1:14" ht="14">
      <c r="A194" t="s">
        <v>584</v>
      </c>
      <c r="B194" t="s">
        <v>5221</v>
      </c>
      <c r="C194" t="s">
        <v>457</v>
      </c>
      <c r="D194" s="4">
        <v>12230</v>
      </c>
      <c r="E194" s="4">
        <v>42765</v>
      </c>
      <c r="F194" s="4">
        <v>54474</v>
      </c>
      <c r="G194" s="4">
        <v>123112</v>
      </c>
      <c r="H194" s="4">
        <v>325876</v>
      </c>
      <c r="I194" s="4">
        <v>549248</v>
      </c>
      <c r="J194" s="4">
        <v>721338</v>
      </c>
      <c r="K194" s="4">
        <v>673888</v>
      </c>
      <c r="L194" s="4">
        <v>422498</v>
      </c>
      <c r="M194" s="4">
        <v>161311</v>
      </c>
      <c r="N194" s="168">
        <v>3086740</v>
      </c>
    </row>
    <row r="195" spans="1:14" ht="14">
      <c r="A195" t="s">
        <v>585</v>
      </c>
      <c r="B195" t="s">
        <v>5222</v>
      </c>
      <c r="C195" t="s">
        <v>459</v>
      </c>
      <c r="D195" s="4">
        <v>-10383</v>
      </c>
      <c r="E195" s="4">
        <v>-38998</v>
      </c>
      <c r="F195" s="4">
        <v>-64770</v>
      </c>
      <c r="G195" s="4">
        <v>10251</v>
      </c>
      <c r="H195" s="4">
        <v>219985</v>
      </c>
      <c r="I195" s="4">
        <v>320019</v>
      </c>
      <c r="J195" s="4">
        <v>252652</v>
      </c>
      <c r="K195" s="4">
        <v>186057</v>
      </c>
      <c r="L195" s="4">
        <v>116574</v>
      </c>
      <c r="M195" s="4">
        <v>44475</v>
      </c>
      <c r="N195" s="168">
        <v>1035862</v>
      </c>
    </row>
    <row r="196" spans="1:14" ht="14">
      <c r="A196" t="s">
        <v>586</v>
      </c>
      <c r="B196" t="s">
        <v>5223</v>
      </c>
      <c r="C196" t="s">
        <v>461</v>
      </c>
      <c r="D196" s="4">
        <v>12868</v>
      </c>
      <c r="E196" s="4">
        <v>18626</v>
      </c>
      <c r="F196" s="4">
        <v>4794</v>
      </c>
      <c r="G196" s="4">
        <v>24198</v>
      </c>
      <c r="H196" s="4">
        <v>27203</v>
      </c>
      <c r="I196" s="4">
        <v>-8654</v>
      </c>
      <c r="J196" s="4">
        <v>-63205</v>
      </c>
      <c r="K196" s="4">
        <v>-117790</v>
      </c>
      <c r="L196" s="4">
        <v>-80300</v>
      </c>
      <c r="M196" s="4">
        <v>13267</v>
      </c>
      <c r="N196" s="168">
        <v>-168993</v>
      </c>
    </row>
    <row r="197" spans="1:14" ht="14">
      <c r="A197" t="s">
        <v>587</v>
      </c>
      <c r="B197" t="s">
        <v>5224</v>
      </c>
      <c r="C197" t="s">
        <v>463</v>
      </c>
      <c r="D197" s="4">
        <v>-52836</v>
      </c>
      <c r="E197" s="4">
        <v>-3239</v>
      </c>
      <c r="F197" s="4">
        <v>84159</v>
      </c>
      <c r="G197" s="4">
        <v>174263</v>
      </c>
      <c r="H197" s="4">
        <v>201873</v>
      </c>
      <c r="I197" s="4">
        <v>165602</v>
      </c>
      <c r="J197" s="4">
        <v>128403</v>
      </c>
      <c r="K197" s="4">
        <v>92735</v>
      </c>
      <c r="L197" s="4">
        <v>57757</v>
      </c>
      <c r="M197" s="4">
        <v>22035</v>
      </c>
      <c r="N197" s="168">
        <v>870752</v>
      </c>
    </row>
    <row r="198" spans="1:14" ht="14">
      <c r="A198" t="s">
        <v>588</v>
      </c>
      <c r="B198" t="s">
        <v>5225</v>
      </c>
      <c r="C198" t="s">
        <v>465</v>
      </c>
      <c r="D198" s="4">
        <v>-8598</v>
      </c>
      <c r="E198" s="4">
        <v>-32658</v>
      </c>
      <c r="F198" s="4">
        <v>-53939</v>
      </c>
      <c r="G198" s="4">
        <v>-61204</v>
      </c>
      <c r="H198" s="4">
        <v>-62685</v>
      </c>
      <c r="I198" s="4">
        <v>-59270</v>
      </c>
      <c r="J198" s="4">
        <v>-49699</v>
      </c>
      <c r="K198" s="4">
        <v>-40517</v>
      </c>
      <c r="L198" s="4">
        <v>-27130</v>
      </c>
      <c r="M198" s="4">
        <v>-9759</v>
      </c>
      <c r="N198" s="168">
        <v>-405459</v>
      </c>
    </row>
    <row r="199" spans="1:14" ht="14">
      <c r="A199" t="s">
        <v>589</v>
      </c>
      <c r="B199" t="s">
        <v>5226</v>
      </c>
      <c r="C199" t="s">
        <v>467</v>
      </c>
      <c r="D199" s="4">
        <v>-226</v>
      </c>
      <c r="E199" s="4">
        <v>-897</v>
      </c>
      <c r="F199" s="4">
        <v>-1863</v>
      </c>
      <c r="G199" s="4">
        <v>-2874</v>
      </c>
      <c r="H199" s="4">
        <v>-3610</v>
      </c>
      <c r="I199" s="4">
        <v>-3747</v>
      </c>
      <c r="J199" s="4">
        <v>-3135</v>
      </c>
      <c r="K199" s="4">
        <v>-2624</v>
      </c>
      <c r="L199" s="4">
        <v>-1794</v>
      </c>
      <c r="M199" s="4">
        <v>-611</v>
      </c>
      <c r="N199" s="168">
        <v>-21381</v>
      </c>
    </row>
    <row r="200" spans="1:14" ht="14">
      <c r="A200" t="s">
        <v>590</v>
      </c>
      <c r="B200" t="s">
        <v>5227</v>
      </c>
      <c r="C200" t="s">
        <v>469</v>
      </c>
      <c r="D200" s="4">
        <v>-376</v>
      </c>
      <c r="E200" s="4">
        <v>-1468</v>
      </c>
      <c r="F200" s="4">
        <v>-2805</v>
      </c>
      <c r="G200" s="4">
        <v>-3943</v>
      </c>
      <c r="H200" s="4">
        <v>-4709</v>
      </c>
      <c r="I200" s="4">
        <v>-4771</v>
      </c>
      <c r="J200" s="4">
        <v>-3955</v>
      </c>
      <c r="K200" s="4">
        <v>-3296</v>
      </c>
      <c r="L200" s="4">
        <v>-2279</v>
      </c>
      <c r="M200" s="4">
        <v>-784</v>
      </c>
      <c r="N200" s="168">
        <v>-28386</v>
      </c>
    </row>
    <row r="201" spans="1:14" ht="14">
      <c r="A201" t="s">
        <v>591</v>
      </c>
      <c r="B201" t="s">
        <v>5228</v>
      </c>
      <c r="C201" t="s">
        <v>471</v>
      </c>
      <c r="D201" s="4">
        <v>0</v>
      </c>
      <c r="E201" s="4">
        <v>0</v>
      </c>
      <c r="F201" s="4">
        <v>0</v>
      </c>
      <c r="G201" s="4">
        <v>0</v>
      </c>
      <c r="H201" s="4">
        <v>0</v>
      </c>
      <c r="I201" s="4">
        <v>0</v>
      </c>
      <c r="J201" s="4">
        <v>0</v>
      </c>
      <c r="K201" s="4">
        <v>0</v>
      </c>
      <c r="L201" s="4">
        <v>0</v>
      </c>
      <c r="M201" s="4">
        <v>0</v>
      </c>
      <c r="N201" s="168">
        <v>0</v>
      </c>
    </row>
    <row r="202" spans="1:14" ht="14">
      <c r="A202" t="s">
        <v>592</v>
      </c>
      <c r="B202" t="s">
        <v>5229</v>
      </c>
      <c r="C202" t="s">
        <v>473</v>
      </c>
      <c r="D202" s="4">
        <v>0</v>
      </c>
      <c r="E202" s="4">
        <v>0</v>
      </c>
      <c r="F202" s="4">
        <v>0</v>
      </c>
      <c r="G202" s="4">
        <v>0</v>
      </c>
      <c r="H202" s="4">
        <v>0</v>
      </c>
      <c r="I202" s="4">
        <v>0</v>
      </c>
      <c r="J202" s="4">
        <v>0</v>
      </c>
      <c r="K202" s="4">
        <v>0</v>
      </c>
      <c r="L202" s="4">
        <v>0</v>
      </c>
      <c r="M202" s="4">
        <v>0</v>
      </c>
      <c r="N202" s="168">
        <v>0</v>
      </c>
    </row>
    <row r="203" spans="1:14" ht="14">
      <c r="A203" t="s">
        <v>593</v>
      </c>
      <c r="B203" t="s">
        <v>5230</v>
      </c>
      <c r="C203" t="s">
        <v>475</v>
      </c>
      <c r="D203" s="4">
        <v>0</v>
      </c>
      <c r="E203" s="4">
        <v>0</v>
      </c>
      <c r="F203" s="4">
        <v>0</v>
      </c>
      <c r="G203" s="4">
        <v>0</v>
      </c>
      <c r="H203" s="4">
        <v>0</v>
      </c>
      <c r="I203" s="4">
        <v>0</v>
      </c>
      <c r="J203" s="4">
        <v>0</v>
      </c>
      <c r="K203" s="4">
        <v>0</v>
      </c>
      <c r="L203" s="4">
        <v>0</v>
      </c>
      <c r="M203" s="4">
        <v>0</v>
      </c>
      <c r="N203" s="168">
        <v>0</v>
      </c>
    </row>
    <row r="204" spans="1:14" ht="14">
      <c r="A204" t="s">
        <v>594</v>
      </c>
      <c r="B204" t="s">
        <v>5231</v>
      </c>
      <c r="C204" t="s">
        <v>477</v>
      </c>
      <c r="D204" s="4">
        <v>0</v>
      </c>
      <c r="E204" s="4">
        <v>0</v>
      </c>
      <c r="F204" s="4">
        <v>0</v>
      </c>
      <c r="G204" s="4">
        <v>0</v>
      </c>
      <c r="H204" s="4">
        <v>0</v>
      </c>
      <c r="I204" s="4">
        <v>0</v>
      </c>
      <c r="J204" s="4">
        <v>0</v>
      </c>
      <c r="K204" s="4">
        <v>0</v>
      </c>
      <c r="L204" s="4">
        <v>0</v>
      </c>
      <c r="M204" s="4">
        <v>0</v>
      </c>
      <c r="N204" s="168">
        <v>0</v>
      </c>
    </row>
    <row r="205" spans="1:14" ht="14">
      <c r="A205" t="s">
        <v>595</v>
      </c>
      <c r="B205" t="s">
        <v>5232</v>
      </c>
      <c r="C205" t="s">
        <v>479</v>
      </c>
      <c r="D205" s="4">
        <v>0</v>
      </c>
      <c r="E205" s="4">
        <v>0</v>
      </c>
      <c r="F205" s="4">
        <v>0</v>
      </c>
      <c r="G205" s="4">
        <v>0</v>
      </c>
      <c r="H205" s="4">
        <v>0</v>
      </c>
      <c r="I205" s="4">
        <v>0</v>
      </c>
      <c r="J205" s="4">
        <v>0</v>
      </c>
      <c r="K205" s="4">
        <v>0</v>
      </c>
      <c r="L205" s="4">
        <v>0</v>
      </c>
      <c r="M205" s="4">
        <v>0</v>
      </c>
      <c r="N205" s="168">
        <v>0</v>
      </c>
    </row>
    <row r="206" spans="1:14" ht="14">
      <c r="A206" t="s">
        <v>596</v>
      </c>
      <c r="B206" t="s">
        <v>5233</v>
      </c>
      <c r="C206" t="s">
        <v>481</v>
      </c>
      <c r="D206" s="4">
        <v>0</v>
      </c>
      <c r="E206" s="4">
        <v>0</v>
      </c>
      <c r="F206" s="4">
        <v>0</v>
      </c>
      <c r="G206" s="4">
        <v>0</v>
      </c>
      <c r="H206" s="4">
        <v>0</v>
      </c>
      <c r="I206" s="4">
        <v>0</v>
      </c>
      <c r="J206" s="4">
        <v>0</v>
      </c>
      <c r="K206" s="4">
        <v>0</v>
      </c>
      <c r="L206" s="4">
        <v>0</v>
      </c>
      <c r="M206" s="4">
        <v>0</v>
      </c>
      <c r="N206" s="168">
        <v>0</v>
      </c>
    </row>
    <row r="207" spans="1:14" ht="14">
      <c r="A207" t="s">
        <v>597</v>
      </c>
      <c r="B207" t="s">
        <v>5234</v>
      </c>
      <c r="C207" t="s">
        <v>483</v>
      </c>
      <c r="D207" s="4">
        <v>0</v>
      </c>
      <c r="E207" s="4">
        <v>0</v>
      </c>
      <c r="F207" s="4">
        <v>0</v>
      </c>
      <c r="G207" s="4">
        <v>0</v>
      </c>
      <c r="H207" s="4">
        <v>0</v>
      </c>
      <c r="I207" s="4">
        <v>0</v>
      </c>
      <c r="J207" s="4">
        <v>0</v>
      </c>
      <c r="K207" s="4">
        <v>0</v>
      </c>
      <c r="L207" s="4">
        <v>0</v>
      </c>
      <c r="M207" s="4">
        <v>0</v>
      </c>
      <c r="N207" s="168">
        <v>0</v>
      </c>
    </row>
    <row r="208" spans="1:14" ht="14">
      <c r="A208" t="s">
        <v>598</v>
      </c>
      <c r="B208" t="s">
        <v>5235</v>
      </c>
      <c r="C208" t="s">
        <v>485</v>
      </c>
      <c r="D208" s="4">
        <v>0</v>
      </c>
      <c r="E208" s="4">
        <v>0</v>
      </c>
      <c r="F208" s="4">
        <v>0</v>
      </c>
      <c r="G208" s="4">
        <v>0</v>
      </c>
      <c r="H208" s="4">
        <v>0</v>
      </c>
      <c r="I208" s="4">
        <v>0</v>
      </c>
      <c r="J208" s="4">
        <v>0</v>
      </c>
      <c r="K208" s="4">
        <v>0</v>
      </c>
      <c r="L208" s="4">
        <v>0</v>
      </c>
      <c r="M208" s="4">
        <v>0</v>
      </c>
      <c r="N208" s="168">
        <v>0</v>
      </c>
    </row>
    <row r="209" spans="1:14" ht="14">
      <c r="A209" t="s">
        <v>599</v>
      </c>
      <c r="B209" t="s">
        <v>5236</v>
      </c>
      <c r="C209" t="s">
        <v>487</v>
      </c>
      <c r="D209" s="4">
        <v>0</v>
      </c>
      <c r="E209" s="4">
        <v>0</v>
      </c>
      <c r="F209" s="4">
        <v>0</v>
      </c>
      <c r="G209" s="4">
        <v>0</v>
      </c>
      <c r="H209" s="4">
        <v>0</v>
      </c>
      <c r="I209" s="4">
        <v>0</v>
      </c>
      <c r="J209" s="4">
        <v>0</v>
      </c>
      <c r="K209" s="4">
        <v>0</v>
      </c>
      <c r="L209" s="4">
        <v>0</v>
      </c>
      <c r="M209" s="4">
        <v>0</v>
      </c>
      <c r="N209" s="168">
        <v>0</v>
      </c>
    </row>
    <row r="210" spans="1:14" ht="14">
      <c r="A210" t="s">
        <v>600</v>
      </c>
      <c r="B210" t="s">
        <v>5237</v>
      </c>
      <c r="C210" t="s">
        <v>489</v>
      </c>
      <c r="D210" s="4">
        <v>0</v>
      </c>
      <c r="E210" s="4">
        <v>0</v>
      </c>
      <c r="F210" s="4">
        <v>0</v>
      </c>
      <c r="G210" s="4">
        <v>0</v>
      </c>
      <c r="H210" s="4">
        <v>0</v>
      </c>
      <c r="I210" s="4">
        <v>0</v>
      </c>
      <c r="J210" s="4">
        <v>0</v>
      </c>
      <c r="K210" s="4">
        <v>0</v>
      </c>
      <c r="L210" s="4">
        <v>0</v>
      </c>
      <c r="M210" s="4">
        <v>0</v>
      </c>
      <c r="N210" s="168">
        <v>0</v>
      </c>
    </row>
    <row r="211" spans="1:14" ht="14">
      <c r="A211" t="s">
        <v>601</v>
      </c>
      <c r="B211" t="s">
        <v>5238</v>
      </c>
      <c r="C211" t="s">
        <v>491</v>
      </c>
      <c r="D211" s="4">
        <v>0</v>
      </c>
      <c r="E211" s="4">
        <v>0</v>
      </c>
      <c r="F211" s="4">
        <v>0</v>
      </c>
      <c r="G211" s="4">
        <v>0</v>
      </c>
      <c r="H211" s="4">
        <v>0</v>
      </c>
      <c r="I211" s="4">
        <v>0</v>
      </c>
      <c r="J211" s="4">
        <v>0</v>
      </c>
      <c r="K211" s="4">
        <v>0</v>
      </c>
      <c r="L211" s="4">
        <v>0</v>
      </c>
      <c r="M211" s="4">
        <v>0</v>
      </c>
      <c r="N211" s="168">
        <v>0</v>
      </c>
    </row>
    <row r="212" spans="1:14" ht="14">
      <c r="A212" t="s">
        <v>602</v>
      </c>
      <c r="B212" t="s">
        <v>5239</v>
      </c>
      <c r="C212" t="s">
        <v>493</v>
      </c>
      <c r="D212" s="4">
        <v>0</v>
      </c>
      <c r="E212" s="4">
        <v>0</v>
      </c>
      <c r="F212" s="4">
        <v>0</v>
      </c>
      <c r="G212" s="4">
        <v>0</v>
      </c>
      <c r="H212" s="4">
        <v>0</v>
      </c>
      <c r="I212" s="4">
        <v>0</v>
      </c>
      <c r="J212" s="4">
        <v>0</v>
      </c>
      <c r="K212" s="4">
        <v>0</v>
      </c>
      <c r="L212" s="4">
        <v>0</v>
      </c>
      <c r="M212" s="4">
        <v>0</v>
      </c>
      <c r="N212" s="168">
        <v>0</v>
      </c>
    </row>
    <row r="213" spans="1:14" ht="14">
      <c r="A213" t="s">
        <v>603</v>
      </c>
      <c r="B213" t="s">
        <v>5240</v>
      </c>
      <c r="C213" t="s">
        <v>495</v>
      </c>
      <c r="D213" s="4">
        <v>0</v>
      </c>
      <c r="E213" s="4">
        <v>0</v>
      </c>
      <c r="F213" s="4">
        <v>0</v>
      </c>
      <c r="G213" s="4">
        <v>0</v>
      </c>
      <c r="H213" s="4">
        <v>0</v>
      </c>
      <c r="I213" s="4">
        <v>0</v>
      </c>
      <c r="J213" s="4">
        <v>0</v>
      </c>
      <c r="K213" s="4">
        <v>0</v>
      </c>
      <c r="L213" s="4">
        <v>0</v>
      </c>
      <c r="M213" s="4">
        <v>0</v>
      </c>
      <c r="N213" s="168">
        <v>0</v>
      </c>
    </row>
    <row r="214" spans="1:14" ht="14">
      <c r="A214" t="s">
        <v>604</v>
      </c>
      <c r="B214" t="s">
        <v>5241</v>
      </c>
      <c r="C214" t="s">
        <v>497</v>
      </c>
      <c r="D214" s="4">
        <v>0</v>
      </c>
      <c r="E214" s="4">
        <v>0</v>
      </c>
      <c r="F214" s="4">
        <v>0</v>
      </c>
      <c r="G214" s="4">
        <v>0</v>
      </c>
      <c r="H214" s="4">
        <v>0</v>
      </c>
      <c r="I214" s="4">
        <v>0</v>
      </c>
      <c r="J214" s="4">
        <v>0</v>
      </c>
      <c r="K214" s="4">
        <v>0</v>
      </c>
      <c r="L214" s="4">
        <v>0</v>
      </c>
      <c r="M214" s="4">
        <v>0</v>
      </c>
      <c r="N214" s="168">
        <v>0</v>
      </c>
    </row>
    <row r="215" spans="1:14" ht="14">
      <c r="A215" t="s">
        <v>605</v>
      </c>
      <c r="B215" t="s">
        <v>5242</v>
      </c>
      <c r="C215" t="s">
        <v>499</v>
      </c>
      <c r="D215" s="4">
        <v>0</v>
      </c>
      <c r="E215" s="4">
        <v>0</v>
      </c>
      <c r="F215" s="4">
        <v>0</v>
      </c>
      <c r="G215" s="4">
        <v>0</v>
      </c>
      <c r="H215" s="4">
        <v>0</v>
      </c>
      <c r="I215" s="4">
        <v>0</v>
      </c>
      <c r="J215" s="4">
        <v>0</v>
      </c>
      <c r="K215" s="4">
        <v>0</v>
      </c>
      <c r="L215" s="4">
        <v>0</v>
      </c>
      <c r="M215" s="4">
        <v>0</v>
      </c>
      <c r="N215" s="168">
        <v>0</v>
      </c>
    </row>
    <row r="216" spans="1:14" ht="14">
      <c r="A216" t="s">
        <v>606</v>
      </c>
      <c r="B216" t="s">
        <v>5243</v>
      </c>
      <c r="C216" t="s">
        <v>501</v>
      </c>
      <c r="D216" s="4">
        <v>0</v>
      </c>
      <c r="E216" s="4">
        <v>0</v>
      </c>
      <c r="F216" s="4">
        <v>0</v>
      </c>
      <c r="G216" s="4">
        <v>0</v>
      </c>
      <c r="H216" s="4">
        <v>0</v>
      </c>
      <c r="I216" s="4">
        <v>0</v>
      </c>
      <c r="J216" s="4">
        <v>0</v>
      </c>
      <c r="K216" s="4">
        <v>0</v>
      </c>
      <c r="L216" s="4">
        <v>0</v>
      </c>
      <c r="M216" s="4">
        <v>0</v>
      </c>
      <c r="N216" s="168">
        <v>0</v>
      </c>
    </row>
    <row r="217" spans="1:14" ht="14">
      <c r="A217" t="s">
        <v>607</v>
      </c>
      <c r="B217" t="s">
        <v>5764</v>
      </c>
      <c r="C217" t="s">
        <v>503</v>
      </c>
      <c r="D217" s="4">
        <v>0</v>
      </c>
      <c r="E217" s="4">
        <v>0</v>
      </c>
      <c r="F217" s="4">
        <v>0</v>
      </c>
      <c r="G217" s="4">
        <v>0</v>
      </c>
      <c r="H217" s="4">
        <v>0</v>
      </c>
      <c r="I217" s="4">
        <v>0</v>
      </c>
      <c r="J217" s="4">
        <v>0</v>
      </c>
      <c r="K217" s="4">
        <v>0</v>
      </c>
      <c r="L217" s="4">
        <v>0</v>
      </c>
      <c r="M217" s="4">
        <v>0</v>
      </c>
      <c r="N217" s="168">
        <v>0</v>
      </c>
    </row>
    <row r="218" spans="1:14" ht="14">
      <c r="A218" t="s">
        <v>608</v>
      </c>
      <c r="B218" t="s">
        <v>5244</v>
      </c>
      <c r="C218" t="s">
        <v>442</v>
      </c>
      <c r="D218" s="4">
        <v>2110111</v>
      </c>
      <c r="E218" s="4">
        <v>2053159</v>
      </c>
      <c r="F218" s="4">
        <v>2095149</v>
      </c>
      <c r="G218" s="4">
        <v>2099964</v>
      </c>
      <c r="H218" s="4">
        <v>2301372</v>
      </c>
      <c r="I218" s="4">
        <v>2651347</v>
      </c>
      <c r="J218" s="4">
        <v>3003311</v>
      </c>
      <c r="K218" s="4">
        <v>2755554</v>
      </c>
      <c r="L218" s="4">
        <v>1895691</v>
      </c>
      <c r="M218" s="4">
        <v>845183</v>
      </c>
      <c r="N218" s="168">
        <v>21810841</v>
      </c>
    </row>
    <row r="219" spans="1:14" ht="14">
      <c r="A219" t="s">
        <v>609</v>
      </c>
      <c r="B219" t="s">
        <v>5245</v>
      </c>
      <c r="C219" t="s">
        <v>444</v>
      </c>
      <c r="D219" s="4">
        <v>264</v>
      </c>
      <c r="E219" s="4">
        <v>347</v>
      </c>
      <c r="F219" s="4">
        <v>422</v>
      </c>
      <c r="G219" s="4">
        <v>510</v>
      </c>
      <c r="H219" s="4">
        <v>597</v>
      </c>
      <c r="I219" s="4">
        <v>688</v>
      </c>
      <c r="J219" s="4">
        <v>780</v>
      </c>
      <c r="K219" s="4">
        <v>584</v>
      </c>
      <c r="L219" s="4">
        <v>382</v>
      </c>
      <c r="M219" s="4">
        <v>173</v>
      </c>
      <c r="N219" s="168">
        <v>4747</v>
      </c>
    </row>
    <row r="220" spans="1:14" ht="14">
      <c r="A220" t="s">
        <v>610</v>
      </c>
      <c r="B220" t="s">
        <v>5246</v>
      </c>
      <c r="C220" t="s">
        <v>683</v>
      </c>
      <c r="D220" s="4">
        <v>7605</v>
      </c>
      <c r="E220" s="4">
        <v>14798</v>
      </c>
      <c r="F220" s="4">
        <v>8477</v>
      </c>
      <c r="G220" s="4">
        <v>-5432</v>
      </c>
      <c r="H220" s="4">
        <v>-22503</v>
      </c>
      <c r="I220" s="4">
        <v>-21074</v>
      </c>
      <c r="J220" s="4">
        <v>22391</v>
      </c>
      <c r="K220" s="4">
        <v>98673</v>
      </c>
      <c r="L220" s="4">
        <v>118966</v>
      </c>
      <c r="M220" s="4">
        <v>46718</v>
      </c>
      <c r="N220" s="168">
        <v>268619</v>
      </c>
    </row>
    <row r="221" spans="1:14" ht="14">
      <c r="A221" t="s">
        <v>611</v>
      </c>
      <c r="B221" t="s">
        <v>5247</v>
      </c>
      <c r="C221" t="s">
        <v>447</v>
      </c>
      <c r="D221" s="4">
        <v>-774</v>
      </c>
      <c r="E221" s="4">
        <v>-2201</v>
      </c>
      <c r="F221" s="4">
        <v>-2272</v>
      </c>
      <c r="G221" s="4">
        <v>-2604</v>
      </c>
      <c r="H221" s="4">
        <v>-4097</v>
      </c>
      <c r="I221" s="4">
        <v>-2855</v>
      </c>
      <c r="J221" s="4">
        <v>2402</v>
      </c>
      <c r="K221" s="4">
        <v>10627</v>
      </c>
      <c r="L221" s="4">
        <v>14137</v>
      </c>
      <c r="M221" s="4">
        <v>5408</v>
      </c>
      <c r="N221" s="168">
        <v>17771</v>
      </c>
    </row>
    <row r="222" spans="1:14" ht="14">
      <c r="A222" t="s">
        <v>612</v>
      </c>
      <c r="B222" t="s">
        <v>5248</v>
      </c>
      <c r="C222" t="s">
        <v>449</v>
      </c>
      <c r="D222" s="4">
        <v>193</v>
      </c>
      <c r="E222" s="4">
        <v>-4668</v>
      </c>
      <c r="F222" s="4">
        <v>-5740</v>
      </c>
      <c r="G222" s="4">
        <v>-4276</v>
      </c>
      <c r="H222" s="4">
        <v>-4398</v>
      </c>
      <c r="I222" s="4">
        <v>1022</v>
      </c>
      <c r="J222" s="4">
        <v>14537</v>
      </c>
      <c r="K222" s="4">
        <v>30431</v>
      </c>
      <c r="L222" s="4">
        <v>34621</v>
      </c>
      <c r="M222" s="4">
        <v>13785</v>
      </c>
      <c r="N222" s="168">
        <v>75507</v>
      </c>
    </row>
    <row r="223" spans="1:14" ht="14">
      <c r="A223" t="s">
        <v>613</v>
      </c>
      <c r="B223" t="s">
        <v>5249</v>
      </c>
      <c r="C223" t="s">
        <v>451</v>
      </c>
      <c r="D223" s="4">
        <v>0</v>
      </c>
      <c r="E223" s="4">
        <v>0</v>
      </c>
      <c r="F223" s="4">
        <v>0</v>
      </c>
      <c r="G223" s="4">
        <v>0</v>
      </c>
      <c r="H223" s="4">
        <v>0</v>
      </c>
      <c r="I223" s="4">
        <v>0</v>
      </c>
      <c r="J223" s="4">
        <v>0</v>
      </c>
      <c r="K223" s="4">
        <v>0</v>
      </c>
      <c r="L223" s="4">
        <v>0</v>
      </c>
      <c r="M223" s="4">
        <v>0</v>
      </c>
      <c r="N223" s="168">
        <v>0</v>
      </c>
    </row>
    <row r="224" spans="1:14" ht="14">
      <c r="A224" t="s">
        <v>614</v>
      </c>
      <c r="B224" t="s">
        <v>5250</v>
      </c>
      <c r="C224" t="s">
        <v>453</v>
      </c>
      <c r="D224" s="4">
        <v>0</v>
      </c>
      <c r="E224" s="4">
        <v>0</v>
      </c>
      <c r="F224" s="4">
        <v>0</v>
      </c>
      <c r="G224" s="4">
        <v>0</v>
      </c>
      <c r="H224" s="4">
        <v>0</v>
      </c>
      <c r="I224" s="4">
        <v>0</v>
      </c>
      <c r="J224" s="4">
        <v>0</v>
      </c>
      <c r="K224" s="4">
        <v>0</v>
      </c>
      <c r="L224" s="4">
        <v>0</v>
      </c>
      <c r="M224" s="4">
        <v>0</v>
      </c>
      <c r="N224" s="168">
        <v>0</v>
      </c>
    </row>
    <row r="225" spans="1:14" ht="14">
      <c r="A225" t="s">
        <v>615</v>
      </c>
      <c r="B225" t="s">
        <v>5251</v>
      </c>
      <c r="C225" t="s">
        <v>455</v>
      </c>
      <c r="D225" s="4">
        <v>0</v>
      </c>
      <c r="E225" s="4">
        <v>0</v>
      </c>
      <c r="F225" s="4">
        <v>0</v>
      </c>
      <c r="G225" s="4">
        <v>0</v>
      </c>
      <c r="H225" s="4">
        <v>0</v>
      </c>
      <c r="I225" s="4">
        <v>0</v>
      </c>
      <c r="J225" s="4">
        <v>0</v>
      </c>
      <c r="K225" s="4">
        <v>0</v>
      </c>
      <c r="L225" s="4">
        <v>0</v>
      </c>
      <c r="M225" s="4">
        <v>0</v>
      </c>
      <c r="N225" s="168">
        <v>0</v>
      </c>
    </row>
    <row r="226" spans="1:14" ht="14">
      <c r="A226" t="s">
        <v>616</v>
      </c>
      <c r="B226" t="s">
        <v>5252</v>
      </c>
      <c r="C226" t="s">
        <v>457</v>
      </c>
      <c r="D226" s="4">
        <v>0</v>
      </c>
      <c r="E226" s="4">
        <v>0</v>
      </c>
      <c r="F226" s="4">
        <v>0</v>
      </c>
      <c r="G226" s="4">
        <v>0</v>
      </c>
      <c r="H226" s="4">
        <v>0</v>
      </c>
      <c r="I226" s="4">
        <v>0</v>
      </c>
      <c r="J226" s="4">
        <v>0</v>
      </c>
      <c r="K226" s="4">
        <v>0</v>
      </c>
      <c r="L226" s="4">
        <v>0</v>
      </c>
      <c r="M226" s="4">
        <v>0</v>
      </c>
      <c r="N226" s="168">
        <v>0</v>
      </c>
    </row>
    <row r="227" spans="1:14" ht="14">
      <c r="A227" t="s">
        <v>617</v>
      </c>
      <c r="B227" t="s">
        <v>5253</v>
      </c>
      <c r="C227" t="s">
        <v>459</v>
      </c>
      <c r="D227" s="4">
        <v>0</v>
      </c>
      <c r="E227" s="4">
        <v>0</v>
      </c>
      <c r="F227" s="4">
        <v>0</v>
      </c>
      <c r="G227" s="4">
        <v>0</v>
      </c>
      <c r="H227" s="4">
        <v>0</v>
      </c>
      <c r="I227" s="4">
        <v>0</v>
      </c>
      <c r="J227" s="4">
        <v>0</v>
      </c>
      <c r="K227" s="4">
        <v>0</v>
      </c>
      <c r="L227" s="4">
        <v>0</v>
      </c>
      <c r="M227" s="4">
        <v>0</v>
      </c>
      <c r="N227" s="168">
        <v>0</v>
      </c>
    </row>
    <row r="228" spans="1:14" ht="14">
      <c r="A228" t="s">
        <v>618</v>
      </c>
      <c r="B228" t="s">
        <v>5254</v>
      </c>
      <c r="C228" t="s">
        <v>461</v>
      </c>
      <c r="D228" s="4">
        <v>0</v>
      </c>
      <c r="E228" s="4">
        <v>0</v>
      </c>
      <c r="F228" s="4">
        <v>0</v>
      </c>
      <c r="G228" s="4">
        <v>0</v>
      </c>
      <c r="H228" s="4">
        <v>0</v>
      </c>
      <c r="I228" s="4">
        <v>0</v>
      </c>
      <c r="J228" s="4">
        <v>0</v>
      </c>
      <c r="K228" s="4">
        <v>0</v>
      </c>
      <c r="L228" s="4">
        <v>0</v>
      </c>
      <c r="M228" s="4">
        <v>0</v>
      </c>
      <c r="N228" s="168">
        <v>0</v>
      </c>
    </row>
    <row r="229" spans="1:14" ht="14">
      <c r="A229" t="s">
        <v>619</v>
      </c>
      <c r="B229" t="s">
        <v>5255</v>
      </c>
      <c r="C229" t="s">
        <v>463</v>
      </c>
      <c r="D229" s="4">
        <v>0</v>
      </c>
      <c r="E229" s="4">
        <v>0</v>
      </c>
      <c r="F229" s="4">
        <v>0</v>
      </c>
      <c r="G229" s="4">
        <v>0</v>
      </c>
      <c r="H229" s="4">
        <v>0</v>
      </c>
      <c r="I229" s="4">
        <v>0</v>
      </c>
      <c r="J229" s="4">
        <v>0</v>
      </c>
      <c r="K229" s="4">
        <v>0</v>
      </c>
      <c r="L229" s="4">
        <v>0</v>
      </c>
      <c r="M229" s="4">
        <v>0</v>
      </c>
      <c r="N229" s="168">
        <v>0</v>
      </c>
    </row>
    <row r="230" spans="1:14" ht="14">
      <c r="A230" t="s">
        <v>620</v>
      </c>
      <c r="B230" t="s">
        <v>5256</v>
      </c>
      <c r="C230" t="s">
        <v>465</v>
      </c>
      <c r="D230" s="4">
        <v>0</v>
      </c>
      <c r="E230" s="4">
        <v>0</v>
      </c>
      <c r="F230" s="4">
        <v>0</v>
      </c>
      <c r="G230" s="4">
        <v>0</v>
      </c>
      <c r="H230" s="4">
        <v>0</v>
      </c>
      <c r="I230" s="4">
        <v>0</v>
      </c>
      <c r="J230" s="4">
        <v>0</v>
      </c>
      <c r="K230" s="4">
        <v>0</v>
      </c>
      <c r="L230" s="4">
        <v>0</v>
      </c>
      <c r="M230" s="4">
        <v>0</v>
      </c>
      <c r="N230" s="168">
        <v>0</v>
      </c>
    </row>
    <row r="231" spans="1:14" ht="14">
      <c r="A231" t="s">
        <v>621</v>
      </c>
      <c r="B231" t="s">
        <v>5257</v>
      </c>
      <c r="C231" t="s">
        <v>467</v>
      </c>
      <c r="D231" s="4">
        <v>0</v>
      </c>
      <c r="E231" s="4">
        <v>0</v>
      </c>
      <c r="F231" s="4">
        <v>0</v>
      </c>
      <c r="G231" s="4">
        <v>0</v>
      </c>
      <c r="H231" s="4">
        <v>0</v>
      </c>
      <c r="I231" s="4">
        <v>0</v>
      </c>
      <c r="J231" s="4">
        <v>0</v>
      </c>
      <c r="K231" s="4">
        <v>0</v>
      </c>
      <c r="L231" s="4">
        <v>0</v>
      </c>
      <c r="M231" s="4">
        <v>0</v>
      </c>
      <c r="N231" s="168">
        <v>0</v>
      </c>
    </row>
    <row r="232" spans="1:14" ht="14">
      <c r="A232" t="s">
        <v>622</v>
      </c>
      <c r="B232" t="s">
        <v>5258</v>
      </c>
      <c r="C232" t="s">
        <v>469</v>
      </c>
      <c r="D232" s="4">
        <v>0</v>
      </c>
      <c r="E232" s="4">
        <v>0</v>
      </c>
      <c r="F232" s="4">
        <v>0</v>
      </c>
      <c r="G232" s="4">
        <v>0</v>
      </c>
      <c r="H232" s="4">
        <v>0</v>
      </c>
      <c r="I232" s="4">
        <v>0</v>
      </c>
      <c r="J232" s="4">
        <v>0</v>
      </c>
      <c r="K232" s="4">
        <v>0</v>
      </c>
      <c r="L232" s="4">
        <v>0</v>
      </c>
      <c r="M232" s="4">
        <v>0</v>
      </c>
      <c r="N232" s="168">
        <v>0</v>
      </c>
    </row>
    <row r="233" spans="1:14" ht="14">
      <c r="A233" t="s">
        <v>623</v>
      </c>
      <c r="B233" t="s">
        <v>5259</v>
      </c>
      <c r="C233" t="s">
        <v>471</v>
      </c>
      <c r="D233" s="4">
        <v>0</v>
      </c>
      <c r="E233" s="4">
        <v>0</v>
      </c>
      <c r="F233" s="4">
        <v>0</v>
      </c>
      <c r="G233" s="4">
        <v>0</v>
      </c>
      <c r="H233" s="4">
        <v>0</v>
      </c>
      <c r="I233" s="4">
        <v>0</v>
      </c>
      <c r="J233" s="4">
        <v>0</v>
      </c>
      <c r="K233" s="4">
        <v>0</v>
      </c>
      <c r="L233" s="4">
        <v>0</v>
      </c>
      <c r="M233" s="4">
        <v>0</v>
      </c>
      <c r="N233" s="168">
        <v>0</v>
      </c>
    </row>
    <row r="234" spans="1:14" ht="14">
      <c r="A234" t="s">
        <v>624</v>
      </c>
      <c r="B234" t="s">
        <v>5260</v>
      </c>
      <c r="C234" t="s">
        <v>473</v>
      </c>
      <c r="D234" s="4">
        <v>0</v>
      </c>
      <c r="E234" s="4">
        <v>0</v>
      </c>
      <c r="F234" s="4">
        <v>0</v>
      </c>
      <c r="G234" s="4">
        <v>0</v>
      </c>
      <c r="H234" s="4">
        <v>0</v>
      </c>
      <c r="I234" s="4">
        <v>0</v>
      </c>
      <c r="J234" s="4">
        <v>0</v>
      </c>
      <c r="K234" s="4">
        <v>0</v>
      </c>
      <c r="L234" s="4">
        <v>0</v>
      </c>
      <c r="M234" s="4">
        <v>0</v>
      </c>
      <c r="N234" s="168">
        <v>0</v>
      </c>
    </row>
    <row r="235" spans="1:14" ht="14">
      <c r="A235" t="s">
        <v>625</v>
      </c>
      <c r="B235" t="s">
        <v>5261</v>
      </c>
      <c r="C235" t="s">
        <v>475</v>
      </c>
      <c r="D235" s="4">
        <v>0</v>
      </c>
      <c r="E235" s="4">
        <v>0</v>
      </c>
      <c r="F235" s="4">
        <v>0</v>
      </c>
      <c r="G235" s="4">
        <v>0</v>
      </c>
      <c r="H235" s="4">
        <v>0</v>
      </c>
      <c r="I235" s="4">
        <v>0</v>
      </c>
      <c r="J235" s="4">
        <v>0</v>
      </c>
      <c r="K235" s="4">
        <v>0</v>
      </c>
      <c r="L235" s="4">
        <v>0</v>
      </c>
      <c r="M235" s="4">
        <v>0</v>
      </c>
      <c r="N235" s="168">
        <v>0</v>
      </c>
    </row>
    <row r="236" spans="1:14" ht="14">
      <c r="A236" t="s">
        <v>626</v>
      </c>
      <c r="B236" t="s">
        <v>5262</v>
      </c>
      <c r="C236" t="s">
        <v>477</v>
      </c>
      <c r="D236" s="4">
        <v>0</v>
      </c>
      <c r="E236" s="4">
        <v>0</v>
      </c>
      <c r="F236" s="4">
        <v>0</v>
      </c>
      <c r="G236" s="4">
        <v>0</v>
      </c>
      <c r="H236" s="4">
        <v>0</v>
      </c>
      <c r="I236" s="4">
        <v>0</v>
      </c>
      <c r="J236" s="4">
        <v>0</v>
      </c>
      <c r="K236" s="4">
        <v>0</v>
      </c>
      <c r="L236" s="4">
        <v>0</v>
      </c>
      <c r="M236" s="4">
        <v>0</v>
      </c>
      <c r="N236" s="168">
        <v>0</v>
      </c>
    </row>
    <row r="237" spans="1:14" ht="14">
      <c r="A237" t="s">
        <v>627</v>
      </c>
      <c r="B237" t="s">
        <v>5263</v>
      </c>
      <c r="C237" t="s">
        <v>479</v>
      </c>
      <c r="D237" s="4">
        <v>0</v>
      </c>
      <c r="E237" s="4">
        <v>0</v>
      </c>
      <c r="F237" s="4">
        <v>0</v>
      </c>
      <c r="G237" s="4">
        <v>0</v>
      </c>
      <c r="H237" s="4">
        <v>0</v>
      </c>
      <c r="I237" s="4">
        <v>0</v>
      </c>
      <c r="J237" s="4">
        <v>0</v>
      </c>
      <c r="K237" s="4">
        <v>0</v>
      </c>
      <c r="L237" s="4">
        <v>0</v>
      </c>
      <c r="M237" s="4">
        <v>0</v>
      </c>
      <c r="N237" s="168">
        <v>0</v>
      </c>
    </row>
    <row r="238" spans="1:14" ht="14">
      <c r="A238" t="s">
        <v>628</v>
      </c>
      <c r="B238" t="s">
        <v>5264</v>
      </c>
      <c r="C238" t="s">
        <v>481</v>
      </c>
      <c r="D238" s="4">
        <v>0</v>
      </c>
      <c r="E238" s="4">
        <v>0</v>
      </c>
      <c r="F238" s="4">
        <v>0</v>
      </c>
      <c r="G238" s="4">
        <v>0</v>
      </c>
      <c r="H238" s="4">
        <v>0</v>
      </c>
      <c r="I238" s="4">
        <v>0</v>
      </c>
      <c r="J238" s="4">
        <v>0</v>
      </c>
      <c r="K238" s="4">
        <v>0</v>
      </c>
      <c r="L238" s="4">
        <v>0</v>
      </c>
      <c r="M238" s="4">
        <v>0</v>
      </c>
      <c r="N238" s="168">
        <v>0</v>
      </c>
    </row>
    <row r="239" spans="1:14" ht="14">
      <c r="A239" t="s">
        <v>629</v>
      </c>
      <c r="B239" t="s">
        <v>5265</v>
      </c>
      <c r="C239" t="s">
        <v>483</v>
      </c>
      <c r="D239" s="4">
        <v>0</v>
      </c>
      <c r="E239" s="4">
        <v>0</v>
      </c>
      <c r="F239" s="4">
        <v>0</v>
      </c>
      <c r="G239" s="4">
        <v>0</v>
      </c>
      <c r="H239" s="4">
        <v>0</v>
      </c>
      <c r="I239" s="4">
        <v>0</v>
      </c>
      <c r="J239" s="4">
        <v>0</v>
      </c>
      <c r="K239" s="4">
        <v>0</v>
      </c>
      <c r="L239" s="4">
        <v>0</v>
      </c>
      <c r="M239" s="4">
        <v>0</v>
      </c>
      <c r="N239" s="168">
        <v>0</v>
      </c>
    </row>
    <row r="240" spans="1:14" ht="14">
      <c r="A240" t="s">
        <v>630</v>
      </c>
      <c r="B240" t="s">
        <v>5266</v>
      </c>
      <c r="C240" t="s">
        <v>485</v>
      </c>
      <c r="D240" s="4">
        <v>0</v>
      </c>
      <c r="E240" s="4">
        <v>0</v>
      </c>
      <c r="F240" s="4">
        <v>0</v>
      </c>
      <c r="G240" s="4">
        <v>0</v>
      </c>
      <c r="H240" s="4">
        <v>0</v>
      </c>
      <c r="I240" s="4">
        <v>0</v>
      </c>
      <c r="J240" s="4">
        <v>0</v>
      </c>
      <c r="K240" s="4">
        <v>0</v>
      </c>
      <c r="L240" s="4">
        <v>0</v>
      </c>
      <c r="M240" s="4">
        <v>0</v>
      </c>
      <c r="N240" s="168">
        <v>0</v>
      </c>
    </row>
    <row r="241" spans="1:14" ht="14">
      <c r="A241" t="s">
        <v>631</v>
      </c>
      <c r="B241" t="s">
        <v>5267</v>
      </c>
      <c r="C241" t="s">
        <v>487</v>
      </c>
      <c r="D241" s="4">
        <v>0</v>
      </c>
      <c r="E241" s="4">
        <v>0</v>
      </c>
      <c r="F241" s="4">
        <v>0</v>
      </c>
      <c r="G241" s="4">
        <v>0</v>
      </c>
      <c r="H241" s="4">
        <v>0</v>
      </c>
      <c r="I241" s="4">
        <v>0</v>
      </c>
      <c r="J241" s="4">
        <v>0</v>
      </c>
      <c r="K241" s="4">
        <v>0</v>
      </c>
      <c r="L241" s="4">
        <v>0</v>
      </c>
      <c r="M241" s="4">
        <v>0</v>
      </c>
      <c r="N241" s="168">
        <v>0</v>
      </c>
    </row>
    <row r="242" spans="1:14" ht="14">
      <c r="A242" t="s">
        <v>632</v>
      </c>
      <c r="B242" t="s">
        <v>5268</v>
      </c>
      <c r="C242" t="s">
        <v>489</v>
      </c>
      <c r="D242" s="4">
        <v>0</v>
      </c>
      <c r="E242" s="4">
        <v>0</v>
      </c>
      <c r="F242" s="4">
        <v>0</v>
      </c>
      <c r="G242" s="4">
        <v>0</v>
      </c>
      <c r="H242" s="4">
        <v>0</v>
      </c>
      <c r="I242" s="4">
        <v>0</v>
      </c>
      <c r="J242" s="4">
        <v>0</v>
      </c>
      <c r="K242" s="4">
        <v>0</v>
      </c>
      <c r="L242" s="4">
        <v>0</v>
      </c>
      <c r="M242" s="4">
        <v>0</v>
      </c>
      <c r="N242" s="168">
        <v>0</v>
      </c>
    </row>
    <row r="243" spans="1:14" ht="14">
      <c r="A243" t="s">
        <v>633</v>
      </c>
      <c r="B243" t="s">
        <v>5269</v>
      </c>
      <c r="C243" t="s">
        <v>491</v>
      </c>
      <c r="D243" s="4">
        <v>0</v>
      </c>
      <c r="E243" s="4">
        <v>0</v>
      </c>
      <c r="F243" s="4">
        <v>0</v>
      </c>
      <c r="G243" s="4">
        <v>0</v>
      </c>
      <c r="H243" s="4">
        <v>0</v>
      </c>
      <c r="I243" s="4">
        <v>0</v>
      </c>
      <c r="J243" s="4">
        <v>0</v>
      </c>
      <c r="K243" s="4">
        <v>0</v>
      </c>
      <c r="L243" s="4">
        <v>0</v>
      </c>
      <c r="M243" s="4">
        <v>0</v>
      </c>
      <c r="N243" s="168">
        <v>0</v>
      </c>
    </row>
    <row r="244" spans="1:14" ht="14">
      <c r="A244" t="s">
        <v>634</v>
      </c>
      <c r="B244" t="s">
        <v>5270</v>
      </c>
      <c r="C244" t="s">
        <v>493</v>
      </c>
      <c r="D244" s="4">
        <v>0</v>
      </c>
      <c r="E244" s="4">
        <v>0</v>
      </c>
      <c r="F244" s="4">
        <v>0</v>
      </c>
      <c r="G244" s="4">
        <v>0</v>
      </c>
      <c r="H244" s="4">
        <v>0</v>
      </c>
      <c r="I244" s="4">
        <v>0</v>
      </c>
      <c r="J244" s="4">
        <v>0</v>
      </c>
      <c r="K244" s="4">
        <v>0</v>
      </c>
      <c r="L244" s="4">
        <v>0</v>
      </c>
      <c r="M244" s="4">
        <v>0</v>
      </c>
      <c r="N244" s="168">
        <v>0</v>
      </c>
    </row>
    <row r="245" spans="1:14" ht="14">
      <c r="A245" t="s">
        <v>635</v>
      </c>
      <c r="B245" t="s">
        <v>5271</v>
      </c>
      <c r="C245" t="s">
        <v>495</v>
      </c>
      <c r="D245" s="4">
        <v>0</v>
      </c>
      <c r="E245" s="4">
        <v>0</v>
      </c>
      <c r="F245" s="4">
        <v>0</v>
      </c>
      <c r="G245" s="4">
        <v>0</v>
      </c>
      <c r="H245" s="4">
        <v>0</v>
      </c>
      <c r="I245" s="4">
        <v>0</v>
      </c>
      <c r="J245" s="4">
        <v>0</v>
      </c>
      <c r="K245" s="4">
        <v>0</v>
      </c>
      <c r="L245" s="4">
        <v>0</v>
      </c>
      <c r="M245" s="4">
        <v>0</v>
      </c>
      <c r="N245" s="168">
        <v>0</v>
      </c>
    </row>
    <row r="246" spans="1:14" ht="14">
      <c r="A246" t="s">
        <v>636</v>
      </c>
      <c r="B246" t="s">
        <v>5272</v>
      </c>
      <c r="C246" t="s">
        <v>497</v>
      </c>
      <c r="D246" s="4">
        <v>0</v>
      </c>
      <c r="E246" s="4">
        <v>0</v>
      </c>
      <c r="F246" s="4">
        <v>0</v>
      </c>
      <c r="G246" s="4">
        <v>0</v>
      </c>
      <c r="H246" s="4">
        <v>0</v>
      </c>
      <c r="I246" s="4">
        <v>0</v>
      </c>
      <c r="J246" s="4">
        <v>0</v>
      </c>
      <c r="K246" s="4">
        <v>0</v>
      </c>
      <c r="L246" s="4">
        <v>0</v>
      </c>
      <c r="M246" s="4">
        <v>0</v>
      </c>
      <c r="N246" s="168">
        <v>0</v>
      </c>
    </row>
    <row r="247" spans="1:14" ht="14">
      <c r="A247" t="s">
        <v>637</v>
      </c>
      <c r="B247" t="s">
        <v>5273</v>
      </c>
      <c r="C247" t="s">
        <v>499</v>
      </c>
      <c r="D247" s="4">
        <v>0</v>
      </c>
      <c r="E247" s="4">
        <v>0</v>
      </c>
      <c r="F247" s="4">
        <v>0</v>
      </c>
      <c r="G247" s="4">
        <v>0</v>
      </c>
      <c r="H247" s="4">
        <v>0</v>
      </c>
      <c r="I247" s="4">
        <v>0</v>
      </c>
      <c r="J247" s="4">
        <v>0</v>
      </c>
      <c r="K247" s="4">
        <v>0</v>
      </c>
      <c r="L247" s="4">
        <v>0</v>
      </c>
      <c r="M247" s="4">
        <v>0</v>
      </c>
      <c r="N247" s="168">
        <v>0</v>
      </c>
    </row>
    <row r="248" spans="1:14" ht="14">
      <c r="A248" t="s">
        <v>638</v>
      </c>
      <c r="B248" t="s">
        <v>5274</v>
      </c>
      <c r="C248" t="s">
        <v>501</v>
      </c>
      <c r="D248" s="4">
        <v>0</v>
      </c>
      <c r="E248" s="4">
        <v>0</v>
      </c>
      <c r="F248" s="4">
        <v>0</v>
      </c>
      <c r="G248" s="4">
        <v>0</v>
      </c>
      <c r="H248" s="4">
        <v>0</v>
      </c>
      <c r="I248" s="4">
        <v>0</v>
      </c>
      <c r="J248" s="4">
        <v>0</v>
      </c>
      <c r="K248" s="4">
        <v>0</v>
      </c>
      <c r="L248" s="4">
        <v>0</v>
      </c>
      <c r="M248" s="4">
        <v>0</v>
      </c>
      <c r="N248" s="168">
        <v>0</v>
      </c>
    </row>
    <row r="249" spans="1:14" ht="14">
      <c r="A249" t="s">
        <v>639</v>
      </c>
      <c r="B249" t="s">
        <v>5765</v>
      </c>
      <c r="C249" t="s">
        <v>503</v>
      </c>
      <c r="D249" s="4">
        <v>0</v>
      </c>
      <c r="E249" s="4">
        <v>0</v>
      </c>
      <c r="F249" s="4">
        <v>0</v>
      </c>
      <c r="G249" s="4">
        <v>0</v>
      </c>
      <c r="H249" s="4">
        <v>0</v>
      </c>
      <c r="I249" s="4">
        <v>0</v>
      </c>
      <c r="J249" s="4">
        <v>0</v>
      </c>
      <c r="K249" s="4">
        <v>0</v>
      </c>
      <c r="L249" s="4">
        <v>0</v>
      </c>
      <c r="M249" s="4">
        <v>0</v>
      </c>
      <c r="N249" s="168">
        <v>0</v>
      </c>
    </row>
    <row r="250" spans="1:14" ht="14.5" thickBot="1">
      <c r="D250" s="205">
        <v>20128830</v>
      </c>
      <c r="E250" s="205">
        <v>19659979</v>
      </c>
      <c r="F250" s="205">
        <v>18467891</v>
      </c>
      <c r="G250" s="205">
        <v>16109784</v>
      </c>
      <c r="H250" s="205">
        <v>13153951</v>
      </c>
      <c r="I250" s="205">
        <v>11388229</v>
      </c>
      <c r="J250" s="205">
        <v>10047931</v>
      </c>
      <c r="K250" s="205">
        <v>7022654</v>
      </c>
      <c r="L250" s="205">
        <v>3566284</v>
      </c>
      <c r="M250" s="205">
        <v>1329874</v>
      </c>
      <c r="N250" s="205">
        <v>120875407</v>
      </c>
    </row>
    <row r="251" spans="1:14">
      <c r="D251" s="4"/>
      <c r="E251" s="4"/>
      <c r="F251" s="4"/>
      <c r="G251" s="4"/>
      <c r="H251" s="4"/>
      <c r="I251" s="4"/>
      <c r="J251" s="4"/>
      <c r="K251" s="4"/>
      <c r="L251" s="4"/>
      <c r="M251" s="4"/>
      <c r="N251" s="4"/>
    </row>
  </sheetData>
  <autoFilter ref="A6:N250" xr:uid="{25066B11-297F-4C2F-A2C3-A56AAB940703}"/>
  <pageMargins left="0.51181102362204722" right="0.31496062992125984" top="0.55118110236220474" bottom="0.74803149606299213" header="0.31496062992125984" footer="0.31496062992125984"/>
  <pageSetup paperSize="8" scale="74" fitToHeight="4" orientation="landscape" r:id="rId1"/>
  <headerFooter>
    <oddFooter>&amp;L&amp;F&amp;C&amp;A&amp;RPage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CD9C0-CE4E-428D-A469-693008E7E564}">
  <sheetPr codeName="Sheet29">
    <tabColor rgb="FFA9D08E"/>
    <pageSetUpPr fitToPage="1"/>
  </sheetPr>
  <dimension ref="A1:N251"/>
  <sheetViews>
    <sheetView workbookViewId="0"/>
  </sheetViews>
  <sheetFormatPr defaultRowHeight="12.5"/>
  <cols>
    <col min="1" max="1" width="15.453125" customWidth="1"/>
    <col min="2" max="2" width="16.54296875" customWidth="1"/>
    <col min="3" max="3" width="14.54296875" customWidth="1"/>
    <col min="4" max="14" width="15.54296875" customWidth="1"/>
  </cols>
  <sheetData>
    <row r="1" spans="1:14" ht="25">
      <c r="A1" s="91" t="s">
        <v>5766</v>
      </c>
    </row>
    <row r="2" spans="1:14" ht="13">
      <c r="A2" s="135" t="s">
        <v>5923</v>
      </c>
    </row>
    <row r="3" spans="1:14" ht="13">
      <c r="A3" s="40" t="s">
        <v>5712</v>
      </c>
    </row>
    <row r="4" spans="1:14" ht="13.5" thickBot="1">
      <c r="A4" s="40" t="s">
        <v>5713</v>
      </c>
    </row>
    <row r="5" spans="1:14" ht="14">
      <c r="D5" s="166">
        <v>1</v>
      </c>
      <c r="E5" s="166">
        <v>2</v>
      </c>
      <c r="F5" s="166">
        <v>3</v>
      </c>
      <c r="G5" s="166">
        <v>4</v>
      </c>
      <c r="H5" s="166">
        <v>5</v>
      </c>
      <c r="I5" s="166">
        <v>6</v>
      </c>
      <c r="J5" s="166">
        <v>7</v>
      </c>
      <c r="K5" s="166">
        <v>8</v>
      </c>
      <c r="L5" s="166">
        <v>9</v>
      </c>
      <c r="M5" s="166">
        <v>10</v>
      </c>
      <c r="N5" s="167" t="s">
        <v>13</v>
      </c>
    </row>
    <row r="6" spans="1:14" ht="14.5" thickBot="1">
      <c r="C6" s="37" t="s">
        <v>53</v>
      </c>
      <c r="D6" s="203" t="s">
        <v>36</v>
      </c>
      <c r="E6" s="203" t="s">
        <v>37</v>
      </c>
      <c r="F6" s="203" t="s">
        <v>38</v>
      </c>
      <c r="G6" s="203" t="s">
        <v>39</v>
      </c>
      <c r="H6" s="203" t="s">
        <v>282</v>
      </c>
      <c r="I6" s="203" t="s">
        <v>283</v>
      </c>
      <c r="J6" s="203" t="s">
        <v>284</v>
      </c>
      <c r="K6" s="203" t="s">
        <v>699</v>
      </c>
      <c r="L6" s="203" t="s">
        <v>700</v>
      </c>
      <c r="M6" s="203" t="s">
        <v>701</v>
      </c>
      <c r="N6" s="204"/>
    </row>
    <row r="7" spans="1:14" ht="14">
      <c r="A7" t="s">
        <v>441</v>
      </c>
      <c r="B7" t="s">
        <v>5318</v>
      </c>
      <c r="C7" t="s">
        <v>442</v>
      </c>
      <c r="D7" s="4">
        <v>1628923.8</v>
      </c>
      <c r="E7" s="4">
        <v>1628923.8</v>
      </c>
      <c r="F7" s="4">
        <v>1628923.8</v>
      </c>
      <c r="G7" s="4">
        <v>1628923.8</v>
      </c>
      <c r="H7" s="4">
        <v>1628923.8</v>
      </c>
      <c r="I7" s="4">
        <v>1628923.8</v>
      </c>
      <c r="J7" s="4">
        <v>1628923.8</v>
      </c>
      <c r="K7" s="4">
        <v>604903.1</v>
      </c>
      <c r="L7" s="4">
        <v>604903.1</v>
      </c>
      <c r="M7" s="4">
        <v>604903.1</v>
      </c>
      <c r="N7" s="168">
        <v>13217175.9</v>
      </c>
    </row>
    <row r="8" spans="1:14" ht="14">
      <c r="A8" t="s">
        <v>443</v>
      </c>
      <c r="B8" t="s">
        <v>5319</v>
      </c>
      <c r="C8" t="s">
        <v>444</v>
      </c>
      <c r="D8" s="4">
        <v>0</v>
      </c>
      <c r="E8" s="4">
        <v>0</v>
      </c>
      <c r="F8" s="4">
        <v>0</v>
      </c>
      <c r="G8" s="4">
        <v>0</v>
      </c>
      <c r="H8" s="4">
        <v>0</v>
      </c>
      <c r="I8" s="4">
        <v>0</v>
      </c>
      <c r="J8" s="4">
        <v>0</v>
      </c>
      <c r="K8" s="4">
        <v>0</v>
      </c>
      <c r="L8" s="4">
        <v>0</v>
      </c>
      <c r="M8" s="4">
        <v>0</v>
      </c>
      <c r="N8" s="168">
        <v>0</v>
      </c>
    </row>
    <row r="9" spans="1:14" ht="14">
      <c r="A9" t="s">
        <v>445</v>
      </c>
      <c r="B9" t="s">
        <v>5320</v>
      </c>
      <c r="C9" t="s">
        <v>683</v>
      </c>
      <c r="D9" s="4">
        <v>235394.4</v>
      </c>
      <c r="E9" s="4">
        <v>235394.4</v>
      </c>
      <c r="F9" s="4">
        <v>235394.4</v>
      </c>
      <c r="G9" s="4">
        <v>235394.4</v>
      </c>
      <c r="H9" s="4">
        <v>235394.4</v>
      </c>
      <c r="I9" s="4">
        <v>235394.4</v>
      </c>
      <c r="J9" s="4">
        <v>235394.4</v>
      </c>
      <c r="K9" s="4">
        <v>16793.2</v>
      </c>
      <c r="L9" s="4">
        <v>16793.2</v>
      </c>
      <c r="M9" s="4">
        <v>16793.2</v>
      </c>
      <c r="N9" s="168">
        <v>1698140.3999999997</v>
      </c>
    </row>
    <row r="10" spans="1:14" ht="14">
      <c r="A10" t="s">
        <v>446</v>
      </c>
      <c r="B10" t="s">
        <v>5321</v>
      </c>
      <c r="C10" t="s">
        <v>447</v>
      </c>
      <c r="D10" s="4">
        <v>0</v>
      </c>
      <c r="E10" s="4">
        <v>0</v>
      </c>
      <c r="F10" s="4">
        <v>0</v>
      </c>
      <c r="G10" s="4">
        <v>0</v>
      </c>
      <c r="H10" s="4">
        <v>0</v>
      </c>
      <c r="I10" s="4">
        <v>0</v>
      </c>
      <c r="J10" s="4">
        <v>0</v>
      </c>
      <c r="K10" s="4">
        <v>0</v>
      </c>
      <c r="L10" s="4">
        <v>0</v>
      </c>
      <c r="M10" s="4">
        <v>0</v>
      </c>
      <c r="N10" s="168">
        <v>0</v>
      </c>
    </row>
    <row r="11" spans="1:14" ht="14">
      <c r="A11" t="s">
        <v>448</v>
      </c>
      <c r="B11" t="s">
        <v>5322</v>
      </c>
      <c r="C11" t="s">
        <v>449</v>
      </c>
      <c r="D11" s="4">
        <v>0</v>
      </c>
      <c r="E11" s="4">
        <v>0</v>
      </c>
      <c r="F11" s="4">
        <v>0</v>
      </c>
      <c r="G11" s="4">
        <v>0</v>
      </c>
      <c r="H11" s="4">
        <v>0</v>
      </c>
      <c r="I11" s="4">
        <v>0</v>
      </c>
      <c r="J11" s="4">
        <v>0</v>
      </c>
      <c r="K11" s="4">
        <v>0</v>
      </c>
      <c r="L11" s="4">
        <v>0</v>
      </c>
      <c r="M11" s="4">
        <v>0</v>
      </c>
      <c r="N11" s="168">
        <v>0</v>
      </c>
    </row>
    <row r="12" spans="1:14" ht="14">
      <c r="A12" t="s">
        <v>450</v>
      </c>
      <c r="B12" t="s">
        <v>5323</v>
      </c>
      <c r="C12" t="s">
        <v>451</v>
      </c>
      <c r="D12" s="4">
        <v>0</v>
      </c>
      <c r="E12" s="4">
        <v>0</v>
      </c>
      <c r="F12" s="4">
        <v>0</v>
      </c>
      <c r="G12" s="4">
        <v>0</v>
      </c>
      <c r="H12" s="4">
        <v>0</v>
      </c>
      <c r="I12" s="4">
        <v>0</v>
      </c>
      <c r="J12" s="4">
        <v>0</v>
      </c>
      <c r="K12" s="4">
        <v>0</v>
      </c>
      <c r="L12" s="4">
        <v>0</v>
      </c>
      <c r="M12" s="4">
        <v>0</v>
      </c>
      <c r="N12" s="168">
        <v>0</v>
      </c>
    </row>
    <row r="13" spans="1:14" ht="14">
      <c r="A13" t="s">
        <v>452</v>
      </c>
      <c r="B13" t="s">
        <v>5324</v>
      </c>
      <c r="C13" t="s">
        <v>453</v>
      </c>
      <c r="D13" s="4">
        <v>139279.13999999998</v>
      </c>
      <c r="E13" s="4">
        <v>139279.13999999998</v>
      </c>
      <c r="F13" s="4">
        <v>139279.13999999998</v>
      </c>
      <c r="G13" s="4">
        <v>139279.13999999998</v>
      </c>
      <c r="H13" s="4">
        <v>139279.13999999998</v>
      </c>
      <c r="I13" s="4">
        <v>139279.13999999998</v>
      </c>
      <c r="J13" s="4">
        <v>139279.13999999998</v>
      </c>
      <c r="K13" s="4">
        <v>10075.931999999999</v>
      </c>
      <c r="L13" s="4">
        <v>10075.931999999999</v>
      </c>
      <c r="M13" s="4">
        <v>10075.931999999999</v>
      </c>
      <c r="N13" s="168">
        <v>1005181.7760000001</v>
      </c>
    </row>
    <row r="14" spans="1:14" ht="14">
      <c r="A14" t="s">
        <v>454</v>
      </c>
      <c r="B14" t="s">
        <v>5325</v>
      </c>
      <c r="C14" t="s">
        <v>455</v>
      </c>
      <c r="D14" s="4">
        <v>82019.937999999995</v>
      </c>
      <c r="E14" s="4">
        <v>82019.937999999995</v>
      </c>
      <c r="F14" s="4">
        <v>82019.937999999995</v>
      </c>
      <c r="G14" s="4">
        <v>82019.937999999995</v>
      </c>
      <c r="H14" s="4">
        <v>82019.937999999995</v>
      </c>
      <c r="I14" s="4">
        <v>82019.937999999995</v>
      </c>
      <c r="J14" s="4">
        <v>82019.937999999995</v>
      </c>
      <c r="K14" s="4">
        <v>5933.6043999999993</v>
      </c>
      <c r="L14" s="4">
        <v>5933.6043999999993</v>
      </c>
      <c r="M14" s="4">
        <v>5933.6043999999993</v>
      </c>
      <c r="N14" s="168">
        <v>591940.37919999973</v>
      </c>
    </row>
    <row r="15" spans="1:14" ht="14">
      <c r="A15" t="s">
        <v>456</v>
      </c>
      <c r="B15" t="s">
        <v>5326</v>
      </c>
      <c r="C15" t="s">
        <v>457</v>
      </c>
      <c r="D15" s="4">
        <v>165587.42199999999</v>
      </c>
      <c r="E15" s="4">
        <v>165587.42199999999</v>
      </c>
      <c r="F15" s="4">
        <v>165587.42199999999</v>
      </c>
      <c r="G15" s="4">
        <v>165587.42199999999</v>
      </c>
      <c r="H15" s="4">
        <v>165587.42199999999</v>
      </c>
      <c r="I15" s="4">
        <v>165587.42199999999</v>
      </c>
      <c r="J15" s="4">
        <v>165587.42199999999</v>
      </c>
      <c r="K15" s="4">
        <v>11979.1636</v>
      </c>
      <c r="L15" s="4">
        <v>11979.1636</v>
      </c>
      <c r="M15" s="4">
        <v>11979.1636</v>
      </c>
      <c r="N15" s="168">
        <v>1195049.4448000002</v>
      </c>
    </row>
    <row r="16" spans="1:14" ht="14">
      <c r="A16" t="s">
        <v>458</v>
      </c>
      <c r="B16" t="s">
        <v>5327</v>
      </c>
      <c r="C16" t="s">
        <v>459</v>
      </c>
      <c r="D16" s="4">
        <v>0</v>
      </c>
      <c r="E16" s="4">
        <v>0</v>
      </c>
      <c r="F16" s="4">
        <v>0</v>
      </c>
      <c r="G16" s="4">
        <v>0</v>
      </c>
      <c r="H16" s="4">
        <v>0</v>
      </c>
      <c r="I16" s="4">
        <v>0</v>
      </c>
      <c r="J16" s="4">
        <v>0</v>
      </c>
      <c r="K16" s="4">
        <v>0</v>
      </c>
      <c r="L16" s="4">
        <v>0</v>
      </c>
      <c r="M16" s="4">
        <v>0</v>
      </c>
      <c r="N16" s="168">
        <v>0</v>
      </c>
    </row>
    <row r="17" spans="1:14" ht="14">
      <c r="A17" t="s">
        <v>460</v>
      </c>
      <c r="B17" t="s">
        <v>5328</v>
      </c>
      <c r="C17" t="s">
        <v>461</v>
      </c>
      <c r="D17" s="4">
        <v>0</v>
      </c>
      <c r="E17" s="4">
        <v>0</v>
      </c>
      <c r="F17" s="4">
        <v>0</v>
      </c>
      <c r="G17" s="4">
        <v>0</v>
      </c>
      <c r="H17" s="4">
        <v>0</v>
      </c>
      <c r="I17" s="4">
        <v>0</v>
      </c>
      <c r="J17" s="4">
        <v>0</v>
      </c>
      <c r="K17" s="4">
        <v>0</v>
      </c>
      <c r="L17" s="4">
        <v>0</v>
      </c>
      <c r="M17" s="4">
        <v>0</v>
      </c>
      <c r="N17" s="168">
        <v>0</v>
      </c>
    </row>
    <row r="18" spans="1:14" ht="14">
      <c r="A18" t="s">
        <v>462</v>
      </c>
      <c r="B18" t="s">
        <v>5329</v>
      </c>
      <c r="C18" t="s">
        <v>463</v>
      </c>
      <c r="D18" s="4">
        <v>0</v>
      </c>
      <c r="E18" s="4">
        <v>0</v>
      </c>
      <c r="F18" s="4">
        <v>0</v>
      </c>
      <c r="G18" s="4">
        <v>0</v>
      </c>
      <c r="H18" s="4">
        <v>0</v>
      </c>
      <c r="I18" s="4">
        <v>0</v>
      </c>
      <c r="J18" s="4">
        <v>0</v>
      </c>
      <c r="K18" s="4">
        <v>0</v>
      </c>
      <c r="L18" s="4">
        <v>0</v>
      </c>
      <c r="M18" s="4">
        <v>0</v>
      </c>
      <c r="N18" s="168">
        <v>0</v>
      </c>
    </row>
    <row r="19" spans="1:14" ht="14">
      <c r="A19" t="s">
        <v>464</v>
      </c>
      <c r="B19" t="s">
        <v>5330</v>
      </c>
      <c r="C19" t="s">
        <v>465</v>
      </c>
      <c r="D19" s="4">
        <v>0</v>
      </c>
      <c r="E19" s="4">
        <v>0</v>
      </c>
      <c r="F19" s="4">
        <v>0</v>
      </c>
      <c r="G19" s="4">
        <v>0</v>
      </c>
      <c r="H19" s="4">
        <v>0</v>
      </c>
      <c r="I19" s="4">
        <v>0</v>
      </c>
      <c r="J19" s="4">
        <v>0</v>
      </c>
      <c r="K19" s="4">
        <v>0</v>
      </c>
      <c r="L19" s="4">
        <v>0</v>
      </c>
      <c r="M19" s="4">
        <v>0</v>
      </c>
      <c r="N19" s="168">
        <v>0</v>
      </c>
    </row>
    <row r="20" spans="1:14" ht="14">
      <c r="A20" t="s">
        <v>466</v>
      </c>
      <c r="B20" t="s">
        <v>5331</v>
      </c>
      <c r="C20" t="s">
        <v>467</v>
      </c>
      <c r="D20" s="4">
        <v>6404.8000000000011</v>
      </c>
      <c r="E20" s="4">
        <v>6404.8000000000011</v>
      </c>
      <c r="F20" s="4">
        <v>6404.8000000000011</v>
      </c>
      <c r="G20" s="4">
        <v>6404.8000000000011</v>
      </c>
      <c r="H20" s="4">
        <v>6404.8000000000011</v>
      </c>
      <c r="I20" s="4">
        <v>6404.8000000000011</v>
      </c>
      <c r="J20" s="4">
        <v>6404.8000000000011</v>
      </c>
      <c r="K20" s="4">
        <v>0</v>
      </c>
      <c r="L20" s="4">
        <v>0</v>
      </c>
      <c r="M20" s="4">
        <v>0</v>
      </c>
      <c r="N20" s="168">
        <v>44833.600000000013</v>
      </c>
    </row>
    <row r="21" spans="1:14" ht="14">
      <c r="A21" t="s">
        <v>468</v>
      </c>
      <c r="B21" t="s">
        <v>5332</v>
      </c>
      <c r="C21" t="s">
        <v>469</v>
      </c>
      <c r="D21" s="4">
        <v>5976.4000000000005</v>
      </c>
      <c r="E21" s="4">
        <v>5976.4000000000005</v>
      </c>
      <c r="F21" s="4">
        <v>5976.4000000000005</v>
      </c>
      <c r="G21" s="4">
        <v>5976.4000000000005</v>
      </c>
      <c r="H21" s="4">
        <v>5976.4000000000005</v>
      </c>
      <c r="I21" s="4">
        <v>5976.4000000000005</v>
      </c>
      <c r="J21" s="4">
        <v>5976.4000000000005</v>
      </c>
      <c r="K21" s="4">
        <v>0</v>
      </c>
      <c r="L21" s="4">
        <v>0</v>
      </c>
      <c r="M21" s="4">
        <v>0</v>
      </c>
      <c r="N21" s="168">
        <v>41834.800000000003</v>
      </c>
    </row>
    <row r="22" spans="1:14" ht="14">
      <c r="A22" t="s">
        <v>470</v>
      </c>
      <c r="B22" t="s">
        <v>5333</v>
      </c>
      <c r="C22" t="s">
        <v>471</v>
      </c>
      <c r="D22" s="4">
        <v>345061.1</v>
      </c>
      <c r="E22" s="4">
        <v>345061.1</v>
      </c>
      <c r="F22" s="4">
        <v>345061.1</v>
      </c>
      <c r="G22" s="4">
        <v>345061.1</v>
      </c>
      <c r="H22" s="4">
        <v>345061.1</v>
      </c>
      <c r="I22" s="4">
        <v>345061.1</v>
      </c>
      <c r="J22" s="4">
        <v>345061.1</v>
      </c>
      <c r="K22" s="4">
        <v>253053.3</v>
      </c>
      <c r="L22" s="4">
        <v>253053.3</v>
      </c>
      <c r="M22" s="4">
        <v>253053.3</v>
      </c>
      <c r="N22" s="168">
        <v>3174587.5999999996</v>
      </c>
    </row>
    <row r="23" spans="1:14" ht="14">
      <c r="A23" t="s">
        <v>472</v>
      </c>
      <c r="B23" t="s">
        <v>5334</v>
      </c>
      <c r="C23" t="s">
        <v>473</v>
      </c>
      <c r="D23" s="4">
        <v>4251.8999999999996</v>
      </c>
      <c r="E23" s="4">
        <v>4251.8999999999996</v>
      </c>
      <c r="F23" s="4">
        <v>4251.8999999999996</v>
      </c>
      <c r="G23" s="4">
        <v>4251.8999999999996</v>
      </c>
      <c r="H23" s="4">
        <v>4251.8999999999996</v>
      </c>
      <c r="I23" s="4">
        <v>4251.8999999999996</v>
      </c>
      <c r="J23" s="4">
        <v>4251.8999999999996</v>
      </c>
      <c r="K23" s="4">
        <v>388.8</v>
      </c>
      <c r="L23" s="4">
        <v>388.8</v>
      </c>
      <c r="M23" s="4">
        <v>388.8</v>
      </c>
      <c r="N23" s="168">
        <v>30929.7</v>
      </c>
    </row>
    <row r="24" spans="1:14" ht="14">
      <c r="A24" t="s">
        <v>474</v>
      </c>
      <c r="B24" t="s">
        <v>5335</v>
      </c>
      <c r="C24" t="s">
        <v>475</v>
      </c>
      <c r="D24" s="4">
        <v>81315.5</v>
      </c>
      <c r="E24" s="4">
        <v>81315.5</v>
      </c>
      <c r="F24" s="4">
        <v>81315.5</v>
      </c>
      <c r="G24" s="4">
        <v>81315.5</v>
      </c>
      <c r="H24" s="4">
        <v>81315.5</v>
      </c>
      <c r="I24" s="4">
        <v>81315.5</v>
      </c>
      <c r="J24" s="4">
        <v>81315.5</v>
      </c>
      <c r="K24" s="4">
        <v>31924.9</v>
      </c>
      <c r="L24" s="4">
        <v>31924.9</v>
      </c>
      <c r="M24" s="4">
        <v>31924.9</v>
      </c>
      <c r="N24" s="168">
        <v>664983.20000000007</v>
      </c>
    </row>
    <row r="25" spans="1:14" ht="14">
      <c r="A25" t="s">
        <v>476</v>
      </c>
      <c r="B25" t="s">
        <v>5336</v>
      </c>
      <c r="C25" t="s">
        <v>477</v>
      </c>
      <c r="D25" s="4">
        <v>13749.5</v>
      </c>
      <c r="E25" s="4">
        <v>13749.5</v>
      </c>
      <c r="F25" s="4">
        <v>13749.5</v>
      </c>
      <c r="G25" s="4">
        <v>13749.5</v>
      </c>
      <c r="H25" s="4">
        <v>13749.5</v>
      </c>
      <c r="I25" s="4">
        <v>13749.5</v>
      </c>
      <c r="J25" s="4">
        <v>13749.5</v>
      </c>
      <c r="K25" s="4">
        <v>0</v>
      </c>
      <c r="L25" s="4">
        <v>0</v>
      </c>
      <c r="M25" s="4">
        <v>0</v>
      </c>
      <c r="N25" s="168">
        <v>96246.5</v>
      </c>
    </row>
    <row r="26" spans="1:14" ht="14">
      <c r="A26" t="s">
        <v>478</v>
      </c>
      <c r="B26" t="s">
        <v>5337</v>
      </c>
      <c r="C26" t="s">
        <v>479</v>
      </c>
      <c r="D26" s="4">
        <v>0</v>
      </c>
      <c r="E26" s="4">
        <v>0</v>
      </c>
      <c r="F26" s="4">
        <v>0</v>
      </c>
      <c r="G26" s="4">
        <v>0</v>
      </c>
      <c r="H26" s="4">
        <v>0</v>
      </c>
      <c r="I26" s="4">
        <v>0</v>
      </c>
      <c r="J26" s="4">
        <v>0</v>
      </c>
      <c r="K26" s="4">
        <v>0</v>
      </c>
      <c r="L26" s="4">
        <v>0</v>
      </c>
      <c r="M26" s="4">
        <v>0</v>
      </c>
      <c r="N26" s="168">
        <v>0</v>
      </c>
    </row>
    <row r="27" spans="1:14" ht="14">
      <c r="A27" t="s">
        <v>480</v>
      </c>
      <c r="B27" t="s">
        <v>5338</v>
      </c>
      <c r="C27" t="s">
        <v>481</v>
      </c>
      <c r="D27" s="4">
        <v>0</v>
      </c>
      <c r="E27" s="4">
        <v>0</v>
      </c>
      <c r="F27" s="4">
        <v>0</v>
      </c>
      <c r="G27" s="4">
        <v>0</v>
      </c>
      <c r="H27" s="4">
        <v>0</v>
      </c>
      <c r="I27" s="4">
        <v>0</v>
      </c>
      <c r="J27" s="4">
        <v>0</v>
      </c>
      <c r="K27" s="4">
        <v>0</v>
      </c>
      <c r="L27" s="4">
        <v>0</v>
      </c>
      <c r="M27" s="4">
        <v>0</v>
      </c>
      <c r="N27" s="168">
        <v>0</v>
      </c>
    </row>
    <row r="28" spans="1:14" ht="14">
      <c r="A28" t="s">
        <v>482</v>
      </c>
      <c r="B28" t="s">
        <v>5339</v>
      </c>
      <c r="C28" t="s">
        <v>483</v>
      </c>
      <c r="D28" s="4">
        <v>0</v>
      </c>
      <c r="E28" s="4">
        <v>0</v>
      </c>
      <c r="F28" s="4">
        <v>0</v>
      </c>
      <c r="G28" s="4">
        <v>0</v>
      </c>
      <c r="H28" s="4">
        <v>0</v>
      </c>
      <c r="I28" s="4">
        <v>0</v>
      </c>
      <c r="J28" s="4">
        <v>0</v>
      </c>
      <c r="K28" s="4">
        <v>0</v>
      </c>
      <c r="L28" s="4">
        <v>0</v>
      </c>
      <c r="M28" s="4">
        <v>0</v>
      </c>
      <c r="N28" s="168">
        <v>0</v>
      </c>
    </row>
    <row r="29" spans="1:14" ht="14">
      <c r="A29" t="s">
        <v>484</v>
      </c>
      <c r="B29" t="s">
        <v>5340</v>
      </c>
      <c r="C29" t="s">
        <v>485</v>
      </c>
      <c r="D29" s="4">
        <v>0</v>
      </c>
      <c r="E29" s="4">
        <v>0</v>
      </c>
      <c r="F29" s="4">
        <v>0</v>
      </c>
      <c r="G29" s="4">
        <v>0</v>
      </c>
      <c r="H29" s="4">
        <v>0</v>
      </c>
      <c r="I29" s="4">
        <v>0</v>
      </c>
      <c r="J29" s="4">
        <v>0</v>
      </c>
      <c r="K29" s="4">
        <v>0</v>
      </c>
      <c r="L29" s="4">
        <v>0</v>
      </c>
      <c r="M29" s="4">
        <v>0</v>
      </c>
      <c r="N29" s="168">
        <v>0</v>
      </c>
    </row>
    <row r="30" spans="1:14" ht="14">
      <c r="A30" t="s">
        <v>486</v>
      </c>
      <c r="B30" t="s">
        <v>5341</v>
      </c>
      <c r="C30" t="s">
        <v>487</v>
      </c>
      <c r="D30" s="4">
        <v>0</v>
      </c>
      <c r="E30" s="4">
        <v>0</v>
      </c>
      <c r="F30" s="4">
        <v>0</v>
      </c>
      <c r="G30" s="4">
        <v>0</v>
      </c>
      <c r="H30" s="4">
        <v>0</v>
      </c>
      <c r="I30" s="4">
        <v>0</v>
      </c>
      <c r="J30" s="4">
        <v>0</v>
      </c>
      <c r="K30" s="4">
        <v>0</v>
      </c>
      <c r="L30" s="4">
        <v>0</v>
      </c>
      <c r="M30" s="4">
        <v>0</v>
      </c>
      <c r="N30" s="168">
        <v>0</v>
      </c>
    </row>
    <row r="31" spans="1:14" ht="14">
      <c r="A31" t="s">
        <v>488</v>
      </c>
      <c r="B31" t="s">
        <v>5342</v>
      </c>
      <c r="C31" t="s">
        <v>489</v>
      </c>
      <c r="D31" s="4">
        <v>0</v>
      </c>
      <c r="E31" s="4">
        <v>0</v>
      </c>
      <c r="F31" s="4">
        <v>0</v>
      </c>
      <c r="G31" s="4">
        <v>0</v>
      </c>
      <c r="H31" s="4">
        <v>0</v>
      </c>
      <c r="I31" s="4">
        <v>0</v>
      </c>
      <c r="J31" s="4">
        <v>0</v>
      </c>
      <c r="K31" s="4">
        <v>0</v>
      </c>
      <c r="L31" s="4">
        <v>0</v>
      </c>
      <c r="M31" s="4">
        <v>0</v>
      </c>
      <c r="N31" s="168">
        <v>0</v>
      </c>
    </row>
    <row r="32" spans="1:14" ht="14">
      <c r="A32" t="s">
        <v>490</v>
      </c>
      <c r="B32" t="s">
        <v>5343</v>
      </c>
      <c r="C32" t="s">
        <v>491</v>
      </c>
      <c r="D32" s="4">
        <v>0</v>
      </c>
      <c r="E32" s="4">
        <v>0</v>
      </c>
      <c r="F32" s="4">
        <v>0</v>
      </c>
      <c r="G32" s="4">
        <v>0</v>
      </c>
      <c r="H32" s="4">
        <v>0</v>
      </c>
      <c r="I32" s="4">
        <v>0</v>
      </c>
      <c r="J32" s="4">
        <v>0</v>
      </c>
      <c r="K32" s="4">
        <v>0</v>
      </c>
      <c r="L32" s="4">
        <v>0</v>
      </c>
      <c r="M32" s="4">
        <v>0</v>
      </c>
      <c r="N32" s="168">
        <v>0</v>
      </c>
    </row>
    <row r="33" spans="1:14" ht="14">
      <c r="A33" t="s">
        <v>492</v>
      </c>
      <c r="B33" t="s">
        <v>5344</v>
      </c>
      <c r="C33" t="s">
        <v>493</v>
      </c>
      <c r="D33" s="4">
        <v>0</v>
      </c>
      <c r="E33" s="4">
        <v>0</v>
      </c>
      <c r="F33" s="4">
        <v>0</v>
      </c>
      <c r="G33" s="4">
        <v>0</v>
      </c>
      <c r="H33" s="4">
        <v>0</v>
      </c>
      <c r="I33" s="4">
        <v>0</v>
      </c>
      <c r="J33" s="4">
        <v>0</v>
      </c>
      <c r="K33" s="4">
        <v>0</v>
      </c>
      <c r="L33" s="4">
        <v>0</v>
      </c>
      <c r="M33" s="4">
        <v>0</v>
      </c>
      <c r="N33" s="168">
        <v>0</v>
      </c>
    </row>
    <row r="34" spans="1:14" ht="14">
      <c r="A34" t="s">
        <v>494</v>
      </c>
      <c r="B34" t="s">
        <v>5345</v>
      </c>
      <c r="C34" t="s">
        <v>495</v>
      </c>
      <c r="D34" s="4">
        <v>0</v>
      </c>
      <c r="E34" s="4">
        <v>0</v>
      </c>
      <c r="F34" s="4">
        <v>0</v>
      </c>
      <c r="G34" s="4">
        <v>0</v>
      </c>
      <c r="H34" s="4">
        <v>0</v>
      </c>
      <c r="I34" s="4">
        <v>0</v>
      </c>
      <c r="J34" s="4">
        <v>0</v>
      </c>
      <c r="K34" s="4">
        <v>0</v>
      </c>
      <c r="L34" s="4">
        <v>0</v>
      </c>
      <c r="M34" s="4">
        <v>0</v>
      </c>
      <c r="N34" s="168">
        <v>0</v>
      </c>
    </row>
    <row r="35" spans="1:14" ht="14">
      <c r="A35" t="s">
        <v>496</v>
      </c>
      <c r="B35" t="s">
        <v>5346</v>
      </c>
      <c r="C35" t="s">
        <v>497</v>
      </c>
      <c r="D35" s="4">
        <v>0</v>
      </c>
      <c r="E35" s="4">
        <v>0</v>
      </c>
      <c r="F35" s="4">
        <v>0</v>
      </c>
      <c r="G35" s="4">
        <v>0</v>
      </c>
      <c r="H35" s="4">
        <v>0</v>
      </c>
      <c r="I35" s="4">
        <v>0</v>
      </c>
      <c r="J35" s="4">
        <v>0</v>
      </c>
      <c r="K35" s="4">
        <v>0</v>
      </c>
      <c r="L35" s="4">
        <v>0</v>
      </c>
      <c r="M35" s="4">
        <v>0</v>
      </c>
      <c r="N35" s="168">
        <v>0</v>
      </c>
    </row>
    <row r="36" spans="1:14" ht="14">
      <c r="A36" t="s">
        <v>498</v>
      </c>
      <c r="B36" t="s">
        <v>5347</v>
      </c>
      <c r="C36" t="s">
        <v>499</v>
      </c>
      <c r="D36" s="4">
        <v>0</v>
      </c>
      <c r="E36" s="4">
        <v>0</v>
      </c>
      <c r="F36" s="4">
        <v>0</v>
      </c>
      <c r="G36" s="4">
        <v>0</v>
      </c>
      <c r="H36" s="4">
        <v>0</v>
      </c>
      <c r="I36" s="4">
        <v>0</v>
      </c>
      <c r="J36" s="4">
        <v>0</v>
      </c>
      <c r="K36" s="4">
        <v>0</v>
      </c>
      <c r="L36" s="4">
        <v>0</v>
      </c>
      <c r="M36" s="4">
        <v>0</v>
      </c>
      <c r="N36" s="168">
        <v>0</v>
      </c>
    </row>
    <row r="37" spans="1:14" ht="14">
      <c r="A37" t="s">
        <v>500</v>
      </c>
      <c r="B37" t="s">
        <v>5348</v>
      </c>
      <c r="C37" t="s">
        <v>501</v>
      </c>
      <c r="D37" s="4">
        <v>0</v>
      </c>
      <c r="E37" s="4">
        <v>0</v>
      </c>
      <c r="F37" s="4">
        <v>0</v>
      </c>
      <c r="G37" s="4">
        <v>0</v>
      </c>
      <c r="H37" s="4">
        <v>0</v>
      </c>
      <c r="I37" s="4">
        <v>0</v>
      </c>
      <c r="J37" s="4">
        <v>0</v>
      </c>
      <c r="K37" s="4">
        <v>0</v>
      </c>
      <c r="L37" s="4">
        <v>0</v>
      </c>
      <c r="M37" s="4">
        <v>0</v>
      </c>
      <c r="N37" s="168">
        <v>0</v>
      </c>
    </row>
    <row r="38" spans="1:14" ht="14">
      <c r="A38" t="s">
        <v>502</v>
      </c>
      <c r="B38" t="s">
        <v>5349</v>
      </c>
      <c r="C38" t="s">
        <v>503</v>
      </c>
      <c r="D38" s="4">
        <v>0</v>
      </c>
      <c r="E38" s="4">
        <v>0</v>
      </c>
      <c r="F38" s="4">
        <v>0</v>
      </c>
      <c r="G38" s="4">
        <v>0</v>
      </c>
      <c r="H38" s="4">
        <v>0</v>
      </c>
      <c r="I38" s="4">
        <v>0</v>
      </c>
      <c r="J38" s="4">
        <v>0</v>
      </c>
      <c r="K38" s="4">
        <v>0</v>
      </c>
      <c r="L38" s="4">
        <v>0</v>
      </c>
      <c r="M38" s="4">
        <v>0</v>
      </c>
      <c r="N38" s="168">
        <v>0</v>
      </c>
    </row>
    <row r="39" spans="1:14" ht="14">
      <c r="A39" t="s">
        <v>504</v>
      </c>
      <c r="B39" t="s">
        <v>5350</v>
      </c>
      <c r="C39" t="s">
        <v>505</v>
      </c>
      <c r="D39" s="4">
        <v>0</v>
      </c>
      <c r="E39" s="4">
        <v>0</v>
      </c>
      <c r="F39" s="4">
        <v>0</v>
      </c>
      <c r="G39" s="4">
        <v>0</v>
      </c>
      <c r="H39" s="4">
        <v>0</v>
      </c>
      <c r="I39" s="4">
        <v>0</v>
      </c>
      <c r="J39" s="4">
        <v>0</v>
      </c>
      <c r="K39" s="4">
        <v>0</v>
      </c>
      <c r="L39" s="4">
        <v>0</v>
      </c>
      <c r="M39" s="4">
        <v>0</v>
      </c>
      <c r="N39" s="168">
        <v>0</v>
      </c>
    </row>
    <row r="40" spans="1:14" ht="14">
      <c r="A40" t="s">
        <v>506</v>
      </c>
      <c r="B40" t="s">
        <v>5351</v>
      </c>
      <c r="C40" t="s">
        <v>507</v>
      </c>
      <c r="D40" s="4">
        <v>0</v>
      </c>
      <c r="E40" s="4">
        <v>0</v>
      </c>
      <c r="F40" s="4">
        <v>0</v>
      </c>
      <c r="G40" s="4">
        <v>0</v>
      </c>
      <c r="H40" s="4">
        <v>0</v>
      </c>
      <c r="I40" s="4">
        <v>0</v>
      </c>
      <c r="J40" s="4">
        <v>0</v>
      </c>
      <c r="K40" s="4">
        <v>0</v>
      </c>
      <c r="L40" s="4">
        <v>0</v>
      </c>
      <c r="M40" s="4">
        <v>0</v>
      </c>
      <c r="N40" s="168">
        <v>0</v>
      </c>
    </row>
    <row r="41" spans="1:14" ht="14">
      <c r="A41" t="s">
        <v>508</v>
      </c>
      <c r="B41" t="s">
        <v>5352</v>
      </c>
      <c r="C41" t="s">
        <v>509</v>
      </c>
      <c r="D41" s="4">
        <v>0</v>
      </c>
      <c r="E41" s="4">
        <v>0</v>
      </c>
      <c r="F41" s="4">
        <v>0</v>
      </c>
      <c r="G41" s="4">
        <v>0</v>
      </c>
      <c r="H41" s="4">
        <v>0</v>
      </c>
      <c r="I41" s="4">
        <v>0</v>
      </c>
      <c r="J41" s="4">
        <v>0</v>
      </c>
      <c r="K41" s="4">
        <v>0</v>
      </c>
      <c r="L41" s="4">
        <v>0</v>
      </c>
      <c r="M41" s="4">
        <v>0</v>
      </c>
      <c r="N41" s="168">
        <v>0</v>
      </c>
    </row>
    <row r="42" spans="1:14" ht="14">
      <c r="A42" t="s">
        <v>510</v>
      </c>
      <c r="B42" t="s">
        <v>5353</v>
      </c>
      <c r="C42" t="s">
        <v>511</v>
      </c>
      <c r="D42" s="4">
        <v>0</v>
      </c>
      <c r="E42" s="4">
        <v>0</v>
      </c>
      <c r="F42" s="4">
        <v>0</v>
      </c>
      <c r="G42" s="4">
        <v>0</v>
      </c>
      <c r="H42" s="4">
        <v>0</v>
      </c>
      <c r="I42" s="4">
        <v>0</v>
      </c>
      <c r="J42" s="4">
        <v>0</v>
      </c>
      <c r="K42" s="4">
        <v>0</v>
      </c>
      <c r="L42" s="4">
        <v>0</v>
      </c>
      <c r="M42" s="4">
        <v>0</v>
      </c>
      <c r="N42" s="168">
        <v>0</v>
      </c>
    </row>
    <row r="43" spans="1:14" ht="14">
      <c r="A43" t="s">
        <v>512</v>
      </c>
      <c r="B43" t="s">
        <v>5354</v>
      </c>
      <c r="C43" t="s">
        <v>513</v>
      </c>
      <c r="D43" s="4">
        <v>0</v>
      </c>
      <c r="E43" s="4">
        <v>0</v>
      </c>
      <c r="F43" s="4">
        <v>0</v>
      </c>
      <c r="G43" s="4">
        <v>0</v>
      </c>
      <c r="H43" s="4">
        <v>0</v>
      </c>
      <c r="I43" s="4">
        <v>0</v>
      </c>
      <c r="J43" s="4">
        <v>0</v>
      </c>
      <c r="K43" s="4">
        <v>0</v>
      </c>
      <c r="L43" s="4">
        <v>0</v>
      </c>
      <c r="M43" s="4">
        <v>0</v>
      </c>
      <c r="N43" s="168">
        <v>0</v>
      </c>
    </row>
    <row r="44" spans="1:14" ht="14">
      <c r="A44" t="s">
        <v>514</v>
      </c>
      <c r="B44" t="s">
        <v>5355</v>
      </c>
      <c r="C44" t="s">
        <v>515</v>
      </c>
      <c r="D44" s="4">
        <v>0</v>
      </c>
      <c r="E44" s="4">
        <v>0</v>
      </c>
      <c r="F44" s="4">
        <v>0</v>
      </c>
      <c r="G44" s="4">
        <v>0</v>
      </c>
      <c r="H44" s="4">
        <v>0</v>
      </c>
      <c r="I44" s="4">
        <v>0</v>
      </c>
      <c r="J44" s="4">
        <v>0</v>
      </c>
      <c r="K44" s="4">
        <v>0</v>
      </c>
      <c r="L44" s="4">
        <v>0</v>
      </c>
      <c r="M44" s="4">
        <v>0</v>
      </c>
      <c r="N44" s="168">
        <v>0</v>
      </c>
    </row>
    <row r="45" spans="1:14" ht="14">
      <c r="A45" t="s">
        <v>516</v>
      </c>
      <c r="B45" t="s">
        <v>5356</v>
      </c>
      <c r="C45" t="s">
        <v>517</v>
      </c>
      <c r="D45" s="4">
        <v>0</v>
      </c>
      <c r="E45" s="4">
        <v>0</v>
      </c>
      <c r="F45" s="4">
        <v>0</v>
      </c>
      <c r="G45" s="4">
        <v>0</v>
      </c>
      <c r="H45" s="4">
        <v>0</v>
      </c>
      <c r="I45" s="4">
        <v>0</v>
      </c>
      <c r="J45" s="4">
        <v>0</v>
      </c>
      <c r="K45" s="4">
        <v>0</v>
      </c>
      <c r="L45" s="4">
        <v>0</v>
      </c>
      <c r="M45" s="4">
        <v>0</v>
      </c>
      <c r="N45" s="168">
        <v>0</v>
      </c>
    </row>
    <row r="46" spans="1:14" ht="14">
      <c r="A46" t="s">
        <v>518</v>
      </c>
      <c r="B46" t="s">
        <v>5357</v>
      </c>
      <c r="C46" t="s">
        <v>519</v>
      </c>
      <c r="D46" s="4">
        <v>0</v>
      </c>
      <c r="E46" s="4">
        <v>0</v>
      </c>
      <c r="F46" s="4">
        <v>0</v>
      </c>
      <c r="G46" s="4">
        <v>0</v>
      </c>
      <c r="H46" s="4">
        <v>0</v>
      </c>
      <c r="I46" s="4">
        <v>0</v>
      </c>
      <c r="J46" s="4">
        <v>0</v>
      </c>
      <c r="K46" s="4">
        <v>0</v>
      </c>
      <c r="L46" s="4">
        <v>0</v>
      </c>
      <c r="M46" s="4">
        <v>0</v>
      </c>
      <c r="N46" s="168">
        <v>0</v>
      </c>
    </row>
    <row r="47" spans="1:14" ht="14">
      <c r="A47" t="s">
        <v>520</v>
      </c>
      <c r="B47" t="s">
        <v>5358</v>
      </c>
      <c r="C47" t="s">
        <v>521</v>
      </c>
      <c r="D47" s="4">
        <v>0</v>
      </c>
      <c r="E47" s="4">
        <v>0</v>
      </c>
      <c r="F47" s="4">
        <v>0</v>
      </c>
      <c r="G47" s="4">
        <v>0</v>
      </c>
      <c r="H47" s="4">
        <v>0</v>
      </c>
      <c r="I47" s="4">
        <v>0</v>
      </c>
      <c r="J47" s="4">
        <v>0</v>
      </c>
      <c r="K47" s="4">
        <v>0</v>
      </c>
      <c r="L47" s="4">
        <v>0</v>
      </c>
      <c r="M47" s="4">
        <v>0</v>
      </c>
      <c r="N47" s="168">
        <v>0</v>
      </c>
    </row>
    <row r="48" spans="1:14" ht="14">
      <c r="A48" t="s">
        <v>522</v>
      </c>
      <c r="B48" t="s">
        <v>5359</v>
      </c>
      <c r="C48" t="s">
        <v>523</v>
      </c>
      <c r="D48" s="4">
        <v>0</v>
      </c>
      <c r="E48" s="4">
        <v>0</v>
      </c>
      <c r="F48" s="4">
        <v>0</v>
      </c>
      <c r="G48" s="4">
        <v>0</v>
      </c>
      <c r="H48" s="4">
        <v>0</v>
      </c>
      <c r="I48" s="4">
        <v>0</v>
      </c>
      <c r="J48" s="4">
        <v>0</v>
      </c>
      <c r="K48" s="4">
        <v>0</v>
      </c>
      <c r="L48" s="4">
        <v>0</v>
      </c>
      <c r="M48" s="4">
        <v>0</v>
      </c>
      <c r="N48" s="168">
        <v>0</v>
      </c>
    </row>
    <row r="49" spans="1:14" ht="14">
      <c r="A49" t="s">
        <v>524</v>
      </c>
      <c r="B49" t="s">
        <v>5360</v>
      </c>
      <c r="C49" t="s">
        <v>525</v>
      </c>
      <c r="D49" s="4">
        <v>0</v>
      </c>
      <c r="E49" s="4">
        <v>0</v>
      </c>
      <c r="F49" s="4">
        <v>0</v>
      </c>
      <c r="G49" s="4">
        <v>0</v>
      </c>
      <c r="H49" s="4">
        <v>0</v>
      </c>
      <c r="I49" s="4">
        <v>0</v>
      </c>
      <c r="J49" s="4">
        <v>0</v>
      </c>
      <c r="K49" s="4">
        <v>0</v>
      </c>
      <c r="L49" s="4">
        <v>0</v>
      </c>
      <c r="M49" s="4">
        <v>0</v>
      </c>
      <c r="N49" s="168">
        <v>0</v>
      </c>
    </row>
    <row r="50" spans="1:14" ht="14">
      <c r="A50" t="s">
        <v>526</v>
      </c>
      <c r="B50" t="s">
        <v>5361</v>
      </c>
      <c r="C50" t="s">
        <v>442</v>
      </c>
      <c r="D50" s="4">
        <v>128661.59999999999</v>
      </c>
      <c r="E50" s="4">
        <v>128661.59999999999</v>
      </c>
      <c r="F50" s="4">
        <v>128661.59999999999</v>
      </c>
      <c r="G50" s="4">
        <v>128661.59999999999</v>
      </c>
      <c r="H50" s="4">
        <v>128661.59999999999</v>
      </c>
      <c r="I50" s="4">
        <v>128661.59999999999</v>
      </c>
      <c r="J50" s="4">
        <v>128661.59999999999</v>
      </c>
      <c r="K50" s="4">
        <v>1120.4000000000001</v>
      </c>
      <c r="L50" s="4">
        <v>1120.4000000000001</v>
      </c>
      <c r="M50" s="4">
        <v>1120.4000000000001</v>
      </c>
      <c r="N50" s="168">
        <v>903992.4</v>
      </c>
    </row>
    <row r="51" spans="1:14" ht="14">
      <c r="A51" t="s">
        <v>527</v>
      </c>
      <c r="B51" t="s">
        <v>5362</v>
      </c>
      <c r="C51" t="s">
        <v>444</v>
      </c>
      <c r="D51" s="4">
        <v>0</v>
      </c>
      <c r="E51" s="4">
        <v>0</v>
      </c>
      <c r="F51" s="4">
        <v>0</v>
      </c>
      <c r="G51" s="4">
        <v>0</v>
      </c>
      <c r="H51" s="4">
        <v>0</v>
      </c>
      <c r="I51" s="4">
        <v>0</v>
      </c>
      <c r="J51" s="4">
        <v>0</v>
      </c>
      <c r="K51" s="4">
        <v>0</v>
      </c>
      <c r="L51" s="4">
        <v>0</v>
      </c>
      <c r="M51" s="4">
        <v>0</v>
      </c>
      <c r="N51" s="168">
        <v>0</v>
      </c>
    </row>
    <row r="52" spans="1:14" ht="14">
      <c r="A52" t="s">
        <v>528</v>
      </c>
      <c r="B52" t="s">
        <v>5363</v>
      </c>
      <c r="C52" t="s">
        <v>683</v>
      </c>
      <c r="D52" s="4">
        <v>0</v>
      </c>
      <c r="E52" s="4">
        <v>0</v>
      </c>
      <c r="F52" s="4">
        <v>0</v>
      </c>
      <c r="G52" s="4">
        <v>0</v>
      </c>
      <c r="H52" s="4">
        <v>0</v>
      </c>
      <c r="I52" s="4">
        <v>0</v>
      </c>
      <c r="J52" s="4">
        <v>0</v>
      </c>
      <c r="K52" s="4">
        <v>0</v>
      </c>
      <c r="L52" s="4">
        <v>0</v>
      </c>
      <c r="M52" s="4">
        <v>0</v>
      </c>
      <c r="N52" s="168">
        <v>0</v>
      </c>
    </row>
    <row r="53" spans="1:14" ht="14">
      <c r="A53" t="s">
        <v>529</v>
      </c>
      <c r="B53" t="s">
        <v>5364</v>
      </c>
      <c r="C53" t="s">
        <v>447</v>
      </c>
      <c r="D53" s="4">
        <v>0</v>
      </c>
      <c r="E53" s="4">
        <v>0</v>
      </c>
      <c r="F53" s="4">
        <v>0</v>
      </c>
      <c r="G53" s="4">
        <v>0</v>
      </c>
      <c r="H53" s="4">
        <v>0</v>
      </c>
      <c r="I53" s="4">
        <v>0</v>
      </c>
      <c r="J53" s="4">
        <v>0</v>
      </c>
      <c r="K53" s="4">
        <v>0</v>
      </c>
      <c r="L53" s="4">
        <v>0</v>
      </c>
      <c r="M53" s="4">
        <v>0</v>
      </c>
      <c r="N53" s="168">
        <v>0</v>
      </c>
    </row>
    <row r="54" spans="1:14" ht="14">
      <c r="A54" t="s">
        <v>530</v>
      </c>
      <c r="B54" t="s">
        <v>5365</v>
      </c>
      <c r="C54" t="s">
        <v>449</v>
      </c>
      <c r="D54" s="4">
        <v>0</v>
      </c>
      <c r="E54" s="4">
        <v>0</v>
      </c>
      <c r="F54" s="4">
        <v>0</v>
      </c>
      <c r="G54" s="4">
        <v>0</v>
      </c>
      <c r="H54" s="4">
        <v>0</v>
      </c>
      <c r="I54" s="4">
        <v>0</v>
      </c>
      <c r="J54" s="4">
        <v>0</v>
      </c>
      <c r="K54" s="4">
        <v>0</v>
      </c>
      <c r="L54" s="4">
        <v>0</v>
      </c>
      <c r="M54" s="4">
        <v>0</v>
      </c>
      <c r="N54" s="168">
        <v>0</v>
      </c>
    </row>
    <row r="55" spans="1:14" ht="14">
      <c r="A55" t="s">
        <v>531</v>
      </c>
      <c r="B55" t="s">
        <v>5366</v>
      </c>
      <c r="C55" t="s">
        <v>451</v>
      </c>
      <c r="D55" s="4">
        <v>0</v>
      </c>
      <c r="E55" s="4">
        <v>0</v>
      </c>
      <c r="F55" s="4">
        <v>0</v>
      </c>
      <c r="G55" s="4">
        <v>0</v>
      </c>
      <c r="H55" s="4">
        <v>0</v>
      </c>
      <c r="I55" s="4">
        <v>0</v>
      </c>
      <c r="J55" s="4">
        <v>0</v>
      </c>
      <c r="K55" s="4">
        <v>0</v>
      </c>
      <c r="L55" s="4">
        <v>0</v>
      </c>
      <c r="M55" s="4">
        <v>0</v>
      </c>
      <c r="N55" s="168">
        <v>0</v>
      </c>
    </row>
    <row r="56" spans="1:14" ht="14">
      <c r="A56" t="s">
        <v>532</v>
      </c>
      <c r="B56" t="s">
        <v>5367</v>
      </c>
      <c r="C56" t="s">
        <v>453</v>
      </c>
      <c r="D56" s="4">
        <v>47736.700000000004</v>
      </c>
      <c r="E56" s="4">
        <v>47736.700000000004</v>
      </c>
      <c r="F56" s="4">
        <v>47736.700000000004</v>
      </c>
      <c r="G56" s="4">
        <v>47736.700000000004</v>
      </c>
      <c r="H56" s="4">
        <v>47736.700000000004</v>
      </c>
      <c r="I56" s="4">
        <v>47736.700000000004</v>
      </c>
      <c r="J56" s="4">
        <v>47736.700000000004</v>
      </c>
      <c r="K56" s="4">
        <v>43950.3</v>
      </c>
      <c r="L56" s="4">
        <v>43950.3</v>
      </c>
      <c r="M56" s="4">
        <v>43950.3</v>
      </c>
      <c r="N56" s="168">
        <v>466007.8</v>
      </c>
    </row>
    <row r="57" spans="1:14" ht="14">
      <c r="A57" t="s">
        <v>533</v>
      </c>
      <c r="B57" t="s">
        <v>5368</v>
      </c>
      <c r="C57" t="s">
        <v>455</v>
      </c>
      <c r="D57" s="4">
        <v>0</v>
      </c>
      <c r="E57" s="4">
        <v>0</v>
      </c>
      <c r="F57" s="4">
        <v>0</v>
      </c>
      <c r="G57" s="4">
        <v>0</v>
      </c>
      <c r="H57" s="4">
        <v>0</v>
      </c>
      <c r="I57" s="4">
        <v>0</v>
      </c>
      <c r="J57" s="4">
        <v>0</v>
      </c>
      <c r="K57" s="4">
        <v>0</v>
      </c>
      <c r="L57" s="4">
        <v>0</v>
      </c>
      <c r="M57" s="4">
        <v>0</v>
      </c>
      <c r="N57" s="168">
        <v>0</v>
      </c>
    </row>
    <row r="58" spans="1:14" ht="14">
      <c r="A58" t="s">
        <v>534</v>
      </c>
      <c r="B58" t="s">
        <v>5369</v>
      </c>
      <c r="C58" t="s">
        <v>457</v>
      </c>
      <c r="D58" s="4">
        <v>0</v>
      </c>
      <c r="E58" s="4">
        <v>0</v>
      </c>
      <c r="F58" s="4">
        <v>0</v>
      </c>
      <c r="G58" s="4">
        <v>0</v>
      </c>
      <c r="H58" s="4">
        <v>0</v>
      </c>
      <c r="I58" s="4">
        <v>0</v>
      </c>
      <c r="J58" s="4">
        <v>0</v>
      </c>
      <c r="K58" s="4">
        <v>0</v>
      </c>
      <c r="L58" s="4">
        <v>0</v>
      </c>
      <c r="M58" s="4">
        <v>0</v>
      </c>
      <c r="N58" s="168">
        <v>0</v>
      </c>
    </row>
    <row r="59" spans="1:14" ht="14">
      <c r="A59" t="s">
        <v>535</v>
      </c>
      <c r="B59" t="s">
        <v>5370</v>
      </c>
      <c r="C59" t="s">
        <v>459</v>
      </c>
      <c r="D59" s="4">
        <v>0</v>
      </c>
      <c r="E59" s="4">
        <v>0</v>
      </c>
      <c r="F59" s="4">
        <v>0</v>
      </c>
      <c r="G59" s="4">
        <v>0</v>
      </c>
      <c r="H59" s="4">
        <v>0</v>
      </c>
      <c r="I59" s="4">
        <v>0</v>
      </c>
      <c r="J59" s="4">
        <v>0</v>
      </c>
      <c r="K59" s="4">
        <v>0</v>
      </c>
      <c r="L59" s="4">
        <v>0</v>
      </c>
      <c r="M59" s="4">
        <v>0</v>
      </c>
      <c r="N59" s="168">
        <v>0</v>
      </c>
    </row>
    <row r="60" spans="1:14" ht="14">
      <c r="A60" t="s">
        <v>536</v>
      </c>
      <c r="B60" t="s">
        <v>5371</v>
      </c>
      <c r="C60" t="s">
        <v>461</v>
      </c>
      <c r="D60" s="4">
        <v>0</v>
      </c>
      <c r="E60" s="4">
        <v>0</v>
      </c>
      <c r="F60" s="4">
        <v>0</v>
      </c>
      <c r="G60" s="4">
        <v>0</v>
      </c>
      <c r="H60" s="4">
        <v>0</v>
      </c>
      <c r="I60" s="4">
        <v>0</v>
      </c>
      <c r="J60" s="4">
        <v>0</v>
      </c>
      <c r="K60" s="4">
        <v>0</v>
      </c>
      <c r="L60" s="4">
        <v>0</v>
      </c>
      <c r="M60" s="4">
        <v>0</v>
      </c>
      <c r="N60" s="168">
        <v>0</v>
      </c>
    </row>
    <row r="61" spans="1:14" ht="14">
      <c r="A61" t="s">
        <v>537</v>
      </c>
      <c r="B61" t="s">
        <v>5372</v>
      </c>
      <c r="C61" t="s">
        <v>463</v>
      </c>
      <c r="D61" s="4">
        <v>0</v>
      </c>
      <c r="E61" s="4">
        <v>0</v>
      </c>
      <c r="F61" s="4">
        <v>0</v>
      </c>
      <c r="G61" s="4">
        <v>0</v>
      </c>
      <c r="H61" s="4">
        <v>0</v>
      </c>
      <c r="I61" s="4">
        <v>0</v>
      </c>
      <c r="J61" s="4">
        <v>0</v>
      </c>
      <c r="K61" s="4">
        <v>0</v>
      </c>
      <c r="L61" s="4">
        <v>0</v>
      </c>
      <c r="M61" s="4">
        <v>0</v>
      </c>
      <c r="N61" s="168">
        <v>0</v>
      </c>
    </row>
    <row r="62" spans="1:14" ht="14">
      <c r="A62" t="s">
        <v>538</v>
      </c>
      <c r="B62" t="s">
        <v>5373</v>
      </c>
      <c r="C62" t="s">
        <v>465</v>
      </c>
      <c r="D62" s="4">
        <v>0</v>
      </c>
      <c r="E62" s="4">
        <v>0</v>
      </c>
      <c r="F62" s="4">
        <v>0</v>
      </c>
      <c r="G62" s="4">
        <v>0</v>
      </c>
      <c r="H62" s="4">
        <v>0</v>
      </c>
      <c r="I62" s="4">
        <v>0</v>
      </c>
      <c r="J62" s="4">
        <v>0</v>
      </c>
      <c r="K62" s="4">
        <v>0</v>
      </c>
      <c r="L62" s="4">
        <v>0</v>
      </c>
      <c r="M62" s="4">
        <v>0</v>
      </c>
      <c r="N62" s="168">
        <v>0</v>
      </c>
    </row>
    <row r="63" spans="1:14" ht="14">
      <c r="A63" t="s">
        <v>539</v>
      </c>
      <c r="B63" t="s">
        <v>5374</v>
      </c>
      <c r="C63" t="s">
        <v>467</v>
      </c>
      <c r="D63" s="4">
        <v>675.5</v>
      </c>
      <c r="E63" s="4">
        <v>675.5</v>
      </c>
      <c r="F63" s="4">
        <v>675.5</v>
      </c>
      <c r="G63" s="4">
        <v>675.5</v>
      </c>
      <c r="H63" s="4">
        <v>675.5</v>
      </c>
      <c r="I63" s="4">
        <v>675.5</v>
      </c>
      <c r="J63" s="4">
        <v>675.5</v>
      </c>
      <c r="K63" s="4">
        <v>0</v>
      </c>
      <c r="L63" s="4">
        <v>0</v>
      </c>
      <c r="M63" s="4">
        <v>0</v>
      </c>
      <c r="N63" s="168">
        <v>4728.5</v>
      </c>
    </row>
    <row r="64" spans="1:14" ht="14">
      <c r="A64" t="s">
        <v>540</v>
      </c>
      <c r="B64" t="s">
        <v>5375</v>
      </c>
      <c r="C64" t="s">
        <v>469</v>
      </c>
      <c r="D64" s="4">
        <v>0</v>
      </c>
      <c r="E64" s="4">
        <v>0</v>
      </c>
      <c r="F64" s="4">
        <v>0</v>
      </c>
      <c r="G64" s="4">
        <v>0</v>
      </c>
      <c r="H64" s="4">
        <v>0</v>
      </c>
      <c r="I64" s="4">
        <v>0</v>
      </c>
      <c r="J64" s="4">
        <v>0</v>
      </c>
      <c r="K64" s="4">
        <v>0</v>
      </c>
      <c r="L64" s="4">
        <v>0</v>
      </c>
      <c r="M64" s="4">
        <v>0</v>
      </c>
      <c r="N64" s="168">
        <v>0</v>
      </c>
    </row>
    <row r="65" spans="1:14" ht="14">
      <c r="A65" t="s">
        <v>541</v>
      </c>
      <c r="B65" t="s">
        <v>5376</v>
      </c>
      <c r="C65" t="s">
        <v>471</v>
      </c>
      <c r="D65" s="4">
        <v>156062.69999999998</v>
      </c>
      <c r="E65" s="4">
        <v>156062.69999999998</v>
      </c>
      <c r="F65" s="4">
        <v>156062.69999999998</v>
      </c>
      <c r="G65" s="4">
        <v>156062.69999999998</v>
      </c>
      <c r="H65" s="4">
        <v>156062.69999999998</v>
      </c>
      <c r="I65" s="4">
        <v>156062.69999999998</v>
      </c>
      <c r="J65" s="4">
        <v>156062.69999999998</v>
      </c>
      <c r="K65" s="4">
        <v>151725.29999999999</v>
      </c>
      <c r="L65" s="4">
        <v>151725.29999999999</v>
      </c>
      <c r="M65" s="4">
        <v>151725.29999999999</v>
      </c>
      <c r="N65" s="168">
        <v>1547614.8</v>
      </c>
    </row>
    <row r="66" spans="1:14" ht="14">
      <c r="A66" t="s">
        <v>542</v>
      </c>
      <c r="B66" t="s">
        <v>5377</v>
      </c>
      <c r="C66" t="s">
        <v>473</v>
      </c>
      <c r="D66" s="4">
        <v>10111.700000000001</v>
      </c>
      <c r="E66" s="4">
        <v>10111.700000000001</v>
      </c>
      <c r="F66" s="4">
        <v>10111.700000000001</v>
      </c>
      <c r="G66" s="4">
        <v>10111.700000000001</v>
      </c>
      <c r="H66" s="4">
        <v>10111.700000000001</v>
      </c>
      <c r="I66" s="4">
        <v>10111.700000000001</v>
      </c>
      <c r="J66" s="4">
        <v>10111.700000000001</v>
      </c>
      <c r="K66" s="4">
        <v>9463.2000000000007</v>
      </c>
      <c r="L66" s="4">
        <v>9463.2000000000007</v>
      </c>
      <c r="M66" s="4">
        <v>9463.2000000000007</v>
      </c>
      <c r="N66" s="168">
        <v>99171.499999999985</v>
      </c>
    </row>
    <row r="67" spans="1:14" ht="14">
      <c r="A67" t="s">
        <v>543</v>
      </c>
      <c r="B67" t="s">
        <v>5378</v>
      </c>
      <c r="C67" t="s">
        <v>475</v>
      </c>
      <c r="D67" s="4">
        <v>1791.5</v>
      </c>
      <c r="E67" s="4">
        <v>1791.5</v>
      </c>
      <c r="F67" s="4">
        <v>1791.5</v>
      </c>
      <c r="G67" s="4">
        <v>1791.5</v>
      </c>
      <c r="H67" s="4">
        <v>1791.5</v>
      </c>
      <c r="I67" s="4">
        <v>1791.5</v>
      </c>
      <c r="J67" s="4">
        <v>1791.5</v>
      </c>
      <c r="K67" s="4">
        <v>469.2</v>
      </c>
      <c r="L67" s="4">
        <v>469.2</v>
      </c>
      <c r="M67" s="4">
        <v>469.2</v>
      </c>
      <c r="N67" s="168">
        <v>13948.100000000002</v>
      </c>
    </row>
    <row r="68" spans="1:14" ht="14">
      <c r="A68" t="s">
        <v>544</v>
      </c>
      <c r="B68" t="s">
        <v>5379</v>
      </c>
      <c r="C68" t="s">
        <v>477</v>
      </c>
      <c r="D68" s="4">
        <v>1758.8999999999999</v>
      </c>
      <c r="E68" s="4">
        <v>1758.8999999999999</v>
      </c>
      <c r="F68" s="4">
        <v>1758.8999999999999</v>
      </c>
      <c r="G68" s="4">
        <v>1758.8999999999999</v>
      </c>
      <c r="H68" s="4">
        <v>1758.8999999999999</v>
      </c>
      <c r="I68" s="4">
        <v>1758.8999999999999</v>
      </c>
      <c r="J68" s="4">
        <v>1758.8999999999999</v>
      </c>
      <c r="K68" s="4">
        <v>0</v>
      </c>
      <c r="L68" s="4">
        <v>0</v>
      </c>
      <c r="M68" s="4">
        <v>0</v>
      </c>
      <c r="N68" s="168">
        <v>12312.3</v>
      </c>
    </row>
    <row r="69" spans="1:14" ht="14">
      <c r="A69" t="s">
        <v>545</v>
      </c>
      <c r="B69" t="s">
        <v>5380</v>
      </c>
      <c r="C69" t="s">
        <v>479</v>
      </c>
      <c r="D69" s="4">
        <v>0</v>
      </c>
      <c r="E69" s="4">
        <v>0</v>
      </c>
      <c r="F69" s="4">
        <v>0</v>
      </c>
      <c r="G69" s="4">
        <v>0</v>
      </c>
      <c r="H69" s="4">
        <v>0</v>
      </c>
      <c r="I69" s="4">
        <v>0</v>
      </c>
      <c r="J69" s="4">
        <v>0</v>
      </c>
      <c r="K69" s="4">
        <v>0</v>
      </c>
      <c r="L69" s="4">
        <v>0</v>
      </c>
      <c r="M69" s="4">
        <v>0</v>
      </c>
      <c r="N69" s="168">
        <v>0</v>
      </c>
    </row>
    <row r="70" spans="1:14" ht="14">
      <c r="A70" t="s">
        <v>546</v>
      </c>
      <c r="B70" t="s">
        <v>5381</v>
      </c>
      <c r="C70" t="s">
        <v>481</v>
      </c>
      <c r="D70" s="4">
        <v>10.200000000000001</v>
      </c>
      <c r="E70" s="4">
        <v>10.200000000000001</v>
      </c>
      <c r="F70" s="4">
        <v>10.200000000000001</v>
      </c>
      <c r="G70" s="4">
        <v>10.200000000000001</v>
      </c>
      <c r="H70" s="4">
        <v>10.200000000000001</v>
      </c>
      <c r="I70" s="4">
        <v>10.200000000000001</v>
      </c>
      <c r="J70" s="4">
        <v>10.200000000000001</v>
      </c>
      <c r="K70" s="4">
        <v>0</v>
      </c>
      <c r="L70" s="4">
        <v>0</v>
      </c>
      <c r="M70" s="4">
        <v>0</v>
      </c>
      <c r="N70" s="168">
        <v>71.400000000000006</v>
      </c>
    </row>
    <row r="71" spans="1:14" ht="14">
      <c r="A71" t="s">
        <v>547</v>
      </c>
      <c r="B71" t="s">
        <v>5382</v>
      </c>
      <c r="C71" t="s">
        <v>483</v>
      </c>
      <c r="D71" s="4">
        <v>0</v>
      </c>
      <c r="E71" s="4">
        <v>0</v>
      </c>
      <c r="F71" s="4">
        <v>0</v>
      </c>
      <c r="G71" s="4">
        <v>0</v>
      </c>
      <c r="H71" s="4">
        <v>0</v>
      </c>
      <c r="I71" s="4">
        <v>0</v>
      </c>
      <c r="J71" s="4">
        <v>0</v>
      </c>
      <c r="K71" s="4">
        <v>0</v>
      </c>
      <c r="L71" s="4">
        <v>0</v>
      </c>
      <c r="M71" s="4">
        <v>0</v>
      </c>
      <c r="N71" s="168">
        <v>0</v>
      </c>
    </row>
    <row r="72" spans="1:14" ht="14">
      <c r="A72" t="s">
        <v>548</v>
      </c>
      <c r="B72" t="s">
        <v>5383</v>
      </c>
      <c r="C72" t="s">
        <v>485</v>
      </c>
      <c r="D72" s="4">
        <v>0</v>
      </c>
      <c r="E72" s="4">
        <v>0</v>
      </c>
      <c r="F72" s="4">
        <v>0</v>
      </c>
      <c r="G72" s="4">
        <v>0</v>
      </c>
      <c r="H72" s="4">
        <v>0</v>
      </c>
      <c r="I72" s="4">
        <v>0</v>
      </c>
      <c r="J72" s="4">
        <v>0</v>
      </c>
      <c r="K72" s="4">
        <v>0</v>
      </c>
      <c r="L72" s="4">
        <v>0</v>
      </c>
      <c r="M72" s="4">
        <v>0</v>
      </c>
      <c r="N72" s="168">
        <v>0</v>
      </c>
    </row>
    <row r="73" spans="1:14" ht="14">
      <c r="A73" t="s">
        <v>549</v>
      </c>
      <c r="B73" t="s">
        <v>5384</v>
      </c>
      <c r="C73" t="s">
        <v>487</v>
      </c>
      <c r="D73" s="4">
        <v>0</v>
      </c>
      <c r="E73" s="4">
        <v>0</v>
      </c>
      <c r="F73" s="4">
        <v>0</v>
      </c>
      <c r="G73" s="4">
        <v>0</v>
      </c>
      <c r="H73" s="4">
        <v>0</v>
      </c>
      <c r="I73" s="4">
        <v>0</v>
      </c>
      <c r="J73" s="4">
        <v>0</v>
      </c>
      <c r="K73" s="4">
        <v>0</v>
      </c>
      <c r="L73" s="4">
        <v>0</v>
      </c>
      <c r="M73" s="4">
        <v>0</v>
      </c>
      <c r="N73" s="168">
        <v>0</v>
      </c>
    </row>
    <row r="74" spans="1:14" ht="14">
      <c r="A74" t="s">
        <v>550</v>
      </c>
      <c r="B74" t="s">
        <v>5385</v>
      </c>
      <c r="C74" t="s">
        <v>489</v>
      </c>
      <c r="D74" s="4">
        <v>0</v>
      </c>
      <c r="E74" s="4">
        <v>0</v>
      </c>
      <c r="F74" s="4">
        <v>0</v>
      </c>
      <c r="G74" s="4">
        <v>0</v>
      </c>
      <c r="H74" s="4">
        <v>0</v>
      </c>
      <c r="I74" s="4">
        <v>0</v>
      </c>
      <c r="J74" s="4">
        <v>0</v>
      </c>
      <c r="K74" s="4">
        <v>0</v>
      </c>
      <c r="L74" s="4">
        <v>0</v>
      </c>
      <c r="M74" s="4">
        <v>0</v>
      </c>
      <c r="N74" s="168">
        <v>0</v>
      </c>
    </row>
    <row r="75" spans="1:14" ht="14">
      <c r="A75" t="s">
        <v>551</v>
      </c>
      <c r="B75" t="s">
        <v>5386</v>
      </c>
      <c r="C75" t="s">
        <v>491</v>
      </c>
      <c r="D75" s="4">
        <v>10.700000000000001</v>
      </c>
      <c r="E75" s="4">
        <v>10.700000000000001</v>
      </c>
      <c r="F75" s="4">
        <v>10.700000000000001</v>
      </c>
      <c r="G75" s="4">
        <v>10.700000000000001</v>
      </c>
      <c r="H75" s="4">
        <v>10.700000000000001</v>
      </c>
      <c r="I75" s="4">
        <v>10.700000000000001</v>
      </c>
      <c r="J75" s="4">
        <v>10.700000000000001</v>
      </c>
      <c r="K75" s="4">
        <v>0</v>
      </c>
      <c r="L75" s="4">
        <v>0</v>
      </c>
      <c r="M75" s="4">
        <v>0</v>
      </c>
      <c r="N75" s="168">
        <v>74.900000000000006</v>
      </c>
    </row>
    <row r="76" spans="1:14" ht="14">
      <c r="A76" t="s">
        <v>552</v>
      </c>
      <c r="B76" t="s">
        <v>5387</v>
      </c>
      <c r="C76" t="s">
        <v>493</v>
      </c>
      <c r="D76" s="4">
        <v>0</v>
      </c>
      <c r="E76" s="4">
        <v>0</v>
      </c>
      <c r="F76" s="4">
        <v>0</v>
      </c>
      <c r="G76" s="4">
        <v>0</v>
      </c>
      <c r="H76" s="4">
        <v>0</v>
      </c>
      <c r="I76" s="4">
        <v>0</v>
      </c>
      <c r="J76" s="4">
        <v>0</v>
      </c>
      <c r="K76" s="4">
        <v>0</v>
      </c>
      <c r="L76" s="4">
        <v>0</v>
      </c>
      <c r="M76" s="4">
        <v>0</v>
      </c>
      <c r="N76" s="168">
        <v>0</v>
      </c>
    </row>
    <row r="77" spans="1:14" ht="14">
      <c r="A77" t="s">
        <v>553</v>
      </c>
      <c r="B77" t="s">
        <v>5388</v>
      </c>
      <c r="C77" t="s">
        <v>495</v>
      </c>
      <c r="D77" s="4">
        <v>0</v>
      </c>
      <c r="E77" s="4">
        <v>0</v>
      </c>
      <c r="F77" s="4">
        <v>0</v>
      </c>
      <c r="G77" s="4">
        <v>0</v>
      </c>
      <c r="H77" s="4">
        <v>0</v>
      </c>
      <c r="I77" s="4">
        <v>0</v>
      </c>
      <c r="J77" s="4">
        <v>0</v>
      </c>
      <c r="K77" s="4">
        <v>0</v>
      </c>
      <c r="L77" s="4">
        <v>0</v>
      </c>
      <c r="M77" s="4">
        <v>0</v>
      </c>
      <c r="N77" s="168">
        <v>0</v>
      </c>
    </row>
    <row r="78" spans="1:14" ht="14">
      <c r="A78" t="s">
        <v>554</v>
      </c>
      <c r="B78" t="s">
        <v>5389</v>
      </c>
      <c r="C78" t="s">
        <v>497</v>
      </c>
      <c r="D78" s="4">
        <v>0</v>
      </c>
      <c r="E78" s="4">
        <v>0</v>
      </c>
      <c r="F78" s="4">
        <v>0</v>
      </c>
      <c r="G78" s="4">
        <v>0</v>
      </c>
      <c r="H78" s="4">
        <v>0</v>
      </c>
      <c r="I78" s="4">
        <v>0</v>
      </c>
      <c r="J78" s="4">
        <v>0</v>
      </c>
      <c r="K78" s="4">
        <v>0</v>
      </c>
      <c r="L78" s="4">
        <v>0</v>
      </c>
      <c r="M78" s="4">
        <v>0</v>
      </c>
      <c r="N78" s="168">
        <v>0</v>
      </c>
    </row>
    <row r="79" spans="1:14" ht="14">
      <c r="A79" t="s">
        <v>555</v>
      </c>
      <c r="B79" t="s">
        <v>5390</v>
      </c>
      <c r="C79" t="s">
        <v>499</v>
      </c>
      <c r="D79" s="4">
        <v>0</v>
      </c>
      <c r="E79" s="4">
        <v>0</v>
      </c>
      <c r="F79" s="4">
        <v>0</v>
      </c>
      <c r="G79" s="4">
        <v>0</v>
      </c>
      <c r="H79" s="4">
        <v>0</v>
      </c>
      <c r="I79" s="4">
        <v>0</v>
      </c>
      <c r="J79" s="4">
        <v>0</v>
      </c>
      <c r="K79" s="4">
        <v>0</v>
      </c>
      <c r="L79" s="4">
        <v>0</v>
      </c>
      <c r="M79" s="4">
        <v>0</v>
      </c>
      <c r="N79" s="168">
        <v>0</v>
      </c>
    </row>
    <row r="80" spans="1:14" ht="14">
      <c r="A80" t="s">
        <v>556</v>
      </c>
      <c r="B80" t="s">
        <v>5391</v>
      </c>
      <c r="C80" t="s">
        <v>501</v>
      </c>
      <c r="D80" s="4">
        <v>0</v>
      </c>
      <c r="E80" s="4">
        <v>0</v>
      </c>
      <c r="F80" s="4">
        <v>0</v>
      </c>
      <c r="G80" s="4">
        <v>0</v>
      </c>
      <c r="H80" s="4">
        <v>0</v>
      </c>
      <c r="I80" s="4">
        <v>0</v>
      </c>
      <c r="J80" s="4">
        <v>0</v>
      </c>
      <c r="K80" s="4">
        <v>0</v>
      </c>
      <c r="L80" s="4">
        <v>0</v>
      </c>
      <c r="M80" s="4">
        <v>0</v>
      </c>
      <c r="N80" s="168">
        <v>0</v>
      </c>
    </row>
    <row r="81" spans="1:14" ht="14">
      <c r="A81" t="s">
        <v>557</v>
      </c>
      <c r="B81" t="s">
        <v>5392</v>
      </c>
      <c r="C81" t="s">
        <v>503</v>
      </c>
      <c r="D81" s="4">
        <v>0</v>
      </c>
      <c r="E81" s="4">
        <v>0</v>
      </c>
      <c r="F81" s="4">
        <v>0</v>
      </c>
      <c r="G81" s="4">
        <v>0</v>
      </c>
      <c r="H81" s="4">
        <v>0</v>
      </c>
      <c r="I81" s="4">
        <v>0</v>
      </c>
      <c r="J81" s="4">
        <v>0</v>
      </c>
      <c r="K81" s="4">
        <v>0</v>
      </c>
      <c r="L81" s="4">
        <v>0</v>
      </c>
      <c r="M81" s="4">
        <v>0</v>
      </c>
      <c r="N81" s="168">
        <v>0</v>
      </c>
    </row>
    <row r="82" spans="1:14" ht="14">
      <c r="A82" t="s">
        <v>558</v>
      </c>
      <c r="B82" t="s">
        <v>5393</v>
      </c>
      <c r="C82" t="s">
        <v>505</v>
      </c>
      <c r="D82" s="4">
        <v>0</v>
      </c>
      <c r="E82" s="4">
        <v>0</v>
      </c>
      <c r="F82" s="4">
        <v>0</v>
      </c>
      <c r="G82" s="4">
        <v>0</v>
      </c>
      <c r="H82" s="4">
        <v>0</v>
      </c>
      <c r="I82" s="4">
        <v>0</v>
      </c>
      <c r="J82" s="4">
        <v>0</v>
      </c>
      <c r="K82" s="4">
        <v>0</v>
      </c>
      <c r="L82" s="4">
        <v>0</v>
      </c>
      <c r="M82" s="4">
        <v>0</v>
      </c>
      <c r="N82" s="168">
        <v>0</v>
      </c>
    </row>
    <row r="83" spans="1:14" ht="14">
      <c r="A83" t="s">
        <v>559</v>
      </c>
      <c r="B83" t="s">
        <v>5394</v>
      </c>
      <c r="C83" t="s">
        <v>507</v>
      </c>
      <c r="D83" s="4">
        <v>0</v>
      </c>
      <c r="E83" s="4">
        <v>0</v>
      </c>
      <c r="F83" s="4">
        <v>0</v>
      </c>
      <c r="G83" s="4">
        <v>0</v>
      </c>
      <c r="H83" s="4">
        <v>0</v>
      </c>
      <c r="I83" s="4">
        <v>0</v>
      </c>
      <c r="J83" s="4">
        <v>0</v>
      </c>
      <c r="K83" s="4">
        <v>0</v>
      </c>
      <c r="L83" s="4">
        <v>0</v>
      </c>
      <c r="M83" s="4">
        <v>0</v>
      </c>
      <c r="N83" s="168">
        <v>0</v>
      </c>
    </row>
    <row r="84" spans="1:14" ht="14">
      <c r="A84" t="s">
        <v>560</v>
      </c>
      <c r="B84" t="s">
        <v>5395</v>
      </c>
      <c r="C84" t="s">
        <v>509</v>
      </c>
      <c r="D84" s="4">
        <v>0</v>
      </c>
      <c r="E84" s="4">
        <v>0</v>
      </c>
      <c r="F84" s="4">
        <v>0</v>
      </c>
      <c r="G84" s="4">
        <v>0</v>
      </c>
      <c r="H84" s="4">
        <v>0</v>
      </c>
      <c r="I84" s="4">
        <v>0</v>
      </c>
      <c r="J84" s="4">
        <v>0</v>
      </c>
      <c r="K84" s="4">
        <v>0</v>
      </c>
      <c r="L84" s="4">
        <v>0</v>
      </c>
      <c r="M84" s="4">
        <v>0</v>
      </c>
      <c r="N84" s="168">
        <v>0</v>
      </c>
    </row>
    <row r="85" spans="1:14" ht="14">
      <c r="A85" t="s">
        <v>561</v>
      </c>
      <c r="B85" t="s">
        <v>5396</v>
      </c>
      <c r="C85" t="s">
        <v>511</v>
      </c>
      <c r="D85" s="4">
        <v>0</v>
      </c>
      <c r="E85" s="4">
        <v>0</v>
      </c>
      <c r="F85" s="4">
        <v>0</v>
      </c>
      <c r="G85" s="4">
        <v>0</v>
      </c>
      <c r="H85" s="4">
        <v>0</v>
      </c>
      <c r="I85" s="4">
        <v>0</v>
      </c>
      <c r="J85" s="4">
        <v>0</v>
      </c>
      <c r="K85" s="4">
        <v>0</v>
      </c>
      <c r="L85" s="4">
        <v>0</v>
      </c>
      <c r="M85" s="4">
        <v>0</v>
      </c>
      <c r="N85" s="168">
        <v>0</v>
      </c>
    </row>
    <row r="86" spans="1:14" ht="14">
      <c r="A86" t="s">
        <v>562</v>
      </c>
      <c r="B86" t="s">
        <v>5397</v>
      </c>
      <c r="C86" t="s">
        <v>513</v>
      </c>
      <c r="D86" s="4">
        <v>0</v>
      </c>
      <c r="E86" s="4">
        <v>0</v>
      </c>
      <c r="F86" s="4">
        <v>0</v>
      </c>
      <c r="G86" s="4">
        <v>0</v>
      </c>
      <c r="H86" s="4">
        <v>0</v>
      </c>
      <c r="I86" s="4">
        <v>0</v>
      </c>
      <c r="J86" s="4">
        <v>0</v>
      </c>
      <c r="K86" s="4">
        <v>0</v>
      </c>
      <c r="L86" s="4">
        <v>0</v>
      </c>
      <c r="M86" s="4">
        <v>0</v>
      </c>
      <c r="N86" s="168">
        <v>0</v>
      </c>
    </row>
    <row r="87" spans="1:14" ht="14">
      <c r="A87" t="s">
        <v>563</v>
      </c>
      <c r="B87" t="s">
        <v>5398</v>
      </c>
      <c r="C87" t="s">
        <v>515</v>
      </c>
      <c r="D87" s="4">
        <v>0</v>
      </c>
      <c r="E87" s="4">
        <v>0</v>
      </c>
      <c r="F87" s="4">
        <v>0</v>
      </c>
      <c r="G87" s="4">
        <v>0</v>
      </c>
      <c r="H87" s="4">
        <v>0</v>
      </c>
      <c r="I87" s="4">
        <v>0</v>
      </c>
      <c r="J87" s="4">
        <v>0</v>
      </c>
      <c r="K87" s="4">
        <v>0</v>
      </c>
      <c r="L87" s="4">
        <v>0</v>
      </c>
      <c r="M87" s="4">
        <v>0</v>
      </c>
      <c r="N87" s="168">
        <v>0</v>
      </c>
    </row>
    <row r="88" spans="1:14" ht="14">
      <c r="A88" t="s">
        <v>564</v>
      </c>
      <c r="B88" t="s">
        <v>5399</v>
      </c>
      <c r="C88" t="s">
        <v>517</v>
      </c>
      <c r="D88" s="4">
        <v>0</v>
      </c>
      <c r="E88" s="4">
        <v>0</v>
      </c>
      <c r="F88" s="4">
        <v>0</v>
      </c>
      <c r="G88" s="4">
        <v>0</v>
      </c>
      <c r="H88" s="4">
        <v>0</v>
      </c>
      <c r="I88" s="4">
        <v>0</v>
      </c>
      <c r="J88" s="4">
        <v>0</v>
      </c>
      <c r="K88" s="4">
        <v>0</v>
      </c>
      <c r="L88" s="4">
        <v>0</v>
      </c>
      <c r="M88" s="4">
        <v>0</v>
      </c>
      <c r="N88" s="168">
        <v>0</v>
      </c>
    </row>
    <row r="89" spans="1:14" ht="14">
      <c r="A89" t="s">
        <v>565</v>
      </c>
      <c r="B89" t="s">
        <v>5400</v>
      </c>
      <c r="C89" t="s">
        <v>519</v>
      </c>
      <c r="D89" s="4">
        <v>0</v>
      </c>
      <c r="E89" s="4">
        <v>0</v>
      </c>
      <c r="F89" s="4">
        <v>0</v>
      </c>
      <c r="G89" s="4">
        <v>0</v>
      </c>
      <c r="H89" s="4">
        <v>0</v>
      </c>
      <c r="I89" s="4">
        <v>0</v>
      </c>
      <c r="J89" s="4">
        <v>0</v>
      </c>
      <c r="K89" s="4">
        <v>0</v>
      </c>
      <c r="L89" s="4">
        <v>0</v>
      </c>
      <c r="M89" s="4">
        <v>0</v>
      </c>
      <c r="N89" s="168">
        <v>0</v>
      </c>
    </row>
    <row r="90" spans="1:14" ht="14">
      <c r="A90" t="s">
        <v>566</v>
      </c>
      <c r="B90" t="s">
        <v>5401</v>
      </c>
      <c r="C90" t="s">
        <v>521</v>
      </c>
      <c r="D90" s="4">
        <v>0</v>
      </c>
      <c r="E90" s="4">
        <v>0</v>
      </c>
      <c r="F90" s="4">
        <v>0</v>
      </c>
      <c r="G90" s="4">
        <v>0</v>
      </c>
      <c r="H90" s="4">
        <v>0</v>
      </c>
      <c r="I90" s="4">
        <v>0</v>
      </c>
      <c r="J90" s="4">
        <v>0</v>
      </c>
      <c r="K90" s="4">
        <v>0</v>
      </c>
      <c r="L90" s="4">
        <v>0</v>
      </c>
      <c r="M90" s="4">
        <v>0</v>
      </c>
      <c r="N90" s="168">
        <v>0</v>
      </c>
    </row>
    <row r="91" spans="1:14" ht="14">
      <c r="A91" t="s">
        <v>567</v>
      </c>
      <c r="B91" t="s">
        <v>5402</v>
      </c>
      <c r="C91" t="s">
        <v>523</v>
      </c>
      <c r="D91" s="4">
        <v>0</v>
      </c>
      <c r="E91" s="4">
        <v>0</v>
      </c>
      <c r="F91" s="4">
        <v>0</v>
      </c>
      <c r="G91" s="4">
        <v>0</v>
      </c>
      <c r="H91" s="4">
        <v>0</v>
      </c>
      <c r="I91" s="4">
        <v>0</v>
      </c>
      <c r="J91" s="4">
        <v>0</v>
      </c>
      <c r="K91" s="4">
        <v>0</v>
      </c>
      <c r="L91" s="4">
        <v>0</v>
      </c>
      <c r="M91" s="4">
        <v>0</v>
      </c>
      <c r="N91" s="168">
        <v>0</v>
      </c>
    </row>
    <row r="92" spans="1:14" ht="14">
      <c r="A92" t="s">
        <v>568</v>
      </c>
      <c r="B92" t="s">
        <v>5403</v>
      </c>
      <c r="C92" t="s">
        <v>525</v>
      </c>
      <c r="D92" s="4">
        <v>0</v>
      </c>
      <c r="E92" s="4">
        <v>0</v>
      </c>
      <c r="F92" s="4">
        <v>0</v>
      </c>
      <c r="G92" s="4">
        <v>0</v>
      </c>
      <c r="H92" s="4">
        <v>0</v>
      </c>
      <c r="I92" s="4">
        <v>0</v>
      </c>
      <c r="J92" s="4">
        <v>0</v>
      </c>
      <c r="K92" s="4">
        <v>0</v>
      </c>
      <c r="L92" s="4">
        <v>0</v>
      </c>
      <c r="M92" s="4">
        <v>0</v>
      </c>
      <c r="N92" s="168">
        <v>0</v>
      </c>
    </row>
    <row r="93" spans="1:14" ht="14">
      <c r="A93" t="s">
        <v>640</v>
      </c>
      <c r="B93" t="s">
        <v>5275</v>
      </c>
      <c r="C93" t="s">
        <v>442</v>
      </c>
      <c r="D93" s="4">
        <v>460721.60000000003</v>
      </c>
      <c r="E93" s="4">
        <v>460721.60000000003</v>
      </c>
      <c r="F93" s="4">
        <v>460721.60000000003</v>
      </c>
      <c r="G93" s="4">
        <v>460721.60000000003</v>
      </c>
      <c r="H93" s="4">
        <v>460721.60000000003</v>
      </c>
      <c r="I93" s="4">
        <v>460721.60000000003</v>
      </c>
      <c r="J93" s="4">
        <v>460721.60000000003</v>
      </c>
      <c r="K93" s="4">
        <v>385260.30000000005</v>
      </c>
      <c r="L93" s="4">
        <v>385260.30000000005</v>
      </c>
      <c r="M93" s="4">
        <v>385260.30000000005</v>
      </c>
      <c r="N93" s="168">
        <v>4380832.0999999996</v>
      </c>
    </row>
    <row r="94" spans="1:14" ht="14">
      <c r="A94" t="s">
        <v>641</v>
      </c>
      <c r="B94" t="s">
        <v>5276</v>
      </c>
      <c r="C94" t="s">
        <v>444</v>
      </c>
      <c r="D94" s="4">
        <v>0</v>
      </c>
      <c r="E94" s="4">
        <v>0</v>
      </c>
      <c r="F94" s="4">
        <v>0</v>
      </c>
      <c r="G94" s="4">
        <v>0</v>
      </c>
      <c r="H94" s="4">
        <v>0</v>
      </c>
      <c r="I94" s="4">
        <v>0</v>
      </c>
      <c r="J94" s="4">
        <v>0</v>
      </c>
      <c r="K94" s="4">
        <v>0</v>
      </c>
      <c r="L94" s="4">
        <v>0</v>
      </c>
      <c r="M94" s="4">
        <v>0</v>
      </c>
      <c r="N94" s="168">
        <v>0</v>
      </c>
    </row>
    <row r="95" spans="1:14" ht="14">
      <c r="A95" t="s">
        <v>642</v>
      </c>
      <c r="B95" t="s">
        <v>5277</v>
      </c>
      <c r="C95" t="s">
        <v>683</v>
      </c>
      <c r="D95" s="4">
        <v>0</v>
      </c>
      <c r="E95" s="4">
        <v>0</v>
      </c>
      <c r="F95" s="4">
        <v>0</v>
      </c>
      <c r="G95" s="4">
        <v>0</v>
      </c>
      <c r="H95" s="4">
        <v>0</v>
      </c>
      <c r="I95" s="4">
        <v>0</v>
      </c>
      <c r="J95" s="4">
        <v>0</v>
      </c>
      <c r="K95" s="4">
        <v>0</v>
      </c>
      <c r="L95" s="4">
        <v>0</v>
      </c>
      <c r="M95" s="4">
        <v>0</v>
      </c>
      <c r="N95" s="168">
        <v>0</v>
      </c>
    </row>
    <row r="96" spans="1:14" ht="14">
      <c r="A96" t="s">
        <v>643</v>
      </c>
      <c r="B96" t="s">
        <v>5278</v>
      </c>
      <c r="C96" t="s">
        <v>447</v>
      </c>
      <c r="D96" s="4">
        <v>0</v>
      </c>
      <c r="E96" s="4">
        <v>0</v>
      </c>
      <c r="F96" s="4">
        <v>0</v>
      </c>
      <c r="G96" s="4">
        <v>0</v>
      </c>
      <c r="H96" s="4">
        <v>0</v>
      </c>
      <c r="I96" s="4">
        <v>0</v>
      </c>
      <c r="J96" s="4">
        <v>0</v>
      </c>
      <c r="K96" s="4">
        <v>0</v>
      </c>
      <c r="L96" s="4">
        <v>0</v>
      </c>
      <c r="M96" s="4">
        <v>0</v>
      </c>
      <c r="N96" s="168">
        <v>0</v>
      </c>
    </row>
    <row r="97" spans="1:14" ht="14">
      <c r="A97" t="s">
        <v>644</v>
      </c>
      <c r="B97" t="s">
        <v>5279</v>
      </c>
      <c r="C97" t="s">
        <v>449</v>
      </c>
      <c r="D97" s="4">
        <v>0</v>
      </c>
      <c r="E97" s="4">
        <v>0</v>
      </c>
      <c r="F97" s="4">
        <v>0</v>
      </c>
      <c r="G97" s="4">
        <v>0</v>
      </c>
      <c r="H97" s="4">
        <v>0</v>
      </c>
      <c r="I97" s="4">
        <v>0</v>
      </c>
      <c r="J97" s="4">
        <v>0</v>
      </c>
      <c r="K97" s="4">
        <v>0</v>
      </c>
      <c r="L97" s="4">
        <v>0</v>
      </c>
      <c r="M97" s="4">
        <v>0</v>
      </c>
      <c r="N97" s="168">
        <v>0</v>
      </c>
    </row>
    <row r="98" spans="1:14" ht="14">
      <c r="A98" t="s">
        <v>645</v>
      </c>
      <c r="B98" t="s">
        <v>5280</v>
      </c>
      <c r="C98" t="s">
        <v>451</v>
      </c>
      <c r="D98" s="4">
        <v>0</v>
      </c>
      <c r="E98" s="4">
        <v>0</v>
      </c>
      <c r="F98" s="4">
        <v>0</v>
      </c>
      <c r="G98" s="4">
        <v>0</v>
      </c>
      <c r="H98" s="4">
        <v>0</v>
      </c>
      <c r="I98" s="4">
        <v>0</v>
      </c>
      <c r="J98" s="4">
        <v>0</v>
      </c>
      <c r="K98" s="4">
        <v>0</v>
      </c>
      <c r="L98" s="4">
        <v>0</v>
      </c>
      <c r="M98" s="4">
        <v>0</v>
      </c>
      <c r="N98" s="168">
        <v>0</v>
      </c>
    </row>
    <row r="99" spans="1:14" ht="14">
      <c r="A99" t="s">
        <v>646</v>
      </c>
      <c r="B99" t="s">
        <v>5281</v>
      </c>
      <c r="C99" t="s">
        <v>453</v>
      </c>
      <c r="D99" s="4">
        <v>20513.800000000003</v>
      </c>
      <c r="E99" s="4">
        <v>20513.800000000003</v>
      </c>
      <c r="F99" s="4">
        <v>20513.800000000003</v>
      </c>
      <c r="G99" s="4">
        <v>20513.800000000003</v>
      </c>
      <c r="H99" s="4">
        <v>20513.800000000003</v>
      </c>
      <c r="I99" s="4">
        <v>20513.800000000003</v>
      </c>
      <c r="J99" s="4">
        <v>20513.800000000003</v>
      </c>
      <c r="K99" s="4">
        <v>9286.2000000000007</v>
      </c>
      <c r="L99" s="4">
        <v>9286.2000000000007</v>
      </c>
      <c r="M99" s="4">
        <v>9286.2000000000007</v>
      </c>
      <c r="N99" s="168">
        <v>171455.20000000007</v>
      </c>
    </row>
    <row r="100" spans="1:14" ht="14">
      <c r="A100" t="s">
        <v>647</v>
      </c>
      <c r="B100" t="s">
        <v>5282</v>
      </c>
      <c r="C100" t="s">
        <v>455</v>
      </c>
      <c r="D100" s="4">
        <v>0</v>
      </c>
      <c r="E100" s="4">
        <v>0</v>
      </c>
      <c r="F100" s="4">
        <v>0</v>
      </c>
      <c r="G100" s="4">
        <v>0</v>
      </c>
      <c r="H100" s="4">
        <v>0</v>
      </c>
      <c r="I100" s="4">
        <v>0</v>
      </c>
      <c r="J100" s="4">
        <v>0</v>
      </c>
      <c r="K100" s="4">
        <v>0</v>
      </c>
      <c r="L100" s="4">
        <v>0</v>
      </c>
      <c r="M100" s="4">
        <v>0</v>
      </c>
      <c r="N100" s="168">
        <v>0</v>
      </c>
    </row>
    <row r="101" spans="1:14" ht="14">
      <c r="A101" t="s">
        <v>648</v>
      </c>
      <c r="B101" t="s">
        <v>5283</v>
      </c>
      <c r="C101" t="s">
        <v>457</v>
      </c>
      <c r="D101" s="4">
        <v>0</v>
      </c>
      <c r="E101" s="4">
        <v>0</v>
      </c>
      <c r="F101" s="4">
        <v>0</v>
      </c>
      <c r="G101" s="4">
        <v>0</v>
      </c>
      <c r="H101" s="4">
        <v>0</v>
      </c>
      <c r="I101" s="4">
        <v>0</v>
      </c>
      <c r="J101" s="4">
        <v>0</v>
      </c>
      <c r="K101" s="4">
        <v>0</v>
      </c>
      <c r="L101" s="4">
        <v>0</v>
      </c>
      <c r="M101" s="4">
        <v>0</v>
      </c>
      <c r="N101" s="168">
        <v>0</v>
      </c>
    </row>
    <row r="102" spans="1:14" ht="14">
      <c r="A102" t="s">
        <v>649</v>
      </c>
      <c r="B102" t="s">
        <v>5284</v>
      </c>
      <c r="C102" t="s">
        <v>459</v>
      </c>
      <c r="D102" s="4">
        <v>1145.6000000000001</v>
      </c>
      <c r="E102" s="4">
        <v>1145.6000000000001</v>
      </c>
      <c r="F102" s="4">
        <v>1145.6000000000001</v>
      </c>
      <c r="G102" s="4">
        <v>1145.6000000000001</v>
      </c>
      <c r="H102" s="4">
        <v>1145.6000000000001</v>
      </c>
      <c r="I102" s="4">
        <v>1145.6000000000001</v>
      </c>
      <c r="J102" s="4">
        <v>1145.6000000000001</v>
      </c>
      <c r="K102" s="4">
        <v>0</v>
      </c>
      <c r="L102" s="4">
        <v>0</v>
      </c>
      <c r="M102" s="4">
        <v>0</v>
      </c>
      <c r="N102" s="168">
        <v>8019.2000000000016</v>
      </c>
    </row>
    <row r="103" spans="1:14" ht="14">
      <c r="A103" t="s">
        <v>650</v>
      </c>
      <c r="B103" t="s">
        <v>5285</v>
      </c>
      <c r="C103" t="s">
        <v>461</v>
      </c>
      <c r="D103" s="4">
        <v>1330.6000000000001</v>
      </c>
      <c r="E103" s="4">
        <v>1330.6000000000001</v>
      </c>
      <c r="F103" s="4">
        <v>1330.6000000000001</v>
      </c>
      <c r="G103" s="4">
        <v>1330.6000000000001</v>
      </c>
      <c r="H103" s="4">
        <v>1330.6000000000001</v>
      </c>
      <c r="I103" s="4">
        <v>1330.6000000000001</v>
      </c>
      <c r="J103" s="4">
        <v>1330.6000000000001</v>
      </c>
      <c r="K103" s="4">
        <v>0</v>
      </c>
      <c r="L103" s="4">
        <v>0</v>
      </c>
      <c r="M103" s="4">
        <v>0</v>
      </c>
      <c r="N103" s="168">
        <v>9314.2000000000007</v>
      </c>
    </row>
    <row r="104" spans="1:14" ht="14">
      <c r="A104" t="s">
        <v>651</v>
      </c>
      <c r="B104" t="s">
        <v>5286</v>
      </c>
      <c r="C104" t="s">
        <v>463</v>
      </c>
      <c r="D104" s="4">
        <v>66.7</v>
      </c>
      <c r="E104" s="4">
        <v>66.7</v>
      </c>
      <c r="F104" s="4">
        <v>66.7</v>
      </c>
      <c r="G104" s="4">
        <v>66.7</v>
      </c>
      <c r="H104" s="4">
        <v>66.7</v>
      </c>
      <c r="I104" s="4">
        <v>66.7</v>
      </c>
      <c r="J104" s="4">
        <v>66.7</v>
      </c>
      <c r="K104" s="4">
        <v>0</v>
      </c>
      <c r="L104" s="4">
        <v>0</v>
      </c>
      <c r="M104" s="4">
        <v>0</v>
      </c>
      <c r="N104" s="168">
        <v>466.9</v>
      </c>
    </row>
    <row r="105" spans="1:14" ht="14">
      <c r="A105" t="s">
        <v>652</v>
      </c>
      <c r="B105" t="s">
        <v>5287</v>
      </c>
      <c r="C105" t="s">
        <v>465</v>
      </c>
      <c r="D105" s="4">
        <v>0</v>
      </c>
      <c r="E105" s="4">
        <v>0</v>
      </c>
      <c r="F105" s="4">
        <v>0</v>
      </c>
      <c r="G105" s="4">
        <v>0</v>
      </c>
      <c r="H105" s="4">
        <v>0</v>
      </c>
      <c r="I105" s="4">
        <v>0</v>
      </c>
      <c r="J105" s="4">
        <v>0</v>
      </c>
      <c r="K105" s="4">
        <v>0</v>
      </c>
      <c r="L105" s="4">
        <v>0</v>
      </c>
      <c r="M105" s="4">
        <v>0</v>
      </c>
      <c r="N105" s="168">
        <v>0</v>
      </c>
    </row>
    <row r="106" spans="1:14" ht="14">
      <c r="A106" t="s">
        <v>653</v>
      </c>
      <c r="B106" t="s">
        <v>5288</v>
      </c>
      <c r="C106" t="s">
        <v>467</v>
      </c>
      <c r="D106" s="4">
        <v>4251.1000000000004</v>
      </c>
      <c r="E106" s="4">
        <v>4251.1000000000004</v>
      </c>
      <c r="F106" s="4">
        <v>4251.1000000000004</v>
      </c>
      <c r="G106" s="4">
        <v>4251.1000000000004</v>
      </c>
      <c r="H106" s="4">
        <v>4251.1000000000004</v>
      </c>
      <c r="I106" s="4">
        <v>4251.1000000000004</v>
      </c>
      <c r="J106" s="4">
        <v>4251.1000000000004</v>
      </c>
      <c r="K106" s="4">
        <v>0</v>
      </c>
      <c r="L106" s="4">
        <v>0</v>
      </c>
      <c r="M106" s="4">
        <v>0</v>
      </c>
      <c r="N106" s="168">
        <v>29757.699999999997</v>
      </c>
    </row>
    <row r="107" spans="1:14" ht="14">
      <c r="A107" t="s">
        <v>654</v>
      </c>
      <c r="B107" t="s">
        <v>5289</v>
      </c>
      <c r="C107" t="s">
        <v>469</v>
      </c>
      <c r="D107" s="4">
        <v>2484.5</v>
      </c>
      <c r="E107" s="4">
        <v>2484.5</v>
      </c>
      <c r="F107" s="4">
        <v>2484.5</v>
      </c>
      <c r="G107" s="4">
        <v>2484.5</v>
      </c>
      <c r="H107" s="4">
        <v>2484.5</v>
      </c>
      <c r="I107" s="4">
        <v>2484.5</v>
      </c>
      <c r="J107" s="4">
        <v>2484.5</v>
      </c>
      <c r="K107" s="4">
        <v>1366.2</v>
      </c>
      <c r="L107" s="4">
        <v>1366.2</v>
      </c>
      <c r="M107" s="4">
        <v>1366.2</v>
      </c>
      <c r="N107" s="168">
        <v>21490.100000000002</v>
      </c>
    </row>
    <row r="108" spans="1:14" ht="14">
      <c r="A108" t="s">
        <v>655</v>
      </c>
      <c r="B108" t="s">
        <v>5290</v>
      </c>
      <c r="C108" t="s">
        <v>471</v>
      </c>
      <c r="D108" s="4">
        <v>44420.9</v>
      </c>
      <c r="E108" s="4">
        <v>44420.9</v>
      </c>
      <c r="F108" s="4">
        <v>44420.9</v>
      </c>
      <c r="G108" s="4">
        <v>44420.9</v>
      </c>
      <c r="H108" s="4">
        <v>44420.9</v>
      </c>
      <c r="I108" s="4">
        <v>44420.9</v>
      </c>
      <c r="J108" s="4">
        <v>44420.9</v>
      </c>
      <c r="K108" s="4">
        <v>22432.799999999999</v>
      </c>
      <c r="L108" s="4">
        <v>22432.799999999999</v>
      </c>
      <c r="M108" s="4">
        <v>22432.799999999999</v>
      </c>
      <c r="N108" s="168">
        <v>378244.7</v>
      </c>
    </row>
    <row r="109" spans="1:14" ht="14">
      <c r="A109" t="s">
        <v>656</v>
      </c>
      <c r="B109" t="s">
        <v>5291</v>
      </c>
      <c r="C109" t="s">
        <v>473</v>
      </c>
      <c r="D109" s="4">
        <v>21882.400000000001</v>
      </c>
      <c r="E109" s="4">
        <v>21882.400000000001</v>
      </c>
      <c r="F109" s="4">
        <v>21882.400000000001</v>
      </c>
      <c r="G109" s="4">
        <v>21882.400000000001</v>
      </c>
      <c r="H109" s="4">
        <v>21882.400000000001</v>
      </c>
      <c r="I109" s="4">
        <v>21882.400000000001</v>
      </c>
      <c r="J109" s="4">
        <v>21882.400000000001</v>
      </c>
      <c r="K109" s="4">
        <v>16269.5</v>
      </c>
      <c r="L109" s="4">
        <v>16269.5</v>
      </c>
      <c r="M109" s="4">
        <v>16269.5</v>
      </c>
      <c r="N109" s="168">
        <v>201985.3</v>
      </c>
    </row>
    <row r="110" spans="1:14" ht="14">
      <c r="A110" t="s">
        <v>657</v>
      </c>
      <c r="B110" t="s">
        <v>5292</v>
      </c>
      <c r="C110" t="s">
        <v>475</v>
      </c>
      <c r="D110" s="4">
        <v>116314.2</v>
      </c>
      <c r="E110" s="4">
        <v>116314.2</v>
      </c>
      <c r="F110" s="4">
        <v>116314.2</v>
      </c>
      <c r="G110" s="4">
        <v>116314.2</v>
      </c>
      <c r="H110" s="4">
        <v>116314.2</v>
      </c>
      <c r="I110" s="4">
        <v>116314.2</v>
      </c>
      <c r="J110" s="4">
        <v>116314.2</v>
      </c>
      <c r="K110" s="4">
        <v>55928.2</v>
      </c>
      <c r="L110" s="4">
        <v>55928.2</v>
      </c>
      <c r="M110" s="4">
        <v>55928.2</v>
      </c>
      <c r="N110" s="168">
        <v>981983.99999999977</v>
      </c>
    </row>
    <row r="111" spans="1:14" ht="14">
      <c r="A111" t="s">
        <v>658</v>
      </c>
      <c r="B111" t="s">
        <v>5293</v>
      </c>
      <c r="C111" t="s">
        <v>477</v>
      </c>
      <c r="D111" s="4">
        <v>12276.5</v>
      </c>
      <c r="E111" s="4">
        <v>12276.5</v>
      </c>
      <c r="F111" s="4">
        <v>12276.5</v>
      </c>
      <c r="G111" s="4">
        <v>12276.5</v>
      </c>
      <c r="H111" s="4">
        <v>12276.5</v>
      </c>
      <c r="I111" s="4">
        <v>12276.5</v>
      </c>
      <c r="J111" s="4">
        <v>12276.5</v>
      </c>
      <c r="K111" s="4">
        <v>0</v>
      </c>
      <c r="L111" s="4">
        <v>0</v>
      </c>
      <c r="M111" s="4">
        <v>0</v>
      </c>
      <c r="N111" s="168">
        <v>85935.5</v>
      </c>
    </row>
    <row r="112" spans="1:14" ht="14">
      <c r="A112" t="s">
        <v>659</v>
      </c>
      <c r="B112" t="s">
        <v>5294</v>
      </c>
      <c r="C112" t="s">
        <v>479</v>
      </c>
      <c r="D112" s="4">
        <v>0</v>
      </c>
      <c r="E112" s="4">
        <v>0</v>
      </c>
      <c r="F112" s="4">
        <v>0</v>
      </c>
      <c r="G112" s="4">
        <v>0</v>
      </c>
      <c r="H112" s="4">
        <v>0</v>
      </c>
      <c r="I112" s="4">
        <v>0</v>
      </c>
      <c r="J112" s="4">
        <v>0</v>
      </c>
      <c r="K112" s="4">
        <v>0</v>
      </c>
      <c r="L112" s="4">
        <v>0</v>
      </c>
      <c r="M112" s="4">
        <v>0</v>
      </c>
      <c r="N112" s="168">
        <v>0</v>
      </c>
    </row>
    <row r="113" spans="1:14" ht="14">
      <c r="A113" t="s">
        <v>660</v>
      </c>
      <c r="B113" t="s">
        <v>5295</v>
      </c>
      <c r="C113" t="s">
        <v>481</v>
      </c>
      <c r="D113" s="4">
        <v>2452.9</v>
      </c>
      <c r="E113" s="4">
        <v>2452.9</v>
      </c>
      <c r="F113" s="4">
        <v>2452.9</v>
      </c>
      <c r="G113" s="4">
        <v>2452.9</v>
      </c>
      <c r="H113" s="4">
        <v>2452.9</v>
      </c>
      <c r="I113" s="4">
        <v>2452.9</v>
      </c>
      <c r="J113" s="4">
        <v>2452.9</v>
      </c>
      <c r="K113" s="4">
        <v>1919.2</v>
      </c>
      <c r="L113" s="4">
        <v>1919.2</v>
      </c>
      <c r="M113" s="4">
        <v>1919.2</v>
      </c>
      <c r="N113" s="168">
        <v>22927.9</v>
      </c>
    </row>
    <row r="114" spans="1:14" ht="14">
      <c r="A114" t="s">
        <v>661</v>
      </c>
      <c r="B114" t="s">
        <v>5296</v>
      </c>
      <c r="C114" t="s">
        <v>483</v>
      </c>
      <c r="D114" s="4">
        <v>1585.7</v>
      </c>
      <c r="E114" s="4">
        <v>1585.7</v>
      </c>
      <c r="F114" s="4">
        <v>1585.7</v>
      </c>
      <c r="G114" s="4">
        <v>1585.7</v>
      </c>
      <c r="H114" s="4">
        <v>1585.7</v>
      </c>
      <c r="I114" s="4">
        <v>1585.7</v>
      </c>
      <c r="J114" s="4">
        <v>1585.7</v>
      </c>
      <c r="K114" s="4">
        <v>1089.7</v>
      </c>
      <c r="L114" s="4">
        <v>1089.7</v>
      </c>
      <c r="M114" s="4">
        <v>1089.7</v>
      </c>
      <c r="N114" s="168">
        <v>14369.000000000004</v>
      </c>
    </row>
    <row r="115" spans="1:14" ht="14">
      <c r="A115" t="s">
        <v>662</v>
      </c>
      <c r="B115" t="s">
        <v>5297</v>
      </c>
      <c r="C115" t="s">
        <v>485</v>
      </c>
      <c r="D115" s="4">
        <v>0</v>
      </c>
      <c r="E115" s="4">
        <v>0</v>
      </c>
      <c r="F115" s="4">
        <v>0</v>
      </c>
      <c r="G115" s="4">
        <v>0</v>
      </c>
      <c r="H115" s="4">
        <v>0</v>
      </c>
      <c r="I115" s="4">
        <v>0</v>
      </c>
      <c r="J115" s="4">
        <v>0</v>
      </c>
      <c r="K115" s="4">
        <v>0</v>
      </c>
      <c r="L115" s="4">
        <v>0</v>
      </c>
      <c r="M115" s="4">
        <v>0</v>
      </c>
      <c r="N115" s="168">
        <v>0</v>
      </c>
    </row>
    <row r="116" spans="1:14" ht="14">
      <c r="A116" t="s">
        <v>663</v>
      </c>
      <c r="B116" t="s">
        <v>5298</v>
      </c>
      <c r="C116" t="s">
        <v>487</v>
      </c>
      <c r="D116" s="4">
        <v>332.5</v>
      </c>
      <c r="E116" s="4">
        <v>332.5</v>
      </c>
      <c r="F116" s="4">
        <v>332.5</v>
      </c>
      <c r="G116" s="4">
        <v>332.5</v>
      </c>
      <c r="H116" s="4">
        <v>332.5</v>
      </c>
      <c r="I116" s="4">
        <v>332.5</v>
      </c>
      <c r="J116" s="4">
        <v>332.5</v>
      </c>
      <c r="K116" s="4">
        <v>0</v>
      </c>
      <c r="L116" s="4">
        <v>0</v>
      </c>
      <c r="M116" s="4">
        <v>0</v>
      </c>
      <c r="N116" s="168">
        <v>2327.5</v>
      </c>
    </row>
    <row r="117" spans="1:14" ht="14">
      <c r="A117" t="s">
        <v>664</v>
      </c>
      <c r="B117" t="s">
        <v>5299</v>
      </c>
      <c r="C117" t="s">
        <v>489</v>
      </c>
      <c r="D117" s="4">
        <v>0</v>
      </c>
      <c r="E117" s="4">
        <v>0</v>
      </c>
      <c r="F117" s="4">
        <v>0</v>
      </c>
      <c r="G117" s="4">
        <v>0</v>
      </c>
      <c r="H117" s="4">
        <v>0</v>
      </c>
      <c r="I117" s="4">
        <v>0</v>
      </c>
      <c r="J117" s="4">
        <v>0</v>
      </c>
      <c r="K117" s="4">
        <v>0</v>
      </c>
      <c r="L117" s="4">
        <v>0</v>
      </c>
      <c r="M117" s="4">
        <v>0</v>
      </c>
      <c r="N117" s="168">
        <v>0</v>
      </c>
    </row>
    <row r="118" spans="1:14" ht="14">
      <c r="A118" t="s">
        <v>665</v>
      </c>
      <c r="B118" t="s">
        <v>5300</v>
      </c>
      <c r="C118" t="s">
        <v>491</v>
      </c>
      <c r="D118" s="4">
        <v>269.10000000000002</v>
      </c>
      <c r="E118" s="4">
        <v>269.10000000000002</v>
      </c>
      <c r="F118" s="4">
        <v>269.10000000000002</v>
      </c>
      <c r="G118" s="4">
        <v>269.10000000000002</v>
      </c>
      <c r="H118" s="4">
        <v>269.10000000000002</v>
      </c>
      <c r="I118" s="4">
        <v>269.10000000000002</v>
      </c>
      <c r="J118" s="4">
        <v>269.10000000000002</v>
      </c>
      <c r="K118" s="4">
        <v>0</v>
      </c>
      <c r="L118" s="4">
        <v>0</v>
      </c>
      <c r="M118" s="4">
        <v>0</v>
      </c>
      <c r="N118" s="168">
        <v>1883.6999999999998</v>
      </c>
    </row>
    <row r="119" spans="1:14" ht="14">
      <c r="A119" t="s">
        <v>666</v>
      </c>
      <c r="B119" t="s">
        <v>5301</v>
      </c>
      <c r="C119" t="s">
        <v>493</v>
      </c>
      <c r="D119" s="4">
        <v>0</v>
      </c>
      <c r="E119" s="4">
        <v>0</v>
      </c>
      <c r="F119" s="4">
        <v>0</v>
      </c>
      <c r="G119" s="4">
        <v>0</v>
      </c>
      <c r="H119" s="4">
        <v>0</v>
      </c>
      <c r="I119" s="4">
        <v>0</v>
      </c>
      <c r="J119" s="4">
        <v>0</v>
      </c>
      <c r="K119" s="4">
        <v>0</v>
      </c>
      <c r="L119" s="4">
        <v>0</v>
      </c>
      <c r="M119" s="4">
        <v>0</v>
      </c>
      <c r="N119" s="168">
        <v>0</v>
      </c>
    </row>
    <row r="120" spans="1:14" ht="14">
      <c r="A120" t="s">
        <v>667</v>
      </c>
      <c r="B120" t="s">
        <v>5302</v>
      </c>
      <c r="C120" t="s">
        <v>495</v>
      </c>
      <c r="D120" s="4">
        <v>0</v>
      </c>
      <c r="E120" s="4">
        <v>0</v>
      </c>
      <c r="F120" s="4">
        <v>0</v>
      </c>
      <c r="G120" s="4">
        <v>0</v>
      </c>
      <c r="H120" s="4">
        <v>0</v>
      </c>
      <c r="I120" s="4">
        <v>0</v>
      </c>
      <c r="J120" s="4">
        <v>0</v>
      </c>
      <c r="K120" s="4">
        <v>0</v>
      </c>
      <c r="L120" s="4">
        <v>0</v>
      </c>
      <c r="M120" s="4">
        <v>0</v>
      </c>
      <c r="N120" s="168">
        <v>0</v>
      </c>
    </row>
    <row r="121" spans="1:14" ht="14">
      <c r="A121" t="s">
        <v>668</v>
      </c>
      <c r="B121" t="s">
        <v>5303</v>
      </c>
      <c r="C121" t="s">
        <v>497</v>
      </c>
      <c r="D121" s="4">
        <v>0</v>
      </c>
      <c r="E121" s="4">
        <v>0</v>
      </c>
      <c r="F121" s="4">
        <v>0</v>
      </c>
      <c r="G121" s="4">
        <v>0</v>
      </c>
      <c r="H121" s="4">
        <v>0</v>
      </c>
      <c r="I121" s="4">
        <v>0</v>
      </c>
      <c r="J121" s="4">
        <v>0</v>
      </c>
      <c r="K121" s="4">
        <v>0</v>
      </c>
      <c r="L121" s="4">
        <v>0</v>
      </c>
      <c r="M121" s="4">
        <v>0</v>
      </c>
      <c r="N121" s="168">
        <v>0</v>
      </c>
    </row>
    <row r="122" spans="1:14" ht="14">
      <c r="A122" t="s">
        <v>669</v>
      </c>
      <c r="B122" t="s">
        <v>5304</v>
      </c>
      <c r="C122" t="s">
        <v>499</v>
      </c>
      <c r="D122" s="4">
        <v>0</v>
      </c>
      <c r="E122" s="4">
        <v>0</v>
      </c>
      <c r="F122" s="4">
        <v>0</v>
      </c>
      <c r="G122" s="4">
        <v>0</v>
      </c>
      <c r="H122" s="4">
        <v>0</v>
      </c>
      <c r="I122" s="4">
        <v>0</v>
      </c>
      <c r="J122" s="4">
        <v>0</v>
      </c>
      <c r="K122" s="4">
        <v>0</v>
      </c>
      <c r="L122" s="4">
        <v>0</v>
      </c>
      <c r="M122" s="4">
        <v>0</v>
      </c>
      <c r="N122" s="168">
        <v>0</v>
      </c>
    </row>
    <row r="123" spans="1:14" ht="14">
      <c r="A123" t="s">
        <v>670</v>
      </c>
      <c r="B123" t="s">
        <v>5305</v>
      </c>
      <c r="C123" t="s">
        <v>501</v>
      </c>
      <c r="D123" s="4">
        <v>0</v>
      </c>
      <c r="E123" s="4">
        <v>0</v>
      </c>
      <c r="F123" s="4">
        <v>0</v>
      </c>
      <c r="G123" s="4">
        <v>0</v>
      </c>
      <c r="H123" s="4">
        <v>0</v>
      </c>
      <c r="I123" s="4">
        <v>0</v>
      </c>
      <c r="J123" s="4">
        <v>0</v>
      </c>
      <c r="K123" s="4">
        <v>0</v>
      </c>
      <c r="L123" s="4">
        <v>0</v>
      </c>
      <c r="M123" s="4">
        <v>0</v>
      </c>
      <c r="N123" s="168">
        <v>0</v>
      </c>
    </row>
    <row r="124" spans="1:14" ht="14">
      <c r="A124" t="s">
        <v>671</v>
      </c>
      <c r="B124" t="s">
        <v>5306</v>
      </c>
      <c r="C124" t="s">
        <v>503</v>
      </c>
      <c r="D124" s="4">
        <v>0</v>
      </c>
      <c r="E124" s="4">
        <v>0</v>
      </c>
      <c r="F124" s="4">
        <v>0</v>
      </c>
      <c r="G124" s="4">
        <v>0</v>
      </c>
      <c r="H124" s="4">
        <v>0</v>
      </c>
      <c r="I124" s="4">
        <v>0</v>
      </c>
      <c r="J124" s="4">
        <v>0</v>
      </c>
      <c r="K124" s="4">
        <v>0</v>
      </c>
      <c r="L124" s="4">
        <v>0</v>
      </c>
      <c r="M124" s="4">
        <v>0</v>
      </c>
      <c r="N124" s="168">
        <v>0</v>
      </c>
    </row>
    <row r="125" spans="1:14" ht="14">
      <c r="A125" t="s">
        <v>672</v>
      </c>
      <c r="B125" t="s">
        <v>5307</v>
      </c>
      <c r="C125" t="s">
        <v>505</v>
      </c>
      <c r="D125" s="4">
        <v>0</v>
      </c>
      <c r="E125" s="4">
        <v>0</v>
      </c>
      <c r="F125" s="4">
        <v>0</v>
      </c>
      <c r="G125" s="4">
        <v>0</v>
      </c>
      <c r="H125" s="4">
        <v>0</v>
      </c>
      <c r="I125" s="4">
        <v>0</v>
      </c>
      <c r="J125" s="4">
        <v>0</v>
      </c>
      <c r="K125" s="4">
        <v>0</v>
      </c>
      <c r="L125" s="4">
        <v>0</v>
      </c>
      <c r="M125" s="4">
        <v>0</v>
      </c>
      <c r="N125" s="168">
        <v>0</v>
      </c>
    </row>
    <row r="126" spans="1:14" ht="14">
      <c r="A126" t="s">
        <v>673</v>
      </c>
      <c r="B126" t="s">
        <v>5308</v>
      </c>
      <c r="C126" t="s">
        <v>507</v>
      </c>
      <c r="D126" s="4">
        <v>0</v>
      </c>
      <c r="E126" s="4">
        <v>0</v>
      </c>
      <c r="F126" s="4">
        <v>0</v>
      </c>
      <c r="G126" s="4">
        <v>0</v>
      </c>
      <c r="H126" s="4">
        <v>0</v>
      </c>
      <c r="I126" s="4">
        <v>0</v>
      </c>
      <c r="J126" s="4">
        <v>0</v>
      </c>
      <c r="K126" s="4">
        <v>0</v>
      </c>
      <c r="L126" s="4">
        <v>0</v>
      </c>
      <c r="M126" s="4">
        <v>0</v>
      </c>
      <c r="N126" s="168">
        <v>0</v>
      </c>
    </row>
    <row r="127" spans="1:14" ht="14">
      <c r="A127" t="s">
        <v>674</v>
      </c>
      <c r="B127" t="s">
        <v>5309</v>
      </c>
      <c r="C127" t="s">
        <v>509</v>
      </c>
      <c r="D127" s="4">
        <v>0</v>
      </c>
      <c r="E127" s="4">
        <v>0</v>
      </c>
      <c r="F127" s="4">
        <v>0</v>
      </c>
      <c r="G127" s="4">
        <v>0</v>
      </c>
      <c r="H127" s="4">
        <v>0</v>
      </c>
      <c r="I127" s="4">
        <v>0</v>
      </c>
      <c r="J127" s="4">
        <v>0</v>
      </c>
      <c r="K127" s="4">
        <v>0</v>
      </c>
      <c r="L127" s="4">
        <v>0</v>
      </c>
      <c r="M127" s="4">
        <v>0</v>
      </c>
      <c r="N127" s="168">
        <v>0</v>
      </c>
    </row>
    <row r="128" spans="1:14" ht="14">
      <c r="A128" t="s">
        <v>675</v>
      </c>
      <c r="B128" t="s">
        <v>5310</v>
      </c>
      <c r="C128" t="s">
        <v>511</v>
      </c>
      <c r="D128" s="4">
        <v>0</v>
      </c>
      <c r="E128" s="4">
        <v>0</v>
      </c>
      <c r="F128" s="4">
        <v>0</v>
      </c>
      <c r="G128" s="4">
        <v>0</v>
      </c>
      <c r="H128" s="4">
        <v>0</v>
      </c>
      <c r="I128" s="4">
        <v>0</v>
      </c>
      <c r="J128" s="4">
        <v>0</v>
      </c>
      <c r="K128" s="4">
        <v>0</v>
      </c>
      <c r="L128" s="4">
        <v>0</v>
      </c>
      <c r="M128" s="4">
        <v>0</v>
      </c>
      <c r="N128" s="168">
        <v>0</v>
      </c>
    </row>
    <row r="129" spans="1:14" ht="14">
      <c r="A129" t="s">
        <v>676</v>
      </c>
      <c r="B129" t="s">
        <v>5311</v>
      </c>
      <c r="C129" t="s">
        <v>513</v>
      </c>
      <c r="D129" s="4">
        <v>0</v>
      </c>
      <c r="E129" s="4">
        <v>0</v>
      </c>
      <c r="F129" s="4">
        <v>0</v>
      </c>
      <c r="G129" s="4">
        <v>0</v>
      </c>
      <c r="H129" s="4">
        <v>0</v>
      </c>
      <c r="I129" s="4">
        <v>0</v>
      </c>
      <c r="J129" s="4">
        <v>0</v>
      </c>
      <c r="K129" s="4">
        <v>0</v>
      </c>
      <c r="L129" s="4">
        <v>0</v>
      </c>
      <c r="M129" s="4">
        <v>0</v>
      </c>
      <c r="N129" s="168">
        <v>0</v>
      </c>
    </row>
    <row r="130" spans="1:14" ht="14">
      <c r="A130" t="s">
        <v>677</v>
      </c>
      <c r="B130" t="s">
        <v>5312</v>
      </c>
      <c r="C130" t="s">
        <v>515</v>
      </c>
      <c r="D130" s="4">
        <v>0</v>
      </c>
      <c r="E130" s="4">
        <v>0</v>
      </c>
      <c r="F130" s="4">
        <v>0</v>
      </c>
      <c r="G130" s="4">
        <v>0</v>
      </c>
      <c r="H130" s="4">
        <v>0</v>
      </c>
      <c r="I130" s="4">
        <v>0</v>
      </c>
      <c r="J130" s="4">
        <v>0</v>
      </c>
      <c r="K130" s="4">
        <v>0</v>
      </c>
      <c r="L130" s="4">
        <v>0</v>
      </c>
      <c r="M130" s="4">
        <v>0</v>
      </c>
      <c r="N130" s="168">
        <v>0</v>
      </c>
    </row>
    <row r="131" spans="1:14" ht="14">
      <c r="A131" t="s">
        <v>678</v>
      </c>
      <c r="B131" t="s">
        <v>5313</v>
      </c>
      <c r="C131" t="s">
        <v>517</v>
      </c>
      <c r="D131" s="4">
        <v>0</v>
      </c>
      <c r="E131" s="4">
        <v>0</v>
      </c>
      <c r="F131" s="4">
        <v>0</v>
      </c>
      <c r="G131" s="4">
        <v>0</v>
      </c>
      <c r="H131" s="4">
        <v>0</v>
      </c>
      <c r="I131" s="4">
        <v>0</v>
      </c>
      <c r="J131" s="4">
        <v>0</v>
      </c>
      <c r="K131" s="4">
        <v>0</v>
      </c>
      <c r="L131" s="4">
        <v>0</v>
      </c>
      <c r="M131" s="4">
        <v>0</v>
      </c>
      <c r="N131" s="168">
        <v>0</v>
      </c>
    </row>
    <row r="132" spans="1:14" ht="14">
      <c r="A132" t="s">
        <v>679</v>
      </c>
      <c r="B132" t="s">
        <v>5314</v>
      </c>
      <c r="C132" t="s">
        <v>519</v>
      </c>
      <c r="D132" s="4">
        <v>0</v>
      </c>
      <c r="E132" s="4">
        <v>0</v>
      </c>
      <c r="F132" s="4">
        <v>0</v>
      </c>
      <c r="G132" s="4">
        <v>0</v>
      </c>
      <c r="H132" s="4">
        <v>0</v>
      </c>
      <c r="I132" s="4">
        <v>0</v>
      </c>
      <c r="J132" s="4">
        <v>0</v>
      </c>
      <c r="K132" s="4">
        <v>0</v>
      </c>
      <c r="L132" s="4">
        <v>0</v>
      </c>
      <c r="M132" s="4">
        <v>0</v>
      </c>
      <c r="N132" s="168">
        <v>0</v>
      </c>
    </row>
    <row r="133" spans="1:14" ht="14">
      <c r="A133" t="s">
        <v>680</v>
      </c>
      <c r="B133" t="s">
        <v>5315</v>
      </c>
      <c r="C133" t="s">
        <v>521</v>
      </c>
      <c r="D133" s="4">
        <v>0</v>
      </c>
      <c r="E133" s="4">
        <v>0</v>
      </c>
      <c r="F133" s="4">
        <v>0</v>
      </c>
      <c r="G133" s="4">
        <v>0</v>
      </c>
      <c r="H133" s="4">
        <v>0</v>
      </c>
      <c r="I133" s="4">
        <v>0</v>
      </c>
      <c r="J133" s="4">
        <v>0</v>
      </c>
      <c r="K133" s="4">
        <v>0</v>
      </c>
      <c r="L133" s="4">
        <v>0</v>
      </c>
      <c r="M133" s="4">
        <v>0</v>
      </c>
      <c r="N133" s="168">
        <v>0</v>
      </c>
    </row>
    <row r="134" spans="1:14" ht="14">
      <c r="A134" t="s">
        <v>681</v>
      </c>
      <c r="B134" t="s">
        <v>5316</v>
      </c>
      <c r="C134" t="s">
        <v>523</v>
      </c>
      <c r="D134" s="4">
        <v>0</v>
      </c>
      <c r="E134" s="4">
        <v>0</v>
      </c>
      <c r="F134" s="4">
        <v>0</v>
      </c>
      <c r="G134" s="4">
        <v>0</v>
      </c>
      <c r="H134" s="4">
        <v>0</v>
      </c>
      <c r="I134" s="4">
        <v>0</v>
      </c>
      <c r="J134" s="4">
        <v>0</v>
      </c>
      <c r="K134" s="4">
        <v>0</v>
      </c>
      <c r="L134" s="4">
        <v>0</v>
      </c>
      <c r="M134" s="4">
        <v>0</v>
      </c>
      <c r="N134" s="168">
        <v>0</v>
      </c>
    </row>
    <row r="135" spans="1:14" ht="14">
      <c r="A135" t="s">
        <v>682</v>
      </c>
      <c r="B135" t="s">
        <v>5317</v>
      </c>
      <c r="C135" t="s">
        <v>525</v>
      </c>
      <c r="D135" s="4">
        <v>0</v>
      </c>
      <c r="E135" s="4">
        <v>0</v>
      </c>
      <c r="F135" s="4">
        <v>0</v>
      </c>
      <c r="G135" s="4">
        <v>0</v>
      </c>
      <c r="H135" s="4">
        <v>0</v>
      </c>
      <c r="I135" s="4">
        <v>0</v>
      </c>
      <c r="J135" s="4">
        <v>0</v>
      </c>
      <c r="K135" s="4">
        <v>0</v>
      </c>
      <c r="L135" s="4">
        <v>0</v>
      </c>
      <c r="M135" s="4">
        <v>0</v>
      </c>
      <c r="N135" s="168">
        <v>0</v>
      </c>
    </row>
    <row r="136" spans="1:14" ht="14">
      <c r="A136" t="s">
        <v>1896</v>
      </c>
      <c r="B136" t="s">
        <v>5767</v>
      </c>
      <c r="C136" t="s">
        <v>442</v>
      </c>
      <c r="D136" s="4">
        <v>9.1</v>
      </c>
      <c r="E136" s="4">
        <v>9.1</v>
      </c>
      <c r="F136" s="4">
        <v>9.1</v>
      </c>
      <c r="G136" s="4">
        <v>9.1</v>
      </c>
      <c r="H136" s="4">
        <v>9.1</v>
      </c>
      <c r="I136" s="4">
        <v>9.1</v>
      </c>
      <c r="J136" s="4">
        <v>9.1</v>
      </c>
      <c r="K136" s="4">
        <v>0</v>
      </c>
      <c r="L136" s="4">
        <v>0</v>
      </c>
      <c r="M136" s="4">
        <v>0</v>
      </c>
      <c r="N136" s="168">
        <v>63.7</v>
      </c>
    </row>
    <row r="137" spans="1:14" ht="14">
      <c r="A137" t="s">
        <v>1891</v>
      </c>
      <c r="B137" t="s">
        <v>5768</v>
      </c>
      <c r="C137" t="s">
        <v>444</v>
      </c>
      <c r="D137" s="4">
        <v>3904.4000000000005</v>
      </c>
      <c r="E137" s="4">
        <v>3904.4000000000005</v>
      </c>
      <c r="F137" s="4">
        <v>3904.4000000000005</v>
      </c>
      <c r="G137" s="4">
        <v>3904.4000000000005</v>
      </c>
      <c r="H137" s="4">
        <v>3904.4000000000005</v>
      </c>
      <c r="I137" s="4">
        <v>3904.4000000000005</v>
      </c>
      <c r="J137" s="4">
        <v>3904.4000000000005</v>
      </c>
      <c r="K137" s="4">
        <v>0</v>
      </c>
      <c r="L137" s="4">
        <v>0</v>
      </c>
      <c r="M137" s="4">
        <v>0</v>
      </c>
      <c r="N137" s="168">
        <v>27330.800000000007</v>
      </c>
    </row>
    <row r="138" spans="1:14" ht="14">
      <c r="A138" t="s">
        <v>1886</v>
      </c>
      <c r="B138" t="s">
        <v>5769</v>
      </c>
      <c r="C138" t="s">
        <v>683</v>
      </c>
      <c r="D138" s="4">
        <v>74560.099999999991</v>
      </c>
      <c r="E138" s="4">
        <v>74560.099999999991</v>
      </c>
      <c r="F138" s="4">
        <v>74560.099999999991</v>
      </c>
      <c r="G138" s="4">
        <v>74560.099999999991</v>
      </c>
      <c r="H138" s="4">
        <v>74560.099999999991</v>
      </c>
      <c r="I138" s="4">
        <v>74560.099999999991</v>
      </c>
      <c r="J138" s="4">
        <v>74560.099999999991</v>
      </c>
      <c r="K138" s="4">
        <v>73996.7</v>
      </c>
      <c r="L138" s="4">
        <v>73996.7</v>
      </c>
      <c r="M138" s="4">
        <v>73996.7</v>
      </c>
      <c r="N138" s="168">
        <v>743910.79999999981</v>
      </c>
    </row>
    <row r="139" spans="1:14" ht="14">
      <c r="A139" t="s">
        <v>1897</v>
      </c>
      <c r="B139" t="s">
        <v>5770</v>
      </c>
      <c r="C139" t="s">
        <v>447</v>
      </c>
      <c r="D139" s="4">
        <v>10902.5</v>
      </c>
      <c r="E139" s="4">
        <v>10902.5</v>
      </c>
      <c r="F139" s="4">
        <v>10902.5</v>
      </c>
      <c r="G139" s="4">
        <v>10902.5</v>
      </c>
      <c r="H139" s="4">
        <v>10902.5</v>
      </c>
      <c r="I139" s="4">
        <v>10902.5</v>
      </c>
      <c r="J139" s="4">
        <v>10902.5</v>
      </c>
      <c r="K139" s="4">
        <v>0</v>
      </c>
      <c r="L139" s="4">
        <v>0</v>
      </c>
      <c r="M139" s="4">
        <v>0</v>
      </c>
      <c r="N139" s="168">
        <v>76317.5</v>
      </c>
    </row>
    <row r="140" spans="1:14" ht="14">
      <c r="A140" t="s">
        <v>1899</v>
      </c>
      <c r="B140" t="s">
        <v>5771</v>
      </c>
      <c r="C140" t="s">
        <v>449</v>
      </c>
      <c r="D140" s="4">
        <v>8260.7000000000007</v>
      </c>
      <c r="E140" s="4">
        <v>8260.7000000000007</v>
      </c>
      <c r="F140" s="4">
        <v>8260.7000000000007</v>
      </c>
      <c r="G140" s="4">
        <v>8260.7000000000007</v>
      </c>
      <c r="H140" s="4">
        <v>8260.7000000000007</v>
      </c>
      <c r="I140" s="4">
        <v>8260.7000000000007</v>
      </c>
      <c r="J140" s="4">
        <v>8260.7000000000007</v>
      </c>
      <c r="K140" s="4">
        <v>0</v>
      </c>
      <c r="L140" s="4">
        <v>0</v>
      </c>
      <c r="M140" s="4">
        <v>0</v>
      </c>
      <c r="N140" s="168">
        <v>57824.899999999994</v>
      </c>
    </row>
    <row r="141" spans="1:14" ht="14">
      <c r="A141" t="s">
        <v>1900</v>
      </c>
      <c r="B141" t="s">
        <v>5772</v>
      </c>
      <c r="C141" t="s">
        <v>451</v>
      </c>
      <c r="D141" s="4">
        <v>20213</v>
      </c>
      <c r="E141" s="4">
        <v>20213</v>
      </c>
      <c r="F141" s="4">
        <v>20213</v>
      </c>
      <c r="G141" s="4">
        <v>20213</v>
      </c>
      <c r="H141" s="4">
        <v>20213</v>
      </c>
      <c r="I141" s="4">
        <v>20213</v>
      </c>
      <c r="J141" s="4">
        <v>20213</v>
      </c>
      <c r="K141" s="4">
        <v>0</v>
      </c>
      <c r="L141" s="4">
        <v>0</v>
      </c>
      <c r="M141" s="4">
        <v>0</v>
      </c>
      <c r="N141" s="168">
        <v>141491</v>
      </c>
    </row>
    <row r="142" spans="1:14" ht="14">
      <c r="A142" t="s">
        <v>1912</v>
      </c>
      <c r="B142" t="s">
        <v>5773</v>
      </c>
      <c r="C142" t="s">
        <v>453</v>
      </c>
      <c r="D142" s="4">
        <v>4483.8999999999996</v>
      </c>
      <c r="E142" s="4">
        <v>4483.8999999999996</v>
      </c>
      <c r="F142" s="4">
        <v>4483.8999999999996</v>
      </c>
      <c r="G142" s="4">
        <v>4483.8999999999996</v>
      </c>
      <c r="H142" s="4">
        <v>4483.8999999999996</v>
      </c>
      <c r="I142" s="4">
        <v>4483.8999999999996</v>
      </c>
      <c r="J142" s="4">
        <v>4483.8999999999996</v>
      </c>
      <c r="K142" s="4">
        <v>2394.1</v>
      </c>
      <c r="L142" s="4">
        <v>2394.1</v>
      </c>
      <c r="M142" s="4">
        <v>2394.1</v>
      </c>
      <c r="N142" s="168">
        <v>38569.599999999999</v>
      </c>
    </row>
    <row r="143" spans="1:14" ht="14">
      <c r="A143" t="s">
        <v>1913</v>
      </c>
      <c r="B143" t="s">
        <v>5774</v>
      </c>
      <c r="C143" t="s">
        <v>455</v>
      </c>
      <c r="D143" s="4">
        <v>146.6</v>
      </c>
      <c r="E143" s="4">
        <v>146.6</v>
      </c>
      <c r="F143" s="4">
        <v>146.6</v>
      </c>
      <c r="G143" s="4">
        <v>146.6</v>
      </c>
      <c r="H143" s="4">
        <v>146.6</v>
      </c>
      <c r="I143" s="4">
        <v>146.6</v>
      </c>
      <c r="J143" s="4">
        <v>146.6</v>
      </c>
      <c r="K143" s="4">
        <v>0</v>
      </c>
      <c r="L143" s="4">
        <v>0</v>
      </c>
      <c r="M143" s="4">
        <v>0</v>
      </c>
      <c r="N143" s="168">
        <v>1026.2</v>
      </c>
    </row>
    <row r="144" spans="1:14" ht="14">
      <c r="A144" t="s">
        <v>1902</v>
      </c>
      <c r="B144" t="s">
        <v>5775</v>
      </c>
      <c r="C144" t="s">
        <v>457</v>
      </c>
      <c r="D144" s="4">
        <v>18</v>
      </c>
      <c r="E144" s="4">
        <v>18</v>
      </c>
      <c r="F144" s="4">
        <v>18</v>
      </c>
      <c r="G144" s="4">
        <v>18</v>
      </c>
      <c r="H144" s="4">
        <v>18</v>
      </c>
      <c r="I144" s="4">
        <v>18</v>
      </c>
      <c r="J144" s="4">
        <v>18</v>
      </c>
      <c r="K144" s="4">
        <v>0</v>
      </c>
      <c r="L144" s="4">
        <v>0</v>
      </c>
      <c r="M144" s="4">
        <v>0</v>
      </c>
      <c r="N144" s="168">
        <v>126</v>
      </c>
    </row>
    <row r="145" spans="1:14" ht="14">
      <c r="A145" t="s">
        <v>1905</v>
      </c>
      <c r="B145" t="s">
        <v>5776</v>
      </c>
      <c r="C145" t="s">
        <v>459</v>
      </c>
      <c r="D145" s="4">
        <v>158.79999999999998</v>
      </c>
      <c r="E145" s="4">
        <v>158.79999999999998</v>
      </c>
      <c r="F145" s="4">
        <v>158.79999999999998</v>
      </c>
      <c r="G145" s="4">
        <v>158.79999999999998</v>
      </c>
      <c r="H145" s="4">
        <v>158.79999999999998</v>
      </c>
      <c r="I145" s="4">
        <v>158.79999999999998</v>
      </c>
      <c r="J145" s="4">
        <v>158.79999999999998</v>
      </c>
      <c r="K145" s="4">
        <v>0</v>
      </c>
      <c r="L145" s="4">
        <v>0</v>
      </c>
      <c r="M145" s="4">
        <v>0</v>
      </c>
      <c r="N145" s="168">
        <v>1111.5999999999999</v>
      </c>
    </row>
    <row r="146" spans="1:14" ht="14">
      <c r="A146" t="s">
        <v>1894</v>
      </c>
      <c r="B146" t="s">
        <v>5777</v>
      </c>
      <c r="C146" t="s">
        <v>461</v>
      </c>
      <c r="D146" s="4">
        <v>22306.799999999999</v>
      </c>
      <c r="E146" s="4">
        <v>22306.799999999999</v>
      </c>
      <c r="F146" s="4">
        <v>22306.799999999999</v>
      </c>
      <c r="G146" s="4">
        <v>22306.799999999999</v>
      </c>
      <c r="H146" s="4">
        <v>22306.799999999999</v>
      </c>
      <c r="I146" s="4">
        <v>22306.799999999999</v>
      </c>
      <c r="J146" s="4">
        <v>22306.799999999999</v>
      </c>
      <c r="K146" s="4">
        <v>0</v>
      </c>
      <c r="L146" s="4">
        <v>0</v>
      </c>
      <c r="M146" s="4">
        <v>0</v>
      </c>
      <c r="N146" s="168">
        <v>156147.59999999998</v>
      </c>
    </row>
    <row r="147" spans="1:14" ht="14">
      <c r="A147" t="s">
        <v>1906</v>
      </c>
      <c r="B147" t="s">
        <v>5778</v>
      </c>
      <c r="C147" t="s">
        <v>463</v>
      </c>
      <c r="D147" s="4">
        <v>1765.1000000000001</v>
      </c>
      <c r="E147" s="4">
        <v>1765.1000000000001</v>
      </c>
      <c r="F147" s="4">
        <v>1765.1000000000001</v>
      </c>
      <c r="G147" s="4">
        <v>1765.1000000000001</v>
      </c>
      <c r="H147" s="4">
        <v>1765.1000000000001</v>
      </c>
      <c r="I147" s="4">
        <v>1765.1000000000001</v>
      </c>
      <c r="J147" s="4">
        <v>1765.1000000000001</v>
      </c>
      <c r="K147" s="4">
        <v>1359.2</v>
      </c>
      <c r="L147" s="4">
        <v>1359.2</v>
      </c>
      <c r="M147" s="4">
        <v>1359.2</v>
      </c>
      <c r="N147" s="168">
        <v>16433.300000000003</v>
      </c>
    </row>
    <row r="148" spans="1:14" ht="14">
      <c r="A148" t="s">
        <v>1898</v>
      </c>
      <c r="B148" t="s">
        <v>5779</v>
      </c>
      <c r="C148" t="s">
        <v>465</v>
      </c>
      <c r="D148" s="4">
        <v>14.799999999999999</v>
      </c>
      <c r="E148" s="4">
        <v>14.799999999999999</v>
      </c>
      <c r="F148" s="4">
        <v>14.799999999999999</v>
      </c>
      <c r="G148" s="4">
        <v>14.799999999999999</v>
      </c>
      <c r="H148" s="4">
        <v>14.799999999999999</v>
      </c>
      <c r="I148" s="4">
        <v>14.799999999999999</v>
      </c>
      <c r="J148" s="4">
        <v>14.799999999999999</v>
      </c>
      <c r="K148" s="4">
        <v>0</v>
      </c>
      <c r="L148" s="4">
        <v>0</v>
      </c>
      <c r="M148" s="4">
        <v>0</v>
      </c>
      <c r="N148" s="168">
        <v>103.6</v>
      </c>
    </row>
    <row r="149" spans="1:14" ht="14">
      <c r="A149" t="s">
        <v>1907</v>
      </c>
      <c r="B149" t="s">
        <v>5780</v>
      </c>
      <c r="C149" t="s">
        <v>467</v>
      </c>
      <c r="D149" s="4">
        <v>511.40000000000003</v>
      </c>
      <c r="E149" s="4">
        <v>511.40000000000003</v>
      </c>
      <c r="F149" s="4">
        <v>511.40000000000003</v>
      </c>
      <c r="G149" s="4">
        <v>511.40000000000003</v>
      </c>
      <c r="H149" s="4">
        <v>511.40000000000003</v>
      </c>
      <c r="I149" s="4">
        <v>511.40000000000003</v>
      </c>
      <c r="J149" s="4">
        <v>511.40000000000003</v>
      </c>
      <c r="K149" s="4">
        <v>0</v>
      </c>
      <c r="L149" s="4">
        <v>0</v>
      </c>
      <c r="M149" s="4">
        <v>0</v>
      </c>
      <c r="N149" s="168">
        <v>3579.8</v>
      </c>
    </row>
    <row r="150" spans="1:14" ht="14">
      <c r="A150" t="s">
        <v>1903</v>
      </c>
      <c r="B150" t="s">
        <v>5781</v>
      </c>
      <c r="C150" t="s">
        <v>469</v>
      </c>
      <c r="D150" s="4">
        <v>4</v>
      </c>
      <c r="E150" s="4">
        <v>4</v>
      </c>
      <c r="F150" s="4">
        <v>4</v>
      </c>
      <c r="G150" s="4">
        <v>4</v>
      </c>
      <c r="H150" s="4">
        <v>4</v>
      </c>
      <c r="I150" s="4">
        <v>4</v>
      </c>
      <c r="J150" s="4">
        <v>4</v>
      </c>
      <c r="K150" s="4">
        <v>0</v>
      </c>
      <c r="L150" s="4">
        <v>0</v>
      </c>
      <c r="M150" s="4">
        <v>0</v>
      </c>
      <c r="N150" s="168">
        <v>28</v>
      </c>
    </row>
    <row r="151" spans="1:14" ht="14">
      <c r="A151" t="s">
        <v>1889</v>
      </c>
      <c r="B151" t="s">
        <v>5782</v>
      </c>
      <c r="C151" t="s">
        <v>471</v>
      </c>
      <c r="D151" s="4">
        <v>353.2</v>
      </c>
      <c r="E151" s="4">
        <v>353.2</v>
      </c>
      <c r="F151" s="4">
        <v>353.2</v>
      </c>
      <c r="G151" s="4">
        <v>353.2</v>
      </c>
      <c r="H151" s="4">
        <v>353.2</v>
      </c>
      <c r="I151" s="4">
        <v>353.2</v>
      </c>
      <c r="J151" s="4">
        <v>353.2</v>
      </c>
      <c r="K151" s="4">
        <v>0</v>
      </c>
      <c r="L151" s="4">
        <v>0</v>
      </c>
      <c r="M151" s="4">
        <v>0</v>
      </c>
      <c r="N151" s="168">
        <v>2472.3999999999996</v>
      </c>
    </row>
    <row r="152" spans="1:14" ht="14">
      <c r="A152" t="s">
        <v>1890</v>
      </c>
      <c r="B152" t="s">
        <v>5783</v>
      </c>
      <c r="C152" t="s">
        <v>473</v>
      </c>
      <c r="D152" s="4">
        <v>6.3999999999999995</v>
      </c>
      <c r="E152" s="4">
        <v>6.3999999999999995</v>
      </c>
      <c r="F152" s="4">
        <v>6.3999999999999995</v>
      </c>
      <c r="G152" s="4">
        <v>6.3999999999999995</v>
      </c>
      <c r="H152" s="4">
        <v>6.3999999999999995</v>
      </c>
      <c r="I152" s="4">
        <v>6.3999999999999995</v>
      </c>
      <c r="J152" s="4">
        <v>6.3999999999999995</v>
      </c>
      <c r="K152" s="4">
        <v>0</v>
      </c>
      <c r="L152" s="4">
        <v>0</v>
      </c>
      <c r="M152" s="4">
        <v>0</v>
      </c>
      <c r="N152" s="168">
        <v>44.8</v>
      </c>
    </row>
    <row r="153" spans="1:14" ht="14">
      <c r="A153" t="s">
        <v>1893</v>
      </c>
      <c r="B153" t="s">
        <v>5784</v>
      </c>
      <c r="C153" t="s">
        <v>475</v>
      </c>
      <c r="D153" s="4">
        <v>18607.2</v>
      </c>
      <c r="E153" s="4">
        <v>18607.2</v>
      </c>
      <c r="F153" s="4">
        <v>18607.2</v>
      </c>
      <c r="G153" s="4">
        <v>18607.2</v>
      </c>
      <c r="H153" s="4">
        <v>18607.2</v>
      </c>
      <c r="I153" s="4">
        <v>18607.2</v>
      </c>
      <c r="J153" s="4">
        <v>18607.2</v>
      </c>
      <c r="K153" s="4">
        <v>8100.4</v>
      </c>
      <c r="L153" s="4">
        <v>8100.4</v>
      </c>
      <c r="M153" s="4">
        <v>8100.4</v>
      </c>
      <c r="N153" s="168">
        <v>154551.59999999998</v>
      </c>
    </row>
    <row r="154" spans="1:14" ht="14">
      <c r="A154" t="s">
        <v>1908</v>
      </c>
      <c r="B154" t="s">
        <v>5785</v>
      </c>
      <c r="C154" t="s">
        <v>477</v>
      </c>
      <c r="D154" s="4">
        <v>6545.8000000000011</v>
      </c>
      <c r="E154" s="4">
        <v>6545.8000000000011</v>
      </c>
      <c r="F154" s="4">
        <v>6545.8000000000011</v>
      </c>
      <c r="G154" s="4">
        <v>6545.8000000000011</v>
      </c>
      <c r="H154" s="4">
        <v>6545.8000000000011</v>
      </c>
      <c r="I154" s="4">
        <v>6545.8000000000011</v>
      </c>
      <c r="J154" s="4">
        <v>6545.8000000000011</v>
      </c>
      <c r="K154" s="4">
        <v>0</v>
      </c>
      <c r="L154" s="4">
        <v>0</v>
      </c>
      <c r="M154" s="4">
        <v>0</v>
      </c>
      <c r="N154" s="168">
        <v>45820.600000000013</v>
      </c>
    </row>
    <row r="155" spans="1:14" ht="14">
      <c r="A155" t="s">
        <v>1918</v>
      </c>
      <c r="B155" t="s">
        <v>5786</v>
      </c>
      <c r="C155" t="s">
        <v>479</v>
      </c>
      <c r="D155" s="4">
        <v>0</v>
      </c>
      <c r="E155" s="4">
        <v>0</v>
      </c>
      <c r="F155" s="4">
        <v>0</v>
      </c>
      <c r="G155" s="4">
        <v>0</v>
      </c>
      <c r="H155" s="4">
        <v>0</v>
      </c>
      <c r="I155" s="4">
        <v>0</v>
      </c>
      <c r="J155" s="4">
        <v>0</v>
      </c>
      <c r="K155" s="4">
        <v>0</v>
      </c>
      <c r="L155" s="4">
        <v>0</v>
      </c>
      <c r="M155" s="4">
        <v>0</v>
      </c>
      <c r="N155" s="168">
        <v>0</v>
      </c>
    </row>
    <row r="156" spans="1:14" ht="14">
      <c r="A156" t="s">
        <v>1887</v>
      </c>
      <c r="B156" t="s">
        <v>5787</v>
      </c>
      <c r="C156" t="s">
        <v>481</v>
      </c>
      <c r="D156" s="4">
        <v>4686.3</v>
      </c>
      <c r="E156" s="4">
        <v>4686.3</v>
      </c>
      <c r="F156" s="4">
        <v>4686.3</v>
      </c>
      <c r="G156" s="4">
        <v>4686.3</v>
      </c>
      <c r="H156" s="4">
        <v>4686.3</v>
      </c>
      <c r="I156" s="4">
        <v>4686.3</v>
      </c>
      <c r="J156" s="4">
        <v>4686.3</v>
      </c>
      <c r="K156" s="4">
        <v>0</v>
      </c>
      <c r="L156" s="4">
        <v>0</v>
      </c>
      <c r="M156" s="4">
        <v>0</v>
      </c>
      <c r="N156" s="168">
        <v>32804.1</v>
      </c>
    </row>
    <row r="157" spans="1:14" ht="14">
      <c r="A157" t="s">
        <v>1904</v>
      </c>
      <c r="B157" t="s">
        <v>5788</v>
      </c>
      <c r="C157" t="s">
        <v>483</v>
      </c>
      <c r="D157" s="4">
        <v>6.1000000000000005</v>
      </c>
      <c r="E157" s="4">
        <v>6.1000000000000005</v>
      </c>
      <c r="F157" s="4">
        <v>6.1000000000000005</v>
      </c>
      <c r="G157" s="4">
        <v>6.1000000000000005</v>
      </c>
      <c r="H157" s="4">
        <v>6.1000000000000005</v>
      </c>
      <c r="I157" s="4">
        <v>6.1000000000000005</v>
      </c>
      <c r="J157" s="4">
        <v>6.1000000000000005</v>
      </c>
      <c r="K157" s="4">
        <v>0</v>
      </c>
      <c r="L157" s="4">
        <v>0</v>
      </c>
      <c r="M157" s="4">
        <v>0</v>
      </c>
      <c r="N157" s="168">
        <v>42.7</v>
      </c>
    </row>
    <row r="158" spans="1:14" ht="14">
      <c r="A158" t="s">
        <v>1909</v>
      </c>
      <c r="B158" t="s">
        <v>5789</v>
      </c>
      <c r="C158" t="s">
        <v>485</v>
      </c>
      <c r="D158" s="4">
        <v>95.8</v>
      </c>
      <c r="E158" s="4">
        <v>95.8</v>
      </c>
      <c r="F158" s="4">
        <v>95.8</v>
      </c>
      <c r="G158" s="4">
        <v>95.8</v>
      </c>
      <c r="H158" s="4">
        <v>95.8</v>
      </c>
      <c r="I158" s="4">
        <v>95.8</v>
      </c>
      <c r="J158" s="4">
        <v>95.8</v>
      </c>
      <c r="K158" s="4">
        <v>0</v>
      </c>
      <c r="L158" s="4">
        <v>0</v>
      </c>
      <c r="M158" s="4">
        <v>0</v>
      </c>
      <c r="N158" s="168">
        <v>670.59999999999991</v>
      </c>
    </row>
    <row r="159" spans="1:14" ht="14">
      <c r="A159" t="s">
        <v>1901</v>
      </c>
      <c r="B159" t="s">
        <v>5790</v>
      </c>
      <c r="C159" t="s">
        <v>487</v>
      </c>
      <c r="D159" s="4">
        <v>14.5</v>
      </c>
      <c r="E159" s="4">
        <v>14.5</v>
      </c>
      <c r="F159" s="4">
        <v>14.5</v>
      </c>
      <c r="G159" s="4">
        <v>14.5</v>
      </c>
      <c r="H159" s="4">
        <v>14.5</v>
      </c>
      <c r="I159" s="4">
        <v>14.5</v>
      </c>
      <c r="J159" s="4">
        <v>14.5</v>
      </c>
      <c r="K159" s="4">
        <v>0</v>
      </c>
      <c r="L159" s="4">
        <v>0</v>
      </c>
      <c r="M159" s="4">
        <v>0</v>
      </c>
      <c r="N159" s="168">
        <v>101.5</v>
      </c>
    </row>
    <row r="160" spans="1:14" ht="14">
      <c r="A160" t="s">
        <v>1895</v>
      </c>
      <c r="B160" t="s">
        <v>5791</v>
      </c>
      <c r="C160" t="s">
        <v>489</v>
      </c>
      <c r="D160" s="4">
        <v>3384.6</v>
      </c>
      <c r="E160" s="4">
        <v>3384.6</v>
      </c>
      <c r="F160" s="4">
        <v>3384.6</v>
      </c>
      <c r="G160" s="4">
        <v>3384.6</v>
      </c>
      <c r="H160" s="4">
        <v>3384.6</v>
      </c>
      <c r="I160" s="4">
        <v>3384.6</v>
      </c>
      <c r="J160" s="4">
        <v>3384.6</v>
      </c>
      <c r="K160" s="4">
        <v>3354.1</v>
      </c>
      <c r="L160" s="4">
        <v>3354.1</v>
      </c>
      <c r="M160" s="4">
        <v>3354.1</v>
      </c>
      <c r="N160" s="168">
        <v>33754.499999999993</v>
      </c>
    </row>
    <row r="161" spans="1:14" ht="14">
      <c r="A161" t="s">
        <v>1892</v>
      </c>
      <c r="B161" t="s">
        <v>5792</v>
      </c>
      <c r="C161" t="s">
        <v>491</v>
      </c>
      <c r="D161" s="4">
        <v>4500.6000000000004</v>
      </c>
      <c r="E161" s="4">
        <v>4500.6000000000004</v>
      </c>
      <c r="F161" s="4">
        <v>4500.6000000000004</v>
      </c>
      <c r="G161" s="4">
        <v>4500.6000000000004</v>
      </c>
      <c r="H161" s="4">
        <v>4500.6000000000004</v>
      </c>
      <c r="I161" s="4">
        <v>4500.6000000000004</v>
      </c>
      <c r="J161" s="4">
        <v>4500.6000000000004</v>
      </c>
      <c r="K161" s="4">
        <v>0</v>
      </c>
      <c r="L161" s="4">
        <v>0</v>
      </c>
      <c r="M161" s="4">
        <v>0</v>
      </c>
      <c r="N161" s="168">
        <v>31504.199999999997</v>
      </c>
    </row>
    <row r="162" spans="1:14" ht="14">
      <c r="A162" t="s">
        <v>1885</v>
      </c>
      <c r="B162" t="s">
        <v>5793</v>
      </c>
      <c r="C162" t="s">
        <v>493</v>
      </c>
      <c r="D162" s="4">
        <v>74602.3</v>
      </c>
      <c r="E162" s="4">
        <v>74602.3</v>
      </c>
      <c r="F162" s="4">
        <v>74602.3</v>
      </c>
      <c r="G162" s="4">
        <v>74602.3</v>
      </c>
      <c r="H162" s="4">
        <v>74602.3</v>
      </c>
      <c r="I162" s="4">
        <v>74602.3</v>
      </c>
      <c r="J162" s="4">
        <v>74602.3</v>
      </c>
      <c r="K162" s="4">
        <v>73983.600000000006</v>
      </c>
      <c r="L162" s="4">
        <v>73983.600000000006</v>
      </c>
      <c r="M162" s="4">
        <v>73983.600000000006</v>
      </c>
      <c r="N162" s="168">
        <v>744166.89999999991</v>
      </c>
    </row>
    <row r="163" spans="1:14" ht="14">
      <c r="A163" t="s">
        <v>1919</v>
      </c>
      <c r="B163" t="s">
        <v>5794</v>
      </c>
      <c r="C163" t="s">
        <v>495</v>
      </c>
      <c r="D163" s="4">
        <v>0</v>
      </c>
      <c r="E163" s="4">
        <v>0</v>
      </c>
      <c r="F163" s="4">
        <v>0</v>
      </c>
      <c r="G163" s="4">
        <v>0</v>
      </c>
      <c r="H163" s="4">
        <v>0</v>
      </c>
      <c r="I163" s="4">
        <v>0</v>
      </c>
      <c r="J163" s="4">
        <v>0</v>
      </c>
      <c r="K163" s="4">
        <v>0</v>
      </c>
      <c r="L163" s="4">
        <v>0</v>
      </c>
      <c r="M163" s="4">
        <v>0</v>
      </c>
      <c r="N163" s="168">
        <v>0</v>
      </c>
    </row>
    <row r="164" spans="1:14" ht="14">
      <c r="A164" t="s">
        <v>1884</v>
      </c>
      <c r="B164" t="s">
        <v>5795</v>
      </c>
      <c r="C164" t="s">
        <v>497</v>
      </c>
      <c r="D164" s="4">
        <v>8533.2999999999993</v>
      </c>
      <c r="E164" s="4">
        <v>8533.2999999999993</v>
      </c>
      <c r="F164" s="4">
        <v>8533.2999999999993</v>
      </c>
      <c r="G164" s="4">
        <v>8533.2999999999993</v>
      </c>
      <c r="H164" s="4">
        <v>8533.2999999999993</v>
      </c>
      <c r="I164" s="4">
        <v>8533.2999999999993</v>
      </c>
      <c r="J164" s="4">
        <v>8533.2999999999993</v>
      </c>
      <c r="K164" s="4">
        <v>8409.5</v>
      </c>
      <c r="L164" s="4">
        <v>8409.5</v>
      </c>
      <c r="M164" s="4">
        <v>8409.5</v>
      </c>
      <c r="N164" s="168">
        <v>84961.600000000006</v>
      </c>
    </row>
    <row r="165" spans="1:14" ht="14">
      <c r="A165" t="s">
        <v>1888</v>
      </c>
      <c r="B165" t="s">
        <v>5796</v>
      </c>
      <c r="C165" t="s">
        <v>499</v>
      </c>
      <c r="D165" s="4">
        <v>206</v>
      </c>
      <c r="E165" s="4">
        <v>206</v>
      </c>
      <c r="F165" s="4">
        <v>206</v>
      </c>
      <c r="G165" s="4">
        <v>206</v>
      </c>
      <c r="H165" s="4">
        <v>206</v>
      </c>
      <c r="I165" s="4">
        <v>206</v>
      </c>
      <c r="J165" s="4">
        <v>206</v>
      </c>
      <c r="K165" s="4">
        <v>0</v>
      </c>
      <c r="L165" s="4">
        <v>0</v>
      </c>
      <c r="M165" s="4">
        <v>0</v>
      </c>
      <c r="N165" s="168">
        <v>1442</v>
      </c>
    </row>
    <row r="166" spans="1:14" ht="14">
      <c r="A166" t="s">
        <v>1920</v>
      </c>
      <c r="B166" t="s">
        <v>5797</v>
      </c>
      <c r="C166" t="s">
        <v>501</v>
      </c>
      <c r="D166" s="4">
        <v>0</v>
      </c>
      <c r="E166" s="4">
        <v>0</v>
      </c>
      <c r="F166" s="4">
        <v>0</v>
      </c>
      <c r="G166" s="4">
        <v>0</v>
      </c>
      <c r="H166" s="4">
        <v>0</v>
      </c>
      <c r="I166" s="4">
        <v>0</v>
      </c>
      <c r="J166" s="4">
        <v>0</v>
      </c>
      <c r="K166" s="4">
        <v>0</v>
      </c>
      <c r="L166" s="4">
        <v>0</v>
      </c>
      <c r="M166" s="4">
        <v>0</v>
      </c>
      <c r="N166" s="168">
        <v>0</v>
      </c>
    </row>
    <row r="167" spans="1:14" ht="14">
      <c r="A167" t="s">
        <v>1910</v>
      </c>
      <c r="B167" t="s">
        <v>5798</v>
      </c>
      <c r="C167" t="s">
        <v>503</v>
      </c>
      <c r="D167" s="4">
        <v>71722.900000000009</v>
      </c>
      <c r="E167" s="4">
        <v>71722.900000000009</v>
      </c>
      <c r="F167" s="4">
        <v>71722.900000000009</v>
      </c>
      <c r="G167" s="4">
        <v>71722.900000000009</v>
      </c>
      <c r="H167" s="4">
        <v>71722.900000000009</v>
      </c>
      <c r="I167" s="4">
        <v>71722.900000000009</v>
      </c>
      <c r="J167" s="4">
        <v>71722.900000000009</v>
      </c>
      <c r="K167" s="4">
        <v>0</v>
      </c>
      <c r="L167" s="4">
        <v>0</v>
      </c>
      <c r="M167" s="4">
        <v>0</v>
      </c>
      <c r="N167" s="168">
        <v>502060.3000000001</v>
      </c>
    </row>
    <row r="168" spans="1:14" ht="14">
      <c r="A168" t="s">
        <v>1911</v>
      </c>
      <c r="B168" t="s">
        <v>5799</v>
      </c>
      <c r="C168" t="s">
        <v>505</v>
      </c>
      <c r="D168" s="4">
        <v>38098.700000000004</v>
      </c>
      <c r="E168" s="4">
        <v>38098.700000000004</v>
      </c>
      <c r="F168" s="4">
        <v>38098.700000000004</v>
      </c>
      <c r="G168" s="4">
        <v>38098.700000000004</v>
      </c>
      <c r="H168" s="4">
        <v>38098.700000000004</v>
      </c>
      <c r="I168" s="4">
        <v>38098.700000000004</v>
      </c>
      <c r="J168" s="4">
        <v>38098.700000000004</v>
      </c>
      <c r="K168" s="4">
        <v>0</v>
      </c>
      <c r="L168" s="4">
        <v>0</v>
      </c>
      <c r="M168" s="4">
        <v>0</v>
      </c>
      <c r="N168" s="168">
        <v>266690.90000000002</v>
      </c>
    </row>
    <row r="169" spans="1:14" ht="14">
      <c r="A169" t="s">
        <v>1915</v>
      </c>
      <c r="B169" t="s">
        <v>5800</v>
      </c>
      <c r="C169" t="s">
        <v>507</v>
      </c>
      <c r="D169" s="4">
        <v>0</v>
      </c>
      <c r="E169" s="4">
        <v>0</v>
      </c>
      <c r="F169" s="4">
        <v>0</v>
      </c>
      <c r="G169" s="4">
        <v>0</v>
      </c>
      <c r="H169" s="4">
        <v>0</v>
      </c>
      <c r="I169" s="4">
        <v>0</v>
      </c>
      <c r="J169" s="4">
        <v>0</v>
      </c>
      <c r="K169" s="4">
        <v>0</v>
      </c>
      <c r="L169" s="4">
        <v>0</v>
      </c>
      <c r="M169" s="4">
        <v>0</v>
      </c>
      <c r="N169" s="168">
        <v>0</v>
      </c>
    </row>
    <row r="170" spans="1:14" ht="14">
      <c r="A170" t="s">
        <v>1921</v>
      </c>
      <c r="B170" t="s">
        <v>5801</v>
      </c>
      <c r="C170" t="s">
        <v>509</v>
      </c>
      <c r="D170" s="4">
        <v>0</v>
      </c>
      <c r="E170" s="4">
        <v>0</v>
      </c>
      <c r="F170" s="4">
        <v>0</v>
      </c>
      <c r="G170" s="4">
        <v>0</v>
      </c>
      <c r="H170" s="4">
        <v>0</v>
      </c>
      <c r="I170" s="4">
        <v>0</v>
      </c>
      <c r="J170" s="4">
        <v>0</v>
      </c>
      <c r="K170" s="4">
        <v>0</v>
      </c>
      <c r="L170" s="4">
        <v>0</v>
      </c>
      <c r="M170" s="4">
        <v>0</v>
      </c>
      <c r="N170" s="168">
        <v>0</v>
      </c>
    </row>
    <row r="171" spans="1:14" ht="14">
      <c r="A171" t="s">
        <v>1922</v>
      </c>
      <c r="B171" t="s">
        <v>5802</v>
      </c>
      <c r="C171" t="s">
        <v>511</v>
      </c>
      <c r="D171" s="4">
        <v>0</v>
      </c>
      <c r="E171" s="4">
        <v>0</v>
      </c>
      <c r="F171" s="4">
        <v>0</v>
      </c>
      <c r="G171" s="4">
        <v>0</v>
      </c>
      <c r="H171" s="4">
        <v>0</v>
      </c>
      <c r="I171" s="4">
        <v>0</v>
      </c>
      <c r="J171" s="4">
        <v>0</v>
      </c>
      <c r="K171" s="4">
        <v>0</v>
      </c>
      <c r="L171" s="4">
        <v>0</v>
      </c>
      <c r="M171" s="4">
        <v>0</v>
      </c>
      <c r="N171" s="168">
        <v>0</v>
      </c>
    </row>
    <row r="172" spans="1:14" ht="14">
      <c r="A172" t="s">
        <v>1917</v>
      </c>
      <c r="B172" t="s">
        <v>5803</v>
      </c>
      <c r="C172" t="s">
        <v>513</v>
      </c>
      <c r="D172" s="4">
        <v>0</v>
      </c>
      <c r="E172" s="4">
        <v>0</v>
      </c>
      <c r="F172" s="4">
        <v>0</v>
      </c>
      <c r="G172" s="4">
        <v>0</v>
      </c>
      <c r="H172" s="4">
        <v>0</v>
      </c>
      <c r="I172" s="4">
        <v>0</v>
      </c>
      <c r="J172" s="4">
        <v>0</v>
      </c>
      <c r="K172" s="4">
        <v>0</v>
      </c>
      <c r="L172" s="4">
        <v>0</v>
      </c>
      <c r="M172" s="4">
        <v>0</v>
      </c>
      <c r="N172" s="168">
        <v>0</v>
      </c>
    </row>
    <row r="173" spans="1:14" ht="14">
      <c r="A173" t="s">
        <v>1923</v>
      </c>
      <c r="B173" t="s">
        <v>5804</v>
      </c>
      <c r="C173" t="s">
        <v>515</v>
      </c>
      <c r="D173" s="4">
        <v>0</v>
      </c>
      <c r="E173" s="4">
        <v>0</v>
      </c>
      <c r="F173" s="4">
        <v>0</v>
      </c>
      <c r="G173" s="4">
        <v>0</v>
      </c>
      <c r="H173" s="4">
        <v>0</v>
      </c>
      <c r="I173" s="4">
        <v>0</v>
      </c>
      <c r="J173" s="4">
        <v>0</v>
      </c>
      <c r="K173" s="4">
        <v>0</v>
      </c>
      <c r="L173" s="4">
        <v>0</v>
      </c>
      <c r="M173" s="4">
        <v>0</v>
      </c>
      <c r="N173" s="168">
        <v>0</v>
      </c>
    </row>
    <row r="174" spans="1:14" ht="14">
      <c r="A174" t="s">
        <v>1924</v>
      </c>
      <c r="B174" t="s">
        <v>5805</v>
      </c>
      <c r="C174" t="s">
        <v>517</v>
      </c>
      <c r="D174" s="4">
        <v>0</v>
      </c>
      <c r="E174" s="4">
        <v>0</v>
      </c>
      <c r="F174" s="4">
        <v>0</v>
      </c>
      <c r="G174" s="4">
        <v>0</v>
      </c>
      <c r="H174" s="4">
        <v>0</v>
      </c>
      <c r="I174" s="4">
        <v>0</v>
      </c>
      <c r="J174" s="4">
        <v>0</v>
      </c>
      <c r="K174" s="4">
        <v>0</v>
      </c>
      <c r="L174" s="4">
        <v>0</v>
      </c>
      <c r="M174" s="4">
        <v>0</v>
      </c>
      <c r="N174" s="168">
        <v>0</v>
      </c>
    </row>
    <row r="175" spans="1:14" ht="14">
      <c r="A175" t="s">
        <v>1925</v>
      </c>
      <c r="B175" t="s">
        <v>5806</v>
      </c>
      <c r="C175" t="s">
        <v>519</v>
      </c>
      <c r="D175" s="4">
        <v>0</v>
      </c>
      <c r="E175" s="4">
        <v>0</v>
      </c>
      <c r="F175" s="4">
        <v>0</v>
      </c>
      <c r="G175" s="4">
        <v>0</v>
      </c>
      <c r="H175" s="4">
        <v>0</v>
      </c>
      <c r="I175" s="4">
        <v>0</v>
      </c>
      <c r="J175" s="4">
        <v>0</v>
      </c>
      <c r="K175" s="4">
        <v>0</v>
      </c>
      <c r="L175" s="4">
        <v>0</v>
      </c>
      <c r="M175" s="4">
        <v>0</v>
      </c>
      <c r="N175" s="168">
        <v>0</v>
      </c>
    </row>
    <row r="176" spans="1:14" ht="14">
      <c r="A176" t="s">
        <v>1916</v>
      </c>
      <c r="B176" t="s">
        <v>5807</v>
      </c>
      <c r="C176" t="s">
        <v>521</v>
      </c>
      <c r="D176" s="4">
        <v>0</v>
      </c>
      <c r="E176" s="4">
        <v>0</v>
      </c>
      <c r="F176" s="4">
        <v>0</v>
      </c>
      <c r="G176" s="4">
        <v>0</v>
      </c>
      <c r="H176" s="4">
        <v>0</v>
      </c>
      <c r="I176" s="4">
        <v>0</v>
      </c>
      <c r="J176" s="4">
        <v>0</v>
      </c>
      <c r="K176" s="4">
        <v>0</v>
      </c>
      <c r="L176" s="4">
        <v>0</v>
      </c>
      <c r="M176" s="4">
        <v>0</v>
      </c>
      <c r="N176" s="168">
        <v>0</v>
      </c>
    </row>
    <row r="177" spans="1:14" ht="14">
      <c r="A177" t="s">
        <v>1914</v>
      </c>
      <c r="B177" t="s">
        <v>5808</v>
      </c>
      <c r="C177" t="s">
        <v>523</v>
      </c>
      <c r="D177" s="4">
        <v>0</v>
      </c>
      <c r="E177" s="4">
        <v>0</v>
      </c>
      <c r="F177" s="4">
        <v>0</v>
      </c>
      <c r="G177" s="4">
        <v>0</v>
      </c>
      <c r="H177" s="4">
        <v>0</v>
      </c>
      <c r="I177" s="4">
        <v>0</v>
      </c>
      <c r="J177" s="4">
        <v>0</v>
      </c>
      <c r="K177" s="4">
        <v>0</v>
      </c>
      <c r="L177" s="4">
        <v>0</v>
      </c>
      <c r="M177" s="4">
        <v>0</v>
      </c>
      <c r="N177" s="168">
        <v>0</v>
      </c>
    </row>
    <row r="178" spans="1:14" ht="14">
      <c r="A178" t="s">
        <v>1926</v>
      </c>
      <c r="B178" t="s">
        <v>5809</v>
      </c>
      <c r="C178" t="s">
        <v>525</v>
      </c>
      <c r="D178" s="4">
        <v>0</v>
      </c>
      <c r="E178" s="4">
        <v>0</v>
      </c>
      <c r="F178" s="4">
        <v>0</v>
      </c>
      <c r="G178" s="4">
        <v>0</v>
      </c>
      <c r="H178" s="4">
        <v>0</v>
      </c>
      <c r="I178" s="4">
        <v>0</v>
      </c>
      <c r="J178" s="4">
        <v>0</v>
      </c>
      <c r="K178" s="4">
        <v>0</v>
      </c>
      <c r="L178" s="4">
        <v>0</v>
      </c>
      <c r="M178" s="4">
        <v>0</v>
      </c>
      <c r="N178" s="168">
        <v>0</v>
      </c>
    </row>
    <row r="179" spans="1:14" ht="14">
      <c r="A179" t="s">
        <v>1927</v>
      </c>
      <c r="B179" t="s">
        <v>5810</v>
      </c>
      <c r="C179" t="s">
        <v>569</v>
      </c>
      <c r="D179" s="4">
        <v>0</v>
      </c>
      <c r="E179" s="4">
        <v>0</v>
      </c>
      <c r="F179" s="4">
        <v>0</v>
      </c>
      <c r="G179" s="4">
        <v>0</v>
      </c>
      <c r="H179" s="4">
        <v>0</v>
      </c>
      <c r="I179" s="4">
        <v>0</v>
      </c>
      <c r="J179" s="4">
        <v>0</v>
      </c>
      <c r="K179" s="4">
        <v>0</v>
      </c>
      <c r="L179" s="4">
        <v>0</v>
      </c>
      <c r="M179" s="4">
        <v>0</v>
      </c>
      <c r="N179" s="168">
        <v>0</v>
      </c>
    </row>
    <row r="180" spans="1:14" ht="14">
      <c r="A180" t="s">
        <v>1928</v>
      </c>
      <c r="B180" t="s">
        <v>5811</v>
      </c>
      <c r="C180" t="s">
        <v>570</v>
      </c>
      <c r="D180" s="4">
        <v>0</v>
      </c>
      <c r="E180" s="4">
        <v>0</v>
      </c>
      <c r="F180" s="4">
        <v>0</v>
      </c>
      <c r="G180" s="4">
        <v>0</v>
      </c>
      <c r="H180" s="4">
        <v>0</v>
      </c>
      <c r="I180" s="4">
        <v>0</v>
      </c>
      <c r="J180" s="4">
        <v>0</v>
      </c>
      <c r="K180" s="4">
        <v>0</v>
      </c>
      <c r="L180" s="4">
        <v>0</v>
      </c>
      <c r="M180" s="4">
        <v>0</v>
      </c>
      <c r="N180" s="168">
        <v>0</v>
      </c>
    </row>
    <row r="181" spans="1:14" ht="14">
      <c r="A181" t="s">
        <v>1929</v>
      </c>
      <c r="B181" t="s">
        <v>5812</v>
      </c>
      <c r="C181" t="s">
        <v>571</v>
      </c>
      <c r="D181" s="4">
        <v>0</v>
      </c>
      <c r="E181" s="4">
        <v>0</v>
      </c>
      <c r="F181" s="4">
        <v>0</v>
      </c>
      <c r="G181" s="4">
        <v>0</v>
      </c>
      <c r="H181" s="4">
        <v>0</v>
      </c>
      <c r="I181" s="4">
        <v>0</v>
      </c>
      <c r="J181" s="4">
        <v>0</v>
      </c>
      <c r="K181" s="4">
        <v>0</v>
      </c>
      <c r="L181" s="4">
        <v>0</v>
      </c>
      <c r="M181" s="4">
        <v>0</v>
      </c>
      <c r="N181" s="168">
        <v>0</v>
      </c>
    </row>
    <row r="182" spans="1:14" ht="14">
      <c r="A182" t="s">
        <v>1930</v>
      </c>
      <c r="B182" t="s">
        <v>5813</v>
      </c>
      <c r="C182" t="s">
        <v>572</v>
      </c>
      <c r="D182" s="4">
        <v>0</v>
      </c>
      <c r="E182" s="4">
        <v>0</v>
      </c>
      <c r="F182" s="4">
        <v>0</v>
      </c>
      <c r="G182" s="4">
        <v>0</v>
      </c>
      <c r="H182" s="4">
        <v>0</v>
      </c>
      <c r="I182" s="4">
        <v>0</v>
      </c>
      <c r="J182" s="4">
        <v>0</v>
      </c>
      <c r="K182" s="4">
        <v>0</v>
      </c>
      <c r="L182" s="4">
        <v>0</v>
      </c>
      <c r="M182" s="4">
        <v>0</v>
      </c>
      <c r="N182" s="168">
        <v>0</v>
      </c>
    </row>
    <row r="183" spans="1:14" ht="14">
      <c r="A183" t="s">
        <v>1931</v>
      </c>
      <c r="B183" t="s">
        <v>5814</v>
      </c>
      <c r="C183" t="s">
        <v>573</v>
      </c>
      <c r="D183" s="4">
        <v>0</v>
      </c>
      <c r="E183" s="4">
        <v>0</v>
      </c>
      <c r="F183" s="4">
        <v>0</v>
      </c>
      <c r="G183" s="4">
        <v>0</v>
      </c>
      <c r="H183" s="4">
        <v>0</v>
      </c>
      <c r="I183" s="4">
        <v>0</v>
      </c>
      <c r="J183" s="4">
        <v>0</v>
      </c>
      <c r="K183" s="4">
        <v>0</v>
      </c>
      <c r="L183" s="4">
        <v>0</v>
      </c>
      <c r="M183" s="4">
        <v>0</v>
      </c>
      <c r="N183" s="168">
        <v>0</v>
      </c>
    </row>
    <row r="184" spans="1:14" ht="14">
      <c r="A184" t="s">
        <v>1932</v>
      </c>
      <c r="B184" t="s">
        <v>5815</v>
      </c>
      <c r="C184" t="s">
        <v>574</v>
      </c>
      <c r="D184" s="4">
        <v>0</v>
      </c>
      <c r="E184" s="4">
        <v>0</v>
      </c>
      <c r="F184" s="4">
        <v>0</v>
      </c>
      <c r="G184" s="4">
        <v>0</v>
      </c>
      <c r="H184" s="4">
        <v>0</v>
      </c>
      <c r="I184" s="4">
        <v>0</v>
      </c>
      <c r="J184" s="4">
        <v>0</v>
      </c>
      <c r="K184" s="4">
        <v>0</v>
      </c>
      <c r="L184" s="4">
        <v>0</v>
      </c>
      <c r="M184" s="4">
        <v>0</v>
      </c>
      <c r="N184" s="168">
        <v>0</v>
      </c>
    </row>
    <row r="185" spans="1:14" ht="14">
      <c r="A185" t="s">
        <v>1933</v>
      </c>
      <c r="B185" t="s">
        <v>5816</v>
      </c>
      <c r="C185" t="s">
        <v>575</v>
      </c>
      <c r="D185" s="4">
        <v>0</v>
      </c>
      <c r="E185" s="4">
        <v>0</v>
      </c>
      <c r="F185" s="4">
        <v>0</v>
      </c>
      <c r="G185" s="4">
        <v>0</v>
      </c>
      <c r="H185" s="4">
        <v>0</v>
      </c>
      <c r="I185" s="4">
        <v>0</v>
      </c>
      <c r="J185" s="4">
        <v>0</v>
      </c>
      <c r="K185" s="4">
        <v>0</v>
      </c>
      <c r="L185" s="4">
        <v>0</v>
      </c>
      <c r="M185" s="4">
        <v>0</v>
      </c>
      <c r="N185" s="168">
        <v>0</v>
      </c>
    </row>
    <row r="186" spans="1:14" ht="14">
      <c r="A186" t="s">
        <v>576</v>
      </c>
      <c r="B186" t="s">
        <v>5404</v>
      </c>
      <c r="C186" t="s">
        <v>442</v>
      </c>
      <c r="D186" s="4">
        <v>1150107.0999999999</v>
      </c>
      <c r="E186" s="4">
        <v>1150107.0999999999</v>
      </c>
      <c r="F186" s="4">
        <v>1150107.0999999999</v>
      </c>
      <c r="G186" s="4">
        <v>1150107.0999999999</v>
      </c>
      <c r="H186" s="4">
        <v>1150107.0999999999</v>
      </c>
      <c r="I186" s="4">
        <v>1150107.0999999999</v>
      </c>
      <c r="J186" s="4">
        <v>1150107.0999999999</v>
      </c>
      <c r="K186" s="4">
        <v>263287.3</v>
      </c>
      <c r="L186" s="4">
        <v>263287.3</v>
      </c>
      <c r="M186" s="4">
        <v>263287.3</v>
      </c>
      <c r="N186" s="168">
        <v>8840611.5999999996</v>
      </c>
    </row>
    <row r="187" spans="1:14" ht="14">
      <c r="A187" t="s">
        <v>577</v>
      </c>
      <c r="B187" t="s">
        <v>5405</v>
      </c>
      <c r="C187" t="s">
        <v>444</v>
      </c>
      <c r="D187" s="4">
        <v>234219.6</v>
      </c>
      <c r="E187" s="4">
        <v>234219.6</v>
      </c>
      <c r="F187" s="4">
        <v>234219.6</v>
      </c>
      <c r="G187" s="4">
        <v>234219.6</v>
      </c>
      <c r="H187" s="4">
        <v>234219.6</v>
      </c>
      <c r="I187" s="4">
        <v>234219.6</v>
      </c>
      <c r="J187" s="4">
        <v>234219.6</v>
      </c>
      <c r="K187" s="4">
        <v>171868.9</v>
      </c>
      <c r="L187" s="4">
        <v>171868.9</v>
      </c>
      <c r="M187" s="4">
        <v>171868.9</v>
      </c>
      <c r="N187" s="168">
        <v>2155143.9</v>
      </c>
    </row>
    <row r="188" spans="1:14" ht="14">
      <c r="A188" t="s">
        <v>578</v>
      </c>
      <c r="B188" t="s">
        <v>5406</v>
      </c>
      <c r="C188" t="s">
        <v>683</v>
      </c>
      <c r="D188" s="4">
        <v>153616.70000000001</v>
      </c>
      <c r="E188" s="4">
        <v>153616.70000000001</v>
      </c>
      <c r="F188" s="4">
        <v>153616.70000000001</v>
      </c>
      <c r="G188" s="4">
        <v>153616.70000000001</v>
      </c>
      <c r="H188" s="4">
        <v>153616.70000000001</v>
      </c>
      <c r="I188" s="4">
        <v>153616.70000000001</v>
      </c>
      <c r="J188" s="4">
        <v>153616.70000000001</v>
      </c>
      <c r="K188" s="4">
        <v>94150.1</v>
      </c>
      <c r="L188" s="4">
        <v>94150.1</v>
      </c>
      <c r="M188" s="4">
        <v>94150.1</v>
      </c>
      <c r="N188" s="168">
        <v>1357767.2000000002</v>
      </c>
    </row>
    <row r="189" spans="1:14" ht="14">
      <c r="A189" t="s">
        <v>579</v>
      </c>
      <c r="B189" t="s">
        <v>5407</v>
      </c>
      <c r="C189" t="s">
        <v>447</v>
      </c>
      <c r="D189" s="4">
        <v>209102</v>
      </c>
      <c r="E189" s="4">
        <v>209102</v>
      </c>
      <c r="F189" s="4">
        <v>209102</v>
      </c>
      <c r="G189" s="4">
        <v>209102</v>
      </c>
      <c r="H189" s="4">
        <v>209102</v>
      </c>
      <c r="I189" s="4">
        <v>209102</v>
      </c>
      <c r="J189" s="4">
        <v>209102</v>
      </c>
      <c r="K189" s="4">
        <v>103268.9</v>
      </c>
      <c r="L189" s="4">
        <v>103268.9</v>
      </c>
      <c r="M189" s="4">
        <v>103268.9</v>
      </c>
      <c r="N189" s="168">
        <v>1773520.6999999997</v>
      </c>
    </row>
    <row r="190" spans="1:14" ht="14">
      <c r="A190" t="s">
        <v>580</v>
      </c>
      <c r="B190" t="s">
        <v>5408</v>
      </c>
      <c r="C190" t="s">
        <v>449</v>
      </c>
      <c r="D190" s="4">
        <v>80441.399999999994</v>
      </c>
      <c r="E190" s="4">
        <v>80441.399999999994</v>
      </c>
      <c r="F190" s="4">
        <v>80441.399999999994</v>
      </c>
      <c r="G190" s="4">
        <v>80441.399999999994</v>
      </c>
      <c r="H190" s="4">
        <v>80441.399999999994</v>
      </c>
      <c r="I190" s="4">
        <v>80441.399999999994</v>
      </c>
      <c r="J190" s="4">
        <v>80441.399999999994</v>
      </c>
      <c r="K190" s="4">
        <v>3412.3</v>
      </c>
      <c r="L190" s="4">
        <v>3412.3</v>
      </c>
      <c r="M190" s="4">
        <v>3412.3</v>
      </c>
      <c r="N190" s="168">
        <v>573326.70000000019</v>
      </c>
    </row>
    <row r="191" spans="1:14" ht="14">
      <c r="A191" t="s">
        <v>581</v>
      </c>
      <c r="B191" t="s">
        <v>5409</v>
      </c>
      <c r="C191" t="s">
        <v>451</v>
      </c>
      <c r="D191" s="4">
        <v>0</v>
      </c>
      <c r="E191" s="4">
        <v>0</v>
      </c>
      <c r="F191" s="4">
        <v>0</v>
      </c>
      <c r="G191" s="4">
        <v>0</v>
      </c>
      <c r="H191" s="4">
        <v>0</v>
      </c>
      <c r="I191" s="4">
        <v>0</v>
      </c>
      <c r="J191" s="4">
        <v>0</v>
      </c>
      <c r="K191" s="4">
        <v>0</v>
      </c>
      <c r="L191" s="4">
        <v>0</v>
      </c>
      <c r="M191" s="4">
        <v>0</v>
      </c>
      <c r="N191" s="168">
        <v>0</v>
      </c>
    </row>
    <row r="192" spans="1:14" ht="14">
      <c r="A192" t="s">
        <v>582</v>
      </c>
      <c r="B192" t="s">
        <v>5410</v>
      </c>
      <c r="C192" t="s">
        <v>453</v>
      </c>
      <c r="D192" s="4">
        <v>0</v>
      </c>
      <c r="E192" s="4">
        <v>0</v>
      </c>
      <c r="F192" s="4">
        <v>0</v>
      </c>
      <c r="G192" s="4">
        <v>0</v>
      </c>
      <c r="H192" s="4">
        <v>0</v>
      </c>
      <c r="I192" s="4">
        <v>0</v>
      </c>
      <c r="J192" s="4">
        <v>0</v>
      </c>
      <c r="K192" s="4">
        <v>0</v>
      </c>
      <c r="L192" s="4">
        <v>0</v>
      </c>
      <c r="M192" s="4">
        <v>0</v>
      </c>
      <c r="N192" s="168">
        <v>0</v>
      </c>
    </row>
    <row r="193" spans="1:14" ht="14">
      <c r="A193" t="s">
        <v>583</v>
      </c>
      <c r="B193" t="s">
        <v>5411</v>
      </c>
      <c r="C193" t="s">
        <v>455</v>
      </c>
      <c r="D193" s="4">
        <v>0</v>
      </c>
      <c r="E193" s="4">
        <v>0</v>
      </c>
      <c r="F193" s="4">
        <v>0</v>
      </c>
      <c r="G193" s="4">
        <v>0</v>
      </c>
      <c r="H193" s="4">
        <v>0</v>
      </c>
      <c r="I193" s="4">
        <v>0</v>
      </c>
      <c r="J193" s="4">
        <v>0</v>
      </c>
      <c r="K193" s="4">
        <v>0</v>
      </c>
      <c r="L193" s="4">
        <v>0</v>
      </c>
      <c r="M193" s="4">
        <v>0</v>
      </c>
      <c r="N193" s="168">
        <v>0</v>
      </c>
    </row>
    <row r="194" spans="1:14" ht="14">
      <c r="A194" t="s">
        <v>584</v>
      </c>
      <c r="B194" t="s">
        <v>5412</v>
      </c>
      <c r="C194" t="s">
        <v>457</v>
      </c>
      <c r="D194" s="4">
        <v>0</v>
      </c>
      <c r="E194" s="4">
        <v>0</v>
      </c>
      <c r="F194" s="4">
        <v>0</v>
      </c>
      <c r="G194" s="4">
        <v>0</v>
      </c>
      <c r="H194" s="4">
        <v>0</v>
      </c>
      <c r="I194" s="4">
        <v>0</v>
      </c>
      <c r="J194" s="4">
        <v>0</v>
      </c>
      <c r="K194" s="4">
        <v>0</v>
      </c>
      <c r="L194" s="4">
        <v>0</v>
      </c>
      <c r="M194" s="4">
        <v>0</v>
      </c>
      <c r="N194" s="168">
        <v>0</v>
      </c>
    </row>
    <row r="195" spans="1:14" ht="14">
      <c r="A195" t="s">
        <v>585</v>
      </c>
      <c r="B195" t="s">
        <v>5413</v>
      </c>
      <c r="C195" t="s">
        <v>459</v>
      </c>
      <c r="D195" s="4">
        <v>0</v>
      </c>
      <c r="E195" s="4">
        <v>0</v>
      </c>
      <c r="F195" s="4">
        <v>0</v>
      </c>
      <c r="G195" s="4">
        <v>0</v>
      </c>
      <c r="H195" s="4">
        <v>0</v>
      </c>
      <c r="I195" s="4">
        <v>0</v>
      </c>
      <c r="J195" s="4">
        <v>0</v>
      </c>
      <c r="K195" s="4">
        <v>0</v>
      </c>
      <c r="L195" s="4">
        <v>0</v>
      </c>
      <c r="M195" s="4">
        <v>0</v>
      </c>
      <c r="N195" s="168">
        <v>0</v>
      </c>
    </row>
    <row r="196" spans="1:14" ht="14">
      <c r="A196" t="s">
        <v>586</v>
      </c>
      <c r="B196" t="s">
        <v>5414</v>
      </c>
      <c r="C196" t="s">
        <v>461</v>
      </c>
      <c r="D196" s="4">
        <v>0</v>
      </c>
      <c r="E196" s="4">
        <v>0</v>
      </c>
      <c r="F196" s="4">
        <v>0</v>
      </c>
      <c r="G196" s="4">
        <v>0</v>
      </c>
      <c r="H196" s="4">
        <v>0</v>
      </c>
      <c r="I196" s="4">
        <v>0</v>
      </c>
      <c r="J196" s="4">
        <v>0</v>
      </c>
      <c r="K196" s="4">
        <v>0</v>
      </c>
      <c r="L196" s="4">
        <v>0</v>
      </c>
      <c r="M196" s="4">
        <v>0</v>
      </c>
      <c r="N196" s="168">
        <v>0</v>
      </c>
    </row>
    <row r="197" spans="1:14" ht="14">
      <c r="A197" t="s">
        <v>587</v>
      </c>
      <c r="B197" t="s">
        <v>5415</v>
      </c>
      <c r="C197" t="s">
        <v>463</v>
      </c>
      <c r="D197" s="4">
        <v>0</v>
      </c>
      <c r="E197" s="4">
        <v>0</v>
      </c>
      <c r="F197" s="4">
        <v>0</v>
      </c>
      <c r="G197" s="4">
        <v>0</v>
      </c>
      <c r="H197" s="4">
        <v>0</v>
      </c>
      <c r="I197" s="4">
        <v>0</v>
      </c>
      <c r="J197" s="4">
        <v>0</v>
      </c>
      <c r="K197" s="4">
        <v>0</v>
      </c>
      <c r="L197" s="4">
        <v>0</v>
      </c>
      <c r="M197" s="4">
        <v>0</v>
      </c>
      <c r="N197" s="168">
        <v>0</v>
      </c>
    </row>
    <row r="198" spans="1:14" ht="14">
      <c r="A198" t="s">
        <v>588</v>
      </c>
      <c r="B198" t="s">
        <v>5416</v>
      </c>
      <c r="C198" t="s">
        <v>465</v>
      </c>
      <c r="D198" s="4">
        <v>0</v>
      </c>
      <c r="E198" s="4">
        <v>0</v>
      </c>
      <c r="F198" s="4">
        <v>0</v>
      </c>
      <c r="G198" s="4">
        <v>0</v>
      </c>
      <c r="H198" s="4">
        <v>0</v>
      </c>
      <c r="I198" s="4">
        <v>0</v>
      </c>
      <c r="J198" s="4">
        <v>0</v>
      </c>
      <c r="K198" s="4">
        <v>0</v>
      </c>
      <c r="L198" s="4">
        <v>0</v>
      </c>
      <c r="M198" s="4">
        <v>0</v>
      </c>
      <c r="N198" s="168">
        <v>0</v>
      </c>
    </row>
    <row r="199" spans="1:14" ht="14">
      <c r="A199" t="s">
        <v>589</v>
      </c>
      <c r="B199" t="s">
        <v>5417</v>
      </c>
      <c r="C199" t="s">
        <v>467</v>
      </c>
      <c r="D199" s="4">
        <v>0</v>
      </c>
      <c r="E199" s="4">
        <v>0</v>
      </c>
      <c r="F199" s="4">
        <v>0</v>
      </c>
      <c r="G199" s="4">
        <v>0</v>
      </c>
      <c r="H199" s="4">
        <v>0</v>
      </c>
      <c r="I199" s="4">
        <v>0</v>
      </c>
      <c r="J199" s="4">
        <v>0</v>
      </c>
      <c r="K199" s="4">
        <v>0</v>
      </c>
      <c r="L199" s="4">
        <v>0</v>
      </c>
      <c r="M199" s="4">
        <v>0</v>
      </c>
      <c r="N199" s="168">
        <v>0</v>
      </c>
    </row>
    <row r="200" spans="1:14" ht="14">
      <c r="A200" t="s">
        <v>590</v>
      </c>
      <c r="B200" t="s">
        <v>5418</v>
      </c>
      <c r="C200" t="s">
        <v>469</v>
      </c>
      <c r="D200" s="4">
        <v>0</v>
      </c>
      <c r="E200" s="4">
        <v>0</v>
      </c>
      <c r="F200" s="4">
        <v>0</v>
      </c>
      <c r="G200" s="4">
        <v>0</v>
      </c>
      <c r="H200" s="4">
        <v>0</v>
      </c>
      <c r="I200" s="4">
        <v>0</v>
      </c>
      <c r="J200" s="4">
        <v>0</v>
      </c>
      <c r="K200" s="4">
        <v>0</v>
      </c>
      <c r="L200" s="4">
        <v>0</v>
      </c>
      <c r="M200" s="4">
        <v>0</v>
      </c>
      <c r="N200" s="168">
        <v>0</v>
      </c>
    </row>
    <row r="201" spans="1:14" ht="14">
      <c r="A201" t="s">
        <v>591</v>
      </c>
      <c r="B201" t="s">
        <v>5419</v>
      </c>
      <c r="C201" t="s">
        <v>471</v>
      </c>
      <c r="D201" s="4">
        <v>0</v>
      </c>
      <c r="E201" s="4">
        <v>0</v>
      </c>
      <c r="F201" s="4">
        <v>0</v>
      </c>
      <c r="G201" s="4">
        <v>0</v>
      </c>
      <c r="H201" s="4">
        <v>0</v>
      </c>
      <c r="I201" s="4">
        <v>0</v>
      </c>
      <c r="J201" s="4">
        <v>0</v>
      </c>
      <c r="K201" s="4">
        <v>0</v>
      </c>
      <c r="L201" s="4">
        <v>0</v>
      </c>
      <c r="M201" s="4">
        <v>0</v>
      </c>
      <c r="N201" s="168">
        <v>0</v>
      </c>
    </row>
    <row r="202" spans="1:14" ht="14">
      <c r="A202" t="s">
        <v>592</v>
      </c>
      <c r="B202" t="s">
        <v>5420</v>
      </c>
      <c r="C202" t="s">
        <v>473</v>
      </c>
      <c r="D202" s="4">
        <v>0</v>
      </c>
      <c r="E202" s="4">
        <v>0</v>
      </c>
      <c r="F202" s="4">
        <v>0</v>
      </c>
      <c r="G202" s="4">
        <v>0</v>
      </c>
      <c r="H202" s="4">
        <v>0</v>
      </c>
      <c r="I202" s="4">
        <v>0</v>
      </c>
      <c r="J202" s="4">
        <v>0</v>
      </c>
      <c r="K202" s="4">
        <v>0</v>
      </c>
      <c r="L202" s="4">
        <v>0</v>
      </c>
      <c r="M202" s="4">
        <v>0</v>
      </c>
      <c r="N202" s="168">
        <v>0</v>
      </c>
    </row>
    <row r="203" spans="1:14" ht="14">
      <c r="A203" t="s">
        <v>593</v>
      </c>
      <c r="B203" t="s">
        <v>5421</v>
      </c>
      <c r="C203" t="s">
        <v>475</v>
      </c>
      <c r="D203" s="4">
        <v>0</v>
      </c>
      <c r="E203" s="4">
        <v>0</v>
      </c>
      <c r="F203" s="4">
        <v>0</v>
      </c>
      <c r="G203" s="4">
        <v>0</v>
      </c>
      <c r="H203" s="4">
        <v>0</v>
      </c>
      <c r="I203" s="4">
        <v>0</v>
      </c>
      <c r="J203" s="4">
        <v>0</v>
      </c>
      <c r="K203" s="4">
        <v>0</v>
      </c>
      <c r="L203" s="4">
        <v>0</v>
      </c>
      <c r="M203" s="4">
        <v>0</v>
      </c>
      <c r="N203" s="168">
        <v>0</v>
      </c>
    </row>
    <row r="204" spans="1:14" ht="14">
      <c r="A204" t="s">
        <v>594</v>
      </c>
      <c r="B204" t="s">
        <v>5422</v>
      </c>
      <c r="C204" t="s">
        <v>477</v>
      </c>
      <c r="D204" s="4">
        <v>0</v>
      </c>
      <c r="E204" s="4">
        <v>0</v>
      </c>
      <c r="F204" s="4">
        <v>0</v>
      </c>
      <c r="G204" s="4">
        <v>0</v>
      </c>
      <c r="H204" s="4">
        <v>0</v>
      </c>
      <c r="I204" s="4">
        <v>0</v>
      </c>
      <c r="J204" s="4">
        <v>0</v>
      </c>
      <c r="K204" s="4">
        <v>0</v>
      </c>
      <c r="L204" s="4">
        <v>0</v>
      </c>
      <c r="M204" s="4">
        <v>0</v>
      </c>
      <c r="N204" s="168">
        <v>0</v>
      </c>
    </row>
    <row r="205" spans="1:14" ht="14">
      <c r="A205" t="s">
        <v>595</v>
      </c>
      <c r="B205" t="s">
        <v>5423</v>
      </c>
      <c r="C205" t="s">
        <v>479</v>
      </c>
      <c r="D205" s="4">
        <v>0</v>
      </c>
      <c r="E205" s="4">
        <v>0</v>
      </c>
      <c r="F205" s="4">
        <v>0</v>
      </c>
      <c r="G205" s="4">
        <v>0</v>
      </c>
      <c r="H205" s="4">
        <v>0</v>
      </c>
      <c r="I205" s="4">
        <v>0</v>
      </c>
      <c r="J205" s="4">
        <v>0</v>
      </c>
      <c r="K205" s="4">
        <v>0</v>
      </c>
      <c r="L205" s="4">
        <v>0</v>
      </c>
      <c r="M205" s="4">
        <v>0</v>
      </c>
      <c r="N205" s="168">
        <v>0</v>
      </c>
    </row>
    <row r="206" spans="1:14" ht="14">
      <c r="A206" t="s">
        <v>596</v>
      </c>
      <c r="B206" t="s">
        <v>5424</v>
      </c>
      <c r="C206" t="s">
        <v>481</v>
      </c>
      <c r="D206" s="4">
        <v>0</v>
      </c>
      <c r="E206" s="4">
        <v>0</v>
      </c>
      <c r="F206" s="4">
        <v>0</v>
      </c>
      <c r="G206" s="4">
        <v>0</v>
      </c>
      <c r="H206" s="4">
        <v>0</v>
      </c>
      <c r="I206" s="4">
        <v>0</v>
      </c>
      <c r="J206" s="4">
        <v>0</v>
      </c>
      <c r="K206" s="4">
        <v>0</v>
      </c>
      <c r="L206" s="4">
        <v>0</v>
      </c>
      <c r="M206" s="4">
        <v>0</v>
      </c>
      <c r="N206" s="168">
        <v>0</v>
      </c>
    </row>
    <row r="207" spans="1:14" ht="14">
      <c r="A207" t="s">
        <v>597</v>
      </c>
      <c r="B207" t="s">
        <v>5425</v>
      </c>
      <c r="C207" t="s">
        <v>483</v>
      </c>
      <c r="D207" s="4">
        <v>0</v>
      </c>
      <c r="E207" s="4">
        <v>0</v>
      </c>
      <c r="F207" s="4">
        <v>0</v>
      </c>
      <c r="G207" s="4">
        <v>0</v>
      </c>
      <c r="H207" s="4">
        <v>0</v>
      </c>
      <c r="I207" s="4">
        <v>0</v>
      </c>
      <c r="J207" s="4">
        <v>0</v>
      </c>
      <c r="K207" s="4">
        <v>0</v>
      </c>
      <c r="L207" s="4">
        <v>0</v>
      </c>
      <c r="M207" s="4">
        <v>0</v>
      </c>
      <c r="N207" s="168">
        <v>0</v>
      </c>
    </row>
    <row r="208" spans="1:14" ht="14">
      <c r="A208" t="s">
        <v>598</v>
      </c>
      <c r="B208" t="s">
        <v>5426</v>
      </c>
      <c r="C208" t="s">
        <v>485</v>
      </c>
      <c r="D208" s="4">
        <v>0</v>
      </c>
      <c r="E208" s="4">
        <v>0</v>
      </c>
      <c r="F208" s="4">
        <v>0</v>
      </c>
      <c r="G208" s="4">
        <v>0</v>
      </c>
      <c r="H208" s="4">
        <v>0</v>
      </c>
      <c r="I208" s="4">
        <v>0</v>
      </c>
      <c r="J208" s="4">
        <v>0</v>
      </c>
      <c r="K208" s="4">
        <v>0</v>
      </c>
      <c r="L208" s="4">
        <v>0</v>
      </c>
      <c r="M208" s="4">
        <v>0</v>
      </c>
      <c r="N208" s="168">
        <v>0</v>
      </c>
    </row>
    <row r="209" spans="1:14" ht="14">
      <c r="A209" t="s">
        <v>599</v>
      </c>
      <c r="B209" t="s">
        <v>5427</v>
      </c>
      <c r="C209" t="s">
        <v>487</v>
      </c>
      <c r="D209" s="4">
        <v>0</v>
      </c>
      <c r="E209" s="4">
        <v>0</v>
      </c>
      <c r="F209" s="4">
        <v>0</v>
      </c>
      <c r="G209" s="4">
        <v>0</v>
      </c>
      <c r="H209" s="4">
        <v>0</v>
      </c>
      <c r="I209" s="4">
        <v>0</v>
      </c>
      <c r="J209" s="4">
        <v>0</v>
      </c>
      <c r="K209" s="4">
        <v>0</v>
      </c>
      <c r="L209" s="4">
        <v>0</v>
      </c>
      <c r="M209" s="4">
        <v>0</v>
      </c>
      <c r="N209" s="168">
        <v>0</v>
      </c>
    </row>
    <row r="210" spans="1:14" ht="14">
      <c r="A210" t="s">
        <v>600</v>
      </c>
      <c r="B210" t="s">
        <v>5428</v>
      </c>
      <c r="C210" t="s">
        <v>489</v>
      </c>
      <c r="D210" s="4">
        <v>0</v>
      </c>
      <c r="E210" s="4">
        <v>0</v>
      </c>
      <c r="F210" s="4">
        <v>0</v>
      </c>
      <c r="G210" s="4">
        <v>0</v>
      </c>
      <c r="H210" s="4">
        <v>0</v>
      </c>
      <c r="I210" s="4">
        <v>0</v>
      </c>
      <c r="J210" s="4">
        <v>0</v>
      </c>
      <c r="K210" s="4">
        <v>0</v>
      </c>
      <c r="L210" s="4">
        <v>0</v>
      </c>
      <c r="M210" s="4">
        <v>0</v>
      </c>
      <c r="N210" s="168">
        <v>0</v>
      </c>
    </row>
    <row r="211" spans="1:14" ht="14">
      <c r="A211" t="s">
        <v>601</v>
      </c>
      <c r="B211" t="s">
        <v>5429</v>
      </c>
      <c r="C211" t="s">
        <v>491</v>
      </c>
      <c r="D211" s="4">
        <v>0</v>
      </c>
      <c r="E211" s="4">
        <v>0</v>
      </c>
      <c r="F211" s="4">
        <v>0</v>
      </c>
      <c r="G211" s="4">
        <v>0</v>
      </c>
      <c r="H211" s="4">
        <v>0</v>
      </c>
      <c r="I211" s="4">
        <v>0</v>
      </c>
      <c r="J211" s="4">
        <v>0</v>
      </c>
      <c r="K211" s="4">
        <v>0</v>
      </c>
      <c r="L211" s="4">
        <v>0</v>
      </c>
      <c r="M211" s="4">
        <v>0</v>
      </c>
      <c r="N211" s="168">
        <v>0</v>
      </c>
    </row>
    <row r="212" spans="1:14" ht="14">
      <c r="A212" t="s">
        <v>602</v>
      </c>
      <c r="B212" t="s">
        <v>5430</v>
      </c>
      <c r="C212" t="s">
        <v>493</v>
      </c>
      <c r="D212" s="4">
        <v>0</v>
      </c>
      <c r="E212" s="4">
        <v>0</v>
      </c>
      <c r="F212" s="4">
        <v>0</v>
      </c>
      <c r="G212" s="4">
        <v>0</v>
      </c>
      <c r="H212" s="4">
        <v>0</v>
      </c>
      <c r="I212" s="4">
        <v>0</v>
      </c>
      <c r="J212" s="4">
        <v>0</v>
      </c>
      <c r="K212" s="4">
        <v>0</v>
      </c>
      <c r="L212" s="4">
        <v>0</v>
      </c>
      <c r="M212" s="4">
        <v>0</v>
      </c>
      <c r="N212" s="168">
        <v>0</v>
      </c>
    </row>
    <row r="213" spans="1:14" ht="14">
      <c r="A213" t="s">
        <v>603</v>
      </c>
      <c r="B213" t="s">
        <v>5431</v>
      </c>
      <c r="C213" t="s">
        <v>495</v>
      </c>
      <c r="D213" s="4">
        <v>0</v>
      </c>
      <c r="E213" s="4">
        <v>0</v>
      </c>
      <c r="F213" s="4">
        <v>0</v>
      </c>
      <c r="G213" s="4">
        <v>0</v>
      </c>
      <c r="H213" s="4">
        <v>0</v>
      </c>
      <c r="I213" s="4">
        <v>0</v>
      </c>
      <c r="J213" s="4">
        <v>0</v>
      </c>
      <c r="K213" s="4">
        <v>0</v>
      </c>
      <c r="L213" s="4">
        <v>0</v>
      </c>
      <c r="M213" s="4">
        <v>0</v>
      </c>
      <c r="N213" s="168">
        <v>0</v>
      </c>
    </row>
    <row r="214" spans="1:14" ht="14">
      <c r="A214" t="s">
        <v>604</v>
      </c>
      <c r="B214" t="s">
        <v>5432</v>
      </c>
      <c r="C214" t="s">
        <v>497</v>
      </c>
      <c r="D214" s="4">
        <v>0</v>
      </c>
      <c r="E214" s="4">
        <v>0</v>
      </c>
      <c r="F214" s="4">
        <v>0</v>
      </c>
      <c r="G214" s="4">
        <v>0</v>
      </c>
      <c r="H214" s="4">
        <v>0</v>
      </c>
      <c r="I214" s="4">
        <v>0</v>
      </c>
      <c r="J214" s="4">
        <v>0</v>
      </c>
      <c r="K214" s="4">
        <v>0</v>
      </c>
      <c r="L214" s="4">
        <v>0</v>
      </c>
      <c r="M214" s="4">
        <v>0</v>
      </c>
      <c r="N214" s="168">
        <v>0</v>
      </c>
    </row>
    <row r="215" spans="1:14" ht="14">
      <c r="A215" t="s">
        <v>605</v>
      </c>
      <c r="B215" t="s">
        <v>5433</v>
      </c>
      <c r="C215" t="s">
        <v>499</v>
      </c>
      <c r="D215" s="4">
        <v>0</v>
      </c>
      <c r="E215" s="4">
        <v>0</v>
      </c>
      <c r="F215" s="4">
        <v>0</v>
      </c>
      <c r="G215" s="4">
        <v>0</v>
      </c>
      <c r="H215" s="4">
        <v>0</v>
      </c>
      <c r="I215" s="4">
        <v>0</v>
      </c>
      <c r="J215" s="4">
        <v>0</v>
      </c>
      <c r="K215" s="4">
        <v>0</v>
      </c>
      <c r="L215" s="4">
        <v>0</v>
      </c>
      <c r="M215" s="4">
        <v>0</v>
      </c>
      <c r="N215" s="168">
        <v>0</v>
      </c>
    </row>
    <row r="216" spans="1:14" ht="14">
      <c r="A216" t="s">
        <v>606</v>
      </c>
      <c r="B216" t="s">
        <v>5434</v>
      </c>
      <c r="C216" t="s">
        <v>501</v>
      </c>
      <c r="D216" s="4">
        <v>0</v>
      </c>
      <c r="E216" s="4">
        <v>0</v>
      </c>
      <c r="F216" s="4">
        <v>0</v>
      </c>
      <c r="G216" s="4">
        <v>0</v>
      </c>
      <c r="H216" s="4">
        <v>0</v>
      </c>
      <c r="I216" s="4">
        <v>0</v>
      </c>
      <c r="J216" s="4">
        <v>0</v>
      </c>
      <c r="K216" s="4">
        <v>0</v>
      </c>
      <c r="L216" s="4">
        <v>0</v>
      </c>
      <c r="M216" s="4">
        <v>0</v>
      </c>
      <c r="N216" s="168">
        <v>0</v>
      </c>
    </row>
    <row r="217" spans="1:14" ht="14">
      <c r="A217" t="s">
        <v>607</v>
      </c>
      <c r="B217" t="s">
        <v>5817</v>
      </c>
      <c r="C217" t="s">
        <v>503</v>
      </c>
      <c r="D217" s="4">
        <v>0</v>
      </c>
      <c r="E217" s="4">
        <v>0</v>
      </c>
      <c r="F217" s="4">
        <v>0</v>
      </c>
      <c r="G217" s="4">
        <v>0</v>
      </c>
      <c r="H217" s="4">
        <v>0</v>
      </c>
      <c r="I217" s="4">
        <v>0</v>
      </c>
      <c r="J217" s="4">
        <v>0</v>
      </c>
      <c r="K217" s="4">
        <v>0</v>
      </c>
      <c r="L217" s="4">
        <v>0</v>
      </c>
      <c r="M217" s="4">
        <v>0</v>
      </c>
      <c r="N217" s="168">
        <v>0</v>
      </c>
    </row>
    <row r="218" spans="1:14" ht="14">
      <c r="A218" t="s">
        <v>608</v>
      </c>
      <c r="B218" t="s">
        <v>5435</v>
      </c>
      <c r="C218" t="s">
        <v>442</v>
      </c>
      <c r="D218" s="4">
        <v>846992.6</v>
      </c>
      <c r="E218" s="4">
        <v>846992.6</v>
      </c>
      <c r="F218" s="4">
        <v>846992.6</v>
      </c>
      <c r="G218" s="4">
        <v>846992.6</v>
      </c>
      <c r="H218" s="4">
        <v>846992.6</v>
      </c>
      <c r="I218" s="4">
        <v>846992.6</v>
      </c>
      <c r="J218" s="4">
        <v>846992.6</v>
      </c>
      <c r="K218" s="4">
        <v>674221.2</v>
      </c>
      <c r="L218" s="4">
        <v>674221.2</v>
      </c>
      <c r="M218" s="4">
        <v>674221.2</v>
      </c>
      <c r="N218" s="168">
        <v>7951611.7999999998</v>
      </c>
    </row>
    <row r="219" spans="1:14" ht="14">
      <c r="A219" t="s">
        <v>609</v>
      </c>
      <c r="B219" t="s">
        <v>5436</v>
      </c>
      <c r="C219" t="s">
        <v>444</v>
      </c>
      <c r="D219" s="4">
        <v>7068.4</v>
      </c>
      <c r="E219" s="4">
        <v>7068.4</v>
      </c>
      <c r="F219" s="4">
        <v>7068.4</v>
      </c>
      <c r="G219" s="4">
        <v>7068.4</v>
      </c>
      <c r="H219" s="4">
        <v>7068.4</v>
      </c>
      <c r="I219" s="4">
        <v>7068.4</v>
      </c>
      <c r="J219" s="4">
        <v>7068.4</v>
      </c>
      <c r="K219" s="4">
        <v>1430.8</v>
      </c>
      <c r="L219" s="4">
        <v>1430.8</v>
      </c>
      <c r="M219" s="4">
        <v>1430.8</v>
      </c>
      <c r="N219" s="168">
        <v>53771.200000000012</v>
      </c>
    </row>
    <row r="220" spans="1:14" ht="14">
      <c r="A220" t="s">
        <v>610</v>
      </c>
      <c r="B220" t="s">
        <v>5437</v>
      </c>
      <c r="C220" t="s">
        <v>683</v>
      </c>
      <c r="D220" s="4">
        <v>55315.9</v>
      </c>
      <c r="E220" s="4">
        <v>55315.9</v>
      </c>
      <c r="F220" s="4">
        <v>55315.9</v>
      </c>
      <c r="G220" s="4">
        <v>55315.9</v>
      </c>
      <c r="H220" s="4">
        <v>55315.9</v>
      </c>
      <c r="I220" s="4">
        <v>55315.9</v>
      </c>
      <c r="J220" s="4">
        <v>55315.9</v>
      </c>
      <c r="K220" s="4">
        <v>13550.4</v>
      </c>
      <c r="L220" s="4">
        <v>13550.4</v>
      </c>
      <c r="M220" s="4">
        <v>13550.4</v>
      </c>
      <c r="N220" s="168">
        <v>427862.50000000012</v>
      </c>
    </row>
    <row r="221" spans="1:14" ht="14">
      <c r="A221" t="s">
        <v>611</v>
      </c>
      <c r="B221" t="s">
        <v>5438</v>
      </c>
      <c r="C221" t="s">
        <v>447</v>
      </c>
      <c r="D221" s="4">
        <v>1096.5</v>
      </c>
      <c r="E221" s="4">
        <v>1096.5</v>
      </c>
      <c r="F221" s="4">
        <v>1096.5</v>
      </c>
      <c r="G221" s="4">
        <v>1096.5</v>
      </c>
      <c r="H221" s="4">
        <v>1096.5</v>
      </c>
      <c r="I221" s="4">
        <v>1096.5</v>
      </c>
      <c r="J221" s="4">
        <v>1096.5</v>
      </c>
      <c r="K221" s="4">
        <v>755.2</v>
      </c>
      <c r="L221" s="4">
        <v>755.2</v>
      </c>
      <c r="M221" s="4">
        <v>755.2</v>
      </c>
      <c r="N221" s="168">
        <v>9941.1000000000022</v>
      </c>
    </row>
    <row r="222" spans="1:14" ht="14">
      <c r="A222" t="s">
        <v>612</v>
      </c>
      <c r="B222" t="s">
        <v>5439</v>
      </c>
      <c r="C222" t="s">
        <v>449</v>
      </c>
      <c r="D222" s="4">
        <v>76739</v>
      </c>
      <c r="E222" s="4">
        <v>76739</v>
      </c>
      <c r="F222" s="4">
        <v>76739</v>
      </c>
      <c r="G222" s="4">
        <v>76739</v>
      </c>
      <c r="H222" s="4">
        <v>76739</v>
      </c>
      <c r="I222" s="4">
        <v>76739</v>
      </c>
      <c r="J222" s="4">
        <v>76739</v>
      </c>
      <c r="K222" s="4">
        <v>29904.400000000001</v>
      </c>
      <c r="L222" s="4">
        <v>29904.400000000001</v>
      </c>
      <c r="M222" s="4">
        <v>29904.400000000001</v>
      </c>
      <c r="N222" s="168">
        <v>626886.20000000007</v>
      </c>
    </row>
    <row r="223" spans="1:14" ht="14">
      <c r="A223" t="s">
        <v>613</v>
      </c>
      <c r="B223" t="s">
        <v>5440</v>
      </c>
      <c r="C223" t="s">
        <v>451</v>
      </c>
      <c r="D223" s="4">
        <v>0</v>
      </c>
      <c r="E223" s="4">
        <v>0</v>
      </c>
      <c r="F223" s="4">
        <v>0</v>
      </c>
      <c r="G223" s="4">
        <v>0</v>
      </c>
      <c r="H223" s="4">
        <v>0</v>
      </c>
      <c r="I223" s="4">
        <v>0</v>
      </c>
      <c r="J223" s="4">
        <v>0</v>
      </c>
      <c r="K223" s="4">
        <v>0</v>
      </c>
      <c r="L223" s="4">
        <v>0</v>
      </c>
      <c r="M223" s="4">
        <v>0</v>
      </c>
      <c r="N223" s="168">
        <v>0</v>
      </c>
    </row>
    <row r="224" spans="1:14" ht="14">
      <c r="A224" t="s">
        <v>614</v>
      </c>
      <c r="B224" t="s">
        <v>5441</v>
      </c>
      <c r="C224" t="s">
        <v>453</v>
      </c>
      <c r="D224" s="4">
        <v>0</v>
      </c>
      <c r="E224" s="4">
        <v>0</v>
      </c>
      <c r="F224" s="4">
        <v>0</v>
      </c>
      <c r="G224" s="4">
        <v>0</v>
      </c>
      <c r="H224" s="4">
        <v>0</v>
      </c>
      <c r="I224" s="4">
        <v>0</v>
      </c>
      <c r="J224" s="4">
        <v>0</v>
      </c>
      <c r="K224" s="4">
        <v>0</v>
      </c>
      <c r="L224" s="4">
        <v>0</v>
      </c>
      <c r="M224" s="4">
        <v>0</v>
      </c>
      <c r="N224" s="168">
        <v>0</v>
      </c>
    </row>
    <row r="225" spans="1:14" ht="14">
      <c r="A225" t="s">
        <v>615</v>
      </c>
      <c r="B225" t="s">
        <v>5442</v>
      </c>
      <c r="C225" t="s">
        <v>455</v>
      </c>
      <c r="D225" s="4">
        <v>0</v>
      </c>
      <c r="E225" s="4">
        <v>0</v>
      </c>
      <c r="F225" s="4">
        <v>0</v>
      </c>
      <c r="G225" s="4">
        <v>0</v>
      </c>
      <c r="H225" s="4">
        <v>0</v>
      </c>
      <c r="I225" s="4">
        <v>0</v>
      </c>
      <c r="J225" s="4">
        <v>0</v>
      </c>
      <c r="K225" s="4">
        <v>0</v>
      </c>
      <c r="L225" s="4">
        <v>0</v>
      </c>
      <c r="M225" s="4">
        <v>0</v>
      </c>
      <c r="N225" s="168">
        <v>0</v>
      </c>
    </row>
    <row r="226" spans="1:14" ht="14">
      <c r="A226" t="s">
        <v>616</v>
      </c>
      <c r="B226" t="s">
        <v>5443</v>
      </c>
      <c r="C226" t="s">
        <v>457</v>
      </c>
      <c r="D226" s="4">
        <v>0</v>
      </c>
      <c r="E226" s="4">
        <v>0</v>
      </c>
      <c r="F226" s="4">
        <v>0</v>
      </c>
      <c r="G226" s="4">
        <v>0</v>
      </c>
      <c r="H226" s="4">
        <v>0</v>
      </c>
      <c r="I226" s="4">
        <v>0</v>
      </c>
      <c r="J226" s="4">
        <v>0</v>
      </c>
      <c r="K226" s="4">
        <v>0</v>
      </c>
      <c r="L226" s="4">
        <v>0</v>
      </c>
      <c r="M226" s="4">
        <v>0</v>
      </c>
      <c r="N226" s="168">
        <v>0</v>
      </c>
    </row>
    <row r="227" spans="1:14" ht="14">
      <c r="A227" t="s">
        <v>617</v>
      </c>
      <c r="B227" t="s">
        <v>5444</v>
      </c>
      <c r="C227" t="s">
        <v>459</v>
      </c>
      <c r="D227" s="4">
        <v>0</v>
      </c>
      <c r="E227" s="4">
        <v>0</v>
      </c>
      <c r="F227" s="4">
        <v>0</v>
      </c>
      <c r="G227" s="4">
        <v>0</v>
      </c>
      <c r="H227" s="4">
        <v>0</v>
      </c>
      <c r="I227" s="4">
        <v>0</v>
      </c>
      <c r="J227" s="4">
        <v>0</v>
      </c>
      <c r="K227" s="4">
        <v>0</v>
      </c>
      <c r="L227" s="4">
        <v>0</v>
      </c>
      <c r="M227" s="4">
        <v>0</v>
      </c>
      <c r="N227" s="168">
        <v>0</v>
      </c>
    </row>
    <row r="228" spans="1:14" ht="14">
      <c r="A228" t="s">
        <v>618</v>
      </c>
      <c r="B228" t="s">
        <v>5445</v>
      </c>
      <c r="C228" t="s">
        <v>461</v>
      </c>
      <c r="D228" s="4">
        <v>0</v>
      </c>
      <c r="E228" s="4">
        <v>0</v>
      </c>
      <c r="F228" s="4">
        <v>0</v>
      </c>
      <c r="G228" s="4">
        <v>0</v>
      </c>
      <c r="H228" s="4">
        <v>0</v>
      </c>
      <c r="I228" s="4">
        <v>0</v>
      </c>
      <c r="J228" s="4">
        <v>0</v>
      </c>
      <c r="K228" s="4">
        <v>0</v>
      </c>
      <c r="L228" s="4">
        <v>0</v>
      </c>
      <c r="M228" s="4">
        <v>0</v>
      </c>
      <c r="N228" s="168">
        <v>0</v>
      </c>
    </row>
    <row r="229" spans="1:14" ht="14">
      <c r="A229" t="s">
        <v>619</v>
      </c>
      <c r="B229" t="s">
        <v>5446</v>
      </c>
      <c r="C229" t="s">
        <v>463</v>
      </c>
      <c r="D229" s="4">
        <v>0</v>
      </c>
      <c r="E229" s="4">
        <v>0</v>
      </c>
      <c r="F229" s="4">
        <v>0</v>
      </c>
      <c r="G229" s="4">
        <v>0</v>
      </c>
      <c r="H229" s="4">
        <v>0</v>
      </c>
      <c r="I229" s="4">
        <v>0</v>
      </c>
      <c r="J229" s="4">
        <v>0</v>
      </c>
      <c r="K229" s="4">
        <v>0</v>
      </c>
      <c r="L229" s="4">
        <v>0</v>
      </c>
      <c r="M229" s="4">
        <v>0</v>
      </c>
      <c r="N229" s="168">
        <v>0</v>
      </c>
    </row>
    <row r="230" spans="1:14" ht="14">
      <c r="A230" t="s">
        <v>620</v>
      </c>
      <c r="B230" t="s">
        <v>5447</v>
      </c>
      <c r="C230" t="s">
        <v>465</v>
      </c>
      <c r="D230" s="4">
        <v>0</v>
      </c>
      <c r="E230" s="4">
        <v>0</v>
      </c>
      <c r="F230" s="4">
        <v>0</v>
      </c>
      <c r="G230" s="4">
        <v>0</v>
      </c>
      <c r="H230" s="4">
        <v>0</v>
      </c>
      <c r="I230" s="4">
        <v>0</v>
      </c>
      <c r="J230" s="4">
        <v>0</v>
      </c>
      <c r="K230" s="4">
        <v>0</v>
      </c>
      <c r="L230" s="4">
        <v>0</v>
      </c>
      <c r="M230" s="4">
        <v>0</v>
      </c>
      <c r="N230" s="168">
        <v>0</v>
      </c>
    </row>
    <row r="231" spans="1:14" ht="14">
      <c r="A231" t="s">
        <v>621</v>
      </c>
      <c r="B231" t="s">
        <v>5448</v>
      </c>
      <c r="C231" t="s">
        <v>467</v>
      </c>
      <c r="D231" s="4">
        <v>0</v>
      </c>
      <c r="E231" s="4">
        <v>0</v>
      </c>
      <c r="F231" s="4">
        <v>0</v>
      </c>
      <c r="G231" s="4">
        <v>0</v>
      </c>
      <c r="H231" s="4">
        <v>0</v>
      </c>
      <c r="I231" s="4">
        <v>0</v>
      </c>
      <c r="J231" s="4">
        <v>0</v>
      </c>
      <c r="K231" s="4">
        <v>0</v>
      </c>
      <c r="L231" s="4">
        <v>0</v>
      </c>
      <c r="M231" s="4">
        <v>0</v>
      </c>
      <c r="N231" s="168">
        <v>0</v>
      </c>
    </row>
    <row r="232" spans="1:14" ht="14">
      <c r="A232" t="s">
        <v>622</v>
      </c>
      <c r="B232" t="s">
        <v>5449</v>
      </c>
      <c r="C232" t="s">
        <v>469</v>
      </c>
      <c r="D232" s="4">
        <v>0</v>
      </c>
      <c r="E232" s="4">
        <v>0</v>
      </c>
      <c r="F232" s="4">
        <v>0</v>
      </c>
      <c r="G232" s="4">
        <v>0</v>
      </c>
      <c r="H232" s="4">
        <v>0</v>
      </c>
      <c r="I232" s="4">
        <v>0</v>
      </c>
      <c r="J232" s="4">
        <v>0</v>
      </c>
      <c r="K232" s="4">
        <v>0</v>
      </c>
      <c r="L232" s="4">
        <v>0</v>
      </c>
      <c r="M232" s="4">
        <v>0</v>
      </c>
      <c r="N232" s="168">
        <v>0</v>
      </c>
    </row>
    <row r="233" spans="1:14" ht="14">
      <c r="A233" t="s">
        <v>623</v>
      </c>
      <c r="B233" t="s">
        <v>5450</v>
      </c>
      <c r="C233" t="s">
        <v>471</v>
      </c>
      <c r="D233" s="4">
        <v>0</v>
      </c>
      <c r="E233" s="4">
        <v>0</v>
      </c>
      <c r="F233" s="4">
        <v>0</v>
      </c>
      <c r="G233" s="4">
        <v>0</v>
      </c>
      <c r="H233" s="4">
        <v>0</v>
      </c>
      <c r="I233" s="4">
        <v>0</v>
      </c>
      <c r="J233" s="4">
        <v>0</v>
      </c>
      <c r="K233" s="4">
        <v>0</v>
      </c>
      <c r="L233" s="4">
        <v>0</v>
      </c>
      <c r="M233" s="4">
        <v>0</v>
      </c>
      <c r="N233" s="168">
        <v>0</v>
      </c>
    </row>
    <row r="234" spans="1:14" ht="14">
      <c r="A234" t="s">
        <v>624</v>
      </c>
      <c r="B234" t="s">
        <v>5451</v>
      </c>
      <c r="C234" t="s">
        <v>473</v>
      </c>
      <c r="D234" s="4">
        <v>0</v>
      </c>
      <c r="E234" s="4">
        <v>0</v>
      </c>
      <c r="F234" s="4">
        <v>0</v>
      </c>
      <c r="G234" s="4">
        <v>0</v>
      </c>
      <c r="H234" s="4">
        <v>0</v>
      </c>
      <c r="I234" s="4">
        <v>0</v>
      </c>
      <c r="J234" s="4">
        <v>0</v>
      </c>
      <c r="K234" s="4">
        <v>0</v>
      </c>
      <c r="L234" s="4">
        <v>0</v>
      </c>
      <c r="M234" s="4">
        <v>0</v>
      </c>
      <c r="N234" s="168">
        <v>0</v>
      </c>
    </row>
    <row r="235" spans="1:14" ht="14">
      <c r="A235" t="s">
        <v>625</v>
      </c>
      <c r="B235" t="s">
        <v>5452</v>
      </c>
      <c r="C235" t="s">
        <v>475</v>
      </c>
      <c r="D235" s="4">
        <v>0</v>
      </c>
      <c r="E235" s="4">
        <v>0</v>
      </c>
      <c r="F235" s="4">
        <v>0</v>
      </c>
      <c r="G235" s="4">
        <v>0</v>
      </c>
      <c r="H235" s="4">
        <v>0</v>
      </c>
      <c r="I235" s="4">
        <v>0</v>
      </c>
      <c r="J235" s="4">
        <v>0</v>
      </c>
      <c r="K235" s="4">
        <v>0</v>
      </c>
      <c r="L235" s="4">
        <v>0</v>
      </c>
      <c r="M235" s="4">
        <v>0</v>
      </c>
      <c r="N235" s="168">
        <v>0</v>
      </c>
    </row>
    <row r="236" spans="1:14" ht="14">
      <c r="A236" t="s">
        <v>626</v>
      </c>
      <c r="B236" t="s">
        <v>5453</v>
      </c>
      <c r="C236" t="s">
        <v>477</v>
      </c>
      <c r="D236" s="4">
        <v>0</v>
      </c>
      <c r="E236" s="4">
        <v>0</v>
      </c>
      <c r="F236" s="4">
        <v>0</v>
      </c>
      <c r="G236" s="4">
        <v>0</v>
      </c>
      <c r="H236" s="4">
        <v>0</v>
      </c>
      <c r="I236" s="4">
        <v>0</v>
      </c>
      <c r="J236" s="4">
        <v>0</v>
      </c>
      <c r="K236" s="4">
        <v>0</v>
      </c>
      <c r="L236" s="4">
        <v>0</v>
      </c>
      <c r="M236" s="4">
        <v>0</v>
      </c>
      <c r="N236" s="168">
        <v>0</v>
      </c>
    </row>
    <row r="237" spans="1:14" ht="14">
      <c r="A237" t="s">
        <v>627</v>
      </c>
      <c r="B237" t="s">
        <v>5454</v>
      </c>
      <c r="C237" t="s">
        <v>479</v>
      </c>
      <c r="D237" s="4">
        <v>0</v>
      </c>
      <c r="E237" s="4">
        <v>0</v>
      </c>
      <c r="F237" s="4">
        <v>0</v>
      </c>
      <c r="G237" s="4">
        <v>0</v>
      </c>
      <c r="H237" s="4">
        <v>0</v>
      </c>
      <c r="I237" s="4">
        <v>0</v>
      </c>
      <c r="J237" s="4">
        <v>0</v>
      </c>
      <c r="K237" s="4">
        <v>0</v>
      </c>
      <c r="L237" s="4">
        <v>0</v>
      </c>
      <c r="M237" s="4">
        <v>0</v>
      </c>
      <c r="N237" s="168">
        <v>0</v>
      </c>
    </row>
    <row r="238" spans="1:14" ht="14">
      <c r="A238" t="s">
        <v>628</v>
      </c>
      <c r="B238" t="s">
        <v>5455</v>
      </c>
      <c r="C238" t="s">
        <v>481</v>
      </c>
      <c r="D238" s="4">
        <v>0</v>
      </c>
      <c r="E238" s="4">
        <v>0</v>
      </c>
      <c r="F238" s="4">
        <v>0</v>
      </c>
      <c r="G238" s="4">
        <v>0</v>
      </c>
      <c r="H238" s="4">
        <v>0</v>
      </c>
      <c r="I238" s="4">
        <v>0</v>
      </c>
      <c r="J238" s="4">
        <v>0</v>
      </c>
      <c r="K238" s="4">
        <v>0</v>
      </c>
      <c r="L238" s="4">
        <v>0</v>
      </c>
      <c r="M238" s="4">
        <v>0</v>
      </c>
      <c r="N238" s="168">
        <v>0</v>
      </c>
    </row>
    <row r="239" spans="1:14" ht="14">
      <c r="A239" t="s">
        <v>629</v>
      </c>
      <c r="B239" t="s">
        <v>5456</v>
      </c>
      <c r="C239" t="s">
        <v>483</v>
      </c>
      <c r="D239" s="4">
        <v>0</v>
      </c>
      <c r="E239" s="4">
        <v>0</v>
      </c>
      <c r="F239" s="4">
        <v>0</v>
      </c>
      <c r="G239" s="4">
        <v>0</v>
      </c>
      <c r="H239" s="4">
        <v>0</v>
      </c>
      <c r="I239" s="4">
        <v>0</v>
      </c>
      <c r="J239" s="4">
        <v>0</v>
      </c>
      <c r="K239" s="4">
        <v>0</v>
      </c>
      <c r="L239" s="4">
        <v>0</v>
      </c>
      <c r="M239" s="4">
        <v>0</v>
      </c>
      <c r="N239" s="168">
        <v>0</v>
      </c>
    </row>
    <row r="240" spans="1:14" ht="14">
      <c r="A240" t="s">
        <v>630</v>
      </c>
      <c r="B240" t="s">
        <v>5457</v>
      </c>
      <c r="C240" t="s">
        <v>485</v>
      </c>
      <c r="D240" s="4">
        <v>0</v>
      </c>
      <c r="E240" s="4">
        <v>0</v>
      </c>
      <c r="F240" s="4">
        <v>0</v>
      </c>
      <c r="G240" s="4">
        <v>0</v>
      </c>
      <c r="H240" s="4">
        <v>0</v>
      </c>
      <c r="I240" s="4">
        <v>0</v>
      </c>
      <c r="J240" s="4">
        <v>0</v>
      </c>
      <c r="K240" s="4">
        <v>0</v>
      </c>
      <c r="L240" s="4">
        <v>0</v>
      </c>
      <c r="M240" s="4">
        <v>0</v>
      </c>
      <c r="N240" s="168">
        <v>0</v>
      </c>
    </row>
    <row r="241" spans="1:14" ht="14">
      <c r="A241" t="s">
        <v>631</v>
      </c>
      <c r="B241" t="s">
        <v>5458</v>
      </c>
      <c r="C241" t="s">
        <v>487</v>
      </c>
      <c r="D241" s="4">
        <v>0</v>
      </c>
      <c r="E241" s="4">
        <v>0</v>
      </c>
      <c r="F241" s="4">
        <v>0</v>
      </c>
      <c r="G241" s="4">
        <v>0</v>
      </c>
      <c r="H241" s="4">
        <v>0</v>
      </c>
      <c r="I241" s="4">
        <v>0</v>
      </c>
      <c r="J241" s="4">
        <v>0</v>
      </c>
      <c r="K241" s="4">
        <v>0</v>
      </c>
      <c r="L241" s="4">
        <v>0</v>
      </c>
      <c r="M241" s="4">
        <v>0</v>
      </c>
      <c r="N241" s="168">
        <v>0</v>
      </c>
    </row>
    <row r="242" spans="1:14" ht="14">
      <c r="A242" t="s">
        <v>632</v>
      </c>
      <c r="B242" t="s">
        <v>5459</v>
      </c>
      <c r="C242" t="s">
        <v>489</v>
      </c>
      <c r="D242" s="4">
        <v>0</v>
      </c>
      <c r="E242" s="4">
        <v>0</v>
      </c>
      <c r="F242" s="4">
        <v>0</v>
      </c>
      <c r="G242" s="4">
        <v>0</v>
      </c>
      <c r="H242" s="4">
        <v>0</v>
      </c>
      <c r="I242" s="4">
        <v>0</v>
      </c>
      <c r="J242" s="4">
        <v>0</v>
      </c>
      <c r="K242" s="4">
        <v>0</v>
      </c>
      <c r="L242" s="4">
        <v>0</v>
      </c>
      <c r="M242" s="4">
        <v>0</v>
      </c>
      <c r="N242" s="168">
        <v>0</v>
      </c>
    </row>
    <row r="243" spans="1:14" ht="14">
      <c r="A243" t="s">
        <v>633</v>
      </c>
      <c r="B243" t="s">
        <v>5460</v>
      </c>
      <c r="C243" t="s">
        <v>491</v>
      </c>
      <c r="D243" s="4">
        <v>0</v>
      </c>
      <c r="E243" s="4">
        <v>0</v>
      </c>
      <c r="F243" s="4">
        <v>0</v>
      </c>
      <c r="G243" s="4">
        <v>0</v>
      </c>
      <c r="H243" s="4">
        <v>0</v>
      </c>
      <c r="I243" s="4">
        <v>0</v>
      </c>
      <c r="J243" s="4">
        <v>0</v>
      </c>
      <c r="K243" s="4">
        <v>0</v>
      </c>
      <c r="L243" s="4">
        <v>0</v>
      </c>
      <c r="M243" s="4">
        <v>0</v>
      </c>
      <c r="N243" s="168">
        <v>0</v>
      </c>
    </row>
    <row r="244" spans="1:14" ht="14">
      <c r="A244" t="s">
        <v>634</v>
      </c>
      <c r="B244" t="s">
        <v>5461</v>
      </c>
      <c r="C244" t="s">
        <v>493</v>
      </c>
      <c r="D244" s="4">
        <v>0</v>
      </c>
      <c r="E244" s="4">
        <v>0</v>
      </c>
      <c r="F244" s="4">
        <v>0</v>
      </c>
      <c r="G244" s="4">
        <v>0</v>
      </c>
      <c r="H244" s="4">
        <v>0</v>
      </c>
      <c r="I244" s="4">
        <v>0</v>
      </c>
      <c r="J244" s="4">
        <v>0</v>
      </c>
      <c r="K244" s="4">
        <v>0</v>
      </c>
      <c r="L244" s="4">
        <v>0</v>
      </c>
      <c r="M244" s="4">
        <v>0</v>
      </c>
      <c r="N244" s="168">
        <v>0</v>
      </c>
    </row>
    <row r="245" spans="1:14" ht="14">
      <c r="A245" t="s">
        <v>635</v>
      </c>
      <c r="B245" t="s">
        <v>5462</v>
      </c>
      <c r="C245" t="s">
        <v>495</v>
      </c>
      <c r="D245" s="4">
        <v>0</v>
      </c>
      <c r="E245" s="4">
        <v>0</v>
      </c>
      <c r="F245" s="4">
        <v>0</v>
      </c>
      <c r="G245" s="4">
        <v>0</v>
      </c>
      <c r="H245" s="4">
        <v>0</v>
      </c>
      <c r="I245" s="4">
        <v>0</v>
      </c>
      <c r="J245" s="4">
        <v>0</v>
      </c>
      <c r="K245" s="4">
        <v>0</v>
      </c>
      <c r="L245" s="4">
        <v>0</v>
      </c>
      <c r="M245" s="4">
        <v>0</v>
      </c>
      <c r="N245" s="168">
        <v>0</v>
      </c>
    </row>
    <row r="246" spans="1:14" ht="14">
      <c r="A246" t="s">
        <v>636</v>
      </c>
      <c r="B246" t="s">
        <v>5463</v>
      </c>
      <c r="C246" t="s">
        <v>497</v>
      </c>
      <c r="D246" s="4">
        <v>0</v>
      </c>
      <c r="E246" s="4">
        <v>0</v>
      </c>
      <c r="F246" s="4">
        <v>0</v>
      </c>
      <c r="G246" s="4">
        <v>0</v>
      </c>
      <c r="H246" s="4">
        <v>0</v>
      </c>
      <c r="I246" s="4">
        <v>0</v>
      </c>
      <c r="J246" s="4">
        <v>0</v>
      </c>
      <c r="K246" s="4">
        <v>0</v>
      </c>
      <c r="L246" s="4">
        <v>0</v>
      </c>
      <c r="M246" s="4">
        <v>0</v>
      </c>
      <c r="N246" s="168">
        <v>0</v>
      </c>
    </row>
    <row r="247" spans="1:14" ht="14">
      <c r="A247" t="s">
        <v>637</v>
      </c>
      <c r="B247" t="s">
        <v>5464</v>
      </c>
      <c r="C247" t="s">
        <v>499</v>
      </c>
      <c r="D247" s="4">
        <v>0</v>
      </c>
      <c r="E247" s="4">
        <v>0</v>
      </c>
      <c r="F247" s="4">
        <v>0</v>
      </c>
      <c r="G247" s="4">
        <v>0</v>
      </c>
      <c r="H247" s="4">
        <v>0</v>
      </c>
      <c r="I247" s="4">
        <v>0</v>
      </c>
      <c r="J247" s="4">
        <v>0</v>
      </c>
      <c r="K247" s="4">
        <v>0</v>
      </c>
      <c r="L247" s="4">
        <v>0</v>
      </c>
      <c r="M247" s="4">
        <v>0</v>
      </c>
      <c r="N247" s="168">
        <v>0</v>
      </c>
    </row>
    <row r="248" spans="1:14" ht="14">
      <c r="A248" t="s">
        <v>638</v>
      </c>
      <c r="B248" t="s">
        <v>5465</v>
      </c>
      <c r="C248" t="s">
        <v>501</v>
      </c>
      <c r="D248" s="4">
        <v>0</v>
      </c>
      <c r="E248" s="4">
        <v>0</v>
      </c>
      <c r="F248" s="4">
        <v>0</v>
      </c>
      <c r="G248" s="4">
        <v>0</v>
      </c>
      <c r="H248" s="4">
        <v>0</v>
      </c>
      <c r="I248" s="4">
        <v>0</v>
      </c>
      <c r="J248" s="4">
        <v>0</v>
      </c>
      <c r="K248" s="4">
        <v>0</v>
      </c>
      <c r="L248" s="4">
        <v>0</v>
      </c>
      <c r="M248" s="4">
        <v>0</v>
      </c>
      <c r="N248" s="168">
        <v>0</v>
      </c>
    </row>
    <row r="249" spans="1:14" ht="14">
      <c r="A249" t="s">
        <v>639</v>
      </c>
      <c r="B249" t="s">
        <v>5818</v>
      </c>
      <c r="C249" t="s">
        <v>503</v>
      </c>
      <c r="D249" s="4">
        <v>0</v>
      </c>
      <c r="E249" s="4">
        <v>0</v>
      </c>
      <c r="F249" s="4">
        <v>0</v>
      </c>
      <c r="G249" s="4">
        <v>0</v>
      </c>
      <c r="H249" s="4">
        <v>0</v>
      </c>
      <c r="I249" s="4">
        <v>0</v>
      </c>
      <c r="J249" s="4">
        <v>0</v>
      </c>
      <c r="K249" s="4">
        <v>0</v>
      </c>
      <c r="L249" s="4">
        <v>0</v>
      </c>
      <c r="M249" s="4">
        <v>0</v>
      </c>
      <c r="N249" s="168">
        <v>0</v>
      </c>
    </row>
    <row r="250" spans="1:14" ht="14.5" thickBot="1">
      <c r="D250" s="205">
        <v>6938153.6000000006</v>
      </c>
      <c r="E250" s="205">
        <v>6938153.6000000006</v>
      </c>
      <c r="F250" s="205">
        <v>6938153.6000000006</v>
      </c>
      <c r="G250" s="205">
        <v>6938153.6000000006</v>
      </c>
      <c r="H250" s="205">
        <v>6938153.6000000006</v>
      </c>
      <c r="I250" s="205">
        <v>6938153.6000000006</v>
      </c>
      <c r="J250" s="205">
        <v>6938153.6000000006</v>
      </c>
      <c r="K250" s="205">
        <v>3162779.5999999996</v>
      </c>
      <c r="L250" s="205">
        <v>3162779.5999999996</v>
      </c>
      <c r="M250" s="205">
        <v>3162779.5999999996</v>
      </c>
      <c r="N250" s="205">
        <v>58055414.000000015</v>
      </c>
    </row>
    <row r="251" spans="1:14">
      <c r="D251" s="4"/>
      <c r="E251" s="4"/>
      <c r="F251" s="4"/>
      <c r="G251" s="4"/>
      <c r="H251" s="4"/>
      <c r="I251" s="4"/>
      <c r="J251" s="4"/>
      <c r="K251" s="4"/>
      <c r="L251" s="4"/>
      <c r="M251" s="4"/>
      <c r="N251" s="4"/>
    </row>
  </sheetData>
  <pageMargins left="0.51181102362204722" right="0.31496062992125984" top="0.55118110236220474" bottom="0.74803149606299213" header="0.31496062992125984" footer="0.31496062992125984"/>
  <pageSetup paperSize="9" scale="58" fitToHeight="5" orientation="landscape" r:id="rId1"/>
  <headerFooter>
    <oddFooter>&amp;L&amp;F&amp;C&amp;A&amp;RPage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63B5D-8EDB-455F-8E13-66AC739DE2F6}">
  <sheetPr codeName="Sheet30">
    <tabColor rgb="FFA9D08E"/>
    <pageSetUpPr fitToPage="1"/>
  </sheetPr>
  <dimension ref="A1:N251"/>
  <sheetViews>
    <sheetView workbookViewId="0">
      <selection activeCell="C505" sqref="C505"/>
    </sheetView>
  </sheetViews>
  <sheetFormatPr defaultRowHeight="12.5"/>
  <cols>
    <col min="1" max="1" width="15.453125" customWidth="1"/>
    <col min="2" max="2" width="16.54296875" customWidth="1"/>
    <col min="3" max="3" width="14.54296875" customWidth="1"/>
    <col min="4" max="14" width="15.54296875" customWidth="1"/>
  </cols>
  <sheetData>
    <row r="1" spans="1:14" ht="25">
      <c r="A1" s="91" t="s">
        <v>5819</v>
      </c>
    </row>
    <row r="2" spans="1:14" ht="13">
      <c r="A2" s="135" t="s">
        <v>5923</v>
      </c>
    </row>
    <row r="3" spans="1:14" ht="13">
      <c r="A3" s="40" t="s">
        <v>5712</v>
      </c>
    </row>
    <row r="4" spans="1:14" ht="13.5" thickBot="1">
      <c r="A4" s="40" t="s">
        <v>5713</v>
      </c>
    </row>
    <row r="5" spans="1:14" ht="14">
      <c r="D5" s="166">
        <v>1</v>
      </c>
      <c r="E5" s="166">
        <v>2</v>
      </c>
      <c r="F5" s="166">
        <v>3</v>
      </c>
      <c r="G5" s="166">
        <v>4</v>
      </c>
      <c r="H5" s="166">
        <v>5</v>
      </c>
      <c r="I5" s="166">
        <v>6</v>
      </c>
      <c r="J5" s="166">
        <v>7</v>
      </c>
      <c r="K5" s="166">
        <v>8</v>
      </c>
      <c r="L5" s="166">
        <v>9</v>
      </c>
      <c r="M5" s="166">
        <v>10</v>
      </c>
      <c r="N5" s="167" t="s">
        <v>13</v>
      </c>
    </row>
    <row r="6" spans="1:14" ht="14.5" thickBot="1">
      <c r="C6" s="37" t="s">
        <v>53</v>
      </c>
      <c r="D6" s="203" t="s">
        <v>36</v>
      </c>
      <c r="E6" s="203" t="s">
        <v>37</v>
      </c>
      <c r="F6" s="203" t="s">
        <v>38</v>
      </c>
      <c r="G6" s="203" t="s">
        <v>39</v>
      </c>
      <c r="H6" s="203" t="s">
        <v>282</v>
      </c>
      <c r="I6" s="203" t="s">
        <v>283</v>
      </c>
      <c r="J6" s="203" t="s">
        <v>284</v>
      </c>
      <c r="K6" s="203" t="s">
        <v>699</v>
      </c>
      <c r="L6" s="203" t="s">
        <v>700</v>
      </c>
      <c r="M6" s="203" t="s">
        <v>701</v>
      </c>
      <c r="N6" s="204"/>
    </row>
    <row r="7" spans="1:14" ht="14">
      <c r="A7" t="s">
        <v>441</v>
      </c>
      <c r="B7" t="s">
        <v>5509</v>
      </c>
      <c r="C7" t="s">
        <v>442</v>
      </c>
      <c r="D7" s="4">
        <v>78225</v>
      </c>
      <c r="E7" s="4">
        <v>83768</v>
      </c>
      <c r="F7" s="4">
        <v>89923</v>
      </c>
      <c r="G7" s="4">
        <v>94657</v>
      </c>
      <c r="H7" s="4">
        <v>98320</v>
      </c>
      <c r="I7" s="4">
        <v>102202</v>
      </c>
      <c r="J7" s="4">
        <v>106130</v>
      </c>
      <c r="K7" s="4">
        <v>111398</v>
      </c>
      <c r="L7" s="4">
        <v>116674</v>
      </c>
      <c r="M7" s="4">
        <v>122641</v>
      </c>
      <c r="N7" s="168">
        <v>1003938</v>
      </c>
    </row>
    <row r="8" spans="1:14" ht="14">
      <c r="A8" t="s">
        <v>443</v>
      </c>
      <c r="B8" t="s">
        <v>5510</v>
      </c>
      <c r="C8" t="s">
        <v>444</v>
      </c>
      <c r="D8" s="4">
        <v>0</v>
      </c>
      <c r="E8" s="4">
        <v>0</v>
      </c>
      <c r="F8" s="4">
        <v>0</v>
      </c>
      <c r="G8" s="4">
        <v>0</v>
      </c>
      <c r="H8" s="4">
        <v>0</v>
      </c>
      <c r="I8" s="4">
        <v>0</v>
      </c>
      <c r="J8" s="4">
        <v>0</v>
      </c>
      <c r="K8" s="4">
        <v>0</v>
      </c>
      <c r="L8" s="4">
        <v>0</v>
      </c>
      <c r="M8" s="4">
        <v>0</v>
      </c>
      <c r="N8" s="168">
        <v>0</v>
      </c>
    </row>
    <row r="9" spans="1:14" ht="14">
      <c r="A9" t="s">
        <v>445</v>
      </c>
      <c r="B9" t="s">
        <v>5511</v>
      </c>
      <c r="C9" t="s">
        <v>683</v>
      </c>
      <c r="D9" s="4">
        <v>0</v>
      </c>
      <c r="E9" s="4">
        <v>0</v>
      </c>
      <c r="F9" s="4">
        <v>203583</v>
      </c>
      <c r="G9" s="4">
        <v>772084</v>
      </c>
      <c r="H9" s="4">
        <v>1425230</v>
      </c>
      <c r="I9" s="4">
        <v>2095365</v>
      </c>
      <c r="J9" s="4">
        <v>2780352</v>
      </c>
      <c r="K9" s="4">
        <v>3520484</v>
      </c>
      <c r="L9" s="4">
        <v>4285820</v>
      </c>
      <c r="M9" s="4">
        <v>5102442</v>
      </c>
      <c r="N9" s="168">
        <v>20185360</v>
      </c>
    </row>
    <row r="10" spans="1:14" ht="14">
      <c r="A10" t="s">
        <v>446</v>
      </c>
      <c r="B10" t="s">
        <v>5512</v>
      </c>
      <c r="C10" t="s">
        <v>447</v>
      </c>
      <c r="D10" s="4">
        <v>0</v>
      </c>
      <c r="E10" s="4">
        <v>0</v>
      </c>
      <c r="F10" s="4">
        <v>0</v>
      </c>
      <c r="G10" s="4">
        <v>0</v>
      </c>
      <c r="H10" s="4">
        <v>0</v>
      </c>
      <c r="I10" s="4">
        <v>0</v>
      </c>
      <c r="J10" s="4">
        <v>0</v>
      </c>
      <c r="K10" s="4">
        <v>0</v>
      </c>
      <c r="L10" s="4">
        <v>0</v>
      </c>
      <c r="M10" s="4">
        <v>0</v>
      </c>
      <c r="N10" s="168">
        <v>0</v>
      </c>
    </row>
    <row r="11" spans="1:14" ht="14">
      <c r="A11" t="s">
        <v>448</v>
      </c>
      <c r="B11" t="s">
        <v>5513</v>
      </c>
      <c r="C11" t="s">
        <v>449</v>
      </c>
      <c r="D11" s="4">
        <v>0</v>
      </c>
      <c r="E11" s="4">
        <v>0</v>
      </c>
      <c r="F11" s="4">
        <v>0</v>
      </c>
      <c r="G11" s="4">
        <v>0</v>
      </c>
      <c r="H11" s="4">
        <v>0</v>
      </c>
      <c r="I11" s="4">
        <v>0</v>
      </c>
      <c r="J11" s="4">
        <v>0</v>
      </c>
      <c r="K11" s="4">
        <v>0</v>
      </c>
      <c r="L11" s="4">
        <v>0</v>
      </c>
      <c r="M11" s="4">
        <v>0</v>
      </c>
      <c r="N11" s="168">
        <v>0</v>
      </c>
    </row>
    <row r="12" spans="1:14" ht="14">
      <c r="A12" t="s">
        <v>450</v>
      </c>
      <c r="B12" t="s">
        <v>5514</v>
      </c>
      <c r="C12" t="s">
        <v>451</v>
      </c>
      <c r="D12" s="4">
        <v>0</v>
      </c>
      <c r="E12" s="4">
        <v>0</v>
      </c>
      <c r="F12" s="4">
        <v>0</v>
      </c>
      <c r="G12" s="4">
        <v>0</v>
      </c>
      <c r="H12" s="4">
        <v>0</v>
      </c>
      <c r="I12" s="4">
        <v>0</v>
      </c>
      <c r="J12" s="4">
        <v>0</v>
      </c>
      <c r="K12" s="4">
        <v>0</v>
      </c>
      <c r="L12" s="4">
        <v>0</v>
      </c>
      <c r="M12" s="4">
        <v>0</v>
      </c>
      <c r="N12" s="168">
        <v>0</v>
      </c>
    </row>
    <row r="13" spans="1:14" ht="14">
      <c r="A13" t="s">
        <v>452</v>
      </c>
      <c r="B13" t="s">
        <v>5515</v>
      </c>
      <c r="C13" t="s">
        <v>453</v>
      </c>
      <c r="D13" s="4">
        <v>379873</v>
      </c>
      <c r="E13" s="4">
        <v>1168559</v>
      </c>
      <c r="F13" s="4">
        <v>1697926</v>
      </c>
      <c r="G13" s="4">
        <v>2198347</v>
      </c>
      <c r="H13" s="4">
        <v>2814512</v>
      </c>
      <c r="I13" s="4">
        <v>3718359</v>
      </c>
      <c r="J13" s="4">
        <v>4796862</v>
      </c>
      <c r="K13" s="4">
        <v>5680809</v>
      </c>
      <c r="L13" s="4">
        <v>6109060</v>
      </c>
      <c r="M13" s="4">
        <v>6574363</v>
      </c>
      <c r="N13" s="168">
        <v>35138670</v>
      </c>
    </row>
    <row r="14" spans="1:14" ht="14">
      <c r="A14" t="s">
        <v>454</v>
      </c>
      <c r="B14" t="s">
        <v>5516</v>
      </c>
      <c r="C14" t="s">
        <v>455</v>
      </c>
      <c r="D14" s="4">
        <v>125371</v>
      </c>
      <c r="E14" s="4">
        <v>313691</v>
      </c>
      <c r="F14" s="4">
        <v>377030</v>
      </c>
      <c r="G14" s="4">
        <v>396878</v>
      </c>
      <c r="H14" s="4">
        <v>584911</v>
      </c>
      <c r="I14" s="4">
        <v>1033172</v>
      </c>
      <c r="J14" s="4">
        <v>1550745</v>
      </c>
      <c r="K14" s="4">
        <v>2025395</v>
      </c>
      <c r="L14" s="4">
        <v>2355866</v>
      </c>
      <c r="M14" s="4">
        <v>2812853</v>
      </c>
      <c r="N14" s="168">
        <v>11575912</v>
      </c>
    </row>
    <row r="15" spans="1:14" ht="14">
      <c r="A15" t="s">
        <v>456</v>
      </c>
      <c r="B15" t="s">
        <v>5517</v>
      </c>
      <c r="C15" t="s">
        <v>457</v>
      </c>
      <c r="D15" s="4">
        <v>190487</v>
      </c>
      <c r="E15" s="4">
        <v>718426</v>
      </c>
      <c r="F15" s="4">
        <v>1375864</v>
      </c>
      <c r="G15" s="4">
        <v>1903504</v>
      </c>
      <c r="H15" s="4">
        <v>2533121</v>
      </c>
      <c r="I15" s="4">
        <v>3173618</v>
      </c>
      <c r="J15" s="4">
        <v>3855656</v>
      </c>
      <c r="K15" s="4">
        <v>4529919</v>
      </c>
      <c r="L15" s="4">
        <v>5120292</v>
      </c>
      <c r="M15" s="4">
        <v>5828816</v>
      </c>
      <c r="N15" s="168">
        <v>29229703</v>
      </c>
    </row>
    <row r="16" spans="1:14" ht="14">
      <c r="A16" t="s">
        <v>458</v>
      </c>
      <c r="B16" t="s">
        <v>5518</v>
      </c>
      <c r="C16" t="s">
        <v>459</v>
      </c>
      <c r="D16" s="4">
        <v>0</v>
      </c>
      <c r="E16" s="4">
        <v>0</v>
      </c>
      <c r="F16" s="4">
        <v>0</v>
      </c>
      <c r="G16" s="4">
        <v>0</v>
      </c>
      <c r="H16" s="4">
        <v>0</v>
      </c>
      <c r="I16" s="4">
        <v>0</v>
      </c>
      <c r="J16" s="4">
        <v>0</v>
      </c>
      <c r="K16" s="4">
        <v>0</v>
      </c>
      <c r="L16" s="4">
        <v>0</v>
      </c>
      <c r="M16" s="4">
        <v>0</v>
      </c>
      <c r="N16" s="168">
        <v>0</v>
      </c>
    </row>
    <row r="17" spans="1:14" ht="14">
      <c r="A17" t="s">
        <v>460</v>
      </c>
      <c r="B17" t="s">
        <v>5519</v>
      </c>
      <c r="C17" t="s">
        <v>461</v>
      </c>
      <c r="D17" s="4">
        <v>0</v>
      </c>
      <c r="E17" s="4">
        <v>0</v>
      </c>
      <c r="F17" s="4">
        <v>0</v>
      </c>
      <c r="G17" s="4">
        <v>0</v>
      </c>
      <c r="H17" s="4">
        <v>0</v>
      </c>
      <c r="I17" s="4">
        <v>0</v>
      </c>
      <c r="J17" s="4">
        <v>0</v>
      </c>
      <c r="K17" s="4">
        <v>0</v>
      </c>
      <c r="L17" s="4">
        <v>0</v>
      </c>
      <c r="M17" s="4">
        <v>0</v>
      </c>
      <c r="N17" s="168">
        <v>0</v>
      </c>
    </row>
    <row r="18" spans="1:14" ht="14">
      <c r="A18" t="s">
        <v>462</v>
      </c>
      <c r="B18" t="s">
        <v>5520</v>
      </c>
      <c r="C18" t="s">
        <v>463</v>
      </c>
      <c r="D18" s="4">
        <v>0</v>
      </c>
      <c r="E18" s="4">
        <v>0</v>
      </c>
      <c r="F18" s="4">
        <v>0</v>
      </c>
      <c r="G18" s="4">
        <v>0</v>
      </c>
      <c r="H18" s="4">
        <v>0</v>
      </c>
      <c r="I18" s="4">
        <v>0</v>
      </c>
      <c r="J18" s="4">
        <v>0</v>
      </c>
      <c r="K18" s="4">
        <v>0</v>
      </c>
      <c r="L18" s="4">
        <v>0</v>
      </c>
      <c r="M18" s="4">
        <v>0</v>
      </c>
      <c r="N18" s="168">
        <v>0</v>
      </c>
    </row>
    <row r="19" spans="1:14" ht="14">
      <c r="A19" t="s">
        <v>464</v>
      </c>
      <c r="B19" t="s">
        <v>5521</v>
      </c>
      <c r="C19" t="s">
        <v>465</v>
      </c>
      <c r="D19" s="4">
        <v>0</v>
      </c>
      <c r="E19" s="4">
        <v>0</v>
      </c>
      <c r="F19" s="4">
        <v>0</v>
      </c>
      <c r="G19" s="4">
        <v>0</v>
      </c>
      <c r="H19" s="4">
        <v>0</v>
      </c>
      <c r="I19" s="4">
        <v>0</v>
      </c>
      <c r="J19" s="4">
        <v>0</v>
      </c>
      <c r="K19" s="4">
        <v>0</v>
      </c>
      <c r="L19" s="4">
        <v>0</v>
      </c>
      <c r="M19" s="4">
        <v>0</v>
      </c>
      <c r="N19" s="168">
        <v>0</v>
      </c>
    </row>
    <row r="20" spans="1:14" ht="14">
      <c r="A20" t="s">
        <v>466</v>
      </c>
      <c r="B20" t="s">
        <v>5522</v>
      </c>
      <c r="C20" t="s">
        <v>467</v>
      </c>
      <c r="D20" s="4">
        <v>0</v>
      </c>
      <c r="E20" s="4">
        <v>0</v>
      </c>
      <c r="F20" s="4">
        <v>0</v>
      </c>
      <c r="G20" s="4">
        <v>0</v>
      </c>
      <c r="H20" s="4">
        <v>0</v>
      </c>
      <c r="I20" s="4">
        <v>0</v>
      </c>
      <c r="J20" s="4">
        <v>0</v>
      </c>
      <c r="K20" s="4">
        <v>0</v>
      </c>
      <c r="L20" s="4">
        <v>0</v>
      </c>
      <c r="M20" s="4">
        <v>0</v>
      </c>
      <c r="N20" s="168">
        <v>0</v>
      </c>
    </row>
    <row r="21" spans="1:14" ht="14">
      <c r="A21" t="s">
        <v>468</v>
      </c>
      <c r="B21" t="s">
        <v>5523</v>
      </c>
      <c r="C21" t="s">
        <v>469</v>
      </c>
      <c r="D21" s="4">
        <v>0</v>
      </c>
      <c r="E21" s="4">
        <v>0</v>
      </c>
      <c r="F21" s="4">
        <v>0</v>
      </c>
      <c r="G21" s="4">
        <v>0</v>
      </c>
      <c r="H21" s="4">
        <v>0</v>
      </c>
      <c r="I21" s="4">
        <v>0</v>
      </c>
      <c r="J21" s="4">
        <v>0</v>
      </c>
      <c r="K21" s="4">
        <v>0</v>
      </c>
      <c r="L21" s="4">
        <v>0</v>
      </c>
      <c r="M21" s="4">
        <v>0</v>
      </c>
      <c r="N21" s="168">
        <v>0</v>
      </c>
    </row>
    <row r="22" spans="1:14" ht="14">
      <c r="A22" t="s">
        <v>470</v>
      </c>
      <c r="B22" t="s">
        <v>5524</v>
      </c>
      <c r="C22" t="s">
        <v>471</v>
      </c>
      <c r="D22" s="4">
        <v>467323</v>
      </c>
      <c r="E22" s="4">
        <v>500441</v>
      </c>
      <c r="F22" s="4">
        <v>537208</v>
      </c>
      <c r="G22" s="4">
        <v>565489</v>
      </c>
      <c r="H22" s="4">
        <v>587376</v>
      </c>
      <c r="I22" s="4">
        <v>610568</v>
      </c>
      <c r="J22" s="4">
        <v>634030</v>
      </c>
      <c r="K22" s="4">
        <v>665502</v>
      </c>
      <c r="L22" s="4">
        <v>697021</v>
      </c>
      <c r="M22" s="4">
        <v>732670</v>
      </c>
      <c r="N22" s="168">
        <v>5997628</v>
      </c>
    </row>
    <row r="23" spans="1:14" ht="14">
      <c r="A23" t="s">
        <v>472</v>
      </c>
      <c r="B23" t="s">
        <v>5525</v>
      </c>
      <c r="C23" t="s">
        <v>473</v>
      </c>
      <c r="D23" s="4">
        <v>0</v>
      </c>
      <c r="E23" s="4">
        <v>0</v>
      </c>
      <c r="F23" s="4">
        <v>0</v>
      </c>
      <c r="G23" s="4">
        <v>0</v>
      </c>
      <c r="H23" s="4">
        <v>0</v>
      </c>
      <c r="I23" s="4">
        <v>0</v>
      </c>
      <c r="J23" s="4">
        <v>0</v>
      </c>
      <c r="K23" s="4">
        <v>0</v>
      </c>
      <c r="L23" s="4">
        <v>0</v>
      </c>
      <c r="M23" s="4">
        <v>1</v>
      </c>
      <c r="N23" s="168">
        <v>1</v>
      </c>
    </row>
    <row r="24" spans="1:14" ht="14">
      <c r="A24" t="s">
        <v>474</v>
      </c>
      <c r="B24" t="s">
        <v>5526</v>
      </c>
      <c r="C24" t="s">
        <v>475</v>
      </c>
      <c r="D24" s="4">
        <v>0</v>
      </c>
      <c r="E24" s="4">
        <v>0</v>
      </c>
      <c r="F24" s="4">
        <v>0</v>
      </c>
      <c r="G24" s="4">
        <v>0</v>
      </c>
      <c r="H24" s="4">
        <v>0</v>
      </c>
      <c r="I24" s="4">
        <v>0</v>
      </c>
      <c r="J24" s="4">
        <v>0</v>
      </c>
      <c r="K24" s="4">
        <v>0</v>
      </c>
      <c r="L24" s="4">
        <v>0</v>
      </c>
      <c r="M24" s="4">
        <v>0</v>
      </c>
      <c r="N24" s="168">
        <v>0</v>
      </c>
    </row>
    <row r="25" spans="1:14" ht="14">
      <c r="A25" t="s">
        <v>476</v>
      </c>
      <c r="B25" t="s">
        <v>5527</v>
      </c>
      <c r="C25" t="s">
        <v>477</v>
      </c>
      <c r="D25" s="4">
        <v>0</v>
      </c>
      <c r="E25" s="4">
        <v>0</v>
      </c>
      <c r="F25" s="4">
        <v>0</v>
      </c>
      <c r="G25" s="4">
        <v>0</v>
      </c>
      <c r="H25" s="4">
        <v>0</v>
      </c>
      <c r="I25" s="4">
        <v>0</v>
      </c>
      <c r="J25" s="4">
        <v>0</v>
      </c>
      <c r="K25" s="4">
        <v>0</v>
      </c>
      <c r="L25" s="4">
        <v>0</v>
      </c>
      <c r="M25" s="4">
        <v>0</v>
      </c>
      <c r="N25" s="168">
        <v>0</v>
      </c>
    </row>
    <row r="26" spans="1:14" ht="14">
      <c r="A26" t="s">
        <v>478</v>
      </c>
      <c r="B26" t="s">
        <v>5528</v>
      </c>
      <c r="C26" t="s">
        <v>479</v>
      </c>
      <c r="D26" s="4">
        <v>0</v>
      </c>
      <c r="E26" s="4">
        <v>0</v>
      </c>
      <c r="F26" s="4">
        <v>0</v>
      </c>
      <c r="G26" s="4">
        <v>0</v>
      </c>
      <c r="H26" s="4">
        <v>0</v>
      </c>
      <c r="I26" s="4">
        <v>0</v>
      </c>
      <c r="J26" s="4">
        <v>0</v>
      </c>
      <c r="K26" s="4">
        <v>0</v>
      </c>
      <c r="L26" s="4">
        <v>0</v>
      </c>
      <c r="M26" s="4">
        <v>0</v>
      </c>
      <c r="N26" s="168">
        <v>0</v>
      </c>
    </row>
    <row r="27" spans="1:14" ht="14">
      <c r="A27" t="s">
        <v>480</v>
      </c>
      <c r="B27" t="s">
        <v>5529</v>
      </c>
      <c r="C27" t="s">
        <v>481</v>
      </c>
      <c r="D27" s="4">
        <v>0</v>
      </c>
      <c r="E27" s="4">
        <v>0</v>
      </c>
      <c r="F27" s="4">
        <v>0</v>
      </c>
      <c r="G27" s="4">
        <v>0</v>
      </c>
      <c r="H27" s="4">
        <v>0</v>
      </c>
      <c r="I27" s="4">
        <v>0</v>
      </c>
      <c r="J27" s="4">
        <v>0</v>
      </c>
      <c r="K27" s="4">
        <v>0</v>
      </c>
      <c r="L27" s="4">
        <v>0</v>
      </c>
      <c r="M27" s="4">
        <v>29571</v>
      </c>
      <c r="N27" s="168">
        <v>29571</v>
      </c>
    </row>
    <row r="28" spans="1:14" ht="14">
      <c r="A28" t="s">
        <v>482</v>
      </c>
      <c r="B28" t="s">
        <v>5530</v>
      </c>
      <c r="C28" t="s">
        <v>483</v>
      </c>
      <c r="D28" s="4">
        <v>0</v>
      </c>
      <c r="E28" s="4">
        <v>0</v>
      </c>
      <c r="F28" s="4">
        <v>0</v>
      </c>
      <c r="G28" s="4">
        <v>0</v>
      </c>
      <c r="H28" s="4">
        <v>0</v>
      </c>
      <c r="I28" s="4">
        <v>0</v>
      </c>
      <c r="J28" s="4">
        <v>0</v>
      </c>
      <c r="K28" s="4">
        <v>0</v>
      </c>
      <c r="L28" s="4">
        <v>0</v>
      </c>
      <c r="M28" s="4">
        <v>0</v>
      </c>
      <c r="N28" s="168">
        <v>0</v>
      </c>
    </row>
    <row r="29" spans="1:14" ht="14">
      <c r="A29" t="s">
        <v>484</v>
      </c>
      <c r="B29" t="s">
        <v>5531</v>
      </c>
      <c r="C29" t="s">
        <v>485</v>
      </c>
      <c r="D29" s="4">
        <v>0</v>
      </c>
      <c r="E29" s="4">
        <v>0</v>
      </c>
      <c r="F29" s="4">
        <v>0</v>
      </c>
      <c r="G29" s="4">
        <v>0</v>
      </c>
      <c r="H29" s="4">
        <v>63301</v>
      </c>
      <c r="I29" s="4">
        <v>159320</v>
      </c>
      <c r="J29" s="4">
        <v>165443</v>
      </c>
      <c r="K29" s="4">
        <v>173655</v>
      </c>
      <c r="L29" s="4">
        <v>181879</v>
      </c>
      <c r="M29" s="4">
        <v>191181</v>
      </c>
      <c r="N29" s="168">
        <v>934779</v>
      </c>
    </row>
    <row r="30" spans="1:14" ht="14">
      <c r="A30" t="s">
        <v>486</v>
      </c>
      <c r="B30" t="s">
        <v>5532</v>
      </c>
      <c r="C30" t="s">
        <v>487</v>
      </c>
      <c r="D30" s="4">
        <v>0</v>
      </c>
      <c r="E30" s="4">
        <v>0</v>
      </c>
      <c r="F30" s="4">
        <v>0</v>
      </c>
      <c r="G30" s="4">
        <v>0</v>
      </c>
      <c r="H30" s="4">
        <v>0</v>
      </c>
      <c r="I30" s="4">
        <v>0</v>
      </c>
      <c r="J30" s="4">
        <v>0</v>
      </c>
      <c r="K30" s="4">
        <v>0</v>
      </c>
      <c r="L30" s="4">
        <v>0</v>
      </c>
      <c r="M30" s="4">
        <v>0</v>
      </c>
      <c r="N30" s="168">
        <v>0</v>
      </c>
    </row>
    <row r="31" spans="1:14" ht="14">
      <c r="A31" t="s">
        <v>488</v>
      </c>
      <c r="B31" t="s">
        <v>5533</v>
      </c>
      <c r="C31" t="s">
        <v>489</v>
      </c>
      <c r="D31" s="4">
        <v>0</v>
      </c>
      <c r="E31" s="4">
        <v>0</v>
      </c>
      <c r="F31" s="4">
        <v>0</v>
      </c>
      <c r="G31" s="4">
        <v>0</v>
      </c>
      <c r="H31" s="4">
        <v>0</v>
      </c>
      <c r="I31" s="4">
        <v>0</v>
      </c>
      <c r="J31" s="4">
        <v>0</v>
      </c>
      <c r="K31" s="4">
        <v>0</v>
      </c>
      <c r="L31" s="4">
        <v>0</v>
      </c>
      <c r="M31" s="4">
        <v>0</v>
      </c>
      <c r="N31" s="168">
        <v>0</v>
      </c>
    </row>
    <row r="32" spans="1:14" ht="14">
      <c r="A32" t="s">
        <v>490</v>
      </c>
      <c r="B32" t="s">
        <v>5534</v>
      </c>
      <c r="C32" t="s">
        <v>491</v>
      </c>
      <c r="D32" s="4">
        <v>0</v>
      </c>
      <c r="E32" s="4">
        <v>0</v>
      </c>
      <c r="F32" s="4">
        <v>0</v>
      </c>
      <c r="G32" s="4">
        <v>0</v>
      </c>
      <c r="H32" s="4">
        <v>0</v>
      </c>
      <c r="I32" s="4">
        <v>0</v>
      </c>
      <c r="J32" s="4">
        <v>0</v>
      </c>
      <c r="K32" s="4">
        <v>0</v>
      </c>
      <c r="L32" s="4">
        <v>0</v>
      </c>
      <c r="M32" s="4">
        <v>0</v>
      </c>
      <c r="N32" s="168">
        <v>0</v>
      </c>
    </row>
    <row r="33" spans="1:14" ht="14">
      <c r="A33" t="s">
        <v>492</v>
      </c>
      <c r="B33" t="s">
        <v>5535</v>
      </c>
      <c r="C33" t="s">
        <v>493</v>
      </c>
      <c r="D33" s="4">
        <v>0</v>
      </c>
      <c r="E33" s="4">
        <v>0</v>
      </c>
      <c r="F33" s="4">
        <v>0</v>
      </c>
      <c r="G33" s="4">
        <v>0</v>
      </c>
      <c r="H33" s="4">
        <v>0</v>
      </c>
      <c r="I33" s="4">
        <v>0</v>
      </c>
      <c r="J33" s="4">
        <v>0</v>
      </c>
      <c r="K33" s="4">
        <v>0</v>
      </c>
      <c r="L33" s="4">
        <v>0</v>
      </c>
      <c r="M33" s="4">
        <v>0</v>
      </c>
      <c r="N33" s="168">
        <v>0</v>
      </c>
    </row>
    <row r="34" spans="1:14" ht="14">
      <c r="A34" t="s">
        <v>494</v>
      </c>
      <c r="B34" t="s">
        <v>5536</v>
      </c>
      <c r="C34" t="s">
        <v>495</v>
      </c>
      <c r="D34" s="4">
        <v>0</v>
      </c>
      <c r="E34" s="4">
        <v>0</v>
      </c>
      <c r="F34" s="4">
        <v>0</v>
      </c>
      <c r="G34" s="4">
        <v>0</v>
      </c>
      <c r="H34" s="4">
        <v>0</v>
      </c>
      <c r="I34" s="4">
        <v>0</v>
      </c>
      <c r="J34" s="4">
        <v>0</v>
      </c>
      <c r="K34" s="4">
        <v>0</v>
      </c>
      <c r="L34" s="4">
        <v>0</v>
      </c>
      <c r="M34" s="4">
        <v>0</v>
      </c>
      <c r="N34" s="168">
        <v>0</v>
      </c>
    </row>
    <row r="35" spans="1:14" ht="14">
      <c r="A35" t="s">
        <v>496</v>
      </c>
      <c r="B35" t="s">
        <v>5537</v>
      </c>
      <c r="C35" t="s">
        <v>497</v>
      </c>
      <c r="D35" s="4">
        <v>0</v>
      </c>
      <c r="E35" s="4">
        <v>0</v>
      </c>
      <c r="F35" s="4">
        <v>0</v>
      </c>
      <c r="G35" s="4">
        <v>0</v>
      </c>
      <c r="H35" s="4">
        <v>0</v>
      </c>
      <c r="I35" s="4">
        <v>0</v>
      </c>
      <c r="J35" s="4">
        <v>0</v>
      </c>
      <c r="K35" s="4">
        <v>0</v>
      </c>
      <c r="L35" s="4">
        <v>0</v>
      </c>
      <c r="M35" s="4">
        <v>0</v>
      </c>
      <c r="N35" s="168">
        <v>0</v>
      </c>
    </row>
    <row r="36" spans="1:14" ht="14">
      <c r="A36" t="s">
        <v>498</v>
      </c>
      <c r="B36" t="s">
        <v>5538</v>
      </c>
      <c r="C36" t="s">
        <v>499</v>
      </c>
      <c r="D36" s="4">
        <v>0</v>
      </c>
      <c r="E36" s="4">
        <v>0</v>
      </c>
      <c r="F36" s="4">
        <v>0</v>
      </c>
      <c r="G36" s="4">
        <v>0</v>
      </c>
      <c r="H36" s="4">
        <v>0</v>
      </c>
      <c r="I36" s="4">
        <v>0</v>
      </c>
      <c r="J36" s="4">
        <v>0</v>
      </c>
      <c r="K36" s="4">
        <v>0</v>
      </c>
      <c r="L36" s="4">
        <v>0</v>
      </c>
      <c r="M36" s="4">
        <v>0</v>
      </c>
      <c r="N36" s="168">
        <v>0</v>
      </c>
    </row>
    <row r="37" spans="1:14" ht="14">
      <c r="A37" t="s">
        <v>500</v>
      </c>
      <c r="B37" t="s">
        <v>5539</v>
      </c>
      <c r="C37" t="s">
        <v>501</v>
      </c>
      <c r="D37" s="4">
        <v>0</v>
      </c>
      <c r="E37" s="4">
        <v>0</v>
      </c>
      <c r="F37" s="4">
        <v>0</v>
      </c>
      <c r="G37" s="4">
        <v>0</v>
      </c>
      <c r="H37" s="4">
        <v>0</v>
      </c>
      <c r="I37" s="4">
        <v>0</v>
      </c>
      <c r="J37" s="4">
        <v>0</v>
      </c>
      <c r="K37" s="4">
        <v>0</v>
      </c>
      <c r="L37" s="4">
        <v>0</v>
      </c>
      <c r="M37" s="4">
        <v>0</v>
      </c>
      <c r="N37" s="168">
        <v>0</v>
      </c>
    </row>
    <row r="38" spans="1:14" ht="14">
      <c r="A38" t="s">
        <v>502</v>
      </c>
      <c r="B38" t="s">
        <v>5540</v>
      </c>
      <c r="C38" t="s">
        <v>503</v>
      </c>
      <c r="D38" s="4">
        <v>0</v>
      </c>
      <c r="E38" s="4">
        <v>0</v>
      </c>
      <c r="F38" s="4">
        <v>0</v>
      </c>
      <c r="G38" s="4">
        <v>0</v>
      </c>
      <c r="H38" s="4">
        <v>0</v>
      </c>
      <c r="I38" s="4">
        <v>0</v>
      </c>
      <c r="J38" s="4">
        <v>0</v>
      </c>
      <c r="K38" s="4">
        <v>0</v>
      </c>
      <c r="L38" s="4">
        <v>0</v>
      </c>
      <c r="M38" s="4">
        <v>0</v>
      </c>
      <c r="N38" s="168">
        <v>0</v>
      </c>
    </row>
    <row r="39" spans="1:14" ht="14">
      <c r="A39" t="s">
        <v>504</v>
      </c>
      <c r="B39" t="s">
        <v>5541</v>
      </c>
      <c r="C39" t="s">
        <v>505</v>
      </c>
      <c r="D39" s="4">
        <v>0</v>
      </c>
      <c r="E39" s="4">
        <v>0</v>
      </c>
      <c r="F39" s="4">
        <v>0</v>
      </c>
      <c r="G39" s="4">
        <v>0</v>
      </c>
      <c r="H39" s="4">
        <v>0</v>
      </c>
      <c r="I39" s="4">
        <v>0</v>
      </c>
      <c r="J39" s="4">
        <v>0</v>
      </c>
      <c r="K39" s="4">
        <v>0</v>
      </c>
      <c r="L39" s="4">
        <v>0</v>
      </c>
      <c r="M39" s="4">
        <v>0</v>
      </c>
      <c r="N39" s="168">
        <v>0</v>
      </c>
    </row>
    <row r="40" spans="1:14" ht="14">
      <c r="A40" t="s">
        <v>506</v>
      </c>
      <c r="B40" t="s">
        <v>5542</v>
      </c>
      <c r="C40" t="s">
        <v>507</v>
      </c>
      <c r="D40" s="4">
        <v>0</v>
      </c>
      <c r="E40" s="4">
        <v>0</v>
      </c>
      <c r="F40" s="4">
        <v>0</v>
      </c>
      <c r="G40" s="4">
        <v>0</v>
      </c>
      <c r="H40" s="4">
        <v>0</v>
      </c>
      <c r="I40" s="4">
        <v>0</v>
      </c>
      <c r="J40" s="4">
        <v>0</v>
      </c>
      <c r="K40" s="4">
        <v>0</v>
      </c>
      <c r="L40" s="4">
        <v>0</v>
      </c>
      <c r="M40" s="4">
        <v>0</v>
      </c>
      <c r="N40" s="168">
        <v>0</v>
      </c>
    </row>
    <row r="41" spans="1:14" ht="14">
      <c r="A41" t="s">
        <v>508</v>
      </c>
      <c r="B41" t="s">
        <v>5543</v>
      </c>
      <c r="C41" t="s">
        <v>509</v>
      </c>
      <c r="D41" s="4">
        <v>0</v>
      </c>
      <c r="E41" s="4">
        <v>0</v>
      </c>
      <c r="F41" s="4">
        <v>0</v>
      </c>
      <c r="G41" s="4">
        <v>0</v>
      </c>
      <c r="H41" s="4">
        <v>0</v>
      </c>
      <c r="I41" s="4">
        <v>0</v>
      </c>
      <c r="J41" s="4">
        <v>0</v>
      </c>
      <c r="K41" s="4">
        <v>0</v>
      </c>
      <c r="L41" s="4">
        <v>0</v>
      </c>
      <c r="M41" s="4">
        <v>0</v>
      </c>
      <c r="N41" s="168">
        <v>0</v>
      </c>
    </row>
    <row r="42" spans="1:14" ht="14">
      <c r="A42" t="s">
        <v>510</v>
      </c>
      <c r="B42" t="s">
        <v>5544</v>
      </c>
      <c r="C42" t="s">
        <v>511</v>
      </c>
      <c r="D42" s="4">
        <v>0</v>
      </c>
      <c r="E42" s="4">
        <v>0</v>
      </c>
      <c r="F42" s="4">
        <v>0</v>
      </c>
      <c r="G42" s="4">
        <v>0</v>
      </c>
      <c r="H42" s="4">
        <v>0</v>
      </c>
      <c r="I42" s="4">
        <v>0</v>
      </c>
      <c r="J42" s="4">
        <v>0</v>
      </c>
      <c r="K42" s="4">
        <v>0</v>
      </c>
      <c r="L42" s="4">
        <v>0</v>
      </c>
      <c r="M42" s="4">
        <v>0</v>
      </c>
      <c r="N42" s="168">
        <v>0</v>
      </c>
    </row>
    <row r="43" spans="1:14" ht="14">
      <c r="A43" t="s">
        <v>512</v>
      </c>
      <c r="B43" t="s">
        <v>5545</v>
      </c>
      <c r="C43" t="s">
        <v>513</v>
      </c>
      <c r="D43" s="4">
        <v>0</v>
      </c>
      <c r="E43" s="4">
        <v>0</v>
      </c>
      <c r="F43" s="4">
        <v>0</v>
      </c>
      <c r="G43" s="4">
        <v>0</v>
      </c>
      <c r="H43" s="4">
        <v>0</v>
      </c>
      <c r="I43" s="4">
        <v>0</v>
      </c>
      <c r="J43" s="4">
        <v>0</v>
      </c>
      <c r="K43" s="4">
        <v>0</v>
      </c>
      <c r="L43" s="4">
        <v>0</v>
      </c>
      <c r="M43" s="4">
        <v>0</v>
      </c>
      <c r="N43" s="168">
        <v>0</v>
      </c>
    </row>
    <row r="44" spans="1:14" ht="14">
      <c r="A44" t="s">
        <v>514</v>
      </c>
      <c r="B44" t="s">
        <v>5546</v>
      </c>
      <c r="C44" t="s">
        <v>515</v>
      </c>
      <c r="D44" s="4">
        <v>0</v>
      </c>
      <c r="E44" s="4">
        <v>0</v>
      </c>
      <c r="F44" s="4">
        <v>0</v>
      </c>
      <c r="G44" s="4">
        <v>0</v>
      </c>
      <c r="H44" s="4">
        <v>0</v>
      </c>
      <c r="I44" s="4">
        <v>0</v>
      </c>
      <c r="J44" s="4">
        <v>0</v>
      </c>
      <c r="K44" s="4">
        <v>0</v>
      </c>
      <c r="L44" s="4">
        <v>0</v>
      </c>
      <c r="M44" s="4">
        <v>0</v>
      </c>
      <c r="N44" s="168">
        <v>0</v>
      </c>
    </row>
    <row r="45" spans="1:14" ht="14">
      <c r="A45" t="s">
        <v>516</v>
      </c>
      <c r="B45" t="s">
        <v>5547</v>
      </c>
      <c r="C45" t="s">
        <v>517</v>
      </c>
      <c r="D45" s="4">
        <v>0</v>
      </c>
      <c r="E45" s="4">
        <v>0</v>
      </c>
      <c r="F45" s="4">
        <v>0</v>
      </c>
      <c r="G45" s="4">
        <v>0</v>
      </c>
      <c r="H45" s="4">
        <v>0</v>
      </c>
      <c r="I45" s="4">
        <v>0</v>
      </c>
      <c r="J45" s="4">
        <v>0</v>
      </c>
      <c r="K45" s="4">
        <v>0</v>
      </c>
      <c r="L45" s="4">
        <v>0</v>
      </c>
      <c r="M45" s="4">
        <v>0</v>
      </c>
      <c r="N45" s="168">
        <v>0</v>
      </c>
    </row>
    <row r="46" spans="1:14" ht="14">
      <c r="A46" t="s">
        <v>518</v>
      </c>
      <c r="B46" t="s">
        <v>5548</v>
      </c>
      <c r="C46" t="s">
        <v>519</v>
      </c>
      <c r="D46" s="4">
        <v>0</v>
      </c>
      <c r="E46" s="4">
        <v>0</v>
      </c>
      <c r="F46" s="4">
        <v>0</v>
      </c>
      <c r="G46" s="4">
        <v>0</v>
      </c>
      <c r="H46" s="4">
        <v>0</v>
      </c>
      <c r="I46" s="4">
        <v>0</v>
      </c>
      <c r="J46" s="4">
        <v>0</v>
      </c>
      <c r="K46" s="4">
        <v>0</v>
      </c>
      <c r="L46" s="4">
        <v>0</v>
      </c>
      <c r="M46" s="4">
        <v>0</v>
      </c>
      <c r="N46" s="168">
        <v>0</v>
      </c>
    </row>
    <row r="47" spans="1:14" ht="14">
      <c r="A47" t="s">
        <v>520</v>
      </c>
      <c r="B47" t="s">
        <v>5549</v>
      </c>
      <c r="C47" t="s">
        <v>521</v>
      </c>
      <c r="D47" s="4">
        <v>0</v>
      </c>
      <c r="E47" s="4">
        <v>0</v>
      </c>
      <c r="F47" s="4">
        <v>0</v>
      </c>
      <c r="G47" s="4">
        <v>0</v>
      </c>
      <c r="H47" s="4">
        <v>0</v>
      </c>
      <c r="I47" s="4">
        <v>0</v>
      </c>
      <c r="J47" s="4">
        <v>0</v>
      </c>
      <c r="K47" s="4">
        <v>0</v>
      </c>
      <c r="L47" s="4">
        <v>0</v>
      </c>
      <c r="M47" s="4">
        <v>0</v>
      </c>
      <c r="N47" s="168">
        <v>0</v>
      </c>
    </row>
    <row r="48" spans="1:14" ht="14">
      <c r="A48" t="s">
        <v>522</v>
      </c>
      <c r="B48" t="s">
        <v>5550</v>
      </c>
      <c r="C48" t="s">
        <v>523</v>
      </c>
      <c r="D48" s="4">
        <v>0</v>
      </c>
      <c r="E48" s="4">
        <v>0</v>
      </c>
      <c r="F48" s="4">
        <v>0</v>
      </c>
      <c r="G48" s="4">
        <v>0</v>
      </c>
      <c r="H48" s="4">
        <v>0</v>
      </c>
      <c r="I48" s="4">
        <v>0</v>
      </c>
      <c r="J48" s="4">
        <v>0</v>
      </c>
      <c r="K48" s="4">
        <v>0</v>
      </c>
      <c r="L48" s="4">
        <v>0</v>
      </c>
      <c r="M48" s="4">
        <v>0</v>
      </c>
      <c r="N48" s="168">
        <v>0</v>
      </c>
    </row>
    <row r="49" spans="1:14" ht="14">
      <c r="A49" t="s">
        <v>524</v>
      </c>
      <c r="B49" t="s">
        <v>5551</v>
      </c>
      <c r="C49" t="s">
        <v>525</v>
      </c>
      <c r="D49" s="4">
        <v>0</v>
      </c>
      <c r="E49" s="4">
        <v>0</v>
      </c>
      <c r="F49" s="4">
        <v>0</v>
      </c>
      <c r="G49" s="4">
        <v>0</v>
      </c>
      <c r="H49" s="4">
        <v>0</v>
      </c>
      <c r="I49" s="4">
        <v>0</v>
      </c>
      <c r="J49" s="4">
        <v>0</v>
      </c>
      <c r="K49" s="4">
        <v>0</v>
      </c>
      <c r="L49" s="4">
        <v>0</v>
      </c>
      <c r="M49" s="4">
        <v>0</v>
      </c>
      <c r="N49" s="168">
        <v>0</v>
      </c>
    </row>
    <row r="50" spans="1:14" ht="14">
      <c r="A50" t="s">
        <v>526</v>
      </c>
      <c r="B50" t="s">
        <v>5552</v>
      </c>
      <c r="C50" t="s">
        <v>442</v>
      </c>
      <c r="D50" s="4">
        <v>0</v>
      </c>
      <c r="E50" s="4">
        <v>0</v>
      </c>
      <c r="F50" s="4">
        <v>0</v>
      </c>
      <c r="G50" s="4">
        <v>0</v>
      </c>
      <c r="H50" s="4">
        <v>0</v>
      </c>
      <c r="I50" s="4">
        <v>0</v>
      </c>
      <c r="J50" s="4">
        <v>0</v>
      </c>
      <c r="K50" s="4">
        <v>0</v>
      </c>
      <c r="L50" s="4">
        <v>0</v>
      </c>
      <c r="M50" s="4">
        <v>0</v>
      </c>
      <c r="N50" s="168">
        <v>0</v>
      </c>
    </row>
    <row r="51" spans="1:14" ht="14">
      <c r="A51" t="s">
        <v>527</v>
      </c>
      <c r="B51" t="s">
        <v>5553</v>
      </c>
      <c r="C51" t="s">
        <v>444</v>
      </c>
      <c r="D51" s="4">
        <v>0</v>
      </c>
      <c r="E51" s="4">
        <v>0</v>
      </c>
      <c r="F51" s="4">
        <v>0</v>
      </c>
      <c r="G51" s="4">
        <v>0</v>
      </c>
      <c r="H51" s="4">
        <v>0</v>
      </c>
      <c r="I51" s="4">
        <v>0</v>
      </c>
      <c r="J51" s="4">
        <v>0</v>
      </c>
      <c r="K51" s="4">
        <v>0</v>
      </c>
      <c r="L51" s="4">
        <v>0</v>
      </c>
      <c r="M51" s="4">
        <v>0</v>
      </c>
      <c r="N51" s="168">
        <v>0</v>
      </c>
    </row>
    <row r="52" spans="1:14" ht="14">
      <c r="A52" t="s">
        <v>528</v>
      </c>
      <c r="B52" t="s">
        <v>5554</v>
      </c>
      <c r="C52" t="s">
        <v>683</v>
      </c>
      <c r="D52" s="4">
        <v>0</v>
      </c>
      <c r="E52" s="4">
        <v>0</v>
      </c>
      <c r="F52" s="4">
        <v>0</v>
      </c>
      <c r="G52" s="4">
        <v>0</v>
      </c>
      <c r="H52" s="4">
        <v>0</v>
      </c>
      <c r="I52" s="4">
        <v>0</v>
      </c>
      <c r="J52" s="4">
        <v>0</v>
      </c>
      <c r="K52" s="4">
        <v>0</v>
      </c>
      <c r="L52" s="4">
        <v>1</v>
      </c>
      <c r="M52" s="4">
        <v>1</v>
      </c>
      <c r="N52" s="168">
        <v>2</v>
      </c>
    </row>
    <row r="53" spans="1:14" ht="14">
      <c r="A53" t="s">
        <v>529</v>
      </c>
      <c r="B53" t="s">
        <v>5555</v>
      </c>
      <c r="C53" t="s">
        <v>447</v>
      </c>
      <c r="D53" s="4">
        <v>0</v>
      </c>
      <c r="E53" s="4">
        <v>0</v>
      </c>
      <c r="F53" s="4">
        <v>0</v>
      </c>
      <c r="G53" s="4">
        <v>0</v>
      </c>
      <c r="H53" s="4">
        <v>0</v>
      </c>
      <c r="I53" s="4">
        <v>0</v>
      </c>
      <c r="J53" s="4">
        <v>0</v>
      </c>
      <c r="K53" s="4">
        <v>0</v>
      </c>
      <c r="L53" s="4">
        <v>0</v>
      </c>
      <c r="M53" s="4">
        <v>0</v>
      </c>
      <c r="N53" s="168">
        <v>0</v>
      </c>
    </row>
    <row r="54" spans="1:14" ht="14">
      <c r="A54" t="s">
        <v>530</v>
      </c>
      <c r="B54" t="s">
        <v>5556</v>
      </c>
      <c r="C54" t="s">
        <v>449</v>
      </c>
      <c r="D54" s="4">
        <v>0</v>
      </c>
      <c r="E54" s="4">
        <v>0</v>
      </c>
      <c r="F54" s="4">
        <v>0</v>
      </c>
      <c r="G54" s="4">
        <v>0</v>
      </c>
      <c r="H54" s="4">
        <v>0</v>
      </c>
      <c r="I54" s="4">
        <v>0</v>
      </c>
      <c r="J54" s="4">
        <v>0</v>
      </c>
      <c r="K54" s="4">
        <v>0</v>
      </c>
      <c r="L54" s="4">
        <v>0</v>
      </c>
      <c r="M54" s="4">
        <v>0</v>
      </c>
      <c r="N54" s="168">
        <v>0</v>
      </c>
    </row>
    <row r="55" spans="1:14" ht="14">
      <c r="A55" t="s">
        <v>531</v>
      </c>
      <c r="B55" t="s">
        <v>5557</v>
      </c>
      <c r="C55" t="s">
        <v>451</v>
      </c>
      <c r="D55" s="4">
        <v>0</v>
      </c>
      <c r="E55" s="4">
        <v>0</v>
      </c>
      <c r="F55" s="4">
        <v>0</v>
      </c>
      <c r="G55" s="4">
        <v>0</v>
      </c>
      <c r="H55" s="4">
        <v>0</v>
      </c>
      <c r="I55" s="4">
        <v>0</v>
      </c>
      <c r="J55" s="4">
        <v>0</v>
      </c>
      <c r="K55" s="4">
        <v>0</v>
      </c>
      <c r="L55" s="4">
        <v>0</v>
      </c>
      <c r="M55" s="4">
        <v>0</v>
      </c>
      <c r="N55" s="168">
        <v>0</v>
      </c>
    </row>
    <row r="56" spans="1:14" ht="14">
      <c r="A56" t="s">
        <v>532</v>
      </c>
      <c r="B56" t="s">
        <v>5558</v>
      </c>
      <c r="C56" t="s">
        <v>453</v>
      </c>
      <c r="D56" s="4">
        <v>126653</v>
      </c>
      <c r="E56" s="4">
        <v>135628</v>
      </c>
      <c r="F56" s="4">
        <v>145593</v>
      </c>
      <c r="G56" s="4">
        <v>153257</v>
      </c>
      <c r="H56" s="4">
        <v>159189</v>
      </c>
      <c r="I56" s="4">
        <v>165474</v>
      </c>
      <c r="J56" s="4">
        <v>171833</v>
      </c>
      <c r="K56" s="4">
        <v>180363</v>
      </c>
      <c r="L56" s="4">
        <v>188905</v>
      </c>
      <c r="M56" s="4">
        <v>198566</v>
      </c>
      <c r="N56" s="168">
        <v>1625461</v>
      </c>
    </row>
    <row r="57" spans="1:14" ht="14">
      <c r="A57" t="s">
        <v>533</v>
      </c>
      <c r="B57" t="s">
        <v>5559</v>
      </c>
      <c r="C57" t="s">
        <v>455</v>
      </c>
      <c r="D57" s="4">
        <v>0</v>
      </c>
      <c r="E57" s="4">
        <v>0</v>
      </c>
      <c r="F57" s="4">
        <v>0</v>
      </c>
      <c r="G57" s="4">
        <v>0</v>
      </c>
      <c r="H57" s="4">
        <v>0</v>
      </c>
      <c r="I57" s="4">
        <v>0</v>
      </c>
      <c r="J57" s="4">
        <v>0</v>
      </c>
      <c r="K57" s="4">
        <v>0</v>
      </c>
      <c r="L57" s="4">
        <v>0</v>
      </c>
      <c r="M57" s="4">
        <v>0</v>
      </c>
      <c r="N57" s="168">
        <v>0</v>
      </c>
    </row>
    <row r="58" spans="1:14" ht="14">
      <c r="A58" t="s">
        <v>534</v>
      </c>
      <c r="B58" t="s">
        <v>5560</v>
      </c>
      <c r="C58" t="s">
        <v>457</v>
      </c>
      <c r="D58" s="4">
        <v>0</v>
      </c>
      <c r="E58" s="4">
        <v>0</v>
      </c>
      <c r="F58" s="4">
        <v>0</v>
      </c>
      <c r="G58" s="4">
        <v>0</v>
      </c>
      <c r="H58" s="4">
        <v>0</v>
      </c>
      <c r="I58" s="4">
        <v>0</v>
      </c>
      <c r="J58" s="4">
        <v>0</v>
      </c>
      <c r="K58" s="4">
        <v>0</v>
      </c>
      <c r="L58" s="4">
        <v>0</v>
      </c>
      <c r="M58" s="4">
        <v>0</v>
      </c>
      <c r="N58" s="168">
        <v>0</v>
      </c>
    </row>
    <row r="59" spans="1:14" ht="14">
      <c r="A59" t="s">
        <v>535</v>
      </c>
      <c r="B59" t="s">
        <v>5561</v>
      </c>
      <c r="C59" t="s">
        <v>459</v>
      </c>
      <c r="D59" s="4">
        <v>0</v>
      </c>
      <c r="E59" s="4">
        <v>0</v>
      </c>
      <c r="F59" s="4">
        <v>0</v>
      </c>
      <c r="G59" s="4">
        <v>0</v>
      </c>
      <c r="H59" s="4">
        <v>0</v>
      </c>
      <c r="I59" s="4">
        <v>0</v>
      </c>
      <c r="J59" s="4">
        <v>0</v>
      </c>
      <c r="K59" s="4">
        <v>0</v>
      </c>
      <c r="L59" s="4">
        <v>0</v>
      </c>
      <c r="M59" s="4">
        <v>0</v>
      </c>
      <c r="N59" s="168">
        <v>0</v>
      </c>
    </row>
    <row r="60" spans="1:14" ht="14">
      <c r="A60" t="s">
        <v>536</v>
      </c>
      <c r="B60" t="s">
        <v>5562</v>
      </c>
      <c r="C60" t="s">
        <v>461</v>
      </c>
      <c r="D60" s="4">
        <v>0</v>
      </c>
      <c r="E60" s="4">
        <v>0</v>
      </c>
      <c r="F60" s="4">
        <v>0</v>
      </c>
      <c r="G60" s="4">
        <v>0</v>
      </c>
      <c r="H60" s="4">
        <v>0</v>
      </c>
      <c r="I60" s="4">
        <v>0</v>
      </c>
      <c r="J60" s="4">
        <v>0</v>
      </c>
      <c r="K60" s="4">
        <v>0</v>
      </c>
      <c r="L60" s="4">
        <v>0</v>
      </c>
      <c r="M60" s="4">
        <v>0</v>
      </c>
      <c r="N60" s="168">
        <v>0</v>
      </c>
    </row>
    <row r="61" spans="1:14" ht="14">
      <c r="A61" t="s">
        <v>537</v>
      </c>
      <c r="B61" t="s">
        <v>5563</v>
      </c>
      <c r="C61" t="s">
        <v>463</v>
      </c>
      <c r="D61" s="4">
        <v>0</v>
      </c>
      <c r="E61" s="4">
        <v>0</v>
      </c>
      <c r="F61" s="4">
        <v>0</v>
      </c>
      <c r="G61" s="4">
        <v>0</v>
      </c>
      <c r="H61" s="4">
        <v>0</v>
      </c>
      <c r="I61" s="4">
        <v>0</v>
      </c>
      <c r="J61" s="4">
        <v>0</v>
      </c>
      <c r="K61" s="4">
        <v>0</v>
      </c>
      <c r="L61" s="4">
        <v>0</v>
      </c>
      <c r="M61" s="4">
        <v>0</v>
      </c>
      <c r="N61" s="168">
        <v>0</v>
      </c>
    </row>
    <row r="62" spans="1:14" ht="14">
      <c r="A62" t="s">
        <v>538</v>
      </c>
      <c r="B62" t="s">
        <v>5564</v>
      </c>
      <c r="C62" t="s">
        <v>465</v>
      </c>
      <c r="D62" s="4">
        <v>0</v>
      </c>
      <c r="E62" s="4">
        <v>0</v>
      </c>
      <c r="F62" s="4">
        <v>0</v>
      </c>
      <c r="G62" s="4">
        <v>0</v>
      </c>
      <c r="H62" s="4">
        <v>0</v>
      </c>
      <c r="I62" s="4">
        <v>0</v>
      </c>
      <c r="J62" s="4">
        <v>0</v>
      </c>
      <c r="K62" s="4">
        <v>0</v>
      </c>
      <c r="L62" s="4">
        <v>0</v>
      </c>
      <c r="M62" s="4">
        <v>0</v>
      </c>
      <c r="N62" s="168">
        <v>0</v>
      </c>
    </row>
    <row r="63" spans="1:14" ht="14">
      <c r="A63" t="s">
        <v>539</v>
      </c>
      <c r="B63" t="s">
        <v>5565</v>
      </c>
      <c r="C63" t="s">
        <v>467</v>
      </c>
      <c r="D63" s="4">
        <v>0</v>
      </c>
      <c r="E63" s="4">
        <v>0</v>
      </c>
      <c r="F63" s="4">
        <v>0</v>
      </c>
      <c r="G63" s="4">
        <v>0</v>
      </c>
      <c r="H63" s="4">
        <v>0</v>
      </c>
      <c r="I63" s="4">
        <v>0</v>
      </c>
      <c r="J63" s="4">
        <v>0</v>
      </c>
      <c r="K63" s="4">
        <v>0</v>
      </c>
      <c r="L63" s="4">
        <v>0</v>
      </c>
      <c r="M63" s="4">
        <v>0</v>
      </c>
      <c r="N63" s="168">
        <v>0</v>
      </c>
    </row>
    <row r="64" spans="1:14" ht="14">
      <c r="A64" t="s">
        <v>540</v>
      </c>
      <c r="B64" t="s">
        <v>5566</v>
      </c>
      <c r="C64" t="s">
        <v>469</v>
      </c>
      <c r="D64" s="4">
        <v>0</v>
      </c>
      <c r="E64" s="4">
        <v>0</v>
      </c>
      <c r="F64" s="4">
        <v>0</v>
      </c>
      <c r="G64" s="4">
        <v>0</v>
      </c>
      <c r="H64" s="4">
        <v>0</v>
      </c>
      <c r="I64" s="4">
        <v>0</v>
      </c>
      <c r="J64" s="4">
        <v>0</v>
      </c>
      <c r="K64" s="4">
        <v>0</v>
      </c>
      <c r="L64" s="4">
        <v>0</v>
      </c>
      <c r="M64" s="4">
        <v>0</v>
      </c>
      <c r="N64" s="168">
        <v>0</v>
      </c>
    </row>
    <row r="65" spans="1:14" ht="14">
      <c r="A65" t="s">
        <v>541</v>
      </c>
      <c r="B65" t="s">
        <v>5567</v>
      </c>
      <c r="C65" t="s">
        <v>471</v>
      </c>
      <c r="D65" s="4">
        <v>0</v>
      </c>
      <c r="E65" s="4">
        <v>0</v>
      </c>
      <c r="F65" s="4">
        <v>0</v>
      </c>
      <c r="G65" s="4">
        <v>0</v>
      </c>
      <c r="H65" s="4">
        <v>0</v>
      </c>
      <c r="I65" s="4">
        <v>0</v>
      </c>
      <c r="J65" s="4">
        <v>0</v>
      </c>
      <c r="K65" s="4">
        <v>0</v>
      </c>
      <c r="L65" s="4">
        <v>1</v>
      </c>
      <c r="M65" s="4">
        <v>1</v>
      </c>
      <c r="N65" s="168">
        <v>2</v>
      </c>
    </row>
    <row r="66" spans="1:14" ht="14">
      <c r="A66" t="s">
        <v>542</v>
      </c>
      <c r="B66" t="s">
        <v>5568</v>
      </c>
      <c r="C66" t="s">
        <v>473</v>
      </c>
      <c r="D66" s="4">
        <v>0</v>
      </c>
      <c r="E66" s="4">
        <v>0</v>
      </c>
      <c r="F66" s="4">
        <v>0</v>
      </c>
      <c r="G66" s="4">
        <v>0</v>
      </c>
      <c r="H66" s="4">
        <v>0</v>
      </c>
      <c r="I66" s="4">
        <v>0</v>
      </c>
      <c r="J66" s="4">
        <v>0</v>
      </c>
      <c r="K66" s="4">
        <v>0</v>
      </c>
      <c r="L66" s="4">
        <v>0</v>
      </c>
      <c r="M66" s="4">
        <v>0</v>
      </c>
      <c r="N66" s="168">
        <v>0</v>
      </c>
    </row>
    <row r="67" spans="1:14" ht="14">
      <c r="A67" t="s">
        <v>543</v>
      </c>
      <c r="B67" t="s">
        <v>5569</v>
      </c>
      <c r="C67" t="s">
        <v>475</v>
      </c>
      <c r="D67" s="4">
        <v>0</v>
      </c>
      <c r="E67" s="4">
        <v>0</v>
      </c>
      <c r="F67" s="4">
        <v>0</v>
      </c>
      <c r="G67" s="4">
        <v>0</v>
      </c>
      <c r="H67" s="4">
        <v>0</v>
      </c>
      <c r="I67" s="4">
        <v>0</v>
      </c>
      <c r="J67" s="4">
        <v>0</v>
      </c>
      <c r="K67" s="4">
        <v>0</v>
      </c>
      <c r="L67" s="4">
        <v>0</v>
      </c>
      <c r="M67" s="4">
        <v>0</v>
      </c>
      <c r="N67" s="168">
        <v>0</v>
      </c>
    </row>
    <row r="68" spans="1:14" ht="14">
      <c r="A68" t="s">
        <v>544</v>
      </c>
      <c r="B68" t="s">
        <v>5570</v>
      </c>
      <c r="C68" t="s">
        <v>477</v>
      </c>
      <c r="D68" s="4">
        <v>0</v>
      </c>
      <c r="E68" s="4">
        <v>0</v>
      </c>
      <c r="F68" s="4">
        <v>0</v>
      </c>
      <c r="G68" s="4">
        <v>0</v>
      </c>
      <c r="H68" s="4">
        <v>0</v>
      </c>
      <c r="I68" s="4">
        <v>0</v>
      </c>
      <c r="J68" s="4">
        <v>0</v>
      </c>
      <c r="K68" s="4">
        <v>0</v>
      </c>
      <c r="L68" s="4">
        <v>0</v>
      </c>
      <c r="M68" s="4">
        <v>0</v>
      </c>
      <c r="N68" s="168">
        <v>0</v>
      </c>
    </row>
    <row r="69" spans="1:14" ht="14">
      <c r="A69" t="s">
        <v>545</v>
      </c>
      <c r="B69" t="s">
        <v>5571</v>
      </c>
      <c r="C69" t="s">
        <v>479</v>
      </c>
      <c r="D69" s="4">
        <v>0</v>
      </c>
      <c r="E69" s="4">
        <v>0</v>
      </c>
      <c r="F69" s="4">
        <v>0</v>
      </c>
      <c r="G69" s="4">
        <v>0</v>
      </c>
      <c r="H69" s="4">
        <v>0</v>
      </c>
      <c r="I69" s="4">
        <v>0</v>
      </c>
      <c r="J69" s="4">
        <v>0</v>
      </c>
      <c r="K69" s="4">
        <v>0</v>
      </c>
      <c r="L69" s="4">
        <v>0</v>
      </c>
      <c r="M69" s="4">
        <v>0</v>
      </c>
      <c r="N69" s="168">
        <v>0</v>
      </c>
    </row>
    <row r="70" spans="1:14" ht="14">
      <c r="A70" t="s">
        <v>546</v>
      </c>
      <c r="B70" t="s">
        <v>5572</v>
      </c>
      <c r="C70" t="s">
        <v>481</v>
      </c>
      <c r="D70" s="4">
        <v>0</v>
      </c>
      <c r="E70" s="4">
        <v>0</v>
      </c>
      <c r="F70" s="4">
        <v>0</v>
      </c>
      <c r="G70" s="4">
        <v>0</v>
      </c>
      <c r="H70" s="4">
        <v>0</v>
      </c>
      <c r="I70" s="4">
        <v>0</v>
      </c>
      <c r="J70" s="4">
        <v>0</v>
      </c>
      <c r="K70" s="4">
        <v>0</v>
      </c>
      <c r="L70" s="4">
        <v>0</v>
      </c>
      <c r="M70" s="4">
        <v>1</v>
      </c>
      <c r="N70" s="168">
        <v>1</v>
      </c>
    </row>
    <row r="71" spans="1:14" ht="14">
      <c r="A71" t="s">
        <v>547</v>
      </c>
      <c r="B71" t="s">
        <v>5573</v>
      </c>
      <c r="C71" t="s">
        <v>483</v>
      </c>
      <c r="D71" s="4">
        <v>0</v>
      </c>
      <c r="E71" s="4">
        <v>0</v>
      </c>
      <c r="F71" s="4">
        <v>0</v>
      </c>
      <c r="G71" s="4">
        <v>0</v>
      </c>
      <c r="H71" s="4">
        <v>0</v>
      </c>
      <c r="I71" s="4">
        <v>0</v>
      </c>
      <c r="J71" s="4">
        <v>0</v>
      </c>
      <c r="K71" s="4">
        <v>0</v>
      </c>
      <c r="L71" s="4">
        <v>0</v>
      </c>
      <c r="M71" s="4">
        <v>0</v>
      </c>
      <c r="N71" s="168">
        <v>0</v>
      </c>
    </row>
    <row r="72" spans="1:14" ht="14">
      <c r="A72" t="s">
        <v>548</v>
      </c>
      <c r="B72" t="s">
        <v>5574</v>
      </c>
      <c r="C72" t="s">
        <v>485</v>
      </c>
      <c r="D72" s="4">
        <v>0</v>
      </c>
      <c r="E72" s="4">
        <v>0</v>
      </c>
      <c r="F72" s="4">
        <v>0</v>
      </c>
      <c r="G72" s="4">
        <v>0</v>
      </c>
      <c r="H72" s="4">
        <v>0</v>
      </c>
      <c r="I72" s="4">
        <v>0</v>
      </c>
      <c r="J72" s="4">
        <v>0</v>
      </c>
      <c r="K72" s="4">
        <v>0</v>
      </c>
      <c r="L72" s="4">
        <v>0</v>
      </c>
      <c r="M72" s="4">
        <v>0</v>
      </c>
      <c r="N72" s="168">
        <v>0</v>
      </c>
    </row>
    <row r="73" spans="1:14" ht="14">
      <c r="A73" t="s">
        <v>549</v>
      </c>
      <c r="B73" t="s">
        <v>5575</v>
      </c>
      <c r="C73" t="s">
        <v>487</v>
      </c>
      <c r="D73" s="4">
        <v>0</v>
      </c>
      <c r="E73" s="4">
        <v>0</v>
      </c>
      <c r="F73" s="4">
        <v>0</v>
      </c>
      <c r="G73" s="4">
        <v>0</v>
      </c>
      <c r="H73" s="4">
        <v>0</v>
      </c>
      <c r="I73" s="4">
        <v>0</v>
      </c>
      <c r="J73" s="4">
        <v>0</v>
      </c>
      <c r="K73" s="4">
        <v>0</v>
      </c>
      <c r="L73" s="4">
        <v>0</v>
      </c>
      <c r="M73" s="4">
        <v>0</v>
      </c>
      <c r="N73" s="168">
        <v>0</v>
      </c>
    </row>
    <row r="74" spans="1:14" ht="14">
      <c r="A74" t="s">
        <v>550</v>
      </c>
      <c r="B74" t="s">
        <v>5576</v>
      </c>
      <c r="C74" t="s">
        <v>489</v>
      </c>
      <c r="D74" s="4">
        <v>0</v>
      </c>
      <c r="E74" s="4">
        <v>0</v>
      </c>
      <c r="F74" s="4">
        <v>0</v>
      </c>
      <c r="G74" s="4">
        <v>0</v>
      </c>
      <c r="H74" s="4">
        <v>0</v>
      </c>
      <c r="I74" s="4">
        <v>0</v>
      </c>
      <c r="J74" s="4">
        <v>0</v>
      </c>
      <c r="K74" s="4">
        <v>0</v>
      </c>
      <c r="L74" s="4">
        <v>0</v>
      </c>
      <c r="M74" s="4">
        <v>0</v>
      </c>
      <c r="N74" s="168">
        <v>0</v>
      </c>
    </row>
    <row r="75" spans="1:14" ht="14">
      <c r="A75" t="s">
        <v>551</v>
      </c>
      <c r="B75" t="s">
        <v>5577</v>
      </c>
      <c r="C75" t="s">
        <v>491</v>
      </c>
      <c r="D75" s="4">
        <v>0</v>
      </c>
      <c r="E75" s="4">
        <v>0</v>
      </c>
      <c r="F75" s="4">
        <v>0</v>
      </c>
      <c r="G75" s="4">
        <v>0</v>
      </c>
      <c r="H75" s="4">
        <v>0</v>
      </c>
      <c r="I75" s="4">
        <v>0</v>
      </c>
      <c r="J75" s="4">
        <v>0</v>
      </c>
      <c r="K75" s="4">
        <v>0</v>
      </c>
      <c r="L75" s="4">
        <v>0</v>
      </c>
      <c r="M75" s="4">
        <v>0</v>
      </c>
      <c r="N75" s="168">
        <v>0</v>
      </c>
    </row>
    <row r="76" spans="1:14" ht="14">
      <c r="A76" t="s">
        <v>552</v>
      </c>
      <c r="B76" t="s">
        <v>5578</v>
      </c>
      <c r="C76" t="s">
        <v>493</v>
      </c>
      <c r="D76" s="4">
        <v>0</v>
      </c>
      <c r="E76" s="4">
        <v>0</v>
      </c>
      <c r="F76" s="4">
        <v>0</v>
      </c>
      <c r="G76" s="4">
        <v>0</v>
      </c>
      <c r="H76" s="4">
        <v>0</v>
      </c>
      <c r="I76" s="4">
        <v>0</v>
      </c>
      <c r="J76" s="4">
        <v>0</v>
      </c>
      <c r="K76" s="4">
        <v>0</v>
      </c>
      <c r="L76" s="4">
        <v>0</v>
      </c>
      <c r="M76" s="4">
        <v>0</v>
      </c>
      <c r="N76" s="168">
        <v>0</v>
      </c>
    </row>
    <row r="77" spans="1:14" ht="14">
      <c r="A77" t="s">
        <v>553</v>
      </c>
      <c r="B77" t="s">
        <v>5579</v>
      </c>
      <c r="C77" t="s">
        <v>495</v>
      </c>
      <c r="D77" s="4">
        <v>0</v>
      </c>
      <c r="E77" s="4">
        <v>0</v>
      </c>
      <c r="F77" s="4">
        <v>0</v>
      </c>
      <c r="G77" s="4">
        <v>0</v>
      </c>
      <c r="H77" s="4">
        <v>0</v>
      </c>
      <c r="I77" s="4">
        <v>0</v>
      </c>
      <c r="J77" s="4">
        <v>0</v>
      </c>
      <c r="K77" s="4">
        <v>0</v>
      </c>
      <c r="L77" s="4">
        <v>0</v>
      </c>
      <c r="M77" s="4">
        <v>0</v>
      </c>
      <c r="N77" s="168">
        <v>0</v>
      </c>
    </row>
    <row r="78" spans="1:14" ht="14">
      <c r="A78" t="s">
        <v>554</v>
      </c>
      <c r="B78" t="s">
        <v>5580</v>
      </c>
      <c r="C78" t="s">
        <v>497</v>
      </c>
      <c r="D78" s="4">
        <v>0</v>
      </c>
      <c r="E78" s="4">
        <v>0</v>
      </c>
      <c r="F78" s="4">
        <v>0</v>
      </c>
      <c r="G78" s="4">
        <v>0</v>
      </c>
      <c r="H78" s="4">
        <v>0</v>
      </c>
      <c r="I78" s="4">
        <v>0</v>
      </c>
      <c r="J78" s="4">
        <v>0</v>
      </c>
      <c r="K78" s="4">
        <v>0</v>
      </c>
      <c r="L78" s="4">
        <v>0</v>
      </c>
      <c r="M78" s="4">
        <v>0</v>
      </c>
      <c r="N78" s="168">
        <v>0</v>
      </c>
    </row>
    <row r="79" spans="1:14" ht="14">
      <c r="A79" t="s">
        <v>555</v>
      </c>
      <c r="B79" t="s">
        <v>5581</v>
      </c>
      <c r="C79" t="s">
        <v>499</v>
      </c>
      <c r="D79" s="4">
        <v>0</v>
      </c>
      <c r="E79" s="4">
        <v>0</v>
      </c>
      <c r="F79" s="4">
        <v>0</v>
      </c>
      <c r="G79" s="4">
        <v>0</v>
      </c>
      <c r="H79" s="4">
        <v>0</v>
      </c>
      <c r="I79" s="4">
        <v>0</v>
      </c>
      <c r="J79" s="4">
        <v>0</v>
      </c>
      <c r="K79" s="4">
        <v>0</v>
      </c>
      <c r="L79" s="4">
        <v>0</v>
      </c>
      <c r="M79" s="4">
        <v>0</v>
      </c>
      <c r="N79" s="168">
        <v>0</v>
      </c>
    </row>
    <row r="80" spans="1:14" ht="14">
      <c r="A80" t="s">
        <v>556</v>
      </c>
      <c r="B80" t="s">
        <v>5582</v>
      </c>
      <c r="C80" t="s">
        <v>501</v>
      </c>
      <c r="D80" s="4">
        <v>0</v>
      </c>
      <c r="E80" s="4">
        <v>0</v>
      </c>
      <c r="F80" s="4">
        <v>0</v>
      </c>
      <c r="G80" s="4">
        <v>0</v>
      </c>
      <c r="H80" s="4">
        <v>0</v>
      </c>
      <c r="I80" s="4">
        <v>0</v>
      </c>
      <c r="J80" s="4">
        <v>0</v>
      </c>
      <c r="K80" s="4">
        <v>0</v>
      </c>
      <c r="L80" s="4">
        <v>0</v>
      </c>
      <c r="M80" s="4">
        <v>0</v>
      </c>
      <c r="N80" s="168">
        <v>0</v>
      </c>
    </row>
    <row r="81" spans="1:14" ht="14">
      <c r="A81" t="s">
        <v>557</v>
      </c>
      <c r="B81" t="s">
        <v>5583</v>
      </c>
      <c r="C81" t="s">
        <v>503</v>
      </c>
      <c r="D81" s="4">
        <v>0</v>
      </c>
      <c r="E81" s="4">
        <v>0</v>
      </c>
      <c r="F81" s="4">
        <v>0</v>
      </c>
      <c r="G81" s="4">
        <v>0</v>
      </c>
      <c r="H81" s="4">
        <v>0</v>
      </c>
      <c r="I81" s="4">
        <v>0</v>
      </c>
      <c r="J81" s="4">
        <v>0</v>
      </c>
      <c r="K81" s="4">
        <v>0</v>
      </c>
      <c r="L81" s="4">
        <v>0</v>
      </c>
      <c r="M81" s="4">
        <v>0</v>
      </c>
      <c r="N81" s="168">
        <v>0</v>
      </c>
    </row>
    <row r="82" spans="1:14" ht="14">
      <c r="A82" t="s">
        <v>558</v>
      </c>
      <c r="B82" t="s">
        <v>5584</v>
      </c>
      <c r="C82" t="s">
        <v>505</v>
      </c>
      <c r="D82" s="4">
        <v>0</v>
      </c>
      <c r="E82" s="4">
        <v>0</v>
      </c>
      <c r="F82" s="4">
        <v>0</v>
      </c>
      <c r="G82" s="4">
        <v>0</v>
      </c>
      <c r="H82" s="4">
        <v>0</v>
      </c>
      <c r="I82" s="4">
        <v>0</v>
      </c>
      <c r="J82" s="4">
        <v>0</v>
      </c>
      <c r="K82" s="4">
        <v>0</v>
      </c>
      <c r="L82" s="4">
        <v>0</v>
      </c>
      <c r="M82" s="4">
        <v>0</v>
      </c>
      <c r="N82" s="168">
        <v>0</v>
      </c>
    </row>
    <row r="83" spans="1:14" ht="14">
      <c r="A83" t="s">
        <v>559</v>
      </c>
      <c r="B83" t="s">
        <v>5585</v>
      </c>
      <c r="C83" t="s">
        <v>507</v>
      </c>
      <c r="D83" s="4">
        <v>0</v>
      </c>
      <c r="E83" s="4">
        <v>0</v>
      </c>
      <c r="F83" s="4">
        <v>0</v>
      </c>
      <c r="G83" s="4">
        <v>0</v>
      </c>
      <c r="H83" s="4">
        <v>0</v>
      </c>
      <c r="I83" s="4">
        <v>0</v>
      </c>
      <c r="J83" s="4">
        <v>0</v>
      </c>
      <c r="K83" s="4">
        <v>0</v>
      </c>
      <c r="L83" s="4">
        <v>0</v>
      </c>
      <c r="M83" s="4">
        <v>0</v>
      </c>
      <c r="N83" s="168">
        <v>0</v>
      </c>
    </row>
    <row r="84" spans="1:14" ht="14">
      <c r="A84" t="s">
        <v>560</v>
      </c>
      <c r="B84" t="s">
        <v>5586</v>
      </c>
      <c r="C84" t="s">
        <v>509</v>
      </c>
      <c r="D84" s="4">
        <v>0</v>
      </c>
      <c r="E84" s="4">
        <v>0</v>
      </c>
      <c r="F84" s="4">
        <v>0</v>
      </c>
      <c r="G84" s="4">
        <v>0</v>
      </c>
      <c r="H84" s="4">
        <v>0</v>
      </c>
      <c r="I84" s="4">
        <v>0</v>
      </c>
      <c r="J84" s="4">
        <v>0</v>
      </c>
      <c r="K84" s="4">
        <v>0</v>
      </c>
      <c r="L84" s="4">
        <v>0</v>
      </c>
      <c r="M84" s="4">
        <v>0</v>
      </c>
      <c r="N84" s="168">
        <v>0</v>
      </c>
    </row>
    <row r="85" spans="1:14" ht="14">
      <c r="A85" t="s">
        <v>561</v>
      </c>
      <c r="B85" t="s">
        <v>5587</v>
      </c>
      <c r="C85" t="s">
        <v>511</v>
      </c>
      <c r="D85" s="4">
        <v>0</v>
      </c>
      <c r="E85" s="4">
        <v>0</v>
      </c>
      <c r="F85" s="4">
        <v>0</v>
      </c>
      <c r="G85" s="4">
        <v>0</v>
      </c>
      <c r="H85" s="4">
        <v>0</v>
      </c>
      <c r="I85" s="4">
        <v>0</v>
      </c>
      <c r="J85" s="4">
        <v>0</v>
      </c>
      <c r="K85" s="4">
        <v>0</v>
      </c>
      <c r="L85" s="4">
        <v>0</v>
      </c>
      <c r="M85" s="4">
        <v>0</v>
      </c>
      <c r="N85" s="168">
        <v>0</v>
      </c>
    </row>
    <row r="86" spans="1:14" ht="14">
      <c r="A86" t="s">
        <v>562</v>
      </c>
      <c r="B86" t="s">
        <v>5588</v>
      </c>
      <c r="C86" t="s">
        <v>513</v>
      </c>
      <c r="D86" s="4">
        <v>0</v>
      </c>
      <c r="E86" s="4">
        <v>0</v>
      </c>
      <c r="F86" s="4">
        <v>0</v>
      </c>
      <c r="G86" s="4">
        <v>0</v>
      </c>
      <c r="H86" s="4">
        <v>0</v>
      </c>
      <c r="I86" s="4">
        <v>0</v>
      </c>
      <c r="J86" s="4">
        <v>0</v>
      </c>
      <c r="K86" s="4">
        <v>0</v>
      </c>
      <c r="L86" s="4">
        <v>0</v>
      </c>
      <c r="M86" s="4">
        <v>0</v>
      </c>
      <c r="N86" s="168">
        <v>0</v>
      </c>
    </row>
    <row r="87" spans="1:14" ht="14">
      <c r="A87" t="s">
        <v>563</v>
      </c>
      <c r="B87" t="s">
        <v>5589</v>
      </c>
      <c r="C87" t="s">
        <v>515</v>
      </c>
      <c r="D87" s="4">
        <v>0</v>
      </c>
      <c r="E87" s="4">
        <v>0</v>
      </c>
      <c r="F87" s="4">
        <v>0</v>
      </c>
      <c r="G87" s="4">
        <v>0</v>
      </c>
      <c r="H87" s="4">
        <v>0</v>
      </c>
      <c r="I87" s="4">
        <v>0</v>
      </c>
      <c r="J87" s="4">
        <v>0</v>
      </c>
      <c r="K87" s="4">
        <v>0</v>
      </c>
      <c r="L87" s="4">
        <v>0</v>
      </c>
      <c r="M87" s="4">
        <v>0</v>
      </c>
      <c r="N87" s="168">
        <v>0</v>
      </c>
    </row>
    <row r="88" spans="1:14" ht="14">
      <c r="A88" t="s">
        <v>564</v>
      </c>
      <c r="B88" t="s">
        <v>5590</v>
      </c>
      <c r="C88" t="s">
        <v>517</v>
      </c>
      <c r="D88" s="4">
        <v>0</v>
      </c>
      <c r="E88" s="4">
        <v>0</v>
      </c>
      <c r="F88" s="4">
        <v>0</v>
      </c>
      <c r="G88" s="4">
        <v>0</v>
      </c>
      <c r="H88" s="4">
        <v>0</v>
      </c>
      <c r="I88" s="4">
        <v>0</v>
      </c>
      <c r="J88" s="4">
        <v>0</v>
      </c>
      <c r="K88" s="4">
        <v>0</v>
      </c>
      <c r="L88" s="4">
        <v>0</v>
      </c>
      <c r="M88" s="4">
        <v>0</v>
      </c>
      <c r="N88" s="168">
        <v>0</v>
      </c>
    </row>
    <row r="89" spans="1:14" ht="14">
      <c r="A89" t="s">
        <v>565</v>
      </c>
      <c r="B89" t="s">
        <v>5591</v>
      </c>
      <c r="C89" t="s">
        <v>519</v>
      </c>
      <c r="D89" s="4">
        <v>0</v>
      </c>
      <c r="E89" s="4">
        <v>0</v>
      </c>
      <c r="F89" s="4">
        <v>0</v>
      </c>
      <c r="G89" s="4">
        <v>0</v>
      </c>
      <c r="H89" s="4">
        <v>0</v>
      </c>
      <c r="I89" s="4">
        <v>0</v>
      </c>
      <c r="J89" s="4">
        <v>0</v>
      </c>
      <c r="K89" s="4">
        <v>0</v>
      </c>
      <c r="L89" s="4">
        <v>0</v>
      </c>
      <c r="M89" s="4">
        <v>0</v>
      </c>
      <c r="N89" s="168">
        <v>0</v>
      </c>
    </row>
    <row r="90" spans="1:14" ht="14">
      <c r="A90" t="s">
        <v>566</v>
      </c>
      <c r="B90" t="s">
        <v>5592</v>
      </c>
      <c r="C90" t="s">
        <v>521</v>
      </c>
      <c r="D90" s="4">
        <v>0</v>
      </c>
      <c r="E90" s="4">
        <v>0</v>
      </c>
      <c r="F90" s="4">
        <v>0</v>
      </c>
      <c r="G90" s="4">
        <v>0</v>
      </c>
      <c r="H90" s="4">
        <v>0</v>
      </c>
      <c r="I90" s="4">
        <v>0</v>
      </c>
      <c r="J90" s="4">
        <v>0</v>
      </c>
      <c r="K90" s="4">
        <v>0</v>
      </c>
      <c r="L90" s="4">
        <v>0</v>
      </c>
      <c r="M90" s="4">
        <v>0</v>
      </c>
      <c r="N90" s="168">
        <v>0</v>
      </c>
    </row>
    <row r="91" spans="1:14" ht="14">
      <c r="A91" t="s">
        <v>567</v>
      </c>
      <c r="B91" t="s">
        <v>5593</v>
      </c>
      <c r="C91" t="s">
        <v>523</v>
      </c>
      <c r="D91" s="4">
        <v>0</v>
      </c>
      <c r="E91" s="4">
        <v>0</v>
      </c>
      <c r="F91" s="4">
        <v>0</v>
      </c>
      <c r="G91" s="4">
        <v>0</v>
      </c>
      <c r="H91" s="4">
        <v>0</v>
      </c>
      <c r="I91" s="4">
        <v>0</v>
      </c>
      <c r="J91" s="4">
        <v>0</v>
      </c>
      <c r="K91" s="4">
        <v>0</v>
      </c>
      <c r="L91" s="4">
        <v>0</v>
      </c>
      <c r="M91" s="4">
        <v>0</v>
      </c>
      <c r="N91" s="168">
        <v>0</v>
      </c>
    </row>
    <row r="92" spans="1:14" ht="14">
      <c r="A92" t="s">
        <v>568</v>
      </c>
      <c r="B92" t="s">
        <v>5594</v>
      </c>
      <c r="C92" t="s">
        <v>525</v>
      </c>
      <c r="D92" s="4">
        <v>0</v>
      </c>
      <c r="E92" s="4">
        <v>0</v>
      </c>
      <c r="F92" s="4">
        <v>0</v>
      </c>
      <c r="G92" s="4">
        <v>0</v>
      </c>
      <c r="H92" s="4">
        <v>0</v>
      </c>
      <c r="I92" s="4">
        <v>0</v>
      </c>
      <c r="J92" s="4">
        <v>0</v>
      </c>
      <c r="K92" s="4">
        <v>0</v>
      </c>
      <c r="L92" s="4">
        <v>0</v>
      </c>
      <c r="M92" s="4">
        <v>0</v>
      </c>
      <c r="N92" s="168">
        <v>0</v>
      </c>
    </row>
    <row r="93" spans="1:14">
      <c r="A93" t="s">
        <v>640</v>
      </c>
      <c r="B93" t="s">
        <v>5466</v>
      </c>
      <c r="C93" t="s">
        <v>442</v>
      </c>
      <c r="D93" s="4">
        <v>978361</v>
      </c>
      <c r="E93" s="4">
        <v>1047695</v>
      </c>
      <c r="F93" s="4">
        <v>1124668</v>
      </c>
      <c r="G93" s="4">
        <v>1183874</v>
      </c>
      <c r="H93" s="4">
        <v>1229697</v>
      </c>
      <c r="I93" s="4">
        <v>1278249</v>
      </c>
      <c r="J93" s="4">
        <v>1327369</v>
      </c>
      <c r="K93" s="4">
        <v>1393257</v>
      </c>
      <c r="L93" s="4">
        <v>1459244</v>
      </c>
      <c r="M93" s="4">
        <v>1533877</v>
      </c>
      <c r="N93">
        <v>12556291</v>
      </c>
    </row>
    <row r="94" spans="1:14">
      <c r="A94" t="s">
        <v>641</v>
      </c>
      <c r="B94" t="s">
        <v>5467</v>
      </c>
      <c r="C94" t="s">
        <v>444</v>
      </c>
      <c r="D94" s="4">
        <v>0</v>
      </c>
      <c r="E94" s="4">
        <v>0</v>
      </c>
      <c r="F94" s="4">
        <v>0</v>
      </c>
      <c r="G94" s="4">
        <v>0</v>
      </c>
      <c r="H94" s="4">
        <v>0</v>
      </c>
      <c r="I94" s="4">
        <v>0</v>
      </c>
      <c r="J94" s="4">
        <v>0</v>
      </c>
      <c r="K94" s="4">
        <v>0</v>
      </c>
      <c r="L94" s="4">
        <v>0</v>
      </c>
      <c r="M94" s="4">
        <v>0</v>
      </c>
      <c r="N94">
        <v>0</v>
      </c>
    </row>
    <row r="95" spans="1:14">
      <c r="A95" t="s">
        <v>642</v>
      </c>
      <c r="B95" t="s">
        <v>5468</v>
      </c>
      <c r="C95" t="s">
        <v>683</v>
      </c>
      <c r="D95" s="4">
        <v>0</v>
      </c>
      <c r="E95" s="4">
        <v>0</v>
      </c>
      <c r="F95" s="4">
        <v>0</v>
      </c>
      <c r="G95" s="4">
        <v>0</v>
      </c>
      <c r="H95" s="4">
        <v>0</v>
      </c>
      <c r="I95" s="4">
        <v>0</v>
      </c>
      <c r="J95" s="4">
        <v>0</v>
      </c>
      <c r="K95" s="4">
        <v>0</v>
      </c>
      <c r="L95" s="4">
        <v>1</v>
      </c>
      <c r="M95" s="4">
        <v>1</v>
      </c>
      <c r="N95">
        <v>2</v>
      </c>
    </row>
    <row r="96" spans="1:14">
      <c r="A96" t="s">
        <v>643</v>
      </c>
      <c r="B96" t="s">
        <v>5469</v>
      </c>
      <c r="C96" t="s">
        <v>447</v>
      </c>
      <c r="D96" s="4">
        <v>0</v>
      </c>
      <c r="E96" s="4">
        <v>0</v>
      </c>
      <c r="F96" s="4">
        <v>0</v>
      </c>
      <c r="G96" s="4">
        <v>0</v>
      </c>
      <c r="H96" s="4">
        <v>0</v>
      </c>
      <c r="I96" s="4">
        <v>0</v>
      </c>
      <c r="J96" s="4">
        <v>0</v>
      </c>
      <c r="K96" s="4">
        <v>0</v>
      </c>
      <c r="L96" s="4">
        <v>0</v>
      </c>
      <c r="M96" s="4">
        <v>0</v>
      </c>
      <c r="N96">
        <v>0</v>
      </c>
    </row>
    <row r="97" spans="1:14">
      <c r="A97" t="s">
        <v>644</v>
      </c>
      <c r="B97" t="s">
        <v>5470</v>
      </c>
      <c r="C97" t="s">
        <v>449</v>
      </c>
      <c r="D97" s="4">
        <v>0</v>
      </c>
      <c r="E97" s="4">
        <v>0</v>
      </c>
      <c r="F97" s="4">
        <v>0</v>
      </c>
      <c r="G97" s="4">
        <v>0</v>
      </c>
      <c r="H97" s="4">
        <v>0</v>
      </c>
      <c r="I97" s="4">
        <v>0</v>
      </c>
      <c r="J97" s="4">
        <v>0</v>
      </c>
      <c r="K97" s="4">
        <v>0</v>
      </c>
      <c r="L97" s="4">
        <v>0</v>
      </c>
      <c r="M97" s="4">
        <v>0</v>
      </c>
      <c r="N97">
        <v>0</v>
      </c>
    </row>
    <row r="98" spans="1:14">
      <c r="A98" t="s">
        <v>645</v>
      </c>
      <c r="B98" t="s">
        <v>5471</v>
      </c>
      <c r="C98" t="s">
        <v>451</v>
      </c>
      <c r="D98" s="4">
        <v>0</v>
      </c>
      <c r="E98" s="4">
        <v>0</v>
      </c>
      <c r="F98" s="4">
        <v>0</v>
      </c>
      <c r="G98" s="4">
        <v>0</v>
      </c>
      <c r="H98" s="4">
        <v>0</v>
      </c>
      <c r="I98" s="4">
        <v>0</v>
      </c>
      <c r="J98" s="4">
        <v>0</v>
      </c>
      <c r="K98" s="4">
        <v>0</v>
      </c>
      <c r="L98" s="4">
        <v>0</v>
      </c>
      <c r="M98" s="4">
        <v>0</v>
      </c>
      <c r="N98">
        <v>0</v>
      </c>
    </row>
    <row r="99" spans="1:14">
      <c r="A99" t="s">
        <v>646</v>
      </c>
      <c r="B99" t="s">
        <v>5472</v>
      </c>
      <c r="C99" t="s">
        <v>453</v>
      </c>
      <c r="D99" s="4">
        <v>22149</v>
      </c>
      <c r="E99" s="4">
        <v>23719</v>
      </c>
      <c r="F99" s="4">
        <v>25462</v>
      </c>
      <c r="G99" s="4">
        <v>26802</v>
      </c>
      <c r="H99" s="4">
        <v>27839</v>
      </c>
      <c r="I99" s="4">
        <v>28939</v>
      </c>
      <c r="J99" s="4">
        <v>30051</v>
      </c>
      <c r="K99" s="4">
        <v>31542</v>
      </c>
      <c r="L99" s="4">
        <v>33036</v>
      </c>
      <c r="M99" s="4">
        <v>34725</v>
      </c>
      <c r="N99">
        <v>284264</v>
      </c>
    </row>
    <row r="100" spans="1:14">
      <c r="A100" t="s">
        <v>647</v>
      </c>
      <c r="B100" t="s">
        <v>5473</v>
      </c>
      <c r="C100" t="s">
        <v>455</v>
      </c>
      <c r="D100" s="4">
        <v>0</v>
      </c>
      <c r="E100" s="4">
        <v>0</v>
      </c>
      <c r="F100" s="4">
        <v>0</v>
      </c>
      <c r="G100" s="4">
        <v>0</v>
      </c>
      <c r="H100" s="4">
        <v>0</v>
      </c>
      <c r="I100" s="4">
        <v>0</v>
      </c>
      <c r="J100" s="4">
        <v>0</v>
      </c>
      <c r="K100" s="4">
        <v>0</v>
      </c>
      <c r="L100" s="4">
        <v>0</v>
      </c>
      <c r="M100" s="4">
        <v>0</v>
      </c>
      <c r="N100">
        <v>0</v>
      </c>
    </row>
    <row r="101" spans="1:14">
      <c r="A101" t="s">
        <v>648</v>
      </c>
      <c r="B101" t="s">
        <v>5474</v>
      </c>
      <c r="C101" t="s">
        <v>457</v>
      </c>
      <c r="D101" s="4">
        <v>0</v>
      </c>
      <c r="E101" s="4">
        <v>0</v>
      </c>
      <c r="F101" s="4">
        <v>0</v>
      </c>
      <c r="G101" s="4">
        <v>0</v>
      </c>
      <c r="H101" s="4">
        <v>0</v>
      </c>
      <c r="I101" s="4">
        <v>0</v>
      </c>
      <c r="J101" s="4">
        <v>0</v>
      </c>
      <c r="K101" s="4">
        <v>0</v>
      </c>
      <c r="L101" s="4">
        <v>0</v>
      </c>
      <c r="M101" s="4">
        <v>0</v>
      </c>
      <c r="N101">
        <v>0</v>
      </c>
    </row>
    <row r="102" spans="1:14">
      <c r="A102" t="s">
        <v>649</v>
      </c>
      <c r="B102" t="s">
        <v>5475</v>
      </c>
      <c r="C102" t="s">
        <v>459</v>
      </c>
      <c r="D102" s="4">
        <v>0</v>
      </c>
      <c r="E102" s="4">
        <v>0</v>
      </c>
      <c r="F102" s="4">
        <v>0</v>
      </c>
      <c r="G102" s="4">
        <v>0</v>
      </c>
      <c r="H102" s="4">
        <v>0</v>
      </c>
      <c r="I102" s="4">
        <v>0</v>
      </c>
      <c r="J102" s="4">
        <v>0</v>
      </c>
      <c r="K102" s="4">
        <v>0</v>
      </c>
      <c r="L102" s="4">
        <v>0</v>
      </c>
      <c r="M102" s="4">
        <v>0</v>
      </c>
      <c r="N102">
        <v>0</v>
      </c>
    </row>
    <row r="103" spans="1:14">
      <c r="A103" t="s">
        <v>650</v>
      </c>
      <c r="B103" t="s">
        <v>5476</v>
      </c>
      <c r="C103" t="s">
        <v>461</v>
      </c>
      <c r="D103" s="4">
        <v>0</v>
      </c>
      <c r="E103" s="4">
        <v>0</v>
      </c>
      <c r="F103" s="4">
        <v>0</v>
      </c>
      <c r="G103" s="4">
        <v>0</v>
      </c>
      <c r="H103" s="4">
        <v>0</v>
      </c>
      <c r="I103" s="4">
        <v>0</v>
      </c>
      <c r="J103" s="4">
        <v>0</v>
      </c>
      <c r="K103" s="4">
        <v>0</v>
      </c>
      <c r="L103" s="4">
        <v>0</v>
      </c>
      <c r="M103" s="4">
        <v>0</v>
      </c>
      <c r="N103">
        <v>0</v>
      </c>
    </row>
    <row r="104" spans="1:14">
      <c r="A104" t="s">
        <v>651</v>
      </c>
      <c r="B104" t="s">
        <v>5477</v>
      </c>
      <c r="C104" t="s">
        <v>463</v>
      </c>
      <c r="D104" s="4">
        <v>0</v>
      </c>
      <c r="E104" s="4">
        <v>0</v>
      </c>
      <c r="F104" s="4">
        <v>0</v>
      </c>
      <c r="G104" s="4">
        <v>0</v>
      </c>
      <c r="H104" s="4">
        <v>0</v>
      </c>
      <c r="I104" s="4">
        <v>0</v>
      </c>
      <c r="J104" s="4">
        <v>0</v>
      </c>
      <c r="K104" s="4">
        <v>0</v>
      </c>
      <c r="L104" s="4">
        <v>0</v>
      </c>
      <c r="M104" s="4">
        <v>0</v>
      </c>
      <c r="N104">
        <v>0</v>
      </c>
    </row>
    <row r="105" spans="1:14">
      <c r="A105" t="s">
        <v>652</v>
      </c>
      <c r="B105" t="s">
        <v>5478</v>
      </c>
      <c r="C105" t="s">
        <v>465</v>
      </c>
      <c r="D105" s="4">
        <v>0</v>
      </c>
      <c r="E105" s="4">
        <v>0</v>
      </c>
      <c r="F105" s="4">
        <v>0</v>
      </c>
      <c r="G105" s="4">
        <v>0</v>
      </c>
      <c r="H105" s="4">
        <v>0</v>
      </c>
      <c r="I105" s="4">
        <v>0</v>
      </c>
      <c r="J105" s="4">
        <v>0</v>
      </c>
      <c r="K105" s="4">
        <v>0</v>
      </c>
      <c r="L105" s="4">
        <v>0</v>
      </c>
      <c r="M105" s="4">
        <v>0</v>
      </c>
      <c r="N105">
        <v>0</v>
      </c>
    </row>
    <row r="106" spans="1:14">
      <c r="A106" t="s">
        <v>653</v>
      </c>
      <c r="B106" t="s">
        <v>5479</v>
      </c>
      <c r="C106" t="s">
        <v>467</v>
      </c>
      <c r="D106" s="4">
        <v>0</v>
      </c>
      <c r="E106" s="4">
        <v>0</v>
      </c>
      <c r="F106" s="4">
        <v>0</v>
      </c>
      <c r="G106" s="4">
        <v>0</v>
      </c>
      <c r="H106" s="4">
        <v>0</v>
      </c>
      <c r="I106" s="4">
        <v>0</v>
      </c>
      <c r="J106" s="4">
        <v>0</v>
      </c>
      <c r="K106" s="4">
        <v>0</v>
      </c>
      <c r="L106" s="4">
        <v>0</v>
      </c>
      <c r="M106" s="4">
        <v>0</v>
      </c>
      <c r="N106">
        <v>0</v>
      </c>
    </row>
    <row r="107" spans="1:14">
      <c r="A107" t="s">
        <v>654</v>
      </c>
      <c r="B107" t="s">
        <v>5480</v>
      </c>
      <c r="C107" t="s">
        <v>469</v>
      </c>
      <c r="D107" s="4">
        <v>0</v>
      </c>
      <c r="E107" s="4">
        <v>0</v>
      </c>
      <c r="F107" s="4">
        <v>0</v>
      </c>
      <c r="G107" s="4">
        <v>0</v>
      </c>
      <c r="H107" s="4">
        <v>0</v>
      </c>
      <c r="I107" s="4">
        <v>0</v>
      </c>
      <c r="J107" s="4">
        <v>0</v>
      </c>
      <c r="K107" s="4">
        <v>0</v>
      </c>
      <c r="L107" s="4">
        <v>0</v>
      </c>
      <c r="M107" s="4">
        <v>0</v>
      </c>
      <c r="N107">
        <v>0</v>
      </c>
    </row>
    <row r="108" spans="1:14">
      <c r="A108" t="s">
        <v>655</v>
      </c>
      <c r="B108" t="s">
        <v>5481</v>
      </c>
      <c r="C108" t="s">
        <v>471</v>
      </c>
      <c r="D108" s="4">
        <v>230334</v>
      </c>
      <c r="E108" s="4">
        <v>246657</v>
      </c>
      <c r="F108" s="4">
        <v>264779</v>
      </c>
      <c r="G108" s="4">
        <v>278718</v>
      </c>
      <c r="H108" s="4">
        <v>289506</v>
      </c>
      <c r="I108" s="4">
        <v>300936</v>
      </c>
      <c r="J108" s="4">
        <v>312500</v>
      </c>
      <c r="K108" s="4">
        <v>328012</v>
      </c>
      <c r="L108" s="4">
        <v>343548</v>
      </c>
      <c r="M108" s="4">
        <v>361119</v>
      </c>
      <c r="N108">
        <v>2956109</v>
      </c>
    </row>
    <row r="109" spans="1:14">
      <c r="A109" t="s">
        <v>656</v>
      </c>
      <c r="B109" t="s">
        <v>5482</v>
      </c>
      <c r="C109" t="s">
        <v>473</v>
      </c>
      <c r="D109" s="4">
        <v>46416</v>
      </c>
      <c r="E109" s="4">
        <v>49706</v>
      </c>
      <c r="F109" s="4">
        <v>53357</v>
      </c>
      <c r="G109" s="4">
        <v>56166</v>
      </c>
      <c r="H109" s="4">
        <v>58340</v>
      </c>
      <c r="I109" s="4">
        <v>60644</v>
      </c>
      <c r="J109" s="4">
        <v>62974</v>
      </c>
      <c r="K109" s="4">
        <v>66100</v>
      </c>
      <c r="L109" s="4">
        <v>69230</v>
      </c>
      <c r="M109" s="4">
        <v>72770</v>
      </c>
      <c r="N109">
        <v>595703</v>
      </c>
    </row>
    <row r="110" spans="1:14">
      <c r="A110" t="s">
        <v>657</v>
      </c>
      <c r="B110" t="s">
        <v>5483</v>
      </c>
      <c r="C110" t="s">
        <v>475</v>
      </c>
      <c r="D110" s="4">
        <v>0</v>
      </c>
      <c r="E110" s="4">
        <v>0</v>
      </c>
      <c r="F110" s="4">
        <v>0</v>
      </c>
      <c r="G110" s="4">
        <v>0</v>
      </c>
      <c r="H110" s="4">
        <v>0</v>
      </c>
      <c r="I110" s="4">
        <v>0</v>
      </c>
      <c r="J110" s="4">
        <v>0</v>
      </c>
      <c r="K110" s="4">
        <v>0</v>
      </c>
      <c r="L110" s="4">
        <v>0</v>
      </c>
      <c r="M110" s="4">
        <v>0</v>
      </c>
      <c r="N110">
        <v>0</v>
      </c>
    </row>
    <row r="111" spans="1:14">
      <c r="A111" t="s">
        <v>658</v>
      </c>
      <c r="B111" t="s">
        <v>5484</v>
      </c>
      <c r="C111" t="s">
        <v>477</v>
      </c>
      <c r="D111" s="4">
        <v>0</v>
      </c>
      <c r="E111" s="4">
        <v>0</v>
      </c>
      <c r="F111" s="4">
        <v>0</v>
      </c>
      <c r="G111" s="4">
        <v>0</v>
      </c>
      <c r="H111" s="4">
        <v>0</v>
      </c>
      <c r="I111" s="4">
        <v>0</v>
      </c>
      <c r="J111" s="4">
        <v>0</v>
      </c>
      <c r="K111" s="4">
        <v>0</v>
      </c>
      <c r="L111" s="4">
        <v>0</v>
      </c>
      <c r="M111" s="4">
        <v>0</v>
      </c>
      <c r="N111">
        <v>0</v>
      </c>
    </row>
    <row r="112" spans="1:14">
      <c r="A112" t="s">
        <v>659</v>
      </c>
      <c r="B112" t="s">
        <v>5485</v>
      </c>
      <c r="C112" t="s">
        <v>479</v>
      </c>
      <c r="D112" s="4">
        <v>0</v>
      </c>
      <c r="E112" s="4">
        <v>0</v>
      </c>
      <c r="F112" s="4">
        <v>0</v>
      </c>
      <c r="G112" s="4">
        <v>0</v>
      </c>
      <c r="H112" s="4">
        <v>0</v>
      </c>
      <c r="I112" s="4">
        <v>0</v>
      </c>
      <c r="J112" s="4">
        <v>0</v>
      </c>
      <c r="K112" s="4">
        <v>0</v>
      </c>
      <c r="L112" s="4">
        <v>0</v>
      </c>
      <c r="M112" s="4">
        <v>0</v>
      </c>
      <c r="N112">
        <v>0</v>
      </c>
    </row>
    <row r="113" spans="1:14">
      <c r="A113" t="s">
        <v>660</v>
      </c>
      <c r="B113" t="s">
        <v>5486</v>
      </c>
      <c r="C113" t="s">
        <v>481</v>
      </c>
      <c r="D113" s="4">
        <v>1379</v>
      </c>
      <c r="E113" s="4">
        <v>1477</v>
      </c>
      <c r="F113" s="4">
        <v>1586</v>
      </c>
      <c r="G113" s="4">
        <v>1669</v>
      </c>
      <c r="H113" s="4">
        <v>1734</v>
      </c>
      <c r="I113" s="4">
        <v>1802</v>
      </c>
      <c r="J113" s="4">
        <v>1871</v>
      </c>
      <c r="K113" s="4">
        <v>1964</v>
      </c>
      <c r="L113" s="4">
        <v>2057</v>
      </c>
      <c r="M113" s="4">
        <v>2162</v>
      </c>
      <c r="N113">
        <v>17701</v>
      </c>
    </row>
    <row r="114" spans="1:14">
      <c r="A114" t="s">
        <v>661</v>
      </c>
      <c r="B114" t="s">
        <v>5487</v>
      </c>
      <c r="C114" t="s">
        <v>483</v>
      </c>
      <c r="D114" s="4">
        <v>681</v>
      </c>
      <c r="E114" s="4">
        <v>729</v>
      </c>
      <c r="F114" s="4">
        <v>783</v>
      </c>
      <c r="G114" s="4">
        <v>824</v>
      </c>
      <c r="H114" s="4">
        <v>856</v>
      </c>
      <c r="I114" s="4">
        <v>890</v>
      </c>
      <c r="J114" s="4">
        <v>924</v>
      </c>
      <c r="K114" s="4">
        <v>970</v>
      </c>
      <c r="L114" s="4">
        <v>1016</v>
      </c>
      <c r="M114" s="4">
        <v>1068</v>
      </c>
      <c r="N114">
        <v>8741</v>
      </c>
    </row>
    <row r="115" spans="1:14">
      <c r="A115" t="s">
        <v>662</v>
      </c>
      <c r="B115" t="s">
        <v>5488</v>
      </c>
      <c r="C115" t="s">
        <v>485</v>
      </c>
      <c r="D115" s="4">
        <v>0</v>
      </c>
      <c r="E115" s="4">
        <v>0</v>
      </c>
      <c r="F115" s="4">
        <v>0</v>
      </c>
      <c r="G115" s="4">
        <v>0</v>
      </c>
      <c r="H115" s="4">
        <v>0</v>
      </c>
      <c r="I115" s="4">
        <v>0</v>
      </c>
      <c r="J115" s="4">
        <v>0</v>
      </c>
      <c r="K115" s="4">
        <v>0</v>
      </c>
      <c r="L115" s="4">
        <v>0</v>
      </c>
      <c r="M115" s="4">
        <v>0</v>
      </c>
      <c r="N115">
        <v>0</v>
      </c>
    </row>
    <row r="116" spans="1:14">
      <c r="A116" t="s">
        <v>663</v>
      </c>
      <c r="B116" t="s">
        <v>5489</v>
      </c>
      <c r="C116" t="s">
        <v>487</v>
      </c>
      <c r="D116" s="4">
        <v>0</v>
      </c>
      <c r="E116" s="4">
        <v>0</v>
      </c>
      <c r="F116" s="4">
        <v>0</v>
      </c>
      <c r="G116" s="4">
        <v>0</v>
      </c>
      <c r="H116" s="4">
        <v>0</v>
      </c>
      <c r="I116" s="4">
        <v>0</v>
      </c>
      <c r="J116" s="4">
        <v>0</v>
      </c>
      <c r="K116" s="4">
        <v>0</v>
      </c>
      <c r="L116" s="4">
        <v>0</v>
      </c>
      <c r="M116" s="4">
        <v>0</v>
      </c>
      <c r="N116">
        <v>0</v>
      </c>
    </row>
    <row r="117" spans="1:14">
      <c r="A117" t="s">
        <v>664</v>
      </c>
      <c r="B117" t="s">
        <v>5490</v>
      </c>
      <c r="C117" t="s">
        <v>489</v>
      </c>
      <c r="D117" s="4">
        <v>0</v>
      </c>
      <c r="E117" s="4">
        <v>0</v>
      </c>
      <c r="F117" s="4">
        <v>0</v>
      </c>
      <c r="G117" s="4">
        <v>0</v>
      </c>
      <c r="H117" s="4">
        <v>0</v>
      </c>
      <c r="I117" s="4">
        <v>0</v>
      </c>
      <c r="J117" s="4">
        <v>0</v>
      </c>
      <c r="K117" s="4">
        <v>0</v>
      </c>
      <c r="L117" s="4">
        <v>0</v>
      </c>
      <c r="M117" s="4">
        <v>0</v>
      </c>
      <c r="N117">
        <v>0</v>
      </c>
    </row>
    <row r="118" spans="1:14">
      <c r="A118" t="s">
        <v>665</v>
      </c>
      <c r="B118" t="s">
        <v>5491</v>
      </c>
      <c r="C118" t="s">
        <v>491</v>
      </c>
      <c r="D118" s="4">
        <v>0</v>
      </c>
      <c r="E118" s="4">
        <v>0</v>
      </c>
      <c r="F118" s="4">
        <v>0</v>
      </c>
      <c r="G118" s="4">
        <v>0</v>
      </c>
      <c r="H118" s="4">
        <v>0</v>
      </c>
      <c r="I118" s="4">
        <v>0</v>
      </c>
      <c r="J118" s="4">
        <v>0</v>
      </c>
      <c r="K118" s="4">
        <v>0</v>
      </c>
      <c r="L118" s="4">
        <v>0</v>
      </c>
      <c r="M118" s="4">
        <v>0</v>
      </c>
      <c r="N118">
        <v>0</v>
      </c>
    </row>
    <row r="119" spans="1:14">
      <c r="A119" t="s">
        <v>666</v>
      </c>
      <c r="B119" t="s">
        <v>5492</v>
      </c>
      <c r="C119" t="s">
        <v>493</v>
      </c>
      <c r="D119" s="4">
        <v>0</v>
      </c>
      <c r="E119" s="4">
        <v>0</v>
      </c>
      <c r="F119" s="4">
        <v>0</v>
      </c>
      <c r="G119" s="4">
        <v>0</v>
      </c>
      <c r="H119" s="4">
        <v>0</v>
      </c>
      <c r="I119" s="4">
        <v>0</v>
      </c>
      <c r="J119" s="4">
        <v>0</v>
      </c>
      <c r="K119" s="4">
        <v>0</v>
      </c>
      <c r="L119" s="4">
        <v>0</v>
      </c>
      <c r="M119" s="4">
        <v>0</v>
      </c>
      <c r="N119">
        <v>0</v>
      </c>
    </row>
    <row r="120" spans="1:14">
      <c r="A120" t="s">
        <v>667</v>
      </c>
      <c r="B120" t="s">
        <v>5493</v>
      </c>
      <c r="C120" t="s">
        <v>495</v>
      </c>
      <c r="D120" s="4">
        <v>0</v>
      </c>
      <c r="E120" s="4">
        <v>0</v>
      </c>
      <c r="F120" s="4">
        <v>0</v>
      </c>
      <c r="G120" s="4">
        <v>0</v>
      </c>
      <c r="H120" s="4">
        <v>0</v>
      </c>
      <c r="I120" s="4">
        <v>0</v>
      </c>
      <c r="J120" s="4">
        <v>0</v>
      </c>
      <c r="K120" s="4">
        <v>0</v>
      </c>
      <c r="L120" s="4">
        <v>0</v>
      </c>
      <c r="M120" s="4">
        <v>0</v>
      </c>
      <c r="N120">
        <v>0</v>
      </c>
    </row>
    <row r="121" spans="1:14">
      <c r="A121" t="s">
        <v>668</v>
      </c>
      <c r="B121" t="s">
        <v>5494</v>
      </c>
      <c r="C121" t="s">
        <v>497</v>
      </c>
      <c r="D121" s="4">
        <v>0</v>
      </c>
      <c r="E121" s="4">
        <v>0</v>
      </c>
      <c r="F121" s="4">
        <v>0</v>
      </c>
      <c r="G121" s="4">
        <v>0</v>
      </c>
      <c r="H121" s="4">
        <v>0</v>
      </c>
      <c r="I121" s="4">
        <v>0</v>
      </c>
      <c r="J121" s="4">
        <v>0</v>
      </c>
      <c r="K121" s="4">
        <v>0</v>
      </c>
      <c r="L121" s="4">
        <v>0</v>
      </c>
      <c r="M121" s="4">
        <v>0</v>
      </c>
      <c r="N121">
        <v>0</v>
      </c>
    </row>
    <row r="122" spans="1:14">
      <c r="A122" t="s">
        <v>669</v>
      </c>
      <c r="B122" t="s">
        <v>5495</v>
      </c>
      <c r="C122" t="s">
        <v>499</v>
      </c>
      <c r="D122" s="4">
        <v>0</v>
      </c>
      <c r="E122" s="4">
        <v>0</v>
      </c>
      <c r="F122" s="4">
        <v>0</v>
      </c>
      <c r="G122" s="4">
        <v>0</v>
      </c>
      <c r="H122" s="4">
        <v>0</v>
      </c>
      <c r="I122" s="4">
        <v>0</v>
      </c>
      <c r="J122" s="4">
        <v>0</v>
      </c>
      <c r="K122" s="4">
        <v>0</v>
      </c>
      <c r="L122" s="4">
        <v>0</v>
      </c>
      <c r="M122" s="4">
        <v>0</v>
      </c>
      <c r="N122">
        <v>0</v>
      </c>
    </row>
    <row r="123" spans="1:14">
      <c r="A123" t="s">
        <v>670</v>
      </c>
      <c r="B123" t="s">
        <v>5496</v>
      </c>
      <c r="C123" t="s">
        <v>501</v>
      </c>
      <c r="D123" s="4">
        <v>0</v>
      </c>
      <c r="E123" s="4">
        <v>0</v>
      </c>
      <c r="F123" s="4">
        <v>0</v>
      </c>
      <c r="G123" s="4">
        <v>0</v>
      </c>
      <c r="H123" s="4">
        <v>0</v>
      </c>
      <c r="I123" s="4">
        <v>0</v>
      </c>
      <c r="J123" s="4">
        <v>0</v>
      </c>
      <c r="K123" s="4">
        <v>0</v>
      </c>
      <c r="L123" s="4">
        <v>0</v>
      </c>
      <c r="M123" s="4">
        <v>0</v>
      </c>
      <c r="N123">
        <v>0</v>
      </c>
    </row>
    <row r="124" spans="1:14">
      <c r="A124" t="s">
        <v>671</v>
      </c>
      <c r="B124" t="s">
        <v>5497</v>
      </c>
      <c r="C124" t="s">
        <v>503</v>
      </c>
      <c r="D124" s="4">
        <v>0</v>
      </c>
      <c r="E124" s="4">
        <v>0</v>
      </c>
      <c r="F124" s="4">
        <v>0</v>
      </c>
      <c r="G124" s="4">
        <v>0</v>
      </c>
      <c r="H124" s="4">
        <v>0</v>
      </c>
      <c r="I124" s="4">
        <v>0</v>
      </c>
      <c r="J124" s="4">
        <v>0</v>
      </c>
      <c r="K124" s="4">
        <v>0</v>
      </c>
      <c r="L124" s="4">
        <v>0</v>
      </c>
      <c r="M124" s="4">
        <v>0</v>
      </c>
      <c r="N124">
        <v>0</v>
      </c>
    </row>
    <row r="125" spans="1:14">
      <c r="A125" t="s">
        <v>672</v>
      </c>
      <c r="B125" t="s">
        <v>5498</v>
      </c>
      <c r="C125" t="s">
        <v>505</v>
      </c>
      <c r="D125" s="4">
        <v>0</v>
      </c>
      <c r="E125" s="4">
        <v>0</v>
      </c>
      <c r="F125" s="4">
        <v>0</v>
      </c>
      <c r="G125" s="4">
        <v>0</v>
      </c>
      <c r="H125" s="4">
        <v>0</v>
      </c>
      <c r="I125" s="4">
        <v>0</v>
      </c>
      <c r="J125" s="4">
        <v>0</v>
      </c>
      <c r="K125" s="4">
        <v>0</v>
      </c>
      <c r="L125" s="4">
        <v>0</v>
      </c>
      <c r="M125" s="4">
        <v>0</v>
      </c>
      <c r="N125">
        <v>0</v>
      </c>
    </row>
    <row r="126" spans="1:14">
      <c r="A126" t="s">
        <v>673</v>
      </c>
      <c r="B126" t="s">
        <v>5499</v>
      </c>
      <c r="C126" t="s">
        <v>507</v>
      </c>
      <c r="D126" s="4">
        <v>0</v>
      </c>
      <c r="E126" s="4">
        <v>0</v>
      </c>
      <c r="F126" s="4">
        <v>0</v>
      </c>
      <c r="G126" s="4">
        <v>0</v>
      </c>
      <c r="H126" s="4">
        <v>0</v>
      </c>
      <c r="I126" s="4">
        <v>0</v>
      </c>
      <c r="J126" s="4">
        <v>0</v>
      </c>
      <c r="K126" s="4">
        <v>0</v>
      </c>
      <c r="L126" s="4">
        <v>0</v>
      </c>
      <c r="M126" s="4">
        <v>0</v>
      </c>
      <c r="N126">
        <v>0</v>
      </c>
    </row>
    <row r="127" spans="1:14">
      <c r="A127" t="s">
        <v>674</v>
      </c>
      <c r="B127" t="s">
        <v>5500</v>
      </c>
      <c r="C127" t="s">
        <v>509</v>
      </c>
      <c r="D127" s="4">
        <v>0</v>
      </c>
      <c r="E127" s="4">
        <v>0</v>
      </c>
      <c r="F127" s="4">
        <v>0</v>
      </c>
      <c r="G127" s="4">
        <v>0</v>
      </c>
      <c r="H127" s="4">
        <v>0</v>
      </c>
      <c r="I127" s="4">
        <v>0</v>
      </c>
      <c r="J127" s="4">
        <v>0</v>
      </c>
      <c r="K127" s="4">
        <v>0</v>
      </c>
      <c r="L127" s="4">
        <v>0</v>
      </c>
      <c r="M127" s="4">
        <v>0</v>
      </c>
      <c r="N127">
        <v>0</v>
      </c>
    </row>
    <row r="128" spans="1:14">
      <c r="A128" t="s">
        <v>675</v>
      </c>
      <c r="B128" t="s">
        <v>5501</v>
      </c>
      <c r="C128" t="s">
        <v>511</v>
      </c>
      <c r="D128" s="4">
        <v>0</v>
      </c>
      <c r="E128" s="4">
        <v>0</v>
      </c>
      <c r="F128" s="4">
        <v>0</v>
      </c>
      <c r="G128" s="4">
        <v>0</v>
      </c>
      <c r="H128" s="4">
        <v>0</v>
      </c>
      <c r="I128" s="4">
        <v>0</v>
      </c>
      <c r="J128" s="4">
        <v>0</v>
      </c>
      <c r="K128" s="4">
        <v>0</v>
      </c>
      <c r="L128" s="4">
        <v>0</v>
      </c>
      <c r="M128" s="4">
        <v>0</v>
      </c>
      <c r="N128">
        <v>0</v>
      </c>
    </row>
    <row r="129" spans="1:14">
      <c r="A129" t="s">
        <v>676</v>
      </c>
      <c r="B129" t="s">
        <v>5502</v>
      </c>
      <c r="C129" t="s">
        <v>513</v>
      </c>
      <c r="D129" s="4">
        <v>0</v>
      </c>
      <c r="E129" s="4">
        <v>0</v>
      </c>
      <c r="F129" s="4">
        <v>0</v>
      </c>
      <c r="G129" s="4">
        <v>0</v>
      </c>
      <c r="H129" s="4">
        <v>0</v>
      </c>
      <c r="I129" s="4">
        <v>0</v>
      </c>
      <c r="J129" s="4">
        <v>0</v>
      </c>
      <c r="K129" s="4">
        <v>0</v>
      </c>
      <c r="L129" s="4">
        <v>0</v>
      </c>
      <c r="M129" s="4">
        <v>0</v>
      </c>
      <c r="N129">
        <v>0</v>
      </c>
    </row>
    <row r="130" spans="1:14">
      <c r="A130" t="s">
        <v>677</v>
      </c>
      <c r="B130" t="s">
        <v>5503</v>
      </c>
      <c r="C130" t="s">
        <v>515</v>
      </c>
      <c r="D130" s="4">
        <v>0</v>
      </c>
      <c r="E130" s="4">
        <v>0</v>
      </c>
      <c r="F130" s="4">
        <v>0</v>
      </c>
      <c r="G130" s="4">
        <v>0</v>
      </c>
      <c r="H130" s="4">
        <v>0</v>
      </c>
      <c r="I130" s="4">
        <v>0</v>
      </c>
      <c r="J130" s="4">
        <v>0</v>
      </c>
      <c r="K130" s="4">
        <v>0</v>
      </c>
      <c r="L130" s="4">
        <v>0</v>
      </c>
      <c r="M130" s="4">
        <v>0</v>
      </c>
      <c r="N130">
        <v>0</v>
      </c>
    </row>
    <row r="131" spans="1:14">
      <c r="A131" t="s">
        <v>678</v>
      </c>
      <c r="B131" t="s">
        <v>5504</v>
      </c>
      <c r="C131" t="s">
        <v>517</v>
      </c>
      <c r="D131" s="4">
        <v>0</v>
      </c>
      <c r="E131" s="4">
        <v>0</v>
      </c>
      <c r="F131" s="4">
        <v>0</v>
      </c>
      <c r="G131" s="4">
        <v>0</v>
      </c>
      <c r="H131" s="4">
        <v>0</v>
      </c>
      <c r="I131" s="4">
        <v>0</v>
      </c>
      <c r="J131" s="4">
        <v>0</v>
      </c>
      <c r="K131" s="4">
        <v>0</v>
      </c>
      <c r="L131" s="4">
        <v>0</v>
      </c>
      <c r="M131" s="4">
        <v>0</v>
      </c>
      <c r="N131">
        <v>0</v>
      </c>
    </row>
    <row r="132" spans="1:14">
      <c r="A132" t="s">
        <v>679</v>
      </c>
      <c r="B132" t="s">
        <v>5505</v>
      </c>
      <c r="C132" t="s">
        <v>519</v>
      </c>
      <c r="D132" s="4">
        <v>0</v>
      </c>
      <c r="E132" s="4">
        <v>0</v>
      </c>
      <c r="F132" s="4">
        <v>0</v>
      </c>
      <c r="G132" s="4">
        <v>0</v>
      </c>
      <c r="H132" s="4">
        <v>0</v>
      </c>
      <c r="I132" s="4">
        <v>0</v>
      </c>
      <c r="J132" s="4">
        <v>0</v>
      </c>
      <c r="K132" s="4">
        <v>0</v>
      </c>
      <c r="L132" s="4">
        <v>0</v>
      </c>
      <c r="M132" s="4">
        <v>0</v>
      </c>
      <c r="N132">
        <v>0</v>
      </c>
    </row>
    <row r="133" spans="1:14">
      <c r="A133" t="s">
        <v>680</v>
      </c>
      <c r="B133" t="s">
        <v>5506</v>
      </c>
      <c r="C133" t="s">
        <v>521</v>
      </c>
      <c r="D133" s="4">
        <v>0</v>
      </c>
      <c r="E133" s="4">
        <v>0</v>
      </c>
      <c r="F133" s="4">
        <v>0</v>
      </c>
      <c r="G133" s="4">
        <v>0</v>
      </c>
      <c r="H133" s="4">
        <v>0</v>
      </c>
      <c r="I133" s="4">
        <v>0</v>
      </c>
      <c r="J133" s="4">
        <v>0</v>
      </c>
      <c r="K133" s="4">
        <v>0</v>
      </c>
      <c r="L133" s="4">
        <v>0</v>
      </c>
      <c r="M133" s="4">
        <v>0</v>
      </c>
      <c r="N133">
        <v>0</v>
      </c>
    </row>
    <row r="134" spans="1:14">
      <c r="A134" t="s">
        <v>681</v>
      </c>
      <c r="B134" t="s">
        <v>5507</v>
      </c>
      <c r="C134" t="s">
        <v>523</v>
      </c>
      <c r="D134" s="4">
        <v>0</v>
      </c>
      <c r="E134" s="4">
        <v>0</v>
      </c>
      <c r="F134" s="4">
        <v>0</v>
      </c>
      <c r="G134" s="4">
        <v>0</v>
      </c>
      <c r="H134" s="4">
        <v>0</v>
      </c>
      <c r="I134" s="4">
        <v>0</v>
      </c>
      <c r="J134" s="4">
        <v>0</v>
      </c>
      <c r="K134" s="4">
        <v>0</v>
      </c>
      <c r="L134" s="4">
        <v>0</v>
      </c>
      <c r="M134" s="4">
        <v>0</v>
      </c>
      <c r="N134">
        <v>0</v>
      </c>
    </row>
    <row r="135" spans="1:14">
      <c r="A135" t="s">
        <v>682</v>
      </c>
      <c r="B135" t="s">
        <v>5508</v>
      </c>
      <c r="C135" t="s">
        <v>525</v>
      </c>
      <c r="D135" s="4">
        <v>0</v>
      </c>
      <c r="E135" s="4">
        <v>0</v>
      </c>
      <c r="F135" s="4">
        <v>0</v>
      </c>
      <c r="G135" s="4">
        <v>0</v>
      </c>
      <c r="H135" s="4">
        <v>0</v>
      </c>
      <c r="I135" s="4">
        <v>0</v>
      </c>
      <c r="J135" s="4">
        <v>0</v>
      </c>
      <c r="K135" s="4">
        <v>0</v>
      </c>
      <c r="L135" s="4">
        <v>0</v>
      </c>
      <c r="M135" s="4">
        <v>0</v>
      </c>
      <c r="N135">
        <v>0</v>
      </c>
    </row>
    <row r="136" spans="1:14" ht="14">
      <c r="A136" t="s">
        <v>1896</v>
      </c>
      <c r="B136" t="s">
        <v>5820</v>
      </c>
      <c r="C136" t="s">
        <v>442</v>
      </c>
      <c r="D136" s="4">
        <v>0</v>
      </c>
      <c r="E136" s="4">
        <v>0</v>
      </c>
      <c r="F136" s="4">
        <v>0</v>
      </c>
      <c r="G136" s="4">
        <v>0</v>
      </c>
      <c r="H136" s="4">
        <v>0</v>
      </c>
      <c r="I136" s="4">
        <v>0</v>
      </c>
      <c r="J136" s="4">
        <v>0</v>
      </c>
      <c r="K136" s="4">
        <v>0</v>
      </c>
      <c r="L136" s="4">
        <v>0</v>
      </c>
      <c r="M136" s="4">
        <v>0</v>
      </c>
      <c r="N136" s="168">
        <v>0</v>
      </c>
    </row>
    <row r="137" spans="1:14" ht="14">
      <c r="A137" t="s">
        <v>1891</v>
      </c>
      <c r="B137" t="s">
        <v>5821</v>
      </c>
      <c r="C137" t="s">
        <v>444</v>
      </c>
      <c r="D137" s="4">
        <v>0</v>
      </c>
      <c r="E137" s="4">
        <v>0</v>
      </c>
      <c r="F137" s="4">
        <v>0</v>
      </c>
      <c r="G137" s="4">
        <v>0</v>
      </c>
      <c r="H137" s="4">
        <v>0</v>
      </c>
      <c r="I137" s="4">
        <v>0</v>
      </c>
      <c r="J137" s="4">
        <v>0</v>
      </c>
      <c r="K137" s="4">
        <v>0</v>
      </c>
      <c r="L137" s="4">
        <v>0</v>
      </c>
      <c r="M137" s="4">
        <v>0</v>
      </c>
      <c r="N137" s="168">
        <v>0</v>
      </c>
    </row>
    <row r="138" spans="1:14" ht="14">
      <c r="A138" t="s">
        <v>1886</v>
      </c>
      <c r="B138" t="s">
        <v>5822</v>
      </c>
      <c r="C138" t="s">
        <v>683</v>
      </c>
      <c r="D138" s="4">
        <v>203243</v>
      </c>
      <c r="E138" s="4">
        <v>217646</v>
      </c>
      <c r="F138" s="4">
        <v>233636</v>
      </c>
      <c r="G138" s="4">
        <v>245936</v>
      </c>
      <c r="H138" s="4">
        <v>255455</v>
      </c>
      <c r="I138" s="4">
        <v>265541</v>
      </c>
      <c r="J138" s="4">
        <v>275745</v>
      </c>
      <c r="K138" s="4">
        <v>289432</v>
      </c>
      <c r="L138" s="4">
        <v>303141</v>
      </c>
      <c r="M138" s="4">
        <v>318645</v>
      </c>
      <c r="N138" s="168">
        <v>2608420</v>
      </c>
    </row>
    <row r="139" spans="1:14" ht="14">
      <c r="A139" t="s">
        <v>1897</v>
      </c>
      <c r="B139" t="s">
        <v>5823</v>
      </c>
      <c r="C139" t="s">
        <v>447</v>
      </c>
      <c r="D139" s="4">
        <v>0</v>
      </c>
      <c r="E139" s="4">
        <v>0</v>
      </c>
      <c r="F139" s="4">
        <v>0</v>
      </c>
      <c r="G139" s="4">
        <v>0</v>
      </c>
      <c r="H139" s="4">
        <v>0</v>
      </c>
      <c r="I139" s="4">
        <v>0</v>
      </c>
      <c r="J139" s="4">
        <v>0</v>
      </c>
      <c r="K139" s="4">
        <v>0</v>
      </c>
      <c r="L139" s="4">
        <v>0</v>
      </c>
      <c r="M139" s="4">
        <v>0</v>
      </c>
      <c r="N139" s="168">
        <v>0</v>
      </c>
    </row>
    <row r="140" spans="1:14" ht="14">
      <c r="A140" t="s">
        <v>1899</v>
      </c>
      <c r="B140" t="s">
        <v>5824</v>
      </c>
      <c r="C140" t="s">
        <v>449</v>
      </c>
      <c r="D140" s="4">
        <v>0</v>
      </c>
      <c r="E140" s="4">
        <v>0</v>
      </c>
      <c r="F140" s="4">
        <v>0</v>
      </c>
      <c r="G140" s="4">
        <v>0</v>
      </c>
      <c r="H140" s="4">
        <v>0</v>
      </c>
      <c r="I140" s="4">
        <v>0</v>
      </c>
      <c r="J140" s="4">
        <v>0</v>
      </c>
      <c r="K140" s="4">
        <v>0</v>
      </c>
      <c r="L140" s="4">
        <v>0</v>
      </c>
      <c r="M140" s="4">
        <v>0</v>
      </c>
      <c r="N140" s="168">
        <v>0</v>
      </c>
    </row>
    <row r="141" spans="1:14" ht="14">
      <c r="A141" t="s">
        <v>1900</v>
      </c>
      <c r="B141" t="s">
        <v>5825</v>
      </c>
      <c r="C141" t="s">
        <v>451</v>
      </c>
      <c r="D141" s="4">
        <v>39071</v>
      </c>
      <c r="E141" s="4">
        <v>145260</v>
      </c>
      <c r="F141" s="4">
        <v>222928</v>
      </c>
      <c r="G141" s="4">
        <v>234664</v>
      </c>
      <c r="H141" s="4">
        <v>243747</v>
      </c>
      <c r="I141" s="4">
        <v>253371</v>
      </c>
      <c r="J141" s="4">
        <v>263107</v>
      </c>
      <c r="K141" s="4">
        <v>276167</v>
      </c>
      <c r="L141" s="4">
        <v>289247</v>
      </c>
      <c r="M141" s="4">
        <v>304040</v>
      </c>
      <c r="N141" s="168">
        <v>2271602</v>
      </c>
    </row>
    <row r="142" spans="1:14" ht="14">
      <c r="A142" t="s">
        <v>1912</v>
      </c>
      <c r="B142" t="s">
        <v>5826</v>
      </c>
      <c r="C142" t="s">
        <v>453</v>
      </c>
      <c r="D142" s="4">
        <v>0</v>
      </c>
      <c r="E142" s="4">
        <v>0</v>
      </c>
      <c r="F142" s="4">
        <v>0</v>
      </c>
      <c r="G142" s="4">
        <v>0</v>
      </c>
      <c r="H142" s="4">
        <v>0</v>
      </c>
      <c r="I142" s="4">
        <v>0</v>
      </c>
      <c r="J142" s="4">
        <v>0</v>
      </c>
      <c r="K142" s="4">
        <v>0</v>
      </c>
      <c r="L142" s="4">
        <v>0</v>
      </c>
      <c r="M142" s="4">
        <v>0</v>
      </c>
      <c r="N142" s="168">
        <v>0</v>
      </c>
    </row>
    <row r="143" spans="1:14" ht="14">
      <c r="A143" t="s">
        <v>1913</v>
      </c>
      <c r="B143" t="s">
        <v>5827</v>
      </c>
      <c r="C143" t="s">
        <v>455</v>
      </c>
      <c r="D143" s="4">
        <v>0</v>
      </c>
      <c r="E143" s="4">
        <v>0</v>
      </c>
      <c r="F143" s="4">
        <v>0</v>
      </c>
      <c r="G143" s="4">
        <v>0</v>
      </c>
      <c r="H143" s="4">
        <v>0</v>
      </c>
      <c r="I143" s="4">
        <v>0</v>
      </c>
      <c r="J143" s="4">
        <v>0</v>
      </c>
      <c r="K143" s="4">
        <v>0</v>
      </c>
      <c r="L143" s="4">
        <v>0</v>
      </c>
      <c r="M143" s="4">
        <v>0</v>
      </c>
      <c r="N143" s="168">
        <v>0</v>
      </c>
    </row>
    <row r="144" spans="1:14" ht="14">
      <c r="A144" t="s">
        <v>1902</v>
      </c>
      <c r="B144" t="s">
        <v>5828</v>
      </c>
      <c r="C144" t="s">
        <v>457</v>
      </c>
      <c r="D144" s="4">
        <v>0</v>
      </c>
      <c r="E144" s="4">
        <v>0</v>
      </c>
      <c r="F144" s="4">
        <v>0</v>
      </c>
      <c r="G144" s="4">
        <v>0</v>
      </c>
      <c r="H144" s="4">
        <v>0</v>
      </c>
      <c r="I144" s="4">
        <v>0</v>
      </c>
      <c r="J144" s="4">
        <v>0</v>
      </c>
      <c r="K144" s="4">
        <v>0</v>
      </c>
      <c r="L144" s="4">
        <v>0</v>
      </c>
      <c r="M144" s="4">
        <v>0</v>
      </c>
      <c r="N144" s="168">
        <v>0</v>
      </c>
    </row>
    <row r="145" spans="1:14" ht="14">
      <c r="A145" t="s">
        <v>1905</v>
      </c>
      <c r="B145" t="s">
        <v>5829</v>
      </c>
      <c r="C145" t="s">
        <v>459</v>
      </c>
      <c r="D145" s="4">
        <v>0</v>
      </c>
      <c r="E145" s="4">
        <v>0</v>
      </c>
      <c r="F145" s="4">
        <v>0</v>
      </c>
      <c r="G145" s="4">
        <v>0</v>
      </c>
      <c r="H145" s="4">
        <v>0</v>
      </c>
      <c r="I145" s="4">
        <v>0</v>
      </c>
      <c r="J145" s="4">
        <v>0</v>
      </c>
      <c r="K145" s="4">
        <v>0</v>
      </c>
      <c r="L145" s="4">
        <v>0</v>
      </c>
      <c r="M145" s="4">
        <v>0</v>
      </c>
      <c r="N145" s="168">
        <v>0</v>
      </c>
    </row>
    <row r="146" spans="1:14" ht="14">
      <c r="A146" t="s">
        <v>1894</v>
      </c>
      <c r="B146" t="s">
        <v>5830</v>
      </c>
      <c r="C146" t="s">
        <v>461</v>
      </c>
      <c r="D146" s="4">
        <v>0</v>
      </c>
      <c r="E146" s="4">
        <v>0</v>
      </c>
      <c r="F146" s="4">
        <v>0</v>
      </c>
      <c r="G146" s="4">
        <v>0</v>
      </c>
      <c r="H146" s="4">
        <v>0</v>
      </c>
      <c r="I146" s="4">
        <v>0</v>
      </c>
      <c r="J146" s="4">
        <v>0</v>
      </c>
      <c r="K146" s="4">
        <v>0</v>
      </c>
      <c r="L146" s="4">
        <v>0</v>
      </c>
      <c r="M146" s="4">
        <v>0</v>
      </c>
      <c r="N146" s="168">
        <v>0</v>
      </c>
    </row>
    <row r="147" spans="1:14" ht="14">
      <c r="A147" t="s">
        <v>1906</v>
      </c>
      <c r="B147" t="s">
        <v>5831</v>
      </c>
      <c r="C147" t="s">
        <v>463</v>
      </c>
      <c r="D147" s="4">
        <v>0</v>
      </c>
      <c r="E147" s="4">
        <v>0</v>
      </c>
      <c r="F147" s="4">
        <v>0</v>
      </c>
      <c r="G147" s="4">
        <v>0</v>
      </c>
      <c r="H147" s="4">
        <v>0</v>
      </c>
      <c r="I147" s="4">
        <v>0</v>
      </c>
      <c r="J147" s="4">
        <v>0</v>
      </c>
      <c r="K147" s="4">
        <v>0</v>
      </c>
      <c r="L147" s="4">
        <v>0</v>
      </c>
      <c r="M147" s="4">
        <v>0</v>
      </c>
      <c r="N147" s="168">
        <v>0</v>
      </c>
    </row>
    <row r="148" spans="1:14" ht="14">
      <c r="A148" t="s">
        <v>1898</v>
      </c>
      <c r="B148" t="s">
        <v>5832</v>
      </c>
      <c r="C148" t="s">
        <v>465</v>
      </c>
      <c r="D148" s="4">
        <v>0</v>
      </c>
      <c r="E148" s="4">
        <v>0</v>
      </c>
      <c r="F148" s="4">
        <v>0</v>
      </c>
      <c r="G148" s="4">
        <v>0</v>
      </c>
      <c r="H148" s="4">
        <v>0</v>
      </c>
      <c r="I148" s="4">
        <v>0</v>
      </c>
      <c r="J148" s="4">
        <v>0</v>
      </c>
      <c r="K148" s="4">
        <v>0</v>
      </c>
      <c r="L148" s="4">
        <v>0</v>
      </c>
      <c r="M148" s="4">
        <v>0</v>
      </c>
      <c r="N148" s="168">
        <v>0</v>
      </c>
    </row>
    <row r="149" spans="1:14" ht="14">
      <c r="A149" t="s">
        <v>1907</v>
      </c>
      <c r="B149" t="s">
        <v>5833</v>
      </c>
      <c r="C149" t="s">
        <v>467</v>
      </c>
      <c r="D149" s="4">
        <v>36304</v>
      </c>
      <c r="E149" s="4">
        <v>127658</v>
      </c>
      <c r="F149" s="4">
        <v>190414</v>
      </c>
      <c r="G149" s="4">
        <v>293677</v>
      </c>
      <c r="H149" s="4">
        <v>437532</v>
      </c>
      <c r="I149" s="4">
        <v>454808</v>
      </c>
      <c r="J149" s="4">
        <v>472285</v>
      </c>
      <c r="K149" s="4">
        <v>495728</v>
      </c>
      <c r="L149" s="4">
        <v>519206</v>
      </c>
      <c r="M149" s="4">
        <v>545761</v>
      </c>
      <c r="N149" s="168">
        <v>3573373</v>
      </c>
    </row>
    <row r="150" spans="1:14" ht="14">
      <c r="A150" t="s">
        <v>1903</v>
      </c>
      <c r="B150" t="s">
        <v>5834</v>
      </c>
      <c r="C150" t="s">
        <v>469</v>
      </c>
      <c r="D150" s="4">
        <v>0</v>
      </c>
      <c r="E150" s="4">
        <v>0</v>
      </c>
      <c r="F150" s="4">
        <v>0</v>
      </c>
      <c r="G150" s="4">
        <v>0</v>
      </c>
      <c r="H150" s="4">
        <v>0</v>
      </c>
      <c r="I150" s="4">
        <v>0</v>
      </c>
      <c r="J150" s="4">
        <v>0</v>
      </c>
      <c r="K150" s="4">
        <v>0</v>
      </c>
      <c r="L150" s="4">
        <v>0</v>
      </c>
      <c r="M150" s="4">
        <v>0</v>
      </c>
      <c r="N150" s="168">
        <v>0</v>
      </c>
    </row>
    <row r="151" spans="1:14" ht="14">
      <c r="A151" t="s">
        <v>1889</v>
      </c>
      <c r="B151" t="s">
        <v>5835</v>
      </c>
      <c r="C151" t="s">
        <v>471</v>
      </c>
      <c r="D151" s="4">
        <v>0</v>
      </c>
      <c r="E151" s="4">
        <v>0</v>
      </c>
      <c r="F151" s="4">
        <v>0</v>
      </c>
      <c r="G151" s="4">
        <v>0</v>
      </c>
      <c r="H151" s="4">
        <v>0</v>
      </c>
      <c r="I151" s="4">
        <v>0</v>
      </c>
      <c r="J151" s="4">
        <v>0</v>
      </c>
      <c r="K151" s="4">
        <v>0</v>
      </c>
      <c r="L151" s="4">
        <v>0</v>
      </c>
      <c r="M151" s="4">
        <v>0</v>
      </c>
      <c r="N151" s="168">
        <v>0</v>
      </c>
    </row>
    <row r="152" spans="1:14" ht="14">
      <c r="A152" t="s">
        <v>1890</v>
      </c>
      <c r="B152" t="s">
        <v>5836</v>
      </c>
      <c r="C152" t="s">
        <v>473</v>
      </c>
      <c r="D152" s="4">
        <v>0</v>
      </c>
      <c r="E152" s="4">
        <v>0</v>
      </c>
      <c r="F152" s="4">
        <v>0</v>
      </c>
      <c r="G152" s="4">
        <v>0</v>
      </c>
      <c r="H152" s="4">
        <v>0</v>
      </c>
      <c r="I152" s="4">
        <v>0</v>
      </c>
      <c r="J152" s="4">
        <v>0</v>
      </c>
      <c r="K152" s="4">
        <v>0</v>
      </c>
      <c r="L152" s="4">
        <v>0</v>
      </c>
      <c r="M152" s="4">
        <v>0</v>
      </c>
      <c r="N152" s="168">
        <v>0</v>
      </c>
    </row>
    <row r="153" spans="1:14" ht="14">
      <c r="A153" t="s">
        <v>1893</v>
      </c>
      <c r="B153" t="s">
        <v>5837</v>
      </c>
      <c r="C153" t="s">
        <v>475</v>
      </c>
      <c r="D153" s="4">
        <v>15087</v>
      </c>
      <c r="E153" s="4">
        <v>16157</v>
      </c>
      <c r="F153" s="4">
        <v>17344</v>
      </c>
      <c r="G153" s="4">
        <v>18257</v>
      </c>
      <c r="H153" s="4">
        <v>18963</v>
      </c>
      <c r="I153" s="4">
        <v>19712</v>
      </c>
      <c r="J153" s="4">
        <v>20469</v>
      </c>
      <c r="K153" s="4">
        <v>21485</v>
      </c>
      <c r="L153" s="4">
        <v>22503</v>
      </c>
      <c r="M153" s="4">
        <v>23654</v>
      </c>
      <c r="N153" s="168">
        <v>193631</v>
      </c>
    </row>
    <row r="154" spans="1:14" ht="14">
      <c r="A154" t="s">
        <v>1908</v>
      </c>
      <c r="B154" t="s">
        <v>5838</v>
      </c>
      <c r="C154" t="s">
        <v>477</v>
      </c>
      <c r="D154" s="4">
        <v>0</v>
      </c>
      <c r="E154" s="4">
        <v>0</v>
      </c>
      <c r="F154" s="4">
        <v>0</v>
      </c>
      <c r="G154" s="4">
        <v>0</v>
      </c>
      <c r="H154" s="4">
        <v>0</v>
      </c>
      <c r="I154" s="4">
        <v>0</v>
      </c>
      <c r="J154" s="4">
        <v>0</v>
      </c>
      <c r="K154" s="4">
        <v>0</v>
      </c>
      <c r="L154" s="4">
        <v>0</v>
      </c>
      <c r="M154" s="4">
        <v>0</v>
      </c>
      <c r="N154" s="168">
        <v>0</v>
      </c>
    </row>
    <row r="155" spans="1:14" ht="14">
      <c r="A155" t="s">
        <v>1918</v>
      </c>
      <c r="B155" t="s">
        <v>5839</v>
      </c>
      <c r="C155" t="s">
        <v>479</v>
      </c>
      <c r="D155" s="4">
        <v>0</v>
      </c>
      <c r="E155" s="4">
        <v>0</v>
      </c>
      <c r="F155" s="4">
        <v>0</v>
      </c>
      <c r="G155" s="4">
        <v>0</v>
      </c>
      <c r="H155" s="4">
        <v>0</v>
      </c>
      <c r="I155" s="4">
        <v>0</v>
      </c>
      <c r="J155" s="4">
        <v>0</v>
      </c>
      <c r="K155" s="4">
        <v>0</v>
      </c>
      <c r="L155" s="4">
        <v>0</v>
      </c>
      <c r="M155" s="4">
        <v>0</v>
      </c>
      <c r="N155" s="168">
        <v>0</v>
      </c>
    </row>
    <row r="156" spans="1:14" ht="14">
      <c r="A156" t="s">
        <v>1887</v>
      </c>
      <c r="B156" t="s">
        <v>5840</v>
      </c>
      <c r="C156" t="s">
        <v>481</v>
      </c>
      <c r="D156" s="4">
        <v>0</v>
      </c>
      <c r="E156" s="4">
        <v>0</v>
      </c>
      <c r="F156" s="4">
        <v>0</v>
      </c>
      <c r="G156" s="4">
        <v>0</v>
      </c>
      <c r="H156" s="4">
        <v>0</v>
      </c>
      <c r="I156" s="4">
        <v>0</v>
      </c>
      <c r="J156" s="4">
        <v>0</v>
      </c>
      <c r="K156" s="4">
        <v>0</v>
      </c>
      <c r="L156" s="4">
        <v>0</v>
      </c>
      <c r="M156" s="4">
        <v>0</v>
      </c>
      <c r="N156" s="168">
        <v>0</v>
      </c>
    </row>
    <row r="157" spans="1:14" ht="14">
      <c r="A157" t="s">
        <v>1904</v>
      </c>
      <c r="B157" t="s">
        <v>5841</v>
      </c>
      <c r="C157" t="s">
        <v>483</v>
      </c>
      <c r="D157" s="4">
        <v>0</v>
      </c>
      <c r="E157" s="4">
        <v>0</v>
      </c>
      <c r="F157" s="4">
        <v>0</v>
      </c>
      <c r="G157" s="4">
        <v>0</v>
      </c>
      <c r="H157" s="4">
        <v>0</v>
      </c>
      <c r="I157" s="4">
        <v>0</v>
      </c>
      <c r="J157" s="4">
        <v>0</v>
      </c>
      <c r="K157" s="4">
        <v>0</v>
      </c>
      <c r="L157" s="4">
        <v>0</v>
      </c>
      <c r="M157" s="4">
        <v>0</v>
      </c>
      <c r="N157" s="168">
        <v>0</v>
      </c>
    </row>
    <row r="158" spans="1:14" ht="14">
      <c r="A158" t="s">
        <v>1909</v>
      </c>
      <c r="B158" t="s">
        <v>5842</v>
      </c>
      <c r="C158" t="s">
        <v>485</v>
      </c>
      <c r="D158" s="4">
        <v>0</v>
      </c>
      <c r="E158" s="4">
        <v>0</v>
      </c>
      <c r="F158" s="4">
        <v>0</v>
      </c>
      <c r="G158" s="4">
        <v>0</v>
      </c>
      <c r="H158" s="4">
        <v>0</v>
      </c>
      <c r="I158" s="4">
        <v>0</v>
      </c>
      <c r="J158" s="4">
        <v>0</v>
      </c>
      <c r="K158" s="4">
        <v>0</v>
      </c>
      <c r="L158" s="4">
        <v>0</v>
      </c>
      <c r="M158" s="4">
        <v>0</v>
      </c>
      <c r="N158" s="168">
        <v>0</v>
      </c>
    </row>
    <row r="159" spans="1:14" ht="14">
      <c r="A159" t="s">
        <v>1901</v>
      </c>
      <c r="B159" t="s">
        <v>5843</v>
      </c>
      <c r="C159" t="s">
        <v>487</v>
      </c>
      <c r="D159" s="4">
        <v>0</v>
      </c>
      <c r="E159" s="4">
        <v>0</v>
      </c>
      <c r="F159" s="4">
        <v>0</v>
      </c>
      <c r="G159" s="4">
        <v>0</v>
      </c>
      <c r="H159" s="4">
        <v>0</v>
      </c>
      <c r="I159" s="4">
        <v>0</v>
      </c>
      <c r="J159" s="4">
        <v>0</v>
      </c>
      <c r="K159" s="4">
        <v>0</v>
      </c>
      <c r="L159" s="4">
        <v>0</v>
      </c>
      <c r="M159" s="4">
        <v>0</v>
      </c>
      <c r="N159" s="168">
        <v>0</v>
      </c>
    </row>
    <row r="160" spans="1:14" ht="14">
      <c r="A160" t="s">
        <v>1895</v>
      </c>
      <c r="B160" t="s">
        <v>5844</v>
      </c>
      <c r="C160" t="s">
        <v>489</v>
      </c>
      <c r="D160" s="4">
        <v>0</v>
      </c>
      <c r="E160" s="4">
        <v>0</v>
      </c>
      <c r="F160" s="4">
        <v>0</v>
      </c>
      <c r="G160" s="4">
        <v>0</v>
      </c>
      <c r="H160" s="4">
        <v>0</v>
      </c>
      <c r="I160" s="4">
        <v>0</v>
      </c>
      <c r="J160" s="4">
        <v>0</v>
      </c>
      <c r="K160" s="4">
        <v>0</v>
      </c>
      <c r="L160" s="4">
        <v>0</v>
      </c>
      <c r="M160" s="4">
        <v>1</v>
      </c>
      <c r="N160" s="168">
        <v>1</v>
      </c>
    </row>
    <row r="161" spans="1:14" ht="14">
      <c r="A161" t="s">
        <v>1892</v>
      </c>
      <c r="B161" t="s">
        <v>5845</v>
      </c>
      <c r="C161" t="s">
        <v>491</v>
      </c>
      <c r="D161" s="4">
        <v>0</v>
      </c>
      <c r="E161" s="4">
        <v>0</v>
      </c>
      <c r="F161" s="4">
        <v>0</v>
      </c>
      <c r="G161" s="4">
        <v>0</v>
      </c>
      <c r="H161" s="4">
        <v>0</v>
      </c>
      <c r="I161" s="4">
        <v>0</v>
      </c>
      <c r="J161" s="4">
        <v>0</v>
      </c>
      <c r="K161" s="4">
        <v>0</v>
      </c>
      <c r="L161" s="4">
        <v>0</v>
      </c>
      <c r="M161" s="4">
        <v>0</v>
      </c>
      <c r="N161" s="168">
        <v>0</v>
      </c>
    </row>
    <row r="162" spans="1:14" ht="14">
      <c r="A162" t="s">
        <v>1885</v>
      </c>
      <c r="B162" t="s">
        <v>5846</v>
      </c>
      <c r="C162" t="s">
        <v>493</v>
      </c>
      <c r="D162" s="4">
        <v>196331</v>
      </c>
      <c r="E162" s="4">
        <v>210245</v>
      </c>
      <c r="F162" s="4">
        <v>225691</v>
      </c>
      <c r="G162" s="4">
        <v>237572</v>
      </c>
      <c r="H162" s="4">
        <v>246768</v>
      </c>
      <c r="I162" s="4">
        <v>256511</v>
      </c>
      <c r="J162" s="4">
        <v>266368</v>
      </c>
      <c r="K162" s="4">
        <v>279590</v>
      </c>
      <c r="L162" s="4">
        <v>292832</v>
      </c>
      <c r="M162" s="4">
        <v>307809</v>
      </c>
      <c r="N162" s="168">
        <v>2519717</v>
      </c>
    </row>
    <row r="163" spans="1:14" ht="14">
      <c r="A163" t="s">
        <v>1919</v>
      </c>
      <c r="B163" t="s">
        <v>5847</v>
      </c>
      <c r="C163" t="s">
        <v>495</v>
      </c>
      <c r="D163" s="4">
        <v>0</v>
      </c>
      <c r="E163" s="4">
        <v>0</v>
      </c>
      <c r="F163" s="4">
        <v>0</v>
      </c>
      <c r="G163" s="4">
        <v>0</v>
      </c>
      <c r="H163" s="4">
        <v>0</v>
      </c>
      <c r="I163" s="4">
        <v>0</v>
      </c>
      <c r="J163" s="4">
        <v>0</v>
      </c>
      <c r="K163" s="4">
        <v>0</v>
      </c>
      <c r="L163" s="4">
        <v>1</v>
      </c>
      <c r="M163" s="4">
        <v>1</v>
      </c>
      <c r="N163" s="168">
        <v>2</v>
      </c>
    </row>
    <row r="164" spans="1:14" ht="14">
      <c r="A164" t="s">
        <v>1884</v>
      </c>
      <c r="B164" t="s">
        <v>5848</v>
      </c>
      <c r="C164" t="s">
        <v>497</v>
      </c>
      <c r="D164" s="4">
        <v>10058</v>
      </c>
      <c r="E164" s="4">
        <v>10771</v>
      </c>
      <c r="F164" s="4">
        <v>11563</v>
      </c>
      <c r="G164" s="4">
        <v>12171</v>
      </c>
      <c r="H164" s="4">
        <v>12642</v>
      </c>
      <c r="I164" s="4">
        <v>13142</v>
      </c>
      <c r="J164" s="4">
        <v>13646</v>
      </c>
      <c r="K164" s="4">
        <v>14324</v>
      </c>
      <c r="L164" s="4">
        <v>15002</v>
      </c>
      <c r="M164" s="4">
        <v>15769</v>
      </c>
      <c r="N164" s="168">
        <v>129088</v>
      </c>
    </row>
    <row r="165" spans="1:14" ht="14">
      <c r="A165" t="s">
        <v>1888</v>
      </c>
      <c r="B165" t="s">
        <v>5849</v>
      </c>
      <c r="C165" t="s">
        <v>499</v>
      </c>
      <c r="D165" s="4">
        <v>0</v>
      </c>
      <c r="E165" s="4">
        <v>0</v>
      </c>
      <c r="F165" s="4">
        <v>0</v>
      </c>
      <c r="G165" s="4">
        <v>0</v>
      </c>
      <c r="H165" s="4">
        <v>0</v>
      </c>
      <c r="I165" s="4">
        <v>0</v>
      </c>
      <c r="J165" s="4">
        <v>0</v>
      </c>
      <c r="K165" s="4">
        <v>0</v>
      </c>
      <c r="L165" s="4">
        <v>0</v>
      </c>
      <c r="M165" s="4">
        <v>0</v>
      </c>
      <c r="N165" s="168">
        <v>0</v>
      </c>
    </row>
    <row r="166" spans="1:14" ht="14">
      <c r="A166" t="s">
        <v>1920</v>
      </c>
      <c r="B166" t="s">
        <v>5850</v>
      </c>
      <c r="C166" t="s">
        <v>501</v>
      </c>
      <c r="D166" s="4">
        <v>0</v>
      </c>
      <c r="E166" s="4">
        <v>0</v>
      </c>
      <c r="F166" s="4">
        <v>0</v>
      </c>
      <c r="G166" s="4">
        <v>0</v>
      </c>
      <c r="H166" s="4">
        <v>0</v>
      </c>
      <c r="I166" s="4">
        <v>0</v>
      </c>
      <c r="J166" s="4">
        <v>0</v>
      </c>
      <c r="K166" s="4">
        <v>0</v>
      </c>
      <c r="L166" s="4">
        <v>1</v>
      </c>
      <c r="M166" s="4">
        <v>1</v>
      </c>
      <c r="N166" s="168">
        <v>2</v>
      </c>
    </row>
    <row r="167" spans="1:14" ht="14">
      <c r="A167" t="s">
        <v>1910</v>
      </c>
      <c r="B167" t="s">
        <v>5851</v>
      </c>
      <c r="C167" t="s">
        <v>503</v>
      </c>
      <c r="D167" s="4">
        <v>0</v>
      </c>
      <c r="E167" s="4">
        <v>0</v>
      </c>
      <c r="F167" s="4">
        <v>0</v>
      </c>
      <c r="G167" s="4">
        <v>0</v>
      </c>
      <c r="H167" s="4">
        <v>0</v>
      </c>
      <c r="I167" s="4">
        <v>0</v>
      </c>
      <c r="J167" s="4">
        <v>0</v>
      </c>
      <c r="K167" s="4">
        <v>0</v>
      </c>
      <c r="L167" s="4">
        <v>0</v>
      </c>
      <c r="M167" s="4">
        <v>1</v>
      </c>
      <c r="N167" s="168">
        <v>1</v>
      </c>
    </row>
    <row r="168" spans="1:14" ht="14">
      <c r="A168" t="s">
        <v>1911</v>
      </c>
      <c r="B168" t="s">
        <v>5852</v>
      </c>
      <c r="C168" t="s">
        <v>505</v>
      </c>
      <c r="D168" s="4">
        <v>0</v>
      </c>
      <c r="E168" s="4">
        <v>10010</v>
      </c>
      <c r="F168" s="4">
        <v>36193</v>
      </c>
      <c r="G168" s="4">
        <v>64579</v>
      </c>
      <c r="H168" s="4">
        <v>94779</v>
      </c>
      <c r="I168" s="4">
        <v>125804</v>
      </c>
      <c r="J168" s="4">
        <v>158578</v>
      </c>
      <c r="K168" s="4">
        <v>195887</v>
      </c>
      <c r="L168" s="4">
        <v>222723</v>
      </c>
      <c r="M168" s="4">
        <v>234115</v>
      </c>
      <c r="N168" s="168">
        <v>1142668</v>
      </c>
    </row>
    <row r="169" spans="1:14" ht="14">
      <c r="A169" t="s">
        <v>1915</v>
      </c>
      <c r="B169" t="s">
        <v>5853</v>
      </c>
      <c r="C169" t="s">
        <v>507</v>
      </c>
      <c r="D169" s="4">
        <v>0</v>
      </c>
      <c r="E169" s="4">
        <v>0</v>
      </c>
      <c r="F169" s="4">
        <v>0</v>
      </c>
      <c r="G169" s="4">
        <v>0</v>
      </c>
      <c r="H169" s="4">
        <v>0</v>
      </c>
      <c r="I169" s="4">
        <v>0</v>
      </c>
      <c r="J169" s="4">
        <v>0</v>
      </c>
      <c r="K169" s="4">
        <v>0</v>
      </c>
      <c r="L169" s="4">
        <v>0</v>
      </c>
      <c r="M169" s="4">
        <v>0</v>
      </c>
      <c r="N169" s="168">
        <v>0</v>
      </c>
    </row>
    <row r="170" spans="1:14" ht="14">
      <c r="A170" t="s">
        <v>1921</v>
      </c>
      <c r="B170" t="s">
        <v>5854</v>
      </c>
      <c r="C170" t="s">
        <v>509</v>
      </c>
      <c r="D170" s="4">
        <v>0</v>
      </c>
      <c r="E170" s="4">
        <v>0</v>
      </c>
      <c r="F170" s="4">
        <v>0</v>
      </c>
      <c r="G170" s="4">
        <v>0</v>
      </c>
      <c r="H170" s="4">
        <v>0</v>
      </c>
      <c r="I170" s="4">
        <v>0</v>
      </c>
      <c r="J170" s="4">
        <v>0</v>
      </c>
      <c r="K170" s="4">
        <v>0</v>
      </c>
      <c r="L170" s="4">
        <v>0</v>
      </c>
      <c r="M170" s="4">
        <v>0</v>
      </c>
      <c r="N170" s="168">
        <v>0</v>
      </c>
    </row>
    <row r="171" spans="1:14" ht="14">
      <c r="A171" t="s">
        <v>1922</v>
      </c>
      <c r="B171" t="s">
        <v>5855</v>
      </c>
      <c r="C171" t="s">
        <v>511</v>
      </c>
      <c r="D171" s="4">
        <v>0</v>
      </c>
      <c r="E171" s="4">
        <v>0</v>
      </c>
      <c r="F171" s="4">
        <v>0</v>
      </c>
      <c r="G171" s="4">
        <v>0</v>
      </c>
      <c r="H171" s="4">
        <v>0</v>
      </c>
      <c r="I171" s="4">
        <v>0</v>
      </c>
      <c r="J171" s="4">
        <v>0</v>
      </c>
      <c r="K171" s="4">
        <v>0</v>
      </c>
      <c r="L171" s="4">
        <v>0</v>
      </c>
      <c r="M171" s="4">
        <v>0</v>
      </c>
      <c r="N171" s="168">
        <v>0</v>
      </c>
    </row>
    <row r="172" spans="1:14" ht="14">
      <c r="A172" t="s">
        <v>1917</v>
      </c>
      <c r="B172" t="s">
        <v>5856</v>
      </c>
      <c r="C172" t="s">
        <v>513</v>
      </c>
      <c r="D172" s="4">
        <v>0</v>
      </c>
      <c r="E172" s="4">
        <v>0</v>
      </c>
      <c r="F172" s="4">
        <v>0</v>
      </c>
      <c r="G172" s="4">
        <v>0</v>
      </c>
      <c r="H172" s="4">
        <v>0</v>
      </c>
      <c r="I172" s="4">
        <v>0</v>
      </c>
      <c r="J172" s="4">
        <v>0</v>
      </c>
      <c r="K172" s="4">
        <v>0</v>
      </c>
      <c r="L172" s="4">
        <v>0</v>
      </c>
      <c r="M172" s="4">
        <v>0</v>
      </c>
      <c r="N172" s="168">
        <v>0</v>
      </c>
    </row>
    <row r="173" spans="1:14" ht="14">
      <c r="A173" t="s">
        <v>1923</v>
      </c>
      <c r="B173" t="s">
        <v>5857</v>
      </c>
      <c r="C173" t="s">
        <v>515</v>
      </c>
      <c r="D173" s="4">
        <v>0</v>
      </c>
      <c r="E173" s="4">
        <v>0</v>
      </c>
      <c r="F173" s="4">
        <v>0</v>
      </c>
      <c r="G173" s="4">
        <v>0</v>
      </c>
      <c r="H173" s="4">
        <v>0</v>
      </c>
      <c r="I173" s="4">
        <v>0</v>
      </c>
      <c r="J173" s="4">
        <v>0</v>
      </c>
      <c r="K173" s="4">
        <v>0</v>
      </c>
      <c r="L173" s="4">
        <v>0</v>
      </c>
      <c r="M173" s="4">
        <v>0</v>
      </c>
      <c r="N173" s="168">
        <v>0</v>
      </c>
    </row>
    <row r="174" spans="1:14" ht="14">
      <c r="A174" t="s">
        <v>1924</v>
      </c>
      <c r="B174" t="s">
        <v>5858</v>
      </c>
      <c r="C174" t="s">
        <v>517</v>
      </c>
      <c r="D174" s="4">
        <v>0</v>
      </c>
      <c r="E174" s="4">
        <v>0</v>
      </c>
      <c r="F174" s="4">
        <v>0</v>
      </c>
      <c r="G174" s="4">
        <v>0</v>
      </c>
      <c r="H174" s="4">
        <v>0</v>
      </c>
      <c r="I174" s="4">
        <v>0</v>
      </c>
      <c r="J174" s="4">
        <v>0</v>
      </c>
      <c r="K174" s="4">
        <v>0</v>
      </c>
      <c r="L174" s="4">
        <v>0</v>
      </c>
      <c r="M174" s="4">
        <v>0</v>
      </c>
      <c r="N174" s="168">
        <v>0</v>
      </c>
    </row>
    <row r="175" spans="1:14" ht="14">
      <c r="A175" t="s">
        <v>1925</v>
      </c>
      <c r="B175" t="s">
        <v>5859</v>
      </c>
      <c r="C175" t="s">
        <v>519</v>
      </c>
      <c r="D175" s="4">
        <v>0</v>
      </c>
      <c r="E175" s="4">
        <v>0</v>
      </c>
      <c r="F175" s="4">
        <v>0</v>
      </c>
      <c r="G175" s="4">
        <v>0</v>
      </c>
      <c r="H175" s="4">
        <v>0</v>
      </c>
      <c r="I175" s="4">
        <v>0</v>
      </c>
      <c r="J175" s="4">
        <v>0</v>
      </c>
      <c r="K175" s="4">
        <v>0</v>
      </c>
      <c r="L175" s="4">
        <v>0</v>
      </c>
      <c r="M175" s="4">
        <v>0</v>
      </c>
      <c r="N175" s="168">
        <v>0</v>
      </c>
    </row>
    <row r="176" spans="1:14" ht="14">
      <c r="A176" t="s">
        <v>1916</v>
      </c>
      <c r="B176" t="s">
        <v>5860</v>
      </c>
      <c r="C176" t="s">
        <v>521</v>
      </c>
      <c r="D176" s="4">
        <v>0</v>
      </c>
      <c r="E176" s="4">
        <v>0</v>
      </c>
      <c r="F176" s="4">
        <v>0</v>
      </c>
      <c r="G176" s="4">
        <v>0</v>
      </c>
      <c r="H176" s="4">
        <v>0</v>
      </c>
      <c r="I176" s="4">
        <v>0</v>
      </c>
      <c r="J176" s="4">
        <v>0</v>
      </c>
      <c r="K176" s="4">
        <v>0</v>
      </c>
      <c r="L176" s="4">
        <v>0</v>
      </c>
      <c r="M176" s="4">
        <v>0</v>
      </c>
      <c r="N176" s="168">
        <v>0</v>
      </c>
    </row>
    <row r="177" spans="1:14" ht="14">
      <c r="A177" t="s">
        <v>1914</v>
      </c>
      <c r="B177" t="s">
        <v>5861</v>
      </c>
      <c r="C177" t="s">
        <v>523</v>
      </c>
      <c r="D177" s="4">
        <v>0</v>
      </c>
      <c r="E177" s="4">
        <v>0</v>
      </c>
      <c r="F177" s="4">
        <v>0</v>
      </c>
      <c r="G177" s="4">
        <v>0</v>
      </c>
      <c r="H177" s="4">
        <v>0</v>
      </c>
      <c r="I177" s="4">
        <v>0</v>
      </c>
      <c r="J177" s="4">
        <v>0</v>
      </c>
      <c r="K177" s="4">
        <v>0</v>
      </c>
      <c r="L177" s="4">
        <v>0</v>
      </c>
      <c r="M177" s="4">
        <v>0</v>
      </c>
      <c r="N177" s="168">
        <v>0</v>
      </c>
    </row>
    <row r="178" spans="1:14" ht="14">
      <c r="A178" t="s">
        <v>1926</v>
      </c>
      <c r="B178" t="s">
        <v>5862</v>
      </c>
      <c r="C178" t="s">
        <v>525</v>
      </c>
      <c r="D178" s="4">
        <v>0</v>
      </c>
      <c r="E178" s="4">
        <v>0</v>
      </c>
      <c r="F178" s="4">
        <v>0</v>
      </c>
      <c r="G178" s="4">
        <v>0</v>
      </c>
      <c r="H178" s="4">
        <v>0</v>
      </c>
      <c r="I178" s="4">
        <v>0</v>
      </c>
      <c r="J178" s="4">
        <v>0</v>
      </c>
      <c r="K178" s="4">
        <v>0</v>
      </c>
      <c r="L178" s="4">
        <v>0</v>
      </c>
      <c r="M178" s="4">
        <v>0</v>
      </c>
      <c r="N178" s="168">
        <v>0</v>
      </c>
    </row>
    <row r="179" spans="1:14" ht="14">
      <c r="A179" t="s">
        <v>1927</v>
      </c>
      <c r="B179" t="s">
        <v>5863</v>
      </c>
      <c r="C179" t="s">
        <v>569</v>
      </c>
      <c r="D179" s="4">
        <v>0</v>
      </c>
      <c r="E179" s="4">
        <v>0</v>
      </c>
      <c r="F179" s="4">
        <v>0</v>
      </c>
      <c r="G179" s="4">
        <v>0</v>
      </c>
      <c r="H179" s="4">
        <v>0</v>
      </c>
      <c r="I179" s="4">
        <v>0</v>
      </c>
      <c r="J179" s="4">
        <v>0</v>
      </c>
      <c r="K179" s="4">
        <v>0</v>
      </c>
      <c r="L179" s="4">
        <v>0</v>
      </c>
      <c r="M179" s="4">
        <v>0</v>
      </c>
      <c r="N179" s="168">
        <v>0</v>
      </c>
    </row>
    <row r="180" spans="1:14" ht="14">
      <c r="A180" t="s">
        <v>1928</v>
      </c>
      <c r="B180" t="s">
        <v>5864</v>
      </c>
      <c r="C180" t="s">
        <v>570</v>
      </c>
      <c r="D180" s="4">
        <v>0</v>
      </c>
      <c r="E180" s="4">
        <v>0</v>
      </c>
      <c r="F180" s="4">
        <v>0</v>
      </c>
      <c r="G180" s="4">
        <v>0</v>
      </c>
      <c r="H180" s="4">
        <v>0</v>
      </c>
      <c r="I180" s="4">
        <v>0</v>
      </c>
      <c r="J180" s="4">
        <v>0</v>
      </c>
      <c r="K180" s="4">
        <v>0</v>
      </c>
      <c r="L180" s="4">
        <v>0</v>
      </c>
      <c r="M180" s="4">
        <v>0</v>
      </c>
      <c r="N180" s="168">
        <v>0</v>
      </c>
    </row>
    <row r="181" spans="1:14" ht="14">
      <c r="A181" t="s">
        <v>1929</v>
      </c>
      <c r="B181" t="s">
        <v>5865</v>
      </c>
      <c r="C181" t="s">
        <v>571</v>
      </c>
      <c r="D181" s="4">
        <v>0</v>
      </c>
      <c r="E181" s="4">
        <v>0</v>
      </c>
      <c r="F181" s="4">
        <v>0</v>
      </c>
      <c r="G181" s="4">
        <v>0</v>
      </c>
      <c r="H181" s="4">
        <v>0</v>
      </c>
      <c r="I181" s="4">
        <v>0</v>
      </c>
      <c r="J181" s="4">
        <v>0</v>
      </c>
      <c r="K181" s="4">
        <v>0</v>
      </c>
      <c r="L181" s="4">
        <v>0</v>
      </c>
      <c r="M181" s="4">
        <v>0</v>
      </c>
      <c r="N181" s="168">
        <v>0</v>
      </c>
    </row>
    <row r="182" spans="1:14" ht="14">
      <c r="A182" t="s">
        <v>1930</v>
      </c>
      <c r="B182" t="s">
        <v>5866</v>
      </c>
      <c r="C182" t="s">
        <v>572</v>
      </c>
      <c r="D182" s="4">
        <v>0</v>
      </c>
      <c r="E182" s="4">
        <v>0</v>
      </c>
      <c r="F182" s="4">
        <v>0</v>
      </c>
      <c r="G182" s="4">
        <v>0</v>
      </c>
      <c r="H182" s="4">
        <v>0</v>
      </c>
      <c r="I182" s="4">
        <v>0</v>
      </c>
      <c r="J182" s="4">
        <v>0</v>
      </c>
      <c r="K182" s="4">
        <v>0</v>
      </c>
      <c r="L182" s="4">
        <v>0</v>
      </c>
      <c r="M182" s="4">
        <v>0</v>
      </c>
      <c r="N182" s="168">
        <v>0</v>
      </c>
    </row>
    <row r="183" spans="1:14" ht="14">
      <c r="A183" t="s">
        <v>1931</v>
      </c>
      <c r="B183" t="s">
        <v>5867</v>
      </c>
      <c r="C183" t="s">
        <v>573</v>
      </c>
      <c r="D183" s="4">
        <v>0</v>
      </c>
      <c r="E183" s="4">
        <v>0</v>
      </c>
      <c r="F183" s="4">
        <v>0</v>
      </c>
      <c r="G183" s="4">
        <v>0</v>
      </c>
      <c r="H183" s="4">
        <v>0</v>
      </c>
      <c r="I183" s="4">
        <v>0</v>
      </c>
      <c r="J183" s="4">
        <v>0</v>
      </c>
      <c r="K183" s="4">
        <v>0</v>
      </c>
      <c r="L183" s="4">
        <v>0</v>
      </c>
      <c r="M183" s="4">
        <v>0</v>
      </c>
      <c r="N183" s="168">
        <v>0</v>
      </c>
    </row>
    <row r="184" spans="1:14" ht="14">
      <c r="A184" t="s">
        <v>1932</v>
      </c>
      <c r="B184" t="s">
        <v>5868</v>
      </c>
      <c r="C184" t="s">
        <v>574</v>
      </c>
      <c r="D184" s="4">
        <v>0</v>
      </c>
      <c r="E184" s="4">
        <v>0</v>
      </c>
      <c r="F184" s="4">
        <v>0</v>
      </c>
      <c r="G184" s="4">
        <v>0</v>
      </c>
      <c r="H184" s="4">
        <v>0</v>
      </c>
      <c r="I184" s="4">
        <v>0</v>
      </c>
      <c r="J184" s="4">
        <v>0</v>
      </c>
      <c r="K184" s="4">
        <v>0</v>
      </c>
      <c r="L184" s="4">
        <v>0</v>
      </c>
      <c r="M184" s="4">
        <v>0</v>
      </c>
      <c r="N184" s="168">
        <v>0</v>
      </c>
    </row>
    <row r="185" spans="1:14" ht="14">
      <c r="A185" t="s">
        <v>1933</v>
      </c>
      <c r="B185" t="s">
        <v>5869</v>
      </c>
      <c r="C185" t="s">
        <v>575</v>
      </c>
      <c r="D185" s="4">
        <v>0</v>
      </c>
      <c r="E185" s="4">
        <v>0</v>
      </c>
      <c r="F185" s="4">
        <v>0</v>
      </c>
      <c r="G185" s="4">
        <v>0</v>
      </c>
      <c r="H185" s="4">
        <v>0</v>
      </c>
      <c r="I185" s="4">
        <v>0</v>
      </c>
      <c r="J185" s="4">
        <v>0</v>
      </c>
      <c r="K185" s="4">
        <v>0</v>
      </c>
      <c r="L185" s="4">
        <v>0</v>
      </c>
      <c r="M185" s="4">
        <v>0</v>
      </c>
      <c r="N185" s="168">
        <v>0</v>
      </c>
    </row>
    <row r="186" spans="1:14" ht="14">
      <c r="A186" t="s">
        <v>576</v>
      </c>
      <c r="B186" t="s">
        <v>5595</v>
      </c>
      <c r="C186" t="s">
        <v>442</v>
      </c>
      <c r="D186" s="4">
        <v>163220</v>
      </c>
      <c r="E186" s="4">
        <v>607831</v>
      </c>
      <c r="F186" s="4">
        <v>1167627</v>
      </c>
      <c r="G186" s="4">
        <v>1679395</v>
      </c>
      <c r="H186" s="4">
        <v>1986784</v>
      </c>
      <c r="I186" s="4">
        <v>2301538</v>
      </c>
      <c r="J186" s="4">
        <v>2615426</v>
      </c>
      <c r="K186" s="4">
        <v>2930104</v>
      </c>
      <c r="L186" s="4">
        <v>3269168</v>
      </c>
      <c r="M186" s="4">
        <v>3657073</v>
      </c>
      <c r="N186" s="168">
        <v>20378166</v>
      </c>
    </row>
    <row r="187" spans="1:14" ht="14">
      <c r="A187" t="s">
        <v>577</v>
      </c>
      <c r="B187" t="s">
        <v>5596</v>
      </c>
      <c r="C187" t="s">
        <v>444</v>
      </c>
      <c r="D187" s="4">
        <v>453063</v>
      </c>
      <c r="E187" s="4">
        <v>755949</v>
      </c>
      <c r="F187" s="4">
        <v>1372636</v>
      </c>
      <c r="G187" s="4">
        <v>1965656</v>
      </c>
      <c r="H187" s="4">
        <v>2131843</v>
      </c>
      <c r="I187" s="4">
        <v>2216015</v>
      </c>
      <c r="J187" s="4">
        <v>2301171</v>
      </c>
      <c r="K187" s="4">
        <v>2449608</v>
      </c>
      <c r="L187" s="4">
        <v>2752687</v>
      </c>
      <c r="M187" s="4">
        <v>3243100</v>
      </c>
      <c r="N187" s="168">
        <v>19641728</v>
      </c>
    </row>
    <row r="188" spans="1:14" ht="14">
      <c r="A188" t="s">
        <v>578</v>
      </c>
      <c r="B188" t="s">
        <v>5597</v>
      </c>
      <c r="C188" t="s">
        <v>683</v>
      </c>
      <c r="D188" s="4">
        <v>263433</v>
      </c>
      <c r="E188" s="4">
        <v>333624</v>
      </c>
      <c r="F188" s="4">
        <v>382845</v>
      </c>
      <c r="G188" s="4">
        <v>426760</v>
      </c>
      <c r="H188" s="4">
        <v>493648</v>
      </c>
      <c r="I188" s="4">
        <v>552431</v>
      </c>
      <c r="J188" s="4">
        <v>594821</v>
      </c>
      <c r="K188" s="4">
        <v>629103</v>
      </c>
      <c r="L188" s="4">
        <v>658899</v>
      </c>
      <c r="M188" s="4">
        <v>692598</v>
      </c>
      <c r="N188" s="168">
        <v>5028162</v>
      </c>
    </row>
    <row r="189" spans="1:14" ht="14">
      <c r="A189" t="s">
        <v>579</v>
      </c>
      <c r="B189" t="s">
        <v>5598</v>
      </c>
      <c r="C189" t="s">
        <v>447</v>
      </c>
      <c r="D189" s="4">
        <v>137100</v>
      </c>
      <c r="E189" s="4">
        <v>448237</v>
      </c>
      <c r="F189" s="4">
        <v>904653</v>
      </c>
      <c r="G189" s="4">
        <v>1258976</v>
      </c>
      <c r="H189" s="4">
        <v>1346570</v>
      </c>
      <c r="I189" s="4">
        <v>1399737</v>
      </c>
      <c r="J189" s="4">
        <v>1453526</v>
      </c>
      <c r="K189" s="4">
        <v>1525676</v>
      </c>
      <c r="L189" s="4">
        <v>1597935</v>
      </c>
      <c r="M189" s="4">
        <v>1679660</v>
      </c>
      <c r="N189" s="168">
        <v>11752070</v>
      </c>
    </row>
    <row r="190" spans="1:14" ht="14">
      <c r="A190" t="s">
        <v>580</v>
      </c>
      <c r="B190" t="s">
        <v>5599</v>
      </c>
      <c r="C190" t="s">
        <v>449</v>
      </c>
      <c r="D190" s="4">
        <v>19697</v>
      </c>
      <c r="E190" s="4">
        <v>68328</v>
      </c>
      <c r="F190" s="4">
        <v>99644</v>
      </c>
      <c r="G190" s="4">
        <v>104890</v>
      </c>
      <c r="H190" s="4">
        <v>108950</v>
      </c>
      <c r="I190" s="4">
        <v>165141</v>
      </c>
      <c r="J190" s="4">
        <v>260371</v>
      </c>
      <c r="K190" s="4">
        <v>437267</v>
      </c>
      <c r="L190" s="4">
        <v>1174984</v>
      </c>
      <c r="M190" s="4">
        <v>2934198</v>
      </c>
      <c r="N190" s="168">
        <v>5373470</v>
      </c>
    </row>
    <row r="191" spans="1:14" ht="14">
      <c r="A191" t="s">
        <v>581</v>
      </c>
      <c r="B191" t="s">
        <v>5600</v>
      </c>
      <c r="C191" t="s">
        <v>451</v>
      </c>
      <c r="D191" s="4">
        <v>0</v>
      </c>
      <c r="E191" s="4">
        <v>0</v>
      </c>
      <c r="F191" s="4">
        <v>0</v>
      </c>
      <c r="G191" s="4">
        <v>0</v>
      </c>
      <c r="H191" s="4">
        <v>0</v>
      </c>
      <c r="I191" s="4">
        <v>0</v>
      </c>
      <c r="J191" s="4">
        <v>0</v>
      </c>
      <c r="K191" s="4">
        <v>0</v>
      </c>
      <c r="L191" s="4">
        <v>0</v>
      </c>
      <c r="M191" s="4">
        <v>1</v>
      </c>
      <c r="N191" s="168">
        <v>1</v>
      </c>
    </row>
    <row r="192" spans="1:14" ht="14">
      <c r="A192" t="s">
        <v>582</v>
      </c>
      <c r="B192" t="s">
        <v>5601</v>
      </c>
      <c r="C192" t="s">
        <v>453</v>
      </c>
      <c r="D192" s="4">
        <v>39</v>
      </c>
      <c r="E192" s="4">
        <v>142</v>
      </c>
      <c r="F192" s="4">
        <v>268</v>
      </c>
      <c r="G192" s="4">
        <v>433</v>
      </c>
      <c r="H192" s="4">
        <v>631</v>
      </c>
      <c r="I192" s="4">
        <v>889</v>
      </c>
      <c r="J192" s="4">
        <v>1217</v>
      </c>
      <c r="K192" s="4">
        <v>1584</v>
      </c>
      <c r="L192" s="4">
        <v>2032</v>
      </c>
      <c r="M192" s="4">
        <v>2551</v>
      </c>
      <c r="N192" s="168">
        <v>9786</v>
      </c>
    </row>
    <row r="193" spans="1:14" ht="14">
      <c r="A193" t="s">
        <v>583</v>
      </c>
      <c r="B193" t="s">
        <v>5602</v>
      </c>
      <c r="C193" t="s">
        <v>455</v>
      </c>
      <c r="D193" s="4">
        <v>0</v>
      </c>
      <c r="E193" s="4">
        <v>0</v>
      </c>
      <c r="F193" s="4">
        <v>0</v>
      </c>
      <c r="G193" s="4">
        <v>0</v>
      </c>
      <c r="H193" s="4">
        <v>0</v>
      </c>
      <c r="I193" s="4">
        <v>0</v>
      </c>
      <c r="J193" s="4">
        <v>0</v>
      </c>
      <c r="K193" s="4">
        <v>0</v>
      </c>
      <c r="L193" s="4">
        <v>0</v>
      </c>
      <c r="M193" s="4">
        <v>1</v>
      </c>
      <c r="N193" s="168">
        <v>1</v>
      </c>
    </row>
    <row r="194" spans="1:14" ht="14">
      <c r="A194" t="s">
        <v>584</v>
      </c>
      <c r="B194" t="s">
        <v>5603</v>
      </c>
      <c r="C194" t="s">
        <v>457</v>
      </c>
      <c r="D194" s="4">
        <v>35940</v>
      </c>
      <c r="E194" s="4">
        <v>131165</v>
      </c>
      <c r="F194" s="4">
        <v>344683</v>
      </c>
      <c r="G194" s="4">
        <v>785186</v>
      </c>
      <c r="H194" s="4">
        <v>1323526</v>
      </c>
      <c r="I194" s="4">
        <v>1891534</v>
      </c>
      <c r="J194" s="4">
        <v>2341250</v>
      </c>
      <c r="K194" s="4">
        <v>2558137</v>
      </c>
      <c r="L194" s="4">
        <v>2682792</v>
      </c>
      <c r="M194" s="4">
        <v>2823893</v>
      </c>
      <c r="N194" s="168">
        <v>14918106</v>
      </c>
    </row>
    <row r="195" spans="1:14" ht="14">
      <c r="A195" t="s">
        <v>585</v>
      </c>
      <c r="B195" t="s">
        <v>5604</v>
      </c>
      <c r="C195" t="s">
        <v>459</v>
      </c>
      <c r="D195" s="4">
        <v>0</v>
      </c>
      <c r="E195" s="4">
        <v>0</v>
      </c>
      <c r="F195" s="4">
        <v>20698</v>
      </c>
      <c r="G195" s="4">
        <v>171290</v>
      </c>
      <c r="H195" s="4">
        <v>469399</v>
      </c>
      <c r="I195" s="4">
        <v>660182</v>
      </c>
      <c r="J195" s="4">
        <v>685551</v>
      </c>
      <c r="K195" s="4">
        <v>719580</v>
      </c>
      <c r="L195" s="4">
        <v>753661</v>
      </c>
      <c r="M195" s="4">
        <v>792206</v>
      </c>
      <c r="N195" s="168">
        <v>4272567</v>
      </c>
    </row>
    <row r="196" spans="1:14" ht="14">
      <c r="A196" t="s">
        <v>586</v>
      </c>
      <c r="B196" t="s">
        <v>5605</v>
      </c>
      <c r="C196" t="s">
        <v>461</v>
      </c>
      <c r="D196" s="4">
        <v>23079</v>
      </c>
      <c r="E196" s="4">
        <v>71995</v>
      </c>
      <c r="F196" s="4">
        <v>117280</v>
      </c>
      <c r="G196" s="4">
        <v>176974</v>
      </c>
      <c r="H196" s="4">
        <v>227487</v>
      </c>
      <c r="I196" s="4">
        <v>260281</v>
      </c>
      <c r="J196" s="4">
        <v>284938</v>
      </c>
      <c r="K196" s="4">
        <v>313679</v>
      </c>
      <c r="L196" s="4">
        <v>387363</v>
      </c>
      <c r="M196" s="4">
        <v>492511</v>
      </c>
      <c r="N196" s="168">
        <v>2355587</v>
      </c>
    </row>
    <row r="197" spans="1:14" ht="14">
      <c r="A197" t="s">
        <v>587</v>
      </c>
      <c r="B197" t="s">
        <v>5606</v>
      </c>
      <c r="C197" t="s">
        <v>463</v>
      </c>
      <c r="D197" s="4">
        <v>52804</v>
      </c>
      <c r="E197" s="4">
        <v>168362</v>
      </c>
      <c r="F197" s="4">
        <v>327257</v>
      </c>
      <c r="G197" s="4">
        <v>478843</v>
      </c>
      <c r="H197" s="4">
        <v>563161</v>
      </c>
      <c r="I197" s="4">
        <v>585397</v>
      </c>
      <c r="J197" s="4">
        <v>607892</v>
      </c>
      <c r="K197" s="4">
        <v>638067</v>
      </c>
      <c r="L197" s="4">
        <v>668287</v>
      </c>
      <c r="M197" s="4">
        <v>702466</v>
      </c>
      <c r="N197" s="168">
        <v>4792536</v>
      </c>
    </row>
    <row r="198" spans="1:14" ht="14">
      <c r="A198" t="s">
        <v>588</v>
      </c>
      <c r="B198" t="s">
        <v>5607</v>
      </c>
      <c r="C198" t="s">
        <v>465</v>
      </c>
      <c r="D198" s="4">
        <v>1786</v>
      </c>
      <c r="E198" s="4">
        <v>6509</v>
      </c>
      <c r="F198" s="4">
        <v>12283</v>
      </c>
      <c r="G198" s="4">
        <v>19858</v>
      </c>
      <c r="H198" s="4">
        <v>28941</v>
      </c>
      <c r="I198" s="4">
        <v>40743</v>
      </c>
      <c r="J198" s="4">
        <v>55784</v>
      </c>
      <c r="K198" s="4">
        <v>72634</v>
      </c>
      <c r="L198" s="4">
        <v>93165</v>
      </c>
      <c r="M198" s="4">
        <v>116944</v>
      </c>
      <c r="N198" s="168">
        <v>448647</v>
      </c>
    </row>
    <row r="199" spans="1:14" ht="14">
      <c r="A199" t="s">
        <v>589</v>
      </c>
      <c r="B199" t="s">
        <v>5608</v>
      </c>
      <c r="C199" t="s">
        <v>467</v>
      </c>
      <c r="D199" s="4">
        <v>221</v>
      </c>
      <c r="E199" s="4">
        <v>806</v>
      </c>
      <c r="F199" s="4">
        <v>1522</v>
      </c>
      <c r="G199" s="4">
        <v>2460</v>
      </c>
      <c r="H199" s="4">
        <v>3585</v>
      </c>
      <c r="I199" s="4">
        <v>5047</v>
      </c>
      <c r="J199" s="4">
        <v>6911</v>
      </c>
      <c r="K199" s="4">
        <v>8998</v>
      </c>
      <c r="L199" s="4">
        <v>11542</v>
      </c>
      <c r="M199" s="4">
        <v>14488</v>
      </c>
      <c r="N199" s="168">
        <v>55580</v>
      </c>
    </row>
    <row r="200" spans="1:14" ht="14">
      <c r="A200" t="s">
        <v>590</v>
      </c>
      <c r="B200" t="s">
        <v>5609</v>
      </c>
      <c r="C200" t="s">
        <v>469</v>
      </c>
      <c r="D200" s="4">
        <v>259</v>
      </c>
      <c r="E200" s="4">
        <v>944</v>
      </c>
      <c r="F200" s="4">
        <v>1781</v>
      </c>
      <c r="G200" s="4">
        <v>2880</v>
      </c>
      <c r="H200" s="4">
        <v>4197</v>
      </c>
      <c r="I200" s="4">
        <v>5909</v>
      </c>
      <c r="J200" s="4">
        <v>8091</v>
      </c>
      <c r="K200" s="4">
        <v>10534</v>
      </c>
      <c r="L200" s="4">
        <v>13512</v>
      </c>
      <c r="M200" s="4">
        <v>16961</v>
      </c>
      <c r="N200" s="168">
        <v>65068</v>
      </c>
    </row>
    <row r="201" spans="1:14" ht="14">
      <c r="A201" t="s">
        <v>591</v>
      </c>
      <c r="B201" t="s">
        <v>5610</v>
      </c>
      <c r="C201" t="s">
        <v>471</v>
      </c>
      <c r="D201" s="4">
        <v>0</v>
      </c>
      <c r="E201" s="4">
        <v>0</v>
      </c>
      <c r="F201" s="4">
        <v>0</v>
      </c>
      <c r="G201" s="4">
        <v>0</v>
      </c>
      <c r="H201" s="4">
        <v>0</v>
      </c>
      <c r="I201" s="4">
        <v>0</v>
      </c>
      <c r="J201" s="4">
        <v>0</v>
      </c>
      <c r="K201" s="4">
        <v>0</v>
      </c>
      <c r="L201" s="4">
        <v>1</v>
      </c>
      <c r="M201" s="4">
        <v>1</v>
      </c>
      <c r="N201" s="168">
        <v>2</v>
      </c>
    </row>
    <row r="202" spans="1:14" ht="14">
      <c r="A202" t="s">
        <v>592</v>
      </c>
      <c r="B202" t="s">
        <v>5611</v>
      </c>
      <c r="C202" t="s">
        <v>473</v>
      </c>
      <c r="D202" s="4">
        <v>0</v>
      </c>
      <c r="E202" s="4">
        <v>0</v>
      </c>
      <c r="F202" s="4">
        <v>0</v>
      </c>
      <c r="G202" s="4">
        <v>0</v>
      </c>
      <c r="H202" s="4">
        <v>0</v>
      </c>
      <c r="I202" s="4">
        <v>0</v>
      </c>
      <c r="J202" s="4">
        <v>0</v>
      </c>
      <c r="K202" s="4">
        <v>0</v>
      </c>
      <c r="L202" s="4">
        <v>0</v>
      </c>
      <c r="M202" s="4">
        <v>0</v>
      </c>
      <c r="N202" s="168">
        <v>0</v>
      </c>
    </row>
    <row r="203" spans="1:14" ht="14">
      <c r="A203" t="s">
        <v>593</v>
      </c>
      <c r="B203" t="s">
        <v>5612</v>
      </c>
      <c r="C203" t="s">
        <v>475</v>
      </c>
      <c r="D203" s="4">
        <v>0</v>
      </c>
      <c r="E203" s="4">
        <v>0</v>
      </c>
      <c r="F203" s="4">
        <v>0</v>
      </c>
      <c r="G203" s="4">
        <v>0</v>
      </c>
      <c r="H203" s="4">
        <v>0</v>
      </c>
      <c r="I203" s="4">
        <v>0</v>
      </c>
      <c r="J203" s="4">
        <v>0</v>
      </c>
      <c r="K203" s="4">
        <v>0</v>
      </c>
      <c r="L203" s="4">
        <v>0</v>
      </c>
      <c r="M203" s="4">
        <v>0</v>
      </c>
      <c r="N203" s="168">
        <v>0</v>
      </c>
    </row>
    <row r="204" spans="1:14" ht="14">
      <c r="A204" t="s">
        <v>594</v>
      </c>
      <c r="B204" t="s">
        <v>5613</v>
      </c>
      <c r="C204" t="s">
        <v>477</v>
      </c>
      <c r="D204" s="4">
        <v>0</v>
      </c>
      <c r="E204" s="4">
        <v>0</v>
      </c>
      <c r="F204" s="4">
        <v>0</v>
      </c>
      <c r="G204" s="4">
        <v>0</v>
      </c>
      <c r="H204" s="4">
        <v>0</v>
      </c>
      <c r="I204" s="4">
        <v>0</v>
      </c>
      <c r="J204" s="4">
        <v>0</v>
      </c>
      <c r="K204" s="4">
        <v>0</v>
      </c>
      <c r="L204" s="4">
        <v>0</v>
      </c>
      <c r="M204" s="4">
        <v>0</v>
      </c>
      <c r="N204" s="168">
        <v>0</v>
      </c>
    </row>
    <row r="205" spans="1:14" ht="14">
      <c r="A205" t="s">
        <v>595</v>
      </c>
      <c r="B205" t="s">
        <v>5614</v>
      </c>
      <c r="C205" t="s">
        <v>479</v>
      </c>
      <c r="D205" s="4">
        <v>0</v>
      </c>
      <c r="E205" s="4">
        <v>0</v>
      </c>
      <c r="F205" s="4">
        <v>0</v>
      </c>
      <c r="G205" s="4">
        <v>0</v>
      </c>
      <c r="H205" s="4">
        <v>0</v>
      </c>
      <c r="I205" s="4">
        <v>0</v>
      </c>
      <c r="J205" s="4">
        <v>0</v>
      </c>
      <c r="K205" s="4">
        <v>0</v>
      </c>
      <c r="L205" s="4">
        <v>0</v>
      </c>
      <c r="M205" s="4">
        <v>0</v>
      </c>
      <c r="N205" s="168">
        <v>0</v>
      </c>
    </row>
    <row r="206" spans="1:14" ht="14">
      <c r="A206" t="s">
        <v>596</v>
      </c>
      <c r="B206" t="s">
        <v>5615</v>
      </c>
      <c r="C206" t="s">
        <v>481</v>
      </c>
      <c r="D206" s="4">
        <v>0</v>
      </c>
      <c r="E206" s="4">
        <v>0</v>
      </c>
      <c r="F206" s="4">
        <v>0</v>
      </c>
      <c r="G206" s="4">
        <v>0</v>
      </c>
      <c r="H206" s="4">
        <v>0</v>
      </c>
      <c r="I206" s="4">
        <v>0</v>
      </c>
      <c r="J206" s="4">
        <v>0</v>
      </c>
      <c r="K206" s="4">
        <v>0</v>
      </c>
      <c r="L206" s="4">
        <v>0</v>
      </c>
      <c r="M206" s="4">
        <v>1</v>
      </c>
      <c r="N206" s="168">
        <v>1</v>
      </c>
    </row>
    <row r="207" spans="1:14" ht="14">
      <c r="A207" t="s">
        <v>597</v>
      </c>
      <c r="B207" t="s">
        <v>5616</v>
      </c>
      <c r="C207" t="s">
        <v>483</v>
      </c>
      <c r="D207" s="4">
        <v>0</v>
      </c>
      <c r="E207" s="4">
        <v>0</v>
      </c>
      <c r="F207" s="4">
        <v>0</v>
      </c>
      <c r="G207" s="4">
        <v>0</v>
      </c>
      <c r="H207" s="4">
        <v>0</v>
      </c>
      <c r="I207" s="4">
        <v>0</v>
      </c>
      <c r="J207" s="4">
        <v>0</v>
      </c>
      <c r="K207" s="4">
        <v>0</v>
      </c>
      <c r="L207" s="4">
        <v>0</v>
      </c>
      <c r="M207" s="4">
        <v>0</v>
      </c>
      <c r="N207" s="168">
        <v>0</v>
      </c>
    </row>
    <row r="208" spans="1:14" ht="14">
      <c r="A208" t="s">
        <v>598</v>
      </c>
      <c r="B208" t="s">
        <v>5617</v>
      </c>
      <c r="C208" t="s">
        <v>485</v>
      </c>
      <c r="D208" s="4">
        <v>0</v>
      </c>
      <c r="E208" s="4">
        <v>0</v>
      </c>
      <c r="F208" s="4">
        <v>0</v>
      </c>
      <c r="G208" s="4">
        <v>0</v>
      </c>
      <c r="H208" s="4">
        <v>0</v>
      </c>
      <c r="I208" s="4">
        <v>0</v>
      </c>
      <c r="J208" s="4">
        <v>0</v>
      </c>
      <c r="K208" s="4">
        <v>0</v>
      </c>
      <c r="L208" s="4">
        <v>0</v>
      </c>
      <c r="M208" s="4">
        <v>0</v>
      </c>
      <c r="N208" s="168">
        <v>0</v>
      </c>
    </row>
    <row r="209" spans="1:14" ht="14">
      <c r="A209" t="s">
        <v>599</v>
      </c>
      <c r="B209" t="s">
        <v>5618</v>
      </c>
      <c r="C209" t="s">
        <v>487</v>
      </c>
      <c r="D209" s="4">
        <v>0</v>
      </c>
      <c r="E209" s="4">
        <v>0</v>
      </c>
      <c r="F209" s="4">
        <v>0</v>
      </c>
      <c r="G209" s="4">
        <v>0</v>
      </c>
      <c r="H209" s="4">
        <v>0</v>
      </c>
      <c r="I209" s="4">
        <v>0</v>
      </c>
      <c r="J209" s="4">
        <v>0</v>
      </c>
      <c r="K209" s="4">
        <v>0</v>
      </c>
      <c r="L209" s="4">
        <v>0</v>
      </c>
      <c r="M209" s="4">
        <v>0</v>
      </c>
      <c r="N209" s="168">
        <v>0</v>
      </c>
    </row>
    <row r="210" spans="1:14" ht="14">
      <c r="A210" t="s">
        <v>600</v>
      </c>
      <c r="B210" t="s">
        <v>5619</v>
      </c>
      <c r="C210" t="s">
        <v>489</v>
      </c>
      <c r="D210" s="4">
        <v>0</v>
      </c>
      <c r="E210" s="4">
        <v>0</v>
      </c>
      <c r="F210" s="4">
        <v>0</v>
      </c>
      <c r="G210" s="4">
        <v>0</v>
      </c>
      <c r="H210" s="4">
        <v>0</v>
      </c>
      <c r="I210" s="4">
        <v>0</v>
      </c>
      <c r="J210" s="4">
        <v>0</v>
      </c>
      <c r="K210" s="4">
        <v>0</v>
      </c>
      <c r="L210" s="4">
        <v>0</v>
      </c>
      <c r="M210" s="4">
        <v>0</v>
      </c>
      <c r="N210" s="168">
        <v>0</v>
      </c>
    </row>
    <row r="211" spans="1:14" ht="14">
      <c r="A211" t="s">
        <v>601</v>
      </c>
      <c r="B211" t="s">
        <v>5620</v>
      </c>
      <c r="C211" t="s">
        <v>491</v>
      </c>
      <c r="D211" s="4">
        <v>0</v>
      </c>
      <c r="E211" s="4">
        <v>0</v>
      </c>
      <c r="F211" s="4">
        <v>0</v>
      </c>
      <c r="G211" s="4">
        <v>0</v>
      </c>
      <c r="H211" s="4">
        <v>0</v>
      </c>
      <c r="I211" s="4">
        <v>0</v>
      </c>
      <c r="J211" s="4">
        <v>0</v>
      </c>
      <c r="K211" s="4">
        <v>0</v>
      </c>
      <c r="L211" s="4">
        <v>0</v>
      </c>
      <c r="M211" s="4">
        <v>0</v>
      </c>
      <c r="N211" s="168">
        <v>0</v>
      </c>
    </row>
    <row r="212" spans="1:14" ht="14">
      <c r="A212" t="s">
        <v>602</v>
      </c>
      <c r="B212" t="s">
        <v>5621</v>
      </c>
      <c r="C212" t="s">
        <v>493</v>
      </c>
      <c r="D212" s="4">
        <v>0</v>
      </c>
      <c r="E212" s="4">
        <v>0</v>
      </c>
      <c r="F212" s="4">
        <v>0</v>
      </c>
      <c r="G212" s="4">
        <v>0</v>
      </c>
      <c r="H212" s="4">
        <v>0</v>
      </c>
      <c r="I212" s="4">
        <v>0</v>
      </c>
      <c r="J212" s="4">
        <v>0</v>
      </c>
      <c r="K212" s="4">
        <v>0</v>
      </c>
      <c r="L212" s="4">
        <v>0</v>
      </c>
      <c r="M212" s="4">
        <v>0</v>
      </c>
      <c r="N212" s="168">
        <v>0</v>
      </c>
    </row>
    <row r="213" spans="1:14" ht="14">
      <c r="A213" t="s">
        <v>603</v>
      </c>
      <c r="B213" t="s">
        <v>5622</v>
      </c>
      <c r="C213" t="s">
        <v>495</v>
      </c>
      <c r="D213" s="4">
        <v>0</v>
      </c>
      <c r="E213" s="4">
        <v>0</v>
      </c>
      <c r="F213" s="4">
        <v>0</v>
      </c>
      <c r="G213" s="4">
        <v>0</v>
      </c>
      <c r="H213" s="4">
        <v>0</v>
      </c>
      <c r="I213" s="4">
        <v>0</v>
      </c>
      <c r="J213" s="4">
        <v>0</v>
      </c>
      <c r="K213" s="4">
        <v>0</v>
      </c>
      <c r="L213" s="4">
        <v>0</v>
      </c>
      <c r="M213" s="4">
        <v>0</v>
      </c>
      <c r="N213" s="168">
        <v>0</v>
      </c>
    </row>
    <row r="214" spans="1:14" ht="14">
      <c r="A214" t="s">
        <v>604</v>
      </c>
      <c r="B214" t="s">
        <v>5623</v>
      </c>
      <c r="C214" t="s">
        <v>497</v>
      </c>
      <c r="D214" s="4">
        <v>0</v>
      </c>
      <c r="E214" s="4">
        <v>0</v>
      </c>
      <c r="F214" s="4">
        <v>0</v>
      </c>
      <c r="G214" s="4">
        <v>0</v>
      </c>
      <c r="H214" s="4">
        <v>0</v>
      </c>
      <c r="I214" s="4">
        <v>0</v>
      </c>
      <c r="J214" s="4">
        <v>0</v>
      </c>
      <c r="K214" s="4">
        <v>0</v>
      </c>
      <c r="L214" s="4">
        <v>0</v>
      </c>
      <c r="M214" s="4">
        <v>0</v>
      </c>
      <c r="N214" s="168">
        <v>0</v>
      </c>
    </row>
    <row r="215" spans="1:14" ht="14">
      <c r="A215" t="s">
        <v>605</v>
      </c>
      <c r="B215" t="s">
        <v>5624</v>
      </c>
      <c r="C215" t="s">
        <v>499</v>
      </c>
      <c r="D215" s="4">
        <v>0</v>
      </c>
      <c r="E215" s="4">
        <v>0</v>
      </c>
      <c r="F215" s="4">
        <v>0</v>
      </c>
      <c r="G215" s="4">
        <v>0</v>
      </c>
      <c r="H215" s="4">
        <v>0</v>
      </c>
      <c r="I215" s="4">
        <v>0</v>
      </c>
      <c r="J215" s="4">
        <v>0</v>
      </c>
      <c r="K215" s="4">
        <v>0</v>
      </c>
      <c r="L215" s="4">
        <v>0</v>
      </c>
      <c r="M215" s="4">
        <v>0</v>
      </c>
      <c r="N215" s="168">
        <v>0</v>
      </c>
    </row>
    <row r="216" spans="1:14" ht="14">
      <c r="A216" t="s">
        <v>606</v>
      </c>
      <c r="B216" t="s">
        <v>5625</v>
      </c>
      <c r="C216" t="s">
        <v>501</v>
      </c>
      <c r="D216" s="4">
        <v>0</v>
      </c>
      <c r="E216" s="4">
        <v>0</v>
      </c>
      <c r="F216" s="4">
        <v>0</v>
      </c>
      <c r="G216" s="4">
        <v>0</v>
      </c>
      <c r="H216" s="4">
        <v>0</v>
      </c>
      <c r="I216" s="4">
        <v>0</v>
      </c>
      <c r="J216" s="4">
        <v>0</v>
      </c>
      <c r="K216" s="4">
        <v>0</v>
      </c>
      <c r="L216" s="4">
        <v>0</v>
      </c>
      <c r="M216" s="4">
        <v>0</v>
      </c>
      <c r="N216" s="168">
        <v>0</v>
      </c>
    </row>
    <row r="217" spans="1:14" ht="14">
      <c r="A217" t="s">
        <v>607</v>
      </c>
      <c r="B217" t="s">
        <v>5870</v>
      </c>
      <c r="C217" t="s">
        <v>503</v>
      </c>
      <c r="D217" s="4">
        <v>0</v>
      </c>
      <c r="E217" s="4">
        <v>0</v>
      </c>
      <c r="F217" s="4">
        <v>0</v>
      </c>
      <c r="G217" s="4">
        <v>0</v>
      </c>
      <c r="H217" s="4">
        <v>0</v>
      </c>
      <c r="I217" s="4">
        <v>0</v>
      </c>
      <c r="J217" s="4">
        <v>0</v>
      </c>
      <c r="K217" s="4">
        <v>0</v>
      </c>
      <c r="L217" s="4">
        <v>0</v>
      </c>
      <c r="M217" s="4">
        <v>0</v>
      </c>
      <c r="N217" s="168">
        <v>0</v>
      </c>
    </row>
    <row r="218" spans="1:14" ht="14">
      <c r="A218" t="s">
        <v>608</v>
      </c>
      <c r="B218" t="s">
        <v>5626</v>
      </c>
      <c r="C218" t="s">
        <v>442</v>
      </c>
      <c r="D218" s="4">
        <v>2622379</v>
      </c>
      <c r="E218" s="4">
        <v>4881345</v>
      </c>
      <c r="F218" s="4">
        <v>7668421</v>
      </c>
      <c r="G218" s="4">
        <v>10930297</v>
      </c>
      <c r="H218" s="4">
        <v>14309167</v>
      </c>
      <c r="I218" s="4">
        <v>17575568</v>
      </c>
      <c r="J218" s="4">
        <v>20383426</v>
      </c>
      <c r="K218" s="4">
        <v>22761420</v>
      </c>
      <c r="L218" s="4">
        <v>24406509</v>
      </c>
      <c r="M218" s="4">
        <v>25973048</v>
      </c>
      <c r="N218" s="168">
        <v>151511580</v>
      </c>
    </row>
    <row r="219" spans="1:14" ht="14">
      <c r="A219" t="s">
        <v>609</v>
      </c>
      <c r="B219" t="s">
        <v>5627</v>
      </c>
      <c r="C219" t="s">
        <v>444</v>
      </c>
      <c r="D219" s="4">
        <v>0</v>
      </c>
      <c r="E219" s="4">
        <v>0</v>
      </c>
      <c r="F219" s="4">
        <v>0</v>
      </c>
      <c r="G219" s="4">
        <v>0</v>
      </c>
      <c r="H219" s="4">
        <v>0</v>
      </c>
      <c r="I219" s="4">
        <v>0</v>
      </c>
      <c r="J219" s="4">
        <v>0</v>
      </c>
      <c r="K219" s="4">
        <v>0</v>
      </c>
      <c r="L219" s="4">
        <v>0</v>
      </c>
      <c r="M219" s="4">
        <v>1</v>
      </c>
      <c r="N219" s="168">
        <v>1</v>
      </c>
    </row>
    <row r="220" spans="1:14" ht="14">
      <c r="A220" t="s">
        <v>610</v>
      </c>
      <c r="B220" t="s">
        <v>5628</v>
      </c>
      <c r="C220" t="s">
        <v>683</v>
      </c>
      <c r="D220" s="4">
        <v>19544</v>
      </c>
      <c r="E220" s="4">
        <v>83673</v>
      </c>
      <c r="F220" s="4">
        <v>163349</v>
      </c>
      <c r="G220" s="4">
        <v>235282</v>
      </c>
      <c r="H220" s="4">
        <v>318077</v>
      </c>
      <c r="I220" s="4">
        <v>422137</v>
      </c>
      <c r="J220" s="4">
        <v>570450</v>
      </c>
      <c r="K220" s="4">
        <v>761373</v>
      </c>
      <c r="L220" s="4">
        <v>895963</v>
      </c>
      <c r="M220" s="4">
        <v>945274</v>
      </c>
      <c r="N220" s="168">
        <v>4415122</v>
      </c>
    </row>
    <row r="221" spans="1:14" ht="14">
      <c r="A221" t="s">
        <v>611</v>
      </c>
      <c r="B221" t="s">
        <v>5629</v>
      </c>
      <c r="C221" t="s">
        <v>447</v>
      </c>
      <c r="D221" s="4">
        <v>1835</v>
      </c>
      <c r="E221" s="4">
        <v>7690</v>
      </c>
      <c r="F221" s="4">
        <v>17031</v>
      </c>
      <c r="G221" s="4">
        <v>27983</v>
      </c>
      <c r="H221" s="4">
        <v>38207</v>
      </c>
      <c r="I221" s="4">
        <v>51494</v>
      </c>
      <c r="J221" s="4">
        <v>69055</v>
      </c>
      <c r="K221" s="4">
        <v>90569</v>
      </c>
      <c r="L221" s="4">
        <v>107416</v>
      </c>
      <c r="M221" s="4">
        <v>112910</v>
      </c>
      <c r="N221" s="168">
        <v>524190</v>
      </c>
    </row>
    <row r="222" spans="1:14" ht="14">
      <c r="A222" t="s">
        <v>612</v>
      </c>
      <c r="B222" t="s">
        <v>5630</v>
      </c>
      <c r="C222" t="s">
        <v>449</v>
      </c>
      <c r="D222" s="4">
        <v>3669</v>
      </c>
      <c r="E222" s="4">
        <v>15381</v>
      </c>
      <c r="F222" s="4">
        <v>34062</v>
      </c>
      <c r="G222" s="4">
        <v>55965</v>
      </c>
      <c r="H222" s="4">
        <v>76413</v>
      </c>
      <c r="I222" s="4">
        <v>102989</v>
      </c>
      <c r="J222" s="4">
        <v>138111</v>
      </c>
      <c r="K222" s="4">
        <v>181138</v>
      </c>
      <c r="L222" s="4">
        <v>214831</v>
      </c>
      <c r="M222" s="4">
        <v>225819</v>
      </c>
      <c r="N222" s="168">
        <v>1048378</v>
      </c>
    </row>
    <row r="223" spans="1:14" ht="14">
      <c r="A223" t="s">
        <v>613</v>
      </c>
      <c r="B223" t="s">
        <v>5631</v>
      </c>
      <c r="C223" t="s">
        <v>451</v>
      </c>
      <c r="D223" s="4">
        <v>0</v>
      </c>
      <c r="E223" s="4">
        <v>0</v>
      </c>
      <c r="F223" s="4">
        <v>0</v>
      </c>
      <c r="G223" s="4">
        <v>0</v>
      </c>
      <c r="H223" s="4">
        <v>0</v>
      </c>
      <c r="I223" s="4">
        <v>0</v>
      </c>
      <c r="J223" s="4">
        <v>0</v>
      </c>
      <c r="K223" s="4">
        <v>0</v>
      </c>
      <c r="L223" s="4">
        <v>0</v>
      </c>
      <c r="M223" s="4">
        <v>0</v>
      </c>
      <c r="N223" s="168">
        <v>0</v>
      </c>
    </row>
    <row r="224" spans="1:14" ht="14">
      <c r="A224" t="s">
        <v>614</v>
      </c>
      <c r="B224" t="s">
        <v>5632</v>
      </c>
      <c r="C224" t="s">
        <v>453</v>
      </c>
      <c r="D224" s="4">
        <v>0</v>
      </c>
      <c r="E224" s="4">
        <v>0</v>
      </c>
      <c r="F224" s="4">
        <v>0</v>
      </c>
      <c r="G224" s="4">
        <v>0</v>
      </c>
      <c r="H224" s="4">
        <v>0</v>
      </c>
      <c r="I224" s="4">
        <v>0</v>
      </c>
      <c r="J224" s="4">
        <v>0</v>
      </c>
      <c r="K224" s="4">
        <v>0</v>
      </c>
      <c r="L224" s="4">
        <v>0</v>
      </c>
      <c r="M224" s="4">
        <v>0</v>
      </c>
      <c r="N224" s="168">
        <v>0</v>
      </c>
    </row>
    <row r="225" spans="1:14" ht="14">
      <c r="A225" t="s">
        <v>615</v>
      </c>
      <c r="B225" t="s">
        <v>5633</v>
      </c>
      <c r="C225" t="s">
        <v>455</v>
      </c>
      <c r="D225" s="4">
        <v>0</v>
      </c>
      <c r="E225" s="4">
        <v>0</v>
      </c>
      <c r="F225" s="4">
        <v>0</v>
      </c>
      <c r="G225" s="4">
        <v>0</v>
      </c>
      <c r="H225" s="4">
        <v>0</v>
      </c>
      <c r="I225" s="4">
        <v>0</v>
      </c>
      <c r="J225" s="4">
        <v>0</v>
      </c>
      <c r="K225" s="4">
        <v>0</v>
      </c>
      <c r="L225" s="4">
        <v>0</v>
      </c>
      <c r="M225" s="4">
        <v>0</v>
      </c>
      <c r="N225" s="168">
        <v>0</v>
      </c>
    </row>
    <row r="226" spans="1:14" ht="14">
      <c r="A226" t="s">
        <v>616</v>
      </c>
      <c r="B226" t="s">
        <v>5634</v>
      </c>
      <c r="C226" t="s">
        <v>457</v>
      </c>
      <c r="D226" s="4">
        <v>0</v>
      </c>
      <c r="E226" s="4">
        <v>0</v>
      </c>
      <c r="F226" s="4">
        <v>0</v>
      </c>
      <c r="G226" s="4">
        <v>0</v>
      </c>
      <c r="H226" s="4">
        <v>0</v>
      </c>
      <c r="I226" s="4">
        <v>0</v>
      </c>
      <c r="J226" s="4">
        <v>0</v>
      </c>
      <c r="K226" s="4">
        <v>0</v>
      </c>
      <c r="L226" s="4">
        <v>0</v>
      </c>
      <c r="M226" s="4">
        <v>0</v>
      </c>
      <c r="N226" s="168">
        <v>0</v>
      </c>
    </row>
    <row r="227" spans="1:14" ht="14">
      <c r="A227" t="s">
        <v>617</v>
      </c>
      <c r="B227" t="s">
        <v>5635</v>
      </c>
      <c r="C227" t="s">
        <v>459</v>
      </c>
      <c r="D227" s="4">
        <v>0</v>
      </c>
      <c r="E227" s="4">
        <v>0</v>
      </c>
      <c r="F227" s="4">
        <v>0</v>
      </c>
      <c r="G227" s="4">
        <v>0</v>
      </c>
      <c r="H227" s="4">
        <v>0</v>
      </c>
      <c r="I227" s="4">
        <v>0</v>
      </c>
      <c r="J227" s="4">
        <v>0</v>
      </c>
      <c r="K227" s="4">
        <v>0</v>
      </c>
      <c r="L227" s="4">
        <v>0</v>
      </c>
      <c r="M227" s="4">
        <v>0</v>
      </c>
      <c r="N227" s="168">
        <v>0</v>
      </c>
    </row>
    <row r="228" spans="1:14" ht="14">
      <c r="A228" t="s">
        <v>618</v>
      </c>
      <c r="B228" t="s">
        <v>5636</v>
      </c>
      <c r="C228" t="s">
        <v>461</v>
      </c>
      <c r="D228" s="4">
        <v>0</v>
      </c>
      <c r="E228" s="4">
        <v>0</v>
      </c>
      <c r="F228" s="4">
        <v>0</v>
      </c>
      <c r="G228" s="4">
        <v>0</v>
      </c>
      <c r="H228" s="4">
        <v>0</v>
      </c>
      <c r="I228" s="4">
        <v>0</v>
      </c>
      <c r="J228" s="4">
        <v>0</v>
      </c>
      <c r="K228" s="4">
        <v>0</v>
      </c>
      <c r="L228" s="4">
        <v>0</v>
      </c>
      <c r="M228" s="4">
        <v>0</v>
      </c>
      <c r="N228" s="168">
        <v>0</v>
      </c>
    </row>
    <row r="229" spans="1:14" ht="14">
      <c r="A229" t="s">
        <v>619</v>
      </c>
      <c r="B229" t="s">
        <v>5637</v>
      </c>
      <c r="C229" t="s">
        <v>463</v>
      </c>
      <c r="D229" s="4">
        <v>0</v>
      </c>
      <c r="E229" s="4">
        <v>0</v>
      </c>
      <c r="F229" s="4">
        <v>0</v>
      </c>
      <c r="G229" s="4">
        <v>0</v>
      </c>
      <c r="H229" s="4">
        <v>0</v>
      </c>
      <c r="I229" s="4">
        <v>0</v>
      </c>
      <c r="J229" s="4">
        <v>0</v>
      </c>
      <c r="K229" s="4">
        <v>0</v>
      </c>
      <c r="L229" s="4">
        <v>0</v>
      </c>
      <c r="M229" s="4">
        <v>0</v>
      </c>
      <c r="N229" s="168">
        <v>0</v>
      </c>
    </row>
    <row r="230" spans="1:14" ht="14">
      <c r="A230" t="s">
        <v>620</v>
      </c>
      <c r="B230" t="s">
        <v>5638</v>
      </c>
      <c r="C230" t="s">
        <v>465</v>
      </c>
      <c r="D230" s="4">
        <v>0</v>
      </c>
      <c r="E230" s="4">
        <v>0</v>
      </c>
      <c r="F230" s="4">
        <v>0</v>
      </c>
      <c r="G230" s="4">
        <v>0</v>
      </c>
      <c r="H230" s="4">
        <v>0</v>
      </c>
      <c r="I230" s="4">
        <v>0</v>
      </c>
      <c r="J230" s="4">
        <v>0</v>
      </c>
      <c r="K230" s="4">
        <v>0</v>
      </c>
      <c r="L230" s="4">
        <v>0</v>
      </c>
      <c r="M230" s="4">
        <v>0</v>
      </c>
      <c r="N230" s="168">
        <v>0</v>
      </c>
    </row>
    <row r="231" spans="1:14" ht="14">
      <c r="A231" t="s">
        <v>621</v>
      </c>
      <c r="B231" t="s">
        <v>5639</v>
      </c>
      <c r="C231" t="s">
        <v>467</v>
      </c>
      <c r="D231" s="4">
        <v>0</v>
      </c>
      <c r="E231" s="4">
        <v>0</v>
      </c>
      <c r="F231" s="4">
        <v>0</v>
      </c>
      <c r="G231" s="4">
        <v>0</v>
      </c>
      <c r="H231" s="4">
        <v>0</v>
      </c>
      <c r="I231" s="4">
        <v>0</v>
      </c>
      <c r="J231" s="4">
        <v>0</v>
      </c>
      <c r="K231" s="4">
        <v>0</v>
      </c>
      <c r="L231" s="4">
        <v>0</v>
      </c>
      <c r="M231" s="4">
        <v>0</v>
      </c>
      <c r="N231" s="168">
        <v>0</v>
      </c>
    </row>
    <row r="232" spans="1:14" ht="14">
      <c r="A232" t="s">
        <v>622</v>
      </c>
      <c r="B232" t="s">
        <v>5640</v>
      </c>
      <c r="C232" t="s">
        <v>469</v>
      </c>
      <c r="D232" s="4">
        <v>0</v>
      </c>
      <c r="E232" s="4">
        <v>0</v>
      </c>
      <c r="F232" s="4">
        <v>0</v>
      </c>
      <c r="G232" s="4">
        <v>0</v>
      </c>
      <c r="H232" s="4">
        <v>0</v>
      </c>
      <c r="I232" s="4">
        <v>0</v>
      </c>
      <c r="J232" s="4">
        <v>0</v>
      </c>
      <c r="K232" s="4">
        <v>0</v>
      </c>
      <c r="L232" s="4">
        <v>0</v>
      </c>
      <c r="M232" s="4">
        <v>0</v>
      </c>
      <c r="N232" s="168">
        <v>0</v>
      </c>
    </row>
    <row r="233" spans="1:14" ht="14">
      <c r="A233" t="s">
        <v>623</v>
      </c>
      <c r="B233" t="s">
        <v>5641</v>
      </c>
      <c r="C233" t="s">
        <v>471</v>
      </c>
      <c r="D233" s="4">
        <v>0</v>
      </c>
      <c r="E233" s="4">
        <v>0</v>
      </c>
      <c r="F233" s="4">
        <v>0</v>
      </c>
      <c r="G233" s="4">
        <v>0</v>
      </c>
      <c r="H233" s="4">
        <v>0</v>
      </c>
      <c r="I233" s="4">
        <v>0</v>
      </c>
      <c r="J233" s="4">
        <v>0</v>
      </c>
      <c r="K233" s="4">
        <v>0</v>
      </c>
      <c r="L233" s="4">
        <v>1</v>
      </c>
      <c r="M233" s="4">
        <v>1</v>
      </c>
      <c r="N233" s="168">
        <v>2</v>
      </c>
    </row>
    <row r="234" spans="1:14" ht="14">
      <c r="A234" t="s">
        <v>624</v>
      </c>
      <c r="B234" t="s">
        <v>5642</v>
      </c>
      <c r="C234" t="s">
        <v>473</v>
      </c>
      <c r="D234" s="4">
        <v>0</v>
      </c>
      <c r="E234" s="4">
        <v>0</v>
      </c>
      <c r="F234" s="4">
        <v>0</v>
      </c>
      <c r="G234" s="4">
        <v>0</v>
      </c>
      <c r="H234" s="4">
        <v>0</v>
      </c>
      <c r="I234" s="4">
        <v>0</v>
      </c>
      <c r="J234" s="4">
        <v>0</v>
      </c>
      <c r="K234" s="4">
        <v>0</v>
      </c>
      <c r="L234" s="4">
        <v>0</v>
      </c>
      <c r="M234" s="4">
        <v>0</v>
      </c>
      <c r="N234" s="168">
        <v>0</v>
      </c>
    </row>
    <row r="235" spans="1:14" ht="14">
      <c r="A235" t="s">
        <v>625</v>
      </c>
      <c r="B235" t="s">
        <v>5643</v>
      </c>
      <c r="C235" t="s">
        <v>475</v>
      </c>
      <c r="D235" s="4">
        <v>0</v>
      </c>
      <c r="E235" s="4">
        <v>0</v>
      </c>
      <c r="F235" s="4">
        <v>0</v>
      </c>
      <c r="G235" s="4">
        <v>0</v>
      </c>
      <c r="H235" s="4">
        <v>0</v>
      </c>
      <c r="I235" s="4">
        <v>0</v>
      </c>
      <c r="J235" s="4">
        <v>0</v>
      </c>
      <c r="K235" s="4">
        <v>0</v>
      </c>
      <c r="L235" s="4">
        <v>0</v>
      </c>
      <c r="M235" s="4">
        <v>0</v>
      </c>
      <c r="N235" s="168">
        <v>0</v>
      </c>
    </row>
    <row r="236" spans="1:14" ht="14">
      <c r="A236" t="s">
        <v>626</v>
      </c>
      <c r="B236" t="s">
        <v>5644</v>
      </c>
      <c r="C236" t="s">
        <v>477</v>
      </c>
      <c r="D236" s="4">
        <v>0</v>
      </c>
      <c r="E236" s="4">
        <v>0</v>
      </c>
      <c r="F236" s="4">
        <v>0</v>
      </c>
      <c r="G236" s="4">
        <v>0</v>
      </c>
      <c r="H236" s="4">
        <v>0</v>
      </c>
      <c r="I236" s="4">
        <v>0</v>
      </c>
      <c r="J236" s="4">
        <v>0</v>
      </c>
      <c r="K236" s="4">
        <v>0</v>
      </c>
      <c r="L236" s="4">
        <v>0</v>
      </c>
      <c r="M236" s="4">
        <v>0</v>
      </c>
      <c r="N236" s="168">
        <v>0</v>
      </c>
    </row>
    <row r="237" spans="1:14" ht="14">
      <c r="A237" t="s">
        <v>627</v>
      </c>
      <c r="B237" t="s">
        <v>5645</v>
      </c>
      <c r="C237" t="s">
        <v>479</v>
      </c>
      <c r="D237" s="4">
        <v>0</v>
      </c>
      <c r="E237" s="4">
        <v>0</v>
      </c>
      <c r="F237" s="4">
        <v>0</v>
      </c>
      <c r="G237" s="4">
        <v>0</v>
      </c>
      <c r="H237" s="4">
        <v>0</v>
      </c>
      <c r="I237" s="4">
        <v>0</v>
      </c>
      <c r="J237" s="4">
        <v>0</v>
      </c>
      <c r="K237" s="4">
        <v>0</v>
      </c>
      <c r="L237" s="4">
        <v>0</v>
      </c>
      <c r="M237" s="4">
        <v>0</v>
      </c>
      <c r="N237" s="168">
        <v>0</v>
      </c>
    </row>
    <row r="238" spans="1:14" ht="14">
      <c r="A238" t="s">
        <v>628</v>
      </c>
      <c r="B238" t="s">
        <v>5646</v>
      </c>
      <c r="C238" t="s">
        <v>481</v>
      </c>
      <c r="D238" s="4">
        <v>0</v>
      </c>
      <c r="E238" s="4">
        <v>0</v>
      </c>
      <c r="F238" s="4">
        <v>0</v>
      </c>
      <c r="G238" s="4">
        <v>0</v>
      </c>
      <c r="H238" s="4">
        <v>0</v>
      </c>
      <c r="I238" s="4">
        <v>0</v>
      </c>
      <c r="J238" s="4">
        <v>0</v>
      </c>
      <c r="K238" s="4">
        <v>0</v>
      </c>
      <c r="L238" s="4">
        <v>0</v>
      </c>
      <c r="M238" s="4">
        <v>1</v>
      </c>
      <c r="N238" s="168">
        <v>1</v>
      </c>
    </row>
    <row r="239" spans="1:14" ht="14">
      <c r="A239" t="s">
        <v>629</v>
      </c>
      <c r="B239" t="s">
        <v>5647</v>
      </c>
      <c r="C239" t="s">
        <v>483</v>
      </c>
      <c r="D239" s="4">
        <v>0</v>
      </c>
      <c r="E239" s="4">
        <v>0</v>
      </c>
      <c r="F239" s="4">
        <v>0</v>
      </c>
      <c r="G239" s="4">
        <v>0</v>
      </c>
      <c r="H239" s="4">
        <v>0</v>
      </c>
      <c r="I239" s="4">
        <v>0</v>
      </c>
      <c r="J239" s="4">
        <v>0</v>
      </c>
      <c r="K239" s="4">
        <v>0</v>
      </c>
      <c r="L239" s="4">
        <v>0</v>
      </c>
      <c r="M239" s="4">
        <v>0</v>
      </c>
      <c r="N239" s="168">
        <v>0</v>
      </c>
    </row>
    <row r="240" spans="1:14" ht="14">
      <c r="A240" t="s">
        <v>630</v>
      </c>
      <c r="B240" t="s">
        <v>5648</v>
      </c>
      <c r="C240" t="s">
        <v>485</v>
      </c>
      <c r="D240" s="4">
        <v>0</v>
      </c>
      <c r="E240" s="4">
        <v>0</v>
      </c>
      <c r="F240" s="4">
        <v>0</v>
      </c>
      <c r="G240" s="4">
        <v>0</v>
      </c>
      <c r="H240" s="4">
        <v>0</v>
      </c>
      <c r="I240" s="4">
        <v>0</v>
      </c>
      <c r="J240" s="4">
        <v>0</v>
      </c>
      <c r="K240" s="4">
        <v>0</v>
      </c>
      <c r="L240" s="4">
        <v>0</v>
      </c>
      <c r="M240" s="4">
        <v>0</v>
      </c>
      <c r="N240" s="168">
        <v>0</v>
      </c>
    </row>
    <row r="241" spans="1:14" ht="14">
      <c r="A241" t="s">
        <v>631</v>
      </c>
      <c r="B241" t="s">
        <v>5649</v>
      </c>
      <c r="C241" t="s">
        <v>487</v>
      </c>
      <c r="D241" s="4">
        <v>0</v>
      </c>
      <c r="E241" s="4">
        <v>0</v>
      </c>
      <c r="F241" s="4">
        <v>0</v>
      </c>
      <c r="G241" s="4">
        <v>0</v>
      </c>
      <c r="H241" s="4">
        <v>0</v>
      </c>
      <c r="I241" s="4">
        <v>0</v>
      </c>
      <c r="J241" s="4">
        <v>0</v>
      </c>
      <c r="K241" s="4">
        <v>0</v>
      </c>
      <c r="L241" s="4">
        <v>0</v>
      </c>
      <c r="M241" s="4">
        <v>0</v>
      </c>
      <c r="N241" s="168">
        <v>0</v>
      </c>
    </row>
    <row r="242" spans="1:14" ht="14">
      <c r="A242" t="s">
        <v>632</v>
      </c>
      <c r="B242" t="s">
        <v>5650</v>
      </c>
      <c r="C242" t="s">
        <v>489</v>
      </c>
      <c r="D242" s="4">
        <v>0</v>
      </c>
      <c r="E242" s="4">
        <v>0</v>
      </c>
      <c r="F242" s="4">
        <v>0</v>
      </c>
      <c r="G242" s="4">
        <v>0</v>
      </c>
      <c r="H242" s="4">
        <v>0</v>
      </c>
      <c r="I242" s="4">
        <v>0</v>
      </c>
      <c r="J242" s="4">
        <v>0</v>
      </c>
      <c r="K242" s="4">
        <v>0</v>
      </c>
      <c r="L242" s="4">
        <v>0</v>
      </c>
      <c r="M242" s="4">
        <v>0</v>
      </c>
      <c r="N242" s="168">
        <v>0</v>
      </c>
    </row>
    <row r="243" spans="1:14" ht="14">
      <c r="A243" t="s">
        <v>633</v>
      </c>
      <c r="B243" t="s">
        <v>5651</v>
      </c>
      <c r="C243" t="s">
        <v>491</v>
      </c>
      <c r="D243" s="4">
        <v>0</v>
      </c>
      <c r="E243" s="4">
        <v>0</v>
      </c>
      <c r="F243" s="4">
        <v>0</v>
      </c>
      <c r="G243" s="4">
        <v>0</v>
      </c>
      <c r="H243" s="4">
        <v>0</v>
      </c>
      <c r="I243" s="4">
        <v>0</v>
      </c>
      <c r="J243" s="4">
        <v>0</v>
      </c>
      <c r="K243" s="4">
        <v>0</v>
      </c>
      <c r="L243" s="4">
        <v>0</v>
      </c>
      <c r="M243" s="4">
        <v>0</v>
      </c>
      <c r="N243" s="168">
        <v>0</v>
      </c>
    </row>
    <row r="244" spans="1:14" ht="14">
      <c r="A244" t="s">
        <v>634</v>
      </c>
      <c r="B244" t="s">
        <v>5652</v>
      </c>
      <c r="C244" t="s">
        <v>493</v>
      </c>
      <c r="D244" s="4">
        <v>0</v>
      </c>
      <c r="E244" s="4">
        <v>0</v>
      </c>
      <c r="F244" s="4">
        <v>0</v>
      </c>
      <c r="G244" s="4">
        <v>0</v>
      </c>
      <c r="H244" s="4">
        <v>0</v>
      </c>
      <c r="I244" s="4">
        <v>0</v>
      </c>
      <c r="J244" s="4">
        <v>0</v>
      </c>
      <c r="K244" s="4">
        <v>0</v>
      </c>
      <c r="L244" s="4">
        <v>0</v>
      </c>
      <c r="M244" s="4">
        <v>0</v>
      </c>
      <c r="N244" s="168">
        <v>0</v>
      </c>
    </row>
    <row r="245" spans="1:14" ht="14">
      <c r="A245" t="s">
        <v>635</v>
      </c>
      <c r="B245" t="s">
        <v>5653</v>
      </c>
      <c r="C245" t="s">
        <v>495</v>
      </c>
      <c r="D245" s="4">
        <v>0</v>
      </c>
      <c r="E245" s="4">
        <v>0</v>
      </c>
      <c r="F245" s="4">
        <v>0</v>
      </c>
      <c r="G245" s="4">
        <v>0</v>
      </c>
      <c r="H245" s="4">
        <v>0</v>
      </c>
      <c r="I245" s="4">
        <v>0</v>
      </c>
      <c r="J245" s="4">
        <v>0</v>
      </c>
      <c r="K245" s="4">
        <v>0</v>
      </c>
      <c r="L245" s="4">
        <v>0</v>
      </c>
      <c r="M245" s="4">
        <v>0</v>
      </c>
      <c r="N245" s="168">
        <v>0</v>
      </c>
    </row>
    <row r="246" spans="1:14" ht="14">
      <c r="A246" t="s">
        <v>636</v>
      </c>
      <c r="B246" t="s">
        <v>5654</v>
      </c>
      <c r="C246" t="s">
        <v>497</v>
      </c>
      <c r="D246" s="4">
        <v>0</v>
      </c>
      <c r="E246" s="4">
        <v>0</v>
      </c>
      <c r="F246" s="4">
        <v>0</v>
      </c>
      <c r="G246" s="4">
        <v>0</v>
      </c>
      <c r="H246" s="4">
        <v>0</v>
      </c>
      <c r="I246" s="4">
        <v>0</v>
      </c>
      <c r="J246" s="4">
        <v>0</v>
      </c>
      <c r="K246" s="4">
        <v>0</v>
      </c>
      <c r="L246" s="4">
        <v>0</v>
      </c>
      <c r="M246" s="4">
        <v>0</v>
      </c>
      <c r="N246" s="168">
        <v>0</v>
      </c>
    </row>
    <row r="247" spans="1:14" ht="14">
      <c r="A247" t="s">
        <v>637</v>
      </c>
      <c r="B247" t="s">
        <v>5655</v>
      </c>
      <c r="C247" t="s">
        <v>499</v>
      </c>
      <c r="D247" s="4">
        <v>0</v>
      </c>
      <c r="E247" s="4">
        <v>0</v>
      </c>
      <c r="F247" s="4">
        <v>0</v>
      </c>
      <c r="G247" s="4">
        <v>0</v>
      </c>
      <c r="H247" s="4">
        <v>0</v>
      </c>
      <c r="I247" s="4">
        <v>0</v>
      </c>
      <c r="J247" s="4">
        <v>0</v>
      </c>
      <c r="K247" s="4">
        <v>0</v>
      </c>
      <c r="L247" s="4">
        <v>0</v>
      </c>
      <c r="M247" s="4">
        <v>0</v>
      </c>
      <c r="N247" s="168">
        <v>0</v>
      </c>
    </row>
    <row r="248" spans="1:14" ht="14">
      <c r="A248" t="s">
        <v>638</v>
      </c>
      <c r="B248" t="s">
        <v>5656</v>
      </c>
      <c r="C248" t="s">
        <v>501</v>
      </c>
      <c r="D248" s="4">
        <v>0</v>
      </c>
      <c r="E248" s="4">
        <v>0</v>
      </c>
      <c r="F248" s="4">
        <v>0</v>
      </c>
      <c r="G248" s="4">
        <v>0</v>
      </c>
      <c r="H248" s="4">
        <v>0</v>
      </c>
      <c r="I248" s="4">
        <v>0</v>
      </c>
      <c r="J248" s="4">
        <v>0</v>
      </c>
      <c r="K248" s="4">
        <v>0</v>
      </c>
      <c r="L248" s="4">
        <v>0</v>
      </c>
      <c r="M248" s="4">
        <v>0</v>
      </c>
      <c r="N248" s="168">
        <v>0</v>
      </c>
    </row>
    <row r="249" spans="1:14" ht="14">
      <c r="A249" t="s">
        <v>639</v>
      </c>
      <c r="B249" t="s">
        <v>5871</v>
      </c>
      <c r="C249" t="s">
        <v>503</v>
      </c>
      <c r="D249" s="4">
        <v>0</v>
      </c>
      <c r="E249" s="4">
        <v>0</v>
      </c>
      <c r="F249" s="4">
        <v>0</v>
      </c>
      <c r="G249" s="4">
        <v>0</v>
      </c>
      <c r="H249" s="4">
        <v>0</v>
      </c>
      <c r="I249" s="4">
        <v>0</v>
      </c>
      <c r="J249" s="4">
        <v>0</v>
      </c>
      <c r="K249" s="4">
        <v>0</v>
      </c>
      <c r="L249" s="4">
        <v>0</v>
      </c>
      <c r="M249" s="4">
        <v>0</v>
      </c>
      <c r="N249" s="168">
        <v>0</v>
      </c>
    </row>
    <row r="250" spans="1:14" ht="14.5" thickBot="1">
      <c r="D250" s="205">
        <v>6945414</v>
      </c>
      <c r="E250" s="205">
        <v>12610224</v>
      </c>
      <c r="F250" s="205">
        <v>19471571</v>
      </c>
      <c r="G250" s="205">
        <v>27062253</v>
      </c>
      <c r="H250" s="205">
        <v>34614404</v>
      </c>
      <c r="I250" s="205">
        <v>42355459</v>
      </c>
      <c r="J250" s="205">
        <v>49644929</v>
      </c>
      <c r="K250" s="205">
        <v>56371454</v>
      </c>
      <c r="L250" s="205">
        <v>62319055</v>
      </c>
      <c r="M250" s="205">
        <v>69774333</v>
      </c>
      <c r="N250" s="205">
        <v>381169096</v>
      </c>
    </row>
    <row r="251" spans="1:14">
      <c r="D251" s="4"/>
      <c r="E251" s="4"/>
      <c r="F251" s="4"/>
      <c r="G251" s="4"/>
      <c r="H251" s="4"/>
      <c r="I251" s="4"/>
      <c r="J251" s="4"/>
      <c r="K251" s="4"/>
      <c r="L251" s="4"/>
      <c r="M251" s="4"/>
      <c r="N251" s="4"/>
    </row>
  </sheetData>
  <pageMargins left="0.51181102362204722" right="0.31496062992125984" top="0.55118110236220474" bottom="0.74803149606299213" header="0.31496062992125984" footer="0.31496062992125984"/>
  <pageSetup paperSize="8" scale="94" fitToHeight="6" orientation="landscape" r:id="rId1"/>
  <headerFooter>
    <oddFooter>&amp;L&amp;F&amp;C&amp;A&amp;RPage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0AE61-C607-4ECB-A295-43C2572CA444}">
  <sheetPr codeName="Sheet34">
    <tabColor rgb="FFA9D08E"/>
    <pageSetUpPr fitToPage="1"/>
  </sheetPr>
  <dimension ref="A1:AQ514"/>
  <sheetViews>
    <sheetView workbookViewId="0">
      <selection activeCell="A4" sqref="A4"/>
    </sheetView>
  </sheetViews>
  <sheetFormatPr defaultColWidth="9.453125" defaultRowHeight="12.5"/>
  <cols>
    <col min="1" max="1" width="18.1796875" style="42" customWidth="1"/>
    <col min="2" max="2" width="14" style="42" customWidth="1"/>
    <col min="3" max="3" width="9.81640625" style="42" customWidth="1"/>
    <col min="4" max="4" width="8.81640625" style="42" customWidth="1"/>
    <col min="5" max="5" width="10.453125" style="42" customWidth="1"/>
    <col min="6" max="6" width="42.54296875" style="42" customWidth="1"/>
    <col min="7" max="7" width="22" style="42" customWidth="1"/>
    <col min="8" max="8" width="12" style="42" customWidth="1"/>
    <col min="9" max="9" width="13.1796875" style="42" customWidth="1"/>
    <col min="10" max="10" width="11.1796875" style="42" customWidth="1"/>
    <col min="11" max="12" width="19" style="42" customWidth="1"/>
    <col min="13" max="13" width="37.54296875" style="42" customWidth="1"/>
    <col min="14" max="14" width="10.7265625" style="42" customWidth="1"/>
    <col min="15" max="15" width="8.81640625" style="42" customWidth="1"/>
    <col min="16" max="16" width="9.453125" style="42" customWidth="1"/>
    <col min="17" max="17" width="13.7265625" style="42" customWidth="1"/>
    <col min="18" max="18" width="11.453125" style="42" customWidth="1"/>
    <col min="19" max="19" width="11.1796875" style="42" customWidth="1"/>
    <col min="20" max="20" width="17.453125" style="42" customWidth="1"/>
    <col min="21" max="21" width="12" style="42" customWidth="1"/>
    <col min="22" max="28" width="13.453125" style="42" customWidth="1"/>
    <col min="29" max="30" width="14.453125" style="42" customWidth="1"/>
    <col min="31" max="32" width="10.81640625" customWidth="1"/>
    <col min="33" max="33" width="24.54296875" style="42" customWidth="1"/>
    <col min="34" max="34" width="13.453125" style="103" customWidth="1"/>
    <col min="35" max="16384" width="9.453125" style="42"/>
  </cols>
  <sheetData>
    <row r="1" spans="1:43" ht="25">
      <c r="A1" s="122" t="s">
        <v>5081</v>
      </c>
    </row>
    <row r="2" spans="1:43" ht="13">
      <c r="A2" s="136" t="s">
        <v>5924</v>
      </c>
    </row>
    <row r="5" spans="1:43" s="103" customFormat="1" ht="72">
      <c r="A5" s="45" t="s">
        <v>1941</v>
      </c>
      <c r="B5" s="45" t="s">
        <v>52</v>
      </c>
      <c r="C5" s="45" t="s">
        <v>1942</v>
      </c>
      <c r="D5" s="45" t="s">
        <v>1943</v>
      </c>
      <c r="E5" s="45" t="s">
        <v>1944</v>
      </c>
      <c r="F5" s="45" t="s">
        <v>1945</v>
      </c>
      <c r="G5" s="45" t="s">
        <v>1946</v>
      </c>
      <c r="H5" s="45" t="s">
        <v>5016</v>
      </c>
      <c r="I5" s="45" t="s">
        <v>29</v>
      </c>
      <c r="J5" s="45" t="s">
        <v>1947</v>
      </c>
      <c r="K5" s="45" t="s">
        <v>1948</v>
      </c>
      <c r="L5" s="45" t="s">
        <v>1957</v>
      </c>
      <c r="M5" s="45" t="s">
        <v>1949</v>
      </c>
      <c r="N5" s="45" t="s">
        <v>1950</v>
      </c>
      <c r="O5" s="45" t="s">
        <v>1951</v>
      </c>
      <c r="P5" s="45" t="s">
        <v>1952</v>
      </c>
      <c r="Q5" s="45" t="s">
        <v>1953</v>
      </c>
      <c r="R5" s="45" t="s">
        <v>1954</v>
      </c>
      <c r="S5" s="45" t="s">
        <v>5083</v>
      </c>
      <c r="T5" s="102" t="s">
        <v>1955</v>
      </c>
      <c r="U5" s="45" t="s">
        <v>786</v>
      </c>
      <c r="V5" s="45" t="s">
        <v>1956</v>
      </c>
      <c r="W5" s="45" t="s">
        <v>4</v>
      </c>
      <c r="X5" s="45" t="s">
        <v>5012</v>
      </c>
      <c r="Y5" s="45" t="s">
        <v>5013</v>
      </c>
      <c r="Z5" s="45" t="s">
        <v>5014</v>
      </c>
      <c r="AA5" s="45" t="s">
        <v>5015</v>
      </c>
      <c r="AB5" s="45" t="s">
        <v>55</v>
      </c>
      <c r="AC5" s="45" t="s">
        <v>268</v>
      </c>
      <c r="AD5" s="45" t="s">
        <v>5020</v>
      </c>
      <c r="AE5" s="525" t="s">
        <v>7194</v>
      </c>
      <c r="AF5" s="525" t="s">
        <v>7196</v>
      </c>
      <c r="AG5" s="123"/>
      <c r="AH5" s="124"/>
      <c r="AI5" s="123"/>
      <c r="AJ5" s="42"/>
      <c r="AK5" s="42"/>
      <c r="AL5" s="42"/>
      <c r="AM5" s="42"/>
      <c r="AN5" s="42"/>
      <c r="AO5" s="42"/>
      <c r="AP5" s="42"/>
      <c r="AQ5" s="42"/>
    </row>
    <row r="6" spans="1:43" ht="26">
      <c r="A6" s="104" t="s">
        <v>5030</v>
      </c>
      <c r="B6" s="104"/>
      <c r="C6" s="104"/>
      <c r="D6" s="105"/>
      <c r="E6" s="104"/>
      <c r="F6" s="106" t="s">
        <v>5031</v>
      </c>
      <c r="G6" s="106"/>
      <c r="H6" s="106"/>
      <c r="I6" s="106"/>
      <c r="J6" s="104"/>
      <c r="K6" s="104" t="s">
        <v>366</v>
      </c>
      <c r="L6" s="104"/>
      <c r="M6" s="104" t="s">
        <v>5010</v>
      </c>
      <c r="N6" s="107">
        <v>1</v>
      </c>
      <c r="O6" s="104"/>
      <c r="P6" s="104"/>
      <c r="Q6" s="104"/>
      <c r="R6" s="104"/>
      <c r="S6" s="107">
        <v>1</v>
      </c>
      <c r="T6" s="108">
        <v>2028</v>
      </c>
      <c r="U6" s="109">
        <v>-1196206.6046237389</v>
      </c>
      <c r="V6" s="42">
        <v>0</v>
      </c>
      <c r="W6" s="110">
        <v>-1196206.6046237389</v>
      </c>
      <c r="X6" s="111">
        <v>1</v>
      </c>
      <c r="Y6" s="112">
        <v>0</v>
      </c>
      <c r="Z6" s="110">
        <v>0</v>
      </c>
      <c r="AA6" s="110">
        <v>0</v>
      </c>
      <c r="AB6" s="110">
        <v>-1196206.6046237389</v>
      </c>
      <c r="AC6" s="110">
        <v>0</v>
      </c>
      <c r="AD6" s="110">
        <v>0</v>
      </c>
      <c r="AE6" s="42" t="s">
        <v>649</v>
      </c>
      <c r="AF6" s="104" t="s">
        <v>764</v>
      </c>
    </row>
    <row r="7" spans="1:43" ht="26">
      <c r="A7" s="104" t="s">
        <v>5030</v>
      </c>
      <c r="B7" s="104"/>
      <c r="D7" s="113"/>
      <c r="F7" s="106" t="s">
        <v>5031</v>
      </c>
      <c r="G7" s="28"/>
      <c r="H7" s="28"/>
      <c r="I7" s="28"/>
      <c r="K7" s="42" t="s">
        <v>366</v>
      </c>
      <c r="M7" s="104" t="s">
        <v>5032</v>
      </c>
      <c r="N7" s="112">
        <v>1</v>
      </c>
      <c r="S7" s="112">
        <v>1</v>
      </c>
      <c r="T7" s="114">
        <v>2028</v>
      </c>
      <c r="U7" s="110">
        <v>-150.98679953781314</v>
      </c>
      <c r="V7" s="42">
        <v>0</v>
      </c>
      <c r="W7" s="110">
        <v>-150.98679953781314</v>
      </c>
      <c r="X7" s="111">
        <v>1</v>
      </c>
      <c r="Y7" s="112">
        <v>0</v>
      </c>
      <c r="Z7" s="110">
        <v>0</v>
      </c>
      <c r="AA7" s="110">
        <v>0</v>
      </c>
      <c r="AB7" s="110">
        <v>-150.98679953781314</v>
      </c>
      <c r="AC7" s="110">
        <v>0</v>
      </c>
      <c r="AD7" s="110">
        <v>0</v>
      </c>
      <c r="AE7" s="42" t="s">
        <v>659</v>
      </c>
      <c r="AF7" s="104" t="s">
        <v>765</v>
      </c>
    </row>
    <row r="8" spans="1:43" ht="26">
      <c r="A8" s="104" t="s">
        <v>5030</v>
      </c>
      <c r="B8" s="104"/>
      <c r="D8" s="113"/>
      <c r="F8" s="106" t="s">
        <v>5031</v>
      </c>
      <c r="G8" s="28"/>
      <c r="H8" s="28"/>
      <c r="I8" s="28"/>
      <c r="K8" s="42" t="s">
        <v>366</v>
      </c>
      <c r="M8" s="104" t="s">
        <v>5033</v>
      </c>
      <c r="N8" s="112">
        <v>1</v>
      </c>
      <c r="S8" s="112">
        <v>1</v>
      </c>
      <c r="T8" s="114">
        <v>2028</v>
      </c>
      <c r="U8" s="110">
        <v>-9448.5974265617788</v>
      </c>
      <c r="V8" s="42">
        <v>0</v>
      </c>
      <c r="W8" s="110">
        <v>-9448.5974265617788</v>
      </c>
      <c r="X8" s="111">
        <v>1</v>
      </c>
      <c r="Y8" s="112">
        <v>0</v>
      </c>
      <c r="Z8" s="110">
        <v>0</v>
      </c>
      <c r="AA8" s="110">
        <v>0</v>
      </c>
      <c r="AB8" s="110">
        <v>-9448.5974265617788</v>
      </c>
      <c r="AC8" s="110">
        <v>0</v>
      </c>
      <c r="AD8" s="110">
        <v>0</v>
      </c>
      <c r="AE8" s="42" t="s">
        <v>664</v>
      </c>
      <c r="AF8" s="104" t="s">
        <v>765</v>
      </c>
    </row>
    <row r="9" spans="1:43" ht="26">
      <c r="A9" s="104" t="s">
        <v>5030</v>
      </c>
      <c r="B9" s="104"/>
      <c r="D9" s="113"/>
      <c r="F9" s="106" t="s">
        <v>5031</v>
      </c>
      <c r="G9" s="28"/>
      <c r="H9" s="28"/>
      <c r="I9" s="28"/>
      <c r="K9" s="42" t="s">
        <v>369</v>
      </c>
      <c r="M9" s="104" t="s">
        <v>5034</v>
      </c>
      <c r="N9" s="112">
        <v>1</v>
      </c>
      <c r="S9" s="112">
        <v>1</v>
      </c>
      <c r="T9" s="114">
        <v>2028</v>
      </c>
      <c r="U9" s="110">
        <v>-3.106605767095295E-3</v>
      </c>
      <c r="V9" s="42">
        <v>0</v>
      </c>
      <c r="W9" s="110">
        <v>-3.106605767095295E-3</v>
      </c>
      <c r="X9" s="111">
        <v>1</v>
      </c>
      <c r="Y9" s="112">
        <v>0</v>
      </c>
      <c r="Z9" s="110">
        <v>0</v>
      </c>
      <c r="AA9" s="110">
        <v>0</v>
      </c>
      <c r="AB9" s="110">
        <v>-3.106605767095295E-3</v>
      </c>
      <c r="AC9" s="110">
        <v>0</v>
      </c>
      <c r="AD9" s="110">
        <v>0</v>
      </c>
      <c r="AE9" s="42" t="s">
        <v>526</v>
      </c>
      <c r="AF9" s="104" t="s">
        <v>765</v>
      </c>
    </row>
    <row r="10" spans="1:43" ht="26">
      <c r="A10" s="104" t="s">
        <v>5030</v>
      </c>
      <c r="B10" s="104"/>
      <c r="D10" s="113"/>
      <c r="F10" s="106" t="s">
        <v>5031</v>
      </c>
      <c r="G10" s="28"/>
      <c r="H10" s="28"/>
      <c r="I10" s="28"/>
      <c r="K10" s="42" t="s">
        <v>370</v>
      </c>
      <c r="M10" s="104" t="s">
        <v>5034</v>
      </c>
      <c r="N10" s="112">
        <v>1</v>
      </c>
      <c r="S10" s="112">
        <v>1</v>
      </c>
      <c r="T10" s="114">
        <v>2028</v>
      </c>
      <c r="U10" s="110">
        <v>-3.106605767095295E-3</v>
      </c>
      <c r="V10" s="42">
        <v>0</v>
      </c>
      <c r="W10" s="110">
        <v>-3.106605767095295E-3</v>
      </c>
      <c r="X10" s="111">
        <v>1</v>
      </c>
      <c r="Y10" s="112">
        <v>0</v>
      </c>
      <c r="Z10" s="110">
        <v>0</v>
      </c>
      <c r="AA10" s="110">
        <v>0</v>
      </c>
      <c r="AB10" s="110">
        <v>-3.106605767095295E-3</v>
      </c>
      <c r="AC10" s="110">
        <v>0</v>
      </c>
      <c r="AD10" s="110">
        <v>0</v>
      </c>
      <c r="AE10" s="42" t="s">
        <v>526</v>
      </c>
      <c r="AF10" s="104" t="s">
        <v>765</v>
      </c>
    </row>
    <row r="11" spans="1:43" ht="26">
      <c r="A11" s="104" t="s">
        <v>5030</v>
      </c>
      <c r="B11" s="104"/>
      <c r="D11" s="113"/>
      <c r="F11" s="106" t="s">
        <v>5031</v>
      </c>
      <c r="G11" s="28"/>
      <c r="H11" s="28"/>
      <c r="I11" s="28"/>
      <c r="K11" s="42" t="s">
        <v>366</v>
      </c>
      <c r="M11" s="104" t="s">
        <v>5034</v>
      </c>
      <c r="N11" s="112">
        <v>1</v>
      </c>
      <c r="S11" s="112">
        <v>1</v>
      </c>
      <c r="T11" s="114">
        <v>2028</v>
      </c>
      <c r="U11" s="110">
        <v>-3.106605767095295E-3</v>
      </c>
      <c r="V11" s="42">
        <v>0</v>
      </c>
      <c r="W11" s="110">
        <v>-3.106605767095295E-3</v>
      </c>
      <c r="X11" s="111">
        <v>1</v>
      </c>
      <c r="Y11" s="112">
        <v>0</v>
      </c>
      <c r="Z11" s="110">
        <v>0</v>
      </c>
      <c r="AA11" s="110">
        <v>0</v>
      </c>
      <c r="AB11" s="110">
        <v>-3.106605767095295E-3</v>
      </c>
      <c r="AC11" s="110">
        <v>0</v>
      </c>
      <c r="AD11" s="110">
        <v>0</v>
      </c>
      <c r="AE11" s="42" t="s">
        <v>526</v>
      </c>
      <c r="AF11" s="104" t="s">
        <v>765</v>
      </c>
    </row>
    <row r="12" spans="1:43" ht="26">
      <c r="A12" s="104" t="s">
        <v>5030</v>
      </c>
      <c r="B12" s="104"/>
      <c r="D12" s="1"/>
      <c r="F12" s="106" t="s">
        <v>5031</v>
      </c>
      <c r="G12" s="28"/>
      <c r="H12" s="28"/>
      <c r="I12" s="28"/>
      <c r="K12" s="42" t="s">
        <v>366</v>
      </c>
      <c r="M12" s="104" t="s">
        <v>5034</v>
      </c>
      <c r="N12" s="112">
        <v>1</v>
      </c>
      <c r="S12" s="112">
        <v>1</v>
      </c>
      <c r="T12" s="114">
        <v>2028</v>
      </c>
      <c r="U12" s="110">
        <v>-3.106605767095295E-3</v>
      </c>
      <c r="V12" s="42">
        <v>0</v>
      </c>
      <c r="W12" s="110">
        <v>-3.106605767095295E-3</v>
      </c>
      <c r="X12" s="111">
        <v>1</v>
      </c>
      <c r="Y12" s="112">
        <v>0</v>
      </c>
      <c r="Z12" s="110">
        <v>0</v>
      </c>
      <c r="AA12" s="110">
        <v>0</v>
      </c>
      <c r="AB12" s="110">
        <v>-3.106605767095295E-3</v>
      </c>
      <c r="AC12" s="110">
        <v>0</v>
      </c>
      <c r="AD12" s="110">
        <v>0</v>
      </c>
      <c r="AE12" s="42" t="s">
        <v>526</v>
      </c>
      <c r="AF12" s="104" t="s">
        <v>765</v>
      </c>
    </row>
    <row r="13" spans="1:43" ht="26">
      <c r="A13" s="104" t="s">
        <v>5030</v>
      </c>
      <c r="B13" s="104"/>
      <c r="D13" s="1"/>
      <c r="F13" s="106" t="s">
        <v>5031</v>
      </c>
      <c r="G13" s="28"/>
      <c r="H13" s="28"/>
      <c r="I13" s="28"/>
      <c r="K13" s="42" t="s">
        <v>366</v>
      </c>
      <c r="M13" s="104" t="s">
        <v>5034</v>
      </c>
      <c r="N13" s="112">
        <v>1</v>
      </c>
      <c r="S13" s="112">
        <v>1</v>
      </c>
      <c r="T13" s="114">
        <v>2028</v>
      </c>
      <c r="U13" s="110">
        <v>-3.106605767095295E-3</v>
      </c>
      <c r="V13" s="42">
        <v>0</v>
      </c>
      <c r="W13" s="110">
        <v>-3.106605767095295E-3</v>
      </c>
      <c r="X13" s="111">
        <v>1</v>
      </c>
      <c r="Y13" s="112">
        <v>0</v>
      </c>
      <c r="Z13" s="110">
        <v>0</v>
      </c>
      <c r="AA13" s="110">
        <v>0</v>
      </c>
      <c r="AB13" s="110">
        <v>-3.106605767095295E-3</v>
      </c>
      <c r="AC13" s="110">
        <v>0</v>
      </c>
      <c r="AD13" s="110">
        <v>0</v>
      </c>
      <c r="AE13" s="42" t="s">
        <v>526</v>
      </c>
      <c r="AF13" s="104" t="s">
        <v>765</v>
      </c>
    </row>
    <row r="14" spans="1:43" ht="26">
      <c r="A14" s="104" t="s">
        <v>5030</v>
      </c>
      <c r="B14" s="104"/>
      <c r="D14" s="113"/>
      <c r="F14" s="106" t="s">
        <v>5031</v>
      </c>
      <c r="G14" s="28"/>
      <c r="H14" s="28"/>
      <c r="I14" s="28"/>
      <c r="K14" s="42" t="s">
        <v>366</v>
      </c>
      <c r="M14" s="104" t="s">
        <v>5034</v>
      </c>
      <c r="N14" s="112">
        <v>1</v>
      </c>
      <c r="S14" s="112">
        <v>1</v>
      </c>
      <c r="T14" s="114">
        <v>2028</v>
      </c>
      <c r="U14" s="110">
        <v>-3.106605767095295E-3</v>
      </c>
      <c r="V14" s="42">
        <v>0</v>
      </c>
      <c r="W14" s="110">
        <v>-3.106605767095295E-3</v>
      </c>
      <c r="X14" s="111">
        <v>1</v>
      </c>
      <c r="Y14" s="112">
        <v>0</v>
      </c>
      <c r="Z14" s="110">
        <v>0</v>
      </c>
      <c r="AA14" s="110">
        <v>0</v>
      </c>
      <c r="AB14" s="110">
        <v>-3.106605767095295E-3</v>
      </c>
      <c r="AC14" s="110">
        <v>0</v>
      </c>
      <c r="AD14" s="110">
        <v>0</v>
      </c>
      <c r="AE14" s="42" t="s">
        <v>526</v>
      </c>
      <c r="AF14" s="104" t="s">
        <v>765</v>
      </c>
    </row>
    <row r="15" spans="1:43" ht="26">
      <c r="A15" s="104" t="s">
        <v>5030</v>
      </c>
      <c r="B15" s="104"/>
      <c r="D15" s="1"/>
      <c r="F15" s="106" t="s">
        <v>5031</v>
      </c>
      <c r="G15" s="28"/>
      <c r="H15" s="28"/>
      <c r="I15" s="28"/>
      <c r="K15" s="42" t="s">
        <v>366</v>
      </c>
      <c r="M15" s="104" t="s">
        <v>5001</v>
      </c>
      <c r="N15" s="112">
        <v>1</v>
      </c>
      <c r="S15" s="112">
        <v>1</v>
      </c>
      <c r="T15" s="114">
        <v>2028</v>
      </c>
      <c r="U15" s="110">
        <v>-1.5045925365685408E-3</v>
      </c>
      <c r="V15" s="42">
        <v>0</v>
      </c>
      <c r="W15" s="110">
        <v>-1.5045925365685408E-3</v>
      </c>
      <c r="X15" s="111">
        <v>1</v>
      </c>
      <c r="Y15" s="112">
        <v>0</v>
      </c>
      <c r="Z15" s="110">
        <v>0</v>
      </c>
      <c r="AA15" s="110">
        <v>0</v>
      </c>
      <c r="AB15" s="110">
        <v>-1.5045925365685408E-3</v>
      </c>
      <c r="AC15" s="110">
        <v>0</v>
      </c>
      <c r="AD15" s="110">
        <v>0</v>
      </c>
      <c r="AE15" s="42" t="s">
        <v>441</v>
      </c>
      <c r="AF15" s="104" t="s">
        <v>765</v>
      </c>
    </row>
    <row r="16" spans="1:43" ht="26">
      <c r="A16" s="104" t="s">
        <v>5030</v>
      </c>
      <c r="B16" s="104"/>
      <c r="D16" s="113"/>
      <c r="F16" s="106" t="s">
        <v>5031</v>
      </c>
      <c r="G16" s="28"/>
      <c r="H16" s="28"/>
      <c r="I16" s="28"/>
      <c r="K16" s="42" t="s">
        <v>366</v>
      </c>
      <c r="M16" s="104" t="s">
        <v>5001</v>
      </c>
      <c r="N16" s="112">
        <v>1</v>
      </c>
      <c r="S16" s="112">
        <v>1</v>
      </c>
      <c r="T16" s="114">
        <v>2028</v>
      </c>
      <c r="U16" s="110">
        <v>-1.5045925365685408E-3</v>
      </c>
      <c r="V16" s="42">
        <v>0</v>
      </c>
      <c r="W16" s="110">
        <v>-1.5045925365685408E-3</v>
      </c>
      <c r="X16" s="111">
        <v>1</v>
      </c>
      <c r="Y16" s="112">
        <v>0</v>
      </c>
      <c r="Z16" s="110">
        <v>0</v>
      </c>
      <c r="AA16" s="110">
        <v>0</v>
      </c>
      <c r="AB16" s="110">
        <v>-1.5045925365685408E-3</v>
      </c>
      <c r="AC16" s="110">
        <v>0</v>
      </c>
      <c r="AD16" s="110">
        <v>0</v>
      </c>
      <c r="AE16" s="42" t="s">
        <v>441</v>
      </c>
      <c r="AF16" s="104" t="s">
        <v>765</v>
      </c>
    </row>
    <row r="17" spans="1:32" ht="26">
      <c r="A17" s="104" t="s">
        <v>5030</v>
      </c>
      <c r="B17" s="104"/>
      <c r="D17" s="113"/>
      <c r="F17" s="106" t="s">
        <v>5031</v>
      </c>
      <c r="G17" s="28"/>
      <c r="H17" s="28"/>
      <c r="I17" s="28"/>
      <c r="K17" s="42" t="s">
        <v>366</v>
      </c>
      <c r="M17" s="104" t="s">
        <v>5001</v>
      </c>
      <c r="N17" s="112">
        <v>1</v>
      </c>
      <c r="S17" s="112">
        <v>1</v>
      </c>
      <c r="T17" s="114">
        <v>2028</v>
      </c>
      <c r="U17" s="110">
        <v>-1.5045925365685408E-3</v>
      </c>
      <c r="V17" s="42">
        <v>0</v>
      </c>
      <c r="W17" s="110">
        <v>-1.5045925365685408E-3</v>
      </c>
      <c r="X17" s="111">
        <v>1</v>
      </c>
      <c r="Y17" s="112">
        <v>0</v>
      </c>
      <c r="Z17" s="110">
        <v>0</v>
      </c>
      <c r="AA17" s="110">
        <v>0</v>
      </c>
      <c r="AB17" s="110">
        <v>-1.5045925365685408E-3</v>
      </c>
      <c r="AC17" s="110">
        <v>0</v>
      </c>
      <c r="AD17" s="110">
        <v>0</v>
      </c>
      <c r="AE17" s="42" t="s">
        <v>441</v>
      </c>
      <c r="AF17" s="104" t="s">
        <v>765</v>
      </c>
    </row>
    <row r="18" spans="1:32" ht="26">
      <c r="A18" s="104" t="s">
        <v>5030</v>
      </c>
      <c r="B18" s="104"/>
      <c r="D18" s="1"/>
      <c r="F18" s="106" t="s">
        <v>5031</v>
      </c>
      <c r="G18" s="28"/>
      <c r="H18" s="28"/>
      <c r="I18" s="28"/>
      <c r="K18" s="42" t="s">
        <v>366</v>
      </c>
      <c r="M18" s="104" t="s">
        <v>5035</v>
      </c>
      <c r="N18" s="112">
        <v>1</v>
      </c>
      <c r="S18" s="112">
        <v>1</v>
      </c>
      <c r="T18" s="114">
        <v>2028</v>
      </c>
      <c r="U18" s="110">
        <v>-1.4540273791012206E-3</v>
      </c>
      <c r="V18" s="42">
        <v>0</v>
      </c>
      <c r="W18" s="110">
        <v>-1.4540273791012206E-3</v>
      </c>
      <c r="X18" s="111">
        <v>1</v>
      </c>
      <c r="Y18" s="112">
        <v>0</v>
      </c>
      <c r="Z18" s="110">
        <v>0</v>
      </c>
      <c r="AA18" s="110">
        <v>0</v>
      </c>
      <c r="AB18" s="110">
        <v>-1.4540273791012206E-3</v>
      </c>
      <c r="AC18" s="110">
        <v>0</v>
      </c>
      <c r="AD18" s="110">
        <v>0</v>
      </c>
      <c r="AE18" s="42" t="s">
        <v>576</v>
      </c>
      <c r="AF18" s="104" t="s">
        <v>765</v>
      </c>
    </row>
    <row r="19" spans="1:32" ht="26">
      <c r="A19" s="104" t="s">
        <v>5030</v>
      </c>
      <c r="B19" s="104"/>
      <c r="D19" s="113"/>
      <c r="F19" s="106" t="s">
        <v>5031</v>
      </c>
      <c r="G19" s="28"/>
      <c r="H19" s="28"/>
      <c r="I19" s="28"/>
      <c r="K19" s="42" t="s">
        <v>366</v>
      </c>
      <c r="M19" s="104" t="s">
        <v>5036</v>
      </c>
      <c r="N19" s="112">
        <v>1</v>
      </c>
      <c r="S19" s="112">
        <v>1</v>
      </c>
      <c r="T19" s="114">
        <v>2028</v>
      </c>
      <c r="U19" s="110">
        <v>-1617684.5435921932</v>
      </c>
      <c r="V19" s="42">
        <v>0</v>
      </c>
      <c r="W19" s="110">
        <v>-1617684.5435921932</v>
      </c>
      <c r="X19" s="111">
        <v>1</v>
      </c>
      <c r="Y19" s="112">
        <v>0</v>
      </c>
      <c r="Z19" s="110">
        <v>0</v>
      </c>
      <c r="AA19" s="110">
        <v>0</v>
      </c>
      <c r="AB19" s="110">
        <v>-1617684.5435921932</v>
      </c>
      <c r="AC19" s="110">
        <v>0</v>
      </c>
      <c r="AD19" s="110">
        <v>0</v>
      </c>
      <c r="AE19" s="42" t="s">
        <v>1903</v>
      </c>
      <c r="AF19" s="104" t="s">
        <v>764</v>
      </c>
    </row>
    <row r="20" spans="1:32" ht="26">
      <c r="A20" s="104" t="s">
        <v>5030</v>
      </c>
      <c r="B20" s="104"/>
      <c r="D20" s="113"/>
      <c r="F20" s="106" t="s">
        <v>5031</v>
      </c>
      <c r="G20" s="28"/>
      <c r="H20" s="28"/>
      <c r="I20" s="28"/>
      <c r="K20" s="42" t="s">
        <v>366</v>
      </c>
      <c r="M20" s="104" t="s">
        <v>5005</v>
      </c>
      <c r="N20" s="112">
        <v>1</v>
      </c>
      <c r="S20" s="112">
        <v>1</v>
      </c>
      <c r="T20" s="114">
        <v>2028</v>
      </c>
      <c r="U20" s="110">
        <v>-56429.294290748738</v>
      </c>
      <c r="V20" s="42">
        <v>0</v>
      </c>
      <c r="W20" s="110">
        <v>-56429.294290748738</v>
      </c>
      <c r="X20" s="111">
        <v>1</v>
      </c>
      <c r="Y20" s="112">
        <v>0</v>
      </c>
      <c r="Z20" s="110">
        <v>0</v>
      </c>
      <c r="AA20" s="110">
        <v>0</v>
      </c>
      <c r="AB20" s="110">
        <v>-56429.294290748738</v>
      </c>
      <c r="AC20" s="110">
        <v>0</v>
      </c>
      <c r="AD20" s="110">
        <v>0</v>
      </c>
      <c r="AE20" s="42" t="s">
        <v>1888</v>
      </c>
      <c r="AF20" s="104" t="s">
        <v>764</v>
      </c>
    </row>
    <row r="21" spans="1:32" ht="26">
      <c r="A21" s="104" t="s">
        <v>5030</v>
      </c>
      <c r="B21" s="104"/>
      <c r="D21" s="1"/>
      <c r="F21" s="106" t="s">
        <v>5031</v>
      </c>
      <c r="G21" s="28"/>
      <c r="H21" s="28"/>
      <c r="I21" s="28"/>
      <c r="K21" s="42" t="s">
        <v>367</v>
      </c>
      <c r="M21" s="104" t="s">
        <v>5037</v>
      </c>
      <c r="N21" s="112">
        <v>1</v>
      </c>
      <c r="S21" s="112">
        <v>1</v>
      </c>
      <c r="T21" s="114">
        <v>2028</v>
      </c>
      <c r="U21" s="110">
        <v>-3329.5921209898379</v>
      </c>
      <c r="V21" s="42">
        <v>0</v>
      </c>
      <c r="W21" s="110">
        <v>-3329.5921209898379</v>
      </c>
      <c r="X21" s="111">
        <v>1</v>
      </c>
      <c r="Y21" s="112">
        <v>0</v>
      </c>
      <c r="Z21" s="110">
        <v>0</v>
      </c>
      <c r="AA21" s="110">
        <v>0</v>
      </c>
      <c r="AB21" s="110">
        <v>-3329.5921209898379</v>
      </c>
      <c r="AC21" s="110">
        <v>0</v>
      </c>
      <c r="AD21" s="110">
        <v>0</v>
      </c>
      <c r="AE21" s="42" t="s">
        <v>1904</v>
      </c>
      <c r="AF21" s="104" t="s">
        <v>764</v>
      </c>
    </row>
    <row r="22" spans="1:32" ht="26">
      <c r="A22" s="104" t="s">
        <v>5030</v>
      </c>
      <c r="B22" s="104"/>
      <c r="D22" s="113"/>
      <c r="F22" s="106" t="s">
        <v>5031</v>
      </c>
      <c r="G22" s="28"/>
      <c r="H22" s="28"/>
      <c r="I22" s="28"/>
      <c r="K22" s="42" t="s">
        <v>367</v>
      </c>
      <c r="M22" s="104" t="s">
        <v>4999</v>
      </c>
      <c r="N22" s="112">
        <v>1</v>
      </c>
      <c r="S22" s="112">
        <v>1</v>
      </c>
      <c r="T22" s="114">
        <v>2028</v>
      </c>
      <c r="U22" s="110">
        <v>-9.7042443144040774E-5</v>
      </c>
      <c r="V22" s="42">
        <v>0</v>
      </c>
      <c r="W22" s="110">
        <v>-9.7042443144040774E-5</v>
      </c>
      <c r="X22" s="111">
        <v>1</v>
      </c>
      <c r="Y22" s="112">
        <v>0</v>
      </c>
      <c r="Z22" s="110">
        <v>0</v>
      </c>
      <c r="AA22" s="110">
        <v>0</v>
      </c>
      <c r="AB22" s="110">
        <v>-9.7042443144040774E-5</v>
      </c>
      <c r="AC22" s="110">
        <v>0</v>
      </c>
      <c r="AD22" s="110">
        <v>0</v>
      </c>
      <c r="AE22" s="42" t="s">
        <v>640</v>
      </c>
      <c r="AF22" s="104" t="s">
        <v>765</v>
      </c>
    </row>
    <row r="23" spans="1:32" ht="26">
      <c r="A23" s="104" t="s">
        <v>5030</v>
      </c>
      <c r="B23" s="104"/>
      <c r="D23" s="1"/>
      <c r="F23" s="106" t="s">
        <v>5031</v>
      </c>
      <c r="G23" s="28"/>
      <c r="H23" s="28"/>
      <c r="I23" s="28"/>
      <c r="K23" s="42" t="s">
        <v>369</v>
      </c>
      <c r="M23" s="104" t="s">
        <v>4999</v>
      </c>
      <c r="N23" s="112">
        <v>1</v>
      </c>
      <c r="S23" s="112">
        <v>1</v>
      </c>
      <c r="T23" s="114">
        <v>2028</v>
      </c>
      <c r="U23" s="110">
        <v>-9.7042443144040774E-5</v>
      </c>
      <c r="V23" s="42">
        <v>0</v>
      </c>
      <c r="W23" s="110">
        <v>-9.7042443144040774E-5</v>
      </c>
      <c r="X23" s="111">
        <v>1</v>
      </c>
      <c r="Y23" s="112">
        <v>0</v>
      </c>
      <c r="Z23" s="110">
        <v>0</v>
      </c>
      <c r="AA23" s="110">
        <v>0</v>
      </c>
      <c r="AB23" s="110">
        <v>-9.7042443144040774E-5</v>
      </c>
      <c r="AC23" s="110">
        <v>0</v>
      </c>
      <c r="AD23" s="110">
        <v>0</v>
      </c>
      <c r="AE23" s="42" t="s">
        <v>640</v>
      </c>
      <c r="AF23" s="104" t="s">
        <v>765</v>
      </c>
    </row>
    <row r="24" spans="1:32" ht="26">
      <c r="A24" s="104" t="s">
        <v>5030</v>
      </c>
      <c r="B24" s="104"/>
      <c r="D24" s="113"/>
      <c r="F24" s="106" t="s">
        <v>5031</v>
      </c>
      <c r="G24" s="28"/>
      <c r="H24" s="28"/>
      <c r="I24" s="28"/>
      <c r="K24" s="42" t="s">
        <v>366</v>
      </c>
      <c r="M24" s="104" t="s">
        <v>4999</v>
      </c>
      <c r="N24" s="112">
        <v>1</v>
      </c>
      <c r="S24" s="112">
        <v>1</v>
      </c>
      <c r="T24" s="114">
        <v>2028</v>
      </c>
      <c r="U24" s="110">
        <v>-9.7042443144040774E-5</v>
      </c>
      <c r="V24" s="42">
        <v>0</v>
      </c>
      <c r="W24" s="110">
        <v>-9.7042443144040774E-5</v>
      </c>
      <c r="X24" s="111">
        <v>1</v>
      </c>
      <c r="Y24" s="112">
        <v>0</v>
      </c>
      <c r="Z24" s="110">
        <v>0</v>
      </c>
      <c r="AA24" s="110">
        <v>0</v>
      </c>
      <c r="AB24" s="110">
        <v>-9.7042443144040774E-5</v>
      </c>
      <c r="AC24" s="110">
        <v>0</v>
      </c>
      <c r="AD24" s="110">
        <v>0</v>
      </c>
      <c r="AE24" s="42" t="s">
        <v>640</v>
      </c>
      <c r="AF24" s="104" t="s">
        <v>765</v>
      </c>
    </row>
    <row r="25" spans="1:32" ht="26">
      <c r="A25" s="104" t="s">
        <v>5030</v>
      </c>
      <c r="B25" s="104"/>
      <c r="D25" s="1"/>
      <c r="F25" s="106" t="s">
        <v>5031</v>
      </c>
      <c r="G25" s="28"/>
      <c r="H25" s="28"/>
      <c r="I25" s="28"/>
      <c r="K25" s="42" t="s">
        <v>366</v>
      </c>
      <c r="M25" s="104" t="s">
        <v>4999</v>
      </c>
      <c r="N25" s="112">
        <v>1</v>
      </c>
      <c r="S25" s="112">
        <v>1</v>
      </c>
      <c r="T25" s="114">
        <v>2028</v>
      </c>
      <c r="U25" s="110">
        <v>-9.7042443144040774E-5</v>
      </c>
      <c r="V25" s="42">
        <v>0</v>
      </c>
      <c r="W25" s="110">
        <v>-9.7042443144040774E-5</v>
      </c>
      <c r="X25" s="111">
        <v>1</v>
      </c>
      <c r="Y25" s="112">
        <v>0</v>
      </c>
      <c r="Z25" s="110">
        <v>0</v>
      </c>
      <c r="AA25" s="110">
        <v>0</v>
      </c>
      <c r="AB25" s="110">
        <v>-9.7042443144040774E-5</v>
      </c>
      <c r="AC25" s="110">
        <v>0</v>
      </c>
      <c r="AD25" s="110">
        <v>0</v>
      </c>
      <c r="AE25" s="42" t="s">
        <v>640</v>
      </c>
      <c r="AF25" s="104" t="s">
        <v>765</v>
      </c>
    </row>
    <row r="26" spans="1:32" ht="26">
      <c r="A26" s="104" t="s">
        <v>5030</v>
      </c>
      <c r="B26" s="104"/>
      <c r="D26" s="113"/>
      <c r="F26" s="106" t="s">
        <v>5031</v>
      </c>
      <c r="G26" s="28"/>
      <c r="H26" s="28"/>
      <c r="I26" s="28"/>
      <c r="K26" s="42" t="s">
        <v>366</v>
      </c>
      <c r="M26" s="104" t="s">
        <v>5001</v>
      </c>
      <c r="N26" s="112">
        <v>1</v>
      </c>
      <c r="S26" s="112">
        <v>1</v>
      </c>
      <c r="T26" s="114">
        <v>2028</v>
      </c>
      <c r="U26" s="110">
        <v>-1.5045925365685408E-3</v>
      </c>
      <c r="V26" s="42">
        <v>0</v>
      </c>
      <c r="W26" s="110">
        <v>-1.5045925365685408E-3</v>
      </c>
      <c r="X26" s="111">
        <v>1</v>
      </c>
      <c r="Y26" s="112">
        <v>0</v>
      </c>
      <c r="Z26" s="110">
        <v>0</v>
      </c>
      <c r="AA26" s="110">
        <v>0</v>
      </c>
      <c r="AB26" s="110">
        <v>-1.5045925365685408E-3</v>
      </c>
      <c r="AC26" s="110">
        <v>0</v>
      </c>
      <c r="AD26" s="110">
        <v>0</v>
      </c>
      <c r="AE26" s="42" t="s">
        <v>441</v>
      </c>
      <c r="AF26" s="104" t="s">
        <v>765</v>
      </c>
    </row>
    <row r="27" spans="1:32" ht="26">
      <c r="A27" s="104" t="s">
        <v>5030</v>
      </c>
      <c r="B27" s="104"/>
      <c r="D27" s="113"/>
      <c r="F27" s="106" t="s">
        <v>5031</v>
      </c>
      <c r="G27" s="28"/>
      <c r="H27" s="28"/>
      <c r="I27" s="28"/>
      <c r="K27" s="42" t="s">
        <v>366</v>
      </c>
      <c r="M27" s="104" t="s">
        <v>5001</v>
      </c>
      <c r="N27" s="112">
        <v>1</v>
      </c>
      <c r="S27" s="112">
        <v>1</v>
      </c>
      <c r="T27" s="114">
        <v>2028</v>
      </c>
      <c r="U27" s="110">
        <v>-1.5045925365685408E-3</v>
      </c>
      <c r="V27" s="42">
        <v>0</v>
      </c>
      <c r="W27" s="110">
        <v>-1.5045925365685408E-3</v>
      </c>
      <c r="X27" s="111">
        <v>1</v>
      </c>
      <c r="Y27" s="112">
        <v>0</v>
      </c>
      <c r="Z27" s="110">
        <v>0</v>
      </c>
      <c r="AA27" s="110">
        <v>0</v>
      </c>
      <c r="AB27" s="110">
        <v>-1.5045925365685408E-3</v>
      </c>
      <c r="AC27" s="110">
        <v>0</v>
      </c>
      <c r="AD27" s="110">
        <v>0</v>
      </c>
      <c r="AE27" s="42" t="s">
        <v>441</v>
      </c>
      <c r="AF27" s="104" t="s">
        <v>765</v>
      </c>
    </row>
    <row r="28" spans="1:32" ht="26">
      <c r="A28" s="104" t="s">
        <v>5030</v>
      </c>
      <c r="B28" s="104"/>
      <c r="D28" s="1"/>
      <c r="F28" s="106" t="s">
        <v>5031</v>
      </c>
      <c r="G28" s="28"/>
      <c r="H28" s="28"/>
      <c r="I28" s="28"/>
      <c r="K28" s="42" t="s">
        <v>366</v>
      </c>
      <c r="M28" s="104" t="s">
        <v>5001</v>
      </c>
      <c r="N28" s="112">
        <v>1</v>
      </c>
      <c r="S28" s="112">
        <v>1</v>
      </c>
      <c r="T28" s="114">
        <v>2028</v>
      </c>
      <c r="U28" s="110">
        <v>-1.5045925365685408E-3</v>
      </c>
      <c r="V28" s="42">
        <v>0</v>
      </c>
      <c r="W28" s="110">
        <v>-1.5045925365685408E-3</v>
      </c>
      <c r="X28" s="111">
        <v>1</v>
      </c>
      <c r="Y28" s="112">
        <v>0</v>
      </c>
      <c r="Z28" s="110">
        <v>0</v>
      </c>
      <c r="AA28" s="110">
        <v>0</v>
      </c>
      <c r="AB28" s="110">
        <v>-1.5045925365685408E-3</v>
      </c>
      <c r="AC28" s="110">
        <v>0</v>
      </c>
      <c r="AD28" s="110">
        <v>0</v>
      </c>
      <c r="AE28" s="42" t="s">
        <v>441</v>
      </c>
      <c r="AF28" s="104" t="s">
        <v>765</v>
      </c>
    </row>
    <row r="29" spans="1:32" ht="26">
      <c r="A29" s="104" t="s">
        <v>5030</v>
      </c>
      <c r="B29" s="104"/>
      <c r="D29" s="1"/>
      <c r="F29" s="106" t="s">
        <v>5031</v>
      </c>
      <c r="G29" s="28"/>
      <c r="H29" s="28"/>
      <c r="I29" s="28"/>
      <c r="K29" s="42" t="s">
        <v>366</v>
      </c>
      <c r="M29" s="104" t="s">
        <v>5001</v>
      </c>
      <c r="N29" s="112">
        <v>1</v>
      </c>
      <c r="S29" s="112">
        <v>1</v>
      </c>
      <c r="T29" s="114">
        <v>2028</v>
      </c>
      <c r="U29" s="110">
        <v>-1.5045925365685408E-3</v>
      </c>
      <c r="V29" s="42">
        <v>0</v>
      </c>
      <c r="W29" s="110">
        <v>-1.5045925365685408E-3</v>
      </c>
      <c r="X29" s="111">
        <v>1</v>
      </c>
      <c r="Y29" s="112">
        <v>0</v>
      </c>
      <c r="Z29" s="110">
        <v>0</v>
      </c>
      <c r="AA29" s="110">
        <v>0</v>
      </c>
      <c r="AB29" s="110">
        <v>-1.5045925365685408E-3</v>
      </c>
      <c r="AC29" s="110">
        <v>0</v>
      </c>
      <c r="AD29" s="110">
        <v>0</v>
      </c>
      <c r="AE29" s="42" t="s">
        <v>441</v>
      </c>
      <c r="AF29" s="104" t="s">
        <v>765</v>
      </c>
    </row>
    <row r="30" spans="1:32" ht="26">
      <c r="A30" s="104" t="s">
        <v>5030</v>
      </c>
      <c r="B30" s="104"/>
      <c r="D30" s="1"/>
      <c r="F30" s="106" t="s">
        <v>5031</v>
      </c>
      <c r="G30" s="28"/>
      <c r="H30" s="28"/>
      <c r="I30" s="28"/>
      <c r="K30" s="42" t="s">
        <v>366</v>
      </c>
      <c r="M30" s="104" t="s">
        <v>5035</v>
      </c>
      <c r="N30" s="112">
        <v>1</v>
      </c>
      <c r="S30" s="112">
        <v>1</v>
      </c>
      <c r="T30" s="114">
        <v>2028</v>
      </c>
      <c r="U30" s="110">
        <v>-1.4540273791012206E-3</v>
      </c>
      <c r="V30" s="42">
        <v>0</v>
      </c>
      <c r="W30" s="110">
        <v>-1.4540273791012206E-3</v>
      </c>
      <c r="X30" s="111">
        <v>1</v>
      </c>
      <c r="Y30" s="112">
        <v>0</v>
      </c>
      <c r="Z30" s="110">
        <v>0</v>
      </c>
      <c r="AA30" s="110">
        <v>0</v>
      </c>
      <c r="AB30" s="110">
        <v>-1.4540273791012206E-3</v>
      </c>
      <c r="AC30" s="110">
        <v>0</v>
      </c>
      <c r="AD30" s="110">
        <v>0</v>
      </c>
      <c r="AE30" s="42" t="s">
        <v>576</v>
      </c>
      <c r="AF30" s="104" t="s">
        <v>765</v>
      </c>
    </row>
    <row r="31" spans="1:32" ht="26">
      <c r="A31" s="104" t="s">
        <v>5030</v>
      </c>
      <c r="B31" s="104"/>
      <c r="D31" s="1"/>
      <c r="F31" s="106" t="s">
        <v>5031</v>
      </c>
      <c r="G31" s="28"/>
      <c r="H31" s="28"/>
      <c r="I31" s="28"/>
      <c r="K31" s="42" t="s">
        <v>366</v>
      </c>
      <c r="M31" s="104" t="s">
        <v>5003</v>
      </c>
      <c r="N31" s="112">
        <v>1</v>
      </c>
      <c r="S31" s="112">
        <v>1</v>
      </c>
      <c r="T31" s="114">
        <v>2028</v>
      </c>
      <c r="U31" s="110">
        <v>-4.1179000597882517E-4</v>
      </c>
      <c r="V31" s="42">
        <v>0</v>
      </c>
      <c r="W31" s="110">
        <v>-4.1179000597882517E-4</v>
      </c>
      <c r="X31" s="111">
        <v>1</v>
      </c>
      <c r="Y31" s="112">
        <v>0</v>
      </c>
      <c r="Z31" s="110">
        <v>0</v>
      </c>
      <c r="AA31" s="110">
        <v>0</v>
      </c>
      <c r="AB31" s="110">
        <v>-4.1179000597882517E-4</v>
      </c>
      <c r="AC31" s="110">
        <v>0</v>
      </c>
      <c r="AD31" s="110">
        <v>0</v>
      </c>
      <c r="AE31" s="42" t="s">
        <v>608</v>
      </c>
      <c r="AF31" s="104" t="s">
        <v>765</v>
      </c>
    </row>
    <row r="32" spans="1:32" ht="25">
      <c r="A32" s="104" t="s">
        <v>5030</v>
      </c>
      <c r="B32" s="104"/>
      <c r="D32" s="113"/>
      <c r="F32" s="28" t="s">
        <v>1087</v>
      </c>
      <c r="G32" s="28"/>
      <c r="H32" s="28"/>
      <c r="I32" s="28"/>
      <c r="K32" s="42" t="s">
        <v>370</v>
      </c>
      <c r="M32" s="104" t="s">
        <v>5034</v>
      </c>
      <c r="N32" s="112">
        <v>1</v>
      </c>
      <c r="S32" s="112">
        <v>1</v>
      </c>
      <c r="T32" s="114">
        <v>2028</v>
      </c>
      <c r="U32" s="110">
        <v>-22370251.013064414</v>
      </c>
      <c r="V32" s="42">
        <v>0</v>
      </c>
      <c r="W32" s="110">
        <v>-22370251.013064414</v>
      </c>
      <c r="X32" s="111">
        <v>1</v>
      </c>
      <c r="Y32" s="112">
        <v>0</v>
      </c>
      <c r="Z32" s="110">
        <v>0</v>
      </c>
      <c r="AA32" s="110">
        <v>0</v>
      </c>
      <c r="AB32" s="110">
        <v>-22370251.013064414</v>
      </c>
      <c r="AC32" s="110">
        <v>0</v>
      </c>
      <c r="AD32" s="110">
        <v>0</v>
      </c>
      <c r="AE32" s="42" t="s">
        <v>526</v>
      </c>
      <c r="AF32" s="104" t="s">
        <v>765</v>
      </c>
    </row>
    <row r="33" spans="1:32" ht="25">
      <c r="A33" s="104" t="s">
        <v>5030</v>
      </c>
      <c r="B33" s="104"/>
      <c r="D33" s="1"/>
      <c r="F33" s="28" t="s">
        <v>1087</v>
      </c>
      <c r="G33" s="28"/>
      <c r="H33" s="28"/>
      <c r="I33" s="28"/>
      <c r="K33" s="42" t="s">
        <v>367</v>
      </c>
      <c r="M33" s="104" t="s">
        <v>5002</v>
      </c>
      <c r="N33" s="112">
        <v>1</v>
      </c>
      <c r="S33" s="112">
        <v>1</v>
      </c>
      <c r="T33" s="114">
        <v>2028</v>
      </c>
      <c r="U33" s="110">
        <v>-1799.584350545927</v>
      </c>
      <c r="V33" s="42">
        <v>0</v>
      </c>
      <c r="W33" s="110">
        <v>-1799.584350545927</v>
      </c>
      <c r="X33" s="111">
        <v>1</v>
      </c>
      <c r="Y33" s="112">
        <v>0</v>
      </c>
      <c r="Z33" s="110">
        <v>0</v>
      </c>
      <c r="AA33" s="110">
        <v>0</v>
      </c>
      <c r="AB33" s="110">
        <v>-1799.584350545927</v>
      </c>
      <c r="AC33" s="110">
        <v>0</v>
      </c>
      <c r="AD33" s="110">
        <v>0</v>
      </c>
      <c r="AE33" s="42" t="s">
        <v>454</v>
      </c>
      <c r="AF33" s="104" t="s">
        <v>765</v>
      </c>
    </row>
    <row r="34" spans="1:32" ht="25">
      <c r="A34" s="104" t="s">
        <v>5030</v>
      </c>
      <c r="B34" s="104"/>
      <c r="D34" s="113"/>
      <c r="F34" s="28" t="s">
        <v>1087</v>
      </c>
      <c r="G34" s="28"/>
      <c r="H34" s="28"/>
      <c r="I34" s="28"/>
      <c r="K34" s="42" t="s">
        <v>366</v>
      </c>
      <c r="M34" s="104" t="s">
        <v>5038</v>
      </c>
      <c r="N34" s="112">
        <v>1</v>
      </c>
      <c r="S34" s="112">
        <v>1</v>
      </c>
      <c r="T34" s="114">
        <v>2028</v>
      </c>
      <c r="U34" s="110">
        <v>-1327017.0664572511</v>
      </c>
      <c r="V34" s="42">
        <v>0</v>
      </c>
      <c r="W34" s="110">
        <v>-1327017.0664572511</v>
      </c>
      <c r="X34" s="111">
        <v>1</v>
      </c>
      <c r="Y34" s="112">
        <v>0</v>
      </c>
      <c r="Z34" s="110">
        <v>0</v>
      </c>
      <c r="AA34" s="110">
        <v>0</v>
      </c>
      <c r="AB34" s="110">
        <v>-1327017.0664572511</v>
      </c>
      <c r="AC34" s="110">
        <v>0</v>
      </c>
      <c r="AD34" s="110">
        <v>0</v>
      </c>
      <c r="AE34" s="42" t="s">
        <v>540</v>
      </c>
      <c r="AF34" s="104" t="s">
        <v>764</v>
      </c>
    </row>
    <row r="35" spans="1:32" ht="25">
      <c r="A35" s="104" t="s">
        <v>5030</v>
      </c>
      <c r="B35" s="104"/>
      <c r="D35" s="113"/>
      <c r="F35" s="28" t="s">
        <v>1087</v>
      </c>
      <c r="G35" s="28"/>
      <c r="H35" s="28"/>
      <c r="I35" s="28"/>
      <c r="K35" s="42" t="s">
        <v>366</v>
      </c>
      <c r="M35" s="104" t="s">
        <v>5039</v>
      </c>
      <c r="N35" s="112">
        <v>1</v>
      </c>
      <c r="S35" s="112">
        <v>1</v>
      </c>
      <c r="T35" s="114">
        <v>2028</v>
      </c>
      <c r="U35" s="110">
        <v>0</v>
      </c>
      <c r="V35" s="42">
        <v>0</v>
      </c>
      <c r="W35" s="110">
        <v>0</v>
      </c>
      <c r="X35" s="111">
        <v>1</v>
      </c>
      <c r="Y35" s="112">
        <v>0</v>
      </c>
      <c r="Z35" s="110">
        <v>0</v>
      </c>
      <c r="AA35" s="110">
        <v>0</v>
      </c>
      <c r="AB35" s="110">
        <v>0</v>
      </c>
      <c r="AC35" s="110">
        <v>0</v>
      </c>
      <c r="AD35" s="110">
        <v>0</v>
      </c>
      <c r="AE35" s="42" t="s">
        <v>541</v>
      </c>
      <c r="AF35" s="104" t="s">
        <v>764</v>
      </c>
    </row>
    <row r="36" spans="1:32" ht="25">
      <c r="A36" s="104" t="s">
        <v>5030</v>
      </c>
      <c r="B36" s="104"/>
      <c r="D36" s="113"/>
      <c r="F36" s="28" t="s">
        <v>1087</v>
      </c>
      <c r="G36" s="28"/>
      <c r="H36" s="28"/>
      <c r="I36" s="28"/>
      <c r="K36" s="42" t="s">
        <v>366</v>
      </c>
      <c r="M36" s="104" t="s">
        <v>5040</v>
      </c>
      <c r="N36" s="112">
        <v>1</v>
      </c>
      <c r="S36" s="112">
        <v>1</v>
      </c>
      <c r="T36" s="114">
        <v>2028</v>
      </c>
      <c r="U36" s="110">
        <v>-836168.68398673984</v>
      </c>
      <c r="V36" s="42">
        <v>0</v>
      </c>
      <c r="W36" s="110">
        <v>-836168.68398673984</v>
      </c>
      <c r="X36" s="111">
        <v>1</v>
      </c>
      <c r="Y36" s="112">
        <v>0</v>
      </c>
      <c r="Z36" s="110">
        <v>0</v>
      </c>
      <c r="AA36" s="110">
        <v>0</v>
      </c>
      <c r="AB36" s="110">
        <v>-836168.68398673984</v>
      </c>
      <c r="AC36" s="110">
        <v>0</v>
      </c>
      <c r="AD36" s="110">
        <v>0</v>
      </c>
      <c r="AE36" s="42" t="s">
        <v>542</v>
      </c>
      <c r="AF36" s="104" t="s">
        <v>765</v>
      </c>
    </row>
    <row r="37" spans="1:32" ht="25">
      <c r="A37" s="104" t="s">
        <v>5030</v>
      </c>
      <c r="B37" s="104"/>
      <c r="D37" s="113"/>
      <c r="F37" s="28" t="s">
        <v>1087</v>
      </c>
      <c r="G37" s="28"/>
      <c r="H37" s="28"/>
      <c r="I37" s="28"/>
      <c r="K37" s="42" t="s">
        <v>366</v>
      </c>
      <c r="M37" s="104" t="s">
        <v>5041</v>
      </c>
      <c r="N37" s="112">
        <v>1</v>
      </c>
      <c r="S37" s="112">
        <v>1</v>
      </c>
      <c r="T37" s="114">
        <v>2028</v>
      </c>
      <c r="U37" s="110">
        <v>-300433.44839067</v>
      </c>
      <c r="V37" s="42">
        <v>0</v>
      </c>
      <c r="W37" s="110">
        <v>-300433.44839067</v>
      </c>
      <c r="X37" s="111">
        <v>1</v>
      </c>
      <c r="Y37" s="112">
        <v>0</v>
      </c>
      <c r="Z37" s="110">
        <v>0</v>
      </c>
      <c r="AA37" s="110">
        <v>0</v>
      </c>
      <c r="AB37" s="110">
        <v>-300433.44839067</v>
      </c>
      <c r="AC37" s="110">
        <v>0</v>
      </c>
      <c r="AD37" s="110">
        <v>0</v>
      </c>
      <c r="AE37" s="42" t="s">
        <v>543</v>
      </c>
      <c r="AF37" s="104" t="s">
        <v>765</v>
      </c>
    </row>
    <row r="38" spans="1:32" ht="25">
      <c r="A38" s="104" t="s">
        <v>5030</v>
      </c>
      <c r="B38" s="104"/>
      <c r="D38" s="113"/>
      <c r="F38" s="28" t="s">
        <v>1087</v>
      </c>
      <c r="G38" s="28"/>
      <c r="H38" s="28"/>
      <c r="I38" s="28"/>
      <c r="K38" s="42" t="s">
        <v>366</v>
      </c>
      <c r="M38" s="104" t="s">
        <v>5042</v>
      </c>
      <c r="N38" s="112">
        <v>1</v>
      </c>
      <c r="S38" s="112">
        <v>1</v>
      </c>
      <c r="T38" s="114">
        <v>2028</v>
      </c>
      <c r="U38" s="110">
        <v>-1145939.4199468594</v>
      </c>
      <c r="V38" s="42">
        <v>0</v>
      </c>
      <c r="W38" s="110">
        <v>-1145939.4199468594</v>
      </c>
      <c r="X38" s="111">
        <v>1</v>
      </c>
      <c r="Y38" s="112">
        <v>0</v>
      </c>
      <c r="Z38" s="110">
        <v>0</v>
      </c>
      <c r="AA38" s="110">
        <v>0</v>
      </c>
      <c r="AB38" s="110">
        <v>-1145939.4199468594</v>
      </c>
      <c r="AC38" s="110">
        <v>0</v>
      </c>
      <c r="AD38" s="110">
        <v>0</v>
      </c>
      <c r="AE38" s="42" t="s">
        <v>544</v>
      </c>
      <c r="AF38" s="104" t="s">
        <v>765</v>
      </c>
    </row>
    <row r="39" spans="1:32" ht="25">
      <c r="A39" s="104" t="s">
        <v>5030</v>
      </c>
      <c r="B39" s="104"/>
      <c r="D39" s="1"/>
      <c r="F39" s="28" t="s">
        <v>1087</v>
      </c>
      <c r="G39" s="28"/>
      <c r="H39" s="28"/>
      <c r="I39" s="28"/>
      <c r="K39" s="42" t="s">
        <v>366</v>
      </c>
      <c r="M39" s="104" t="s">
        <v>5043</v>
      </c>
      <c r="N39" s="112">
        <v>1</v>
      </c>
      <c r="S39" s="112">
        <v>1</v>
      </c>
      <c r="T39" s="114">
        <v>2028</v>
      </c>
      <c r="U39" s="110">
        <v>-298839.39051963616</v>
      </c>
      <c r="V39" s="42">
        <v>0</v>
      </c>
      <c r="W39" s="110">
        <v>-298839.39051963616</v>
      </c>
      <c r="X39" s="111">
        <v>1</v>
      </c>
      <c r="Y39" s="112">
        <v>0</v>
      </c>
      <c r="Z39" s="110">
        <v>0</v>
      </c>
      <c r="AA39" s="110">
        <v>0</v>
      </c>
      <c r="AB39" s="110">
        <v>-298839.39051963616</v>
      </c>
      <c r="AC39" s="110">
        <v>0</v>
      </c>
      <c r="AD39" s="110">
        <v>0</v>
      </c>
      <c r="AE39" s="42" t="s">
        <v>545</v>
      </c>
      <c r="AF39" s="104" t="s">
        <v>765</v>
      </c>
    </row>
    <row r="40" spans="1:32" ht="25">
      <c r="A40" s="104" t="s">
        <v>5030</v>
      </c>
      <c r="B40" s="104"/>
      <c r="D40" s="1"/>
      <c r="F40" s="28" t="s">
        <v>1087</v>
      </c>
      <c r="G40" s="28"/>
      <c r="H40" s="28"/>
      <c r="I40" s="28"/>
      <c r="K40" s="42" t="s">
        <v>370</v>
      </c>
      <c r="M40" s="104" t="s">
        <v>5044</v>
      </c>
      <c r="N40" s="112">
        <v>1</v>
      </c>
      <c r="S40" s="112">
        <v>1</v>
      </c>
      <c r="T40" s="114">
        <v>2028</v>
      </c>
      <c r="U40" s="110">
        <v>0</v>
      </c>
      <c r="V40" s="42">
        <v>0</v>
      </c>
      <c r="W40" s="110">
        <v>0</v>
      </c>
      <c r="X40" s="111">
        <v>1</v>
      </c>
      <c r="Y40" s="112">
        <v>0</v>
      </c>
      <c r="Z40" s="110">
        <v>0</v>
      </c>
      <c r="AA40" s="110">
        <v>0</v>
      </c>
      <c r="AB40" s="110">
        <v>0</v>
      </c>
      <c r="AC40" s="110">
        <v>0</v>
      </c>
      <c r="AD40" s="110">
        <v>0</v>
      </c>
      <c r="AE40" s="42" t="s">
        <v>551</v>
      </c>
      <c r="AF40" s="104" t="s">
        <v>764</v>
      </c>
    </row>
    <row r="41" spans="1:32" ht="25">
      <c r="A41" s="104" t="s">
        <v>5030</v>
      </c>
      <c r="B41" s="104"/>
      <c r="D41" s="1"/>
      <c r="F41" s="28" t="s">
        <v>1087</v>
      </c>
      <c r="G41" s="28"/>
      <c r="H41" s="28"/>
      <c r="I41" s="28"/>
      <c r="K41" s="42" t="s">
        <v>370</v>
      </c>
      <c r="M41" s="104" t="s">
        <v>5001</v>
      </c>
      <c r="N41" s="112">
        <v>1</v>
      </c>
      <c r="S41" s="112">
        <v>1</v>
      </c>
      <c r="T41" s="114">
        <v>2028</v>
      </c>
      <c r="U41" s="110">
        <v>0</v>
      </c>
      <c r="V41" s="42">
        <v>0</v>
      </c>
      <c r="W41" s="110">
        <v>0</v>
      </c>
      <c r="X41" s="111">
        <v>1</v>
      </c>
      <c r="Y41" s="112">
        <v>0</v>
      </c>
      <c r="Z41" s="110">
        <v>0</v>
      </c>
      <c r="AA41" s="110">
        <v>0</v>
      </c>
      <c r="AB41" s="110">
        <v>0</v>
      </c>
      <c r="AC41" s="110">
        <v>0</v>
      </c>
      <c r="AD41" s="110">
        <v>0</v>
      </c>
      <c r="AE41" s="42" t="s">
        <v>441</v>
      </c>
      <c r="AF41" s="104" t="s">
        <v>765</v>
      </c>
    </row>
    <row r="42" spans="1:32" ht="25">
      <c r="A42" s="104" t="s">
        <v>5030</v>
      </c>
      <c r="B42" s="104"/>
      <c r="D42" s="1"/>
      <c r="F42" s="28" t="s">
        <v>1087</v>
      </c>
      <c r="G42" s="28"/>
      <c r="H42" s="28"/>
      <c r="I42" s="28"/>
      <c r="K42" s="42" t="s">
        <v>367</v>
      </c>
      <c r="M42" s="104" t="s">
        <v>5045</v>
      </c>
      <c r="N42" s="112">
        <v>1</v>
      </c>
      <c r="S42" s="112">
        <v>1</v>
      </c>
      <c r="T42" s="114">
        <v>2028</v>
      </c>
      <c r="U42" s="110">
        <v>-0.39899999687622767</v>
      </c>
      <c r="V42" s="42">
        <v>0</v>
      </c>
      <c r="W42" s="110">
        <v>-0.39899999687622767</v>
      </c>
      <c r="X42" s="111">
        <v>1</v>
      </c>
      <c r="Y42" s="112">
        <v>0</v>
      </c>
      <c r="Z42" s="110">
        <v>0</v>
      </c>
      <c r="AA42" s="110">
        <v>0</v>
      </c>
      <c r="AB42" s="110">
        <v>-0.39899999687622767</v>
      </c>
      <c r="AC42" s="110">
        <v>0</v>
      </c>
      <c r="AD42" s="110">
        <v>0</v>
      </c>
      <c r="AE42" s="42" t="s">
        <v>458</v>
      </c>
      <c r="AF42" s="104" t="s">
        <v>764</v>
      </c>
    </row>
    <row r="43" spans="1:32" ht="25">
      <c r="A43" s="104" t="s">
        <v>5030</v>
      </c>
      <c r="B43" s="104"/>
      <c r="D43" s="1"/>
      <c r="F43" s="28" t="s">
        <v>1087</v>
      </c>
      <c r="G43" s="28"/>
      <c r="H43" s="28"/>
      <c r="I43" s="28"/>
      <c r="K43" s="42" t="s">
        <v>367</v>
      </c>
      <c r="M43" s="104" t="s">
        <v>5002</v>
      </c>
      <c r="N43" s="112">
        <v>1</v>
      </c>
      <c r="S43" s="112">
        <v>1</v>
      </c>
      <c r="T43" s="114">
        <v>2028</v>
      </c>
      <c r="U43" s="110">
        <v>-384996.34697735263</v>
      </c>
      <c r="V43" s="42">
        <v>0</v>
      </c>
      <c r="W43" s="110">
        <v>-384996.34697735263</v>
      </c>
      <c r="X43" s="111">
        <v>1</v>
      </c>
      <c r="Y43" s="112">
        <v>0</v>
      </c>
      <c r="Z43" s="110">
        <v>0</v>
      </c>
      <c r="AA43" s="110">
        <v>0</v>
      </c>
      <c r="AB43" s="110">
        <v>-384996.34697735263</v>
      </c>
      <c r="AC43" s="110">
        <v>0</v>
      </c>
      <c r="AD43" s="110">
        <v>0</v>
      </c>
      <c r="AE43" s="42" t="s">
        <v>454</v>
      </c>
      <c r="AF43" s="104" t="s">
        <v>765</v>
      </c>
    </row>
    <row r="44" spans="1:32" ht="25">
      <c r="A44" s="104" t="s">
        <v>5030</v>
      </c>
      <c r="B44" s="104"/>
      <c r="D44" s="1"/>
      <c r="F44" s="28" t="s">
        <v>1087</v>
      </c>
      <c r="G44" s="28"/>
      <c r="H44" s="28"/>
      <c r="I44" s="28"/>
      <c r="K44" s="42" t="s">
        <v>367</v>
      </c>
      <c r="M44" s="104" t="s">
        <v>5046</v>
      </c>
      <c r="N44" s="112">
        <v>1</v>
      </c>
      <c r="S44" s="112">
        <v>1</v>
      </c>
      <c r="T44" s="114">
        <v>2028</v>
      </c>
      <c r="U44" s="110">
        <v>-1931877.6078314297</v>
      </c>
      <c r="V44" s="42">
        <v>0</v>
      </c>
      <c r="W44" s="110">
        <v>-1931877.6078314297</v>
      </c>
      <c r="X44" s="111">
        <v>1</v>
      </c>
      <c r="Y44" s="112">
        <v>0</v>
      </c>
      <c r="Z44" s="110">
        <v>0</v>
      </c>
      <c r="AA44" s="110">
        <v>0</v>
      </c>
      <c r="AB44" s="110">
        <v>-1931877.6078314297</v>
      </c>
      <c r="AC44" s="110">
        <v>0</v>
      </c>
      <c r="AD44" s="110">
        <v>0</v>
      </c>
      <c r="AE44" s="42" t="s">
        <v>474</v>
      </c>
      <c r="AF44" s="104" t="s">
        <v>765</v>
      </c>
    </row>
    <row r="45" spans="1:32" ht="25">
      <c r="A45" s="104" t="s">
        <v>5030</v>
      </c>
      <c r="B45" s="104"/>
      <c r="D45" s="1"/>
      <c r="F45" s="28" t="s">
        <v>1087</v>
      </c>
      <c r="G45" s="28"/>
      <c r="H45" s="28"/>
      <c r="I45" s="28"/>
      <c r="K45" s="42" t="s">
        <v>367</v>
      </c>
      <c r="M45" s="104" t="s">
        <v>5047</v>
      </c>
      <c r="N45" s="112">
        <v>1</v>
      </c>
      <c r="S45" s="112">
        <v>1</v>
      </c>
      <c r="T45" s="114">
        <v>2028</v>
      </c>
      <c r="U45" s="110">
        <v>-29843.46126244979</v>
      </c>
      <c r="V45" s="42">
        <v>0</v>
      </c>
      <c r="W45" s="110">
        <v>-29843.46126244979</v>
      </c>
      <c r="X45" s="111">
        <v>1</v>
      </c>
      <c r="Y45" s="112">
        <v>0</v>
      </c>
      <c r="Z45" s="110">
        <v>0</v>
      </c>
      <c r="AA45" s="110">
        <v>0</v>
      </c>
      <c r="AB45" s="110">
        <v>-29843.46126244979</v>
      </c>
      <c r="AC45" s="110">
        <v>0</v>
      </c>
      <c r="AD45" s="110">
        <v>0</v>
      </c>
      <c r="AE45" s="42" t="s">
        <v>1905</v>
      </c>
      <c r="AF45" s="104" t="s">
        <v>764</v>
      </c>
    </row>
    <row r="46" spans="1:32" ht="25">
      <c r="A46" s="104" t="s">
        <v>5030</v>
      </c>
      <c r="B46" s="104"/>
      <c r="D46" s="1"/>
      <c r="F46" s="28" t="s">
        <v>1087</v>
      </c>
      <c r="G46" s="28"/>
      <c r="H46" s="28"/>
      <c r="I46" s="28"/>
      <c r="K46" s="42" t="s">
        <v>367</v>
      </c>
      <c r="M46" s="104" t="s">
        <v>5048</v>
      </c>
      <c r="N46" s="112">
        <v>1</v>
      </c>
      <c r="S46" s="112">
        <v>1</v>
      </c>
      <c r="T46" s="114">
        <v>2028</v>
      </c>
      <c r="U46" s="110">
        <v>24825</v>
      </c>
      <c r="V46" s="42">
        <v>0</v>
      </c>
      <c r="W46" s="110">
        <v>24825</v>
      </c>
      <c r="X46" s="111">
        <v>1</v>
      </c>
      <c r="Y46" s="112">
        <v>0</v>
      </c>
      <c r="Z46" s="110">
        <v>0</v>
      </c>
      <c r="AA46" s="110">
        <v>0</v>
      </c>
      <c r="AB46" s="110">
        <v>24825</v>
      </c>
      <c r="AC46" s="110">
        <v>0</v>
      </c>
      <c r="AD46" s="110">
        <v>0</v>
      </c>
      <c r="AE46" s="42" t="s">
        <v>1906</v>
      </c>
      <c r="AF46" s="104" t="s">
        <v>764</v>
      </c>
    </row>
    <row r="47" spans="1:32" ht="25">
      <c r="A47" s="104" t="s">
        <v>5030</v>
      </c>
      <c r="B47" s="104"/>
      <c r="D47" s="1"/>
      <c r="F47" s="28" t="s">
        <v>1087</v>
      </c>
      <c r="G47" s="28"/>
      <c r="H47" s="28"/>
      <c r="I47" s="28"/>
      <c r="K47" s="42" t="s">
        <v>367</v>
      </c>
      <c r="M47" s="104" t="s">
        <v>5049</v>
      </c>
      <c r="N47" s="112">
        <v>1</v>
      </c>
      <c r="S47" s="112">
        <v>1</v>
      </c>
      <c r="T47" s="114">
        <v>2028</v>
      </c>
      <c r="U47" s="110">
        <v>-7252569.8539217655</v>
      </c>
      <c r="V47" s="42">
        <v>0</v>
      </c>
      <c r="W47" s="110">
        <v>-7252569.8539217655</v>
      </c>
      <c r="X47" s="111">
        <v>1</v>
      </c>
      <c r="Y47" s="112">
        <v>0</v>
      </c>
      <c r="Z47" s="110">
        <v>0</v>
      </c>
      <c r="AA47" s="110">
        <v>0</v>
      </c>
      <c r="AB47" s="110">
        <v>-7252569.8539217655</v>
      </c>
      <c r="AC47" s="110">
        <v>0</v>
      </c>
      <c r="AD47" s="110">
        <v>0</v>
      </c>
      <c r="AE47" s="42" t="s">
        <v>1907</v>
      </c>
      <c r="AF47" s="104" t="s">
        <v>764</v>
      </c>
    </row>
    <row r="48" spans="1:32" ht="25">
      <c r="A48" s="104" t="s">
        <v>5030</v>
      </c>
      <c r="B48" s="104"/>
      <c r="D48" s="113"/>
      <c r="F48" s="28" t="s">
        <v>1087</v>
      </c>
      <c r="G48" s="28"/>
      <c r="H48" s="28"/>
      <c r="I48" s="28"/>
      <c r="K48" s="42" t="s">
        <v>367</v>
      </c>
      <c r="M48" s="104" t="s">
        <v>5050</v>
      </c>
      <c r="N48" s="112">
        <v>1</v>
      </c>
      <c r="S48" s="112">
        <v>1</v>
      </c>
      <c r="T48" s="114">
        <v>2028</v>
      </c>
      <c r="U48" s="110">
        <v>-1107608.5040558134</v>
      </c>
      <c r="V48" s="42">
        <v>0</v>
      </c>
      <c r="W48" s="110">
        <v>-1107608.5040558134</v>
      </c>
      <c r="X48" s="111">
        <v>1</v>
      </c>
      <c r="Y48" s="112">
        <v>0</v>
      </c>
      <c r="Z48" s="110">
        <v>0</v>
      </c>
      <c r="AA48" s="110">
        <v>0</v>
      </c>
      <c r="AB48" s="110">
        <v>-1107608.5040558134</v>
      </c>
      <c r="AC48" s="110">
        <v>0</v>
      </c>
      <c r="AD48" s="110">
        <v>0</v>
      </c>
      <c r="AE48" s="42" t="s">
        <v>1908</v>
      </c>
      <c r="AF48" s="104" t="s">
        <v>764</v>
      </c>
    </row>
    <row r="49" spans="1:32" ht="25">
      <c r="A49" s="104" t="s">
        <v>5030</v>
      </c>
      <c r="B49" s="104"/>
      <c r="D49" s="1"/>
      <c r="F49" s="28" t="s">
        <v>1087</v>
      </c>
      <c r="G49" s="28"/>
      <c r="H49" s="28"/>
      <c r="I49" s="28"/>
      <c r="K49" s="42" t="s">
        <v>367</v>
      </c>
      <c r="M49" s="104" t="s">
        <v>5051</v>
      </c>
      <c r="N49" s="112">
        <v>1</v>
      </c>
      <c r="S49" s="112">
        <v>1</v>
      </c>
      <c r="T49" s="114">
        <v>2028</v>
      </c>
      <c r="U49" s="110">
        <v>-3157879.18370623</v>
      </c>
      <c r="V49" s="42">
        <v>0</v>
      </c>
      <c r="W49" s="110">
        <v>-3157879.18370623</v>
      </c>
      <c r="X49" s="111">
        <v>1</v>
      </c>
      <c r="Y49" s="112">
        <v>0</v>
      </c>
      <c r="Z49" s="110">
        <v>0</v>
      </c>
      <c r="AA49" s="110">
        <v>0</v>
      </c>
      <c r="AB49" s="110">
        <v>-3157879.18370623</v>
      </c>
      <c r="AC49" s="110">
        <v>0</v>
      </c>
      <c r="AD49" s="110">
        <v>0</v>
      </c>
      <c r="AE49" s="42" t="s">
        <v>1909</v>
      </c>
      <c r="AF49" s="104" t="s">
        <v>764</v>
      </c>
    </row>
    <row r="50" spans="1:32" ht="25">
      <c r="A50" s="104" t="s">
        <v>5030</v>
      </c>
      <c r="B50" s="104"/>
      <c r="D50" s="113"/>
      <c r="F50" s="28" t="s">
        <v>1087</v>
      </c>
      <c r="G50" s="28"/>
      <c r="H50" s="28"/>
      <c r="I50" s="28"/>
      <c r="K50" s="42" t="s">
        <v>367</v>
      </c>
      <c r="M50" s="104" t="s">
        <v>5004</v>
      </c>
      <c r="N50" s="112">
        <v>1</v>
      </c>
      <c r="S50" s="112">
        <v>1</v>
      </c>
      <c r="T50" s="114">
        <v>2028</v>
      </c>
      <c r="U50" s="110">
        <v>0</v>
      </c>
      <c r="V50" s="42">
        <v>0</v>
      </c>
      <c r="W50" s="110">
        <v>0</v>
      </c>
      <c r="X50" s="111">
        <v>1</v>
      </c>
      <c r="Y50" s="112">
        <v>0</v>
      </c>
      <c r="Z50" s="110">
        <v>0</v>
      </c>
      <c r="AA50" s="110">
        <v>0</v>
      </c>
      <c r="AB50" s="110">
        <v>0</v>
      </c>
      <c r="AC50" s="110">
        <v>0</v>
      </c>
      <c r="AD50" s="110">
        <v>0</v>
      </c>
      <c r="AE50" s="42" t="s">
        <v>1884</v>
      </c>
      <c r="AF50" s="104" t="s">
        <v>764</v>
      </c>
    </row>
    <row r="51" spans="1:32" ht="25">
      <c r="A51" s="104" t="s">
        <v>5030</v>
      </c>
      <c r="B51" s="104"/>
      <c r="D51" s="113"/>
      <c r="F51" s="28" t="s">
        <v>1087</v>
      </c>
      <c r="G51" s="28"/>
      <c r="H51" s="28"/>
      <c r="I51" s="28"/>
      <c r="K51" s="42" t="s">
        <v>367</v>
      </c>
      <c r="M51" s="104" t="s">
        <v>5052</v>
      </c>
      <c r="N51" s="112">
        <v>1</v>
      </c>
      <c r="S51" s="112">
        <v>1</v>
      </c>
      <c r="T51" s="114">
        <v>2028</v>
      </c>
      <c r="U51" s="110">
        <v>-379290.75336851279</v>
      </c>
      <c r="V51" s="42">
        <v>0</v>
      </c>
      <c r="W51" s="110">
        <v>-379290.75336851279</v>
      </c>
      <c r="X51" s="111">
        <v>1</v>
      </c>
      <c r="Y51" s="112">
        <v>0</v>
      </c>
      <c r="Z51" s="110">
        <v>0</v>
      </c>
      <c r="AA51" s="110">
        <v>0</v>
      </c>
      <c r="AB51" s="110">
        <v>-379290.75336851279</v>
      </c>
      <c r="AC51" s="110">
        <v>0</v>
      </c>
      <c r="AD51" s="110">
        <v>0</v>
      </c>
      <c r="AE51" s="42" t="s">
        <v>1910</v>
      </c>
      <c r="AF51" s="104" t="s">
        <v>765</v>
      </c>
    </row>
    <row r="52" spans="1:32" ht="25">
      <c r="A52" s="104" t="s">
        <v>5030</v>
      </c>
      <c r="B52" s="104"/>
      <c r="D52" s="113"/>
      <c r="F52" s="28" t="s">
        <v>1087</v>
      </c>
      <c r="G52" s="28"/>
      <c r="H52" s="28"/>
      <c r="I52" s="28"/>
      <c r="K52" s="42" t="s">
        <v>366</v>
      </c>
      <c r="M52" s="104" t="s">
        <v>5053</v>
      </c>
      <c r="N52" s="112">
        <v>1</v>
      </c>
      <c r="S52" s="112">
        <v>1</v>
      </c>
      <c r="T52" s="114">
        <v>2028</v>
      </c>
      <c r="U52" s="110">
        <v>-25834293.292543728</v>
      </c>
      <c r="V52" s="42">
        <v>0</v>
      </c>
      <c r="W52" s="110">
        <v>-25834293.292543728</v>
      </c>
      <c r="X52" s="111">
        <v>1</v>
      </c>
      <c r="Y52" s="112">
        <v>0</v>
      </c>
      <c r="Z52" s="110">
        <v>0</v>
      </c>
      <c r="AA52" s="110">
        <v>0</v>
      </c>
      <c r="AB52" s="110">
        <v>-25834293.292543728</v>
      </c>
      <c r="AC52" s="110">
        <v>0</v>
      </c>
      <c r="AD52" s="110">
        <v>0</v>
      </c>
      <c r="AE52" s="42" t="s">
        <v>1911</v>
      </c>
      <c r="AF52" s="104" t="s">
        <v>765</v>
      </c>
    </row>
    <row r="53" spans="1:32" ht="25">
      <c r="A53" s="104" t="s">
        <v>5030</v>
      </c>
      <c r="B53" s="104"/>
      <c r="D53" s="113"/>
      <c r="F53" s="28" t="s">
        <v>1087</v>
      </c>
      <c r="G53" s="28"/>
      <c r="H53" s="28"/>
      <c r="I53" s="28"/>
      <c r="K53" s="42" t="s">
        <v>368</v>
      </c>
      <c r="M53" s="104" t="s">
        <v>5054</v>
      </c>
      <c r="N53" s="112">
        <v>1</v>
      </c>
      <c r="S53" s="112">
        <v>1</v>
      </c>
      <c r="T53" s="114">
        <v>2028</v>
      </c>
      <c r="U53" s="110">
        <v>-1402573.888936921</v>
      </c>
      <c r="V53" s="42">
        <v>0</v>
      </c>
      <c r="W53" s="110">
        <v>-1402573.888936921</v>
      </c>
      <c r="X53" s="111">
        <v>1</v>
      </c>
      <c r="Y53" s="112">
        <v>0</v>
      </c>
      <c r="Z53" s="110">
        <v>0</v>
      </c>
      <c r="AA53" s="110">
        <v>0</v>
      </c>
      <c r="AB53" s="110">
        <v>-1402573.888936921</v>
      </c>
      <c r="AC53" s="110">
        <v>0</v>
      </c>
      <c r="AD53" s="110">
        <v>0</v>
      </c>
      <c r="AE53" s="42" t="s">
        <v>1912</v>
      </c>
      <c r="AF53" s="104" t="s">
        <v>764</v>
      </c>
    </row>
    <row r="54" spans="1:32" ht="25">
      <c r="A54" s="104" t="s">
        <v>5030</v>
      </c>
      <c r="B54" s="104"/>
      <c r="D54" s="113"/>
      <c r="F54" s="28" t="s">
        <v>1087</v>
      </c>
      <c r="G54" s="28"/>
      <c r="H54" s="28"/>
      <c r="I54" s="28"/>
      <c r="K54" s="42" t="s">
        <v>366</v>
      </c>
      <c r="M54" s="104" t="s">
        <v>5055</v>
      </c>
      <c r="N54" s="112">
        <v>1</v>
      </c>
      <c r="S54" s="112">
        <v>1</v>
      </c>
      <c r="T54" s="114">
        <v>2028</v>
      </c>
      <c r="U54" s="110">
        <v>-773492.13477328804</v>
      </c>
      <c r="V54" s="42">
        <v>0</v>
      </c>
      <c r="W54" s="110">
        <v>-773492.13477328804</v>
      </c>
      <c r="X54" s="111">
        <v>1</v>
      </c>
      <c r="Y54" s="112">
        <v>0</v>
      </c>
      <c r="Z54" s="110">
        <v>0</v>
      </c>
      <c r="AA54" s="110">
        <v>0</v>
      </c>
      <c r="AB54" s="110">
        <v>-773492.13477328804</v>
      </c>
      <c r="AC54" s="110">
        <v>0</v>
      </c>
      <c r="AD54" s="110">
        <v>0</v>
      </c>
      <c r="AE54" s="42" t="s">
        <v>1913</v>
      </c>
      <c r="AF54" s="104" t="s">
        <v>764</v>
      </c>
    </row>
    <row r="55" spans="1:32" ht="25">
      <c r="A55" s="104" t="s">
        <v>5030</v>
      </c>
      <c r="B55" s="104"/>
      <c r="D55" s="113"/>
      <c r="F55" s="28" t="s">
        <v>1087</v>
      </c>
      <c r="G55" s="28"/>
      <c r="H55" s="28"/>
      <c r="I55" s="28"/>
      <c r="K55" s="42" t="s">
        <v>367</v>
      </c>
      <c r="M55" s="104" t="s">
        <v>5035</v>
      </c>
      <c r="N55" s="112">
        <v>1</v>
      </c>
      <c r="S55" s="112">
        <v>1</v>
      </c>
      <c r="T55" s="114">
        <v>2028</v>
      </c>
      <c r="U55" s="110">
        <v>-14374798.92870611</v>
      </c>
      <c r="V55" s="42">
        <v>0</v>
      </c>
      <c r="W55" s="110">
        <v>-14374798.92870611</v>
      </c>
      <c r="X55" s="111">
        <v>1</v>
      </c>
      <c r="Y55" s="112">
        <v>0</v>
      </c>
      <c r="Z55" s="110">
        <v>0</v>
      </c>
      <c r="AA55" s="110">
        <v>0</v>
      </c>
      <c r="AB55" s="110">
        <v>-14374798.92870611</v>
      </c>
      <c r="AC55" s="110">
        <v>0</v>
      </c>
      <c r="AD55" s="110">
        <v>0</v>
      </c>
      <c r="AE55" s="42" t="s">
        <v>576</v>
      </c>
      <c r="AF55" s="104" t="s">
        <v>765</v>
      </c>
    </row>
    <row r="56" spans="1:32" ht="25">
      <c r="A56" s="104" t="s">
        <v>5030</v>
      </c>
      <c r="B56" s="104"/>
      <c r="D56" s="113"/>
      <c r="F56" s="28" t="s">
        <v>1087</v>
      </c>
      <c r="G56" s="28"/>
      <c r="H56" s="28"/>
      <c r="I56" s="28"/>
      <c r="K56" s="42" t="s">
        <v>367</v>
      </c>
      <c r="M56" s="104" t="s">
        <v>5000</v>
      </c>
      <c r="N56" s="112">
        <v>1</v>
      </c>
      <c r="S56" s="112">
        <v>1</v>
      </c>
      <c r="T56" s="114">
        <v>2028</v>
      </c>
      <c r="U56" s="110">
        <v>-5900000</v>
      </c>
      <c r="V56" s="42">
        <v>0</v>
      </c>
      <c r="W56" s="110">
        <v>-5900000</v>
      </c>
      <c r="X56" s="111">
        <v>1</v>
      </c>
      <c r="Y56" s="112">
        <v>0</v>
      </c>
      <c r="Z56" s="110">
        <v>0</v>
      </c>
      <c r="AA56" s="110">
        <v>0</v>
      </c>
      <c r="AB56" s="110">
        <v>-5900000</v>
      </c>
      <c r="AC56" s="110">
        <v>0</v>
      </c>
      <c r="AD56" s="110">
        <v>0</v>
      </c>
      <c r="AE56" s="42" t="s">
        <v>657</v>
      </c>
      <c r="AF56" s="104" t="s">
        <v>765</v>
      </c>
    </row>
    <row r="57" spans="1:32" ht="25">
      <c r="A57" s="104" t="s">
        <v>5030</v>
      </c>
      <c r="B57" s="104"/>
      <c r="D57" s="113"/>
      <c r="F57" s="28" t="s">
        <v>1087</v>
      </c>
      <c r="G57" s="28"/>
      <c r="H57" s="28"/>
      <c r="I57" s="28"/>
      <c r="K57" s="42" t="s">
        <v>366</v>
      </c>
      <c r="M57" s="104" t="s">
        <v>5008</v>
      </c>
      <c r="N57" s="112">
        <v>1</v>
      </c>
      <c r="S57" s="112">
        <v>1</v>
      </c>
      <c r="T57" s="114">
        <v>2028</v>
      </c>
      <c r="U57" s="110">
        <v>-42529</v>
      </c>
      <c r="V57" s="42">
        <v>0</v>
      </c>
      <c r="W57" s="110">
        <v>-42529</v>
      </c>
      <c r="X57" s="111">
        <v>1</v>
      </c>
      <c r="Y57" s="112">
        <v>0</v>
      </c>
      <c r="Z57" s="110">
        <v>0</v>
      </c>
      <c r="AA57" s="110">
        <v>0</v>
      </c>
      <c r="AB57" s="110">
        <v>-42529</v>
      </c>
      <c r="AC57" s="110">
        <v>0</v>
      </c>
      <c r="AD57" s="110">
        <v>0</v>
      </c>
      <c r="AE57" s="42" t="s">
        <v>1902</v>
      </c>
      <c r="AF57" s="104" t="s">
        <v>764</v>
      </c>
    </row>
    <row r="58" spans="1:32" ht="25">
      <c r="A58" s="104" t="s">
        <v>5030</v>
      </c>
      <c r="B58" s="104"/>
      <c r="D58" s="113"/>
      <c r="F58" s="28" t="s">
        <v>1087</v>
      </c>
      <c r="G58" s="28"/>
      <c r="H58" s="28"/>
      <c r="I58" s="28"/>
      <c r="K58" s="42" t="s">
        <v>367</v>
      </c>
      <c r="M58" s="104" t="s">
        <v>5007</v>
      </c>
      <c r="N58" s="112">
        <v>1</v>
      </c>
      <c r="S58" s="112">
        <v>1</v>
      </c>
      <c r="T58" s="114">
        <v>2028</v>
      </c>
      <c r="U58" s="110">
        <v>-67436</v>
      </c>
      <c r="V58" s="42">
        <v>0</v>
      </c>
      <c r="W58" s="110">
        <v>-67436</v>
      </c>
      <c r="X58" s="111">
        <v>1</v>
      </c>
      <c r="Y58" s="112">
        <v>0</v>
      </c>
      <c r="Z58" s="110">
        <v>0</v>
      </c>
      <c r="AA58" s="110">
        <v>0</v>
      </c>
      <c r="AB58" s="110">
        <v>-67436</v>
      </c>
      <c r="AC58" s="110">
        <v>0</v>
      </c>
      <c r="AD58" s="110">
        <v>0</v>
      </c>
      <c r="AE58" s="42" t="s">
        <v>1898</v>
      </c>
      <c r="AF58" s="104" t="s">
        <v>764</v>
      </c>
    </row>
    <row r="59" spans="1:32" ht="25">
      <c r="A59" s="104" t="s">
        <v>5030</v>
      </c>
      <c r="B59" s="104"/>
      <c r="D59" s="1"/>
      <c r="F59" s="28" t="s">
        <v>1087</v>
      </c>
      <c r="G59" s="28"/>
      <c r="H59" s="28"/>
      <c r="I59" s="28"/>
      <c r="K59" s="42" t="s">
        <v>367</v>
      </c>
      <c r="M59" s="104" t="s">
        <v>5056</v>
      </c>
      <c r="N59" s="112">
        <v>1</v>
      </c>
      <c r="S59" s="112">
        <v>1</v>
      </c>
      <c r="T59" s="114">
        <v>2028</v>
      </c>
      <c r="U59" s="110">
        <v>0</v>
      </c>
      <c r="V59" s="42">
        <v>0</v>
      </c>
      <c r="W59" s="110">
        <v>0</v>
      </c>
      <c r="X59" s="111">
        <v>1</v>
      </c>
      <c r="Y59" s="112">
        <v>0</v>
      </c>
      <c r="Z59" s="110">
        <v>0</v>
      </c>
      <c r="AA59" s="110">
        <v>0</v>
      </c>
      <c r="AB59" s="110">
        <v>0</v>
      </c>
      <c r="AC59" s="110">
        <v>0</v>
      </c>
      <c r="AD59" s="110">
        <v>0</v>
      </c>
      <c r="AE59" s="42" t="s">
        <v>1914</v>
      </c>
      <c r="AF59" s="104" t="s">
        <v>764</v>
      </c>
    </row>
    <row r="60" spans="1:32" ht="25">
      <c r="A60" s="104" t="s">
        <v>5030</v>
      </c>
      <c r="B60" s="104"/>
      <c r="D60" s="113"/>
      <c r="F60" s="28" t="s">
        <v>1087</v>
      </c>
      <c r="G60" s="28"/>
      <c r="H60" s="28"/>
      <c r="I60" s="28"/>
      <c r="K60" s="42" t="s">
        <v>366</v>
      </c>
      <c r="M60" s="104" t="s">
        <v>5052</v>
      </c>
      <c r="N60" s="112">
        <v>1</v>
      </c>
      <c r="S60" s="112">
        <v>1</v>
      </c>
      <c r="T60" s="114">
        <v>2028</v>
      </c>
      <c r="U60" s="110">
        <v>-4200000</v>
      </c>
      <c r="V60" s="42">
        <v>0</v>
      </c>
      <c r="W60" s="110">
        <v>-4200000</v>
      </c>
      <c r="X60" s="111">
        <v>1</v>
      </c>
      <c r="Y60" s="112">
        <v>0</v>
      </c>
      <c r="Z60" s="110">
        <v>0</v>
      </c>
      <c r="AA60" s="110">
        <v>0</v>
      </c>
      <c r="AB60" s="110">
        <v>-4200000</v>
      </c>
      <c r="AC60" s="110">
        <v>0</v>
      </c>
      <c r="AD60" s="110">
        <v>0</v>
      </c>
      <c r="AE60" s="42" t="s">
        <v>1910</v>
      </c>
      <c r="AF60" s="104" t="s">
        <v>765</v>
      </c>
    </row>
    <row r="61" spans="1:32" ht="25">
      <c r="A61" s="104" t="s">
        <v>5030</v>
      </c>
      <c r="B61" s="104"/>
      <c r="D61" s="113"/>
      <c r="F61" s="28" t="s">
        <v>1087</v>
      </c>
      <c r="G61" s="28"/>
      <c r="H61" s="28"/>
      <c r="I61" s="28"/>
      <c r="K61" s="42" t="s">
        <v>366</v>
      </c>
      <c r="M61" s="104" t="s">
        <v>5053</v>
      </c>
      <c r="N61" s="112">
        <v>1</v>
      </c>
      <c r="S61" s="112">
        <v>1</v>
      </c>
      <c r="T61" s="114">
        <v>2028</v>
      </c>
      <c r="U61" s="110">
        <v>4200000</v>
      </c>
      <c r="V61" s="42">
        <v>0</v>
      </c>
      <c r="W61" s="110">
        <v>4200000</v>
      </c>
      <c r="X61" s="111">
        <v>1</v>
      </c>
      <c r="Y61" s="112">
        <v>0</v>
      </c>
      <c r="Z61" s="110">
        <v>0</v>
      </c>
      <c r="AA61" s="110">
        <v>0</v>
      </c>
      <c r="AB61" s="110">
        <v>4200000</v>
      </c>
      <c r="AC61" s="110">
        <v>0</v>
      </c>
      <c r="AD61" s="110">
        <v>0</v>
      </c>
      <c r="AE61" s="42" t="s">
        <v>1911</v>
      </c>
      <c r="AF61" s="104" t="s">
        <v>765</v>
      </c>
    </row>
    <row r="62" spans="1:32" ht="25">
      <c r="A62" s="104" t="s">
        <v>5030</v>
      </c>
      <c r="B62" s="104"/>
      <c r="D62" s="113"/>
      <c r="F62" s="28" t="s">
        <v>1087</v>
      </c>
      <c r="G62" s="28"/>
      <c r="H62" s="28"/>
      <c r="I62" s="28"/>
      <c r="K62" s="42" t="s">
        <v>366</v>
      </c>
      <c r="M62" s="104" t="s">
        <v>5036</v>
      </c>
      <c r="N62" s="112">
        <v>1</v>
      </c>
      <c r="S62" s="112">
        <v>1</v>
      </c>
      <c r="T62" s="114">
        <v>2028</v>
      </c>
      <c r="U62" s="110">
        <v>250000</v>
      </c>
      <c r="V62" s="42">
        <v>0</v>
      </c>
      <c r="W62" s="110">
        <v>250000</v>
      </c>
      <c r="X62" s="111">
        <v>1</v>
      </c>
      <c r="Y62" s="112">
        <v>0</v>
      </c>
      <c r="Z62" s="110">
        <v>0</v>
      </c>
      <c r="AA62" s="110">
        <v>0</v>
      </c>
      <c r="AB62" s="110">
        <v>250000</v>
      </c>
      <c r="AC62" s="110">
        <v>0</v>
      </c>
      <c r="AD62" s="110">
        <v>0</v>
      </c>
      <c r="AE62" s="42" t="s">
        <v>1903</v>
      </c>
      <c r="AF62" s="104" t="s">
        <v>764</v>
      </c>
    </row>
    <row r="63" spans="1:32" ht="25">
      <c r="A63" s="104" t="s">
        <v>5030</v>
      </c>
      <c r="B63" s="104"/>
      <c r="D63" s="113"/>
      <c r="F63" s="28" t="s">
        <v>1087</v>
      </c>
      <c r="G63" s="28"/>
      <c r="H63" s="28"/>
      <c r="I63" s="28"/>
      <c r="K63" s="42" t="s">
        <v>366</v>
      </c>
      <c r="M63" s="104" t="s">
        <v>5006</v>
      </c>
      <c r="N63" s="112">
        <v>1</v>
      </c>
      <c r="S63" s="112">
        <v>1</v>
      </c>
      <c r="T63" s="114">
        <v>2028</v>
      </c>
      <c r="U63" s="110">
        <v>-250000</v>
      </c>
      <c r="V63" s="42">
        <v>0</v>
      </c>
      <c r="W63" s="110">
        <v>-250000</v>
      </c>
      <c r="X63" s="111">
        <v>1</v>
      </c>
      <c r="Y63" s="112">
        <v>0</v>
      </c>
      <c r="Z63" s="110">
        <v>0</v>
      </c>
      <c r="AA63" s="110">
        <v>0</v>
      </c>
      <c r="AB63" s="110">
        <v>-250000</v>
      </c>
      <c r="AC63" s="110">
        <v>0</v>
      </c>
      <c r="AD63" s="110">
        <v>0</v>
      </c>
      <c r="AE63" s="42" t="s">
        <v>1892</v>
      </c>
      <c r="AF63" s="104" t="s">
        <v>764</v>
      </c>
    </row>
    <row r="64" spans="1:32" ht="25">
      <c r="A64" s="104" t="s">
        <v>5030</v>
      </c>
      <c r="B64" s="104"/>
      <c r="D64" s="1"/>
      <c r="F64" s="28" t="s">
        <v>1087</v>
      </c>
      <c r="G64" s="28"/>
      <c r="H64" s="28"/>
      <c r="I64" s="28"/>
      <c r="K64" s="42" t="s">
        <v>366</v>
      </c>
      <c r="M64" s="104" t="s">
        <v>5035</v>
      </c>
      <c r="N64" s="112">
        <v>1</v>
      </c>
      <c r="S64" s="112">
        <v>1</v>
      </c>
      <c r="T64" s="114">
        <v>2028</v>
      </c>
      <c r="U64" s="110">
        <v>1665595</v>
      </c>
      <c r="V64" s="42">
        <v>0</v>
      </c>
      <c r="W64" s="110">
        <v>1665595</v>
      </c>
      <c r="X64" s="111">
        <v>1</v>
      </c>
      <c r="Y64" s="112">
        <v>0</v>
      </c>
      <c r="Z64" s="110">
        <v>0</v>
      </c>
      <c r="AA64" s="110">
        <v>0</v>
      </c>
      <c r="AB64" s="110">
        <v>1665595</v>
      </c>
      <c r="AC64" s="110">
        <v>0</v>
      </c>
      <c r="AD64" s="110">
        <v>0</v>
      </c>
      <c r="AE64" s="42" t="s">
        <v>576</v>
      </c>
      <c r="AF64" s="104" t="s">
        <v>765</v>
      </c>
    </row>
    <row r="65" spans="1:43" ht="25">
      <c r="A65" s="104"/>
      <c r="B65" s="104"/>
      <c r="D65" s="1"/>
      <c r="F65" s="28" t="s">
        <v>1087</v>
      </c>
      <c r="G65" s="28"/>
      <c r="H65" s="28"/>
      <c r="I65" s="28"/>
      <c r="K65" s="42" t="s">
        <v>366</v>
      </c>
      <c r="M65" s="104" t="s">
        <v>5009</v>
      </c>
      <c r="N65" s="112">
        <v>1</v>
      </c>
      <c r="S65" s="112">
        <v>1</v>
      </c>
      <c r="T65" s="114">
        <v>2028</v>
      </c>
      <c r="U65" s="110">
        <v>-1665595</v>
      </c>
      <c r="W65" s="110">
        <v>-1665595</v>
      </c>
      <c r="X65" s="111">
        <v>1</v>
      </c>
      <c r="Y65" s="112">
        <v>0</v>
      </c>
      <c r="Z65" s="110">
        <v>0</v>
      </c>
      <c r="AA65" s="110">
        <v>0</v>
      </c>
      <c r="AB65" s="110">
        <v>-1665595</v>
      </c>
      <c r="AC65" s="110">
        <v>0</v>
      </c>
      <c r="AD65" s="110"/>
      <c r="AE65" s="42" t="s">
        <v>587</v>
      </c>
      <c r="AF65" s="104" t="s">
        <v>764</v>
      </c>
    </row>
    <row r="66" spans="1:43">
      <c r="A66"/>
      <c r="B66"/>
      <c r="C66"/>
      <c r="D66"/>
      <c r="E66"/>
      <c r="F66"/>
      <c r="G66"/>
      <c r="H66"/>
      <c r="I66"/>
      <c r="J66"/>
      <c r="K66"/>
      <c r="L66"/>
      <c r="M66"/>
      <c r="N66"/>
      <c r="O66"/>
      <c r="P66"/>
      <c r="Q66"/>
      <c r="R66"/>
      <c r="S66"/>
      <c r="T66"/>
      <c r="U66"/>
      <c r="V66"/>
      <c r="W66"/>
      <c r="X66"/>
      <c r="Y66"/>
      <c r="Z66"/>
      <c r="AA66"/>
      <c r="AB66"/>
      <c r="AC66"/>
      <c r="AD66"/>
      <c r="AG66"/>
      <c r="AH66"/>
      <c r="AI66"/>
      <c r="AJ66"/>
      <c r="AK66"/>
      <c r="AL66"/>
      <c r="AM66"/>
      <c r="AN66"/>
      <c r="AO66"/>
      <c r="AP66"/>
      <c r="AQ66"/>
    </row>
    <row r="67" spans="1:43">
      <c r="A67"/>
      <c r="B67"/>
      <c r="C67"/>
      <c r="D67"/>
      <c r="E67"/>
      <c r="F67"/>
      <c r="G67"/>
      <c r="H67"/>
      <c r="I67"/>
      <c r="J67"/>
      <c r="K67"/>
      <c r="L67"/>
      <c r="M67"/>
      <c r="N67"/>
      <c r="O67"/>
      <c r="P67"/>
      <c r="Q67"/>
      <c r="R67"/>
      <c r="S67"/>
      <c r="T67"/>
      <c r="U67"/>
      <c r="V67"/>
      <c r="W67"/>
      <c r="X67"/>
      <c r="Y67"/>
      <c r="Z67"/>
      <c r="AA67"/>
      <c r="AB67"/>
      <c r="AC67"/>
      <c r="AD67"/>
      <c r="AG67"/>
      <c r="AH67"/>
      <c r="AI67"/>
      <c r="AJ67"/>
      <c r="AK67"/>
      <c r="AL67"/>
      <c r="AM67"/>
      <c r="AN67"/>
      <c r="AO67"/>
      <c r="AP67"/>
      <c r="AQ67"/>
    </row>
    <row r="68" spans="1:43">
      <c r="A68"/>
      <c r="B68"/>
      <c r="C68"/>
      <c r="D68"/>
      <c r="E68"/>
      <c r="F68"/>
      <c r="G68"/>
      <c r="H68"/>
      <c r="I68"/>
      <c r="J68"/>
      <c r="K68"/>
      <c r="L68"/>
      <c r="M68"/>
      <c r="N68"/>
      <c r="O68"/>
      <c r="P68"/>
      <c r="Q68"/>
      <c r="R68"/>
      <c r="S68"/>
      <c r="T68"/>
      <c r="U68"/>
      <c r="V68"/>
      <c r="W68"/>
      <c r="X68"/>
      <c r="Y68"/>
      <c r="Z68"/>
      <c r="AA68"/>
      <c r="AB68"/>
      <c r="AC68"/>
      <c r="AD68"/>
      <c r="AG68"/>
      <c r="AH68"/>
      <c r="AI68"/>
      <c r="AJ68"/>
      <c r="AK68"/>
      <c r="AL68"/>
      <c r="AM68"/>
      <c r="AN68"/>
      <c r="AO68"/>
      <c r="AP68"/>
      <c r="AQ68"/>
    </row>
    <row r="69" spans="1:43">
      <c r="A69"/>
      <c r="B69"/>
      <c r="C69"/>
      <c r="D69"/>
      <c r="E69"/>
      <c r="F69"/>
      <c r="G69"/>
      <c r="H69"/>
      <c r="I69"/>
      <c r="J69"/>
      <c r="K69"/>
      <c r="L69"/>
      <c r="M69"/>
      <c r="N69"/>
      <c r="O69"/>
      <c r="P69"/>
      <c r="Q69"/>
      <c r="R69"/>
      <c r="S69"/>
      <c r="T69"/>
      <c r="U69"/>
      <c r="V69"/>
      <c r="W69"/>
      <c r="X69"/>
      <c r="Y69"/>
      <c r="Z69"/>
      <c r="AA69"/>
      <c r="AB69"/>
      <c r="AC69"/>
      <c r="AD69"/>
      <c r="AG69"/>
      <c r="AH69"/>
      <c r="AI69"/>
      <c r="AJ69"/>
      <c r="AK69"/>
      <c r="AL69"/>
      <c r="AM69"/>
      <c r="AN69"/>
      <c r="AO69"/>
      <c r="AP69"/>
      <c r="AQ69"/>
    </row>
    <row r="70" spans="1:43">
      <c r="A70"/>
      <c r="B70"/>
      <c r="C70"/>
      <c r="D70"/>
      <c r="E70"/>
      <c r="F70"/>
      <c r="G70"/>
      <c r="H70"/>
      <c r="I70"/>
      <c r="J70"/>
      <c r="K70"/>
      <c r="L70"/>
      <c r="M70"/>
      <c r="N70"/>
      <c r="O70"/>
      <c r="P70"/>
      <c r="Q70"/>
      <c r="R70"/>
      <c r="S70"/>
      <c r="T70"/>
      <c r="U70"/>
      <c r="V70"/>
      <c r="W70"/>
      <c r="X70"/>
      <c r="Y70"/>
      <c r="Z70"/>
      <c r="AA70"/>
      <c r="AB70"/>
      <c r="AC70"/>
      <c r="AD70"/>
      <c r="AG70"/>
      <c r="AH70"/>
      <c r="AI70"/>
      <c r="AJ70"/>
      <c r="AK70"/>
      <c r="AL70"/>
      <c r="AM70"/>
      <c r="AN70"/>
      <c r="AO70"/>
      <c r="AP70"/>
      <c r="AQ70"/>
    </row>
    <row r="71" spans="1:43">
      <c r="A71"/>
      <c r="B71"/>
      <c r="C71"/>
      <c r="D71"/>
      <c r="E71"/>
      <c r="F71"/>
      <c r="G71"/>
      <c r="H71"/>
      <c r="I71"/>
      <c r="J71"/>
      <c r="K71"/>
      <c r="L71"/>
      <c r="M71"/>
      <c r="N71"/>
      <c r="O71"/>
      <c r="P71"/>
      <c r="Q71"/>
      <c r="R71"/>
      <c r="S71"/>
      <c r="T71"/>
      <c r="U71"/>
      <c r="V71"/>
      <c r="W71"/>
      <c r="X71"/>
      <c r="Y71"/>
      <c r="Z71"/>
      <c r="AA71"/>
      <c r="AB71"/>
      <c r="AC71"/>
      <c r="AD71"/>
      <c r="AG71"/>
      <c r="AH71"/>
      <c r="AI71"/>
      <c r="AJ71"/>
      <c r="AK71"/>
      <c r="AL71"/>
      <c r="AM71"/>
      <c r="AN71"/>
      <c r="AO71"/>
      <c r="AP71"/>
      <c r="AQ71"/>
    </row>
    <row r="72" spans="1:43">
      <c r="A72"/>
      <c r="B72"/>
      <c r="C72"/>
      <c r="D72"/>
      <c r="E72"/>
      <c r="F72"/>
      <c r="G72"/>
      <c r="H72"/>
      <c r="I72"/>
      <c r="J72"/>
      <c r="K72"/>
      <c r="L72"/>
      <c r="M72"/>
      <c r="N72"/>
      <c r="O72"/>
      <c r="P72"/>
      <c r="Q72"/>
      <c r="R72"/>
      <c r="S72"/>
      <c r="T72"/>
      <c r="U72"/>
      <c r="V72"/>
      <c r="W72"/>
      <c r="X72"/>
      <c r="Y72"/>
      <c r="Z72"/>
      <c r="AA72"/>
      <c r="AB72"/>
      <c r="AC72"/>
      <c r="AD72"/>
      <c r="AG72"/>
      <c r="AH72"/>
      <c r="AI72"/>
      <c r="AJ72"/>
      <c r="AK72"/>
      <c r="AL72"/>
      <c r="AM72"/>
      <c r="AN72"/>
      <c r="AO72"/>
      <c r="AP72"/>
      <c r="AQ72"/>
    </row>
    <row r="73" spans="1:43">
      <c r="A73"/>
      <c r="B73"/>
      <c r="C73"/>
      <c r="D73"/>
      <c r="E73"/>
      <c r="F73"/>
      <c r="G73"/>
      <c r="H73"/>
      <c r="I73"/>
      <c r="J73"/>
      <c r="K73"/>
      <c r="L73"/>
      <c r="M73"/>
      <c r="N73"/>
      <c r="O73"/>
      <c r="P73"/>
      <c r="Q73"/>
      <c r="R73"/>
      <c r="S73"/>
      <c r="T73"/>
      <c r="U73"/>
      <c r="V73"/>
      <c r="W73"/>
      <c r="X73"/>
      <c r="Y73"/>
      <c r="Z73"/>
      <c r="AA73"/>
      <c r="AB73"/>
      <c r="AC73"/>
      <c r="AD73"/>
      <c r="AG73"/>
      <c r="AH73"/>
      <c r="AI73"/>
      <c r="AJ73"/>
      <c r="AK73"/>
      <c r="AL73"/>
      <c r="AM73"/>
      <c r="AN73"/>
      <c r="AO73"/>
      <c r="AP73"/>
      <c r="AQ73"/>
    </row>
    <row r="74" spans="1:43">
      <c r="A74"/>
      <c r="B74"/>
      <c r="C74"/>
      <c r="D74"/>
      <c r="E74"/>
      <c r="F74"/>
      <c r="G74"/>
      <c r="H74"/>
      <c r="I74"/>
      <c r="J74"/>
      <c r="K74"/>
      <c r="L74"/>
      <c r="M74"/>
      <c r="N74"/>
      <c r="O74"/>
      <c r="P74"/>
      <c r="Q74"/>
      <c r="R74"/>
      <c r="S74"/>
      <c r="T74"/>
      <c r="U74"/>
      <c r="V74"/>
      <c r="W74"/>
      <c r="X74"/>
      <c r="Y74"/>
      <c r="Z74"/>
      <c r="AA74"/>
      <c r="AB74"/>
      <c r="AC74"/>
      <c r="AD74"/>
      <c r="AG74"/>
      <c r="AH74"/>
      <c r="AI74"/>
      <c r="AJ74"/>
      <c r="AK74"/>
      <c r="AL74"/>
      <c r="AM74"/>
      <c r="AN74"/>
      <c r="AO74"/>
      <c r="AP74"/>
      <c r="AQ74"/>
    </row>
    <row r="75" spans="1:43">
      <c r="A75"/>
      <c r="B75"/>
      <c r="C75"/>
      <c r="D75"/>
      <c r="E75"/>
      <c r="F75"/>
      <c r="G75"/>
      <c r="H75"/>
      <c r="I75"/>
      <c r="J75"/>
      <c r="K75"/>
      <c r="L75"/>
      <c r="M75"/>
      <c r="N75"/>
      <c r="O75"/>
      <c r="P75"/>
      <c r="Q75"/>
      <c r="R75"/>
      <c r="S75"/>
      <c r="T75"/>
      <c r="U75"/>
      <c r="V75"/>
      <c r="W75"/>
      <c r="X75"/>
      <c r="Y75"/>
      <c r="Z75"/>
      <c r="AA75"/>
      <c r="AB75"/>
      <c r="AC75"/>
      <c r="AD75"/>
      <c r="AG75"/>
      <c r="AH75"/>
      <c r="AI75"/>
      <c r="AJ75"/>
      <c r="AK75"/>
      <c r="AL75"/>
      <c r="AM75"/>
      <c r="AN75"/>
      <c r="AO75"/>
      <c r="AP75"/>
      <c r="AQ75"/>
    </row>
    <row r="76" spans="1:43">
      <c r="A76"/>
      <c r="B76"/>
      <c r="C76"/>
      <c r="D76"/>
      <c r="E76"/>
      <c r="F76"/>
      <c r="G76"/>
      <c r="H76"/>
      <c r="I76"/>
      <c r="J76"/>
      <c r="K76"/>
      <c r="L76"/>
      <c r="M76"/>
      <c r="N76"/>
      <c r="O76"/>
      <c r="P76"/>
      <c r="Q76"/>
      <c r="R76"/>
      <c r="S76"/>
      <c r="T76"/>
      <c r="U76"/>
      <c r="V76"/>
      <c r="W76"/>
      <c r="X76"/>
      <c r="Y76"/>
      <c r="Z76"/>
      <c r="AA76"/>
      <c r="AB76"/>
      <c r="AC76"/>
      <c r="AD76"/>
      <c r="AG76"/>
      <c r="AH76"/>
      <c r="AI76"/>
      <c r="AJ76"/>
      <c r="AK76"/>
      <c r="AL76"/>
      <c r="AM76"/>
      <c r="AN76"/>
      <c r="AO76"/>
      <c r="AP76"/>
      <c r="AQ76"/>
    </row>
    <row r="77" spans="1:43">
      <c r="A77"/>
      <c r="B77"/>
      <c r="C77"/>
      <c r="D77"/>
      <c r="E77"/>
      <c r="F77"/>
      <c r="G77"/>
      <c r="H77"/>
      <c r="I77"/>
      <c r="J77"/>
      <c r="K77"/>
      <c r="L77"/>
      <c r="M77"/>
      <c r="N77"/>
      <c r="O77"/>
      <c r="P77"/>
      <c r="Q77"/>
      <c r="R77"/>
      <c r="S77"/>
      <c r="T77"/>
      <c r="U77"/>
      <c r="V77"/>
      <c r="W77"/>
      <c r="X77"/>
      <c r="Y77"/>
      <c r="Z77"/>
      <c r="AA77"/>
      <c r="AB77"/>
      <c r="AC77"/>
      <c r="AD77"/>
      <c r="AG77"/>
      <c r="AH77"/>
      <c r="AI77"/>
      <c r="AJ77"/>
      <c r="AK77"/>
      <c r="AL77"/>
      <c r="AM77"/>
      <c r="AN77"/>
      <c r="AO77"/>
      <c r="AP77"/>
      <c r="AQ77"/>
    </row>
    <row r="78" spans="1:43">
      <c r="A78"/>
      <c r="B78"/>
      <c r="C78"/>
      <c r="D78"/>
      <c r="E78"/>
      <c r="F78"/>
      <c r="G78"/>
      <c r="H78"/>
      <c r="I78"/>
      <c r="J78"/>
      <c r="K78"/>
      <c r="L78"/>
      <c r="M78"/>
      <c r="N78"/>
      <c r="O78"/>
      <c r="P78"/>
      <c r="Q78"/>
      <c r="R78"/>
      <c r="S78"/>
      <c r="T78"/>
      <c r="U78"/>
      <c r="V78"/>
      <c r="W78"/>
      <c r="X78"/>
      <c r="Y78"/>
      <c r="Z78"/>
      <c r="AA78"/>
      <c r="AB78"/>
      <c r="AC78"/>
      <c r="AD78"/>
      <c r="AG78"/>
      <c r="AH78"/>
      <c r="AI78"/>
      <c r="AJ78"/>
      <c r="AK78"/>
      <c r="AL78"/>
      <c r="AM78"/>
      <c r="AN78"/>
      <c r="AO78"/>
      <c r="AP78"/>
      <c r="AQ78"/>
    </row>
    <row r="79" spans="1:43">
      <c r="A79"/>
      <c r="B79"/>
      <c r="C79"/>
      <c r="D79"/>
      <c r="E79"/>
      <c r="F79"/>
      <c r="G79"/>
      <c r="H79"/>
      <c r="I79"/>
      <c r="J79"/>
      <c r="K79"/>
      <c r="L79"/>
      <c r="M79"/>
      <c r="N79"/>
      <c r="O79"/>
      <c r="P79"/>
      <c r="Q79"/>
      <c r="R79"/>
      <c r="S79"/>
      <c r="T79"/>
      <c r="U79"/>
      <c r="V79"/>
      <c r="W79"/>
      <c r="X79"/>
      <c r="Y79"/>
      <c r="Z79"/>
      <c r="AA79"/>
      <c r="AB79"/>
      <c r="AC79"/>
      <c r="AD79"/>
      <c r="AG79"/>
      <c r="AH79"/>
      <c r="AI79"/>
      <c r="AJ79"/>
      <c r="AK79"/>
      <c r="AL79"/>
      <c r="AM79"/>
      <c r="AN79"/>
      <c r="AO79"/>
      <c r="AP79"/>
      <c r="AQ79"/>
    </row>
    <row r="80" spans="1:43">
      <c r="A80"/>
      <c r="B80"/>
      <c r="C80"/>
      <c r="D80"/>
      <c r="E80"/>
      <c r="F80"/>
      <c r="G80"/>
      <c r="H80"/>
      <c r="I80"/>
      <c r="J80"/>
      <c r="K80"/>
      <c r="L80"/>
      <c r="M80"/>
      <c r="N80"/>
      <c r="O80"/>
      <c r="P80"/>
      <c r="Q80"/>
      <c r="R80"/>
      <c r="S80"/>
      <c r="T80"/>
      <c r="U80"/>
      <c r="V80"/>
      <c r="W80"/>
      <c r="X80"/>
      <c r="Y80"/>
      <c r="Z80"/>
      <c r="AA80"/>
      <c r="AB80"/>
      <c r="AC80"/>
      <c r="AD80"/>
      <c r="AG80"/>
      <c r="AH80"/>
      <c r="AI80"/>
      <c r="AJ80"/>
      <c r="AK80"/>
      <c r="AL80"/>
      <c r="AM80"/>
      <c r="AN80"/>
      <c r="AO80"/>
      <c r="AP80"/>
      <c r="AQ80"/>
    </row>
    <row r="81" spans="1:43">
      <c r="A81"/>
      <c r="B81"/>
      <c r="C81"/>
      <c r="D81"/>
      <c r="E81"/>
      <c r="F81"/>
      <c r="G81"/>
      <c r="H81"/>
      <c r="I81"/>
      <c r="J81"/>
      <c r="K81"/>
      <c r="L81"/>
      <c r="M81"/>
      <c r="N81"/>
      <c r="O81"/>
      <c r="P81"/>
      <c r="Q81"/>
      <c r="R81"/>
      <c r="S81"/>
      <c r="T81"/>
      <c r="U81"/>
      <c r="V81"/>
      <c r="W81"/>
      <c r="X81"/>
      <c r="Y81"/>
      <c r="Z81"/>
      <c r="AA81"/>
      <c r="AB81"/>
      <c r="AC81"/>
      <c r="AD81"/>
      <c r="AG81"/>
      <c r="AH81"/>
      <c r="AI81"/>
      <c r="AJ81"/>
      <c r="AK81"/>
      <c r="AL81"/>
      <c r="AM81"/>
      <c r="AN81"/>
      <c r="AO81"/>
      <c r="AP81"/>
      <c r="AQ81"/>
    </row>
    <row r="82" spans="1:43">
      <c r="A82"/>
      <c r="B82"/>
      <c r="C82"/>
      <c r="D82"/>
      <c r="E82"/>
      <c r="F82"/>
      <c r="G82"/>
      <c r="H82"/>
      <c r="I82"/>
      <c r="J82"/>
      <c r="K82"/>
      <c r="L82"/>
      <c r="M82"/>
      <c r="N82"/>
      <c r="O82"/>
      <c r="P82"/>
      <c r="Q82"/>
      <c r="R82"/>
      <c r="S82"/>
      <c r="T82"/>
      <c r="U82"/>
      <c r="V82"/>
      <c r="W82"/>
      <c r="X82"/>
      <c r="Y82"/>
      <c r="Z82"/>
      <c r="AA82"/>
      <c r="AB82"/>
      <c r="AC82"/>
      <c r="AD82"/>
      <c r="AG82"/>
      <c r="AH82"/>
      <c r="AI82"/>
      <c r="AJ82"/>
      <c r="AK82"/>
      <c r="AL82"/>
      <c r="AM82"/>
      <c r="AN82"/>
      <c r="AO82"/>
      <c r="AP82"/>
      <c r="AQ82"/>
    </row>
    <row r="83" spans="1:43">
      <c r="A83"/>
      <c r="B83"/>
      <c r="C83"/>
      <c r="D83"/>
      <c r="E83"/>
      <c r="F83"/>
      <c r="G83"/>
      <c r="H83"/>
      <c r="I83"/>
      <c r="J83"/>
      <c r="K83"/>
      <c r="L83"/>
      <c r="M83"/>
      <c r="N83"/>
      <c r="O83"/>
      <c r="P83"/>
      <c r="Q83"/>
      <c r="R83"/>
      <c r="S83"/>
      <c r="T83"/>
      <c r="U83"/>
      <c r="V83"/>
      <c r="W83"/>
      <c r="X83"/>
      <c r="Y83"/>
      <c r="Z83"/>
      <c r="AA83"/>
      <c r="AB83"/>
      <c r="AC83"/>
      <c r="AD83"/>
      <c r="AG83"/>
      <c r="AH83"/>
      <c r="AI83"/>
      <c r="AJ83"/>
      <c r="AK83"/>
      <c r="AL83"/>
      <c r="AM83"/>
      <c r="AN83"/>
      <c r="AO83"/>
      <c r="AP83"/>
      <c r="AQ83"/>
    </row>
    <row r="84" spans="1:43">
      <c r="A84"/>
      <c r="B84"/>
      <c r="C84"/>
      <c r="D84"/>
      <c r="E84"/>
      <c r="F84"/>
      <c r="G84"/>
      <c r="H84"/>
      <c r="I84"/>
      <c r="J84"/>
      <c r="K84"/>
      <c r="L84"/>
      <c r="M84"/>
      <c r="N84"/>
      <c r="O84"/>
      <c r="P84"/>
      <c r="Q84"/>
      <c r="R84"/>
      <c r="S84"/>
      <c r="T84"/>
      <c r="U84"/>
      <c r="V84"/>
      <c r="W84"/>
      <c r="X84"/>
      <c r="Y84"/>
      <c r="Z84"/>
      <c r="AA84"/>
      <c r="AB84"/>
      <c r="AC84"/>
      <c r="AD84"/>
      <c r="AG84"/>
      <c r="AH84"/>
      <c r="AI84"/>
      <c r="AJ84"/>
      <c r="AK84"/>
      <c r="AL84"/>
      <c r="AM84"/>
      <c r="AN84"/>
      <c r="AO84"/>
      <c r="AP84"/>
      <c r="AQ84"/>
    </row>
    <row r="85" spans="1:43">
      <c r="A85"/>
      <c r="B85"/>
      <c r="C85"/>
      <c r="D85"/>
      <c r="E85"/>
      <c r="F85"/>
      <c r="G85"/>
      <c r="H85"/>
      <c r="I85"/>
      <c r="J85"/>
      <c r="K85"/>
      <c r="L85"/>
      <c r="M85"/>
      <c r="N85"/>
      <c r="O85"/>
      <c r="P85"/>
      <c r="Q85"/>
      <c r="R85"/>
      <c r="S85"/>
      <c r="T85"/>
      <c r="U85"/>
      <c r="V85"/>
      <c r="W85"/>
      <c r="X85"/>
      <c r="Y85"/>
      <c r="Z85"/>
      <c r="AA85"/>
      <c r="AB85"/>
      <c r="AC85"/>
      <c r="AD85"/>
      <c r="AG85"/>
      <c r="AH85"/>
      <c r="AI85"/>
      <c r="AJ85"/>
      <c r="AK85"/>
      <c r="AL85"/>
      <c r="AM85"/>
      <c r="AN85"/>
      <c r="AO85"/>
      <c r="AP85"/>
      <c r="AQ85"/>
    </row>
    <row r="86" spans="1:43">
      <c r="A86"/>
      <c r="B86"/>
      <c r="C86"/>
      <c r="D86"/>
      <c r="E86"/>
      <c r="F86"/>
      <c r="G86"/>
      <c r="H86"/>
      <c r="I86"/>
      <c r="J86"/>
      <c r="K86"/>
      <c r="L86"/>
      <c r="M86"/>
      <c r="N86"/>
      <c r="O86"/>
      <c r="P86"/>
      <c r="Q86"/>
      <c r="R86"/>
      <c r="S86"/>
      <c r="T86"/>
      <c r="U86"/>
      <c r="V86"/>
      <c r="W86"/>
      <c r="X86"/>
      <c r="Y86"/>
      <c r="Z86"/>
      <c r="AA86"/>
      <c r="AB86"/>
      <c r="AC86"/>
      <c r="AD86"/>
      <c r="AG86"/>
      <c r="AH86"/>
      <c r="AI86"/>
      <c r="AJ86"/>
      <c r="AK86"/>
      <c r="AL86"/>
      <c r="AM86"/>
      <c r="AN86"/>
      <c r="AO86"/>
      <c r="AP86"/>
      <c r="AQ86"/>
    </row>
    <row r="87" spans="1:43">
      <c r="A87"/>
      <c r="B87"/>
      <c r="C87"/>
      <c r="D87"/>
      <c r="E87"/>
      <c r="F87"/>
      <c r="G87"/>
      <c r="H87"/>
      <c r="I87"/>
      <c r="J87"/>
      <c r="K87"/>
      <c r="L87"/>
      <c r="M87"/>
      <c r="N87"/>
      <c r="O87"/>
      <c r="P87"/>
      <c r="Q87"/>
      <c r="R87"/>
      <c r="S87"/>
      <c r="T87"/>
      <c r="U87"/>
      <c r="V87"/>
      <c r="W87"/>
      <c r="X87"/>
      <c r="Y87"/>
      <c r="Z87"/>
      <c r="AA87"/>
      <c r="AB87"/>
      <c r="AC87"/>
      <c r="AD87"/>
      <c r="AG87"/>
      <c r="AH87"/>
      <c r="AI87"/>
      <c r="AJ87"/>
      <c r="AK87"/>
      <c r="AL87"/>
      <c r="AM87"/>
      <c r="AN87"/>
      <c r="AO87"/>
      <c r="AP87"/>
      <c r="AQ87"/>
    </row>
    <row r="88" spans="1:43">
      <c r="A88"/>
      <c r="B88"/>
      <c r="C88"/>
      <c r="D88"/>
      <c r="E88"/>
      <c r="F88"/>
      <c r="G88"/>
      <c r="H88"/>
      <c r="I88"/>
      <c r="J88"/>
      <c r="K88"/>
      <c r="L88"/>
      <c r="M88"/>
      <c r="N88"/>
      <c r="O88"/>
      <c r="P88"/>
      <c r="Q88"/>
      <c r="R88"/>
      <c r="S88"/>
      <c r="T88"/>
      <c r="U88"/>
      <c r="V88"/>
      <c r="W88"/>
      <c r="X88"/>
      <c r="Y88"/>
      <c r="Z88"/>
      <c r="AA88"/>
      <c r="AB88"/>
      <c r="AC88"/>
      <c r="AD88"/>
      <c r="AG88"/>
      <c r="AH88"/>
      <c r="AI88"/>
      <c r="AJ88"/>
      <c r="AK88"/>
      <c r="AL88"/>
      <c r="AM88"/>
      <c r="AN88"/>
      <c r="AO88"/>
      <c r="AP88"/>
      <c r="AQ88"/>
    </row>
    <row r="89" spans="1:43">
      <c r="A89"/>
      <c r="B89"/>
      <c r="C89"/>
      <c r="D89"/>
      <c r="E89"/>
      <c r="F89"/>
      <c r="G89"/>
      <c r="H89"/>
      <c r="I89"/>
      <c r="J89"/>
      <c r="K89"/>
      <c r="L89"/>
      <c r="M89"/>
      <c r="N89"/>
      <c r="O89"/>
      <c r="P89"/>
      <c r="Q89"/>
      <c r="R89"/>
      <c r="S89"/>
      <c r="T89"/>
      <c r="U89"/>
      <c r="V89"/>
      <c r="W89"/>
      <c r="X89"/>
      <c r="Y89"/>
      <c r="Z89"/>
      <c r="AA89"/>
      <c r="AB89"/>
      <c r="AC89"/>
      <c r="AD89"/>
      <c r="AG89"/>
      <c r="AH89"/>
      <c r="AI89"/>
      <c r="AJ89"/>
      <c r="AK89"/>
      <c r="AL89"/>
      <c r="AM89"/>
      <c r="AN89"/>
      <c r="AO89"/>
      <c r="AP89"/>
      <c r="AQ89"/>
    </row>
    <row r="90" spans="1:43">
      <c r="A90"/>
      <c r="B90"/>
      <c r="C90"/>
      <c r="D90"/>
      <c r="E90"/>
      <c r="F90"/>
      <c r="G90"/>
      <c r="H90"/>
      <c r="I90"/>
      <c r="J90"/>
      <c r="K90"/>
      <c r="L90"/>
      <c r="M90"/>
      <c r="N90"/>
      <c r="O90"/>
      <c r="P90"/>
      <c r="Q90"/>
      <c r="R90"/>
      <c r="S90"/>
      <c r="T90"/>
      <c r="U90"/>
      <c r="V90"/>
      <c r="W90"/>
      <c r="X90"/>
      <c r="Y90"/>
      <c r="Z90"/>
      <c r="AA90"/>
      <c r="AB90"/>
      <c r="AC90"/>
      <c r="AD90"/>
      <c r="AG90"/>
      <c r="AH90"/>
      <c r="AI90"/>
      <c r="AJ90"/>
      <c r="AK90"/>
      <c r="AL90"/>
      <c r="AM90"/>
      <c r="AN90"/>
      <c r="AO90"/>
      <c r="AP90"/>
      <c r="AQ90"/>
    </row>
    <row r="91" spans="1:43">
      <c r="A91"/>
      <c r="B91"/>
      <c r="C91"/>
      <c r="D91"/>
      <c r="E91"/>
      <c r="F91"/>
      <c r="G91"/>
      <c r="H91"/>
      <c r="I91"/>
      <c r="J91"/>
      <c r="K91"/>
      <c r="L91"/>
      <c r="M91"/>
      <c r="N91"/>
      <c r="O91"/>
      <c r="P91"/>
      <c r="Q91"/>
      <c r="R91"/>
      <c r="S91"/>
      <c r="T91"/>
      <c r="U91"/>
      <c r="V91"/>
      <c r="W91"/>
      <c r="X91"/>
      <c r="Y91"/>
      <c r="Z91"/>
      <c r="AA91"/>
      <c r="AB91"/>
      <c r="AC91"/>
      <c r="AD91"/>
      <c r="AG91"/>
      <c r="AH91"/>
      <c r="AI91"/>
      <c r="AJ91"/>
      <c r="AK91"/>
      <c r="AL91"/>
      <c r="AM91"/>
      <c r="AN91"/>
      <c r="AO91"/>
      <c r="AP91"/>
      <c r="AQ91"/>
    </row>
    <row r="92" spans="1:43">
      <c r="A92"/>
      <c r="B92"/>
      <c r="C92"/>
      <c r="D92"/>
      <c r="E92"/>
      <c r="F92"/>
      <c r="G92"/>
      <c r="H92"/>
      <c r="I92"/>
      <c r="J92"/>
      <c r="K92"/>
      <c r="L92"/>
      <c r="M92"/>
      <c r="N92"/>
      <c r="O92"/>
      <c r="P92"/>
      <c r="Q92"/>
      <c r="R92"/>
      <c r="S92"/>
      <c r="T92"/>
      <c r="U92"/>
      <c r="V92"/>
      <c r="W92"/>
      <c r="X92"/>
      <c r="Y92"/>
      <c r="Z92"/>
      <c r="AA92"/>
      <c r="AB92"/>
      <c r="AC92"/>
      <c r="AD92"/>
      <c r="AG92"/>
      <c r="AH92"/>
      <c r="AI92"/>
      <c r="AJ92"/>
      <c r="AK92"/>
      <c r="AL92"/>
      <c r="AM92"/>
      <c r="AN92"/>
      <c r="AO92"/>
      <c r="AP92"/>
      <c r="AQ92"/>
    </row>
    <row r="93" spans="1:43">
      <c r="A93"/>
      <c r="B93"/>
      <c r="C93"/>
      <c r="D93"/>
      <c r="E93"/>
      <c r="F93"/>
      <c r="G93"/>
      <c r="H93"/>
      <c r="I93"/>
      <c r="J93"/>
      <c r="K93"/>
      <c r="L93"/>
      <c r="M93"/>
      <c r="N93"/>
      <c r="O93"/>
      <c r="P93"/>
      <c r="Q93"/>
      <c r="R93"/>
      <c r="S93"/>
      <c r="T93"/>
      <c r="U93"/>
      <c r="V93"/>
      <c r="W93"/>
      <c r="X93"/>
      <c r="Y93"/>
      <c r="Z93"/>
      <c r="AA93"/>
      <c r="AB93"/>
      <c r="AC93"/>
      <c r="AD93"/>
      <c r="AG93"/>
      <c r="AH93"/>
      <c r="AI93"/>
      <c r="AJ93"/>
      <c r="AK93"/>
      <c r="AL93"/>
      <c r="AM93"/>
      <c r="AN93"/>
      <c r="AO93"/>
      <c r="AP93"/>
      <c r="AQ93"/>
    </row>
    <row r="94" spans="1:43">
      <c r="A94"/>
      <c r="B94"/>
      <c r="C94"/>
      <c r="D94"/>
      <c r="E94"/>
      <c r="F94"/>
      <c r="G94"/>
      <c r="H94"/>
      <c r="I94"/>
      <c r="J94"/>
      <c r="K94"/>
      <c r="L94"/>
      <c r="M94"/>
      <c r="N94"/>
      <c r="O94"/>
      <c r="P94"/>
      <c r="Q94"/>
      <c r="R94"/>
      <c r="S94"/>
      <c r="T94"/>
      <c r="U94"/>
      <c r="V94"/>
      <c r="W94"/>
      <c r="X94"/>
      <c r="Y94"/>
      <c r="Z94"/>
      <c r="AA94"/>
      <c r="AB94"/>
      <c r="AC94"/>
      <c r="AD94"/>
      <c r="AG94"/>
      <c r="AH94"/>
      <c r="AI94"/>
      <c r="AJ94"/>
      <c r="AK94"/>
      <c r="AL94"/>
      <c r="AM94"/>
      <c r="AN94"/>
      <c r="AO94"/>
      <c r="AP94"/>
      <c r="AQ94"/>
    </row>
    <row r="95" spans="1:43">
      <c r="A95"/>
      <c r="B95"/>
      <c r="C95"/>
      <c r="D95"/>
      <c r="E95"/>
      <c r="F95"/>
      <c r="G95"/>
      <c r="H95"/>
      <c r="I95"/>
      <c r="J95"/>
      <c r="K95"/>
      <c r="L95"/>
      <c r="M95"/>
      <c r="N95"/>
      <c r="O95"/>
      <c r="P95"/>
      <c r="Q95"/>
      <c r="R95"/>
      <c r="S95"/>
      <c r="T95"/>
      <c r="U95"/>
      <c r="V95"/>
      <c r="W95"/>
      <c r="X95"/>
      <c r="Y95"/>
      <c r="Z95"/>
      <c r="AA95"/>
      <c r="AB95"/>
      <c r="AC95"/>
      <c r="AD95"/>
      <c r="AG95"/>
      <c r="AH95"/>
      <c r="AI95"/>
      <c r="AJ95"/>
      <c r="AK95"/>
      <c r="AL95"/>
      <c r="AM95"/>
      <c r="AN95"/>
      <c r="AO95"/>
      <c r="AP95"/>
      <c r="AQ95"/>
    </row>
    <row r="96" spans="1:43">
      <c r="A96"/>
      <c r="B96"/>
      <c r="C96"/>
      <c r="D96"/>
      <c r="E96"/>
      <c r="F96"/>
      <c r="G96"/>
      <c r="H96"/>
      <c r="I96"/>
      <c r="J96"/>
      <c r="K96"/>
      <c r="L96"/>
      <c r="M96"/>
      <c r="N96"/>
      <c r="O96"/>
      <c r="P96"/>
      <c r="Q96"/>
      <c r="R96"/>
      <c r="S96"/>
      <c r="T96"/>
      <c r="U96"/>
      <c r="V96"/>
      <c r="W96"/>
      <c r="X96"/>
      <c r="Y96"/>
      <c r="Z96"/>
      <c r="AA96"/>
      <c r="AB96"/>
      <c r="AC96"/>
      <c r="AD96"/>
      <c r="AG96"/>
      <c r="AH96"/>
      <c r="AI96"/>
      <c r="AJ96"/>
      <c r="AK96"/>
      <c r="AL96"/>
      <c r="AM96"/>
      <c r="AN96"/>
      <c r="AO96"/>
      <c r="AP96"/>
      <c r="AQ96"/>
    </row>
    <row r="97" spans="1:43">
      <c r="A97"/>
      <c r="B97"/>
      <c r="C97"/>
      <c r="D97"/>
      <c r="E97"/>
      <c r="F97"/>
      <c r="G97"/>
      <c r="H97"/>
      <c r="I97"/>
      <c r="J97"/>
      <c r="K97"/>
      <c r="L97"/>
      <c r="M97"/>
      <c r="N97"/>
      <c r="O97"/>
      <c r="P97"/>
      <c r="Q97"/>
      <c r="R97"/>
      <c r="S97"/>
      <c r="T97"/>
      <c r="U97"/>
      <c r="V97"/>
      <c r="W97"/>
      <c r="X97"/>
      <c r="Y97"/>
      <c r="Z97"/>
      <c r="AA97"/>
      <c r="AB97"/>
      <c r="AC97"/>
      <c r="AD97"/>
      <c r="AG97"/>
      <c r="AH97"/>
      <c r="AI97"/>
      <c r="AJ97"/>
      <c r="AK97"/>
      <c r="AL97"/>
      <c r="AM97"/>
      <c r="AN97"/>
      <c r="AO97"/>
      <c r="AP97"/>
      <c r="AQ97"/>
    </row>
    <row r="98" spans="1:43">
      <c r="A98"/>
      <c r="B98"/>
      <c r="C98"/>
      <c r="D98"/>
      <c r="E98"/>
      <c r="F98"/>
      <c r="G98"/>
      <c r="H98"/>
      <c r="I98"/>
      <c r="J98"/>
      <c r="K98"/>
      <c r="L98"/>
      <c r="M98"/>
      <c r="N98"/>
      <c r="O98"/>
      <c r="P98"/>
      <c r="Q98"/>
      <c r="R98"/>
      <c r="S98"/>
      <c r="T98"/>
      <c r="U98"/>
      <c r="V98"/>
      <c r="W98"/>
      <c r="X98"/>
      <c r="Y98"/>
      <c r="Z98"/>
      <c r="AA98"/>
      <c r="AB98"/>
      <c r="AC98"/>
      <c r="AD98"/>
      <c r="AG98"/>
      <c r="AH98"/>
      <c r="AI98"/>
      <c r="AJ98"/>
      <c r="AK98"/>
      <c r="AL98"/>
      <c r="AM98"/>
      <c r="AN98"/>
      <c r="AO98"/>
      <c r="AP98"/>
      <c r="AQ98"/>
    </row>
    <row r="99" spans="1:43">
      <c r="A99"/>
      <c r="B99"/>
      <c r="C99"/>
      <c r="D99"/>
      <c r="E99"/>
      <c r="F99"/>
      <c r="G99"/>
      <c r="H99"/>
      <c r="I99"/>
      <c r="J99"/>
      <c r="K99"/>
      <c r="L99"/>
      <c r="M99"/>
      <c r="N99"/>
      <c r="O99"/>
      <c r="P99"/>
      <c r="Q99"/>
      <c r="R99"/>
      <c r="S99"/>
      <c r="T99"/>
      <c r="U99"/>
      <c r="V99"/>
      <c r="W99"/>
      <c r="X99"/>
      <c r="Y99"/>
      <c r="Z99"/>
      <c r="AA99"/>
      <c r="AB99"/>
      <c r="AC99"/>
      <c r="AD99"/>
      <c r="AG99"/>
      <c r="AH99"/>
      <c r="AI99"/>
      <c r="AJ99"/>
      <c r="AK99"/>
      <c r="AL99"/>
      <c r="AM99"/>
      <c r="AN99"/>
      <c r="AO99"/>
      <c r="AP99"/>
      <c r="AQ99"/>
    </row>
    <row r="100" spans="1:43">
      <c r="A100"/>
      <c r="B100"/>
      <c r="C100"/>
      <c r="D100"/>
      <c r="E100"/>
      <c r="F100"/>
      <c r="G100"/>
      <c r="H100"/>
      <c r="I100"/>
      <c r="J100"/>
      <c r="K100"/>
      <c r="L100"/>
      <c r="M100"/>
      <c r="N100"/>
      <c r="O100"/>
      <c r="P100"/>
      <c r="Q100"/>
      <c r="R100"/>
      <c r="S100"/>
      <c r="T100"/>
      <c r="U100"/>
      <c r="V100"/>
      <c r="W100"/>
      <c r="X100"/>
      <c r="Y100"/>
      <c r="Z100"/>
      <c r="AA100"/>
      <c r="AB100"/>
      <c r="AC100"/>
      <c r="AD100"/>
      <c r="AG100"/>
      <c r="AH100"/>
      <c r="AI100"/>
      <c r="AJ100"/>
      <c r="AK100"/>
      <c r="AL100"/>
      <c r="AM100"/>
      <c r="AN100"/>
      <c r="AO100"/>
      <c r="AP100"/>
      <c r="AQ100"/>
    </row>
    <row r="101" spans="1:43">
      <c r="A101"/>
      <c r="B101"/>
      <c r="C101"/>
      <c r="D101"/>
      <c r="E101"/>
      <c r="F101"/>
      <c r="G101"/>
      <c r="H101"/>
      <c r="I101"/>
      <c r="J101"/>
      <c r="K101"/>
      <c r="L101"/>
      <c r="M101"/>
      <c r="N101"/>
      <c r="O101"/>
      <c r="P101"/>
      <c r="Q101"/>
      <c r="R101"/>
      <c r="S101"/>
      <c r="T101"/>
      <c r="U101"/>
      <c r="V101"/>
      <c r="W101"/>
      <c r="X101"/>
      <c r="Y101"/>
      <c r="Z101"/>
      <c r="AA101"/>
      <c r="AB101"/>
      <c r="AC101"/>
      <c r="AD101"/>
      <c r="AG101"/>
      <c r="AH101"/>
      <c r="AI101"/>
      <c r="AJ101"/>
      <c r="AK101"/>
      <c r="AL101"/>
      <c r="AM101"/>
      <c r="AN101"/>
      <c r="AO101"/>
      <c r="AP101"/>
      <c r="AQ101"/>
    </row>
    <row r="102" spans="1:43">
      <c r="A102"/>
      <c r="B102"/>
      <c r="C102"/>
      <c r="D102"/>
      <c r="E102"/>
      <c r="F102"/>
      <c r="G102"/>
      <c r="H102"/>
      <c r="I102"/>
      <c r="J102"/>
      <c r="K102"/>
      <c r="L102"/>
      <c r="M102"/>
      <c r="N102"/>
      <c r="O102"/>
      <c r="P102"/>
      <c r="Q102"/>
      <c r="R102"/>
      <c r="S102"/>
      <c r="T102"/>
      <c r="U102"/>
      <c r="V102"/>
      <c r="W102"/>
      <c r="X102"/>
      <c r="Y102"/>
      <c r="Z102"/>
      <c r="AA102"/>
      <c r="AB102"/>
      <c r="AC102"/>
      <c r="AD102"/>
      <c r="AG102"/>
      <c r="AH102"/>
      <c r="AI102"/>
      <c r="AJ102"/>
      <c r="AK102"/>
      <c r="AL102"/>
      <c r="AM102"/>
      <c r="AN102"/>
      <c r="AO102"/>
      <c r="AP102"/>
      <c r="AQ102"/>
    </row>
    <row r="103" spans="1:43">
      <c r="A103"/>
      <c r="B103"/>
      <c r="C103"/>
      <c r="D103"/>
      <c r="E103"/>
      <c r="F103"/>
      <c r="G103"/>
      <c r="H103"/>
      <c r="I103"/>
      <c r="J103"/>
      <c r="K103"/>
      <c r="L103"/>
      <c r="M103"/>
      <c r="N103"/>
      <c r="O103"/>
      <c r="P103"/>
      <c r="Q103"/>
      <c r="R103"/>
      <c r="S103"/>
      <c r="T103"/>
      <c r="U103"/>
      <c r="V103"/>
      <c r="W103"/>
      <c r="X103"/>
      <c r="Y103"/>
      <c r="Z103"/>
      <c r="AA103"/>
      <c r="AB103"/>
      <c r="AC103"/>
      <c r="AD103"/>
      <c r="AG103"/>
      <c r="AH103"/>
      <c r="AI103"/>
      <c r="AJ103"/>
      <c r="AK103"/>
      <c r="AL103"/>
      <c r="AM103"/>
      <c r="AN103"/>
      <c r="AO103"/>
      <c r="AP103"/>
      <c r="AQ103"/>
    </row>
    <row r="104" spans="1:43">
      <c r="A104"/>
      <c r="B104"/>
      <c r="C104"/>
      <c r="D104"/>
      <c r="E104"/>
      <c r="F104"/>
      <c r="G104"/>
      <c r="H104"/>
      <c r="I104"/>
      <c r="J104"/>
      <c r="K104"/>
      <c r="L104"/>
      <c r="M104"/>
      <c r="N104"/>
      <c r="O104"/>
      <c r="P104"/>
      <c r="Q104"/>
      <c r="R104"/>
      <c r="S104"/>
      <c r="T104"/>
      <c r="U104"/>
      <c r="V104"/>
      <c r="W104"/>
      <c r="X104"/>
      <c r="Y104"/>
      <c r="Z104"/>
      <c r="AA104"/>
      <c r="AB104"/>
      <c r="AC104"/>
      <c r="AD104"/>
      <c r="AG104"/>
      <c r="AH104"/>
      <c r="AI104"/>
      <c r="AJ104"/>
      <c r="AK104"/>
      <c r="AL104"/>
      <c r="AM104"/>
      <c r="AN104"/>
      <c r="AO104"/>
      <c r="AP104"/>
      <c r="AQ104"/>
    </row>
    <row r="105" spans="1:43">
      <c r="A105"/>
      <c r="B105"/>
      <c r="C105"/>
      <c r="D105"/>
      <c r="E105"/>
      <c r="F105"/>
      <c r="G105"/>
      <c r="H105"/>
      <c r="I105"/>
      <c r="J105"/>
      <c r="K105"/>
      <c r="L105"/>
      <c r="M105"/>
      <c r="N105"/>
      <c r="O105"/>
      <c r="P105"/>
      <c r="Q105"/>
      <c r="R105"/>
      <c r="S105"/>
      <c r="T105"/>
      <c r="U105"/>
      <c r="V105"/>
      <c r="W105"/>
      <c r="X105"/>
      <c r="Y105"/>
      <c r="Z105"/>
      <c r="AA105"/>
      <c r="AB105"/>
      <c r="AC105"/>
      <c r="AD105"/>
      <c r="AG105"/>
      <c r="AH105"/>
      <c r="AI105"/>
      <c r="AJ105"/>
      <c r="AK105"/>
      <c r="AL105"/>
      <c r="AM105"/>
      <c r="AN105"/>
      <c r="AO105"/>
      <c r="AP105"/>
      <c r="AQ105"/>
    </row>
    <row r="106" spans="1:43">
      <c r="A106"/>
      <c r="B106"/>
      <c r="C106"/>
      <c r="D106"/>
      <c r="E106"/>
      <c r="F106"/>
      <c r="G106"/>
      <c r="H106"/>
      <c r="I106"/>
      <c r="J106"/>
      <c r="K106"/>
      <c r="L106"/>
      <c r="M106"/>
      <c r="N106"/>
      <c r="O106"/>
      <c r="P106"/>
      <c r="Q106"/>
      <c r="R106"/>
      <c r="S106"/>
      <c r="T106"/>
      <c r="U106"/>
      <c r="V106"/>
      <c r="W106"/>
      <c r="X106"/>
      <c r="Y106"/>
      <c r="Z106"/>
      <c r="AA106"/>
      <c r="AB106"/>
      <c r="AC106"/>
      <c r="AD106"/>
      <c r="AG106"/>
      <c r="AH106"/>
      <c r="AI106"/>
      <c r="AJ106"/>
      <c r="AK106"/>
      <c r="AL106"/>
      <c r="AM106"/>
      <c r="AN106"/>
      <c r="AO106"/>
      <c r="AP106"/>
      <c r="AQ106"/>
    </row>
    <row r="107" spans="1:43">
      <c r="A107"/>
      <c r="B107"/>
      <c r="C107"/>
      <c r="D107"/>
      <c r="E107"/>
      <c r="F107"/>
      <c r="G107"/>
      <c r="H107"/>
      <c r="I107"/>
      <c r="J107"/>
      <c r="K107"/>
      <c r="L107"/>
      <c r="M107"/>
      <c r="N107"/>
      <c r="O107"/>
      <c r="P107"/>
      <c r="Q107"/>
      <c r="R107"/>
      <c r="S107"/>
      <c r="T107"/>
      <c r="U107"/>
      <c r="V107"/>
      <c r="W107"/>
      <c r="X107"/>
      <c r="Y107"/>
      <c r="Z107"/>
      <c r="AA107"/>
      <c r="AB107"/>
      <c r="AC107"/>
      <c r="AD107"/>
      <c r="AG107"/>
      <c r="AH107"/>
      <c r="AI107"/>
      <c r="AJ107"/>
      <c r="AK107"/>
      <c r="AL107"/>
      <c r="AM107"/>
      <c r="AN107"/>
      <c r="AO107"/>
      <c r="AP107"/>
      <c r="AQ107"/>
    </row>
    <row r="108" spans="1:43">
      <c r="A108"/>
      <c r="B108"/>
      <c r="C108"/>
      <c r="D108"/>
      <c r="E108"/>
      <c r="F108"/>
      <c r="G108"/>
      <c r="H108"/>
      <c r="I108"/>
      <c r="J108"/>
      <c r="K108"/>
      <c r="L108"/>
      <c r="M108"/>
      <c r="N108"/>
      <c r="O108"/>
      <c r="P108"/>
      <c r="Q108"/>
      <c r="R108"/>
      <c r="S108"/>
      <c r="T108"/>
      <c r="U108"/>
      <c r="V108"/>
      <c r="W108"/>
      <c r="X108"/>
      <c r="Y108"/>
      <c r="Z108"/>
      <c r="AA108"/>
      <c r="AB108"/>
      <c r="AC108"/>
      <c r="AD108"/>
      <c r="AG108"/>
      <c r="AH108"/>
      <c r="AI108"/>
      <c r="AJ108"/>
      <c r="AK108"/>
      <c r="AL108"/>
      <c r="AM108"/>
      <c r="AN108"/>
      <c r="AO108"/>
      <c r="AP108"/>
      <c r="AQ108"/>
    </row>
    <row r="109" spans="1:43">
      <c r="A109"/>
      <c r="B109"/>
      <c r="C109"/>
      <c r="D109"/>
      <c r="E109"/>
      <c r="F109"/>
      <c r="G109"/>
      <c r="H109"/>
      <c r="I109"/>
      <c r="J109"/>
      <c r="K109"/>
      <c r="L109"/>
      <c r="M109"/>
      <c r="N109"/>
      <c r="O109"/>
      <c r="P109"/>
      <c r="Q109"/>
      <c r="R109"/>
      <c r="S109"/>
      <c r="T109"/>
      <c r="U109"/>
      <c r="V109"/>
      <c r="W109"/>
      <c r="X109"/>
      <c r="Y109"/>
      <c r="Z109"/>
      <c r="AA109"/>
      <c r="AB109"/>
      <c r="AC109"/>
      <c r="AD109"/>
      <c r="AG109"/>
      <c r="AH109"/>
      <c r="AI109"/>
      <c r="AJ109"/>
      <c r="AK109"/>
      <c r="AL109"/>
      <c r="AM109"/>
      <c r="AN109"/>
      <c r="AO109"/>
      <c r="AP109"/>
      <c r="AQ109"/>
    </row>
    <row r="110" spans="1:43">
      <c r="A110"/>
      <c r="B110"/>
      <c r="C110"/>
      <c r="D110"/>
      <c r="E110"/>
      <c r="F110"/>
      <c r="G110"/>
      <c r="H110"/>
      <c r="I110"/>
      <c r="J110"/>
      <c r="K110"/>
      <c r="L110"/>
      <c r="M110"/>
      <c r="N110"/>
      <c r="O110"/>
      <c r="P110"/>
      <c r="Q110"/>
      <c r="R110"/>
      <c r="S110"/>
      <c r="T110"/>
      <c r="U110"/>
      <c r="V110"/>
      <c r="W110"/>
      <c r="X110"/>
      <c r="Y110"/>
      <c r="Z110"/>
      <c r="AA110"/>
      <c r="AB110"/>
      <c r="AC110"/>
      <c r="AD110"/>
      <c r="AG110"/>
      <c r="AH110"/>
      <c r="AI110"/>
      <c r="AJ110"/>
      <c r="AK110"/>
      <c r="AL110"/>
      <c r="AM110"/>
      <c r="AN110"/>
      <c r="AO110"/>
      <c r="AP110"/>
      <c r="AQ110"/>
    </row>
    <row r="111" spans="1:43">
      <c r="A111"/>
      <c r="B111"/>
      <c r="C111"/>
      <c r="D111"/>
      <c r="E111"/>
      <c r="F111"/>
      <c r="G111"/>
      <c r="H111"/>
      <c r="I111"/>
      <c r="J111"/>
      <c r="K111"/>
      <c r="L111"/>
      <c r="M111"/>
      <c r="N111"/>
      <c r="O111"/>
      <c r="P111"/>
      <c r="Q111"/>
      <c r="R111"/>
      <c r="S111"/>
      <c r="T111"/>
      <c r="U111"/>
      <c r="V111"/>
      <c r="W111"/>
      <c r="X111"/>
      <c r="Y111"/>
      <c r="Z111"/>
      <c r="AA111"/>
      <c r="AB111"/>
      <c r="AC111"/>
      <c r="AD111"/>
      <c r="AG111"/>
      <c r="AH111"/>
      <c r="AI111"/>
      <c r="AJ111"/>
      <c r="AK111"/>
      <c r="AL111"/>
      <c r="AM111"/>
      <c r="AN111"/>
      <c r="AO111"/>
      <c r="AP111"/>
      <c r="AQ111"/>
    </row>
    <row r="112" spans="1:43">
      <c r="A112"/>
      <c r="B112"/>
      <c r="C112"/>
      <c r="D112"/>
      <c r="E112"/>
      <c r="F112"/>
      <c r="G112"/>
      <c r="H112"/>
      <c r="I112"/>
      <c r="J112"/>
      <c r="K112"/>
      <c r="L112"/>
      <c r="M112"/>
      <c r="N112"/>
      <c r="O112"/>
      <c r="P112"/>
      <c r="Q112"/>
      <c r="R112"/>
      <c r="S112"/>
      <c r="T112"/>
      <c r="U112"/>
      <c r="V112"/>
      <c r="W112"/>
      <c r="X112"/>
      <c r="Y112"/>
      <c r="Z112"/>
      <c r="AA112"/>
      <c r="AB112"/>
      <c r="AC112"/>
      <c r="AD112"/>
      <c r="AG112"/>
      <c r="AH112"/>
      <c r="AI112"/>
      <c r="AJ112"/>
      <c r="AK112"/>
      <c r="AL112"/>
      <c r="AM112"/>
      <c r="AN112"/>
      <c r="AO112"/>
      <c r="AP112"/>
      <c r="AQ112"/>
    </row>
    <row r="113" spans="1:43">
      <c r="A113"/>
      <c r="B113"/>
      <c r="C113"/>
      <c r="D113"/>
      <c r="E113"/>
      <c r="F113"/>
      <c r="G113"/>
      <c r="H113"/>
      <c r="I113"/>
      <c r="J113"/>
      <c r="K113"/>
      <c r="L113"/>
      <c r="M113"/>
      <c r="N113"/>
      <c r="O113"/>
      <c r="P113"/>
      <c r="Q113"/>
      <c r="R113"/>
      <c r="S113"/>
      <c r="T113"/>
      <c r="U113"/>
      <c r="V113"/>
      <c r="W113"/>
      <c r="X113"/>
      <c r="Y113"/>
      <c r="Z113"/>
      <c r="AA113"/>
      <c r="AB113"/>
      <c r="AC113"/>
      <c r="AD113"/>
      <c r="AG113"/>
      <c r="AH113"/>
      <c r="AI113"/>
      <c r="AJ113"/>
      <c r="AK113"/>
      <c r="AL113"/>
      <c r="AM113"/>
      <c r="AN113"/>
      <c r="AO113"/>
      <c r="AP113"/>
      <c r="AQ113"/>
    </row>
    <row r="114" spans="1:43">
      <c r="A114"/>
      <c r="B114"/>
      <c r="C114"/>
      <c r="D114"/>
      <c r="E114"/>
      <c r="F114"/>
      <c r="G114"/>
      <c r="H114"/>
      <c r="I114"/>
      <c r="J114"/>
      <c r="K114"/>
      <c r="L114"/>
      <c r="M114"/>
      <c r="N114"/>
      <c r="O114"/>
      <c r="P114"/>
      <c r="Q114"/>
      <c r="R114"/>
      <c r="S114"/>
      <c r="T114"/>
      <c r="U114"/>
      <c r="V114"/>
      <c r="W114"/>
      <c r="X114"/>
      <c r="Y114"/>
      <c r="Z114"/>
      <c r="AA114"/>
      <c r="AB114"/>
      <c r="AC114"/>
      <c r="AD114"/>
      <c r="AG114"/>
      <c r="AH114"/>
      <c r="AI114"/>
      <c r="AJ114"/>
      <c r="AK114"/>
      <c r="AL114"/>
      <c r="AM114"/>
      <c r="AN114"/>
      <c r="AO114"/>
      <c r="AP114"/>
      <c r="AQ114"/>
    </row>
    <row r="115" spans="1:43">
      <c r="A115"/>
      <c r="B115"/>
      <c r="C115"/>
      <c r="D115"/>
      <c r="E115"/>
      <c r="F115"/>
      <c r="G115"/>
      <c r="H115"/>
      <c r="I115"/>
      <c r="J115"/>
      <c r="K115"/>
      <c r="L115"/>
      <c r="M115"/>
      <c r="N115"/>
      <c r="O115"/>
      <c r="P115"/>
      <c r="Q115"/>
      <c r="R115"/>
      <c r="S115"/>
      <c r="T115"/>
      <c r="U115"/>
      <c r="V115"/>
      <c r="W115"/>
      <c r="X115"/>
      <c r="Y115"/>
      <c r="Z115"/>
      <c r="AA115"/>
      <c r="AB115"/>
      <c r="AC115"/>
      <c r="AD115"/>
      <c r="AG115"/>
      <c r="AH115"/>
      <c r="AI115"/>
      <c r="AJ115"/>
      <c r="AK115"/>
      <c r="AL115"/>
      <c r="AM115"/>
      <c r="AN115"/>
      <c r="AO115"/>
      <c r="AP115"/>
      <c r="AQ115"/>
    </row>
    <row r="116" spans="1:43">
      <c r="A116"/>
      <c r="B116"/>
      <c r="C116"/>
      <c r="D116"/>
      <c r="E116"/>
      <c r="F116"/>
      <c r="G116"/>
      <c r="H116"/>
      <c r="I116"/>
      <c r="J116"/>
      <c r="K116"/>
      <c r="L116"/>
      <c r="M116"/>
      <c r="N116"/>
      <c r="O116"/>
      <c r="P116"/>
      <c r="Q116"/>
      <c r="R116"/>
      <c r="S116"/>
      <c r="T116"/>
      <c r="U116"/>
      <c r="V116"/>
      <c r="W116"/>
      <c r="X116"/>
      <c r="Y116"/>
      <c r="Z116"/>
      <c r="AA116"/>
      <c r="AB116"/>
      <c r="AC116"/>
      <c r="AD116"/>
      <c r="AG116"/>
      <c r="AH116"/>
      <c r="AI116"/>
      <c r="AJ116"/>
      <c r="AK116"/>
      <c r="AL116"/>
      <c r="AM116"/>
      <c r="AN116"/>
      <c r="AO116"/>
      <c r="AP116"/>
      <c r="AQ116"/>
    </row>
    <row r="117" spans="1:43">
      <c r="A117"/>
      <c r="B117"/>
      <c r="C117"/>
      <c r="D117"/>
      <c r="E117"/>
      <c r="F117"/>
      <c r="G117"/>
      <c r="H117"/>
      <c r="I117"/>
      <c r="J117"/>
      <c r="K117"/>
      <c r="L117"/>
      <c r="M117"/>
      <c r="N117"/>
      <c r="O117"/>
      <c r="P117"/>
      <c r="Q117"/>
      <c r="R117"/>
      <c r="S117"/>
      <c r="T117"/>
      <c r="U117"/>
      <c r="V117"/>
      <c r="W117"/>
      <c r="X117"/>
      <c r="Y117"/>
      <c r="Z117"/>
      <c r="AA117"/>
      <c r="AB117"/>
      <c r="AC117"/>
      <c r="AD117"/>
      <c r="AG117"/>
      <c r="AH117"/>
      <c r="AI117"/>
      <c r="AJ117"/>
      <c r="AK117"/>
      <c r="AL117"/>
      <c r="AM117"/>
      <c r="AN117"/>
      <c r="AO117"/>
      <c r="AP117"/>
      <c r="AQ117"/>
    </row>
    <row r="118" spans="1:43">
      <c r="A118"/>
      <c r="B118"/>
      <c r="C118"/>
      <c r="D118"/>
      <c r="E118"/>
      <c r="F118"/>
      <c r="G118"/>
      <c r="H118"/>
      <c r="I118"/>
      <c r="J118"/>
      <c r="K118"/>
      <c r="L118"/>
      <c r="M118"/>
      <c r="N118"/>
      <c r="O118"/>
      <c r="P118"/>
      <c r="Q118"/>
      <c r="R118"/>
      <c r="S118"/>
      <c r="T118"/>
      <c r="U118"/>
      <c r="V118"/>
      <c r="W118"/>
      <c r="X118"/>
      <c r="Y118"/>
      <c r="Z118"/>
      <c r="AA118"/>
      <c r="AB118"/>
      <c r="AC118"/>
      <c r="AD118"/>
      <c r="AG118"/>
      <c r="AH118"/>
      <c r="AI118"/>
      <c r="AJ118"/>
      <c r="AK118"/>
      <c r="AL118"/>
      <c r="AM118"/>
      <c r="AN118"/>
      <c r="AO118"/>
      <c r="AP118"/>
      <c r="AQ118"/>
    </row>
    <row r="119" spans="1:43">
      <c r="A119"/>
      <c r="B119"/>
      <c r="C119"/>
      <c r="D119"/>
      <c r="E119"/>
      <c r="F119"/>
      <c r="G119"/>
      <c r="H119"/>
      <c r="I119"/>
      <c r="J119"/>
      <c r="K119"/>
      <c r="L119"/>
      <c r="M119"/>
      <c r="N119"/>
      <c r="O119"/>
      <c r="P119"/>
      <c r="Q119"/>
      <c r="R119"/>
      <c r="S119"/>
      <c r="T119"/>
      <c r="U119"/>
      <c r="V119"/>
      <c r="W119"/>
      <c r="X119"/>
      <c r="Y119"/>
      <c r="Z119"/>
      <c r="AA119"/>
      <c r="AB119"/>
      <c r="AC119"/>
      <c r="AD119"/>
      <c r="AG119"/>
      <c r="AH119"/>
      <c r="AI119"/>
      <c r="AJ119"/>
      <c r="AK119"/>
      <c r="AL119"/>
      <c r="AM119"/>
      <c r="AN119"/>
      <c r="AO119"/>
      <c r="AP119"/>
      <c r="AQ119"/>
    </row>
    <row r="120" spans="1:43">
      <c r="A120"/>
      <c r="B120"/>
      <c r="C120"/>
      <c r="D120"/>
      <c r="E120"/>
      <c r="F120"/>
      <c r="G120"/>
      <c r="H120"/>
      <c r="I120"/>
      <c r="J120"/>
      <c r="K120"/>
      <c r="L120"/>
      <c r="M120"/>
      <c r="N120"/>
      <c r="O120"/>
      <c r="P120"/>
      <c r="Q120"/>
      <c r="R120"/>
      <c r="S120"/>
      <c r="T120"/>
      <c r="U120"/>
      <c r="V120"/>
      <c r="W120"/>
      <c r="X120"/>
      <c r="Y120"/>
      <c r="Z120"/>
      <c r="AA120"/>
      <c r="AB120"/>
      <c r="AC120"/>
      <c r="AD120"/>
      <c r="AG120"/>
      <c r="AH120"/>
      <c r="AI120"/>
      <c r="AJ120"/>
      <c r="AK120"/>
      <c r="AL120"/>
      <c r="AM120"/>
      <c r="AN120"/>
      <c r="AO120"/>
      <c r="AP120"/>
      <c r="AQ120"/>
    </row>
    <row r="121" spans="1:43">
      <c r="A121"/>
      <c r="B121"/>
      <c r="C121"/>
      <c r="D121"/>
      <c r="E121"/>
      <c r="F121"/>
      <c r="G121"/>
      <c r="H121"/>
      <c r="I121"/>
      <c r="J121"/>
      <c r="K121"/>
      <c r="L121"/>
      <c r="M121"/>
      <c r="N121"/>
      <c r="O121"/>
      <c r="P121"/>
      <c r="Q121"/>
      <c r="R121"/>
      <c r="S121"/>
      <c r="T121"/>
      <c r="U121"/>
      <c r="V121"/>
      <c r="W121"/>
      <c r="X121"/>
      <c r="Y121"/>
      <c r="Z121"/>
      <c r="AA121"/>
      <c r="AB121"/>
      <c r="AC121"/>
      <c r="AD121"/>
      <c r="AG121"/>
      <c r="AH121"/>
      <c r="AI121"/>
      <c r="AJ121"/>
      <c r="AK121"/>
      <c r="AL121"/>
      <c r="AM121"/>
      <c r="AN121"/>
      <c r="AO121"/>
      <c r="AP121"/>
      <c r="AQ121"/>
    </row>
    <row r="122" spans="1:43">
      <c r="A122"/>
      <c r="B122"/>
      <c r="C122"/>
      <c r="D122"/>
      <c r="E122"/>
      <c r="F122"/>
      <c r="G122"/>
      <c r="H122"/>
      <c r="I122"/>
      <c r="J122"/>
      <c r="K122"/>
      <c r="L122"/>
      <c r="M122"/>
      <c r="N122"/>
      <c r="O122"/>
      <c r="P122"/>
      <c r="Q122"/>
      <c r="R122"/>
      <c r="S122"/>
      <c r="T122"/>
      <c r="U122"/>
      <c r="V122"/>
      <c r="W122"/>
      <c r="X122"/>
      <c r="Y122"/>
      <c r="Z122"/>
      <c r="AA122"/>
      <c r="AB122"/>
      <c r="AC122"/>
      <c r="AD122"/>
      <c r="AG122"/>
      <c r="AH122"/>
      <c r="AI122"/>
      <c r="AJ122"/>
      <c r="AK122"/>
      <c r="AL122"/>
      <c r="AM122"/>
      <c r="AN122"/>
      <c r="AO122"/>
      <c r="AP122"/>
      <c r="AQ122"/>
    </row>
    <row r="123" spans="1:43">
      <c r="A123"/>
      <c r="B123"/>
      <c r="C123"/>
      <c r="D123"/>
      <c r="E123"/>
      <c r="F123"/>
      <c r="G123"/>
      <c r="H123"/>
      <c r="I123"/>
      <c r="J123"/>
      <c r="K123"/>
      <c r="L123"/>
      <c r="M123"/>
      <c r="N123"/>
      <c r="O123"/>
      <c r="P123"/>
      <c r="Q123"/>
      <c r="R123"/>
      <c r="S123"/>
      <c r="T123"/>
      <c r="U123"/>
      <c r="V123"/>
      <c r="W123"/>
      <c r="X123"/>
      <c r="Y123"/>
      <c r="Z123"/>
      <c r="AA123"/>
      <c r="AB123"/>
      <c r="AC123"/>
      <c r="AD123"/>
      <c r="AG123"/>
      <c r="AH123"/>
      <c r="AI123"/>
      <c r="AJ123"/>
      <c r="AK123"/>
      <c r="AL123"/>
      <c r="AM123"/>
      <c r="AN123"/>
      <c r="AO123"/>
      <c r="AP123"/>
      <c r="AQ123"/>
    </row>
    <row r="124" spans="1:43">
      <c r="A124"/>
      <c r="B124"/>
      <c r="C124"/>
      <c r="D124"/>
      <c r="E124"/>
      <c r="F124"/>
      <c r="G124"/>
      <c r="H124"/>
      <c r="I124"/>
      <c r="J124"/>
      <c r="K124"/>
      <c r="L124"/>
      <c r="M124"/>
      <c r="N124"/>
      <c r="O124"/>
      <c r="P124"/>
      <c r="Q124"/>
      <c r="R124"/>
      <c r="S124"/>
      <c r="T124"/>
      <c r="U124"/>
      <c r="V124"/>
      <c r="W124"/>
      <c r="X124"/>
      <c r="Y124"/>
      <c r="Z124"/>
      <c r="AA124"/>
      <c r="AB124"/>
      <c r="AC124"/>
      <c r="AD124"/>
      <c r="AG124"/>
      <c r="AH124"/>
      <c r="AI124"/>
      <c r="AJ124"/>
      <c r="AK124"/>
      <c r="AL124"/>
      <c r="AM124"/>
      <c r="AN124"/>
      <c r="AO124"/>
      <c r="AP124"/>
      <c r="AQ124"/>
    </row>
    <row r="125" spans="1:43">
      <c r="A125"/>
      <c r="B125"/>
      <c r="C125"/>
      <c r="D125"/>
      <c r="E125"/>
      <c r="F125"/>
      <c r="G125"/>
      <c r="H125"/>
      <c r="I125"/>
      <c r="J125"/>
      <c r="K125"/>
      <c r="L125"/>
      <c r="M125"/>
      <c r="N125"/>
      <c r="O125"/>
      <c r="P125"/>
      <c r="Q125"/>
      <c r="R125"/>
      <c r="S125"/>
      <c r="T125"/>
      <c r="U125"/>
      <c r="V125"/>
      <c r="W125"/>
      <c r="X125"/>
      <c r="Y125"/>
      <c r="Z125"/>
      <c r="AA125"/>
      <c r="AB125"/>
      <c r="AC125"/>
      <c r="AD125"/>
      <c r="AG125"/>
      <c r="AH125"/>
      <c r="AI125"/>
      <c r="AJ125"/>
      <c r="AK125"/>
      <c r="AL125"/>
      <c r="AM125"/>
      <c r="AN125"/>
      <c r="AO125"/>
      <c r="AP125"/>
      <c r="AQ125"/>
    </row>
    <row r="126" spans="1:43">
      <c r="A126"/>
      <c r="B126"/>
      <c r="C126"/>
      <c r="D126"/>
      <c r="E126"/>
      <c r="F126"/>
      <c r="G126"/>
      <c r="H126"/>
      <c r="I126"/>
      <c r="J126"/>
      <c r="K126"/>
      <c r="L126"/>
      <c r="M126"/>
      <c r="N126"/>
      <c r="O126"/>
      <c r="P126"/>
      <c r="Q126"/>
      <c r="R126"/>
      <c r="S126"/>
      <c r="T126"/>
      <c r="U126"/>
      <c r="V126"/>
      <c r="W126"/>
      <c r="X126"/>
      <c r="Y126"/>
      <c r="Z126"/>
      <c r="AA126"/>
      <c r="AB126"/>
      <c r="AC126"/>
      <c r="AD126"/>
      <c r="AG126"/>
      <c r="AH126"/>
      <c r="AI126"/>
      <c r="AJ126"/>
      <c r="AK126"/>
      <c r="AL126"/>
      <c r="AM126"/>
      <c r="AN126"/>
      <c r="AO126"/>
      <c r="AP126"/>
      <c r="AQ126"/>
    </row>
    <row r="127" spans="1:43">
      <c r="A127"/>
      <c r="B127"/>
      <c r="C127"/>
      <c r="D127"/>
      <c r="E127"/>
      <c r="F127"/>
      <c r="G127"/>
      <c r="H127"/>
      <c r="I127"/>
      <c r="J127"/>
      <c r="K127"/>
      <c r="L127"/>
      <c r="M127"/>
      <c r="N127"/>
      <c r="O127"/>
      <c r="P127"/>
      <c r="Q127"/>
      <c r="R127"/>
      <c r="S127"/>
      <c r="T127"/>
      <c r="U127"/>
      <c r="V127"/>
      <c r="W127"/>
      <c r="X127"/>
      <c r="Y127"/>
      <c r="Z127"/>
      <c r="AA127"/>
      <c r="AB127"/>
      <c r="AC127"/>
      <c r="AD127"/>
      <c r="AG127"/>
      <c r="AH127"/>
      <c r="AI127"/>
      <c r="AJ127"/>
      <c r="AK127"/>
      <c r="AL127"/>
      <c r="AM127"/>
      <c r="AN127"/>
      <c r="AO127"/>
      <c r="AP127"/>
      <c r="AQ127"/>
    </row>
    <row r="128" spans="1:43">
      <c r="A128"/>
      <c r="B128"/>
      <c r="C128"/>
      <c r="D128"/>
      <c r="E128"/>
      <c r="F128"/>
      <c r="G128"/>
      <c r="H128"/>
      <c r="I128"/>
      <c r="J128"/>
      <c r="K128"/>
      <c r="L128"/>
      <c r="M128"/>
      <c r="N128"/>
      <c r="O128"/>
      <c r="P128"/>
      <c r="Q128"/>
      <c r="R128"/>
      <c r="S128"/>
      <c r="T128"/>
      <c r="U128"/>
      <c r="V128"/>
      <c r="W128"/>
      <c r="X128"/>
      <c r="Y128"/>
      <c r="Z128"/>
      <c r="AA128"/>
      <c r="AB128"/>
      <c r="AC128"/>
      <c r="AD128"/>
      <c r="AG128"/>
      <c r="AH128"/>
      <c r="AI128"/>
      <c r="AJ128"/>
      <c r="AK128"/>
      <c r="AL128"/>
      <c r="AM128"/>
      <c r="AN128"/>
      <c r="AO128"/>
      <c r="AP128"/>
      <c r="AQ128"/>
    </row>
    <row r="129" spans="1:43">
      <c r="A129"/>
      <c r="B129"/>
      <c r="C129"/>
      <c r="D129"/>
      <c r="E129"/>
      <c r="F129"/>
      <c r="G129"/>
      <c r="H129"/>
      <c r="I129"/>
      <c r="J129"/>
      <c r="K129"/>
      <c r="L129"/>
      <c r="M129"/>
      <c r="N129"/>
      <c r="O129"/>
      <c r="P129"/>
      <c r="Q129"/>
      <c r="R129"/>
      <c r="S129"/>
      <c r="T129"/>
      <c r="U129"/>
      <c r="V129"/>
      <c r="W129"/>
      <c r="X129"/>
      <c r="Y129"/>
      <c r="Z129"/>
      <c r="AA129"/>
      <c r="AB129"/>
      <c r="AC129"/>
      <c r="AD129"/>
      <c r="AG129"/>
      <c r="AH129"/>
      <c r="AI129"/>
      <c r="AJ129"/>
      <c r="AK129"/>
      <c r="AL129"/>
      <c r="AM129"/>
      <c r="AN129"/>
      <c r="AO129"/>
      <c r="AP129"/>
      <c r="AQ129"/>
    </row>
    <row r="130" spans="1:43">
      <c r="A130"/>
      <c r="B130"/>
      <c r="C130"/>
      <c r="D130"/>
      <c r="E130"/>
      <c r="F130"/>
      <c r="G130"/>
      <c r="H130"/>
      <c r="I130"/>
      <c r="J130"/>
      <c r="K130"/>
      <c r="L130"/>
      <c r="M130"/>
      <c r="N130"/>
      <c r="O130"/>
      <c r="P130"/>
      <c r="Q130"/>
      <c r="R130"/>
      <c r="S130"/>
      <c r="T130"/>
      <c r="U130"/>
      <c r="V130"/>
      <c r="W130"/>
      <c r="X130"/>
      <c r="Y130"/>
      <c r="Z130"/>
      <c r="AA130"/>
      <c r="AB130"/>
      <c r="AC130"/>
      <c r="AD130"/>
      <c r="AG130"/>
      <c r="AH130"/>
      <c r="AI130"/>
      <c r="AJ130"/>
      <c r="AK130"/>
      <c r="AL130"/>
      <c r="AM130"/>
      <c r="AN130"/>
      <c r="AO130"/>
      <c r="AP130"/>
      <c r="AQ130"/>
    </row>
    <row r="131" spans="1:43">
      <c r="A131"/>
      <c r="B131"/>
      <c r="C131"/>
      <c r="D131"/>
      <c r="E131"/>
      <c r="F131"/>
      <c r="G131"/>
      <c r="H131"/>
      <c r="I131"/>
      <c r="J131"/>
      <c r="K131"/>
      <c r="L131"/>
      <c r="M131"/>
      <c r="N131"/>
      <c r="O131"/>
      <c r="P131"/>
      <c r="Q131"/>
      <c r="R131"/>
      <c r="S131"/>
      <c r="T131"/>
      <c r="U131"/>
      <c r="V131"/>
      <c r="W131"/>
      <c r="X131"/>
      <c r="Y131"/>
      <c r="Z131"/>
      <c r="AA131"/>
      <c r="AB131"/>
      <c r="AC131"/>
      <c r="AD131"/>
      <c r="AG131"/>
      <c r="AH131"/>
      <c r="AI131"/>
      <c r="AJ131"/>
      <c r="AK131"/>
      <c r="AL131"/>
      <c r="AM131"/>
      <c r="AN131"/>
      <c r="AO131"/>
      <c r="AP131"/>
      <c r="AQ131"/>
    </row>
    <row r="132" spans="1:43">
      <c r="A132"/>
      <c r="B132"/>
      <c r="C132"/>
      <c r="D132"/>
      <c r="E132"/>
      <c r="F132"/>
      <c r="G132"/>
      <c r="H132"/>
      <c r="I132"/>
      <c r="J132"/>
      <c r="K132"/>
      <c r="L132"/>
      <c r="M132"/>
      <c r="N132"/>
      <c r="O132"/>
      <c r="P132"/>
      <c r="Q132"/>
      <c r="R132"/>
      <c r="S132"/>
      <c r="T132"/>
      <c r="U132"/>
      <c r="V132"/>
      <c r="W132"/>
      <c r="X132"/>
      <c r="Y132"/>
      <c r="Z132"/>
      <c r="AA132"/>
      <c r="AB132"/>
      <c r="AC132"/>
      <c r="AD132"/>
      <c r="AG132"/>
      <c r="AH132"/>
      <c r="AI132"/>
      <c r="AJ132"/>
      <c r="AK132"/>
      <c r="AL132"/>
      <c r="AM132"/>
      <c r="AN132"/>
      <c r="AO132"/>
      <c r="AP132"/>
      <c r="AQ132"/>
    </row>
    <row r="133" spans="1:43">
      <c r="A133"/>
      <c r="B133"/>
      <c r="C133"/>
      <c r="D133"/>
      <c r="E133"/>
      <c r="F133"/>
      <c r="G133"/>
      <c r="H133"/>
      <c r="I133"/>
      <c r="J133"/>
      <c r="K133"/>
      <c r="L133"/>
      <c r="M133"/>
      <c r="N133"/>
      <c r="O133"/>
      <c r="P133"/>
      <c r="Q133"/>
      <c r="R133"/>
      <c r="S133"/>
      <c r="T133"/>
      <c r="U133"/>
      <c r="V133"/>
      <c r="W133"/>
      <c r="X133"/>
      <c r="Y133"/>
      <c r="Z133"/>
      <c r="AA133"/>
      <c r="AB133"/>
      <c r="AC133"/>
      <c r="AD133"/>
      <c r="AG133"/>
      <c r="AH133"/>
      <c r="AI133"/>
      <c r="AJ133"/>
      <c r="AK133"/>
      <c r="AL133"/>
      <c r="AM133"/>
      <c r="AN133"/>
      <c r="AO133"/>
      <c r="AP133"/>
      <c r="AQ133"/>
    </row>
    <row r="134" spans="1:43">
      <c r="A134"/>
      <c r="B134"/>
      <c r="C134"/>
      <c r="D134"/>
      <c r="E134"/>
      <c r="F134"/>
      <c r="G134"/>
      <c r="H134"/>
      <c r="I134"/>
      <c r="J134"/>
      <c r="K134"/>
      <c r="L134"/>
      <c r="M134"/>
      <c r="N134"/>
      <c r="O134"/>
      <c r="P134"/>
      <c r="Q134"/>
      <c r="R134"/>
      <c r="S134"/>
      <c r="T134"/>
      <c r="U134"/>
      <c r="V134"/>
      <c r="W134"/>
      <c r="X134"/>
      <c r="Y134"/>
      <c r="Z134"/>
      <c r="AA134"/>
      <c r="AB134"/>
      <c r="AC134"/>
      <c r="AD134"/>
      <c r="AG134"/>
      <c r="AH134"/>
      <c r="AI134"/>
      <c r="AJ134"/>
      <c r="AK134"/>
      <c r="AL134"/>
      <c r="AM134"/>
      <c r="AN134"/>
      <c r="AO134"/>
      <c r="AP134"/>
      <c r="AQ134"/>
    </row>
    <row r="135" spans="1:43">
      <c r="A135"/>
      <c r="B135"/>
      <c r="C135"/>
      <c r="D135"/>
      <c r="E135"/>
      <c r="F135"/>
      <c r="G135"/>
      <c r="H135"/>
      <c r="I135"/>
      <c r="J135"/>
      <c r="K135"/>
      <c r="L135"/>
      <c r="M135"/>
      <c r="N135"/>
      <c r="O135"/>
      <c r="P135"/>
      <c r="Q135"/>
      <c r="R135"/>
      <c r="S135"/>
      <c r="T135"/>
      <c r="U135"/>
      <c r="V135"/>
      <c r="W135"/>
      <c r="X135"/>
      <c r="Y135"/>
      <c r="Z135"/>
      <c r="AA135"/>
      <c r="AB135"/>
      <c r="AC135"/>
      <c r="AD135"/>
      <c r="AG135"/>
      <c r="AH135"/>
      <c r="AI135"/>
      <c r="AJ135"/>
      <c r="AK135"/>
      <c r="AL135"/>
      <c r="AM135"/>
      <c r="AN135"/>
      <c r="AO135"/>
      <c r="AP135"/>
      <c r="AQ135"/>
    </row>
    <row r="136" spans="1:43">
      <c r="A136"/>
      <c r="B136"/>
      <c r="C136"/>
      <c r="D136"/>
      <c r="E136"/>
      <c r="F136"/>
      <c r="G136"/>
      <c r="H136"/>
      <c r="I136"/>
      <c r="J136"/>
      <c r="K136"/>
      <c r="L136"/>
      <c r="M136"/>
      <c r="N136"/>
      <c r="O136"/>
      <c r="P136"/>
      <c r="Q136"/>
      <c r="R136"/>
      <c r="S136"/>
      <c r="T136"/>
      <c r="U136"/>
      <c r="V136"/>
      <c r="W136"/>
      <c r="X136"/>
      <c r="Y136"/>
      <c r="Z136"/>
      <c r="AA136"/>
      <c r="AB136"/>
      <c r="AC136"/>
      <c r="AD136"/>
      <c r="AG136"/>
      <c r="AH136"/>
      <c r="AI136"/>
      <c r="AJ136"/>
      <c r="AK136"/>
      <c r="AL136"/>
      <c r="AM136"/>
      <c r="AN136"/>
      <c r="AO136"/>
      <c r="AP136"/>
      <c r="AQ136"/>
    </row>
    <row r="137" spans="1:43">
      <c r="A137"/>
      <c r="B137"/>
      <c r="C137"/>
      <c r="D137"/>
      <c r="E137"/>
      <c r="F137"/>
      <c r="G137"/>
      <c r="H137"/>
      <c r="I137"/>
      <c r="J137"/>
      <c r="K137"/>
      <c r="L137"/>
      <c r="M137"/>
      <c r="N137"/>
      <c r="O137"/>
      <c r="P137"/>
      <c r="Q137"/>
      <c r="R137"/>
      <c r="S137"/>
      <c r="T137"/>
      <c r="U137"/>
      <c r="V137"/>
      <c r="W137"/>
      <c r="X137"/>
      <c r="Y137"/>
      <c r="Z137"/>
      <c r="AA137"/>
      <c r="AB137"/>
      <c r="AC137"/>
      <c r="AD137"/>
      <c r="AG137"/>
      <c r="AH137"/>
      <c r="AI137"/>
      <c r="AJ137"/>
      <c r="AK137"/>
      <c r="AL137"/>
      <c r="AM137"/>
      <c r="AN137"/>
      <c r="AO137"/>
      <c r="AP137"/>
      <c r="AQ137"/>
    </row>
    <row r="138" spans="1:43">
      <c r="A138"/>
      <c r="B138"/>
      <c r="C138"/>
      <c r="D138"/>
      <c r="E138"/>
      <c r="F138"/>
      <c r="G138"/>
      <c r="H138"/>
      <c r="I138"/>
      <c r="J138"/>
      <c r="K138"/>
      <c r="L138"/>
      <c r="M138"/>
      <c r="N138"/>
      <c r="O138"/>
      <c r="P138"/>
      <c r="Q138"/>
      <c r="R138"/>
      <c r="S138"/>
      <c r="T138"/>
      <c r="U138"/>
      <c r="V138"/>
      <c r="W138"/>
      <c r="X138"/>
      <c r="Y138"/>
      <c r="Z138"/>
      <c r="AA138"/>
      <c r="AB138"/>
      <c r="AC138"/>
      <c r="AD138"/>
      <c r="AG138"/>
      <c r="AH138"/>
      <c r="AI138"/>
      <c r="AJ138"/>
      <c r="AK138"/>
      <c r="AL138"/>
      <c r="AM138"/>
      <c r="AN138"/>
      <c r="AO138"/>
      <c r="AP138"/>
      <c r="AQ138"/>
    </row>
    <row r="139" spans="1:43">
      <c r="A139"/>
      <c r="B139"/>
      <c r="C139"/>
      <c r="D139"/>
      <c r="E139"/>
      <c r="F139"/>
      <c r="G139"/>
      <c r="H139"/>
      <c r="I139"/>
      <c r="J139"/>
      <c r="K139"/>
      <c r="L139"/>
      <c r="M139"/>
      <c r="N139"/>
      <c r="O139"/>
      <c r="P139"/>
      <c r="Q139"/>
      <c r="R139"/>
      <c r="S139"/>
      <c r="T139"/>
      <c r="U139"/>
      <c r="V139"/>
      <c r="W139"/>
      <c r="X139"/>
      <c r="Y139"/>
      <c r="Z139"/>
      <c r="AA139"/>
      <c r="AB139"/>
      <c r="AC139"/>
      <c r="AD139"/>
      <c r="AG139"/>
      <c r="AH139"/>
      <c r="AI139"/>
      <c r="AJ139"/>
      <c r="AK139"/>
      <c r="AL139"/>
      <c r="AM139"/>
      <c r="AN139"/>
      <c r="AO139"/>
      <c r="AP139"/>
      <c r="AQ139"/>
    </row>
    <row r="140" spans="1:43">
      <c r="A140"/>
      <c r="B140"/>
      <c r="C140"/>
      <c r="D140"/>
      <c r="E140"/>
      <c r="F140"/>
      <c r="G140"/>
      <c r="H140"/>
      <c r="I140"/>
      <c r="J140"/>
      <c r="K140"/>
      <c r="L140"/>
      <c r="M140"/>
      <c r="N140"/>
      <c r="O140"/>
      <c r="P140"/>
      <c r="Q140"/>
      <c r="R140"/>
      <c r="S140"/>
      <c r="T140"/>
      <c r="U140"/>
      <c r="V140"/>
      <c r="W140"/>
      <c r="X140"/>
      <c r="Y140"/>
      <c r="Z140"/>
      <c r="AA140"/>
      <c r="AB140"/>
      <c r="AC140"/>
      <c r="AD140"/>
      <c r="AG140"/>
      <c r="AH140"/>
      <c r="AI140"/>
      <c r="AJ140"/>
      <c r="AK140"/>
      <c r="AL140"/>
      <c r="AM140"/>
      <c r="AN140"/>
      <c r="AO140"/>
      <c r="AP140"/>
      <c r="AQ140"/>
    </row>
    <row r="141" spans="1:43">
      <c r="A141"/>
      <c r="B141"/>
      <c r="C141"/>
      <c r="D141"/>
      <c r="E141"/>
      <c r="F141"/>
      <c r="G141"/>
      <c r="H141"/>
      <c r="I141"/>
      <c r="J141"/>
      <c r="K141"/>
      <c r="L141"/>
      <c r="M141"/>
      <c r="N141"/>
      <c r="O141"/>
      <c r="P141"/>
      <c r="Q141"/>
      <c r="R141"/>
      <c r="S141"/>
      <c r="T141"/>
      <c r="U141"/>
      <c r="V141"/>
      <c r="W141"/>
      <c r="X141"/>
      <c r="Y141"/>
      <c r="Z141"/>
      <c r="AA141"/>
      <c r="AB141"/>
      <c r="AC141"/>
      <c r="AD141"/>
      <c r="AG141"/>
      <c r="AH141"/>
      <c r="AI141"/>
      <c r="AJ141"/>
      <c r="AK141"/>
      <c r="AL141"/>
      <c r="AM141"/>
      <c r="AN141"/>
      <c r="AO141"/>
      <c r="AP141"/>
      <c r="AQ141"/>
    </row>
    <row r="142" spans="1:43">
      <c r="A142"/>
      <c r="B142"/>
      <c r="C142"/>
      <c r="D142"/>
      <c r="E142"/>
      <c r="F142"/>
      <c r="G142"/>
      <c r="H142"/>
      <c r="I142"/>
      <c r="J142"/>
      <c r="K142"/>
      <c r="L142"/>
      <c r="M142"/>
      <c r="N142"/>
      <c r="O142"/>
      <c r="P142"/>
      <c r="Q142"/>
      <c r="R142"/>
      <c r="S142"/>
      <c r="T142"/>
      <c r="U142"/>
      <c r="V142"/>
      <c r="W142"/>
      <c r="X142"/>
      <c r="Y142"/>
      <c r="Z142"/>
      <c r="AA142"/>
      <c r="AB142"/>
      <c r="AC142"/>
      <c r="AD142"/>
      <c r="AG142"/>
      <c r="AH142"/>
      <c r="AI142"/>
      <c r="AJ142"/>
      <c r="AK142"/>
      <c r="AL142"/>
      <c r="AM142"/>
      <c r="AN142"/>
      <c r="AO142"/>
      <c r="AP142"/>
      <c r="AQ142"/>
    </row>
    <row r="143" spans="1:43">
      <c r="A143"/>
      <c r="B143"/>
      <c r="C143"/>
      <c r="D143"/>
      <c r="E143"/>
      <c r="F143"/>
      <c r="G143"/>
      <c r="H143"/>
      <c r="I143"/>
      <c r="J143"/>
      <c r="K143"/>
      <c r="L143"/>
      <c r="M143"/>
      <c r="N143"/>
      <c r="O143"/>
      <c r="P143"/>
      <c r="Q143"/>
      <c r="R143"/>
      <c r="S143"/>
      <c r="T143"/>
      <c r="U143"/>
      <c r="V143"/>
      <c r="W143"/>
      <c r="X143"/>
      <c r="Y143"/>
      <c r="Z143"/>
      <c r="AA143"/>
      <c r="AB143"/>
      <c r="AC143"/>
      <c r="AD143"/>
      <c r="AG143"/>
      <c r="AH143"/>
      <c r="AI143"/>
      <c r="AJ143"/>
      <c r="AK143"/>
      <c r="AL143"/>
      <c r="AM143"/>
      <c r="AN143"/>
      <c r="AO143"/>
      <c r="AP143"/>
      <c r="AQ143"/>
    </row>
    <row r="144" spans="1:43">
      <c r="A144"/>
      <c r="B144"/>
      <c r="C144"/>
      <c r="D144"/>
      <c r="E144"/>
      <c r="F144"/>
      <c r="G144"/>
      <c r="H144"/>
      <c r="I144"/>
      <c r="J144"/>
      <c r="K144"/>
      <c r="L144"/>
      <c r="M144"/>
      <c r="N144"/>
      <c r="O144"/>
      <c r="P144"/>
      <c r="Q144"/>
      <c r="R144"/>
      <c r="S144"/>
      <c r="T144"/>
      <c r="U144"/>
      <c r="V144"/>
      <c r="W144"/>
      <c r="X144"/>
      <c r="Y144"/>
      <c r="Z144"/>
      <c r="AA144"/>
      <c r="AB144"/>
      <c r="AC144"/>
      <c r="AD144"/>
      <c r="AG144"/>
      <c r="AH144"/>
      <c r="AI144"/>
      <c r="AJ144"/>
      <c r="AK144"/>
      <c r="AL144"/>
      <c r="AM144"/>
      <c r="AN144"/>
      <c r="AO144"/>
      <c r="AP144"/>
      <c r="AQ144"/>
    </row>
    <row r="145" spans="1:43">
      <c r="A145"/>
      <c r="B145"/>
      <c r="C145"/>
      <c r="D145"/>
      <c r="E145"/>
      <c r="F145"/>
      <c r="G145"/>
      <c r="H145"/>
      <c r="I145"/>
      <c r="J145"/>
      <c r="K145"/>
      <c r="L145"/>
      <c r="M145"/>
      <c r="N145"/>
      <c r="O145"/>
      <c r="P145"/>
      <c r="Q145"/>
      <c r="R145"/>
      <c r="S145"/>
      <c r="T145"/>
      <c r="U145"/>
      <c r="V145"/>
      <c r="W145"/>
      <c r="X145"/>
      <c r="Y145"/>
      <c r="Z145"/>
      <c r="AA145"/>
      <c r="AB145"/>
      <c r="AC145"/>
      <c r="AD145"/>
      <c r="AG145"/>
      <c r="AH145"/>
      <c r="AI145"/>
      <c r="AJ145"/>
      <c r="AK145"/>
      <c r="AL145"/>
      <c r="AM145"/>
      <c r="AN145"/>
      <c r="AO145"/>
      <c r="AP145"/>
      <c r="AQ145"/>
    </row>
    <row r="146" spans="1:43">
      <c r="A146"/>
      <c r="B146"/>
      <c r="C146"/>
      <c r="D146"/>
      <c r="E146"/>
      <c r="F146"/>
      <c r="G146"/>
      <c r="H146"/>
      <c r="I146"/>
      <c r="J146"/>
      <c r="K146"/>
      <c r="L146"/>
      <c r="M146"/>
      <c r="N146"/>
      <c r="O146"/>
      <c r="P146"/>
      <c r="Q146"/>
      <c r="R146"/>
      <c r="S146"/>
      <c r="T146"/>
      <c r="U146"/>
      <c r="V146"/>
      <c r="W146"/>
      <c r="X146"/>
      <c r="Y146"/>
      <c r="Z146"/>
      <c r="AA146"/>
      <c r="AB146"/>
      <c r="AC146"/>
      <c r="AD146"/>
      <c r="AG146"/>
      <c r="AH146"/>
      <c r="AI146"/>
      <c r="AJ146"/>
      <c r="AK146"/>
      <c r="AL146"/>
      <c r="AM146"/>
      <c r="AN146"/>
      <c r="AO146"/>
      <c r="AP146"/>
      <c r="AQ146"/>
    </row>
    <row r="147" spans="1:43">
      <c r="A147"/>
      <c r="B147"/>
      <c r="C147"/>
      <c r="D147"/>
      <c r="E147"/>
      <c r="F147"/>
      <c r="G147"/>
      <c r="H147"/>
      <c r="I147"/>
      <c r="J147"/>
      <c r="K147"/>
      <c r="L147"/>
      <c r="M147"/>
      <c r="N147"/>
      <c r="O147"/>
      <c r="P147"/>
      <c r="Q147"/>
      <c r="R147"/>
      <c r="S147"/>
      <c r="T147"/>
      <c r="U147"/>
      <c r="V147"/>
      <c r="W147"/>
      <c r="X147"/>
      <c r="Y147"/>
      <c r="Z147"/>
      <c r="AA147"/>
      <c r="AB147"/>
      <c r="AC147"/>
      <c r="AD147"/>
      <c r="AG147"/>
      <c r="AH147"/>
      <c r="AI147"/>
      <c r="AJ147"/>
      <c r="AK147"/>
      <c r="AL147"/>
      <c r="AM147"/>
      <c r="AN147"/>
      <c r="AO147"/>
      <c r="AP147"/>
      <c r="AQ147"/>
    </row>
    <row r="148" spans="1:43">
      <c r="A148"/>
      <c r="B148"/>
      <c r="C148"/>
      <c r="D148"/>
      <c r="E148"/>
      <c r="F148"/>
      <c r="G148"/>
      <c r="H148"/>
      <c r="I148"/>
      <c r="J148"/>
      <c r="K148"/>
      <c r="L148"/>
      <c r="M148"/>
      <c r="N148"/>
      <c r="O148"/>
      <c r="P148"/>
      <c r="Q148"/>
      <c r="R148"/>
      <c r="S148"/>
      <c r="T148"/>
      <c r="U148"/>
      <c r="V148"/>
      <c r="W148"/>
      <c r="X148"/>
      <c r="Y148"/>
      <c r="Z148"/>
      <c r="AA148"/>
      <c r="AB148"/>
      <c r="AC148"/>
      <c r="AD148"/>
      <c r="AG148"/>
      <c r="AH148"/>
      <c r="AI148"/>
      <c r="AJ148"/>
      <c r="AK148"/>
      <c r="AL148"/>
      <c r="AM148"/>
      <c r="AN148"/>
      <c r="AO148"/>
      <c r="AP148"/>
      <c r="AQ148"/>
    </row>
    <row r="149" spans="1:43">
      <c r="A149"/>
      <c r="B149"/>
      <c r="C149"/>
      <c r="D149"/>
      <c r="E149"/>
      <c r="F149"/>
      <c r="G149"/>
      <c r="H149"/>
      <c r="I149"/>
      <c r="J149"/>
      <c r="K149"/>
      <c r="L149"/>
      <c r="M149"/>
      <c r="N149"/>
      <c r="O149"/>
      <c r="P149"/>
      <c r="Q149"/>
      <c r="R149"/>
      <c r="S149"/>
      <c r="T149"/>
      <c r="U149"/>
      <c r="V149"/>
      <c r="W149"/>
      <c r="X149"/>
      <c r="Y149"/>
      <c r="Z149"/>
      <c r="AA149"/>
      <c r="AB149"/>
      <c r="AC149"/>
      <c r="AD149"/>
      <c r="AG149"/>
      <c r="AH149"/>
      <c r="AI149"/>
      <c r="AJ149"/>
      <c r="AK149"/>
      <c r="AL149"/>
      <c r="AM149"/>
      <c r="AN149"/>
      <c r="AO149"/>
      <c r="AP149"/>
      <c r="AQ149"/>
    </row>
    <row r="150" spans="1:43">
      <c r="A150"/>
      <c r="B150"/>
      <c r="C150"/>
      <c r="D150"/>
      <c r="E150"/>
      <c r="F150"/>
      <c r="G150"/>
      <c r="H150"/>
      <c r="I150"/>
      <c r="J150"/>
      <c r="K150"/>
      <c r="L150"/>
      <c r="M150"/>
      <c r="N150"/>
      <c r="O150"/>
      <c r="P150"/>
      <c r="Q150"/>
      <c r="R150"/>
      <c r="S150"/>
      <c r="T150"/>
      <c r="U150"/>
      <c r="V150"/>
      <c r="W150"/>
      <c r="X150"/>
      <c r="Y150"/>
      <c r="Z150"/>
      <c r="AA150"/>
      <c r="AB150"/>
      <c r="AC150"/>
      <c r="AD150"/>
      <c r="AG150"/>
      <c r="AH150"/>
      <c r="AI150"/>
      <c r="AJ150"/>
      <c r="AK150"/>
      <c r="AL150"/>
      <c r="AM150"/>
      <c r="AN150"/>
      <c r="AO150"/>
      <c r="AP150"/>
      <c r="AQ150"/>
    </row>
    <row r="151" spans="1:43">
      <c r="A151"/>
      <c r="B151"/>
      <c r="C151"/>
      <c r="D151"/>
      <c r="E151"/>
      <c r="F151"/>
      <c r="G151"/>
      <c r="H151"/>
      <c r="I151"/>
      <c r="J151"/>
      <c r="K151"/>
      <c r="L151"/>
      <c r="M151"/>
      <c r="N151"/>
      <c r="O151"/>
      <c r="P151"/>
      <c r="Q151"/>
      <c r="R151"/>
      <c r="S151"/>
      <c r="T151"/>
      <c r="U151"/>
      <c r="V151"/>
      <c r="W151"/>
      <c r="X151"/>
      <c r="Y151"/>
      <c r="Z151"/>
      <c r="AA151"/>
      <c r="AB151"/>
      <c r="AC151"/>
      <c r="AD151"/>
      <c r="AG151"/>
      <c r="AH151"/>
      <c r="AI151"/>
      <c r="AJ151"/>
      <c r="AK151"/>
      <c r="AL151"/>
      <c r="AM151"/>
      <c r="AN151"/>
      <c r="AO151"/>
      <c r="AP151"/>
      <c r="AQ151"/>
    </row>
    <row r="152" spans="1:43">
      <c r="A152"/>
      <c r="B152"/>
      <c r="C152"/>
      <c r="D152"/>
      <c r="E152"/>
      <c r="F152"/>
      <c r="G152"/>
      <c r="H152"/>
      <c r="I152"/>
      <c r="J152"/>
      <c r="K152"/>
      <c r="L152"/>
      <c r="M152"/>
      <c r="N152"/>
      <c r="O152"/>
      <c r="P152"/>
      <c r="Q152"/>
      <c r="R152"/>
      <c r="S152"/>
      <c r="T152"/>
      <c r="U152"/>
      <c r="V152"/>
      <c r="W152"/>
      <c r="X152"/>
      <c r="Y152"/>
      <c r="Z152"/>
      <c r="AA152"/>
      <c r="AB152"/>
      <c r="AC152"/>
      <c r="AD152"/>
      <c r="AG152"/>
      <c r="AH152"/>
      <c r="AI152"/>
      <c r="AJ152"/>
      <c r="AK152"/>
      <c r="AL152"/>
      <c r="AM152"/>
      <c r="AN152"/>
      <c r="AO152"/>
      <c r="AP152"/>
      <c r="AQ152"/>
    </row>
    <row r="153" spans="1:43">
      <c r="A153"/>
      <c r="B153"/>
      <c r="C153"/>
      <c r="D153"/>
      <c r="E153"/>
      <c r="F153"/>
      <c r="G153"/>
      <c r="H153"/>
      <c r="I153"/>
      <c r="J153"/>
      <c r="K153"/>
      <c r="L153"/>
      <c r="M153"/>
      <c r="N153"/>
      <c r="O153"/>
      <c r="P153"/>
      <c r="Q153"/>
      <c r="R153"/>
      <c r="S153"/>
      <c r="T153"/>
      <c r="U153"/>
      <c r="V153"/>
      <c r="W153"/>
      <c r="X153"/>
      <c r="Y153"/>
      <c r="Z153"/>
      <c r="AA153"/>
      <c r="AB153"/>
      <c r="AC153"/>
      <c r="AD153"/>
      <c r="AG153"/>
      <c r="AH153"/>
      <c r="AI153"/>
      <c r="AJ153"/>
      <c r="AK153"/>
      <c r="AL153"/>
      <c r="AM153"/>
      <c r="AN153"/>
      <c r="AO153"/>
      <c r="AP153"/>
      <c r="AQ153"/>
    </row>
    <row r="154" spans="1:43">
      <c r="A154"/>
      <c r="B154"/>
      <c r="C154"/>
      <c r="D154"/>
      <c r="E154"/>
      <c r="F154"/>
      <c r="G154"/>
      <c r="H154"/>
      <c r="I154"/>
      <c r="J154"/>
      <c r="K154"/>
      <c r="L154"/>
      <c r="M154"/>
      <c r="N154"/>
      <c r="O154"/>
      <c r="P154"/>
      <c r="Q154"/>
      <c r="R154"/>
      <c r="S154"/>
      <c r="T154"/>
      <c r="U154"/>
      <c r="V154"/>
      <c r="W154"/>
      <c r="X154"/>
      <c r="Y154"/>
      <c r="Z154"/>
      <c r="AA154"/>
      <c r="AB154"/>
      <c r="AC154"/>
      <c r="AD154"/>
      <c r="AG154"/>
      <c r="AH154"/>
      <c r="AI154"/>
      <c r="AJ154"/>
      <c r="AK154"/>
      <c r="AL154"/>
      <c r="AM154"/>
      <c r="AN154"/>
      <c r="AO154"/>
      <c r="AP154"/>
      <c r="AQ154"/>
    </row>
    <row r="155" spans="1:43">
      <c r="A155"/>
      <c r="B155"/>
      <c r="C155"/>
      <c r="D155"/>
      <c r="E155"/>
      <c r="F155"/>
      <c r="G155"/>
      <c r="H155"/>
      <c r="I155"/>
      <c r="J155"/>
      <c r="K155"/>
      <c r="L155"/>
      <c r="M155"/>
      <c r="N155"/>
      <c r="O155"/>
      <c r="P155"/>
      <c r="Q155"/>
      <c r="R155"/>
      <c r="S155"/>
      <c r="T155"/>
      <c r="U155"/>
      <c r="V155"/>
      <c r="W155"/>
      <c r="X155"/>
      <c r="Y155"/>
      <c r="Z155"/>
      <c r="AA155"/>
      <c r="AB155"/>
      <c r="AC155"/>
      <c r="AD155"/>
      <c r="AG155"/>
      <c r="AH155"/>
      <c r="AI155"/>
      <c r="AJ155"/>
      <c r="AK155"/>
      <c r="AL155"/>
      <c r="AM155"/>
      <c r="AN155"/>
      <c r="AO155"/>
      <c r="AP155"/>
      <c r="AQ155"/>
    </row>
    <row r="156" spans="1:43">
      <c r="A156"/>
      <c r="B156"/>
      <c r="C156"/>
      <c r="D156"/>
      <c r="E156"/>
      <c r="F156"/>
      <c r="G156"/>
      <c r="H156"/>
      <c r="I156"/>
      <c r="J156"/>
      <c r="K156"/>
      <c r="L156"/>
      <c r="M156"/>
      <c r="N156"/>
      <c r="O156"/>
      <c r="P156"/>
      <c r="Q156"/>
      <c r="R156"/>
      <c r="S156"/>
      <c r="T156"/>
      <c r="U156"/>
      <c r="V156"/>
      <c r="W156"/>
      <c r="X156"/>
      <c r="Y156"/>
      <c r="Z156"/>
      <c r="AA156"/>
      <c r="AB156"/>
      <c r="AC156"/>
      <c r="AD156"/>
      <c r="AG156"/>
      <c r="AH156"/>
      <c r="AI156"/>
      <c r="AJ156"/>
      <c r="AK156"/>
      <c r="AL156"/>
      <c r="AM156"/>
      <c r="AN156"/>
      <c r="AO156"/>
      <c r="AP156"/>
      <c r="AQ156"/>
    </row>
    <row r="157" spans="1:43">
      <c r="A157"/>
      <c r="B157"/>
      <c r="C157"/>
      <c r="D157"/>
      <c r="E157"/>
      <c r="F157"/>
      <c r="G157"/>
      <c r="H157"/>
      <c r="I157"/>
      <c r="J157"/>
      <c r="K157"/>
      <c r="L157"/>
      <c r="M157"/>
      <c r="N157"/>
      <c r="O157"/>
      <c r="P157"/>
      <c r="Q157"/>
      <c r="R157"/>
      <c r="S157"/>
      <c r="T157"/>
      <c r="U157"/>
      <c r="V157"/>
      <c r="W157"/>
      <c r="X157"/>
      <c r="Y157"/>
      <c r="Z157"/>
      <c r="AA157"/>
      <c r="AB157"/>
      <c r="AC157"/>
      <c r="AD157"/>
      <c r="AG157"/>
      <c r="AH157"/>
      <c r="AI157"/>
      <c r="AJ157"/>
      <c r="AK157"/>
      <c r="AL157"/>
      <c r="AM157"/>
      <c r="AN157"/>
      <c r="AO157"/>
      <c r="AP157"/>
      <c r="AQ157"/>
    </row>
    <row r="158" spans="1:43">
      <c r="A158"/>
      <c r="B158"/>
      <c r="C158"/>
      <c r="D158"/>
      <c r="E158"/>
      <c r="F158"/>
      <c r="G158"/>
      <c r="H158"/>
      <c r="I158"/>
      <c r="J158"/>
      <c r="K158"/>
      <c r="L158"/>
      <c r="M158"/>
      <c r="N158"/>
      <c r="O158"/>
      <c r="P158"/>
      <c r="Q158"/>
      <c r="R158"/>
      <c r="S158"/>
      <c r="T158"/>
      <c r="U158"/>
      <c r="V158"/>
      <c r="W158"/>
      <c r="X158"/>
      <c r="Y158"/>
      <c r="Z158"/>
      <c r="AA158"/>
      <c r="AB158"/>
      <c r="AC158"/>
      <c r="AD158"/>
      <c r="AG158"/>
      <c r="AH158"/>
      <c r="AI158"/>
      <c r="AJ158"/>
      <c r="AK158"/>
      <c r="AL158"/>
      <c r="AM158"/>
      <c r="AN158"/>
      <c r="AO158"/>
      <c r="AP158"/>
      <c r="AQ158"/>
    </row>
    <row r="159" spans="1:43">
      <c r="A159"/>
      <c r="B159"/>
      <c r="C159"/>
      <c r="D159"/>
      <c r="E159"/>
      <c r="F159"/>
      <c r="G159"/>
      <c r="H159"/>
      <c r="I159"/>
      <c r="J159"/>
      <c r="K159"/>
      <c r="L159"/>
      <c r="M159"/>
      <c r="N159"/>
      <c r="O159"/>
      <c r="P159"/>
      <c r="Q159"/>
      <c r="R159"/>
      <c r="S159"/>
      <c r="T159"/>
      <c r="U159"/>
      <c r="V159"/>
      <c r="W159"/>
      <c r="X159"/>
      <c r="Y159"/>
      <c r="Z159"/>
      <c r="AA159"/>
      <c r="AB159"/>
      <c r="AC159"/>
      <c r="AD159"/>
      <c r="AG159"/>
      <c r="AH159"/>
      <c r="AI159"/>
      <c r="AJ159"/>
      <c r="AK159"/>
      <c r="AL159"/>
      <c r="AM159"/>
      <c r="AN159"/>
      <c r="AO159"/>
      <c r="AP159"/>
      <c r="AQ159"/>
    </row>
    <row r="160" spans="1:43">
      <c r="A160"/>
      <c r="B160"/>
      <c r="C160"/>
      <c r="D160"/>
      <c r="E160"/>
      <c r="F160"/>
      <c r="G160"/>
      <c r="H160"/>
      <c r="I160"/>
      <c r="J160"/>
      <c r="K160"/>
      <c r="L160"/>
      <c r="M160"/>
      <c r="N160"/>
      <c r="O160"/>
      <c r="P160"/>
      <c r="Q160"/>
      <c r="R160"/>
      <c r="S160"/>
      <c r="T160"/>
      <c r="U160"/>
      <c r="V160"/>
      <c r="W160"/>
      <c r="X160"/>
      <c r="Y160"/>
      <c r="Z160"/>
      <c r="AA160"/>
      <c r="AB160"/>
      <c r="AC160"/>
      <c r="AD160"/>
      <c r="AG160"/>
      <c r="AH160"/>
      <c r="AI160"/>
      <c r="AJ160"/>
      <c r="AK160"/>
      <c r="AL160"/>
      <c r="AM160"/>
      <c r="AN160"/>
      <c r="AO160"/>
      <c r="AP160"/>
      <c r="AQ160"/>
    </row>
    <row r="161" spans="1:43">
      <c r="A161"/>
      <c r="B161"/>
      <c r="C161"/>
      <c r="D161"/>
      <c r="E161"/>
      <c r="F161"/>
      <c r="G161"/>
      <c r="H161"/>
      <c r="I161"/>
      <c r="J161"/>
      <c r="K161"/>
      <c r="L161"/>
      <c r="M161"/>
      <c r="N161"/>
      <c r="O161"/>
      <c r="P161"/>
      <c r="Q161"/>
      <c r="R161"/>
      <c r="S161"/>
      <c r="T161"/>
      <c r="U161"/>
      <c r="V161"/>
      <c r="W161"/>
      <c r="X161"/>
      <c r="Y161"/>
      <c r="Z161"/>
      <c r="AA161"/>
      <c r="AB161"/>
      <c r="AC161"/>
      <c r="AD161"/>
      <c r="AG161"/>
      <c r="AH161"/>
      <c r="AI161"/>
      <c r="AJ161"/>
      <c r="AK161"/>
      <c r="AL161"/>
      <c r="AM161"/>
      <c r="AN161"/>
      <c r="AO161"/>
      <c r="AP161"/>
      <c r="AQ161"/>
    </row>
    <row r="162" spans="1:43">
      <c r="A162"/>
      <c r="B162"/>
      <c r="C162"/>
      <c r="D162"/>
      <c r="E162"/>
      <c r="F162"/>
      <c r="G162"/>
      <c r="H162"/>
      <c r="I162"/>
      <c r="J162"/>
      <c r="K162"/>
      <c r="L162"/>
      <c r="M162"/>
      <c r="N162"/>
      <c r="O162"/>
      <c r="P162"/>
      <c r="Q162"/>
      <c r="R162"/>
      <c r="S162"/>
      <c r="T162"/>
      <c r="U162"/>
      <c r="V162"/>
      <c r="W162"/>
      <c r="X162"/>
      <c r="Y162"/>
      <c r="Z162"/>
      <c r="AA162"/>
      <c r="AB162"/>
      <c r="AC162"/>
      <c r="AD162"/>
      <c r="AG162"/>
      <c r="AH162"/>
      <c r="AI162"/>
      <c r="AJ162"/>
      <c r="AK162"/>
      <c r="AL162"/>
      <c r="AM162"/>
      <c r="AN162"/>
      <c r="AO162"/>
      <c r="AP162"/>
      <c r="AQ162"/>
    </row>
    <row r="163" spans="1:43">
      <c r="A163"/>
      <c r="B163"/>
      <c r="C163"/>
      <c r="D163"/>
      <c r="E163"/>
      <c r="F163"/>
      <c r="G163"/>
      <c r="H163"/>
      <c r="I163"/>
      <c r="J163"/>
      <c r="K163"/>
      <c r="L163"/>
      <c r="M163"/>
      <c r="N163"/>
      <c r="O163"/>
      <c r="P163"/>
      <c r="Q163"/>
      <c r="R163"/>
      <c r="S163"/>
      <c r="T163"/>
      <c r="U163"/>
      <c r="V163"/>
      <c r="W163"/>
      <c r="X163"/>
      <c r="Y163"/>
      <c r="Z163"/>
      <c r="AA163"/>
      <c r="AB163"/>
      <c r="AC163"/>
      <c r="AD163"/>
      <c r="AG163"/>
      <c r="AH163"/>
      <c r="AI163"/>
      <c r="AJ163"/>
      <c r="AK163"/>
      <c r="AL163"/>
      <c r="AM163"/>
      <c r="AN163"/>
      <c r="AO163"/>
      <c r="AP163"/>
      <c r="AQ163"/>
    </row>
    <row r="164" spans="1:43">
      <c r="A164"/>
      <c r="B164"/>
      <c r="C164"/>
      <c r="D164"/>
      <c r="E164"/>
      <c r="F164"/>
      <c r="G164"/>
      <c r="H164"/>
      <c r="I164"/>
      <c r="J164"/>
      <c r="K164"/>
      <c r="L164"/>
      <c r="M164"/>
      <c r="N164"/>
      <c r="O164"/>
      <c r="P164"/>
      <c r="Q164"/>
      <c r="R164"/>
      <c r="S164"/>
      <c r="T164"/>
      <c r="U164"/>
      <c r="V164"/>
      <c r="W164"/>
      <c r="X164"/>
      <c r="Y164"/>
      <c r="Z164"/>
      <c r="AA164"/>
      <c r="AB164"/>
      <c r="AC164"/>
      <c r="AD164"/>
      <c r="AG164"/>
      <c r="AH164"/>
      <c r="AI164"/>
      <c r="AJ164"/>
      <c r="AK164"/>
      <c r="AL164"/>
      <c r="AM164"/>
      <c r="AN164"/>
      <c r="AO164"/>
      <c r="AP164"/>
      <c r="AQ164"/>
    </row>
    <row r="165" spans="1:43">
      <c r="A165"/>
      <c r="B165"/>
      <c r="C165"/>
      <c r="D165"/>
      <c r="E165"/>
      <c r="F165"/>
      <c r="G165"/>
      <c r="H165"/>
      <c r="I165"/>
      <c r="J165"/>
      <c r="K165"/>
      <c r="L165"/>
      <c r="M165"/>
      <c r="N165"/>
      <c r="O165"/>
      <c r="P165"/>
      <c r="Q165"/>
      <c r="R165"/>
      <c r="S165"/>
      <c r="T165"/>
      <c r="U165"/>
      <c r="V165"/>
      <c r="W165"/>
      <c r="X165"/>
      <c r="Y165"/>
      <c r="Z165"/>
      <c r="AA165"/>
      <c r="AB165"/>
      <c r="AC165"/>
      <c r="AD165"/>
      <c r="AG165"/>
      <c r="AH165"/>
      <c r="AI165"/>
      <c r="AJ165"/>
      <c r="AK165"/>
      <c r="AL165"/>
      <c r="AM165"/>
      <c r="AN165"/>
      <c r="AO165"/>
      <c r="AP165"/>
      <c r="AQ165"/>
    </row>
    <row r="166" spans="1:43">
      <c r="A166"/>
      <c r="B166"/>
      <c r="C166"/>
      <c r="D166"/>
      <c r="E166"/>
      <c r="F166"/>
      <c r="G166"/>
      <c r="H166"/>
      <c r="I166"/>
      <c r="J166"/>
      <c r="K166"/>
      <c r="L166"/>
      <c r="M166"/>
      <c r="N166"/>
      <c r="O166"/>
      <c r="P166"/>
      <c r="Q166"/>
      <c r="R166"/>
      <c r="S166"/>
      <c r="T166"/>
      <c r="U166"/>
      <c r="V166"/>
      <c r="W166"/>
      <c r="X166"/>
      <c r="Y166"/>
      <c r="Z166"/>
      <c r="AA166"/>
      <c r="AB166"/>
      <c r="AC166"/>
      <c r="AD166"/>
      <c r="AG166"/>
      <c r="AH166"/>
      <c r="AI166"/>
      <c r="AJ166"/>
      <c r="AK166"/>
      <c r="AL166"/>
      <c r="AM166"/>
      <c r="AN166"/>
      <c r="AO166"/>
      <c r="AP166"/>
      <c r="AQ166"/>
    </row>
    <row r="167" spans="1:43">
      <c r="A167"/>
      <c r="B167"/>
      <c r="C167"/>
      <c r="D167"/>
      <c r="E167"/>
      <c r="F167"/>
      <c r="G167"/>
      <c r="H167"/>
      <c r="I167"/>
      <c r="J167"/>
      <c r="K167"/>
      <c r="L167"/>
      <c r="M167"/>
      <c r="N167"/>
      <c r="O167"/>
      <c r="P167"/>
      <c r="Q167"/>
      <c r="R167"/>
      <c r="S167"/>
      <c r="T167"/>
      <c r="U167"/>
      <c r="V167"/>
      <c r="W167"/>
      <c r="X167"/>
      <c r="Y167"/>
      <c r="Z167"/>
      <c r="AA167"/>
      <c r="AB167"/>
      <c r="AC167"/>
      <c r="AD167"/>
      <c r="AG167"/>
      <c r="AH167"/>
      <c r="AI167"/>
      <c r="AJ167"/>
      <c r="AK167"/>
      <c r="AL167"/>
      <c r="AM167"/>
      <c r="AN167"/>
      <c r="AO167"/>
      <c r="AP167"/>
      <c r="AQ167"/>
    </row>
    <row r="168" spans="1:43">
      <c r="A168"/>
      <c r="B168"/>
      <c r="C168"/>
      <c r="D168"/>
      <c r="E168"/>
      <c r="F168"/>
      <c r="G168"/>
      <c r="H168"/>
      <c r="I168"/>
      <c r="J168"/>
      <c r="K168"/>
      <c r="L168"/>
      <c r="M168"/>
      <c r="N168"/>
      <c r="O168"/>
      <c r="P168"/>
      <c r="Q168"/>
      <c r="R168"/>
      <c r="S168"/>
      <c r="T168"/>
      <c r="U168"/>
      <c r="V168"/>
      <c r="W168"/>
      <c r="X168"/>
      <c r="Y168"/>
      <c r="Z168"/>
      <c r="AA168"/>
      <c r="AB168"/>
      <c r="AC168"/>
      <c r="AD168"/>
      <c r="AG168"/>
      <c r="AH168"/>
      <c r="AI168"/>
      <c r="AJ168"/>
      <c r="AK168"/>
      <c r="AL168"/>
      <c r="AM168"/>
      <c r="AN168"/>
      <c r="AO168"/>
      <c r="AP168"/>
      <c r="AQ168"/>
    </row>
    <row r="169" spans="1:43">
      <c r="A169"/>
      <c r="B169"/>
      <c r="C169"/>
      <c r="D169"/>
      <c r="E169"/>
      <c r="F169"/>
      <c r="G169"/>
      <c r="H169"/>
      <c r="I169"/>
      <c r="J169"/>
      <c r="K169"/>
      <c r="L169"/>
      <c r="M169"/>
      <c r="N169"/>
      <c r="O169"/>
      <c r="P169"/>
      <c r="Q169"/>
      <c r="R169"/>
      <c r="S169"/>
      <c r="T169"/>
      <c r="U169"/>
      <c r="V169"/>
      <c r="W169"/>
      <c r="X169"/>
      <c r="Y169"/>
      <c r="Z169"/>
      <c r="AA169"/>
      <c r="AB169"/>
      <c r="AC169"/>
      <c r="AD169"/>
      <c r="AG169"/>
      <c r="AH169"/>
      <c r="AI169"/>
      <c r="AJ169"/>
      <c r="AK169"/>
      <c r="AL169"/>
      <c r="AM169"/>
      <c r="AN169"/>
      <c r="AO169"/>
      <c r="AP169"/>
      <c r="AQ169"/>
    </row>
    <row r="170" spans="1:43">
      <c r="A170"/>
      <c r="B170"/>
      <c r="C170"/>
      <c r="D170"/>
      <c r="E170"/>
      <c r="F170"/>
      <c r="G170"/>
      <c r="H170"/>
      <c r="I170"/>
      <c r="J170"/>
      <c r="K170"/>
      <c r="L170"/>
      <c r="M170"/>
      <c r="N170"/>
      <c r="O170"/>
      <c r="P170"/>
      <c r="Q170"/>
      <c r="R170"/>
      <c r="S170"/>
      <c r="T170"/>
      <c r="U170"/>
      <c r="V170"/>
      <c r="W170"/>
      <c r="X170"/>
      <c r="Y170"/>
      <c r="Z170"/>
      <c r="AA170"/>
      <c r="AB170"/>
      <c r="AC170"/>
      <c r="AD170"/>
      <c r="AG170"/>
      <c r="AH170"/>
      <c r="AI170"/>
      <c r="AJ170"/>
      <c r="AK170"/>
      <c r="AL170"/>
      <c r="AM170"/>
      <c r="AN170"/>
      <c r="AO170"/>
      <c r="AP170"/>
      <c r="AQ170"/>
    </row>
    <row r="171" spans="1:43">
      <c r="A171"/>
      <c r="B171"/>
      <c r="C171"/>
      <c r="D171"/>
      <c r="E171"/>
      <c r="F171"/>
      <c r="G171"/>
      <c r="H171"/>
      <c r="I171"/>
      <c r="J171"/>
      <c r="K171"/>
      <c r="L171"/>
      <c r="M171"/>
      <c r="N171"/>
      <c r="O171"/>
      <c r="P171"/>
      <c r="Q171"/>
      <c r="R171"/>
      <c r="S171"/>
      <c r="T171"/>
      <c r="U171"/>
      <c r="V171"/>
      <c r="W171"/>
      <c r="X171"/>
      <c r="Y171"/>
      <c r="Z171"/>
      <c r="AA171"/>
      <c r="AB171"/>
      <c r="AC171"/>
      <c r="AD171"/>
      <c r="AG171"/>
      <c r="AH171"/>
      <c r="AI171"/>
      <c r="AJ171"/>
      <c r="AK171"/>
      <c r="AL171"/>
      <c r="AM171"/>
      <c r="AN171"/>
      <c r="AO171"/>
      <c r="AP171"/>
      <c r="AQ171"/>
    </row>
    <row r="172" spans="1:43">
      <c r="A172"/>
      <c r="B172"/>
      <c r="C172"/>
      <c r="D172"/>
      <c r="E172"/>
      <c r="F172"/>
      <c r="G172"/>
      <c r="H172"/>
      <c r="I172"/>
      <c r="J172"/>
      <c r="K172"/>
      <c r="L172"/>
      <c r="M172"/>
      <c r="N172"/>
      <c r="O172"/>
      <c r="P172"/>
      <c r="Q172"/>
      <c r="R172"/>
      <c r="S172"/>
      <c r="T172"/>
      <c r="U172"/>
      <c r="V172"/>
      <c r="W172"/>
      <c r="X172"/>
      <c r="Y172"/>
      <c r="Z172"/>
      <c r="AA172"/>
      <c r="AB172"/>
      <c r="AC172"/>
      <c r="AD172"/>
      <c r="AG172"/>
      <c r="AH172"/>
      <c r="AI172"/>
      <c r="AJ172"/>
      <c r="AK172"/>
      <c r="AL172"/>
      <c r="AM172"/>
      <c r="AN172"/>
      <c r="AO172"/>
      <c r="AP172"/>
      <c r="AQ172"/>
    </row>
    <row r="173" spans="1:43">
      <c r="A173"/>
      <c r="B173"/>
      <c r="C173"/>
      <c r="D173"/>
      <c r="E173"/>
      <c r="F173"/>
      <c r="G173"/>
      <c r="H173"/>
      <c r="I173"/>
      <c r="J173"/>
      <c r="K173"/>
      <c r="L173"/>
      <c r="M173"/>
      <c r="N173"/>
      <c r="O173"/>
      <c r="P173"/>
      <c r="Q173"/>
      <c r="R173"/>
      <c r="S173"/>
      <c r="T173"/>
      <c r="U173"/>
      <c r="V173"/>
      <c r="W173"/>
      <c r="X173"/>
      <c r="Y173"/>
      <c r="Z173"/>
      <c r="AA173"/>
      <c r="AB173"/>
      <c r="AC173"/>
      <c r="AD173"/>
      <c r="AG173"/>
      <c r="AH173"/>
      <c r="AI173"/>
      <c r="AJ173"/>
      <c r="AK173"/>
      <c r="AL173"/>
      <c r="AM173"/>
      <c r="AN173"/>
      <c r="AO173"/>
      <c r="AP173"/>
      <c r="AQ173"/>
    </row>
    <row r="174" spans="1:43">
      <c r="A174"/>
      <c r="B174"/>
      <c r="C174"/>
      <c r="D174"/>
      <c r="E174"/>
      <c r="F174"/>
      <c r="G174"/>
      <c r="H174"/>
      <c r="I174"/>
      <c r="J174"/>
      <c r="K174"/>
      <c r="L174"/>
      <c r="M174"/>
      <c r="N174"/>
      <c r="O174"/>
      <c r="P174"/>
      <c r="Q174"/>
      <c r="R174"/>
      <c r="S174"/>
      <c r="T174"/>
      <c r="U174"/>
      <c r="V174"/>
      <c r="W174"/>
      <c r="X174"/>
      <c r="Y174"/>
      <c r="Z174"/>
      <c r="AA174"/>
      <c r="AB174"/>
      <c r="AC174"/>
      <c r="AD174"/>
      <c r="AG174"/>
      <c r="AH174"/>
      <c r="AI174"/>
      <c r="AJ174"/>
      <c r="AK174"/>
      <c r="AL174"/>
      <c r="AM174"/>
      <c r="AN174"/>
      <c r="AO174"/>
      <c r="AP174"/>
      <c r="AQ174"/>
    </row>
    <row r="175" spans="1:43">
      <c r="A175"/>
      <c r="B175"/>
      <c r="C175"/>
      <c r="D175"/>
      <c r="E175"/>
      <c r="F175"/>
      <c r="G175"/>
      <c r="H175"/>
      <c r="I175"/>
      <c r="J175"/>
      <c r="K175"/>
      <c r="L175"/>
      <c r="M175"/>
      <c r="N175"/>
      <c r="O175"/>
      <c r="P175"/>
      <c r="Q175"/>
      <c r="R175"/>
      <c r="S175"/>
      <c r="T175"/>
      <c r="U175"/>
      <c r="V175"/>
      <c r="W175"/>
      <c r="X175"/>
      <c r="Y175"/>
      <c r="Z175"/>
      <c r="AA175"/>
      <c r="AB175"/>
      <c r="AC175"/>
      <c r="AD175"/>
      <c r="AG175"/>
      <c r="AH175"/>
      <c r="AI175"/>
      <c r="AJ175"/>
      <c r="AK175"/>
      <c r="AL175"/>
      <c r="AM175"/>
      <c r="AN175"/>
      <c r="AO175"/>
      <c r="AP175"/>
      <c r="AQ175"/>
    </row>
    <row r="176" spans="1:43">
      <c r="A176"/>
      <c r="B176"/>
      <c r="C176"/>
      <c r="D176"/>
      <c r="E176"/>
      <c r="F176"/>
      <c r="G176"/>
      <c r="H176"/>
      <c r="I176"/>
      <c r="J176"/>
      <c r="K176"/>
      <c r="L176"/>
      <c r="M176"/>
      <c r="N176"/>
      <c r="O176"/>
      <c r="P176"/>
      <c r="Q176"/>
      <c r="R176"/>
      <c r="S176"/>
      <c r="T176"/>
      <c r="U176"/>
      <c r="V176"/>
      <c r="W176"/>
      <c r="X176"/>
      <c r="Y176"/>
      <c r="Z176"/>
      <c r="AA176"/>
      <c r="AB176"/>
      <c r="AC176"/>
      <c r="AD176"/>
      <c r="AG176"/>
      <c r="AH176"/>
      <c r="AI176"/>
      <c r="AJ176"/>
      <c r="AK176"/>
      <c r="AL176"/>
      <c r="AM176"/>
      <c r="AN176"/>
      <c r="AO176"/>
      <c r="AP176"/>
      <c r="AQ176"/>
    </row>
    <row r="177" spans="1:43">
      <c r="A177"/>
      <c r="B177"/>
      <c r="C177"/>
      <c r="D177"/>
      <c r="E177"/>
      <c r="F177"/>
      <c r="G177"/>
      <c r="H177"/>
      <c r="I177"/>
      <c r="J177"/>
      <c r="K177"/>
      <c r="L177"/>
      <c r="M177"/>
      <c r="N177"/>
      <c r="O177"/>
      <c r="P177"/>
      <c r="Q177"/>
      <c r="R177"/>
      <c r="S177"/>
      <c r="T177"/>
      <c r="U177"/>
      <c r="V177"/>
      <c r="W177"/>
      <c r="X177"/>
      <c r="Y177"/>
      <c r="Z177"/>
      <c r="AA177"/>
      <c r="AB177"/>
      <c r="AC177"/>
      <c r="AD177"/>
      <c r="AG177"/>
      <c r="AH177"/>
      <c r="AI177"/>
      <c r="AJ177"/>
      <c r="AK177"/>
      <c r="AL177"/>
      <c r="AM177"/>
      <c r="AN177"/>
      <c r="AO177"/>
      <c r="AP177"/>
      <c r="AQ177"/>
    </row>
    <row r="178" spans="1:43">
      <c r="A178"/>
      <c r="B178"/>
      <c r="C178"/>
      <c r="D178"/>
      <c r="E178"/>
      <c r="F178"/>
      <c r="G178"/>
      <c r="H178"/>
      <c r="I178"/>
      <c r="J178"/>
      <c r="K178"/>
      <c r="L178"/>
      <c r="M178"/>
      <c r="N178"/>
      <c r="O178"/>
      <c r="P178"/>
      <c r="Q178"/>
      <c r="R178"/>
      <c r="S178"/>
      <c r="T178"/>
      <c r="U178"/>
      <c r="V178"/>
      <c r="W178"/>
      <c r="X178"/>
      <c r="Y178"/>
      <c r="Z178"/>
      <c r="AA178"/>
      <c r="AB178"/>
      <c r="AC178"/>
      <c r="AD178"/>
      <c r="AG178"/>
      <c r="AH178"/>
      <c r="AI178"/>
      <c r="AJ178"/>
      <c r="AK178"/>
      <c r="AL178"/>
      <c r="AM178"/>
      <c r="AN178"/>
      <c r="AO178"/>
      <c r="AP178"/>
      <c r="AQ178"/>
    </row>
    <row r="179" spans="1:43">
      <c r="A179"/>
      <c r="B179"/>
      <c r="C179"/>
      <c r="D179"/>
      <c r="E179"/>
      <c r="F179"/>
      <c r="G179"/>
      <c r="H179"/>
      <c r="I179"/>
      <c r="J179"/>
      <c r="K179"/>
      <c r="L179"/>
      <c r="M179"/>
      <c r="N179"/>
      <c r="O179"/>
      <c r="P179"/>
      <c r="Q179"/>
      <c r="R179"/>
      <c r="S179"/>
      <c r="T179"/>
      <c r="U179"/>
      <c r="V179"/>
      <c r="W179"/>
      <c r="X179"/>
      <c r="Y179"/>
      <c r="Z179"/>
      <c r="AA179"/>
      <c r="AB179"/>
      <c r="AC179"/>
      <c r="AD179"/>
      <c r="AG179"/>
      <c r="AH179"/>
      <c r="AI179"/>
      <c r="AJ179"/>
      <c r="AK179"/>
      <c r="AL179"/>
      <c r="AM179"/>
      <c r="AN179"/>
      <c r="AO179"/>
      <c r="AP179"/>
      <c r="AQ179"/>
    </row>
    <row r="180" spans="1:43">
      <c r="A180"/>
      <c r="B180"/>
      <c r="C180"/>
      <c r="D180"/>
      <c r="E180"/>
      <c r="F180"/>
      <c r="G180"/>
      <c r="H180"/>
      <c r="I180"/>
      <c r="J180"/>
      <c r="K180"/>
      <c r="L180"/>
      <c r="M180"/>
      <c r="N180"/>
      <c r="O180"/>
      <c r="P180"/>
      <c r="Q180"/>
      <c r="R180"/>
      <c r="S180"/>
      <c r="T180"/>
      <c r="U180"/>
      <c r="V180"/>
      <c r="W180"/>
      <c r="X180"/>
      <c r="Y180"/>
      <c r="Z180"/>
      <c r="AA180"/>
      <c r="AB180"/>
      <c r="AC180"/>
      <c r="AD180"/>
      <c r="AG180"/>
      <c r="AH180"/>
      <c r="AI180"/>
      <c r="AJ180"/>
      <c r="AK180"/>
      <c r="AL180"/>
      <c r="AM180"/>
      <c r="AN180"/>
      <c r="AO180"/>
      <c r="AP180"/>
      <c r="AQ180"/>
    </row>
    <row r="181" spans="1:43" ht="76.5" customHeight="1">
      <c r="A181"/>
      <c r="B181"/>
      <c r="C181"/>
      <c r="D181"/>
      <c r="E181"/>
      <c r="F181"/>
      <c r="G181"/>
      <c r="H181"/>
      <c r="I181"/>
      <c r="J181"/>
      <c r="K181"/>
      <c r="L181"/>
      <c r="M181"/>
      <c r="N181"/>
      <c r="O181"/>
      <c r="P181"/>
      <c r="Q181"/>
      <c r="R181"/>
      <c r="S181"/>
      <c r="T181"/>
      <c r="U181"/>
      <c r="V181"/>
      <c r="W181"/>
      <c r="X181"/>
      <c r="Y181"/>
      <c r="Z181"/>
      <c r="AA181"/>
      <c r="AB181"/>
      <c r="AC181"/>
      <c r="AD181"/>
      <c r="AG181"/>
      <c r="AH181"/>
      <c r="AI181"/>
      <c r="AJ181"/>
      <c r="AK181"/>
      <c r="AL181"/>
      <c r="AM181"/>
      <c r="AN181"/>
      <c r="AO181"/>
      <c r="AP181"/>
      <c r="AQ181"/>
    </row>
    <row r="182" spans="1:43">
      <c r="A182"/>
      <c r="B182"/>
      <c r="C182"/>
      <c r="D182"/>
      <c r="E182"/>
      <c r="F182"/>
      <c r="G182"/>
      <c r="H182"/>
      <c r="I182"/>
      <c r="J182"/>
      <c r="K182"/>
      <c r="L182"/>
      <c r="M182"/>
      <c r="N182"/>
      <c r="O182"/>
      <c r="P182"/>
      <c r="Q182"/>
      <c r="R182"/>
      <c r="S182"/>
      <c r="T182"/>
      <c r="U182"/>
      <c r="V182"/>
      <c r="W182"/>
      <c r="X182"/>
      <c r="Y182"/>
      <c r="Z182"/>
      <c r="AA182"/>
      <c r="AB182"/>
      <c r="AC182"/>
      <c r="AD182"/>
      <c r="AG182"/>
      <c r="AH182"/>
      <c r="AI182"/>
      <c r="AJ182"/>
      <c r="AK182"/>
      <c r="AL182"/>
      <c r="AM182"/>
      <c r="AN182"/>
      <c r="AO182"/>
      <c r="AP182"/>
      <c r="AQ182"/>
    </row>
    <row r="183" spans="1:43">
      <c r="A183"/>
      <c r="B183"/>
      <c r="C183"/>
      <c r="D183"/>
      <c r="E183"/>
      <c r="F183"/>
      <c r="G183"/>
      <c r="H183"/>
      <c r="I183"/>
      <c r="J183"/>
      <c r="K183"/>
      <c r="L183"/>
      <c r="M183"/>
      <c r="N183"/>
      <c r="O183"/>
      <c r="P183"/>
      <c r="Q183"/>
      <c r="R183"/>
      <c r="S183"/>
      <c r="T183"/>
      <c r="U183"/>
      <c r="V183"/>
      <c r="W183"/>
      <c r="X183"/>
      <c r="Y183"/>
      <c r="Z183"/>
      <c r="AA183"/>
      <c r="AB183"/>
      <c r="AC183"/>
      <c r="AD183"/>
      <c r="AG183"/>
      <c r="AH183"/>
      <c r="AI183"/>
      <c r="AJ183"/>
      <c r="AK183"/>
      <c r="AL183"/>
      <c r="AM183"/>
      <c r="AN183"/>
      <c r="AO183"/>
      <c r="AP183"/>
      <c r="AQ183"/>
    </row>
    <row r="184" spans="1:43">
      <c r="A184"/>
      <c r="B184"/>
      <c r="C184"/>
      <c r="D184"/>
      <c r="E184"/>
      <c r="F184"/>
      <c r="G184"/>
      <c r="H184"/>
      <c r="I184"/>
      <c r="J184"/>
      <c r="K184"/>
      <c r="L184"/>
      <c r="M184"/>
      <c r="N184"/>
      <c r="O184"/>
      <c r="P184"/>
      <c r="Q184"/>
      <c r="R184"/>
      <c r="S184"/>
      <c r="T184"/>
      <c r="U184"/>
      <c r="V184"/>
      <c r="W184"/>
      <c r="X184"/>
      <c r="Y184"/>
      <c r="Z184"/>
      <c r="AA184"/>
      <c r="AB184"/>
      <c r="AC184"/>
      <c r="AD184"/>
      <c r="AG184"/>
      <c r="AH184"/>
      <c r="AI184"/>
      <c r="AJ184"/>
      <c r="AK184"/>
      <c r="AL184"/>
      <c r="AM184"/>
      <c r="AN184"/>
      <c r="AO184"/>
      <c r="AP184"/>
      <c r="AQ184"/>
    </row>
    <row r="185" spans="1:43">
      <c r="A185"/>
      <c r="B185"/>
      <c r="C185"/>
      <c r="D185"/>
      <c r="E185"/>
      <c r="F185"/>
      <c r="G185"/>
      <c r="H185"/>
      <c r="I185"/>
      <c r="J185"/>
      <c r="K185"/>
      <c r="L185"/>
      <c r="M185"/>
      <c r="N185"/>
      <c r="O185"/>
      <c r="P185"/>
      <c r="Q185"/>
      <c r="R185"/>
      <c r="S185"/>
      <c r="T185"/>
      <c r="U185"/>
      <c r="V185"/>
      <c r="W185"/>
      <c r="X185"/>
      <c r="Y185"/>
      <c r="Z185"/>
      <c r="AA185"/>
      <c r="AB185"/>
      <c r="AC185"/>
      <c r="AD185"/>
      <c r="AG185"/>
      <c r="AH185"/>
      <c r="AI185"/>
      <c r="AJ185"/>
      <c r="AK185"/>
      <c r="AL185"/>
      <c r="AM185"/>
      <c r="AN185"/>
      <c r="AO185"/>
      <c r="AP185"/>
      <c r="AQ185"/>
    </row>
    <row r="186" spans="1:43">
      <c r="A186"/>
      <c r="B186"/>
      <c r="C186"/>
      <c r="D186"/>
      <c r="E186"/>
      <c r="F186"/>
      <c r="G186"/>
      <c r="H186"/>
      <c r="I186"/>
      <c r="J186"/>
      <c r="K186"/>
      <c r="L186"/>
      <c r="M186"/>
      <c r="N186"/>
      <c r="O186"/>
      <c r="P186"/>
      <c r="Q186"/>
      <c r="R186"/>
      <c r="S186"/>
      <c r="T186"/>
      <c r="U186"/>
      <c r="V186"/>
      <c r="W186"/>
      <c r="X186"/>
      <c r="Y186"/>
      <c r="Z186"/>
      <c r="AA186"/>
      <c r="AB186"/>
      <c r="AC186"/>
      <c r="AD186"/>
      <c r="AG186"/>
      <c r="AH186"/>
      <c r="AI186"/>
      <c r="AJ186"/>
      <c r="AK186"/>
      <c r="AL186"/>
      <c r="AM186"/>
      <c r="AN186"/>
      <c r="AO186"/>
      <c r="AP186"/>
      <c r="AQ186"/>
    </row>
    <row r="187" spans="1:43">
      <c r="A187"/>
      <c r="B187"/>
      <c r="C187"/>
      <c r="D187"/>
      <c r="E187"/>
      <c r="F187"/>
      <c r="G187"/>
      <c r="H187"/>
      <c r="I187"/>
      <c r="J187"/>
      <c r="K187"/>
      <c r="L187"/>
      <c r="M187"/>
      <c r="N187"/>
      <c r="O187"/>
      <c r="P187"/>
      <c r="Q187"/>
      <c r="R187"/>
      <c r="S187"/>
      <c r="T187"/>
      <c r="U187"/>
      <c r="V187"/>
      <c r="W187"/>
      <c r="X187"/>
      <c r="Y187"/>
      <c r="Z187"/>
      <c r="AA187"/>
      <c r="AB187"/>
      <c r="AC187"/>
      <c r="AD187"/>
      <c r="AG187"/>
      <c r="AH187"/>
      <c r="AI187"/>
      <c r="AJ187"/>
      <c r="AK187"/>
      <c r="AL187"/>
      <c r="AM187"/>
      <c r="AN187"/>
      <c r="AO187"/>
      <c r="AP187"/>
      <c r="AQ187"/>
    </row>
    <row r="188" spans="1:43">
      <c r="A188"/>
      <c r="B188"/>
      <c r="C188"/>
      <c r="D188"/>
      <c r="E188"/>
      <c r="F188"/>
      <c r="G188"/>
      <c r="H188"/>
      <c r="I188"/>
      <c r="J188"/>
      <c r="K188"/>
      <c r="L188"/>
      <c r="M188"/>
      <c r="N188"/>
      <c r="O188"/>
      <c r="P188"/>
      <c r="Q188"/>
      <c r="R188"/>
      <c r="S188"/>
      <c r="T188"/>
      <c r="U188"/>
      <c r="V188"/>
      <c r="W188"/>
      <c r="X188"/>
      <c r="Y188"/>
      <c r="Z188"/>
      <c r="AA188"/>
      <c r="AB188"/>
      <c r="AC188"/>
      <c r="AD188"/>
      <c r="AG188"/>
      <c r="AH188"/>
      <c r="AI188"/>
      <c r="AJ188"/>
      <c r="AK188"/>
      <c r="AL188"/>
      <c r="AM188"/>
      <c r="AN188"/>
      <c r="AO188"/>
      <c r="AP188"/>
      <c r="AQ188"/>
    </row>
    <row r="189" spans="1:43">
      <c r="A189"/>
      <c r="B189"/>
      <c r="C189"/>
      <c r="D189"/>
      <c r="E189"/>
      <c r="F189"/>
      <c r="G189"/>
      <c r="H189"/>
      <c r="I189"/>
      <c r="J189"/>
      <c r="K189"/>
      <c r="L189"/>
      <c r="M189"/>
      <c r="N189"/>
      <c r="O189"/>
      <c r="P189"/>
      <c r="Q189"/>
      <c r="R189"/>
      <c r="S189"/>
      <c r="T189"/>
      <c r="U189"/>
      <c r="V189"/>
      <c r="W189"/>
      <c r="X189"/>
      <c r="Y189"/>
      <c r="Z189"/>
      <c r="AA189"/>
      <c r="AB189"/>
      <c r="AC189"/>
      <c r="AD189"/>
      <c r="AG189"/>
      <c r="AH189"/>
      <c r="AI189"/>
      <c r="AJ189"/>
      <c r="AK189"/>
      <c r="AL189"/>
      <c r="AM189"/>
      <c r="AN189"/>
      <c r="AO189"/>
      <c r="AP189"/>
      <c r="AQ189"/>
    </row>
    <row r="190" spans="1:43">
      <c r="A190"/>
      <c r="B190"/>
      <c r="C190"/>
      <c r="D190"/>
      <c r="E190"/>
      <c r="F190"/>
      <c r="G190"/>
      <c r="H190"/>
      <c r="I190"/>
      <c r="J190"/>
      <c r="K190"/>
      <c r="L190"/>
      <c r="M190"/>
      <c r="N190"/>
      <c r="O190"/>
      <c r="P190"/>
      <c r="Q190"/>
      <c r="R190"/>
      <c r="S190"/>
      <c r="T190"/>
      <c r="U190"/>
      <c r="V190"/>
      <c r="W190"/>
      <c r="X190"/>
      <c r="Y190"/>
      <c r="Z190"/>
      <c r="AA190"/>
      <c r="AB190"/>
      <c r="AC190"/>
      <c r="AD190"/>
      <c r="AG190"/>
      <c r="AH190"/>
      <c r="AI190"/>
      <c r="AJ190"/>
      <c r="AK190"/>
      <c r="AL190"/>
      <c r="AM190"/>
      <c r="AN190"/>
      <c r="AO190"/>
      <c r="AP190"/>
      <c r="AQ190"/>
    </row>
    <row r="191" spans="1:43">
      <c r="A191"/>
      <c r="B191"/>
      <c r="C191"/>
      <c r="D191"/>
      <c r="E191"/>
      <c r="F191"/>
      <c r="G191"/>
      <c r="H191"/>
      <c r="I191"/>
      <c r="J191"/>
      <c r="K191"/>
      <c r="L191"/>
      <c r="M191"/>
      <c r="N191"/>
      <c r="O191"/>
      <c r="P191"/>
      <c r="Q191"/>
      <c r="R191"/>
      <c r="S191"/>
      <c r="T191"/>
      <c r="U191"/>
      <c r="V191"/>
      <c r="W191"/>
      <c r="X191"/>
      <c r="Y191"/>
      <c r="Z191"/>
      <c r="AA191"/>
      <c r="AB191"/>
      <c r="AC191"/>
      <c r="AD191"/>
      <c r="AG191"/>
      <c r="AH191"/>
      <c r="AI191"/>
      <c r="AJ191"/>
      <c r="AK191"/>
      <c r="AL191"/>
      <c r="AM191"/>
      <c r="AN191"/>
      <c r="AO191"/>
      <c r="AP191"/>
      <c r="AQ191"/>
    </row>
    <row r="192" spans="1:43">
      <c r="A192"/>
      <c r="B192"/>
      <c r="C192"/>
      <c r="D192"/>
      <c r="E192"/>
      <c r="F192"/>
      <c r="G192"/>
      <c r="H192"/>
      <c r="I192"/>
      <c r="J192"/>
      <c r="K192"/>
      <c r="L192"/>
      <c r="M192"/>
      <c r="N192"/>
      <c r="O192"/>
      <c r="P192"/>
      <c r="Q192"/>
      <c r="R192"/>
      <c r="S192"/>
      <c r="T192"/>
      <c r="U192"/>
      <c r="V192"/>
      <c r="W192"/>
      <c r="X192"/>
      <c r="Y192"/>
      <c r="Z192"/>
      <c r="AA192"/>
      <c r="AB192"/>
      <c r="AC192"/>
      <c r="AD192"/>
      <c r="AG192"/>
      <c r="AH192"/>
      <c r="AI192"/>
      <c r="AJ192"/>
      <c r="AK192"/>
      <c r="AL192"/>
      <c r="AM192"/>
      <c r="AN192"/>
      <c r="AO192"/>
      <c r="AP192"/>
      <c r="AQ192"/>
    </row>
    <row r="193" spans="1:43">
      <c r="A193"/>
      <c r="B193"/>
      <c r="C193"/>
      <c r="D193"/>
      <c r="E193"/>
      <c r="F193"/>
      <c r="G193"/>
      <c r="H193"/>
      <c r="I193"/>
      <c r="J193"/>
      <c r="K193"/>
      <c r="L193"/>
      <c r="M193"/>
      <c r="N193"/>
      <c r="O193"/>
      <c r="P193"/>
      <c r="Q193"/>
      <c r="R193"/>
      <c r="S193"/>
      <c r="T193"/>
      <c r="U193"/>
      <c r="V193"/>
      <c r="W193"/>
      <c r="X193"/>
      <c r="Y193"/>
      <c r="Z193"/>
      <c r="AA193"/>
      <c r="AB193"/>
      <c r="AC193"/>
      <c r="AD193"/>
      <c r="AG193"/>
      <c r="AH193"/>
      <c r="AI193"/>
      <c r="AJ193"/>
      <c r="AK193"/>
      <c r="AL193"/>
      <c r="AM193"/>
      <c r="AN193"/>
      <c r="AO193"/>
      <c r="AP193"/>
      <c r="AQ193"/>
    </row>
    <row r="194" spans="1:43">
      <c r="A194"/>
      <c r="B194"/>
      <c r="C194"/>
      <c r="D194"/>
      <c r="E194"/>
      <c r="F194"/>
      <c r="G194"/>
      <c r="H194"/>
      <c r="I194"/>
      <c r="J194"/>
      <c r="K194"/>
      <c r="L194"/>
      <c r="M194"/>
      <c r="N194"/>
      <c r="O194"/>
      <c r="P194"/>
      <c r="Q194"/>
      <c r="R194"/>
      <c r="S194"/>
      <c r="T194"/>
      <c r="U194"/>
      <c r="V194"/>
      <c r="W194"/>
      <c r="X194"/>
      <c r="Y194"/>
      <c r="Z194"/>
      <c r="AA194"/>
      <c r="AB194"/>
      <c r="AC194"/>
      <c r="AD194"/>
      <c r="AG194"/>
      <c r="AH194"/>
      <c r="AI194"/>
      <c r="AJ194"/>
      <c r="AK194"/>
      <c r="AL194"/>
      <c r="AM194"/>
      <c r="AN194"/>
      <c r="AO194"/>
      <c r="AP194"/>
      <c r="AQ194"/>
    </row>
    <row r="195" spans="1:43">
      <c r="A195"/>
      <c r="B195"/>
      <c r="C195"/>
      <c r="D195"/>
      <c r="E195"/>
      <c r="F195"/>
      <c r="G195"/>
      <c r="H195"/>
      <c r="I195"/>
      <c r="J195"/>
      <c r="K195"/>
      <c r="L195"/>
      <c r="M195"/>
      <c r="N195"/>
      <c r="O195"/>
      <c r="P195"/>
      <c r="Q195"/>
      <c r="R195"/>
      <c r="S195"/>
      <c r="T195"/>
      <c r="U195"/>
      <c r="V195"/>
      <c r="W195"/>
      <c r="X195"/>
      <c r="Y195"/>
      <c r="Z195"/>
      <c r="AA195"/>
      <c r="AB195"/>
      <c r="AC195"/>
      <c r="AD195"/>
      <c r="AG195"/>
      <c r="AH195"/>
      <c r="AI195"/>
      <c r="AJ195"/>
      <c r="AK195"/>
      <c r="AL195"/>
      <c r="AM195"/>
      <c r="AN195"/>
      <c r="AO195"/>
      <c r="AP195"/>
      <c r="AQ195"/>
    </row>
    <row r="196" spans="1:43">
      <c r="A196"/>
      <c r="B196"/>
      <c r="C196"/>
      <c r="D196"/>
      <c r="E196"/>
      <c r="F196"/>
      <c r="G196"/>
      <c r="H196"/>
      <c r="I196"/>
      <c r="J196"/>
      <c r="K196"/>
      <c r="L196"/>
      <c r="M196"/>
      <c r="N196"/>
      <c r="O196"/>
      <c r="P196"/>
      <c r="Q196"/>
      <c r="R196"/>
      <c r="S196"/>
      <c r="T196"/>
      <c r="U196"/>
      <c r="V196"/>
      <c r="W196"/>
      <c r="X196"/>
      <c r="Y196"/>
      <c r="Z196"/>
      <c r="AA196"/>
      <c r="AB196"/>
      <c r="AC196"/>
      <c r="AD196"/>
      <c r="AG196"/>
      <c r="AH196"/>
      <c r="AI196"/>
      <c r="AJ196"/>
      <c r="AK196"/>
      <c r="AL196"/>
      <c r="AM196"/>
      <c r="AN196"/>
      <c r="AO196"/>
      <c r="AP196"/>
      <c r="AQ196"/>
    </row>
    <row r="197" spans="1:43">
      <c r="A197"/>
      <c r="B197"/>
      <c r="C197"/>
      <c r="D197"/>
      <c r="E197"/>
      <c r="F197"/>
      <c r="G197"/>
      <c r="H197"/>
      <c r="I197"/>
      <c r="J197"/>
      <c r="K197"/>
      <c r="L197"/>
      <c r="M197"/>
      <c r="N197"/>
      <c r="O197"/>
      <c r="P197"/>
      <c r="Q197"/>
      <c r="R197"/>
      <c r="S197"/>
      <c r="T197"/>
      <c r="U197"/>
      <c r="V197"/>
      <c r="W197"/>
      <c r="X197"/>
      <c r="Y197"/>
      <c r="Z197"/>
      <c r="AA197"/>
      <c r="AB197"/>
      <c r="AC197"/>
      <c r="AD197"/>
      <c r="AG197"/>
      <c r="AH197"/>
      <c r="AI197"/>
      <c r="AJ197"/>
      <c r="AK197"/>
      <c r="AL197"/>
      <c r="AM197"/>
      <c r="AN197"/>
      <c r="AO197"/>
      <c r="AP197"/>
      <c r="AQ197"/>
    </row>
    <row r="198" spans="1:43">
      <c r="A198"/>
      <c r="B198"/>
      <c r="C198"/>
      <c r="D198"/>
      <c r="E198"/>
      <c r="F198"/>
      <c r="G198"/>
      <c r="H198"/>
      <c r="I198"/>
      <c r="J198"/>
      <c r="K198"/>
      <c r="L198"/>
      <c r="M198"/>
      <c r="N198"/>
      <c r="O198"/>
      <c r="P198"/>
      <c r="Q198"/>
      <c r="R198"/>
      <c r="S198"/>
      <c r="T198"/>
      <c r="U198"/>
      <c r="V198"/>
      <c r="W198"/>
      <c r="X198"/>
      <c r="Y198"/>
      <c r="Z198"/>
      <c r="AA198"/>
      <c r="AB198"/>
      <c r="AC198"/>
      <c r="AD198"/>
      <c r="AG198"/>
      <c r="AH198"/>
      <c r="AI198"/>
      <c r="AJ198"/>
      <c r="AK198"/>
      <c r="AL198"/>
      <c r="AM198"/>
      <c r="AN198"/>
      <c r="AO198"/>
      <c r="AP198"/>
      <c r="AQ198"/>
    </row>
    <row r="199" spans="1:43">
      <c r="A199"/>
      <c r="B199"/>
      <c r="C199"/>
      <c r="D199"/>
      <c r="E199"/>
      <c r="F199"/>
      <c r="G199"/>
      <c r="H199"/>
      <c r="I199"/>
      <c r="J199"/>
      <c r="K199"/>
      <c r="L199"/>
      <c r="M199"/>
      <c r="N199"/>
      <c r="O199"/>
      <c r="P199"/>
      <c r="Q199"/>
      <c r="R199"/>
      <c r="S199"/>
      <c r="T199"/>
      <c r="U199"/>
      <c r="V199"/>
      <c r="W199"/>
      <c r="X199"/>
      <c r="Y199"/>
      <c r="Z199"/>
      <c r="AA199"/>
      <c r="AB199"/>
      <c r="AC199"/>
      <c r="AD199"/>
      <c r="AG199"/>
      <c r="AH199"/>
      <c r="AI199"/>
      <c r="AJ199"/>
      <c r="AK199"/>
      <c r="AL199"/>
      <c r="AM199"/>
      <c r="AN199"/>
      <c r="AO199"/>
      <c r="AP199"/>
      <c r="AQ199"/>
    </row>
    <row r="200" spans="1:43">
      <c r="A200"/>
      <c r="B200"/>
      <c r="C200"/>
      <c r="D200"/>
      <c r="E200"/>
      <c r="F200"/>
      <c r="G200"/>
      <c r="H200"/>
      <c r="I200"/>
      <c r="J200"/>
      <c r="K200"/>
      <c r="L200"/>
      <c r="M200"/>
      <c r="N200"/>
      <c r="O200"/>
      <c r="P200"/>
      <c r="Q200"/>
      <c r="R200"/>
      <c r="S200"/>
      <c r="T200"/>
      <c r="U200"/>
      <c r="V200"/>
      <c r="W200"/>
      <c r="X200"/>
      <c r="Y200"/>
      <c r="Z200"/>
      <c r="AA200"/>
      <c r="AB200"/>
      <c r="AC200"/>
      <c r="AD200"/>
      <c r="AG200"/>
      <c r="AH200"/>
      <c r="AI200"/>
      <c r="AJ200"/>
      <c r="AK200"/>
      <c r="AL200"/>
      <c r="AM200"/>
      <c r="AN200"/>
      <c r="AO200"/>
      <c r="AP200"/>
      <c r="AQ200"/>
    </row>
    <row r="201" spans="1:43">
      <c r="A201"/>
      <c r="B201"/>
      <c r="C201"/>
      <c r="D201"/>
      <c r="E201"/>
      <c r="F201"/>
      <c r="G201"/>
      <c r="H201"/>
      <c r="I201"/>
      <c r="J201"/>
      <c r="K201"/>
      <c r="L201"/>
      <c r="M201"/>
      <c r="N201"/>
      <c r="O201"/>
      <c r="P201"/>
      <c r="Q201"/>
      <c r="R201"/>
      <c r="S201"/>
      <c r="T201"/>
      <c r="U201"/>
      <c r="V201"/>
      <c r="W201"/>
      <c r="X201"/>
      <c r="Y201"/>
      <c r="Z201"/>
      <c r="AA201"/>
      <c r="AB201"/>
      <c r="AC201"/>
      <c r="AD201"/>
      <c r="AG201"/>
      <c r="AH201"/>
      <c r="AI201"/>
      <c r="AJ201"/>
      <c r="AK201"/>
      <c r="AL201"/>
      <c r="AM201"/>
      <c r="AN201"/>
      <c r="AO201"/>
      <c r="AP201"/>
      <c r="AQ201"/>
    </row>
    <row r="202" spans="1:43">
      <c r="A202"/>
      <c r="B202"/>
      <c r="C202"/>
      <c r="D202"/>
      <c r="E202"/>
      <c r="F202"/>
      <c r="G202"/>
      <c r="H202"/>
      <c r="I202"/>
      <c r="J202"/>
      <c r="K202"/>
      <c r="L202"/>
      <c r="M202"/>
      <c r="N202"/>
      <c r="O202"/>
      <c r="P202"/>
      <c r="Q202"/>
      <c r="R202"/>
      <c r="S202"/>
      <c r="T202"/>
      <c r="U202"/>
      <c r="V202"/>
      <c r="W202"/>
      <c r="X202"/>
      <c r="Y202"/>
      <c r="Z202"/>
      <c r="AA202"/>
      <c r="AB202"/>
      <c r="AC202"/>
      <c r="AD202"/>
      <c r="AG202"/>
      <c r="AH202"/>
      <c r="AI202"/>
      <c r="AJ202"/>
      <c r="AK202"/>
      <c r="AL202"/>
      <c r="AM202"/>
      <c r="AN202"/>
      <c r="AO202"/>
      <c r="AP202"/>
      <c r="AQ202"/>
    </row>
    <row r="203" spans="1:43">
      <c r="A203"/>
      <c r="B203"/>
      <c r="C203"/>
      <c r="D203"/>
      <c r="E203"/>
      <c r="F203"/>
      <c r="G203"/>
      <c r="H203"/>
      <c r="I203"/>
      <c r="J203"/>
      <c r="K203"/>
      <c r="L203"/>
      <c r="M203"/>
      <c r="N203"/>
      <c r="O203"/>
      <c r="P203"/>
      <c r="Q203"/>
      <c r="R203"/>
      <c r="S203"/>
      <c r="T203"/>
      <c r="U203"/>
      <c r="V203"/>
      <c r="W203"/>
      <c r="X203"/>
      <c r="Y203"/>
      <c r="Z203"/>
      <c r="AA203"/>
      <c r="AB203"/>
      <c r="AC203"/>
      <c r="AD203"/>
      <c r="AG203"/>
      <c r="AH203"/>
      <c r="AI203"/>
      <c r="AJ203"/>
      <c r="AK203"/>
      <c r="AL203"/>
      <c r="AM203"/>
      <c r="AN203"/>
      <c r="AO203"/>
      <c r="AP203"/>
      <c r="AQ203"/>
    </row>
    <row r="204" spans="1:43">
      <c r="A204"/>
      <c r="B204"/>
      <c r="C204"/>
      <c r="D204"/>
      <c r="E204"/>
      <c r="F204"/>
      <c r="G204"/>
      <c r="H204"/>
      <c r="I204"/>
      <c r="J204"/>
      <c r="K204"/>
      <c r="L204"/>
      <c r="M204"/>
      <c r="N204"/>
      <c r="O204"/>
      <c r="P204"/>
      <c r="Q204"/>
      <c r="R204"/>
      <c r="S204"/>
      <c r="T204"/>
      <c r="U204"/>
      <c r="V204"/>
      <c r="W204"/>
      <c r="X204"/>
      <c r="Y204"/>
      <c r="Z204"/>
      <c r="AA204"/>
      <c r="AB204"/>
      <c r="AC204"/>
      <c r="AD204"/>
      <c r="AG204"/>
      <c r="AH204"/>
      <c r="AI204"/>
      <c r="AJ204"/>
      <c r="AK204"/>
      <c r="AL204"/>
      <c r="AM204"/>
      <c r="AN204"/>
      <c r="AO204"/>
      <c r="AP204"/>
      <c r="AQ204"/>
    </row>
    <row r="205" spans="1:43">
      <c r="A205"/>
      <c r="B205"/>
      <c r="C205"/>
      <c r="D205"/>
      <c r="E205"/>
      <c r="F205"/>
      <c r="G205"/>
      <c r="H205"/>
      <c r="I205"/>
      <c r="J205"/>
      <c r="K205"/>
      <c r="L205"/>
      <c r="M205"/>
      <c r="N205"/>
      <c r="O205"/>
      <c r="P205"/>
      <c r="Q205"/>
      <c r="R205"/>
      <c r="S205"/>
      <c r="T205"/>
      <c r="U205"/>
      <c r="V205"/>
      <c r="W205"/>
      <c r="X205"/>
      <c r="Y205"/>
      <c r="Z205"/>
      <c r="AA205"/>
      <c r="AB205"/>
      <c r="AC205"/>
      <c r="AD205"/>
      <c r="AG205"/>
      <c r="AH205"/>
      <c r="AI205"/>
      <c r="AJ205"/>
      <c r="AK205"/>
      <c r="AL205"/>
      <c r="AM205"/>
      <c r="AN205"/>
      <c r="AO205"/>
      <c r="AP205"/>
      <c r="AQ205"/>
    </row>
    <row r="206" spans="1:43">
      <c r="A206"/>
      <c r="B206"/>
      <c r="C206"/>
      <c r="D206"/>
      <c r="E206"/>
      <c r="F206"/>
      <c r="G206"/>
      <c r="H206"/>
      <c r="I206"/>
      <c r="J206"/>
      <c r="K206"/>
      <c r="L206"/>
      <c r="M206"/>
      <c r="N206"/>
      <c r="O206"/>
      <c r="P206"/>
      <c r="Q206"/>
      <c r="R206"/>
      <c r="S206"/>
      <c r="T206"/>
      <c r="U206"/>
      <c r="V206"/>
      <c r="W206"/>
      <c r="X206"/>
      <c r="Y206"/>
      <c r="Z206"/>
      <c r="AA206"/>
      <c r="AB206"/>
      <c r="AC206"/>
      <c r="AD206"/>
      <c r="AG206"/>
      <c r="AH206"/>
      <c r="AI206"/>
      <c r="AJ206"/>
      <c r="AK206"/>
      <c r="AL206"/>
      <c r="AM206"/>
      <c r="AN206"/>
      <c r="AO206"/>
      <c r="AP206"/>
      <c r="AQ206"/>
    </row>
    <row r="207" spans="1:43">
      <c r="A207"/>
      <c r="B207"/>
      <c r="C207"/>
      <c r="D207"/>
      <c r="E207"/>
      <c r="F207"/>
      <c r="G207"/>
      <c r="H207"/>
      <c r="I207"/>
      <c r="J207"/>
      <c r="K207"/>
      <c r="L207"/>
      <c r="M207"/>
      <c r="N207"/>
      <c r="O207"/>
      <c r="P207"/>
      <c r="Q207"/>
      <c r="R207"/>
      <c r="S207"/>
      <c r="T207"/>
      <c r="U207"/>
      <c r="V207"/>
      <c r="W207"/>
      <c r="X207"/>
      <c r="Y207"/>
      <c r="Z207"/>
      <c r="AA207"/>
      <c r="AB207"/>
      <c r="AC207"/>
      <c r="AD207"/>
      <c r="AG207"/>
      <c r="AH207"/>
      <c r="AI207"/>
      <c r="AJ207"/>
      <c r="AK207"/>
      <c r="AL207"/>
      <c r="AM207"/>
      <c r="AN207"/>
      <c r="AO207"/>
      <c r="AP207"/>
      <c r="AQ207"/>
    </row>
    <row r="208" spans="1:43">
      <c r="A208"/>
      <c r="B208"/>
      <c r="C208"/>
      <c r="D208"/>
      <c r="E208"/>
      <c r="F208"/>
      <c r="G208"/>
      <c r="H208"/>
      <c r="I208"/>
      <c r="J208"/>
      <c r="K208"/>
      <c r="L208"/>
      <c r="M208"/>
      <c r="N208"/>
      <c r="O208"/>
      <c r="P208"/>
      <c r="Q208"/>
      <c r="R208"/>
      <c r="S208"/>
      <c r="T208"/>
      <c r="U208"/>
      <c r="V208"/>
      <c r="W208"/>
      <c r="X208"/>
      <c r="Y208"/>
      <c r="Z208"/>
      <c r="AA208"/>
      <c r="AB208"/>
      <c r="AC208"/>
      <c r="AD208"/>
      <c r="AG208"/>
      <c r="AH208"/>
      <c r="AI208"/>
      <c r="AJ208"/>
      <c r="AK208"/>
      <c r="AL208"/>
      <c r="AM208"/>
      <c r="AN208"/>
      <c r="AO208"/>
      <c r="AP208"/>
      <c r="AQ208"/>
    </row>
    <row r="209" spans="1:43">
      <c r="A209"/>
      <c r="B209"/>
      <c r="C209"/>
      <c r="D209"/>
      <c r="E209"/>
      <c r="F209"/>
      <c r="G209"/>
      <c r="H209"/>
      <c r="I209"/>
      <c r="J209"/>
      <c r="K209"/>
      <c r="L209"/>
      <c r="M209"/>
      <c r="N209"/>
      <c r="O209"/>
      <c r="P209"/>
      <c r="Q209"/>
      <c r="R209"/>
      <c r="S209"/>
      <c r="T209"/>
      <c r="U209"/>
      <c r="V209"/>
      <c r="W209"/>
      <c r="X209"/>
      <c r="Y209"/>
      <c r="Z209"/>
      <c r="AA209"/>
      <c r="AB209"/>
      <c r="AC209"/>
      <c r="AD209"/>
      <c r="AG209"/>
      <c r="AH209"/>
      <c r="AI209"/>
      <c r="AJ209"/>
      <c r="AK209"/>
      <c r="AL209"/>
      <c r="AM209"/>
      <c r="AN209"/>
      <c r="AO209"/>
      <c r="AP209"/>
      <c r="AQ209"/>
    </row>
    <row r="210" spans="1:43">
      <c r="A210"/>
      <c r="B210"/>
      <c r="C210"/>
      <c r="D210"/>
      <c r="E210"/>
      <c r="F210"/>
      <c r="G210"/>
      <c r="H210"/>
      <c r="I210"/>
      <c r="J210"/>
      <c r="K210"/>
      <c r="L210"/>
      <c r="M210"/>
      <c r="N210"/>
      <c r="O210"/>
      <c r="P210"/>
      <c r="Q210"/>
      <c r="R210"/>
      <c r="S210"/>
      <c r="T210"/>
      <c r="U210"/>
      <c r="V210"/>
      <c r="W210"/>
      <c r="X210"/>
      <c r="Y210"/>
      <c r="Z210"/>
      <c r="AA210"/>
      <c r="AB210"/>
      <c r="AC210"/>
      <c r="AD210"/>
      <c r="AG210"/>
      <c r="AH210"/>
      <c r="AI210"/>
      <c r="AJ210"/>
      <c r="AK210"/>
      <c r="AL210"/>
      <c r="AM210"/>
      <c r="AN210"/>
      <c r="AO210"/>
      <c r="AP210"/>
      <c r="AQ210"/>
    </row>
    <row r="211" spans="1:43">
      <c r="A211"/>
      <c r="B211"/>
      <c r="C211"/>
      <c r="D211"/>
      <c r="E211"/>
      <c r="F211"/>
      <c r="G211"/>
      <c r="H211"/>
      <c r="I211"/>
      <c r="J211"/>
      <c r="K211"/>
      <c r="L211"/>
      <c r="M211"/>
      <c r="N211"/>
      <c r="O211"/>
      <c r="P211"/>
      <c r="Q211"/>
      <c r="R211"/>
      <c r="S211"/>
      <c r="T211"/>
      <c r="U211"/>
      <c r="V211"/>
      <c r="W211"/>
      <c r="X211"/>
      <c r="Y211"/>
      <c r="Z211"/>
      <c r="AA211"/>
      <c r="AB211"/>
      <c r="AC211"/>
      <c r="AD211"/>
      <c r="AG211"/>
      <c r="AH211"/>
      <c r="AI211"/>
      <c r="AJ211"/>
      <c r="AK211"/>
      <c r="AL211"/>
      <c r="AM211"/>
      <c r="AN211"/>
      <c r="AO211"/>
      <c r="AP211"/>
      <c r="AQ211"/>
    </row>
    <row r="212" spans="1:43">
      <c r="A212"/>
      <c r="B212"/>
      <c r="C212"/>
      <c r="D212"/>
      <c r="E212"/>
      <c r="F212"/>
      <c r="G212"/>
      <c r="H212"/>
      <c r="I212"/>
      <c r="J212"/>
      <c r="K212"/>
      <c r="L212"/>
      <c r="M212"/>
      <c r="N212"/>
      <c r="O212"/>
      <c r="P212"/>
      <c r="Q212"/>
      <c r="R212"/>
      <c r="S212"/>
      <c r="T212"/>
      <c r="U212"/>
      <c r="V212"/>
      <c r="W212"/>
      <c r="X212"/>
      <c r="Y212"/>
      <c r="Z212"/>
      <c r="AA212"/>
      <c r="AB212"/>
      <c r="AC212"/>
      <c r="AD212"/>
      <c r="AG212"/>
      <c r="AH212"/>
      <c r="AI212"/>
      <c r="AJ212"/>
      <c r="AK212"/>
      <c r="AL212"/>
      <c r="AM212"/>
      <c r="AN212"/>
      <c r="AO212"/>
      <c r="AP212"/>
      <c r="AQ212"/>
    </row>
    <row r="213" spans="1:43">
      <c r="A213"/>
      <c r="B213"/>
      <c r="C213"/>
      <c r="D213"/>
      <c r="E213"/>
      <c r="F213"/>
      <c r="G213"/>
      <c r="H213"/>
      <c r="I213"/>
      <c r="J213"/>
      <c r="K213"/>
      <c r="L213"/>
      <c r="M213"/>
      <c r="N213"/>
      <c r="O213"/>
      <c r="P213"/>
      <c r="Q213"/>
      <c r="R213"/>
      <c r="S213"/>
      <c r="T213"/>
      <c r="U213"/>
      <c r="V213"/>
      <c r="W213"/>
      <c r="X213"/>
      <c r="Y213"/>
      <c r="Z213"/>
      <c r="AA213"/>
      <c r="AB213"/>
      <c r="AC213"/>
      <c r="AD213"/>
      <c r="AG213"/>
      <c r="AH213"/>
      <c r="AI213"/>
      <c r="AJ213"/>
      <c r="AK213"/>
      <c r="AL213"/>
      <c r="AM213"/>
      <c r="AN213"/>
      <c r="AO213"/>
      <c r="AP213"/>
      <c r="AQ213"/>
    </row>
    <row r="214" spans="1:43">
      <c r="A214"/>
      <c r="B214"/>
      <c r="C214"/>
      <c r="D214"/>
      <c r="E214"/>
      <c r="F214"/>
      <c r="G214"/>
      <c r="H214"/>
      <c r="I214"/>
      <c r="J214"/>
      <c r="K214"/>
      <c r="L214"/>
      <c r="M214"/>
      <c r="N214"/>
      <c r="O214"/>
      <c r="P214"/>
      <c r="Q214"/>
      <c r="R214"/>
      <c r="S214"/>
      <c r="T214"/>
      <c r="U214"/>
      <c r="V214"/>
      <c r="W214"/>
      <c r="X214"/>
      <c r="Y214"/>
      <c r="Z214"/>
      <c r="AA214"/>
      <c r="AB214"/>
      <c r="AC214"/>
      <c r="AD214"/>
      <c r="AG214"/>
      <c r="AH214"/>
      <c r="AI214"/>
      <c r="AJ214"/>
      <c r="AK214"/>
      <c r="AL214"/>
      <c r="AM214"/>
      <c r="AN214"/>
      <c r="AO214"/>
      <c r="AP214"/>
      <c r="AQ214"/>
    </row>
    <row r="215" spans="1:43">
      <c r="A215"/>
      <c r="B215"/>
      <c r="C215"/>
      <c r="D215"/>
      <c r="E215"/>
      <c r="F215"/>
      <c r="G215"/>
      <c r="H215"/>
      <c r="I215"/>
      <c r="J215"/>
      <c r="K215"/>
      <c r="L215"/>
      <c r="M215"/>
      <c r="N215"/>
      <c r="O215"/>
      <c r="P215"/>
      <c r="Q215"/>
      <c r="R215"/>
      <c r="S215"/>
      <c r="T215"/>
      <c r="U215"/>
      <c r="V215"/>
      <c r="W215"/>
      <c r="X215"/>
      <c r="Y215"/>
      <c r="Z215"/>
      <c r="AA215"/>
      <c r="AB215"/>
      <c r="AC215"/>
      <c r="AD215"/>
      <c r="AG215"/>
      <c r="AH215"/>
      <c r="AI215"/>
      <c r="AJ215"/>
      <c r="AK215"/>
      <c r="AL215"/>
      <c r="AM215"/>
      <c r="AN215"/>
      <c r="AO215"/>
      <c r="AP215"/>
      <c r="AQ215"/>
    </row>
    <row r="216" spans="1:43">
      <c r="A216"/>
      <c r="B216"/>
      <c r="C216"/>
      <c r="D216"/>
      <c r="E216"/>
      <c r="F216"/>
      <c r="G216"/>
      <c r="H216"/>
      <c r="I216"/>
      <c r="J216"/>
      <c r="K216"/>
      <c r="L216"/>
      <c r="M216"/>
      <c r="N216"/>
      <c r="O216"/>
      <c r="P216"/>
      <c r="Q216"/>
      <c r="R216"/>
      <c r="S216"/>
      <c r="T216"/>
      <c r="U216"/>
      <c r="V216"/>
      <c r="W216"/>
      <c r="X216"/>
      <c r="Y216"/>
      <c r="Z216"/>
      <c r="AA216"/>
      <c r="AB216"/>
      <c r="AC216"/>
      <c r="AD216"/>
      <c r="AG216"/>
      <c r="AH216"/>
      <c r="AI216"/>
      <c r="AJ216"/>
      <c r="AK216"/>
      <c r="AL216"/>
      <c r="AM216"/>
      <c r="AN216"/>
      <c r="AO216"/>
      <c r="AP216"/>
      <c r="AQ216"/>
    </row>
    <row r="217" spans="1:43">
      <c r="A217"/>
      <c r="B217"/>
      <c r="C217"/>
      <c r="D217"/>
      <c r="E217"/>
      <c r="F217"/>
      <c r="G217"/>
      <c r="H217"/>
      <c r="I217"/>
      <c r="J217"/>
      <c r="K217"/>
      <c r="L217"/>
      <c r="M217"/>
      <c r="N217"/>
      <c r="O217"/>
      <c r="P217"/>
      <c r="Q217"/>
      <c r="R217"/>
      <c r="S217"/>
      <c r="T217"/>
      <c r="U217"/>
      <c r="V217"/>
      <c r="W217"/>
      <c r="X217"/>
      <c r="Y217"/>
      <c r="Z217"/>
      <c r="AA217"/>
      <c r="AB217"/>
      <c r="AC217"/>
      <c r="AD217"/>
      <c r="AG217"/>
      <c r="AH217"/>
      <c r="AI217"/>
      <c r="AJ217"/>
      <c r="AK217"/>
      <c r="AL217"/>
      <c r="AM217"/>
      <c r="AN217"/>
      <c r="AO217"/>
      <c r="AP217"/>
      <c r="AQ217"/>
    </row>
    <row r="218" spans="1:43">
      <c r="A218"/>
      <c r="B218"/>
      <c r="C218"/>
      <c r="D218"/>
      <c r="E218"/>
      <c r="F218"/>
      <c r="G218"/>
      <c r="H218"/>
      <c r="I218"/>
      <c r="J218"/>
      <c r="K218"/>
      <c r="L218"/>
      <c r="M218"/>
      <c r="N218"/>
      <c r="O218"/>
      <c r="P218"/>
      <c r="Q218"/>
      <c r="R218"/>
      <c r="S218"/>
      <c r="T218"/>
      <c r="U218"/>
      <c r="V218"/>
      <c r="W218"/>
      <c r="X218"/>
      <c r="Y218"/>
      <c r="Z218"/>
      <c r="AA218"/>
      <c r="AB218"/>
      <c r="AC218"/>
      <c r="AD218"/>
      <c r="AG218"/>
      <c r="AH218"/>
      <c r="AI218"/>
      <c r="AJ218"/>
      <c r="AK218"/>
      <c r="AL218"/>
      <c r="AM218"/>
      <c r="AN218"/>
      <c r="AO218"/>
      <c r="AP218"/>
      <c r="AQ218"/>
    </row>
    <row r="219" spans="1:43">
      <c r="A219"/>
      <c r="B219"/>
      <c r="C219"/>
      <c r="D219"/>
      <c r="E219"/>
      <c r="F219"/>
      <c r="G219"/>
      <c r="H219"/>
      <c r="I219"/>
      <c r="J219"/>
      <c r="K219"/>
      <c r="L219"/>
      <c r="M219"/>
      <c r="N219"/>
      <c r="O219"/>
      <c r="P219"/>
      <c r="Q219"/>
      <c r="R219"/>
      <c r="S219"/>
      <c r="T219"/>
      <c r="U219"/>
      <c r="V219"/>
      <c r="W219"/>
      <c r="X219"/>
      <c r="Y219"/>
      <c r="Z219"/>
      <c r="AA219"/>
      <c r="AB219"/>
      <c r="AC219"/>
      <c r="AD219"/>
      <c r="AG219"/>
      <c r="AH219"/>
      <c r="AI219"/>
      <c r="AJ219"/>
      <c r="AK219"/>
      <c r="AL219"/>
      <c r="AM219"/>
      <c r="AN219"/>
      <c r="AO219"/>
      <c r="AP219"/>
      <c r="AQ219"/>
    </row>
    <row r="220" spans="1:43">
      <c r="A220"/>
      <c r="B220"/>
      <c r="C220"/>
      <c r="D220"/>
      <c r="E220"/>
      <c r="F220"/>
      <c r="G220"/>
      <c r="H220"/>
      <c r="I220"/>
      <c r="J220"/>
      <c r="K220"/>
      <c r="L220"/>
      <c r="M220"/>
      <c r="N220"/>
      <c r="O220"/>
      <c r="P220"/>
      <c r="Q220"/>
      <c r="R220"/>
      <c r="S220"/>
      <c r="T220"/>
      <c r="U220"/>
      <c r="V220"/>
      <c r="W220"/>
      <c r="X220"/>
      <c r="Y220"/>
      <c r="Z220"/>
      <c r="AA220"/>
      <c r="AB220"/>
      <c r="AC220"/>
      <c r="AD220"/>
      <c r="AG220"/>
      <c r="AH220"/>
      <c r="AI220"/>
      <c r="AJ220"/>
      <c r="AK220"/>
      <c r="AL220"/>
      <c r="AM220"/>
      <c r="AN220"/>
      <c r="AO220"/>
      <c r="AP220"/>
      <c r="AQ220"/>
    </row>
    <row r="221" spans="1:43">
      <c r="A221"/>
      <c r="B221"/>
      <c r="C221"/>
      <c r="D221"/>
      <c r="E221"/>
      <c r="F221"/>
      <c r="G221"/>
      <c r="H221"/>
      <c r="I221"/>
      <c r="J221"/>
      <c r="K221"/>
      <c r="L221"/>
      <c r="M221"/>
      <c r="N221"/>
      <c r="O221"/>
      <c r="P221"/>
      <c r="Q221"/>
      <c r="R221"/>
      <c r="S221"/>
      <c r="T221"/>
      <c r="U221"/>
      <c r="V221"/>
      <c r="W221"/>
      <c r="X221"/>
      <c r="Y221"/>
      <c r="Z221"/>
      <c r="AA221"/>
      <c r="AB221"/>
      <c r="AC221"/>
      <c r="AD221"/>
      <c r="AG221"/>
      <c r="AH221"/>
      <c r="AI221"/>
      <c r="AJ221"/>
      <c r="AK221"/>
      <c r="AL221"/>
      <c r="AM221"/>
      <c r="AN221"/>
      <c r="AO221"/>
      <c r="AP221"/>
      <c r="AQ221"/>
    </row>
    <row r="222" spans="1:43">
      <c r="A222"/>
      <c r="B222"/>
      <c r="C222"/>
      <c r="D222"/>
      <c r="E222"/>
      <c r="F222"/>
      <c r="G222"/>
      <c r="H222"/>
      <c r="I222"/>
      <c r="J222"/>
      <c r="K222"/>
      <c r="L222"/>
      <c r="M222"/>
      <c r="N222"/>
      <c r="O222"/>
      <c r="P222"/>
      <c r="Q222"/>
      <c r="R222"/>
      <c r="S222"/>
      <c r="T222"/>
      <c r="U222"/>
      <c r="V222"/>
      <c r="W222"/>
      <c r="X222"/>
      <c r="Y222"/>
      <c r="Z222"/>
      <c r="AA222"/>
      <c r="AB222"/>
      <c r="AC222"/>
      <c r="AD222"/>
      <c r="AG222"/>
      <c r="AH222"/>
      <c r="AI222"/>
      <c r="AJ222"/>
      <c r="AK222"/>
      <c r="AL222"/>
      <c r="AM222"/>
      <c r="AN222"/>
      <c r="AO222"/>
      <c r="AP222"/>
      <c r="AQ222"/>
    </row>
    <row r="223" spans="1:43">
      <c r="A223"/>
      <c r="B223"/>
      <c r="C223"/>
      <c r="D223"/>
      <c r="E223"/>
      <c r="F223"/>
      <c r="G223"/>
      <c r="H223"/>
      <c r="I223"/>
      <c r="J223"/>
      <c r="K223"/>
      <c r="L223"/>
      <c r="M223"/>
      <c r="N223"/>
      <c r="O223"/>
      <c r="P223"/>
      <c r="Q223"/>
      <c r="R223"/>
      <c r="S223"/>
      <c r="T223"/>
      <c r="U223"/>
      <c r="V223"/>
      <c r="W223"/>
      <c r="X223"/>
      <c r="Y223"/>
      <c r="Z223"/>
      <c r="AA223"/>
      <c r="AB223"/>
      <c r="AC223"/>
      <c r="AD223"/>
      <c r="AG223"/>
      <c r="AH223"/>
      <c r="AI223"/>
      <c r="AJ223"/>
      <c r="AK223"/>
      <c r="AL223"/>
      <c r="AM223"/>
      <c r="AN223"/>
      <c r="AO223"/>
      <c r="AP223"/>
      <c r="AQ223"/>
    </row>
    <row r="224" spans="1:43">
      <c r="A224"/>
      <c r="B224"/>
      <c r="C224"/>
      <c r="D224"/>
      <c r="E224"/>
      <c r="F224"/>
      <c r="G224"/>
      <c r="H224"/>
      <c r="I224"/>
      <c r="J224"/>
      <c r="K224"/>
      <c r="L224"/>
      <c r="M224"/>
      <c r="N224"/>
      <c r="O224"/>
      <c r="P224"/>
      <c r="Q224"/>
      <c r="R224"/>
      <c r="S224"/>
      <c r="T224"/>
      <c r="U224"/>
      <c r="V224"/>
      <c r="W224"/>
      <c r="X224"/>
      <c r="Y224"/>
      <c r="Z224"/>
      <c r="AA224"/>
      <c r="AB224"/>
      <c r="AC224"/>
      <c r="AD224"/>
      <c r="AG224"/>
      <c r="AH224"/>
      <c r="AI224"/>
      <c r="AJ224"/>
      <c r="AK224"/>
      <c r="AL224"/>
      <c r="AM224"/>
      <c r="AN224"/>
      <c r="AO224"/>
      <c r="AP224"/>
      <c r="AQ224"/>
    </row>
    <row r="225" spans="1:43">
      <c r="A225"/>
      <c r="B225"/>
      <c r="C225"/>
      <c r="D225"/>
      <c r="E225"/>
      <c r="F225"/>
      <c r="G225"/>
      <c r="H225"/>
      <c r="I225"/>
      <c r="J225"/>
      <c r="K225"/>
      <c r="L225"/>
      <c r="M225"/>
      <c r="N225"/>
      <c r="O225"/>
      <c r="P225"/>
      <c r="Q225"/>
      <c r="R225"/>
      <c r="S225"/>
      <c r="T225"/>
      <c r="U225"/>
      <c r="V225"/>
      <c r="W225"/>
      <c r="X225"/>
      <c r="Y225"/>
      <c r="Z225"/>
      <c r="AA225"/>
      <c r="AB225"/>
      <c r="AC225"/>
      <c r="AD225"/>
      <c r="AG225"/>
      <c r="AH225"/>
      <c r="AI225"/>
      <c r="AJ225"/>
      <c r="AK225"/>
      <c r="AL225"/>
      <c r="AM225"/>
      <c r="AN225"/>
      <c r="AO225"/>
      <c r="AP225"/>
      <c r="AQ225"/>
    </row>
    <row r="226" spans="1:43">
      <c r="A226"/>
      <c r="B226"/>
      <c r="C226"/>
      <c r="D226"/>
      <c r="E226"/>
      <c r="F226"/>
      <c r="G226"/>
      <c r="H226"/>
      <c r="I226"/>
      <c r="J226"/>
      <c r="K226"/>
      <c r="L226"/>
      <c r="M226"/>
      <c r="N226"/>
      <c r="O226"/>
      <c r="P226"/>
      <c r="Q226"/>
      <c r="R226"/>
      <c r="S226"/>
      <c r="T226"/>
      <c r="U226"/>
      <c r="V226"/>
      <c r="W226"/>
      <c r="X226"/>
      <c r="Y226"/>
      <c r="Z226"/>
      <c r="AA226"/>
      <c r="AB226"/>
      <c r="AC226"/>
      <c r="AD226"/>
      <c r="AG226"/>
      <c r="AH226"/>
      <c r="AI226"/>
      <c r="AJ226"/>
      <c r="AK226"/>
      <c r="AL226"/>
      <c r="AM226"/>
      <c r="AN226"/>
      <c r="AO226"/>
      <c r="AP226"/>
      <c r="AQ226"/>
    </row>
    <row r="227" spans="1:43">
      <c r="A227"/>
      <c r="B227"/>
      <c r="C227"/>
      <c r="D227"/>
      <c r="E227"/>
      <c r="F227"/>
      <c r="G227"/>
      <c r="H227"/>
      <c r="I227"/>
      <c r="J227"/>
      <c r="K227"/>
      <c r="L227"/>
      <c r="M227"/>
      <c r="N227"/>
      <c r="O227"/>
      <c r="P227"/>
      <c r="Q227"/>
      <c r="R227"/>
      <c r="S227"/>
      <c r="T227"/>
      <c r="U227"/>
      <c r="V227"/>
      <c r="W227"/>
      <c r="X227"/>
      <c r="Y227"/>
      <c r="Z227"/>
      <c r="AA227"/>
      <c r="AB227"/>
      <c r="AC227"/>
      <c r="AD227"/>
      <c r="AG227"/>
      <c r="AH227"/>
      <c r="AI227"/>
      <c r="AJ227"/>
      <c r="AK227"/>
      <c r="AL227"/>
      <c r="AM227"/>
      <c r="AN227"/>
      <c r="AO227"/>
      <c r="AP227"/>
      <c r="AQ227"/>
    </row>
    <row r="228" spans="1:43">
      <c r="A228"/>
      <c r="B228"/>
      <c r="C228"/>
      <c r="D228"/>
      <c r="E228"/>
      <c r="F228"/>
      <c r="G228"/>
      <c r="H228"/>
      <c r="I228"/>
      <c r="J228"/>
      <c r="K228"/>
      <c r="L228"/>
      <c r="M228"/>
      <c r="N228"/>
      <c r="O228"/>
      <c r="P228"/>
      <c r="Q228"/>
      <c r="R228"/>
      <c r="S228"/>
      <c r="T228"/>
      <c r="U228"/>
      <c r="V228"/>
      <c r="W228"/>
      <c r="X228"/>
      <c r="Y228"/>
      <c r="Z228"/>
      <c r="AA228"/>
      <c r="AB228"/>
      <c r="AC228"/>
      <c r="AD228"/>
      <c r="AG228"/>
      <c r="AH228"/>
      <c r="AI228"/>
      <c r="AJ228"/>
      <c r="AK228"/>
      <c r="AL228"/>
      <c r="AM228"/>
      <c r="AN228"/>
      <c r="AO228"/>
      <c r="AP228"/>
      <c r="AQ228"/>
    </row>
    <row r="229" spans="1:43">
      <c r="A229"/>
      <c r="B229"/>
      <c r="C229"/>
      <c r="D229"/>
      <c r="E229"/>
      <c r="F229"/>
      <c r="G229"/>
      <c r="H229"/>
      <c r="I229"/>
      <c r="J229"/>
      <c r="K229"/>
      <c r="L229"/>
      <c r="M229"/>
      <c r="N229"/>
      <c r="O229"/>
      <c r="P229"/>
      <c r="Q229"/>
      <c r="R229"/>
      <c r="S229"/>
      <c r="T229"/>
      <c r="U229"/>
      <c r="V229"/>
      <c r="W229"/>
      <c r="X229"/>
      <c r="Y229"/>
      <c r="Z229"/>
      <c r="AA229"/>
      <c r="AB229"/>
      <c r="AC229"/>
      <c r="AD229"/>
      <c r="AG229"/>
      <c r="AH229"/>
      <c r="AI229"/>
      <c r="AJ229"/>
      <c r="AK229"/>
      <c r="AL229"/>
      <c r="AM229"/>
      <c r="AN229"/>
      <c r="AO229"/>
      <c r="AP229"/>
      <c r="AQ229"/>
    </row>
    <row r="230" spans="1:43">
      <c r="A230"/>
      <c r="B230"/>
      <c r="C230"/>
      <c r="D230"/>
      <c r="E230"/>
      <c r="F230"/>
      <c r="G230"/>
      <c r="H230"/>
      <c r="I230"/>
      <c r="J230"/>
      <c r="K230"/>
      <c r="L230"/>
      <c r="M230"/>
      <c r="N230"/>
      <c r="O230"/>
      <c r="P230"/>
      <c r="Q230"/>
      <c r="R230"/>
      <c r="S230"/>
      <c r="T230"/>
      <c r="U230"/>
      <c r="V230"/>
      <c r="W230"/>
      <c r="X230"/>
      <c r="Y230"/>
      <c r="Z230"/>
      <c r="AA230"/>
      <c r="AB230"/>
      <c r="AC230"/>
      <c r="AD230"/>
      <c r="AG230"/>
      <c r="AH230"/>
      <c r="AI230"/>
      <c r="AJ230"/>
      <c r="AK230"/>
      <c r="AL230"/>
      <c r="AM230"/>
      <c r="AN230"/>
      <c r="AO230"/>
      <c r="AP230"/>
      <c r="AQ230"/>
    </row>
    <row r="231" spans="1:43">
      <c r="A231"/>
      <c r="B231"/>
      <c r="C231"/>
      <c r="D231"/>
      <c r="E231"/>
      <c r="F231"/>
      <c r="G231"/>
      <c r="H231"/>
      <c r="I231"/>
      <c r="J231"/>
      <c r="K231"/>
      <c r="L231"/>
      <c r="M231"/>
      <c r="N231"/>
      <c r="O231"/>
      <c r="P231"/>
      <c r="Q231"/>
      <c r="R231"/>
      <c r="S231"/>
      <c r="T231"/>
      <c r="U231"/>
      <c r="V231"/>
      <c r="W231"/>
      <c r="X231"/>
      <c r="Y231"/>
      <c r="Z231"/>
      <c r="AA231"/>
      <c r="AB231"/>
      <c r="AC231"/>
      <c r="AD231"/>
      <c r="AG231"/>
      <c r="AH231"/>
      <c r="AI231"/>
      <c r="AJ231"/>
      <c r="AK231"/>
      <c r="AL231"/>
      <c r="AM231"/>
      <c r="AN231"/>
      <c r="AO231"/>
      <c r="AP231"/>
      <c r="AQ231"/>
    </row>
    <row r="232" spans="1:43">
      <c r="A232"/>
      <c r="B232"/>
      <c r="C232"/>
      <c r="D232"/>
      <c r="E232"/>
      <c r="F232"/>
      <c r="G232"/>
      <c r="H232"/>
      <c r="I232"/>
      <c r="J232"/>
      <c r="K232"/>
      <c r="L232"/>
      <c r="M232"/>
      <c r="N232"/>
      <c r="O232"/>
      <c r="P232"/>
      <c r="Q232"/>
      <c r="R232"/>
      <c r="S232"/>
      <c r="T232"/>
      <c r="U232"/>
      <c r="V232"/>
      <c r="W232"/>
      <c r="X232"/>
      <c r="Y232"/>
      <c r="Z232"/>
      <c r="AA232"/>
      <c r="AB232"/>
      <c r="AC232"/>
      <c r="AD232"/>
      <c r="AG232"/>
      <c r="AH232"/>
      <c r="AI232"/>
      <c r="AJ232"/>
      <c r="AK232"/>
      <c r="AL232"/>
      <c r="AM232"/>
      <c r="AN232"/>
      <c r="AO232"/>
      <c r="AP232"/>
      <c r="AQ232"/>
    </row>
    <row r="233" spans="1:43">
      <c r="A233"/>
      <c r="B233"/>
      <c r="C233"/>
      <c r="D233"/>
      <c r="E233"/>
      <c r="F233"/>
      <c r="G233"/>
      <c r="H233"/>
      <c r="I233"/>
      <c r="J233"/>
      <c r="K233"/>
      <c r="L233"/>
      <c r="M233"/>
      <c r="N233"/>
      <c r="O233"/>
      <c r="P233"/>
      <c r="Q233"/>
      <c r="R233"/>
      <c r="S233"/>
      <c r="T233"/>
      <c r="U233"/>
      <c r="V233"/>
      <c r="W233"/>
      <c r="X233"/>
      <c r="Y233"/>
      <c r="Z233"/>
      <c r="AA233"/>
      <c r="AB233"/>
      <c r="AC233"/>
      <c r="AD233"/>
      <c r="AG233"/>
      <c r="AH233"/>
      <c r="AI233"/>
      <c r="AJ233"/>
      <c r="AK233"/>
      <c r="AL233"/>
      <c r="AM233"/>
      <c r="AN233"/>
      <c r="AO233"/>
      <c r="AP233"/>
      <c r="AQ233"/>
    </row>
    <row r="234" spans="1:43">
      <c r="A234"/>
      <c r="B234"/>
      <c r="C234"/>
      <c r="D234"/>
      <c r="E234"/>
      <c r="F234"/>
      <c r="G234"/>
      <c r="H234"/>
      <c r="I234"/>
      <c r="J234"/>
      <c r="K234"/>
      <c r="L234"/>
      <c r="M234"/>
      <c r="N234"/>
      <c r="O234"/>
      <c r="P234"/>
      <c r="Q234"/>
      <c r="R234"/>
      <c r="S234"/>
      <c r="T234"/>
      <c r="U234"/>
      <c r="V234"/>
      <c r="W234"/>
      <c r="X234"/>
      <c r="Y234"/>
      <c r="Z234"/>
      <c r="AA234"/>
      <c r="AB234"/>
      <c r="AC234"/>
      <c r="AD234"/>
      <c r="AG234"/>
      <c r="AH234"/>
      <c r="AI234"/>
      <c r="AJ234"/>
      <c r="AK234"/>
      <c r="AL234"/>
      <c r="AM234"/>
      <c r="AN234"/>
      <c r="AO234"/>
      <c r="AP234"/>
      <c r="AQ234"/>
    </row>
    <row r="235" spans="1:43">
      <c r="A235"/>
      <c r="B235"/>
      <c r="C235"/>
      <c r="D235"/>
      <c r="E235"/>
      <c r="F235"/>
      <c r="G235"/>
      <c r="H235"/>
      <c r="I235"/>
      <c r="J235"/>
      <c r="K235"/>
      <c r="L235"/>
      <c r="M235"/>
      <c r="N235"/>
      <c r="O235"/>
      <c r="P235"/>
      <c r="Q235"/>
      <c r="R235"/>
      <c r="S235"/>
      <c r="T235"/>
      <c r="U235"/>
      <c r="V235"/>
      <c r="W235"/>
      <c r="X235"/>
      <c r="Y235"/>
      <c r="Z235"/>
      <c r="AA235"/>
      <c r="AB235"/>
      <c r="AC235"/>
      <c r="AD235"/>
      <c r="AG235"/>
      <c r="AH235"/>
      <c r="AI235"/>
      <c r="AJ235"/>
      <c r="AK235"/>
      <c r="AL235"/>
      <c r="AM235"/>
      <c r="AN235"/>
      <c r="AO235"/>
      <c r="AP235"/>
      <c r="AQ235"/>
    </row>
    <row r="236" spans="1:43">
      <c r="A236"/>
      <c r="B236"/>
      <c r="C236"/>
      <c r="D236"/>
      <c r="E236"/>
      <c r="F236"/>
      <c r="G236"/>
      <c r="H236"/>
      <c r="I236"/>
      <c r="J236"/>
      <c r="K236"/>
      <c r="L236"/>
      <c r="M236"/>
      <c r="N236"/>
      <c r="O236"/>
      <c r="P236"/>
      <c r="Q236"/>
      <c r="R236"/>
      <c r="S236"/>
      <c r="T236"/>
      <c r="U236"/>
      <c r="V236"/>
      <c r="W236"/>
      <c r="X236"/>
      <c r="Y236"/>
      <c r="Z236"/>
      <c r="AA236"/>
      <c r="AB236"/>
      <c r="AC236"/>
      <c r="AD236"/>
      <c r="AG236"/>
      <c r="AH236"/>
      <c r="AI236"/>
      <c r="AJ236"/>
      <c r="AK236"/>
      <c r="AL236"/>
      <c r="AM236"/>
      <c r="AN236"/>
      <c r="AO236"/>
      <c r="AP236"/>
      <c r="AQ236"/>
    </row>
    <row r="237" spans="1:43">
      <c r="A237"/>
      <c r="B237"/>
      <c r="C237"/>
      <c r="D237"/>
      <c r="E237"/>
      <c r="F237"/>
      <c r="G237"/>
      <c r="H237"/>
      <c r="I237"/>
      <c r="J237"/>
      <c r="K237"/>
      <c r="L237"/>
      <c r="M237"/>
      <c r="N237"/>
      <c r="O237"/>
      <c r="P237"/>
      <c r="Q237"/>
      <c r="R237"/>
      <c r="S237"/>
      <c r="T237"/>
      <c r="U237"/>
      <c r="V237"/>
      <c r="W237"/>
      <c r="X237"/>
      <c r="Y237"/>
      <c r="Z237"/>
      <c r="AA237"/>
      <c r="AB237"/>
      <c r="AC237"/>
      <c r="AD237"/>
      <c r="AG237"/>
      <c r="AH237"/>
      <c r="AI237"/>
      <c r="AJ237"/>
      <c r="AK237"/>
      <c r="AL237"/>
      <c r="AM237"/>
      <c r="AN237"/>
      <c r="AO237"/>
      <c r="AP237"/>
      <c r="AQ237"/>
    </row>
    <row r="238" spans="1:43">
      <c r="A238"/>
      <c r="B238"/>
      <c r="C238"/>
      <c r="D238"/>
      <c r="E238"/>
      <c r="F238"/>
      <c r="G238"/>
      <c r="H238"/>
      <c r="I238"/>
      <c r="J238"/>
      <c r="K238"/>
      <c r="L238"/>
      <c r="M238"/>
      <c r="N238"/>
      <c r="O238"/>
      <c r="P238"/>
      <c r="Q238"/>
      <c r="R238"/>
      <c r="S238"/>
      <c r="T238"/>
      <c r="U238"/>
      <c r="V238"/>
      <c r="W238"/>
      <c r="X238"/>
      <c r="Y238"/>
      <c r="Z238"/>
      <c r="AA238"/>
      <c r="AB238"/>
      <c r="AC238"/>
      <c r="AD238"/>
      <c r="AG238"/>
      <c r="AH238"/>
      <c r="AI238"/>
      <c r="AJ238"/>
      <c r="AK238"/>
      <c r="AL238"/>
      <c r="AM238"/>
      <c r="AN238"/>
      <c r="AO238"/>
      <c r="AP238"/>
      <c r="AQ238"/>
    </row>
    <row r="239" spans="1:43">
      <c r="A239"/>
      <c r="B239"/>
      <c r="C239"/>
      <c r="D239"/>
      <c r="E239"/>
      <c r="F239"/>
      <c r="G239"/>
      <c r="H239"/>
      <c r="I239"/>
      <c r="J239"/>
      <c r="K239"/>
      <c r="L239"/>
      <c r="M239"/>
      <c r="N239"/>
      <c r="O239"/>
      <c r="P239"/>
      <c r="Q239"/>
      <c r="R239"/>
      <c r="S239"/>
      <c r="T239"/>
      <c r="U239"/>
      <c r="V239"/>
      <c r="W239"/>
      <c r="X239"/>
      <c r="Y239"/>
      <c r="Z239"/>
      <c r="AA239"/>
      <c r="AB239"/>
      <c r="AC239"/>
      <c r="AD239"/>
      <c r="AG239"/>
      <c r="AH239"/>
      <c r="AI239"/>
      <c r="AJ239"/>
      <c r="AK239"/>
      <c r="AL239"/>
      <c r="AM239"/>
      <c r="AN239"/>
      <c r="AO239"/>
      <c r="AP239"/>
      <c r="AQ239"/>
    </row>
    <row r="240" spans="1:43">
      <c r="A240"/>
      <c r="B240"/>
      <c r="C240"/>
      <c r="D240"/>
      <c r="E240"/>
      <c r="F240"/>
      <c r="G240"/>
      <c r="H240"/>
      <c r="I240"/>
      <c r="J240"/>
      <c r="K240"/>
      <c r="L240"/>
      <c r="M240"/>
      <c r="N240"/>
      <c r="O240"/>
      <c r="P240"/>
      <c r="Q240"/>
      <c r="R240"/>
      <c r="S240"/>
      <c r="T240"/>
      <c r="U240"/>
      <c r="V240"/>
      <c r="W240"/>
      <c r="X240"/>
      <c r="Y240"/>
      <c r="Z240"/>
      <c r="AA240"/>
      <c r="AB240"/>
      <c r="AC240"/>
      <c r="AD240"/>
      <c r="AG240"/>
      <c r="AH240"/>
      <c r="AI240"/>
      <c r="AJ240"/>
      <c r="AK240"/>
      <c r="AL240"/>
      <c r="AM240"/>
      <c r="AN240"/>
      <c r="AO240"/>
      <c r="AP240"/>
      <c r="AQ240"/>
    </row>
    <row r="241" spans="1:43">
      <c r="A241"/>
      <c r="B241"/>
      <c r="C241"/>
      <c r="D241"/>
      <c r="E241"/>
      <c r="F241"/>
      <c r="G241"/>
      <c r="H241"/>
      <c r="I241"/>
      <c r="J241"/>
      <c r="K241"/>
      <c r="L241"/>
      <c r="M241"/>
      <c r="N241"/>
      <c r="O241"/>
      <c r="P241"/>
      <c r="Q241"/>
      <c r="R241"/>
      <c r="S241"/>
      <c r="T241"/>
      <c r="U241"/>
      <c r="V241"/>
      <c r="W241"/>
      <c r="X241"/>
      <c r="Y241"/>
      <c r="Z241"/>
      <c r="AA241"/>
      <c r="AB241"/>
      <c r="AC241"/>
      <c r="AD241"/>
      <c r="AG241"/>
      <c r="AH241"/>
      <c r="AI241"/>
      <c r="AJ241"/>
      <c r="AK241"/>
      <c r="AL241"/>
      <c r="AM241"/>
      <c r="AN241"/>
      <c r="AO241"/>
      <c r="AP241"/>
      <c r="AQ241"/>
    </row>
    <row r="242" spans="1:43">
      <c r="A242"/>
      <c r="B242"/>
      <c r="C242"/>
      <c r="D242"/>
      <c r="E242"/>
      <c r="F242"/>
      <c r="G242"/>
      <c r="H242"/>
      <c r="I242"/>
      <c r="J242"/>
      <c r="K242"/>
      <c r="L242"/>
      <c r="M242"/>
      <c r="N242"/>
      <c r="O242"/>
      <c r="P242"/>
      <c r="Q242"/>
      <c r="R242"/>
      <c r="S242"/>
      <c r="T242"/>
      <c r="U242"/>
      <c r="V242"/>
      <c r="W242"/>
      <c r="X242"/>
      <c r="Y242"/>
      <c r="Z242"/>
      <c r="AA242"/>
      <c r="AB242"/>
      <c r="AC242"/>
      <c r="AD242"/>
      <c r="AG242"/>
      <c r="AH242"/>
      <c r="AI242"/>
      <c r="AJ242"/>
      <c r="AK242"/>
      <c r="AL242"/>
      <c r="AM242"/>
      <c r="AN242"/>
      <c r="AO242"/>
      <c r="AP242"/>
      <c r="AQ242"/>
    </row>
    <row r="243" spans="1:43">
      <c r="A243"/>
      <c r="B243"/>
      <c r="C243"/>
      <c r="D243"/>
      <c r="E243"/>
      <c r="F243"/>
      <c r="G243"/>
      <c r="H243"/>
      <c r="I243"/>
      <c r="J243"/>
      <c r="K243"/>
      <c r="L243"/>
      <c r="M243"/>
      <c r="N243"/>
      <c r="O243"/>
      <c r="P243"/>
      <c r="Q243"/>
      <c r="R243"/>
      <c r="S243"/>
      <c r="T243"/>
      <c r="U243"/>
      <c r="V243"/>
      <c r="W243"/>
      <c r="X243"/>
      <c r="Y243"/>
      <c r="Z243"/>
      <c r="AA243"/>
      <c r="AB243"/>
      <c r="AC243"/>
      <c r="AD243"/>
      <c r="AG243"/>
      <c r="AH243"/>
      <c r="AI243"/>
      <c r="AJ243"/>
      <c r="AK243"/>
      <c r="AL243"/>
      <c r="AM243"/>
      <c r="AN243"/>
      <c r="AO243"/>
      <c r="AP243"/>
      <c r="AQ243"/>
    </row>
    <row r="244" spans="1:43">
      <c r="A244"/>
      <c r="B244"/>
      <c r="C244"/>
      <c r="D244"/>
      <c r="E244"/>
      <c r="F244"/>
      <c r="G244"/>
      <c r="H244"/>
      <c r="I244"/>
      <c r="J244"/>
      <c r="K244"/>
      <c r="L244"/>
      <c r="M244"/>
      <c r="N244"/>
      <c r="O244"/>
      <c r="P244"/>
      <c r="Q244"/>
      <c r="R244"/>
      <c r="S244"/>
      <c r="T244"/>
      <c r="U244"/>
      <c r="V244"/>
      <c r="W244"/>
      <c r="X244"/>
      <c r="Y244"/>
      <c r="Z244"/>
      <c r="AA244"/>
      <c r="AB244"/>
      <c r="AC244"/>
      <c r="AD244"/>
      <c r="AG244"/>
      <c r="AH244"/>
      <c r="AI244"/>
      <c r="AJ244"/>
      <c r="AK244"/>
      <c r="AL244"/>
      <c r="AM244"/>
      <c r="AN244"/>
      <c r="AO244"/>
      <c r="AP244"/>
      <c r="AQ244"/>
    </row>
    <row r="245" spans="1:43">
      <c r="A245"/>
      <c r="B245"/>
      <c r="C245"/>
      <c r="D245"/>
      <c r="E245"/>
      <c r="F245"/>
      <c r="G245"/>
      <c r="H245"/>
      <c r="I245"/>
      <c r="J245"/>
      <c r="K245"/>
      <c r="L245"/>
      <c r="M245"/>
      <c r="N245"/>
      <c r="O245"/>
      <c r="P245"/>
      <c r="Q245"/>
      <c r="R245"/>
      <c r="S245"/>
      <c r="T245"/>
      <c r="U245"/>
      <c r="V245"/>
      <c r="W245"/>
      <c r="X245"/>
      <c r="Y245"/>
      <c r="Z245"/>
      <c r="AA245"/>
      <c r="AB245"/>
      <c r="AC245"/>
      <c r="AD245"/>
      <c r="AG245"/>
      <c r="AH245"/>
      <c r="AI245"/>
      <c r="AJ245"/>
      <c r="AK245"/>
      <c r="AL245"/>
      <c r="AM245"/>
      <c r="AN245"/>
      <c r="AO245"/>
      <c r="AP245"/>
      <c r="AQ245"/>
    </row>
    <row r="246" spans="1:43">
      <c r="A246"/>
      <c r="B246"/>
      <c r="C246"/>
      <c r="D246"/>
      <c r="E246"/>
      <c r="F246"/>
      <c r="G246"/>
      <c r="H246"/>
      <c r="I246"/>
      <c r="J246"/>
      <c r="K246"/>
      <c r="L246"/>
      <c r="M246"/>
      <c r="N246"/>
      <c r="O246"/>
      <c r="P246"/>
      <c r="Q246"/>
      <c r="R246"/>
      <c r="S246"/>
      <c r="T246"/>
      <c r="U246"/>
      <c r="V246"/>
      <c r="W246"/>
      <c r="X246"/>
      <c r="Y246"/>
      <c r="Z246"/>
      <c r="AA246"/>
      <c r="AB246"/>
      <c r="AC246"/>
      <c r="AD246"/>
      <c r="AG246"/>
      <c r="AH246"/>
      <c r="AI246"/>
      <c r="AJ246"/>
      <c r="AK246"/>
      <c r="AL246"/>
      <c r="AM246"/>
      <c r="AN246"/>
      <c r="AO246"/>
      <c r="AP246"/>
      <c r="AQ246"/>
    </row>
    <row r="247" spans="1:43">
      <c r="A247"/>
      <c r="B247"/>
      <c r="C247"/>
      <c r="D247"/>
      <c r="E247"/>
      <c r="F247"/>
      <c r="G247"/>
      <c r="H247"/>
      <c r="I247"/>
      <c r="J247"/>
      <c r="K247"/>
      <c r="L247"/>
      <c r="M247"/>
      <c r="N247"/>
      <c r="O247"/>
      <c r="P247"/>
      <c r="Q247"/>
      <c r="R247"/>
      <c r="S247"/>
      <c r="T247"/>
      <c r="U247"/>
      <c r="V247"/>
      <c r="W247"/>
      <c r="X247"/>
      <c r="Y247"/>
      <c r="Z247"/>
      <c r="AA247"/>
      <c r="AB247"/>
      <c r="AC247"/>
      <c r="AD247"/>
      <c r="AG247"/>
      <c r="AH247"/>
      <c r="AI247"/>
      <c r="AJ247"/>
      <c r="AK247"/>
      <c r="AL247"/>
      <c r="AM247"/>
      <c r="AN247"/>
      <c r="AO247"/>
      <c r="AP247"/>
      <c r="AQ247"/>
    </row>
    <row r="248" spans="1:43">
      <c r="A248"/>
      <c r="B248"/>
      <c r="C248"/>
      <c r="D248"/>
      <c r="E248"/>
      <c r="F248"/>
      <c r="G248"/>
      <c r="H248"/>
      <c r="I248"/>
      <c r="J248"/>
      <c r="K248"/>
      <c r="L248"/>
      <c r="M248"/>
      <c r="N248"/>
      <c r="O248"/>
      <c r="P248"/>
      <c r="Q248"/>
      <c r="R248"/>
      <c r="S248"/>
      <c r="T248"/>
      <c r="U248"/>
      <c r="V248"/>
      <c r="W248"/>
      <c r="X248"/>
      <c r="Y248"/>
      <c r="Z248"/>
      <c r="AA248"/>
      <c r="AB248"/>
      <c r="AC248"/>
      <c r="AD248"/>
      <c r="AG248"/>
      <c r="AH248"/>
      <c r="AI248"/>
      <c r="AJ248"/>
      <c r="AK248"/>
      <c r="AL248"/>
      <c r="AM248"/>
      <c r="AN248"/>
      <c r="AO248"/>
      <c r="AP248"/>
      <c r="AQ248"/>
    </row>
    <row r="249" spans="1:43">
      <c r="A249"/>
      <c r="B249"/>
      <c r="C249"/>
      <c r="D249"/>
      <c r="E249"/>
      <c r="F249"/>
      <c r="G249"/>
      <c r="H249"/>
      <c r="I249"/>
      <c r="J249"/>
      <c r="K249"/>
      <c r="L249"/>
      <c r="M249"/>
      <c r="N249"/>
      <c r="O249"/>
      <c r="P249"/>
      <c r="Q249"/>
      <c r="R249"/>
      <c r="S249"/>
      <c r="T249"/>
      <c r="U249"/>
      <c r="V249"/>
      <c r="W249"/>
      <c r="X249"/>
      <c r="Y249"/>
      <c r="Z249"/>
      <c r="AA249"/>
      <c r="AB249"/>
      <c r="AC249"/>
      <c r="AD249"/>
      <c r="AG249"/>
      <c r="AH249"/>
      <c r="AI249"/>
      <c r="AJ249"/>
      <c r="AK249"/>
      <c r="AL249"/>
      <c r="AM249"/>
      <c r="AN249"/>
      <c r="AO249"/>
      <c r="AP249"/>
      <c r="AQ249"/>
    </row>
    <row r="250" spans="1:43">
      <c r="A250"/>
      <c r="B250"/>
      <c r="C250"/>
      <c r="D250"/>
      <c r="E250"/>
      <c r="F250"/>
      <c r="G250"/>
      <c r="H250"/>
      <c r="I250"/>
      <c r="J250"/>
      <c r="K250"/>
      <c r="L250"/>
      <c r="M250"/>
      <c r="N250"/>
      <c r="O250"/>
      <c r="P250"/>
      <c r="Q250"/>
      <c r="R250"/>
      <c r="S250"/>
      <c r="T250"/>
      <c r="U250"/>
      <c r="V250"/>
      <c r="W250"/>
      <c r="X250"/>
      <c r="Y250"/>
      <c r="Z250"/>
      <c r="AA250"/>
      <c r="AB250"/>
      <c r="AC250"/>
      <c r="AD250"/>
      <c r="AG250"/>
      <c r="AH250"/>
      <c r="AI250"/>
      <c r="AJ250"/>
      <c r="AK250"/>
      <c r="AL250"/>
      <c r="AM250"/>
      <c r="AN250"/>
      <c r="AO250"/>
      <c r="AP250"/>
      <c r="AQ250"/>
    </row>
    <row r="251" spans="1:43">
      <c r="A251"/>
      <c r="B251"/>
      <c r="C251"/>
      <c r="D251"/>
      <c r="E251"/>
      <c r="F251"/>
      <c r="G251"/>
      <c r="H251"/>
      <c r="I251"/>
      <c r="J251"/>
      <c r="K251"/>
      <c r="L251"/>
      <c r="M251"/>
      <c r="N251"/>
      <c r="O251"/>
      <c r="P251"/>
      <c r="Q251"/>
      <c r="R251"/>
      <c r="S251"/>
      <c r="T251"/>
      <c r="U251"/>
      <c r="V251"/>
      <c r="W251"/>
      <c r="X251"/>
      <c r="Y251"/>
      <c r="Z251"/>
      <c r="AA251"/>
      <c r="AB251"/>
      <c r="AC251"/>
      <c r="AD251"/>
      <c r="AG251"/>
      <c r="AH251"/>
      <c r="AI251"/>
      <c r="AJ251"/>
      <c r="AK251"/>
      <c r="AL251"/>
      <c r="AM251"/>
      <c r="AN251"/>
      <c r="AO251"/>
      <c r="AP251"/>
      <c r="AQ251"/>
    </row>
    <row r="252" spans="1:43">
      <c r="A252"/>
      <c r="B252"/>
      <c r="C252"/>
      <c r="D252"/>
      <c r="E252"/>
      <c r="F252"/>
      <c r="G252"/>
      <c r="H252"/>
      <c r="I252"/>
      <c r="J252"/>
      <c r="K252"/>
      <c r="L252"/>
      <c r="M252"/>
      <c r="N252"/>
      <c r="O252"/>
      <c r="P252"/>
      <c r="Q252"/>
      <c r="R252"/>
      <c r="S252"/>
      <c r="T252"/>
      <c r="U252"/>
      <c r="V252"/>
      <c r="W252"/>
      <c r="X252"/>
      <c r="Y252"/>
      <c r="Z252"/>
      <c r="AA252"/>
      <c r="AB252"/>
      <c r="AC252"/>
      <c r="AD252"/>
      <c r="AG252"/>
      <c r="AH252"/>
      <c r="AI252"/>
      <c r="AJ252"/>
      <c r="AK252"/>
      <c r="AL252"/>
      <c r="AM252"/>
      <c r="AN252"/>
      <c r="AO252"/>
      <c r="AP252"/>
      <c r="AQ252"/>
    </row>
    <row r="253" spans="1:43">
      <c r="A253"/>
      <c r="B253"/>
      <c r="C253"/>
      <c r="D253"/>
      <c r="E253"/>
      <c r="F253"/>
      <c r="G253"/>
      <c r="H253"/>
      <c r="I253"/>
      <c r="J253"/>
      <c r="K253"/>
      <c r="L253"/>
      <c r="M253"/>
      <c r="N253"/>
      <c r="O253"/>
      <c r="P253"/>
      <c r="Q253"/>
      <c r="R253"/>
      <c r="S253"/>
      <c r="T253"/>
      <c r="U253"/>
      <c r="V253"/>
      <c r="W253"/>
      <c r="X253"/>
      <c r="Y253"/>
      <c r="Z253"/>
      <c r="AA253"/>
      <c r="AB253"/>
      <c r="AC253"/>
      <c r="AD253"/>
      <c r="AG253"/>
      <c r="AH253"/>
      <c r="AI253"/>
      <c r="AJ253"/>
      <c r="AK253"/>
      <c r="AL253"/>
      <c r="AM253"/>
      <c r="AN253"/>
      <c r="AO253"/>
      <c r="AP253"/>
      <c r="AQ253"/>
    </row>
    <row r="254" spans="1:43">
      <c r="A254"/>
      <c r="B254"/>
      <c r="C254"/>
      <c r="D254"/>
      <c r="E254"/>
      <c r="F254"/>
      <c r="G254"/>
      <c r="H254"/>
      <c r="I254"/>
      <c r="J254"/>
      <c r="K254"/>
      <c r="L254"/>
      <c r="M254"/>
      <c r="N254"/>
      <c r="O254"/>
      <c r="P254"/>
      <c r="Q254"/>
      <c r="R254"/>
      <c r="S254"/>
      <c r="T254"/>
      <c r="U254"/>
      <c r="V254"/>
      <c r="W254"/>
      <c r="X254"/>
      <c r="Y254"/>
      <c r="Z254"/>
      <c r="AA254"/>
      <c r="AB254"/>
      <c r="AC254"/>
      <c r="AD254"/>
      <c r="AG254"/>
      <c r="AH254"/>
      <c r="AI254"/>
      <c r="AJ254"/>
      <c r="AK254"/>
      <c r="AL254"/>
      <c r="AM254"/>
      <c r="AN254"/>
      <c r="AO254"/>
      <c r="AP254"/>
      <c r="AQ254"/>
    </row>
    <row r="255" spans="1:43">
      <c r="A255"/>
      <c r="B255"/>
      <c r="C255"/>
      <c r="D255"/>
      <c r="E255"/>
      <c r="F255"/>
      <c r="G255"/>
      <c r="H255"/>
      <c r="I255"/>
      <c r="J255"/>
      <c r="K255"/>
      <c r="L255"/>
      <c r="M255"/>
      <c r="N255"/>
      <c r="O255"/>
      <c r="P255"/>
      <c r="Q255"/>
      <c r="R255"/>
      <c r="S255"/>
      <c r="T255"/>
      <c r="U255"/>
      <c r="V255"/>
      <c r="W255"/>
      <c r="X255"/>
      <c r="Y255"/>
      <c r="Z255"/>
      <c r="AA255"/>
      <c r="AB255"/>
      <c r="AC255"/>
      <c r="AD255"/>
      <c r="AG255"/>
      <c r="AH255"/>
      <c r="AI255"/>
      <c r="AJ255"/>
      <c r="AK255"/>
      <c r="AL255"/>
      <c r="AM255"/>
      <c r="AN255"/>
      <c r="AO255"/>
      <c r="AP255"/>
      <c r="AQ255"/>
    </row>
    <row r="256" spans="1:43">
      <c r="A256"/>
      <c r="B256"/>
      <c r="C256"/>
      <c r="D256"/>
      <c r="E256"/>
      <c r="F256"/>
      <c r="G256"/>
      <c r="H256"/>
      <c r="I256"/>
      <c r="J256"/>
      <c r="K256"/>
      <c r="L256"/>
      <c r="M256"/>
      <c r="N256"/>
      <c r="O256"/>
      <c r="P256"/>
      <c r="Q256"/>
      <c r="R256"/>
      <c r="S256"/>
      <c r="T256"/>
      <c r="U256"/>
      <c r="V256"/>
      <c r="W256"/>
      <c r="X256"/>
      <c r="Y256"/>
      <c r="Z256"/>
      <c r="AA256"/>
      <c r="AB256"/>
      <c r="AC256"/>
      <c r="AD256"/>
      <c r="AG256"/>
      <c r="AH256"/>
      <c r="AI256"/>
      <c r="AJ256"/>
      <c r="AK256"/>
      <c r="AL256"/>
      <c r="AM256"/>
      <c r="AN256"/>
      <c r="AO256"/>
      <c r="AP256"/>
      <c r="AQ256"/>
    </row>
    <row r="257" spans="1:43">
      <c r="A257"/>
      <c r="B257"/>
      <c r="C257"/>
      <c r="D257"/>
      <c r="E257"/>
      <c r="F257"/>
      <c r="G257"/>
      <c r="H257"/>
      <c r="I257"/>
      <c r="J257"/>
      <c r="K257"/>
      <c r="L257"/>
      <c r="M257"/>
      <c r="N257"/>
      <c r="O257"/>
      <c r="P257"/>
      <c r="Q257"/>
      <c r="R257"/>
      <c r="S257"/>
      <c r="T257"/>
      <c r="U257"/>
      <c r="V257"/>
      <c r="W257"/>
      <c r="X257"/>
      <c r="Y257"/>
      <c r="Z257"/>
      <c r="AA257"/>
      <c r="AB257"/>
      <c r="AC257"/>
      <c r="AD257"/>
      <c r="AG257"/>
      <c r="AH257"/>
      <c r="AI257"/>
      <c r="AJ257"/>
      <c r="AK257"/>
      <c r="AL257"/>
      <c r="AM257"/>
      <c r="AN257"/>
      <c r="AO257"/>
      <c r="AP257"/>
      <c r="AQ257"/>
    </row>
    <row r="258" spans="1:43">
      <c r="A258"/>
      <c r="B258"/>
      <c r="C258"/>
      <c r="D258"/>
      <c r="E258"/>
      <c r="F258"/>
      <c r="G258"/>
      <c r="H258"/>
      <c r="I258"/>
      <c r="J258"/>
      <c r="K258"/>
      <c r="L258"/>
      <c r="M258"/>
      <c r="N258"/>
      <c r="O258"/>
      <c r="P258"/>
      <c r="Q258"/>
      <c r="R258"/>
      <c r="S258"/>
      <c r="T258"/>
      <c r="U258"/>
      <c r="V258"/>
      <c r="W258"/>
      <c r="X258"/>
      <c r="Y258"/>
      <c r="Z258"/>
      <c r="AA258"/>
      <c r="AB258"/>
      <c r="AC258"/>
      <c r="AD258"/>
      <c r="AG258"/>
      <c r="AH258"/>
      <c r="AI258"/>
      <c r="AJ258"/>
      <c r="AK258"/>
      <c r="AL258"/>
      <c r="AM258"/>
      <c r="AN258"/>
      <c r="AO258"/>
      <c r="AP258"/>
      <c r="AQ258"/>
    </row>
    <row r="259" spans="1:43">
      <c r="A259"/>
      <c r="B259"/>
      <c r="C259"/>
      <c r="D259"/>
      <c r="E259"/>
      <c r="F259"/>
      <c r="G259"/>
      <c r="H259"/>
      <c r="I259"/>
      <c r="J259"/>
      <c r="K259"/>
      <c r="L259"/>
      <c r="M259"/>
      <c r="N259"/>
      <c r="O259"/>
      <c r="P259"/>
      <c r="Q259"/>
      <c r="R259"/>
      <c r="S259"/>
      <c r="T259"/>
      <c r="U259"/>
      <c r="V259"/>
      <c r="W259"/>
      <c r="X259"/>
      <c r="Y259"/>
      <c r="Z259"/>
      <c r="AA259"/>
      <c r="AB259"/>
      <c r="AC259"/>
      <c r="AD259"/>
      <c r="AG259"/>
      <c r="AH259"/>
      <c r="AI259"/>
      <c r="AJ259"/>
      <c r="AK259"/>
      <c r="AL259"/>
      <c r="AM259"/>
      <c r="AN259"/>
      <c r="AO259"/>
      <c r="AP259"/>
      <c r="AQ259"/>
    </row>
    <row r="260" spans="1:43">
      <c r="A260"/>
      <c r="B260"/>
      <c r="C260"/>
      <c r="D260"/>
      <c r="E260"/>
      <c r="F260"/>
      <c r="G260"/>
      <c r="H260"/>
      <c r="I260"/>
      <c r="J260"/>
      <c r="K260"/>
      <c r="L260"/>
      <c r="M260"/>
      <c r="N260"/>
      <c r="O260"/>
      <c r="P260"/>
      <c r="Q260"/>
      <c r="R260"/>
      <c r="S260"/>
      <c r="T260"/>
      <c r="U260"/>
      <c r="V260"/>
      <c r="W260"/>
      <c r="X260"/>
      <c r="Y260"/>
      <c r="Z260"/>
      <c r="AA260"/>
      <c r="AB260"/>
      <c r="AC260"/>
      <c r="AD260"/>
      <c r="AG260"/>
      <c r="AH260"/>
      <c r="AI260"/>
      <c r="AJ260"/>
      <c r="AK260"/>
      <c r="AL260"/>
      <c r="AM260"/>
      <c r="AN260"/>
      <c r="AO260"/>
      <c r="AP260"/>
      <c r="AQ260"/>
    </row>
    <row r="261" spans="1:43">
      <c r="A261"/>
      <c r="B261"/>
      <c r="C261"/>
      <c r="D261"/>
      <c r="E261"/>
      <c r="F261"/>
      <c r="G261"/>
      <c r="H261"/>
      <c r="I261"/>
      <c r="J261"/>
      <c r="K261"/>
      <c r="L261"/>
      <c r="M261"/>
      <c r="N261"/>
      <c r="O261"/>
      <c r="P261"/>
      <c r="Q261"/>
      <c r="R261"/>
      <c r="S261"/>
      <c r="T261"/>
      <c r="U261"/>
      <c r="V261"/>
      <c r="W261"/>
      <c r="X261"/>
      <c r="Y261"/>
      <c r="Z261"/>
      <c r="AA261"/>
      <c r="AB261"/>
      <c r="AC261"/>
      <c r="AD261"/>
      <c r="AG261"/>
      <c r="AH261"/>
      <c r="AI261"/>
      <c r="AJ261"/>
      <c r="AK261"/>
      <c r="AL261"/>
      <c r="AM261"/>
      <c r="AN261"/>
      <c r="AO261"/>
      <c r="AP261"/>
      <c r="AQ261"/>
    </row>
    <row r="262" spans="1:43">
      <c r="A262"/>
      <c r="B262"/>
      <c r="C262"/>
      <c r="D262"/>
      <c r="E262"/>
      <c r="F262"/>
      <c r="G262"/>
      <c r="H262"/>
      <c r="I262"/>
      <c r="J262"/>
      <c r="K262"/>
      <c r="L262"/>
      <c r="M262"/>
      <c r="N262"/>
      <c r="O262"/>
      <c r="P262"/>
      <c r="Q262"/>
      <c r="R262"/>
      <c r="S262"/>
      <c r="T262"/>
      <c r="U262"/>
      <c r="V262"/>
      <c r="W262"/>
      <c r="X262"/>
      <c r="Y262"/>
      <c r="Z262"/>
      <c r="AA262"/>
      <c r="AB262"/>
      <c r="AC262"/>
      <c r="AD262"/>
      <c r="AG262"/>
      <c r="AH262"/>
      <c r="AI262"/>
      <c r="AJ262"/>
      <c r="AK262"/>
      <c r="AL262"/>
      <c r="AM262"/>
      <c r="AN262"/>
      <c r="AO262"/>
      <c r="AP262"/>
      <c r="AQ262"/>
    </row>
    <row r="263" spans="1:43">
      <c r="A263"/>
      <c r="B263"/>
      <c r="C263"/>
      <c r="D263"/>
      <c r="E263"/>
      <c r="F263"/>
      <c r="G263"/>
      <c r="H263"/>
      <c r="I263"/>
      <c r="J263"/>
      <c r="K263"/>
      <c r="L263"/>
      <c r="M263"/>
      <c r="N263"/>
      <c r="O263"/>
      <c r="P263"/>
      <c r="Q263"/>
      <c r="R263"/>
      <c r="S263"/>
      <c r="T263"/>
      <c r="U263"/>
      <c r="V263"/>
      <c r="W263"/>
      <c r="X263"/>
      <c r="Y263"/>
      <c r="Z263"/>
      <c r="AA263"/>
      <c r="AB263"/>
      <c r="AC263"/>
      <c r="AD263"/>
      <c r="AG263"/>
      <c r="AH263"/>
      <c r="AI263"/>
      <c r="AJ263"/>
      <c r="AK263"/>
      <c r="AL263"/>
      <c r="AM263"/>
      <c r="AN263"/>
      <c r="AO263"/>
      <c r="AP263"/>
      <c r="AQ263"/>
    </row>
    <row r="264" spans="1:43">
      <c r="A264"/>
      <c r="B264"/>
      <c r="C264"/>
      <c r="D264"/>
      <c r="E264"/>
      <c r="F264"/>
      <c r="G264"/>
      <c r="H264"/>
      <c r="I264"/>
      <c r="J264"/>
      <c r="K264"/>
      <c r="L264"/>
      <c r="M264"/>
      <c r="N264"/>
      <c r="O264"/>
      <c r="P264"/>
      <c r="Q264"/>
      <c r="R264"/>
      <c r="S264"/>
      <c r="T264"/>
      <c r="U264"/>
      <c r="V264"/>
      <c r="W264"/>
      <c r="X264"/>
      <c r="Y264"/>
      <c r="Z264"/>
      <c r="AA264"/>
      <c r="AB264"/>
      <c r="AC264"/>
      <c r="AD264"/>
      <c r="AG264"/>
      <c r="AH264"/>
      <c r="AI264"/>
      <c r="AJ264"/>
      <c r="AK264"/>
      <c r="AL264"/>
      <c r="AM264"/>
      <c r="AN264"/>
      <c r="AO264"/>
      <c r="AP264"/>
      <c r="AQ264"/>
    </row>
    <row r="265" spans="1:43">
      <c r="A265"/>
      <c r="B265"/>
      <c r="C265"/>
      <c r="D265"/>
      <c r="E265"/>
      <c r="F265"/>
      <c r="G265"/>
      <c r="H265"/>
      <c r="I265"/>
      <c r="J265"/>
      <c r="K265"/>
      <c r="L265"/>
      <c r="M265"/>
      <c r="N265"/>
      <c r="O265"/>
      <c r="P265"/>
      <c r="Q265"/>
      <c r="R265"/>
      <c r="S265"/>
      <c r="T265"/>
      <c r="U265"/>
      <c r="V265"/>
      <c r="W265"/>
      <c r="X265"/>
      <c r="Y265"/>
      <c r="Z265"/>
      <c r="AA265"/>
      <c r="AB265"/>
      <c r="AC265"/>
      <c r="AD265"/>
      <c r="AG265"/>
      <c r="AH265"/>
      <c r="AI265"/>
      <c r="AJ265"/>
      <c r="AK265"/>
      <c r="AL265"/>
      <c r="AM265"/>
      <c r="AN265"/>
      <c r="AO265"/>
      <c r="AP265"/>
      <c r="AQ265"/>
    </row>
    <row r="266" spans="1:43">
      <c r="A266"/>
      <c r="B266"/>
      <c r="C266"/>
      <c r="D266"/>
      <c r="E266"/>
      <c r="F266"/>
      <c r="G266"/>
      <c r="H266"/>
      <c r="I266"/>
      <c r="J266"/>
      <c r="K266"/>
      <c r="L266"/>
      <c r="M266"/>
      <c r="N266"/>
      <c r="O266"/>
      <c r="P266"/>
      <c r="Q266"/>
      <c r="R266"/>
      <c r="S266"/>
      <c r="T266"/>
      <c r="U266"/>
      <c r="V266"/>
      <c r="W266"/>
      <c r="X266"/>
      <c r="Y266"/>
      <c r="Z266"/>
      <c r="AA266"/>
      <c r="AB266"/>
      <c r="AC266"/>
      <c r="AD266"/>
      <c r="AG266"/>
      <c r="AH266"/>
      <c r="AI266"/>
      <c r="AJ266"/>
      <c r="AK266"/>
      <c r="AL266"/>
      <c r="AM266"/>
      <c r="AN266"/>
      <c r="AO266"/>
      <c r="AP266"/>
      <c r="AQ266"/>
    </row>
    <row r="267" spans="1:43">
      <c r="A267"/>
      <c r="B267"/>
      <c r="C267"/>
      <c r="D267"/>
      <c r="E267"/>
      <c r="F267"/>
      <c r="G267"/>
      <c r="H267"/>
      <c r="I267"/>
      <c r="J267"/>
      <c r="K267"/>
      <c r="L267"/>
      <c r="M267"/>
      <c r="N267"/>
      <c r="O267"/>
      <c r="P267"/>
      <c r="Q267"/>
      <c r="R267"/>
      <c r="S267"/>
      <c r="T267"/>
      <c r="U267"/>
      <c r="V267"/>
      <c r="W267"/>
      <c r="X267"/>
      <c r="Y267"/>
      <c r="Z267"/>
      <c r="AA267"/>
      <c r="AB267"/>
      <c r="AC267"/>
      <c r="AD267"/>
      <c r="AG267"/>
      <c r="AH267"/>
      <c r="AI267"/>
      <c r="AJ267"/>
      <c r="AK267"/>
      <c r="AL267"/>
      <c r="AM267"/>
      <c r="AN267"/>
      <c r="AO267"/>
      <c r="AP267"/>
      <c r="AQ267"/>
    </row>
    <row r="268" spans="1:43">
      <c r="A268"/>
      <c r="B268"/>
      <c r="C268"/>
      <c r="D268"/>
      <c r="E268"/>
      <c r="F268"/>
      <c r="G268"/>
      <c r="H268"/>
      <c r="I268"/>
      <c r="J268"/>
      <c r="K268"/>
      <c r="L268"/>
      <c r="M268"/>
      <c r="N268"/>
      <c r="O268"/>
      <c r="P268"/>
      <c r="Q268"/>
      <c r="R268"/>
      <c r="S268"/>
      <c r="T268"/>
      <c r="U268"/>
      <c r="V268"/>
      <c r="W268"/>
      <c r="X268"/>
      <c r="Y268"/>
      <c r="Z268"/>
      <c r="AA268"/>
      <c r="AB268"/>
      <c r="AC268"/>
      <c r="AD268"/>
      <c r="AG268"/>
      <c r="AH268"/>
      <c r="AI268"/>
      <c r="AJ268"/>
      <c r="AK268"/>
      <c r="AL268"/>
      <c r="AM268"/>
      <c r="AN268"/>
      <c r="AO268"/>
      <c r="AP268"/>
      <c r="AQ268"/>
    </row>
    <row r="269" spans="1:43">
      <c r="A269"/>
      <c r="B269"/>
      <c r="C269"/>
      <c r="D269"/>
      <c r="E269"/>
      <c r="F269"/>
      <c r="G269"/>
      <c r="H269"/>
      <c r="I269"/>
      <c r="J269"/>
      <c r="K269"/>
      <c r="L269"/>
      <c r="M269"/>
      <c r="N269"/>
      <c r="O269"/>
      <c r="P269"/>
      <c r="Q269"/>
      <c r="R269"/>
      <c r="S269"/>
      <c r="T269"/>
      <c r="U269"/>
      <c r="V269"/>
      <c r="W269"/>
      <c r="X269"/>
      <c r="Y269"/>
      <c r="Z269"/>
      <c r="AA269"/>
      <c r="AB269"/>
      <c r="AC269"/>
      <c r="AD269"/>
      <c r="AG269"/>
      <c r="AH269"/>
      <c r="AI269"/>
      <c r="AJ269"/>
      <c r="AK269"/>
      <c r="AL269"/>
      <c r="AM269"/>
      <c r="AN269"/>
      <c r="AO269"/>
      <c r="AP269"/>
      <c r="AQ269"/>
    </row>
    <row r="270" spans="1:43">
      <c r="A270"/>
      <c r="B270"/>
      <c r="C270"/>
      <c r="D270"/>
      <c r="E270"/>
      <c r="F270"/>
      <c r="G270"/>
      <c r="H270"/>
      <c r="I270"/>
      <c r="J270"/>
      <c r="K270"/>
      <c r="L270"/>
      <c r="M270"/>
      <c r="N270"/>
      <c r="O270"/>
      <c r="P270"/>
      <c r="Q270"/>
      <c r="R270"/>
      <c r="S270"/>
      <c r="T270"/>
      <c r="U270"/>
      <c r="V270"/>
      <c r="W270"/>
      <c r="X270"/>
      <c r="Y270"/>
      <c r="Z270"/>
      <c r="AA270"/>
      <c r="AB270"/>
      <c r="AC270"/>
      <c r="AD270"/>
      <c r="AG270"/>
      <c r="AH270"/>
      <c r="AI270"/>
      <c r="AJ270"/>
      <c r="AK270"/>
      <c r="AL270"/>
      <c r="AM270"/>
      <c r="AN270"/>
      <c r="AO270"/>
      <c r="AP270"/>
      <c r="AQ270"/>
    </row>
    <row r="271" spans="1:43">
      <c r="A271"/>
      <c r="B271"/>
      <c r="C271"/>
      <c r="D271"/>
      <c r="E271"/>
      <c r="F271"/>
      <c r="G271"/>
      <c r="H271"/>
      <c r="I271"/>
      <c r="J271"/>
      <c r="K271"/>
      <c r="L271"/>
      <c r="M271"/>
      <c r="N271"/>
      <c r="O271"/>
      <c r="P271"/>
      <c r="Q271"/>
      <c r="R271"/>
      <c r="S271"/>
      <c r="T271"/>
      <c r="U271"/>
      <c r="V271"/>
      <c r="W271"/>
      <c r="X271"/>
      <c r="Y271"/>
      <c r="Z271"/>
      <c r="AA271"/>
      <c r="AB271"/>
      <c r="AC271"/>
      <c r="AD271"/>
      <c r="AG271"/>
      <c r="AH271"/>
      <c r="AI271"/>
      <c r="AJ271"/>
      <c r="AK271"/>
      <c r="AL271"/>
      <c r="AM271"/>
      <c r="AN271"/>
      <c r="AO271"/>
      <c r="AP271"/>
      <c r="AQ271"/>
    </row>
    <row r="272" spans="1:43">
      <c r="A272"/>
      <c r="B272"/>
      <c r="C272"/>
      <c r="D272"/>
      <c r="E272"/>
      <c r="F272"/>
      <c r="G272"/>
      <c r="H272"/>
      <c r="I272"/>
      <c r="J272"/>
      <c r="K272"/>
      <c r="L272"/>
      <c r="M272"/>
      <c r="N272"/>
      <c r="O272"/>
      <c r="P272"/>
      <c r="Q272"/>
      <c r="R272"/>
      <c r="S272"/>
      <c r="T272"/>
      <c r="U272"/>
      <c r="V272"/>
      <c r="W272"/>
      <c r="X272"/>
      <c r="Y272"/>
      <c r="Z272"/>
      <c r="AA272"/>
      <c r="AB272"/>
      <c r="AC272"/>
      <c r="AD272"/>
      <c r="AG272"/>
      <c r="AH272"/>
      <c r="AI272"/>
      <c r="AJ272"/>
      <c r="AK272"/>
      <c r="AL272"/>
      <c r="AM272"/>
      <c r="AN272"/>
      <c r="AO272"/>
      <c r="AP272"/>
      <c r="AQ272"/>
    </row>
    <row r="273" spans="1:43">
      <c r="A273"/>
      <c r="B273"/>
      <c r="C273"/>
      <c r="D273"/>
      <c r="E273"/>
      <c r="F273"/>
      <c r="G273"/>
      <c r="H273"/>
      <c r="I273"/>
      <c r="J273"/>
      <c r="K273"/>
      <c r="L273"/>
      <c r="M273"/>
      <c r="N273"/>
      <c r="O273"/>
      <c r="P273"/>
      <c r="Q273"/>
      <c r="R273"/>
      <c r="S273"/>
      <c r="T273"/>
      <c r="U273"/>
      <c r="V273"/>
      <c r="W273"/>
      <c r="X273"/>
      <c r="Y273"/>
      <c r="Z273"/>
      <c r="AA273"/>
      <c r="AB273"/>
      <c r="AC273"/>
      <c r="AD273"/>
      <c r="AG273"/>
      <c r="AH273"/>
      <c r="AI273"/>
      <c r="AJ273"/>
      <c r="AK273"/>
      <c r="AL273"/>
      <c r="AM273"/>
      <c r="AN273"/>
      <c r="AO273"/>
      <c r="AP273"/>
      <c r="AQ273"/>
    </row>
    <row r="274" spans="1:43">
      <c r="A274"/>
      <c r="B274"/>
      <c r="C274"/>
      <c r="D274"/>
      <c r="E274"/>
      <c r="F274"/>
      <c r="G274"/>
      <c r="H274"/>
      <c r="I274"/>
      <c r="J274"/>
      <c r="K274"/>
      <c r="L274"/>
      <c r="M274"/>
      <c r="N274"/>
      <c r="O274"/>
      <c r="P274"/>
      <c r="Q274"/>
      <c r="R274"/>
      <c r="S274"/>
      <c r="T274"/>
      <c r="U274"/>
      <c r="V274"/>
      <c r="W274"/>
      <c r="X274"/>
      <c r="Y274"/>
      <c r="Z274"/>
      <c r="AA274"/>
      <c r="AB274"/>
      <c r="AC274"/>
      <c r="AD274"/>
      <c r="AG274"/>
      <c r="AH274"/>
      <c r="AI274"/>
      <c r="AJ274"/>
      <c r="AK274"/>
      <c r="AL274"/>
      <c r="AM274"/>
      <c r="AN274"/>
      <c r="AO274"/>
      <c r="AP274"/>
      <c r="AQ274"/>
    </row>
    <row r="275" spans="1:43">
      <c r="A275"/>
      <c r="B275"/>
      <c r="C275"/>
      <c r="D275"/>
      <c r="E275"/>
      <c r="F275"/>
      <c r="G275"/>
      <c r="H275"/>
      <c r="I275"/>
      <c r="J275"/>
      <c r="K275"/>
      <c r="L275"/>
      <c r="M275"/>
      <c r="N275"/>
      <c r="O275"/>
      <c r="P275"/>
      <c r="Q275"/>
      <c r="R275"/>
      <c r="S275"/>
      <c r="T275"/>
      <c r="U275"/>
      <c r="V275"/>
      <c r="W275"/>
      <c r="X275"/>
      <c r="Y275"/>
      <c r="Z275"/>
      <c r="AA275"/>
      <c r="AB275"/>
      <c r="AC275"/>
      <c r="AD275"/>
      <c r="AG275"/>
      <c r="AH275"/>
      <c r="AI275"/>
      <c r="AJ275"/>
      <c r="AK275"/>
      <c r="AL275"/>
      <c r="AM275"/>
      <c r="AN275"/>
      <c r="AO275"/>
      <c r="AP275"/>
      <c r="AQ275"/>
    </row>
    <row r="276" spans="1:43">
      <c r="A276"/>
      <c r="B276"/>
      <c r="C276"/>
      <c r="D276"/>
      <c r="E276"/>
      <c r="F276"/>
      <c r="G276"/>
      <c r="H276"/>
      <c r="I276"/>
      <c r="J276"/>
      <c r="K276"/>
      <c r="L276"/>
      <c r="M276"/>
      <c r="N276"/>
      <c r="O276"/>
      <c r="P276"/>
      <c r="Q276"/>
      <c r="R276"/>
      <c r="S276"/>
      <c r="T276"/>
      <c r="U276"/>
      <c r="V276"/>
      <c r="W276"/>
      <c r="X276"/>
      <c r="Y276"/>
      <c r="Z276"/>
      <c r="AA276"/>
      <c r="AB276"/>
      <c r="AC276"/>
      <c r="AD276"/>
      <c r="AG276"/>
      <c r="AH276"/>
      <c r="AI276"/>
      <c r="AJ276"/>
      <c r="AK276"/>
      <c r="AL276"/>
      <c r="AM276"/>
      <c r="AN276"/>
      <c r="AO276"/>
      <c r="AP276"/>
      <c r="AQ276"/>
    </row>
    <row r="277" spans="1:43">
      <c r="A277"/>
      <c r="B277"/>
      <c r="C277"/>
      <c r="D277"/>
      <c r="E277"/>
      <c r="F277"/>
      <c r="G277"/>
      <c r="H277"/>
      <c r="I277"/>
      <c r="J277"/>
      <c r="K277"/>
      <c r="L277"/>
      <c r="M277"/>
      <c r="N277"/>
      <c r="O277"/>
      <c r="P277"/>
      <c r="Q277"/>
      <c r="R277"/>
      <c r="S277"/>
      <c r="T277"/>
      <c r="U277"/>
      <c r="V277"/>
      <c r="W277"/>
      <c r="X277"/>
      <c r="Y277"/>
      <c r="Z277"/>
      <c r="AA277"/>
      <c r="AB277"/>
      <c r="AC277"/>
      <c r="AD277"/>
      <c r="AG277"/>
      <c r="AH277"/>
      <c r="AI277"/>
      <c r="AJ277"/>
      <c r="AK277"/>
      <c r="AL277"/>
      <c r="AM277"/>
      <c r="AN277"/>
      <c r="AO277"/>
      <c r="AP277"/>
      <c r="AQ277"/>
    </row>
    <row r="278" spans="1:43">
      <c r="A278"/>
      <c r="B278"/>
      <c r="C278"/>
      <c r="D278"/>
      <c r="E278"/>
      <c r="F278"/>
      <c r="G278"/>
      <c r="H278"/>
      <c r="I278"/>
      <c r="J278"/>
      <c r="K278"/>
      <c r="L278"/>
      <c r="M278"/>
      <c r="N278"/>
      <c r="O278"/>
      <c r="P278"/>
      <c r="Q278"/>
      <c r="R278"/>
      <c r="S278"/>
      <c r="T278"/>
      <c r="U278"/>
      <c r="V278"/>
      <c r="W278"/>
      <c r="X278"/>
      <c r="Y278"/>
      <c r="Z278"/>
      <c r="AA278"/>
      <c r="AB278"/>
      <c r="AC278"/>
      <c r="AD278"/>
      <c r="AG278"/>
      <c r="AH278"/>
      <c r="AI278"/>
      <c r="AJ278"/>
      <c r="AK278"/>
      <c r="AL278"/>
      <c r="AM278"/>
      <c r="AN278"/>
      <c r="AO278"/>
      <c r="AP278"/>
      <c r="AQ278"/>
    </row>
    <row r="279" spans="1:43">
      <c r="A279"/>
      <c r="B279"/>
      <c r="C279"/>
      <c r="D279"/>
      <c r="E279"/>
      <c r="F279"/>
      <c r="G279"/>
      <c r="H279"/>
      <c r="I279"/>
      <c r="J279"/>
      <c r="K279"/>
      <c r="L279"/>
      <c r="M279"/>
      <c r="N279"/>
      <c r="O279"/>
      <c r="P279"/>
      <c r="Q279"/>
      <c r="R279"/>
      <c r="S279"/>
      <c r="T279"/>
      <c r="U279"/>
      <c r="V279"/>
      <c r="W279"/>
      <c r="X279"/>
      <c r="Y279"/>
      <c r="Z279"/>
      <c r="AA279"/>
      <c r="AB279"/>
      <c r="AC279"/>
      <c r="AD279"/>
      <c r="AG279"/>
      <c r="AH279"/>
      <c r="AI279"/>
      <c r="AJ279"/>
      <c r="AK279"/>
      <c r="AL279"/>
      <c r="AM279"/>
      <c r="AN279"/>
      <c r="AO279"/>
      <c r="AP279"/>
      <c r="AQ279"/>
    </row>
    <row r="280" spans="1:43">
      <c r="A280"/>
      <c r="B280"/>
      <c r="C280"/>
      <c r="D280"/>
      <c r="E280"/>
      <c r="F280"/>
      <c r="G280"/>
      <c r="H280"/>
      <c r="I280"/>
      <c r="J280"/>
      <c r="K280"/>
      <c r="L280"/>
      <c r="M280"/>
      <c r="N280"/>
      <c r="O280"/>
      <c r="P280"/>
      <c r="Q280"/>
      <c r="R280"/>
      <c r="S280"/>
      <c r="T280"/>
      <c r="U280"/>
      <c r="V280"/>
      <c r="W280"/>
      <c r="X280"/>
      <c r="Y280"/>
      <c r="Z280"/>
      <c r="AA280"/>
      <c r="AB280"/>
      <c r="AC280"/>
      <c r="AD280"/>
      <c r="AG280"/>
      <c r="AH280"/>
      <c r="AI280"/>
      <c r="AJ280"/>
      <c r="AK280"/>
      <c r="AL280"/>
      <c r="AM280"/>
      <c r="AN280"/>
      <c r="AO280"/>
      <c r="AP280"/>
      <c r="AQ280"/>
    </row>
    <row r="281" spans="1:43">
      <c r="A281"/>
      <c r="B281"/>
      <c r="C281"/>
      <c r="D281"/>
      <c r="E281"/>
      <c r="F281"/>
      <c r="G281"/>
      <c r="H281"/>
      <c r="I281"/>
      <c r="J281"/>
      <c r="K281"/>
      <c r="L281"/>
      <c r="M281"/>
      <c r="N281"/>
      <c r="O281"/>
      <c r="P281"/>
      <c r="Q281"/>
      <c r="R281"/>
      <c r="S281"/>
      <c r="T281"/>
      <c r="U281"/>
      <c r="V281"/>
      <c r="W281"/>
      <c r="X281"/>
      <c r="Y281"/>
      <c r="Z281"/>
      <c r="AA281"/>
      <c r="AB281"/>
      <c r="AC281"/>
      <c r="AD281"/>
      <c r="AG281"/>
      <c r="AH281"/>
      <c r="AI281"/>
      <c r="AJ281"/>
      <c r="AK281"/>
      <c r="AL281"/>
      <c r="AM281"/>
      <c r="AN281"/>
      <c r="AO281"/>
      <c r="AP281"/>
      <c r="AQ281"/>
    </row>
    <row r="282" spans="1:43">
      <c r="A282"/>
      <c r="B282"/>
      <c r="C282"/>
      <c r="D282"/>
      <c r="E282"/>
      <c r="F282"/>
      <c r="G282"/>
      <c r="H282"/>
      <c r="I282"/>
      <c r="J282"/>
      <c r="K282"/>
      <c r="L282"/>
      <c r="M282"/>
      <c r="N282"/>
      <c r="O282"/>
      <c r="P282"/>
      <c r="Q282"/>
      <c r="R282"/>
      <c r="S282"/>
      <c r="T282"/>
      <c r="U282"/>
      <c r="V282"/>
      <c r="W282"/>
      <c r="X282"/>
      <c r="Y282"/>
      <c r="Z282"/>
      <c r="AA282"/>
      <c r="AB282"/>
      <c r="AC282"/>
      <c r="AD282"/>
      <c r="AG282"/>
      <c r="AH282"/>
      <c r="AI282"/>
      <c r="AJ282"/>
      <c r="AK282"/>
      <c r="AL282"/>
      <c r="AM282"/>
      <c r="AN282"/>
      <c r="AO282"/>
      <c r="AP282"/>
      <c r="AQ282"/>
    </row>
    <row r="283" spans="1:43">
      <c r="A283"/>
      <c r="B283"/>
      <c r="C283"/>
      <c r="D283"/>
      <c r="E283"/>
      <c r="F283"/>
      <c r="G283"/>
      <c r="H283"/>
      <c r="I283"/>
      <c r="J283"/>
      <c r="K283"/>
      <c r="L283"/>
      <c r="M283"/>
      <c r="N283"/>
      <c r="O283"/>
      <c r="P283"/>
      <c r="Q283"/>
      <c r="R283"/>
      <c r="S283"/>
      <c r="T283"/>
      <c r="U283"/>
      <c r="V283"/>
      <c r="W283"/>
      <c r="X283"/>
      <c r="Y283"/>
      <c r="Z283"/>
      <c r="AA283"/>
      <c r="AB283"/>
      <c r="AC283"/>
      <c r="AD283"/>
      <c r="AG283"/>
      <c r="AH283"/>
      <c r="AI283"/>
      <c r="AJ283"/>
      <c r="AK283"/>
      <c r="AL283"/>
      <c r="AM283"/>
      <c r="AN283"/>
      <c r="AO283"/>
      <c r="AP283"/>
      <c r="AQ283"/>
    </row>
    <row r="284" spans="1:43">
      <c r="A284"/>
      <c r="B284"/>
      <c r="C284"/>
      <c r="D284"/>
      <c r="E284"/>
      <c r="F284"/>
      <c r="G284"/>
      <c r="H284"/>
      <c r="I284"/>
      <c r="J284"/>
      <c r="K284"/>
      <c r="L284"/>
      <c r="M284"/>
      <c r="N284"/>
      <c r="O284"/>
      <c r="P284"/>
      <c r="Q284"/>
      <c r="R284"/>
      <c r="S284"/>
      <c r="T284"/>
      <c r="U284"/>
      <c r="V284"/>
      <c r="W284"/>
      <c r="X284"/>
      <c r="Y284"/>
      <c r="Z284"/>
      <c r="AA284"/>
      <c r="AB284"/>
      <c r="AC284"/>
      <c r="AD284"/>
      <c r="AG284"/>
      <c r="AH284"/>
      <c r="AI284"/>
      <c r="AJ284"/>
      <c r="AK284"/>
      <c r="AL284"/>
      <c r="AM284"/>
      <c r="AN284"/>
      <c r="AO284"/>
      <c r="AP284"/>
      <c r="AQ284"/>
    </row>
    <row r="285" spans="1:43">
      <c r="A285"/>
      <c r="B285"/>
      <c r="C285"/>
      <c r="D285"/>
      <c r="E285"/>
      <c r="F285"/>
      <c r="G285"/>
      <c r="H285"/>
      <c r="I285"/>
      <c r="J285"/>
      <c r="K285"/>
      <c r="L285"/>
      <c r="M285"/>
      <c r="N285"/>
      <c r="O285"/>
      <c r="P285"/>
      <c r="Q285"/>
      <c r="R285"/>
      <c r="S285"/>
      <c r="T285"/>
      <c r="U285"/>
      <c r="V285"/>
      <c r="W285"/>
      <c r="X285"/>
      <c r="Y285"/>
      <c r="Z285"/>
      <c r="AA285"/>
      <c r="AB285"/>
      <c r="AC285"/>
      <c r="AD285"/>
      <c r="AG285"/>
      <c r="AH285"/>
      <c r="AI285"/>
      <c r="AJ285"/>
      <c r="AK285"/>
      <c r="AL285"/>
      <c r="AM285"/>
      <c r="AN285"/>
      <c r="AO285"/>
      <c r="AP285"/>
      <c r="AQ285"/>
    </row>
    <row r="286" spans="1:43">
      <c r="A286"/>
      <c r="B286"/>
      <c r="C286"/>
      <c r="D286"/>
      <c r="E286"/>
      <c r="F286"/>
      <c r="G286"/>
      <c r="H286"/>
      <c r="I286"/>
      <c r="J286"/>
      <c r="K286"/>
      <c r="L286"/>
      <c r="M286"/>
      <c r="N286"/>
      <c r="O286"/>
      <c r="P286"/>
      <c r="Q286"/>
      <c r="R286"/>
      <c r="S286"/>
      <c r="T286"/>
      <c r="U286"/>
      <c r="V286"/>
      <c r="W286"/>
      <c r="X286"/>
      <c r="Y286"/>
      <c r="Z286"/>
      <c r="AA286"/>
      <c r="AB286"/>
      <c r="AC286"/>
      <c r="AD286"/>
      <c r="AG286"/>
      <c r="AH286"/>
      <c r="AI286"/>
      <c r="AJ286"/>
      <c r="AK286"/>
      <c r="AL286"/>
      <c r="AM286"/>
      <c r="AN286"/>
      <c r="AO286"/>
      <c r="AP286"/>
      <c r="AQ286"/>
    </row>
    <row r="287" spans="1:43">
      <c r="A287"/>
      <c r="B287"/>
      <c r="C287"/>
      <c r="D287"/>
      <c r="E287"/>
      <c r="F287"/>
      <c r="G287"/>
      <c r="H287"/>
      <c r="I287"/>
      <c r="J287"/>
      <c r="K287"/>
      <c r="L287"/>
      <c r="M287"/>
      <c r="N287"/>
      <c r="O287"/>
      <c r="P287"/>
      <c r="Q287"/>
      <c r="R287"/>
      <c r="S287"/>
      <c r="T287"/>
      <c r="U287"/>
      <c r="V287"/>
      <c r="W287"/>
      <c r="X287"/>
      <c r="Y287"/>
      <c r="Z287"/>
      <c r="AA287"/>
      <c r="AB287"/>
      <c r="AC287"/>
      <c r="AD287"/>
      <c r="AG287"/>
      <c r="AH287"/>
      <c r="AI287"/>
      <c r="AJ287"/>
      <c r="AK287"/>
      <c r="AL287"/>
      <c r="AM287"/>
      <c r="AN287"/>
      <c r="AO287"/>
      <c r="AP287"/>
      <c r="AQ287"/>
    </row>
    <row r="288" spans="1:43">
      <c r="A288"/>
      <c r="B288"/>
      <c r="C288"/>
      <c r="D288"/>
      <c r="E288"/>
      <c r="F288"/>
      <c r="G288"/>
      <c r="H288"/>
      <c r="I288"/>
      <c r="J288"/>
      <c r="K288"/>
      <c r="L288"/>
      <c r="M288"/>
      <c r="N288"/>
      <c r="O288"/>
      <c r="P288"/>
      <c r="Q288"/>
      <c r="R288"/>
      <c r="S288"/>
      <c r="T288"/>
      <c r="U288"/>
      <c r="V288"/>
      <c r="W288"/>
      <c r="X288"/>
      <c r="Y288"/>
      <c r="Z288"/>
      <c r="AA288"/>
      <c r="AB288"/>
      <c r="AC288"/>
      <c r="AD288"/>
      <c r="AG288"/>
      <c r="AH288"/>
      <c r="AI288"/>
      <c r="AJ288"/>
      <c r="AK288"/>
      <c r="AL288"/>
      <c r="AM288"/>
      <c r="AN288"/>
      <c r="AO288"/>
      <c r="AP288"/>
      <c r="AQ288"/>
    </row>
    <row r="289" spans="1:43">
      <c r="A289"/>
      <c r="B289"/>
      <c r="C289"/>
      <c r="D289"/>
      <c r="E289"/>
      <c r="F289"/>
      <c r="G289"/>
      <c r="H289"/>
      <c r="I289"/>
      <c r="J289"/>
      <c r="K289"/>
      <c r="L289"/>
      <c r="M289"/>
      <c r="N289"/>
      <c r="O289"/>
      <c r="P289"/>
      <c r="Q289"/>
      <c r="R289"/>
      <c r="S289"/>
      <c r="T289"/>
      <c r="U289"/>
      <c r="V289"/>
      <c r="W289"/>
      <c r="X289"/>
      <c r="Y289"/>
      <c r="Z289"/>
      <c r="AA289"/>
      <c r="AB289"/>
      <c r="AC289"/>
      <c r="AD289"/>
      <c r="AG289"/>
      <c r="AH289"/>
      <c r="AI289"/>
      <c r="AJ289"/>
      <c r="AK289"/>
      <c r="AL289"/>
      <c r="AM289"/>
      <c r="AN289"/>
      <c r="AO289"/>
      <c r="AP289"/>
      <c r="AQ289"/>
    </row>
    <row r="290" spans="1:43">
      <c r="A290"/>
      <c r="B290"/>
      <c r="C290"/>
      <c r="D290"/>
      <c r="E290"/>
      <c r="F290"/>
      <c r="G290"/>
      <c r="H290"/>
      <c r="I290"/>
      <c r="J290"/>
      <c r="K290"/>
      <c r="L290"/>
      <c r="M290"/>
      <c r="N290"/>
      <c r="O290"/>
      <c r="P290"/>
      <c r="Q290"/>
      <c r="R290"/>
      <c r="S290"/>
      <c r="T290"/>
      <c r="U290"/>
      <c r="V290"/>
      <c r="W290"/>
      <c r="X290"/>
      <c r="Y290"/>
      <c r="Z290"/>
      <c r="AA290"/>
      <c r="AB290"/>
      <c r="AC290"/>
      <c r="AD290"/>
      <c r="AG290"/>
      <c r="AH290"/>
      <c r="AI290"/>
      <c r="AJ290"/>
      <c r="AK290"/>
      <c r="AL290"/>
      <c r="AM290"/>
      <c r="AN290"/>
      <c r="AO290"/>
      <c r="AP290"/>
      <c r="AQ290"/>
    </row>
    <row r="291" spans="1:43">
      <c r="A291"/>
      <c r="B291"/>
      <c r="C291"/>
      <c r="D291"/>
      <c r="E291"/>
      <c r="F291"/>
      <c r="G291"/>
      <c r="H291"/>
      <c r="I291"/>
      <c r="J291"/>
      <c r="K291"/>
      <c r="L291"/>
      <c r="M291"/>
      <c r="N291"/>
      <c r="O291"/>
      <c r="P291"/>
      <c r="Q291"/>
      <c r="R291"/>
      <c r="S291"/>
      <c r="T291"/>
      <c r="U291"/>
      <c r="V291"/>
      <c r="W291"/>
      <c r="X291"/>
      <c r="Y291"/>
      <c r="Z291"/>
      <c r="AA291"/>
      <c r="AB291"/>
      <c r="AC291"/>
      <c r="AD291"/>
      <c r="AG291"/>
      <c r="AH291"/>
      <c r="AI291"/>
      <c r="AJ291"/>
      <c r="AK291"/>
      <c r="AL291"/>
      <c r="AM291"/>
      <c r="AN291"/>
      <c r="AO291"/>
      <c r="AP291"/>
      <c r="AQ291"/>
    </row>
    <row r="292" spans="1:43">
      <c r="A292"/>
      <c r="B292"/>
      <c r="C292"/>
      <c r="D292"/>
      <c r="E292"/>
      <c r="F292"/>
      <c r="G292"/>
      <c r="H292"/>
      <c r="I292"/>
      <c r="J292"/>
      <c r="K292"/>
      <c r="L292"/>
      <c r="M292"/>
      <c r="N292"/>
      <c r="O292"/>
      <c r="P292"/>
      <c r="Q292"/>
      <c r="R292"/>
      <c r="S292"/>
      <c r="T292"/>
      <c r="U292"/>
      <c r="V292"/>
      <c r="W292"/>
      <c r="X292"/>
      <c r="Y292"/>
      <c r="Z292"/>
      <c r="AA292"/>
      <c r="AB292"/>
      <c r="AC292"/>
      <c r="AD292"/>
      <c r="AG292"/>
      <c r="AH292"/>
      <c r="AI292"/>
      <c r="AJ292"/>
      <c r="AK292"/>
      <c r="AL292"/>
      <c r="AM292"/>
      <c r="AN292"/>
      <c r="AO292"/>
      <c r="AP292"/>
      <c r="AQ292"/>
    </row>
    <row r="293" spans="1:43">
      <c r="A293"/>
      <c r="B293"/>
      <c r="C293"/>
      <c r="D293"/>
      <c r="E293"/>
      <c r="F293"/>
      <c r="G293"/>
      <c r="H293"/>
      <c r="I293"/>
      <c r="J293"/>
      <c r="K293"/>
      <c r="L293"/>
      <c r="M293"/>
      <c r="N293"/>
      <c r="O293"/>
      <c r="P293"/>
      <c r="Q293"/>
      <c r="R293"/>
      <c r="S293"/>
      <c r="T293"/>
      <c r="U293"/>
      <c r="V293"/>
      <c r="W293"/>
      <c r="X293"/>
      <c r="Y293"/>
      <c r="Z293"/>
      <c r="AA293"/>
      <c r="AB293"/>
      <c r="AC293"/>
      <c r="AD293"/>
      <c r="AG293"/>
      <c r="AH293"/>
      <c r="AI293"/>
      <c r="AJ293"/>
      <c r="AK293"/>
      <c r="AL293"/>
      <c r="AM293"/>
      <c r="AN293"/>
      <c r="AO293"/>
      <c r="AP293"/>
      <c r="AQ293"/>
    </row>
    <row r="294" spans="1:43">
      <c r="A294"/>
      <c r="B294"/>
      <c r="C294"/>
      <c r="D294"/>
      <c r="E294"/>
      <c r="F294"/>
      <c r="G294"/>
      <c r="H294"/>
      <c r="I294"/>
      <c r="J294"/>
      <c r="K294"/>
      <c r="L294"/>
      <c r="M294"/>
      <c r="N294"/>
      <c r="O294"/>
      <c r="P294"/>
      <c r="Q294"/>
      <c r="R294"/>
      <c r="S294"/>
      <c r="T294"/>
      <c r="U294"/>
      <c r="V294"/>
      <c r="W294"/>
      <c r="X294"/>
      <c r="Y294"/>
      <c r="Z294"/>
      <c r="AA294"/>
      <c r="AB294"/>
      <c r="AC294"/>
      <c r="AD294"/>
      <c r="AG294"/>
      <c r="AH294"/>
      <c r="AI294"/>
      <c r="AJ294"/>
      <c r="AK294"/>
      <c r="AL294"/>
      <c r="AM294"/>
      <c r="AN294"/>
      <c r="AO294"/>
      <c r="AP294"/>
      <c r="AQ294"/>
    </row>
    <row r="295" spans="1:43">
      <c r="A295"/>
      <c r="B295"/>
      <c r="C295"/>
      <c r="D295"/>
      <c r="E295"/>
      <c r="F295"/>
      <c r="G295"/>
      <c r="H295"/>
      <c r="I295"/>
      <c r="J295"/>
      <c r="K295"/>
      <c r="L295"/>
      <c r="M295"/>
      <c r="N295"/>
      <c r="O295"/>
      <c r="P295"/>
      <c r="Q295"/>
      <c r="R295"/>
      <c r="S295"/>
      <c r="T295"/>
      <c r="U295"/>
      <c r="V295"/>
      <c r="W295"/>
      <c r="X295"/>
      <c r="Y295"/>
      <c r="Z295"/>
      <c r="AA295"/>
      <c r="AB295"/>
      <c r="AC295"/>
      <c r="AD295"/>
      <c r="AG295"/>
      <c r="AH295"/>
      <c r="AI295"/>
      <c r="AJ295"/>
      <c r="AK295"/>
      <c r="AL295"/>
      <c r="AM295"/>
      <c r="AN295"/>
      <c r="AO295"/>
      <c r="AP295"/>
      <c r="AQ295"/>
    </row>
    <row r="296" spans="1:43">
      <c r="A296"/>
      <c r="B296"/>
      <c r="C296"/>
      <c r="D296"/>
      <c r="E296"/>
      <c r="F296"/>
      <c r="G296"/>
      <c r="H296"/>
      <c r="I296"/>
      <c r="J296"/>
      <c r="K296"/>
      <c r="L296"/>
      <c r="M296"/>
      <c r="N296"/>
      <c r="O296"/>
      <c r="P296"/>
      <c r="Q296"/>
      <c r="R296"/>
      <c r="S296"/>
      <c r="T296"/>
      <c r="U296"/>
      <c r="V296"/>
      <c r="W296"/>
      <c r="X296"/>
      <c r="Y296"/>
      <c r="Z296"/>
      <c r="AA296"/>
      <c r="AB296"/>
      <c r="AC296"/>
      <c r="AD296"/>
      <c r="AG296"/>
      <c r="AH296"/>
      <c r="AI296"/>
      <c r="AJ296"/>
      <c r="AK296"/>
      <c r="AL296"/>
      <c r="AM296"/>
      <c r="AN296"/>
      <c r="AO296"/>
      <c r="AP296"/>
      <c r="AQ296"/>
    </row>
    <row r="297" spans="1:43">
      <c r="A297"/>
      <c r="B297"/>
      <c r="C297"/>
      <c r="D297"/>
      <c r="E297"/>
      <c r="F297"/>
      <c r="G297"/>
      <c r="H297"/>
      <c r="I297"/>
      <c r="J297"/>
      <c r="K297"/>
      <c r="L297"/>
      <c r="M297"/>
      <c r="N297"/>
      <c r="O297"/>
      <c r="P297"/>
      <c r="Q297"/>
      <c r="R297"/>
      <c r="S297"/>
      <c r="T297"/>
      <c r="U297"/>
      <c r="V297"/>
      <c r="W297"/>
      <c r="X297"/>
      <c r="Y297"/>
      <c r="Z297"/>
      <c r="AA297"/>
      <c r="AB297"/>
      <c r="AC297"/>
      <c r="AD297"/>
      <c r="AG297"/>
      <c r="AH297"/>
      <c r="AI297"/>
      <c r="AJ297"/>
      <c r="AK297"/>
      <c r="AL297"/>
      <c r="AM297"/>
      <c r="AN297"/>
      <c r="AO297"/>
      <c r="AP297"/>
      <c r="AQ297"/>
    </row>
    <row r="298" spans="1:43">
      <c r="A298"/>
      <c r="B298"/>
      <c r="C298"/>
      <c r="D298"/>
      <c r="E298"/>
      <c r="F298"/>
      <c r="G298"/>
      <c r="H298"/>
      <c r="I298"/>
      <c r="J298"/>
      <c r="K298"/>
      <c r="L298"/>
      <c r="M298"/>
      <c r="N298"/>
      <c r="O298"/>
      <c r="P298"/>
      <c r="Q298"/>
      <c r="R298"/>
      <c r="S298"/>
      <c r="T298"/>
      <c r="U298"/>
      <c r="V298"/>
      <c r="W298"/>
      <c r="X298"/>
      <c r="Y298"/>
      <c r="Z298"/>
      <c r="AA298"/>
      <c r="AB298"/>
      <c r="AC298"/>
      <c r="AD298"/>
      <c r="AG298"/>
      <c r="AH298"/>
      <c r="AI298"/>
      <c r="AJ298"/>
      <c r="AK298"/>
      <c r="AL298"/>
      <c r="AM298"/>
      <c r="AN298"/>
      <c r="AO298"/>
      <c r="AP298"/>
      <c r="AQ298"/>
    </row>
    <row r="299" spans="1:43">
      <c r="A299"/>
      <c r="B299"/>
      <c r="C299"/>
      <c r="D299"/>
      <c r="E299"/>
      <c r="F299"/>
      <c r="G299"/>
      <c r="H299"/>
      <c r="I299"/>
      <c r="J299"/>
      <c r="K299"/>
      <c r="L299"/>
      <c r="M299"/>
      <c r="N299"/>
      <c r="O299"/>
      <c r="P299"/>
      <c r="Q299"/>
      <c r="R299"/>
      <c r="S299"/>
      <c r="T299"/>
      <c r="U299"/>
      <c r="V299"/>
      <c r="W299"/>
      <c r="X299"/>
      <c r="Y299"/>
      <c r="Z299"/>
      <c r="AA299"/>
      <c r="AB299"/>
      <c r="AC299"/>
      <c r="AD299"/>
      <c r="AG299"/>
      <c r="AH299"/>
      <c r="AI299"/>
      <c r="AJ299"/>
      <c r="AK299"/>
      <c r="AL299"/>
      <c r="AM299"/>
      <c r="AN299"/>
      <c r="AO299"/>
      <c r="AP299"/>
      <c r="AQ299"/>
    </row>
    <row r="300" spans="1:43">
      <c r="A300"/>
      <c r="B300"/>
      <c r="C300"/>
      <c r="D300"/>
      <c r="E300"/>
      <c r="F300"/>
      <c r="G300"/>
      <c r="H300"/>
      <c r="I300"/>
      <c r="J300"/>
      <c r="K300"/>
      <c r="L300"/>
      <c r="M300"/>
      <c r="N300"/>
      <c r="O300"/>
      <c r="P300"/>
      <c r="Q300"/>
      <c r="R300"/>
      <c r="S300"/>
      <c r="T300"/>
      <c r="U300"/>
      <c r="V300"/>
      <c r="W300"/>
      <c r="X300"/>
      <c r="Y300"/>
      <c r="Z300"/>
      <c r="AA300"/>
      <c r="AB300"/>
      <c r="AC300"/>
      <c r="AD300"/>
      <c r="AG300"/>
      <c r="AH300"/>
      <c r="AI300"/>
      <c r="AJ300"/>
      <c r="AK300"/>
      <c r="AL300"/>
      <c r="AM300"/>
      <c r="AN300"/>
      <c r="AO300"/>
      <c r="AP300"/>
      <c r="AQ300"/>
    </row>
    <row r="301" spans="1:43">
      <c r="A301"/>
      <c r="B301"/>
      <c r="C301"/>
      <c r="D301"/>
      <c r="E301"/>
      <c r="F301"/>
      <c r="G301"/>
      <c r="H301"/>
      <c r="I301"/>
      <c r="J301"/>
      <c r="K301"/>
      <c r="L301"/>
      <c r="M301"/>
      <c r="N301"/>
      <c r="O301"/>
      <c r="P301"/>
      <c r="Q301"/>
      <c r="R301"/>
      <c r="S301"/>
      <c r="T301"/>
      <c r="U301"/>
      <c r="V301"/>
      <c r="W301"/>
      <c r="X301"/>
      <c r="Y301"/>
      <c r="Z301"/>
      <c r="AA301"/>
      <c r="AB301"/>
      <c r="AC301"/>
      <c r="AD301"/>
      <c r="AG301"/>
      <c r="AH301"/>
      <c r="AI301"/>
      <c r="AJ301"/>
      <c r="AK301"/>
      <c r="AL301"/>
      <c r="AM301"/>
      <c r="AN301"/>
      <c r="AO301"/>
      <c r="AP301"/>
      <c r="AQ301"/>
    </row>
    <row r="302" spans="1:43">
      <c r="A302"/>
      <c r="B302"/>
      <c r="C302"/>
      <c r="D302"/>
      <c r="E302"/>
      <c r="F302"/>
      <c r="G302"/>
      <c r="H302"/>
      <c r="I302"/>
      <c r="J302"/>
      <c r="K302"/>
      <c r="L302"/>
      <c r="M302"/>
      <c r="N302"/>
      <c r="O302"/>
      <c r="P302"/>
      <c r="Q302"/>
      <c r="R302"/>
      <c r="S302"/>
      <c r="T302"/>
      <c r="U302"/>
      <c r="V302"/>
      <c r="W302"/>
      <c r="X302"/>
      <c r="Y302"/>
      <c r="Z302"/>
      <c r="AA302"/>
      <c r="AB302"/>
      <c r="AC302"/>
      <c r="AD302"/>
      <c r="AG302"/>
      <c r="AH302"/>
      <c r="AI302"/>
      <c r="AJ302"/>
      <c r="AK302"/>
      <c r="AL302"/>
      <c r="AM302"/>
      <c r="AN302"/>
      <c r="AO302"/>
      <c r="AP302"/>
      <c r="AQ302"/>
    </row>
    <row r="303" spans="1:43">
      <c r="A303"/>
      <c r="B303"/>
      <c r="C303"/>
      <c r="D303"/>
      <c r="E303"/>
      <c r="F303"/>
      <c r="G303"/>
      <c r="H303"/>
      <c r="I303"/>
      <c r="J303"/>
      <c r="K303"/>
      <c r="L303"/>
      <c r="M303"/>
      <c r="N303"/>
      <c r="O303"/>
      <c r="P303"/>
      <c r="Q303"/>
      <c r="R303"/>
      <c r="S303"/>
      <c r="T303"/>
      <c r="U303"/>
      <c r="V303"/>
      <c r="W303"/>
      <c r="X303"/>
      <c r="Y303"/>
      <c r="Z303"/>
      <c r="AA303"/>
      <c r="AB303"/>
      <c r="AC303"/>
      <c r="AD303"/>
      <c r="AG303"/>
      <c r="AH303"/>
      <c r="AI303"/>
      <c r="AJ303"/>
      <c r="AK303"/>
      <c r="AL303"/>
      <c r="AM303"/>
      <c r="AN303"/>
      <c r="AO303"/>
      <c r="AP303"/>
      <c r="AQ303"/>
    </row>
    <row r="304" spans="1:43">
      <c r="A304"/>
      <c r="B304"/>
      <c r="C304"/>
      <c r="D304"/>
      <c r="E304"/>
      <c r="F304"/>
      <c r="G304"/>
      <c r="H304"/>
      <c r="I304"/>
      <c r="J304"/>
      <c r="K304"/>
      <c r="L304"/>
      <c r="M304"/>
      <c r="N304"/>
      <c r="O304"/>
      <c r="P304"/>
      <c r="Q304"/>
      <c r="R304"/>
      <c r="S304"/>
      <c r="T304"/>
      <c r="U304"/>
      <c r="V304"/>
      <c r="W304"/>
      <c r="X304"/>
      <c r="Y304"/>
      <c r="Z304"/>
      <c r="AA304"/>
      <c r="AB304"/>
      <c r="AC304"/>
      <c r="AD304"/>
      <c r="AG304"/>
      <c r="AH304"/>
      <c r="AI304"/>
      <c r="AJ304"/>
      <c r="AK304"/>
      <c r="AL304"/>
      <c r="AM304"/>
      <c r="AN304"/>
      <c r="AO304"/>
      <c r="AP304"/>
      <c r="AQ304"/>
    </row>
    <row r="305" spans="1:43">
      <c r="A305"/>
      <c r="B305"/>
      <c r="C305"/>
      <c r="D305"/>
      <c r="E305"/>
      <c r="F305"/>
      <c r="G305"/>
      <c r="H305"/>
      <c r="I305"/>
      <c r="J305"/>
      <c r="K305"/>
      <c r="L305"/>
      <c r="M305"/>
      <c r="N305"/>
      <c r="O305"/>
      <c r="P305"/>
      <c r="Q305"/>
      <c r="R305"/>
      <c r="S305"/>
      <c r="T305"/>
      <c r="U305"/>
      <c r="V305"/>
      <c r="W305"/>
      <c r="X305"/>
      <c r="Y305"/>
      <c r="Z305"/>
      <c r="AA305"/>
      <c r="AB305"/>
      <c r="AC305"/>
      <c r="AD305"/>
      <c r="AG305"/>
      <c r="AH305"/>
      <c r="AI305"/>
      <c r="AJ305"/>
      <c r="AK305"/>
      <c r="AL305"/>
      <c r="AM305"/>
      <c r="AN305"/>
      <c r="AO305"/>
      <c r="AP305"/>
      <c r="AQ305"/>
    </row>
    <row r="306" spans="1:43">
      <c r="A306"/>
      <c r="B306"/>
      <c r="C306"/>
      <c r="D306"/>
      <c r="E306"/>
      <c r="F306"/>
      <c r="G306"/>
      <c r="H306"/>
      <c r="I306"/>
      <c r="J306"/>
      <c r="K306"/>
      <c r="L306"/>
      <c r="M306"/>
      <c r="N306"/>
      <c r="O306"/>
      <c r="P306"/>
      <c r="Q306"/>
      <c r="R306"/>
      <c r="S306"/>
      <c r="T306"/>
      <c r="U306"/>
      <c r="V306"/>
      <c r="W306"/>
      <c r="X306"/>
      <c r="Y306"/>
      <c r="Z306"/>
      <c r="AA306"/>
      <c r="AB306"/>
      <c r="AC306"/>
      <c r="AD306"/>
      <c r="AG306"/>
      <c r="AH306"/>
      <c r="AI306"/>
      <c r="AJ306"/>
      <c r="AK306"/>
      <c r="AL306"/>
      <c r="AM306"/>
      <c r="AN306"/>
      <c r="AO306"/>
      <c r="AP306"/>
      <c r="AQ306"/>
    </row>
    <row r="307" spans="1:43">
      <c r="A307"/>
      <c r="B307"/>
      <c r="C307"/>
      <c r="D307"/>
      <c r="E307"/>
      <c r="F307"/>
      <c r="G307"/>
      <c r="H307"/>
      <c r="I307"/>
      <c r="J307"/>
      <c r="K307"/>
      <c r="L307"/>
      <c r="M307"/>
      <c r="N307"/>
      <c r="O307"/>
      <c r="P307"/>
      <c r="Q307"/>
      <c r="R307"/>
      <c r="S307"/>
      <c r="T307"/>
      <c r="U307"/>
      <c r="V307"/>
      <c r="W307"/>
      <c r="X307"/>
      <c r="Y307"/>
      <c r="Z307"/>
      <c r="AA307"/>
      <c r="AB307"/>
      <c r="AC307"/>
      <c r="AD307"/>
      <c r="AG307"/>
      <c r="AH307"/>
      <c r="AI307"/>
      <c r="AJ307"/>
      <c r="AK307"/>
      <c r="AL307"/>
      <c r="AM307"/>
      <c r="AN307"/>
      <c r="AO307"/>
      <c r="AP307"/>
      <c r="AQ307"/>
    </row>
    <row r="308" spans="1:43">
      <c r="A308"/>
      <c r="B308"/>
      <c r="C308"/>
      <c r="D308"/>
      <c r="E308"/>
      <c r="F308"/>
      <c r="G308"/>
      <c r="H308"/>
      <c r="I308"/>
      <c r="J308"/>
      <c r="K308"/>
      <c r="L308"/>
      <c r="M308"/>
      <c r="N308"/>
      <c r="O308"/>
      <c r="P308"/>
      <c r="Q308"/>
      <c r="R308"/>
      <c r="S308"/>
      <c r="T308"/>
      <c r="U308"/>
      <c r="V308"/>
      <c r="W308"/>
      <c r="X308"/>
      <c r="Y308"/>
      <c r="Z308"/>
      <c r="AA308"/>
      <c r="AB308"/>
      <c r="AC308"/>
      <c r="AD308"/>
      <c r="AG308"/>
      <c r="AH308"/>
      <c r="AI308"/>
      <c r="AJ308"/>
      <c r="AK308"/>
      <c r="AL308"/>
      <c r="AM308"/>
      <c r="AN308"/>
      <c r="AO308"/>
      <c r="AP308"/>
      <c r="AQ308"/>
    </row>
    <row r="309" spans="1:43">
      <c r="A309"/>
      <c r="B309"/>
      <c r="C309"/>
      <c r="D309"/>
      <c r="E309"/>
      <c r="F309"/>
      <c r="G309"/>
      <c r="H309"/>
      <c r="I309"/>
      <c r="J309"/>
      <c r="K309"/>
      <c r="L309"/>
      <c r="M309"/>
      <c r="N309"/>
      <c r="O309"/>
      <c r="P309"/>
      <c r="Q309"/>
      <c r="R309"/>
      <c r="S309"/>
      <c r="T309"/>
      <c r="U309"/>
      <c r="V309"/>
      <c r="W309"/>
      <c r="X309"/>
      <c r="Y309"/>
      <c r="Z309"/>
      <c r="AA309"/>
      <c r="AB309"/>
      <c r="AC309"/>
      <c r="AD309"/>
      <c r="AG309"/>
      <c r="AH309"/>
      <c r="AI309"/>
      <c r="AJ309"/>
      <c r="AK309"/>
      <c r="AL309"/>
      <c r="AM309"/>
      <c r="AN309"/>
      <c r="AO309"/>
      <c r="AP309"/>
      <c r="AQ309"/>
    </row>
    <row r="310" spans="1:43">
      <c r="A310"/>
      <c r="B310"/>
      <c r="C310"/>
      <c r="D310"/>
      <c r="E310"/>
      <c r="F310"/>
      <c r="G310"/>
      <c r="H310"/>
      <c r="I310"/>
      <c r="J310"/>
      <c r="K310"/>
      <c r="L310"/>
      <c r="M310"/>
      <c r="N310"/>
      <c r="O310"/>
      <c r="P310"/>
      <c r="Q310"/>
      <c r="R310"/>
      <c r="S310"/>
      <c r="T310"/>
      <c r="U310"/>
      <c r="V310"/>
      <c r="W310"/>
      <c r="X310"/>
      <c r="Y310"/>
      <c r="Z310"/>
      <c r="AA310"/>
      <c r="AB310"/>
      <c r="AC310"/>
      <c r="AD310"/>
      <c r="AG310"/>
      <c r="AH310"/>
      <c r="AI310"/>
      <c r="AJ310"/>
      <c r="AK310"/>
      <c r="AL310"/>
      <c r="AM310"/>
      <c r="AN310"/>
      <c r="AO310"/>
      <c r="AP310"/>
      <c r="AQ310"/>
    </row>
    <row r="311" spans="1:43">
      <c r="A311"/>
      <c r="B311"/>
      <c r="C311"/>
      <c r="D311"/>
      <c r="E311"/>
      <c r="F311"/>
      <c r="G311"/>
      <c r="H311"/>
      <c r="I311"/>
      <c r="J311"/>
      <c r="K311"/>
      <c r="L311"/>
      <c r="M311"/>
      <c r="N311"/>
      <c r="O311"/>
      <c r="P311"/>
      <c r="Q311"/>
      <c r="R311"/>
      <c r="S311"/>
      <c r="T311"/>
      <c r="U311"/>
      <c r="V311"/>
      <c r="W311"/>
      <c r="X311"/>
      <c r="Y311"/>
      <c r="Z311"/>
      <c r="AA311"/>
      <c r="AB311"/>
      <c r="AC311"/>
      <c r="AD311"/>
      <c r="AG311"/>
      <c r="AH311"/>
      <c r="AI311"/>
      <c r="AJ311"/>
      <c r="AK311"/>
      <c r="AL311"/>
      <c r="AM311"/>
      <c r="AN311"/>
      <c r="AO311"/>
      <c r="AP311"/>
      <c r="AQ311"/>
    </row>
    <row r="312" spans="1:43">
      <c r="A312"/>
      <c r="B312"/>
      <c r="C312"/>
      <c r="D312"/>
      <c r="E312"/>
      <c r="F312"/>
      <c r="G312"/>
      <c r="H312"/>
      <c r="I312"/>
      <c r="J312"/>
      <c r="K312"/>
      <c r="L312"/>
      <c r="M312"/>
      <c r="N312"/>
      <c r="O312"/>
      <c r="P312"/>
      <c r="Q312"/>
      <c r="R312"/>
      <c r="S312"/>
      <c r="T312"/>
      <c r="U312"/>
      <c r="V312"/>
      <c r="W312"/>
      <c r="X312"/>
      <c r="Y312"/>
      <c r="Z312"/>
      <c r="AA312"/>
      <c r="AB312"/>
      <c r="AC312"/>
      <c r="AD312"/>
      <c r="AG312"/>
      <c r="AH312"/>
      <c r="AI312"/>
      <c r="AJ312"/>
      <c r="AK312"/>
      <c r="AL312"/>
      <c r="AM312"/>
      <c r="AN312"/>
      <c r="AO312"/>
      <c r="AP312"/>
      <c r="AQ312"/>
    </row>
    <row r="313" spans="1:43">
      <c r="A313"/>
      <c r="B313"/>
      <c r="C313"/>
      <c r="D313"/>
      <c r="E313"/>
      <c r="F313"/>
      <c r="G313"/>
      <c r="H313"/>
      <c r="I313"/>
      <c r="J313"/>
      <c r="K313"/>
      <c r="L313"/>
      <c r="M313"/>
      <c r="N313"/>
      <c r="O313"/>
      <c r="P313"/>
      <c r="Q313"/>
      <c r="R313"/>
      <c r="S313"/>
      <c r="T313"/>
      <c r="U313"/>
      <c r="V313"/>
      <c r="W313"/>
      <c r="X313"/>
      <c r="Y313"/>
      <c r="Z313"/>
      <c r="AA313"/>
      <c r="AB313"/>
      <c r="AC313"/>
      <c r="AD313"/>
      <c r="AG313"/>
      <c r="AH313"/>
      <c r="AI313"/>
      <c r="AJ313"/>
      <c r="AK313"/>
      <c r="AL313"/>
      <c r="AM313"/>
      <c r="AN313"/>
      <c r="AO313"/>
      <c r="AP313"/>
      <c r="AQ313"/>
    </row>
    <row r="314" spans="1:43">
      <c r="A314"/>
      <c r="B314"/>
      <c r="C314"/>
      <c r="D314"/>
      <c r="E314"/>
      <c r="F314"/>
      <c r="G314"/>
      <c r="H314"/>
      <c r="I314"/>
      <c r="J314"/>
      <c r="K314"/>
      <c r="L314"/>
      <c r="M314"/>
      <c r="N314"/>
      <c r="O314"/>
      <c r="P314"/>
      <c r="Q314"/>
      <c r="R314"/>
      <c r="S314"/>
      <c r="T314"/>
      <c r="U314"/>
      <c r="V314"/>
      <c r="W314"/>
      <c r="X314"/>
      <c r="Y314"/>
      <c r="Z314"/>
      <c r="AA314"/>
      <c r="AB314"/>
      <c r="AC314"/>
      <c r="AD314"/>
      <c r="AG314"/>
      <c r="AH314"/>
      <c r="AI314"/>
      <c r="AJ314"/>
      <c r="AK314"/>
      <c r="AL314"/>
      <c r="AM314"/>
      <c r="AN314"/>
      <c r="AO314"/>
      <c r="AP314"/>
      <c r="AQ314"/>
    </row>
    <row r="315" spans="1:43">
      <c r="A315"/>
      <c r="B315"/>
      <c r="C315"/>
      <c r="D315"/>
      <c r="E315"/>
      <c r="F315"/>
      <c r="G315"/>
      <c r="H315"/>
      <c r="I315"/>
      <c r="J315"/>
      <c r="K315"/>
      <c r="L315"/>
      <c r="M315"/>
      <c r="N315"/>
      <c r="O315"/>
      <c r="P315"/>
      <c r="Q315"/>
      <c r="R315"/>
      <c r="S315"/>
      <c r="T315"/>
      <c r="U315"/>
      <c r="V315"/>
      <c r="W315"/>
      <c r="X315"/>
      <c r="Y315"/>
      <c r="Z315"/>
      <c r="AA315"/>
      <c r="AB315"/>
      <c r="AC315"/>
      <c r="AD315"/>
      <c r="AG315"/>
      <c r="AH315"/>
      <c r="AI315"/>
      <c r="AJ315"/>
      <c r="AK315"/>
      <c r="AL315"/>
      <c r="AM315"/>
      <c r="AN315"/>
      <c r="AO315"/>
      <c r="AP315"/>
      <c r="AQ315"/>
    </row>
    <row r="316" spans="1:43">
      <c r="A316"/>
      <c r="B316"/>
      <c r="C316"/>
      <c r="D316"/>
      <c r="E316"/>
      <c r="F316"/>
      <c r="G316"/>
      <c r="H316"/>
      <c r="I316"/>
      <c r="J316"/>
      <c r="K316"/>
      <c r="L316"/>
      <c r="M316"/>
      <c r="N316"/>
      <c r="O316"/>
      <c r="P316"/>
      <c r="Q316"/>
      <c r="R316"/>
      <c r="S316"/>
      <c r="T316"/>
      <c r="U316"/>
      <c r="V316"/>
      <c r="W316"/>
      <c r="X316"/>
      <c r="Y316"/>
      <c r="Z316"/>
      <c r="AA316"/>
      <c r="AB316"/>
      <c r="AC316"/>
      <c r="AD316"/>
      <c r="AG316"/>
      <c r="AH316"/>
      <c r="AI316"/>
      <c r="AJ316"/>
      <c r="AK316"/>
      <c r="AL316"/>
      <c r="AM316"/>
      <c r="AN316"/>
      <c r="AO316"/>
      <c r="AP316"/>
      <c r="AQ316"/>
    </row>
    <row r="317" spans="1:43">
      <c r="A317"/>
      <c r="B317"/>
      <c r="C317"/>
      <c r="D317"/>
      <c r="E317"/>
      <c r="F317"/>
      <c r="G317"/>
      <c r="H317"/>
      <c r="I317"/>
      <c r="J317"/>
      <c r="K317"/>
      <c r="L317"/>
      <c r="M317"/>
      <c r="N317"/>
      <c r="O317"/>
      <c r="P317"/>
      <c r="Q317"/>
      <c r="R317"/>
      <c r="S317"/>
      <c r="T317"/>
      <c r="U317"/>
      <c r="V317"/>
      <c r="W317"/>
      <c r="X317"/>
      <c r="Y317"/>
      <c r="Z317"/>
      <c r="AA317"/>
      <c r="AB317"/>
      <c r="AC317"/>
      <c r="AD317"/>
      <c r="AG317"/>
      <c r="AH317"/>
      <c r="AI317"/>
      <c r="AJ317"/>
      <c r="AK317"/>
      <c r="AL317"/>
      <c r="AM317"/>
      <c r="AN317"/>
      <c r="AO317"/>
      <c r="AP317"/>
      <c r="AQ317"/>
    </row>
    <row r="318" spans="1:43">
      <c r="A318"/>
      <c r="B318"/>
      <c r="C318"/>
      <c r="D318"/>
      <c r="E318"/>
      <c r="F318"/>
      <c r="G318"/>
      <c r="H318"/>
      <c r="I318"/>
      <c r="J318"/>
      <c r="K318"/>
      <c r="L318"/>
      <c r="M318"/>
      <c r="N318"/>
      <c r="O318"/>
      <c r="P318"/>
      <c r="Q318"/>
      <c r="R318"/>
      <c r="S318"/>
      <c r="T318"/>
      <c r="U318"/>
      <c r="V318"/>
      <c r="W318"/>
      <c r="X318"/>
      <c r="Y318"/>
      <c r="Z318"/>
      <c r="AA318"/>
      <c r="AB318"/>
      <c r="AC318"/>
      <c r="AD318"/>
      <c r="AG318"/>
      <c r="AH318"/>
      <c r="AI318"/>
      <c r="AJ318"/>
      <c r="AK318"/>
      <c r="AL318"/>
      <c r="AM318"/>
      <c r="AN318"/>
      <c r="AO318"/>
      <c r="AP318"/>
      <c r="AQ318"/>
    </row>
    <row r="319" spans="1:43">
      <c r="A319"/>
      <c r="B319"/>
      <c r="C319"/>
      <c r="D319"/>
      <c r="E319"/>
      <c r="F319"/>
      <c r="G319"/>
      <c r="H319"/>
      <c r="I319"/>
      <c r="J319"/>
      <c r="K319"/>
      <c r="L319"/>
      <c r="M319"/>
      <c r="N319"/>
      <c r="O319"/>
      <c r="P319"/>
      <c r="Q319"/>
      <c r="R319"/>
      <c r="S319"/>
      <c r="T319"/>
      <c r="U319"/>
      <c r="V319"/>
      <c r="W319"/>
      <c r="X319"/>
      <c r="Y319"/>
      <c r="Z319"/>
      <c r="AA319"/>
      <c r="AB319"/>
      <c r="AC319"/>
      <c r="AD319"/>
      <c r="AG319"/>
      <c r="AH319"/>
      <c r="AI319"/>
      <c r="AJ319"/>
      <c r="AK319"/>
      <c r="AL319"/>
      <c r="AM319"/>
      <c r="AN319"/>
      <c r="AO319"/>
      <c r="AP319"/>
      <c r="AQ319"/>
    </row>
    <row r="320" spans="1:43">
      <c r="A320"/>
      <c r="B320"/>
      <c r="C320"/>
      <c r="D320"/>
      <c r="E320"/>
      <c r="F320"/>
      <c r="G320"/>
      <c r="H320"/>
      <c r="I320"/>
      <c r="J320"/>
      <c r="K320"/>
      <c r="L320"/>
      <c r="M320"/>
      <c r="N320"/>
      <c r="O320"/>
      <c r="P320"/>
      <c r="Q320"/>
      <c r="R320"/>
      <c r="S320"/>
      <c r="T320"/>
      <c r="U320"/>
      <c r="V320"/>
      <c r="W320"/>
      <c r="X320"/>
      <c r="Y320"/>
      <c r="Z320"/>
      <c r="AA320"/>
      <c r="AB320"/>
      <c r="AC320"/>
      <c r="AD320"/>
      <c r="AG320"/>
      <c r="AH320"/>
      <c r="AI320"/>
      <c r="AJ320"/>
      <c r="AK320"/>
      <c r="AL320"/>
      <c r="AM320"/>
      <c r="AN320"/>
      <c r="AO320"/>
      <c r="AP320"/>
      <c r="AQ320"/>
    </row>
    <row r="321" spans="1:43">
      <c r="A321"/>
      <c r="B321"/>
      <c r="C321"/>
      <c r="D321"/>
      <c r="E321"/>
      <c r="F321"/>
      <c r="G321"/>
      <c r="H321"/>
      <c r="I321"/>
      <c r="J321"/>
      <c r="K321"/>
      <c r="L321"/>
      <c r="M321"/>
      <c r="N321"/>
      <c r="O321"/>
      <c r="P321"/>
      <c r="Q321"/>
      <c r="R321"/>
      <c r="S321"/>
      <c r="T321"/>
      <c r="U321"/>
      <c r="V321"/>
      <c r="W321"/>
      <c r="X321"/>
      <c r="Y321"/>
      <c r="Z321"/>
      <c r="AA321"/>
      <c r="AB321"/>
      <c r="AC321"/>
      <c r="AD321"/>
      <c r="AG321"/>
      <c r="AH321"/>
      <c r="AI321"/>
      <c r="AJ321"/>
      <c r="AK321"/>
      <c r="AL321"/>
      <c r="AM321"/>
      <c r="AN321"/>
      <c r="AO321"/>
      <c r="AP321"/>
      <c r="AQ321"/>
    </row>
    <row r="322" spans="1:43">
      <c r="A322"/>
      <c r="B322"/>
      <c r="C322"/>
      <c r="D322"/>
      <c r="E322"/>
      <c r="F322"/>
      <c r="G322"/>
      <c r="H322"/>
      <c r="I322"/>
      <c r="J322"/>
      <c r="K322"/>
      <c r="L322"/>
      <c r="M322"/>
      <c r="N322"/>
      <c r="O322"/>
      <c r="P322"/>
      <c r="Q322"/>
      <c r="R322"/>
      <c r="S322"/>
      <c r="T322"/>
      <c r="U322"/>
      <c r="V322"/>
      <c r="W322"/>
      <c r="X322"/>
      <c r="Y322"/>
      <c r="Z322"/>
      <c r="AA322"/>
      <c r="AB322"/>
      <c r="AC322"/>
      <c r="AD322"/>
      <c r="AG322"/>
      <c r="AH322"/>
      <c r="AI322"/>
      <c r="AJ322"/>
      <c r="AK322"/>
      <c r="AL322"/>
      <c r="AM322"/>
      <c r="AN322"/>
      <c r="AO322"/>
      <c r="AP322"/>
      <c r="AQ322"/>
    </row>
    <row r="323" spans="1:43">
      <c r="A323"/>
      <c r="B323"/>
      <c r="C323"/>
      <c r="D323"/>
      <c r="E323"/>
      <c r="F323"/>
      <c r="G323"/>
      <c r="H323"/>
      <c r="I323"/>
      <c r="J323"/>
      <c r="K323"/>
      <c r="L323"/>
      <c r="M323"/>
      <c r="N323"/>
      <c r="O323"/>
      <c r="P323"/>
      <c r="Q323"/>
      <c r="R323"/>
      <c r="S323"/>
      <c r="T323"/>
      <c r="U323"/>
      <c r="V323"/>
      <c r="W323"/>
      <c r="X323"/>
      <c r="Y323"/>
      <c r="Z323"/>
      <c r="AA323"/>
      <c r="AB323"/>
      <c r="AC323"/>
      <c r="AD323"/>
      <c r="AG323"/>
      <c r="AH323"/>
      <c r="AI323"/>
      <c r="AJ323"/>
      <c r="AK323"/>
      <c r="AL323"/>
      <c r="AM323"/>
      <c r="AN323"/>
      <c r="AO323"/>
      <c r="AP323"/>
      <c r="AQ323"/>
    </row>
    <row r="324" spans="1:43">
      <c r="A324"/>
      <c r="B324"/>
      <c r="C324"/>
      <c r="D324"/>
      <c r="E324"/>
      <c r="F324"/>
      <c r="G324"/>
      <c r="H324"/>
      <c r="I324"/>
      <c r="J324"/>
      <c r="K324"/>
      <c r="L324"/>
      <c r="M324"/>
      <c r="N324"/>
      <c r="O324"/>
      <c r="P324"/>
      <c r="Q324"/>
      <c r="R324"/>
      <c r="S324"/>
      <c r="T324"/>
      <c r="U324"/>
      <c r="V324"/>
      <c r="W324"/>
      <c r="X324"/>
      <c r="Y324"/>
      <c r="Z324"/>
      <c r="AA324"/>
      <c r="AB324"/>
      <c r="AC324"/>
      <c r="AD324"/>
      <c r="AG324"/>
      <c r="AH324"/>
      <c r="AI324"/>
      <c r="AJ324"/>
      <c r="AK324"/>
      <c r="AL324"/>
      <c r="AM324"/>
      <c r="AN324"/>
      <c r="AO324"/>
      <c r="AP324"/>
      <c r="AQ324"/>
    </row>
    <row r="325" spans="1:43">
      <c r="A325"/>
      <c r="B325"/>
      <c r="C325"/>
      <c r="D325"/>
      <c r="E325"/>
      <c r="F325"/>
      <c r="G325"/>
      <c r="H325"/>
      <c r="I325"/>
      <c r="J325"/>
      <c r="K325"/>
      <c r="L325"/>
      <c r="M325"/>
      <c r="N325"/>
      <c r="O325"/>
      <c r="P325"/>
      <c r="Q325"/>
      <c r="R325"/>
      <c r="S325"/>
      <c r="T325"/>
      <c r="U325"/>
      <c r="V325"/>
      <c r="W325"/>
      <c r="X325"/>
      <c r="Y325"/>
      <c r="Z325"/>
      <c r="AA325"/>
      <c r="AB325"/>
      <c r="AC325"/>
      <c r="AD325"/>
      <c r="AG325"/>
      <c r="AH325"/>
      <c r="AI325"/>
      <c r="AJ325"/>
      <c r="AK325"/>
      <c r="AL325"/>
      <c r="AM325"/>
      <c r="AN325"/>
      <c r="AO325"/>
      <c r="AP325"/>
      <c r="AQ325"/>
    </row>
    <row r="326" spans="1:43">
      <c r="A326"/>
      <c r="B326"/>
      <c r="C326"/>
      <c r="D326"/>
      <c r="E326"/>
      <c r="F326"/>
      <c r="G326"/>
      <c r="H326"/>
      <c r="I326"/>
      <c r="J326"/>
      <c r="K326"/>
      <c r="L326"/>
      <c r="M326"/>
      <c r="N326"/>
      <c r="O326"/>
      <c r="P326"/>
      <c r="Q326"/>
      <c r="R326"/>
      <c r="S326"/>
      <c r="T326"/>
      <c r="U326"/>
      <c r="V326"/>
      <c r="W326"/>
      <c r="X326"/>
      <c r="Y326"/>
      <c r="Z326"/>
      <c r="AA326"/>
      <c r="AB326"/>
      <c r="AC326"/>
      <c r="AD326"/>
      <c r="AG326"/>
      <c r="AH326"/>
      <c r="AI326"/>
      <c r="AJ326"/>
      <c r="AK326"/>
      <c r="AL326"/>
      <c r="AM326"/>
      <c r="AN326"/>
      <c r="AO326"/>
      <c r="AP326"/>
      <c r="AQ326"/>
    </row>
    <row r="327" spans="1:43">
      <c r="A327"/>
      <c r="B327"/>
      <c r="C327"/>
      <c r="D327"/>
      <c r="E327"/>
      <c r="F327"/>
      <c r="G327"/>
      <c r="H327"/>
      <c r="I327"/>
      <c r="J327"/>
      <c r="K327"/>
      <c r="L327"/>
      <c r="M327"/>
      <c r="N327"/>
      <c r="O327"/>
      <c r="P327"/>
      <c r="Q327"/>
      <c r="R327"/>
      <c r="S327"/>
      <c r="T327"/>
      <c r="U327"/>
      <c r="V327"/>
      <c r="W327"/>
      <c r="X327"/>
      <c r="Y327"/>
      <c r="Z327"/>
      <c r="AA327"/>
      <c r="AB327"/>
      <c r="AC327"/>
      <c r="AD327"/>
      <c r="AG327"/>
      <c r="AH327"/>
      <c r="AI327"/>
      <c r="AJ327"/>
      <c r="AK327"/>
      <c r="AL327"/>
      <c r="AM327"/>
      <c r="AN327"/>
      <c r="AO327"/>
      <c r="AP327"/>
      <c r="AQ327"/>
    </row>
    <row r="328" spans="1:43">
      <c r="A328"/>
      <c r="B328"/>
      <c r="C328"/>
      <c r="D328"/>
      <c r="E328"/>
      <c r="F328"/>
      <c r="G328"/>
      <c r="H328"/>
      <c r="I328"/>
      <c r="J328"/>
      <c r="K328"/>
      <c r="L328"/>
      <c r="M328"/>
      <c r="N328"/>
      <c r="O328"/>
      <c r="P328"/>
      <c r="Q328"/>
      <c r="R328"/>
      <c r="S328"/>
      <c r="T328"/>
      <c r="U328"/>
      <c r="V328"/>
      <c r="W328"/>
      <c r="X328"/>
      <c r="Y328"/>
      <c r="Z328"/>
      <c r="AA328"/>
      <c r="AB328"/>
      <c r="AC328"/>
      <c r="AD328"/>
      <c r="AG328"/>
      <c r="AH328"/>
      <c r="AI328"/>
      <c r="AJ328"/>
      <c r="AK328"/>
      <c r="AL328"/>
      <c r="AM328"/>
      <c r="AN328"/>
      <c r="AO328"/>
      <c r="AP328"/>
      <c r="AQ328"/>
    </row>
    <row r="329" spans="1:43">
      <c r="A329"/>
      <c r="B329"/>
      <c r="C329"/>
      <c r="D329"/>
      <c r="E329"/>
      <c r="F329"/>
      <c r="G329"/>
      <c r="H329"/>
      <c r="I329"/>
      <c r="J329"/>
      <c r="K329"/>
      <c r="L329"/>
      <c r="M329"/>
      <c r="N329"/>
      <c r="O329"/>
      <c r="P329"/>
      <c r="Q329"/>
      <c r="R329"/>
      <c r="S329"/>
      <c r="T329"/>
      <c r="U329"/>
      <c r="V329"/>
      <c r="W329"/>
      <c r="X329"/>
      <c r="Y329"/>
      <c r="Z329"/>
      <c r="AA329"/>
      <c r="AB329"/>
      <c r="AC329"/>
      <c r="AD329"/>
      <c r="AG329"/>
      <c r="AH329"/>
      <c r="AI329"/>
      <c r="AJ329"/>
      <c r="AK329"/>
      <c r="AL329"/>
      <c r="AM329"/>
      <c r="AN329"/>
      <c r="AO329"/>
      <c r="AP329"/>
      <c r="AQ329"/>
    </row>
    <row r="330" spans="1:43">
      <c r="A330"/>
      <c r="B330"/>
      <c r="C330"/>
      <c r="D330"/>
      <c r="E330"/>
      <c r="F330"/>
      <c r="G330"/>
      <c r="H330"/>
      <c r="I330"/>
      <c r="J330"/>
      <c r="K330"/>
      <c r="L330"/>
      <c r="M330"/>
      <c r="N330"/>
      <c r="O330"/>
      <c r="P330"/>
      <c r="Q330"/>
      <c r="R330"/>
      <c r="S330"/>
      <c r="T330"/>
      <c r="U330"/>
      <c r="V330"/>
      <c r="W330"/>
      <c r="X330"/>
      <c r="Y330"/>
      <c r="Z330"/>
      <c r="AA330"/>
      <c r="AB330"/>
      <c r="AC330"/>
      <c r="AD330"/>
      <c r="AG330"/>
      <c r="AH330"/>
      <c r="AI330"/>
      <c r="AJ330"/>
      <c r="AK330"/>
      <c r="AL330"/>
      <c r="AM330"/>
      <c r="AN330"/>
      <c r="AO330"/>
      <c r="AP330"/>
      <c r="AQ330"/>
    </row>
    <row r="331" spans="1:43">
      <c r="A331"/>
      <c r="B331"/>
      <c r="C331"/>
      <c r="D331"/>
      <c r="E331"/>
      <c r="F331"/>
      <c r="G331"/>
      <c r="H331"/>
      <c r="I331"/>
      <c r="J331"/>
      <c r="K331"/>
      <c r="L331"/>
      <c r="M331"/>
      <c r="N331"/>
      <c r="O331"/>
      <c r="P331"/>
      <c r="Q331"/>
      <c r="R331"/>
      <c r="S331"/>
      <c r="T331"/>
      <c r="U331"/>
      <c r="V331"/>
      <c r="W331"/>
      <c r="X331"/>
      <c r="Y331"/>
      <c r="Z331"/>
      <c r="AA331"/>
      <c r="AB331"/>
      <c r="AC331"/>
      <c r="AD331"/>
      <c r="AG331"/>
      <c r="AH331"/>
      <c r="AI331"/>
      <c r="AJ331"/>
      <c r="AK331"/>
      <c r="AL331"/>
      <c r="AM331"/>
      <c r="AN331"/>
      <c r="AO331"/>
      <c r="AP331"/>
      <c r="AQ331"/>
    </row>
    <row r="332" spans="1:43">
      <c r="A332"/>
      <c r="B332"/>
      <c r="C332"/>
      <c r="D332"/>
      <c r="E332"/>
      <c r="F332"/>
      <c r="G332"/>
      <c r="H332"/>
      <c r="I332"/>
      <c r="J332"/>
      <c r="K332"/>
      <c r="L332"/>
      <c r="M332"/>
      <c r="N332"/>
      <c r="O332"/>
      <c r="P332"/>
      <c r="Q332"/>
      <c r="R332"/>
      <c r="S332"/>
      <c r="T332"/>
      <c r="U332"/>
      <c r="V332"/>
      <c r="W332"/>
      <c r="X332"/>
      <c r="Y332"/>
      <c r="Z332"/>
      <c r="AA332"/>
      <c r="AB332"/>
      <c r="AC332"/>
      <c r="AD332"/>
      <c r="AG332"/>
      <c r="AH332"/>
      <c r="AI332"/>
      <c r="AJ332"/>
      <c r="AK332"/>
      <c r="AL332"/>
      <c r="AM332"/>
      <c r="AN332"/>
      <c r="AO332"/>
      <c r="AP332"/>
      <c r="AQ332"/>
    </row>
    <row r="333" spans="1:43">
      <c r="A333"/>
      <c r="B333"/>
      <c r="C333"/>
      <c r="D333"/>
      <c r="E333"/>
      <c r="F333"/>
      <c r="G333"/>
      <c r="H333"/>
      <c r="I333"/>
      <c r="J333"/>
      <c r="K333"/>
      <c r="L333"/>
      <c r="M333"/>
      <c r="N333"/>
      <c r="O333"/>
      <c r="P333"/>
      <c r="Q333"/>
      <c r="R333"/>
      <c r="S333"/>
      <c r="T333"/>
      <c r="U333"/>
      <c r="V333"/>
      <c r="W333"/>
      <c r="X333"/>
      <c r="Y333"/>
      <c r="Z333"/>
      <c r="AA333"/>
      <c r="AB333"/>
      <c r="AC333"/>
      <c r="AD333"/>
      <c r="AG333"/>
      <c r="AH333"/>
      <c r="AI333"/>
      <c r="AJ333"/>
      <c r="AK333"/>
      <c r="AL333"/>
      <c r="AM333"/>
      <c r="AN333"/>
      <c r="AO333"/>
      <c r="AP333"/>
      <c r="AQ333"/>
    </row>
    <row r="334" spans="1:43">
      <c r="A334"/>
      <c r="B334"/>
      <c r="C334"/>
      <c r="D334"/>
      <c r="E334"/>
      <c r="F334"/>
      <c r="G334"/>
      <c r="H334"/>
      <c r="I334"/>
      <c r="J334"/>
      <c r="K334"/>
      <c r="L334"/>
      <c r="M334"/>
      <c r="N334"/>
      <c r="O334"/>
      <c r="P334"/>
      <c r="Q334"/>
      <c r="R334"/>
      <c r="S334"/>
      <c r="T334"/>
      <c r="U334"/>
      <c r="V334"/>
      <c r="W334"/>
      <c r="X334"/>
      <c r="Y334"/>
      <c r="Z334"/>
      <c r="AA334"/>
      <c r="AB334"/>
      <c r="AC334"/>
      <c r="AD334"/>
      <c r="AG334"/>
      <c r="AH334"/>
      <c r="AI334"/>
      <c r="AJ334"/>
      <c r="AK334"/>
      <c r="AL334"/>
      <c r="AM334"/>
      <c r="AN334"/>
      <c r="AO334"/>
      <c r="AP334"/>
      <c r="AQ334"/>
    </row>
    <row r="335" spans="1:43">
      <c r="A335"/>
      <c r="B335"/>
      <c r="C335"/>
      <c r="D335"/>
      <c r="E335"/>
      <c r="F335"/>
      <c r="G335"/>
      <c r="H335"/>
      <c r="I335"/>
      <c r="J335"/>
      <c r="K335"/>
      <c r="L335"/>
      <c r="M335"/>
      <c r="N335"/>
      <c r="O335"/>
      <c r="P335"/>
      <c r="Q335"/>
      <c r="R335"/>
      <c r="S335"/>
      <c r="T335"/>
      <c r="U335"/>
      <c r="V335"/>
      <c r="W335"/>
      <c r="X335"/>
      <c r="Y335"/>
      <c r="Z335"/>
      <c r="AA335"/>
      <c r="AB335"/>
      <c r="AC335"/>
      <c r="AD335"/>
      <c r="AG335"/>
      <c r="AH335"/>
      <c r="AI335"/>
      <c r="AJ335"/>
      <c r="AK335"/>
      <c r="AL335"/>
      <c r="AM335"/>
      <c r="AN335"/>
      <c r="AO335"/>
      <c r="AP335"/>
      <c r="AQ335"/>
    </row>
    <row r="336" spans="1:43">
      <c r="A336"/>
      <c r="B336"/>
      <c r="C336"/>
      <c r="D336"/>
      <c r="E336"/>
      <c r="F336"/>
      <c r="G336"/>
      <c r="H336"/>
      <c r="I336"/>
      <c r="J336"/>
      <c r="K336"/>
      <c r="L336"/>
      <c r="M336"/>
      <c r="N336"/>
      <c r="O336"/>
      <c r="P336"/>
      <c r="Q336"/>
      <c r="R336"/>
      <c r="S336"/>
      <c r="T336"/>
      <c r="U336"/>
      <c r="V336"/>
      <c r="W336"/>
      <c r="X336"/>
      <c r="Y336"/>
      <c r="Z336"/>
      <c r="AA336"/>
      <c r="AB336"/>
      <c r="AC336"/>
      <c r="AD336"/>
      <c r="AG336"/>
      <c r="AH336"/>
      <c r="AI336"/>
      <c r="AJ336"/>
      <c r="AK336"/>
      <c r="AL336"/>
      <c r="AM336"/>
      <c r="AN336"/>
      <c r="AO336"/>
      <c r="AP336"/>
      <c r="AQ336"/>
    </row>
    <row r="337" spans="1:43">
      <c r="A337"/>
      <c r="B337"/>
      <c r="C337"/>
      <c r="D337"/>
      <c r="E337"/>
      <c r="F337"/>
      <c r="G337"/>
      <c r="H337"/>
      <c r="I337"/>
      <c r="J337"/>
      <c r="K337"/>
      <c r="L337"/>
      <c r="M337"/>
      <c r="N337"/>
      <c r="O337"/>
      <c r="P337"/>
      <c r="Q337"/>
      <c r="R337"/>
      <c r="S337"/>
      <c r="T337"/>
      <c r="U337"/>
      <c r="V337"/>
      <c r="W337"/>
      <c r="X337"/>
      <c r="Y337"/>
      <c r="Z337"/>
      <c r="AA337"/>
      <c r="AB337"/>
      <c r="AC337"/>
      <c r="AD337"/>
      <c r="AG337"/>
      <c r="AH337"/>
      <c r="AI337"/>
      <c r="AJ337"/>
      <c r="AK337"/>
      <c r="AL337"/>
      <c r="AM337"/>
      <c r="AN337"/>
      <c r="AO337"/>
      <c r="AP337"/>
      <c r="AQ337"/>
    </row>
    <row r="338" spans="1:43">
      <c r="A338"/>
      <c r="B338"/>
      <c r="C338"/>
      <c r="D338"/>
      <c r="E338"/>
      <c r="F338"/>
      <c r="G338"/>
      <c r="H338"/>
      <c r="I338"/>
      <c r="J338"/>
      <c r="K338"/>
      <c r="L338"/>
      <c r="M338"/>
      <c r="N338"/>
      <c r="O338"/>
      <c r="P338"/>
      <c r="Q338"/>
      <c r="R338"/>
      <c r="S338"/>
      <c r="T338"/>
      <c r="U338"/>
      <c r="V338"/>
      <c r="W338"/>
      <c r="X338"/>
      <c r="Y338"/>
      <c r="Z338"/>
      <c r="AA338"/>
      <c r="AB338"/>
      <c r="AC338"/>
      <c r="AD338"/>
      <c r="AG338"/>
      <c r="AH338"/>
      <c r="AI338"/>
      <c r="AJ338"/>
      <c r="AK338"/>
      <c r="AL338"/>
      <c r="AM338"/>
      <c r="AN338"/>
      <c r="AO338"/>
      <c r="AP338"/>
      <c r="AQ338"/>
    </row>
    <row r="339" spans="1:43">
      <c r="A339"/>
      <c r="B339"/>
      <c r="C339"/>
      <c r="D339"/>
      <c r="E339"/>
      <c r="F339"/>
      <c r="G339"/>
      <c r="H339"/>
      <c r="I339"/>
      <c r="J339"/>
      <c r="K339"/>
      <c r="L339"/>
      <c r="M339"/>
      <c r="N339"/>
      <c r="O339"/>
      <c r="P339"/>
      <c r="Q339"/>
      <c r="R339"/>
      <c r="S339"/>
      <c r="T339"/>
      <c r="U339"/>
      <c r="V339"/>
      <c r="W339"/>
      <c r="X339"/>
      <c r="Y339"/>
      <c r="Z339"/>
      <c r="AA339"/>
      <c r="AB339"/>
      <c r="AC339"/>
      <c r="AD339"/>
      <c r="AG339"/>
      <c r="AH339"/>
      <c r="AI339"/>
      <c r="AJ339"/>
      <c r="AK339"/>
      <c r="AL339"/>
      <c r="AM339"/>
      <c r="AN339"/>
      <c r="AO339"/>
      <c r="AP339"/>
      <c r="AQ339"/>
    </row>
    <row r="340" spans="1:43">
      <c r="A340"/>
      <c r="B340"/>
      <c r="C340"/>
      <c r="D340"/>
      <c r="E340"/>
      <c r="F340"/>
      <c r="G340"/>
      <c r="H340"/>
      <c r="I340"/>
      <c r="J340"/>
      <c r="K340"/>
      <c r="L340"/>
      <c r="M340"/>
      <c r="N340"/>
      <c r="O340"/>
      <c r="P340"/>
      <c r="Q340"/>
      <c r="R340"/>
      <c r="S340"/>
      <c r="T340"/>
      <c r="U340"/>
      <c r="V340"/>
      <c r="W340"/>
      <c r="X340"/>
      <c r="Y340"/>
      <c r="Z340"/>
      <c r="AA340"/>
      <c r="AB340"/>
      <c r="AC340"/>
      <c r="AD340"/>
      <c r="AG340"/>
      <c r="AH340"/>
      <c r="AI340"/>
      <c r="AJ340"/>
      <c r="AK340"/>
      <c r="AL340"/>
      <c r="AM340"/>
      <c r="AN340"/>
      <c r="AO340"/>
      <c r="AP340"/>
      <c r="AQ340"/>
    </row>
    <row r="341" spans="1:43">
      <c r="A341"/>
      <c r="B341"/>
      <c r="C341"/>
      <c r="D341"/>
      <c r="E341"/>
      <c r="F341"/>
      <c r="G341"/>
      <c r="H341"/>
      <c r="I341"/>
      <c r="J341"/>
      <c r="K341"/>
      <c r="L341"/>
      <c r="M341"/>
      <c r="N341"/>
      <c r="O341"/>
      <c r="P341"/>
      <c r="Q341"/>
      <c r="R341"/>
      <c r="S341"/>
      <c r="T341"/>
      <c r="U341"/>
      <c r="V341"/>
      <c r="W341"/>
      <c r="X341"/>
      <c r="Y341"/>
      <c r="Z341"/>
      <c r="AA341"/>
      <c r="AB341"/>
      <c r="AC341"/>
      <c r="AD341"/>
      <c r="AG341"/>
      <c r="AH341"/>
      <c r="AI341"/>
      <c r="AJ341"/>
      <c r="AK341"/>
      <c r="AL341"/>
      <c r="AM341"/>
      <c r="AN341"/>
      <c r="AO341"/>
      <c r="AP341"/>
      <c r="AQ341"/>
    </row>
    <row r="342" spans="1:43">
      <c r="A342"/>
      <c r="B342"/>
      <c r="C342"/>
      <c r="D342"/>
      <c r="E342"/>
      <c r="F342"/>
      <c r="G342"/>
      <c r="H342"/>
      <c r="I342"/>
      <c r="J342"/>
      <c r="K342"/>
      <c r="L342"/>
      <c r="M342"/>
      <c r="N342"/>
      <c r="O342"/>
      <c r="P342"/>
      <c r="Q342"/>
      <c r="R342"/>
      <c r="S342"/>
      <c r="T342"/>
      <c r="U342"/>
      <c r="V342"/>
      <c r="W342"/>
      <c r="X342"/>
      <c r="Y342"/>
      <c r="Z342"/>
      <c r="AA342"/>
      <c r="AB342"/>
      <c r="AC342"/>
      <c r="AD342"/>
      <c r="AG342"/>
      <c r="AH342"/>
      <c r="AI342"/>
      <c r="AJ342"/>
      <c r="AK342"/>
      <c r="AL342"/>
      <c r="AM342"/>
      <c r="AN342"/>
      <c r="AO342"/>
      <c r="AP342"/>
      <c r="AQ342"/>
    </row>
    <row r="343" spans="1:43">
      <c r="A343"/>
      <c r="B343"/>
      <c r="C343"/>
      <c r="D343"/>
      <c r="E343"/>
      <c r="F343"/>
      <c r="G343"/>
      <c r="H343"/>
      <c r="I343"/>
      <c r="J343"/>
      <c r="K343"/>
      <c r="L343"/>
      <c r="M343"/>
      <c r="N343"/>
      <c r="O343"/>
      <c r="P343"/>
      <c r="Q343"/>
      <c r="R343"/>
      <c r="S343"/>
      <c r="T343"/>
      <c r="U343"/>
      <c r="V343"/>
      <c r="W343"/>
      <c r="X343"/>
      <c r="Y343"/>
      <c r="Z343"/>
      <c r="AA343"/>
      <c r="AB343"/>
      <c r="AC343"/>
      <c r="AD343"/>
      <c r="AG343"/>
      <c r="AH343"/>
      <c r="AI343"/>
      <c r="AJ343"/>
      <c r="AK343"/>
      <c r="AL343"/>
      <c r="AM343"/>
      <c r="AN343"/>
      <c r="AO343"/>
      <c r="AP343"/>
      <c r="AQ343"/>
    </row>
    <row r="344" spans="1:43">
      <c r="A344"/>
      <c r="B344"/>
      <c r="C344"/>
      <c r="D344"/>
      <c r="E344"/>
      <c r="F344"/>
      <c r="G344"/>
      <c r="H344"/>
      <c r="I344"/>
      <c r="J344"/>
      <c r="K344"/>
      <c r="L344"/>
      <c r="M344"/>
      <c r="N344"/>
      <c r="O344"/>
      <c r="P344"/>
      <c r="Q344"/>
      <c r="R344"/>
      <c r="S344"/>
      <c r="T344"/>
      <c r="U344"/>
      <c r="V344"/>
      <c r="W344"/>
      <c r="X344"/>
      <c r="Y344"/>
      <c r="Z344"/>
      <c r="AA344"/>
      <c r="AB344"/>
      <c r="AC344"/>
      <c r="AD344"/>
      <c r="AG344"/>
      <c r="AH344"/>
      <c r="AI344"/>
      <c r="AJ344"/>
      <c r="AK344"/>
      <c r="AL344"/>
      <c r="AM344"/>
      <c r="AN344"/>
      <c r="AO344"/>
      <c r="AP344"/>
      <c r="AQ344"/>
    </row>
    <row r="345" spans="1:43">
      <c r="A345"/>
      <c r="B345"/>
      <c r="C345"/>
      <c r="D345"/>
      <c r="E345"/>
      <c r="F345"/>
      <c r="G345"/>
      <c r="H345"/>
      <c r="I345"/>
      <c r="J345"/>
      <c r="K345"/>
      <c r="L345"/>
      <c r="M345"/>
      <c r="N345"/>
      <c r="O345"/>
      <c r="P345"/>
      <c r="Q345"/>
      <c r="R345"/>
      <c r="S345"/>
      <c r="T345"/>
      <c r="U345"/>
      <c r="V345"/>
      <c r="W345"/>
      <c r="X345"/>
      <c r="Y345"/>
      <c r="Z345"/>
      <c r="AA345"/>
      <c r="AB345"/>
      <c r="AC345"/>
      <c r="AD345"/>
      <c r="AG345"/>
      <c r="AH345"/>
      <c r="AI345"/>
      <c r="AJ345"/>
      <c r="AK345"/>
      <c r="AL345"/>
      <c r="AM345"/>
      <c r="AN345"/>
      <c r="AO345"/>
      <c r="AP345"/>
      <c r="AQ345"/>
    </row>
    <row r="346" spans="1:43">
      <c r="A346"/>
      <c r="B346"/>
      <c r="C346"/>
      <c r="D346"/>
      <c r="E346"/>
      <c r="F346"/>
      <c r="G346"/>
      <c r="H346"/>
      <c r="I346"/>
      <c r="J346"/>
      <c r="K346"/>
      <c r="L346"/>
      <c r="M346"/>
      <c r="N346"/>
      <c r="O346"/>
      <c r="P346"/>
      <c r="Q346"/>
      <c r="R346"/>
      <c r="S346"/>
      <c r="T346"/>
      <c r="U346"/>
      <c r="V346"/>
      <c r="W346"/>
      <c r="X346"/>
      <c r="Y346"/>
      <c r="Z346"/>
      <c r="AA346"/>
      <c r="AB346"/>
      <c r="AC346"/>
      <c r="AD346"/>
      <c r="AG346"/>
      <c r="AH346"/>
      <c r="AI346"/>
      <c r="AJ346"/>
      <c r="AK346"/>
      <c r="AL346"/>
      <c r="AM346"/>
      <c r="AN346"/>
      <c r="AO346"/>
      <c r="AP346"/>
      <c r="AQ346"/>
    </row>
    <row r="347" spans="1:43">
      <c r="A347"/>
      <c r="B347"/>
      <c r="C347"/>
      <c r="D347"/>
      <c r="E347"/>
      <c r="F347"/>
      <c r="G347"/>
      <c r="H347"/>
      <c r="I347"/>
      <c r="J347"/>
      <c r="K347"/>
      <c r="L347"/>
      <c r="M347"/>
      <c r="N347"/>
      <c r="O347"/>
      <c r="P347"/>
      <c r="Q347"/>
      <c r="R347"/>
      <c r="S347"/>
      <c r="T347"/>
      <c r="U347"/>
      <c r="V347"/>
      <c r="W347"/>
      <c r="X347"/>
      <c r="Y347"/>
      <c r="Z347"/>
      <c r="AA347"/>
      <c r="AB347"/>
      <c r="AC347"/>
      <c r="AD347"/>
      <c r="AG347"/>
      <c r="AH347"/>
      <c r="AI347"/>
      <c r="AJ347"/>
      <c r="AK347"/>
      <c r="AL347"/>
      <c r="AM347"/>
      <c r="AN347"/>
      <c r="AO347"/>
      <c r="AP347"/>
      <c r="AQ347"/>
    </row>
    <row r="348" spans="1:43">
      <c r="A348"/>
      <c r="B348"/>
      <c r="C348"/>
      <c r="D348"/>
      <c r="E348"/>
      <c r="F348"/>
      <c r="G348"/>
      <c r="H348"/>
      <c r="I348"/>
      <c r="J348"/>
      <c r="K348"/>
      <c r="L348"/>
      <c r="M348"/>
      <c r="N348"/>
      <c r="O348"/>
      <c r="P348"/>
      <c r="Q348"/>
      <c r="R348"/>
      <c r="S348"/>
      <c r="T348"/>
      <c r="U348"/>
      <c r="V348"/>
      <c r="W348"/>
      <c r="X348"/>
      <c r="Y348"/>
      <c r="Z348"/>
      <c r="AA348"/>
      <c r="AB348"/>
      <c r="AC348"/>
      <c r="AD348"/>
      <c r="AG348"/>
      <c r="AH348"/>
      <c r="AI348"/>
      <c r="AJ348"/>
      <c r="AK348"/>
      <c r="AL348"/>
      <c r="AM348"/>
      <c r="AN348"/>
      <c r="AO348"/>
      <c r="AP348"/>
      <c r="AQ348"/>
    </row>
    <row r="349" spans="1:43">
      <c r="A349"/>
      <c r="B349"/>
      <c r="C349"/>
      <c r="D349"/>
      <c r="E349"/>
      <c r="F349"/>
      <c r="G349"/>
      <c r="H349"/>
      <c r="I349"/>
      <c r="J349"/>
      <c r="K349"/>
      <c r="L349"/>
      <c r="M349"/>
      <c r="N349"/>
      <c r="O349"/>
      <c r="P349"/>
      <c r="Q349"/>
      <c r="R349"/>
      <c r="S349"/>
      <c r="T349"/>
      <c r="U349"/>
      <c r="V349"/>
      <c r="W349"/>
      <c r="X349"/>
      <c r="Y349"/>
      <c r="Z349"/>
      <c r="AA349"/>
      <c r="AB349"/>
      <c r="AC349"/>
      <c r="AD349"/>
      <c r="AG349"/>
      <c r="AH349"/>
      <c r="AI349"/>
      <c r="AJ349"/>
      <c r="AK349"/>
      <c r="AL349"/>
      <c r="AM349"/>
      <c r="AN349"/>
      <c r="AO349"/>
      <c r="AP349"/>
      <c r="AQ349"/>
    </row>
    <row r="350" spans="1:43">
      <c r="A350"/>
      <c r="B350"/>
      <c r="C350"/>
      <c r="D350"/>
      <c r="E350"/>
      <c r="F350"/>
      <c r="G350"/>
      <c r="H350"/>
      <c r="I350"/>
      <c r="J350"/>
      <c r="K350"/>
      <c r="L350"/>
      <c r="M350"/>
      <c r="N350"/>
      <c r="O350"/>
      <c r="P350"/>
      <c r="Q350"/>
      <c r="R350"/>
      <c r="S350"/>
      <c r="T350"/>
      <c r="U350"/>
      <c r="V350"/>
      <c r="W350"/>
      <c r="X350"/>
      <c r="Y350"/>
      <c r="Z350"/>
      <c r="AA350"/>
      <c r="AB350"/>
      <c r="AC350"/>
      <c r="AD350"/>
      <c r="AG350"/>
      <c r="AH350"/>
      <c r="AI350"/>
      <c r="AJ350"/>
      <c r="AK350"/>
      <c r="AL350"/>
      <c r="AM350"/>
      <c r="AN350"/>
      <c r="AO350"/>
      <c r="AP350"/>
      <c r="AQ350"/>
    </row>
    <row r="351" spans="1:43">
      <c r="A351"/>
      <c r="B351"/>
      <c r="C351"/>
      <c r="D351"/>
      <c r="E351"/>
      <c r="F351"/>
      <c r="G351"/>
      <c r="H351"/>
      <c r="I351"/>
      <c r="J351"/>
      <c r="K351"/>
      <c r="L351"/>
      <c r="M351"/>
      <c r="N351"/>
      <c r="O351"/>
      <c r="P351"/>
      <c r="Q351"/>
      <c r="R351"/>
      <c r="S351"/>
      <c r="T351"/>
      <c r="U351"/>
      <c r="V351"/>
      <c r="W351"/>
      <c r="X351"/>
      <c r="Y351"/>
      <c r="Z351"/>
      <c r="AA351"/>
      <c r="AB351"/>
      <c r="AC351"/>
      <c r="AD351"/>
      <c r="AG351"/>
      <c r="AH351"/>
      <c r="AI351"/>
      <c r="AJ351"/>
      <c r="AK351"/>
      <c r="AL351"/>
      <c r="AM351"/>
      <c r="AN351"/>
      <c r="AO351"/>
      <c r="AP351"/>
      <c r="AQ351"/>
    </row>
    <row r="352" spans="1:43">
      <c r="A352"/>
      <c r="B352"/>
      <c r="C352"/>
      <c r="D352"/>
      <c r="E352"/>
      <c r="F352"/>
      <c r="G352"/>
      <c r="H352"/>
      <c r="I352"/>
      <c r="J352"/>
      <c r="K352"/>
      <c r="L352"/>
      <c r="M352"/>
      <c r="N352"/>
      <c r="O352"/>
      <c r="P352"/>
      <c r="Q352"/>
      <c r="R352"/>
      <c r="S352"/>
      <c r="T352"/>
      <c r="U352"/>
      <c r="V352"/>
      <c r="W352"/>
      <c r="X352"/>
      <c r="Y352"/>
      <c r="Z352"/>
      <c r="AA352"/>
      <c r="AB352"/>
      <c r="AC352"/>
      <c r="AD352"/>
      <c r="AG352"/>
      <c r="AH352"/>
      <c r="AI352"/>
      <c r="AJ352"/>
      <c r="AK352"/>
      <c r="AL352"/>
      <c r="AM352"/>
      <c r="AN352"/>
      <c r="AO352"/>
      <c r="AP352"/>
      <c r="AQ352"/>
    </row>
    <row r="353" spans="1:43">
      <c r="A353"/>
      <c r="B353"/>
      <c r="C353"/>
      <c r="D353"/>
      <c r="E353"/>
      <c r="F353"/>
      <c r="G353"/>
      <c r="H353"/>
      <c r="I353"/>
      <c r="J353"/>
      <c r="K353"/>
      <c r="L353"/>
      <c r="M353"/>
      <c r="N353"/>
      <c r="O353"/>
      <c r="P353"/>
      <c r="Q353"/>
      <c r="R353"/>
      <c r="S353"/>
      <c r="T353"/>
      <c r="U353"/>
      <c r="V353"/>
      <c r="W353"/>
      <c r="X353"/>
      <c r="Y353"/>
      <c r="Z353"/>
      <c r="AA353"/>
      <c r="AB353"/>
      <c r="AC353"/>
      <c r="AD353"/>
      <c r="AG353"/>
      <c r="AH353"/>
      <c r="AI353"/>
      <c r="AJ353"/>
      <c r="AK353"/>
      <c r="AL353"/>
      <c r="AM353"/>
      <c r="AN353"/>
      <c r="AO353"/>
      <c r="AP353"/>
      <c r="AQ353"/>
    </row>
    <row r="354" spans="1:43">
      <c r="A354"/>
      <c r="B354"/>
      <c r="C354"/>
      <c r="D354"/>
      <c r="E354"/>
      <c r="F354"/>
      <c r="G354"/>
      <c r="H354"/>
      <c r="I354"/>
      <c r="J354"/>
      <c r="K354"/>
      <c r="L354"/>
      <c r="M354"/>
      <c r="N354"/>
      <c r="O354"/>
      <c r="P354"/>
      <c r="Q354"/>
      <c r="R354"/>
      <c r="S354"/>
      <c r="T354"/>
      <c r="U354"/>
      <c r="V354"/>
      <c r="W354"/>
      <c r="X354"/>
      <c r="Y354"/>
      <c r="Z354"/>
      <c r="AA354"/>
      <c r="AB354"/>
      <c r="AC354"/>
      <c r="AD354"/>
      <c r="AG354"/>
      <c r="AH354"/>
      <c r="AI354"/>
      <c r="AJ354"/>
      <c r="AK354"/>
      <c r="AL354"/>
      <c r="AM354"/>
      <c r="AN354"/>
      <c r="AO354"/>
      <c r="AP354"/>
      <c r="AQ354"/>
    </row>
    <row r="355" spans="1:43">
      <c r="A355"/>
      <c r="B355"/>
      <c r="C355"/>
      <c r="D355"/>
      <c r="E355"/>
      <c r="F355"/>
      <c r="G355"/>
      <c r="H355"/>
      <c r="I355"/>
      <c r="J355"/>
      <c r="K355"/>
      <c r="L355"/>
      <c r="M355"/>
      <c r="N355"/>
      <c r="O355"/>
      <c r="P355"/>
      <c r="Q355"/>
      <c r="R355"/>
      <c r="S355"/>
      <c r="T355"/>
      <c r="U355"/>
      <c r="V355"/>
      <c r="W355"/>
      <c r="X355"/>
      <c r="Y355"/>
      <c r="Z355"/>
      <c r="AA355"/>
      <c r="AB355"/>
      <c r="AC355"/>
      <c r="AD355"/>
      <c r="AG355"/>
      <c r="AH355"/>
      <c r="AI355"/>
      <c r="AJ355"/>
      <c r="AK355"/>
      <c r="AL355"/>
      <c r="AM355"/>
      <c r="AN355"/>
      <c r="AO355"/>
      <c r="AP355"/>
      <c r="AQ355"/>
    </row>
    <row r="356" spans="1:43">
      <c r="A356"/>
      <c r="B356"/>
      <c r="C356"/>
      <c r="D356"/>
      <c r="E356"/>
      <c r="F356"/>
      <c r="G356"/>
      <c r="H356"/>
      <c r="I356"/>
      <c r="J356"/>
      <c r="K356"/>
      <c r="L356"/>
      <c r="M356"/>
      <c r="N356"/>
      <c r="O356"/>
      <c r="P356"/>
      <c r="Q356"/>
      <c r="R356"/>
      <c r="S356"/>
      <c r="T356"/>
      <c r="U356"/>
      <c r="V356"/>
      <c r="W356"/>
      <c r="X356"/>
      <c r="Y356"/>
      <c r="Z356"/>
      <c r="AA356"/>
      <c r="AB356"/>
      <c r="AC356"/>
      <c r="AD356"/>
      <c r="AG356"/>
      <c r="AH356"/>
      <c r="AI356"/>
      <c r="AJ356"/>
      <c r="AK356"/>
      <c r="AL356"/>
      <c r="AM356"/>
      <c r="AN356"/>
      <c r="AO356"/>
      <c r="AP356"/>
      <c r="AQ356"/>
    </row>
    <row r="357" spans="1:43">
      <c r="A357"/>
      <c r="B357"/>
      <c r="C357"/>
      <c r="D357"/>
      <c r="E357"/>
      <c r="F357"/>
      <c r="G357"/>
      <c r="H357"/>
      <c r="I357"/>
      <c r="J357"/>
      <c r="K357"/>
      <c r="L357"/>
      <c r="M357"/>
      <c r="N357"/>
      <c r="O357"/>
      <c r="P357"/>
      <c r="Q357"/>
      <c r="R357"/>
      <c r="S357"/>
      <c r="T357"/>
      <c r="U357"/>
      <c r="V357"/>
      <c r="W357"/>
      <c r="X357"/>
      <c r="Y357"/>
      <c r="Z357"/>
      <c r="AA357"/>
      <c r="AB357"/>
      <c r="AC357"/>
      <c r="AD357"/>
      <c r="AG357"/>
      <c r="AH357"/>
      <c r="AI357"/>
      <c r="AJ357"/>
      <c r="AK357"/>
      <c r="AL357"/>
      <c r="AM357"/>
      <c r="AN357"/>
      <c r="AO357"/>
      <c r="AP357"/>
      <c r="AQ357"/>
    </row>
    <row r="358" spans="1:43">
      <c r="A358"/>
      <c r="B358"/>
      <c r="C358"/>
      <c r="D358"/>
      <c r="E358"/>
      <c r="F358"/>
      <c r="G358"/>
      <c r="H358"/>
      <c r="I358"/>
      <c r="J358"/>
      <c r="K358"/>
      <c r="L358"/>
      <c r="M358"/>
      <c r="N358"/>
      <c r="O358"/>
      <c r="P358"/>
      <c r="Q358"/>
      <c r="R358"/>
      <c r="S358"/>
      <c r="T358"/>
      <c r="U358"/>
      <c r="V358"/>
      <c r="W358"/>
      <c r="X358"/>
      <c r="Y358"/>
      <c r="Z358"/>
      <c r="AA358"/>
      <c r="AB358"/>
      <c r="AC358"/>
      <c r="AD358"/>
      <c r="AG358"/>
      <c r="AH358"/>
      <c r="AI358"/>
      <c r="AJ358"/>
      <c r="AK358"/>
      <c r="AL358"/>
      <c r="AM358"/>
      <c r="AN358"/>
      <c r="AO358"/>
      <c r="AP358"/>
      <c r="AQ358"/>
    </row>
    <row r="359" spans="1:43">
      <c r="A359"/>
      <c r="B359"/>
      <c r="C359"/>
      <c r="D359"/>
      <c r="E359"/>
      <c r="F359"/>
      <c r="G359"/>
      <c r="H359"/>
      <c r="I359"/>
      <c r="J359"/>
      <c r="K359"/>
      <c r="L359"/>
      <c r="M359"/>
      <c r="N359"/>
      <c r="O359"/>
      <c r="P359"/>
      <c r="Q359"/>
      <c r="R359"/>
      <c r="S359"/>
      <c r="T359"/>
      <c r="U359"/>
      <c r="V359"/>
      <c r="W359"/>
      <c r="X359"/>
      <c r="Y359"/>
      <c r="Z359"/>
      <c r="AA359"/>
      <c r="AB359"/>
      <c r="AC359"/>
      <c r="AD359"/>
      <c r="AG359"/>
      <c r="AH359"/>
      <c r="AI359"/>
      <c r="AJ359"/>
      <c r="AK359"/>
      <c r="AL359"/>
      <c r="AM359"/>
      <c r="AN359"/>
      <c r="AO359"/>
      <c r="AP359"/>
      <c r="AQ359"/>
    </row>
    <row r="360" spans="1:43">
      <c r="A360"/>
      <c r="B360"/>
      <c r="C360"/>
      <c r="D360"/>
      <c r="E360"/>
      <c r="F360"/>
      <c r="G360"/>
      <c r="H360"/>
      <c r="I360"/>
      <c r="J360"/>
      <c r="K360"/>
      <c r="L360"/>
      <c r="M360"/>
      <c r="N360"/>
      <c r="O360"/>
      <c r="P360"/>
      <c r="Q360"/>
      <c r="R360"/>
      <c r="S360"/>
      <c r="T360"/>
      <c r="U360"/>
      <c r="V360"/>
      <c r="W360"/>
      <c r="X360"/>
      <c r="Y360"/>
      <c r="Z360"/>
      <c r="AA360"/>
      <c r="AB360"/>
      <c r="AC360"/>
      <c r="AD360"/>
      <c r="AG360"/>
      <c r="AH360"/>
      <c r="AI360"/>
      <c r="AJ360"/>
      <c r="AK360"/>
      <c r="AL360"/>
      <c r="AM360"/>
      <c r="AN360"/>
      <c r="AO360"/>
      <c r="AP360"/>
      <c r="AQ360"/>
    </row>
    <row r="361" spans="1:43">
      <c r="A361"/>
      <c r="B361"/>
      <c r="C361"/>
      <c r="D361"/>
      <c r="E361"/>
      <c r="F361"/>
      <c r="G361"/>
      <c r="H361"/>
      <c r="I361"/>
      <c r="J361"/>
      <c r="K361"/>
      <c r="L361"/>
      <c r="M361"/>
      <c r="N361"/>
      <c r="O361"/>
      <c r="P361"/>
      <c r="Q361"/>
      <c r="R361"/>
      <c r="S361"/>
      <c r="T361"/>
      <c r="U361"/>
      <c r="V361"/>
      <c r="W361"/>
      <c r="X361"/>
      <c r="Y361"/>
      <c r="Z361"/>
      <c r="AA361"/>
      <c r="AB361"/>
      <c r="AC361"/>
      <c r="AD361"/>
      <c r="AG361"/>
      <c r="AH361"/>
      <c r="AI361"/>
      <c r="AJ361"/>
      <c r="AK361"/>
      <c r="AL361"/>
      <c r="AM361"/>
      <c r="AN361"/>
      <c r="AO361"/>
      <c r="AP361"/>
      <c r="AQ361"/>
    </row>
    <row r="362" spans="1:43">
      <c r="A362"/>
      <c r="B362"/>
      <c r="C362"/>
      <c r="D362"/>
      <c r="E362"/>
      <c r="F362"/>
      <c r="G362"/>
      <c r="H362"/>
      <c r="I362"/>
      <c r="J362"/>
      <c r="K362"/>
      <c r="L362"/>
      <c r="M362"/>
      <c r="N362"/>
      <c r="O362"/>
      <c r="P362"/>
      <c r="Q362"/>
      <c r="R362"/>
      <c r="S362"/>
      <c r="T362"/>
      <c r="U362"/>
      <c r="V362"/>
      <c r="W362"/>
      <c r="X362"/>
      <c r="Y362"/>
      <c r="Z362"/>
      <c r="AA362"/>
      <c r="AB362"/>
      <c r="AC362"/>
      <c r="AD362"/>
      <c r="AG362"/>
      <c r="AH362"/>
      <c r="AI362"/>
      <c r="AJ362"/>
      <c r="AK362"/>
      <c r="AL362"/>
      <c r="AM362"/>
      <c r="AN362"/>
      <c r="AO362"/>
      <c r="AP362"/>
      <c r="AQ362"/>
    </row>
    <row r="363" spans="1:43">
      <c r="A363"/>
      <c r="B363"/>
      <c r="C363"/>
      <c r="D363"/>
      <c r="E363"/>
      <c r="F363"/>
      <c r="G363"/>
      <c r="H363"/>
      <c r="I363"/>
      <c r="J363"/>
      <c r="K363"/>
      <c r="L363"/>
      <c r="M363"/>
      <c r="N363"/>
      <c r="O363"/>
      <c r="P363"/>
      <c r="Q363"/>
      <c r="R363"/>
      <c r="S363"/>
      <c r="T363"/>
      <c r="U363"/>
      <c r="V363"/>
      <c r="W363"/>
      <c r="X363"/>
      <c r="Y363"/>
      <c r="Z363"/>
      <c r="AA363"/>
      <c r="AB363"/>
      <c r="AC363"/>
      <c r="AD363"/>
      <c r="AG363"/>
      <c r="AH363"/>
      <c r="AI363"/>
      <c r="AJ363"/>
      <c r="AK363"/>
      <c r="AL363"/>
      <c r="AM363"/>
      <c r="AN363"/>
      <c r="AO363"/>
      <c r="AP363"/>
      <c r="AQ363"/>
    </row>
    <row r="364" spans="1:43">
      <c r="A364"/>
      <c r="B364"/>
      <c r="C364"/>
      <c r="D364"/>
      <c r="E364"/>
      <c r="F364"/>
      <c r="G364"/>
      <c r="H364"/>
      <c r="I364"/>
      <c r="J364"/>
      <c r="K364"/>
      <c r="L364"/>
      <c r="M364"/>
      <c r="N364"/>
      <c r="O364"/>
      <c r="P364"/>
      <c r="Q364"/>
      <c r="R364"/>
      <c r="S364"/>
      <c r="T364"/>
      <c r="U364"/>
      <c r="V364"/>
      <c r="W364"/>
      <c r="X364"/>
      <c r="Y364"/>
      <c r="Z364"/>
      <c r="AA364"/>
      <c r="AB364"/>
      <c r="AC364"/>
      <c r="AD364"/>
      <c r="AG364"/>
      <c r="AH364"/>
      <c r="AI364"/>
      <c r="AJ364"/>
      <c r="AK364"/>
      <c r="AL364"/>
      <c r="AM364"/>
      <c r="AN364"/>
      <c r="AO364"/>
      <c r="AP364"/>
      <c r="AQ364"/>
    </row>
    <row r="365" spans="1:43">
      <c r="A365"/>
      <c r="B365"/>
      <c r="C365"/>
      <c r="D365"/>
      <c r="E365"/>
      <c r="F365"/>
      <c r="G365"/>
      <c r="H365"/>
      <c r="I365"/>
      <c r="J365"/>
      <c r="K365"/>
      <c r="L365"/>
      <c r="M365"/>
      <c r="N365"/>
      <c r="O365"/>
      <c r="P365"/>
      <c r="Q365"/>
      <c r="R365"/>
      <c r="S365"/>
      <c r="T365"/>
      <c r="U365"/>
      <c r="V365"/>
      <c r="W365"/>
      <c r="X365"/>
      <c r="Y365"/>
      <c r="Z365"/>
      <c r="AA365"/>
      <c r="AB365"/>
      <c r="AC365"/>
      <c r="AD365"/>
      <c r="AG365"/>
      <c r="AH365"/>
      <c r="AI365"/>
      <c r="AJ365"/>
      <c r="AK365"/>
      <c r="AL365"/>
      <c r="AM365"/>
      <c r="AN365"/>
      <c r="AO365"/>
      <c r="AP365"/>
      <c r="AQ365"/>
    </row>
    <row r="366" spans="1:43">
      <c r="A366"/>
      <c r="B366"/>
      <c r="C366"/>
      <c r="D366"/>
      <c r="E366"/>
      <c r="F366"/>
      <c r="G366"/>
      <c r="H366"/>
      <c r="I366"/>
      <c r="J366"/>
      <c r="K366"/>
      <c r="L366"/>
      <c r="M366"/>
      <c r="N366"/>
      <c r="O366"/>
      <c r="P366"/>
      <c r="Q366"/>
      <c r="R366"/>
      <c r="S366"/>
      <c r="T366"/>
      <c r="U366"/>
      <c r="V366"/>
      <c r="W366"/>
      <c r="X366"/>
      <c r="Y366"/>
      <c r="Z366"/>
      <c r="AA366"/>
      <c r="AB366"/>
      <c r="AC366"/>
      <c r="AD366"/>
      <c r="AG366"/>
      <c r="AH366"/>
      <c r="AI366"/>
      <c r="AJ366"/>
      <c r="AK366"/>
      <c r="AL366"/>
      <c r="AM366"/>
      <c r="AN366"/>
      <c r="AO366"/>
      <c r="AP366"/>
      <c r="AQ366"/>
    </row>
    <row r="367" spans="1:43">
      <c r="A367"/>
      <c r="B367"/>
      <c r="C367"/>
      <c r="D367"/>
      <c r="E367"/>
      <c r="F367"/>
      <c r="G367"/>
      <c r="H367"/>
      <c r="I367"/>
      <c r="J367"/>
      <c r="K367"/>
      <c r="L367"/>
      <c r="M367"/>
      <c r="N367"/>
      <c r="O367"/>
      <c r="P367"/>
      <c r="Q367"/>
      <c r="R367"/>
      <c r="S367"/>
      <c r="T367"/>
      <c r="U367"/>
      <c r="V367"/>
      <c r="W367"/>
      <c r="X367"/>
      <c r="Y367"/>
      <c r="Z367"/>
      <c r="AA367"/>
      <c r="AB367"/>
      <c r="AC367"/>
      <c r="AD367"/>
      <c r="AG367"/>
      <c r="AH367"/>
      <c r="AI367"/>
      <c r="AJ367"/>
      <c r="AK367"/>
      <c r="AL367"/>
      <c r="AM367"/>
      <c r="AN367"/>
      <c r="AO367"/>
      <c r="AP367"/>
      <c r="AQ367"/>
    </row>
    <row r="368" spans="1:43">
      <c r="A368"/>
      <c r="B368"/>
      <c r="C368"/>
      <c r="D368"/>
      <c r="E368"/>
      <c r="F368"/>
      <c r="G368"/>
      <c r="H368"/>
      <c r="I368"/>
      <c r="J368"/>
      <c r="K368"/>
      <c r="L368"/>
      <c r="M368"/>
      <c r="N368"/>
      <c r="O368"/>
      <c r="P368"/>
      <c r="Q368"/>
      <c r="R368"/>
      <c r="S368"/>
      <c r="T368"/>
      <c r="U368"/>
      <c r="V368"/>
      <c r="W368"/>
      <c r="X368"/>
      <c r="Y368"/>
      <c r="Z368"/>
      <c r="AA368"/>
      <c r="AB368"/>
      <c r="AC368"/>
      <c r="AD368"/>
      <c r="AG368"/>
      <c r="AH368"/>
      <c r="AI368"/>
      <c r="AJ368"/>
      <c r="AK368"/>
      <c r="AL368"/>
      <c r="AM368"/>
      <c r="AN368"/>
      <c r="AO368"/>
      <c r="AP368"/>
      <c r="AQ368"/>
    </row>
    <row r="369" spans="1:43">
      <c r="A369"/>
      <c r="B369"/>
      <c r="C369"/>
      <c r="D369"/>
      <c r="E369"/>
      <c r="F369"/>
      <c r="G369"/>
      <c r="H369"/>
      <c r="I369"/>
      <c r="J369"/>
      <c r="K369"/>
      <c r="L369"/>
      <c r="M369"/>
      <c r="N369"/>
      <c r="O369"/>
      <c r="P369"/>
      <c r="Q369"/>
      <c r="R369"/>
      <c r="S369"/>
      <c r="T369"/>
      <c r="U369"/>
      <c r="V369"/>
      <c r="W369"/>
      <c r="X369"/>
      <c r="Y369"/>
      <c r="Z369"/>
      <c r="AA369"/>
      <c r="AB369"/>
      <c r="AC369"/>
      <c r="AD369"/>
      <c r="AG369"/>
      <c r="AH369"/>
      <c r="AI369"/>
      <c r="AJ369"/>
      <c r="AK369"/>
      <c r="AL369"/>
      <c r="AM369"/>
      <c r="AN369"/>
      <c r="AO369"/>
      <c r="AP369"/>
      <c r="AQ369"/>
    </row>
    <row r="370" spans="1:43">
      <c r="A370"/>
      <c r="B370"/>
      <c r="C370"/>
      <c r="D370"/>
      <c r="E370"/>
      <c r="F370"/>
      <c r="G370"/>
      <c r="H370"/>
      <c r="I370"/>
      <c r="J370"/>
      <c r="K370"/>
      <c r="L370"/>
      <c r="M370"/>
      <c r="N370"/>
      <c r="O370"/>
      <c r="P370"/>
      <c r="Q370"/>
      <c r="R370"/>
      <c r="S370"/>
      <c r="T370"/>
      <c r="U370"/>
      <c r="V370"/>
      <c r="W370"/>
      <c r="X370"/>
      <c r="Y370"/>
      <c r="Z370"/>
      <c r="AA370"/>
      <c r="AB370"/>
      <c r="AC370"/>
      <c r="AD370"/>
      <c r="AG370"/>
      <c r="AH370"/>
      <c r="AI370"/>
      <c r="AJ370"/>
      <c r="AK370"/>
      <c r="AL370"/>
      <c r="AM370"/>
      <c r="AN370"/>
      <c r="AO370"/>
      <c r="AP370"/>
      <c r="AQ370"/>
    </row>
    <row r="371" spans="1:43">
      <c r="A371"/>
      <c r="B371"/>
      <c r="C371"/>
      <c r="D371"/>
      <c r="E371"/>
      <c r="F371"/>
      <c r="G371"/>
      <c r="H371"/>
      <c r="I371"/>
      <c r="J371"/>
      <c r="K371"/>
      <c r="L371"/>
      <c r="M371"/>
      <c r="N371"/>
      <c r="O371"/>
      <c r="P371"/>
      <c r="Q371"/>
      <c r="R371"/>
      <c r="S371"/>
      <c r="T371"/>
      <c r="U371"/>
      <c r="V371"/>
      <c r="W371"/>
      <c r="X371"/>
      <c r="Y371"/>
      <c r="Z371"/>
      <c r="AA371"/>
      <c r="AB371"/>
      <c r="AC371"/>
      <c r="AD371"/>
      <c r="AG371"/>
      <c r="AH371"/>
      <c r="AI371"/>
      <c r="AJ371"/>
      <c r="AK371"/>
      <c r="AL371"/>
      <c r="AM371"/>
      <c r="AN371"/>
      <c r="AO371"/>
      <c r="AP371"/>
      <c r="AQ371"/>
    </row>
    <row r="372" spans="1:43">
      <c r="A372"/>
      <c r="B372"/>
      <c r="C372"/>
      <c r="D372"/>
      <c r="E372"/>
      <c r="F372"/>
      <c r="G372"/>
      <c r="H372"/>
      <c r="I372"/>
      <c r="J372"/>
      <c r="K372"/>
      <c r="L372"/>
      <c r="M372"/>
      <c r="N372"/>
      <c r="O372"/>
      <c r="P372"/>
      <c r="Q372"/>
      <c r="R372"/>
      <c r="S372"/>
      <c r="T372"/>
      <c r="U372"/>
      <c r="V372"/>
      <c r="W372"/>
      <c r="X372"/>
      <c r="Y372"/>
      <c r="Z372"/>
      <c r="AA372"/>
      <c r="AB372"/>
      <c r="AC372"/>
      <c r="AD372"/>
      <c r="AG372"/>
      <c r="AH372"/>
      <c r="AI372"/>
      <c r="AJ372"/>
      <c r="AK372"/>
      <c r="AL372"/>
      <c r="AM372"/>
      <c r="AN372"/>
      <c r="AO372"/>
      <c r="AP372"/>
      <c r="AQ372"/>
    </row>
    <row r="373" spans="1:43">
      <c r="A373"/>
      <c r="B373"/>
      <c r="C373"/>
      <c r="D373"/>
      <c r="E373"/>
      <c r="F373"/>
      <c r="G373"/>
      <c r="H373"/>
      <c r="I373"/>
      <c r="J373"/>
      <c r="K373"/>
      <c r="L373"/>
      <c r="M373"/>
      <c r="N373"/>
      <c r="O373"/>
      <c r="P373"/>
      <c r="Q373"/>
      <c r="R373"/>
      <c r="S373"/>
      <c r="T373"/>
      <c r="U373"/>
      <c r="V373"/>
      <c r="W373"/>
      <c r="X373"/>
      <c r="Y373"/>
      <c r="Z373"/>
      <c r="AA373"/>
      <c r="AB373"/>
      <c r="AC373"/>
      <c r="AD373"/>
      <c r="AG373"/>
      <c r="AH373"/>
      <c r="AI373"/>
      <c r="AJ373"/>
      <c r="AK373"/>
      <c r="AL373"/>
      <c r="AM373"/>
      <c r="AN373"/>
      <c r="AO373"/>
      <c r="AP373"/>
      <c r="AQ373"/>
    </row>
    <row r="374" spans="1:43">
      <c r="A374"/>
      <c r="B374"/>
      <c r="C374"/>
      <c r="D374"/>
      <c r="E374"/>
      <c r="F374"/>
      <c r="G374"/>
      <c r="H374"/>
      <c r="I374"/>
      <c r="J374"/>
      <c r="K374"/>
      <c r="L374"/>
      <c r="M374"/>
      <c r="N374"/>
      <c r="O374"/>
      <c r="P374"/>
      <c r="Q374"/>
      <c r="R374"/>
      <c r="S374"/>
      <c r="T374"/>
      <c r="U374"/>
      <c r="V374"/>
      <c r="W374"/>
      <c r="X374"/>
      <c r="Y374"/>
      <c r="Z374"/>
      <c r="AA374"/>
      <c r="AB374"/>
      <c r="AC374"/>
      <c r="AD374"/>
      <c r="AG374"/>
      <c r="AH374"/>
      <c r="AI374"/>
      <c r="AJ374"/>
      <c r="AK374"/>
      <c r="AL374"/>
      <c r="AM374"/>
      <c r="AN374"/>
      <c r="AO374"/>
      <c r="AP374"/>
      <c r="AQ374"/>
    </row>
    <row r="375" spans="1:43">
      <c r="A375"/>
      <c r="B375"/>
      <c r="C375"/>
      <c r="D375"/>
      <c r="E375"/>
      <c r="F375"/>
      <c r="G375"/>
      <c r="H375"/>
      <c r="I375"/>
      <c r="J375"/>
      <c r="K375"/>
      <c r="L375"/>
      <c r="M375"/>
      <c r="N375"/>
      <c r="O375"/>
      <c r="P375"/>
      <c r="Q375"/>
      <c r="R375"/>
      <c r="S375"/>
      <c r="T375"/>
      <c r="U375"/>
      <c r="V375"/>
      <c r="W375"/>
      <c r="X375"/>
      <c r="Y375"/>
      <c r="Z375"/>
      <c r="AA375"/>
      <c r="AB375"/>
      <c r="AC375"/>
      <c r="AD375"/>
      <c r="AG375"/>
      <c r="AH375"/>
      <c r="AI375"/>
      <c r="AJ375"/>
      <c r="AK375"/>
      <c r="AL375"/>
      <c r="AM375"/>
      <c r="AN375"/>
      <c r="AO375"/>
      <c r="AP375"/>
      <c r="AQ375"/>
    </row>
    <row r="376" spans="1:43">
      <c r="A376"/>
      <c r="B376"/>
      <c r="C376"/>
      <c r="D376"/>
      <c r="E376"/>
      <c r="F376"/>
      <c r="G376"/>
      <c r="H376"/>
      <c r="I376"/>
      <c r="J376"/>
      <c r="K376"/>
      <c r="L376"/>
      <c r="M376"/>
      <c r="N376"/>
      <c r="O376"/>
      <c r="P376"/>
      <c r="Q376"/>
      <c r="R376"/>
      <c r="S376"/>
      <c r="T376"/>
      <c r="U376"/>
      <c r="V376"/>
      <c r="W376"/>
      <c r="X376"/>
      <c r="Y376"/>
      <c r="Z376"/>
      <c r="AA376"/>
      <c r="AB376"/>
      <c r="AC376"/>
      <c r="AD376"/>
      <c r="AG376"/>
      <c r="AH376"/>
      <c r="AI376"/>
      <c r="AJ376"/>
      <c r="AK376"/>
      <c r="AL376"/>
      <c r="AM376"/>
      <c r="AN376"/>
      <c r="AO376"/>
      <c r="AP376"/>
      <c r="AQ376"/>
    </row>
    <row r="377" spans="1:43">
      <c r="A377"/>
      <c r="B377"/>
      <c r="C377"/>
      <c r="D377"/>
      <c r="E377"/>
      <c r="F377"/>
      <c r="G377"/>
      <c r="H377"/>
      <c r="I377"/>
      <c r="J377"/>
      <c r="K377"/>
      <c r="L377"/>
      <c r="M377"/>
      <c r="N377"/>
      <c r="O377"/>
      <c r="P377"/>
      <c r="Q377"/>
      <c r="R377"/>
      <c r="S377"/>
      <c r="T377"/>
      <c r="U377"/>
      <c r="V377"/>
      <c r="W377"/>
      <c r="X377"/>
      <c r="Y377"/>
      <c r="Z377"/>
      <c r="AA377"/>
      <c r="AB377"/>
      <c r="AC377"/>
      <c r="AD377"/>
      <c r="AG377"/>
      <c r="AH377"/>
      <c r="AI377"/>
      <c r="AJ377"/>
      <c r="AK377"/>
      <c r="AL377"/>
      <c r="AM377"/>
      <c r="AN377"/>
      <c r="AO377"/>
      <c r="AP377"/>
      <c r="AQ377"/>
    </row>
    <row r="378" spans="1:43">
      <c r="A378"/>
      <c r="B378"/>
      <c r="C378"/>
      <c r="D378"/>
      <c r="E378"/>
      <c r="F378"/>
      <c r="G378"/>
      <c r="H378"/>
      <c r="I378"/>
      <c r="J378"/>
      <c r="K378"/>
      <c r="L378"/>
      <c r="M378"/>
      <c r="N378"/>
      <c r="O378"/>
      <c r="P378"/>
      <c r="Q378"/>
      <c r="R378"/>
      <c r="S378"/>
      <c r="T378"/>
      <c r="U378"/>
      <c r="V378"/>
      <c r="W378"/>
      <c r="X378"/>
      <c r="Y378"/>
      <c r="Z378"/>
      <c r="AA378"/>
      <c r="AB378"/>
      <c r="AC378"/>
      <c r="AD378"/>
      <c r="AG378"/>
      <c r="AH378"/>
      <c r="AI378"/>
      <c r="AJ378"/>
      <c r="AK378"/>
      <c r="AL378"/>
      <c r="AM378"/>
      <c r="AN378"/>
      <c r="AO378"/>
      <c r="AP378"/>
      <c r="AQ378"/>
    </row>
    <row r="379" spans="1:43">
      <c r="A379"/>
      <c r="B379"/>
      <c r="C379"/>
      <c r="D379"/>
      <c r="E379"/>
      <c r="F379"/>
      <c r="G379"/>
      <c r="H379"/>
      <c r="I379"/>
      <c r="J379"/>
      <c r="K379"/>
      <c r="L379"/>
      <c r="M379"/>
      <c r="N379"/>
      <c r="O379"/>
      <c r="P379"/>
      <c r="Q379"/>
      <c r="R379"/>
      <c r="S379"/>
      <c r="T379"/>
      <c r="U379"/>
      <c r="V379"/>
      <c r="W379"/>
      <c r="X379"/>
      <c r="Y379"/>
      <c r="Z379"/>
      <c r="AA379"/>
      <c r="AB379"/>
      <c r="AC379"/>
      <c r="AD379"/>
      <c r="AG379"/>
      <c r="AH379"/>
      <c r="AI379"/>
      <c r="AJ379"/>
      <c r="AK379"/>
      <c r="AL379"/>
      <c r="AM379"/>
      <c r="AN379"/>
      <c r="AO379"/>
      <c r="AP379"/>
      <c r="AQ379"/>
    </row>
    <row r="380" spans="1:43">
      <c r="A380"/>
      <c r="B380"/>
      <c r="C380"/>
      <c r="D380"/>
      <c r="E380"/>
      <c r="F380"/>
      <c r="G380"/>
      <c r="H380"/>
      <c r="I380"/>
      <c r="J380"/>
      <c r="K380"/>
      <c r="L380"/>
      <c r="M380"/>
      <c r="N380"/>
      <c r="O380"/>
      <c r="P380"/>
      <c r="Q380"/>
      <c r="R380"/>
      <c r="S380"/>
      <c r="T380"/>
      <c r="U380"/>
      <c r="V380"/>
      <c r="W380"/>
      <c r="X380"/>
      <c r="Y380"/>
      <c r="Z380"/>
      <c r="AA380"/>
      <c r="AB380"/>
      <c r="AC380"/>
      <c r="AD380"/>
      <c r="AG380"/>
      <c r="AH380"/>
      <c r="AI380"/>
      <c r="AJ380"/>
      <c r="AK380"/>
      <c r="AL380"/>
      <c r="AM380"/>
      <c r="AN380"/>
      <c r="AO380"/>
      <c r="AP380"/>
      <c r="AQ380"/>
    </row>
    <row r="381" spans="1:43">
      <c r="A381"/>
      <c r="B381"/>
      <c r="C381"/>
      <c r="D381"/>
      <c r="E381"/>
      <c r="F381"/>
      <c r="G381"/>
      <c r="H381"/>
      <c r="I381"/>
      <c r="J381"/>
      <c r="K381"/>
      <c r="L381"/>
      <c r="M381"/>
      <c r="N381"/>
      <c r="O381"/>
      <c r="P381"/>
      <c r="Q381"/>
      <c r="R381"/>
      <c r="S381"/>
      <c r="T381"/>
      <c r="U381"/>
      <c r="V381"/>
      <c r="W381"/>
      <c r="X381"/>
      <c r="Y381"/>
      <c r="Z381"/>
      <c r="AA381"/>
      <c r="AB381"/>
      <c r="AC381"/>
      <c r="AD381"/>
      <c r="AG381"/>
      <c r="AH381"/>
      <c r="AI381"/>
      <c r="AJ381"/>
      <c r="AK381"/>
      <c r="AL381"/>
      <c r="AM381"/>
      <c r="AN381"/>
      <c r="AO381"/>
      <c r="AP381"/>
      <c r="AQ381"/>
    </row>
    <row r="382" spans="1:43">
      <c r="A382"/>
      <c r="B382"/>
      <c r="C382"/>
      <c r="D382"/>
      <c r="E382"/>
      <c r="F382"/>
      <c r="G382"/>
      <c r="H382"/>
      <c r="I382"/>
      <c r="J382"/>
      <c r="K382"/>
      <c r="L382"/>
      <c r="M382"/>
      <c r="N382"/>
      <c r="O382"/>
      <c r="P382"/>
      <c r="Q382"/>
      <c r="R382"/>
      <c r="S382"/>
      <c r="T382"/>
      <c r="U382"/>
      <c r="V382"/>
      <c r="W382"/>
      <c r="X382"/>
      <c r="Y382"/>
      <c r="Z382"/>
      <c r="AA382"/>
      <c r="AB382"/>
      <c r="AC382"/>
      <c r="AD382"/>
      <c r="AG382"/>
      <c r="AH382"/>
      <c r="AI382"/>
      <c r="AJ382"/>
      <c r="AK382"/>
      <c r="AL382"/>
      <c r="AM382"/>
      <c r="AN382"/>
      <c r="AO382"/>
      <c r="AP382"/>
      <c r="AQ382"/>
    </row>
    <row r="383" spans="1:43">
      <c r="A383"/>
      <c r="B383"/>
      <c r="C383"/>
      <c r="D383"/>
      <c r="E383"/>
      <c r="F383"/>
      <c r="G383"/>
      <c r="H383"/>
      <c r="I383"/>
      <c r="J383"/>
      <c r="K383"/>
      <c r="L383"/>
      <c r="M383"/>
      <c r="N383"/>
      <c r="O383"/>
      <c r="P383"/>
      <c r="Q383"/>
      <c r="R383"/>
      <c r="S383"/>
      <c r="T383"/>
      <c r="U383"/>
      <c r="V383"/>
      <c r="W383"/>
      <c r="X383"/>
      <c r="Y383"/>
      <c r="Z383"/>
      <c r="AA383"/>
      <c r="AB383"/>
      <c r="AC383"/>
      <c r="AD383"/>
      <c r="AG383"/>
      <c r="AH383"/>
      <c r="AI383"/>
      <c r="AJ383"/>
      <c r="AK383"/>
      <c r="AL383"/>
      <c r="AM383"/>
      <c r="AN383"/>
      <c r="AO383"/>
      <c r="AP383"/>
      <c r="AQ383"/>
    </row>
    <row r="384" spans="1:43">
      <c r="A384"/>
      <c r="B384"/>
      <c r="C384"/>
      <c r="D384"/>
      <c r="E384"/>
      <c r="F384"/>
      <c r="G384"/>
      <c r="H384"/>
      <c r="I384"/>
      <c r="J384"/>
      <c r="K384"/>
      <c r="L384"/>
      <c r="M384"/>
      <c r="N384"/>
      <c r="O384"/>
      <c r="P384"/>
      <c r="Q384"/>
      <c r="R384"/>
      <c r="S384"/>
      <c r="T384"/>
      <c r="U384"/>
      <c r="V384"/>
      <c r="W384"/>
      <c r="X384"/>
      <c r="Y384"/>
      <c r="Z384"/>
      <c r="AA384"/>
      <c r="AB384"/>
      <c r="AC384"/>
      <c r="AD384"/>
      <c r="AG384"/>
      <c r="AH384"/>
      <c r="AI384"/>
      <c r="AJ384"/>
      <c r="AK384"/>
      <c r="AL384"/>
      <c r="AM384"/>
      <c r="AN384"/>
      <c r="AO384"/>
      <c r="AP384"/>
      <c r="AQ384"/>
    </row>
    <row r="385" spans="1:43">
      <c r="A385"/>
      <c r="B385"/>
      <c r="C385"/>
      <c r="D385"/>
      <c r="E385"/>
      <c r="F385"/>
      <c r="G385"/>
      <c r="H385"/>
      <c r="I385"/>
      <c r="J385"/>
      <c r="K385"/>
      <c r="L385"/>
      <c r="M385"/>
      <c r="N385"/>
      <c r="O385"/>
      <c r="P385"/>
      <c r="Q385"/>
      <c r="R385"/>
      <c r="S385"/>
      <c r="T385"/>
      <c r="U385"/>
      <c r="V385"/>
      <c r="W385"/>
      <c r="X385"/>
      <c r="Y385"/>
      <c r="Z385"/>
      <c r="AA385"/>
      <c r="AB385"/>
      <c r="AC385"/>
      <c r="AD385"/>
      <c r="AG385"/>
      <c r="AH385"/>
      <c r="AI385"/>
      <c r="AJ385"/>
      <c r="AK385"/>
      <c r="AL385"/>
      <c r="AM385"/>
      <c r="AN385"/>
      <c r="AO385"/>
      <c r="AP385"/>
      <c r="AQ385"/>
    </row>
    <row r="386" spans="1:43">
      <c r="A386"/>
      <c r="B386"/>
      <c r="C386"/>
      <c r="D386"/>
      <c r="E386"/>
      <c r="F386"/>
      <c r="G386"/>
      <c r="H386"/>
      <c r="I386"/>
      <c r="J386"/>
      <c r="K386"/>
      <c r="L386"/>
      <c r="M386"/>
      <c r="N386"/>
      <c r="O386"/>
      <c r="P386"/>
      <c r="Q386"/>
      <c r="R386"/>
      <c r="S386"/>
      <c r="T386"/>
      <c r="U386"/>
      <c r="V386"/>
      <c r="W386"/>
      <c r="X386"/>
      <c r="Y386"/>
      <c r="Z386"/>
      <c r="AA386"/>
      <c r="AB386"/>
      <c r="AC386"/>
      <c r="AD386"/>
      <c r="AG386"/>
      <c r="AH386"/>
      <c r="AI386"/>
      <c r="AJ386"/>
      <c r="AK386"/>
      <c r="AL386"/>
      <c r="AM386"/>
      <c r="AN386"/>
      <c r="AO386"/>
      <c r="AP386"/>
      <c r="AQ386"/>
    </row>
    <row r="387" spans="1:43">
      <c r="A387"/>
      <c r="B387"/>
      <c r="C387"/>
      <c r="D387"/>
      <c r="E387"/>
      <c r="F387"/>
      <c r="G387"/>
      <c r="H387"/>
      <c r="I387"/>
      <c r="J387"/>
      <c r="K387"/>
      <c r="L387"/>
      <c r="M387"/>
      <c r="N387"/>
      <c r="O387"/>
      <c r="P387"/>
      <c r="Q387"/>
      <c r="R387"/>
      <c r="S387"/>
      <c r="T387"/>
      <c r="U387"/>
      <c r="V387"/>
      <c r="W387"/>
      <c r="X387"/>
      <c r="Y387"/>
      <c r="Z387"/>
      <c r="AA387"/>
      <c r="AB387"/>
      <c r="AC387"/>
      <c r="AD387"/>
      <c r="AG387"/>
      <c r="AH387"/>
      <c r="AI387"/>
      <c r="AJ387"/>
      <c r="AK387"/>
      <c r="AL387"/>
      <c r="AM387"/>
      <c r="AN387"/>
      <c r="AO387"/>
      <c r="AP387"/>
      <c r="AQ387"/>
    </row>
    <row r="388" spans="1:43">
      <c r="A388"/>
      <c r="B388"/>
      <c r="C388"/>
      <c r="D388"/>
      <c r="E388"/>
      <c r="F388"/>
      <c r="G388"/>
      <c r="H388"/>
      <c r="I388"/>
      <c r="J388"/>
      <c r="K388"/>
      <c r="L388"/>
      <c r="M388"/>
      <c r="N388"/>
      <c r="O388"/>
      <c r="P388"/>
      <c r="Q388"/>
      <c r="R388"/>
      <c r="S388"/>
      <c r="T388"/>
      <c r="U388"/>
      <c r="V388"/>
      <c r="W388"/>
      <c r="X388"/>
      <c r="Y388"/>
      <c r="Z388"/>
      <c r="AA388"/>
      <c r="AB388"/>
      <c r="AC388"/>
      <c r="AD388"/>
      <c r="AG388"/>
      <c r="AH388"/>
      <c r="AI388"/>
      <c r="AJ388"/>
      <c r="AK388"/>
      <c r="AL388"/>
      <c r="AM388"/>
      <c r="AN388"/>
      <c r="AO388"/>
      <c r="AP388"/>
      <c r="AQ388"/>
    </row>
    <row r="389" spans="1:43">
      <c r="A389"/>
      <c r="B389"/>
      <c r="C389"/>
      <c r="D389"/>
      <c r="E389"/>
      <c r="F389"/>
      <c r="G389"/>
      <c r="H389"/>
      <c r="I389"/>
      <c r="J389"/>
      <c r="K389"/>
      <c r="L389"/>
      <c r="M389"/>
      <c r="N389"/>
      <c r="O389"/>
      <c r="P389"/>
      <c r="Q389"/>
      <c r="R389"/>
      <c r="S389"/>
      <c r="T389"/>
      <c r="U389"/>
      <c r="V389"/>
      <c r="W389"/>
      <c r="X389"/>
      <c r="Y389"/>
      <c r="Z389"/>
      <c r="AA389"/>
      <c r="AB389"/>
      <c r="AC389"/>
      <c r="AD389"/>
      <c r="AG389"/>
      <c r="AH389"/>
      <c r="AI389"/>
      <c r="AJ389"/>
      <c r="AK389"/>
      <c r="AL389"/>
      <c r="AM389"/>
      <c r="AN389"/>
      <c r="AO389"/>
      <c r="AP389"/>
      <c r="AQ389"/>
    </row>
    <row r="390" spans="1:43">
      <c r="A390"/>
      <c r="B390"/>
      <c r="C390"/>
      <c r="D390"/>
      <c r="E390"/>
      <c r="F390"/>
      <c r="G390"/>
      <c r="H390"/>
      <c r="I390"/>
      <c r="J390"/>
      <c r="K390"/>
      <c r="L390"/>
      <c r="M390"/>
      <c r="N390"/>
      <c r="O390"/>
      <c r="P390"/>
      <c r="Q390"/>
      <c r="R390"/>
      <c r="S390"/>
      <c r="T390"/>
      <c r="U390"/>
      <c r="V390"/>
      <c r="W390"/>
      <c r="X390"/>
      <c r="Y390"/>
      <c r="Z390"/>
      <c r="AA390"/>
      <c r="AB390"/>
      <c r="AC390"/>
      <c r="AD390"/>
      <c r="AG390"/>
      <c r="AH390"/>
      <c r="AI390"/>
      <c r="AJ390"/>
      <c r="AK390"/>
      <c r="AL390"/>
      <c r="AM390"/>
      <c r="AN390"/>
      <c r="AO390"/>
      <c r="AP390"/>
      <c r="AQ390"/>
    </row>
    <row r="391" spans="1:43">
      <c r="A391"/>
      <c r="B391"/>
      <c r="C391"/>
      <c r="D391"/>
      <c r="E391"/>
      <c r="F391"/>
      <c r="G391"/>
      <c r="H391"/>
      <c r="I391"/>
      <c r="J391"/>
      <c r="K391"/>
      <c r="L391"/>
      <c r="M391"/>
      <c r="N391"/>
      <c r="O391"/>
      <c r="P391"/>
      <c r="Q391"/>
      <c r="R391"/>
      <c r="S391"/>
      <c r="T391"/>
      <c r="U391"/>
      <c r="V391"/>
      <c r="W391"/>
      <c r="X391"/>
      <c r="Y391"/>
      <c r="Z391"/>
      <c r="AA391"/>
      <c r="AB391"/>
      <c r="AC391"/>
      <c r="AD391"/>
      <c r="AG391"/>
      <c r="AH391"/>
      <c r="AI391"/>
      <c r="AJ391"/>
      <c r="AK391"/>
      <c r="AL391"/>
      <c r="AM391"/>
      <c r="AN391"/>
      <c r="AO391"/>
      <c r="AP391"/>
      <c r="AQ391"/>
    </row>
    <row r="392" spans="1:43">
      <c r="A392"/>
      <c r="B392"/>
      <c r="C392"/>
      <c r="D392"/>
      <c r="E392"/>
      <c r="F392"/>
      <c r="G392"/>
      <c r="H392"/>
      <c r="I392"/>
      <c r="J392"/>
      <c r="K392"/>
      <c r="L392"/>
      <c r="M392"/>
      <c r="N392"/>
      <c r="O392"/>
      <c r="P392"/>
      <c r="Q392"/>
      <c r="R392"/>
      <c r="S392"/>
      <c r="T392"/>
      <c r="U392"/>
      <c r="V392"/>
      <c r="W392"/>
      <c r="X392"/>
      <c r="Y392"/>
      <c r="Z392"/>
      <c r="AA392"/>
      <c r="AB392"/>
      <c r="AC392"/>
      <c r="AD392"/>
      <c r="AG392"/>
      <c r="AH392"/>
      <c r="AI392"/>
      <c r="AJ392"/>
      <c r="AK392"/>
      <c r="AL392"/>
      <c r="AM392"/>
      <c r="AN392"/>
      <c r="AO392"/>
      <c r="AP392"/>
      <c r="AQ392"/>
    </row>
    <row r="393" spans="1:43">
      <c r="A393"/>
      <c r="B393"/>
      <c r="C393"/>
      <c r="D393"/>
      <c r="E393"/>
      <c r="F393"/>
      <c r="G393"/>
      <c r="H393"/>
      <c r="I393"/>
      <c r="J393"/>
      <c r="K393"/>
      <c r="L393"/>
      <c r="M393"/>
      <c r="N393"/>
      <c r="O393"/>
      <c r="P393"/>
      <c r="Q393"/>
      <c r="R393"/>
      <c r="S393"/>
      <c r="T393"/>
      <c r="U393"/>
      <c r="V393"/>
      <c r="W393"/>
      <c r="X393"/>
      <c r="Y393"/>
      <c r="Z393"/>
      <c r="AA393"/>
      <c r="AB393"/>
      <c r="AC393"/>
      <c r="AD393"/>
      <c r="AG393"/>
      <c r="AH393"/>
      <c r="AI393"/>
      <c r="AJ393"/>
      <c r="AK393"/>
      <c r="AL393"/>
      <c r="AM393"/>
      <c r="AN393"/>
      <c r="AO393"/>
      <c r="AP393"/>
      <c r="AQ393"/>
    </row>
    <row r="394" spans="1:43">
      <c r="A394"/>
      <c r="B394"/>
      <c r="C394"/>
      <c r="D394"/>
      <c r="E394"/>
      <c r="F394"/>
      <c r="G394"/>
      <c r="H394"/>
      <c r="I394"/>
      <c r="J394"/>
      <c r="K394"/>
      <c r="L394"/>
      <c r="M394"/>
      <c r="N394"/>
      <c r="O394"/>
      <c r="P394"/>
      <c r="Q394"/>
      <c r="R394"/>
      <c r="S394"/>
      <c r="T394"/>
      <c r="U394"/>
      <c r="V394"/>
      <c r="W394"/>
      <c r="X394"/>
      <c r="Y394"/>
      <c r="Z394"/>
      <c r="AA394"/>
      <c r="AB394"/>
      <c r="AC394"/>
      <c r="AD394"/>
      <c r="AG394"/>
      <c r="AH394"/>
      <c r="AI394"/>
      <c r="AJ394"/>
      <c r="AK394"/>
      <c r="AL394"/>
      <c r="AM394"/>
      <c r="AN394"/>
      <c r="AO394"/>
      <c r="AP394"/>
      <c r="AQ394"/>
    </row>
    <row r="395" spans="1:43">
      <c r="A395"/>
      <c r="B395"/>
      <c r="C395"/>
      <c r="D395"/>
      <c r="E395"/>
      <c r="F395"/>
      <c r="G395"/>
      <c r="H395"/>
      <c r="I395"/>
      <c r="J395"/>
      <c r="K395"/>
      <c r="L395"/>
      <c r="M395"/>
      <c r="N395"/>
      <c r="O395"/>
      <c r="P395"/>
      <c r="Q395"/>
      <c r="R395"/>
      <c r="S395"/>
      <c r="T395"/>
      <c r="U395"/>
      <c r="V395"/>
      <c r="W395"/>
      <c r="X395"/>
      <c r="Y395"/>
      <c r="Z395"/>
      <c r="AA395"/>
      <c r="AB395"/>
      <c r="AC395"/>
      <c r="AD395"/>
      <c r="AG395"/>
      <c r="AH395"/>
      <c r="AI395"/>
      <c r="AJ395"/>
      <c r="AK395"/>
      <c r="AL395"/>
      <c r="AM395"/>
      <c r="AN395"/>
      <c r="AO395"/>
      <c r="AP395"/>
      <c r="AQ395"/>
    </row>
    <row r="396" spans="1:43">
      <c r="A396"/>
      <c r="B396"/>
      <c r="C396"/>
      <c r="D396"/>
      <c r="E396"/>
      <c r="F396"/>
      <c r="G396"/>
      <c r="H396"/>
      <c r="I396"/>
      <c r="J396"/>
      <c r="K396"/>
      <c r="L396"/>
      <c r="M396"/>
      <c r="N396"/>
      <c r="O396"/>
      <c r="P396"/>
      <c r="Q396"/>
      <c r="R396"/>
      <c r="S396"/>
      <c r="T396"/>
      <c r="U396"/>
      <c r="V396"/>
      <c r="W396"/>
      <c r="X396"/>
      <c r="Y396"/>
      <c r="Z396"/>
      <c r="AA396"/>
      <c r="AB396"/>
      <c r="AC396"/>
      <c r="AD396"/>
      <c r="AG396"/>
      <c r="AH396"/>
      <c r="AI396"/>
      <c r="AJ396"/>
      <c r="AK396"/>
      <c r="AL396"/>
      <c r="AM396"/>
      <c r="AN396"/>
      <c r="AO396"/>
      <c r="AP396"/>
      <c r="AQ396"/>
    </row>
    <row r="397" spans="1:43">
      <c r="A397"/>
      <c r="B397"/>
      <c r="C397"/>
      <c r="D397"/>
      <c r="E397"/>
      <c r="F397"/>
      <c r="G397"/>
      <c r="H397"/>
      <c r="I397"/>
      <c r="J397"/>
      <c r="K397"/>
      <c r="L397"/>
      <c r="M397"/>
      <c r="N397"/>
      <c r="O397"/>
      <c r="P397"/>
      <c r="Q397"/>
      <c r="R397"/>
      <c r="S397"/>
      <c r="T397"/>
      <c r="U397"/>
      <c r="V397"/>
      <c r="W397"/>
      <c r="X397"/>
      <c r="Y397"/>
      <c r="Z397"/>
      <c r="AA397"/>
      <c r="AB397"/>
      <c r="AC397"/>
      <c r="AD397"/>
      <c r="AG397"/>
      <c r="AH397"/>
      <c r="AI397"/>
      <c r="AJ397"/>
      <c r="AK397"/>
      <c r="AL397"/>
      <c r="AM397"/>
      <c r="AN397"/>
      <c r="AO397"/>
      <c r="AP397"/>
      <c r="AQ397"/>
    </row>
    <row r="398" spans="1:43">
      <c r="A398"/>
      <c r="B398"/>
      <c r="C398"/>
      <c r="D398"/>
      <c r="E398"/>
      <c r="F398"/>
      <c r="G398"/>
      <c r="H398"/>
      <c r="I398"/>
      <c r="J398"/>
      <c r="K398"/>
      <c r="L398"/>
      <c r="M398"/>
      <c r="N398"/>
      <c r="O398"/>
      <c r="P398"/>
      <c r="Q398"/>
      <c r="R398"/>
      <c r="S398"/>
      <c r="T398"/>
      <c r="U398"/>
      <c r="V398"/>
      <c r="W398"/>
      <c r="X398"/>
      <c r="Y398"/>
      <c r="Z398"/>
      <c r="AA398"/>
      <c r="AB398"/>
      <c r="AC398"/>
      <c r="AD398"/>
      <c r="AG398"/>
      <c r="AH398"/>
      <c r="AI398"/>
      <c r="AJ398"/>
      <c r="AK398"/>
      <c r="AL398"/>
      <c r="AM398"/>
      <c r="AN398"/>
      <c r="AO398"/>
      <c r="AP398"/>
      <c r="AQ398"/>
    </row>
    <row r="399" spans="1:43">
      <c r="A399"/>
      <c r="B399"/>
      <c r="C399"/>
      <c r="D399"/>
      <c r="E399"/>
      <c r="F399"/>
      <c r="G399"/>
      <c r="H399"/>
      <c r="I399"/>
      <c r="J399"/>
      <c r="K399"/>
      <c r="L399"/>
      <c r="M399"/>
      <c r="N399"/>
      <c r="O399"/>
      <c r="P399"/>
      <c r="Q399"/>
      <c r="R399"/>
      <c r="S399"/>
      <c r="T399"/>
      <c r="U399"/>
      <c r="V399"/>
      <c r="W399"/>
      <c r="X399"/>
      <c r="Y399"/>
      <c r="Z399"/>
      <c r="AA399"/>
      <c r="AB399"/>
      <c r="AC399"/>
      <c r="AD399"/>
      <c r="AG399"/>
      <c r="AH399"/>
      <c r="AI399"/>
      <c r="AJ399"/>
      <c r="AK399"/>
      <c r="AL399"/>
      <c r="AM399"/>
      <c r="AN399"/>
      <c r="AO399"/>
      <c r="AP399"/>
      <c r="AQ399"/>
    </row>
    <row r="400" spans="1:43">
      <c r="A400"/>
      <c r="B400"/>
      <c r="C400"/>
      <c r="D400"/>
      <c r="E400"/>
      <c r="F400"/>
      <c r="G400"/>
      <c r="H400"/>
      <c r="I400"/>
      <c r="J400"/>
      <c r="K400"/>
      <c r="L400"/>
      <c r="M400"/>
      <c r="N400"/>
      <c r="O400"/>
      <c r="P400"/>
      <c r="Q400"/>
      <c r="R400"/>
      <c r="S400"/>
      <c r="T400"/>
      <c r="U400"/>
      <c r="V400"/>
      <c r="W400"/>
      <c r="X400"/>
      <c r="Y400"/>
      <c r="Z400"/>
      <c r="AA400"/>
      <c r="AB400"/>
      <c r="AC400"/>
      <c r="AD400"/>
      <c r="AG400"/>
      <c r="AH400"/>
      <c r="AI400"/>
      <c r="AJ400"/>
      <c r="AK400"/>
      <c r="AL400"/>
      <c r="AM400"/>
      <c r="AN400"/>
      <c r="AO400"/>
      <c r="AP400"/>
      <c r="AQ400"/>
    </row>
    <row r="401" spans="1:43">
      <c r="A401"/>
      <c r="B401"/>
      <c r="C401"/>
      <c r="D401"/>
      <c r="E401"/>
      <c r="F401"/>
      <c r="G401"/>
      <c r="H401"/>
      <c r="I401"/>
      <c r="J401"/>
      <c r="K401"/>
      <c r="L401"/>
      <c r="M401"/>
      <c r="N401"/>
      <c r="O401"/>
      <c r="P401"/>
      <c r="Q401"/>
      <c r="R401"/>
      <c r="S401"/>
      <c r="T401"/>
      <c r="U401"/>
      <c r="V401"/>
      <c r="W401"/>
      <c r="X401"/>
      <c r="Y401"/>
      <c r="Z401"/>
      <c r="AA401"/>
      <c r="AB401"/>
      <c r="AC401"/>
      <c r="AD401"/>
      <c r="AG401"/>
      <c r="AH401"/>
      <c r="AI401"/>
      <c r="AJ401"/>
      <c r="AK401"/>
      <c r="AL401"/>
      <c r="AM401"/>
      <c r="AN401"/>
      <c r="AO401"/>
      <c r="AP401"/>
      <c r="AQ401"/>
    </row>
    <row r="402" spans="1:43">
      <c r="A402"/>
      <c r="B402"/>
      <c r="C402"/>
      <c r="D402"/>
      <c r="E402"/>
      <c r="F402"/>
      <c r="G402"/>
      <c r="H402"/>
      <c r="I402"/>
      <c r="J402"/>
      <c r="K402"/>
      <c r="L402"/>
      <c r="M402"/>
      <c r="N402"/>
      <c r="O402"/>
      <c r="P402"/>
      <c r="Q402"/>
      <c r="R402"/>
      <c r="S402"/>
      <c r="T402"/>
      <c r="U402"/>
      <c r="V402"/>
      <c r="W402"/>
      <c r="X402"/>
      <c r="Y402"/>
      <c r="Z402"/>
      <c r="AA402"/>
      <c r="AB402"/>
      <c r="AC402"/>
      <c r="AD402"/>
      <c r="AG402"/>
      <c r="AH402"/>
      <c r="AI402"/>
      <c r="AJ402"/>
      <c r="AK402"/>
      <c r="AL402"/>
      <c r="AM402"/>
      <c r="AN402"/>
      <c r="AO402"/>
      <c r="AP402"/>
      <c r="AQ402"/>
    </row>
    <row r="403" spans="1:43">
      <c r="A403"/>
      <c r="B403"/>
      <c r="C403"/>
      <c r="D403"/>
      <c r="E403"/>
      <c r="F403"/>
      <c r="G403"/>
      <c r="H403"/>
      <c r="I403"/>
      <c r="J403"/>
      <c r="K403"/>
      <c r="L403"/>
      <c r="M403"/>
      <c r="N403"/>
      <c r="O403"/>
      <c r="P403"/>
      <c r="Q403"/>
      <c r="R403"/>
      <c r="S403"/>
      <c r="T403"/>
      <c r="U403"/>
      <c r="V403"/>
      <c r="W403"/>
      <c r="X403"/>
      <c r="Y403"/>
      <c r="Z403"/>
      <c r="AA403"/>
      <c r="AB403"/>
      <c r="AC403"/>
      <c r="AD403"/>
      <c r="AG403"/>
      <c r="AH403"/>
      <c r="AI403"/>
      <c r="AJ403"/>
      <c r="AK403"/>
      <c r="AL403"/>
      <c r="AM403"/>
      <c r="AN403"/>
      <c r="AO403"/>
      <c r="AP403"/>
      <c r="AQ403"/>
    </row>
    <row r="404" spans="1:43">
      <c r="A404"/>
      <c r="B404"/>
      <c r="C404"/>
      <c r="D404"/>
      <c r="E404"/>
      <c r="F404"/>
      <c r="G404"/>
      <c r="H404"/>
      <c r="I404"/>
      <c r="J404"/>
      <c r="K404"/>
      <c r="L404"/>
      <c r="M404"/>
      <c r="N404"/>
      <c r="O404"/>
      <c r="P404"/>
      <c r="Q404"/>
      <c r="R404"/>
      <c r="S404"/>
      <c r="T404"/>
      <c r="U404"/>
      <c r="V404"/>
      <c r="W404"/>
      <c r="X404"/>
      <c r="Y404"/>
      <c r="Z404"/>
      <c r="AA404"/>
      <c r="AB404"/>
      <c r="AC404"/>
      <c r="AD404"/>
      <c r="AG404"/>
      <c r="AH404"/>
      <c r="AI404"/>
      <c r="AJ404"/>
      <c r="AK404"/>
      <c r="AL404"/>
      <c r="AM404"/>
      <c r="AN404"/>
      <c r="AO404"/>
      <c r="AP404"/>
      <c r="AQ404"/>
    </row>
    <row r="405" spans="1:43">
      <c r="A405"/>
      <c r="B405"/>
      <c r="C405"/>
      <c r="D405"/>
      <c r="E405"/>
      <c r="F405"/>
      <c r="G405"/>
      <c r="H405"/>
      <c r="I405"/>
      <c r="J405"/>
      <c r="K405"/>
      <c r="L405"/>
      <c r="M405"/>
      <c r="N405"/>
      <c r="O405"/>
      <c r="P405"/>
      <c r="Q405"/>
      <c r="R405"/>
      <c r="S405"/>
      <c r="T405"/>
      <c r="U405"/>
      <c r="V405"/>
      <c r="W405"/>
      <c r="X405"/>
      <c r="Y405"/>
      <c r="Z405"/>
      <c r="AA405"/>
      <c r="AB405"/>
      <c r="AC405"/>
      <c r="AD405"/>
      <c r="AG405"/>
      <c r="AH405"/>
      <c r="AI405"/>
      <c r="AJ405"/>
      <c r="AK405"/>
      <c r="AL405"/>
      <c r="AM405"/>
      <c r="AN405"/>
      <c r="AO405"/>
      <c r="AP405"/>
      <c r="AQ405"/>
    </row>
    <row r="406" spans="1:43">
      <c r="A406"/>
      <c r="B406"/>
      <c r="C406"/>
      <c r="D406"/>
      <c r="E406"/>
      <c r="F406"/>
      <c r="G406"/>
      <c r="H406"/>
      <c r="I406"/>
      <c r="J406"/>
      <c r="K406"/>
      <c r="L406"/>
      <c r="M406"/>
      <c r="N406"/>
      <c r="O406"/>
      <c r="P406"/>
      <c r="Q406"/>
      <c r="R406"/>
      <c r="S406"/>
      <c r="T406"/>
      <c r="U406"/>
      <c r="V406"/>
      <c r="W406"/>
      <c r="X406"/>
      <c r="Y406"/>
      <c r="Z406"/>
      <c r="AA406"/>
      <c r="AB406"/>
      <c r="AC406"/>
      <c r="AD406"/>
      <c r="AG406"/>
      <c r="AH406"/>
      <c r="AI406"/>
      <c r="AJ406"/>
      <c r="AK406"/>
      <c r="AL406"/>
      <c r="AM406"/>
      <c r="AN406"/>
      <c r="AO406"/>
      <c r="AP406"/>
      <c r="AQ406"/>
    </row>
    <row r="407" spans="1:43">
      <c r="A407"/>
      <c r="B407"/>
      <c r="C407"/>
      <c r="D407"/>
      <c r="E407"/>
      <c r="F407"/>
      <c r="G407"/>
      <c r="H407"/>
      <c r="I407"/>
      <c r="J407"/>
      <c r="K407"/>
      <c r="L407"/>
      <c r="M407"/>
      <c r="N407"/>
      <c r="O407"/>
      <c r="P407"/>
      <c r="Q407"/>
      <c r="R407"/>
      <c r="S407"/>
      <c r="T407"/>
      <c r="U407"/>
      <c r="V407"/>
      <c r="W407"/>
      <c r="X407"/>
      <c r="Y407"/>
      <c r="Z407"/>
      <c r="AA407"/>
      <c r="AB407"/>
      <c r="AC407"/>
      <c r="AD407"/>
      <c r="AG407"/>
      <c r="AH407"/>
      <c r="AI407"/>
      <c r="AJ407"/>
      <c r="AK407"/>
      <c r="AL407"/>
      <c r="AM407"/>
      <c r="AN407"/>
      <c r="AO407"/>
      <c r="AP407"/>
      <c r="AQ407"/>
    </row>
    <row r="408" spans="1:43">
      <c r="A408"/>
      <c r="B408"/>
      <c r="C408"/>
      <c r="D408"/>
      <c r="E408"/>
      <c r="F408"/>
      <c r="G408"/>
      <c r="H408"/>
      <c r="I408"/>
      <c r="J408"/>
      <c r="K408"/>
      <c r="L408"/>
      <c r="M408"/>
      <c r="N408"/>
      <c r="O408"/>
      <c r="P408"/>
      <c r="Q408"/>
      <c r="R408"/>
      <c r="S408"/>
      <c r="T408"/>
      <c r="U408"/>
      <c r="V408"/>
      <c r="W408"/>
      <c r="X408"/>
      <c r="Y408"/>
      <c r="Z408"/>
      <c r="AA408"/>
      <c r="AB408"/>
      <c r="AC408"/>
      <c r="AD408"/>
      <c r="AG408"/>
      <c r="AH408"/>
      <c r="AI408"/>
      <c r="AJ408"/>
      <c r="AK408"/>
      <c r="AL408"/>
      <c r="AM408"/>
      <c r="AN408"/>
      <c r="AO408"/>
      <c r="AP408"/>
      <c r="AQ408"/>
    </row>
    <row r="409" spans="1:43">
      <c r="A409"/>
      <c r="B409"/>
      <c r="C409"/>
      <c r="D409"/>
      <c r="E409"/>
      <c r="F409"/>
      <c r="G409"/>
      <c r="H409"/>
      <c r="I409"/>
      <c r="J409"/>
      <c r="K409"/>
      <c r="L409"/>
      <c r="M409"/>
      <c r="N409"/>
      <c r="O409"/>
      <c r="P409"/>
      <c r="Q409"/>
      <c r="R409"/>
      <c r="S409"/>
      <c r="T409"/>
      <c r="U409"/>
      <c r="V409"/>
      <c r="W409"/>
      <c r="X409"/>
      <c r="Y409"/>
      <c r="Z409"/>
      <c r="AA409"/>
      <c r="AB409"/>
      <c r="AC409"/>
      <c r="AD409"/>
      <c r="AG409"/>
      <c r="AH409"/>
      <c r="AI409"/>
      <c r="AJ409"/>
      <c r="AK409"/>
      <c r="AL409"/>
      <c r="AM409"/>
      <c r="AN409"/>
      <c r="AO409"/>
      <c r="AP409"/>
      <c r="AQ409"/>
    </row>
    <row r="410" spans="1:43">
      <c r="A410"/>
      <c r="B410"/>
      <c r="C410"/>
      <c r="D410"/>
      <c r="E410"/>
      <c r="F410"/>
      <c r="G410"/>
      <c r="H410"/>
      <c r="I410"/>
      <c r="J410"/>
      <c r="K410"/>
      <c r="L410"/>
      <c r="M410"/>
      <c r="N410"/>
      <c r="O410"/>
      <c r="P410"/>
      <c r="Q410"/>
      <c r="R410"/>
      <c r="S410"/>
      <c r="T410"/>
      <c r="U410"/>
      <c r="V410"/>
      <c r="W410"/>
      <c r="X410"/>
      <c r="Y410"/>
      <c r="Z410"/>
      <c r="AA410"/>
      <c r="AB410"/>
      <c r="AC410"/>
      <c r="AD410"/>
      <c r="AG410"/>
      <c r="AH410"/>
      <c r="AI410"/>
      <c r="AJ410"/>
      <c r="AK410"/>
      <c r="AL410"/>
      <c r="AM410"/>
      <c r="AN410"/>
      <c r="AO410"/>
      <c r="AP410"/>
      <c r="AQ410"/>
    </row>
    <row r="411" spans="1:43">
      <c r="A411"/>
      <c r="B411"/>
      <c r="C411"/>
      <c r="D411"/>
      <c r="E411"/>
      <c r="F411"/>
      <c r="G411"/>
      <c r="H411"/>
      <c r="I411"/>
      <c r="J411"/>
      <c r="K411"/>
      <c r="L411"/>
      <c r="M411"/>
      <c r="N411"/>
      <c r="O411"/>
      <c r="P411"/>
      <c r="Q411"/>
      <c r="R411"/>
      <c r="S411"/>
      <c r="T411"/>
      <c r="U411"/>
      <c r="V411"/>
      <c r="W411"/>
      <c r="X411"/>
      <c r="Y411"/>
      <c r="Z411"/>
      <c r="AA411"/>
      <c r="AB411"/>
      <c r="AC411"/>
      <c r="AD411"/>
      <c r="AG411"/>
      <c r="AH411"/>
      <c r="AI411"/>
      <c r="AJ411"/>
      <c r="AK411"/>
      <c r="AL411"/>
      <c r="AM411"/>
      <c r="AN411"/>
      <c r="AO411"/>
      <c r="AP411"/>
      <c r="AQ411"/>
    </row>
    <row r="412" spans="1:43">
      <c r="A412"/>
      <c r="B412"/>
      <c r="C412"/>
      <c r="D412"/>
      <c r="E412"/>
      <c r="F412"/>
      <c r="G412"/>
      <c r="H412"/>
      <c r="I412"/>
      <c r="J412"/>
      <c r="K412"/>
      <c r="L412"/>
      <c r="M412"/>
      <c r="N412"/>
      <c r="O412"/>
      <c r="P412"/>
      <c r="Q412"/>
      <c r="R412"/>
      <c r="S412"/>
      <c r="T412"/>
      <c r="U412"/>
      <c r="V412"/>
      <c r="W412"/>
      <c r="X412"/>
      <c r="Y412"/>
      <c r="Z412"/>
      <c r="AA412"/>
      <c r="AB412"/>
      <c r="AC412"/>
      <c r="AD412"/>
      <c r="AG412"/>
      <c r="AH412"/>
      <c r="AI412"/>
      <c r="AJ412"/>
      <c r="AK412"/>
      <c r="AL412"/>
      <c r="AM412"/>
      <c r="AN412"/>
      <c r="AO412"/>
      <c r="AP412"/>
      <c r="AQ412"/>
    </row>
    <row r="413" spans="1:43">
      <c r="A413"/>
      <c r="B413"/>
      <c r="C413"/>
      <c r="D413"/>
      <c r="E413"/>
      <c r="F413"/>
      <c r="G413"/>
      <c r="H413"/>
      <c r="I413"/>
      <c r="J413"/>
      <c r="K413"/>
      <c r="L413"/>
      <c r="M413"/>
      <c r="N413"/>
      <c r="O413"/>
      <c r="P413"/>
      <c r="Q413"/>
      <c r="R413"/>
      <c r="S413"/>
      <c r="T413"/>
      <c r="U413"/>
      <c r="V413"/>
      <c r="W413"/>
      <c r="X413"/>
      <c r="Y413"/>
      <c r="Z413"/>
      <c r="AA413"/>
      <c r="AB413"/>
      <c r="AC413"/>
      <c r="AD413"/>
      <c r="AG413"/>
      <c r="AH413"/>
      <c r="AI413"/>
      <c r="AJ413"/>
      <c r="AK413"/>
      <c r="AL413"/>
      <c r="AM413"/>
      <c r="AN413"/>
      <c r="AO413"/>
      <c r="AP413"/>
      <c r="AQ413"/>
    </row>
    <row r="414" spans="1:43">
      <c r="A414"/>
      <c r="B414"/>
      <c r="C414"/>
      <c r="D414"/>
      <c r="E414"/>
      <c r="F414"/>
      <c r="G414"/>
      <c r="H414"/>
      <c r="I414"/>
      <c r="J414"/>
      <c r="K414"/>
      <c r="L414"/>
      <c r="M414"/>
      <c r="N414"/>
      <c r="O414"/>
      <c r="P414"/>
      <c r="Q414"/>
      <c r="R414"/>
      <c r="S414"/>
      <c r="T414"/>
      <c r="U414"/>
      <c r="V414"/>
      <c r="W414"/>
      <c r="X414"/>
      <c r="Y414"/>
      <c r="Z414"/>
      <c r="AA414"/>
      <c r="AB414"/>
      <c r="AC414"/>
      <c r="AD414"/>
      <c r="AG414"/>
      <c r="AH414"/>
      <c r="AI414"/>
      <c r="AJ414"/>
      <c r="AK414"/>
      <c r="AL414"/>
      <c r="AM414"/>
      <c r="AN414"/>
      <c r="AO414"/>
      <c r="AP414"/>
      <c r="AQ414"/>
    </row>
    <row r="415" spans="1:43">
      <c r="A415"/>
      <c r="B415"/>
      <c r="C415"/>
      <c r="D415"/>
      <c r="E415"/>
      <c r="F415"/>
      <c r="G415"/>
      <c r="H415"/>
      <c r="I415"/>
      <c r="J415"/>
      <c r="K415"/>
      <c r="L415"/>
      <c r="M415"/>
      <c r="N415"/>
      <c r="O415"/>
      <c r="P415"/>
      <c r="Q415"/>
      <c r="R415"/>
      <c r="S415"/>
      <c r="T415"/>
      <c r="U415"/>
      <c r="V415"/>
      <c r="W415"/>
      <c r="X415"/>
      <c r="Y415"/>
      <c r="Z415"/>
      <c r="AA415"/>
      <c r="AB415"/>
      <c r="AC415"/>
      <c r="AD415"/>
      <c r="AG415"/>
      <c r="AH415"/>
      <c r="AI415"/>
      <c r="AJ415"/>
      <c r="AK415"/>
      <c r="AL415"/>
      <c r="AM415"/>
      <c r="AN415"/>
      <c r="AO415"/>
      <c r="AP415"/>
      <c r="AQ415"/>
    </row>
    <row r="416" spans="1:43">
      <c r="A416"/>
      <c r="B416"/>
      <c r="C416"/>
      <c r="D416"/>
      <c r="E416"/>
      <c r="F416"/>
      <c r="G416"/>
      <c r="H416"/>
      <c r="I416"/>
      <c r="J416"/>
      <c r="K416"/>
      <c r="L416"/>
      <c r="M416"/>
      <c r="N416"/>
      <c r="O416"/>
      <c r="P416"/>
      <c r="Q416"/>
      <c r="R416"/>
      <c r="S416"/>
      <c r="T416"/>
      <c r="U416"/>
      <c r="V416"/>
      <c r="W416"/>
      <c r="X416"/>
      <c r="Y416"/>
      <c r="Z416"/>
      <c r="AA416"/>
      <c r="AB416"/>
      <c r="AC416"/>
      <c r="AD416"/>
      <c r="AG416"/>
      <c r="AH416"/>
      <c r="AI416"/>
      <c r="AJ416"/>
      <c r="AK416"/>
      <c r="AL416"/>
      <c r="AM416"/>
      <c r="AN416"/>
      <c r="AO416"/>
      <c r="AP416"/>
      <c r="AQ416"/>
    </row>
    <row r="417" spans="1:43">
      <c r="A417"/>
      <c r="B417"/>
      <c r="C417"/>
      <c r="D417"/>
      <c r="E417"/>
      <c r="F417"/>
      <c r="G417"/>
      <c r="H417"/>
      <c r="I417"/>
      <c r="J417"/>
      <c r="K417"/>
      <c r="L417"/>
      <c r="M417"/>
      <c r="N417"/>
      <c r="O417"/>
      <c r="P417"/>
      <c r="Q417"/>
      <c r="R417"/>
      <c r="S417"/>
      <c r="T417"/>
      <c r="U417"/>
      <c r="V417"/>
      <c r="W417"/>
      <c r="X417"/>
      <c r="Y417"/>
      <c r="Z417"/>
      <c r="AA417"/>
      <c r="AB417"/>
      <c r="AC417"/>
      <c r="AD417"/>
      <c r="AG417"/>
      <c r="AH417"/>
      <c r="AI417"/>
      <c r="AJ417"/>
      <c r="AK417"/>
      <c r="AL417"/>
      <c r="AM417"/>
      <c r="AN417"/>
      <c r="AO417"/>
      <c r="AP417"/>
      <c r="AQ417"/>
    </row>
    <row r="418" spans="1:43">
      <c r="A418"/>
      <c r="B418"/>
      <c r="C418"/>
      <c r="D418"/>
      <c r="E418"/>
      <c r="F418"/>
      <c r="G418"/>
      <c r="H418"/>
      <c r="I418"/>
      <c r="J418"/>
      <c r="K418"/>
      <c r="L418"/>
      <c r="M418"/>
      <c r="N418"/>
      <c r="O418"/>
      <c r="P418"/>
      <c r="Q418"/>
      <c r="R418"/>
      <c r="S418"/>
      <c r="T418"/>
      <c r="U418"/>
      <c r="V418"/>
      <c r="W418"/>
      <c r="X418"/>
      <c r="Y418"/>
      <c r="Z418"/>
      <c r="AA418"/>
      <c r="AB418"/>
      <c r="AC418"/>
      <c r="AD418"/>
      <c r="AG418"/>
      <c r="AH418"/>
      <c r="AI418"/>
      <c r="AJ418"/>
      <c r="AK418"/>
      <c r="AL418"/>
      <c r="AM418"/>
      <c r="AN418"/>
      <c r="AO418"/>
      <c r="AP418"/>
      <c r="AQ418"/>
    </row>
    <row r="419" spans="1:43">
      <c r="A419"/>
      <c r="B419"/>
      <c r="C419"/>
      <c r="D419"/>
      <c r="E419"/>
      <c r="F419"/>
      <c r="G419"/>
      <c r="H419"/>
      <c r="I419"/>
      <c r="J419"/>
      <c r="K419"/>
      <c r="L419"/>
      <c r="M419"/>
      <c r="N419"/>
      <c r="O419"/>
      <c r="P419"/>
      <c r="Q419"/>
      <c r="R419"/>
      <c r="S419"/>
      <c r="T419"/>
      <c r="U419"/>
      <c r="V419"/>
      <c r="W419"/>
      <c r="X419"/>
      <c r="Y419"/>
      <c r="Z419"/>
      <c r="AA419"/>
      <c r="AB419"/>
      <c r="AC419"/>
      <c r="AD419"/>
      <c r="AG419"/>
      <c r="AH419"/>
      <c r="AI419"/>
      <c r="AJ419"/>
      <c r="AK419"/>
      <c r="AL419"/>
      <c r="AM419"/>
      <c r="AN419"/>
      <c r="AO419"/>
      <c r="AP419"/>
      <c r="AQ419"/>
    </row>
    <row r="420" spans="1:43">
      <c r="A420"/>
      <c r="B420"/>
      <c r="C420"/>
      <c r="D420"/>
      <c r="E420"/>
      <c r="F420"/>
      <c r="G420"/>
      <c r="H420"/>
      <c r="I420"/>
      <c r="J420"/>
      <c r="K420"/>
      <c r="L420"/>
      <c r="M420"/>
      <c r="N420"/>
      <c r="O420"/>
      <c r="P420"/>
      <c r="Q420"/>
      <c r="R420"/>
      <c r="S420"/>
      <c r="T420"/>
      <c r="U420"/>
      <c r="V420"/>
      <c r="W420"/>
      <c r="X420"/>
      <c r="Y420"/>
      <c r="Z420"/>
      <c r="AA420"/>
      <c r="AB420"/>
      <c r="AC420"/>
      <c r="AD420"/>
      <c r="AG420"/>
      <c r="AH420"/>
      <c r="AI420"/>
      <c r="AJ420"/>
      <c r="AK420"/>
      <c r="AL420"/>
      <c r="AM420"/>
      <c r="AN420"/>
      <c r="AO420"/>
      <c r="AP420"/>
      <c r="AQ420"/>
    </row>
    <row r="421" spans="1:43">
      <c r="A421"/>
      <c r="B421"/>
      <c r="C421"/>
      <c r="D421"/>
      <c r="E421"/>
      <c r="F421"/>
      <c r="G421"/>
      <c r="H421"/>
      <c r="I421"/>
      <c r="J421"/>
      <c r="K421"/>
      <c r="L421"/>
      <c r="M421"/>
      <c r="N421"/>
      <c r="O421"/>
      <c r="P421"/>
      <c r="Q421"/>
      <c r="R421"/>
      <c r="S421"/>
      <c r="T421"/>
      <c r="U421"/>
      <c r="V421"/>
      <c r="W421"/>
      <c r="X421"/>
      <c r="Y421"/>
      <c r="Z421"/>
      <c r="AA421"/>
      <c r="AB421"/>
      <c r="AC421"/>
      <c r="AD421"/>
      <c r="AG421"/>
      <c r="AH421"/>
      <c r="AI421"/>
      <c r="AJ421"/>
      <c r="AK421"/>
      <c r="AL421"/>
      <c r="AM421"/>
      <c r="AN421"/>
      <c r="AO421"/>
      <c r="AP421"/>
      <c r="AQ421"/>
    </row>
    <row r="422" spans="1:43">
      <c r="A422"/>
      <c r="B422"/>
      <c r="C422"/>
      <c r="D422"/>
      <c r="E422"/>
      <c r="F422"/>
      <c r="G422"/>
      <c r="H422"/>
      <c r="I422"/>
      <c r="J422"/>
      <c r="K422"/>
      <c r="L422"/>
      <c r="M422"/>
      <c r="N422"/>
      <c r="O422"/>
      <c r="P422"/>
      <c r="Q422"/>
      <c r="R422"/>
      <c r="S422"/>
      <c r="T422"/>
      <c r="U422"/>
      <c r="V422"/>
      <c r="W422"/>
      <c r="X422"/>
      <c r="Y422"/>
      <c r="Z422"/>
      <c r="AA422"/>
      <c r="AB422"/>
      <c r="AC422"/>
      <c r="AD422"/>
      <c r="AG422"/>
      <c r="AH422"/>
      <c r="AI422"/>
      <c r="AJ422"/>
      <c r="AK422"/>
      <c r="AL422"/>
      <c r="AM422"/>
      <c r="AN422"/>
      <c r="AO422"/>
      <c r="AP422"/>
      <c r="AQ422"/>
    </row>
    <row r="423" spans="1:43">
      <c r="A423"/>
      <c r="B423"/>
      <c r="C423"/>
      <c r="D423"/>
      <c r="E423"/>
      <c r="F423"/>
      <c r="G423"/>
      <c r="H423"/>
      <c r="I423"/>
      <c r="J423"/>
      <c r="K423"/>
      <c r="L423"/>
      <c r="M423"/>
      <c r="N423"/>
      <c r="O423"/>
      <c r="P423"/>
      <c r="Q423"/>
      <c r="R423"/>
      <c r="S423"/>
      <c r="T423"/>
      <c r="U423"/>
      <c r="V423"/>
      <c r="W423"/>
      <c r="X423"/>
      <c r="Y423"/>
      <c r="Z423"/>
      <c r="AA423"/>
      <c r="AB423"/>
      <c r="AC423"/>
      <c r="AD423"/>
      <c r="AG423"/>
      <c r="AH423"/>
      <c r="AI423"/>
      <c r="AJ423"/>
      <c r="AK423"/>
      <c r="AL423"/>
      <c r="AM423"/>
      <c r="AN423"/>
      <c r="AO423"/>
      <c r="AP423"/>
      <c r="AQ423"/>
    </row>
    <row r="424" spans="1:43">
      <c r="A424"/>
      <c r="B424"/>
      <c r="C424"/>
      <c r="D424"/>
      <c r="E424"/>
      <c r="F424"/>
      <c r="G424"/>
      <c r="H424"/>
      <c r="I424"/>
      <c r="J424"/>
      <c r="K424"/>
      <c r="L424"/>
      <c r="M424"/>
      <c r="N424"/>
      <c r="O424"/>
      <c r="P424"/>
      <c r="Q424"/>
      <c r="R424"/>
      <c r="S424"/>
      <c r="T424"/>
      <c r="U424"/>
      <c r="V424"/>
      <c r="W424"/>
      <c r="X424"/>
      <c r="Y424"/>
      <c r="Z424"/>
      <c r="AA424"/>
      <c r="AB424"/>
      <c r="AC424"/>
      <c r="AD424"/>
      <c r="AG424"/>
      <c r="AH424"/>
      <c r="AI424"/>
      <c r="AJ424"/>
      <c r="AK424"/>
      <c r="AL424"/>
      <c r="AM424"/>
      <c r="AN424"/>
      <c r="AO424"/>
      <c r="AP424"/>
      <c r="AQ424"/>
    </row>
    <row r="425" spans="1:43">
      <c r="A425"/>
      <c r="B425"/>
      <c r="C425"/>
      <c r="D425"/>
      <c r="E425"/>
      <c r="F425"/>
      <c r="G425"/>
      <c r="H425"/>
      <c r="I425"/>
      <c r="J425"/>
      <c r="K425"/>
      <c r="L425"/>
      <c r="M425"/>
      <c r="N425"/>
      <c r="O425"/>
      <c r="P425"/>
      <c r="Q425"/>
      <c r="R425"/>
      <c r="S425"/>
      <c r="T425"/>
      <c r="U425"/>
      <c r="V425"/>
      <c r="W425"/>
      <c r="X425"/>
      <c r="Y425"/>
      <c r="Z425"/>
      <c r="AA425"/>
      <c r="AB425"/>
      <c r="AC425"/>
      <c r="AD425"/>
      <c r="AG425"/>
      <c r="AH425"/>
      <c r="AI425"/>
      <c r="AJ425"/>
      <c r="AK425"/>
      <c r="AL425"/>
      <c r="AM425"/>
      <c r="AN425"/>
      <c r="AO425"/>
      <c r="AP425"/>
      <c r="AQ425"/>
    </row>
    <row r="426" spans="1:43">
      <c r="A426"/>
      <c r="B426"/>
      <c r="C426"/>
      <c r="D426"/>
      <c r="E426"/>
      <c r="F426"/>
      <c r="G426"/>
      <c r="H426"/>
      <c r="I426"/>
      <c r="J426"/>
      <c r="K426"/>
      <c r="L426"/>
      <c r="M426"/>
      <c r="N426"/>
      <c r="O426"/>
      <c r="P426"/>
      <c r="Q426"/>
      <c r="R426"/>
      <c r="S426"/>
      <c r="T426"/>
      <c r="U426"/>
      <c r="V426"/>
      <c r="W426"/>
      <c r="X426"/>
      <c r="Y426"/>
      <c r="Z426"/>
      <c r="AA426"/>
      <c r="AB426"/>
      <c r="AC426"/>
      <c r="AD426"/>
      <c r="AG426"/>
      <c r="AH426"/>
      <c r="AI426"/>
      <c r="AJ426"/>
      <c r="AK426"/>
      <c r="AL426"/>
      <c r="AM426"/>
      <c r="AN426"/>
      <c r="AO426"/>
      <c r="AP426"/>
      <c r="AQ426"/>
    </row>
    <row r="427" spans="1:43">
      <c r="A427"/>
      <c r="B427"/>
      <c r="C427"/>
      <c r="D427"/>
      <c r="E427"/>
      <c r="F427"/>
      <c r="G427"/>
      <c r="H427"/>
      <c r="I427"/>
      <c r="J427"/>
      <c r="K427"/>
      <c r="L427"/>
      <c r="M427"/>
      <c r="N427"/>
      <c r="O427"/>
      <c r="P427"/>
      <c r="Q427"/>
      <c r="R427"/>
      <c r="S427"/>
      <c r="T427"/>
      <c r="U427"/>
      <c r="V427"/>
      <c r="W427"/>
      <c r="X427"/>
      <c r="Y427"/>
      <c r="Z427"/>
      <c r="AA427"/>
      <c r="AB427"/>
      <c r="AC427"/>
      <c r="AD427"/>
      <c r="AG427"/>
      <c r="AH427"/>
      <c r="AI427"/>
      <c r="AJ427"/>
      <c r="AK427"/>
      <c r="AL427"/>
      <c r="AM427"/>
      <c r="AN427"/>
      <c r="AO427"/>
      <c r="AP427"/>
      <c r="AQ427"/>
    </row>
    <row r="428" spans="1:43">
      <c r="A428"/>
      <c r="B428"/>
      <c r="C428"/>
      <c r="D428"/>
      <c r="E428"/>
      <c r="F428"/>
      <c r="G428"/>
      <c r="H428"/>
      <c r="I428"/>
      <c r="J428"/>
      <c r="K428"/>
      <c r="L428"/>
      <c r="M428"/>
      <c r="N428"/>
      <c r="O428"/>
      <c r="P428"/>
      <c r="Q428"/>
      <c r="R428"/>
      <c r="S428"/>
      <c r="T428"/>
      <c r="U428"/>
      <c r="V428"/>
      <c r="W428"/>
      <c r="X428"/>
      <c r="Y428"/>
      <c r="Z428"/>
      <c r="AA428"/>
      <c r="AB428"/>
      <c r="AC428"/>
      <c r="AD428"/>
      <c r="AG428"/>
      <c r="AH428"/>
      <c r="AI428"/>
      <c r="AJ428"/>
      <c r="AK428"/>
      <c r="AL428"/>
      <c r="AM428"/>
      <c r="AN428"/>
      <c r="AO428"/>
      <c r="AP428"/>
      <c r="AQ428"/>
    </row>
    <row r="429" spans="1:43">
      <c r="A429"/>
      <c r="B429"/>
      <c r="C429"/>
      <c r="D429"/>
      <c r="E429"/>
      <c r="F429"/>
      <c r="G429"/>
      <c r="H429"/>
      <c r="I429"/>
      <c r="J429"/>
      <c r="K429"/>
      <c r="L429"/>
      <c r="M429"/>
      <c r="N429"/>
      <c r="O429"/>
      <c r="P429"/>
      <c r="Q429"/>
      <c r="R429"/>
      <c r="S429"/>
      <c r="T429"/>
      <c r="U429"/>
      <c r="V429"/>
      <c r="W429"/>
      <c r="X429"/>
      <c r="Y429"/>
      <c r="Z429"/>
      <c r="AA429"/>
      <c r="AB429"/>
      <c r="AC429"/>
      <c r="AD429"/>
      <c r="AG429"/>
      <c r="AH429"/>
      <c r="AI429"/>
      <c r="AJ429"/>
      <c r="AK429"/>
      <c r="AL429"/>
      <c r="AM429"/>
      <c r="AN429"/>
      <c r="AO429"/>
      <c r="AP429"/>
      <c r="AQ429"/>
    </row>
    <row r="430" spans="1:43">
      <c r="A430"/>
      <c r="B430"/>
      <c r="C430"/>
      <c r="D430"/>
      <c r="E430"/>
      <c r="F430"/>
      <c r="G430"/>
      <c r="H430"/>
      <c r="I430"/>
      <c r="J430"/>
      <c r="K430"/>
      <c r="L430"/>
      <c r="M430"/>
      <c r="N430"/>
      <c r="O430"/>
      <c r="P430"/>
      <c r="Q430"/>
      <c r="R430"/>
      <c r="S430"/>
      <c r="T430"/>
      <c r="U430"/>
      <c r="V430"/>
      <c r="W430"/>
      <c r="X430"/>
      <c r="Y430"/>
      <c r="Z430"/>
      <c r="AA430"/>
      <c r="AB430"/>
      <c r="AC430"/>
      <c r="AD430"/>
      <c r="AG430"/>
      <c r="AH430"/>
      <c r="AI430"/>
      <c r="AJ430"/>
      <c r="AK430"/>
      <c r="AL430"/>
      <c r="AM430"/>
      <c r="AN430"/>
      <c r="AO430"/>
      <c r="AP430"/>
      <c r="AQ430"/>
    </row>
    <row r="431" spans="1:43">
      <c r="A431"/>
      <c r="B431"/>
      <c r="C431"/>
      <c r="D431"/>
      <c r="E431"/>
      <c r="F431"/>
      <c r="G431"/>
      <c r="H431"/>
      <c r="I431"/>
      <c r="J431"/>
      <c r="K431"/>
      <c r="L431"/>
      <c r="M431"/>
      <c r="N431"/>
      <c r="O431"/>
      <c r="P431"/>
      <c r="Q431"/>
      <c r="R431"/>
      <c r="S431"/>
      <c r="T431"/>
      <c r="U431"/>
      <c r="V431"/>
      <c r="W431"/>
      <c r="X431"/>
      <c r="Y431"/>
      <c r="Z431"/>
      <c r="AA431"/>
      <c r="AB431"/>
      <c r="AC431"/>
      <c r="AD431"/>
      <c r="AG431"/>
      <c r="AH431"/>
      <c r="AI431"/>
      <c r="AJ431"/>
      <c r="AK431"/>
      <c r="AL431"/>
      <c r="AM431"/>
      <c r="AN431"/>
      <c r="AO431"/>
      <c r="AP431"/>
      <c r="AQ431"/>
    </row>
    <row r="432" spans="1:43">
      <c r="A432"/>
      <c r="B432"/>
      <c r="C432"/>
      <c r="D432"/>
      <c r="E432"/>
      <c r="F432"/>
      <c r="G432"/>
      <c r="H432"/>
      <c r="I432"/>
      <c r="J432"/>
      <c r="K432"/>
      <c r="L432"/>
      <c r="M432"/>
      <c r="N432"/>
      <c r="O432"/>
      <c r="P432"/>
      <c r="Q432"/>
      <c r="R432"/>
      <c r="S432"/>
      <c r="T432"/>
      <c r="U432"/>
      <c r="V432"/>
      <c r="W432"/>
      <c r="X432"/>
      <c r="Y432"/>
      <c r="Z432"/>
      <c r="AA432"/>
      <c r="AB432"/>
      <c r="AC432"/>
      <c r="AD432"/>
      <c r="AG432"/>
      <c r="AH432"/>
      <c r="AI432"/>
      <c r="AJ432"/>
      <c r="AK432"/>
      <c r="AL432"/>
      <c r="AM432"/>
      <c r="AN432"/>
      <c r="AO432"/>
      <c r="AP432"/>
      <c r="AQ432"/>
    </row>
    <row r="433" spans="1:43">
      <c r="A433"/>
      <c r="B433"/>
      <c r="C433"/>
      <c r="D433"/>
      <c r="E433"/>
      <c r="F433"/>
      <c r="G433"/>
      <c r="H433"/>
      <c r="I433"/>
      <c r="J433"/>
      <c r="K433"/>
      <c r="L433"/>
      <c r="M433"/>
      <c r="N433"/>
      <c r="O433"/>
      <c r="P433"/>
      <c r="Q433"/>
      <c r="R433"/>
      <c r="S433"/>
      <c r="T433"/>
      <c r="U433"/>
      <c r="V433"/>
      <c r="W433"/>
      <c r="X433"/>
      <c r="Y433"/>
      <c r="Z433"/>
      <c r="AA433"/>
      <c r="AB433"/>
      <c r="AC433"/>
      <c r="AD433"/>
      <c r="AG433"/>
      <c r="AH433"/>
      <c r="AI433"/>
      <c r="AJ433"/>
      <c r="AK433"/>
      <c r="AL433"/>
      <c r="AM433"/>
      <c r="AN433"/>
      <c r="AO433"/>
      <c r="AP433"/>
      <c r="AQ433"/>
    </row>
    <row r="434" spans="1:43">
      <c r="A434"/>
      <c r="B434"/>
      <c r="C434"/>
      <c r="D434"/>
      <c r="E434"/>
      <c r="F434"/>
      <c r="G434"/>
      <c r="H434"/>
      <c r="I434"/>
      <c r="J434"/>
      <c r="K434"/>
      <c r="L434"/>
      <c r="M434"/>
      <c r="N434"/>
      <c r="O434"/>
      <c r="P434"/>
      <c r="Q434"/>
      <c r="R434"/>
      <c r="S434"/>
      <c r="T434"/>
      <c r="U434"/>
      <c r="V434"/>
      <c r="W434"/>
      <c r="X434"/>
      <c r="Y434"/>
      <c r="Z434"/>
      <c r="AA434"/>
      <c r="AB434"/>
      <c r="AC434"/>
      <c r="AD434"/>
      <c r="AG434"/>
      <c r="AH434"/>
      <c r="AI434"/>
      <c r="AJ434"/>
      <c r="AK434"/>
      <c r="AL434"/>
      <c r="AM434"/>
      <c r="AN434"/>
      <c r="AO434"/>
      <c r="AP434"/>
      <c r="AQ434"/>
    </row>
    <row r="435" spans="1:43">
      <c r="A435"/>
      <c r="B435"/>
      <c r="C435"/>
      <c r="D435"/>
      <c r="E435"/>
      <c r="F435"/>
      <c r="G435"/>
      <c r="H435"/>
      <c r="I435"/>
      <c r="J435"/>
      <c r="K435"/>
      <c r="L435"/>
      <c r="M435"/>
      <c r="N435"/>
      <c r="O435"/>
      <c r="P435"/>
      <c r="Q435"/>
      <c r="R435"/>
      <c r="S435"/>
      <c r="T435"/>
      <c r="U435"/>
      <c r="V435"/>
      <c r="W435"/>
      <c r="X435"/>
      <c r="Y435"/>
      <c r="Z435"/>
      <c r="AA435"/>
      <c r="AB435"/>
      <c r="AC435"/>
      <c r="AD435"/>
      <c r="AG435"/>
      <c r="AH435"/>
      <c r="AI435"/>
      <c r="AJ435"/>
      <c r="AK435"/>
      <c r="AL435"/>
      <c r="AM435"/>
      <c r="AN435"/>
      <c r="AO435"/>
      <c r="AP435"/>
      <c r="AQ435"/>
    </row>
    <row r="436" spans="1:43">
      <c r="A436"/>
      <c r="B436"/>
      <c r="C436"/>
      <c r="D436"/>
      <c r="E436"/>
      <c r="F436"/>
      <c r="G436"/>
      <c r="H436"/>
      <c r="I436"/>
      <c r="J436"/>
      <c r="K436"/>
      <c r="L436"/>
      <c r="M436"/>
      <c r="N436"/>
      <c r="O436"/>
      <c r="P436"/>
      <c r="Q436"/>
      <c r="R436"/>
      <c r="S436"/>
      <c r="T436"/>
      <c r="U436"/>
      <c r="V436"/>
      <c r="W436"/>
      <c r="X436"/>
      <c r="Y436"/>
      <c r="Z436"/>
      <c r="AA436"/>
      <c r="AB436"/>
      <c r="AC436"/>
      <c r="AD436"/>
      <c r="AG436"/>
      <c r="AH436"/>
      <c r="AI436"/>
      <c r="AJ436"/>
      <c r="AK436"/>
      <c r="AL436"/>
      <c r="AM436"/>
      <c r="AN436"/>
      <c r="AO436"/>
      <c r="AP436"/>
      <c r="AQ436"/>
    </row>
    <row r="437" spans="1:43">
      <c r="A437"/>
      <c r="B437"/>
      <c r="C437"/>
      <c r="D437"/>
      <c r="E437"/>
      <c r="F437"/>
      <c r="G437"/>
      <c r="H437"/>
      <c r="I437"/>
      <c r="J437"/>
      <c r="K437"/>
      <c r="L437"/>
      <c r="M437"/>
      <c r="N437"/>
      <c r="O437"/>
      <c r="P437"/>
      <c r="Q437"/>
      <c r="R437"/>
      <c r="S437"/>
      <c r="T437"/>
      <c r="U437"/>
      <c r="V437"/>
      <c r="W437"/>
      <c r="X437"/>
      <c r="Y437"/>
      <c r="Z437"/>
      <c r="AA437"/>
      <c r="AB437"/>
      <c r="AC437"/>
      <c r="AD437"/>
      <c r="AG437"/>
      <c r="AH437"/>
      <c r="AI437"/>
      <c r="AJ437"/>
      <c r="AK437"/>
      <c r="AL437"/>
      <c r="AM437"/>
      <c r="AN437"/>
      <c r="AO437"/>
      <c r="AP437"/>
      <c r="AQ437"/>
    </row>
    <row r="438" spans="1:43">
      <c r="A438"/>
      <c r="B438"/>
      <c r="C438"/>
      <c r="D438"/>
      <c r="E438"/>
      <c r="F438"/>
      <c r="G438"/>
      <c r="H438"/>
      <c r="I438"/>
      <c r="J438"/>
      <c r="K438"/>
      <c r="L438"/>
      <c r="M438"/>
      <c r="N438"/>
      <c r="O438"/>
      <c r="P438"/>
      <c r="Q438"/>
      <c r="R438"/>
      <c r="S438"/>
      <c r="T438"/>
      <c r="U438"/>
      <c r="V438"/>
      <c r="W438"/>
      <c r="X438"/>
      <c r="Y438"/>
      <c r="Z438"/>
      <c r="AA438"/>
      <c r="AB438"/>
      <c r="AC438"/>
      <c r="AD438"/>
      <c r="AG438"/>
      <c r="AH438"/>
      <c r="AI438"/>
      <c r="AJ438"/>
      <c r="AK438"/>
      <c r="AL438"/>
      <c r="AM438"/>
      <c r="AN438"/>
      <c r="AO438"/>
      <c r="AP438"/>
      <c r="AQ438"/>
    </row>
    <row r="439" spans="1:43">
      <c r="A439"/>
      <c r="B439"/>
      <c r="C439"/>
      <c r="D439"/>
      <c r="E439"/>
      <c r="F439"/>
      <c r="G439"/>
      <c r="H439"/>
      <c r="I439"/>
      <c r="J439"/>
      <c r="K439"/>
      <c r="L439"/>
      <c r="M439"/>
      <c r="N439"/>
      <c r="O439"/>
      <c r="P439"/>
      <c r="Q439"/>
      <c r="R439"/>
      <c r="S439"/>
      <c r="T439"/>
      <c r="U439"/>
      <c r="V439"/>
      <c r="W439"/>
      <c r="X439"/>
      <c r="Y439"/>
      <c r="Z439"/>
      <c r="AA439"/>
      <c r="AB439"/>
      <c r="AC439"/>
      <c r="AD439"/>
      <c r="AG439"/>
      <c r="AH439"/>
      <c r="AI439"/>
      <c r="AJ439"/>
      <c r="AK439"/>
      <c r="AL439"/>
      <c r="AM439"/>
      <c r="AN439"/>
      <c r="AO439"/>
      <c r="AP439"/>
      <c r="AQ439"/>
    </row>
    <row r="440" spans="1:43">
      <c r="A440"/>
      <c r="B440"/>
      <c r="C440"/>
      <c r="D440"/>
      <c r="E440"/>
      <c r="F440"/>
      <c r="G440"/>
      <c r="H440"/>
      <c r="I440"/>
      <c r="J440"/>
      <c r="K440"/>
      <c r="L440"/>
      <c r="M440"/>
      <c r="N440"/>
      <c r="O440"/>
      <c r="P440"/>
      <c r="Q440"/>
      <c r="R440"/>
      <c r="S440"/>
      <c r="T440"/>
      <c r="U440"/>
      <c r="V440"/>
      <c r="W440"/>
      <c r="X440"/>
      <c r="Y440"/>
      <c r="Z440"/>
      <c r="AA440"/>
      <c r="AB440"/>
      <c r="AC440"/>
      <c r="AD440"/>
      <c r="AG440"/>
      <c r="AH440"/>
      <c r="AI440"/>
      <c r="AJ440"/>
      <c r="AK440"/>
      <c r="AL440"/>
      <c r="AM440"/>
      <c r="AN440"/>
      <c r="AO440"/>
      <c r="AP440"/>
      <c r="AQ440"/>
    </row>
    <row r="441" spans="1:43">
      <c r="A441"/>
      <c r="B441"/>
      <c r="C441"/>
      <c r="D441"/>
      <c r="E441"/>
      <c r="F441"/>
      <c r="G441"/>
      <c r="H441"/>
      <c r="I441"/>
      <c r="J441"/>
      <c r="K441"/>
      <c r="L441"/>
      <c r="M441"/>
      <c r="N441"/>
      <c r="O441"/>
      <c r="P441"/>
      <c r="Q441"/>
      <c r="R441"/>
      <c r="S441"/>
      <c r="T441"/>
      <c r="U441"/>
      <c r="V441"/>
      <c r="W441"/>
      <c r="X441"/>
      <c r="Y441"/>
      <c r="Z441"/>
      <c r="AA441"/>
      <c r="AB441"/>
      <c r="AC441"/>
      <c r="AD441"/>
      <c r="AG441"/>
      <c r="AH441"/>
      <c r="AI441"/>
      <c r="AJ441"/>
      <c r="AK441"/>
      <c r="AL441"/>
      <c r="AM441"/>
      <c r="AN441"/>
      <c r="AO441"/>
      <c r="AP441"/>
      <c r="AQ441"/>
    </row>
    <row r="442" spans="1:43">
      <c r="A442"/>
      <c r="B442"/>
      <c r="C442"/>
      <c r="D442"/>
      <c r="E442"/>
      <c r="F442"/>
      <c r="G442"/>
      <c r="H442"/>
      <c r="I442"/>
      <c r="J442"/>
      <c r="K442"/>
      <c r="L442"/>
      <c r="M442"/>
      <c r="N442"/>
      <c r="O442"/>
      <c r="P442"/>
      <c r="Q442"/>
      <c r="R442"/>
      <c r="S442"/>
      <c r="T442"/>
      <c r="U442"/>
      <c r="V442"/>
      <c r="W442"/>
      <c r="X442"/>
      <c r="Y442"/>
      <c r="Z442"/>
      <c r="AA442"/>
      <c r="AB442"/>
      <c r="AC442"/>
      <c r="AD442"/>
      <c r="AG442"/>
      <c r="AH442"/>
      <c r="AI442"/>
      <c r="AJ442"/>
      <c r="AK442"/>
      <c r="AL442"/>
      <c r="AM442"/>
      <c r="AN442"/>
      <c r="AO442"/>
      <c r="AP442"/>
      <c r="AQ442"/>
    </row>
    <row r="443" spans="1:43">
      <c r="A443"/>
      <c r="B443"/>
      <c r="C443"/>
      <c r="D443"/>
      <c r="E443"/>
      <c r="F443"/>
      <c r="G443"/>
      <c r="H443"/>
      <c r="I443"/>
      <c r="J443"/>
      <c r="K443"/>
      <c r="L443"/>
      <c r="M443"/>
      <c r="N443"/>
      <c r="O443"/>
      <c r="P443"/>
      <c r="Q443"/>
      <c r="R443"/>
      <c r="S443"/>
      <c r="T443"/>
      <c r="U443"/>
      <c r="V443"/>
      <c r="W443"/>
      <c r="X443"/>
      <c r="Y443"/>
      <c r="Z443"/>
      <c r="AA443"/>
      <c r="AB443"/>
      <c r="AC443"/>
      <c r="AD443"/>
      <c r="AG443"/>
      <c r="AH443"/>
      <c r="AI443"/>
      <c r="AJ443"/>
      <c r="AK443"/>
      <c r="AL443"/>
      <c r="AM443"/>
      <c r="AN443"/>
      <c r="AO443"/>
      <c r="AP443"/>
      <c r="AQ443"/>
    </row>
    <row r="444" spans="1:43">
      <c r="A444"/>
      <c r="B444"/>
      <c r="C444"/>
      <c r="D444"/>
      <c r="E444"/>
      <c r="F444"/>
      <c r="G444"/>
      <c r="H444"/>
      <c r="I444"/>
      <c r="J444"/>
      <c r="K444"/>
      <c r="L444"/>
      <c r="M444"/>
      <c r="N444"/>
      <c r="O444"/>
      <c r="P444"/>
      <c r="Q444"/>
      <c r="R444"/>
      <c r="S444"/>
      <c r="T444"/>
      <c r="U444"/>
      <c r="V444"/>
      <c r="W444"/>
      <c r="X444"/>
      <c r="Y444"/>
      <c r="Z444"/>
      <c r="AA444"/>
      <c r="AB444"/>
      <c r="AC444"/>
      <c r="AD444"/>
      <c r="AG444"/>
      <c r="AH444"/>
      <c r="AI444"/>
      <c r="AJ444"/>
      <c r="AK444"/>
      <c r="AL444"/>
      <c r="AM444"/>
      <c r="AN444"/>
      <c r="AO444"/>
      <c r="AP444"/>
      <c r="AQ444"/>
    </row>
    <row r="445" spans="1:43">
      <c r="A445"/>
      <c r="B445"/>
      <c r="C445"/>
      <c r="D445"/>
      <c r="E445"/>
      <c r="F445"/>
      <c r="G445"/>
      <c r="H445"/>
      <c r="I445"/>
      <c r="J445"/>
      <c r="K445"/>
      <c r="L445"/>
      <c r="M445"/>
      <c r="N445"/>
      <c r="O445"/>
      <c r="P445"/>
      <c r="Q445"/>
      <c r="R445"/>
      <c r="S445"/>
      <c r="T445"/>
      <c r="U445"/>
      <c r="V445"/>
      <c r="W445"/>
      <c r="X445"/>
      <c r="Y445"/>
      <c r="Z445"/>
      <c r="AA445"/>
      <c r="AB445"/>
      <c r="AC445"/>
      <c r="AD445"/>
      <c r="AG445"/>
      <c r="AH445"/>
      <c r="AI445"/>
      <c r="AJ445"/>
      <c r="AK445"/>
      <c r="AL445"/>
      <c r="AM445"/>
      <c r="AN445"/>
      <c r="AO445"/>
      <c r="AP445"/>
      <c r="AQ445"/>
    </row>
    <row r="446" spans="1:43">
      <c r="A446"/>
      <c r="B446"/>
      <c r="C446"/>
      <c r="D446"/>
      <c r="E446"/>
      <c r="F446"/>
      <c r="G446"/>
      <c r="H446"/>
      <c r="I446"/>
      <c r="J446"/>
      <c r="K446"/>
      <c r="L446"/>
      <c r="M446"/>
      <c r="N446"/>
      <c r="O446"/>
      <c r="P446"/>
      <c r="Q446"/>
      <c r="R446"/>
      <c r="S446"/>
      <c r="T446"/>
      <c r="U446"/>
      <c r="V446"/>
      <c r="W446"/>
      <c r="X446"/>
      <c r="Y446"/>
      <c r="Z446"/>
      <c r="AA446"/>
      <c r="AB446"/>
      <c r="AC446"/>
      <c r="AD446"/>
      <c r="AG446"/>
      <c r="AH446"/>
      <c r="AI446"/>
      <c r="AJ446"/>
      <c r="AK446"/>
      <c r="AL446"/>
      <c r="AM446"/>
      <c r="AN446"/>
      <c r="AO446"/>
      <c r="AP446"/>
      <c r="AQ446"/>
    </row>
    <row r="447" spans="1:43">
      <c r="A447"/>
      <c r="B447"/>
      <c r="C447"/>
      <c r="D447"/>
      <c r="E447"/>
      <c r="F447"/>
      <c r="G447"/>
      <c r="H447"/>
      <c r="I447"/>
      <c r="J447"/>
      <c r="K447"/>
      <c r="L447"/>
      <c r="M447"/>
      <c r="N447"/>
      <c r="O447"/>
      <c r="P447"/>
      <c r="Q447"/>
      <c r="R447"/>
      <c r="S447"/>
      <c r="T447"/>
      <c r="U447"/>
      <c r="V447"/>
      <c r="W447"/>
      <c r="X447"/>
      <c r="Y447"/>
      <c r="Z447"/>
      <c r="AA447"/>
      <c r="AB447"/>
      <c r="AC447"/>
      <c r="AD447"/>
      <c r="AG447"/>
      <c r="AH447"/>
      <c r="AI447"/>
      <c r="AJ447"/>
      <c r="AK447"/>
      <c r="AL447"/>
      <c r="AM447"/>
      <c r="AN447"/>
      <c r="AO447"/>
      <c r="AP447"/>
      <c r="AQ447"/>
    </row>
    <row r="448" spans="1:43">
      <c r="A448"/>
      <c r="B448"/>
      <c r="C448"/>
      <c r="D448"/>
      <c r="E448"/>
      <c r="F448"/>
      <c r="G448"/>
      <c r="H448"/>
      <c r="I448"/>
      <c r="J448"/>
      <c r="K448"/>
      <c r="L448"/>
      <c r="M448"/>
      <c r="N448"/>
      <c r="O448"/>
      <c r="P448"/>
      <c r="Q448"/>
      <c r="R448"/>
      <c r="S448"/>
      <c r="T448"/>
      <c r="U448"/>
      <c r="V448"/>
      <c r="W448"/>
      <c r="X448"/>
      <c r="Y448"/>
      <c r="Z448"/>
      <c r="AA448"/>
      <c r="AB448"/>
      <c r="AC448"/>
      <c r="AD448"/>
      <c r="AG448"/>
      <c r="AH448"/>
      <c r="AI448"/>
      <c r="AJ448"/>
      <c r="AK448"/>
      <c r="AL448"/>
      <c r="AM448"/>
      <c r="AN448"/>
      <c r="AO448"/>
      <c r="AP448"/>
      <c r="AQ448"/>
    </row>
    <row r="449" spans="1:43">
      <c r="A449"/>
      <c r="B449"/>
      <c r="C449"/>
      <c r="D449"/>
      <c r="E449"/>
      <c r="F449"/>
      <c r="G449"/>
      <c r="H449"/>
      <c r="I449"/>
      <c r="J449"/>
      <c r="K449"/>
      <c r="L449"/>
      <c r="M449"/>
      <c r="N449"/>
      <c r="O449"/>
      <c r="P449"/>
      <c r="Q449"/>
      <c r="R449"/>
      <c r="S449"/>
      <c r="T449"/>
      <c r="U449"/>
      <c r="V449"/>
      <c r="W449"/>
      <c r="X449"/>
      <c r="Y449"/>
      <c r="Z449"/>
      <c r="AA449"/>
      <c r="AB449"/>
      <c r="AC449"/>
      <c r="AD449"/>
      <c r="AG449"/>
      <c r="AH449"/>
      <c r="AI449"/>
      <c r="AJ449"/>
      <c r="AK449"/>
      <c r="AL449"/>
      <c r="AM449"/>
      <c r="AN449"/>
      <c r="AO449"/>
      <c r="AP449"/>
      <c r="AQ449"/>
    </row>
    <row r="450" spans="1:43">
      <c r="A450"/>
      <c r="B450"/>
      <c r="C450"/>
      <c r="D450"/>
      <c r="E450"/>
      <c r="F450"/>
      <c r="G450"/>
      <c r="H450"/>
      <c r="I450"/>
      <c r="J450"/>
      <c r="K450"/>
      <c r="L450"/>
      <c r="M450"/>
      <c r="N450"/>
      <c r="O450"/>
      <c r="P450"/>
      <c r="Q450"/>
      <c r="R450"/>
      <c r="S450"/>
      <c r="T450"/>
      <c r="U450"/>
      <c r="V450"/>
      <c r="W450"/>
      <c r="X450"/>
      <c r="Y450"/>
      <c r="Z450"/>
      <c r="AA450"/>
      <c r="AB450"/>
      <c r="AC450"/>
      <c r="AD450"/>
      <c r="AG450"/>
      <c r="AH450"/>
      <c r="AI450"/>
      <c r="AJ450"/>
      <c r="AK450"/>
      <c r="AL450"/>
      <c r="AM450"/>
      <c r="AN450"/>
      <c r="AO450"/>
      <c r="AP450"/>
      <c r="AQ450"/>
    </row>
    <row r="451" spans="1:43">
      <c r="A451"/>
      <c r="B451"/>
      <c r="C451"/>
      <c r="D451"/>
      <c r="E451"/>
      <c r="F451"/>
      <c r="G451"/>
      <c r="H451"/>
      <c r="I451"/>
      <c r="J451"/>
      <c r="K451"/>
      <c r="L451"/>
      <c r="M451"/>
      <c r="N451"/>
      <c r="O451"/>
      <c r="P451"/>
      <c r="Q451"/>
      <c r="R451"/>
      <c r="S451"/>
      <c r="T451"/>
      <c r="U451"/>
      <c r="V451"/>
      <c r="W451"/>
      <c r="X451"/>
      <c r="Y451"/>
      <c r="Z451"/>
      <c r="AA451"/>
      <c r="AB451"/>
      <c r="AC451"/>
      <c r="AD451"/>
      <c r="AG451"/>
      <c r="AH451"/>
      <c r="AI451"/>
      <c r="AJ451"/>
      <c r="AK451"/>
      <c r="AL451"/>
      <c r="AM451"/>
      <c r="AN451"/>
      <c r="AO451"/>
      <c r="AP451"/>
      <c r="AQ451"/>
    </row>
    <row r="452" spans="1:43">
      <c r="A452"/>
      <c r="B452"/>
      <c r="C452"/>
      <c r="D452"/>
      <c r="E452"/>
      <c r="F452"/>
      <c r="G452"/>
      <c r="H452"/>
      <c r="I452"/>
      <c r="J452"/>
      <c r="K452"/>
      <c r="L452"/>
      <c r="M452"/>
      <c r="N452"/>
      <c r="O452"/>
      <c r="P452"/>
      <c r="Q452"/>
      <c r="R452"/>
      <c r="S452"/>
      <c r="T452"/>
      <c r="U452"/>
      <c r="V452"/>
      <c r="W452"/>
      <c r="X452"/>
      <c r="Y452"/>
      <c r="Z452"/>
      <c r="AA452"/>
      <c r="AB452"/>
      <c r="AC452"/>
      <c r="AD452"/>
      <c r="AG452"/>
      <c r="AH452"/>
      <c r="AI452"/>
      <c r="AJ452"/>
      <c r="AK452"/>
      <c r="AL452"/>
      <c r="AM452"/>
      <c r="AN452"/>
      <c r="AO452"/>
      <c r="AP452"/>
      <c r="AQ452"/>
    </row>
    <row r="453" spans="1:43">
      <c r="A453"/>
      <c r="B453"/>
      <c r="C453"/>
      <c r="D453"/>
      <c r="E453"/>
      <c r="F453"/>
      <c r="G453"/>
      <c r="H453"/>
      <c r="I453"/>
      <c r="J453"/>
      <c r="K453"/>
      <c r="L453"/>
      <c r="M453"/>
      <c r="N453"/>
      <c r="O453"/>
      <c r="P453"/>
      <c r="Q453"/>
      <c r="R453"/>
      <c r="S453"/>
      <c r="T453"/>
      <c r="U453"/>
      <c r="V453"/>
      <c r="W453"/>
      <c r="X453"/>
      <c r="Y453"/>
      <c r="Z453"/>
      <c r="AA453"/>
      <c r="AB453"/>
      <c r="AC453"/>
      <c r="AD453"/>
      <c r="AG453"/>
      <c r="AH453"/>
      <c r="AI453"/>
      <c r="AJ453"/>
      <c r="AK453"/>
      <c r="AL453"/>
      <c r="AM453"/>
      <c r="AN453"/>
      <c r="AO453"/>
      <c r="AP453"/>
      <c r="AQ453"/>
    </row>
    <row r="454" spans="1:43">
      <c r="A454"/>
      <c r="B454"/>
      <c r="C454"/>
      <c r="D454"/>
      <c r="E454"/>
      <c r="F454"/>
      <c r="G454"/>
      <c r="H454"/>
      <c r="I454"/>
      <c r="J454"/>
      <c r="K454"/>
      <c r="L454"/>
      <c r="M454"/>
      <c r="N454"/>
      <c r="O454"/>
      <c r="P454"/>
      <c r="Q454"/>
      <c r="R454"/>
      <c r="S454"/>
      <c r="T454"/>
      <c r="U454"/>
      <c r="V454"/>
      <c r="W454"/>
      <c r="X454"/>
      <c r="Y454"/>
      <c r="Z454"/>
      <c r="AA454"/>
      <c r="AB454"/>
      <c r="AC454"/>
      <c r="AD454"/>
      <c r="AG454"/>
      <c r="AH454"/>
      <c r="AI454"/>
      <c r="AJ454"/>
      <c r="AK454"/>
      <c r="AL454"/>
      <c r="AM454"/>
      <c r="AN454"/>
      <c r="AO454"/>
      <c r="AP454"/>
      <c r="AQ454"/>
    </row>
    <row r="455" spans="1:43">
      <c r="A455"/>
      <c r="B455"/>
      <c r="C455"/>
      <c r="D455"/>
      <c r="E455"/>
      <c r="F455"/>
      <c r="G455"/>
      <c r="H455"/>
      <c r="I455"/>
      <c r="J455"/>
      <c r="K455"/>
      <c r="L455"/>
      <c r="M455"/>
      <c r="N455"/>
      <c r="O455"/>
      <c r="P455"/>
      <c r="Q455"/>
      <c r="R455"/>
      <c r="S455"/>
      <c r="T455"/>
      <c r="U455"/>
      <c r="V455"/>
      <c r="W455"/>
      <c r="X455"/>
      <c r="Y455"/>
      <c r="Z455"/>
      <c r="AA455"/>
      <c r="AB455"/>
      <c r="AC455"/>
      <c r="AD455"/>
      <c r="AG455"/>
      <c r="AH455"/>
      <c r="AI455"/>
      <c r="AJ455"/>
      <c r="AK455"/>
      <c r="AL455"/>
      <c r="AM455"/>
      <c r="AN455"/>
      <c r="AO455"/>
      <c r="AP455"/>
      <c r="AQ455"/>
    </row>
    <row r="456" spans="1:43">
      <c r="A456"/>
      <c r="B456"/>
      <c r="C456"/>
      <c r="D456"/>
      <c r="E456"/>
      <c r="F456"/>
      <c r="G456"/>
      <c r="H456"/>
      <c r="I456"/>
      <c r="J456"/>
      <c r="K456"/>
      <c r="L456"/>
      <c r="M456"/>
      <c r="N456"/>
      <c r="O456"/>
      <c r="P456"/>
      <c r="Q456"/>
      <c r="R456"/>
      <c r="S456"/>
      <c r="T456"/>
      <c r="U456"/>
      <c r="V456"/>
      <c r="W456"/>
      <c r="X456"/>
      <c r="Y456"/>
      <c r="Z456"/>
      <c r="AA456"/>
      <c r="AB456"/>
      <c r="AC456"/>
      <c r="AD456"/>
      <c r="AG456"/>
      <c r="AH456"/>
      <c r="AI456"/>
      <c r="AJ456"/>
      <c r="AK456"/>
      <c r="AL456"/>
      <c r="AM456"/>
      <c r="AN456"/>
      <c r="AO456"/>
      <c r="AP456"/>
      <c r="AQ456"/>
    </row>
    <row r="457" spans="1:43">
      <c r="A457"/>
      <c r="B457"/>
      <c r="C457"/>
      <c r="D457"/>
      <c r="E457"/>
      <c r="F457"/>
      <c r="G457"/>
      <c r="H457"/>
      <c r="I457"/>
      <c r="J457"/>
      <c r="K457"/>
      <c r="L457"/>
      <c r="M457"/>
      <c r="N457"/>
      <c r="O457"/>
      <c r="P457"/>
      <c r="Q457"/>
      <c r="R457"/>
      <c r="S457"/>
      <c r="T457"/>
      <c r="U457"/>
      <c r="V457"/>
      <c r="W457"/>
      <c r="X457"/>
      <c r="Y457"/>
      <c r="Z457"/>
      <c r="AA457"/>
      <c r="AB457"/>
      <c r="AC457"/>
      <c r="AD457"/>
      <c r="AG457"/>
      <c r="AH457"/>
      <c r="AI457"/>
      <c r="AJ457"/>
      <c r="AK457"/>
      <c r="AL457"/>
      <c r="AM457"/>
      <c r="AN457"/>
      <c r="AO457"/>
      <c r="AP457"/>
      <c r="AQ457"/>
    </row>
    <row r="458" spans="1:43">
      <c r="A458"/>
      <c r="B458"/>
      <c r="C458"/>
      <c r="D458"/>
      <c r="E458"/>
      <c r="F458"/>
      <c r="G458"/>
      <c r="H458"/>
      <c r="I458"/>
      <c r="J458"/>
      <c r="K458"/>
      <c r="L458"/>
      <c r="M458"/>
      <c r="N458"/>
      <c r="O458"/>
      <c r="P458"/>
      <c r="Q458"/>
      <c r="R458"/>
      <c r="S458"/>
      <c r="T458"/>
      <c r="U458"/>
      <c r="V458"/>
      <c r="W458"/>
      <c r="X458"/>
      <c r="Y458"/>
      <c r="Z458"/>
      <c r="AA458"/>
      <c r="AB458"/>
      <c r="AC458"/>
      <c r="AD458"/>
      <c r="AG458"/>
      <c r="AH458"/>
      <c r="AI458"/>
      <c r="AJ458"/>
      <c r="AK458"/>
      <c r="AL458"/>
      <c r="AM458"/>
      <c r="AN458"/>
      <c r="AO458"/>
      <c r="AP458"/>
      <c r="AQ458"/>
    </row>
    <row r="459" spans="1:43">
      <c r="A459"/>
      <c r="B459"/>
      <c r="C459"/>
      <c r="D459"/>
      <c r="E459"/>
      <c r="F459"/>
      <c r="G459"/>
      <c r="H459"/>
      <c r="I459"/>
      <c r="J459"/>
      <c r="K459"/>
      <c r="L459"/>
      <c r="M459"/>
      <c r="N459"/>
      <c r="O459"/>
      <c r="P459"/>
      <c r="Q459"/>
      <c r="R459"/>
      <c r="S459"/>
      <c r="T459"/>
      <c r="U459"/>
      <c r="V459"/>
      <c r="W459"/>
      <c r="X459"/>
      <c r="Y459"/>
      <c r="Z459"/>
      <c r="AA459"/>
      <c r="AB459"/>
      <c r="AC459"/>
      <c r="AD459"/>
      <c r="AG459"/>
      <c r="AH459"/>
      <c r="AI459"/>
      <c r="AJ459"/>
      <c r="AK459"/>
      <c r="AL459"/>
      <c r="AM459"/>
      <c r="AN459"/>
      <c r="AO459"/>
      <c r="AP459"/>
      <c r="AQ459"/>
    </row>
    <row r="460" spans="1:43">
      <c r="A460"/>
      <c r="B460"/>
      <c r="C460"/>
      <c r="D460"/>
      <c r="E460"/>
      <c r="F460"/>
      <c r="G460"/>
      <c r="H460"/>
      <c r="I460"/>
      <c r="J460"/>
      <c r="K460"/>
      <c r="L460"/>
      <c r="M460"/>
      <c r="N460"/>
      <c r="O460"/>
      <c r="P460"/>
      <c r="Q460"/>
      <c r="R460"/>
      <c r="S460"/>
      <c r="T460"/>
      <c r="U460"/>
      <c r="V460"/>
      <c r="W460"/>
      <c r="X460"/>
      <c r="Y460"/>
      <c r="Z460"/>
      <c r="AA460"/>
      <c r="AB460"/>
      <c r="AC460"/>
      <c r="AD460"/>
      <c r="AG460"/>
      <c r="AH460"/>
      <c r="AI460"/>
      <c r="AJ460"/>
      <c r="AK460"/>
      <c r="AL460"/>
      <c r="AM460"/>
      <c r="AN460"/>
      <c r="AO460"/>
      <c r="AP460"/>
      <c r="AQ460"/>
    </row>
    <row r="461" spans="1:43">
      <c r="A461"/>
      <c r="B461"/>
      <c r="C461"/>
      <c r="D461"/>
      <c r="E461"/>
      <c r="F461"/>
      <c r="G461"/>
      <c r="H461"/>
      <c r="I461"/>
      <c r="J461"/>
      <c r="K461"/>
      <c r="L461"/>
      <c r="M461"/>
      <c r="N461"/>
      <c r="O461"/>
      <c r="P461"/>
      <c r="Q461"/>
      <c r="R461"/>
      <c r="S461"/>
      <c r="T461"/>
      <c r="U461"/>
      <c r="V461"/>
      <c r="W461"/>
      <c r="X461"/>
      <c r="Y461"/>
      <c r="Z461"/>
      <c r="AA461"/>
      <c r="AB461"/>
      <c r="AC461"/>
      <c r="AD461"/>
      <c r="AG461"/>
      <c r="AH461"/>
      <c r="AI461"/>
      <c r="AJ461"/>
      <c r="AK461"/>
      <c r="AL461"/>
      <c r="AM461"/>
      <c r="AN461"/>
      <c r="AO461"/>
      <c r="AP461"/>
      <c r="AQ461"/>
    </row>
    <row r="462" spans="1:43">
      <c r="A462"/>
      <c r="B462"/>
      <c r="C462"/>
      <c r="D462"/>
      <c r="E462"/>
      <c r="F462"/>
      <c r="G462"/>
      <c r="H462"/>
      <c r="I462"/>
      <c r="J462"/>
      <c r="K462"/>
      <c r="L462"/>
      <c r="M462"/>
      <c r="N462"/>
      <c r="O462"/>
      <c r="P462"/>
      <c r="Q462"/>
      <c r="R462"/>
      <c r="S462"/>
      <c r="T462"/>
      <c r="U462"/>
      <c r="V462"/>
      <c r="W462"/>
      <c r="X462"/>
      <c r="Y462"/>
      <c r="Z462"/>
      <c r="AA462"/>
      <c r="AB462"/>
      <c r="AC462"/>
      <c r="AD462"/>
      <c r="AG462"/>
      <c r="AH462"/>
      <c r="AI462"/>
      <c r="AJ462"/>
      <c r="AK462"/>
      <c r="AL462"/>
      <c r="AM462"/>
      <c r="AN462"/>
      <c r="AO462"/>
      <c r="AP462"/>
      <c r="AQ462"/>
    </row>
    <row r="463" spans="1:43">
      <c r="A463"/>
      <c r="B463"/>
      <c r="C463"/>
      <c r="D463"/>
      <c r="E463"/>
      <c r="F463"/>
      <c r="G463"/>
      <c r="H463"/>
      <c r="I463"/>
      <c r="J463"/>
      <c r="K463"/>
      <c r="L463"/>
      <c r="M463"/>
      <c r="N463"/>
      <c r="O463"/>
      <c r="P463"/>
      <c r="Q463"/>
      <c r="R463"/>
      <c r="S463"/>
      <c r="T463"/>
      <c r="U463"/>
      <c r="V463"/>
      <c r="W463"/>
      <c r="X463"/>
      <c r="Y463"/>
      <c r="Z463"/>
      <c r="AA463"/>
      <c r="AB463"/>
      <c r="AC463"/>
      <c r="AD463"/>
      <c r="AG463"/>
      <c r="AH463"/>
      <c r="AI463"/>
      <c r="AJ463"/>
      <c r="AK463"/>
      <c r="AL463"/>
      <c r="AM463"/>
      <c r="AN463"/>
      <c r="AO463"/>
      <c r="AP463"/>
      <c r="AQ463"/>
    </row>
    <row r="464" spans="1:43">
      <c r="A464"/>
      <c r="B464"/>
      <c r="C464"/>
      <c r="D464"/>
      <c r="E464"/>
      <c r="F464"/>
      <c r="G464"/>
      <c r="H464"/>
      <c r="I464"/>
      <c r="J464"/>
      <c r="K464"/>
      <c r="L464"/>
      <c r="M464"/>
      <c r="N464"/>
      <c r="O464"/>
      <c r="P464"/>
      <c r="Q464"/>
      <c r="R464"/>
      <c r="S464"/>
      <c r="T464"/>
      <c r="U464"/>
      <c r="V464"/>
      <c r="W464"/>
      <c r="X464"/>
      <c r="Y464"/>
      <c r="Z464"/>
      <c r="AA464"/>
      <c r="AB464"/>
      <c r="AC464"/>
      <c r="AD464"/>
      <c r="AG464"/>
      <c r="AH464"/>
      <c r="AI464"/>
      <c r="AJ464"/>
      <c r="AK464"/>
      <c r="AL464"/>
      <c r="AM464"/>
      <c r="AN464"/>
      <c r="AO464"/>
      <c r="AP464"/>
      <c r="AQ464"/>
    </row>
    <row r="465" spans="1:43">
      <c r="A465"/>
      <c r="B465"/>
      <c r="C465"/>
      <c r="D465"/>
      <c r="E465"/>
      <c r="F465"/>
      <c r="G465"/>
      <c r="H465"/>
      <c r="I465"/>
      <c r="J465"/>
      <c r="K465"/>
      <c r="L465"/>
      <c r="M465"/>
      <c r="N465"/>
      <c r="O465"/>
      <c r="P465"/>
      <c r="Q465"/>
      <c r="R465"/>
      <c r="S465"/>
      <c r="T465"/>
      <c r="U465"/>
      <c r="V465"/>
      <c r="W465"/>
      <c r="X465"/>
      <c r="Y465"/>
      <c r="Z465"/>
      <c r="AA465"/>
      <c r="AB465"/>
      <c r="AC465"/>
      <c r="AD465"/>
      <c r="AG465"/>
      <c r="AH465"/>
      <c r="AI465"/>
      <c r="AJ465"/>
      <c r="AK465"/>
      <c r="AL465"/>
      <c r="AM465"/>
      <c r="AN465"/>
      <c r="AO465"/>
      <c r="AP465"/>
      <c r="AQ465"/>
    </row>
    <row r="466" spans="1:43">
      <c r="A466"/>
      <c r="B466"/>
      <c r="C466"/>
      <c r="D466"/>
      <c r="E466"/>
      <c r="F466"/>
      <c r="G466"/>
      <c r="H466"/>
      <c r="I466"/>
      <c r="J466"/>
      <c r="K466"/>
      <c r="L466"/>
      <c r="M466"/>
      <c r="N466"/>
      <c r="O466"/>
      <c r="P466"/>
      <c r="Q466"/>
      <c r="R466"/>
      <c r="S466"/>
      <c r="T466"/>
      <c r="U466"/>
      <c r="V466"/>
      <c r="W466"/>
      <c r="X466"/>
      <c r="Y466"/>
      <c r="Z466"/>
      <c r="AA466"/>
      <c r="AB466"/>
      <c r="AC466"/>
      <c r="AD466"/>
      <c r="AG466"/>
      <c r="AH466"/>
      <c r="AI466"/>
      <c r="AJ466"/>
      <c r="AK466"/>
      <c r="AL466"/>
      <c r="AM466"/>
      <c r="AN466"/>
      <c r="AO466"/>
      <c r="AP466"/>
      <c r="AQ466"/>
    </row>
    <row r="467" spans="1:43">
      <c r="A467"/>
      <c r="B467"/>
      <c r="C467"/>
      <c r="D467"/>
      <c r="E467"/>
      <c r="F467"/>
      <c r="G467"/>
      <c r="H467"/>
      <c r="I467"/>
      <c r="J467"/>
      <c r="K467"/>
      <c r="L467"/>
      <c r="M467"/>
      <c r="N467"/>
      <c r="O467"/>
      <c r="P467"/>
      <c r="Q467"/>
      <c r="R467"/>
      <c r="S467"/>
      <c r="T467"/>
      <c r="U467"/>
      <c r="V467"/>
      <c r="W467"/>
      <c r="X467"/>
      <c r="Y467"/>
      <c r="Z467"/>
      <c r="AA467"/>
      <c r="AB467"/>
      <c r="AC467"/>
      <c r="AD467"/>
      <c r="AG467"/>
      <c r="AH467"/>
      <c r="AI467"/>
      <c r="AJ467"/>
      <c r="AK467"/>
      <c r="AL467"/>
      <c r="AM467"/>
      <c r="AN467"/>
      <c r="AO467"/>
      <c r="AP467"/>
      <c r="AQ467"/>
    </row>
    <row r="468" spans="1:43">
      <c r="A468"/>
      <c r="B468"/>
      <c r="C468"/>
      <c r="D468"/>
      <c r="E468"/>
      <c r="F468"/>
      <c r="G468"/>
      <c r="H468"/>
      <c r="I468"/>
      <c r="J468"/>
      <c r="K468"/>
      <c r="L468"/>
      <c r="M468"/>
      <c r="N468"/>
      <c r="O468"/>
      <c r="P468"/>
      <c r="Q468"/>
      <c r="R468"/>
      <c r="S468"/>
      <c r="T468"/>
      <c r="U468"/>
      <c r="V468"/>
      <c r="W468"/>
      <c r="X468"/>
      <c r="Y468"/>
      <c r="Z468"/>
      <c r="AA468"/>
      <c r="AB468"/>
      <c r="AC468"/>
      <c r="AD468"/>
      <c r="AG468"/>
      <c r="AH468"/>
      <c r="AI468"/>
      <c r="AJ468"/>
      <c r="AK468"/>
      <c r="AL468"/>
      <c r="AM468"/>
      <c r="AN468"/>
      <c r="AO468"/>
      <c r="AP468"/>
      <c r="AQ468"/>
    </row>
    <row r="469" spans="1:43">
      <c r="A469"/>
      <c r="B469"/>
      <c r="C469"/>
      <c r="D469"/>
      <c r="E469"/>
      <c r="F469"/>
      <c r="G469"/>
      <c r="H469"/>
      <c r="I469"/>
      <c r="J469"/>
      <c r="K469"/>
      <c r="L469"/>
      <c r="M469"/>
      <c r="N469"/>
      <c r="O469"/>
      <c r="P469"/>
      <c r="Q469"/>
      <c r="R469"/>
      <c r="S469"/>
      <c r="T469"/>
      <c r="U469"/>
      <c r="V469"/>
      <c r="W469"/>
      <c r="X469"/>
      <c r="Y469"/>
      <c r="Z469"/>
      <c r="AA469"/>
      <c r="AB469"/>
      <c r="AC469"/>
      <c r="AD469"/>
      <c r="AG469"/>
      <c r="AH469"/>
      <c r="AI469"/>
      <c r="AJ469"/>
      <c r="AK469"/>
      <c r="AL469"/>
      <c r="AM469"/>
      <c r="AN469"/>
      <c r="AO469"/>
      <c r="AP469"/>
      <c r="AQ469"/>
    </row>
    <row r="470" spans="1:43">
      <c r="A470"/>
      <c r="B470"/>
      <c r="C470"/>
      <c r="D470"/>
      <c r="E470"/>
      <c r="F470"/>
      <c r="G470"/>
      <c r="H470"/>
      <c r="I470"/>
      <c r="J470"/>
      <c r="K470"/>
      <c r="L470"/>
      <c r="M470"/>
      <c r="N470"/>
      <c r="O470"/>
      <c r="P470"/>
      <c r="Q470"/>
      <c r="R470"/>
      <c r="S470"/>
      <c r="T470"/>
      <c r="U470"/>
      <c r="V470"/>
      <c r="W470"/>
      <c r="X470"/>
      <c r="Y470"/>
      <c r="Z470"/>
      <c r="AA470"/>
      <c r="AB470"/>
      <c r="AC470"/>
      <c r="AD470"/>
      <c r="AG470"/>
      <c r="AH470"/>
      <c r="AI470"/>
      <c r="AJ470"/>
      <c r="AK470"/>
      <c r="AL470"/>
      <c r="AM470"/>
      <c r="AN470"/>
      <c r="AO470"/>
      <c r="AP470"/>
      <c r="AQ470"/>
    </row>
    <row r="471" spans="1:43">
      <c r="A471"/>
      <c r="B471"/>
      <c r="C471"/>
      <c r="D471"/>
      <c r="E471"/>
      <c r="F471"/>
      <c r="G471"/>
      <c r="H471"/>
      <c r="I471"/>
      <c r="J471"/>
      <c r="K471"/>
      <c r="L471"/>
      <c r="M471"/>
      <c r="N471"/>
      <c r="O471"/>
      <c r="P471"/>
      <c r="Q471"/>
      <c r="R471"/>
      <c r="S471"/>
      <c r="T471"/>
      <c r="U471"/>
      <c r="V471"/>
      <c r="W471"/>
      <c r="X471"/>
      <c r="Y471"/>
      <c r="Z471"/>
      <c r="AA471"/>
      <c r="AB471"/>
      <c r="AC471"/>
      <c r="AD471"/>
      <c r="AG471"/>
      <c r="AH471"/>
      <c r="AI471"/>
      <c r="AJ471"/>
      <c r="AK471"/>
      <c r="AL471"/>
      <c r="AM471"/>
      <c r="AN471"/>
      <c r="AO471"/>
      <c r="AP471"/>
      <c r="AQ471"/>
    </row>
    <row r="472" spans="1:43">
      <c r="A472"/>
      <c r="B472"/>
      <c r="C472"/>
      <c r="D472"/>
      <c r="E472"/>
      <c r="F472"/>
      <c r="G472"/>
      <c r="H472"/>
      <c r="I472"/>
      <c r="J472"/>
      <c r="K472"/>
      <c r="L472"/>
      <c r="M472"/>
      <c r="N472"/>
      <c r="O472"/>
      <c r="P472"/>
      <c r="Q472"/>
      <c r="R472"/>
      <c r="S472"/>
      <c r="T472"/>
      <c r="U472"/>
      <c r="V472"/>
      <c r="W472"/>
      <c r="X472"/>
      <c r="Y472"/>
      <c r="Z472"/>
      <c r="AA472"/>
      <c r="AB472"/>
      <c r="AC472"/>
      <c r="AD472"/>
      <c r="AG472"/>
      <c r="AH472"/>
      <c r="AI472"/>
      <c r="AJ472"/>
      <c r="AK472"/>
      <c r="AL472"/>
      <c r="AM472"/>
      <c r="AN472"/>
      <c r="AO472"/>
      <c r="AP472"/>
      <c r="AQ472"/>
    </row>
    <row r="473" spans="1:43">
      <c r="A473"/>
      <c r="B473"/>
      <c r="C473"/>
      <c r="D473"/>
      <c r="E473"/>
      <c r="F473"/>
      <c r="G473"/>
      <c r="H473"/>
      <c r="I473"/>
      <c r="J473"/>
      <c r="K473"/>
      <c r="L473"/>
      <c r="M473"/>
      <c r="N473"/>
      <c r="O473"/>
      <c r="P473"/>
      <c r="Q473"/>
      <c r="R473"/>
      <c r="S473"/>
      <c r="T473"/>
      <c r="U473"/>
      <c r="V473"/>
      <c r="W473"/>
      <c r="X473"/>
      <c r="Y473"/>
      <c r="Z473"/>
      <c r="AA473"/>
      <c r="AB473"/>
      <c r="AC473"/>
      <c r="AD473"/>
      <c r="AG473"/>
      <c r="AH473"/>
      <c r="AI473"/>
      <c r="AJ473"/>
      <c r="AK473"/>
      <c r="AL473"/>
      <c r="AM473"/>
      <c r="AN473"/>
      <c r="AO473"/>
      <c r="AP473"/>
      <c r="AQ473"/>
    </row>
    <row r="474" spans="1:43">
      <c r="A474"/>
      <c r="B474"/>
      <c r="C474"/>
      <c r="D474"/>
      <c r="E474"/>
      <c r="F474"/>
      <c r="G474"/>
      <c r="H474"/>
      <c r="I474"/>
      <c r="J474"/>
      <c r="K474"/>
      <c r="L474"/>
      <c r="M474"/>
      <c r="N474"/>
      <c r="O474"/>
      <c r="P474"/>
      <c r="Q474"/>
      <c r="R474"/>
      <c r="S474"/>
      <c r="T474"/>
      <c r="U474"/>
      <c r="V474"/>
      <c r="W474"/>
      <c r="X474"/>
      <c r="Y474"/>
      <c r="Z474"/>
      <c r="AA474"/>
      <c r="AB474"/>
      <c r="AC474"/>
      <c r="AD474"/>
      <c r="AG474"/>
      <c r="AH474"/>
      <c r="AI474"/>
      <c r="AJ474"/>
      <c r="AK474"/>
      <c r="AL474"/>
      <c r="AM474"/>
      <c r="AN474"/>
      <c r="AO474"/>
      <c r="AP474"/>
      <c r="AQ474"/>
    </row>
    <row r="475" spans="1:43">
      <c r="A475"/>
      <c r="B475"/>
      <c r="C475"/>
      <c r="D475"/>
      <c r="E475"/>
      <c r="F475"/>
      <c r="G475"/>
      <c r="H475"/>
      <c r="I475"/>
      <c r="J475"/>
      <c r="K475"/>
      <c r="L475"/>
      <c r="M475"/>
      <c r="N475"/>
      <c r="O475"/>
      <c r="P475"/>
      <c r="Q475"/>
      <c r="R475"/>
      <c r="S475"/>
      <c r="T475"/>
      <c r="U475"/>
      <c r="V475"/>
      <c r="W475"/>
      <c r="X475"/>
      <c r="Y475"/>
      <c r="Z475"/>
      <c r="AA475"/>
      <c r="AB475"/>
      <c r="AC475"/>
      <c r="AD475"/>
      <c r="AG475"/>
      <c r="AH475"/>
      <c r="AI475"/>
      <c r="AJ475"/>
      <c r="AK475"/>
      <c r="AL475"/>
      <c r="AM475"/>
      <c r="AN475"/>
      <c r="AO475"/>
      <c r="AP475"/>
      <c r="AQ475"/>
    </row>
    <row r="476" spans="1:43">
      <c r="A476"/>
      <c r="B476"/>
      <c r="C476"/>
      <c r="D476"/>
      <c r="E476"/>
      <c r="F476"/>
      <c r="G476"/>
      <c r="H476"/>
      <c r="I476"/>
      <c r="J476"/>
      <c r="K476"/>
      <c r="L476"/>
      <c r="M476"/>
      <c r="N476"/>
      <c r="O476"/>
      <c r="P476"/>
      <c r="Q476"/>
      <c r="R476"/>
      <c r="S476"/>
      <c r="T476"/>
      <c r="U476"/>
      <c r="V476"/>
      <c r="W476"/>
      <c r="X476"/>
      <c r="Y476"/>
      <c r="Z476"/>
      <c r="AA476"/>
      <c r="AB476"/>
      <c r="AC476"/>
      <c r="AD476"/>
      <c r="AG476"/>
      <c r="AH476"/>
      <c r="AI476"/>
      <c r="AJ476"/>
      <c r="AK476"/>
      <c r="AL476"/>
      <c r="AM476"/>
      <c r="AN476"/>
      <c r="AO476"/>
      <c r="AP476"/>
      <c r="AQ476"/>
    </row>
    <row r="477" spans="1:43">
      <c r="A477"/>
      <c r="B477"/>
      <c r="C477"/>
      <c r="D477"/>
      <c r="E477"/>
      <c r="F477"/>
      <c r="G477"/>
      <c r="H477"/>
      <c r="I477"/>
      <c r="J477"/>
      <c r="K477"/>
      <c r="L477"/>
      <c r="M477"/>
      <c r="N477"/>
      <c r="O477"/>
      <c r="P477"/>
      <c r="Q477"/>
      <c r="R477"/>
      <c r="S477"/>
      <c r="T477"/>
      <c r="U477"/>
      <c r="V477"/>
      <c r="W477"/>
      <c r="X477"/>
      <c r="Y477"/>
      <c r="Z477"/>
      <c r="AA477"/>
      <c r="AB477"/>
      <c r="AC477"/>
      <c r="AD477"/>
      <c r="AG477"/>
      <c r="AH477"/>
      <c r="AI477"/>
      <c r="AJ477"/>
      <c r="AK477"/>
      <c r="AL477"/>
      <c r="AM477"/>
      <c r="AN477"/>
      <c r="AO477"/>
      <c r="AP477"/>
      <c r="AQ477"/>
    </row>
    <row r="478" spans="1:43">
      <c r="A478"/>
      <c r="B478"/>
      <c r="C478"/>
      <c r="D478"/>
      <c r="E478"/>
      <c r="F478"/>
      <c r="G478"/>
      <c r="H478"/>
      <c r="I478"/>
      <c r="J478"/>
      <c r="K478"/>
      <c r="L478"/>
      <c r="M478"/>
      <c r="N478"/>
      <c r="O478"/>
      <c r="P478"/>
      <c r="Q478"/>
      <c r="R478"/>
      <c r="S478"/>
      <c r="T478"/>
      <c r="U478"/>
      <c r="V478"/>
      <c r="W478"/>
      <c r="X478"/>
      <c r="Y478"/>
      <c r="Z478"/>
      <c r="AA478"/>
      <c r="AB478"/>
      <c r="AC478"/>
      <c r="AD478"/>
      <c r="AG478"/>
      <c r="AH478"/>
      <c r="AI478"/>
      <c r="AJ478"/>
      <c r="AK478"/>
      <c r="AL478"/>
      <c r="AM478"/>
      <c r="AN478"/>
      <c r="AO478"/>
      <c r="AP478"/>
      <c r="AQ478"/>
    </row>
    <row r="479" spans="1:43">
      <c r="A479"/>
      <c r="B479"/>
      <c r="C479"/>
      <c r="D479"/>
      <c r="E479"/>
      <c r="F479"/>
      <c r="G479"/>
      <c r="H479"/>
      <c r="I479"/>
      <c r="J479"/>
      <c r="K479"/>
      <c r="L479"/>
      <c r="M479"/>
      <c r="N479"/>
      <c r="O479"/>
      <c r="P479"/>
      <c r="Q479"/>
      <c r="R479"/>
      <c r="S479"/>
      <c r="T479"/>
      <c r="U479"/>
      <c r="V479"/>
      <c r="W479"/>
      <c r="X479"/>
      <c r="Y479"/>
      <c r="Z479"/>
      <c r="AA479"/>
      <c r="AB479"/>
      <c r="AC479"/>
      <c r="AD479"/>
      <c r="AG479"/>
      <c r="AH479"/>
      <c r="AI479"/>
      <c r="AJ479"/>
      <c r="AK479"/>
      <c r="AL479"/>
      <c r="AM479"/>
      <c r="AN479"/>
      <c r="AO479"/>
      <c r="AP479"/>
      <c r="AQ479"/>
    </row>
    <row r="480" spans="1:43">
      <c r="A480"/>
      <c r="B480"/>
      <c r="C480"/>
      <c r="D480"/>
      <c r="E480"/>
      <c r="F480"/>
      <c r="G480"/>
      <c r="H480"/>
      <c r="I480"/>
      <c r="J480"/>
      <c r="K480"/>
      <c r="L480"/>
      <c r="M480"/>
      <c r="N480"/>
      <c r="O480"/>
      <c r="P480"/>
      <c r="Q480"/>
      <c r="R480"/>
      <c r="S480"/>
      <c r="T480"/>
      <c r="U480"/>
      <c r="V480"/>
      <c r="W480"/>
      <c r="X480"/>
      <c r="Y480"/>
      <c r="Z480"/>
      <c r="AA480"/>
      <c r="AB480"/>
      <c r="AC480"/>
      <c r="AD480"/>
      <c r="AG480"/>
      <c r="AH480"/>
      <c r="AI480"/>
      <c r="AJ480"/>
      <c r="AK480"/>
      <c r="AL480"/>
      <c r="AM480"/>
      <c r="AN480"/>
      <c r="AO480"/>
      <c r="AP480"/>
      <c r="AQ480"/>
    </row>
    <row r="481" spans="1:43">
      <c r="A481"/>
      <c r="B481"/>
      <c r="C481"/>
      <c r="D481"/>
      <c r="E481"/>
      <c r="F481"/>
      <c r="G481"/>
      <c r="H481"/>
      <c r="I481"/>
      <c r="J481"/>
      <c r="K481"/>
      <c r="L481"/>
      <c r="M481"/>
      <c r="N481"/>
      <c r="O481"/>
      <c r="P481"/>
      <c r="Q481"/>
      <c r="R481"/>
      <c r="S481"/>
      <c r="T481"/>
      <c r="U481"/>
      <c r="V481"/>
      <c r="W481"/>
      <c r="X481"/>
      <c r="Y481"/>
      <c r="Z481"/>
      <c r="AA481"/>
      <c r="AB481"/>
      <c r="AC481"/>
      <c r="AD481"/>
      <c r="AG481"/>
      <c r="AH481"/>
      <c r="AI481"/>
      <c r="AJ481"/>
      <c r="AK481"/>
      <c r="AL481"/>
      <c r="AM481"/>
      <c r="AN481"/>
      <c r="AO481"/>
      <c r="AP481"/>
      <c r="AQ481"/>
    </row>
    <row r="482" spans="1:43">
      <c r="A482"/>
      <c r="B482"/>
      <c r="C482"/>
      <c r="D482"/>
      <c r="E482"/>
      <c r="F482"/>
      <c r="G482"/>
      <c r="H482"/>
      <c r="I482"/>
      <c r="J482"/>
      <c r="K482"/>
      <c r="L482"/>
      <c r="M482"/>
      <c r="N482"/>
      <c r="O482"/>
      <c r="P482"/>
      <c r="Q482"/>
      <c r="R482"/>
      <c r="S482"/>
      <c r="T482"/>
      <c r="U482"/>
      <c r="V482"/>
      <c r="W482"/>
      <c r="X482"/>
      <c r="Y482"/>
      <c r="Z482"/>
      <c r="AA482"/>
      <c r="AB482"/>
      <c r="AC482"/>
      <c r="AD482"/>
      <c r="AG482"/>
      <c r="AH482"/>
      <c r="AI482"/>
      <c r="AJ482"/>
      <c r="AK482"/>
      <c r="AL482"/>
      <c r="AM482"/>
      <c r="AN482"/>
      <c r="AO482"/>
      <c r="AP482"/>
      <c r="AQ482"/>
    </row>
    <row r="483" spans="1:43">
      <c r="A483"/>
      <c r="B483"/>
      <c r="C483"/>
      <c r="D483"/>
      <c r="E483"/>
      <c r="F483"/>
      <c r="G483"/>
      <c r="H483"/>
      <c r="I483"/>
      <c r="J483"/>
      <c r="K483"/>
      <c r="L483"/>
      <c r="M483"/>
      <c r="N483"/>
      <c r="O483"/>
      <c r="P483"/>
      <c r="Q483"/>
      <c r="R483"/>
      <c r="S483"/>
      <c r="T483"/>
      <c r="U483"/>
      <c r="V483"/>
      <c r="W483"/>
      <c r="X483"/>
      <c r="Y483"/>
      <c r="Z483"/>
      <c r="AA483"/>
      <c r="AB483"/>
      <c r="AC483"/>
      <c r="AD483"/>
      <c r="AG483"/>
      <c r="AH483"/>
      <c r="AI483"/>
      <c r="AJ483"/>
      <c r="AK483"/>
      <c r="AL483"/>
      <c r="AM483"/>
      <c r="AN483"/>
      <c r="AO483"/>
      <c r="AP483"/>
      <c r="AQ483"/>
    </row>
    <row r="484" spans="1:43">
      <c r="A484"/>
      <c r="B484"/>
      <c r="C484"/>
      <c r="D484"/>
      <c r="E484"/>
      <c r="F484"/>
      <c r="G484"/>
      <c r="H484"/>
      <c r="I484"/>
      <c r="J484"/>
      <c r="K484"/>
      <c r="L484"/>
      <c r="M484"/>
      <c r="N484"/>
      <c r="O484"/>
      <c r="P484"/>
      <c r="Q484"/>
      <c r="R484"/>
      <c r="S484"/>
      <c r="T484"/>
      <c r="U484"/>
      <c r="V484"/>
      <c r="W484"/>
      <c r="X484"/>
      <c r="Y484"/>
      <c r="Z484"/>
      <c r="AA484"/>
      <c r="AB484"/>
      <c r="AC484"/>
      <c r="AD484"/>
      <c r="AG484"/>
      <c r="AH484"/>
      <c r="AI484"/>
      <c r="AJ484"/>
      <c r="AK484"/>
      <c r="AL484"/>
      <c r="AM484"/>
      <c r="AN484"/>
      <c r="AO484"/>
      <c r="AP484"/>
      <c r="AQ484"/>
    </row>
    <row r="485" spans="1:43">
      <c r="A485"/>
      <c r="B485"/>
      <c r="C485"/>
      <c r="D485"/>
      <c r="E485"/>
      <c r="F485"/>
      <c r="G485"/>
      <c r="H485"/>
      <c r="I485"/>
      <c r="J485"/>
      <c r="K485"/>
      <c r="L485"/>
      <c r="M485"/>
      <c r="N485"/>
      <c r="O485"/>
      <c r="P485"/>
      <c r="Q485"/>
      <c r="R485"/>
      <c r="S485"/>
      <c r="T485"/>
      <c r="U485"/>
      <c r="V485"/>
      <c r="W485"/>
      <c r="X485"/>
      <c r="Y485"/>
      <c r="Z485"/>
      <c r="AA485"/>
      <c r="AB485"/>
      <c r="AC485"/>
      <c r="AD485"/>
      <c r="AG485"/>
      <c r="AH485"/>
      <c r="AI485"/>
      <c r="AJ485"/>
      <c r="AK485"/>
      <c r="AL485"/>
      <c r="AM485"/>
      <c r="AN485"/>
      <c r="AO485"/>
      <c r="AP485"/>
      <c r="AQ485"/>
    </row>
    <row r="486" spans="1:43">
      <c r="A486"/>
      <c r="B486"/>
      <c r="C486"/>
      <c r="D486"/>
      <c r="E486"/>
      <c r="F486"/>
      <c r="G486"/>
      <c r="H486"/>
      <c r="I486"/>
      <c r="J486"/>
      <c r="K486"/>
      <c r="L486"/>
      <c r="M486"/>
      <c r="N486"/>
      <c r="O486"/>
      <c r="P486"/>
      <c r="Q486"/>
      <c r="R486"/>
      <c r="S486"/>
      <c r="T486"/>
      <c r="U486"/>
      <c r="V486"/>
      <c r="W486"/>
      <c r="X486"/>
      <c r="Y486"/>
      <c r="Z486"/>
      <c r="AA486"/>
      <c r="AB486"/>
      <c r="AC486"/>
      <c r="AD486"/>
      <c r="AG486"/>
      <c r="AH486"/>
      <c r="AI486"/>
      <c r="AJ486"/>
      <c r="AK486"/>
      <c r="AL486"/>
      <c r="AM486"/>
      <c r="AN486"/>
      <c r="AO486"/>
      <c r="AP486"/>
      <c r="AQ486"/>
    </row>
    <row r="487" spans="1:43">
      <c r="A487"/>
      <c r="B487"/>
      <c r="C487"/>
      <c r="D487"/>
      <c r="E487"/>
      <c r="F487"/>
      <c r="G487"/>
      <c r="H487"/>
      <c r="I487"/>
      <c r="J487"/>
      <c r="K487"/>
      <c r="L487"/>
      <c r="M487"/>
      <c r="N487"/>
      <c r="O487"/>
      <c r="P487"/>
      <c r="Q487"/>
      <c r="R487"/>
      <c r="S487"/>
      <c r="T487"/>
      <c r="U487"/>
      <c r="V487"/>
      <c r="W487"/>
      <c r="X487"/>
      <c r="Y487"/>
      <c r="Z487"/>
      <c r="AA487"/>
      <c r="AB487"/>
      <c r="AC487"/>
      <c r="AD487"/>
      <c r="AG487"/>
      <c r="AH487"/>
      <c r="AI487"/>
      <c r="AJ487"/>
      <c r="AK487"/>
      <c r="AL487"/>
      <c r="AM487"/>
      <c r="AN487"/>
      <c r="AO487"/>
      <c r="AP487"/>
      <c r="AQ487"/>
    </row>
    <row r="488" spans="1:43">
      <c r="A488"/>
      <c r="B488"/>
      <c r="C488"/>
      <c r="D488"/>
      <c r="E488"/>
      <c r="F488"/>
      <c r="G488"/>
      <c r="H488"/>
      <c r="I488"/>
      <c r="J488"/>
      <c r="K488"/>
      <c r="L488"/>
      <c r="M488"/>
      <c r="N488"/>
      <c r="O488"/>
      <c r="P488"/>
      <c r="Q488"/>
      <c r="R488"/>
      <c r="S488"/>
      <c r="T488"/>
      <c r="U488"/>
      <c r="V488"/>
      <c r="W488"/>
      <c r="X488"/>
      <c r="Y488"/>
      <c r="Z488"/>
      <c r="AA488"/>
      <c r="AB488"/>
      <c r="AC488"/>
      <c r="AD488"/>
      <c r="AG488"/>
      <c r="AH488"/>
      <c r="AI488"/>
      <c r="AJ488"/>
      <c r="AK488"/>
      <c r="AL488"/>
      <c r="AM488"/>
      <c r="AN488"/>
      <c r="AO488"/>
      <c r="AP488"/>
      <c r="AQ488"/>
    </row>
    <row r="489" spans="1:43">
      <c r="A489"/>
      <c r="B489"/>
      <c r="C489"/>
      <c r="D489"/>
      <c r="E489"/>
      <c r="F489"/>
      <c r="G489"/>
      <c r="H489"/>
      <c r="I489"/>
      <c r="J489"/>
      <c r="K489"/>
      <c r="L489"/>
      <c r="M489"/>
      <c r="N489"/>
      <c r="O489"/>
      <c r="P489"/>
      <c r="Q489"/>
      <c r="R489"/>
      <c r="S489"/>
      <c r="T489"/>
      <c r="U489"/>
      <c r="V489"/>
      <c r="W489"/>
      <c r="X489"/>
      <c r="Y489"/>
      <c r="Z489"/>
      <c r="AA489"/>
      <c r="AB489"/>
      <c r="AC489"/>
      <c r="AD489"/>
      <c r="AG489"/>
      <c r="AH489"/>
      <c r="AI489"/>
      <c r="AJ489"/>
      <c r="AK489"/>
      <c r="AL489"/>
      <c r="AM489"/>
      <c r="AN489"/>
      <c r="AO489"/>
      <c r="AP489"/>
      <c r="AQ489"/>
    </row>
    <row r="490" spans="1:43">
      <c r="A490"/>
      <c r="B490"/>
      <c r="C490"/>
      <c r="D490"/>
      <c r="E490"/>
      <c r="F490"/>
      <c r="G490"/>
      <c r="H490"/>
      <c r="I490"/>
      <c r="J490"/>
      <c r="K490"/>
      <c r="L490"/>
      <c r="M490"/>
      <c r="N490"/>
      <c r="O490"/>
      <c r="P490"/>
      <c r="Q490"/>
      <c r="R490"/>
      <c r="S490"/>
      <c r="T490"/>
      <c r="U490"/>
      <c r="V490"/>
      <c r="W490"/>
      <c r="X490"/>
      <c r="Y490"/>
      <c r="Z490"/>
      <c r="AA490"/>
      <c r="AB490"/>
      <c r="AC490"/>
      <c r="AD490"/>
      <c r="AG490"/>
      <c r="AH490"/>
      <c r="AI490"/>
      <c r="AJ490"/>
      <c r="AK490"/>
      <c r="AL490"/>
      <c r="AM490"/>
      <c r="AN490"/>
      <c r="AO490"/>
      <c r="AP490"/>
      <c r="AQ490"/>
    </row>
    <row r="491" spans="1:43">
      <c r="A491"/>
      <c r="B491"/>
      <c r="C491"/>
      <c r="D491"/>
      <c r="E491"/>
      <c r="F491"/>
      <c r="G491"/>
      <c r="H491"/>
      <c r="I491"/>
      <c r="J491"/>
      <c r="K491"/>
      <c r="L491"/>
      <c r="M491"/>
      <c r="N491"/>
      <c r="O491"/>
      <c r="P491"/>
      <c r="Q491"/>
      <c r="R491"/>
      <c r="S491"/>
      <c r="T491"/>
      <c r="U491"/>
      <c r="V491"/>
      <c r="W491"/>
      <c r="X491"/>
      <c r="Y491"/>
      <c r="Z491"/>
      <c r="AA491"/>
      <c r="AB491"/>
      <c r="AC491"/>
      <c r="AD491"/>
      <c r="AG491"/>
      <c r="AH491"/>
      <c r="AI491"/>
      <c r="AJ491"/>
      <c r="AK491"/>
      <c r="AL491"/>
      <c r="AM491"/>
      <c r="AN491"/>
      <c r="AO491"/>
      <c r="AP491"/>
      <c r="AQ491"/>
    </row>
    <row r="492" spans="1:43">
      <c r="A492"/>
      <c r="B492"/>
      <c r="C492"/>
      <c r="D492"/>
      <c r="E492"/>
      <c r="F492"/>
      <c r="G492"/>
      <c r="H492"/>
      <c r="I492"/>
      <c r="J492"/>
      <c r="K492"/>
      <c r="L492"/>
      <c r="M492"/>
      <c r="N492"/>
      <c r="O492"/>
      <c r="P492"/>
      <c r="Q492"/>
      <c r="R492"/>
      <c r="S492"/>
      <c r="T492"/>
      <c r="U492"/>
      <c r="V492"/>
      <c r="W492"/>
      <c r="X492"/>
      <c r="Y492"/>
      <c r="Z492"/>
      <c r="AA492"/>
      <c r="AB492"/>
      <c r="AC492"/>
      <c r="AD492"/>
      <c r="AG492"/>
      <c r="AH492"/>
      <c r="AI492"/>
      <c r="AJ492"/>
      <c r="AK492"/>
      <c r="AL492"/>
      <c r="AM492"/>
      <c r="AN492"/>
      <c r="AO492"/>
      <c r="AP492"/>
      <c r="AQ492"/>
    </row>
    <row r="493" spans="1:43">
      <c r="A493"/>
      <c r="B493"/>
      <c r="C493"/>
      <c r="D493"/>
      <c r="E493"/>
      <c r="F493"/>
      <c r="G493"/>
      <c r="H493"/>
      <c r="I493"/>
      <c r="J493"/>
      <c r="K493"/>
      <c r="L493"/>
      <c r="M493"/>
      <c r="N493"/>
      <c r="O493"/>
      <c r="P493"/>
      <c r="Q493"/>
      <c r="R493"/>
      <c r="S493"/>
      <c r="T493"/>
      <c r="U493"/>
      <c r="V493"/>
      <c r="W493"/>
      <c r="X493"/>
      <c r="Y493"/>
      <c r="Z493"/>
      <c r="AA493"/>
      <c r="AB493"/>
      <c r="AC493"/>
      <c r="AD493"/>
      <c r="AG493"/>
      <c r="AH493"/>
      <c r="AI493"/>
      <c r="AJ493"/>
      <c r="AK493"/>
      <c r="AL493"/>
      <c r="AM493"/>
      <c r="AN493"/>
      <c r="AO493"/>
      <c r="AP493"/>
      <c r="AQ493"/>
    </row>
    <row r="494" spans="1:43">
      <c r="A494"/>
      <c r="B494"/>
      <c r="C494"/>
      <c r="D494"/>
      <c r="E494"/>
      <c r="F494"/>
      <c r="G494"/>
      <c r="H494"/>
      <c r="I494"/>
      <c r="J494"/>
      <c r="K494"/>
      <c r="L494"/>
      <c r="M494"/>
      <c r="N494"/>
      <c r="O494"/>
      <c r="P494"/>
      <c r="Q494"/>
      <c r="R494"/>
      <c r="S494"/>
      <c r="T494"/>
      <c r="U494"/>
      <c r="V494"/>
      <c r="W494"/>
      <c r="X494"/>
      <c r="Y494"/>
      <c r="Z494"/>
      <c r="AA494"/>
      <c r="AB494"/>
      <c r="AC494"/>
      <c r="AD494"/>
      <c r="AG494"/>
      <c r="AH494"/>
      <c r="AI494"/>
      <c r="AJ494"/>
      <c r="AK494"/>
      <c r="AL494"/>
      <c r="AM494"/>
      <c r="AN494"/>
      <c r="AO494"/>
      <c r="AP494"/>
      <c r="AQ494"/>
    </row>
    <row r="495" spans="1:43">
      <c r="A495"/>
      <c r="B495"/>
      <c r="C495"/>
      <c r="D495"/>
      <c r="E495"/>
      <c r="F495"/>
      <c r="G495"/>
      <c r="H495"/>
      <c r="I495"/>
      <c r="J495"/>
      <c r="K495"/>
      <c r="L495"/>
      <c r="M495"/>
      <c r="N495"/>
      <c r="O495"/>
      <c r="P495"/>
      <c r="Q495"/>
      <c r="R495"/>
      <c r="S495"/>
      <c r="T495"/>
      <c r="U495"/>
      <c r="V495"/>
      <c r="W495"/>
      <c r="X495"/>
      <c r="Y495"/>
      <c r="Z495"/>
      <c r="AA495"/>
      <c r="AB495"/>
      <c r="AC495"/>
      <c r="AD495"/>
      <c r="AG495"/>
      <c r="AH495"/>
      <c r="AI495"/>
      <c r="AJ495"/>
      <c r="AK495"/>
      <c r="AL495"/>
      <c r="AM495"/>
      <c r="AN495"/>
      <c r="AO495"/>
      <c r="AP495"/>
      <c r="AQ495"/>
    </row>
    <row r="496" spans="1:43">
      <c r="A496"/>
      <c r="B496"/>
      <c r="C496"/>
      <c r="D496"/>
      <c r="E496"/>
      <c r="F496"/>
      <c r="G496"/>
      <c r="H496"/>
      <c r="I496"/>
      <c r="J496"/>
      <c r="K496"/>
      <c r="L496"/>
      <c r="M496"/>
      <c r="N496"/>
      <c r="O496"/>
      <c r="P496"/>
      <c r="Q496"/>
      <c r="R496"/>
      <c r="S496"/>
      <c r="T496"/>
      <c r="U496"/>
      <c r="V496"/>
      <c r="W496"/>
      <c r="X496"/>
      <c r="Y496"/>
      <c r="Z496"/>
      <c r="AA496"/>
      <c r="AB496"/>
      <c r="AC496"/>
      <c r="AD496"/>
      <c r="AG496"/>
      <c r="AH496"/>
      <c r="AI496"/>
      <c r="AJ496"/>
      <c r="AK496"/>
      <c r="AL496"/>
      <c r="AM496"/>
      <c r="AN496"/>
      <c r="AO496"/>
      <c r="AP496"/>
      <c r="AQ496"/>
    </row>
    <row r="497" spans="1:43">
      <c r="A497"/>
      <c r="B497"/>
      <c r="C497"/>
      <c r="D497"/>
      <c r="E497"/>
      <c r="F497"/>
      <c r="G497"/>
      <c r="H497"/>
      <c r="I497"/>
      <c r="J497"/>
      <c r="K497"/>
      <c r="L497"/>
      <c r="M497"/>
      <c r="N497"/>
      <c r="O497"/>
      <c r="P497"/>
      <c r="Q497"/>
      <c r="R497"/>
      <c r="S497"/>
      <c r="T497"/>
      <c r="U497"/>
      <c r="V497"/>
      <c r="W497"/>
      <c r="X497"/>
      <c r="Y497"/>
      <c r="Z497"/>
      <c r="AA497"/>
      <c r="AB497"/>
      <c r="AC497"/>
      <c r="AD497"/>
      <c r="AG497"/>
      <c r="AH497"/>
      <c r="AI497"/>
      <c r="AJ497"/>
      <c r="AK497"/>
      <c r="AL497"/>
      <c r="AM497"/>
      <c r="AN497"/>
      <c r="AO497"/>
      <c r="AP497"/>
      <c r="AQ497"/>
    </row>
    <row r="498" spans="1:43">
      <c r="A498"/>
      <c r="B498"/>
      <c r="C498"/>
      <c r="D498"/>
      <c r="E498"/>
      <c r="F498"/>
      <c r="G498"/>
      <c r="H498"/>
      <c r="I498"/>
      <c r="J498"/>
      <c r="K498"/>
      <c r="L498"/>
      <c r="M498"/>
      <c r="N498"/>
      <c r="O498"/>
      <c r="P498"/>
      <c r="Q498"/>
      <c r="R498"/>
      <c r="S498"/>
      <c r="T498"/>
      <c r="U498"/>
      <c r="V498"/>
      <c r="W498"/>
      <c r="X498"/>
      <c r="Y498"/>
      <c r="Z498"/>
      <c r="AA498"/>
      <c r="AB498"/>
      <c r="AC498"/>
      <c r="AD498"/>
      <c r="AG498"/>
      <c r="AH498"/>
      <c r="AI498"/>
      <c r="AJ498"/>
      <c r="AK498"/>
      <c r="AL498"/>
      <c r="AM498"/>
      <c r="AN498"/>
      <c r="AO498"/>
      <c r="AP498"/>
      <c r="AQ498"/>
    </row>
    <row r="499" spans="1:43">
      <c r="A499"/>
      <c r="B499"/>
      <c r="C499"/>
      <c r="D499"/>
      <c r="E499"/>
      <c r="F499"/>
      <c r="G499"/>
      <c r="H499"/>
      <c r="I499"/>
      <c r="J499"/>
      <c r="K499"/>
      <c r="L499"/>
      <c r="M499"/>
      <c r="N499"/>
      <c r="O499"/>
      <c r="P499"/>
      <c r="Q499"/>
      <c r="R499"/>
      <c r="S499"/>
      <c r="T499"/>
      <c r="U499"/>
      <c r="V499"/>
      <c r="W499"/>
      <c r="X499"/>
      <c r="Y499"/>
      <c r="Z499"/>
      <c r="AA499"/>
      <c r="AB499"/>
      <c r="AC499"/>
      <c r="AD499"/>
      <c r="AG499"/>
      <c r="AH499"/>
      <c r="AI499"/>
      <c r="AJ499"/>
      <c r="AK499"/>
      <c r="AL499"/>
      <c r="AM499"/>
      <c r="AN499"/>
      <c r="AO499"/>
      <c r="AP499"/>
      <c r="AQ499"/>
    </row>
    <row r="500" spans="1:43">
      <c r="A500"/>
      <c r="B500"/>
      <c r="C500"/>
      <c r="D500"/>
      <c r="E500"/>
      <c r="F500"/>
      <c r="G500"/>
      <c r="H500"/>
      <c r="I500"/>
      <c r="J500"/>
      <c r="K500"/>
      <c r="L500"/>
      <c r="M500"/>
      <c r="N500"/>
      <c r="O500"/>
      <c r="P500"/>
      <c r="Q500"/>
      <c r="R500"/>
      <c r="S500"/>
      <c r="T500"/>
      <c r="U500"/>
      <c r="V500"/>
      <c r="W500"/>
      <c r="X500"/>
      <c r="Y500"/>
      <c r="Z500"/>
      <c r="AA500"/>
      <c r="AB500"/>
      <c r="AC500"/>
      <c r="AD500"/>
      <c r="AG500"/>
      <c r="AH500"/>
      <c r="AI500"/>
      <c r="AJ500"/>
      <c r="AK500"/>
      <c r="AL500"/>
      <c r="AM500"/>
      <c r="AN500"/>
      <c r="AO500"/>
      <c r="AP500"/>
      <c r="AQ500"/>
    </row>
    <row r="501" spans="1:43">
      <c r="A501"/>
      <c r="B501"/>
      <c r="C501"/>
      <c r="D501"/>
      <c r="E501"/>
      <c r="F501"/>
      <c r="G501"/>
      <c r="H501"/>
      <c r="I501"/>
      <c r="J501"/>
      <c r="K501"/>
      <c r="L501"/>
      <c r="M501"/>
      <c r="N501"/>
      <c r="O501"/>
      <c r="P501"/>
      <c r="Q501"/>
      <c r="R501"/>
      <c r="S501"/>
      <c r="T501"/>
      <c r="U501"/>
      <c r="V501"/>
      <c r="W501"/>
      <c r="X501"/>
      <c r="Y501"/>
      <c r="Z501"/>
      <c r="AA501"/>
      <c r="AB501"/>
      <c r="AC501"/>
      <c r="AD501"/>
      <c r="AG501"/>
      <c r="AH501"/>
      <c r="AI501"/>
      <c r="AJ501"/>
      <c r="AK501"/>
      <c r="AL501"/>
      <c r="AM501"/>
      <c r="AN501"/>
      <c r="AO501"/>
      <c r="AP501"/>
      <c r="AQ501"/>
    </row>
    <row r="502" spans="1:43">
      <c r="A502"/>
      <c r="B502"/>
      <c r="C502"/>
      <c r="D502"/>
      <c r="E502"/>
      <c r="F502"/>
      <c r="G502"/>
      <c r="H502"/>
      <c r="I502"/>
      <c r="J502"/>
      <c r="K502"/>
      <c r="L502"/>
      <c r="M502"/>
      <c r="N502"/>
      <c r="O502"/>
      <c r="P502"/>
      <c r="Q502"/>
      <c r="R502"/>
      <c r="S502"/>
      <c r="T502"/>
      <c r="U502"/>
      <c r="V502"/>
      <c r="W502"/>
      <c r="X502"/>
      <c r="Y502"/>
      <c r="Z502"/>
      <c r="AA502"/>
      <c r="AB502"/>
      <c r="AC502"/>
      <c r="AD502"/>
      <c r="AG502"/>
      <c r="AH502"/>
      <c r="AI502"/>
      <c r="AJ502"/>
      <c r="AK502"/>
      <c r="AL502"/>
      <c r="AM502"/>
      <c r="AN502"/>
      <c r="AO502"/>
      <c r="AP502"/>
      <c r="AQ502"/>
    </row>
    <row r="503" spans="1:43">
      <c r="A503"/>
      <c r="B503"/>
      <c r="C503"/>
      <c r="D503"/>
      <c r="E503"/>
      <c r="F503"/>
      <c r="G503"/>
      <c r="H503"/>
      <c r="I503"/>
      <c r="J503"/>
      <c r="K503"/>
      <c r="L503"/>
      <c r="M503"/>
      <c r="N503"/>
      <c r="O503"/>
      <c r="P503"/>
      <c r="Q503"/>
      <c r="R503"/>
      <c r="S503"/>
      <c r="T503"/>
      <c r="U503"/>
      <c r="V503"/>
      <c r="W503"/>
      <c r="X503"/>
      <c r="Y503"/>
      <c r="Z503"/>
      <c r="AA503"/>
      <c r="AB503"/>
      <c r="AC503"/>
      <c r="AD503"/>
      <c r="AG503"/>
      <c r="AH503"/>
      <c r="AI503"/>
      <c r="AJ503"/>
      <c r="AK503"/>
      <c r="AL503"/>
      <c r="AM503"/>
      <c r="AN503"/>
      <c r="AO503"/>
      <c r="AP503"/>
      <c r="AQ503"/>
    </row>
    <row r="504" spans="1:43">
      <c r="A504"/>
      <c r="B504"/>
      <c r="C504"/>
      <c r="D504"/>
      <c r="E504"/>
      <c r="F504"/>
      <c r="G504"/>
      <c r="H504"/>
      <c r="I504"/>
      <c r="J504"/>
      <c r="K504"/>
      <c r="L504"/>
      <c r="M504"/>
      <c r="N504"/>
      <c r="O504"/>
      <c r="P504"/>
      <c r="Q504"/>
      <c r="R504"/>
      <c r="S504"/>
      <c r="T504"/>
      <c r="U504"/>
      <c r="V504"/>
      <c r="W504"/>
      <c r="X504"/>
      <c r="Y504"/>
      <c r="Z504"/>
      <c r="AA504"/>
      <c r="AB504"/>
      <c r="AC504"/>
      <c r="AD504"/>
      <c r="AG504"/>
      <c r="AH504"/>
      <c r="AI504"/>
      <c r="AJ504"/>
      <c r="AK504"/>
      <c r="AL504"/>
      <c r="AM504"/>
      <c r="AN504"/>
      <c r="AO504"/>
      <c r="AP504"/>
      <c r="AQ504"/>
    </row>
    <row r="505" spans="1:43">
      <c r="A505"/>
      <c r="B505"/>
      <c r="C505"/>
      <c r="D505"/>
      <c r="E505"/>
      <c r="F505"/>
      <c r="G505"/>
      <c r="H505"/>
      <c r="I505"/>
      <c r="J505"/>
      <c r="K505"/>
      <c r="L505"/>
      <c r="M505"/>
      <c r="N505"/>
      <c r="O505"/>
      <c r="P505"/>
      <c r="Q505"/>
      <c r="R505"/>
      <c r="S505"/>
      <c r="T505"/>
      <c r="U505"/>
      <c r="V505"/>
      <c r="W505"/>
      <c r="X505"/>
      <c r="Y505"/>
      <c r="Z505"/>
      <c r="AA505"/>
      <c r="AB505"/>
      <c r="AC505"/>
      <c r="AD505"/>
      <c r="AG505"/>
      <c r="AH505"/>
      <c r="AI505"/>
      <c r="AJ505"/>
      <c r="AK505"/>
      <c r="AL505"/>
      <c r="AM505"/>
      <c r="AN505"/>
      <c r="AO505"/>
      <c r="AP505"/>
      <c r="AQ505"/>
    </row>
    <row r="506" spans="1:43">
      <c r="A506"/>
      <c r="B506"/>
      <c r="C506"/>
      <c r="D506"/>
      <c r="E506"/>
      <c r="F506"/>
      <c r="G506"/>
      <c r="H506"/>
      <c r="I506"/>
      <c r="J506"/>
      <c r="K506"/>
      <c r="L506"/>
      <c r="M506"/>
      <c r="N506"/>
      <c r="O506"/>
      <c r="P506"/>
      <c r="Q506"/>
      <c r="R506"/>
      <c r="S506"/>
      <c r="T506"/>
      <c r="U506"/>
      <c r="V506"/>
      <c r="W506"/>
      <c r="X506"/>
      <c r="Y506"/>
      <c r="Z506"/>
      <c r="AA506"/>
      <c r="AB506"/>
      <c r="AC506"/>
      <c r="AD506"/>
      <c r="AG506"/>
      <c r="AH506"/>
      <c r="AI506"/>
      <c r="AJ506"/>
      <c r="AK506"/>
      <c r="AL506"/>
      <c r="AM506"/>
      <c r="AN506"/>
      <c r="AO506"/>
      <c r="AP506"/>
      <c r="AQ506"/>
    </row>
    <row r="507" spans="1:43">
      <c r="A507"/>
      <c r="B507"/>
      <c r="C507"/>
      <c r="D507"/>
      <c r="E507"/>
      <c r="F507"/>
      <c r="G507"/>
      <c r="H507"/>
      <c r="I507"/>
      <c r="J507"/>
      <c r="K507"/>
      <c r="L507"/>
      <c r="M507"/>
      <c r="N507"/>
      <c r="O507"/>
      <c r="P507"/>
      <c r="Q507"/>
      <c r="R507"/>
      <c r="S507"/>
      <c r="T507"/>
      <c r="U507"/>
      <c r="V507"/>
      <c r="W507"/>
      <c r="X507"/>
      <c r="Y507"/>
      <c r="Z507"/>
      <c r="AA507"/>
      <c r="AB507"/>
      <c r="AC507"/>
      <c r="AD507"/>
      <c r="AG507"/>
      <c r="AH507"/>
      <c r="AI507"/>
      <c r="AJ507"/>
      <c r="AK507"/>
      <c r="AL507"/>
      <c r="AM507"/>
      <c r="AN507"/>
      <c r="AO507"/>
      <c r="AP507"/>
      <c r="AQ507"/>
    </row>
    <row r="508" spans="1:43">
      <c r="A508"/>
      <c r="B508"/>
      <c r="C508"/>
      <c r="D508"/>
      <c r="E508"/>
      <c r="F508"/>
      <c r="G508"/>
      <c r="H508"/>
      <c r="I508"/>
      <c r="J508"/>
      <c r="K508"/>
      <c r="L508"/>
      <c r="M508"/>
      <c r="N508"/>
      <c r="O508"/>
      <c r="P508"/>
      <c r="Q508"/>
      <c r="R508"/>
      <c r="S508"/>
      <c r="T508"/>
      <c r="U508"/>
      <c r="V508"/>
      <c r="W508"/>
      <c r="X508"/>
      <c r="Y508"/>
      <c r="Z508"/>
      <c r="AA508"/>
      <c r="AB508"/>
      <c r="AC508"/>
      <c r="AD508"/>
      <c r="AG508"/>
      <c r="AH508"/>
      <c r="AI508"/>
      <c r="AJ508"/>
      <c r="AK508"/>
      <c r="AL508"/>
      <c r="AM508"/>
      <c r="AN508"/>
      <c r="AO508"/>
      <c r="AP508"/>
      <c r="AQ508"/>
    </row>
    <row r="509" spans="1:43">
      <c r="A509"/>
      <c r="B509"/>
      <c r="C509"/>
      <c r="D509"/>
      <c r="E509"/>
      <c r="F509"/>
      <c r="G509"/>
      <c r="H509"/>
      <c r="I509"/>
      <c r="J509"/>
      <c r="K509"/>
      <c r="L509"/>
      <c r="M509"/>
      <c r="N509"/>
      <c r="O509"/>
      <c r="P509"/>
      <c r="Q509"/>
      <c r="R509"/>
      <c r="S509"/>
      <c r="T509"/>
      <c r="U509"/>
      <c r="V509"/>
      <c r="W509"/>
      <c r="X509"/>
      <c r="Y509"/>
      <c r="Z509"/>
      <c r="AA509"/>
      <c r="AB509"/>
      <c r="AC509"/>
      <c r="AD509"/>
      <c r="AG509"/>
      <c r="AH509"/>
      <c r="AI509"/>
      <c r="AJ509"/>
      <c r="AK509"/>
      <c r="AL509"/>
      <c r="AM509"/>
      <c r="AN509"/>
      <c r="AO509"/>
      <c r="AP509"/>
      <c r="AQ509"/>
    </row>
    <row r="510" spans="1:43">
      <c r="A510"/>
      <c r="B510"/>
      <c r="C510"/>
      <c r="D510"/>
      <c r="E510"/>
      <c r="F510"/>
      <c r="G510"/>
      <c r="H510"/>
      <c r="I510"/>
      <c r="J510"/>
      <c r="K510"/>
      <c r="L510"/>
      <c r="M510"/>
      <c r="N510"/>
      <c r="O510"/>
      <c r="P510"/>
      <c r="Q510"/>
      <c r="R510"/>
      <c r="S510"/>
      <c r="T510"/>
      <c r="U510"/>
      <c r="V510"/>
      <c r="W510"/>
      <c r="X510"/>
      <c r="Y510"/>
      <c r="Z510"/>
      <c r="AA510"/>
      <c r="AB510"/>
      <c r="AC510"/>
      <c r="AD510"/>
      <c r="AG510"/>
      <c r="AH510"/>
      <c r="AI510"/>
      <c r="AJ510"/>
      <c r="AK510"/>
      <c r="AL510"/>
      <c r="AM510"/>
      <c r="AN510"/>
      <c r="AO510"/>
      <c r="AP510"/>
      <c r="AQ510"/>
    </row>
    <row r="511" spans="1:43">
      <c r="A511"/>
      <c r="B511"/>
      <c r="C511"/>
      <c r="D511"/>
      <c r="E511"/>
      <c r="F511"/>
      <c r="G511"/>
      <c r="H511"/>
      <c r="I511"/>
      <c r="J511"/>
      <c r="K511"/>
      <c r="L511"/>
      <c r="M511"/>
      <c r="N511"/>
      <c r="O511"/>
      <c r="P511"/>
      <c r="Q511"/>
      <c r="R511"/>
      <c r="S511"/>
      <c r="T511"/>
      <c r="U511"/>
      <c r="V511"/>
      <c r="W511"/>
      <c r="X511"/>
      <c r="Y511"/>
      <c r="Z511"/>
      <c r="AA511"/>
      <c r="AB511"/>
      <c r="AC511"/>
      <c r="AD511"/>
      <c r="AG511"/>
      <c r="AH511"/>
      <c r="AI511"/>
      <c r="AJ511"/>
      <c r="AK511"/>
      <c r="AL511"/>
      <c r="AM511"/>
      <c r="AN511"/>
      <c r="AO511"/>
      <c r="AP511"/>
      <c r="AQ511"/>
    </row>
    <row r="512" spans="1:43">
      <c r="A512"/>
      <c r="B512"/>
      <c r="C512"/>
      <c r="D512"/>
      <c r="E512"/>
      <c r="F512"/>
      <c r="G512"/>
      <c r="H512"/>
      <c r="I512"/>
      <c r="J512"/>
      <c r="K512"/>
      <c r="L512"/>
      <c r="M512"/>
      <c r="N512"/>
      <c r="O512"/>
      <c r="P512"/>
      <c r="Q512"/>
      <c r="R512"/>
      <c r="S512"/>
      <c r="T512"/>
      <c r="U512"/>
      <c r="V512"/>
      <c r="W512"/>
      <c r="X512"/>
      <c r="Y512"/>
      <c r="Z512"/>
      <c r="AA512"/>
      <c r="AB512"/>
      <c r="AC512"/>
      <c r="AD512"/>
      <c r="AG512"/>
      <c r="AH512"/>
      <c r="AI512"/>
      <c r="AJ512"/>
      <c r="AK512"/>
      <c r="AL512"/>
      <c r="AM512"/>
      <c r="AN512"/>
      <c r="AO512"/>
      <c r="AP512"/>
      <c r="AQ512"/>
    </row>
    <row r="513" spans="1:43">
      <c r="A513"/>
      <c r="B513"/>
      <c r="C513"/>
      <c r="D513"/>
      <c r="E513"/>
      <c r="F513"/>
      <c r="G513"/>
      <c r="H513"/>
      <c r="I513"/>
      <c r="J513"/>
      <c r="K513"/>
      <c r="L513"/>
      <c r="M513"/>
      <c r="N513"/>
      <c r="O513"/>
      <c r="P513"/>
      <c r="Q513"/>
      <c r="R513"/>
      <c r="S513"/>
      <c r="T513"/>
      <c r="U513"/>
      <c r="V513"/>
      <c r="W513"/>
      <c r="X513"/>
      <c r="Y513"/>
      <c r="Z513"/>
      <c r="AA513"/>
      <c r="AB513"/>
      <c r="AC513"/>
      <c r="AD513"/>
      <c r="AG513"/>
      <c r="AH513"/>
      <c r="AI513"/>
      <c r="AJ513"/>
      <c r="AK513"/>
      <c r="AL513"/>
      <c r="AM513"/>
      <c r="AN513"/>
      <c r="AO513"/>
      <c r="AP513"/>
      <c r="AQ513"/>
    </row>
    <row r="514" spans="1:43">
      <c r="A514"/>
      <c r="B514"/>
      <c r="C514"/>
      <c r="D514"/>
      <c r="E514"/>
      <c r="F514"/>
      <c r="G514"/>
      <c r="H514"/>
      <c r="I514"/>
      <c r="J514"/>
      <c r="K514"/>
      <c r="L514"/>
      <c r="M514"/>
      <c r="N514"/>
      <c r="O514"/>
      <c r="P514"/>
      <c r="Q514"/>
      <c r="R514"/>
      <c r="S514"/>
      <c r="T514"/>
      <c r="U514"/>
      <c r="V514"/>
      <c r="W514"/>
      <c r="X514"/>
      <c r="Y514"/>
      <c r="Z514"/>
      <c r="AA514"/>
      <c r="AB514"/>
      <c r="AC514"/>
      <c r="AD514"/>
      <c r="AG514"/>
      <c r="AH514"/>
      <c r="AI514"/>
      <c r="AJ514"/>
      <c r="AK514"/>
      <c r="AL514"/>
      <c r="AM514"/>
      <c r="AN514"/>
      <c r="AO514"/>
      <c r="AP514"/>
      <c r="AQ514"/>
    </row>
  </sheetData>
  <autoFilter ref="A5:AF65" xr:uid="{5913C904-001F-4719-9CB5-C2CEFEC5008D}"/>
  <pageMargins left="0.51181102362204722" right="0.31496062992125984" top="0.55118110236220474" bottom="0.74803149606299213" header="0.31496062992125984" footer="0.31496062992125984"/>
  <pageSetup paperSize="8" scale="42" fitToHeight="7" orientation="landscape" r:id="rId1"/>
  <headerFooter>
    <oddFooter>&amp;L&amp;F&amp;C&amp;A&amp;RPage  &amp;P of &amp;N</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9C5F0-BBA5-4D15-ACA5-E06425FEBCE4}">
  <sheetPr codeName="Sheet31">
    <tabColor rgb="FFF371F3"/>
    <pageSetUpPr fitToPage="1"/>
  </sheetPr>
  <dimension ref="A1:L232"/>
  <sheetViews>
    <sheetView zoomScaleNormal="100" workbookViewId="0"/>
  </sheetViews>
  <sheetFormatPr defaultRowHeight="12.5"/>
  <cols>
    <col min="1" max="1" width="20.54296875" customWidth="1"/>
    <col min="2" max="2" width="19.54296875" customWidth="1"/>
    <col min="3" max="4" width="19.453125" customWidth="1"/>
    <col min="5" max="5" width="25.54296875" hidden="1" customWidth="1"/>
    <col min="6" max="6" width="19.453125" customWidth="1"/>
    <col min="7" max="7" width="13.453125" customWidth="1"/>
  </cols>
  <sheetData>
    <row r="1" spans="1:7" ht="25">
      <c r="A1" s="91" t="s">
        <v>2630</v>
      </c>
    </row>
    <row r="2" spans="1:7">
      <c r="A2" s="66"/>
      <c r="B2" s="83"/>
      <c r="C2" s="83"/>
      <c r="D2" s="83"/>
      <c r="E2" s="83"/>
      <c r="F2" s="83"/>
    </row>
    <row r="3" spans="1:7" ht="18" customHeight="1">
      <c r="A3" s="374" t="s">
        <v>2631</v>
      </c>
      <c r="B3" s="83"/>
      <c r="C3" s="83"/>
      <c r="D3" s="83"/>
      <c r="E3" s="83"/>
      <c r="F3" s="83"/>
    </row>
    <row r="4" spans="1:7" ht="34.5" customHeight="1">
      <c r="A4" s="612" t="s">
        <v>2634</v>
      </c>
      <c r="B4" s="612"/>
      <c r="C4" s="612"/>
      <c r="D4" s="612"/>
      <c r="E4" s="612"/>
      <c r="F4" s="612"/>
    </row>
    <row r="5" spans="1:7">
      <c r="A5" s="66"/>
      <c r="B5" s="83"/>
      <c r="C5" s="83"/>
      <c r="D5" s="83"/>
      <c r="E5" s="83"/>
      <c r="F5" s="83"/>
    </row>
    <row r="6" spans="1:7" ht="26">
      <c r="A6" s="87" t="s">
        <v>2629</v>
      </c>
      <c r="B6" s="92">
        <v>2019</v>
      </c>
      <c r="C6" s="92">
        <v>2020</v>
      </c>
      <c r="D6" s="92" t="s">
        <v>2632</v>
      </c>
      <c r="E6" s="93" t="s">
        <v>2635</v>
      </c>
      <c r="F6" s="92" t="s">
        <v>13</v>
      </c>
    </row>
    <row r="7" spans="1:7" ht="13">
      <c r="A7" s="66" t="s">
        <v>640</v>
      </c>
      <c r="B7" s="84">
        <v>-6784494.1399999997</v>
      </c>
      <c r="C7" s="84">
        <v>-6088142.4499999993</v>
      </c>
      <c r="D7" s="84">
        <v>-8475843.9600000009</v>
      </c>
      <c r="E7" s="84">
        <v>0</v>
      </c>
      <c r="F7" s="85">
        <v>-21348480.550000001</v>
      </c>
      <c r="G7" s="25"/>
    </row>
    <row r="8" spans="1:7" ht="13">
      <c r="A8" s="66" t="s">
        <v>649</v>
      </c>
      <c r="B8" s="84">
        <v>-175978.37373167998</v>
      </c>
      <c r="C8" s="84">
        <v>-354949.07843937009</v>
      </c>
      <c r="D8" s="84">
        <v>-1331207.6005967113</v>
      </c>
      <c r="E8" s="84">
        <v>0</v>
      </c>
      <c r="F8" s="85">
        <v>-1862135.0527677613</v>
      </c>
    </row>
    <row r="9" spans="1:7" ht="13">
      <c r="A9" s="66" t="s">
        <v>650</v>
      </c>
      <c r="B9" s="84">
        <v>-230122.99325886925</v>
      </c>
      <c r="C9" s="84">
        <v>-387320.81218401279</v>
      </c>
      <c r="D9" s="84">
        <v>-759601.71160528564</v>
      </c>
      <c r="E9" s="84">
        <v>0</v>
      </c>
      <c r="F9" s="85">
        <v>-1377045.5170481675</v>
      </c>
    </row>
    <row r="10" spans="1:7" ht="13">
      <c r="A10" s="66" t="s">
        <v>651</v>
      </c>
      <c r="B10" s="84">
        <v>-1028.2835486242245</v>
      </c>
      <c r="C10" s="84">
        <v>-22430.850410722025</v>
      </c>
      <c r="D10" s="84">
        <v>-5584.3042066671114</v>
      </c>
      <c r="E10" s="84">
        <v>0</v>
      </c>
      <c r="F10" s="85">
        <v>-29043.438166013362</v>
      </c>
    </row>
    <row r="11" spans="1:7" ht="13">
      <c r="A11" s="66" t="s">
        <v>652</v>
      </c>
      <c r="B11" s="84">
        <v>0</v>
      </c>
      <c r="C11" s="84">
        <v>0</v>
      </c>
      <c r="D11" s="84">
        <v>0</v>
      </c>
      <c r="E11" s="84">
        <v>0</v>
      </c>
      <c r="F11" s="85">
        <v>0</v>
      </c>
    </row>
    <row r="12" spans="1:7" ht="13">
      <c r="A12" s="66" t="s">
        <v>653</v>
      </c>
      <c r="B12" s="84">
        <v>-35893.854363102961</v>
      </c>
      <c r="C12" s="84">
        <v>-23803.948605143847</v>
      </c>
      <c r="D12" s="84">
        <v>-25847.704798454761</v>
      </c>
      <c r="E12" s="84">
        <v>0</v>
      </c>
      <c r="F12" s="85">
        <v>-85545.507766701572</v>
      </c>
    </row>
    <row r="13" spans="1:7" ht="13">
      <c r="A13" s="66" t="s">
        <v>654</v>
      </c>
      <c r="B13" s="84">
        <v>-92208.075137553198</v>
      </c>
      <c r="C13" s="84">
        <v>-91501.868952099598</v>
      </c>
      <c r="D13" s="84">
        <v>-55938.946461205604</v>
      </c>
      <c r="E13" s="84">
        <v>0</v>
      </c>
      <c r="F13" s="85">
        <v>-239648.8905508584</v>
      </c>
    </row>
    <row r="14" spans="1:7" ht="13">
      <c r="A14" s="66" t="s">
        <v>655</v>
      </c>
      <c r="B14" s="84">
        <v>-2809861.5302139306</v>
      </c>
      <c r="C14" s="84">
        <v>-2365223.7186570805</v>
      </c>
      <c r="D14" s="84">
        <v>-3734188.9515456436</v>
      </c>
      <c r="E14" s="84">
        <v>0</v>
      </c>
      <c r="F14" s="85">
        <v>-8909274.2004166543</v>
      </c>
    </row>
    <row r="15" spans="1:7" ht="13">
      <c r="A15" s="66" t="s">
        <v>656</v>
      </c>
      <c r="B15" s="84">
        <v>-711919.46735524188</v>
      </c>
      <c r="C15" s="84">
        <v>-713542.98756972875</v>
      </c>
      <c r="D15" s="84">
        <v>-1328809.3425214163</v>
      </c>
      <c r="E15" s="84">
        <v>0</v>
      </c>
      <c r="F15" s="85">
        <v>-2754271.7974463869</v>
      </c>
    </row>
    <row r="16" spans="1:7" ht="13">
      <c r="A16" s="66" t="s">
        <v>657</v>
      </c>
      <c r="B16" s="84">
        <v>-4199307.5978770517</v>
      </c>
      <c r="C16" s="84">
        <v>-4175316.8217573767</v>
      </c>
      <c r="D16" s="84">
        <v>-4565969.591426285</v>
      </c>
      <c r="E16" s="84">
        <v>0</v>
      </c>
      <c r="F16" s="85">
        <v>-12940594.011060713</v>
      </c>
    </row>
    <row r="17" spans="1:6" ht="13">
      <c r="A17" s="66" t="s">
        <v>658</v>
      </c>
      <c r="B17" s="84">
        <v>-2504649.4410457541</v>
      </c>
      <c r="C17" s="84">
        <v>-1630580.7862340808</v>
      </c>
      <c r="D17" s="84">
        <v>-2746609.0854710098</v>
      </c>
      <c r="E17" s="84">
        <v>0</v>
      </c>
      <c r="F17" s="85">
        <v>-6881839.3127508443</v>
      </c>
    </row>
    <row r="18" spans="1:6" ht="13">
      <c r="A18" s="66" t="s">
        <v>641</v>
      </c>
      <c r="B18" s="84">
        <v>0</v>
      </c>
      <c r="C18" s="84">
        <v>0</v>
      </c>
      <c r="D18" s="84">
        <v>0</v>
      </c>
      <c r="E18" s="84">
        <v>0</v>
      </c>
      <c r="F18" s="85">
        <v>0</v>
      </c>
    </row>
    <row r="19" spans="1:6" ht="13">
      <c r="A19" s="66" t="s">
        <v>659</v>
      </c>
      <c r="B19" s="84">
        <v>-38735.068370468667</v>
      </c>
      <c r="C19" s="84">
        <v>-85632.640634001073</v>
      </c>
      <c r="D19" s="84">
        <v>-137338.66015371369</v>
      </c>
      <c r="E19" s="84">
        <v>0</v>
      </c>
      <c r="F19" s="85">
        <v>-261706.36915818343</v>
      </c>
    </row>
    <row r="20" spans="1:6" ht="13">
      <c r="A20" s="66" t="s">
        <v>660</v>
      </c>
      <c r="B20" s="84">
        <v>-69995.035359364076</v>
      </c>
      <c r="C20" s="84">
        <v>-56385.346183356807</v>
      </c>
      <c r="D20" s="84">
        <v>-68955.754599879481</v>
      </c>
      <c r="E20" s="84">
        <v>0</v>
      </c>
      <c r="F20" s="85">
        <v>-195336.13614260039</v>
      </c>
    </row>
    <row r="21" spans="1:6" ht="13">
      <c r="A21" s="66" t="s">
        <v>661</v>
      </c>
      <c r="B21" s="84">
        <v>-103193.87844684582</v>
      </c>
      <c r="C21" s="84">
        <v>-111852.24314952374</v>
      </c>
      <c r="D21" s="84">
        <v>-177089.32218689536</v>
      </c>
      <c r="E21" s="84">
        <v>0</v>
      </c>
      <c r="F21" s="85">
        <v>-392135.4437832649</v>
      </c>
    </row>
    <row r="22" spans="1:6" ht="13">
      <c r="A22" s="66" t="s">
        <v>662</v>
      </c>
      <c r="B22" s="84">
        <v>0</v>
      </c>
      <c r="C22" s="84">
        <v>0</v>
      </c>
      <c r="D22" s="84">
        <v>0</v>
      </c>
      <c r="E22" s="84">
        <v>0</v>
      </c>
      <c r="F22" s="85">
        <v>0</v>
      </c>
    </row>
    <row r="23" spans="1:6" ht="13">
      <c r="A23" s="66" t="s">
        <v>663</v>
      </c>
      <c r="B23" s="84">
        <v>-1911.7113576788727</v>
      </c>
      <c r="C23" s="84">
        <v>-8153.2272550694433</v>
      </c>
      <c r="D23" s="84">
        <v>-1877.6962317448447</v>
      </c>
      <c r="E23" s="84">
        <v>0</v>
      </c>
      <c r="F23" s="85">
        <v>-11942.634844493161</v>
      </c>
    </row>
    <row r="24" spans="1:6" ht="13">
      <c r="A24" s="66" t="s">
        <v>664</v>
      </c>
      <c r="B24" s="84">
        <v>-4902.5285872124341</v>
      </c>
      <c r="C24" s="84">
        <v>-40321.356071366637</v>
      </c>
      <c r="D24" s="84">
        <v>-47073.562487651521</v>
      </c>
      <c r="E24" s="84">
        <v>0</v>
      </c>
      <c r="F24" s="85">
        <v>-92297.447146230596</v>
      </c>
    </row>
    <row r="25" spans="1:6" ht="13">
      <c r="A25" s="66" t="s">
        <v>665</v>
      </c>
      <c r="B25" s="84">
        <v>-17999.256248898793</v>
      </c>
      <c r="C25" s="84">
        <v>-7139.6273406833716</v>
      </c>
      <c r="D25" s="84">
        <v>-41641.96449382876</v>
      </c>
      <c r="E25" s="84">
        <v>0</v>
      </c>
      <c r="F25" s="85">
        <v>-66780.848083410921</v>
      </c>
    </row>
    <row r="26" spans="1:6" ht="13">
      <c r="A26" s="66" t="s">
        <v>666</v>
      </c>
      <c r="B26" s="84">
        <v>0</v>
      </c>
      <c r="C26" s="84">
        <v>0</v>
      </c>
      <c r="D26" s="84">
        <v>0</v>
      </c>
      <c r="E26" s="84">
        <v>0</v>
      </c>
      <c r="F26" s="85">
        <v>0</v>
      </c>
    </row>
    <row r="27" spans="1:6" ht="13">
      <c r="A27" s="66" t="s">
        <v>667</v>
      </c>
      <c r="B27" s="84">
        <v>0</v>
      </c>
      <c r="C27" s="84">
        <v>0</v>
      </c>
      <c r="D27" s="84">
        <v>0</v>
      </c>
      <c r="E27" s="84">
        <v>0</v>
      </c>
      <c r="F27" s="85">
        <v>0</v>
      </c>
    </row>
    <row r="28" spans="1:6" ht="13">
      <c r="A28" s="66" t="s">
        <v>668</v>
      </c>
      <c r="B28" s="84">
        <v>0</v>
      </c>
      <c r="C28" s="84">
        <v>0</v>
      </c>
      <c r="D28" s="84">
        <v>0</v>
      </c>
      <c r="E28" s="84">
        <v>0</v>
      </c>
      <c r="F28" s="85">
        <v>0</v>
      </c>
    </row>
    <row r="29" spans="1:6" ht="13">
      <c r="A29" s="66" t="s">
        <v>642</v>
      </c>
      <c r="B29" s="84">
        <v>0</v>
      </c>
      <c r="C29" s="84">
        <v>0</v>
      </c>
      <c r="D29" s="84">
        <v>0</v>
      </c>
      <c r="E29" s="84">
        <v>0</v>
      </c>
      <c r="F29" s="85">
        <v>0</v>
      </c>
    </row>
    <row r="30" spans="1:6" ht="13">
      <c r="A30" s="66" t="s">
        <v>669</v>
      </c>
      <c r="B30" s="84">
        <v>0</v>
      </c>
      <c r="C30" s="84">
        <v>0</v>
      </c>
      <c r="D30" s="84">
        <v>0</v>
      </c>
      <c r="E30" s="84">
        <v>0</v>
      </c>
      <c r="F30" s="85">
        <v>0</v>
      </c>
    </row>
    <row r="31" spans="1:6" ht="13">
      <c r="A31" s="66" t="s">
        <v>670</v>
      </c>
      <c r="B31" s="84">
        <v>0</v>
      </c>
      <c r="C31" s="84">
        <v>0</v>
      </c>
      <c r="D31" s="84">
        <v>0</v>
      </c>
      <c r="E31" s="84">
        <v>0</v>
      </c>
      <c r="F31" s="85">
        <v>0</v>
      </c>
    </row>
    <row r="32" spans="1:6" ht="13">
      <c r="A32" s="66" t="s">
        <v>671</v>
      </c>
      <c r="B32" s="84">
        <v>0</v>
      </c>
      <c r="C32" s="84">
        <v>0</v>
      </c>
      <c r="D32" s="84">
        <v>0</v>
      </c>
      <c r="E32" s="84">
        <v>0</v>
      </c>
      <c r="F32" s="85">
        <v>0</v>
      </c>
    </row>
    <row r="33" spans="1:6" ht="13">
      <c r="A33" s="66" t="s">
        <v>672</v>
      </c>
      <c r="B33" s="84">
        <v>0</v>
      </c>
      <c r="C33" s="84">
        <v>0</v>
      </c>
      <c r="D33" s="84">
        <v>0</v>
      </c>
      <c r="E33" s="84">
        <v>0</v>
      </c>
      <c r="F33" s="85">
        <v>0</v>
      </c>
    </row>
    <row r="34" spans="1:6" ht="13">
      <c r="A34" s="66" t="s">
        <v>673</v>
      </c>
      <c r="B34" s="84">
        <v>0</v>
      </c>
      <c r="C34" s="84">
        <v>0</v>
      </c>
      <c r="D34" s="84">
        <v>0</v>
      </c>
      <c r="E34" s="84">
        <v>0</v>
      </c>
      <c r="F34" s="85">
        <v>0</v>
      </c>
    </row>
    <row r="35" spans="1:6" ht="13">
      <c r="A35" s="66" t="s">
        <v>674</v>
      </c>
      <c r="B35" s="84">
        <v>0</v>
      </c>
      <c r="C35" s="84">
        <v>0</v>
      </c>
      <c r="D35" s="84">
        <v>0</v>
      </c>
      <c r="E35" s="84">
        <v>0</v>
      </c>
      <c r="F35" s="85">
        <v>0</v>
      </c>
    </row>
    <row r="36" spans="1:6" ht="13">
      <c r="A36" s="66" t="s">
        <v>675</v>
      </c>
      <c r="B36" s="84">
        <v>0</v>
      </c>
      <c r="C36" s="84">
        <v>0</v>
      </c>
      <c r="D36" s="84">
        <v>0</v>
      </c>
      <c r="E36" s="84">
        <v>0</v>
      </c>
      <c r="F36" s="85">
        <v>0</v>
      </c>
    </row>
    <row r="37" spans="1:6" ht="13">
      <c r="A37" s="66" t="s">
        <v>676</v>
      </c>
      <c r="B37" s="84">
        <v>0</v>
      </c>
      <c r="C37" s="84">
        <v>0</v>
      </c>
      <c r="D37" s="84">
        <v>0</v>
      </c>
      <c r="E37" s="84">
        <v>0</v>
      </c>
      <c r="F37" s="85">
        <v>0</v>
      </c>
    </row>
    <row r="38" spans="1:6" ht="13">
      <c r="A38" s="66" t="s">
        <v>677</v>
      </c>
      <c r="B38" s="84">
        <v>0</v>
      </c>
      <c r="C38" s="84">
        <v>0</v>
      </c>
      <c r="D38" s="84">
        <v>0</v>
      </c>
      <c r="E38" s="84">
        <v>0</v>
      </c>
      <c r="F38" s="85">
        <v>0</v>
      </c>
    </row>
    <row r="39" spans="1:6" ht="13">
      <c r="A39" s="66" t="s">
        <v>678</v>
      </c>
      <c r="B39" s="84">
        <v>0</v>
      </c>
      <c r="C39" s="84">
        <v>0</v>
      </c>
      <c r="D39" s="84">
        <v>0</v>
      </c>
      <c r="E39" s="84">
        <v>0</v>
      </c>
      <c r="F39" s="85">
        <v>0</v>
      </c>
    </row>
    <row r="40" spans="1:6" ht="13">
      <c r="A40" s="66" t="s">
        <v>643</v>
      </c>
      <c r="B40" s="84">
        <v>0</v>
      </c>
      <c r="C40" s="84">
        <v>0</v>
      </c>
      <c r="D40" s="84">
        <v>0</v>
      </c>
      <c r="E40" s="84">
        <v>0</v>
      </c>
      <c r="F40" s="85">
        <v>0</v>
      </c>
    </row>
    <row r="41" spans="1:6" ht="13">
      <c r="A41" s="66" t="s">
        <v>679</v>
      </c>
      <c r="B41" s="84">
        <v>0</v>
      </c>
      <c r="C41" s="84">
        <v>0</v>
      </c>
      <c r="D41" s="84">
        <v>0</v>
      </c>
      <c r="E41" s="84">
        <v>0</v>
      </c>
      <c r="F41" s="85">
        <v>0</v>
      </c>
    </row>
    <row r="42" spans="1:6" ht="13">
      <c r="A42" s="66" t="s">
        <v>680</v>
      </c>
      <c r="B42" s="84">
        <v>0</v>
      </c>
      <c r="C42" s="84">
        <v>0</v>
      </c>
      <c r="D42" s="84">
        <v>0</v>
      </c>
      <c r="E42" s="84">
        <v>0</v>
      </c>
      <c r="F42" s="85">
        <v>0</v>
      </c>
    </row>
    <row r="43" spans="1:6" ht="13">
      <c r="A43" s="66" t="s">
        <v>681</v>
      </c>
      <c r="B43" s="84">
        <v>0</v>
      </c>
      <c r="C43" s="84">
        <v>0</v>
      </c>
      <c r="D43" s="84">
        <v>0</v>
      </c>
      <c r="E43" s="84">
        <v>0</v>
      </c>
      <c r="F43" s="85">
        <v>0</v>
      </c>
    </row>
    <row r="44" spans="1:6" ht="13">
      <c r="A44" s="66" t="s">
        <v>682</v>
      </c>
      <c r="B44" s="84">
        <v>0</v>
      </c>
      <c r="C44" s="84">
        <v>0</v>
      </c>
      <c r="D44" s="84">
        <v>0</v>
      </c>
      <c r="E44" s="84">
        <v>0</v>
      </c>
      <c r="F44" s="85">
        <v>0</v>
      </c>
    </row>
    <row r="45" spans="1:6" ht="13">
      <c r="A45" s="66" t="s">
        <v>644</v>
      </c>
      <c r="B45" s="84">
        <v>0</v>
      </c>
      <c r="C45" s="84">
        <v>0</v>
      </c>
      <c r="D45" s="84">
        <v>0</v>
      </c>
      <c r="E45" s="84">
        <v>0</v>
      </c>
      <c r="F45" s="85">
        <v>0</v>
      </c>
    </row>
    <row r="46" spans="1:6" ht="13">
      <c r="A46" s="66" t="s">
        <v>645</v>
      </c>
      <c r="B46" s="84">
        <v>0</v>
      </c>
      <c r="C46" s="84">
        <v>0</v>
      </c>
      <c r="D46" s="84">
        <v>0</v>
      </c>
      <c r="E46" s="84">
        <v>0</v>
      </c>
      <c r="F46" s="85">
        <v>0</v>
      </c>
    </row>
    <row r="47" spans="1:6" ht="13">
      <c r="A47" s="66" t="s">
        <v>646</v>
      </c>
      <c r="B47" s="84">
        <v>-725446.91410631652</v>
      </c>
      <c r="C47" s="84">
        <v>-253954.03968600574</v>
      </c>
      <c r="D47" s="84">
        <v>-156924.58688472444</v>
      </c>
      <c r="E47" s="84">
        <v>0</v>
      </c>
      <c r="F47" s="85">
        <v>-1136325.5406770466</v>
      </c>
    </row>
    <row r="48" spans="1:6" ht="13">
      <c r="A48" s="66" t="s">
        <v>647</v>
      </c>
      <c r="B48" s="84">
        <v>0</v>
      </c>
      <c r="C48" s="84">
        <v>0</v>
      </c>
      <c r="D48" s="84">
        <v>0</v>
      </c>
      <c r="E48" s="84">
        <v>0</v>
      </c>
      <c r="F48" s="85">
        <v>0</v>
      </c>
    </row>
    <row r="49" spans="1:6" ht="13">
      <c r="A49" s="66" t="s">
        <v>648</v>
      </c>
      <c r="B49" s="84">
        <v>0</v>
      </c>
      <c r="C49" s="84">
        <v>0</v>
      </c>
      <c r="D49" s="84">
        <v>0</v>
      </c>
      <c r="E49" s="84">
        <v>0</v>
      </c>
      <c r="F49" s="85">
        <v>0</v>
      </c>
    </row>
    <row r="50" spans="1:6" ht="13">
      <c r="A50" s="66" t="s">
        <v>526</v>
      </c>
      <c r="B50" s="84">
        <v>-19540003.689999998</v>
      </c>
      <c r="C50" s="84">
        <v>-18755961.739999998</v>
      </c>
      <c r="D50" s="84">
        <v>-28357083.969999995</v>
      </c>
      <c r="E50" s="84">
        <v>0</v>
      </c>
      <c r="F50" s="85">
        <v>-66653049.399999991</v>
      </c>
    </row>
    <row r="51" spans="1:6" ht="13">
      <c r="A51" s="66" t="s">
        <v>535</v>
      </c>
      <c r="B51" s="84">
        <v>-519.6</v>
      </c>
      <c r="C51" s="84">
        <v>-25893.399999999998</v>
      </c>
      <c r="D51" s="84">
        <v>-191126.19999999998</v>
      </c>
      <c r="E51" s="84">
        <v>0</v>
      </c>
      <c r="F51" s="85">
        <v>-217539.19999999998</v>
      </c>
    </row>
    <row r="52" spans="1:6" ht="13">
      <c r="A52" s="66" t="s">
        <v>536</v>
      </c>
      <c r="B52" s="84">
        <v>-25364.205684067063</v>
      </c>
      <c r="C52" s="84">
        <v>-25610.593265470634</v>
      </c>
      <c r="D52" s="84">
        <v>-147851.92322570176</v>
      </c>
      <c r="E52" s="84">
        <v>0</v>
      </c>
      <c r="F52" s="85">
        <v>-198826.72217523947</v>
      </c>
    </row>
    <row r="53" spans="1:6" ht="13">
      <c r="A53" s="66" t="s">
        <v>537</v>
      </c>
      <c r="B53" s="84">
        <v>0</v>
      </c>
      <c r="C53" s="84">
        <v>0</v>
      </c>
      <c r="D53" s="84">
        <v>0</v>
      </c>
      <c r="E53" s="84">
        <v>0</v>
      </c>
      <c r="F53" s="85">
        <v>0</v>
      </c>
    </row>
    <row r="54" spans="1:6" ht="13">
      <c r="A54" s="66" t="s">
        <v>538</v>
      </c>
      <c r="B54" s="84">
        <v>0</v>
      </c>
      <c r="C54" s="84">
        <v>0</v>
      </c>
      <c r="D54" s="84">
        <v>0</v>
      </c>
      <c r="E54" s="84">
        <v>0</v>
      </c>
      <c r="F54" s="85">
        <v>0</v>
      </c>
    </row>
    <row r="55" spans="1:6" ht="13">
      <c r="A55" s="66" t="s">
        <v>539</v>
      </c>
      <c r="B55" s="84">
        <v>-41231.658662572518</v>
      </c>
      <c r="C55" s="84">
        <v>-84440.843031121913</v>
      </c>
      <c r="D55" s="84">
        <v>-19934.774997067863</v>
      </c>
      <c r="E55" s="84">
        <v>0</v>
      </c>
      <c r="F55" s="85">
        <v>-145607.27669076229</v>
      </c>
    </row>
    <row r="56" spans="1:6" ht="13">
      <c r="A56" s="66" t="s">
        <v>540</v>
      </c>
      <c r="B56" s="84">
        <v>-139699.44413465197</v>
      </c>
      <c r="C56" s="84">
        <v>-228617.5562977074</v>
      </c>
      <c r="D56" s="84">
        <v>-149563.93543963143</v>
      </c>
      <c r="E56" s="84">
        <v>0</v>
      </c>
      <c r="F56" s="85">
        <v>-517880.93587199086</v>
      </c>
    </row>
    <row r="57" spans="1:6" ht="13">
      <c r="A57" s="66" t="s">
        <v>541</v>
      </c>
      <c r="B57" s="84">
        <v>-1142331.1190875177</v>
      </c>
      <c r="C57" s="84">
        <v>-969716.08981755655</v>
      </c>
      <c r="D57" s="84">
        <v>-1849276.5238317393</v>
      </c>
      <c r="E57" s="84">
        <v>0</v>
      </c>
      <c r="F57" s="85">
        <v>-3961323.7327368138</v>
      </c>
    </row>
    <row r="58" spans="1:6" ht="13">
      <c r="A58" s="66" t="s">
        <v>542</v>
      </c>
      <c r="B58" s="84">
        <v>-214036.79621384546</v>
      </c>
      <c r="C58" s="84">
        <v>-467367.14346435561</v>
      </c>
      <c r="D58" s="84">
        <v>-1006222.4083511288</v>
      </c>
      <c r="E58" s="84">
        <v>0</v>
      </c>
      <c r="F58" s="85">
        <v>-1687626.3480293299</v>
      </c>
    </row>
    <row r="59" spans="1:6" ht="13">
      <c r="A59" s="66" t="s">
        <v>543</v>
      </c>
      <c r="B59" s="84">
        <v>-135362.14416500207</v>
      </c>
      <c r="C59" s="84">
        <v>-90588.403471370955</v>
      </c>
      <c r="D59" s="84">
        <v>-21097.193951415749</v>
      </c>
      <c r="E59" s="84">
        <v>0</v>
      </c>
      <c r="F59" s="85">
        <v>-247047.74158778877</v>
      </c>
    </row>
    <row r="60" spans="1:6" ht="13">
      <c r="A60" s="66" t="s">
        <v>544</v>
      </c>
      <c r="B60" s="84">
        <v>-854002.37350242352</v>
      </c>
      <c r="C60" s="84">
        <v>-844040.03960670147</v>
      </c>
      <c r="D60" s="84">
        <v>-1818622.5814518763</v>
      </c>
      <c r="E60" s="84">
        <v>0</v>
      </c>
      <c r="F60" s="85">
        <v>-3516664.9945610017</v>
      </c>
    </row>
    <row r="61" spans="1:6" ht="13">
      <c r="A61" s="66" t="s">
        <v>527</v>
      </c>
      <c r="B61" s="84">
        <v>0</v>
      </c>
      <c r="C61" s="84">
        <v>0</v>
      </c>
      <c r="D61" s="84">
        <v>0</v>
      </c>
      <c r="E61" s="84">
        <v>0</v>
      </c>
      <c r="F61" s="85">
        <v>0</v>
      </c>
    </row>
    <row r="62" spans="1:6" ht="13">
      <c r="A62" s="66" t="s">
        <v>545</v>
      </c>
      <c r="B62" s="84">
        <v>-9803.4271874065889</v>
      </c>
      <c r="C62" s="84">
        <v>-115206.52501981471</v>
      </c>
      <c r="D62" s="84">
        <v>-183919.83719384481</v>
      </c>
      <c r="E62" s="84">
        <v>0</v>
      </c>
      <c r="F62" s="85">
        <v>-308929.78940106614</v>
      </c>
    </row>
    <row r="63" spans="1:6" ht="13">
      <c r="A63" s="66" t="s">
        <v>546</v>
      </c>
      <c r="B63" s="84">
        <v>-2064</v>
      </c>
      <c r="C63" s="84">
        <v>-753.55881400568603</v>
      </c>
      <c r="D63" s="84">
        <v>-451.44118599431397</v>
      </c>
      <c r="E63" s="84">
        <v>0</v>
      </c>
      <c r="F63" s="85">
        <v>-3269</v>
      </c>
    </row>
    <row r="64" spans="1:6" ht="13">
      <c r="A64" s="66" t="s">
        <v>547</v>
      </c>
      <c r="B64" s="84">
        <v>0</v>
      </c>
      <c r="C64" s="84">
        <v>0</v>
      </c>
      <c r="D64" s="84">
        <v>0</v>
      </c>
      <c r="E64" s="84">
        <v>0</v>
      </c>
      <c r="F64" s="85">
        <v>0</v>
      </c>
    </row>
    <row r="65" spans="1:6" ht="13">
      <c r="A65" s="66" t="s">
        <v>548</v>
      </c>
      <c r="B65" s="84">
        <v>-36.4</v>
      </c>
      <c r="C65" s="84">
        <v>-6231.2134761610705</v>
      </c>
      <c r="D65" s="84">
        <v>-5332.2865238389295</v>
      </c>
      <c r="E65" s="84">
        <v>0</v>
      </c>
      <c r="F65" s="85">
        <v>-11599.9</v>
      </c>
    </row>
    <row r="66" spans="1:6" ht="13">
      <c r="A66" s="66" t="s">
        <v>549</v>
      </c>
      <c r="B66" s="84">
        <v>-1364.6499999999999</v>
      </c>
      <c r="C66" s="84">
        <v>79.199999999999989</v>
      </c>
      <c r="D66" s="84">
        <v>-2087.1999999999998</v>
      </c>
      <c r="E66" s="84">
        <v>0</v>
      </c>
      <c r="F66" s="85">
        <v>-3372.6499999999996</v>
      </c>
    </row>
    <row r="67" spans="1:6" ht="13">
      <c r="A67" s="66" t="s">
        <v>550</v>
      </c>
      <c r="B67" s="84">
        <v>-30102.31</v>
      </c>
      <c r="C67" s="84">
        <v>-72188.114486730105</v>
      </c>
      <c r="D67" s="84">
        <v>-23041.197229681962</v>
      </c>
      <c r="E67" s="84">
        <v>0</v>
      </c>
      <c r="F67" s="85">
        <v>-125331.62171641206</v>
      </c>
    </row>
    <row r="68" spans="1:6" ht="13">
      <c r="A68" s="66" t="s">
        <v>551</v>
      </c>
      <c r="B68" s="84">
        <v>-2301527.21</v>
      </c>
      <c r="C68" s="84">
        <v>-3090235.0849395152</v>
      </c>
      <c r="D68" s="84">
        <v>-5077609.3350604847</v>
      </c>
      <c r="E68" s="84">
        <v>0</v>
      </c>
      <c r="F68" s="85">
        <v>-10469371.629999999</v>
      </c>
    </row>
    <row r="69" spans="1:6" ht="13">
      <c r="A69" s="66" t="s">
        <v>552</v>
      </c>
      <c r="B69" s="84">
        <v>-574555.29432831635</v>
      </c>
      <c r="C69" s="84">
        <v>-633994.71835354436</v>
      </c>
      <c r="D69" s="84">
        <v>-1384399.0466726176</v>
      </c>
      <c r="E69" s="84">
        <v>0</v>
      </c>
      <c r="F69" s="85">
        <v>-2592949.0593544785</v>
      </c>
    </row>
    <row r="70" spans="1:6" ht="13">
      <c r="A70" s="66" t="s">
        <v>553</v>
      </c>
      <c r="B70" s="84">
        <v>0</v>
      </c>
      <c r="C70" s="84">
        <v>0</v>
      </c>
      <c r="D70" s="84">
        <v>0</v>
      </c>
      <c r="E70" s="84">
        <v>0</v>
      </c>
      <c r="F70" s="85">
        <v>0</v>
      </c>
    </row>
    <row r="71" spans="1:6" ht="13">
      <c r="A71" s="66" t="s">
        <v>554</v>
      </c>
      <c r="B71" s="84">
        <v>0</v>
      </c>
      <c r="C71" s="84">
        <v>0</v>
      </c>
      <c r="D71" s="84">
        <v>0</v>
      </c>
      <c r="E71" s="84">
        <v>0</v>
      </c>
      <c r="F71" s="85">
        <v>0</v>
      </c>
    </row>
    <row r="72" spans="1:6" ht="13">
      <c r="A72" s="66" t="s">
        <v>528</v>
      </c>
      <c r="B72" s="84">
        <v>0</v>
      </c>
      <c r="C72" s="84">
        <v>0</v>
      </c>
      <c r="D72" s="84">
        <v>0</v>
      </c>
      <c r="E72" s="84">
        <v>0</v>
      </c>
      <c r="F72" s="85">
        <v>0</v>
      </c>
    </row>
    <row r="73" spans="1:6" ht="13">
      <c r="A73" s="66" t="s">
        <v>555</v>
      </c>
      <c r="B73" s="84">
        <v>0</v>
      </c>
      <c r="C73" s="84">
        <v>0</v>
      </c>
      <c r="D73" s="84">
        <v>0</v>
      </c>
      <c r="E73" s="84">
        <v>0</v>
      </c>
      <c r="F73" s="85">
        <v>0</v>
      </c>
    </row>
    <row r="74" spans="1:6" ht="13">
      <c r="A74" s="66" t="s">
        <v>556</v>
      </c>
      <c r="B74" s="84">
        <v>0</v>
      </c>
      <c r="C74" s="84">
        <v>0</v>
      </c>
      <c r="D74" s="84">
        <v>0</v>
      </c>
      <c r="E74" s="84">
        <v>0</v>
      </c>
      <c r="F74" s="85">
        <v>0</v>
      </c>
    </row>
    <row r="75" spans="1:6" ht="13">
      <c r="A75" s="66" t="s">
        <v>557</v>
      </c>
      <c r="B75" s="84">
        <v>0</v>
      </c>
      <c r="C75" s="84">
        <v>0</v>
      </c>
      <c r="D75" s="84">
        <v>0</v>
      </c>
      <c r="E75" s="84">
        <v>0</v>
      </c>
      <c r="F75" s="85">
        <v>0</v>
      </c>
    </row>
    <row r="76" spans="1:6" ht="13">
      <c r="A76" s="66" t="s">
        <v>558</v>
      </c>
      <c r="B76" s="84">
        <v>0</v>
      </c>
      <c r="C76" s="84">
        <v>0</v>
      </c>
      <c r="D76" s="84">
        <v>0</v>
      </c>
      <c r="E76" s="84">
        <v>0</v>
      </c>
      <c r="F76" s="85">
        <v>0</v>
      </c>
    </row>
    <row r="77" spans="1:6" ht="13">
      <c r="A77" s="66" t="s">
        <v>559</v>
      </c>
      <c r="B77" s="84">
        <v>0</v>
      </c>
      <c r="C77" s="84">
        <v>0</v>
      </c>
      <c r="D77" s="84">
        <v>0</v>
      </c>
      <c r="E77" s="84">
        <v>0</v>
      </c>
      <c r="F77" s="85">
        <v>0</v>
      </c>
    </row>
    <row r="78" spans="1:6" ht="13">
      <c r="A78" s="66" t="s">
        <v>560</v>
      </c>
      <c r="B78" s="84">
        <v>0</v>
      </c>
      <c r="C78" s="84">
        <v>0</v>
      </c>
      <c r="D78" s="84">
        <v>0</v>
      </c>
      <c r="E78" s="84">
        <v>0</v>
      </c>
      <c r="F78" s="85">
        <v>0</v>
      </c>
    </row>
    <row r="79" spans="1:6" ht="13">
      <c r="A79" s="66" t="s">
        <v>561</v>
      </c>
      <c r="B79" s="84">
        <v>0</v>
      </c>
      <c r="C79" s="84">
        <v>0</v>
      </c>
      <c r="D79" s="84">
        <v>0</v>
      </c>
      <c r="E79" s="84">
        <v>0</v>
      </c>
      <c r="F79" s="85">
        <v>0</v>
      </c>
    </row>
    <row r="80" spans="1:6" ht="13">
      <c r="A80" s="66" t="s">
        <v>562</v>
      </c>
      <c r="B80" s="84">
        <v>0</v>
      </c>
      <c r="C80" s="84">
        <v>0</v>
      </c>
      <c r="D80" s="84">
        <v>0</v>
      </c>
      <c r="E80" s="84">
        <v>0</v>
      </c>
      <c r="F80" s="85">
        <v>0</v>
      </c>
    </row>
    <row r="81" spans="1:6" ht="13">
      <c r="A81" s="66" t="s">
        <v>563</v>
      </c>
      <c r="B81" s="84">
        <v>0</v>
      </c>
      <c r="C81" s="84">
        <v>0</v>
      </c>
      <c r="D81" s="84">
        <v>0</v>
      </c>
      <c r="E81" s="84">
        <v>0</v>
      </c>
      <c r="F81" s="85">
        <v>0</v>
      </c>
    </row>
    <row r="82" spans="1:6" ht="13">
      <c r="A82" s="66" t="s">
        <v>564</v>
      </c>
      <c r="B82" s="84">
        <v>0</v>
      </c>
      <c r="C82" s="84">
        <v>0</v>
      </c>
      <c r="D82" s="84">
        <v>0</v>
      </c>
      <c r="E82" s="84">
        <v>0</v>
      </c>
      <c r="F82" s="85">
        <v>0</v>
      </c>
    </row>
    <row r="83" spans="1:6" ht="13">
      <c r="A83" s="66" t="s">
        <v>529</v>
      </c>
      <c r="B83" s="84">
        <v>0</v>
      </c>
      <c r="C83" s="84">
        <v>0</v>
      </c>
      <c r="D83" s="84">
        <v>0</v>
      </c>
      <c r="E83" s="84">
        <v>0</v>
      </c>
      <c r="F83" s="85">
        <v>0</v>
      </c>
    </row>
    <row r="84" spans="1:6" ht="13">
      <c r="A84" s="66" t="s">
        <v>565</v>
      </c>
      <c r="B84" s="84">
        <v>0</v>
      </c>
      <c r="C84" s="84">
        <v>0</v>
      </c>
      <c r="D84" s="84">
        <v>0</v>
      </c>
      <c r="E84" s="84">
        <v>0</v>
      </c>
      <c r="F84" s="85">
        <v>0</v>
      </c>
    </row>
    <row r="85" spans="1:6" ht="13">
      <c r="A85" s="66" t="s">
        <v>566</v>
      </c>
      <c r="B85" s="84">
        <v>0</v>
      </c>
      <c r="C85" s="84">
        <v>0</v>
      </c>
      <c r="D85" s="84">
        <v>0</v>
      </c>
      <c r="E85" s="84">
        <v>0</v>
      </c>
      <c r="F85" s="85">
        <v>0</v>
      </c>
    </row>
    <row r="86" spans="1:6" ht="13">
      <c r="A86" s="66" t="s">
        <v>567</v>
      </c>
      <c r="B86" s="84">
        <v>0</v>
      </c>
      <c r="C86" s="84">
        <v>0</v>
      </c>
      <c r="D86" s="84">
        <v>0</v>
      </c>
      <c r="E86" s="84">
        <v>0</v>
      </c>
      <c r="F86" s="85">
        <v>0</v>
      </c>
    </row>
    <row r="87" spans="1:6" ht="13">
      <c r="A87" s="66" t="s">
        <v>568</v>
      </c>
      <c r="B87" s="84">
        <v>0</v>
      </c>
      <c r="C87" s="84">
        <v>0</v>
      </c>
      <c r="D87" s="84">
        <v>0</v>
      </c>
      <c r="E87" s="84">
        <v>0</v>
      </c>
      <c r="F87" s="85">
        <v>0</v>
      </c>
    </row>
    <row r="88" spans="1:6" ht="13">
      <c r="A88" s="66" t="s">
        <v>530</v>
      </c>
      <c r="B88" s="84">
        <v>-1734</v>
      </c>
      <c r="C88" s="84">
        <v>-5433.2</v>
      </c>
      <c r="D88" s="84">
        <v>-12369.2</v>
      </c>
      <c r="E88" s="84">
        <v>0</v>
      </c>
      <c r="F88" s="85">
        <v>-19536.400000000001</v>
      </c>
    </row>
    <row r="89" spans="1:6" ht="13">
      <c r="A89" s="66" t="s">
        <v>531</v>
      </c>
      <c r="B89" s="84">
        <v>0</v>
      </c>
      <c r="C89" s="84">
        <v>0</v>
      </c>
      <c r="D89" s="84">
        <v>0</v>
      </c>
      <c r="E89" s="84">
        <v>0</v>
      </c>
      <c r="F89" s="85">
        <v>0</v>
      </c>
    </row>
    <row r="90" spans="1:6" ht="13">
      <c r="A90" s="66" t="s">
        <v>532</v>
      </c>
      <c r="B90" s="84">
        <v>-435593.44703419664</v>
      </c>
      <c r="C90" s="84">
        <v>-239520.14595594426</v>
      </c>
      <c r="D90" s="84">
        <v>-416161.16488497658</v>
      </c>
      <c r="E90" s="84">
        <v>0</v>
      </c>
      <c r="F90" s="85">
        <v>-1091274.7578751175</v>
      </c>
    </row>
    <row r="91" spans="1:6" ht="13">
      <c r="A91" s="66" t="s">
        <v>533</v>
      </c>
      <c r="B91" s="84">
        <v>0</v>
      </c>
      <c r="C91" s="84">
        <v>0</v>
      </c>
      <c r="D91" s="84">
        <v>0</v>
      </c>
      <c r="E91" s="84">
        <v>0</v>
      </c>
      <c r="F91" s="85">
        <v>0</v>
      </c>
    </row>
    <row r="92" spans="1:6" ht="13">
      <c r="A92" s="66" t="s">
        <v>534</v>
      </c>
      <c r="B92" s="84">
        <v>0</v>
      </c>
      <c r="C92" s="84">
        <v>0</v>
      </c>
      <c r="D92" s="84">
        <v>0</v>
      </c>
      <c r="E92" s="84">
        <v>0</v>
      </c>
      <c r="F92" s="85">
        <v>0</v>
      </c>
    </row>
    <row r="93" spans="1:6" ht="13">
      <c r="A93" s="66" t="s">
        <v>441</v>
      </c>
      <c r="B93" s="84">
        <v>-26880972.710000005</v>
      </c>
      <c r="C93" s="84">
        <v>-15960552.310000002</v>
      </c>
      <c r="D93" s="84">
        <v>-12227162.869999999</v>
      </c>
      <c r="E93" s="84">
        <v>0</v>
      </c>
      <c r="F93" s="85">
        <v>-55068687.890000008</v>
      </c>
    </row>
    <row r="94" spans="1:6" ht="13">
      <c r="A94" s="66" t="s">
        <v>458</v>
      </c>
      <c r="B94" s="84">
        <v>0</v>
      </c>
      <c r="C94" s="84">
        <v>0</v>
      </c>
      <c r="D94" s="84">
        <v>0</v>
      </c>
      <c r="E94" s="84">
        <v>0</v>
      </c>
      <c r="F94" s="85">
        <v>0</v>
      </c>
    </row>
    <row r="95" spans="1:6" ht="13">
      <c r="A95" s="66" t="s">
        <v>460</v>
      </c>
      <c r="B95" s="84">
        <v>0</v>
      </c>
      <c r="C95" s="84">
        <v>0</v>
      </c>
      <c r="D95" s="84">
        <v>0</v>
      </c>
      <c r="E95" s="84">
        <v>0</v>
      </c>
      <c r="F95" s="85">
        <v>0</v>
      </c>
    </row>
    <row r="96" spans="1:6" ht="13">
      <c r="A96" s="66" t="s">
        <v>462</v>
      </c>
      <c r="B96" s="84">
        <v>0</v>
      </c>
      <c r="C96" s="84">
        <v>0</v>
      </c>
      <c r="D96" s="84">
        <v>0</v>
      </c>
      <c r="E96" s="84">
        <v>0</v>
      </c>
      <c r="F96" s="85">
        <v>0</v>
      </c>
    </row>
    <row r="97" spans="1:7" ht="13">
      <c r="A97" s="66" t="s">
        <v>464</v>
      </c>
      <c r="B97" s="84">
        <v>0</v>
      </c>
      <c r="C97" s="84">
        <v>0</v>
      </c>
      <c r="D97" s="84">
        <v>0</v>
      </c>
      <c r="E97" s="84">
        <v>0</v>
      </c>
      <c r="F97" s="85">
        <v>0</v>
      </c>
    </row>
    <row r="98" spans="1:7" ht="13">
      <c r="A98" s="66" t="s">
        <v>466</v>
      </c>
      <c r="B98" s="84">
        <v>-51066.58883774696</v>
      </c>
      <c r="C98" s="84">
        <v>-107021.25384025944</v>
      </c>
      <c r="D98" s="84">
        <v>-20806.535128002542</v>
      </c>
      <c r="E98" s="84">
        <v>0</v>
      </c>
      <c r="F98" s="85">
        <v>-178894.37780600894</v>
      </c>
    </row>
    <row r="99" spans="1:7" ht="13">
      <c r="A99" s="66" t="s">
        <v>468</v>
      </c>
      <c r="B99" s="84">
        <v>-1516.0450328907632</v>
      </c>
      <c r="C99" s="84">
        <v>-20266.710762678718</v>
      </c>
      <c r="D99" s="84">
        <v>-2632.6381811153697</v>
      </c>
      <c r="E99" s="84">
        <v>0</v>
      </c>
      <c r="F99" s="85">
        <v>-24415.393976684853</v>
      </c>
    </row>
    <row r="100" spans="1:7" ht="13">
      <c r="A100" s="66" t="s">
        <v>470</v>
      </c>
      <c r="B100" s="84">
        <v>-3377435.2365727164</v>
      </c>
      <c r="C100" s="84">
        <v>-2268469.496697688</v>
      </c>
      <c r="D100" s="84">
        <v>-4070105.0989995748</v>
      </c>
      <c r="E100" s="84">
        <v>0</v>
      </c>
      <c r="F100" s="85">
        <v>-9716009.8322699796</v>
      </c>
    </row>
    <row r="101" spans="1:7" ht="13">
      <c r="A101" s="66" t="s">
        <v>472</v>
      </c>
      <c r="B101" s="84">
        <v>-112496.88044552827</v>
      </c>
      <c r="C101" s="84">
        <v>-40564.315286578574</v>
      </c>
      <c r="D101" s="84">
        <v>-41999.67128764568</v>
      </c>
      <c r="E101" s="84">
        <v>0</v>
      </c>
      <c r="F101" s="85">
        <v>-195060.86701975251</v>
      </c>
    </row>
    <row r="102" spans="1:7" ht="13">
      <c r="A102" s="66" t="s">
        <v>474</v>
      </c>
      <c r="B102" s="84">
        <v>-289833.61481662444</v>
      </c>
      <c r="C102" s="84">
        <v>-251213.3966288791</v>
      </c>
      <c r="D102" s="84">
        <v>-332860.75180026819</v>
      </c>
      <c r="E102" s="84">
        <v>0</v>
      </c>
      <c r="F102" s="85">
        <v>-873907.76324577176</v>
      </c>
    </row>
    <row r="103" spans="1:7" ht="13">
      <c r="A103" s="66" t="s">
        <v>476</v>
      </c>
      <c r="B103" s="84">
        <v>-930927.93453347706</v>
      </c>
      <c r="C103" s="84">
        <v>-630853.3514651655</v>
      </c>
      <c r="D103" s="84">
        <v>-1018967.5186242558</v>
      </c>
      <c r="E103" s="84">
        <v>0</v>
      </c>
      <c r="F103" s="85">
        <v>-2580748.8046228983</v>
      </c>
    </row>
    <row r="104" spans="1:7" ht="13">
      <c r="A104" s="66" t="s">
        <v>443</v>
      </c>
      <c r="B104" s="84">
        <v>0</v>
      </c>
      <c r="C104" s="84">
        <v>0</v>
      </c>
      <c r="D104" s="84">
        <v>0</v>
      </c>
      <c r="E104" s="84">
        <v>0</v>
      </c>
      <c r="F104" s="85">
        <v>0</v>
      </c>
    </row>
    <row r="105" spans="1:7" ht="13">
      <c r="A105" s="66" t="s">
        <v>478</v>
      </c>
      <c r="B105" s="84">
        <v>0</v>
      </c>
      <c r="C105" s="84">
        <v>0</v>
      </c>
      <c r="D105" s="84">
        <v>0</v>
      </c>
      <c r="E105" s="84">
        <v>0</v>
      </c>
      <c r="F105" s="85">
        <v>0</v>
      </c>
    </row>
    <row r="106" spans="1:7" ht="13">
      <c r="A106" s="66" t="s">
        <v>480</v>
      </c>
      <c r="B106" s="84">
        <v>-3286.22700838126</v>
      </c>
      <c r="C106" s="84">
        <v>-116546.63518778005</v>
      </c>
      <c r="D106" s="84">
        <v>-258642.14065188577</v>
      </c>
      <c r="E106" s="84">
        <v>0</v>
      </c>
      <c r="F106" s="85">
        <v>-378475.00284804706</v>
      </c>
    </row>
    <row r="107" spans="1:7" ht="13">
      <c r="A107" s="66" t="s">
        <v>482</v>
      </c>
      <c r="B107" s="84">
        <v>0</v>
      </c>
      <c r="C107" s="84">
        <v>0</v>
      </c>
      <c r="D107" s="84">
        <v>0</v>
      </c>
      <c r="E107" s="84">
        <v>0</v>
      </c>
      <c r="F107" s="85">
        <v>0</v>
      </c>
    </row>
    <row r="108" spans="1:7" ht="13">
      <c r="A108" s="66" t="s">
        <v>484</v>
      </c>
      <c r="B108" s="84">
        <v>-1754.8229916187397</v>
      </c>
      <c r="C108" s="84">
        <v>-119421.42108924506</v>
      </c>
      <c r="D108" s="84">
        <v>-240366.74216667807</v>
      </c>
      <c r="E108" s="84">
        <v>0</v>
      </c>
      <c r="F108" s="85">
        <v>-361542.98624754185</v>
      </c>
    </row>
    <row r="109" spans="1:7" ht="13">
      <c r="A109" s="66" t="s">
        <v>486</v>
      </c>
      <c r="B109" s="84">
        <v>0</v>
      </c>
      <c r="C109" s="84">
        <v>0</v>
      </c>
      <c r="D109" s="84">
        <v>0</v>
      </c>
      <c r="E109" s="84">
        <v>0</v>
      </c>
      <c r="F109" s="85">
        <v>0</v>
      </c>
    </row>
    <row r="110" spans="1:7" ht="13">
      <c r="A110" s="66" t="s">
        <v>488</v>
      </c>
      <c r="B110" s="84">
        <v>522.79999999999995</v>
      </c>
      <c r="C110" s="84">
        <v>0</v>
      </c>
      <c r="D110" s="84">
        <v>-122.4</v>
      </c>
      <c r="E110" s="84">
        <v>0</v>
      </c>
      <c r="F110" s="85">
        <v>400.4</v>
      </c>
      <c r="G110" s="85">
        <v>400.4</v>
      </c>
    </row>
    <row r="111" spans="1:7" ht="13">
      <c r="A111" s="66" t="s">
        <v>490</v>
      </c>
      <c r="B111" s="84">
        <v>0</v>
      </c>
      <c r="C111" s="84">
        <v>0</v>
      </c>
      <c r="D111" s="84">
        <v>0</v>
      </c>
      <c r="E111" s="84">
        <v>0</v>
      </c>
      <c r="F111" s="85">
        <v>0</v>
      </c>
    </row>
    <row r="112" spans="1:7" ht="13">
      <c r="A112" s="66" t="s">
        <v>492</v>
      </c>
      <c r="B112" s="84">
        <v>0</v>
      </c>
      <c r="C112" s="84">
        <v>0</v>
      </c>
      <c r="D112" s="84">
        <v>0</v>
      </c>
      <c r="E112" s="84">
        <v>0</v>
      </c>
      <c r="F112" s="85">
        <v>0</v>
      </c>
    </row>
    <row r="113" spans="1:6" ht="13">
      <c r="A113" s="66" t="s">
        <v>494</v>
      </c>
      <c r="B113" s="84">
        <v>0</v>
      </c>
      <c r="C113" s="84">
        <v>0</v>
      </c>
      <c r="D113" s="84">
        <v>0</v>
      </c>
      <c r="E113" s="84">
        <v>0</v>
      </c>
      <c r="F113" s="85">
        <v>0</v>
      </c>
    </row>
    <row r="114" spans="1:6" ht="13">
      <c r="A114" s="66" t="s">
        <v>496</v>
      </c>
      <c r="B114" s="84">
        <v>0</v>
      </c>
      <c r="C114" s="84">
        <v>0</v>
      </c>
      <c r="D114" s="84">
        <v>0</v>
      </c>
      <c r="E114" s="84">
        <v>0</v>
      </c>
      <c r="F114" s="85">
        <v>0</v>
      </c>
    </row>
    <row r="115" spans="1:6" ht="13">
      <c r="A115" s="66" t="s">
        <v>445</v>
      </c>
      <c r="B115" s="84">
        <v>-4028871.8285987624</v>
      </c>
      <c r="C115" s="84">
        <v>-5325769.0728819855</v>
      </c>
      <c r="D115" s="84">
        <v>-10245688.178288579</v>
      </c>
      <c r="E115" s="84">
        <v>0</v>
      </c>
      <c r="F115" s="85">
        <v>-19600329.079769328</v>
      </c>
    </row>
    <row r="116" spans="1:6" ht="13">
      <c r="A116" s="66" t="s">
        <v>498</v>
      </c>
      <c r="B116" s="84">
        <v>0</v>
      </c>
      <c r="C116" s="84">
        <v>0</v>
      </c>
      <c r="D116" s="84">
        <v>0</v>
      </c>
      <c r="E116" s="84">
        <v>0</v>
      </c>
      <c r="F116" s="85">
        <v>0</v>
      </c>
    </row>
    <row r="117" spans="1:6" ht="13">
      <c r="A117" s="66" t="s">
        <v>500</v>
      </c>
      <c r="B117" s="84">
        <v>0</v>
      </c>
      <c r="C117" s="84">
        <v>0</v>
      </c>
      <c r="D117" s="84">
        <v>0</v>
      </c>
      <c r="E117" s="84">
        <v>0</v>
      </c>
      <c r="F117" s="85">
        <v>0</v>
      </c>
    </row>
    <row r="118" spans="1:6" ht="13">
      <c r="A118" s="66" t="s">
        <v>502</v>
      </c>
      <c r="B118" s="84">
        <v>0</v>
      </c>
      <c r="C118" s="84">
        <v>0</v>
      </c>
      <c r="D118" s="84">
        <v>0</v>
      </c>
      <c r="E118" s="84">
        <v>0</v>
      </c>
      <c r="F118" s="85">
        <v>0</v>
      </c>
    </row>
    <row r="119" spans="1:6" ht="13">
      <c r="A119" s="66" t="s">
        <v>504</v>
      </c>
      <c r="B119" s="84">
        <v>0</v>
      </c>
      <c r="C119" s="84">
        <v>0</v>
      </c>
      <c r="D119" s="84">
        <v>0</v>
      </c>
      <c r="E119" s="84">
        <v>0</v>
      </c>
      <c r="F119" s="85">
        <v>0</v>
      </c>
    </row>
    <row r="120" spans="1:6" ht="13">
      <c r="A120" s="66" t="s">
        <v>506</v>
      </c>
      <c r="B120" s="84">
        <v>0</v>
      </c>
      <c r="C120" s="84">
        <v>0</v>
      </c>
      <c r="D120" s="84">
        <v>0</v>
      </c>
      <c r="E120" s="84">
        <v>0</v>
      </c>
      <c r="F120" s="85">
        <v>0</v>
      </c>
    </row>
    <row r="121" spans="1:6" ht="13">
      <c r="A121" s="66" t="s">
        <v>508</v>
      </c>
      <c r="B121" s="84">
        <v>0</v>
      </c>
      <c r="C121" s="84">
        <v>0</v>
      </c>
      <c r="D121" s="84">
        <v>0</v>
      </c>
      <c r="E121" s="84">
        <v>0</v>
      </c>
      <c r="F121" s="85">
        <v>0</v>
      </c>
    </row>
    <row r="122" spans="1:6" ht="13">
      <c r="A122" s="66" t="s">
        <v>510</v>
      </c>
      <c r="B122" s="84">
        <v>0</v>
      </c>
      <c r="C122" s="84">
        <v>0</v>
      </c>
      <c r="D122" s="84">
        <v>0</v>
      </c>
      <c r="E122" s="84">
        <v>0</v>
      </c>
      <c r="F122" s="85">
        <v>0</v>
      </c>
    </row>
    <row r="123" spans="1:6" ht="13">
      <c r="A123" s="66" t="s">
        <v>512</v>
      </c>
      <c r="B123" s="84">
        <v>0</v>
      </c>
      <c r="C123" s="84">
        <v>0</v>
      </c>
      <c r="D123" s="84">
        <v>0</v>
      </c>
      <c r="E123" s="84">
        <v>0</v>
      </c>
      <c r="F123" s="85">
        <v>0</v>
      </c>
    </row>
    <row r="124" spans="1:6" ht="13">
      <c r="A124" s="66" t="s">
        <v>514</v>
      </c>
      <c r="B124" s="84">
        <v>0</v>
      </c>
      <c r="C124" s="84">
        <v>0</v>
      </c>
      <c r="D124" s="84">
        <v>0</v>
      </c>
      <c r="E124" s="84">
        <v>0</v>
      </c>
      <c r="F124" s="85">
        <v>0</v>
      </c>
    </row>
    <row r="125" spans="1:6" ht="13">
      <c r="A125" s="66" t="s">
        <v>516</v>
      </c>
      <c r="B125" s="84">
        <v>0</v>
      </c>
      <c r="C125" s="84">
        <v>0</v>
      </c>
      <c r="D125" s="84">
        <v>0</v>
      </c>
      <c r="E125" s="84">
        <v>0</v>
      </c>
      <c r="F125" s="85">
        <v>0</v>
      </c>
    </row>
    <row r="126" spans="1:6" ht="13">
      <c r="A126" s="66" t="s">
        <v>446</v>
      </c>
      <c r="B126" s="84">
        <v>0</v>
      </c>
      <c r="C126" s="84">
        <v>0</v>
      </c>
      <c r="D126" s="84">
        <v>0</v>
      </c>
      <c r="E126" s="84">
        <v>0</v>
      </c>
      <c r="F126" s="85">
        <v>0</v>
      </c>
    </row>
    <row r="127" spans="1:6" ht="13">
      <c r="A127" s="66" t="s">
        <v>518</v>
      </c>
      <c r="B127" s="84">
        <v>0</v>
      </c>
      <c r="C127" s="84">
        <v>0</v>
      </c>
      <c r="D127" s="84">
        <v>0</v>
      </c>
      <c r="E127" s="84">
        <v>0</v>
      </c>
      <c r="F127" s="85">
        <v>0</v>
      </c>
    </row>
    <row r="128" spans="1:6" ht="13">
      <c r="A128" s="66" t="s">
        <v>520</v>
      </c>
      <c r="B128" s="84">
        <v>0</v>
      </c>
      <c r="C128" s="84">
        <v>0</v>
      </c>
      <c r="D128" s="84">
        <v>0</v>
      </c>
      <c r="E128" s="84">
        <v>0</v>
      </c>
      <c r="F128" s="85">
        <v>0</v>
      </c>
    </row>
    <row r="129" spans="1:6" ht="13">
      <c r="A129" s="66" t="s">
        <v>522</v>
      </c>
      <c r="B129" s="84">
        <v>0</v>
      </c>
      <c r="C129" s="84">
        <v>0</v>
      </c>
      <c r="D129" s="84">
        <v>0</v>
      </c>
      <c r="E129" s="84">
        <v>0</v>
      </c>
      <c r="F129" s="85">
        <v>0</v>
      </c>
    </row>
    <row r="130" spans="1:6" ht="13">
      <c r="A130" s="66" t="s">
        <v>524</v>
      </c>
      <c r="B130" s="84">
        <v>0</v>
      </c>
      <c r="C130" s="84">
        <v>0</v>
      </c>
      <c r="D130" s="84">
        <v>0</v>
      </c>
      <c r="E130" s="84">
        <v>0</v>
      </c>
      <c r="F130" s="85">
        <v>0</v>
      </c>
    </row>
    <row r="131" spans="1:6" ht="13">
      <c r="A131" s="66" t="s">
        <v>448</v>
      </c>
      <c r="B131" s="84">
        <v>0</v>
      </c>
      <c r="C131" s="84">
        <v>0</v>
      </c>
      <c r="D131" s="84">
        <v>0</v>
      </c>
      <c r="E131" s="84">
        <v>0</v>
      </c>
      <c r="F131" s="85">
        <v>0</v>
      </c>
    </row>
    <row r="132" spans="1:6" ht="13">
      <c r="A132" s="66" t="s">
        <v>450</v>
      </c>
      <c r="B132" s="84">
        <v>0</v>
      </c>
      <c r="C132" s="84">
        <v>0</v>
      </c>
      <c r="D132" s="84">
        <v>0</v>
      </c>
      <c r="E132" s="84">
        <v>0</v>
      </c>
      <c r="F132" s="85">
        <v>0</v>
      </c>
    </row>
    <row r="133" spans="1:6" ht="13">
      <c r="A133" s="66" t="s">
        <v>452</v>
      </c>
      <c r="B133" s="84">
        <v>-1426623.570641015</v>
      </c>
      <c r="C133" s="84">
        <v>-2885818.9051302192</v>
      </c>
      <c r="D133" s="84">
        <v>-5294127.0349534387</v>
      </c>
      <c r="E133" s="84">
        <v>0</v>
      </c>
      <c r="F133" s="85">
        <v>-9606569.510724673</v>
      </c>
    </row>
    <row r="134" spans="1:6" ht="13">
      <c r="A134" s="66" t="s">
        <v>454</v>
      </c>
      <c r="B134" s="84">
        <v>-1264364.5187718256</v>
      </c>
      <c r="C134" s="84">
        <v>-2158337.4944979423</v>
      </c>
      <c r="D134" s="84">
        <v>-1688623.3171865733</v>
      </c>
      <c r="E134" s="84">
        <v>0</v>
      </c>
      <c r="F134" s="85">
        <v>-5111325.3304563416</v>
      </c>
    </row>
    <row r="135" spans="1:6" ht="13">
      <c r="A135" s="66" t="s">
        <v>456</v>
      </c>
      <c r="B135" s="84">
        <v>-3125928.5717494106</v>
      </c>
      <c r="C135" s="84">
        <v>-5604073.4465315798</v>
      </c>
      <c r="D135" s="84">
        <v>-11006728.812731985</v>
      </c>
      <c r="E135" s="84">
        <v>0</v>
      </c>
      <c r="F135" s="85">
        <v>-19736730.831012975</v>
      </c>
    </row>
    <row r="136" spans="1:6" ht="13">
      <c r="A136" s="66" t="s">
        <v>608</v>
      </c>
      <c r="B136" s="84">
        <v>-1330367.2700000003</v>
      </c>
      <c r="C136" s="84">
        <v>-976489.01</v>
      </c>
      <c r="D136" s="84">
        <v>-742288.04000000015</v>
      </c>
      <c r="E136" s="84">
        <v>0</v>
      </c>
      <c r="F136" s="85">
        <v>-3049144.3200000003</v>
      </c>
    </row>
    <row r="137" spans="1:6" ht="13">
      <c r="A137" s="66" t="s">
        <v>617</v>
      </c>
      <c r="B137" s="84">
        <v>0</v>
      </c>
      <c r="C137" s="84">
        <v>0</v>
      </c>
      <c r="D137" s="84">
        <v>0</v>
      </c>
      <c r="E137" s="84">
        <v>0</v>
      </c>
      <c r="F137" s="85">
        <v>0</v>
      </c>
    </row>
    <row r="138" spans="1:6" ht="13">
      <c r="A138" s="66" t="s">
        <v>618</v>
      </c>
      <c r="B138" s="84">
        <v>0</v>
      </c>
      <c r="C138" s="84">
        <v>0</v>
      </c>
      <c r="D138" s="84">
        <v>0</v>
      </c>
      <c r="E138" s="84">
        <v>0</v>
      </c>
      <c r="F138" s="85">
        <v>0</v>
      </c>
    </row>
    <row r="139" spans="1:6" ht="13">
      <c r="A139" s="66" t="s">
        <v>619</v>
      </c>
      <c r="B139" s="84">
        <v>0</v>
      </c>
      <c r="C139" s="84">
        <v>0</v>
      </c>
      <c r="D139" s="84">
        <v>0</v>
      </c>
      <c r="E139" s="84">
        <v>0</v>
      </c>
      <c r="F139" s="85">
        <v>0</v>
      </c>
    </row>
    <row r="140" spans="1:6" ht="13">
      <c r="A140" s="66" t="s">
        <v>609</v>
      </c>
      <c r="B140" s="84">
        <v>0</v>
      </c>
      <c r="C140" s="84">
        <v>0</v>
      </c>
      <c r="D140" s="84">
        <v>0</v>
      </c>
      <c r="E140" s="84">
        <v>0</v>
      </c>
      <c r="F140" s="85">
        <v>0</v>
      </c>
    </row>
    <row r="141" spans="1:6" ht="13">
      <c r="A141" s="66" t="s">
        <v>610</v>
      </c>
      <c r="B141" s="84">
        <v>0</v>
      </c>
      <c r="C141" s="84">
        <v>0</v>
      </c>
      <c r="D141" s="84">
        <v>0</v>
      </c>
      <c r="E141" s="84">
        <v>0</v>
      </c>
      <c r="F141" s="85">
        <v>0</v>
      </c>
    </row>
    <row r="142" spans="1:6" ht="13">
      <c r="A142" s="66" t="s">
        <v>611</v>
      </c>
      <c r="B142" s="84">
        <v>0</v>
      </c>
      <c r="C142" s="84">
        <v>0</v>
      </c>
      <c r="D142" s="84">
        <v>0</v>
      </c>
      <c r="E142" s="84">
        <v>0</v>
      </c>
      <c r="F142" s="85">
        <v>0</v>
      </c>
    </row>
    <row r="143" spans="1:6" ht="13">
      <c r="A143" s="66" t="s">
        <v>612</v>
      </c>
      <c r="B143" s="84">
        <v>-30293.67</v>
      </c>
      <c r="C143" s="84">
        <v>-114145.23</v>
      </c>
      <c r="D143" s="84">
        <v>0</v>
      </c>
      <c r="E143" s="84">
        <v>0</v>
      </c>
      <c r="F143" s="85">
        <v>-144438.9</v>
      </c>
    </row>
    <row r="144" spans="1:6" ht="13">
      <c r="A144" s="66" t="s">
        <v>613</v>
      </c>
      <c r="B144" s="84">
        <v>0</v>
      </c>
      <c r="C144" s="84">
        <v>0</v>
      </c>
      <c r="D144" s="84">
        <v>0</v>
      </c>
      <c r="E144" s="84">
        <v>0</v>
      </c>
      <c r="F144" s="85">
        <v>0</v>
      </c>
    </row>
    <row r="145" spans="1:6" ht="13">
      <c r="A145" s="66" t="s">
        <v>614</v>
      </c>
      <c r="B145" s="84">
        <v>0</v>
      </c>
      <c r="C145" s="84">
        <v>0</v>
      </c>
      <c r="D145" s="84">
        <v>0</v>
      </c>
      <c r="E145" s="84">
        <v>0</v>
      </c>
      <c r="F145" s="85">
        <v>0</v>
      </c>
    </row>
    <row r="146" spans="1:6" ht="13">
      <c r="A146" s="66" t="s">
        <v>615</v>
      </c>
      <c r="B146" s="84">
        <v>0</v>
      </c>
      <c r="C146" s="84">
        <v>0</v>
      </c>
      <c r="D146" s="84">
        <v>0</v>
      </c>
      <c r="E146" s="84">
        <v>0</v>
      </c>
      <c r="F146" s="85">
        <v>0</v>
      </c>
    </row>
    <row r="147" spans="1:6" ht="13">
      <c r="A147" s="66" t="s">
        <v>616</v>
      </c>
      <c r="B147" s="84">
        <v>0</v>
      </c>
      <c r="C147" s="84">
        <v>0</v>
      </c>
      <c r="D147" s="84">
        <v>0</v>
      </c>
      <c r="E147" s="84">
        <v>0</v>
      </c>
      <c r="F147" s="85">
        <v>0</v>
      </c>
    </row>
    <row r="148" spans="1:6" ht="13">
      <c r="A148" s="66" t="s">
        <v>1896</v>
      </c>
      <c r="B148" s="84">
        <v>0</v>
      </c>
      <c r="C148" s="84">
        <v>-30</v>
      </c>
      <c r="D148" s="84">
        <v>-1758</v>
      </c>
      <c r="E148" s="84">
        <v>0</v>
      </c>
      <c r="F148" s="85">
        <v>-1788</v>
      </c>
    </row>
    <row r="149" spans="1:6" ht="13">
      <c r="A149" s="66" t="s">
        <v>1905</v>
      </c>
      <c r="B149" s="84">
        <v>-39629.44999999999</v>
      </c>
      <c r="C149" s="84">
        <v>-39530.150000000009</v>
      </c>
      <c r="D149" s="84">
        <v>-16569.34</v>
      </c>
      <c r="E149" s="84">
        <v>0</v>
      </c>
      <c r="F149" s="85">
        <v>-95728.94</v>
      </c>
    </row>
    <row r="150" spans="1:6" ht="13">
      <c r="A150" s="66" t="s">
        <v>1894</v>
      </c>
      <c r="B150" s="84">
        <v>-2010.3694641830109</v>
      </c>
      <c r="C150" s="84">
        <v>-1241.6599999999999</v>
      </c>
      <c r="D150" s="84">
        <v>-3890.63</v>
      </c>
      <c r="E150" s="84">
        <v>0</v>
      </c>
      <c r="F150" s="85">
        <v>-7142.6594641830106</v>
      </c>
    </row>
    <row r="151" spans="1:6" ht="13">
      <c r="A151" s="66" t="s">
        <v>1906</v>
      </c>
      <c r="B151" s="84">
        <v>-19981.39</v>
      </c>
      <c r="C151" s="84">
        <v>-35850.720000000001</v>
      </c>
      <c r="D151" s="84">
        <v>-26493.51</v>
      </c>
      <c r="E151" s="84">
        <v>0</v>
      </c>
      <c r="F151" s="85">
        <v>-82325.62</v>
      </c>
    </row>
    <row r="152" spans="1:6" ht="13">
      <c r="A152" s="66" t="s">
        <v>1898</v>
      </c>
      <c r="B152" s="84">
        <v>-2163.7999999999997</v>
      </c>
      <c r="C152" s="84">
        <v>-4796.7999999999993</v>
      </c>
      <c r="D152" s="84">
        <v>-1411</v>
      </c>
      <c r="E152" s="84">
        <v>0</v>
      </c>
      <c r="F152" s="85">
        <v>-8371.5999999999985</v>
      </c>
    </row>
    <row r="153" spans="1:6" ht="13">
      <c r="A153" s="66" t="s">
        <v>1907</v>
      </c>
      <c r="B153" s="84">
        <v>-5953439.5264715096</v>
      </c>
      <c r="C153" s="84">
        <v>-4459230.3241270781</v>
      </c>
      <c r="D153" s="84">
        <v>-7220325.2978086192</v>
      </c>
      <c r="E153" s="84">
        <v>0</v>
      </c>
      <c r="F153" s="85">
        <v>-17632995.148407206</v>
      </c>
    </row>
    <row r="154" spans="1:6" ht="13">
      <c r="A154" s="66" t="s">
        <v>1903</v>
      </c>
      <c r="B154" s="84">
        <v>-2814832.7412189487</v>
      </c>
      <c r="C154" s="84">
        <v>-572179.18999999994</v>
      </c>
      <c r="D154" s="84">
        <v>-831368.01</v>
      </c>
      <c r="E154" s="84">
        <v>0</v>
      </c>
      <c r="F154" s="85">
        <v>-4218379.9412189489</v>
      </c>
    </row>
    <row r="155" spans="1:6" ht="13">
      <c r="A155" s="66" t="s">
        <v>1889</v>
      </c>
      <c r="B155" s="84">
        <v>571.17000000000007</v>
      </c>
      <c r="C155" s="84">
        <v>-21255.58</v>
      </c>
      <c r="D155" s="84">
        <v>-103629.72</v>
      </c>
      <c r="E155" s="84">
        <v>0</v>
      </c>
      <c r="F155" s="85">
        <v>-124314.13</v>
      </c>
    </row>
    <row r="156" spans="1:6" ht="13">
      <c r="A156" s="66" t="s">
        <v>1890</v>
      </c>
      <c r="B156" s="84">
        <v>-51.2</v>
      </c>
      <c r="C156" s="84">
        <v>-37</v>
      </c>
      <c r="D156" s="84">
        <v>-444</v>
      </c>
      <c r="E156" s="84">
        <v>0</v>
      </c>
      <c r="F156" s="85">
        <v>-532.20000000000005</v>
      </c>
    </row>
    <row r="157" spans="1:6" ht="13">
      <c r="A157" s="66" t="s">
        <v>1893</v>
      </c>
      <c r="B157" s="84">
        <v>0</v>
      </c>
      <c r="C157" s="84">
        <v>0</v>
      </c>
      <c r="D157" s="84">
        <v>0</v>
      </c>
      <c r="E157" s="84">
        <v>0</v>
      </c>
      <c r="F157" s="85">
        <v>0</v>
      </c>
    </row>
    <row r="158" spans="1:6" ht="13">
      <c r="A158" s="66" t="s">
        <v>1908</v>
      </c>
      <c r="B158" s="84">
        <v>-1177516.1499999999</v>
      </c>
      <c r="C158" s="84">
        <v>-404432.56999999995</v>
      </c>
      <c r="D158" s="84">
        <v>-863104.6399999999</v>
      </c>
      <c r="E158" s="84">
        <v>0</v>
      </c>
      <c r="F158" s="85">
        <v>-2445053.3599999994</v>
      </c>
    </row>
    <row r="159" spans="1:6" ht="13">
      <c r="A159" s="66" t="s">
        <v>1891</v>
      </c>
      <c r="B159" s="84">
        <v>-25820.480970851895</v>
      </c>
      <c r="C159" s="84">
        <v>-43016.55</v>
      </c>
      <c r="D159" s="84">
        <v>-16908.62</v>
      </c>
      <c r="E159" s="84">
        <v>0</v>
      </c>
      <c r="F159" s="85">
        <v>-85745.650970851886</v>
      </c>
    </row>
    <row r="160" spans="1:6" ht="13">
      <c r="A160" s="66" t="s">
        <v>1918</v>
      </c>
      <c r="B160" s="84">
        <v>0</v>
      </c>
      <c r="C160" s="84">
        <v>0</v>
      </c>
      <c r="D160" s="84">
        <v>0</v>
      </c>
      <c r="E160" s="84">
        <v>0</v>
      </c>
      <c r="F160" s="85">
        <v>0</v>
      </c>
    </row>
    <row r="161" spans="1:6" ht="13">
      <c r="A161" s="66" t="s">
        <v>1887</v>
      </c>
      <c r="B161" s="84">
        <v>-272313.66999999993</v>
      </c>
      <c r="C161" s="84">
        <v>-269570.69</v>
      </c>
      <c r="D161" s="84">
        <v>-166387.04</v>
      </c>
      <c r="E161" s="84">
        <v>0</v>
      </c>
      <c r="F161" s="85">
        <v>-708271.39999999991</v>
      </c>
    </row>
    <row r="162" spans="1:6" ht="13">
      <c r="A162" s="66" t="s">
        <v>1904</v>
      </c>
      <c r="B162" s="84">
        <v>-1521.7</v>
      </c>
      <c r="C162" s="84">
        <v>-786.65000000000009</v>
      </c>
      <c r="D162" s="84">
        <v>-1414.1100000000001</v>
      </c>
      <c r="E162" s="84">
        <v>0</v>
      </c>
      <c r="F162" s="85">
        <v>-3722.4600000000005</v>
      </c>
    </row>
    <row r="163" spans="1:6" ht="13">
      <c r="A163" s="66" t="s">
        <v>1909</v>
      </c>
      <c r="B163" s="84">
        <v>-15662.576850980127</v>
      </c>
      <c r="C163" s="84">
        <v>-24315.21</v>
      </c>
      <c r="D163" s="84">
        <v>-32465.449999999997</v>
      </c>
      <c r="E163" s="84">
        <v>0</v>
      </c>
      <c r="F163" s="85">
        <v>-72443.236850980116</v>
      </c>
    </row>
    <row r="164" spans="1:6" ht="13">
      <c r="A164" s="66" t="s">
        <v>1901</v>
      </c>
      <c r="B164" s="84">
        <v>-2342.65</v>
      </c>
      <c r="C164" s="84">
        <v>-5944.6900000000005</v>
      </c>
      <c r="D164" s="84">
        <v>-10210.000000000002</v>
      </c>
      <c r="E164" s="84">
        <v>0</v>
      </c>
      <c r="F164" s="85">
        <v>-18497.340000000004</v>
      </c>
    </row>
    <row r="165" spans="1:6" ht="13">
      <c r="A165" s="66" t="s">
        <v>1895</v>
      </c>
      <c r="B165" s="84">
        <v>-121973.94</v>
      </c>
      <c r="C165" s="84">
        <v>-54899.02</v>
      </c>
      <c r="D165" s="84">
        <v>-4461.78</v>
      </c>
      <c r="E165" s="84">
        <v>0</v>
      </c>
      <c r="F165" s="85">
        <v>-181334.74</v>
      </c>
    </row>
    <row r="166" spans="1:6" ht="13">
      <c r="A166" s="66" t="s">
        <v>1892</v>
      </c>
      <c r="B166" s="84">
        <v>-547736.07812708861</v>
      </c>
      <c r="C166" s="84">
        <v>-581450.29470818804</v>
      </c>
      <c r="D166" s="84">
        <v>-865691.99972262094</v>
      </c>
      <c r="E166" s="84">
        <v>0</v>
      </c>
      <c r="F166" s="85">
        <v>-1994878.3725578976</v>
      </c>
    </row>
    <row r="167" spans="1:6" ht="13">
      <c r="A167" s="66" t="s">
        <v>1885</v>
      </c>
      <c r="B167" s="84">
        <v>-106045.43</v>
      </c>
      <c r="C167" s="84">
        <v>-332054.75999999995</v>
      </c>
      <c r="D167" s="84">
        <v>-899055.43</v>
      </c>
      <c r="E167" s="84">
        <v>0</v>
      </c>
      <c r="F167" s="85">
        <v>-1337155.6200000001</v>
      </c>
    </row>
    <row r="168" spans="1:6" ht="13">
      <c r="A168" s="66" t="s">
        <v>1919</v>
      </c>
      <c r="B168" s="84">
        <v>0</v>
      </c>
      <c r="C168" s="84">
        <v>0</v>
      </c>
      <c r="D168" s="84">
        <v>0</v>
      </c>
      <c r="E168" s="84">
        <v>0</v>
      </c>
      <c r="F168" s="85">
        <v>0</v>
      </c>
    </row>
    <row r="169" spans="1:6" ht="13">
      <c r="A169" s="66" t="s">
        <v>1884</v>
      </c>
      <c r="B169" s="84">
        <v>-201399.6</v>
      </c>
      <c r="C169" s="84">
        <v>-515062.3</v>
      </c>
      <c r="D169" s="84">
        <v>-1388888.63</v>
      </c>
      <c r="E169" s="84">
        <v>0</v>
      </c>
      <c r="F169" s="85">
        <v>-2105350.5299999998</v>
      </c>
    </row>
    <row r="170" spans="1:6" ht="13">
      <c r="A170" s="66" t="s">
        <v>1886</v>
      </c>
      <c r="B170" s="84">
        <v>-112508.6</v>
      </c>
      <c r="C170" s="84">
        <v>-240028.3</v>
      </c>
      <c r="D170" s="84">
        <v>-719327.43000000017</v>
      </c>
      <c r="E170" s="84">
        <v>0</v>
      </c>
      <c r="F170" s="85">
        <v>-1071864.33</v>
      </c>
    </row>
    <row r="171" spans="1:6" ht="13">
      <c r="A171" s="66" t="s">
        <v>1888</v>
      </c>
      <c r="B171" s="84">
        <v>-24375.599999999999</v>
      </c>
      <c r="C171" s="84">
        <v>-23484.2</v>
      </c>
      <c r="D171" s="84">
        <v>-28198.782275356818</v>
      </c>
      <c r="E171" s="84">
        <v>0</v>
      </c>
      <c r="F171" s="85">
        <v>-76058.582275356821</v>
      </c>
    </row>
    <row r="172" spans="1:6" ht="13">
      <c r="A172" s="66" t="s">
        <v>1920</v>
      </c>
      <c r="B172" s="84">
        <v>0</v>
      </c>
      <c r="C172" s="84">
        <v>0</v>
      </c>
      <c r="D172" s="84">
        <v>0</v>
      </c>
      <c r="E172" s="84">
        <v>0</v>
      </c>
      <c r="F172" s="85">
        <v>0</v>
      </c>
    </row>
    <row r="173" spans="1:6" ht="13">
      <c r="A173" s="66" t="s">
        <v>1910</v>
      </c>
      <c r="B173" s="84">
        <v>-11740767.89334717</v>
      </c>
      <c r="C173" s="84">
        <v>-7597662.6649029963</v>
      </c>
      <c r="D173" s="84">
        <v>-10241979.949992301</v>
      </c>
      <c r="E173" s="84">
        <v>0</v>
      </c>
      <c r="F173" s="85">
        <v>-29580410.508242466</v>
      </c>
    </row>
    <row r="174" spans="1:6" ht="13">
      <c r="A174" s="66" t="s">
        <v>1911</v>
      </c>
      <c r="B174" s="84">
        <v>-4714355.6966528315</v>
      </c>
      <c r="C174" s="84">
        <v>-2573248.1950970031</v>
      </c>
      <c r="D174" s="84">
        <v>-2734058.1500076982</v>
      </c>
      <c r="E174" s="84">
        <v>0</v>
      </c>
      <c r="F174" s="85">
        <v>-10021662.041757533</v>
      </c>
    </row>
    <row r="175" spans="1:6" ht="13">
      <c r="A175" s="66" t="s">
        <v>1915</v>
      </c>
      <c r="B175" s="84">
        <v>-1570.5633679469934</v>
      </c>
      <c r="C175" s="84">
        <v>-19046.185291811984</v>
      </c>
      <c r="D175" s="84">
        <v>-17653.410277379116</v>
      </c>
      <c r="E175" s="84">
        <v>0</v>
      </c>
      <c r="F175" s="85">
        <v>-38270.158937138098</v>
      </c>
    </row>
    <row r="176" spans="1:6" ht="13">
      <c r="A176" s="66" t="s">
        <v>1921</v>
      </c>
      <c r="B176" s="84">
        <v>0</v>
      </c>
      <c r="C176" s="84">
        <v>0</v>
      </c>
      <c r="D176" s="84">
        <v>0</v>
      </c>
      <c r="E176" s="84">
        <v>0</v>
      </c>
      <c r="F176" s="85">
        <v>0</v>
      </c>
    </row>
    <row r="177" spans="1:12" ht="13">
      <c r="A177" s="66" t="s">
        <v>1922</v>
      </c>
      <c r="B177" s="84">
        <v>-161312.69999999998</v>
      </c>
      <c r="C177" s="84">
        <v>-358628.6</v>
      </c>
      <c r="D177" s="84">
        <v>-336421.8</v>
      </c>
      <c r="E177" s="84">
        <v>0</v>
      </c>
      <c r="F177" s="85">
        <v>-856363.09999999986</v>
      </c>
    </row>
    <row r="178" spans="1:12" ht="13">
      <c r="A178" s="66" t="s">
        <v>1917</v>
      </c>
      <c r="B178" s="84">
        <v>0</v>
      </c>
      <c r="C178" s="84">
        <v>-3739.3099999999995</v>
      </c>
      <c r="D178" s="84">
        <v>-13091.61</v>
      </c>
      <c r="E178" s="84">
        <v>0</v>
      </c>
      <c r="F178" s="85">
        <v>-16830.919999999998</v>
      </c>
    </row>
    <row r="179" spans="1:12" ht="13">
      <c r="A179" s="66" t="s">
        <v>1923</v>
      </c>
      <c r="B179" s="84">
        <v>0</v>
      </c>
      <c r="C179" s="84">
        <v>0</v>
      </c>
      <c r="D179" s="84">
        <v>0</v>
      </c>
      <c r="E179" s="84">
        <v>0</v>
      </c>
      <c r="F179" s="85">
        <v>0</v>
      </c>
    </row>
    <row r="180" spans="1:12" ht="13">
      <c r="A180" s="66" t="s">
        <v>1924</v>
      </c>
      <c r="B180" s="84">
        <v>0</v>
      </c>
      <c r="C180" s="84">
        <v>0</v>
      </c>
      <c r="D180" s="84">
        <v>0</v>
      </c>
      <c r="E180" s="84">
        <v>0</v>
      </c>
      <c r="F180" s="85">
        <v>0</v>
      </c>
    </row>
    <row r="181" spans="1:12" ht="13">
      <c r="A181" s="66" t="s">
        <v>1897</v>
      </c>
      <c r="B181" s="84">
        <v>-4044</v>
      </c>
      <c r="C181" s="84">
        <v>-99660.35</v>
      </c>
      <c r="D181" s="84">
        <v>-467031.07</v>
      </c>
      <c r="E181" s="84">
        <v>0</v>
      </c>
      <c r="F181" s="85">
        <v>-570735.42000000004</v>
      </c>
    </row>
    <row r="182" spans="1:12" ht="13">
      <c r="A182" s="66" t="s">
        <v>1925</v>
      </c>
      <c r="B182" s="84">
        <v>0</v>
      </c>
      <c r="C182" s="84">
        <v>0</v>
      </c>
      <c r="D182" s="84">
        <v>0</v>
      </c>
      <c r="E182" s="84">
        <v>0</v>
      </c>
      <c r="F182" s="85">
        <v>0</v>
      </c>
    </row>
    <row r="183" spans="1:12" ht="13">
      <c r="A183" s="66" t="s">
        <v>1916</v>
      </c>
      <c r="B183" s="84">
        <v>0</v>
      </c>
      <c r="C183" s="84">
        <v>-6492</v>
      </c>
      <c r="D183" s="84">
        <v>-9362.2200000000012</v>
      </c>
      <c r="E183" s="84">
        <v>0</v>
      </c>
      <c r="F183" s="85">
        <v>-15854.220000000001</v>
      </c>
    </row>
    <row r="184" spans="1:12" ht="13">
      <c r="A184" s="382" t="s">
        <v>1914</v>
      </c>
      <c r="B184" s="383">
        <v>0</v>
      </c>
      <c r="C184" s="383">
        <v>0</v>
      </c>
      <c r="D184" s="383">
        <v>0</v>
      </c>
      <c r="E184" s="383">
        <v>0</v>
      </c>
      <c r="F184" s="384">
        <v>0</v>
      </c>
      <c r="G184" s="305" t="s">
        <v>7077</v>
      </c>
      <c r="H184" s="30"/>
      <c r="I184" s="78">
        <v>0</v>
      </c>
      <c r="J184" s="78">
        <v>-6406.4</v>
      </c>
      <c r="K184" s="78">
        <v>-18418.399999999998</v>
      </c>
      <c r="L184" s="78">
        <v>-24824.799999999996</v>
      </c>
    </row>
    <row r="185" spans="1:12" ht="13">
      <c r="A185" s="66" t="s">
        <v>1926</v>
      </c>
      <c r="B185" s="84">
        <v>0</v>
      </c>
      <c r="C185" s="84">
        <v>0</v>
      </c>
      <c r="D185" s="84">
        <v>0</v>
      </c>
      <c r="E185" s="84">
        <v>0</v>
      </c>
      <c r="F185" s="85">
        <v>0</v>
      </c>
    </row>
    <row r="186" spans="1:12" ht="13">
      <c r="A186" s="66" t="s">
        <v>1927</v>
      </c>
      <c r="B186" s="84">
        <v>0</v>
      </c>
      <c r="C186" s="84">
        <v>0</v>
      </c>
      <c r="D186" s="84">
        <v>0</v>
      </c>
      <c r="E186" s="84">
        <v>0</v>
      </c>
      <c r="F186" s="85">
        <v>0</v>
      </c>
    </row>
    <row r="187" spans="1:12" ht="13">
      <c r="A187" s="66" t="s">
        <v>1928</v>
      </c>
      <c r="B187" s="84">
        <v>0</v>
      </c>
      <c r="C187" s="84">
        <v>0</v>
      </c>
      <c r="D187" s="84">
        <v>0</v>
      </c>
      <c r="E187" s="84">
        <v>0</v>
      </c>
      <c r="F187" s="85">
        <v>0</v>
      </c>
    </row>
    <row r="188" spans="1:12" ht="13">
      <c r="A188" s="66" t="s">
        <v>1929</v>
      </c>
      <c r="B188" s="84">
        <v>0</v>
      </c>
      <c r="C188" s="84">
        <v>0</v>
      </c>
      <c r="D188" s="84">
        <v>0</v>
      </c>
      <c r="E188" s="84">
        <v>0</v>
      </c>
      <c r="F188" s="85">
        <v>0</v>
      </c>
    </row>
    <row r="189" spans="1:12" ht="13">
      <c r="A189" s="66" t="s">
        <v>1930</v>
      </c>
      <c r="B189" s="84">
        <v>0</v>
      </c>
      <c r="C189" s="84">
        <v>0</v>
      </c>
      <c r="D189" s="84">
        <v>0</v>
      </c>
      <c r="E189" s="84">
        <v>0</v>
      </c>
      <c r="F189" s="85">
        <v>0</v>
      </c>
    </row>
    <row r="190" spans="1:12" ht="13">
      <c r="A190" s="66" t="s">
        <v>1931</v>
      </c>
      <c r="B190" s="84">
        <v>0</v>
      </c>
      <c r="C190" s="84">
        <v>0</v>
      </c>
      <c r="D190" s="84">
        <v>0</v>
      </c>
      <c r="E190" s="84">
        <v>0</v>
      </c>
      <c r="F190" s="85">
        <v>0</v>
      </c>
    </row>
    <row r="191" spans="1:12" ht="13">
      <c r="A191" s="66" t="s">
        <v>1932</v>
      </c>
      <c r="B191" s="84">
        <v>0</v>
      </c>
      <c r="C191" s="84">
        <v>0</v>
      </c>
      <c r="D191" s="84">
        <v>0</v>
      </c>
      <c r="E191" s="84">
        <v>0</v>
      </c>
      <c r="F191" s="85">
        <v>0</v>
      </c>
    </row>
    <row r="192" spans="1:12" ht="13">
      <c r="A192" s="66" t="s">
        <v>1899</v>
      </c>
      <c r="B192" s="84">
        <v>-510345.46352848923</v>
      </c>
      <c r="C192" s="84">
        <v>-440353.00587292161</v>
      </c>
      <c r="D192" s="84">
        <v>-681232.34219137882</v>
      </c>
      <c r="E192" s="84">
        <v>0</v>
      </c>
      <c r="F192" s="85">
        <v>-1631930.8115927896</v>
      </c>
    </row>
    <row r="193" spans="1:6" ht="13">
      <c r="A193" s="66" t="s">
        <v>1933</v>
      </c>
      <c r="B193" s="84">
        <v>0</v>
      </c>
      <c r="C193" s="84">
        <v>0</v>
      </c>
      <c r="D193" s="84">
        <v>0</v>
      </c>
      <c r="E193" s="84">
        <v>0</v>
      </c>
      <c r="F193" s="85">
        <v>0</v>
      </c>
    </row>
    <row r="194" spans="1:6" ht="13">
      <c r="A194" s="66" t="s">
        <v>1900</v>
      </c>
      <c r="B194" s="84">
        <v>-537326.63</v>
      </c>
      <c r="C194" s="84">
        <v>-181746.6</v>
      </c>
      <c r="D194" s="84">
        <v>-499934.84</v>
      </c>
      <c r="E194" s="84">
        <v>0</v>
      </c>
      <c r="F194" s="85">
        <v>-1219008.07</v>
      </c>
    </row>
    <row r="195" spans="1:6" ht="13">
      <c r="A195" s="66" t="s">
        <v>1912</v>
      </c>
      <c r="B195" s="84">
        <v>-2969591.13</v>
      </c>
      <c r="C195" s="84">
        <v>-3036610.54</v>
      </c>
      <c r="D195" s="84">
        <v>-3664761.87</v>
      </c>
      <c r="E195" s="84">
        <v>0</v>
      </c>
      <c r="F195" s="85">
        <v>-9670963.5399999991</v>
      </c>
    </row>
    <row r="196" spans="1:6" ht="13">
      <c r="A196" s="66" t="s">
        <v>1913</v>
      </c>
      <c r="B196" s="84">
        <v>-71715.25</v>
      </c>
      <c r="C196" s="84">
        <v>-225453.78999999998</v>
      </c>
      <c r="D196" s="84">
        <v>-630444.54</v>
      </c>
      <c r="E196" s="84">
        <v>0</v>
      </c>
      <c r="F196" s="85">
        <v>-927613.58000000007</v>
      </c>
    </row>
    <row r="197" spans="1:6" ht="13">
      <c r="A197" s="66" t="s">
        <v>1902</v>
      </c>
      <c r="B197" s="84">
        <v>-3141.5299999999997</v>
      </c>
      <c r="C197" s="84">
        <v>-7056.6</v>
      </c>
      <c r="D197" s="84">
        <v>1187.7822753568194</v>
      </c>
      <c r="E197" s="84">
        <v>0</v>
      </c>
      <c r="F197" s="85">
        <v>-9010.3477246431812</v>
      </c>
    </row>
    <row r="198" spans="1:6" ht="13">
      <c r="A198" s="66" t="s">
        <v>2627</v>
      </c>
      <c r="B198" s="84">
        <v>0</v>
      </c>
      <c r="C198" s="84">
        <v>0</v>
      </c>
      <c r="D198" s="84">
        <v>0</v>
      </c>
      <c r="E198" s="84">
        <v>0</v>
      </c>
      <c r="F198" s="85">
        <v>0</v>
      </c>
    </row>
    <row r="199" spans="1:6" ht="13">
      <c r="A199" s="66" t="s">
        <v>576</v>
      </c>
      <c r="B199" s="84">
        <v>-39920297.109999999</v>
      </c>
      <c r="C199" s="84">
        <v>-37645128.769999996</v>
      </c>
      <c r="D199" s="84">
        <v>-49869107.979999989</v>
      </c>
      <c r="E199" s="84">
        <v>0</v>
      </c>
      <c r="F199" s="85">
        <v>-127434533.85999998</v>
      </c>
    </row>
    <row r="200" spans="1:6" ht="13">
      <c r="A200" s="66" t="s">
        <v>585</v>
      </c>
      <c r="B200" s="84">
        <v>0</v>
      </c>
      <c r="C200" s="84">
        <v>0</v>
      </c>
      <c r="D200" s="84">
        <v>0</v>
      </c>
      <c r="E200" s="84">
        <v>0</v>
      </c>
      <c r="F200" s="85">
        <v>0</v>
      </c>
    </row>
    <row r="201" spans="1:6" ht="13">
      <c r="A201" s="66" t="s">
        <v>586</v>
      </c>
      <c r="B201" s="84">
        <v>-1641916.0631783968</v>
      </c>
      <c r="C201" s="84">
        <v>-1420900.3536947453</v>
      </c>
      <c r="D201" s="84">
        <v>-2424403.161167562</v>
      </c>
      <c r="E201" s="84">
        <v>0</v>
      </c>
      <c r="F201" s="85">
        <v>-5487219.5780407041</v>
      </c>
    </row>
    <row r="202" spans="1:6" ht="13">
      <c r="A202" s="66" t="s">
        <v>587</v>
      </c>
      <c r="B202" s="84">
        <v>0</v>
      </c>
      <c r="C202" s="84">
        <v>-111003.11</v>
      </c>
      <c r="D202" s="84">
        <v>-189141.71000000002</v>
      </c>
      <c r="E202" s="84">
        <v>0</v>
      </c>
      <c r="F202" s="85">
        <v>-300144.82</v>
      </c>
    </row>
    <row r="203" spans="1:6" ht="13">
      <c r="A203" s="66" t="s">
        <v>588</v>
      </c>
      <c r="B203" s="84">
        <v>0</v>
      </c>
      <c r="C203" s="84">
        <v>-134223.25</v>
      </c>
      <c r="D203" s="84">
        <v>-245153.52999999997</v>
      </c>
      <c r="E203" s="84">
        <v>0</v>
      </c>
      <c r="F203" s="85">
        <v>-379376.77999999997</v>
      </c>
    </row>
    <row r="204" spans="1:6" ht="13">
      <c r="A204" s="66" t="s">
        <v>589</v>
      </c>
      <c r="B204" s="84">
        <v>0</v>
      </c>
      <c r="C204" s="84">
        <v>-25896</v>
      </c>
      <c r="D204" s="84">
        <v>-47241.599999999999</v>
      </c>
      <c r="E204" s="84">
        <v>0</v>
      </c>
      <c r="F204" s="85">
        <v>-73137.600000000006</v>
      </c>
    </row>
    <row r="205" spans="1:6" ht="13">
      <c r="A205" s="66" t="s">
        <v>590</v>
      </c>
      <c r="B205" s="84">
        <v>0</v>
      </c>
      <c r="C205" s="84">
        <v>-15690.12</v>
      </c>
      <c r="D205" s="84">
        <v>-29992.47</v>
      </c>
      <c r="E205" s="84">
        <v>0</v>
      </c>
      <c r="F205" s="85">
        <v>-45682.590000000004</v>
      </c>
    </row>
    <row r="206" spans="1:6" ht="13">
      <c r="A206" s="66" t="s">
        <v>591</v>
      </c>
      <c r="B206" s="84">
        <v>0</v>
      </c>
      <c r="C206" s="84">
        <v>0</v>
      </c>
      <c r="D206" s="84">
        <v>0</v>
      </c>
      <c r="E206" s="84">
        <v>0</v>
      </c>
      <c r="F206" s="85">
        <v>0</v>
      </c>
    </row>
    <row r="207" spans="1:6" ht="13">
      <c r="A207" s="66" t="s">
        <v>592</v>
      </c>
      <c r="B207" s="84">
        <v>0</v>
      </c>
      <c r="C207" s="84">
        <v>0</v>
      </c>
      <c r="D207" s="84">
        <v>0</v>
      </c>
      <c r="E207" s="84">
        <v>0</v>
      </c>
      <c r="F207" s="85">
        <v>0</v>
      </c>
    </row>
    <row r="208" spans="1:6" ht="13">
      <c r="A208" s="66" t="s">
        <v>593</v>
      </c>
      <c r="B208" s="84">
        <v>0</v>
      </c>
      <c r="C208" s="84">
        <v>0</v>
      </c>
      <c r="D208" s="84">
        <v>0</v>
      </c>
      <c r="E208" s="84">
        <v>0</v>
      </c>
      <c r="F208" s="85">
        <v>0</v>
      </c>
    </row>
    <row r="209" spans="1:6" ht="13">
      <c r="A209" s="66" t="s">
        <v>594</v>
      </c>
      <c r="B209" s="84">
        <v>0</v>
      </c>
      <c r="C209" s="84">
        <v>0</v>
      </c>
      <c r="D209" s="84">
        <v>0</v>
      </c>
      <c r="E209" s="84">
        <v>0</v>
      </c>
      <c r="F209" s="85">
        <v>0</v>
      </c>
    </row>
    <row r="210" spans="1:6" ht="13">
      <c r="A210" s="66" t="s">
        <v>577</v>
      </c>
      <c r="B210" s="84">
        <v>-4124047.0000000009</v>
      </c>
      <c r="C210" s="84">
        <v>-4429772.95</v>
      </c>
      <c r="D210" s="84">
        <v>-6475492.8499999987</v>
      </c>
      <c r="E210" s="84">
        <v>0</v>
      </c>
      <c r="F210" s="85">
        <v>-15029312.800000001</v>
      </c>
    </row>
    <row r="211" spans="1:6" ht="13">
      <c r="A211" s="66" t="s">
        <v>595</v>
      </c>
      <c r="B211" s="84">
        <v>0</v>
      </c>
      <c r="C211" s="84">
        <v>0</v>
      </c>
      <c r="D211" s="84">
        <v>0</v>
      </c>
      <c r="E211" s="84">
        <v>0</v>
      </c>
      <c r="F211" s="85">
        <v>0</v>
      </c>
    </row>
    <row r="212" spans="1:6" ht="13">
      <c r="A212" s="66" t="s">
        <v>596</v>
      </c>
      <c r="B212" s="84">
        <v>0</v>
      </c>
      <c r="C212" s="84">
        <v>0</v>
      </c>
      <c r="D212" s="84">
        <v>0</v>
      </c>
      <c r="E212" s="84">
        <v>0</v>
      </c>
      <c r="F212" s="85">
        <v>0</v>
      </c>
    </row>
    <row r="213" spans="1:6" ht="13">
      <c r="A213" s="66" t="s">
        <v>597</v>
      </c>
      <c r="B213" s="84">
        <v>0</v>
      </c>
      <c r="C213" s="84">
        <v>0</v>
      </c>
      <c r="D213" s="84">
        <v>0</v>
      </c>
      <c r="E213" s="84">
        <v>0</v>
      </c>
      <c r="F213" s="85">
        <v>0</v>
      </c>
    </row>
    <row r="214" spans="1:6" ht="13">
      <c r="A214" s="66" t="s">
        <v>598</v>
      </c>
      <c r="B214" s="84">
        <v>0</v>
      </c>
      <c r="C214" s="84">
        <v>0</v>
      </c>
      <c r="D214" s="84">
        <v>0</v>
      </c>
      <c r="E214" s="84">
        <v>0</v>
      </c>
      <c r="F214" s="85">
        <v>0</v>
      </c>
    </row>
    <row r="215" spans="1:6" ht="13">
      <c r="A215" s="66" t="s">
        <v>599</v>
      </c>
      <c r="B215" s="84">
        <v>0</v>
      </c>
      <c r="C215" s="84">
        <v>0</v>
      </c>
      <c r="D215" s="84">
        <v>0</v>
      </c>
      <c r="E215" s="84">
        <v>0</v>
      </c>
      <c r="F215" s="85">
        <v>0</v>
      </c>
    </row>
    <row r="216" spans="1:6" ht="13">
      <c r="A216" s="66" t="s">
        <v>600</v>
      </c>
      <c r="B216" s="84">
        <v>0</v>
      </c>
      <c r="C216" s="84">
        <v>0</v>
      </c>
      <c r="D216" s="84">
        <v>0</v>
      </c>
      <c r="E216" s="84">
        <v>0</v>
      </c>
      <c r="F216" s="85">
        <v>0</v>
      </c>
    </row>
    <row r="217" spans="1:6" ht="13">
      <c r="A217" s="66" t="s">
        <v>601</v>
      </c>
      <c r="B217" s="84">
        <v>0</v>
      </c>
      <c r="C217" s="84">
        <v>0</v>
      </c>
      <c r="D217" s="84">
        <v>0</v>
      </c>
      <c r="E217" s="84">
        <v>0</v>
      </c>
      <c r="F217" s="85">
        <v>0</v>
      </c>
    </row>
    <row r="218" spans="1:6" ht="13">
      <c r="A218" s="66" t="s">
        <v>602</v>
      </c>
      <c r="B218" s="84">
        <v>0</v>
      </c>
      <c r="C218" s="84">
        <v>0</v>
      </c>
      <c r="D218" s="84">
        <v>0</v>
      </c>
      <c r="E218" s="84">
        <v>0</v>
      </c>
      <c r="F218" s="85">
        <v>0</v>
      </c>
    </row>
    <row r="219" spans="1:6" ht="13">
      <c r="A219" s="66" t="s">
        <v>603</v>
      </c>
      <c r="B219" s="84">
        <v>0</v>
      </c>
      <c r="C219" s="84">
        <v>0</v>
      </c>
      <c r="D219" s="84">
        <v>0</v>
      </c>
      <c r="E219" s="84">
        <v>0</v>
      </c>
      <c r="F219" s="85">
        <v>0</v>
      </c>
    </row>
    <row r="220" spans="1:6" ht="13">
      <c r="A220" s="66" t="s">
        <v>604</v>
      </c>
      <c r="B220" s="84">
        <v>0</v>
      </c>
      <c r="C220" s="84">
        <v>0</v>
      </c>
      <c r="D220" s="84">
        <v>0</v>
      </c>
      <c r="E220" s="84">
        <v>0</v>
      </c>
      <c r="F220" s="85">
        <v>0</v>
      </c>
    </row>
    <row r="221" spans="1:6" ht="13">
      <c r="A221" s="66" t="s">
        <v>578</v>
      </c>
      <c r="B221" s="84">
        <v>-2528026.6068216036</v>
      </c>
      <c r="C221" s="84">
        <v>-1888754.796305255</v>
      </c>
      <c r="D221" s="84">
        <v>-2080347.8188324382</v>
      </c>
      <c r="E221" s="84">
        <v>0</v>
      </c>
      <c r="F221" s="85">
        <v>-6497129.2219592966</v>
      </c>
    </row>
    <row r="222" spans="1:6" ht="13">
      <c r="A222" s="66" t="s">
        <v>605</v>
      </c>
      <c r="B222" s="84">
        <v>0</v>
      </c>
      <c r="C222" s="84">
        <v>0</v>
      </c>
      <c r="D222" s="84">
        <v>0</v>
      </c>
      <c r="E222" s="84">
        <v>0</v>
      </c>
      <c r="F222" s="85">
        <v>0</v>
      </c>
    </row>
    <row r="223" spans="1:6" ht="13">
      <c r="A223" s="66" t="s">
        <v>606</v>
      </c>
      <c r="B223" s="84">
        <v>0</v>
      </c>
      <c r="C223" s="84">
        <v>0</v>
      </c>
      <c r="D223" s="84">
        <v>0</v>
      </c>
      <c r="E223" s="84">
        <v>0</v>
      </c>
      <c r="F223" s="85">
        <v>0</v>
      </c>
    </row>
    <row r="224" spans="1:6" ht="13">
      <c r="A224" s="66" t="s">
        <v>607</v>
      </c>
      <c r="B224" s="84">
        <v>0</v>
      </c>
      <c r="C224" s="84">
        <v>0</v>
      </c>
      <c r="D224" s="84">
        <v>0</v>
      </c>
      <c r="E224" s="84">
        <v>0</v>
      </c>
      <c r="F224" s="85">
        <v>0</v>
      </c>
    </row>
    <row r="225" spans="1:7" ht="13">
      <c r="A225" s="66" t="s">
        <v>579</v>
      </c>
      <c r="B225" s="84">
        <v>-5577836.0599999996</v>
      </c>
      <c r="C225" s="84">
        <v>-4199771.8554477757</v>
      </c>
      <c r="D225" s="84">
        <v>-4670284.6514772419</v>
      </c>
      <c r="E225" s="84">
        <v>0</v>
      </c>
      <c r="F225" s="85">
        <v>-14447892.566925017</v>
      </c>
    </row>
    <row r="226" spans="1:7" ht="13">
      <c r="A226" s="66" t="s">
        <v>580</v>
      </c>
      <c r="B226" s="84">
        <v>-4837347.5100000007</v>
      </c>
      <c r="C226" s="84">
        <v>-5685263.0200000005</v>
      </c>
      <c r="D226" s="84">
        <v>-10318699.059999999</v>
      </c>
      <c r="E226" s="84">
        <v>0</v>
      </c>
      <c r="F226" s="85">
        <v>-20841309.59</v>
      </c>
    </row>
    <row r="227" spans="1:7" ht="13">
      <c r="A227" s="66" t="s">
        <v>581</v>
      </c>
      <c r="B227" s="84">
        <v>0</v>
      </c>
      <c r="C227" s="84">
        <v>-31267</v>
      </c>
      <c r="D227" s="84">
        <v>-1056824.6000000001</v>
      </c>
      <c r="E227" s="84">
        <v>0</v>
      </c>
      <c r="F227" s="85">
        <v>-1088091.6000000001</v>
      </c>
    </row>
    <row r="228" spans="1:7" ht="13">
      <c r="A228" s="66" t="s">
        <v>582</v>
      </c>
      <c r="B228" s="84">
        <v>0</v>
      </c>
      <c r="C228" s="84">
        <v>-1703.04</v>
      </c>
      <c r="D228" s="84">
        <v>-3745.9500000000003</v>
      </c>
      <c r="E228" s="84">
        <v>0</v>
      </c>
      <c r="F228" s="85">
        <v>-5448.99</v>
      </c>
    </row>
    <row r="229" spans="1:7" ht="13">
      <c r="A229" s="66" t="s">
        <v>583</v>
      </c>
      <c r="B229" s="84">
        <v>0</v>
      </c>
      <c r="C229" s="84">
        <v>0</v>
      </c>
      <c r="D229" s="84">
        <v>0</v>
      </c>
      <c r="E229" s="84">
        <v>0</v>
      </c>
      <c r="F229" s="85">
        <v>0</v>
      </c>
    </row>
    <row r="230" spans="1:7" ht="13">
      <c r="A230" s="66" t="s">
        <v>584</v>
      </c>
      <c r="B230" s="84">
        <v>0</v>
      </c>
      <c r="C230" s="84">
        <v>-200479.26455222385</v>
      </c>
      <c r="D230" s="84">
        <v>-2087566.7485227573</v>
      </c>
      <c r="E230" s="84">
        <v>0</v>
      </c>
      <c r="F230" s="85">
        <v>-2288046.013074981</v>
      </c>
    </row>
    <row r="231" spans="1:7" ht="13.5" thickBot="1">
      <c r="A231" s="83"/>
      <c r="B231" s="86">
        <v>-177596591.59900856</v>
      </c>
      <c r="C231" s="86">
        <v>-156620261.05312961</v>
      </c>
      <c r="D231" s="86">
        <v>-223512564.28567117</v>
      </c>
      <c r="E231" s="86">
        <v>0</v>
      </c>
      <c r="F231" s="86">
        <v>-557729416.93780935</v>
      </c>
    </row>
    <row r="232" spans="1:7" ht="23">
      <c r="A232" s="89" t="s">
        <v>7530</v>
      </c>
      <c r="B232" s="90">
        <v>0</v>
      </c>
      <c r="C232" s="90">
        <v>6406.4000001549721</v>
      </c>
      <c r="D232" s="90">
        <v>18418.399999916553</v>
      </c>
      <c r="E232" s="90">
        <v>0</v>
      </c>
      <c r="F232" s="90">
        <v>24824.800000190735</v>
      </c>
      <c r="G232" s="25" t="s">
        <v>7529</v>
      </c>
    </row>
  </sheetData>
  <sortState xmlns:xlrd2="http://schemas.microsoft.com/office/spreadsheetml/2017/richdata2" ref="A7:E230">
    <sortCondition ref="A7:A230"/>
  </sortState>
  <mergeCells count="1">
    <mergeCell ref="A4:F4"/>
  </mergeCells>
  <pageMargins left="0.51181102362204722" right="0.31496062992125984" top="0.55118110236220474" bottom="0.74803149606299213" header="0.31496062992125984" footer="0.31496062992125984"/>
  <pageSetup paperSize="8" fitToHeight="8" orientation="landscape" r:id="rId1"/>
  <headerFooter>
    <oddFooter>&amp;L&amp;F&amp;C&amp;A&amp;RPage &amp;P of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C65911"/>
    <pageSetUpPr fitToPage="1"/>
  </sheetPr>
  <dimension ref="A1:AI270"/>
  <sheetViews>
    <sheetView zoomScale="85" zoomScaleNormal="85" workbookViewId="0">
      <selection activeCell="C505" sqref="C505"/>
    </sheetView>
  </sheetViews>
  <sheetFormatPr defaultColWidth="9.453125" defaultRowHeight="12.5"/>
  <cols>
    <col min="1" max="2" width="9.453125" style="491"/>
    <col min="3" max="3" width="27.54296875" customWidth="1"/>
    <col min="4" max="4" width="29.453125" customWidth="1"/>
    <col min="5" max="5" width="16.54296875" customWidth="1"/>
    <col min="6" max="6" width="14.453125" customWidth="1"/>
    <col min="7" max="8" width="14.54296875" customWidth="1"/>
    <col min="9" max="9" width="14.453125" customWidth="1"/>
    <col min="10" max="10" width="13.54296875" customWidth="1"/>
    <col min="11" max="11" width="14" customWidth="1"/>
    <col min="12" max="12" width="13.54296875" customWidth="1"/>
    <col min="13" max="15" width="14.453125" customWidth="1"/>
    <col min="16" max="16" width="19.81640625" customWidth="1"/>
    <col min="18" max="18" width="12.54296875" bestFit="1" customWidth="1"/>
    <col min="19" max="19" width="10.453125" bestFit="1" customWidth="1"/>
    <col min="23" max="23" width="11.453125" bestFit="1" customWidth="1"/>
    <col min="34" max="34" width="11" bestFit="1" customWidth="1"/>
    <col min="35" max="35" width="13.453125" customWidth="1"/>
  </cols>
  <sheetData>
    <row r="1" spans="1:34" s="491" customFormat="1" ht="13">
      <c r="A1" s="489"/>
      <c r="B1" s="489"/>
      <c r="C1" s="489"/>
      <c r="D1" s="489"/>
      <c r="E1" s="489"/>
      <c r="F1" s="489"/>
      <c r="G1" s="489"/>
      <c r="H1" s="489"/>
      <c r="I1" s="489"/>
      <c r="J1" s="489"/>
      <c r="K1" s="489"/>
      <c r="L1" s="489"/>
      <c r="M1" s="489"/>
      <c r="N1" s="489"/>
      <c r="O1" s="489"/>
      <c r="P1" s="489"/>
    </row>
    <row r="2" spans="1:34" s="491" customFormat="1" ht="13">
      <c r="A2" s="489"/>
      <c r="B2" s="489"/>
      <c r="C2" s="489"/>
      <c r="D2" s="489"/>
      <c r="E2" s="489"/>
      <c r="F2" s="489"/>
      <c r="G2" s="489"/>
      <c r="H2" s="489"/>
      <c r="I2" s="489"/>
      <c r="J2" s="489"/>
      <c r="K2" s="489"/>
      <c r="L2" s="489"/>
      <c r="M2" s="489"/>
      <c r="N2" s="489"/>
      <c r="O2" s="489"/>
      <c r="P2" s="489"/>
    </row>
    <row r="3" spans="1:34" s="491" customFormat="1" ht="13">
      <c r="A3" s="489"/>
      <c r="B3" s="489"/>
      <c r="C3" s="489"/>
      <c r="D3" s="489"/>
      <c r="E3" s="489"/>
      <c r="F3" s="489"/>
      <c r="G3" s="489"/>
      <c r="H3" s="489"/>
      <c r="I3" s="489"/>
      <c r="J3" s="489"/>
      <c r="K3" s="489"/>
      <c r="L3" s="489"/>
      <c r="M3" s="489"/>
      <c r="N3" s="489"/>
      <c r="O3" s="489"/>
      <c r="P3" s="489"/>
    </row>
    <row r="4" spans="1:34" s="491" customFormat="1" ht="13">
      <c r="A4" s="489"/>
      <c r="B4" s="489"/>
      <c r="C4" s="489"/>
      <c r="D4" s="489"/>
      <c r="E4" s="489"/>
      <c r="F4" s="489"/>
      <c r="G4" s="489"/>
      <c r="H4" s="489"/>
      <c r="I4" s="489"/>
      <c r="J4" s="489"/>
      <c r="K4" s="489"/>
      <c r="L4" s="489"/>
      <c r="M4" s="489"/>
      <c r="N4" s="489"/>
      <c r="O4" s="489"/>
      <c r="P4" s="489"/>
    </row>
    <row r="5" spans="1:34" s="491" customFormat="1" ht="13">
      <c r="A5" s="489"/>
      <c r="B5" s="489"/>
      <c r="C5" s="489"/>
      <c r="D5" s="489"/>
      <c r="E5" s="489"/>
      <c r="F5" s="489"/>
      <c r="G5" s="489"/>
      <c r="H5" s="489"/>
      <c r="I5" s="489"/>
      <c r="J5" s="489"/>
      <c r="K5" s="489"/>
      <c r="L5" s="489"/>
      <c r="M5" s="489"/>
      <c r="N5" s="489"/>
      <c r="O5" s="489"/>
      <c r="P5" s="489"/>
    </row>
    <row r="6" spans="1:34" ht="18.5">
      <c r="A6" s="489"/>
      <c r="B6" s="489"/>
      <c r="C6" s="5" t="s">
        <v>243</v>
      </c>
      <c r="D6" s="6"/>
      <c r="E6" s="6"/>
      <c r="F6" s="6"/>
      <c r="G6" s="7"/>
      <c r="H6" s="6"/>
      <c r="I6" s="6"/>
      <c r="J6" s="6"/>
      <c r="K6" s="6"/>
      <c r="L6" s="6"/>
      <c r="M6" s="6"/>
      <c r="N6" s="6"/>
      <c r="O6" s="6"/>
      <c r="P6" s="6"/>
    </row>
    <row r="7" spans="1:34" ht="13">
      <c r="A7" s="489"/>
      <c r="B7" s="489"/>
      <c r="C7" s="6"/>
      <c r="D7" s="6"/>
      <c r="E7" s="6"/>
      <c r="F7" s="6"/>
      <c r="G7" s="6"/>
      <c r="H7" s="6"/>
      <c r="I7" s="6"/>
      <c r="J7" s="6"/>
      <c r="K7" s="6"/>
      <c r="L7" s="6"/>
      <c r="M7" s="6"/>
      <c r="N7" s="6"/>
      <c r="O7" s="6"/>
      <c r="P7" s="6"/>
    </row>
    <row r="8" spans="1:34" ht="13">
      <c r="A8" s="489"/>
      <c r="B8" s="489"/>
      <c r="C8" s="6"/>
      <c r="D8" s="7"/>
      <c r="E8" s="6"/>
      <c r="F8" s="6"/>
      <c r="G8" s="6"/>
      <c r="H8" s="6"/>
      <c r="I8" s="6"/>
      <c r="J8" s="6"/>
      <c r="K8" s="6"/>
      <c r="L8" s="6"/>
      <c r="M8" s="6"/>
      <c r="N8" s="6"/>
      <c r="O8" s="6"/>
      <c r="P8" s="6"/>
    </row>
    <row r="9" spans="1:34" ht="13">
      <c r="A9" s="489"/>
      <c r="B9" s="489"/>
      <c r="C9" s="6"/>
      <c r="D9" s="6"/>
      <c r="E9" s="19" t="s">
        <v>32</v>
      </c>
      <c r="F9" s="20" t="s">
        <v>33</v>
      </c>
      <c r="G9" s="21"/>
      <c r="H9" s="21"/>
      <c r="I9" s="21"/>
      <c r="J9" s="21"/>
      <c r="K9" s="21"/>
      <c r="L9" s="21"/>
      <c r="M9" s="21"/>
      <c r="N9" s="21"/>
      <c r="O9" s="21"/>
      <c r="P9" s="22"/>
    </row>
    <row r="10" spans="1:34" ht="13">
      <c r="A10" s="489"/>
      <c r="B10" s="489"/>
      <c r="C10" s="18" t="s">
        <v>14</v>
      </c>
      <c r="D10" s="18" t="s">
        <v>34</v>
      </c>
      <c r="E10" s="18" t="s">
        <v>35</v>
      </c>
      <c r="F10" s="18" t="s">
        <v>39</v>
      </c>
      <c r="G10" s="18" t="s">
        <v>282</v>
      </c>
      <c r="H10" s="18" t="s">
        <v>283</v>
      </c>
      <c r="I10" s="18" t="s">
        <v>284</v>
      </c>
      <c r="J10" s="18" t="s">
        <v>699</v>
      </c>
      <c r="K10" s="18" t="s">
        <v>700</v>
      </c>
      <c r="L10" s="18" t="s">
        <v>701</v>
      </c>
      <c r="M10" s="18" t="s">
        <v>7054</v>
      </c>
      <c r="N10" s="18" t="s">
        <v>7055</v>
      </c>
      <c r="O10" s="18" t="s">
        <v>7056</v>
      </c>
      <c r="P10" s="18" t="s">
        <v>13</v>
      </c>
      <c r="W10" s="24"/>
      <c r="X10" s="24"/>
      <c r="Y10" s="24"/>
      <c r="Z10" s="24"/>
      <c r="AA10" s="24"/>
      <c r="AB10" s="24"/>
      <c r="AC10" s="24"/>
      <c r="AD10" s="24"/>
      <c r="AE10" s="24"/>
      <c r="AF10" s="24"/>
      <c r="AG10" s="24"/>
      <c r="AH10" s="24"/>
    </row>
    <row r="11" spans="1:34" ht="13">
      <c r="A11" s="489"/>
      <c r="B11" s="489"/>
      <c r="C11" s="23" t="s">
        <v>279</v>
      </c>
      <c r="D11" s="23" t="s">
        <v>279</v>
      </c>
      <c r="E11" s="481" t="s">
        <v>279</v>
      </c>
      <c r="F11" s="481" t="s">
        <v>279</v>
      </c>
      <c r="G11" s="481" t="s">
        <v>279</v>
      </c>
      <c r="H11" s="481" t="s">
        <v>279</v>
      </c>
      <c r="I11" s="481" t="s">
        <v>279</v>
      </c>
      <c r="J11" s="481" t="s">
        <v>279</v>
      </c>
      <c r="K11" s="481" t="s">
        <v>279</v>
      </c>
      <c r="L11" s="481" t="s">
        <v>279</v>
      </c>
      <c r="M11" s="481" t="s">
        <v>279</v>
      </c>
      <c r="N11" s="481" t="s">
        <v>279</v>
      </c>
      <c r="O11" s="481" t="s">
        <v>279</v>
      </c>
      <c r="P11" s="481" t="s">
        <v>279</v>
      </c>
    </row>
    <row r="12" spans="1:34" ht="13">
      <c r="A12" s="489"/>
      <c r="B12" s="489"/>
      <c r="C12" s="6" t="s">
        <v>47</v>
      </c>
      <c r="D12" s="6" t="s">
        <v>3</v>
      </c>
      <c r="E12" s="310">
        <v>5126220.8256671876</v>
      </c>
      <c r="F12" s="310">
        <v>0</v>
      </c>
      <c r="G12" s="310">
        <v>0</v>
      </c>
      <c r="H12" s="310">
        <v>1829500</v>
      </c>
      <c r="I12" s="310">
        <v>1826000</v>
      </c>
      <c r="J12" s="310">
        <v>4996000</v>
      </c>
      <c r="K12" s="310">
        <v>12282500</v>
      </c>
      <c r="L12" s="310">
        <v>7286500</v>
      </c>
      <c r="M12" s="310">
        <v>18397500</v>
      </c>
      <c r="N12" s="310">
        <v>18077500</v>
      </c>
      <c r="O12" s="310">
        <v>8740000</v>
      </c>
      <c r="P12" s="310">
        <v>78561720.825667188</v>
      </c>
      <c r="R12" s="4"/>
      <c r="S12" s="4"/>
    </row>
    <row r="13" spans="1:34" ht="13">
      <c r="A13" s="489"/>
      <c r="B13" s="489"/>
      <c r="C13" s="6" t="s">
        <v>47</v>
      </c>
      <c r="D13" s="6"/>
      <c r="E13" s="310">
        <v>0</v>
      </c>
      <c r="F13" s="310">
        <v>0</v>
      </c>
      <c r="G13" s="310">
        <v>0</v>
      </c>
      <c r="H13" s="310">
        <v>0</v>
      </c>
      <c r="I13" s="310">
        <v>0</v>
      </c>
      <c r="J13" s="310">
        <v>0</v>
      </c>
      <c r="K13" s="310">
        <v>0</v>
      </c>
      <c r="L13" s="310">
        <v>0</v>
      </c>
      <c r="M13" s="310">
        <v>0</v>
      </c>
      <c r="N13" s="310">
        <v>0</v>
      </c>
      <c r="O13" s="310">
        <v>0</v>
      </c>
      <c r="P13" s="310">
        <v>0</v>
      </c>
      <c r="R13" s="4"/>
      <c r="S13" s="4"/>
    </row>
    <row r="14" spans="1:34" ht="13">
      <c r="A14" s="489"/>
      <c r="B14" s="489"/>
      <c r="C14" s="6" t="s">
        <v>47</v>
      </c>
      <c r="D14" s="6" t="s">
        <v>357</v>
      </c>
      <c r="E14" s="310">
        <v>-12503298.013453498</v>
      </c>
      <c r="F14" s="310">
        <v>4930000</v>
      </c>
      <c r="G14" s="310">
        <v>6290000</v>
      </c>
      <c r="H14" s="310">
        <v>3570000</v>
      </c>
      <c r="I14" s="310">
        <v>3825000</v>
      </c>
      <c r="J14" s="310">
        <v>10965000</v>
      </c>
      <c r="K14" s="310">
        <v>27370000.000000004</v>
      </c>
      <c r="L14" s="310">
        <v>16235000</v>
      </c>
      <c r="M14" s="310">
        <v>41225000</v>
      </c>
      <c r="N14" s="310">
        <v>38590000</v>
      </c>
      <c r="O14" s="310">
        <v>17000000</v>
      </c>
      <c r="P14" s="310">
        <v>157496701.98654652</v>
      </c>
      <c r="R14" s="4"/>
      <c r="S14" s="4"/>
    </row>
    <row r="15" spans="1:34" ht="13">
      <c r="A15" s="489"/>
      <c r="B15" s="489"/>
      <c r="C15" s="6" t="s">
        <v>47</v>
      </c>
      <c r="D15" s="6"/>
      <c r="E15" s="310">
        <v>0</v>
      </c>
      <c r="F15" s="310">
        <v>0</v>
      </c>
      <c r="G15" s="310">
        <v>0</v>
      </c>
      <c r="H15" s="310">
        <v>0</v>
      </c>
      <c r="I15" s="310">
        <v>0</v>
      </c>
      <c r="J15" s="310">
        <v>0</v>
      </c>
      <c r="K15" s="310">
        <v>0</v>
      </c>
      <c r="L15" s="310">
        <v>0</v>
      </c>
      <c r="M15" s="310">
        <v>0</v>
      </c>
      <c r="N15" s="310">
        <v>0</v>
      </c>
      <c r="O15" s="310">
        <v>0</v>
      </c>
      <c r="P15" s="310">
        <v>0</v>
      </c>
      <c r="R15" s="4"/>
      <c r="S15" s="4"/>
    </row>
    <row r="16" spans="1:34" ht="13">
      <c r="A16" s="489"/>
      <c r="B16" s="489"/>
      <c r="C16" s="6" t="s">
        <v>47</v>
      </c>
      <c r="D16" s="6" t="s">
        <v>341</v>
      </c>
      <c r="E16" s="310">
        <v>0</v>
      </c>
      <c r="F16" s="310">
        <v>0</v>
      </c>
      <c r="G16" s="310">
        <v>0</v>
      </c>
      <c r="H16" s="310">
        <v>0</v>
      </c>
      <c r="I16" s="310">
        <v>0</v>
      </c>
      <c r="J16" s="310">
        <v>0</v>
      </c>
      <c r="K16" s="310">
        <v>0</v>
      </c>
      <c r="L16" s="310">
        <v>0</v>
      </c>
      <c r="M16" s="310">
        <v>0</v>
      </c>
      <c r="N16" s="310">
        <v>0</v>
      </c>
      <c r="O16" s="310">
        <v>0</v>
      </c>
      <c r="P16" s="310">
        <v>0</v>
      </c>
      <c r="R16" s="4"/>
      <c r="S16" s="4"/>
    </row>
    <row r="17" spans="1:19" ht="13">
      <c r="A17" s="489"/>
      <c r="B17" s="489"/>
      <c r="C17" s="6" t="s">
        <v>47</v>
      </c>
      <c r="D17" s="6" t="s">
        <v>404</v>
      </c>
      <c r="E17" s="310">
        <v>0</v>
      </c>
      <c r="F17" s="310">
        <v>0</v>
      </c>
      <c r="G17" s="310">
        <v>0</v>
      </c>
      <c r="H17" s="310">
        <v>0</v>
      </c>
      <c r="I17" s="310">
        <v>0</v>
      </c>
      <c r="J17" s="310">
        <v>0</v>
      </c>
      <c r="K17" s="310">
        <v>0</v>
      </c>
      <c r="L17" s="310">
        <v>0</v>
      </c>
      <c r="M17" s="310">
        <v>0</v>
      </c>
      <c r="N17" s="310">
        <v>0</v>
      </c>
      <c r="O17" s="310">
        <v>0</v>
      </c>
      <c r="P17" s="310">
        <v>0</v>
      </c>
      <c r="R17" s="4"/>
      <c r="S17" s="4"/>
    </row>
    <row r="18" spans="1:19" ht="13">
      <c r="A18" s="489"/>
      <c r="B18" s="489"/>
      <c r="C18" s="6" t="s">
        <v>47</v>
      </c>
      <c r="D18" s="6" t="s">
        <v>1089</v>
      </c>
      <c r="E18" s="310">
        <v>28985873.894646481</v>
      </c>
      <c r="F18" s="310">
        <v>4728000</v>
      </c>
      <c r="G18" s="310">
        <v>6008500</v>
      </c>
      <c r="H18" s="310">
        <v>788000</v>
      </c>
      <c r="I18" s="310">
        <v>1182000</v>
      </c>
      <c r="J18" s="310">
        <v>3546000</v>
      </c>
      <c r="K18" s="310">
        <v>9653000</v>
      </c>
      <c r="L18" s="310">
        <v>6107000</v>
      </c>
      <c r="M18" s="310">
        <v>18321000</v>
      </c>
      <c r="N18" s="310">
        <v>21079000</v>
      </c>
      <c r="O18" s="310">
        <v>23837000</v>
      </c>
      <c r="P18" s="310">
        <v>124235373.89464648</v>
      </c>
      <c r="R18" s="4"/>
      <c r="S18" s="4"/>
    </row>
    <row r="19" spans="1:19" ht="13">
      <c r="A19" s="489"/>
      <c r="B19" s="489"/>
      <c r="C19" s="6" t="s">
        <v>47</v>
      </c>
      <c r="D19" s="6" t="s">
        <v>1090</v>
      </c>
      <c r="E19" s="310">
        <v>14470791.340185069</v>
      </c>
      <c r="F19" s="310">
        <v>0</v>
      </c>
      <c r="G19" s="310">
        <v>0</v>
      </c>
      <c r="H19" s="310">
        <v>190000</v>
      </c>
      <c r="I19" s="310">
        <v>190000</v>
      </c>
      <c r="J19" s="310">
        <v>285000</v>
      </c>
      <c r="K19" s="310">
        <v>570000</v>
      </c>
      <c r="L19" s="310">
        <v>285000</v>
      </c>
      <c r="M19" s="310">
        <v>380000</v>
      </c>
      <c r="N19" s="310">
        <v>760000</v>
      </c>
      <c r="O19" s="310">
        <v>475000</v>
      </c>
      <c r="P19" s="310">
        <v>17605791.340185069</v>
      </c>
      <c r="R19" s="4"/>
      <c r="S19" s="4"/>
    </row>
    <row r="20" spans="1:19" ht="13">
      <c r="A20" s="489"/>
      <c r="B20" s="489"/>
      <c r="C20" s="6" t="s">
        <v>47</v>
      </c>
      <c r="D20" s="6" t="s">
        <v>1091</v>
      </c>
      <c r="E20" s="310">
        <v>14683504.258483391</v>
      </c>
      <c r="F20" s="310">
        <v>1822860</v>
      </c>
      <c r="G20" s="310">
        <v>2337000</v>
      </c>
      <c r="H20" s="310">
        <v>5234880</v>
      </c>
      <c r="I20" s="310">
        <v>5234880</v>
      </c>
      <c r="J20" s="310">
        <v>11357820</v>
      </c>
      <c r="K20" s="310">
        <v>22061280</v>
      </c>
      <c r="L20" s="310">
        <v>11217600</v>
      </c>
      <c r="M20" s="310">
        <v>24117840</v>
      </c>
      <c r="N20" s="310">
        <v>23323260</v>
      </c>
      <c r="O20" s="310">
        <v>9768660</v>
      </c>
      <c r="P20" s="310">
        <v>131159584.25848339</v>
      </c>
      <c r="R20" s="4"/>
      <c r="S20" s="4"/>
    </row>
    <row r="21" spans="1:19" ht="13">
      <c r="A21" s="489"/>
      <c r="B21" s="489"/>
      <c r="C21" s="6" t="s">
        <v>47</v>
      </c>
      <c r="D21" s="6" t="s">
        <v>407</v>
      </c>
      <c r="E21" s="310">
        <v>0</v>
      </c>
      <c r="F21" s="310">
        <v>0</v>
      </c>
      <c r="G21" s="310">
        <v>0</v>
      </c>
      <c r="H21" s="310">
        <v>0</v>
      </c>
      <c r="I21" s="310">
        <v>0</v>
      </c>
      <c r="J21" s="310">
        <v>0</v>
      </c>
      <c r="K21" s="310">
        <v>0</v>
      </c>
      <c r="L21" s="310">
        <v>0</v>
      </c>
      <c r="M21" s="310">
        <v>0</v>
      </c>
      <c r="N21" s="310">
        <v>0</v>
      </c>
      <c r="O21" s="310">
        <v>0</v>
      </c>
      <c r="P21" s="310">
        <v>0</v>
      </c>
      <c r="R21" s="4"/>
      <c r="S21" s="4"/>
    </row>
    <row r="22" spans="1:19" ht="13">
      <c r="A22" s="489"/>
      <c r="B22" s="489"/>
      <c r="C22" s="6" t="s">
        <v>47</v>
      </c>
      <c r="D22" s="6" t="s">
        <v>408</v>
      </c>
      <c r="E22" s="310">
        <v>0</v>
      </c>
      <c r="F22" s="310">
        <v>0</v>
      </c>
      <c r="G22" s="310">
        <v>0</v>
      </c>
      <c r="H22" s="310">
        <v>0</v>
      </c>
      <c r="I22" s="310">
        <v>0</v>
      </c>
      <c r="J22" s="310">
        <v>0</v>
      </c>
      <c r="K22" s="310">
        <v>0</v>
      </c>
      <c r="L22" s="310">
        <v>0</v>
      </c>
      <c r="M22" s="310">
        <v>0</v>
      </c>
      <c r="N22" s="310">
        <v>0</v>
      </c>
      <c r="O22" s="310">
        <v>0</v>
      </c>
      <c r="P22" s="310">
        <v>0</v>
      </c>
      <c r="R22" s="4"/>
      <c r="S22" s="4"/>
    </row>
    <row r="23" spans="1:19" ht="13">
      <c r="A23" s="489"/>
      <c r="B23" s="489"/>
      <c r="C23" s="6" t="s">
        <v>47</v>
      </c>
      <c r="D23" s="6" t="s">
        <v>409</v>
      </c>
      <c r="E23" s="310">
        <v>0</v>
      </c>
      <c r="F23" s="310">
        <v>1882140</v>
      </c>
      <c r="G23" s="310">
        <v>2413000</v>
      </c>
      <c r="H23" s="310">
        <v>5405120</v>
      </c>
      <c r="I23" s="310">
        <v>5405120</v>
      </c>
      <c r="J23" s="310">
        <v>11727180</v>
      </c>
      <c r="K23" s="310">
        <v>22778720</v>
      </c>
      <c r="L23" s="310">
        <v>11582400</v>
      </c>
      <c r="M23" s="310">
        <v>24902160.000000004</v>
      </c>
      <c r="N23" s="310">
        <v>24081740</v>
      </c>
      <c r="O23" s="310">
        <v>10086340</v>
      </c>
      <c r="P23" s="310">
        <v>120263920</v>
      </c>
      <c r="R23" s="4"/>
      <c r="S23" s="4"/>
    </row>
    <row r="24" spans="1:19" ht="13">
      <c r="A24" s="489"/>
      <c r="B24" s="489"/>
      <c r="C24" s="6" t="s">
        <v>47</v>
      </c>
      <c r="D24" s="6" t="s">
        <v>410</v>
      </c>
      <c r="E24" s="310">
        <v>0</v>
      </c>
      <c r="F24" s="310">
        <v>0</v>
      </c>
      <c r="G24" s="310">
        <v>0</v>
      </c>
      <c r="H24" s="310">
        <v>0</v>
      </c>
      <c r="I24" s="310">
        <v>0</v>
      </c>
      <c r="J24" s="310">
        <v>0</v>
      </c>
      <c r="K24" s="310">
        <v>0</v>
      </c>
      <c r="L24" s="310">
        <v>0</v>
      </c>
      <c r="M24" s="310">
        <v>0</v>
      </c>
      <c r="N24" s="310">
        <v>0</v>
      </c>
      <c r="O24" s="310">
        <v>0</v>
      </c>
      <c r="P24" s="310">
        <v>0</v>
      </c>
      <c r="R24" s="4"/>
      <c r="S24" s="4"/>
    </row>
    <row r="25" spans="1:19" ht="13">
      <c r="A25" s="489"/>
      <c r="B25" s="489"/>
      <c r="C25" s="6" t="s">
        <v>47</v>
      </c>
      <c r="D25" s="6" t="s">
        <v>411</v>
      </c>
      <c r="E25" s="310">
        <v>0</v>
      </c>
      <c r="F25" s="310">
        <v>0</v>
      </c>
      <c r="G25" s="310">
        <v>0</v>
      </c>
      <c r="H25" s="310">
        <v>0</v>
      </c>
      <c r="I25" s="310">
        <v>0</v>
      </c>
      <c r="J25" s="310">
        <v>0</v>
      </c>
      <c r="K25" s="310">
        <v>0</v>
      </c>
      <c r="L25" s="310">
        <v>0</v>
      </c>
      <c r="M25" s="310">
        <v>0</v>
      </c>
      <c r="N25" s="310">
        <v>0</v>
      </c>
      <c r="O25" s="310">
        <v>0</v>
      </c>
      <c r="P25" s="310">
        <v>0</v>
      </c>
      <c r="R25" s="4"/>
      <c r="S25" s="4"/>
    </row>
    <row r="26" spans="1:19" ht="13">
      <c r="A26" s="489"/>
      <c r="B26" s="489"/>
      <c r="C26" s="6" t="s">
        <v>47</v>
      </c>
      <c r="D26" s="6" t="s">
        <v>353</v>
      </c>
      <c r="E26" s="310">
        <v>0</v>
      </c>
      <c r="F26" s="310">
        <v>0</v>
      </c>
      <c r="G26" s="310">
        <v>0</v>
      </c>
      <c r="H26" s="310">
        <v>0</v>
      </c>
      <c r="I26" s="310">
        <v>0</v>
      </c>
      <c r="J26" s="310">
        <v>0</v>
      </c>
      <c r="K26" s="310">
        <v>0</v>
      </c>
      <c r="L26" s="310">
        <v>0</v>
      </c>
      <c r="M26" s="310">
        <v>0</v>
      </c>
      <c r="N26" s="310">
        <v>0</v>
      </c>
      <c r="O26" s="310">
        <v>0</v>
      </c>
      <c r="P26" s="310">
        <v>0</v>
      </c>
      <c r="R26" s="4"/>
      <c r="S26" s="4"/>
    </row>
    <row r="27" spans="1:19" ht="13">
      <c r="A27" s="489"/>
      <c r="B27" s="489"/>
      <c r="C27" s="6" t="s">
        <v>47</v>
      </c>
      <c r="D27" s="6" t="s">
        <v>354</v>
      </c>
      <c r="E27" s="310">
        <v>20558014.679691866</v>
      </c>
      <c r="F27" s="310">
        <v>0</v>
      </c>
      <c r="G27" s="310">
        <v>0</v>
      </c>
      <c r="H27" s="310">
        <v>0</v>
      </c>
      <c r="I27" s="310">
        <v>0</v>
      </c>
      <c r="J27" s="310">
        <v>0</v>
      </c>
      <c r="K27" s="310">
        <v>0</v>
      </c>
      <c r="L27" s="310">
        <v>0</v>
      </c>
      <c r="M27" s="310">
        <v>0</v>
      </c>
      <c r="N27" s="310">
        <v>0</v>
      </c>
      <c r="O27" s="310">
        <v>0</v>
      </c>
      <c r="P27" s="310">
        <v>20558014.679691866</v>
      </c>
      <c r="R27" s="4"/>
      <c r="S27" s="4"/>
    </row>
    <row r="28" spans="1:19" ht="13">
      <c r="A28" s="489"/>
      <c r="B28" s="489"/>
      <c r="C28" s="6" t="s">
        <v>47</v>
      </c>
      <c r="D28" s="6" t="s">
        <v>42</v>
      </c>
      <c r="E28" s="310">
        <v>0</v>
      </c>
      <c r="F28" s="310">
        <v>0</v>
      </c>
      <c r="G28" s="310">
        <v>0</v>
      </c>
      <c r="H28" s="310">
        <v>0</v>
      </c>
      <c r="I28" s="310">
        <v>0</v>
      </c>
      <c r="J28" s="310">
        <v>0</v>
      </c>
      <c r="K28" s="310">
        <v>0</v>
      </c>
      <c r="L28" s="310">
        <v>0</v>
      </c>
      <c r="M28" s="310">
        <v>0</v>
      </c>
      <c r="N28" s="310">
        <v>0</v>
      </c>
      <c r="O28" s="310">
        <v>0</v>
      </c>
      <c r="P28" s="310">
        <v>0</v>
      </c>
      <c r="R28" s="4"/>
      <c r="S28" s="4"/>
    </row>
    <row r="29" spans="1:19" ht="13">
      <c r="A29" s="489"/>
      <c r="B29" s="489"/>
      <c r="C29" s="6" t="s">
        <v>47</v>
      </c>
      <c r="D29" s="6" t="s">
        <v>43</v>
      </c>
      <c r="E29" s="310">
        <v>0</v>
      </c>
      <c r="F29" s="310">
        <v>0</v>
      </c>
      <c r="G29" s="310">
        <v>0</v>
      </c>
      <c r="H29" s="310">
        <v>0</v>
      </c>
      <c r="I29" s="310">
        <v>0</v>
      </c>
      <c r="J29" s="310">
        <v>0</v>
      </c>
      <c r="K29" s="310">
        <v>0</v>
      </c>
      <c r="L29" s="310">
        <v>0</v>
      </c>
      <c r="M29" s="310">
        <v>0</v>
      </c>
      <c r="N29" s="310">
        <v>0</v>
      </c>
      <c r="O29" s="310">
        <v>0</v>
      </c>
      <c r="P29" s="310">
        <v>0</v>
      </c>
      <c r="R29" s="4"/>
      <c r="S29" s="4"/>
    </row>
    <row r="30" spans="1:19" ht="13">
      <c r="A30" s="489"/>
      <c r="B30" s="489"/>
      <c r="C30" s="6" t="s">
        <v>47</v>
      </c>
      <c r="D30" s="6" t="s">
        <v>412</v>
      </c>
      <c r="E30" s="310">
        <v>475224.09282778128</v>
      </c>
      <c r="F30" s="310">
        <v>0</v>
      </c>
      <c r="G30" s="310">
        <v>0</v>
      </c>
      <c r="H30" s="310">
        <v>0</v>
      </c>
      <c r="I30" s="310">
        <v>0</v>
      </c>
      <c r="J30" s="310">
        <v>0</v>
      </c>
      <c r="K30" s="310">
        <v>0</v>
      </c>
      <c r="L30" s="310">
        <v>0</v>
      </c>
      <c r="M30" s="310">
        <v>0</v>
      </c>
      <c r="N30" s="310">
        <v>0</v>
      </c>
      <c r="O30" s="310">
        <v>0</v>
      </c>
      <c r="P30" s="310">
        <v>475224.09282778128</v>
      </c>
      <c r="R30" s="4"/>
      <c r="S30" s="4"/>
    </row>
    <row r="31" spans="1:19" ht="13">
      <c r="A31" s="489"/>
      <c r="B31" s="489"/>
      <c r="C31" s="6" t="s">
        <v>47</v>
      </c>
      <c r="D31" s="6" t="s">
        <v>413</v>
      </c>
      <c r="E31" s="310">
        <v>0</v>
      </c>
      <c r="F31" s="310">
        <v>0</v>
      </c>
      <c r="G31" s="310">
        <v>0</v>
      </c>
      <c r="H31" s="310">
        <v>0</v>
      </c>
      <c r="I31" s="310">
        <v>0</v>
      </c>
      <c r="J31" s="310">
        <v>0</v>
      </c>
      <c r="K31" s="310">
        <v>0</v>
      </c>
      <c r="L31" s="310">
        <v>0</v>
      </c>
      <c r="M31" s="310">
        <v>0</v>
      </c>
      <c r="N31" s="310">
        <v>0</v>
      </c>
      <c r="O31" s="310">
        <v>0</v>
      </c>
      <c r="P31" s="310">
        <v>0</v>
      </c>
      <c r="R31" s="4"/>
      <c r="S31" s="4"/>
    </row>
    <row r="32" spans="1:19" ht="13">
      <c r="A32" s="489"/>
      <c r="B32" s="489"/>
      <c r="C32" s="6" t="s">
        <v>47</v>
      </c>
      <c r="D32" s="6" t="s">
        <v>414</v>
      </c>
      <c r="E32" s="310">
        <v>561202.86596909584</v>
      </c>
      <c r="F32" s="310">
        <v>0</v>
      </c>
      <c r="G32" s="310">
        <v>0</v>
      </c>
      <c r="H32" s="310">
        <v>96000</v>
      </c>
      <c r="I32" s="310">
        <v>96000</v>
      </c>
      <c r="J32" s="310">
        <v>192000</v>
      </c>
      <c r="K32" s="310">
        <v>1056000</v>
      </c>
      <c r="L32" s="310">
        <v>768000</v>
      </c>
      <c r="M32" s="310">
        <v>2784000</v>
      </c>
      <c r="N32" s="310">
        <v>2308000</v>
      </c>
      <c r="O32" s="310">
        <v>1444000</v>
      </c>
      <c r="P32" s="310">
        <v>9305202.8659690954</v>
      </c>
      <c r="R32" s="4"/>
      <c r="S32" s="4"/>
    </row>
    <row r="33" spans="1:19" ht="13">
      <c r="A33" s="489"/>
      <c r="B33" s="489"/>
      <c r="C33" s="6" t="s">
        <v>47</v>
      </c>
      <c r="D33" s="6" t="s">
        <v>415</v>
      </c>
      <c r="E33" s="310">
        <v>0</v>
      </c>
      <c r="F33" s="310">
        <v>0</v>
      </c>
      <c r="G33" s="310">
        <v>0</v>
      </c>
      <c r="H33" s="310">
        <v>0</v>
      </c>
      <c r="I33" s="310">
        <v>0</v>
      </c>
      <c r="J33" s="310">
        <v>0</v>
      </c>
      <c r="K33" s="310">
        <v>0</v>
      </c>
      <c r="L33" s="310">
        <v>0</v>
      </c>
      <c r="M33" s="310">
        <v>0</v>
      </c>
      <c r="N33" s="310">
        <v>0</v>
      </c>
      <c r="O33" s="310">
        <v>0</v>
      </c>
      <c r="P33" s="310">
        <v>0</v>
      </c>
      <c r="R33" s="4"/>
      <c r="S33" s="4"/>
    </row>
    <row r="34" spans="1:19" ht="13">
      <c r="A34" s="489"/>
      <c r="B34" s="489"/>
      <c r="C34" s="6" t="s">
        <v>47</v>
      </c>
      <c r="D34" s="6" t="s">
        <v>416</v>
      </c>
      <c r="E34" s="310">
        <v>29057.008928976327</v>
      </c>
      <c r="F34" s="310">
        <v>0</v>
      </c>
      <c r="G34" s="310">
        <v>0</v>
      </c>
      <c r="H34" s="310">
        <v>0</v>
      </c>
      <c r="I34" s="310">
        <v>0</v>
      </c>
      <c r="J34" s="310">
        <v>0</v>
      </c>
      <c r="K34" s="310">
        <v>0</v>
      </c>
      <c r="L34" s="310">
        <v>0</v>
      </c>
      <c r="M34" s="310">
        <v>0</v>
      </c>
      <c r="N34" s="310">
        <v>0</v>
      </c>
      <c r="O34" s="310">
        <v>0</v>
      </c>
      <c r="P34" s="310">
        <v>29057.008928976327</v>
      </c>
      <c r="R34" s="4"/>
      <c r="S34" s="4"/>
    </row>
    <row r="35" spans="1:19" ht="13">
      <c r="A35" s="489"/>
      <c r="B35" s="489"/>
      <c r="C35" s="6" t="s">
        <v>47</v>
      </c>
      <c r="D35" s="6" t="s">
        <v>417</v>
      </c>
      <c r="E35" s="310">
        <v>0</v>
      </c>
      <c r="F35" s="310">
        <v>0</v>
      </c>
      <c r="G35" s="310">
        <v>0</v>
      </c>
      <c r="H35" s="310">
        <v>0</v>
      </c>
      <c r="I35" s="310">
        <v>0</v>
      </c>
      <c r="J35" s="310">
        <v>0</v>
      </c>
      <c r="K35" s="310">
        <v>0</v>
      </c>
      <c r="L35" s="310">
        <v>0</v>
      </c>
      <c r="M35" s="310">
        <v>0</v>
      </c>
      <c r="N35" s="310">
        <v>0</v>
      </c>
      <c r="O35" s="310">
        <v>0</v>
      </c>
      <c r="P35" s="310">
        <v>0</v>
      </c>
      <c r="R35" s="4"/>
      <c r="S35" s="4"/>
    </row>
    <row r="36" spans="1:19" ht="13">
      <c r="A36" s="489"/>
      <c r="B36" s="489"/>
      <c r="C36" s="6" t="s">
        <v>47</v>
      </c>
      <c r="D36" s="6" t="s">
        <v>418</v>
      </c>
      <c r="E36" s="310">
        <v>0</v>
      </c>
      <c r="F36" s="310">
        <v>0</v>
      </c>
      <c r="G36" s="310">
        <v>0</v>
      </c>
      <c r="H36" s="310">
        <v>0</v>
      </c>
      <c r="I36" s="310">
        <v>0</v>
      </c>
      <c r="J36" s="310">
        <v>0</v>
      </c>
      <c r="K36" s="310">
        <v>0</v>
      </c>
      <c r="L36" s="310">
        <v>0</v>
      </c>
      <c r="M36" s="310">
        <v>0</v>
      </c>
      <c r="N36" s="310">
        <v>0</v>
      </c>
      <c r="O36" s="310">
        <v>0</v>
      </c>
      <c r="P36" s="310">
        <v>0</v>
      </c>
      <c r="R36" s="4"/>
      <c r="S36" s="4"/>
    </row>
    <row r="37" spans="1:19" ht="13">
      <c r="A37" s="489"/>
      <c r="B37" s="489"/>
      <c r="C37" s="6" t="s">
        <v>47</v>
      </c>
      <c r="D37" s="6" t="s">
        <v>355</v>
      </c>
      <c r="E37" s="310">
        <v>0</v>
      </c>
      <c r="F37" s="310">
        <v>0</v>
      </c>
      <c r="G37" s="310">
        <v>0</v>
      </c>
      <c r="H37" s="310">
        <v>0</v>
      </c>
      <c r="I37" s="310">
        <v>0</v>
      </c>
      <c r="J37" s="310">
        <v>0</v>
      </c>
      <c r="K37" s="310">
        <v>0</v>
      </c>
      <c r="L37" s="310">
        <v>0</v>
      </c>
      <c r="M37" s="310">
        <v>0</v>
      </c>
      <c r="N37" s="310">
        <v>0</v>
      </c>
      <c r="O37" s="310">
        <v>0</v>
      </c>
      <c r="P37" s="310">
        <v>0</v>
      </c>
      <c r="R37" s="4"/>
      <c r="S37" s="4"/>
    </row>
    <row r="38" spans="1:19" ht="13">
      <c r="A38" s="489"/>
      <c r="B38" s="489"/>
      <c r="C38" s="6" t="s">
        <v>47</v>
      </c>
      <c r="D38" s="6" t="s">
        <v>741</v>
      </c>
      <c r="E38" s="310">
        <v>0</v>
      </c>
      <c r="F38" s="310">
        <v>0</v>
      </c>
      <c r="G38" s="310">
        <v>0</v>
      </c>
      <c r="H38" s="310">
        <v>0</v>
      </c>
      <c r="I38" s="310">
        <v>0</v>
      </c>
      <c r="J38" s="310">
        <v>0</v>
      </c>
      <c r="K38" s="310">
        <v>0</v>
      </c>
      <c r="L38" s="310">
        <v>0</v>
      </c>
      <c r="M38" s="310">
        <v>0</v>
      </c>
      <c r="N38" s="310">
        <v>0</v>
      </c>
      <c r="O38" s="310">
        <v>0</v>
      </c>
      <c r="P38" s="310">
        <v>0</v>
      </c>
      <c r="R38" s="4"/>
      <c r="S38" s="4"/>
    </row>
    <row r="39" spans="1:19" ht="13">
      <c r="A39" s="489"/>
      <c r="B39" s="489"/>
      <c r="C39" s="6" t="s">
        <v>47</v>
      </c>
      <c r="D39" s="23"/>
      <c r="E39" s="310">
        <v>0</v>
      </c>
      <c r="F39" s="310">
        <v>0</v>
      </c>
      <c r="G39" s="310">
        <v>0</v>
      </c>
      <c r="H39" s="310">
        <v>0</v>
      </c>
      <c r="I39" s="310">
        <v>0</v>
      </c>
      <c r="J39" s="310">
        <v>0</v>
      </c>
      <c r="K39" s="310">
        <v>0</v>
      </c>
      <c r="L39" s="310">
        <v>0</v>
      </c>
      <c r="M39" s="310">
        <v>0</v>
      </c>
      <c r="N39" s="310">
        <v>0</v>
      </c>
      <c r="O39" s="310">
        <v>0</v>
      </c>
      <c r="P39" s="310">
        <v>0</v>
      </c>
      <c r="R39" s="4"/>
      <c r="S39" s="4"/>
    </row>
    <row r="40" spans="1:19" ht="13">
      <c r="A40" s="489"/>
      <c r="B40" s="489"/>
      <c r="C40" s="6" t="s">
        <v>47</v>
      </c>
      <c r="D40" s="23"/>
      <c r="E40" s="310">
        <v>0</v>
      </c>
      <c r="F40" s="310">
        <v>0</v>
      </c>
      <c r="G40" s="310">
        <v>0</v>
      </c>
      <c r="H40" s="310">
        <v>0</v>
      </c>
      <c r="I40" s="310">
        <v>0</v>
      </c>
      <c r="J40" s="310">
        <v>0</v>
      </c>
      <c r="K40" s="310">
        <v>0</v>
      </c>
      <c r="L40" s="310">
        <v>0</v>
      </c>
      <c r="M40" s="310">
        <v>0</v>
      </c>
      <c r="N40" s="310">
        <v>0</v>
      </c>
      <c r="O40" s="310">
        <v>0</v>
      </c>
      <c r="P40" s="310">
        <v>0</v>
      </c>
      <c r="R40" s="4"/>
      <c r="S40" s="4"/>
    </row>
    <row r="41" spans="1:19" ht="13">
      <c r="A41" s="489"/>
      <c r="B41" s="489"/>
      <c r="C41" s="6" t="s">
        <v>47</v>
      </c>
      <c r="D41" s="23"/>
      <c r="E41" s="310">
        <v>0</v>
      </c>
      <c r="F41" s="310">
        <v>0</v>
      </c>
      <c r="G41" s="310">
        <v>0</v>
      </c>
      <c r="H41" s="310">
        <v>0</v>
      </c>
      <c r="I41" s="310">
        <v>0</v>
      </c>
      <c r="J41" s="310">
        <v>0</v>
      </c>
      <c r="K41" s="310">
        <v>0</v>
      </c>
      <c r="L41" s="310">
        <v>0</v>
      </c>
      <c r="M41" s="310">
        <v>0</v>
      </c>
      <c r="N41" s="310">
        <v>0</v>
      </c>
      <c r="O41" s="310">
        <v>0</v>
      </c>
      <c r="P41" s="310">
        <v>0</v>
      </c>
      <c r="R41" s="4"/>
      <c r="S41" s="4"/>
    </row>
    <row r="42" spans="1:19" ht="13">
      <c r="A42" s="489"/>
      <c r="B42" s="489"/>
      <c r="C42" s="6" t="s">
        <v>47</v>
      </c>
      <c r="D42" s="23"/>
      <c r="E42" s="310">
        <v>0</v>
      </c>
      <c r="F42" s="310">
        <v>0</v>
      </c>
      <c r="G42" s="310">
        <v>0</v>
      </c>
      <c r="H42" s="310">
        <v>0</v>
      </c>
      <c r="I42" s="310">
        <v>0</v>
      </c>
      <c r="J42" s="310">
        <v>0</v>
      </c>
      <c r="K42" s="310">
        <v>0</v>
      </c>
      <c r="L42" s="310">
        <v>0</v>
      </c>
      <c r="M42" s="310">
        <v>0</v>
      </c>
      <c r="N42" s="310">
        <v>0</v>
      </c>
      <c r="O42" s="310">
        <v>0</v>
      </c>
      <c r="P42" s="310">
        <v>0</v>
      </c>
      <c r="R42" s="4"/>
      <c r="S42" s="4"/>
    </row>
    <row r="43" spans="1:19" ht="13">
      <c r="A43" s="489"/>
      <c r="B43" s="489"/>
      <c r="C43" s="6" t="s">
        <v>47</v>
      </c>
      <c r="D43" s="23"/>
      <c r="E43" s="310">
        <v>0</v>
      </c>
      <c r="F43" s="310">
        <v>0</v>
      </c>
      <c r="G43" s="310">
        <v>0</v>
      </c>
      <c r="H43" s="310">
        <v>0</v>
      </c>
      <c r="I43" s="310">
        <v>0</v>
      </c>
      <c r="J43" s="310">
        <v>0</v>
      </c>
      <c r="K43" s="310">
        <v>0</v>
      </c>
      <c r="L43" s="310">
        <v>0</v>
      </c>
      <c r="M43" s="310">
        <v>0</v>
      </c>
      <c r="N43" s="310">
        <v>0</v>
      </c>
      <c r="O43" s="310">
        <v>0</v>
      </c>
      <c r="P43" s="310">
        <v>0</v>
      </c>
      <c r="R43" s="4"/>
      <c r="S43" s="4"/>
    </row>
    <row r="44" spans="1:19" ht="13">
      <c r="A44" s="489"/>
      <c r="B44" s="489"/>
      <c r="C44" s="6" t="s">
        <v>47</v>
      </c>
      <c r="D44" s="23"/>
      <c r="E44" s="310">
        <v>0</v>
      </c>
      <c r="F44" s="310">
        <v>0</v>
      </c>
      <c r="G44" s="310">
        <v>0</v>
      </c>
      <c r="H44" s="310">
        <v>0</v>
      </c>
      <c r="I44" s="310">
        <v>0</v>
      </c>
      <c r="J44" s="310">
        <v>0</v>
      </c>
      <c r="K44" s="310">
        <v>0</v>
      </c>
      <c r="L44" s="310">
        <v>0</v>
      </c>
      <c r="M44" s="310">
        <v>0</v>
      </c>
      <c r="N44" s="310">
        <v>0</v>
      </c>
      <c r="O44" s="310">
        <v>0</v>
      </c>
      <c r="P44" s="310">
        <v>0</v>
      </c>
      <c r="R44" s="4"/>
      <c r="S44" s="4"/>
    </row>
    <row r="45" spans="1:19" ht="13">
      <c r="A45" s="489"/>
      <c r="B45" s="489"/>
      <c r="C45" s="6" t="s">
        <v>47</v>
      </c>
      <c r="D45" s="23"/>
      <c r="E45" s="310">
        <v>0</v>
      </c>
      <c r="F45" s="310">
        <v>0</v>
      </c>
      <c r="G45" s="310">
        <v>0</v>
      </c>
      <c r="H45" s="310">
        <v>0</v>
      </c>
      <c r="I45" s="310">
        <v>0</v>
      </c>
      <c r="J45" s="310">
        <v>0</v>
      </c>
      <c r="K45" s="310">
        <v>0</v>
      </c>
      <c r="L45" s="310">
        <v>0</v>
      </c>
      <c r="M45" s="310">
        <v>0</v>
      </c>
      <c r="N45" s="310">
        <v>0</v>
      </c>
      <c r="O45" s="310">
        <v>0</v>
      </c>
      <c r="P45" s="310">
        <v>0</v>
      </c>
      <c r="R45" s="4"/>
      <c r="S45" s="4"/>
    </row>
    <row r="46" spans="1:19" ht="13">
      <c r="A46" s="489"/>
      <c r="B46" s="489"/>
      <c r="C46" s="6" t="s">
        <v>47</v>
      </c>
      <c r="D46" s="23"/>
      <c r="E46" s="310">
        <v>0</v>
      </c>
      <c r="F46" s="310">
        <v>0</v>
      </c>
      <c r="G46" s="310">
        <v>0</v>
      </c>
      <c r="H46" s="310">
        <v>0</v>
      </c>
      <c r="I46" s="310">
        <v>0</v>
      </c>
      <c r="J46" s="310">
        <v>0</v>
      </c>
      <c r="K46" s="310">
        <v>0</v>
      </c>
      <c r="L46" s="310">
        <v>0</v>
      </c>
      <c r="M46" s="310">
        <v>0</v>
      </c>
      <c r="N46" s="310">
        <v>0</v>
      </c>
      <c r="O46" s="310">
        <v>0</v>
      </c>
      <c r="P46" s="310">
        <v>0</v>
      </c>
      <c r="R46" s="4"/>
      <c r="S46" s="4"/>
    </row>
    <row r="47" spans="1:19" ht="13">
      <c r="A47" s="489"/>
      <c r="B47" s="489"/>
      <c r="C47" s="6" t="s">
        <v>47</v>
      </c>
      <c r="D47" s="23"/>
      <c r="E47" s="310">
        <v>0</v>
      </c>
      <c r="F47" s="310">
        <v>0</v>
      </c>
      <c r="G47" s="310">
        <v>0</v>
      </c>
      <c r="H47" s="310">
        <v>0</v>
      </c>
      <c r="I47" s="310">
        <v>0</v>
      </c>
      <c r="J47" s="310">
        <v>0</v>
      </c>
      <c r="K47" s="310">
        <v>0</v>
      </c>
      <c r="L47" s="310">
        <v>0</v>
      </c>
      <c r="M47" s="310">
        <v>0</v>
      </c>
      <c r="N47" s="310">
        <v>0</v>
      </c>
      <c r="O47" s="310">
        <v>0</v>
      </c>
      <c r="P47" s="310">
        <v>0</v>
      </c>
      <c r="R47" s="4"/>
      <c r="S47" s="4"/>
    </row>
    <row r="48" spans="1:19" ht="13">
      <c r="A48" s="489"/>
      <c r="B48" s="489"/>
      <c r="C48" s="6" t="s">
        <v>47</v>
      </c>
      <c r="D48" s="23"/>
      <c r="E48" s="310">
        <v>0</v>
      </c>
      <c r="F48" s="310">
        <v>0</v>
      </c>
      <c r="G48" s="310">
        <v>0</v>
      </c>
      <c r="H48" s="310">
        <v>0</v>
      </c>
      <c r="I48" s="310">
        <v>0</v>
      </c>
      <c r="J48" s="310">
        <v>0</v>
      </c>
      <c r="K48" s="310">
        <v>0</v>
      </c>
      <c r="L48" s="310">
        <v>0</v>
      </c>
      <c r="M48" s="310">
        <v>0</v>
      </c>
      <c r="N48" s="310">
        <v>0</v>
      </c>
      <c r="O48" s="310">
        <v>0</v>
      </c>
      <c r="P48" s="310">
        <v>0</v>
      </c>
      <c r="R48" s="4"/>
      <c r="S48" s="4"/>
    </row>
    <row r="49" spans="1:19" ht="13">
      <c r="A49" s="489"/>
      <c r="B49" s="489"/>
      <c r="C49" s="6" t="s">
        <v>47</v>
      </c>
      <c r="D49" s="23"/>
      <c r="E49" s="310">
        <v>0</v>
      </c>
      <c r="F49" s="310">
        <v>0</v>
      </c>
      <c r="G49" s="310">
        <v>0</v>
      </c>
      <c r="H49" s="310">
        <v>0</v>
      </c>
      <c r="I49" s="310">
        <v>0</v>
      </c>
      <c r="J49" s="310">
        <v>0</v>
      </c>
      <c r="K49" s="310">
        <v>0</v>
      </c>
      <c r="L49" s="310">
        <v>0</v>
      </c>
      <c r="M49" s="310">
        <v>0</v>
      </c>
      <c r="N49" s="310">
        <v>0</v>
      </c>
      <c r="O49" s="310">
        <v>0</v>
      </c>
      <c r="P49" s="310">
        <v>0</v>
      </c>
      <c r="R49" s="4"/>
      <c r="S49" s="4"/>
    </row>
    <row r="50" spans="1:19" ht="13">
      <c r="A50" s="489"/>
      <c r="B50" s="489"/>
      <c r="C50" s="6" t="s">
        <v>47</v>
      </c>
      <c r="D50" s="23"/>
      <c r="E50" s="310">
        <v>0</v>
      </c>
      <c r="F50" s="310">
        <v>0</v>
      </c>
      <c r="G50" s="310">
        <v>0</v>
      </c>
      <c r="H50" s="310">
        <v>0</v>
      </c>
      <c r="I50" s="310">
        <v>0</v>
      </c>
      <c r="J50" s="310">
        <v>0</v>
      </c>
      <c r="K50" s="310">
        <v>0</v>
      </c>
      <c r="L50" s="310">
        <v>0</v>
      </c>
      <c r="M50" s="310">
        <v>0</v>
      </c>
      <c r="N50" s="310">
        <v>0</v>
      </c>
      <c r="O50" s="310">
        <v>0</v>
      </c>
      <c r="P50" s="310">
        <v>0</v>
      </c>
      <c r="R50" s="4"/>
      <c r="S50" s="4"/>
    </row>
    <row r="51" spans="1:19" ht="13">
      <c r="A51" s="489"/>
      <c r="B51" s="489"/>
      <c r="C51" s="6" t="s">
        <v>47</v>
      </c>
      <c r="D51" s="23"/>
      <c r="E51" s="310">
        <v>0</v>
      </c>
      <c r="F51" s="310">
        <v>0</v>
      </c>
      <c r="G51" s="310">
        <v>0</v>
      </c>
      <c r="H51" s="310">
        <v>0</v>
      </c>
      <c r="I51" s="310">
        <v>0</v>
      </c>
      <c r="J51" s="310">
        <v>0</v>
      </c>
      <c r="K51" s="310">
        <v>0</v>
      </c>
      <c r="L51" s="310">
        <v>0</v>
      </c>
      <c r="M51" s="310">
        <v>0</v>
      </c>
      <c r="N51" s="310">
        <v>0</v>
      </c>
      <c r="O51" s="310">
        <v>0</v>
      </c>
      <c r="P51" s="310">
        <v>0</v>
      </c>
      <c r="R51" s="4"/>
      <c r="S51" s="4"/>
    </row>
    <row r="52" spans="1:19" ht="13">
      <c r="A52" s="489"/>
      <c r="B52" s="489"/>
      <c r="C52" s="6" t="s">
        <v>47</v>
      </c>
      <c r="D52" s="23"/>
      <c r="E52" s="310">
        <v>0</v>
      </c>
      <c r="F52" s="310">
        <v>0</v>
      </c>
      <c r="G52" s="310">
        <v>0</v>
      </c>
      <c r="H52" s="310">
        <v>0</v>
      </c>
      <c r="I52" s="310">
        <v>0</v>
      </c>
      <c r="J52" s="310">
        <v>0</v>
      </c>
      <c r="K52" s="310">
        <v>0</v>
      </c>
      <c r="L52" s="310">
        <v>0</v>
      </c>
      <c r="M52" s="310">
        <v>0</v>
      </c>
      <c r="N52" s="310">
        <v>0</v>
      </c>
      <c r="O52" s="310">
        <v>0</v>
      </c>
      <c r="P52" s="310">
        <v>0</v>
      </c>
      <c r="R52" s="4"/>
      <c r="S52" s="4"/>
    </row>
    <row r="53" spans="1:19" ht="13">
      <c r="A53" s="489"/>
      <c r="B53" s="489"/>
      <c r="C53" s="6" t="s">
        <v>47</v>
      </c>
      <c r="D53" s="23"/>
      <c r="E53" s="310">
        <v>0</v>
      </c>
      <c r="F53" s="310">
        <v>0</v>
      </c>
      <c r="G53" s="310">
        <v>0</v>
      </c>
      <c r="H53" s="310">
        <v>0</v>
      </c>
      <c r="I53" s="310">
        <v>0</v>
      </c>
      <c r="J53" s="310">
        <v>0</v>
      </c>
      <c r="K53" s="310">
        <v>0</v>
      </c>
      <c r="L53" s="310">
        <v>0</v>
      </c>
      <c r="M53" s="310">
        <v>0</v>
      </c>
      <c r="N53" s="310">
        <v>0</v>
      </c>
      <c r="O53" s="310">
        <v>0</v>
      </c>
      <c r="P53" s="310">
        <v>0</v>
      </c>
      <c r="R53" s="4"/>
      <c r="S53" s="4"/>
    </row>
    <row r="54" spans="1:19" ht="13">
      <c r="A54" s="489"/>
      <c r="B54" s="489"/>
      <c r="C54" s="6" t="s">
        <v>47</v>
      </c>
      <c r="D54" s="23"/>
      <c r="E54" s="310">
        <v>0</v>
      </c>
      <c r="F54" s="310">
        <v>0</v>
      </c>
      <c r="G54" s="310">
        <v>0</v>
      </c>
      <c r="H54" s="310">
        <v>0</v>
      </c>
      <c r="I54" s="310">
        <v>0</v>
      </c>
      <c r="J54" s="310">
        <v>0</v>
      </c>
      <c r="K54" s="310">
        <v>0</v>
      </c>
      <c r="L54" s="310">
        <v>0</v>
      </c>
      <c r="M54" s="310">
        <v>0</v>
      </c>
      <c r="N54" s="310">
        <v>0</v>
      </c>
      <c r="O54" s="310">
        <v>0</v>
      </c>
      <c r="P54" s="310">
        <v>0</v>
      </c>
      <c r="R54" s="4"/>
      <c r="S54" s="4"/>
    </row>
    <row r="55" spans="1:19" ht="13">
      <c r="A55" s="489"/>
      <c r="B55" s="489"/>
      <c r="C55" s="6"/>
      <c r="D55" s="23"/>
      <c r="E55" s="312"/>
      <c r="F55" s="312"/>
      <c r="G55" s="312"/>
      <c r="H55" s="312"/>
      <c r="I55" s="312"/>
      <c r="J55" s="312"/>
      <c r="K55" s="312"/>
      <c r="L55" s="312"/>
      <c r="M55" s="312"/>
      <c r="N55" s="312"/>
      <c r="O55" s="312"/>
      <c r="P55" s="312"/>
      <c r="R55" s="4"/>
      <c r="S55" s="4"/>
    </row>
    <row r="56" spans="1:19" ht="13">
      <c r="A56" s="489"/>
      <c r="B56" s="489"/>
      <c r="C56" s="23" t="s">
        <v>314</v>
      </c>
      <c r="D56" s="6" t="s">
        <v>3</v>
      </c>
      <c r="E56" s="310">
        <v>-71723022.20847486</v>
      </c>
      <c r="F56" s="310">
        <v>5710508.375</v>
      </c>
      <c r="G56" s="310">
        <v>3096499.9999999995</v>
      </c>
      <c r="H56" s="310">
        <v>2569400</v>
      </c>
      <c r="I56" s="310">
        <v>50478650.75</v>
      </c>
      <c r="J56" s="310">
        <v>53333127.5</v>
      </c>
      <c r="K56" s="310">
        <v>76186973.125</v>
      </c>
      <c r="L56" s="310">
        <v>64944500</v>
      </c>
      <c r="M56" s="310">
        <v>98914054.450000003</v>
      </c>
      <c r="N56" s="310">
        <v>88308314.650000006</v>
      </c>
      <c r="O56" s="310">
        <v>108986837.40000001</v>
      </c>
      <c r="P56" s="310">
        <v>480805844.04152513</v>
      </c>
      <c r="R56" s="4"/>
      <c r="S56" s="4"/>
    </row>
    <row r="57" spans="1:19" ht="13">
      <c r="A57" s="489"/>
      <c r="B57" s="489"/>
      <c r="C57" s="23" t="s">
        <v>314</v>
      </c>
      <c r="D57" s="6"/>
      <c r="E57" s="310">
        <v>0</v>
      </c>
      <c r="F57" s="310">
        <v>0</v>
      </c>
      <c r="G57" s="310">
        <v>0</v>
      </c>
      <c r="H57" s="310">
        <v>0</v>
      </c>
      <c r="I57" s="310">
        <v>0</v>
      </c>
      <c r="J57" s="310">
        <v>0</v>
      </c>
      <c r="K57" s="310">
        <v>0</v>
      </c>
      <c r="L57" s="310">
        <v>0</v>
      </c>
      <c r="M57" s="310">
        <v>0</v>
      </c>
      <c r="N57" s="310">
        <v>0</v>
      </c>
      <c r="O57" s="310">
        <v>0</v>
      </c>
      <c r="P57" s="310">
        <v>0</v>
      </c>
      <c r="R57" s="4"/>
      <c r="S57" s="4"/>
    </row>
    <row r="58" spans="1:19" ht="13">
      <c r="A58" s="489"/>
      <c r="B58" s="489"/>
      <c r="C58" s="23" t="s">
        <v>314</v>
      </c>
      <c r="D58" s="6"/>
      <c r="E58" s="310">
        <v>0</v>
      </c>
      <c r="F58" s="310">
        <v>0</v>
      </c>
      <c r="G58" s="310">
        <v>0</v>
      </c>
      <c r="H58" s="310">
        <v>0</v>
      </c>
      <c r="I58" s="310">
        <v>0</v>
      </c>
      <c r="J58" s="310">
        <v>0</v>
      </c>
      <c r="K58" s="310">
        <v>0</v>
      </c>
      <c r="L58" s="310">
        <v>0</v>
      </c>
      <c r="M58" s="310">
        <v>0</v>
      </c>
      <c r="N58" s="310">
        <v>0</v>
      </c>
      <c r="O58" s="310">
        <v>0</v>
      </c>
      <c r="P58" s="310">
        <v>0</v>
      </c>
      <c r="R58" s="4"/>
      <c r="S58" s="4"/>
    </row>
    <row r="59" spans="1:19" ht="13">
      <c r="A59" s="489"/>
      <c r="B59" s="489"/>
      <c r="C59" s="23" t="s">
        <v>314</v>
      </c>
      <c r="D59" s="6"/>
      <c r="E59" s="310">
        <v>0</v>
      </c>
      <c r="F59" s="310">
        <v>0</v>
      </c>
      <c r="G59" s="310">
        <v>0</v>
      </c>
      <c r="H59" s="310">
        <v>0</v>
      </c>
      <c r="I59" s="310">
        <v>0</v>
      </c>
      <c r="J59" s="310">
        <v>0</v>
      </c>
      <c r="K59" s="310">
        <v>0</v>
      </c>
      <c r="L59" s="310">
        <v>0</v>
      </c>
      <c r="M59" s="310">
        <v>0</v>
      </c>
      <c r="N59" s="310">
        <v>0</v>
      </c>
      <c r="O59" s="310">
        <v>0</v>
      </c>
      <c r="P59" s="310">
        <v>0</v>
      </c>
      <c r="R59" s="4"/>
      <c r="S59" s="4"/>
    </row>
    <row r="60" spans="1:19" ht="13">
      <c r="A60" s="489"/>
      <c r="B60" s="489"/>
      <c r="C60" s="23" t="s">
        <v>314</v>
      </c>
      <c r="D60" s="6" t="s">
        <v>341</v>
      </c>
      <c r="E60" s="310">
        <v>28542.6175</v>
      </c>
      <c r="F60" s="310">
        <v>0</v>
      </c>
      <c r="G60" s="310">
        <v>0</v>
      </c>
      <c r="H60" s="310">
        <v>0</v>
      </c>
      <c r="I60" s="310">
        <v>0</v>
      </c>
      <c r="J60" s="310">
        <v>0</v>
      </c>
      <c r="K60" s="310">
        <v>0</v>
      </c>
      <c r="L60" s="310">
        <v>0</v>
      </c>
      <c r="M60" s="310">
        <v>0</v>
      </c>
      <c r="N60" s="310">
        <v>0</v>
      </c>
      <c r="O60" s="310">
        <v>0</v>
      </c>
      <c r="P60" s="310">
        <v>28542.6175</v>
      </c>
      <c r="R60" s="4"/>
      <c r="S60" s="4"/>
    </row>
    <row r="61" spans="1:19" ht="13">
      <c r="A61" s="489"/>
      <c r="B61" s="489"/>
      <c r="C61" s="23" t="s">
        <v>314</v>
      </c>
      <c r="D61" s="6" t="s">
        <v>404</v>
      </c>
      <c r="E61" s="310">
        <v>0</v>
      </c>
      <c r="F61" s="310">
        <v>0</v>
      </c>
      <c r="G61" s="310">
        <v>0</v>
      </c>
      <c r="H61" s="310">
        <v>0</v>
      </c>
      <c r="I61" s="310">
        <v>0</v>
      </c>
      <c r="J61" s="310">
        <v>0</v>
      </c>
      <c r="K61" s="310">
        <v>0</v>
      </c>
      <c r="L61" s="310">
        <v>0</v>
      </c>
      <c r="M61" s="310">
        <v>0</v>
      </c>
      <c r="N61" s="310">
        <v>0</v>
      </c>
      <c r="O61" s="310">
        <v>0</v>
      </c>
      <c r="P61" s="310">
        <v>0</v>
      </c>
      <c r="R61" s="4"/>
      <c r="S61" s="4"/>
    </row>
    <row r="62" spans="1:19" ht="13">
      <c r="A62" s="489"/>
      <c r="B62" s="489"/>
      <c r="C62" s="23" t="s">
        <v>314</v>
      </c>
      <c r="D62" s="6" t="s">
        <v>1074</v>
      </c>
      <c r="E62" s="310">
        <v>8123346.4104658589</v>
      </c>
      <c r="F62" s="310">
        <v>20000</v>
      </c>
      <c r="G62" s="310">
        <v>550000</v>
      </c>
      <c r="H62" s="310">
        <v>500000</v>
      </c>
      <c r="I62" s="310">
        <v>3500000</v>
      </c>
      <c r="J62" s="310">
        <v>3500000</v>
      </c>
      <c r="K62" s="310">
        <v>0</v>
      </c>
      <c r="L62" s="310">
        <v>0</v>
      </c>
      <c r="M62" s="310">
        <v>0</v>
      </c>
      <c r="N62" s="310">
        <v>0</v>
      </c>
      <c r="O62" s="310">
        <v>0</v>
      </c>
      <c r="P62" s="310">
        <v>16193346.410465859</v>
      </c>
      <c r="R62" s="4"/>
      <c r="S62" s="4"/>
    </row>
    <row r="63" spans="1:19" ht="13">
      <c r="A63" s="489"/>
      <c r="B63" s="489"/>
      <c r="C63" s="23" t="s">
        <v>314</v>
      </c>
      <c r="D63" s="6"/>
      <c r="E63" s="310">
        <v>0</v>
      </c>
      <c r="F63" s="310">
        <v>0</v>
      </c>
      <c r="G63" s="310">
        <v>0</v>
      </c>
      <c r="H63" s="310">
        <v>0</v>
      </c>
      <c r="I63" s="310">
        <v>0</v>
      </c>
      <c r="J63" s="310">
        <v>0</v>
      </c>
      <c r="K63" s="310">
        <v>0</v>
      </c>
      <c r="L63" s="310">
        <v>0</v>
      </c>
      <c r="M63" s="310">
        <v>0</v>
      </c>
      <c r="N63" s="310">
        <v>0</v>
      </c>
      <c r="O63" s="310">
        <v>0</v>
      </c>
      <c r="P63" s="310">
        <v>0</v>
      </c>
      <c r="R63" s="4"/>
      <c r="S63" s="4"/>
    </row>
    <row r="64" spans="1:19" ht="13">
      <c r="A64" s="489"/>
      <c r="B64" s="489"/>
      <c r="C64" s="23" t="s">
        <v>314</v>
      </c>
      <c r="D64" s="6"/>
      <c r="E64" s="310">
        <v>0</v>
      </c>
      <c r="F64" s="310">
        <v>0</v>
      </c>
      <c r="G64" s="310">
        <v>0</v>
      </c>
      <c r="H64" s="310">
        <v>0</v>
      </c>
      <c r="I64" s="310">
        <v>0</v>
      </c>
      <c r="J64" s="310">
        <v>0</v>
      </c>
      <c r="K64" s="310">
        <v>0</v>
      </c>
      <c r="L64" s="310">
        <v>0</v>
      </c>
      <c r="M64" s="310">
        <v>0</v>
      </c>
      <c r="N64" s="310">
        <v>0</v>
      </c>
      <c r="O64" s="310">
        <v>0</v>
      </c>
      <c r="P64" s="310">
        <v>0</v>
      </c>
      <c r="R64" s="4"/>
      <c r="S64" s="4"/>
    </row>
    <row r="65" spans="1:19" ht="13">
      <c r="A65" s="489"/>
      <c r="B65" s="489"/>
      <c r="C65" s="23" t="s">
        <v>314</v>
      </c>
      <c r="D65" s="6" t="s">
        <v>407</v>
      </c>
      <c r="E65" s="310">
        <v>32243.332500000048</v>
      </c>
      <c r="F65" s="310">
        <v>25000</v>
      </c>
      <c r="G65" s="310">
        <v>575000</v>
      </c>
      <c r="H65" s="310">
        <v>0</v>
      </c>
      <c r="I65" s="310">
        <v>0</v>
      </c>
      <c r="J65" s="310">
        <v>0</v>
      </c>
      <c r="K65" s="310">
        <v>0</v>
      </c>
      <c r="L65" s="310">
        <v>0</v>
      </c>
      <c r="M65" s="310">
        <v>0</v>
      </c>
      <c r="N65" s="310">
        <v>0</v>
      </c>
      <c r="O65" s="310">
        <v>0</v>
      </c>
      <c r="P65" s="310">
        <v>632243.33250000002</v>
      </c>
      <c r="R65" s="4"/>
      <c r="S65" s="4"/>
    </row>
    <row r="66" spans="1:19" ht="13">
      <c r="A66" s="489"/>
      <c r="B66" s="489"/>
      <c r="C66" s="23" t="s">
        <v>314</v>
      </c>
      <c r="D66" s="6" t="s">
        <v>408</v>
      </c>
      <c r="E66" s="310">
        <v>-306591.30897380307</v>
      </c>
      <c r="F66" s="310">
        <v>695323.00000000012</v>
      </c>
      <c r="G66" s="310">
        <v>925000</v>
      </c>
      <c r="H66" s="310">
        <v>0</v>
      </c>
      <c r="I66" s="310">
        <v>0</v>
      </c>
      <c r="J66" s="310">
        <v>0</v>
      </c>
      <c r="K66" s="310">
        <v>0</v>
      </c>
      <c r="L66" s="310">
        <v>0</v>
      </c>
      <c r="M66" s="310">
        <v>0</v>
      </c>
      <c r="N66" s="310">
        <v>0</v>
      </c>
      <c r="O66" s="310">
        <v>0</v>
      </c>
      <c r="P66" s="310">
        <v>1313731.691026197</v>
      </c>
      <c r="R66" s="4"/>
      <c r="S66" s="4"/>
    </row>
    <row r="67" spans="1:19" ht="13">
      <c r="A67" s="489"/>
      <c r="B67" s="489"/>
      <c r="C67" s="23" t="s">
        <v>314</v>
      </c>
      <c r="D67" s="6" t="s">
        <v>409</v>
      </c>
      <c r="E67" s="310">
        <v>46225.930622505024</v>
      </c>
      <c r="F67" s="310">
        <v>0</v>
      </c>
      <c r="G67" s="310">
        <v>0</v>
      </c>
      <c r="H67" s="310">
        <v>0</v>
      </c>
      <c r="I67" s="310">
        <v>0</v>
      </c>
      <c r="J67" s="310">
        <v>0</v>
      </c>
      <c r="K67" s="310">
        <v>0</v>
      </c>
      <c r="L67" s="310">
        <v>0</v>
      </c>
      <c r="M67" s="310">
        <v>0</v>
      </c>
      <c r="N67" s="310">
        <v>0</v>
      </c>
      <c r="O67" s="310">
        <v>0</v>
      </c>
      <c r="P67" s="310">
        <v>46225.930622505024</v>
      </c>
      <c r="R67" s="4"/>
      <c r="S67" s="4"/>
    </row>
    <row r="68" spans="1:19" ht="13">
      <c r="A68" s="489"/>
      <c r="B68" s="489"/>
      <c r="C68" s="23" t="s">
        <v>314</v>
      </c>
      <c r="D68" s="6" t="s">
        <v>410</v>
      </c>
      <c r="E68" s="310">
        <v>111886.28499999984</v>
      </c>
      <c r="F68" s="310">
        <v>2041751</v>
      </c>
      <c r="G68" s="310">
        <v>495000</v>
      </c>
      <c r="H68" s="310">
        <v>500000</v>
      </c>
      <c r="I68" s="310">
        <v>3000000</v>
      </c>
      <c r="J68" s="310">
        <v>7000000</v>
      </c>
      <c r="K68" s="310">
        <v>0</v>
      </c>
      <c r="L68" s="310">
        <v>0</v>
      </c>
      <c r="M68" s="310">
        <v>0</v>
      </c>
      <c r="N68" s="310">
        <v>0</v>
      </c>
      <c r="O68" s="310">
        <v>0</v>
      </c>
      <c r="P68" s="310">
        <v>13148637.285</v>
      </c>
      <c r="R68" s="4"/>
      <c r="S68" s="4"/>
    </row>
    <row r="69" spans="1:19" ht="13">
      <c r="A69" s="489"/>
      <c r="B69" s="489"/>
      <c r="C69" s="23" t="s">
        <v>314</v>
      </c>
      <c r="D69" s="6" t="s">
        <v>411</v>
      </c>
      <c r="E69" s="310">
        <v>-112234.17726662158</v>
      </c>
      <c r="F69" s="310">
        <v>37500</v>
      </c>
      <c r="G69" s="310">
        <v>412500</v>
      </c>
      <c r="H69" s="310">
        <v>0</v>
      </c>
      <c r="I69" s="310">
        <v>0</v>
      </c>
      <c r="J69" s="310">
        <v>0</v>
      </c>
      <c r="K69" s="310">
        <v>0</v>
      </c>
      <c r="L69" s="310">
        <v>0</v>
      </c>
      <c r="M69" s="310">
        <v>0</v>
      </c>
      <c r="N69" s="310">
        <v>0</v>
      </c>
      <c r="O69" s="310">
        <v>0</v>
      </c>
      <c r="P69" s="310">
        <v>337765.82273337839</v>
      </c>
      <c r="R69" s="4"/>
      <c r="S69" s="4"/>
    </row>
    <row r="70" spans="1:19" ht="13">
      <c r="A70" s="489"/>
      <c r="B70" s="489"/>
      <c r="C70" s="23" t="s">
        <v>314</v>
      </c>
      <c r="D70" s="6" t="s">
        <v>353</v>
      </c>
      <c r="E70" s="310">
        <v>-671958.26239174372</v>
      </c>
      <c r="F70" s="310">
        <v>25000</v>
      </c>
      <c r="G70" s="310">
        <v>500000</v>
      </c>
      <c r="H70" s="310">
        <v>1500000</v>
      </c>
      <c r="I70" s="310">
        <v>5174933.25</v>
      </c>
      <c r="J70" s="310">
        <v>0</v>
      </c>
      <c r="K70" s="310">
        <v>0</v>
      </c>
      <c r="L70" s="310">
        <v>0</v>
      </c>
      <c r="M70" s="310">
        <v>0</v>
      </c>
      <c r="N70" s="310">
        <v>0</v>
      </c>
      <c r="O70" s="310">
        <v>0</v>
      </c>
      <c r="P70" s="310">
        <v>6527974.9876082558</v>
      </c>
      <c r="R70" s="4"/>
      <c r="S70" s="4"/>
    </row>
    <row r="71" spans="1:19" ht="13">
      <c r="A71" s="489"/>
      <c r="B71" s="489"/>
      <c r="C71" s="23" t="s">
        <v>314</v>
      </c>
      <c r="D71" s="6" t="s">
        <v>354</v>
      </c>
      <c r="E71" s="310">
        <v>86070.968694898154</v>
      </c>
      <c r="F71" s="310">
        <v>628200</v>
      </c>
      <c r="G71" s="310">
        <v>270000</v>
      </c>
      <c r="H71" s="310">
        <v>135000</v>
      </c>
      <c r="I71" s="310">
        <v>75000</v>
      </c>
      <c r="J71" s="310">
        <v>0</v>
      </c>
      <c r="K71" s="310">
        <v>0</v>
      </c>
      <c r="L71" s="310">
        <v>0</v>
      </c>
      <c r="M71" s="310">
        <v>0</v>
      </c>
      <c r="N71" s="310">
        <v>0</v>
      </c>
      <c r="O71" s="310">
        <v>0</v>
      </c>
      <c r="P71" s="310">
        <v>1194270.9686948983</v>
      </c>
      <c r="R71" s="4"/>
      <c r="S71" s="4"/>
    </row>
    <row r="72" spans="1:19" ht="13">
      <c r="A72" s="489"/>
      <c r="B72" s="489"/>
      <c r="C72" s="23" t="s">
        <v>314</v>
      </c>
      <c r="D72" s="6" t="s">
        <v>42</v>
      </c>
      <c r="E72" s="310">
        <v>1927715.8458641204</v>
      </c>
      <c r="F72" s="310">
        <v>0</v>
      </c>
      <c r="G72" s="310">
        <v>0</v>
      </c>
      <c r="H72" s="310">
        <v>0</v>
      </c>
      <c r="I72" s="310">
        <v>0</v>
      </c>
      <c r="J72" s="310">
        <v>0</v>
      </c>
      <c r="K72" s="310">
        <v>0</v>
      </c>
      <c r="L72" s="310">
        <v>0</v>
      </c>
      <c r="M72" s="310">
        <v>2343910</v>
      </c>
      <c r="N72" s="310">
        <v>256020</v>
      </c>
      <c r="O72" s="310">
        <v>0</v>
      </c>
      <c r="P72" s="310">
        <v>4527645.8458641209</v>
      </c>
      <c r="R72" s="4"/>
      <c r="S72" s="4"/>
    </row>
    <row r="73" spans="1:19" ht="13">
      <c r="A73" s="489"/>
      <c r="B73" s="489"/>
      <c r="C73" s="23" t="s">
        <v>314</v>
      </c>
      <c r="D73" s="6" t="s">
        <v>43</v>
      </c>
      <c r="E73" s="310">
        <v>10397037.77654979</v>
      </c>
      <c r="F73" s="310">
        <v>1298701.2000000002</v>
      </c>
      <c r="G73" s="310">
        <v>643497.55000000005</v>
      </c>
      <c r="H73" s="310">
        <v>246000</v>
      </c>
      <c r="I73" s="310">
        <v>0</v>
      </c>
      <c r="J73" s="310">
        <v>0</v>
      </c>
      <c r="K73" s="310">
        <v>0</v>
      </c>
      <c r="L73" s="310">
        <v>0</v>
      </c>
      <c r="M73" s="310">
        <v>0</v>
      </c>
      <c r="N73" s="310">
        <v>0</v>
      </c>
      <c r="O73" s="310">
        <v>0</v>
      </c>
      <c r="P73" s="310">
        <v>12585236.52654979</v>
      </c>
      <c r="R73" s="4"/>
      <c r="S73" s="4"/>
    </row>
    <row r="74" spans="1:19" ht="13">
      <c r="A74" s="489"/>
      <c r="B74" s="489"/>
      <c r="C74" s="23" t="s">
        <v>314</v>
      </c>
      <c r="D74" s="6" t="s">
        <v>412</v>
      </c>
      <c r="E74" s="310">
        <v>1953602.033256578</v>
      </c>
      <c r="F74" s="310">
        <v>990500</v>
      </c>
      <c r="G74" s="310">
        <v>444250</v>
      </c>
      <c r="H74" s="310">
        <v>519000</v>
      </c>
      <c r="I74" s="310">
        <v>2234000</v>
      </c>
      <c r="J74" s="310">
        <v>1130000</v>
      </c>
      <c r="K74" s="310">
        <v>1140000</v>
      </c>
      <c r="L74" s="310">
        <v>70000</v>
      </c>
      <c r="M74" s="310">
        <v>0</v>
      </c>
      <c r="N74" s="310">
        <v>0</v>
      </c>
      <c r="O74" s="310">
        <v>0</v>
      </c>
      <c r="P74" s="310">
        <v>8481352.0332565792</v>
      </c>
      <c r="R74" s="4"/>
      <c r="S74" s="4"/>
    </row>
    <row r="75" spans="1:19" ht="13">
      <c r="A75" s="489"/>
      <c r="B75" s="489"/>
      <c r="C75" s="23" t="s">
        <v>314</v>
      </c>
      <c r="D75" s="6" t="s">
        <v>413</v>
      </c>
      <c r="E75" s="310">
        <v>-272428.9623784236</v>
      </c>
      <c r="F75" s="310">
        <v>0</v>
      </c>
      <c r="G75" s="310">
        <v>0</v>
      </c>
      <c r="H75" s="310">
        <v>0</v>
      </c>
      <c r="I75" s="310">
        <v>1881761.875</v>
      </c>
      <c r="J75" s="310">
        <v>0</v>
      </c>
      <c r="K75" s="310">
        <v>0</v>
      </c>
      <c r="L75" s="310">
        <v>0</v>
      </c>
      <c r="M75" s="310">
        <v>0</v>
      </c>
      <c r="N75" s="310">
        <v>0</v>
      </c>
      <c r="O75" s="310">
        <v>0</v>
      </c>
      <c r="P75" s="310">
        <v>1609332.9126215763</v>
      </c>
      <c r="R75" s="4"/>
      <c r="S75" s="4"/>
    </row>
    <row r="76" spans="1:19" ht="13">
      <c r="A76" s="489"/>
      <c r="B76" s="489"/>
      <c r="C76" s="23" t="s">
        <v>314</v>
      </c>
      <c r="D76" s="6" t="s">
        <v>414</v>
      </c>
      <c r="E76" s="310">
        <v>0</v>
      </c>
      <c r="F76" s="310">
        <v>0</v>
      </c>
      <c r="G76" s="310">
        <v>0</v>
      </c>
      <c r="H76" s="310">
        <v>0</v>
      </c>
      <c r="I76" s="310">
        <v>0</v>
      </c>
      <c r="J76" s="310">
        <v>0</v>
      </c>
      <c r="K76" s="310">
        <v>0</v>
      </c>
      <c r="L76" s="310">
        <v>0</v>
      </c>
      <c r="M76" s="310">
        <v>0</v>
      </c>
      <c r="N76" s="310">
        <v>0</v>
      </c>
      <c r="O76" s="310">
        <v>0</v>
      </c>
      <c r="P76" s="310">
        <v>0</v>
      </c>
      <c r="R76" s="4"/>
      <c r="S76" s="4"/>
    </row>
    <row r="77" spans="1:19" ht="13">
      <c r="A77" s="489"/>
      <c r="B77" s="489"/>
      <c r="C77" s="23" t="s">
        <v>314</v>
      </c>
      <c r="D77" s="6" t="s">
        <v>415</v>
      </c>
      <c r="E77" s="310">
        <v>0</v>
      </c>
      <c r="F77" s="310">
        <v>0</v>
      </c>
      <c r="G77" s="310">
        <v>0</v>
      </c>
      <c r="H77" s="310">
        <v>0</v>
      </c>
      <c r="I77" s="310">
        <v>0</v>
      </c>
      <c r="J77" s="310">
        <v>0</v>
      </c>
      <c r="K77" s="310">
        <v>0</v>
      </c>
      <c r="L77" s="310">
        <v>0</v>
      </c>
      <c r="M77" s="310">
        <v>0</v>
      </c>
      <c r="N77" s="310">
        <v>0</v>
      </c>
      <c r="O77" s="310">
        <v>0</v>
      </c>
      <c r="P77" s="310">
        <v>0</v>
      </c>
      <c r="R77" s="4"/>
      <c r="S77" s="4"/>
    </row>
    <row r="78" spans="1:19" ht="13">
      <c r="A78" s="489"/>
      <c r="B78" s="489"/>
      <c r="C78" s="23" t="s">
        <v>314</v>
      </c>
      <c r="D78" s="6" t="s">
        <v>416</v>
      </c>
      <c r="E78" s="310">
        <v>222374.405</v>
      </c>
      <c r="F78" s="310">
        <v>300000</v>
      </c>
      <c r="G78" s="310">
        <v>0</v>
      </c>
      <c r="H78" s="310">
        <v>31250</v>
      </c>
      <c r="I78" s="310">
        <v>343750</v>
      </c>
      <c r="J78" s="310">
        <v>0</v>
      </c>
      <c r="K78" s="310">
        <v>0</v>
      </c>
      <c r="L78" s="310">
        <v>0</v>
      </c>
      <c r="M78" s="310">
        <v>0</v>
      </c>
      <c r="N78" s="310">
        <v>0</v>
      </c>
      <c r="O78" s="310">
        <v>0</v>
      </c>
      <c r="P78" s="310">
        <v>897374.40500000003</v>
      </c>
      <c r="R78" s="4"/>
      <c r="S78" s="4"/>
    </row>
    <row r="79" spans="1:19" ht="13">
      <c r="A79" s="489"/>
      <c r="B79" s="489"/>
      <c r="C79" s="23" t="s">
        <v>314</v>
      </c>
      <c r="D79" s="6" t="s">
        <v>417</v>
      </c>
      <c r="E79" s="310">
        <v>-3372.6499999999996</v>
      </c>
      <c r="F79" s="310">
        <v>0</v>
      </c>
      <c r="G79" s="310">
        <v>50000</v>
      </c>
      <c r="H79" s="310">
        <v>550000</v>
      </c>
      <c r="I79" s="310">
        <v>0</v>
      </c>
      <c r="J79" s="310">
        <v>0</v>
      </c>
      <c r="K79" s="310">
        <v>0</v>
      </c>
      <c r="L79" s="310">
        <v>0</v>
      </c>
      <c r="M79" s="310">
        <v>0</v>
      </c>
      <c r="N79" s="310">
        <v>0</v>
      </c>
      <c r="O79" s="310">
        <v>0</v>
      </c>
      <c r="P79" s="310">
        <v>596627.35</v>
      </c>
      <c r="R79" s="4"/>
      <c r="S79" s="4"/>
    </row>
    <row r="80" spans="1:19" ht="13">
      <c r="A80" s="489"/>
      <c r="B80" s="489"/>
      <c r="C80" s="23" t="s">
        <v>314</v>
      </c>
      <c r="D80" s="6" t="s">
        <v>418</v>
      </c>
      <c r="E80" s="310">
        <v>-109541.47909037746</v>
      </c>
      <c r="F80" s="310">
        <v>0</v>
      </c>
      <c r="G80" s="310">
        <v>25000</v>
      </c>
      <c r="H80" s="310">
        <v>575000</v>
      </c>
      <c r="I80" s="310">
        <v>0</v>
      </c>
      <c r="J80" s="310">
        <v>0</v>
      </c>
      <c r="K80" s="310">
        <v>0</v>
      </c>
      <c r="L80" s="310">
        <v>0</v>
      </c>
      <c r="M80" s="310">
        <v>0</v>
      </c>
      <c r="N80" s="310">
        <v>0</v>
      </c>
      <c r="O80" s="310">
        <v>0</v>
      </c>
      <c r="P80" s="310">
        <v>490458.52090962254</v>
      </c>
      <c r="R80" s="4"/>
      <c r="S80" s="4"/>
    </row>
    <row r="81" spans="1:19" ht="13">
      <c r="A81" s="489"/>
      <c r="B81" s="489"/>
      <c r="C81" s="23" t="s">
        <v>314</v>
      </c>
      <c r="D81" s="6" t="s">
        <v>355</v>
      </c>
      <c r="E81" s="310">
        <v>0</v>
      </c>
      <c r="F81" s="310">
        <v>0</v>
      </c>
      <c r="G81" s="310">
        <v>0</v>
      </c>
      <c r="H81" s="310">
        <v>0</v>
      </c>
      <c r="I81" s="310">
        <v>0</v>
      </c>
      <c r="J81" s="310">
        <v>0</v>
      </c>
      <c r="K81" s="310">
        <v>0</v>
      </c>
      <c r="L81" s="310">
        <v>0</v>
      </c>
      <c r="M81" s="310">
        <v>0</v>
      </c>
      <c r="N81" s="310">
        <v>0</v>
      </c>
      <c r="O81" s="310">
        <v>0</v>
      </c>
      <c r="P81" s="310">
        <v>0</v>
      </c>
      <c r="R81" s="4"/>
      <c r="S81" s="4"/>
    </row>
    <row r="82" spans="1:19" ht="13">
      <c r="A82" s="489"/>
      <c r="B82" s="489"/>
      <c r="C82" s="23" t="s">
        <v>314</v>
      </c>
      <c r="D82" s="6" t="s">
        <v>741</v>
      </c>
      <c r="E82" s="310">
        <v>-1755403.7173044786</v>
      </c>
      <c r="F82" s="310">
        <v>275000</v>
      </c>
      <c r="G82" s="310">
        <v>1421066.25</v>
      </c>
      <c r="H82" s="310">
        <v>1666088.75</v>
      </c>
      <c r="I82" s="310">
        <v>1952288.25</v>
      </c>
      <c r="J82" s="310">
        <v>2500000</v>
      </c>
      <c r="K82" s="310">
        <v>0</v>
      </c>
      <c r="L82" s="310">
        <v>0</v>
      </c>
      <c r="M82" s="310">
        <v>0</v>
      </c>
      <c r="N82" s="310">
        <v>0</v>
      </c>
      <c r="O82" s="310">
        <v>0</v>
      </c>
      <c r="P82" s="310">
        <v>6059039.5326955216</v>
      </c>
      <c r="R82" s="4"/>
      <c r="S82" s="4"/>
    </row>
    <row r="83" spans="1:19" ht="13">
      <c r="A83" s="489"/>
      <c r="B83" s="489"/>
      <c r="C83" s="23" t="s">
        <v>314</v>
      </c>
      <c r="D83" s="23"/>
      <c r="E83" s="310">
        <v>0</v>
      </c>
      <c r="F83" s="310">
        <v>0</v>
      </c>
      <c r="G83" s="310">
        <v>0</v>
      </c>
      <c r="H83" s="310">
        <v>0</v>
      </c>
      <c r="I83" s="310">
        <v>0</v>
      </c>
      <c r="J83" s="310">
        <v>0</v>
      </c>
      <c r="K83" s="310">
        <v>0</v>
      </c>
      <c r="L83" s="310">
        <v>0</v>
      </c>
      <c r="M83" s="310">
        <v>0</v>
      </c>
      <c r="N83" s="310">
        <v>0</v>
      </c>
      <c r="O83" s="310">
        <v>0</v>
      </c>
      <c r="P83" s="310">
        <v>0</v>
      </c>
      <c r="R83" s="4"/>
      <c r="S83" s="4"/>
    </row>
    <row r="84" spans="1:19" ht="13">
      <c r="A84" s="489"/>
      <c r="B84" s="489"/>
      <c r="C84" s="23" t="s">
        <v>314</v>
      </c>
      <c r="D84" s="23"/>
      <c r="E84" s="310">
        <v>0</v>
      </c>
      <c r="F84" s="310">
        <v>0</v>
      </c>
      <c r="G84" s="310">
        <v>0</v>
      </c>
      <c r="H84" s="310">
        <v>0</v>
      </c>
      <c r="I84" s="310">
        <v>0</v>
      </c>
      <c r="J84" s="310">
        <v>0</v>
      </c>
      <c r="K84" s="310">
        <v>0</v>
      </c>
      <c r="L84" s="310">
        <v>0</v>
      </c>
      <c r="M84" s="310">
        <v>0</v>
      </c>
      <c r="N84" s="310">
        <v>0</v>
      </c>
      <c r="O84" s="310">
        <v>0</v>
      </c>
      <c r="P84" s="310">
        <v>0</v>
      </c>
      <c r="R84" s="4"/>
      <c r="S84" s="4"/>
    </row>
    <row r="85" spans="1:19" ht="13">
      <c r="A85" s="489"/>
      <c r="B85" s="489"/>
      <c r="C85" s="23" t="s">
        <v>314</v>
      </c>
      <c r="D85" s="23"/>
      <c r="E85" s="310">
        <v>0</v>
      </c>
      <c r="F85" s="310">
        <v>0</v>
      </c>
      <c r="G85" s="310">
        <v>0</v>
      </c>
      <c r="H85" s="310">
        <v>0</v>
      </c>
      <c r="I85" s="310">
        <v>0</v>
      </c>
      <c r="J85" s="310">
        <v>0</v>
      </c>
      <c r="K85" s="310">
        <v>0</v>
      </c>
      <c r="L85" s="310">
        <v>0</v>
      </c>
      <c r="M85" s="310">
        <v>0</v>
      </c>
      <c r="N85" s="310">
        <v>0</v>
      </c>
      <c r="O85" s="310">
        <v>0</v>
      </c>
      <c r="P85" s="310">
        <v>0</v>
      </c>
      <c r="R85" s="4"/>
      <c r="S85" s="4"/>
    </row>
    <row r="86" spans="1:19" ht="13">
      <c r="A86" s="489"/>
      <c r="B86" s="489"/>
      <c r="C86" s="23" t="s">
        <v>314</v>
      </c>
      <c r="D86" s="23"/>
      <c r="E86" s="310">
        <v>0</v>
      </c>
      <c r="F86" s="310">
        <v>0</v>
      </c>
      <c r="G86" s="310">
        <v>0</v>
      </c>
      <c r="H86" s="310">
        <v>0</v>
      </c>
      <c r="I86" s="310">
        <v>0</v>
      </c>
      <c r="J86" s="310">
        <v>0</v>
      </c>
      <c r="K86" s="310">
        <v>0</v>
      </c>
      <c r="L86" s="310">
        <v>0</v>
      </c>
      <c r="M86" s="310">
        <v>0</v>
      </c>
      <c r="N86" s="310">
        <v>0</v>
      </c>
      <c r="O86" s="310">
        <v>0</v>
      </c>
      <c r="P86" s="310">
        <v>0</v>
      </c>
      <c r="R86" s="4"/>
      <c r="S86" s="4"/>
    </row>
    <row r="87" spans="1:19" ht="13">
      <c r="A87" s="489"/>
      <c r="B87" s="489"/>
      <c r="C87" s="23" t="s">
        <v>314</v>
      </c>
      <c r="D87" s="23"/>
      <c r="E87" s="310">
        <v>0</v>
      </c>
      <c r="F87" s="310">
        <v>0</v>
      </c>
      <c r="G87" s="310">
        <v>0</v>
      </c>
      <c r="H87" s="310">
        <v>0</v>
      </c>
      <c r="I87" s="310">
        <v>0</v>
      </c>
      <c r="J87" s="310">
        <v>0</v>
      </c>
      <c r="K87" s="310">
        <v>0</v>
      </c>
      <c r="L87" s="310">
        <v>0</v>
      </c>
      <c r="M87" s="310">
        <v>0</v>
      </c>
      <c r="N87" s="310">
        <v>0</v>
      </c>
      <c r="O87" s="310">
        <v>0</v>
      </c>
      <c r="P87" s="310">
        <v>0</v>
      </c>
      <c r="R87" s="4"/>
      <c r="S87" s="4"/>
    </row>
    <row r="88" spans="1:19" ht="13">
      <c r="A88" s="489"/>
      <c r="B88" s="489"/>
      <c r="C88" s="23" t="s">
        <v>314</v>
      </c>
      <c r="D88" s="23"/>
      <c r="E88" s="310">
        <v>0</v>
      </c>
      <c r="F88" s="310">
        <v>0</v>
      </c>
      <c r="G88" s="310">
        <v>0</v>
      </c>
      <c r="H88" s="310">
        <v>0</v>
      </c>
      <c r="I88" s="310">
        <v>0</v>
      </c>
      <c r="J88" s="310">
        <v>0</v>
      </c>
      <c r="K88" s="310">
        <v>0</v>
      </c>
      <c r="L88" s="310">
        <v>0</v>
      </c>
      <c r="M88" s="310">
        <v>0</v>
      </c>
      <c r="N88" s="310">
        <v>0</v>
      </c>
      <c r="O88" s="310">
        <v>0</v>
      </c>
      <c r="P88" s="310">
        <v>0</v>
      </c>
      <c r="R88" s="4"/>
      <c r="S88" s="4"/>
    </row>
    <row r="89" spans="1:19" ht="13">
      <c r="A89" s="489"/>
      <c r="B89" s="489"/>
      <c r="C89" s="23" t="s">
        <v>314</v>
      </c>
      <c r="D89" s="23"/>
      <c r="E89" s="310">
        <v>0</v>
      </c>
      <c r="F89" s="310">
        <v>0</v>
      </c>
      <c r="G89" s="310">
        <v>0</v>
      </c>
      <c r="H89" s="310">
        <v>0</v>
      </c>
      <c r="I89" s="310">
        <v>0</v>
      </c>
      <c r="J89" s="310">
        <v>0</v>
      </c>
      <c r="K89" s="310">
        <v>0</v>
      </c>
      <c r="L89" s="310">
        <v>0</v>
      </c>
      <c r="M89" s="310">
        <v>0</v>
      </c>
      <c r="N89" s="310">
        <v>0</v>
      </c>
      <c r="O89" s="310">
        <v>0</v>
      </c>
      <c r="P89" s="310">
        <v>0</v>
      </c>
      <c r="R89" s="4"/>
      <c r="S89" s="4"/>
    </row>
    <row r="90" spans="1:19" ht="13">
      <c r="A90" s="489"/>
      <c r="B90" s="489"/>
      <c r="C90" s="23" t="s">
        <v>314</v>
      </c>
      <c r="D90" s="23"/>
      <c r="E90" s="310">
        <v>0</v>
      </c>
      <c r="F90" s="310">
        <v>0</v>
      </c>
      <c r="G90" s="310">
        <v>0</v>
      </c>
      <c r="H90" s="310">
        <v>0</v>
      </c>
      <c r="I90" s="310">
        <v>0</v>
      </c>
      <c r="J90" s="310">
        <v>0</v>
      </c>
      <c r="K90" s="310">
        <v>0</v>
      </c>
      <c r="L90" s="310">
        <v>0</v>
      </c>
      <c r="M90" s="310">
        <v>0</v>
      </c>
      <c r="N90" s="310">
        <v>0</v>
      </c>
      <c r="O90" s="310">
        <v>0</v>
      </c>
      <c r="P90" s="310">
        <v>0</v>
      </c>
      <c r="R90" s="4"/>
      <c r="S90" s="4"/>
    </row>
    <row r="91" spans="1:19" ht="13">
      <c r="A91" s="489"/>
      <c r="B91" s="489"/>
      <c r="C91" s="23" t="s">
        <v>314</v>
      </c>
      <c r="D91" s="23"/>
      <c r="E91" s="310">
        <v>0</v>
      </c>
      <c r="F91" s="310">
        <v>0</v>
      </c>
      <c r="G91" s="310">
        <v>0</v>
      </c>
      <c r="H91" s="310">
        <v>0</v>
      </c>
      <c r="I91" s="310">
        <v>0</v>
      </c>
      <c r="J91" s="310">
        <v>0</v>
      </c>
      <c r="K91" s="310">
        <v>0</v>
      </c>
      <c r="L91" s="310">
        <v>0</v>
      </c>
      <c r="M91" s="310">
        <v>0</v>
      </c>
      <c r="N91" s="310">
        <v>0</v>
      </c>
      <c r="O91" s="310">
        <v>0</v>
      </c>
      <c r="P91" s="310">
        <v>0</v>
      </c>
      <c r="R91" s="4"/>
      <c r="S91" s="4"/>
    </row>
    <row r="92" spans="1:19" ht="13">
      <c r="A92" s="489"/>
      <c r="B92" s="489"/>
      <c r="C92" s="23" t="s">
        <v>314</v>
      </c>
      <c r="D92" s="23"/>
      <c r="E92" s="310">
        <v>0</v>
      </c>
      <c r="F92" s="310">
        <v>0</v>
      </c>
      <c r="G92" s="310">
        <v>0</v>
      </c>
      <c r="H92" s="310">
        <v>0</v>
      </c>
      <c r="I92" s="310">
        <v>0</v>
      </c>
      <c r="J92" s="310">
        <v>0</v>
      </c>
      <c r="K92" s="310">
        <v>0</v>
      </c>
      <c r="L92" s="310">
        <v>0</v>
      </c>
      <c r="M92" s="310">
        <v>0</v>
      </c>
      <c r="N92" s="310">
        <v>0</v>
      </c>
      <c r="O92" s="310">
        <v>0</v>
      </c>
      <c r="P92" s="310">
        <v>0</v>
      </c>
      <c r="R92" s="4"/>
      <c r="S92" s="4"/>
    </row>
    <row r="93" spans="1:19" ht="13">
      <c r="A93" s="489"/>
      <c r="B93" s="489"/>
      <c r="C93" s="23" t="s">
        <v>314</v>
      </c>
      <c r="D93" s="23"/>
      <c r="E93" s="310">
        <v>0</v>
      </c>
      <c r="F93" s="310">
        <v>0</v>
      </c>
      <c r="G93" s="310">
        <v>0</v>
      </c>
      <c r="H93" s="310">
        <v>0</v>
      </c>
      <c r="I93" s="310">
        <v>0</v>
      </c>
      <c r="J93" s="310">
        <v>0</v>
      </c>
      <c r="K93" s="310">
        <v>0</v>
      </c>
      <c r="L93" s="310">
        <v>0</v>
      </c>
      <c r="M93" s="310">
        <v>0</v>
      </c>
      <c r="N93" s="310">
        <v>0</v>
      </c>
      <c r="O93" s="310">
        <v>0</v>
      </c>
      <c r="P93" s="310">
        <v>0</v>
      </c>
      <c r="R93" s="4"/>
      <c r="S93" s="4"/>
    </row>
    <row r="94" spans="1:19" ht="13">
      <c r="A94" s="489"/>
      <c r="B94" s="489"/>
      <c r="C94" s="23" t="s">
        <v>314</v>
      </c>
      <c r="D94" s="23"/>
      <c r="E94" s="310">
        <v>0</v>
      </c>
      <c r="F94" s="310">
        <v>0</v>
      </c>
      <c r="G94" s="310">
        <v>0</v>
      </c>
      <c r="H94" s="310">
        <v>0</v>
      </c>
      <c r="I94" s="310">
        <v>0</v>
      </c>
      <c r="J94" s="310">
        <v>0</v>
      </c>
      <c r="K94" s="310">
        <v>0</v>
      </c>
      <c r="L94" s="310">
        <v>0</v>
      </c>
      <c r="M94" s="310">
        <v>0</v>
      </c>
      <c r="N94" s="310">
        <v>0</v>
      </c>
      <c r="O94" s="310">
        <v>0</v>
      </c>
      <c r="P94" s="310">
        <v>0</v>
      </c>
      <c r="R94" s="4"/>
      <c r="S94" s="4"/>
    </row>
    <row r="95" spans="1:19" ht="13">
      <c r="A95" s="489"/>
      <c r="B95" s="489"/>
      <c r="C95" s="23" t="s">
        <v>314</v>
      </c>
      <c r="D95" s="23"/>
      <c r="E95" s="310">
        <v>0</v>
      </c>
      <c r="F95" s="310">
        <v>0</v>
      </c>
      <c r="G95" s="310">
        <v>0</v>
      </c>
      <c r="H95" s="310">
        <v>0</v>
      </c>
      <c r="I95" s="310">
        <v>0</v>
      </c>
      <c r="J95" s="310">
        <v>0</v>
      </c>
      <c r="K95" s="310">
        <v>0</v>
      </c>
      <c r="L95" s="310">
        <v>0</v>
      </c>
      <c r="M95" s="310">
        <v>0</v>
      </c>
      <c r="N95" s="310">
        <v>0</v>
      </c>
      <c r="O95" s="310">
        <v>0</v>
      </c>
      <c r="P95" s="310">
        <v>0</v>
      </c>
      <c r="R95" s="4"/>
      <c r="S95" s="4"/>
    </row>
    <row r="96" spans="1:19" ht="13">
      <c r="A96" s="489"/>
      <c r="B96" s="489"/>
      <c r="C96" s="23" t="s">
        <v>314</v>
      </c>
      <c r="D96" s="23"/>
      <c r="E96" s="310">
        <v>0</v>
      </c>
      <c r="F96" s="310">
        <v>0</v>
      </c>
      <c r="G96" s="310">
        <v>0</v>
      </c>
      <c r="H96" s="310">
        <v>0</v>
      </c>
      <c r="I96" s="310">
        <v>0</v>
      </c>
      <c r="J96" s="310">
        <v>0</v>
      </c>
      <c r="K96" s="310">
        <v>0</v>
      </c>
      <c r="L96" s="310">
        <v>0</v>
      </c>
      <c r="M96" s="310">
        <v>0</v>
      </c>
      <c r="N96" s="310">
        <v>0</v>
      </c>
      <c r="O96" s="310">
        <v>0</v>
      </c>
      <c r="P96" s="310">
        <v>0</v>
      </c>
      <c r="R96" s="4"/>
      <c r="S96" s="4"/>
    </row>
    <row r="97" spans="1:19" ht="13">
      <c r="A97" s="489"/>
      <c r="B97" s="489"/>
      <c r="C97" s="23" t="s">
        <v>314</v>
      </c>
      <c r="D97" s="23"/>
      <c r="E97" s="310">
        <v>0</v>
      </c>
      <c r="F97" s="310">
        <v>0</v>
      </c>
      <c r="G97" s="310">
        <v>0</v>
      </c>
      <c r="H97" s="310">
        <v>0</v>
      </c>
      <c r="I97" s="310">
        <v>0</v>
      </c>
      <c r="J97" s="310">
        <v>0</v>
      </c>
      <c r="K97" s="310">
        <v>0</v>
      </c>
      <c r="L97" s="310">
        <v>0</v>
      </c>
      <c r="M97" s="310">
        <v>0</v>
      </c>
      <c r="N97" s="310">
        <v>0</v>
      </c>
      <c r="O97" s="310">
        <v>0</v>
      </c>
      <c r="P97" s="310">
        <v>0</v>
      </c>
      <c r="R97" s="4"/>
      <c r="S97" s="4"/>
    </row>
    <row r="98" spans="1:19" ht="13">
      <c r="A98" s="489"/>
      <c r="B98" s="489"/>
      <c r="C98" s="23" t="s">
        <v>314</v>
      </c>
      <c r="D98" s="23"/>
      <c r="E98" s="310">
        <v>0</v>
      </c>
      <c r="F98" s="310">
        <v>0</v>
      </c>
      <c r="G98" s="310">
        <v>0</v>
      </c>
      <c r="H98" s="310">
        <v>0</v>
      </c>
      <c r="I98" s="310">
        <v>0</v>
      </c>
      <c r="J98" s="310">
        <v>0</v>
      </c>
      <c r="K98" s="310">
        <v>0</v>
      </c>
      <c r="L98" s="310">
        <v>0</v>
      </c>
      <c r="M98" s="310">
        <v>0</v>
      </c>
      <c r="N98" s="310">
        <v>0</v>
      </c>
      <c r="O98" s="310">
        <v>0</v>
      </c>
      <c r="P98" s="310">
        <v>0</v>
      </c>
      <c r="R98" s="4"/>
      <c r="S98" s="4"/>
    </row>
    <row r="99" spans="1:19" ht="13">
      <c r="A99" s="489"/>
      <c r="B99" s="489"/>
      <c r="C99" s="6"/>
      <c r="D99" s="6"/>
      <c r="E99" s="311"/>
      <c r="F99" s="311"/>
      <c r="G99" s="311"/>
      <c r="H99" s="311"/>
      <c r="I99" s="311"/>
      <c r="J99" s="311"/>
      <c r="K99" s="311"/>
      <c r="L99" s="311"/>
      <c r="M99" s="311"/>
      <c r="N99" s="311"/>
      <c r="O99" s="311"/>
      <c r="P99" s="311"/>
      <c r="R99" s="4"/>
      <c r="S99" s="4"/>
    </row>
    <row r="100" spans="1:19" ht="13">
      <c r="A100" s="489"/>
      <c r="B100" s="489"/>
      <c r="C100" s="6" t="s">
        <v>26</v>
      </c>
      <c r="D100" s="6" t="s">
        <v>351</v>
      </c>
      <c r="E100" s="310">
        <v>27818.086120973119</v>
      </c>
      <c r="F100" s="310">
        <v>0</v>
      </c>
      <c r="G100" s="310">
        <v>0</v>
      </c>
      <c r="H100" s="310">
        <v>0</v>
      </c>
      <c r="I100" s="310">
        <v>0</v>
      </c>
      <c r="J100" s="310">
        <v>0</v>
      </c>
      <c r="K100" s="310">
        <v>0</v>
      </c>
      <c r="L100" s="310">
        <v>0</v>
      </c>
      <c r="M100" s="310">
        <v>0</v>
      </c>
      <c r="N100" s="310">
        <v>0</v>
      </c>
      <c r="O100" s="310">
        <v>0</v>
      </c>
      <c r="P100" s="310">
        <v>27818.086120973119</v>
      </c>
      <c r="R100" s="4"/>
      <c r="S100" s="4"/>
    </row>
    <row r="101" spans="1:19" ht="13">
      <c r="A101" s="489"/>
      <c r="B101" s="489"/>
      <c r="C101" s="6" t="s">
        <v>26</v>
      </c>
      <c r="D101" s="6" t="s">
        <v>419</v>
      </c>
      <c r="E101" s="310">
        <v>19487651.419331871</v>
      </c>
      <c r="F101" s="310">
        <v>3184000</v>
      </c>
      <c r="G101" s="310">
        <v>4376136.75</v>
      </c>
      <c r="H101" s="310">
        <v>3500253.75</v>
      </c>
      <c r="I101" s="310">
        <v>9000</v>
      </c>
      <c r="J101" s="310">
        <v>390750</v>
      </c>
      <c r="K101" s="310">
        <v>1206075</v>
      </c>
      <c r="L101" s="310">
        <v>2227500</v>
      </c>
      <c r="M101" s="310">
        <v>0</v>
      </c>
      <c r="N101" s="310">
        <v>0</v>
      </c>
      <c r="O101" s="310">
        <v>0</v>
      </c>
      <c r="P101" s="310">
        <v>34381366.919331871</v>
      </c>
      <c r="R101" s="4"/>
      <c r="S101" s="4"/>
    </row>
    <row r="102" spans="1:19" ht="13">
      <c r="A102" s="489"/>
      <c r="B102" s="489"/>
      <c r="C102" s="6" t="s">
        <v>26</v>
      </c>
      <c r="D102" s="6" t="s">
        <v>342</v>
      </c>
      <c r="E102" s="310">
        <v>7728465.1564307576</v>
      </c>
      <c r="F102" s="310">
        <v>1060056.3999999999</v>
      </c>
      <c r="G102" s="310">
        <v>705224.60000000009</v>
      </c>
      <c r="H102" s="310">
        <v>988140</v>
      </c>
      <c r="I102" s="310">
        <v>611288.9</v>
      </c>
      <c r="J102" s="310">
        <v>1846245.6</v>
      </c>
      <c r="K102" s="310">
        <v>1794838.1999999997</v>
      </c>
      <c r="L102" s="310">
        <v>439110</v>
      </c>
      <c r="M102" s="310">
        <v>176565</v>
      </c>
      <c r="N102" s="310">
        <v>0</v>
      </c>
      <c r="O102" s="310">
        <v>0</v>
      </c>
      <c r="P102" s="310">
        <v>15349933.856430756</v>
      </c>
      <c r="R102" s="4"/>
      <c r="S102" s="4"/>
    </row>
    <row r="103" spans="1:19" ht="13">
      <c r="A103" s="489"/>
      <c r="B103" s="489"/>
      <c r="C103" s="6" t="s">
        <v>26</v>
      </c>
      <c r="D103" s="6" t="s">
        <v>2017</v>
      </c>
      <c r="E103" s="310">
        <v>119516.13493842147</v>
      </c>
      <c r="F103" s="310">
        <v>0</v>
      </c>
      <c r="G103" s="310">
        <v>0</v>
      </c>
      <c r="H103" s="310">
        <v>0</v>
      </c>
      <c r="I103" s="310">
        <v>0</v>
      </c>
      <c r="J103" s="310">
        <v>0</v>
      </c>
      <c r="K103" s="310">
        <v>0</v>
      </c>
      <c r="L103" s="310">
        <v>0</v>
      </c>
      <c r="M103" s="310">
        <v>0</v>
      </c>
      <c r="N103" s="310">
        <v>0</v>
      </c>
      <c r="O103" s="310">
        <v>0</v>
      </c>
      <c r="P103" s="310">
        <v>119516.13493842147</v>
      </c>
      <c r="R103" s="4"/>
      <c r="S103" s="4"/>
    </row>
    <row r="104" spans="1:19" ht="13">
      <c r="A104" s="489"/>
      <c r="B104" s="489"/>
      <c r="C104" s="6" t="s">
        <v>26</v>
      </c>
      <c r="D104" s="6" t="s">
        <v>420</v>
      </c>
      <c r="E104" s="310">
        <v>-2.1827872842550278E-11</v>
      </c>
      <c r="F104" s="310">
        <v>0</v>
      </c>
      <c r="G104" s="310">
        <v>12500</v>
      </c>
      <c r="H104" s="310">
        <v>70740</v>
      </c>
      <c r="I104" s="310">
        <v>858000</v>
      </c>
      <c r="J104" s="310">
        <v>156000</v>
      </c>
      <c r="K104" s="310">
        <v>0</v>
      </c>
      <c r="L104" s="310">
        <v>0</v>
      </c>
      <c r="M104" s="310">
        <v>0</v>
      </c>
      <c r="N104" s="310">
        <v>0</v>
      </c>
      <c r="O104" s="310">
        <v>0</v>
      </c>
      <c r="P104" s="310">
        <v>1097240</v>
      </c>
      <c r="R104" s="4"/>
      <c r="S104" s="4"/>
    </row>
    <row r="105" spans="1:19" ht="13">
      <c r="A105" s="489"/>
      <c r="B105" s="489"/>
      <c r="C105" s="6" t="s">
        <v>26</v>
      </c>
      <c r="D105" s="6" t="s">
        <v>4816</v>
      </c>
      <c r="E105" s="310">
        <v>29243674.699409001</v>
      </c>
      <c r="F105" s="310">
        <v>3526649.9999999995</v>
      </c>
      <c r="G105" s="310">
        <v>2758500</v>
      </c>
      <c r="H105" s="310">
        <v>4143538.8000000003</v>
      </c>
      <c r="I105" s="310">
        <v>2210400.3330000001</v>
      </c>
      <c r="J105" s="310">
        <v>0</v>
      </c>
      <c r="K105" s="310">
        <v>4186149</v>
      </c>
      <c r="L105" s="310">
        <v>2727551</v>
      </c>
      <c r="M105" s="310">
        <v>9151200</v>
      </c>
      <c r="N105" s="310">
        <v>1800000</v>
      </c>
      <c r="O105" s="310">
        <v>0</v>
      </c>
      <c r="P105" s="310">
        <v>59747663.832408994</v>
      </c>
      <c r="R105" s="4"/>
      <c r="S105" s="4"/>
    </row>
    <row r="106" spans="1:19" ht="13">
      <c r="A106" s="489"/>
      <c r="B106" s="489"/>
      <c r="C106" s="6" t="s">
        <v>26</v>
      </c>
      <c r="D106" s="6" t="s">
        <v>422</v>
      </c>
      <c r="E106" s="310">
        <v>-316813.87713692035</v>
      </c>
      <c r="F106" s="310">
        <v>1350000</v>
      </c>
      <c r="G106" s="310">
        <v>350000</v>
      </c>
      <c r="H106" s="310">
        <v>0</v>
      </c>
      <c r="I106" s="310">
        <v>96000</v>
      </c>
      <c r="J106" s="310">
        <v>2173500</v>
      </c>
      <c r="K106" s="310">
        <v>291000</v>
      </c>
      <c r="L106" s="310">
        <v>0</v>
      </c>
      <c r="M106" s="310">
        <v>754462.52999999991</v>
      </c>
      <c r="N106" s="310">
        <v>8119880.8699999992</v>
      </c>
      <c r="O106" s="310">
        <v>2745656.6</v>
      </c>
      <c r="P106" s="310">
        <v>15563686.122863078</v>
      </c>
      <c r="R106" s="4"/>
      <c r="S106" s="4"/>
    </row>
    <row r="107" spans="1:19" ht="13">
      <c r="A107" s="489"/>
      <c r="B107" s="489"/>
      <c r="C107" s="6" t="s">
        <v>26</v>
      </c>
      <c r="D107" s="6" t="s">
        <v>423</v>
      </c>
      <c r="E107" s="310">
        <v>1510795.8387267119</v>
      </c>
      <c r="F107" s="310">
        <v>1204500</v>
      </c>
      <c r="G107" s="310">
        <v>9000</v>
      </c>
      <c r="H107" s="310">
        <v>601500</v>
      </c>
      <c r="I107" s="310">
        <v>600000</v>
      </c>
      <c r="J107" s="310">
        <v>0</v>
      </c>
      <c r="K107" s="310">
        <v>1140000</v>
      </c>
      <c r="L107" s="310">
        <v>1140000</v>
      </c>
      <c r="M107" s="310">
        <v>9120000</v>
      </c>
      <c r="N107" s="310">
        <v>9868290.2999999989</v>
      </c>
      <c r="O107" s="310">
        <v>1956999.0499999998</v>
      </c>
      <c r="P107" s="310">
        <v>27151085.188726712</v>
      </c>
      <c r="R107" s="4"/>
      <c r="S107" s="4"/>
    </row>
    <row r="108" spans="1:19" ht="13">
      <c r="A108" s="489"/>
      <c r="B108" s="489"/>
      <c r="C108" s="6" t="s">
        <v>26</v>
      </c>
      <c r="D108" s="6" t="s">
        <v>339</v>
      </c>
      <c r="E108" s="310">
        <v>0</v>
      </c>
      <c r="F108" s="310">
        <v>0</v>
      </c>
      <c r="G108" s="310">
        <v>0</v>
      </c>
      <c r="H108" s="310">
        <v>0</v>
      </c>
      <c r="I108" s="310">
        <v>0</v>
      </c>
      <c r="J108" s="310">
        <v>0</v>
      </c>
      <c r="K108" s="310">
        <v>0</v>
      </c>
      <c r="L108" s="310">
        <v>0</v>
      </c>
      <c r="M108" s="310">
        <v>0</v>
      </c>
      <c r="N108" s="310">
        <v>0</v>
      </c>
      <c r="O108" s="310">
        <v>0</v>
      </c>
      <c r="P108" s="310">
        <v>0</v>
      </c>
      <c r="R108" s="4"/>
      <c r="S108" s="4"/>
    </row>
    <row r="109" spans="1:19" ht="13">
      <c r="A109" s="489"/>
      <c r="B109" s="489"/>
      <c r="C109" s="6" t="s">
        <v>26</v>
      </c>
      <c r="D109" s="6" t="s">
        <v>281</v>
      </c>
      <c r="E109" s="310">
        <v>-1.4551915228366852E-11</v>
      </c>
      <c r="F109" s="310">
        <v>0</v>
      </c>
      <c r="G109" s="310">
        <v>0</v>
      </c>
      <c r="H109" s="310">
        <v>0</v>
      </c>
      <c r="I109" s="310">
        <v>0</v>
      </c>
      <c r="J109" s="310">
        <v>0</v>
      </c>
      <c r="K109" s="310">
        <v>0</v>
      </c>
      <c r="L109" s="310">
        <v>0</v>
      </c>
      <c r="M109" s="310">
        <v>0</v>
      </c>
      <c r="N109" s="310">
        <v>0</v>
      </c>
      <c r="O109" s="310">
        <v>0</v>
      </c>
      <c r="P109" s="310">
        <v>-1.4551915228366852E-11</v>
      </c>
      <c r="R109" s="4"/>
      <c r="S109" s="4"/>
    </row>
    <row r="110" spans="1:19" ht="13">
      <c r="A110" s="489"/>
      <c r="B110" s="489"/>
      <c r="C110" s="6" t="s">
        <v>26</v>
      </c>
      <c r="D110" s="6" t="s">
        <v>424</v>
      </c>
      <c r="E110" s="310">
        <v>11849182.14214148</v>
      </c>
      <c r="F110" s="310">
        <v>7223560</v>
      </c>
      <c r="G110" s="310">
        <v>5890120</v>
      </c>
      <c r="H110" s="310">
        <v>849340</v>
      </c>
      <c r="I110" s="310">
        <v>826700</v>
      </c>
      <c r="J110" s="310">
        <v>200000</v>
      </c>
      <c r="K110" s="310">
        <v>5950</v>
      </c>
      <c r="L110" s="310">
        <v>90000</v>
      </c>
      <c r="M110" s="310">
        <v>43500</v>
      </c>
      <c r="N110" s="310">
        <v>0</v>
      </c>
      <c r="O110" s="310">
        <v>0</v>
      </c>
      <c r="P110" s="310">
        <v>26978352.14214148</v>
      </c>
      <c r="R110" s="4"/>
      <c r="S110" s="4"/>
    </row>
    <row r="111" spans="1:19" ht="13">
      <c r="A111" s="489"/>
      <c r="B111" s="489"/>
      <c r="C111" s="6" t="s">
        <v>26</v>
      </c>
      <c r="D111" s="6" t="s">
        <v>340</v>
      </c>
      <c r="E111" s="310">
        <v>0</v>
      </c>
      <c r="F111" s="310">
        <v>0</v>
      </c>
      <c r="G111" s="310">
        <v>0</v>
      </c>
      <c r="H111" s="310">
        <v>0</v>
      </c>
      <c r="I111" s="310">
        <v>0</v>
      </c>
      <c r="J111" s="310">
        <v>0</v>
      </c>
      <c r="K111" s="310">
        <v>0</v>
      </c>
      <c r="L111" s="310">
        <v>0</v>
      </c>
      <c r="M111" s="310">
        <v>0</v>
      </c>
      <c r="N111" s="310">
        <v>0</v>
      </c>
      <c r="O111" s="310">
        <v>0</v>
      </c>
      <c r="P111" s="310">
        <v>0</v>
      </c>
      <c r="R111" s="4"/>
      <c r="S111" s="4"/>
    </row>
    <row r="112" spans="1:19" ht="13">
      <c r="A112" s="489"/>
      <c r="B112" s="489"/>
      <c r="C112" s="6" t="s">
        <v>26</v>
      </c>
      <c r="D112" s="6" t="s">
        <v>343</v>
      </c>
      <c r="E112" s="310">
        <v>77240.930204739416</v>
      </c>
      <c r="F112" s="310">
        <v>0</v>
      </c>
      <c r="G112" s="310">
        <v>0</v>
      </c>
      <c r="H112" s="310">
        <v>0</v>
      </c>
      <c r="I112" s="310">
        <v>0</v>
      </c>
      <c r="J112" s="310">
        <v>0</v>
      </c>
      <c r="K112" s="310">
        <v>0</v>
      </c>
      <c r="L112" s="310">
        <v>0</v>
      </c>
      <c r="M112" s="310">
        <v>0</v>
      </c>
      <c r="N112" s="310">
        <v>0</v>
      </c>
      <c r="O112" s="310">
        <v>0</v>
      </c>
      <c r="P112" s="310">
        <v>77240.930204739416</v>
      </c>
      <c r="R112" s="4"/>
      <c r="S112" s="4"/>
    </row>
    <row r="113" spans="1:19" ht="13">
      <c r="A113" s="489"/>
      <c r="B113" s="489"/>
      <c r="C113" s="6" t="s">
        <v>26</v>
      </c>
      <c r="D113" s="6" t="s">
        <v>347</v>
      </c>
      <c r="E113" s="310">
        <v>2758597.8235199996</v>
      </c>
      <c r="F113" s="310">
        <v>13040</v>
      </c>
      <c r="G113" s="310">
        <v>111320.20000000001</v>
      </c>
      <c r="H113" s="310">
        <v>16670</v>
      </c>
      <c r="I113" s="310">
        <v>140500</v>
      </c>
      <c r="J113" s="310">
        <v>0</v>
      </c>
      <c r="K113" s="310">
        <v>0</v>
      </c>
      <c r="L113" s="310">
        <v>0</v>
      </c>
      <c r="M113" s="310">
        <v>0</v>
      </c>
      <c r="N113" s="310">
        <v>0</v>
      </c>
      <c r="O113" s="310">
        <v>0</v>
      </c>
      <c r="P113" s="310">
        <v>3040128.0235199998</v>
      </c>
      <c r="R113" s="4"/>
      <c r="S113" s="4"/>
    </row>
    <row r="114" spans="1:19" ht="13">
      <c r="A114" s="489"/>
      <c r="B114" s="489"/>
      <c r="C114" s="6" t="s">
        <v>26</v>
      </c>
      <c r="D114" s="6" t="s">
        <v>346</v>
      </c>
      <c r="E114" s="310">
        <v>4.4337866711430252E-11</v>
      </c>
      <c r="F114" s="310">
        <v>146000</v>
      </c>
      <c r="G114" s="310">
        <v>0</v>
      </c>
      <c r="H114" s="310">
        <v>0</v>
      </c>
      <c r="I114" s="310">
        <v>0</v>
      </c>
      <c r="J114" s="310">
        <v>0</v>
      </c>
      <c r="K114" s="310">
        <v>0</v>
      </c>
      <c r="L114" s="310">
        <v>0</v>
      </c>
      <c r="M114" s="310">
        <v>0</v>
      </c>
      <c r="N114" s="310">
        <v>0</v>
      </c>
      <c r="O114" s="310">
        <v>0</v>
      </c>
      <c r="P114" s="310">
        <v>146000.00000000006</v>
      </c>
      <c r="R114" s="4"/>
      <c r="S114" s="4"/>
    </row>
    <row r="115" spans="1:19" ht="13">
      <c r="A115" s="489"/>
      <c r="B115" s="489"/>
      <c r="C115" s="6" t="s">
        <v>26</v>
      </c>
      <c r="D115" s="6" t="s">
        <v>348</v>
      </c>
      <c r="E115" s="310">
        <v>1194582.4700000002</v>
      </c>
      <c r="F115" s="310">
        <v>0</v>
      </c>
      <c r="G115" s="310">
        <v>0</v>
      </c>
      <c r="H115" s="310">
        <v>0</v>
      </c>
      <c r="I115" s="310">
        <v>0</v>
      </c>
      <c r="J115" s="310">
        <v>0</v>
      </c>
      <c r="K115" s="310">
        <v>0</v>
      </c>
      <c r="L115" s="310">
        <v>0</v>
      </c>
      <c r="M115" s="310">
        <v>0</v>
      </c>
      <c r="N115" s="310">
        <v>0</v>
      </c>
      <c r="O115" s="310">
        <v>0</v>
      </c>
      <c r="P115" s="310">
        <v>1194582.4700000002</v>
      </c>
      <c r="R115" s="4"/>
      <c r="S115" s="4"/>
    </row>
    <row r="116" spans="1:19" ht="13">
      <c r="A116" s="489"/>
      <c r="B116" s="489"/>
      <c r="C116" s="6" t="s">
        <v>26</v>
      </c>
      <c r="D116" s="6" t="s">
        <v>349</v>
      </c>
      <c r="E116" s="310">
        <v>0</v>
      </c>
      <c r="F116" s="310">
        <v>0</v>
      </c>
      <c r="G116" s="310">
        <v>0</v>
      </c>
      <c r="H116" s="310">
        <v>0</v>
      </c>
      <c r="I116" s="310">
        <v>0</v>
      </c>
      <c r="J116" s="310">
        <v>0</v>
      </c>
      <c r="K116" s="310">
        <v>0</v>
      </c>
      <c r="L116" s="310">
        <v>0</v>
      </c>
      <c r="M116" s="310">
        <v>0</v>
      </c>
      <c r="N116" s="310">
        <v>0</v>
      </c>
      <c r="O116" s="310">
        <v>0</v>
      </c>
      <c r="P116" s="310">
        <v>0</v>
      </c>
      <c r="R116" s="4"/>
      <c r="S116" s="4"/>
    </row>
    <row r="117" spans="1:19" ht="13">
      <c r="A117" s="489"/>
      <c r="B117" s="489"/>
      <c r="C117" s="6" t="s">
        <v>26</v>
      </c>
      <c r="D117" s="6" t="s">
        <v>425</v>
      </c>
      <c r="E117" s="310">
        <v>11382879.623130638</v>
      </c>
      <c r="F117" s="310">
        <v>0</v>
      </c>
      <c r="G117" s="310">
        <v>0</v>
      </c>
      <c r="H117" s="310">
        <v>0</v>
      </c>
      <c r="I117" s="310">
        <v>0</v>
      </c>
      <c r="J117" s="310">
        <v>0</v>
      </c>
      <c r="K117" s="310">
        <v>0</v>
      </c>
      <c r="L117" s="310">
        <v>0</v>
      </c>
      <c r="M117" s="310">
        <v>0</v>
      </c>
      <c r="N117" s="310">
        <v>0</v>
      </c>
      <c r="O117" s="310">
        <v>0</v>
      </c>
      <c r="P117" s="310">
        <v>11382879.623130638</v>
      </c>
      <c r="R117" s="4"/>
      <c r="S117" s="4"/>
    </row>
    <row r="118" spans="1:19" ht="13">
      <c r="A118" s="489"/>
      <c r="B118" s="489"/>
      <c r="C118" s="6" t="s">
        <v>26</v>
      </c>
      <c r="D118" s="6" t="s">
        <v>426</v>
      </c>
      <c r="E118" s="310">
        <v>-865610.92855581292</v>
      </c>
      <c r="F118" s="310">
        <v>979110</v>
      </c>
      <c r="G118" s="310">
        <v>3500</v>
      </c>
      <c r="H118" s="310">
        <v>0</v>
      </c>
      <c r="I118" s="310">
        <v>0</v>
      </c>
      <c r="J118" s="310">
        <v>0</v>
      </c>
      <c r="K118" s="310">
        <v>0</v>
      </c>
      <c r="L118" s="310">
        <v>165000</v>
      </c>
      <c r="M118" s="310">
        <v>0</v>
      </c>
      <c r="N118" s="310">
        <v>0</v>
      </c>
      <c r="O118" s="310">
        <v>0</v>
      </c>
      <c r="P118" s="310">
        <v>281999.07144418708</v>
      </c>
      <c r="R118" s="4"/>
      <c r="S118" s="4"/>
    </row>
    <row r="119" spans="1:19" ht="13">
      <c r="A119" s="489"/>
      <c r="B119" s="489"/>
      <c r="C119" s="6" t="s">
        <v>26</v>
      </c>
      <c r="D119" s="6" t="s">
        <v>427</v>
      </c>
      <c r="E119" s="310">
        <v>0</v>
      </c>
      <c r="F119" s="310">
        <v>0</v>
      </c>
      <c r="G119" s="310">
        <v>0</v>
      </c>
      <c r="H119" s="310">
        <v>0</v>
      </c>
      <c r="I119" s="310">
        <v>0</v>
      </c>
      <c r="J119" s="310">
        <v>0</v>
      </c>
      <c r="K119" s="310">
        <v>0</v>
      </c>
      <c r="L119" s="310">
        <v>0</v>
      </c>
      <c r="M119" s="310">
        <v>0</v>
      </c>
      <c r="N119" s="310">
        <v>0</v>
      </c>
      <c r="O119" s="310">
        <v>0</v>
      </c>
      <c r="P119" s="310">
        <v>0</v>
      </c>
      <c r="R119" s="4"/>
      <c r="S119" s="4"/>
    </row>
    <row r="120" spans="1:19" ht="13">
      <c r="A120" s="489"/>
      <c r="B120" s="489"/>
      <c r="C120" s="6" t="s">
        <v>26</v>
      </c>
      <c r="D120" s="6" t="s">
        <v>428</v>
      </c>
      <c r="E120" s="310">
        <v>-461549.62142911472</v>
      </c>
      <c r="F120" s="310">
        <v>1202500</v>
      </c>
      <c r="G120" s="310">
        <v>0</v>
      </c>
      <c r="H120" s="310">
        <v>0</v>
      </c>
      <c r="I120" s="310">
        <v>0</v>
      </c>
      <c r="J120" s="310">
        <v>0</v>
      </c>
      <c r="K120" s="310">
        <v>0</v>
      </c>
      <c r="L120" s="310">
        <v>0</v>
      </c>
      <c r="M120" s="310">
        <v>0</v>
      </c>
      <c r="N120" s="310">
        <v>0</v>
      </c>
      <c r="O120" s="310">
        <v>0</v>
      </c>
      <c r="P120" s="310">
        <v>740950.37857088528</v>
      </c>
      <c r="R120" s="4"/>
      <c r="S120" s="4"/>
    </row>
    <row r="121" spans="1:19" ht="13">
      <c r="A121" s="489"/>
      <c r="B121" s="489"/>
      <c r="C121" s="6" t="s">
        <v>26</v>
      </c>
      <c r="D121" s="6" t="s">
        <v>350</v>
      </c>
      <c r="E121" s="310">
        <v>0</v>
      </c>
      <c r="F121" s="310">
        <v>0</v>
      </c>
      <c r="G121" s="310">
        <v>0</v>
      </c>
      <c r="H121" s="310">
        <v>0</v>
      </c>
      <c r="I121" s="310">
        <v>0</v>
      </c>
      <c r="J121" s="310">
        <v>0</v>
      </c>
      <c r="K121" s="310">
        <v>0</v>
      </c>
      <c r="L121" s="310">
        <v>0</v>
      </c>
      <c r="M121" s="310">
        <v>0</v>
      </c>
      <c r="N121" s="310">
        <v>0</v>
      </c>
      <c r="O121" s="310">
        <v>0</v>
      </c>
      <c r="P121" s="310">
        <v>0</v>
      </c>
      <c r="R121" s="4"/>
      <c r="S121" s="4"/>
    </row>
    <row r="122" spans="1:19" ht="13">
      <c r="A122" s="489"/>
      <c r="B122" s="489"/>
      <c r="C122" s="6" t="s">
        <v>26</v>
      </c>
      <c r="D122" s="6" t="s">
        <v>429</v>
      </c>
      <c r="E122" s="310">
        <v>-3294587.6865572101</v>
      </c>
      <c r="F122" s="310">
        <v>1978038</v>
      </c>
      <c r="G122" s="310">
        <v>1329312</v>
      </c>
      <c r="H122" s="310">
        <v>309072</v>
      </c>
      <c r="I122" s="310">
        <v>204428</v>
      </c>
      <c r="J122" s="310">
        <v>0</v>
      </c>
      <c r="K122" s="310">
        <v>85000</v>
      </c>
      <c r="L122" s="310">
        <v>47000</v>
      </c>
      <c r="M122" s="310">
        <v>0</v>
      </c>
      <c r="N122" s="310">
        <v>0</v>
      </c>
      <c r="O122" s="310">
        <v>0</v>
      </c>
      <c r="P122" s="310">
        <v>658262.31344278995</v>
      </c>
      <c r="R122" s="4"/>
      <c r="S122" s="4"/>
    </row>
    <row r="123" spans="1:19" ht="13">
      <c r="A123" s="489"/>
      <c r="B123" s="489"/>
      <c r="C123" s="6" t="s">
        <v>26</v>
      </c>
      <c r="D123" s="6" t="s">
        <v>313</v>
      </c>
      <c r="E123" s="310">
        <v>36271.493297945897</v>
      </c>
      <c r="F123" s="310">
        <v>0</v>
      </c>
      <c r="G123" s="310">
        <v>0</v>
      </c>
      <c r="H123" s="310">
        <v>0</v>
      </c>
      <c r="I123" s="310">
        <v>0</v>
      </c>
      <c r="J123" s="310">
        <v>0</v>
      </c>
      <c r="K123" s="310">
        <v>0</v>
      </c>
      <c r="L123" s="310">
        <v>0</v>
      </c>
      <c r="M123" s="310">
        <v>0</v>
      </c>
      <c r="N123" s="310">
        <v>0</v>
      </c>
      <c r="O123" s="310">
        <v>0</v>
      </c>
      <c r="P123" s="310">
        <v>36271.493297945897</v>
      </c>
      <c r="R123" s="4"/>
      <c r="S123" s="4"/>
    </row>
    <row r="124" spans="1:19" ht="13">
      <c r="A124" s="489"/>
      <c r="B124" s="489"/>
      <c r="C124" s="6" t="s">
        <v>26</v>
      </c>
      <c r="D124" s="6" t="s">
        <v>49</v>
      </c>
      <c r="E124" s="310">
        <v>0</v>
      </c>
      <c r="F124" s="310">
        <v>0</v>
      </c>
      <c r="G124" s="310">
        <v>0</v>
      </c>
      <c r="H124" s="310">
        <v>0</v>
      </c>
      <c r="I124" s="310">
        <v>0</v>
      </c>
      <c r="J124" s="310">
        <v>0</v>
      </c>
      <c r="K124" s="310">
        <v>0</v>
      </c>
      <c r="L124" s="310">
        <v>0</v>
      </c>
      <c r="M124" s="310">
        <v>0</v>
      </c>
      <c r="N124" s="310">
        <v>0</v>
      </c>
      <c r="O124" s="310">
        <v>0</v>
      </c>
      <c r="P124" s="310">
        <v>0</v>
      </c>
      <c r="R124" s="4"/>
      <c r="S124" s="4"/>
    </row>
    <row r="125" spans="1:19" ht="13">
      <c r="A125" s="489"/>
      <c r="B125" s="489"/>
      <c r="C125" s="6" t="s">
        <v>26</v>
      </c>
      <c r="D125" s="6" t="s">
        <v>432</v>
      </c>
      <c r="E125" s="310">
        <v>23630056.723884448</v>
      </c>
      <c r="F125" s="310">
        <v>495253.44999999995</v>
      </c>
      <c r="G125" s="310">
        <v>251246</v>
      </c>
      <c r="H125" s="310">
        <v>230131.7</v>
      </c>
      <c r="I125" s="310">
        <v>1945786.4</v>
      </c>
      <c r="J125" s="310">
        <v>569002.5</v>
      </c>
      <c r="K125" s="310">
        <v>0</v>
      </c>
      <c r="L125" s="310">
        <v>0</v>
      </c>
      <c r="M125" s="310">
        <v>0</v>
      </c>
      <c r="N125" s="310">
        <v>3939000</v>
      </c>
      <c r="O125" s="310">
        <v>0</v>
      </c>
      <c r="P125" s="310">
        <v>31060476.773884445</v>
      </c>
      <c r="R125" s="4"/>
      <c r="S125" s="4"/>
    </row>
    <row r="126" spans="1:19" ht="13">
      <c r="A126" s="489"/>
      <c r="B126" s="489"/>
      <c r="C126" s="6" t="s">
        <v>26</v>
      </c>
      <c r="D126" s="6" t="s">
        <v>344</v>
      </c>
      <c r="E126" s="310">
        <v>5318047.0365222404</v>
      </c>
      <c r="F126" s="310">
        <v>181417.1</v>
      </c>
      <c r="G126" s="310">
        <v>132000</v>
      </c>
      <c r="H126" s="310">
        <v>684875.10199999996</v>
      </c>
      <c r="I126" s="310">
        <v>665999.90599999996</v>
      </c>
      <c r="J126" s="310">
        <v>2125400</v>
      </c>
      <c r="K126" s="310">
        <v>0</v>
      </c>
      <c r="L126" s="310">
        <v>0</v>
      </c>
      <c r="M126" s="310">
        <v>0</v>
      </c>
      <c r="N126" s="310">
        <v>0</v>
      </c>
      <c r="O126" s="310">
        <v>0</v>
      </c>
      <c r="P126" s="310">
        <v>9107739.1445222404</v>
      </c>
      <c r="R126" s="4"/>
      <c r="S126" s="4"/>
    </row>
    <row r="127" spans="1:19" ht="13">
      <c r="A127" s="489"/>
      <c r="B127" s="489"/>
      <c r="C127" s="6" t="s">
        <v>26</v>
      </c>
      <c r="D127" s="6" t="s">
        <v>495</v>
      </c>
      <c r="E127" s="310">
        <v>0</v>
      </c>
      <c r="F127" s="310">
        <v>0</v>
      </c>
      <c r="G127" s="310">
        <v>0</v>
      </c>
      <c r="H127" s="310">
        <v>0</v>
      </c>
      <c r="I127" s="310">
        <v>0</v>
      </c>
      <c r="J127" s="310">
        <v>0</v>
      </c>
      <c r="K127" s="310">
        <v>0</v>
      </c>
      <c r="L127" s="310">
        <v>0</v>
      </c>
      <c r="M127" s="310">
        <v>0</v>
      </c>
      <c r="N127" s="310">
        <v>0</v>
      </c>
      <c r="O127" s="310">
        <v>0</v>
      </c>
      <c r="P127" s="310">
        <v>0</v>
      </c>
      <c r="R127" s="4"/>
      <c r="S127" s="4"/>
    </row>
    <row r="128" spans="1:19" ht="13">
      <c r="A128" s="489"/>
      <c r="B128" s="489"/>
      <c r="C128" s="6" t="s">
        <v>26</v>
      </c>
      <c r="D128" s="6" t="s">
        <v>345</v>
      </c>
      <c r="E128" s="310">
        <v>1177989.1592494606</v>
      </c>
      <c r="F128" s="310">
        <v>3553646.5999999996</v>
      </c>
      <c r="G128" s="310">
        <v>3300193.4</v>
      </c>
      <c r="H128" s="310">
        <v>5299597.4499999993</v>
      </c>
      <c r="I128" s="310">
        <v>508878</v>
      </c>
      <c r="J128" s="310">
        <v>2829696</v>
      </c>
      <c r="K128" s="310">
        <v>2631980</v>
      </c>
      <c r="L128" s="310">
        <v>787230</v>
      </c>
      <c r="M128" s="310">
        <v>5066752.25</v>
      </c>
      <c r="N128" s="310">
        <v>4591300</v>
      </c>
      <c r="O128" s="310">
        <v>335380</v>
      </c>
      <c r="P128" s="310">
        <v>30082642.859249458</v>
      </c>
      <c r="R128" s="4"/>
      <c r="S128" s="4"/>
    </row>
    <row r="129" spans="1:19" ht="13">
      <c r="A129" s="489"/>
      <c r="B129" s="489"/>
      <c r="C129" s="6" t="s">
        <v>26</v>
      </c>
      <c r="D129" s="6" t="s">
        <v>434</v>
      </c>
      <c r="E129" s="310">
        <v>422028.19454179262</v>
      </c>
      <c r="F129" s="310">
        <v>0</v>
      </c>
      <c r="G129" s="310">
        <v>0</v>
      </c>
      <c r="H129" s="310">
        <v>0</v>
      </c>
      <c r="I129" s="310">
        <v>0</v>
      </c>
      <c r="J129" s="310">
        <v>0</v>
      </c>
      <c r="K129" s="310">
        <v>0</v>
      </c>
      <c r="L129" s="310">
        <v>0</v>
      </c>
      <c r="M129" s="310">
        <v>0</v>
      </c>
      <c r="N129" s="310">
        <v>0</v>
      </c>
      <c r="O129" s="310">
        <v>0</v>
      </c>
      <c r="P129" s="310">
        <v>422028.19454179262</v>
      </c>
      <c r="R129" s="4"/>
      <c r="S129" s="4"/>
    </row>
    <row r="130" spans="1:19" ht="13">
      <c r="A130" s="489"/>
      <c r="B130" s="489"/>
      <c r="C130" s="6" t="s">
        <v>26</v>
      </c>
      <c r="D130" s="6" t="s">
        <v>341</v>
      </c>
      <c r="E130" s="310">
        <v>0</v>
      </c>
      <c r="F130" s="310">
        <v>0</v>
      </c>
      <c r="G130" s="310">
        <v>0</v>
      </c>
      <c r="H130" s="310">
        <v>0</v>
      </c>
      <c r="I130" s="310">
        <v>0</v>
      </c>
      <c r="J130" s="310">
        <v>0</v>
      </c>
      <c r="K130" s="310">
        <v>0</v>
      </c>
      <c r="L130" s="310">
        <v>0</v>
      </c>
      <c r="M130" s="310">
        <v>0</v>
      </c>
      <c r="N130" s="310">
        <v>0</v>
      </c>
      <c r="O130" s="310">
        <v>0</v>
      </c>
      <c r="P130" s="310">
        <v>0</v>
      </c>
      <c r="R130" s="4"/>
      <c r="S130" s="4"/>
    </row>
    <row r="131" spans="1:19" ht="13">
      <c r="A131" s="489"/>
      <c r="B131" s="489"/>
      <c r="C131" s="6" t="s">
        <v>26</v>
      </c>
      <c r="D131" s="6" t="s">
        <v>435</v>
      </c>
      <c r="E131" s="310">
        <v>0</v>
      </c>
      <c r="F131" s="310">
        <v>0</v>
      </c>
      <c r="G131" s="310">
        <v>0</v>
      </c>
      <c r="H131" s="310">
        <v>0</v>
      </c>
      <c r="I131" s="310">
        <v>0</v>
      </c>
      <c r="J131" s="310">
        <v>0</v>
      </c>
      <c r="K131" s="310">
        <v>0</v>
      </c>
      <c r="L131" s="310">
        <v>0</v>
      </c>
      <c r="M131" s="310">
        <v>0</v>
      </c>
      <c r="N131" s="310">
        <v>0</v>
      </c>
      <c r="O131" s="310">
        <v>0</v>
      </c>
      <c r="P131" s="310">
        <v>0</v>
      </c>
      <c r="R131" s="4"/>
      <c r="S131" s="4"/>
    </row>
    <row r="132" spans="1:19" ht="13">
      <c r="A132" s="489"/>
      <c r="B132" s="489"/>
      <c r="C132" s="6" t="s">
        <v>26</v>
      </c>
      <c r="D132" s="6" t="s">
        <v>352</v>
      </c>
      <c r="E132" s="310">
        <v>-59872185.569230519</v>
      </c>
      <c r="F132" s="310">
        <v>6807199.9999999991</v>
      </c>
      <c r="G132" s="310">
        <v>5573450</v>
      </c>
      <c r="H132" s="310">
        <v>5696592.4900000002</v>
      </c>
      <c r="I132" s="310">
        <v>11526031.360905206</v>
      </c>
      <c r="J132" s="310">
        <v>9789952.2715210319</v>
      </c>
      <c r="K132" s="310">
        <v>10383202</v>
      </c>
      <c r="L132" s="310">
        <v>10017194</v>
      </c>
      <c r="M132" s="310">
        <v>7568740</v>
      </c>
      <c r="N132" s="310">
        <v>6621088</v>
      </c>
      <c r="O132" s="310">
        <v>28603531</v>
      </c>
      <c r="P132" s="310">
        <v>42714795.553195722</v>
      </c>
      <c r="R132" s="4"/>
      <c r="S132" s="4"/>
    </row>
    <row r="133" spans="1:19" ht="13">
      <c r="A133" s="489"/>
      <c r="B133" s="489"/>
      <c r="C133" s="6" t="s">
        <v>26</v>
      </c>
      <c r="D133" s="6" t="s">
        <v>433</v>
      </c>
      <c r="E133" s="310">
        <v>-15210.119937138097</v>
      </c>
      <c r="F133" s="310">
        <v>0</v>
      </c>
      <c r="G133" s="310">
        <v>0</v>
      </c>
      <c r="H133" s="310">
        <v>42000</v>
      </c>
      <c r="I133" s="310">
        <v>252000</v>
      </c>
      <c r="J133" s="310">
        <v>0</v>
      </c>
      <c r="K133" s="310">
        <v>0</v>
      </c>
      <c r="L133" s="310">
        <v>0</v>
      </c>
      <c r="M133" s="310">
        <v>0</v>
      </c>
      <c r="N133" s="310">
        <v>0</v>
      </c>
      <c r="O133" s="310">
        <v>0</v>
      </c>
      <c r="P133" s="310">
        <v>278789.88006286189</v>
      </c>
      <c r="R133" s="4"/>
      <c r="S133" s="4"/>
    </row>
    <row r="134" spans="1:19" ht="13">
      <c r="A134" s="489"/>
      <c r="B134" s="489"/>
      <c r="C134" s="6" t="s">
        <v>26</v>
      </c>
      <c r="D134" s="6" t="s">
        <v>430</v>
      </c>
      <c r="E134" s="310">
        <v>0</v>
      </c>
      <c r="F134" s="310">
        <v>0</v>
      </c>
      <c r="G134" s="310">
        <v>0</v>
      </c>
      <c r="H134" s="310">
        <v>0</v>
      </c>
      <c r="I134" s="310">
        <v>0</v>
      </c>
      <c r="J134" s="310">
        <v>0</v>
      </c>
      <c r="K134" s="310">
        <v>0</v>
      </c>
      <c r="L134" s="310">
        <v>0</v>
      </c>
      <c r="M134" s="310">
        <v>0</v>
      </c>
      <c r="N134" s="310">
        <v>0</v>
      </c>
      <c r="O134" s="310">
        <v>0</v>
      </c>
      <c r="P134" s="310">
        <v>0</v>
      </c>
      <c r="R134" s="4"/>
      <c r="S134" s="4"/>
    </row>
    <row r="135" spans="1:19" ht="13">
      <c r="A135" s="489"/>
      <c r="B135" s="489"/>
      <c r="C135" s="6" t="s">
        <v>26</v>
      </c>
      <c r="D135" s="6" t="s">
        <v>431</v>
      </c>
      <c r="E135" s="310">
        <v>-688184</v>
      </c>
      <c r="F135" s="310">
        <v>0</v>
      </c>
      <c r="G135" s="310">
        <v>0</v>
      </c>
      <c r="H135" s="310">
        <v>0</v>
      </c>
      <c r="I135" s="310">
        <v>77000</v>
      </c>
      <c r="J135" s="310">
        <v>77000</v>
      </c>
      <c r="K135" s="310">
        <v>700000</v>
      </c>
      <c r="L135" s="310">
        <v>0</v>
      </c>
      <c r="M135" s="310">
        <v>0</v>
      </c>
      <c r="N135" s="310">
        <v>0</v>
      </c>
      <c r="O135" s="310">
        <v>0</v>
      </c>
      <c r="P135" s="310">
        <v>165816</v>
      </c>
      <c r="R135" s="4"/>
      <c r="S135" s="4"/>
    </row>
    <row r="136" spans="1:19" ht="13">
      <c r="A136" s="489"/>
      <c r="B136" s="489"/>
      <c r="C136" s="6" t="s">
        <v>26</v>
      </c>
      <c r="D136" s="6" t="s">
        <v>739</v>
      </c>
      <c r="E136" s="310">
        <v>0</v>
      </c>
      <c r="F136" s="310">
        <v>0</v>
      </c>
      <c r="G136" s="310">
        <v>0</v>
      </c>
      <c r="H136" s="310">
        <v>0</v>
      </c>
      <c r="I136" s="310">
        <v>0</v>
      </c>
      <c r="J136" s="310">
        <v>0</v>
      </c>
      <c r="K136" s="310">
        <v>0</v>
      </c>
      <c r="L136" s="310">
        <v>0</v>
      </c>
      <c r="M136" s="310">
        <v>0</v>
      </c>
      <c r="N136" s="310">
        <v>0</v>
      </c>
      <c r="O136" s="310">
        <v>0</v>
      </c>
      <c r="P136" s="310">
        <v>0</v>
      </c>
      <c r="R136" s="4"/>
      <c r="S136" s="4"/>
    </row>
    <row r="137" spans="1:19" ht="13">
      <c r="A137" s="489"/>
      <c r="B137" s="489"/>
      <c r="C137" s="6" t="s">
        <v>26</v>
      </c>
      <c r="D137" s="6" t="s">
        <v>742</v>
      </c>
      <c r="E137" s="310">
        <v>0</v>
      </c>
      <c r="F137" s="310">
        <v>0</v>
      </c>
      <c r="G137" s="310">
        <v>0</v>
      </c>
      <c r="H137" s="310">
        <v>0</v>
      </c>
      <c r="I137" s="310">
        <v>0</v>
      </c>
      <c r="J137" s="310">
        <v>0</v>
      </c>
      <c r="K137" s="310">
        <v>0</v>
      </c>
      <c r="L137" s="310">
        <v>0</v>
      </c>
      <c r="M137" s="310">
        <v>0</v>
      </c>
      <c r="N137" s="310">
        <v>0</v>
      </c>
      <c r="O137" s="310">
        <v>0</v>
      </c>
      <c r="P137" s="310">
        <v>0</v>
      </c>
      <c r="R137" s="4"/>
      <c r="S137" s="4"/>
    </row>
    <row r="138" spans="1:19" ht="13">
      <c r="A138" s="489"/>
      <c r="B138" s="489"/>
      <c r="C138" s="6" t="s">
        <v>26</v>
      </c>
      <c r="D138" s="6" t="s">
        <v>740</v>
      </c>
      <c r="E138" s="310">
        <v>0</v>
      </c>
      <c r="F138" s="310">
        <v>0</v>
      </c>
      <c r="G138" s="310">
        <v>0</v>
      </c>
      <c r="H138" s="310">
        <v>0</v>
      </c>
      <c r="I138" s="310">
        <v>0</v>
      </c>
      <c r="J138" s="310">
        <v>0</v>
      </c>
      <c r="K138" s="310">
        <v>0</v>
      </c>
      <c r="L138" s="310">
        <v>0</v>
      </c>
      <c r="M138" s="310">
        <v>0</v>
      </c>
      <c r="N138" s="310">
        <v>0</v>
      </c>
      <c r="O138" s="310">
        <v>0</v>
      </c>
      <c r="P138" s="310">
        <v>0</v>
      </c>
      <c r="R138" s="4"/>
      <c r="S138" s="4"/>
    </row>
    <row r="139" spans="1:19" ht="13">
      <c r="A139" s="489"/>
      <c r="B139" s="489"/>
      <c r="C139" s="6" t="s">
        <v>26</v>
      </c>
      <c r="D139" s="6" t="s">
        <v>409</v>
      </c>
      <c r="E139" s="310">
        <v>0</v>
      </c>
      <c r="F139" s="310">
        <v>0</v>
      </c>
      <c r="G139" s="310">
        <v>0</v>
      </c>
      <c r="H139" s="310">
        <v>0</v>
      </c>
      <c r="I139" s="310">
        <v>0</v>
      </c>
      <c r="J139" s="310">
        <v>0</v>
      </c>
      <c r="K139" s="310">
        <v>0</v>
      </c>
      <c r="L139" s="310">
        <v>0</v>
      </c>
      <c r="M139" s="310">
        <v>0</v>
      </c>
      <c r="N139" s="310">
        <v>0</v>
      </c>
      <c r="O139" s="310">
        <v>0</v>
      </c>
      <c r="P139" s="310">
        <v>0</v>
      </c>
      <c r="R139" s="4"/>
      <c r="S139" s="4"/>
    </row>
    <row r="140" spans="1:19" ht="13">
      <c r="A140" s="489"/>
      <c r="B140" s="489"/>
      <c r="C140" s="6" t="s">
        <v>26</v>
      </c>
      <c r="D140" s="6" t="s">
        <v>1078</v>
      </c>
      <c r="E140" s="310">
        <v>49359.016000000003</v>
      </c>
      <c r="F140" s="310">
        <v>0</v>
      </c>
      <c r="G140" s="310">
        <v>0</v>
      </c>
      <c r="H140" s="310">
        <v>0</v>
      </c>
      <c r="I140" s="310">
        <v>0</v>
      </c>
      <c r="J140" s="310">
        <v>0</v>
      </c>
      <c r="K140" s="310">
        <v>334936.7</v>
      </c>
      <c r="L140" s="310">
        <v>0</v>
      </c>
      <c r="M140" s="310">
        <v>0</v>
      </c>
      <c r="N140" s="310">
        <v>0</v>
      </c>
      <c r="O140" s="310">
        <v>0</v>
      </c>
      <c r="P140" s="310">
        <v>384295.71600000001</v>
      </c>
      <c r="R140" s="4"/>
      <c r="S140" s="4"/>
    </row>
    <row r="141" spans="1:19" ht="13">
      <c r="A141" s="489"/>
      <c r="B141" s="489"/>
      <c r="C141" s="6" t="s">
        <v>26</v>
      </c>
      <c r="D141" s="6" t="s">
        <v>1088</v>
      </c>
      <c r="E141" s="310">
        <v>0</v>
      </c>
      <c r="F141" s="310">
        <v>0</v>
      </c>
      <c r="G141" s="310">
        <v>0</v>
      </c>
      <c r="H141" s="310">
        <v>0</v>
      </c>
      <c r="I141" s="310">
        <v>0</v>
      </c>
      <c r="J141" s="310">
        <v>0</v>
      </c>
      <c r="K141" s="310">
        <v>0</v>
      </c>
      <c r="L141" s="310">
        <v>0</v>
      </c>
      <c r="M141" s="310">
        <v>0</v>
      </c>
      <c r="N141" s="310">
        <v>0</v>
      </c>
      <c r="O141" s="310">
        <v>0</v>
      </c>
      <c r="P141" s="310">
        <v>0</v>
      </c>
      <c r="R141" s="4"/>
      <c r="S141" s="4"/>
    </row>
    <row r="142" spans="1:19" ht="13">
      <c r="A142" s="489"/>
      <c r="B142" s="489"/>
      <c r="C142" s="6" t="s">
        <v>26</v>
      </c>
      <c r="D142" s="6" t="s">
        <v>5930</v>
      </c>
      <c r="E142" s="310">
        <v>-1414871.8188111428</v>
      </c>
      <c r="F142" s="310">
        <v>496560</v>
      </c>
      <c r="G142" s="310">
        <v>1354000</v>
      </c>
      <c r="H142" s="310">
        <v>3088042.5</v>
      </c>
      <c r="I142" s="310">
        <v>4012000</v>
      </c>
      <c r="J142" s="310">
        <v>1693957.5</v>
      </c>
      <c r="K142" s="310">
        <v>0</v>
      </c>
      <c r="L142" s="310">
        <v>62350</v>
      </c>
      <c r="M142" s="310">
        <v>0</v>
      </c>
      <c r="N142" s="310">
        <v>0</v>
      </c>
      <c r="O142" s="310">
        <v>0</v>
      </c>
      <c r="P142" s="310">
        <v>9292038.1811888572</v>
      </c>
      <c r="R142" s="4"/>
      <c r="S142" s="4"/>
    </row>
    <row r="143" spans="1:19" ht="13">
      <c r="A143" s="489"/>
      <c r="B143" s="489"/>
      <c r="C143" s="6" t="s">
        <v>26</v>
      </c>
      <c r="D143" s="25"/>
      <c r="E143" s="310">
        <v>0</v>
      </c>
      <c r="F143" s="310">
        <v>0</v>
      </c>
      <c r="G143" s="310">
        <v>0</v>
      </c>
      <c r="H143" s="310">
        <v>0</v>
      </c>
      <c r="I143" s="310">
        <v>0</v>
      </c>
      <c r="J143" s="310">
        <v>0</v>
      </c>
      <c r="K143" s="310">
        <v>0</v>
      </c>
      <c r="L143" s="310">
        <v>0</v>
      </c>
      <c r="M143" s="310">
        <v>0</v>
      </c>
      <c r="N143" s="310">
        <v>0</v>
      </c>
      <c r="O143" s="310">
        <v>0</v>
      </c>
      <c r="P143" s="310">
        <v>0</v>
      </c>
      <c r="R143" s="4"/>
      <c r="S143" s="4"/>
    </row>
    <row r="144" spans="1:19" ht="13">
      <c r="A144" s="489"/>
      <c r="B144" s="489"/>
      <c r="C144" s="6" t="s">
        <v>26</v>
      </c>
      <c r="D144" s="25"/>
      <c r="E144" s="310">
        <v>0</v>
      </c>
      <c r="F144" s="310">
        <v>0</v>
      </c>
      <c r="G144" s="310">
        <v>0</v>
      </c>
      <c r="H144" s="310">
        <v>0</v>
      </c>
      <c r="I144" s="310">
        <v>0</v>
      </c>
      <c r="J144" s="310">
        <v>0</v>
      </c>
      <c r="K144" s="310">
        <v>0</v>
      </c>
      <c r="L144" s="310">
        <v>0</v>
      </c>
      <c r="M144" s="310">
        <v>0</v>
      </c>
      <c r="N144" s="310">
        <v>0</v>
      </c>
      <c r="O144" s="310">
        <v>0</v>
      </c>
      <c r="P144" s="310">
        <v>0</v>
      </c>
      <c r="R144" s="4"/>
      <c r="S144" s="4"/>
    </row>
    <row r="145" spans="1:35" ht="13">
      <c r="A145" s="489"/>
      <c r="B145" s="489"/>
      <c r="C145" s="6" t="s">
        <v>26</v>
      </c>
      <c r="D145" s="25"/>
      <c r="E145" s="310">
        <v>0</v>
      </c>
      <c r="F145" s="310">
        <v>0</v>
      </c>
      <c r="G145" s="310">
        <v>0</v>
      </c>
      <c r="H145" s="310">
        <v>0</v>
      </c>
      <c r="I145" s="310">
        <v>0</v>
      </c>
      <c r="J145" s="310">
        <v>0</v>
      </c>
      <c r="K145" s="310">
        <v>0</v>
      </c>
      <c r="L145" s="310">
        <v>0</v>
      </c>
      <c r="M145" s="310">
        <v>0</v>
      </c>
      <c r="N145" s="310">
        <v>0</v>
      </c>
      <c r="O145" s="310">
        <v>0</v>
      </c>
      <c r="P145" s="310">
        <v>0</v>
      </c>
      <c r="R145" s="4"/>
      <c r="S145" s="4"/>
    </row>
    <row r="146" spans="1:35" ht="13">
      <c r="A146" s="489"/>
      <c r="B146" s="489"/>
      <c r="C146" s="6" t="s">
        <v>26</v>
      </c>
      <c r="D146" s="25"/>
      <c r="E146" s="310">
        <v>0</v>
      </c>
      <c r="F146" s="310">
        <v>0</v>
      </c>
      <c r="G146" s="310">
        <v>0</v>
      </c>
      <c r="H146" s="310">
        <v>0</v>
      </c>
      <c r="I146" s="310">
        <v>0</v>
      </c>
      <c r="J146" s="310">
        <v>0</v>
      </c>
      <c r="K146" s="310">
        <v>0</v>
      </c>
      <c r="L146" s="310">
        <v>0</v>
      </c>
      <c r="M146" s="310">
        <v>0</v>
      </c>
      <c r="N146" s="310">
        <v>0</v>
      </c>
      <c r="O146" s="310">
        <v>0</v>
      </c>
      <c r="P146" s="310">
        <v>0</v>
      </c>
      <c r="R146" s="4"/>
      <c r="S146" s="4"/>
    </row>
    <row r="147" spans="1:35" ht="13">
      <c r="A147" s="489"/>
      <c r="B147" s="489"/>
      <c r="C147" s="6" t="s">
        <v>26</v>
      </c>
      <c r="D147" s="25"/>
      <c r="E147" s="310">
        <v>0</v>
      </c>
      <c r="F147" s="310">
        <v>0</v>
      </c>
      <c r="G147" s="310">
        <v>0</v>
      </c>
      <c r="H147" s="310">
        <v>0</v>
      </c>
      <c r="I147" s="310">
        <v>0</v>
      </c>
      <c r="J147" s="310">
        <v>0</v>
      </c>
      <c r="K147" s="310">
        <v>0</v>
      </c>
      <c r="L147" s="310">
        <v>0</v>
      </c>
      <c r="M147" s="310">
        <v>0</v>
      </c>
      <c r="N147" s="310">
        <v>0</v>
      </c>
      <c r="O147" s="310">
        <v>0</v>
      </c>
      <c r="P147" s="310">
        <v>0</v>
      </c>
      <c r="R147" s="4"/>
      <c r="S147" s="4"/>
    </row>
    <row r="148" spans="1:35" ht="13">
      <c r="A148" s="489"/>
      <c r="B148" s="489"/>
      <c r="C148" s="6" t="s">
        <v>26</v>
      </c>
      <c r="D148" s="25"/>
      <c r="E148" s="310">
        <v>0</v>
      </c>
      <c r="F148" s="310">
        <v>0</v>
      </c>
      <c r="G148" s="310">
        <v>0</v>
      </c>
      <c r="H148" s="310">
        <v>0</v>
      </c>
      <c r="I148" s="310">
        <v>0</v>
      </c>
      <c r="J148" s="310">
        <v>0</v>
      </c>
      <c r="K148" s="310">
        <v>0</v>
      </c>
      <c r="L148" s="310">
        <v>0</v>
      </c>
      <c r="M148" s="310">
        <v>0</v>
      </c>
      <c r="N148" s="310">
        <v>0</v>
      </c>
      <c r="O148" s="310">
        <v>0</v>
      </c>
      <c r="P148" s="310">
        <v>0</v>
      </c>
      <c r="R148" s="4"/>
      <c r="S148" s="4"/>
    </row>
    <row r="149" spans="1:35" ht="13">
      <c r="A149" s="489"/>
      <c r="B149" s="489"/>
      <c r="C149" s="6" t="s">
        <v>26</v>
      </c>
      <c r="D149" s="25"/>
      <c r="E149" s="310">
        <v>0</v>
      </c>
      <c r="F149" s="310">
        <v>0</v>
      </c>
      <c r="G149" s="310">
        <v>0</v>
      </c>
      <c r="H149" s="310">
        <v>0</v>
      </c>
      <c r="I149" s="310">
        <v>0</v>
      </c>
      <c r="J149" s="310">
        <v>0</v>
      </c>
      <c r="K149" s="310">
        <v>0</v>
      </c>
      <c r="L149" s="310">
        <v>0</v>
      </c>
      <c r="M149" s="310">
        <v>0</v>
      </c>
      <c r="N149" s="310">
        <v>0</v>
      </c>
      <c r="O149" s="310">
        <v>0</v>
      </c>
      <c r="P149" s="310">
        <v>0</v>
      </c>
      <c r="R149" s="4"/>
      <c r="S149" s="4"/>
    </row>
    <row r="150" spans="1:35" ht="13">
      <c r="A150" s="489"/>
      <c r="B150" s="489"/>
      <c r="C150" s="6"/>
      <c r="D150" s="6"/>
      <c r="E150" s="311"/>
      <c r="F150" s="311"/>
      <c r="G150" s="311"/>
      <c r="H150" s="311"/>
      <c r="I150" s="311"/>
      <c r="J150" s="311"/>
      <c r="K150" s="311"/>
      <c r="L150" s="311"/>
      <c r="M150" s="311"/>
      <c r="N150" s="311"/>
      <c r="O150" s="311"/>
      <c r="P150" s="311"/>
      <c r="R150" s="4"/>
      <c r="S150" s="4"/>
    </row>
    <row r="151" spans="1:35" ht="13">
      <c r="A151" s="489"/>
      <c r="B151" s="490"/>
      <c r="C151" s="6" t="s">
        <v>15</v>
      </c>
      <c r="D151" s="6" t="s">
        <v>3</v>
      </c>
      <c r="E151" s="310">
        <v>8405524.5804249868</v>
      </c>
      <c r="F151" s="310">
        <v>17447770.178795435</v>
      </c>
      <c r="G151" s="310">
        <v>17790476.178795435</v>
      </c>
      <c r="H151" s="310">
        <v>19191092.178795438</v>
      </c>
      <c r="I151" s="310">
        <v>20588749.982493877</v>
      </c>
      <c r="J151" s="310">
        <v>20935135.98249387</v>
      </c>
      <c r="K151" s="310">
        <v>21945135.071891591</v>
      </c>
      <c r="L151" s="310">
        <v>22441090.071891591</v>
      </c>
      <c r="M151" s="310">
        <v>20419876.071891591</v>
      </c>
      <c r="N151" s="310">
        <v>27542411.071891591</v>
      </c>
      <c r="O151" s="310">
        <v>32740333.071891595</v>
      </c>
      <c r="P151" s="310">
        <v>229447594.441257</v>
      </c>
      <c r="R151" s="4"/>
      <c r="S151" s="4"/>
      <c r="W151" s="4"/>
      <c r="X151" s="4"/>
      <c r="Y151" s="4"/>
      <c r="Z151" s="4"/>
      <c r="AA151" s="4"/>
      <c r="AB151" s="4"/>
      <c r="AC151" s="4"/>
      <c r="AD151" s="4"/>
      <c r="AE151" s="4"/>
      <c r="AF151" s="4"/>
      <c r="AG151" s="4"/>
      <c r="AH151" s="4"/>
      <c r="AI151" s="4"/>
    </row>
    <row r="152" spans="1:35" ht="13">
      <c r="A152" s="489"/>
      <c r="B152" s="489"/>
      <c r="C152" s="6" t="s">
        <v>15</v>
      </c>
      <c r="D152" s="6" t="s">
        <v>41</v>
      </c>
      <c r="E152" s="310">
        <v>30686682.212074481</v>
      </c>
      <c r="F152" s="310">
        <v>6278924.0429999996</v>
      </c>
      <c r="G152" s="310">
        <v>2115143.6079199999</v>
      </c>
      <c r="H152" s="310">
        <v>3291744.7024918394</v>
      </c>
      <c r="I152" s="310">
        <v>3146097.0949545968</v>
      </c>
      <c r="J152" s="310">
        <v>1434267.3256229479</v>
      </c>
      <c r="K152" s="310">
        <v>318010</v>
      </c>
      <c r="L152" s="310">
        <v>318010</v>
      </c>
      <c r="M152" s="310">
        <v>387997.69709910825</v>
      </c>
      <c r="N152" s="310">
        <v>318010</v>
      </c>
      <c r="O152" s="310">
        <v>318010</v>
      </c>
      <c r="P152" s="310">
        <v>48612896.683162972</v>
      </c>
      <c r="R152" s="4"/>
      <c r="S152" s="4"/>
      <c r="W152" s="4"/>
      <c r="X152" s="4"/>
      <c r="Y152" s="4"/>
      <c r="Z152" s="4"/>
      <c r="AA152" s="4"/>
      <c r="AB152" s="4"/>
      <c r="AC152" s="4"/>
      <c r="AD152" s="4"/>
      <c r="AE152" s="4"/>
      <c r="AF152" s="4"/>
      <c r="AG152" s="4"/>
      <c r="AH152" s="4"/>
    </row>
    <row r="153" spans="1:35" ht="13">
      <c r="A153" s="489"/>
      <c r="B153" s="489"/>
      <c r="C153" s="6" t="s">
        <v>15</v>
      </c>
      <c r="D153" s="6" t="s">
        <v>43</v>
      </c>
      <c r="E153" s="310">
        <v>15698182.750912415</v>
      </c>
      <c r="F153" s="310">
        <v>8887913.7060000002</v>
      </c>
      <c r="G153" s="310">
        <v>10803675.375219755</v>
      </c>
      <c r="H153" s="310">
        <v>9919407.835957462</v>
      </c>
      <c r="I153" s="310">
        <v>1727816.7535962933</v>
      </c>
      <c r="J153" s="310">
        <v>1727816.7535962933</v>
      </c>
      <c r="K153" s="310">
        <v>2799065.6121907583</v>
      </c>
      <c r="L153" s="310">
        <v>5710093.8488691505</v>
      </c>
      <c r="M153" s="310">
        <v>5824295.7258465309</v>
      </c>
      <c r="N153" s="310">
        <v>0</v>
      </c>
      <c r="O153" s="310">
        <v>0</v>
      </c>
      <c r="P153" s="310">
        <v>63098268.362188652</v>
      </c>
      <c r="R153" s="4"/>
      <c r="S153" s="4"/>
      <c r="W153" s="4"/>
      <c r="X153" s="4"/>
      <c r="Y153" s="4"/>
      <c r="Z153" s="4"/>
      <c r="AA153" s="4"/>
      <c r="AB153" s="4"/>
      <c r="AC153" s="4"/>
      <c r="AD153" s="4"/>
      <c r="AE153" s="4"/>
      <c r="AF153" s="4"/>
      <c r="AG153" s="4"/>
      <c r="AH153" s="4"/>
    </row>
    <row r="154" spans="1:35" ht="13">
      <c r="A154" s="489"/>
      <c r="B154" s="490"/>
      <c r="C154" s="6" t="s">
        <v>15</v>
      </c>
      <c r="D154" s="6" t="s">
        <v>42</v>
      </c>
      <c r="E154" s="310">
        <v>6851741.4181287922</v>
      </c>
      <c r="F154" s="310">
        <v>97000.4</v>
      </c>
      <c r="G154" s="310">
        <v>548451.74644735979</v>
      </c>
      <c r="H154" s="310">
        <v>333708.18210961972</v>
      </c>
      <c r="I154" s="310">
        <v>657151.13809523382</v>
      </c>
      <c r="J154" s="310">
        <v>1249721.1250501242</v>
      </c>
      <c r="K154" s="310">
        <v>1274715.5475511267</v>
      </c>
      <c r="L154" s="310">
        <v>940630.06104211556</v>
      </c>
      <c r="M154" s="310">
        <v>0</v>
      </c>
      <c r="N154" s="310">
        <v>0</v>
      </c>
      <c r="O154" s="310">
        <v>0</v>
      </c>
      <c r="P154" s="310">
        <v>11953119.618424373</v>
      </c>
      <c r="R154" s="4"/>
      <c r="S154" s="4"/>
      <c r="W154" s="4"/>
      <c r="X154" s="4"/>
      <c r="Y154" s="4"/>
      <c r="Z154" s="4"/>
      <c r="AA154" s="4"/>
      <c r="AB154" s="4"/>
      <c r="AC154" s="4"/>
      <c r="AD154" s="4"/>
      <c r="AE154" s="4"/>
      <c r="AF154" s="4"/>
      <c r="AG154" s="4"/>
      <c r="AH154" s="4"/>
    </row>
    <row r="155" spans="1:35" ht="13">
      <c r="A155" s="489"/>
      <c r="B155" s="490"/>
      <c r="C155" s="6" t="s">
        <v>15</v>
      </c>
      <c r="D155" s="6" t="s">
        <v>44</v>
      </c>
      <c r="E155" s="310">
        <v>3987122.9946027603</v>
      </c>
      <c r="F155" s="310">
        <v>1117224.4999999998</v>
      </c>
      <c r="G155" s="310">
        <v>1870844.5000000005</v>
      </c>
      <c r="H155" s="310">
        <v>0</v>
      </c>
      <c r="I155" s="310">
        <v>0</v>
      </c>
      <c r="J155" s="310">
        <v>198121.05605991581</v>
      </c>
      <c r="K155" s="310">
        <v>707292.17013389943</v>
      </c>
      <c r="L155" s="310">
        <v>927563.16026131355</v>
      </c>
      <c r="M155" s="310">
        <v>0</v>
      </c>
      <c r="N155" s="310">
        <v>0</v>
      </c>
      <c r="O155" s="310">
        <v>0</v>
      </c>
      <c r="P155" s="310">
        <v>8808168.3810578901</v>
      </c>
      <c r="R155" s="4"/>
      <c r="S155" s="4"/>
      <c r="W155" s="4"/>
      <c r="X155" s="4"/>
      <c r="Y155" s="4"/>
      <c r="Z155" s="4"/>
      <c r="AA155" s="4"/>
      <c r="AB155" s="4"/>
      <c r="AC155" s="4"/>
      <c r="AD155" s="4"/>
      <c r="AE155" s="4"/>
      <c r="AF155" s="4"/>
      <c r="AG155" s="4"/>
      <c r="AH155" s="4"/>
    </row>
    <row r="156" spans="1:35" ht="13">
      <c r="A156" s="489"/>
      <c r="B156" s="490"/>
      <c r="C156" s="6" t="s">
        <v>15</v>
      </c>
      <c r="D156" s="6" t="s">
        <v>726</v>
      </c>
      <c r="E156" s="310">
        <v>19655052.91</v>
      </c>
      <c r="F156" s="310">
        <v>0</v>
      </c>
      <c r="G156" s="310">
        <v>0</v>
      </c>
      <c r="H156" s="310">
        <v>0</v>
      </c>
      <c r="I156" s="310">
        <v>0</v>
      </c>
      <c r="J156" s="310">
        <v>0</v>
      </c>
      <c r="K156" s="310">
        <v>0</v>
      </c>
      <c r="L156" s="310">
        <v>0</v>
      </c>
      <c r="M156" s="310">
        <v>0</v>
      </c>
      <c r="N156" s="310">
        <v>0</v>
      </c>
      <c r="O156" s="310">
        <v>0</v>
      </c>
      <c r="P156" s="310">
        <v>19655052.91</v>
      </c>
      <c r="R156" s="4"/>
      <c r="S156" s="4"/>
      <c r="W156" s="4"/>
      <c r="X156" s="4"/>
      <c r="Y156" s="4"/>
      <c r="Z156" s="4"/>
      <c r="AA156" s="4"/>
      <c r="AB156" s="4"/>
      <c r="AC156" s="4"/>
      <c r="AD156" s="4"/>
      <c r="AE156" s="4"/>
      <c r="AF156" s="4"/>
      <c r="AG156" s="4"/>
      <c r="AH156" s="4"/>
    </row>
    <row r="157" spans="1:35" ht="13">
      <c r="A157" s="489"/>
      <c r="B157" s="490"/>
      <c r="C157" s="6" t="s">
        <v>15</v>
      </c>
      <c r="D157" s="6" t="s">
        <v>1078</v>
      </c>
      <c r="E157" s="310">
        <v>195.05798400000003</v>
      </c>
      <c r="F157" s="310">
        <v>8083.2193632826338</v>
      </c>
      <c r="G157" s="310">
        <v>8083.2193632826338</v>
      </c>
      <c r="H157" s="310">
        <v>8083.2193632826338</v>
      </c>
      <c r="I157" s="310">
        <v>5354.5330903041804</v>
      </c>
      <c r="J157" s="310">
        <v>4041.6096816413169</v>
      </c>
      <c r="K157" s="310">
        <v>4041.6096816413169</v>
      </c>
      <c r="L157" s="310">
        <v>4041.6096816413169</v>
      </c>
      <c r="M157" s="310">
        <v>4041.6096816413169</v>
      </c>
      <c r="N157" s="310">
        <v>4041.6096816413169</v>
      </c>
      <c r="O157" s="310">
        <v>4041.6096816413169</v>
      </c>
      <c r="P157" s="310">
        <v>54048.907253999998</v>
      </c>
      <c r="R157" s="4"/>
      <c r="S157" s="4"/>
      <c r="W157" s="4"/>
      <c r="X157" s="4"/>
      <c r="Y157" s="4"/>
      <c r="Z157" s="4"/>
      <c r="AA157" s="4"/>
      <c r="AB157" s="4"/>
      <c r="AC157" s="4"/>
      <c r="AD157" s="4"/>
      <c r="AE157" s="4"/>
      <c r="AF157" s="4"/>
      <c r="AG157" s="4"/>
      <c r="AH157" s="4"/>
    </row>
    <row r="158" spans="1:35" ht="13">
      <c r="A158" s="489"/>
      <c r="B158" s="490"/>
      <c r="C158" s="6" t="s">
        <v>15</v>
      </c>
      <c r="D158" s="6" t="s">
        <v>1075</v>
      </c>
      <c r="E158" s="310">
        <v>0</v>
      </c>
      <c r="F158" s="310">
        <v>0</v>
      </c>
      <c r="G158" s="310">
        <v>0</v>
      </c>
      <c r="H158" s="310">
        <v>0</v>
      </c>
      <c r="I158" s="310">
        <v>0</v>
      </c>
      <c r="J158" s="310">
        <v>0</v>
      </c>
      <c r="K158" s="310">
        <v>0</v>
      </c>
      <c r="L158" s="310">
        <v>0</v>
      </c>
      <c r="M158" s="310">
        <v>0</v>
      </c>
      <c r="N158" s="310">
        <v>0</v>
      </c>
      <c r="O158" s="310">
        <v>0</v>
      </c>
      <c r="P158" s="310">
        <v>0</v>
      </c>
      <c r="R158" s="4"/>
      <c r="S158" s="4"/>
      <c r="W158" s="4"/>
      <c r="X158" s="4"/>
      <c r="Y158" s="4"/>
      <c r="Z158" s="4"/>
      <c r="AA158" s="4"/>
      <c r="AB158" s="4"/>
      <c r="AC158" s="4"/>
      <c r="AD158" s="4"/>
      <c r="AE158" s="4"/>
      <c r="AF158" s="4"/>
      <c r="AG158" s="4"/>
      <c r="AH158" s="4"/>
    </row>
    <row r="159" spans="1:35" ht="13">
      <c r="A159" s="489"/>
      <c r="B159" s="490"/>
      <c r="C159" s="6" t="s">
        <v>15</v>
      </c>
      <c r="D159" s="6" t="s">
        <v>1077</v>
      </c>
      <c r="E159" s="310">
        <v>5527121.8664250169</v>
      </c>
      <c r="F159" s="310">
        <v>5402632.2000000011</v>
      </c>
      <c r="G159" s="310">
        <v>2384534.04</v>
      </c>
      <c r="H159" s="310">
        <v>1764000</v>
      </c>
      <c r="I159" s="310">
        <v>1764000</v>
      </c>
      <c r="J159" s="310">
        <v>3880800</v>
      </c>
      <c r="K159" s="310">
        <v>22839390</v>
      </c>
      <c r="L159" s="310">
        <v>22839390</v>
      </c>
      <c r="M159" s="310">
        <v>22839390</v>
      </c>
      <c r="N159" s="310">
        <v>22839390</v>
      </c>
      <c r="O159" s="310">
        <v>22839390</v>
      </c>
      <c r="P159" s="310">
        <v>134920038.10642502</v>
      </c>
      <c r="R159" s="4"/>
      <c r="S159" s="4"/>
      <c r="W159" s="4"/>
      <c r="X159" s="4"/>
      <c r="Y159" s="4"/>
      <c r="Z159" s="4"/>
      <c r="AA159" s="4"/>
      <c r="AB159" s="4"/>
      <c r="AC159" s="4"/>
      <c r="AD159" s="4"/>
      <c r="AE159" s="4"/>
      <c r="AF159" s="4"/>
      <c r="AG159" s="4"/>
      <c r="AH159" s="4"/>
    </row>
    <row r="160" spans="1:35" ht="13">
      <c r="A160" s="489"/>
      <c r="B160" s="490"/>
      <c r="C160" s="6" t="s">
        <v>15</v>
      </c>
      <c r="D160" s="6" t="s">
        <v>1076</v>
      </c>
      <c r="E160" s="310">
        <v>-113845.61875000001</v>
      </c>
      <c r="F160" s="310">
        <v>2255830.7214130438</v>
      </c>
      <c r="G160" s="310">
        <v>7519435.7380434778</v>
      </c>
      <c r="H160" s="310">
        <v>7519435.7380434778</v>
      </c>
      <c r="I160" s="310">
        <v>0</v>
      </c>
      <c r="J160" s="310">
        <v>0</v>
      </c>
      <c r="K160" s="310">
        <v>0</v>
      </c>
      <c r="L160" s="310">
        <v>0</v>
      </c>
      <c r="M160" s="310">
        <v>0</v>
      </c>
      <c r="N160" s="310">
        <v>0</v>
      </c>
      <c r="O160" s="310">
        <v>0</v>
      </c>
      <c r="P160" s="310">
        <v>17180856.578749999</v>
      </c>
      <c r="R160" s="4"/>
      <c r="S160" s="4"/>
      <c r="W160" s="4"/>
      <c r="X160" s="4"/>
      <c r="Y160" s="4"/>
      <c r="Z160" s="4"/>
      <c r="AA160" s="4"/>
      <c r="AB160" s="4"/>
      <c r="AC160" s="4"/>
      <c r="AD160" s="4"/>
      <c r="AE160" s="4"/>
      <c r="AF160" s="4"/>
      <c r="AG160" s="4"/>
      <c r="AH160" s="4"/>
    </row>
    <row r="161" spans="1:34" ht="13">
      <c r="A161" s="489"/>
      <c r="B161" s="490"/>
      <c r="C161" s="6" t="s">
        <v>15</v>
      </c>
      <c r="D161" s="6" t="s">
        <v>5933</v>
      </c>
      <c r="E161" s="310">
        <v>-5414433.9764407035</v>
      </c>
      <c r="F161" s="310">
        <v>0</v>
      </c>
      <c r="G161" s="310">
        <v>0</v>
      </c>
      <c r="H161" s="310">
        <v>0</v>
      </c>
      <c r="I161" s="310">
        <v>0</v>
      </c>
      <c r="J161" s="310">
        <v>10519805.782041624</v>
      </c>
      <c r="K161" s="310">
        <v>9168594.7219141405</v>
      </c>
      <c r="L161" s="310">
        <v>3224709.7884298041</v>
      </c>
      <c r="M161" s="310">
        <v>1540366.5709788431</v>
      </c>
      <c r="N161" s="310">
        <v>0</v>
      </c>
      <c r="O161" s="310">
        <v>6371653.009168786</v>
      </c>
      <c r="P161" s="310">
        <v>25410695.896092493</v>
      </c>
      <c r="R161" s="4"/>
      <c r="S161" s="4"/>
      <c r="W161" s="4"/>
      <c r="X161" s="4"/>
      <c r="Y161" s="4"/>
      <c r="Z161" s="4"/>
      <c r="AA161" s="4"/>
      <c r="AB161" s="4"/>
      <c r="AC161" s="4"/>
      <c r="AD161" s="4"/>
      <c r="AE161" s="4"/>
      <c r="AF161" s="4"/>
      <c r="AG161" s="4"/>
      <c r="AH161" s="4"/>
    </row>
    <row r="162" spans="1:34" ht="13">
      <c r="A162" s="489"/>
      <c r="B162" s="490"/>
      <c r="C162" s="6" t="s">
        <v>15</v>
      </c>
      <c r="D162" s="6" t="s">
        <v>737</v>
      </c>
      <c r="E162" s="310">
        <v>4644292.8729541358</v>
      </c>
      <c r="F162" s="310">
        <v>0</v>
      </c>
      <c r="G162" s="310">
        <v>0</v>
      </c>
      <c r="H162" s="310">
        <v>0</v>
      </c>
      <c r="I162" s="310">
        <v>0</v>
      </c>
      <c r="J162" s="310">
        <v>0</v>
      </c>
      <c r="K162" s="310">
        <v>0</v>
      </c>
      <c r="L162" s="310">
        <v>0</v>
      </c>
      <c r="M162" s="310">
        <v>0</v>
      </c>
      <c r="N162" s="310">
        <v>0</v>
      </c>
      <c r="O162" s="310">
        <v>0</v>
      </c>
      <c r="P162" s="310">
        <v>4644292.8729541358</v>
      </c>
      <c r="R162" s="4"/>
      <c r="S162" s="4"/>
      <c r="W162" s="4"/>
      <c r="X162" s="4"/>
      <c r="Y162" s="4"/>
      <c r="Z162" s="4"/>
      <c r="AA162" s="4"/>
      <c r="AB162" s="4"/>
      <c r="AC162" s="4"/>
      <c r="AD162" s="4"/>
      <c r="AE162" s="4"/>
      <c r="AF162" s="4"/>
      <c r="AG162" s="4"/>
      <c r="AH162" s="4"/>
    </row>
    <row r="163" spans="1:34" ht="13">
      <c r="A163" s="489"/>
      <c r="B163" s="490"/>
      <c r="C163" s="6" t="s">
        <v>15</v>
      </c>
      <c r="D163" s="6" t="s">
        <v>1092</v>
      </c>
      <c r="E163" s="310">
        <v>312359.19070000091</v>
      </c>
      <c r="F163" s="310">
        <v>286594.58072957856</v>
      </c>
      <c r="G163" s="310">
        <v>286594.58072957856</v>
      </c>
      <c r="H163" s="310">
        <v>286594.58072957856</v>
      </c>
      <c r="I163" s="310">
        <v>189847.64572752864</v>
      </c>
      <c r="J163" s="310">
        <v>143297.29036478928</v>
      </c>
      <c r="K163" s="310">
        <v>143297.29036478928</v>
      </c>
      <c r="L163" s="310">
        <v>143297.29036478928</v>
      </c>
      <c r="M163" s="310">
        <v>143297.29036478928</v>
      </c>
      <c r="N163" s="310">
        <v>143297.29036478928</v>
      </c>
      <c r="O163" s="310">
        <v>143297.29036478928</v>
      </c>
      <c r="P163" s="310">
        <v>2221774.3208050011</v>
      </c>
      <c r="R163" s="4"/>
      <c r="S163" s="4"/>
      <c r="W163" s="4"/>
      <c r="X163" s="4"/>
      <c r="Y163" s="4"/>
      <c r="Z163" s="4"/>
      <c r="AA163" s="4"/>
      <c r="AB163" s="4"/>
      <c r="AC163" s="4"/>
      <c r="AD163" s="4"/>
      <c r="AE163" s="4"/>
      <c r="AF163" s="4"/>
      <c r="AG163" s="4"/>
      <c r="AH163" s="4"/>
    </row>
    <row r="164" spans="1:34" ht="13">
      <c r="A164" s="489"/>
      <c r="B164" s="490"/>
      <c r="C164" s="6" t="s">
        <v>15</v>
      </c>
      <c r="D164" s="6" t="s">
        <v>416</v>
      </c>
      <c r="E164" s="310">
        <v>100789.00680000044</v>
      </c>
      <c r="F164" s="310">
        <v>101735.14608361435</v>
      </c>
      <c r="G164" s="310">
        <v>101735.14608361435</v>
      </c>
      <c r="H164" s="310">
        <v>101735.14608361435</v>
      </c>
      <c r="I164" s="310">
        <v>67391.985998313845</v>
      </c>
      <c r="J164" s="310">
        <v>50867.573041807176</v>
      </c>
      <c r="K164" s="310">
        <v>50867.573041807176</v>
      </c>
      <c r="L164" s="310">
        <v>50867.573041807176</v>
      </c>
      <c r="M164" s="310">
        <v>50867.573041807176</v>
      </c>
      <c r="N164" s="310">
        <v>50867.573041807176</v>
      </c>
      <c r="O164" s="310">
        <v>50867.573041807176</v>
      </c>
      <c r="P164" s="310">
        <v>778591.86930000037</v>
      </c>
      <c r="R164" s="4"/>
      <c r="S164" s="4"/>
      <c r="W164" s="4"/>
      <c r="X164" s="4"/>
      <c r="Y164" s="4"/>
      <c r="Z164" s="4"/>
      <c r="AA164" s="4"/>
      <c r="AB164" s="4"/>
      <c r="AC164" s="4"/>
      <c r="AD164" s="4"/>
      <c r="AE164" s="4"/>
      <c r="AF164" s="4"/>
      <c r="AG164" s="4"/>
      <c r="AH164" s="4"/>
    </row>
    <row r="165" spans="1:34" ht="13">
      <c r="A165" s="489"/>
      <c r="B165" s="490"/>
      <c r="C165" s="6" t="s">
        <v>15</v>
      </c>
      <c r="D165" s="6" t="s">
        <v>1093</v>
      </c>
      <c r="E165" s="310">
        <v>0</v>
      </c>
      <c r="F165" s="310">
        <v>53200.662269505403</v>
      </c>
      <c r="G165" s="310">
        <v>53200.662269505403</v>
      </c>
      <c r="H165" s="310">
        <v>53200.662269505403</v>
      </c>
      <c r="I165" s="310">
        <v>35241.491507967548</v>
      </c>
      <c r="J165" s="310">
        <v>26600.331134752701</v>
      </c>
      <c r="K165" s="310">
        <v>26600.331134752701</v>
      </c>
      <c r="L165" s="310">
        <v>26600.331134752701</v>
      </c>
      <c r="M165" s="310">
        <v>26600.331134752701</v>
      </c>
      <c r="N165" s="310">
        <v>26600.331134752701</v>
      </c>
      <c r="O165" s="310">
        <v>26600.331134752701</v>
      </c>
      <c r="P165" s="310">
        <v>354445.46512499999</v>
      </c>
      <c r="R165" s="4"/>
      <c r="S165" s="4"/>
      <c r="W165" s="4"/>
      <c r="X165" s="4"/>
      <c r="Y165" s="4"/>
      <c r="Z165" s="4"/>
      <c r="AA165" s="4"/>
      <c r="AB165" s="4"/>
      <c r="AC165" s="4"/>
      <c r="AD165" s="4"/>
      <c r="AE165" s="4"/>
      <c r="AF165" s="4"/>
      <c r="AG165" s="4"/>
      <c r="AH165" s="4"/>
    </row>
    <row r="166" spans="1:34" ht="13">
      <c r="A166" s="489"/>
      <c r="B166" s="490"/>
      <c r="C166" s="6" t="s">
        <v>15</v>
      </c>
      <c r="D166" s="6" t="s">
        <v>471</v>
      </c>
      <c r="E166" s="310">
        <v>0</v>
      </c>
      <c r="F166" s="310">
        <v>0</v>
      </c>
      <c r="G166" s="310">
        <v>0</v>
      </c>
      <c r="H166" s="310">
        <v>0</v>
      </c>
      <c r="I166" s="310">
        <v>0</v>
      </c>
      <c r="J166" s="310">
        <v>0</v>
      </c>
      <c r="K166" s="310">
        <v>0</v>
      </c>
      <c r="L166" s="310">
        <v>0</v>
      </c>
      <c r="M166" s="310">
        <v>0</v>
      </c>
      <c r="N166" s="310">
        <v>0</v>
      </c>
      <c r="O166" s="310">
        <v>0</v>
      </c>
      <c r="P166" s="310">
        <v>0</v>
      </c>
      <c r="R166" s="4"/>
      <c r="S166" s="4"/>
      <c r="W166" s="4"/>
      <c r="X166" s="4"/>
      <c r="Y166" s="4"/>
      <c r="Z166" s="4"/>
      <c r="AA166" s="4"/>
      <c r="AB166" s="4"/>
      <c r="AC166" s="4"/>
      <c r="AD166" s="4"/>
      <c r="AE166" s="4"/>
      <c r="AF166" s="4"/>
      <c r="AG166" s="4"/>
      <c r="AH166" s="4"/>
    </row>
    <row r="167" spans="1:34" ht="13">
      <c r="A167" s="489"/>
      <c r="B167" s="490"/>
      <c r="C167" s="6" t="s">
        <v>15</v>
      </c>
      <c r="D167" s="6" t="s">
        <v>5934</v>
      </c>
      <c r="E167" s="310">
        <v>0</v>
      </c>
      <c r="F167" s="310">
        <v>170164.46111966559</v>
      </c>
      <c r="G167" s="310">
        <v>1916370.8407267374</v>
      </c>
      <c r="H167" s="310">
        <v>0</v>
      </c>
      <c r="I167" s="310">
        <v>714467.39584737597</v>
      </c>
      <c r="J167" s="310">
        <v>0</v>
      </c>
      <c r="K167" s="310">
        <v>0</v>
      </c>
      <c r="L167" s="310">
        <v>867503.74042746518</v>
      </c>
      <c r="M167" s="310">
        <v>1865690.2419018939</v>
      </c>
      <c r="N167" s="310">
        <v>2142785.4662175374</v>
      </c>
      <c r="O167" s="310">
        <v>2922004.0814673733</v>
      </c>
      <c r="P167" s="310">
        <v>10598986.227708049</v>
      </c>
      <c r="R167" s="4"/>
      <c r="S167" s="4"/>
      <c r="W167" s="4"/>
      <c r="X167" s="4"/>
      <c r="Y167" s="4"/>
      <c r="Z167" s="4"/>
      <c r="AA167" s="4"/>
      <c r="AB167" s="4"/>
      <c r="AC167" s="4"/>
      <c r="AD167" s="4"/>
      <c r="AE167" s="4"/>
      <c r="AF167" s="4"/>
      <c r="AG167" s="4"/>
      <c r="AH167" s="4"/>
    </row>
    <row r="168" spans="1:34" ht="13">
      <c r="A168" s="489"/>
      <c r="B168" s="490"/>
      <c r="C168" s="6" t="s">
        <v>15</v>
      </c>
      <c r="D168" s="6" t="s">
        <v>5935</v>
      </c>
      <c r="E168" s="310">
        <v>0</v>
      </c>
      <c r="F168" s="310">
        <v>0</v>
      </c>
      <c r="G168" s="310">
        <v>0</v>
      </c>
      <c r="H168" s="310">
        <v>3078413.1504964754</v>
      </c>
      <c r="I168" s="310">
        <v>1427968.6058090134</v>
      </c>
      <c r="J168" s="310">
        <v>0</v>
      </c>
      <c r="K168" s="310">
        <v>0</v>
      </c>
      <c r="L168" s="310">
        <v>4219430.4413491627</v>
      </c>
      <c r="M168" s="310">
        <v>534819.70255019225</v>
      </c>
      <c r="N168" s="310">
        <v>325222.95538252883</v>
      </c>
      <c r="O168" s="310">
        <v>4949527.927409119</v>
      </c>
      <c r="P168" s="310">
        <v>14535382.782996491</v>
      </c>
      <c r="R168" s="4"/>
      <c r="S168" s="4"/>
      <c r="W168" s="4"/>
      <c r="X168" s="4"/>
      <c r="Y168" s="4"/>
      <c r="Z168" s="4"/>
      <c r="AA168" s="4"/>
      <c r="AB168" s="4"/>
      <c r="AC168" s="4"/>
      <c r="AD168" s="4"/>
      <c r="AE168" s="4"/>
      <c r="AF168" s="4"/>
      <c r="AG168" s="4"/>
      <c r="AH168" s="4"/>
    </row>
    <row r="169" spans="1:34" ht="13">
      <c r="A169" s="489"/>
      <c r="B169" s="490"/>
      <c r="C169" s="6" t="s">
        <v>15</v>
      </c>
      <c r="D169" s="6" t="s">
        <v>5936</v>
      </c>
      <c r="E169" s="310">
        <v>0</v>
      </c>
      <c r="F169" s="310">
        <v>0</v>
      </c>
      <c r="G169" s="310">
        <v>0</v>
      </c>
      <c r="H169" s="310">
        <v>0</v>
      </c>
      <c r="I169" s="310">
        <v>0</v>
      </c>
      <c r="J169" s="310">
        <v>0</v>
      </c>
      <c r="K169" s="310">
        <v>0</v>
      </c>
      <c r="L169" s="310">
        <v>0</v>
      </c>
      <c r="M169" s="310">
        <v>0</v>
      </c>
      <c r="N169" s="310">
        <v>0</v>
      </c>
      <c r="O169" s="310">
        <v>0</v>
      </c>
      <c r="P169" s="310">
        <v>0</v>
      </c>
      <c r="R169" s="4"/>
      <c r="S169" s="4"/>
      <c r="W169" s="4"/>
      <c r="X169" s="4"/>
      <c r="Y169" s="4"/>
      <c r="Z169" s="4"/>
      <c r="AA169" s="4"/>
      <c r="AB169" s="4"/>
      <c r="AC169" s="4"/>
      <c r="AD169" s="4"/>
      <c r="AE169" s="4"/>
      <c r="AF169" s="4"/>
      <c r="AG169" s="4"/>
      <c r="AH169" s="4"/>
    </row>
    <row r="170" spans="1:34" ht="13">
      <c r="A170" s="489"/>
      <c r="B170" s="490"/>
      <c r="C170" s="6" t="s">
        <v>15</v>
      </c>
      <c r="D170" s="6" t="s">
        <v>5937</v>
      </c>
      <c r="E170" s="310">
        <v>0</v>
      </c>
      <c r="F170" s="310">
        <v>0</v>
      </c>
      <c r="G170" s="310">
        <v>0</v>
      </c>
      <c r="H170" s="310">
        <v>0</v>
      </c>
      <c r="I170" s="310">
        <v>0</v>
      </c>
      <c r="J170" s="310">
        <v>0</v>
      </c>
      <c r="K170" s="310">
        <v>0</v>
      </c>
      <c r="L170" s="310">
        <v>0</v>
      </c>
      <c r="M170" s="310">
        <v>35966831.040000014</v>
      </c>
      <c r="N170" s="310">
        <v>35966831.040000014</v>
      </c>
      <c r="O170" s="310">
        <v>35966831.040000014</v>
      </c>
      <c r="P170" s="310">
        <v>107900493.12000003</v>
      </c>
      <c r="R170" s="4"/>
      <c r="S170" s="4"/>
      <c r="W170" s="4"/>
      <c r="X170" s="4"/>
      <c r="Y170" s="4"/>
      <c r="Z170" s="4"/>
      <c r="AA170" s="4"/>
      <c r="AB170" s="4"/>
      <c r="AC170" s="4"/>
      <c r="AD170" s="4"/>
      <c r="AE170" s="4"/>
      <c r="AF170" s="4"/>
      <c r="AG170" s="4"/>
      <c r="AH170" s="4"/>
    </row>
    <row r="171" spans="1:34" ht="13">
      <c r="A171" s="489"/>
      <c r="B171" s="490"/>
      <c r="C171" s="6" t="s">
        <v>15</v>
      </c>
      <c r="D171" s="6"/>
      <c r="E171" s="310">
        <v>0</v>
      </c>
      <c r="F171" s="310">
        <v>0</v>
      </c>
      <c r="G171" s="310">
        <v>0</v>
      </c>
      <c r="H171" s="310">
        <v>0</v>
      </c>
      <c r="I171" s="310">
        <v>0</v>
      </c>
      <c r="J171" s="310">
        <v>0</v>
      </c>
      <c r="K171" s="310">
        <v>0</v>
      </c>
      <c r="L171" s="310">
        <v>0</v>
      </c>
      <c r="M171" s="310">
        <v>0</v>
      </c>
      <c r="N171" s="310">
        <v>0</v>
      </c>
      <c r="O171" s="310">
        <v>0</v>
      </c>
      <c r="P171" s="310">
        <v>0</v>
      </c>
      <c r="R171" s="4"/>
      <c r="S171" s="4"/>
      <c r="W171" s="4"/>
      <c r="X171" s="4"/>
      <c r="Y171" s="4"/>
      <c r="Z171" s="4"/>
      <c r="AA171" s="4"/>
      <c r="AB171" s="4"/>
      <c r="AC171" s="4"/>
      <c r="AD171" s="4"/>
      <c r="AE171" s="4"/>
      <c r="AF171" s="4"/>
      <c r="AG171" s="4"/>
      <c r="AH171" s="4"/>
    </row>
    <row r="172" spans="1:34" ht="13">
      <c r="A172" s="489"/>
      <c r="B172" s="490"/>
      <c r="C172" s="6" t="s">
        <v>15</v>
      </c>
      <c r="D172" s="23"/>
      <c r="E172" s="310">
        <v>0</v>
      </c>
      <c r="F172" s="310">
        <v>0</v>
      </c>
      <c r="G172" s="310">
        <v>0</v>
      </c>
      <c r="H172" s="310">
        <v>0</v>
      </c>
      <c r="I172" s="310">
        <v>0</v>
      </c>
      <c r="J172" s="310">
        <v>0</v>
      </c>
      <c r="K172" s="310">
        <v>0</v>
      </c>
      <c r="L172" s="310">
        <v>0</v>
      </c>
      <c r="M172" s="310">
        <v>0</v>
      </c>
      <c r="N172" s="310">
        <v>0</v>
      </c>
      <c r="O172" s="310">
        <v>0</v>
      </c>
      <c r="P172" s="310">
        <v>0</v>
      </c>
      <c r="R172" s="4"/>
      <c r="S172" s="4"/>
      <c r="W172" s="4"/>
      <c r="X172" s="4"/>
      <c r="Y172" s="4"/>
      <c r="Z172" s="4"/>
      <c r="AA172" s="4"/>
      <c r="AB172" s="4"/>
      <c r="AC172" s="4"/>
      <c r="AD172" s="4"/>
      <c r="AE172" s="4"/>
      <c r="AF172" s="4"/>
      <c r="AG172" s="4"/>
      <c r="AH172" s="4"/>
    </row>
    <row r="173" spans="1:34" ht="13">
      <c r="A173" s="489"/>
      <c r="B173" s="490"/>
      <c r="C173" s="6" t="s">
        <v>15</v>
      </c>
      <c r="D173" s="23"/>
      <c r="E173" s="310">
        <v>0</v>
      </c>
      <c r="F173" s="310">
        <v>0</v>
      </c>
      <c r="G173" s="310">
        <v>0</v>
      </c>
      <c r="H173" s="310">
        <v>0</v>
      </c>
      <c r="I173" s="310">
        <v>0</v>
      </c>
      <c r="J173" s="310">
        <v>0</v>
      </c>
      <c r="K173" s="310">
        <v>0</v>
      </c>
      <c r="L173" s="310">
        <v>0</v>
      </c>
      <c r="M173" s="310">
        <v>0</v>
      </c>
      <c r="N173" s="310">
        <v>0</v>
      </c>
      <c r="O173" s="310">
        <v>0</v>
      </c>
      <c r="P173" s="310">
        <v>0</v>
      </c>
      <c r="R173" s="4"/>
      <c r="S173" s="4"/>
      <c r="W173" s="4"/>
      <c r="X173" s="4"/>
      <c r="Y173" s="4"/>
      <c r="Z173" s="4"/>
      <c r="AA173" s="4"/>
      <c r="AB173" s="4"/>
      <c r="AC173" s="4"/>
      <c r="AD173" s="4"/>
      <c r="AE173" s="4"/>
      <c r="AF173" s="4"/>
      <c r="AG173" s="4"/>
      <c r="AH173" s="4"/>
    </row>
    <row r="174" spans="1:34" ht="13">
      <c r="A174" s="489"/>
      <c r="B174" s="490"/>
      <c r="C174" s="6" t="s">
        <v>15</v>
      </c>
      <c r="D174" s="23"/>
      <c r="E174" s="310">
        <v>0</v>
      </c>
      <c r="F174" s="310">
        <v>0</v>
      </c>
      <c r="G174" s="310">
        <v>0</v>
      </c>
      <c r="H174" s="310">
        <v>0</v>
      </c>
      <c r="I174" s="310">
        <v>0</v>
      </c>
      <c r="J174" s="310">
        <v>0</v>
      </c>
      <c r="K174" s="310">
        <v>0</v>
      </c>
      <c r="L174" s="310">
        <v>0</v>
      </c>
      <c r="M174" s="310">
        <v>0</v>
      </c>
      <c r="N174" s="310">
        <v>0</v>
      </c>
      <c r="O174" s="310">
        <v>0</v>
      </c>
      <c r="P174" s="310">
        <v>0</v>
      </c>
      <c r="R174" s="4"/>
      <c r="S174" s="4"/>
      <c r="W174" s="4"/>
      <c r="X174" s="4"/>
      <c r="Y174" s="4"/>
      <c r="Z174" s="4"/>
      <c r="AA174" s="4"/>
      <c r="AB174" s="4"/>
      <c r="AC174" s="4"/>
      <c r="AD174" s="4"/>
      <c r="AE174" s="4"/>
      <c r="AF174" s="4"/>
      <c r="AG174" s="4"/>
      <c r="AH174" s="4"/>
    </row>
    <row r="175" spans="1:34" ht="13">
      <c r="A175" s="489"/>
      <c r="B175" s="490"/>
      <c r="C175" s="6" t="s">
        <v>15</v>
      </c>
      <c r="D175" s="23"/>
      <c r="E175" s="310">
        <v>0</v>
      </c>
      <c r="F175" s="310">
        <v>0</v>
      </c>
      <c r="G175" s="310">
        <v>0</v>
      </c>
      <c r="H175" s="310">
        <v>0</v>
      </c>
      <c r="I175" s="310">
        <v>0</v>
      </c>
      <c r="J175" s="310">
        <v>0</v>
      </c>
      <c r="K175" s="310">
        <v>0</v>
      </c>
      <c r="L175" s="310">
        <v>0</v>
      </c>
      <c r="M175" s="310">
        <v>0</v>
      </c>
      <c r="N175" s="310">
        <v>0</v>
      </c>
      <c r="O175" s="310">
        <v>0</v>
      </c>
      <c r="P175" s="310">
        <v>0</v>
      </c>
      <c r="R175" s="4"/>
      <c r="S175" s="4"/>
      <c r="W175" s="4"/>
      <c r="X175" s="4"/>
      <c r="Y175" s="4"/>
      <c r="Z175" s="4"/>
      <c r="AA175" s="4"/>
      <c r="AB175" s="4"/>
      <c r="AC175" s="4"/>
      <c r="AD175" s="4"/>
      <c r="AE175" s="4"/>
      <c r="AF175" s="4"/>
      <c r="AG175" s="4"/>
      <c r="AH175" s="4"/>
    </row>
    <row r="176" spans="1:34" ht="13">
      <c r="A176" s="489"/>
      <c r="B176" s="490"/>
      <c r="C176" s="6" t="s">
        <v>15</v>
      </c>
      <c r="D176" s="23"/>
      <c r="E176" s="310">
        <v>0</v>
      </c>
      <c r="F176" s="310">
        <v>0</v>
      </c>
      <c r="G176" s="310">
        <v>0</v>
      </c>
      <c r="H176" s="310">
        <v>0</v>
      </c>
      <c r="I176" s="310">
        <v>0</v>
      </c>
      <c r="J176" s="310">
        <v>0</v>
      </c>
      <c r="K176" s="310">
        <v>0</v>
      </c>
      <c r="L176" s="310">
        <v>0</v>
      </c>
      <c r="M176" s="310">
        <v>0</v>
      </c>
      <c r="N176" s="310">
        <v>0</v>
      </c>
      <c r="O176" s="310">
        <v>0</v>
      </c>
      <c r="P176" s="310">
        <v>0</v>
      </c>
      <c r="R176" s="4"/>
      <c r="S176" s="4"/>
      <c r="W176" s="4"/>
      <c r="X176" s="4"/>
      <c r="Y176" s="4"/>
      <c r="Z176" s="4"/>
      <c r="AA176" s="4"/>
      <c r="AB176" s="4"/>
      <c r="AC176" s="4"/>
      <c r="AD176" s="4"/>
      <c r="AE176" s="4"/>
      <c r="AF176" s="4"/>
      <c r="AG176" s="4"/>
      <c r="AH176" s="4"/>
    </row>
    <row r="177" spans="1:34" ht="13">
      <c r="A177" s="489"/>
      <c r="B177" s="490"/>
      <c r="C177" s="6" t="s">
        <v>15</v>
      </c>
      <c r="D177" s="23"/>
      <c r="E177" s="310">
        <v>0</v>
      </c>
      <c r="F177" s="310">
        <v>0</v>
      </c>
      <c r="G177" s="310">
        <v>0</v>
      </c>
      <c r="H177" s="310">
        <v>0</v>
      </c>
      <c r="I177" s="310">
        <v>0</v>
      </c>
      <c r="J177" s="310">
        <v>0</v>
      </c>
      <c r="K177" s="310">
        <v>0</v>
      </c>
      <c r="L177" s="310">
        <v>0</v>
      </c>
      <c r="M177" s="310">
        <v>0</v>
      </c>
      <c r="N177" s="310">
        <v>0</v>
      </c>
      <c r="O177" s="310">
        <v>0</v>
      </c>
      <c r="P177" s="310">
        <v>0</v>
      </c>
      <c r="R177" s="4"/>
      <c r="S177" s="4"/>
      <c r="W177" s="4"/>
      <c r="X177" s="4"/>
      <c r="Y177" s="4"/>
      <c r="Z177" s="4"/>
      <c r="AA177" s="4"/>
      <c r="AB177" s="4"/>
      <c r="AC177" s="4"/>
      <c r="AD177" s="4"/>
      <c r="AE177" s="4"/>
      <c r="AF177" s="4"/>
      <c r="AG177" s="4"/>
      <c r="AH177" s="4"/>
    </row>
    <row r="178" spans="1:34" ht="13">
      <c r="A178" s="489"/>
      <c r="B178" s="490"/>
      <c r="C178" s="6" t="s">
        <v>15</v>
      </c>
      <c r="D178" s="23"/>
      <c r="E178" s="310">
        <v>0</v>
      </c>
      <c r="F178" s="310">
        <v>0</v>
      </c>
      <c r="G178" s="310">
        <v>0</v>
      </c>
      <c r="H178" s="310">
        <v>0</v>
      </c>
      <c r="I178" s="310">
        <v>0</v>
      </c>
      <c r="J178" s="310">
        <v>0</v>
      </c>
      <c r="K178" s="310">
        <v>0</v>
      </c>
      <c r="L178" s="310">
        <v>0</v>
      </c>
      <c r="M178" s="310">
        <v>0</v>
      </c>
      <c r="N178" s="310">
        <v>0</v>
      </c>
      <c r="O178" s="310">
        <v>0</v>
      </c>
      <c r="P178" s="310">
        <v>0</v>
      </c>
      <c r="R178" s="4"/>
      <c r="S178" s="4"/>
      <c r="W178" s="4"/>
      <c r="X178" s="4"/>
      <c r="Y178" s="4"/>
      <c r="Z178" s="4"/>
      <c r="AA178" s="4"/>
      <c r="AB178" s="4"/>
      <c r="AC178" s="4"/>
      <c r="AD178" s="4"/>
      <c r="AE178" s="4"/>
      <c r="AF178" s="4"/>
      <c r="AG178" s="4"/>
      <c r="AH178" s="4"/>
    </row>
    <row r="179" spans="1:34" ht="13">
      <c r="A179" s="489"/>
      <c r="B179" s="490"/>
      <c r="C179" s="6" t="s">
        <v>15</v>
      </c>
      <c r="D179" s="23"/>
      <c r="E179" s="310">
        <v>0</v>
      </c>
      <c r="F179" s="310">
        <v>0</v>
      </c>
      <c r="G179" s="310">
        <v>0</v>
      </c>
      <c r="H179" s="310">
        <v>0</v>
      </c>
      <c r="I179" s="310">
        <v>0</v>
      </c>
      <c r="J179" s="310">
        <v>0</v>
      </c>
      <c r="K179" s="310">
        <v>0</v>
      </c>
      <c r="L179" s="310">
        <v>0</v>
      </c>
      <c r="M179" s="310">
        <v>0</v>
      </c>
      <c r="N179" s="310">
        <v>0</v>
      </c>
      <c r="O179" s="310">
        <v>0</v>
      </c>
      <c r="P179" s="310">
        <v>0</v>
      </c>
      <c r="R179" s="4"/>
      <c r="S179" s="4"/>
      <c r="W179" s="4"/>
      <c r="X179" s="4"/>
      <c r="Y179" s="4"/>
      <c r="Z179" s="4"/>
      <c r="AA179" s="4"/>
      <c r="AB179" s="4"/>
      <c r="AC179" s="4"/>
      <c r="AD179" s="4"/>
      <c r="AE179" s="4"/>
      <c r="AF179" s="4"/>
      <c r="AG179" s="4"/>
      <c r="AH179" s="4"/>
    </row>
    <row r="180" spans="1:34" ht="13">
      <c r="A180" s="489"/>
      <c r="B180" s="490"/>
      <c r="C180" s="6" t="s">
        <v>15</v>
      </c>
      <c r="D180" s="23"/>
      <c r="E180" s="310">
        <v>0</v>
      </c>
      <c r="F180" s="310">
        <v>0</v>
      </c>
      <c r="G180" s="310">
        <v>0</v>
      </c>
      <c r="H180" s="310">
        <v>0</v>
      </c>
      <c r="I180" s="310">
        <v>0</v>
      </c>
      <c r="J180" s="310">
        <v>0</v>
      </c>
      <c r="K180" s="310">
        <v>0</v>
      </c>
      <c r="L180" s="310">
        <v>0</v>
      </c>
      <c r="M180" s="310">
        <v>0</v>
      </c>
      <c r="N180" s="310">
        <v>0</v>
      </c>
      <c r="O180" s="310">
        <v>0</v>
      </c>
      <c r="P180" s="310">
        <v>0</v>
      </c>
      <c r="R180" s="4"/>
      <c r="S180" s="4"/>
      <c r="W180" s="4"/>
      <c r="X180" s="4"/>
      <c r="Y180" s="4"/>
      <c r="Z180" s="4"/>
      <c r="AA180" s="4"/>
      <c r="AB180" s="4"/>
      <c r="AC180" s="4"/>
      <c r="AD180" s="4"/>
      <c r="AE180" s="4"/>
      <c r="AF180" s="4"/>
      <c r="AG180" s="4"/>
      <c r="AH180" s="4"/>
    </row>
    <row r="181" spans="1:34" ht="13">
      <c r="A181" s="489"/>
      <c r="B181" s="490"/>
      <c r="C181" s="6" t="s">
        <v>15</v>
      </c>
      <c r="D181" s="23"/>
      <c r="E181" s="310">
        <v>0</v>
      </c>
      <c r="F181" s="310">
        <v>0</v>
      </c>
      <c r="G181" s="310">
        <v>0</v>
      </c>
      <c r="H181" s="310">
        <v>0</v>
      </c>
      <c r="I181" s="310">
        <v>0</v>
      </c>
      <c r="J181" s="310">
        <v>0</v>
      </c>
      <c r="K181" s="310">
        <v>0</v>
      </c>
      <c r="L181" s="310">
        <v>0</v>
      </c>
      <c r="M181" s="310">
        <v>0</v>
      </c>
      <c r="N181" s="310">
        <v>0</v>
      </c>
      <c r="O181" s="310">
        <v>0</v>
      </c>
      <c r="P181" s="310">
        <v>0</v>
      </c>
      <c r="R181" s="4"/>
      <c r="S181" s="4"/>
      <c r="W181" s="4"/>
      <c r="X181" s="4"/>
      <c r="Y181" s="4"/>
      <c r="Z181" s="4"/>
      <c r="AA181" s="4"/>
      <c r="AB181" s="4"/>
      <c r="AC181" s="4"/>
      <c r="AD181" s="4"/>
      <c r="AE181" s="4"/>
      <c r="AF181" s="4"/>
      <c r="AG181" s="4"/>
      <c r="AH181" s="4"/>
    </row>
    <row r="182" spans="1:34" ht="13">
      <c r="A182" s="489"/>
      <c r="B182" s="490"/>
      <c r="C182" s="6" t="s">
        <v>15</v>
      </c>
      <c r="D182" s="23"/>
      <c r="E182" s="310">
        <v>0</v>
      </c>
      <c r="F182" s="310">
        <v>0</v>
      </c>
      <c r="G182" s="310">
        <v>0</v>
      </c>
      <c r="H182" s="310">
        <v>0</v>
      </c>
      <c r="I182" s="310">
        <v>0</v>
      </c>
      <c r="J182" s="310">
        <v>0</v>
      </c>
      <c r="K182" s="310">
        <v>0</v>
      </c>
      <c r="L182" s="310">
        <v>0</v>
      </c>
      <c r="M182" s="310">
        <v>0</v>
      </c>
      <c r="N182" s="310">
        <v>0</v>
      </c>
      <c r="O182" s="310">
        <v>0</v>
      </c>
      <c r="P182" s="310">
        <v>0</v>
      </c>
      <c r="R182" s="4"/>
      <c r="S182" s="4"/>
      <c r="W182" s="4"/>
      <c r="X182" s="4"/>
      <c r="Y182" s="4"/>
      <c r="Z182" s="4"/>
      <c r="AA182" s="4"/>
      <c r="AB182" s="4"/>
      <c r="AC182" s="4"/>
      <c r="AD182" s="4"/>
      <c r="AE182" s="4"/>
      <c r="AF182" s="4"/>
      <c r="AG182" s="4"/>
      <c r="AH182" s="4"/>
    </row>
    <row r="183" spans="1:34" ht="13">
      <c r="A183" s="489"/>
      <c r="B183" s="489"/>
      <c r="C183" s="6"/>
      <c r="D183" s="6"/>
      <c r="E183" s="311"/>
      <c r="F183" s="311"/>
      <c r="G183" s="311"/>
      <c r="H183" s="311"/>
      <c r="I183" s="311"/>
      <c r="J183" s="311"/>
      <c r="K183" s="311"/>
      <c r="L183" s="311"/>
      <c r="M183" s="311"/>
      <c r="N183" s="311"/>
      <c r="O183" s="311"/>
      <c r="P183" s="311"/>
      <c r="R183" s="4"/>
      <c r="S183" s="4"/>
    </row>
    <row r="184" spans="1:34" ht="13">
      <c r="A184" s="490"/>
      <c r="B184" s="489"/>
      <c r="C184" s="6" t="s">
        <v>27</v>
      </c>
      <c r="D184" s="6" t="s">
        <v>3</v>
      </c>
      <c r="E184" s="310">
        <v>245213713.71024925</v>
      </c>
      <c r="F184" s="310">
        <v>145701388.82344279</v>
      </c>
      <c r="G184" s="310">
        <v>121143743.80845186</v>
      </c>
      <c r="H184" s="310">
        <v>72890074.774512023</v>
      </c>
      <c r="I184" s="310">
        <v>33177962.009723894</v>
      </c>
      <c r="J184" s="310">
        <v>-8365432.9904143084</v>
      </c>
      <c r="K184" s="310">
        <v>16279914.779907443</v>
      </c>
      <c r="L184" s="310">
        <v>20653910.637016699</v>
      </c>
      <c r="M184" s="310">
        <v>16413838.080311855</v>
      </c>
      <c r="N184" s="310">
        <v>14649011.608920077</v>
      </c>
      <c r="O184" s="310">
        <v>14160113.333333336</v>
      </c>
      <c r="P184" s="310">
        <v>691918238.57545507</v>
      </c>
      <c r="R184" s="4"/>
      <c r="S184" s="4"/>
    </row>
    <row r="185" spans="1:34" ht="13">
      <c r="A185" s="489"/>
      <c r="B185" s="489"/>
      <c r="C185" s="6" t="s">
        <v>27</v>
      </c>
      <c r="D185" s="6" t="s">
        <v>41</v>
      </c>
      <c r="E185" s="310">
        <v>13143.751673989071</v>
      </c>
      <c r="F185" s="310">
        <v>2534802.2922636108</v>
      </c>
      <c r="G185" s="310">
        <v>3019231.1747850999</v>
      </c>
      <c r="H185" s="310">
        <v>2309486.5329512898</v>
      </c>
      <c r="I185" s="310">
        <v>0</v>
      </c>
      <c r="J185" s="310">
        <v>0</v>
      </c>
      <c r="K185" s="310">
        <v>0</v>
      </c>
      <c r="L185" s="310">
        <v>0</v>
      </c>
      <c r="M185" s="310">
        <v>0</v>
      </c>
      <c r="N185" s="310">
        <v>0</v>
      </c>
      <c r="O185" s="310">
        <v>0</v>
      </c>
      <c r="P185" s="310">
        <v>7876663.751673989</v>
      </c>
      <c r="R185" s="4"/>
      <c r="S185" s="4"/>
    </row>
    <row r="186" spans="1:34" ht="13">
      <c r="A186" s="489"/>
      <c r="B186" s="489"/>
      <c r="C186" s="6" t="s">
        <v>27</v>
      </c>
      <c r="D186" s="6" t="s">
        <v>43</v>
      </c>
      <c r="E186" s="310">
        <v>1425087.3728979994</v>
      </c>
      <c r="F186" s="310">
        <v>0</v>
      </c>
      <c r="G186" s="310">
        <v>0</v>
      </c>
      <c r="H186" s="310">
        <v>77093.020437473286</v>
      </c>
      <c r="I186" s="310">
        <v>21558.122624839747</v>
      </c>
      <c r="J186" s="310">
        <v>0</v>
      </c>
      <c r="K186" s="310">
        <v>0</v>
      </c>
      <c r="L186" s="310">
        <v>0</v>
      </c>
      <c r="M186" s="310">
        <v>0</v>
      </c>
      <c r="N186" s="310">
        <v>0</v>
      </c>
      <c r="O186" s="310">
        <v>0</v>
      </c>
      <c r="P186" s="310">
        <v>1523738.5159603122</v>
      </c>
      <c r="R186" s="4"/>
      <c r="S186" s="4"/>
    </row>
    <row r="187" spans="1:34" ht="13">
      <c r="A187" s="490"/>
      <c r="B187" s="489"/>
      <c r="C187" s="6" t="s">
        <v>27</v>
      </c>
      <c r="D187" s="6" t="s">
        <v>42</v>
      </c>
      <c r="E187" s="310">
        <v>0</v>
      </c>
      <c r="F187" s="310">
        <v>0</v>
      </c>
      <c r="G187" s="310">
        <v>0</v>
      </c>
      <c r="H187" s="310">
        <v>0</v>
      </c>
      <c r="I187" s="310">
        <v>0</v>
      </c>
      <c r="J187" s="310">
        <v>0</v>
      </c>
      <c r="K187" s="310">
        <v>0</v>
      </c>
      <c r="L187" s="310">
        <v>0</v>
      </c>
      <c r="M187" s="310">
        <v>0</v>
      </c>
      <c r="N187" s="310">
        <v>0</v>
      </c>
      <c r="O187" s="310">
        <v>0</v>
      </c>
      <c r="P187" s="310">
        <v>0</v>
      </c>
      <c r="R187" s="4"/>
      <c r="S187" s="4"/>
    </row>
    <row r="188" spans="1:34" ht="13">
      <c r="A188" s="490"/>
      <c r="B188" s="489"/>
      <c r="C188" s="6" t="s">
        <v>27</v>
      </c>
      <c r="D188" s="6" t="s">
        <v>44</v>
      </c>
      <c r="E188" s="310">
        <v>344732.92292699974</v>
      </c>
      <c r="F188" s="310">
        <v>0</v>
      </c>
      <c r="G188" s="310">
        <v>0</v>
      </c>
      <c r="H188" s="310">
        <v>0</v>
      </c>
      <c r="I188" s="310">
        <v>0</v>
      </c>
      <c r="J188" s="310">
        <v>0</v>
      </c>
      <c r="K188" s="310">
        <v>0</v>
      </c>
      <c r="L188" s="310">
        <v>0</v>
      </c>
      <c r="M188" s="310">
        <v>0</v>
      </c>
      <c r="N188" s="310">
        <v>0</v>
      </c>
      <c r="O188" s="310">
        <v>0</v>
      </c>
      <c r="P188" s="310">
        <v>344732.92292699974</v>
      </c>
      <c r="R188" s="4"/>
      <c r="S188" s="4"/>
    </row>
    <row r="189" spans="1:34" ht="13">
      <c r="A189" s="490"/>
      <c r="B189" s="489"/>
      <c r="C189" s="6" t="s">
        <v>27</v>
      </c>
      <c r="D189" s="6" t="s">
        <v>726</v>
      </c>
      <c r="E189" s="310">
        <v>0</v>
      </c>
      <c r="F189" s="310">
        <v>0</v>
      </c>
      <c r="G189" s="310">
        <v>0</v>
      </c>
      <c r="H189" s="310">
        <v>0</v>
      </c>
      <c r="I189" s="310">
        <v>0</v>
      </c>
      <c r="J189" s="310">
        <v>0</v>
      </c>
      <c r="K189" s="310">
        <v>0</v>
      </c>
      <c r="L189" s="310">
        <v>0</v>
      </c>
      <c r="M189" s="310">
        <v>0</v>
      </c>
      <c r="N189" s="310">
        <v>0</v>
      </c>
      <c r="O189" s="310">
        <v>0</v>
      </c>
      <c r="P189" s="310">
        <v>0</v>
      </c>
      <c r="R189" s="4"/>
      <c r="S189" s="4"/>
    </row>
    <row r="190" spans="1:34" ht="13">
      <c r="A190" s="490"/>
      <c r="B190" s="489"/>
      <c r="C190" s="6" t="s">
        <v>27</v>
      </c>
      <c r="D190" s="6" t="s">
        <v>45</v>
      </c>
      <c r="E190" s="310">
        <v>-6103.9631840000002</v>
      </c>
      <c r="F190" s="310">
        <v>27219.5</v>
      </c>
      <c r="G190" s="310">
        <v>276277.92500000005</v>
      </c>
      <c r="H190" s="310">
        <v>280698.37180000008</v>
      </c>
      <c r="I190" s="310">
        <v>4286264.1373859998</v>
      </c>
      <c r="J190" s="310">
        <v>2036261.2162008418</v>
      </c>
      <c r="K190" s="310">
        <v>0</v>
      </c>
      <c r="L190" s="310">
        <v>0</v>
      </c>
      <c r="M190" s="310">
        <v>0</v>
      </c>
      <c r="N190" s="310">
        <v>0</v>
      </c>
      <c r="O190" s="310">
        <v>0</v>
      </c>
      <c r="P190" s="310">
        <v>6900617.187202841</v>
      </c>
      <c r="R190" s="4"/>
      <c r="S190" s="4"/>
    </row>
    <row r="191" spans="1:34" ht="13">
      <c r="A191" s="490"/>
      <c r="B191" s="489"/>
      <c r="C191" s="6" t="s">
        <v>27</v>
      </c>
      <c r="D191" s="6" t="s">
        <v>1075</v>
      </c>
      <c r="E191" s="310">
        <v>0</v>
      </c>
      <c r="F191" s="310">
        <v>0</v>
      </c>
      <c r="G191" s="310">
        <v>0</v>
      </c>
      <c r="H191" s="310">
        <v>0</v>
      </c>
      <c r="I191" s="310">
        <v>0</v>
      </c>
      <c r="J191" s="310">
        <v>0</v>
      </c>
      <c r="K191" s="310">
        <v>0</v>
      </c>
      <c r="L191" s="310">
        <v>0</v>
      </c>
      <c r="M191" s="310">
        <v>0</v>
      </c>
      <c r="N191" s="310">
        <v>0</v>
      </c>
      <c r="O191" s="310">
        <v>0</v>
      </c>
      <c r="P191" s="310">
        <v>0</v>
      </c>
      <c r="R191" s="4"/>
      <c r="S191" s="4"/>
      <c r="W191" s="4"/>
      <c r="X191" s="4"/>
      <c r="Y191" s="4"/>
      <c r="Z191" s="4"/>
      <c r="AA191" s="4"/>
      <c r="AB191" s="4"/>
      <c r="AC191" s="4"/>
      <c r="AD191" s="4"/>
      <c r="AE191" s="4"/>
      <c r="AF191" s="4"/>
      <c r="AG191" s="4"/>
      <c r="AH191" s="4"/>
    </row>
    <row r="192" spans="1:34" ht="13">
      <c r="A192" s="490"/>
      <c r="B192" s="489"/>
      <c r="C192" s="6" t="s">
        <v>27</v>
      </c>
      <c r="D192" s="6" t="s">
        <v>1077</v>
      </c>
      <c r="E192" s="310">
        <v>0</v>
      </c>
      <c r="F192" s="310">
        <v>0</v>
      </c>
      <c r="G192" s="310">
        <v>0</v>
      </c>
      <c r="H192" s="310">
        <v>0</v>
      </c>
      <c r="I192" s="310">
        <v>0</v>
      </c>
      <c r="J192" s="310">
        <v>0</v>
      </c>
      <c r="K192" s="310">
        <v>0</v>
      </c>
      <c r="L192" s="310">
        <v>0</v>
      </c>
      <c r="M192" s="310">
        <v>0</v>
      </c>
      <c r="N192" s="310">
        <v>0</v>
      </c>
      <c r="O192" s="310">
        <v>0</v>
      </c>
      <c r="P192" s="310">
        <v>0</v>
      </c>
      <c r="R192" s="4"/>
      <c r="S192" s="4"/>
      <c r="W192" s="4"/>
      <c r="X192" s="4"/>
      <c r="Y192" s="4"/>
      <c r="Z192" s="4"/>
      <c r="AA192" s="4"/>
      <c r="AB192" s="4"/>
      <c r="AC192" s="4"/>
      <c r="AD192" s="4"/>
      <c r="AE192" s="4"/>
      <c r="AF192" s="4"/>
      <c r="AG192" s="4"/>
      <c r="AH192" s="4"/>
    </row>
    <row r="193" spans="1:34" ht="13">
      <c r="A193" s="490"/>
      <c r="B193" s="489"/>
      <c r="C193" s="6" t="s">
        <v>27</v>
      </c>
      <c r="D193" s="6" t="s">
        <v>1076</v>
      </c>
      <c r="E193" s="310">
        <v>0</v>
      </c>
      <c r="F193" s="310">
        <v>0</v>
      </c>
      <c r="G193" s="310">
        <v>0</v>
      </c>
      <c r="H193" s="310">
        <v>0</v>
      </c>
      <c r="I193" s="310">
        <v>0</v>
      </c>
      <c r="J193" s="310">
        <v>0</v>
      </c>
      <c r="K193" s="310">
        <v>0</v>
      </c>
      <c r="L193" s="310">
        <v>0</v>
      </c>
      <c r="M193" s="310">
        <v>0</v>
      </c>
      <c r="N193" s="310">
        <v>0</v>
      </c>
      <c r="O193" s="310">
        <v>0</v>
      </c>
      <c r="P193" s="310">
        <v>0</v>
      </c>
      <c r="R193" s="4"/>
      <c r="S193" s="4"/>
      <c r="W193" s="4"/>
      <c r="X193" s="4"/>
      <c r="Y193" s="4"/>
      <c r="Z193" s="4"/>
      <c r="AA193" s="4"/>
      <c r="AB193" s="4"/>
      <c r="AC193" s="4"/>
      <c r="AD193" s="4"/>
      <c r="AE193" s="4"/>
      <c r="AF193" s="4"/>
      <c r="AG193" s="4"/>
      <c r="AH193" s="4"/>
    </row>
    <row r="194" spans="1:34" ht="13">
      <c r="A194" s="490"/>
      <c r="B194" s="489"/>
      <c r="C194" s="6" t="s">
        <v>27</v>
      </c>
      <c r="D194" s="6" t="s">
        <v>5933</v>
      </c>
      <c r="E194" s="310">
        <v>0</v>
      </c>
      <c r="F194" s="310">
        <v>0</v>
      </c>
      <c r="G194" s="310">
        <v>0</v>
      </c>
      <c r="H194" s="310">
        <v>0</v>
      </c>
      <c r="I194" s="310">
        <v>0</v>
      </c>
      <c r="J194" s="310">
        <v>1786136.2350230829</v>
      </c>
      <c r="K194" s="310">
        <v>3443077.3643498654</v>
      </c>
      <c r="L194" s="310">
        <v>1210166.1903137134</v>
      </c>
      <c r="M194" s="310">
        <v>513455.52365961438</v>
      </c>
      <c r="N194" s="310">
        <v>14219210.87852536</v>
      </c>
      <c r="O194" s="310">
        <v>2761813.304758749</v>
      </c>
      <c r="P194" s="310">
        <v>23933859.496630386</v>
      </c>
      <c r="R194" s="4"/>
      <c r="S194" s="4"/>
      <c r="W194" s="4"/>
      <c r="X194" s="4"/>
      <c r="Y194" s="4"/>
      <c r="Z194" s="4"/>
      <c r="AA194" s="4"/>
      <c r="AB194" s="4"/>
      <c r="AC194" s="4"/>
      <c r="AD194" s="4"/>
      <c r="AE194" s="4"/>
      <c r="AF194" s="4"/>
      <c r="AG194" s="4"/>
      <c r="AH194" s="4"/>
    </row>
    <row r="195" spans="1:34" ht="13">
      <c r="A195" s="490"/>
      <c r="B195" s="489"/>
      <c r="C195" s="6" t="s">
        <v>27</v>
      </c>
      <c r="D195" s="6" t="s">
        <v>737</v>
      </c>
      <c r="E195" s="310">
        <v>0</v>
      </c>
      <c r="F195" s="310">
        <v>0</v>
      </c>
      <c r="G195" s="310">
        <v>0</v>
      </c>
      <c r="H195" s="310">
        <v>0</v>
      </c>
      <c r="I195" s="310">
        <v>0</v>
      </c>
      <c r="J195" s="310">
        <v>0</v>
      </c>
      <c r="K195" s="310">
        <v>0</v>
      </c>
      <c r="L195" s="310">
        <v>0</v>
      </c>
      <c r="M195" s="310">
        <v>0</v>
      </c>
      <c r="N195" s="310">
        <v>0</v>
      </c>
      <c r="O195" s="310">
        <v>0</v>
      </c>
      <c r="P195" s="310">
        <v>0</v>
      </c>
      <c r="R195" s="4"/>
      <c r="S195" s="4"/>
      <c r="W195" s="4"/>
      <c r="X195" s="4"/>
      <c r="Y195" s="4"/>
      <c r="Z195" s="4"/>
      <c r="AA195" s="4"/>
      <c r="AB195" s="4"/>
      <c r="AC195" s="4"/>
      <c r="AD195" s="4"/>
      <c r="AE195" s="4"/>
      <c r="AF195" s="4"/>
      <c r="AG195" s="4"/>
      <c r="AH195" s="4"/>
    </row>
    <row r="196" spans="1:34" ht="13">
      <c r="A196" s="490"/>
      <c r="B196" s="489"/>
      <c r="C196" s="6" t="s">
        <v>27</v>
      </c>
      <c r="D196" s="6" t="s">
        <v>1092</v>
      </c>
      <c r="E196" s="310">
        <v>0</v>
      </c>
      <c r="F196" s="310">
        <v>0</v>
      </c>
      <c r="G196" s="310">
        <v>0</v>
      </c>
      <c r="H196" s="310">
        <v>0</v>
      </c>
      <c r="I196" s="310">
        <v>0</v>
      </c>
      <c r="J196" s="310">
        <v>0</v>
      </c>
      <c r="K196" s="310">
        <v>0</v>
      </c>
      <c r="L196" s="310">
        <v>0</v>
      </c>
      <c r="M196" s="310">
        <v>0</v>
      </c>
      <c r="N196" s="310">
        <v>0</v>
      </c>
      <c r="O196" s="310">
        <v>0</v>
      </c>
      <c r="P196" s="310">
        <v>0</v>
      </c>
      <c r="R196" s="4"/>
      <c r="S196" s="4"/>
      <c r="W196" s="4"/>
      <c r="X196" s="4"/>
      <c r="Y196" s="4"/>
      <c r="Z196" s="4"/>
      <c r="AA196" s="4"/>
      <c r="AB196" s="4"/>
      <c r="AC196" s="4"/>
      <c r="AD196" s="4"/>
      <c r="AE196" s="4"/>
      <c r="AF196" s="4"/>
      <c r="AG196" s="4"/>
      <c r="AH196" s="4"/>
    </row>
    <row r="197" spans="1:34" ht="13">
      <c r="A197" s="490"/>
      <c r="B197" s="489"/>
      <c r="C197" s="6" t="s">
        <v>27</v>
      </c>
      <c r="D197" s="6" t="s">
        <v>416</v>
      </c>
      <c r="E197" s="310">
        <v>0</v>
      </c>
      <c r="F197" s="310">
        <v>0</v>
      </c>
      <c r="G197" s="310">
        <v>0</v>
      </c>
      <c r="H197" s="310">
        <v>0</v>
      </c>
      <c r="I197" s="310">
        <v>0</v>
      </c>
      <c r="J197" s="310">
        <v>0</v>
      </c>
      <c r="K197" s="310">
        <v>0</v>
      </c>
      <c r="L197" s="310">
        <v>0</v>
      </c>
      <c r="M197" s="310">
        <v>0</v>
      </c>
      <c r="N197" s="310">
        <v>0</v>
      </c>
      <c r="O197" s="310">
        <v>0</v>
      </c>
      <c r="P197" s="310">
        <v>0</v>
      </c>
      <c r="R197" s="4"/>
      <c r="S197" s="4"/>
      <c r="W197" s="4"/>
      <c r="X197" s="4"/>
      <c r="Y197" s="4"/>
      <c r="Z197" s="4"/>
      <c r="AA197" s="4"/>
      <c r="AB197" s="4"/>
      <c r="AC197" s="4"/>
      <c r="AD197" s="4"/>
      <c r="AE197" s="4"/>
      <c r="AF197" s="4"/>
      <c r="AG197" s="4"/>
      <c r="AH197" s="4"/>
    </row>
    <row r="198" spans="1:34" ht="13">
      <c r="A198" s="490"/>
      <c r="B198" s="489"/>
      <c r="C198" s="6" t="s">
        <v>27</v>
      </c>
      <c r="D198" s="6" t="s">
        <v>1093</v>
      </c>
      <c r="E198" s="310">
        <v>0</v>
      </c>
      <c r="F198" s="310">
        <v>0</v>
      </c>
      <c r="G198" s="310">
        <v>0</v>
      </c>
      <c r="H198" s="310">
        <v>0</v>
      </c>
      <c r="I198" s="310">
        <v>0</v>
      </c>
      <c r="J198" s="310">
        <v>0</v>
      </c>
      <c r="K198" s="310">
        <v>0</v>
      </c>
      <c r="L198" s="310">
        <v>0</v>
      </c>
      <c r="M198" s="310">
        <v>0</v>
      </c>
      <c r="N198" s="310">
        <v>0</v>
      </c>
      <c r="O198" s="310">
        <v>0</v>
      </c>
      <c r="P198" s="310">
        <v>0</v>
      </c>
      <c r="R198" s="4"/>
      <c r="S198" s="4"/>
      <c r="W198" s="4"/>
      <c r="X198" s="4"/>
      <c r="Y198" s="4"/>
      <c r="Z198" s="4"/>
      <c r="AA198" s="4"/>
      <c r="AB198" s="4"/>
      <c r="AC198" s="4"/>
      <c r="AD198" s="4"/>
      <c r="AE198" s="4"/>
      <c r="AF198" s="4"/>
      <c r="AG198" s="4"/>
      <c r="AH198" s="4"/>
    </row>
    <row r="199" spans="1:34" ht="13">
      <c r="A199" s="490"/>
      <c r="B199" s="489"/>
      <c r="C199" s="6" t="s">
        <v>27</v>
      </c>
      <c r="D199" s="6" t="s">
        <v>471</v>
      </c>
      <c r="E199" s="310">
        <v>0</v>
      </c>
      <c r="F199" s="310">
        <v>0</v>
      </c>
      <c r="G199" s="310">
        <v>0</v>
      </c>
      <c r="H199" s="310">
        <v>0</v>
      </c>
      <c r="I199" s="310">
        <v>0</v>
      </c>
      <c r="J199" s="310">
        <v>0</v>
      </c>
      <c r="K199" s="310">
        <v>0</v>
      </c>
      <c r="L199" s="310">
        <v>0</v>
      </c>
      <c r="M199" s="310">
        <v>0</v>
      </c>
      <c r="N199" s="310">
        <v>0</v>
      </c>
      <c r="O199" s="310">
        <v>0</v>
      </c>
      <c r="P199" s="310">
        <v>0</v>
      </c>
      <c r="R199" s="4"/>
      <c r="S199" s="4"/>
      <c r="W199" s="4"/>
      <c r="X199" s="4"/>
      <c r="Y199" s="4"/>
      <c r="Z199" s="4"/>
      <c r="AA199" s="4"/>
      <c r="AB199" s="4"/>
      <c r="AC199" s="4"/>
      <c r="AD199" s="4"/>
      <c r="AE199" s="4"/>
      <c r="AF199" s="4"/>
      <c r="AG199" s="4"/>
      <c r="AH199" s="4"/>
    </row>
    <row r="200" spans="1:34" ht="13">
      <c r="A200" s="490"/>
      <c r="B200" s="489"/>
      <c r="C200" s="6" t="s">
        <v>27</v>
      </c>
      <c r="D200" s="6" t="s">
        <v>5934</v>
      </c>
      <c r="E200" s="310">
        <v>0</v>
      </c>
      <c r="F200" s="310">
        <v>308811.67291987455</v>
      </c>
      <c r="G200" s="310">
        <v>851910.34959167393</v>
      </c>
      <c r="H200" s="310">
        <v>1235246.6916794982</v>
      </c>
      <c r="I200" s="310">
        <v>204197.35334359872</v>
      </c>
      <c r="J200" s="310">
        <v>0</v>
      </c>
      <c r="K200" s="310">
        <v>0</v>
      </c>
      <c r="L200" s="310">
        <v>0</v>
      </c>
      <c r="M200" s="310">
        <v>0</v>
      </c>
      <c r="N200" s="310">
        <v>679230.24556753191</v>
      </c>
      <c r="O200" s="310">
        <v>3307344.4807516448</v>
      </c>
      <c r="P200" s="310">
        <v>6586740.7938538212</v>
      </c>
      <c r="R200" s="4"/>
      <c r="S200" s="4"/>
      <c r="W200" s="4"/>
      <c r="X200" s="4"/>
      <c r="Y200" s="4"/>
      <c r="Z200" s="4"/>
      <c r="AA200" s="4"/>
      <c r="AB200" s="4"/>
      <c r="AC200" s="4"/>
      <c r="AD200" s="4"/>
      <c r="AE200" s="4"/>
      <c r="AF200" s="4"/>
      <c r="AG200" s="4"/>
      <c r="AH200" s="4"/>
    </row>
    <row r="201" spans="1:34" ht="13">
      <c r="A201" s="490"/>
      <c r="B201" s="489"/>
      <c r="C201" s="6" t="s">
        <v>27</v>
      </c>
      <c r="D201" s="6" t="s">
        <v>5935</v>
      </c>
      <c r="E201" s="310">
        <v>0</v>
      </c>
      <c r="F201" s="310">
        <v>0</v>
      </c>
      <c r="G201" s="310">
        <v>0</v>
      </c>
      <c r="H201" s="310">
        <v>0</v>
      </c>
      <c r="I201" s="310">
        <v>891366.17091698688</v>
      </c>
      <c r="J201" s="310">
        <v>0</v>
      </c>
      <c r="K201" s="310">
        <v>0</v>
      </c>
      <c r="L201" s="310">
        <v>6444577.4157298179</v>
      </c>
      <c r="M201" s="310">
        <v>0</v>
      </c>
      <c r="N201" s="310">
        <v>0</v>
      </c>
      <c r="O201" s="310">
        <v>3456272.3277306175</v>
      </c>
      <c r="P201" s="310">
        <v>10792215.914377421</v>
      </c>
      <c r="R201" s="4"/>
      <c r="S201" s="4"/>
      <c r="W201" s="4"/>
      <c r="X201" s="4"/>
      <c r="Y201" s="4"/>
      <c r="Z201" s="4"/>
      <c r="AA201" s="4"/>
      <c r="AB201" s="4"/>
      <c r="AC201" s="4"/>
      <c r="AD201" s="4"/>
      <c r="AE201" s="4"/>
      <c r="AF201" s="4"/>
      <c r="AG201" s="4"/>
      <c r="AH201" s="4"/>
    </row>
    <row r="202" spans="1:34" ht="13">
      <c r="A202" s="490"/>
      <c r="B202" s="489"/>
      <c r="C202" s="6" t="s">
        <v>27</v>
      </c>
      <c r="D202" s="6" t="s">
        <v>5936</v>
      </c>
      <c r="E202" s="310">
        <v>0</v>
      </c>
      <c r="F202" s="310">
        <v>0</v>
      </c>
      <c r="G202" s="310">
        <v>0</v>
      </c>
      <c r="H202" s="310">
        <v>0</v>
      </c>
      <c r="I202" s="310">
        <v>0</v>
      </c>
      <c r="J202" s="310">
        <v>0</v>
      </c>
      <c r="K202" s="310">
        <v>0</v>
      </c>
      <c r="L202" s="310">
        <v>0</v>
      </c>
      <c r="M202" s="310">
        <v>0</v>
      </c>
      <c r="N202" s="310">
        <v>0</v>
      </c>
      <c r="O202" s="310">
        <v>0</v>
      </c>
      <c r="P202" s="310">
        <v>0</v>
      </c>
      <c r="R202" s="4"/>
      <c r="S202" s="4"/>
      <c r="W202" s="4"/>
      <c r="X202" s="4"/>
      <c r="Y202" s="4"/>
      <c r="Z202" s="4"/>
      <c r="AA202" s="4"/>
      <c r="AB202" s="4"/>
      <c r="AC202" s="4"/>
      <c r="AD202" s="4"/>
      <c r="AE202" s="4"/>
      <c r="AF202" s="4"/>
      <c r="AG202" s="4"/>
      <c r="AH202" s="4"/>
    </row>
    <row r="203" spans="1:34" ht="13">
      <c r="A203" s="490"/>
      <c r="B203" s="489"/>
      <c r="C203" s="6" t="s">
        <v>27</v>
      </c>
      <c r="D203" s="6" t="s">
        <v>5937</v>
      </c>
      <c r="E203" s="310">
        <v>0</v>
      </c>
      <c r="F203" s="310">
        <v>0</v>
      </c>
      <c r="G203" s="310">
        <v>0</v>
      </c>
      <c r="H203" s="310">
        <v>0</v>
      </c>
      <c r="I203" s="310">
        <v>0</v>
      </c>
      <c r="J203" s="310">
        <v>0</v>
      </c>
      <c r="K203" s="310">
        <v>0</v>
      </c>
      <c r="L203" s="310">
        <v>0</v>
      </c>
      <c r="M203" s="310">
        <v>0</v>
      </c>
      <c r="N203" s="310">
        <v>0</v>
      </c>
      <c r="O203" s="310">
        <v>0</v>
      </c>
      <c r="P203" s="310">
        <v>0</v>
      </c>
      <c r="R203" s="4"/>
      <c r="S203" s="4"/>
      <c r="W203" s="4"/>
      <c r="X203" s="4"/>
      <c r="Y203" s="4"/>
      <c r="Z203" s="4"/>
      <c r="AA203" s="4"/>
      <c r="AB203" s="4"/>
      <c r="AC203" s="4"/>
      <c r="AD203" s="4"/>
      <c r="AE203" s="4"/>
      <c r="AF203" s="4"/>
      <c r="AG203" s="4"/>
      <c r="AH203" s="4"/>
    </row>
    <row r="204" spans="1:34" ht="13">
      <c r="A204" s="490"/>
      <c r="B204" s="489"/>
      <c r="C204" s="6" t="s">
        <v>27</v>
      </c>
      <c r="D204" s="23"/>
      <c r="E204" s="310">
        <v>0</v>
      </c>
      <c r="F204" s="310">
        <v>0</v>
      </c>
      <c r="G204" s="310">
        <v>0</v>
      </c>
      <c r="H204" s="310">
        <v>0</v>
      </c>
      <c r="I204" s="310">
        <v>0</v>
      </c>
      <c r="J204" s="310">
        <v>0</v>
      </c>
      <c r="K204" s="310">
        <v>0</v>
      </c>
      <c r="L204" s="310">
        <v>0</v>
      </c>
      <c r="M204" s="310">
        <v>0</v>
      </c>
      <c r="N204" s="310">
        <v>0</v>
      </c>
      <c r="O204" s="310">
        <v>0</v>
      </c>
      <c r="P204" s="310">
        <v>0</v>
      </c>
      <c r="R204" s="4"/>
      <c r="S204" s="4"/>
      <c r="W204" s="4"/>
      <c r="X204" s="4"/>
      <c r="Y204" s="4"/>
      <c r="Z204" s="4"/>
      <c r="AA204" s="4"/>
      <c r="AB204" s="4"/>
      <c r="AC204" s="4"/>
      <c r="AD204" s="4"/>
      <c r="AE204" s="4"/>
      <c r="AF204" s="4"/>
      <c r="AG204" s="4"/>
      <c r="AH204" s="4"/>
    </row>
    <row r="205" spans="1:34" ht="13">
      <c r="A205" s="490"/>
      <c r="B205" s="489"/>
      <c r="C205" s="6" t="s">
        <v>27</v>
      </c>
      <c r="D205" s="23"/>
      <c r="E205" s="310">
        <v>0</v>
      </c>
      <c r="F205" s="310">
        <v>0</v>
      </c>
      <c r="G205" s="310">
        <v>0</v>
      </c>
      <c r="H205" s="310">
        <v>0</v>
      </c>
      <c r="I205" s="310">
        <v>0</v>
      </c>
      <c r="J205" s="310">
        <v>0</v>
      </c>
      <c r="K205" s="310">
        <v>0</v>
      </c>
      <c r="L205" s="310">
        <v>0</v>
      </c>
      <c r="M205" s="310">
        <v>0</v>
      </c>
      <c r="N205" s="310">
        <v>0</v>
      </c>
      <c r="O205" s="310">
        <v>0</v>
      </c>
      <c r="P205" s="310">
        <v>0</v>
      </c>
      <c r="R205" s="4"/>
      <c r="S205" s="4"/>
      <c r="W205" s="4"/>
      <c r="X205" s="4"/>
      <c r="Y205" s="4"/>
      <c r="Z205" s="4"/>
      <c r="AA205" s="4"/>
      <c r="AB205" s="4"/>
      <c r="AC205" s="4"/>
      <c r="AD205" s="4"/>
      <c r="AE205" s="4"/>
      <c r="AF205" s="4"/>
      <c r="AG205" s="4"/>
      <c r="AH205" s="4"/>
    </row>
    <row r="206" spans="1:34" ht="13">
      <c r="A206" s="490"/>
      <c r="B206" s="489"/>
      <c r="C206" s="6" t="s">
        <v>27</v>
      </c>
      <c r="D206" s="23"/>
      <c r="E206" s="310">
        <v>0</v>
      </c>
      <c r="F206" s="310">
        <v>0</v>
      </c>
      <c r="G206" s="310">
        <v>0</v>
      </c>
      <c r="H206" s="310">
        <v>0</v>
      </c>
      <c r="I206" s="310">
        <v>0</v>
      </c>
      <c r="J206" s="310">
        <v>0</v>
      </c>
      <c r="K206" s="310">
        <v>0</v>
      </c>
      <c r="L206" s="310">
        <v>0</v>
      </c>
      <c r="M206" s="310">
        <v>0</v>
      </c>
      <c r="N206" s="310">
        <v>0</v>
      </c>
      <c r="O206" s="310">
        <v>0</v>
      </c>
      <c r="P206" s="310">
        <v>0</v>
      </c>
      <c r="R206" s="4"/>
      <c r="S206" s="4"/>
      <c r="W206" s="4"/>
      <c r="X206" s="4"/>
      <c r="Y206" s="4"/>
      <c r="Z206" s="4"/>
      <c r="AA206" s="4"/>
      <c r="AB206" s="4"/>
      <c r="AC206" s="4"/>
      <c r="AD206" s="4"/>
      <c r="AE206" s="4"/>
      <c r="AF206" s="4"/>
      <c r="AG206" s="4"/>
      <c r="AH206" s="4"/>
    </row>
    <row r="207" spans="1:34" ht="13">
      <c r="A207" s="490"/>
      <c r="B207" s="489"/>
      <c r="C207" s="6" t="s">
        <v>27</v>
      </c>
      <c r="D207" s="23"/>
      <c r="E207" s="310">
        <v>0</v>
      </c>
      <c r="F207" s="310">
        <v>0</v>
      </c>
      <c r="G207" s="310">
        <v>0</v>
      </c>
      <c r="H207" s="310">
        <v>0</v>
      </c>
      <c r="I207" s="310">
        <v>0</v>
      </c>
      <c r="J207" s="310">
        <v>0</v>
      </c>
      <c r="K207" s="310">
        <v>0</v>
      </c>
      <c r="L207" s="310">
        <v>0</v>
      </c>
      <c r="M207" s="310">
        <v>0</v>
      </c>
      <c r="N207" s="310">
        <v>0</v>
      </c>
      <c r="O207" s="310">
        <v>0</v>
      </c>
      <c r="P207" s="310">
        <v>0</v>
      </c>
      <c r="R207" s="4"/>
      <c r="S207" s="4"/>
      <c r="W207" s="4"/>
      <c r="X207" s="4"/>
      <c r="Y207" s="4"/>
      <c r="Z207" s="4"/>
      <c r="AA207" s="4"/>
      <c r="AB207" s="4"/>
      <c r="AC207" s="4"/>
      <c r="AD207" s="4"/>
      <c r="AE207" s="4"/>
      <c r="AF207" s="4"/>
      <c r="AG207" s="4"/>
      <c r="AH207" s="4"/>
    </row>
    <row r="208" spans="1:34" ht="13">
      <c r="A208" s="490"/>
      <c r="B208" s="489"/>
      <c r="C208" s="6" t="s">
        <v>27</v>
      </c>
      <c r="D208" s="23"/>
      <c r="E208" s="310">
        <v>0</v>
      </c>
      <c r="F208" s="310">
        <v>0</v>
      </c>
      <c r="G208" s="310">
        <v>0</v>
      </c>
      <c r="H208" s="310">
        <v>0</v>
      </c>
      <c r="I208" s="310">
        <v>0</v>
      </c>
      <c r="J208" s="310">
        <v>0</v>
      </c>
      <c r="K208" s="310">
        <v>0</v>
      </c>
      <c r="L208" s="310">
        <v>0</v>
      </c>
      <c r="M208" s="310">
        <v>0</v>
      </c>
      <c r="N208" s="310">
        <v>0</v>
      </c>
      <c r="O208" s="310">
        <v>0</v>
      </c>
      <c r="P208" s="310">
        <v>0</v>
      </c>
      <c r="R208" s="4"/>
      <c r="S208" s="4"/>
      <c r="W208" s="4"/>
      <c r="X208" s="4"/>
      <c r="Y208" s="4"/>
      <c r="Z208" s="4"/>
      <c r="AA208" s="4"/>
      <c r="AB208" s="4"/>
      <c r="AC208" s="4"/>
      <c r="AD208" s="4"/>
      <c r="AE208" s="4"/>
      <c r="AF208" s="4"/>
      <c r="AG208" s="4"/>
      <c r="AH208" s="4"/>
    </row>
    <row r="209" spans="1:34" ht="13">
      <c r="A209" s="490"/>
      <c r="B209" s="489"/>
      <c r="C209" s="6" t="s">
        <v>27</v>
      </c>
      <c r="D209" s="23"/>
      <c r="E209" s="310">
        <v>0</v>
      </c>
      <c r="F209" s="310">
        <v>0</v>
      </c>
      <c r="G209" s="310">
        <v>0</v>
      </c>
      <c r="H209" s="310">
        <v>0</v>
      </c>
      <c r="I209" s="310">
        <v>0</v>
      </c>
      <c r="J209" s="310">
        <v>0</v>
      </c>
      <c r="K209" s="310">
        <v>0</v>
      </c>
      <c r="L209" s="310">
        <v>0</v>
      </c>
      <c r="M209" s="310">
        <v>0</v>
      </c>
      <c r="N209" s="310">
        <v>0</v>
      </c>
      <c r="O209" s="310">
        <v>0</v>
      </c>
      <c r="P209" s="310">
        <v>0</v>
      </c>
      <c r="R209" s="4"/>
      <c r="S209" s="4"/>
      <c r="W209" s="4"/>
      <c r="X209" s="4"/>
      <c r="Y209" s="4"/>
      <c r="Z209" s="4"/>
      <c r="AA209" s="4"/>
      <c r="AB209" s="4"/>
      <c r="AC209" s="4"/>
      <c r="AD209" s="4"/>
      <c r="AE209" s="4"/>
      <c r="AF209" s="4"/>
      <c r="AG209" s="4"/>
      <c r="AH209" s="4"/>
    </row>
    <row r="210" spans="1:34" ht="13">
      <c r="A210" s="490"/>
      <c r="B210" s="489"/>
      <c r="C210" s="6" t="s">
        <v>27</v>
      </c>
      <c r="D210" s="23"/>
      <c r="E210" s="310">
        <v>0</v>
      </c>
      <c r="F210" s="310">
        <v>0</v>
      </c>
      <c r="G210" s="310">
        <v>0</v>
      </c>
      <c r="H210" s="310">
        <v>0</v>
      </c>
      <c r="I210" s="310">
        <v>0</v>
      </c>
      <c r="J210" s="310">
        <v>0</v>
      </c>
      <c r="K210" s="310">
        <v>0</v>
      </c>
      <c r="L210" s="310">
        <v>0</v>
      </c>
      <c r="M210" s="310">
        <v>0</v>
      </c>
      <c r="N210" s="310">
        <v>0</v>
      </c>
      <c r="O210" s="310">
        <v>0</v>
      </c>
      <c r="P210" s="310">
        <v>0</v>
      </c>
      <c r="R210" s="4"/>
      <c r="S210" s="4"/>
      <c r="W210" s="4"/>
      <c r="X210" s="4"/>
      <c r="Y210" s="4"/>
      <c r="Z210" s="4"/>
      <c r="AA210" s="4"/>
      <c r="AB210" s="4"/>
      <c r="AC210" s="4"/>
      <c r="AD210" s="4"/>
      <c r="AE210" s="4"/>
      <c r="AF210" s="4"/>
      <c r="AG210" s="4"/>
      <c r="AH210" s="4"/>
    </row>
    <row r="211" spans="1:34" ht="13">
      <c r="A211" s="490"/>
      <c r="B211" s="489"/>
      <c r="C211" s="6" t="s">
        <v>27</v>
      </c>
      <c r="D211" s="23"/>
      <c r="E211" s="310">
        <v>0</v>
      </c>
      <c r="F211" s="310">
        <v>0</v>
      </c>
      <c r="G211" s="310">
        <v>0</v>
      </c>
      <c r="H211" s="310">
        <v>0</v>
      </c>
      <c r="I211" s="310">
        <v>0</v>
      </c>
      <c r="J211" s="310">
        <v>0</v>
      </c>
      <c r="K211" s="310">
        <v>0</v>
      </c>
      <c r="L211" s="310">
        <v>0</v>
      </c>
      <c r="M211" s="310">
        <v>0</v>
      </c>
      <c r="N211" s="310">
        <v>0</v>
      </c>
      <c r="O211" s="310">
        <v>0</v>
      </c>
      <c r="P211" s="310">
        <v>0</v>
      </c>
      <c r="R211" s="4"/>
      <c r="S211" s="4"/>
      <c r="W211" s="4"/>
      <c r="X211" s="4"/>
      <c r="Y211" s="4"/>
      <c r="Z211" s="4"/>
      <c r="AA211" s="4"/>
      <c r="AB211" s="4"/>
      <c r="AC211" s="4"/>
      <c r="AD211" s="4"/>
      <c r="AE211" s="4"/>
      <c r="AF211" s="4"/>
      <c r="AG211" s="4"/>
      <c r="AH211" s="4"/>
    </row>
    <row r="212" spans="1:34" ht="13">
      <c r="A212" s="490"/>
      <c r="B212" s="489"/>
      <c r="C212" s="6" t="s">
        <v>27</v>
      </c>
      <c r="D212" s="23"/>
      <c r="E212" s="310">
        <v>0</v>
      </c>
      <c r="F212" s="310">
        <v>0</v>
      </c>
      <c r="G212" s="310">
        <v>0</v>
      </c>
      <c r="H212" s="310">
        <v>0</v>
      </c>
      <c r="I212" s="310">
        <v>0</v>
      </c>
      <c r="J212" s="310">
        <v>0</v>
      </c>
      <c r="K212" s="310">
        <v>0</v>
      </c>
      <c r="L212" s="310">
        <v>0</v>
      </c>
      <c r="M212" s="310">
        <v>0</v>
      </c>
      <c r="N212" s="310">
        <v>0</v>
      </c>
      <c r="O212" s="310">
        <v>0</v>
      </c>
      <c r="P212" s="310">
        <v>0</v>
      </c>
      <c r="R212" s="4"/>
      <c r="S212" s="4"/>
      <c r="W212" s="4"/>
      <c r="X212" s="4"/>
      <c r="Y212" s="4"/>
      <c r="Z212" s="4"/>
      <c r="AA212" s="4"/>
      <c r="AB212" s="4"/>
      <c r="AC212" s="4"/>
      <c r="AD212" s="4"/>
      <c r="AE212" s="4"/>
      <c r="AF212" s="4"/>
      <c r="AG212" s="4"/>
      <c r="AH212" s="4"/>
    </row>
    <row r="213" spans="1:34" ht="13">
      <c r="A213" s="490"/>
      <c r="B213" s="489"/>
      <c r="C213" s="6" t="s">
        <v>27</v>
      </c>
      <c r="D213" s="23"/>
      <c r="E213" s="310">
        <v>0</v>
      </c>
      <c r="F213" s="310">
        <v>0</v>
      </c>
      <c r="G213" s="310">
        <v>0</v>
      </c>
      <c r="H213" s="310">
        <v>0</v>
      </c>
      <c r="I213" s="310">
        <v>0</v>
      </c>
      <c r="J213" s="310">
        <v>0</v>
      </c>
      <c r="K213" s="310">
        <v>0</v>
      </c>
      <c r="L213" s="310">
        <v>0</v>
      </c>
      <c r="M213" s="310">
        <v>0</v>
      </c>
      <c r="N213" s="310">
        <v>0</v>
      </c>
      <c r="O213" s="310">
        <v>0</v>
      </c>
      <c r="P213" s="310">
        <v>0</v>
      </c>
      <c r="R213" s="4"/>
      <c r="S213" s="4"/>
      <c r="W213" s="4"/>
      <c r="X213" s="4"/>
      <c r="Y213" s="4"/>
      <c r="Z213" s="4"/>
      <c r="AA213" s="4"/>
      <c r="AB213" s="4"/>
      <c r="AC213" s="4"/>
      <c r="AD213" s="4"/>
      <c r="AE213" s="4"/>
      <c r="AF213" s="4"/>
      <c r="AG213" s="4"/>
      <c r="AH213" s="4"/>
    </row>
    <row r="214" spans="1:34" ht="13">
      <c r="A214" s="490"/>
      <c r="B214" s="489"/>
      <c r="C214" s="6" t="s">
        <v>27</v>
      </c>
      <c r="D214" s="23"/>
      <c r="E214" s="310">
        <v>0</v>
      </c>
      <c r="F214" s="310">
        <v>0</v>
      </c>
      <c r="G214" s="310">
        <v>0</v>
      </c>
      <c r="H214" s="310">
        <v>0</v>
      </c>
      <c r="I214" s="310">
        <v>0</v>
      </c>
      <c r="J214" s="310">
        <v>0</v>
      </c>
      <c r="K214" s="310">
        <v>0</v>
      </c>
      <c r="L214" s="310">
        <v>0</v>
      </c>
      <c r="M214" s="310">
        <v>0</v>
      </c>
      <c r="N214" s="310">
        <v>0</v>
      </c>
      <c r="O214" s="310">
        <v>0</v>
      </c>
      <c r="P214" s="310">
        <v>0</v>
      </c>
      <c r="R214" s="4"/>
      <c r="S214" s="4"/>
      <c r="W214" s="4"/>
      <c r="X214" s="4"/>
      <c r="Y214" s="4"/>
      <c r="Z214" s="4"/>
      <c r="AA214" s="4"/>
      <c r="AB214" s="4"/>
      <c r="AC214" s="4"/>
      <c r="AD214" s="4"/>
      <c r="AE214" s="4"/>
      <c r="AF214" s="4"/>
      <c r="AG214" s="4"/>
      <c r="AH214" s="4"/>
    </row>
    <row r="215" spans="1:34" ht="13">
      <c r="A215" s="490"/>
      <c r="B215" s="489"/>
      <c r="C215" s="6" t="s">
        <v>27</v>
      </c>
      <c r="D215" s="23"/>
      <c r="E215" s="310">
        <v>0</v>
      </c>
      <c r="F215" s="310">
        <v>0</v>
      </c>
      <c r="G215" s="310">
        <v>0</v>
      </c>
      <c r="H215" s="310">
        <v>0</v>
      </c>
      <c r="I215" s="310">
        <v>0</v>
      </c>
      <c r="J215" s="310">
        <v>0</v>
      </c>
      <c r="K215" s="310">
        <v>0</v>
      </c>
      <c r="L215" s="310">
        <v>0</v>
      </c>
      <c r="M215" s="310">
        <v>0</v>
      </c>
      <c r="N215" s="310">
        <v>0</v>
      </c>
      <c r="O215" s="310">
        <v>0</v>
      </c>
      <c r="P215" s="310">
        <v>0</v>
      </c>
      <c r="R215" s="4"/>
      <c r="S215" s="4"/>
      <c r="W215" s="4"/>
      <c r="X215" s="4"/>
      <c r="Y215" s="4"/>
      <c r="Z215" s="4"/>
      <c r="AA215" s="4"/>
      <c r="AB215" s="4"/>
      <c r="AC215" s="4"/>
      <c r="AD215" s="4"/>
      <c r="AE215" s="4"/>
      <c r="AF215" s="4"/>
      <c r="AG215" s="4"/>
      <c r="AH215" s="4"/>
    </row>
    <row r="216" spans="1:34" ht="13">
      <c r="A216" s="489"/>
      <c r="B216" s="489"/>
      <c r="C216" s="6"/>
      <c r="D216" s="6"/>
      <c r="E216" s="311"/>
      <c r="F216" s="311"/>
      <c r="G216" s="311"/>
      <c r="H216" s="311"/>
      <c r="I216" s="311"/>
      <c r="J216" s="311"/>
      <c r="K216" s="311"/>
      <c r="L216" s="311"/>
      <c r="M216" s="311"/>
      <c r="N216" s="311"/>
      <c r="O216" s="311"/>
      <c r="P216" s="311"/>
      <c r="R216" s="4"/>
      <c r="S216" s="4"/>
    </row>
    <row r="217" spans="1:34" ht="13">
      <c r="A217" s="489"/>
      <c r="B217" s="489"/>
      <c r="C217" s="6" t="s">
        <v>40</v>
      </c>
      <c r="D217" s="6" t="s">
        <v>3</v>
      </c>
      <c r="E217" s="310">
        <v>54933422.702391088</v>
      </c>
      <c r="F217" s="310">
        <v>817500.625</v>
      </c>
      <c r="G217" s="310">
        <v>1310000</v>
      </c>
      <c r="H217" s="310">
        <v>0</v>
      </c>
      <c r="I217" s="310">
        <v>0</v>
      </c>
      <c r="J217" s="310">
        <v>0</v>
      </c>
      <c r="K217" s="310">
        <v>0</v>
      </c>
      <c r="L217" s="310">
        <v>0</v>
      </c>
      <c r="M217" s="310">
        <v>0</v>
      </c>
      <c r="N217" s="310">
        <v>0</v>
      </c>
      <c r="O217" s="310">
        <v>0</v>
      </c>
      <c r="P217" s="310">
        <v>57060923.327391088</v>
      </c>
      <c r="R217" s="4"/>
      <c r="S217" s="4"/>
    </row>
    <row r="218" spans="1:34" ht="13">
      <c r="A218" s="489"/>
      <c r="B218" s="489"/>
      <c r="C218" s="6" t="s">
        <v>40</v>
      </c>
      <c r="D218" s="6"/>
      <c r="E218" s="310">
        <v>0</v>
      </c>
      <c r="F218" s="310">
        <v>0</v>
      </c>
      <c r="G218" s="310">
        <v>0</v>
      </c>
      <c r="H218" s="310">
        <v>0</v>
      </c>
      <c r="I218" s="310">
        <v>0</v>
      </c>
      <c r="J218" s="310">
        <v>0</v>
      </c>
      <c r="K218" s="310">
        <v>0</v>
      </c>
      <c r="L218" s="310">
        <v>0</v>
      </c>
      <c r="M218" s="310">
        <v>0</v>
      </c>
      <c r="N218" s="310">
        <v>0</v>
      </c>
      <c r="O218" s="310">
        <v>0</v>
      </c>
      <c r="P218" s="310">
        <v>0</v>
      </c>
      <c r="R218" s="4"/>
      <c r="S218" s="4"/>
    </row>
    <row r="219" spans="1:34" ht="13">
      <c r="A219" s="489"/>
      <c r="B219" s="489"/>
      <c r="C219" s="6" t="s">
        <v>40</v>
      </c>
      <c r="D219" s="6"/>
      <c r="E219" s="310">
        <v>0</v>
      </c>
      <c r="F219" s="310">
        <v>0</v>
      </c>
      <c r="G219" s="310">
        <v>0</v>
      </c>
      <c r="H219" s="310">
        <v>0</v>
      </c>
      <c r="I219" s="310">
        <v>0</v>
      </c>
      <c r="J219" s="310">
        <v>0</v>
      </c>
      <c r="K219" s="310">
        <v>0</v>
      </c>
      <c r="L219" s="310">
        <v>0</v>
      </c>
      <c r="M219" s="310">
        <v>0</v>
      </c>
      <c r="N219" s="310">
        <v>0</v>
      </c>
      <c r="O219" s="310">
        <v>0</v>
      </c>
      <c r="P219" s="310">
        <v>0</v>
      </c>
      <c r="R219" s="4"/>
      <c r="S219" s="4"/>
    </row>
    <row r="220" spans="1:34" ht="13">
      <c r="A220" s="489"/>
      <c r="B220" s="489"/>
      <c r="C220" s="6" t="s">
        <v>40</v>
      </c>
      <c r="D220" s="6"/>
      <c r="E220" s="310">
        <v>0</v>
      </c>
      <c r="F220" s="310">
        <v>0</v>
      </c>
      <c r="G220" s="310">
        <v>0</v>
      </c>
      <c r="H220" s="310">
        <v>0</v>
      </c>
      <c r="I220" s="310">
        <v>0</v>
      </c>
      <c r="J220" s="310">
        <v>0</v>
      </c>
      <c r="K220" s="310">
        <v>0</v>
      </c>
      <c r="L220" s="310">
        <v>0</v>
      </c>
      <c r="M220" s="310">
        <v>0</v>
      </c>
      <c r="N220" s="310">
        <v>0</v>
      </c>
      <c r="O220" s="310">
        <v>0</v>
      </c>
      <c r="P220" s="310">
        <v>0</v>
      </c>
      <c r="R220" s="4"/>
      <c r="S220" s="4"/>
    </row>
    <row r="221" spans="1:34" ht="13">
      <c r="A221" s="489"/>
      <c r="B221" s="489"/>
      <c r="C221" s="6" t="s">
        <v>40</v>
      </c>
      <c r="D221" s="6" t="s">
        <v>341</v>
      </c>
      <c r="E221" s="310">
        <v>0</v>
      </c>
      <c r="F221" s="310">
        <v>0</v>
      </c>
      <c r="G221" s="310">
        <v>0</v>
      </c>
      <c r="H221" s="310">
        <v>0</v>
      </c>
      <c r="I221" s="310">
        <v>0</v>
      </c>
      <c r="J221" s="310">
        <v>0</v>
      </c>
      <c r="K221" s="310">
        <v>0</v>
      </c>
      <c r="L221" s="310">
        <v>0</v>
      </c>
      <c r="M221" s="310">
        <v>0</v>
      </c>
      <c r="N221" s="310">
        <v>0</v>
      </c>
      <c r="O221" s="310">
        <v>0</v>
      </c>
      <c r="P221" s="310">
        <v>0</v>
      </c>
      <c r="R221" s="4"/>
      <c r="S221" s="4"/>
    </row>
    <row r="222" spans="1:34" ht="13">
      <c r="A222" s="489"/>
      <c r="B222" s="489"/>
      <c r="C222" s="6" t="s">
        <v>40</v>
      </c>
      <c r="D222" s="6" t="s">
        <v>404</v>
      </c>
      <c r="E222" s="310">
        <v>0</v>
      </c>
      <c r="F222" s="310">
        <v>0</v>
      </c>
      <c r="G222" s="310">
        <v>0</v>
      </c>
      <c r="H222" s="310">
        <v>0</v>
      </c>
      <c r="I222" s="310">
        <v>0</v>
      </c>
      <c r="J222" s="310">
        <v>0</v>
      </c>
      <c r="K222" s="310">
        <v>0</v>
      </c>
      <c r="L222" s="310">
        <v>0</v>
      </c>
      <c r="M222" s="310">
        <v>0</v>
      </c>
      <c r="N222" s="310">
        <v>0</v>
      </c>
      <c r="O222" s="310">
        <v>0</v>
      </c>
      <c r="P222" s="310">
        <v>0</v>
      </c>
      <c r="R222" s="4"/>
      <c r="S222" s="4"/>
    </row>
    <row r="223" spans="1:34" ht="13">
      <c r="A223" s="489"/>
      <c r="B223" s="489"/>
      <c r="C223" s="6" t="s">
        <v>40</v>
      </c>
      <c r="D223" s="6" t="s">
        <v>1074</v>
      </c>
      <c r="E223" s="310">
        <v>40870546.172283389</v>
      </c>
      <c r="F223" s="310">
        <v>1618449</v>
      </c>
      <c r="G223" s="310">
        <v>255576.25</v>
      </c>
      <c r="H223" s="310">
        <v>125000</v>
      </c>
      <c r="I223" s="310">
        <v>177750</v>
      </c>
      <c r="J223" s="310">
        <v>0</v>
      </c>
      <c r="K223" s="310">
        <v>0</v>
      </c>
      <c r="L223" s="310">
        <v>0</v>
      </c>
      <c r="M223" s="310">
        <v>0</v>
      </c>
      <c r="N223" s="310">
        <v>0</v>
      </c>
      <c r="O223" s="310">
        <v>0</v>
      </c>
      <c r="P223" s="310">
        <v>43047321.422283389</v>
      </c>
      <c r="R223" s="4"/>
      <c r="S223" s="4"/>
    </row>
    <row r="224" spans="1:34" ht="13">
      <c r="A224" s="489"/>
      <c r="B224" s="489"/>
      <c r="C224" s="6" t="s">
        <v>40</v>
      </c>
      <c r="D224" s="6"/>
      <c r="E224" s="310">
        <v>0</v>
      </c>
      <c r="F224" s="310">
        <v>0</v>
      </c>
      <c r="G224" s="310">
        <v>0</v>
      </c>
      <c r="H224" s="310">
        <v>0</v>
      </c>
      <c r="I224" s="310">
        <v>0</v>
      </c>
      <c r="J224" s="310">
        <v>0</v>
      </c>
      <c r="K224" s="310">
        <v>0</v>
      </c>
      <c r="L224" s="310">
        <v>0</v>
      </c>
      <c r="M224" s="310">
        <v>0</v>
      </c>
      <c r="N224" s="310">
        <v>0</v>
      </c>
      <c r="O224" s="310">
        <v>0</v>
      </c>
      <c r="P224" s="310">
        <v>0</v>
      </c>
      <c r="R224" s="4"/>
      <c r="S224" s="4"/>
    </row>
    <row r="225" spans="1:19" ht="13">
      <c r="A225" s="489"/>
      <c r="B225" s="489"/>
      <c r="C225" s="6" t="s">
        <v>40</v>
      </c>
      <c r="D225" s="6"/>
      <c r="E225" s="310">
        <v>0</v>
      </c>
      <c r="F225" s="310">
        <v>0</v>
      </c>
      <c r="G225" s="310">
        <v>0</v>
      </c>
      <c r="H225" s="310">
        <v>0</v>
      </c>
      <c r="I225" s="310">
        <v>0</v>
      </c>
      <c r="J225" s="310">
        <v>0</v>
      </c>
      <c r="K225" s="310">
        <v>0</v>
      </c>
      <c r="L225" s="310">
        <v>0</v>
      </c>
      <c r="M225" s="310">
        <v>0</v>
      </c>
      <c r="N225" s="310">
        <v>0</v>
      </c>
      <c r="O225" s="310">
        <v>0</v>
      </c>
      <c r="P225" s="310">
        <v>0</v>
      </c>
      <c r="R225" s="4"/>
      <c r="S225" s="4"/>
    </row>
    <row r="226" spans="1:19" ht="13">
      <c r="A226" s="489"/>
      <c r="B226" s="489"/>
      <c r="C226" s="6" t="s">
        <v>40</v>
      </c>
      <c r="D226" s="6" t="s">
        <v>407</v>
      </c>
      <c r="E226" s="310">
        <v>-3383920.3322337475</v>
      </c>
      <c r="F226" s="310">
        <v>0</v>
      </c>
      <c r="G226" s="310">
        <v>0</v>
      </c>
      <c r="H226" s="310">
        <v>1322000</v>
      </c>
      <c r="I226" s="310">
        <v>10089284.25</v>
      </c>
      <c r="J226" s="310">
        <v>10219120.27</v>
      </c>
      <c r="K226" s="310">
        <v>304060</v>
      </c>
      <c r="L226" s="310">
        <v>0</v>
      </c>
      <c r="M226" s="310">
        <v>0</v>
      </c>
      <c r="N226" s="310">
        <v>0</v>
      </c>
      <c r="O226" s="310">
        <v>0</v>
      </c>
      <c r="P226" s="310">
        <v>18550544.187766254</v>
      </c>
      <c r="R226" s="4"/>
      <c r="S226" s="4"/>
    </row>
    <row r="227" spans="1:19" ht="13">
      <c r="A227" s="489"/>
      <c r="B227" s="489"/>
      <c r="C227" s="6" t="s">
        <v>40</v>
      </c>
      <c r="D227" s="6" t="s">
        <v>408</v>
      </c>
      <c r="E227" s="310">
        <v>0</v>
      </c>
      <c r="F227" s="310">
        <v>0</v>
      </c>
      <c r="G227" s="310">
        <v>0</v>
      </c>
      <c r="H227" s="310">
        <v>0</v>
      </c>
      <c r="I227" s="310">
        <v>0</v>
      </c>
      <c r="J227" s="310">
        <v>0</v>
      </c>
      <c r="K227" s="310">
        <v>0</v>
      </c>
      <c r="L227" s="310">
        <v>0</v>
      </c>
      <c r="M227" s="310">
        <v>0</v>
      </c>
      <c r="N227" s="310">
        <v>0</v>
      </c>
      <c r="O227" s="310">
        <v>0</v>
      </c>
      <c r="P227" s="310">
        <v>0</v>
      </c>
      <c r="R227" s="4"/>
      <c r="S227" s="4"/>
    </row>
    <row r="228" spans="1:19" ht="13">
      <c r="A228" s="489"/>
      <c r="B228" s="489"/>
      <c r="C228" s="6" t="s">
        <v>40</v>
      </c>
      <c r="D228" s="6" t="s">
        <v>409</v>
      </c>
      <c r="E228" s="310">
        <v>1935938.3788339868</v>
      </c>
      <c r="F228" s="310">
        <v>0</v>
      </c>
      <c r="G228" s="310">
        <v>0</v>
      </c>
      <c r="H228" s="310">
        <v>0</v>
      </c>
      <c r="I228" s="310">
        <v>0</v>
      </c>
      <c r="J228" s="310">
        <v>0</v>
      </c>
      <c r="K228" s="310">
        <v>0</v>
      </c>
      <c r="L228" s="310">
        <v>0</v>
      </c>
      <c r="M228" s="310">
        <v>0</v>
      </c>
      <c r="N228" s="310">
        <v>0</v>
      </c>
      <c r="O228" s="310">
        <v>0</v>
      </c>
      <c r="P228" s="310">
        <v>1935938.3788339868</v>
      </c>
      <c r="R228" s="4"/>
      <c r="S228" s="4"/>
    </row>
    <row r="229" spans="1:19" ht="13">
      <c r="A229" s="489"/>
      <c r="B229" s="489"/>
      <c r="C229" s="6" t="s">
        <v>40</v>
      </c>
      <c r="D229" s="6" t="s">
        <v>410</v>
      </c>
      <c r="E229" s="310">
        <v>0</v>
      </c>
      <c r="F229" s="310">
        <v>0</v>
      </c>
      <c r="G229" s="310">
        <v>0</v>
      </c>
      <c r="H229" s="310">
        <v>0</v>
      </c>
      <c r="I229" s="310">
        <v>0</v>
      </c>
      <c r="J229" s="310">
        <v>0</v>
      </c>
      <c r="K229" s="310">
        <v>0</v>
      </c>
      <c r="L229" s="310">
        <v>0</v>
      </c>
      <c r="M229" s="310">
        <v>0</v>
      </c>
      <c r="N229" s="310">
        <v>0</v>
      </c>
      <c r="O229" s="310">
        <v>0</v>
      </c>
      <c r="P229" s="310">
        <v>0</v>
      </c>
      <c r="R229" s="4"/>
      <c r="S229" s="4"/>
    </row>
    <row r="230" spans="1:19" ht="13">
      <c r="A230" s="489"/>
      <c r="B230" s="489"/>
      <c r="C230" s="6" t="s">
        <v>40</v>
      </c>
      <c r="D230" s="6" t="s">
        <v>411</v>
      </c>
      <c r="E230" s="310">
        <v>4019080.2264635665</v>
      </c>
      <c r="F230" s="310">
        <v>255000</v>
      </c>
      <c r="G230" s="310">
        <v>0</v>
      </c>
      <c r="H230" s="310">
        <v>198000</v>
      </c>
      <c r="I230" s="310">
        <v>817000</v>
      </c>
      <c r="J230" s="310">
        <v>125000</v>
      </c>
      <c r="K230" s="310">
        <v>2000000</v>
      </c>
      <c r="L230" s="310">
        <v>1350000</v>
      </c>
      <c r="M230" s="310">
        <v>0</v>
      </c>
      <c r="N230" s="310">
        <v>0</v>
      </c>
      <c r="O230" s="310">
        <v>0</v>
      </c>
      <c r="P230" s="310">
        <v>8764080.2264635675</v>
      </c>
      <c r="R230" s="4"/>
      <c r="S230" s="4"/>
    </row>
    <row r="231" spans="1:19" ht="13">
      <c r="A231" s="489"/>
      <c r="B231" s="489"/>
      <c r="C231" s="6" t="s">
        <v>40</v>
      </c>
      <c r="D231" s="6" t="s">
        <v>353</v>
      </c>
      <c r="E231" s="310">
        <v>1025957.2397672394</v>
      </c>
      <c r="F231" s="310">
        <v>0</v>
      </c>
      <c r="G231" s="310">
        <v>0</v>
      </c>
      <c r="H231" s="310">
        <v>0</v>
      </c>
      <c r="I231" s="310">
        <v>0</v>
      </c>
      <c r="J231" s="310">
        <v>0</v>
      </c>
      <c r="K231" s="310">
        <v>0</v>
      </c>
      <c r="L231" s="310">
        <v>0</v>
      </c>
      <c r="M231" s="310">
        <v>0</v>
      </c>
      <c r="N231" s="310">
        <v>0</v>
      </c>
      <c r="O231" s="310">
        <v>0</v>
      </c>
      <c r="P231" s="310">
        <v>1025957.2397672394</v>
      </c>
      <c r="R231" s="4"/>
      <c r="S231" s="4"/>
    </row>
    <row r="232" spans="1:19" ht="13">
      <c r="A232" s="489"/>
      <c r="B232" s="489"/>
      <c r="C232" s="6" t="s">
        <v>40</v>
      </c>
      <c r="D232" s="6" t="s">
        <v>354</v>
      </c>
      <c r="E232" s="310">
        <v>20681520.364853561</v>
      </c>
      <c r="F232" s="310">
        <v>1044999.9999999999</v>
      </c>
      <c r="G232" s="310">
        <v>1150000</v>
      </c>
      <c r="H232" s="310">
        <v>1875000.0000000002</v>
      </c>
      <c r="I232" s="310">
        <v>0</v>
      </c>
      <c r="J232" s="310">
        <v>420000</v>
      </c>
      <c r="K232" s="310">
        <v>1800000</v>
      </c>
      <c r="L232" s="310">
        <v>2700000</v>
      </c>
      <c r="M232" s="310">
        <v>0</v>
      </c>
      <c r="N232" s="310">
        <v>0</v>
      </c>
      <c r="O232" s="310">
        <v>0</v>
      </c>
      <c r="P232" s="310">
        <v>29671520.364853561</v>
      </c>
      <c r="R232" s="4"/>
      <c r="S232" s="4"/>
    </row>
    <row r="233" spans="1:19" ht="13">
      <c r="A233" s="489"/>
      <c r="B233" s="489"/>
      <c r="C233" s="6" t="s">
        <v>40</v>
      </c>
      <c r="D233" s="6" t="s">
        <v>42</v>
      </c>
      <c r="E233" s="310">
        <v>4795468.6758442754</v>
      </c>
      <c r="F233" s="310">
        <v>1967270.5000000002</v>
      </c>
      <c r="G233" s="310">
        <v>6854834.5</v>
      </c>
      <c r="H233" s="310">
        <v>7975526.7920000013</v>
      </c>
      <c r="I233" s="310">
        <v>399000</v>
      </c>
      <c r="J233" s="310">
        <v>0</v>
      </c>
      <c r="K233" s="310">
        <v>0</v>
      </c>
      <c r="L233" s="310">
        <v>0</v>
      </c>
      <c r="M233" s="310">
        <v>0</v>
      </c>
      <c r="N233" s="310">
        <v>0</v>
      </c>
      <c r="O233" s="310">
        <v>0</v>
      </c>
      <c r="P233" s="310">
        <v>21992100.467844278</v>
      </c>
      <c r="R233" s="4"/>
      <c r="S233" s="4"/>
    </row>
    <row r="234" spans="1:19" ht="13">
      <c r="A234" s="489"/>
      <c r="B234" s="489"/>
      <c r="C234" s="6" t="s">
        <v>40</v>
      </c>
      <c r="D234" s="6" t="s">
        <v>43</v>
      </c>
      <c r="E234" s="310">
        <v>31299103.397657719</v>
      </c>
      <c r="F234" s="310">
        <v>860797.50000000012</v>
      </c>
      <c r="G234" s="310">
        <v>0</v>
      </c>
      <c r="H234" s="310">
        <v>0</v>
      </c>
      <c r="I234" s="310">
        <v>770319</v>
      </c>
      <c r="J234" s="310">
        <v>0</v>
      </c>
      <c r="K234" s="310">
        <v>0</v>
      </c>
      <c r="L234" s="310">
        <v>0</v>
      </c>
      <c r="M234" s="310">
        <v>0</v>
      </c>
      <c r="N234" s="310">
        <v>0</v>
      </c>
      <c r="O234" s="310">
        <v>0</v>
      </c>
      <c r="P234" s="310">
        <v>32930219.897657719</v>
      </c>
      <c r="R234" s="4"/>
      <c r="S234" s="4"/>
    </row>
    <row r="235" spans="1:19" ht="13">
      <c r="A235" s="489"/>
      <c r="B235" s="489"/>
      <c r="C235" s="6" t="s">
        <v>40</v>
      </c>
      <c r="D235" s="6" t="s">
        <v>412</v>
      </c>
      <c r="E235" s="310">
        <v>4520588.0300371237</v>
      </c>
      <c r="F235" s="310">
        <v>963000</v>
      </c>
      <c r="G235" s="310">
        <v>1772205.625</v>
      </c>
      <c r="H235" s="310">
        <v>2597390.625</v>
      </c>
      <c r="I235" s="310">
        <v>2394219.7999999998</v>
      </c>
      <c r="J235" s="310">
        <v>3727475</v>
      </c>
      <c r="K235" s="310">
        <v>2667890.0999999996</v>
      </c>
      <c r="L235" s="310">
        <v>2477890.0999999996</v>
      </c>
      <c r="M235" s="310">
        <v>1200000</v>
      </c>
      <c r="N235" s="310">
        <v>300000</v>
      </c>
      <c r="O235" s="310">
        <v>0</v>
      </c>
      <c r="P235" s="310">
        <v>22620659.280037127</v>
      </c>
      <c r="R235" s="4"/>
      <c r="S235" s="4"/>
    </row>
    <row r="236" spans="1:19" ht="13">
      <c r="A236" s="489"/>
      <c r="B236" s="489"/>
      <c r="C236" s="6" t="s">
        <v>40</v>
      </c>
      <c r="D236" s="6" t="s">
        <v>413</v>
      </c>
      <c r="E236" s="310">
        <v>0</v>
      </c>
      <c r="F236" s="310">
        <v>0</v>
      </c>
      <c r="G236" s="310">
        <v>0</v>
      </c>
      <c r="H236" s="310">
        <v>0</v>
      </c>
      <c r="I236" s="310">
        <v>0</v>
      </c>
      <c r="J236" s="310">
        <v>0</v>
      </c>
      <c r="K236" s="310">
        <v>0</v>
      </c>
      <c r="L236" s="310">
        <v>0</v>
      </c>
      <c r="M236" s="310">
        <v>0</v>
      </c>
      <c r="N236" s="310">
        <v>0</v>
      </c>
      <c r="O236" s="310">
        <v>0</v>
      </c>
      <c r="P236" s="310">
        <v>0</v>
      </c>
      <c r="R236" s="4"/>
      <c r="S236" s="4"/>
    </row>
    <row r="237" spans="1:19" ht="13">
      <c r="A237" s="489"/>
      <c r="B237" s="489"/>
      <c r="C237" s="6" t="s">
        <v>40</v>
      </c>
      <c r="D237" s="6" t="s">
        <v>414</v>
      </c>
      <c r="E237" s="310">
        <v>427030.26793727255</v>
      </c>
      <c r="F237" s="310">
        <v>0</v>
      </c>
      <c r="G237" s="310">
        <v>0</v>
      </c>
      <c r="H237" s="310">
        <v>0</v>
      </c>
      <c r="I237" s="310">
        <v>0</v>
      </c>
      <c r="J237" s="310">
        <v>0</v>
      </c>
      <c r="K237" s="310">
        <v>0</v>
      </c>
      <c r="L237" s="310">
        <v>0</v>
      </c>
      <c r="M237" s="310">
        <v>0</v>
      </c>
      <c r="N237" s="310">
        <v>0</v>
      </c>
      <c r="O237" s="310">
        <v>0</v>
      </c>
      <c r="P237" s="310">
        <v>427030.26793727255</v>
      </c>
      <c r="R237" s="4"/>
      <c r="S237" s="4"/>
    </row>
    <row r="238" spans="1:19" ht="13">
      <c r="A238" s="489"/>
      <c r="B238" s="489"/>
      <c r="C238" s="6" t="s">
        <v>40</v>
      </c>
      <c r="D238" s="6" t="s">
        <v>415</v>
      </c>
      <c r="E238" s="310">
        <v>12432.472078085004</v>
      </c>
      <c r="F238" s="310">
        <v>0</v>
      </c>
      <c r="G238" s="310">
        <v>0</v>
      </c>
      <c r="H238" s="310">
        <v>0</v>
      </c>
      <c r="I238" s="310">
        <v>0</v>
      </c>
      <c r="J238" s="310">
        <v>0</v>
      </c>
      <c r="K238" s="310">
        <v>0</v>
      </c>
      <c r="L238" s="310">
        <v>0</v>
      </c>
      <c r="M238" s="310">
        <v>0</v>
      </c>
      <c r="N238" s="310">
        <v>0</v>
      </c>
      <c r="O238" s="310">
        <v>0</v>
      </c>
      <c r="P238" s="310">
        <v>12432.472078085004</v>
      </c>
      <c r="R238" s="4"/>
      <c r="S238" s="4"/>
    </row>
    <row r="239" spans="1:19" ht="13">
      <c r="A239" s="489"/>
      <c r="B239" s="489"/>
      <c r="C239" s="6" t="s">
        <v>40</v>
      </c>
      <c r="D239" s="6" t="s">
        <v>416</v>
      </c>
      <c r="E239" s="310">
        <v>0</v>
      </c>
      <c r="F239" s="310">
        <v>371902.5</v>
      </c>
      <c r="G239" s="310">
        <v>0</v>
      </c>
      <c r="H239" s="310">
        <v>0</v>
      </c>
      <c r="I239" s="310">
        <v>0</v>
      </c>
      <c r="J239" s="310">
        <v>0</v>
      </c>
      <c r="K239" s="310">
        <v>0</v>
      </c>
      <c r="L239" s="310">
        <v>0</v>
      </c>
      <c r="M239" s="310">
        <v>0</v>
      </c>
      <c r="N239" s="310">
        <v>0</v>
      </c>
      <c r="O239" s="310">
        <v>0</v>
      </c>
      <c r="P239" s="310">
        <v>371902.5</v>
      </c>
      <c r="R239" s="4"/>
      <c r="S239" s="4"/>
    </row>
    <row r="240" spans="1:19" ht="13">
      <c r="A240" s="489"/>
      <c r="B240" s="489"/>
      <c r="C240" s="6" t="s">
        <v>40</v>
      </c>
      <c r="D240" s="6" t="s">
        <v>417</v>
      </c>
      <c r="E240" s="310">
        <v>301250.90822897258</v>
      </c>
      <c r="F240" s="310">
        <v>0</v>
      </c>
      <c r="G240" s="310">
        <v>0</v>
      </c>
      <c r="H240" s="310">
        <v>0</v>
      </c>
      <c r="I240" s="310">
        <v>0</v>
      </c>
      <c r="J240" s="310">
        <v>0</v>
      </c>
      <c r="K240" s="310">
        <v>0</v>
      </c>
      <c r="L240" s="310">
        <v>0</v>
      </c>
      <c r="M240" s="310">
        <v>0</v>
      </c>
      <c r="N240" s="310">
        <v>0</v>
      </c>
      <c r="O240" s="310">
        <v>0</v>
      </c>
      <c r="P240" s="310">
        <v>301250.90822897258</v>
      </c>
      <c r="R240" s="4"/>
      <c r="S240" s="4"/>
    </row>
    <row r="241" spans="1:19" ht="13">
      <c r="A241" s="489"/>
      <c r="B241" s="489"/>
      <c r="C241" s="6" t="s">
        <v>40</v>
      </c>
      <c r="D241" s="6" t="s">
        <v>418</v>
      </c>
      <c r="E241" s="310">
        <v>752152.44792720745</v>
      </c>
      <c r="F241" s="310">
        <v>0</v>
      </c>
      <c r="G241" s="310">
        <v>0</v>
      </c>
      <c r="H241" s="310">
        <v>0</v>
      </c>
      <c r="I241" s="310">
        <v>0</v>
      </c>
      <c r="J241" s="310">
        <v>0</v>
      </c>
      <c r="K241" s="310">
        <v>0</v>
      </c>
      <c r="L241" s="310">
        <v>0</v>
      </c>
      <c r="M241" s="310">
        <v>0</v>
      </c>
      <c r="N241" s="310">
        <v>0</v>
      </c>
      <c r="O241" s="310">
        <v>0</v>
      </c>
      <c r="P241" s="310">
        <v>752152.44792720745</v>
      </c>
      <c r="R241" s="4"/>
      <c r="S241" s="4"/>
    </row>
    <row r="242" spans="1:19" ht="13">
      <c r="A242" s="489"/>
      <c r="B242" s="489"/>
      <c r="C242" s="6" t="s">
        <v>40</v>
      </c>
      <c r="D242" s="6" t="s">
        <v>355</v>
      </c>
      <c r="E242" s="310">
        <v>231241.43458228564</v>
      </c>
      <c r="F242" s="310">
        <v>0</v>
      </c>
      <c r="G242" s="310">
        <v>0</v>
      </c>
      <c r="H242" s="310">
        <v>0</v>
      </c>
      <c r="I242" s="310">
        <v>0</v>
      </c>
      <c r="J242" s="310">
        <v>0</v>
      </c>
      <c r="K242" s="310">
        <v>0</v>
      </c>
      <c r="L242" s="310">
        <v>0</v>
      </c>
      <c r="M242" s="310">
        <v>0</v>
      </c>
      <c r="N242" s="310">
        <v>0</v>
      </c>
      <c r="O242" s="310">
        <v>0</v>
      </c>
      <c r="P242" s="310">
        <v>231241.43458228564</v>
      </c>
      <c r="R242" s="4"/>
      <c r="S242" s="4"/>
    </row>
    <row r="243" spans="1:19" ht="13">
      <c r="A243" s="489"/>
      <c r="B243" s="489"/>
      <c r="C243" s="6" t="s">
        <v>40</v>
      </c>
      <c r="D243" s="6" t="s">
        <v>741</v>
      </c>
      <c r="E243" s="310">
        <v>0</v>
      </c>
      <c r="F243" s="310">
        <v>40500</v>
      </c>
      <c r="G243" s="310">
        <v>450000</v>
      </c>
      <c r="H243" s="310">
        <v>1254375</v>
      </c>
      <c r="I243" s="310">
        <v>3541875</v>
      </c>
      <c r="J243" s="310">
        <v>4160625</v>
      </c>
      <c r="K243" s="310">
        <v>6025717.5</v>
      </c>
      <c r="L243" s="310">
        <v>431291.25</v>
      </c>
      <c r="M243" s="310">
        <v>0</v>
      </c>
      <c r="N243" s="310">
        <v>0</v>
      </c>
      <c r="O243" s="310">
        <v>0</v>
      </c>
      <c r="P243" s="310">
        <v>15904383.75</v>
      </c>
      <c r="R243" s="4"/>
      <c r="S243" s="4"/>
    </row>
    <row r="244" spans="1:19" ht="13">
      <c r="A244" s="489"/>
      <c r="B244" s="489"/>
      <c r="C244" s="6" t="s">
        <v>40</v>
      </c>
      <c r="D244" s="23"/>
      <c r="E244" s="310">
        <v>0</v>
      </c>
      <c r="F244" s="310">
        <v>0</v>
      </c>
      <c r="G244" s="310">
        <v>0</v>
      </c>
      <c r="H244" s="310">
        <v>0</v>
      </c>
      <c r="I244" s="310">
        <v>0</v>
      </c>
      <c r="J244" s="310">
        <v>0</v>
      </c>
      <c r="K244" s="310">
        <v>0</v>
      </c>
      <c r="L244" s="310">
        <v>0</v>
      </c>
      <c r="M244" s="310">
        <v>0</v>
      </c>
      <c r="N244" s="310">
        <v>0</v>
      </c>
      <c r="O244" s="310">
        <v>0</v>
      </c>
      <c r="P244" s="310">
        <v>0</v>
      </c>
      <c r="R244" s="4"/>
      <c r="S244" s="4"/>
    </row>
    <row r="245" spans="1:19" ht="13">
      <c r="A245" s="489"/>
      <c r="B245" s="489"/>
      <c r="C245" s="6" t="s">
        <v>40</v>
      </c>
      <c r="D245" s="23"/>
      <c r="E245" s="310">
        <v>0</v>
      </c>
      <c r="F245" s="310">
        <v>0</v>
      </c>
      <c r="G245" s="310">
        <v>0</v>
      </c>
      <c r="H245" s="310">
        <v>0</v>
      </c>
      <c r="I245" s="310">
        <v>0</v>
      </c>
      <c r="J245" s="310">
        <v>0</v>
      </c>
      <c r="K245" s="310">
        <v>0</v>
      </c>
      <c r="L245" s="310">
        <v>0</v>
      </c>
      <c r="M245" s="310">
        <v>0</v>
      </c>
      <c r="N245" s="310">
        <v>0</v>
      </c>
      <c r="O245" s="310">
        <v>0</v>
      </c>
      <c r="P245" s="310">
        <v>0</v>
      </c>
      <c r="R245" s="4"/>
      <c r="S245" s="4"/>
    </row>
    <row r="246" spans="1:19" ht="13">
      <c r="A246" s="489"/>
      <c r="B246" s="489"/>
      <c r="C246" s="6" t="s">
        <v>40</v>
      </c>
      <c r="D246" s="23"/>
      <c r="E246" s="310">
        <v>0</v>
      </c>
      <c r="F246" s="310">
        <v>0</v>
      </c>
      <c r="G246" s="310">
        <v>0</v>
      </c>
      <c r="H246" s="310">
        <v>0</v>
      </c>
      <c r="I246" s="310">
        <v>0</v>
      </c>
      <c r="J246" s="310">
        <v>0</v>
      </c>
      <c r="K246" s="310">
        <v>0</v>
      </c>
      <c r="L246" s="310">
        <v>0</v>
      </c>
      <c r="M246" s="310">
        <v>0</v>
      </c>
      <c r="N246" s="310">
        <v>0</v>
      </c>
      <c r="O246" s="310">
        <v>0</v>
      </c>
      <c r="P246" s="310">
        <v>0</v>
      </c>
      <c r="R246" s="4"/>
      <c r="S246" s="4"/>
    </row>
    <row r="247" spans="1:19" ht="13">
      <c r="A247" s="489"/>
      <c r="B247" s="489"/>
      <c r="C247" s="6" t="s">
        <v>40</v>
      </c>
      <c r="D247" s="23"/>
      <c r="E247" s="310">
        <v>0</v>
      </c>
      <c r="F247" s="310">
        <v>0</v>
      </c>
      <c r="G247" s="310">
        <v>0</v>
      </c>
      <c r="H247" s="310">
        <v>0</v>
      </c>
      <c r="I247" s="310">
        <v>0</v>
      </c>
      <c r="J247" s="310">
        <v>0</v>
      </c>
      <c r="K247" s="310">
        <v>0</v>
      </c>
      <c r="L247" s="310">
        <v>0</v>
      </c>
      <c r="M247" s="310">
        <v>0</v>
      </c>
      <c r="N247" s="310">
        <v>0</v>
      </c>
      <c r="O247" s="310">
        <v>0</v>
      </c>
      <c r="P247" s="310">
        <v>0</v>
      </c>
      <c r="R247" s="4"/>
      <c r="S247" s="4"/>
    </row>
    <row r="248" spans="1:19" ht="13">
      <c r="A248" s="489"/>
      <c r="B248" s="489"/>
      <c r="C248" s="6" t="s">
        <v>40</v>
      </c>
      <c r="D248" s="23"/>
      <c r="E248" s="310">
        <v>0</v>
      </c>
      <c r="F248" s="310">
        <v>0</v>
      </c>
      <c r="G248" s="310">
        <v>0</v>
      </c>
      <c r="H248" s="310">
        <v>0</v>
      </c>
      <c r="I248" s="310">
        <v>0</v>
      </c>
      <c r="J248" s="310">
        <v>0</v>
      </c>
      <c r="K248" s="310">
        <v>0</v>
      </c>
      <c r="L248" s="310">
        <v>0</v>
      </c>
      <c r="M248" s="310">
        <v>0</v>
      </c>
      <c r="N248" s="310">
        <v>0</v>
      </c>
      <c r="O248" s="310">
        <v>0</v>
      </c>
      <c r="P248" s="310">
        <v>0</v>
      </c>
      <c r="R248" s="4"/>
      <c r="S248" s="4"/>
    </row>
    <row r="249" spans="1:19" ht="13">
      <c r="A249" s="489"/>
      <c r="B249" s="489"/>
      <c r="C249" s="6" t="s">
        <v>40</v>
      </c>
      <c r="D249" s="23"/>
      <c r="E249" s="310">
        <v>0</v>
      </c>
      <c r="F249" s="310">
        <v>0</v>
      </c>
      <c r="G249" s="310">
        <v>0</v>
      </c>
      <c r="H249" s="310">
        <v>0</v>
      </c>
      <c r="I249" s="310">
        <v>0</v>
      </c>
      <c r="J249" s="310">
        <v>0</v>
      </c>
      <c r="K249" s="310">
        <v>0</v>
      </c>
      <c r="L249" s="310">
        <v>0</v>
      </c>
      <c r="M249" s="310">
        <v>0</v>
      </c>
      <c r="N249" s="310">
        <v>0</v>
      </c>
      <c r="O249" s="310">
        <v>0</v>
      </c>
      <c r="P249" s="310">
        <v>0</v>
      </c>
      <c r="R249" s="4"/>
      <c r="S249" s="4"/>
    </row>
    <row r="250" spans="1:19" ht="13">
      <c r="A250" s="489"/>
      <c r="B250" s="489"/>
      <c r="C250" s="6" t="s">
        <v>40</v>
      </c>
      <c r="D250" s="23"/>
      <c r="E250" s="310">
        <v>0</v>
      </c>
      <c r="F250" s="310">
        <v>0</v>
      </c>
      <c r="G250" s="310">
        <v>0</v>
      </c>
      <c r="H250" s="310">
        <v>0</v>
      </c>
      <c r="I250" s="310">
        <v>0</v>
      </c>
      <c r="J250" s="310">
        <v>0</v>
      </c>
      <c r="K250" s="310">
        <v>0</v>
      </c>
      <c r="L250" s="310">
        <v>0</v>
      </c>
      <c r="M250" s="310">
        <v>0</v>
      </c>
      <c r="N250" s="310">
        <v>0</v>
      </c>
      <c r="O250" s="310">
        <v>0</v>
      </c>
      <c r="P250" s="310">
        <v>0</v>
      </c>
      <c r="R250" s="4"/>
      <c r="S250" s="4"/>
    </row>
    <row r="251" spans="1:19" ht="13">
      <c r="A251" s="489"/>
      <c r="B251" s="489"/>
      <c r="C251" s="6" t="s">
        <v>40</v>
      </c>
      <c r="D251" s="23"/>
      <c r="E251" s="310">
        <v>0</v>
      </c>
      <c r="F251" s="310">
        <v>0</v>
      </c>
      <c r="G251" s="310">
        <v>0</v>
      </c>
      <c r="H251" s="310">
        <v>0</v>
      </c>
      <c r="I251" s="310">
        <v>0</v>
      </c>
      <c r="J251" s="310">
        <v>0</v>
      </c>
      <c r="K251" s="310">
        <v>0</v>
      </c>
      <c r="L251" s="310">
        <v>0</v>
      </c>
      <c r="M251" s="310">
        <v>0</v>
      </c>
      <c r="N251" s="310">
        <v>0</v>
      </c>
      <c r="O251" s="310">
        <v>0</v>
      </c>
      <c r="P251" s="310">
        <v>0</v>
      </c>
      <c r="R251" s="4"/>
      <c r="S251" s="4"/>
    </row>
    <row r="252" spans="1:19" ht="13">
      <c r="A252" s="489"/>
      <c r="B252" s="489"/>
      <c r="C252" s="6" t="s">
        <v>40</v>
      </c>
      <c r="D252" s="23"/>
      <c r="E252" s="310">
        <v>0</v>
      </c>
      <c r="F252" s="310">
        <v>0</v>
      </c>
      <c r="G252" s="310">
        <v>0</v>
      </c>
      <c r="H252" s="310">
        <v>0</v>
      </c>
      <c r="I252" s="310">
        <v>0</v>
      </c>
      <c r="J252" s="310">
        <v>0</v>
      </c>
      <c r="K252" s="310">
        <v>0</v>
      </c>
      <c r="L252" s="310">
        <v>0</v>
      </c>
      <c r="M252" s="310">
        <v>0</v>
      </c>
      <c r="N252" s="310">
        <v>0</v>
      </c>
      <c r="O252" s="310">
        <v>0</v>
      </c>
      <c r="P252" s="310">
        <v>0</v>
      </c>
      <c r="R252" s="4"/>
      <c r="S252" s="4"/>
    </row>
    <row r="253" spans="1:19" ht="13">
      <c r="A253" s="489"/>
      <c r="B253" s="489"/>
      <c r="C253" s="6" t="s">
        <v>40</v>
      </c>
      <c r="D253" s="23"/>
      <c r="E253" s="310">
        <v>0</v>
      </c>
      <c r="F253" s="310">
        <v>0</v>
      </c>
      <c r="G253" s="310">
        <v>0</v>
      </c>
      <c r="H253" s="310">
        <v>0</v>
      </c>
      <c r="I253" s="310">
        <v>0</v>
      </c>
      <c r="J253" s="310">
        <v>0</v>
      </c>
      <c r="K253" s="310">
        <v>0</v>
      </c>
      <c r="L253" s="310">
        <v>0</v>
      </c>
      <c r="M253" s="310">
        <v>0</v>
      </c>
      <c r="N253" s="310">
        <v>0</v>
      </c>
      <c r="O253" s="310">
        <v>0</v>
      </c>
      <c r="P253" s="310">
        <v>0</v>
      </c>
      <c r="R253" s="4"/>
      <c r="S253" s="4"/>
    </row>
    <row r="254" spans="1:19" ht="13">
      <c r="A254" s="489"/>
      <c r="B254" s="489"/>
      <c r="C254" s="6" t="s">
        <v>40</v>
      </c>
      <c r="D254" s="23"/>
      <c r="E254" s="310">
        <v>0</v>
      </c>
      <c r="F254" s="310">
        <v>0</v>
      </c>
      <c r="G254" s="310">
        <v>0</v>
      </c>
      <c r="H254" s="310">
        <v>0</v>
      </c>
      <c r="I254" s="310">
        <v>0</v>
      </c>
      <c r="J254" s="310">
        <v>0</v>
      </c>
      <c r="K254" s="310">
        <v>0</v>
      </c>
      <c r="L254" s="310">
        <v>0</v>
      </c>
      <c r="M254" s="310">
        <v>0</v>
      </c>
      <c r="N254" s="310">
        <v>0</v>
      </c>
      <c r="O254" s="310">
        <v>0</v>
      </c>
      <c r="P254" s="310">
        <v>0</v>
      </c>
      <c r="R254" s="4"/>
      <c r="S254" s="4"/>
    </row>
    <row r="255" spans="1:19" ht="13">
      <c r="A255" s="489"/>
      <c r="B255" s="489"/>
      <c r="C255" s="6" t="s">
        <v>40</v>
      </c>
      <c r="D255" s="23"/>
      <c r="E255" s="310">
        <v>0</v>
      </c>
      <c r="F255" s="310">
        <v>0</v>
      </c>
      <c r="G255" s="310">
        <v>0</v>
      </c>
      <c r="H255" s="310">
        <v>0</v>
      </c>
      <c r="I255" s="310">
        <v>0</v>
      </c>
      <c r="J255" s="310">
        <v>0</v>
      </c>
      <c r="K255" s="310">
        <v>0</v>
      </c>
      <c r="L255" s="310">
        <v>0</v>
      </c>
      <c r="M255" s="310">
        <v>0</v>
      </c>
      <c r="N255" s="310">
        <v>0</v>
      </c>
      <c r="O255" s="310">
        <v>0</v>
      </c>
      <c r="P255" s="310">
        <v>0</v>
      </c>
      <c r="R255" s="4"/>
      <c r="S255" s="4"/>
    </row>
    <row r="256" spans="1:19" ht="13">
      <c r="A256" s="489"/>
      <c r="B256" s="489"/>
      <c r="C256" s="6" t="s">
        <v>40</v>
      </c>
      <c r="D256" s="23"/>
      <c r="E256" s="310">
        <v>0</v>
      </c>
      <c r="F256" s="310">
        <v>0</v>
      </c>
      <c r="G256" s="310">
        <v>0</v>
      </c>
      <c r="H256" s="310">
        <v>0</v>
      </c>
      <c r="I256" s="310">
        <v>0</v>
      </c>
      <c r="J256" s="310">
        <v>0</v>
      </c>
      <c r="K256" s="310">
        <v>0</v>
      </c>
      <c r="L256" s="310">
        <v>0</v>
      </c>
      <c r="M256" s="310">
        <v>0</v>
      </c>
      <c r="N256" s="310">
        <v>0</v>
      </c>
      <c r="O256" s="310">
        <v>0</v>
      </c>
      <c r="P256" s="310">
        <v>0</v>
      </c>
      <c r="R256" s="4"/>
      <c r="S256" s="4"/>
    </row>
    <row r="257" spans="1:19" ht="13">
      <c r="A257" s="489"/>
      <c r="B257" s="489"/>
      <c r="C257" s="6" t="s">
        <v>40</v>
      </c>
      <c r="D257" s="23"/>
      <c r="E257" s="310">
        <v>0</v>
      </c>
      <c r="F257" s="310">
        <v>0</v>
      </c>
      <c r="G257" s="310">
        <v>0</v>
      </c>
      <c r="H257" s="310">
        <v>0</v>
      </c>
      <c r="I257" s="310">
        <v>0</v>
      </c>
      <c r="J257" s="310">
        <v>0</v>
      </c>
      <c r="K257" s="310">
        <v>0</v>
      </c>
      <c r="L257" s="310">
        <v>0</v>
      </c>
      <c r="M257" s="310">
        <v>0</v>
      </c>
      <c r="N257" s="310">
        <v>0</v>
      </c>
      <c r="O257" s="310">
        <v>0</v>
      </c>
      <c r="P257" s="310">
        <v>0</v>
      </c>
      <c r="R257" s="4"/>
      <c r="S257" s="4"/>
    </row>
    <row r="258" spans="1:19" ht="13">
      <c r="A258" s="489"/>
      <c r="B258" s="489"/>
      <c r="C258" s="6" t="s">
        <v>40</v>
      </c>
      <c r="D258" s="23"/>
      <c r="E258" s="310">
        <v>0</v>
      </c>
      <c r="F258" s="310">
        <v>0</v>
      </c>
      <c r="G258" s="310">
        <v>0</v>
      </c>
      <c r="H258" s="310">
        <v>0</v>
      </c>
      <c r="I258" s="310">
        <v>0</v>
      </c>
      <c r="J258" s="310">
        <v>0</v>
      </c>
      <c r="K258" s="310">
        <v>0</v>
      </c>
      <c r="L258" s="310">
        <v>0</v>
      </c>
      <c r="M258" s="310">
        <v>0</v>
      </c>
      <c r="N258" s="310">
        <v>0</v>
      </c>
      <c r="O258" s="310">
        <v>0</v>
      </c>
      <c r="P258" s="310">
        <v>0</v>
      </c>
      <c r="R258" s="4"/>
      <c r="S258" s="4"/>
    </row>
    <row r="259" spans="1:19" ht="13">
      <c r="A259" s="489"/>
      <c r="B259" s="489"/>
      <c r="C259" s="6" t="s">
        <v>40</v>
      </c>
      <c r="D259" s="23"/>
      <c r="E259" s="310">
        <v>0</v>
      </c>
      <c r="F259" s="310">
        <v>0</v>
      </c>
      <c r="G259" s="310">
        <v>0</v>
      </c>
      <c r="H259" s="310">
        <v>0</v>
      </c>
      <c r="I259" s="310">
        <v>0</v>
      </c>
      <c r="J259" s="310">
        <v>0</v>
      </c>
      <c r="K259" s="310">
        <v>0</v>
      </c>
      <c r="L259" s="310">
        <v>0</v>
      </c>
      <c r="M259" s="310">
        <v>0</v>
      </c>
      <c r="N259" s="310">
        <v>0</v>
      </c>
      <c r="O259" s="310">
        <v>0</v>
      </c>
      <c r="P259" s="310">
        <v>0</v>
      </c>
      <c r="R259" s="4"/>
      <c r="S259" s="4"/>
    </row>
    <row r="260" spans="1:19" ht="13">
      <c r="A260" s="489"/>
      <c r="B260" s="489"/>
      <c r="C260" s="6"/>
      <c r="D260" s="6"/>
      <c r="E260" s="311"/>
      <c r="F260" s="311"/>
      <c r="G260" s="311"/>
      <c r="H260" s="311"/>
      <c r="I260" s="311"/>
      <c r="J260" s="311"/>
      <c r="K260" s="311"/>
      <c r="L260" s="311"/>
      <c r="M260" s="311"/>
      <c r="N260" s="311"/>
      <c r="O260" s="311"/>
      <c r="P260" s="311"/>
      <c r="R260" s="4"/>
      <c r="S260" s="4"/>
    </row>
    <row r="261" spans="1:19" ht="13">
      <c r="A261" s="489"/>
      <c r="B261" s="489"/>
      <c r="C261" s="9" t="s">
        <v>2</v>
      </c>
      <c r="D261" s="9"/>
      <c r="E261" s="310">
        <v>569199397.56534469</v>
      </c>
      <c r="F261" s="310">
        <v>257430731.35740039</v>
      </c>
      <c r="G261" s="310">
        <v>235095142.0184274</v>
      </c>
      <c r="H261" s="310">
        <v>189113039.74672058</v>
      </c>
      <c r="I261" s="310">
        <v>198038279.49602103</v>
      </c>
      <c r="J261" s="310">
        <v>186663290.93141842</v>
      </c>
      <c r="K261" s="310">
        <v>287655273.69716179</v>
      </c>
      <c r="L261" s="310">
        <v>233179998.50955385</v>
      </c>
      <c r="M261" s="310">
        <v>370998051.6884625</v>
      </c>
      <c r="N261" s="310">
        <v>370930303.8907277</v>
      </c>
      <c r="O261" s="310">
        <v>343997503.43073416</v>
      </c>
      <c r="P261" s="310">
        <v>3242301012.3319721</v>
      </c>
      <c r="R261" s="4"/>
      <c r="S261" s="4"/>
    </row>
    <row r="262" spans="1:19" ht="13">
      <c r="A262" s="489"/>
      <c r="B262" s="489"/>
      <c r="C262" s="2"/>
      <c r="D262" s="2"/>
      <c r="E262" s="13"/>
      <c r="F262" s="13"/>
      <c r="G262" s="13"/>
      <c r="H262" s="13"/>
      <c r="I262" s="13"/>
      <c r="J262" s="13"/>
      <c r="K262" s="13"/>
      <c r="L262" s="13"/>
      <c r="M262" s="13"/>
      <c r="N262" s="13"/>
      <c r="O262" s="13"/>
      <c r="P262" s="13"/>
    </row>
    <row r="263" spans="1:19" ht="13">
      <c r="A263" s="489"/>
      <c r="B263" s="489"/>
      <c r="C263" s="2"/>
      <c r="D263" s="2"/>
      <c r="E263" s="324"/>
      <c r="F263" s="2"/>
      <c r="G263" s="2"/>
      <c r="H263" s="2"/>
      <c r="I263" s="2"/>
      <c r="J263" s="2"/>
      <c r="K263" s="2"/>
      <c r="L263" s="2"/>
      <c r="M263" s="2"/>
      <c r="N263" s="2"/>
      <c r="O263" s="2"/>
      <c r="P263" s="2"/>
    </row>
    <row r="264" spans="1:19" ht="13">
      <c r="A264" s="489"/>
      <c r="B264" s="489"/>
      <c r="C264" s="2"/>
      <c r="D264" s="2"/>
      <c r="E264" s="2"/>
      <c r="F264" s="2"/>
      <c r="G264" s="2"/>
      <c r="H264" s="2"/>
      <c r="I264" s="2"/>
      <c r="J264" s="2"/>
      <c r="K264" s="2"/>
      <c r="L264" s="2"/>
      <c r="M264" s="2"/>
      <c r="N264" s="2"/>
      <c r="O264" s="2"/>
      <c r="P264" s="2"/>
    </row>
    <row r="265" spans="1:19" ht="13">
      <c r="A265" s="489"/>
      <c r="B265" s="489"/>
      <c r="C265" s="2"/>
      <c r="D265" s="2"/>
      <c r="E265" s="2"/>
      <c r="F265" s="2"/>
      <c r="G265" s="2"/>
      <c r="H265" s="2"/>
      <c r="I265" s="2"/>
      <c r="J265" s="2"/>
      <c r="K265" s="2"/>
      <c r="L265" s="2"/>
      <c r="M265" s="2"/>
      <c r="N265" s="2"/>
      <c r="O265" s="2"/>
      <c r="P265" s="2"/>
    </row>
    <row r="266" spans="1:19" ht="13">
      <c r="A266" s="489"/>
      <c r="B266" s="489"/>
      <c r="C266" s="2"/>
      <c r="D266" s="2"/>
      <c r="E266" s="2"/>
      <c r="F266" s="2"/>
      <c r="G266" s="2"/>
      <c r="H266" s="2"/>
      <c r="I266" s="2"/>
      <c r="J266" s="2"/>
      <c r="K266" s="2"/>
      <c r="L266" s="2"/>
      <c r="M266" s="2"/>
      <c r="N266" s="2"/>
      <c r="O266" s="2"/>
      <c r="P266" s="2"/>
    </row>
    <row r="267" spans="1:19" ht="13">
      <c r="A267" s="489"/>
      <c r="B267" s="489"/>
      <c r="C267" s="2"/>
      <c r="D267" s="2"/>
      <c r="E267" s="2"/>
      <c r="F267" s="2"/>
      <c r="G267" s="2"/>
      <c r="H267" s="2"/>
      <c r="I267" s="2"/>
      <c r="J267" s="2"/>
      <c r="K267" s="2"/>
      <c r="L267" s="2"/>
      <c r="M267" s="2"/>
      <c r="N267" s="2"/>
      <c r="O267" s="2"/>
      <c r="P267" s="2"/>
    </row>
    <row r="268" spans="1:19" ht="13">
      <c r="A268" s="489"/>
      <c r="B268" s="489"/>
      <c r="C268" s="2"/>
      <c r="D268" s="2"/>
      <c r="E268" s="2"/>
      <c r="F268" s="2"/>
      <c r="G268" s="2"/>
      <c r="H268" s="2"/>
      <c r="I268" s="2"/>
      <c r="J268" s="2"/>
      <c r="K268" s="2"/>
      <c r="L268" s="2"/>
      <c r="M268" s="2"/>
      <c r="N268" s="2"/>
      <c r="O268" s="2"/>
      <c r="P268" s="2"/>
    </row>
    <row r="269" spans="1:19" ht="13">
      <c r="A269" s="489"/>
      <c r="B269" s="489"/>
      <c r="C269" s="2"/>
      <c r="D269" s="2"/>
      <c r="E269" s="2"/>
      <c r="F269" s="2"/>
      <c r="G269" s="2"/>
      <c r="H269" s="2"/>
      <c r="I269" s="2"/>
      <c r="J269" s="2"/>
      <c r="K269" s="2"/>
      <c r="L269" s="2"/>
      <c r="M269" s="2"/>
      <c r="N269" s="2"/>
      <c r="O269" s="2"/>
      <c r="P269" s="2"/>
    </row>
    <row r="270" spans="1:19">
      <c r="C270" s="3"/>
      <c r="D270" s="3"/>
    </row>
  </sheetData>
  <pageMargins left="0.59055118110236227" right="0.19685039370078741" top="0.78740157480314965" bottom="0.78740157480314965" header="0.51181102362204722" footer="0.51181102362204722"/>
  <pageSetup paperSize="8" scale="85" fitToHeight="5" orientation="landscape" r:id="rId1"/>
  <headerFooter>
    <oddHeader>&amp;L&amp;"Calibri,Regular"&amp;24Auckland Council Development Contributions Cost Allocation Model</oddHeader>
    <oddFooter>&amp;L&amp;F&amp;C&amp;A&amp;RPage &amp;P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2DDF2-CA71-43D7-B406-B7E6DD1E2EFC}">
  <sheetPr codeName="Sheet35">
    <tabColor rgb="FF00B050"/>
    <pageSetUpPr fitToPage="1"/>
  </sheetPr>
  <dimension ref="A1:AI2087"/>
  <sheetViews>
    <sheetView workbookViewId="0"/>
  </sheetViews>
  <sheetFormatPr defaultRowHeight="12.5"/>
  <cols>
    <col min="1" max="1" width="13.453125" customWidth="1"/>
    <col min="2" max="2" width="13" customWidth="1"/>
    <col min="4" max="4" width="18.54296875" customWidth="1"/>
    <col min="5" max="5" width="14.453125" customWidth="1"/>
    <col min="7" max="7" width="16.453125" customWidth="1"/>
    <col min="19" max="19" width="12.54296875" customWidth="1"/>
    <col min="20" max="20" width="18.54296875" customWidth="1"/>
    <col min="21" max="21" width="9.453125" style="68"/>
    <col min="22" max="22" width="12.54296875" customWidth="1"/>
    <col min="23" max="23" width="16.453125" customWidth="1"/>
    <col min="24" max="24" width="9.453125" style="68"/>
    <col min="25" max="25" width="34.453125" style="68" customWidth="1"/>
    <col min="26" max="26" width="9.453125" style="68"/>
    <col min="27" max="32" width="12.453125" customWidth="1"/>
  </cols>
  <sheetData>
    <row r="1" spans="1:34" ht="23">
      <c r="A1" s="329" t="s">
        <v>7018</v>
      </c>
      <c r="AA1">
        <v>2</v>
      </c>
      <c r="AB1">
        <v>3</v>
      </c>
      <c r="AC1">
        <v>4</v>
      </c>
    </row>
    <row r="2" spans="1:34" ht="46">
      <c r="A2" s="48" t="s">
        <v>2018</v>
      </c>
      <c r="B2" s="48" t="s">
        <v>2019</v>
      </c>
      <c r="C2" s="48" t="s">
        <v>2020</v>
      </c>
      <c r="D2" s="48" t="s">
        <v>2021</v>
      </c>
      <c r="E2" s="48" t="s">
        <v>2022</v>
      </c>
      <c r="F2" s="49" t="s">
        <v>2023</v>
      </c>
      <c r="G2" s="48" t="s">
        <v>14</v>
      </c>
      <c r="H2" s="49" t="s">
        <v>2024</v>
      </c>
      <c r="I2" s="50" t="s">
        <v>2010</v>
      </c>
      <c r="J2" s="51" t="s">
        <v>2025</v>
      </c>
      <c r="K2" s="51" t="s">
        <v>2026</v>
      </c>
      <c r="L2" s="52" t="s">
        <v>2027</v>
      </c>
      <c r="M2" s="52" t="s">
        <v>53</v>
      </c>
      <c r="N2" s="53" t="s">
        <v>2028</v>
      </c>
      <c r="O2" s="53" t="s">
        <v>2029</v>
      </c>
      <c r="P2" s="54" t="s">
        <v>2030</v>
      </c>
      <c r="Q2" s="54" t="s">
        <v>2031</v>
      </c>
      <c r="R2" s="54"/>
      <c r="S2" s="55" t="s">
        <v>2032</v>
      </c>
      <c r="T2" s="55" t="s">
        <v>2033</v>
      </c>
      <c r="U2" s="55"/>
      <c r="V2" s="56" t="s">
        <v>2034</v>
      </c>
      <c r="W2" s="56" t="s">
        <v>2035</v>
      </c>
      <c r="X2" s="56" t="s">
        <v>7078</v>
      </c>
      <c r="Y2" s="57" t="s">
        <v>2636</v>
      </c>
      <c r="Z2" s="57" t="s">
        <v>2013</v>
      </c>
      <c r="AA2" s="82">
        <v>2019</v>
      </c>
      <c r="AB2" s="82">
        <v>2020</v>
      </c>
      <c r="AC2" s="82">
        <v>2021</v>
      </c>
      <c r="AD2" s="82" t="s">
        <v>13</v>
      </c>
      <c r="AE2" s="82" t="s">
        <v>2625</v>
      </c>
      <c r="AF2" s="82"/>
      <c r="AG2" t="s">
        <v>279</v>
      </c>
      <c r="AH2" t="s">
        <v>279</v>
      </c>
    </row>
    <row r="3" spans="1:34">
      <c r="A3" s="239"/>
      <c r="B3" s="244" t="s">
        <v>2637</v>
      </c>
      <c r="C3" s="239"/>
      <c r="D3" s="239"/>
      <c r="E3" s="239" t="s">
        <v>2637</v>
      </c>
      <c r="F3" s="240"/>
      <c r="G3" s="239" t="s">
        <v>2637</v>
      </c>
      <c r="H3" s="240" t="s">
        <v>2638</v>
      </c>
      <c r="I3" s="239"/>
      <c r="J3" s="239"/>
      <c r="K3" s="239"/>
      <c r="L3" s="239" t="s">
        <v>2639</v>
      </c>
      <c r="M3" s="239"/>
      <c r="N3" s="239" t="s">
        <v>2639</v>
      </c>
      <c r="O3" s="239" t="s">
        <v>2639</v>
      </c>
      <c r="P3" s="239" t="s">
        <v>2639</v>
      </c>
      <c r="Q3" s="239" t="s">
        <v>2639</v>
      </c>
      <c r="R3" s="239"/>
      <c r="S3" s="239" t="s">
        <v>2639</v>
      </c>
      <c r="T3" s="239" t="s">
        <v>2639</v>
      </c>
      <c r="U3" s="239"/>
      <c r="V3" s="239" t="s">
        <v>2639</v>
      </c>
      <c r="W3" s="239" t="s">
        <v>2639</v>
      </c>
      <c r="X3" s="241">
        <v>1</v>
      </c>
      <c r="Y3" s="58" t="s">
        <v>6860</v>
      </c>
      <c r="Z3" s="58" t="s">
        <v>7189</v>
      </c>
      <c r="AA3" s="59">
        <v>0</v>
      </c>
      <c r="AB3" s="59">
        <v>0</v>
      </c>
      <c r="AC3" s="59">
        <v>0</v>
      </c>
      <c r="AD3" s="59">
        <v>0</v>
      </c>
      <c r="AE3" s="59"/>
      <c r="AF3" s="59"/>
      <c r="AG3" t="s">
        <v>279</v>
      </c>
      <c r="AH3" t="s">
        <v>279</v>
      </c>
    </row>
    <row r="4" spans="1:34">
      <c r="A4" s="239" t="s">
        <v>279</v>
      </c>
      <c r="B4" s="244" t="s">
        <v>736</v>
      </c>
      <c r="C4" s="239"/>
      <c r="D4" s="239"/>
      <c r="E4" s="239" t="s">
        <v>2640</v>
      </c>
      <c r="F4" s="240"/>
      <c r="G4" s="239" t="s">
        <v>2641</v>
      </c>
      <c r="H4" s="240" t="s">
        <v>18</v>
      </c>
      <c r="I4" s="239"/>
      <c r="J4" s="239"/>
      <c r="K4" s="239"/>
      <c r="L4" s="239" t="s">
        <v>2039</v>
      </c>
      <c r="M4" s="239" t="s">
        <v>2147</v>
      </c>
      <c r="N4" s="243" t="s">
        <v>2642</v>
      </c>
      <c r="O4" s="239" t="s">
        <v>2643</v>
      </c>
      <c r="P4" s="243" t="s">
        <v>2642</v>
      </c>
      <c r="Q4" s="239" t="s">
        <v>2643</v>
      </c>
      <c r="R4" s="239"/>
      <c r="S4" s="243" t="s">
        <v>2642</v>
      </c>
      <c r="T4" s="239" t="s">
        <v>2643</v>
      </c>
      <c r="U4" s="239"/>
      <c r="V4" s="243" t="s">
        <v>2642</v>
      </c>
      <c r="W4" s="239" t="s">
        <v>2643</v>
      </c>
      <c r="X4" s="241">
        <v>1</v>
      </c>
      <c r="Y4" s="58" t="s">
        <v>6861</v>
      </c>
      <c r="Z4" s="58" t="s">
        <v>7189</v>
      </c>
      <c r="AA4" s="59">
        <v>0</v>
      </c>
      <c r="AB4" s="59">
        <v>0</v>
      </c>
      <c r="AC4" s="59">
        <v>0</v>
      </c>
      <c r="AD4" s="59">
        <v>0</v>
      </c>
      <c r="AE4" s="59"/>
      <c r="AF4" s="59"/>
    </row>
    <row r="5" spans="1:34">
      <c r="A5" s="239"/>
      <c r="B5" s="244" t="s">
        <v>757</v>
      </c>
      <c r="C5" s="239"/>
      <c r="D5" s="239"/>
      <c r="E5" s="239" t="s">
        <v>757</v>
      </c>
      <c r="F5" s="240"/>
      <c r="G5" s="239" t="s">
        <v>757</v>
      </c>
      <c r="H5" s="240" t="s">
        <v>757</v>
      </c>
      <c r="I5" s="239"/>
      <c r="J5" s="239"/>
      <c r="K5" s="239"/>
      <c r="L5" s="239" t="s">
        <v>2644</v>
      </c>
      <c r="M5" s="239" t="s">
        <v>757</v>
      </c>
      <c r="N5" s="239" t="s">
        <v>757</v>
      </c>
      <c r="O5" s="239" t="s">
        <v>757</v>
      </c>
      <c r="P5" s="239" t="s">
        <v>757</v>
      </c>
      <c r="Q5" s="239" t="s">
        <v>757</v>
      </c>
      <c r="R5" s="239"/>
      <c r="S5" s="239" t="s">
        <v>757</v>
      </c>
      <c r="T5" s="239" t="s">
        <v>757</v>
      </c>
      <c r="U5" s="239"/>
      <c r="V5" s="239" t="s">
        <v>757</v>
      </c>
      <c r="W5" s="239" t="s">
        <v>757</v>
      </c>
      <c r="X5" s="241">
        <v>1</v>
      </c>
      <c r="Y5" s="58" t="s">
        <v>6862</v>
      </c>
      <c r="Z5" s="58" t="s">
        <v>7189</v>
      </c>
      <c r="AA5" s="59">
        <v>0</v>
      </c>
      <c r="AB5" s="59">
        <v>0</v>
      </c>
      <c r="AC5" s="59">
        <v>0</v>
      </c>
      <c r="AD5" s="59">
        <v>0</v>
      </c>
      <c r="AE5" s="59"/>
      <c r="AF5" s="59"/>
    </row>
    <row r="6" spans="1:34">
      <c r="A6" s="257"/>
      <c r="B6" s="244" t="s">
        <v>2495</v>
      </c>
      <c r="C6" s="244"/>
      <c r="D6" s="239" t="s">
        <v>2645</v>
      </c>
      <c r="E6" s="239" t="s">
        <v>2646</v>
      </c>
      <c r="F6" s="240" t="s">
        <v>2039</v>
      </c>
      <c r="G6" s="239" t="s">
        <v>2040</v>
      </c>
      <c r="H6" s="240" t="s">
        <v>440</v>
      </c>
      <c r="I6" s="244" t="s">
        <v>2647</v>
      </c>
      <c r="J6" s="239" t="s">
        <v>2648</v>
      </c>
      <c r="K6" s="239" t="s">
        <v>2648</v>
      </c>
      <c r="L6" s="239" t="s">
        <v>1940</v>
      </c>
      <c r="M6" s="239" t="s">
        <v>269</v>
      </c>
      <c r="N6" s="239" t="s">
        <v>785</v>
      </c>
      <c r="O6" s="239" t="s">
        <v>785</v>
      </c>
      <c r="P6" s="239" t="s">
        <v>2040</v>
      </c>
      <c r="Q6" s="239" t="s">
        <v>269</v>
      </c>
      <c r="R6" s="239"/>
      <c r="S6" s="239" t="s">
        <v>2040</v>
      </c>
      <c r="T6" s="239" t="s">
        <v>269</v>
      </c>
      <c r="U6" s="239"/>
      <c r="V6" s="239" t="s">
        <v>2040</v>
      </c>
      <c r="W6" s="239" t="s">
        <v>269</v>
      </c>
      <c r="X6" s="241">
        <v>1</v>
      </c>
      <c r="Y6" s="58" t="s">
        <v>6863</v>
      </c>
      <c r="Z6" s="58" t="s">
        <v>640</v>
      </c>
      <c r="AA6" s="59">
        <v>-6537075.9199999999</v>
      </c>
      <c r="AB6" s="59">
        <v>-6011214.1599999992</v>
      </c>
      <c r="AC6" s="59">
        <v>-8403979.9000000004</v>
      </c>
      <c r="AD6" s="59">
        <v>-20952269.979999997</v>
      </c>
      <c r="AE6" s="59"/>
      <c r="AF6" s="59"/>
    </row>
    <row r="7" spans="1:34">
      <c r="A7" s="239"/>
      <c r="B7" s="244" t="s">
        <v>2649</v>
      </c>
      <c r="C7" s="244"/>
      <c r="D7" s="239"/>
      <c r="E7" s="239" t="s">
        <v>2650</v>
      </c>
      <c r="F7" s="240" t="s">
        <v>2039</v>
      </c>
      <c r="G7" s="239" t="s">
        <v>2040</v>
      </c>
      <c r="H7" s="240" t="s">
        <v>440</v>
      </c>
      <c r="I7" s="239" t="s">
        <v>2095</v>
      </c>
      <c r="J7" s="239" t="s">
        <v>2651</v>
      </c>
      <c r="K7" s="239" t="s">
        <v>2651</v>
      </c>
      <c r="L7" s="239" t="s">
        <v>1940</v>
      </c>
      <c r="M7" s="239" t="s">
        <v>341</v>
      </c>
      <c r="N7" s="239" t="s">
        <v>785</v>
      </c>
      <c r="O7" s="239" t="s">
        <v>785</v>
      </c>
      <c r="P7" s="239" t="s">
        <v>785</v>
      </c>
      <c r="Q7" s="239" t="s">
        <v>785</v>
      </c>
      <c r="R7" s="239"/>
      <c r="S7" s="239" t="s">
        <v>2040</v>
      </c>
      <c r="T7" s="245" t="s">
        <v>341</v>
      </c>
      <c r="U7" s="245"/>
      <c r="V7" s="239" t="s">
        <v>2040</v>
      </c>
      <c r="W7" s="245" t="s">
        <v>341</v>
      </c>
      <c r="X7" s="246">
        <v>1</v>
      </c>
      <c r="Y7" s="58" t="s">
        <v>6864</v>
      </c>
      <c r="Z7" s="58" t="s">
        <v>644</v>
      </c>
      <c r="AA7" s="59">
        <v>0</v>
      </c>
      <c r="AB7" s="59">
        <v>0</v>
      </c>
      <c r="AC7" s="59">
        <v>0</v>
      </c>
      <c r="AD7" s="59">
        <v>0</v>
      </c>
      <c r="AE7" s="59"/>
      <c r="AF7" s="59"/>
    </row>
    <row r="8" spans="1:34">
      <c r="A8" s="239"/>
      <c r="B8" s="244" t="s">
        <v>2652</v>
      </c>
      <c r="C8" s="244"/>
      <c r="D8" s="239"/>
      <c r="E8" s="239" t="s">
        <v>2653</v>
      </c>
      <c r="F8" s="240" t="s">
        <v>2039</v>
      </c>
      <c r="G8" s="239" t="s">
        <v>2040</v>
      </c>
      <c r="H8" s="240" t="s">
        <v>440</v>
      </c>
      <c r="I8" s="239" t="s">
        <v>2095</v>
      </c>
      <c r="J8" s="239" t="s">
        <v>2654</v>
      </c>
      <c r="K8" s="239" t="s">
        <v>2654</v>
      </c>
      <c r="L8" s="239" t="s">
        <v>1940</v>
      </c>
      <c r="M8" s="239" t="s">
        <v>2655</v>
      </c>
      <c r="N8" s="239" t="s">
        <v>785</v>
      </c>
      <c r="O8" s="239" t="s">
        <v>785</v>
      </c>
      <c r="P8" s="239" t="s">
        <v>785</v>
      </c>
      <c r="Q8" s="239" t="s">
        <v>785</v>
      </c>
      <c r="R8" s="239"/>
      <c r="S8" s="239" t="s">
        <v>2040</v>
      </c>
      <c r="T8" s="245" t="s">
        <v>2655</v>
      </c>
      <c r="U8" s="245"/>
      <c r="V8" s="239" t="s">
        <v>2040</v>
      </c>
      <c r="W8" s="245" t="s">
        <v>404</v>
      </c>
      <c r="X8" s="246">
        <v>1</v>
      </c>
      <c r="Y8" s="58" t="s">
        <v>6865</v>
      </c>
      <c r="Z8" s="58" t="s">
        <v>645</v>
      </c>
      <c r="AA8" s="59">
        <v>0</v>
      </c>
      <c r="AB8" s="59">
        <v>0</v>
      </c>
      <c r="AC8" s="59">
        <v>0</v>
      </c>
      <c r="AD8" s="59">
        <v>0</v>
      </c>
      <c r="AE8" s="59"/>
      <c r="AF8" s="59"/>
    </row>
    <row r="9" spans="1:34">
      <c r="A9" s="239"/>
      <c r="B9" s="244" t="s">
        <v>2656</v>
      </c>
      <c r="C9" s="244"/>
      <c r="D9" s="239"/>
      <c r="E9" s="239" t="s">
        <v>2657</v>
      </c>
      <c r="F9" s="240" t="s">
        <v>2039</v>
      </c>
      <c r="G9" s="239" t="s">
        <v>2040</v>
      </c>
      <c r="H9" s="240" t="s">
        <v>440</v>
      </c>
      <c r="I9" s="239" t="s">
        <v>2095</v>
      </c>
      <c r="J9" s="247" t="s">
        <v>2658</v>
      </c>
      <c r="K9" s="247" t="s">
        <v>2658</v>
      </c>
      <c r="L9" s="239" t="s">
        <v>1940</v>
      </c>
      <c r="M9" s="239" t="s">
        <v>2080</v>
      </c>
      <c r="N9" s="239" t="s">
        <v>785</v>
      </c>
      <c r="O9" s="239" t="s">
        <v>785</v>
      </c>
      <c r="P9" s="239" t="s">
        <v>785</v>
      </c>
      <c r="Q9" s="239" t="s">
        <v>785</v>
      </c>
      <c r="R9" s="239"/>
      <c r="S9" s="239" t="s">
        <v>2040</v>
      </c>
      <c r="T9" s="245" t="s">
        <v>405</v>
      </c>
      <c r="U9" s="245"/>
      <c r="V9" s="239" t="s">
        <v>2040</v>
      </c>
      <c r="W9" s="245" t="s">
        <v>1074</v>
      </c>
      <c r="X9" s="246">
        <v>1</v>
      </c>
      <c r="Y9" s="58" t="s">
        <v>6364</v>
      </c>
      <c r="Z9" s="58" t="s">
        <v>646</v>
      </c>
      <c r="AA9" s="59">
        <v>0</v>
      </c>
      <c r="AB9" s="59">
        <v>0</v>
      </c>
      <c r="AC9" s="59">
        <v>0</v>
      </c>
      <c r="AD9" s="59">
        <v>0</v>
      </c>
      <c r="AE9" s="59"/>
      <c r="AF9" s="59"/>
    </row>
    <row r="10" spans="1:34">
      <c r="A10" s="239"/>
      <c r="B10" s="244" t="s">
        <v>2566</v>
      </c>
      <c r="C10" s="244"/>
      <c r="D10" s="239"/>
      <c r="E10" s="239" t="s">
        <v>2659</v>
      </c>
      <c r="F10" s="240" t="s">
        <v>2039</v>
      </c>
      <c r="G10" s="239" t="s">
        <v>2040</v>
      </c>
      <c r="H10" s="240" t="s">
        <v>440</v>
      </c>
      <c r="I10" s="239" t="s">
        <v>2095</v>
      </c>
      <c r="J10" s="247" t="s">
        <v>2660</v>
      </c>
      <c r="K10" s="247" t="s">
        <v>2660</v>
      </c>
      <c r="L10" s="239" t="s">
        <v>1940</v>
      </c>
      <c r="M10" s="239" t="s">
        <v>2043</v>
      </c>
      <c r="N10" s="239" t="s">
        <v>785</v>
      </c>
      <c r="O10" s="239" t="s">
        <v>785</v>
      </c>
      <c r="P10" s="239" t="s">
        <v>785</v>
      </c>
      <c r="Q10" s="239" t="s">
        <v>785</v>
      </c>
      <c r="R10" s="239"/>
      <c r="S10" s="239" t="s">
        <v>2040</v>
      </c>
      <c r="T10" s="245" t="s">
        <v>2043</v>
      </c>
      <c r="U10" s="245"/>
      <c r="V10" s="239" t="s">
        <v>2040</v>
      </c>
      <c r="W10" s="245" t="s">
        <v>1074</v>
      </c>
      <c r="X10" s="246">
        <v>1</v>
      </c>
      <c r="Y10" s="58" t="s">
        <v>6364</v>
      </c>
      <c r="Z10" s="58" t="s">
        <v>646</v>
      </c>
      <c r="AA10" s="59">
        <v>-569984</v>
      </c>
      <c r="AB10" s="59">
        <v>-153216</v>
      </c>
      <c r="AC10" s="59">
        <v>-20160</v>
      </c>
      <c r="AD10" s="59">
        <v>-743360</v>
      </c>
      <c r="AE10" s="59"/>
      <c r="AF10" s="59"/>
    </row>
    <row r="11" spans="1:34">
      <c r="A11" s="239"/>
      <c r="B11" s="244" t="s">
        <v>2661</v>
      </c>
      <c r="C11" s="244"/>
      <c r="D11" s="239"/>
      <c r="E11" s="239" t="s">
        <v>2662</v>
      </c>
      <c r="F11" s="240" t="s">
        <v>2039</v>
      </c>
      <c r="G11" s="239" t="s">
        <v>2040</v>
      </c>
      <c r="H11" s="240" t="s">
        <v>440</v>
      </c>
      <c r="I11" s="239" t="s">
        <v>2095</v>
      </c>
      <c r="J11" s="239" t="s">
        <v>2663</v>
      </c>
      <c r="K11" s="239" t="s">
        <v>2663</v>
      </c>
      <c r="L11" s="239" t="s">
        <v>1940</v>
      </c>
      <c r="M11" s="239" t="s">
        <v>406</v>
      </c>
      <c r="N11" s="239" t="s">
        <v>785</v>
      </c>
      <c r="O11" s="239" t="s">
        <v>785</v>
      </c>
      <c r="P11" s="239" t="s">
        <v>785</v>
      </c>
      <c r="Q11" s="239" t="s">
        <v>785</v>
      </c>
      <c r="R11" s="239"/>
      <c r="S11" s="239" t="s">
        <v>2040</v>
      </c>
      <c r="T11" s="245" t="s">
        <v>406</v>
      </c>
      <c r="U11" s="245"/>
      <c r="V11" s="239" t="s">
        <v>2040</v>
      </c>
      <c r="W11" s="245" t="s">
        <v>1074</v>
      </c>
      <c r="X11" s="246">
        <v>1</v>
      </c>
      <c r="Y11" s="58" t="s">
        <v>6364</v>
      </c>
      <c r="Z11" s="58" t="s">
        <v>646</v>
      </c>
      <c r="AA11" s="59">
        <v>0</v>
      </c>
      <c r="AB11" s="59">
        <v>0</v>
      </c>
      <c r="AC11" s="59">
        <v>0</v>
      </c>
      <c r="AD11" s="59">
        <v>0</v>
      </c>
      <c r="AE11" s="59"/>
      <c r="AF11" s="59"/>
    </row>
    <row r="12" spans="1:34">
      <c r="A12" s="239"/>
      <c r="B12" s="244" t="s">
        <v>2521</v>
      </c>
      <c r="C12" s="244"/>
      <c r="D12" s="239"/>
      <c r="E12" s="239" t="s">
        <v>2664</v>
      </c>
      <c r="F12" s="240" t="s">
        <v>2039</v>
      </c>
      <c r="G12" s="239" t="s">
        <v>2040</v>
      </c>
      <c r="H12" s="240" t="s">
        <v>440</v>
      </c>
      <c r="I12" s="239" t="s">
        <v>2095</v>
      </c>
      <c r="J12" s="239" t="s">
        <v>2665</v>
      </c>
      <c r="K12" s="239" t="s">
        <v>2665</v>
      </c>
      <c r="L12" s="239" t="s">
        <v>1940</v>
      </c>
      <c r="M12" s="239" t="s">
        <v>407</v>
      </c>
      <c r="N12" s="239" t="s">
        <v>785</v>
      </c>
      <c r="O12" s="239" t="s">
        <v>785</v>
      </c>
      <c r="P12" s="239" t="s">
        <v>785</v>
      </c>
      <c r="Q12" s="239" t="s">
        <v>785</v>
      </c>
      <c r="R12" s="239"/>
      <c r="S12" s="239" t="s">
        <v>2040</v>
      </c>
      <c r="T12" s="245" t="s">
        <v>407</v>
      </c>
      <c r="U12" s="245"/>
      <c r="V12" s="239" t="s">
        <v>2040</v>
      </c>
      <c r="W12" s="245" t="s">
        <v>407</v>
      </c>
      <c r="X12" s="246">
        <v>1</v>
      </c>
      <c r="Y12" s="58" t="s">
        <v>6308</v>
      </c>
      <c r="Z12" s="58" t="s">
        <v>649</v>
      </c>
      <c r="AA12" s="59">
        <v>-109508.3</v>
      </c>
      <c r="AB12" s="59">
        <v>-310867.71000000002</v>
      </c>
      <c r="AC12" s="59">
        <v>-1283341.5</v>
      </c>
      <c r="AD12" s="59">
        <v>-1703717.51</v>
      </c>
      <c r="AE12" s="59"/>
      <c r="AF12" s="59"/>
    </row>
    <row r="13" spans="1:34">
      <c r="A13" s="239"/>
      <c r="B13" s="244" t="s">
        <v>2524</v>
      </c>
      <c r="C13" s="244"/>
      <c r="D13" s="239"/>
      <c r="E13" s="239" t="s">
        <v>2666</v>
      </c>
      <c r="F13" s="240" t="s">
        <v>2039</v>
      </c>
      <c r="G13" s="239" t="s">
        <v>2040</v>
      </c>
      <c r="H13" s="240" t="s">
        <v>440</v>
      </c>
      <c r="I13" s="239" t="s">
        <v>2095</v>
      </c>
      <c r="J13" s="239" t="s">
        <v>2667</v>
      </c>
      <c r="K13" s="239" t="s">
        <v>2667</v>
      </c>
      <c r="L13" s="239" t="s">
        <v>1940</v>
      </c>
      <c r="M13" s="239" t="s">
        <v>408</v>
      </c>
      <c r="N13" s="239" t="s">
        <v>785</v>
      </c>
      <c r="O13" s="239" t="s">
        <v>785</v>
      </c>
      <c r="P13" s="239" t="s">
        <v>785</v>
      </c>
      <c r="Q13" s="239" t="s">
        <v>785</v>
      </c>
      <c r="R13" s="239"/>
      <c r="S13" s="239" t="s">
        <v>2040</v>
      </c>
      <c r="T13" s="245" t="s">
        <v>408</v>
      </c>
      <c r="U13" s="245"/>
      <c r="V13" s="239" t="s">
        <v>2040</v>
      </c>
      <c r="W13" s="245" t="s">
        <v>408</v>
      </c>
      <c r="X13" s="246">
        <v>1</v>
      </c>
      <c r="Y13" s="58" t="s">
        <v>6866</v>
      </c>
      <c r="Z13" s="58" t="s">
        <v>650</v>
      </c>
      <c r="AA13" s="59">
        <v>-210475.69999999998</v>
      </c>
      <c r="AB13" s="59">
        <v>-374508.79999999993</v>
      </c>
      <c r="AC13" s="59">
        <v>-745453.4</v>
      </c>
      <c r="AD13" s="59">
        <v>-1330437.8999999999</v>
      </c>
      <c r="AE13" s="59"/>
      <c r="AF13" s="59"/>
    </row>
    <row r="14" spans="1:34">
      <c r="A14" s="239"/>
      <c r="B14" s="244" t="s">
        <v>2553</v>
      </c>
      <c r="C14" s="244"/>
      <c r="D14" s="239"/>
      <c r="E14" s="239" t="s">
        <v>2668</v>
      </c>
      <c r="F14" s="240" t="s">
        <v>2039</v>
      </c>
      <c r="G14" s="239" t="s">
        <v>2040</v>
      </c>
      <c r="H14" s="240" t="s">
        <v>440</v>
      </c>
      <c r="I14" s="239" t="s">
        <v>2095</v>
      </c>
      <c r="J14" s="239" t="s">
        <v>2669</v>
      </c>
      <c r="K14" s="239" t="s">
        <v>2669</v>
      </c>
      <c r="L14" s="239" t="s">
        <v>1940</v>
      </c>
      <c r="M14" s="239" t="s">
        <v>2044</v>
      </c>
      <c r="N14" s="239" t="s">
        <v>785</v>
      </c>
      <c r="O14" s="239" t="s">
        <v>785</v>
      </c>
      <c r="P14" s="239" t="s">
        <v>785</v>
      </c>
      <c r="Q14" s="239" t="s">
        <v>785</v>
      </c>
      <c r="R14" s="239"/>
      <c r="S14" s="239" t="s">
        <v>2040</v>
      </c>
      <c r="T14" s="245" t="s">
        <v>2044</v>
      </c>
      <c r="U14" s="245"/>
      <c r="V14" s="239" t="s">
        <v>2040</v>
      </c>
      <c r="W14" s="245" t="s">
        <v>409</v>
      </c>
      <c r="X14" s="246">
        <v>1</v>
      </c>
      <c r="Y14" s="58" t="s">
        <v>6867</v>
      </c>
      <c r="Z14" s="58" t="s">
        <v>651</v>
      </c>
      <c r="AA14" s="59">
        <v>-854</v>
      </c>
      <c r="AB14" s="59">
        <v>-22317.200000000001</v>
      </c>
      <c r="AC14" s="59">
        <v>-5458.7999999999993</v>
      </c>
      <c r="AD14" s="59">
        <v>-28630</v>
      </c>
      <c r="AE14" s="59"/>
      <c r="AF14" s="59"/>
    </row>
    <row r="15" spans="1:34">
      <c r="A15" s="239"/>
      <c r="B15" s="244" t="s">
        <v>2670</v>
      </c>
      <c r="C15" s="244"/>
      <c r="D15" s="239"/>
      <c r="E15" s="239" t="s">
        <v>2671</v>
      </c>
      <c r="F15" s="240" t="s">
        <v>2039</v>
      </c>
      <c r="G15" s="239" t="s">
        <v>2040</v>
      </c>
      <c r="H15" s="240" t="s">
        <v>440</v>
      </c>
      <c r="I15" s="239" t="s">
        <v>2095</v>
      </c>
      <c r="J15" s="239" t="s">
        <v>2672</v>
      </c>
      <c r="K15" s="239" t="s">
        <v>2672</v>
      </c>
      <c r="L15" s="239" t="s">
        <v>1940</v>
      </c>
      <c r="M15" s="239" t="s">
        <v>410</v>
      </c>
      <c r="N15" s="239" t="s">
        <v>785</v>
      </c>
      <c r="O15" s="239" t="s">
        <v>785</v>
      </c>
      <c r="P15" s="239" t="s">
        <v>785</v>
      </c>
      <c r="Q15" s="239" t="s">
        <v>785</v>
      </c>
      <c r="R15" s="239"/>
      <c r="S15" s="239" t="s">
        <v>2040</v>
      </c>
      <c r="T15" s="245" t="s">
        <v>410</v>
      </c>
      <c r="U15" s="245"/>
      <c r="V15" s="239" t="s">
        <v>2040</v>
      </c>
      <c r="W15" s="245" t="s">
        <v>410</v>
      </c>
      <c r="X15" s="246">
        <v>1</v>
      </c>
      <c r="Y15" s="58" t="s">
        <v>6868</v>
      </c>
      <c r="Z15" s="58" t="s">
        <v>652</v>
      </c>
      <c r="AA15" s="59">
        <v>0</v>
      </c>
      <c r="AB15" s="59">
        <v>0</v>
      </c>
      <c r="AC15" s="59">
        <v>0</v>
      </c>
      <c r="AD15" s="59">
        <v>0</v>
      </c>
      <c r="AE15" s="59"/>
      <c r="AF15" s="59"/>
    </row>
    <row r="16" spans="1:34">
      <c r="A16" s="239"/>
      <c r="B16" s="244" t="s">
        <v>2673</v>
      </c>
      <c r="C16" s="244"/>
      <c r="D16" s="239"/>
      <c r="E16" s="239" t="s">
        <v>2674</v>
      </c>
      <c r="F16" s="240" t="s">
        <v>2039</v>
      </c>
      <c r="G16" s="239" t="s">
        <v>2040</v>
      </c>
      <c r="H16" s="240" t="s">
        <v>440</v>
      </c>
      <c r="I16" s="239" t="s">
        <v>2095</v>
      </c>
      <c r="J16" s="239" t="s">
        <v>2675</v>
      </c>
      <c r="K16" s="239" t="s">
        <v>2675</v>
      </c>
      <c r="L16" s="239" t="s">
        <v>1940</v>
      </c>
      <c r="M16" s="239" t="s">
        <v>2045</v>
      </c>
      <c r="N16" s="239" t="s">
        <v>785</v>
      </c>
      <c r="O16" s="239" t="s">
        <v>785</v>
      </c>
      <c r="P16" s="239" t="s">
        <v>785</v>
      </c>
      <c r="Q16" s="239" t="s">
        <v>785</v>
      </c>
      <c r="R16" s="239"/>
      <c r="S16" s="239" t="s">
        <v>2040</v>
      </c>
      <c r="T16" s="245" t="s">
        <v>2045</v>
      </c>
      <c r="U16" s="245"/>
      <c r="V16" s="239" t="s">
        <v>2040</v>
      </c>
      <c r="W16" s="245" t="s">
        <v>411</v>
      </c>
      <c r="X16" s="246">
        <v>1</v>
      </c>
      <c r="Y16" s="58" t="s">
        <v>6869</v>
      </c>
      <c r="Z16" s="58" t="s">
        <v>653</v>
      </c>
      <c r="AA16" s="59">
        <v>0</v>
      </c>
      <c r="AB16" s="59">
        <v>0</v>
      </c>
      <c r="AC16" s="59">
        <v>0</v>
      </c>
      <c r="AD16" s="59">
        <v>0</v>
      </c>
      <c r="AE16" s="59"/>
      <c r="AF16" s="59"/>
    </row>
    <row r="17" spans="1:32">
      <c r="A17" s="239"/>
      <c r="B17" s="244" t="s">
        <v>2528</v>
      </c>
      <c r="C17" s="244"/>
      <c r="D17" s="239"/>
      <c r="E17" s="239" t="s">
        <v>2676</v>
      </c>
      <c r="F17" s="240" t="s">
        <v>2039</v>
      </c>
      <c r="G17" s="239" t="s">
        <v>2040</v>
      </c>
      <c r="H17" s="240" t="s">
        <v>440</v>
      </c>
      <c r="I17" s="239" t="s">
        <v>2095</v>
      </c>
      <c r="J17" s="239" t="s">
        <v>2677</v>
      </c>
      <c r="K17" s="239" t="s">
        <v>2677</v>
      </c>
      <c r="L17" s="239" t="s">
        <v>1940</v>
      </c>
      <c r="M17" s="239" t="s">
        <v>353</v>
      </c>
      <c r="N17" s="239" t="s">
        <v>785</v>
      </c>
      <c r="O17" s="239" t="s">
        <v>785</v>
      </c>
      <c r="P17" s="239" t="s">
        <v>785</v>
      </c>
      <c r="Q17" s="239" t="s">
        <v>785</v>
      </c>
      <c r="R17" s="239"/>
      <c r="S17" s="239" t="s">
        <v>2040</v>
      </c>
      <c r="T17" s="248" t="s">
        <v>353</v>
      </c>
      <c r="U17" s="248"/>
      <c r="V17" s="239" t="s">
        <v>2040</v>
      </c>
      <c r="W17" s="248" t="s">
        <v>353</v>
      </c>
      <c r="X17" s="249">
        <v>1</v>
      </c>
      <c r="Y17" s="58" t="s">
        <v>6870</v>
      </c>
      <c r="Z17" s="58" t="s">
        <v>654</v>
      </c>
      <c r="AA17" s="59">
        <v>-39067.4</v>
      </c>
      <c r="AB17" s="59">
        <v>-46139.600000000006</v>
      </c>
      <c r="AC17" s="59">
        <v>-41268.200000000004</v>
      </c>
      <c r="AD17" s="59">
        <v>-126475.20000000001</v>
      </c>
      <c r="AE17" s="59"/>
      <c r="AF17" s="59"/>
    </row>
    <row r="18" spans="1:32">
      <c r="A18" s="239"/>
      <c r="B18" s="244" t="s">
        <v>2531</v>
      </c>
      <c r="C18" s="244"/>
      <c r="D18" s="239"/>
      <c r="E18" s="239" t="s">
        <v>2678</v>
      </c>
      <c r="F18" s="240" t="s">
        <v>2039</v>
      </c>
      <c r="G18" s="239" t="s">
        <v>2040</v>
      </c>
      <c r="H18" s="240" t="s">
        <v>440</v>
      </c>
      <c r="I18" s="239" t="s">
        <v>2095</v>
      </c>
      <c r="J18" s="239" t="s">
        <v>2679</v>
      </c>
      <c r="K18" s="239" t="s">
        <v>2679</v>
      </c>
      <c r="L18" s="239" t="s">
        <v>1940</v>
      </c>
      <c r="M18" s="239" t="s">
        <v>354</v>
      </c>
      <c r="N18" s="239" t="s">
        <v>785</v>
      </c>
      <c r="O18" s="239" t="s">
        <v>785</v>
      </c>
      <c r="P18" s="239" t="s">
        <v>785</v>
      </c>
      <c r="Q18" s="239" t="s">
        <v>785</v>
      </c>
      <c r="R18" s="239"/>
      <c r="S18" s="239" t="s">
        <v>2040</v>
      </c>
      <c r="T18" s="248" t="s">
        <v>354</v>
      </c>
      <c r="U18" s="248"/>
      <c r="V18" s="239" t="s">
        <v>2040</v>
      </c>
      <c r="W18" s="248" t="s">
        <v>354</v>
      </c>
      <c r="X18" s="249">
        <v>1</v>
      </c>
      <c r="Y18" s="58" t="s">
        <v>6871</v>
      </c>
      <c r="Z18" s="58" t="s">
        <v>655</v>
      </c>
      <c r="AA18" s="59">
        <v>-1918826.4</v>
      </c>
      <c r="AB18" s="59">
        <v>-1668347.9</v>
      </c>
      <c r="AC18" s="59">
        <v>-3354161.87</v>
      </c>
      <c r="AD18" s="59">
        <v>-6941336.1699999999</v>
      </c>
      <c r="AE18" s="59"/>
      <c r="AF18" s="59"/>
    </row>
    <row r="19" spans="1:32">
      <c r="A19" s="239"/>
      <c r="B19" s="244" t="s">
        <v>2533</v>
      </c>
      <c r="C19" s="244"/>
      <c r="D19" s="239"/>
      <c r="E19" s="239" t="s">
        <v>2680</v>
      </c>
      <c r="F19" s="240" t="s">
        <v>2039</v>
      </c>
      <c r="G19" s="239" t="s">
        <v>2040</v>
      </c>
      <c r="H19" s="240" t="s">
        <v>440</v>
      </c>
      <c r="I19" s="239" t="s">
        <v>2095</v>
      </c>
      <c r="J19" s="239" t="s">
        <v>2681</v>
      </c>
      <c r="K19" s="239" t="s">
        <v>2681</v>
      </c>
      <c r="L19" s="239" t="s">
        <v>1940</v>
      </c>
      <c r="M19" s="239" t="s">
        <v>42</v>
      </c>
      <c r="N19" s="239" t="s">
        <v>785</v>
      </c>
      <c r="O19" s="239" t="s">
        <v>785</v>
      </c>
      <c r="P19" s="239" t="s">
        <v>785</v>
      </c>
      <c r="Q19" s="239" t="s">
        <v>785</v>
      </c>
      <c r="R19" s="239"/>
      <c r="S19" s="239" t="s">
        <v>2040</v>
      </c>
      <c r="T19" s="248" t="s">
        <v>42</v>
      </c>
      <c r="U19" s="248"/>
      <c r="V19" s="239" t="s">
        <v>2040</v>
      </c>
      <c r="W19" s="248" t="s">
        <v>42</v>
      </c>
      <c r="X19" s="249">
        <v>1</v>
      </c>
      <c r="Y19" s="58" t="s">
        <v>6356</v>
      </c>
      <c r="Z19" s="58" t="s">
        <v>656</v>
      </c>
      <c r="AA19" s="59">
        <v>-399825.05000000005</v>
      </c>
      <c r="AB19" s="59">
        <v>-507589.97000000009</v>
      </c>
      <c r="AC19" s="59">
        <v>-1171653.18</v>
      </c>
      <c r="AD19" s="59">
        <v>-2079068.2000000002</v>
      </c>
      <c r="AE19" s="59"/>
      <c r="AF19" s="59"/>
    </row>
    <row r="20" spans="1:32">
      <c r="A20" s="239"/>
      <c r="B20" s="244" t="s">
        <v>2538</v>
      </c>
      <c r="C20" s="244"/>
      <c r="D20" s="239"/>
      <c r="E20" s="239" t="s">
        <v>2682</v>
      </c>
      <c r="F20" s="240" t="s">
        <v>2039</v>
      </c>
      <c r="G20" s="239" t="s">
        <v>2040</v>
      </c>
      <c r="H20" s="240" t="s">
        <v>440</v>
      </c>
      <c r="I20" s="239" t="s">
        <v>2095</v>
      </c>
      <c r="J20" s="239" t="s">
        <v>2683</v>
      </c>
      <c r="K20" s="239" t="s">
        <v>2683</v>
      </c>
      <c r="L20" s="239" t="s">
        <v>1940</v>
      </c>
      <c r="M20" s="239" t="s">
        <v>43</v>
      </c>
      <c r="N20" s="239" t="s">
        <v>785</v>
      </c>
      <c r="O20" s="239" t="s">
        <v>785</v>
      </c>
      <c r="P20" s="239" t="s">
        <v>785</v>
      </c>
      <c r="Q20" s="239" t="s">
        <v>785</v>
      </c>
      <c r="R20" s="239"/>
      <c r="S20" s="239" t="s">
        <v>2040</v>
      </c>
      <c r="T20" s="239" t="s">
        <v>43</v>
      </c>
      <c r="U20" s="239"/>
      <c r="V20" s="239" t="s">
        <v>2040</v>
      </c>
      <c r="W20" s="239" t="s">
        <v>43</v>
      </c>
      <c r="X20" s="241">
        <v>1</v>
      </c>
      <c r="Y20" s="58" t="s">
        <v>6315</v>
      </c>
      <c r="Z20" s="58" t="s">
        <v>657</v>
      </c>
      <c r="AA20" s="59">
        <v>-3020282.4000000004</v>
      </c>
      <c r="AB20" s="59">
        <v>-3544682.0300000003</v>
      </c>
      <c r="AC20" s="59">
        <v>-4240021.0200000005</v>
      </c>
      <c r="AD20" s="59">
        <v>-10804985.450000001</v>
      </c>
      <c r="AE20" s="59"/>
      <c r="AF20" s="59"/>
    </row>
    <row r="21" spans="1:32">
      <c r="A21" s="239"/>
      <c r="B21" s="244" t="s">
        <v>2520</v>
      </c>
      <c r="C21" s="244"/>
      <c r="D21" s="239"/>
      <c r="E21" s="239" t="s">
        <v>2684</v>
      </c>
      <c r="F21" s="240" t="s">
        <v>2039</v>
      </c>
      <c r="G21" s="239" t="s">
        <v>2040</v>
      </c>
      <c r="H21" s="240" t="s">
        <v>440</v>
      </c>
      <c r="I21" s="239" t="s">
        <v>2095</v>
      </c>
      <c r="J21" s="239" t="s">
        <v>2685</v>
      </c>
      <c r="K21" s="239" t="s">
        <v>2685</v>
      </c>
      <c r="L21" s="239" t="s">
        <v>1940</v>
      </c>
      <c r="M21" s="239" t="s">
        <v>412</v>
      </c>
      <c r="N21" s="239" t="s">
        <v>785</v>
      </c>
      <c r="O21" s="239" t="s">
        <v>785</v>
      </c>
      <c r="P21" s="239" t="s">
        <v>785</v>
      </c>
      <c r="Q21" s="239" t="s">
        <v>785</v>
      </c>
      <c r="R21" s="239"/>
      <c r="S21" s="239" t="s">
        <v>2040</v>
      </c>
      <c r="T21" s="248" t="s">
        <v>412</v>
      </c>
      <c r="U21" s="248"/>
      <c r="V21" s="239" t="s">
        <v>2040</v>
      </c>
      <c r="W21" s="248" t="s">
        <v>412</v>
      </c>
      <c r="X21" s="249">
        <v>1</v>
      </c>
      <c r="Y21" s="58" t="s">
        <v>6328</v>
      </c>
      <c r="Z21" s="58" t="s">
        <v>658</v>
      </c>
      <c r="AA21" s="59">
        <v>-2161648.3600000003</v>
      </c>
      <c r="AB21" s="59">
        <v>-1501739.28</v>
      </c>
      <c r="AC21" s="59">
        <v>-2657757.1999999997</v>
      </c>
      <c r="AD21" s="59">
        <v>-6321144.8399999999</v>
      </c>
      <c r="AE21" s="59"/>
      <c r="AF21" s="59"/>
    </row>
    <row r="22" spans="1:32">
      <c r="A22" s="239"/>
      <c r="B22" s="244" t="s">
        <v>2526</v>
      </c>
      <c r="C22" s="244"/>
      <c r="D22" s="239"/>
      <c r="E22" s="239" t="s">
        <v>2686</v>
      </c>
      <c r="F22" s="240" t="s">
        <v>2039</v>
      </c>
      <c r="G22" s="239" t="s">
        <v>2040</v>
      </c>
      <c r="H22" s="240" t="s">
        <v>440</v>
      </c>
      <c r="I22" s="239" t="s">
        <v>2095</v>
      </c>
      <c r="J22" s="239" t="s">
        <v>2687</v>
      </c>
      <c r="K22" s="239" t="s">
        <v>2687</v>
      </c>
      <c r="L22" s="239" t="s">
        <v>1940</v>
      </c>
      <c r="M22" s="239" t="s">
        <v>413</v>
      </c>
      <c r="N22" s="239" t="s">
        <v>785</v>
      </c>
      <c r="O22" s="239" t="s">
        <v>785</v>
      </c>
      <c r="P22" s="239" t="s">
        <v>785</v>
      </c>
      <c r="Q22" s="239" t="s">
        <v>785</v>
      </c>
      <c r="R22" s="239"/>
      <c r="S22" s="239" t="s">
        <v>2040</v>
      </c>
      <c r="T22" s="248" t="s">
        <v>413</v>
      </c>
      <c r="U22" s="248"/>
      <c r="V22" s="239" t="s">
        <v>2040</v>
      </c>
      <c r="W22" s="248" t="s">
        <v>413</v>
      </c>
      <c r="X22" s="249">
        <v>1</v>
      </c>
      <c r="Y22" s="58" t="s">
        <v>6339</v>
      </c>
      <c r="Z22" s="58" t="s">
        <v>659</v>
      </c>
      <c r="AA22" s="59">
        <v>-274.75</v>
      </c>
      <c r="AB22" s="59">
        <v>-71003.200000000012</v>
      </c>
      <c r="AC22" s="59">
        <v>-127375.79999999999</v>
      </c>
      <c r="AD22" s="59">
        <v>-198653.75</v>
      </c>
      <c r="AE22" s="59"/>
      <c r="AF22" s="59"/>
    </row>
    <row r="23" spans="1:32">
      <c r="A23" s="239"/>
      <c r="B23" s="244" t="s">
        <v>2546</v>
      </c>
      <c r="C23" s="244"/>
      <c r="D23" s="239"/>
      <c r="E23" s="239" t="s">
        <v>2688</v>
      </c>
      <c r="F23" s="240" t="s">
        <v>2039</v>
      </c>
      <c r="G23" s="239" t="s">
        <v>2040</v>
      </c>
      <c r="H23" s="240" t="s">
        <v>440</v>
      </c>
      <c r="I23" s="239" t="s">
        <v>2095</v>
      </c>
      <c r="J23" s="239" t="s">
        <v>2689</v>
      </c>
      <c r="K23" s="239" t="s">
        <v>2689</v>
      </c>
      <c r="L23" s="239" t="s">
        <v>1940</v>
      </c>
      <c r="M23" s="239" t="s">
        <v>414</v>
      </c>
      <c r="N23" s="239" t="s">
        <v>785</v>
      </c>
      <c r="O23" s="239" t="s">
        <v>785</v>
      </c>
      <c r="P23" s="239" t="s">
        <v>785</v>
      </c>
      <c r="Q23" s="239" t="s">
        <v>785</v>
      </c>
      <c r="R23" s="239"/>
      <c r="S23" s="239" t="s">
        <v>2040</v>
      </c>
      <c r="T23" s="250" t="s">
        <v>414</v>
      </c>
      <c r="U23" s="250"/>
      <c r="V23" s="239" t="s">
        <v>2040</v>
      </c>
      <c r="W23" s="250" t="s">
        <v>414</v>
      </c>
      <c r="X23" s="251">
        <v>1</v>
      </c>
      <c r="Y23" s="58" t="s">
        <v>6872</v>
      </c>
      <c r="Z23" s="58" t="s">
        <v>660</v>
      </c>
      <c r="AA23" s="59">
        <v>-59492</v>
      </c>
      <c r="AB23" s="59">
        <v>-48409.599999999999</v>
      </c>
      <c r="AC23" s="59">
        <v>-58639.599999999984</v>
      </c>
      <c r="AD23" s="59">
        <v>-166541.19999999998</v>
      </c>
      <c r="AE23" s="59"/>
      <c r="AF23" s="59"/>
    </row>
    <row r="24" spans="1:32">
      <c r="A24" s="239"/>
      <c r="B24" s="244" t="s">
        <v>2549</v>
      </c>
      <c r="C24" s="244"/>
      <c r="D24" s="239"/>
      <c r="E24" s="239" t="s">
        <v>2690</v>
      </c>
      <c r="F24" s="240" t="s">
        <v>2039</v>
      </c>
      <c r="G24" s="239" t="s">
        <v>2040</v>
      </c>
      <c r="H24" s="240" t="s">
        <v>440</v>
      </c>
      <c r="I24" s="239" t="s">
        <v>2095</v>
      </c>
      <c r="J24" s="239" t="s">
        <v>2691</v>
      </c>
      <c r="K24" s="239" t="s">
        <v>2691</v>
      </c>
      <c r="L24" s="239" t="s">
        <v>1940</v>
      </c>
      <c r="M24" s="239" t="s">
        <v>415</v>
      </c>
      <c r="N24" s="239" t="s">
        <v>785</v>
      </c>
      <c r="O24" s="239" t="s">
        <v>785</v>
      </c>
      <c r="P24" s="239" t="s">
        <v>785</v>
      </c>
      <c r="Q24" s="239" t="s">
        <v>785</v>
      </c>
      <c r="R24" s="239"/>
      <c r="S24" s="239" t="s">
        <v>2040</v>
      </c>
      <c r="T24" s="250" t="s">
        <v>415</v>
      </c>
      <c r="U24" s="250"/>
      <c r="V24" s="239" t="s">
        <v>2040</v>
      </c>
      <c r="W24" s="250" t="s">
        <v>415</v>
      </c>
      <c r="X24" s="251">
        <v>1</v>
      </c>
      <c r="Y24" s="58" t="s">
        <v>6873</v>
      </c>
      <c r="Z24" s="58" t="s">
        <v>661</v>
      </c>
      <c r="AA24" s="59">
        <v>-93939.9</v>
      </c>
      <c r="AB24" s="59">
        <v>-104825</v>
      </c>
      <c r="AC24" s="59">
        <v>-168000</v>
      </c>
      <c r="AD24" s="59">
        <v>-366764.9</v>
      </c>
      <c r="AE24" s="59"/>
      <c r="AF24" s="59"/>
    </row>
    <row r="25" spans="1:32">
      <c r="A25" s="239"/>
      <c r="B25" s="244" t="s">
        <v>2692</v>
      </c>
      <c r="C25" s="244"/>
      <c r="D25" s="239"/>
      <c r="E25" s="239" t="s">
        <v>2693</v>
      </c>
      <c r="F25" s="240" t="s">
        <v>2039</v>
      </c>
      <c r="G25" s="239" t="s">
        <v>2040</v>
      </c>
      <c r="H25" s="240" t="s">
        <v>440</v>
      </c>
      <c r="I25" s="239" t="s">
        <v>2095</v>
      </c>
      <c r="J25" s="239" t="s">
        <v>2694</v>
      </c>
      <c r="K25" s="239" t="s">
        <v>2694</v>
      </c>
      <c r="L25" s="239" t="s">
        <v>1940</v>
      </c>
      <c r="M25" s="239" t="s">
        <v>416</v>
      </c>
      <c r="N25" s="239" t="s">
        <v>785</v>
      </c>
      <c r="O25" s="239" t="s">
        <v>785</v>
      </c>
      <c r="P25" s="239" t="s">
        <v>785</v>
      </c>
      <c r="Q25" s="239" t="s">
        <v>785</v>
      </c>
      <c r="R25" s="239"/>
      <c r="S25" s="239" t="s">
        <v>2040</v>
      </c>
      <c r="T25" s="250" t="s">
        <v>416</v>
      </c>
      <c r="U25" s="250"/>
      <c r="V25" s="239" t="s">
        <v>2040</v>
      </c>
      <c r="W25" s="250" t="s">
        <v>416</v>
      </c>
      <c r="X25" s="251">
        <v>1</v>
      </c>
      <c r="Y25" s="58" t="s">
        <v>6405</v>
      </c>
      <c r="Z25" s="58" t="s">
        <v>662</v>
      </c>
      <c r="AA25" s="59">
        <v>0</v>
      </c>
      <c r="AB25" s="59">
        <v>0</v>
      </c>
      <c r="AC25" s="59">
        <v>0</v>
      </c>
      <c r="AD25" s="59">
        <v>0</v>
      </c>
      <c r="AE25" s="59"/>
      <c r="AF25" s="59"/>
    </row>
    <row r="26" spans="1:32">
      <c r="A26" s="239"/>
      <c r="B26" s="244" t="s">
        <v>2695</v>
      </c>
      <c r="C26" s="244"/>
      <c r="D26" s="239"/>
      <c r="E26" s="239" t="s">
        <v>2696</v>
      </c>
      <c r="F26" s="240" t="s">
        <v>2039</v>
      </c>
      <c r="G26" s="239" t="s">
        <v>2040</v>
      </c>
      <c r="H26" s="240" t="s">
        <v>440</v>
      </c>
      <c r="I26" s="239" t="s">
        <v>2095</v>
      </c>
      <c r="J26" s="239" t="s">
        <v>2697</v>
      </c>
      <c r="K26" s="239" t="s">
        <v>2697</v>
      </c>
      <c r="L26" s="239" t="s">
        <v>1940</v>
      </c>
      <c r="M26" s="239" t="s">
        <v>417</v>
      </c>
      <c r="N26" s="239" t="s">
        <v>785</v>
      </c>
      <c r="O26" s="239" t="s">
        <v>785</v>
      </c>
      <c r="P26" s="239" t="s">
        <v>785</v>
      </c>
      <c r="Q26" s="239" t="s">
        <v>785</v>
      </c>
      <c r="R26" s="239"/>
      <c r="S26" s="239" t="s">
        <v>2040</v>
      </c>
      <c r="T26" s="250" t="s">
        <v>417</v>
      </c>
      <c r="U26" s="250"/>
      <c r="V26" s="239" t="s">
        <v>2040</v>
      </c>
      <c r="W26" s="250" t="s">
        <v>417</v>
      </c>
      <c r="X26" s="251">
        <v>1</v>
      </c>
      <c r="Y26" s="58" t="s">
        <v>6874</v>
      </c>
      <c r="Z26" s="58" t="s">
        <v>663</v>
      </c>
      <c r="AA26" s="59">
        <v>0</v>
      </c>
      <c r="AB26" s="59">
        <v>0</v>
      </c>
      <c r="AC26" s="59">
        <v>0</v>
      </c>
      <c r="AD26" s="59">
        <v>0</v>
      </c>
      <c r="AE26" s="59"/>
      <c r="AF26" s="59"/>
    </row>
    <row r="27" spans="1:32">
      <c r="A27" s="239"/>
      <c r="B27" s="244" t="s">
        <v>2574</v>
      </c>
      <c r="C27" s="244"/>
      <c r="D27" s="239"/>
      <c r="E27" s="239" t="s">
        <v>2698</v>
      </c>
      <c r="F27" s="240" t="s">
        <v>2039</v>
      </c>
      <c r="G27" s="239" t="s">
        <v>2040</v>
      </c>
      <c r="H27" s="240" t="s">
        <v>440</v>
      </c>
      <c r="I27" s="239" t="s">
        <v>2095</v>
      </c>
      <c r="J27" s="239" t="s">
        <v>2699</v>
      </c>
      <c r="K27" s="239" t="s">
        <v>2699</v>
      </c>
      <c r="L27" s="239" t="s">
        <v>1940</v>
      </c>
      <c r="M27" s="239" t="s">
        <v>418</v>
      </c>
      <c r="N27" s="239" t="s">
        <v>785</v>
      </c>
      <c r="O27" s="239" t="s">
        <v>785</v>
      </c>
      <c r="P27" s="239" t="s">
        <v>785</v>
      </c>
      <c r="Q27" s="239" t="s">
        <v>785</v>
      </c>
      <c r="R27" s="239"/>
      <c r="S27" s="239" t="s">
        <v>2040</v>
      </c>
      <c r="T27" s="250" t="s">
        <v>418</v>
      </c>
      <c r="U27" s="250"/>
      <c r="V27" s="239" t="s">
        <v>2040</v>
      </c>
      <c r="W27" s="250" t="s">
        <v>418</v>
      </c>
      <c r="X27" s="251">
        <v>1</v>
      </c>
      <c r="Y27" s="58" t="s">
        <v>6875</v>
      </c>
      <c r="Z27" s="58" t="s">
        <v>664</v>
      </c>
      <c r="AA27" s="59">
        <v>-104.8</v>
      </c>
      <c r="AB27" s="59">
        <v>-19859.599999999999</v>
      </c>
      <c r="AC27" s="59">
        <v>-42361.19999999999</v>
      </c>
      <c r="AD27" s="59">
        <v>-62325.599999999991</v>
      </c>
      <c r="AE27" s="59"/>
      <c r="AF27" s="59"/>
    </row>
    <row r="28" spans="1:32">
      <c r="A28" s="239"/>
      <c r="B28" s="244" t="s">
        <v>2557</v>
      </c>
      <c r="C28" s="244"/>
      <c r="D28" s="239"/>
      <c r="E28" s="239" t="s">
        <v>2700</v>
      </c>
      <c r="F28" s="240" t="s">
        <v>2039</v>
      </c>
      <c r="G28" s="239" t="s">
        <v>2040</v>
      </c>
      <c r="H28" s="240" t="s">
        <v>440</v>
      </c>
      <c r="I28" s="239" t="s">
        <v>2095</v>
      </c>
      <c r="J28" s="239" t="s">
        <v>2701</v>
      </c>
      <c r="K28" s="239" t="s">
        <v>2701</v>
      </c>
      <c r="L28" s="239" t="s">
        <v>1940</v>
      </c>
      <c r="M28" s="239" t="s">
        <v>355</v>
      </c>
      <c r="N28" s="239" t="s">
        <v>785</v>
      </c>
      <c r="O28" s="239" t="s">
        <v>785</v>
      </c>
      <c r="P28" s="239" t="s">
        <v>785</v>
      </c>
      <c r="Q28" s="239" t="s">
        <v>785</v>
      </c>
      <c r="R28" s="239"/>
      <c r="S28" s="239" t="s">
        <v>2040</v>
      </c>
      <c r="T28" s="250" t="s">
        <v>355</v>
      </c>
      <c r="U28" s="250"/>
      <c r="V28" s="239" t="s">
        <v>2040</v>
      </c>
      <c r="W28" s="250" t="s">
        <v>355</v>
      </c>
      <c r="X28" s="251">
        <v>1</v>
      </c>
      <c r="Y28" s="58" t="s">
        <v>6876</v>
      </c>
      <c r="Z28" s="58" t="s">
        <v>665</v>
      </c>
      <c r="AA28" s="59">
        <v>-15515.6</v>
      </c>
      <c r="AB28" s="59">
        <v>-5253.6</v>
      </c>
      <c r="AC28" s="59">
        <v>-39202.499999999993</v>
      </c>
      <c r="AD28" s="59">
        <v>-59971.7</v>
      </c>
      <c r="AE28" s="59"/>
      <c r="AF28" s="59"/>
    </row>
    <row r="29" spans="1:32">
      <c r="A29" s="257" t="s">
        <v>2091</v>
      </c>
      <c r="B29" s="244" t="s">
        <v>2493</v>
      </c>
      <c r="C29" s="244" t="s">
        <v>2702</v>
      </c>
      <c r="D29" s="239" t="s">
        <v>2703</v>
      </c>
      <c r="E29" s="239" t="s">
        <v>2703</v>
      </c>
      <c r="F29" s="240" t="s">
        <v>2039</v>
      </c>
      <c r="G29" s="239" t="s">
        <v>40</v>
      </c>
      <c r="H29" s="240" t="s">
        <v>440</v>
      </c>
      <c r="I29" s="244" t="s">
        <v>2095</v>
      </c>
      <c r="J29" s="239" t="s">
        <v>2704</v>
      </c>
      <c r="K29" s="239" t="s">
        <v>2704</v>
      </c>
      <c r="L29" s="239" t="s">
        <v>7</v>
      </c>
      <c r="M29" s="239" t="s">
        <v>269</v>
      </c>
      <c r="N29" s="239" t="s">
        <v>40</v>
      </c>
      <c r="O29" s="239" t="s">
        <v>269</v>
      </c>
      <c r="P29" s="239" t="s">
        <v>2040</v>
      </c>
      <c r="Q29" s="239" t="s">
        <v>269</v>
      </c>
      <c r="R29" s="239"/>
      <c r="S29" s="239" t="s">
        <v>2040</v>
      </c>
      <c r="T29" s="239" t="s">
        <v>269</v>
      </c>
      <c r="U29" s="239"/>
      <c r="V29" s="239" t="s">
        <v>2040</v>
      </c>
      <c r="W29" s="239" t="s">
        <v>269</v>
      </c>
      <c r="X29" s="241">
        <v>1</v>
      </c>
      <c r="Y29" s="58" t="s">
        <v>6863</v>
      </c>
      <c r="Z29" s="58" t="s">
        <v>640</v>
      </c>
      <c r="AA29" s="59">
        <v>-247418.22</v>
      </c>
      <c r="AB29" s="59">
        <v>-76928.289999999994</v>
      </c>
      <c r="AC29" s="59">
        <v>-71864.060000000012</v>
      </c>
      <c r="AD29" s="59">
        <v>-396210.57</v>
      </c>
      <c r="AE29" s="59"/>
      <c r="AF29" s="59"/>
    </row>
    <row r="30" spans="1:32">
      <c r="A30" s="257" t="s">
        <v>2091</v>
      </c>
      <c r="B30" s="244" t="s">
        <v>2494</v>
      </c>
      <c r="C30" s="244" t="s">
        <v>2705</v>
      </c>
      <c r="D30" s="239" t="s">
        <v>2169</v>
      </c>
      <c r="E30" s="239" t="s">
        <v>2169</v>
      </c>
      <c r="F30" s="240" t="s">
        <v>2039</v>
      </c>
      <c r="G30" s="239" t="s">
        <v>40</v>
      </c>
      <c r="H30" s="240" t="s">
        <v>440</v>
      </c>
      <c r="I30" s="244" t="s">
        <v>2095</v>
      </c>
      <c r="J30" s="239" t="s">
        <v>2706</v>
      </c>
      <c r="K30" s="239" t="s">
        <v>2706</v>
      </c>
      <c r="L30" s="239" t="s">
        <v>7</v>
      </c>
      <c r="M30" s="239" t="s">
        <v>42</v>
      </c>
      <c r="N30" s="239" t="s">
        <v>40</v>
      </c>
      <c r="O30" s="239" t="s">
        <v>42</v>
      </c>
      <c r="P30" s="239" t="s">
        <v>2040</v>
      </c>
      <c r="Q30" s="239" t="s">
        <v>357</v>
      </c>
      <c r="R30" s="239"/>
      <c r="S30" s="239" t="s">
        <v>2040</v>
      </c>
      <c r="T30" s="239" t="s">
        <v>42</v>
      </c>
      <c r="U30" s="239"/>
      <c r="V30" s="239" t="s">
        <v>2040</v>
      </c>
      <c r="W30" s="239" t="s">
        <v>42</v>
      </c>
      <c r="X30" s="241">
        <v>1</v>
      </c>
      <c r="Y30" s="58" t="s">
        <v>6356</v>
      </c>
      <c r="Z30" s="58" t="s">
        <v>656</v>
      </c>
      <c r="AA30" s="59">
        <v>-141579.96</v>
      </c>
      <c r="AB30" s="59">
        <v>-115082.23</v>
      </c>
      <c r="AC30" s="59">
        <v>-93258.2</v>
      </c>
      <c r="AD30" s="59">
        <v>-349920.39</v>
      </c>
      <c r="AE30" s="59"/>
      <c r="AF30" s="59"/>
    </row>
    <row r="31" spans="1:32">
      <c r="A31" s="257" t="s">
        <v>2091</v>
      </c>
      <c r="B31" s="244" t="s">
        <v>2612</v>
      </c>
      <c r="C31" s="244" t="s">
        <v>2707</v>
      </c>
      <c r="D31" s="239" t="s">
        <v>2708</v>
      </c>
      <c r="E31" s="239" t="s">
        <v>2708</v>
      </c>
      <c r="F31" s="240" t="s">
        <v>2039</v>
      </c>
      <c r="G31" s="239" t="s">
        <v>40</v>
      </c>
      <c r="H31" s="240" t="s">
        <v>440</v>
      </c>
      <c r="I31" s="244" t="s">
        <v>2095</v>
      </c>
      <c r="J31" s="239" t="s">
        <v>2709</v>
      </c>
      <c r="K31" s="239" t="s">
        <v>2709</v>
      </c>
      <c r="L31" s="239" t="s">
        <v>7</v>
      </c>
      <c r="M31" s="239" t="s">
        <v>45</v>
      </c>
      <c r="N31" s="239" t="s">
        <v>40</v>
      </c>
      <c r="O31" s="239" t="s">
        <v>1078</v>
      </c>
      <c r="P31" s="239" t="s">
        <v>2040</v>
      </c>
      <c r="Q31" s="239" t="s">
        <v>1078</v>
      </c>
      <c r="R31" s="239"/>
      <c r="S31" s="239" t="s">
        <v>2040</v>
      </c>
      <c r="T31" s="239" t="s">
        <v>1078</v>
      </c>
      <c r="U31" s="239"/>
      <c r="V31" s="239" t="s">
        <v>2040</v>
      </c>
      <c r="W31" s="239" t="s">
        <v>355</v>
      </c>
      <c r="X31" s="241">
        <v>1</v>
      </c>
      <c r="Y31" s="58" t="s">
        <v>6876</v>
      </c>
      <c r="Z31" s="58" t="s">
        <v>665</v>
      </c>
      <c r="AA31" s="59">
        <v>0</v>
      </c>
      <c r="AB31" s="59">
        <v>0</v>
      </c>
      <c r="AC31" s="59">
        <v>0</v>
      </c>
      <c r="AD31" s="59">
        <v>0</v>
      </c>
      <c r="AE31" s="59"/>
      <c r="AF31" s="59"/>
    </row>
    <row r="32" spans="1:32">
      <c r="A32" s="239" t="s">
        <v>2105</v>
      </c>
      <c r="B32" s="244" t="s">
        <v>2710</v>
      </c>
      <c r="C32" s="244" t="s">
        <v>2711</v>
      </c>
      <c r="D32" s="239" t="s">
        <v>2712</v>
      </c>
      <c r="E32" s="239" t="s">
        <v>2713</v>
      </c>
      <c r="F32" s="240" t="s">
        <v>2039</v>
      </c>
      <c r="G32" s="239" t="s">
        <v>40</v>
      </c>
      <c r="H32" s="252" t="s">
        <v>2110</v>
      </c>
      <c r="I32" s="244" t="s">
        <v>2095</v>
      </c>
      <c r="J32" s="247" t="s">
        <v>2714</v>
      </c>
      <c r="K32" s="247" t="s">
        <v>2714</v>
      </c>
      <c r="L32" s="239" t="s">
        <v>7</v>
      </c>
      <c r="M32" s="239" t="s">
        <v>2715</v>
      </c>
      <c r="N32" s="239" t="s">
        <v>40</v>
      </c>
      <c r="O32" s="239" t="s">
        <v>44</v>
      </c>
      <c r="P32" s="239" t="s">
        <v>2040</v>
      </c>
      <c r="Q32" s="239" t="s">
        <v>356</v>
      </c>
      <c r="R32" s="239"/>
      <c r="S32" s="239" t="s">
        <v>2040</v>
      </c>
      <c r="T32" s="239" t="s">
        <v>2045</v>
      </c>
      <c r="U32" s="239"/>
      <c r="V32" s="239" t="s">
        <v>2040</v>
      </c>
      <c r="W32" s="239" t="s">
        <v>411</v>
      </c>
      <c r="X32" s="241">
        <v>1</v>
      </c>
      <c r="Y32" s="58" t="s">
        <v>6869</v>
      </c>
      <c r="Z32" s="58" t="s">
        <v>653</v>
      </c>
      <c r="AA32" s="59">
        <v>0</v>
      </c>
      <c r="AB32" s="59">
        <v>0</v>
      </c>
      <c r="AC32" s="59">
        <v>0</v>
      </c>
      <c r="AD32" s="59">
        <v>0</v>
      </c>
      <c r="AE32" s="59"/>
      <c r="AF32" s="59"/>
    </row>
    <row r="33" spans="1:32">
      <c r="A33" s="239" t="s">
        <v>2105</v>
      </c>
      <c r="B33" s="244" t="s">
        <v>2716</v>
      </c>
      <c r="C33" s="244" t="s">
        <v>2717</v>
      </c>
      <c r="D33" s="239" t="s">
        <v>2718</v>
      </c>
      <c r="E33" s="239" t="s">
        <v>2719</v>
      </c>
      <c r="F33" s="240" t="s">
        <v>2039</v>
      </c>
      <c r="G33" s="239" t="s">
        <v>40</v>
      </c>
      <c r="H33" s="252" t="s">
        <v>2110</v>
      </c>
      <c r="I33" s="244" t="s">
        <v>2095</v>
      </c>
      <c r="J33" s="247" t="s">
        <v>2720</v>
      </c>
      <c r="K33" s="247" t="s">
        <v>2720</v>
      </c>
      <c r="L33" s="239" t="s">
        <v>7</v>
      </c>
      <c r="M33" s="239" t="s">
        <v>2721</v>
      </c>
      <c r="N33" s="239" t="s">
        <v>40</v>
      </c>
      <c r="O33" s="239" t="s">
        <v>46</v>
      </c>
      <c r="P33" s="239" t="s">
        <v>2040</v>
      </c>
      <c r="Q33" s="239" t="s">
        <v>356</v>
      </c>
      <c r="R33" s="239"/>
      <c r="S33" s="239" t="s">
        <v>2040</v>
      </c>
      <c r="T33" s="239" t="s">
        <v>2045</v>
      </c>
      <c r="U33" s="239"/>
      <c r="V33" s="239" t="s">
        <v>2040</v>
      </c>
      <c r="W33" s="239" t="s">
        <v>411</v>
      </c>
      <c r="X33" s="241">
        <v>1</v>
      </c>
      <c r="Y33" s="58" t="s">
        <v>6869</v>
      </c>
      <c r="Z33" s="58" t="s">
        <v>653</v>
      </c>
      <c r="AA33" s="59">
        <v>0</v>
      </c>
      <c r="AB33" s="59">
        <v>0</v>
      </c>
      <c r="AC33" s="59">
        <v>0</v>
      </c>
      <c r="AD33" s="59">
        <v>0</v>
      </c>
      <c r="AE33" s="59"/>
      <c r="AF33" s="59"/>
    </row>
    <row r="34" spans="1:32">
      <c r="A34" s="239" t="s">
        <v>2105</v>
      </c>
      <c r="B34" s="244" t="s">
        <v>2722</v>
      </c>
      <c r="C34" s="244" t="s">
        <v>2723</v>
      </c>
      <c r="D34" s="239" t="s">
        <v>2724</v>
      </c>
      <c r="E34" s="239" t="s">
        <v>2725</v>
      </c>
      <c r="F34" s="240" t="s">
        <v>2039</v>
      </c>
      <c r="G34" s="239" t="s">
        <v>40</v>
      </c>
      <c r="H34" s="252" t="s">
        <v>2110</v>
      </c>
      <c r="I34" s="244" t="s">
        <v>2095</v>
      </c>
      <c r="J34" s="239" t="s">
        <v>2726</v>
      </c>
      <c r="K34" s="239" t="s">
        <v>2726</v>
      </c>
      <c r="L34" s="239" t="s">
        <v>7</v>
      </c>
      <c r="M34" s="239" t="s">
        <v>2727</v>
      </c>
      <c r="N34" s="239" t="s">
        <v>40</v>
      </c>
      <c r="O34" s="239" t="s">
        <v>46</v>
      </c>
      <c r="P34" s="239" t="s">
        <v>2040</v>
      </c>
      <c r="Q34" s="239" t="s">
        <v>356</v>
      </c>
      <c r="R34" s="239"/>
      <c r="S34" s="239" t="s">
        <v>2040</v>
      </c>
      <c r="T34" s="239" t="s">
        <v>2045</v>
      </c>
      <c r="U34" s="239"/>
      <c r="V34" s="239" t="s">
        <v>2040</v>
      </c>
      <c r="W34" s="239" t="s">
        <v>411</v>
      </c>
      <c r="X34" s="241">
        <v>1</v>
      </c>
      <c r="Y34" s="58" t="s">
        <v>6869</v>
      </c>
      <c r="Z34" s="58" t="s">
        <v>653</v>
      </c>
      <c r="AA34" s="59">
        <v>0</v>
      </c>
      <c r="AB34" s="59">
        <v>0</v>
      </c>
      <c r="AC34" s="59">
        <v>0</v>
      </c>
      <c r="AD34" s="59">
        <v>0</v>
      </c>
      <c r="AE34" s="59"/>
      <c r="AF34" s="59"/>
    </row>
    <row r="35" spans="1:32">
      <c r="A35" s="239" t="s">
        <v>2105</v>
      </c>
      <c r="B35" s="244" t="s">
        <v>2728</v>
      </c>
      <c r="C35" s="244" t="s">
        <v>2729</v>
      </c>
      <c r="D35" s="239" t="s">
        <v>2730</v>
      </c>
      <c r="E35" s="239" t="s">
        <v>2731</v>
      </c>
      <c r="F35" s="240" t="s">
        <v>2039</v>
      </c>
      <c r="G35" s="239" t="s">
        <v>40</v>
      </c>
      <c r="H35" s="252" t="s">
        <v>2110</v>
      </c>
      <c r="I35" s="244" t="s">
        <v>2095</v>
      </c>
      <c r="J35" s="239" t="s">
        <v>2732</v>
      </c>
      <c r="K35" s="239" t="s">
        <v>2732</v>
      </c>
      <c r="L35" s="239" t="s">
        <v>7</v>
      </c>
      <c r="M35" s="239" t="s">
        <v>434</v>
      </c>
      <c r="N35" s="239" t="s">
        <v>40</v>
      </c>
      <c r="O35" s="239" t="s">
        <v>44</v>
      </c>
      <c r="P35" s="239" t="s">
        <v>2040</v>
      </c>
      <c r="Q35" s="239" t="s">
        <v>46</v>
      </c>
      <c r="R35" s="239"/>
      <c r="S35" s="239" t="s">
        <v>2040</v>
      </c>
      <c r="T35" s="239" t="s">
        <v>417</v>
      </c>
      <c r="U35" s="239"/>
      <c r="V35" s="239" t="s">
        <v>2040</v>
      </c>
      <c r="W35" s="239" t="s">
        <v>417</v>
      </c>
      <c r="X35" s="241">
        <v>1</v>
      </c>
      <c r="Y35" s="58" t="s">
        <v>6874</v>
      </c>
      <c r="Z35" s="58" t="s">
        <v>663</v>
      </c>
      <c r="AA35" s="59">
        <v>0</v>
      </c>
      <c r="AB35" s="59">
        <v>0</v>
      </c>
      <c r="AC35" s="59">
        <v>0</v>
      </c>
      <c r="AD35" s="59">
        <v>0</v>
      </c>
      <c r="AE35" s="59"/>
      <c r="AF35" s="59"/>
    </row>
    <row r="36" spans="1:32">
      <c r="A36" s="239" t="s">
        <v>2105</v>
      </c>
      <c r="B36" s="244" t="s">
        <v>2733</v>
      </c>
      <c r="C36" s="287" t="s">
        <v>2734</v>
      </c>
      <c r="D36" s="239" t="s">
        <v>2735</v>
      </c>
      <c r="E36" s="239" t="s">
        <v>2736</v>
      </c>
      <c r="F36" s="240" t="s">
        <v>2039</v>
      </c>
      <c r="G36" s="239" t="s">
        <v>40</v>
      </c>
      <c r="H36" s="252" t="s">
        <v>2110</v>
      </c>
      <c r="I36" s="244" t="s">
        <v>2095</v>
      </c>
      <c r="J36" s="239" t="s">
        <v>2737</v>
      </c>
      <c r="K36" s="239" t="s">
        <v>2737</v>
      </c>
      <c r="L36" s="239" t="s">
        <v>7</v>
      </c>
      <c r="M36" s="239" t="s">
        <v>2402</v>
      </c>
      <c r="N36" s="239" t="s">
        <v>40</v>
      </c>
      <c r="O36" s="239" t="s">
        <v>44</v>
      </c>
      <c r="P36" s="239" t="s">
        <v>2040</v>
      </c>
      <c r="Q36" s="239" t="s">
        <v>46</v>
      </c>
      <c r="R36" s="239"/>
      <c r="S36" s="239" t="s">
        <v>2040</v>
      </c>
      <c r="T36" s="253" t="s">
        <v>2045</v>
      </c>
      <c r="U36" s="253"/>
      <c r="V36" s="253" t="s">
        <v>2040</v>
      </c>
      <c r="W36" s="253" t="s">
        <v>411</v>
      </c>
      <c r="X36" s="254">
        <v>1</v>
      </c>
      <c r="Y36" s="58" t="s">
        <v>6869</v>
      </c>
      <c r="Z36" s="58" t="s">
        <v>653</v>
      </c>
      <c r="AA36" s="59">
        <v>0</v>
      </c>
      <c r="AB36" s="59">
        <v>0</v>
      </c>
      <c r="AC36" s="59">
        <v>0</v>
      </c>
      <c r="AD36" s="59">
        <v>0</v>
      </c>
      <c r="AE36" s="59"/>
      <c r="AF36" s="59"/>
    </row>
    <row r="37" spans="1:32">
      <c r="A37" s="239" t="s">
        <v>2105</v>
      </c>
      <c r="B37" s="244" t="s">
        <v>2738</v>
      </c>
      <c r="C37" s="244" t="s">
        <v>2739</v>
      </c>
      <c r="D37" s="239" t="s">
        <v>2740</v>
      </c>
      <c r="E37" s="239" t="s">
        <v>2741</v>
      </c>
      <c r="F37" s="240" t="s">
        <v>2039</v>
      </c>
      <c r="G37" s="239" t="s">
        <v>40</v>
      </c>
      <c r="H37" s="252" t="s">
        <v>2110</v>
      </c>
      <c r="I37" s="244" t="s">
        <v>2095</v>
      </c>
      <c r="J37" s="239" t="s">
        <v>2742</v>
      </c>
      <c r="K37" s="239" t="s">
        <v>2742</v>
      </c>
      <c r="L37" s="239" t="s">
        <v>7</v>
      </c>
      <c r="M37" s="239" t="s">
        <v>2743</v>
      </c>
      <c r="N37" s="239" t="s">
        <v>40</v>
      </c>
      <c r="O37" s="239" t="s">
        <v>46</v>
      </c>
      <c r="P37" s="239" t="s">
        <v>2040</v>
      </c>
      <c r="Q37" s="239" t="s">
        <v>46</v>
      </c>
      <c r="R37" s="239"/>
      <c r="S37" s="239" t="s">
        <v>2040</v>
      </c>
      <c r="T37" s="239" t="s">
        <v>417</v>
      </c>
      <c r="U37" s="239"/>
      <c r="V37" s="239" t="s">
        <v>2040</v>
      </c>
      <c r="W37" s="239" t="s">
        <v>417</v>
      </c>
      <c r="X37" s="241">
        <v>1</v>
      </c>
      <c r="Y37" s="58" t="s">
        <v>6874</v>
      </c>
      <c r="Z37" s="58" t="s">
        <v>663</v>
      </c>
      <c r="AA37" s="59">
        <v>0</v>
      </c>
      <c r="AB37" s="59">
        <v>0</v>
      </c>
      <c r="AC37" s="59">
        <v>0</v>
      </c>
      <c r="AD37" s="59">
        <v>0</v>
      </c>
      <c r="AE37" s="59"/>
      <c r="AF37" s="59"/>
    </row>
    <row r="38" spans="1:32">
      <c r="A38" s="239" t="s">
        <v>2105</v>
      </c>
      <c r="B38" s="244" t="s">
        <v>2744</v>
      </c>
      <c r="C38" s="244" t="s">
        <v>2745</v>
      </c>
      <c r="D38" s="239" t="s">
        <v>2746</v>
      </c>
      <c r="E38" s="239" t="s">
        <v>2747</v>
      </c>
      <c r="F38" s="240" t="s">
        <v>2039</v>
      </c>
      <c r="G38" s="239" t="s">
        <v>40</v>
      </c>
      <c r="H38" s="252" t="s">
        <v>2110</v>
      </c>
      <c r="I38" s="244" t="s">
        <v>2095</v>
      </c>
      <c r="J38" s="239" t="s">
        <v>2748</v>
      </c>
      <c r="K38" s="239" t="s">
        <v>2748</v>
      </c>
      <c r="L38" s="239" t="s">
        <v>7</v>
      </c>
      <c r="M38" s="239" t="s">
        <v>2749</v>
      </c>
      <c r="N38" s="239" t="s">
        <v>40</v>
      </c>
      <c r="O38" s="239" t="s">
        <v>46</v>
      </c>
      <c r="P38" s="239" t="s">
        <v>2040</v>
      </c>
      <c r="Q38" s="239" t="s">
        <v>46</v>
      </c>
      <c r="R38" s="239"/>
      <c r="S38" s="239" t="s">
        <v>2040</v>
      </c>
      <c r="T38" s="239" t="s">
        <v>417</v>
      </c>
      <c r="U38" s="239"/>
      <c r="V38" s="239" t="s">
        <v>2040</v>
      </c>
      <c r="W38" s="239" t="s">
        <v>417</v>
      </c>
      <c r="X38" s="241">
        <v>1</v>
      </c>
      <c r="Y38" s="58" t="s">
        <v>6874</v>
      </c>
      <c r="Z38" s="58" t="s">
        <v>663</v>
      </c>
      <c r="AA38" s="59">
        <v>0</v>
      </c>
      <c r="AB38" s="59">
        <v>0</v>
      </c>
      <c r="AC38" s="59">
        <v>0</v>
      </c>
      <c r="AD38" s="59">
        <v>0</v>
      </c>
      <c r="AE38" s="59"/>
      <c r="AF38" s="59"/>
    </row>
    <row r="39" spans="1:32">
      <c r="A39" s="239" t="s">
        <v>2105</v>
      </c>
      <c r="B39" s="244" t="s">
        <v>2750</v>
      </c>
      <c r="C39" s="244" t="s">
        <v>2751</v>
      </c>
      <c r="D39" s="239" t="s">
        <v>2752</v>
      </c>
      <c r="E39" s="239" t="s">
        <v>2753</v>
      </c>
      <c r="F39" s="240" t="s">
        <v>2039</v>
      </c>
      <c r="G39" s="239" t="s">
        <v>40</v>
      </c>
      <c r="H39" s="252" t="s">
        <v>2110</v>
      </c>
      <c r="I39" s="244" t="s">
        <v>2095</v>
      </c>
      <c r="J39" s="239" t="s">
        <v>2754</v>
      </c>
      <c r="K39" s="239" t="s">
        <v>2754</v>
      </c>
      <c r="L39" s="239" t="s">
        <v>7</v>
      </c>
      <c r="M39" s="239" t="s">
        <v>2755</v>
      </c>
      <c r="N39" s="239" t="s">
        <v>40</v>
      </c>
      <c r="O39" s="239" t="s">
        <v>46</v>
      </c>
      <c r="P39" s="239" t="s">
        <v>2040</v>
      </c>
      <c r="Q39" s="239" t="s">
        <v>46</v>
      </c>
      <c r="R39" s="239"/>
      <c r="S39" s="239" t="s">
        <v>2040</v>
      </c>
      <c r="T39" s="239" t="s">
        <v>417</v>
      </c>
      <c r="U39" s="239"/>
      <c r="V39" s="239" t="s">
        <v>2040</v>
      </c>
      <c r="W39" s="239" t="s">
        <v>417</v>
      </c>
      <c r="X39" s="241">
        <v>1</v>
      </c>
      <c r="Y39" s="58" t="s">
        <v>6874</v>
      </c>
      <c r="Z39" s="58" t="s">
        <v>663</v>
      </c>
      <c r="AA39" s="59">
        <v>0</v>
      </c>
      <c r="AB39" s="59">
        <v>0</v>
      </c>
      <c r="AC39" s="59">
        <v>0</v>
      </c>
      <c r="AD39" s="59">
        <v>0</v>
      </c>
      <c r="AE39" s="59"/>
      <c r="AF39" s="59"/>
    </row>
    <row r="40" spans="1:32">
      <c r="A40" s="239" t="s">
        <v>2105</v>
      </c>
      <c r="B40" s="244" t="s">
        <v>2756</v>
      </c>
      <c r="C40" s="244" t="s">
        <v>2757</v>
      </c>
      <c r="D40" s="239" t="s">
        <v>2758</v>
      </c>
      <c r="E40" s="239" t="s">
        <v>2759</v>
      </c>
      <c r="F40" s="240" t="s">
        <v>2039</v>
      </c>
      <c r="G40" s="239" t="s">
        <v>40</v>
      </c>
      <c r="H40" s="252" t="s">
        <v>2110</v>
      </c>
      <c r="I40" s="244" t="s">
        <v>2095</v>
      </c>
      <c r="J40" s="239" t="s">
        <v>2760</v>
      </c>
      <c r="K40" s="239" t="s">
        <v>2760</v>
      </c>
      <c r="L40" s="239" t="s">
        <v>7</v>
      </c>
      <c r="M40" s="239" t="s">
        <v>2761</v>
      </c>
      <c r="N40" s="239" t="s">
        <v>40</v>
      </c>
      <c r="O40" s="239" t="s">
        <v>44</v>
      </c>
      <c r="P40" s="239" t="s">
        <v>2040</v>
      </c>
      <c r="Q40" s="239" t="s">
        <v>46</v>
      </c>
      <c r="R40" s="239"/>
      <c r="S40" s="239" t="s">
        <v>2040</v>
      </c>
      <c r="T40" s="239" t="s">
        <v>417</v>
      </c>
      <c r="U40" s="239"/>
      <c r="V40" s="239" t="s">
        <v>2040</v>
      </c>
      <c r="W40" s="239" t="s">
        <v>417</v>
      </c>
      <c r="X40" s="241">
        <v>1</v>
      </c>
      <c r="Y40" s="58" t="s">
        <v>6874</v>
      </c>
      <c r="Z40" s="58" t="s">
        <v>663</v>
      </c>
      <c r="AA40" s="59">
        <v>0</v>
      </c>
      <c r="AB40" s="59">
        <v>0</v>
      </c>
      <c r="AC40" s="59">
        <v>0</v>
      </c>
      <c r="AD40" s="59">
        <v>0</v>
      </c>
      <c r="AE40" s="59"/>
      <c r="AF40" s="59"/>
    </row>
    <row r="41" spans="1:32">
      <c r="A41" s="239" t="s">
        <v>2105</v>
      </c>
      <c r="B41" s="244" t="s">
        <v>2762</v>
      </c>
      <c r="C41" s="244" t="s">
        <v>2763</v>
      </c>
      <c r="D41" s="239" t="s">
        <v>2764</v>
      </c>
      <c r="E41" s="239" t="s">
        <v>2765</v>
      </c>
      <c r="F41" s="240" t="s">
        <v>2039</v>
      </c>
      <c r="G41" s="239" t="s">
        <v>40</v>
      </c>
      <c r="H41" s="252" t="s">
        <v>2110</v>
      </c>
      <c r="I41" s="244" t="s">
        <v>2095</v>
      </c>
      <c r="J41" s="239" t="s">
        <v>2766</v>
      </c>
      <c r="K41" s="239" t="s">
        <v>2766</v>
      </c>
      <c r="L41" s="239" t="s">
        <v>7</v>
      </c>
      <c r="M41" s="239" t="s">
        <v>2767</v>
      </c>
      <c r="N41" s="239" t="s">
        <v>40</v>
      </c>
      <c r="O41" s="239" t="s">
        <v>46</v>
      </c>
      <c r="P41" s="239" t="s">
        <v>2040</v>
      </c>
      <c r="Q41" s="239" t="s">
        <v>46</v>
      </c>
      <c r="R41" s="239"/>
      <c r="S41" s="239" t="s">
        <v>2040</v>
      </c>
      <c r="T41" s="239" t="s">
        <v>2045</v>
      </c>
      <c r="U41" s="239"/>
      <c r="V41" s="239" t="s">
        <v>2040</v>
      </c>
      <c r="W41" s="239" t="s">
        <v>411</v>
      </c>
      <c r="X41" s="241">
        <v>1</v>
      </c>
      <c r="Y41" s="58" t="s">
        <v>6869</v>
      </c>
      <c r="Z41" s="58" t="s">
        <v>653</v>
      </c>
      <c r="AA41" s="59">
        <v>0</v>
      </c>
      <c r="AB41" s="59">
        <v>0</v>
      </c>
      <c r="AC41" s="59">
        <v>0</v>
      </c>
      <c r="AD41" s="59">
        <v>0</v>
      </c>
      <c r="AE41" s="59"/>
      <c r="AF41" s="59"/>
    </row>
    <row r="42" spans="1:32">
      <c r="A42" s="239" t="s">
        <v>2105</v>
      </c>
      <c r="B42" s="244" t="s">
        <v>2768</v>
      </c>
      <c r="C42" s="287" t="s">
        <v>2769</v>
      </c>
      <c r="D42" s="239" t="s">
        <v>2770</v>
      </c>
      <c r="E42" s="239" t="s">
        <v>2771</v>
      </c>
      <c r="F42" s="240" t="s">
        <v>2039</v>
      </c>
      <c r="G42" s="239" t="s">
        <v>40</v>
      </c>
      <c r="H42" s="252" t="s">
        <v>2110</v>
      </c>
      <c r="I42" s="244" t="s">
        <v>2095</v>
      </c>
      <c r="J42" s="239" t="s">
        <v>2772</v>
      </c>
      <c r="K42" s="239" t="s">
        <v>2772</v>
      </c>
      <c r="L42" s="239" t="s">
        <v>7</v>
      </c>
      <c r="M42" s="239" t="s">
        <v>2773</v>
      </c>
      <c r="N42" s="239" t="s">
        <v>40</v>
      </c>
      <c r="O42" s="239" t="s">
        <v>46</v>
      </c>
      <c r="P42" s="253" t="s">
        <v>2040</v>
      </c>
      <c r="Q42" s="239" t="s">
        <v>46</v>
      </c>
      <c r="R42" s="239"/>
      <c r="S42" s="253" t="s">
        <v>2040</v>
      </c>
      <c r="T42" s="253" t="s">
        <v>2045</v>
      </c>
      <c r="U42" s="253"/>
      <c r="V42" s="253" t="s">
        <v>2040</v>
      </c>
      <c r="W42" s="253" t="s">
        <v>411</v>
      </c>
      <c r="X42" s="254">
        <v>1</v>
      </c>
      <c r="Y42" s="58" t="s">
        <v>6869</v>
      </c>
      <c r="Z42" s="58" t="s">
        <v>653</v>
      </c>
      <c r="AA42" s="59">
        <v>0</v>
      </c>
      <c r="AB42" s="59">
        <v>0</v>
      </c>
      <c r="AC42" s="59">
        <v>0</v>
      </c>
      <c r="AD42" s="59">
        <v>0</v>
      </c>
      <c r="AE42" s="59"/>
      <c r="AF42" s="59"/>
    </row>
    <row r="43" spans="1:32">
      <c r="A43" s="239" t="s">
        <v>2105</v>
      </c>
      <c r="B43" s="244" t="s">
        <v>2774</v>
      </c>
      <c r="C43" s="244" t="s">
        <v>2775</v>
      </c>
      <c r="D43" s="239" t="s">
        <v>2776</v>
      </c>
      <c r="E43" s="239" t="s">
        <v>2777</v>
      </c>
      <c r="F43" s="240" t="s">
        <v>2039</v>
      </c>
      <c r="G43" s="239" t="s">
        <v>40</v>
      </c>
      <c r="H43" s="252" t="s">
        <v>2110</v>
      </c>
      <c r="I43" s="244" t="s">
        <v>2095</v>
      </c>
      <c r="J43" s="239" t="s">
        <v>2778</v>
      </c>
      <c r="K43" s="239" t="s">
        <v>2778</v>
      </c>
      <c r="L43" s="239" t="s">
        <v>7</v>
      </c>
      <c r="M43" s="239" t="s">
        <v>2779</v>
      </c>
      <c r="N43" s="239" t="s">
        <v>40</v>
      </c>
      <c r="O43" s="239" t="s">
        <v>46</v>
      </c>
      <c r="P43" s="239" t="s">
        <v>2040</v>
      </c>
      <c r="Q43" s="239" t="s">
        <v>46</v>
      </c>
      <c r="R43" s="239"/>
      <c r="S43" s="239" t="s">
        <v>2040</v>
      </c>
      <c r="T43" s="239" t="s">
        <v>418</v>
      </c>
      <c r="U43" s="239"/>
      <c r="V43" s="239" t="s">
        <v>2040</v>
      </c>
      <c r="W43" s="239" t="s">
        <v>418</v>
      </c>
      <c r="X43" s="241">
        <v>1</v>
      </c>
      <c r="Y43" s="58" t="s">
        <v>6875</v>
      </c>
      <c r="Z43" s="58" t="s">
        <v>664</v>
      </c>
      <c r="AA43" s="59">
        <v>0</v>
      </c>
      <c r="AB43" s="59">
        <v>0</v>
      </c>
      <c r="AC43" s="59">
        <v>0</v>
      </c>
      <c r="AD43" s="59">
        <v>0</v>
      </c>
      <c r="AE43" s="59"/>
      <c r="AF43" s="59"/>
    </row>
    <row r="44" spans="1:32">
      <c r="A44" s="239" t="s">
        <v>2105</v>
      </c>
      <c r="B44" s="244" t="s">
        <v>2780</v>
      </c>
      <c r="C44" s="287" t="s">
        <v>2781</v>
      </c>
      <c r="D44" s="239" t="s">
        <v>2782</v>
      </c>
      <c r="E44" s="239" t="s">
        <v>2783</v>
      </c>
      <c r="F44" s="240" t="s">
        <v>2039</v>
      </c>
      <c r="G44" s="239" t="s">
        <v>40</v>
      </c>
      <c r="H44" s="252" t="s">
        <v>2110</v>
      </c>
      <c r="I44" s="244" t="s">
        <v>2095</v>
      </c>
      <c r="J44" s="239" t="s">
        <v>2784</v>
      </c>
      <c r="K44" s="239" t="s">
        <v>2784</v>
      </c>
      <c r="L44" s="239" t="s">
        <v>7</v>
      </c>
      <c r="M44" s="239" t="s">
        <v>2785</v>
      </c>
      <c r="N44" s="239" t="s">
        <v>40</v>
      </c>
      <c r="O44" s="239" t="s">
        <v>46</v>
      </c>
      <c r="P44" s="239" t="s">
        <v>2040</v>
      </c>
      <c r="Q44" s="239" t="s">
        <v>46</v>
      </c>
      <c r="R44" s="239"/>
      <c r="S44" s="239" t="s">
        <v>2040</v>
      </c>
      <c r="T44" s="239" t="s">
        <v>2045</v>
      </c>
      <c r="U44" s="239"/>
      <c r="V44" s="239" t="s">
        <v>2040</v>
      </c>
      <c r="W44" s="239" t="s">
        <v>411</v>
      </c>
      <c r="X44" s="241">
        <v>1</v>
      </c>
      <c r="Y44" s="58" t="s">
        <v>6869</v>
      </c>
      <c r="Z44" s="58" t="s">
        <v>653</v>
      </c>
      <c r="AA44" s="59">
        <v>0</v>
      </c>
      <c r="AB44" s="59">
        <v>0</v>
      </c>
      <c r="AC44" s="59">
        <v>0</v>
      </c>
      <c r="AD44" s="59">
        <v>0</v>
      </c>
      <c r="AE44" s="59"/>
      <c r="AF44" s="59"/>
    </row>
    <row r="45" spans="1:32">
      <c r="A45" s="239" t="s">
        <v>2105</v>
      </c>
      <c r="B45" s="244" t="s">
        <v>2786</v>
      </c>
      <c r="C45" s="244" t="s">
        <v>2787</v>
      </c>
      <c r="D45" s="239" t="s">
        <v>2788</v>
      </c>
      <c r="E45" s="239" t="s">
        <v>2789</v>
      </c>
      <c r="F45" s="240" t="s">
        <v>2039</v>
      </c>
      <c r="G45" s="239" t="s">
        <v>40</v>
      </c>
      <c r="H45" s="252" t="s">
        <v>2110</v>
      </c>
      <c r="I45" s="244" t="s">
        <v>2095</v>
      </c>
      <c r="J45" s="239" t="s">
        <v>2790</v>
      </c>
      <c r="K45" s="239" t="s">
        <v>2790</v>
      </c>
      <c r="L45" s="239" t="s">
        <v>7</v>
      </c>
      <c r="M45" s="239" t="s">
        <v>2791</v>
      </c>
      <c r="N45" s="239" t="s">
        <v>40</v>
      </c>
      <c r="O45" s="239" t="s">
        <v>46</v>
      </c>
      <c r="P45" s="239" t="s">
        <v>2040</v>
      </c>
      <c r="Q45" s="239" t="s">
        <v>46</v>
      </c>
      <c r="R45" s="239"/>
      <c r="S45" s="239" t="s">
        <v>2040</v>
      </c>
      <c r="T45" s="239" t="s">
        <v>417</v>
      </c>
      <c r="U45" s="239"/>
      <c r="V45" s="239" t="s">
        <v>2040</v>
      </c>
      <c r="W45" s="239" t="s">
        <v>411</v>
      </c>
      <c r="X45" s="241">
        <v>1</v>
      </c>
      <c r="Y45" s="58" t="s">
        <v>6869</v>
      </c>
      <c r="Z45" s="58" t="s">
        <v>653</v>
      </c>
      <c r="AA45" s="59">
        <v>0</v>
      </c>
      <c r="AB45" s="59">
        <v>0</v>
      </c>
      <c r="AC45" s="59">
        <v>0</v>
      </c>
      <c r="AD45" s="59">
        <v>0</v>
      </c>
      <c r="AE45" s="59"/>
      <c r="AF45" s="59"/>
    </row>
    <row r="46" spans="1:32">
      <c r="A46" s="239" t="s">
        <v>2792</v>
      </c>
      <c r="B46" s="244" t="s">
        <v>2793</v>
      </c>
      <c r="C46" s="287" t="s">
        <v>2794</v>
      </c>
      <c r="D46" s="288" t="s">
        <v>2795</v>
      </c>
      <c r="E46" s="239" t="s">
        <v>2795</v>
      </c>
      <c r="F46" s="240" t="s">
        <v>2039</v>
      </c>
      <c r="G46" s="239" t="s">
        <v>40</v>
      </c>
      <c r="H46" s="252" t="s">
        <v>2475</v>
      </c>
      <c r="I46" s="244" t="s">
        <v>2095</v>
      </c>
      <c r="J46" s="239" t="s">
        <v>2796</v>
      </c>
      <c r="K46" s="239" t="s">
        <v>2796</v>
      </c>
      <c r="L46" s="239" t="s">
        <v>7</v>
      </c>
      <c r="M46" s="239" t="s">
        <v>2147</v>
      </c>
      <c r="N46" s="239" t="s">
        <v>40</v>
      </c>
      <c r="O46" s="255" t="s">
        <v>44</v>
      </c>
      <c r="P46" s="255" t="s">
        <v>2040</v>
      </c>
      <c r="Q46" s="255" t="s">
        <v>357</v>
      </c>
      <c r="R46" s="255"/>
      <c r="S46" s="255" t="s">
        <v>2040</v>
      </c>
      <c r="T46" s="255" t="s">
        <v>412</v>
      </c>
      <c r="U46" s="255"/>
      <c r="V46" s="255" t="s">
        <v>2040</v>
      </c>
      <c r="W46" s="255" t="s">
        <v>412</v>
      </c>
      <c r="X46" s="256">
        <v>1</v>
      </c>
      <c r="Y46" s="58" t="s">
        <v>6328</v>
      </c>
      <c r="Z46" s="58" t="s">
        <v>658</v>
      </c>
      <c r="AA46" s="59">
        <v>0</v>
      </c>
      <c r="AB46" s="59">
        <v>0</v>
      </c>
      <c r="AC46" s="59">
        <v>0</v>
      </c>
      <c r="AD46" s="59">
        <v>0</v>
      </c>
      <c r="AE46" s="59"/>
      <c r="AF46" s="59"/>
    </row>
    <row r="47" spans="1:32">
      <c r="A47" s="239" t="s">
        <v>2797</v>
      </c>
      <c r="B47" s="244" t="s">
        <v>2488</v>
      </c>
      <c r="C47" s="287" t="s">
        <v>2798</v>
      </c>
      <c r="D47" s="288" t="s">
        <v>2799</v>
      </c>
      <c r="E47" s="239" t="s">
        <v>2799</v>
      </c>
      <c r="F47" s="240" t="s">
        <v>2039</v>
      </c>
      <c r="G47" s="239" t="s">
        <v>40</v>
      </c>
      <c r="H47" s="252" t="s">
        <v>2185</v>
      </c>
      <c r="I47" s="244" t="s">
        <v>2095</v>
      </c>
      <c r="J47" s="239" t="s">
        <v>2800</v>
      </c>
      <c r="K47" s="239" t="s">
        <v>2800</v>
      </c>
      <c r="L47" s="239" t="s">
        <v>7</v>
      </c>
      <c r="M47" s="239" t="s">
        <v>2147</v>
      </c>
      <c r="N47" s="253" t="s">
        <v>40</v>
      </c>
      <c r="O47" s="253" t="s">
        <v>41</v>
      </c>
      <c r="P47" s="253" t="s">
        <v>2040</v>
      </c>
      <c r="Q47" s="253" t="s">
        <v>357</v>
      </c>
      <c r="R47" s="253"/>
      <c r="S47" s="253" t="s">
        <v>2040</v>
      </c>
      <c r="T47" s="253" t="s">
        <v>353</v>
      </c>
      <c r="U47" s="253"/>
      <c r="V47" s="253" t="s">
        <v>2040</v>
      </c>
      <c r="W47" s="253" t="s">
        <v>353</v>
      </c>
      <c r="X47" s="254">
        <v>1</v>
      </c>
      <c r="Y47" s="58" t="s">
        <v>6870</v>
      </c>
      <c r="Z47" s="58" t="s">
        <v>654</v>
      </c>
      <c r="AA47" s="59">
        <v>-744</v>
      </c>
      <c r="AB47" s="59">
        <v>-1116</v>
      </c>
      <c r="AC47" s="59">
        <v>124</v>
      </c>
      <c r="AD47" s="59">
        <v>-1736</v>
      </c>
      <c r="AE47" s="59"/>
      <c r="AF47" s="59"/>
    </row>
    <row r="48" spans="1:32">
      <c r="A48" s="239" t="s">
        <v>2801</v>
      </c>
      <c r="B48" s="289" t="s">
        <v>2802</v>
      </c>
      <c r="C48" s="287" t="s">
        <v>2115</v>
      </c>
      <c r="D48" s="288" t="s">
        <v>2803</v>
      </c>
      <c r="E48" s="239" t="s">
        <v>2804</v>
      </c>
      <c r="F48" s="240" t="s">
        <v>2039</v>
      </c>
      <c r="G48" s="239" t="s">
        <v>40</v>
      </c>
      <c r="H48" s="252" t="s">
        <v>2185</v>
      </c>
      <c r="I48" s="244" t="s">
        <v>2095</v>
      </c>
      <c r="J48" s="239" t="s">
        <v>2805</v>
      </c>
      <c r="K48" s="239" t="s">
        <v>2805</v>
      </c>
      <c r="L48" s="239" t="s">
        <v>7</v>
      </c>
      <c r="M48" s="239" t="s">
        <v>2147</v>
      </c>
      <c r="N48" s="253" t="s">
        <v>40</v>
      </c>
      <c r="O48" s="253" t="s">
        <v>41</v>
      </c>
      <c r="P48" s="253" t="s">
        <v>2040</v>
      </c>
      <c r="Q48" s="253" t="s">
        <v>357</v>
      </c>
      <c r="R48" s="253"/>
      <c r="S48" s="253" t="s">
        <v>2040</v>
      </c>
      <c r="T48" s="253" t="s">
        <v>353</v>
      </c>
      <c r="U48" s="253"/>
      <c r="V48" s="253" t="s">
        <v>2040</v>
      </c>
      <c r="W48" s="253" t="s">
        <v>353</v>
      </c>
      <c r="X48" s="254">
        <v>1</v>
      </c>
      <c r="Y48" s="58" t="s">
        <v>6870</v>
      </c>
      <c r="Z48" s="58" t="s">
        <v>654</v>
      </c>
      <c r="AA48" s="59">
        <v>0</v>
      </c>
      <c r="AB48" s="59">
        <v>0</v>
      </c>
      <c r="AC48" s="59">
        <v>0</v>
      </c>
      <c r="AD48" s="59">
        <v>0</v>
      </c>
      <c r="AE48" s="59"/>
      <c r="AF48" s="59"/>
    </row>
    <row r="49" spans="1:32">
      <c r="A49" s="239" t="s">
        <v>2806</v>
      </c>
      <c r="B49" s="244" t="s">
        <v>2807</v>
      </c>
      <c r="C49" s="287" t="s">
        <v>2808</v>
      </c>
      <c r="D49" s="288" t="s">
        <v>2809</v>
      </c>
      <c r="E49" s="239" t="s">
        <v>2810</v>
      </c>
      <c r="F49" s="240" t="s">
        <v>2157</v>
      </c>
      <c r="G49" s="239" t="s">
        <v>40</v>
      </c>
      <c r="H49" s="252" t="s">
        <v>2185</v>
      </c>
      <c r="I49" s="244" t="s">
        <v>2095</v>
      </c>
      <c r="J49" s="239" t="s">
        <v>2811</v>
      </c>
      <c r="K49" s="239" t="s">
        <v>2811</v>
      </c>
      <c r="L49" s="239" t="s">
        <v>7</v>
      </c>
      <c r="M49" s="239" t="s">
        <v>41</v>
      </c>
      <c r="N49" s="253" t="s">
        <v>40</v>
      </c>
      <c r="O49" s="253" t="s">
        <v>41</v>
      </c>
      <c r="P49" s="253" t="s">
        <v>2040</v>
      </c>
      <c r="Q49" s="253" t="s">
        <v>357</v>
      </c>
      <c r="R49" s="253"/>
      <c r="S49" s="253" t="s">
        <v>2040</v>
      </c>
      <c r="T49" s="253" t="s">
        <v>353</v>
      </c>
      <c r="U49" s="253"/>
      <c r="V49" s="253" t="s">
        <v>2040</v>
      </c>
      <c r="W49" s="253" t="s">
        <v>353</v>
      </c>
      <c r="X49" s="254">
        <v>1</v>
      </c>
      <c r="Y49" s="58" t="s">
        <v>6870</v>
      </c>
      <c r="Z49" s="58" t="s">
        <v>654</v>
      </c>
      <c r="AA49" s="59">
        <v>0</v>
      </c>
      <c r="AB49" s="59">
        <v>0</v>
      </c>
      <c r="AC49" s="59">
        <v>0</v>
      </c>
      <c r="AD49" s="59">
        <v>0</v>
      </c>
      <c r="AE49" s="59"/>
      <c r="AF49" s="59"/>
    </row>
    <row r="50" spans="1:32">
      <c r="A50" s="239" t="s">
        <v>2806</v>
      </c>
      <c r="B50" s="244" t="s">
        <v>2812</v>
      </c>
      <c r="C50" s="287" t="s">
        <v>2813</v>
      </c>
      <c r="D50" s="288" t="s">
        <v>2814</v>
      </c>
      <c r="E50" s="239" t="s">
        <v>2815</v>
      </c>
      <c r="F50" s="240" t="s">
        <v>2157</v>
      </c>
      <c r="G50" s="239" t="s">
        <v>40</v>
      </c>
      <c r="H50" s="252" t="s">
        <v>2185</v>
      </c>
      <c r="I50" s="244" t="s">
        <v>2095</v>
      </c>
      <c r="J50" s="239" t="s">
        <v>2816</v>
      </c>
      <c r="K50" s="239" t="s">
        <v>2816</v>
      </c>
      <c r="L50" s="239" t="s">
        <v>7</v>
      </c>
      <c r="M50" s="239" t="s">
        <v>44</v>
      </c>
      <c r="N50" s="239" t="s">
        <v>40</v>
      </c>
      <c r="O50" s="239" t="s">
        <v>41</v>
      </c>
      <c r="P50" s="239" t="s">
        <v>2040</v>
      </c>
      <c r="Q50" s="239" t="s">
        <v>357</v>
      </c>
      <c r="R50" s="239"/>
      <c r="S50" s="239" t="s">
        <v>2040</v>
      </c>
      <c r="T50" s="239" t="s">
        <v>353</v>
      </c>
      <c r="U50" s="239"/>
      <c r="V50" s="239" t="s">
        <v>2040</v>
      </c>
      <c r="W50" s="239" t="s">
        <v>353</v>
      </c>
      <c r="X50" s="241">
        <v>1</v>
      </c>
      <c r="Y50" s="58" t="s">
        <v>6870</v>
      </c>
      <c r="Z50" s="58" t="s">
        <v>654</v>
      </c>
      <c r="AA50" s="59">
        <v>0</v>
      </c>
      <c r="AB50" s="59">
        <v>0</v>
      </c>
      <c r="AC50" s="59">
        <v>0</v>
      </c>
      <c r="AD50" s="59">
        <v>0</v>
      </c>
      <c r="AE50" s="59"/>
      <c r="AF50" s="59"/>
    </row>
    <row r="51" spans="1:32">
      <c r="A51" s="239" t="s">
        <v>2806</v>
      </c>
      <c r="B51" s="244" t="s">
        <v>2817</v>
      </c>
      <c r="C51" s="287" t="s">
        <v>2818</v>
      </c>
      <c r="D51" s="288" t="s">
        <v>2819</v>
      </c>
      <c r="E51" s="239" t="s">
        <v>2820</v>
      </c>
      <c r="F51" s="240" t="s">
        <v>2157</v>
      </c>
      <c r="G51" s="239" t="s">
        <v>40</v>
      </c>
      <c r="H51" s="252" t="s">
        <v>2185</v>
      </c>
      <c r="I51" s="244" t="s">
        <v>2095</v>
      </c>
      <c r="J51" s="239" t="s">
        <v>2821</v>
      </c>
      <c r="K51" s="239" t="s">
        <v>2821</v>
      </c>
      <c r="L51" s="239" t="s">
        <v>7</v>
      </c>
      <c r="M51" s="239" t="s">
        <v>2822</v>
      </c>
      <c r="N51" s="239" t="s">
        <v>40</v>
      </c>
      <c r="O51" s="239" t="s">
        <v>41</v>
      </c>
      <c r="P51" s="239" t="s">
        <v>2040</v>
      </c>
      <c r="Q51" s="239" t="s">
        <v>357</v>
      </c>
      <c r="R51" s="239"/>
      <c r="S51" s="239" t="s">
        <v>2040</v>
      </c>
      <c r="T51" s="239" t="s">
        <v>353</v>
      </c>
      <c r="U51" s="239"/>
      <c r="V51" s="239" t="s">
        <v>2040</v>
      </c>
      <c r="W51" s="239" t="s">
        <v>353</v>
      </c>
      <c r="X51" s="241">
        <v>1</v>
      </c>
      <c r="Y51" s="58" t="s">
        <v>6870</v>
      </c>
      <c r="Z51" s="58" t="s">
        <v>654</v>
      </c>
      <c r="AA51" s="59">
        <v>0</v>
      </c>
      <c r="AB51" s="59">
        <v>0</v>
      </c>
      <c r="AC51" s="59">
        <v>0</v>
      </c>
      <c r="AD51" s="59">
        <v>0</v>
      </c>
      <c r="AE51" s="59"/>
      <c r="AF51" s="59"/>
    </row>
    <row r="52" spans="1:32">
      <c r="A52" s="239" t="s">
        <v>2806</v>
      </c>
      <c r="B52" s="244" t="s">
        <v>2823</v>
      </c>
      <c r="C52" s="287" t="s">
        <v>2824</v>
      </c>
      <c r="D52" s="288" t="s">
        <v>2825</v>
      </c>
      <c r="E52" s="239" t="s">
        <v>2826</v>
      </c>
      <c r="F52" s="240" t="s">
        <v>2157</v>
      </c>
      <c r="G52" s="239" t="s">
        <v>40</v>
      </c>
      <c r="H52" s="252" t="s">
        <v>2185</v>
      </c>
      <c r="I52" s="244" t="s">
        <v>2095</v>
      </c>
      <c r="J52" s="239" t="s">
        <v>2827</v>
      </c>
      <c r="K52" s="239" t="s">
        <v>2827</v>
      </c>
      <c r="L52" s="239" t="s">
        <v>7</v>
      </c>
      <c r="M52" s="239" t="s">
        <v>2828</v>
      </c>
      <c r="N52" s="239" t="s">
        <v>40</v>
      </c>
      <c r="O52" s="239" t="s">
        <v>41</v>
      </c>
      <c r="P52" s="239" t="s">
        <v>2040</v>
      </c>
      <c r="Q52" s="239" t="s">
        <v>356</v>
      </c>
      <c r="R52" s="239"/>
      <c r="S52" s="239" t="s">
        <v>2040</v>
      </c>
      <c r="T52" s="239" t="s">
        <v>341</v>
      </c>
      <c r="U52" s="239"/>
      <c r="V52" s="239" t="s">
        <v>2040</v>
      </c>
      <c r="W52" s="239" t="s">
        <v>341</v>
      </c>
      <c r="X52" s="241">
        <v>1</v>
      </c>
      <c r="Y52" s="58" t="s">
        <v>6864</v>
      </c>
      <c r="Z52" s="58" t="s">
        <v>644</v>
      </c>
      <c r="AA52" s="59">
        <v>0</v>
      </c>
      <c r="AB52" s="59">
        <v>0</v>
      </c>
      <c r="AC52" s="59">
        <v>0</v>
      </c>
      <c r="AD52" s="59">
        <v>0</v>
      </c>
      <c r="AE52" s="59"/>
      <c r="AF52" s="59"/>
    </row>
    <row r="53" spans="1:32">
      <c r="A53" s="239" t="s">
        <v>2806</v>
      </c>
      <c r="B53" s="244" t="s">
        <v>2829</v>
      </c>
      <c r="C53" s="244" t="s">
        <v>2830</v>
      </c>
      <c r="D53" s="239" t="s">
        <v>2831</v>
      </c>
      <c r="E53" s="239" t="s">
        <v>2832</v>
      </c>
      <c r="F53" s="240" t="s">
        <v>2157</v>
      </c>
      <c r="G53" s="239" t="s">
        <v>40</v>
      </c>
      <c r="H53" s="252" t="s">
        <v>2185</v>
      </c>
      <c r="I53" s="244" t="s">
        <v>2095</v>
      </c>
      <c r="J53" s="239" t="s">
        <v>2833</v>
      </c>
      <c r="K53" s="239" t="s">
        <v>2833</v>
      </c>
      <c r="L53" s="239" t="s">
        <v>7</v>
      </c>
      <c r="M53" s="239" t="s">
        <v>2834</v>
      </c>
      <c r="N53" s="239" t="s">
        <v>40</v>
      </c>
      <c r="O53" s="239" t="s">
        <v>41</v>
      </c>
      <c r="P53" s="239" t="s">
        <v>2040</v>
      </c>
      <c r="Q53" s="239" t="s">
        <v>46</v>
      </c>
      <c r="R53" s="239"/>
      <c r="S53" s="239" t="s">
        <v>2040</v>
      </c>
      <c r="T53" s="239" t="s">
        <v>414</v>
      </c>
      <c r="U53" s="239"/>
      <c r="V53" s="239" t="s">
        <v>2040</v>
      </c>
      <c r="W53" s="239" t="s">
        <v>414</v>
      </c>
      <c r="X53" s="241">
        <v>1</v>
      </c>
      <c r="Y53" s="58" t="s">
        <v>6872</v>
      </c>
      <c r="Z53" s="58" t="s">
        <v>660</v>
      </c>
      <c r="AA53" s="59">
        <v>0</v>
      </c>
      <c r="AB53" s="59">
        <v>0</v>
      </c>
      <c r="AC53" s="59">
        <v>0</v>
      </c>
      <c r="AD53" s="59">
        <v>0</v>
      </c>
      <c r="AE53" s="59"/>
      <c r="AF53" s="59"/>
    </row>
    <row r="54" spans="1:32">
      <c r="A54" s="239" t="s">
        <v>2806</v>
      </c>
      <c r="B54" s="244" t="s">
        <v>2835</v>
      </c>
      <c r="C54" s="244" t="s">
        <v>2836</v>
      </c>
      <c r="D54" s="239" t="s">
        <v>2837</v>
      </c>
      <c r="E54" s="239" t="s">
        <v>2838</v>
      </c>
      <c r="F54" s="240" t="s">
        <v>2157</v>
      </c>
      <c r="G54" s="239" t="s">
        <v>40</v>
      </c>
      <c r="H54" s="252" t="s">
        <v>2185</v>
      </c>
      <c r="I54" s="244" t="s">
        <v>2095</v>
      </c>
      <c r="J54" s="239" t="s">
        <v>2839</v>
      </c>
      <c r="K54" s="239" t="s">
        <v>2839</v>
      </c>
      <c r="L54" s="239" t="s">
        <v>7</v>
      </c>
      <c r="M54" s="239" t="s">
        <v>2840</v>
      </c>
      <c r="N54" s="239" t="s">
        <v>40</v>
      </c>
      <c r="O54" s="239" t="s">
        <v>41</v>
      </c>
      <c r="P54" s="239" t="s">
        <v>2040</v>
      </c>
      <c r="Q54" s="239" t="s">
        <v>356</v>
      </c>
      <c r="R54" s="239"/>
      <c r="S54" s="239" t="s">
        <v>2040</v>
      </c>
      <c r="T54" s="239" t="s">
        <v>341</v>
      </c>
      <c r="U54" s="239"/>
      <c r="V54" s="239" t="s">
        <v>2040</v>
      </c>
      <c r="W54" s="239" t="s">
        <v>341</v>
      </c>
      <c r="X54" s="241">
        <v>1</v>
      </c>
      <c r="Y54" s="58" t="s">
        <v>6864</v>
      </c>
      <c r="Z54" s="58" t="s">
        <v>644</v>
      </c>
      <c r="AA54" s="59">
        <v>0</v>
      </c>
      <c r="AB54" s="59">
        <v>0</v>
      </c>
      <c r="AC54" s="59">
        <v>0</v>
      </c>
      <c r="AD54" s="59">
        <v>0</v>
      </c>
      <c r="AE54" s="59"/>
      <c r="AF54" s="59"/>
    </row>
    <row r="55" spans="1:32">
      <c r="A55" s="239" t="s">
        <v>2806</v>
      </c>
      <c r="B55" s="244" t="s">
        <v>2841</v>
      </c>
      <c r="C55" s="244" t="s">
        <v>2842</v>
      </c>
      <c r="D55" s="239" t="s">
        <v>2843</v>
      </c>
      <c r="E55" s="239" t="s">
        <v>2844</v>
      </c>
      <c r="F55" s="240" t="s">
        <v>2157</v>
      </c>
      <c r="G55" s="239" t="s">
        <v>40</v>
      </c>
      <c r="H55" s="252" t="s">
        <v>2185</v>
      </c>
      <c r="I55" s="244" t="s">
        <v>2095</v>
      </c>
      <c r="J55" s="239" t="s">
        <v>2845</v>
      </c>
      <c r="K55" s="239" t="s">
        <v>2845</v>
      </c>
      <c r="L55" s="239" t="s">
        <v>7</v>
      </c>
      <c r="M55" s="239" t="s">
        <v>2846</v>
      </c>
      <c r="N55" s="239" t="s">
        <v>40</v>
      </c>
      <c r="O55" s="239" t="s">
        <v>41</v>
      </c>
      <c r="P55" s="239" t="s">
        <v>2040</v>
      </c>
      <c r="Q55" s="239" t="s">
        <v>46</v>
      </c>
      <c r="R55" s="239"/>
      <c r="S55" s="239" t="s">
        <v>2040</v>
      </c>
      <c r="T55" s="239" t="s">
        <v>414</v>
      </c>
      <c r="U55" s="239"/>
      <c r="V55" s="239" t="s">
        <v>2040</v>
      </c>
      <c r="W55" s="239" t="s">
        <v>414</v>
      </c>
      <c r="X55" s="241">
        <v>1</v>
      </c>
      <c r="Y55" s="58" t="s">
        <v>6872</v>
      </c>
      <c r="Z55" s="58" t="s">
        <v>660</v>
      </c>
      <c r="AA55" s="59">
        <v>0</v>
      </c>
      <c r="AB55" s="59">
        <v>0</v>
      </c>
      <c r="AC55" s="59">
        <v>0</v>
      </c>
      <c r="AD55" s="59">
        <v>0</v>
      </c>
      <c r="AE55" s="59"/>
      <c r="AF55" s="59"/>
    </row>
    <row r="56" spans="1:32">
      <c r="A56" s="239" t="s">
        <v>2806</v>
      </c>
      <c r="B56" s="244" t="s">
        <v>2847</v>
      </c>
      <c r="C56" s="244" t="s">
        <v>2848</v>
      </c>
      <c r="D56" s="239" t="s">
        <v>2849</v>
      </c>
      <c r="E56" s="239" t="s">
        <v>2850</v>
      </c>
      <c r="F56" s="240" t="s">
        <v>2157</v>
      </c>
      <c r="G56" s="239" t="s">
        <v>40</v>
      </c>
      <c r="H56" s="252" t="s">
        <v>2185</v>
      </c>
      <c r="I56" s="244" t="s">
        <v>2095</v>
      </c>
      <c r="J56" s="239" t="s">
        <v>2851</v>
      </c>
      <c r="K56" s="239" t="s">
        <v>2851</v>
      </c>
      <c r="L56" s="239" t="s">
        <v>7</v>
      </c>
      <c r="M56" s="239" t="s">
        <v>2852</v>
      </c>
      <c r="N56" s="239" t="s">
        <v>40</v>
      </c>
      <c r="O56" s="239" t="s">
        <v>42</v>
      </c>
      <c r="P56" s="239" t="s">
        <v>2040</v>
      </c>
      <c r="Q56" s="239" t="s">
        <v>46</v>
      </c>
      <c r="R56" s="239"/>
      <c r="S56" s="239" t="s">
        <v>2040</v>
      </c>
      <c r="T56" s="239" t="s">
        <v>416</v>
      </c>
      <c r="U56" s="239"/>
      <c r="V56" s="239" t="s">
        <v>2040</v>
      </c>
      <c r="W56" s="239" t="s">
        <v>416</v>
      </c>
      <c r="X56" s="241">
        <v>1</v>
      </c>
      <c r="Y56" s="58" t="s">
        <v>6405</v>
      </c>
      <c r="Z56" s="58" t="s">
        <v>662</v>
      </c>
      <c r="AA56" s="59">
        <v>0</v>
      </c>
      <c r="AB56" s="59">
        <v>0</v>
      </c>
      <c r="AC56" s="59">
        <v>0</v>
      </c>
      <c r="AD56" s="59">
        <v>0</v>
      </c>
      <c r="AE56" s="59"/>
      <c r="AF56" s="59"/>
    </row>
    <row r="57" spans="1:32">
      <c r="A57" s="239" t="s">
        <v>2806</v>
      </c>
      <c r="B57" s="244" t="s">
        <v>2853</v>
      </c>
      <c r="C57" s="244" t="s">
        <v>2854</v>
      </c>
      <c r="D57" s="239" t="s">
        <v>2855</v>
      </c>
      <c r="E57" s="239" t="s">
        <v>2856</v>
      </c>
      <c r="F57" s="240" t="s">
        <v>2157</v>
      </c>
      <c r="G57" s="239" t="s">
        <v>40</v>
      </c>
      <c r="H57" s="252" t="s">
        <v>2185</v>
      </c>
      <c r="I57" s="244" t="s">
        <v>2095</v>
      </c>
      <c r="J57" s="239" t="s">
        <v>2857</v>
      </c>
      <c r="K57" s="239" t="s">
        <v>2857</v>
      </c>
      <c r="L57" s="239" t="s">
        <v>7</v>
      </c>
      <c r="M57" s="239" t="s">
        <v>2858</v>
      </c>
      <c r="N57" s="239" t="s">
        <v>40</v>
      </c>
      <c r="O57" s="239" t="s">
        <v>42</v>
      </c>
      <c r="P57" s="239" t="s">
        <v>2040</v>
      </c>
      <c r="Q57" s="239" t="s">
        <v>356</v>
      </c>
      <c r="R57" s="239"/>
      <c r="S57" s="239" t="s">
        <v>2040</v>
      </c>
      <c r="T57" s="239" t="s">
        <v>405</v>
      </c>
      <c r="U57" s="239"/>
      <c r="V57" s="239" t="s">
        <v>2040</v>
      </c>
      <c r="W57" s="239" t="s">
        <v>1074</v>
      </c>
      <c r="X57" s="241">
        <v>1</v>
      </c>
      <c r="Y57" s="58" t="s">
        <v>6364</v>
      </c>
      <c r="Z57" s="58" t="s">
        <v>646</v>
      </c>
      <c r="AA57" s="59">
        <v>0</v>
      </c>
      <c r="AB57" s="59">
        <v>0</v>
      </c>
      <c r="AC57" s="59">
        <v>0</v>
      </c>
      <c r="AD57" s="59">
        <v>0</v>
      </c>
      <c r="AE57" s="59"/>
      <c r="AF57" s="59"/>
    </row>
    <row r="58" spans="1:32">
      <c r="A58" s="239" t="s">
        <v>2806</v>
      </c>
      <c r="B58" s="244" t="s">
        <v>2859</v>
      </c>
      <c r="C58" s="244" t="s">
        <v>2860</v>
      </c>
      <c r="D58" s="239" t="s">
        <v>2861</v>
      </c>
      <c r="E58" s="239" t="s">
        <v>2862</v>
      </c>
      <c r="F58" s="240" t="s">
        <v>2157</v>
      </c>
      <c r="G58" s="239" t="s">
        <v>40</v>
      </c>
      <c r="H58" s="252" t="s">
        <v>2185</v>
      </c>
      <c r="I58" s="244" t="s">
        <v>2095</v>
      </c>
      <c r="J58" s="239" t="s">
        <v>2863</v>
      </c>
      <c r="K58" s="239" t="s">
        <v>2863</v>
      </c>
      <c r="L58" s="239" t="s">
        <v>7</v>
      </c>
      <c r="M58" s="239" t="s">
        <v>2864</v>
      </c>
      <c r="N58" s="239" t="s">
        <v>40</v>
      </c>
      <c r="O58" s="239" t="s">
        <v>41</v>
      </c>
      <c r="P58" s="239" t="s">
        <v>2040</v>
      </c>
      <c r="Q58" s="239" t="s">
        <v>356</v>
      </c>
      <c r="R58" s="239"/>
      <c r="S58" s="239" t="s">
        <v>2040</v>
      </c>
      <c r="T58" s="239" t="s">
        <v>405</v>
      </c>
      <c r="U58" s="239"/>
      <c r="V58" s="239" t="s">
        <v>2040</v>
      </c>
      <c r="W58" s="239" t="s">
        <v>1074</v>
      </c>
      <c r="X58" s="241">
        <v>1</v>
      </c>
      <c r="Y58" s="58" t="s">
        <v>6364</v>
      </c>
      <c r="Z58" s="58" t="s">
        <v>646</v>
      </c>
      <c r="AA58" s="59">
        <v>0</v>
      </c>
      <c r="AB58" s="59">
        <v>0</v>
      </c>
      <c r="AC58" s="59">
        <v>0</v>
      </c>
      <c r="AD58" s="59">
        <v>0</v>
      </c>
      <c r="AE58" s="59"/>
      <c r="AF58" s="59"/>
    </row>
    <row r="59" spans="1:32">
      <c r="A59" s="239" t="s">
        <v>2806</v>
      </c>
      <c r="B59" s="244" t="s">
        <v>2865</v>
      </c>
      <c r="C59" s="287" t="s">
        <v>2866</v>
      </c>
      <c r="D59" s="288" t="s">
        <v>2867</v>
      </c>
      <c r="E59" s="239" t="s">
        <v>2868</v>
      </c>
      <c r="F59" s="240" t="s">
        <v>2157</v>
      </c>
      <c r="G59" s="239" t="s">
        <v>40</v>
      </c>
      <c r="H59" s="252" t="s">
        <v>2185</v>
      </c>
      <c r="I59" s="244" t="s">
        <v>2095</v>
      </c>
      <c r="J59" s="239" t="s">
        <v>2869</v>
      </c>
      <c r="K59" s="239" t="s">
        <v>2869</v>
      </c>
      <c r="L59" s="239" t="s">
        <v>7</v>
      </c>
      <c r="M59" s="239" t="s">
        <v>2870</v>
      </c>
      <c r="N59" s="239" t="s">
        <v>40</v>
      </c>
      <c r="O59" s="239" t="s">
        <v>42</v>
      </c>
      <c r="P59" s="239" t="s">
        <v>2040</v>
      </c>
      <c r="Q59" s="239" t="s">
        <v>46</v>
      </c>
      <c r="R59" s="239"/>
      <c r="S59" s="239" t="s">
        <v>2040</v>
      </c>
      <c r="T59" s="239" t="s">
        <v>416</v>
      </c>
      <c r="U59" s="239"/>
      <c r="V59" s="239" t="s">
        <v>2040</v>
      </c>
      <c r="W59" s="239" t="s">
        <v>416</v>
      </c>
      <c r="X59" s="241">
        <v>1</v>
      </c>
      <c r="Y59" s="58" t="s">
        <v>6405</v>
      </c>
      <c r="Z59" s="58" t="s">
        <v>662</v>
      </c>
      <c r="AA59" s="59">
        <v>0</v>
      </c>
      <c r="AB59" s="59">
        <v>0</v>
      </c>
      <c r="AC59" s="59">
        <v>0</v>
      </c>
      <c r="AD59" s="59">
        <v>0</v>
      </c>
      <c r="AE59" s="59"/>
      <c r="AF59" s="59"/>
    </row>
    <row r="60" spans="1:32">
      <c r="A60" s="239" t="s">
        <v>2806</v>
      </c>
      <c r="B60" s="244" t="s">
        <v>2871</v>
      </c>
      <c r="C60" s="244" t="s">
        <v>2872</v>
      </c>
      <c r="D60" s="239" t="s">
        <v>2873</v>
      </c>
      <c r="E60" s="239" t="s">
        <v>2874</v>
      </c>
      <c r="F60" s="240" t="s">
        <v>2157</v>
      </c>
      <c r="G60" s="239" t="s">
        <v>40</v>
      </c>
      <c r="H60" s="252" t="s">
        <v>2185</v>
      </c>
      <c r="I60" s="244" t="s">
        <v>2095</v>
      </c>
      <c r="J60" s="239" t="s">
        <v>2875</v>
      </c>
      <c r="K60" s="239" t="s">
        <v>2875</v>
      </c>
      <c r="L60" s="239" t="s">
        <v>7</v>
      </c>
      <c r="M60" s="239" t="s">
        <v>2876</v>
      </c>
      <c r="N60" s="239" t="s">
        <v>40</v>
      </c>
      <c r="O60" s="239" t="s">
        <v>41</v>
      </c>
      <c r="P60" s="239" t="s">
        <v>2040</v>
      </c>
      <c r="Q60" s="239" t="s">
        <v>357</v>
      </c>
      <c r="R60" s="239"/>
      <c r="S60" s="239" t="s">
        <v>2040</v>
      </c>
      <c r="T60" s="239" t="s">
        <v>353</v>
      </c>
      <c r="U60" s="239"/>
      <c r="V60" s="239" t="s">
        <v>2040</v>
      </c>
      <c r="W60" s="239" t="s">
        <v>353</v>
      </c>
      <c r="X60" s="241">
        <v>1</v>
      </c>
      <c r="Y60" s="58" t="s">
        <v>6870</v>
      </c>
      <c r="Z60" s="58" t="s">
        <v>654</v>
      </c>
      <c r="AA60" s="59">
        <v>0</v>
      </c>
      <c r="AB60" s="59">
        <v>0</v>
      </c>
      <c r="AC60" s="59">
        <v>0</v>
      </c>
      <c r="AD60" s="59">
        <v>0</v>
      </c>
      <c r="AE60" s="59"/>
      <c r="AF60" s="59"/>
    </row>
    <row r="61" spans="1:32">
      <c r="A61" s="239" t="s">
        <v>2806</v>
      </c>
      <c r="B61" s="244" t="s">
        <v>2877</v>
      </c>
      <c r="C61" s="244" t="s">
        <v>2878</v>
      </c>
      <c r="D61" s="239" t="s">
        <v>2879</v>
      </c>
      <c r="E61" s="239" t="s">
        <v>2880</v>
      </c>
      <c r="F61" s="240" t="s">
        <v>2157</v>
      </c>
      <c r="G61" s="239" t="s">
        <v>40</v>
      </c>
      <c r="H61" s="252" t="s">
        <v>2185</v>
      </c>
      <c r="I61" s="244" t="s">
        <v>2095</v>
      </c>
      <c r="J61" s="239" t="s">
        <v>2881</v>
      </c>
      <c r="K61" s="239" t="s">
        <v>2881</v>
      </c>
      <c r="L61" s="239" t="s">
        <v>7</v>
      </c>
      <c r="M61" s="239" t="s">
        <v>2882</v>
      </c>
      <c r="N61" s="239" t="s">
        <v>40</v>
      </c>
      <c r="O61" s="239" t="s">
        <v>41</v>
      </c>
      <c r="P61" s="239" t="s">
        <v>2040</v>
      </c>
      <c r="Q61" s="239" t="s">
        <v>357</v>
      </c>
      <c r="R61" s="239"/>
      <c r="S61" s="239" t="s">
        <v>2040</v>
      </c>
      <c r="T61" s="239" t="s">
        <v>353</v>
      </c>
      <c r="U61" s="239"/>
      <c r="V61" s="239" t="s">
        <v>2040</v>
      </c>
      <c r="W61" s="239" t="s">
        <v>353</v>
      </c>
      <c r="X61" s="241">
        <v>1</v>
      </c>
      <c r="Y61" s="58" t="s">
        <v>6870</v>
      </c>
      <c r="Z61" s="58" t="s">
        <v>654</v>
      </c>
      <c r="AA61" s="59">
        <v>0</v>
      </c>
      <c r="AB61" s="59">
        <v>0</v>
      </c>
      <c r="AC61" s="59">
        <v>0</v>
      </c>
      <c r="AD61" s="59">
        <v>0</v>
      </c>
      <c r="AE61" s="59"/>
      <c r="AF61" s="59"/>
    </row>
    <row r="62" spans="1:32">
      <c r="A62" s="239" t="s">
        <v>2797</v>
      </c>
      <c r="B62" s="244" t="s">
        <v>2883</v>
      </c>
      <c r="C62" s="244" t="s">
        <v>2884</v>
      </c>
      <c r="D62" s="239" t="s">
        <v>2885</v>
      </c>
      <c r="E62" s="239" t="s">
        <v>2886</v>
      </c>
      <c r="F62" s="240" t="s">
        <v>2039</v>
      </c>
      <c r="G62" s="239" t="s">
        <v>40</v>
      </c>
      <c r="H62" s="252" t="s">
        <v>2185</v>
      </c>
      <c r="I62" s="244" t="s">
        <v>2095</v>
      </c>
      <c r="J62" s="239" t="s">
        <v>2887</v>
      </c>
      <c r="K62" s="239" t="s">
        <v>2887</v>
      </c>
      <c r="L62" s="239" t="s">
        <v>7</v>
      </c>
      <c r="M62" s="239" t="s">
        <v>281</v>
      </c>
      <c r="N62" s="239" t="s">
        <v>40</v>
      </c>
      <c r="O62" s="239" t="s">
        <v>41</v>
      </c>
      <c r="P62" s="239" t="s">
        <v>2040</v>
      </c>
      <c r="Q62" s="239" t="s">
        <v>357</v>
      </c>
      <c r="R62" s="239"/>
      <c r="S62" s="239" t="s">
        <v>2040</v>
      </c>
      <c r="T62" s="239" t="s">
        <v>353</v>
      </c>
      <c r="U62" s="239"/>
      <c r="V62" s="239" t="s">
        <v>2040</v>
      </c>
      <c r="W62" s="239" t="s">
        <v>353</v>
      </c>
      <c r="X62" s="241">
        <v>1</v>
      </c>
      <c r="Y62" s="58" t="s">
        <v>6870</v>
      </c>
      <c r="Z62" s="58" t="s">
        <v>654</v>
      </c>
      <c r="AA62" s="59">
        <v>0</v>
      </c>
      <c r="AB62" s="59">
        <v>0</v>
      </c>
      <c r="AC62" s="59">
        <v>0</v>
      </c>
      <c r="AD62" s="59">
        <v>0</v>
      </c>
      <c r="AE62" s="59"/>
      <c r="AF62" s="59"/>
    </row>
    <row r="63" spans="1:32">
      <c r="A63" s="239" t="s">
        <v>2797</v>
      </c>
      <c r="B63" s="244" t="s">
        <v>2888</v>
      </c>
      <c r="C63" s="287" t="s">
        <v>2889</v>
      </c>
      <c r="D63" s="288" t="s">
        <v>2890</v>
      </c>
      <c r="E63" s="239" t="s">
        <v>2891</v>
      </c>
      <c r="F63" s="240" t="s">
        <v>2039</v>
      </c>
      <c r="G63" s="239" t="s">
        <v>40</v>
      </c>
      <c r="H63" s="252" t="s">
        <v>2185</v>
      </c>
      <c r="I63" s="244" t="s">
        <v>2095</v>
      </c>
      <c r="J63" s="239" t="s">
        <v>2892</v>
      </c>
      <c r="K63" s="239" t="s">
        <v>2892</v>
      </c>
      <c r="L63" s="239" t="s">
        <v>7</v>
      </c>
      <c r="M63" s="239" t="s">
        <v>42</v>
      </c>
      <c r="N63" s="239" t="s">
        <v>40</v>
      </c>
      <c r="O63" s="239" t="s">
        <v>42</v>
      </c>
      <c r="P63" s="239" t="s">
        <v>2040</v>
      </c>
      <c r="Q63" s="239" t="s">
        <v>46</v>
      </c>
      <c r="R63" s="239"/>
      <c r="S63" s="239" t="s">
        <v>2040</v>
      </c>
      <c r="T63" s="239" t="s">
        <v>416</v>
      </c>
      <c r="U63" s="239"/>
      <c r="V63" s="239" t="s">
        <v>2040</v>
      </c>
      <c r="W63" s="239" t="s">
        <v>416</v>
      </c>
      <c r="X63" s="241">
        <v>1</v>
      </c>
      <c r="Y63" s="58" t="s">
        <v>6405</v>
      </c>
      <c r="Z63" s="58" t="s">
        <v>662</v>
      </c>
      <c r="AA63" s="59">
        <v>0</v>
      </c>
      <c r="AB63" s="59">
        <v>0</v>
      </c>
      <c r="AC63" s="59">
        <v>0</v>
      </c>
      <c r="AD63" s="59">
        <v>0</v>
      </c>
      <c r="AE63" s="59"/>
      <c r="AF63" s="59"/>
    </row>
    <row r="64" spans="1:32">
      <c r="A64" s="239" t="s">
        <v>2797</v>
      </c>
      <c r="B64" s="244" t="s">
        <v>2498</v>
      </c>
      <c r="C64" s="287" t="s">
        <v>2893</v>
      </c>
      <c r="D64" s="288" t="s">
        <v>2894</v>
      </c>
      <c r="E64" s="239" t="s">
        <v>2895</v>
      </c>
      <c r="F64" s="240" t="s">
        <v>2039</v>
      </c>
      <c r="G64" s="239" t="s">
        <v>40</v>
      </c>
      <c r="H64" s="252" t="s">
        <v>2185</v>
      </c>
      <c r="I64" s="244" t="s">
        <v>2186</v>
      </c>
      <c r="J64" s="239" t="s">
        <v>2896</v>
      </c>
      <c r="K64" s="239" t="s">
        <v>2896</v>
      </c>
      <c r="L64" s="239" t="s">
        <v>7</v>
      </c>
      <c r="M64" s="239" t="s">
        <v>2147</v>
      </c>
      <c r="N64" s="239" t="s">
        <v>2256</v>
      </c>
      <c r="O64" s="239" t="s">
        <v>41</v>
      </c>
      <c r="P64" s="239" t="s">
        <v>2040</v>
      </c>
      <c r="Q64" s="239" t="s">
        <v>357</v>
      </c>
      <c r="R64" s="239"/>
      <c r="S64" s="239" t="s">
        <v>2040</v>
      </c>
      <c r="T64" s="239" t="s">
        <v>353</v>
      </c>
      <c r="U64" s="239"/>
      <c r="V64" s="239" t="s">
        <v>2040</v>
      </c>
      <c r="W64" s="239" t="s">
        <v>353</v>
      </c>
      <c r="X64" s="241">
        <v>1</v>
      </c>
      <c r="Y64" s="58" t="s">
        <v>6870</v>
      </c>
      <c r="Z64" s="58" t="s">
        <v>654</v>
      </c>
      <c r="AA64" s="59">
        <v>-25590</v>
      </c>
      <c r="AB64" s="59">
        <v>-17913</v>
      </c>
      <c r="AC64" s="59">
        <v>-7677</v>
      </c>
      <c r="AD64" s="59">
        <v>-51180</v>
      </c>
      <c r="AE64" s="59"/>
      <c r="AF64" s="59"/>
    </row>
    <row r="65" spans="1:32">
      <c r="A65" s="239" t="s">
        <v>2797</v>
      </c>
      <c r="B65" s="244" t="s">
        <v>2897</v>
      </c>
      <c r="C65" s="287" t="s">
        <v>2898</v>
      </c>
      <c r="D65" s="288" t="s">
        <v>2899</v>
      </c>
      <c r="E65" s="239" t="s">
        <v>2900</v>
      </c>
      <c r="F65" s="240" t="s">
        <v>2039</v>
      </c>
      <c r="G65" s="239" t="s">
        <v>40</v>
      </c>
      <c r="H65" s="252" t="s">
        <v>2185</v>
      </c>
      <c r="I65" s="244" t="s">
        <v>2095</v>
      </c>
      <c r="J65" s="239" t="s">
        <v>2901</v>
      </c>
      <c r="K65" s="239" t="s">
        <v>2901</v>
      </c>
      <c r="L65" s="239" t="s">
        <v>7</v>
      </c>
      <c r="M65" s="239" t="s">
        <v>43</v>
      </c>
      <c r="N65" s="239" t="s">
        <v>40</v>
      </c>
      <c r="O65" s="239" t="s">
        <v>41</v>
      </c>
      <c r="P65" s="239" t="s">
        <v>2040</v>
      </c>
      <c r="Q65" s="239" t="s">
        <v>357</v>
      </c>
      <c r="R65" s="239"/>
      <c r="S65" s="239" t="s">
        <v>2040</v>
      </c>
      <c r="T65" s="239" t="s">
        <v>353</v>
      </c>
      <c r="U65" s="239"/>
      <c r="V65" s="239" t="s">
        <v>2040</v>
      </c>
      <c r="W65" s="239" t="s">
        <v>353</v>
      </c>
      <c r="X65" s="241">
        <v>1</v>
      </c>
      <c r="Y65" s="58" t="s">
        <v>6870</v>
      </c>
      <c r="Z65" s="58" t="s">
        <v>654</v>
      </c>
      <c r="AA65" s="59">
        <v>0</v>
      </c>
      <c r="AB65" s="59">
        <v>0</v>
      </c>
      <c r="AC65" s="59">
        <v>0</v>
      </c>
      <c r="AD65" s="59">
        <v>0</v>
      </c>
      <c r="AE65" s="59"/>
      <c r="AF65" s="59"/>
    </row>
    <row r="66" spans="1:32">
      <c r="A66" s="239" t="s">
        <v>2797</v>
      </c>
      <c r="B66" s="244" t="s">
        <v>2499</v>
      </c>
      <c r="C66" s="244" t="s">
        <v>2902</v>
      </c>
      <c r="D66" s="239" t="s">
        <v>2903</v>
      </c>
      <c r="E66" s="239" t="s">
        <v>2904</v>
      </c>
      <c r="F66" s="240" t="s">
        <v>2039</v>
      </c>
      <c r="G66" s="239" t="s">
        <v>40</v>
      </c>
      <c r="H66" s="252" t="s">
        <v>2185</v>
      </c>
      <c r="I66" s="244" t="s">
        <v>2095</v>
      </c>
      <c r="J66" s="239" t="s">
        <v>2905</v>
      </c>
      <c r="K66" s="239" t="s">
        <v>2905</v>
      </c>
      <c r="L66" s="239" t="s">
        <v>7</v>
      </c>
      <c r="M66" s="239" t="s">
        <v>281</v>
      </c>
      <c r="N66" s="239" t="s">
        <v>40</v>
      </c>
      <c r="O66" s="239" t="s">
        <v>41</v>
      </c>
      <c r="P66" s="239" t="s">
        <v>2040</v>
      </c>
      <c r="Q66" s="239" t="s">
        <v>357</v>
      </c>
      <c r="R66" s="239"/>
      <c r="S66" s="239" t="s">
        <v>2040</v>
      </c>
      <c r="T66" s="239" t="s">
        <v>353</v>
      </c>
      <c r="U66" s="239"/>
      <c r="V66" s="239" t="s">
        <v>2040</v>
      </c>
      <c r="W66" s="239" t="s">
        <v>353</v>
      </c>
      <c r="X66" s="241">
        <v>1</v>
      </c>
      <c r="Y66" s="58" t="s">
        <v>6870</v>
      </c>
      <c r="Z66" s="58" t="s">
        <v>654</v>
      </c>
      <c r="AA66" s="59">
        <v>-76</v>
      </c>
      <c r="AB66" s="59">
        <v>-114</v>
      </c>
      <c r="AC66" s="59">
        <v>0</v>
      </c>
      <c r="AD66" s="59">
        <v>-190</v>
      </c>
      <c r="AE66" s="59"/>
      <c r="AF66" s="59"/>
    </row>
    <row r="67" spans="1:32">
      <c r="A67" s="239" t="s">
        <v>2797</v>
      </c>
      <c r="B67" s="244" t="s">
        <v>2906</v>
      </c>
      <c r="C67" s="287" t="s">
        <v>2907</v>
      </c>
      <c r="D67" s="288" t="s">
        <v>2908</v>
      </c>
      <c r="E67" s="239" t="s">
        <v>2909</v>
      </c>
      <c r="F67" s="240" t="s">
        <v>2039</v>
      </c>
      <c r="G67" s="239" t="s">
        <v>40</v>
      </c>
      <c r="H67" s="252" t="s">
        <v>2185</v>
      </c>
      <c r="I67" s="244" t="s">
        <v>2095</v>
      </c>
      <c r="J67" s="239" t="s">
        <v>2910</v>
      </c>
      <c r="K67" s="239" t="s">
        <v>2910</v>
      </c>
      <c r="L67" s="239" t="s">
        <v>7</v>
      </c>
      <c r="M67" s="239" t="s">
        <v>2828</v>
      </c>
      <c r="N67" s="239" t="s">
        <v>40</v>
      </c>
      <c r="O67" s="239" t="s">
        <v>41</v>
      </c>
      <c r="P67" s="239" t="s">
        <v>2040</v>
      </c>
      <c r="Q67" s="239" t="s">
        <v>357</v>
      </c>
      <c r="R67" s="239"/>
      <c r="S67" s="239" t="s">
        <v>2040</v>
      </c>
      <c r="T67" s="239" t="s">
        <v>353</v>
      </c>
      <c r="U67" s="239"/>
      <c r="V67" s="239" t="s">
        <v>2040</v>
      </c>
      <c r="W67" s="239" t="s">
        <v>353</v>
      </c>
      <c r="X67" s="241">
        <v>1</v>
      </c>
      <c r="Y67" s="58" t="s">
        <v>6870</v>
      </c>
      <c r="Z67" s="58" t="s">
        <v>654</v>
      </c>
      <c r="AA67" s="59">
        <v>0</v>
      </c>
      <c r="AB67" s="59">
        <v>0</v>
      </c>
      <c r="AC67" s="59">
        <v>0</v>
      </c>
      <c r="AD67" s="59">
        <v>0</v>
      </c>
      <c r="AE67" s="59"/>
      <c r="AF67" s="59"/>
    </row>
    <row r="68" spans="1:32">
      <c r="A68" s="239" t="s">
        <v>2797</v>
      </c>
      <c r="B68" s="244" t="s">
        <v>2911</v>
      </c>
      <c r="C68" s="287" t="s">
        <v>2912</v>
      </c>
      <c r="D68" s="288" t="s">
        <v>2913</v>
      </c>
      <c r="E68" s="239" t="s">
        <v>2914</v>
      </c>
      <c r="F68" s="240" t="s">
        <v>2039</v>
      </c>
      <c r="G68" s="239" t="s">
        <v>40</v>
      </c>
      <c r="H68" s="252" t="s">
        <v>2185</v>
      </c>
      <c r="I68" s="244" t="s">
        <v>2095</v>
      </c>
      <c r="J68" s="239" t="s">
        <v>2915</v>
      </c>
      <c r="K68" s="239" t="s">
        <v>2915</v>
      </c>
      <c r="L68" s="239" t="s">
        <v>7</v>
      </c>
      <c r="M68" s="239" t="s">
        <v>42</v>
      </c>
      <c r="N68" s="239" t="s">
        <v>40</v>
      </c>
      <c r="O68" s="239" t="s">
        <v>42</v>
      </c>
      <c r="P68" s="239" t="s">
        <v>2040</v>
      </c>
      <c r="Q68" s="239" t="s">
        <v>46</v>
      </c>
      <c r="R68" s="239"/>
      <c r="S68" s="239" t="s">
        <v>2040</v>
      </c>
      <c r="T68" s="239" t="s">
        <v>416</v>
      </c>
      <c r="U68" s="239"/>
      <c r="V68" s="239" t="s">
        <v>2040</v>
      </c>
      <c r="W68" s="239" t="s">
        <v>416</v>
      </c>
      <c r="X68" s="241">
        <v>1</v>
      </c>
      <c r="Y68" s="58" t="s">
        <v>6405</v>
      </c>
      <c r="Z68" s="58" t="s">
        <v>662</v>
      </c>
      <c r="AA68" s="59">
        <v>0</v>
      </c>
      <c r="AB68" s="59">
        <v>0</v>
      </c>
      <c r="AC68" s="59">
        <v>0</v>
      </c>
      <c r="AD68" s="59">
        <v>0</v>
      </c>
      <c r="AE68" s="59"/>
      <c r="AF68" s="59"/>
    </row>
    <row r="69" spans="1:32">
      <c r="A69" s="239" t="s">
        <v>2797</v>
      </c>
      <c r="B69" s="244" t="s">
        <v>2500</v>
      </c>
      <c r="C69" s="287" t="s">
        <v>2916</v>
      </c>
      <c r="D69" s="288" t="s">
        <v>2917</v>
      </c>
      <c r="E69" s="239" t="s">
        <v>2918</v>
      </c>
      <c r="F69" s="240" t="s">
        <v>2039</v>
      </c>
      <c r="G69" s="239" t="s">
        <v>40</v>
      </c>
      <c r="H69" s="252" t="s">
        <v>2185</v>
      </c>
      <c r="I69" s="244" t="s">
        <v>2095</v>
      </c>
      <c r="J69" s="239" t="s">
        <v>2919</v>
      </c>
      <c r="K69" s="239" t="s">
        <v>2919</v>
      </c>
      <c r="L69" s="239" t="s">
        <v>7</v>
      </c>
      <c r="M69" s="239" t="s">
        <v>2147</v>
      </c>
      <c r="N69" s="239" t="s">
        <v>40</v>
      </c>
      <c r="O69" s="239" t="s">
        <v>41</v>
      </c>
      <c r="P69" s="239" t="s">
        <v>2040</v>
      </c>
      <c r="Q69" s="239" t="s">
        <v>357</v>
      </c>
      <c r="R69" s="239"/>
      <c r="S69" s="239" t="s">
        <v>2040</v>
      </c>
      <c r="T69" s="239" t="s">
        <v>353</v>
      </c>
      <c r="U69" s="239"/>
      <c r="V69" s="239" t="s">
        <v>2040</v>
      </c>
      <c r="W69" s="239" t="s">
        <v>353</v>
      </c>
      <c r="X69" s="241">
        <v>1</v>
      </c>
      <c r="Y69" s="58" t="s">
        <v>6870</v>
      </c>
      <c r="Z69" s="58" t="s">
        <v>654</v>
      </c>
      <c r="AA69" s="59">
        <v>-6864</v>
      </c>
      <c r="AB69" s="59">
        <v>-10296</v>
      </c>
      <c r="AC69" s="59">
        <v>1144</v>
      </c>
      <c r="AD69" s="59">
        <v>-16016</v>
      </c>
      <c r="AE69" s="59"/>
      <c r="AF69" s="59"/>
    </row>
    <row r="70" spans="1:32">
      <c r="A70" s="239" t="s">
        <v>2797</v>
      </c>
      <c r="B70" s="244" t="s">
        <v>2501</v>
      </c>
      <c r="C70" s="244" t="s">
        <v>2920</v>
      </c>
      <c r="D70" s="239" t="s">
        <v>2921</v>
      </c>
      <c r="E70" s="239" t="s">
        <v>2922</v>
      </c>
      <c r="F70" s="240" t="s">
        <v>2039</v>
      </c>
      <c r="G70" s="239" t="s">
        <v>40</v>
      </c>
      <c r="H70" s="252" t="s">
        <v>2185</v>
      </c>
      <c r="I70" s="244" t="s">
        <v>2095</v>
      </c>
      <c r="J70" s="239" t="s">
        <v>2923</v>
      </c>
      <c r="K70" s="239" t="s">
        <v>2923</v>
      </c>
      <c r="L70" s="239" t="s">
        <v>7</v>
      </c>
      <c r="M70" s="239" t="s">
        <v>281</v>
      </c>
      <c r="N70" s="239" t="s">
        <v>40</v>
      </c>
      <c r="O70" s="239" t="s">
        <v>41</v>
      </c>
      <c r="P70" s="239" t="s">
        <v>2040</v>
      </c>
      <c r="Q70" s="239" t="s">
        <v>357</v>
      </c>
      <c r="R70" s="239"/>
      <c r="S70" s="239" t="s">
        <v>2040</v>
      </c>
      <c r="T70" s="239" t="s">
        <v>353</v>
      </c>
      <c r="U70" s="239"/>
      <c r="V70" s="239" t="s">
        <v>2040</v>
      </c>
      <c r="W70" s="239" t="s">
        <v>353</v>
      </c>
      <c r="X70" s="241">
        <v>1</v>
      </c>
      <c r="Y70" s="58" t="s">
        <v>6870</v>
      </c>
      <c r="Z70" s="58" t="s">
        <v>654</v>
      </c>
      <c r="AA70" s="59">
        <v>-516</v>
      </c>
      <c r="AB70" s="59">
        <v>-774</v>
      </c>
      <c r="AC70" s="59">
        <v>0</v>
      </c>
      <c r="AD70" s="59">
        <v>-1290</v>
      </c>
      <c r="AE70" s="59"/>
      <c r="AF70" s="59"/>
    </row>
    <row r="71" spans="1:32">
      <c r="A71" s="239" t="s">
        <v>2924</v>
      </c>
      <c r="B71" s="244" t="s">
        <v>2925</v>
      </c>
      <c r="C71" s="244" t="s">
        <v>2926</v>
      </c>
      <c r="D71" s="239" t="s">
        <v>2927</v>
      </c>
      <c r="E71" s="239" t="s">
        <v>2927</v>
      </c>
      <c r="F71" s="240" t="s">
        <v>2039</v>
      </c>
      <c r="G71" s="239" t="s">
        <v>40</v>
      </c>
      <c r="H71" s="252" t="s">
        <v>25</v>
      </c>
      <c r="I71" s="244" t="s">
        <v>2095</v>
      </c>
      <c r="J71" s="239" t="s">
        <v>2928</v>
      </c>
      <c r="K71" s="239" t="s">
        <v>2928</v>
      </c>
      <c r="L71" s="239" t="s">
        <v>7</v>
      </c>
      <c r="M71" s="239" t="s">
        <v>737</v>
      </c>
      <c r="N71" s="239" t="s">
        <v>40</v>
      </c>
      <c r="O71" s="239" t="s">
        <v>41</v>
      </c>
      <c r="P71" s="239" t="s">
        <v>2040</v>
      </c>
      <c r="Q71" s="239" t="s">
        <v>357</v>
      </c>
      <c r="R71" s="239"/>
      <c r="S71" s="239" t="s">
        <v>2040</v>
      </c>
      <c r="T71" s="239" t="s">
        <v>354</v>
      </c>
      <c r="U71" s="239"/>
      <c r="V71" s="239" t="s">
        <v>2040</v>
      </c>
      <c r="W71" s="239" t="s">
        <v>354</v>
      </c>
      <c r="X71" s="241">
        <v>1</v>
      </c>
      <c r="Y71" s="58" t="s">
        <v>6871</v>
      </c>
      <c r="Z71" s="58" t="s">
        <v>655</v>
      </c>
      <c r="AA71" s="59">
        <v>0</v>
      </c>
      <c r="AB71" s="59">
        <v>0</v>
      </c>
      <c r="AC71" s="59">
        <v>0</v>
      </c>
      <c r="AD71" s="59">
        <v>0</v>
      </c>
      <c r="AE71" s="59"/>
      <c r="AF71" s="59"/>
    </row>
    <row r="72" spans="1:32">
      <c r="A72" s="239" t="s">
        <v>2924</v>
      </c>
      <c r="B72" s="244" t="s">
        <v>2929</v>
      </c>
      <c r="C72" s="244" t="s">
        <v>2930</v>
      </c>
      <c r="D72" s="239" t="s">
        <v>2931</v>
      </c>
      <c r="E72" s="239" t="s">
        <v>2931</v>
      </c>
      <c r="F72" s="240" t="s">
        <v>2039</v>
      </c>
      <c r="G72" s="239" t="s">
        <v>40</v>
      </c>
      <c r="H72" s="252" t="s">
        <v>25</v>
      </c>
      <c r="I72" s="244" t="s">
        <v>2095</v>
      </c>
      <c r="J72" s="239" t="s">
        <v>2932</v>
      </c>
      <c r="K72" s="239" t="s">
        <v>2932</v>
      </c>
      <c r="L72" s="239" t="s">
        <v>7</v>
      </c>
      <c r="M72" s="239" t="s">
        <v>2933</v>
      </c>
      <c r="N72" s="239" t="s">
        <v>40</v>
      </c>
      <c r="O72" s="239" t="s">
        <v>41</v>
      </c>
      <c r="P72" s="239" t="s">
        <v>2040</v>
      </c>
      <c r="Q72" s="239" t="s">
        <v>357</v>
      </c>
      <c r="R72" s="239"/>
      <c r="S72" s="239" t="s">
        <v>2040</v>
      </c>
      <c r="T72" s="239" t="s">
        <v>354</v>
      </c>
      <c r="U72" s="239"/>
      <c r="V72" s="239" t="s">
        <v>2040</v>
      </c>
      <c r="W72" s="239" t="s">
        <v>354</v>
      </c>
      <c r="X72" s="241">
        <v>1</v>
      </c>
      <c r="Y72" s="58" t="s">
        <v>6871</v>
      </c>
      <c r="Z72" s="58" t="s">
        <v>655</v>
      </c>
      <c r="AA72" s="59">
        <v>0</v>
      </c>
      <c r="AB72" s="59">
        <v>0</v>
      </c>
      <c r="AC72" s="59">
        <v>0</v>
      </c>
      <c r="AD72" s="59">
        <v>0</v>
      </c>
      <c r="AE72" s="59"/>
      <c r="AF72" s="59"/>
    </row>
    <row r="73" spans="1:32">
      <c r="A73" s="239" t="s">
        <v>2924</v>
      </c>
      <c r="B73" s="244" t="s">
        <v>2934</v>
      </c>
      <c r="C73" s="244" t="s">
        <v>2935</v>
      </c>
      <c r="D73" s="239" t="s">
        <v>2936</v>
      </c>
      <c r="E73" s="239" t="s">
        <v>2937</v>
      </c>
      <c r="F73" s="240" t="s">
        <v>2039</v>
      </c>
      <c r="G73" s="239" t="s">
        <v>40</v>
      </c>
      <c r="H73" s="252" t="s">
        <v>25</v>
      </c>
      <c r="I73" s="244" t="s">
        <v>2095</v>
      </c>
      <c r="J73" s="239" t="s">
        <v>2938</v>
      </c>
      <c r="K73" s="239" t="s">
        <v>2938</v>
      </c>
      <c r="L73" s="239" t="s">
        <v>7</v>
      </c>
      <c r="M73" s="239" t="s">
        <v>2939</v>
      </c>
      <c r="N73" s="239" t="s">
        <v>40</v>
      </c>
      <c r="O73" s="239" t="s">
        <v>41</v>
      </c>
      <c r="P73" s="239" t="s">
        <v>2040</v>
      </c>
      <c r="Q73" s="239" t="s">
        <v>357</v>
      </c>
      <c r="R73" s="239"/>
      <c r="S73" s="239" t="s">
        <v>2040</v>
      </c>
      <c r="T73" s="239" t="s">
        <v>354</v>
      </c>
      <c r="U73" s="239"/>
      <c r="V73" s="239" t="s">
        <v>2040</v>
      </c>
      <c r="W73" s="239" t="s">
        <v>354</v>
      </c>
      <c r="X73" s="241">
        <v>1</v>
      </c>
      <c r="Y73" s="58" t="s">
        <v>6871</v>
      </c>
      <c r="Z73" s="58" t="s">
        <v>655</v>
      </c>
      <c r="AA73" s="59">
        <v>0</v>
      </c>
      <c r="AB73" s="59">
        <v>0</v>
      </c>
      <c r="AC73" s="59">
        <v>0</v>
      </c>
      <c r="AD73" s="59">
        <v>0</v>
      </c>
      <c r="AE73" s="59"/>
      <c r="AF73" s="59"/>
    </row>
    <row r="74" spans="1:32">
      <c r="A74" s="239" t="s">
        <v>2924</v>
      </c>
      <c r="B74" s="244" t="s">
        <v>2561</v>
      </c>
      <c r="C74" s="244" t="s">
        <v>2940</v>
      </c>
      <c r="D74" s="239" t="s">
        <v>2941</v>
      </c>
      <c r="E74" s="239" t="s">
        <v>2941</v>
      </c>
      <c r="F74" s="240" t="s">
        <v>2039</v>
      </c>
      <c r="G74" s="239" t="s">
        <v>40</v>
      </c>
      <c r="H74" s="252" t="s">
        <v>25</v>
      </c>
      <c r="I74" s="244" t="s">
        <v>2095</v>
      </c>
      <c r="J74" s="239" t="s">
        <v>2942</v>
      </c>
      <c r="K74" s="239" t="s">
        <v>2942</v>
      </c>
      <c r="L74" s="239" t="s">
        <v>7</v>
      </c>
      <c r="M74" s="239" t="s">
        <v>2943</v>
      </c>
      <c r="N74" s="239" t="s">
        <v>40</v>
      </c>
      <c r="O74" s="239" t="s">
        <v>41</v>
      </c>
      <c r="P74" s="239" t="s">
        <v>2040</v>
      </c>
      <c r="Q74" s="239" t="s">
        <v>357</v>
      </c>
      <c r="R74" s="239"/>
      <c r="S74" s="239" t="s">
        <v>2040</v>
      </c>
      <c r="T74" s="239" t="s">
        <v>354</v>
      </c>
      <c r="U74" s="239"/>
      <c r="V74" s="239" t="s">
        <v>2040</v>
      </c>
      <c r="W74" s="239" t="s">
        <v>354</v>
      </c>
      <c r="X74" s="241">
        <v>1</v>
      </c>
      <c r="Y74" s="58" t="s">
        <v>6871</v>
      </c>
      <c r="Z74" s="58" t="s">
        <v>655</v>
      </c>
      <c r="AA74" s="59">
        <v>-13</v>
      </c>
      <c r="AB74" s="59">
        <v>0</v>
      </c>
      <c r="AC74" s="59">
        <v>0</v>
      </c>
      <c r="AD74" s="59">
        <v>-13</v>
      </c>
      <c r="AE74" s="59"/>
      <c r="AF74" s="59"/>
    </row>
    <row r="75" spans="1:32">
      <c r="A75" s="239" t="s">
        <v>2924</v>
      </c>
      <c r="B75" s="244" t="s">
        <v>2581</v>
      </c>
      <c r="C75" s="244" t="s">
        <v>2944</v>
      </c>
      <c r="D75" s="239" t="s">
        <v>2945</v>
      </c>
      <c r="E75" s="239" t="s">
        <v>2945</v>
      </c>
      <c r="F75" s="240" t="s">
        <v>2039</v>
      </c>
      <c r="G75" s="239" t="s">
        <v>40</v>
      </c>
      <c r="H75" s="252" t="s">
        <v>25</v>
      </c>
      <c r="I75" s="244" t="s">
        <v>2095</v>
      </c>
      <c r="J75" s="239" t="s">
        <v>2946</v>
      </c>
      <c r="K75" s="239" t="s">
        <v>2946</v>
      </c>
      <c r="L75" s="239" t="s">
        <v>7</v>
      </c>
      <c r="M75" s="239" t="s">
        <v>2947</v>
      </c>
      <c r="N75" s="239" t="s">
        <v>40</v>
      </c>
      <c r="O75" s="239" t="s">
        <v>41</v>
      </c>
      <c r="P75" s="239" t="s">
        <v>2040</v>
      </c>
      <c r="Q75" s="239" t="s">
        <v>357</v>
      </c>
      <c r="R75" s="239"/>
      <c r="S75" s="239" t="s">
        <v>2040</v>
      </c>
      <c r="T75" s="239" t="s">
        <v>354</v>
      </c>
      <c r="U75" s="239"/>
      <c r="V75" s="239" t="s">
        <v>2040</v>
      </c>
      <c r="W75" s="239" t="s">
        <v>354</v>
      </c>
      <c r="X75" s="241">
        <v>1</v>
      </c>
      <c r="Y75" s="58" t="s">
        <v>6871</v>
      </c>
      <c r="Z75" s="58" t="s">
        <v>655</v>
      </c>
      <c r="AA75" s="59">
        <v>-428.62</v>
      </c>
      <c r="AB75" s="59">
        <v>0</v>
      </c>
      <c r="AC75" s="59">
        <v>0</v>
      </c>
      <c r="AD75" s="59">
        <v>-428.62</v>
      </c>
      <c r="AE75" s="59"/>
      <c r="AF75" s="59"/>
    </row>
    <row r="76" spans="1:32">
      <c r="A76" s="239" t="s">
        <v>2924</v>
      </c>
      <c r="B76" s="244" t="s">
        <v>2948</v>
      </c>
      <c r="C76" s="244" t="s">
        <v>2949</v>
      </c>
      <c r="D76" s="239" t="s">
        <v>2950</v>
      </c>
      <c r="E76" s="239" t="s">
        <v>2950</v>
      </c>
      <c r="F76" s="240" t="s">
        <v>2039</v>
      </c>
      <c r="G76" s="239" t="s">
        <v>40</v>
      </c>
      <c r="H76" s="252" t="s">
        <v>25</v>
      </c>
      <c r="I76" s="244" t="s">
        <v>2095</v>
      </c>
      <c r="J76" s="239" t="s">
        <v>2951</v>
      </c>
      <c r="K76" s="239" t="s">
        <v>2951</v>
      </c>
      <c r="L76" s="239" t="s">
        <v>7</v>
      </c>
      <c r="M76" s="239" t="s">
        <v>2952</v>
      </c>
      <c r="N76" s="239" t="s">
        <v>40</v>
      </c>
      <c r="O76" s="239" t="s">
        <v>41</v>
      </c>
      <c r="P76" s="239" t="s">
        <v>2040</v>
      </c>
      <c r="Q76" s="239" t="s">
        <v>357</v>
      </c>
      <c r="R76" s="239"/>
      <c r="S76" s="239" t="s">
        <v>2040</v>
      </c>
      <c r="T76" s="239" t="s">
        <v>354</v>
      </c>
      <c r="U76" s="239"/>
      <c r="V76" s="239" t="s">
        <v>2040</v>
      </c>
      <c r="W76" s="239" t="s">
        <v>354</v>
      </c>
      <c r="X76" s="241">
        <v>1</v>
      </c>
      <c r="Y76" s="58" t="s">
        <v>6871</v>
      </c>
      <c r="Z76" s="58" t="s">
        <v>655</v>
      </c>
      <c r="AA76" s="59">
        <v>0</v>
      </c>
      <c r="AB76" s="59">
        <v>0</v>
      </c>
      <c r="AC76" s="59">
        <v>0</v>
      </c>
      <c r="AD76" s="59">
        <v>0</v>
      </c>
      <c r="AE76" s="59"/>
      <c r="AF76" s="59"/>
    </row>
    <row r="77" spans="1:32">
      <c r="A77" s="239"/>
      <c r="B77" s="289" t="s">
        <v>2953</v>
      </c>
      <c r="C77" s="287"/>
      <c r="D77" s="288"/>
      <c r="E77" s="239" t="s">
        <v>2954</v>
      </c>
      <c r="F77" s="240" t="s">
        <v>2039</v>
      </c>
      <c r="G77" s="239" t="s">
        <v>40</v>
      </c>
      <c r="H77" s="252" t="s">
        <v>2475</v>
      </c>
      <c r="I77" s="244" t="s">
        <v>2095</v>
      </c>
      <c r="J77" s="239" t="s">
        <v>2955</v>
      </c>
      <c r="K77" s="239" t="s">
        <v>2955</v>
      </c>
      <c r="L77" s="239" t="s">
        <v>7</v>
      </c>
      <c r="M77" s="239" t="s">
        <v>2147</v>
      </c>
      <c r="N77" s="239" t="s">
        <v>40</v>
      </c>
      <c r="O77" s="255" t="s">
        <v>44</v>
      </c>
      <c r="P77" s="255" t="s">
        <v>2040</v>
      </c>
      <c r="Q77" s="255" t="s">
        <v>357</v>
      </c>
      <c r="R77" s="255"/>
      <c r="S77" s="255" t="s">
        <v>2040</v>
      </c>
      <c r="T77" s="255" t="s">
        <v>412</v>
      </c>
      <c r="U77" s="255"/>
      <c r="V77" s="255" t="s">
        <v>2040</v>
      </c>
      <c r="W77" s="255" t="s">
        <v>412</v>
      </c>
      <c r="X77" s="256">
        <v>1</v>
      </c>
      <c r="Y77" s="58" t="s">
        <v>6328</v>
      </c>
      <c r="Z77" s="58" t="s">
        <v>658</v>
      </c>
      <c r="AA77" s="59">
        <v>0</v>
      </c>
      <c r="AB77" s="59">
        <v>0</v>
      </c>
      <c r="AC77" s="59">
        <v>0</v>
      </c>
      <c r="AD77" s="59">
        <v>0</v>
      </c>
      <c r="AE77" s="59"/>
      <c r="AF77" s="59"/>
    </row>
    <row r="78" spans="1:32">
      <c r="A78" s="257" t="s">
        <v>2374</v>
      </c>
      <c r="B78" s="244" t="s">
        <v>2633</v>
      </c>
      <c r="C78" s="244" t="s">
        <v>2956</v>
      </c>
      <c r="D78" s="239" t="s">
        <v>2957</v>
      </c>
      <c r="E78" s="239" t="s">
        <v>2957</v>
      </c>
      <c r="F78" s="240" t="s">
        <v>2039</v>
      </c>
      <c r="G78" s="239" t="s">
        <v>2256</v>
      </c>
      <c r="H78" s="240" t="s">
        <v>440</v>
      </c>
      <c r="I78" s="244" t="s">
        <v>2186</v>
      </c>
      <c r="J78" s="239" t="s">
        <v>2958</v>
      </c>
      <c r="K78" s="239" t="s">
        <v>2958</v>
      </c>
      <c r="L78" s="239" t="s">
        <v>8</v>
      </c>
      <c r="M78" s="239" t="s">
        <v>269</v>
      </c>
      <c r="N78" s="239" t="s">
        <v>2256</v>
      </c>
      <c r="O78" s="239" t="s">
        <v>269</v>
      </c>
      <c r="P78" s="239" t="s">
        <v>2016</v>
      </c>
      <c r="Q78" s="239" t="s">
        <v>269</v>
      </c>
      <c r="R78" s="239"/>
      <c r="S78" s="239" t="s">
        <v>2016</v>
      </c>
      <c r="T78" s="239" t="s">
        <v>269</v>
      </c>
      <c r="U78" s="239"/>
      <c r="V78" s="239" t="s">
        <v>2016</v>
      </c>
      <c r="W78" s="239" t="s">
        <v>269</v>
      </c>
      <c r="X78" s="241">
        <v>1</v>
      </c>
      <c r="Y78" s="58" t="s">
        <v>5989</v>
      </c>
      <c r="Z78" s="58" t="s">
        <v>526</v>
      </c>
      <c r="AA78" s="59">
        <v>0</v>
      </c>
      <c r="AB78" s="59">
        <v>0</v>
      </c>
      <c r="AC78" s="59">
        <v>-15484.54</v>
      </c>
      <c r="AD78" s="59">
        <v>-15484.54</v>
      </c>
      <c r="AE78" s="59"/>
      <c r="AF78" s="59"/>
    </row>
    <row r="79" spans="1:32">
      <c r="A79" s="257" t="s">
        <v>2374</v>
      </c>
      <c r="B79" s="244" t="s">
        <v>2611</v>
      </c>
      <c r="C79" s="287" t="s">
        <v>2959</v>
      </c>
      <c r="D79" s="288" t="s">
        <v>2960</v>
      </c>
      <c r="E79" s="239" t="s">
        <v>2960</v>
      </c>
      <c r="F79" s="240" t="s">
        <v>2039</v>
      </c>
      <c r="G79" s="239" t="s">
        <v>2256</v>
      </c>
      <c r="H79" s="240" t="s">
        <v>440</v>
      </c>
      <c r="I79" s="244" t="s">
        <v>2186</v>
      </c>
      <c r="J79" s="239" t="s">
        <v>2961</v>
      </c>
      <c r="K79" s="239" t="s">
        <v>2961</v>
      </c>
      <c r="L79" s="239" t="s">
        <v>8</v>
      </c>
      <c r="M79" s="239" t="s">
        <v>45</v>
      </c>
      <c r="N79" s="253" t="s">
        <v>2256</v>
      </c>
      <c r="O79" s="255" t="s">
        <v>1078</v>
      </c>
      <c r="P79" s="255" t="s">
        <v>2016</v>
      </c>
      <c r="Q79" s="255" t="s">
        <v>46</v>
      </c>
      <c r="R79" s="255"/>
      <c r="S79" s="255" t="s">
        <v>2016</v>
      </c>
      <c r="T79" s="255" t="s">
        <v>355</v>
      </c>
      <c r="U79" s="255"/>
      <c r="V79" s="255" t="s">
        <v>2016</v>
      </c>
      <c r="W79" s="255" t="s">
        <v>355</v>
      </c>
      <c r="X79" s="256">
        <v>1</v>
      </c>
      <c r="Y79" s="58" t="s">
        <v>6877</v>
      </c>
      <c r="Z79" s="58" t="s">
        <v>551</v>
      </c>
      <c r="AA79" s="59">
        <v>0</v>
      </c>
      <c r="AB79" s="59">
        <v>-350</v>
      </c>
      <c r="AC79" s="59">
        <v>0</v>
      </c>
      <c r="AD79" s="59">
        <v>-350</v>
      </c>
      <c r="AE79" s="59"/>
      <c r="AF79" s="59"/>
    </row>
    <row r="80" spans="1:32">
      <c r="A80" s="239" t="s">
        <v>2392</v>
      </c>
      <c r="B80" s="244" t="s">
        <v>2962</v>
      </c>
      <c r="C80" s="244" t="s">
        <v>2963</v>
      </c>
      <c r="D80" s="239" t="s">
        <v>2964</v>
      </c>
      <c r="E80" s="239" t="s">
        <v>2965</v>
      </c>
      <c r="F80" s="240" t="s">
        <v>2039</v>
      </c>
      <c r="G80" s="239" t="s">
        <v>2256</v>
      </c>
      <c r="H80" s="252" t="s">
        <v>2110</v>
      </c>
      <c r="I80" s="244" t="s">
        <v>2186</v>
      </c>
      <c r="J80" s="239" t="s">
        <v>2966</v>
      </c>
      <c r="K80" s="239" t="s">
        <v>2966</v>
      </c>
      <c r="L80" s="239" t="s">
        <v>8</v>
      </c>
      <c r="M80" s="239" t="s">
        <v>2967</v>
      </c>
      <c r="N80" s="239" t="s">
        <v>2256</v>
      </c>
      <c r="O80" s="239" t="s">
        <v>44</v>
      </c>
      <c r="P80" s="239" t="s">
        <v>2016</v>
      </c>
      <c r="Q80" s="239" t="s">
        <v>356</v>
      </c>
      <c r="R80" s="239"/>
      <c r="S80" s="239" t="s">
        <v>2016</v>
      </c>
      <c r="T80" s="239" t="s">
        <v>2045</v>
      </c>
      <c r="U80" s="239"/>
      <c r="V80" s="239" t="s">
        <v>2016</v>
      </c>
      <c r="W80" s="239" t="s">
        <v>411</v>
      </c>
      <c r="X80" s="241">
        <v>1</v>
      </c>
      <c r="Y80" s="58" t="s">
        <v>6318</v>
      </c>
      <c r="Z80" s="58" t="s">
        <v>539</v>
      </c>
      <c r="AA80" s="59">
        <v>0</v>
      </c>
      <c r="AB80" s="59">
        <v>0</v>
      </c>
      <c r="AC80" s="59">
        <v>0</v>
      </c>
      <c r="AD80" s="59">
        <v>0</v>
      </c>
      <c r="AE80" s="59"/>
      <c r="AF80" s="59"/>
    </row>
    <row r="81" spans="1:32">
      <c r="A81" s="239" t="s">
        <v>2392</v>
      </c>
      <c r="B81" s="244" t="s">
        <v>2968</v>
      </c>
      <c r="C81" s="244" t="s">
        <v>2969</v>
      </c>
      <c r="D81" s="239" t="s">
        <v>2970</v>
      </c>
      <c r="E81" s="239" t="s">
        <v>2971</v>
      </c>
      <c r="F81" s="240" t="s">
        <v>2039</v>
      </c>
      <c r="G81" s="239" t="s">
        <v>2256</v>
      </c>
      <c r="H81" s="252" t="s">
        <v>2110</v>
      </c>
      <c r="I81" s="244" t="s">
        <v>2186</v>
      </c>
      <c r="J81" s="239" t="s">
        <v>2972</v>
      </c>
      <c r="K81" s="239" t="s">
        <v>2972</v>
      </c>
      <c r="L81" s="239" t="s">
        <v>8</v>
      </c>
      <c r="M81" s="239" t="s">
        <v>2973</v>
      </c>
      <c r="N81" s="239" t="s">
        <v>2256</v>
      </c>
      <c r="O81" s="239" t="s">
        <v>46</v>
      </c>
      <c r="P81" s="239" t="s">
        <v>2016</v>
      </c>
      <c r="Q81" s="239" t="s">
        <v>356</v>
      </c>
      <c r="R81" s="239"/>
      <c r="S81" s="239" t="s">
        <v>2016</v>
      </c>
      <c r="T81" s="239" t="s">
        <v>2045</v>
      </c>
      <c r="U81" s="239"/>
      <c r="V81" s="239" t="s">
        <v>2016</v>
      </c>
      <c r="W81" s="239" t="s">
        <v>411</v>
      </c>
      <c r="X81" s="241">
        <v>1</v>
      </c>
      <c r="Y81" s="58" t="s">
        <v>6318</v>
      </c>
      <c r="Z81" s="58" t="s">
        <v>539</v>
      </c>
      <c r="AA81" s="59">
        <v>0</v>
      </c>
      <c r="AB81" s="59">
        <v>0</v>
      </c>
      <c r="AC81" s="59">
        <v>0</v>
      </c>
      <c r="AD81" s="59">
        <v>0</v>
      </c>
      <c r="AE81" s="59"/>
      <c r="AF81" s="59"/>
    </row>
    <row r="82" spans="1:32">
      <c r="A82" s="239" t="s">
        <v>2392</v>
      </c>
      <c r="B82" s="244" t="s">
        <v>2974</v>
      </c>
      <c r="C82" s="244" t="s">
        <v>2975</v>
      </c>
      <c r="D82" s="239" t="s">
        <v>2976</v>
      </c>
      <c r="E82" s="239" t="s">
        <v>2977</v>
      </c>
      <c r="F82" s="240" t="s">
        <v>2039</v>
      </c>
      <c r="G82" s="239" t="s">
        <v>2256</v>
      </c>
      <c r="H82" s="252" t="s">
        <v>2110</v>
      </c>
      <c r="I82" s="244" t="s">
        <v>2186</v>
      </c>
      <c r="J82" s="239" t="s">
        <v>2978</v>
      </c>
      <c r="K82" s="239" t="s">
        <v>2978</v>
      </c>
      <c r="L82" s="239" t="s">
        <v>8</v>
      </c>
      <c r="M82" s="239" t="s">
        <v>2727</v>
      </c>
      <c r="N82" s="239" t="s">
        <v>2256</v>
      </c>
      <c r="O82" s="239" t="s">
        <v>46</v>
      </c>
      <c r="P82" s="239" t="s">
        <v>2016</v>
      </c>
      <c r="Q82" s="239" t="s">
        <v>356</v>
      </c>
      <c r="R82" s="239"/>
      <c r="S82" s="239" t="s">
        <v>2016</v>
      </c>
      <c r="T82" s="239" t="s">
        <v>2045</v>
      </c>
      <c r="U82" s="239"/>
      <c r="V82" s="239" t="s">
        <v>2016</v>
      </c>
      <c r="W82" s="239" t="s">
        <v>411</v>
      </c>
      <c r="X82" s="241">
        <v>1</v>
      </c>
      <c r="Y82" s="58" t="s">
        <v>6318</v>
      </c>
      <c r="Z82" s="58" t="s">
        <v>539</v>
      </c>
      <c r="AA82" s="59">
        <v>0</v>
      </c>
      <c r="AB82" s="59">
        <v>0</v>
      </c>
      <c r="AC82" s="59">
        <v>0</v>
      </c>
      <c r="AD82" s="59">
        <v>0</v>
      </c>
      <c r="AE82" s="59"/>
      <c r="AF82" s="59"/>
    </row>
    <row r="83" spans="1:32">
      <c r="A83" s="239" t="s">
        <v>2392</v>
      </c>
      <c r="B83" s="244" t="s">
        <v>2979</v>
      </c>
      <c r="C83" s="244" t="s">
        <v>2980</v>
      </c>
      <c r="D83" s="239" t="s">
        <v>2981</v>
      </c>
      <c r="E83" s="239" t="s">
        <v>2982</v>
      </c>
      <c r="F83" s="240" t="s">
        <v>2039</v>
      </c>
      <c r="G83" s="239" t="s">
        <v>2256</v>
      </c>
      <c r="H83" s="252" t="s">
        <v>2110</v>
      </c>
      <c r="I83" s="244" t="s">
        <v>2186</v>
      </c>
      <c r="J83" s="239" t="s">
        <v>2983</v>
      </c>
      <c r="K83" s="239" t="s">
        <v>2983</v>
      </c>
      <c r="L83" s="239" t="s">
        <v>8</v>
      </c>
      <c r="M83" s="239" t="s">
        <v>434</v>
      </c>
      <c r="N83" s="239" t="s">
        <v>2256</v>
      </c>
      <c r="O83" s="239" t="s">
        <v>44</v>
      </c>
      <c r="P83" s="239" t="s">
        <v>2016</v>
      </c>
      <c r="Q83" s="239" t="s">
        <v>46</v>
      </c>
      <c r="R83" s="239"/>
      <c r="S83" s="239" t="s">
        <v>2016</v>
      </c>
      <c r="T83" s="239" t="s">
        <v>1093</v>
      </c>
      <c r="U83" s="239"/>
      <c r="V83" s="239" t="s">
        <v>2016</v>
      </c>
      <c r="W83" s="239" t="s">
        <v>417</v>
      </c>
      <c r="X83" s="241">
        <v>1</v>
      </c>
      <c r="Y83" s="58" t="s">
        <v>6398</v>
      </c>
      <c r="Z83" s="58" t="s">
        <v>549</v>
      </c>
      <c r="AA83" s="59">
        <v>0</v>
      </c>
      <c r="AB83" s="59">
        <v>0</v>
      </c>
      <c r="AC83" s="59">
        <v>0</v>
      </c>
      <c r="AD83" s="59">
        <v>0</v>
      </c>
      <c r="AE83" s="59"/>
      <c r="AF83" s="59"/>
    </row>
    <row r="84" spans="1:32">
      <c r="A84" s="239" t="s">
        <v>2392</v>
      </c>
      <c r="B84" s="244" t="s">
        <v>2984</v>
      </c>
      <c r="C84" s="244" t="s">
        <v>2985</v>
      </c>
      <c r="D84" s="239" t="s">
        <v>2986</v>
      </c>
      <c r="E84" s="239" t="s">
        <v>2987</v>
      </c>
      <c r="F84" s="240" t="s">
        <v>2039</v>
      </c>
      <c r="G84" s="239" t="s">
        <v>2256</v>
      </c>
      <c r="H84" s="252" t="s">
        <v>2110</v>
      </c>
      <c r="I84" s="244" t="s">
        <v>2186</v>
      </c>
      <c r="J84" s="239" t="s">
        <v>2988</v>
      </c>
      <c r="K84" s="239" t="s">
        <v>2988</v>
      </c>
      <c r="L84" s="239" t="s">
        <v>8</v>
      </c>
      <c r="M84" s="239" t="s">
        <v>2743</v>
      </c>
      <c r="N84" s="239" t="s">
        <v>2256</v>
      </c>
      <c r="O84" s="239" t="s">
        <v>46</v>
      </c>
      <c r="P84" s="239" t="s">
        <v>2016</v>
      </c>
      <c r="Q84" s="239" t="s">
        <v>46</v>
      </c>
      <c r="R84" s="239"/>
      <c r="S84" s="239" t="s">
        <v>2016</v>
      </c>
      <c r="T84" s="239" t="s">
        <v>1093</v>
      </c>
      <c r="U84" s="239"/>
      <c r="V84" s="239" t="s">
        <v>2016</v>
      </c>
      <c r="W84" s="239" t="s">
        <v>417</v>
      </c>
      <c r="X84" s="241">
        <v>1</v>
      </c>
      <c r="Y84" s="58" t="s">
        <v>6398</v>
      </c>
      <c r="Z84" s="58" t="s">
        <v>549</v>
      </c>
      <c r="AA84" s="59">
        <v>0</v>
      </c>
      <c r="AB84" s="59">
        <v>0</v>
      </c>
      <c r="AC84" s="59">
        <v>0</v>
      </c>
      <c r="AD84" s="59">
        <v>0</v>
      </c>
      <c r="AE84" s="59"/>
      <c r="AF84" s="59"/>
    </row>
    <row r="85" spans="1:32">
      <c r="A85" s="239" t="s">
        <v>2392</v>
      </c>
      <c r="B85" s="244" t="s">
        <v>2989</v>
      </c>
      <c r="C85" s="244" t="s">
        <v>2990</v>
      </c>
      <c r="D85" s="239" t="s">
        <v>2991</v>
      </c>
      <c r="E85" s="239" t="s">
        <v>2992</v>
      </c>
      <c r="F85" s="240" t="s">
        <v>2039</v>
      </c>
      <c r="G85" s="239" t="s">
        <v>2256</v>
      </c>
      <c r="H85" s="252" t="s">
        <v>2110</v>
      </c>
      <c r="I85" s="244" t="s">
        <v>2186</v>
      </c>
      <c r="J85" s="239" t="s">
        <v>2993</v>
      </c>
      <c r="K85" s="239" t="s">
        <v>2993</v>
      </c>
      <c r="L85" s="239" t="s">
        <v>8</v>
      </c>
      <c r="M85" s="239" t="s">
        <v>2749</v>
      </c>
      <c r="N85" s="239" t="s">
        <v>2256</v>
      </c>
      <c r="O85" s="239" t="s">
        <v>46</v>
      </c>
      <c r="P85" s="239" t="s">
        <v>2016</v>
      </c>
      <c r="Q85" s="239" t="s">
        <v>46</v>
      </c>
      <c r="R85" s="239"/>
      <c r="S85" s="239" t="s">
        <v>2016</v>
      </c>
      <c r="T85" s="239" t="s">
        <v>1093</v>
      </c>
      <c r="U85" s="239"/>
      <c r="V85" s="239" t="s">
        <v>2016</v>
      </c>
      <c r="W85" s="239" t="s">
        <v>417</v>
      </c>
      <c r="X85" s="241">
        <v>1</v>
      </c>
      <c r="Y85" s="58" t="s">
        <v>6398</v>
      </c>
      <c r="Z85" s="58" t="s">
        <v>549</v>
      </c>
      <c r="AA85" s="59">
        <v>0</v>
      </c>
      <c r="AB85" s="59">
        <v>0</v>
      </c>
      <c r="AC85" s="59">
        <v>0</v>
      </c>
      <c r="AD85" s="59">
        <v>0</v>
      </c>
      <c r="AE85" s="59"/>
      <c r="AF85" s="59"/>
    </row>
    <row r="86" spans="1:32">
      <c r="A86" s="239" t="s">
        <v>2392</v>
      </c>
      <c r="B86" s="244" t="s">
        <v>2994</v>
      </c>
      <c r="C86" s="244" t="s">
        <v>2995</v>
      </c>
      <c r="D86" s="239" t="s">
        <v>2996</v>
      </c>
      <c r="E86" s="239" t="s">
        <v>2997</v>
      </c>
      <c r="F86" s="240" t="s">
        <v>2039</v>
      </c>
      <c r="G86" s="239" t="s">
        <v>2256</v>
      </c>
      <c r="H86" s="252" t="s">
        <v>2110</v>
      </c>
      <c r="I86" s="244" t="s">
        <v>2186</v>
      </c>
      <c r="J86" s="239" t="s">
        <v>2998</v>
      </c>
      <c r="K86" s="239" t="s">
        <v>2998</v>
      </c>
      <c r="L86" s="239" t="s">
        <v>8</v>
      </c>
      <c r="M86" s="239" t="s">
        <v>2755</v>
      </c>
      <c r="N86" s="239" t="s">
        <v>2256</v>
      </c>
      <c r="O86" s="239" t="s">
        <v>46</v>
      </c>
      <c r="P86" s="239" t="s">
        <v>2016</v>
      </c>
      <c r="Q86" s="239" t="s">
        <v>46</v>
      </c>
      <c r="R86" s="239"/>
      <c r="S86" s="239" t="s">
        <v>2016</v>
      </c>
      <c r="T86" s="239" t="s">
        <v>1093</v>
      </c>
      <c r="U86" s="239"/>
      <c r="V86" s="239" t="s">
        <v>2016</v>
      </c>
      <c r="W86" s="239" t="s">
        <v>417</v>
      </c>
      <c r="X86" s="241">
        <v>1</v>
      </c>
      <c r="Y86" s="58" t="s">
        <v>6398</v>
      </c>
      <c r="Z86" s="58" t="s">
        <v>549</v>
      </c>
      <c r="AA86" s="59">
        <v>0</v>
      </c>
      <c r="AB86" s="59">
        <v>0</v>
      </c>
      <c r="AC86" s="59">
        <v>0</v>
      </c>
      <c r="AD86" s="59">
        <v>0</v>
      </c>
      <c r="AE86" s="59"/>
      <c r="AF86" s="59"/>
    </row>
    <row r="87" spans="1:32">
      <c r="A87" s="239" t="s">
        <v>2392</v>
      </c>
      <c r="B87" s="244" t="s">
        <v>2999</v>
      </c>
      <c r="C87" s="244" t="s">
        <v>3000</v>
      </c>
      <c r="D87" s="239" t="s">
        <v>3001</v>
      </c>
      <c r="E87" s="239" t="s">
        <v>3002</v>
      </c>
      <c r="F87" s="240" t="s">
        <v>2039</v>
      </c>
      <c r="G87" s="239" t="s">
        <v>2256</v>
      </c>
      <c r="H87" s="252" t="s">
        <v>2110</v>
      </c>
      <c r="I87" s="244" t="s">
        <v>2186</v>
      </c>
      <c r="J87" s="239" t="s">
        <v>3003</v>
      </c>
      <c r="K87" s="239" t="s">
        <v>3003</v>
      </c>
      <c r="L87" s="239" t="s">
        <v>8</v>
      </c>
      <c r="M87" s="239" t="s">
        <v>2761</v>
      </c>
      <c r="N87" s="239" t="s">
        <v>2256</v>
      </c>
      <c r="O87" s="239" t="s">
        <v>44</v>
      </c>
      <c r="P87" s="239" t="s">
        <v>2016</v>
      </c>
      <c r="Q87" s="239" t="s">
        <v>46</v>
      </c>
      <c r="R87" s="239"/>
      <c r="S87" s="239" t="s">
        <v>2016</v>
      </c>
      <c r="T87" s="239" t="s">
        <v>1093</v>
      </c>
      <c r="U87" s="239"/>
      <c r="V87" s="239" t="s">
        <v>2016</v>
      </c>
      <c r="W87" s="239" t="s">
        <v>417</v>
      </c>
      <c r="X87" s="241">
        <v>1</v>
      </c>
      <c r="Y87" s="58" t="s">
        <v>6398</v>
      </c>
      <c r="Z87" s="58" t="s">
        <v>549</v>
      </c>
      <c r="AA87" s="59">
        <v>0</v>
      </c>
      <c r="AB87" s="59">
        <v>0</v>
      </c>
      <c r="AC87" s="59">
        <v>0</v>
      </c>
      <c r="AD87" s="59">
        <v>0</v>
      </c>
      <c r="AE87" s="59"/>
      <c r="AF87" s="59"/>
    </row>
    <row r="88" spans="1:32">
      <c r="A88" s="239" t="s">
        <v>2392</v>
      </c>
      <c r="B88" s="244" t="s">
        <v>3004</v>
      </c>
      <c r="C88" s="244" t="s">
        <v>3005</v>
      </c>
      <c r="D88" s="239" t="s">
        <v>3006</v>
      </c>
      <c r="E88" s="239" t="s">
        <v>3007</v>
      </c>
      <c r="F88" s="240" t="s">
        <v>2039</v>
      </c>
      <c r="G88" s="239" t="s">
        <v>2256</v>
      </c>
      <c r="H88" s="252" t="s">
        <v>2110</v>
      </c>
      <c r="I88" s="244" t="s">
        <v>2186</v>
      </c>
      <c r="J88" s="239" t="s">
        <v>3008</v>
      </c>
      <c r="K88" s="239" t="s">
        <v>3008</v>
      </c>
      <c r="L88" s="239" t="s">
        <v>8</v>
      </c>
      <c r="M88" s="239" t="s">
        <v>3009</v>
      </c>
      <c r="N88" s="239" t="s">
        <v>2256</v>
      </c>
      <c r="O88" s="239" t="s">
        <v>46</v>
      </c>
      <c r="P88" s="239" t="s">
        <v>2016</v>
      </c>
      <c r="Q88" s="239" t="s">
        <v>46</v>
      </c>
      <c r="R88" s="239"/>
      <c r="S88" s="239" t="s">
        <v>2016</v>
      </c>
      <c r="T88" s="239" t="s">
        <v>1093</v>
      </c>
      <c r="U88" s="239"/>
      <c r="V88" s="239" t="s">
        <v>2016</v>
      </c>
      <c r="W88" s="239" t="s">
        <v>417</v>
      </c>
      <c r="X88" s="241">
        <v>1</v>
      </c>
      <c r="Y88" s="58" t="s">
        <v>6398</v>
      </c>
      <c r="Z88" s="58" t="s">
        <v>549</v>
      </c>
      <c r="AA88" s="59">
        <v>0</v>
      </c>
      <c r="AB88" s="59">
        <v>0</v>
      </c>
      <c r="AC88" s="59">
        <v>0</v>
      </c>
      <c r="AD88" s="59">
        <v>0</v>
      </c>
      <c r="AE88" s="59"/>
      <c r="AF88" s="59"/>
    </row>
    <row r="89" spans="1:32">
      <c r="A89" s="239" t="s">
        <v>2392</v>
      </c>
      <c r="B89" s="244" t="s">
        <v>3010</v>
      </c>
      <c r="C89" s="287" t="s">
        <v>3011</v>
      </c>
      <c r="D89" s="239" t="s">
        <v>3012</v>
      </c>
      <c r="E89" s="239" t="s">
        <v>3013</v>
      </c>
      <c r="F89" s="240" t="s">
        <v>2039</v>
      </c>
      <c r="G89" s="239" t="s">
        <v>2256</v>
      </c>
      <c r="H89" s="252" t="s">
        <v>2110</v>
      </c>
      <c r="I89" s="244" t="s">
        <v>2186</v>
      </c>
      <c r="J89" s="239" t="s">
        <v>3014</v>
      </c>
      <c r="K89" s="239" t="s">
        <v>3014</v>
      </c>
      <c r="L89" s="239" t="s">
        <v>8</v>
      </c>
      <c r="M89" s="239" t="s">
        <v>2773</v>
      </c>
      <c r="N89" s="239" t="s">
        <v>2256</v>
      </c>
      <c r="O89" s="239" t="s">
        <v>46</v>
      </c>
      <c r="P89" s="239" t="s">
        <v>2016</v>
      </c>
      <c r="Q89" s="239" t="s">
        <v>46</v>
      </c>
      <c r="R89" s="239"/>
      <c r="S89" s="239" t="s">
        <v>2016</v>
      </c>
      <c r="T89" s="253" t="s">
        <v>2045</v>
      </c>
      <c r="U89" s="253"/>
      <c r="V89" s="239" t="s">
        <v>2016</v>
      </c>
      <c r="W89" s="253" t="s">
        <v>411</v>
      </c>
      <c r="X89" s="254">
        <v>1</v>
      </c>
      <c r="Y89" s="58" t="s">
        <v>6318</v>
      </c>
      <c r="Z89" s="58" t="s">
        <v>539</v>
      </c>
      <c r="AA89" s="59">
        <v>0</v>
      </c>
      <c r="AB89" s="59">
        <v>0</v>
      </c>
      <c r="AC89" s="59">
        <v>0</v>
      </c>
      <c r="AD89" s="59">
        <v>0</v>
      </c>
      <c r="AE89" s="59"/>
      <c r="AF89" s="59"/>
    </row>
    <row r="90" spans="1:32">
      <c r="A90" s="239" t="s">
        <v>2392</v>
      </c>
      <c r="B90" s="244" t="s">
        <v>3015</v>
      </c>
      <c r="C90" s="244" t="s">
        <v>3016</v>
      </c>
      <c r="D90" s="239" t="s">
        <v>3017</v>
      </c>
      <c r="E90" s="239" t="s">
        <v>3018</v>
      </c>
      <c r="F90" s="240" t="s">
        <v>2039</v>
      </c>
      <c r="G90" s="239" t="s">
        <v>2256</v>
      </c>
      <c r="H90" s="252" t="s">
        <v>2110</v>
      </c>
      <c r="I90" s="244" t="s">
        <v>2186</v>
      </c>
      <c r="J90" s="239" t="s">
        <v>3019</v>
      </c>
      <c r="K90" s="239" t="s">
        <v>3019</v>
      </c>
      <c r="L90" s="239" t="s">
        <v>8</v>
      </c>
      <c r="M90" s="239" t="s">
        <v>2779</v>
      </c>
      <c r="N90" s="239" t="s">
        <v>2256</v>
      </c>
      <c r="O90" s="239" t="s">
        <v>46</v>
      </c>
      <c r="P90" s="239" t="s">
        <v>2016</v>
      </c>
      <c r="Q90" s="239" t="s">
        <v>46</v>
      </c>
      <c r="R90" s="239"/>
      <c r="S90" s="239" t="s">
        <v>2016</v>
      </c>
      <c r="T90" s="239" t="s">
        <v>1093</v>
      </c>
      <c r="U90" s="239"/>
      <c r="V90" s="239" t="s">
        <v>2016</v>
      </c>
      <c r="W90" s="239" t="s">
        <v>418</v>
      </c>
      <c r="X90" s="241">
        <v>1</v>
      </c>
      <c r="Y90" s="58" t="s">
        <v>6413</v>
      </c>
      <c r="Z90" s="58" t="s">
        <v>550</v>
      </c>
      <c r="AA90" s="59">
        <v>0</v>
      </c>
      <c r="AB90" s="59">
        <v>0</v>
      </c>
      <c r="AC90" s="59">
        <v>0</v>
      </c>
      <c r="AD90" s="59">
        <v>0</v>
      </c>
      <c r="AE90" s="59"/>
      <c r="AF90" s="59"/>
    </row>
    <row r="91" spans="1:32">
      <c r="A91" s="239" t="s">
        <v>2392</v>
      </c>
      <c r="B91" s="244" t="s">
        <v>3020</v>
      </c>
      <c r="C91" s="244" t="s">
        <v>3021</v>
      </c>
      <c r="D91" s="239" t="s">
        <v>3022</v>
      </c>
      <c r="E91" s="239" t="s">
        <v>3023</v>
      </c>
      <c r="F91" s="240" t="s">
        <v>2039</v>
      </c>
      <c r="G91" s="239" t="s">
        <v>2256</v>
      </c>
      <c r="H91" s="252" t="s">
        <v>2110</v>
      </c>
      <c r="I91" s="244" t="s">
        <v>2186</v>
      </c>
      <c r="J91" s="239" t="s">
        <v>3024</v>
      </c>
      <c r="K91" s="239" t="s">
        <v>3024</v>
      </c>
      <c r="L91" s="239" t="s">
        <v>8</v>
      </c>
      <c r="M91" s="239" t="s">
        <v>2791</v>
      </c>
      <c r="N91" s="239" t="s">
        <v>2256</v>
      </c>
      <c r="O91" s="239" t="s">
        <v>46</v>
      </c>
      <c r="P91" s="239" t="s">
        <v>2016</v>
      </c>
      <c r="Q91" s="239" t="s">
        <v>46</v>
      </c>
      <c r="R91" s="239"/>
      <c r="S91" s="239" t="s">
        <v>2016</v>
      </c>
      <c r="T91" s="239" t="s">
        <v>2045</v>
      </c>
      <c r="U91" s="239"/>
      <c r="V91" s="239" t="s">
        <v>2016</v>
      </c>
      <c r="W91" s="239" t="s">
        <v>411</v>
      </c>
      <c r="X91" s="241">
        <v>1</v>
      </c>
      <c r="Y91" s="58" t="s">
        <v>6318</v>
      </c>
      <c r="Z91" s="58" t="s">
        <v>539</v>
      </c>
      <c r="AA91" s="59">
        <v>0</v>
      </c>
      <c r="AB91" s="59">
        <v>0</v>
      </c>
      <c r="AC91" s="59">
        <v>0</v>
      </c>
      <c r="AD91" s="59">
        <v>0</v>
      </c>
      <c r="AE91" s="59"/>
      <c r="AF91" s="59"/>
    </row>
    <row r="92" spans="1:32">
      <c r="A92" s="239" t="s">
        <v>3025</v>
      </c>
      <c r="B92" s="244" t="s">
        <v>2564</v>
      </c>
      <c r="C92" s="287" t="s">
        <v>3026</v>
      </c>
      <c r="D92" s="288" t="s">
        <v>3027</v>
      </c>
      <c r="E92" s="239" t="s">
        <v>3028</v>
      </c>
      <c r="F92" s="240" t="s">
        <v>2039</v>
      </c>
      <c r="G92" s="239" t="s">
        <v>2060</v>
      </c>
      <c r="H92" s="252" t="s">
        <v>2185</v>
      </c>
      <c r="I92" s="244" t="s">
        <v>2186</v>
      </c>
      <c r="J92" s="239" t="s">
        <v>3029</v>
      </c>
      <c r="K92" s="239" t="s">
        <v>3029</v>
      </c>
      <c r="L92" s="239" t="s">
        <v>280</v>
      </c>
      <c r="M92" s="239" t="s">
        <v>2147</v>
      </c>
      <c r="N92" s="239" t="s">
        <v>2256</v>
      </c>
      <c r="O92" s="239" t="s">
        <v>41</v>
      </c>
      <c r="P92" s="239" t="s">
        <v>2016</v>
      </c>
      <c r="Q92" s="239" t="s">
        <v>357</v>
      </c>
      <c r="R92" s="239"/>
      <c r="S92" s="239" t="s">
        <v>2016</v>
      </c>
      <c r="T92" s="239" t="s">
        <v>353</v>
      </c>
      <c r="U92" s="239"/>
      <c r="V92" s="239" t="s">
        <v>2016</v>
      </c>
      <c r="W92" s="239" t="s">
        <v>353</v>
      </c>
      <c r="X92" s="241">
        <v>1</v>
      </c>
      <c r="Y92" s="58" t="s">
        <v>6351</v>
      </c>
      <c r="Z92" s="58" t="s">
        <v>540</v>
      </c>
      <c r="AA92" s="59">
        <v>-5118</v>
      </c>
      <c r="AB92" s="59">
        <v>-15354</v>
      </c>
      <c r="AC92" s="59">
        <v>12795</v>
      </c>
      <c r="AD92" s="59">
        <v>-7677</v>
      </c>
      <c r="AE92" s="59"/>
      <c r="AF92" s="59"/>
    </row>
    <row r="93" spans="1:32">
      <c r="A93" s="239" t="s">
        <v>3030</v>
      </c>
      <c r="B93" s="244" t="s">
        <v>2583</v>
      </c>
      <c r="C93" s="287" t="s">
        <v>3031</v>
      </c>
      <c r="D93" s="288" t="s">
        <v>3032</v>
      </c>
      <c r="E93" s="239" t="s">
        <v>3032</v>
      </c>
      <c r="F93" s="240" t="s">
        <v>2039</v>
      </c>
      <c r="G93" s="239" t="s">
        <v>2060</v>
      </c>
      <c r="H93" s="252" t="s">
        <v>25</v>
      </c>
      <c r="I93" s="244" t="s">
        <v>2186</v>
      </c>
      <c r="J93" s="239" t="s">
        <v>3033</v>
      </c>
      <c r="K93" s="239" t="s">
        <v>3033</v>
      </c>
      <c r="L93" s="239" t="s">
        <v>10</v>
      </c>
      <c r="M93" s="239" t="s">
        <v>2188</v>
      </c>
      <c r="N93" s="239" t="s">
        <v>2014</v>
      </c>
      <c r="O93" s="239" t="s">
        <v>269</v>
      </c>
      <c r="P93" s="239" t="s">
        <v>2014</v>
      </c>
      <c r="Q93" s="239" t="s">
        <v>357</v>
      </c>
      <c r="R93" s="239"/>
      <c r="S93" s="239" t="s">
        <v>2014</v>
      </c>
      <c r="T93" s="239" t="s">
        <v>354</v>
      </c>
      <c r="U93" s="239"/>
      <c r="V93" s="239" t="s">
        <v>2014</v>
      </c>
      <c r="W93" s="239" t="s">
        <v>354</v>
      </c>
      <c r="X93" s="241">
        <v>1</v>
      </c>
      <c r="Y93" s="58" t="s">
        <v>6742</v>
      </c>
      <c r="Z93" s="58" t="s">
        <v>470</v>
      </c>
      <c r="AA93" s="59">
        <v>-11250</v>
      </c>
      <c r="AB93" s="59">
        <v>0</v>
      </c>
      <c r="AC93" s="59">
        <v>1671.03</v>
      </c>
      <c r="AD93" s="59">
        <v>-9578.9699999999993</v>
      </c>
      <c r="AE93" s="59"/>
      <c r="AF93" s="59"/>
    </row>
    <row r="94" spans="1:32">
      <c r="A94" s="239" t="s">
        <v>3034</v>
      </c>
      <c r="B94" s="244" t="s">
        <v>3035</v>
      </c>
      <c r="C94" s="244" t="s">
        <v>3036</v>
      </c>
      <c r="D94" s="239" t="s">
        <v>3037</v>
      </c>
      <c r="E94" s="239" t="s">
        <v>3037</v>
      </c>
      <c r="F94" s="240" t="s">
        <v>2039</v>
      </c>
      <c r="G94" s="239" t="s">
        <v>2256</v>
      </c>
      <c r="H94" s="252" t="s">
        <v>25</v>
      </c>
      <c r="I94" s="244" t="s">
        <v>2095</v>
      </c>
      <c r="J94" s="239" t="s">
        <v>3038</v>
      </c>
      <c r="K94" s="239" t="s">
        <v>3038</v>
      </c>
      <c r="L94" s="239" t="s">
        <v>8</v>
      </c>
      <c r="M94" s="239" t="s">
        <v>3039</v>
      </c>
      <c r="N94" s="239" t="s">
        <v>2256</v>
      </c>
      <c r="O94" s="239" t="s">
        <v>41</v>
      </c>
      <c r="P94" s="239" t="s">
        <v>2016</v>
      </c>
      <c r="Q94" s="239" t="s">
        <v>357</v>
      </c>
      <c r="R94" s="239"/>
      <c r="S94" s="239" t="s">
        <v>2014</v>
      </c>
      <c r="T94" s="239" t="s">
        <v>354</v>
      </c>
      <c r="U94" s="239"/>
      <c r="V94" s="239" t="s">
        <v>2016</v>
      </c>
      <c r="W94" s="239" t="s">
        <v>354</v>
      </c>
      <c r="X94" s="241">
        <v>1</v>
      </c>
      <c r="Y94" s="58" t="s">
        <v>5973</v>
      </c>
      <c r="Z94" s="58" t="s">
        <v>541</v>
      </c>
      <c r="AA94" s="59">
        <v>0</v>
      </c>
      <c r="AB94" s="59">
        <v>0</v>
      </c>
      <c r="AC94" s="59">
        <v>0</v>
      </c>
      <c r="AD94" s="59">
        <v>0</v>
      </c>
      <c r="AE94" s="59"/>
      <c r="AF94" s="59"/>
    </row>
    <row r="95" spans="1:32">
      <c r="A95" s="239" t="s">
        <v>3034</v>
      </c>
      <c r="B95" s="244" t="s">
        <v>3040</v>
      </c>
      <c r="C95" s="287" t="s">
        <v>3041</v>
      </c>
      <c r="D95" s="288" t="s">
        <v>3042</v>
      </c>
      <c r="E95" s="239" t="s">
        <v>3043</v>
      </c>
      <c r="F95" s="240" t="s">
        <v>2039</v>
      </c>
      <c r="G95" s="239" t="s">
        <v>2060</v>
      </c>
      <c r="H95" s="252" t="s">
        <v>25</v>
      </c>
      <c r="I95" s="244" t="s">
        <v>2186</v>
      </c>
      <c r="J95" s="239" t="s">
        <v>3044</v>
      </c>
      <c r="K95" s="239" t="s">
        <v>3044</v>
      </c>
      <c r="L95" s="239" t="s">
        <v>280</v>
      </c>
      <c r="M95" s="239" t="s">
        <v>2188</v>
      </c>
      <c r="N95" s="239" t="s">
        <v>2014</v>
      </c>
      <c r="O95" s="239" t="s">
        <v>269</v>
      </c>
      <c r="P95" s="239" t="s">
        <v>2014</v>
      </c>
      <c r="Q95" s="239" t="s">
        <v>357</v>
      </c>
      <c r="R95" s="239"/>
      <c r="S95" s="239" t="s">
        <v>2014</v>
      </c>
      <c r="T95" s="239" t="s">
        <v>354</v>
      </c>
      <c r="U95" s="239"/>
      <c r="V95" s="239" t="s">
        <v>2014</v>
      </c>
      <c r="W95" s="239" t="s">
        <v>354</v>
      </c>
      <c r="X95" s="241">
        <v>1</v>
      </c>
      <c r="Y95" s="58" t="s">
        <v>6742</v>
      </c>
      <c r="Z95" s="58" t="s">
        <v>470</v>
      </c>
      <c r="AA95" s="59">
        <v>0</v>
      </c>
      <c r="AB95" s="59">
        <v>0</v>
      </c>
      <c r="AC95" s="59">
        <v>8540.369999999999</v>
      </c>
      <c r="AD95" s="59">
        <v>8540.369999999999</v>
      </c>
      <c r="AE95" s="59"/>
      <c r="AF95" s="59"/>
    </row>
    <row r="96" spans="1:32">
      <c r="A96" s="239" t="s">
        <v>3034</v>
      </c>
      <c r="B96" s="244" t="s">
        <v>3045</v>
      </c>
      <c r="C96" s="244" t="s">
        <v>3046</v>
      </c>
      <c r="D96" s="239" t="s">
        <v>3047</v>
      </c>
      <c r="E96" s="239" t="s">
        <v>3047</v>
      </c>
      <c r="F96" s="240" t="s">
        <v>2039</v>
      </c>
      <c r="G96" s="239" t="s">
        <v>2256</v>
      </c>
      <c r="H96" s="252" t="s">
        <v>25</v>
      </c>
      <c r="I96" s="244" t="s">
        <v>2095</v>
      </c>
      <c r="J96" s="239" t="s">
        <v>3048</v>
      </c>
      <c r="K96" s="239" t="s">
        <v>3048</v>
      </c>
      <c r="L96" s="239" t="s">
        <v>8</v>
      </c>
      <c r="M96" s="239" t="s">
        <v>3049</v>
      </c>
      <c r="N96" s="239" t="s">
        <v>2256</v>
      </c>
      <c r="O96" s="239" t="s">
        <v>41</v>
      </c>
      <c r="P96" s="239" t="s">
        <v>2016</v>
      </c>
      <c r="Q96" s="239" t="s">
        <v>357</v>
      </c>
      <c r="R96" s="239"/>
      <c r="S96" s="239" t="s">
        <v>2016</v>
      </c>
      <c r="T96" s="239" t="s">
        <v>354</v>
      </c>
      <c r="U96" s="239"/>
      <c r="V96" s="239" t="s">
        <v>2016</v>
      </c>
      <c r="W96" s="239" t="s">
        <v>354</v>
      </c>
      <c r="X96" s="241">
        <v>1</v>
      </c>
      <c r="Y96" s="58" t="s">
        <v>5973</v>
      </c>
      <c r="Z96" s="58" t="s">
        <v>541</v>
      </c>
      <c r="AA96" s="59">
        <v>0</v>
      </c>
      <c r="AB96" s="59">
        <v>0</v>
      </c>
      <c r="AC96" s="59">
        <v>0</v>
      </c>
      <c r="AD96" s="59">
        <v>0</v>
      </c>
      <c r="AE96" s="59"/>
      <c r="AF96" s="59"/>
    </row>
    <row r="97" spans="1:32">
      <c r="A97" s="239" t="s">
        <v>3034</v>
      </c>
      <c r="B97" s="244" t="s">
        <v>3050</v>
      </c>
      <c r="C97" s="244" t="s">
        <v>3051</v>
      </c>
      <c r="D97" s="239" t="s">
        <v>3052</v>
      </c>
      <c r="E97" s="239" t="s">
        <v>3053</v>
      </c>
      <c r="F97" s="240" t="s">
        <v>2039</v>
      </c>
      <c r="G97" s="239" t="s">
        <v>2256</v>
      </c>
      <c r="H97" s="252" t="s">
        <v>25</v>
      </c>
      <c r="I97" s="244" t="s">
        <v>2095</v>
      </c>
      <c r="J97" s="239" t="s">
        <v>3054</v>
      </c>
      <c r="K97" s="239" t="s">
        <v>3054</v>
      </c>
      <c r="L97" s="239" t="s">
        <v>8</v>
      </c>
      <c r="M97" s="239" t="s">
        <v>3055</v>
      </c>
      <c r="N97" s="239" t="s">
        <v>2256</v>
      </c>
      <c r="O97" s="239" t="s">
        <v>41</v>
      </c>
      <c r="P97" s="239" t="s">
        <v>2016</v>
      </c>
      <c r="Q97" s="239" t="s">
        <v>357</v>
      </c>
      <c r="R97" s="239"/>
      <c r="S97" s="239" t="s">
        <v>2016</v>
      </c>
      <c r="T97" s="239" t="s">
        <v>354</v>
      </c>
      <c r="U97" s="239"/>
      <c r="V97" s="239" t="s">
        <v>2016</v>
      </c>
      <c r="W97" s="239" t="s">
        <v>354</v>
      </c>
      <c r="X97" s="241">
        <v>1</v>
      </c>
      <c r="Y97" s="58" t="s">
        <v>5973</v>
      </c>
      <c r="Z97" s="58" t="s">
        <v>541</v>
      </c>
      <c r="AA97" s="59">
        <v>0</v>
      </c>
      <c r="AB97" s="59">
        <v>0</v>
      </c>
      <c r="AC97" s="59">
        <v>0</v>
      </c>
      <c r="AD97" s="59">
        <v>0</v>
      </c>
      <c r="AE97" s="59"/>
      <c r="AF97" s="59"/>
    </row>
    <row r="98" spans="1:32">
      <c r="A98" s="239" t="s">
        <v>3034</v>
      </c>
      <c r="B98" s="244" t="s">
        <v>3056</v>
      </c>
      <c r="C98" s="244" t="s">
        <v>3057</v>
      </c>
      <c r="D98" s="239" t="s">
        <v>3058</v>
      </c>
      <c r="E98" s="239" t="s">
        <v>3058</v>
      </c>
      <c r="F98" s="240" t="s">
        <v>2039</v>
      </c>
      <c r="G98" s="239" t="s">
        <v>2256</v>
      </c>
      <c r="H98" s="252" t="s">
        <v>25</v>
      </c>
      <c r="I98" s="244" t="s">
        <v>2095</v>
      </c>
      <c r="J98" s="239" t="s">
        <v>3059</v>
      </c>
      <c r="K98" s="239" t="s">
        <v>3059</v>
      </c>
      <c r="L98" s="239" t="s">
        <v>8</v>
      </c>
      <c r="M98" s="239" t="s">
        <v>3060</v>
      </c>
      <c r="N98" s="239" t="s">
        <v>2256</v>
      </c>
      <c r="O98" s="239" t="s">
        <v>41</v>
      </c>
      <c r="P98" s="239" t="s">
        <v>2016</v>
      </c>
      <c r="Q98" s="239" t="s">
        <v>357</v>
      </c>
      <c r="R98" s="239"/>
      <c r="S98" s="239" t="s">
        <v>2016</v>
      </c>
      <c r="T98" s="239" t="s">
        <v>354</v>
      </c>
      <c r="U98" s="239"/>
      <c r="V98" s="239" t="s">
        <v>2016</v>
      </c>
      <c r="W98" s="239" t="s">
        <v>354</v>
      </c>
      <c r="X98" s="241">
        <v>1</v>
      </c>
      <c r="Y98" s="58" t="s">
        <v>5973</v>
      </c>
      <c r="Z98" s="58" t="s">
        <v>541</v>
      </c>
      <c r="AA98" s="59">
        <v>0</v>
      </c>
      <c r="AB98" s="59">
        <v>0</v>
      </c>
      <c r="AC98" s="59">
        <v>0</v>
      </c>
      <c r="AD98" s="59">
        <v>0</v>
      </c>
      <c r="AE98" s="59"/>
      <c r="AF98" s="59"/>
    </row>
    <row r="99" spans="1:32">
      <c r="A99" s="239" t="s">
        <v>3034</v>
      </c>
      <c r="B99" s="244" t="s">
        <v>2582</v>
      </c>
      <c r="C99" s="244" t="s">
        <v>3061</v>
      </c>
      <c r="D99" s="239" t="s">
        <v>3062</v>
      </c>
      <c r="E99" s="239" t="s">
        <v>3062</v>
      </c>
      <c r="F99" s="240" t="s">
        <v>2039</v>
      </c>
      <c r="G99" s="239" t="s">
        <v>2256</v>
      </c>
      <c r="H99" s="252" t="s">
        <v>25</v>
      </c>
      <c r="I99" s="244" t="s">
        <v>2095</v>
      </c>
      <c r="J99" s="239" t="s">
        <v>3063</v>
      </c>
      <c r="K99" s="239" t="s">
        <v>3063</v>
      </c>
      <c r="L99" s="239" t="s">
        <v>8</v>
      </c>
      <c r="M99" s="239" t="s">
        <v>2947</v>
      </c>
      <c r="N99" s="239" t="s">
        <v>2256</v>
      </c>
      <c r="O99" s="239" t="s">
        <v>41</v>
      </c>
      <c r="P99" s="239" t="s">
        <v>2016</v>
      </c>
      <c r="Q99" s="239" t="s">
        <v>357</v>
      </c>
      <c r="R99" s="239"/>
      <c r="S99" s="239" t="s">
        <v>2016</v>
      </c>
      <c r="T99" s="239" t="s">
        <v>354</v>
      </c>
      <c r="U99" s="239"/>
      <c r="V99" s="239" t="s">
        <v>2016</v>
      </c>
      <c r="W99" s="239" t="s">
        <v>354</v>
      </c>
      <c r="X99" s="241">
        <v>1</v>
      </c>
      <c r="Y99" s="58" t="s">
        <v>5973</v>
      </c>
      <c r="Z99" s="58" t="s">
        <v>541</v>
      </c>
      <c r="AA99" s="59">
        <v>-1738.39</v>
      </c>
      <c r="AB99" s="59">
        <v>0</v>
      </c>
      <c r="AC99" s="59">
        <v>0</v>
      </c>
      <c r="AD99" s="59">
        <v>-1738.39</v>
      </c>
      <c r="AE99" s="59"/>
      <c r="AF99" s="59"/>
    </row>
    <row r="100" spans="1:32">
      <c r="A100" s="239" t="s">
        <v>3034</v>
      </c>
      <c r="B100" s="244" t="s">
        <v>3064</v>
      </c>
      <c r="C100" s="244" t="s">
        <v>3065</v>
      </c>
      <c r="D100" s="239" t="s">
        <v>3066</v>
      </c>
      <c r="E100" s="239" t="s">
        <v>3066</v>
      </c>
      <c r="F100" s="240" t="s">
        <v>2039</v>
      </c>
      <c r="G100" s="239" t="s">
        <v>2256</v>
      </c>
      <c r="H100" s="252" t="s">
        <v>25</v>
      </c>
      <c r="I100" s="244" t="s">
        <v>2095</v>
      </c>
      <c r="J100" s="239" t="s">
        <v>3067</v>
      </c>
      <c r="K100" s="239" t="s">
        <v>3067</v>
      </c>
      <c r="L100" s="239" t="s">
        <v>8</v>
      </c>
      <c r="M100" s="239" t="s">
        <v>2952</v>
      </c>
      <c r="N100" s="239" t="s">
        <v>2256</v>
      </c>
      <c r="O100" s="239" t="s">
        <v>41</v>
      </c>
      <c r="P100" s="239" t="s">
        <v>2016</v>
      </c>
      <c r="Q100" s="239" t="s">
        <v>357</v>
      </c>
      <c r="R100" s="239"/>
      <c r="S100" s="239" t="s">
        <v>2016</v>
      </c>
      <c r="T100" s="239" t="s">
        <v>354</v>
      </c>
      <c r="U100" s="239"/>
      <c r="V100" s="239" t="s">
        <v>2016</v>
      </c>
      <c r="W100" s="239" t="s">
        <v>354</v>
      </c>
      <c r="X100" s="241">
        <v>1</v>
      </c>
      <c r="Y100" s="58" t="s">
        <v>5973</v>
      </c>
      <c r="Z100" s="58" t="s">
        <v>541</v>
      </c>
      <c r="AA100" s="59">
        <v>0</v>
      </c>
      <c r="AB100" s="59">
        <v>0</v>
      </c>
      <c r="AC100" s="59">
        <v>0</v>
      </c>
      <c r="AD100" s="59">
        <v>0</v>
      </c>
      <c r="AE100" s="59"/>
      <c r="AF100" s="59"/>
    </row>
    <row r="101" spans="1:32">
      <c r="A101" s="239"/>
      <c r="B101" s="289" t="s">
        <v>3068</v>
      </c>
      <c r="C101" s="287" t="s">
        <v>3069</v>
      </c>
      <c r="D101" s="287" t="s">
        <v>3069</v>
      </c>
      <c r="E101" s="244" t="s">
        <v>3069</v>
      </c>
      <c r="F101" s="240" t="s">
        <v>2039</v>
      </c>
      <c r="G101" s="239" t="s">
        <v>2060</v>
      </c>
      <c r="H101" s="252" t="s">
        <v>2185</v>
      </c>
      <c r="I101" s="244" t="s">
        <v>2186</v>
      </c>
      <c r="J101" s="239" t="s">
        <v>3070</v>
      </c>
      <c r="K101" s="239" t="s">
        <v>3070</v>
      </c>
      <c r="L101" s="239" t="s">
        <v>280</v>
      </c>
      <c r="M101" s="244" t="s">
        <v>281</v>
      </c>
      <c r="N101" s="239" t="s">
        <v>2256</v>
      </c>
      <c r="O101" s="239" t="s">
        <v>41</v>
      </c>
      <c r="P101" s="239" t="s">
        <v>2016</v>
      </c>
      <c r="Q101" s="239" t="s">
        <v>357</v>
      </c>
      <c r="R101" s="239"/>
      <c r="S101" s="239" t="s">
        <v>2016</v>
      </c>
      <c r="T101" s="239" t="s">
        <v>353</v>
      </c>
      <c r="U101" s="239"/>
      <c r="V101" s="239" t="s">
        <v>2016</v>
      </c>
      <c r="W101" s="239" t="s">
        <v>353</v>
      </c>
      <c r="X101" s="241">
        <v>1</v>
      </c>
      <c r="Y101" s="58" t="s">
        <v>6351</v>
      </c>
      <c r="Z101" s="58" t="s">
        <v>540</v>
      </c>
      <c r="AA101" s="59">
        <v>0</v>
      </c>
      <c r="AB101" s="59">
        <v>0</v>
      </c>
      <c r="AC101" s="59">
        <v>0</v>
      </c>
      <c r="AD101" s="59">
        <v>0</v>
      </c>
      <c r="AE101" s="59"/>
      <c r="AF101" s="59"/>
    </row>
    <row r="102" spans="1:32">
      <c r="A102" s="257" t="s">
        <v>2438</v>
      </c>
      <c r="B102" s="244" t="s">
        <v>2439</v>
      </c>
      <c r="C102" s="287" t="s">
        <v>2440</v>
      </c>
      <c r="D102" s="288" t="s">
        <v>2441</v>
      </c>
      <c r="E102" s="239" t="s">
        <v>2441</v>
      </c>
      <c r="F102" s="240" t="s">
        <v>2039</v>
      </c>
      <c r="G102" s="239" t="s">
        <v>2060</v>
      </c>
      <c r="H102" s="240" t="s">
        <v>440</v>
      </c>
      <c r="I102" s="244" t="s">
        <v>2442</v>
      </c>
      <c r="J102" s="239" t="s">
        <v>2443</v>
      </c>
      <c r="K102" s="239" t="s">
        <v>2443</v>
      </c>
      <c r="L102" s="239" t="s">
        <v>10</v>
      </c>
      <c r="M102" s="239" t="s">
        <v>269</v>
      </c>
      <c r="N102" s="239" t="s">
        <v>2014</v>
      </c>
      <c r="O102" s="239" t="s">
        <v>269</v>
      </c>
      <c r="P102" s="239" t="s">
        <v>2014</v>
      </c>
      <c r="Q102" s="239" t="s">
        <v>269</v>
      </c>
      <c r="R102" s="239"/>
      <c r="S102" s="239" t="s">
        <v>2014</v>
      </c>
      <c r="T102" s="239" t="s">
        <v>269</v>
      </c>
      <c r="U102" s="239"/>
      <c r="V102" s="239" t="s">
        <v>2014</v>
      </c>
      <c r="W102" s="239" t="s">
        <v>269</v>
      </c>
      <c r="X102" s="241">
        <v>1</v>
      </c>
      <c r="Y102" s="58" t="s">
        <v>6878</v>
      </c>
      <c r="Z102" s="58" t="s">
        <v>441</v>
      </c>
      <c r="AA102" s="59">
        <v>-26880972.710000005</v>
      </c>
      <c r="AB102" s="59">
        <v>-15960552.310000002</v>
      </c>
      <c r="AC102" s="59">
        <v>-12227162.869999999</v>
      </c>
      <c r="AD102" s="59">
        <v>-55068687.890000008</v>
      </c>
      <c r="AE102" s="59"/>
      <c r="AF102" s="59"/>
    </row>
    <row r="103" spans="1:32">
      <c r="A103" s="239" t="s">
        <v>2189</v>
      </c>
      <c r="B103" s="244" t="s">
        <v>3071</v>
      </c>
      <c r="C103" s="287" t="s">
        <v>3072</v>
      </c>
      <c r="D103" s="288" t="s">
        <v>3073</v>
      </c>
      <c r="E103" s="239" t="s">
        <v>3073</v>
      </c>
      <c r="F103" s="240" t="s">
        <v>2039</v>
      </c>
      <c r="G103" s="239" t="s">
        <v>2060</v>
      </c>
      <c r="H103" s="252" t="s">
        <v>2185</v>
      </c>
      <c r="I103" s="244" t="s">
        <v>2186</v>
      </c>
      <c r="J103" s="239" t="s">
        <v>3074</v>
      </c>
      <c r="K103" s="239" t="s">
        <v>3074</v>
      </c>
      <c r="L103" s="239" t="s">
        <v>10</v>
      </c>
      <c r="M103" s="239" t="s">
        <v>3075</v>
      </c>
      <c r="N103" s="239" t="s">
        <v>2014</v>
      </c>
      <c r="O103" s="239" t="s">
        <v>269</v>
      </c>
      <c r="P103" s="239" t="s">
        <v>2014</v>
      </c>
      <c r="Q103" s="239" t="s">
        <v>357</v>
      </c>
      <c r="R103" s="239"/>
      <c r="S103" s="239" t="s">
        <v>2014</v>
      </c>
      <c r="T103" s="239" t="s">
        <v>353</v>
      </c>
      <c r="U103" s="239"/>
      <c r="V103" s="239" t="s">
        <v>2014</v>
      </c>
      <c r="W103" s="239" t="s">
        <v>353</v>
      </c>
      <c r="X103" s="241">
        <v>1</v>
      </c>
      <c r="Y103" s="58" t="s">
        <v>6879</v>
      </c>
      <c r="Z103" s="58" t="s">
        <v>468</v>
      </c>
      <c r="AA103" s="59">
        <v>0</v>
      </c>
      <c r="AB103" s="59">
        <v>0</v>
      </c>
      <c r="AC103" s="59">
        <v>0</v>
      </c>
      <c r="AD103" s="59">
        <v>0</v>
      </c>
      <c r="AE103" s="59"/>
      <c r="AF103" s="59"/>
    </row>
    <row r="104" spans="1:32">
      <c r="A104" s="239" t="s">
        <v>2189</v>
      </c>
      <c r="B104" s="244" t="s">
        <v>3076</v>
      </c>
      <c r="C104" s="244" t="s">
        <v>3077</v>
      </c>
      <c r="D104" s="239" t="s">
        <v>3078</v>
      </c>
      <c r="E104" s="239" t="s">
        <v>3078</v>
      </c>
      <c r="F104" s="240" t="s">
        <v>2039</v>
      </c>
      <c r="G104" s="239" t="s">
        <v>2060</v>
      </c>
      <c r="H104" s="252" t="s">
        <v>2185</v>
      </c>
      <c r="I104" s="244" t="s">
        <v>2186</v>
      </c>
      <c r="J104" s="239" t="s">
        <v>3079</v>
      </c>
      <c r="K104" s="239" t="s">
        <v>3079</v>
      </c>
      <c r="L104" s="239" t="s">
        <v>10</v>
      </c>
      <c r="M104" s="239" t="s">
        <v>3080</v>
      </c>
      <c r="N104" s="239" t="s">
        <v>2014</v>
      </c>
      <c r="O104" s="239" t="s">
        <v>269</v>
      </c>
      <c r="P104" s="239" t="s">
        <v>2014</v>
      </c>
      <c r="Q104" s="239" t="s">
        <v>356</v>
      </c>
      <c r="R104" s="239"/>
      <c r="S104" s="239" t="s">
        <v>2014</v>
      </c>
      <c r="T104" s="239" t="s">
        <v>405</v>
      </c>
      <c r="U104" s="239"/>
      <c r="V104" s="239" t="s">
        <v>2014</v>
      </c>
      <c r="W104" s="239" t="s">
        <v>1089</v>
      </c>
      <c r="X104" s="241">
        <v>1</v>
      </c>
      <c r="Y104" s="58" t="s">
        <v>5944</v>
      </c>
      <c r="Z104" s="58" t="s">
        <v>452</v>
      </c>
      <c r="AA104" s="59">
        <v>0</v>
      </c>
      <c r="AB104" s="59">
        <v>0</v>
      </c>
      <c r="AC104" s="59">
        <v>0</v>
      </c>
      <c r="AD104" s="59">
        <v>0</v>
      </c>
      <c r="AE104" s="59"/>
      <c r="AF104" s="59"/>
    </row>
    <row r="105" spans="1:32">
      <c r="A105" s="239" t="s">
        <v>2189</v>
      </c>
      <c r="B105" s="244" t="s">
        <v>3081</v>
      </c>
      <c r="C105" s="244" t="s">
        <v>3082</v>
      </c>
      <c r="D105" s="239" t="s">
        <v>3083</v>
      </c>
      <c r="E105" s="239" t="s">
        <v>3083</v>
      </c>
      <c r="F105" s="240" t="s">
        <v>2039</v>
      </c>
      <c r="G105" s="239" t="s">
        <v>2060</v>
      </c>
      <c r="H105" s="252" t="s">
        <v>2185</v>
      </c>
      <c r="I105" s="244" t="s">
        <v>2186</v>
      </c>
      <c r="J105" s="239" t="s">
        <v>3084</v>
      </c>
      <c r="K105" s="239" t="s">
        <v>3084</v>
      </c>
      <c r="L105" s="239" t="s">
        <v>10</v>
      </c>
      <c r="M105" s="239" t="s">
        <v>3085</v>
      </c>
      <c r="N105" s="239" t="s">
        <v>2014</v>
      </c>
      <c r="O105" s="239" t="s">
        <v>269</v>
      </c>
      <c r="P105" s="239" t="s">
        <v>2014</v>
      </c>
      <c r="Q105" s="239" t="s">
        <v>46</v>
      </c>
      <c r="R105" s="239"/>
      <c r="S105" s="239" t="s">
        <v>2014</v>
      </c>
      <c r="T105" s="239" t="s">
        <v>414</v>
      </c>
      <c r="U105" s="239"/>
      <c r="V105" s="239" t="s">
        <v>2014</v>
      </c>
      <c r="W105" s="239" t="s">
        <v>414</v>
      </c>
      <c r="X105" s="241">
        <v>1</v>
      </c>
      <c r="Y105" s="58" t="s">
        <v>5947</v>
      </c>
      <c r="Z105" s="58" t="s">
        <v>480</v>
      </c>
      <c r="AA105" s="59">
        <v>0</v>
      </c>
      <c r="AB105" s="59">
        <v>0</v>
      </c>
      <c r="AC105" s="59">
        <v>0</v>
      </c>
      <c r="AD105" s="59">
        <v>0</v>
      </c>
      <c r="AE105" s="59"/>
      <c r="AF105" s="59"/>
    </row>
    <row r="106" spans="1:32">
      <c r="A106" s="239" t="s">
        <v>2189</v>
      </c>
      <c r="B106" s="244" t="s">
        <v>3086</v>
      </c>
      <c r="C106" s="244" t="s">
        <v>3087</v>
      </c>
      <c r="D106" s="239" t="s">
        <v>3088</v>
      </c>
      <c r="E106" s="239" t="s">
        <v>3088</v>
      </c>
      <c r="F106" s="240" t="s">
        <v>2039</v>
      </c>
      <c r="G106" s="239" t="s">
        <v>2060</v>
      </c>
      <c r="H106" s="252" t="s">
        <v>2185</v>
      </c>
      <c r="I106" s="244" t="s">
        <v>2186</v>
      </c>
      <c r="J106" s="239" t="s">
        <v>3089</v>
      </c>
      <c r="K106" s="239" t="s">
        <v>3089</v>
      </c>
      <c r="L106" s="239" t="s">
        <v>10</v>
      </c>
      <c r="M106" s="239" t="s">
        <v>3090</v>
      </c>
      <c r="N106" s="239" t="s">
        <v>2014</v>
      </c>
      <c r="O106" s="239" t="s">
        <v>269</v>
      </c>
      <c r="P106" s="239" t="s">
        <v>2014</v>
      </c>
      <c r="Q106" s="239" t="s">
        <v>46</v>
      </c>
      <c r="R106" s="239"/>
      <c r="S106" s="239" t="s">
        <v>2014</v>
      </c>
      <c r="T106" s="239" t="s">
        <v>416</v>
      </c>
      <c r="U106" s="239"/>
      <c r="V106" s="239" t="s">
        <v>2014</v>
      </c>
      <c r="W106" s="239" t="s">
        <v>416</v>
      </c>
      <c r="X106" s="241">
        <v>1</v>
      </c>
      <c r="Y106" s="58" t="s">
        <v>6705</v>
      </c>
      <c r="Z106" s="58" t="s">
        <v>484</v>
      </c>
      <c r="AA106" s="59">
        <v>0</v>
      </c>
      <c r="AB106" s="59">
        <v>0</v>
      </c>
      <c r="AC106" s="59">
        <v>0</v>
      </c>
      <c r="AD106" s="59">
        <v>0</v>
      </c>
      <c r="AE106" s="59"/>
      <c r="AF106" s="59"/>
    </row>
    <row r="107" spans="1:32">
      <c r="A107" s="239" t="s">
        <v>2189</v>
      </c>
      <c r="B107" s="244" t="s">
        <v>3091</v>
      </c>
      <c r="C107" s="244" t="s">
        <v>3092</v>
      </c>
      <c r="D107" s="239" t="s">
        <v>3093</v>
      </c>
      <c r="E107" s="239" t="s">
        <v>3093</v>
      </c>
      <c r="F107" s="240" t="s">
        <v>2039</v>
      </c>
      <c r="G107" s="239" t="s">
        <v>2060</v>
      </c>
      <c r="H107" s="252" t="s">
        <v>2185</v>
      </c>
      <c r="I107" s="244" t="s">
        <v>2186</v>
      </c>
      <c r="J107" s="239" t="s">
        <v>3094</v>
      </c>
      <c r="K107" s="239" t="s">
        <v>3094</v>
      </c>
      <c r="L107" s="239" t="s">
        <v>10</v>
      </c>
      <c r="M107" s="239" t="s">
        <v>3095</v>
      </c>
      <c r="N107" s="239" t="s">
        <v>2014</v>
      </c>
      <c r="O107" s="239" t="s">
        <v>269</v>
      </c>
      <c r="P107" s="239" t="s">
        <v>2014</v>
      </c>
      <c r="Q107" s="239" t="s">
        <v>357</v>
      </c>
      <c r="R107" s="239"/>
      <c r="S107" s="239" t="s">
        <v>2014</v>
      </c>
      <c r="T107" s="239" t="s">
        <v>353</v>
      </c>
      <c r="U107" s="239"/>
      <c r="V107" s="239" t="s">
        <v>2014</v>
      </c>
      <c r="W107" s="239" t="s">
        <v>353</v>
      </c>
      <c r="X107" s="241">
        <v>1</v>
      </c>
      <c r="Y107" s="58" t="s">
        <v>6879</v>
      </c>
      <c r="Z107" s="58" t="s">
        <v>468</v>
      </c>
      <c r="AA107" s="59">
        <v>0</v>
      </c>
      <c r="AB107" s="59">
        <v>0</v>
      </c>
      <c r="AC107" s="59">
        <v>0</v>
      </c>
      <c r="AD107" s="59">
        <v>0</v>
      </c>
      <c r="AE107" s="59"/>
      <c r="AF107" s="59"/>
    </row>
    <row r="108" spans="1:32">
      <c r="A108" s="239" t="s">
        <v>2189</v>
      </c>
      <c r="B108" s="244" t="s">
        <v>3096</v>
      </c>
      <c r="C108" s="244" t="s">
        <v>3097</v>
      </c>
      <c r="D108" s="239" t="s">
        <v>3098</v>
      </c>
      <c r="E108" s="239" t="s">
        <v>3098</v>
      </c>
      <c r="F108" s="240" t="s">
        <v>2039</v>
      </c>
      <c r="G108" s="239" t="s">
        <v>2060</v>
      </c>
      <c r="H108" s="252" t="s">
        <v>2185</v>
      </c>
      <c r="I108" s="244" t="s">
        <v>2186</v>
      </c>
      <c r="J108" s="239" t="s">
        <v>3099</v>
      </c>
      <c r="K108" s="239" t="s">
        <v>3099</v>
      </c>
      <c r="L108" s="239" t="s">
        <v>10</v>
      </c>
      <c r="M108" s="239" t="s">
        <v>3100</v>
      </c>
      <c r="N108" s="239" t="s">
        <v>2014</v>
      </c>
      <c r="O108" s="239" t="s">
        <v>269</v>
      </c>
      <c r="P108" s="239" t="s">
        <v>2014</v>
      </c>
      <c r="Q108" s="239" t="s">
        <v>357</v>
      </c>
      <c r="R108" s="239"/>
      <c r="S108" s="239" t="s">
        <v>2014</v>
      </c>
      <c r="T108" s="239" t="s">
        <v>353</v>
      </c>
      <c r="U108" s="239"/>
      <c r="V108" s="239" t="s">
        <v>2014</v>
      </c>
      <c r="W108" s="239" t="s">
        <v>353</v>
      </c>
      <c r="X108" s="241">
        <v>1</v>
      </c>
      <c r="Y108" s="58" t="s">
        <v>6879</v>
      </c>
      <c r="Z108" s="58" t="s">
        <v>468</v>
      </c>
      <c r="AA108" s="59">
        <v>0</v>
      </c>
      <c r="AB108" s="59">
        <v>0</v>
      </c>
      <c r="AC108" s="59">
        <v>0</v>
      </c>
      <c r="AD108" s="59">
        <v>0</v>
      </c>
      <c r="AE108" s="59"/>
      <c r="AF108" s="59"/>
    </row>
    <row r="109" spans="1:32">
      <c r="A109" s="239" t="s">
        <v>2189</v>
      </c>
      <c r="B109" s="244" t="s">
        <v>3101</v>
      </c>
      <c r="C109" s="244" t="s">
        <v>3102</v>
      </c>
      <c r="D109" s="239" t="s">
        <v>3103</v>
      </c>
      <c r="E109" s="239" t="s">
        <v>3103</v>
      </c>
      <c r="F109" s="240" t="s">
        <v>2039</v>
      </c>
      <c r="G109" s="239" t="s">
        <v>2060</v>
      </c>
      <c r="H109" s="252" t="s">
        <v>2185</v>
      </c>
      <c r="I109" s="244" t="s">
        <v>2186</v>
      </c>
      <c r="J109" s="239" t="s">
        <v>3104</v>
      </c>
      <c r="K109" s="239" t="s">
        <v>3104</v>
      </c>
      <c r="L109" s="239" t="s">
        <v>10</v>
      </c>
      <c r="M109" s="239" t="s">
        <v>3105</v>
      </c>
      <c r="N109" s="239" t="s">
        <v>2014</v>
      </c>
      <c r="O109" s="239" t="s">
        <v>269</v>
      </c>
      <c r="P109" s="239" t="s">
        <v>2014</v>
      </c>
      <c r="Q109" s="239" t="s">
        <v>356</v>
      </c>
      <c r="R109" s="239"/>
      <c r="S109" s="239" t="s">
        <v>2014</v>
      </c>
      <c r="T109" s="239" t="s">
        <v>405</v>
      </c>
      <c r="U109" s="239"/>
      <c r="V109" s="239" t="s">
        <v>2014</v>
      </c>
      <c r="W109" s="239" t="s">
        <v>1089</v>
      </c>
      <c r="X109" s="241">
        <v>1</v>
      </c>
      <c r="Y109" s="58" t="s">
        <v>5944</v>
      </c>
      <c r="Z109" s="58" t="s">
        <v>452</v>
      </c>
      <c r="AA109" s="59">
        <v>0</v>
      </c>
      <c r="AB109" s="59">
        <v>0</v>
      </c>
      <c r="AC109" s="59">
        <v>0</v>
      </c>
      <c r="AD109" s="59">
        <v>0</v>
      </c>
      <c r="AE109" s="59"/>
      <c r="AF109" s="59"/>
    </row>
    <row r="110" spans="1:32">
      <c r="A110" s="239" t="s">
        <v>2189</v>
      </c>
      <c r="B110" s="244" t="s">
        <v>3106</v>
      </c>
      <c r="C110" s="244" t="s">
        <v>3107</v>
      </c>
      <c r="D110" s="239" t="s">
        <v>3108</v>
      </c>
      <c r="E110" s="239" t="s">
        <v>3108</v>
      </c>
      <c r="F110" s="240" t="s">
        <v>2039</v>
      </c>
      <c r="G110" s="239" t="s">
        <v>2060</v>
      </c>
      <c r="H110" s="252" t="s">
        <v>2185</v>
      </c>
      <c r="I110" s="244" t="s">
        <v>2186</v>
      </c>
      <c r="J110" s="239" t="s">
        <v>3109</v>
      </c>
      <c r="K110" s="239" t="s">
        <v>3109</v>
      </c>
      <c r="L110" s="239" t="s">
        <v>10</v>
      </c>
      <c r="M110" s="239" t="s">
        <v>3110</v>
      </c>
      <c r="N110" s="239" t="s">
        <v>2014</v>
      </c>
      <c r="O110" s="239" t="s">
        <v>269</v>
      </c>
      <c r="P110" s="239" t="s">
        <v>2014</v>
      </c>
      <c r="Q110" s="239" t="s">
        <v>357</v>
      </c>
      <c r="R110" s="239"/>
      <c r="S110" s="239" t="s">
        <v>2014</v>
      </c>
      <c r="T110" s="239" t="s">
        <v>353</v>
      </c>
      <c r="U110" s="239"/>
      <c r="V110" s="239" t="s">
        <v>2014</v>
      </c>
      <c r="W110" s="239" t="s">
        <v>353</v>
      </c>
      <c r="X110" s="241">
        <v>1</v>
      </c>
      <c r="Y110" s="58" t="s">
        <v>6879</v>
      </c>
      <c r="Z110" s="58" t="s">
        <v>468</v>
      </c>
      <c r="AA110" s="59">
        <v>0</v>
      </c>
      <c r="AB110" s="59">
        <v>0</v>
      </c>
      <c r="AC110" s="59">
        <v>0</v>
      </c>
      <c r="AD110" s="59">
        <v>0</v>
      </c>
      <c r="AE110" s="59"/>
      <c r="AF110" s="59"/>
    </row>
    <row r="111" spans="1:32">
      <c r="A111" s="239" t="s">
        <v>2189</v>
      </c>
      <c r="B111" s="244" t="s">
        <v>3111</v>
      </c>
      <c r="C111" s="287" t="s">
        <v>3112</v>
      </c>
      <c r="D111" s="288" t="s">
        <v>3113</v>
      </c>
      <c r="E111" s="239" t="s">
        <v>3113</v>
      </c>
      <c r="F111" s="240" t="s">
        <v>2039</v>
      </c>
      <c r="G111" s="239" t="s">
        <v>2060</v>
      </c>
      <c r="H111" s="252" t="s">
        <v>2185</v>
      </c>
      <c r="I111" s="244" t="s">
        <v>2186</v>
      </c>
      <c r="J111" s="239" t="s">
        <v>3114</v>
      </c>
      <c r="K111" s="239" t="s">
        <v>3114</v>
      </c>
      <c r="L111" s="239" t="s">
        <v>10</v>
      </c>
      <c r="M111" s="239" t="s">
        <v>3115</v>
      </c>
      <c r="N111" s="239" t="s">
        <v>2014</v>
      </c>
      <c r="O111" s="239" t="s">
        <v>269</v>
      </c>
      <c r="P111" s="239" t="s">
        <v>2014</v>
      </c>
      <c r="Q111" s="239" t="s">
        <v>357</v>
      </c>
      <c r="R111" s="239"/>
      <c r="S111" s="239" t="s">
        <v>2014</v>
      </c>
      <c r="T111" s="239" t="s">
        <v>353</v>
      </c>
      <c r="U111" s="239"/>
      <c r="V111" s="239" t="s">
        <v>2014</v>
      </c>
      <c r="W111" s="239" t="s">
        <v>353</v>
      </c>
      <c r="X111" s="241">
        <v>1</v>
      </c>
      <c r="Y111" s="58" t="s">
        <v>6879</v>
      </c>
      <c r="Z111" s="58" t="s">
        <v>468</v>
      </c>
      <c r="AA111" s="59">
        <v>0</v>
      </c>
      <c r="AB111" s="59">
        <v>0</v>
      </c>
      <c r="AC111" s="59">
        <v>0</v>
      </c>
      <c r="AD111" s="59">
        <v>0</v>
      </c>
      <c r="AE111" s="59"/>
      <c r="AF111" s="59"/>
    </row>
    <row r="112" spans="1:32">
      <c r="A112" s="239" t="s">
        <v>2189</v>
      </c>
      <c r="B112" s="244" t="s">
        <v>3116</v>
      </c>
      <c r="C112" s="244" t="s">
        <v>3117</v>
      </c>
      <c r="D112" s="239" t="s">
        <v>3118</v>
      </c>
      <c r="E112" s="239" t="s">
        <v>3118</v>
      </c>
      <c r="F112" s="240" t="s">
        <v>2039</v>
      </c>
      <c r="G112" s="239" t="s">
        <v>2060</v>
      </c>
      <c r="H112" s="252" t="s">
        <v>2185</v>
      </c>
      <c r="I112" s="244" t="s">
        <v>2186</v>
      </c>
      <c r="J112" s="239" t="s">
        <v>3119</v>
      </c>
      <c r="K112" s="239" t="s">
        <v>3119</v>
      </c>
      <c r="L112" s="239" t="s">
        <v>10</v>
      </c>
      <c r="M112" s="239" t="s">
        <v>3120</v>
      </c>
      <c r="N112" s="239" t="s">
        <v>2014</v>
      </c>
      <c r="O112" s="239" t="s">
        <v>269</v>
      </c>
      <c r="P112" s="239" t="s">
        <v>2014</v>
      </c>
      <c r="Q112" s="239" t="s">
        <v>356</v>
      </c>
      <c r="R112" s="239"/>
      <c r="S112" s="239" t="s">
        <v>2014</v>
      </c>
      <c r="T112" s="239" t="s">
        <v>341</v>
      </c>
      <c r="U112" s="239"/>
      <c r="V112" s="239" t="s">
        <v>2014</v>
      </c>
      <c r="W112" s="239" t="s">
        <v>341</v>
      </c>
      <c r="X112" s="241">
        <v>1</v>
      </c>
      <c r="Y112" s="58" t="s">
        <v>6880</v>
      </c>
      <c r="Z112" s="58" t="s">
        <v>448</v>
      </c>
      <c r="AA112" s="59">
        <v>0</v>
      </c>
      <c r="AB112" s="59">
        <v>0</v>
      </c>
      <c r="AC112" s="59">
        <v>0</v>
      </c>
      <c r="AD112" s="59">
        <v>0</v>
      </c>
      <c r="AE112" s="59"/>
      <c r="AF112" s="59"/>
    </row>
    <row r="113" spans="1:32">
      <c r="A113" s="239" t="s">
        <v>2189</v>
      </c>
      <c r="B113" s="244" t="s">
        <v>3121</v>
      </c>
      <c r="C113" s="244" t="s">
        <v>3122</v>
      </c>
      <c r="D113" s="239" t="s">
        <v>3123</v>
      </c>
      <c r="E113" s="239" t="s">
        <v>3123</v>
      </c>
      <c r="F113" s="240" t="s">
        <v>2039</v>
      </c>
      <c r="G113" s="239" t="s">
        <v>2060</v>
      </c>
      <c r="H113" s="252" t="s">
        <v>2185</v>
      </c>
      <c r="I113" s="244" t="s">
        <v>2186</v>
      </c>
      <c r="J113" s="239" t="s">
        <v>3124</v>
      </c>
      <c r="K113" s="239" t="s">
        <v>3124</v>
      </c>
      <c r="L113" s="239" t="s">
        <v>10</v>
      </c>
      <c r="M113" s="239" t="s">
        <v>3125</v>
      </c>
      <c r="N113" s="239" t="s">
        <v>2014</v>
      </c>
      <c r="O113" s="239" t="s">
        <v>269</v>
      </c>
      <c r="P113" s="239" t="s">
        <v>2014</v>
      </c>
      <c r="Q113" s="239" t="s">
        <v>46</v>
      </c>
      <c r="R113" s="239"/>
      <c r="S113" s="239" t="s">
        <v>2014</v>
      </c>
      <c r="T113" s="239" t="s">
        <v>415</v>
      </c>
      <c r="U113" s="239"/>
      <c r="V113" s="239" t="s">
        <v>2014</v>
      </c>
      <c r="W113" s="239" t="s">
        <v>415</v>
      </c>
      <c r="X113" s="241">
        <v>1</v>
      </c>
      <c r="Y113" s="58" t="s">
        <v>6881</v>
      </c>
      <c r="Z113" s="58" t="s">
        <v>482</v>
      </c>
      <c r="AA113" s="59">
        <v>0</v>
      </c>
      <c r="AB113" s="59">
        <v>0</v>
      </c>
      <c r="AC113" s="59">
        <v>0</v>
      </c>
      <c r="AD113" s="59">
        <v>0</v>
      </c>
      <c r="AE113" s="59"/>
      <c r="AF113" s="59"/>
    </row>
    <row r="114" spans="1:32">
      <c r="A114" s="239" t="s">
        <v>2189</v>
      </c>
      <c r="B114" s="244" t="s">
        <v>3126</v>
      </c>
      <c r="C114" s="244" t="s">
        <v>3127</v>
      </c>
      <c r="D114" s="239" t="s">
        <v>3128</v>
      </c>
      <c r="E114" s="239" t="s">
        <v>3128</v>
      </c>
      <c r="F114" s="240" t="s">
        <v>2039</v>
      </c>
      <c r="G114" s="239" t="s">
        <v>2060</v>
      </c>
      <c r="H114" s="252" t="s">
        <v>2185</v>
      </c>
      <c r="I114" s="244" t="s">
        <v>2186</v>
      </c>
      <c r="J114" s="239" t="s">
        <v>3129</v>
      </c>
      <c r="K114" s="239" t="s">
        <v>3129</v>
      </c>
      <c r="L114" s="239" t="s">
        <v>10</v>
      </c>
      <c r="M114" s="239" t="s">
        <v>3130</v>
      </c>
      <c r="N114" s="239" t="s">
        <v>2014</v>
      </c>
      <c r="O114" s="239" t="s">
        <v>269</v>
      </c>
      <c r="P114" s="239" t="s">
        <v>2014</v>
      </c>
      <c r="Q114" s="239" t="s">
        <v>46</v>
      </c>
      <c r="R114" s="239"/>
      <c r="S114" s="239" t="s">
        <v>2014</v>
      </c>
      <c r="T114" s="239" t="s">
        <v>414</v>
      </c>
      <c r="U114" s="239"/>
      <c r="V114" s="239" t="s">
        <v>2014</v>
      </c>
      <c r="W114" s="239" t="s">
        <v>414</v>
      </c>
      <c r="X114" s="241">
        <v>1</v>
      </c>
      <c r="Y114" s="58" t="s">
        <v>5947</v>
      </c>
      <c r="Z114" s="58" t="s">
        <v>480</v>
      </c>
      <c r="AA114" s="59">
        <v>0</v>
      </c>
      <c r="AB114" s="59">
        <v>0</v>
      </c>
      <c r="AC114" s="59">
        <v>0</v>
      </c>
      <c r="AD114" s="59">
        <v>0</v>
      </c>
      <c r="AE114" s="59"/>
      <c r="AF114" s="59"/>
    </row>
    <row r="115" spans="1:32">
      <c r="A115" s="239" t="s">
        <v>2189</v>
      </c>
      <c r="B115" s="244" t="s">
        <v>3131</v>
      </c>
      <c r="C115" s="287" t="s">
        <v>3132</v>
      </c>
      <c r="D115" s="288" t="s">
        <v>3133</v>
      </c>
      <c r="E115" s="239" t="s">
        <v>3133</v>
      </c>
      <c r="F115" s="240" t="s">
        <v>2039</v>
      </c>
      <c r="G115" s="239" t="s">
        <v>2060</v>
      </c>
      <c r="H115" s="252" t="s">
        <v>2185</v>
      </c>
      <c r="I115" s="244" t="s">
        <v>2186</v>
      </c>
      <c r="J115" s="239" t="s">
        <v>3134</v>
      </c>
      <c r="K115" s="239" t="s">
        <v>3134</v>
      </c>
      <c r="L115" s="239" t="s">
        <v>10</v>
      </c>
      <c r="M115" s="239" t="s">
        <v>3135</v>
      </c>
      <c r="N115" s="239" t="s">
        <v>2014</v>
      </c>
      <c r="O115" s="239" t="s">
        <v>269</v>
      </c>
      <c r="P115" s="239" t="s">
        <v>2014</v>
      </c>
      <c r="Q115" s="239" t="s">
        <v>357</v>
      </c>
      <c r="R115" s="239"/>
      <c r="S115" s="239" t="s">
        <v>2014</v>
      </c>
      <c r="T115" s="239" t="s">
        <v>353</v>
      </c>
      <c r="U115" s="239"/>
      <c r="V115" s="239" t="s">
        <v>2014</v>
      </c>
      <c r="W115" s="239" t="s">
        <v>353</v>
      </c>
      <c r="X115" s="241">
        <v>1</v>
      </c>
      <c r="Y115" s="58" t="s">
        <v>6879</v>
      </c>
      <c r="Z115" s="58" t="s">
        <v>468</v>
      </c>
      <c r="AA115" s="59">
        <v>0</v>
      </c>
      <c r="AB115" s="59">
        <v>0</v>
      </c>
      <c r="AC115" s="59">
        <v>0</v>
      </c>
      <c r="AD115" s="59">
        <v>0</v>
      </c>
      <c r="AE115" s="59"/>
      <c r="AF115" s="59"/>
    </row>
    <row r="116" spans="1:32">
      <c r="A116" s="239" t="s">
        <v>2189</v>
      </c>
      <c r="B116" s="244" t="s">
        <v>3136</v>
      </c>
      <c r="C116" s="287" t="s">
        <v>3137</v>
      </c>
      <c r="D116" s="288" t="s">
        <v>3138</v>
      </c>
      <c r="E116" s="239" t="s">
        <v>3138</v>
      </c>
      <c r="F116" s="240" t="s">
        <v>2039</v>
      </c>
      <c r="G116" s="239" t="s">
        <v>2060</v>
      </c>
      <c r="H116" s="252" t="s">
        <v>2185</v>
      </c>
      <c r="I116" s="244" t="s">
        <v>2186</v>
      </c>
      <c r="J116" s="239" t="s">
        <v>3139</v>
      </c>
      <c r="K116" s="239" t="s">
        <v>3139</v>
      </c>
      <c r="L116" s="239" t="s">
        <v>10</v>
      </c>
      <c r="M116" s="239" t="s">
        <v>3140</v>
      </c>
      <c r="N116" s="239" t="s">
        <v>2014</v>
      </c>
      <c r="O116" s="239" t="s">
        <v>269</v>
      </c>
      <c r="P116" s="239" t="s">
        <v>2014</v>
      </c>
      <c r="Q116" s="239" t="s">
        <v>357</v>
      </c>
      <c r="R116" s="239"/>
      <c r="S116" s="239" t="s">
        <v>2014</v>
      </c>
      <c r="T116" s="239" t="s">
        <v>353</v>
      </c>
      <c r="U116" s="239"/>
      <c r="V116" s="239" t="s">
        <v>2014</v>
      </c>
      <c r="W116" s="239" t="s">
        <v>353</v>
      </c>
      <c r="X116" s="241">
        <v>1</v>
      </c>
      <c r="Y116" s="58" t="s">
        <v>6879</v>
      </c>
      <c r="Z116" s="58" t="s">
        <v>468</v>
      </c>
      <c r="AA116" s="59">
        <v>0</v>
      </c>
      <c r="AB116" s="59">
        <v>0</v>
      </c>
      <c r="AC116" s="59">
        <v>0</v>
      </c>
      <c r="AD116" s="59">
        <v>0</v>
      </c>
      <c r="AE116" s="59"/>
      <c r="AF116" s="59"/>
    </row>
    <row r="117" spans="1:32">
      <c r="A117" s="239" t="s">
        <v>2189</v>
      </c>
      <c r="B117" s="244" t="s">
        <v>3141</v>
      </c>
      <c r="C117" s="244" t="s">
        <v>3142</v>
      </c>
      <c r="D117" s="239" t="s">
        <v>3143</v>
      </c>
      <c r="E117" s="239" t="s">
        <v>3143</v>
      </c>
      <c r="F117" s="240" t="s">
        <v>2039</v>
      </c>
      <c r="G117" s="239" t="s">
        <v>2060</v>
      </c>
      <c r="H117" s="252" t="s">
        <v>2185</v>
      </c>
      <c r="I117" s="244" t="s">
        <v>2186</v>
      </c>
      <c r="J117" s="239" t="s">
        <v>3144</v>
      </c>
      <c r="K117" s="239" t="s">
        <v>3144</v>
      </c>
      <c r="L117" s="239" t="s">
        <v>10</v>
      </c>
      <c r="M117" s="239" t="s">
        <v>3145</v>
      </c>
      <c r="N117" s="239" t="s">
        <v>2014</v>
      </c>
      <c r="O117" s="239" t="s">
        <v>269</v>
      </c>
      <c r="P117" s="239" t="s">
        <v>2014</v>
      </c>
      <c r="Q117" s="239" t="s">
        <v>356</v>
      </c>
      <c r="R117" s="239"/>
      <c r="S117" s="239" t="s">
        <v>2014</v>
      </c>
      <c r="T117" s="239" t="s">
        <v>405</v>
      </c>
      <c r="U117" s="239"/>
      <c r="V117" s="239" t="s">
        <v>2014</v>
      </c>
      <c r="W117" s="239" t="s">
        <v>1089</v>
      </c>
      <c r="X117" s="241">
        <v>1</v>
      </c>
      <c r="Y117" s="58" t="s">
        <v>5944</v>
      </c>
      <c r="Z117" s="58" t="s">
        <v>452</v>
      </c>
      <c r="AA117" s="59">
        <v>0</v>
      </c>
      <c r="AB117" s="59">
        <v>0</v>
      </c>
      <c r="AC117" s="59">
        <v>0</v>
      </c>
      <c r="AD117" s="59">
        <v>0</v>
      </c>
      <c r="AE117" s="59"/>
      <c r="AF117" s="59"/>
    </row>
    <row r="118" spans="1:32">
      <c r="A118" s="239" t="s">
        <v>2189</v>
      </c>
      <c r="B118" s="244" t="s">
        <v>3146</v>
      </c>
      <c r="C118" s="244" t="s">
        <v>3147</v>
      </c>
      <c r="D118" s="239" t="s">
        <v>3148</v>
      </c>
      <c r="E118" s="239" t="s">
        <v>3148</v>
      </c>
      <c r="F118" s="240" t="s">
        <v>2039</v>
      </c>
      <c r="G118" s="239" t="s">
        <v>2060</v>
      </c>
      <c r="H118" s="252" t="s">
        <v>2185</v>
      </c>
      <c r="I118" s="244" t="s">
        <v>2186</v>
      </c>
      <c r="J118" s="239" t="s">
        <v>3149</v>
      </c>
      <c r="K118" s="239" t="s">
        <v>3149</v>
      </c>
      <c r="L118" s="239" t="s">
        <v>10</v>
      </c>
      <c r="M118" s="239" t="s">
        <v>3150</v>
      </c>
      <c r="N118" s="239" t="s">
        <v>2014</v>
      </c>
      <c r="O118" s="239" t="s">
        <v>269</v>
      </c>
      <c r="P118" s="239" t="s">
        <v>2014</v>
      </c>
      <c r="Q118" s="239" t="s">
        <v>2073</v>
      </c>
      <c r="R118" s="239"/>
      <c r="S118" s="239" t="s">
        <v>2014</v>
      </c>
      <c r="T118" s="239" t="s">
        <v>414</v>
      </c>
      <c r="U118" s="239"/>
      <c r="V118" s="239" t="s">
        <v>2014</v>
      </c>
      <c r="W118" s="239" t="s">
        <v>414</v>
      </c>
      <c r="X118" s="241">
        <v>1</v>
      </c>
      <c r="Y118" s="58" t="s">
        <v>5947</v>
      </c>
      <c r="Z118" s="58" t="s">
        <v>480</v>
      </c>
      <c r="AA118" s="59">
        <v>0</v>
      </c>
      <c r="AB118" s="59">
        <v>0</v>
      </c>
      <c r="AC118" s="59">
        <v>0</v>
      </c>
      <c r="AD118" s="59">
        <v>0</v>
      </c>
      <c r="AE118" s="59"/>
      <c r="AF118" s="59"/>
    </row>
    <row r="119" spans="1:32">
      <c r="A119" s="239" t="s">
        <v>2189</v>
      </c>
      <c r="B119" s="244" t="s">
        <v>2607</v>
      </c>
      <c r="C119" s="244" t="s">
        <v>3151</v>
      </c>
      <c r="D119" s="239" t="s">
        <v>3152</v>
      </c>
      <c r="E119" s="239" t="s">
        <v>3152</v>
      </c>
      <c r="F119" s="240" t="s">
        <v>2039</v>
      </c>
      <c r="G119" s="239" t="s">
        <v>2060</v>
      </c>
      <c r="H119" s="252" t="s">
        <v>2185</v>
      </c>
      <c r="I119" s="244" t="s">
        <v>2186</v>
      </c>
      <c r="J119" s="239" t="s">
        <v>3153</v>
      </c>
      <c r="K119" s="239" t="s">
        <v>3153</v>
      </c>
      <c r="L119" s="239" t="s">
        <v>10</v>
      </c>
      <c r="M119" s="239" t="s">
        <v>3154</v>
      </c>
      <c r="N119" s="239" t="s">
        <v>2014</v>
      </c>
      <c r="O119" s="239" t="s">
        <v>269</v>
      </c>
      <c r="P119" s="239" t="s">
        <v>2014</v>
      </c>
      <c r="Q119" s="239" t="s">
        <v>357</v>
      </c>
      <c r="R119" s="239"/>
      <c r="S119" s="239" t="s">
        <v>2014</v>
      </c>
      <c r="T119" s="239" t="s">
        <v>353</v>
      </c>
      <c r="U119" s="239"/>
      <c r="V119" s="239" t="s">
        <v>2014</v>
      </c>
      <c r="W119" s="239" t="s">
        <v>353</v>
      </c>
      <c r="X119" s="241">
        <v>1</v>
      </c>
      <c r="Y119" s="58" t="s">
        <v>6879</v>
      </c>
      <c r="Z119" s="58" t="s">
        <v>468</v>
      </c>
      <c r="AA119" s="59">
        <v>0</v>
      </c>
      <c r="AB119" s="59">
        <v>-18000</v>
      </c>
      <c r="AC119" s="59">
        <v>0</v>
      </c>
      <c r="AD119" s="59">
        <v>-18000</v>
      </c>
      <c r="AE119" s="59"/>
      <c r="AF119" s="59"/>
    </row>
    <row r="120" spans="1:32">
      <c r="A120" s="239" t="s">
        <v>2189</v>
      </c>
      <c r="B120" s="244" t="s">
        <v>3155</v>
      </c>
      <c r="C120" s="244" t="s">
        <v>3156</v>
      </c>
      <c r="D120" s="239" t="s">
        <v>3157</v>
      </c>
      <c r="E120" s="239" t="s">
        <v>3157</v>
      </c>
      <c r="F120" s="240" t="s">
        <v>2039</v>
      </c>
      <c r="G120" s="239" t="s">
        <v>2060</v>
      </c>
      <c r="H120" s="252" t="s">
        <v>2185</v>
      </c>
      <c r="I120" s="244" t="s">
        <v>2186</v>
      </c>
      <c r="J120" s="239" t="s">
        <v>3158</v>
      </c>
      <c r="K120" s="239" t="s">
        <v>3158</v>
      </c>
      <c r="L120" s="239" t="s">
        <v>10</v>
      </c>
      <c r="M120" s="239" t="s">
        <v>3159</v>
      </c>
      <c r="N120" s="239" t="s">
        <v>2014</v>
      </c>
      <c r="O120" s="239" t="s">
        <v>269</v>
      </c>
      <c r="P120" s="239" t="s">
        <v>2014</v>
      </c>
      <c r="Q120" s="239" t="s">
        <v>357</v>
      </c>
      <c r="R120" s="239"/>
      <c r="S120" s="239" t="s">
        <v>2014</v>
      </c>
      <c r="T120" s="239" t="s">
        <v>353</v>
      </c>
      <c r="U120" s="239"/>
      <c r="V120" s="239" t="s">
        <v>2014</v>
      </c>
      <c r="W120" s="239" t="s">
        <v>416</v>
      </c>
      <c r="X120" s="241">
        <v>1</v>
      </c>
      <c r="Y120" s="58" t="s">
        <v>6705</v>
      </c>
      <c r="Z120" s="58" t="s">
        <v>484</v>
      </c>
      <c r="AA120" s="59">
        <v>0</v>
      </c>
      <c r="AB120" s="59">
        <v>0</v>
      </c>
      <c r="AC120" s="59">
        <v>0</v>
      </c>
      <c r="AD120" s="59">
        <v>0</v>
      </c>
      <c r="AE120" s="59"/>
      <c r="AF120" s="59"/>
    </row>
    <row r="121" spans="1:32">
      <c r="A121" s="239" t="s">
        <v>2189</v>
      </c>
      <c r="B121" s="244" t="s">
        <v>3160</v>
      </c>
      <c r="C121" s="244" t="s">
        <v>3161</v>
      </c>
      <c r="D121" s="239" t="s">
        <v>3162</v>
      </c>
      <c r="E121" s="239" t="s">
        <v>3162</v>
      </c>
      <c r="F121" s="240" t="s">
        <v>2039</v>
      </c>
      <c r="G121" s="239" t="s">
        <v>2060</v>
      </c>
      <c r="H121" s="252" t="s">
        <v>2185</v>
      </c>
      <c r="I121" s="244" t="s">
        <v>2186</v>
      </c>
      <c r="J121" s="239" t="s">
        <v>3163</v>
      </c>
      <c r="K121" s="239" t="s">
        <v>3163</v>
      </c>
      <c r="L121" s="239" t="s">
        <v>10</v>
      </c>
      <c r="M121" s="239" t="s">
        <v>3164</v>
      </c>
      <c r="N121" s="239" t="s">
        <v>2014</v>
      </c>
      <c r="O121" s="239" t="s">
        <v>269</v>
      </c>
      <c r="P121" s="239" t="s">
        <v>2014</v>
      </c>
      <c r="Q121" s="239" t="s">
        <v>46</v>
      </c>
      <c r="R121" s="239"/>
      <c r="S121" s="239" t="s">
        <v>2014</v>
      </c>
      <c r="T121" s="239" t="s">
        <v>414</v>
      </c>
      <c r="U121" s="239"/>
      <c r="V121" s="239" t="s">
        <v>2014</v>
      </c>
      <c r="W121" s="239" t="s">
        <v>414</v>
      </c>
      <c r="X121" s="241">
        <v>1</v>
      </c>
      <c r="Y121" s="58" t="s">
        <v>5947</v>
      </c>
      <c r="Z121" s="58" t="s">
        <v>480</v>
      </c>
      <c r="AA121" s="59">
        <v>0</v>
      </c>
      <c r="AB121" s="59">
        <v>0</v>
      </c>
      <c r="AC121" s="59">
        <v>0</v>
      </c>
      <c r="AD121" s="59">
        <v>0</v>
      </c>
      <c r="AE121" s="59"/>
      <c r="AF121" s="59"/>
    </row>
    <row r="122" spans="1:32">
      <c r="A122" s="239" t="s">
        <v>2189</v>
      </c>
      <c r="B122" s="244" t="s">
        <v>3165</v>
      </c>
      <c r="C122" s="244" t="s">
        <v>3166</v>
      </c>
      <c r="D122" s="239" t="s">
        <v>3167</v>
      </c>
      <c r="E122" s="239" t="s">
        <v>3167</v>
      </c>
      <c r="F122" s="240" t="s">
        <v>2039</v>
      </c>
      <c r="G122" s="239" t="s">
        <v>2060</v>
      </c>
      <c r="H122" s="252" t="s">
        <v>2185</v>
      </c>
      <c r="I122" s="244" t="s">
        <v>2186</v>
      </c>
      <c r="J122" s="239" t="s">
        <v>3168</v>
      </c>
      <c r="K122" s="239" t="s">
        <v>3168</v>
      </c>
      <c r="L122" s="239" t="s">
        <v>10</v>
      </c>
      <c r="M122" s="239" t="s">
        <v>3169</v>
      </c>
      <c r="N122" s="239" t="s">
        <v>2014</v>
      </c>
      <c r="O122" s="239" t="s">
        <v>269</v>
      </c>
      <c r="P122" s="239" t="s">
        <v>2014</v>
      </c>
      <c r="Q122" s="239" t="s">
        <v>357</v>
      </c>
      <c r="R122" s="239"/>
      <c r="S122" s="239" t="s">
        <v>2014</v>
      </c>
      <c r="T122" s="239" t="s">
        <v>353</v>
      </c>
      <c r="U122" s="239"/>
      <c r="V122" s="239" t="s">
        <v>2014</v>
      </c>
      <c r="W122" s="239" t="s">
        <v>353</v>
      </c>
      <c r="X122" s="241">
        <v>1</v>
      </c>
      <c r="Y122" s="58" t="s">
        <v>6879</v>
      </c>
      <c r="Z122" s="58" t="s">
        <v>468</v>
      </c>
      <c r="AA122" s="59">
        <v>0</v>
      </c>
      <c r="AB122" s="59">
        <v>0</v>
      </c>
      <c r="AC122" s="59">
        <v>0</v>
      </c>
      <c r="AD122" s="59">
        <v>0</v>
      </c>
      <c r="AE122" s="59"/>
      <c r="AF122" s="59"/>
    </row>
    <row r="123" spans="1:32">
      <c r="A123" s="239" t="s">
        <v>2189</v>
      </c>
      <c r="B123" s="244" t="s">
        <v>3170</v>
      </c>
      <c r="C123" s="244" t="s">
        <v>3171</v>
      </c>
      <c r="D123" s="239" t="s">
        <v>3172</v>
      </c>
      <c r="E123" s="239" t="s">
        <v>3172</v>
      </c>
      <c r="F123" s="240" t="s">
        <v>2039</v>
      </c>
      <c r="G123" s="239" t="s">
        <v>2060</v>
      </c>
      <c r="H123" s="252" t="s">
        <v>2185</v>
      </c>
      <c r="I123" s="244" t="s">
        <v>2186</v>
      </c>
      <c r="J123" s="239" t="s">
        <v>3173</v>
      </c>
      <c r="K123" s="239" t="s">
        <v>3173</v>
      </c>
      <c r="L123" s="239" t="s">
        <v>10</v>
      </c>
      <c r="M123" s="239" t="s">
        <v>3174</v>
      </c>
      <c r="N123" s="239" t="s">
        <v>2014</v>
      </c>
      <c r="O123" s="239" t="s">
        <v>269</v>
      </c>
      <c r="P123" s="239" t="s">
        <v>2014</v>
      </c>
      <c r="Q123" s="239" t="s">
        <v>46</v>
      </c>
      <c r="R123" s="239"/>
      <c r="S123" s="239" t="s">
        <v>2014</v>
      </c>
      <c r="T123" s="239" t="s">
        <v>414</v>
      </c>
      <c r="U123" s="239"/>
      <c r="V123" s="239" t="s">
        <v>2014</v>
      </c>
      <c r="W123" s="239" t="s">
        <v>414</v>
      </c>
      <c r="X123" s="241">
        <v>1</v>
      </c>
      <c r="Y123" s="58" t="s">
        <v>5947</v>
      </c>
      <c r="Z123" s="58" t="s">
        <v>480</v>
      </c>
      <c r="AA123" s="59">
        <v>0</v>
      </c>
      <c r="AB123" s="59">
        <v>0</v>
      </c>
      <c r="AC123" s="59">
        <v>0</v>
      </c>
      <c r="AD123" s="59">
        <v>0</v>
      </c>
      <c r="AE123" s="59"/>
      <c r="AF123" s="59"/>
    </row>
    <row r="124" spans="1:32">
      <c r="A124" s="239" t="s">
        <v>2189</v>
      </c>
      <c r="B124" s="244" t="s">
        <v>3175</v>
      </c>
      <c r="C124" s="244" t="s">
        <v>3176</v>
      </c>
      <c r="D124" s="239" t="s">
        <v>3177</v>
      </c>
      <c r="E124" s="239" t="s">
        <v>3177</v>
      </c>
      <c r="F124" s="240" t="s">
        <v>2039</v>
      </c>
      <c r="G124" s="239" t="s">
        <v>2060</v>
      </c>
      <c r="H124" s="252" t="s">
        <v>2185</v>
      </c>
      <c r="I124" s="244" t="s">
        <v>2186</v>
      </c>
      <c r="J124" s="239" t="s">
        <v>3178</v>
      </c>
      <c r="K124" s="239" t="s">
        <v>3178</v>
      </c>
      <c r="L124" s="239" t="s">
        <v>10</v>
      </c>
      <c r="M124" s="239" t="s">
        <v>3179</v>
      </c>
      <c r="N124" s="239" t="s">
        <v>2014</v>
      </c>
      <c r="O124" s="239" t="s">
        <v>269</v>
      </c>
      <c r="P124" s="239" t="s">
        <v>2014</v>
      </c>
      <c r="Q124" s="239" t="s">
        <v>357</v>
      </c>
      <c r="R124" s="239"/>
      <c r="S124" s="239" t="s">
        <v>2014</v>
      </c>
      <c r="T124" s="239" t="s">
        <v>353</v>
      </c>
      <c r="U124" s="239"/>
      <c r="V124" s="239" t="s">
        <v>2014</v>
      </c>
      <c r="W124" s="239" t="s">
        <v>353</v>
      </c>
      <c r="X124" s="241">
        <v>1</v>
      </c>
      <c r="Y124" s="58" t="s">
        <v>6879</v>
      </c>
      <c r="Z124" s="58" t="s">
        <v>468</v>
      </c>
      <c r="AA124" s="59">
        <v>0</v>
      </c>
      <c r="AB124" s="59">
        <v>0</v>
      </c>
      <c r="AC124" s="59">
        <v>0</v>
      </c>
      <c r="AD124" s="59">
        <v>0</v>
      </c>
      <c r="AE124" s="59"/>
      <c r="AF124" s="59"/>
    </row>
    <row r="125" spans="1:32">
      <c r="A125" s="239" t="s">
        <v>2189</v>
      </c>
      <c r="B125" s="244" t="s">
        <v>3180</v>
      </c>
      <c r="C125" s="244" t="s">
        <v>3181</v>
      </c>
      <c r="D125" s="239" t="s">
        <v>3182</v>
      </c>
      <c r="E125" s="239" t="s">
        <v>3182</v>
      </c>
      <c r="F125" s="240" t="s">
        <v>2039</v>
      </c>
      <c r="G125" s="239" t="s">
        <v>2060</v>
      </c>
      <c r="H125" s="252" t="s">
        <v>2185</v>
      </c>
      <c r="I125" s="244" t="s">
        <v>2186</v>
      </c>
      <c r="J125" s="239" t="s">
        <v>3183</v>
      </c>
      <c r="K125" s="239" t="s">
        <v>3183</v>
      </c>
      <c r="L125" s="239" t="s">
        <v>10</v>
      </c>
      <c r="M125" s="239" t="s">
        <v>3184</v>
      </c>
      <c r="N125" s="239" t="s">
        <v>2014</v>
      </c>
      <c r="O125" s="239" t="s">
        <v>269</v>
      </c>
      <c r="P125" s="239" t="s">
        <v>2014</v>
      </c>
      <c r="Q125" s="239" t="s">
        <v>357</v>
      </c>
      <c r="R125" s="239"/>
      <c r="S125" s="239" t="s">
        <v>2014</v>
      </c>
      <c r="T125" s="239" t="s">
        <v>353</v>
      </c>
      <c r="U125" s="239"/>
      <c r="V125" s="239" t="s">
        <v>2014</v>
      </c>
      <c r="W125" s="239" t="s">
        <v>353</v>
      </c>
      <c r="X125" s="241">
        <v>1</v>
      </c>
      <c r="Y125" s="58" t="s">
        <v>6879</v>
      </c>
      <c r="Z125" s="58" t="s">
        <v>468</v>
      </c>
      <c r="AA125" s="59">
        <v>0</v>
      </c>
      <c r="AB125" s="59">
        <v>0</v>
      </c>
      <c r="AC125" s="59">
        <v>0</v>
      </c>
      <c r="AD125" s="59">
        <v>0</v>
      </c>
      <c r="AE125" s="59"/>
      <c r="AF125" s="59"/>
    </row>
    <row r="126" spans="1:32">
      <c r="A126" s="239" t="s">
        <v>2189</v>
      </c>
      <c r="B126" s="244" t="s">
        <v>3185</v>
      </c>
      <c r="C126" s="244" t="s">
        <v>3186</v>
      </c>
      <c r="D126" s="239" t="s">
        <v>3187</v>
      </c>
      <c r="E126" s="239" t="s">
        <v>3187</v>
      </c>
      <c r="F126" s="240" t="s">
        <v>2039</v>
      </c>
      <c r="G126" s="239" t="s">
        <v>2060</v>
      </c>
      <c r="H126" s="252" t="s">
        <v>2185</v>
      </c>
      <c r="I126" s="244" t="s">
        <v>2186</v>
      </c>
      <c r="J126" s="239" t="s">
        <v>3188</v>
      </c>
      <c r="K126" s="239" t="s">
        <v>3188</v>
      </c>
      <c r="L126" s="239" t="s">
        <v>10</v>
      </c>
      <c r="M126" s="239" t="s">
        <v>3189</v>
      </c>
      <c r="N126" s="239" t="s">
        <v>2014</v>
      </c>
      <c r="O126" s="239" t="s">
        <v>269</v>
      </c>
      <c r="P126" s="239" t="s">
        <v>2014</v>
      </c>
      <c r="Q126" s="239" t="s">
        <v>356</v>
      </c>
      <c r="R126" s="239"/>
      <c r="S126" s="239" t="s">
        <v>2014</v>
      </c>
      <c r="T126" s="239" t="s">
        <v>341</v>
      </c>
      <c r="U126" s="239"/>
      <c r="V126" s="239" t="s">
        <v>2014</v>
      </c>
      <c r="W126" s="239" t="s">
        <v>341</v>
      </c>
      <c r="X126" s="241">
        <v>1</v>
      </c>
      <c r="Y126" s="58" t="s">
        <v>6880</v>
      </c>
      <c r="Z126" s="58" t="s">
        <v>448</v>
      </c>
      <c r="AA126" s="59">
        <v>0</v>
      </c>
      <c r="AB126" s="59">
        <v>0</v>
      </c>
      <c r="AC126" s="59">
        <v>0</v>
      </c>
      <c r="AD126" s="59">
        <v>0</v>
      </c>
      <c r="AE126" s="59"/>
      <c r="AF126" s="59"/>
    </row>
    <row r="127" spans="1:32">
      <c r="A127" s="239" t="s">
        <v>2189</v>
      </c>
      <c r="B127" s="244" t="s">
        <v>3190</v>
      </c>
      <c r="C127" s="244" t="s">
        <v>3191</v>
      </c>
      <c r="D127" s="239" t="s">
        <v>3192</v>
      </c>
      <c r="E127" s="239" t="s">
        <v>3192</v>
      </c>
      <c r="F127" s="240" t="s">
        <v>2039</v>
      </c>
      <c r="G127" s="239" t="s">
        <v>2060</v>
      </c>
      <c r="H127" s="252" t="s">
        <v>2185</v>
      </c>
      <c r="I127" s="244" t="s">
        <v>2186</v>
      </c>
      <c r="J127" s="239" t="s">
        <v>3193</v>
      </c>
      <c r="K127" s="239" t="s">
        <v>3193</v>
      </c>
      <c r="L127" s="239" t="s">
        <v>10</v>
      </c>
      <c r="M127" s="239" t="s">
        <v>3194</v>
      </c>
      <c r="N127" s="239" t="s">
        <v>2014</v>
      </c>
      <c r="O127" s="239" t="s">
        <v>269</v>
      </c>
      <c r="P127" s="239" t="s">
        <v>2014</v>
      </c>
      <c r="Q127" s="239" t="s">
        <v>356</v>
      </c>
      <c r="R127" s="239"/>
      <c r="S127" s="239" t="s">
        <v>2014</v>
      </c>
      <c r="T127" s="239" t="s">
        <v>341</v>
      </c>
      <c r="U127" s="239"/>
      <c r="V127" s="239" t="s">
        <v>2014</v>
      </c>
      <c r="W127" s="239" t="s">
        <v>341</v>
      </c>
      <c r="X127" s="241">
        <v>1</v>
      </c>
      <c r="Y127" s="58" t="s">
        <v>6880</v>
      </c>
      <c r="Z127" s="58" t="s">
        <v>448</v>
      </c>
      <c r="AA127" s="59">
        <v>0</v>
      </c>
      <c r="AB127" s="59">
        <v>0</v>
      </c>
      <c r="AC127" s="59">
        <v>0</v>
      </c>
      <c r="AD127" s="59">
        <v>0</v>
      </c>
      <c r="AE127" s="59"/>
      <c r="AF127" s="59"/>
    </row>
    <row r="128" spans="1:32">
      <c r="A128" s="239" t="s">
        <v>2189</v>
      </c>
      <c r="B128" s="244" t="s">
        <v>3195</v>
      </c>
      <c r="C128" s="244" t="s">
        <v>3196</v>
      </c>
      <c r="D128" s="239" t="s">
        <v>3197</v>
      </c>
      <c r="E128" s="239" t="s">
        <v>3197</v>
      </c>
      <c r="F128" s="240" t="s">
        <v>2039</v>
      </c>
      <c r="G128" s="239" t="s">
        <v>2060</v>
      </c>
      <c r="H128" s="252" t="s">
        <v>2185</v>
      </c>
      <c r="I128" s="244" t="s">
        <v>2186</v>
      </c>
      <c r="J128" s="239" t="s">
        <v>3198</v>
      </c>
      <c r="K128" s="239" t="s">
        <v>3198</v>
      </c>
      <c r="L128" s="239" t="s">
        <v>10</v>
      </c>
      <c r="M128" s="239" t="s">
        <v>3199</v>
      </c>
      <c r="N128" s="239" t="s">
        <v>2014</v>
      </c>
      <c r="O128" s="239" t="s">
        <v>269</v>
      </c>
      <c r="P128" s="239" t="s">
        <v>2014</v>
      </c>
      <c r="Q128" s="239" t="s">
        <v>357</v>
      </c>
      <c r="R128" s="239"/>
      <c r="S128" s="239" t="s">
        <v>2014</v>
      </c>
      <c r="T128" s="239" t="s">
        <v>353</v>
      </c>
      <c r="U128" s="239"/>
      <c r="V128" s="239" t="s">
        <v>2014</v>
      </c>
      <c r="W128" s="239" t="s">
        <v>353</v>
      </c>
      <c r="X128" s="241">
        <v>1</v>
      </c>
      <c r="Y128" s="58" t="s">
        <v>6879</v>
      </c>
      <c r="Z128" s="58" t="s">
        <v>468</v>
      </c>
      <c r="AA128" s="59">
        <v>0</v>
      </c>
      <c r="AB128" s="59">
        <v>0</v>
      </c>
      <c r="AC128" s="59">
        <v>0</v>
      </c>
      <c r="AD128" s="59">
        <v>0</v>
      </c>
      <c r="AE128" s="59"/>
      <c r="AF128" s="59"/>
    </row>
    <row r="129" spans="1:32">
      <c r="A129" s="239" t="s">
        <v>2189</v>
      </c>
      <c r="B129" s="244" t="s">
        <v>3200</v>
      </c>
      <c r="C129" s="244" t="s">
        <v>3201</v>
      </c>
      <c r="D129" s="239" t="s">
        <v>3202</v>
      </c>
      <c r="E129" s="239" t="s">
        <v>3202</v>
      </c>
      <c r="F129" s="240" t="s">
        <v>2039</v>
      </c>
      <c r="G129" s="239" t="s">
        <v>2060</v>
      </c>
      <c r="H129" s="252" t="s">
        <v>2185</v>
      </c>
      <c r="I129" s="244" t="s">
        <v>2186</v>
      </c>
      <c r="J129" s="239" t="s">
        <v>3203</v>
      </c>
      <c r="K129" s="239" t="s">
        <v>3203</v>
      </c>
      <c r="L129" s="239" t="s">
        <v>10</v>
      </c>
      <c r="M129" s="239" t="s">
        <v>3204</v>
      </c>
      <c r="N129" s="239" t="s">
        <v>2014</v>
      </c>
      <c r="O129" s="239" t="s">
        <v>269</v>
      </c>
      <c r="P129" s="239" t="s">
        <v>2014</v>
      </c>
      <c r="Q129" s="239" t="s">
        <v>46</v>
      </c>
      <c r="R129" s="239"/>
      <c r="S129" s="239" t="s">
        <v>2014</v>
      </c>
      <c r="T129" s="239" t="s">
        <v>414</v>
      </c>
      <c r="U129" s="239"/>
      <c r="V129" s="239" t="s">
        <v>2014</v>
      </c>
      <c r="W129" s="239" t="s">
        <v>414</v>
      </c>
      <c r="X129" s="241">
        <v>1</v>
      </c>
      <c r="Y129" s="58" t="s">
        <v>5947</v>
      </c>
      <c r="Z129" s="58" t="s">
        <v>480</v>
      </c>
      <c r="AA129" s="59">
        <v>0</v>
      </c>
      <c r="AB129" s="59">
        <v>0</v>
      </c>
      <c r="AC129" s="59">
        <v>0</v>
      </c>
      <c r="AD129" s="59">
        <v>0</v>
      </c>
      <c r="AE129" s="59"/>
      <c r="AF129" s="59"/>
    </row>
    <row r="130" spans="1:32">
      <c r="A130" s="239" t="s">
        <v>2189</v>
      </c>
      <c r="B130" s="244" t="s">
        <v>3205</v>
      </c>
      <c r="C130" s="244" t="s">
        <v>3206</v>
      </c>
      <c r="D130" s="239" t="s">
        <v>3207</v>
      </c>
      <c r="E130" s="239" t="s">
        <v>3207</v>
      </c>
      <c r="F130" s="240" t="s">
        <v>2039</v>
      </c>
      <c r="G130" s="239" t="s">
        <v>2060</v>
      </c>
      <c r="H130" s="252" t="s">
        <v>2185</v>
      </c>
      <c r="I130" s="244" t="s">
        <v>2186</v>
      </c>
      <c r="J130" s="239" t="s">
        <v>3208</v>
      </c>
      <c r="K130" s="239" t="s">
        <v>3208</v>
      </c>
      <c r="L130" s="239" t="s">
        <v>10</v>
      </c>
      <c r="M130" s="239" t="s">
        <v>3209</v>
      </c>
      <c r="N130" s="239" t="s">
        <v>2014</v>
      </c>
      <c r="O130" s="239" t="s">
        <v>269</v>
      </c>
      <c r="P130" s="239" t="s">
        <v>2014</v>
      </c>
      <c r="Q130" s="239" t="s">
        <v>46</v>
      </c>
      <c r="R130" s="239"/>
      <c r="S130" s="239" t="s">
        <v>2014</v>
      </c>
      <c r="T130" s="239" t="s">
        <v>414</v>
      </c>
      <c r="U130" s="239"/>
      <c r="V130" s="239" t="s">
        <v>2014</v>
      </c>
      <c r="W130" s="239" t="s">
        <v>414</v>
      </c>
      <c r="X130" s="241">
        <v>1</v>
      </c>
      <c r="Y130" s="58" t="s">
        <v>5947</v>
      </c>
      <c r="Z130" s="58" t="s">
        <v>480</v>
      </c>
      <c r="AA130" s="59">
        <v>0</v>
      </c>
      <c r="AB130" s="59">
        <v>0</v>
      </c>
      <c r="AC130" s="59">
        <v>0</v>
      </c>
      <c r="AD130" s="59">
        <v>0</v>
      </c>
      <c r="AE130" s="59"/>
      <c r="AF130" s="59"/>
    </row>
    <row r="131" spans="1:32">
      <c r="A131" s="239" t="s">
        <v>2189</v>
      </c>
      <c r="B131" s="244" t="s">
        <v>3210</v>
      </c>
      <c r="C131" s="244" t="s">
        <v>3211</v>
      </c>
      <c r="D131" s="239" t="s">
        <v>3212</v>
      </c>
      <c r="E131" s="239" t="s">
        <v>3212</v>
      </c>
      <c r="F131" s="240" t="s">
        <v>2039</v>
      </c>
      <c r="G131" s="239" t="s">
        <v>2060</v>
      </c>
      <c r="H131" s="252" t="s">
        <v>2185</v>
      </c>
      <c r="I131" s="244" t="s">
        <v>2186</v>
      </c>
      <c r="J131" s="239" t="s">
        <v>3213</v>
      </c>
      <c r="K131" s="239" t="s">
        <v>3213</v>
      </c>
      <c r="L131" s="239" t="s">
        <v>10</v>
      </c>
      <c r="M131" s="239" t="s">
        <v>3214</v>
      </c>
      <c r="N131" s="239" t="s">
        <v>2014</v>
      </c>
      <c r="O131" s="239" t="s">
        <v>269</v>
      </c>
      <c r="P131" s="239" t="s">
        <v>2014</v>
      </c>
      <c r="Q131" s="239" t="s">
        <v>357</v>
      </c>
      <c r="R131" s="239"/>
      <c r="S131" s="239" t="s">
        <v>2014</v>
      </c>
      <c r="T131" s="239" t="s">
        <v>353</v>
      </c>
      <c r="U131" s="239"/>
      <c r="V131" s="239" t="s">
        <v>2014</v>
      </c>
      <c r="W131" s="239" t="s">
        <v>353</v>
      </c>
      <c r="X131" s="241">
        <v>1</v>
      </c>
      <c r="Y131" s="58" t="s">
        <v>6879</v>
      </c>
      <c r="Z131" s="58" t="s">
        <v>468</v>
      </c>
      <c r="AA131" s="59">
        <v>0</v>
      </c>
      <c r="AB131" s="59">
        <v>0</v>
      </c>
      <c r="AC131" s="59">
        <v>0</v>
      </c>
      <c r="AD131" s="59">
        <v>0</v>
      </c>
      <c r="AE131" s="59"/>
      <c r="AF131" s="59"/>
    </row>
    <row r="132" spans="1:32">
      <c r="A132" s="239" t="s">
        <v>3215</v>
      </c>
      <c r="B132" s="244" t="s">
        <v>3216</v>
      </c>
      <c r="C132" s="244" t="s">
        <v>3031</v>
      </c>
      <c r="D132" s="239" t="s">
        <v>3032</v>
      </c>
      <c r="E132" s="239" t="s">
        <v>3032</v>
      </c>
      <c r="F132" s="240" t="s">
        <v>2039</v>
      </c>
      <c r="G132" s="239" t="s">
        <v>2060</v>
      </c>
      <c r="H132" s="252" t="s">
        <v>25</v>
      </c>
      <c r="I132" s="244" t="s">
        <v>2186</v>
      </c>
      <c r="J132" s="239" t="s">
        <v>3217</v>
      </c>
      <c r="K132" s="239" t="s">
        <v>3217</v>
      </c>
      <c r="L132" s="239" t="s">
        <v>10</v>
      </c>
      <c r="M132" s="239" t="s">
        <v>2188</v>
      </c>
      <c r="N132" s="239" t="s">
        <v>2014</v>
      </c>
      <c r="O132" s="239" t="s">
        <v>269</v>
      </c>
      <c r="P132" s="239" t="s">
        <v>2014</v>
      </c>
      <c r="Q132" s="239" t="s">
        <v>357</v>
      </c>
      <c r="R132" s="239"/>
      <c r="S132" s="239" t="s">
        <v>2014</v>
      </c>
      <c r="T132" s="239" t="s">
        <v>354</v>
      </c>
      <c r="U132" s="239"/>
      <c r="V132" s="239" t="s">
        <v>2014</v>
      </c>
      <c r="W132" s="239" t="s">
        <v>354</v>
      </c>
      <c r="X132" s="241">
        <v>1</v>
      </c>
      <c r="Y132" s="58" t="s">
        <v>6742</v>
      </c>
      <c r="Z132" s="58" t="s">
        <v>470</v>
      </c>
      <c r="AA132" s="59">
        <v>0</v>
      </c>
      <c r="AB132" s="59">
        <v>0</v>
      </c>
      <c r="AC132" s="59">
        <v>0</v>
      </c>
      <c r="AD132" s="59">
        <v>0</v>
      </c>
      <c r="AE132" s="59"/>
      <c r="AF132" s="59"/>
    </row>
    <row r="133" spans="1:32" ht="57.5">
      <c r="A133" s="257" t="s">
        <v>3218</v>
      </c>
      <c r="B133" s="290" t="s">
        <v>3219</v>
      </c>
      <c r="C133" s="290" t="s">
        <v>3220</v>
      </c>
      <c r="D133" s="257" t="s">
        <v>3221</v>
      </c>
      <c r="E133" s="257" t="s">
        <v>3221</v>
      </c>
      <c r="F133" s="240" t="s">
        <v>2039</v>
      </c>
      <c r="G133" s="239" t="s">
        <v>2060</v>
      </c>
      <c r="H133" s="240" t="s">
        <v>17</v>
      </c>
      <c r="I133" s="244" t="s">
        <v>2186</v>
      </c>
      <c r="J133" s="239" t="s">
        <v>3222</v>
      </c>
      <c r="K133" s="239" t="s">
        <v>3222</v>
      </c>
      <c r="L133" s="239" t="s">
        <v>280</v>
      </c>
      <c r="M133" s="257" t="s">
        <v>3223</v>
      </c>
      <c r="N133" s="239" t="s">
        <v>2014</v>
      </c>
      <c r="O133" s="239" t="s">
        <v>269</v>
      </c>
      <c r="P133" s="239" t="s">
        <v>2014</v>
      </c>
      <c r="Q133" s="239" t="s">
        <v>46</v>
      </c>
      <c r="R133" s="239"/>
      <c r="S133" s="239" t="s">
        <v>2014</v>
      </c>
      <c r="T133" s="239" t="s">
        <v>414</v>
      </c>
      <c r="U133" s="239"/>
      <c r="V133" s="239" t="s">
        <v>2014</v>
      </c>
      <c r="W133" s="239" t="s">
        <v>414</v>
      </c>
      <c r="X133" s="241">
        <v>1</v>
      </c>
      <c r="Y133" s="58" t="s">
        <v>5947</v>
      </c>
      <c r="Z133" s="58" t="s">
        <v>480</v>
      </c>
      <c r="AA133" s="59">
        <v>0</v>
      </c>
      <c r="AB133" s="59">
        <v>0</v>
      </c>
      <c r="AC133" s="59">
        <v>0</v>
      </c>
      <c r="AD133" s="59">
        <v>0</v>
      </c>
      <c r="AE133" s="59"/>
      <c r="AF133" s="59"/>
    </row>
    <row r="134" spans="1:32">
      <c r="A134" s="239"/>
      <c r="B134" s="244" t="s">
        <v>3224</v>
      </c>
      <c r="C134" s="239"/>
      <c r="D134" s="239"/>
      <c r="E134" s="239" t="s">
        <v>3225</v>
      </c>
      <c r="F134" s="240" t="s">
        <v>2039</v>
      </c>
      <c r="G134" s="239" t="s">
        <v>2060</v>
      </c>
      <c r="H134" s="240" t="s">
        <v>440</v>
      </c>
      <c r="I134" s="239"/>
      <c r="J134" s="239" t="s">
        <v>3222</v>
      </c>
      <c r="K134" s="239" t="s">
        <v>3222</v>
      </c>
      <c r="L134" s="239" t="s">
        <v>10</v>
      </c>
      <c r="M134" s="239" t="s">
        <v>341</v>
      </c>
      <c r="N134" s="239" t="s">
        <v>2014</v>
      </c>
      <c r="O134" s="239" t="s">
        <v>269</v>
      </c>
      <c r="P134" s="239" t="s">
        <v>2014</v>
      </c>
      <c r="Q134" s="239" t="s">
        <v>356</v>
      </c>
      <c r="R134" s="239"/>
      <c r="S134" s="239" t="s">
        <v>2014</v>
      </c>
      <c r="T134" s="239" t="s">
        <v>341</v>
      </c>
      <c r="U134" s="239"/>
      <c r="V134" s="239" t="s">
        <v>2014</v>
      </c>
      <c r="W134" s="239" t="s">
        <v>341</v>
      </c>
      <c r="X134" s="241">
        <v>1</v>
      </c>
      <c r="Y134" s="58" t="s">
        <v>6880</v>
      </c>
      <c r="Z134" s="58" t="s">
        <v>448</v>
      </c>
      <c r="AA134" s="59">
        <v>0</v>
      </c>
      <c r="AB134" s="59">
        <v>0</v>
      </c>
      <c r="AC134" s="59">
        <v>0</v>
      </c>
      <c r="AD134" s="59">
        <v>0</v>
      </c>
      <c r="AE134" s="59"/>
      <c r="AF134" s="59"/>
    </row>
    <row r="135" spans="1:32" ht="57.5">
      <c r="A135" s="257" t="s">
        <v>3218</v>
      </c>
      <c r="B135" s="290" t="s">
        <v>3226</v>
      </c>
      <c r="C135" s="290" t="s">
        <v>3227</v>
      </c>
      <c r="D135" s="257" t="s">
        <v>3228</v>
      </c>
      <c r="E135" s="257" t="s">
        <v>3228</v>
      </c>
      <c r="F135" s="240" t="s">
        <v>2039</v>
      </c>
      <c r="G135" s="239" t="s">
        <v>2060</v>
      </c>
      <c r="H135" s="240" t="s">
        <v>17</v>
      </c>
      <c r="I135" s="244" t="s">
        <v>2186</v>
      </c>
      <c r="J135" s="239" t="s">
        <v>3229</v>
      </c>
      <c r="K135" s="239" t="s">
        <v>3229</v>
      </c>
      <c r="L135" s="239" t="s">
        <v>280</v>
      </c>
      <c r="M135" s="257" t="s">
        <v>3230</v>
      </c>
      <c r="N135" s="239" t="s">
        <v>2014</v>
      </c>
      <c r="O135" s="239" t="s">
        <v>269</v>
      </c>
      <c r="P135" s="239" t="s">
        <v>2014</v>
      </c>
      <c r="Q135" s="239" t="s">
        <v>46</v>
      </c>
      <c r="R135" s="239"/>
      <c r="S135" s="239" t="s">
        <v>2014</v>
      </c>
      <c r="T135" s="239" t="s">
        <v>414</v>
      </c>
      <c r="U135" s="239"/>
      <c r="V135" s="239" t="s">
        <v>2014</v>
      </c>
      <c r="W135" s="239" t="s">
        <v>414</v>
      </c>
      <c r="X135" s="241">
        <v>1</v>
      </c>
      <c r="Y135" s="58" t="s">
        <v>5947</v>
      </c>
      <c r="Z135" s="58" t="s">
        <v>480</v>
      </c>
      <c r="AA135" s="59">
        <v>0</v>
      </c>
      <c r="AB135" s="59">
        <v>0</v>
      </c>
      <c r="AC135" s="59">
        <v>0</v>
      </c>
      <c r="AD135" s="59">
        <v>0</v>
      </c>
      <c r="AE135" s="59"/>
      <c r="AF135" s="59"/>
    </row>
    <row r="136" spans="1:32">
      <c r="A136" s="239"/>
      <c r="B136" s="244" t="s">
        <v>3231</v>
      </c>
      <c r="C136" s="239"/>
      <c r="D136" s="239"/>
      <c r="E136" s="239" t="s">
        <v>3232</v>
      </c>
      <c r="F136" s="240" t="s">
        <v>2039</v>
      </c>
      <c r="G136" s="239" t="s">
        <v>2060</v>
      </c>
      <c r="H136" s="240" t="s">
        <v>440</v>
      </c>
      <c r="I136" s="239"/>
      <c r="J136" s="239" t="s">
        <v>3229</v>
      </c>
      <c r="K136" s="239" t="s">
        <v>3229</v>
      </c>
      <c r="L136" s="239" t="s">
        <v>10</v>
      </c>
      <c r="M136" s="239" t="s">
        <v>2655</v>
      </c>
      <c r="N136" s="239" t="s">
        <v>785</v>
      </c>
      <c r="O136" s="239" t="s">
        <v>785</v>
      </c>
      <c r="P136" s="239" t="s">
        <v>785</v>
      </c>
      <c r="Q136" s="239" t="s">
        <v>785</v>
      </c>
      <c r="R136" s="239"/>
      <c r="S136" s="239" t="s">
        <v>2014</v>
      </c>
      <c r="T136" s="239" t="s">
        <v>3233</v>
      </c>
      <c r="U136" s="239"/>
      <c r="V136" s="239" t="s">
        <v>2014</v>
      </c>
      <c r="W136" s="239" t="s">
        <v>404</v>
      </c>
      <c r="X136" s="241">
        <v>1</v>
      </c>
      <c r="Y136" s="58" t="s">
        <v>6882</v>
      </c>
      <c r="Z136" s="58" t="s">
        <v>450</v>
      </c>
      <c r="AA136" s="59">
        <v>0</v>
      </c>
      <c r="AB136" s="59">
        <v>0</v>
      </c>
      <c r="AC136" s="59">
        <v>0</v>
      </c>
      <c r="AD136" s="59">
        <v>0</v>
      </c>
      <c r="AE136" s="59"/>
      <c r="AF136" s="59"/>
    </row>
    <row r="137" spans="1:32">
      <c r="A137" s="239"/>
      <c r="B137" s="244" t="s">
        <v>3234</v>
      </c>
      <c r="C137" s="239"/>
      <c r="D137" s="239"/>
      <c r="E137" s="239" t="s">
        <v>3235</v>
      </c>
      <c r="F137" s="240" t="s">
        <v>2039</v>
      </c>
      <c r="G137" s="239" t="s">
        <v>2060</v>
      </c>
      <c r="H137" s="240" t="s">
        <v>440</v>
      </c>
      <c r="I137" s="239"/>
      <c r="J137" s="239" t="s">
        <v>3236</v>
      </c>
      <c r="K137" s="239" t="s">
        <v>3236</v>
      </c>
      <c r="L137" s="239" t="s">
        <v>10</v>
      </c>
      <c r="M137" s="239" t="s">
        <v>2080</v>
      </c>
      <c r="N137" s="239" t="s">
        <v>785</v>
      </c>
      <c r="O137" s="239" t="s">
        <v>785</v>
      </c>
      <c r="P137" s="239" t="s">
        <v>785</v>
      </c>
      <c r="Q137" s="239" t="s">
        <v>785</v>
      </c>
      <c r="R137" s="239"/>
      <c r="S137" s="239" t="s">
        <v>2014</v>
      </c>
      <c r="T137" s="239" t="s">
        <v>405</v>
      </c>
      <c r="U137" s="239"/>
      <c r="V137" s="239" t="s">
        <v>2014</v>
      </c>
      <c r="W137" s="239" t="s">
        <v>1089</v>
      </c>
      <c r="X137" s="241">
        <v>1</v>
      </c>
      <c r="Y137" s="58" t="s">
        <v>5944</v>
      </c>
      <c r="Z137" s="58" t="s">
        <v>452</v>
      </c>
      <c r="AA137" s="59">
        <v>0</v>
      </c>
      <c r="AB137" s="59">
        <v>0</v>
      </c>
      <c r="AC137" s="59">
        <v>0</v>
      </c>
      <c r="AD137" s="59">
        <v>0</v>
      </c>
      <c r="AE137" s="59"/>
      <c r="AF137" s="59"/>
    </row>
    <row r="138" spans="1:32">
      <c r="A138" s="239"/>
      <c r="B138" s="244" t="s">
        <v>3237</v>
      </c>
      <c r="C138" s="239"/>
      <c r="D138" s="239"/>
      <c r="E138" s="239" t="s">
        <v>3238</v>
      </c>
      <c r="F138" s="240" t="s">
        <v>2039</v>
      </c>
      <c r="G138" s="239" t="s">
        <v>2060</v>
      </c>
      <c r="H138" s="240" t="s">
        <v>440</v>
      </c>
      <c r="I138" s="239"/>
      <c r="J138" s="239" t="s">
        <v>3239</v>
      </c>
      <c r="K138" s="239" t="s">
        <v>3239</v>
      </c>
      <c r="L138" s="239" t="s">
        <v>10</v>
      </c>
      <c r="M138" s="239" t="s">
        <v>2043</v>
      </c>
      <c r="N138" s="239" t="s">
        <v>785</v>
      </c>
      <c r="O138" s="239" t="s">
        <v>785</v>
      </c>
      <c r="P138" s="239" t="s">
        <v>785</v>
      </c>
      <c r="Q138" s="239" t="s">
        <v>785</v>
      </c>
      <c r="R138" s="239"/>
      <c r="S138" s="239" t="s">
        <v>2014</v>
      </c>
      <c r="T138" s="239" t="s">
        <v>2043</v>
      </c>
      <c r="U138" s="239"/>
      <c r="V138" s="239" t="s">
        <v>2014</v>
      </c>
      <c r="W138" s="239" t="s">
        <v>1089</v>
      </c>
      <c r="X138" s="241">
        <v>1</v>
      </c>
      <c r="Y138" s="58" t="s">
        <v>5944</v>
      </c>
      <c r="Z138" s="58" t="s">
        <v>452</v>
      </c>
      <c r="AA138" s="59">
        <v>0</v>
      </c>
      <c r="AB138" s="59">
        <v>0</v>
      </c>
      <c r="AC138" s="59">
        <v>0</v>
      </c>
      <c r="AD138" s="59">
        <v>0</v>
      </c>
      <c r="AE138" s="59"/>
      <c r="AF138" s="59"/>
    </row>
    <row r="139" spans="1:32">
      <c r="A139" s="239"/>
      <c r="B139" s="244" t="s">
        <v>3240</v>
      </c>
      <c r="C139" s="239"/>
      <c r="D139" s="239"/>
      <c r="E139" s="239" t="s">
        <v>3241</v>
      </c>
      <c r="F139" s="240" t="s">
        <v>2039</v>
      </c>
      <c r="G139" s="239" t="s">
        <v>2060</v>
      </c>
      <c r="H139" s="240" t="s">
        <v>440</v>
      </c>
      <c r="I139" s="239"/>
      <c r="J139" s="239" t="s">
        <v>3242</v>
      </c>
      <c r="K139" s="239" t="s">
        <v>3242</v>
      </c>
      <c r="L139" s="239" t="s">
        <v>10</v>
      </c>
      <c r="M139" s="239" t="s">
        <v>406</v>
      </c>
      <c r="N139" s="239" t="s">
        <v>785</v>
      </c>
      <c r="O139" s="239" t="s">
        <v>785</v>
      </c>
      <c r="P139" s="239" t="s">
        <v>785</v>
      </c>
      <c r="Q139" s="239" t="s">
        <v>785</v>
      </c>
      <c r="R139" s="239"/>
      <c r="S139" s="239" t="s">
        <v>2014</v>
      </c>
      <c r="T139" s="239" t="s">
        <v>406</v>
      </c>
      <c r="U139" s="239"/>
      <c r="V139" s="239" t="s">
        <v>2014</v>
      </c>
      <c r="W139" s="239" t="s">
        <v>1089</v>
      </c>
      <c r="X139" s="241">
        <v>1</v>
      </c>
      <c r="Y139" s="58" t="s">
        <v>5944</v>
      </c>
      <c r="Z139" s="58" t="s">
        <v>452</v>
      </c>
      <c r="AA139" s="59">
        <v>0</v>
      </c>
      <c r="AB139" s="59">
        <v>0</v>
      </c>
      <c r="AC139" s="59">
        <v>0</v>
      </c>
      <c r="AD139" s="59">
        <v>0</v>
      </c>
      <c r="AE139" s="59"/>
      <c r="AF139" s="59"/>
    </row>
    <row r="140" spans="1:32">
      <c r="A140" s="239"/>
      <c r="B140" s="244" t="s">
        <v>3243</v>
      </c>
      <c r="C140" s="239"/>
      <c r="D140" s="239"/>
      <c r="E140" s="239" t="s">
        <v>3244</v>
      </c>
      <c r="F140" s="240" t="s">
        <v>2039</v>
      </c>
      <c r="G140" s="239" t="s">
        <v>2060</v>
      </c>
      <c r="H140" s="240" t="s">
        <v>440</v>
      </c>
      <c r="I140" s="239"/>
      <c r="J140" s="239" t="s">
        <v>3245</v>
      </c>
      <c r="K140" s="239" t="s">
        <v>3245</v>
      </c>
      <c r="L140" s="239" t="s">
        <v>10</v>
      </c>
      <c r="M140" s="239" t="s">
        <v>407</v>
      </c>
      <c r="N140" s="239" t="s">
        <v>785</v>
      </c>
      <c r="O140" s="239" t="s">
        <v>785</v>
      </c>
      <c r="P140" s="239" t="s">
        <v>785</v>
      </c>
      <c r="Q140" s="239" t="s">
        <v>785</v>
      </c>
      <c r="R140" s="239"/>
      <c r="S140" s="239" t="s">
        <v>2014</v>
      </c>
      <c r="T140" s="239" t="s">
        <v>407</v>
      </c>
      <c r="U140" s="239"/>
      <c r="V140" s="239" t="s">
        <v>2014</v>
      </c>
      <c r="W140" s="239" t="s">
        <v>407</v>
      </c>
      <c r="X140" s="241">
        <v>1</v>
      </c>
      <c r="Y140" s="58" t="s">
        <v>6883</v>
      </c>
      <c r="Z140" s="58" t="s">
        <v>458</v>
      </c>
      <c r="AA140" s="59">
        <v>0</v>
      </c>
      <c r="AB140" s="59">
        <v>0</v>
      </c>
      <c r="AC140" s="59">
        <v>0</v>
      </c>
      <c r="AD140" s="59">
        <v>0</v>
      </c>
      <c r="AE140" s="59"/>
      <c r="AF140" s="59"/>
    </row>
    <row r="141" spans="1:32">
      <c r="A141" s="239"/>
      <c r="B141" s="244" t="s">
        <v>3246</v>
      </c>
      <c r="C141" s="239"/>
      <c r="D141" s="239"/>
      <c r="E141" s="239" t="s">
        <v>3247</v>
      </c>
      <c r="F141" s="240" t="s">
        <v>2039</v>
      </c>
      <c r="G141" s="239" t="s">
        <v>2060</v>
      </c>
      <c r="H141" s="240" t="s">
        <v>440</v>
      </c>
      <c r="I141" s="239"/>
      <c r="J141" s="239" t="s">
        <v>3248</v>
      </c>
      <c r="K141" s="239" t="s">
        <v>3248</v>
      </c>
      <c r="L141" s="239" t="s">
        <v>10</v>
      </c>
      <c r="M141" s="239" t="s">
        <v>408</v>
      </c>
      <c r="N141" s="239" t="s">
        <v>785</v>
      </c>
      <c r="O141" s="239" t="s">
        <v>785</v>
      </c>
      <c r="P141" s="239" t="s">
        <v>785</v>
      </c>
      <c r="Q141" s="239" t="s">
        <v>785</v>
      </c>
      <c r="R141" s="239"/>
      <c r="S141" s="239" t="s">
        <v>2014</v>
      </c>
      <c r="T141" s="239" t="s">
        <v>408</v>
      </c>
      <c r="U141" s="239"/>
      <c r="V141" s="239" t="s">
        <v>2014</v>
      </c>
      <c r="W141" s="239" t="s">
        <v>408</v>
      </c>
      <c r="X141" s="241">
        <v>1</v>
      </c>
      <c r="Y141" s="58" t="s">
        <v>6884</v>
      </c>
      <c r="Z141" s="58" t="s">
        <v>460</v>
      </c>
      <c r="AA141" s="59">
        <v>0</v>
      </c>
      <c r="AB141" s="59">
        <v>0</v>
      </c>
      <c r="AC141" s="59">
        <v>0</v>
      </c>
      <c r="AD141" s="59">
        <v>0</v>
      </c>
      <c r="AE141" s="59"/>
      <c r="AF141" s="59"/>
    </row>
    <row r="142" spans="1:32">
      <c r="A142" s="239"/>
      <c r="B142" s="244" t="s">
        <v>3249</v>
      </c>
      <c r="C142" s="239"/>
      <c r="D142" s="239"/>
      <c r="E142" s="239" t="s">
        <v>3250</v>
      </c>
      <c r="F142" s="240" t="s">
        <v>2039</v>
      </c>
      <c r="G142" s="239" t="s">
        <v>2060</v>
      </c>
      <c r="H142" s="240" t="s">
        <v>440</v>
      </c>
      <c r="I142" s="239"/>
      <c r="J142" s="239" t="s">
        <v>3251</v>
      </c>
      <c r="K142" s="239" t="s">
        <v>3251</v>
      </c>
      <c r="L142" s="239" t="s">
        <v>10</v>
      </c>
      <c r="M142" s="239" t="s">
        <v>2044</v>
      </c>
      <c r="N142" s="239" t="s">
        <v>785</v>
      </c>
      <c r="O142" s="239" t="s">
        <v>785</v>
      </c>
      <c r="P142" s="239" t="s">
        <v>785</v>
      </c>
      <c r="Q142" s="239" t="s">
        <v>785</v>
      </c>
      <c r="R142" s="239"/>
      <c r="S142" s="239" t="s">
        <v>2014</v>
      </c>
      <c r="T142" s="239" t="s">
        <v>2044</v>
      </c>
      <c r="U142" s="239"/>
      <c r="V142" s="239" t="s">
        <v>2014</v>
      </c>
      <c r="W142" s="258" t="s">
        <v>409</v>
      </c>
      <c r="X142" s="259">
        <v>1</v>
      </c>
      <c r="Y142" s="58" t="s">
        <v>6885</v>
      </c>
      <c r="Z142" s="58" t="s">
        <v>462</v>
      </c>
      <c r="AA142" s="59">
        <v>0</v>
      </c>
      <c r="AB142" s="59">
        <v>0</v>
      </c>
      <c r="AC142" s="59">
        <v>0</v>
      </c>
      <c r="AD142" s="59">
        <v>0</v>
      </c>
      <c r="AE142" s="59"/>
      <c r="AF142" s="59"/>
    </row>
    <row r="143" spans="1:32">
      <c r="A143" s="239"/>
      <c r="B143" s="244" t="s">
        <v>3252</v>
      </c>
      <c r="C143" s="239"/>
      <c r="D143" s="239"/>
      <c r="E143" s="239" t="s">
        <v>3253</v>
      </c>
      <c r="F143" s="240" t="s">
        <v>2039</v>
      </c>
      <c r="G143" s="239" t="s">
        <v>2060</v>
      </c>
      <c r="H143" s="240" t="s">
        <v>440</v>
      </c>
      <c r="I143" s="239"/>
      <c r="J143" s="239" t="s">
        <v>3254</v>
      </c>
      <c r="K143" s="239" t="s">
        <v>3254</v>
      </c>
      <c r="L143" s="239" t="s">
        <v>10</v>
      </c>
      <c r="M143" s="239" t="s">
        <v>410</v>
      </c>
      <c r="N143" s="239" t="s">
        <v>785</v>
      </c>
      <c r="O143" s="239" t="s">
        <v>785</v>
      </c>
      <c r="P143" s="239" t="s">
        <v>785</v>
      </c>
      <c r="Q143" s="239" t="s">
        <v>785</v>
      </c>
      <c r="R143" s="239"/>
      <c r="S143" s="239" t="s">
        <v>2014</v>
      </c>
      <c r="T143" s="239" t="s">
        <v>410</v>
      </c>
      <c r="U143" s="239"/>
      <c r="V143" s="239" t="s">
        <v>2014</v>
      </c>
      <c r="W143" s="239" t="s">
        <v>410</v>
      </c>
      <c r="X143" s="241">
        <v>1</v>
      </c>
      <c r="Y143" s="58" t="s">
        <v>6886</v>
      </c>
      <c r="Z143" s="58" t="s">
        <v>464</v>
      </c>
      <c r="AA143" s="59">
        <v>0</v>
      </c>
      <c r="AB143" s="59">
        <v>0</v>
      </c>
      <c r="AC143" s="59">
        <v>0</v>
      </c>
      <c r="AD143" s="59">
        <v>0</v>
      </c>
      <c r="AE143" s="59"/>
      <c r="AF143" s="59"/>
    </row>
    <row r="144" spans="1:32">
      <c r="A144" s="239"/>
      <c r="B144" s="244" t="s">
        <v>2536</v>
      </c>
      <c r="C144" s="239"/>
      <c r="D144" s="239"/>
      <c r="E144" s="239" t="s">
        <v>3255</v>
      </c>
      <c r="F144" s="240" t="s">
        <v>2039</v>
      </c>
      <c r="G144" s="239" t="s">
        <v>2060</v>
      </c>
      <c r="H144" s="240" t="s">
        <v>440</v>
      </c>
      <c r="I144" s="239"/>
      <c r="J144" s="239" t="s">
        <v>3256</v>
      </c>
      <c r="K144" s="239" t="s">
        <v>3256</v>
      </c>
      <c r="L144" s="239" t="s">
        <v>10</v>
      </c>
      <c r="M144" s="239" t="s">
        <v>2045</v>
      </c>
      <c r="N144" s="239" t="s">
        <v>785</v>
      </c>
      <c r="O144" s="239" t="s">
        <v>785</v>
      </c>
      <c r="P144" s="239" t="s">
        <v>785</v>
      </c>
      <c r="Q144" s="239" t="s">
        <v>785</v>
      </c>
      <c r="R144" s="239"/>
      <c r="S144" s="239" t="s">
        <v>2014</v>
      </c>
      <c r="T144" s="239" t="s">
        <v>2045</v>
      </c>
      <c r="U144" s="239"/>
      <c r="V144" s="239" t="s">
        <v>2014</v>
      </c>
      <c r="W144" s="239" t="s">
        <v>411</v>
      </c>
      <c r="X144" s="241">
        <v>1</v>
      </c>
      <c r="Y144" s="58" t="s">
        <v>6887</v>
      </c>
      <c r="Z144" s="58" t="s">
        <v>466</v>
      </c>
      <c r="AA144" s="59">
        <v>-49937.7</v>
      </c>
      <c r="AB144" s="59">
        <v>-105662.70000000001</v>
      </c>
      <c r="AC144" s="59">
        <v>-19930</v>
      </c>
      <c r="AD144" s="59">
        <v>-175530.40000000002</v>
      </c>
      <c r="AE144" s="59"/>
      <c r="AF144" s="59"/>
    </row>
    <row r="145" spans="1:32">
      <c r="A145" s="239"/>
      <c r="B145" s="244" t="s">
        <v>2587</v>
      </c>
      <c r="C145" s="239"/>
      <c r="D145" s="239"/>
      <c r="E145" s="239" t="s">
        <v>3257</v>
      </c>
      <c r="F145" s="240" t="s">
        <v>2039</v>
      </c>
      <c r="G145" s="239" t="s">
        <v>2060</v>
      </c>
      <c r="H145" s="240" t="s">
        <v>440</v>
      </c>
      <c r="I145" s="239"/>
      <c r="J145" s="239" t="s">
        <v>3258</v>
      </c>
      <c r="K145" s="239" t="s">
        <v>3258</v>
      </c>
      <c r="L145" s="239" t="s">
        <v>10</v>
      </c>
      <c r="M145" s="239" t="s">
        <v>353</v>
      </c>
      <c r="N145" s="239" t="s">
        <v>785</v>
      </c>
      <c r="O145" s="239" t="s">
        <v>785</v>
      </c>
      <c r="P145" s="239" t="s">
        <v>785</v>
      </c>
      <c r="Q145" s="239" t="s">
        <v>785</v>
      </c>
      <c r="R145" s="239"/>
      <c r="S145" s="239" t="s">
        <v>2014</v>
      </c>
      <c r="T145" s="239" t="s">
        <v>353</v>
      </c>
      <c r="U145" s="239"/>
      <c r="V145" s="239" t="s">
        <v>2014</v>
      </c>
      <c r="W145" s="239" t="s">
        <v>353</v>
      </c>
      <c r="X145" s="241">
        <v>1</v>
      </c>
      <c r="Y145" s="58" t="s">
        <v>6879</v>
      </c>
      <c r="Z145" s="58" t="s">
        <v>468</v>
      </c>
      <c r="AA145" s="59">
        <v>-29.599999999999998</v>
      </c>
      <c r="AB145" s="59">
        <v>-1411.2</v>
      </c>
      <c r="AC145" s="59">
        <v>-1224</v>
      </c>
      <c r="AD145" s="59">
        <v>-2664.8</v>
      </c>
      <c r="AE145" s="59"/>
      <c r="AF145" s="59"/>
    </row>
    <row r="146" spans="1:32">
      <c r="A146" s="239"/>
      <c r="B146" s="244" t="s">
        <v>2529</v>
      </c>
      <c r="C146" s="239"/>
      <c r="D146" s="239"/>
      <c r="E146" s="239" t="s">
        <v>3259</v>
      </c>
      <c r="F146" s="240" t="s">
        <v>2039</v>
      </c>
      <c r="G146" s="239" t="s">
        <v>2060</v>
      </c>
      <c r="H146" s="240" t="s">
        <v>440</v>
      </c>
      <c r="I146" s="239"/>
      <c r="J146" s="239" t="s">
        <v>3260</v>
      </c>
      <c r="K146" s="239" t="s">
        <v>3260</v>
      </c>
      <c r="L146" s="239" t="s">
        <v>10</v>
      </c>
      <c r="M146" s="239" t="s">
        <v>354</v>
      </c>
      <c r="N146" s="239" t="s">
        <v>785</v>
      </c>
      <c r="O146" s="239" t="s">
        <v>785</v>
      </c>
      <c r="P146" s="239" t="s">
        <v>785</v>
      </c>
      <c r="Q146" s="239" t="s">
        <v>785</v>
      </c>
      <c r="R146" s="239"/>
      <c r="S146" s="239" t="s">
        <v>2014</v>
      </c>
      <c r="T146" s="239" t="s">
        <v>354</v>
      </c>
      <c r="U146" s="239"/>
      <c r="V146" s="239" t="s">
        <v>2014</v>
      </c>
      <c r="W146" s="239" t="s">
        <v>354</v>
      </c>
      <c r="X146" s="241">
        <v>1</v>
      </c>
      <c r="Y146" s="58" t="s">
        <v>6742</v>
      </c>
      <c r="Z146" s="58" t="s">
        <v>470</v>
      </c>
      <c r="AA146" s="59">
        <v>-1810146.4999999998</v>
      </c>
      <c r="AB146" s="59">
        <v>-1506995.5999999999</v>
      </c>
      <c r="AC146" s="59">
        <v>-3517420</v>
      </c>
      <c r="AD146" s="59">
        <v>-6834562.0999999996</v>
      </c>
      <c r="AE146" s="59"/>
      <c r="AF146" s="59"/>
    </row>
    <row r="147" spans="1:32">
      <c r="A147" s="239"/>
      <c r="B147" s="244" t="s">
        <v>2535</v>
      </c>
      <c r="C147" s="239"/>
      <c r="D147" s="239"/>
      <c r="E147" s="239" t="s">
        <v>3261</v>
      </c>
      <c r="F147" s="240" t="s">
        <v>2039</v>
      </c>
      <c r="G147" s="239" t="s">
        <v>2060</v>
      </c>
      <c r="H147" s="240" t="s">
        <v>440</v>
      </c>
      <c r="I147" s="239"/>
      <c r="J147" s="239" t="s">
        <v>3262</v>
      </c>
      <c r="K147" s="239" t="s">
        <v>3262</v>
      </c>
      <c r="L147" s="239" t="s">
        <v>10</v>
      </c>
      <c r="M147" s="239" t="s">
        <v>42</v>
      </c>
      <c r="N147" s="239" t="s">
        <v>785</v>
      </c>
      <c r="O147" s="239" t="s">
        <v>785</v>
      </c>
      <c r="P147" s="239" t="s">
        <v>785</v>
      </c>
      <c r="Q147" s="239" t="s">
        <v>785</v>
      </c>
      <c r="R147" s="239"/>
      <c r="S147" s="239" t="s">
        <v>2014</v>
      </c>
      <c r="T147" s="239" t="s">
        <v>42</v>
      </c>
      <c r="U147" s="239"/>
      <c r="V147" s="239" t="s">
        <v>2014</v>
      </c>
      <c r="W147" s="239" t="s">
        <v>42</v>
      </c>
      <c r="X147" s="241">
        <v>1</v>
      </c>
      <c r="Y147" s="58" t="s">
        <v>6888</v>
      </c>
      <c r="Z147" s="58" t="s">
        <v>472</v>
      </c>
      <c r="AA147" s="59">
        <v>-111282.74999999999</v>
      </c>
      <c r="AB147" s="59">
        <v>-39970.159999999996</v>
      </c>
      <c r="AC147" s="59">
        <v>-41560.46</v>
      </c>
      <c r="AD147" s="59">
        <v>-192813.36999999997</v>
      </c>
      <c r="AE147" s="59"/>
      <c r="AF147" s="59"/>
    </row>
    <row r="148" spans="1:32">
      <c r="A148" s="239"/>
      <c r="B148" s="244" t="s">
        <v>2539</v>
      </c>
      <c r="C148" s="239"/>
      <c r="D148" s="239"/>
      <c r="E148" s="239" t="s">
        <v>3263</v>
      </c>
      <c r="F148" s="240" t="s">
        <v>2039</v>
      </c>
      <c r="G148" s="239" t="s">
        <v>2060</v>
      </c>
      <c r="H148" s="240" t="s">
        <v>440</v>
      </c>
      <c r="I148" s="239"/>
      <c r="J148" s="239" t="s">
        <v>3264</v>
      </c>
      <c r="K148" s="239" t="s">
        <v>3264</v>
      </c>
      <c r="L148" s="239" t="s">
        <v>10</v>
      </c>
      <c r="M148" s="239" t="s">
        <v>43</v>
      </c>
      <c r="N148" s="239" t="s">
        <v>785</v>
      </c>
      <c r="O148" s="239" t="s">
        <v>785</v>
      </c>
      <c r="P148" s="239" t="s">
        <v>785</v>
      </c>
      <c r="Q148" s="239" t="s">
        <v>785</v>
      </c>
      <c r="R148" s="239"/>
      <c r="S148" s="239" t="s">
        <v>2014</v>
      </c>
      <c r="T148" s="239" t="s">
        <v>43</v>
      </c>
      <c r="U148" s="239"/>
      <c r="V148" s="239" t="s">
        <v>2014</v>
      </c>
      <c r="W148" s="239" t="s">
        <v>43</v>
      </c>
      <c r="X148" s="241">
        <v>1</v>
      </c>
      <c r="Y148" s="58" t="s">
        <v>6663</v>
      </c>
      <c r="Z148" s="58" t="s">
        <v>474</v>
      </c>
      <c r="AA148" s="59">
        <v>-156212.70000000001</v>
      </c>
      <c r="AB148" s="59">
        <v>-185823.73999999996</v>
      </c>
      <c r="AC148" s="59">
        <v>-284523.42999999993</v>
      </c>
      <c r="AD148" s="59">
        <v>-626559.86999999988</v>
      </c>
      <c r="AE148" s="59"/>
      <c r="AF148" s="59"/>
    </row>
    <row r="149" spans="1:32">
      <c r="A149" s="239"/>
      <c r="B149" s="244" t="s">
        <v>2519</v>
      </c>
      <c r="C149" s="239"/>
      <c r="D149" s="239"/>
      <c r="E149" s="239" t="s">
        <v>3265</v>
      </c>
      <c r="F149" s="240" t="s">
        <v>2039</v>
      </c>
      <c r="G149" s="239" t="s">
        <v>2060</v>
      </c>
      <c r="H149" s="240" t="s">
        <v>440</v>
      </c>
      <c r="I149" s="239"/>
      <c r="J149" s="239" t="s">
        <v>3266</v>
      </c>
      <c r="K149" s="239" t="s">
        <v>3266</v>
      </c>
      <c r="L149" s="239" t="s">
        <v>10</v>
      </c>
      <c r="M149" s="239" t="s">
        <v>412</v>
      </c>
      <c r="N149" s="239" t="s">
        <v>785</v>
      </c>
      <c r="O149" s="239" t="s">
        <v>785</v>
      </c>
      <c r="P149" s="239" t="s">
        <v>785</v>
      </c>
      <c r="Q149" s="239" t="s">
        <v>785</v>
      </c>
      <c r="R149" s="239"/>
      <c r="S149" s="239" t="s">
        <v>2014</v>
      </c>
      <c r="T149" s="239" t="s">
        <v>412</v>
      </c>
      <c r="U149" s="239"/>
      <c r="V149" s="239" t="s">
        <v>2014</v>
      </c>
      <c r="W149" s="239" t="s">
        <v>412</v>
      </c>
      <c r="X149" s="241">
        <v>1</v>
      </c>
      <c r="Y149" s="58" t="s">
        <v>6796</v>
      </c>
      <c r="Z149" s="58" t="s">
        <v>476</v>
      </c>
      <c r="AA149" s="59">
        <v>-749861.65</v>
      </c>
      <c r="AB149" s="59">
        <v>-542245.5</v>
      </c>
      <c r="AC149" s="59">
        <v>-953466.85000000009</v>
      </c>
      <c r="AD149" s="59">
        <v>-2245574</v>
      </c>
      <c r="AE149" s="59"/>
      <c r="AF149" s="59"/>
    </row>
    <row r="150" spans="1:32">
      <c r="A150" s="239"/>
      <c r="B150" s="244" t="s">
        <v>3267</v>
      </c>
      <c r="C150" s="239"/>
      <c r="D150" s="239"/>
      <c r="E150" s="239" t="s">
        <v>3268</v>
      </c>
      <c r="F150" s="240" t="s">
        <v>2039</v>
      </c>
      <c r="G150" s="239" t="s">
        <v>2060</v>
      </c>
      <c r="H150" s="240" t="s">
        <v>440</v>
      </c>
      <c r="I150" s="239"/>
      <c r="J150" s="239" t="s">
        <v>3269</v>
      </c>
      <c r="K150" s="239" t="s">
        <v>3269</v>
      </c>
      <c r="L150" s="239" t="s">
        <v>10</v>
      </c>
      <c r="M150" s="239" t="s">
        <v>413</v>
      </c>
      <c r="N150" s="239" t="s">
        <v>785</v>
      </c>
      <c r="O150" s="239" t="s">
        <v>785</v>
      </c>
      <c r="P150" s="239" t="s">
        <v>785</v>
      </c>
      <c r="Q150" s="239" t="s">
        <v>785</v>
      </c>
      <c r="R150" s="239"/>
      <c r="S150" s="239" t="s">
        <v>2014</v>
      </c>
      <c r="T150" s="239" t="s">
        <v>413</v>
      </c>
      <c r="U150" s="239"/>
      <c r="V150" s="239" t="s">
        <v>2014</v>
      </c>
      <c r="W150" s="239" t="s">
        <v>413</v>
      </c>
      <c r="X150" s="241">
        <v>1</v>
      </c>
      <c r="Y150" s="58" t="s">
        <v>6889</v>
      </c>
      <c r="Z150" s="58" t="s">
        <v>478</v>
      </c>
      <c r="AA150" s="59">
        <v>0</v>
      </c>
      <c r="AB150" s="59">
        <v>0</v>
      </c>
      <c r="AC150" s="59">
        <v>0</v>
      </c>
      <c r="AD150" s="59">
        <v>0</v>
      </c>
      <c r="AE150" s="59"/>
      <c r="AF150" s="59"/>
    </row>
    <row r="151" spans="1:32">
      <c r="A151" s="239"/>
      <c r="B151" s="244" t="s">
        <v>2595</v>
      </c>
      <c r="C151" s="239"/>
      <c r="D151" s="239"/>
      <c r="E151" s="239" t="s">
        <v>3270</v>
      </c>
      <c r="F151" s="240" t="s">
        <v>2039</v>
      </c>
      <c r="G151" s="239" t="s">
        <v>2060</v>
      </c>
      <c r="H151" s="240" t="s">
        <v>440</v>
      </c>
      <c r="I151" s="239"/>
      <c r="J151" s="239" t="s">
        <v>3271</v>
      </c>
      <c r="K151" s="239" t="s">
        <v>3271</v>
      </c>
      <c r="L151" s="239" t="s">
        <v>10</v>
      </c>
      <c r="M151" s="239" t="s">
        <v>414</v>
      </c>
      <c r="N151" s="239" t="s">
        <v>785</v>
      </c>
      <c r="O151" s="239" t="s">
        <v>785</v>
      </c>
      <c r="P151" s="239" t="s">
        <v>785</v>
      </c>
      <c r="Q151" s="239" t="s">
        <v>785</v>
      </c>
      <c r="R151" s="239"/>
      <c r="S151" s="239" t="s">
        <v>2014</v>
      </c>
      <c r="T151" s="239" t="s">
        <v>414</v>
      </c>
      <c r="U151" s="239"/>
      <c r="V151" s="239" t="s">
        <v>2014</v>
      </c>
      <c r="W151" s="239" t="s">
        <v>414</v>
      </c>
      <c r="X151" s="241">
        <v>1</v>
      </c>
      <c r="Y151" s="58" t="s">
        <v>5947</v>
      </c>
      <c r="Z151" s="58" t="s">
        <v>480</v>
      </c>
      <c r="AA151" s="59">
        <v>-3013</v>
      </c>
      <c r="AB151" s="59">
        <v>-100634.19999999998</v>
      </c>
      <c r="AC151" s="59">
        <v>-175507.24999999997</v>
      </c>
      <c r="AD151" s="59">
        <v>-279154.44999999995</v>
      </c>
      <c r="AE151" s="59"/>
      <c r="AF151" s="59"/>
    </row>
    <row r="152" spans="1:32">
      <c r="A152" s="239"/>
      <c r="B152" s="244" t="s">
        <v>3272</v>
      </c>
      <c r="C152" s="239"/>
      <c r="D152" s="239"/>
      <c r="E152" s="239" t="s">
        <v>3273</v>
      </c>
      <c r="F152" s="240" t="s">
        <v>2039</v>
      </c>
      <c r="G152" s="239" t="s">
        <v>2060</v>
      </c>
      <c r="H152" s="240" t="s">
        <v>440</v>
      </c>
      <c r="I152" s="239"/>
      <c r="J152" s="239" t="s">
        <v>3274</v>
      </c>
      <c r="K152" s="239" t="s">
        <v>3274</v>
      </c>
      <c r="L152" s="239" t="s">
        <v>10</v>
      </c>
      <c r="M152" s="239" t="s">
        <v>415</v>
      </c>
      <c r="N152" s="239" t="s">
        <v>785</v>
      </c>
      <c r="O152" s="239" t="s">
        <v>785</v>
      </c>
      <c r="P152" s="239" t="s">
        <v>785</v>
      </c>
      <c r="Q152" s="239" t="s">
        <v>785</v>
      </c>
      <c r="R152" s="239"/>
      <c r="S152" s="239" t="s">
        <v>2014</v>
      </c>
      <c r="T152" s="239" t="s">
        <v>415</v>
      </c>
      <c r="U152" s="239"/>
      <c r="V152" s="239" t="s">
        <v>2014</v>
      </c>
      <c r="W152" s="239" t="s">
        <v>415</v>
      </c>
      <c r="X152" s="241">
        <v>1</v>
      </c>
      <c r="Y152" s="58" t="s">
        <v>6881</v>
      </c>
      <c r="Z152" s="58" t="s">
        <v>482</v>
      </c>
      <c r="AA152" s="59">
        <v>0</v>
      </c>
      <c r="AB152" s="59">
        <v>0</v>
      </c>
      <c r="AC152" s="59">
        <v>0</v>
      </c>
      <c r="AD152" s="59">
        <v>0</v>
      </c>
      <c r="AE152" s="59"/>
      <c r="AF152" s="59"/>
    </row>
    <row r="153" spans="1:32">
      <c r="A153" s="239"/>
      <c r="B153" s="244" t="s">
        <v>2623</v>
      </c>
      <c r="C153" s="239"/>
      <c r="D153" s="239"/>
      <c r="E153" s="239" t="s">
        <v>3275</v>
      </c>
      <c r="F153" s="240" t="s">
        <v>2039</v>
      </c>
      <c r="G153" s="239" t="s">
        <v>2060</v>
      </c>
      <c r="H153" s="240" t="s">
        <v>440</v>
      </c>
      <c r="I153" s="239"/>
      <c r="J153" s="239" t="s">
        <v>3276</v>
      </c>
      <c r="K153" s="239" t="s">
        <v>3276</v>
      </c>
      <c r="L153" s="239" t="s">
        <v>10</v>
      </c>
      <c r="M153" s="239" t="s">
        <v>416</v>
      </c>
      <c r="N153" s="239" t="s">
        <v>785</v>
      </c>
      <c r="O153" s="239" t="s">
        <v>785</v>
      </c>
      <c r="P153" s="239" t="s">
        <v>785</v>
      </c>
      <c r="Q153" s="239" t="s">
        <v>785</v>
      </c>
      <c r="R153" s="239"/>
      <c r="S153" s="239" t="s">
        <v>2014</v>
      </c>
      <c r="T153" s="239" t="s">
        <v>416</v>
      </c>
      <c r="U153" s="239"/>
      <c r="V153" s="239" t="s">
        <v>2014</v>
      </c>
      <c r="W153" s="239" t="s">
        <v>416</v>
      </c>
      <c r="X153" s="241">
        <v>1</v>
      </c>
      <c r="Y153" s="58" t="s">
        <v>6705</v>
      </c>
      <c r="Z153" s="58" t="s">
        <v>484</v>
      </c>
      <c r="AA153" s="59">
        <v>-1612.8</v>
      </c>
      <c r="AB153" s="59">
        <v>-117734.39999999999</v>
      </c>
      <c r="AC153" s="59">
        <v>-241920</v>
      </c>
      <c r="AD153" s="59">
        <v>-361267.20000000001</v>
      </c>
      <c r="AE153" s="59"/>
      <c r="AF153" s="59"/>
    </row>
    <row r="154" spans="1:32">
      <c r="A154" s="239"/>
      <c r="B154" s="244" t="s">
        <v>3277</v>
      </c>
      <c r="C154" s="239"/>
      <c r="D154" s="239"/>
      <c r="E154" s="239" t="s">
        <v>3278</v>
      </c>
      <c r="F154" s="240" t="s">
        <v>2039</v>
      </c>
      <c r="G154" s="239" t="s">
        <v>2060</v>
      </c>
      <c r="H154" s="240" t="s">
        <v>440</v>
      </c>
      <c r="I154" s="239"/>
      <c r="J154" s="239" t="s">
        <v>3279</v>
      </c>
      <c r="K154" s="239" t="s">
        <v>3279</v>
      </c>
      <c r="L154" s="239" t="s">
        <v>10</v>
      </c>
      <c r="M154" s="239" t="s">
        <v>3280</v>
      </c>
      <c r="N154" s="239" t="s">
        <v>785</v>
      </c>
      <c r="O154" s="239" t="s">
        <v>785</v>
      </c>
      <c r="P154" s="239" t="s">
        <v>785</v>
      </c>
      <c r="Q154" s="239" t="s">
        <v>785</v>
      </c>
      <c r="R154" s="239"/>
      <c r="S154" s="239" t="s">
        <v>2014</v>
      </c>
      <c r="T154" s="239" t="s">
        <v>417</v>
      </c>
      <c r="U154" s="239"/>
      <c r="V154" s="239" t="s">
        <v>2014</v>
      </c>
      <c r="W154" s="239" t="s">
        <v>417</v>
      </c>
      <c r="X154" s="241">
        <v>1</v>
      </c>
      <c r="Y154" s="58" t="s">
        <v>6890</v>
      </c>
      <c r="Z154" s="58" t="s">
        <v>486</v>
      </c>
      <c r="AA154" s="59">
        <v>0</v>
      </c>
      <c r="AB154" s="59">
        <v>0</v>
      </c>
      <c r="AC154" s="59">
        <v>0</v>
      </c>
      <c r="AD154" s="59">
        <v>0</v>
      </c>
      <c r="AE154" s="59"/>
      <c r="AF154" s="59"/>
    </row>
    <row r="155" spans="1:32">
      <c r="A155" s="239"/>
      <c r="B155" s="244" t="s">
        <v>2579</v>
      </c>
      <c r="C155" s="239"/>
      <c r="D155" s="239"/>
      <c r="E155" s="239" t="s">
        <v>3281</v>
      </c>
      <c r="F155" s="240" t="s">
        <v>2039</v>
      </c>
      <c r="G155" s="239" t="s">
        <v>2060</v>
      </c>
      <c r="H155" s="240" t="s">
        <v>440</v>
      </c>
      <c r="I155" s="239"/>
      <c r="J155" s="239" t="s">
        <v>3282</v>
      </c>
      <c r="K155" s="239" t="s">
        <v>3282</v>
      </c>
      <c r="L155" s="239" t="s">
        <v>10</v>
      </c>
      <c r="M155" s="239" t="s">
        <v>3283</v>
      </c>
      <c r="N155" s="239" t="s">
        <v>785</v>
      </c>
      <c r="O155" s="239" t="s">
        <v>785</v>
      </c>
      <c r="P155" s="239" t="s">
        <v>785</v>
      </c>
      <c r="Q155" s="239" t="s">
        <v>785</v>
      </c>
      <c r="R155" s="239"/>
      <c r="S155" s="239" t="s">
        <v>2014</v>
      </c>
      <c r="T155" s="239" t="s">
        <v>418</v>
      </c>
      <c r="U155" s="239"/>
      <c r="V155" s="239" t="s">
        <v>2014</v>
      </c>
      <c r="W155" s="239" t="s">
        <v>418</v>
      </c>
      <c r="X155" s="241">
        <v>1</v>
      </c>
      <c r="Y155" s="58" t="s">
        <v>6891</v>
      </c>
      <c r="Z155" s="58" t="s">
        <v>488</v>
      </c>
      <c r="AA155" s="59">
        <v>522.79999999999995</v>
      </c>
      <c r="AB155" s="59">
        <v>0</v>
      </c>
      <c r="AC155" s="59">
        <v>-122.4</v>
      </c>
      <c r="AD155" s="59">
        <v>400.4</v>
      </c>
      <c r="AE155" s="59"/>
      <c r="AF155" s="59"/>
    </row>
    <row r="156" spans="1:32">
      <c r="A156" s="239"/>
      <c r="B156" s="244" t="s">
        <v>3284</v>
      </c>
      <c r="C156" s="239"/>
      <c r="D156" s="239"/>
      <c r="E156" s="239" t="s">
        <v>3285</v>
      </c>
      <c r="F156" s="240" t="s">
        <v>2039</v>
      </c>
      <c r="G156" s="239" t="s">
        <v>2060</v>
      </c>
      <c r="H156" s="240" t="s">
        <v>440</v>
      </c>
      <c r="I156" s="239"/>
      <c r="J156" s="239" t="s">
        <v>3286</v>
      </c>
      <c r="K156" s="239" t="s">
        <v>3286</v>
      </c>
      <c r="L156" s="239" t="s">
        <v>10</v>
      </c>
      <c r="M156" s="239" t="s">
        <v>355</v>
      </c>
      <c r="N156" s="239" t="s">
        <v>785</v>
      </c>
      <c r="O156" s="239" t="s">
        <v>785</v>
      </c>
      <c r="P156" s="239" t="s">
        <v>785</v>
      </c>
      <c r="Q156" s="239" t="s">
        <v>785</v>
      </c>
      <c r="R156" s="239"/>
      <c r="S156" s="239" t="s">
        <v>2014</v>
      </c>
      <c r="T156" s="239" t="s">
        <v>355</v>
      </c>
      <c r="U156" s="239"/>
      <c r="V156" s="239" t="s">
        <v>2014</v>
      </c>
      <c r="W156" s="239" t="s">
        <v>355</v>
      </c>
      <c r="X156" s="241">
        <v>1</v>
      </c>
      <c r="Y156" s="58" t="s">
        <v>6892</v>
      </c>
      <c r="Z156" s="58" t="s">
        <v>490</v>
      </c>
      <c r="AA156" s="59">
        <v>0</v>
      </c>
      <c r="AB156" s="59">
        <v>0</v>
      </c>
      <c r="AC156" s="59">
        <v>0</v>
      </c>
      <c r="AD156" s="59">
        <v>0</v>
      </c>
      <c r="AE156" s="59"/>
      <c r="AF156" s="59"/>
    </row>
    <row r="157" spans="1:32">
      <c r="A157" s="239"/>
      <c r="B157" s="244" t="s">
        <v>2543</v>
      </c>
      <c r="C157" s="239"/>
      <c r="D157" s="239"/>
      <c r="E157" s="239" t="s">
        <v>3287</v>
      </c>
      <c r="F157" s="240"/>
      <c r="G157" s="239" t="s">
        <v>3288</v>
      </c>
      <c r="H157" s="240" t="s">
        <v>18</v>
      </c>
      <c r="I157" s="239"/>
      <c r="J157" s="239" t="s">
        <v>3289</v>
      </c>
      <c r="K157" s="239" t="s">
        <v>3289</v>
      </c>
      <c r="L157" s="239" t="s">
        <v>3288</v>
      </c>
      <c r="M157" s="239" t="s">
        <v>2147</v>
      </c>
      <c r="N157" s="239" t="s">
        <v>785</v>
      </c>
      <c r="O157" s="239" t="s">
        <v>785</v>
      </c>
      <c r="P157" s="239" t="s">
        <v>785</v>
      </c>
      <c r="Q157" s="239" t="s">
        <v>785</v>
      </c>
      <c r="R157" s="239"/>
      <c r="S157" s="239" t="s">
        <v>785</v>
      </c>
      <c r="T157" s="239" t="s">
        <v>785</v>
      </c>
      <c r="U157" s="239"/>
      <c r="V157" s="239" t="s">
        <v>785</v>
      </c>
      <c r="W157" s="239" t="s">
        <v>785</v>
      </c>
      <c r="X157" s="241">
        <v>1</v>
      </c>
      <c r="Y157" s="58" t="s">
        <v>6893</v>
      </c>
      <c r="Z157" s="58" t="s">
        <v>7189</v>
      </c>
      <c r="AA157" s="59">
        <v>499181.27</v>
      </c>
      <c r="AB157" s="59">
        <v>1187710.8800000001</v>
      </c>
      <c r="AC157" s="59">
        <v>0</v>
      </c>
      <c r="AD157" s="59">
        <v>1686892.1500000001</v>
      </c>
      <c r="AE157" s="59"/>
      <c r="AF157" s="59"/>
    </row>
    <row r="158" spans="1:32">
      <c r="A158" s="239"/>
      <c r="B158" s="244" t="s">
        <v>2604</v>
      </c>
      <c r="C158" s="239"/>
      <c r="D158" s="239"/>
      <c r="E158" s="239" t="s">
        <v>3290</v>
      </c>
      <c r="F158" s="240"/>
      <c r="G158" s="239" t="s">
        <v>3288</v>
      </c>
      <c r="H158" s="240" t="s">
        <v>18</v>
      </c>
      <c r="I158" s="239"/>
      <c r="J158" s="239" t="s">
        <v>3291</v>
      </c>
      <c r="K158" s="239" t="s">
        <v>3291</v>
      </c>
      <c r="L158" s="239" t="s">
        <v>3288</v>
      </c>
      <c r="M158" s="239" t="s">
        <v>2147</v>
      </c>
      <c r="N158" s="239" t="s">
        <v>785</v>
      </c>
      <c r="O158" s="239" t="s">
        <v>785</v>
      </c>
      <c r="P158" s="239" t="s">
        <v>785</v>
      </c>
      <c r="Q158" s="239" t="s">
        <v>785</v>
      </c>
      <c r="R158" s="239"/>
      <c r="S158" s="239" t="s">
        <v>785</v>
      </c>
      <c r="T158" s="239" t="s">
        <v>785</v>
      </c>
      <c r="U158" s="239"/>
      <c r="V158" s="239" t="s">
        <v>785</v>
      </c>
      <c r="W158" s="239" t="s">
        <v>785</v>
      </c>
      <c r="X158" s="241">
        <v>1</v>
      </c>
      <c r="Y158" s="58" t="s">
        <v>6893</v>
      </c>
      <c r="Z158" s="58" t="s">
        <v>7189</v>
      </c>
      <c r="AA158" s="59">
        <v>0</v>
      </c>
      <c r="AB158" s="59">
        <v>8826.09</v>
      </c>
      <c r="AC158" s="59">
        <v>0</v>
      </c>
      <c r="AD158" s="59">
        <v>8826.09</v>
      </c>
      <c r="AE158" s="59"/>
      <c r="AF158" s="59"/>
    </row>
    <row r="159" spans="1:32">
      <c r="A159" s="239"/>
      <c r="B159" s="244" t="s">
        <v>3292</v>
      </c>
      <c r="C159" s="244"/>
      <c r="D159" s="239" t="s">
        <v>3293</v>
      </c>
      <c r="E159" s="239" t="s">
        <v>3293</v>
      </c>
      <c r="F159" s="240" t="s">
        <v>2039</v>
      </c>
      <c r="G159" s="239" t="s">
        <v>3288</v>
      </c>
      <c r="H159" s="240" t="s">
        <v>440</v>
      </c>
      <c r="I159" s="244"/>
      <c r="J159" s="239" t="s">
        <v>3294</v>
      </c>
      <c r="K159" s="239" t="s">
        <v>3294</v>
      </c>
      <c r="L159" s="239" t="s">
        <v>3288</v>
      </c>
      <c r="M159" s="239" t="s">
        <v>2147</v>
      </c>
      <c r="N159" s="239" t="s">
        <v>785</v>
      </c>
      <c r="O159" s="239" t="s">
        <v>785</v>
      </c>
      <c r="P159" s="239" t="s">
        <v>785</v>
      </c>
      <c r="Q159" s="239" t="s">
        <v>785</v>
      </c>
      <c r="R159" s="239"/>
      <c r="S159" s="239" t="s">
        <v>785</v>
      </c>
      <c r="T159" s="239" t="s">
        <v>785</v>
      </c>
      <c r="U159" s="239"/>
      <c r="V159" s="239" t="s">
        <v>785</v>
      </c>
      <c r="W159" s="239" t="s">
        <v>785</v>
      </c>
      <c r="X159" s="241">
        <v>1</v>
      </c>
      <c r="Y159" s="58" t="s">
        <v>6893</v>
      </c>
      <c r="Z159" s="58" t="s">
        <v>7189</v>
      </c>
      <c r="AA159" s="59">
        <v>0</v>
      </c>
      <c r="AB159" s="59">
        <v>0</v>
      </c>
      <c r="AC159" s="59">
        <v>0</v>
      </c>
      <c r="AD159" s="59">
        <v>0</v>
      </c>
      <c r="AE159" s="59"/>
      <c r="AF159" s="59"/>
    </row>
    <row r="160" spans="1:32">
      <c r="A160" s="257" t="s">
        <v>3295</v>
      </c>
      <c r="B160" s="244" t="s">
        <v>2492</v>
      </c>
      <c r="C160" s="244" t="s">
        <v>3296</v>
      </c>
      <c r="D160" s="239" t="s">
        <v>3297</v>
      </c>
      <c r="E160" s="239" t="s">
        <v>3297</v>
      </c>
      <c r="F160" s="240" t="s">
        <v>2039</v>
      </c>
      <c r="G160" s="239" t="s">
        <v>27</v>
      </c>
      <c r="H160" s="240" t="s">
        <v>440</v>
      </c>
      <c r="I160" s="244" t="s">
        <v>27</v>
      </c>
      <c r="J160" s="239" t="s">
        <v>3298</v>
      </c>
      <c r="K160" s="239" t="s">
        <v>3298</v>
      </c>
      <c r="L160" s="239" t="s">
        <v>5</v>
      </c>
      <c r="M160" s="239" t="s">
        <v>269</v>
      </c>
      <c r="N160" s="239" t="s">
        <v>27</v>
      </c>
      <c r="O160" s="239" t="s">
        <v>269</v>
      </c>
      <c r="P160" s="239" t="s">
        <v>27</v>
      </c>
      <c r="Q160" s="239" t="s">
        <v>269</v>
      </c>
      <c r="R160" s="239"/>
      <c r="S160" s="239" t="s">
        <v>27</v>
      </c>
      <c r="T160" s="239" t="s">
        <v>269</v>
      </c>
      <c r="U160" s="239"/>
      <c r="V160" s="239" t="s">
        <v>27</v>
      </c>
      <c r="W160" s="239" t="s">
        <v>269</v>
      </c>
      <c r="X160" s="241">
        <v>1</v>
      </c>
      <c r="Y160" s="58" t="s">
        <v>6462</v>
      </c>
      <c r="Z160" s="58" t="s">
        <v>608</v>
      </c>
      <c r="AA160" s="59">
        <v>-1330367.2700000003</v>
      </c>
      <c r="AB160" s="59">
        <v>-976489.01</v>
      </c>
      <c r="AC160" s="59">
        <v>-742288.04000000015</v>
      </c>
      <c r="AD160" s="59">
        <v>-3049144.3200000003</v>
      </c>
      <c r="AE160" s="59"/>
      <c r="AF160" s="59"/>
    </row>
    <row r="161" spans="1:32">
      <c r="A161" s="239" t="s">
        <v>3299</v>
      </c>
      <c r="B161" s="244" t="s">
        <v>2555</v>
      </c>
      <c r="C161" s="244" t="s">
        <v>3300</v>
      </c>
      <c r="D161" s="239" t="s">
        <v>3301</v>
      </c>
      <c r="E161" s="239" t="s">
        <v>3301</v>
      </c>
      <c r="F161" s="240" t="s">
        <v>2039</v>
      </c>
      <c r="G161" s="239" t="s">
        <v>27</v>
      </c>
      <c r="H161" s="252" t="s">
        <v>2118</v>
      </c>
      <c r="I161" s="244" t="s">
        <v>2277</v>
      </c>
      <c r="J161" s="239" t="s">
        <v>3302</v>
      </c>
      <c r="K161" s="239" t="s">
        <v>3302</v>
      </c>
      <c r="L161" s="239" t="s">
        <v>6</v>
      </c>
      <c r="M161" s="239" t="s">
        <v>2147</v>
      </c>
      <c r="N161" s="239" t="s">
        <v>27</v>
      </c>
      <c r="O161" s="239" t="s">
        <v>269</v>
      </c>
      <c r="P161" s="239" t="s">
        <v>27</v>
      </c>
      <c r="Q161" s="239" t="s">
        <v>44</v>
      </c>
      <c r="R161" s="239"/>
      <c r="S161" s="239" t="s">
        <v>27</v>
      </c>
      <c r="T161" s="239" t="s">
        <v>44</v>
      </c>
      <c r="U161" s="239"/>
      <c r="V161" s="239" t="s">
        <v>27</v>
      </c>
      <c r="W161" s="239" t="s">
        <v>44</v>
      </c>
      <c r="X161" s="241">
        <v>1</v>
      </c>
      <c r="Y161" s="58" t="s">
        <v>6570</v>
      </c>
      <c r="Z161" s="58" t="s">
        <v>612</v>
      </c>
      <c r="AA161" s="59">
        <v>-30293.67</v>
      </c>
      <c r="AB161" s="59">
        <v>-114145.23</v>
      </c>
      <c r="AC161" s="59">
        <v>0</v>
      </c>
      <c r="AD161" s="59">
        <v>-144438.9</v>
      </c>
      <c r="AE161" s="59"/>
      <c r="AF161" s="59"/>
    </row>
    <row r="162" spans="1:32">
      <c r="A162" s="257" t="s">
        <v>2056</v>
      </c>
      <c r="B162" s="244" t="s">
        <v>2496</v>
      </c>
      <c r="C162" s="244"/>
      <c r="D162" s="239" t="s">
        <v>3303</v>
      </c>
      <c r="E162" s="239" t="s">
        <v>3304</v>
      </c>
      <c r="F162" s="240" t="s">
        <v>2039</v>
      </c>
      <c r="G162" s="239" t="s">
        <v>2060</v>
      </c>
      <c r="H162" s="240" t="s">
        <v>440</v>
      </c>
      <c r="I162" s="244" t="s">
        <v>3305</v>
      </c>
      <c r="J162" s="239" t="s">
        <v>3306</v>
      </c>
      <c r="K162" s="239" t="s">
        <v>3306</v>
      </c>
      <c r="L162" s="239" t="s">
        <v>280</v>
      </c>
      <c r="M162" s="239" t="s">
        <v>269</v>
      </c>
      <c r="N162" s="239" t="s">
        <v>785</v>
      </c>
      <c r="O162" s="239" t="s">
        <v>785</v>
      </c>
      <c r="P162" s="239" t="s">
        <v>2016</v>
      </c>
      <c r="Q162" s="239" t="s">
        <v>269</v>
      </c>
      <c r="R162" s="239"/>
      <c r="S162" s="239" t="s">
        <v>2016</v>
      </c>
      <c r="T162" s="239" t="s">
        <v>269</v>
      </c>
      <c r="U162" s="239"/>
      <c r="V162" s="239" t="s">
        <v>2016</v>
      </c>
      <c r="W162" s="239" t="s">
        <v>269</v>
      </c>
      <c r="X162" s="241">
        <v>1</v>
      </c>
      <c r="Y162" s="58" t="s">
        <v>5989</v>
      </c>
      <c r="Z162" s="58" t="s">
        <v>526</v>
      </c>
      <c r="AA162" s="59">
        <v>-18874196.289999999</v>
      </c>
      <c r="AB162" s="59">
        <v>-18576228.449999999</v>
      </c>
      <c r="AC162" s="59">
        <v>-28168511.629999995</v>
      </c>
      <c r="AD162" s="59">
        <v>-65618936.36999999</v>
      </c>
      <c r="AE162" s="59"/>
      <c r="AF162" s="59"/>
    </row>
    <row r="163" spans="1:32">
      <c r="A163" s="239"/>
      <c r="B163" s="244" t="s">
        <v>2589</v>
      </c>
      <c r="C163" s="239"/>
      <c r="D163" s="239"/>
      <c r="E163" s="239" t="s">
        <v>3307</v>
      </c>
      <c r="F163" s="240" t="s">
        <v>2039</v>
      </c>
      <c r="G163" s="239" t="s">
        <v>2060</v>
      </c>
      <c r="H163" s="240" t="s">
        <v>440</v>
      </c>
      <c r="I163" s="239"/>
      <c r="J163" s="239" t="s">
        <v>3308</v>
      </c>
      <c r="K163" s="239" t="s">
        <v>3308</v>
      </c>
      <c r="L163" s="239" t="s">
        <v>280</v>
      </c>
      <c r="M163" s="239" t="s">
        <v>341</v>
      </c>
      <c r="N163" s="239" t="s">
        <v>785</v>
      </c>
      <c r="O163" s="239" t="s">
        <v>785</v>
      </c>
      <c r="P163" s="239" t="s">
        <v>785</v>
      </c>
      <c r="Q163" s="239" t="s">
        <v>785</v>
      </c>
      <c r="R163" s="239"/>
      <c r="S163" s="239" t="s">
        <v>2016</v>
      </c>
      <c r="T163" s="245" t="s">
        <v>341</v>
      </c>
      <c r="U163" s="245"/>
      <c r="V163" s="239" t="s">
        <v>2016</v>
      </c>
      <c r="W163" s="245" t="s">
        <v>341</v>
      </c>
      <c r="X163" s="246">
        <v>1</v>
      </c>
      <c r="Y163" s="58" t="s">
        <v>6586</v>
      </c>
      <c r="Z163" s="58" t="s">
        <v>530</v>
      </c>
      <c r="AA163" s="59">
        <v>-1734</v>
      </c>
      <c r="AB163" s="59">
        <v>-5433.2</v>
      </c>
      <c r="AC163" s="59">
        <v>-12369.2</v>
      </c>
      <c r="AD163" s="59">
        <v>-19536.400000000001</v>
      </c>
      <c r="AE163" s="59"/>
      <c r="AF163" s="59"/>
    </row>
    <row r="164" spans="1:32">
      <c r="A164" s="239"/>
      <c r="B164" s="244" t="s">
        <v>3309</v>
      </c>
      <c r="C164" s="239"/>
      <c r="D164" s="239"/>
      <c r="E164" s="239" t="s">
        <v>3310</v>
      </c>
      <c r="F164" s="240" t="s">
        <v>2039</v>
      </c>
      <c r="G164" s="239" t="s">
        <v>2060</v>
      </c>
      <c r="H164" s="240" t="s">
        <v>440</v>
      </c>
      <c r="I164" s="239"/>
      <c r="J164" s="239" t="s">
        <v>3311</v>
      </c>
      <c r="K164" s="239" t="s">
        <v>3311</v>
      </c>
      <c r="L164" s="239" t="s">
        <v>280</v>
      </c>
      <c r="M164" s="239" t="s">
        <v>2655</v>
      </c>
      <c r="N164" s="239" t="s">
        <v>785</v>
      </c>
      <c r="O164" s="239" t="s">
        <v>785</v>
      </c>
      <c r="P164" s="239" t="s">
        <v>785</v>
      </c>
      <c r="Q164" s="239" t="s">
        <v>785</v>
      </c>
      <c r="R164" s="239"/>
      <c r="S164" s="239" t="s">
        <v>2016</v>
      </c>
      <c r="T164" s="245" t="s">
        <v>2655</v>
      </c>
      <c r="U164" s="245"/>
      <c r="V164" s="239" t="s">
        <v>2016</v>
      </c>
      <c r="W164" s="245" t="s">
        <v>404</v>
      </c>
      <c r="X164" s="246">
        <v>1</v>
      </c>
      <c r="Y164" s="58" t="s">
        <v>6894</v>
      </c>
      <c r="Z164" s="58" t="s">
        <v>531</v>
      </c>
      <c r="AA164" s="59">
        <v>0</v>
      </c>
      <c r="AB164" s="59">
        <v>0</v>
      </c>
      <c r="AC164" s="59">
        <v>0</v>
      </c>
      <c r="AD164" s="59">
        <v>0</v>
      </c>
      <c r="AE164" s="59"/>
      <c r="AF164" s="59"/>
    </row>
    <row r="165" spans="1:32">
      <c r="A165" s="239"/>
      <c r="B165" s="244" t="s">
        <v>3312</v>
      </c>
      <c r="C165" s="239"/>
      <c r="D165" s="239"/>
      <c r="E165" s="239" t="s">
        <v>3313</v>
      </c>
      <c r="F165" s="240" t="s">
        <v>2039</v>
      </c>
      <c r="G165" s="239" t="s">
        <v>2060</v>
      </c>
      <c r="H165" s="240" t="s">
        <v>440</v>
      </c>
      <c r="I165" s="239"/>
      <c r="J165" s="247" t="s">
        <v>3314</v>
      </c>
      <c r="K165" s="247" t="s">
        <v>3314</v>
      </c>
      <c r="L165" s="239" t="s">
        <v>280</v>
      </c>
      <c r="M165" s="239" t="s">
        <v>2080</v>
      </c>
      <c r="N165" s="239" t="s">
        <v>785</v>
      </c>
      <c r="O165" s="239" t="s">
        <v>785</v>
      </c>
      <c r="P165" s="239" t="s">
        <v>785</v>
      </c>
      <c r="Q165" s="239" t="s">
        <v>785</v>
      </c>
      <c r="R165" s="239"/>
      <c r="S165" s="239" t="s">
        <v>2016</v>
      </c>
      <c r="T165" s="245" t="s">
        <v>405</v>
      </c>
      <c r="U165" s="245"/>
      <c r="V165" s="239" t="s">
        <v>2016</v>
      </c>
      <c r="W165" s="245" t="s">
        <v>1074</v>
      </c>
      <c r="X165" s="246">
        <v>1</v>
      </c>
      <c r="Y165" s="58" t="s">
        <v>6393</v>
      </c>
      <c r="Z165" s="58" t="s">
        <v>532</v>
      </c>
      <c r="AA165" s="59">
        <v>0</v>
      </c>
      <c r="AB165" s="59">
        <v>0</v>
      </c>
      <c r="AC165" s="59">
        <v>0</v>
      </c>
      <c r="AD165" s="59">
        <v>0</v>
      </c>
      <c r="AE165" s="59"/>
      <c r="AF165" s="59"/>
    </row>
    <row r="166" spans="1:32">
      <c r="A166" s="239"/>
      <c r="B166" s="244" t="s">
        <v>2565</v>
      </c>
      <c r="C166" s="239"/>
      <c r="D166" s="239"/>
      <c r="E166" s="239" t="s">
        <v>3315</v>
      </c>
      <c r="F166" s="240" t="s">
        <v>2039</v>
      </c>
      <c r="G166" s="239" t="s">
        <v>2060</v>
      </c>
      <c r="H166" s="240" t="s">
        <v>440</v>
      </c>
      <c r="I166" s="239"/>
      <c r="J166" s="247" t="s">
        <v>3316</v>
      </c>
      <c r="K166" s="247" t="s">
        <v>3316</v>
      </c>
      <c r="L166" s="239" t="s">
        <v>280</v>
      </c>
      <c r="M166" s="239" t="s">
        <v>2043</v>
      </c>
      <c r="N166" s="239" t="s">
        <v>785</v>
      </c>
      <c r="O166" s="239" t="s">
        <v>785</v>
      </c>
      <c r="P166" s="239" t="s">
        <v>785</v>
      </c>
      <c r="Q166" s="239" t="s">
        <v>785</v>
      </c>
      <c r="R166" s="239"/>
      <c r="S166" s="239" t="s">
        <v>2016</v>
      </c>
      <c r="T166" s="245" t="s">
        <v>2043</v>
      </c>
      <c r="U166" s="245"/>
      <c r="V166" s="239" t="s">
        <v>2016</v>
      </c>
      <c r="W166" s="245" t="s">
        <v>1074</v>
      </c>
      <c r="X166" s="246">
        <v>1</v>
      </c>
      <c r="Y166" s="58" t="s">
        <v>6393</v>
      </c>
      <c r="Z166" s="58" t="s">
        <v>532</v>
      </c>
      <c r="AA166" s="59">
        <v>-338096.39999999997</v>
      </c>
      <c r="AB166" s="59">
        <v>-90835.199999999997</v>
      </c>
      <c r="AC166" s="59">
        <v>-11952</v>
      </c>
      <c r="AD166" s="59">
        <v>-440883.6</v>
      </c>
      <c r="AE166" s="59"/>
      <c r="AF166" s="59"/>
    </row>
    <row r="167" spans="1:32">
      <c r="A167" s="239"/>
      <c r="B167" s="244" t="s">
        <v>3317</v>
      </c>
      <c r="C167" s="239"/>
      <c r="D167" s="239"/>
      <c r="E167" s="239" t="s">
        <v>3318</v>
      </c>
      <c r="F167" s="240" t="s">
        <v>2039</v>
      </c>
      <c r="G167" s="239" t="s">
        <v>2060</v>
      </c>
      <c r="H167" s="240" t="s">
        <v>440</v>
      </c>
      <c r="I167" s="239"/>
      <c r="J167" s="239" t="s">
        <v>3319</v>
      </c>
      <c r="K167" s="239" t="s">
        <v>3319</v>
      </c>
      <c r="L167" s="239" t="s">
        <v>280</v>
      </c>
      <c r="M167" s="239" t="s">
        <v>406</v>
      </c>
      <c r="N167" s="239" t="s">
        <v>785</v>
      </c>
      <c r="O167" s="239" t="s">
        <v>785</v>
      </c>
      <c r="P167" s="239" t="s">
        <v>785</v>
      </c>
      <c r="Q167" s="239" t="s">
        <v>785</v>
      </c>
      <c r="R167" s="239"/>
      <c r="S167" s="239" t="s">
        <v>2016</v>
      </c>
      <c r="T167" s="245" t="s">
        <v>406</v>
      </c>
      <c r="U167" s="245"/>
      <c r="V167" s="239" t="s">
        <v>2016</v>
      </c>
      <c r="W167" s="245" t="s">
        <v>1074</v>
      </c>
      <c r="X167" s="246">
        <v>1</v>
      </c>
      <c r="Y167" s="58" t="s">
        <v>6393</v>
      </c>
      <c r="Z167" s="58" t="s">
        <v>532</v>
      </c>
      <c r="AA167" s="59">
        <v>0</v>
      </c>
      <c r="AB167" s="59">
        <v>0</v>
      </c>
      <c r="AC167" s="59">
        <v>0</v>
      </c>
      <c r="AD167" s="59">
        <v>0</v>
      </c>
      <c r="AE167" s="59"/>
      <c r="AF167" s="59"/>
    </row>
    <row r="168" spans="1:32">
      <c r="A168" s="239"/>
      <c r="B168" s="244" t="s">
        <v>2576</v>
      </c>
      <c r="C168" s="239"/>
      <c r="D168" s="239"/>
      <c r="E168" s="239" t="s">
        <v>3320</v>
      </c>
      <c r="F168" s="240" t="s">
        <v>2039</v>
      </c>
      <c r="G168" s="239" t="s">
        <v>2060</v>
      </c>
      <c r="H168" s="240" t="s">
        <v>440</v>
      </c>
      <c r="I168" s="239"/>
      <c r="J168" s="239" t="s">
        <v>3321</v>
      </c>
      <c r="K168" s="239" t="s">
        <v>3321</v>
      </c>
      <c r="L168" s="239" t="s">
        <v>280</v>
      </c>
      <c r="M168" s="239" t="s">
        <v>407</v>
      </c>
      <c r="N168" s="239" t="s">
        <v>785</v>
      </c>
      <c r="O168" s="239" t="s">
        <v>785</v>
      </c>
      <c r="P168" s="239" t="s">
        <v>785</v>
      </c>
      <c r="Q168" s="239" t="s">
        <v>785</v>
      </c>
      <c r="R168" s="239"/>
      <c r="S168" s="239" t="s">
        <v>2016</v>
      </c>
      <c r="T168" s="245" t="s">
        <v>407</v>
      </c>
      <c r="U168" s="245"/>
      <c r="V168" s="239" t="s">
        <v>2016</v>
      </c>
      <c r="W168" s="245" t="s">
        <v>407</v>
      </c>
      <c r="X168" s="246">
        <v>1</v>
      </c>
      <c r="Y168" s="58" t="s">
        <v>6415</v>
      </c>
      <c r="Z168" s="58" t="s">
        <v>535</v>
      </c>
      <c r="AA168" s="59">
        <v>-519.6</v>
      </c>
      <c r="AB168" s="59">
        <v>-25893.399999999998</v>
      </c>
      <c r="AC168" s="59">
        <v>-191126.19999999998</v>
      </c>
      <c r="AD168" s="59">
        <v>-217539.19999999998</v>
      </c>
      <c r="AE168" s="59"/>
      <c r="AF168" s="59"/>
    </row>
    <row r="169" spans="1:32">
      <c r="A169" s="239"/>
      <c r="B169" s="244" t="s">
        <v>2577</v>
      </c>
      <c r="C169" s="239"/>
      <c r="D169" s="239"/>
      <c r="E169" s="239" t="s">
        <v>3322</v>
      </c>
      <c r="F169" s="240" t="s">
        <v>2039</v>
      </c>
      <c r="G169" s="239" t="s">
        <v>2060</v>
      </c>
      <c r="H169" s="240" t="s">
        <v>440</v>
      </c>
      <c r="I169" s="239"/>
      <c r="J169" s="239" t="s">
        <v>3323</v>
      </c>
      <c r="K169" s="239" t="s">
        <v>3323</v>
      </c>
      <c r="L169" s="239" t="s">
        <v>280</v>
      </c>
      <c r="M169" s="239" t="s">
        <v>408</v>
      </c>
      <c r="N169" s="239" t="s">
        <v>785</v>
      </c>
      <c r="O169" s="239" t="s">
        <v>785</v>
      </c>
      <c r="P169" s="239" t="s">
        <v>785</v>
      </c>
      <c r="Q169" s="239" t="s">
        <v>785</v>
      </c>
      <c r="R169" s="239"/>
      <c r="S169" s="239" t="s">
        <v>2016</v>
      </c>
      <c r="T169" s="245" t="s">
        <v>408</v>
      </c>
      <c r="U169" s="245"/>
      <c r="V169" s="239" t="s">
        <v>2016</v>
      </c>
      <c r="W169" s="245" t="s">
        <v>408</v>
      </c>
      <c r="X169" s="246">
        <v>1</v>
      </c>
      <c r="Y169" s="58" t="s">
        <v>6359</v>
      </c>
      <c r="Z169" s="58" t="s">
        <v>536</v>
      </c>
      <c r="AA169" s="59">
        <v>-473</v>
      </c>
      <c r="AB169" s="59">
        <v>-20811.999999999996</v>
      </c>
      <c r="AC169" s="59">
        <v>-144832.6</v>
      </c>
      <c r="AD169" s="59">
        <v>-166117.6</v>
      </c>
      <c r="AE169" s="59"/>
      <c r="AF169" s="59"/>
    </row>
    <row r="170" spans="1:32">
      <c r="A170" s="239"/>
      <c r="B170" s="244" t="s">
        <v>3324</v>
      </c>
      <c r="C170" s="239"/>
      <c r="D170" s="239"/>
      <c r="E170" s="239" t="s">
        <v>3325</v>
      </c>
      <c r="F170" s="240" t="s">
        <v>2039</v>
      </c>
      <c r="G170" s="239" t="s">
        <v>2060</v>
      </c>
      <c r="H170" s="240" t="s">
        <v>440</v>
      </c>
      <c r="I170" s="239"/>
      <c r="J170" s="239" t="s">
        <v>3326</v>
      </c>
      <c r="K170" s="239" t="s">
        <v>3326</v>
      </c>
      <c r="L170" s="239" t="s">
        <v>280</v>
      </c>
      <c r="M170" s="239" t="s">
        <v>2044</v>
      </c>
      <c r="N170" s="239" t="s">
        <v>785</v>
      </c>
      <c r="O170" s="239" t="s">
        <v>785</v>
      </c>
      <c r="P170" s="239" t="s">
        <v>785</v>
      </c>
      <c r="Q170" s="239" t="s">
        <v>785</v>
      </c>
      <c r="R170" s="239"/>
      <c r="S170" s="239" t="s">
        <v>2016</v>
      </c>
      <c r="T170" s="245" t="s">
        <v>2044</v>
      </c>
      <c r="U170" s="245"/>
      <c r="V170" s="239" t="s">
        <v>2016</v>
      </c>
      <c r="W170" s="245" t="s">
        <v>409</v>
      </c>
      <c r="X170" s="246">
        <v>1</v>
      </c>
      <c r="Y170" s="58" t="s">
        <v>6828</v>
      </c>
      <c r="Z170" s="58" t="s">
        <v>537</v>
      </c>
      <c r="AA170" s="59">
        <v>0</v>
      </c>
      <c r="AB170" s="59">
        <v>0</v>
      </c>
      <c r="AC170" s="59">
        <v>0</v>
      </c>
      <c r="AD170" s="59">
        <v>0</v>
      </c>
      <c r="AE170" s="59"/>
      <c r="AF170" s="59"/>
    </row>
    <row r="171" spans="1:32">
      <c r="A171" s="239"/>
      <c r="B171" s="244" t="s">
        <v>3327</v>
      </c>
      <c r="C171" s="239"/>
      <c r="D171" s="239"/>
      <c r="E171" s="239" t="s">
        <v>3328</v>
      </c>
      <c r="F171" s="240" t="s">
        <v>2039</v>
      </c>
      <c r="G171" s="239" t="s">
        <v>2060</v>
      </c>
      <c r="H171" s="240" t="s">
        <v>440</v>
      </c>
      <c r="I171" s="239"/>
      <c r="J171" s="239" t="s">
        <v>3329</v>
      </c>
      <c r="K171" s="239" t="s">
        <v>3329</v>
      </c>
      <c r="L171" s="239" t="s">
        <v>280</v>
      </c>
      <c r="M171" s="239" t="s">
        <v>410</v>
      </c>
      <c r="N171" s="239" t="s">
        <v>785</v>
      </c>
      <c r="O171" s="239" t="s">
        <v>785</v>
      </c>
      <c r="P171" s="239" t="s">
        <v>785</v>
      </c>
      <c r="Q171" s="239" t="s">
        <v>785</v>
      </c>
      <c r="R171" s="239"/>
      <c r="S171" s="239" t="s">
        <v>2016</v>
      </c>
      <c r="T171" s="245" t="s">
        <v>410</v>
      </c>
      <c r="U171" s="245"/>
      <c r="V171" s="239" t="s">
        <v>2016</v>
      </c>
      <c r="W171" s="245" t="s">
        <v>410</v>
      </c>
      <c r="X171" s="246">
        <v>1</v>
      </c>
      <c r="Y171" s="58" t="s">
        <v>6321</v>
      </c>
      <c r="Z171" s="58" t="s">
        <v>538</v>
      </c>
      <c r="AA171" s="59">
        <v>0</v>
      </c>
      <c r="AB171" s="59">
        <v>0</v>
      </c>
      <c r="AC171" s="59">
        <v>0</v>
      </c>
      <c r="AD171" s="59">
        <v>0</v>
      </c>
      <c r="AE171" s="59"/>
      <c r="AF171" s="59"/>
    </row>
    <row r="172" spans="1:32">
      <c r="A172" s="239"/>
      <c r="B172" s="244" t="s">
        <v>2537</v>
      </c>
      <c r="C172" s="239"/>
      <c r="D172" s="239"/>
      <c r="E172" s="239" t="s">
        <v>3330</v>
      </c>
      <c r="F172" s="240" t="s">
        <v>2039</v>
      </c>
      <c r="G172" s="239" t="s">
        <v>2060</v>
      </c>
      <c r="H172" s="240" t="s">
        <v>440</v>
      </c>
      <c r="I172" s="239"/>
      <c r="J172" s="239" t="s">
        <v>3331</v>
      </c>
      <c r="K172" s="239" t="s">
        <v>3331</v>
      </c>
      <c r="L172" s="239" t="s">
        <v>280</v>
      </c>
      <c r="M172" s="239" t="s">
        <v>2045</v>
      </c>
      <c r="N172" s="239" t="s">
        <v>785</v>
      </c>
      <c r="O172" s="239" t="s">
        <v>785</v>
      </c>
      <c r="P172" s="239" t="s">
        <v>785</v>
      </c>
      <c r="Q172" s="239" t="s">
        <v>785</v>
      </c>
      <c r="R172" s="239"/>
      <c r="S172" s="239" t="s">
        <v>2016</v>
      </c>
      <c r="T172" s="245" t="s">
        <v>2045</v>
      </c>
      <c r="U172" s="245"/>
      <c r="V172" s="239" t="s">
        <v>2016</v>
      </c>
      <c r="W172" s="245" t="s">
        <v>411</v>
      </c>
      <c r="X172" s="246">
        <v>1</v>
      </c>
      <c r="Y172" s="58" t="s">
        <v>6318</v>
      </c>
      <c r="Z172" s="58" t="s">
        <v>539</v>
      </c>
      <c r="AA172" s="59">
        <v>-32874.300000000003</v>
      </c>
      <c r="AB172" s="59">
        <v>-69151.299999999988</v>
      </c>
      <c r="AC172" s="59">
        <v>-12541.999999999998</v>
      </c>
      <c r="AD172" s="59">
        <v>-114567.59999999999</v>
      </c>
      <c r="AE172" s="59"/>
      <c r="AF172" s="59"/>
    </row>
    <row r="173" spans="1:32">
      <c r="A173" s="239"/>
      <c r="B173" s="244" t="s">
        <v>2588</v>
      </c>
      <c r="C173" s="239"/>
      <c r="D173" s="239"/>
      <c r="E173" s="239" t="s">
        <v>3332</v>
      </c>
      <c r="F173" s="240" t="s">
        <v>2039</v>
      </c>
      <c r="G173" s="239" t="s">
        <v>2060</v>
      </c>
      <c r="H173" s="240" t="s">
        <v>440</v>
      </c>
      <c r="I173" s="239"/>
      <c r="J173" s="239" t="s">
        <v>3333</v>
      </c>
      <c r="K173" s="239" t="s">
        <v>3333</v>
      </c>
      <c r="L173" s="239" t="s">
        <v>280</v>
      </c>
      <c r="M173" s="239" t="s">
        <v>353</v>
      </c>
      <c r="N173" s="239" t="s">
        <v>785</v>
      </c>
      <c r="O173" s="239" t="s">
        <v>785</v>
      </c>
      <c r="P173" s="239" t="s">
        <v>785</v>
      </c>
      <c r="Q173" s="239" t="s">
        <v>785</v>
      </c>
      <c r="R173" s="239"/>
      <c r="S173" s="239" t="s">
        <v>2016</v>
      </c>
      <c r="T173" s="248" t="s">
        <v>353</v>
      </c>
      <c r="U173" s="248"/>
      <c r="V173" s="239" t="s">
        <v>2016</v>
      </c>
      <c r="W173" s="248" t="s">
        <v>353</v>
      </c>
      <c r="X173" s="249">
        <v>1</v>
      </c>
      <c r="Y173" s="58" t="s">
        <v>6351</v>
      </c>
      <c r="Z173" s="58" t="s">
        <v>540</v>
      </c>
      <c r="AA173" s="59">
        <v>-2945.2000000000003</v>
      </c>
      <c r="AB173" s="59">
        <v>-140414.39999999999</v>
      </c>
      <c r="AC173" s="59">
        <v>-121787.99999999999</v>
      </c>
      <c r="AD173" s="59">
        <v>-265147.59999999998</v>
      </c>
      <c r="AE173" s="59"/>
      <c r="AF173" s="59"/>
    </row>
    <row r="174" spans="1:32">
      <c r="A174" s="239"/>
      <c r="B174" s="244" t="s">
        <v>2530</v>
      </c>
      <c r="C174" s="239"/>
      <c r="D174" s="239"/>
      <c r="E174" s="239" t="s">
        <v>3334</v>
      </c>
      <c r="F174" s="240" t="s">
        <v>2039</v>
      </c>
      <c r="G174" s="239" t="s">
        <v>2060</v>
      </c>
      <c r="H174" s="240" t="s">
        <v>440</v>
      </c>
      <c r="I174" s="239"/>
      <c r="J174" s="239" t="s">
        <v>3335</v>
      </c>
      <c r="K174" s="239" t="s">
        <v>3335</v>
      </c>
      <c r="L174" s="239" t="s">
        <v>280</v>
      </c>
      <c r="M174" s="239" t="s">
        <v>354</v>
      </c>
      <c r="N174" s="239" t="s">
        <v>785</v>
      </c>
      <c r="O174" s="239" t="s">
        <v>785</v>
      </c>
      <c r="P174" s="239" t="s">
        <v>785</v>
      </c>
      <c r="Q174" s="239" t="s">
        <v>785</v>
      </c>
      <c r="R174" s="239"/>
      <c r="S174" s="239" t="s">
        <v>2016</v>
      </c>
      <c r="T174" s="248" t="s">
        <v>354</v>
      </c>
      <c r="U174" s="248"/>
      <c r="V174" s="239" t="s">
        <v>2016</v>
      </c>
      <c r="W174" s="248" t="s">
        <v>354</v>
      </c>
      <c r="X174" s="249">
        <v>1</v>
      </c>
      <c r="Y174" s="58" t="s">
        <v>5973</v>
      </c>
      <c r="Z174" s="58" t="s">
        <v>541</v>
      </c>
      <c r="AA174" s="59">
        <v>-428017.90000000008</v>
      </c>
      <c r="AB174" s="59">
        <v>-575368.19999999995</v>
      </c>
      <c r="AC174" s="59">
        <v>-1629657.4700000002</v>
      </c>
      <c r="AD174" s="59">
        <v>-2633043.5700000003</v>
      </c>
      <c r="AE174" s="59"/>
      <c r="AF174" s="59"/>
    </row>
    <row r="175" spans="1:32">
      <c r="A175" s="239"/>
      <c r="B175" s="244" t="s">
        <v>2578</v>
      </c>
      <c r="C175" s="239"/>
      <c r="D175" s="239"/>
      <c r="E175" s="239" t="s">
        <v>3336</v>
      </c>
      <c r="F175" s="240" t="s">
        <v>2039</v>
      </c>
      <c r="G175" s="239" t="s">
        <v>2060</v>
      </c>
      <c r="H175" s="240" t="s">
        <v>440</v>
      </c>
      <c r="I175" s="239"/>
      <c r="J175" s="239" t="s">
        <v>3337</v>
      </c>
      <c r="K175" s="239" t="s">
        <v>3337</v>
      </c>
      <c r="L175" s="239" t="s">
        <v>280</v>
      </c>
      <c r="M175" s="239" t="s">
        <v>42</v>
      </c>
      <c r="N175" s="239" t="s">
        <v>785</v>
      </c>
      <c r="O175" s="239" t="s">
        <v>785</v>
      </c>
      <c r="P175" s="239" t="s">
        <v>785</v>
      </c>
      <c r="Q175" s="239" t="s">
        <v>785</v>
      </c>
      <c r="R175" s="239"/>
      <c r="S175" s="239" t="s">
        <v>2016</v>
      </c>
      <c r="T175" s="248" t="s">
        <v>42</v>
      </c>
      <c r="U175" s="248"/>
      <c r="V175" s="239" t="s">
        <v>2016</v>
      </c>
      <c r="W175" s="248" t="s">
        <v>42</v>
      </c>
      <c r="X175" s="249">
        <v>1</v>
      </c>
      <c r="Y175" s="58" t="s">
        <v>6332</v>
      </c>
      <c r="Z175" s="58" t="s">
        <v>542</v>
      </c>
      <c r="AA175" s="59">
        <v>-18771.199999999997</v>
      </c>
      <c r="AB175" s="59">
        <v>-333272.59999999998</v>
      </c>
      <c r="AC175" s="59">
        <v>-809005.2</v>
      </c>
      <c r="AD175" s="59">
        <v>-1161049</v>
      </c>
      <c r="AE175" s="59"/>
      <c r="AF175" s="59"/>
    </row>
    <row r="176" spans="1:32">
      <c r="A176" s="239"/>
      <c r="B176" s="244" t="s">
        <v>2540</v>
      </c>
      <c r="C176" s="239"/>
      <c r="D176" s="239"/>
      <c r="E176" s="239" t="s">
        <v>3338</v>
      </c>
      <c r="F176" s="240" t="s">
        <v>2039</v>
      </c>
      <c r="G176" s="239" t="s">
        <v>2060</v>
      </c>
      <c r="H176" s="240" t="s">
        <v>440</v>
      </c>
      <c r="I176" s="239"/>
      <c r="J176" s="239" t="s">
        <v>3339</v>
      </c>
      <c r="K176" s="239" t="s">
        <v>3339</v>
      </c>
      <c r="L176" s="239" t="s">
        <v>280</v>
      </c>
      <c r="M176" s="239" t="s">
        <v>43</v>
      </c>
      <c r="N176" s="239" t="s">
        <v>785</v>
      </c>
      <c r="O176" s="239" t="s">
        <v>785</v>
      </c>
      <c r="P176" s="239" t="s">
        <v>785</v>
      </c>
      <c r="Q176" s="239" t="s">
        <v>785</v>
      </c>
      <c r="R176" s="239"/>
      <c r="S176" s="239" t="s">
        <v>2016</v>
      </c>
      <c r="T176" s="239" t="s">
        <v>43</v>
      </c>
      <c r="U176" s="239"/>
      <c r="V176" s="239" t="s">
        <v>2016</v>
      </c>
      <c r="W176" s="239" t="s">
        <v>741</v>
      </c>
      <c r="X176" s="241">
        <v>1</v>
      </c>
      <c r="Y176" s="58" t="s">
        <v>6304</v>
      </c>
      <c r="Z176" s="58" t="s">
        <v>552</v>
      </c>
      <c r="AA176" s="59">
        <v>-138943.34</v>
      </c>
      <c r="AB176" s="59">
        <v>-167912.6</v>
      </c>
      <c r="AC176" s="59">
        <v>-257902.23</v>
      </c>
      <c r="AD176" s="59">
        <v>-564758.17000000004</v>
      </c>
      <c r="AE176" s="59"/>
      <c r="AF176" s="59"/>
    </row>
    <row r="177" spans="1:32">
      <c r="A177" s="239"/>
      <c r="B177" s="244" t="s">
        <v>2517</v>
      </c>
      <c r="C177" s="239"/>
      <c r="D177" s="239"/>
      <c r="E177" s="239" t="s">
        <v>3340</v>
      </c>
      <c r="F177" s="240" t="s">
        <v>2039</v>
      </c>
      <c r="G177" s="239" t="s">
        <v>2060</v>
      </c>
      <c r="H177" s="240" t="s">
        <v>440</v>
      </c>
      <c r="I177" s="239"/>
      <c r="J177" s="239" t="s">
        <v>3341</v>
      </c>
      <c r="K177" s="239" t="s">
        <v>3341</v>
      </c>
      <c r="L177" s="239" t="s">
        <v>280</v>
      </c>
      <c r="M177" s="239" t="s">
        <v>412</v>
      </c>
      <c r="N177" s="239" t="s">
        <v>785</v>
      </c>
      <c r="O177" s="239" t="s">
        <v>785</v>
      </c>
      <c r="P177" s="239" t="s">
        <v>785</v>
      </c>
      <c r="Q177" s="239" t="s">
        <v>785</v>
      </c>
      <c r="R177" s="239"/>
      <c r="S177" s="239" t="s">
        <v>2016</v>
      </c>
      <c r="T177" s="248" t="s">
        <v>412</v>
      </c>
      <c r="U177" s="248"/>
      <c r="V177" s="239" t="s">
        <v>2016</v>
      </c>
      <c r="W177" s="248" t="s">
        <v>412</v>
      </c>
      <c r="X177" s="249">
        <v>1</v>
      </c>
      <c r="Y177" s="58" t="s">
        <v>5963</v>
      </c>
      <c r="Z177" s="58" t="s">
        <v>544</v>
      </c>
      <c r="AA177" s="59">
        <v>-249110.79999999996</v>
      </c>
      <c r="AB177" s="59">
        <v>-707397.99</v>
      </c>
      <c r="AC177" s="59">
        <v>-1736652.55</v>
      </c>
      <c r="AD177" s="59">
        <v>-2693161.34</v>
      </c>
      <c r="AE177" s="59"/>
      <c r="AF177" s="59"/>
    </row>
    <row r="178" spans="1:32">
      <c r="A178" s="239"/>
      <c r="B178" s="244" t="s">
        <v>2593</v>
      </c>
      <c r="C178" s="239"/>
      <c r="D178" s="239"/>
      <c r="E178" s="239" t="s">
        <v>3342</v>
      </c>
      <c r="F178" s="240" t="s">
        <v>2039</v>
      </c>
      <c r="G178" s="239" t="s">
        <v>2060</v>
      </c>
      <c r="H178" s="240" t="s">
        <v>440</v>
      </c>
      <c r="I178" s="239"/>
      <c r="J178" s="239" t="s">
        <v>3343</v>
      </c>
      <c r="K178" s="239" t="s">
        <v>3343</v>
      </c>
      <c r="L178" s="239" t="s">
        <v>280</v>
      </c>
      <c r="M178" s="239" t="s">
        <v>413</v>
      </c>
      <c r="N178" s="239" t="s">
        <v>785</v>
      </c>
      <c r="O178" s="239" t="s">
        <v>785</v>
      </c>
      <c r="P178" s="239" t="s">
        <v>785</v>
      </c>
      <c r="Q178" s="239" t="s">
        <v>785</v>
      </c>
      <c r="R178" s="239"/>
      <c r="S178" s="239" t="s">
        <v>2016</v>
      </c>
      <c r="T178" s="248" t="s">
        <v>413</v>
      </c>
      <c r="U178" s="248"/>
      <c r="V178" s="239" t="s">
        <v>2016</v>
      </c>
      <c r="W178" s="248" t="s">
        <v>413</v>
      </c>
      <c r="X178" s="249">
        <v>1</v>
      </c>
      <c r="Y178" s="58" t="s">
        <v>6325</v>
      </c>
      <c r="Z178" s="58" t="s">
        <v>545</v>
      </c>
      <c r="AA178" s="59">
        <v>-385.2</v>
      </c>
      <c r="AB178" s="59">
        <v>-109052.8</v>
      </c>
      <c r="AC178" s="59">
        <v>-180915.60000000003</v>
      </c>
      <c r="AD178" s="59">
        <v>-290353.60000000003</v>
      </c>
      <c r="AE178" s="59"/>
      <c r="AF178" s="59"/>
    </row>
    <row r="179" spans="1:32">
      <c r="A179" s="239"/>
      <c r="B179" s="244" t="s">
        <v>2545</v>
      </c>
      <c r="C179" s="239"/>
      <c r="D179" s="239"/>
      <c r="E179" s="239" t="s">
        <v>3344</v>
      </c>
      <c r="F179" s="240" t="s">
        <v>2039</v>
      </c>
      <c r="G179" s="239" t="s">
        <v>2060</v>
      </c>
      <c r="H179" s="240" t="s">
        <v>440</v>
      </c>
      <c r="I179" s="239"/>
      <c r="J179" s="239" t="s">
        <v>3345</v>
      </c>
      <c r="K179" s="239" t="s">
        <v>3345</v>
      </c>
      <c r="L179" s="239" t="s">
        <v>280</v>
      </c>
      <c r="M179" s="239" t="s">
        <v>414</v>
      </c>
      <c r="N179" s="239" t="s">
        <v>785</v>
      </c>
      <c r="O179" s="239" t="s">
        <v>785</v>
      </c>
      <c r="P179" s="239" t="s">
        <v>785</v>
      </c>
      <c r="Q179" s="239" t="s">
        <v>785</v>
      </c>
      <c r="R179" s="239"/>
      <c r="S179" s="239" t="s">
        <v>2016</v>
      </c>
      <c r="T179" s="250" t="s">
        <v>414</v>
      </c>
      <c r="U179" s="250"/>
      <c r="V179" s="239" t="s">
        <v>2016</v>
      </c>
      <c r="W179" s="250" t="s">
        <v>414</v>
      </c>
      <c r="X179" s="251">
        <v>1</v>
      </c>
      <c r="Y179" s="58" t="s">
        <v>6895</v>
      </c>
      <c r="Z179" s="58" t="s">
        <v>546</v>
      </c>
      <c r="AA179" s="59">
        <v>-2064</v>
      </c>
      <c r="AB179" s="59">
        <v>-745</v>
      </c>
      <c r="AC179" s="59">
        <v>-460</v>
      </c>
      <c r="AD179" s="59">
        <v>-3269</v>
      </c>
      <c r="AE179" s="59"/>
      <c r="AF179" s="59"/>
    </row>
    <row r="180" spans="1:32">
      <c r="A180" s="239"/>
      <c r="B180" s="244" t="s">
        <v>3346</v>
      </c>
      <c r="C180" s="239"/>
      <c r="D180" s="239"/>
      <c r="E180" s="239" t="s">
        <v>3347</v>
      </c>
      <c r="F180" s="240" t="s">
        <v>2039</v>
      </c>
      <c r="G180" s="239" t="s">
        <v>2060</v>
      </c>
      <c r="H180" s="240" t="s">
        <v>440</v>
      </c>
      <c r="I180" s="239"/>
      <c r="J180" s="239" t="s">
        <v>3348</v>
      </c>
      <c r="K180" s="239" t="s">
        <v>3348</v>
      </c>
      <c r="L180" s="239" t="s">
        <v>280</v>
      </c>
      <c r="M180" s="239" t="s">
        <v>415</v>
      </c>
      <c r="N180" s="239" t="s">
        <v>785</v>
      </c>
      <c r="O180" s="239" t="s">
        <v>785</v>
      </c>
      <c r="P180" s="239" t="s">
        <v>785</v>
      </c>
      <c r="Q180" s="239" t="s">
        <v>785</v>
      </c>
      <c r="R180" s="239"/>
      <c r="S180" s="239" t="s">
        <v>2016</v>
      </c>
      <c r="T180" s="250" t="s">
        <v>415</v>
      </c>
      <c r="U180" s="250"/>
      <c r="V180" s="239" t="s">
        <v>2016</v>
      </c>
      <c r="W180" s="250" t="s">
        <v>415</v>
      </c>
      <c r="X180" s="251">
        <v>1</v>
      </c>
      <c r="Y180" s="58" t="s">
        <v>6737</v>
      </c>
      <c r="Z180" s="58" t="s">
        <v>547</v>
      </c>
      <c r="AA180" s="59">
        <v>0</v>
      </c>
      <c r="AB180" s="59">
        <v>0</v>
      </c>
      <c r="AC180" s="59">
        <v>0</v>
      </c>
      <c r="AD180" s="59">
        <v>0</v>
      </c>
      <c r="AE180" s="59"/>
      <c r="AF180" s="59"/>
    </row>
    <row r="181" spans="1:32">
      <c r="A181" s="239"/>
      <c r="B181" s="244" t="s">
        <v>2573</v>
      </c>
      <c r="C181" s="239"/>
      <c r="D181" s="239"/>
      <c r="E181" s="239" t="s">
        <v>3349</v>
      </c>
      <c r="F181" s="240" t="s">
        <v>2039</v>
      </c>
      <c r="G181" s="239" t="s">
        <v>2060</v>
      </c>
      <c r="H181" s="240" t="s">
        <v>440</v>
      </c>
      <c r="I181" s="239"/>
      <c r="J181" s="239" t="s">
        <v>3350</v>
      </c>
      <c r="K181" s="239" t="s">
        <v>3350</v>
      </c>
      <c r="L181" s="239" t="s">
        <v>280</v>
      </c>
      <c r="M181" s="239" t="s">
        <v>416</v>
      </c>
      <c r="N181" s="239" t="s">
        <v>785</v>
      </c>
      <c r="O181" s="239" t="s">
        <v>785</v>
      </c>
      <c r="P181" s="239" t="s">
        <v>785</v>
      </c>
      <c r="Q181" s="239" t="s">
        <v>785</v>
      </c>
      <c r="R181" s="239"/>
      <c r="S181" s="239" t="s">
        <v>2016</v>
      </c>
      <c r="T181" s="250" t="s">
        <v>416</v>
      </c>
      <c r="U181" s="250"/>
      <c r="V181" s="239" t="s">
        <v>2016</v>
      </c>
      <c r="W181" s="250" t="s">
        <v>416</v>
      </c>
      <c r="X181" s="251">
        <v>1</v>
      </c>
      <c r="Y181" s="58" t="s">
        <v>6389</v>
      </c>
      <c r="Z181" s="58" t="s">
        <v>548</v>
      </c>
      <c r="AA181" s="59">
        <v>-36.4</v>
      </c>
      <c r="AB181" s="59">
        <v>-2983.3999999999996</v>
      </c>
      <c r="AC181" s="59">
        <v>-8580.1</v>
      </c>
      <c r="AD181" s="59">
        <v>-11599.9</v>
      </c>
      <c r="AE181" s="59"/>
      <c r="AF181" s="59"/>
    </row>
    <row r="182" spans="1:32">
      <c r="A182" s="239"/>
      <c r="B182" s="244" t="s">
        <v>2556</v>
      </c>
      <c r="C182" s="239"/>
      <c r="D182" s="239"/>
      <c r="E182" s="239" t="s">
        <v>3351</v>
      </c>
      <c r="F182" s="240" t="s">
        <v>2039</v>
      </c>
      <c r="G182" s="239" t="s">
        <v>2060</v>
      </c>
      <c r="H182" s="240" t="s">
        <v>440</v>
      </c>
      <c r="I182" s="239"/>
      <c r="J182" s="239" t="s">
        <v>3352</v>
      </c>
      <c r="K182" s="239" t="s">
        <v>3352</v>
      </c>
      <c r="L182" s="239" t="s">
        <v>280</v>
      </c>
      <c r="M182" s="239" t="s">
        <v>417</v>
      </c>
      <c r="N182" s="239" t="s">
        <v>785</v>
      </c>
      <c r="O182" s="239" t="s">
        <v>785</v>
      </c>
      <c r="P182" s="239" t="s">
        <v>785</v>
      </c>
      <c r="Q182" s="239" t="s">
        <v>785</v>
      </c>
      <c r="R182" s="239"/>
      <c r="S182" s="239" t="s">
        <v>2016</v>
      </c>
      <c r="T182" s="250" t="s">
        <v>417</v>
      </c>
      <c r="U182" s="250"/>
      <c r="V182" s="239" t="s">
        <v>2016</v>
      </c>
      <c r="W182" s="250" t="s">
        <v>417</v>
      </c>
      <c r="X182" s="251">
        <v>1</v>
      </c>
      <c r="Y182" s="58" t="s">
        <v>6398</v>
      </c>
      <c r="Z182" s="58" t="s">
        <v>549</v>
      </c>
      <c r="AA182" s="59">
        <v>-1364.6499999999999</v>
      </c>
      <c r="AB182" s="59">
        <v>79.199999999999989</v>
      </c>
      <c r="AC182" s="59">
        <v>-2087.1999999999998</v>
      </c>
      <c r="AD182" s="59">
        <v>-3372.6499999999996</v>
      </c>
      <c r="AE182" s="59"/>
      <c r="AF182" s="59"/>
    </row>
    <row r="183" spans="1:32">
      <c r="A183" s="239"/>
      <c r="B183" s="244" t="s">
        <v>2551</v>
      </c>
      <c r="C183" s="239"/>
      <c r="D183" s="239"/>
      <c r="E183" s="239" t="s">
        <v>3353</v>
      </c>
      <c r="F183" s="240" t="s">
        <v>2039</v>
      </c>
      <c r="G183" s="239" t="s">
        <v>2060</v>
      </c>
      <c r="H183" s="240" t="s">
        <v>440</v>
      </c>
      <c r="I183" s="239"/>
      <c r="J183" s="239" t="s">
        <v>3354</v>
      </c>
      <c r="K183" s="239" t="s">
        <v>3354</v>
      </c>
      <c r="L183" s="239" t="s">
        <v>280</v>
      </c>
      <c r="M183" s="239" t="s">
        <v>418</v>
      </c>
      <c r="N183" s="239" t="s">
        <v>785</v>
      </c>
      <c r="O183" s="239" t="s">
        <v>785</v>
      </c>
      <c r="P183" s="239" t="s">
        <v>785</v>
      </c>
      <c r="Q183" s="239" t="s">
        <v>785</v>
      </c>
      <c r="R183" s="239"/>
      <c r="S183" s="239" t="s">
        <v>2016</v>
      </c>
      <c r="T183" s="250" t="s">
        <v>418</v>
      </c>
      <c r="U183" s="250"/>
      <c r="V183" s="239" t="s">
        <v>2016</v>
      </c>
      <c r="W183" s="250" t="s">
        <v>418</v>
      </c>
      <c r="X183" s="251">
        <v>1</v>
      </c>
      <c r="Y183" s="58" t="s">
        <v>6413</v>
      </c>
      <c r="Z183" s="58" t="s">
        <v>550</v>
      </c>
      <c r="AA183" s="59">
        <v>-30102.31</v>
      </c>
      <c r="AB183" s="59">
        <v>-30497.91</v>
      </c>
      <c r="AC183" s="59">
        <v>-23988.85</v>
      </c>
      <c r="AD183" s="59">
        <v>-84589.07</v>
      </c>
      <c r="AE183" s="59"/>
      <c r="AF183" s="59"/>
    </row>
    <row r="184" spans="1:32">
      <c r="A184" s="239"/>
      <c r="B184" s="244" t="s">
        <v>2522</v>
      </c>
      <c r="C184" s="239"/>
      <c r="D184" s="239"/>
      <c r="E184" s="239" t="s">
        <v>3355</v>
      </c>
      <c r="F184" s="240" t="s">
        <v>2039</v>
      </c>
      <c r="G184" s="239" t="s">
        <v>2060</v>
      </c>
      <c r="H184" s="240" t="s">
        <v>440</v>
      </c>
      <c r="I184" s="239"/>
      <c r="J184" s="239" t="s">
        <v>3356</v>
      </c>
      <c r="K184" s="239" t="s">
        <v>3356</v>
      </c>
      <c r="L184" s="239" t="s">
        <v>280</v>
      </c>
      <c r="M184" s="239" t="s">
        <v>355</v>
      </c>
      <c r="N184" s="239" t="s">
        <v>785</v>
      </c>
      <c r="O184" s="239" t="s">
        <v>785</v>
      </c>
      <c r="P184" s="239" t="s">
        <v>785</v>
      </c>
      <c r="Q184" s="239" t="s">
        <v>785</v>
      </c>
      <c r="R184" s="239"/>
      <c r="S184" s="239" t="s">
        <v>2016</v>
      </c>
      <c r="T184" s="250" t="s">
        <v>355</v>
      </c>
      <c r="U184" s="250"/>
      <c r="V184" s="239" t="s">
        <v>2016</v>
      </c>
      <c r="W184" s="250" t="s">
        <v>355</v>
      </c>
      <c r="X184" s="251">
        <v>1</v>
      </c>
      <c r="Y184" s="58" t="s">
        <v>6877</v>
      </c>
      <c r="Z184" s="58" t="s">
        <v>551</v>
      </c>
      <c r="AA184" s="59">
        <v>-2301527.21</v>
      </c>
      <c r="AB184" s="59">
        <v>-3089880.71</v>
      </c>
      <c r="AC184" s="59">
        <v>-5077613.71</v>
      </c>
      <c r="AD184" s="59">
        <v>-10469021.629999999</v>
      </c>
      <c r="AE184" s="59"/>
      <c r="AF184" s="59"/>
    </row>
    <row r="185" spans="1:32">
      <c r="A185" s="257" t="s">
        <v>3357</v>
      </c>
      <c r="B185" s="244" t="s">
        <v>2497</v>
      </c>
      <c r="C185" s="244" t="s">
        <v>3358</v>
      </c>
      <c r="D185" s="239" t="s">
        <v>3359</v>
      </c>
      <c r="E185" s="239" t="s">
        <v>3359</v>
      </c>
      <c r="F185" s="240" t="s">
        <v>2039</v>
      </c>
      <c r="G185" s="239" t="s">
        <v>3360</v>
      </c>
      <c r="H185" s="240" t="s">
        <v>440</v>
      </c>
      <c r="I185" s="244" t="s">
        <v>3361</v>
      </c>
      <c r="J185" s="239" t="s">
        <v>3362</v>
      </c>
      <c r="K185" s="239" t="s">
        <v>3362</v>
      </c>
      <c r="L185" s="239" t="s">
        <v>9</v>
      </c>
      <c r="M185" s="239" t="s">
        <v>269</v>
      </c>
      <c r="N185" s="239" t="s">
        <v>3360</v>
      </c>
      <c r="O185" s="239" t="s">
        <v>269</v>
      </c>
      <c r="P185" s="239" t="s">
        <v>2016</v>
      </c>
      <c r="Q185" s="239" t="s">
        <v>269</v>
      </c>
      <c r="R185" s="239"/>
      <c r="S185" s="239" t="s">
        <v>2016</v>
      </c>
      <c r="T185" s="239" t="s">
        <v>269</v>
      </c>
      <c r="U185" s="239"/>
      <c r="V185" s="239" t="s">
        <v>2016</v>
      </c>
      <c r="W185" s="239" t="s">
        <v>269</v>
      </c>
      <c r="X185" s="241">
        <v>1</v>
      </c>
      <c r="Y185" s="58" t="s">
        <v>5989</v>
      </c>
      <c r="Z185" s="58" t="s">
        <v>526</v>
      </c>
      <c r="AA185" s="59">
        <v>-665807.40000000014</v>
      </c>
      <c r="AB185" s="59">
        <v>-179733.28999999998</v>
      </c>
      <c r="AC185" s="59">
        <v>-173087.80000000002</v>
      </c>
      <c r="AD185" s="59">
        <v>-1018628.4900000002</v>
      </c>
      <c r="AE185" s="59"/>
      <c r="AF185" s="59"/>
    </row>
    <row r="186" spans="1:32">
      <c r="A186" s="257" t="s">
        <v>2330</v>
      </c>
      <c r="B186" s="244" t="s">
        <v>2603</v>
      </c>
      <c r="C186" s="244" t="s">
        <v>3363</v>
      </c>
      <c r="D186" s="239" t="s">
        <v>3364</v>
      </c>
      <c r="E186" s="239" t="s">
        <v>3364</v>
      </c>
      <c r="F186" s="240" t="s">
        <v>2039</v>
      </c>
      <c r="G186" s="239" t="s">
        <v>26</v>
      </c>
      <c r="H186" s="240" t="s">
        <v>440</v>
      </c>
      <c r="I186" s="244" t="s">
        <v>26</v>
      </c>
      <c r="J186" s="239" t="s">
        <v>3365</v>
      </c>
      <c r="K186" s="239" t="s">
        <v>3365</v>
      </c>
      <c r="L186" s="239" t="s">
        <v>2335</v>
      </c>
      <c r="M186" s="239" t="s">
        <v>45</v>
      </c>
      <c r="N186" s="239" t="s">
        <v>26</v>
      </c>
      <c r="O186" s="239" t="s">
        <v>1078</v>
      </c>
      <c r="P186" s="239" t="s">
        <v>26</v>
      </c>
      <c r="Q186" s="239" t="s">
        <v>2483</v>
      </c>
      <c r="R186" s="239"/>
      <c r="S186" s="239" t="s">
        <v>26</v>
      </c>
      <c r="T186" s="239" t="s">
        <v>2483</v>
      </c>
      <c r="U186" s="239"/>
      <c r="V186" s="239" t="s">
        <v>26</v>
      </c>
      <c r="W186" s="239" t="s">
        <v>1078</v>
      </c>
      <c r="X186" s="241">
        <v>1</v>
      </c>
      <c r="Y186" s="58" t="s">
        <v>6101</v>
      </c>
      <c r="Z186" s="58" t="s">
        <v>1916</v>
      </c>
      <c r="AA186" s="59">
        <v>0</v>
      </c>
      <c r="AB186" s="59">
        <v>-6492</v>
      </c>
      <c r="AC186" s="59">
        <v>-9362.2200000000012</v>
      </c>
      <c r="AD186" s="59">
        <v>-15854.220000000001</v>
      </c>
      <c r="AE186" s="59"/>
      <c r="AF186" s="59"/>
    </row>
    <row r="187" spans="1:32">
      <c r="A187" s="239" t="s">
        <v>3366</v>
      </c>
      <c r="B187" s="244" t="s">
        <v>2485</v>
      </c>
      <c r="C187" s="244" t="s">
        <v>3367</v>
      </c>
      <c r="D187" s="239" t="s">
        <v>2467</v>
      </c>
      <c r="E187" s="239" t="s">
        <v>2467</v>
      </c>
      <c r="F187" s="240" t="s">
        <v>2039</v>
      </c>
      <c r="G187" s="239" t="s">
        <v>26</v>
      </c>
      <c r="H187" s="252" t="s">
        <v>2164</v>
      </c>
      <c r="I187" s="244" t="s">
        <v>26</v>
      </c>
      <c r="J187" s="239" t="s">
        <v>3368</v>
      </c>
      <c r="K187" s="239" t="s">
        <v>3368</v>
      </c>
      <c r="L187" s="239" t="s">
        <v>2335</v>
      </c>
      <c r="M187" s="239" t="s">
        <v>2203</v>
      </c>
      <c r="N187" s="239" t="s">
        <v>26</v>
      </c>
      <c r="O187" s="255" t="s">
        <v>352</v>
      </c>
      <c r="P187" s="239" t="s">
        <v>26</v>
      </c>
      <c r="Q187" s="239" t="s">
        <v>2354</v>
      </c>
      <c r="R187" s="239"/>
      <c r="S187" s="239" t="s">
        <v>26</v>
      </c>
      <c r="T187" s="239" t="s">
        <v>419</v>
      </c>
      <c r="U187" s="239"/>
      <c r="V187" s="239" t="s">
        <v>26</v>
      </c>
      <c r="W187" s="239" t="s">
        <v>419</v>
      </c>
      <c r="X187" s="241">
        <v>1</v>
      </c>
      <c r="Y187" s="58" t="s">
        <v>6019</v>
      </c>
      <c r="Z187" s="58" t="s">
        <v>1891</v>
      </c>
      <c r="AA187" s="59">
        <v>4852</v>
      </c>
      <c r="AB187" s="59">
        <v>0</v>
      </c>
      <c r="AC187" s="59">
        <v>0</v>
      </c>
      <c r="AD187" s="59">
        <v>4852</v>
      </c>
      <c r="AE187" s="59"/>
      <c r="AF187" s="59"/>
    </row>
    <row r="188" spans="1:32">
      <c r="A188" s="239" t="s">
        <v>2341</v>
      </c>
      <c r="B188" s="244" t="s">
        <v>3369</v>
      </c>
      <c r="C188" s="244" t="s">
        <v>3370</v>
      </c>
      <c r="D188" s="239" t="s">
        <v>3371</v>
      </c>
      <c r="E188" s="239" t="s">
        <v>3371</v>
      </c>
      <c r="F188" s="240" t="s">
        <v>2039</v>
      </c>
      <c r="G188" s="239" t="s">
        <v>26</v>
      </c>
      <c r="H188" s="252" t="s">
        <v>2110</v>
      </c>
      <c r="I188" s="244" t="s">
        <v>26</v>
      </c>
      <c r="J188" s="239" t="s">
        <v>3372</v>
      </c>
      <c r="K188" s="239" t="s">
        <v>3372</v>
      </c>
      <c r="L188" s="239" t="s">
        <v>2335</v>
      </c>
      <c r="M188" s="239" t="s">
        <v>2967</v>
      </c>
      <c r="N188" s="239" t="s">
        <v>26</v>
      </c>
      <c r="O188" s="239" t="s">
        <v>2362</v>
      </c>
      <c r="P188" s="239" t="s">
        <v>26</v>
      </c>
      <c r="Q188" s="239" t="s">
        <v>2347</v>
      </c>
      <c r="R188" s="239"/>
      <c r="S188" s="239" t="s">
        <v>26</v>
      </c>
      <c r="T188" s="239" t="s">
        <v>428</v>
      </c>
      <c r="U188" s="239"/>
      <c r="V188" s="239" t="s">
        <v>26</v>
      </c>
      <c r="W188" s="239" t="s">
        <v>428</v>
      </c>
      <c r="X188" s="241">
        <v>1</v>
      </c>
      <c r="Y188" s="58" t="s">
        <v>6237</v>
      </c>
      <c r="Z188" s="58" t="s">
        <v>1887</v>
      </c>
      <c r="AA188" s="59">
        <v>0</v>
      </c>
      <c r="AB188" s="59">
        <v>0</v>
      </c>
      <c r="AC188" s="59">
        <v>0</v>
      </c>
      <c r="AD188" s="59">
        <v>0</v>
      </c>
      <c r="AE188" s="59"/>
      <c r="AF188" s="59"/>
    </row>
    <row r="189" spans="1:32">
      <c r="A189" s="239" t="s">
        <v>2341</v>
      </c>
      <c r="B189" s="244" t="s">
        <v>3373</v>
      </c>
      <c r="C189" s="244" t="s">
        <v>3374</v>
      </c>
      <c r="D189" s="239" t="s">
        <v>3375</v>
      </c>
      <c r="E189" s="239" t="s">
        <v>3375</v>
      </c>
      <c r="F189" s="240" t="s">
        <v>2039</v>
      </c>
      <c r="G189" s="239" t="s">
        <v>26</v>
      </c>
      <c r="H189" s="252" t="s">
        <v>2110</v>
      </c>
      <c r="I189" s="244" t="s">
        <v>26</v>
      </c>
      <c r="J189" s="239" t="s">
        <v>3376</v>
      </c>
      <c r="K189" s="239" t="s">
        <v>3376</v>
      </c>
      <c r="L189" s="239" t="s">
        <v>2335</v>
      </c>
      <c r="M189" s="239" t="s">
        <v>2973</v>
      </c>
      <c r="N189" s="239" t="s">
        <v>26</v>
      </c>
      <c r="O189" s="255" t="s">
        <v>352</v>
      </c>
      <c r="P189" s="239" t="s">
        <v>26</v>
      </c>
      <c r="Q189" s="239" t="s">
        <v>2347</v>
      </c>
      <c r="R189" s="239"/>
      <c r="S189" s="239" t="s">
        <v>26</v>
      </c>
      <c r="T189" s="239" t="s">
        <v>428</v>
      </c>
      <c r="U189" s="239"/>
      <c r="V189" s="255" t="s">
        <v>26</v>
      </c>
      <c r="W189" s="239" t="s">
        <v>428</v>
      </c>
      <c r="X189" s="241">
        <v>1</v>
      </c>
      <c r="Y189" s="58" t="s">
        <v>6237</v>
      </c>
      <c r="Z189" s="58" t="s">
        <v>1887</v>
      </c>
      <c r="AA189" s="59">
        <v>0</v>
      </c>
      <c r="AB189" s="59">
        <v>0</v>
      </c>
      <c r="AC189" s="59">
        <v>0</v>
      </c>
      <c r="AD189" s="59">
        <v>0</v>
      </c>
      <c r="AE189" s="59"/>
      <c r="AF189" s="59"/>
    </row>
    <row r="190" spans="1:32">
      <c r="A190" s="239" t="s">
        <v>2341</v>
      </c>
      <c r="B190" s="244" t="s">
        <v>3377</v>
      </c>
      <c r="C190" s="244" t="s">
        <v>3378</v>
      </c>
      <c r="D190" s="239" t="s">
        <v>3379</v>
      </c>
      <c r="E190" s="239" t="s">
        <v>3379</v>
      </c>
      <c r="F190" s="240" t="s">
        <v>2039</v>
      </c>
      <c r="G190" s="239" t="s">
        <v>26</v>
      </c>
      <c r="H190" s="252" t="s">
        <v>2110</v>
      </c>
      <c r="I190" s="244" t="s">
        <v>26</v>
      </c>
      <c r="J190" s="239" t="s">
        <v>3380</v>
      </c>
      <c r="K190" s="239" t="s">
        <v>3380</v>
      </c>
      <c r="L190" s="239" t="s">
        <v>2335</v>
      </c>
      <c r="M190" s="239" t="s">
        <v>2727</v>
      </c>
      <c r="N190" s="239" t="s">
        <v>26</v>
      </c>
      <c r="O190" s="239" t="s">
        <v>46</v>
      </c>
      <c r="P190" s="239" t="s">
        <v>26</v>
      </c>
      <c r="Q190" s="239" t="s">
        <v>348</v>
      </c>
      <c r="R190" s="239"/>
      <c r="S190" s="239" t="s">
        <v>26</v>
      </c>
      <c r="T190" s="239" t="s">
        <v>348</v>
      </c>
      <c r="U190" s="239"/>
      <c r="V190" s="239" t="s">
        <v>26</v>
      </c>
      <c r="W190" s="239" t="s">
        <v>348</v>
      </c>
      <c r="X190" s="241">
        <v>1</v>
      </c>
      <c r="Y190" s="58" t="s">
        <v>6761</v>
      </c>
      <c r="Z190" s="58" t="s">
        <v>1889</v>
      </c>
      <c r="AA190" s="59">
        <v>0</v>
      </c>
      <c r="AB190" s="59">
        <v>0</v>
      </c>
      <c r="AC190" s="59">
        <v>0</v>
      </c>
      <c r="AD190" s="59">
        <v>0</v>
      </c>
      <c r="AE190" s="59"/>
      <c r="AF190" s="59"/>
    </row>
    <row r="191" spans="1:32">
      <c r="A191" s="239" t="s">
        <v>2341</v>
      </c>
      <c r="B191" s="244" t="s">
        <v>3381</v>
      </c>
      <c r="C191" s="244" t="s">
        <v>3382</v>
      </c>
      <c r="D191" s="239" t="s">
        <v>3383</v>
      </c>
      <c r="E191" s="239" t="s">
        <v>3383</v>
      </c>
      <c r="F191" s="240" t="s">
        <v>2039</v>
      </c>
      <c r="G191" s="239" t="s">
        <v>26</v>
      </c>
      <c r="H191" s="252" t="s">
        <v>2110</v>
      </c>
      <c r="I191" s="244" t="s">
        <v>26</v>
      </c>
      <c r="J191" s="239" t="s">
        <v>3384</v>
      </c>
      <c r="K191" s="239" t="s">
        <v>3384</v>
      </c>
      <c r="L191" s="239" t="s">
        <v>2335</v>
      </c>
      <c r="M191" s="239" t="s">
        <v>434</v>
      </c>
      <c r="N191" s="239" t="s">
        <v>26</v>
      </c>
      <c r="O191" s="239" t="s">
        <v>46</v>
      </c>
      <c r="P191" s="239" t="s">
        <v>26</v>
      </c>
      <c r="Q191" s="239" t="s">
        <v>2347</v>
      </c>
      <c r="R191" s="239"/>
      <c r="S191" s="239" t="s">
        <v>26</v>
      </c>
      <c r="T191" s="239" t="s">
        <v>434</v>
      </c>
      <c r="U191" s="239"/>
      <c r="V191" s="239" t="s">
        <v>26</v>
      </c>
      <c r="W191" s="239" t="s">
        <v>434</v>
      </c>
      <c r="X191" s="241">
        <v>1</v>
      </c>
      <c r="Y191" s="58" t="s">
        <v>6760</v>
      </c>
      <c r="Z191" s="58" t="s">
        <v>1888</v>
      </c>
      <c r="AA191" s="59">
        <v>0</v>
      </c>
      <c r="AB191" s="59">
        <v>0</v>
      </c>
      <c r="AC191" s="59">
        <v>0</v>
      </c>
      <c r="AD191" s="59">
        <v>0</v>
      </c>
      <c r="AE191" s="59"/>
      <c r="AF191" s="59"/>
    </row>
    <row r="192" spans="1:32">
      <c r="A192" s="239" t="s">
        <v>2341</v>
      </c>
      <c r="B192" s="244" t="s">
        <v>3385</v>
      </c>
      <c r="C192" s="244" t="s">
        <v>3386</v>
      </c>
      <c r="D192" s="239" t="s">
        <v>3387</v>
      </c>
      <c r="E192" s="239" t="s">
        <v>3387</v>
      </c>
      <c r="F192" s="240" t="s">
        <v>2039</v>
      </c>
      <c r="G192" s="239" t="s">
        <v>26</v>
      </c>
      <c r="H192" s="252" t="s">
        <v>2110</v>
      </c>
      <c r="I192" s="244" t="s">
        <v>26</v>
      </c>
      <c r="J192" s="239" t="s">
        <v>3388</v>
      </c>
      <c r="K192" s="239" t="s">
        <v>3388</v>
      </c>
      <c r="L192" s="239" t="s">
        <v>2335</v>
      </c>
      <c r="M192" s="239" t="s">
        <v>2402</v>
      </c>
      <c r="N192" s="239" t="s">
        <v>26</v>
      </c>
      <c r="O192" s="239" t="s">
        <v>46</v>
      </c>
      <c r="P192" s="239" t="s">
        <v>26</v>
      </c>
      <c r="Q192" s="239" t="s">
        <v>348</v>
      </c>
      <c r="R192" s="239"/>
      <c r="S192" s="239" t="s">
        <v>26</v>
      </c>
      <c r="T192" s="239" t="s">
        <v>348</v>
      </c>
      <c r="U192" s="239"/>
      <c r="V192" s="239" t="s">
        <v>26</v>
      </c>
      <c r="W192" s="239" t="s">
        <v>348</v>
      </c>
      <c r="X192" s="241">
        <v>1</v>
      </c>
      <c r="Y192" s="58" t="s">
        <v>6761</v>
      </c>
      <c r="Z192" s="58" t="s">
        <v>1889</v>
      </c>
      <c r="AA192" s="59">
        <v>0</v>
      </c>
      <c r="AB192" s="59">
        <v>0</v>
      </c>
      <c r="AC192" s="59">
        <v>0</v>
      </c>
      <c r="AD192" s="59">
        <v>0</v>
      </c>
      <c r="AE192" s="59"/>
      <c r="AF192" s="59"/>
    </row>
    <row r="193" spans="1:32">
      <c r="A193" s="239" t="s">
        <v>2341</v>
      </c>
      <c r="B193" s="244" t="s">
        <v>3389</v>
      </c>
      <c r="C193" s="244" t="s">
        <v>3390</v>
      </c>
      <c r="D193" s="239" t="s">
        <v>3391</v>
      </c>
      <c r="E193" s="239" t="s">
        <v>3391</v>
      </c>
      <c r="F193" s="240" t="s">
        <v>2039</v>
      </c>
      <c r="G193" s="239" t="s">
        <v>26</v>
      </c>
      <c r="H193" s="252" t="s">
        <v>2110</v>
      </c>
      <c r="I193" s="244" t="s">
        <v>26</v>
      </c>
      <c r="J193" s="239" t="s">
        <v>3392</v>
      </c>
      <c r="K193" s="239" t="s">
        <v>3392</v>
      </c>
      <c r="L193" s="239" t="s">
        <v>2335</v>
      </c>
      <c r="M193" s="239" t="s">
        <v>2743</v>
      </c>
      <c r="N193" s="239" t="s">
        <v>26</v>
      </c>
      <c r="O193" s="239" t="s">
        <v>46</v>
      </c>
      <c r="P193" s="239" t="s">
        <v>26</v>
      </c>
      <c r="Q193" s="239" t="s">
        <v>348</v>
      </c>
      <c r="R193" s="239"/>
      <c r="S193" s="239" t="s">
        <v>26</v>
      </c>
      <c r="T193" s="239" t="s">
        <v>348</v>
      </c>
      <c r="U193" s="239"/>
      <c r="V193" s="239" t="s">
        <v>26</v>
      </c>
      <c r="W193" s="239" t="s">
        <v>348</v>
      </c>
      <c r="X193" s="241">
        <v>1</v>
      </c>
      <c r="Y193" s="58" t="s">
        <v>6761</v>
      </c>
      <c r="Z193" s="58" t="s">
        <v>1889</v>
      </c>
      <c r="AA193" s="59">
        <v>0</v>
      </c>
      <c r="AB193" s="59">
        <v>0</v>
      </c>
      <c r="AC193" s="59">
        <v>0</v>
      </c>
      <c r="AD193" s="59">
        <v>0</v>
      </c>
      <c r="AE193" s="59"/>
      <c r="AF193" s="59"/>
    </row>
    <row r="194" spans="1:32">
      <c r="A194" s="239" t="s">
        <v>2341</v>
      </c>
      <c r="B194" s="244" t="s">
        <v>3393</v>
      </c>
      <c r="C194" s="244" t="s">
        <v>3394</v>
      </c>
      <c r="D194" s="239" t="s">
        <v>3395</v>
      </c>
      <c r="E194" s="239" t="s">
        <v>3395</v>
      </c>
      <c r="F194" s="240" t="s">
        <v>2039</v>
      </c>
      <c r="G194" s="239" t="s">
        <v>26</v>
      </c>
      <c r="H194" s="252" t="s">
        <v>2110</v>
      </c>
      <c r="I194" s="244" t="s">
        <v>26</v>
      </c>
      <c r="J194" s="239" t="s">
        <v>3396</v>
      </c>
      <c r="K194" s="239" t="s">
        <v>3396</v>
      </c>
      <c r="L194" s="239" t="s">
        <v>2335</v>
      </c>
      <c r="M194" s="239" t="s">
        <v>2749</v>
      </c>
      <c r="N194" s="239" t="s">
        <v>26</v>
      </c>
      <c r="O194" s="239" t="s">
        <v>46</v>
      </c>
      <c r="P194" s="239" t="s">
        <v>26</v>
      </c>
      <c r="Q194" s="239" t="s">
        <v>352</v>
      </c>
      <c r="R194" s="239"/>
      <c r="S194" s="239" t="s">
        <v>26</v>
      </c>
      <c r="T194" s="239" t="s">
        <v>352</v>
      </c>
      <c r="U194" s="239"/>
      <c r="V194" s="239" t="s">
        <v>26</v>
      </c>
      <c r="W194" s="239" t="s">
        <v>427</v>
      </c>
      <c r="X194" s="241">
        <v>1</v>
      </c>
      <c r="Y194" s="58" t="s">
        <v>6896</v>
      </c>
      <c r="Z194" s="58" t="s">
        <v>1918</v>
      </c>
      <c r="AA194" s="59">
        <v>0</v>
      </c>
      <c r="AB194" s="59">
        <v>0</v>
      </c>
      <c r="AC194" s="59">
        <v>0</v>
      </c>
      <c r="AD194" s="59">
        <v>0</v>
      </c>
      <c r="AE194" s="59"/>
      <c r="AF194" s="59"/>
    </row>
    <row r="195" spans="1:32">
      <c r="A195" s="239" t="s">
        <v>2341</v>
      </c>
      <c r="B195" s="244" t="s">
        <v>3397</v>
      </c>
      <c r="C195" s="244" t="s">
        <v>3398</v>
      </c>
      <c r="D195" s="239" t="s">
        <v>3399</v>
      </c>
      <c r="E195" s="239" t="s">
        <v>3399</v>
      </c>
      <c r="F195" s="240" t="s">
        <v>2039</v>
      </c>
      <c r="G195" s="239" t="s">
        <v>26</v>
      </c>
      <c r="H195" s="252" t="s">
        <v>2110</v>
      </c>
      <c r="I195" s="244" t="s">
        <v>26</v>
      </c>
      <c r="J195" s="239" t="s">
        <v>3400</v>
      </c>
      <c r="K195" s="239" t="s">
        <v>3400</v>
      </c>
      <c r="L195" s="239" t="s">
        <v>2335</v>
      </c>
      <c r="M195" s="239" t="s">
        <v>2755</v>
      </c>
      <c r="N195" s="239" t="s">
        <v>26</v>
      </c>
      <c r="O195" s="239" t="s">
        <v>46</v>
      </c>
      <c r="P195" s="239" t="s">
        <v>26</v>
      </c>
      <c r="Q195" s="239" t="s">
        <v>348</v>
      </c>
      <c r="R195" s="239"/>
      <c r="S195" s="239" t="s">
        <v>26</v>
      </c>
      <c r="T195" s="239" t="s">
        <v>348</v>
      </c>
      <c r="U195" s="239"/>
      <c r="V195" s="239" t="s">
        <v>26</v>
      </c>
      <c r="W195" s="239" t="s">
        <v>348</v>
      </c>
      <c r="X195" s="241">
        <v>1</v>
      </c>
      <c r="Y195" s="58" t="s">
        <v>6761</v>
      </c>
      <c r="Z195" s="58" t="s">
        <v>1889</v>
      </c>
      <c r="AA195" s="59">
        <v>0</v>
      </c>
      <c r="AB195" s="59">
        <v>0</v>
      </c>
      <c r="AC195" s="59">
        <v>0</v>
      </c>
      <c r="AD195" s="59">
        <v>0</v>
      </c>
      <c r="AE195" s="59"/>
      <c r="AF195" s="59"/>
    </row>
    <row r="196" spans="1:32">
      <c r="A196" s="239" t="s">
        <v>2341</v>
      </c>
      <c r="B196" s="244" t="s">
        <v>3401</v>
      </c>
      <c r="C196" s="244" t="s">
        <v>3402</v>
      </c>
      <c r="D196" s="239" t="s">
        <v>3403</v>
      </c>
      <c r="E196" s="239" t="s">
        <v>3403</v>
      </c>
      <c r="F196" s="240" t="s">
        <v>2039</v>
      </c>
      <c r="G196" s="239" t="s">
        <v>26</v>
      </c>
      <c r="H196" s="252" t="s">
        <v>2110</v>
      </c>
      <c r="I196" s="244" t="s">
        <v>26</v>
      </c>
      <c r="J196" s="239" t="s">
        <v>3404</v>
      </c>
      <c r="K196" s="239" t="s">
        <v>3404</v>
      </c>
      <c r="L196" s="239" t="s">
        <v>2335</v>
      </c>
      <c r="M196" s="239" t="s">
        <v>2761</v>
      </c>
      <c r="N196" s="239" t="s">
        <v>26</v>
      </c>
      <c r="O196" s="239" t="s">
        <v>46</v>
      </c>
      <c r="P196" s="239" t="s">
        <v>26</v>
      </c>
      <c r="Q196" s="239" t="s">
        <v>348</v>
      </c>
      <c r="R196" s="239"/>
      <c r="S196" s="239" t="s">
        <v>26</v>
      </c>
      <c r="T196" s="239" t="s">
        <v>348</v>
      </c>
      <c r="U196" s="239"/>
      <c r="V196" s="239" t="s">
        <v>26</v>
      </c>
      <c r="W196" s="239" t="s">
        <v>348</v>
      </c>
      <c r="X196" s="241">
        <v>1</v>
      </c>
      <c r="Y196" s="58" t="s">
        <v>6761</v>
      </c>
      <c r="Z196" s="58" t="s">
        <v>1889</v>
      </c>
      <c r="AA196" s="59">
        <v>0</v>
      </c>
      <c r="AB196" s="59">
        <v>0</v>
      </c>
      <c r="AC196" s="59">
        <v>0</v>
      </c>
      <c r="AD196" s="59">
        <v>0</v>
      </c>
      <c r="AE196" s="59"/>
      <c r="AF196" s="59"/>
    </row>
    <row r="197" spans="1:32">
      <c r="A197" s="239" t="s">
        <v>2341</v>
      </c>
      <c r="B197" s="244" t="s">
        <v>3405</v>
      </c>
      <c r="C197" s="244" t="s">
        <v>3406</v>
      </c>
      <c r="D197" s="239" t="s">
        <v>3407</v>
      </c>
      <c r="E197" s="239" t="s">
        <v>3407</v>
      </c>
      <c r="F197" s="240" t="s">
        <v>2039</v>
      </c>
      <c r="G197" s="239" t="s">
        <v>26</v>
      </c>
      <c r="H197" s="252" t="s">
        <v>2110</v>
      </c>
      <c r="I197" s="244" t="s">
        <v>26</v>
      </c>
      <c r="J197" s="239" t="s">
        <v>3408</v>
      </c>
      <c r="K197" s="239" t="s">
        <v>3408</v>
      </c>
      <c r="L197" s="239" t="s">
        <v>2335</v>
      </c>
      <c r="M197" s="239" t="s">
        <v>2767</v>
      </c>
      <c r="N197" s="239" t="s">
        <v>26</v>
      </c>
      <c r="O197" s="239" t="s">
        <v>46</v>
      </c>
      <c r="P197" s="239" t="s">
        <v>26</v>
      </c>
      <c r="Q197" s="239" t="s">
        <v>2347</v>
      </c>
      <c r="R197" s="239"/>
      <c r="S197" s="239" t="s">
        <v>26</v>
      </c>
      <c r="T197" s="239" t="s">
        <v>348</v>
      </c>
      <c r="U197" s="239"/>
      <c r="V197" s="239" t="s">
        <v>26</v>
      </c>
      <c r="W197" s="239" t="s">
        <v>348</v>
      </c>
      <c r="X197" s="241">
        <v>1</v>
      </c>
      <c r="Y197" s="58" t="s">
        <v>6761</v>
      </c>
      <c r="Z197" s="58" t="s">
        <v>1889</v>
      </c>
      <c r="AA197" s="59">
        <v>0</v>
      </c>
      <c r="AB197" s="59">
        <v>0</v>
      </c>
      <c r="AC197" s="59">
        <v>0</v>
      </c>
      <c r="AD197" s="59">
        <v>0</v>
      </c>
      <c r="AE197" s="59"/>
      <c r="AF197" s="59"/>
    </row>
    <row r="198" spans="1:32">
      <c r="A198" s="239" t="s">
        <v>2341</v>
      </c>
      <c r="B198" s="244" t="s">
        <v>3409</v>
      </c>
      <c r="C198" s="244" t="s">
        <v>3410</v>
      </c>
      <c r="D198" s="239" t="s">
        <v>3411</v>
      </c>
      <c r="E198" s="239" t="s">
        <v>3411</v>
      </c>
      <c r="F198" s="240" t="s">
        <v>2039</v>
      </c>
      <c r="G198" s="239" t="s">
        <v>26</v>
      </c>
      <c r="H198" s="252" t="s">
        <v>2110</v>
      </c>
      <c r="I198" s="244" t="s">
        <v>26</v>
      </c>
      <c r="J198" s="239" t="s">
        <v>3412</v>
      </c>
      <c r="K198" s="239" t="s">
        <v>3412</v>
      </c>
      <c r="L198" s="239" t="s">
        <v>2335</v>
      </c>
      <c r="M198" s="239" t="s">
        <v>2773</v>
      </c>
      <c r="N198" s="239" t="s">
        <v>26</v>
      </c>
      <c r="O198" s="239" t="s">
        <v>46</v>
      </c>
      <c r="P198" s="239" t="s">
        <v>26</v>
      </c>
      <c r="Q198" s="239" t="s">
        <v>2347</v>
      </c>
      <c r="R198" s="239"/>
      <c r="S198" s="239" t="s">
        <v>26</v>
      </c>
      <c r="T198" s="239" t="s">
        <v>2045</v>
      </c>
      <c r="U198" s="239"/>
      <c r="V198" s="239" t="s">
        <v>26</v>
      </c>
      <c r="W198" s="239" t="s">
        <v>428</v>
      </c>
      <c r="X198" s="241">
        <v>1</v>
      </c>
      <c r="Y198" s="58" t="s">
        <v>6237</v>
      </c>
      <c r="Z198" s="58" t="s">
        <v>1887</v>
      </c>
      <c r="AA198" s="59">
        <v>0</v>
      </c>
      <c r="AB198" s="59">
        <v>0</v>
      </c>
      <c r="AC198" s="59">
        <v>0</v>
      </c>
      <c r="AD198" s="59">
        <v>0</v>
      </c>
      <c r="AE198" s="59"/>
      <c r="AF198" s="59"/>
    </row>
    <row r="199" spans="1:32">
      <c r="A199" s="239" t="s">
        <v>2341</v>
      </c>
      <c r="B199" s="244" t="s">
        <v>3413</v>
      </c>
      <c r="C199" s="244" t="s">
        <v>3414</v>
      </c>
      <c r="D199" s="239" t="s">
        <v>3415</v>
      </c>
      <c r="E199" s="239" t="s">
        <v>3415</v>
      </c>
      <c r="F199" s="240" t="s">
        <v>2039</v>
      </c>
      <c r="G199" s="239" t="s">
        <v>26</v>
      </c>
      <c r="H199" s="252" t="s">
        <v>2110</v>
      </c>
      <c r="I199" s="244" t="s">
        <v>26</v>
      </c>
      <c r="J199" s="239" t="s">
        <v>3416</v>
      </c>
      <c r="K199" s="239" t="s">
        <v>3416</v>
      </c>
      <c r="L199" s="239" t="s">
        <v>2335</v>
      </c>
      <c r="M199" s="239" t="s">
        <v>2779</v>
      </c>
      <c r="N199" s="239" t="s">
        <v>26</v>
      </c>
      <c r="O199" s="239" t="s">
        <v>46</v>
      </c>
      <c r="P199" s="239" t="s">
        <v>26</v>
      </c>
      <c r="Q199" s="239" t="s">
        <v>347</v>
      </c>
      <c r="R199" s="239"/>
      <c r="S199" s="239" t="s">
        <v>26</v>
      </c>
      <c r="T199" s="239" t="s">
        <v>347</v>
      </c>
      <c r="U199" s="239"/>
      <c r="V199" s="239" t="s">
        <v>26</v>
      </c>
      <c r="W199" s="239" t="s">
        <v>347</v>
      </c>
      <c r="X199" s="241">
        <v>1</v>
      </c>
      <c r="Y199" s="58" t="s">
        <v>6009</v>
      </c>
      <c r="Z199" s="58" t="s">
        <v>1907</v>
      </c>
      <c r="AA199" s="59">
        <v>0</v>
      </c>
      <c r="AB199" s="59">
        <v>0</v>
      </c>
      <c r="AC199" s="59">
        <v>0</v>
      </c>
      <c r="AD199" s="59">
        <v>0</v>
      </c>
      <c r="AE199" s="59"/>
      <c r="AF199" s="59"/>
    </row>
    <row r="200" spans="1:32">
      <c r="A200" s="239" t="s">
        <v>2341</v>
      </c>
      <c r="B200" s="244" t="s">
        <v>3417</v>
      </c>
      <c r="C200" s="244" t="s">
        <v>3418</v>
      </c>
      <c r="D200" s="239" t="s">
        <v>3419</v>
      </c>
      <c r="E200" s="239" t="s">
        <v>3419</v>
      </c>
      <c r="F200" s="240" t="s">
        <v>2039</v>
      </c>
      <c r="G200" s="239" t="s">
        <v>26</v>
      </c>
      <c r="H200" s="252" t="s">
        <v>2110</v>
      </c>
      <c r="I200" s="244" t="s">
        <v>26</v>
      </c>
      <c r="J200" s="239" t="s">
        <v>3420</v>
      </c>
      <c r="K200" s="239" t="s">
        <v>3420</v>
      </c>
      <c r="L200" s="239" t="s">
        <v>2335</v>
      </c>
      <c r="M200" s="239" t="s">
        <v>3421</v>
      </c>
      <c r="N200" s="239" t="s">
        <v>26</v>
      </c>
      <c r="O200" s="239" t="s">
        <v>46</v>
      </c>
      <c r="P200" s="239" t="s">
        <v>26</v>
      </c>
      <c r="Q200" s="239" t="s">
        <v>2347</v>
      </c>
      <c r="R200" s="239"/>
      <c r="S200" s="239" t="s">
        <v>26</v>
      </c>
      <c r="T200" s="239" t="s">
        <v>428</v>
      </c>
      <c r="U200" s="239"/>
      <c r="V200" s="239" t="s">
        <v>26</v>
      </c>
      <c r="W200" s="239" t="s">
        <v>428</v>
      </c>
      <c r="X200" s="241">
        <v>1</v>
      </c>
      <c r="Y200" s="58" t="s">
        <v>6237</v>
      </c>
      <c r="Z200" s="58" t="s">
        <v>1887</v>
      </c>
      <c r="AA200" s="59">
        <v>0</v>
      </c>
      <c r="AB200" s="59">
        <v>0</v>
      </c>
      <c r="AC200" s="59">
        <v>0</v>
      </c>
      <c r="AD200" s="59">
        <v>0</v>
      </c>
      <c r="AE200" s="59"/>
      <c r="AF200" s="59"/>
    </row>
    <row r="201" spans="1:32">
      <c r="A201" s="239" t="s">
        <v>2341</v>
      </c>
      <c r="B201" s="244" t="s">
        <v>3422</v>
      </c>
      <c r="C201" s="244" t="s">
        <v>3423</v>
      </c>
      <c r="D201" s="239" t="s">
        <v>3424</v>
      </c>
      <c r="E201" s="239" t="s">
        <v>3424</v>
      </c>
      <c r="F201" s="240" t="s">
        <v>2039</v>
      </c>
      <c r="G201" s="239" t="s">
        <v>26</v>
      </c>
      <c r="H201" s="252" t="s">
        <v>2110</v>
      </c>
      <c r="I201" s="244" t="s">
        <v>26</v>
      </c>
      <c r="J201" s="239" t="s">
        <v>3425</v>
      </c>
      <c r="K201" s="239" t="s">
        <v>3425</v>
      </c>
      <c r="L201" s="239" t="s">
        <v>2335</v>
      </c>
      <c r="M201" s="239" t="s">
        <v>2791</v>
      </c>
      <c r="N201" s="239" t="s">
        <v>26</v>
      </c>
      <c r="O201" s="239" t="s">
        <v>46</v>
      </c>
      <c r="P201" s="239" t="s">
        <v>26</v>
      </c>
      <c r="Q201" s="239" t="s">
        <v>2347</v>
      </c>
      <c r="R201" s="239"/>
      <c r="S201" s="239" t="s">
        <v>26</v>
      </c>
      <c r="T201" s="239" t="s">
        <v>2045</v>
      </c>
      <c r="U201" s="239"/>
      <c r="V201" s="239" t="s">
        <v>26</v>
      </c>
      <c r="W201" s="239" t="s">
        <v>428</v>
      </c>
      <c r="X201" s="241">
        <v>1</v>
      </c>
      <c r="Y201" s="58" t="s">
        <v>6237</v>
      </c>
      <c r="Z201" s="58" t="s">
        <v>1887</v>
      </c>
      <c r="AA201" s="59">
        <v>0</v>
      </c>
      <c r="AB201" s="59">
        <v>0</v>
      </c>
      <c r="AC201" s="59">
        <v>0</v>
      </c>
      <c r="AD201" s="59">
        <v>0</v>
      </c>
      <c r="AE201" s="59"/>
      <c r="AF201" s="59"/>
    </row>
    <row r="202" spans="1:32">
      <c r="A202" s="239" t="s">
        <v>2455</v>
      </c>
      <c r="B202" s="244" t="s">
        <v>3426</v>
      </c>
      <c r="C202" s="244" t="s">
        <v>3427</v>
      </c>
      <c r="D202" s="239" t="s">
        <v>3428</v>
      </c>
      <c r="E202" s="239" t="s">
        <v>3428</v>
      </c>
      <c r="F202" s="240" t="s">
        <v>2039</v>
      </c>
      <c r="G202" s="239" t="s">
        <v>26</v>
      </c>
      <c r="H202" s="252" t="s">
        <v>2118</v>
      </c>
      <c r="I202" s="244" t="s">
        <v>26</v>
      </c>
      <c r="J202" s="239" t="s">
        <v>3429</v>
      </c>
      <c r="K202" s="239" t="s">
        <v>3429</v>
      </c>
      <c r="L202" s="239" t="s">
        <v>2335</v>
      </c>
      <c r="M202" s="239" t="s">
        <v>3430</v>
      </c>
      <c r="N202" s="239" t="s">
        <v>26</v>
      </c>
      <c r="O202" s="255" t="s">
        <v>352</v>
      </c>
      <c r="P202" s="239" t="s">
        <v>26</v>
      </c>
      <c r="Q202" s="239" t="s">
        <v>347</v>
      </c>
      <c r="R202" s="239"/>
      <c r="S202" s="239" t="s">
        <v>26</v>
      </c>
      <c r="T202" s="239" t="s">
        <v>347</v>
      </c>
      <c r="U202" s="239"/>
      <c r="V202" s="239" t="s">
        <v>26</v>
      </c>
      <c r="W202" s="239" t="s">
        <v>347</v>
      </c>
      <c r="X202" s="241">
        <v>1</v>
      </c>
      <c r="Y202" s="58" t="s">
        <v>6009</v>
      </c>
      <c r="Z202" s="58" t="s">
        <v>1907</v>
      </c>
      <c r="AA202" s="59">
        <v>0</v>
      </c>
      <c r="AB202" s="59">
        <v>0</v>
      </c>
      <c r="AC202" s="59">
        <v>0</v>
      </c>
      <c r="AD202" s="59">
        <v>0</v>
      </c>
      <c r="AE202" s="59"/>
      <c r="AF202" s="59"/>
    </row>
    <row r="203" spans="1:32">
      <c r="A203" s="239" t="s">
        <v>2455</v>
      </c>
      <c r="B203" s="244" t="s">
        <v>3431</v>
      </c>
      <c r="C203" s="244" t="s">
        <v>3432</v>
      </c>
      <c r="D203" s="239" t="s">
        <v>3433</v>
      </c>
      <c r="E203" s="239" t="s">
        <v>3433</v>
      </c>
      <c r="F203" s="240" t="s">
        <v>2039</v>
      </c>
      <c r="G203" s="239" t="s">
        <v>26</v>
      </c>
      <c r="H203" s="252" t="s">
        <v>2118</v>
      </c>
      <c r="I203" s="244" t="s">
        <v>26</v>
      </c>
      <c r="J203" s="239" t="s">
        <v>3434</v>
      </c>
      <c r="K203" s="239" t="s">
        <v>3434</v>
      </c>
      <c r="L203" s="239" t="s">
        <v>2335</v>
      </c>
      <c r="M203" s="239" t="s">
        <v>3435</v>
      </c>
      <c r="N203" s="239" t="s">
        <v>26</v>
      </c>
      <c r="O203" s="255" t="s">
        <v>352</v>
      </c>
      <c r="P203" s="239" t="s">
        <v>26</v>
      </c>
      <c r="Q203" s="239" t="s">
        <v>347</v>
      </c>
      <c r="R203" s="239"/>
      <c r="S203" s="239" t="s">
        <v>26</v>
      </c>
      <c r="T203" s="239" t="s">
        <v>347</v>
      </c>
      <c r="U203" s="239"/>
      <c r="V203" s="239" t="s">
        <v>26</v>
      </c>
      <c r="W203" s="239" t="s">
        <v>347</v>
      </c>
      <c r="X203" s="241">
        <v>1</v>
      </c>
      <c r="Y203" s="58" t="s">
        <v>6009</v>
      </c>
      <c r="Z203" s="58" t="s">
        <v>1907</v>
      </c>
      <c r="AA203" s="59">
        <v>0</v>
      </c>
      <c r="AB203" s="59">
        <v>0</v>
      </c>
      <c r="AC203" s="59">
        <v>0</v>
      </c>
      <c r="AD203" s="59">
        <v>0</v>
      </c>
      <c r="AE203" s="59"/>
      <c r="AF203" s="59"/>
    </row>
    <row r="204" spans="1:32">
      <c r="A204" s="239" t="s">
        <v>2455</v>
      </c>
      <c r="B204" s="244" t="s">
        <v>2563</v>
      </c>
      <c r="C204" s="244" t="s">
        <v>3436</v>
      </c>
      <c r="D204" s="239" t="s">
        <v>3437</v>
      </c>
      <c r="E204" s="239" t="s">
        <v>3437</v>
      </c>
      <c r="F204" s="240" t="s">
        <v>2039</v>
      </c>
      <c r="G204" s="239" t="s">
        <v>26</v>
      </c>
      <c r="H204" s="252" t="s">
        <v>2118</v>
      </c>
      <c r="I204" s="244" t="s">
        <v>26</v>
      </c>
      <c r="J204" s="239" t="s">
        <v>3438</v>
      </c>
      <c r="K204" s="239" t="s">
        <v>3438</v>
      </c>
      <c r="L204" s="239" t="s">
        <v>2335</v>
      </c>
      <c r="M204" s="239" t="s">
        <v>3439</v>
      </c>
      <c r="N204" s="239" t="s">
        <v>26</v>
      </c>
      <c r="O204" s="239" t="s">
        <v>2362</v>
      </c>
      <c r="P204" s="239" t="s">
        <v>26</v>
      </c>
      <c r="Q204" s="239" t="s">
        <v>347</v>
      </c>
      <c r="R204" s="239"/>
      <c r="S204" s="239" t="s">
        <v>26</v>
      </c>
      <c r="T204" s="239" t="s">
        <v>421</v>
      </c>
      <c r="U204" s="239"/>
      <c r="V204" s="239" t="s">
        <v>26</v>
      </c>
      <c r="W204" s="239" t="s">
        <v>4816</v>
      </c>
      <c r="X204" s="241">
        <v>1</v>
      </c>
      <c r="Y204" s="58" t="s">
        <v>6039</v>
      </c>
      <c r="Z204" s="58" t="s">
        <v>1900</v>
      </c>
      <c r="AA204" s="59">
        <v>-4916</v>
      </c>
      <c r="AB204" s="59">
        <v>0</v>
      </c>
      <c r="AC204" s="59">
        <v>0</v>
      </c>
      <c r="AD204" s="59">
        <v>-4916</v>
      </c>
      <c r="AE204" s="59"/>
      <c r="AF204" s="59"/>
    </row>
    <row r="205" spans="1:32">
      <c r="A205" s="239" t="s">
        <v>2455</v>
      </c>
      <c r="B205" s="244" t="s">
        <v>3440</v>
      </c>
      <c r="C205" s="244" t="s">
        <v>3441</v>
      </c>
      <c r="D205" s="239" t="s">
        <v>3442</v>
      </c>
      <c r="E205" s="239" t="s">
        <v>3442</v>
      </c>
      <c r="F205" s="240" t="s">
        <v>2039</v>
      </c>
      <c r="G205" s="239" t="s">
        <v>26</v>
      </c>
      <c r="H205" s="252" t="s">
        <v>2118</v>
      </c>
      <c r="I205" s="244" t="s">
        <v>26</v>
      </c>
      <c r="J205" s="239" t="s">
        <v>3443</v>
      </c>
      <c r="K205" s="239" t="s">
        <v>3443</v>
      </c>
      <c r="L205" s="239" t="s">
        <v>2335</v>
      </c>
      <c r="M205" s="239" t="s">
        <v>3444</v>
      </c>
      <c r="N205" s="239" t="s">
        <v>26</v>
      </c>
      <c r="O205" s="239" t="s">
        <v>2362</v>
      </c>
      <c r="P205" s="239" t="s">
        <v>26</v>
      </c>
      <c r="Q205" s="239" t="s">
        <v>347</v>
      </c>
      <c r="R205" s="239"/>
      <c r="S205" s="239" t="s">
        <v>26</v>
      </c>
      <c r="T205" s="239" t="s">
        <v>421</v>
      </c>
      <c r="U205" s="239"/>
      <c r="V205" s="239" t="s">
        <v>26</v>
      </c>
      <c r="W205" s="239" t="s">
        <v>4816</v>
      </c>
      <c r="X205" s="241">
        <v>1</v>
      </c>
      <c r="Y205" s="58" t="s">
        <v>6039</v>
      </c>
      <c r="Z205" s="58" t="s">
        <v>1900</v>
      </c>
      <c r="AA205" s="59">
        <v>0</v>
      </c>
      <c r="AB205" s="59">
        <v>0</v>
      </c>
      <c r="AC205" s="59">
        <v>0</v>
      </c>
      <c r="AD205" s="59">
        <v>0</v>
      </c>
      <c r="AE205" s="59"/>
      <c r="AF205" s="59"/>
    </row>
    <row r="206" spans="1:32">
      <c r="A206" s="239" t="s">
        <v>2455</v>
      </c>
      <c r="B206" s="244" t="s">
        <v>3445</v>
      </c>
      <c r="C206" s="244" t="s">
        <v>3446</v>
      </c>
      <c r="D206" s="239" t="s">
        <v>3447</v>
      </c>
      <c r="E206" s="239" t="s">
        <v>3447</v>
      </c>
      <c r="F206" s="240" t="s">
        <v>2039</v>
      </c>
      <c r="G206" s="239" t="s">
        <v>26</v>
      </c>
      <c r="H206" s="252" t="s">
        <v>2118</v>
      </c>
      <c r="I206" s="244" t="s">
        <v>26</v>
      </c>
      <c r="J206" s="239" t="s">
        <v>3448</v>
      </c>
      <c r="K206" s="239" t="s">
        <v>3448</v>
      </c>
      <c r="L206" s="239" t="s">
        <v>2335</v>
      </c>
      <c r="M206" s="239" t="s">
        <v>3449</v>
      </c>
      <c r="N206" s="239" t="s">
        <v>26</v>
      </c>
      <c r="O206" s="239" t="s">
        <v>46</v>
      </c>
      <c r="P206" s="239" t="s">
        <v>26</v>
      </c>
      <c r="Q206" s="239" t="s">
        <v>313</v>
      </c>
      <c r="R206" s="239"/>
      <c r="S206" s="239" t="s">
        <v>26</v>
      </c>
      <c r="T206" s="239" t="s">
        <v>313</v>
      </c>
      <c r="U206" s="239"/>
      <c r="V206" s="239" t="s">
        <v>26</v>
      </c>
      <c r="W206" s="239" t="s">
        <v>313</v>
      </c>
      <c r="X206" s="241">
        <v>1</v>
      </c>
      <c r="Y206" s="58" t="s">
        <v>6845</v>
      </c>
      <c r="Z206" s="58" t="s">
        <v>1901</v>
      </c>
      <c r="AA206" s="59">
        <v>0</v>
      </c>
      <c r="AB206" s="59">
        <v>0</v>
      </c>
      <c r="AC206" s="59">
        <v>0</v>
      </c>
      <c r="AD206" s="59">
        <v>0</v>
      </c>
      <c r="AE206" s="59"/>
      <c r="AF206" s="59"/>
    </row>
    <row r="207" spans="1:32">
      <c r="A207" s="239" t="s">
        <v>2455</v>
      </c>
      <c r="B207" s="244" t="s">
        <v>3450</v>
      </c>
      <c r="C207" s="244" t="s">
        <v>3451</v>
      </c>
      <c r="D207" s="239" t="s">
        <v>3452</v>
      </c>
      <c r="E207" s="239" t="s">
        <v>3452</v>
      </c>
      <c r="F207" s="240" t="s">
        <v>2039</v>
      </c>
      <c r="G207" s="239" t="s">
        <v>26</v>
      </c>
      <c r="H207" s="252" t="s">
        <v>2118</v>
      </c>
      <c r="I207" s="244" t="s">
        <v>26</v>
      </c>
      <c r="J207" s="239" t="s">
        <v>3453</v>
      </c>
      <c r="K207" s="239" t="s">
        <v>3453</v>
      </c>
      <c r="L207" s="239" t="s">
        <v>2335</v>
      </c>
      <c r="M207" s="239" t="s">
        <v>3454</v>
      </c>
      <c r="N207" s="239" t="s">
        <v>26</v>
      </c>
      <c r="O207" s="239" t="s">
        <v>2362</v>
      </c>
      <c r="P207" s="239" t="s">
        <v>26</v>
      </c>
      <c r="Q207" s="239" t="s">
        <v>347</v>
      </c>
      <c r="R207" s="239"/>
      <c r="S207" s="239" t="s">
        <v>26</v>
      </c>
      <c r="T207" s="239" t="s">
        <v>421</v>
      </c>
      <c r="U207" s="239"/>
      <c r="V207" s="239" t="s">
        <v>26</v>
      </c>
      <c r="W207" s="239" t="s">
        <v>4816</v>
      </c>
      <c r="X207" s="241">
        <v>1</v>
      </c>
      <c r="Y207" s="58" t="s">
        <v>6039</v>
      </c>
      <c r="Z207" s="58" t="s">
        <v>1900</v>
      </c>
      <c r="AA207" s="59">
        <v>0</v>
      </c>
      <c r="AB207" s="59">
        <v>0</v>
      </c>
      <c r="AC207" s="59">
        <v>0</v>
      </c>
      <c r="AD207" s="59">
        <v>0</v>
      </c>
      <c r="AE207" s="59"/>
      <c r="AF207" s="59"/>
    </row>
    <row r="208" spans="1:32">
      <c r="A208" s="239" t="s">
        <v>2455</v>
      </c>
      <c r="B208" s="244" t="s">
        <v>3455</v>
      </c>
      <c r="C208" s="244" t="s">
        <v>3456</v>
      </c>
      <c r="D208" s="239" t="s">
        <v>3457</v>
      </c>
      <c r="E208" s="239" t="s">
        <v>3457</v>
      </c>
      <c r="F208" s="240" t="s">
        <v>2039</v>
      </c>
      <c r="G208" s="239" t="s">
        <v>26</v>
      </c>
      <c r="H208" s="252" t="s">
        <v>2118</v>
      </c>
      <c r="I208" s="244" t="s">
        <v>26</v>
      </c>
      <c r="J208" s="239" t="s">
        <v>3458</v>
      </c>
      <c r="K208" s="239" t="s">
        <v>3458</v>
      </c>
      <c r="L208" s="239" t="s">
        <v>2335</v>
      </c>
      <c r="M208" s="239" t="s">
        <v>3459</v>
      </c>
      <c r="N208" s="239" t="s">
        <v>26</v>
      </c>
      <c r="O208" s="255" t="s">
        <v>352</v>
      </c>
      <c r="P208" s="239" t="s">
        <v>26</v>
      </c>
      <c r="Q208" s="239" t="s">
        <v>347</v>
      </c>
      <c r="R208" s="239"/>
      <c r="S208" s="239" t="s">
        <v>26</v>
      </c>
      <c r="T208" s="239" t="s">
        <v>347</v>
      </c>
      <c r="U208" s="239"/>
      <c r="V208" s="239" t="s">
        <v>26</v>
      </c>
      <c r="W208" s="239" t="s">
        <v>347</v>
      </c>
      <c r="X208" s="241">
        <v>1</v>
      </c>
      <c r="Y208" s="58" t="s">
        <v>6009</v>
      </c>
      <c r="Z208" s="58" t="s">
        <v>1907</v>
      </c>
      <c r="AA208" s="59">
        <v>0</v>
      </c>
      <c r="AB208" s="59">
        <v>0</v>
      </c>
      <c r="AC208" s="59">
        <v>0</v>
      </c>
      <c r="AD208" s="59">
        <v>0</v>
      </c>
      <c r="AE208" s="59"/>
      <c r="AF208" s="59"/>
    </row>
    <row r="209" spans="1:32">
      <c r="A209" s="239" t="s">
        <v>2455</v>
      </c>
      <c r="B209" s="244" t="s">
        <v>3460</v>
      </c>
      <c r="C209" s="244" t="s">
        <v>3461</v>
      </c>
      <c r="D209" s="239" t="s">
        <v>3462</v>
      </c>
      <c r="E209" s="239" t="s">
        <v>3462</v>
      </c>
      <c r="F209" s="240" t="s">
        <v>2039</v>
      </c>
      <c r="G209" s="239" t="s">
        <v>26</v>
      </c>
      <c r="H209" s="252" t="s">
        <v>2118</v>
      </c>
      <c r="I209" s="244" t="s">
        <v>26</v>
      </c>
      <c r="J209" s="239" t="s">
        <v>3463</v>
      </c>
      <c r="K209" s="239" t="s">
        <v>3463</v>
      </c>
      <c r="L209" s="239" t="s">
        <v>2335</v>
      </c>
      <c r="M209" s="239" t="s">
        <v>3464</v>
      </c>
      <c r="N209" s="239" t="s">
        <v>26</v>
      </c>
      <c r="O209" s="255" t="s">
        <v>352</v>
      </c>
      <c r="P209" s="239" t="s">
        <v>26</v>
      </c>
      <c r="Q209" s="239" t="s">
        <v>347</v>
      </c>
      <c r="R209" s="239"/>
      <c r="S209" s="239" t="s">
        <v>26</v>
      </c>
      <c r="T209" s="239" t="s">
        <v>347</v>
      </c>
      <c r="U209" s="239"/>
      <c r="V209" s="239" t="s">
        <v>26</v>
      </c>
      <c r="W209" s="239" t="s">
        <v>347</v>
      </c>
      <c r="X209" s="241">
        <v>1</v>
      </c>
      <c r="Y209" s="58" t="s">
        <v>6009</v>
      </c>
      <c r="Z209" s="58" t="s">
        <v>1907</v>
      </c>
      <c r="AA209" s="59">
        <v>0</v>
      </c>
      <c r="AB209" s="59">
        <v>0</v>
      </c>
      <c r="AC209" s="59">
        <v>0</v>
      </c>
      <c r="AD209" s="59">
        <v>0</v>
      </c>
      <c r="AE209" s="59"/>
      <c r="AF209" s="59"/>
    </row>
    <row r="210" spans="1:32">
      <c r="A210" s="239" t="s">
        <v>2455</v>
      </c>
      <c r="B210" s="244" t="s">
        <v>3465</v>
      </c>
      <c r="C210" s="244" t="s">
        <v>3466</v>
      </c>
      <c r="D210" s="239" t="s">
        <v>3467</v>
      </c>
      <c r="E210" s="239" t="s">
        <v>3467</v>
      </c>
      <c r="F210" s="240" t="s">
        <v>2039</v>
      </c>
      <c r="G210" s="239" t="s">
        <v>26</v>
      </c>
      <c r="H210" s="252" t="s">
        <v>2118</v>
      </c>
      <c r="I210" s="244" t="s">
        <v>26</v>
      </c>
      <c r="J210" s="239" t="s">
        <v>3468</v>
      </c>
      <c r="K210" s="239" t="s">
        <v>3468</v>
      </c>
      <c r="L210" s="239" t="s">
        <v>2335</v>
      </c>
      <c r="M210" s="239" t="s">
        <v>3469</v>
      </c>
      <c r="N210" s="239" t="s">
        <v>26</v>
      </c>
      <c r="O210" s="255" t="s">
        <v>352</v>
      </c>
      <c r="P210" s="239" t="s">
        <v>26</v>
      </c>
      <c r="Q210" s="239" t="s">
        <v>347</v>
      </c>
      <c r="R210" s="239"/>
      <c r="S210" s="239" t="s">
        <v>26</v>
      </c>
      <c r="T210" s="239" t="s">
        <v>347</v>
      </c>
      <c r="U210" s="239"/>
      <c r="V210" s="239" t="s">
        <v>26</v>
      </c>
      <c r="W210" s="239" t="s">
        <v>4816</v>
      </c>
      <c r="X210" s="241">
        <v>1</v>
      </c>
      <c r="Y210" s="58" t="s">
        <v>6039</v>
      </c>
      <c r="Z210" s="58" t="s">
        <v>1900</v>
      </c>
      <c r="AA210" s="59">
        <v>0</v>
      </c>
      <c r="AB210" s="59">
        <v>0</v>
      </c>
      <c r="AC210" s="59">
        <v>0</v>
      </c>
      <c r="AD210" s="59">
        <v>0</v>
      </c>
      <c r="AE210" s="59"/>
      <c r="AF210" s="59"/>
    </row>
    <row r="211" spans="1:32">
      <c r="A211" s="239" t="s">
        <v>2455</v>
      </c>
      <c r="B211" s="244" t="s">
        <v>3470</v>
      </c>
      <c r="C211" s="244" t="s">
        <v>3471</v>
      </c>
      <c r="D211" s="239" t="s">
        <v>3472</v>
      </c>
      <c r="E211" s="239" t="s">
        <v>3472</v>
      </c>
      <c r="F211" s="240" t="s">
        <v>2039</v>
      </c>
      <c r="G211" s="239" t="s">
        <v>26</v>
      </c>
      <c r="H211" s="252" t="s">
        <v>2118</v>
      </c>
      <c r="I211" s="244" t="s">
        <v>26</v>
      </c>
      <c r="J211" s="239" t="s">
        <v>3473</v>
      </c>
      <c r="K211" s="239" t="s">
        <v>3473</v>
      </c>
      <c r="L211" s="239" t="s">
        <v>2335</v>
      </c>
      <c r="M211" s="239" t="s">
        <v>3474</v>
      </c>
      <c r="N211" s="239" t="s">
        <v>26</v>
      </c>
      <c r="O211" s="255" t="s">
        <v>352</v>
      </c>
      <c r="P211" s="239" t="s">
        <v>26</v>
      </c>
      <c r="Q211" s="239" t="s">
        <v>347</v>
      </c>
      <c r="R211" s="239"/>
      <c r="S211" s="239" t="s">
        <v>26</v>
      </c>
      <c r="T211" s="239" t="s">
        <v>347</v>
      </c>
      <c r="U211" s="239"/>
      <c r="V211" s="239" t="s">
        <v>26</v>
      </c>
      <c r="W211" s="239" t="s">
        <v>4816</v>
      </c>
      <c r="X211" s="241">
        <v>1</v>
      </c>
      <c r="Y211" s="58" t="s">
        <v>6039</v>
      </c>
      <c r="Z211" s="58" t="s">
        <v>1900</v>
      </c>
      <c r="AA211" s="59">
        <v>0</v>
      </c>
      <c r="AB211" s="59">
        <v>0</v>
      </c>
      <c r="AC211" s="59">
        <v>0</v>
      </c>
      <c r="AD211" s="59">
        <v>0</v>
      </c>
      <c r="AE211" s="59"/>
      <c r="AF211" s="59"/>
    </row>
    <row r="212" spans="1:32">
      <c r="A212" s="239" t="s">
        <v>2455</v>
      </c>
      <c r="B212" s="244" t="s">
        <v>3475</v>
      </c>
      <c r="C212" s="244" t="s">
        <v>3476</v>
      </c>
      <c r="D212" s="239" t="s">
        <v>3477</v>
      </c>
      <c r="E212" s="239" t="s">
        <v>3477</v>
      </c>
      <c r="F212" s="240" t="s">
        <v>2039</v>
      </c>
      <c r="G212" s="239" t="s">
        <v>26</v>
      </c>
      <c r="H212" s="252" t="s">
        <v>2118</v>
      </c>
      <c r="I212" s="244" t="s">
        <v>26</v>
      </c>
      <c r="J212" s="239" t="s">
        <v>3478</v>
      </c>
      <c r="K212" s="239" t="s">
        <v>3478</v>
      </c>
      <c r="L212" s="239" t="s">
        <v>2335</v>
      </c>
      <c r="M212" s="239" t="s">
        <v>3479</v>
      </c>
      <c r="N212" s="239" t="s">
        <v>26</v>
      </c>
      <c r="O212" s="255" t="s">
        <v>352</v>
      </c>
      <c r="P212" s="239" t="s">
        <v>26</v>
      </c>
      <c r="Q212" s="239" t="s">
        <v>347</v>
      </c>
      <c r="R212" s="239"/>
      <c r="S212" s="239" t="s">
        <v>26</v>
      </c>
      <c r="T212" s="239" t="s">
        <v>347</v>
      </c>
      <c r="U212" s="239"/>
      <c r="V212" s="239" t="s">
        <v>26</v>
      </c>
      <c r="W212" s="239" t="s">
        <v>4816</v>
      </c>
      <c r="X212" s="241">
        <v>1</v>
      </c>
      <c r="Y212" s="58" t="s">
        <v>6039</v>
      </c>
      <c r="Z212" s="58" t="s">
        <v>1900</v>
      </c>
      <c r="AA212" s="59">
        <v>0</v>
      </c>
      <c r="AB212" s="59">
        <v>0</v>
      </c>
      <c r="AC212" s="59">
        <v>0</v>
      </c>
      <c r="AD212" s="59">
        <v>0</v>
      </c>
      <c r="AE212" s="59"/>
      <c r="AF212" s="59"/>
    </row>
    <row r="213" spans="1:32">
      <c r="A213" s="239" t="s">
        <v>2455</v>
      </c>
      <c r="B213" s="244" t="s">
        <v>3480</v>
      </c>
      <c r="C213" s="244" t="s">
        <v>3481</v>
      </c>
      <c r="D213" s="239" t="s">
        <v>3482</v>
      </c>
      <c r="E213" s="239" t="s">
        <v>3482</v>
      </c>
      <c r="F213" s="240" t="s">
        <v>2039</v>
      </c>
      <c r="G213" s="239" t="s">
        <v>26</v>
      </c>
      <c r="H213" s="252" t="s">
        <v>2118</v>
      </c>
      <c r="I213" s="244" t="s">
        <v>26</v>
      </c>
      <c r="J213" s="239" t="s">
        <v>3483</v>
      </c>
      <c r="K213" s="239" t="s">
        <v>3483</v>
      </c>
      <c r="L213" s="239" t="s">
        <v>2335</v>
      </c>
      <c r="M213" s="239" t="s">
        <v>3484</v>
      </c>
      <c r="N213" s="239" t="s">
        <v>26</v>
      </c>
      <c r="O213" s="255" t="s">
        <v>352</v>
      </c>
      <c r="P213" s="239" t="s">
        <v>26</v>
      </c>
      <c r="Q213" s="239" t="s">
        <v>347</v>
      </c>
      <c r="R213" s="239"/>
      <c r="S213" s="239" t="s">
        <v>26</v>
      </c>
      <c r="T213" s="239" t="s">
        <v>347</v>
      </c>
      <c r="U213" s="239"/>
      <c r="V213" s="239" t="s">
        <v>26</v>
      </c>
      <c r="W213" s="239" t="s">
        <v>4816</v>
      </c>
      <c r="X213" s="241">
        <v>1</v>
      </c>
      <c r="Y213" s="58" t="s">
        <v>6039</v>
      </c>
      <c r="Z213" s="58" t="s">
        <v>1900</v>
      </c>
      <c r="AA213" s="59">
        <v>0</v>
      </c>
      <c r="AB213" s="59">
        <v>0</v>
      </c>
      <c r="AC213" s="59">
        <v>0</v>
      </c>
      <c r="AD213" s="59">
        <v>0</v>
      </c>
      <c r="AE213" s="59"/>
      <c r="AF213" s="59"/>
    </row>
    <row r="214" spans="1:32">
      <c r="A214" s="239" t="s">
        <v>2455</v>
      </c>
      <c r="B214" s="244" t="s">
        <v>3485</v>
      </c>
      <c r="C214" s="244" t="s">
        <v>3486</v>
      </c>
      <c r="D214" s="239" t="s">
        <v>3487</v>
      </c>
      <c r="E214" s="239" t="s">
        <v>3487</v>
      </c>
      <c r="F214" s="240" t="s">
        <v>2039</v>
      </c>
      <c r="G214" s="239" t="s">
        <v>26</v>
      </c>
      <c r="H214" s="252" t="s">
        <v>2118</v>
      </c>
      <c r="I214" s="244" t="s">
        <v>26</v>
      </c>
      <c r="J214" s="239" t="s">
        <v>3488</v>
      </c>
      <c r="K214" s="239" t="s">
        <v>3488</v>
      </c>
      <c r="L214" s="239" t="s">
        <v>2335</v>
      </c>
      <c r="M214" s="239" t="s">
        <v>3489</v>
      </c>
      <c r="N214" s="239" t="s">
        <v>26</v>
      </c>
      <c r="O214" s="255" t="s">
        <v>352</v>
      </c>
      <c r="P214" s="239" t="s">
        <v>26</v>
      </c>
      <c r="Q214" s="239" t="s">
        <v>347</v>
      </c>
      <c r="R214" s="239"/>
      <c r="S214" s="239" t="s">
        <v>26</v>
      </c>
      <c r="T214" s="239" t="s">
        <v>347</v>
      </c>
      <c r="U214" s="239"/>
      <c r="V214" s="239" t="s">
        <v>26</v>
      </c>
      <c r="W214" s="239" t="s">
        <v>4816</v>
      </c>
      <c r="X214" s="241">
        <v>1</v>
      </c>
      <c r="Y214" s="58" t="s">
        <v>6039</v>
      </c>
      <c r="Z214" s="58" t="s">
        <v>1900</v>
      </c>
      <c r="AA214" s="59">
        <v>0</v>
      </c>
      <c r="AB214" s="59">
        <v>0</v>
      </c>
      <c r="AC214" s="59">
        <v>0</v>
      </c>
      <c r="AD214" s="59">
        <v>0</v>
      </c>
      <c r="AE214" s="59"/>
      <c r="AF214" s="59"/>
    </row>
    <row r="215" spans="1:32">
      <c r="A215" s="239" t="s">
        <v>2455</v>
      </c>
      <c r="B215" s="244" t="s">
        <v>3490</v>
      </c>
      <c r="C215" s="244" t="s">
        <v>3491</v>
      </c>
      <c r="D215" s="239" t="s">
        <v>3492</v>
      </c>
      <c r="E215" s="239" t="s">
        <v>3492</v>
      </c>
      <c r="F215" s="240" t="s">
        <v>2039</v>
      </c>
      <c r="G215" s="239" t="s">
        <v>26</v>
      </c>
      <c r="H215" s="252" t="s">
        <v>2118</v>
      </c>
      <c r="I215" s="244" t="s">
        <v>26</v>
      </c>
      <c r="J215" s="239" t="s">
        <v>3493</v>
      </c>
      <c r="K215" s="239" t="s">
        <v>3493</v>
      </c>
      <c r="L215" s="239" t="s">
        <v>2335</v>
      </c>
      <c r="M215" s="239" t="s">
        <v>3494</v>
      </c>
      <c r="N215" s="239" t="s">
        <v>26</v>
      </c>
      <c r="O215" s="255" t="s">
        <v>352</v>
      </c>
      <c r="P215" s="239" t="s">
        <v>26</v>
      </c>
      <c r="Q215" s="239" t="s">
        <v>347</v>
      </c>
      <c r="R215" s="239"/>
      <c r="S215" s="239" t="s">
        <v>26</v>
      </c>
      <c r="T215" s="239" t="s">
        <v>347</v>
      </c>
      <c r="U215" s="239"/>
      <c r="V215" s="239" t="s">
        <v>26</v>
      </c>
      <c r="W215" s="239" t="s">
        <v>4816</v>
      </c>
      <c r="X215" s="241">
        <v>1</v>
      </c>
      <c r="Y215" s="58" t="s">
        <v>6039</v>
      </c>
      <c r="Z215" s="58" t="s">
        <v>1900</v>
      </c>
      <c r="AA215" s="59">
        <v>0</v>
      </c>
      <c r="AB215" s="59">
        <v>0</v>
      </c>
      <c r="AC215" s="59">
        <v>0</v>
      </c>
      <c r="AD215" s="59">
        <v>0</v>
      </c>
      <c r="AE215" s="59"/>
      <c r="AF215" s="59"/>
    </row>
    <row r="216" spans="1:32">
      <c r="A216" s="239" t="s">
        <v>2455</v>
      </c>
      <c r="B216" s="244" t="s">
        <v>3495</v>
      </c>
      <c r="C216" s="244" t="s">
        <v>3496</v>
      </c>
      <c r="D216" s="239" t="s">
        <v>3497</v>
      </c>
      <c r="E216" s="239" t="s">
        <v>3497</v>
      </c>
      <c r="F216" s="240" t="s">
        <v>2039</v>
      </c>
      <c r="G216" s="239" t="s">
        <v>26</v>
      </c>
      <c r="H216" s="252" t="s">
        <v>2118</v>
      </c>
      <c r="I216" s="244" t="s">
        <v>26</v>
      </c>
      <c r="J216" s="239" t="s">
        <v>3498</v>
      </c>
      <c r="K216" s="239" t="s">
        <v>3498</v>
      </c>
      <c r="L216" s="239" t="s">
        <v>2335</v>
      </c>
      <c r="M216" s="239" t="s">
        <v>3499</v>
      </c>
      <c r="N216" s="239" t="s">
        <v>26</v>
      </c>
      <c r="O216" s="255" t="s">
        <v>352</v>
      </c>
      <c r="P216" s="239" t="s">
        <v>26</v>
      </c>
      <c r="Q216" s="239" t="s">
        <v>347</v>
      </c>
      <c r="R216" s="239"/>
      <c r="S216" s="239" t="s">
        <v>26</v>
      </c>
      <c r="T216" s="239" t="s">
        <v>347</v>
      </c>
      <c r="U216" s="239"/>
      <c r="V216" s="239" t="s">
        <v>26</v>
      </c>
      <c r="W216" s="239" t="s">
        <v>347</v>
      </c>
      <c r="X216" s="241">
        <v>1</v>
      </c>
      <c r="Y216" s="58" t="s">
        <v>6009</v>
      </c>
      <c r="Z216" s="58" t="s">
        <v>1907</v>
      </c>
      <c r="AA216" s="59">
        <v>0</v>
      </c>
      <c r="AB216" s="59">
        <v>0</v>
      </c>
      <c r="AC216" s="59">
        <v>0</v>
      </c>
      <c r="AD216" s="59">
        <v>0</v>
      </c>
      <c r="AE216" s="59"/>
      <c r="AF216" s="59"/>
    </row>
    <row r="217" spans="1:32">
      <c r="A217" s="239" t="s">
        <v>2455</v>
      </c>
      <c r="B217" s="244" t="s">
        <v>2597</v>
      </c>
      <c r="C217" s="244" t="s">
        <v>3500</v>
      </c>
      <c r="D217" s="239" t="s">
        <v>3501</v>
      </c>
      <c r="E217" s="239" t="s">
        <v>3501</v>
      </c>
      <c r="F217" s="240" t="s">
        <v>2039</v>
      </c>
      <c r="G217" s="239" t="s">
        <v>26</v>
      </c>
      <c r="H217" s="252" t="s">
        <v>2118</v>
      </c>
      <c r="I217" s="244" t="s">
        <v>26</v>
      </c>
      <c r="J217" s="239" t="s">
        <v>3502</v>
      </c>
      <c r="K217" s="239" t="s">
        <v>3502</v>
      </c>
      <c r="L217" s="239" t="s">
        <v>2335</v>
      </c>
      <c r="M217" s="239" t="s">
        <v>2147</v>
      </c>
      <c r="N217" s="239" t="s">
        <v>26</v>
      </c>
      <c r="O217" s="255" t="s">
        <v>352</v>
      </c>
      <c r="P217" s="239" t="s">
        <v>26</v>
      </c>
      <c r="Q217" s="239" t="s">
        <v>347</v>
      </c>
      <c r="R217" s="239"/>
      <c r="S217" s="239" t="s">
        <v>26</v>
      </c>
      <c r="T217" s="239" t="s">
        <v>347</v>
      </c>
      <c r="U217" s="239"/>
      <c r="V217" s="239" t="s">
        <v>26</v>
      </c>
      <c r="W217" s="239" t="s">
        <v>347</v>
      </c>
      <c r="X217" s="241">
        <v>1</v>
      </c>
      <c r="Y217" s="58" t="s">
        <v>6009</v>
      </c>
      <c r="Z217" s="58" t="s">
        <v>1907</v>
      </c>
      <c r="AA217" s="59">
        <v>-142754.79</v>
      </c>
      <c r="AB217" s="59">
        <v>5052.71</v>
      </c>
      <c r="AC217" s="59">
        <v>0</v>
      </c>
      <c r="AD217" s="59">
        <v>-137702.08000000002</v>
      </c>
      <c r="AE217" s="59"/>
      <c r="AF217" s="59"/>
    </row>
    <row r="218" spans="1:32">
      <c r="A218" s="239" t="s">
        <v>3503</v>
      </c>
      <c r="B218" s="244" t="s">
        <v>3504</v>
      </c>
      <c r="C218" s="244" t="s">
        <v>3505</v>
      </c>
      <c r="D218" s="239" t="s">
        <v>3506</v>
      </c>
      <c r="E218" s="239" t="s">
        <v>3506</v>
      </c>
      <c r="F218" s="240" t="s">
        <v>2039</v>
      </c>
      <c r="G218" s="239" t="s">
        <v>26</v>
      </c>
      <c r="H218" s="252" t="s">
        <v>2185</v>
      </c>
      <c r="I218" s="244" t="s">
        <v>26</v>
      </c>
      <c r="J218" s="239" t="s">
        <v>3507</v>
      </c>
      <c r="K218" s="239" t="s">
        <v>3507</v>
      </c>
      <c r="L218" s="239" t="s">
        <v>2335</v>
      </c>
      <c r="M218" s="239" t="s">
        <v>3508</v>
      </c>
      <c r="N218" s="239" t="s">
        <v>26</v>
      </c>
      <c r="O218" s="255" t="s">
        <v>352</v>
      </c>
      <c r="P218" s="239" t="s">
        <v>26</v>
      </c>
      <c r="Q218" s="239" t="s">
        <v>281</v>
      </c>
      <c r="R218" s="239"/>
      <c r="S218" s="239" t="s">
        <v>26</v>
      </c>
      <c r="T218" s="239" t="s">
        <v>281</v>
      </c>
      <c r="U218" s="239"/>
      <c r="V218" s="239" t="s">
        <v>26</v>
      </c>
      <c r="W218" s="239" t="s">
        <v>281</v>
      </c>
      <c r="X218" s="241">
        <v>1</v>
      </c>
      <c r="Y218" s="58" t="s">
        <v>6707</v>
      </c>
      <c r="Z218" s="58" t="s">
        <v>1905</v>
      </c>
      <c r="AA218" s="59">
        <v>0</v>
      </c>
      <c r="AB218" s="59">
        <v>0</v>
      </c>
      <c r="AC218" s="59">
        <v>0</v>
      </c>
      <c r="AD218" s="59">
        <v>0</v>
      </c>
      <c r="AE218" s="59"/>
      <c r="AF218" s="59"/>
    </row>
    <row r="219" spans="1:32">
      <c r="A219" s="239" t="s">
        <v>3503</v>
      </c>
      <c r="B219" s="244" t="s">
        <v>3509</v>
      </c>
      <c r="C219" s="244" t="s">
        <v>3510</v>
      </c>
      <c r="D219" s="239" t="s">
        <v>3511</v>
      </c>
      <c r="E219" s="239" t="s">
        <v>3511</v>
      </c>
      <c r="F219" s="240" t="s">
        <v>2039</v>
      </c>
      <c r="G219" s="239" t="s">
        <v>26</v>
      </c>
      <c r="H219" s="252" t="s">
        <v>2185</v>
      </c>
      <c r="I219" s="244" t="s">
        <v>26</v>
      </c>
      <c r="J219" s="239" t="s">
        <v>3512</v>
      </c>
      <c r="K219" s="239" t="s">
        <v>3512</v>
      </c>
      <c r="L219" s="239" t="s">
        <v>2335</v>
      </c>
      <c r="M219" s="239" t="s">
        <v>3513</v>
      </c>
      <c r="N219" s="239" t="s">
        <v>26</v>
      </c>
      <c r="O219" s="255" t="s">
        <v>352</v>
      </c>
      <c r="P219" s="239" t="s">
        <v>26</v>
      </c>
      <c r="Q219" s="239" t="s">
        <v>281</v>
      </c>
      <c r="R219" s="239"/>
      <c r="S219" s="239" t="s">
        <v>26</v>
      </c>
      <c r="T219" s="239" t="s">
        <v>281</v>
      </c>
      <c r="U219" s="239"/>
      <c r="V219" s="239" t="s">
        <v>26</v>
      </c>
      <c r="W219" s="239" t="s">
        <v>281</v>
      </c>
      <c r="X219" s="241">
        <v>1</v>
      </c>
      <c r="Y219" s="58" t="s">
        <v>6707</v>
      </c>
      <c r="Z219" s="58" t="s">
        <v>1905</v>
      </c>
      <c r="AA219" s="59">
        <v>0</v>
      </c>
      <c r="AB219" s="59">
        <v>0</v>
      </c>
      <c r="AC219" s="59">
        <v>0</v>
      </c>
      <c r="AD219" s="59">
        <v>0</v>
      </c>
      <c r="AE219" s="59"/>
      <c r="AF219" s="59"/>
    </row>
    <row r="220" spans="1:32">
      <c r="A220" s="239" t="s">
        <v>3503</v>
      </c>
      <c r="B220" s="244" t="s">
        <v>3514</v>
      </c>
      <c r="C220" s="244" t="s">
        <v>3515</v>
      </c>
      <c r="D220" s="239" t="s">
        <v>3516</v>
      </c>
      <c r="E220" s="239" t="s">
        <v>3516</v>
      </c>
      <c r="F220" s="240" t="s">
        <v>2039</v>
      </c>
      <c r="G220" s="239" t="s">
        <v>26</v>
      </c>
      <c r="H220" s="252" t="s">
        <v>2185</v>
      </c>
      <c r="I220" s="244" t="s">
        <v>26</v>
      </c>
      <c r="J220" s="239" t="s">
        <v>3517</v>
      </c>
      <c r="K220" s="239" t="s">
        <v>3517</v>
      </c>
      <c r="L220" s="239" t="s">
        <v>2335</v>
      </c>
      <c r="M220" s="239" t="s">
        <v>3518</v>
      </c>
      <c r="N220" s="239" t="s">
        <v>26</v>
      </c>
      <c r="O220" s="255" t="s">
        <v>352</v>
      </c>
      <c r="P220" s="239" t="s">
        <v>26</v>
      </c>
      <c r="Q220" s="239" t="s">
        <v>281</v>
      </c>
      <c r="R220" s="239"/>
      <c r="S220" s="239" t="s">
        <v>26</v>
      </c>
      <c r="T220" s="239" t="s">
        <v>281</v>
      </c>
      <c r="U220" s="239"/>
      <c r="V220" s="239" t="s">
        <v>26</v>
      </c>
      <c r="W220" s="239" t="s">
        <v>281</v>
      </c>
      <c r="X220" s="241">
        <v>1</v>
      </c>
      <c r="Y220" s="58" t="s">
        <v>6707</v>
      </c>
      <c r="Z220" s="58" t="s">
        <v>1905</v>
      </c>
      <c r="AA220" s="59">
        <v>0</v>
      </c>
      <c r="AB220" s="59">
        <v>0</v>
      </c>
      <c r="AC220" s="59">
        <v>0</v>
      </c>
      <c r="AD220" s="59">
        <v>0</v>
      </c>
      <c r="AE220" s="59"/>
      <c r="AF220" s="59"/>
    </row>
    <row r="221" spans="1:32">
      <c r="A221" s="239" t="s">
        <v>3503</v>
      </c>
      <c r="B221" s="244" t="s">
        <v>3519</v>
      </c>
      <c r="C221" s="244" t="s">
        <v>3520</v>
      </c>
      <c r="D221" s="239" t="s">
        <v>3521</v>
      </c>
      <c r="E221" s="239" t="s">
        <v>3521</v>
      </c>
      <c r="F221" s="240" t="s">
        <v>2039</v>
      </c>
      <c r="G221" s="239" t="s">
        <v>26</v>
      </c>
      <c r="H221" s="252" t="s">
        <v>2185</v>
      </c>
      <c r="I221" s="244" t="s">
        <v>26</v>
      </c>
      <c r="J221" s="239" t="s">
        <v>3522</v>
      </c>
      <c r="K221" s="239" t="s">
        <v>3522</v>
      </c>
      <c r="L221" s="239" t="s">
        <v>2335</v>
      </c>
      <c r="M221" s="239" t="s">
        <v>3523</v>
      </c>
      <c r="N221" s="239" t="s">
        <v>26</v>
      </c>
      <c r="O221" s="255" t="s">
        <v>352</v>
      </c>
      <c r="P221" s="239" t="s">
        <v>26</v>
      </c>
      <c r="Q221" s="239" t="s">
        <v>281</v>
      </c>
      <c r="R221" s="239"/>
      <c r="S221" s="239" t="s">
        <v>26</v>
      </c>
      <c r="T221" s="239" t="s">
        <v>281</v>
      </c>
      <c r="U221" s="239"/>
      <c r="V221" s="239" t="s">
        <v>26</v>
      </c>
      <c r="W221" s="239" t="s">
        <v>281</v>
      </c>
      <c r="X221" s="241">
        <v>1</v>
      </c>
      <c r="Y221" s="58" t="s">
        <v>6707</v>
      </c>
      <c r="Z221" s="58" t="s">
        <v>1905</v>
      </c>
      <c r="AA221" s="59">
        <v>0</v>
      </c>
      <c r="AB221" s="59">
        <v>0</v>
      </c>
      <c r="AC221" s="59">
        <v>0</v>
      </c>
      <c r="AD221" s="59">
        <v>0</v>
      </c>
      <c r="AE221" s="59"/>
      <c r="AF221" s="59"/>
    </row>
    <row r="222" spans="1:32">
      <c r="A222" s="239" t="s">
        <v>3503</v>
      </c>
      <c r="B222" s="244" t="s">
        <v>3524</v>
      </c>
      <c r="C222" s="244" t="s">
        <v>3525</v>
      </c>
      <c r="D222" s="239" t="s">
        <v>3526</v>
      </c>
      <c r="E222" s="239" t="s">
        <v>3526</v>
      </c>
      <c r="F222" s="240" t="s">
        <v>2039</v>
      </c>
      <c r="G222" s="239" t="s">
        <v>26</v>
      </c>
      <c r="H222" s="252" t="s">
        <v>2185</v>
      </c>
      <c r="I222" s="244" t="s">
        <v>26</v>
      </c>
      <c r="J222" s="239" t="s">
        <v>3527</v>
      </c>
      <c r="K222" s="239" t="s">
        <v>3527</v>
      </c>
      <c r="L222" s="239" t="s">
        <v>2335</v>
      </c>
      <c r="M222" s="239" t="s">
        <v>3528</v>
      </c>
      <c r="N222" s="239" t="s">
        <v>26</v>
      </c>
      <c r="O222" s="255" t="s">
        <v>352</v>
      </c>
      <c r="P222" s="239" t="s">
        <v>26</v>
      </c>
      <c r="Q222" s="239" t="s">
        <v>281</v>
      </c>
      <c r="R222" s="239"/>
      <c r="S222" s="239" t="s">
        <v>26</v>
      </c>
      <c r="T222" s="239" t="s">
        <v>281</v>
      </c>
      <c r="U222" s="239"/>
      <c r="V222" s="239" t="s">
        <v>26</v>
      </c>
      <c r="W222" s="239" t="s">
        <v>281</v>
      </c>
      <c r="X222" s="241">
        <v>1</v>
      </c>
      <c r="Y222" s="58" t="s">
        <v>6707</v>
      </c>
      <c r="Z222" s="58" t="s">
        <v>1905</v>
      </c>
      <c r="AA222" s="59">
        <v>0</v>
      </c>
      <c r="AB222" s="59">
        <v>0</v>
      </c>
      <c r="AC222" s="59">
        <v>0</v>
      </c>
      <c r="AD222" s="59">
        <v>0</v>
      </c>
      <c r="AE222" s="59"/>
      <c r="AF222" s="59"/>
    </row>
    <row r="223" spans="1:32">
      <c r="A223" s="239" t="s">
        <v>3503</v>
      </c>
      <c r="B223" s="244" t="s">
        <v>3529</v>
      </c>
      <c r="C223" s="244" t="s">
        <v>3530</v>
      </c>
      <c r="D223" s="239" t="s">
        <v>3531</v>
      </c>
      <c r="E223" s="239" t="s">
        <v>3531</v>
      </c>
      <c r="F223" s="240" t="s">
        <v>2039</v>
      </c>
      <c r="G223" s="239" t="s">
        <v>26</v>
      </c>
      <c r="H223" s="252" t="s">
        <v>2185</v>
      </c>
      <c r="I223" s="244" t="s">
        <v>26</v>
      </c>
      <c r="J223" s="239" t="s">
        <v>3532</v>
      </c>
      <c r="K223" s="239" t="s">
        <v>3532</v>
      </c>
      <c r="L223" s="239" t="s">
        <v>2335</v>
      </c>
      <c r="M223" s="239" t="s">
        <v>3140</v>
      </c>
      <c r="N223" s="239" t="s">
        <v>26</v>
      </c>
      <c r="O223" s="255" t="s">
        <v>352</v>
      </c>
      <c r="P223" s="239" t="s">
        <v>26</v>
      </c>
      <c r="Q223" s="239" t="s">
        <v>281</v>
      </c>
      <c r="R223" s="239"/>
      <c r="S223" s="239" t="s">
        <v>26</v>
      </c>
      <c r="T223" s="239" t="s">
        <v>281</v>
      </c>
      <c r="U223" s="239"/>
      <c r="V223" s="239" t="s">
        <v>26</v>
      </c>
      <c r="W223" s="239" t="s">
        <v>281</v>
      </c>
      <c r="X223" s="241">
        <v>1</v>
      </c>
      <c r="Y223" s="58" t="s">
        <v>6707</v>
      </c>
      <c r="Z223" s="58" t="s">
        <v>1905</v>
      </c>
      <c r="AA223" s="59">
        <v>0</v>
      </c>
      <c r="AB223" s="59">
        <v>0</v>
      </c>
      <c r="AC223" s="59">
        <v>0</v>
      </c>
      <c r="AD223" s="59">
        <v>0</v>
      </c>
      <c r="AE223" s="59"/>
      <c r="AF223" s="59"/>
    </row>
    <row r="224" spans="1:32">
      <c r="A224" s="239" t="s">
        <v>3503</v>
      </c>
      <c r="B224" s="244" t="s">
        <v>3533</v>
      </c>
      <c r="C224" s="244" t="s">
        <v>3534</v>
      </c>
      <c r="D224" s="239" t="s">
        <v>3535</v>
      </c>
      <c r="E224" s="239" t="s">
        <v>3535</v>
      </c>
      <c r="F224" s="240" t="s">
        <v>2039</v>
      </c>
      <c r="G224" s="239" t="s">
        <v>26</v>
      </c>
      <c r="H224" s="252" t="s">
        <v>2185</v>
      </c>
      <c r="I224" s="244" t="s">
        <v>26</v>
      </c>
      <c r="J224" s="239" t="s">
        <v>3536</v>
      </c>
      <c r="K224" s="239" t="s">
        <v>3536</v>
      </c>
      <c r="L224" s="239" t="s">
        <v>2335</v>
      </c>
      <c r="M224" s="239" t="s">
        <v>3537</v>
      </c>
      <c r="N224" s="239" t="s">
        <v>26</v>
      </c>
      <c r="O224" s="255" t="s">
        <v>352</v>
      </c>
      <c r="P224" s="239" t="s">
        <v>26</v>
      </c>
      <c r="Q224" s="239" t="s">
        <v>281</v>
      </c>
      <c r="R224" s="239"/>
      <c r="S224" s="239" t="s">
        <v>26</v>
      </c>
      <c r="T224" s="239" t="s">
        <v>281</v>
      </c>
      <c r="U224" s="239"/>
      <c r="V224" s="239" t="s">
        <v>26</v>
      </c>
      <c r="W224" s="239" t="s">
        <v>281</v>
      </c>
      <c r="X224" s="241">
        <v>1</v>
      </c>
      <c r="Y224" s="58" t="s">
        <v>6707</v>
      </c>
      <c r="Z224" s="58" t="s">
        <v>1905</v>
      </c>
      <c r="AA224" s="59">
        <v>0</v>
      </c>
      <c r="AB224" s="59">
        <v>0</v>
      </c>
      <c r="AC224" s="59">
        <v>0</v>
      </c>
      <c r="AD224" s="59">
        <v>0</v>
      </c>
      <c r="AE224" s="59"/>
      <c r="AF224" s="59"/>
    </row>
    <row r="225" spans="1:32">
      <c r="A225" s="239" t="s">
        <v>3503</v>
      </c>
      <c r="B225" s="244" t="s">
        <v>3538</v>
      </c>
      <c r="C225" s="244" t="s">
        <v>3539</v>
      </c>
      <c r="D225" s="239" t="s">
        <v>3540</v>
      </c>
      <c r="E225" s="239" t="s">
        <v>3540</v>
      </c>
      <c r="F225" s="240" t="s">
        <v>2039</v>
      </c>
      <c r="G225" s="239" t="s">
        <v>26</v>
      </c>
      <c r="H225" s="252" t="s">
        <v>2185</v>
      </c>
      <c r="I225" s="244" t="s">
        <v>26</v>
      </c>
      <c r="J225" s="239" t="s">
        <v>3541</v>
      </c>
      <c r="K225" s="239" t="s">
        <v>3541</v>
      </c>
      <c r="L225" s="239" t="s">
        <v>2335</v>
      </c>
      <c r="M225" s="239" t="s">
        <v>3542</v>
      </c>
      <c r="N225" s="239" t="s">
        <v>26</v>
      </c>
      <c r="O225" s="255" t="s">
        <v>352</v>
      </c>
      <c r="P225" s="239" t="s">
        <v>26</v>
      </c>
      <c r="Q225" s="239" t="s">
        <v>281</v>
      </c>
      <c r="R225" s="239"/>
      <c r="S225" s="239" t="s">
        <v>26</v>
      </c>
      <c r="T225" s="239" t="s">
        <v>281</v>
      </c>
      <c r="U225" s="239"/>
      <c r="V225" s="239" t="s">
        <v>26</v>
      </c>
      <c r="W225" s="239" t="s">
        <v>281</v>
      </c>
      <c r="X225" s="241">
        <v>1</v>
      </c>
      <c r="Y225" s="58" t="s">
        <v>6707</v>
      </c>
      <c r="Z225" s="58" t="s">
        <v>1905</v>
      </c>
      <c r="AA225" s="59">
        <v>0</v>
      </c>
      <c r="AB225" s="59">
        <v>0</v>
      </c>
      <c r="AC225" s="59">
        <v>0</v>
      </c>
      <c r="AD225" s="59">
        <v>0</v>
      </c>
      <c r="AE225" s="59"/>
      <c r="AF225" s="59"/>
    </row>
    <row r="226" spans="1:32">
      <c r="A226" s="239" t="s">
        <v>3503</v>
      </c>
      <c r="B226" s="244" t="s">
        <v>3543</v>
      </c>
      <c r="C226" s="244" t="s">
        <v>3544</v>
      </c>
      <c r="D226" s="239" t="s">
        <v>3545</v>
      </c>
      <c r="E226" s="239" t="s">
        <v>3545</v>
      </c>
      <c r="F226" s="240" t="s">
        <v>2039</v>
      </c>
      <c r="G226" s="239" t="s">
        <v>26</v>
      </c>
      <c r="H226" s="252" t="s">
        <v>2185</v>
      </c>
      <c r="I226" s="244" t="s">
        <v>26</v>
      </c>
      <c r="J226" s="239" t="s">
        <v>3546</v>
      </c>
      <c r="K226" s="239" t="s">
        <v>3546</v>
      </c>
      <c r="L226" s="239" t="s">
        <v>2335</v>
      </c>
      <c r="M226" s="239" t="s">
        <v>3547</v>
      </c>
      <c r="N226" s="239" t="s">
        <v>26</v>
      </c>
      <c r="O226" s="255" t="s">
        <v>352</v>
      </c>
      <c r="P226" s="239" t="s">
        <v>26</v>
      </c>
      <c r="Q226" s="239" t="s">
        <v>281</v>
      </c>
      <c r="R226" s="239"/>
      <c r="S226" s="239" t="s">
        <v>26</v>
      </c>
      <c r="T226" s="239" t="s">
        <v>281</v>
      </c>
      <c r="U226" s="239"/>
      <c r="V226" s="239" t="s">
        <v>26</v>
      </c>
      <c r="W226" s="239" t="s">
        <v>281</v>
      </c>
      <c r="X226" s="241">
        <v>1</v>
      </c>
      <c r="Y226" s="58" t="s">
        <v>6707</v>
      </c>
      <c r="Z226" s="58" t="s">
        <v>1905</v>
      </c>
      <c r="AA226" s="59">
        <v>0</v>
      </c>
      <c r="AB226" s="59">
        <v>0</v>
      </c>
      <c r="AC226" s="59">
        <v>0</v>
      </c>
      <c r="AD226" s="59">
        <v>0</v>
      </c>
      <c r="AE226" s="59"/>
      <c r="AF226" s="59"/>
    </row>
    <row r="227" spans="1:32">
      <c r="A227" s="239" t="s">
        <v>3503</v>
      </c>
      <c r="B227" s="244" t="s">
        <v>2486</v>
      </c>
      <c r="C227" s="244" t="s">
        <v>3548</v>
      </c>
      <c r="D227" s="239" t="s">
        <v>3549</v>
      </c>
      <c r="E227" s="239" t="s">
        <v>3549</v>
      </c>
      <c r="F227" s="240" t="s">
        <v>2039</v>
      </c>
      <c r="G227" s="239" t="s">
        <v>26</v>
      </c>
      <c r="H227" s="252" t="s">
        <v>2185</v>
      </c>
      <c r="I227" s="244" t="s">
        <v>26</v>
      </c>
      <c r="J227" s="239" t="s">
        <v>3550</v>
      </c>
      <c r="K227" s="239" t="s">
        <v>3550</v>
      </c>
      <c r="L227" s="239" t="s">
        <v>2335</v>
      </c>
      <c r="M227" s="239" t="s">
        <v>3551</v>
      </c>
      <c r="N227" s="255" t="s">
        <v>26</v>
      </c>
      <c r="O227" s="255" t="s">
        <v>2362</v>
      </c>
      <c r="P227" s="255" t="s">
        <v>26</v>
      </c>
      <c r="Q227" s="255" t="s">
        <v>343</v>
      </c>
      <c r="R227" s="255"/>
      <c r="S227" s="255" t="s">
        <v>26</v>
      </c>
      <c r="T227" s="255" t="s">
        <v>343</v>
      </c>
      <c r="U227" s="255"/>
      <c r="V227" s="255" t="s">
        <v>26</v>
      </c>
      <c r="W227" s="255" t="s">
        <v>343</v>
      </c>
      <c r="X227" s="256">
        <v>1</v>
      </c>
      <c r="Y227" s="58" t="s">
        <v>6607</v>
      </c>
      <c r="Z227" s="58" t="s">
        <v>1898</v>
      </c>
      <c r="AA227" s="59">
        <v>-446</v>
      </c>
      <c r="AB227" s="59">
        <v>-2453</v>
      </c>
      <c r="AC227" s="59">
        <v>-223</v>
      </c>
      <c r="AD227" s="59">
        <v>-3122</v>
      </c>
      <c r="AE227" s="59"/>
      <c r="AF227" s="59"/>
    </row>
    <row r="228" spans="1:32">
      <c r="A228" s="239" t="s">
        <v>3503</v>
      </c>
      <c r="B228" s="244" t="s">
        <v>3552</v>
      </c>
      <c r="C228" s="244" t="s">
        <v>3553</v>
      </c>
      <c r="D228" s="239" t="s">
        <v>3554</v>
      </c>
      <c r="E228" s="239" t="s">
        <v>3554</v>
      </c>
      <c r="F228" s="240" t="s">
        <v>2039</v>
      </c>
      <c r="G228" s="239" t="s">
        <v>26</v>
      </c>
      <c r="H228" s="252" t="s">
        <v>2185</v>
      </c>
      <c r="I228" s="244" t="s">
        <v>26</v>
      </c>
      <c r="J228" s="239" t="s">
        <v>3555</v>
      </c>
      <c r="K228" s="239" t="s">
        <v>3555</v>
      </c>
      <c r="L228" s="239" t="s">
        <v>2335</v>
      </c>
      <c r="M228" s="239" t="s">
        <v>3556</v>
      </c>
      <c r="N228" s="255" t="s">
        <v>26</v>
      </c>
      <c r="O228" s="255" t="s">
        <v>2362</v>
      </c>
      <c r="P228" s="255" t="s">
        <v>26</v>
      </c>
      <c r="Q228" s="255" t="s">
        <v>2483</v>
      </c>
      <c r="R228" s="255"/>
      <c r="S228" s="255" t="s">
        <v>26</v>
      </c>
      <c r="T228" s="255" t="s">
        <v>2483</v>
      </c>
      <c r="U228" s="255"/>
      <c r="V228" s="239" t="s">
        <v>26</v>
      </c>
      <c r="W228" s="260" t="s">
        <v>341</v>
      </c>
      <c r="X228" s="261">
        <v>1</v>
      </c>
      <c r="Y228" s="58" t="s">
        <v>6897</v>
      </c>
      <c r="Z228" s="58" t="s">
        <v>1920</v>
      </c>
      <c r="AA228" s="59">
        <v>0</v>
      </c>
      <c r="AB228" s="59">
        <v>0</v>
      </c>
      <c r="AC228" s="59">
        <v>0</v>
      </c>
      <c r="AD228" s="59">
        <v>0</v>
      </c>
      <c r="AE228" s="59"/>
      <c r="AF228" s="59"/>
    </row>
    <row r="229" spans="1:32">
      <c r="A229" s="239" t="s">
        <v>3503</v>
      </c>
      <c r="B229" s="244" t="s">
        <v>2608</v>
      </c>
      <c r="C229" s="244" t="s">
        <v>3557</v>
      </c>
      <c r="D229" s="239" t="s">
        <v>3558</v>
      </c>
      <c r="E229" s="239" t="s">
        <v>3558</v>
      </c>
      <c r="F229" s="240" t="s">
        <v>2039</v>
      </c>
      <c r="G229" s="239" t="s">
        <v>26</v>
      </c>
      <c r="H229" s="252" t="s">
        <v>2185</v>
      </c>
      <c r="I229" s="244" t="s">
        <v>26</v>
      </c>
      <c r="J229" s="239" t="s">
        <v>3559</v>
      </c>
      <c r="K229" s="239" t="s">
        <v>3559</v>
      </c>
      <c r="L229" s="239" t="s">
        <v>2335</v>
      </c>
      <c r="M229" s="239" t="s">
        <v>2876</v>
      </c>
      <c r="N229" s="239" t="s">
        <v>26</v>
      </c>
      <c r="O229" s="255" t="s">
        <v>352</v>
      </c>
      <c r="P229" s="239" t="s">
        <v>26</v>
      </c>
      <c r="Q229" s="239" t="s">
        <v>281</v>
      </c>
      <c r="R229" s="239"/>
      <c r="S229" s="239" t="s">
        <v>26</v>
      </c>
      <c r="T229" s="239" t="s">
        <v>281</v>
      </c>
      <c r="U229" s="239"/>
      <c r="V229" s="239" t="s">
        <v>26</v>
      </c>
      <c r="W229" s="239" t="s">
        <v>281</v>
      </c>
      <c r="X229" s="241">
        <v>1</v>
      </c>
      <c r="Y229" s="58" t="s">
        <v>6707</v>
      </c>
      <c r="Z229" s="58" t="s">
        <v>1905</v>
      </c>
      <c r="AA229" s="59">
        <v>0</v>
      </c>
      <c r="AB229" s="59">
        <v>-5222</v>
      </c>
      <c r="AC229" s="59">
        <v>0</v>
      </c>
      <c r="AD229" s="59">
        <v>-5222</v>
      </c>
      <c r="AE229" s="59"/>
      <c r="AF229" s="59"/>
    </row>
    <row r="230" spans="1:32">
      <c r="A230" s="239" t="s">
        <v>3503</v>
      </c>
      <c r="B230" s="244" t="s">
        <v>3560</v>
      </c>
      <c r="C230" s="244" t="s">
        <v>3561</v>
      </c>
      <c r="D230" s="239" t="s">
        <v>3562</v>
      </c>
      <c r="E230" s="239" t="s">
        <v>3562</v>
      </c>
      <c r="F230" s="240" t="s">
        <v>2039</v>
      </c>
      <c r="G230" s="239" t="s">
        <v>26</v>
      </c>
      <c r="H230" s="252" t="s">
        <v>2185</v>
      </c>
      <c r="I230" s="244" t="s">
        <v>26</v>
      </c>
      <c r="J230" s="239" t="s">
        <v>3563</v>
      </c>
      <c r="K230" s="239" t="s">
        <v>3563</v>
      </c>
      <c r="L230" s="239" t="s">
        <v>2335</v>
      </c>
      <c r="M230" s="239" t="s">
        <v>3159</v>
      </c>
      <c r="N230" s="239" t="s">
        <v>26</v>
      </c>
      <c r="O230" s="255" t="s">
        <v>352</v>
      </c>
      <c r="P230" s="239" t="s">
        <v>26</v>
      </c>
      <c r="Q230" s="239" t="s">
        <v>281</v>
      </c>
      <c r="R230" s="239"/>
      <c r="S230" s="239" t="s">
        <v>26</v>
      </c>
      <c r="T230" s="239" t="s">
        <v>281</v>
      </c>
      <c r="U230" s="239"/>
      <c r="V230" s="239" t="s">
        <v>26</v>
      </c>
      <c r="W230" s="239" t="s">
        <v>281</v>
      </c>
      <c r="X230" s="241">
        <v>1</v>
      </c>
      <c r="Y230" s="58" t="s">
        <v>6707</v>
      </c>
      <c r="Z230" s="58" t="s">
        <v>1905</v>
      </c>
      <c r="AA230" s="59">
        <v>0</v>
      </c>
      <c r="AB230" s="59">
        <v>0</v>
      </c>
      <c r="AC230" s="59">
        <v>0</v>
      </c>
      <c r="AD230" s="59">
        <v>0</v>
      </c>
      <c r="AE230" s="59"/>
      <c r="AF230" s="59"/>
    </row>
    <row r="231" spans="1:32">
      <c r="A231" s="239" t="s">
        <v>3503</v>
      </c>
      <c r="B231" s="244" t="s">
        <v>3564</v>
      </c>
      <c r="C231" s="244" t="s">
        <v>3565</v>
      </c>
      <c r="D231" s="239" t="s">
        <v>3566</v>
      </c>
      <c r="E231" s="239" t="s">
        <v>3566</v>
      </c>
      <c r="F231" s="240" t="s">
        <v>2039</v>
      </c>
      <c r="G231" s="239" t="s">
        <v>26</v>
      </c>
      <c r="H231" s="252" t="s">
        <v>2185</v>
      </c>
      <c r="I231" s="244" t="s">
        <v>26</v>
      </c>
      <c r="J231" s="239" t="s">
        <v>3567</v>
      </c>
      <c r="K231" s="239" t="s">
        <v>3567</v>
      </c>
      <c r="L231" s="239" t="s">
        <v>2335</v>
      </c>
      <c r="M231" s="239" t="s">
        <v>3568</v>
      </c>
      <c r="N231" s="239" t="s">
        <v>26</v>
      </c>
      <c r="O231" s="255" t="s">
        <v>352</v>
      </c>
      <c r="P231" s="239" t="s">
        <v>26</v>
      </c>
      <c r="Q231" s="239" t="s">
        <v>281</v>
      </c>
      <c r="R231" s="239"/>
      <c r="S231" s="239" t="s">
        <v>26</v>
      </c>
      <c r="T231" s="239" t="s">
        <v>281</v>
      </c>
      <c r="U231" s="239"/>
      <c r="V231" s="239" t="s">
        <v>26</v>
      </c>
      <c r="W231" s="239" t="s">
        <v>281</v>
      </c>
      <c r="X231" s="241">
        <v>1</v>
      </c>
      <c r="Y231" s="58" t="s">
        <v>6707</v>
      </c>
      <c r="Z231" s="58" t="s">
        <v>1905</v>
      </c>
      <c r="AA231" s="59">
        <v>0</v>
      </c>
      <c r="AB231" s="59">
        <v>0</v>
      </c>
      <c r="AC231" s="59">
        <v>0</v>
      </c>
      <c r="AD231" s="59">
        <v>0</v>
      </c>
      <c r="AE231" s="59"/>
      <c r="AF231" s="59"/>
    </row>
    <row r="232" spans="1:32">
      <c r="A232" s="239" t="s">
        <v>3503</v>
      </c>
      <c r="B232" s="244" t="s">
        <v>3569</v>
      </c>
      <c r="C232" s="244" t="s">
        <v>3570</v>
      </c>
      <c r="D232" s="239" t="s">
        <v>3571</v>
      </c>
      <c r="E232" s="239" t="s">
        <v>3571</v>
      </c>
      <c r="F232" s="240" t="s">
        <v>2039</v>
      </c>
      <c r="G232" s="239" t="s">
        <v>26</v>
      </c>
      <c r="H232" s="252" t="s">
        <v>2185</v>
      </c>
      <c r="I232" s="244" t="s">
        <v>26</v>
      </c>
      <c r="J232" s="239" t="s">
        <v>3572</v>
      </c>
      <c r="K232" s="239" t="s">
        <v>3572</v>
      </c>
      <c r="L232" s="239" t="s">
        <v>2335</v>
      </c>
      <c r="M232" s="239" t="s">
        <v>3573</v>
      </c>
      <c r="N232" s="239" t="s">
        <v>26</v>
      </c>
      <c r="O232" s="255" t="s">
        <v>352</v>
      </c>
      <c r="P232" s="239" t="s">
        <v>26</v>
      </c>
      <c r="Q232" s="239" t="s">
        <v>281</v>
      </c>
      <c r="R232" s="239"/>
      <c r="S232" s="239" t="s">
        <v>26</v>
      </c>
      <c r="T232" s="239" t="s">
        <v>281</v>
      </c>
      <c r="U232" s="239"/>
      <c r="V232" s="239" t="s">
        <v>26</v>
      </c>
      <c r="W232" s="239" t="s">
        <v>281</v>
      </c>
      <c r="X232" s="241">
        <v>1</v>
      </c>
      <c r="Y232" s="58" t="s">
        <v>6707</v>
      </c>
      <c r="Z232" s="58" t="s">
        <v>1905</v>
      </c>
      <c r="AA232" s="59">
        <v>0</v>
      </c>
      <c r="AB232" s="59">
        <v>0</v>
      </c>
      <c r="AC232" s="59">
        <v>0</v>
      </c>
      <c r="AD232" s="59">
        <v>0</v>
      </c>
      <c r="AE232" s="59"/>
      <c r="AF232" s="59"/>
    </row>
    <row r="233" spans="1:32">
      <c r="A233" s="239" t="s">
        <v>3503</v>
      </c>
      <c r="B233" s="244" t="s">
        <v>3574</v>
      </c>
      <c r="C233" s="244" t="s">
        <v>3575</v>
      </c>
      <c r="D233" s="239" t="s">
        <v>3576</v>
      </c>
      <c r="E233" s="239" t="s">
        <v>3576</v>
      </c>
      <c r="F233" s="240" t="s">
        <v>2039</v>
      </c>
      <c r="G233" s="239" t="s">
        <v>26</v>
      </c>
      <c r="H233" s="252" t="s">
        <v>2185</v>
      </c>
      <c r="I233" s="244" t="s">
        <v>26</v>
      </c>
      <c r="J233" s="239" t="s">
        <v>3577</v>
      </c>
      <c r="K233" s="239" t="s">
        <v>3577</v>
      </c>
      <c r="L233" s="239" t="s">
        <v>2335</v>
      </c>
      <c r="M233" s="239" t="s">
        <v>3578</v>
      </c>
      <c r="N233" s="239" t="s">
        <v>26</v>
      </c>
      <c r="O233" s="239" t="s">
        <v>2362</v>
      </c>
      <c r="P233" s="239" t="s">
        <v>26</v>
      </c>
      <c r="Q233" s="239" t="s">
        <v>281</v>
      </c>
      <c r="R233" s="239"/>
      <c r="S233" s="239" t="s">
        <v>26</v>
      </c>
      <c r="T233" s="239" t="s">
        <v>281</v>
      </c>
      <c r="U233" s="239"/>
      <c r="V233" s="239" t="s">
        <v>26</v>
      </c>
      <c r="W233" s="239" t="s">
        <v>281</v>
      </c>
      <c r="X233" s="241">
        <v>1</v>
      </c>
      <c r="Y233" s="58" t="s">
        <v>6707</v>
      </c>
      <c r="Z233" s="58" t="s">
        <v>1905</v>
      </c>
      <c r="AA233" s="59">
        <v>0</v>
      </c>
      <c r="AB233" s="59">
        <v>0</v>
      </c>
      <c r="AC233" s="59">
        <v>0</v>
      </c>
      <c r="AD233" s="59">
        <v>0</v>
      </c>
      <c r="AE233" s="59"/>
      <c r="AF233" s="59"/>
    </row>
    <row r="234" spans="1:32">
      <c r="A234" s="239" t="s">
        <v>3503</v>
      </c>
      <c r="B234" s="244" t="s">
        <v>2568</v>
      </c>
      <c r="C234" s="244" t="s">
        <v>3579</v>
      </c>
      <c r="D234" s="239" t="s">
        <v>3580</v>
      </c>
      <c r="E234" s="239" t="s">
        <v>3580</v>
      </c>
      <c r="F234" s="240" t="s">
        <v>2039</v>
      </c>
      <c r="G234" s="239" t="s">
        <v>26</v>
      </c>
      <c r="H234" s="252" t="s">
        <v>2185</v>
      </c>
      <c r="I234" s="244" t="s">
        <v>26</v>
      </c>
      <c r="J234" s="239" t="s">
        <v>3581</v>
      </c>
      <c r="K234" s="239" t="s">
        <v>3581</v>
      </c>
      <c r="L234" s="239" t="s">
        <v>2335</v>
      </c>
      <c r="M234" s="239" t="s">
        <v>3582</v>
      </c>
      <c r="N234" s="239" t="s">
        <v>26</v>
      </c>
      <c r="O234" s="239" t="s">
        <v>2362</v>
      </c>
      <c r="P234" s="239" t="s">
        <v>26</v>
      </c>
      <c r="Q234" s="239" t="s">
        <v>281</v>
      </c>
      <c r="R234" s="239"/>
      <c r="S234" s="239" t="s">
        <v>26</v>
      </c>
      <c r="T234" s="239" t="s">
        <v>281</v>
      </c>
      <c r="U234" s="239"/>
      <c r="V234" s="239" t="s">
        <v>26</v>
      </c>
      <c r="W234" s="239" t="s">
        <v>281</v>
      </c>
      <c r="X234" s="241">
        <v>1</v>
      </c>
      <c r="Y234" s="58" t="s">
        <v>6707</v>
      </c>
      <c r="Z234" s="58" t="s">
        <v>1905</v>
      </c>
      <c r="AA234" s="59">
        <v>-3378</v>
      </c>
      <c r="AB234" s="59">
        <v>-1689</v>
      </c>
      <c r="AC234" s="59">
        <v>0</v>
      </c>
      <c r="AD234" s="59">
        <v>-5067</v>
      </c>
      <c r="AE234" s="59"/>
      <c r="AF234" s="59"/>
    </row>
    <row r="235" spans="1:32">
      <c r="A235" s="239" t="s">
        <v>3503</v>
      </c>
      <c r="B235" s="244" t="s">
        <v>3583</v>
      </c>
      <c r="C235" s="244" t="s">
        <v>3584</v>
      </c>
      <c r="D235" s="239" t="s">
        <v>3585</v>
      </c>
      <c r="E235" s="239" t="s">
        <v>3585</v>
      </c>
      <c r="F235" s="240" t="s">
        <v>2039</v>
      </c>
      <c r="G235" s="239" t="s">
        <v>26</v>
      </c>
      <c r="H235" s="252" t="s">
        <v>2185</v>
      </c>
      <c r="I235" s="244" t="s">
        <v>26</v>
      </c>
      <c r="J235" s="239" t="s">
        <v>3586</v>
      </c>
      <c r="K235" s="239" t="s">
        <v>3586</v>
      </c>
      <c r="L235" s="239" t="s">
        <v>2335</v>
      </c>
      <c r="M235" s="239" t="s">
        <v>3587</v>
      </c>
      <c r="N235" s="239" t="s">
        <v>26</v>
      </c>
      <c r="O235" s="255" t="s">
        <v>352</v>
      </c>
      <c r="P235" s="239" t="s">
        <v>26</v>
      </c>
      <c r="Q235" s="239" t="s">
        <v>281</v>
      </c>
      <c r="R235" s="239"/>
      <c r="S235" s="239" t="s">
        <v>26</v>
      </c>
      <c r="T235" s="239" t="s">
        <v>281</v>
      </c>
      <c r="U235" s="239"/>
      <c r="V235" s="239" t="s">
        <v>26</v>
      </c>
      <c r="W235" s="239" t="s">
        <v>281</v>
      </c>
      <c r="X235" s="241">
        <v>1</v>
      </c>
      <c r="Y235" s="58" t="s">
        <v>6707</v>
      </c>
      <c r="Z235" s="58" t="s">
        <v>1905</v>
      </c>
      <c r="AA235" s="59">
        <v>0</v>
      </c>
      <c r="AB235" s="59">
        <v>0</v>
      </c>
      <c r="AC235" s="59">
        <v>0</v>
      </c>
      <c r="AD235" s="59">
        <v>0</v>
      </c>
      <c r="AE235" s="59"/>
      <c r="AF235" s="59"/>
    </row>
    <row r="236" spans="1:32">
      <c r="A236" s="239" t="s">
        <v>3503</v>
      </c>
      <c r="B236" s="244" t="s">
        <v>3588</v>
      </c>
      <c r="C236" s="244" t="s">
        <v>3589</v>
      </c>
      <c r="D236" s="239" t="s">
        <v>3590</v>
      </c>
      <c r="E236" s="239" t="s">
        <v>3590</v>
      </c>
      <c r="F236" s="240" t="s">
        <v>2039</v>
      </c>
      <c r="G236" s="239" t="s">
        <v>26</v>
      </c>
      <c r="H236" s="252" t="s">
        <v>2185</v>
      </c>
      <c r="I236" s="244" t="s">
        <v>26</v>
      </c>
      <c r="J236" s="239" t="s">
        <v>3591</v>
      </c>
      <c r="K236" s="239" t="s">
        <v>3591</v>
      </c>
      <c r="L236" s="239" t="s">
        <v>2335</v>
      </c>
      <c r="M236" s="239" t="s">
        <v>3592</v>
      </c>
      <c r="N236" s="239" t="s">
        <v>26</v>
      </c>
      <c r="O236" s="239" t="s">
        <v>2362</v>
      </c>
      <c r="P236" s="239" t="s">
        <v>26</v>
      </c>
      <c r="Q236" s="239" t="s">
        <v>2483</v>
      </c>
      <c r="R236" s="239"/>
      <c r="S236" s="239" t="s">
        <v>26</v>
      </c>
      <c r="T236" s="239" t="s">
        <v>2483</v>
      </c>
      <c r="U236" s="239"/>
      <c r="V236" s="239" t="s">
        <v>26</v>
      </c>
      <c r="W236" s="239" t="s">
        <v>427</v>
      </c>
      <c r="X236" s="241">
        <v>1</v>
      </c>
      <c r="Y236" s="58" t="s">
        <v>6896</v>
      </c>
      <c r="Z236" s="58" t="s">
        <v>1918</v>
      </c>
      <c r="AA236" s="59">
        <v>0</v>
      </c>
      <c r="AB236" s="59">
        <v>0</v>
      </c>
      <c r="AC236" s="59">
        <v>0</v>
      </c>
      <c r="AD236" s="59">
        <v>0</v>
      </c>
      <c r="AE236" s="59"/>
      <c r="AF236" s="59"/>
    </row>
    <row r="237" spans="1:32">
      <c r="A237" s="239" t="s">
        <v>3503</v>
      </c>
      <c r="B237" s="244" t="s">
        <v>3593</v>
      </c>
      <c r="C237" s="244" t="s">
        <v>3594</v>
      </c>
      <c r="D237" s="239" t="s">
        <v>3595</v>
      </c>
      <c r="E237" s="239" t="s">
        <v>3595</v>
      </c>
      <c r="F237" s="240" t="s">
        <v>2039</v>
      </c>
      <c r="G237" s="239" t="s">
        <v>26</v>
      </c>
      <c r="H237" s="252" t="s">
        <v>2185</v>
      </c>
      <c r="I237" s="244" t="s">
        <v>26</v>
      </c>
      <c r="J237" s="239" t="s">
        <v>3596</v>
      </c>
      <c r="K237" s="239" t="s">
        <v>3596</v>
      </c>
      <c r="L237" s="239" t="s">
        <v>2335</v>
      </c>
      <c r="M237" s="239" t="s">
        <v>3597</v>
      </c>
      <c r="N237" s="239" t="s">
        <v>26</v>
      </c>
      <c r="O237" s="239" t="s">
        <v>2362</v>
      </c>
      <c r="P237" s="239" t="s">
        <v>26</v>
      </c>
      <c r="Q237" s="239" t="s">
        <v>2483</v>
      </c>
      <c r="R237" s="239"/>
      <c r="S237" s="239" t="s">
        <v>26</v>
      </c>
      <c r="T237" s="239" t="s">
        <v>2483</v>
      </c>
      <c r="U237" s="239"/>
      <c r="V237" s="239" t="s">
        <v>26</v>
      </c>
      <c r="W237" s="239" t="s">
        <v>427</v>
      </c>
      <c r="X237" s="241">
        <v>1</v>
      </c>
      <c r="Y237" s="58" t="s">
        <v>6896</v>
      </c>
      <c r="Z237" s="58" t="s">
        <v>1918</v>
      </c>
      <c r="AA237" s="59">
        <v>0</v>
      </c>
      <c r="AB237" s="59">
        <v>0</v>
      </c>
      <c r="AC237" s="59">
        <v>0</v>
      </c>
      <c r="AD237" s="59">
        <v>0</v>
      </c>
      <c r="AE237" s="59"/>
      <c r="AF237" s="59"/>
    </row>
    <row r="238" spans="1:32">
      <c r="A238" s="239" t="s">
        <v>3503</v>
      </c>
      <c r="B238" s="244" t="s">
        <v>3598</v>
      </c>
      <c r="C238" s="244" t="s">
        <v>3599</v>
      </c>
      <c r="D238" s="239" t="s">
        <v>3600</v>
      </c>
      <c r="E238" s="239" t="s">
        <v>3600</v>
      </c>
      <c r="F238" s="240" t="s">
        <v>2039</v>
      </c>
      <c r="G238" s="239" t="s">
        <v>26</v>
      </c>
      <c r="H238" s="252" t="s">
        <v>2185</v>
      </c>
      <c r="I238" s="244" t="s">
        <v>26</v>
      </c>
      <c r="J238" s="239" t="s">
        <v>3601</v>
      </c>
      <c r="K238" s="239" t="s">
        <v>3601</v>
      </c>
      <c r="L238" s="239" t="s">
        <v>2335</v>
      </c>
      <c r="M238" s="239" t="s">
        <v>3602</v>
      </c>
      <c r="N238" s="239" t="s">
        <v>26</v>
      </c>
      <c r="O238" s="239" t="s">
        <v>2362</v>
      </c>
      <c r="P238" s="239" t="s">
        <v>26</v>
      </c>
      <c r="Q238" s="239" t="s">
        <v>2483</v>
      </c>
      <c r="R238" s="239"/>
      <c r="S238" s="239" t="s">
        <v>26</v>
      </c>
      <c r="T238" s="239" t="s">
        <v>2483</v>
      </c>
      <c r="U238" s="239"/>
      <c r="V238" s="239" t="s">
        <v>26</v>
      </c>
      <c r="W238" s="239" t="s">
        <v>427</v>
      </c>
      <c r="X238" s="241">
        <v>1</v>
      </c>
      <c r="Y238" s="58" t="s">
        <v>6896</v>
      </c>
      <c r="Z238" s="58" t="s">
        <v>1918</v>
      </c>
      <c r="AA238" s="59">
        <v>0</v>
      </c>
      <c r="AB238" s="59">
        <v>0</v>
      </c>
      <c r="AC238" s="59">
        <v>0</v>
      </c>
      <c r="AD238" s="59">
        <v>0</v>
      </c>
      <c r="AE238" s="59"/>
      <c r="AF238" s="59"/>
    </row>
    <row r="239" spans="1:32">
      <c r="A239" s="239" t="s">
        <v>3503</v>
      </c>
      <c r="B239" s="244" t="s">
        <v>2580</v>
      </c>
      <c r="C239" s="244" t="s">
        <v>3603</v>
      </c>
      <c r="D239" s="239" t="s">
        <v>3604</v>
      </c>
      <c r="E239" s="239" t="s">
        <v>3605</v>
      </c>
      <c r="F239" s="240" t="s">
        <v>2039</v>
      </c>
      <c r="G239" s="239" t="s">
        <v>26</v>
      </c>
      <c r="H239" s="252" t="s">
        <v>2185</v>
      </c>
      <c r="I239" s="244" t="s">
        <v>26</v>
      </c>
      <c r="J239" s="239" t="s">
        <v>3606</v>
      </c>
      <c r="K239" s="239" t="s">
        <v>3606</v>
      </c>
      <c r="L239" s="239" t="s">
        <v>2335</v>
      </c>
      <c r="M239" s="239" t="s">
        <v>3607</v>
      </c>
      <c r="N239" s="239" t="s">
        <v>26</v>
      </c>
      <c r="O239" s="239" t="s">
        <v>46</v>
      </c>
      <c r="P239" s="239" t="s">
        <v>26</v>
      </c>
      <c r="Q239" s="239" t="s">
        <v>2483</v>
      </c>
      <c r="R239" s="239"/>
      <c r="S239" s="239" t="s">
        <v>26</v>
      </c>
      <c r="T239" s="239" t="s">
        <v>2483</v>
      </c>
      <c r="U239" s="239"/>
      <c r="V239" s="239" t="s">
        <v>26</v>
      </c>
      <c r="W239" s="239" t="s">
        <v>339</v>
      </c>
      <c r="X239" s="241">
        <v>1</v>
      </c>
      <c r="Y239" s="58" t="s">
        <v>6846</v>
      </c>
      <c r="Z239" s="58" t="s">
        <v>1902</v>
      </c>
      <c r="AA239" s="59">
        <v>-1764</v>
      </c>
      <c r="AB239" s="59">
        <v>-7056</v>
      </c>
      <c r="AC239" s="59">
        <v>2646</v>
      </c>
      <c r="AD239" s="59">
        <v>-6174</v>
      </c>
      <c r="AE239" s="59"/>
      <c r="AF239" s="59"/>
    </row>
    <row r="240" spans="1:32">
      <c r="A240" s="239" t="s">
        <v>3503</v>
      </c>
      <c r="B240" s="244" t="s">
        <v>3608</v>
      </c>
      <c r="C240" s="244" t="s">
        <v>3609</v>
      </c>
      <c r="D240" s="239" t="s">
        <v>3610</v>
      </c>
      <c r="E240" s="239" t="s">
        <v>3610</v>
      </c>
      <c r="F240" s="240" t="s">
        <v>2039</v>
      </c>
      <c r="G240" s="239" t="s">
        <v>26</v>
      </c>
      <c r="H240" s="252" t="s">
        <v>2185</v>
      </c>
      <c r="I240" s="239" t="s">
        <v>26</v>
      </c>
      <c r="J240" s="239" t="s">
        <v>3611</v>
      </c>
      <c r="K240" s="239" t="s">
        <v>3611</v>
      </c>
      <c r="L240" s="239" t="s">
        <v>2335</v>
      </c>
      <c r="M240" s="239" t="s">
        <v>3612</v>
      </c>
      <c r="N240" s="239" t="s">
        <v>26</v>
      </c>
      <c r="O240" s="255" t="s">
        <v>2362</v>
      </c>
      <c r="P240" s="255" t="s">
        <v>26</v>
      </c>
      <c r="Q240" s="255" t="s">
        <v>339</v>
      </c>
      <c r="R240" s="255"/>
      <c r="S240" s="255" t="s">
        <v>26</v>
      </c>
      <c r="T240" s="255" t="s">
        <v>339</v>
      </c>
      <c r="U240" s="255"/>
      <c r="V240" s="239" t="s">
        <v>26</v>
      </c>
      <c r="W240" s="255" t="s">
        <v>339</v>
      </c>
      <c r="X240" s="256">
        <v>1</v>
      </c>
      <c r="Y240" s="58" t="s">
        <v>6846</v>
      </c>
      <c r="Z240" s="58" t="s">
        <v>1902</v>
      </c>
      <c r="AA240" s="59">
        <v>0</v>
      </c>
      <c r="AB240" s="59">
        <v>0</v>
      </c>
      <c r="AC240" s="59">
        <v>0</v>
      </c>
      <c r="AD240" s="59">
        <v>0</v>
      </c>
      <c r="AE240" s="59"/>
      <c r="AF240" s="59"/>
    </row>
    <row r="241" spans="1:32">
      <c r="A241" s="239" t="s">
        <v>3503</v>
      </c>
      <c r="B241" s="244" t="s">
        <v>3613</v>
      </c>
      <c r="C241" s="244" t="s">
        <v>3534</v>
      </c>
      <c r="D241" s="239" t="s">
        <v>3535</v>
      </c>
      <c r="E241" s="239" t="s">
        <v>3535</v>
      </c>
      <c r="F241" s="240" t="s">
        <v>2039</v>
      </c>
      <c r="G241" s="239" t="s">
        <v>26</v>
      </c>
      <c r="H241" s="252" t="s">
        <v>2185</v>
      </c>
      <c r="I241" s="239" t="s">
        <v>26</v>
      </c>
      <c r="J241" s="239" t="s">
        <v>3614</v>
      </c>
      <c r="K241" s="239" t="s">
        <v>3614</v>
      </c>
      <c r="L241" s="239" t="s">
        <v>2335</v>
      </c>
      <c r="M241" s="239" t="s">
        <v>3537</v>
      </c>
      <c r="N241" s="239" t="s">
        <v>26</v>
      </c>
      <c r="O241" s="255" t="s">
        <v>352</v>
      </c>
      <c r="P241" s="239" t="s">
        <v>26</v>
      </c>
      <c r="Q241" s="239" t="s">
        <v>281</v>
      </c>
      <c r="R241" s="239"/>
      <c r="S241" s="239" t="s">
        <v>26</v>
      </c>
      <c r="T241" s="239" t="s">
        <v>281</v>
      </c>
      <c r="U241" s="239"/>
      <c r="V241" s="239" t="s">
        <v>26</v>
      </c>
      <c r="W241" s="239" t="s">
        <v>281</v>
      </c>
      <c r="X241" s="241">
        <v>1</v>
      </c>
      <c r="Y241" s="58" t="s">
        <v>6707</v>
      </c>
      <c r="Z241" s="58" t="s">
        <v>1905</v>
      </c>
      <c r="AA241" s="59">
        <v>0</v>
      </c>
      <c r="AB241" s="59">
        <v>0</v>
      </c>
      <c r="AC241" s="59">
        <v>0</v>
      </c>
      <c r="AD241" s="59">
        <v>0</v>
      </c>
      <c r="AE241" s="59"/>
      <c r="AF241" s="59"/>
    </row>
    <row r="242" spans="1:32">
      <c r="A242" s="239" t="s">
        <v>3503</v>
      </c>
      <c r="B242" s="244" t="s">
        <v>3615</v>
      </c>
      <c r="C242" s="244" t="s">
        <v>3553</v>
      </c>
      <c r="D242" s="239" t="s">
        <v>3554</v>
      </c>
      <c r="E242" s="239" t="s">
        <v>3554</v>
      </c>
      <c r="F242" s="240" t="s">
        <v>2039</v>
      </c>
      <c r="G242" s="239" t="s">
        <v>26</v>
      </c>
      <c r="H242" s="252" t="s">
        <v>2185</v>
      </c>
      <c r="I242" s="239" t="s">
        <v>26</v>
      </c>
      <c r="J242" s="239" t="s">
        <v>3616</v>
      </c>
      <c r="K242" s="239" t="s">
        <v>3616</v>
      </c>
      <c r="L242" s="239" t="s">
        <v>2335</v>
      </c>
      <c r="M242" s="239" t="s">
        <v>3556</v>
      </c>
      <c r="N242" s="239" t="s">
        <v>26</v>
      </c>
      <c r="O242" s="255" t="s">
        <v>2362</v>
      </c>
      <c r="P242" s="255" t="s">
        <v>26</v>
      </c>
      <c r="Q242" s="255" t="s">
        <v>341</v>
      </c>
      <c r="R242" s="255"/>
      <c r="S242" s="255" t="s">
        <v>26</v>
      </c>
      <c r="T242" s="255" t="s">
        <v>341</v>
      </c>
      <c r="U242" s="255"/>
      <c r="V242" s="239" t="s">
        <v>26</v>
      </c>
      <c r="W242" s="260" t="s">
        <v>341</v>
      </c>
      <c r="X242" s="261">
        <v>1</v>
      </c>
      <c r="Y242" s="58" t="s">
        <v>6897</v>
      </c>
      <c r="Z242" s="58" t="s">
        <v>1920</v>
      </c>
      <c r="AA242" s="59">
        <v>0</v>
      </c>
      <c r="AB242" s="59">
        <v>0</v>
      </c>
      <c r="AC242" s="59">
        <v>0</v>
      </c>
      <c r="AD242" s="59">
        <v>0</v>
      </c>
      <c r="AE242" s="59"/>
      <c r="AF242" s="59"/>
    </row>
    <row r="243" spans="1:32">
      <c r="A243" s="239" t="s">
        <v>3503</v>
      </c>
      <c r="B243" s="244" t="s">
        <v>3617</v>
      </c>
      <c r="C243" s="244" t="s">
        <v>3618</v>
      </c>
      <c r="D243" s="239" t="s">
        <v>3619</v>
      </c>
      <c r="E243" s="239" t="s">
        <v>3619</v>
      </c>
      <c r="F243" s="240" t="s">
        <v>2039</v>
      </c>
      <c r="G243" s="239" t="s">
        <v>26</v>
      </c>
      <c r="H243" s="252" t="s">
        <v>2185</v>
      </c>
      <c r="I243" s="244" t="s">
        <v>26</v>
      </c>
      <c r="J243" s="239" t="s">
        <v>3620</v>
      </c>
      <c r="K243" s="239" t="s">
        <v>3620</v>
      </c>
      <c r="L243" s="239" t="s">
        <v>2335</v>
      </c>
      <c r="M243" s="239" t="s">
        <v>3621</v>
      </c>
      <c r="N243" s="239" t="s">
        <v>26</v>
      </c>
      <c r="O243" s="255" t="s">
        <v>352</v>
      </c>
      <c r="P243" s="239" t="s">
        <v>26</v>
      </c>
      <c r="Q243" s="239" t="s">
        <v>281</v>
      </c>
      <c r="R243" s="239"/>
      <c r="S243" s="239" t="s">
        <v>26</v>
      </c>
      <c r="T243" s="239" t="s">
        <v>281</v>
      </c>
      <c r="U243" s="239"/>
      <c r="V243" s="239" t="s">
        <v>26</v>
      </c>
      <c r="W243" s="239" t="s">
        <v>281</v>
      </c>
      <c r="X243" s="241">
        <v>1</v>
      </c>
      <c r="Y243" s="58" t="s">
        <v>6707</v>
      </c>
      <c r="Z243" s="58" t="s">
        <v>1905</v>
      </c>
      <c r="AA243" s="59">
        <v>0</v>
      </c>
      <c r="AB243" s="59">
        <v>0</v>
      </c>
      <c r="AC243" s="59">
        <v>0</v>
      </c>
      <c r="AD243" s="59">
        <v>0</v>
      </c>
      <c r="AE243" s="59"/>
      <c r="AF243" s="59"/>
    </row>
    <row r="244" spans="1:32">
      <c r="A244" s="239" t="s">
        <v>3503</v>
      </c>
      <c r="B244" s="244" t="s">
        <v>3622</v>
      </c>
      <c r="C244" s="244" t="s">
        <v>3623</v>
      </c>
      <c r="D244" s="239" t="s">
        <v>3624</v>
      </c>
      <c r="E244" s="239" t="s">
        <v>3624</v>
      </c>
      <c r="F244" s="240" t="s">
        <v>2039</v>
      </c>
      <c r="G244" s="239" t="s">
        <v>26</v>
      </c>
      <c r="H244" s="252" t="s">
        <v>2185</v>
      </c>
      <c r="I244" s="244" t="s">
        <v>26</v>
      </c>
      <c r="J244" s="239" t="s">
        <v>3625</v>
      </c>
      <c r="K244" s="239" t="s">
        <v>3625</v>
      </c>
      <c r="L244" s="239" t="s">
        <v>2335</v>
      </c>
      <c r="M244" s="239" t="s">
        <v>3626</v>
      </c>
      <c r="N244" s="239" t="s">
        <v>26</v>
      </c>
      <c r="O244" s="255" t="s">
        <v>352</v>
      </c>
      <c r="P244" s="239" t="s">
        <v>26</v>
      </c>
      <c r="Q244" s="239" t="s">
        <v>281</v>
      </c>
      <c r="R244" s="239"/>
      <c r="S244" s="239" t="s">
        <v>26</v>
      </c>
      <c r="T244" s="239" t="s">
        <v>281</v>
      </c>
      <c r="U244" s="239"/>
      <c r="V244" s="239" t="s">
        <v>26</v>
      </c>
      <c r="W244" s="239" t="s">
        <v>281</v>
      </c>
      <c r="X244" s="241">
        <v>1</v>
      </c>
      <c r="Y244" s="58" t="s">
        <v>6707</v>
      </c>
      <c r="Z244" s="58" t="s">
        <v>1905</v>
      </c>
      <c r="AA244" s="59">
        <v>0</v>
      </c>
      <c r="AB244" s="59">
        <v>0</v>
      </c>
      <c r="AC244" s="59">
        <v>0</v>
      </c>
      <c r="AD244" s="59">
        <v>0</v>
      </c>
      <c r="AE244" s="59"/>
      <c r="AF244" s="59"/>
    </row>
    <row r="245" spans="1:32">
      <c r="A245" s="239" t="s">
        <v>3503</v>
      </c>
      <c r="B245" s="244" t="s">
        <v>3627</v>
      </c>
      <c r="C245" s="244" t="s">
        <v>3628</v>
      </c>
      <c r="D245" s="239" t="s">
        <v>3629</v>
      </c>
      <c r="E245" s="239" t="s">
        <v>3629</v>
      </c>
      <c r="F245" s="240" t="s">
        <v>2039</v>
      </c>
      <c r="G245" s="239" t="s">
        <v>26</v>
      </c>
      <c r="H245" s="252" t="s">
        <v>2185</v>
      </c>
      <c r="I245" s="244" t="s">
        <v>26</v>
      </c>
      <c r="J245" s="239" t="s">
        <v>3630</v>
      </c>
      <c r="K245" s="239" t="s">
        <v>3630</v>
      </c>
      <c r="L245" s="239" t="s">
        <v>2335</v>
      </c>
      <c r="M245" s="239" t="s">
        <v>3631</v>
      </c>
      <c r="N245" s="239" t="s">
        <v>26</v>
      </c>
      <c r="O245" s="255" t="s">
        <v>352</v>
      </c>
      <c r="P245" s="239" t="s">
        <v>26</v>
      </c>
      <c r="Q245" s="239" t="s">
        <v>281</v>
      </c>
      <c r="R245" s="239"/>
      <c r="S245" s="239" t="s">
        <v>26</v>
      </c>
      <c r="T245" s="239" t="s">
        <v>281</v>
      </c>
      <c r="U245" s="239"/>
      <c r="V245" s="239" t="s">
        <v>26</v>
      </c>
      <c r="W245" s="239" t="s">
        <v>281</v>
      </c>
      <c r="X245" s="241">
        <v>1</v>
      </c>
      <c r="Y245" s="58" t="s">
        <v>6707</v>
      </c>
      <c r="Z245" s="58" t="s">
        <v>1905</v>
      </c>
      <c r="AA245" s="59">
        <v>0</v>
      </c>
      <c r="AB245" s="59">
        <v>0</v>
      </c>
      <c r="AC245" s="59">
        <v>0</v>
      </c>
      <c r="AD245" s="59">
        <v>0</v>
      </c>
      <c r="AE245" s="59"/>
      <c r="AF245" s="59"/>
    </row>
    <row r="246" spans="1:32">
      <c r="A246" s="239" t="s">
        <v>3503</v>
      </c>
      <c r="B246" s="244" t="s">
        <v>3632</v>
      </c>
      <c r="C246" s="244" t="s">
        <v>3633</v>
      </c>
      <c r="D246" s="239" t="s">
        <v>3634</v>
      </c>
      <c r="E246" s="239" t="s">
        <v>3634</v>
      </c>
      <c r="F246" s="240" t="s">
        <v>2039</v>
      </c>
      <c r="G246" s="239" t="s">
        <v>26</v>
      </c>
      <c r="H246" s="252" t="s">
        <v>2185</v>
      </c>
      <c r="I246" s="244" t="s">
        <v>26</v>
      </c>
      <c r="J246" s="239" t="s">
        <v>3635</v>
      </c>
      <c r="K246" s="239" t="s">
        <v>3635</v>
      </c>
      <c r="L246" s="239" t="s">
        <v>2335</v>
      </c>
      <c r="M246" s="239" t="s">
        <v>3636</v>
      </c>
      <c r="N246" s="239" t="s">
        <v>26</v>
      </c>
      <c r="O246" s="239" t="s">
        <v>46</v>
      </c>
      <c r="P246" s="239" t="s">
        <v>26</v>
      </c>
      <c r="Q246" s="239" t="s">
        <v>281</v>
      </c>
      <c r="R246" s="239"/>
      <c r="S246" s="239" t="s">
        <v>26</v>
      </c>
      <c r="T246" s="239" t="s">
        <v>281</v>
      </c>
      <c r="U246" s="239"/>
      <c r="V246" s="239" t="s">
        <v>26</v>
      </c>
      <c r="W246" s="239" t="s">
        <v>281</v>
      </c>
      <c r="X246" s="241">
        <v>1</v>
      </c>
      <c r="Y246" s="58" t="s">
        <v>6707</v>
      </c>
      <c r="Z246" s="58" t="s">
        <v>1905</v>
      </c>
      <c r="AA246" s="59">
        <v>0</v>
      </c>
      <c r="AB246" s="59">
        <v>0</v>
      </c>
      <c r="AC246" s="59">
        <v>0</v>
      </c>
      <c r="AD246" s="59">
        <v>0</v>
      </c>
      <c r="AE246" s="59"/>
      <c r="AF246" s="59"/>
    </row>
    <row r="247" spans="1:32">
      <c r="A247" s="239" t="s">
        <v>3503</v>
      </c>
      <c r="B247" s="244" t="s">
        <v>3637</v>
      </c>
      <c r="C247" s="244" t="s">
        <v>3638</v>
      </c>
      <c r="D247" s="239" t="s">
        <v>3610</v>
      </c>
      <c r="E247" s="239" t="s">
        <v>3610</v>
      </c>
      <c r="F247" s="240" t="s">
        <v>2039</v>
      </c>
      <c r="G247" s="239" t="s">
        <v>26</v>
      </c>
      <c r="H247" s="252" t="s">
        <v>2185</v>
      </c>
      <c r="I247" s="244" t="s">
        <v>26</v>
      </c>
      <c r="J247" s="239" t="s">
        <v>3639</v>
      </c>
      <c r="K247" s="239" t="s">
        <v>3639</v>
      </c>
      <c r="L247" s="239" t="s">
        <v>2335</v>
      </c>
      <c r="M247" s="239" t="s">
        <v>3612</v>
      </c>
      <c r="N247" s="239" t="s">
        <v>26</v>
      </c>
      <c r="O247" s="255" t="s">
        <v>2362</v>
      </c>
      <c r="P247" s="255" t="s">
        <v>26</v>
      </c>
      <c r="Q247" s="255" t="s">
        <v>339</v>
      </c>
      <c r="R247" s="255"/>
      <c r="S247" s="255" t="s">
        <v>26</v>
      </c>
      <c r="T247" s="255" t="s">
        <v>339</v>
      </c>
      <c r="U247" s="255"/>
      <c r="V247" s="239" t="s">
        <v>26</v>
      </c>
      <c r="W247" s="255" t="s">
        <v>339</v>
      </c>
      <c r="X247" s="256">
        <v>1</v>
      </c>
      <c r="Y247" s="58" t="s">
        <v>6846</v>
      </c>
      <c r="Z247" s="58" t="s">
        <v>1902</v>
      </c>
      <c r="AA247" s="59">
        <v>0</v>
      </c>
      <c r="AB247" s="59">
        <v>0</v>
      </c>
      <c r="AC247" s="59">
        <v>0</v>
      </c>
      <c r="AD247" s="59">
        <v>0</v>
      </c>
      <c r="AE247" s="59"/>
      <c r="AF247" s="59"/>
    </row>
    <row r="248" spans="1:32">
      <c r="A248" s="239" t="s">
        <v>3503</v>
      </c>
      <c r="B248" s="244" t="s">
        <v>3640</v>
      </c>
      <c r="C248" s="244" t="s">
        <v>3641</v>
      </c>
      <c r="D248" s="239" t="s">
        <v>3642</v>
      </c>
      <c r="E248" s="239" t="s">
        <v>3642</v>
      </c>
      <c r="F248" s="240" t="s">
        <v>2039</v>
      </c>
      <c r="G248" s="239" t="s">
        <v>26</v>
      </c>
      <c r="H248" s="252" t="s">
        <v>2185</v>
      </c>
      <c r="I248" s="244" t="s">
        <v>26</v>
      </c>
      <c r="J248" s="239" t="s">
        <v>3643</v>
      </c>
      <c r="K248" s="239" t="s">
        <v>3643</v>
      </c>
      <c r="L248" s="239" t="s">
        <v>2335</v>
      </c>
      <c r="M248" s="239" t="s">
        <v>3644</v>
      </c>
      <c r="N248" s="239" t="s">
        <v>26</v>
      </c>
      <c r="O248" s="239" t="s">
        <v>2362</v>
      </c>
      <c r="P248" s="239" t="s">
        <v>26</v>
      </c>
      <c r="Q248" s="239" t="s">
        <v>2483</v>
      </c>
      <c r="R248" s="239"/>
      <c r="S248" s="239" t="s">
        <v>26</v>
      </c>
      <c r="T248" s="239" t="s">
        <v>2483</v>
      </c>
      <c r="U248" s="239"/>
      <c r="V248" s="239" t="s">
        <v>26</v>
      </c>
      <c r="W248" s="239" t="s">
        <v>427</v>
      </c>
      <c r="X248" s="241">
        <v>1</v>
      </c>
      <c r="Y248" s="58" t="s">
        <v>6896</v>
      </c>
      <c r="Z248" s="58" t="s">
        <v>1918</v>
      </c>
      <c r="AA248" s="59">
        <v>0</v>
      </c>
      <c r="AB248" s="59">
        <v>0</v>
      </c>
      <c r="AC248" s="59">
        <v>0</v>
      </c>
      <c r="AD248" s="59">
        <v>0</v>
      </c>
      <c r="AE248" s="59"/>
      <c r="AF248" s="59"/>
    </row>
    <row r="249" spans="1:32">
      <c r="A249" s="239" t="s">
        <v>3503</v>
      </c>
      <c r="B249" s="244" t="s">
        <v>3645</v>
      </c>
      <c r="C249" s="244" t="s">
        <v>3646</v>
      </c>
      <c r="D249" s="239" t="s">
        <v>3647</v>
      </c>
      <c r="E249" s="239" t="s">
        <v>3647</v>
      </c>
      <c r="F249" s="240" t="s">
        <v>2039</v>
      </c>
      <c r="G249" s="239" t="s">
        <v>26</v>
      </c>
      <c r="H249" s="252" t="s">
        <v>2185</v>
      </c>
      <c r="I249" s="244" t="s">
        <v>26</v>
      </c>
      <c r="J249" s="239" t="s">
        <v>3648</v>
      </c>
      <c r="K249" s="239" t="s">
        <v>3648</v>
      </c>
      <c r="L249" s="239" t="s">
        <v>2335</v>
      </c>
      <c r="M249" s="239" t="s">
        <v>3649</v>
      </c>
      <c r="N249" s="239" t="s">
        <v>26</v>
      </c>
      <c r="O249" s="239" t="s">
        <v>2362</v>
      </c>
      <c r="P249" s="239" t="s">
        <v>26</v>
      </c>
      <c r="Q249" s="239" t="s">
        <v>2483</v>
      </c>
      <c r="R249" s="239"/>
      <c r="S249" s="239" t="s">
        <v>26</v>
      </c>
      <c r="T249" s="239" t="s">
        <v>2483</v>
      </c>
      <c r="U249" s="239"/>
      <c r="V249" s="239" t="s">
        <v>26</v>
      </c>
      <c r="W249" s="239" t="s">
        <v>427</v>
      </c>
      <c r="X249" s="241">
        <v>1</v>
      </c>
      <c r="Y249" s="58" t="s">
        <v>6896</v>
      </c>
      <c r="Z249" s="58" t="s">
        <v>1918</v>
      </c>
      <c r="AA249" s="59">
        <v>0</v>
      </c>
      <c r="AB249" s="59">
        <v>0</v>
      </c>
      <c r="AC249" s="59">
        <v>0</v>
      </c>
      <c r="AD249" s="59">
        <v>0</v>
      </c>
      <c r="AE249" s="59"/>
      <c r="AF249" s="59"/>
    </row>
    <row r="250" spans="1:32">
      <c r="A250" s="239" t="s">
        <v>3503</v>
      </c>
      <c r="B250" s="244" t="s">
        <v>3650</v>
      </c>
      <c r="C250" s="244" t="s">
        <v>3651</v>
      </c>
      <c r="D250" s="239" t="s">
        <v>3652</v>
      </c>
      <c r="E250" s="239" t="s">
        <v>3652</v>
      </c>
      <c r="F250" s="240" t="s">
        <v>2039</v>
      </c>
      <c r="G250" s="239" t="s">
        <v>26</v>
      </c>
      <c r="H250" s="252" t="s">
        <v>2185</v>
      </c>
      <c r="I250" s="244" t="s">
        <v>26</v>
      </c>
      <c r="J250" s="239" t="s">
        <v>3653</v>
      </c>
      <c r="K250" s="239" t="s">
        <v>3653</v>
      </c>
      <c r="L250" s="239" t="s">
        <v>2335</v>
      </c>
      <c r="M250" s="239" t="s">
        <v>3654</v>
      </c>
      <c r="N250" s="239" t="s">
        <v>26</v>
      </c>
      <c r="O250" s="239" t="s">
        <v>46</v>
      </c>
      <c r="P250" s="239" t="s">
        <v>26</v>
      </c>
      <c r="Q250" s="239" t="s">
        <v>281</v>
      </c>
      <c r="R250" s="239"/>
      <c r="S250" s="239" t="s">
        <v>26</v>
      </c>
      <c r="T250" s="239" t="s">
        <v>281</v>
      </c>
      <c r="U250" s="239"/>
      <c r="V250" s="239" t="s">
        <v>26</v>
      </c>
      <c r="W250" s="239" t="s">
        <v>281</v>
      </c>
      <c r="X250" s="241">
        <v>1</v>
      </c>
      <c r="Y250" s="58" t="s">
        <v>6707</v>
      </c>
      <c r="Z250" s="58" t="s">
        <v>1905</v>
      </c>
      <c r="AA250" s="59">
        <v>0</v>
      </c>
      <c r="AB250" s="59">
        <v>0</v>
      </c>
      <c r="AC250" s="59">
        <v>0</v>
      </c>
      <c r="AD250" s="59">
        <v>0</v>
      </c>
      <c r="AE250" s="59"/>
      <c r="AF250" s="59"/>
    </row>
    <row r="251" spans="1:32">
      <c r="A251" s="239" t="s">
        <v>3503</v>
      </c>
      <c r="B251" s="244" t="s">
        <v>3655</v>
      </c>
      <c r="C251" s="244" t="s">
        <v>3656</v>
      </c>
      <c r="D251" s="239" t="s">
        <v>3657</v>
      </c>
      <c r="E251" s="239" t="s">
        <v>3657</v>
      </c>
      <c r="F251" s="240" t="s">
        <v>2039</v>
      </c>
      <c r="G251" s="239" t="s">
        <v>26</v>
      </c>
      <c r="H251" s="252" t="s">
        <v>2185</v>
      </c>
      <c r="I251" s="244" t="s">
        <v>26</v>
      </c>
      <c r="J251" s="239" t="s">
        <v>3658</v>
      </c>
      <c r="K251" s="239" t="s">
        <v>3658</v>
      </c>
      <c r="L251" s="239" t="s">
        <v>2335</v>
      </c>
      <c r="M251" s="239" t="s">
        <v>3214</v>
      </c>
      <c r="N251" s="239" t="s">
        <v>26</v>
      </c>
      <c r="O251" s="239" t="s">
        <v>46</v>
      </c>
      <c r="P251" s="239" t="s">
        <v>26</v>
      </c>
      <c r="Q251" s="239" t="s">
        <v>281</v>
      </c>
      <c r="R251" s="239"/>
      <c r="S251" s="239" t="s">
        <v>26</v>
      </c>
      <c r="T251" s="239" t="s">
        <v>281</v>
      </c>
      <c r="U251" s="239"/>
      <c r="V251" s="239" t="s">
        <v>26</v>
      </c>
      <c r="W251" s="239" t="s">
        <v>281</v>
      </c>
      <c r="X251" s="241">
        <v>1</v>
      </c>
      <c r="Y251" s="58" t="s">
        <v>6707</v>
      </c>
      <c r="Z251" s="58" t="s">
        <v>1905</v>
      </c>
      <c r="AA251" s="59">
        <v>0</v>
      </c>
      <c r="AB251" s="59">
        <v>0</v>
      </c>
      <c r="AC251" s="59">
        <v>0</v>
      </c>
      <c r="AD251" s="59">
        <v>0</v>
      </c>
      <c r="AE251" s="59"/>
      <c r="AF251" s="59"/>
    </row>
    <row r="252" spans="1:32">
      <c r="A252" s="239" t="s">
        <v>3503</v>
      </c>
      <c r="B252" s="244" t="s">
        <v>3659</v>
      </c>
      <c r="C252" s="244" t="s">
        <v>3660</v>
      </c>
      <c r="D252" s="239" t="s">
        <v>3661</v>
      </c>
      <c r="E252" s="239" t="s">
        <v>3661</v>
      </c>
      <c r="F252" s="240" t="s">
        <v>2039</v>
      </c>
      <c r="G252" s="239" t="s">
        <v>26</v>
      </c>
      <c r="H252" s="252" t="s">
        <v>2185</v>
      </c>
      <c r="I252" s="244" t="s">
        <v>26</v>
      </c>
      <c r="J252" s="239" t="s">
        <v>3662</v>
      </c>
      <c r="K252" s="239" t="s">
        <v>3662</v>
      </c>
      <c r="L252" s="239" t="s">
        <v>2335</v>
      </c>
      <c r="M252" s="239" t="s">
        <v>3663</v>
      </c>
      <c r="N252" s="239" t="s">
        <v>26</v>
      </c>
      <c r="O252" s="239" t="s">
        <v>46</v>
      </c>
      <c r="P252" s="239" t="s">
        <v>26</v>
      </c>
      <c r="Q252" s="239" t="s">
        <v>281</v>
      </c>
      <c r="R252" s="239"/>
      <c r="S252" s="239" t="s">
        <v>26</v>
      </c>
      <c r="T252" s="239" t="s">
        <v>281</v>
      </c>
      <c r="U252" s="239"/>
      <c r="V252" s="239" t="s">
        <v>26</v>
      </c>
      <c r="W252" s="239" t="s">
        <v>281</v>
      </c>
      <c r="X252" s="241">
        <v>1</v>
      </c>
      <c r="Y252" s="58" t="s">
        <v>6707</v>
      </c>
      <c r="Z252" s="58" t="s">
        <v>1905</v>
      </c>
      <c r="AA252" s="59">
        <v>0</v>
      </c>
      <c r="AB252" s="59">
        <v>0</v>
      </c>
      <c r="AC252" s="59">
        <v>0</v>
      </c>
      <c r="AD252" s="59">
        <v>0</v>
      </c>
      <c r="AE252" s="59"/>
      <c r="AF252" s="59"/>
    </row>
    <row r="253" spans="1:32">
      <c r="A253" s="239" t="s">
        <v>3503</v>
      </c>
      <c r="B253" s="244" t="s">
        <v>3664</v>
      </c>
      <c r="C253" s="244" t="s">
        <v>3665</v>
      </c>
      <c r="D253" s="239" t="s">
        <v>3666</v>
      </c>
      <c r="E253" s="239" t="s">
        <v>3666</v>
      </c>
      <c r="F253" s="240" t="s">
        <v>2039</v>
      </c>
      <c r="G253" s="239" t="s">
        <v>26</v>
      </c>
      <c r="H253" s="252" t="s">
        <v>2185</v>
      </c>
      <c r="I253" s="244" t="s">
        <v>26</v>
      </c>
      <c r="J253" s="239" t="s">
        <v>3667</v>
      </c>
      <c r="K253" s="239" t="s">
        <v>3667</v>
      </c>
      <c r="L253" s="239" t="s">
        <v>2335</v>
      </c>
      <c r="M253" s="239" t="s">
        <v>3668</v>
      </c>
      <c r="N253" s="239" t="s">
        <v>26</v>
      </c>
      <c r="O253" s="255" t="s">
        <v>352</v>
      </c>
      <c r="P253" s="239" t="s">
        <v>26</v>
      </c>
      <c r="Q253" s="239" t="s">
        <v>281</v>
      </c>
      <c r="R253" s="239"/>
      <c r="S253" s="239" t="s">
        <v>26</v>
      </c>
      <c r="T253" s="239" t="s">
        <v>281</v>
      </c>
      <c r="U253" s="239"/>
      <c r="V253" s="239" t="s">
        <v>26</v>
      </c>
      <c r="W253" s="239" t="s">
        <v>281</v>
      </c>
      <c r="X253" s="241">
        <v>1</v>
      </c>
      <c r="Y253" s="58" t="s">
        <v>6707</v>
      </c>
      <c r="Z253" s="58" t="s">
        <v>1905</v>
      </c>
      <c r="AA253" s="59">
        <v>0</v>
      </c>
      <c r="AB253" s="59">
        <v>0</v>
      </c>
      <c r="AC253" s="59">
        <v>0</v>
      </c>
      <c r="AD253" s="59">
        <v>0</v>
      </c>
      <c r="AE253" s="59"/>
      <c r="AF253" s="59"/>
    </row>
    <row r="254" spans="1:32">
      <c r="A254" s="239" t="s">
        <v>3503</v>
      </c>
      <c r="B254" s="244" t="s">
        <v>3669</v>
      </c>
      <c r="C254" s="244" t="s">
        <v>3670</v>
      </c>
      <c r="D254" s="239" t="s">
        <v>3671</v>
      </c>
      <c r="E254" s="239" t="s">
        <v>3671</v>
      </c>
      <c r="F254" s="240" t="s">
        <v>2039</v>
      </c>
      <c r="G254" s="239" t="s">
        <v>26</v>
      </c>
      <c r="H254" s="252" t="s">
        <v>2185</v>
      </c>
      <c r="I254" s="244" t="s">
        <v>26</v>
      </c>
      <c r="J254" s="239" t="s">
        <v>3672</v>
      </c>
      <c r="K254" s="239" t="s">
        <v>3672</v>
      </c>
      <c r="L254" s="239" t="s">
        <v>2335</v>
      </c>
      <c r="M254" s="239" t="s">
        <v>2147</v>
      </c>
      <c r="N254" s="239" t="s">
        <v>26</v>
      </c>
      <c r="O254" s="255" t="s">
        <v>352</v>
      </c>
      <c r="P254" s="239" t="s">
        <v>26</v>
      </c>
      <c r="Q254" s="239" t="s">
        <v>352</v>
      </c>
      <c r="R254" s="239"/>
      <c r="S254" s="239" t="s">
        <v>26</v>
      </c>
      <c r="T254" s="239" t="s">
        <v>281</v>
      </c>
      <c r="U254" s="239"/>
      <c r="V254" s="255" t="s">
        <v>26</v>
      </c>
      <c r="W254" s="239" t="s">
        <v>281</v>
      </c>
      <c r="X254" s="241">
        <v>1</v>
      </c>
      <c r="Y254" s="58" t="s">
        <v>6707</v>
      </c>
      <c r="Z254" s="58" t="s">
        <v>1905</v>
      </c>
      <c r="AA254" s="59">
        <v>0</v>
      </c>
      <c r="AB254" s="59">
        <v>0</v>
      </c>
      <c r="AC254" s="59">
        <v>0</v>
      </c>
      <c r="AD254" s="59">
        <v>0</v>
      </c>
      <c r="AE254" s="59"/>
      <c r="AF254" s="59"/>
    </row>
    <row r="255" spans="1:32">
      <c r="A255" s="239" t="s">
        <v>3673</v>
      </c>
      <c r="B255" s="244" t="s">
        <v>3674</v>
      </c>
      <c r="C255" s="244" t="s">
        <v>3675</v>
      </c>
      <c r="D255" s="239" t="s">
        <v>3676</v>
      </c>
      <c r="E255" s="239" t="s">
        <v>3676</v>
      </c>
      <c r="F255" s="240" t="s">
        <v>2039</v>
      </c>
      <c r="G255" s="239" t="s">
        <v>26</v>
      </c>
      <c r="H255" s="252" t="s">
        <v>2126</v>
      </c>
      <c r="I255" s="244" t="s">
        <v>26</v>
      </c>
      <c r="J255" s="239" t="s">
        <v>3677</v>
      </c>
      <c r="K255" s="239" t="s">
        <v>3677</v>
      </c>
      <c r="L255" s="239" t="s">
        <v>2335</v>
      </c>
      <c r="M255" s="239" t="s">
        <v>2128</v>
      </c>
      <c r="N255" s="239" t="s">
        <v>26</v>
      </c>
      <c r="O255" s="255" t="s">
        <v>352</v>
      </c>
      <c r="P255" s="239" t="s">
        <v>26</v>
      </c>
      <c r="Q255" s="239" t="s">
        <v>345</v>
      </c>
      <c r="R255" s="239"/>
      <c r="S255" s="239" t="s">
        <v>26</v>
      </c>
      <c r="T255" s="239" t="s">
        <v>425</v>
      </c>
      <c r="U255" s="239"/>
      <c r="V255" s="239" t="s">
        <v>26</v>
      </c>
      <c r="W255" s="239" t="s">
        <v>425</v>
      </c>
      <c r="X255" s="241">
        <v>1</v>
      </c>
      <c r="Y255" s="58" t="s">
        <v>6718</v>
      </c>
      <c r="Z255" s="58" t="s">
        <v>1893</v>
      </c>
      <c r="AA255" s="59">
        <v>0</v>
      </c>
      <c r="AB255" s="59">
        <v>0</v>
      </c>
      <c r="AC255" s="59">
        <v>0</v>
      </c>
      <c r="AD255" s="59">
        <v>0</v>
      </c>
      <c r="AE255" s="59"/>
      <c r="AF255" s="59"/>
    </row>
    <row r="256" spans="1:32">
      <c r="A256" s="239" t="s">
        <v>3678</v>
      </c>
      <c r="B256" s="244" t="s">
        <v>3679</v>
      </c>
      <c r="C256" s="244" t="s">
        <v>3680</v>
      </c>
      <c r="D256" s="239" t="s">
        <v>3680</v>
      </c>
      <c r="E256" s="239" t="s">
        <v>3680</v>
      </c>
      <c r="F256" s="240" t="s">
        <v>2039</v>
      </c>
      <c r="G256" s="239" t="s">
        <v>26</v>
      </c>
      <c r="H256" s="240" t="s">
        <v>16</v>
      </c>
      <c r="I256" s="244" t="s">
        <v>26</v>
      </c>
      <c r="J256" s="239" t="s">
        <v>3681</v>
      </c>
      <c r="K256" s="239" t="s">
        <v>3681</v>
      </c>
      <c r="L256" s="239" t="s">
        <v>2335</v>
      </c>
      <c r="M256" s="239" t="s">
        <v>2134</v>
      </c>
      <c r="N256" s="239" t="s">
        <v>26</v>
      </c>
      <c r="O256" s="255" t="s">
        <v>352</v>
      </c>
      <c r="P256" s="239" t="s">
        <v>26</v>
      </c>
      <c r="Q256" s="239" t="s">
        <v>345</v>
      </c>
      <c r="R256" s="239"/>
      <c r="S256" s="239" t="s">
        <v>26</v>
      </c>
      <c r="T256" s="239" t="s">
        <v>425</v>
      </c>
      <c r="U256" s="239"/>
      <c r="V256" s="239" t="s">
        <v>26</v>
      </c>
      <c r="W256" s="239" t="s">
        <v>425</v>
      </c>
      <c r="X256" s="241">
        <v>1</v>
      </c>
      <c r="Y256" s="58" t="s">
        <v>6718</v>
      </c>
      <c r="Z256" s="58" t="s">
        <v>1893</v>
      </c>
      <c r="AA256" s="59">
        <v>0</v>
      </c>
      <c r="AB256" s="59">
        <v>0</v>
      </c>
      <c r="AC256" s="59">
        <v>0</v>
      </c>
      <c r="AD256" s="59">
        <v>0</v>
      </c>
      <c r="AE256" s="59"/>
      <c r="AF256" s="59"/>
    </row>
    <row r="257" spans="1:32">
      <c r="A257" s="239" t="s">
        <v>3678</v>
      </c>
      <c r="B257" s="244" t="s">
        <v>3682</v>
      </c>
      <c r="C257" s="244" t="s">
        <v>3683</v>
      </c>
      <c r="D257" s="239" t="s">
        <v>3683</v>
      </c>
      <c r="E257" s="239" t="s">
        <v>3683</v>
      </c>
      <c r="F257" s="240" t="s">
        <v>2039</v>
      </c>
      <c r="G257" s="239" t="s">
        <v>26</v>
      </c>
      <c r="H257" s="240" t="s">
        <v>16</v>
      </c>
      <c r="I257" s="244" t="s">
        <v>26</v>
      </c>
      <c r="J257" s="239" t="s">
        <v>3684</v>
      </c>
      <c r="K257" s="239" t="s">
        <v>3684</v>
      </c>
      <c r="L257" s="239" t="s">
        <v>2335</v>
      </c>
      <c r="M257" s="239" t="s">
        <v>2433</v>
      </c>
      <c r="N257" s="239" t="s">
        <v>26</v>
      </c>
      <c r="O257" s="255" t="s">
        <v>352</v>
      </c>
      <c r="P257" s="239" t="s">
        <v>26</v>
      </c>
      <c r="Q257" s="239" t="s">
        <v>345</v>
      </c>
      <c r="R257" s="239"/>
      <c r="S257" s="239" t="s">
        <v>26</v>
      </c>
      <c r="T257" s="239" t="s">
        <v>345</v>
      </c>
      <c r="U257" s="239"/>
      <c r="V257" s="239" t="s">
        <v>26</v>
      </c>
      <c r="W257" s="239" t="s">
        <v>739</v>
      </c>
      <c r="X257" s="241">
        <v>1</v>
      </c>
      <c r="Y257" s="58" t="s">
        <v>6898</v>
      </c>
      <c r="Z257" s="58" t="s">
        <v>1917</v>
      </c>
      <c r="AA257" s="59">
        <v>0</v>
      </c>
      <c r="AB257" s="59">
        <v>0</v>
      </c>
      <c r="AC257" s="59">
        <v>0</v>
      </c>
      <c r="AD257" s="59">
        <v>0</v>
      </c>
      <c r="AE257" s="59"/>
      <c r="AF257" s="59"/>
    </row>
    <row r="258" spans="1:32">
      <c r="A258" s="239" t="s">
        <v>3678</v>
      </c>
      <c r="B258" s="244" t="s">
        <v>3685</v>
      </c>
      <c r="C258" s="244" t="s">
        <v>3686</v>
      </c>
      <c r="D258" s="239" t="s">
        <v>3686</v>
      </c>
      <c r="E258" s="239" t="s">
        <v>3686</v>
      </c>
      <c r="F258" s="240" t="s">
        <v>2039</v>
      </c>
      <c r="G258" s="239" t="s">
        <v>26</v>
      </c>
      <c r="H258" s="240" t="s">
        <v>16</v>
      </c>
      <c r="I258" s="244" t="s">
        <v>26</v>
      </c>
      <c r="J258" s="239" t="s">
        <v>3687</v>
      </c>
      <c r="K258" s="239" t="s">
        <v>3687</v>
      </c>
      <c r="L258" s="239" t="s">
        <v>2335</v>
      </c>
      <c r="M258" s="239" t="s">
        <v>2296</v>
      </c>
      <c r="N258" s="239" t="s">
        <v>26</v>
      </c>
      <c r="O258" s="255" t="s">
        <v>352</v>
      </c>
      <c r="P258" s="255" t="s">
        <v>26</v>
      </c>
      <c r="Q258" s="255" t="s">
        <v>345</v>
      </c>
      <c r="R258" s="255"/>
      <c r="S258" s="255" t="s">
        <v>26</v>
      </c>
      <c r="T258" s="255" t="s">
        <v>345</v>
      </c>
      <c r="U258" s="255"/>
      <c r="V258" s="239" t="s">
        <v>26</v>
      </c>
      <c r="W258" s="255" t="s">
        <v>345</v>
      </c>
      <c r="X258" s="256">
        <v>1</v>
      </c>
      <c r="Y258" s="58" t="s">
        <v>6073</v>
      </c>
      <c r="Z258" s="58" t="s">
        <v>1884</v>
      </c>
      <c r="AA258" s="59">
        <v>0</v>
      </c>
      <c r="AB258" s="59">
        <v>1138.22</v>
      </c>
      <c r="AC258" s="59">
        <v>-12517.769999999999</v>
      </c>
      <c r="AD258" s="59">
        <v>-11379.55</v>
      </c>
      <c r="AE258" s="59"/>
      <c r="AF258" s="59"/>
    </row>
    <row r="259" spans="1:32">
      <c r="A259" s="239" t="s">
        <v>3688</v>
      </c>
      <c r="B259" s="244" t="s">
        <v>3689</v>
      </c>
      <c r="C259" s="244" t="s">
        <v>3690</v>
      </c>
      <c r="D259" s="239" t="s">
        <v>3691</v>
      </c>
      <c r="E259" s="239" t="s">
        <v>3691</v>
      </c>
      <c r="F259" s="240" t="s">
        <v>2039</v>
      </c>
      <c r="G259" s="239" t="s">
        <v>26</v>
      </c>
      <c r="H259" s="252" t="s">
        <v>25</v>
      </c>
      <c r="I259" s="244" t="s">
        <v>26</v>
      </c>
      <c r="J259" s="239" t="s">
        <v>3692</v>
      </c>
      <c r="K259" s="239" t="s">
        <v>3692</v>
      </c>
      <c r="L259" s="239" t="s">
        <v>2335</v>
      </c>
      <c r="M259" s="239" t="s">
        <v>3039</v>
      </c>
      <c r="N259" s="239" t="s">
        <v>26</v>
      </c>
      <c r="O259" s="255" t="s">
        <v>352</v>
      </c>
      <c r="P259" s="255" t="s">
        <v>26</v>
      </c>
      <c r="Q259" s="255" t="s">
        <v>342</v>
      </c>
      <c r="R259" s="255"/>
      <c r="S259" s="255" t="s">
        <v>26</v>
      </c>
      <c r="T259" s="255" t="s">
        <v>342</v>
      </c>
      <c r="U259" s="255"/>
      <c r="V259" s="239" t="s">
        <v>26</v>
      </c>
      <c r="W259" s="255" t="s">
        <v>342</v>
      </c>
      <c r="X259" s="256">
        <v>1</v>
      </c>
      <c r="Y259" s="58" t="s">
        <v>6055</v>
      </c>
      <c r="Z259" s="58" t="s">
        <v>1886</v>
      </c>
      <c r="AA259" s="59">
        <v>0</v>
      </c>
      <c r="AB259" s="59">
        <v>0</v>
      </c>
      <c r="AC259" s="59">
        <v>0</v>
      </c>
      <c r="AD259" s="59">
        <v>0</v>
      </c>
      <c r="AE259" s="59"/>
      <c r="AF259" s="59"/>
    </row>
    <row r="260" spans="1:32">
      <c r="A260" s="239" t="s">
        <v>3688</v>
      </c>
      <c r="B260" s="244" t="s">
        <v>3693</v>
      </c>
      <c r="C260" s="244" t="s">
        <v>3694</v>
      </c>
      <c r="D260" s="239" t="s">
        <v>3695</v>
      </c>
      <c r="E260" s="239" t="s">
        <v>3695</v>
      </c>
      <c r="F260" s="240" t="s">
        <v>2039</v>
      </c>
      <c r="G260" s="239" t="s">
        <v>26</v>
      </c>
      <c r="H260" s="252" t="s">
        <v>25</v>
      </c>
      <c r="I260" s="244" t="s">
        <v>26</v>
      </c>
      <c r="J260" s="239" t="s">
        <v>3696</v>
      </c>
      <c r="K260" s="239" t="s">
        <v>3696</v>
      </c>
      <c r="L260" s="239" t="s">
        <v>2335</v>
      </c>
      <c r="M260" s="239" t="s">
        <v>3697</v>
      </c>
      <c r="N260" s="239" t="s">
        <v>26</v>
      </c>
      <c r="O260" s="255" t="s">
        <v>352</v>
      </c>
      <c r="P260" s="255" t="s">
        <v>26</v>
      </c>
      <c r="Q260" s="255" t="s">
        <v>342</v>
      </c>
      <c r="R260" s="255"/>
      <c r="S260" s="255" t="s">
        <v>26</v>
      </c>
      <c r="T260" s="255" t="s">
        <v>342</v>
      </c>
      <c r="U260" s="255"/>
      <c r="V260" s="239" t="s">
        <v>26</v>
      </c>
      <c r="W260" s="255" t="s">
        <v>342</v>
      </c>
      <c r="X260" s="256">
        <v>1</v>
      </c>
      <c r="Y260" s="58" t="s">
        <v>6055</v>
      </c>
      <c r="Z260" s="58" t="s">
        <v>1886</v>
      </c>
      <c r="AA260" s="59">
        <v>0</v>
      </c>
      <c r="AB260" s="59">
        <v>0</v>
      </c>
      <c r="AC260" s="59">
        <v>0</v>
      </c>
      <c r="AD260" s="59">
        <v>0</v>
      </c>
      <c r="AE260" s="59"/>
      <c r="AF260" s="59"/>
    </row>
    <row r="261" spans="1:32">
      <c r="A261" s="239" t="s">
        <v>3688</v>
      </c>
      <c r="B261" s="244" t="s">
        <v>3698</v>
      </c>
      <c r="C261" s="244" t="s">
        <v>3699</v>
      </c>
      <c r="D261" s="239" t="s">
        <v>3700</v>
      </c>
      <c r="E261" s="239" t="s">
        <v>3700</v>
      </c>
      <c r="F261" s="240" t="s">
        <v>2039</v>
      </c>
      <c r="G261" s="239" t="s">
        <v>26</v>
      </c>
      <c r="H261" s="252" t="s">
        <v>25</v>
      </c>
      <c r="I261" s="244" t="s">
        <v>26</v>
      </c>
      <c r="J261" s="239" t="s">
        <v>3701</v>
      </c>
      <c r="K261" s="239" t="s">
        <v>3701</v>
      </c>
      <c r="L261" s="239" t="s">
        <v>2335</v>
      </c>
      <c r="M261" s="239" t="s">
        <v>3702</v>
      </c>
      <c r="N261" s="239" t="s">
        <v>26</v>
      </c>
      <c r="O261" s="255" t="s">
        <v>352</v>
      </c>
      <c r="P261" s="255" t="s">
        <v>26</v>
      </c>
      <c r="Q261" s="255" t="s">
        <v>344</v>
      </c>
      <c r="R261" s="255"/>
      <c r="S261" s="255" t="s">
        <v>26</v>
      </c>
      <c r="T261" s="255" t="s">
        <v>344</v>
      </c>
      <c r="U261" s="255"/>
      <c r="V261" s="239" t="s">
        <v>26</v>
      </c>
      <c r="W261" s="255" t="s">
        <v>344</v>
      </c>
      <c r="X261" s="256">
        <v>1</v>
      </c>
      <c r="Y261" s="58" t="s">
        <v>6021</v>
      </c>
      <c r="Z261" s="58" t="s">
        <v>1885</v>
      </c>
      <c r="AA261" s="59">
        <v>0</v>
      </c>
      <c r="AB261" s="59">
        <v>0</v>
      </c>
      <c r="AC261" s="59">
        <v>0</v>
      </c>
      <c r="AD261" s="59">
        <v>0</v>
      </c>
      <c r="AE261" s="59"/>
      <c r="AF261" s="59"/>
    </row>
    <row r="262" spans="1:32">
      <c r="A262" s="239" t="s">
        <v>3688</v>
      </c>
      <c r="B262" s="244" t="s">
        <v>3703</v>
      </c>
      <c r="C262" s="244" t="s">
        <v>3704</v>
      </c>
      <c r="D262" s="239" t="s">
        <v>3705</v>
      </c>
      <c r="E262" s="239" t="s">
        <v>3705</v>
      </c>
      <c r="F262" s="240" t="s">
        <v>2039</v>
      </c>
      <c r="G262" s="239" t="s">
        <v>26</v>
      </c>
      <c r="H262" s="252" t="s">
        <v>25</v>
      </c>
      <c r="I262" s="244" t="s">
        <v>26</v>
      </c>
      <c r="J262" s="239" t="s">
        <v>3706</v>
      </c>
      <c r="K262" s="239" t="s">
        <v>3706</v>
      </c>
      <c r="L262" s="239" t="s">
        <v>2335</v>
      </c>
      <c r="M262" s="239" t="s">
        <v>3707</v>
      </c>
      <c r="N262" s="239" t="s">
        <v>26</v>
      </c>
      <c r="O262" s="255" t="s">
        <v>352</v>
      </c>
      <c r="P262" s="255" t="s">
        <v>26</v>
      </c>
      <c r="Q262" s="255" t="s">
        <v>344</v>
      </c>
      <c r="R262" s="255"/>
      <c r="S262" s="255" t="s">
        <v>26</v>
      </c>
      <c r="T262" s="255" t="s">
        <v>344</v>
      </c>
      <c r="U262" s="255"/>
      <c r="V262" s="239" t="s">
        <v>26</v>
      </c>
      <c r="W262" s="255" t="s">
        <v>344</v>
      </c>
      <c r="X262" s="256">
        <v>1</v>
      </c>
      <c r="Y262" s="58" t="s">
        <v>6021</v>
      </c>
      <c r="Z262" s="58" t="s">
        <v>1885</v>
      </c>
      <c r="AA262" s="59">
        <v>0</v>
      </c>
      <c r="AB262" s="59">
        <v>0</v>
      </c>
      <c r="AC262" s="59">
        <v>0</v>
      </c>
      <c r="AD262" s="59">
        <v>0</v>
      </c>
      <c r="AE262" s="59"/>
      <c r="AF262" s="59"/>
    </row>
    <row r="263" spans="1:32">
      <c r="A263" s="239" t="s">
        <v>3688</v>
      </c>
      <c r="B263" s="244" t="s">
        <v>3708</v>
      </c>
      <c r="C263" s="244" t="s">
        <v>3709</v>
      </c>
      <c r="D263" s="239" t="s">
        <v>3710</v>
      </c>
      <c r="E263" s="239" t="s">
        <v>3710</v>
      </c>
      <c r="F263" s="240" t="s">
        <v>2039</v>
      </c>
      <c r="G263" s="239" t="s">
        <v>26</v>
      </c>
      <c r="H263" s="252" t="s">
        <v>25</v>
      </c>
      <c r="I263" s="244" t="s">
        <v>26</v>
      </c>
      <c r="J263" s="239" t="s">
        <v>3711</v>
      </c>
      <c r="K263" s="239" t="s">
        <v>3711</v>
      </c>
      <c r="L263" s="239" t="s">
        <v>2335</v>
      </c>
      <c r="M263" s="239" t="s">
        <v>3712</v>
      </c>
      <c r="N263" s="239" t="s">
        <v>26</v>
      </c>
      <c r="O263" s="255" t="s">
        <v>352</v>
      </c>
      <c r="P263" s="255" t="s">
        <v>26</v>
      </c>
      <c r="Q263" s="255" t="s">
        <v>342</v>
      </c>
      <c r="R263" s="255"/>
      <c r="S263" s="255" t="s">
        <v>26</v>
      </c>
      <c r="T263" s="255" t="s">
        <v>342</v>
      </c>
      <c r="U263" s="255"/>
      <c r="V263" s="239" t="s">
        <v>26</v>
      </c>
      <c r="W263" s="255" t="s">
        <v>342</v>
      </c>
      <c r="X263" s="256">
        <v>1</v>
      </c>
      <c r="Y263" s="58" t="s">
        <v>6055</v>
      </c>
      <c r="Z263" s="58" t="s">
        <v>1886</v>
      </c>
      <c r="AA263" s="59">
        <v>0</v>
      </c>
      <c r="AB263" s="59">
        <v>0</v>
      </c>
      <c r="AC263" s="59">
        <v>0</v>
      </c>
      <c r="AD263" s="59">
        <v>0</v>
      </c>
      <c r="AE263" s="59"/>
      <c r="AF263" s="59"/>
    </row>
    <row r="264" spans="1:32">
      <c r="A264" s="239" t="s">
        <v>3688</v>
      </c>
      <c r="B264" s="244" t="s">
        <v>3713</v>
      </c>
      <c r="C264" s="244" t="s">
        <v>3714</v>
      </c>
      <c r="D264" s="239" t="s">
        <v>3715</v>
      </c>
      <c r="E264" s="239" t="s">
        <v>3715</v>
      </c>
      <c r="F264" s="240" t="s">
        <v>2039</v>
      </c>
      <c r="G264" s="239" t="s">
        <v>26</v>
      </c>
      <c r="H264" s="252" t="s">
        <v>25</v>
      </c>
      <c r="I264" s="244" t="s">
        <v>26</v>
      </c>
      <c r="J264" s="239" t="s">
        <v>3716</v>
      </c>
      <c r="K264" s="239" t="s">
        <v>3716</v>
      </c>
      <c r="L264" s="239" t="s">
        <v>2335</v>
      </c>
      <c r="M264" s="239" t="s">
        <v>3717</v>
      </c>
      <c r="N264" s="239" t="s">
        <v>26</v>
      </c>
      <c r="O264" s="255" t="s">
        <v>352</v>
      </c>
      <c r="P264" s="255" t="s">
        <v>26</v>
      </c>
      <c r="Q264" s="255" t="s">
        <v>344</v>
      </c>
      <c r="R264" s="255"/>
      <c r="S264" s="255" t="s">
        <v>26</v>
      </c>
      <c r="T264" s="255" t="s">
        <v>344</v>
      </c>
      <c r="U264" s="255"/>
      <c r="V264" s="239" t="s">
        <v>26</v>
      </c>
      <c r="W264" s="255" t="s">
        <v>344</v>
      </c>
      <c r="X264" s="256">
        <v>1</v>
      </c>
      <c r="Y264" s="58" t="s">
        <v>6021</v>
      </c>
      <c r="Z264" s="58" t="s">
        <v>1885</v>
      </c>
      <c r="AA264" s="59">
        <v>0</v>
      </c>
      <c r="AB264" s="59">
        <v>0</v>
      </c>
      <c r="AC264" s="59">
        <v>0</v>
      </c>
      <c r="AD264" s="59">
        <v>0</v>
      </c>
      <c r="AE264" s="59"/>
      <c r="AF264" s="59"/>
    </row>
    <row r="265" spans="1:32">
      <c r="A265" s="239" t="s">
        <v>3688</v>
      </c>
      <c r="B265" s="244" t="s">
        <v>3718</v>
      </c>
      <c r="C265" s="244" t="s">
        <v>3719</v>
      </c>
      <c r="D265" s="239" t="s">
        <v>3720</v>
      </c>
      <c r="E265" s="239" t="s">
        <v>3720</v>
      </c>
      <c r="F265" s="240" t="s">
        <v>2039</v>
      </c>
      <c r="G265" s="239" t="s">
        <v>26</v>
      </c>
      <c r="H265" s="252" t="s">
        <v>25</v>
      </c>
      <c r="I265" s="244" t="s">
        <v>26</v>
      </c>
      <c r="J265" s="239" t="s">
        <v>3721</v>
      </c>
      <c r="K265" s="239" t="s">
        <v>3721</v>
      </c>
      <c r="L265" s="239" t="s">
        <v>2335</v>
      </c>
      <c r="M265" s="239" t="s">
        <v>3722</v>
      </c>
      <c r="N265" s="239" t="s">
        <v>26</v>
      </c>
      <c r="O265" s="255" t="s">
        <v>352</v>
      </c>
      <c r="P265" s="255" t="s">
        <v>26</v>
      </c>
      <c r="Q265" s="255" t="s">
        <v>344</v>
      </c>
      <c r="R265" s="255"/>
      <c r="S265" s="255" t="s">
        <v>26</v>
      </c>
      <c r="T265" s="255" t="s">
        <v>344</v>
      </c>
      <c r="U265" s="255"/>
      <c r="V265" s="239" t="s">
        <v>26</v>
      </c>
      <c r="W265" s="255" t="s">
        <v>344</v>
      </c>
      <c r="X265" s="256">
        <v>1</v>
      </c>
      <c r="Y265" s="58" t="s">
        <v>6021</v>
      </c>
      <c r="Z265" s="58" t="s">
        <v>1885</v>
      </c>
      <c r="AA265" s="59">
        <v>0</v>
      </c>
      <c r="AB265" s="59">
        <v>0</v>
      </c>
      <c r="AC265" s="59">
        <v>0</v>
      </c>
      <c r="AD265" s="59">
        <v>0</v>
      </c>
      <c r="AE265" s="59"/>
      <c r="AF265" s="59"/>
    </row>
    <row r="266" spans="1:32">
      <c r="A266" s="239" t="s">
        <v>3688</v>
      </c>
      <c r="B266" s="244" t="s">
        <v>3723</v>
      </c>
      <c r="C266" s="244" t="s">
        <v>3724</v>
      </c>
      <c r="D266" s="239" t="s">
        <v>3725</v>
      </c>
      <c r="E266" s="239" t="s">
        <v>3725</v>
      </c>
      <c r="F266" s="240" t="s">
        <v>2039</v>
      </c>
      <c r="G266" s="239" t="s">
        <v>26</v>
      </c>
      <c r="H266" s="252" t="s">
        <v>25</v>
      </c>
      <c r="I266" s="244" t="s">
        <v>26</v>
      </c>
      <c r="J266" s="239" t="s">
        <v>3726</v>
      </c>
      <c r="K266" s="239" t="s">
        <v>3726</v>
      </c>
      <c r="L266" s="239" t="s">
        <v>2335</v>
      </c>
      <c r="M266" s="239" t="s">
        <v>2317</v>
      </c>
      <c r="N266" s="239" t="s">
        <v>26</v>
      </c>
      <c r="O266" s="255" t="s">
        <v>352</v>
      </c>
      <c r="P266" s="255" t="s">
        <v>26</v>
      </c>
      <c r="Q266" s="255" t="s">
        <v>342</v>
      </c>
      <c r="R266" s="255"/>
      <c r="S266" s="255" t="s">
        <v>26</v>
      </c>
      <c r="T266" s="255" t="s">
        <v>342</v>
      </c>
      <c r="U266" s="255"/>
      <c r="V266" s="239" t="s">
        <v>26</v>
      </c>
      <c r="W266" s="255" t="s">
        <v>342</v>
      </c>
      <c r="X266" s="256">
        <v>1</v>
      </c>
      <c r="Y266" s="58" t="s">
        <v>6055</v>
      </c>
      <c r="Z266" s="58" t="s">
        <v>1886</v>
      </c>
      <c r="AA266" s="59">
        <v>0</v>
      </c>
      <c r="AB266" s="59">
        <v>0</v>
      </c>
      <c r="AC266" s="59">
        <v>0</v>
      </c>
      <c r="AD266" s="59">
        <v>0</v>
      </c>
      <c r="AE266" s="59"/>
      <c r="AF266" s="59"/>
    </row>
    <row r="267" spans="1:32">
      <c r="A267" s="239" t="s">
        <v>3688</v>
      </c>
      <c r="B267" s="244" t="s">
        <v>3727</v>
      </c>
      <c r="C267" s="244" t="s">
        <v>3728</v>
      </c>
      <c r="D267" s="239" t="s">
        <v>3729</v>
      </c>
      <c r="E267" s="239" t="s">
        <v>3729</v>
      </c>
      <c r="F267" s="240" t="s">
        <v>2039</v>
      </c>
      <c r="G267" s="239" t="s">
        <v>26</v>
      </c>
      <c r="H267" s="252" t="s">
        <v>25</v>
      </c>
      <c r="I267" s="244" t="s">
        <v>26</v>
      </c>
      <c r="J267" s="239" t="s">
        <v>3730</v>
      </c>
      <c r="K267" s="239" t="s">
        <v>3730</v>
      </c>
      <c r="L267" s="239" t="s">
        <v>2335</v>
      </c>
      <c r="M267" s="239" t="s">
        <v>3731</v>
      </c>
      <c r="N267" s="239" t="s">
        <v>26</v>
      </c>
      <c r="O267" s="255" t="s">
        <v>352</v>
      </c>
      <c r="P267" s="255" t="s">
        <v>26</v>
      </c>
      <c r="Q267" s="255" t="s">
        <v>344</v>
      </c>
      <c r="R267" s="255"/>
      <c r="S267" s="255" t="s">
        <v>26</v>
      </c>
      <c r="T267" s="255" t="s">
        <v>344</v>
      </c>
      <c r="U267" s="255"/>
      <c r="V267" s="239" t="s">
        <v>26</v>
      </c>
      <c r="W267" s="255" t="s">
        <v>344</v>
      </c>
      <c r="X267" s="256">
        <v>1</v>
      </c>
      <c r="Y267" s="58" t="s">
        <v>6021</v>
      </c>
      <c r="Z267" s="58" t="s">
        <v>1885</v>
      </c>
      <c r="AA267" s="59">
        <v>0</v>
      </c>
      <c r="AB267" s="59">
        <v>0</v>
      </c>
      <c r="AC267" s="59">
        <v>0</v>
      </c>
      <c r="AD267" s="59">
        <v>0</v>
      </c>
      <c r="AE267" s="59"/>
      <c r="AF267" s="59"/>
    </row>
    <row r="268" spans="1:32">
      <c r="A268" s="239" t="s">
        <v>3688</v>
      </c>
      <c r="B268" s="244" t="s">
        <v>3732</v>
      </c>
      <c r="C268" s="244" t="s">
        <v>3733</v>
      </c>
      <c r="D268" s="239" t="s">
        <v>3734</v>
      </c>
      <c r="E268" s="239" t="s">
        <v>3734</v>
      </c>
      <c r="F268" s="240" t="s">
        <v>2039</v>
      </c>
      <c r="G268" s="239" t="s">
        <v>26</v>
      </c>
      <c r="H268" s="252" t="s">
        <v>25</v>
      </c>
      <c r="I268" s="244" t="s">
        <v>26</v>
      </c>
      <c r="J268" s="239" t="s">
        <v>3735</v>
      </c>
      <c r="K268" s="239" t="s">
        <v>3735</v>
      </c>
      <c r="L268" s="239" t="s">
        <v>2335</v>
      </c>
      <c r="M268" s="239" t="s">
        <v>3736</v>
      </c>
      <c r="N268" s="239" t="s">
        <v>26</v>
      </c>
      <c r="O268" s="255" t="s">
        <v>352</v>
      </c>
      <c r="P268" s="239" t="s">
        <v>26</v>
      </c>
      <c r="Q268" s="239" t="s">
        <v>342</v>
      </c>
      <c r="R268" s="239"/>
      <c r="S268" s="239" t="s">
        <v>26</v>
      </c>
      <c r="T268" s="239" t="s">
        <v>342</v>
      </c>
      <c r="U268" s="239"/>
      <c r="V268" s="239" t="s">
        <v>26</v>
      </c>
      <c r="W268" s="239" t="s">
        <v>342</v>
      </c>
      <c r="X268" s="241">
        <v>1</v>
      </c>
      <c r="Y268" s="58" t="s">
        <v>6055</v>
      </c>
      <c r="Z268" s="58" t="s">
        <v>1886</v>
      </c>
      <c r="AA268" s="59">
        <v>0</v>
      </c>
      <c r="AB268" s="59">
        <v>0</v>
      </c>
      <c r="AC268" s="59">
        <v>0</v>
      </c>
      <c r="AD268" s="59">
        <v>0</v>
      </c>
      <c r="AE268" s="59"/>
      <c r="AF268" s="59"/>
    </row>
    <row r="269" spans="1:32">
      <c r="A269" s="239" t="s">
        <v>3688</v>
      </c>
      <c r="B269" s="244" t="s">
        <v>3737</v>
      </c>
      <c r="C269" s="244" t="s">
        <v>3738</v>
      </c>
      <c r="D269" s="239" t="s">
        <v>3739</v>
      </c>
      <c r="E269" s="239" t="s">
        <v>3739</v>
      </c>
      <c r="F269" s="240" t="s">
        <v>2039</v>
      </c>
      <c r="G269" s="239" t="s">
        <v>26</v>
      </c>
      <c r="H269" s="252" t="s">
        <v>25</v>
      </c>
      <c r="I269" s="244" t="s">
        <v>26</v>
      </c>
      <c r="J269" s="239" t="s">
        <v>3740</v>
      </c>
      <c r="K269" s="239" t="s">
        <v>3740</v>
      </c>
      <c r="L269" s="239" t="s">
        <v>2335</v>
      </c>
      <c r="M269" s="239" t="s">
        <v>3741</v>
      </c>
      <c r="N269" s="239" t="s">
        <v>26</v>
      </c>
      <c r="O269" s="255" t="s">
        <v>352</v>
      </c>
      <c r="P269" s="255" t="s">
        <v>26</v>
      </c>
      <c r="Q269" s="255" t="s">
        <v>344</v>
      </c>
      <c r="R269" s="255"/>
      <c r="S269" s="255" t="s">
        <v>26</v>
      </c>
      <c r="T269" s="255" t="s">
        <v>344</v>
      </c>
      <c r="U269" s="255"/>
      <c r="V269" s="239" t="s">
        <v>26</v>
      </c>
      <c r="W269" s="255" t="s">
        <v>344</v>
      </c>
      <c r="X269" s="256">
        <v>1</v>
      </c>
      <c r="Y269" s="58" t="s">
        <v>6021</v>
      </c>
      <c r="Z269" s="58" t="s">
        <v>1885</v>
      </c>
      <c r="AA269" s="59">
        <v>0</v>
      </c>
      <c r="AB269" s="59">
        <v>0</v>
      </c>
      <c r="AC269" s="59">
        <v>0</v>
      </c>
      <c r="AD269" s="59">
        <v>0</v>
      </c>
      <c r="AE269" s="59"/>
      <c r="AF269" s="59"/>
    </row>
    <row r="270" spans="1:32">
      <c r="A270" s="239" t="s">
        <v>3688</v>
      </c>
      <c r="B270" s="244" t="s">
        <v>3742</v>
      </c>
      <c r="C270" s="244" t="s">
        <v>3743</v>
      </c>
      <c r="D270" s="239" t="s">
        <v>3744</v>
      </c>
      <c r="E270" s="239" t="s">
        <v>3744</v>
      </c>
      <c r="F270" s="240" t="s">
        <v>2039</v>
      </c>
      <c r="G270" s="239" t="s">
        <v>26</v>
      </c>
      <c r="H270" s="252" t="s">
        <v>25</v>
      </c>
      <c r="I270" s="244" t="s">
        <v>26</v>
      </c>
      <c r="J270" s="239" t="s">
        <v>3745</v>
      </c>
      <c r="K270" s="239" t="s">
        <v>3745</v>
      </c>
      <c r="L270" s="239" t="s">
        <v>2335</v>
      </c>
      <c r="M270" s="239" t="s">
        <v>3746</v>
      </c>
      <c r="N270" s="239" t="s">
        <v>26</v>
      </c>
      <c r="O270" s="255" t="s">
        <v>352</v>
      </c>
      <c r="P270" s="255" t="s">
        <v>26</v>
      </c>
      <c r="Q270" s="255" t="s">
        <v>344</v>
      </c>
      <c r="R270" s="255"/>
      <c r="S270" s="255" t="s">
        <v>26</v>
      </c>
      <c r="T270" s="255" t="s">
        <v>344</v>
      </c>
      <c r="U270" s="255"/>
      <c r="V270" s="239" t="s">
        <v>26</v>
      </c>
      <c r="W270" s="255" t="s">
        <v>344</v>
      </c>
      <c r="X270" s="256">
        <v>1</v>
      </c>
      <c r="Y270" s="58" t="s">
        <v>6021</v>
      </c>
      <c r="Z270" s="58" t="s">
        <v>1885</v>
      </c>
      <c r="AA270" s="59">
        <v>0</v>
      </c>
      <c r="AB270" s="59">
        <v>0</v>
      </c>
      <c r="AC270" s="59">
        <v>0</v>
      </c>
      <c r="AD270" s="59">
        <v>0</v>
      </c>
      <c r="AE270" s="59"/>
      <c r="AF270" s="59"/>
    </row>
    <row r="271" spans="1:32">
      <c r="A271" s="239" t="s">
        <v>3688</v>
      </c>
      <c r="B271" s="244" t="s">
        <v>2584</v>
      </c>
      <c r="C271" s="244" t="s">
        <v>3747</v>
      </c>
      <c r="D271" s="239" t="s">
        <v>3748</v>
      </c>
      <c r="E271" s="239" t="s">
        <v>3748</v>
      </c>
      <c r="F271" s="240" t="s">
        <v>2039</v>
      </c>
      <c r="G271" s="239" t="s">
        <v>26</v>
      </c>
      <c r="H271" s="252" t="s">
        <v>25</v>
      </c>
      <c r="I271" s="244" t="s">
        <v>26</v>
      </c>
      <c r="J271" s="239" t="s">
        <v>3749</v>
      </c>
      <c r="K271" s="239" t="s">
        <v>3749</v>
      </c>
      <c r="L271" s="239" t="s">
        <v>2335</v>
      </c>
      <c r="M271" s="239" t="s">
        <v>3750</v>
      </c>
      <c r="N271" s="239" t="s">
        <v>26</v>
      </c>
      <c r="O271" s="255" t="s">
        <v>352</v>
      </c>
      <c r="P271" s="255" t="s">
        <v>26</v>
      </c>
      <c r="Q271" s="255" t="s">
        <v>344</v>
      </c>
      <c r="R271" s="255"/>
      <c r="S271" s="255" t="s">
        <v>26</v>
      </c>
      <c r="T271" s="255" t="s">
        <v>344</v>
      </c>
      <c r="U271" s="255"/>
      <c r="V271" s="239" t="s">
        <v>26</v>
      </c>
      <c r="W271" s="255" t="s">
        <v>344</v>
      </c>
      <c r="X271" s="256">
        <v>1</v>
      </c>
      <c r="Y271" s="58" t="s">
        <v>6021</v>
      </c>
      <c r="Z271" s="58" t="s">
        <v>1885</v>
      </c>
      <c r="AA271" s="59">
        <v>-552.96</v>
      </c>
      <c r="AB271" s="59">
        <v>0</v>
      </c>
      <c r="AC271" s="59">
        <v>0</v>
      </c>
      <c r="AD271" s="59">
        <v>-552.96</v>
      </c>
      <c r="AE271" s="59"/>
      <c r="AF271" s="59"/>
    </row>
    <row r="272" spans="1:32">
      <c r="A272" s="257" t="s">
        <v>2349</v>
      </c>
      <c r="B272" s="244" t="s">
        <v>2559</v>
      </c>
      <c r="C272" s="244"/>
      <c r="D272" s="239" t="s">
        <v>3751</v>
      </c>
      <c r="E272" s="239" t="s">
        <v>3751</v>
      </c>
      <c r="F272" s="240" t="s">
        <v>2039</v>
      </c>
      <c r="G272" s="239" t="s">
        <v>26</v>
      </c>
      <c r="H272" s="240" t="s">
        <v>440</v>
      </c>
      <c r="I272" s="244" t="s">
        <v>26</v>
      </c>
      <c r="J272" s="239" t="s">
        <v>3752</v>
      </c>
      <c r="K272" s="239" t="s">
        <v>3752</v>
      </c>
      <c r="L272" s="239" t="s">
        <v>2335</v>
      </c>
      <c r="M272" s="239" t="s">
        <v>339</v>
      </c>
      <c r="N272" s="239" t="s">
        <v>785</v>
      </c>
      <c r="O272" s="239" t="s">
        <v>785</v>
      </c>
      <c r="P272" s="255" t="s">
        <v>26</v>
      </c>
      <c r="Q272" s="239" t="s">
        <v>339</v>
      </c>
      <c r="R272" s="239"/>
      <c r="S272" s="239" t="s">
        <v>26</v>
      </c>
      <c r="T272" s="239" t="s">
        <v>339</v>
      </c>
      <c r="U272" s="239"/>
      <c r="V272" s="239" t="s">
        <v>26</v>
      </c>
      <c r="W272" s="239" t="s">
        <v>339</v>
      </c>
      <c r="X272" s="241">
        <v>1</v>
      </c>
      <c r="Y272" s="58" t="s">
        <v>6846</v>
      </c>
      <c r="Z272" s="58" t="s">
        <v>1902</v>
      </c>
      <c r="AA272" s="59">
        <v>-1377.53</v>
      </c>
      <c r="AB272" s="59">
        <v>-0.60000000000000009</v>
      </c>
      <c r="AC272" s="59">
        <v>-1456.2</v>
      </c>
      <c r="AD272" s="59">
        <v>-2834.33</v>
      </c>
      <c r="AE272" s="59"/>
      <c r="AF272" s="59"/>
    </row>
    <row r="273" spans="1:32">
      <c r="A273" s="257" t="s">
        <v>2349</v>
      </c>
      <c r="B273" s="244" t="s">
        <v>2512</v>
      </c>
      <c r="C273" s="244"/>
      <c r="D273" s="239" t="s">
        <v>3753</v>
      </c>
      <c r="E273" s="239" t="s">
        <v>3753</v>
      </c>
      <c r="F273" s="240" t="s">
        <v>2039</v>
      </c>
      <c r="G273" s="239" t="s">
        <v>26</v>
      </c>
      <c r="H273" s="240" t="s">
        <v>440</v>
      </c>
      <c r="I273" s="244" t="s">
        <v>26</v>
      </c>
      <c r="J273" s="239" t="s">
        <v>3754</v>
      </c>
      <c r="K273" s="239" t="s">
        <v>3754</v>
      </c>
      <c r="L273" s="239" t="s">
        <v>2335</v>
      </c>
      <c r="M273" s="239" t="s">
        <v>3755</v>
      </c>
      <c r="N273" s="239" t="s">
        <v>785</v>
      </c>
      <c r="O273" s="239" t="s">
        <v>785</v>
      </c>
      <c r="P273" s="255" t="s">
        <v>26</v>
      </c>
      <c r="Q273" s="239" t="s">
        <v>340</v>
      </c>
      <c r="R273" s="239"/>
      <c r="S273" s="239" t="s">
        <v>26</v>
      </c>
      <c r="T273" s="239" t="s">
        <v>340</v>
      </c>
      <c r="U273" s="239"/>
      <c r="V273" s="255" t="s">
        <v>26</v>
      </c>
      <c r="W273" s="239" t="s">
        <v>340</v>
      </c>
      <c r="X273" s="241">
        <v>1</v>
      </c>
      <c r="Y273" s="58" t="s">
        <v>6899</v>
      </c>
      <c r="Z273" s="58" t="s">
        <v>1906</v>
      </c>
      <c r="AA273" s="59">
        <v>-19981.39</v>
      </c>
      <c r="AB273" s="59">
        <v>-35850.720000000001</v>
      </c>
      <c r="AC273" s="59">
        <v>-26493.51</v>
      </c>
      <c r="AD273" s="59">
        <v>-82325.62</v>
      </c>
      <c r="AE273" s="59"/>
      <c r="AF273" s="59"/>
    </row>
    <row r="274" spans="1:32">
      <c r="A274" s="257" t="s">
        <v>2349</v>
      </c>
      <c r="B274" s="244" t="s">
        <v>3756</v>
      </c>
      <c r="C274" s="244"/>
      <c r="D274" s="239" t="s">
        <v>3757</v>
      </c>
      <c r="E274" s="239" t="s">
        <v>3757</v>
      </c>
      <c r="F274" s="240" t="s">
        <v>2039</v>
      </c>
      <c r="G274" s="239" t="s">
        <v>26</v>
      </c>
      <c r="H274" s="240" t="s">
        <v>440</v>
      </c>
      <c r="I274" s="244" t="s">
        <v>26</v>
      </c>
      <c r="J274" s="239" t="s">
        <v>3758</v>
      </c>
      <c r="K274" s="239" t="s">
        <v>3758</v>
      </c>
      <c r="L274" s="239" t="s">
        <v>2335</v>
      </c>
      <c r="M274" s="239" t="s">
        <v>341</v>
      </c>
      <c r="N274" s="239" t="s">
        <v>785</v>
      </c>
      <c r="O274" s="239" t="s">
        <v>785</v>
      </c>
      <c r="P274" s="255" t="s">
        <v>26</v>
      </c>
      <c r="Q274" s="239" t="s">
        <v>341</v>
      </c>
      <c r="R274" s="239"/>
      <c r="S274" s="239" t="s">
        <v>26</v>
      </c>
      <c r="T274" s="239" t="s">
        <v>341</v>
      </c>
      <c r="U274" s="239"/>
      <c r="V274" s="239" t="s">
        <v>26</v>
      </c>
      <c r="W274" s="239" t="s">
        <v>341</v>
      </c>
      <c r="X274" s="241">
        <v>1</v>
      </c>
      <c r="Y274" s="58" t="s">
        <v>6897</v>
      </c>
      <c r="Z274" s="58" t="s">
        <v>1920</v>
      </c>
      <c r="AA274" s="59">
        <v>0</v>
      </c>
      <c r="AB274" s="59">
        <v>0</v>
      </c>
      <c r="AC274" s="59">
        <v>0</v>
      </c>
      <c r="AD274" s="59">
        <v>0</v>
      </c>
      <c r="AE274" s="59"/>
      <c r="AF274" s="59"/>
    </row>
    <row r="275" spans="1:32">
      <c r="A275" s="257" t="s">
        <v>2349</v>
      </c>
      <c r="B275" s="244" t="s">
        <v>2510</v>
      </c>
      <c r="C275" s="244"/>
      <c r="D275" s="239" t="s">
        <v>3759</v>
      </c>
      <c r="E275" s="239" t="s">
        <v>3759</v>
      </c>
      <c r="F275" s="240" t="s">
        <v>2039</v>
      </c>
      <c r="G275" s="239" t="s">
        <v>26</v>
      </c>
      <c r="H275" s="240" t="s">
        <v>440</v>
      </c>
      <c r="I275" s="244" t="s">
        <v>26</v>
      </c>
      <c r="J275" s="239" t="s">
        <v>3760</v>
      </c>
      <c r="K275" s="239" t="s">
        <v>3760</v>
      </c>
      <c r="L275" s="239" t="s">
        <v>2335</v>
      </c>
      <c r="M275" s="239" t="s">
        <v>281</v>
      </c>
      <c r="N275" s="239" t="s">
        <v>785</v>
      </c>
      <c r="O275" s="239" t="s">
        <v>785</v>
      </c>
      <c r="P275" s="255" t="s">
        <v>26</v>
      </c>
      <c r="Q275" s="239" t="s">
        <v>281</v>
      </c>
      <c r="R275" s="239"/>
      <c r="S275" s="239" t="s">
        <v>26</v>
      </c>
      <c r="T275" s="239" t="s">
        <v>281</v>
      </c>
      <c r="U275" s="239"/>
      <c r="V275" s="239" t="s">
        <v>26</v>
      </c>
      <c r="W275" s="239" t="s">
        <v>281</v>
      </c>
      <c r="X275" s="241">
        <v>1</v>
      </c>
      <c r="Y275" s="58" t="s">
        <v>6707</v>
      </c>
      <c r="Z275" s="58" t="s">
        <v>1905</v>
      </c>
      <c r="AA275" s="59">
        <v>-36251.44999999999</v>
      </c>
      <c r="AB275" s="59">
        <v>-32619.150000000005</v>
      </c>
      <c r="AC275" s="59">
        <v>-16569.34</v>
      </c>
      <c r="AD275" s="59">
        <v>-85439.939999999988</v>
      </c>
      <c r="AE275" s="59"/>
      <c r="AF275" s="59"/>
    </row>
    <row r="276" spans="1:32">
      <c r="A276" s="257" t="s">
        <v>2349</v>
      </c>
      <c r="B276" s="244" t="s">
        <v>2511</v>
      </c>
      <c r="C276" s="244"/>
      <c r="D276" s="239" t="s">
        <v>3761</v>
      </c>
      <c r="E276" s="239" t="s">
        <v>3761</v>
      </c>
      <c r="F276" s="240" t="s">
        <v>2039</v>
      </c>
      <c r="G276" s="239" t="s">
        <v>26</v>
      </c>
      <c r="H276" s="240" t="s">
        <v>440</v>
      </c>
      <c r="I276" s="244" t="s">
        <v>26</v>
      </c>
      <c r="J276" s="239" t="s">
        <v>3762</v>
      </c>
      <c r="K276" s="239" t="s">
        <v>3762</v>
      </c>
      <c r="L276" s="239" t="s">
        <v>2335</v>
      </c>
      <c r="M276" s="239" t="s">
        <v>2943</v>
      </c>
      <c r="N276" s="239" t="s">
        <v>785</v>
      </c>
      <c r="O276" s="239" t="s">
        <v>785</v>
      </c>
      <c r="P276" s="255" t="s">
        <v>26</v>
      </c>
      <c r="Q276" s="239" t="s">
        <v>342</v>
      </c>
      <c r="R276" s="239"/>
      <c r="S276" s="239" t="s">
        <v>26</v>
      </c>
      <c r="T276" s="239" t="s">
        <v>342</v>
      </c>
      <c r="U276" s="239"/>
      <c r="V276" s="239" t="s">
        <v>26</v>
      </c>
      <c r="W276" s="239" t="s">
        <v>342</v>
      </c>
      <c r="X276" s="241">
        <v>1</v>
      </c>
      <c r="Y276" s="58" t="s">
        <v>6055</v>
      </c>
      <c r="Z276" s="58" t="s">
        <v>1886</v>
      </c>
      <c r="AA276" s="59">
        <v>-112508.6</v>
      </c>
      <c r="AB276" s="59">
        <v>-240028.3</v>
      </c>
      <c r="AC276" s="59">
        <v>-719327.43000000017</v>
      </c>
      <c r="AD276" s="59">
        <v>-1071864.33</v>
      </c>
      <c r="AE276" s="59"/>
      <c r="AF276" s="59"/>
    </row>
    <row r="277" spans="1:32">
      <c r="A277" s="257" t="s">
        <v>2349</v>
      </c>
      <c r="B277" s="244" t="s">
        <v>2552</v>
      </c>
      <c r="C277" s="244"/>
      <c r="D277" s="239" t="s">
        <v>3763</v>
      </c>
      <c r="E277" s="239" t="s">
        <v>3763</v>
      </c>
      <c r="F277" s="240" t="s">
        <v>2039</v>
      </c>
      <c r="G277" s="239" t="s">
        <v>26</v>
      </c>
      <c r="H277" s="240" t="s">
        <v>440</v>
      </c>
      <c r="I277" s="244" t="s">
        <v>26</v>
      </c>
      <c r="J277" s="239" t="s">
        <v>3764</v>
      </c>
      <c r="K277" s="239" t="s">
        <v>3764</v>
      </c>
      <c r="L277" s="239" t="s">
        <v>2335</v>
      </c>
      <c r="M277" s="239" t="s">
        <v>343</v>
      </c>
      <c r="N277" s="239" t="s">
        <v>785</v>
      </c>
      <c r="O277" s="239" t="s">
        <v>785</v>
      </c>
      <c r="P277" s="239" t="s">
        <v>26</v>
      </c>
      <c r="Q277" s="239" t="s">
        <v>343</v>
      </c>
      <c r="R277" s="239"/>
      <c r="S277" s="239" t="s">
        <v>26</v>
      </c>
      <c r="T277" s="239" t="s">
        <v>343</v>
      </c>
      <c r="U277" s="239"/>
      <c r="V277" s="239" t="s">
        <v>26</v>
      </c>
      <c r="W277" s="239" t="s">
        <v>343</v>
      </c>
      <c r="X277" s="241">
        <v>1</v>
      </c>
      <c r="Y277" s="58" t="s">
        <v>6607</v>
      </c>
      <c r="Z277" s="58" t="s">
        <v>1898</v>
      </c>
      <c r="AA277" s="59">
        <v>-1717.7999999999997</v>
      </c>
      <c r="AB277" s="59">
        <v>-2343.7999999999997</v>
      </c>
      <c r="AC277" s="59">
        <v>-1188</v>
      </c>
      <c r="AD277" s="59">
        <v>-5249.5999999999995</v>
      </c>
      <c r="AE277" s="59"/>
      <c r="AF277" s="59"/>
    </row>
    <row r="278" spans="1:32">
      <c r="A278" s="257" t="s">
        <v>2349</v>
      </c>
      <c r="B278" s="244" t="s">
        <v>2502</v>
      </c>
      <c r="C278" s="244"/>
      <c r="D278" s="239" t="s">
        <v>3765</v>
      </c>
      <c r="E278" s="239" t="s">
        <v>3765</v>
      </c>
      <c r="F278" s="240" t="s">
        <v>2039</v>
      </c>
      <c r="G278" s="239" t="s">
        <v>26</v>
      </c>
      <c r="H278" s="240" t="s">
        <v>440</v>
      </c>
      <c r="I278" s="244" t="s">
        <v>26</v>
      </c>
      <c r="J278" s="239" t="s">
        <v>3766</v>
      </c>
      <c r="K278" s="239" t="s">
        <v>3766</v>
      </c>
      <c r="L278" s="239" t="s">
        <v>2335</v>
      </c>
      <c r="M278" s="239" t="s">
        <v>3767</v>
      </c>
      <c r="N278" s="239" t="s">
        <v>785</v>
      </c>
      <c r="O278" s="239" t="s">
        <v>785</v>
      </c>
      <c r="P278" s="255" t="s">
        <v>26</v>
      </c>
      <c r="Q278" s="239" t="s">
        <v>344</v>
      </c>
      <c r="R278" s="239"/>
      <c r="S278" s="239" t="s">
        <v>26</v>
      </c>
      <c r="T278" s="239" t="s">
        <v>344</v>
      </c>
      <c r="U278" s="239"/>
      <c r="V278" s="239" t="s">
        <v>26</v>
      </c>
      <c r="W278" s="239" t="s">
        <v>344</v>
      </c>
      <c r="X278" s="241">
        <v>1</v>
      </c>
      <c r="Y278" s="58" t="s">
        <v>6021</v>
      </c>
      <c r="Z278" s="58" t="s">
        <v>1885</v>
      </c>
      <c r="AA278" s="59">
        <v>-29300.799999999999</v>
      </c>
      <c r="AB278" s="59">
        <v>-33708.17</v>
      </c>
      <c r="AC278" s="59">
        <v>-1034.3499999999999</v>
      </c>
      <c r="AD278" s="59">
        <v>-64043.32</v>
      </c>
      <c r="AE278" s="59"/>
      <c r="AF278" s="59"/>
    </row>
    <row r="279" spans="1:32">
      <c r="A279" s="257" t="s">
        <v>2349</v>
      </c>
      <c r="B279" s="244" t="s">
        <v>2506</v>
      </c>
      <c r="C279" s="244"/>
      <c r="D279" s="239" t="s">
        <v>3768</v>
      </c>
      <c r="E279" s="239" t="s">
        <v>3768</v>
      </c>
      <c r="F279" s="240" t="s">
        <v>2039</v>
      </c>
      <c r="G279" s="239" t="s">
        <v>26</v>
      </c>
      <c r="H279" s="240" t="s">
        <v>440</v>
      </c>
      <c r="I279" s="244" t="s">
        <v>26</v>
      </c>
      <c r="J279" s="239" t="s">
        <v>3769</v>
      </c>
      <c r="K279" s="239" t="s">
        <v>3769</v>
      </c>
      <c r="L279" s="239" t="s">
        <v>2335</v>
      </c>
      <c r="M279" s="239" t="s">
        <v>3770</v>
      </c>
      <c r="N279" s="239" t="s">
        <v>785</v>
      </c>
      <c r="O279" s="239" t="s">
        <v>785</v>
      </c>
      <c r="P279" s="255" t="s">
        <v>26</v>
      </c>
      <c r="Q279" s="239" t="s">
        <v>345</v>
      </c>
      <c r="R279" s="239"/>
      <c r="S279" s="239" t="s">
        <v>26</v>
      </c>
      <c r="T279" s="239" t="s">
        <v>345</v>
      </c>
      <c r="U279" s="239"/>
      <c r="V279" s="239" t="s">
        <v>26</v>
      </c>
      <c r="W279" s="239" t="s">
        <v>345</v>
      </c>
      <c r="X279" s="241">
        <v>1</v>
      </c>
      <c r="Y279" s="58" t="s">
        <v>6073</v>
      </c>
      <c r="Z279" s="58" t="s">
        <v>1884</v>
      </c>
      <c r="AA279" s="59">
        <v>-201399.6</v>
      </c>
      <c r="AB279" s="59">
        <v>-21177.599999999999</v>
      </c>
      <c r="AC279" s="59">
        <v>-232257.72</v>
      </c>
      <c r="AD279" s="59">
        <v>-454834.92000000004</v>
      </c>
      <c r="AE279" s="59"/>
      <c r="AF279" s="59"/>
    </row>
    <row r="280" spans="1:32">
      <c r="A280" s="257" t="s">
        <v>2349</v>
      </c>
      <c r="B280" s="244" t="s">
        <v>2507</v>
      </c>
      <c r="C280" s="244"/>
      <c r="D280" s="239" t="s">
        <v>3771</v>
      </c>
      <c r="E280" s="239" t="s">
        <v>3771</v>
      </c>
      <c r="F280" s="240" t="s">
        <v>2039</v>
      </c>
      <c r="G280" s="239" t="s">
        <v>26</v>
      </c>
      <c r="H280" s="240" t="s">
        <v>440</v>
      </c>
      <c r="I280" s="244" t="s">
        <v>26</v>
      </c>
      <c r="J280" s="239" t="s">
        <v>3772</v>
      </c>
      <c r="K280" s="239" t="s">
        <v>3772</v>
      </c>
      <c r="L280" s="239" t="s">
        <v>2335</v>
      </c>
      <c r="M280" s="239" t="s">
        <v>3773</v>
      </c>
      <c r="N280" s="239" t="s">
        <v>785</v>
      </c>
      <c r="O280" s="239" t="s">
        <v>785</v>
      </c>
      <c r="P280" s="255" t="s">
        <v>26</v>
      </c>
      <c r="Q280" s="239" t="s">
        <v>2484</v>
      </c>
      <c r="R280" s="239"/>
      <c r="S280" s="239" t="s">
        <v>26</v>
      </c>
      <c r="T280" s="239" t="s">
        <v>2484</v>
      </c>
      <c r="U280" s="239"/>
      <c r="V280" s="239" t="s">
        <v>26</v>
      </c>
      <c r="W280" s="239" t="s">
        <v>352</v>
      </c>
      <c r="X280" s="241">
        <v>1</v>
      </c>
      <c r="Y280" s="58" t="s">
        <v>6005</v>
      </c>
      <c r="Z280" s="58" t="s">
        <v>1911</v>
      </c>
      <c r="AA280" s="59">
        <v>-135701.1</v>
      </c>
      <c r="AB280" s="59">
        <v>-6974</v>
      </c>
      <c r="AC280" s="59">
        <v>-35600</v>
      </c>
      <c r="AD280" s="59">
        <v>-178275.1</v>
      </c>
      <c r="AE280" s="59"/>
      <c r="AF280" s="59"/>
    </row>
    <row r="281" spans="1:32">
      <c r="A281" s="257" t="s">
        <v>2349</v>
      </c>
      <c r="B281" s="244" t="s">
        <v>3774</v>
      </c>
      <c r="C281" s="244"/>
      <c r="D281" s="239" t="s">
        <v>3775</v>
      </c>
      <c r="E281" s="239" t="s">
        <v>3775</v>
      </c>
      <c r="F281" s="240" t="s">
        <v>2039</v>
      </c>
      <c r="G281" s="239" t="s">
        <v>26</v>
      </c>
      <c r="H281" s="240" t="s">
        <v>440</v>
      </c>
      <c r="I281" s="244" t="s">
        <v>26</v>
      </c>
      <c r="J281" s="239" t="s">
        <v>3776</v>
      </c>
      <c r="K281" s="239" t="s">
        <v>3776</v>
      </c>
      <c r="L281" s="239" t="s">
        <v>2335</v>
      </c>
      <c r="M281" s="239" t="s">
        <v>3777</v>
      </c>
      <c r="N281" s="239" t="s">
        <v>785</v>
      </c>
      <c r="O281" s="239" t="s">
        <v>785</v>
      </c>
      <c r="P281" s="255" t="s">
        <v>26</v>
      </c>
      <c r="Q281" s="239" t="s">
        <v>346</v>
      </c>
      <c r="R281" s="239"/>
      <c r="S281" s="239" t="s">
        <v>26</v>
      </c>
      <c r="T281" s="239" t="s">
        <v>346</v>
      </c>
      <c r="U281" s="239"/>
      <c r="V281" s="255" t="s">
        <v>26</v>
      </c>
      <c r="W281" s="239" t="s">
        <v>346</v>
      </c>
      <c r="X281" s="241">
        <v>1</v>
      </c>
      <c r="Y281" s="58" t="s">
        <v>6070</v>
      </c>
      <c r="Z281" s="58" t="s">
        <v>1903</v>
      </c>
      <c r="AA281" s="59">
        <v>0</v>
      </c>
      <c r="AB281" s="59">
        <v>0</v>
      </c>
      <c r="AC281" s="59">
        <v>0</v>
      </c>
      <c r="AD281" s="59">
        <v>0</v>
      </c>
      <c r="AE281" s="59"/>
      <c r="AF281" s="59"/>
    </row>
    <row r="282" spans="1:32">
      <c r="A282" s="257" t="s">
        <v>2349</v>
      </c>
      <c r="B282" s="244" t="s">
        <v>2504</v>
      </c>
      <c r="C282" s="244"/>
      <c r="D282" s="239" t="s">
        <v>3778</v>
      </c>
      <c r="E282" s="239" t="s">
        <v>3778</v>
      </c>
      <c r="F282" s="240" t="s">
        <v>2039</v>
      </c>
      <c r="G282" s="239" t="s">
        <v>26</v>
      </c>
      <c r="H282" s="240" t="s">
        <v>440</v>
      </c>
      <c r="I282" s="244" t="s">
        <v>26</v>
      </c>
      <c r="J282" s="239" t="s">
        <v>3779</v>
      </c>
      <c r="K282" s="239" t="s">
        <v>3779</v>
      </c>
      <c r="L282" s="239" t="s">
        <v>2335</v>
      </c>
      <c r="M282" s="239" t="s">
        <v>3780</v>
      </c>
      <c r="N282" s="239" t="s">
        <v>785</v>
      </c>
      <c r="O282" s="239" t="s">
        <v>785</v>
      </c>
      <c r="P282" s="255" t="s">
        <v>26</v>
      </c>
      <c r="Q282" s="239" t="s">
        <v>347</v>
      </c>
      <c r="R282" s="239"/>
      <c r="S282" s="239" t="s">
        <v>26</v>
      </c>
      <c r="T282" s="239" t="s">
        <v>347</v>
      </c>
      <c r="U282" s="239"/>
      <c r="V282" s="255" t="s">
        <v>26</v>
      </c>
      <c r="W282" s="239" t="s">
        <v>347</v>
      </c>
      <c r="X282" s="241">
        <v>1</v>
      </c>
      <c r="Y282" s="58" t="s">
        <v>6009</v>
      </c>
      <c r="Z282" s="58" t="s">
        <v>1907</v>
      </c>
      <c r="AA282" s="59">
        <v>-738359.30999999982</v>
      </c>
      <c r="AB282" s="59">
        <v>-87612.9</v>
      </c>
      <c r="AC282" s="59">
        <v>-449554.56</v>
      </c>
      <c r="AD282" s="59">
        <v>-1275526.7699999998</v>
      </c>
      <c r="AE282" s="59"/>
      <c r="AF282" s="59"/>
    </row>
    <row r="283" spans="1:32">
      <c r="A283" s="257" t="s">
        <v>2349</v>
      </c>
      <c r="B283" s="244" t="s">
        <v>2505</v>
      </c>
      <c r="C283" s="244"/>
      <c r="D283" s="239" t="s">
        <v>3781</v>
      </c>
      <c r="E283" s="239" t="s">
        <v>3781</v>
      </c>
      <c r="F283" s="240" t="s">
        <v>2039</v>
      </c>
      <c r="G283" s="239" t="s">
        <v>26</v>
      </c>
      <c r="H283" s="240" t="s">
        <v>440</v>
      </c>
      <c r="I283" s="244" t="s">
        <v>26</v>
      </c>
      <c r="J283" s="239" t="s">
        <v>3782</v>
      </c>
      <c r="K283" s="239" t="s">
        <v>3782</v>
      </c>
      <c r="L283" s="239" t="s">
        <v>2335</v>
      </c>
      <c r="M283" s="239" t="s">
        <v>2348</v>
      </c>
      <c r="N283" s="239" t="s">
        <v>785</v>
      </c>
      <c r="O283" s="239" t="s">
        <v>785</v>
      </c>
      <c r="P283" s="239" t="s">
        <v>26</v>
      </c>
      <c r="Q283" s="239" t="s">
        <v>2347</v>
      </c>
      <c r="R283" s="239"/>
      <c r="S283" s="255" t="s">
        <v>26</v>
      </c>
      <c r="T283" s="255" t="s">
        <v>428</v>
      </c>
      <c r="U283" s="255"/>
      <c r="V283" s="255" t="s">
        <v>26</v>
      </c>
      <c r="W283" s="255" t="s">
        <v>428</v>
      </c>
      <c r="X283" s="256">
        <v>1</v>
      </c>
      <c r="Y283" s="58" t="s">
        <v>6237</v>
      </c>
      <c r="Z283" s="58" t="s">
        <v>1887</v>
      </c>
      <c r="AA283" s="59">
        <v>-3852.4700000000003</v>
      </c>
      <c r="AB283" s="59">
        <v>-3948.56</v>
      </c>
      <c r="AC283" s="59">
        <v>-727</v>
      </c>
      <c r="AD283" s="59">
        <v>-8528.0300000000007</v>
      </c>
      <c r="AE283" s="59"/>
      <c r="AF283" s="59"/>
    </row>
    <row r="284" spans="1:32">
      <c r="A284" s="257" t="s">
        <v>2349</v>
      </c>
      <c r="B284" s="244" t="s">
        <v>2514</v>
      </c>
      <c r="C284" s="244"/>
      <c r="D284" s="239" t="s">
        <v>3783</v>
      </c>
      <c r="E284" s="239" t="s">
        <v>3783</v>
      </c>
      <c r="F284" s="240" t="s">
        <v>2039</v>
      </c>
      <c r="G284" s="239" t="s">
        <v>26</v>
      </c>
      <c r="H284" s="240" t="s">
        <v>440</v>
      </c>
      <c r="I284" s="244" t="s">
        <v>26</v>
      </c>
      <c r="J284" s="239" t="s">
        <v>3784</v>
      </c>
      <c r="K284" s="239" t="s">
        <v>3784</v>
      </c>
      <c r="L284" s="239" t="s">
        <v>2335</v>
      </c>
      <c r="M284" s="239" t="s">
        <v>3785</v>
      </c>
      <c r="N284" s="239" t="s">
        <v>785</v>
      </c>
      <c r="O284" s="239" t="s">
        <v>785</v>
      </c>
      <c r="P284" s="255" t="s">
        <v>26</v>
      </c>
      <c r="Q284" s="239" t="s">
        <v>348</v>
      </c>
      <c r="R284" s="239"/>
      <c r="S284" s="239" t="s">
        <v>26</v>
      </c>
      <c r="T284" s="239" t="s">
        <v>348</v>
      </c>
      <c r="U284" s="239"/>
      <c r="V284" s="255" t="s">
        <v>26</v>
      </c>
      <c r="W284" s="239" t="s">
        <v>348</v>
      </c>
      <c r="X284" s="241">
        <v>1</v>
      </c>
      <c r="Y284" s="58" t="s">
        <v>6761</v>
      </c>
      <c r="Z284" s="58" t="s">
        <v>1889</v>
      </c>
      <c r="AA284" s="59">
        <v>571.17000000000007</v>
      </c>
      <c r="AB284" s="59">
        <v>-21255.58</v>
      </c>
      <c r="AC284" s="59">
        <v>-103629.72</v>
      </c>
      <c r="AD284" s="59">
        <v>-124314.13</v>
      </c>
      <c r="AE284" s="59"/>
      <c r="AF284" s="59"/>
    </row>
    <row r="285" spans="1:32">
      <c r="A285" s="257" t="s">
        <v>2349</v>
      </c>
      <c r="B285" s="244" t="s">
        <v>2513</v>
      </c>
      <c r="C285" s="244"/>
      <c r="D285" s="239" t="s">
        <v>3786</v>
      </c>
      <c r="E285" s="239" t="s">
        <v>3786</v>
      </c>
      <c r="F285" s="240" t="s">
        <v>2039</v>
      </c>
      <c r="G285" s="239" t="s">
        <v>26</v>
      </c>
      <c r="H285" s="240" t="s">
        <v>440</v>
      </c>
      <c r="I285" s="244" t="s">
        <v>26</v>
      </c>
      <c r="J285" s="239" t="s">
        <v>3787</v>
      </c>
      <c r="K285" s="239" t="s">
        <v>3787</v>
      </c>
      <c r="L285" s="239" t="s">
        <v>2335</v>
      </c>
      <c r="M285" s="239" t="s">
        <v>3788</v>
      </c>
      <c r="N285" s="239" t="s">
        <v>785</v>
      </c>
      <c r="O285" s="239" t="s">
        <v>785</v>
      </c>
      <c r="P285" s="255" t="s">
        <v>26</v>
      </c>
      <c r="Q285" s="239" t="s">
        <v>349</v>
      </c>
      <c r="R285" s="239"/>
      <c r="S285" s="239" t="s">
        <v>26</v>
      </c>
      <c r="T285" s="239" t="s">
        <v>349</v>
      </c>
      <c r="U285" s="239"/>
      <c r="V285" s="255" t="s">
        <v>26</v>
      </c>
      <c r="W285" s="239" t="s">
        <v>349</v>
      </c>
      <c r="X285" s="241">
        <v>1</v>
      </c>
      <c r="Y285" s="58" t="s">
        <v>6826</v>
      </c>
      <c r="Z285" s="58" t="s">
        <v>1890</v>
      </c>
      <c r="AA285" s="59">
        <v>-51.2</v>
      </c>
      <c r="AB285" s="59">
        <v>-37</v>
      </c>
      <c r="AC285" s="59">
        <v>-444</v>
      </c>
      <c r="AD285" s="59">
        <v>-532.20000000000005</v>
      </c>
      <c r="AE285" s="59"/>
      <c r="AF285" s="59"/>
    </row>
    <row r="286" spans="1:32">
      <c r="A286" s="257" t="s">
        <v>2349</v>
      </c>
      <c r="B286" s="244" t="s">
        <v>2508</v>
      </c>
      <c r="C286" s="244"/>
      <c r="D286" s="239" t="s">
        <v>3789</v>
      </c>
      <c r="E286" s="239" t="s">
        <v>3789</v>
      </c>
      <c r="F286" s="240" t="s">
        <v>2039</v>
      </c>
      <c r="G286" s="239" t="s">
        <v>26</v>
      </c>
      <c r="H286" s="240" t="s">
        <v>440</v>
      </c>
      <c r="I286" s="244" t="s">
        <v>26</v>
      </c>
      <c r="J286" s="239" t="s">
        <v>3790</v>
      </c>
      <c r="K286" s="239" t="s">
        <v>3790</v>
      </c>
      <c r="L286" s="239" t="s">
        <v>2335</v>
      </c>
      <c r="M286" s="239" t="s">
        <v>3791</v>
      </c>
      <c r="N286" s="239" t="s">
        <v>785</v>
      </c>
      <c r="O286" s="239" t="s">
        <v>785</v>
      </c>
      <c r="P286" s="255" t="s">
        <v>26</v>
      </c>
      <c r="Q286" s="239" t="s">
        <v>2464</v>
      </c>
      <c r="R286" s="239"/>
      <c r="S286" s="239" t="s">
        <v>26</v>
      </c>
      <c r="T286" s="239" t="s">
        <v>430</v>
      </c>
      <c r="U286" s="239"/>
      <c r="V286" s="239" t="s">
        <v>26</v>
      </c>
      <c r="W286" s="239" t="s">
        <v>431</v>
      </c>
      <c r="X286" s="241">
        <v>1</v>
      </c>
      <c r="Y286" s="58" t="s">
        <v>6274</v>
      </c>
      <c r="Z286" s="58" t="s">
        <v>1922</v>
      </c>
      <c r="AA286" s="59">
        <v>-161312.69999999998</v>
      </c>
      <c r="AB286" s="59">
        <v>-358628.6</v>
      </c>
      <c r="AC286" s="59">
        <v>-336421.8</v>
      </c>
      <c r="AD286" s="59">
        <v>-856363.09999999986</v>
      </c>
      <c r="AE286" s="59"/>
      <c r="AF286" s="59"/>
    </row>
    <row r="287" spans="1:32">
      <c r="A287" s="257" t="s">
        <v>2349</v>
      </c>
      <c r="B287" s="244" t="s">
        <v>2509</v>
      </c>
      <c r="C287" s="244"/>
      <c r="D287" s="239" t="s">
        <v>3792</v>
      </c>
      <c r="E287" s="239" t="s">
        <v>3792</v>
      </c>
      <c r="F287" s="240" t="s">
        <v>2039</v>
      </c>
      <c r="G287" s="239" t="s">
        <v>26</v>
      </c>
      <c r="H287" s="240" t="s">
        <v>440</v>
      </c>
      <c r="I287" s="244" t="s">
        <v>26</v>
      </c>
      <c r="J287" s="239" t="s">
        <v>3793</v>
      </c>
      <c r="K287" s="239" t="s">
        <v>3793</v>
      </c>
      <c r="L287" s="239" t="s">
        <v>2335</v>
      </c>
      <c r="M287" s="239" t="s">
        <v>3794</v>
      </c>
      <c r="N287" s="239" t="s">
        <v>785</v>
      </c>
      <c r="O287" s="239" t="s">
        <v>785</v>
      </c>
      <c r="P287" s="255" t="s">
        <v>26</v>
      </c>
      <c r="Q287" s="239" t="s">
        <v>350</v>
      </c>
      <c r="R287" s="239"/>
      <c r="S287" s="239" t="s">
        <v>26</v>
      </c>
      <c r="T287" s="239" t="s">
        <v>350</v>
      </c>
      <c r="U287" s="239"/>
      <c r="V287" s="239" t="s">
        <v>26</v>
      </c>
      <c r="W287" s="239" t="s">
        <v>350</v>
      </c>
      <c r="X287" s="241">
        <v>1</v>
      </c>
      <c r="Y287" s="58" t="s">
        <v>6623</v>
      </c>
      <c r="Z287" s="58" t="s">
        <v>1904</v>
      </c>
      <c r="AA287" s="59">
        <v>-1521.7</v>
      </c>
      <c r="AB287" s="59">
        <v>-786.65000000000009</v>
      </c>
      <c r="AC287" s="59">
        <v>-1414.1100000000001</v>
      </c>
      <c r="AD287" s="59">
        <v>-3722.4600000000005</v>
      </c>
      <c r="AE287" s="59"/>
      <c r="AF287" s="59"/>
    </row>
    <row r="288" spans="1:32">
      <c r="A288" s="257" t="s">
        <v>2349</v>
      </c>
      <c r="B288" s="244" t="s">
        <v>2558</v>
      </c>
      <c r="C288" s="244"/>
      <c r="D288" s="239" t="s">
        <v>3795</v>
      </c>
      <c r="E288" s="239" t="s">
        <v>3795</v>
      </c>
      <c r="F288" s="240" t="s">
        <v>2039</v>
      </c>
      <c r="G288" s="239" t="s">
        <v>26</v>
      </c>
      <c r="H288" s="240" t="s">
        <v>440</v>
      </c>
      <c r="I288" s="244" t="s">
        <v>26</v>
      </c>
      <c r="J288" s="239" t="s">
        <v>3796</v>
      </c>
      <c r="K288" s="239" t="s">
        <v>3796</v>
      </c>
      <c r="L288" s="239" t="s">
        <v>2335</v>
      </c>
      <c r="M288" s="239" t="s">
        <v>313</v>
      </c>
      <c r="N288" s="239" t="s">
        <v>785</v>
      </c>
      <c r="O288" s="239" t="s">
        <v>785</v>
      </c>
      <c r="P288" s="255" t="s">
        <v>26</v>
      </c>
      <c r="Q288" s="239" t="s">
        <v>313</v>
      </c>
      <c r="R288" s="239"/>
      <c r="S288" s="239" t="s">
        <v>26</v>
      </c>
      <c r="T288" s="239" t="s">
        <v>313</v>
      </c>
      <c r="U288" s="239"/>
      <c r="V288" s="239" t="s">
        <v>26</v>
      </c>
      <c r="W288" s="239" t="s">
        <v>313</v>
      </c>
      <c r="X288" s="241">
        <v>1</v>
      </c>
      <c r="Y288" s="58" t="s">
        <v>6845</v>
      </c>
      <c r="Z288" s="58" t="s">
        <v>1901</v>
      </c>
      <c r="AA288" s="59">
        <v>-2342.65</v>
      </c>
      <c r="AB288" s="59">
        <v>-5944.6900000000005</v>
      </c>
      <c r="AC288" s="59">
        <v>-10210.000000000002</v>
      </c>
      <c r="AD288" s="59">
        <v>-18497.340000000004</v>
      </c>
      <c r="AE288" s="59"/>
      <c r="AF288" s="59"/>
    </row>
    <row r="289" spans="1:32">
      <c r="A289" s="257" t="s">
        <v>2349</v>
      </c>
      <c r="B289" s="244" t="s">
        <v>2622</v>
      </c>
      <c r="C289" s="244"/>
      <c r="D289" s="239" t="s">
        <v>3797</v>
      </c>
      <c r="E289" s="239" t="s">
        <v>3797</v>
      </c>
      <c r="F289" s="240" t="s">
        <v>2039</v>
      </c>
      <c r="G289" s="239" t="s">
        <v>26</v>
      </c>
      <c r="H289" s="240" t="s">
        <v>440</v>
      </c>
      <c r="I289" s="244" t="s">
        <v>26</v>
      </c>
      <c r="J289" s="239" t="s">
        <v>3798</v>
      </c>
      <c r="K289" s="239" t="s">
        <v>3798</v>
      </c>
      <c r="L289" s="239" t="s">
        <v>2335</v>
      </c>
      <c r="M289" s="239" t="s">
        <v>351</v>
      </c>
      <c r="N289" s="239" t="s">
        <v>785</v>
      </c>
      <c r="O289" s="239" t="s">
        <v>785</v>
      </c>
      <c r="P289" s="255" t="s">
        <v>26</v>
      </c>
      <c r="Q289" s="239" t="s">
        <v>351</v>
      </c>
      <c r="R289" s="239"/>
      <c r="S289" s="239" t="s">
        <v>26</v>
      </c>
      <c r="T289" s="239" t="s">
        <v>351</v>
      </c>
      <c r="U289" s="239"/>
      <c r="V289" s="239" t="s">
        <v>26</v>
      </c>
      <c r="W289" s="239" t="s">
        <v>351</v>
      </c>
      <c r="X289" s="241">
        <v>1</v>
      </c>
      <c r="Y289" s="58" t="s">
        <v>6844</v>
      </c>
      <c r="Z289" s="58" t="s">
        <v>1896</v>
      </c>
      <c r="AA289" s="59">
        <v>0</v>
      </c>
      <c r="AB289" s="59">
        <v>-30</v>
      </c>
      <c r="AC289" s="59">
        <v>-1758</v>
      </c>
      <c r="AD289" s="59">
        <v>-1788</v>
      </c>
      <c r="AE289" s="59"/>
      <c r="AF289" s="59"/>
    </row>
    <row r="290" spans="1:32">
      <c r="A290" s="257" t="s">
        <v>2349</v>
      </c>
      <c r="B290" s="244" t="s">
        <v>2515</v>
      </c>
      <c r="C290" s="244"/>
      <c r="D290" s="239" t="s">
        <v>3799</v>
      </c>
      <c r="E290" s="239" t="s">
        <v>3799</v>
      </c>
      <c r="F290" s="240" t="s">
        <v>2039</v>
      </c>
      <c r="G290" s="239" t="s">
        <v>26</v>
      </c>
      <c r="H290" s="240" t="s">
        <v>440</v>
      </c>
      <c r="I290" s="244" t="s">
        <v>26</v>
      </c>
      <c r="J290" s="239" t="s">
        <v>3800</v>
      </c>
      <c r="K290" s="239" t="s">
        <v>3800</v>
      </c>
      <c r="L290" s="239" t="s">
        <v>2335</v>
      </c>
      <c r="M290" s="239" t="s">
        <v>1977</v>
      </c>
      <c r="N290" s="239" t="s">
        <v>785</v>
      </c>
      <c r="O290" s="239" t="s">
        <v>785</v>
      </c>
      <c r="P290" s="255" t="s">
        <v>26</v>
      </c>
      <c r="Q290" s="239" t="s">
        <v>49</v>
      </c>
      <c r="R290" s="239"/>
      <c r="S290" s="239" t="s">
        <v>26</v>
      </c>
      <c r="T290" s="239" t="s">
        <v>49</v>
      </c>
      <c r="U290" s="239"/>
      <c r="V290" s="239" t="s">
        <v>26</v>
      </c>
      <c r="W290" s="239" t="s">
        <v>49</v>
      </c>
      <c r="X290" s="241">
        <v>1</v>
      </c>
      <c r="Y290" s="58" t="s">
        <v>6843</v>
      </c>
      <c r="Z290" s="58" t="s">
        <v>1895</v>
      </c>
      <c r="AA290" s="59">
        <v>-121973.94</v>
      </c>
      <c r="AB290" s="59">
        <v>-54899.02</v>
      </c>
      <c r="AC290" s="59">
        <v>-4461.78</v>
      </c>
      <c r="AD290" s="59">
        <v>-181334.74</v>
      </c>
      <c r="AE290" s="59"/>
      <c r="AF290" s="59"/>
    </row>
    <row r="291" spans="1:32">
      <c r="A291" s="257" t="s">
        <v>2349</v>
      </c>
      <c r="B291" s="244" t="s">
        <v>2614</v>
      </c>
      <c r="C291" s="244"/>
      <c r="D291" s="239" t="s">
        <v>3801</v>
      </c>
      <c r="E291" s="239" t="s">
        <v>3801</v>
      </c>
      <c r="F291" s="240" t="s">
        <v>2039</v>
      </c>
      <c r="G291" s="239" t="s">
        <v>26</v>
      </c>
      <c r="H291" s="240" t="s">
        <v>440</v>
      </c>
      <c r="I291" s="244" t="s">
        <v>26</v>
      </c>
      <c r="J291" s="239" t="s">
        <v>3802</v>
      </c>
      <c r="K291" s="239" t="s">
        <v>3802</v>
      </c>
      <c r="L291" s="239" t="s">
        <v>2335</v>
      </c>
      <c r="M291" s="239" t="s">
        <v>2483</v>
      </c>
      <c r="N291" s="239" t="s">
        <v>785</v>
      </c>
      <c r="O291" s="239" t="s">
        <v>785</v>
      </c>
      <c r="P291" s="239" t="s">
        <v>26</v>
      </c>
      <c r="Q291" s="239" t="s">
        <v>2483</v>
      </c>
      <c r="R291" s="239"/>
      <c r="S291" s="239" t="s">
        <v>26</v>
      </c>
      <c r="T291" s="239" t="s">
        <v>2483</v>
      </c>
      <c r="U291" s="239"/>
      <c r="V291" s="239" t="s">
        <v>26</v>
      </c>
      <c r="W291" s="239" t="s">
        <v>352</v>
      </c>
      <c r="X291" s="241">
        <v>1</v>
      </c>
      <c r="Y291" s="58" t="s">
        <v>6005</v>
      </c>
      <c r="Z291" s="58" t="s">
        <v>1911</v>
      </c>
      <c r="AA291" s="59">
        <v>0</v>
      </c>
      <c r="AB291" s="59">
        <v>-8998.7999999999993</v>
      </c>
      <c r="AC291" s="59">
        <v>0</v>
      </c>
      <c r="AD291" s="59">
        <v>-8998.7999999999993</v>
      </c>
      <c r="AE291" s="59"/>
      <c r="AF291" s="59"/>
    </row>
    <row r="292" spans="1:32">
      <c r="A292" s="239"/>
      <c r="B292" s="244" t="s">
        <v>2560</v>
      </c>
      <c r="C292" s="239"/>
      <c r="D292" s="239"/>
      <c r="E292" s="239" t="s">
        <v>3803</v>
      </c>
      <c r="F292" s="240" t="s">
        <v>2039</v>
      </c>
      <c r="G292" s="239" t="s">
        <v>26</v>
      </c>
      <c r="H292" s="240" t="s">
        <v>440</v>
      </c>
      <c r="I292" s="239" t="s">
        <v>26</v>
      </c>
      <c r="J292" s="239" t="s">
        <v>3804</v>
      </c>
      <c r="K292" s="239" t="s">
        <v>3804</v>
      </c>
      <c r="L292" s="239" t="s">
        <v>2335</v>
      </c>
      <c r="M292" s="239" t="s">
        <v>419</v>
      </c>
      <c r="N292" s="239" t="s">
        <v>785</v>
      </c>
      <c r="O292" s="239" t="s">
        <v>785</v>
      </c>
      <c r="P292" s="255" t="s">
        <v>26</v>
      </c>
      <c r="Q292" s="239" t="s">
        <v>2354</v>
      </c>
      <c r="R292" s="239"/>
      <c r="S292" s="239" t="s">
        <v>26</v>
      </c>
      <c r="T292" s="239" t="s">
        <v>419</v>
      </c>
      <c r="U292" s="239"/>
      <c r="V292" s="239" t="s">
        <v>26</v>
      </c>
      <c r="W292" s="239" t="s">
        <v>419</v>
      </c>
      <c r="X292" s="241">
        <v>1</v>
      </c>
      <c r="Y292" s="58" t="s">
        <v>6019</v>
      </c>
      <c r="Z292" s="58" t="s">
        <v>1891</v>
      </c>
      <c r="AA292" s="59">
        <v>-29803.530000000002</v>
      </c>
      <c r="AB292" s="59">
        <v>-43016.55</v>
      </c>
      <c r="AC292" s="59">
        <v>-16908.62</v>
      </c>
      <c r="AD292" s="59">
        <v>-89728.7</v>
      </c>
      <c r="AE292" s="59"/>
      <c r="AF292" s="59"/>
    </row>
    <row r="293" spans="1:32">
      <c r="A293" s="239"/>
      <c r="B293" s="244" t="s">
        <v>2571</v>
      </c>
      <c r="C293" s="239"/>
      <c r="D293" s="239"/>
      <c r="E293" s="239" t="s">
        <v>3805</v>
      </c>
      <c r="F293" s="240" t="s">
        <v>2039</v>
      </c>
      <c r="G293" s="239" t="s">
        <v>26</v>
      </c>
      <c r="H293" s="240" t="s">
        <v>440</v>
      </c>
      <c r="I293" s="239" t="s">
        <v>26</v>
      </c>
      <c r="J293" s="239" t="s">
        <v>3806</v>
      </c>
      <c r="K293" s="239" t="s">
        <v>3806</v>
      </c>
      <c r="L293" s="239" t="s">
        <v>2335</v>
      </c>
      <c r="M293" s="239" t="s">
        <v>2017</v>
      </c>
      <c r="N293" s="239" t="s">
        <v>785</v>
      </c>
      <c r="O293" s="239" t="s">
        <v>785</v>
      </c>
      <c r="P293" s="255" t="s">
        <v>26</v>
      </c>
      <c r="Q293" s="239" t="s">
        <v>2464</v>
      </c>
      <c r="R293" s="239"/>
      <c r="S293" s="239" t="s">
        <v>26</v>
      </c>
      <c r="T293" s="239" t="s">
        <v>2017</v>
      </c>
      <c r="U293" s="239"/>
      <c r="V293" s="239" t="s">
        <v>26</v>
      </c>
      <c r="W293" s="239" t="s">
        <v>2017</v>
      </c>
      <c r="X293" s="241">
        <v>1</v>
      </c>
      <c r="Y293" s="58" t="s">
        <v>6723</v>
      </c>
      <c r="Z293" s="58" t="s">
        <v>1897</v>
      </c>
      <c r="AA293" s="59">
        <v>-4044</v>
      </c>
      <c r="AB293" s="59">
        <v>-99660.35</v>
      </c>
      <c r="AC293" s="59">
        <v>-467031.07</v>
      </c>
      <c r="AD293" s="59">
        <v>-570735.42000000004</v>
      </c>
      <c r="AE293" s="59"/>
      <c r="AF293" s="59"/>
    </row>
    <row r="294" spans="1:32">
      <c r="A294" s="239"/>
      <c r="B294" s="244" t="s">
        <v>3807</v>
      </c>
      <c r="C294" s="239"/>
      <c r="D294" s="239"/>
      <c r="E294" s="239" t="s">
        <v>3808</v>
      </c>
      <c r="F294" s="240" t="s">
        <v>2039</v>
      </c>
      <c r="G294" s="239" t="s">
        <v>26</v>
      </c>
      <c r="H294" s="240" t="s">
        <v>440</v>
      </c>
      <c r="I294" s="239" t="s">
        <v>26</v>
      </c>
      <c r="J294" s="239" t="s">
        <v>3809</v>
      </c>
      <c r="K294" s="239" t="s">
        <v>3809</v>
      </c>
      <c r="L294" s="239" t="s">
        <v>2335</v>
      </c>
      <c r="M294" s="239" t="s">
        <v>420</v>
      </c>
      <c r="N294" s="239" t="s">
        <v>785</v>
      </c>
      <c r="O294" s="239" t="s">
        <v>785</v>
      </c>
      <c r="P294" s="255" t="s">
        <v>26</v>
      </c>
      <c r="Q294" s="239" t="s">
        <v>347</v>
      </c>
      <c r="R294" s="239"/>
      <c r="S294" s="239" t="s">
        <v>26</v>
      </c>
      <c r="T294" s="239" t="s">
        <v>420</v>
      </c>
      <c r="U294" s="239"/>
      <c r="V294" s="239" t="s">
        <v>26</v>
      </c>
      <c r="W294" s="239" t="s">
        <v>420</v>
      </c>
      <c r="X294" s="241">
        <v>1</v>
      </c>
      <c r="Y294" s="58" t="s">
        <v>6190</v>
      </c>
      <c r="Z294" s="58" t="s">
        <v>1899</v>
      </c>
      <c r="AA294" s="59">
        <v>0</v>
      </c>
      <c r="AB294" s="59">
        <v>0</v>
      </c>
      <c r="AC294" s="59">
        <v>0</v>
      </c>
      <c r="AD294" s="59">
        <v>0</v>
      </c>
      <c r="AE294" s="59"/>
      <c r="AF294" s="59"/>
    </row>
    <row r="295" spans="1:32">
      <c r="A295" s="239"/>
      <c r="B295" s="244" t="s">
        <v>2554</v>
      </c>
      <c r="C295" s="239"/>
      <c r="D295" s="239"/>
      <c r="E295" s="239" t="s">
        <v>3810</v>
      </c>
      <c r="F295" s="240" t="s">
        <v>2039</v>
      </c>
      <c r="G295" s="239" t="s">
        <v>26</v>
      </c>
      <c r="H295" s="240" t="s">
        <v>440</v>
      </c>
      <c r="I295" s="239" t="s">
        <v>26</v>
      </c>
      <c r="J295" s="239" t="s">
        <v>3811</v>
      </c>
      <c r="K295" s="239" t="s">
        <v>3811</v>
      </c>
      <c r="L295" s="239" t="s">
        <v>2335</v>
      </c>
      <c r="M295" s="239" t="s">
        <v>421</v>
      </c>
      <c r="N295" s="239" t="s">
        <v>785</v>
      </c>
      <c r="O295" s="239" t="s">
        <v>785</v>
      </c>
      <c r="P295" s="255" t="s">
        <v>26</v>
      </c>
      <c r="Q295" s="239" t="s">
        <v>347</v>
      </c>
      <c r="R295" s="239"/>
      <c r="S295" s="239" t="s">
        <v>26</v>
      </c>
      <c r="T295" s="239" t="s">
        <v>421</v>
      </c>
      <c r="U295" s="239"/>
      <c r="V295" s="239" t="s">
        <v>26</v>
      </c>
      <c r="W295" s="239" t="s">
        <v>4816</v>
      </c>
      <c r="X295" s="241">
        <v>1</v>
      </c>
      <c r="Y295" s="58" t="s">
        <v>6039</v>
      </c>
      <c r="Z295" s="58" t="s">
        <v>1900</v>
      </c>
      <c r="AA295" s="59">
        <v>-532410.63</v>
      </c>
      <c r="AB295" s="59">
        <v>-181746.6</v>
      </c>
      <c r="AC295" s="59">
        <v>-499934.84</v>
      </c>
      <c r="AD295" s="59">
        <v>-1214092.07</v>
      </c>
      <c r="AE295" s="59"/>
      <c r="AF295" s="59"/>
    </row>
    <row r="296" spans="1:32">
      <c r="A296" s="239"/>
      <c r="B296" s="244" t="s">
        <v>2534</v>
      </c>
      <c r="C296" s="239"/>
      <c r="D296" s="239"/>
      <c r="E296" s="239" t="s">
        <v>3812</v>
      </c>
      <c r="F296" s="240" t="s">
        <v>2039</v>
      </c>
      <c r="G296" s="239" t="s">
        <v>26</v>
      </c>
      <c r="H296" s="240" t="s">
        <v>440</v>
      </c>
      <c r="I296" s="239" t="s">
        <v>26</v>
      </c>
      <c r="J296" s="239" t="s">
        <v>3813</v>
      </c>
      <c r="K296" s="239" t="s">
        <v>3813</v>
      </c>
      <c r="L296" s="239" t="s">
        <v>2335</v>
      </c>
      <c r="M296" s="239" t="s">
        <v>422</v>
      </c>
      <c r="N296" s="239" t="s">
        <v>785</v>
      </c>
      <c r="O296" s="239" t="s">
        <v>785</v>
      </c>
      <c r="P296" s="255" t="s">
        <v>26</v>
      </c>
      <c r="Q296" s="239" t="s">
        <v>344</v>
      </c>
      <c r="R296" s="239"/>
      <c r="S296" s="239" t="s">
        <v>26</v>
      </c>
      <c r="T296" s="239" t="s">
        <v>422</v>
      </c>
      <c r="U296" s="239"/>
      <c r="V296" s="239" t="s">
        <v>26</v>
      </c>
      <c r="W296" s="239" t="s">
        <v>422</v>
      </c>
      <c r="X296" s="241">
        <v>1</v>
      </c>
      <c r="Y296" s="58" t="s">
        <v>6045</v>
      </c>
      <c r="Z296" s="58" t="s">
        <v>1912</v>
      </c>
      <c r="AA296" s="59">
        <v>-2969591.13</v>
      </c>
      <c r="AB296" s="59">
        <v>-3036610.54</v>
      </c>
      <c r="AC296" s="59">
        <v>-3664761.87</v>
      </c>
      <c r="AD296" s="59">
        <v>-9670963.5399999991</v>
      </c>
      <c r="AE296" s="59"/>
      <c r="AF296" s="59"/>
    </row>
    <row r="297" spans="1:32">
      <c r="A297" s="239"/>
      <c r="B297" s="244" t="s">
        <v>2542</v>
      </c>
      <c r="C297" s="239"/>
      <c r="D297" s="239"/>
      <c r="E297" s="239" t="s">
        <v>3814</v>
      </c>
      <c r="F297" s="240" t="s">
        <v>2039</v>
      </c>
      <c r="G297" s="239" t="s">
        <v>26</v>
      </c>
      <c r="H297" s="240" t="s">
        <v>440</v>
      </c>
      <c r="I297" s="239" t="s">
        <v>26</v>
      </c>
      <c r="J297" s="239" t="s">
        <v>3815</v>
      </c>
      <c r="K297" s="239" t="s">
        <v>3815</v>
      </c>
      <c r="L297" s="239" t="s">
        <v>2335</v>
      </c>
      <c r="M297" s="239" t="s">
        <v>423</v>
      </c>
      <c r="N297" s="239" t="s">
        <v>785</v>
      </c>
      <c r="O297" s="239" t="s">
        <v>785</v>
      </c>
      <c r="P297" s="255" t="s">
        <v>26</v>
      </c>
      <c r="Q297" s="239" t="s">
        <v>2464</v>
      </c>
      <c r="R297" s="239"/>
      <c r="S297" s="239" t="s">
        <v>26</v>
      </c>
      <c r="T297" s="239" t="s">
        <v>430</v>
      </c>
      <c r="U297" s="239"/>
      <c r="V297" s="239" t="s">
        <v>26</v>
      </c>
      <c r="W297" s="239" t="s">
        <v>423</v>
      </c>
      <c r="X297" s="241">
        <v>1</v>
      </c>
      <c r="Y297" s="58" t="s">
        <v>6083</v>
      </c>
      <c r="Z297" s="58" t="s">
        <v>1913</v>
      </c>
      <c r="AA297" s="59">
        <v>-71715.25</v>
      </c>
      <c r="AB297" s="59">
        <v>-225453.78999999998</v>
      </c>
      <c r="AC297" s="59">
        <v>-630444.54</v>
      </c>
      <c r="AD297" s="59">
        <v>-927613.58000000007</v>
      </c>
      <c r="AE297" s="59"/>
      <c r="AF297" s="59"/>
    </row>
    <row r="298" spans="1:32">
      <c r="A298" s="239"/>
      <c r="B298" s="244" t="s">
        <v>2544</v>
      </c>
      <c r="C298" s="239"/>
      <c r="D298" s="239"/>
      <c r="E298" s="239" t="s">
        <v>3816</v>
      </c>
      <c r="F298" s="240" t="s">
        <v>2039</v>
      </c>
      <c r="G298" s="239" t="s">
        <v>26</v>
      </c>
      <c r="H298" s="240" t="s">
        <v>440</v>
      </c>
      <c r="I298" s="239" t="s">
        <v>26</v>
      </c>
      <c r="J298" s="239" t="s">
        <v>3817</v>
      </c>
      <c r="K298" s="239" t="s">
        <v>3817</v>
      </c>
      <c r="L298" s="239" t="s">
        <v>2335</v>
      </c>
      <c r="M298" s="239" t="s">
        <v>424</v>
      </c>
      <c r="N298" s="239" t="s">
        <v>785</v>
      </c>
      <c r="O298" s="239" t="s">
        <v>785</v>
      </c>
      <c r="P298" s="255" t="s">
        <v>26</v>
      </c>
      <c r="Q298" s="239" t="s">
        <v>2354</v>
      </c>
      <c r="R298" s="239"/>
      <c r="S298" s="239" t="s">
        <v>26</v>
      </c>
      <c r="T298" s="239" t="s">
        <v>424</v>
      </c>
      <c r="U298" s="239"/>
      <c r="V298" s="255" t="s">
        <v>26</v>
      </c>
      <c r="W298" s="239" t="s">
        <v>424</v>
      </c>
      <c r="X298" s="241">
        <v>1</v>
      </c>
      <c r="Y298" s="58" t="s">
        <v>6033</v>
      </c>
      <c r="Z298" s="58" t="s">
        <v>1894</v>
      </c>
      <c r="AA298" s="59">
        <v>-234.2</v>
      </c>
      <c r="AB298" s="59">
        <v>-1241.6599999999999</v>
      </c>
      <c r="AC298" s="59">
        <v>-3890.63</v>
      </c>
      <c r="AD298" s="59">
        <v>-5366.49</v>
      </c>
      <c r="AE298" s="59"/>
      <c r="AF298" s="59"/>
    </row>
    <row r="299" spans="1:32">
      <c r="A299" s="239"/>
      <c r="B299" s="244" t="s">
        <v>2525</v>
      </c>
      <c r="C299" s="239"/>
      <c r="D299" s="239"/>
      <c r="E299" s="239" t="s">
        <v>3818</v>
      </c>
      <c r="F299" s="240" t="s">
        <v>2039</v>
      </c>
      <c r="G299" s="239" t="s">
        <v>26</v>
      </c>
      <c r="H299" s="240" t="s">
        <v>440</v>
      </c>
      <c r="I299" s="239" t="s">
        <v>26</v>
      </c>
      <c r="J299" s="239" t="s">
        <v>3819</v>
      </c>
      <c r="K299" s="239" t="s">
        <v>3819</v>
      </c>
      <c r="L299" s="239" t="s">
        <v>2335</v>
      </c>
      <c r="M299" s="239" t="s">
        <v>3820</v>
      </c>
      <c r="N299" s="239" t="s">
        <v>785</v>
      </c>
      <c r="O299" s="239" t="s">
        <v>785</v>
      </c>
      <c r="P299" s="253" t="s">
        <v>26</v>
      </c>
      <c r="Q299" s="239" t="s">
        <v>346</v>
      </c>
      <c r="R299" s="239"/>
      <c r="S299" s="239" t="s">
        <v>26</v>
      </c>
      <c r="T299" s="239" t="s">
        <v>346</v>
      </c>
      <c r="U299" s="239"/>
      <c r="V299" s="255" t="s">
        <v>26</v>
      </c>
      <c r="W299" s="239" t="s">
        <v>346</v>
      </c>
      <c r="X299" s="241">
        <v>1</v>
      </c>
      <c r="Y299" s="58" t="s">
        <v>6070</v>
      </c>
      <c r="Z299" s="58" t="s">
        <v>1903</v>
      </c>
      <c r="AA299" s="59">
        <v>-2814828.8199999994</v>
      </c>
      <c r="AB299" s="59">
        <v>-572179.18999999994</v>
      </c>
      <c r="AC299" s="59">
        <v>-831368.01</v>
      </c>
      <c r="AD299" s="59">
        <v>-4218376.0199999996</v>
      </c>
      <c r="AE299" s="59"/>
      <c r="AF299" s="59"/>
    </row>
    <row r="300" spans="1:32">
      <c r="A300" s="239"/>
      <c r="B300" s="244" t="s">
        <v>3821</v>
      </c>
      <c r="C300" s="239"/>
      <c r="D300" s="239"/>
      <c r="E300" s="239" t="s">
        <v>3822</v>
      </c>
      <c r="F300" s="240" t="s">
        <v>2039</v>
      </c>
      <c r="G300" s="239" t="s">
        <v>26</v>
      </c>
      <c r="H300" s="240" t="s">
        <v>440</v>
      </c>
      <c r="I300" s="239" t="s">
        <v>26</v>
      </c>
      <c r="J300" s="239" t="s">
        <v>3823</v>
      </c>
      <c r="K300" s="239" t="s">
        <v>3823</v>
      </c>
      <c r="L300" s="239" t="s">
        <v>2335</v>
      </c>
      <c r="M300" s="239" t="s">
        <v>425</v>
      </c>
      <c r="N300" s="239" t="s">
        <v>785</v>
      </c>
      <c r="O300" s="239" t="s">
        <v>785</v>
      </c>
      <c r="P300" s="239" t="s">
        <v>785</v>
      </c>
      <c r="Q300" s="239" t="s">
        <v>785</v>
      </c>
      <c r="R300" s="239"/>
      <c r="S300" s="239" t="s">
        <v>26</v>
      </c>
      <c r="T300" s="239" t="s">
        <v>425</v>
      </c>
      <c r="U300" s="239"/>
      <c r="V300" s="239" t="s">
        <v>26</v>
      </c>
      <c r="W300" s="239" t="s">
        <v>425</v>
      </c>
      <c r="X300" s="241">
        <v>1</v>
      </c>
      <c r="Y300" s="58" t="s">
        <v>6718</v>
      </c>
      <c r="Z300" s="58" t="s">
        <v>1893</v>
      </c>
      <c r="AA300" s="59">
        <v>0</v>
      </c>
      <c r="AB300" s="59">
        <v>0</v>
      </c>
      <c r="AC300" s="59">
        <v>0</v>
      </c>
      <c r="AD300" s="59">
        <v>0</v>
      </c>
      <c r="AE300" s="59"/>
      <c r="AF300" s="59"/>
    </row>
    <row r="301" spans="1:32">
      <c r="A301" s="239"/>
      <c r="B301" s="244" t="s">
        <v>2477</v>
      </c>
      <c r="C301" s="239"/>
      <c r="D301" s="239"/>
      <c r="E301" s="239" t="s">
        <v>2478</v>
      </c>
      <c r="F301" s="240" t="s">
        <v>2039</v>
      </c>
      <c r="G301" s="239" t="s">
        <v>26</v>
      </c>
      <c r="H301" s="240" t="s">
        <v>440</v>
      </c>
      <c r="I301" s="239" t="s">
        <v>26</v>
      </c>
      <c r="J301" s="239" t="s">
        <v>2479</v>
      </c>
      <c r="K301" s="239" t="s">
        <v>2479</v>
      </c>
      <c r="L301" s="239" t="s">
        <v>2335</v>
      </c>
      <c r="M301" s="239" t="s">
        <v>426</v>
      </c>
      <c r="N301" s="239" t="s">
        <v>785</v>
      </c>
      <c r="O301" s="239" t="s">
        <v>785</v>
      </c>
      <c r="P301" s="253" t="s">
        <v>26</v>
      </c>
      <c r="Q301" s="239" t="s">
        <v>347</v>
      </c>
      <c r="R301" s="239"/>
      <c r="S301" s="239" t="s">
        <v>26</v>
      </c>
      <c r="T301" s="239" t="s">
        <v>426</v>
      </c>
      <c r="U301" s="239"/>
      <c r="V301" s="239" t="s">
        <v>26</v>
      </c>
      <c r="W301" s="239" t="s">
        <v>426</v>
      </c>
      <c r="X301" s="241">
        <v>1</v>
      </c>
      <c r="Y301" s="58" t="s">
        <v>6026</v>
      </c>
      <c r="Z301" s="58" t="s">
        <v>1908</v>
      </c>
      <c r="AA301" s="59">
        <v>-1177516.1499999999</v>
      </c>
      <c r="AB301" s="59">
        <v>-404432.56999999995</v>
      </c>
      <c r="AC301" s="59">
        <v>-863104.6399999999</v>
      </c>
      <c r="AD301" s="59">
        <v>-2445053.3599999994</v>
      </c>
      <c r="AE301" s="59"/>
      <c r="AF301" s="59"/>
    </row>
    <row r="302" spans="1:32">
      <c r="A302" s="239"/>
      <c r="B302" s="244" t="s">
        <v>3824</v>
      </c>
      <c r="C302" s="239"/>
      <c r="D302" s="239"/>
      <c r="E302" s="239" t="s">
        <v>3825</v>
      </c>
      <c r="F302" s="240" t="s">
        <v>2039</v>
      </c>
      <c r="G302" s="239" t="s">
        <v>26</v>
      </c>
      <c r="H302" s="240" t="s">
        <v>440</v>
      </c>
      <c r="I302" s="239" t="s">
        <v>26</v>
      </c>
      <c r="J302" s="239" t="s">
        <v>3826</v>
      </c>
      <c r="K302" s="239" t="s">
        <v>3826</v>
      </c>
      <c r="L302" s="239" t="s">
        <v>2335</v>
      </c>
      <c r="M302" s="239" t="s">
        <v>427</v>
      </c>
      <c r="N302" s="239" t="s">
        <v>785</v>
      </c>
      <c r="O302" s="239" t="s">
        <v>785</v>
      </c>
      <c r="P302" s="239" t="s">
        <v>785</v>
      </c>
      <c r="Q302" s="239" t="s">
        <v>785</v>
      </c>
      <c r="R302" s="239"/>
      <c r="S302" s="239" t="s">
        <v>26</v>
      </c>
      <c r="T302" s="239" t="s">
        <v>2483</v>
      </c>
      <c r="U302" s="239"/>
      <c r="V302" s="239" t="s">
        <v>26</v>
      </c>
      <c r="W302" s="239" t="s">
        <v>427</v>
      </c>
      <c r="X302" s="241">
        <v>1</v>
      </c>
      <c r="Y302" s="58" t="s">
        <v>6896</v>
      </c>
      <c r="Z302" s="58" t="s">
        <v>1918</v>
      </c>
      <c r="AA302" s="59">
        <v>0</v>
      </c>
      <c r="AB302" s="59">
        <v>0</v>
      </c>
      <c r="AC302" s="59">
        <v>0</v>
      </c>
      <c r="AD302" s="59">
        <v>0</v>
      </c>
      <c r="AE302" s="59"/>
      <c r="AF302" s="59"/>
    </row>
    <row r="303" spans="1:32">
      <c r="A303" s="239"/>
      <c r="B303" s="244" t="s">
        <v>2541</v>
      </c>
      <c r="C303" s="239"/>
      <c r="D303" s="239"/>
      <c r="E303" s="239" t="s">
        <v>3827</v>
      </c>
      <c r="F303" s="240" t="s">
        <v>2039</v>
      </c>
      <c r="G303" s="239" t="s">
        <v>26</v>
      </c>
      <c r="H303" s="240" t="s">
        <v>440</v>
      </c>
      <c r="I303" s="239" t="s">
        <v>26</v>
      </c>
      <c r="J303" s="239" t="s">
        <v>3828</v>
      </c>
      <c r="K303" s="239" t="s">
        <v>3828</v>
      </c>
      <c r="L303" s="239" t="s">
        <v>2335</v>
      </c>
      <c r="M303" s="239" t="s">
        <v>428</v>
      </c>
      <c r="N303" s="239" t="s">
        <v>785</v>
      </c>
      <c r="O303" s="239" t="s">
        <v>785</v>
      </c>
      <c r="P303" s="239" t="s">
        <v>785</v>
      </c>
      <c r="Q303" s="239" t="s">
        <v>785</v>
      </c>
      <c r="R303" s="239"/>
      <c r="S303" s="239" t="s">
        <v>26</v>
      </c>
      <c r="T303" s="239" t="s">
        <v>428</v>
      </c>
      <c r="U303" s="239"/>
      <c r="V303" s="239" t="s">
        <v>26</v>
      </c>
      <c r="W303" s="239" t="s">
        <v>428</v>
      </c>
      <c r="X303" s="241">
        <v>1</v>
      </c>
      <c r="Y303" s="58" t="s">
        <v>6237</v>
      </c>
      <c r="Z303" s="58" t="s">
        <v>1887</v>
      </c>
      <c r="AA303" s="59">
        <v>-268461.19999999995</v>
      </c>
      <c r="AB303" s="59">
        <v>-265622.13</v>
      </c>
      <c r="AC303" s="59">
        <v>-165660.04</v>
      </c>
      <c r="AD303" s="59">
        <v>-699743.37</v>
      </c>
      <c r="AE303" s="59"/>
      <c r="AF303" s="59"/>
    </row>
    <row r="304" spans="1:32">
      <c r="A304" s="239"/>
      <c r="B304" s="244" t="s">
        <v>2527</v>
      </c>
      <c r="C304" s="239"/>
      <c r="D304" s="239"/>
      <c r="E304" s="239" t="s">
        <v>3829</v>
      </c>
      <c r="F304" s="240" t="s">
        <v>2039</v>
      </c>
      <c r="G304" s="239" t="s">
        <v>26</v>
      </c>
      <c r="H304" s="240" t="s">
        <v>440</v>
      </c>
      <c r="I304" s="239" t="s">
        <v>26</v>
      </c>
      <c r="J304" s="239" t="s">
        <v>3830</v>
      </c>
      <c r="K304" s="239" t="s">
        <v>3830</v>
      </c>
      <c r="L304" s="239" t="s">
        <v>2335</v>
      </c>
      <c r="M304" s="239" t="s">
        <v>429</v>
      </c>
      <c r="N304" s="239" t="s">
        <v>785</v>
      </c>
      <c r="O304" s="239" t="s">
        <v>785</v>
      </c>
      <c r="P304" s="255" t="s">
        <v>26</v>
      </c>
      <c r="Q304" s="239" t="s">
        <v>2464</v>
      </c>
      <c r="R304" s="239"/>
      <c r="S304" s="239" t="s">
        <v>26</v>
      </c>
      <c r="T304" s="239" t="s">
        <v>429</v>
      </c>
      <c r="U304" s="239"/>
      <c r="V304" s="239" t="s">
        <v>26</v>
      </c>
      <c r="W304" s="239" t="s">
        <v>429</v>
      </c>
      <c r="X304" s="241">
        <v>1</v>
      </c>
      <c r="Y304" s="58" t="s">
        <v>6013</v>
      </c>
      <c r="Z304" s="58" t="s">
        <v>1909</v>
      </c>
      <c r="AA304" s="59">
        <v>-15653.42</v>
      </c>
      <c r="AB304" s="59">
        <v>-24315.21</v>
      </c>
      <c r="AC304" s="59">
        <v>-32465.449999999997</v>
      </c>
      <c r="AD304" s="59">
        <v>-72434.079999999987</v>
      </c>
      <c r="AE304" s="59"/>
      <c r="AF304" s="59"/>
    </row>
    <row r="305" spans="1:32">
      <c r="A305" s="239"/>
      <c r="B305" s="244" t="s">
        <v>3831</v>
      </c>
      <c r="C305" s="239"/>
      <c r="D305" s="239"/>
      <c r="E305" s="239" t="s">
        <v>3832</v>
      </c>
      <c r="F305" s="240" t="s">
        <v>2039</v>
      </c>
      <c r="G305" s="239" t="s">
        <v>26</v>
      </c>
      <c r="H305" s="240" t="s">
        <v>440</v>
      </c>
      <c r="I305" s="239" t="s">
        <v>26</v>
      </c>
      <c r="J305" s="239" t="s">
        <v>3833</v>
      </c>
      <c r="K305" s="239" t="s">
        <v>3833</v>
      </c>
      <c r="L305" s="239" t="s">
        <v>2335</v>
      </c>
      <c r="M305" s="239" t="s">
        <v>430</v>
      </c>
      <c r="N305" s="239" t="s">
        <v>785</v>
      </c>
      <c r="O305" s="239" t="s">
        <v>785</v>
      </c>
      <c r="P305" s="255" t="s">
        <v>26</v>
      </c>
      <c r="Q305" s="239" t="s">
        <v>2464</v>
      </c>
      <c r="R305" s="239"/>
      <c r="S305" s="239" t="s">
        <v>26</v>
      </c>
      <c r="T305" s="239" t="s">
        <v>430</v>
      </c>
      <c r="U305" s="239"/>
      <c r="V305" s="239" t="s">
        <v>26</v>
      </c>
      <c r="W305" s="239" t="s">
        <v>430</v>
      </c>
      <c r="X305" s="241">
        <v>1</v>
      </c>
      <c r="Y305" s="58" t="s">
        <v>6225</v>
      </c>
      <c r="Z305" s="58" t="s">
        <v>1921</v>
      </c>
      <c r="AA305" s="59">
        <v>0</v>
      </c>
      <c r="AB305" s="59">
        <v>0</v>
      </c>
      <c r="AC305" s="59">
        <v>0</v>
      </c>
      <c r="AD305" s="59">
        <v>0</v>
      </c>
      <c r="AE305" s="59"/>
      <c r="AF305" s="59"/>
    </row>
    <row r="306" spans="1:32">
      <c r="A306" s="239"/>
      <c r="B306" s="244" t="s">
        <v>3834</v>
      </c>
      <c r="C306" s="239"/>
      <c r="D306" s="239"/>
      <c r="E306" s="239" t="s">
        <v>3835</v>
      </c>
      <c r="F306" s="240" t="s">
        <v>2039</v>
      </c>
      <c r="G306" s="239" t="s">
        <v>26</v>
      </c>
      <c r="H306" s="240" t="s">
        <v>440</v>
      </c>
      <c r="I306" s="239" t="s">
        <v>26</v>
      </c>
      <c r="J306" s="239" t="s">
        <v>3836</v>
      </c>
      <c r="K306" s="239" t="s">
        <v>3836</v>
      </c>
      <c r="L306" s="239" t="s">
        <v>2335</v>
      </c>
      <c r="M306" s="239" t="s">
        <v>431</v>
      </c>
      <c r="N306" s="239" t="s">
        <v>785</v>
      </c>
      <c r="O306" s="239" t="s">
        <v>785</v>
      </c>
      <c r="P306" s="255" t="s">
        <v>26</v>
      </c>
      <c r="Q306" s="239" t="s">
        <v>2464</v>
      </c>
      <c r="R306" s="239"/>
      <c r="S306" s="239" t="s">
        <v>26</v>
      </c>
      <c r="T306" s="239" t="s">
        <v>431</v>
      </c>
      <c r="U306" s="239"/>
      <c r="V306" s="239" t="s">
        <v>26</v>
      </c>
      <c r="W306" s="239" t="s">
        <v>431</v>
      </c>
      <c r="X306" s="241">
        <v>1</v>
      </c>
      <c r="Y306" s="58" t="s">
        <v>6274</v>
      </c>
      <c r="Z306" s="58" t="s">
        <v>1922</v>
      </c>
      <c r="AA306" s="59">
        <v>0</v>
      </c>
      <c r="AB306" s="59">
        <v>0</v>
      </c>
      <c r="AC306" s="59">
        <v>0</v>
      </c>
      <c r="AD306" s="59">
        <v>0</v>
      </c>
      <c r="AE306" s="59"/>
      <c r="AF306" s="59"/>
    </row>
    <row r="307" spans="1:32">
      <c r="A307" s="239"/>
      <c r="B307" s="244" t="s">
        <v>2547</v>
      </c>
      <c r="C307" s="239"/>
      <c r="D307" s="239"/>
      <c r="E307" s="239" t="s">
        <v>3837</v>
      </c>
      <c r="F307" s="240" t="s">
        <v>2039</v>
      </c>
      <c r="G307" s="239" t="s">
        <v>26</v>
      </c>
      <c r="H307" s="240" t="s">
        <v>440</v>
      </c>
      <c r="I307" s="239" t="s">
        <v>26</v>
      </c>
      <c r="J307" s="239" t="s">
        <v>3838</v>
      </c>
      <c r="K307" s="239" t="s">
        <v>3838</v>
      </c>
      <c r="L307" s="239" t="s">
        <v>2335</v>
      </c>
      <c r="M307" s="239" t="s">
        <v>432</v>
      </c>
      <c r="N307" s="239" t="s">
        <v>785</v>
      </c>
      <c r="O307" s="239" t="s">
        <v>785</v>
      </c>
      <c r="P307" s="255" t="s">
        <v>26</v>
      </c>
      <c r="Q307" s="239" t="s">
        <v>2354</v>
      </c>
      <c r="R307" s="239"/>
      <c r="S307" s="239" t="s">
        <v>26</v>
      </c>
      <c r="T307" s="239" t="s">
        <v>2354</v>
      </c>
      <c r="U307" s="239"/>
      <c r="V307" s="239" t="s">
        <v>26</v>
      </c>
      <c r="W307" s="239" t="s">
        <v>432</v>
      </c>
      <c r="X307" s="241">
        <v>1</v>
      </c>
      <c r="Y307" s="58" t="s">
        <v>6024</v>
      </c>
      <c r="Z307" s="58" t="s">
        <v>1892</v>
      </c>
      <c r="AA307" s="59">
        <v>-419147.57</v>
      </c>
      <c r="AB307" s="59">
        <v>-449170.63</v>
      </c>
      <c r="AC307" s="59">
        <v>-826238.9800000001</v>
      </c>
      <c r="AD307" s="59">
        <v>-1694557.1800000002</v>
      </c>
      <c r="AE307" s="59"/>
      <c r="AF307" s="59"/>
    </row>
    <row r="308" spans="1:32">
      <c r="A308" s="239"/>
      <c r="B308" s="244" t="s">
        <v>2619</v>
      </c>
      <c r="C308" s="239"/>
      <c r="D308" s="239"/>
      <c r="E308" s="239" t="s">
        <v>3839</v>
      </c>
      <c r="F308" s="240" t="s">
        <v>2039</v>
      </c>
      <c r="G308" s="239" t="s">
        <v>26</v>
      </c>
      <c r="H308" s="240" t="s">
        <v>440</v>
      </c>
      <c r="I308" s="239" t="s">
        <v>26</v>
      </c>
      <c r="J308" s="239" t="s">
        <v>3840</v>
      </c>
      <c r="K308" s="239" t="s">
        <v>3840</v>
      </c>
      <c r="L308" s="239" t="s">
        <v>2335</v>
      </c>
      <c r="M308" s="239" t="s">
        <v>433</v>
      </c>
      <c r="N308" s="239" t="s">
        <v>785</v>
      </c>
      <c r="O308" s="239" t="s">
        <v>785</v>
      </c>
      <c r="P308" s="255" t="s">
        <v>26</v>
      </c>
      <c r="Q308" s="239" t="s">
        <v>2354</v>
      </c>
      <c r="R308" s="239"/>
      <c r="S308" s="239" t="s">
        <v>26</v>
      </c>
      <c r="T308" s="239" t="s">
        <v>2354</v>
      </c>
      <c r="U308" s="239"/>
      <c r="V308" s="239" t="s">
        <v>26</v>
      </c>
      <c r="W308" s="239" t="s">
        <v>433</v>
      </c>
      <c r="X308" s="241">
        <v>1</v>
      </c>
      <c r="Y308" s="58" t="s">
        <v>6116</v>
      </c>
      <c r="Z308" s="58" t="s">
        <v>1915</v>
      </c>
      <c r="AA308" s="59">
        <v>0</v>
      </c>
      <c r="AB308" s="59">
        <v>-17416</v>
      </c>
      <c r="AC308" s="59">
        <v>-17167.2</v>
      </c>
      <c r="AD308" s="59">
        <v>-34583.199999999997</v>
      </c>
      <c r="AE308" s="59"/>
      <c r="AF308" s="59"/>
    </row>
    <row r="309" spans="1:32">
      <c r="A309" s="239"/>
      <c r="B309" s="244" t="s">
        <v>2532</v>
      </c>
      <c r="C309" s="239"/>
      <c r="D309" s="239"/>
      <c r="E309" s="239" t="s">
        <v>3841</v>
      </c>
      <c r="F309" s="240" t="s">
        <v>2039</v>
      </c>
      <c r="G309" s="239" t="s">
        <v>26</v>
      </c>
      <c r="H309" s="240" t="s">
        <v>440</v>
      </c>
      <c r="I309" s="239" t="s">
        <v>26</v>
      </c>
      <c r="J309" s="239" t="s">
        <v>3842</v>
      </c>
      <c r="K309" s="239" t="s">
        <v>3842</v>
      </c>
      <c r="L309" s="239" t="s">
        <v>2335</v>
      </c>
      <c r="M309" s="239" t="s">
        <v>344</v>
      </c>
      <c r="N309" s="239" t="s">
        <v>785</v>
      </c>
      <c r="O309" s="239" t="s">
        <v>785</v>
      </c>
      <c r="P309" s="255" t="s">
        <v>26</v>
      </c>
      <c r="Q309" s="239" t="s">
        <v>344</v>
      </c>
      <c r="R309" s="239"/>
      <c r="S309" s="239" t="s">
        <v>26</v>
      </c>
      <c r="T309" s="239" t="s">
        <v>344</v>
      </c>
      <c r="U309" s="239"/>
      <c r="V309" s="239" t="s">
        <v>26</v>
      </c>
      <c r="W309" s="239" t="s">
        <v>344</v>
      </c>
      <c r="X309" s="241">
        <v>1</v>
      </c>
      <c r="Y309" s="58" t="s">
        <v>6021</v>
      </c>
      <c r="Z309" s="58" t="s">
        <v>1885</v>
      </c>
      <c r="AA309" s="59">
        <v>-76191.67</v>
      </c>
      <c r="AB309" s="59">
        <v>-298346.58999999997</v>
      </c>
      <c r="AC309" s="59">
        <v>-898021.08000000007</v>
      </c>
      <c r="AD309" s="59">
        <v>-1272559.3400000001</v>
      </c>
      <c r="AE309" s="59"/>
      <c r="AF309" s="59"/>
    </row>
    <row r="310" spans="1:32">
      <c r="A310" s="239"/>
      <c r="B310" s="244" t="s">
        <v>2599</v>
      </c>
      <c r="C310" s="239"/>
      <c r="D310" s="239"/>
      <c r="E310" s="239" t="s">
        <v>3843</v>
      </c>
      <c r="F310" s="240" t="s">
        <v>2039</v>
      </c>
      <c r="G310" s="239" t="s">
        <v>26</v>
      </c>
      <c r="H310" s="240" t="s">
        <v>440</v>
      </c>
      <c r="I310" s="239" t="s">
        <v>26</v>
      </c>
      <c r="J310" s="239" t="s">
        <v>3844</v>
      </c>
      <c r="K310" s="239" t="s">
        <v>3844</v>
      </c>
      <c r="L310" s="239" t="s">
        <v>2335</v>
      </c>
      <c r="M310" s="239" t="s">
        <v>345</v>
      </c>
      <c r="N310" s="239" t="s">
        <v>785</v>
      </c>
      <c r="O310" s="239" t="s">
        <v>785</v>
      </c>
      <c r="P310" s="255" t="s">
        <v>26</v>
      </c>
      <c r="Q310" s="239" t="s">
        <v>345</v>
      </c>
      <c r="R310" s="239"/>
      <c r="S310" s="239" t="s">
        <v>26</v>
      </c>
      <c r="T310" s="239" t="s">
        <v>345</v>
      </c>
      <c r="U310" s="239"/>
      <c r="V310" s="239" t="s">
        <v>26</v>
      </c>
      <c r="W310" s="239" t="s">
        <v>345</v>
      </c>
      <c r="X310" s="241">
        <v>1</v>
      </c>
      <c r="Y310" s="58" t="s">
        <v>6073</v>
      </c>
      <c r="Z310" s="58" t="s">
        <v>1884</v>
      </c>
      <c r="AA310" s="59">
        <v>0</v>
      </c>
      <c r="AB310" s="59">
        <v>-495022.92</v>
      </c>
      <c r="AC310" s="59">
        <v>-1144113.1399999999</v>
      </c>
      <c r="AD310" s="59">
        <v>-1639136.0599999998</v>
      </c>
      <c r="AE310" s="59"/>
      <c r="AF310" s="59"/>
    </row>
    <row r="311" spans="1:32">
      <c r="A311" s="239"/>
      <c r="B311" s="244" t="s">
        <v>2548</v>
      </c>
      <c r="C311" s="239"/>
      <c r="D311" s="239"/>
      <c r="E311" s="239" t="s">
        <v>3845</v>
      </c>
      <c r="F311" s="240" t="s">
        <v>2039</v>
      </c>
      <c r="G311" s="239" t="s">
        <v>26</v>
      </c>
      <c r="H311" s="240" t="s">
        <v>440</v>
      </c>
      <c r="I311" s="239" t="s">
        <v>26</v>
      </c>
      <c r="J311" s="239" t="s">
        <v>3846</v>
      </c>
      <c r="K311" s="239" t="s">
        <v>3846</v>
      </c>
      <c r="L311" s="239" t="s">
        <v>2335</v>
      </c>
      <c r="M311" s="239" t="s">
        <v>434</v>
      </c>
      <c r="N311" s="239" t="s">
        <v>785</v>
      </c>
      <c r="O311" s="239" t="s">
        <v>785</v>
      </c>
      <c r="P311" s="255" t="s">
        <v>26</v>
      </c>
      <c r="Q311" s="239" t="s">
        <v>2347</v>
      </c>
      <c r="R311" s="239"/>
      <c r="S311" s="239" t="s">
        <v>26</v>
      </c>
      <c r="T311" s="239" t="s">
        <v>434</v>
      </c>
      <c r="U311" s="239"/>
      <c r="V311" s="239" t="s">
        <v>26</v>
      </c>
      <c r="W311" s="239" t="s">
        <v>434</v>
      </c>
      <c r="X311" s="241">
        <v>1</v>
      </c>
      <c r="Y311" s="58" t="s">
        <v>6760</v>
      </c>
      <c r="Z311" s="58" t="s">
        <v>1888</v>
      </c>
      <c r="AA311" s="59">
        <v>-24375.599999999999</v>
      </c>
      <c r="AB311" s="59">
        <v>-23484.2</v>
      </c>
      <c r="AC311" s="59">
        <v>-20084.8</v>
      </c>
      <c r="AD311" s="59">
        <v>-67944.600000000006</v>
      </c>
      <c r="AE311" s="59"/>
      <c r="AF311" s="59"/>
    </row>
    <row r="312" spans="1:32">
      <c r="A312" s="239"/>
      <c r="B312" s="244" t="s">
        <v>2523</v>
      </c>
      <c r="C312" s="239"/>
      <c r="D312" s="239"/>
      <c r="E312" s="239" t="s">
        <v>3847</v>
      </c>
      <c r="F312" s="240" t="s">
        <v>2039</v>
      </c>
      <c r="G312" s="239" t="s">
        <v>26</v>
      </c>
      <c r="H312" s="240" t="s">
        <v>440</v>
      </c>
      <c r="I312" s="239" t="s">
        <v>26</v>
      </c>
      <c r="J312" s="239" t="s">
        <v>3848</v>
      </c>
      <c r="K312" s="239" t="s">
        <v>3848</v>
      </c>
      <c r="L312" s="239" t="s">
        <v>2335</v>
      </c>
      <c r="M312" s="239" t="s">
        <v>3849</v>
      </c>
      <c r="N312" s="239" t="s">
        <v>785</v>
      </c>
      <c r="O312" s="239" t="s">
        <v>785</v>
      </c>
      <c r="P312" s="255" t="s">
        <v>785</v>
      </c>
      <c r="Q312" s="239" t="s">
        <v>785</v>
      </c>
      <c r="R312" s="239"/>
      <c r="S312" s="239" t="s">
        <v>26</v>
      </c>
      <c r="T312" s="239" t="s">
        <v>435</v>
      </c>
      <c r="U312" s="239"/>
      <c r="V312" s="239" t="s">
        <v>26</v>
      </c>
      <c r="W312" s="239" t="s">
        <v>435</v>
      </c>
      <c r="X312" s="241">
        <v>1</v>
      </c>
      <c r="Y312" s="58" t="s">
        <v>6900</v>
      </c>
      <c r="Z312" s="58" t="s">
        <v>1910</v>
      </c>
      <c r="AA312" s="59">
        <v>-7759717.1000000006</v>
      </c>
      <c r="AB312" s="59">
        <v>-5985677.0599999996</v>
      </c>
      <c r="AC312" s="59">
        <v>-8264414.1599999992</v>
      </c>
      <c r="AD312" s="59">
        <v>-22009808.32</v>
      </c>
      <c r="AE312" s="59"/>
      <c r="AF312" s="59"/>
    </row>
    <row r="313" spans="1:32">
      <c r="A313" s="239"/>
      <c r="B313" s="244" t="s">
        <v>2518</v>
      </c>
      <c r="C313" s="239"/>
      <c r="D313" s="239"/>
      <c r="E313" s="239" t="s">
        <v>2449</v>
      </c>
      <c r="F313" s="240" t="s">
        <v>2039</v>
      </c>
      <c r="G313" s="239" t="s">
        <v>26</v>
      </c>
      <c r="H313" s="240" t="s">
        <v>440</v>
      </c>
      <c r="I313" s="239" t="s">
        <v>26</v>
      </c>
      <c r="J313" s="239" t="s">
        <v>3850</v>
      </c>
      <c r="K313" s="239" t="s">
        <v>3850</v>
      </c>
      <c r="L313" s="239" t="s">
        <v>2335</v>
      </c>
      <c r="M313" s="239" t="s">
        <v>352</v>
      </c>
      <c r="N313" s="239" t="s">
        <v>785</v>
      </c>
      <c r="O313" s="239" t="s">
        <v>785</v>
      </c>
      <c r="P313" s="255" t="s">
        <v>26</v>
      </c>
      <c r="Q313" s="239" t="s">
        <v>352</v>
      </c>
      <c r="R313" s="239"/>
      <c r="S313" s="239" t="s">
        <v>26</v>
      </c>
      <c r="T313" s="239" t="s">
        <v>352</v>
      </c>
      <c r="U313" s="239"/>
      <c r="V313" s="239" t="s">
        <v>26</v>
      </c>
      <c r="W313" s="239" t="s">
        <v>352</v>
      </c>
      <c r="X313" s="241">
        <v>1</v>
      </c>
      <c r="Y313" s="58" t="s">
        <v>6005</v>
      </c>
      <c r="Z313" s="58" t="s">
        <v>1911</v>
      </c>
      <c r="AA313" s="59">
        <v>-3932038.81</v>
      </c>
      <c r="AB313" s="59">
        <v>-2295451.2200000002</v>
      </c>
      <c r="AC313" s="59">
        <v>-2377255.1999999997</v>
      </c>
      <c r="AD313" s="59">
        <v>-8604745.2300000004</v>
      </c>
      <c r="AE313" s="59"/>
      <c r="AF313" s="59"/>
    </row>
    <row r="314" spans="1:32">
      <c r="A314" s="257" t="s">
        <v>2273</v>
      </c>
      <c r="B314" s="244" t="s">
        <v>2489</v>
      </c>
      <c r="C314" s="244" t="s">
        <v>3851</v>
      </c>
      <c r="D314" s="239" t="s">
        <v>3852</v>
      </c>
      <c r="E314" s="239" t="s">
        <v>3852</v>
      </c>
      <c r="F314" s="240" t="s">
        <v>2039</v>
      </c>
      <c r="G314" s="239" t="s">
        <v>15</v>
      </c>
      <c r="H314" s="240" t="s">
        <v>440</v>
      </c>
      <c r="I314" s="244" t="s">
        <v>2277</v>
      </c>
      <c r="J314" s="239" t="s">
        <v>3853</v>
      </c>
      <c r="K314" s="239" t="s">
        <v>3853</v>
      </c>
      <c r="L314" s="239" t="s">
        <v>6</v>
      </c>
      <c r="M314" s="239" t="s">
        <v>269</v>
      </c>
      <c r="N314" s="255" t="s">
        <v>15</v>
      </c>
      <c r="O314" s="255" t="s">
        <v>269</v>
      </c>
      <c r="P314" s="255" t="s">
        <v>15</v>
      </c>
      <c r="Q314" s="255" t="s">
        <v>269</v>
      </c>
      <c r="R314" s="255"/>
      <c r="S314" s="255" t="s">
        <v>15</v>
      </c>
      <c r="T314" s="255" t="s">
        <v>269</v>
      </c>
      <c r="U314" s="255"/>
      <c r="V314" s="255" t="s">
        <v>15</v>
      </c>
      <c r="W314" s="255" t="s">
        <v>269</v>
      </c>
      <c r="X314" s="256">
        <v>1</v>
      </c>
      <c r="Y314" s="58" t="s">
        <v>6901</v>
      </c>
      <c r="Z314" s="58" t="s">
        <v>576</v>
      </c>
      <c r="AA314" s="59">
        <v>-38020899.519999996</v>
      </c>
      <c r="AB314" s="59">
        <v>-35975519.169999994</v>
      </c>
      <c r="AC314" s="59">
        <v>-48854180.399999991</v>
      </c>
      <c r="AD314" s="59">
        <v>-122850599.08999999</v>
      </c>
      <c r="AE314" s="59"/>
      <c r="AF314" s="59"/>
    </row>
    <row r="315" spans="1:32">
      <c r="A315" s="257" t="s">
        <v>2280</v>
      </c>
      <c r="B315" s="244" t="s">
        <v>3854</v>
      </c>
      <c r="C315" s="244"/>
      <c r="D315" s="239" t="s">
        <v>3855</v>
      </c>
      <c r="E315" s="239" t="s">
        <v>3856</v>
      </c>
      <c r="F315" s="240" t="s">
        <v>2039</v>
      </c>
      <c r="G315" s="239" t="s">
        <v>15</v>
      </c>
      <c r="H315" s="240" t="s">
        <v>440</v>
      </c>
      <c r="I315" s="244" t="s">
        <v>3857</v>
      </c>
      <c r="J315" s="239" t="s">
        <v>3853</v>
      </c>
      <c r="K315" s="239" t="s">
        <v>3853</v>
      </c>
      <c r="L315" s="239" t="s">
        <v>6</v>
      </c>
      <c r="M315" s="239" t="s">
        <v>269</v>
      </c>
      <c r="N315" s="255" t="s">
        <v>15</v>
      </c>
      <c r="O315" s="255" t="s">
        <v>269</v>
      </c>
      <c r="P315" s="255" t="s">
        <v>15</v>
      </c>
      <c r="Q315" s="255" t="s">
        <v>269</v>
      </c>
      <c r="R315" s="255"/>
      <c r="S315" s="255" t="s">
        <v>15</v>
      </c>
      <c r="T315" s="255" t="s">
        <v>269</v>
      </c>
      <c r="U315" s="255"/>
      <c r="V315" s="255" t="s">
        <v>15</v>
      </c>
      <c r="W315" s="255" t="s">
        <v>269</v>
      </c>
      <c r="X315" s="256">
        <v>1</v>
      </c>
      <c r="Y315" s="58" t="s">
        <v>6901</v>
      </c>
      <c r="Z315" s="58" t="s">
        <v>576</v>
      </c>
      <c r="AA315" s="59">
        <v>0</v>
      </c>
      <c r="AB315" s="59">
        <v>0</v>
      </c>
      <c r="AC315" s="59">
        <v>0</v>
      </c>
      <c r="AD315" s="59">
        <v>0</v>
      </c>
      <c r="AE315" s="59"/>
      <c r="AF315" s="59"/>
    </row>
    <row r="316" spans="1:32">
      <c r="A316" s="257" t="s">
        <v>2273</v>
      </c>
      <c r="B316" s="289" t="s">
        <v>2490</v>
      </c>
      <c r="C316" s="289" t="s">
        <v>3858</v>
      </c>
      <c r="D316" s="239" t="s">
        <v>3859</v>
      </c>
      <c r="E316" s="262" t="s">
        <v>3859</v>
      </c>
      <c r="F316" s="240" t="s">
        <v>2039</v>
      </c>
      <c r="G316" s="239" t="s">
        <v>15</v>
      </c>
      <c r="H316" s="240" t="s">
        <v>440</v>
      </c>
      <c r="I316" s="244" t="s">
        <v>2277</v>
      </c>
      <c r="J316" s="239" t="s">
        <v>3860</v>
      </c>
      <c r="K316" s="239" t="s">
        <v>3860</v>
      </c>
      <c r="L316" s="239" t="s">
        <v>6</v>
      </c>
      <c r="M316" s="239" t="s">
        <v>1080</v>
      </c>
      <c r="N316" s="239" t="s">
        <v>15</v>
      </c>
      <c r="O316" s="239" t="s">
        <v>1080</v>
      </c>
      <c r="P316" s="255" t="s">
        <v>15</v>
      </c>
      <c r="Q316" s="255" t="s">
        <v>269</v>
      </c>
      <c r="R316" s="255"/>
      <c r="S316" s="255" t="s">
        <v>15</v>
      </c>
      <c r="T316" s="255" t="s">
        <v>269</v>
      </c>
      <c r="U316" s="255"/>
      <c r="V316" s="255" t="s">
        <v>15</v>
      </c>
      <c r="W316" s="255" t="s">
        <v>269</v>
      </c>
      <c r="X316" s="256">
        <v>1</v>
      </c>
      <c r="Y316" s="58" t="s">
        <v>6901</v>
      </c>
      <c r="Z316" s="58" t="s">
        <v>576</v>
      </c>
      <c r="AA316" s="59">
        <v>-1899397.59</v>
      </c>
      <c r="AB316" s="59">
        <v>-1669609.6</v>
      </c>
      <c r="AC316" s="59">
        <v>-1014927.58</v>
      </c>
      <c r="AD316" s="59">
        <v>-4583934.7700000005</v>
      </c>
      <c r="AE316" s="59"/>
      <c r="AF316" s="59"/>
    </row>
    <row r="317" spans="1:32">
      <c r="A317" s="257" t="s">
        <v>2273</v>
      </c>
      <c r="B317" s="244" t="s">
        <v>2516</v>
      </c>
      <c r="C317" s="244" t="s">
        <v>3861</v>
      </c>
      <c r="D317" s="239" t="s">
        <v>3862</v>
      </c>
      <c r="E317" s="239" t="s">
        <v>3862</v>
      </c>
      <c r="F317" s="240" t="s">
        <v>2039</v>
      </c>
      <c r="G317" s="239" t="s">
        <v>15</v>
      </c>
      <c r="H317" s="240" t="s">
        <v>440</v>
      </c>
      <c r="I317" s="244" t="s">
        <v>2277</v>
      </c>
      <c r="J317" s="239" t="s">
        <v>3863</v>
      </c>
      <c r="K317" s="239" t="s">
        <v>3863</v>
      </c>
      <c r="L317" s="239" t="s">
        <v>6</v>
      </c>
      <c r="M317" s="239" t="s">
        <v>42</v>
      </c>
      <c r="N317" s="239" t="s">
        <v>15</v>
      </c>
      <c r="O317" s="255" t="s">
        <v>2279</v>
      </c>
      <c r="P317" s="239" t="s">
        <v>15</v>
      </c>
      <c r="Q317" s="239" t="s">
        <v>42</v>
      </c>
      <c r="R317" s="239"/>
      <c r="S317" s="255" t="s">
        <v>15</v>
      </c>
      <c r="T317" s="255" t="s">
        <v>42</v>
      </c>
      <c r="U317" s="255"/>
      <c r="V317" s="255" t="s">
        <v>15</v>
      </c>
      <c r="W317" s="255" t="s">
        <v>42</v>
      </c>
      <c r="X317" s="256">
        <v>1</v>
      </c>
      <c r="Y317" s="58" t="s">
        <v>6505</v>
      </c>
      <c r="Z317" s="58" t="s">
        <v>579</v>
      </c>
      <c r="AA317" s="59">
        <v>-5577836.0599999996</v>
      </c>
      <c r="AB317" s="59">
        <v>-4206492.1899999995</v>
      </c>
      <c r="AC317" s="59">
        <v>-4604640.209999999</v>
      </c>
      <c r="AD317" s="59">
        <v>-14388968.459999999</v>
      </c>
      <c r="AE317" s="59"/>
      <c r="AF317" s="59"/>
    </row>
    <row r="318" spans="1:32">
      <c r="A318" s="257" t="s">
        <v>2280</v>
      </c>
      <c r="B318" s="244" t="s">
        <v>3864</v>
      </c>
      <c r="C318" s="244"/>
      <c r="D318" s="239" t="s">
        <v>3865</v>
      </c>
      <c r="E318" s="239" t="s">
        <v>3865</v>
      </c>
      <c r="F318" s="240" t="s">
        <v>2039</v>
      </c>
      <c r="G318" s="239" t="s">
        <v>15</v>
      </c>
      <c r="H318" s="240" t="s">
        <v>440</v>
      </c>
      <c r="I318" s="244" t="s">
        <v>3866</v>
      </c>
      <c r="J318" s="239" t="s">
        <v>3863</v>
      </c>
      <c r="K318" s="239" t="s">
        <v>3863</v>
      </c>
      <c r="L318" s="239" t="s">
        <v>6</v>
      </c>
      <c r="M318" s="239" t="s">
        <v>42</v>
      </c>
      <c r="N318" s="255" t="s">
        <v>15</v>
      </c>
      <c r="O318" s="255" t="s">
        <v>2279</v>
      </c>
      <c r="P318" s="239" t="s">
        <v>15</v>
      </c>
      <c r="Q318" s="239" t="s">
        <v>42</v>
      </c>
      <c r="R318" s="239"/>
      <c r="S318" s="255" t="s">
        <v>15</v>
      </c>
      <c r="T318" s="255" t="s">
        <v>42</v>
      </c>
      <c r="U318" s="255"/>
      <c r="V318" s="255" t="s">
        <v>15</v>
      </c>
      <c r="W318" s="255" t="s">
        <v>42</v>
      </c>
      <c r="X318" s="256">
        <v>1</v>
      </c>
      <c r="Y318" s="58" t="s">
        <v>6505</v>
      </c>
      <c r="Z318" s="58" t="s">
        <v>579</v>
      </c>
      <c r="AA318" s="59">
        <v>0</v>
      </c>
      <c r="AB318" s="59">
        <v>0</v>
      </c>
      <c r="AC318" s="59">
        <v>0</v>
      </c>
      <c r="AD318" s="59">
        <v>0</v>
      </c>
      <c r="AE318" s="59"/>
      <c r="AF318" s="59"/>
    </row>
    <row r="319" spans="1:32">
      <c r="A319" s="257" t="s">
        <v>2273</v>
      </c>
      <c r="B319" s="244" t="s">
        <v>2503</v>
      </c>
      <c r="C319" s="244" t="s">
        <v>3867</v>
      </c>
      <c r="D319" s="239" t="s">
        <v>3868</v>
      </c>
      <c r="E319" s="239" t="s">
        <v>3868</v>
      </c>
      <c r="F319" s="240" t="s">
        <v>2039</v>
      </c>
      <c r="G319" s="239" t="s">
        <v>15</v>
      </c>
      <c r="H319" s="240" t="s">
        <v>440</v>
      </c>
      <c r="I319" s="244" t="s">
        <v>2277</v>
      </c>
      <c r="J319" s="239" t="s">
        <v>3869</v>
      </c>
      <c r="K319" s="239" t="s">
        <v>3869</v>
      </c>
      <c r="L319" s="239" t="s">
        <v>6</v>
      </c>
      <c r="M319" s="239" t="s">
        <v>44</v>
      </c>
      <c r="N319" s="255" t="s">
        <v>15</v>
      </c>
      <c r="O319" s="255" t="s">
        <v>2279</v>
      </c>
      <c r="P319" s="239" t="s">
        <v>15</v>
      </c>
      <c r="Q319" s="239" t="s">
        <v>44</v>
      </c>
      <c r="R319" s="239"/>
      <c r="S319" s="239" t="s">
        <v>15</v>
      </c>
      <c r="T319" s="239" t="s">
        <v>44</v>
      </c>
      <c r="U319" s="239"/>
      <c r="V319" s="239" t="s">
        <v>15</v>
      </c>
      <c r="W319" s="239" t="s">
        <v>44</v>
      </c>
      <c r="X319" s="241">
        <v>1</v>
      </c>
      <c r="Y319" s="58" t="s">
        <v>6475</v>
      </c>
      <c r="Z319" s="58" t="s">
        <v>580</v>
      </c>
      <c r="AA319" s="59">
        <v>-4584874.53</v>
      </c>
      <c r="AB319" s="59">
        <v>-5600352.6900000004</v>
      </c>
      <c r="AC319" s="59">
        <v>-10318699.059999999</v>
      </c>
      <c r="AD319" s="59">
        <v>-20503926.280000001</v>
      </c>
      <c r="AE319" s="59"/>
      <c r="AF319" s="59"/>
    </row>
    <row r="320" spans="1:32">
      <c r="A320" s="257" t="s">
        <v>2280</v>
      </c>
      <c r="B320" s="244" t="s">
        <v>3870</v>
      </c>
      <c r="C320" s="244"/>
      <c r="D320" s="239" t="s">
        <v>3871</v>
      </c>
      <c r="E320" s="239" t="s">
        <v>3871</v>
      </c>
      <c r="F320" s="240" t="s">
        <v>2039</v>
      </c>
      <c r="G320" s="239" t="s">
        <v>15</v>
      </c>
      <c r="H320" s="240" t="s">
        <v>440</v>
      </c>
      <c r="I320" s="244" t="s">
        <v>3872</v>
      </c>
      <c r="J320" s="239" t="s">
        <v>3869</v>
      </c>
      <c r="K320" s="239" t="s">
        <v>3869</v>
      </c>
      <c r="L320" s="239" t="s">
        <v>6</v>
      </c>
      <c r="M320" s="239" t="s">
        <v>44</v>
      </c>
      <c r="N320" s="255" t="s">
        <v>15</v>
      </c>
      <c r="O320" s="255" t="s">
        <v>2279</v>
      </c>
      <c r="P320" s="239" t="s">
        <v>15</v>
      </c>
      <c r="Q320" s="239" t="s">
        <v>44</v>
      </c>
      <c r="R320" s="239"/>
      <c r="S320" s="239" t="s">
        <v>15</v>
      </c>
      <c r="T320" s="239" t="s">
        <v>44</v>
      </c>
      <c r="U320" s="239"/>
      <c r="V320" s="239" t="s">
        <v>15</v>
      </c>
      <c r="W320" s="239" t="s">
        <v>44</v>
      </c>
      <c r="X320" s="241">
        <v>1</v>
      </c>
      <c r="Y320" s="58" t="s">
        <v>6475</v>
      </c>
      <c r="Z320" s="58" t="s">
        <v>580</v>
      </c>
      <c r="AA320" s="59">
        <v>0</v>
      </c>
      <c r="AB320" s="59">
        <v>0</v>
      </c>
      <c r="AC320" s="59">
        <v>0</v>
      </c>
      <c r="AD320" s="59">
        <v>0</v>
      </c>
      <c r="AE320" s="59"/>
      <c r="AF320" s="59"/>
    </row>
    <row r="321" spans="1:32">
      <c r="A321" s="257" t="s">
        <v>2273</v>
      </c>
      <c r="B321" s="244" t="s">
        <v>2602</v>
      </c>
      <c r="C321" s="244" t="s">
        <v>3873</v>
      </c>
      <c r="D321" s="239" t="s">
        <v>3874</v>
      </c>
      <c r="E321" s="239" t="s">
        <v>3874</v>
      </c>
      <c r="F321" s="240" t="s">
        <v>2039</v>
      </c>
      <c r="G321" s="239" t="s">
        <v>15</v>
      </c>
      <c r="H321" s="240" t="s">
        <v>440</v>
      </c>
      <c r="I321" s="244" t="s">
        <v>2277</v>
      </c>
      <c r="J321" s="239" t="s">
        <v>3875</v>
      </c>
      <c r="K321" s="239" t="s">
        <v>3875</v>
      </c>
      <c r="L321" s="239" t="s">
        <v>6</v>
      </c>
      <c r="M321" s="239" t="s">
        <v>45</v>
      </c>
      <c r="N321" s="255" t="s">
        <v>15</v>
      </c>
      <c r="O321" s="239" t="s">
        <v>269</v>
      </c>
      <c r="P321" s="239" t="s">
        <v>15</v>
      </c>
      <c r="Q321" s="255" t="s">
        <v>1078</v>
      </c>
      <c r="R321" s="255"/>
      <c r="S321" s="255" t="s">
        <v>15</v>
      </c>
      <c r="T321" s="255" t="s">
        <v>1078</v>
      </c>
      <c r="U321" s="255"/>
      <c r="V321" s="255" t="s">
        <v>15</v>
      </c>
      <c r="W321" s="255" t="s">
        <v>1078</v>
      </c>
      <c r="X321" s="256">
        <v>1</v>
      </c>
      <c r="Y321" s="58" t="s">
        <v>6620</v>
      </c>
      <c r="Z321" s="58" t="s">
        <v>582</v>
      </c>
      <c r="AA321" s="59">
        <v>0</v>
      </c>
      <c r="AB321" s="59">
        <v>-1703.04</v>
      </c>
      <c r="AC321" s="59">
        <v>-3745.9500000000003</v>
      </c>
      <c r="AD321" s="59">
        <v>-5448.99</v>
      </c>
      <c r="AE321" s="59"/>
      <c r="AF321" s="59"/>
    </row>
    <row r="322" spans="1:32">
      <c r="A322" s="239" t="s">
        <v>2284</v>
      </c>
      <c r="B322" s="289" t="s">
        <v>3876</v>
      </c>
      <c r="C322" s="244" t="s">
        <v>3877</v>
      </c>
      <c r="D322" s="239" t="s">
        <v>3878</v>
      </c>
      <c r="E322" s="239" t="s">
        <v>3878</v>
      </c>
      <c r="F322" s="240" t="s">
        <v>2039</v>
      </c>
      <c r="G322" s="239" t="s">
        <v>15</v>
      </c>
      <c r="H322" s="252" t="s">
        <v>2164</v>
      </c>
      <c r="I322" s="244" t="s">
        <v>2277</v>
      </c>
      <c r="J322" s="239" t="s">
        <v>3879</v>
      </c>
      <c r="K322" s="263" t="s">
        <v>3880</v>
      </c>
      <c r="L322" s="239" t="s">
        <v>6</v>
      </c>
      <c r="M322" s="239" t="s">
        <v>3881</v>
      </c>
      <c r="N322" s="255" t="s">
        <v>15</v>
      </c>
      <c r="O322" s="255" t="s">
        <v>2279</v>
      </c>
      <c r="P322" s="255" t="s">
        <v>15</v>
      </c>
      <c r="Q322" s="255" t="s">
        <v>43</v>
      </c>
      <c r="R322" s="255"/>
      <c r="S322" s="255" t="s">
        <v>15</v>
      </c>
      <c r="T322" s="255" t="s">
        <v>43</v>
      </c>
      <c r="U322" s="255"/>
      <c r="V322" s="255" t="s">
        <v>15</v>
      </c>
      <c r="W322" s="255" t="s">
        <v>43</v>
      </c>
      <c r="X322" s="256">
        <v>1</v>
      </c>
      <c r="Y322" s="58" t="s">
        <v>6459</v>
      </c>
      <c r="Z322" s="58" t="s">
        <v>578</v>
      </c>
      <c r="AA322" s="59">
        <v>0</v>
      </c>
      <c r="AB322" s="59">
        <v>0</v>
      </c>
      <c r="AC322" s="59">
        <v>0</v>
      </c>
      <c r="AD322" s="59">
        <v>0</v>
      </c>
      <c r="AE322" s="59"/>
      <c r="AF322" s="59"/>
    </row>
    <row r="323" spans="1:32">
      <c r="A323" s="239" t="s">
        <v>3882</v>
      </c>
      <c r="B323" s="244" t="s">
        <v>3883</v>
      </c>
      <c r="C323" s="244" t="s">
        <v>3884</v>
      </c>
      <c r="D323" s="239" t="s">
        <v>3885</v>
      </c>
      <c r="E323" s="239" t="s">
        <v>3885</v>
      </c>
      <c r="F323" s="240" t="s">
        <v>2039</v>
      </c>
      <c r="G323" s="239" t="s">
        <v>15</v>
      </c>
      <c r="H323" s="252" t="s">
        <v>2110</v>
      </c>
      <c r="I323" s="244" t="s">
        <v>2277</v>
      </c>
      <c r="J323" s="239" t="s">
        <v>3886</v>
      </c>
      <c r="K323" s="263" t="s">
        <v>3887</v>
      </c>
      <c r="L323" s="239" t="s">
        <v>6</v>
      </c>
      <c r="M323" s="239" t="s">
        <v>2967</v>
      </c>
      <c r="N323" s="255" t="s">
        <v>15</v>
      </c>
      <c r="O323" s="255" t="s">
        <v>2279</v>
      </c>
      <c r="P323" s="255" t="s">
        <v>15</v>
      </c>
      <c r="Q323" s="255" t="s">
        <v>44</v>
      </c>
      <c r="R323" s="255"/>
      <c r="S323" s="255" t="s">
        <v>15</v>
      </c>
      <c r="T323" s="255" t="s">
        <v>44</v>
      </c>
      <c r="U323" s="255"/>
      <c r="V323" s="255" t="s">
        <v>15</v>
      </c>
      <c r="W323" s="255" t="s">
        <v>44</v>
      </c>
      <c r="X323" s="256">
        <v>1</v>
      </c>
      <c r="Y323" s="58" t="s">
        <v>6475</v>
      </c>
      <c r="Z323" s="58" t="s">
        <v>580</v>
      </c>
      <c r="AA323" s="59">
        <v>0</v>
      </c>
      <c r="AB323" s="59">
        <v>0</v>
      </c>
      <c r="AC323" s="59">
        <v>0</v>
      </c>
      <c r="AD323" s="59">
        <v>0</v>
      </c>
      <c r="AE323" s="59"/>
      <c r="AF323" s="59"/>
    </row>
    <row r="324" spans="1:32">
      <c r="A324" s="239" t="s">
        <v>3882</v>
      </c>
      <c r="B324" s="244" t="s">
        <v>2572</v>
      </c>
      <c r="C324" s="244" t="s">
        <v>3888</v>
      </c>
      <c r="D324" s="239" t="s">
        <v>3889</v>
      </c>
      <c r="E324" s="239" t="s">
        <v>3889</v>
      </c>
      <c r="F324" s="240" t="s">
        <v>2039</v>
      </c>
      <c r="G324" s="239" t="s">
        <v>15</v>
      </c>
      <c r="H324" s="252" t="s">
        <v>2110</v>
      </c>
      <c r="I324" s="244" t="s">
        <v>2277</v>
      </c>
      <c r="J324" s="239" t="s">
        <v>3890</v>
      </c>
      <c r="K324" s="263" t="s">
        <v>3891</v>
      </c>
      <c r="L324" s="239" t="s">
        <v>6</v>
      </c>
      <c r="M324" s="239" t="s">
        <v>2973</v>
      </c>
      <c r="N324" s="255" t="s">
        <v>15</v>
      </c>
      <c r="O324" s="255" t="s">
        <v>2279</v>
      </c>
      <c r="P324" s="255" t="s">
        <v>15</v>
      </c>
      <c r="Q324" s="255" t="s">
        <v>44</v>
      </c>
      <c r="R324" s="255"/>
      <c r="S324" s="255" t="s">
        <v>15</v>
      </c>
      <c r="T324" s="255" t="s">
        <v>44</v>
      </c>
      <c r="U324" s="255"/>
      <c r="V324" s="255" t="s">
        <v>15</v>
      </c>
      <c r="W324" s="255" t="s">
        <v>44</v>
      </c>
      <c r="X324" s="256">
        <v>1</v>
      </c>
      <c r="Y324" s="58" t="s">
        <v>6475</v>
      </c>
      <c r="Z324" s="58" t="s">
        <v>580</v>
      </c>
      <c r="AA324" s="59">
        <v>-6218</v>
      </c>
      <c r="AB324" s="59">
        <v>6218</v>
      </c>
      <c r="AC324" s="59">
        <v>0</v>
      </c>
      <c r="AD324" s="59">
        <v>0</v>
      </c>
      <c r="AE324" s="59"/>
      <c r="AF324" s="59"/>
    </row>
    <row r="325" spans="1:32">
      <c r="A325" s="239" t="s">
        <v>3882</v>
      </c>
      <c r="B325" s="244" t="s">
        <v>3892</v>
      </c>
      <c r="C325" s="244" t="s">
        <v>3893</v>
      </c>
      <c r="D325" s="239" t="s">
        <v>3894</v>
      </c>
      <c r="E325" s="239" t="s">
        <v>3894</v>
      </c>
      <c r="F325" s="240" t="s">
        <v>2039</v>
      </c>
      <c r="G325" s="239" t="s">
        <v>15</v>
      </c>
      <c r="H325" s="252" t="s">
        <v>2110</v>
      </c>
      <c r="I325" s="244" t="s">
        <v>2277</v>
      </c>
      <c r="J325" s="239" t="s">
        <v>3895</v>
      </c>
      <c r="K325" s="263" t="s">
        <v>3896</v>
      </c>
      <c r="L325" s="239" t="s">
        <v>6</v>
      </c>
      <c r="M325" s="239" t="s">
        <v>2727</v>
      </c>
      <c r="N325" s="255" t="s">
        <v>15</v>
      </c>
      <c r="O325" s="255" t="s">
        <v>2279</v>
      </c>
      <c r="P325" s="255" t="s">
        <v>15</v>
      </c>
      <c r="Q325" s="255" t="s">
        <v>44</v>
      </c>
      <c r="R325" s="255"/>
      <c r="S325" s="255" t="s">
        <v>15</v>
      </c>
      <c r="T325" s="255" t="s">
        <v>44</v>
      </c>
      <c r="U325" s="255"/>
      <c r="V325" s="255" t="s">
        <v>15</v>
      </c>
      <c r="W325" s="255" t="s">
        <v>44</v>
      </c>
      <c r="X325" s="256">
        <v>1</v>
      </c>
      <c r="Y325" s="58" t="s">
        <v>6475</v>
      </c>
      <c r="Z325" s="58" t="s">
        <v>580</v>
      </c>
      <c r="AA325" s="59">
        <v>0</v>
      </c>
      <c r="AB325" s="59">
        <v>0</v>
      </c>
      <c r="AC325" s="59">
        <v>0</v>
      </c>
      <c r="AD325" s="59">
        <v>0</v>
      </c>
      <c r="AE325" s="59"/>
      <c r="AF325" s="59"/>
    </row>
    <row r="326" spans="1:32">
      <c r="A326" s="239" t="s">
        <v>3882</v>
      </c>
      <c r="B326" s="244" t="s">
        <v>2596</v>
      </c>
      <c r="C326" s="244" t="s">
        <v>3897</v>
      </c>
      <c r="D326" s="239" t="s">
        <v>3898</v>
      </c>
      <c r="E326" s="239" t="s">
        <v>3898</v>
      </c>
      <c r="F326" s="240" t="s">
        <v>2039</v>
      </c>
      <c r="G326" s="239" t="s">
        <v>15</v>
      </c>
      <c r="H326" s="252" t="s">
        <v>2110</v>
      </c>
      <c r="I326" s="244" t="s">
        <v>2277</v>
      </c>
      <c r="J326" s="239" t="s">
        <v>3899</v>
      </c>
      <c r="K326" s="263" t="s">
        <v>3900</v>
      </c>
      <c r="L326" s="239" t="s">
        <v>6</v>
      </c>
      <c r="M326" s="239" t="s">
        <v>434</v>
      </c>
      <c r="N326" s="255" t="s">
        <v>15</v>
      </c>
      <c r="O326" s="255" t="s">
        <v>2279</v>
      </c>
      <c r="P326" s="255" t="s">
        <v>15</v>
      </c>
      <c r="Q326" s="255" t="s">
        <v>44</v>
      </c>
      <c r="R326" s="255"/>
      <c r="S326" s="255" t="s">
        <v>15</v>
      </c>
      <c r="T326" s="255" t="s">
        <v>44</v>
      </c>
      <c r="U326" s="255"/>
      <c r="V326" s="255" t="s">
        <v>15</v>
      </c>
      <c r="W326" s="255" t="s">
        <v>44</v>
      </c>
      <c r="X326" s="256">
        <v>1</v>
      </c>
      <c r="Y326" s="58" t="s">
        <v>6475</v>
      </c>
      <c r="Z326" s="58" t="s">
        <v>580</v>
      </c>
      <c r="AA326" s="59">
        <v>-2412</v>
      </c>
      <c r="AB326" s="59">
        <v>2412</v>
      </c>
      <c r="AC326" s="59">
        <v>0</v>
      </c>
      <c r="AD326" s="59">
        <v>0</v>
      </c>
      <c r="AE326" s="59"/>
      <c r="AF326" s="59"/>
    </row>
    <row r="327" spans="1:32">
      <c r="A327" s="239" t="s">
        <v>3882</v>
      </c>
      <c r="B327" s="244" t="s">
        <v>2616</v>
      </c>
      <c r="C327" s="244" t="s">
        <v>3901</v>
      </c>
      <c r="D327" s="239" t="s">
        <v>3902</v>
      </c>
      <c r="E327" s="239" t="s">
        <v>3902</v>
      </c>
      <c r="F327" s="240" t="s">
        <v>2039</v>
      </c>
      <c r="G327" s="239" t="s">
        <v>15</v>
      </c>
      <c r="H327" s="252" t="s">
        <v>2110</v>
      </c>
      <c r="I327" s="244" t="s">
        <v>2277</v>
      </c>
      <c r="J327" s="239" t="s">
        <v>3903</v>
      </c>
      <c r="K327" s="263" t="s">
        <v>3904</v>
      </c>
      <c r="L327" s="239" t="s">
        <v>6</v>
      </c>
      <c r="M327" s="239" t="s">
        <v>2402</v>
      </c>
      <c r="N327" s="255" t="s">
        <v>15</v>
      </c>
      <c r="O327" s="255" t="s">
        <v>2279</v>
      </c>
      <c r="P327" s="255" t="s">
        <v>15</v>
      </c>
      <c r="Q327" s="255" t="s">
        <v>44</v>
      </c>
      <c r="R327" s="255"/>
      <c r="S327" s="255" t="s">
        <v>15</v>
      </c>
      <c r="T327" s="255" t="s">
        <v>44</v>
      </c>
      <c r="U327" s="255"/>
      <c r="V327" s="255" t="s">
        <v>15</v>
      </c>
      <c r="W327" s="255" t="s">
        <v>44</v>
      </c>
      <c r="X327" s="256">
        <v>1</v>
      </c>
      <c r="Y327" s="58" t="s">
        <v>6475</v>
      </c>
      <c r="Z327" s="58" t="s">
        <v>580</v>
      </c>
      <c r="AA327" s="59">
        <v>0</v>
      </c>
      <c r="AB327" s="59">
        <v>0</v>
      </c>
      <c r="AC327" s="59">
        <v>0</v>
      </c>
      <c r="AD327" s="59">
        <v>0</v>
      </c>
      <c r="AE327" s="59"/>
      <c r="AF327" s="59"/>
    </row>
    <row r="328" spans="1:32">
      <c r="A328" s="239" t="s">
        <v>3882</v>
      </c>
      <c r="B328" s="244" t="s">
        <v>2617</v>
      </c>
      <c r="C328" s="244" t="s">
        <v>3905</v>
      </c>
      <c r="D328" s="239" t="s">
        <v>3906</v>
      </c>
      <c r="E328" s="239" t="s">
        <v>3906</v>
      </c>
      <c r="F328" s="240" t="s">
        <v>2039</v>
      </c>
      <c r="G328" s="239" t="s">
        <v>15</v>
      </c>
      <c r="H328" s="252" t="s">
        <v>2110</v>
      </c>
      <c r="I328" s="244" t="s">
        <v>2277</v>
      </c>
      <c r="J328" s="239" t="s">
        <v>3907</v>
      </c>
      <c r="K328" s="263" t="s">
        <v>3908</v>
      </c>
      <c r="L328" s="239" t="s">
        <v>6</v>
      </c>
      <c r="M328" s="239" t="s">
        <v>2743</v>
      </c>
      <c r="N328" s="255" t="s">
        <v>15</v>
      </c>
      <c r="O328" s="255" t="s">
        <v>2279</v>
      </c>
      <c r="P328" s="255" t="s">
        <v>15</v>
      </c>
      <c r="Q328" s="255" t="s">
        <v>44</v>
      </c>
      <c r="R328" s="255"/>
      <c r="S328" s="255" t="s">
        <v>15</v>
      </c>
      <c r="T328" s="255" t="s">
        <v>44</v>
      </c>
      <c r="U328" s="255"/>
      <c r="V328" s="255" t="s">
        <v>15</v>
      </c>
      <c r="W328" s="255" t="s">
        <v>44</v>
      </c>
      <c r="X328" s="256">
        <v>1</v>
      </c>
      <c r="Y328" s="58" t="s">
        <v>6475</v>
      </c>
      <c r="Z328" s="58" t="s">
        <v>580</v>
      </c>
      <c r="AA328" s="59">
        <v>0</v>
      </c>
      <c r="AB328" s="59">
        <v>0</v>
      </c>
      <c r="AC328" s="59">
        <v>0</v>
      </c>
      <c r="AD328" s="59">
        <v>0</v>
      </c>
      <c r="AE328" s="59"/>
      <c r="AF328" s="59"/>
    </row>
    <row r="329" spans="1:32">
      <c r="A329" s="239" t="s">
        <v>3882</v>
      </c>
      <c r="B329" s="244" t="s">
        <v>3909</v>
      </c>
      <c r="C329" s="244" t="s">
        <v>3910</v>
      </c>
      <c r="D329" s="239" t="s">
        <v>3911</v>
      </c>
      <c r="E329" s="239" t="s">
        <v>3911</v>
      </c>
      <c r="F329" s="240" t="s">
        <v>2039</v>
      </c>
      <c r="G329" s="239" t="s">
        <v>15</v>
      </c>
      <c r="H329" s="252" t="s">
        <v>2110</v>
      </c>
      <c r="I329" s="244" t="s">
        <v>2277</v>
      </c>
      <c r="J329" s="239" t="s">
        <v>3912</v>
      </c>
      <c r="K329" s="239" t="s">
        <v>3912</v>
      </c>
      <c r="L329" s="239" t="s">
        <v>6</v>
      </c>
      <c r="M329" s="239" t="s">
        <v>2749</v>
      </c>
      <c r="N329" s="255" t="s">
        <v>15</v>
      </c>
      <c r="O329" s="255" t="s">
        <v>2279</v>
      </c>
      <c r="P329" s="255" t="s">
        <v>15</v>
      </c>
      <c r="Q329" s="255" t="s">
        <v>44</v>
      </c>
      <c r="R329" s="255"/>
      <c r="S329" s="255" t="s">
        <v>15</v>
      </c>
      <c r="T329" s="255" t="s">
        <v>44</v>
      </c>
      <c r="U329" s="255"/>
      <c r="V329" s="255" t="s">
        <v>15</v>
      </c>
      <c r="W329" s="255" t="s">
        <v>44</v>
      </c>
      <c r="X329" s="256">
        <v>1</v>
      </c>
      <c r="Y329" s="58" t="s">
        <v>6475</v>
      </c>
      <c r="Z329" s="58" t="s">
        <v>580</v>
      </c>
      <c r="AA329" s="59">
        <v>0</v>
      </c>
      <c r="AB329" s="59">
        <v>0</v>
      </c>
      <c r="AC329" s="59">
        <v>0</v>
      </c>
      <c r="AD329" s="59">
        <v>0</v>
      </c>
      <c r="AE329" s="59"/>
      <c r="AF329" s="59"/>
    </row>
    <row r="330" spans="1:32">
      <c r="A330" s="239" t="s">
        <v>3882</v>
      </c>
      <c r="B330" s="244" t="s">
        <v>3913</v>
      </c>
      <c r="C330" s="244" t="s">
        <v>3914</v>
      </c>
      <c r="D330" s="239" t="s">
        <v>3915</v>
      </c>
      <c r="E330" s="239" t="s">
        <v>3915</v>
      </c>
      <c r="F330" s="240" t="s">
        <v>2039</v>
      </c>
      <c r="G330" s="239" t="s">
        <v>15</v>
      </c>
      <c r="H330" s="252" t="s">
        <v>2110</v>
      </c>
      <c r="I330" s="244" t="s">
        <v>2277</v>
      </c>
      <c r="J330" s="239" t="s">
        <v>3916</v>
      </c>
      <c r="K330" s="239" t="s">
        <v>3916</v>
      </c>
      <c r="L330" s="239" t="s">
        <v>6</v>
      </c>
      <c r="M330" s="239" t="s">
        <v>2755</v>
      </c>
      <c r="N330" s="255" t="s">
        <v>15</v>
      </c>
      <c r="O330" s="255" t="s">
        <v>2279</v>
      </c>
      <c r="P330" s="255" t="s">
        <v>15</v>
      </c>
      <c r="Q330" s="255" t="s">
        <v>44</v>
      </c>
      <c r="R330" s="255"/>
      <c r="S330" s="255" t="s">
        <v>15</v>
      </c>
      <c r="T330" s="255" t="s">
        <v>44</v>
      </c>
      <c r="U330" s="255"/>
      <c r="V330" s="255" t="s">
        <v>15</v>
      </c>
      <c r="W330" s="255" t="s">
        <v>44</v>
      </c>
      <c r="X330" s="256">
        <v>1</v>
      </c>
      <c r="Y330" s="58" t="s">
        <v>6475</v>
      </c>
      <c r="Z330" s="58" t="s">
        <v>580</v>
      </c>
      <c r="AA330" s="59">
        <v>0</v>
      </c>
      <c r="AB330" s="59">
        <v>0</v>
      </c>
      <c r="AC330" s="59">
        <v>0</v>
      </c>
      <c r="AD330" s="59">
        <v>0</v>
      </c>
      <c r="AE330" s="59"/>
      <c r="AF330" s="59"/>
    </row>
    <row r="331" spans="1:32">
      <c r="A331" s="239" t="s">
        <v>3882</v>
      </c>
      <c r="B331" s="244" t="s">
        <v>3917</v>
      </c>
      <c r="C331" s="244" t="s">
        <v>3918</v>
      </c>
      <c r="D331" s="239" t="s">
        <v>3919</v>
      </c>
      <c r="E331" s="239" t="s">
        <v>3919</v>
      </c>
      <c r="F331" s="240" t="s">
        <v>2039</v>
      </c>
      <c r="G331" s="239" t="s">
        <v>15</v>
      </c>
      <c r="H331" s="252" t="s">
        <v>2110</v>
      </c>
      <c r="I331" s="244" t="s">
        <v>2277</v>
      </c>
      <c r="J331" s="239" t="s">
        <v>3920</v>
      </c>
      <c r="K331" s="239" t="s">
        <v>3920</v>
      </c>
      <c r="L331" s="239" t="s">
        <v>6</v>
      </c>
      <c r="M331" s="239" t="s">
        <v>2761</v>
      </c>
      <c r="N331" s="255" t="s">
        <v>15</v>
      </c>
      <c r="O331" s="255" t="s">
        <v>2279</v>
      </c>
      <c r="P331" s="255" t="s">
        <v>15</v>
      </c>
      <c r="Q331" s="255" t="s">
        <v>44</v>
      </c>
      <c r="R331" s="255"/>
      <c r="S331" s="255" t="s">
        <v>15</v>
      </c>
      <c r="T331" s="255" t="s">
        <v>44</v>
      </c>
      <c r="U331" s="255"/>
      <c r="V331" s="255" t="s">
        <v>15</v>
      </c>
      <c r="W331" s="255" t="s">
        <v>44</v>
      </c>
      <c r="X331" s="256">
        <v>1</v>
      </c>
      <c r="Y331" s="58" t="s">
        <v>6475</v>
      </c>
      <c r="Z331" s="58" t="s">
        <v>580</v>
      </c>
      <c r="AA331" s="59">
        <v>0</v>
      </c>
      <c r="AB331" s="59">
        <v>0</v>
      </c>
      <c r="AC331" s="59">
        <v>0</v>
      </c>
      <c r="AD331" s="59">
        <v>0</v>
      </c>
      <c r="AE331" s="59"/>
      <c r="AF331" s="59"/>
    </row>
    <row r="332" spans="1:32">
      <c r="A332" s="239" t="s">
        <v>3882</v>
      </c>
      <c r="B332" s="244" t="s">
        <v>3921</v>
      </c>
      <c r="C332" s="244" t="s">
        <v>3922</v>
      </c>
      <c r="D332" s="239" t="s">
        <v>3923</v>
      </c>
      <c r="E332" s="239" t="s">
        <v>3923</v>
      </c>
      <c r="F332" s="240" t="s">
        <v>2039</v>
      </c>
      <c r="G332" s="239" t="s">
        <v>15</v>
      </c>
      <c r="H332" s="252" t="s">
        <v>2110</v>
      </c>
      <c r="I332" s="244" t="s">
        <v>2277</v>
      </c>
      <c r="J332" s="239" t="s">
        <v>3924</v>
      </c>
      <c r="K332" s="239" t="s">
        <v>3924</v>
      </c>
      <c r="L332" s="239" t="s">
        <v>6</v>
      </c>
      <c r="M332" s="239" t="s">
        <v>2767</v>
      </c>
      <c r="N332" s="255" t="s">
        <v>15</v>
      </c>
      <c r="O332" s="255" t="s">
        <v>2279</v>
      </c>
      <c r="P332" s="255" t="s">
        <v>15</v>
      </c>
      <c r="Q332" s="255" t="s">
        <v>44</v>
      </c>
      <c r="R332" s="255"/>
      <c r="S332" s="255" t="s">
        <v>15</v>
      </c>
      <c r="T332" s="255" t="s">
        <v>44</v>
      </c>
      <c r="U332" s="255"/>
      <c r="V332" s="255" t="s">
        <v>15</v>
      </c>
      <c r="W332" s="255" t="s">
        <v>44</v>
      </c>
      <c r="X332" s="256">
        <v>1</v>
      </c>
      <c r="Y332" s="58" t="s">
        <v>6475</v>
      </c>
      <c r="Z332" s="58" t="s">
        <v>580</v>
      </c>
      <c r="AA332" s="59">
        <v>0</v>
      </c>
      <c r="AB332" s="59">
        <v>0</v>
      </c>
      <c r="AC332" s="59">
        <v>0</v>
      </c>
      <c r="AD332" s="59">
        <v>0</v>
      </c>
      <c r="AE332" s="59"/>
      <c r="AF332" s="59"/>
    </row>
    <row r="333" spans="1:32">
      <c r="A333" s="239" t="s">
        <v>3882</v>
      </c>
      <c r="B333" s="244" t="s">
        <v>3925</v>
      </c>
      <c r="C333" s="244" t="s">
        <v>3926</v>
      </c>
      <c r="D333" s="239" t="s">
        <v>3927</v>
      </c>
      <c r="E333" s="239" t="s">
        <v>3928</v>
      </c>
      <c r="F333" s="240" t="s">
        <v>2039</v>
      </c>
      <c r="G333" s="239" t="s">
        <v>15</v>
      </c>
      <c r="H333" s="252" t="s">
        <v>2110</v>
      </c>
      <c r="I333" s="244" t="s">
        <v>2277</v>
      </c>
      <c r="J333" s="239" t="s">
        <v>3929</v>
      </c>
      <c r="K333" s="239" t="s">
        <v>3929</v>
      </c>
      <c r="L333" s="239" t="s">
        <v>6</v>
      </c>
      <c r="M333" s="239" t="s">
        <v>3930</v>
      </c>
      <c r="N333" s="255" t="s">
        <v>15</v>
      </c>
      <c r="O333" s="255" t="s">
        <v>2279</v>
      </c>
      <c r="P333" s="255" t="s">
        <v>15</v>
      </c>
      <c r="Q333" s="255" t="s">
        <v>44</v>
      </c>
      <c r="R333" s="255"/>
      <c r="S333" s="255" t="s">
        <v>15</v>
      </c>
      <c r="T333" s="255" t="s">
        <v>44</v>
      </c>
      <c r="U333" s="255"/>
      <c r="V333" s="255" t="s">
        <v>15</v>
      </c>
      <c r="W333" s="255" t="s">
        <v>44</v>
      </c>
      <c r="X333" s="256">
        <v>1</v>
      </c>
      <c r="Y333" s="58" t="s">
        <v>6475</v>
      </c>
      <c r="Z333" s="58" t="s">
        <v>580</v>
      </c>
      <c r="AA333" s="59">
        <v>0</v>
      </c>
      <c r="AB333" s="59">
        <v>0</v>
      </c>
      <c r="AC333" s="59">
        <v>0</v>
      </c>
      <c r="AD333" s="59">
        <v>0</v>
      </c>
      <c r="AE333" s="59"/>
      <c r="AF333" s="59"/>
    </row>
    <row r="334" spans="1:32">
      <c r="A334" s="239" t="s">
        <v>3882</v>
      </c>
      <c r="B334" s="244" t="s">
        <v>3931</v>
      </c>
      <c r="C334" s="244" t="s">
        <v>3932</v>
      </c>
      <c r="D334" s="239" t="s">
        <v>3933</v>
      </c>
      <c r="E334" s="239" t="s">
        <v>3933</v>
      </c>
      <c r="F334" s="240" t="s">
        <v>2039</v>
      </c>
      <c r="G334" s="239" t="s">
        <v>15</v>
      </c>
      <c r="H334" s="252" t="s">
        <v>2110</v>
      </c>
      <c r="I334" s="244" t="s">
        <v>2277</v>
      </c>
      <c r="J334" s="239" t="s">
        <v>3934</v>
      </c>
      <c r="K334" s="239" t="s">
        <v>3934</v>
      </c>
      <c r="L334" s="239" t="s">
        <v>6</v>
      </c>
      <c r="M334" s="239" t="s">
        <v>3935</v>
      </c>
      <c r="N334" s="255" t="s">
        <v>15</v>
      </c>
      <c r="O334" s="255" t="s">
        <v>2279</v>
      </c>
      <c r="P334" s="255" t="s">
        <v>15</v>
      </c>
      <c r="Q334" s="255" t="s">
        <v>44</v>
      </c>
      <c r="R334" s="255"/>
      <c r="S334" s="255" t="s">
        <v>15</v>
      </c>
      <c r="T334" s="255" t="s">
        <v>44</v>
      </c>
      <c r="U334" s="255"/>
      <c r="V334" s="255" t="s">
        <v>15</v>
      </c>
      <c r="W334" s="255" t="s">
        <v>44</v>
      </c>
      <c r="X334" s="256">
        <v>1</v>
      </c>
      <c r="Y334" s="58" t="s">
        <v>6475</v>
      </c>
      <c r="Z334" s="58" t="s">
        <v>580</v>
      </c>
      <c r="AA334" s="59">
        <v>0</v>
      </c>
      <c r="AB334" s="59">
        <v>0</v>
      </c>
      <c r="AC334" s="59">
        <v>0</v>
      </c>
      <c r="AD334" s="59">
        <v>0</v>
      </c>
      <c r="AE334" s="59"/>
      <c r="AF334" s="59"/>
    </row>
    <row r="335" spans="1:32">
      <c r="A335" s="239" t="s">
        <v>3882</v>
      </c>
      <c r="B335" s="244" t="s">
        <v>3936</v>
      </c>
      <c r="C335" s="244" t="s">
        <v>3937</v>
      </c>
      <c r="D335" s="239" t="s">
        <v>3938</v>
      </c>
      <c r="E335" s="239" t="s">
        <v>3938</v>
      </c>
      <c r="F335" s="240" t="s">
        <v>2039</v>
      </c>
      <c r="G335" s="239" t="s">
        <v>15</v>
      </c>
      <c r="H335" s="252" t="s">
        <v>2110</v>
      </c>
      <c r="I335" s="244" t="s">
        <v>2277</v>
      </c>
      <c r="J335" s="239" t="s">
        <v>3939</v>
      </c>
      <c r="K335" s="239" t="s">
        <v>3939</v>
      </c>
      <c r="L335" s="239" t="s">
        <v>6</v>
      </c>
      <c r="M335" s="239" t="s">
        <v>2791</v>
      </c>
      <c r="N335" s="255" t="s">
        <v>15</v>
      </c>
      <c r="O335" s="255" t="s">
        <v>2279</v>
      </c>
      <c r="P335" s="255" t="s">
        <v>15</v>
      </c>
      <c r="Q335" s="255" t="s">
        <v>44</v>
      </c>
      <c r="R335" s="255"/>
      <c r="S335" s="255" t="s">
        <v>15</v>
      </c>
      <c r="T335" s="255" t="s">
        <v>44</v>
      </c>
      <c r="U335" s="255"/>
      <c r="V335" s="255" t="s">
        <v>15</v>
      </c>
      <c r="W335" s="255" t="s">
        <v>44</v>
      </c>
      <c r="X335" s="256">
        <v>1</v>
      </c>
      <c r="Y335" s="58" t="s">
        <v>6475</v>
      </c>
      <c r="Z335" s="58" t="s">
        <v>580</v>
      </c>
      <c r="AA335" s="59">
        <v>0</v>
      </c>
      <c r="AB335" s="59">
        <v>0</v>
      </c>
      <c r="AC335" s="59">
        <v>0</v>
      </c>
      <c r="AD335" s="59">
        <v>0</v>
      </c>
      <c r="AE335" s="59"/>
      <c r="AF335" s="59"/>
    </row>
    <row r="336" spans="1:32">
      <c r="A336" s="239" t="s">
        <v>3882</v>
      </c>
      <c r="B336" s="244" t="s">
        <v>2609</v>
      </c>
      <c r="C336" s="244" t="s">
        <v>3940</v>
      </c>
      <c r="D336" s="239" t="s">
        <v>3941</v>
      </c>
      <c r="E336" s="239" t="s">
        <v>3941</v>
      </c>
      <c r="F336" s="240" t="s">
        <v>2039</v>
      </c>
      <c r="G336" s="239" t="s">
        <v>15</v>
      </c>
      <c r="H336" s="252" t="s">
        <v>2110</v>
      </c>
      <c r="I336" s="244" t="s">
        <v>2277</v>
      </c>
      <c r="J336" s="239" t="s">
        <v>3942</v>
      </c>
      <c r="K336" s="239" t="s">
        <v>3942</v>
      </c>
      <c r="L336" s="239" t="s">
        <v>6</v>
      </c>
      <c r="M336" s="239" t="s">
        <v>3943</v>
      </c>
      <c r="N336" s="239" t="s">
        <v>15</v>
      </c>
      <c r="O336" s="239" t="s">
        <v>2279</v>
      </c>
      <c r="P336" s="239" t="s">
        <v>15</v>
      </c>
      <c r="Q336" s="239" t="s">
        <v>44</v>
      </c>
      <c r="R336" s="239"/>
      <c r="S336" s="239" t="s">
        <v>15</v>
      </c>
      <c r="T336" s="239" t="s">
        <v>44</v>
      </c>
      <c r="U336" s="239"/>
      <c r="V336" s="239" t="s">
        <v>15</v>
      </c>
      <c r="W336" s="239" t="s">
        <v>44</v>
      </c>
      <c r="X336" s="241">
        <v>1</v>
      </c>
      <c r="Y336" s="58" t="s">
        <v>6475</v>
      </c>
      <c r="Z336" s="58" t="s">
        <v>580</v>
      </c>
      <c r="AA336" s="59">
        <v>0</v>
      </c>
      <c r="AB336" s="59">
        <v>-95760</v>
      </c>
      <c r="AC336" s="59">
        <v>0</v>
      </c>
      <c r="AD336" s="59">
        <v>-95760</v>
      </c>
      <c r="AE336" s="59"/>
      <c r="AF336" s="59"/>
    </row>
    <row r="337" spans="1:32">
      <c r="A337" s="239" t="s">
        <v>3944</v>
      </c>
      <c r="B337" s="244" t="s">
        <v>3945</v>
      </c>
      <c r="C337" s="244" t="s">
        <v>3946</v>
      </c>
      <c r="D337" s="239" t="s">
        <v>3947</v>
      </c>
      <c r="E337" s="239" t="s">
        <v>3947</v>
      </c>
      <c r="F337" s="240" t="s">
        <v>2039</v>
      </c>
      <c r="G337" s="239" t="s">
        <v>15</v>
      </c>
      <c r="H337" s="252" t="s">
        <v>2475</v>
      </c>
      <c r="I337" s="244" t="s">
        <v>2277</v>
      </c>
      <c r="J337" s="239" t="s">
        <v>3948</v>
      </c>
      <c r="K337" s="239" t="s">
        <v>3948</v>
      </c>
      <c r="L337" s="239" t="s">
        <v>6</v>
      </c>
      <c r="M337" s="239" t="s">
        <v>2147</v>
      </c>
      <c r="N337" s="239" t="s">
        <v>15</v>
      </c>
      <c r="O337" s="239" t="s">
        <v>2279</v>
      </c>
      <c r="P337" s="239" t="s">
        <v>15</v>
      </c>
      <c r="Q337" s="239" t="s">
        <v>44</v>
      </c>
      <c r="R337" s="239"/>
      <c r="S337" s="239" t="s">
        <v>15</v>
      </c>
      <c r="T337" s="239" t="s">
        <v>44</v>
      </c>
      <c r="U337" s="239"/>
      <c r="V337" s="239" t="s">
        <v>15</v>
      </c>
      <c r="W337" s="239" t="s">
        <v>44</v>
      </c>
      <c r="X337" s="241">
        <v>1</v>
      </c>
      <c r="Y337" s="58" t="s">
        <v>6475</v>
      </c>
      <c r="Z337" s="58" t="s">
        <v>580</v>
      </c>
      <c r="AA337" s="59">
        <v>0</v>
      </c>
      <c r="AB337" s="59">
        <v>0</v>
      </c>
      <c r="AC337" s="59">
        <v>0</v>
      </c>
      <c r="AD337" s="59">
        <v>0</v>
      </c>
      <c r="AE337" s="59"/>
      <c r="AF337" s="59"/>
    </row>
    <row r="338" spans="1:32">
      <c r="A338" s="239" t="s">
        <v>3299</v>
      </c>
      <c r="B338" s="244" t="s">
        <v>3949</v>
      </c>
      <c r="C338" s="244" t="s">
        <v>3950</v>
      </c>
      <c r="D338" s="239" t="s">
        <v>3951</v>
      </c>
      <c r="E338" s="239" t="s">
        <v>3951</v>
      </c>
      <c r="F338" s="240" t="s">
        <v>2039</v>
      </c>
      <c r="G338" s="239" t="s">
        <v>15</v>
      </c>
      <c r="H338" s="252" t="s">
        <v>2118</v>
      </c>
      <c r="I338" s="244" t="s">
        <v>2277</v>
      </c>
      <c r="J338" s="239" t="s">
        <v>3952</v>
      </c>
      <c r="K338" s="239" t="s">
        <v>3952</v>
      </c>
      <c r="L338" s="239" t="s">
        <v>6</v>
      </c>
      <c r="M338" s="239" t="s">
        <v>3435</v>
      </c>
      <c r="N338" s="239" t="s">
        <v>15</v>
      </c>
      <c r="O338" s="239" t="s">
        <v>44</v>
      </c>
      <c r="P338" s="239" t="s">
        <v>15</v>
      </c>
      <c r="Q338" s="239" t="s">
        <v>44</v>
      </c>
      <c r="R338" s="239"/>
      <c r="S338" s="239" t="s">
        <v>15</v>
      </c>
      <c r="T338" s="239" t="s">
        <v>44</v>
      </c>
      <c r="U338" s="239"/>
      <c r="V338" s="239" t="s">
        <v>15</v>
      </c>
      <c r="W338" s="239" t="s">
        <v>44</v>
      </c>
      <c r="X338" s="241">
        <v>1</v>
      </c>
      <c r="Y338" s="58" t="s">
        <v>6475</v>
      </c>
      <c r="Z338" s="58" t="s">
        <v>580</v>
      </c>
      <c r="AA338" s="59">
        <v>0</v>
      </c>
      <c r="AB338" s="59">
        <v>0</v>
      </c>
      <c r="AC338" s="59">
        <v>0</v>
      </c>
      <c r="AD338" s="59">
        <v>0</v>
      </c>
      <c r="AE338" s="59"/>
      <c r="AF338" s="59"/>
    </row>
    <row r="339" spans="1:32">
      <c r="A339" s="239" t="s">
        <v>3299</v>
      </c>
      <c r="B339" s="244" t="s">
        <v>3953</v>
      </c>
      <c r="C339" s="244" t="s">
        <v>3954</v>
      </c>
      <c r="D339" s="239" t="s">
        <v>3955</v>
      </c>
      <c r="E339" s="239" t="s">
        <v>3955</v>
      </c>
      <c r="F339" s="240" t="s">
        <v>2039</v>
      </c>
      <c r="G339" s="239" t="s">
        <v>15</v>
      </c>
      <c r="H339" s="252" t="s">
        <v>2118</v>
      </c>
      <c r="I339" s="244" t="s">
        <v>2277</v>
      </c>
      <c r="J339" s="239" t="s">
        <v>3956</v>
      </c>
      <c r="K339" s="239" t="s">
        <v>3956</v>
      </c>
      <c r="L339" s="239" t="s">
        <v>6</v>
      </c>
      <c r="M339" s="239" t="s">
        <v>3430</v>
      </c>
      <c r="N339" s="239" t="s">
        <v>15</v>
      </c>
      <c r="O339" s="239" t="s">
        <v>44</v>
      </c>
      <c r="P339" s="239" t="s">
        <v>15</v>
      </c>
      <c r="Q339" s="239" t="s">
        <v>44</v>
      </c>
      <c r="R339" s="239"/>
      <c r="S339" s="239" t="s">
        <v>15</v>
      </c>
      <c r="T339" s="239" t="s">
        <v>44</v>
      </c>
      <c r="U339" s="239"/>
      <c r="V339" s="239" t="s">
        <v>15</v>
      </c>
      <c r="W339" s="239" t="s">
        <v>44</v>
      </c>
      <c r="X339" s="241">
        <v>1</v>
      </c>
      <c r="Y339" s="58" t="s">
        <v>6475</v>
      </c>
      <c r="Z339" s="58" t="s">
        <v>580</v>
      </c>
      <c r="AA339" s="59">
        <v>0</v>
      </c>
      <c r="AB339" s="59">
        <v>0</v>
      </c>
      <c r="AC339" s="59">
        <v>0</v>
      </c>
      <c r="AD339" s="59">
        <v>0</v>
      </c>
      <c r="AE339" s="59"/>
      <c r="AF339" s="59"/>
    </row>
    <row r="340" spans="1:32">
      <c r="A340" s="239" t="s">
        <v>3299</v>
      </c>
      <c r="B340" s="244" t="s">
        <v>3957</v>
      </c>
      <c r="C340" s="244" t="s">
        <v>3958</v>
      </c>
      <c r="D340" s="239" t="s">
        <v>3959</v>
      </c>
      <c r="E340" s="239" t="s">
        <v>3959</v>
      </c>
      <c r="F340" s="240" t="s">
        <v>2039</v>
      </c>
      <c r="G340" s="239" t="s">
        <v>15</v>
      </c>
      <c r="H340" s="252" t="s">
        <v>2118</v>
      </c>
      <c r="I340" s="244" t="s">
        <v>2277</v>
      </c>
      <c r="J340" s="239" t="s">
        <v>3960</v>
      </c>
      <c r="K340" s="239" t="s">
        <v>3960</v>
      </c>
      <c r="L340" s="239" t="s">
        <v>6</v>
      </c>
      <c r="M340" s="239" t="s">
        <v>3961</v>
      </c>
      <c r="N340" s="239" t="s">
        <v>15</v>
      </c>
      <c r="O340" s="239" t="s">
        <v>44</v>
      </c>
      <c r="P340" s="239" t="s">
        <v>15</v>
      </c>
      <c r="Q340" s="239" t="s">
        <v>44</v>
      </c>
      <c r="R340" s="239"/>
      <c r="S340" s="239" t="s">
        <v>15</v>
      </c>
      <c r="T340" s="239" t="s">
        <v>44</v>
      </c>
      <c r="U340" s="239"/>
      <c r="V340" s="239" t="s">
        <v>15</v>
      </c>
      <c r="W340" s="239" t="s">
        <v>44</v>
      </c>
      <c r="X340" s="241">
        <v>1</v>
      </c>
      <c r="Y340" s="58" t="s">
        <v>6475</v>
      </c>
      <c r="Z340" s="58" t="s">
        <v>580</v>
      </c>
      <c r="AA340" s="59">
        <v>0</v>
      </c>
      <c r="AB340" s="59">
        <v>0</v>
      </c>
      <c r="AC340" s="59">
        <v>0</v>
      </c>
      <c r="AD340" s="59">
        <v>0</v>
      </c>
      <c r="AE340" s="59"/>
      <c r="AF340" s="59"/>
    </row>
    <row r="341" spans="1:32">
      <c r="A341" s="239" t="s">
        <v>3299</v>
      </c>
      <c r="B341" s="244" t="s">
        <v>2562</v>
      </c>
      <c r="C341" s="244" t="s">
        <v>3962</v>
      </c>
      <c r="D341" s="239" t="s">
        <v>3963</v>
      </c>
      <c r="E341" s="239" t="s">
        <v>3963</v>
      </c>
      <c r="F341" s="240" t="s">
        <v>2039</v>
      </c>
      <c r="G341" s="239" t="s">
        <v>15</v>
      </c>
      <c r="H341" s="252" t="s">
        <v>2118</v>
      </c>
      <c r="I341" s="244" t="s">
        <v>2277</v>
      </c>
      <c r="J341" s="239" t="s">
        <v>3964</v>
      </c>
      <c r="K341" s="239" t="s">
        <v>3964</v>
      </c>
      <c r="L341" s="239" t="s">
        <v>6</v>
      </c>
      <c r="M341" s="239" t="s">
        <v>357</v>
      </c>
      <c r="N341" s="239" t="s">
        <v>15</v>
      </c>
      <c r="O341" s="239" t="s">
        <v>44</v>
      </c>
      <c r="P341" s="239" t="s">
        <v>15</v>
      </c>
      <c r="Q341" s="239" t="s">
        <v>44</v>
      </c>
      <c r="R341" s="239"/>
      <c r="S341" s="239" t="s">
        <v>15</v>
      </c>
      <c r="T341" s="239" t="s">
        <v>44</v>
      </c>
      <c r="U341" s="239"/>
      <c r="V341" s="239" t="s">
        <v>15</v>
      </c>
      <c r="W341" s="239" t="s">
        <v>44</v>
      </c>
      <c r="X341" s="241">
        <v>1</v>
      </c>
      <c r="Y341" s="58" t="s">
        <v>6475</v>
      </c>
      <c r="Z341" s="58" t="s">
        <v>580</v>
      </c>
      <c r="AA341" s="59">
        <v>-366</v>
      </c>
      <c r="AB341" s="59">
        <v>0</v>
      </c>
      <c r="AC341" s="59">
        <v>0</v>
      </c>
      <c r="AD341" s="59">
        <v>-366</v>
      </c>
      <c r="AE341" s="59"/>
      <c r="AF341" s="59"/>
    </row>
    <row r="342" spans="1:32">
      <c r="A342" s="239" t="s">
        <v>3299</v>
      </c>
      <c r="B342" s="244" t="s">
        <v>2567</v>
      </c>
      <c r="C342" s="244" t="s">
        <v>3965</v>
      </c>
      <c r="D342" s="239" t="s">
        <v>3966</v>
      </c>
      <c r="E342" s="239" t="s">
        <v>3966</v>
      </c>
      <c r="F342" s="240" t="s">
        <v>2039</v>
      </c>
      <c r="G342" s="239" t="s">
        <v>15</v>
      </c>
      <c r="H342" s="252" t="s">
        <v>2118</v>
      </c>
      <c r="I342" s="244" t="s">
        <v>2277</v>
      </c>
      <c r="J342" s="239" t="s">
        <v>3967</v>
      </c>
      <c r="K342" s="239" t="s">
        <v>3967</v>
      </c>
      <c r="L342" s="239" t="s">
        <v>6</v>
      </c>
      <c r="M342" s="239" t="s">
        <v>46</v>
      </c>
      <c r="N342" s="239" t="s">
        <v>15</v>
      </c>
      <c r="O342" s="239" t="s">
        <v>44</v>
      </c>
      <c r="P342" s="239" t="s">
        <v>15</v>
      </c>
      <c r="Q342" s="239" t="s">
        <v>44</v>
      </c>
      <c r="R342" s="239"/>
      <c r="S342" s="239" t="s">
        <v>15</v>
      </c>
      <c r="T342" s="239" t="s">
        <v>44</v>
      </c>
      <c r="U342" s="239"/>
      <c r="V342" s="239" t="s">
        <v>15</v>
      </c>
      <c r="W342" s="239" t="s">
        <v>44</v>
      </c>
      <c r="X342" s="241">
        <v>1</v>
      </c>
      <c r="Y342" s="58" t="s">
        <v>6475</v>
      </c>
      <c r="Z342" s="58" t="s">
        <v>580</v>
      </c>
      <c r="AA342" s="59">
        <v>-2967</v>
      </c>
      <c r="AB342" s="59">
        <v>166.3</v>
      </c>
      <c r="AC342" s="59">
        <v>0</v>
      </c>
      <c r="AD342" s="59">
        <v>-2800.7</v>
      </c>
      <c r="AE342" s="59"/>
      <c r="AF342" s="59"/>
    </row>
    <row r="343" spans="1:32">
      <c r="A343" s="239" t="s">
        <v>3299</v>
      </c>
      <c r="B343" s="244" t="s">
        <v>2598</v>
      </c>
      <c r="C343" s="244" t="s">
        <v>3968</v>
      </c>
      <c r="D343" s="239" t="s">
        <v>3969</v>
      </c>
      <c r="E343" s="239" t="s">
        <v>3969</v>
      </c>
      <c r="F343" s="240" t="s">
        <v>2039</v>
      </c>
      <c r="G343" s="239" t="s">
        <v>15</v>
      </c>
      <c r="H343" s="252" t="s">
        <v>2118</v>
      </c>
      <c r="I343" s="244" t="s">
        <v>2277</v>
      </c>
      <c r="J343" s="239" t="s">
        <v>3970</v>
      </c>
      <c r="K343" s="239" t="s">
        <v>3970</v>
      </c>
      <c r="L343" s="239" t="s">
        <v>6</v>
      </c>
      <c r="M343" s="239" t="s">
        <v>2147</v>
      </c>
      <c r="N343" s="239" t="s">
        <v>15</v>
      </c>
      <c r="O343" s="239" t="s">
        <v>44</v>
      </c>
      <c r="P343" s="239" t="s">
        <v>15</v>
      </c>
      <c r="Q343" s="239" t="s">
        <v>44</v>
      </c>
      <c r="R343" s="239"/>
      <c r="S343" s="239" t="s">
        <v>15</v>
      </c>
      <c r="T343" s="239" t="s">
        <v>44</v>
      </c>
      <c r="U343" s="239"/>
      <c r="V343" s="239" t="s">
        <v>15</v>
      </c>
      <c r="W343" s="239" t="s">
        <v>44</v>
      </c>
      <c r="X343" s="241">
        <v>1</v>
      </c>
      <c r="Y343" s="58" t="s">
        <v>6475</v>
      </c>
      <c r="Z343" s="58" t="s">
        <v>580</v>
      </c>
      <c r="AA343" s="59">
        <v>-240509.98</v>
      </c>
      <c r="AB343" s="59">
        <v>2053.37</v>
      </c>
      <c r="AC343" s="59">
        <v>0</v>
      </c>
      <c r="AD343" s="59">
        <v>-238456.61000000002</v>
      </c>
      <c r="AE343" s="59"/>
      <c r="AF343" s="59"/>
    </row>
    <row r="344" spans="1:32">
      <c r="A344" s="239" t="s">
        <v>3971</v>
      </c>
      <c r="B344" s="244" t="s">
        <v>2487</v>
      </c>
      <c r="C344" s="244" t="s">
        <v>3972</v>
      </c>
      <c r="D344" s="239" t="s">
        <v>3973</v>
      </c>
      <c r="E344" s="239" t="s">
        <v>3973</v>
      </c>
      <c r="F344" s="240" t="s">
        <v>2039</v>
      </c>
      <c r="G344" s="239" t="s">
        <v>15</v>
      </c>
      <c r="H344" s="252" t="s">
        <v>2185</v>
      </c>
      <c r="I344" s="244" t="s">
        <v>2277</v>
      </c>
      <c r="J344" s="239" t="s">
        <v>3974</v>
      </c>
      <c r="K344" s="239" t="s">
        <v>3974</v>
      </c>
      <c r="L344" s="239" t="s">
        <v>6</v>
      </c>
      <c r="M344" s="239" t="s">
        <v>281</v>
      </c>
      <c r="N344" s="255" t="s">
        <v>15</v>
      </c>
      <c r="O344" s="255" t="s">
        <v>2279</v>
      </c>
      <c r="P344" s="255" t="s">
        <v>15</v>
      </c>
      <c r="Q344" s="255" t="s">
        <v>41</v>
      </c>
      <c r="R344" s="255"/>
      <c r="S344" s="255" t="s">
        <v>15</v>
      </c>
      <c r="T344" s="255" t="s">
        <v>41</v>
      </c>
      <c r="U344" s="255"/>
      <c r="V344" s="255" t="s">
        <v>15</v>
      </c>
      <c r="W344" s="255" t="s">
        <v>41</v>
      </c>
      <c r="X344" s="256">
        <v>1</v>
      </c>
      <c r="Y344" s="58" t="s">
        <v>6429</v>
      </c>
      <c r="Z344" s="58" t="s">
        <v>577</v>
      </c>
      <c r="AA344" s="59">
        <v>58544.830000000009</v>
      </c>
      <c r="AB344" s="59">
        <v>-133486.69999999998</v>
      </c>
      <c r="AC344" s="59">
        <v>8547</v>
      </c>
      <c r="AD344" s="59">
        <v>-66394.869999999966</v>
      </c>
      <c r="AE344" s="59"/>
      <c r="AF344" s="59"/>
    </row>
    <row r="345" spans="1:32">
      <c r="A345" s="239" t="s">
        <v>2291</v>
      </c>
      <c r="B345" s="244" t="s">
        <v>3975</v>
      </c>
      <c r="C345" s="244" t="s">
        <v>3976</v>
      </c>
      <c r="D345" s="239" t="s">
        <v>3977</v>
      </c>
      <c r="E345" s="239" t="s">
        <v>3977</v>
      </c>
      <c r="F345" s="240" t="s">
        <v>2039</v>
      </c>
      <c r="G345" s="239" t="s">
        <v>15</v>
      </c>
      <c r="H345" s="252" t="s">
        <v>2126</v>
      </c>
      <c r="I345" s="244" t="s">
        <v>2277</v>
      </c>
      <c r="J345" s="239" t="s">
        <v>3978</v>
      </c>
      <c r="K345" s="239" t="s">
        <v>3978</v>
      </c>
      <c r="L345" s="239" t="s">
        <v>6</v>
      </c>
      <c r="M345" s="239" t="s">
        <v>2128</v>
      </c>
      <c r="N345" s="255" t="s">
        <v>15</v>
      </c>
      <c r="O345" s="255" t="s">
        <v>2279</v>
      </c>
      <c r="P345" s="255" t="s">
        <v>15</v>
      </c>
      <c r="Q345" s="255" t="s">
        <v>42</v>
      </c>
      <c r="R345" s="255"/>
      <c r="S345" s="255" t="s">
        <v>15</v>
      </c>
      <c r="T345" s="255" t="s">
        <v>42</v>
      </c>
      <c r="U345" s="255"/>
      <c r="V345" s="255" t="s">
        <v>15</v>
      </c>
      <c r="W345" s="255" t="s">
        <v>1074</v>
      </c>
      <c r="X345" s="256">
        <v>1</v>
      </c>
      <c r="Y345" s="58" t="s">
        <v>6564</v>
      </c>
      <c r="Z345" s="58" t="s">
        <v>584</v>
      </c>
      <c r="AA345" s="59">
        <v>0</v>
      </c>
      <c r="AB345" s="59">
        <v>0</v>
      </c>
      <c r="AC345" s="59">
        <v>0</v>
      </c>
      <c r="AD345" s="59">
        <v>0</v>
      </c>
      <c r="AE345" s="59"/>
      <c r="AF345" s="59"/>
    </row>
    <row r="346" spans="1:32">
      <c r="A346" s="239" t="s">
        <v>2291</v>
      </c>
      <c r="B346" s="244" t="s">
        <v>3979</v>
      </c>
      <c r="C346" s="244" t="s">
        <v>3980</v>
      </c>
      <c r="D346" s="239" t="s">
        <v>3981</v>
      </c>
      <c r="E346" s="239" t="s">
        <v>3981</v>
      </c>
      <c r="F346" s="240" t="s">
        <v>2039</v>
      </c>
      <c r="G346" s="239" t="s">
        <v>15</v>
      </c>
      <c r="H346" s="252" t="s">
        <v>2126</v>
      </c>
      <c r="I346" s="244" t="s">
        <v>2277</v>
      </c>
      <c r="J346" s="239" t="s">
        <v>3982</v>
      </c>
      <c r="K346" s="239" t="s">
        <v>3982</v>
      </c>
      <c r="L346" s="239" t="s">
        <v>6</v>
      </c>
      <c r="M346" s="239" t="s">
        <v>2134</v>
      </c>
      <c r="N346" s="255" t="s">
        <v>15</v>
      </c>
      <c r="O346" s="255" t="s">
        <v>2279</v>
      </c>
      <c r="P346" s="255" t="s">
        <v>15</v>
      </c>
      <c r="Q346" s="255" t="s">
        <v>42</v>
      </c>
      <c r="R346" s="255"/>
      <c r="S346" s="255" t="s">
        <v>15</v>
      </c>
      <c r="T346" s="255" t="s">
        <v>42</v>
      </c>
      <c r="U346" s="255"/>
      <c r="V346" s="255" t="s">
        <v>15</v>
      </c>
      <c r="W346" s="255" t="s">
        <v>1074</v>
      </c>
      <c r="X346" s="256">
        <v>1</v>
      </c>
      <c r="Y346" s="58" t="s">
        <v>6564</v>
      </c>
      <c r="Z346" s="58" t="s">
        <v>584</v>
      </c>
      <c r="AA346" s="59">
        <v>0</v>
      </c>
      <c r="AB346" s="59">
        <v>0</v>
      </c>
      <c r="AC346" s="59">
        <v>0</v>
      </c>
      <c r="AD346" s="59">
        <v>0</v>
      </c>
      <c r="AE346" s="59"/>
      <c r="AF346" s="59"/>
    </row>
    <row r="347" spans="1:32">
      <c r="A347" s="239" t="s">
        <v>2291</v>
      </c>
      <c r="B347" s="244" t="s">
        <v>3983</v>
      </c>
      <c r="C347" s="244" t="s">
        <v>3984</v>
      </c>
      <c r="D347" s="239" t="s">
        <v>3985</v>
      </c>
      <c r="E347" s="239" t="s">
        <v>3985</v>
      </c>
      <c r="F347" s="240" t="s">
        <v>2039</v>
      </c>
      <c r="G347" s="239" t="s">
        <v>15</v>
      </c>
      <c r="H347" s="252" t="s">
        <v>2126</v>
      </c>
      <c r="I347" s="244" t="s">
        <v>2277</v>
      </c>
      <c r="J347" s="239" t="s">
        <v>3986</v>
      </c>
      <c r="K347" s="239" t="s">
        <v>3986</v>
      </c>
      <c r="L347" s="239" t="s">
        <v>6</v>
      </c>
      <c r="M347" s="239" t="s">
        <v>2433</v>
      </c>
      <c r="N347" s="255" t="s">
        <v>15</v>
      </c>
      <c r="O347" s="255" t="s">
        <v>2279</v>
      </c>
      <c r="P347" s="255" t="s">
        <v>15</v>
      </c>
      <c r="Q347" s="255" t="s">
        <v>42</v>
      </c>
      <c r="R347" s="255"/>
      <c r="S347" s="255" t="s">
        <v>15</v>
      </c>
      <c r="T347" s="255" t="s">
        <v>42</v>
      </c>
      <c r="U347" s="255"/>
      <c r="V347" s="255" t="s">
        <v>15</v>
      </c>
      <c r="W347" s="255" t="s">
        <v>1074</v>
      </c>
      <c r="X347" s="256">
        <v>1</v>
      </c>
      <c r="Y347" s="58" t="s">
        <v>6564</v>
      </c>
      <c r="Z347" s="58" t="s">
        <v>584</v>
      </c>
      <c r="AA347" s="59">
        <v>0</v>
      </c>
      <c r="AB347" s="59">
        <v>0</v>
      </c>
      <c r="AC347" s="59">
        <v>0</v>
      </c>
      <c r="AD347" s="59">
        <v>0</v>
      </c>
      <c r="AE347" s="59"/>
      <c r="AF347" s="59"/>
    </row>
    <row r="348" spans="1:32">
      <c r="A348" s="239" t="s">
        <v>2297</v>
      </c>
      <c r="B348" s="244" t="s">
        <v>3987</v>
      </c>
      <c r="C348" s="244" t="s">
        <v>3988</v>
      </c>
      <c r="D348" s="239" t="s">
        <v>3989</v>
      </c>
      <c r="E348" s="239" t="s">
        <v>3989</v>
      </c>
      <c r="F348" s="240" t="s">
        <v>2039</v>
      </c>
      <c r="G348" s="239" t="s">
        <v>15</v>
      </c>
      <c r="H348" s="252" t="s">
        <v>25</v>
      </c>
      <c r="I348" s="244" t="s">
        <v>2277</v>
      </c>
      <c r="J348" s="239" t="s">
        <v>3990</v>
      </c>
      <c r="K348" s="239" t="s">
        <v>3990</v>
      </c>
      <c r="L348" s="239" t="s">
        <v>6</v>
      </c>
      <c r="M348" s="239" t="s">
        <v>3991</v>
      </c>
      <c r="N348" s="239" t="s">
        <v>15</v>
      </c>
      <c r="O348" s="239" t="s">
        <v>2279</v>
      </c>
      <c r="P348" s="239" t="s">
        <v>15</v>
      </c>
      <c r="Q348" s="239" t="s">
        <v>41</v>
      </c>
      <c r="R348" s="239"/>
      <c r="S348" s="239" t="s">
        <v>15</v>
      </c>
      <c r="T348" s="239" t="s">
        <v>41</v>
      </c>
      <c r="U348" s="239"/>
      <c r="V348" s="239" t="s">
        <v>15</v>
      </c>
      <c r="W348" s="255" t="s">
        <v>41</v>
      </c>
      <c r="X348" s="256">
        <v>1</v>
      </c>
      <c r="Y348" s="58" t="s">
        <v>6429</v>
      </c>
      <c r="Z348" s="58" t="s">
        <v>577</v>
      </c>
      <c r="AA348" s="59">
        <v>0</v>
      </c>
      <c r="AB348" s="59">
        <v>0</v>
      </c>
      <c r="AC348" s="59">
        <v>0</v>
      </c>
      <c r="AD348" s="59">
        <v>0</v>
      </c>
      <c r="AE348" s="59"/>
      <c r="AF348" s="59"/>
    </row>
    <row r="349" spans="1:32">
      <c r="A349" s="239" t="s">
        <v>2297</v>
      </c>
      <c r="B349" s="244" t="s">
        <v>2594</v>
      </c>
      <c r="C349" s="244" t="s">
        <v>3992</v>
      </c>
      <c r="D349" s="239" t="s">
        <v>3993</v>
      </c>
      <c r="E349" s="239" t="s">
        <v>3993</v>
      </c>
      <c r="F349" s="240" t="s">
        <v>2039</v>
      </c>
      <c r="G349" s="239" t="s">
        <v>15</v>
      </c>
      <c r="H349" s="252" t="s">
        <v>25</v>
      </c>
      <c r="I349" s="244" t="s">
        <v>2277</v>
      </c>
      <c r="J349" s="239" t="s">
        <v>3994</v>
      </c>
      <c r="K349" s="239" t="s">
        <v>3994</v>
      </c>
      <c r="L349" s="239" t="s">
        <v>6</v>
      </c>
      <c r="M349" s="239" t="s">
        <v>3995</v>
      </c>
      <c r="N349" s="239" t="s">
        <v>15</v>
      </c>
      <c r="O349" s="239" t="s">
        <v>2279</v>
      </c>
      <c r="P349" s="239" t="s">
        <v>15</v>
      </c>
      <c r="Q349" s="239" t="s">
        <v>41</v>
      </c>
      <c r="R349" s="239"/>
      <c r="S349" s="239" t="s">
        <v>15</v>
      </c>
      <c r="T349" s="239" t="s">
        <v>41</v>
      </c>
      <c r="U349" s="239"/>
      <c r="V349" s="239" t="s">
        <v>15</v>
      </c>
      <c r="W349" s="239" t="s">
        <v>41</v>
      </c>
      <c r="X349" s="241">
        <v>1</v>
      </c>
      <c r="Y349" s="58" t="s">
        <v>6429</v>
      </c>
      <c r="Z349" s="58" t="s">
        <v>577</v>
      </c>
      <c r="AA349" s="59">
        <v>-16728.240000000002</v>
      </c>
      <c r="AB349" s="59">
        <v>0</v>
      </c>
      <c r="AC349" s="59">
        <v>0</v>
      </c>
      <c r="AD349" s="59">
        <v>-16728.240000000002</v>
      </c>
      <c r="AE349" s="59"/>
      <c r="AF349" s="59"/>
    </row>
    <row r="350" spans="1:32">
      <c r="A350" s="239" t="s">
        <v>2297</v>
      </c>
      <c r="B350" s="244" t="s">
        <v>3996</v>
      </c>
      <c r="C350" s="244" t="s">
        <v>3997</v>
      </c>
      <c r="D350" s="239" t="s">
        <v>3998</v>
      </c>
      <c r="E350" s="239" t="s">
        <v>3999</v>
      </c>
      <c r="F350" s="240" t="s">
        <v>2039</v>
      </c>
      <c r="G350" s="239" t="s">
        <v>15</v>
      </c>
      <c r="H350" s="252" t="s">
        <v>25</v>
      </c>
      <c r="I350" s="244" t="s">
        <v>2277</v>
      </c>
      <c r="J350" s="239" t="s">
        <v>4000</v>
      </c>
      <c r="K350" s="239" t="s">
        <v>4000</v>
      </c>
      <c r="L350" s="239" t="s">
        <v>6</v>
      </c>
      <c r="M350" s="239" t="s">
        <v>3055</v>
      </c>
      <c r="N350" s="239" t="s">
        <v>15</v>
      </c>
      <c r="O350" s="239" t="s">
        <v>2279</v>
      </c>
      <c r="P350" s="239" t="s">
        <v>15</v>
      </c>
      <c r="Q350" s="239" t="s">
        <v>41</v>
      </c>
      <c r="R350" s="239"/>
      <c r="S350" s="239" t="s">
        <v>15</v>
      </c>
      <c r="T350" s="239" t="s">
        <v>41</v>
      </c>
      <c r="U350" s="239"/>
      <c r="V350" s="239" t="s">
        <v>15</v>
      </c>
      <c r="W350" s="239" t="s">
        <v>41</v>
      </c>
      <c r="X350" s="241">
        <v>1</v>
      </c>
      <c r="Y350" s="58" t="s">
        <v>6429</v>
      </c>
      <c r="Z350" s="58" t="s">
        <v>577</v>
      </c>
      <c r="AA350" s="59">
        <v>0</v>
      </c>
      <c r="AB350" s="59">
        <v>0</v>
      </c>
      <c r="AC350" s="59">
        <v>0</v>
      </c>
      <c r="AD350" s="59">
        <v>0</v>
      </c>
      <c r="AE350" s="59"/>
      <c r="AF350" s="59"/>
    </row>
    <row r="351" spans="1:32">
      <c r="A351" s="239" t="s">
        <v>2297</v>
      </c>
      <c r="B351" s="244" t="s">
        <v>4001</v>
      </c>
      <c r="C351" s="244" t="s">
        <v>4002</v>
      </c>
      <c r="D351" s="239" t="s">
        <v>4003</v>
      </c>
      <c r="E351" s="239" t="s">
        <v>4003</v>
      </c>
      <c r="F351" s="240" t="s">
        <v>2039</v>
      </c>
      <c r="G351" s="239" t="s">
        <v>15</v>
      </c>
      <c r="H351" s="252" t="s">
        <v>25</v>
      </c>
      <c r="I351" s="244" t="s">
        <v>2277</v>
      </c>
      <c r="J351" s="239" t="s">
        <v>4004</v>
      </c>
      <c r="K351" s="239" t="s">
        <v>4004</v>
      </c>
      <c r="L351" s="239" t="s">
        <v>6</v>
      </c>
      <c r="M351" s="239" t="s">
        <v>3060</v>
      </c>
      <c r="N351" s="239" t="s">
        <v>15</v>
      </c>
      <c r="O351" s="239" t="s">
        <v>2279</v>
      </c>
      <c r="P351" s="239" t="s">
        <v>15</v>
      </c>
      <c r="Q351" s="239" t="s">
        <v>41</v>
      </c>
      <c r="R351" s="239"/>
      <c r="S351" s="239" t="s">
        <v>15</v>
      </c>
      <c r="T351" s="239" t="s">
        <v>41</v>
      </c>
      <c r="U351" s="239"/>
      <c r="V351" s="239" t="s">
        <v>15</v>
      </c>
      <c r="W351" s="239" t="s">
        <v>41</v>
      </c>
      <c r="X351" s="241">
        <v>1</v>
      </c>
      <c r="Y351" s="58" t="s">
        <v>6429</v>
      </c>
      <c r="Z351" s="58" t="s">
        <v>577</v>
      </c>
      <c r="AA351" s="59">
        <v>0</v>
      </c>
      <c r="AB351" s="59">
        <v>0</v>
      </c>
      <c r="AC351" s="59">
        <v>0</v>
      </c>
      <c r="AD351" s="59">
        <v>0</v>
      </c>
      <c r="AE351" s="59"/>
      <c r="AF351" s="59"/>
    </row>
    <row r="352" spans="1:32">
      <c r="A352" s="239" t="s">
        <v>2297</v>
      </c>
      <c r="B352" s="244" t="s">
        <v>2585</v>
      </c>
      <c r="C352" s="244" t="s">
        <v>4005</v>
      </c>
      <c r="D352" s="239" t="s">
        <v>4006</v>
      </c>
      <c r="E352" s="239" t="s">
        <v>4006</v>
      </c>
      <c r="F352" s="240" t="s">
        <v>2039</v>
      </c>
      <c r="G352" s="239" t="s">
        <v>15</v>
      </c>
      <c r="H352" s="252" t="s">
        <v>25</v>
      </c>
      <c r="I352" s="244" t="s">
        <v>2277</v>
      </c>
      <c r="J352" s="239" t="s">
        <v>4007</v>
      </c>
      <c r="K352" s="239" t="s">
        <v>4007</v>
      </c>
      <c r="L352" s="239" t="s">
        <v>6</v>
      </c>
      <c r="M352" s="239" t="s">
        <v>2947</v>
      </c>
      <c r="N352" s="239" t="s">
        <v>15</v>
      </c>
      <c r="O352" s="239" t="s">
        <v>2279</v>
      </c>
      <c r="P352" s="239" t="s">
        <v>15</v>
      </c>
      <c r="Q352" s="239" t="s">
        <v>41</v>
      </c>
      <c r="R352" s="239"/>
      <c r="S352" s="239" t="s">
        <v>15</v>
      </c>
      <c r="T352" s="239" t="s">
        <v>41</v>
      </c>
      <c r="U352" s="239"/>
      <c r="V352" s="239" t="s">
        <v>15</v>
      </c>
      <c r="W352" s="239" t="s">
        <v>41</v>
      </c>
      <c r="X352" s="241">
        <v>1</v>
      </c>
      <c r="Y352" s="58" t="s">
        <v>6429</v>
      </c>
      <c r="Z352" s="58" t="s">
        <v>577</v>
      </c>
      <c r="AA352" s="59">
        <v>-2920.82</v>
      </c>
      <c r="AB352" s="59">
        <v>0</v>
      </c>
      <c r="AC352" s="59">
        <v>0</v>
      </c>
      <c r="AD352" s="59">
        <v>-2920.82</v>
      </c>
      <c r="AE352" s="59"/>
      <c r="AF352" s="59"/>
    </row>
    <row r="353" spans="1:32">
      <c r="A353" s="239" t="s">
        <v>2297</v>
      </c>
      <c r="B353" s="244" t="s">
        <v>4008</v>
      </c>
      <c r="C353" s="244" t="s">
        <v>4009</v>
      </c>
      <c r="D353" s="239" t="s">
        <v>4010</v>
      </c>
      <c r="E353" s="239" t="s">
        <v>4010</v>
      </c>
      <c r="F353" s="240" t="s">
        <v>2039</v>
      </c>
      <c r="G353" s="239" t="s">
        <v>15</v>
      </c>
      <c r="H353" s="252" t="s">
        <v>25</v>
      </c>
      <c r="I353" s="244" t="s">
        <v>2277</v>
      </c>
      <c r="J353" s="239" t="s">
        <v>4011</v>
      </c>
      <c r="K353" s="239" t="s">
        <v>4011</v>
      </c>
      <c r="L353" s="239" t="s">
        <v>6</v>
      </c>
      <c r="M353" s="239" t="s">
        <v>2952</v>
      </c>
      <c r="N353" s="239" t="s">
        <v>15</v>
      </c>
      <c r="O353" s="239" t="s">
        <v>2279</v>
      </c>
      <c r="P353" s="239" t="s">
        <v>15</v>
      </c>
      <c r="Q353" s="239" t="s">
        <v>41</v>
      </c>
      <c r="R353" s="239"/>
      <c r="S353" s="239" t="s">
        <v>15</v>
      </c>
      <c r="T353" s="239" t="s">
        <v>41</v>
      </c>
      <c r="U353" s="239"/>
      <c r="V353" s="239" t="s">
        <v>15</v>
      </c>
      <c r="W353" s="239" t="s">
        <v>41</v>
      </c>
      <c r="X353" s="241">
        <v>1</v>
      </c>
      <c r="Y353" s="58" t="s">
        <v>6429</v>
      </c>
      <c r="Z353" s="58" t="s">
        <v>577</v>
      </c>
      <c r="AA353" s="59">
        <v>0</v>
      </c>
      <c r="AB353" s="59">
        <v>0</v>
      </c>
      <c r="AC353" s="59">
        <v>0</v>
      </c>
      <c r="AD353" s="59">
        <v>0</v>
      </c>
      <c r="AE353" s="59"/>
      <c r="AF353" s="59"/>
    </row>
    <row r="354" spans="1:32">
      <c r="A354" s="239" t="s">
        <v>2297</v>
      </c>
      <c r="B354" s="289" t="s">
        <v>4012</v>
      </c>
      <c r="C354" s="244" t="s">
        <v>4013</v>
      </c>
      <c r="D354" s="239" t="s">
        <v>4014</v>
      </c>
      <c r="E354" s="239" t="s">
        <v>4014</v>
      </c>
      <c r="F354" s="240" t="s">
        <v>2039</v>
      </c>
      <c r="G354" s="239" t="s">
        <v>15</v>
      </c>
      <c r="H354" s="252" t="s">
        <v>25</v>
      </c>
      <c r="I354" s="244" t="s">
        <v>2277</v>
      </c>
      <c r="J354" s="239" t="s">
        <v>4015</v>
      </c>
      <c r="K354" s="239" t="s">
        <v>4015</v>
      </c>
      <c r="L354" s="239" t="s">
        <v>6</v>
      </c>
      <c r="M354" s="239" t="s">
        <v>4016</v>
      </c>
      <c r="N354" s="239" t="s">
        <v>15</v>
      </c>
      <c r="O354" s="239" t="s">
        <v>2279</v>
      </c>
      <c r="P354" s="239" t="s">
        <v>15</v>
      </c>
      <c r="Q354" s="239" t="s">
        <v>41</v>
      </c>
      <c r="R354" s="239"/>
      <c r="S354" s="239" t="s">
        <v>15</v>
      </c>
      <c r="T354" s="239" t="s">
        <v>41</v>
      </c>
      <c r="U354" s="239"/>
      <c r="V354" s="239" t="s">
        <v>15</v>
      </c>
      <c r="W354" s="239" t="s">
        <v>41</v>
      </c>
      <c r="X354" s="241">
        <v>1</v>
      </c>
      <c r="Y354" s="58" t="s">
        <v>6429</v>
      </c>
      <c r="Z354" s="58" t="s">
        <v>577</v>
      </c>
      <c r="AA354" s="59">
        <v>0</v>
      </c>
      <c r="AB354" s="59">
        <v>0</v>
      </c>
      <c r="AC354" s="59">
        <v>0</v>
      </c>
      <c r="AD354" s="59">
        <v>0</v>
      </c>
      <c r="AE354" s="59"/>
      <c r="AF354" s="59"/>
    </row>
    <row r="355" spans="1:32">
      <c r="A355" s="257" t="s">
        <v>4017</v>
      </c>
      <c r="B355" s="289" t="s">
        <v>4018</v>
      </c>
      <c r="C355" s="244" t="s">
        <v>4019</v>
      </c>
      <c r="D355" s="239" t="s">
        <v>4019</v>
      </c>
      <c r="E355" s="239" t="s">
        <v>4019</v>
      </c>
      <c r="F355" s="240" t="s">
        <v>2039</v>
      </c>
      <c r="G355" s="239" t="s">
        <v>15</v>
      </c>
      <c r="H355" s="240" t="s">
        <v>17</v>
      </c>
      <c r="I355" s="244" t="s">
        <v>2277</v>
      </c>
      <c r="J355" s="239" t="s">
        <v>4015</v>
      </c>
      <c r="K355" s="239" t="s">
        <v>4015</v>
      </c>
      <c r="L355" s="239" t="s">
        <v>6</v>
      </c>
      <c r="M355" s="239" t="s">
        <v>4020</v>
      </c>
      <c r="N355" s="239" t="s">
        <v>15</v>
      </c>
      <c r="O355" s="239" t="s">
        <v>2279</v>
      </c>
      <c r="P355" s="239" t="s">
        <v>15</v>
      </c>
      <c r="Q355" s="239" t="s">
        <v>41</v>
      </c>
      <c r="R355" s="239"/>
      <c r="S355" s="239" t="s">
        <v>15</v>
      </c>
      <c r="T355" s="239" t="s">
        <v>41</v>
      </c>
      <c r="U355" s="239"/>
      <c r="V355" s="239" t="s">
        <v>15</v>
      </c>
      <c r="W355" s="239" t="s">
        <v>41</v>
      </c>
      <c r="X355" s="241">
        <v>1</v>
      </c>
      <c r="Y355" s="58" t="s">
        <v>6429</v>
      </c>
      <c r="Z355" s="58" t="s">
        <v>577</v>
      </c>
      <c r="AA355" s="59">
        <v>0</v>
      </c>
      <c r="AB355" s="59">
        <v>0</v>
      </c>
      <c r="AC355" s="59">
        <v>0</v>
      </c>
      <c r="AD355" s="59">
        <v>0</v>
      </c>
      <c r="AE355" s="59"/>
      <c r="AF355" s="59"/>
    </row>
    <row r="356" spans="1:32">
      <c r="A356" s="257" t="s">
        <v>2280</v>
      </c>
      <c r="B356" s="289" t="s">
        <v>2491</v>
      </c>
      <c r="C356" s="244"/>
      <c r="D356" s="239" t="s">
        <v>4021</v>
      </c>
      <c r="E356" s="239" t="s">
        <v>4021</v>
      </c>
      <c r="F356" s="240" t="s">
        <v>2039</v>
      </c>
      <c r="G356" s="239" t="s">
        <v>15</v>
      </c>
      <c r="H356" s="240" t="s">
        <v>440</v>
      </c>
      <c r="I356" s="244" t="s">
        <v>4022</v>
      </c>
      <c r="J356" s="239" t="s">
        <v>4023</v>
      </c>
      <c r="K356" s="239" t="s">
        <v>4023</v>
      </c>
      <c r="L356" s="239" t="s">
        <v>6</v>
      </c>
      <c r="M356" s="239" t="s">
        <v>41</v>
      </c>
      <c r="N356" s="239" t="s">
        <v>15</v>
      </c>
      <c r="O356" s="239" t="s">
        <v>2279</v>
      </c>
      <c r="P356" s="239" t="s">
        <v>15</v>
      </c>
      <c r="Q356" s="239" t="s">
        <v>41</v>
      </c>
      <c r="R356" s="239"/>
      <c r="S356" s="239" t="s">
        <v>15</v>
      </c>
      <c r="T356" s="239" t="s">
        <v>41</v>
      </c>
      <c r="U356" s="239"/>
      <c r="V356" s="239" t="s">
        <v>15</v>
      </c>
      <c r="W356" s="239" t="s">
        <v>41</v>
      </c>
      <c r="X356" s="241">
        <v>1</v>
      </c>
      <c r="Y356" s="58" t="s">
        <v>6429</v>
      </c>
      <c r="Z356" s="58" t="s">
        <v>577</v>
      </c>
      <c r="AA356" s="59">
        <v>-4162942.7700000009</v>
      </c>
      <c r="AB356" s="59">
        <v>-4296286.25</v>
      </c>
      <c r="AC356" s="59">
        <v>-6484039.8499999987</v>
      </c>
      <c r="AD356" s="59">
        <v>-14943268.870000001</v>
      </c>
      <c r="AE356" s="59"/>
      <c r="AF356" s="59"/>
    </row>
    <row r="357" spans="1:32">
      <c r="A357" s="239" t="s">
        <v>2797</v>
      </c>
      <c r="B357" s="244" t="s">
        <v>4024</v>
      </c>
      <c r="C357" s="244" t="s">
        <v>4025</v>
      </c>
      <c r="D357" s="239" t="s">
        <v>4026</v>
      </c>
      <c r="E357" s="239" t="s">
        <v>4027</v>
      </c>
      <c r="F357" s="240" t="s">
        <v>2157</v>
      </c>
      <c r="G357" s="239" t="s">
        <v>40</v>
      </c>
      <c r="H357" s="252" t="s">
        <v>2185</v>
      </c>
      <c r="I357" s="244" t="s">
        <v>2095</v>
      </c>
      <c r="J357" s="239" t="s">
        <v>4028</v>
      </c>
      <c r="K357" s="239" t="s">
        <v>4028</v>
      </c>
      <c r="L357" s="239" t="s">
        <v>7</v>
      </c>
      <c r="M357" s="239" t="s">
        <v>4029</v>
      </c>
      <c r="N357" s="239" t="s">
        <v>40</v>
      </c>
      <c r="O357" s="239" t="s">
        <v>41</v>
      </c>
      <c r="P357" s="239" t="s">
        <v>2040</v>
      </c>
      <c r="Q357" s="239" t="s">
        <v>357</v>
      </c>
      <c r="R357" s="239"/>
      <c r="S357" s="239" t="s">
        <v>2040</v>
      </c>
      <c r="T357" s="239" t="s">
        <v>353</v>
      </c>
      <c r="U357" s="239"/>
      <c r="V357" s="239" t="s">
        <v>2040</v>
      </c>
      <c r="W357" s="239" t="s">
        <v>353</v>
      </c>
      <c r="X357" s="241">
        <v>1</v>
      </c>
      <c r="Y357" s="58" t="s">
        <v>6870</v>
      </c>
      <c r="Z357" s="58" t="s">
        <v>654</v>
      </c>
      <c r="AA357" s="59">
        <v>0</v>
      </c>
      <c r="AB357" s="59">
        <v>0</v>
      </c>
      <c r="AC357" s="59">
        <v>0</v>
      </c>
      <c r="AD357" s="59">
        <v>0</v>
      </c>
      <c r="AE357" s="59"/>
      <c r="AF357" s="59"/>
    </row>
    <row r="358" spans="1:32">
      <c r="A358" s="239" t="s">
        <v>2797</v>
      </c>
      <c r="B358" s="244" t="s">
        <v>4030</v>
      </c>
      <c r="C358" s="244" t="s">
        <v>4031</v>
      </c>
      <c r="D358" s="239" t="s">
        <v>4032</v>
      </c>
      <c r="E358" s="239" t="s">
        <v>4033</v>
      </c>
      <c r="F358" s="240" t="s">
        <v>2157</v>
      </c>
      <c r="G358" s="239" t="s">
        <v>40</v>
      </c>
      <c r="H358" s="252" t="s">
        <v>2185</v>
      </c>
      <c r="I358" s="244" t="s">
        <v>2095</v>
      </c>
      <c r="J358" s="239" t="s">
        <v>4034</v>
      </c>
      <c r="K358" s="239" t="s">
        <v>4034</v>
      </c>
      <c r="L358" s="239" t="s">
        <v>7</v>
      </c>
      <c r="M358" s="239" t="s">
        <v>41</v>
      </c>
      <c r="N358" s="239" t="s">
        <v>40</v>
      </c>
      <c r="O358" s="239" t="s">
        <v>41</v>
      </c>
      <c r="P358" s="239" t="s">
        <v>2040</v>
      </c>
      <c r="Q358" s="239" t="s">
        <v>357</v>
      </c>
      <c r="R358" s="239"/>
      <c r="S358" s="239" t="s">
        <v>2040</v>
      </c>
      <c r="T358" s="239" t="s">
        <v>353</v>
      </c>
      <c r="U358" s="239"/>
      <c r="V358" s="239" t="s">
        <v>2040</v>
      </c>
      <c r="W358" s="239" t="s">
        <v>353</v>
      </c>
      <c r="X358" s="241">
        <v>1</v>
      </c>
      <c r="Y358" s="58" t="s">
        <v>6870</v>
      </c>
      <c r="Z358" s="58" t="s">
        <v>654</v>
      </c>
      <c r="AA358" s="59">
        <v>0</v>
      </c>
      <c r="AB358" s="59">
        <v>0</v>
      </c>
      <c r="AC358" s="59">
        <v>0</v>
      </c>
      <c r="AD358" s="59">
        <v>0</v>
      </c>
      <c r="AE358" s="59"/>
      <c r="AF358" s="59"/>
    </row>
    <row r="359" spans="1:32">
      <c r="A359" s="239" t="s">
        <v>2797</v>
      </c>
      <c r="B359" s="244" t="s">
        <v>4035</v>
      </c>
      <c r="C359" s="244" t="s">
        <v>4036</v>
      </c>
      <c r="D359" s="239" t="s">
        <v>4037</v>
      </c>
      <c r="E359" s="239" t="s">
        <v>4038</v>
      </c>
      <c r="F359" s="240" t="s">
        <v>2157</v>
      </c>
      <c r="G359" s="239" t="s">
        <v>40</v>
      </c>
      <c r="H359" s="252" t="s">
        <v>2185</v>
      </c>
      <c r="I359" s="244" t="s">
        <v>2095</v>
      </c>
      <c r="J359" s="239" t="s">
        <v>4039</v>
      </c>
      <c r="K359" s="239" t="s">
        <v>4039</v>
      </c>
      <c r="L359" s="239" t="s">
        <v>7</v>
      </c>
      <c r="M359" s="239" t="s">
        <v>44</v>
      </c>
      <c r="N359" s="239" t="s">
        <v>40</v>
      </c>
      <c r="O359" s="239" t="s">
        <v>41</v>
      </c>
      <c r="P359" s="239" t="s">
        <v>2040</v>
      </c>
      <c r="Q359" s="239" t="s">
        <v>357</v>
      </c>
      <c r="R359" s="239"/>
      <c r="S359" s="239" t="s">
        <v>2040</v>
      </c>
      <c r="T359" s="239" t="s">
        <v>353</v>
      </c>
      <c r="U359" s="239"/>
      <c r="V359" s="239" t="s">
        <v>2040</v>
      </c>
      <c r="W359" s="239" t="s">
        <v>353</v>
      </c>
      <c r="X359" s="241">
        <v>1</v>
      </c>
      <c r="Y359" s="58" t="s">
        <v>6870</v>
      </c>
      <c r="Z359" s="58" t="s">
        <v>654</v>
      </c>
      <c r="AA359" s="59">
        <v>0</v>
      </c>
      <c r="AB359" s="59">
        <v>0</v>
      </c>
      <c r="AC359" s="59">
        <v>0</v>
      </c>
      <c r="AD359" s="59">
        <v>0</v>
      </c>
      <c r="AE359" s="59"/>
      <c r="AF359" s="59"/>
    </row>
    <row r="360" spans="1:32">
      <c r="A360" s="239" t="s">
        <v>2806</v>
      </c>
      <c r="B360" s="289" t="s">
        <v>4040</v>
      </c>
      <c r="C360" s="244" t="s">
        <v>4041</v>
      </c>
      <c r="D360" s="239" t="s">
        <v>4042</v>
      </c>
      <c r="E360" s="239" t="s">
        <v>4043</v>
      </c>
      <c r="F360" s="240" t="s">
        <v>2157</v>
      </c>
      <c r="G360" s="239" t="s">
        <v>40</v>
      </c>
      <c r="H360" s="252" t="s">
        <v>2185</v>
      </c>
      <c r="I360" s="244" t="s">
        <v>2095</v>
      </c>
      <c r="J360" s="239" t="s">
        <v>4044</v>
      </c>
      <c r="K360" s="239" t="s">
        <v>4044</v>
      </c>
      <c r="L360" s="239" t="s">
        <v>7</v>
      </c>
      <c r="M360" s="239" t="s">
        <v>2147</v>
      </c>
      <c r="N360" s="239" t="s">
        <v>40</v>
      </c>
      <c r="O360" s="239" t="s">
        <v>41</v>
      </c>
      <c r="P360" s="239" t="s">
        <v>2040</v>
      </c>
      <c r="Q360" s="239" t="s">
        <v>357</v>
      </c>
      <c r="R360" s="239"/>
      <c r="S360" s="239" t="s">
        <v>2040</v>
      </c>
      <c r="T360" s="239" t="s">
        <v>353</v>
      </c>
      <c r="U360" s="239"/>
      <c r="V360" s="239" t="s">
        <v>2040</v>
      </c>
      <c r="W360" s="239" t="s">
        <v>353</v>
      </c>
      <c r="X360" s="241">
        <v>1</v>
      </c>
      <c r="Y360" s="58" t="s">
        <v>6870</v>
      </c>
      <c r="Z360" s="58" t="s">
        <v>654</v>
      </c>
      <c r="AA360" s="59">
        <v>0</v>
      </c>
      <c r="AB360" s="59">
        <v>0</v>
      </c>
      <c r="AC360" s="59">
        <v>0</v>
      </c>
      <c r="AD360" s="59">
        <v>0</v>
      </c>
      <c r="AE360" s="59"/>
      <c r="AF360" s="59"/>
    </row>
    <row r="361" spans="1:32">
      <c r="A361" s="239" t="s">
        <v>4045</v>
      </c>
      <c r="B361" s="244" t="s">
        <v>4046</v>
      </c>
      <c r="C361" s="244" t="s">
        <v>4047</v>
      </c>
      <c r="D361" s="239" t="s">
        <v>4048</v>
      </c>
      <c r="E361" s="239" t="s">
        <v>4049</v>
      </c>
      <c r="F361" s="240" t="s">
        <v>2157</v>
      </c>
      <c r="G361" s="239" t="s">
        <v>2256</v>
      </c>
      <c r="H361" s="252" t="s">
        <v>2475</v>
      </c>
      <c r="I361" s="244" t="s">
        <v>2186</v>
      </c>
      <c r="J361" s="239" t="s">
        <v>4050</v>
      </c>
      <c r="K361" s="239" t="s">
        <v>4050</v>
      </c>
      <c r="L361" s="239" t="s">
        <v>8</v>
      </c>
      <c r="M361" s="239" t="s">
        <v>2147</v>
      </c>
      <c r="N361" s="239" t="s">
        <v>2256</v>
      </c>
      <c r="O361" s="239" t="s">
        <v>44</v>
      </c>
      <c r="P361" s="239" t="s">
        <v>2040</v>
      </c>
      <c r="Q361" s="239" t="s">
        <v>357</v>
      </c>
      <c r="R361" s="239"/>
      <c r="S361" s="239" t="s">
        <v>2040</v>
      </c>
      <c r="T361" s="239" t="s">
        <v>3280</v>
      </c>
      <c r="U361" s="239"/>
      <c r="V361" s="239" t="s">
        <v>2040</v>
      </c>
      <c r="W361" s="239" t="s">
        <v>412</v>
      </c>
      <c r="X361" s="241">
        <v>1</v>
      </c>
      <c r="Y361" s="58" t="s">
        <v>6328</v>
      </c>
      <c r="Z361" s="58" t="s">
        <v>658</v>
      </c>
      <c r="AA361" s="59">
        <v>0</v>
      </c>
      <c r="AB361" s="59">
        <v>0</v>
      </c>
      <c r="AC361" s="59">
        <v>0</v>
      </c>
      <c r="AD361" s="59">
        <v>0</v>
      </c>
      <c r="AE361" s="59"/>
      <c r="AF361" s="59"/>
    </row>
    <row r="362" spans="1:32">
      <c r="A362" s="239" t="s">
        <v>4051</v>
      </c>
      <c r="B362" s="244" t="s">
        <v>4052</v>
      </c>
      <c r="C362" s="244" t="s">
        <v>4053</v>
      </c>
      <c r="D362" s="239" t="s">
        <v>4054</v>
      </c>
      <c r="E362" s="239" t="s">
        <v>4055</v>
      </c>
      <c r="F362" s="240" t="s">
        <v>2157</v>
      </c>
      <c r="G362" s="239" t="s">
        <v>2060</v>
      </c>
      <c r="H362" s="252" t="s">
        <v>2475</v>
      </c>
      <c r="I362" s="244" t="s">
        <v>2186</v>
      </c>
      <c r="J362" s="239" t="s">
        <v>4056</v>
      </c>
      <c r="K362" s="239" t="s">
        <v>4056</v>
      </c>
      <c r="L362" s="239" t="s">
        <v>10</v>
      </c>
      <c r="M362" s="239" t="s">
        <v>2147</v>
      </c>
      <c r="N362" s="239" t="s">
        <v>2014</v>
      </c>
      <c r="O362" s="239" t="s">
        <v>269</v>
      </c>
      <c r="P362" s="239" t="s">
        <v>2014</v>
      </c>
      <c r="Q362" s="239" t="s">
        <v>357</v>
      </c>
      <c r="R362" s="239"/>
      <c r="S362" s="239" t="s">
        <v>2014</v>
      </c>
      <c r="T362" s="239" t="s">
        <v>412</v>
      </c>
      <c r="U362" s="239"/>
      <c r="V362" s="239" t="s">
        <v>2014</v>
      </c>
      <c r="W362" s="239" t="s">
        <v>412</v>
      </c>
      <c r="X362" s="241">
        <v>1</v>
      </c>
      <c r="Y362" s="58" t="s">
        <v>6796</v>
      </c>
      <c r="Z362" s="58" t="s">
        <v>476</v>
      </c>
      <c r="AA362" s="59">
        <v>0</v>
      </c>
      <c r="AB362" s="59">
        <v>0</v>
      </c>
      <c r="AC362" s="59">
        <v>0</v>
      </c>
      <c r="AD362" s="59">
        <v>0</v>
      </c>
      <c r="AE362" s="59"/>
      <c r="AF362" s="59"/>
    </row>
    <row r="363" spans="1:32">
      <c r="A363" s="239" t="s">
        <v>2180</v>
      </c>
      <c r="B363" s="244" t="s">
        <v>4057</v>
      </c>
      <c r="C363" s="244" t="s">
        <v>4058</v>
      </c>
      <c r="D363" s="239" t="s">
        <v>4059</v>
      </c>
      <c r="E363" s="239" t="s">
        <v>4060</v>
      </c>
      <c r="F363" s="240" t="s">
        <v>2157</v>
      </c>
      <c r="G363" s="239" t="s">
        <v>2060</v>
      </c>
      <c r="H363" s="252" t="s">
        <v>2185</v>
      </c>
      <c r="I363" s="244" t="s">
        <v>2186</v>
      </c>
      <c r="J363" s="239" t="s">
        <v>4061</v>
      </c>
      <c r="K363" s="239" t="s">
        <v>4061</v>
      </c>
      <c r="L363" s="239" t="s">
        <v>280</v>
      </c>
      <c r="M363" s="239" t="s">
        <v>4062</v>
      </c>
      <c r="N363" s="239" t="s">
        <v>2256</v>
      </c>
      <c r="O363" s="239" t="s">
        <v>41</v>
      </c>
      <c r="P363" s="239" t="s">
        <v>2016</v>
      </c>
      <c r="Q363" s="239" t="s">
        <v>46</v>
      </c>
      <c r="R363" s="239"/>
      <c r="S363" s="239" t="s">
        <v>2016</v>
      </c>
      <c r="T363" s="239" t="s">
        <v>414</v>
      </c>
      <c r="U363" s="239"/>
      <c r="V363" s="239" t="s">
        <v>2016</v>
      </c>
      <c r="W363" s="239" t="s">
        <v>414</v>
      </c>
      <c r="X363" s="241">
        <v>1</v>
      </c>
      <c r="Y363" s="58" t="s">
        <v>6895</v>
      </c>
      <c r="Z363" s="58" t="s">
        <v>546</v>
      </c>
      <c r="AA363" s="59">
        <v>0</v>
      </c>
      <c r="AB363" s="59">
        <v>0</v>
      </c>
      <c r="AC363" s="59">
        <v>0</v>
      </c>
      <c r="AD363" s="59">
        <v>0</v>
      </c>
      <c r="AE363" s="59"/>
      <c r="AF363" s="59"/>
    </row>
    <row r="364" spans="1:32">
      <c r="A364" s="239" t="s">
        <v>2180</v>
      </c>
      <c r="B364" s="244" t="s">
        <v>4063</v>
      </c>
      <c r="C364" s="244" t="s">
        <v>4064</v>
      </c>
      <c r="D364" s="239" t="s">
        <v>4065</v>
      </c>
      <c r="E364" s="239" t="s">
        <v>4066</v>
      </c>
      <c r="F364" s="240" t="s">
        <v>2157</v>
      </c>
      <c r="G364" s="239" t="s">
        <v>2060</v>
      </c>
      <c r="H364" s="252" t="s">
        <v>2185</v>
      </c>
      <c r="I364" s="244" t="s">
        <v>2186</v>
      </c>
      <c r="J364" s="239" t="s">
        <v>4067</v>
      </c>
      <c r="K364" s="239" t="s">
        <v>4067</v>
      </c>
      <c r="L364" s="239" t="s">
        <v>280</v>
      </c>
      <c r="M364" s="239" t="s">
        <v>4068</v>
      </c>
      <c r="N364" s="239" t="s">
        <v>2256</v>
      </c>
      <c r="O364" s="239" t="s">
        <v>41</v>
      </c>
      <c r="P364" s="239" t="s">
        <v>2016</v>
      </c>
      <c r="Q364" s="239" t="s">
        <v>46</v>
      </c>
      <c r="R364" s="239"/>
      <c r="S364" s="239" t="s">
        <v>2016</v>
      </c>
      <c r="T364" s="239" t="s">
        <v>414</v>
      </c>
      <c r="U364" s="239"/>
      <c r="V364" s="239" t="s">
        <v>2016</v>
      </c>
      <c r="W364" s="239" t="s">
        <v>414</v>
      </c>
      <c r="X364" s="241">
        <v>1</v>
      </c>
      <c r="Y364" s="58" t="s">
        <v>6895</v>
      </c>
      <c r="Z364" s="58" t="s">
        <v>546</v>
      </c>
      <c r="AA364" s="59">
        <v>0</v>
      </c>
      <c r="AB364" s="59">
        <v>0</v>
      </c>
      <c r="AC364" s="59">
        <v>0</v>
      </c>
      <c r="AD364" s="59">
        <v>0</v>
      </c>
      <c r="AE364" s="59"/>
      <c r="AF364" s="59"/>
    </row>
    <row r="365" spans="1:32">
      <c r="A365" s="239" t="s">
        <v>2180</v>
      </c>
      <c r="B365" s="244" t="s">
        <v>4069</v>
      </c>
      <c r="C365" s="244" t="s">
        <v>4070</v>
      </c>
      <c r="D365" s="239" t="s">
        <v>4071</v>
      </c>
      <c r="E365" s="239" t="s">
        <v>4072</v>
      </c>
      <c r="F365" s="240" t="s">
        <v>2157</v>
      </c>
      <c r="G365" s="239" t="s">
        <v>2060</v>
      </c>
      <c r="H365" s="252" t="s">
        <v>2185</v>
      </c>
      <c r="I365" s="244" t="s">
        <v>2186</v>
      </c>
      <c r="J365" s="239" t="s">
        <v>4073</v>
      </c>
      <c r="K365" s="239" t="s">
        <v>4073</v>
      </c>
      <c r="L365" s="239" t="s">
        <v>280</v>
      </c>
      <c r="M365" s="239" t="s">
        <v>4074</v>
      </c>
      <c r="N365" s="239" t="s">
        <v>2256</v>
      </c>
      <c r="O365" s="239" t="s">
        <v>41</v>
      </c>
      <c r="P365" s="239" t="s">
        <v>2016</v>
      </c>
      <c r="Q365" s="239" t="s">
        <v>46</v>
      </c>
      <c r="R365" s="239"/>
      <c r="S365" s="239" t="s">
        <v>2016</v>
      </c>
      <c r="T365" s="239" t="s">
        <v>414</v>
      </c>
      <c r="U365" s="239"/>
      <c r="V365" s="239" t="s">
        <v>2016</v>
      </c>
      <c r="W365" s="239" t="s">
        <v>414</v>
      </c>
      <c r="X365" s="241">
        <v>1</v>
      </c>
      <c r="Y365" s="58" t="s">
        <v>6895</v>
      </c>
      <c r="Z365" s="58" t="s">
        <v>546</v>
      </c>
      <c r="AA365" s="59">
        <v>0</v>
      </c>
      <c r="AB365" s="59">
        <v>0</v>
      </c>
      <c r="AC365" s="59">
        <v>0</v>
      </c>
      <c r="AD365" s="59">
        <v>0</v>
      </c>
      <c r="AE365" s="59"/>
      <c r="AF365" s="59"/>
    </row>
    <row r="366" spans="1:32">
      <c r="A366" s="239" t="s">
        <v>2180</v>
      </c>
      <c r="B366" s="244" t="s">
        <v>4075</v>
      </c>
      <c r="C366" s="244" t="s">
        <v>4076</v>
      </c>
      <c r="D366" s="239" t="s">
        <v>4077</v>
      </c>
      <c r="E366" s="239" t="s">
        <v>4078</v>
      </c>
      <c r="F366" s="240" t="s">
        <v>2157</v>
      </c>
      <c r="G366" s="239" t="s">
        <v>2060</v>
      </c>
      <c r="H366" s="252" t="s">
        <v>2185</v>
      </c>
      <c r="I366" s="244" t="s">
        <v>2186</v>
      </c>
      <c r="J366" s="239" t="s">
        <v>4079</v>
      </c>
      <c r="K366" s="239" t="s">
        <v>4079</v>
      </c>
      <c r="L366" s="239" t="s">
        <v>280</v>
      </c>
      <c r="M366" s="239" t="s">
        <v>4080</v>
      </c>
      <c r="N366" s="239" t="s">
        <v>2256</v>
      </c>
      <c r="O366" s="239" t="s">
        <v>41</v>
      </c>
      <c r="P366" s="239" t="s">
        <v>2016</v>
      </c>
      <c r="Q366" s="239" t="s">
        <v>356</v>
      </c>
      <c r="R366" s="239"/>
      <c r="S366" s="239" t="s">
        <v>2016</v>
      </c>
      <c r="T366" s="239" t="s">
        <v>341</v>
      </c>
      <c r="U366" s="239"/>
      <c r="V366" s="239" t="s">
        <v>2016</v>
      </c>
      <c r="W366" s="239" t="s">
        <v>341</v>
      </c>
      <c r="X366" s="241">
        <v>1</v>
      </c>
      <c r="Y366" s="58" t="s">
        <v>6586</v>
      </c>
      <c r="Z366" s="58" t="s">
        <v>530</v>
      </c>
      <c r="AA366" s="59">
        <v>0</v>
      </c>
      <c r="AB366" s="59">
        <v>0</v>
      </c>
      <c r="AC366" s="59">
        <v>0</v>
      </c>
      <c r="AD366" s="59">
        <v>0</v>
      </c>
      <c r="AE366" s="59"/>
      <c r="AF366" s="59"/>
    </row>
    <row r="367" spans="1:32">
      <c r="A367" s="239" t="s">
        <v>2180</v>
      </c>
      <c r="B367" s="244" t="s">
        <v>4081</v>
      </c>
      <c r="C367" s="244" t="s">
        <v>4082</v>
      </c>
      <c r="D367" s="239" t="s">
        <v>4083</v>
      </c>
      <c r="E367" s="239" t="s">
        <v>4084</v>
      </c>
      <c r="F367" s="240" t="s">
        <v>2157</v>
      </c>
      <c r="G367" s="239" t="s">
        <v>2060</v>
      </c>
      <c r="H367" s="252" t="s">
        <v>2185</v>
      </c>
      <c r="I367" s="244" t="s">
        <v>2186</v>
      </c>
      <c r="J367" s="239" t="s">
        <v>4085</v>
      </c>
      <c r="K367" s="239" t="s">
        <v>4085</v>
      </c>
      <c r="L367" s="239" t="s">
        <v>280</v>
      </c>
      <c r="M367" s="239" t="s">
        <v>4086</v>
      </c>
      <c r="N367" s="239" t="s">
        <v>2256</v>
      </c>
      <c r="O367" s="239" t="s">
        <v>41</v>
      </c>
      <c r="P367" s="239" t="s">
        <v>2016</v>
      </c>
      <c r="Q367" s="239" t="s">
        <v>46</v>
      </c>
      <c r="R367" s="239"/>
      <c r="S367" s="239" t="s">
        <v>2016</v>
      </c>
      <c r="T367" s="239" t="s">
        <v>414</v>
      </c>
      <c r="U367" s="239"/>
      <c r="V367" s="239" t="s">
        <v>2016</v>
      </c>
      <c r="W367" s="239" t="s">
        <v>414</v>
      </c>
      <c r="X367" s="241">
        <v>1</v>
      </c>
      <c r="Y367" s="58" t="s">
        <v>6895</v>
      </c>
      <c r="Z367" s="58" t="s">
        <v>546</v>
      </c>
      <c r="AA367" s="59">
        <v>0</v>
      </c>
      <c r="AB367" s="59">
        <v>0</v>
      </c>
      <c r="AC367" s="59">
        <v>0</v>
      </c>
      <c r="AD367" s="59">
        <v>0</v>
      </c>
      <c r="AE367" s="59"/>
      <c r="AF367" s="59"/>
    </row>
    <row r="368" spans="1:32">
      <c r="A368" s="239" t="s">
        <v>2180</v>
      </c>
      <c r="B368" s="244" t="s">
        <v>4087</v>
      </c>
      <c r="C368" s="244" t="s">
        <v>4088</v>
      </c>
      <c r="D368" s="239" t="s">
        <v>4089</v>
      </c>
      <c r="E368" s="239" t="s">
        <v>4090</v>
      </c>
      <c r="F368" s="240" t="s">
        <v>2157</v>
      </c>
      <c r="G368" s="239" t="s">
        <v>2060</v>
      </c>
      <c r="H368" s="252" t="s">
        <v>2185</v>
      </c>
      <c r="I368" s="244" t="s">
        <v>2186</v>
      </c>
      <c r="J368" s="239" t="s">
        <v>4091</v>
      </c>
      <c r="K368" s="239" t="s">
        <v>4091</v>
      </c>
      <c r="L368" s="239" t="s">
        <v>280</v>
      </c>
      <c r="M368" s="239" t="s">
        <v>4092</v>
      </c>
      <c r="N368" s="239" t="s">
        <v>2256</v>
      </c>
      <c r="O368" s="239" t="s">
        <v>42</v>
      </c>
      <c r="P368" s="239" t="s">
        <v>2016</v>
      </c>
      <c r="Q368" s="239" t="s">
        <v>46</v>
      </c>
      <c r="R368" s="239"/>
      <c r="S368" s="239" t="s">
        <v>2016</v>
      </c>
      <c r="T368" s="239" t="s">
        <v>353</v>
      </c>
      <c r="U368" s="239"/>
      <c r="V368" s="239" t="s">
        <v>2016</v>
      </c>
      <c r="W368" s="239" t="s">
        <v>353</v>
      </c>
      <c r="X368" s="241">
        <v>1</v>
      </c>
      <c r="Y368" s="58" t="s">
        <v>6351</v>
      </c>
      <c r="Z368" s="58" t="s">
        <v>540</v>
      </c>
      <c r="AA368" s="59">
        <v>0</v>
      </c>
      <c r="AB368" s="59">
        <v>0</v>
      </c>
      <c r="AC368" s="59">
        <v>0</v>
      </c>
      <c r="AD368" s="59">
        <v>0</v>
      </c>
      <c r="AE368" s="59"/>
      <c r="AF368" s="59"/>
    </row>
    <row r="369" spans="1:32">
      <c r="A369" s="239" t="s">
        <v>2180</v>
      </c>
      <c r="B369" s="244" t="s">
        <v>4093</v>
      </c>
      <c r="C369" s="244" t="s">
        <v>4094</v>
      </c>
      <c r="D369" s="239" t="s">
        <v>4095</v>
      </c>
      <c r="E369" s="239" t="s">
        <v>4096</v>
      </c>
      <c r="F369" s="240" t="s">
        <v>2157</v>
      </c>
      <c r="G369" s="239" t="s">
        <v>2060</v>
      </c>
      <c r="H369" s="252" t="s">
        <v>2185</v>
      </c>
      <c r="I369" s="244" t="s">
        <v>2186</v>
      </c>
      <c r="J369" s="239" t="s">
        <v>4097</v>
      </c>
      <c r="K369" s="239" t="s">
        <v>4097</v>
      </c>
      <c r="L369" s="239" t="s">
        <v>280</v>
      </c>
      <c r="M369" s="239" t="s">
        <v>4098</v>
      </c>
      <c r="N369" s="239" t="s">
        <v>2256</v>
      </c>
      <c r="O369" s="239" t="s">
        <v>42</v>
      </c>
      <c r="P369" s="239" t="s">
        <v>2016</v>
      </c>
      <c r="Q369" s="239" t="s">
        <v>46</v>
      </c>
      <c r="R369" s="239"/>
      <c r="S369" s="239" t="s">
        <v>2016</v>
      </c>
      <c r="T369" s="239" t="s">
        <v>416</v>
      </c>
      <c r="U369" s="239"/>
      <c r="V369" s="239" t="s">
        <v>2016</v>
      </c>
      <c r="W369" s="239" t="s">
        <v>416</v>
      </c>
      <c r="X369" s="241">
        <v>1</v>
      </c>
      <c r="Y369" s="58" t="s">
        <v>6389</v>
      </c>
      <c r="Z369" s="58" t="s">
        <v>548</v>
      </c>
      <c r="AA369" s="59">
        <v>0</v>
      </c>
      <c r="AB369" s="59">
        <v>0</v>
      </c>
      <c r="AC369" s="59">
        <v>0</v>
      </c>
      <c r="AD369" s="59">
        <v>0</v>
      </c>
      <c r="AE369" s="59"/>
      <c r="AF369" s="59"/>
    </row>
    <row r="370" spans="1:32">
      <c r="A370" s="239" t="s">
        <v>2180</v>
      </c>
      <c r="B370" s="244" t="s">
        <v>4099</v>
      </c>
      <c r="C370" s="244" t="s">
        <v>4100</v>
      </c>
      <c r="D370" s="239" t="s">
        <v>4101</v>
      </c>
      <c r="E370" s="239" t="s">
        <v>4102</v>
      </c>
      <c r="F370" s="240" t="s">
        <v>2157</v>
      </c>
      <c r="G370" s="239" t="s">
        <v>2060</v>
      </c>
      <c r="H370" s="252" t="s">
        <v>2185</v>
      </c>
      <c r="I370" s="244" t="s">
        <v>2186</v>
      </c>
      <c r="J370" s="239" t="s">
        <v>4103</v>
      </c>
      <c r="K370" s="239" t="s">
        <v>4103</v>
      </c>
      <c r="L370" s="239" t="s">
        <v>280</v>
      </c>
      <c r="M370" s="239" t="s">
        <v>4104</v>
      </c>
      <c r="N370" s="239" t="s">
        <v>2256</v>
      </c>
      <c r="O370" s="239" t="s">
        <v>42</v>
      </c>
      <c r="P370" s="239" t="s">
        <v>2016</v>
      </c>
      <c r="Q370" s="239" t="s">
        <v>46</v>
      </c>
      <c r="R370" s="239"/>
      <c r="S370" s="239" t="s">
        <v>2016</v>
      </c>
      <c r="T370" s="239" t="s">
        <v>416</v>
      </c>
      <c r="U370" s="239"/>
      <c r="V370" s="239" t="s">
        <v>2016</v>
      </c>
      <c r="W370" s="239" t="s">
        <v>416</v>
      </c>
      <c r="X370" s="241">
        <v>1</v>
      </c>
      <c r="Y370" s="58" t="s">
        <v>6389</v>
      </c>
      <c r="Z370" s="58" t="s">
        <v>548</v>
      </c>
      <c r="AA370" s="59">
        <v>0</v>
      </c>
      <c r="AB370" s="59">
        <v>0</v>
      </c>
      <c r="AC370" s="59">
        <v>0</v>
      </c>
      <c r="AD370" s="59">
        <v>0</v>
      </c>
      <c r="AE370" s="59"/>
      <c r="AF370" s="59"/>
    </row>
    <row r="371" spans="1:32">
      <c r="A371" s="239" t="s">
        <v>2180</v>
      </c>
      <c r="B371" s="244" t="s">
        <v>4105</v>
      </c>
      <c r="C371" s="244" t="s">
        <v>4106</v>
      </c>
      <c r="D371" s="239" t="s">
        <v>4107</v>
      </c>
      <c r="E371" s="239" t="s">
        <v>4108</v>
      </c>
      <c r="F371" s="240" t="s">
        <v>2157</v>
      </c>
      <c r="G371" s="239" t="s">
        <v>2060</v>
      </c>
      <c r="H371" s="252" t="s">
        <v>2185</v>
      </c>
      <c r="I371" s="244" t="s">
        <v>2186</v>
      </c>
      <c r="J371" s="239" t="s">
        <v>4109</v>
      </c>
      <c r="K371" s="239" t="s">
        <v>4109</v>
      </c>
      <c r="L371" s="239" t="s">
        <v>280</v>
      </c>
      <c r="M371" s="239" t="s">
        <v>4110</v>
      </c>
      <c r="N371" s="239" t="s">
        <v>2256</v>
      </c>
      <c r="O371" s="239" t="s">
        <v>42</v>
      </c>
      <c r="P371" s="239" t="s">
        <v>2016</v>
      </c>
      <c r="Q371" s="239" t="s">
        <v>356</v>
      </c>
      <c r="R371" s="239"/>
      <c r="S371" s="239" t="s">
        <v>2016</v>
      </c>
      <c r="T371" s="239" t="s">
        <v>405</v>
      </c>
      <c r="U371" s="239"/>
      <c r="V371" s="239" t="s">
        <v>2016</v>
      </c>
      <c r="W371" s="239" t="s">
        <v>1074</v>
      </c>
      <c r="X371" s="241">
        <v>1</v>
      </c>
      <c r="Y371" s="58" t="s">
        <v>6393</v>
      </c>
      <c r="Z371" s="58" t="s">
        <v>532</v>
      </c>
      <c r="AA371" s="59">
        <v>0</v>
      </c>
      <c r="AB371" s="59">
        <v>0</v>
      </c>
      <c r="AC371" s="59">
        <v>0</v>
      </c>
      <c r="AD371" s="59">
        <v>0</v>
      </c>
      <c r="AE371" s="59"/>
      <c r="AF371" s="59"/>
    </row>
    <row r="372" spans="1:32">
      <c r="A372" s="239" t="s">
        <v>2180</v>
      </c>
      <c r="B372" s="244" t="s">
        <v>4111</v>
      </c>
      <c r="C372" s="244" t="s">
        <v>4112</v>
      </c>
      <c r="D372" s="239" t="s">
        <v>4113</v>
      </c>
      <c r="E372" s="239" t="s">
        <v>4114</v>
      </c>
      <c r="F372" s="240" t="s">
        <v>2157</v>
      </c>
      <c r="G372" s="239" t="s">
        <v>2060</v>
      </c>
      <c r="H372" s="252" t="s">
        <v>2185</v>
      </c>
      <c r="I372" s="244" t="s">
        <v>2186</v>
      </c>
      <c r="J372" s="239" t="s">
        <v>4115</v>
      </c>
      <c r="K372" s="239" t="s">
        <v>4115</v>
      </c>
      <c r="L372" s="239" t="s">
        <v>280</v>
      </c>
      <c r="M372" s="239" t="s">
        <v>4116</v>
      </c>
      <c r="N372" s="239" t="s">
        <v>2256</v>
      </c>
      <c r="O372" s="239" t="s">
        <v>42</v>
      </c>
      <c r="P372" s="239" t="s">
        <v>2016</v>
      </c>
      <c r="Q372" s="239" t="s">
        <v>46</v>
      </c>
      <c r="R372" s="239"/>
      <c r="S372" s="239" t="s">
        <v>2016</v>
      </c>
      <c r="T372" s="239" t="s">
        <v>415</v>
      </c>
      <c r="U372" s="239"/>
      <c r="V372" s="239" t="s">
        <v>2016</v>
      </c>
      <c r="W372" s="239" t="s">
        <v>415</v>
      </c>
      <c r="X372" s="241">
        <v>1</v>
      </c>
      <c r="Y372" s="58" t="s">
        <v>6737</v>
      </c>
      <c r="Z372" s="58" t="s">
        <v>547</v>
      </c>
      <c r="AA372" s="59">
        <v>0</v>
      </c>
      <c r="AB372" s="59">
        <v>0</v>
      </c>
      <c r="AC372" s="59">
        <v>0</v>
      </c>
      <c r="AD372" s="59">
        <v>0</v>
      </c>
      <c r="AE372" s="59"/>
      <c r="AF372" s="59"/>
    </row>
    <row r="373" spans="1:32">
      <c r="A373" s="239" t="s">
        <v>2180</v>
      </c>
      <c r="B373" s="244" t="s">
        <v>4117</v>
      </c>
      <c r="C373" s="244" t="s">
        <v>4118</v>
      </c>
      <c r="D373" s="239" t="s">
        <v>4119</v>
      </c>
      <c r="E373" s="239" t="s">
        <v>4120</v>
      </c>
      <c r="F373" s="240" t="s">
        <v>2157</v>
      </c>
      <c r="G373" s="239" t="s">
        <v>2060</v>
      </c>
      <c r="H373" s="252" t="s">
        <v>2185</v>
      </c>
      <c r="I373" s="244" t="s">
        <v>2186</v>
      </c>
      <c r="J373" s="239" t="s">
        <v>4121</v>
      </c>
      <c r="K373" s="239" t="s">
        <v>4121</v>
      </c>
      <c r="L373" s="239" t="s">
        <v>280</v>
      </c>
      <c r="M373" s="239" t="s">
        <v>4122</v>
      </c>
      <c r="N373" s="239" t="s">
        <v>2256</v>
      </c>
      <c r="O373" s="239" t="s">
        <v>42</v>
      </c>
      <c r="P373" s="239" t="s">
        <v>2016</v>
      </c>
      <c r="Q373" s="239" t="s">
        <v>356</v>
      </c>
      <c r="R373" s="239"/>
      <c r="S373" s="239" t="s">
        <v>2016</v>
      </c>
      <c r="T373" s="239" t="s">
        <v>405</v>
      </c>
      <c r="U373" s="239"/>
      <c r="V373" s="239" t="s">
        <v>2016</v>
      </c>
      <c r="W373" s="239" t="s">
        <v>1074</v>
      </c>
      <c r="X373" s="241">
        <v>1</v>
      </c>
      <c r="Y373" s="58" t="s">
        <v>6393</v>
      </c>
      <c r="Z373" s="58" t="s">
        <v>532</v>
      </c>
      <c r="AA373" s="59">
        <v>0</v>
      </c>
      <c r="AB373" s="59">
        <v>0</v>
      </c>
      <c r="AC373" s="59">
        <v>0</v>
      </c>
      <c r="AD373" s="59">
        <v>0</v>
      </c>
      <c r="AE373" s="59"/>
      <c r="AF373" s="59"/>
    </row>
    <row r="374" spans="1:32">
      <c r="A374" s="239" t="s">
        <v>2180</v>
      </c>
      <c r="B374" s="244" t="s">
        <v>4123</v>
      </c>
      <c r="C374" s="244" t="s">
        <v>4124</v>
      </c>
      <c r="D374" s="239" t="s">
        <v>4125</v>
      </c>
      <c r="E374" s="239" t="s">
        <v>4126</v>
      </c>
      <c r="F374" s="240" t="s">
        <v>2157</v>
      </c>
      <c r="G374" s="239" t="s">
        <v>2060</v>
      </c>
      <c r="H374" s="252" t="s">
        <v>2185</v>
      </c>
      <c r="I374" s="244" t="s">
        <v>2186</v>
      </c>
      <c r="J374" s="239" t="s">
        <v>4127</v>
      </c>
      <c r="K374" s="239" t="s">
        <v>4127</v>
      </c>
      <c r="L374" s="239" t="s">
        <v>280</v>
      </c>
      <c r="M374" s="239" t="s">
        <v>4128</v>
      </c>
      <c r="N374" s="239" t="s">
        <v>2256</v>
      </c>
      <c r="O374" s="239" t="s">
        <v>42</v>
      </c>
      <c r="P374" s="239" t="s">
        <v>2016</v>
      </c>
      <c r="Q374" s="239" t="s">
        <v>46</v>
      </c>
      <c r="R374" s="239"/>
      <c r="S374" s="239" t="s">
        <v>2016</v>
      </c>
      <c r="T374" s="239" t="s">
        <v>415</v>
      </c>
      <c r="U374" s="239"/>
      <c r="V374" s="239" t="s">
        <v>2016</v>
      </c>
      <c r="W374" s="239" t="s">
        <v>415</v>
      </c>
      <c r="X374" s="241">
        <v>1</v>
      </c>
      <c r="Y374" s="58" t="s">
        <v>6737</v>
      </c>
      <c r="Z374" s="58" t="s">
        <v>547</v>
      </c>
      <c r="AA374" s="59">
        <v>0</v>
      </c>
      <c r="AB374" s="59">
        <v>0</v>
      </c>
      <c r="AC374" s="59">
        <v>0</v>
      </c>
      <c r="AD374" s="59">
        <v>0</v>
      </c>
      <c r="AE374" s="59"/>
      <c r="AF374" s="59"/>
    </row>
    <row r="375" spans="1:32">
      <c r="A375" s="239" t="s">
        <v>2180</v>
      </c>
      <c r="B375" s="244" t="s">
        <v>4129</v>
      </c>
      <c r="C375" s="244" t="s">
        <v>4130</v>
      </c>
      <c r="D375" s="239" t="s">
        <v>4131</v>
      </c>
      <c r="E375" s="239" t="s">
        <v>4132</v>
      </c>
      <c r="F375" s="240" t="s">
        <v>2157</v>
      </c>
      <c r="G375" s="239" t="s">
        <v>2060</v>
      </c>
      <c r="H375" s="252" t="s">
        <v>2185</v>
      </c>
      <c r="I375" s="244" t="s">
        <v>2186</v>
      </c>
      <c r="J375" s="239" t="s">
        <v>4133</v>
      </c>
      <c r="K375" s="239" t="s">
        <v>4133</v>
      </c>
      <c r="L375" s="239" t="s">
        <v>280</v>
      </c>
      <c r="M375" s="239" t="s">
        <v>4134</v>
      </c>
      <c r="N375" s="239" t="s">
        <v>2256</v>
      </c>
      <c r="O375" s="239" t="s">
        <v>41</v>
      </c>
      <c r="P375" s="239" t="s">
        <v>2016</v>
      </c>
      <c r="Q375" s="239" t="s">
        <v>357</v>
      </c>
      <c r="R375" s="239"/>
      <c r="S375" s="239" t="s">
        <v>2016</v>
      </c>
      <c r="T375" s="239" t="s">
        <v>353</v>
      </c>
      <c r="U375" s="239"/>
      <c r="V375" s="239" t="s">
        <v>2016</v>
      </c>
      <c r="W375" s="239" t="s">
        <v>353</v>
      </c>
      <c r="X375" s="241">
        <v>1</v>
      </c>
      <c r="Y375" s="58" t="s">
        <v>6351</v>
      </c>
      <c r="Z375" s="58" t="s">
        <v>540</v>
      </c>
      <c r="AA375" s="59">
        <v>0</v>
      </c>
      <c r="AB375" s="59">
        <v>0</v>
      </c>
      <c r="AC375" s="59">
        <v>0</v>
      </c>
      <c r="AD375" s="59">
        <v>0</v>
      </c>
      <c r="AE375" s="59"/>
      <c r="AF375" s="59"/>
    </row>
    <row r="376" spans="1:32">
      <c r="A376" s="239" t="s">
        <v>2180</v>
      </c>
      <c r="B376" s="244" t="s">
        <v>4135</v>
      </c>
      <c r="C376" s="244" t="s">
        <v>4136</v>
      </c>
      <c r="D376" s="239" t="s">
        <v>4137</v>
      </c>
      <c r="E376" s="239" t="s">
        <v>4138</v>
      </c>
      <c r="F376" s="240" t="s">
        <v>2157</v>
      </c>
      <c r="G376" s="239" t="s">
        <v>2060</v>
      </c>
      <c r="H376" s="252" t="s">
        <v>2185</v>
      </c>
      <c r="I376" s="244" t="s">
        <v>2186</v>
      </c>
      <c r="J376" s="239" t="s">
        <v>4139</v>
      </c>
      <c r="K376" s="239" t="s">
        <v>4139</v>
      </c>
      <c r="L376" s="239" t="s">
        <v>280</v>
      </c>
      <c r="M376" s="239" t="s">
        <v>2882</v>
      </c>
      <c r="N376" s="239" t="s">
        <v>2256</v>
      </c>
      <c r="O376" s="239" t="s">
        <v>41</v>
      </c>
      <c r="P376" s="239" t="s">
        <v>2016</v>
      </c>
      <c r="Q376" s="239" t="s">
        <v>357</v>
      </c>
      <c r="R376" s="239"/>
      <c r="S376" s="239" t="s">
        <v>2016</v>
      </c>
      <c r="T376" s="239" t="s">
        <v>353</v>
      </c>
      <c r="U376" s="239"/>
      <c r="V376" s="239" t="s">
        <v>2016</v>
      </c>
      <c r="W376" s="239" t="s">
        <v>353</v>
      </c>
      <c r="X376" s="241">
        <v>1</v>
      </c>
      <c r="Y376" s="58" t="s">
        <v>6351</v>
      </c>
      <c r="Z376" s="58" t="s">
        <v>540</v>
      </c>
      <c r="AA376" s="59">
        <v>0</v>
      </c>
      <c r="AB376" s="59">
        <v>0</v>
      </c>
      <c r="AC376" s="59">
        <v>0</v>
      </c>
      <c r="AD376" s="59">
        <v>0</v>
      </c>
      <c r="AE376" s="59"/>
      <c r="AF376" s="59"/>
    </row>
    <row r="377" spans="1:32">
      <c r="A377" s="239" t="s">
        <v>2180</v>
      </c>
      <c r="B377" s="244" t="s">
        <v>4140</v>
      </c>
      <c r="C377" s="244" t="s">
        <v>4141</v>
      </c>
      <c r="D377" s="239" t="s">
        <v>4142</v>
      </c>
      <c r="E377" s="239" t="s">
        <v>4143</v>
      </c>
      <c r="F377" s="240" t="s">
        <v>2157</v>
      </c>
      <c r="G377" s="239" t="s">
        <v>2060</v>
      </c>
      <c r="H377" s="252" t="s">
        <v>2185</v>
      </c>
      <c r="I377" s="244" t="s">
        <v>2186</v>
      </c>
      <c r="J377" s="239" t="s">
        <v>4144</v>
      </c>
      <c r="K377" s="239" t="s">
        <v>4144</v>
      </c>
      <c r="L377" s="239" t="s">
        <v>280</v>
      </c>
      <c r="M377" s="239" t="s">
        <v>4145</v>
      </c>
      <c r="N377" s="239" t="s">
        <v>2256</v>
      </c>
      <c r="O377" s="239" t="s">
        <v>41</v>
      </c>
      <c r="P377" s="239" t="s">
        <v>2016</v>
      </c>
      <c r="Q377" s="239" t="s">
        <v>46</v>
      </c>
      <c r="R377" s="239"/>
      <c r="S377" s="239" t="s">
        <v>2016</v>
      </c>
      <c r="T377" s="239" t="s">
        <v>414</v>
      </c>
      <c r="U377" s="239"/>
      <c r="V377" s="239" t="s">
        <v>2016</v>
      </c>
      <c r="W377" s="239" t="s">
        <v>414</v>
      </c>
      <c r="X377" s="241">
        <v>1</v>
      </c>
      <c r="Y377" s="58" t="s">
        <v>6895</v>
      </c>
      <c r="Z377" s="58" t="s">
        <v>546</v>
      </c>
      <c r="AA377" s="59">
        <v>0</v>
      </c>
      <c r="AB377" s="59">
        <v>0</v>
      </c>
      <c r="AC377" s="59">
        <v>0</v>
      </c>
      <c r="AD377" s="59">
        <v>0</v>
      </c>
      <c r="AE377" s="59"/>
      <c r="AF377" s="59"/>
    </row>
    <row r="378" spans="1:32">
      <c r="A378" s="239" t="s">
        <v>2180</v>
      </c>
      <c r="B378" s="244" t="s">
        <v>4146</v>
      </c>
      <c r="C378" s="244" t="s">
        <v>4147</v>
      </c>
      <c r="D378" s="239" t="s">
        <v>4148</v>
      </c>
      <c r="E378" s="239" t="s">
        <v>4149</v>
      </c>
      <c r="F378" s="240" t="s">
        <v>2157</v>
      </c>
      <c r="G378" s="239" t="s">
        <v>2060</v>
      </c>
      <c r="H378" s="252" t="s">
        <v>2185</v>
      </c>
      <c r="I378" s="244" t="s">
        <v>2186</v>
      </c>
      <c r="J378" s="239" t="s">
        <v>4150</v>
      </c>
      <c r="K378" s="239" t="s">
        <v>4150</v>
      </c>
      <c r="L378" s="239" t="s">
        <v>280</v>
      </c>
      <c r="M378" s="239" t="s">
        <v>4151</v>
      </c>
      <c r="N378" s="239" t="s">
        <v>2256</v>
      </c>
      <c r="O378" s="239" t="s">
        <v>41</v>
      </c>
      <c r="P378" s="239" t="s">
        <v>2016</v>
      </c>
      <c r="Q378" s="239" t="s">
        <v>356</v>
      </c>
      <c r="R378" s="239"/>
      <c r="S378" s="239" t="s">
        <v>2016</v>
      </c>
      <c r="T378" s="239" t="s">
        <v>341</v>
      </c>
      <c r="U378" s="239"/>
      <c r="V378" s="239" t="s">
        <v>2016</v>
      </c>
      <c r="W378" s="239" t="s">
        <v>341</v>
      </c>
      <c r="X378" s="241">
        <v>1</v>
      </c>
      <c r="Y378" s="58" t="s">
        <v>6586</v>
      </c>
      <c r="Z378" s="58" t="s">
        <v>530</v>
      </c>
      <c r="AA378" s="59">
        <v>0</v>
      </c>
      <c r="AB378" s="59">
        <v>0</v>
      </c>
      <c r="AC378" s="59">
        <v>0</v>
      </c>
      <c r="AD378" s="59">
        <v>0</v>
      </c>
      <c r="AE378" s="59"/>
      <c r="AF378" s="59"/>
    </row>
    <row r="379" spans="1:32">
      <c r="A379" s="239" t="s">
        <v>2180</v>
      </c>
      <c r="B379" s="244" t="s">
        <v>4152</v>
      </c>
      <c r="C379" s="244" t="s">
        <v>4153</v>
      </c>
      <c r="D379" s="239" t="s">
        <v>4154</v>
      </c>
      <c r="E379" s="239" t="s">
        <v>4155</v>
      </c>
      <c r="F379" s="240" t="s">
        <v>2157</v>
      </c>
      <c r="G379" s="239" t="s">
        <v>2060</v>
      </c>
      <c r="H379" s="252" t="s">
        <v>2185</v>
      </c>
      <c r="I379" s="244" t="s">
        <v>2186</v>
      </c>
      <c r="J379" s="239" t="s">
        <v>4156</v>
      </c>
      <c r="K379" s="239" t="s">
        <v>4156</v>
      </c>
      <c r="L379" s="239" t="s">
        <v>280</v>
      </c>
      <c r="M379" s="239" t="s">
        <v>4157</v>
      </c>
      <c r="N379" s="239" t="s">
        <v>2256</v>
      </c>
      <c r="O379" s="239" t="s">
        <v>41</v>
      </c>
      <c r="P379" s="239" t="s">
        <v>2016</v>
      </c>
      <c r="Q379" s="239" t="s">
        <v>46</v>
      </c>
      <c r="R379" s="239"/>
      <c r="S379" s="239" t="s">
        <v>2016</v>
      </c>
      <c r="T379" s="239" t="s">
        <v>414</v>
      </c>
      <c r="U379" s="239"/>
      <c r="V379" s="239" t="s">
        <v>2016</v>
      </c>
      <c r="W379" s="239" t="s">
        <v>414</v>
      </c>
      <c r="X379" s="241">
        <v>1</v>
      </c>
      <c r="Y379" s="58" t="s">
        <v>6895</v>
      </c>
      <c r="Z379" s="58" t="s">
        <v>546</v>
      </c>
      <c r="AA379" s="59">
        <v>0</v>
      </c>
      <c r="AB379" s="59">
        <v>0</v>
      </c>
      <c r="AC379" s="59">
        <v>0</v>
      </c>
      <c r="AD379" s="59">
        <v>0</v>
      </c>
      <c r="AE379" s="59"/>
      <c r="AF379" s="59"/>
    </row>
    <row r="380" spans="1:32">
      <c r="A380" s="239" t="s">
        <v>2180</v>
      </c>
      <c r="B380" s="244" t="s">
        <v>4158</v>
      </c>
      <c r="C380" s="244" t="s">
        <v>4159</v>
      </c>
      <c r="D380" s="239" t="s">
        <v>4160</v>
      </c>
      <c r="E380" s="239" t="s">
        <v>4161</v>
      </c>
      <c r="F380" s="240" t="s">
        <v>2157</v>
      </c>
      <c r="G380" s="239" t="s">
        <v>2060</v>
      </c>
      <c r="H380" s="252" t="s">
        <v>2185</v>
      </c>
      <c r="I380" s="244" t="s">
        <v>2186</v>
      </c>
      <c r="J380" s="239" t="s">
        <v>4162</v>
      </c>
      <c r="K380" s="239" t="s">
        <v>4162</v>
      </c>
      <c r="L380" s="239" t="s">
        <v>280</v>
      </c>
      <c r="M380" s="239" t="s">
        <v>4163</v>
      </c>
      <c r="N380" s="239" t="s">
        <v>2256</v>
      </c>
      <c r="O380" s="239" t="s">
        <v>46</v>
      </c>
      <c r="P380" s="239" t="s">
        <v>2016</v>
      </c>
      <c r="Q380" s="239" t="s">
        <v>46</v>
      </c>
      <c r="R380" s="239"/>
      <c r="S380" s="239" t="s">
        <v>2016</v>
      </c>
      <c r="T380" s="239" t="s">
        <v>414</v>
      </c>
      <c r="U380" s="239"/>
      <c r="V380" s="239" t="s">
        <v>2016</v>
      </c>
      <c r="W380" s="239" t="s">
        <v>414</v>
      </c>
      <c r="X380" s="241">
        <v>1</v>
      </c>
      <c r="Y380" s="58" t="s">
        <v>6895</v>
      </c>
      <c r="Z380" s="58" t="s">
        <v>546</v>
      </c>
      <c r="AA380" s="59">
        <v>0</v>
      </c>
      <c r="AB380" s="59">
        <v>0</v>
      </c>
      <c r="AC380" s="59">
        <v>0</v>
      </c>
      <c r="AD380" s="59">
        <v>0</v>
      </c>
      <c r="AE380" s="59"/>
      <c r="AF380" s="59"/>
    </row>
    <row r="381" spans="1:32">
      <c r="A381" s="239" t="s">
        <v>2180</v>
      </c>
      <c r="B381" s="244" t="s">
        <v>4164</v>
      </c>
      <c r="C381" s="244" t="s">
        <v>4165</v>
      </c>
      <c r="D381" s="239" t="s">
        <v>4166</v>
      </c>
      <c r="E381" s="239" t="s">
        <v>4167</v>
      </c>
      <c r="F381" s="240" t="s">
        <v>2157</v>
      </c>
      <c r="G381" s="239" t="s">
        <v>2060</v>
      </c>
      <c r="H381" s="252" t="s">
        <v>2185</v>
      </c>
      <c r="I381" s="244" t="s">
        <v>2186</v>
      </c>
      <c r="J381" s="239" t="s">
        <v>4168</v>
      </c>
      <c r="K381" s="239" t="s">
        <v>4168</v>
      </c>
      <c r="L381" s="239" t="s">
        <v>280</v>
      </c>
      <c r="M381" s="239" t="s">
        <v>4169</v>
      </c>
      <c r="N381" s="239" t="s">
        <v>2256</v>
      </c>
      <c r="O381" s="239" t="s">
        <v>42</v>
      </c>
      <c r="P381" s="239" t="s">
        <v>2016</v>
      </c>
      <c r="Q381" s="239" t="s">
        <v>46</v>
      </c>
      <c r="R381" s="239"/>
      <c r="S381" s="239" t="s">
        <v>2016</v>
      </c>
      <c r="T381" s="239" t="s">
        <v>416</v>
      </c>
      <c r="U381" s="239"/>
      <c r="V381" s="239" t="s">
        <v>2016</v>
      </c>
      <c r="W381" s="239" t="s">
        <v>416</v>
      </c>
      <c r="X381" s="241">
        <v>1</v>
      </c>
      <c r="Y381" s="58" t="s">
        <v>6389</v>
      </c>
      <c r="Z381" s="58" t="s">
        <v>548</v>
      </c>
      <c r="AA381" s="59">
        <v>0</v>
      </c>
      <c r="AB381" s="59">
        <v>0</v>
      </c>
      <c r="AC381" s="59">
        <v>0</v>
      </c>
      <c r="AD381" s="59">
        <v>0</v>
      </c>
      <c r="AE381" s="59"/>
      <c r="AF381" s="59"/>
    </row>
    <row r="382" spans="1:32">
      <c r="A382" s="239" t="s">
        <v>2180</v>
      </c>
      <c r="B382" s="244" t="s">
        <v>4170</v>
      </c>
      <c r="C382" s="244" t="s">
        <v>4171</v>
      </c>
      <c r="D382" s="239" t="s">
        <v>4172</v>
      </c>
      <c r="E382" s="239" t="s">
        <v>4173</v>
      </c>
      <c r="F382" s="240" t="s">
        <v>2157</v>
      </c>
      <c r="G382" s="239" t="s">
        <v>2060</v>
      </c>
      <c r="H382" s="252" t="s">
        <v>2185</v>
      </c>
      <c r="I382" s="244" t="s">
        <v>2186</v>
      </c>
      <c r="J382" s="239" t="s">
        <v>4174</v>
      </c>
      <c r="K382" s="239" t="s">
        <v>4174</v>
      </c>
      <c r="L382" s="239" t="s">
        <v>280</v>
      </c>
      <c r="M382" s="239" t="s">
        <v>4175</v>
      </c>
      <c r="N382" s="239" t="s">
        <v>2256</v>
      </c>
      <c r="O382" s="239" t="s">
        <v>42</v>
      </c>
      <c r="P382" s="239" t="s">
        <v>2016</v>
      </c>
      <c r="Q382" s="239" t="s">
        <v>356</v>
      </c>
      <c r="R382" s="239"/>
      <c r="S382" s="239" t="s">
        <v>2016</v>
      </c>
      <c r="T382" s="239" t="s">
        <v>405</v>
      </c>
      <c r="U382" s="239"/>
      <c r="V382" s="239" t="s">
        <v>2016</v>
      </c>
      <c r="W382" s="239" t="s">
        <v>1074</v>
      </c>
      <c r="X382" s="241">
        <v>1</v>
      </c>
      <c r="Y382" s="58" t="s">
        <v>6393</v>
      </c>
      <c r="Z382" s="58" t="s">
        <v>532</v>
      </c>
      <c r="AA382" s="59">
        <v>0</v>
      </c>
      <c r="AB382" s="59">
        <v>0</v>
      </c>
      <c r="AC382" s="59">
        <v>0</v>
      </c>
      <c r="AD382" s="59">
        <v>0</v>
      </c>
      <c r="AE382" s="59"/>
      <c r="AF382" s="59"/>
    </row>
    <row r="383" spans="1:32">
      <c r="A383" s="239" t="s">
        <v>2180</v>
      </c>
      <c r="B383" s="244" t="s">
        <v>4176</v>
      </c>
      <c r="C383" s="244" t="s">
        <v>4177</v>
      </c>
      <c r="D383" s="239" t="s">
        <v>4178</v>
      </c>
      <c r="E383" s="239" t="s">
        <v>4179</v>
      </c>
      <c r="F383" s="240" t="s">
        <v>2157</v>
      </c>
      <c r="G383" s="239" t="s">
        <v>2060</v>
      </c>
      <c r="H383" s="252" t="s">
        <v>2185</v>
      </c>
      <c r="I383" s="244" t="s">
        <v>2186</v>
      </c>
      <c r="J383" s="239" t="s">
        <v>4180</v>
      </c>
      <c r="K383" s="239" t="s">
        <v>4180</v>
      </c>
      <c r="L383" s="239" t="s">
        <v>280</v>
      </c>
      <c r="M383" s="239" t="s">
        <v>4181</v>
      </c>
      <c r="N383" s="239" t="s">
        <v>2256</v>
      </c>
      <c r="O383" s="239" t="s">
        <v>42</v>
      </c>
      <c r="P383" s="239" t="s">
        <v>2016</v>
      </c>
      <c r="Q383" s="239" t="s">
        <v>356</v>
      </c>
      <c r="R383" s="239"/>
      <c r="S383" s="239" t="s">
        <v>2016</v>
      </c>
      <c r="T383" s="239" t="s">
        <v>405</v>
      </c>
      <c r="U383" s="239"/>
      <c r="V383" s="239" t="s">
        <v>2016</v>
      </c>
      <c r="W383" s="239" t="s">
        <v>1074</v>
      </c>
      <c r="X383" s="241">
        <v>1</v>
      </c>
      <c r="Y383" s="58" t="s">
        <v>6393</v>
      </c>
      <c r="Z383" s="58" t="s">
        <v>532</v>
      </c>
      <c r="AA383" s="59">
        <v>0</v>
      </c>
      <c r="AB383" s="59">
        <v>0</v>
      </c>
      <c r="AC383" s="59">
        <v>0</v>
      </c>
      <c r="AD383" s="59">
        <v>0</v>
      </c>
      <c r="AE383" s="59"/>
      <c r="AF383" s="59"/>
    </row>
    <row r="384" spans="1:32">
      <c r="A384" s="239" t="s">
        <v>2180</v>
      </c>
      <c r="B384" s="244" t="s">
        <v>4182</v>
      </c>
      <c r="C384" s="244" t="s">
        <v>4183</v>
      </c>
      <c r="D384" s="239" t="s">
        <v>4184</v>
      </c>
      <c r="E384" s="239" t="s">
        <v>4185</v>
      </c>
      <c r="F384" s="240" t="s">
        <v>2157</v>
      </c>
      <c r="G384" s="239" t="s">
        <v>2060</v>
      </c>
      <c r="H384" s="252" t="s">
        <v>2185</v>
      </c>
      <c r="I384" s="244" t="s">
        <v>2186</v>
      </c>
      <c r="J384" s="239" t="s">
        <v>4186</v>
      </c>
      <c r="K384" s="239" t="s">
        <v>4186</v>
      </c>
      <c r="L384" s="239" t="s">
        <v>280</v>
      </c>
      <c r="M384" s="239" t="s">
        <v>4187</v>
      </c>
      <c r="N384" s="239" t="s">
        <v>2256</v>
      </c>
      <c r="O384" s="239" t="s">
        <v>46</v>
      </c>
      <c r="P384" s="239" t="s">
        <v>2016</v>
      </c>
      <c r="Q384" s="239" t="s">
        <v>46</v>
      </c>
      <c r="R384" s="239"/>
      <c r="S384" s="239" t="s">
        <v>2016</v>
      </c>
      <c r="T384" s="239" t="s">
        <v>416</v>
      </c>
      <c r="U384" s="239"/>
      <c r="V384" s="239" t="s">
        <v>2016</v>
      </c>
      <c r="W384" s="239" t="s">
        <v>416</v>
      </c>
      <c r="X384" s="241">
        <v>1</v>
      </c>
      <c r="Y384" s="58" t="s">
        <v>6389</v>
      </c>
      <c r="Z384" s="58" t="s">
        <v>548</v>
      </c>
      <c r="AA384" s="59">
        <v>0</v>
      </c>
      <c r="AB384" s="59">
        <v>0</v>
      </c>
      <c r="AC384" s="59">
        <v>0</v>
      </c>
      <c r="AD384" s="59">
        <v>0</v>
      </c>
      <c r="AE384" s="59"/>
      <c r="AF384" s="59"/>
    </row>
    <row r="385" spans="1:32">
      <c r="A385" s="239" t="s">
        <v>2210</v>
      </c>
      <c r="B385" s="244" t="s">
        <v>4188</v>
      </c>
      <c r="C385" s="244" t="s">
        <v>4189</v>
      </c>
      <c r="D385" s="239" t="s">
        <v>4190</v>
      </c>
      <c r="E385" s="239" t="s">
        <v>4190</v>
      </c>
      <c r="F385" s="240" t="s">
        <v>2157</v>
      </c>
      <c r="G385" s="239" t="s">
        <v>2060</v>
      </c>
      <c r="H385" s="252" t="s">
        <v>2185</v>
      </c>
      <c r="I385" s="244" t="s">
        <v>2186</v>
      </c>
      <c r="J385" s="239" t="s">
        <v>4191</v>
      </c>
      <c r="K385" s="239" t="s">
        <v>4191</v>
      </c>
      <c r="L385" s="239" t="s">
        <v>10</v>
      </c>
      <c r="M385" s="239" t="s">
        <v>4192</v>
      </c>
      <c r="N385" s="239" t="s">
        <v>2014</v>
      </c>
      <c r="O385" s="239" t="s">
        <v>269</v>
      </c>
      <c r="P385" s="239" t="s">
        <v>2014</v>
      </c>
      <c r="Q385" s="239" t="s">
        <v>356</v>
      </c>
      <c r="R385" s="239"/>
      <c r="S385" s="239" t="s">
        <v>2014</v>
      </c>
      <c r="T385" s="239" t="s">
        <v>405</v>
      </c>
      <c r="U385" s="239"/>
      <c r="V385" s="239" t="s">
        <v>2014</v>
      </c>
      <c r="W385" s="239" t="s">
        <v>1089</v>
      </c>
      <c r="X385" s="241">
        <v>1</v>
      </c>
      <c r="Y385" s="58" t="s">
        <v>5944</v>
      </c>
      <c r="Z385" s="58" t="s">
        <v>452</v>
      </c>
      <c r="AA385" s="59">
        <v>0</v>
      </c>
      <c r="AB385" s="59">
        <v>0</v>
      </c>
      <c r="AC385" s="59">
        <v>0</v>
      </c>
      <c r="AD385" s="59">
        <v>0</v>
      </c>
      <c r="AE385" s="59"/>
      <c r="AF385" s="59"/>
    </row>
    <row r="386" spans="1:32">
      <c r="A386" s="239" t="s">
        <v>2210</v>
      </c>
      <c r="B386" s="244" t="s">
        <v>4193</v>
      </c>
      <c r="C386" s="244" t="s">
        <v>4194</v>
      </c>
      <c r="D386" s="239" t="s">
        <v>4195</v>
      </c>
      <c r="E386" s="239" t="s">
        <v>4195</v>
      </c>
      <c r="F386" s="240" t="s">
        <v>2157</v>
      </c>
      <c r="G386" s="239" t="s">
        <v>2060</v>
      </c>
      <c r="H386" s="252" t="s">
        <v>2185</v>
      </c>
      <c r="I386" s="244" t="s">
        <v>2186</v>
      </c>
      <c r="J386" s="239" t="s">
        <v>4196</v>
      </c>
      <c r="K386" s="239" t="s">
        <v>4196</v>
      </c>
      <c r="L386" s="239" t="s">
        <v>10</v>
      </c>
      <c r="M386" s="239" t="s">
        <v>4197</v>
      </c>
      <c r="N386" s="239" t="s">
        <v>2014</v>
      </c>
      <c r="O386" s="239" t="s">
        <v>269</v>
      </c>
      <c r="P386" s="239" t="s">
        <v>2014</v>
      </c>
      <c r="Q386" s="239" t="s">
        <v>46</v>
      </c>
      <c r="R386" s="239"/>
      <c r="S386" s="239" t="s">
        <v>2014</v>
      </c>
      <c r="T386" s="239" t="s">
        <v>414</v>
      </c>
      <c r="U386" s="239"/>
      <c r="V386" s="239" t="s">
        <v>2014</v>
      </c>
      <c r="W386" s="239" t="s">
        <v>415</v>
      </c>
      <c r="X386" s="241">
        <v>1</v>
      </c>
      <c r="Y386" s="58" t="s">
        <v>6881</v>
      </c>
      <c r="Z386" s="58" t="s">
        <v>482</v>
      </c>
      <c r="AA386" s="59">
        <v>0</v>
      </c>
      <c r="AB386" s="59">
        <v>0</v>
      </c>
      <c r="AC386" s="59">
        <v>0</v>
      </c>
      <c r="AD386" s="59">
        <v>0</v>
      </c>
      <c r="AE386" s="59"/>
      <c r="AF386" s="59"/>
    </row>
    <row r="387" spans="1:32">
      <c r="A387" s="239" t="s">
        <v>2210</v>
      </c>
      <c r="B387" s="244" t="s">
        <v>4198</v>
      </c>
      <c r="C387" s="244" t="s">
        <v>4199</v>
      </c>
      <c r="D387" s="239" t="s">
        <v>4200</v>
      </c>
      <c r="E387" s="239" t="s">
        <v>4200</v>
      </c>
      <c r="F387" s="240" t="s">
        <v>2157</v>
      </c>
      <c r="G387" s="239" t="s">
        <v>2060</v>
      </c>
      <c r="H387" s="252" t="s">
        <v>2185</v>
      </c>
      <c r="I387" s="244" t="s">
        <v>2186</v>
      </c>
      <c r="J387" s="239" t="s">
        <v>4201</v>
      </c>
      <c r="K387" s="239" t="s">
        <v>4201</v>
      </c>
      <c r="L387" s="239" t="s">
        <v>10</v>
      </c>
      <c r="M387" s="239" t="s">
        <v>4202</v>
      </c>
      <c r="N387" s="239" t="s">
        <v>2014</v>
      </c>
      <c r="O387" s="239" t="s">
        <v>269</v>
      </c>
      <c r="P387" s="239" t="s">
        <v>2014</v>
      </c>
      <c r="Q387" s="239" t="s">
        <v>356</v>
      </c>
      <c r="R387" s="239"/>
      <c r="S387" s="239" t="s">
        <v>2014</v>
      </c>
      <c r="T387" s="239" t="s">
        <v>341</v>
      </c>
      <c r="U387" s="239"/>
      <c r="V387" s="239" t="s">
        <v>2014</v>
      </c>
      <c r="W387" s="239" t="s">
        <v>341</v>
      </c>
      <c r="X387" s="241">
        <v>1</v>
      </c>
      <c r="Y387" s="58" t="s">
        <v>6880</v>
      </c>
      <c r="Z387" s="58" t="s">
        <v>448</v>
      </c>
      <c r="AA387" s="59">
        <v>0</v>
      </c>
      <c r="AB387" s="59">
        <v>0</v>
      </c>
      <c r="AC387" s="59">
        <v>0</v>
      </c>
      <c r="AD387" s="59">
        <v>0</v>
      </c>
      <c r="AE387" s="59"/>
      <c r="AF387" s="59"/>
    </row>
    <row r="388" spans="1:32">
      <c r="A388" s="239" t="s">
        <v>2210</v>
      </c>
      <c r="B388" s="244" t="s">
        <v>4203</v>
      </c>
      <c r="C388" s="244" t="s">
        <v>4204</v>
      </c>
      <c r="D388" s="239" t="s">
        <v>4205</v>
      </c>
      <c r="E388" s="239" t="s">
        <v>4205</v>
      </c>
      <c r="F388" s="240" t="s">
        <v>2157</v>
      </c>
      <c r="G388" s="239" t="s">
        <v>2060</v>
      </c>
      <c r="H388" s="252" t="s">
        <v>2185</v>
      </c>
      <c r="I388" s="244" t="s">
        <v>2186</v>
      </c>
      <c r="J388" s="239" t="s">
        <v>4206</v>
      </c>
      <c r="K388" s="239" t="s">
        <v>4206</v>
      </c>
      <c r="L388" s="239" t="s">
        <v>10</v>
      </c>
      <c r="M388" s="239" t="s">
        <v>4207</v>
      </c>
      <c r="N388" s="239" t="s">
        <v>2014</v>
      </c>
      <c r="O388" s="239" t="s">
        <v>269</v>
      </c>
      <c r="P388" s="239" t="s">
        <v>2014</v>
      </c>
      <c r="Q388" s="239" t="s">
        <v>46</v>
      </c>
      <c r="R388" s="239"/>
      <c r="S388" s="239" t="s">
        <v>2014</v>
      </c>
      <c r="T388" s="239" t="s">
        <v>416</v>
      </c>
      <c r="U388" s="239"/>
      <c r="V388" s="239" t="s">
        <v>2014</v>
      </c>
      <c r="W388" s="239" t="s">
        <v>416</v>
      </c>
      <c r="X388" s="241">
        <v>1</v>
      </c>
      <c r="Y388" s="58" t="s">
        <v>6705</v>
      </c>
      <c r="Z388" s="58" t="s">
        <v>484</v>
      </c>
      <c r="AA388" s="59">
        <v>0</v>
      </c>
      <c r="AB388" s="59">
        <v>0</v>
      </c>
      <c r="AC388" s="59">
        <v>0</v>
      </c>
      <c r="AD388" s="59">
        <v>0</v>
      </c>
      <c r="AE388" s="59"/>
      <c r="AF388" s="59"/>
    </row>
    <row r="389" spans="1:32">
      <c r="A389" s="239" t="s">
        <v>2210</v>
      </c>
      <c r="B389" s="244" t="s">
        <v>4208</v>
      </c>
      <c r="C389" s="244" t="s">
        <v>4209</v>
      </c>
      <c r="D389" s="239" t="s">
        <v>4210</v>
      </c>
      <c r="E389" s="239" t="s">
        <v>4210</v>
      </c>
      <c r="F389" s="240" t="s">
        <v>2157</v>
      </c>
      <c r="G389" s="239" t="s">
        <v>2060</v>
      </c>
      <c r="H389" s="252" t="s">
        <v>2185</v>
      </c>
      <c r="I389" s="244" t="s">
        <v>2186</v>
      </c>
      <c r="J389" s="239" t="s">
        <v>4211</v>
      </c>
      <c r="K389" s="239" t="s">
        <v>4211</v>
      </c>
      <c r="L389" s="239" t="s">
        <v>10</v>
      </c>
      <c r="M389" s="239" t="s">
        <v>4212</v>
      </c>
      <c r="N389" s="239" t="s">
        <v>2014</v>
      </c>
      <c r="O389" s="239" t="s">
        <v>269</v>
      </c>
      <c r="P389" s="239" t="s">
        <v>2014</v>
      </c>
      <c r="Q389" s="239" t="s">
        <v>46</v>
      </c>
      <c r="R389" s="239"/>
      <c r="S389" s="239" t="s">
        <v>2014</v>
      </c>
      <c r="T389" s="239" t="s">
        <v>415</v>
      </c>
      <c r="U389" s="239"/>
      <c r="V389" s="239" t="s">
        <v>2014</v>
      </c>
      <c r="W389" s="239" t="s">
        <v>415</v>
      </c>
      <c r="X389" s="241">
        <v>1</v>
      </c>
      <c r="Y389" s="58" t="s">
        <v>6881</v>
      </c>
      <c r="Z389" s="58" t="s">
        <v>482</v>
      </c>
      <c r="AA389" s="59">
        <v>0</v>
      </c>
      <c r="AB389" s="59">
        <v>0</v>
      </c>
      <c r="AC389" s="59">
        <v>0</v>
      </c>
      <c r="AD389" s="59">
        <v>0</v>
      </c>
      <c r="AE389" s="59"/>
      <c r="AF389" s="59"/>
    </row>
    <row r="390" spans="1:32">
      <c r="A390" s="239" t="s">
        <v>2210</v>
      </c>
      <c r="B390" s="244" t="s">
        <v>4213</v>
      </c>
      <c r="C390" s="244" t="s">
        <v>4214</v>
      </c>
      <c r="D390" s="239" t="s">
        <v>4215</v>
      </c>
      <c r="E390" s="239" t="s">
        <v>4215</v>
      </c>
      <c r="F390" s="240" t="s">
        <v>2157</v>
      </c>
      <c r="G390" s="239" t="s">
        <v>2060</v>
      </c>
      <c r="H390" s="252" t="s">
        <v>2185</v>
      </c>
      <c r="I390" s="244" t="s">
        <v>2186</v>
      </c>
      <c r="J390" s="239" t="s">
        <v>4216</v>
      </c>
      <c r="K390" s="239" t="s">
        <v>4216</v>
      </c>
      <c r="L390" s="239" t="s">
        <v>10</v>
      </c>
      <c r="M390" s="239" t="s">
        <v>4217</v>
      </c>
      <c r="N390" s="239" t="s">
        <v>2014</v>
      </c>
      <c r="O390" s="239" t="s">
        <v>269</v>
      </c>
      <c r="P390" s="239" t="s">
        <v>2014</v>
      </c>
      <c r="Q390" s="239" t="s">
        <v>46</v>
      </c>
      <c r="R390" s="239"/>
      <c r="S390" s="239" t="s">
        <v>2014</v>
      </c>
      <c r="T390" s="239" t="s">
        <v>416</v>
      </c>
      <c r="U390" s="239"/>
      <c r="V390" s="239" t="s">
        <v>2014</v>
      </c>
      <c r="W390" s="239" t="s">
        <v>416</v>
      </c>
      <c r="X390" s="241">
        <v>1</v>
      </c>
      <c r="Y390" s="58" t="s">
        <v>6705</v>
      </c>
      <c r="Z390" s="58" t="s">
        <v>484</v>
      </c>
      <c r="AA390" s="59">
        <v>0</v>
      </c>
      <c r="AB390" s="59">
        <v>0</v>
      </c>
      <c r="AC390" s="59">
        <v>0</v>
      </c>
      <c r="AD390" s="59">
        <v>0</v>
      </c>
      <c r="AE390" s="59"/>
      <c r="AF390" s="59"/>
    </row>
    <row r="391" spans="1:32">
      <c r="A391" s="239" t="s">
        <v>2210</v>
      </c>
      <c r="B391" s="244" t="s">
        <v>4218</v>
      </c>
      <c r="C391" s="244" t="s">
        <v>4219</v>
      </c>
      <c r="D391" s="239" t="s">
        <v>4220</v>
      </c>
      <c r="E391" s="239" t="s">
        <v>4220</v>
      </c>
      <c r="F391" s="240" t="s">
        <v>2157</v>
      </c>
      <c r="G391" s="239" t="s">
        <v>2060</v>
      </c>
      <c r="H391" s="252" t="s">
        <v>2185</v>
      </c>
      <c r="I391" s="244" t="s">
        <v>2186</v>
      </c>
      <c r="J391" s="239" t="s">
        <v>4221</v>
      </c>
      <c r="K391" s="239" t="s">
        <v>4221</v>
      </c>
      <c r="L391" s="239" t="s">
        <v>10</v>
      </c>
      <c r="M391" s="239" t="s">
        <v>4222</v>
      </c>
      <c r="N391" s="239" t="s">
        <v>2014</v>
      </c>
      <c r="O391" s="239" t="s">
        <v>269</v>
      </c>
      <c r="P391" s="239" t="s">
        <v>2014</v>
      </c>
      <c r="Q391" s="239" t="s">
        <v>357</v>
      </c>
      <c r="R391" s="239"/>
      <c r="S391" s="239" t="s">
        <v>2014</v>
      </c>
      <c r="T391" s="239" t="s">
        <v>353</v>
      </c>
      <c r="U391" s="239"/>
      <c r="V391" s="239" t="s">
        <v>2014</v>
      </c>
      <c r="W391" s="239" t="s">
        <v>353</v>
      </c>
      <c r="X391" s="241">
        <v>1</v>
      </c>
      <c r="Y391" s="58" t="s">
        <v>6879</v>
      </c>
      <c r="Z391" s="58" t="s">
        <v>468</v>
      </c>
      <c r="AA391" s="59">
        <v>0</v>
      </c>
      <c r="AB391" s="59">
        <v>0</v>
      </c>
      <c r="AC391" s="59">
        <v>0</v>
      </c>
      <c r="AD391" s="59">
        <v>0</v>
      </c>
      <c r="AE391" s="59"/>
      <c r="AF391" s="59"/>
    </row>
    <row r="392" spans="1:32">
      <c r="A392" s="239" t="s">
        <v>2210</v>
      </c>
      <c r="B392" s="244" t="s">
        <v>4223</v>
      </c>
      <c r="C392" s="244" t="s">
        <v>4224</v>
      </c>
      <c r="D392" s="239" t="s">
        <v>4225</v>
      </c>
      <c r="E392" s="239" t="s">
        <v>4225</v>
      </c>
      <c r="F392" s="240" t="s">
        <v>2157</v>
      </c>
      <c r="G392" s="239" t="s">
        <v>2060</v>
      </c>
      <c r="H392" s="252" t="s">
        <v>2185</v>
      </c>
      <c r="I392" s="244" t="s">
        <v>2186</v>
      </c>
      <c r="J392" s="239" t="s">
        <v>4226</v>
      </c>
      <c r="K392" s="239" t="s">
        <v>4226</v>
      </c>
      <c r="L392" s="239" t="s">
        <v>10</v>
      </c>
      <c r="M392" s="239" t="s">
        <v>4227</v>
      </c>
      <c r="N392" s="239" t="s">
        <v>2014</v>
      </c>
      <c r="O392" s="239" t="s">
        <v>269</v>
      </c>
      <c r="P392" s="239" t="s">
        <v>2014</v>
      </c>
      <c r="Q392" s="239" t="s">
        <v>357</v>
      </c>
      <c r="R392" s="239"/>
      <c r="S392" s="239" t="s">
        <v>2014</v>
      </c>
      <c r="T392" s="239" t="s">
        <v>353</v>
      </c>
      <c r="U392" s="239"/>
      <c r="V392" s="239" t="s">
        <v>2014</v>
      </c>
      <c r="W392" s="239" t="s">
        <v>353</v>
      </c>
      <c r="X392" s="241">
        <v>1</v>
      </c>
      <c r="Y392" s="58" t="s">
        <v>6879</v>
      </c>
      <c r="Z392" s="58" t="s">
        <v>468</v>
      </c>
      <c r="AA392" s="59">
        <v>0</v>
      </c>
      <c r="AB392" s="59">
        <v>0</v>
      </c>
      <c r="AC392" s="59">
        <v>0</v>
      </c>
      <c r="AD392" s="59">
        <v>0</v>
      </c>
      <c r="AE392" s="59"/>
      <c r="AF392" s="59"/>
    </row>
    <row r="393" spans="1:32">
      <c r="A393" s="239" t="s">
        <v>4228</v>
      </c>
      <c r="B393" s="244" t="s">
        <v>4229</v>
      </c>
      <c r="C393" s="244" t="s">
        <v>4053</v>
      </c>
      <c r="D393" s="239" t="s">
        <v>4230</v>
      </c>
      <c r="E393" s="239" t="s">
        <v>4230</v>
      </c>
      <c r="F393" s="240" t="s">
        <v>2157</v>
      </c>
      <c r="G393" s="239" t="s">
        <v>2060</v>
      </c>
      <c r="H393" s="252" t="s">
        <v>16</v>
      </c>
      <c r="I393" s="244" t="s">
        <v>2186</v>
      </c>
      <c r="J393" s="239" t="s">
        <v>4231</v>
      </c>
      <c r="K393" s="239" t="s">
        <v>4231</v>
      </c>
      <c r="L393" s="239" t="s">
        <v>10</v>
      </c>
      <c r="M393" s="239" t="s">
        <v>2188</v>
      </c>
      <c r="N393" s="239" t="s">
        <v>2014</v>
      </c>
      <c r="O393" s="239" t="s">
        <v>269</v>
      </c>
      <c r="P393" s="239" t="s">
        <v>2014</v>
      </c>
      <c r="Q393" s="239" t="s">
        <v>357</v>
      </c>
      <c r="R393" s="239"/>
      <c r="S393" s="239" t="s">
        <v>2014</v>
      </c>
      <c r="T393" s="239" t="s">
        <v>42</v>
      </c>
      <c r="U393" s="239"/>
      <c r="V393" s="239" t="s">
        <v>2014</v>
      </c>
      <c r="W393" s="239" t="s">
        <v>42</v>
      </c>
      <c r="X393" s="241">
        <v>1</v>
      </c>
      <c r="Y393" s="58" t="s">
        <v>6888</v>
      </c>
      <c r="Z393" s="58" t="s">
        <v>472</v>
      </c>
      <c r="AA393" s="59">
        <v>0</v>
      </c>
      <c r="AB393" s="59">
        <v>0</v>
      </c>
      <c r="AC393" s="59">
        <v>0</v>
      </c>
      <c r="AD393" s="59">
        <v>0</v>
      </c>
      <c r="AE393" s="59"/>
      <c r="AF393" s="59"/>
    </row>
    <row r="394" spans="1:32">
      <c r="A394" s="239" t="s">
        <v>4232</v>
      </c>
      <c r="B394" s="244" t="s">
        <v>4233</v>
      </c>
      <c r="C394" s="244" t="s">
        <v>4234</v>
      </c>
      <c r="D394" s="239" t="s">
        <v>4235</v>
      </c>
      <c r="E394" s="239" t="s">
        <v>4235</v>
      </c>
      <c r="F394" s="240" t="s">
        <v>2157</v>
      </c>
      <c r="G394" s="239" t="s">
        <v>4236</v>
      </c>
      <c r="H394" s="252" t="s">
        <v>2110</v>
      </c>
      <c r="I394" s="244" t="s">
        <v>2277</v>
      </c>
      <c r="J394" s="239" t="s">
        <v>4237</v>
      </c>
      <c r="K394" s="239" t="s">
        <v>4237</v>
      </c>
      <c r="L394" s="239" t="s">
        <v>6</v>
      </c>
      <c r="M394" s="239" t="s">
        <v>2147</v>
      </c>
      <c r="N394" s="239" t="s">
        <v>15</v>
      </c>
      <c r="O394" s="239" t="s">
        <v>2279</v>
      </c>
      <c r="P394" s="239" t="s">
        <v>15</v>
      </c>
      <c r="Q394" s="239" t="s">
        <v>44</v>
      </c>
      <c r="R394" s="239"/>
      <c r="S394" s="239" t="s">
        <v>15</v>
      </c>
      <c r="T394" s="239" t="s">
        <v>44</v>
      </c>
      <c r="U394" s="239"/>
      <c r="V394" s="239" t="s">
        <v>15</v>
      </c>
      <c r="W394" s="239" t="s">
        <v>44</v>
      </c>
      <c r="X394" s="241">
        <v>1</v>
      </c>
      <c r="Y394" s="58" t="s">
        <v>6475</v>
      </c>
      <c r="Z394" s="58" t="s">
        <v>580</v>
      </c>
      <c r="AA394" s="59">
        <v>0</v>
      </c>
      <c r="AB394" s="59">
        <v>0</v>
      </c>
      <c r="AC394" s="59">
        <v>0</v>
      </c>
      <c r="AD394" s="59">
        <v>0</v>
      </c>
      <c r="AE394" s="59"/>
      <c r="AF394" s="59"/>
    </row>
    <row r="395" spans="1:32">
      <c r="A395" s="239" t="s">
        <v>4238</v>
      </c>
      <c r="B395" s="244" t="s">
        <v>4239</v>
      </c>
      <c r="C395" s="244" t="s">
        <v>4240</v>
      </c>
      <c r="D395" s="239" t="s">
        <v>4241</v>
      </c>
      <c r="E395" s="239" t="s">
        <v>4241</v>
      </c>
      <c r="F395" s="240" t="s">
        <v>2157</v>
      </c>
      <c r="G395" s="239" t="s">
        <v>4236</v>
      </c>
      <c r="H395" s="252" t="s">
        <v>2475</v>
      </c>
      <c r="I395" s="244" t="s">
        <v>2277</v>
      </c>
      <c r="J395" s="239" t="s">
        <v>4242</v>
      </c>
      <c r="K395" s="239" t="s">
        <v>4242</v>
      </c>
      <c r="L395" s="239" t="s">
        <v>6</v>
      </c>
      <c r="M395" s="239" t="s">
        <v>2147</v>
      </c>
      <c r="N395" s="239" t="s">
        <v>15</v>
      </c>
      <c r="O395" s="239" t="s">
        <v>2279</v>
      </c>
      <c r="P395" s="239" t="s">
        <v>15</v>
      </c>
      <c r="Q395" s="239" t="s">
        <v>44</v>
      </c>
      <c r="R395" s="239"/>
      <c r="S395" s="239" t="s">
        <v>15</v>
      </c>
      <c r="T395" s="239" t="s">
        <v>44</v>
      </c>
      <c r="U395" s="239"/>
      <c r="V395" s="239" t="s">
        <v>15</v>
      </c>
      <c r="W395" s="239" t="s">
        <v>44</v>
      </c>
      <c r="X395" s="241">
        <v>1</v>
      </c>
      <c r="Y395" s="58" t="s">
        <v>6475</v>
      </c>
      <c r="Z395" s="58" t="s">
        <v>580</v>
      </c>
      <c r="AA395" s="59">
        <v>0</v>
      </c>
      <c r="AB395" s="59">
        <v>0</v>
      </c>
      <c r="AC395" s="59">
        <v>0</v>
      </c>
      <c r="AD395" s="59">
        <v>0</v>
      </c>
      <c r="AE395" s="59"/>
      <c r="AF395" s="59"/>
    </row>
    <row r="396" spans="1:32">
      <c r="A396" s="239" t="s">
        <v>4243</v>
      </c>
      <c r="B396" s="244" t="s">
        <v>4244</v>
      </c>
      <c r="C396" s="244" t="s">
        <v>4245</v>
      </c>
      <c r="D396" s="239" t="s">
        <v>4246</v>
      </c>
      <c r="E396" s="239" t="s">
        <v>4246</v>
      </c>
      <c r="F396" s="240" t="s">
        <v>2157</v>
      </c>
      <c r="G396" s="239" t="s">
        <v>4236</v>
      </c>
      <c r="H396" s="252" t="s">
        <v>2185</v>
      </c>
      <c r="I396" s="244" t="s">
        <v>2277</v>
      </c>
      <c r="J396" s="239" t="s">
        <v>4247</v>
      </c>
      <c r="K396" s="239" t="s">
        <v>4247</v>
      </c>
      <c r="L396" s="239" t="s">
        <v>6</v>
      </c>
      <c r="M396" s="239" t="s">
        <v>2147</v>
      </c>
      <c r="N396" s="239" t="s">
        <v>15</v>
      </c>
      <c r="O396" s="239" t="s">
        <v>2279</v>
      </c>
      <c r="P396" s="239" t="s">
        <v>15</v>
      </c>
      <c r="Q396" s="239" t="s">
        <v>41</v>
      </c>
      <c r="R396" s="239"/>
      <c r="S396" s="239" t="s">
        <v>15</v>
      </c>
      <c r="T396" s="239" t="s">
        <v>41</v>
      </c>
      <c r="U396" s="239"/>
      <c r="V396" s="239" t="s">
        <v>15</v>
      </c>
      <c r="W396" s="239" t="s">
        <v>41</v>
      </c>
      <c r="X396" s="241">
        <v>1</v>
      </c>
      <c r="Y396" s="58" t="s">
        <v>6429</v>
      </c>
      <c r="Z396" s="58" t="s">
        <v>577</v>
      </c>
      <c r="AA396" s="59">
        <v>0</v>
      </c>
      <c r="AB396" s="59">
        <v>0</v>
      </c>
      <c r="AC396" s="59">
        <v>0</v>
      </c>
      <c r="AD396" s="59">
        <v>0</v>
      </c>
      <c r="AE396" s="59"/>
      <c r="AF396" s="59"/>
    </row>
    <row r="397" spans="1:32">
      <c r="A397" s="239" t="s">
        <v>4243</v>
      </c>
      <c r="B397" s="244" t="s">
        <v>4248</v>
      </c>
      <c r="C397" s="244" t="s">
        <v>4249</v>
      </c>
      <c r="D397" s="239" t="s">
        <v>4250</v>
      </c>
      <c r="E397" s="239" t="s">
        <v>4250</v>
      </c>
      <c r="F397" s="240" t="s">
        <v>2157</v>
      </c>
      <c r="G397" s="239" t="s">
        <v>4236</v>
      </c>
      <c r="H397" s="252" t="s">
        <v>2185</v>
      </c>
      <c r="I397" s="244" t="s">
        <v>2277</v>
      </c>
      <c r="J397" s="239" t="s">
        <v>4251</v>
      </c>
      <c r="K397" s="239" t="s">
        <v>4251</v>
      </c>
      <c r="L397" s="239" t="s">
        <v>6</v>
      </c>
      <c r="M397" s="239" t="s">
        <v>4252</v>
      </c>
      <c r="N397" s="239" t="s">
        <v>15</v>
      </c>
      <c r="O397" s="239" t="s">
        <v>2279</v>
      </c>
      <c r="P397" s="239" t="s">
        <v>15</v>
      </c>
      <c r="Q397" s="239" t="s">
        <v>41</v>
      </c>
      <c r="R397" s="239"/>
      <c r="S397" s="239" t="s">
        <v>15</v>
      </c>
      <c r="T397" s="239" t="s">
        <v>41</v>
      </c>
      <c r="U397" s="239"/>
      <c r="V397" s="239" t="s">
        <v>15</v>
      </c>
      <c r="W397" s="239" t="s">
        <v>41</v>
      </c>
      <c r="X397" s="241">
        <v>1</v>
      </c>
      <c r="Y397" s="58" t="s">
        <v>6429</v>
      </c>
      <c r="Z397" s="58" t="s">
        <v>577</v>
      </c>
      <c r="AA397" s="59">
        <v>0</v>
      </c>
      <c r="AB397" s="59">
        <v>0</v>
      </c>
      <c r="AC397" s="59">
        <v>0</v>
      </c>
      <c r="AD397" s="59">
        <v>0</v>
      </c>
      <c r="AE397" s="59"/>
      <c r="AF397" s="59"/>
    </row>
    <row r="398" spans="1:32">
      <c r="A398" s="239" t="s">
        <v>4243</v>
      </c>
      <c r="B398" s="244" t="s">
        <v>4253</v>
      </c>
      <c r="C398" s="244" t="s">
        <v>4254</v>
      </c>
      <c r="D398" s="239" t="s">
        <v>4255</v>
      </c>
      <c r="E398" s="239" t="s">
        <v>4255</v>
      </c>
      <c r="F398" s="240" t="s">
        <v>2157</v>
      </c>
      <c r="G398" s="239" t="s">
        <v>4236</v>
      </c>
      <c r="H398" s="252" t="s">
        <v>2185</v>
      </c>
      <c r="I398" s="244" t="s">
        <v>2277</v>
      </c>
      <c r="J398" s="239" t="s">
        <v>4256</v>
      </c>
      <c r="K398" s="239" t="s">
        <v>4256</v>
      </c>
      <c r="L398" s="239" t="s">
        <v>6</v>
      </c>
      <c r="M398" s="239" t="s">
        <v>341</v>
      </c>
      <c r="N398" s="239" t="s">
        <v>15</v>
      </c>
      <c r="O398" s="239" t="s">
        <v>2279</v>
      </c>
      <c r="P398" s="239" t="s">
        <v>15</v>
      </c>
      <c r="Q398" s="239" t="s">
        <v>41</v>
      </c>
      <c r="R398" s="239"/>
      <c r="S398" s="239" t="s">
        <v>15</v>
      </c>
      <c r="T398" s="239" t="s">
        <v>41</v>
      </c>
      <c r="U398" s="239"/>
      <c r="V398" s="239" t="s">
        <v>15</v>
      </c>
      <c r="W398" s="239" t="s">
        <v>41</v>
      </c>
      <c r="X398" s="241">
        <v>1</v>
      </c>
      <c r="Y398" s="58" t="s">
        <v>6429</v>
      </c>
      <c r="Z398" s="58" t="s">
        <v>577</v>
      </c>
      <c r="AA398" s="59">
        <v>0</v>
      </c>
      <c r="AB398" s="59">
        <v>0</v>
      </c>
      <c r="AC398" s="59">
        <v>0</v>
      </c>
      <c r="AD398" s="59">
        <v>0</v>
      </c>
      <c r="AE398" s="59"/>
      <c r="AF398" s="59"/>
    </row>
    <row r="399" spans="1:32">
      <c r="A399" s="239" t="s">
        <v>4257</v>
      </c>
      <c r="B399" s="244" t="s">
        <v>4258</v>
      </c>
      <c r="C399" s="244" t="s">
        <v>4259</v>
      </c>
      <c r="D399" s="239" t="s">
        <v>4260</v>
      </c>
      <c r="E399" s="239" t="s">
        <v>4260</v>
      </c>
      <c r="F399" s="240" t="s">
        <v>2157</v>
      </c>
      <c r="G399" s="239" t="s">
        <v>4236</v>
      </c>
      <c r="H399" s="252" t="s">
        <v>2185</v>
      </c>
      <c r="I399" s="244" t="s">
        <v>2277</v>
      </c>
      <c r="J399" s="239" t="s">
        <v>4261</v>
      </c>
      <c r="K399" s="239" t="s">
        <v>4261</v>
      </c>
      <c r="L399" s="239" t="s">
        <v>6</v>
      </c>
      <c r="M399" s="239" t="s">
        <v>2147</v>
      </c>
      <c r="N399" s="239" t="s">
        <v>15</v>
      </c>
      <c r="O399" s="239" t="s">
        <v>2279</v>
      </c>
      <c r="P399" s="239" t="s">
        <v>15</v>
      </c>
      <c r="Q399" s="239" t="s">
        <v>41</v>
      </c>
      <c r="R399" s="239"/>
      <c r="S399" s="239" t="s">
        <v>15</v>
      </c>
      <c r="T399" s="239" t="s">
        <v>41</v>
      </c>
      <c r="U399" s="239"/>
      <c r="V399" s="239" t="s">
        <v>15</v>
      </c>
      <c r="W399" s="239" t="s">
        <v>41</v>
      </c>
      <c r="X399" s="241">
        <v>1</v>
      </c>
      <c r="Y399" s="58" t="s">
        <v>6429</v>
      </c>
      <c r="Z399" s="58" t="s">
        <v>577</v>
      </c>
      <c r="AA399" s="59">
        <v>0</v>
      </c>
      <c r="AB399" s="59">
        <v>0</v>
      </c>
      <c r="AC399" s="59">
        <v>0</v>
      </c>
      <c r="AD399" s="59">
        <v>0</v>
      </c>
      <c r="AE399" s="59"/>
      <c r="AF399" s="59"/>
    </row>
    <row r="400" spans="1:32">
      <c r="A400" s="239" t="s">
        <v>2797</v>
      </c>
      <c r="B400" s="244" t="s">
        <v>4262</v>
      </c>
      <c r="C400" s="244" t="s">
        <v>4263</v>
      </c>
      <c r="D400" s="239" t="s">
        <v>4264</v>
      </c>
      <c r="E400" s="239" t="s">
        <v>4265</v>
      </c>
      <c r="F400" s="240" t="s">
        <v>2157</v>
      </c>
      <c r="G400" s="239" t="s">
        <v>4266</v>
      </c>
      <c r="H400" s="252" t="s">
        <v>2185</v>
      </c>
      <c r="I400" s="244" t="s">
        <v>2277</v>
      </c>
      <c r="J400" s="239" t="s">
        <v>4267</v>
      </c>
      <c r="K400" s="239" t="s">
        <v>4267</v>
      </c>
      <c r="L400" s="239" t="s">
        <v>6</v>
      </c>
      <c r="M400" s="239" t="s">
        <v>4268</v>
      </c>
      <c r="N400" s="239" t="s">
        <v>15</v>
      </c>
      <c r="O400" s="239" t="s">
        <v>2279</v>
      </c>
      <c r="P400" s="239" t="s">
        <v>15</v>
      </c>
      <c r="Q400" s="239" t="s">
        <v>41</v>
      </c>
      <c r="R400" s="239"/>
      <c r="S400" s="239" t="s">
        <v>15</v>
      </c>
      <c r="T400" s="239" t="s">
        <v>41</v>
      </c>
      <c r="U400" s="239"/>
      <c r="V400" s="239" t="s">
        <v>15</v>
      </c>
      <c r="W400" s="239" t="s">
        <v>41</v>
      </c>
      <c r="X400" s="241">
        <v>1</v>
      </c>
      <c r="Y400" s="58" t="s">
        <v>6429</v>
      </c>
      <c r="Z400" s="58" t="s">
        <v>577</v>
      </c>
      <c r="AA400" s="59">
        <v>0</v>
      </c>
      <c r="AB400" s="59">
        <v>0</v>
      </c>
      <c r="AC400" s="59">
        <v>0</v>
      </c>
      <c r="AD400" s="59">
        <v>0</v>
      </c>
      <c r="AE400" s="59"/>
      <c r="AF400" s="59"/>
    </row>
    <row r="401" spans="1:32">
      <c r="A401" s="239" t="s">
        <v>2797</v>
      </c>
      <c r="B401" s="244" t="s">
        <v>4269</v>
      </c>
      <c r="C401" s="244" t="s">
        <v>4270</v>
      </c>
      <c r="D401" s="239" t="s">
        <v>4271</v>
      </c>
      <c r="E401" s="239" t="s">
        <v>4272</v>
      </c>
      <c r="F401" s="240" t="s">
        <v>2157</v>
      </c>
      <c r="G401" s="239" t="s">
        <v>4266</v>
      </c>
      <c r="H401" s="252" t="s">
        <v>2185</v>
      </c>
      <c r="I401" s="244" t="s">
        <v>2277</v>
      </c>
      <c r="J401" s="239" t="s">
        <v>4273</v>
      </c>
      <c r="K401" s="239" t="s">
        <v>4273</v>
      </c>
      <c r="L401" s="239" t="s">
        <v>6</v>
      </c>
      <c r="M401" s="239" t="s">
        <v>4145</v>
      </c>
      <c r="N401" s="239" t="s">
        <v>15</v>
      </c>
      <c r="O401" s="239" t="s">
        <v>2279</v>
      </c>
      <c r="P401" s="239" t="s">
        <v>15</v>
      </c>
      <c r="Q401" s="239" t="s">
        <v>41</v>
      </c>
      <c r="R401" s="239"/>
      <c r="S401" s="239" t="s">
        <v>15</v>
      </c>
      <c r="T401" s="239" t="s">
        <v>41</v>
      </c>
      <c r="U401" s="239"/>
      <c r="V401" s="239" t="s">
        <v>15</v>
      </c>
      <c r="W401" s="239" t="s">
        <v>41</v>
      </c>
      <c r="X401" s="241">
        <v>1</v>
      </c>
      <c r="Y401" s="58" t="s">
        <v>6429</v>
      </c>
      <c r="Z401" s="58" t="s">
        <v>577</v>
      </c>
      <c r="AA401" s="59">
        <v>0</v>
      </c>
      <c r="AB401" s="59">
        <v>0</v>
      </c>
      <c r="AC401" s="59">
        <v>0</v>
      </c>
      <c r="AD401" s="59">
        <v>0</v>
      </c>
      <c r="AE401" s="59"/>
      <c r="AF401" s="59"/>
    </row>
    <row r="402" spans="1:32">
      <c r="A402" s="239" t="s">
        <v>2797</v>
      </c>
      <c r="B402" s="244" t="s">
        <v>4274</v>
      </c>
      <c r="C402" s="244" t="s">
        <v>4275</v>
      </c>
      <c r="D402" s="239" t="s">
        <v>4276</v>
      </c>
      <c r="E402" s="239" t="s">
        <v>4277</v>
      </c>
      <c r="F402" s="240" t="s">
        <v>2157</v>
      </c>
      <c r="G402" s="239" t="s">
        <v>4266</v>
      </c>
      <c r="H402" s="252" t="s">
        <v>2185</v>
      </c>
      <c r="I402" s="244" t="s">
        <v>2277</v>
      </c>
      <c r="J402" s="239" t="s">
        <v>4278</v>
      </c>
      <c r="K402" s="239" t="s">
        <v>4278</v>
      </c>
      <c r="L402" s="239" t="s">
        <v>6</v>
      </c>
      <c r="M402" s="239" t="s">
        <v>4279</v>
      </c>
      <c r="N402" s="239" t="s">
        <v>15</v>
      </c>
      <c r="O402" s="239" t="s">
        <v>2279</v>
      </c>
      <c r="P402" s="239" t="s">
        <v>15</v>
      </c>
      <c r="Q402" s="239" t="s">
        <v>41</v>
      </c>
      <c r="R402" s="239"/>
      <c r="S402" s="239" t="s">
        <v>15</v>
      </c>
      <c r="T402" s="239" t="s">
        <v>41</v>
      </c>
      <c r="U402" s="239"/>
      <c r="V402" s="239" t="s">
        <v>15</v>
      </c>
      <c r="W402" s="239" t="s">
        <v>41</v>
      </c>
      <c r="X402" s="241">
        <v>1</v>
      </c>
      <c r="Y402" s="58" t="s">
        <v>6429</v>
      </c>
      <c r="Z402" s="58" t="s">
        <v>577</v>
      </c>
      <c r="AA402" s="59">
        <v>0</v>
      </c>
      <c r="AB402" s="59">
        <v>0</v>
      </c>
      <c r="AC402" s="59">
        <v>0</v>
      </c>
      <c r="AD402" s="59">
        <v>0</v>
      </c>
      <c r="AE402" s="59"/>
      <c r="AF402" s="59"/>
    </row>
    <row r="403" spans="1:32">
      <c r="A403" s="239" t="s">
        <v>2797</v>
      </c>
      <c r="B403" s="244" t="s">
        <v>4280</v>
      </c>
      <c r="C403" s="244" t="s">
        <v>4281</v>
      </c>
      <c r="D403" s="239" t="s">
        <v>4282</v>
      </c>
      <c r="E403" s="239" t="s">
        <v>4283</v>
      </c>
      <c r="F403" s="240" t="s">
        <v>2157</v>
      </c>
      <c r="G403" s="239" t="s">
        <v>4266</v>
      </c>
      <c r="H403" s="252" t="s">
        <v>2185</v>
      </c>
      <c r="I403" s="244" t="s">
        <v>2277</v>
      </c>
      <c r="J403" s="239" t="s">
        <v>4284</v>
      </c>
      <c r="K403" s="239" t="s">
        <v>4284</v>
      </c>
      <c r="L403" s="239" t="s">
        <v>6</v>
      </c>
      <c r="M403" s="239" t="s">
        <v>3085</v>
      </c>
      <c r="N403" s="239" t="s">
        <v>15</v>
      </c>
      <c r="O403" s="239" t="s">
        <v>2279</v>
      </c>
      <c r="P403" s="239" t="s">
        <v>15</v>
      </c>
      <c r="Q403" s="239" t="s">
        <v>41</v>
      </c>
      <c r="R403" s="239"/>
      <c r="S403" s="239" t="s">
        <v>15</v>
      </c>
      <c r="T403" s="239" t="s">
        <v>41</v>
      </c>
      <c r="U403" s="239"/>
      <c r="V403" s="239" t="s">
        <v>15</v>
      </c>
      <c r="W403" s="239" t="s">
        <v>41</v>
      </c>
      <c r="X403" s="241">
        <v>1</v>
      </c>
      <c r="Y403" s="58" t="s">
        <v>6429</v>
      </c>
      <c r="Z403" s="58" t="s">
        <v>577</v>
      </c>
      <c r="AA403" s="59">
        <v>0</v>
      </c>
      <c r="AB403" s="59">
        <v>0</v>
      </c>
      <c r="AC403" s="59">
        <v>0</v>
      </c>
      <c r="AD403" s="59">
        <v>0</v>
      </c>
      <c r="AE403" s="59"/>
      <c r="AF403" s="59"/>
    </row>
    <row r="404" spans="1:32">
      <c r="A404" s="239" t="s">
        <v>2797</v>
      </c>
      <c r="B404" s="244" t="s">
        <v>4285</v>
      </c>
      <c r="C404" s="244" t="s">
        <v>4286</v>
      </c>
      <c r="D404" s="239" t="s">
        <v>4287</v>
      </c>
      <c r="E404" s="239" t="s">
        <v>4288</v>
      </c>
      <c r="F404" s="240" t="s">
        <v>2157</v>
      </c>
      <c r="G404" s="239" t="s">
        <v>4266</v>
      </c>
      <c r="H404" s="252" t="s">
        <v>2185</v>
      </c>
      <c r="I404" s="244" t="s">
        <v>2277</v>
      </c>
      <c r="J404" s="239" t="s">
        <v>4289</v>
      </c>
      <c r="K404" s="239" t="s">
        <v>4289</v>
      </c>
      <c r="L404" s="239" t="s">
        <v>6</v>
      </c>
      <c r="M404" s="239" t="s">
        <v>341</v>
      </c>
      <c r="N404" s="239" t="s">
        <v>15</v>
      </c>
      <c r="O404" s="239" t="s">
        <v>2279</v>
      </c>
      <c r="P404" s="239" t="s">
        <v>15</v>
      </c>
      <c r="Q404" s="239" t="s">
        <v>41</v>
      </c>
      <c r="R404" s="239"/>
      <c r="S404" s="239" t="s">
        <v>15</v>
      </c>
      <c r="T404" s="239" t="s">
        <v>41</v>
      </c>
      <c r="U404" s="239"/>
      <c r="V404" s="239" t="s">
        <v>15</v>
      </c>
      <c r="W404" s="239" t="s">
        <v>41</v>
      </c>
      <c r="X404" s="241">
        <v>1</v>
      </c>
      <c r="Y404" s="58" t="s">
        <v>6429</v>
      </c>
      <c r="Z404" s="58" t="s">
        <v>577</v>
      </c>
      <c r="AA404" s="59">
        <v>0</v>
      </c>
      <c r="AB404" s="59">
        <v>0</v>
      </c>
      <c r="AC404" s="59">
        <v>0</v>
      </c>
      <c r="AD404" s="59">
        <v>0</v>
      </c>
      <c r="AE404" s="59"/>
      <c r="AF404" s="59"/>
    </row>
    <row r="405" spans="1:32">
      <c r="A405" s="239" t="s">
        <v>2797</v>
      </c>
      <c r="B405" s="244" t="s">
        <v>4290</v>
      </c>
      <c r="C405" s="244" t="s">
        <v>4291</v>
      </c>
      <c r="D405" s="239" t="s">
        <v>4292</v>
      </c>
      <c r="E405" s="239" t="s">
        <v>4293</v>
      </c>
      <c r="F405" s="240" t="s">
        <v>2157</v>
      </c>
      <c r="G405" s="239" t="s">
        <v>4266</v>
      </c>
      <c r="H405" s="252" t="s">
        <v>2185</v>
      </c>
      <c r="I405" s="244" t="s">
        <v>2277</v>
      </c>
      <c r="J405" s="239" t="s">
        <v>4294</v>
      </c>
      <c r="K405" s="239" t="s">
        <v>4294</v>
      </c>
      <c r="L405" s="239" t="s">
        <v>6</v>
      </c>
      <c r="M405" s="239" t="s">
        <v>3174</v>
      </c>
      <c r="N405" s="239" t="s">
        <v>15</v>
      </c>
      <c r="O405" s="239" t="s">
        <v>2279</v>
      </c>
      <c r="P405" s="239" t="s">
        <v>15</v>
      </c>
      <c r="Q405" s="239" t="s">
        <v>41</v>
      </c>
      <c r="R405" s="239"/>
      <c r="S405" s="239" t="s">
        <v>15</v>
      </c>
      <c r="T405" s="239" t="s">
        <v>41</v>
      </c>
      <c r="U405" s="239"/>
      <c r="V405" s="239" t="s">
        <v>15</v>
      </c>
      <c r="W405" s="239" t="s">
        <v>41</v>
      </c>
      <c r="X405" s="241">
        <v>1</v>
      </c>
      <c r="Y405" s="58" t="s">
        <v>6429</v>
      </c>
      <c r="Z405" s="58" t="s">
        <v>577</v>
      </c>
      <c r="AA405" s="59">
        <v>0</v>
      </c>
      <c r="AB405" s="59">
        <v>0</v>
      </c>
      <c r="AC405" s="59">
        <v>0</v>
      </c>
      <c r="AD405" s="59">
        <v>0</v>
      </c>
      <c r="AE405" s="59"/>
      <c r="AF405" s="59"/>
    </row>
    <row r="406" spans="1:32">
      <c r="A406" s="239" t="s">
        <v>2797</v>
      </c>
      <c r="B406" s="244" t="s">
        <v>4295</v>
      </c>
      <c r="C406" s="244" t="s">
        <v>4296</v>
      </c>
      <c r="D406" s="239" t="s">
        <v>4297</v>
      </c>
      <c r="E406" s="239" t="s">
        <v>4298</v>
      </c>
      <c r="F406" s="240" t="s">
        <v>2157</v>
      </c>
      <c r="G406" s="239" t="s">
        <v>4266</v>
      </c>
      <c r="H406" s="252" t="s">
        <v>2185</v>
      </c>
      <c r="I406" s="244" t="s">
        <v>2277</v>
      </c>
      <c r="J406" s="239" t="s">
        <v>4299</v>
      </c>
      <c r="K406" s="239" t="s">
        <v>4299</v>
      </c>
      <c r="L406" s="239" t="s">
        <v>6</v>
      </c>
      <c r="M406" s="239" t="s">
        <v>3636</v>
      </c>
      <c r="N406" s="239" t="s">
        <v>15</v>
      </c>
      <c r="O406" s="239" t="s">
        <v>2279</v>
      </c>
      <c r="P406" s="239" t="s">
        <v>15</v>
      </c>
      <c r="Q406" s="239" t="s">
        <v>41</v>
      </c>
      <c r="R406" s="239"/>
      <c r="S406" s="239" t="s">
        <v>15</v>
      </c>
      <c r="T406" s="239" t="s">
        <v>41</v>
      </c>
      <c r="U406" s="239"/>
      <c r="V406" s="239" t="s">
        <v>15</v>
      </c>
      <c r="W406" s="239" t="s">
        <v>41</v>
      </c>
      <c r="X406" s="241">
        <v>1</v>
      </c>
      <c r="Y406" s="58" t="s">
        <v>6429</v>
      </c>
      <c r="Z406" s="58" t="s">
        <v>577</v>
      </c>
      <c r="AA406" s="59">
        <v>0</v>
      </c>
      <c r="AB406" s="59">
        <v>0</v>
      </c>
      <c r="AC406" s="59">
        <v>0</v>
      </c>
      <c r="AD406" s="59">
        <v>0</v>
      </c>
      <c r="AE406" s="59"/>
      <c r="AF406" s="59"/>
    </row>
    <row r="407" spans="1:32">
      <c r="A407" s="239" t="s">
        <v>2797</v>
      </c>
      <c r="B407" s="244" t="s">
        <v>4300</v>
      </c>
      <c r="C407" s="244" t="s">
        <v>4301</v>
      </c>
      <c r="D407" s="239" t="s">
        <v>4302</v>
      </c>
      <c r="E407" s="239" t="s">
        <v>4303</v>
      </c>
      <c r="F407" s="240" t="s">
        <v>2157</v>
      </c>
      <c r="G407" s="239" t="s">
        <v>4266</v>
      </c>
      <c r="H407" s="252" t="s">
        <v>2185</v>
      </c>
      <c r="I407" s="244" t="s">
        <v>2277</v>
      </c>
      <c r="J407" s="239" t="s">
        <v>4304</v>
      </c>
      <c r="K407" s="239" t="s">
        <v>4304</v>
      </c>
      <c r="L407" s="239" t="s">
        <v>6</v>
      </c>
      <c r="M407" s="239" t="s">
        <v>2876</v>
      </c>
      <c r="N407" s="239" t="s">
        <v>15</v>
      </c>
      <c r="O407" s="239" t="s">
        <v>2279</v>
      </c>
      <c r="P407" s="239" t="s">
        <v>15</v>
      </c>
      <c r="Q407" s="239" t="s">
        <v>41</v>
      </c>
      <c r="R407" s="239"/>
      <c r="S407" s="239" t="s">
        <v>15</v>
      </c>
      <c r="T407" s="239" t="s">
        <v>41</v>
      </c>
      <c r="U407" s="239"/>
      <c r="V407" s="239" t="s">
        <v>15</v>
      </c>
      <c r="W407" s="239" t="s">
        <v>41</v>
      </c>
      <c r="X407" s="241">
        <v>1</v>
      </c>
      <c r="Y407" s="58" t="s">
        <v>6429</v>
      </c>
      <c r="Z407" s="58" t="s">
        <v>577</v>
      </c>
      <c r="AA407" s="59">
        <v>0</v>
      </c>
      <c r="AB407" s="59">
        <v>0</v>
      </c>
      <c r="AC407" s="59">
        <v>0</v>
      </c>
      <c r="AD407" s="59">
        <v>0</v>
      </c>
      <c r="AE407" s="59"/>
      <c r="AF407" s="59"/>
    </row>
    <row r="408" spans="1:32">
      <c r="A408" s="239" t="s">
        <v>2797</v>
      </c>
      <c r="B408" s="244" t="s">
        <v>4305</v>
      </c>
      <c r="C408" s="244" t="s">
        <v>4306</v>
      </c>
      <c r="D408" s="239" t="s">
        <v>4307</v>
      </c>
      <c r="E408" s="239" t="s">
        <v>4308</v>
      </c>
      <c r="F408" s="240" t="s">
        <v>2157</v>
      </c>
      <c r="G408" s="239" t="s">
        <v>4266</v>
      </c>
      <c r="H408" s="252" t="s">
        <v>2185</v>
      </c>
      <c r="I408" s="244" t="s">
        <v>2277</v>
      </c>
      <c r="J408" s="239" t="s">
        <v>4309</v>
      </c>
      <c r="K408" s="239" t="s">
        <v>4309</v>
      </c>
      <c r="L408" s="239" t="s">
        <v>6</v>
      </c>
      <c r="M408" s="239" t="s">
        <v>4310</v>
      </c>
      <c r="N408" s="239" t="s">
        <v>15</v>
      </c>
      <c r="O408" s="239" t="s">
        <v>2279</v>
      </c>
      <c r="P408" s="239" t="s">
        <v>15</v>
      </c>
      <c r="Q408" s="239" t="s">
        <v>41</v>
      </c>
      <c r="R408" s="239"/>
      <c r="S408" s="239" t="s">
        <v>15</v>
      </c>
      <c r="T408" s="239" t="s">
        <v>41</v>
      </c>
      <c r="U408" s="239"/>
      <c r="V408" s="239" t="s">
        <v>15</v>
      </c>
      <c r="W408" s="239" t="s">
        <v>41</v>
      </c>
      <c r="X408" s="241">
        <v>1</v>
      </c>
      <c r="Y408" s="58" t="s">
        <v>6429</v>
      </c>
      <c r="Z408" s="58" t="s">
        <v>577</v>
      </c>
      <c r="AA408" s="59">
        <v>0</v>
      </c>
      <c r="AB408" s="59">
        <v>0</v>
      </c>
      <c r="AC408" s="59">
        <v>0</v>
      </c>
      <c r="AD408" s="59">
        <v>0</v>
      </c>
      <c r="AE408" s="59"/>
      <c r="AF408" s="59"/>
    </row>
    <row r="409" spans="1:32">
      <c r="A409" s="239" t="s">
        <v>2797</v>
      </c>
      <c r="B409" s="244" t="s">
        <v>4311</v>
      </c>
      <c r="C409" s="244" t="s">
        <v>4312</v>
      </c>
      <c r="D409" s="239" t="s">
        <v>4313</v>
      </c>
      <c r="E409" s="239" t="s">
        <v>4314</v>
      </c>
      <c r="F409" s="240" t="s">
        <v>2157</v>
      </c>
      <c r="G409" s="239" t="s">
        <v>4266</v>
      </c>
      <c r="H409" s="252" t="s">
        <v>2185</v>
      </c>
      <c r="I409" s="244" t="s">
        <v>2277</v>
      </c>
      <c r="J409" s="239" t="s">
        <v>4315</v>
      </c>
      <c r="K409" s="239" t="s">
        <v>4315</v>
      </c>
      <c r="L409" s="239" t="s">
        <v>6</v>
      </c>
      <c r="M409" s="239" t="s">
        <v>2882</v>
      </c>
      <c r="N409" s="239" t="s">
        <v>15</v>
      </c>
      <c r="O409" s="239" t="s">
        <v>2279</v>
      </c>
      <c r="P409" s="239" t="s">
        <v>15</v>
      </c>
      <c r="Q409" s="239" t="s">
        <v>41</v>
      </c>
      <c r="R409" s="239"/>
      <c r="S409" s="239" t="s">
        <v>15</v>
      </c>
      <c r="T409" s="239" t="s">
        <v>41</v>
      </c>
      <c r="U409" s="239"/>
      <c r="V409" s="239" t="s">
        <v>15</v>
      </c>
      <c r="W409" s="239" t="s">
        <v>41</v>
      </c>
      <c r="X409" s="241">
        <v>1</v>
      </c>
      <c r="Y409" s="58" t="s">
        <v>6429</v>
      </c>
      <c r="Z409" s="58" t="s">
        <v>577</v>
      </c>
      <c r="AA409" s="59">
        <v>0</v>
      </c>
      <c r="AB409" s="59">
        <v>0</v>
      </c>
      <c r="AC409" s="59">
        <v>0</v>
      </c>
      <c r="AD409" s="59">
        <v>0</v>
      </c>
      <c r="AE409" s="59"/>
      <c r="AF409" s="59"/>
    </row>
    <row r="410" spans="1:32">
      <c r="A410" s="239" t="s">
        <v>2797</v>
      </c>
      <c r="B410" s="244" t="s">
        <v>4316</v>
      </c>
      <c r="C410" s="244" t="s">
        <v>4317</v>
      </c>
      <c r="D410" s="239" t="s">
        <v>4318</v>
      </c>
      <c r="E410" s="239" t="s">
        <v>4319</v>
      </c>
      <c r="F410" s="240" t="s">
        <v>2157</v>
      </c>
      <c r="G410" s="239" t="s">
        <v>4266</v>
      </c>
      <c r="H410" s="252" t="s">
        <v>2185</v>
      </c>
      <c r="I410" s="244" t="s">
        <v>2277</v>
      </c>
      <c r="J410" s="239" t="s">
        <v>4320</v>
      </c>
      <c r="K410" s="239" t="s">
        <v>4320</v>
      </c>
      <c r="L410" s="239" t="s">
        <v>6</v>
      </c>
      <c r="M410" s="239" t="s">
        <v>4321</v>
      </c>
      <c r="N410" s="239" t="s">
        <v>15</v>
      </c>
      <c r="O410" s="239" t="s">
        <v>2279</v>
      </c>
      <c r="P410" s="239" t="s">
        <v>15</v>
      </c>
      <c r="Q410" s="239" t="s">
        <v>41</v>
      </c>
      <c r="R410" s="239"/>
      <c r="S410" s="239" t="s">
        <v>15</v>
      </c>
      <c r="T410" s="239" t="s">
        <v>41</v>
      </c>
      <c r="U410" s="239"/>
      <c r="V410" s="239" t="s">
        <v>15</v>
      </c>
      <c r="W410" s="239" t="s">
        <v>41</v>
      </c>
      <c r="X410" s="241">
        <v>1</v>
      </c>
      <c r="Y410" s="58" t="s">
        <v>6429</v>
      </c>
      <c r="Z410" s="58" t="s">
        <v>577</v>
      </c>
      <c r="AA410" s="59">
        <v>0</v>
      </c>
      <c r="AB410" s="59">
        <v>0</v>
      </c>
      <c r="AC410" s="59">
        <v>0</v>
      </c>
      <c r="AD410" s="59">
        <v>0</v>
      </c>
      <c r="AE410" s="59"/>
      <c r="AF410" s="59"/>
    </row>
    <row r="411" spans="1:32">
      <c r="A411" s="239" t="s">
        <v>2797</v>
      </c>
      <c r="B411" s="244" t="s">
        <v>4322</v>
      </c>
      <c r="C411" s="244" t="s">
        <v>4323</v>
      </c>
      <c r="D411" s="239" t="s">
        <v>4324</v>
      </c>
      <c r="E411" s="239" t="s">
        <v>4325</v>
      </c>
      <c r="F411" s="240" t="s">
        <v>2157</v>
      </c>
      <c r="G411" s="239" t="s">
        <v>4266</v>
      </c>
      <c r="H411" s="252" t="s">
        <v>2185</v>
      </c>
      <c r="I411" s="244" t="s">
        <v>2277</v>
      </c>
      <c r="J411" s="239" t="s">
        <v>4326</v>
      </c>
      <c r="K411" s="239" t="s">
        <v>4326</v>
      </c>
      <c r="L411" s="239" t="s">
        <v>6</v>
      </c>
      <c r="M411" s="239" t="s">
        <v>3578</v>
      </c>
      <c r="N411" s="239" t="s">
        <v>15</v>
      </c>
      <c r="O411" s="239" t="s">
        <v>2279</v>
      </c>
      <c r="P411" s="239" t="s">
        <v>15</v>
      </c>
      <c r="Q411" s="239" t="s">
        <v>41</v>
      </c>
      <c r="R411" s="239"/>
      <c r="S411" s="239" t="s">
        <v>15</v>
      </c>
      <c r="T411" s="239" t="s">
        <v>41</v>
      </c>
      <c r="U411" s="239"/>
      <c r="V411" s="239" t="s">
        <v>15</v>
      </c>
      <c r="W411" s="239" t="s">
        <v>41</v>
      </c>
      <c r="X411" s="241">
        <v>1</v>
      </c>
      <c r="Y411" s="58" t="s">
        <v>6429</v>
      </c>
      <c r="Z411" s="58" t="s">
        <v>577</v>
      </c>
      <c r="AA411" s="59">
        <v>0</v>
      </c>
      <c r="AB411" s="59">
        <v>0</v>
      </c>
      <c r="AC411" s="59">
        <v>0</v>
      </c>
      <c r="AD411" s="59">
        <v>0</v>
      </c>
      <c r="AE411" s="59"/>
      <c r="AF411" s="59"/>
    </row>
    <row r="412" spans="1:32">
      <c r="A412" s="239" t="s">
        <v>2797</v>
      </c>
      <c r="B412" s="244" t="s">
        <v>4327</v>
      </c>
      <c r="C412" s="244" t="s">
        <v>4328</v>
      </c>
      <c r="D412" s="239" t="s">
        <v>4329</v>
      </c>
      <c r="E412" s="239" t="s">
        <v>4330</v>
      </c>
      <c r="F412" s="240" t="s">
        <v>2157</v>
      </c>
      <c r="G412" s="239" t="s">
        <v>4266</v>
      </c>
      <c r="H412" s="252" t="s">
        <v>2185</v>
      </c>
      <c r="I412" s="244" t="s">
        <v>2277</v>
      </c>
      <c r="J412" s="239" t="s">
        <v>4331</v>
      </c>
      <c r="K412" s="239" t="s">
        <v>4331</v>
      </c>
      <c r="L412" s="239" t="s">
        <v>6</v>
      </c>
      <c r="M412" s="239" t="s">
        <v>4332</v>
      </c>
      <c r="N412" s="239" t="s">
        <v>15</v>
      </c>
      <c r="O412" s="239" t="s">
        <v>2279</v>
      </c>
      <c r="P412" s="239" t="s">
        <v>15</v>
      </c>
      <c r="Q412" s="239" t="s">
        <v>41</v>
      </c>
      <c r="R412" s="239"/>
      <c r="S412" s="239" t="s">
        <v>15</v>
      </c>
      <c r="T412" s="239" t="s">
        <v>41</v>
      </c>
      <c r="U412" s="239"/>
      <c r="V412" s="239" t="s">
        <v>15</v>
      </c>
      <c r="W412" s="239" t="s">
        <v>41</v>
      </c>
      <c r="X412" s="241">
        <v>1</v>
      </c>
      <c r="Y412" s="58" t="s">
        <v>6429</v>
      </c>
      <c r="Z412" s="58" t="s">
        <v>577</v>
      </c>
      <c r="AA412" s="59">
        <v>0</v>
      </c>
      <c r="AB412" s="59">
        <v>0</v>
      </c>
      <c r="AC412" s="59">
        <v>0</v>
      </c>
      <c r="AD412" s="59">
        <v>0</v>
      </c>
      <c r="AE412" s="59"/>
      <c r="AF412" s="59"/>
    </row>
    <row r="413" spans="1:32">
      <c r="A413" s="239" t="s">
        <v>2797</v>
      </c>
      <c r="B413" s="244" t="s">
        <v>4333</v>
      </c>
      <c r="C413" s="244" t="s">
        <v>4334</v>
      </c>
      <c r="D413" s="239" t="s">
        <v>4335</v>
      </c>
      <c r="E413" s="239" t="s">
        <v>4336</v>
      </c>
      <c r="F413" s="240" t="s">
        <v>2157</v>
      </c>
      <c r="G413" s="239" t="s">
        <v>4266</v>
      </c>
      <c r="H413" s="252" t="s">
        <v>2185</v>
      </c>
      <c r="I413" s="244" t="s">
        <v>2277</v>
      </c>
      <c r="J413" s="239" t="s">
        <v>4337</v>
      </c>
      <c r="K413" s="239" t="s">
        <v>4337</v>
      </c>
      <c r="L413" s="239" t="s">
        <v>6</v>
      </c>
      <c r="M413" s="239" t="s">
        <v>4338</v>
      </c>
      <c r="N413" s="239" t="s">
        <v>15</v>
      </c>
      <c r="O413" s="239" t="s">
        <v>2279</v>
      </c>
      <c r="P413" s="239" t="s">
        <v>15</v>
      </c>
      <c r="Q413" s="239" t="s">
        <v>41</v>
      </c>
      <c r="R413" s="239"/>
      <c r="S413" s="239" t="s">
        <v>15</v>
      </c>
      <c r="T413" s="239" t="s">
        <v>41</v>
      </c>
      <c r="U413" s="239"/>
      <c r="V413" s="239" t="s">
        <v>15</v>
      </c>
      <c r="W413" s="239" t="s">
        <v>41</v>
      </c>
      <c r="X413" s="241">
        <v>1</v>
      </c>
      <c r="Y413" s="58" t="s">
        <v>6429</v>
      </c>
      <c r="Z413" s="58" t="s">
        <v>577</v>
      </c>
      <c r="AA413" s="59">
        <v>0</v>
      </c>
      <c r="AB413" s="59">
        <v>0</v>
      </c>
      <c r="AC413" s="59">
        <v>0</v>
      </c>
      <c r="AD413" s="59">
        <v>0</v>
      </c>
      <c r="AE413" s="59"/>
      <c r="AF413" s="59"/>
    </row>
    <row r="414" spans="1:32">
      <c r="A414" s="239" t="s">
        <v>2797</v>
      </c>
      <c r="B414" s="244" t="s">
        <v>4339</v>
      </c>
      <c r="C414" s="244" t="s">
        <v>4340</v>
      </c>
      <c r="D414" s="239" t="s">
        <v>4341</v>
      </c>
      <c r="E414" s="239" t="s">
        <v>4342</v>
      </c>
      <c r="F414" s="240" t="s">
        <v>2157</v>
      </c>
      <c r="G414" s="239" t="s">
        <v>4266</v>
      </c>
      <c r="H414" s="252" t="s">
        <v>2185</v>
      </c>
      <c r="I414" s="244" t="s">
        <v>2277</v>
      </c>
      <c r="J414" s="239" t="s">
        <v>4343</v>
      </c>
      <c r="K414" s="239" t="s">
        <v>4343</v>
      </c>
      <c r="L414" s="239" t="s">
        <v>6</v>
      </c>
      <c r="M414" s="239" t="s">
        <v>738</v>
      </c>
      <c r="N414" s="239" t="s">
        <v>15</v>
      </c>
      <c r="O414" s="239" t="s">
        <v>2279</v>
      </c>
      <c r="P414" s="239" t="s">
        <v>15</v>
      </c>
      <c r="Q414" s="239" t="s">
        <v>41</v>
      </c>
      <c r="R414" s="239"/>
      <c r="S414" s="239" t="s">
        <v>15</v>
      </c>
      <c r="T414" s="239" t="s">
        <v>41</v>
      </c>
      <c r="U414" s="239"/>
      <c r="V414" s="239" t="s">
        <v>15</v>
      </c>
      <c r="W414" s="239" t="s">
        <v>41</v>
      </c>
      <c r="X414" s="241">
        <v>1</v>
      </c>
      <c r="Y414" s="58" t="s">
        <v>6429</v>
      </c>
      <c r="Z414" s="58" t="s">
        <v>577</v>
      </c>
      <c r="AA414" s="59">
        <v>0</v>
      </c>
      <c r="AB414" s="59">
        <v>0</v>
      </c>
      <c r="AC414" s="59">
        <v>0</v>
      </c>
      <c r="AD414" s="59">
        <v>0</v>
      </c>
      <c r="AE414" s="59"/>
      <c r="AF414" s="59"/>
    </row>
    <row r="415" spans="1:32">
      <c r="A415" s="239" t="s">
        <v>2797</v>
      </c>
      <c r="B415" s="244" t="s">
        <v>4344</v>
      </c>
      <c r="C415" s="244" t="s">
        <v>4345</v>
      </c>
      <c r="D415" s="239" t="s">
        <v>4346</v>
      </c>
      <c r="E415" s="239" t="s">
        <v>4347</v>
      </c>
      <c r="F415" s="240" t="s">
        <v>2157</v>
      </c>
      <c r="G415" s="239" t="s">
        <v>4266</v>
      </c>
      <c r="H415" s="252" t="s">
        <v>2185</v>
      </c>
      <c r="I415" s="244" t="s">
        <v>2277</v>
      </c>
      <c r="J415" s="239" t="s">
        <v>4348</v>
      </c>
      <c r="K415" s="239" t="s">
        <v>4348</v>
      </c>
      <c r="L415" s="239" t="s">
        <v>6</v>
      </c>
      <c r="M415" s="239" t="s">
        <v>4349</v>
      </c>
      <c r="N415" s="239" t="s">
        <v>15</v>
      </c>
      <c r="O415" s="239" t="s">
        <v>2279</v>
      </c>
      <c r="P415" s="239" t="s">
        <v>15</v>
      </c>
      <c r="Q415" s="239" t="s">
        <v>41</v>
      </c>
      <c r="R415" s="239"/>
      <c r="S415" s="239" t="s">
        <v>15</v>
      </c>
      <c r="T415" s="239" t="s">
        <v>41</v>
      </c>
      <c r="U415" s="239"/>
      <c r="V415" s="239" t="s">
        <v>15</v>
      </c>
      <c r="W415" s="239" t="s">
        <v>41</v>
      </c>
      <c r="X415" s="241">
        <v>1</v>
      </c>
      <c r="Y415" s="58" t="s">
        <v>6429</v>
      </c>
      <c r="Z415" s="58" t="s">
        <v>577</v>
      </c>
      <c r="AA415" s="59">
        <v>0</v>
      </c>
      <c r="AB415" s="59">
        <v>0</v>
      </c>
      <c r="AC415" s="59">
        <v>0</v>
      </c>
      <c r="AD415" s="59">
        <v>0</v>
      </c>
      <c r="AE415" s="59"/>
      <c r="AF415" s="59"/>
    </row>
    <row r="416" spans="1:32">
      <c r="A416" s="239" t="s">
        <v>2797</v>
      </c>
      <c r="B416" s="244" t="s">
        <v>4350</v>
      </c>
      <c r="C416" s="244" t="s">
        <v>4351</v>
      </c>
      <c r="D416" s="239" t="s">
        <v>4352</v>
      </c>
      <c r="E416" s="239" t="s">
        <v>4353</v>
      </c>
      <c r="F416" s="240" t="s">
        <v>2157</v>
      </c>
      <c r="G416" s="239" t="s">
        <v>4266</v>
      </c>
      <c r="H416" s="252" t="s">
        <v>2185</v>
      </c>
      <c r="I416" s="244" t="s">
        <v>2277</v>
      </c>
      <c r="J416" s="239" t="s">
        <v>4354</v>
      </c>
      <c r="K416" s="239" t="s">
        <v>4354</v>
      </c>
      <c r="L416" s="239" t="s">
        <v>6</v>
      </c>
      <c r="M416" s="239" t="s">
        <v>404</v>
      </c>
      <c r="N416" s="239" t="s">
        <v>15</v>
      </c>
      <c r="O416" s="239" t="s">
        <v>2279</v>
      </c>
      <c r="P416" s="239" t="s">
        <v>15</v>
      </c>
      <c r="Q416" s="239" t="s">
        <v>41</v>
      </c>
      <c r="R416" s="239"/>
      <c r="S416" s="239" t="s">
        <v>15</v>
      </c>
      <c r="T416" s="239" t="s">
        <v>41</v>
      </c>
      <c r="U416" s="239"/>
      <c r="V416" s="239" t="s">
        <v>15</v>
      </c>
      <c r="W416" s="239" t="s">
        <v>41</v>
      </c>
      <c r="X416" s="241">
        <v>1</v>
      </c>
      <c r="Y416" s="58" t="s">
        <v>6429</v>
      </c>
      <c r="Z416" s="58" t="s">
        <v>577</v>
      </c>
      <c r="AA416" s="59">
        <v>0</v>
      </c>
      <c r="AB416" s="59">
        <v>0</v>
      </c>
      <c r="AC416" s="59">
        <v>0</v>
      </c>
      <c r="AD416" s="59">
        <v>0</v>
      </c>
      <c r="AE416" s="59"/>
      <c r="AF416" s="59"/>
    </row>
    <row r="417" spans="1:32">
      <c r="A417" s="239" t="s">
        <v>2797</v>
      </c>
      <c r="B417" s="244" t="s">
        <v>4355</v>
      </c>
      <c r="C417" s="244" t="s">
        <v>4356</v>
      </c>
      <c r="D417" s="239" t="s">
        <v>4357</v>
      </c>
      <c r="E417" s="239" t="s">
        <v>4358</v>
      </c>
      <c r="F417" s="240" t="s">
        <v>2157</v>
      </c>
      <c r="G417" s="239" t="s">
        <v>4266</v>
      </c>
      <c r="H417" s="252" t="s">
        <v>2185</v>
      </c>
      <c r="I417" s="244" t="s">
        <v>2277</v>
      </c>
      <c r="J417" s="239" t="s">
        <v>4359</v>
      </c>
      <c r="K417" s="239" t="s">
        <v>4359</v>
      </c>
      <c r="L417" s="239" t="s">
        <v>6</v>
      </c>
      <c r="M417" s="239" t="s">
        <v>4360</v>
      </c>
      <c r="N417" s="239" t="s">
        <v>15</v>
      </c>
      <c r="O417" s="239" t="s">
        <v>2279</v>
      </c>
      <c r="P417" s="239" t="s">
        <v>15</v>
      </c>
      <c r="Q417" s="239" t="s">
        <v>41</v>
      </c>
      <c r="R417" s="239"/>
      <c r="S417" s="239" t="s">
        <v>15</v>
      </c>
      <c r="T417" s="239" t="s">
        <v>41</v>
      </c>
      <c r="U417" s="239"/>
      <c r="V417" s="239" t="s">
        <v>15</v>
      </c>
      <c r="W417" s="239" t="s">
        <v>41</v>
      </c>
      <c r="X417" s="241">
        <v>1</v>
      </c>
      <c r="Y417" s="58" t="s">
        <v>6429</v>
      </c>
      <c r="Z417" s="58" t="s">
        <v>577</v>
      </c>
      <c r="AA417" s="59">
        <v>0</v>
      </c>
      <c r="AB417" s="59">
        <v>0</v>
      </c>
      <c r="AC417" s="59">
        <v>0</v>
      </c>
      <c r="AD417" s="59">
        <v>0</v>
      </c>
      <c r="AE417" s="59"/>
      <c r="AF417" s="59"/>
    </row>
    <row r="418" spans="1:32">
      <c r="A418" s="239"/>
      <c r="B418" s="244" t="s">
        <v>4361</v>
      </c>
      <c r="C418" s="244"/>
      <c r="D418" s="239" t="s">
        <v>4362</v>
      </c>
      <c r="E418" s="239" t="s">
        <v>4363</v>
      </c>
      <c r="F418" s="240" t="s">
        <v>2157</v>
      </c>
      <c r="G418" s="239" t="s">
        <v>3288</v>
      </c>
      <c r="H418" s="252" t="s">
        <v>25</v>
      </c>
      <c r="I418" s="244"/>
      <c r="J418" s="239" t="s">
        <v>4364</v>
      </c>
      <c r="K418" s="239" t="s">
        <v>4364</v>
      </c>
      <c r="L418" s="239" t="s">
        <v>3288</v>
      </c>
      <c r="M418" s="239" t="s">
        <v>2147</v>
      </c>
      <c r="N418" s="239" t="s">
        <v>15</v>
      </c>
      <c r="O418" s="239" t="s">
        <v>2279</v>
      </c>
      <c r="P418" s="239" t="s">
        <v>15</v>
      </c>
      <c r="Q418" s="239" t="s">
        <v>41</v>
      </c>
      <c r="R418" s="239"/>
      <c r="S418" s="239" t="s">
        <v>15</v>
      </c>
      <c r="T418" s="239" t="s">
        <v>41</v>
      </c>
      <c r="U418" s="239"/>
      <c r="V418" s="239" t="s">
        <v>15</v>
      </c>
      <c r="W418" s="239" t="s">
        <v>41</v>
      </c>
      <c r="X418" s="241">
        <v>1</v>
      </c>
      <c r="Y418" s="58" t="s">
        <v>6429</v>
      </c>
      <c r="Z418" s="58" t="s">
        <v>577</v>
      </c>
      <c r="AA418" s="59">
        <v>0</v>
      </c>
      <c r="AB418" s="59">
        <v>0</v>
      </c>
      <c r="AC418" s="59">
        <v>0</v>
      </c>
      <c r="AD418" s="59">
        <v>0</v>
      </c>
      <c r="AE418" s="59"/>
      <c r="AF418" s="59"/>
    </row>
    <row r="419" spans="1:32">
      <c r="A419" s="239" t="s">
        <v>2210</v>
      </c>
      <c r="B419" s="244" t="s">
        <v>4365</v>
      </c>
      <c r="C419" s="244" t="s">
        <v>4366</v>
      </c>
      <c r="D419" s="239" t="s">
        <v>4367</v>
      </c>
      <c r="E419" s="239" t="s">
        <v>4367</v>
      </c>
      <c r="F419" s="240" t="s">
        <v>2157</v>
      </c>
      <c r="G419" s="239" t="s">
        <v>2060</v>
      </c>
      <c r="H419" s="252" t="s">
        <v>2185</v>
      </c>
      <c r="I419" s="244" t="s">
        <v>2186</v>
      </c>
      <c r="J419" s="239" t="s">
        <v>4368</v>
      </c>
      <c r="K419" s="239" t="s">
        <v>4368</v>
      </c>
      <c r="L419" s="239" t="s">
        <v>10</v>
      </c>
      <c r="M419" s="239" t="s">
        <v>4369</v>
      </c>
      <c r="N419" s="239" t="s">
        <v>2014</v>
      </c>
      <c r="O419" s="239" t="s">
        <v>269</v>
      </c>
      <c r="P419" s="239" t="s">
        <v>2014</v>
      </c>
      <c r="Q419" s="239" t="s">
        <v>356</v>
      </c>
      <c r="R419" s="239"/>
      <c r="S419" s="239" t="s">
        <v>2014</v>
      </c>
      <c r="T419" s="239" t="s">
        <v>405</v>
      </c>
      <c r="U419" s="239"/>
      <c r="V419" s="239" t="s">
        <v>2014</v>
      </c>
      <c r="W419" s="239" t="s">
        <v>1089</v>
      </c>
      <c r="X419" s="241">
        <v>1</v>
      </c>
      <c r="Y419" s="58" t="s">
        <v>5944</v>
      </c>
      <c r="Z419" s="58" t="s">
        <v>452</v>
      </c>
      <c r="AA419" s="59">
        <v>0</v>
      </c>
      <c r="AB419" s="59">
        <v>0</v>
      </c>
      <c r="AC419" s="59">
        <v>0</v>
      </c>
      <c r="AD419" s="59">
        <v>0</v>
      </c>
      <c r="AE419" s="59"/>
      <c r="AF419" s="59"/>
    </row>
    <row r="420" spans="1:32">
      <c r="A420" s="239" t="s">
        <v>4370</v>
      </c>
      <c r="B420" s="244" t="s">
        <v>4371</v>
      </c>
      <c r="C420" s="244" t="s">
        <v>4372</v>
      </c>
      <c r="D420" s="239" t="s">
        <v>4373</v>
      </c>
      <c r="E420" s="239" t="s">
        <v>4373</v>
      </c>
      <c r="F420" s="240" t="s">
        <v>2157</v>
      </c>
      <c r="G420" s="239" t="s">
        <v>26</v>
      </c>
      <c r="H420" s="252" t="s">
        <v>2185</v>
      </c>
      <c r="I420" s="244" t="s">
        <v>26</v>
      </c>
      <c r="J420" s="239" t="s">
        <v>4374</v>
      </c>
      <c r="K420" s="239" t="s">
        <v>4374</v>
      </c>
      <c r="L420" s="239" t="s">
        <v>2335</v>
      </c>
      <c r="M420" s="239" t="s">
        <v>2147</v>
      </c>
      <c r="N420" s="239" t="s">
        <v>26</v>
      </c>
      <c r="O420" s="255" t="s">
        <v>352</v>
      </c>
      <c r="P420" s="239" t="s">
        <v>26</v>
      </c>
      <c r="Q420" s="239" t="s">
        <v>352</v>
      </c>
      <c r="R420" s="239"/>
      <c r="S420" s="239" t="s">
        <v>26</v>
      </c>
      <c r="T420" s="239" t="s">
        <v>281</v>
      </c>
      <c r="U420" s="239"/>
      <c r="V420" s="255" t="s">
        <v>26</v>
      </c>
      <c r="W420" s="239" t="s">
        <v>281</v>
      </c>
      <c r="X420" s="241">
        <v>1</v>
      </c>
      <c r="Y420" s="58" t="s">
        <v>6707</v>
      </c>
      <c r="Z420" s="58" t="s">
        <v>1905</v>
      </c>
      <c r="AA420" s="59">
        <v>0</v>
      </c>
      <c r="AB420" s="59">
        <v>0</v>
      </c>
      <c r="AC420" s="59">
        <v>0</v>
      </c>
      <c r="AD420" s="59">
        <v>0</v>
      </c>
      <c r="AE420" s="59"/>
      <c r="AF420" s="59"/>
    </row>
    <row r="421" spans="1:32">
      <c r="A421" s="239" t="s">
        <v>4370</v>
      </c>
      <c r="B421" s="244" t="s">
        <v>4375</v>
      </c>
      <c r="C421" s="244" t="s">
        <v>4376</v>
      </c>
      <c r="D421" s="239" t="s">
        <v>4377</v>
      </c>
      <c r="E421" s="239" t="s">
        <v>4377</v>
      </c>
      <c r="F421" s="240" t="s">
        <v>2157</v>
      </c>
      <c r="G421" s="239" t="s">
        <v>26</v>
      </c>
      <c r="H421" s="252" t="s">
        <v>2185</v>
      </c>
      <c r="I421" s="244" t="s">
        <v>26</v>
      </c>
      <c r="J421" s="239" t="s">
        <v>4378</v>
      </c>
      <c r="K421" s="239" t="s">
        <v>4378</v>
      </c>
      <c r="L421" s="239" t="s">
        <v>2335</v>
      </c>
      <c r="M421" s="239" t="s">
        <v>4379</v>
      </c>
      <c r="N421" s="239" t="s">
        <v>26</v>
      </c>
      <c r="O421" s="239" t="s">
        <v>2362</v>
      </c>
      <c r="P421" s="239" t="s">
        <v>26</v>
      </c>
      <c r="Q421" s="239" t="s">
        <v>2483</v>
      </c>
      <c r="R421" s="239"/>
      <c r="S421" s="239" t="s">
        <v>26</v>
      </c>
      <c r="T421" s="239" t="s">
        <v>2483</v>
      </c>
      <c r="U421" s="239"/>
      <c r="V421" s="239" t="s">
        <v>26</v>
      </c>
      <c r="W421" s="239" t="s">
        <v>427</v>
      </c>
      <c r="X421" s="241">
        <v>1</v>
      </c>
      <c r="Y421" s="58" t="s">
        <v>6896</v>
      </c>
      <c r="Z421" s="58" t="s">
        <v>1918</v>
      </c>
      <c r="AA421" s="59">
        <v>0</v>
      </c>
      <c r="AB421" s="59">
        <v>0</v>
      </c>
      <c r="AC421" s="59">
        <v>0</v>
      </c>
      <c r="AD421" s="59">
        <v>0</v>
      </c>
      <c r="AE421" s="59"/>
      <c r="AF421" s="59"/>
    </row>
    <row r="422" spans="1:32">
      <c r="A422" s="239" t="s">
        <v>4370</v>
      </c>
      <c r="B422" s="244" t="s">
        <v>4380</v>
      </c>
      <c r="C422" s="244" t="s">
        <v>4381</v>
      </c>
      <c r="D422" s="239" t="s">
        <v>4382</v>
      </c>
      <c r="E422" s="239" t="s">
        <v>4383</v>
      </c>
      <c r="F422" s="240" t="s">
        <v>2157</v>
      </c>
      <c r="G422" s="239" t="s">
        <v>26</v>
      </c>
      <c r="H422" s="252" t="s">
        <v>2185</v>
      </c>
      <c r="I422" s="244" t="s">
        <v>26</v>
      </c>
      <c r="J422" s="239" t="s">
        <v>4384</v>
      </c>
      <c r="K422" s="239" t="s">
        <v>4384</v>
      </c>
      <c r="L422" s="239" t="s">
        <v>2335</v>
      </c>
      <c r="M422" s="239" t="s">
        <v>3636</v>
      </c>
      <c r="N422" s="239" t="s">
        <v>26</v>
      </c>
      <c r="O422" s="255" t="s">
        <v>352</v>
      </c>
      <c r="P422" s="239" t="s">
        <v>26</v>
      </c>
      <c r="Q422" s="239" t="s">
        <v>281</v>
      </c>
      <c r="R422" s="239"/>
      <c r="S422" s="239" t="s">
        <v>26</v>
      </c>
      <c r="T422" s="239" t="s">
        <v>281</v>
      </c>
      <c r="U422" s="239"/>
      <c r="V422" s="239" t="s">
        <v>26</v>
      </c>
      <c r="W422" s="239" t="s">
        <v>281</v>
      </c>
      <c r="X422" s="241">
        <v>1</v>
      </c>
      <c r="Y422" s="58" t="s">
        <v>6707</v>
      </c>
      <c r="Z422" s="58" t="s">
        <v>1905</v>
      </c>
      <c r="AA422" s="59">
        <v>0</v>
      </c>
      <c r="AB422" s="59">
        <v>0</v>
      </c>
      <c r="AC422" s="59">
        <v>0</v>
      </c>
      <c r="AD422" s="59">
        <v>0</v>
      </c>
      <c r="AE422" s="59"/>
      <c r="AF422" s="59"/>
    </row>
    <row r="423" spans="1:32">
      <c r="A423" s="239" t="s">
        <v>4370</v>
      </c>
      <c r="B423" s="244" t="s">
        <v>4385</v>
      </c>
      <c r="C423" s="244" t="s">
        <v>4386</v>
      </c>
      <c r="D423" s="239" t="s">
        <v>4387</v>
      </c>
      <c r="E423" s="239" t="s">
        <v>4388</v>
      </c>
      <c r="F423" s="240" t="s">
        <v>2157</v>
      </c>
      <c r="G423" s="239" t="s">
        <v>26</v>
      </c>
      <c r="H423" s="252" t="s">
        <v>2185</v>
      </c>
      <c r="I423" s="244" t="s">
        <v>26</v>
      </c>
      <c r="J423" s="239" t="s">
        <v>4389</v>
      </c>
      <c r="K423" s="239" t="s">
        <v>4389</v>
      </c>
      <c r="L423" s="239" t="s">
        <v>2335</v>
      </c>
      <c r="M423" s="239" t="s">
        <v>4390</v>
      </c>
      <c r="N423" s="239" t="s">
        <v>26</v>
      </c>
      <c r="O423" s="255" t="s">
        <v>352</v>
      </c>
      <c r="P423" s="239" t="s">
        <v>26</v>
      </c>
      <c r="Q423" s="239" t="s">
        <v>281</v>
      </c>
      <c r="R423" s="239"/>
      <c r="S423" s="239" t="s">
        <v>26</v>
      </c>
      <c r="T423" s="239" t="s">
        <v>281</v>
      </c>
      <c r="U423" s="239"/>
      <c r="V423" s="239" t="s">
        <v>26</v>
      </c>
      <c r="W423" s="239" t="s">
        <v>281</v>
      </c>
      <c r="X423" s="241">
        <v>1</v>
      </c>
      <c r="Y423" s="58" t="s">
        <v>6707</v>
      </c>
      <c r="Z423" s="58" t="s">
        <v>1905</v>
      </c>
      <c r="AA423" s="59">
        <v>0</v>
      </c>
      <c r="AB423" s="59">
        <v>0</v>
      </c>
      <c r="AC423" s="59">
        <v>0</v>
      </c>
      <c r="AD423" s="59">
        <v>0</v>
      </c>
      <c r="AE423" s="59"/>
      <c r="AF423" s="59"/>
    </row>
    <row r="424" spans="1:32">
      <c r="A424" s="239" t="s">
        <v>4370</v>
      </c>
      <c r="B424" s="244" t="s">
        <v>4391</v>
      </c>
      <c r="C424" s="244" t="s">
        <v>4392</v>
      </c>
      <c r="D424" s="239" t="s">
        <v>4393</v>
      </c>
      <c r="E424" s="239" t="s">
        <v>4394</v>
      </c>
      <c r="F424" s="240" t="s">
        <v>2157</v>
      </c>
      <c r="G424" s="239" t="s">
        <v>26</v>
      </c>
      <c r="H424" s="252" t="s">
        <v>2185</v>
      </c>
      <c r="I424" s="244" t="s">
        <v>26</v>
      </c>
      <c r="J424" s="239" t="s">
        <v>4395</v>
      </c>
      <c r="K424" s="239" t="s">
        <v>4395</v>
      </c>
      <c r="L424" s="239" t="s">
        <v>2335</v>
      </c>
      <c r="M424" s="239" t="s">
        <v>4396</v>
      </c>
      <c r="N424" s="239" t="s">
        <v>26</v>
      </c>
      <c r="O424" s="255" t="s">
        <v>352</v>
      </c>
      <c r="P424" s="239" t="s">
        <v>26</v>
      </c>
      <c r="Q424" s="239" t="s">
        <v>281</v>
      </c>
      <c r="R424" s="239"/>
      <c r="S424" s="239" t="s">
        <v>26</v>
      </c>
      <c r="T424" s="239" t="s">
        <v>281</v>
      </c>
      <c r="U424" s="239"/>
      <c r="V424" s="239" t="s">
        <v>26</v>
      </c>
      <c r="W424" s="239" t="s">
        <v>281</v>
      </c>
      <c r="X424" s="241">
        <v>1</v>
      </c>
      <c r="Y424" s="58" t="s">
        <v>6707</v>
      </c>
      <c r="Z424" s="58" t="s">
        <v>1905</v>
      </c>
      <c r="AA424" s="59">
        <v>0</v>
      </c>
      <c r="AB424" s="59">
        <v>0</v>
      </c>
      <c r="AC424" s="59">
        <v>0</v>
      </c>
      <c r="AD424" s="59">
        <v>0</v>
      </c>
      <c r="AE424" s="59"/>
      <c r="AF424" s="59"/>
    </row>
    <row r="425" spans="1:32">
      <c r="A425" s="239" t="s">
        <v>4370</v>
      </c>
      <c r="B425" s="244" t="s">
        <v>4397</v>
      </c>
      <c r="C425" s="244" t="s">
        <v>4398</v>
      </c>
      <c r="D425" s="239" t="s">
        <v>4399</v>
      </c>
      <c r="E425" s="239" t="s">
        <v>4400</v>
      </c>
      <c r="F425" s="240" t="s">
        <v>2157</v>
      </c>
      <c r="G425" s="239" t="s">
        <v>26</v>
      </c>
      <c r="H425" s="252" t="s">
        <v>2185</v>
      </c>
      <c r="I425" s="244" t="s">
        <v>26</v>
      </c>
      <c r="J425" s="239" t="s">
        <v>4401</v>
      </c>
      <c r="K425" s="239" t="s">
        <v>4401</v>
      </c>
      <c r="L425" s="239" t="s">
        <v>2335</v>
      </c>
      <c r="M425" s="239" t="s">
        <v>3621</v>
      </c>
      <c r="N425" s="239" t="s">
        <v>26</v>
      </c>
      <c r="O425" s="255" t="s">
        <v>352</v>
      </c>
      <c r="P425" s="239" t="s">
        <v>26</v>
      </c>
      <c r="Q425" s="239" t="s">
        <v>281</v>
      </c>
      <c r="R425" s="239"/>
      <c r="S425" s="239" t="s">
        <v>26</v>
      </c>
      <c r="T425" s="239" t="s">
        <v>281</v>
      </c>
      <c r="U425" s="239"/>
      <c r="V425" s="239" t="s">
        <v>26</v>
      </c>
      <c r="W425" s="239" t="s">
        <v>281</v>
      </c>
      <c r="X425" s="241">
        <v>1</v>
      </c>
      <c r="Y425" s="58" t="s">
        <v>6707</v>
      </c>
      <c r="Z425" s="58" t="s">
        <v>1905</v>
      </c>
      <c r="AA425" s="59">
        <v>0</v>
      </c>
      <c r="AB425" s="59">
        <v>0</v>
      </c>
      <c r="AC425" s="59">
        <v>0</v>
      </c>
      <c r="AD425" s="59">
        <v>0</v>
      </c>
      <c r="AE425" s="59"/>
      <c r="AF425" s="59"/>
    </row>
    <row r="426" spans="1:32">
      <c r="A426" s="239" t="s">
        <v>4370</v>
      </c>
      <c r="B426" s="244" t="s">
        <v>4402</v>
      </c>
      <c r="C426" s="244" t="s">
        <v>4403</v>
      </c>
      <c r="D426" s="239" t="s">
        <v>4404</v>
      </c>
      <c r="E426" s="239" t="s">
        <v>4405</v>
      </c>
      <c r="F426" s="240" t="s">
        <v>2157</v>
      </c>
      <c r="G426" s="239" t="s">
        <v>26</v>
      </c>
      <c r="H426" s="252" t="s">
        <v>2185</v>
      </c>
      <c r="I426" s="244" t="s">
        <v>26</v>
      </c>
      <c r="J426" s="239" t="s">
        <v>4406</v>
      </c>
      <c r="K426" s="239" t="s">
        <v>4406</v>
      </c>
      <c r="L426" s="239" t="s">
        <v>2335</v>
      </c>
      <c r="M426" s="239" t="s">
        <v>3095</v>
      </c>
      <c r="N426" s="239" t="s">
        <v>26</v>
      </c>
      <c r="O426" s="255" t="s">
        <v>352</v>
      </c>
      <c r="P426" s="239" t="s">
        <v>26</v>
      </c>
      <c r="Q426" s="239" t="s">
        <v>281</v>
      </c>
      <c r="R426" s="239"/>
      <c r="S426" s="239" t="s">
        <v>26</v>
      </c>
      <c r="T426" s="239" t="s">
        <v>281</v>
      </c>
      <c r="U426" s="239"/>
      <c r="V426" s="239" t="s">
        <v>26</v>
      </c>
      <c r="W426" s="239" t="s">
        <v>281</v>
      </c>
      <c r="X426" s="241">
        <v>1</v>
      </c>
      <c r="Y426" s="58" t="s">
        <v>6707</v>
      </c>
      <c r="Z426" s="58" t="s">
        <v>1905</v>
      </c>
      <c r="AA426" s="59">
        <v>0</v>
      </c>
      <c r="AB426" s="59">
        <v>0</v>
      </c>
      <c r="AC426" s="59">
        <v>0</v>
      </c>
      <c r="AD426" s="59">
        <v>0</v>
      </c>
      <c r="AE426" s="59"/>
      <c r="AF426" s="59"/>
    </row>
    <row r="427" spans="1:32">
      <c r="A427" s="239" t="s">
        <v>4370</v>
      </c>
      <c r="B427" s="244" t="s">
        <v>4407</v>
      </c>
      <c r="C427" s="244" t="s">
        <v>4408</v>
      </c>
      <c r="D427" s="239" t="s">
        <v>4409</v>
      </c>
      <c r="E427" s="239" t="s">
        <v>4410</v>
      </c>
      <c r="F427" s="240" t="s">
        <v>2157</v>
      </c>
      <c r="G427" s="239" t="s">
        <v>26</v>
      </c>
      <c r="H427" s="252" t="s">
        <v>2185</v>
      </c>
      <c r="I427" s="244" t="s">
        <v>26</v>
      </c>
      <c r="J427" s="239" t="s">
        <v>4411</v>
      </c>
      <c r="K427" s="239" t="s">
        <v>4411</v>
      </c>
      <c r="L427" s="239" t="s">
        <v>2335</v>
      </c>
      <c r="M427" s="239" t="s">
        <v>3154</v>
      </c>
      <c r="N427" s="239" t="s">
        <v>26</v>
      </c>
      <c r="O427" s="255" t="s">
        <v>352</v>
      </c>
      <c r="P427" s="239" t="s">
        <v>26</v>
      </c>
      <c r="Q427" s="239" t="s">
        <v>281</v>
      </c>
      <c r="R427" s="239"/>
      <c r="S427" s="239" t="s">
        <v>26</v>
      </c>
      <c r="T427" s="239" t="s">
        <v>281</v>
      </c>
      <c r="U427" s="239"/>
      <c r="V427" s="239" t="s">
        <v>26</v>
      </c>
      <c r="W427" s="239" t="s">
        <v>281</v>
      </c>
      <c r="X427" s="241">
        <v>1</v>
      </c>
      <c r="Y427" s="58" t="s">
        <v>6707</v>
      </c>
      <c r="Z427" s="58" t="s">
        <v>1905</v>
      </c>
      <c r="AA427" s="59">
        <v>0</v>
      </c>
      <c r="AB427" s="59">
        <v>0</v>
      </c>
      <c r="AC427" s="59">
        <v>0</v>
      </c>
      <c r="AD427" s="59">
        <v>0</v>
      </c>
      <c r="AE427" s="59"/>
      <c r="AF427" s="59"/>
    </row>
    <row r="428" spans="1:32">
      <c r="A428" s="239" t="s">
        <v>4370</v>
      </c>
      <c r="B428" s="244" t="s">
        <v>4412</v>
      </c>
      <c r="C428" s="244" t="s">
        <v>4413</v>
      </c>
      <c r="D428" s="239" t="s">
        <v>4414</v>
      </c>
      <c r="E428" s="239" t="s">
        <v>4415</v>
      </c>
      <c r="F428" s="240" t="s">
        <v>2157</v>
      </c>
      <c r="G428" s="239" t="s">
        <v>26</v>
      </c>
      <c r="H428" s="252" t="s">
        <v>2185</v>
      </c>
      <c r="I428" s="244" t="s">
        <v>26</v>
      </c>
      <c r="J428" s="239" t="s">
        <v>4416</v>
      </c>
      <c r="K428" s="239" t="s">
        <v>4416</v>
      </c>
      <c r="L428" s="239" t="s">
        <v>2335</v>
      </c>
      <c r="M428" s="239" t="s">
        <v>3100</v>
      </c>
      <c r="N428" s="239" t="s">
        <v>26</v>
      </c>
      <c r="O428" s="255" t="s">
        <v>352</v>
      </c>
      <c r="P428" s="239" t="s">
        <v>26</v>
      </c>
      <c r="Q428" s="239" t="s">
        <v>281</v>
      </c>
      <c r="R428" s="239"/>
      <c r="S428" s="239" t="s">
        <v>26</v>
      </c>
      <c r="T428" s="239" t="s">
        <v>281</v>
      </c>
      <c r="U428" s="239"/>
      <c r="V428" s="239" t="s">
        <v>26</v>
      </c>
      <c r="W428" s="239" t="s">
        <v>281</v>
      </c>
      <c r="X428" s="241">
        <v>1</v>
      </c>
      <c r="Y428" s="58" t="s">
        <v>6707</v>
      </c>
      <c r="Z428" s="58" t="s">
        <v>1905</v>
      </c>
      <c r="AA428" s="59">
        <v>0</v>
      </c>
      <c r="AB428" s="59">
        <v>0</v>
      </c>
      <c r="AC428" s="59">
        <v>0</v>
      </c>
      <c r="AD428" s="59">
        <v>0</v>
      </c>
      <c r="AE428" s="59"/>
      <c r="AF428" s="59"/>
    </row>
    <row r="429" spans="1:32">
      <c r="A429" s="239" t="s">
        <v>4370</v>
      </c>
      <c r="B429" s="244" t="s">
        <v>4417</v>
      </c>
      <c r="C429" s="244" t="s">
        <v>4418</v>
      </c>
      <c r="D429" s="239" t="s">
        <v>4419</v>
      </c>
      <c r="E429" s="239" t="s">
        <v>4420</v>
      </c>
      <c r="F429" s="240" t="s">
        <v>2157</v>
      </c>
      <c r="G429" s="239" t="s">
        <v>26</v>
      </c>
      <c r="H429" s="252" t="s">
        <v>2185</v>
      </c>
      <c r="I429" s="244" t="s">
        <v>26</v>
      </c>
      <c r="J429" s="239" t="s">
        <v>4421</v>
      </c>
      <c r="K429" s="239" t="s">
        <v>4421</v>
      </c>
      <c r="L429" s="239" t="s">
        <v>2335</v>
      </c>
      <c r="M429" s="239" t="s">
        <v>3573</v>
      </c>
      <c r="N429" s="239" t="s">
        <v>26</v>
      </c>
      <c r="O429" s="255" t="s">
        <v>352</v>
      </c>
      <c r="P429" s="239" t="s">
        <v>26</v>
      </c>
      <c r="Q429" s="239" t="s">
        <v>281</v>
      </c>
      <c r="R429" s="239"/>
      <c r="S429" s="239" t="s">
        <v>26</v>
      </c>
      <c r="T429" s="239" t="s">
        <v>281</v>
      </c>
      <c r="U429" s="239"/>
      <c r="V429" s="239" t="s">
        <v>26</v>
      </c>
      <c r="W429" s="239" t="s">
        <v>281</v>
      </c>
      <c r="X429" s="241">
        <v>1</v>
      </c>
      <c r="Y429" s="58" t="s">
        <v>6707</v>
      </c>
      <c r="Z429" s="58" t="s">
        <v>1905</v>
      </c>
      <c r="AA429" s="59">
        <v>0</v>
      </c>
      <c r="AB429" s="59">
        <v>0</v>
      </c>
      <c r="AC429" s="59">
        <v>0</v>
      </c>
      <c r="AD429" s="59">
        <v>0</v>
      </c>
      <c r="AE429" s="59"/>
      <c r="AF429" s="59"/>
    </row>
    <row r="430" spans="1:32">
      <c r="A430" s="239" t="s">
        <v>4370</v>
      </c>
      <c r="B430" s="244" t="s">
        <v>4422</v>
      </c>
      <c r="C430" s="244" t="s">
        <v>4423</v>
      </c>
      <c r="D430" s="239" t="s">
        <v>4424</v>
      </c>
      <c r="E430" s="239" t="s">
        <v>4425</v>
      </c>
      <c r="F430" s="240" t="s">
        <v>2157</v>
      </c>
      <c r="G430" s="239" t="s">
        <v>26</v>
      </c>
      <c r="H430" s="252" t="s">
        <v>2185</v>
      </c>
      <c r="I430" s="244" t="s">
        <v>26</v>
      </c>
      <c r="J430" s="239" t="s">
        <v>4426</v>
      </c>
      <c r="K430" s="239" t="s">
        <v>4426</v>
      </c>
      <c r="L430" s="239" t="s">
        <v>2335</v>
      </c>
      <c r="M430" s="239" t="s">
        <v>3578</v>
      </c>
      <c r="N430" s="239" t="s">
        <v>26</v>
      </c>
      <c r="O430" s="255" t="s">
        <v>352</v>
      </c>
      <c r="P430" s="239" t="s">
        <v>26</v>
      </c>
      <c r="Q430" s="239" t="s">
        <v>281</v>
      </c>
      <c r="R430" s="239"/>
      <c r="S430" s="239" t="s">
        <v>26</v>
      </c>
      <c r="T430" s="239" t="s">
        <v>281</v>
      </c>
      <c r="U430" s="239"/>
      <c r="V430" s="239" t="s">
        <v>26</v>
      </c>
      <c r="W430" s="239" t="s">
        <v>281</v>
      </c>
      <c r="X430" s="241">
        <v>1</v>
      </c>
      <c r="Y430" s="58" t="s">
        <v>6707</v>
      </c>
      <c r="Z430" s="58" t="s">
        <v>1905</v>
      </c>
      <c r="AA430" s="59">
        <v>0</v>
      </c>
      <c r="AB430" s="59">
        <v>0</v>
      </c>
      <c r="AC430" s="59">
        <v>0</v>
      </c>
      <c r="AD430" s="59">
        <v>0</v>
      </c>
      <c r="AE430" s="59"/>
      <c r="AF430" s="59"/>
    </row>
    <row r="431" spans="1:32">
      <c r="A431" s="239" t="s">
        <v>4370</v>
      </c>
      <c r="B431" s="244" t="s">
        <v>4427</v>
      </c>
      <c r="C431" s="244" t="s">
        <v>4428</v>
      </c>
      <c r="D431" s="239" t="s">
        <v>4429</v>
      </c>
      <c r="E431" s="239" t="s">
        <v>4430</v>
      </c>
      <c r="F431" s="240" t="s">
        <v>2157</v>
      </c>
      <c r="G431" s="239" t="s">
        <v>26</v>
      </c>
      <c r="H431" s="252" t="s">
        <v>2185</v>
      </c>
      <c r="I431" s="244" t="s">
        <v>26</v>
      </c>
      <c r="J431" s="239" t="s">
        <v>4431</v>
      </c>
      <c r="K431" s="239" t="s">
        <v>4431</v>
      </c>
      <c r="L431" s="239" t="s">
        <v>2335</v>
      </c>
      <c r="M431" s="239" t="s">
        <v>4432</v>
      </c>
      <c r="N431" s="239" t="s">
        <v>26</v>
      </c>
      <c r="O431" s="255" t="s">
        <v>352</v>
      </c>
      <c r="P431" s="239" t="s">
        <v>26</v>
      </c>
      <c r="Q431" s="239" t="s">
        <v>281</v>
      </c>
      <c r="R431" s="239"/>
      <c r="S431" s="239" t="s">
        <v>26</v>
      </c>
      <c r="T431" s="239" t="s">
        <v>281</v>
      </c>
      <c r="U431" s="239"/>
      <c r="V431" s="239" t="s">
        <v>26</v>
      </c>
      <c r="W431" s="239" t="s">
        <v>281</v>
      </c>
      <c r="X431" s="241">
        <v>1</v>
      </c>
      <c r="Y431" s="58" t="s">
        <v>6707</v>
      </c>
      <c r="Z431" s="58" t="s">
        <v>1905</v>
      </c>
      <c r="AA431" s="59">
        <v>0</v>
      </c>
      <c r="AB431" s="59">
        <v>0</v>
      </c>
      <c r="AC431" s="59">
        <v>0</v>
      </c>
      <c r="AD431" s="59">
        <v>0</v>
      </c>
      <c r="AE431" s="59"/>
      <c r="AF431" s="59"/>
    </row>
    <row r="432" spans="1:32">
      <c r="A432" s="239" t="s">
        <v>4370</v>
      </c>
      <c r="B432" s="244" t="s">
        <v>4433</v>
      </c>
      <c r="C432" s="244" t="s">
        <v>4434</v>
      </c>
      <c r="D432" s="239" t="s">
        <v>4435</v>
      </c>
      <c r="E432" s="239" t="s">
        <v>4436</v>
      </c>
      <c r="F432" s="240" t="s">
        <v>2157</v>
      </c>
      <c r="G432" s="239" t="s">
        <v>26</v>
      </c>
      <c r="H432" s="252" t="s">
        <v>2185</v>
      </c>
      <c r="I432" s="244" t="s">
        <v>26</v>
      </c>
      <c r="J432" s="239" t="s">
        <v>4437</v>
      </c>
      <c r="K432" s="239" t="s">
        <v>4437</v>
      </c>
      <c r="L432" s="239" t="s">
        <v>2335</v>
      </c>
      <c r="M432" s="239" t="s">
        <v>3592</v>
      </c>
      <c r="N432" s="239" t="s">
        <v>26</v>
      </c>
      <c r="O432" s="239" t="s">
        <v>2362</v>
      </c>
      <c r="P432" s="239" t="s">
        <v>26</v>
      </c>
      <c r="Q432" s="239" t="s">
        <v>2483</v>
      </c>
      <c r="R432" s="239"/>
      <c r="S432" s="239" t="s">
        <v>26</v>
      </c>
      <c r="T432" s="239" t="s">
        <v>2483</v>
      </c>
      <c r="U432" s="239"/>
      <c r="V432" s="239" t="s">
        <v>26</v>
      </c>
      <c r="W432" s="239" t="s">
        <v>427</v>
      </c>
      <c r="X432" s="241">
        <v>1</v>
      </c>
      <c r="Y432" s="58" t="s">
        <v>6896</v>
      </c>
      <c r="Z432" s="58" t="s">
        <v>1918</v>
      </c>
      <c r="AA432" s="59">
        <v>0</v>
      </c>
      <c r="AB432" s="59">
        <v>0</v>
      </c>
      <c r="AC432" s="59">
        <v>0</v>
      </c>
      <c r="AD432" s="59">
        <v>0</v>
      </c>
      <c r="AE432" s="59"/>
      <c r="AF432" s="59"/>
    </row>
    <row r="433" spans="1:32">
      <c r="A433" s="239" t="s">
        <v>4370</v>
      </c>
      <c r="B433" s="244" t="s">
        <v>4438</v>
      </c>
      <c r="C433" s="244" t="s">
        <v>4439</v>
      </c>
      <c r="D433" s="239" t="s">
        <v>4440</v>
      </c>
      <c r="E433" s="239" t="s">
        <v>4441</v>
      </c>
      <c r="F433" s="240" t="s">
        <v>2157</v>
      </c>
      <c r="G433" s="239" t="s">
        <v>26</v>
      </c>
      <c r="H433" s="252" t="s">
        <v>2185</v>
      </c>
      <c r="I433" s="244" t="s">
        <v>26</v>
      </c>
      <c r="J433" s="239" t="s">
        <v>4442</v>
      </c>
      <c r="K433" s="239" t="s">
        <v>4442</v>
      </c>
      <c r="L433" s="239" t="s">
        <v>2335</v>
      </c>
      <c r="M433" s="239" t="s">
        <v>3597</v>
      </c>
      <c r="N433" s="239" t="s">
        <v>26</v>
      </c>
      <c r="O433" s="239" t="s">
        <v>2362</v>
      </c>
      <c r="P433" s="239" t="s">
        <v>26</v>
      </c>
      <c r="Q433" s="239" t="s">
        <v>2483</v>
      </c>
      <c r="R433" s="239"/>
      <c r="S433" s="239" t="s">
        <v>26</v>
      </c>
      <c r="T433" s="239" t="s">
        <v>2483</v>
      </c>
      <c r="U433" s="239"/>
      <c r="V433" s="239" t="s">
        <v>26</v>
      </c>
      <c r="W433" s="239" t="s">
        <v>427</v>
      </c>
      <c r="X433" s="241">
        <v>1</v>
      </c>
      <c r="Y433" s="58" t="s">
        <v>6896</v>
      </c>
      <c r="Z433" s="58" t="s">
        <v>1918</v>
      </c>
      <c r="AA433" s="59">
        <v>0</v>
      </c>
      <c r="AB433" s="59">
        <v>0</v>
      </c>
      <c r="AC433" s="59">
        <v>0</v>
      </c>
      <c r="AD433" s="59">
        <v>0</v>
      </c>
      <c r="AE433" s="59"/>
      <c r="AF433" s="59"/>
    </row>
    <row r="434" spans="1:32">
      <c r="A434" s="239" t="s">
        <v>4370</v>
      </c>
      <c r="B434" s="244" t="s">
        <v>4443</v>
      </c>
      <c r="C434" s="244" t="s">
        <v>4444</v>
      </c>
      <c r="D434" s="239" t="s">
        <v>4445</v>
      </c>
      <c r="E434" s="239" t="s">
        <v>4446</v>
      </c>
      <c r="F434" s="240" t="s">
        <v>2157</v>
      </c>
      <c r="G434" s="239" t="s">
        <v>26</v>
      </c>
      <c r="H434" s="252" t="s">
        <v>2185</v>
      </c>
      <c r="I434" s="244" t="s">
        <v>26</v>
      </c>
      <c r="J434" s="239" t="s">
        <v>4447</v>
      </c>
      <c r="K434" s="239" t="s">
        <v>4447</v>
      </c>
      <c r="L434" s="239" t="s">
        <v>2335</v>
      </c>
      <c r="M434" s="239" t="s">
        <v>3568</v>
      </c>
      <c r="N434" s="239" t="s">
        <v>26</v>
      </c>
      <c r="O434" s="255" t="s">
        <v>352</v>
      </c>
      <c r="P434" s="239" t="s">
        <v>26</v>
      </c>
      <c r="Q434" s="239" t="s">
        <v>281</v>
      </c>
      <c r="R434" s="239"/>
      <c r="S434" s="239" t="s">
        <v>26</v>
      </c>
      <c r="T434" s="239" t="s">
        <v>281</v>
      </c>
      <c r="U434" s="239"/>
      <c r="V434" s="239" t="s">
        <v>26</v>
      </c>
      <c r="W434" s="239" t="s">
        <v>281</v>
      </c>
      <c r="X434" s="241">
        <v>1</v>
      </c>
      <c r="Y434" s="58" t="s">
        <v>6707</v>
      </c>
      <c r="Z434" s="58" t="s">
        <v>1905</v>
      </c>
      <c r="AA434" s="59">
        <v>0</v>
      </c>
      <c r="AB434" s="59">
        <v>0</v>
      </c>
      <c r="AC434" s="59">
        <v>0</v>
      </c>
      <c r="AD434" s="59">
        <v>0</v>
      </c>
      <c r="AE434" s="59"/>
      <c r="AF434" s="59"/>
    </row>
    <row r="435" spans="1:32">
      <c r="A435" s="239" t="s">
        <v>4370</v>
      </c>
      <c r="B435" s="244" t="s">
        <v>4448</v>
      </c>
      <c r="C435" s="244" t="s">
        <v>4449</v>
      </c>
      <c r="D435" s="239" t="s">
        <v>4450</v>
      </c>
      <c r="E435" s="239" t="s">
        <v>4451</v>
      </c>
      <c r="F435" s="240" t="s">
        <v>2157</v>
      </c>
      <c r="G435" s="239" t="s">
        <v>26</v>
      </c>
      <c r="H435" s="252" t="s">
        <v>2185</v>
      </c>
      <c r="I435" s="244" t="s">
        <v>26</v>
      </c>
      <c r="J435" s="239" t="s">
        <v>4452</v>
      </c>
      <c r="K435" s="239" t="s">
        <v>4452</v>
      </c>
      <c r="L435" s="239" t="s">
        <v>2335</v>
      </c>
      <c r="M435" s="239" t="s">
        <v>3587</v>
      </c>
      <c r="N435" s="239" t="s">
        <v>26</v>
      </c>
      <c r="O435" s="255" t="s">
        <v>352</v>
      </c>
      <c r="P435" s="239" t="s">
        <v>26</v>
      </c>
      <c r="Q435" s="239" t="s">
        <v>281</v>
      </c>
      <c r="R435" s="239"/>
      <c r="S435" s="239" t="s">
        <v>26</v>
      </c>
      <c r="T435" s="239" t="s">
        <v>281</v>
      </c>
      <c r="U435" s="239"/>
      <c r="V435" s="239" t="s">
        <v>26</v>
      </c>
      <c r="W435" s="239" t="s">
        <v>281</v>
      </c>
      <c r="X435" s="241">
        <v>1</v>
      </c>
      <c r="Y435" s="58" t="s">
        <v>6707</v>
      </c>
      <c r="Z435" s="58" t="s">
        <v>1905</v>
      </c>
      <c r="AA435" s="59">
        <v>0</v>
      </c>
      <c r="AB435" s="59">
        <v>0</v>
      </c>
      <c r="AC435" s="59">
        <v>0</v>
      </c>
      <c r="AD435" s="59">
        <v>0</v>
      </c>
      <c r="AE435" s="59"/>
      <c r="AF435" s="59"/>
    </row>
    <row r="436" spans="1:32">
      <c r="A436" s="239" t="s">
        <v>4370</v>
      </c>
      <c r="B436" s="244" t="s">
        <v>4453</v>
      </c>
      <c r="C436" s="244" t="s">
        <v>4454</v>
      </c>
      <c r="D436" s="239" t="s">
        <v>4455</v>
      </c>
      <c r="E436" s="239" t="s">
        <v>4456</v>
      </c>
      <c r="F436" s="240" t="s">
        <v>2157</v>
      </c>
      <c r="G436" s="239" t="s">
        <v>26</v>
      </c>
      <c r="H436" s="252" t="s">
        <v>2185</v>
      </c>
      <c r="I436" s="244" t="s">
        <v>26</v>
      </c>
      <c r="J436" s="239" t="s">
        <v>4457</v>
      </c>
      <c r="K436" s="239" t="s">
        <v>4457</v>
      </c>
      <c r="L436" s="239" t="s">
        <v>2335</v>
      </c>
      <c r="M436" s="239" t="s">
        <v>4458</v>
      </c>
      <c r="N436" s="239" t="s">
        <v>26</v>
      </c>
      <c r="O436" s="255" t="s">
        <v>352</v>
      </c>
      <c r="P436" s="239" t="s">
        <v>26</v>
      </c>
      <c r="Q436" s="239" t="s">
        <v>281</v>
      </c>
      <c r="R436" s="239"/>
      <c r="S436" s="239" t="s">
        <v>26</v>
      </c>
      <c r="T436" s="239" t="s">
        <v>281</v>
      </c>
      <c r="U436" s="239"/>
      <c r="V436" s="239" t="s">
        <v>26</v>
      </c>
      <c r="W436" s="239" t="s">
        <v>281</v>
      </c>
      <c r="X436" s="241">
        <v>1</v>
      </c>
      <c r="Y436" s="58" t="s">
        <v>6707</v>
      </c>
      <c r="Z436" s="58" t="s">
        <v>1905</v>
      </c>
      <c r="AA436" s="59">
        <v>0</v>
      </c>
      <c r="AB436" s="59">
        <v>0</v>
      </c>
      <c r="AC436" s="59">
        <v>0</v>
      </c>
      <c r="AD436" s="59">
        <v>0</v>
      </c>
      <c r="AE436" s="59"/>
      <c r="AF436" s="59"/>
    </row>
    <row r="437" spans="1:32">
      <c r="A437" s="239" t="s">
        <v>4370</v>
      </c>
      <c r="B437" s="244" t="s">
        <v>4459</v>
      </c>
      <c r="C437" s="244" t="s">
        <v>4460</v>
      </c>
      <c r="D437" s="239" t="s">
        <v>4461</v>
      </c>
      <c r="E437" s="239" t="s">
        <v>4462</v>
      </c>
      <c r="F437" s="240" t="s">
        <v>2157</v>
      </c>
      <c r="G437" s="239" t="s">
        <v>26</v>
      </c>
      <c r="H437" s="252" t="s">
        <v>2185</v>
      </c>
      <c r="I437" s="244" t="s">
        <v>26</v>
      </c>
      <c r="J437" s="239" t="s">
        <v>4463</v>
      </c>
      <c r="K437" s="239" t="s">
        <v>4463</v>
      </c>
      <c r="L437" s="239" t="s">
        <v>2335</v>
      </c>
      <c r="M437" s="239" t="s">
        <v>4464</v>
      </c>
      <c r="N437" s="239" t="s">
        <v>26</v>
      </c>
      <c r="O437" s="255" t="s">
        <v>352</v>
      </c>
      <c r="P437" s="239" t="s">
        <v>26</v>
      </c>
      <c r="Q437" s="239" t="s">
        <v>281</v>
      </c>
      <c r="R437" s="239"/>
      <c r="S437" s="239" t="s">
        <v>26</v>
      </c>
      <c r="T437" s="239" t="s">
        <v>281</v>
      </c>
      <c r="U437" s="239"/>
      <c r="V437" s="239" t="s">
        <v>26</v>
      </c>
      <c r="W437" s="239" t="s">
        <v>281</v>
      </c>
      <c r="X437" s="241">
        <v>1</v>
      </c>
      <c r="Y437" s="58" t="s">
        <v>6707</v>
      </c>
      <c r="Z437" s="58" t="s">
        <v>1905</v>
      </c>
      <c r="AA437" s="59">
        <v>0</v>
      </c>
      <c r="AB437" s="59">
        <v>0</v>
      </c>
      <c r="AC437" s="59">
        <v>0</v>
      </c>
      <c r="AD437" s="59">
        <v>0</v>
      </c>
      <c r="AE437" s="59"/>
      <c r="AF437" s="59"/>
    </row>
    <row r="438" spans="1:32">
      <c r="A438" s="239" t="s">
        <v>4370</v>
      </c>
      <c r="B438" s="244" t="s">
        <v>4465</v>
      </c>
      <c r="C438" s="244" t="s">
        <v>4466</v>
      </c>
      <c r="D438" s="239" t="s">
        <v>4467</v>
      </c>
      <c r="E438" s="239" t="s">
        <v>4468</v>
      </c>
      <c r="F438" s="240" t="s">
        <v>2157</v>
      </c>
      <c r="G438" s="239" t="s">
        <v>26</v>
      </c>
      <c r="H438" s="252" t="s">
        <v>2185</v>
      </c>
      <c r="I438" s="244" t="s">
        <v>26</v>
      </c>
      <c r="J438" s="239" t="s">
        <v>4469</v>
      </c>
      <c r="K438" s="239" t="s">
        <v>4469</v>
      </c>
      <c r="L438" s="239" t="s">
        <v>2335</v>
      </c>
      <c r="M438" s="239" t="s">
        <v>4470</v>
      </c>
      <c r="N438" s="239" t="s">
        <v>26</v>
      </c>
      <c r="O438" s="255" t="s">
        <v>352</v>
      </c>
      <c r="P438" s="239" t="s">
        <v>26</v>
      </c>
      <c r="Q438" s="239" t="s">
        <v>281</v>
      </c>
      <c r="R438" s="239"/>
      <c r="S438" s="239" t="s">
        <v>26</v>
      </c>
      <c r="T438" s="239" t="s">
        <v>281</v>
      </c>
      <c r="U438" s="239"/>
      <c r="V438" s="239" t="s">
        <v>26</v>
      </c>
      <c r="W438" s="239" t="s">
        <v>281</v>
      </c>
      <c r="X438" s="241">
        <v>1</v>
      </c>
      <c r="Y438" s="58" t="s">
        <v>6707</v>
      </c>
      <c r="Z438" s="58" t="s">
        <v>1905</v>
      </c>
      <c r="AA438" s="59">
        <v>0</v>
      </c>
      <c r="AB438" s="59">
        <v>0</v>
      </c>
      <c r="AC438" s="59">
        <v>0</v>
      </c>
      <c r="AD438" s="59">
        <v>0</v>
      </c>
      <c r="AE438" s="59"/>
      <c r="AF438" s="59"/>
    </row>
    <row r="439" spans="1:32">
      <c r="A439" s="239" t="s">
        <v>4370</v>
      </c>
      <c r="B439" s="244" t="s">
        <v>4471</v>
      </c>
      <c r="C439" s="244" t="s">
        <v>4472</v>
      </c>
      <c r="D439" s="239" t="s">
        <v>4473</v>
      </c>
      <c r="E439" s="239" t="s">
        <v>4474</v>
      </c>
      <c r="F439" s="240" t="s">
        <v>2157</v>
      </c>
      <c r="G439" s="239" t="s">
        <v>26</v>
      </c>
      <c r="H439" s="252" t="s">
        <v>2185</v>
      </c>
      <c r="I439" s="244" t="s">
        <v>26</v>
      </c>
      <c r="J439" s="239" t="s">
        <v>4475</v>
      </c>
      <c r="K439" s="239" t="s">
        <v>4475</v>
      </c>
      <c r="L439" s="239" t="s">
        <v>2335</v>
      </c>
      <c r="M439" s="239" t="s">
        <v>4476</v>
      </c>
      <c r="N439" s="239" t="s">
        <v>26</v>
      </c>
      <c r="O439" s="255" t="s">
        <v>352</v>
      </c>
      <c r="P439" s="239" t="s">
        <v>26</v>
      </c>
      <c r="Q439" s="239" t="s">
        <v>281</v>
      </c>
      <c r="R439" s="239"/>
      <c r="S439" s="239" t="s">
        <v>26</v>
      </c>
      <c r="T439" s="239" t="s">
        <v>281</v>
      </c>
      <c r="U439" s="239"/>
      <c r="V439" s="239" t="s">
        <v>26</v>
      </c>
      <c r="W439" s="239" t="s">
        <v>281</v>
      </c>
      <c r="X439" s="241">
        <v>1</v>
      </c>
      <c r="Y439" s="58" t="s">
        <v>6707</v>
      </c>
      <c r="Z439" s="58" t="s">
        <v>1905</v>
      </c>
      <c r="AA439" s="59">
        <v>0</v>
      </c>
      <c r="AB439" s="59">
        <v>0</v>
      </c>
      <c r="AC439" s="59">
        <v>0</v>
      </c>
      <c r="AD439" s="59">
        <v>0</v>
      </c>
      <c r="AE439" s="59"/>
      <c r="AF439" s="59"/>
    </row>
    <row r="440" spans="1:32">
      <c r="A440" s="239" t="s">
        <v>4370</v>
      </c>
      <c r="B440" s="244" t="s">
        <v>4477</v>
      </c>
      <c r="C440" s="244" t="s">
        <v>4478</v>
      </c>
      <c r="D440" s="239" t="s">
        <v>4479</v>
      </c>
      <c r="E440" s="239" t="s">
        <v>4480</v>
      </c>
      <c r="F440" s="240" t="s">
        <v>2157</v>
      </c>
      <c r="G440" s="239" t="s">
        <v>26</v>
      </c>
      <c r="H440" s="252" t="s">
        <v>2185</v>
      </c>
      <c r="I440" s="244" t="s">
        <v>26</v>
      </c>
      <c r="J440" s="239" t="s">
        <v>4481</v>
      </c>
      <c r="K440" s="239" t="s">
        <v>4481</v>
      </c>
      <c r="L440" s="239" t="s">
        <v>2335</v>
      </c>
      <c r="M440" s="239" t="s">
        <v>4482</v>
      </c>
      <c r="N440" s="239" t="s">
        <v>26</v>
      </c>
      <c r="O440" s="255" t="s">
        <v>352</v>
      </c>
      <c r="P440" s="239" t="s">
        <v>26</v>
      </c>
      <c r="Q440" s="239" t="s">
        <v>281</v>
      </c>
      <c r="R440" s="239"/>
      <c r="S440" s="239" t="s">
        <v>26</v>
      </c>
      <c r="T440" s="239" t="s">
        <v>281</v>
      </c>
      <c r="U440" s="239"/>
      <c r="V440" s="239" t="s">
        <v>26</v>
      </c>
      <c r="W440" s="239" t="s">
        <v>281</v>
      </c>
      <c r="X440" s="241">
        <v>1</v>
      </c>
      <c r="Y440" s="58" t="s">
        <v>6707</v>
      </c>
      <c r="Z440" s="58" t="s">
        <v>1905</v>
      </c>
      <c r="AA440" s="59">
        <v>0</v>
      </c>
      <c r="AB440" s="59">
        <v>0</v>
      </c>
      <c r="AC440" s="59">
        <v>0</v>
      </c>
      <c r="AD440" s="59">
        <v>0</v>
      </c>
      <c r="AE440" s="59"/>
      <c r="AF440" s="59"/>
    </row>
    <row r="441" spans="1:32">
      <c r="A441" s="239" t="s">
        <v>4370</v>
      </c>
      <c r="B441" s="244" t="s">
        <v>4483</v>
      </c>
      <c r="C441" s="244" t="s">
        <v>4484</v>
      </c>
      <c r="D441" s="239" t="s">
        <v>4485</v>
      </c>
      <c r="E441" s="239" t="s">
        <v>4486</v>
      </c>
      <c r="F441" s="240" t="s">
        <v>2157</v>
      </c>
      <c r="G441" s="239" t="s">
        <v>26</v>
      </c>
      <c r="H441" s="252" t="s">
        <v>2185</v>
      </c>
      <c r="I441" s="244" t="s">
        <v>26</v>
      </c>
      <c r="J441" s="239" t="s">
        <v>4487</v>
      </c>
      <c r="K441" s="239" t="s">
        <v>4487</v>
      </c>
      <c r="L441" s="239" t="s">
        <v>2335</v>
      </c>
      <c r="M441" s="239" t="s">
        <v>3523</v>
      </c>
      <c r="N441" s="239" t="s">
        <v>26</v>
      </c>
      <c r="O441" s="255" t="s">
        <v>352</v>
      </c>
      <c r="P441" s="239" t="s">
        <v>26</v>
      </c>
      <c r="Q441" s="239" t="s">
        <v>281</v>
      </c>
      <c r="R441" s="239"/>
      <c r="S441" s="239" t="s">
        <v>26</v>
      </c>
      <c r="T441" s="239" t="s">
        <v>281</v>
      </c>
      <c r="U441" s="239"/>
      <c r="V441" s="239" t="s">
        <v>26</v>
      </c>
      <c r="W441" s="239" t="s">
        <v>281</v>
      </c>
      <c r="X441" s="241">
        <v>1</v>
      </c>
      <c r="Y441" s="58" t="s">
        <v>6707</v>
      </c>
      <c r="Z441" s="58" t="s">
        <v>1905</v>
      </c>
      <c r="AA441" s="59">
        <v>0</v>
      </c>
      <c r="AB441" s="59">
        <v>0</v>
      </c>
      <c r="AC441" s="59">
        <v>0</v>
      </c>
      <c r="AD441" s="59">
        <v>0</v>
      </c>
      <c r="AE441" s="59"/>
      <c r="AF441" s="59"/>
    </row>
    <row r="442" spans="1:32">
      <c r="A442" s="239" t="s">
        <v>4370</v>
      </c>
      <c r="B442" s="244" t="s">
        <v>4488</v>
      </c>
      <c r="C442" s="244" t="s">
        <v>4489</v>
      </c>
      <c r="D442" s="239" t="s">
        <v>4490</v>
      </c>
      <c r="E442" s="239" t="s">
        <v>4491</v>
      </c>
      <c r="F442" s="240" t="s">
        <v>2157</v>
      </c>
      <c r="G442" s="239" t="s">
        <v>26</v>
      </c>
      <c r="H442" s="252" t="s">
        <v>2185</v>
      </c>
      <c r="I442" s="244" t="s">
        <v>26</v>
      </c>
      <c r="J442" s="239" t="s">
        <v>4492</v>
      </c>
      <c r="K442" s="239" t="s">
        <v>4492</v>
      </c>
      <c r="L442" s="239" t="s">
        <v>2335</v>
      </c>
      <c r="M442" s="239" t="s">
        <v>3214</v>
      </c>
      <c r="N442" s="239" t="s">
        <v>26</v>
      </c>
      <c r="O442" s="255" t="s">
        <v>352</v>
      </c>
      <c r="P442" s="239" t="s">
        <v>26</v>
      </c>
      <c r="Q442" s="239" t="s">
        <v>281</v>
      </c>
      <c r="R442" s="239"/>
      <c r="S442" s="239" t="s">
        <v>26</v>
      </c>
      <c r="T442" s="239" t="s">
        <v>281</v>
      </c>
      <c r="U442" s="239"/>
      <c r="V442" s="239" t="s">
        <v>26</v>
      </c>
      <c r="W442" s="239" t="s">
        <v>281</v>
      </c>
      <c r="X442" s="241">
        <v>1</v>
      </c>
      <c r="Y442" s="58" t="s">
        <v>6707</v>
      </c>
      <c r="Z442" s="58" t="s">
        <v>1905</v>
      </c>
      <c r="AA442" s="59">
        <v>0</v>
      </c>
      <c r="AB442" s="59">
        <v>0</v>
      </c>
      <c r="AC442" s="59">
        <v>0</v>
      </c>
      <c r="AD442" s="59">
        <v>0</v>
      </c>
      <c r="AE442" s="59"/>
      <c r="AF442" s="59"/>
    </row>
    <row r="443" spans="1:32">
      <c r="A443" s="239" t="s">
        <v>4370</v>
      </c>
      <c r="B443" s="244" t="s">
        <v>4493</v>
      </c>
      <c r="C443" s="244" t="s">
        <v>4494</v>
      </c>
      <c r="D443" s="239" t="s">
        <v>4495</v>
      </c>
      <c r="E443" s="239" t="s">
        <v>4496</v>
      </c>
      <c r="F443" s="240" t="s">
        <v>2157</v>
      </c>
      <c r="G443" s="239" t="s">
        <v>26</v>
      </c>
      <c r="H443" s="252" t="s">
        <v>2185</v>
      </c>
      <c r="I443" s="244" t="s">
        <v>26</v>
      </c>
      <c r="J443" s="239" t="s">
        <v>4497</v>
      </c>
      <c r="K443" s="239" t="s">
        <v>4497</v>
      </c>
      <c r="L443" s="239" t="s">
        <v>2335</v>
      </c>
      <c r="M443" s="239" t="s">
        <v>4498</v>
      </c>
      <c r="N443" s="239" t="s">
        <v>26</v>
      </c>
      <c r="O443" s="255" t="s">
        <v>352</v>
      </c>
      <c r="P443" s="239" t="s">
        <v>26</v>
      </c>
      <c r="Q443" s="239" t="s">
        <v>281</v>
      </c>
      <c r="R443" s="239"/>
      <c r="S443" s="239" t="s">
        <v>26</v>
      </c>
      <c r="T443" s="239" t="s">
        <v>281</v>
      </c>
      <c r="U443" s="239"/>
      <c r="V443" s="239" t="s">
        <v>26</v>
      </c>
      <c r="W443" s="239" t="s">
        <v>281</v>
      </c>
      <c r="X443" s="241">
        <v>1</v>
      </c>
      <c r="Y443" s="58" t="s">
        <v>6707</v>
      </c>
      <c r="Z443" s="58" t="s">
        <v>1905</v>
      </c>
      <c r="AA443" s="59">
        <v>0</v>
      </c>
      <c r="AB443" s="59">
        <v>0</v>
      </c>
      <c r="AC443" s="59">
        <v>0</v>
      </c>
      <c r="AD443" s="59">
        <v>0</v>
      </c>
      <c r="AE443" s="59"/>
      <c r="AF443" s="59"/>
    </row>
    <row r="444" spans="1:32">
      <c r="A444" s="239" t="s">
        <v>4370</v>
      </c>
      <c r="B444" s="244" t="s">
        <v>4499</v>
      </c>
      <c r="C444" s="244" t="s">
        <v>4500</v>
      </c>
      <c r="D444" s="239" t="s">
        <v>4501</v>
      </c>
      <c r="E444" s="239" t="s">
        <v>4502</v>
      </c>
      <c r="F444" s="240" t="s">
        <v>2157</v>
      </c>
      <c r="G444" s="239" t="s">
        <v>26</v>
      </c>
      <c r="H444" s="252" t="s">
        <v>2185</v>
      </c>
      <c r="I444" s="244" t="s">
        <v>26</v>
      </c>
      <c r="J444" s="239" t="s">
        <v>4503</v>
      </c>
      <c r="K444" s="239" t="s">
        <v>4503</v>
      </c>
      <c r="L444" s="239" t="s">
        <v>2335</v>
      </c>
      <c r="M444" s="239" t="s">
        <v>4504</v>
      </c>
      <c r="N444" s="239" t="s">
        <v>26</v>
      </c>
      <c r="O444" s="255" t="s">
        <v>352</v>
      </c>
      <c r="P444" s="239" t="s">
        <v>26</v>
      </c>
      <c r="Q444" s="239" t="s">
        <v>281</v>
      </c>
      <c r="R444" s="239"/>
      <c r="S444" s="239" t="s">
        <v>26</v>
      </c>
      <c r="T444" s="239" t="s">
        <v>281</v>
      </c>
      <c r="U444" s="239"/>
      <c r="V444" s="239" t="s">
        <v>26</v>
      </c>
      <c r="W444" s="239" t="s">
        <v>281</v>
      </c>
      <c r="X444" s="241">
        <v>1</v>
      </c>
      <c r="Y444" s="58" t="s">
        <v>6707</v>
      </c>
      <c r="Z444" s="58" t="s">
        <v>1905</v>
      </c>
      <c r="AA444" s="59">
        <v>0</v>
      </c>
      <c r="AB444" s="59">
        <v>0</v>
      </c>
      <c r="AC444" s="59">
        <v>0</v>
      </c>
      <c r="AD444" s="59">
        <v>0</v>
      </c>
      <c r="AE444" s="59"/>
      <c r="AF444" s="59"/>
    </row>
    <row r="445" spans="1:32">
      <c r="A445" s="239" t="s">
        <v>4370</v>
      </c>
      <c r="B445" s="244" t="s">
        <v>4505</v>
      </c>
      <c r="C445" s="244" t="s">
        <v>4506</v>
      </c>
      <c r="D445" s="239" t="s">
        <v>4507</v>
      </c>
      <c r="E445" s="239" t="s">
        <v>4508</v>
      </c>
      <c r="F445" s="240" t="s">
        <v>2157</v>
      </c>
      <c r="G445" s="239" t="s">
        <v>26</v>
      </c>
      <c r="H445" s="252" t="s">
        <v>2185</v>
      </c>
      <c r="I445" s="244" t="s">
        <v>26</v>
      </c>
      <c r="J445" s="239" t="s">
        <v>4509</v>
      </c>
      <c r="K445" s="239" t="s">
        <v>4509</v>
      </c>
      <c r="L445" s="239" t="s">
        <v>2335</v>
      </c>
      <c r="M445" s="239" t="s">
        <v>3513</v>
      </c>
      <c r="N445" s="239" t="s">
        <v>26</v>
      </c>
      <c r="O445" s="255" t="s">
        <v>352</v>
      </c>
      <c r="P445" s="239" t="s">
        <v>26</v>
      </c>
      <c r="Q445" s="239" t="s">
        <v>281</v>
      </c>
      <c r="R445" s="239"/>
      <c r="S445" s="239" t="s">
        <v>26</v>
      </c>
      <c r="T445" s="239" t="s">
        <v>281</v>
      </c>
      <c r="U445" s="239"/>
      <c r="V445" s="239" t="s">
        <v>26</v>
      </c>
      <c r="W445" s="239" t="s">
        <v>281</v>
      </c>
      <c r="X445" s="241">
        <v>1</v>
      </c>
      <c r="Y445" s="58" t="s">
        <v>6707</v>
      </c>
      <c r="Z445" s="58" t="s">
        <v>1905</v>
      </c>
      <c r="AA445" s="59">
        <v>0</v>
      </c>
      <c r="AB445" s="59">
        <v>0</v>
      </c>
      <c r="AC445" s="59">
        <v>0</v>
      </c>
      <c r="AD445" s="59">
        <v>0</v>
      </c>
      <c r="AE445" s="59"/>
      <c r="AF445" s="59"/>
    </row>
    <row r="446" spans="1:32">
      <c r="A446" s="239" t="s">
        <v>4370</v>
      </c>
      <c r="B446" s="244" t="s">
        <v>4510</v>
      </c>
      <c r="C446" s="244" t="s">
        <v>4511</v>
      </c>
      <c r="D446" s="239" t="s">
        <v>4512</v>
      </c>
      <c r="E446" s="239" t="s">
        <v>4513</v>
      </c>
      <c r="F446" s="240" t="s">
        <v>2157</v>
      </c>
      <c r="G446" s="239" t="s">
        <v>26</v>
      </c>
      <c r="H446" s="252" t="s">
        <v>2185</v>
      </c>
      <c r="I446" s="244" t="s">
        <v>26</v>
      </c>
      <c r="J446" s="239" t="s">
        <v>4514</v>
      </c>
      <c r="K446" s="239" t="s">
        <v>4514</v>
      </c>
      <c r="L446" s="239" t="s">
        <v>2335</v>
      </c>
      <c r="M446" s="239" t="s">
        <v>4515</v>
      </c>
      <c r="N446" s="239" t="s">
        <v>26</v>
      </c>
      <c r="O446" s="239" t="s">
        <v>46</v>
      </c>
      <c r="P446" s="239" t="s">
        <v>26</v>
      </c>
      <c r="Q446" s="239" t="s">
        <v>2483</v>
      </c>
      <c r="R446" s="239"/>
      <c r="S446" s="239" t="s">
        <v>26</v>
      </c>
      <c r="T446" s="239" t="s">
        <v>2483</v>
      </c>
      <c r="U446" s="239"/>
      <c r="V446" s="239" t="s">
        <v>26</v>
      </c>
      <c r="W446" s="239" t="s">
        <v>1088</v>
      </c>
      <c r="X446" s="241">
        <v>1</v>
      </c>
      <c r="Y446" s="58" t="s">
        <v>6590</v>
      </c>
      <c r="Z446" s="58" t="s">
        <v>1914</v>
      </c>
      <c r="AA446" s="59">
        <v>0</v>
      </c>
      <c r="AB446" s="59">
        <v>0</v>
      </c>
      <c r="AC446" s="59">
        <v>0</v>
      </c>
      <c r="AD446" s="59">
        <v>0</v>
      </c>
      <c r="AE446" s="59"/>
      <c r="AF446" s="59"/>
    </row>
    <row r="447" spans="1:32">
      <c r="A447" s="239" t="s">
        <v>4370</v>
      </c>
      <c r="B447" s="244" t="s">
        <v>4516</v>
      </c>
      <c r="C447" s="244" t="s">
        <v>4517</v>
      </c>
      <c r="D447" s="239" t="s">
        <v>4518</v>
      </c>
      <c r="E447" s="239" t="s">
        <v>4519</v>
      </c>
      <c r="F447" s="240" t="s">
        <v>2157</v>
      </c>
      <c r="G447" s="239" t="s">
        <v>26</v>
      </c>
      <c r="H447" s="252" t="s">
        <v>2185</v>
      </c>
      <c r="I447" s="244" t="s">
        <v>26</v>
      </c>
      <c r="J447" s="239" t="s">
        <v>4520</v>
      </c>
      <c r="K447" s="239" t="s">
        <v>4520</v>
      </c>
      <c r="L447" s="239" t="s">
        <v>2335</v>
      </c>
      <c r="M447" s="239" t="s">
        <v>4521</v>
      </c>
      <c r="N447" s="239" t="s">
        <v>26</v>
      </c>
      <c r="O447" s="239" t="s">
        <v>46</v>
      </c>
      <c r="P447" s="239" t="s">
        <v>26</v>
      </c>
      <c r="Q447" s="239" t="s">
        <v>2483</v>
      </c>
      <c r="R447" s="239"/>
      <c r="S447" s="239" t="s">
        <v>26</v>
      </c>
      <c r="T447" s="239" t="s">
        <v>2483</v>
      </c>
      <c r="U447" s="239"/>
      <c r="V447" s="239" t="s">
        <v>26</v>
      </c>
      <c r="W447" s="239" t="s">
        <v>1088</v>
      </c>
      <c r="X447" s="241">
        <v>1</v>
      </c>
      <c r="Y447" s="58" t="s">
        <v>6590</v>
      </c>
      <c r="Z447" s="58" t="s">
        <v>1914</v>
      </c>
      <c r="AA447" s="59">
        <v>0</v>
      </c>
      <c r="AB447" s="59">
        <v>0</v>
      </c>
      <c r="AC447" s="59">
        <v>0</v>
      </c>
      <c r="AD447" s="59">
        <v>0</v>
      </c>
      <c r="AE447" s="59"/>
      <c r="AF447" s="59"/>
    </row>
    <row r="448" spans="1:32">
      <c r="A448" s="239" t="s">
        <v>4370</v>
      </c>
      <c r="B448" s="244" t="s">
        <v>4522</v>
      </c>
      <c r="C448" s="244" t="s">
        <v>4523</v>
      </c>
      <c r="D448" s="239" t="s">
        <v>4524</v>
      </c>
      <c r="E448" s="239" t="s">
        <v>4525</v>
      </c>
      <c r="F448" s="240" t="s">
        <v>2157</v>
      </c>
      <c r="G448" s="239" t="s">
        <v>26</v>
      </c>
      <c r="H448" s="252" t="s">
        <v>2185</v>
      </c>
      <c r="I448" s="244" t="s">
        <v>26</v>
      </c>
      <c r="J448" s="239" t="s">
        <v>4526</v>
      </c>
      <c r="K448" s="239" t="s">
        <v>4526</v>
      </c>
      <c r="L448" s="239" t="s">
        <v>2335</v>
      </c>
      <c r="M448" s="239" t="s">
        <v>4527</v>
      </c>
      <c r="N448" s="239" t="s">
        <v>26</v>
      </c>
      <c r="O448" s="239" t="s">
        <v>46</v>
      </c>
      <c r="P448" s="239" t="s">
        <v>26</v>
      </c>
      <c r="Q448" s="239" t="s">
        <v>2483</v>
      </c>
      <c r="R448" s="239"/>
      <c r="S448" s="239" t="s">
        <v>26</v>
      </c>
      <c r="T448" s="239" t="s">
        <v>2483</v>
      </c>
      <c r="U448" s="239"/>
      <c r="V448" s="239" t="s">
        <v>26</v>
      </c>
      <c r="W448" s="239" t="s">
        <v>1088</v>
      </c>
      <c r="X448" s="241">
        <v>1</v>
      </c>
      <c r="Y448" s="58" t="s">
        <v>6590</v>
      </c>
      <c r="Z448" s="58" t="s">
        <v>1914</v>
      </c>
      <c r="AA448" s="59">
        <v>0</v>
      </c>
      <c r="AB448" s="59">
        <v>0</v>
      </c>
      <c r="AC448" s="59">
        <v>0</v>
      </c>
      <c r="AD448" s="59">
        <v>0</v>
      </c>
      <c r="AE448" s="59"/>
      <c r="AF448" s="59"/>
    </row>
    <row r="449" spans="1:32">
      <c r="A449" s="239" t="s">
        <v>4370</v>
      </c>
      <c r="B449" s="244" t="s">
        <v>4528</v>
      </c>
      <c r="C449" s="244" t="s">
        <v>4529</v>
      </c>
      <c r="D449" s="239" t="s">
        <v>4530</v>
      </c>
      <c r="E449" s="239" t="s">
        <v>4531</v>
      </c>
      <c r="F449" s="240" t="s">
        <v>2157</v>
      </c>
      <c r="G449" s="239" t="s">
        <v>26</v>
      </c>
      <c r="H449" s="252" t="s">
        <v>2185</v>
      </c>
      <c r="I449" s="244" t="s">
        <v>26</v>
      </c>
      <c r="J449" s="239" t="s">
        <v>4532</v>
      </c>
      <c r="K449" s="239" t="s">
        <v>4532</v>
      </c>
      <c r="L449" s="239" t="s">
        <v>2335</v>
      </c>
      <c r="M449" s="239" t="s">
        <v>4533</v>
      </c>
      <c r="N449" s="239" t="s">
        <v>26</v>
      </c>
      <c r="O449" s="239" t="s">
        <v>2362</v>
      </c>
      <c r="P449" s="239" t="s">
        <v>26</v>
      </c>
      <c r="Q449" s="239" t="s">
        <v>339</v>
      </c>
      <c r="R449" s="239"/>
      <c r="S449" s="239" t="s">
        <v>26</v>
      </c>
      <c r="T449" s="239" t="s">
        <v>339</v>
      </c>
      <c r="U449" s="239"/>
      <c r="V449" s="239" t="s">
        <v>26</v>
      </c>
      <c r="W449" s="239" t="s">
        <v>339</v>
      </c>
      <c r="X449" s="241">
        <v>1</v>
      </c>
      <c r="Y449" s="58" t="s">
        <v>6846</v>
      </c>
      <c r="Z449" s="58" t="s">
        <v>1902</v>
      </c>
      <c r="AA449" s="59">
        <v>0</v>
      </c>
      <c r="AB449" s="59">
        <v>0</v>
      </c>
      <c r="AC449" s="59">
        <v>0</v>
      </c>
      <c r="AD449" s="59">
        <v>0</v>
      </c>
      <c r="AE449" s="59"/>
      <c r="AF449" s="59"/>
    </row>
    <row r="450" spans="1:32">
      <c r="A450" s="239" t="s">
        <v>4370</v>
      </c>
      <c r="B450" s="244" t="s">
        <v>4534</v>
      </c>
      <c r="C450" s="244" t="s">
        <v>4535</v>
      </c>
      <c r="D450" s="239" t="s">
        <v>4536</v>
      </c>
      <c r="E450" s="239" t="s">
        <v>4537</v>
      </c>
      <c r="F450" s="240" t="s">
        <v>2157</v>
      </c>
      <c r="G450" s="239" t="s">
        <v>26</v>
      </c>
      <c r="H450" s="252" t="s">
        <v>2185</v>
      </c>
      <c r="I450" s="244" t="s">
        <v>26</v>
      </c>
      <c r="J450" s="239" t="s">
        <v>4538</v>
      </c>
      <c r="K450" s="239" t="s">
        <v>4538</v>
      </c>
      <c r="L450" s="239" t="s">
        <v>2335</v>
      </c>
      <c r="M450" s="239" t="s">
        <v>4539</v>
      </c>
      <c r="N450" s="239" t="s">
        <v>26</v>
      </c>
      <c r="O450" s="239" t="s">
        <v>2362</v>
      </c>
      <c r="P450" s="239" t="s">
        <v>26</v>
      </c>
      <c r="Q450" s="239" t="s">
        <v>340</v>
      </c>
      <c r="R450" s="239"/>
      <c r="S450" s="239" t="s">
        <v>26</v>
      </c>
      <c r="T450" s="239" t="s">
        <v>340</v>
      </c>
      <c r="U450" s="239"/>
      <c r="V450" s="255" t="s">
        <v>26</v>
      </c>
      <c r="W450" s="239" t="s">
        <v>340</v>
      </c>
      <c r="X450" s="241">
        <v>1</v>
      </c>
      <c r="Y450" s="58" t="s">
        <v>6899</v>
      </c>
      <c r="Z450" s="58" t="s">
        <v>1906</v>
      </c>
      <c r="AA450" s="59">
        <v>0</v>
      </c>
      <c r="AB450" s="59">
        <v>0</v>
      </c>
      <c r="AC450" s="59">
        <v>0</v>
      </c>
      <c r="AD450" s="59">
        <v>0</v>
      </c>
      <c r="AE450" s="59"/>
      <c r="AF450" s="59"/>
    </row>
    <row r="451" spans="1:32">
      <c r="A451" s="239" t="s">
        <v>4370</v>
      </c>
      <c r="B451" s="244" t="s">
        <v>4540</v>
      </c>
      <c r="C451" s="244" t="s">
        <v>4541</v>
      </c>
      <c r="D451" s="239" t="s">
        <v>4542</v>
      </c>
      <c r="E451" s="239" t="s">
        <v>4543</v>
      </c>
      <c r="F451" s="240" t="s">
        <v>2157</v>
      </c>
      <c r="G451" s="239" t="s">
        <v>26</v>
      </c>
      <c r="H451" s="252" t="s">
        <v>2185</v>
      </c>
      <c r="I451" s="244" t="s">
        <v>26</v>
      </c>
      <c r="J451" s="239" t="s">
        <v>4544</v>
      </c>
      <c r="K451" s="239" t="s">
        <v>4544</v>
      </c>
      <c r="L451" s="239" t="s">
        <v>2335</v>
      </c>
      <c r="M451" s="239" t="s">
        <v>4545</v>
      </c>
      <c r="N451" s="239" t="s">
        <v>26</v>
      </c>
      <c r="O451" s="239" t="s">
        <v>46</v>
      </c>
      <c r="P451" s="239" t="s">
        <v>26</v>
      </c>
      <c r="Q451" s="239" t="s">
        <v>343</v>
      </c>
      <c r="R451" s="239"/>
      <c r="S451" s="239" t="s">
        <v>26</v>
      </c>
      <c r="T451" s="239" t="s">
        <v>343</v>
      </c>
      <c r="U451" s="239"/>
      <c r="V451" s="255" t="s">
        <v>26</v>
      </c>
      <c r="W451" s="239" t="s">
        <v>343</v>
      </c>
      <c r="X451" s="241">
        <v>1</v>
      </c>
      <c r="Y451" s="58" t="s">
        <v>6607</v>
      </c>
      <c r="Z451" s="58" t="s">
        <v>1898</v>
      </c>
      <c r="AA451" s="59">
        <v>0</v>
      </c>
      <c r="AB451" s="59">
        <v>0</v>
      </c>
      <c r="AC451" s="59">
        <v>0</v>
      </c>
      <c r="AD451" s="59">
        <v>0</v>
      </c>
      <c r="AE451" s="59"/>
      <c r="AF451" s="59"/>
    </row>
    <row r="452" spans="1:32">
      <c r="A452" s="239" t="s">
        <v>4370</v>
      </c>
      <c r="B452" s="244" t="s">
        <v>4546</v>
      </c>
      <c r="C452" s="244" t="s">
        <v>4547</v>
      </c>
      <c r="D452" s="239" t="s">
        <v>4548</v>
      </c>
      <c r="E452" s="239" t="s">
        <v>4549</v>
      </c>
      <c r="F452" s="240" t="s">
        <v>2157</v>
      </c>
      <c r="G452" s="239" t="s">
        <v>26</v>
      </c>
      <c r="H452" s="252" t="s">
        <v>2185</v>
      </c>
      <c r="I452" s="244" t="s">
        <v>26</v>
      </c>
      <c r="J452" s="239" t="s">
        <v>4550</v>
      </c>
      <c r="K452" s="239" t="s">
        <v>4550</v>
      </c>
      <c r="L452" s="239" t="s">
        <v>2335</v>
      </c>
      <c r="M452" s="239" t="s">
        <v>4551</v>
      </c>
      <c r="N452" s="239" t="s">
        <v>26</v>
      </c>
      <c r="O452" s="239" t="s">
        <v>46</v>
      </c>
      <c r="P452" s="239" t="s">
        <v>26</v>
      </c>
      <c r="Q452" s="239" t="s">
        <v>2483</v>
      </c>
      <c r="R452" s="239"/>
      <c r="S452" s="239" t="s">
        <v>26</v>
      </c>
      <c r="T452" s="239" t="s">
        <v>2483</v>
      </c>
      <c r="U452" s="239"/>
      <c r="V452" s="239" t="s">
        <v>26</v>
      </c>
      <c r="W452" s="239" t="s">
        <v>427</v>
      </c>
      <c r="X452" s="241">
        <v>1</v>
      </c>
      <c r="Y452" s="58" t="s">
        <v>6896</v>
      </c>
      <c r="Z452" s="58" t="s">
        <v>1918</v>
      </c>
      <c r="AA452" s="59">
        <v>0</v>
      </c>
      <c r="AB452" s="59">
        <v>0</v>
      </c>
      <c r="AC452" s="59">
        <v>0</v>
      </c>
      <c r="AD452" s="59">
        <v>0</v>
      </c>
      <c r="AE452" s="59"/>
      <c r="AF452" s="59"/>
    </row>
    <row r="453" spans="1:32">
      <c r="A453" s="239" t="s">
        <v>4370</v>
      </c>
      <c r="B453" s="244" t="s">
        <v>4552</v>
      </c>
      <c r="C453" s="244" t="s">
        <v>4553</v>
      </c>
      <c r="D453" s="239" t="s">
        <v>4554</v>
      </c>
      <c r="E453" s="239" t="s">
        <v>4555</v>
      </c>
      <c r="F453" s="240" t="s">
        <v>2157</v>
      </c>
      <c r="G453" s="239" t="s">
        <v>26</v>
      </c>
      <c r="H453" s="252" t="s">
        <v>2185</v>
      </c>
      <c r="I453" s="244" t="s">
        <v>26</v>
      </c>
      <c r="J453" s="239" t="s">
        <v>4556</v>
      </c>
      <c r="K453" s="239" t="s">
        <v>4556</v>
      </c>
      <c r="L453" s="239" t="s">
        <v>2335</v>
      </c>
      <c r="M453" s="239" t="s">
        <v>4557</v>
      </c>
      <c r="N453" s="239" t="s">
        <v>26</v>
      </c>
      <c r="O453" s="239" t="s">
        <v>46</v>
      </c>
      <c r="P453" s="239" t="s">
        <v>26</v>
      </c>
      <c r="Q453" s="239" t="s">
        <v>2483</v>
      </c>
      <c r="R453" s="239"/>
      <c r="S453" s="239" t="s">
        <v>26</v>
      </c>
      <c r="T453" s="239" t="s">
        <v>2483</v>
      </c>
      <c r="U453" s="239"/>
      <c r="V453" s="239" t="s">
        <v>26</v>
      </c>
      <c r="W453" s="239" t="s">
        <v>427</v>
      </c>
      <c r="X453" s="241">
        <v>1</v>
      </c>
      <c r="Y453" s="58" t="s">
        <v>6896</v>
      </c>
      <c r="Z453" s="58" t="s">
        <v>1918</v>
      </c>
      <c r="AA453" s="59">
        <v>0</v>
      </c>
      <c r="AB453" s="59">
        <v>0</v>
      </c>
      <c r="AC453" s="59">
        <v>0</v>
      </c>
      <c r="AD453" s="59">
        <v>0</v>
      </c>
      <c r="AE453" s="59"/>
      <c r="AF453" s="59"/>
    </row>
    <row r="454" spans="1:32">
      <c r="A454" s="239" t="s">
        <v>4370</v>
      </c>
      <c r="B454" s="244" t="s">
        <v>4558</v>
      </c>
      <c r="C454" s="244" t="s">
        <v>4559</v>
      </c>
      <c r="D454" s="239" t="s">
        <v>4560</v>
      </c>
      <c r="E454" s="239" t="s">
        <v>4561</v>
      </c>
      <c r="F454" s="240" t="s">
        <v>2157</v>
      </c>
      <c r="G454" s="239" t="s">
        <v>26</v>
      </c>
      <c r="H454" s="252" t="s">
        <v>2185</v>
      </c>
      <c r="I454" s="244" t="s">
        <v>26</v>
      </c>
      <c r="J454" s="239" t="s">
        <v>4562</v>
      </c>
      <c r="K454" s="239" t="s">
        <v>4562</v>
      </c>
      <c r="L454" s="239" t="s">
        <v>2335</v>
      </c>
      <c r="M454" s="239" t="s">
        <v>4563</v>
      </c>
      <c r="N454" s="239" t="s">
        <v>26</v>
      </c>
      <c r="O454" s="255" t="s">
        <v>352</v>
      </c>
      <c r="P454" s="239" t="s">
        <v>26</v>
      </c>
      <c r="Q454" s="239" t="s">
        <v>2483</v>
      </c>
      <c r="R454" s="239"/>
      <c r="S454" s="239" t="s">
        <v>26</v>
      </c>
      <c r="T454" s="239" t="s">
        <v>2483</v>
      </c>
      <c r="U454" s="239"/>
      <c r="V454" s="239" t="s">
        <v>26</v>
      </c>
      <c r="W454" s="239" t="s">
        <v>1088</v>
      </c>
      <c r="X454" s="241">
        <v>1</v>
      </c>
      <c r="Y454" s="58" t="s">
        <v>6590</v>
      </c>
      <c r="Z454" s="58" t="s">
        <v>1914</v>
      </c>
      <c r="AA454" s="59">
        <v>0</v>
      </c>
      <c r="AB454" s="59">
        <v>0</v>
      </c>
      <c r="AC454" s="59">
        <v>0</v>
      </c>
      <c r="AD454" s="59">
        <v>0</v>
      </c>
      <c r="AE454" s="59"/>
      <c r="AF454" s="59"/>
    </row>
    <row r="455" spans="1:32">
      <c r="A455" s="239" t="s">
        <v>4370</v>
      </c>
      <c r="B455" s="244" t="s">
        <v>4564</v>
      </c>
      <c r="C455" s="244" t="s">
        <v>4565</v>
      </c>
      <c r="D455" s="239" t="s">
        <v>4566</v>
      </c>
      <c r="E455" s="239" t="s">
        <v>4567</v>
      </c>
      <c r="F455" s="240" t="s">
        <v>2157</v>
      </c>
      <c r="G455" s="239" t="s">
        <v>26</v>
      </c>
      <c r="H455" s="252" t="s">
        <v>2185</v>
      </c>
      <c r="I455" s="244" t="s">
        <v>26</v>
      </c>
      <c r="J455" s="239" t="s">
        <v>4568</v>
      </c>
      <c r="K455" s="239" t="s">
        <v>4568</v>
      </c>
      <c r="L455" s="239" t="s">
        <v>2335</v>
      </c>
      <c r="M455" s="239" t="s">
        <v>343</v>
      </c>
      <c r="N455" s="239" t="s">
        <v>26</v>
      </c>
      <c r="O455" s="239" t="s">
        <v>46</v>
      </c>
      <c r="P455" s="239" t="s">
        <v>26</v>
      </c>
      <c r="Q455" s="239" t="s">
        <v>2483</v>
      </c>
      <c r="R455" s="239"/>
      <c r="S455" s="239" t="s">
        <v>26</v>
      </c>
      <c r="T455" s="239" t="s">
        <v>2483</v>
      </c>
      <c r="U455" s="239"/>
      <c r="V455" s="239" t="s">
        <v>26</v>
      </c>
      <c r="W455" s="239" t="s">
        <v>427</v>
      </c>
      <c r="X455" s="241">
        <v>1</v>
      </c>
      <c r="Y455" s="58" t="s">
        <v>6896</v>
      </c>
      <c r="Z455" s="58" t="s">
        <v>1918</v>
      </c>
      <c r="AA455" s="59">
        <v>0</v>
      </c>
      <c r="AB455" s="59">
        <v>0</v>
      </c>
      <c r="AC455" s="59">
        <v>0</v>
      </c>
      <c r="AD455" s="59">
        <v>0</v>
      </c>
      <c r="AE455" s="59"/>
      <c r="AF455" s="59"/>
    </row>
    <row r="456" spans="1:32">
      <c r="A456" s="239" t="s">
        <v>4370</v>
      </c>
      <c r="B456" s="244" t="s">
        <v>4569</v>
      </c>
      <c r="C456" s="244" t="s">
        <v>4570</v>
      </c>
      <c r="D456" s="239" t="s">
        <v>4571</v>
      </c>
      <c r="E456" s="239" t="s">
        <v>4572</v>
      </c>
      <c r="F456" s="240" t="s">
        <v>2157</v>
      </c>
      <c r="G456" s="239" t="s">
        <v>26</v>
      </c>
      <c r="H456" s="252" t="s">
        <v>2185</v>
      </c>
      <c r="I456" s="244" t="s">
        <v>26</v>
      </c>
      <c r="J456" s="239" t="s">
        <v>4573</v>
      </c>
      <c r="K456" s="239" t="s">
        <v>4573</v>
      </c>
      <c r="L456" s="239" t="s">
        <v>2335</v>
      </c>
      <c r="M456" s="239" t="s">
        <v>4574</v>
      </c>
      <c r="N456" s="239" t="s">
        <v>26</v>
      </c>
      <c r="O456" s="239" t="s">
        <v>46</v>
      </c>
      <c r="P456" s="239" t="s">
        <v>26</v>
      </c>
      <c r="Q456" s="239" t="s">
        <v>2483</v>
      </c>
      <c r="R456" s="239"/>
      <c r="S456" s="239" t="s">
        <v>26</v>
      </c>
      <c r="T456" s="239" t="s">
        <v>2483</v>
      </c>
      <c r="U456" s="239"/>
      <c r="V456" s="239" t="s">
        <v>26</v>
      </c>
      <c r="W456" s="239" t="s">
        <v>427</v>
      </c>
      <c r="X456" s="241">
        <v>1</v>
      </c>
      <c r="Y456" s="58" t="s">
        <v>6896</v>
      </c>
      <c r="Z456" s="58" t="s">
        <v>1918</v>
      </c>
      <c r="AA456" s="59">
        <v>0</v>
      </c>
      <c r="AB456" s="59">
        <v>0</v>
      </c>
      <c r="AC456" s="59">
        <v>0</v>
      </c>
      <c r="AD456" s="59">
        <v>0</v>
      </c>
      <c r="AE456" s="59"/>
      <c r="AF456" s="59"/>
    </row>
    <row r="457" spans="1:32">
      <c r="A457" s="239" t="s">
        <v>4370</v>
      </c>
      <c r="B457" s="244" t="s">
        <v>4575</v>
      </c>
      <c r="C457" s="244" t="s">
        <v>4576</v>
      </c>
      <c r="D457" s="239" t="s">
        <v>4577</v>
      </c>
      <c r="E457" s="239" t="s">
        <v>4578</v>
      </c>
      <c r="F457" s="240" t="s">
        <v>2157</v>
      </c>
      <c r="G457" s="239" t="s">
        <v>26</v>
      </c>
      <c r="H457" s="252" t="s">
        <v>2185</v>
      </c>
      <c r="I457" s="244" t="s">
        <v>26</v>
      </c>
      <c r="J457" s="239" t="s">
        <v>4579</v>
      </c>
      <c r="K457" s="239" t="s">
        <v>4579</v>
      </c>
      <c r="L457" s="239" t="s">
        <v>2335</v>
      </c>
      <c r="M457" s="239" t="s">
        <v>3090</v>
      </c>
      <c r="N457" s="239" t="s">
        <v>26</v>
      </c>
      <c r="O457" s="239" t="s">
        <v>46</v>
      </c>
      <c r="P457" s="239" t="s">
        <v>26</v>
      </c>
      <c r="Q457" s="239" t="s">
        <v>2483</v>
      </c>
      <c r="R457" s="239"/>
      <c r="S457" s="239" t="s">
        <v>26</v>
      </c>
      <c r="T457" s="239" t="s">
        <v>2483</v>
      </c>
      <c r="U457" s="239"/>
      <c r="V457" s="239" t="s">
        <v>26</v>
      </c>
      <c r="W457" s="239" t="s">
        <v>427</v>
      </c>
      <c r="X457" s="241">
        <v>1</v>
      </c>
      <c r="Y457" s="58" t="s">
        <v>6896</v>
      </c>
      <c r="Z457" s="58" t="s">
        <v>1918</v>
      </c>
      <c r="AA457" s="59">
        <v>0</v>
      </c>
      <c r="AB457" s="59">
        <v>0</v>
      </c>
      <c r="AC457" s="59">
        <v>0</v>
      </c>
      <c r="AD457" s="59">
        <v>0</v>
      </c>
      <c r="AE457" s="59"/>
      <c r="AF457" s="59"/>
    </row>
    <row r="458" spans="1:32">
      <c r="A458" s="239" t="s">
        <v>4370</v>
      </c>
      <c r="B458" s="244" t="s">
        <v>4580</v>
      </c>
      <c r="C458" s="244" t="s">
        <v>4581</v>
      </c>
      <c r="D458" s="239" t="s">
        <v>4582</v>
      </c>
      <c r="E458" s="239" t="s">
        <v>4583</v>
      </c>
      <c r="F458" s="240" t="s">
        <v>2157</v>
      </c>
      <c r="G458" s="239" t="s">
        <v>26</v>
      </c>
      <c r="H458" s="252" t="s">
        <v>2185</v>
      </c>
      <c r="I458" s="244" t="s">
        <v>26</v>
      </c>
      <c r="J458" s="239" t="s">
        <v>4584</v>
      </c>
      <c r="K458" s="239" t="s">
        <v>4584</v>
      </c>
      <c r="L458" s="239" t="s">
        <v>2335</v>
      </c>
      <c r="M458" s="239" t="s">
        <v>4585</v>
      </c>
      <c r="N458" s="239" t="s">
        <v>26</v>
      </c>
      <c r="O458" s="255" t="s">
        <v>352</v>
      </c>
      <c r="P458" s="239" t="s">
        <v>26</v>
      </c>
      <c r="Q458" s="239" t="s">
        <v>2483</v>
      </c>
      <c r="R458" s="239"/>
      <c r="S458" s="239" t="s">
        <v>26</v>
      </c>
      <c r="T458" s="239" t="s">
        <v>2483</v>
      </c>
      <c r="U458" s="239"/>
      <c r="V458" s="239" t="s">
        <v>26</v>
      </c>
      <c r="W458" s="239" t="s">
        <v>1088</v>
      </c>
      <c r="X458" s="241">
        <v>1</v>
      </c>
      <c r="Y458" s="58" t="s">
        <v>6590</v>
      </c>
      <c r="Z458" s="58" t="s">
        <v>1914</v>
      </c>
      <c r="AA458" s="59">
        <v>0</v>
      </c>
      <c r="AB458" s="59">
        <v>0</v>
      </c>
      <c r="AC458" s="59">
        <v>0</v>
      </c>
      <c r="AD458" s="59">
        <v>0</v>
      </c>
      <c r="AE458" s="59"/>
      <c r="AF458" s="59"/>
    </row>
    <row r="459" spans="1:32">
      <c r="A459" s="239" t="s">
        <v>4370</v>
      </c>
      <c r="B459" s="244" t="s">
        <v>4586</v>
      </c>
      <c r="C459" s="244" t="s">
        <v>4587</v>
      </c>
      <c r="D459" s="239" t="s">
        <v>4588</v>
      </c>
      <c r="E459" s="239" t="s">
        <v>4589</v>
      </c>
      <c r="F459" s="240" t="s">
        <v>2157</v>
      </c>
      <c r="G459" s="239" t="s">
        <v>26</v>
      </c>
      <c r="H459" s="252" t="s">
        <v>2185</v>
      </c>
      <c r="I459" s="244" t="s">
        <v>26</v>
      </c>
      <c r="J459" s="239" t="s">
        <v>4590</v>
      </c>
      <c r="K459" s="239" t="s">
        <v>4590</v>
      </c>
      <c r="L459" s="239" t="s">
        <v>2335</v>
      </c>
      <c r="M459" s="239" t="s">
        <v>4591</v>
      </c>
      <c r="N459" s="239" t="s">
        <v>26</v>
      </c>
      <c r="O459" s="239" t="s">
        <v>46</v>
      </c>
      <c r="P459" s="239" t="s">
        <v>26</v>
      </c>
      <c r="Q459" s="239" t="s">
        <v>2483</v>
      </c>
      <c r="R459" s="239"/>
      <c r="S459" s="239" t="s">
        <v>26</v>
      </c>
      <c r="T459" s="239" t="s">
        <v>2483</v>
      </c>
      <c r="U459" s="239"/>
      <c r="V459" s="239" t="s">
        <v>26</v>
      </c>
      <c r="W459" s="239" t="s">
        <v>427</v>
      </c>
      <c r="X459" s="241">
        <v>1</v>
      </c>
      <c r="Y459" s="58" t="s">
        <v>6896</v>
      </c>
      <c r="Z459" s="58" t="s">
        <v>1918</v>
      </c>
      <c r="AA459" s="59">
        <v>0</v>
      </c>
      <c r="AB459" s="59">
        <v>0</v>
      </c>
      <c r="AC459" s="59">
        <v>0</v>
      </c>
      <c r="AD459" s="59">
        <v>0</v>
      </c>
      <c r="AE459" s="59"/>
      <c r="AF459" s="59"/>
    </row>
    <row r="460" spans="1:32">
      <c r="A460" s="239" t="s">
        <v>4370</v>
      </c>
      <c r="B460" s="244" t="s">
        <v>4592</v>
      </c>
      <c r="C460" s="244" t="s">
        <v>4593</v>
      </c>
      <c r="D460" s="239" t="s">
        <v>4594</v>
      </c>
      <c r="E460" s="239" t="s">
        <v>4595</v>
      </c>
      <c r="F460" s="240" t="s">
        <v>2157</v>
      </c>
      <c r="G460" s="239" t="s">
        <v>26</v>
      </c>
      <c r="H460" s="252" t="s">
        <v>2185</v>
      </c>
      <c r="I460" s="244" t="s">
        <v>26</v>
      </c>
      <c r="J460" s="239" t="s">
        <v>4596</v>
      </c>
      <c r="K460" s="239" t="s">
        <v>4596</v>
      </c>
      <c r="L460" s="239" t="s">
        <v>2335</v>
      </c>
      <c r="M460" s="239" t="s">
        <v>3164</v>
      </c>
      <c r="N460" s="239" t="s">
        <v>26</v>
      </c>
      <c r="O460" s="255" t="s">
        <v>352</v>
      </c>
      <c r="P460" s="239" t="s">
        <v>26</v>
      </c>
      <c r="Q460" s="239" t="s">
        <v>2483</v>
      </c>
      <c r="R460" s="239"/>
      <c r="S460" s="239" t="s">
        <v>26</v>
      </c>
      <c r="T460" s="239" t="s">
        <v>2483</v>
      </c>
      <c r="U460" s="239"/>
      <c r="V460" s="239" t="s">
        <v>26</v>
      </c>
      <c r="W460" s="239" t="s">
        <v>1088</v>
      </c>
      <c r="X460" s="241">
        <v>1</v>
      </c>
      <c r="Y460" s="58" t="s">
        <v>6590</v>
      </c>
      <c r="Z460" s="58" t="s">
        <v>1914</v>
      </c>
      <c r="AA460" s="59">
        <v>0</v>
      </c>
      <c r="AB460" s="59">
        <v>0</v>
      </c>
      <c r="AC460" s="59">
        <v>0</v>
      </c>
      <c r="AD460" s="59">
        <v>0</v>
      </c>
      <c r="AE460" s="59"/>
      <c r="AF460" s="59"/>
    </row>
    <row r="461" spans="1:32">
      <c r="A461" s="239" t="s">
        <v>4370</v>
      </c>
      <c r="B461" s="244" t="s">
        <v>4597</v>
      </c>
      <c r="C461" s="244" t="s">
        <v>4598</v>
      </c>
      <c r="D461" s="239" t="s">
        <v>4599</v>
      </c>
      <c r="E461" s="239" t="s">
        <v>4600</v>
      </c>
      <c r="F461" s="240" t="s">
        <v>2157</v>
      </c>
      <c r="G461" s="239" t="s">
        <v>26</v>
      </c>
      <c r="H461" s="252" t="s">
        <v>2185</v>
      </c>
      <c r="I461" s="244" t="s">
        <v>26</v>
      </c>
      <c r="J461" s="239" t="s">
        <v>4601</v>
      </c>
      <c r="K461" s="239" t="s">
        <v>4601</v>
      </c>
      <c r="L461" s="239" t="s">
        <v>2335</v>
      </c>
      <c r="M461" s="239" t="s">
        <v>4602</v>
      </c>
      <c r="N461" s="239" t="s">
        <v>26</v>
      </c>
      <c r="O461" s="239" t="s">
        <v>46</v>
      </c>
      <c r="P461" s="239" t="s">
        <v>26</v>
      </c>
      <c r="Q461" s="239" t="s">
        <v>2483</v>
      </c>
      <c r="R461" s="239"/>
      <c r="S461" s="239" t="s">
        <v>26</v>
      </c>
      <c r="T461" s="239" t="s">
        <v>2483</v>
      </c>
      <c r="U461" s="239"/>
      <c r="V461" s="239" t="s">
        <v>26</v>
      </c>
      <c r="W461" s="239" t="s">
        <v>427</v>
      </c>
      <c r="X461" s="241">
        <v>1</v>
      </c>
      <c r="Y461" s="58" t="s">
        <v>6896</v>
      </c>
      <c r="Z461" s="58" t="s">
        <v>1918</v>
      </c>
      <c r="AA461" s="59">
        <v>0</v>
      </c>
      <c r="AB461" s="59">
        <v>0</v>
      </c>
      <c r="AC461" s="59">
        <v>0</v>
      </c>
      <c r="AD461" s="59">
        <v>0</v>
      </c>
      <c r="AE461" s="59"/>
      <c r="AF461" s="59"/>
    </row>
    <row r="462" spans="1:32">
      <c r="A462" s="239" t="s">
        <v>4370</v>
      </c>
      <c r="B462" s="244" t="s">
        <v>4603</v>
      </c>
      <c r="C462" s="244" t="s">
        <v>4604</v>
      </c>
      <c r="D462" s="239" t="s">
        <v>4605</v>
      </c>
      <c r="E462" s="239" t="s">
        <v>4606</v>
      </c>
      <c r="F462" s="240" t="s">
        <v>2157</v>
      </c>
      <c r="G462" s="239" t="s">
        <v>26</v>
      </c>
      <c r="H462" s="252" t="s">
        <v>2185</v>
      </c>
      <c r="I462" s="244" t="s">
        <v>26</v>
      </c>
      <c r="J462" s="239" t="s">
        <v>4607</v>
      </c>
      <c r="K462" s="239" t="s">
        <v>4607</v>
      </c>
      <c r="L462" s="239" t="s">
        <v>2335</v>
      </c>
      <c r="M462" s="239" t="s">
        <v>4608</v>
      </c>
      <c r="N462" s="239" t="s">
        <v>26</v>
      </c>
      <c r="O462" s="239" t="s">
        <v>46</v>
      </c>
      <c r="P462" s="239" t="s">
        <v>26</v>
      </c>
      <c r="Q462" s="239" t="s">
        <v>343</v>
      </c>
      <c r="R462" s="239"/>
      <c r="S462" s="239" t="s">
        <v>26</v>
      </c>
      <c r="T462" s="239" t="s">
        <v>343</v>
      </c>
      <c r="U462" s="239"/>
      <c r="V462" s="255" t="s">
        <v>26</v>
      </c>
      <c r="W462" s="239" t="s">
        <v>343</v>
      </c>
      <c r="X462" s="241">
        <v>1</v>
      </c>
      <c r="Y462" s="58" t="s">
        <v>6607</v>
      </c>
      <c r="Z462" s="58" t="s">
        <v>1898</v>
      </c>
      <c r="AA462" s="59">
        <v>0</v>
      </c>
      <c r="AB462" s="59">
        <v>0</v>
      </c>
      <c r="AC462" s="59">
        <v>0</v>
      </c>
      <c r="AD462" s="59">
        <v>0</v>
      </c>
      <c r="AE462" s="59"/>
      <c r="AF462" s="59"/>
    </row>
    <row r="463" spans="1:32">
      <c r="A463" s="239" t="s">
        <v>4370</v>
      </c>
      <c r="B463" s="244" t="s">
        <v>4609</v>
      </c>
      <c r="C463" s="244" t="s">
        <v>4610</v>
      </c>
      <c r="D463" s="239" t="s">
        <v>4611</v>
      </c>
      <c r="E463" s="239" t="s">
        <v>4612</v>
      </c>
      <c r="F463" s="240" t="s">
        <v>2157</v>
      </c>
      <c r="G463" s="239" t="s">
        <v>26</v>
      </c>
      <c r="H463" s="252" t="s">
        <v>2185</v>
      </c>
      <c r="I463" s="244" t="s">
        <v>26</v>
      </c>
      <c r="J463" s="239" t="s">
        <v>4613</v>
      </c>
      <c r="K463" s="239" t="s">
        <v>4613</v>
      </c>
      <c r="L463" s="239" t="s">
        <v>2335</v>
      </c>
      <c r="M463" s="239" t="s">
        <v>4614</v>
      </c>
      <c r="N463" s="239" t="s">
        <v>26</v>
      </c>
      <c r="O463" s="239" t="s">
        <v>2362</v>
      </c>
      <c r="P463" s="239" t="s">
        <v>26</v>
      </c>
      <c r="Q463" s="239" t="s">
        <v>2483</v>
      </c>
      <c r="R463" s="239"/>
      <c r="S463" s="239" t="s">
        <v>26</v>
      </c>
      <c r="T463" s="239" t="s">
        <v>2483</v>
      </c>
      <c r="U463" s="239"/>
      <c r="V463" s="239" t="s">
        <v>26</v>
      </c>
      <c r="W463" s="239" t="s">
        <v>427</v>
      </c>
      <c r="X463" s="241">
        <v>1</v>
      </c>
      <c r="Y463" s="58" t="s">
        <v>6896</v>
      </c>
      <c r="Z463" s="58" t="s">
        <v>1918</v>
      </c>
      <c r="AA463" s="59">
        <v>0</v>
      </c>
      <c r="AB463" s="59">
        <v>0</v>
      </c>
      <c r="AC463" s="59">
        <v>0</v>
      </c>
      <c r="AD463" s="59">
        <v>0</v>
      </c>
      <c r="AE463" s="59"/>
      <c r="AF463" s="59"/>
    </row>
    <row r="464" spans="1:32">
      <c r="A464" s="239" t="s">
        <v>4370</v>
      </c>
      <c r="B464" s="244" t="s">
        <v>4615</v>
      </c>
      <c r="C464" s="244" t="s">
        <v>4616</v>
      </c>
      <c r="D464" s="239" t="s">
        <v>4617</v>
      </c>
      <c r="E464" s="239" t="s">
        <v>4618</v>
      </c>
      <c r="F464" s="240" t="s">
        <v>2157</v>
      </c>
      <c r="G464" s="239" t="s">
        <v>26</v>
      </c>
      <c r="H464" s="252" t="s">
        <v>2185</v>
      </c>
      <c r="I464" s="244" t="s">
        <v>26</v>
      </c>
      <c r="J464" s="239" t="s">
        <v>4619</v>
      </c>
      <c r="K464" s="239" t="s">
        <v>4619</v>
      </c>
      <c r="L464" s="239" t="s">
        <v>2335</v>
      </c>
      <c r="M464" s="239" t="s">
        <v>4349</v>
      </c>
      <c r="N464" s="239" t="s">
        <v>26</v>
      </c>
      <c r="O464" s="255" t="s">
        <v>352</v>
      </c>
      <c r="P464" s="239" t="s">
        <v>26</v>
      </c>
      <c r="Q464" s="239" t="s">
        <v>4620</v>
      </c>
      <c r="R464" s="239"/>
      <c r="S464" s="239" t="s">
        <v>26</v>
      </c>
      <c r="T464" s="239" t="s">
        <v>4620</v>
      </c>
      <c r="U464" s="239"/>
      <c r="V464" s="255" t="s">
        <v>26</v>
      </c>
      <c r="W464" s="239" t="s">
        <v>340</v>
      </c>
      <c r="X464" s="241">
        <v>1</v>
      </c>
      <c r="Y464" s="58" t="s">
        <v>6899</v>
      </c>
      <c r="Z464" s="58" t="s">
        <v>1906</v>
      </c>
      <c r="AA464" s="59">
        <v>0</v>
      </c>
      <c r="AB464" s="59">
        <v>0</v>
      </c>
      <c r="AC464" s="59">
        <v>0</v>
      </c>
      <c r="AD464" s="59">
        <v>0</v>
      </c>
      <c r="AE464" s="59"/>
      <c r="AF464" s="59"/>
    </row>
    <row r="465" spans="1:32">
      <c r="A465" s="239" t="s">
        <v>4370</v>
      </c>
      <c r="B465" s="244" t="s">
        <v>4621</v>
      </c>
      <c r="C465" s="244" t="s">
        <v>4622</v>
      </c>
      <c r="D465" s="239" t="s">
        <v>4623</v>
      </c>
      <c r="E465" s="239" t="s">
        <v>4624</v>
      </c>
      <c r="F465" s="240" t="s">
        <v>2157</v>
      </c>
      <c r="G465" s="239" t="s">
        <v>26</v>
      </c>
      <c r="H465" s="252" t="s">
        <v>2185</v>
      </c>
      <c r="I465" s="244" t="s">
        <v>26</v>
      </c>
      <c r="J465" s="239" t="s">
        <v>4625</v>
      </c>
      <c r="K465" s="239" t="s">
        <v>4625</v>
      </c>
      <c r="L465" s="239" t="s">
        <v>2335</v>
      </c>
      <c r="M465" s="239" t="s">
        <v>4626</v>
      </c>
      <c r="N465" s="239" t="s">
        <v>26</v>
      </c>
      <c r="O465" s="239" t="s">
        <v>46</v>
      </c>
      <c r="P465" s="239" t="s">
        <v>26</v>
      </c>
      <c r="Q465" s="239" t="s">
        <v>2483</v>
      </c>
      <c r="R465" s="239"/>
      <c r="S465" s="239" t="s">
        <v>26</v>
      </c>
      <c r="T465" s="239" t="s">
        <v>2483</v>
      </c>
      <c r="U465" s="239"/>
      <c r="V465" s="239" t="s">
        <v>26</v>
      </c>
      <c r="W465" s="239" t="s">
        <v>427</v>
      </c>
      <c r="X465" s="241">
        <v>1</v>
      </c>
      <c r="Y465" s="58" t="s">
        <v>6896</v>
      </c>
      <c r="Z465" s="58" t="s">
        <v>1918</v>
      </c>
      <c r="AA465" s="59">
        <v>0</v>
      </c>
      <c r="AB465" s="59">
        <v>0</v>
      </c>
      <c r="AC465" s="59">
        <v>0</v>
      </c>
      <c r="AD465" s="59">
        <v>0</v>
      </c>
      <c r="AE465" s="59"/>
      <c r="AF465" s="59"/>
    </row>
    <row r="466" spans="1:32">
      <c r="A466" s="239" t="s">
        <v>4370</v>
      </c>
      <c r="B466" s="244" t="s">
        <v>4627</v>
      </c>
      <c r="C466" s="244" t="s">
        <v>4628</v>
      </c>
      <c r="D466" s="239" t="s">
        <v>4629</v>
      </c>
      <c r="E466" s="239" t="s">
        <v>4630</v>
      </c>
      <c r="F466" s="240" t="s">
        <v>2157</v>
      </c>
      <c r="G466" s="239" t="s">
        <v>26</v>
      </c>
      <c r="H466" s="252" t="s">
        <v>2185</v>
      </c>
      <c r="I466" s="244" t="s">
        <v>26</v>
      </c>
      <c r="J466" s="239" t="s">
        <v>4631</v>
      </c>
      <c r="K466" s="239" t="s">
        <v>4631</v>
      </c>
      <c r="L466" s="239" t="s">
        <v>2335</v>
      </c>
      <c r="M466" s="239" t="s">
        <v>4632</v>
      </c>
      <c r="N466" s="239" t="s">
        <v>26</v>
      </c>
      <c r="O466" s="239" t="s">
        <v>46</v>
      </c>
      <c r="P466" s="239" t="s">
        <v>26</v>
      </c>
      <c r="Q466" s="239" t="s">
        <v>2483</v>
      </c>
      <c r="R466" s="239"/>
      <c r="S466" s="239" t="s">
        <v>26</v>
      </c>
      <c r="T466" s="239" t="s">
        <v>2483</v>
      </c>
      <c r="U466" s="239"/>
      <c r="V466" s="239" t="s">
        <v>26</v>
      </c>
      <c r="W466" s="239" t="s">
        <v>427</v>
      </c>
      <c r="X466" s="241">
        <v>1</v>
      </c>
      <c r="Y466" s="58" t="s">
        <v>6896</v>
      </c>
      <c r="Z466" s="58" t="s">
        <v>1918</v>
      </c>
      <c r="AA466" s="59">
        <v>0</v>
      </c>
      <c r="AB466" s="59">
        <v>0</v>
      </c>
      <c r="AC466" s="59">
        <v>0</v>
      </c>
      <c r="AD466" s="59">
        <v>0</v>
      </c>
      <c r="AE466" s="59"/>
      <c r="AF466" s="59"/>
    </row>
    <row r="467" spans="1:32">
      <c r="A467" s="239" t="s">
        <v>4370</v>
      </c>
      <c r="B467" s="244" t="s">
        <v>4633</v>
      </c>
      <c r="C467" s="244" t="s">
        <v>4634</v>
      </c>
      <c r="D467" s="239" t="s">
        <v>4635</v>
      </c>
      <c r="E467" s="239" t="s">
        <v>4636</v>
      </c>
      <c r="F467" s="240" t="s">
        <v>2157</v>
      </c>
      <c r="G467" s="239" t="s">
        <v>26</v>
      </c>
      <c r="H467" s="252" t="s">
        <v>2185</v>
      </c>
      <c r="I467" s="244" t="s">
        <v>26</v>
      </c>
      <c r="J467" s="239" t="s">
        <v>4637</v>
      </c>
      <c r="K467" s="239" t="s">
        <v>4637</v>
      </c>
      <c r="L467" s="239" t="s">
        <v>2335</v>
      </c>
      <c r="M467" s="239" t="s">
        <v>4638</v>
      </c>
      <c r="N467" s="239" t="s">
        <v>26</v>
      </c>
      <c r="O467" s="255" t="s">
        <v>352</v>
      </c>
      <c r="P467" s="239" t="s">
        <v>26</v>
      </c>
      <c r="Q467" s="239" t="s">
        <v>2483</v>
      </c>
      <c r="R467" s="239"/>
      <c r="S467" s="239" t="s">
        <v>26</v>
      </c>
      <c r="T467" s="239" t="s">
        <v>2483</v>
      </c>
      <c r="U467" s="239"/>
      <c r="V467" s="239" t="s">
        <v>26</v>
      </c>
      <c r="W467" s="239" t="s">
        <v>427</v>
      </c>
      <c r="X467" s="241">
        <v>1</v>
      </c>
      <c r="Y467" s="58" t="s">
        <v>6896</v>
      </c>
      <c r="Z467" s="58" t="s">
        <v>1918</v>
      </c>
      <c r="AA467" s="59">
        <v>0</v>
      </c>
      <c r="AB467" s="59">
        <v>0</v>
      </c>
      <c r="AC467" s="59">
        <v>0</v>
      </c>
      <c r="AD467" s="59">
        <v>0</v>
      </c>
      <c r="AE467" s="59"/>
      <c r="AF467" s="59"/>
    </row>
    <row r="468" spans="1:32">
      <c r="A468" s="239" t="s">
        <v>4370</v>
      </c>
      <c r="B468" s="244" t="s">
        <v>4639</v>
      </c>
      <c r="C468" s="244" t="s">
        <v>4640</v>
      </c>
      <c r="D468" s="239" t="s">
        <v>4641</v>
      </c>
      <c r="E468" s="239" t="s">
        <v>4642</v>
      </c>
      <c r="F468" s="240" t="s">
        <v>2157</v>
      </c>
      <c r="G468" s="239" t="s">
        <v>26</v>
      </c>
      <c r="H468" s="252" t="s">
        <v>2185</v>
      </c>
      <c r="I468" s="244" t="s">
        <v>26</v>
      </c>
      <c r="J468" s="239" t="s">
        <v>4643</v>
      </c>
      <c r="K468" s="239" t="s">
        <v>4643</v>
      </c>
      <c r="L468" s="239" t="s">
        <v>2335</v>
      </c>
      <c r="M468" s="239" t="s">
        <v>4644</v>
      </c>
      <c r="N468" s="239" t="s">
        <v>26</v>
      </c>
      <c r="O468" s="239" t="s">
        <v>46</v>
      </c>
      <c r="P468" s="239" t="s">
        <v>26</v>
      </c>
      <c r="Q468" s="239" t="s">
        <v>2483</v>
      </c>
      <c r="R468" s="239"/>
      <c r="S468" s="239" t="s">
        <v>26</v>
      </c>
      <c r="T468" s="239" t="s">
        <v>2483</v>
      </c>
      <c r="U468" s="239"/>
      <c r="V468" s="239" t="s">
        <v>26</v>
      </c>
      <c r="W468" s="239" t="s">
        <v>427</v>
      </c>
      <c r="X468" s="241">
        <v>1</v>
      </c>
      <c r="Y468" s="58" t="s">
        <v>6896</v>
      </c>
      <c r="Z468" s="58" t="s">
        <v>1918</v>
      </c>
      <c r="AA468" s="59">
        <v>0</v>
      </c>
      <c r="AB468" s="59">
        <v>0</v>
      </c>
      <c r="AC468" s="59">
        <v>0</v>
      </c>
      <c r="AD468" s="59">
        <v>0</v>
      </c>
      <c r="AE468" s="59"/>
      <c r="AF468" s="59"/>
    </row>
    <row r="469" spans="1:32">
      <c r="A469" s="239" t="s">
        <v>4370</v>
      </c>
      <c r="B469" s="244" t="s">
        <v>4645</v>
      </c>
      <c r="C469" s="244" t="s">
        <v>4646</v>
      </c>
      <c r="D469" s="239" t="s">
        <v>4647</v>
      </c>
      <c r="E469" s="239" t="s">
        <v>4648</v>
      </c>
      <c r="F469" s="240" t="s">
        <v>2157</v>
      </c>
      <c r="G469" s="239" t="s">
        <v>26</v>
      </c>
      <c r="H469" s="252" t="s">
        <v>2185</v>
      </c>
      <c r="I469" s="244" t="s">
        <v>26</v>
      </c>
      <c r="J469" s="239" t="s">
        <v>4649</v>
      </c>
      <c r="K469" s="239" t="s">
        <v>4649</v>
      </c>
      <c r="L469" s="239" t="s">
        <v>2335</v>
      </c>
      <c r="M469" s="239" t="s">
        <v>4268</v>
      </c>
      <c r="N469" s="239" t="s">
        <v>26</v>
      </c>
      <c r="O469" s="239" t="s">
        <v>46</v>
      </c>
      <c r="P469" s="239" t="s">
        <v>26</v>
      </c>
      <c r="Q469" s="239" t="s">
        <v>2483</v>
      </c>
      <c r="R469" s="239"/>
      <c r="S469" s="239" t="s">
        <v>26</v>
      </c>
      <c r="T469" s="239" t="s">
        <v>2483</v>
      </c>
      <c r="U469" s="239"/>
      <c r="V469" s="239" t="s">
        <v>26</v>
      </c>
      <c r="W469" s="239" t="s">
        <v>427</v>
      </c>
      <c r="X469" s="241">
        <v>1</v>
      </c>
      <c r="Y469" s="58" t="s">
        <v>6896</v>
      </c>
      <c r="Z469" s="58" t="s">
        <v>1918</v>
      </c>
      <c r="AA469" s="59">
        <v>0</v>
      </c>
      <c r="AB469" s="59">
        <v>0</v>
      </c>
      <c r="AC469" s="59">
        <v>0</v>
      </c>
      <c r="AD469" s="59">
        <v>0</v>
      </c>
      <c r="AE469" s="59"/>
      <c r="AF469" s="59"/>
    </row>
    <row r="470" spans="1:32">
      <c r="A470" s="239" t="s">
        <v>4370</v>
      </c>
      <c r="B470" s="244" t="s">
        <v>4650</v>
      </c>
      <c r="C470" s="244" t="s">
        <v>4651</v>
      </c>
      <c r="D470" s="239" t="s">
        <v>4652</v>
      </c>
      <c r="E470" s="239" t="s">
        <v>4653</v>
      </c>
      <c r="F470" s="240" t="s">
        <v>2157</v>
      </c>
      <c r="G470" s="239" t="s">
        <v>26</v>
      </c>
      <c r="H470" s="252" t="s">
        <v>2185</v>
      </c>
      <c r="I470" s="244" t="s">
        <v>26</v>
      </c>
      <c r="J470" s="239" t="s">
        <v>4654</v>
      </c>
      <c r="K470" s="239" t="s">
        <v>4654</v>
      </c>
      <c r="L470" s="239" t="s">
        <v>2335</v>
      </c>
      <c r="M470" s="239" t="s">
        <v>4655</v>
      </c>
      <c r="N470" s="239" t="s">
        <v>26</v>
      </c>
      <c r="O470" s="239" t="s">
        <v>46</v>
      </c>
      <c r="P470" s="239" t="s">
        <v>26</v>
      </c>
      <c r="Q470" s="239" t="s">
        <v>2483</v>
      </c>
      <c r="R470" s="239"/>
      <c r="S470" s="239" t="s">
        <v>26</v>
      </c>
      <c r="T470" s="239" t="s">
        <v>2483</v>
      </c>
      <c r="U470" s="239"/>
      <c r="V470" s="239" t="s">
        <v>26</v>
      </c>
      <c r="W470" s="239" t="s">
        <v>1088</v>
      </c>
      <c r="X470" s="241">
        <v>1</v>
      </c>
      <c r="Y470" s="58" t="s">
        <v>6590</v>
      </c>
      <c r="Z470" s="58" t="s">
        <v>1914</v>
      </c>
      <c r="AA470" s="59">
        <v>0</v>
      </c>
      <c r="AB470" s="59">
        <v>0</v>
      </c>
      <c r="AC470" s="59">
        <v>0</v>
      </c>
      <c r="AD470" s="59">
        <v>0</v>
      </c>
      <c r="AE470" s="59"/>
      <c r="AF470" s="59"/>
    </row>
    <row r="471" spans="1:32">
      <c r="A471" s="239" t="s">
        <v>4370</v>
      </c>
      <c r="B471" s="244" t="s">
        <v>4656</v>
      </c>
      <c r="C471" s="244" t="s">
        <v>4657</v>
      </c>
      <c r="D471" s="239" t="s">
        <v>4658</v>
      </c>
      <c r="E471" s="239" t="s">
        <v>4658</v>
      </c>
      <c r="F471" s="240" t="s">
        <v>2157</v>
      </c>
      <c r="G471" s="239" t="s">
        <v>26</v>
      </c>
      <c r="H471" s="252" t="s">
        <v>2185</v>
      </c>
      <c r="I471" s="244" t="s">
        <v>26</v>
      </c>
      <c r="J471" s="239" t="s">
        <v>4659</v>
      </c>
      <c r="K471" s="239" t="s">
        <v>4659</v>
      </c>
      <c r="L471" s="239" t="s">
        <v>2335</v>
      </c>
      <c r="M471" s="239" t="s">
        <v>4338</v>
      </c>
      <c r="N471" s="239" t="s">
        <v>26</v>
      </c>
      <c r="O471" s="239" t="s">
        <v>2362</v>
      </c>
      <c r="P471" s="239" t="s">
        <v>26</v>
      </c>
      <c r="Q471" s="239" t="s">
        <v>2483</v>
      </c>
      <c r="R471" s="239"/>
      <c r="S471" s="239" t="s">
        <v>26</v>
      </c>
      <c r="T471" s="239" t="s">
        <v>2483</v>
      </c>
      <c r="U471" s="239"/>
      <c r="V471" s="239" t="s">
        <v>26</v>
      </c>
      <c r="W471" s="239" t="s">
        <v>427</v>
      </c>
      <c r="X471" s="241">
        <v>1</v>
      </c>
      <c r="Y471" s="58" t="s">
        <v>6896</v>
      </c>
      <c r="Z471" s="58" t="s">
        <v>1918</v>
      </c>
      <c r="AA471" s="59">
        <v>0</v>
      </c>
      <c r="AB471" s="59">
        <v>0</v>
      </c>
      <c r="AC471" s="59">
        <v>0</v>
      </c>
      <c r="AD471" s="59">
        <v>0</v>
      </c>
      <c r="AE471" s="59"/>
      <c r="AF471" s="59"/>
    </row>
    <row r="472" spans="1:32">
      <c r="A472" s="239" t="s">
        <v>4370</v>
      </c>
      <c r="B472" s="244" t="s">
        <v>4660</v>
      </c>
      <c r="C472" s="244" t="s">
        <v>4661</v>
      </c>
      <c r="D472" s="239" t="s">
        <v>4662</v>
      </c>
      <c r="E472" s="239" t="s">
        <v>4663</v>
      </c>
      <c r="F472" s="240" t="s">
        <v>2157</v>
      </c>
      <c r="G472" s="239" t="s">
        <v>26</v>
      </c>
      <c r="H472" s="252" t="s">
        <v>2185</v>
      </c>
      <c r="I472" s="244" t="s">
        <v>26</v>
      </c>
      <c r="J472" s="239" t="s">
        <v>4659</v>
      </c>
      <c r="K472" s="239" t="s">
        <v>4659</v>
      </c>
      <c r="L472" s="239" t="s">
        <v>2335</v>
      </c>
      <c r="M472" s="239" t="s">
        <v>4338</v>
      </c>
      <c r="N472" s="239" t="s">
        <v>26</v>
      </c>
      <c r="O472" s="239" t="s">
        <v>2362</v>
      </c>
      <c r="P472" s="239" t="s">
        <v>26</v>
      </c>
      <c r="Q472" s="239" t="s">
        <v>2483</v>
      </c>
      <c r="R472" s="239"/>
      <c r="S472" s="239" t="s">
        <v>26</v>
      </c>
      <c r="T472" s="239" t="s">
        <v>2483</v>
      </c>
      <c r="U472" s="239"/>
      <c r="V472" s="239" t="s">
        <v>26</v>
      </c>
      <c r="W472" s="239" t="s">
        <v>427</v>
      </c>
      <c r="X472" s="241">
        <v>1</v>
      </c>
      <c r="Y472" s="58" t="s">
        <v>6896</v>
      </c>
      <c r="Z472" s="58" t="s">
        <v>1918</v>
      </c>
      <c r="AA472" s="59">
        <v>0</v>
      </c>
      <c r="AB472" s="59">
        <v>0</v>
      </c>
      <c r="AC472" s="59">
        <v>0</v>
      </c>
      <c r="AD472" s="59">
        <v>0</v>
      </c>
      <c r="AE472" s="59"/>
      <c r="AF472" s="59"/>
    </row>
    <row r="473" spans="1:32">
      <c r="A473" s="239" t="s">
        <v>4370</v>
      </c>
      <c r="B473" s="244" t="s">
        <v>4664</v>
      </c>
      <c r="C473" s="244" t="s">
        <v>4665</v>
      </c>
      <c r="D473" s="239" t="s">
        <v>4666</v>
      </c>
      <c r="E473" s="239" t="s">
        <v>4667</v>
      </c>
      <c r="F473" s="240" t="s">
        <v>2157</v>
      </c>
      <c r="G473" s="239" t="s">
        <v>26</v>
      </c>
      <c r="H473" s="252" t="s">
        <v>2185</v>
      </c>
      <c r="I473" s="244" t="s">
        <v>26</v>
      </c>
      <c r="J473" s="239" t="s">
        <v>4668</v>
      </c>
      <c r="K473" s="239" t="s">
        <v>4668</v>
      </c>
      <c r="L473" s="239" t="s">
        <v>2335</v>
      </c>
      <c r="M473" s="239" t="s">
        <v>4669</v>
      </c>
      <c r="N473" s="239" t="s">
        <v>26</v>
      </c>
      <c r="O473" s="239" t="s">
        <v>46</v>
      </c>
      <c r="P473" s="239" t="s">
        <v>26</v>
      </c>
      <c r="Q473" s="239" t="s">
        <v>2483</v>
      </c>
      <c r="R473" s="239"/>
      <c r="S473" s="239" t="s">
        <v>26</v>
      </c>
      <c r="T473" s="239" t="s">
        <v>2483</v>
      </c>
      <c r="U473" s="239"/>
      <c r="V473" s="239" t="s">
        <v>26</v>
      </c>
      <c r="W473" s="239" t="s">
        <v>427</v>
      </c>
      <c r="X473" s="241">
        <v>1</v>
      </c>
      <c r="Y473" s="58" t="s">
        <v>6896</v>
      </c>
      <c r="Z473" s="58" t="s">
        <v>1918</v>
      </c>
      <c r="AA473" s="59">
        <v>0</v>
      </c>
      <c r="AB473" s="59">
        <v>0</v>
      </c>
      <c r="AC473" s="59">
        <v>0</v>
      </c>
      <c r="AD473" s="59">
        <v>0</v>
      </c>
      <c r="AE473" s="59"/>
      <c r="AF473" s="59"/>
    </row>
    <row r="474" spans="1:32">
      <c r="A474" s="239" t="s">
        <v>4370</v>
      </c>
      <c r="B474" s="244" t="s">
        <v>4670</v>
      </c>
      <c r="C474" s="244" t="s">
        <v>4671</v>
      </c>
      <c r="D474" s="239" t="s">
        <v>4672</v>
      </c>
      <c r="E474" s="239" t="s">
        <v>4673</v>
      </c>
      <c r="F474" s="240" t="s">
        <v>2157</v>
      </c>
      <c r="G474" s="239" t="s">
        <v>26</v>
      </c>
      <c r="H474" s="252" t="s">
        <v>2185</v>
      </c>
      <c r="I474" s="244" t="s">
        <v>26</v>
      </c>
      <c r="J474" s="239" t="s">
        <v>4674</v>
      </c>
      <c r="K474" s="239" t="s">
        <v>4674</v>
      </c>
      <c r="L474" s="239" t="s">
        <v>2335</v>
      </c>
      <c r="M474" s="239" t="s">
        <v>341</v>
      </c>
      <c r="N474" s="239" t="s">
        <v>26</v>
      </c>
      <c r="O474" s="255" t="s">
        <v>352</v>
      </c>
      <c r="P474" s="239" t="s">
        <v>26</v>
      </c>
      <c r="Q474" s="239" t="s">
        <v>341</v>
      </c>
      <c r="R474" s="239"/>
      <c r="S474" s="239" t="s">
        <v>26</v>
      </c>
      <c r="T474" s="239" t="s">
        <v>341</v>
      </c>
      <c r="U474" s="239"/>
      <c r="V474" s="239" t="s">
        <v>26</v>
      </c>
      <c r="W474" s="239" t="s">
        <v>341</v>
      </c>
      <c r="X474" s="241">
        <v>1</v>
      </c>
      <c r="Y474" s="58" t="s">
        <v>6897</v>
      </c>
      <c r="Z474" s="58" t="s">
        <v>1920</v>
      </c>
      <c r="AA474" s="59">
        <v>0</v>
      </c>
      <c r="AB474" s="59">
        <v>0</v>
      </c>
      <c r="AC474" s="59">
        <v>0</v>
      </c>
      <c r="AD474" s="59">
        <v>0</v>
      </c>
      <c r="AE474" s="59"/>
      <c r="AF474" s="59"/>
    </row>
    <row r="475" spans="1:32">
      <c r="A475" s="239" t="s">
        <v>4370</v>
      </c>
      <c r="B475" s="244" t="s">
        <v>4675</v>
      </c>
      <c r="C475" s="244" t="s">
        <v>4676</v>
      </c>
      <c r="D475" s="239" t="s">
        <v>4677</v>
      </c>
      <c r="E475" s="239" t="s">
        <v>4678</v>
      </c>
      <c r="F475" s="240" t="s">
        <v>2157</v>
      </c>
      <c r="G475" s="239" t="s">
        <v>26</v>
      </c>
      <c r="H475" s="252" t="s">
        <v>2185</v>
      </c>
      <c r="I475" s="244" t="s">
        <v>26</v>
      </c>
      <c r="J475" s="239" t="s">
        <v>4679</v>
      </c>
      <c r="K475" s="239" t="s">
        <v>4679</v>
      </c>
      <c r="L475" s="239" t="s">
        <v>2335</v>
      </c>
      <c r="M475" s="239" t="s">
        <v>4145</v>
      </c>
      <c r="N475" s="239" t="s">
        <v>26</v>
      </c>
      <c r="O475" s="255" t="s">
        <v>352</v>
      </c>
      <c r="P475" s="239" t="s">
        <v>26</v>
      </c>
      <c r="Q475" s="239" t="s">
        <v>2483</v>
      </c>
      <c r="R475" s="239"/>
      <c r="S475" s="239" t="s">
        <v>26</v>
      </c>
      <c r="T475" s="239" t="s">
        <v>2483</v>
      </c>
      <c r="U475" s="239"/>
      <c r="V475" s="239" t="s">
        <v>26</v>
      </c>
      <c r="W475" s="239" t="s">
        <v>427</v>
      </c>
      <c r="X475" s="241">
        <v>1</v>
      </c>
      <c r="Y475" s="58" t="s">
        <v>6896</v>
      </c>
      <c r="Z475" s="58" t="s">
        <v>1918</v>
      </c>
      <c r="AA475" s="59">
        <v>0</v>
      </c>
      <c r="AB475" s="59">
        <v>0</v>
      </c>
      <c r="AC475" s="59">
        <v>0</v>
      </c>
      <c r="AD475" s="59">
        <v>0</v>
      </c>
      <c r="AE475" s="59"/>
      <c r="AF475" s="59"/>
    </row>
    <row r="476" spans="1:32">
      <c r="A476" s="239" t="s">
        <v>4370</v>
      </c>
      <c r="B476" s="244" t="s">
        <v>4680</v>
      </c>
      <c r="C476" s="244" t="s">
        <v>4681</v>
      </c>
      <c r="D476" s="239" t="s">
        <v>4682</v>
      </c>
      <c r="E476" s="239" t="s">
        <v>4683</v>
      </c>
      <c r="F476" s="240" t="s">
        <v>2157</v>
      </c>
      <c r="G476" s="239" t="s">
        <v>26</v>
      </c>
      <c r="H476" s="252" t="s">
        <v>2185</v>
      </c>
      <c r="I476" s="244" t="s">
        <v>26</v>
      </c>
      <c r="J476" s="239" t="s">
        <v>4684</v>
      </c>
      <c r="K476" s="239" t="s">
        <v>4684</v>
      </c>
      <c r="L476" s="239" t="s">
        <v>2335</v>
      </c>
      <c r="M476" s="239" t="s">
        <v>4685</v>
      </c>
      <c r="N476" s="239" t="s">
        <v>26</v>
      </c>
      <c r="O476" s="239" t="s">
        <v>2362</v>
      </c>
      <c r="P476" s="239" t="s">
        <v>26</v>
      </c>
      <c r="Q476" s="239" t="s">
        <v>2483</v>
      </c>
      <c r="R476" s="239"/>
      <c r="S476" s="239" t="s">
        <v>26</v>
      </c>
      <c r="T476" s="239" t="s">
        <v>2483</v>
      </c>
      <c r="U476" s="239"/>
      <c r="V476" s="239" t="s">
        <v>26</v>
      </c>
      <c r="W476" s="239" t="s">
        <v>427</v>
      </c>
      <c r="X476" s="241">
        <v>1</v>
      </c>
      <c r="Y476" s="58" t="s">
        <v>6896</v>
      </c>
      <c r="Z476" s="58" t="s">
        <v>1918</v>
      </c>
      <c r="AA476" s="59">
        <v>0</v>
      </c>
      <c r="AB476" s="59">
        <v>0</v>
      </c>
      <c r="AC476" s="59">
        <v>0</v>
      </c>
      <c r="AD476" s="59">
        <v>0</v>
      </c>
      <c r="AE476" s="59"/>
      <c r="AF476" s="59"/>
    </row>
    <row r="477" spans="1:32">
      <c r="A477" s="239" t="s">
        <v>4370</v>
      </c>
      <c r="B477" s="244" t="s">
        <v>4686</v>
      </c>
      <c r="C477" s="244" t="s">
        <v>4687</v>
      </c>
      <c r="D477" s="239" t="s">
        <v>4688</v>
      </c>
      <c r="E477" s="239" t="s">
        <v>4689</v>
      </c>
      <c r="F477" s="240" t="s">
        <v>2157</v>
      </c>
      <c r="G477" s="239" t="s">
        <v>26</v>
      </c>
      <c r="H477" s="252" t="s">
        <v>2185</v>
      </c>
      <c r="I477" s="244" t="s">
        <v>26</v>
      </c>
      <c r="J477" s="239" t="s">
        <v>4690</v>
      </c>
      <c r="K477" s="239" t="s">
        <v>4690</v>
      </c>
      <c r="L477" s="239" t="s">
        <v>2335</v>
      </c>
      <c r="M477" s="239" t="s">
        <v>3508</v>
      </c>
      <c r="N477" s="239" t="s">
        <v>26</v>
      </c>
      <c r="O477" s="255" t="s">
        <v>352</v>
      </c>
      <c r="P477" s="239" t="s">
        <v>26</v>
      </c>
      <c r="Q477" s="239" t="s">
        <v>281</v>
      </c>
      <c r="R477" s="239"/>
      <c r="S477" s="239" t="s">
        <v>26</v>
      </c>
      <c r="T477" s="239" t="s">
        <v>281</v>
      </c>
      <c r="U477" s="239"/>
      <c r="V477" s="239" t="s">
        <v>26</v>
      </c>
      <c r="W477" s="239" t="s">
        <v>281</v>
      </c>
      <c r="X477" s="241">
        <v>1</v>
      </c>
      <c r="Y477" s="58" t="s">
        <v>6707</v>
      </c>
      <c r="Z477" s="58" t="s">
        <v>1905</v>
      </c>
      <c r="AA477" s="59">
        <v>0</v>
      </c>
      <c r="AB477" s="59">
        <v>0</v>
      </c>
      <c r="AC477" s="59">
        <v>0</v>
      </c>
      <c r="AD477" s="59">
        <v>0</v>
      </c>
      <c r="AE477" s="59"/>
      <c r="AF477" s="59"/>
    </row>
    <row r="478" spans="1:32">
      <c r="A478" s="239" t="s">
        <v>4370</v>
      </c>
      <c r="B478" s="244" t="s">
        <v>4691</v>
      </c>
      <c r="C478" s="244" t="s">
        <v>4692</v>
      </c>
      <c r="D478" s="239" t="s">
        <v>4693</v>
      </c>
      <c r="E478" s="239" t="s">
        <v>4693</v>
      </c>
      <c r="F478" s="240" t="s">
        <v>2157</v>
      </c>
      <c r="G478" s="239" t="s">
        <v>26</v>
      </c>
      <c r="H478" s="252" t="s">
        <v>2185</v>
      </c>
      <c r="I478" s="244" t="s">
        <v>26</v>
      </c>
      <c r="J478" s="239" t="s">
        <v>4694</v>
      </c>
      <c r="K478" s="239" t="s">
        <v>4694</v>
      </c>
      <c r="L478" s="239" t="s">
        <v>2335</v>
      </c>
      <c r="M478" s="239" t="s">
        <v>3288</v>
      </c>
      <c r="N478" s="239" t="s">
        <v>26</v>
      </c>
      <c r="O478" s="255" t="s">
        <v>352</v>
      </c>
      <c r="P478" s="239" t="s">
        <v>26</v>
      </c>
      <c r="Q478" s="239" t="s">
        <v>281</v>
      </c>
      <c r="R478" s="239"/>
      <c r="S478" s="239" t="s">
        <v>26</v>
      </c>
      <c r="T478" s="239" t="s">
        <v>281</v>
      </c>
      <c r="U478" s="239"/>
      <c r="V478" s="239" t="s">
        <v>26</v>
      </c>
      <c r="W478" s="239" t="s">
        <v>281</v>
      </c>
      <c r="X478" s="241">
        <v>1</v>
      </c>
      <c r="Y478" s="58" t="s">
        <v>6707</v>
      </c>
      <c r="Z478" s="58" t="s">
        <v>1905</v>
      </c>
      <c r="AA478" s="59">
        <v>0</v>
      </c>
      <c r="AB478" s="59">
        <v>0</v>
      </c>
      <c r="AC478" s="59">
        <v>0</v>
      </c>
      <c r="AD478" s="59">
        <v>0</v>
      </c>
      <c r="AE478" s="59"/>
      <c r="AF478" s="59"/>
    </row>
    <row r="479" spans="1:32">
      <c r="A479" s="239" t="s">
        <v>4370</v>
      </c>
      <c r="B479" s="244" t="s">
        <v>4695</v>
      </c>
      <c r="C479" s="244" t="s">
        <v>4696</v>
      </c>
      <c r="D479" s="239" t="s">
        <v>4697</v>
      </c>
      <c r="E479" s="239" t="s">
        <v>4698</v>
      </c>
      <c r="F479" s="240" t="s">
        <v>2157</v>
      </c>
      <c r="G479" s="239" t="s">
        <v>26</v>
      </c>
      <c r="H479" s="252" t="s">
        <v>2185</v>
      </c>
      <c r="I479" s="244" t="s">
        <v>26</v>
      </c>
      <c r="J479" s="239" t="s">
        <v>4699</v>
      </c>
      <c r="K479" s="239" t="s">
        <v>4699</v>
      </c>
      <c r="L479" s="239" t="s">
        <v>2335</v>
      </c>
      <c r="M479" s="239" t="s">
        <v>3085</v>
      </c>
      <c r="N479" s="239" t="s">
        <v>26</v>
      </c>
      <c r="O479" s="239" t="s">
        <v>2362</v>
      </c>
      <c r="P479" s="239" t="s">
        <v>26</v>
      </c>
      <c r="Q479" s="239" t="s">
        <v>341</v>
      </c>
      <c r="R479" s="239"/>
      <c r="S479" s="239" t="s">
        <v>26</v>
      </c>
      <c r="T479" s="239" t="s">
        <v>341</v>
      </c>
      <c r="U479" s="239"/>
      <c r="V479" s="239" t="s">
        <v>26</v>
      </c>
      <c r="W479" s="239" t="s">
        <v>1088</v>
      </c>
      <c r="X479" s="241">
        <v>1</v>
      </c>
      <c r="Y479" s="58" t="s">
        <v>6590</v>
      </c>
      <c r="Z479" s="58" t="s">
        <v>1914</v>
      </c>
      <c r="AA479" s="59">
        <v>0</v>
      </c>
      <c r="AB479" s="59">
        <v>0</v>
      </c>
      <c r="AC479" s="59">
        <v>0</v>
      </c>
      <c r="AD479" s="59">
        <v>0</v>
      </c>
      <c r="AE479" s="59"/>
      <c r="AF479" s="59"/>
    </row>
    <row r="480" spans="1:32">
      <c r="A480" s="239" t="s">
        <v>3678</v>
      </c>
      <c r="B480" s="244" t="s">
        <v>4700</v>
      </c>
      <c r="C480" s="244" t="s">
        <v>4701</v>
      </c>
      <c r="D480" s="239" t="s">
        <v>4701</v>
      </c>
      <c r="E480" s="239" t="s">
        <v>4701</v>
      </c>
      <c r="F480" s="240" t="s">
        <v>2157</v>
      </c>
      <c r="G480" s="239" t="s">
        <v>26</v>
      </c>
      <c r="H480" s="240" t="s">
        <v>16</v>
      </c>
      <c r="I480" s="244" t="s">
        <v>26</v>
      </c>
      <c r="J480" s="239" t="s">
        <v>4702</v>
      </c>
      <c r="K480" s="239" t="s">
        <v>4702</v>
      </c>
      <c r="L480" s="239" t="s">
        <v>2335</v>
      </c>
      <c r="M480" s="239" t="s">
        <v>4703</v>
      </c>
      <c r="N480" s="239" t="s">
        <v>26</v>
      </c>
      <c r="O480" s="255" t="s">
        <v>352</v>
      </c>
      <c r="P480" s="239" t="s">
        <v>26</v>
      </c>
      <c r="Q480" s="239" t="s">
        <v>345</v>
      </c>
      <c r="R480" s="239"/>
      <c r="S480" s="239" t="s">
        <v>26</v>
      </c>
      <c r="T480" s="239" t="s">
        <v>345</v>
      </c>
      <c r="U480" s="239"/>
      <c r="V480" s="239" t="s">
        <v>26</v>
      </c>
      <c r="W480" s="239" t="s">
        <v>345</v>
      </c>
      <c r="X480" s="241">
        <v>1</v>
      </c>
      <c r="Y480" s="58" t="s">
        <v>6073</v>
      </c>
      <c r="Z480" s="58" t="s">
        <v>1884</v>
      </c>
      <c r="AA480" s="59">
        <v>0</v>
      </c>
      <c r="AB480" s="59">
        <v>0</v>
      </c>
      <c r="AC480" s="59">
        <v>0</v>
      </c>
      <c r="AD480" s="59">
        <v>0</v>
      </c>
      <c r="AE480" s="59"/>
      <c r="AF480" s="59"/>
    </row>
    <row r="481" spans="1:32">
      <c r="A481" s="239" t="s">
        <v>4704</v>
      </c>
      <c r="B481" s="244" t="s">
        <v>4705</v>
      </c>
      <c r="C481" s="244" t="s">
        <v>4706</v>
      </c>
      <c r="D481" s="239" t="s">
        <v>4707</v>
      </c>
      <c r="E481" s="239" t="s">
        <v>4707</v>
      </c>
      <c r="F481" s="240" t="s">
        <v>2157</v>
      </c>
      <c r="G481" s="239" t="s">
        <v>15</v>
      </c>
      <c r="H481" s="252" t="s">
        <v>2475</v>
      </c>
      <c r="I481" s="244" t="s">
        <v>2277</v>
      </c>
      <c r="J481" s="239" t="s">
        <v>4708</v>
      </c>
      <c r="K481" s="239" t="s">
        <v>4708</v>
      </c>
      <c r="L481" s="239" t="s">
        <v>6</v>
      </c>
      <c r="M481" s="239" t="s">
        <v>2147</v>
      </c>
      <c r="N481" s="239" t="s">
        <v>15</v>
      </c>
      <c r="O481" s="239" t="s">
        <v>2279</v>
      </c>
      <c r="P481" s="239" t="s">
        <v>15</v>
      </c>
      <c r="Q481" s="239" t="s">
        <v>44</v>
      </c>
      <c r="R481" s="239"/>
      <c r="S481" s="239" t="s">
        <v>15</v>
      </c>
      <c r="T481" s="239" t="s">
        <v>44</v>
      </c>
      <c r="U481" s="239"/>
      <c r="V481" s="239" t="s">
        <v>15</v>
      </c>
      <c r="W481" s="239" t="s">
        <v>44</v>
      </c>
      <c r="X481" s="241">
        <v>1</v>
      </c>
      <c r="Y481" s="58" t="s">
        <v>6475</v>
      </c>
      <c r="Z481" s="58" t="s">
        <v>580</v>
      </c>
      <c r="AA481" s="59">
        <v>0</v>
      </c>
      <c r="AB481" s="59">
        <v>0</v>
      </c>
      <c r="AC481" s="59">
        <v>0</v>
      </c>
      <c r="AD481" s="59">
        <v>0</v>
      </c>
      <c r="AE481" s="59"/>
      <c r="AF481" s="59"/>
    </row>
    <row r="482" spans="1:32">
      <c r="A482" s="239" t="s">
        <v>4257</v>
      </c>
      <c r="B482" s="244" t="s">
        <v>4709</v>
      </c>
      <c r="C482" s="244" t="s">
        <v>4710</v>
      </c>
      <c r="D482" s="239" t="s">
        <v>4711</v>
      </c>
      <c r="E482" s="239" t="s">
        <v>4711</v>
      </c>
      <c r="F482" s="240" t="s">
        <v>2157</v>
      </c>
      <c r="G482" s="239" t="s">
        <v>15</v>
      </c>
      <c r="H482" s="252" t="s">
        <v>2185</v>
      </c>
      <c r="I482" s="244" t="s">
        <v>2277</v>
      </c>
      <c r="J482" s="239" t="s">
        <v>4712</v>
      </c>
      <c r="K482" s="239" t="s">
        <v>4712</v>
      </c>
      <c r="L482" s="239" t="s">
        <v>6</v>
      </c>
      <c r="M482" s="239" t="s">
        <v>2147</v>
      </c>
      <c r="N482" s="239" t="s">
        <v>15</v>
      </c>
      <c r="O482" s="239" t="s">
        <v>2279</v>
      </c>
      <c r="P482" s="239" t="s">
        <v>15</v>
      </c>
      <c r="Q482" s="239" t="s">
        <v>41</v>
      </c>
      <c r="R482" s="239"/>
      <c r="S482" s="239" t="s">
        <v>15</v>
      </c>
      <c r="T482" s="239" t="s">
        <v>41</v>
      </c>
      <c r="U482" s="239"/>
      <c r="V482" s="239" t="s">
        <v>15</v>
      </c>
      <c r="W482" s="239" t="s">
        <v>41</v>
      </c>
      <c r="X482" s="241">
        <v>1</v>
      </c>
      <c r="Y482" s="58" t="s">
        <v>6429</v>
      </c>
      <c r="Z482" s="58" t="s">
        <v>577</v>
      </c>
      <c r="AA482" s="59">
        <v>0</v>
      </c>
      <c r="AB482" s="59">
        <v>0</v>
      </c>
      <c r="AC482" s="59">
        <v>0</v>
      </c>
      <c r="AD482" s="59">
        <v>0</v>
      </c>
      <c r="AE482" s="59"/>
      <c r="AF482" s="59"/>
    </row>
    <row r="483" spans="1:32">
      <c r="A483" s="239" t="s">
        <v>4257</v>
      </c>
      <c r="B483" s="244" t="s">
        <v>4713</v>
      </c>
      <c r="C483" s="244" t="s">
        <v>4714</v>
      </c>
      <c r="D483" s="239" t="s">
        <v>4715</v>
      </c>
      <c r="E483" s="239" t="s">
        <v>4715</v>
      </c>
      <c r="F483" s="240" t="s">
        <v>2157</v>
      </c>
      <c r="G483" s="239" t="s">
        <v>15</v>
      </c>
      <c r="H483" s="252" t="s">
        <v>2185</v>
      </c>
      <c r="I483" s="244" t="s">
        <v>2277</v>
      </c>
      <c r="J483" s="239" t="s">
        <v>4716</v>
      </c>
      <c r="K483" s="239" t="s">
        <v>4716</v>
      </c>
      <c r="L483" s="239" t="s">
        <v>6</v>
      </c>
      <c r="M483" s="239" t="s">
        <v>4717</v>
      </c>
      <c r="N483" s="239" t="s">
        <v>15</v>
      </c>
      <c r="O483" s="239" t="s">
        <v>2279</v>
      </c>
      <c r="P483" s="239" t="s">
        <v>15</v>
      </c>
      <c r="Q483" s="239" t="s">
        <v>41</v>
      </c>
      <c r="R483" s="239"/>
      <c r="S483" s="239" t="s">
        <v>15</v>
      </c>
      <c r="T483" s="239" t="s">
        <v>41</v>
      </c>
      <c r="U483" s="239"/>
      <c r="V483" s="239" t="s">
        <v>15</v>
      </c>
      <c r="W483" s="239" t="s">
        <v>41</v>
      </c>
      <c r="X483" s="241">
        <v>1</v>
      </c>
      <c r="Y483" s="58" t="s">
        <v>6429</v>
      </c>
      <c r="Z483" s="58" t="s">
        <v>577</v>
      </c>
      <c r="AA483" s="59">
        <v>0</v>
      </c>
      <c r="AB483" s="59">
        <v>0</v>
      </c>
      <c r="AC483" s="59">
        <v>0</v>
      </c>
      <c r="AD483" s="59">
        <v>0</v>
      </c>
      <c r="AE483" s="59"/>
      <c r="AF483" s="59"/>
    </row>
    <row r="484" spans="1:32">
      <c r="A484" s="239" t="s">
        <v>4257</v>
      </c>
      <c r="B484" s="244" t="s">
        <v>4718</v>
      </c>
      <c r="C484" s="244" t="s">
        <v>4719</v>
      </c>
      <c r="D484" s="239" t="s">
        <v>4720</v>
      </c>
      <c r="E484" s="239" t="s">
        <v>4720</v>
      </c>
      <c r="F484" s="240" t="s">
        <v>2157</v>
      </c>
      <c r="G484" s="239" t="s">
        <v>15</v>
      </c>
      <c r="H484" s="252" t="s">
        <v>2185</v>
      </c>
      <c r="I484" s="244" t="s">
        <v>2277</v>
      </c>
      <c r="J484" s="239" t="s">
        <v>4721</v>
      </c>
      <c r="K484" s="239" t="s">
        <v>4721</v>
      </c>
      <c r="L484" s="239" t="s">
        <v>6</v>
      </c>
      <c r="M484" s="239" t="s">
        <v>4029</v>
      </c>
      <c r="N484" s="239" t="s">
        <v>15</v>
      </c>
      <c r="O484" s="239" t="s">
        <v>2279</v>
      </c>
      <c r="P484" s="239" t="s">
        <v>15</v>
      </c>
      <c r="Q484" s="239" t="s">
        <v>41</v>
      </c>
      <c r="R484" s="239"/>
      <c r="S484" s="239" t="s">
        <v>15</v>
      </c>
      <c r="T484" s="239" t="s">
        <v>41</v>
      </c>
      <c r="U484" s="239"/>
      <c r="V484" s="239" t="s">
        <v>15</v>
      </c>
      <c r="W484" s="239" t="s">
        <v>41</v>
      </c>
      <c r="X484" s="241">
        <v>1</v>
      </c>
      <c r="Y484" s="58" t="s">
        <v>6429</v>
      </c>
      <c r="Z484" s="58" t="s">
        <v>577</v>
      </c>
      <c r="AA484" s="59">
        <v>0</v>
      </c>
      <c r="AB484" s="59">
        <v>0</v>
      </c>
      <c r="AC484" s="59">
        <v>0</v>
      </c>
      <c r="AD484" s="59">
        <v>0</v>
      </c>
      <c r="AE484" s="59"/>
      <c r="AF484" s="59"/>
    </row>
    <row r="485" spans="1:32">
      <c r="A485" s="258" t="s">
        <v>2349</v>
      </c>
      <c r="B485" s="291" t="s">
        <v>2620</v>
      </c>
      <c r="C485" s="258"/>
      <c r="D485" s="258"/>
      <c r="E485" s="258" t="s">
        <v>4722</v>
      </c>
      <c r="F485" s="264" t="s">
        <v>2039</v>
      </c>
      <c r="G485" s="258" t="s">
        <v>26</v>
      </c>
      <c r="H485" s="264" t="s">
        <v>4723</v>
      </c>
      <c r="I485" s="258"/>
      <c r="J485" s="258" t="s">
        <v>4724</v>
      </c>
      <c r="K485" s="258" t="s">
        <v>4724</v>
      </c>
      <c r="L485" s="239" t="s">
        <v>2335</v>
      </c>
      <c r="M485" s="258" t="s">
        <v>739</v>
      </c>
      <c r="N485" s="258" t="s">
        <v>785</v>
      </c>
      <c r="O485" s="258" t="s">
        <v>785</v>
      </c>
      <c r="P485" s="239" t="s">
        <v>26</v>
      </c>
      <c r="Q485" s="258" t="s">
        <v>345</v>
      </c>
      <c r="R485" s="258"/>
      <c r="S485" s="258" t="s">
        <v>26</v>
      </c>
      <c r="T485" s="258" t="s">
        <v>345</v>
      </c>
      <c r="U485" s="258"/>
      <c r="V485" s="239" t="s">
        <v>26</v>
      </c>
      <c r="W485" s="239" t="s">
        <v>739</v>
      </c>
      <c r="X485" s="241">
        <v>1</v>
      </c>
      <c r="Y485" s="58" t="s">
        <v>6898</v>
      </c>
      <c r="Z485" s="58" t="s">
        <v>1917</v>
      </c>
      <c r="AA485" s="59">
        <v>0</v>
      </c>
      <c r="AB485" s="59">
        <v>-3739.3099999999995</v>
      </c>
      <c r="AC485" s="59">
        <v>-13091.61</v>
      </c>
      <c r="AD485" s="59">
        <v>-16830.919999999998</v>
      </c>
      <c r="AE485" s="59"/>
      <c r="AF485" s="59"/>
    </row>
    <row r="486" spans="1:32">
      <c r="A486" s="258" t="s">
        <v>2349</v>
      </c>
      <c r="B486" s="291" t="s">
        <v>4725</v>
      </c>
      <c r="C486" s="258"/>
      <c r="D486" s="258"/>
      <c r="E486" s="258" t="s">
        <v>4726</v>
      </c>
      <c r="F486" s="264" t="s">
        <v>2039</v>
      </c>
      <c r="G486" s="258" t="s">
        <v>26</v>
      </c>
      <c r="H486" s="264" t="s">
        <v>4723</v>
      </c>
      <c r="I486" s="258"/>
      <c r="J486" s="258" t="s">
        <v>4727</v>
      </c>
      <c r="K486" s="258" t="s">
        <v>4727</v>
      </c>
      <c r="L486" s="239" t="s">
        <v>2335</v>
      </c>
      <c r="M486" s="258" t="s">
        <v>742</v>
      </c>
      <c r="N486" s="258" t="s">
        <v>785</v>
      </c>
      <c r="O486" s="258" t="s">
        <v>785</v>
      </c>
      <c r="P486" s="258" t="s">
        <v>785</v>
      </c>
      <c r="Q486" s="258" t="s">
        <v>785</v>
      </c>
      <c r="R486" s="258"/>
      <c r="S486" s="258" t="s">
        <v>785</v>
      </c>
      <c r="T486" s="258" t="s">
        <v>785</v>
      </c>
      <c r="U486" s="258"/>
      <c r="V486" s="239" t="s">
        <v>26</v>
      </c>
      <c r="W486" s="258" t="s">
        <v>742</v>
      </c>
      <c r="X486" s="259">
        <v>1</v>
      </c>
      <c r="Y486" s="58" t="s">
        <v>6902</v>
      </c>
      <c r="Z486" s="58" t="s">
        <v>1923</v>
      </c>
      <c r="AA486" s="59">
        <v>0</v>
      </c>
      <c r="AB486" s="59">
        <v>0</v>
      </c>
      <c r="AC486" s="59">
        <v>0</v>
      </c>
      <c r="AD486" s="59">
        <v>0</v>
      </c>
      <c r="AE486" s="59"/>
      <c r="AF486" s="59"/>
    </row>
    <row r="487" spans="1:32">
      <c r="A487" s="258" t="s">
        <v>2349</v>
      </c>
      <c r="B487" s="291" t="s">
        <v>4728</v>
      </c>
      <c r="C487" s="258"/>
      <c r="D487" s="258"/>
      <c r="E487" s="258" t="s">
        <v>4729</v>
      </c>
      <c r="F487" s="264" t="s">
        <v>2039</v>
      </c>
      <c r="G487" s="258" t="s">
        <v>26</v>
      </c>
      <c r="H487" s="264" t="s">
        <v>4723</v>
      </c>
      <c r="I487" s="258"/>
      <c r="J487" s="258" t="s">
        <v>4730</v>
      </c>
      <c r="K487" s="258" t="s">
        <v>4730</v>
      </c>
      <c r="L487" s="239" t="s">
        <v>2335</v>
      </c>
      <c r="M487" s="258" t="s">
        <v>740</v>
      </c>
      <c r="N487" s="258" t="s">
        <v>785</v>
      </c>
      <c r="O487" s="258" t="s">
        <v>785</v>
      </c>
      <c r="P487" s="258" t="s">
        <v>785</v>
      </c>
      <c r="Q487" s="258" t="s">
        <v>785</v>
      </c>
      <c r="R487" s="258"/>
      <c r="S487" s="258" t="s">
        <v>785</v>
      </c>
      <c r="T487" s="258" t="s">
        <v>785</v>
      </c>
      <c r="U487" s="258"/>
      <c r="V487" s="239" t="s">
        <v>26</v>
      </c>
      <c r="W487" s="258" t="s">
        <v>740</v>
      </c>
      <c r="X487" s="259">
        <v>1</v>
      </c>
      <c r="Y487" s="58" t="s">
        <v>6903</v>
      </c>
      <c r="Z487" s="58" t="s">
        <v>1924</v>
      </c>
      <c r="AA487" s="59">
        <v>0</v>
      </c>
      <c r="AB487" s="59">
        <v>0</v>
      </c>
      <c r="AC487" s="59">
        <v>0</v>
      </c>
      <c r="AD487" s="59">
        <v>0</v>
      </c>
      <c r="AE487" s="59"/>
      <c r="AF487" s="59"/>
    </row>
    <row r="488" spans="1:32">
      <c r="A488" s="258" t="s">
        <v>2349</v>
      </c>
      <c r="B488" s="291" t="s">
        <v>4731</v>
      </c>
      <c r="C488" s="258"/>
      <c r="D488" s="258"/>
      <c r="E488" s="258" t="s">
        <v>4732</v>
      </c>
      <c r="F488" s="264" t="s">
        <v>2039</v>
      </c>
      <c r="G488" s="258" t="s">
        <v>26</v>
      </c>
      <c r="H488" s="264" t="s">
        <v>4723</v>
      </c>
      <c r="I488" s="258"/>
      <c r="J488" s="258" t="s">
        <v>4733</v>
      </c>
      <c r="K488" s="258" t="s">
        <v>4733</v>
      </c>
      <c r="L488" s="239" t="s">
        <v>2335</v>
      </c>
      <c r="M488" s="258" t="s">
        <v>409</v>
      </c>
      <c r="N488" s="258" t="s">
        <v>785</v>
      </c>
      <c r="O488" s="258" t="s">
        <v>785</v>
      </c>
      <c r="P488" s="258" t="s">
        <v>785</v>
      </c>
      <c r="Q488" s="258" t="s">
        <v>785</v>
      </c>
      <c r="R488" s="258"/>
      <c r="S488" s="258" t="s">
        <v>785</v>
      </c>
      <c r="T488" s="258" t="s">
        <v>785</v>
      </c>
      <c r="U488" s="258"/>
      <c r="V488" s="258" t="s">
        <v>26</v>
      </c>
      <c r="W488" s="258" t="s">
        <v>409</v>
      </c>
      <c r="X488" s="259">
        <v>1</v>
      </c>
      <c r="Y488" s="58" t="s">
        <v>6904</v>
      </c>
      <c r="Z488" s="58" t="s">
        <v>1925</v>
      </c>
      <c r="AA488" s="59">
        <v>0</v>
      </c>
      <c r="AB488" s="59">
        <v>0</v>
      </c>
      <c r="AC488" s="59">
        <v>0</v>
      </c>
      <c r="AD488" s="59">
        <v>0</v>
      </c>
      <c r="AE488" s="59"/>
      <c r="AF488" s="59"/>
    </row>
    <row r="489" spans="1:32">
      <c r="A489" s="258" t="s">
        <v>2349</v>
      </c>
      <c r="B489" s="291" t="s">
        <v>2615</v>
      </c>
      <c r="C489" s="258"/>
      <c r="D489" s="258"/>
      <c r="E489" s="258" t="s">
        <v>4734</v>
      </c>
      <c r="F489" s="264" t="s">
        <v>2039</v>
      </c>
      <c r="G489" s="258" t="s">
        <v>26</v>
      </c>
      <c r="H489" s="264" t="s">
        <v>4723</v>
      </c>
      <c r="I489" s="258"/>
      <c r="J489" s="258" t="s">
        <v>4735</v>
      </c>
      <c r="K489" s="258" t="s">
        <v>4735</v>
      </c>
      <c r="L489" s="239" t="s">
        <v>2335</v>
      </c>
      <c r="M489" s="258" t="s">
        <v>1088</v>
      </c>
      <c r="N489" s="258" t="s">
        <v>785</v>
      </c>
      <c r="O489" s="258" t="s">
        <v>785</v>
      </c>
      <c r="P489" s="258" t="s">
        <v>785</v>
      </c>
      <c r="Q489" s="258" t="s">
        <v>785</v>
      </c>
      <c r="R489" s="258"/>
      <c r="S489" s="258" t="s">
        <v>785</v>
      </c>
      <c r="T489" s="258" t="s">
        <v>785</v>
      </c>
      <c r="U489" s="258"/>
      <c r="V489" s="239" t="s">
        <v>26</v>
      </c>
      <c r="W489" s="258" t="s">
        <v>1088</v>
      </c>
      <c r="X489" s="259">
        <v>1</v>
      </c>
      <c r="Y489" s="58" t="s">
        <v>6590</v>
      </c>
      <c r="Z489" s="58" t="s">
        <v>1914</v>
      </c>
      <c r="AA489" s="59">
        <v>0</v>
      </c>
      <c r="AB489" s="59">
        <v>-6406.4</v>
      </c>
      <c r="AC489" s="59">
        <v>-18418.399999999998</v>
      </c>
      <c r="AD489" s="59">
        <v>-24824.799999999996</v>
      </c>
      <c r="AE489" s="59"/>
      <c r="AF489" s="59"/>
    </row>
    <row r="490" spans="1:32">
      <c r="A490" s="258" t="s">
        <v>2074</v>
      </c>
      <c r="B490" s="291" t="s">
        <v>2569</v>
      </c>
      <c r="C490" s="258"/>
      <c r="D490" s="258"/>
      <c r="E490" s="258" t="s">
        <v>4736</v>
      </c>
      <c r="F490" s="264" t="s">
        <v>2039</v>
      </c>
      <c r="G490" s="258" t="s">
        <v>2060</v>
      </c>
      <c r="H490" s="264" t="s">
        <v>4723</v>
      </c>
      <c r="I490" s="258"/>
      <c r="J490" s="258" t="s">
        <v>4737</v>
      </c>
      <c r="K490" s="258" t="s">
        <v>4737</v>
      </c>
      <c r="L490" s="239" t="s">
        <v>10</v>
      </c>
      <c r="M490" s="258" t="s">
        <v>4738</v>
      </c>
      <c r="N490" s="258" t="s">
        <v>785</v>
      </c>
      <c r="O490" s="258" t="s">
        <v>785</v>
      </c>
      <c r="P490" s="258" t="s">
        <v>785</v>
      </c>
      <c r="Q490" s="258" t="s">
        <v>785</v>
      </c>
      <c r="R490" s="258"/>
      <c r="S490" s="258" t="s">
        <v>785</v>
      </c>
      <c r="T490" s="258" t="s">
        <v>785</v>
      </c>
      <c r="U490" s="258"/>
      <c r="V490" s="258" t="s">
        <v>2014</v>
      </c>
      <c r="W490" s="258" t="s">
        <v>357</v>
      </c>
      <c r="X490" s="259">
        <v>1</v>
      </c>
      <c r="Y490" s="58" t="s">
        <v>5942</v>
      </c>
      <c r="Z490" s="58" t="s">
        <v>445</v>
      </c>
      <c r="AA490" s="59">
        <v>-107839.19999999998</v>
      </c>
      <c r="AB490" s="59">
        <v>-3406945.38</v>
      </c>
      <c r="AC490" s="59">
        <v>-8827255.9200000018</v>
      </c>
      <c r="AD490" s="59">
        <v>-12342040.500000002</v>
      </c>
      <c r="AE490" s="59"/>
      <c r="AF490" s="59"/>
    </row>
    <row r="491" spans="1:32">
      <c r="A491" s="258" t="s">
        <v>2074</v>
      </c>
      <c r="B491" s="291" t="s">
        <v>2590</v>
      </c>
      <c r="C491" s="258"/>
      <c r="D491" s="258"/>
      <c r="E491" s="258" t="s">
        <v>4739</v>
      </c>
      <c r="F491" s="264" t="s">
        <v>2039</v>
      </c>
      <c r="G491" s="258" t="s">
        <v>2060</v>
      </c>
      <c r="H491" s="264" t="s">
        <v>4723</v>
      </c>
      <c r="I491" s="258"/>
      <c r="J491" s="258" t="s">
        <v>4740</v>
      </c>
      <c r="K491" s="258" t="s">
        <v>4740</v>
      </c>
      <c r="L491" s="239" t="s">
        <v>10</v>
      </c>
      <c r="M491" s="258" t="s">
        <v>1089</v>
      </c>
      <c r="N491" s="258" t="s">
        <v>785</v>
      </c>
      <c r="O491" s="258" t="s">
        <v>785</v>
      </c>
      <c r="P491" s="258" t="s">
        <v>785</v>
      </c>
      <c r="Q491" s="258" t="s">
        <v>785</v>
      </c>
      <c r="R491" s="258"/>
      <c r="S491" s="258" t="s">
        <v>785</v>
      </c>
      <c r="T491" s="258" t="s">
        <v>785</v>
      </c>
      <c r="U491" s="258"/>
      <c r="V491" s="258" t="s">
        <v>2014</v>
      </c>
      <c r="W491" s="258" t="s">
        <v>1089</v>
      </c>
      <c r="X491" s="259">
        <v>1</v>
      </c>
      <c r="Y491" s="58" t="s">
        <v>5944</v>
      </c>
      <c r="Z491" s="58" t="s">
        <v>452</v>
      </c>
      <c r="AA491" s="59">
        <v>-5227.2</v>
      </c>
      <c r="AB491" s="59">
        <v>-1175248.8</v>
      </c>
      <c r="AC491" s="59">
        <v>-4190472</v>
      </c>
      <c r="AD491" s="59">
        <v>-5370948</v>
      </c>
      <c r="AE491" s="59"/>
      <c r="AF491" s="59"/>
    </row>
    <row r="492" spans="1:32">
      <c r="A492" s="258" t="s">
        <v>2074</v>
      </c>
      <c r="B492" s="291" t="s">
        <v>2586</v>
      </c>
      <c r="C492" s="258"/>
      <c r="D492" s="258"/>
      <c r="E492" s="258" t="s">
        <v>4741</v>
      </c>
      <c r="F492" s="264" t="s">
        <v>2039</v>
      </c>
      <c r="G492" s="258" t="s">
        <v>2060</v>
      </c>
      <c r="H492" s="264" t="s">
        <v>4723</v>
      </c>
      <c r="I492" s="258"/>
      <c r="J492" s="258" t="s">
        <v>4742</v>
      </c>
      <c r="K492" s="258" t="s">
        <v>4742</v>
      </c>
      <c r="L492" s="239" t="s">
        <v>10</v>
      </c>
      <c r="M492" s="258" t="s">
        <v>1090</v>
      </c>
      <c r="N492" s="258" t="s">
        <v>785</v>
      </c>
      <c r="O492" s="258" t="s">
        <v>785</v>
      </c>
      <c r="P492" s="258" t="s">
        <v>785</v>
      </c>
      <c r="Q492" s="258" t="s">
        <v>785</v>
      </c>
      <c r="R492" s="258"/>
      <c r="S492" s="258" t="s">
        <v>785</v>
      </c>
      <c r="T492" s="258" t="s">
        <v>785</v>
      </c>
      <c r="U492" s="258"/>
      <c r="V492" s="258" t="s">
        <v>2014</v>
      </c>
      <c r="W492" s="258" t="s">
        <v>1090</v>
      </c>
      <c r="X492" s="259">
        <v>1</v>
      </c>
      <c r="Y492" s="58" t="s">
        <v>5946</v>
      </c>
      <c r="Z492" s="58" t="s">
        <v>454</v>
      </c>
      <c r="AA492" s="59">
        <v>-23808.400000000001</v>
      </c>
      <c r="AB492" s="59">
        <v>-665398.4</v>
      </c>
      <c r="AC492" s="59">
        <v>-725383.20000000007</v>
      </c>
      <c r="AD492" s="59">
        <v>-1414590</v>
      </c>
      <c r="AE492" s="59"/>
      <c r="AF492" s="59"/>
    </row>
    <row r="493" spans="1:32">
      <c r="A493" s="258" t="s">
        <v>2074</v>
      </c>
      <c r="B493" s="291" t="s">
        <v>2575</v>
      </c>
      <c r="C493" s="258"/>
      <c r="D493" s="258"/>
      <c r="E493" s="258" t="s">
        <v>4743</v>
      </c>
      <c r="F493" s="264" t="s">
        <v>2039</v>
      </c>
      <c r="G493" s="258" t="s">
        <v>2060</v>
      </c>
      <c r="H493" s="264" t="s">
        <v>4723</v>
      </c>
      <c r="I493" s="258"/>
      <c r="J493" s="258" t="s">
        <v>4744</v>
      </c>
      <c r="K493" s="258" t="s">
        <v>4744</v>
      </c>
      <c r="L493" s="239" t="s">
        <v>10</v>
      </c>
      <c r="M493" s="258" t="s">
        <v>1091</v>
      </c>
      <c r="N493" s="258" t="s">
        <v>785</v>
      </c>
      <c r="O493" s="258" t="s">
        <v>785</v>
      </c>
      <c r="P493" s="258" t="s">
        <v>785</v>
      </c>
      <c r="Q493" s="258" t="s">
        <v>785</v>
      </c>
      <c r="R493" s="258"/>
      <c r="S493" s="258" t="s">
        <v>785</v>
      </c>
      <c r="T493" s="258" t="s">
        <v>785</v>
      </c>
      <c r="U493" s="258"/>
      <c r="V493" s="258" t="s">
        <v>2014</v>
      </c>
      <c r="W493" s="258" t="s">
        <v>1091</v>
      </c>
      <c r="X493" s="259">
        <v>1</v>
      </c>
      <c r="Y493" s="58" t="s">
        <v>5943</v>
      </c>
      <c r="Z493" s="58" t="s">
        <v>456</v>
      </c>
      <c r="AA493" s="59">
        <v>-75969.600000000006</v>
      </c>
      <c r="AB493" s="59">
        <v>-1933620.4000000001</v>
      </c>
      <c r="AC493" s="59">
        <v>-8638562.7999999989</v>
      </c>
      <c r="AD493" s="59">
        <v>-10648152.799999999</v>
      </c>
      <c r="AE493" s="59"/>
      <c r="AF493" s="59"/>
    </row>
    <row r="494" spans="1:32">
      <c r="A494" s="258" t="s">
        <v>2074</v>
      </c>
      <c r="B494" s="291" t="s">
        <v>4745</v>
      </c>
      <c r="C494" s="258"/>
      <c r="D494" s="258"/>
      <c r="E494" s="258" t="s">
        <v>4746</v>
      </c>
      <c r="F494" s="264" t="s">
        <v>2039</v>
      </c>
      <c r="G494" s="258" t="s">
        <v>2060</v>
      </c>
      <c r="H494" s="264" t="s">
        <v>4723</v>
      </c>
      <c r="I494" s="258"/>
      <c r="J494" s="258" t="s">
        <v>4747</v>
      </c>
      <c r="K494" s="258" t="s">
        <v>4747</v>
      </c>
      <c r="L494" s="239" t="s">
        <v>10</v>
      </c>
      <c r="M494" s="258" t="s">
        <v>741</v>
      </c>
      <c r="N494" s="258" t="s">
        <v>2014</v>
      </c>
      <c r="O494" s="239" t="s">
        <v>269</v>
      </c>
      <c r="P494" s="239" t="s">
        <v>2014</v>
      </c>
      <c r="Q494" s="258" t="s">
        <v>43</v>
      </c>
      <c r="R494" s="258"/>
      <c r="S494" s="258" t="s">
        <v>2014</v>
      </c>
      <c r="T494" s="258" t="s">
        <v>43</v>
      </c>
      <c r="U494" s="258"/>
      <c r="V494" s="258" t="s">
        <v>2014</v>
      </c>
      <c r="W494" s="258" t="s">
        <v>741</v>
      </c>
      <c r="X494" s="259">
        <v>1</v>
      </c>
      <c r="Y494" s="58" t="s">
        <v>6905</v>
      </c>
      <c r="Z494" s="58" t="s">
        <v>492</v>
      </c>
      <c r="AA494" s="59">
        <v>0</v>
      </c>
      <c r="AB494" s="59">
        <v>0</v>
      </c>
      <c r="AC494" s="59">
        <v>0</v>
      </c>
      <c r="AD494" s="59">
        <v>0</v>
      </c>
      <c r="AE494" s="59"/>
      <c r="AF494" s="59"/>
    </row>
    <row r="495" spans="1:32">
      <c r="A495" s="258" t="s">
        <v>2056</v>
      </c>
      <c r="B495" s="291" t="s">
        <v>2570</v>
      </c>
      <c r="C495" s="258"/>
      <c r="D495" s="258"/>
      <c r="E495" s="258" t="s">
        <v>4748</v>
      </c>
      <c r="F495" s="264" t="s">
        <v>2039</v>
      </c>
      <c r="G495" s="258" t="s">
        <v>2060</v>
      </c>
      <c r="H495" s="264" t="s">
        <v>4723</v>
      </c>
      <c r="I495" s="258"/>
      <c r="J495" s="258" t="s">
        <v>4749</v>
      </c>
      <c r="K495" s="258" t="s">
        <v>4749</v>
      </c>
      <c r="L495" s="258" t="s">
        <v>280</v>
      </c>
      <c r="M495" s="258" t="s">
        <v>4750</v>
      </c>
      <c r="N495" s="258" t="s">
        <v>785</v>
      </c>
      <c r="O495" s="258" t="s">
        <v>785</v>
      </c>
      <c r="P495" s="258" t="s">
        <v>785</v>
      </c>
      <c r="Q495" s="258" t="s">
        <v>785</v>
      </c>
      <c r="R495" s="258"/>
      <c r="S495" s="239" t="s">
        <v>2016</v>
      </c>
      <c r="T495" s="258" t="s">
        <v>43</v>
      </c>
      <c r="U495" s="258"/>
      <c r="V495" s="239" t="s">
        <v>2016</v>
      </c>
      <c r="W495" s="258" t="s">
        <v>741</v>
      </c>
      <c r="X495" s="259">
        <v>1</v>
      </c>
      <c r="Y495" s="58" t="s">
        <v>6304</v>
      </c>
      <c r="Z495" s="58" t="s">
        <v>552</v>
      </c>
      <c r="AA495" s="59">
        <v>-6784</v>
      </c>
      <c r="AB495" s="59">
        <v>-179097.60000000001</v>
      </c>
      <c r="AC495" s="59">
        <v>-1059660.8</v>
      </c>
      <c r="AD495" s="59">
        <v>-1245542.4000000001</v>
      </c>
      <c r="AE495" s="59"/>
      <c r="AF495" s="59"/>
    </row>
    <row r="496" spans="1:32">
      <c r="A496" s="258" t="s">
        <v>2280</v>
      </c>
      <c r="B496" s="291" t="s">
        <v>2621</v>
      </c>
      <c r="C496" s="258"/>
      <c r="D496" s="258"/>
      <c r="E496" s="258" t="s">
        <v>4751</v>
      </c>
      <c r="F496" s="264" t="s">
        <v>2039</v>
      </c>
      <c r="G496" s="258" t="s">
        <v>15</v>
      </c>
      <c r="H496" s="264" t="s">
        <v>4723</v>
      </c>
      <c r="I496" s="258"/>
      <c r="J496" s="258" t="s">
        <v>3879</v>
      </c>
      <c r="K496" s="258" t="s">
        <v>3879</v>
      </c>
      <c r="L496" s="239" t="s">
        <v>6</v>
      </c>
      <c r="M496" s="258" t="s">
        <v>726</v>
      </c>
      <c r="N496" s="258" t="s">
        <v>785</v>
      </c>
      <c r="O496" s="258" t="s">
        <v>785</v>
      </c>
      <c r="P496" s="258" t="s">
        <v>785</v>
      </c>
      <c r="Q496" s="258" t="s">
        <v>785</v>
      </c>
      <c r="R496" s="258"/>
      <c r="S496" s="258" t="s">
        <v>785</v>
      </c>
      <c r="T496" s="258" t="s">
        <v>785</v>
      </c>
      <c r="U496" s="258"/>
      <c r="V496" s="258" t="s">
        <v>15</v>
      </c>
      <c r="W496" s="258" t="s">
        <v>726</v>
      </c>
      <c r="X496" s="259">
        <v>1</v>
      </c>
      <c r="Y496" s="58" t="s">
        <v>6565</v>
      </c>
      <c r="Z496" s="58" t="s">
        <v>581</v>
      </c>
      <c r="AA496" s="59">
        <v>0</v>
      </c>
      <c r="AB496" s="59">
        <v>-31267</v>
      </c>
      <c r="AC496" s="59">
        <v>-1056824.6000000001</v>
      </c>
      <c r="AD496" s="59">
        <v>-1088091.6000000001</v>
      </c>
      <c r="AE496" s="59"/>
      <c r="AF496" s="59"/>
    </row>
    <row r="497" spans="1:32">
      <c r="A497" s="258" t="s">
        <v>2280</v>
      </c>
      <c r="B497" s="291" t="s">
        <v>2601</v>
      </c>
      <c r="C497" s="258"/>
      <c r="D497" s="258"/>
      <c r="E497" s="258" t="s">
        <v>4752</v>
      </c>
      <c r="F497" s="264" t="s">
        <v>2039</v>
      </c>
      <c r="G497" s="258" t="s">
        <v>15</v>
      </c>
      <c r="H497" s="264" t="s">
        <v>4723</v>
      </c>
      <c r="I497" s="258"/>
      <c r="J497" s="258" t="s">
        <v>2289</v>
      </c>
      <c r="K497" s="258" t="s">
        <v>2289</v>
      </c>
      <c r="L497" s="239" t="s">
        <v>6</v>
      </c>
      <c r="M497" s="258" t="s">
        <v>1074</v>
      </c>
      <c r="N497" s="239" t="s">
        <v>15</v>
      </c>
      <c r="O497" s="258" t="s">
        <v>785</v>
      </c>
      <c r="P497" s="258" t="s">
        <v>785</v>
      </c>
      <c r="Q497" s="258" t="s">
        <v>785</v>
      </c>
      <c r="R497" s="258"/>
      <c r="S497" s="258" t="s">
        <v>785</v>
      </c>
      <c r="T497" s="258" t="s">
        <v>785</v>
      </c>
      <c r="U497" s="258"/>
      <c r="V497" s="258" t="s">
        <v>15</v>
      </c>
      <c r="W497" s="258" t="s">
        <v>1074</v>
      </c>
      <c r="X497" s="259">
        <v>1</v>
      </c>
      <c r="Y497" s="58" t="s">
        <v>6564</v>
      </c>
      <c r="Z497" s="58" t="s">
        <v>584</v>
      </c>
      <c r="AA497" s="59">
        <v>0</v>
      </c>
      <c r="AB497" s="59">
        <v>-202305.22999999998</v>
      </c>
      <c r="AC497" s="59">
        <v>-2069730.6600000004</v>
      </c>
      <c r="AD497" s="59">
        <v>-2272035.8900000006</v>
      </c>
      <c r="AE497" s="59"/>
      <c r="AF497" s="59"/>
    </row>
    <row r="498" spans="1:32">
      <c r="A498" s="258" t="s">
        <v>2280</v>
      </c>
      <c r="B498" s="291" t="s">
        <v>4753</v>
      </c>
      <c r="C498" s="258"/>
      <c r="D498" s="258"/>
      <c r="E498" s="258" t="s">
        <v>4754</v>
      </c>
      <c r="F498" s="264" t="s">
        <v>2039</v>
      </c>
      <c r="G498" s="258" t="s">
        <v>15</v>
      </c>
      <c r="H498" s="264" t="s">
        <v>4723</v>
      </c>
      <c r="I498" s="258"/>
      <c r="J498" s="258" t="s">
        <v>3886</v>
      </c>
      <c r="K498" s="258" t="s">
        <v>3886</v>
      </c>
      <c r="L498" s="239" t="s">
        <v>6</v>
      </c>
      <c r="M498" s="258" t="s">
        <v>4755</v>
      </c>
      <c r="N498" s="239" t="s">
        <v>15</v>
      </c>
      <c r="O498" s="258" t="s">
        <v>785</v>
      </c>
      <c r="P498" s="258" t="s">
        <v>785</v>
      </c>
      <c r="Q498" s="258" t="s">
        <v>785</v>
      </c>
      <c r="R498" s="258"/>
      <c r="S498" s="258" t="s">
        <v>785</v>
      </c>
      <c r="T498" s="258" t="s">
        <v>785</v>
      </c>
      <c r="U498" s="258"/>
      <c r="V498" s="258" t="s">
        <v>15</v>
      </c>
      <c r="W498" s="258" t="s">
        <v>1076</v>
      </c>
      <c r="X498" s="259">
        <v>1</v>
      </c>
      <c r="Y498" s="58" t="s">
        <v>6550</v>
      </c>
      <c r="Z498" s="58" t="s">
        <v>585</v>
      </c>
      <c r="AA498" s="59">
        <v>0</v>
      </c>
      <c r="AB498" s="59">
        <v>0</v>
      </c>
      <c r="AC498" s="59">
        <v>0</v>
      </c>
      <c r="AD498" s="59">
        <v>0</v>
      </c>
      <c r="AE498" s="59"/>
      <c r="AF498" s="59"/>
    </row>
    <row r="499" spans="1:32">
      <c r="A499" s="258" t="s">
        <v>2280</v>
      </c>
      <c r="B499" s="291" t="s">
        <v>2613</v>
      </c>
      <c r="C499" s="258"/>
      <c r="D499" s="258"/>
      <c r="E499" s="258" t="s">
        <v>4756</v>
      </c>
      <c r="F499" s="264" t="s">
        <v>2039</v>
      </c>
      <c r="G499" s="258" t="s">
        <v>15</v>
      </c>
      <c r="H499" s="264" t="s">
        <v>4723</v>
      </c>
      <c r="I499" s="258"/>
      <c r="J499" s="258" t="s">
        <v>3890</v>
      </c>
      <c r="K499" s="258" t="s">
        <v>3890</v>
      </c>
      <c r="L499" s="239" t="s">
        <v>6</v>
      </c>
      <c r="M499" s="258" t="s">
        <v>741</v>
      </c>
      <c r="N499" s="239" t="s">
        <v>15</v>
      </c>
      <c r="O499" s="258" t="s">
        <v>785</v>
      </c>
      <c r="P499" s="258" t="s">
        <v>785</v>
      </c>
      <c r="Q499" s="258" t="s">
        <v>785</v>
      </c>
      <c r="R499" s="258"/>
      <c r="S499" s="258" t="s">
        <v>785</v>
      </c>
      <c r="T499" s="258" t="s">
        <v>785</v>
      </c>
      <c r="U499" s="258"/>
      <c r="V499" s="258" t="s">
        <v>15</v>
      </c>
      <c r="W499" s="258" t="s">
        <v>5933</v>
      </c>
      <c r="X499" s="259">
        <v>1</v>
      </c>
      <c r="Y499" s="58" t="s">
        <v>6446</v>
      </c>
      <c r="Z499" s="58" t="s">
        <v>586</v>
      </c>
      <c r="AA499" s="59">
        <v>0</v>
      </c>
      <c r="AB499" s="59">
        <v>-194181.91999999998</v>
      </c>
      <c r="AC499" s="59">
        <v>-1073247.8799999999</v>
      </c>
      <c r="AD499" s="59">
        <v>-1267429.7999999998</v>
      </c>
      <c r="AE499" s="59"/>
      <c r="AF499" s="59"/>
    </row>
    <row r="500" spans="1:32">
      <c r="A500" s="258" t="s">
        <v>2280</v>
      </c>
      <c r="B500" s="291" t="s">
        <v>2606</v>
      </c>
      <c r="C500" s="258"/>
      <c r="D500" s="258"/>
      <c r="E500" s="258" t="s">
        <v>4757</v>
      </c>
      <c r="F500" s="264" t="s">
        <v>2039</v>
      </c>
      <c r="G500" s="258" t="s">
        <v>15</v>
      </c>
      <c r="H500" s="264" t="s">
        <v>4723</v>
      </c>
      <c r="I500" s="258"/>
      <c r="J500" s="258" t="s">
        <v>3895</v>
      </c>
      <c r="K500" s="258" t="s">
        <v>3895</v>
      </c>
      <c r="L500" s="239" t="s">
        <v>6</v>
      </c>
      <c r="M500" s="258" t="s">
        <v>737</v>
      </c>
      <c r="N500" s="239" t="s">
        <v>15</v>
      </c>
      <c r="O500" s="258" t="s">
        <v>785</v>
      </c>
      <c r="P500" s="258" t="s">
        <v>785</v>
      </c>
      <c r="Q500" s="258" t="s">
        <v>785</v>
      </c>
      <c r="R500" s="258"/>
      <c r="S500" s="258" t="s">
        <v>785</v>
      </c>
      <c r="T500" s="258" t="s">
        <v>785</v>
      </c>
      <c r="U500" s="258"/>
      <c r="V500" s="258" t="s">
        <v>15</v>
      </c>
      <c r="W500" s="258" t="s">
        <v>737</v>
      </c>
      <c r="X500" s="259">
        <v>1</v>
      </c>
      <c r="Y500" s="58" t="s">
        <v>6562</v>
      </c>
      <c r="Z500" s="58" t="s">
        <v>587</v>
      </c>
      <c r="AA500" s="59">
        <v>0</v>
      </c>
      <c r="AB500" s="59">
        <v>-111003.11</v>
      </c>
      <c r="AC500" s="59">
        <v>-189141.71000000002</v>
      </c>
      <c r="AD500" s="59">
        <v>-300144.82</v>
      </c>
      <c r="AE500" s="59"/>
      <c r="AF500" s="59"/>
    </row>
    <row r="501" spans="1:32">
      <c r="A501" s="258" t="s">
        <v>2280</v>
      </c>
      <c r="B501" s="291" t="s">
        <v>2610</v>
      </c>
      <c r="C501" s="258"/>
      <c r="D501" s="258"/>
      <c r="E501" s="258" t="s">
        <v>4758</v>
      </c>
      <c r="F501" s="264" t="s">
        <v>2039</v>
      </c>
      <c r="G501" s="258" t="s">
        <v>15</v>
      </c>
      <c r="H501" s="264" t="s">
        <v>4723</v>
      </c>
      <c r="I501" s="258"/>
      <c r="J501" s="258" t="s">
        <v>3899</v>
      </c>
      <c r="K501" s="258" t="s">
        <v>3899</v>
      </c>
      <c r="L501" s="239" t="s">
        <v>6</v>
      </c>
      <c r="M501" s="258" t="s">
        <v>1092</v>
      </c>
      <c r="N501" s="239" t="s">
        <v>15</v>
      </c>
      <c r="O501" s="258" t="s">
        <v>785</v>
      </c>
      <c r="P501" s="258" t="s">
        <v>785</v>
      </c>
      <c r="Q501" s="258" t="s">
        <v>785</v>
      </c>
      <c r="R501" s="258"/>
      <c r="S501" s="258" t="s">
        <v>785</v>
      </c>
      <c r="T501" s="258" t="s">
        <v>785</v>
      </c>
      <c r="U501" s="258"/>
      <c r="V501" s="258" t="s">
        <v>15</v>
      </c>
      <c r="W501" s="258" t="s">
        <v>1092</v>
      </c>
      <c r="X501" s="259">
        <v>1</v>
      </c>
      <c r="Y501" s="58" t="s">
        <v>6568</v>
      </c>
      <c r="Z501" s="58" t="s">
        <v>588</v>
      </c>
      <c r="AA501" s="59">
        <v>0</v>
      </c>
      <c r="AB501" s="59">
        <v>-134223.25</v>
      </c>
      <c r="AC501" s="59">
        <v>-245153.52999999997</v>
      </c>
      <c r="AD501" s="59">
        <v>-379376.77999999997</v>
      </c>
      <c r="AE501" s="59"/>
      <c r="AF501" s="59"/>
    </row>
    <row r="502" spans="1:32">
      <c r="A502" s="258" t="s">
        <v>2280</v>
      </c>
      <c r="B502" s="291" t="s">
        <v>2605</v>
      </c>
      <c r="C502" s="258"/>
      <c r="D502" s="258"/>
      <c r="E502" s="258" t="s">
        <v>4759</v>
      </c>
      <c r="F502" s="264" t="s">
        <v>2039</v>
      </c>
      <c r="G502" s="258" t="s">
        <v>15</v>
      </c>
      <c r="H502" s="264" t="s">
        <v>4723</v>
      </c>
      <c r="I502" s="258"/>
      <c r="J502" s="258" t="s">
        <v>3903</v>
      </c>
      <c r="K502" s="258" t="s">
        <v>3903</v>
      </c>
      <c r="L502" s="239" t="s">
        <v>6</v>
      </c>
      <c r="M502" s="258" t="s">
        <v>416</v>
      </c>
      <c r="N502" s="239" t="s">
        <v>15</v>
      </c>
      <c r="O502" s="258" t="s">
        <v>785</v>
      </c>
      <c r="P502" s="258" t="s">
        <v>785</v>
      </c>
      <c r="Q502" s="258" t="s">
        <v>785</v>
      </c>
      <c r="R502" s="258"/>
      <c r="S502" s="258" t="s">
        <v>785</v>
      </c>
      <c r="T502" s="258" t="s">
        <v>785</v>
      </c>
      <c r="U502" s="258"/>
      <c r="V502" s="258" t="s">
        <v>15</v>
      </c>
      <c r="W502" s="258" t="s">
        <v>416</v>
      </c>
      <c r="X502" s="259">
        <v>1</v>
      </c>
      <c r="Y502" s="58" t="s">
        <v>6569</v>
      </c>
      <c r="Z502" s="58" t="s">
        <v>589</v>
      </c>
      <c r="AA502" s="59">
        <v>0</v>
      </c>
      <c r="AB502" s="59">
        <v>-25896</v>
      </c>
      <c r="AC502" s="59">
        <v>-47241.599999999999</v>
      </c>
      <c r="AD502" s="59">
        <v>-73137.600000000006</v>
      </c>
      <c r="AE502" s="59"/>
      <c r="AF502" s="59"/>
    </row>
    <row r="503" spans="1:32">
      <c r="A503" s="258" t="s">
        <v>2280</v>
      </c>
      <c r="B503" s="291" t="s">
        <v>2600</v>
      </c>
      <c r="C503" s="258"/>
      <c r="D503" s="258"/>
      <c r="E503" s="258" t="s">
        <v>4760</v>
      </c>
      <c r="F503" s="264" t="s">
        <v>2039</v>
      </c>
      <c r="G503" s="258" t="s">
        <v>15</v>
      </c>
      <c r="H503" s="264" t="s">
        <v>4723</v>
      </c>
      <c r="I503" s="258"/>
      <c r="J503" s="258" t="s">
        <v>3907</v>
      </c>
      <c r="K503" s="258" t="s">
        <v>3907</v>
      </c>
      <c r="L503" s="239" t="s">
        <v>6</v>
      </c>
      <c r="M503" s="258" t="s">
        <v>1093</v>
      </c>
      <c r="N503" s="239" t="s">
        <v>15</v>
      </c>
      <c r="O503" s="258" t="s">
        <v>785</v>
      </c>
      <c r="P503" s="258" t="s">
        <v>785</v>
      </c>
      <c r="Q503" s="258" t="s">
        <v>785</v>
      </c>
      <c r="R503" s="258"/>
      <c r="S503" s="258" t="s">
        <v>785</v>
      </c>
      <c r="T503" s="258" t="s">
        <v>785</v>
      </c>
      <c r="U503" s="258"/>
      <c r="V503" s="258" t="s">
        <v>15</v>
      </c>
      <c r="W503" s="258" t="s">
        <v>1093</v>
      </c>
      <c r="X503" s="259">
        <v>1</v>
      </c>
      <c r="Y503" s="58" t="s">
        <v>6906</v>
      </c>
      <c r="Z503" s="58" t="s">
        <v>590</v>
      </c>
      <c r="AA503" s="59">
        <v>0</v>
      </c>
      <c r="AB503" s="59">
        <v>-15690.12</v>
      </c>
      <c r="AC503" s="59">
        <v>-29992.47</v>
      </c>
      <c r="AD503" s="59">
        <v>-45682.590000000004</v>
      </c>
      <c r="AE503" s="59"/>
      <c r="AF503" s="59"/>
    </row>
    <row r="504" spans="1:32">
      <c r="A504" s="258"/>
      <c r="B504" s="291" t="s">
        <v>4761</v>
      </c>
      <c r="C504" s="258"/>
      <c r="D504" s="258"/>
      <c r="E504" s="258" t="s">
        <v>4762</v>
      </c>
      <c r="F504" s="264" t="s">
        <v>2039</v>
      </c>
      <c r="G504" s="258" t="s">
        <v>2040</v>
      </c>
      <c r="H504" s="264" t="s">
        <v>4723</v>
      </c>
      <c r="I504" s="258"/>
      <c r="J504" s="258" t="s">
        <v>4763</v>
      </c>
      <c r="K504" s="258" t="s">
        <v>4763</v>
      </c>
      <c r="L504" s="239" t="s">
        <v>1940</v>
      </c>
      <c r="M504" s="258" t="s">
        <v>741</v>
      </c>
      <c r="N504" s="258" t="s">
        <v>785</v>
      </c>
      <c r="O504" s="258" t="s">
        <v>785</v>
      </c>
      <c r="P504" s="258" t="s">
        <v>785</v>
      </c>
      <c r="Q504" s="258" t="s">
        <v>785</v>
      </c>
      <c r="R504" s="258"/>
      <c r="S504" s="258" t="s">
        <v>785</v>
      </c>
      <c r="T504" s="258" t="s">
        <v>785</v>
      </c>
      <c r="U504" s="258"/>
      <c r="V504" s="258" t="s">
        <v>2040</v>
      </c>
      <c r="W504" s="258" t="s">
        <v>741</v>
      </c>
      <c r="X504" s="259">
        <v>1</v>
      </c>
      <c r="Y504" s="58" t="s">
        <v>6383</v>
      </c>
      <c r="Z504" s="58" t="s">
        <v>666</v>
      </c>
      <c r="AA504" s="59">
        <v>0</v>
      </c>
      <c r="AB504" s="59">
        <v>0</v>
      </c>
      <c r="AC504" s="59">
        <v>0</v>
      </c>
      <c r="AD504" s="59">
        <v>0</v>
      </c>
      <c r="AE504" s="59"/>
      <c r="AF504" s="59"/>
    </row>
    <row r="505" spans="1:32">
      <c r="A505" s="258"/>
      <c r="B505" s="291" t="s">
        <v>4764</v>
      </c>
      <c r="C505" s="258"/>
      <c r="D505" s="258"/>
      <c r="E505" s="258" t="s">
        <v>4765</v>
      </c>
      <c r="F505" s="264" t="s">
        <v>2039</v>
      </c>
      <c r="G505" s="258" t="s">
        <v>2040</v>
      </c>
      <c r="H505" s="264" t="s">
        <v>4723</v>
      </c>
      <c r="I505" s="258"/>
      <c r="J505" s="258" t="s">
        <v>4766</v>
      </c>
      <c r="K505" s="258" t="s">
        <v>4766</v>
      </c>
      <c r="L505" s="239" t="s">
        <v>1940</v>
      </c>
      <c r="M505" s="258" t="s">
        <v>1074</v>
      </c>
      <c r="N505" s="258" t="s">
        <v>785</v>
      </c>
      <c r="O505" s="258" t="s">
        <v>785</v>
      </c>
      <c r="P505" s="258" t="s">
        <v>785</v>
      </c>
      <c r="Q505" s="258" t="s">
        <v>785</v>
      </c>
      <c r="R505" s="258"/>
      <c r="S505" s="258" t="s">
        <v>785</v>
      </c>
      <c r="T505" s="258" t="s">
        <v>785</v>
      </c>
      <c r="U505" s="258"/>
      <c r="V505" s="258" t="s">
        <v>2040</v>
      </c>
      <c r="W505" s="239" t="s">
        <v>1074</v>
      </c>
      <c r="X505" s="241">
        <v>1</v>
      </c>
      <c r="Y505" s="58" t="s">
        <v>6364</v>
      </c>
      <c r="Z505" s="58" t="s">
        <v>646</v>
      </c>
      <c r="AA505" s="59">
        <v>0</v>
      </c>
      <c r="AB505" s="59">
        <v>0</v>
      </c>
      <c r="AC505" s="59">
        <v>0</v>
      </c>
      <c r="AD505" s="59">
        <v>0</v>
      </c>
      <c r="AE505" s="59"/>
      <c r="AF505" s="59"/>
    </row>
    <row r="506" spans="1:32">
      <c r="A506" s="258" t="s">
        <v>2056</v>
      </c>
      <c r="B506" s="291" t="s">
        <v>2591</v>
      </c>
      <c r="C506" s="258"/>
      <c r="D506" s="258"/>
      <c r="E506" s="258" t="s">
        <v>4767</v>
      </c>
      <c r="F506" s="264" t="s">
        <v>2039</v>
      </c>
      <c r="G506" s="258" t="s">
        <v>2060</v>
      </c>
      <c r="H506" s="264" t="s">
        <v>4723</v>
      </c>
      <c r="I506" s="258"/>
      <c r="J506" s="258" t="s">
        <v>4768</v>
      </c>
      <c r="K506" s="258" t="s">
        <v>4768</v>
      </c>
      <c r="L506" s="258" t="s">
        <v>280</v>
      </c>
      <c r="M506" s="258" t="s">
        <v>1074</v>
      </c>
      <c r="N506" s="258" t="s">
        <v>785</v>
      </c>
      <c r="O506" s="258" t="s">
        <v>785</v>
      </c>
      <c r="P506" s="258" t="s">
        <v>785</v>
      </c>
      <c r="Q506" s="258" t="s">
        <v>785</v>
      </c>
      <c r="R506" s="258"/>
      <c r="S506" s="239" t="s">
        <v>2016</v>
      </c>
      <c r="T506" s="258" t="s">
        <v>405</v>
      </c>
      <c r="U506" s="258"/>
      <c r="V506" s="239" t="s">
        <v>2016</v>
      </c>
      <c r="W506" s="258" t="s">
        <v>1074</v>
      </c>
      <c r="X506" s="259">
        <v>1</v>
      </c>
      <c r="Y506" s="58" t="s">
        <v>6393</v>
      </c>
      <c r="Z506" s="58" t="s">
        <v>532</v>
      </c>
      <c r="AA506" s="59">
        <v>-378.6</v>
      </c>
      <c r="AB506" s="59">
        <v>-85121.9</v>
      </c>
      <c r="AC506" s="59">
        <v>-303511</v>
      </c>
      <c r="AD506" s="59">
        <v>-389011.5</v>
      </c>
      <c r="AE506" s="59"/>
      <c r="AF506" s="59"/>
    </row>
    <row r="507" spans="1:32">
      <c r="A507" s="255"/>
      <c r="B507" s="265" t="s">
        <v>4769</v>
      </c>
      <c r="C507" s="255"/>
      <c r="D507" s="273"/>
      <c r="E507" s="265" t="s">
        <v>3686</v>
      </c>
      <c r="F507" s="266"/>
      <c r="G507" s="255" t="s">
        <v>26</v>
      </c>
      <c r="H507" s="266" t="s">
        <v>16</v>
      </c>
      <c r="I507" s="255"/>
      <c r="J507" s="255"/>
      <c r="K507" s="255"/>
      <c r="L507" s="255" t="s">
        <v>2335</v>
      </c>
      <c r="M507" s="265" t="s">
        <v>2296</v>
      </c>
      <c r="N507" s="255" t="s">
        <v>26</v>
      </c>
      <c r="O507" s="255" t="s">
        <v>352</v>
      </c>
      <c r="P507" s="255" t="s">
        <v>26</v>
      </c>
      <c r="Q507" s="255" t="s">
        <v>345</v>
      </c>
      <c r="R507" s="255"/>
      <c r="S507" s="255" t="s">
        <v>26</v>
      </c>
      <c r="T507" s="255" t="s">
        <v>345</v>
      </c>
      <c r="U507" s="255"/>
      <c r="V507" s="239" t="s">
        <v>26</v>
      </c>
      <c r="W507" s="255" t="s">
        <v>345</v>
      </c>
      <c r="X507" s="256">
        <v>1</v>
      </c>
      <c r="Y507" s="58" t="s">
        <v>6073</v>
      </c>
      <c r="Z507" s="58" t="s">
        <v>1884</v>
      </c>
      <c r="AA507" s="59">
        <v>0</v>
      </c>
      <c r="AB507" s="59">
        <v>0</v>
      </c>
      <c r="AC507" s="59">
        <v>0</v>
      </c>
      <c r="AD507" s="59">
        <v>0</v>
      </c>
      <c r="AE507" s="59"/>
      <c r="AF507" s="59"/>
    </row>
    <row r="508" spans="1:32">
      <c r="A508" s="255"/>
      <c r="B508" s="265" t="s">
        <v>4770</v>
      </c>
      <c r="C508" s="255"/>
      <c r="D508" s="273"/>
      <c r="E508" s="265" t="s">
        <v>3686</v>
      </c>
      <c r="F508" s="266"/>
      <c r="G508" s="255" t="s">
        <v>26</v>
      </c>
      <c r="H508" s="266" t="s">
        <v>16</v>
      </c>
      <c r="I508" s="255"/>
      <c r="J508" s="255"/>
      <c r="K508" s="255"/>
      <c r="L508" s="255" t="s">
        <v>2335</v>
      </c>
      <c r="M508" s="265" t="s">
        <v>2296</v>
      </c>
      <c r="N508" s="255" t="s">
        <v>26</v>
      </c>
      <c r="O508" s="255" t="s">
        <v>352</v>
      </c>
      <c r="P508" s="255" t="s">
        <v>26</v>
      </c>
      <c r="Q508" s="255" t="s">
        <v>345</v>
      </c>
      <c r="R508" s="255"/>
      <c r="S508" s="255" t="s">
        <v>26</v>
      </c>
      <c r="T508" s="255" t="s">
        <v>345</v>
      </c>
      <c r="U508" s="255"/>
      <c r="V508" s="239" t="s">
        <v>26</v>
      </c>
      <c r="W508" s="255" t="s">
        <v>345</v>
      </c>
      <c r="X508" s="256">
        <v>1</v>
      </c>
      <c r="Y508" s="58" t="s">
        <v>6073</v>
      </c>
      <c r="Z508" s="58" t="s">
        <v>1884</v>
      </c>
      <c r="AA508" s="59">
        <v>0</v>
      </c>
      <c r="AB508" s="59">
        <v>0</v>
      </c>
      <c r="AC508" s="59">
        <v>0</v>
      </c>
      <c r="AD508" s="59">
        <v>0</v>
      </c>
      <c r="AE508" s="59"/>
      <c r="AF508" s="59"/>
    </row>
    <row r="509" spans="1:32">
      <c r="A509" s="255"/>
      <c r="B509" s="265" t="s">
        <v>4771</v>
      </c>
      <c r="C509" s="255"/>
      <c r="D509" s="273"/>
      <c r="E509" s="265" t="s">
        <v>3686</v>
      </c>
      <c r="F509" s="266"/>
      <c r="G509" s="255" t="s">
        <v>26</v>
      </c>
      <c r="H509" s="266" t="s">
        <v>16</v>
      </c>
      <c r="I509" s="255"/>
      <c r="J509" s="255"/>
      <c r="K509" s="255"/>
      <c r="L509" s="255" t="s">
        <v>2335</v>
      </c>
      <c r="M509" s="265" t="s">
        <v>2296</v>
      </c>
      <c r="N509" s="255" t="s">
        <v>26</v>
      </c>
      <c r="O509" s="255" t="s">
        <v>352</v>
      </c>
      <c r="P509" s="255" t="s">
        <v>26</v>
      </c>
      <c r="Q509" s="255" t="s">
        <v>345</v>
      </c>
      <c r="R509" s="255"/>
      <c r="S509" s="255" t="s">
        <v>26</v>
      </c>
      <c r="T509" s="255" t="s">
        <v>345</v>
      </c>
      <c r="U509" s="255"/>
      <c r="V509" s="239" t="s">
        <v>26</v>
      </c>
      <c r="W509" s="255" t="s">
        <v>345</v>
      </c>
      <c r="X509" s="256">
        <v>1</v>
      </c>
      <c r="Y509" s="58" t="s">
        <v>6073</v>
      </c>
      <c r="Z509" s="58" t="s">
        <v>1884</v>
      </c>
      <c r="AA509" s="59">
        <v>0</v>
      </c>
      <c r="AB509" s="59">
        <v>0</v>
      </c>
      <c r="AC509" s="59">
        <v>0</v>
      </c>
      <c r="AD509" s="59">
        <v>0</v>
      </c>
      <c r="AE509" s="59"/>
      <c r="AF509" s="59"/>
    </row>
    <row r="510" spans="1:32">
      <c r="A510" s="255"/>
      <c r="B510" s="265" t="s">
        <v>4772</v>
      </c>
      <c r="C510" s="255"/>
      <c r="D510" s="273"/>
      <c r="E510" s="265" t="s">
        <v>3859</v>
      </c>
      <c r="F510" s="266"/>
      <c r="G510" s="255" t="s">
        <v>15</v>
      </c>
      <c r="H510" s="266" t="s">
        <v>440</v>
      </c>
      <c r="I510" s="255"/>
      <c r="J510" s="255"/>
      <c r="K510" s="255"/>
      <c r="L510" s="255" t="s">
        <v>6</v>
      </c>
      <c r="M510" s="265" t="s">
        <v>1080</v>
      </c>
      <c r="N510" s="255" t="s">
        <v>15</v>
      </c>
      <c r="O510" s="255" t="s">
        <v>1080</v>
      </c>
      <c r="P510" s="255" t="s">
        <v>15</v>
      </c>
      <c r="Q510" s="255" t="s">
        <v>269</v>
      </c>
      <c r="R510" s="255"/>
      <c r="S510" s="255" t="s">
        <v>15</v>
      </c>
      <c r="T510" s="255" t="s">
        <v>269</v>
      </c>
      <c r="U510" s="255"/>
      <c r="V510" s="255" t="s">
        <v>15</v>
      </c>
      <c r="W510" s="255" t="s">
        <v>269</v>
      </c>
      <c r="X510" s="256">
        <v>1</v>
      </c>
      <c r="Y510" s="58" t="s">
        <v>6901</v>
      </c>
      <c r="Z510" s="58" t="s">
        <v>576</v>
      </c>
      <c r="AA510" s="59">
        <v>0</v>
      </c>
      <c r="AB510" s="59">
        <v>0</v>
      </c>
      <c r="AC510" s="59">
        <v>0</v>
      </c>
      <c r="AD510" s="59">
        <v>0</v>
      </c>
      <c r="AE510" s="59"/>
      <c r="AF510" s="59"/>
    </row>
    <row r="511" spans="1:32">
      <c r="A511" s="255"/>
      <c r="B511" s="265" t="s">
        <v>4773</v>
      </c>
      <c r="C511" s="255"/>
      <c r="D511" s="273"/>
      <c r="E511" s="265" t="s">
        <v>4774</v>
      </c>
      <c r="F511" s="266"/>
      <c r="G511" s="255" t="s">
        <v>3288</v>
      </c>
      <c r="H511" s="266" t="s">
        <v>440</v>
      </c>
      <c r="I511" s="255"/>
      <c r="J511" s="255"/>
      <c r="K511" s="255"/>
      <c r="L511" s="255" t="s">
        <v>3288</v>
      </c>
      <c r="M511" s="265" t="s">
        <v>3288</v>
      </c>
      <c r="N511" s="255" t="s">
        <v>785</v>
      </c>
      <c r="O511" s="255" t="s">
        <v>785</v>
      </c>
      <c r="P511" s="255" t="s">
        <v>785</v>
      </c>
      <c r="Q511" s="255" t="s">
        <v>785</v>
      </c>
      <c r="R511" s="255"/>
      <c r="S511" s="255" t="s">
        <v>785</v>
      </c>
      <c r="T511" s="255" t="s">
        <v>785</v>
      </c>
      <c r="U511" s="255"/>
      <c r="V511" s="255" t="s">
        <v>785</v>
      </c>
      <c r="W511" s="255" t="s">
        <v>785</v>
      </c>
      <c r="X511" s="256">
        <v>1</v>
      </c>
      <c r="Y511" s="58" t="s">
        <v>6893</v>
      </c>
      <c r="Z511" s="58" t="s">
        <v>7189</v>
      </c>
      <c r="AA511" s="59">
        <v>0</v>
      </c>
      <c r="AB511" s="59">
        <v>0</v>
      </c>
      <c r="AC511" s="59">
        <v>0</v>
      </c>
      <c r="AD511" s="59">
        <v>0</v>
      </c>
      <c r="AE511" s="59"/>
      <c r="AF511" s="59"/>
    </row>
    <row r="512" spans="1:32">
      <c r="A512" s="255"/>
      <c r="B512" s="265" t="s">
        <v>4775</v>
      </c>
      <c r="C512" s="255"/>
      <c r="D512" s="273"/>
      <c r="E512" s="265" t="s">
        <v>3852</v>
      </c>
      <c r="F512" s="266"/>
      <c r="G512" s="255" t="s">
        <v>15</v>
      </c>
      <c r="H512" s="266" t="s">
        <v>440</v>
      </c>
      <c r="I512" s="255"/>
      <c r="J512" s="255"/>
      <c r="K512" s="255"/>
      <c r="L512" s="255" t="s">
        <v>6</v>
      </c>
      <c r="M512" s="265" t="s">
        <v>269</v>
      </c>
      <c r="N512" s="255" t="s">
        <v>15</v>
      </c>
      <c r="O512" s="255" t="s">
        <v>269</v>
      </c>
      <c r="P512" s="255" t="s">
        <v>15</v>
      </c>
      <c r="Q512" s="255" t="s">
        <v>269</v>
      </c>
      <c r="R512" s="255"/>
      <c r="S512" s="255" t="s">
        <v>15</v>
      </c>
      <c r="T512" s="255" t="s">
        <v>269</v>
      </c>
      <c r="U512" s="255"/>
      <c r="V512" s="255" t="s">
        <v>15</v>
      </c>
      <c r="W512" s="255" t="s">
        <v>269</v>
      </c>
      <c r="X512" s="256">
        <v>1</v>
      </c>
      <c r="Y512" s="58" t="s">
        <v>6901</v>
      </c>
      <c r="Z512" s="58" t="s">
        <v>576</v>
      </c>
      <c r="AA512" s="59">
        <v>0</v>
      </c>
      <c r="AB512" s="59">
        <v>0</v>
      </c>
      <c r="AC512" s="59">
        <v>0</v>
      </c>
      <c r="AD512" s="59">
        <v>0</v>
      </c>
      <c r="AE512" s="59"/>
      <c r="AF512" s="59"/>
    </row>
    <row r="513" spans="1:32">
      <c r="A513" s="255"/>
      <c r="B513" s="265" t="s">
        <v>4776</v>
      </c>
      <c r="C513" s="255"/>
      <c r="D513" s="273"/>
      <c r="E513" s="265" t="s">
        <v>3859</v>
      </c>
      <c r="F513" s="266"/>
      <c r="G513" s="255" t="s">
        <v>15</v>
      </c>
      <c r="H513" s="266" t="s">
        <v>440</v>
      </c>
      <c r="I513" s="255"/>
      <c r="J513" s="255"/>
      <c r="K513" s="255"/>
      <c r="L513" s="255" t="s">
        <v>6</v>
      </c>
      <c r="M513" s="265" t="s">
        <v>1080</v>
      </c>
      <c r="N513" s="255" t="s">
        <v>15</v>
      </c>
      <c r="O513" s="255" t="s">
        <v>1080</v>
      </c>
      <c r="P513" s="255" t="s">
        <v>15</v>
      </c>
      <c r="Q513" s="255" t="s">
        <v>269</v>
      </c>
      <c r="R513" s="255"/>
      <c r="S513" s="255" t="s">
        <v>15</v>
      </c>
      <c r="T513" s="255" t="s">
        <v>269</v>
      </c>
      <c r="U513" s="255"/>
      <c r="V513" s="255" t="s">
        <v>15</v>
      </c>
      <c r="W513" s="255" t="s">
        <v>269</v>
      </c>
      <c r="X513" s="256">
        <v>1</v>
      </c>
      <c r="Y513" s="58" t="s">
        <v>6901</v>
      </c>
      <c r="Z513" s="58" t="s">
        <v>576</v>
      </c>
      <c r="AA513" s="59">
        <v>0</v>
      </c>
      <c r="AB513" s="59">
        <v>0</v>
      </c>
      <c r="AC513" s="59">
        <v>0</v>
      </c>
      <c r="AD513" s="59">
        <v>0</v>
      </c>
      <c r="AE513" s="59"/>
      <c r="AF513" s="59"/>
    </row>
    <row r="514" spans="1:32">
      <c r="A514" s="255"/>
      <c r="B514" s="265" t="s">
        <v>4777</v>
      </c>
      <c r="C514" s="255"/>
      <c r="D514" s="273"/>
      <c r="E514" s="265" t="s">
        <v>3859</v>
      </c>
      <c r="F514" s="266"/>
      <c r="G514" s="255" t="s">
        <v>15</v>
      </c>
      <c r="H514" s="266" t="s">
        <v>440</v>
      </c>
      <c r="I514" s="255"/>
      <c r="J514" s="255"/>
      <c r="K514" s="255"/>
      <c r="L514" s="255" t="s">
        <v>6</v>
      </c>
      <c r="M514" s="265" t="s">
        <v>1080</v>
      </c>
      <c r="N514" s="255" t="s">
        <v>15</v>
      </c>
      <c r="O514" s="255" t="s">
        <v>1080</v>
      </c>
      <c r="P514" s="255" t="s">
        <v>15</v>
      </c>
      <c r="Q514" s="255" t="s">
        <v>269</v>
      </c>
      <c r="R514" s="255"/>
      <c r="S514" s="255" t="s">
        <v>15</v>
      </c>
      <c r="T514" s="255" t="s">
        <v>269</v>
      </c>
      <c r="U514" s="255"/>
      <c r="V514" s="255" t="s">
        <v>15</v>
      </c>
      <c r="W514" s="255" t="s">
        <v>269</v>
      </c>
      <c r="X514" s="256">
        <v>1</v>
      </c>
      <c r="Y514" s="58" t="s">
        <v>6901</v>
      </c>
      <c r="Z514" s="58" t="s">
        <v>576</v>
      </c>
      <c r="AA514" s="59">
        <v>0</v>
      </c>
      <c r="AB514" s="59">
        <v>0</v>
      </c>
      <c r="AC514" s="59">
        <v>0</v>
      </c>
      <c r="AD514" s="59">
        <v>0</v>
      </c>
      <c r="AE514" s="59"/>
      <c r="AF514" s="59"/>
    </row>
    <row r="515" spans="1:32">
      <c r="A515" s="255"/>
      <c r="B515" s="265" t="s">
        <v>4778</v>
      </c>
      <c r="C515" s="255"/>
      <c r="D515" s="273"/>
      <c r="E515" s="265" t="s">
        <v>3862</v>
      </c>
      <c r="F515" s="266"/>
      <c r="G515" s="255" t="s">
        <v>15</v>
      </c>
      <c r="H515" s="266" t="s">
        <v>440</v>
      </c>
      <c r="I515" s="255"/>
      <c r="J515" s="255"/>
      <c r="K515" s="255"/>
      <c r="L515" s="255" t="s">
        <v>6</v>
      </c>
      <c r="M515" s="265" t="s">
        <v>42</v>
      </c>
      <c r="N515" s="255" t="s">
        <v>15</v>
      </c>
      <c r="O515" s="255" t="s">
        <v>2279</v>
      </c>
      <c r="P515" s="255" t="s">
        <v>15</v>
      </c>
      <c r="Q515" s="255" t="s">
        <v>42</v>
      </c>
      <c r="R515" s="255"/>
      <c r="S515" s="255" t="s">
        <v>15</v>
      </c>
      <c r="T515" s="255" t="s">
        <v>42</v>
      </c>
      <c r="U515" s="255"/>
      <c r="V515" s="255" t="s">
        <v>15</v>
      </c>
      <c r="W515" s="255" t="s">
        <v>42</v>
      </c>
      <c r="X515" s="256">
        <v>1</v>
      </c>
      <c r="Y515" s="58" t="s">
        <v>6505</v>
      </c>
      <c r="Z515" s="58" t="s">
        <v>579</v>
      </c>
      <c r="AA515" s="59">
        <v>0</v>
      </c>
      <c r="AB515" s="59">
        <v>0</v>
      </c>
      <c r="AC515" s="59">
        <v>0</v>
      </c>
      <c r="AD515" s="59">
        <v>0</v>
      </c>
      <c r="AE515" s="59"/>
      <c r="AF515" s="59"/>
    </row>
    <row r="516" spans="1:32">
      <c r="A516" s="255"/>
      <c r="B516" s="265" t="s">
        <v>4779</v>
      </c>
      <c r="C516" s="255"/>
      <c r="D516" s="273"/>
      <c r="E516" s="265" t="s">
        <v>3862</v>
      </c>
      <c r="F516" s="266"/>
      <c r="G516" s="255" t="s">
        <v>15</v>
      </c>
      <c r="H516" s="266" t="s">
        <v>440</v>
      </c>
      <c r="I516" s="255"/>
      <c r="J516" s="255"/>
      <c r="K516" s="255"/>
      <c r="L516" s="255" t="s">
        <v>6</v>
      </c>
      <c r="M516" s="265" t="s">
        <v>42</v>
      </c>
      <c r="N516" s="255" t="s">
        <v>15</v>
      </c>
      <c r="O516" s="255" t="s">
        <v>2279</v>
      </c>
      <c r="P516" s="255" t="s">
        <v>15</v>
      </c>
      <c r="Q516" s="255" t="s">
        <v>42</v>
      </c>
      <c r="R516" s="255"/>
      <c r="S516" s="255" t="s">
        <v>15</v>
      </c>
      <c r="T516" s="255" t="s">
        <v>42</v>
      </c>
      <c r="U516" s="255"/>
      <c r="V516" s="255" t="s">
        <v>15</v>
      </c>
      <c r="W516" s="255" t="s">
        <v>42</v>
      </c>
      <c r="X516" s="256">
        <v>1</v>
      </c>
      <c r="Y516" s="58" t="s">
        <v>6505</v>
      </c>
      <c r="Z516" s="58" t="s">
        <v>579</v>
      </c>
      <c r="AA516" s="59">
        <v>0</v>
      </c>
      <c r="AB516" s="59">
        <v>0</v>
      </c>
      <c r="AC516" s="59">
        <v>0</v>
      </c>
      <c r="AD516" s="59">
        <v>0</v>
      </c>
      <c r="AE516" s="59"/>
      <c r="AF516" s="59"/>
    </row>
    <row r="517" spans="1:32">
      <c r="A517" s="255"/>
      <c r="B517" s="265" t="s">
        <v>4780</v>
      </c>
      <c r="C517" s="255"/>
      <c r="D517" s="273"/>
      <c r="E517" s="265" t="s">
        <v>3297</v>
      </c>
      <c r="F517" s="266"/>
      <c r="G517" s="255" t="s">
        <v>27</v>
      </c>
      <c r="H517" s="266" t="s">
        <v>440</v>
      </c>
      <c r="I517" s="255"/>
      <c r="J517" s="255"/>
      <c r="K517" s="255"/>
      <c r="L517" s="255" t="s">
        <v>5</v>
      </c>
      <c r="M517" s="265" t="s">
        <v>269</v>
      </c>
      <c r="N517" s="255" t="s">
        <v>27</v>
      </c>
      <c r="O517" s="255" t="s">
        <v>269</v>
      </c>
      <c r="P517" s="255" t="s">
        <v>27</v>
      </c>
      <c r="Q517" s="255" t="s">
        <v>269</v>
      </c>
      <c r="R517" s="255"/>
      <c r="S517" s="255" t="s">
        <v>27</v>
      </c>
      <c r="T517" s="255" t="s">
        <v>269</v>
      </c>
      <c r="U517" s="255"/>
      <c r="V517" s="255" t="s">
        <v>27</v>
      </c>
      <c r="W517" s="255" t="s">
        <v>269</v>
      </c>
      <c r="X517" s="256">
        <v>1</v>
      </c>
      <c r="Y517" s="58" t="s">
        <v>6462</v>
      </c>
      <c r="Z517" s="58" t="s">
        <v>608</v>
      </c>
      <c r="AA517" s="59">
        <v>0</v>
      </c>
      <c r="AB517" s="59">
        <v>0</v>
      </c>
      <c r="AC517" s="59">
        <v>0</v>
      </c>
      <c r="AD517" s="59">
        <v>0</v>
      </c>
      <c r="AE517" s="59"/>
      <c r="AF517" s="59"/>
    </row>
    <row r="518" spans="1:32">
      <c r="A518" s="255"/>
      <c r="B518" s="265" t="s">
        <v>4781</v>
      </c>
      <c r="C518" s="255"/>
      <c r="D518" s="273"/>
      <c r="E518" s="265" t="s">
        <v>3297</v>
      </c>
      <c r="F518" s="266"/>
      <c r="G518" s="255" t="s">
        <v>27</v>
      </c>
      <c r="H518" s="266" t="s">
        <v>440</v>
      </c>
      <c r="I518" s="255"/>
      <c r="J518" s="255"/>
      <c r="K518" s="255"/>
      <c r="L518" s="255" t="s">
        <v>5</v>
      </c>
      <c r="M518" s="265" t="s">
        <v>269</v>
      </c>
      <c r="N518" s="255" t="s">
        <v>27</v>
      </c>
      <c r="O518" s="255" t="s">
        <v>269</v>
      </c>
      <c r="P518" s="255" t="s">
        <v>27</v>
      </c>
      <c r="Q518" s="255" t="s">
        <v>269</v>
      </c>
      <c r="R518" s="255"/>
      <c r="S518" s="255" t="s">
        <v>27</v>
      </c>
      <c r="T518" s="255" t="s">
        <v>269</v>
      </c>
      <c r="U518" s="255"/>
      <c r="V518" s="255" t="s">
        <v>27</v>
      </c>
      <c r="W518" s="255" t="s">
        <v>269</v>
      </c>
      <c r="X518" s="256">
        <v>1</v>
      </c>
      <c r="Y518" s="58" t="s">
        <v>6462</v>
      </c>
      <c r="Z518" s="58" t="s">
        <v>608</v>
      </c>
      <c r="AA518" s="59">
        <v>0</v>
      </c>
      <c r="AB518" s="59">
        <v>0</v>
      </c>
      <c r="AC518" s="59">
        <v>0</v>
      </c>
      <c r="AD518" s="59">
        <v>0</v>
      </c>
      <c r="AE518" s="59"/>
      <c r="AF518" s="59"/>
    </row>
    <row r="519" spans="1:32">
      <c r="A519" s="255"/>
      <c r="B519" s="265" t="s">
        <v>4782</v>
      </c>
      <c r="C519" s="255"/>
      <c r="D519" s="273"/>
      <c r="E519" s="265" t="s">
        <v>2441</v>
      </c>
      <c r="F519" s="266"/>
      <c r="G519" s="255" t="s">
        <v>2060</v>
      </c>
      <c r="H519" s="266" t="s">
        <v>440</v>
      </c>
      <c r="I519" s="255"/>
      <c r="J519" s="255"/>
      <c r="K519" s="255"/>
      <c r="L519" s="255" t="s">
        <v>10</v>
      </c>
      <c r="M519" s="265" t="s">
        <v>269</v>
      </c>
      <c r="N519" s="255" t="s">
        <v>2014</v>
      </c>
      <c r="O519" s="255" t="s">
        <v>269</v>
      </c>
      <c r="P519" s="255" t="s">
        <v>2014</v>
      </c>
      <c r="Q519" s="255" t="s">
        <v>269</v>
      </c>
      <c r="R519" s="255"/>
      <c r="S519" s="255" t="s">
        <v>2014</v>
      </c>
      <c r="T519" s="255" t="s">
        <v>269</v>
      </c>
      <c r="U519" s="255"/>
      <c r="V519" s="255" t="s">
        <v>2014</v>
      </c>
      <c r="W519" s="255" t="s">
        <v>269</v>
      </c>
      <c r="X519" s="256">
        <v>1</v>
      </c>
      <c r="Y519" s="58" t="s">
        <v>6878</v>
      </c>
      <c r="Z519" s="58" t="s">
        <v>441</v>
      </c>
      <c r="AA519" s="59">
        <v>0</v>
      </c>
      <c r="AB519" s="59">
        <v>0</v>
      </c>
      <c r="AC519" s="59">
        <v>0</v>
      </c>
      <c r="AD519" s="59">
        <v>0</v>
      </c>
      <c r="AE519" s="59"/>
      <c r="AF519" s="59"/>
    </row>
    <row r="520" spans="1:32">
      <c r="A520" s="255"/>
      <c r="B520" s="265" t="s">
        <v>4783</v>
      </c>
      <c r="C520" s="255"/>
      <c r="D520" s="273"/>
      <c r="E520" s="265" t="s">
        <v>4784</v>
      </c>
      <c r="F520" s="266"/>
      <c r="G520" s="255" t="s">
        <v>40</v>
      </c>
      <c r="H520" s="267" t="s">
        <v>25</v>
      </c>
      <c r="I520" s="265"/>
      <c r="J520" s="255"/>
      <c r="K520" s="255"/>
      <c r="L520" s="255" t="s">
        <v>7</v>
      </c>
      <c r="M520" s="255" t="s">
        <v>2147</v>
      </c>
      <c r="N520" s="255" t="s">
        <v>40</v>
      </c>
      <c r="O520" s="255" t="s">
        <v>41</v>
      </c>
      <c r="P520" s="255" t="s">
        <v>2040</v>
      </c>
      <c r="Q520" s="255" t="s">
        <v>357</v>
      </c>
      <c r="R520" s="255"/>
      <c r="S520" s="255" t="s">
        <v>2040</v>
      </c>
      <c r="T520" s="255" t="s">
        <v>354</v>
      </c>
      <c r="U520" s="255"/>
      <c r="V520" s="255" t="s">
        <v>2040</v>
      </c>
      <c r="W520" s="255" t="s">
        <v>354</v>
      </c>
      <c r="X520" s="256">
        <v>1</v>
      </c>
      <c r="Y520" s="58" t="s">
        <v>6871</v>
      </c>
      <c r="Z520" s="58" t="s">
        <v>655</v>
      </c>
      <c r="AA520" s="59">
        <v>0</v>
      </c>
      <c r="AB520" s="59">
        <v>0</v>
      </c>
      <c r="AC520" s="59">
        <v>0</v>
      </c>
      <c r="AD520" s="59">
        <v>0</v>
      </c>
      <c r="AE520" s="59"/>
      <c r="AF520" s="59"/>
    </row>
    <row r="521" spans="1:32">
      <c r="A521" s="255"/>
      <c r="B521" s="265" t="s">
        <v>4785</v>
      </c>
      <c r="C521" s="255"/>
      <c r="D521" s="273"/>
      <c r="E521" s="265" t="s">
        <v>4786</v>
      </c>
      <c r="F521" s="266"/>
      <c r="G521" s="255" t="s">
        <v>2256</v>
      </c>
      <c r="H521" s="267" t="s">
        <v>25</v>
      </c>
      <c r="I521" s="265"/>
      <c r="J521" s="255"/>
      <c r="K521" s="255"/>
      <c r="L521" s="255" t="s">
        <v>8</v>
      </c>
      <c r="M521" s="255" t="s">
        <v>2147</v>
      </c>
      <c r="N521" s="255" t="s">
        <v>2256</v>
      </c>
      <c r="O521" s="255" t="s">
        <v>41</v>
      </c>
      <c r="P521" s="255" t="s">
        <v>2016</v>
      </c>
      <c r="Q521" s="255" t="s">
        <v>357</v>
      </c>
      <c r="R521" s="255"/>
      <c r="S521" s="255" t="s">
        <v>2016</v>
      </c>
      <c r="T521" s="255" t="s">
        <v>354</v>
      </c>
      <c r="U521" s="255"/>
      <c r="V521" s="255" t="s">
        <v>2016</v>
      </c>
      <c r="W521" s="255" t="s">
        <v>354</v>
      </c>
      <c r="X521" s="256">
        <v>1</v>
      </c>
      <c r="Y521" s="58" t="s">
        <v>5973</v>
      </c>
      <c r="Z521" s="58" t="s">
        <v>541</v>
      </c>
      <c r="AA521" s="59">
        <v>0</v>
      </c>
      <c r="AB521" s="59">
        <v>0</v>
      </c>
      <c r="AC521" s="59">
        <v>0</v>
      </c>
      <c r="AD521" s="59">
        <v>0</v>
      </c>
      <c r="AE521" s="59"/>
      <c r="AF521" s="59"/>
    </row>
    <row r="522" spans="1:32">
      <c r="A522" s="255"/>
      <c r="B522" s="265" t="s">
        <v>4787</v>
      </c>
      <c r="C522" s="255"/>
      <c r="D522" s="273"/>
      <c r="E522" s="265" t="s">
        <v>4788</v>
      </c>
      <c r="F522" s="266"/>
      <c r="G522" s="255" t="s">
        <v>15</v>
      </c>
      <c r="H522" s="267" t="s">
        <v>25</v>
      </c>
      <c r="I522" s="265"/>
      <c r="J522" s="255"/>
      <c r="K522" s="255"/>
      <c r="L522" s="255" t="s">
        <v>6</v>
      </c>
      <c r="M522" s="255" t="s">
        <v>2147</v>
      </c>
      <c r="N522" s="255" t="s">
        <v>15</v>
      </c>
      <c r="O522" s="255" t="s">
        <v>2279</v>
      </c>
      <c r="P522" s="255" t="s">
        <v>15</v>
      </c>
      <c r="Q522" s="255" t="s">
        <v>41</v>
      </c>
      <c r="R522" s="255"/>
      <c r="S522" s="255" t="s">
        <v>15</v>
      </c>
      <c r="T522" s="255" t="s">
        <v>41</v>
      </c>
      <c r="U522" s="255"/>
      <c r="V522" s="255" t="s">
        <v>15</v>
      </c>
      <c r="W522" s="255" t="s">
        <v>41</v>
      </c>
      <c r="X522" s="256">
        <v>1</v>
      </c>
      <c r="Y522" s="58" t="s">
        <v>6429</v>
      </c>
      <c r="Z522" s="58" t="s">
        <v>577</v>
      </c>
      <c r="AA522" s="59">
        <v>0</v>
      </c>
      <c r="AB522" s="59">
        <v>0</v>
      </c>
      <c r="AC522" s="59">
        <v>0</v>
      </c>
      <c r="AD522" s="59">
        <v>0</v>
      </c>
      <c r="AE522" s="59"/>
      <c r="AF522" s="59"/>
    </row>
    <row r="523" spans="1:32">
      <c r="A523" s="255"/>
      <c r="B523" s="265" t="s">
        <v>4789</v>
      </c>
      <c r="C523" s="255"/>
      <c r="D523" s="273"/>
      <c r="E523" s="265" t="s">
        <v>757</v>
      </c>
      <c r="F523" s="266"/>
      <c r="G523" s="255" t="s">
        <v>757</v>
      </c>
      <c r="H523" s="266" t="s">
        <v>757</v>
      </c>
      <c r="I523" s="265"/>
      <c r="J523" s="255"/>
      <c r="K523" s="255"/>
      <c r="L523" s="255" t="s">
        <v>2644</v>
      </c>
      <c r="M523" s="255" t="s">
        <v>757</v>
      </c>
      <c r="N523" s="255" t="s">
        <v>757</v>
      </c>
      <c r="O523" s="255" t="s">
        <v>757</v>
      </c>
      <c r="P523" s="255" t="s">
        <v>757</v>
      </c>
      <c r="Q523" s="255" t="s">
        <v>757</v>
      </c>
      <c r="R523" s="255"/>
      <c r="S523" s="255" t="s">
        <v>757</v>
      </c>
      <c r="T523" s="255" t="s">
        <v>757</v>
      </c>
      <c r="U523" s="255"/>
      <c r="V523" s="255" t="s">
        <v>757</v>
      </c>
      <c r="W523" s="255" t="s">
        <v>757</v>
      </c>
      <c r="X523" s="256">
        <v>1</v>
      </c>
      <c r="Y523" s="58" t="s">
        <v>6862</v>
      </c>
      <c r="Z523" s="58" t="s">
        <v>7189</v>
      </c>
      <c r="AA523" s="59">
        <v>0</v>
      </c>
      <c r="AB523" s="59">
        <v>0</v>
      </c>
      <c r="AC523" s="59">
        <v>0</v>
      </c>
      <c r="AD523" s="59">
        <v>0</v>
      </c>
      <c r="AE523" s="59"/>
      <c r="AF523" s="59"/>
    </row>
    <row r="524" spans="1:32">
      <c r="A524" s="255"/>
      <c r="B524" s="265" t="s">
        <v>4790</v>
      </c>
      <c r="C524" s="255"/>
      <c r="D524" s="273"/>
      <c r="E524" s="265" t="s">
        <v>757</v>
      </c>
      <c r="F524" s="266"/>
      <c r="G524" s="255" t="s">
        <v>757</v>
      </c>
      <c r="H524" s="266" t="s">
        <v>757</v>
      </c>
      <c r="I524" s="265"/>
      <c r="J524" s="255"/>
      <c r="K524" s="255"/>
      <c r="L524" s="255" t="s">
        <v>2644</v>
      </c>
      <c r="M524" s="255" t="s">
        <v>757</v>
      </c>
      <c r="N524" s="255" t="s">
        <v>757</v>
      </c>
      <c r="O524" s="255" t="s">
        <v>757</v>
      </c>
      <c r="P524" s="255" t="s">
        <v>757</v>
      </c>
      <c r="Q524" s="255" t="s">
        <v>757</v>
      </c>
      <c r="R524" s="255"/>
      <c r="S524" s="255" t="s">
        <v>757</v>
      </c>
      <c r="T524" s="255" t="s">
        <v>757</v>
      </c>
      <c r="U524" s="255"/>
      <c r="V524" s="255" t="s">
        <v>757</v>
      </c>
      <c r="W524" s="255" t="s">
        <v>757</v>
      </c>
      <c r="X524" s="256">
        <v>1</v>
      </c>
      <c r="Y524" s="58" t="s">
        <v>6862</v>
      </c>
      <c r="Z524" s="58" t="s">
        <v>7189</v>
      </c>
      <c r="AA524" s="59">
        <v>0</v>
      </c>
      <c r="AB524" s="59">
        <v>0</v>
      </c>
      <c r="AC524" s="59">
        <v>0</v>
      </c>
      <c r="AD524" s="59">
        <v>0</v>
      </c>
      <c r="AE524" s="59"/>
      <c r="AF524" s="59"/>
    </row>
    <row r="525" spans="1:32">
      <c r="A525" s="255"/>
      <c r="B525" s="265" t="s">
        <v>4791</v>
      </c>
      <c r="C525" s="255"/>
      <c r="D525" s="273"/>
      <c r="E525" s="265" t="s">
        <v>757</v>
      </c>
      <c r="F525" s="266"/>
      <c r="G525" s="255" t="s">
        <v>757</v>
      </c>
      <c r="H525" s="266" t="s">
        <v>757</v>
      </c>
      <c r="I525" s="265"/>
      <c r="J525" s="255"/>
      <c r="K525" s="255"/>
      <c r="L525" s="255" t="s">
        <v>2644</v>
      </c>
      <c r="M525" s="255" t="s">
        <v>757</v>
      </c>
      <c r="N525" s="255" t="s">
        <v>757</v>
      </c>
      <c r="O525" s="255" t="s">
        <v>757</v>
      </c>
      <c r="P525" s="255" t="s">
        <v>757</v>
      </c>
      <c r="Q525" s="255" t="s">
        <v>757</v>
      </c>
      <c r="R525" s="255"/>
      <c r="S525" s="255" t="s">
        <v>757</v>
      </c>
      <c r="T525" s="255" t="s">
        <v>757</v>
      </c>
      <c r="U525" s="255"/>
      <c r="V525" s="255" t="s">
        <v>757</v>
      </c>
      <c r="W525" s="255" t="s">
        <v>757</v>
      </c>
      <c r="X525" s="256">
        <v>1</v>
      </c>
      <c r="Y525" s="58" t="s">
        <v>6862</v>
      </c>
      <c r="Z525" s="58" t="s">
        <v>7189</v>
      </c>
      <c r="AA525" s="59">
        <v>0</v>
      </c>
      <c r="AB525" s="59">
        <v>0</v>
      </c>
      <c r="AC525" s="59">
        <v>0</v>
      </c>
      <c r="AD525" s="59">
        <v>0</v>
      </c>
      <c r="AE525" s="59"/>
      <c r="AF525" s="59"/>
    </row>
    <row r="526" spans="1:32">
      <c r="A526" s="255"/>
      <c r="B526" s="265" t="s">
        <v>4792</v>
      </c>
      <c r="C526" s="255"/>
      <c r="D526" s="273"/>
      <c r="E526" s="265" t="s">
        <v>757</v>
      </c>
      <c r="F526" s="266"/>
      <c r="G526" s="255" t="s">
        <v>757</v>
      </c>
      <c r="H526" s="266" t="s">
        <v>757</v>
      </c>
      <c r="I526" s="265"/>
      <c r="J526" s="255"/>
      <c r="K526" s="255"/>
      <c r="L526" s="255" t="s">
        <v>2644</v>
      </c>
      <c r="M526" s="255" t="s">
        <v>757</v>
      </c>
      <c r="N526" s="255" t="s">
        <v>757</v>
      </c>
      <c r="O526" s="255" t="s">
        <v>757</v>
      </c>
      <c r="P526" s="255" t="s">
        <v>757</v>
      </c>
      <c r="Q526" s="255" t="s">
        <v>757</v>
      </c>
      <c r="R526" s="255"/>
      <c r="S526" s="255" t="s">
        <v>757</v>
      </c>
      <c r="T526" s="255" t="s">
        <v>757</v>
      </c>
      <c r="U526" s="255"/>
      <c r="V526" s="255" t="s">
        <v>757</v>
      </c>
      <c r="W526" s="255" t="s">
        <v>757</v>
      </c>
      <c r="X526" s="256">
        <v>1</v>
      </c>
      <c r="Y526" s="58" t="s">
        <v>6862</v>
      </c>
      <c r="Z526" s="58" t="s">
        <v>7189</v>
      </c>
      <c r="AA526" s="59">
        <v>0</v>
      </c>
      <c r="AB526" s="59">
        <v>0</v>
      </c>
      <c r="AC526" s="59">
        <v>0</v>
      </c>
      <c r="AD526" s="59">
        <v>0</v>
      </c>
      <c r="AE526" s="59"/>
      <c r="AF526" s="59"/>
    </row>
    <row r="527" spans="1:32">
      <c r="A527" s="255"/>
      <c r="B527" s="265" t="s">
        <v>4793</v>
      </c>
      <c r="C527" s="255"/>
      <c r="D527" s="273"/>
      <c r="E527" s="265" t="s">
        <v>4794</v>
      </c>
      <c r="F527" s="266"/>
      <c r="G527" s="255" t="s">
        <v>2060</v>
      </c>
      <c r="H527" s="267" t="s">
        <v>25</v>
      </c>
      <c r="I527" s="265"/>
      <c r="J527" s="255"/>
      <c r="K527" s="255"/>
      <c r="L527" s="255" t="s">
        <v>10</v>
      </c>
      <c r="M527" s="255" t="s">
        <v>2147</v>
      </c>
      <c r="N527" s="255" t="s">
        <v>2014</v>
      </c>
      <c r="O527" s="255" t="s">
        <v>269</v>
      </c>
      <c r="P527" s="255" t="s">
        <v>2014</v>
      </c>
      <c r="Q527" s="255" t="s">
        <v>357</v>
      </c>
      <c r="R527" s="255"/>
      <c r="S527" s="255" t="s">
        <v>2014</v>
      </c>
      <c r="T527" s="255" t="s">
        <v>354</v>
      </c>
      <c r="U527" s="255"/>
      <c r="V527" s="255" t="s">
        <v>2014</v>
      </c>
      <c r="W527" s="255" t="s">
        <v>354</v>
      </c>
      <c r="X527" s="256">
        <v>1</v>
      </c>
      <c r="Y527" s="58" t="s">
        <v>6742</v>
      </c>
      <c r="Z527" s="58" t="s">
        <v>470</v>
      </c>
      <c r="AA527" s="59">
        <v>0</v>
      </c>
      <c r="AB527" s="59">
        <v>0</v>
      </c>
      <c r="AC527" s="59">
        <v>0</v>
      </c>
      <c r="AD527" s="59">
        <v>0</v>
      </c>
      <c r="AE527" s="59"/>
      <c r="AF527" s="59"/>
    </row>
    <row r="528" spans="1:32">
      <c r="A528" s="255"/>
      <c r="B528" s="265" t="s">
        <v>4795</v>
      </c>
      <c r="C528" s="255"/>
      <c r="D528" s="273"/>
      <c r="E528" s="265" t="s">
        <v>4794</v>
      </c>
      <c r="F528" s="266"/>
      <c r="G528" s="255" t="s">
        <v>2060</v>
      </c>
      <c r="H528" s="267" t="s">
        <v>25</v>
      </c>
      <c r="I528" s="265"/>
      <c r="J528" s="255"/>
      <c r="K528" s="255"/>
      <c r="L528" s="255" t="s">
        <v>10</v>
      </c>
      <c r="M528" s="255" t="s">
        <v>2147</v>
      </c>
      <c r="N528" s="255" t="s">
        <v>2014</v>
      </c>
      <c r="O528" s="255" t="s">
        <v>269</v>
      </c>
      <c r="P528" s="255" t="s">
        <v>2014</v>
      </c>
      <c r="Q528" s="255" t="s">
        <v>357</v>
      </c>
      <c r="R528" s="255"/>
      <c r="S528" s="255" t="s">
        <v>2014</v>
      </c>
      <c r="T528" s="255" t="s">
        <v>354</v>
      </c>
      <c r="U528" s="255"/>
      <c r="V528" s="255" t="s">
        <v>2014</v>
      </c>
      <c r="W528" s="255" t="s">
        <v>354</v>
      </c>
      <c r="X528" s="256">
        <v>1</v>
      </c>
      <c r="Y528" s="58" t="s">
        <v>6742</v>
      </c>
      <c r="Z528" s="58" t="s">
        <v>470</v>
      </c>
      <c r="AA528" s="59">
        <v>0</v>
      </c>
      <c r="AB528" s="59">
        <v>0</v>
      </c>
      <c r="AC528" s="59">
        <v>0</v>
      </c>
      <c r="AD528" s="59">
        <v>0</v>
      </c>
      <c r="AE528" s="59"/>
      <c r="AF528" s="59"/>
    </row>
    <row r="529" spans="1:32">
      <c r="A529" s="255"/>
      <c r="B529" s="265" t="s">
        <v>4796</v>
      </c>
      <c r="C529" s="255"/>
      <c r="D529" s="273"/>
      <c r="E529" s="265" t="s">
        <v>4794</v>
      </c>
      <c r="F529" s="266"/>
      <c r="G529" s="255" t="s">
        <v>2060</v>
      </c>
      <c r="H529" s="267" t="s">
        <v>25</v>
      </c>
      <c r="I529" s="265"/>
      <c r="J529" s="255"/>
      <c r="K529" s="255"/>
      <c r="L529" s="255" t="s">
        <v>10</v>
      </c>
      <c r="M529" s="255" t="s">
        <v>2147</v>
      </c>
      <c r="N529" s="255" t="s">
        <v>2014</v>
      </c>
      <c r="O529" s="255" t="s">
        <v>269</v>
      </c>
      <c r="P529" s="255" t="s">
        <v>2014</v>
      </c>
      <c r="Q529" s="255" t="s">
        <v>357</v>
      </c>
      <c r="R529" s="255"/>
      <c r="S529" s="255" t="s">
        <v>2014</v>
      </c>
      <c r="T529" s="255" t="s">
        <v>354</v>
      </c>
      <c r="U529" s="255"/>
      <c r="V529" s="255" t="s">
        <v>2014</v>
      </c>
      <c r="W529" s="255" t="s">
        <v>354</v>
      </c>
      <c r="X529" s="256">
        <v>1</v>
      </c>
      <c r="Y529" s="58" t="s">
        <v>6742</v>
      </c>
      <c r="Z529" s="58" t="s">
        <v>470</v>
      </c>
      <c r="AA529" s="59">
        <v>0</v>
      </c>
      <c r="AB529" s="59">
        <v>0</v>
      </c>
      <c r="AC529" s="59">
        <v>0</v>
      </c>
      <c r="AD529" s="59">
        <v>0</v>
      </c>
      <c r="AE529" s="59"/>
      <c r="AF529" s="59"/>
    </row>
    <row r="530" spans="1:32">
      <c r="A530" s="255"/>
      <c r="B530" s="265" t="s">
        <v>4797</v>
      </c>
      <c r="C530" s="255"/>
      <c r="D530" s="273"/>
      <c r="E530" s="265" t="s">
        <v>4798</v>
      </c>
      <c r="F530" s="266"/>
      <c r="G530" s="255" t="s">
        <v>3288</v>
      </c>
      <c r="H530" s="255" t="s">
        <v>3288</v>
      </c>
      <c r="I530" s="255"/>
      <c r="J530" s="255"/>
      <c r="K530" s="255"/>
      <c r="L530" s="255" t="s">
        <v>3288</v>
      </c>
      <c r="M530" s="255" t="s">
        <v>3288</v>
      </c>
      <c r="N530" s="255" t="s">
        <v>785</v>
      </c>
      <c r="O530" s="255" t="s">
        <v>785</v>
      </c>
      <c r="P530" s="255" t="s">
        <v>785</v>
      </c>
      <c r="Q530" s="255" t="s">
        <v>785</v>
      </c>
      <c r="R530" s="255"/>
      <c r="S530" s="255" t="s">
        <v>785</v>
      </c>
      <c r="T530" s="255" t="s">
        <v>785</v>
      </c>
      <c r="U530" s="255"/>
      <c r="V530" s="255" t="s">
        <v>785</v>
      </c>
      <c r="W530" s="255" t="s">
        <v>785</v>
      </c>
      <c r="X530" s="256">
        <v>1</v>
      </c>
      <c r="Y530" s="58" t="s">
        <v>6893</v>
      </c>
      <c r="Z530" s="58" t="s">
        <v>7189</v>
      </c>
      <c r="AA530" s="59">
        <v>0</v>
      </c>
      <c r="AB530" s="59">
        <v>0</v>
      </c>
      <c r="AC530" s="59">
        <v>0</v>
      </c>
      <c r="AD530" s="59">
        <v>0</v>
      </c>
      <c r="AE530" s="59"/>
      <c r="AF530" s="59"/>
    </row>
    <row r="531" spans="1:32">
      <c r="A531" s="255"/>
      <c r="B531" s="265" t="s">
        <v>4799</v>
      </c>
      <c r="C531" s="255"/>
      <c r="D531" s="273"/>
      <c r="E531" s="265" t="s">
        <v>3288</v>
      </c>
      <c r="F531" s="266"/>
      <c r="G531" s="255" t="s">
        <v>3288</v>
      </c>
      <c r="H531" s="266" t="s">
        <v>16</v>
      </c>
      <c r="I531" s="255"/>
      <c r="J531" s="255"/>
      <c r="K531" s="255"/>
      <c r="L531" s="255" t="s">
        <v>3288</v>
      </c>
      <c r="M531" s="255" t="s">
        <v>3288</v>
      </c>
      <c r="N531" s="255" t="s">
        <v>785</v>
      </c>
      <c r="O531" s="255" t="s">
        <v>785</v>
      </c>
      <c r="P531" s="255" t="s">
        <v>785</v>
      </c>
      <c r="Q531" s="255" t="s">
        <v>785</v>
      </c>
      <c r="R531" s="255"/>
      <c r="S531" s="255" t="s">
        <v>785</v>
      </c>
      <c r="T531" s="255" t="s">
        <v>785</v>
      </c>
      <c r="U531" s="255"/>
      <c r="V531" s="255" t="s">
        <v>785</v>
      </c>
      <c r="W531" s="255" t="s">
        <v>785</v>
      </c>
      <c r="X531" s="256">
        <v>1</v>
      </c>
      <c r="Y531" s="58" t="s">
        <v>6893</v>
      </c>
      <c r="Z531" s="58" t="s">
        <v>7189</v>
      </c>
      <c r="AA531" s="59">
        <v>0</v>
      </c>
      <c r="AB531" s="59">
        <v>0</v>
      </c>
      <c r="AC531" s="59">
        <v>0</v>
      </c>
      <c r="AD531" s="59">
        <v>0</v>
      </c>
      <c r="AE531" s="59"/>
      <c r="AF531" s="59"/>
    </row>
    <row r="532" spans="1:32">
      <c r="A532" s="255"/>
      <c r="B532" s="265" t="s">
        <v>4800</v>
      </c>
      <c r="C532" s="255"/>
      <c r="D532" s="273"/>
      <c r="E532" s="265" t="s">
        <v>4801</v>
      </c>
      <c r="F532" s="266"/>
      <c r="G532" s="255" t="s">
        <v>2060</v>
      </c>
      <c r="H532" s="266" t="s">
        <v>16</v>
      </c>
      <c r="I532" s="255"/>
      <c r="J532" s="255"/>
      <c r="K532" s="255"/>
      <c r="L532" s="255" t="s">
        <v>10</v>
      </c>
      <c r="M532" s="265" t="s">
        <v>2147</v>
      </c>
      <c r="N532" s="255" t="s">
        <v>2014</v>
      </c>
      <c r="O532" s="255" t="s">
        <v>269</v>
      </c>
      <c r="P532" s="255" t="s">
        <v>2014</v>
      </c>
      <c r="Q532" s="255" t="s">
        <v>357</v>
      </c>
      <c r="R532" s="255"/>
      <c r="S532" s="255" t="s">
        <v>2014</v>
      </c>
      <c r="T532" s="255" t="s">
        <v>42</v>
      </c>
      <c r="U532" s="255"/>
      <c r="V532" s="255" t="s">
        <v>2014</v>
      </c>
      <c r="W532" s="255" t="s">
        <v>42</v>
      </c>
      <c r="X532" s="256">
        <v>1</v>
      </c>
      <c r="Y532" s="58" t="s">
        <v>6888</v>
      </c>
      <c r="Z532" s="58" t="s">
        <v>472</v>
      </c>
      <c r="AA532" s="59">
        <v>0</v>
      </c>
      <c r="AB532" s="59">
        <v>0</v>
      </c>
      <c r="AC532" s="59">
        <v>0</v>
      </c>
      <c r="AD532" s="59">
        <v>0</v>
      </c>
      <c r="AE532" s="59"/>
      <c r="AF532" s="59"/>
    </row>
    <row r="533" spans="1:32">
      <c r="A533" s="255"/>
      <c r="B533" s="265" t="s">
        <v>4802</v>
      </c>
      <c r="C533" s="255"/>
      <c r="D533" s="273"/>
      <c r="E533" s="265" t="s">
        <v>2799</v>
      </c>
      <c r="F533" s="266" t="s">
        <v>2039</v>
      </c>
      <c r="G533" s="255" t="s">
        <v>40</v>
      </c>
      <c r="H533" s="266" t="s">
        <v>2185</v>
      </c>
      <c r="I533" s="255"/>
      <c r="J533" s="255"/>
      <c r="K533" s="255"/>
      <c r="L533" s="255" t="s">
        <v>7</v>
      </c>
      <c r="M533" s="255" t="s">
        <v>2147</v>
      </c>
      <c r="N533" s="255" t="s">
        <v>40</v>
      </c>
      <c r="O533" s="255" t="s">
        <v>41</v>
      </c>
      <c r="P533" s="255" t="s">
        <v>2040</v>
      </c>
      <c r="Q533" s="255" t="s">
        <v>357</v>
      </c>
      <c r="R533" s="255"/>
      <c r="S533" s="255" t="s">
        <v>2040</v>
      </c>
      <c r="T533" s="255" t="s">
        <v>353</v>
      </c>
      <c r="U533" s="255"/>
      <c r="V533" s="255" t="s">
        <v>2040</v>
      </c>
      <c r="W533" s="255" t="s">
        <v>353</v>
      </c>
      <c r="X533" s="256">
        <v>1</v>
      </c>
      <c r="Y533" s="58" t="s">
        <v>6870</v>
      </c>
      <c r="Z533" s="58" t="s">
        <v>654</v>
      </c>
      <c r="AA533" s="59">
        <v>0</v>
      </c>
      <c r="AB533" s="59">
        <v>0</v>
      </c>
      <c r="AC533" s="59">
        <v>0</v>
      </c>
      <c r="AD533" s="59">
        <v>0</v>
      </c>
      <c r="AE533" s="59"/>
      <c r="AF533" s="59"/>
    </row>
    <row r="534" spans="1:32">
      <c r="A534" s="255"/>
      <c r="B534" s="265" t="s">
        <v>4803</v>
      </c>
      <c r="C534" s="255"/>
      <c r="D534" s="273"/>
      <c r="E534" s="265" t="s">
        <v>2799</v>
      </c>
      <c r="F534" s="266" t="s">
        <v>2039</v>
      </c>
      <c r="G534" s="255" t="s">
        <v>40</v>
      </c>
      <c r="H534" s="266" t="s">
        <v>2185</v>
      </c>
      <c r="I534" s="255"/>
      <c r="J534" s="255"/>
      <c r="K534" s="255"/>
      <c r="L534" s="255" t="s">
        <v>7</v>
      </c>
      <c r="M534" s="255" t="s">
        <v>2147</v>
      </c>
      <c r="N534" s="255" t="s">
        <v>40</v>
      </c>
      <c r="O534" s="255" t="s">
        <v>41</v>
      </c>
      <c r="P534" s="255" t="s">
        <v>2040</v>
      </c>
      <c r="Q534" s="255" t="s">
        <v>357</v>
      </c>
      <c r="R534" s="255"/>
      <c r="S534" s="255" t="s">
        <v>2040</v>
      </c>
      <c r="T534" s="255" t="s">
        <v>353</v>
      </c>
      <c r="U534" s="255"/>
      <c r="V534" s="255" t="s">
        <v>2040</v>
      </c>
      <c r="W534" s="255" t="s">
        <v>353</v>
      </c>
      <c r="X534" s="256">
        <v>1</v>
      </c>
      <c r="Y534" s="58" t="s">
        <v>6870</v>
      </c>
      <c r="Z534" s="58" t="s">
        <v>654</v>
      </c>
      <c r="AA534" s="59">
        <v>0</v>
      </c>
      <c r="AB534" s="59">
        <v>0</v>
      </c>
      <c r="AC534" s="59">
        <v>0</v>
      </c>
      <c r="AD534" s="59">
        <v>0</v>
      </c>
      <c r="AE534" s="59"/>
      <c r="AF534" s="59"/>
    </row>
    <row r="535" spans="1:32">
      <c r="A535" s="255"/>
      <c r="B535" s="265" t="s">
        <v>4804</v>
      </c>
      <c r="C535" s="255"/>
      <c r="D535" s="273"/>
      <c r="E535" s="265" t="s">
        <v>2918</v>
      </c>
      <c r="F535" s="266" t="s">
        <v>2039</v>
      </c>
      <c r="G535" s="255" t="s">
        <v>40</v>
      </c>
      <c r="H535" s="266" t="s">
        <v>2185</v>
      </c>
      <c r="I535" s="255"/>
      <c r="J535" s="255"/>
      <c r="K535" s="255"/>
      <c r="L535" s="255" t="s">
        <v>7</v>
      </c>
      <c r="M535" s="255" t="s">
        <v>2147</v>
      </c>
      <c r="N535" s="255" t="s">
        <v>40</v>
      </c>
      <c r="O535" s="255" t="s">
        <v>41</v>
      </c>
      <c r="P535" s="255" t="s">
        <v>2040</v>
      </c>
      <c r="Q535" s="255" t="s">
        <v>357</v>
      </c>
      <c r="R535" s="255"/>
      <c r="S535" s="255" t="s">
        <v>2040</v>
      </c>
      <c r="T535" s="255" t="s">
        <v>353</v>
      </c>
      <c r="U535" s="255"/>
      <c r="V535" s="255" t="s">
        <v>2040</v>
      </c>
      <c r="W535" s="255" t="s">
        <v>353</v>
      </c>
      <c r="X535" s="256">
        <v>1</v>
      </c>
      <c r="Y535" s="58" t="s">
        <v>6870</v>
      </c>
      <c r="Z535" s="58" t="s">
        <v>654</v>
      </c>
      <c r="AA535" s="59">
        <v>0</v>
      </c>
      <c r="AB535" s="59">
        <v>0</v>
      </c>
      <c r="AC535" s="59">
        <v>0</v>
      </c>
      <c r="AD535" s="59">
        <v>0</v>
      </c>
      <c r="AE535" s="59"/>
      <c r="AF535" s="59"/>
    </row>
    <row r="536" spans="1:32">
      <c r="A536" s="255"/>
      <c r="B536" s="265" t="s">
        <v>4805</v>
      </c>
      <c r="C536" s="255"/>
      <c r="D536" s="273"/>
      <c r="E536" s="265" t="s">
        <v>2918</v>
      </c>
      <c r="F536" s="266" t="s">
        <v>2039</v>
      </c>
      <c r="G536" s="255" t="s">
        <v>40</v>
      </c>
      <c r="H536" s="266" t="s">
        <v>2185</v>
      </c>
      <c r="I536" s="255"/>
      <c r="J536" s="255"/>
      <c r="K536" s="255"/>
      <c r="L536" s="255" t="s">
        <v>7</v>
      </c>
      <c r="M536" s="255" t="s">
        <v>2147</v>
      </c>
      <c r="N536" s="255" t="s">
        <v>40</v>
      </c>
      <c r="O536" s="255" t="s">
        <v>41</v>
      </c>
      <c r="P536" s="255" t="s">
        <v>2040</v>
      </c>
      <c r="Q536" s="255" t="s">
        <v>357</v>
      </c>
      <c r="R536" s="255"/>
      <c r="S536" s="255" t="s">
        <v>2040</v>
      </c>
      <c r="T536" s="255" t="s">
        <v>353</v>
      </c>
      <c r="U536" s="255"/>
      <c r="V536" s="255" t="s">
        <v>2040</v>
      </c>
      <c r="W536" s="255" t="s">
        <v>353</v>
      </c>
      <c r="X536" s="256">
        <v>1</v>
      </c>
      <c r="Y536" s="58" t="s">
        <v>6870</v>
      </c>
      <c r="Z536" s="58" t="s">
        <v>654</v>
      </c>
      <c r="AA536" s="59">
        <v>0</v>
      </c>
      <c r="AB536" s="59">
        <v>0</v>
      </c>
      <c r="AC536" s="59">
        <v>0</v>
      </c>
      <c r="AD536" s="59">
        <v>0</v>
      </c>
      <c r="AE536" s="59"/>
      <c r="AF536" s="59"/>
    </row>
    <row r="537" spans="1:32">
      <c r="A537" s="255"/>
      <c r="B537" s="265" t="s">
        <v>4806</v>
      </c>
      <c r="C537" s="255"/>
      <c r="D537" s="273"/>
      <c r="E537" s="265" t="s">
        <v>2192</v>
      </c>
      <c r="F537" s="266" t="s">
        <v>2039</v>
      </c>
      <c r="G537" s="255" t="s">
        <v>2060</v>
      </c>
      <c r="H537" s="266" t="s">
        <v>2185</v>
      </c>
      <c r="I537" s="255"/>
      <c r="J537" s="255"/>
      <c r="K537" s="255"/>
      <c r="L537" s="255" t="s">
        <v>10</v>
      </c>
      <c r="M537" s="255" t="s">
        <v>2147</v>
      </c>
      <c r="N537" s="255" t="s">
        <v>2014</v>
      </c>
      <c r="O537" s="255" t="s">
        <v>269</v>
      </c>
      <c r="P537" s="255" t="s">
        <v>2014</v>
      </c>
      <c r="Q537" s="255" t="s">
        <v>357</v>
      </c>
      <c r="R537" s="255"/>
      <c r="S537" s="255" t="s">
        <v>2014</v>
      </c>
      <c r="T537" s="255" t="s">
        <v>353</v>
      </c>
      <c r="U537" s="255"/>
      <c r="V537" s="255" t="s">
        <v>2014</v>
      </c>
      <c r="W537" s="255" t="s">
        <v>353</v>
      </c>
      <c r="X537" s="256">
        <v>1</v>
      </c>
      <c r="Y537" s="58" t="s">
        <v>6879</v>
      </c>
      <c r="Z537" s="58" t="s">
        <v>468</v>
      </c>
      <c r="AA537" s="59">
        <v>0</v>
      </c>
      <c r="AB537" s="59">
        <v>0</v>
      </c>
      <c r="AC537" s="59">
        <v>0</v>
      </c>
      <c r="AD537" s="59">
        <v>0</v>
      </c>
      <c r="AE537" s="59"/>
      <c r="AF537" s="59"/>
    </row>
    <row r="538" spans="1:32">
      <c r="A538" s="255"/>
      <c r="B538" s="265" t="s">
        <v>4807</v>
      </c>
      <c r="C538" s="255"/>
      <c r="D538" s="273"/>
      <c r="E538" s="265" t="s">
        <v>2192</v>
      </c>
      <c r="F538" s="266" t="s">
        <v>2039</v>
      </c>
      <c r="G538" s="255" t="s">
        <v>2060</v>
      </c>
      <c r="H538" s="266" t="s">
        <v>2185</v>
      </c>
      <c r="I538" s="255"/>
      <c r="J538" s="255"/>
      <c r="K538" s="255"/>
      <c r="L538" s="255" t="s">
        <v>10</v>
      </c>
      <c r="M538" s="255" t="s">
        <v>2147</v>
      </c>
      <c r="N538" s="255" t="s">
        <v>2014</v>
      </c>
      <c r="O538" s="255" t="s">
        <v>269</v>
      </c>
      <c r="P538" s="255" t="s">
        <v>2014</v>
      </c>
      <c r="Q538" s="255" t="s">
        <v>357</v>
      </c>
      <c r="R538" s="255"/>
      <c r="S538" s="255" t="s">
        <v>2014</v>
      </c>
      <c r="T538" s="255" t="s">
        <v>353</v>
      </c>
      <c r="U538" s="255"/>
      <c r="V538" s="255" t="s">
        <v>2014</v>
      </c>
      <c r="W538" s="255" t="s">
        <v>353</v>
      </c>
      <c r="X538" s="256">
        <v>1</v>
      </c>
      <c r="Y538" s="58" t="s">
        <v>6879</v>
      </c>
      <c r="Z538" s="58" t="s">
        <v>468</v>
      </c>
      <c r="AA538" s="59">
        <v>0</v>
      </c>
      <c r="AB538" s="59">
        <v>0</v>
      </c>
      <c r="AC538" s="59">
        <v>0</v>
      </c>
      <c r="AD538" s="59">
        <v>0</v>
      </c>
      <c r="AE538" s="59"/>
      <c r="AF538" s="59"/>
    </row>
    <row r="539" spans="1:32">
      <c r="A539" s="255"/>
      <c r="B539" s="265" t="s">
        <v>4808</v>
      </c>
      <c r="C539" s="255"/>
      <c r="D539" s="273"/>
      <c r="E539" s="265" t="s">
        <v>2192</v>
      </c>
      <c r="F539" s="266" t="s">
        <v>2039</v>
      </c>
      <c r="G539" s="255" t="s">
        <v>2060</v>
      </c>
      <c r="H539" s="266" t="s">
        <v>2185</v>
      </c>
      <c r="I539" s="255"/>
      <c r="J539" s="255"/>
      <c r="K539" s="255"/>
      <c r="L539" s="255" t="s">
        <v>10</v>
      </c>
      <c r="M539" s="255" t="s">
        <v>2147</v>
      </c>
      <c r="N539" s="255" t="s">
        <v>2014</v>
      </c>
      <c r="O539" s="255" t="s">
        <v>269</v>
      </c>
      <c r="P539" s="255" t="s">
        <v>2014</v>
      </c>
      <c r="Q539" s="255" t="s">
        <v>357</v>
      </c>
      <c r="R539" s="255"/>
      <c r="S539" s="255" t="s">
        <v>2014</v>
      </c>
      <c r="T539" s="255" t="s">
        <v>353</v>
      </c>
      <c r="U539" s="255"/>
      <c r="V539" s="255" t="s">
        <v>2014</v>
      </c>
      <c r="W539" s="255" t="s">
        <v>353</v>
      </c>
      <c r="X539" s="256">
        <v>1</v>
      </c>
      <c r="Y539" s="58" t="s">
        <v>6879</v>
      </c>
      <c r="Z539" s="58" t="s">
        <v>468</v>
      </c>
      <c r="AA539" s="59">
        <v>0</v>
      </c>
      <c r="AB539" s="59">
        <v>0</v>
      </c>
      <c r="AC539" s="59">
        <v>0</v>
      </c>
      <c r="AD539" s="59">
        <v>0</v>
      </c>
      <c r="AE539" s="59"/>
      <c r="AF539" s="59"/>
    </row>
    <row r="540" spans="1:32">
      <c r="A540" s="255"/>
      <c r="B540" s="265" t="s">
        <v>4809</v>
      </c>
      <c r="C540" s="255"/>
      <c r="D540" s="273"/>
      <c r="E540" s="265" t="s">
        <v>2638</v>
      </c>
      <c r="F540" s="266"/>
      <c r="G540" s="265" t="s">
        <v>2638</v>
      </c>
      <c r="H540" s="265" t="s">
        <v>2638</v>
      </c>
      <c r="I540" s="255"/>
      <c r="J540" s="255"/>
      <c r="K540" s="255"/>
      <c r="L540" s="265" t="s">
        <v>2638</v>
      </c>
      <c r="M540" s="265" t="s">
        <v>2638</v>
      </c>
      <c r="N540" s="255" t="s">
        <v>2639</v>
      </c>
      <c r="O540" s="255" t="s">
        <v>2639</v>
      </c>
      <c r="P540" s="255" t="s">
        <v>2639</v>
      </c>
      <c r="Q540" s="255" t="s">
        <v>2639</v>
      </c>
      <c r="R540" s="255"/>
      <c r="S540" s="255" t="s">
        <v>2639</v>
      </c>
      <c r="T540" s="255" t="s">
        <v>2639</v>
      </c>
      <c r="U540" s="255"/>
      <c r="V540" s="255" t="s">
        <v>2639</v>
      </c>
      <c r="W540" s="255" t="s">
        <v>2639</v>
      </c>
      <c r="X540" s="256">
        <v>1</v>
      </c>
      <c r="Y540" s="58" t="s">
        <v>6860</v>
      </c>
      <c r="Z540" s="58" t="s">
        <v>7189</v>
      </c>
      <c r="AA540" s="59">
        <v>0</v>
      </c>
      <c r="AB540" s="59">
        <v>0</v>
      </c>
      <c r="AC540" s="59">
        <v>0</v>
      </c>
      <c r="AD540" s="59">
        <v>0</v>
      </c>
      <c r="AE540" s="59"/>
      <c r="AF540" s="59"/>
    </row>
    <row r="541" spans="1:32">
      <c r="A541" s="255"/>
      <c r="B541" s="265" t="s">
        <v>4810</v>
      </c>
      <c r="C541" s="255"/>
      <c r="D541" s="273"/>
      <c r="E541" s="265" t="s">
        <v>2638</v>
      </c>
      <c r="F541" s="266"/>
      <c r="G541" s="265" t="s">
        <v>2638</v>
      </c>
      <c r="H541" s="265" t="s">
        <v>2638</v>
      </c>
      <c r="I541" s="255"/>
      <c r="J541" s="255"/>
      <c r="K541" s="255"/>
      <c r="L541" s="265" t="s">
        <v>2638</v>
      </c>
      <c r="M541" s="265" t="s">
        <v>2638</v>
      </c>
      <c r="N541" s="255" t="s">
        <v>2639</v>
      </c>
      <c r="O541" s="255" t="s">
        <v>2639</v>
      </c>
      <c r="P541" s="255" t="s">
        <v>2639</v>
      </c>
      <c r="Q541" s="255" t="s">
        <v>2639</v>
      </c>
      <c r="R541" s="255"/>
      <c r="S541" s="255" t="s">
        <v>2639</v>
      </c>
      <c r="T541" s="255" t="s">
        <v>2639</v>
      </c>
      <c r="U541" s="255"/>
      <c r="V541" s="255" t="s">
        <v>2639</v>
      </c>
      <c r="W541" s="255" t="s">
        <v>2639</v>
      </c>
      <c r="X541" s="256">
        <v>1</v>
      </c>
      <c r="Y541" s="58" t="s">
        <v>6860</v>
      </c>
      <c r="Z541" s="58" t="s">
        <v>7189</v>
      </c>
      <c r="AA541" s="59">
        <v>0</v>
      </c>
      <c r="AB541" s="59">
        <v>0</v>
      </c>
      <c r="AC541" s="59">
        <v>0</v>
      </c>
      <c r="AD541" s="59">
        <v>0</v>
      </c>
      <c r="AE541" s="59"/>
      <c r="AF541" s="59"/>
    </row>
    <row r="542" spans="1:32">
      <c r="A542" s="255"/>
      <c r="B542" s="265" t="s">
        <v>4811</v>
      </c>
      <c r="C542" s="255"/>
      <c r="D542" s="273"/>
      <c r="E542" s="265" t="s">
        <v>3671</v>
      </c>
      <c r="F542" s="266" t="s">
        <v>2039</v>
      </c>
      <c r="G542" s="255" t="s">
        <v>26</v>
      </c>
      <c r="H542" s="266" t="s">
        <v>2185</v>
      </c>
      <c r="I542" s="255"/>
      <c r="J542" s="255"/>
      <c r="K542" s="255"/>
      <c r="L542" s="255" t="s">
        <v>2335</v>
      </c>
      <c r="M542" s="255" t="s">
        <v>2147</v>
      </c>
      <c r="N542" s="255" t="s">
        <v>26</v>
      </c>
      <c r="O542" s="255" t="s">
        <v>352</v>
      </c>
      <c r="P542" s="255" t="s">
        <v>26</v>
      </c>
      <c r="Q542" s="255" t="s">
        <v>281</v>
      </c>
      <c r="R542" s="255"/>
      <c r="S542" s="255" t="s">
        <v>26</v>
      </c>
      <c r="T542" s="255" t="s">
        <v>281</v>
      </c>
      <c r="U542" s="255"/>
      <c r="V542" s="255" t="s">
        <v>26</v>
      </c>
      <c r="W542" s="260" t="s">
        <v>281</v>
      </c>
      <c r="X542" s="261">
        <v>1</v>
      </c>
      <c r="Y542" s="58" t="s">
        <v>6707</v>
      </c>
      <c r="Z542" s="58" t="s">
        <v>1905</v>
      </c>
      <c r="AA542" s="59">
        <v>0</v>
      </c>
      <c r="AB542" s="59">
        <v>0</v>
      </c>
      <c r="AC542" s="59">
        <v>0</v>
      </c>
      <c r="AD542" s="59">
        <v>0</v>
      </c>
      <c r="AE542" s="59"/>
      <c r="AF542" s="59"/>
    </row>
    <row r="543" spans="1:32">
      <c r="A543" s="255"/>
      <c r="B543" s="265" t="s">
        <v>4812</v>
      </c>
      <c r="C543" s="255"/>
      <c r="D543" s="273"/>
      <c r="E543" s="265" t="s">
        <v>3506</v>
      </c>
      <c r="F543" s="266" t="s">
        <v>2039</v>
      </c>
      <c r="G543" s="255" t="s">
        <v>26</v>
      </c>
      <c r="H543" s="266" t="s">
        <v>2185</v>
      </c>
      <c r="I543" s="255"/>
      <c r="J543" s="255"/>
      <c r="K543" s="255"/>
      <c r="L543" s="255" t="s">
        <v>2335</v>
      </c>
      <c r="M543" s="255" t="s">
        <v>3508</v>
      </c>
      <c r="N543" s="255" t="s">
        <v>26</v>
      </c>
      <c r="O543" s="255" t="s">
        <v>352</v>
      </c>
      <c r="P543" s="255" t="s">
        <v>26</v>
      </c>
      <c r="Q543" s="255" t="s">
        <v>281</v>
      </c>
      <c r="R543" s="255"/>
      <c r="S543" s="255" t="s">
        <v>26</v>
      </c>
      <c r="T543" s="255" t="s">
        <v>281</v>
      </c>
      <c r="U543" s="255"/>
      <c r="V543" s="255" t="s">
        <v>26</v>
      </c>
      <c r="W543" s="260" t="s">
        <v>281</v>
      </c>
      <c r="X543" s="261">
        <v>1</v>
      </c>
      <c r="Y543" s="58" t="s">
        <v>6707</v>
      </c>
      <c r="Z543" s="58" t="s">
        <v>1905</v>
      </c>
      <c r="AA543" s="59">
        <v>0</v>
      </c>
      <c r="AB543" s="59">
        <v>0</v>
      </c>
      <c r="AC543" s="59">
        <v>0</v>
      </c>
      <c r="AD543" s="59">
        <v>0</v>
      </c>
      <c r="AE543" s="59"/>
      <c r="AF543" s="59"/>
    </row>
    <row r="544" spans="1:32">
      <c r="A544" s="255"/>
      <c r="B544" s="265" t="s">
        <v>4813</v>
      </c>
      <c r="C544" s="255"/>
      <c r="D544" s="273"/>
      <c r="E544" s="265" t="s">
        <v>2703</v>
      </c>
      <c r="F544" s="266"/>
      <c r="G544" s="255" t="s">
        <v>40</v>
      </c>
      <c r="H544" s="266" t="s">
        <v>440</v>
      </c>
      <c r="I544" s="255"/>
      <c r="J544" s="255"/>
      <c r="K544" s="255"/>
      <c r="L544" s="255" t="s">
        <v>7</v>
      </c>
      <c r="M544" s="255" t="s">
        <v>269</v>
      </c>
      <c r="N544" s="255" t="s">
        <v>40</v>
      </c>
      <c r="O544" s="255" t="s">
        <v>269</v>
      </c>
      <c r="P544" s="255" t="s">
        <v>2040</v>
      </c>
      <c r="Q544" s="255" t="s">
        <v>269</v>
      </c>
      <c r="R544" s="255"/>
      <c r="S544" s="255" t="s">
        <v>2040</v>
      </c>
      <c r="T544" s="255" t="s">
        <v>269</v>
      </c>
      <c r="U544" s="255"/>
      <c r="V544" s="255" t="s">
        <v>2040</v>
      </c>
      <c r="W544" s="255" t="s">
        <v>269</v>
      </c>
      <c r="X544" s="256">
        <v>1</v>
      </c>
      <c r="Y544" s="58" t="s">
        <v>6863</v>
      </c>
      <c r="Z544" s="58" t="s">
        <v>640</v>
      </c>
      <c r="AA544" s="59">
        <v>0</v>
      </c>
      <c r="AB544" s="59">
        <v>0</v>
      </c>
      <c r="AC544" s="59">
        <v>0</v>
      </c>
      <c r="AD544" s="59">
        <v>0</v>
      </c>
      <c r="AE544" s="59"/>
      <c r="AF544" s="59"/>
    </row>
    <row r="545" spans="1:32">
      <c r="A545" s="255"/>
      <c r="B545" s="265" t="s">
        <v>4814</v>
      </c>
      <c r="C545" s="255"/>
      <c r="D545" s="273"/>
      <c r="E545" s="265" t="s">
        <v>3359</v>
      </c>
      <c r="F545" s="266"/>
      <c r="G545" s="255" t="s">
        <v>3360</v>
      </c>
      <c r="H545" s="266" t="s">
        <v>440</v>
      </c>
      <c r="I545" s="255"/>
      <c r="J545" s="255"/>
      <c r="K545" s="255"/>
      <c r="L545" s="255" t="s">
        <v>9</v>
      </c>
      <c r="M545" s="255" t="s">
        <v>269</v>
      </c>
      <c r="N545" s="255" t="s">
        <v>3360</v>
      </c>
      <c r="O545" s="255" t="s">
        <v>269</v>
      </c>
      <c r="P545" s="255" t="s">
        <v>2016</v>
      </c>
      <c r="Q545" s="255" t="s">
        <v>269</v>
      </c>
      <c r="R545" s="255"/>
      <c r="S545" s="255" t="s">
        <v>2016</v>
      </c>
      <c r="T545" s="255" t="s">
        <v>269</v>
      </c>
      <c r="U545" s="255"/>
      <c r="V545" s="255" t="s">
        <v>2016</v>
      </c>
      <c r="W545" s="255" t="s">
        <v>269</v>
      </c>
      <c r="X545" s="256">
        <v>1</v>
      </c>
      <c r="Y545" s="58" t="s">
        <v>5989</v>
      </c>
      <c r="Z545" s="58" t="s">
        <v>526</v>
      </c>
      <c r="AA545" s="59">
        <v>0</v>
      </c>
      <c r="AB545" s="59">
        <v>0</v>
      </c>
      <c r="AC545" s="59">
        <v>0</v>
      </c>
      <c r="AD545" s="59">
        <v>0</v>
      </c>
      <c r="AE545" s="59"/>
      <c r="AF545" s="59"/>
    </row>
    <row r="546" spans="1:32">
      <c r="A546" s="255"/>
      <c r="B546" s="265" t="s">
        <v>4815</v>
      </c>
      <c r="C546" s="255"/>
      <c r="D546" s="273"/>
      <c r="E546" s="265" t="s">
        <v>2453</v>
      </c>
      <c r="F546" s="266"/>
      <c r="G546" s="255" t="s">
        <v>26</v>
      </c>
      <c r="H546" s="266" t="s">
        <v>440</v>
      </c>
      <c r="I546" s="255"/>
      <c r="J546" s="255"/>
      <c r="K546" s="255"/>
      <c r="L546" s="255" t="s">
        <v>2335</v>
      </c>
      <c r="M546" s="255" t="s">
        <v>46</v>
      </c>
      <c r="N546" s="255" t="s">
        <v>26</v>
      </c>
      <c r="O546" s="255" t="s">
        <v>46</v>
      </c>
      <c r="P546" s="255" t="s">
        <v>26</v>
      </c>
      <c r="Q546" s="255" t="s">
        <v>2483</v>
      </c>
      <c r="R546" s="255"/>
      <c r="S546" s="255" t="s">
        <v>26</v>
      </c>
      <c r="T546" s="255" t="s">
        <v>2483</v>
      </c>
      <c r="U546" s="255"/>
      <c r="V546" s="255" t="s">
        <v>26</v>
      </c>
      <c r="W546" s="255" t="s">
        <v>427</v>
      </c>
      <c r="X546" s="256">
        <v>1</v>
      </c>
      <c r="Y546" s="58" t="s">
        <v>6896</v>
      </c>
      <c r="Z546" s="58" t="s">
        <v>1918</v>
      </c>
      <c r="AA546" s="59">
        <v>0</v>
      </c>
      <c r="AB546" s="59">
        <v>0</v>
      </c>
      <c r="AC546" s="59">
        <v>0</v>
      </c>
      <c r="AD546" s="59">
        <v>0</v>
      </c>
      <c r="AE546" s="59"/>
      <c r="AF546" s="59"/>
    </row>
    <row r="547" spans="1:32">
      <c r="A547" s="255"/>
      <c r="B547" s="265">
        <v>97959817</v>
      </c>
      <c r="C547" s="255"/>
      <c r="D547" s="273"/>
      <c r="E547" s="265" t="s">
        <v>3501</v>
      </c>
      <c r="F547" s="266"/>
      <c r="G547" s="255" t="s">
        <v>26</v>
      </c>
      <c r="H547" s="266" t="s">
        <v>22</v>
      </c>
      <c r="I547" s="255"/>
      <c r="J547" s="255"/>
      <c r="K547" s="255"/>
      <c r="L547" s="255" t="s">
        <v>2335</v>
      </c>
      <c r="M547" s="255" t="s">
        <v>2147</v>
      </c>
      <c r="N547" s="255" t="s">
        <v>26</v>
      </c>
      <c r="O547" s="255" t="s">
        <v>2362</v>
      </c>
      <c r="P547" s="255" t="s">
        <v>26</v>
      </c>
      <c r="Q547" s="255" t="s">
        <v>347</v>
      </c>
      <c r="R547" s="255"/>
      <c r="S547" s="255" t="s">
        <v>26</v>
      </c>
      <c r="T547" s="255" t="s">
        <v>4816</v>
      </c>
      <c r="U547" s="255"/>
      <c r="V547" s="255" t="s">
        <v>26</v>
      </c>
      <c r="W547" s="255" t="s">
        <v>4816</v>
      </c>
      <c r="X547" s="256">
        <v>1</v>
      </c>
      <c r="Y547" s="58" t="s">
        <v>6039</v>
      </c>
      <c r="Z547" s="58" t="s">
        <v>1900</v>
      </c>
      <c r="AA547" s="59">
        <v>0</v>
      </c>
      <c r="AB547" s="59">
        <v>0</v>
      </c>
      <c r="AC547" s="59">
        <v>0</v>
      </c>
      <c r="AD547" s="59">
        <v>0</v>
      </c>
      <c r="AE547" s="59"/>
      <c r="AF547" s="59"/>
    </row>
    <row r="548" spans="1:32">
      <c r="A548" s="255"/>
      <c r="B548" s="265">
        <v>97959833</v>
      </c>
      <c r="C548" s="255"/>
      <c r="D548" s="273"/>
      <c r="E548" s="255" t="s">
        <v>3852</v>
      </c>
      <c r="F548" s="266"/>
      <c r="G548" s="255" t="s">
        <v>15</v>
      </c>
      <c r="H548" s="266" t="s">
        <v>440</v>
      </c>
      <c r="I548" s="255"/>
      <c r="J548" s="255"/>
      <c r="K548" s="255"/>
      <c r="L548" s="255" t="s">
        <v>6</v>
      </c>
      <c r="M548" s="255" t="s">
        <v>269</v>
      </c>
      <c r="N548" s="255" t="s">
        <v>15</v>
      </c>
      <c r="O548" s="255" t="s">
        <v>269</v>
      </c>
      <c r="P548" s="255" t="s">
        <v>15</v>
      </c>
      <c r="Q548" s="255" t="s">
        <v>269</v>
      </c>
      <c r="R548" s="255"/>
      <c r="S548" s="255" t="s">
        <v>15</v>
      </c>
      <c r="T548" s="255" t="s">
        <v>269</v>
      </c>
      <c r="U548" s="255"/>
      <c r="V548" s="255" t="s">
        <v>15</v>
      </c>
      <c r="W548" s="255" t="s">
        <v>269</v>
      </c>
      <c r="X548" s="256">
        <v>1</v>
      </c>
      <c r="Y548" s="58" t="s">
        <v>6901</v>
      </c>
      <c r="Z548" s="58" t="s">
        <v>576</v>
      </c>
      <c r="AA548" s="59">
        <v>0</v>
      </c>
      <c r="AB548" s="59">
        <v>0</v>
      </c>
      <c r="AC548" s="59">
        <v>0</v>
      </c>
      <c r="AD548" s="59">
        <v>0</v>
      </c>
      <c r="AE548" s="59"/>
      <c r="AF548" s="59"/>
    </row>
    <row r="549" spans="1:32">
      <c r="A549" s="255"/>
      <c r="B549" s="265">
        <v>97959837</v>
      </c>
      <c r="C549" s="255"/>
      <c r="D549" s="273"/>
      <c r="E549" s="265" t="s">
        <v>3501</v>
      </c>
      <c r="F549" s="266"/>
      <c r="G549" s="255" t="s">
        <v>26</v>
      </c>
      <c r="H549" s="266" t="s">
        <v>22</v>
      </c>
      <c r="I549" s="255"/>
      <c r="J549" s="255"/>
      <c r="K549" s="255"/>
      <c r="L549" s="255" t="s">
        <v>2335</v>
      </c>
      <c r="M549" s="255" t="s">
        <v>2147</v>
      </c>
      <c r="N549" s="255" t="s">
        <v>26</v>
      </c>
      <c r="O549" s="255" t="s">
        <v>2362</v>
      </c>
      <c r="P549" s="255" t="s">
        <v>26</v>
      </c>
      <c r="Q549" s="255" t="s">
        <v>347</v>
      </c>
      <c r="R549" s="255"/>
      <c r="S549" s="255" t="s">
        <v>26</v>
      </c>
      <c r="T549" s="255" t="s">
        <v>4816</v>
      </c>
      <c r="U549" s="255"/>
      <c r="V549" s="255" t="s">
        <v>26</v>
      </c>
      <c r="W549" s="255" t="s">
        <v>4816</v>
      </c>
      <c r="X549" s="256">
        <v>1</v>
      </c>
      <c r="Y549" s="58" t="s">
        <v>6039</v>
      </c>
      <c r="Z549" s="58" t="s">
        <v>1900</v>
      </c>
      <c r="AA549" s="59">
        <v>0</v>
      </c>
      <c r="AB549" s="59">
        <v>0</v>
      </c>
      <c r="AC549" s="59">
        <v>0</v>
      </c>
      <c r="AD549" s="59">
        <v>0</v>
      </c>
      <c r="AE549" s="59"/>
      <c r="AF549" s="59"/>
    </row>
    <row r="550" spans="1:32">
      <c r="A550" s="255"/>
      <c r="B550" s="265">
        <v>97959842</v>
      </c>
      <c r="C550" s="255"/>
      <c r="D550" s="273"/>
      <c r="E550" s="265" t="s">
        <v>3969</v>
      </c>
      <c r="F550" s="266"/>
      <c r="G550" s="255" t="s">
        <v>15</v>
      </c>
      <c r="H550" s="266" t="s">
        <v>22</v>
      </c>
      <c r="I550" s="255"/>
      <c r="J550" s="255"/>
      <c r="K550" s="255"/>
      <c r="L550" s="255" t="s">
        <v>6</v>
      </c>
      <c r="M550" s="255" t="s">
        <v>2147</v>
      </c>
      <c r="N550" s="255" t="s">
        <v>15</v>
      </c>
      <c r="O550" s="255" t="s">
        <v>2279</v>
      </c>
      <c r="P550" s="255" t="s">
        <v>15</v>
      </c>
      <c r="Q550" s="255" t="s">
        <v>44</v>
      </c>
      <c r="R550" s="255"/>
      <c r="S550" s="255" t="s">
        <v>15</v>
      </c>
      <c r="T550" s="255" t="s">
        <v>44</v>
      </c>
      <c r="U550" s="255"/>
      <c r="V550" s="255" t="s">
        <v>15</v>
      </c>
      <c r="W550" s="255" t="s">
        <v>44</v>
      </c>
      <c r="X550" s="256">
        <v>1</v>
      </c>
      <c r="Y550" s="58" t="s">
        <v>6475</v>
      </c>
      <c r="Z550" s="58" t="s">
        <v>580</v>
      </c>
      <c r="AA550" s="59">
        <v>0</v>
      </c>
      <c r="AB550" s="59">
        <v>0</v>
      </c>
      <c r="AC550" s="59">
        <v>0</v>
      </c>
      <c r="AD550" s="59">
        <v>0</v>
      </c>
      <c r="AE550" s="59"/>
      <c r="AF550" s="59"/>
    </row>
    <row r="551" spans="1:32">
      <c r="A551" s="255"/>
      <c r="B551" s="265">
        <v>97960844</v>
      </c>
      <c r="C551" s="255"/>
      <c r="D551" s="273"/>
      <c r="E551" s="265" t="s">
        <v>3852</v>
      </c>
      <c r="F551" s="266"/>
      <c r="G551" s="255" t="s">
        <v>15</v>
      </c>
      <c r="H551" s="266" t="s">
        <v>440</v>
      </c>
      <c r="I551" s="255"/>
      <c r="J551" s="255"/>
      <c r="K551" s="255"/>
      <c r="L551" s="255" t="s">
        <v>6</v>
      </c>
      <c r="M551" s="265" t="s">
        <v>269</v>
      </c>
      <c r="N551" s="255" t="s">
        <v>15</v>
      </c>
      <c r="O551" s="255" t="s">
        <v>269</v>
      </c>
      <c r="P551" s="255" t="s">
        <v>15</v>
      </c>
      <c r="Q551" s="255" t="s">
        <v>269</v>
      </c>
      <c r="R551" s="255"/>
      <c r="S551" s="255" t="s">
        <v>15</v>
      </c>
      <c r="T551" s="255" t="s">
        <v>269</v>
      </c>
      <c r="U551" s="255"/>
      <c r="V551" s="255" t="s">
        <v>15</v>
      </c>
      <c r="W551" s="255" t="s">
        <v>269</v>
      </c>
      <c r="X551" s="256">
        <v>1</v>
      </c>
      <c r="Y551" s="58" t="s">
        <v>6901</v>
      </c>
      <c r="Z551" s="58" t="s">
        <v>576</v>
      </c>
      <c r="AA551" s="59">
        <v>0</v>
      </c>
      <c r="AB551" s="59">
        <v>0</v>
      </c>
      <c r="AC551" s="59">
        <v>0</v>
      </c>
      <c r="AD551" s="59">
        <v>0</v>
      </c>
      <c r="AE551" s="59"/>
      <c r="AF551" s="59"/>
    </row>
    <row r="552" spans="1:32">
      <c r="A552" s="255"/>
      <c r="B552" s="265">
        <v>97960847</v>
      </c>
      <c r="C552" s="255"/>
      <c r="D552" s="273"/>
      <c r="E552" s="265" t="s">
        <v>3852</v>
      </c>
      <c r="F552" s="266"/>
      <c r="G552" s="255" t="s">
        <v>15</v>
      </c>
      <c r="H552" s="266" t="s">
        <v>440</v>
      </c>
      <c r="I552" s="255"/>
      <c r="J552" s="255"/>
      <c r="K552" s="255"/>
      <c r="L552" s="255" t="s">
        <v>6</v>
      </c>
      <c r="M552" s="265" t="s">
        <v>269</v>
      </c>
      <c r="N552" s="255" t="s">
        <v>15</v>
      </c>
      <c r="O552" s="255" t="s">
        <v>269</v>
      </c>
      <c r="P552" s="255" t="s">
        <v>15</v>
      </c>
      <c r="Q552" s="255" t="s">
        <v>269</v>
      </c>
      <c r="R552" s="255"/>
      <c r="S552" s="255" t="s">
        <v>15</v>
      </c>
      <c r="T552" s="255" t="s">
        <v>269</v>
      </c>
      <c r="U552" s="255"/>
      <c r="V552" s="255" t="s">
        <v>15</v>
      </c>
      <c r="W552" s="255" t="s">
        <v>269</v>
      </c>
      <c r="X552" s="256">
        <v>1</v>
      </c>
      <c r="Y552" s="58" t="s">
        <v>6901</v>
      </c>
      <c r="Z552" s="58" t="s">
        <v>576</v>
      </c>
      <c r="AA552" s="59">
        <v>0</v>
      </c>
      <c r="AB552" s="59">
        <v>0</v>
      </c>
      <c r="AC552" s="59">
        <v>0</v>
      </c>
      <c r="AD552" s="59">
        <v>0</v>
      </c>
      <c r="AE552" s="59"/>
      <c r="AF552" s="59"/>
    </row>
    <row r="553" spans="1:32">
      <c r="A553" s="255"/>
      <c r="B553" s="265" t="s">
        <v>4817</v>
      </c>
      <c r="C553" s="255"/>
      <c r="D553" s="273"/>
      <c r="E553" s="265" t="s">
        <v>2900</v>
      </c>
      <c r="F553" s="266" t="s">
        <v>2039</v>
      </c>
      <c r="G553" s="255" t="s">
        <v>40</v>
      </c>
      <c r="H553" s="266" t="s">
        <v>2185</v>
      </c>
      <c r="I553" s="255"/>
      <c r="J553" s="255"/>
      <c r="K553" s="255"/>
      <c r="L553" s="255" t="s">
        <v>7</v>
      </c>
      <c r="M553" s="255" t="s">
        <v>43</v>
      </c>
      <c r="N553" s="255" t="s">
        <v>40</v>
      </c>
      <c r="O553" s="255" t="s">
        <v>41</v>
      </c>
      <c r="P553" s="255" t="s">
        <v>2016</v>
      </c>
      <c r="Q553" s="255" t="s">
        <v>357</v>
      </c>
      <c r="R553" s="255"/>
      <c r="S553" s="255" t="s">
        <v>2016</v>
      </c>
      <c r="T553" s="255" t="s">
        <v>353</v>
      </c>
      <c r="U553" s="255"/>
      <c r="V553" s="255" t="s">
        <v>2016</v>
      </c>
      <c r="W553" s="255" t="s">
        <v>353</v>
      </c>
      <c r="X553" s="256">
        <v>1</v>
      </c>
      <c r="Y553" s="58" t="s">
        <v>6351</v>
      </c>
      <c r="Z553" s="58" t="s">
        <v>540</v>
      </c>
      <c r="AA553" s="59">
        <v>0</v>
      </c>
      <c r="AB553" s="59">
        <v>0</v>
      </c>
      <c r="AC553" s="59">
        <v>0</v>
      </c>
      <c r="AD553" s="59">
        <v>0</v>
      </c>
      <c r="AE553" s="59"/>
      <c r="AF553" s="59"/>
    </row>
    <row r="554" spans="1:32">
      <c r="A554" s="255"/>
      <c r="B554" s="265" t="s">
        <v>4818</v>
      </c>
      <c r="C554" s="255"/>
      <c r="D554" s="273"/>
      <c r="E554" s="265" t="s">
        <v>2804</v>
      </c>
      <c r="F554" s="266" t="s">
        <v>2039</v>
      </c>
      <c r="G554" s="255" t="s">
        <v>40</v>
      </c>
      <c r="H554" s="266" t="s">
        <v>2185</v>
      </c>
      <c r="I554" s="255"/>
      <c r="J554" s="255"/>
      <c r="K554" s="255"/>
      <c r="L554" s="255" t="s">
        <v>7</v>
      </c>
      <c r="M554" s="255" t="s">
        <v>2147</v>
      </c>
      <c r="N554" s="255" t="s">
        <v>40</v>
      </c>
      <c r="O554" s="255" t="s">
        <v>41</v>
      </c>
      <c r="P554" s="255" t="s">
        <v>2040</v>
      </c>
      <c r="Q554" s="255" t="s">
        <v>357</v>
      </c>
      <c r="R554" s="255"/>
      <c r="S554" s="255" t="s">
        <v>2040</v>
      </c>
      <c r="T554" s="255" t="s">
        <v>353</v>
      </c>
      <c r="U554" s="255"/>
      <c r="V554" s="255" t="s">
        <v>2040</v>
      </c>
      <c r="W554" s="255" t="s">
        <v>353</v>
      </c>
      <c r="X554" s="256">
        <v>1</v>
      </c>
      <c r="Y554" s="58" t="s">
        <v>6870</v>
      </c>
      <c r="Z554" s="58" t="s">
        <v>654</v>
      </c>
      <c r="AA554" s="59">
        <v>0</v>
      </c>
      <c r="AB554" s="59">
        <v>0</v>
      </c>
      <c r="AC554" s="59">
        <v>0</v>
      </c>
      <c r="AD554" s="59">
        <v>0</v>
      </c>
      <c r="AE554" s="59"/>
      <c r="AF554" s="59"/>
    </row>
    <row r="555" spans="1:32">
      <c r="A555" s="255"/>
      <c r="B555" s="265" t="s">
        <v>4819</v>
      </c>
      <c r="C555" s="255"/>
      <c r="D555" s="273"/>
      <c r="E555" s="265" t="s">
        <v>3078</v>
      </c>
      <c r="F555" s="266" t="s">
        <v>2039</v>
      </c>
      <c r="G555" s="255" t="s">
        <v>2060</v>
      </c>
      <c r="H555" s="266" t="s">
        <v>17</v>
      </c>
      <c r="I555" s="255"/>
      <c r="J555" s="255"/>
      <c r="K555" s="255"/>
      <c r="L555" s="255" t="s">
        <v>10</v>
      </c>
      <c r="M555" s="255" t="s">
        <v>3080</v>
      </c>
      <c r="N555" s="255" t="s">
        <v>2014</v>
      </c>
      <c r="O555" s="255" t="s">
        <v>269</v>
      </c>
      <c r="P555" s="255" t="s">
        <v>2014</v>
      </c>
      <c r="Q555" s="255" t="s">
        <v>356</v>
      </c>
      <c r="R555" s="255"/>
      <c r="S555" s="255" t="s">
        <v>2014</v>
      </c>
      <c r="T555" s="255" t="s">
        <v>405</v>
      </c>
      <c r="U555" s="255"/>
      <c r="V555" s="255" t="s">
        <v>2014</v>
      </c>
      <c r="W555" s="255" t="s">
        <v>1089</v>
      </c>
      <c r="X555" s="256">
        <v>1</v>
      </c>
      <c r="Y555" s="58" t="s">
        <v>5944</v>
      </c>
      <c r="Z555" s="58" t="s">
        <v>452</v>
      </c>
      <c r="AA555" s="59">
        <v>0</v>
      </c>
      <c r="AB555" s="59">
        <v>0</v>
      </c>
      <c r="AC555" s="59">
        <v>0</v>
      </c>
      <c r="AD555" s="59">
        <v>0</v>
      </c>
      <c r="AE555" s="59"/>
      <c r="AF555" s="59"/>
    </row>
    <row r="556" spans="1:32">
      <c r="A556" s="255"/>
      <c r="B556" s="265" t="s">
        <v>4820</v>
      </c>
      <c r="C556" s="255"/>
      <c r="D556" s="273"/>
      <c r="E556" s="265" t="s">
        <v>3083</v>
      </c>
      <c r="F556" s="266" t="s">
        <v>2039</v>
      </c>
      <c r="G556" s="255" t="s">
        <v>2060</v>
      </c>
      <c r="H556" s="266" t="s">
        <v>17</v>
      </c>
      <c r="I556" s="255"/>
      <c r="J556" s="255"/>
      <c r="K556" s="255"/>
      <c r="L556" s="255" t="s">
        <v>10</v>
      </c>
      <c r="M556" s="255" t="s">
        <v>3085</v>
      </c>
      <c r="N556" s="255" t="s">
        <v>2014</v>
      </c>
      <c r="O556" s="255" t="s">
        <v>269</v>
      </c>
      <c r="P556" s="255" t="s">
        <v>2014</v>
      </c>
      <c r="Q556" s="255" t="s">
        <v>46</v>
      </c>
      <c r="R556" s="255"/>
      <c r="S556" s="255" t="s">
        <v>2014</v>
      </c>
      <c r="T556" s="255" t="s">
        <v>414</v>
      </c>
      <c r="U556" s="255"/>
      <c r="V556" s="255" t="s">
        <v>2014</v>
      </c>
      <c r="W556" s="255" t="s">
        <v>414</v>
      </c>
      <c r="X556" s="256">
        <v>1</v>
      </c>
      <c r="Y556" s="58" t="s">
        <v>5947</v>
      </c>
      <c r="Z556" s="58" t="s">
        <v>480</v>
      </c>
      <c r="AA556" s="59">
        <v>0</v>
      </c>
      <c r="AB556" s="59">
        <v>0</v>
      </c>
      <c r="AC556" s="59">
        <v>0</v>
      </c>
      <c r="AD556" s="59">
        <v>0</v>
      </c>
      <c r="AE556" s="59"/>
      <c r="AF556" s="59"/>
    </row>
    <row r="557" spans="1:32">
      <c r="A557" s="255"/>
      <c r="B557" s="265" t="s">
        <v>4821</v>
      </c>
      <c r="C557" s="255"/>
      <c r="D557" s="273"/>
      <c r="E557" s="265" t="s">
        <v>3531</v>
      </c>
      <c r="F557" s="266"/>
      <c r="G557" s="255" t="s">
        <v>26</v>
      </c>
      <c r="H557" s="266" t="s">
        <v>17</v>
      </c>
      <c r="I557" s="255"/>
      <c r="J557" s="255"/>
      <c r="K557" s="255"/>
      <c r="L557" s="255" t="s">
        <v>2335</v>
      </c>
      <c r="M557" s="255" t="s">
        <v>3140</v>
      </c>
      <c r="N557" s="255" t="s">
        <v>26</v>
      </c>
      <c r="O557" s="255" t="s">
        <v>352</v>
      </c>
      <c r="P557" s="255" t="s">
        <v>26</v>
      </c>
      <c r="Q557" s="255" t="s">
        <v>281</v>
      </c>
      <c r="R557" s="255"/>
      <c r="S557" s="255" t="s">
        <v>26</v>
      </c>
      <c r="T557" s="255" t="s">
        <v>281</v>
      </c>
      <c r="U557" s="255"/>
      <c r="V557" s="255" t="s">
        <v>26</v>
      </c>
      <c r="W557" s="260" t="s">
        <v>281</v>
      </c>
      <c r="X557" s="261">
        <v>1</v>
      </c>
      <c r="Y557" s="58" t="s">
        <v>6707</v>
      </c>
      <c r="Z557" s="58" t="s">
        <v>1905</v>
      </c>
      <c r="AA557" s="59">
        <v>0</v>
      </c>
      <c r="AB557" s="59">
        <v>0</v>
      </c>
      <c r="AC557" s="59">
        <v>0</v>
      </c>
      <c r="AD557" s="59">
        <v>0</v>
      </c>
      <c r="AE557" s="59"/>
      <c r="AF557" s="59"/>
    </row>
    <row r="558" spans="1:32">
      <c r="A558" s="255"/>
      <c r="B558" s="265" t="s">
        <v>4822</v>
      </c>
      <c r="C558" s="255"/>
      <c r="D558" s="273"/>
      <c r="E558" s="265" t="s">
        <v>4823</v>
      </c>
      <c r="F558" s="266"/>
      <c r="G558" s="255" t="s">
        <v>26</v>
      </c>
      <c r="H558" s="266" t="s">
        <v>17</v>
      </c>
      <c r="I558" s="255"/>
      <c r="J558" s="255"/>
      <c r="K558" s="255"/>
      <c r="L558" s="255" t="s">
        <v>2335</v>
      </c>
      <c r="M558" s="255" t="s">
        <v>3551</v>
      </c>
      <c r="N558" s="255" t="s">
        <v>26</v>
      </c>
      <c r="O558" s="255" t="s">
        <v>2362</v>
      </c>
      <c r="P558" s="255" t="s">
        <v>26</v>
      </c>
      <c r="Q558" s="255" t="s">
        <v>343</v>
      </c>
      <c r="R558" s="255"/>
      <c r="S558" s="255" t="s">
        <v>26</v>
      </c>
      <c r="T558" s="255" t="s">
        <v>343</v>
      </c>
      <c r="U558" s="255"/>
      <c r="V558" s="255" t="s">
        <v>26</v>
      </c>
      <c r="W558" s="255" t="s">
        <v>343</v>
      </c>
      <c r="X558" s="256">
        <v>1</v>
      </c>
      <c r="Y558" s="58" t="s">
        <v>6607</v>
      </c>
      <c r="Z558" s="58" t="s">
        <v>1898</v>
      </c>
      <c r="AA558" s="59">
        <v>0</v>
      </c>
      <c r="AB558" s="59">
        <v>0</v>
      </c>
      <c r="AC558" s="59">
        <v>0</v>
      </c>
      <c r="AD558" s="59">
        <v>0</v>
      </c>
      <c r="AE558" s="59"/>
      <c r="AF558" s="59"/>
    </row>
    <row r="559" spans="1:32">
      <c r="A559" s="255"/>
      <c r="B559" s="265" t="s">
        <v>4824</v>
      </c>
      <c r="C559" s="255"/>
      <c r="D559" s="273"/>
      <c r="E559" s="265" t="s">
        <v>3554</v>
      </c>
      <c r="F559" s="266"/>
      <c r="G559" s="255" t="s">
        <v>26</v>
      </c>
      <c r="H559" s="266" t="s">
        <v>17</v>
      </c>
      <c r="I559" s="255"/>
      <c r="J559" s="255"/>
      <c r="K559" s="255"/>
      <c r="L559" s="255" t="s">
        <v>2335</v>
      </c>
      <c r="M559" s="255" t="s">
        <v>4825</v>
      </c>
      <c r="N559" s="255" t="s">
        <v>26</v>
      </c>
      <c r="O559" s="255" t="s">
        <v>2362</v>
      </c>
      <c r="P559" s="255" t="s">
        <v>26</v>
      </c>
      <c r="Q559" s="255" t="s">
        <v>2483</v>
      </c>
      <c r="R559" s="255"/>
      <c r="S559" s="255" t="s">
        <v>26</v>
      </c>
      <c r="T559" s="255" t="s">
        <v>2483</v>
      </c>
      <c r="U559" s="255"/>
      <c r="V559" s="239" t="s">
        <v>26</v>
      </c>
      <c r="W559" s="260" t="s">
        <v>341</v>
      </c>
      <c r="X559" s="261">
        <v>1</v>
      </c>
      <c r="Y559" s="58" t="s">
        <v>6897</v>
      </c>
      <c r="Z559" s="58" t="s">
        <v>1920</v>
      </c>
      <c r="AA559" s="59">
        <v>0</v>
      </c>
      <c r="AB559" s="59">
        <v>0</v>
      </c>
      <c r="AC559" s="59">
        <v>0</v>
      </c>
      <c r="AD559" s="59">
        <v>0</v>
      </c>
      <c r="AE559" s="59"/>
      <c r="AF559" s="59"/>
    </row>
    <row r="560" spans="1:32">
      <c r="A560" s="255"/>
      <c r="B560" s="265" t="s">
        <v>4826</v>
      </c>
      <c r="C560" s="255"/>
      <c r="D560" s="273"/>
      <c r="E560" s="265" t="s">
        <v>3610</v>
      </c>
      <c r="F560" s="266"/>
      <c r="G560" s="255" t="s">
        <v>26</v>
      </c>
      <c r="H560" s="266" t="s">
        <v>17</v>
      </c>
      <c r="I560" s="255"/>
      <c r="J560" s="255"/>
      <c r="K560" s="255"/>
      <c r="L560" s="255" t="s">
        <v>2335</v>
      </c>
      <c r="M560" s="255" t="s">
        <v>3612</v>
      </c>
      <c r="N560" s="255" t="s">
        <v>26</v>
      </c>
      <c r="O560" s="255" t="s">
        <v>2362</v>
      </c>
      <c r="P560" s="255" t="s">
        <v>26</v>
      </c>
      <c r="Q560" s="255" t="s">
        <v>339</v>
      </c>
      <c r="R560" s="255"/>
      <c r="S560" s="255" t="s">
        <v>26</v>
      </c>
      <c r="T560" s="255" t="s">
        <v>339</v>
      </c>
      <c r="U560" s="255"/>
      <c r="V560" s="255" t="s">
        <v>26</v>
      </c>
      <c r="W560" s="255" t="s">
        <v>339</v>
      </c>
      <c r="X560" s="256">
        <v>1</v>
      </c>
      <c r="Y560" s="58" t="s">
        <v>6846</v>
      </c>
      <c r="Z560" s="58" t="s">
        <v>1902</v>
      </c>
      <c r="AA560" s="59">
        <v>0</v>
      </c>
      <c r="AB560" s="59">
        <v>0</v>
      </c>
      <c r="AC560" s="59">
        <v>0</v>
      </c>
      <c r="AD560" s="59">
        <v>0</v>
      </c>
      <c r="AE560" s="59"/>
      <c r="AF560" s="59"/>
    </row>
    <row r="561" spans="1:32">
      <c r="A561" s="255"/>
      <c r="B561" s="265" t="s">
        <v>4827</v>
      </c>
      <c r="C561" s="255"/>
      <c r="D561" s="273"/>
      <c r="E561" s="265" t="s">
        <v>4430</v>
      </c>
      <c r="F561" s="266"/>
      <c r="G561" s="255" t="s">
        <v>26</v>
      </c>
      <c r="H561" s="266" t="s">
        <v>17</v>
      </c>
      <c r="I561" s="255"/>
      <c r="J561" s="255"/>
      <c r="K561" s="255"/>
      <c r="L561" s="255" t="s">
        <v>2335</v>
      </c>
      <c r="M561" s="255" t="s">
        <v>4828</v>
      </c>
      <c r="N561" s="255" t="s">
        <v>26</v>
      </c>
      <c r="O561" s="255" t="s">
        <v>352</v>
      </c>
      <c r="P561" s="255" t="s">
        <v>26</v>
      </c>
      <c r="Q561" s="255" t="s">
        <v>281</v>
      </c>
      <c r="R561" s="255"/>
      <c r="S561" s="255" t="s">
        <v>26</v>
      </c>
      <c r="T561" s="255" t="s">
        <v>281</v>
      </c>
      <c r="U561" s="255"/>
      <c r="V561" s="255" t="s">
        <v>26</v>
      </c>
      <c r="W561" s="260" t="s">
        <v>281</v>
      </c>
      <c r="X561" s="261">
        <v>1</v>
      </c>
      <c r="Y561" s="58" t="s">
        <v>6707</v>
      </c>
      <c r="Z561" s="58" t="s">
        <v>1905</v>
      </c>
      <c r="AA561" s="59">
        <v>0</v>
      </c>
      <c r="AB561" s="59">
        <v>0</v>
      </c>
      <c r="AC561" s="59">
        <v>0</v>
      </c>
      <c r="AD561" s="59">
        <v>0</v>
      </c>
      <c r="AE561" s="59"/>
      <c r="AF561" s="59"/>
    </row>
    <row r="562" spans="1:32">
      <c r="A562" s="255"/>
      <c r="B562" s="265" t="s">
        <v>4829</v>
      </c>
      <c r="C562" s="255"/>
      <c r="D562" s="273"/>
      <c r="E562" s="265" t="s">
        <v>3028</v>
      </c>
      <c r="F562" s="266"/>
      <c r="G562" s="255" t="s">
        <v>2256</v>
      </c>
      <c r="H562" s="266" t="s">
        <v>17</v>
      </c>
      <c r="I562" s="255"/>
      <c r="J562" s="255"/>
      <c r="K562" s="255"/>
      <c r="L562" s="255" t="s">
        <v>8</v>
      </c>
      <c r="M562" s="255" t="s">
        <v>2147</v>
      </c>
      <c r="N562" s="255" t="s">
        <v>2256</v>
      </c>
      <c r="O562" s="255" t="s">
        <v>352</v>
      </c>
      <c r="P562" s="255" t="s">
        <v>2016</v>
      </c>
      <c r="Q562" s="255" t="s">
        <v>357</v>
      </c>
      <c r="R562" s="255"/>
      <c r="S562" s="255" t="s">
        <v>2016</v>
      </c>
      <c r="T562" s="255" t="s">
        <v>353</v>
      </c>
      <c r="U562" s="255"/>
      <c r="V562" s="255" t="s">
        <v>2016</v>
      </c>
      <c r="W562" s="255" t="s">
        <v>353</v>
      </c>
      <c r="X562" s="256">
        <v>1</v>
      </c>
      <c r="Y562" s="58" t="s">
        <v>6351</v>
      </c>
      <c r="Z562" s="58" t="s">
        <v>540</v>
      </c>
      <c r="AA562" s="59">
        <v>0</v>
      </c>
      <c r="AB562" s="59">
        <v>0</v>
      </c>
      <c r="AC562" s="59">
        <v>0</v>
      </c>
      <c r="AD562" s="59">
        <v>0</v>
      </c>
      <c r="AE562" s="59"/>
      <c r="AF562" s="59"/>
    </row>
    <row r="563" spans="1:32">
      <c r="A563" s="255"/>
      <c r="B563" s="265" t="s">
        <v>4830</v>
      </c>
      <c r="C563" s="255"/>
      <c r="D563" s="273"/>
      <c r="E563" s="265" t="s">
        <v>3103</v>
      </c>
      <c r="F563" s="266" t="s">
        <v>2039</v>
      </c>
      <c r="G563" s="255" t="s">
        <v>2060</v>
      </c>
      <c r="H563" s="266" t="s">
        <v>17</v>
      </c>
      <c r="I563" s="255"/>
      <c r="J563" s="255"/>
      <c r="K563" s="255"/>
      <c r="L563" s="255" t="s">
        <v>10</v>
      </c>
      <c r="M563" s="255" t="s">
        <v>3105</v>
      </c>
      <c r="N563" s="255" t="s">
        <v>2014</v>
      </c>
      <c r="O563" s="255" t="s">
        <v>269</v>
      </c>
      <c r="P563" s="255" t="s">
        <v>2014</v>
      </c>
      <c r="Q563" s="255" t="s">
        <v>356</v>
      </c>
      <c r="R563" s="255"/>
      <c r="S563" s="255" t="s">
        <v>2014</v>
      </c>
      <c r="T563" s="255" t="s">
        <v>405</v>
      </c>
      <c r="U563" s="255"/>
      <c r="V563" s="255" t="s">
        <v>2014</v>
      </c>
      <c r="W563" s="255" t="s">
        <v>1089</v>
      </c>
      <c r="X563" s="256">
        <v>1</v>
      </c>
      <c r="Y563" s="58" t="s">
        <v>5944</v>
      </c>
      <c r="Z563" s="58" t="s">
        <v>452</v>
      </c>
      <c r="AA563" s="59">
        <v>0</v>
      </c>
      <c r="AB563" s="59">
        <v>0</v>
      </c>
      <c r="AC563" s="59">
        <v>0</v>
      </c>
      <c r="AD563" s="59">
        <v>0</v>
      </c>
      <c r="AE563" s="59"/>
      <c r="AF563" s="59"/>
    </row>
    <row r="564" spans="1:32">
      <c r="A564" s="255"/>
      <c r="B564" s="265" t="s">
        <v>4831</v>
      </c>
      <c r="C564" s="255"/>
      <c r="D564" s="273"/>
      <c r="E564" s="265" t="s">
        <v>3182</v>
      </c>
      <c r="F564" s="266" t="s">
        <v>2039</v>
      </c>
      <c r="G564" s="255" t="s">
        <v>2060</v>
      </c>
      <c r="H564" s="266" t="s">
        <v>17</v>
      </c>
      <c r="I564" s="255"/>
      <c r="J564" s="255"/>
      <c r="K564" s="255"/>
      <c r="L564" s="255" t="s">
        <v>10</v>
      </c>
      <c r="M564" s="255" t="s">
        <v>3184</v>
      </c>
      <c r="N564" s="255" t="s">
        <v>2014</v>
      </c>
      <c r="O564" s="255" t="s">
        <v>269</v>
      </c>
      <c r="P564" s="255" t="s">
        <v>2014</v>
      </c>
      <c r="Q564" s="255" t="s">
        <v>46</v>
      </c>
      <c r="R564" s="255"/>
      <c r="S564" s="255" t="s">
        <v>2014</v>
      </c>
      <c r="T564" s="255" t="s">
        <v>353</v>
      </c>
      <c r="U564" s="255"/>
      <c r="V564" s="255" t="s">
        <v>2014</v>
      </c>
      <c r="W564" s="255" t="s">
        <v>353</v>
      </c>
      <c r="X564" s="256">
        <v>1</v>
      </c>
      <c r="Y564" s="58" t="s">
        <v>6879</v>
      </c>
      <c r="Z564" s="58" t="s">
        <v>468</v>
      </c>
      <c r="AA564" s="59">
        <v>0</v>
      </c>
      <c r="AB564" s="59">
        <v>0</v>
      </c>
      <c r="AC564" s="59">
        <v>0</v>
      </c>
      <c r="AD564" s="59">
        <v>0</v>
      </c>
      <c r="AE564" s="59"/>
      <c r="AF564" s="59"/>
    </row>
    <row r="565" spans="1:32">
      <c r="A565" s="255"/>
      <c r="B565" s="265" t="s">
        <v>4832</v>
      </c>
      <c r="C565" s="255"/>
      <c r="D565" s="273"/>
      <c r="E565" s="265" t="s">
        <v>2904</v>
      </c>
      <c r="F565" s="266" t="s">
        <v>2039</v>
      </c>
      <c r="G565" s="255" t="s">
        <v>40</v>
      </c>
      <c r="H565" s="266" t="s">
        <v>2185</v>
      </c>
      <c r="I565" s="255"/>
      <c r="J565" s="255"/>
      <c r="K565" s="255"/>
      <c r="L565" s="255" t="s">
        <v>7</v>
      </c>
      <c r="M565" s="255" t="s">
        <v>281</v>
      </c>
      <c r="N565" s="255" t="s">
        <v>40</v>
      </c>
      <c r="O565" s="255" t="s">
        <v>41</v>
      </c>
      <c r="P565" s="255" t="s">
        <v>2016</v>
      </c>
      <c r="Q565" s="255" t="s">
        <v>357</v>
      </c>
      <c r="R565" s="255"/>
      <c r="S565" s="255" t="s">
        <v>2016</v>
      </c>
      <c r="T565" s="255" t="s">
        <v>353</v>
      </c>
      <c r="U565" s="255"/>
      <c r="V565" s="255" t="s">
        <v>2016</v>
      </c>
      <c r="W565" s="255" t="s">
        <v>353</v>
      </c>
      <c r="X565" s="256">
        <v>1</v>
      </c>
      <c r="Y565" s="58" t="s">
        <v>6351</v>
      </c>
      <c r="Z565" s="58" t="s">
        <v>540</v>
      </c>
      <c r="AA565" s="59">
        <v>0</v>
      </c>
      <c r="AB565" s="59">
        <v>0</v>
      </c>
      <c r="AC565" s="59">
        <v>0</v>
      </c>
      <c r="AD565" s="59">
        <v>0</v>
      </c>
      <c r="AE565" s="59"/>
      <c r="AF565" s="59"/>
    </row>
    <row r="566" spans="1:32">
      <c r="A566" s="255"/>
      <c r="B566" s="265" t="s">
        <v>4833</v>
      </c>
      <c r="C566" s="255"/>
      <c r="D566" s="273"/>
      <c r="E566" s="265" t="s">
        <v>2922</v>
      </c>
      <c r="F566" s="266" t="s">
        <v>2039</v>
      </c>
      <c r="G566" s="255" t="s">
        <v>40</v>
      </c>
      <c r="H566" s="266" t="s">
        <v>2185</v>
      </c>
      <c r="I566" s="255"/>
      <c r="J566" s="255"/>
      <c r="K566" s="255"/>
      <c r="L566" s="255" t="s">
        <v>7</v>
      </c>
      <c r="M566" s="255" t="s">
        <v>281</v>
      </c>
      <c r="N566" s="255" t="s">
        <v>40</v>
      </c>
      <c r="O566" s="255" t="s">
        <v>41</v>
      </c>
      <c r="P566" s="255" t="s">
        <v>2040</v>
      </c>
      <c r="Q566" s="255" t="s">
        <v>357</v>
      </c>
      <c r="R566" s="255"/>
      <c r="S566" s="255" t="s">
        <v>2040</v>
      </c>
      <c r="T566" s="255" t="s">
        <v>353</v>
      </c>
      <c r="U566" s="255"/>
      <c r="V566" s="255" t="s">
        <v>2040</v>
      </c>
      <c r="W566" s="255" t="s">
        <v>353</v>
      </c>
      <c r="X566" s="256">
        <v>1</v>
      </c>
      <c r="Y566" s="58" t="s">
        <v>6870</v>
      </c>
      <c r="Z566" s="58" t="s">
        <v>654</v>
      </c>
      <c r="AA566" s="59">
        <v>0</v>
      </c>
      <c r="AB566" s="59">
        <v>0</v>
      </c>
      <c r="AC566" s="59">
        <v>0</v>
      </c>
      <c r="AD566" s="59">
        <v>0</v>
      </c>
      <c r="AE566" s="59"/>
      <c r="AF566" s="59"/>
    </row>
    <row r="567" spans="1:32">
      <c r="A567" s="255"/>
      <c r="B567" s="265" t="s">
        <v>4834</v>
      </c>
      <c r="C567" s="255"/>
      <c r="D567" s="273"/>
      <c r="E567" s="265" t="s">
        <v>4072</v>
      </c>
      <c r="F567" s="266" t="s">
        <v>2157</v>
      </c>
      <c r="G567" s="255" t="s">
        <v>2060</v>
      </c>
      <c r="H567" s="266" t="s">
        <v>2185</v>
      </c>
      <c r="I567" s="255"/>
      <c r="J567" s="255"/>
      <c r="K567" s="255"/>
      <c r="L567" s="255" t="s">
        <v>280</v>
      </c>
      <c r="M567" s="255" t="s">
        <v>4074</v>
      </c>
      <c r="N567" s="255" t="s">
        <v>2256</v>
      </c>
      <c r="O567" s="255" t="s">
        <v>41</v>
      </c>
      <c r="P567" s="255" t="s">
        <v>2016</v>
      </c>
      <c r="Q567" s="255" t="s">
        <v>46</v>
      </c>
      <c r="R567" s="255"/>
      <c r="S567" s="255" t="s">
        <v>2016</v>
      </c>
      <c r="T567" s="255" t="s">
        <v>414</v>
      </c>
      <c r="U567" s="255"/>
      <c r="V567" s="255" t="s">
        <v>2016</v>
      </c>
      <c r="W567" s="255" t="s">
        <v>414</v>
      </c>
      <c r="X567" s="256">
        <v>1</v>
      </c>
      <c r="Y567" s="58" t="s">
        <v>6895</v>
      </c>
      <c r="Z567" s="58" t="s">
        <v>546</v>
      </c>
      <c r="AA567" s="59">
        <v>0</v>
      </c>
      <c r="AB567" s="59">
        <v>0</v>
      </c>
      <c r="AC567" s="59">
        <v>0</v>
      </c>
      <c r="AD567" s="59">
        <v>0</v>
      </c>
      <c r="AE567" s="59"/>
      <c r="AF567" s="59"/>
    </row>
    <row r="568" spans="1:32">
      <c r="A568" s="255"/>
      <c r="B568" s="265" t="s">
        <v>4835</v>
      </c>
      <c r="C568" s="255"/>
      <c r="D568" s="273"/>
      <c r="E568" s="265" t="s">
        <v>4138</v>
      </c>
      <c r="F568" s="266" t="s">
        <v>2157</v>
      </c>
      <c r="G568" s="255" t="s">
        <v>2060</v>
      </c>
      <c r="H568" s="266" t="s">
        <v>2185</v>
      </c>
      <c r="I568" s="255"/>
      <c r="J568" s="255"/>
      <c r="K568" s="255"/>
      <c r="L568" s="255" t="s">
        <v>280</v>
      </c>
      <c r="M568" s="255" t="s">
        <v>2882</v>
      </c>
      <c r="N568" s="255" t="s">
        <v>2256</v>
      </c>
      <c r="O568" s="255" t="s">
        <v>41</v>
      </c>
      <c r="P568" s="255" t="s">
        <v>2016</v>
      </c>
      <c r="Q568" s="255" t="s">
        <v>357</v>
      </c>
      <c r="R568" s="255"/>
      <c r="S568" s="255" t="s">
        <v>2016</v>
      </c>
      <c r="T568" s="255" t="s">
        <v>353</v>
      </c>
      <c r="U568" s="255"/>
      <c r="V568" s="255" t="s">
        <v>2016</v>
      </c>
      <c r="W568" s="255" t="s">
        <v>353</v>
      </c>
      <c r="X568" s="256">
        <v>1</v>
      </c>
      <c r="Y568" s="58" t="s">
        <v>6351</v>
      </c>
      <c r="Z568" s="58" t="s">
        <v>540</v>
      </c>
      <c r="AA568" s="59">
        <v>0</v>
      </c>
      <c r="AB568" s="59">
        <v>0</v>
      </c>
      <c r="AC568" s="59">
        <v>0</v>
      </c>
      <c r="AD568" s="59">
        <v>0</v>
      </c>
      <c r="AE568" s="59"/>
      <c r="AF568" s="59"/>
    </row>
    <row r="569" spans="1:32">
      <c r="A569" s="255"/>
      <c r="B569" s="265" t="s">
        <v>4836</v>
      </c>
      <c r="C569" s="255"/>
      <c r="D569" s="273"/>
      <c r="E569" s="265" t="s">
        <v>4161</v>
      </c>
      <c r="F569" s="266" t="s">
        <v>2157</v>
      </c>
      <c r="G569" s="255" t="s">
        <v>2060</v>
      </c>
      <c r="H569" s="266" t="s">
        <v>2185</v>
      </c>
      <c r="I569" s="255"/>
      <c r="J569" s="255"/>
      <c r="K569" s="255"/>
      <c r="L569" s="255" t="s">
        <v>280</v>
      </c>
      <c r="M569" s="255" t="s">
        <v>4163</v>
      </c>
      <c r="N569" s="255" t="s">
        <v>2256</v>
      </c>
      <c r="O569" s="255" t="s">
        <v>46</v>
      </c>
      <c r="P569" s="255" t="s">
        <v>2016</v>
      </c>
      <c r="Q569" s="255" t="s">
        <v>46</v>
      </c>
      <c r="R569" s="255"/>
      <c r="S569" s="255" t="s">
        <v>2016</v>
      </c>
      <c r="T569" s="255" t="s">
        <v>414</v>
      </c>
      <c r="U569" s="255"/>
      <c r="V569" s="255" t="s">
        <v>2016</v>
      </c>
      <c r="W569" s="255" t="s">
        <v>414</v>
      </c>
      <c r="X569" s="256">
        <v>1</v>
      </c>
      <c r="Y569" s="58" t="s">
        <v>6895</v>
      </c>
      <c r="Z569" s="58" t="s">
        <v>546</v>
      </c>
      <c r="AA569" s="59">
        <v>0</v>
      </c>
      <c r="AB569" s="59">
        <v>0</v>
      </c>
      <c r="AC569" s="59">
        <v>0</v>
      </c>
      <c r="AD569" s="59">
        <v>0</v>
      </c>
      <c r="AE569" s="59"/>
      <c r="AF569" s="59"/>
    </row>
    <row r="570" spans="1:32">
      <c r="A570" s="255"/>
      <c r="B570" s="265" t="s">
        <v>4837</v>
      </c>
      <c r="C570" s="255"/>
      <c r="D570" s="273"/>
      <c r="E570" s="265" t="s">
        <v>4185</v>
      </c>
      <c r="F570" s="266" t="s">
        <v>2157</v>
      </c>
      <c r="G570" s="255" t="s">
        <v>2060</v>
      </c>
      <c r="H570" s="266" t="s">
        <v>2185</v>
      </c>
      <c r="I570" s="255"/>
      <c r="J570" s="255"/>
      <c r="K570" s="255"/>
      <c r="L570" s="255" t="s">
        <v>280</v>
      </c>
      <c r="M570" s="255" t="s">
        <v>4187</v>
      </c>
      <c r="N570" s="255" t="s">
        <v>2256</v>
      </c>
      <c r="O570" s="255" t="s">
        <v>46</v>
      </c>
      <c r="P570" s="255" t="s">
        <v>2016</v>
      </c>
      <c r="Q570" s="255" t="s">
        <v>46</v>
      </c>
      <c r="R570" s="255"/>
      <c r="S570" s="255" t="s">
        <v>2016</v>
      </c>
      <c r="T570" s="255" t="s">
        <v>416</v>
      </c>
      <c r="U570" s="255"/>
      <c r="V570" s="255" t="s">
        <v>2016</v>
      </c>
      <c r="W570" s="255" t="s">
        <v>416</v>
      </c>
      <c r="X570" s="256">
        <v>1</v>
      </c>
      <c r="Y570" s="58" t="s">
        <v>6389</v>
      </c>
      <c r="Z570" s="58" t="s">
        <v>548</v>
      </c>
      <c r="AA570" s="59">
        <v>0</v>
      </c>
      <c r="AB570" s="59">
        <v>0</v>
      </c>
      <c r="AC570" s="59">
        <v>0</v>
      </c>
      <c r="AD570" s="59">
        <v>0</v>
      </c>
      <c r="AE570" s="59"/>
      <c r="AF570" s="59"/>
    </row>
    <row r="571" spans="1:32">
      <c r="A571" s="255"/>
      <c r="B571" s="265" t="s">
        <v>4838</v>
      </c>
      <c r="C571" s="255"/>
      <c r="D571" s="273"/>
      <c r="E571" s="265" t="s">
        <v>4138</v>
      </c>
      <c r="F571" s="266" t="s">
        <v>2039</v>
      </c>
      <c r="G571" s="255" t="s">
        <v>2060</v>
      </c>
      <c r="H571" s="266" t="s">
        <v>2185</v>
      </c>
      <c r="I571" s="255"/>
      <c r="J571" s="255"/>
      <c r="K571" s="255"/>
      <c r="L571" s="255" t="s">
        <v>10</v>
      </c>
      <c r="M571" s="255" t="s">
        <v>2882</v>
      </c>
      <c r="N571" s="255" t="s">
        <v>2014</v>
      </c>
      <c r="O571" s="255" t="s">
        <v>269</v>
      </c>
      <c r="P571" s="255" t="s">
        <v>2014</v>
      </c>
      <c r="Q571" s="255" t="s">
        <v>357</v>
      </c>
      <c r="R571" s="255"/>
      <c r="S571" s="255" t="s">
        <v>2014</v>
      </c>
      <c r="T571" s="255" t="s">
        <v>353</v>
      </c>
      <c r="U571" s="255"/>
      <c r="V571" s="255" t="s">
        <v>2014</v>
      </c>
      <c r="W571" s="255" t="s">
        <v>353</v>
      </c>
      <c r="X571" s="256">
        <v>1</v>
      </c>
      <c r="Y571" s="58" t="s">
        <v>6879</v>
      </c>
      <c r="Z571" s="58" t="s">
        <v>468</v>
      </c>
      <c r="AA571" s="59">
        <v>0</v>
      </c>
      <c r="AB571" s="59">
        <v>0</v>
      </c>
      <c r="AC571" s="59">
        <v>0</v>
      </c>
      <c r="AD571" s="59">
        <v>0</v>
      </c>
      <c r="AE571" s="59"/>
      <c r="AF571" s="59"/>
    </row>
    <row r="572" spans="1:32">
      <c r="A572" s="255"/>
      <c r="B572" s="265" t="s">
        <v>4839</v>
      </c>
      <c r="C572" s="255"/>
      <c r="D572" s="273"/>
      <c r="E572" s="265" t="s">
        <v>2810</v>
      </c>
      <c r="F572" s="266" t="s">
        <v>2157</v>
      </c>
      <c r="G572" s="255" t="s">
        <v>40</v>
      </c>
      <c r="H572" s="266" t="s">
        <v>2185</v>
      </c>
      <c r="I572" s="255"/>
      <c r="J572" s="255"/>
      <c r="K572" s="255"/>
      <c r="L572" s="255" t="s">
        <v>7</v>
      </c>
      <c r="M572" s="255" t="s">
        <v>41</v>
      </c>
      <c r="N572" s="255" t="s">
        <v>40</v>
      </c>
      <c r="O572" s="255" t="s">
        <v>41</v>
      </c>
      <c r="P572" s="255" t="s">
        <v>2040</v>
      </c>
      <c r="Q572" s="255" t="s">
        <v>357</v>
      </c>
      <c r="R572" s="255"/>
      <c r="S572" s="255" t="s">
        <v>2040</v>
      </c>
      <c r="T572" s="255" t="s">
        <v>353</v>
      </c>
      <c r="U572" s="255"/>
      <c r="V572" s="255" t="s">
        <v>2040</v>
      </c>
      <c r="W572" s="255" t="s">
        <v>353</v>
      </c>
      <c r="X572" s="256">
        <v>1</v>
      </c>
      <c r="Y572" s="58" t="s">
        <v>6870</v>
      </c>
      <c r="Z572" s="58" t="s">
        <v>654</v>
      </c>
      <c r="AA572" s="59">
        <v>0</v>
      </c>
      <c r="AB572" s="59">
        <v>0</v>
      </c>
      <c r="AC572" s="59">
        <v>0</v>
      </c>
      <c r="AD572" s="59">
        <v>0</v>
      </c>
      <c r="AE572" s="59"/>
      <c r="AF572" s="59"/>
    </row>
    <row r="573" spans="1:32">
      <c r="A573" s="255"/>
      <c r="B573" s="265" t="s">
        <v>4840</v>
      </c>
      <c r="C573" s="255"/>
      <c r="D573" s="273"/>
      <c r="E573" s="265" t="s">
        <v>4462</v>
      </c>
      <c r="F573" s="266" t="s">
        <v>2157</v>
      </c>
      <c r="G573" s="255" t="s">
        <v>26</v>
      </c>
      <c r="H573" s="266" t="s">
        <v>2185</v>
      </c>
      <c r="I573" s="255"/>
      <c r="J573" s="255"/>
      <c r="K573" s="255"/>
      <c r="L573" s="255" t="s">
        <v>2335</v>
      </c>
      <c r="M573" s="255" t="s">
        <v>4464</v>
      </c>
      <c r="N573" s="255" t="s">
        <v>26</v>
      </c>
      <c r="O573" s="255" t="s">
        <v>352</v>
      </c>
      <c r="P573" s="255" t="s">
        <v>26</v>
      </c>
      <c r="Q573" s="255" t="s">
        <v>281</v>
      </c>
      <c r="R573" s="255"/>
      <c r="S573" s="255" t="s">
        <v>26</v>
      </c>
      <c r="T573" s="255" t="s">
        <v>281</v>
      </c>
      <c r="U573" s="255"/>
      <c r="V573" s="255" t="s">
        <v>26</v>
      </c>
      <c r="W573" s="260" t="s">
        <v>281</v>
      </c>
      <c r="X573" s="261">
        <v>1</v>
      </c>
      <c r="Y573" s="58" t="s">
        <v>6707</v>
      </c>
      <c r="Z573" s="58" t="s">
        <v>1905</v>
      </c>
      <c r="AA573" s="59">
        <v>0</v>
      </c>
      <c r="AB573" s="59">
        <v>0</v>
      </c>
      <c r="AC573" s="59">
        <v>0</v>
      </c>
      <c r="AD573" s="59">
        <v>0</v>
      </c>
      <c r="AE573" s="59"/>
      <c r="AF573" s="59"/>
    </row>
    <row r="574" spans="1:32">
      <c r="A574" s="255"/>
      <c r="B574" s="265" t="s">
        <v>4841</v>
      </c>
      <c r="C574" s="255"/>
      <c r="D574" s="273"/>
      <c r="E574" s="265" t="s">
        <v>2886</v>
      </c>
      <c r="F574" s="266" t="s">
        <v>2039</v>
      </c>
      <c r="G574" s="255" t="s">
        <v>40</v>
      </c>
      <c r="H574" s="266" t="s">
        <v>2185</v>
      </c>
      <c r="I574" s="255"/>
      <c r="J574" s="255"/>
      <c r="K574" s="255"/>
      <c r="L574" s="255" t="s">
        <v>7</v>
      </c>
      <c r="M574" s="255" t="s">
        <v>281</v>
      </c>
      <c r="N574" s="255" t="s">
        <v>40</v>
      </c>
      <c r="O574" s="255" t="s">
        <v>41</v>
      </c>
      <c r="P574" s="255" t="s">
        <v>2040</v>
      </c>
      <c r="Q574" s="255" t="s">
        <v>357</v>
      </c>
      <c r="R574" s="255"/>
      <c r="S574" s="255" t="s">
        <v>2040</v>
      </c>
      <c r="T574" s="255" t="s">
        <v>353</v>
      </c>
      <c r="U574" s="255"/>
      <c r="V574" s="255" t="s">
        <v>2040</v>
      </c>
      <c r="W574" s="255" t="s">
        <v>353</v>
      </c>
      <c r="X574" s="256">
        <v>1</v>
      </c>
      <c r="Y574" s="58" t="s">
        <v>6870</v>
      </c>
      <c r="Z574" s="58" t="s">
        <v>654</v>
      </c>
      <c r="AA574" s="59">
        <v>0</v>
      </c>
      <c r="AB574" s="59">
        <v>0</v>
      </c>
      <c r="AC574" s="59">
        <v>0</v>
      </c>
      <c r="AD574" s="59">
        <v>0</v>
      </c>
      <c r="AE574" s="59"/>
      <c r="AF574" s="59"/>
    </row>
    <row r="575" spans="1:32">
      <c r="A575" s="255"/>
      <c r="B575" s="265" t="s">
        <v>4842</v>
      </c>
      <c r="C575" s="255"/>
      <c r="D575" s="273"/>
      <c r="E575" s="265" t="s">
        <v>4038</v>
      </c>
      <c r="F575" s="266" t="s">
        <v>2157</v>
      </c>
      <c r="G575" s="255" t="s">
        <v>40</v>
      </c>
      <c r="H575" s="266" t="s">
        <v>2185</v>
      </c>
      <c r="I575" s="255"/>
      <c r="J575" s="255"/>
      <c r="K575" s="255"/>
      <c r="L575" s="255" t="s">
        <v>7</v>
      </c>
      <c r="M575" s="255" t="s">
        <v>44</v>
      </c>
      <c r="N575" s="255" t="s">
        <v>40</v>
      </c>
      <c r="O575" s="255" t="s">
        <v>41</v>
      </c>
      <c r="P575" s="255" t="s">
        <v>2040</v>
      </c>
      <c r="Q575" s="255" t="s">
        <v>357</v>
      </c>
      <c r="R575" s="255"/>
      <c r="S575" s="255" t="s">
        <v>2040</v>
      </c>
      <c r="T575" s="255" t="s">
        <v>353</v>
      </c>
      <c r="U575" s="255"/>
      <c r="V575" s="255" t="s">
        <v>2040</v>
      </c>
      <c r="W575" s="255" t="s">
        <v>353</v>
      </c>
      <c r="X575" s="256">
        <v>1</v>
      </c>
      <c r="Y575" s="58" t="s">
        <v>6870</v>
      </c>
      <c r="Z575" s="58" t="s">
        <v>654</v>
      </c>
      <c r="AA575" s="59">
        <v>0</v>
      </c>
      <c r="AB575" s="59">
        <v>0</v>
      </c>
      <c r="AC575" s="59">
        <v>0</v>
      </c>
      <c r="AD575" s="59">
        <v>0</v>
      </c>
      <c r="AE575" s="59"/>
      <c r="AF575" s="59"/>
    </row>
    <row r="576" spans="1:32">
      <c r="A576" s="255"/>
      <c r="B576" s="265">
        <v>97959820</v>
      </c>
      <c r="C576" s="255"/>
      <c r="D576" s="273"/>
      <c r="E576" s="265" t="s">
        <v>3501</v>
      </c>
      <c r="F576" s="266"/>
      <c r="G576" s="255" t="s">
        <v>26</v>
      </c>
      <c r="H576" s="266" t="s">
        <v>22</v>
      </c>
      <c r="I576" s="255"/>
      <c r="J576" s="255"/>
      <c r="K576" s="255"/>
      <c r="L576" s="255" t="s">
        <v>2335</v>
      </c>
      <c r="M576" s="255" t="s">
        <v>2147</v>
      </c>
      <c r="N576" s="255" t="s">
        <v>26</v>
      </c>
      <c r="O576" s="255" t="s">
        <v>2362</v>
      </c>
      <c r="P576" s="255" t="s">
        <v>26</v>
      </c>
      <c r="Q576" s="255" t="s">
        <v>347</v>
      </c>
      <c r="R576" s="255"/>
      <c r="S576" s="255" t="s">
        <v>26</v>
      </c>
      <c r="T576" s="255" t="s">
        <v>4816</v>
      </c>
      <c r="U576" s="255"/>
      <c r="V576" s="255" t="s">
        <v>26</v>
      </c>
      <c r="W576" s="255" t="s">
        <v>4816</v>
      </c>
      <c r="X576" s="256">
        <v>1</v>
      </c>
      <c r="Y576" s="58" t="s">
        <v>6039</v>
      </c>
      <c r="Z576" s="58" t="s">
        <v>1900</v>
      </c>
      <c r="AA576" s="59">
        <v>0</v>
      </c>
      <c r="AB576" s="59">
        <v>0</v>
      </c>
      <c r="AC576" s="59">
        <v>0</v>
      </c>
      <c r="AD576" s="59">
        <v>0</v>
      </c>
      <c r="AE576" s="59"/>
      <c r="AF576" s="59"/>
    </row>
    <row r="577" spans="1:32">
      <c r="A577" s="255"/>
      <c r="B577" s="265" t="s">
        <v>4843</v>
      </c>
      <c r="C577" s="255"/>
      <c r="D577" s="273"/>
      <c r="E577" s="265" t="s">
        <v>2922</v>
      </c>
      <c r="F577" s="266" t="s">
        <v>2039</v>
      </c>
      <c r="G577" s="255" t="s">
        <v>40</v>
      </c>
      <c r="H577" s="266" t="s">
        <v>2185</v>
      </c>
      <c r="I577" s="255"/>
      <c r="J577" s="255"/>
      <c r="K577" s="255"/>
      <c r="L577" s="255" t="s">
        <v>7</v>
      </c>
      <c r="M577" s="255" t="s">
        <v>281</v>
      </c>
      <c r="N577" s="255" t="s">
        <v>40</v>
      </c>
      <c r="O577" s="255" t="s">
        <v>41</v>
      </c>
      <c r="P577" s="255" t="s">
        <v>2040</v>
      </c>
      <c r="Q577" s="255" t="s">
        <v>357</v>
      </c>
      <c r="R577" s="255"/>
      <c r="S577" s="255" t="s">
        <v>2040</v>
      </c>
      <c r="T577" s="255" t="s">
        <v>353</v>
      </c>
      <c r="U577" s="255"/>
      <c r="V577" s="255" t="s">
        <v>2040</v>
      </c>
      <c r="W577" s="255" t="s">
        <v>353</v>
      </c>
      <c r="X577" s="256">
        <v>1</v>
      </c>
      <c r="Y577" s="58" t="s">
        <v>6870</v>
      </c>
      <c r="Z577" s="58" t="s">
        <v>654</v>
      </c>
      <c r="AA577" s="59">
        <v>0</v>
      </c>
      <c r="AB577" s="59">
        <v>0</v>
      </c>
      <c r="AC577" s="59">
        <v>0</v>
      </c>
      <c r="AD577" s="59">
        <v>0</v>
      </c>
      <c r="AE577" s="59"/>
      <c r="AF577" s="59"/>
    </row>
    <row r="578" spans="1:32">
      <c r="A578" s="255"/>
      <c r="B578" s="265">
        <v>97959822</v>
      </c>
      <c r="C578" s="255"/>
      <c r="D578" s="273"/>
      <c r="E578" s="265" t="s">
        <v>3501</v>
      </c>
      <c r="F578" s="266"/>
      <c r="G578" s="255" t="s">
        <v>26</v>
      </c>
      <c r="H578" s="266" t="s">
        <v>22</v>
      </c>
      <c r="I578" s="255"/>
      <c r="J578" s="255"/>
      <c r="K578" s="255"/>
      <c r="L578" s="255" t="s">
        <v>2335</v>
      </c>
      <c r="M578" s="255" t="s">
        <v>2147</v>
      </c>
      <c r="N578" s="255" t="s">
        <v>26</v>
      </c>
      <c r="O578" s="255" t="s">
        <v>2362</v>
      </c>
      <c r="P578" s="255" t="s">
        <v>26</v>
      </c>
      <c r="Q578" s="255" t="s">
        <v>347</v>
      </c>
      <c r="R578" s="255"/>
      <c r="S578" s="255" t="s">
        <v>26</v>
      </c>
      <c r="T578" s="255" t="s">
        <v>4816</v>
      </c>
      <c r="U578" s="255"/>
      <c r="V578" s="255" t="s">
        <v>26</v>
      </c>
      <c r="W578" s="255" t="s">
        <v>4816</v>
      </c>
      <c r="X578" s="256">
        <v>1</v>
      </c>
      <c r="Y578" s="58" t="s">
        <v>6039</v>
      </c>
      <c r="Z578" s="58" t="s">
        <v>1900</v>
      </c>
      <c r="AA578" s="59">
        <v>0</v>
      </c>
      <c r="AB578" s="59">
        <v>0</v>
      </c>
      <c r="AC578" s="59">
        <v>0</v>
      </c>
      <c r="AD578" s="59">
        <v>0</v>
      </c>
      <c r="AE578" s="59"/>
      <c r="AF578" s="59"/>
    </row>
    <row r="579" spans="1:32">
      <c r="A579" s="255"/>
      <c r="B579" s="265">
        <v>97959847</v>
      </c>
      <c r="C579" s="255"/>
      <c r="D579" s="273"/>
      <c r="E579" s="265" t="s">
        <v>3501</v>
      </c>
      <c r="F579" s="266"/>
      <c r="G579" s="255" t="s">
        <v>26</v>
      </c>
      <c r="H579" s="266" t="s">
        <v>22</v>
      </c>
      <c r="I579" s="255"/>
      <c r="J579" s="255"/>
      <c r="K579" s="255"/>
      <c r="L579" s="255" t="s">
        <v>2335</v>
      </c>
      <c r="M579" s="255" t="s">
        <v>2147</v>
      </c>
      <c r="N579" s="255" t="s">
        <v>26</v>
      </c>
      <c r="O579" s="255" t="s">
        <v>2362</v>
      </c>
      <c r="P579" s="255" t="s">
        <v>26</v>
      </c>
      <c r="Q579" s="255" t="s">
        <v>347</v>
      </c>
      <c r="R579" s="255"/>
      <c r="S579" s="255" t="s">
        <v>26</v>
      </c>
      <c r="T579" s="255" t="s">
        <v>4816</v>
      </c>
      <c r="U579" s="255"/>
      <c r="V579" s="255" t="s">
        <v>26</v>
      </c>
      <c r="W579" s="255" t="s">
        <v>4816</v>
      </c>
      <c r="X579" s="256">
        <v>1</v>
      </c>
      <c r="Y579" s="58" t="s">
        <v>6039</v>
      </c>
      <c r="Z579" s="58" t="s">
        <v>1900</v>
      </c>
      <c r="AA579" s="59">
        <v>0</v>
      </c>
      <c r="AB579" s="59">
        <v>0</v>
      </c>
      <c r="AC579" s="59">
        <v>0</v>
      </c>
      <c r="AD579" s="59">
        <v>0</v>
      </c>
      <c r="AE579" s="59"/>
      <c r="AF579" s="59"/>
    </row>
    <row r="580" spans="1:32">
      <c r="A580" s="255"/>
      <c r="B580" s="265">
        <v>97960831</v>
      </c>
      <c r="C580" s="255"/>
      <c r="D580" s="273"/>
      <c r="E580" s="265" t="s">
        <v>3852</v>
      </c>
      <c r="F580" s="266"/>
      <c r="G580" s="255" t="s">
        <v>15</v>
      </c>
      <c r="H580" s="266" t="s">
        <v>440</v>
      </c>
      <c r="I580" s="255"/>
      <c r="J580" s="255"/>
      <c r="K580" s="255"/>
      <c r="L580" s="255" t="s">
        <v>6</v>
      </c>
      <c r="M580" s="265" t="s">
        <v>269</v>
      </c>
      <c r="N580" s="255" t="s">
        <v>15</v>
      </c>
      <c r="O580" s="255" t="s">
        <v>269</v>
      </c>
      <c r="P580" s="255" t="s">
        <v>15</v>
      </c>
      <c r="Q580" s="255" t="s">
        <v>269</v>
      </c>
      <c r="R580" s="255"/>
      <c r="S580" s="255" t="s">
        <v>15</v>
      </c>
      <c r="T580" s="255" t="s">
        <v>269</v>
      </c>
      <c r="U580" s="255"/>
      <c r="V580" s="255" t="s">
        <v>15</v>
      </c>
      <c r="W580" s="255" t="s">
        <v>269</v>
      </c>
      <c r="X580" s="256">
        <v>1</v>
      </c>
      <c r="Y580" s="58" t="s">
        <v>6901</v>
      </c>
      <c r="Z580" s="58" t="s">
        <v>576</v>
      </c>
      <c r="AA580" s="59">
        <v>0</v>
      </c>
      <c r="AB580" s="59">
        <v>0</v>
      </c>
      <c r="AC580" s="59">
        <v>0</v>
      </c>
      <c r="AD580" s="59">
        <v>0</v>
      </c>
      <c r="AE580" s="59"/>
      <c r="AF580" s="59"/>
    </row>
    <row r="581" spans="1:32">
      <c r="A581" s="255"/>
      <c r="B581" s="265">
        <v>97960837</v>
      </c>
      <c r="C581" s="255"/>
      <c r="D581" s="273"/>
      <c r="E581" s="265" t="s">
        <v>3852</v>
      </c>
      <c r="F581" s="266"/>
      <c r="G581" s="255" t="s">
        <v>15</v>
      </c>
      <c r="H581" s="266" t="s">
        <v>440</v>
      </c>
      <c r="I581" s="255"/>
      <c r="J581" s="255"/>
      <c r="K581" s="255"/>
      <c r="L581" s="255" t="s">
        <v>6</v>
      </c>
      <c r="M581" s="265" t="s">
        <v>269</v>
      </c>
      <c r="N581" s="255" t="s">
        <v>15</v>
      </c>
      <c r="O581" s="255" t="s">
        <v>269</v>
      </c>
      <c r="P581" s="255" t="s">
        <v>15</v>
      </c>
      <c r="Q581" s="255" t="s">
        <v>269</v>
      </c>
      <c r="R581" s="255"/>
      <c r="S581" s="255" t="s">
        <v>15</v>
      </c>
      <c r="T581" s="255" t="s">
        <v>269</v>
      </c>
      <c r="U581" s="255"/>
      <c r="V581" s="255" t="s">
        <v>15</v>
      </c>
      <c r="W581" s="255" t="s">
        <v>269</v>
      </c>
      <c r="X581" s="256">
        <v>1</v>
      </c>
      <c r="Y581" s="58" t="s">
        <v>6901</v>
      </c>
      <c r="Z581" s="58" t="s">
        <v>576</v>
      </c>
      <c r="AA581" s="59">
        <v>0</v>
      </c>
      <c r="AB581" s="59">
        <v>0</v>
      </c>
      <c r="AC581" s="59">
        <v>0</v>
      </c>
      <c r="AD581" s="59">
        <v>0</v>
      </c>
      <c r="AE581" s="59"/>
      <c r="AF581" s="59"/>
    </row>
    <row r="582" spans="1:32">
      <c r="A582" s="255"/>
      <c r="B582" s="265">
        <v>97960841</v>
      </c>
      <c r="C582" s="255"/>
      <c r="D582" s="273"/>
      <c r="E582" s="265" t="s">
        <v>3852</v>
      </c>
      <c r="F582" s="266"/>
      <c r="G582" s="255" t="s">
        <v>15</v>
      </c>
      <c r="H582" s="266" t="s">
        <v>440</v>
      </c>
      <c r="I582" s="255"/>
      <c r="J582" s="255"/>
      <c r="K582" s="255"/>
      <c r="L582" s="255" t="s">
        <v>6</v>
      </c>
      <c r="M582" s="265" t="s">
        <v>269</v>
      </c>
      <c r="N582" s="255" t="s">
        <v>15</v>
      </c>
      <c r="O582" s="255" t="s">
        <v>269</v>
      </c>
      <c r="P582" s="255" t="s">
        <v>15</v>
      </c>
      <c r="Q582" s="255" t="s">
        <v>269</v>
      </c>
      <c r="R582" s="255"/>
      <c r="S582" s="255" t="s">
        <v>15</v>
      </c>
      <c r="T582" s="255" t="s">
        <v>269</v>
      </c>
      <c r="U582" s="255"/>
      <c r="V582" s="255" t="s">
        <v>15</v>
      </c>
      <c r="W582" s="255" t="s">
        <v>269</v>
      </c>
      <c r="X582" s="256">
        <v>1</v>
      </c>
      <c r="Y582" s="58" t="s">
        <v>6901</v>
      </c>
      <c r="Z582" s="58" t="s">
        <v>576</v>
      </c>
      <c r="AA582" s="59">
        <v>0</v>
      </c>
      <c r="AB582" s="59">
        <v>0</v>
      </c>
      <c r="AC582" s="59">
        <v>0</v>
      </c>
      <c r="AD582" s="59">
        <v>0</v>
      </c>
      <c r="AE582" s="59"/>
      <c r="AF582" s="59"/>
    </row>
    <row r="583" spans="1:32">
      <c r="A583" s="255"/>
      <c r="B583" s="265">
        <v>97960996</v>
      </c>
      <c r="C583" s="255"/>
      <c r="D583" s="273"/>
      <c r="E583" s="265" t="s">
        <v>3852</v>
      </c>
      <c r="F583" s="266"/>
      <c r="G583" s="255" t="s">
        <v>15</v>
      </c>
      <c r="H583" s="266" t="s">
        <v>440</v>
      </c>
      <c r="I583" s="255"/>
      <c r="J583" s="255"/>
      <c r="K583" s="255"/>
      <c r="L583" s="255" t="s">
        <v>6</v>
      </c>
      <c r="M583" s="265" t="s">
        <v>269</v>
      </c>
      <c r="N583" s="255" t="s">
        <v>15</v>
      </c>
      <c r="O583" s="255" t="s">
        <v>269</v>
      </c>
      <c r="P583" s="255" t="s">
        <v>15</v>
      </c>
      <c r="Q583" s="255" t="s">
        <v>269</v>
      </c>
      <c r="R583" s="255"/>
      <c r="S583" s="255" t="s">
        <v>15</v>
      </c>
      <c r="T583" s="255" t="s">
        <v>269</v>
      </c>
      <c r="U583" s="255"/>
      <c r="V583" s="255" t="s">
        <v>15</v>
      </c>
      <c r="W583" s="255" t="s">
        <v>269</v>
      </c>
      <c r="X583" s="256">
        <v>1</v>
      </c>
      <c r="Y583" s="58" t="s">
        <v>6901</v>
      </c>
      <c r="Z583" s="58" t="s">
        <v>576</v>
      </c>
      <c r="AA583" s="59">
        <v>0</v>
      </c>
      <c r="AB583" s="59">
        <v>0</v>
      </c>
      <c r="AC583" s="59">
        <v>0</v>
      </c>
      <c r="AD583" s="59">
        <v>0</v>
      </c>
      <c r="AE583" s="59"/>
      <c r="AF583" s="59"/>
    </row>
    <row r="584" spans="1:32">
      <c r="A584" s="255"/>
      <c r="B584" s="265">
        <v>97960997</v>
      </c>
      <c r="C584" s="255"/>
      <c r="D584" s="273"/>
      <c r="E584" s="265" t="s">
        <v>3852</v>
      </c>
      <c r="F584" s="266"/>
      <c r="G584" s="255" t="s">
        <v>15</v>
      </c>
      <c r="H584" s="266" t="s">
        <v>440</v>
      </c>
      <c r="I584" s="255"/>
      <c r="J584" s="255"/>
      <c r="K584" s="255"/>
      <c r="L584" s="255" t="s">
        <v>6</v>
      </c>
      <c r="M584" s="265" t="s">
        <v>269</v>
      </c>
      <c r="N584" s="255" t="s">
        <v>15</v>
      </c>
      <c r="O584" s="255" t="s">
        <v>269</v>
      </c>
      <c r="P584" s="255" t="s">
        <v>15</v>
      </c>
      <c r="Q584" s="255" t="s">
        <v>269</v>
      </c>
      <c r="R584" s="255"/>
      <c r="S584" s="255" t="s">
        <v>15</v>
      </c>
      <c r="T584" s="255" t="s">
        <v>269</v>
      </c>
      <c r="U584" s="255"/>
      <c r="V584" s="255" t="s">
        <v>15</v>
      </c>
      <c r="W584" s="255" t="s">
        <v>269</v>
      </c>
      <c r="X584" s="256">
        <v>1</v>
      </c>
      <c r="Y584" s="58" t="s">
        <v>6901</v>
      </c>
      <c r="Z584" s="58" t="s">
        <v>576</v>
      </c>
      <c r="AA584" s="59">
        <v>0</v>
      </c>
      <c r="AB584" s="59">
        <v>0</v>
      </c>
      <c r="AC584" s="59">
        <v>0</v>
      </c>
      <c r="AD584" s="59">
        <v>0</v>
      </c>
      <c r="AE584" s="59"/>
      <c r="AF584" s="59"/>
    </row>
    <row r="585" spans="1:32">
      <c r="A585" s="255"/>
      <c r="B585" s="265">
        <v>97959841</v>
      </c>
      <c r="C585" s="255"/>
      <c r="D585" s="273"/>
      <c r="E585" s="265" t="s">
        <v>3501</v>
      </c>
      <c r="F585" s="266"/>
      <c r="G585" s="255" t="s">
        <v>26</v>
      </c>
      <c r="H585" s="266" t="s">
        <v>22</v>
      </c>
      <c r="I585" s="255"/>
      <c r="J585" s="255"/>
      <c r="K585" s="255"/>
      <c r="L585" s="255" t="s">
        <v>2335</v>
      </c>
      <c r="M585" s="255" t="s">
        <v>2147</v>
      </c>
      <c r="N585" s="255" t="s">
        <v>26</v>
      </c>
      <c r="O585" s="255" t="s">
        <v>2362</v>
      </c>
      <c r="P585" s="255" t="s">
        <v>26</v>
      </c>
      <c r="Q585" s="255" t="s">
        <v>347</v>
      </c>
      <c r="R585" s="255"/>
      <c r="S585" s="255" t="s">
        <v>26</v>
      </c>
      <c r="T585" s="255" t="s">
        <v>4816</v>
      </c>
      <c r="U585" s="255"/>
      <c r="V585" s="255" t="s">
        <v>26</v>
      </c>
      <c r="W585" s="255" t="s">
        <v>4816</v>
      </c>
      <c r="X585" s="256">
        <v>1</v>
      </c>
      <c r="Y585" s="58" t="s">
        <v>6039</v>
      </c>
      <c r="Z585" s="58" t="s">
        <v>1900</v>
      </c>
      <c r="AA585" s="59">
        <v>0</v>
      </c>
      <c r="AB585" s="59">
        <v>0</v>
      </c>
      <c r="AC585" s="59">
        <v>0</v>
      </c>
      <c r="AD585" s="59">
        <v>0</v>
      </c>
      <c r="AE585" s="59"/>
      <c r="AF585" s="59"/>
    </row>
    <row r="586" spans="1:32">
      <c r="A586" s="255"/>
      <c r="B586" s="265">
        <v>97959844</v>
      </c>
      <c r="C586" s="255"/>
      <c r="D586" s="273"/>
      <c r="E586" s="265" t="s">
        <v>3852</v>
      </c>
      <c r="F586" s="266"/>
      <c r="G586" s="255" t="s">
        <v>15</v>
      </c>
      <c r="H586" s="266" t="s">
        <v>440</v>
      </c>
      <c r="I586" s="255"/>
      <c r="J586" s="255"/>
      <c r="K586" s="255"/>
      <c r="L586" s="255" t="s">
        <v>6</v>
      </c>
      <c r="M586" s="265" t="s">
        <v>269</v>
      </c>
      <c r="N586" s="255" t="s">
        <v>15</v>
      </c>
      <c r="O586" s="255" t="s">
        <v>269</v>
      </c>
      <c r="P586" s="255" t="s">
        <v>15</v>
      </c>
      <c r="Q586" s="255" t="s">
        <v>269</v>
      </c>
      <c r="R586" s="255"/>
      <c r="S586" s="255" t="s">
        <v>15</v>
      </c>
      <c r="T586" s="255" t="s">
        <v>269</v>
      </c>
      <c r="U586" s="255"/>
      <c r="V586" s="255" t="s">
        <v>15</v>
      </c>
      <c r="W586" s="255" t="s">
        <v>269</v>
      </c>
      <c r="X586" s="256">
        <v>1</v>
      </c>
      <c r="Y586" s="58" t="s">
        <v>6901</v>
      </c>
      <c r="Z586" s="58" t="s">
        <v>576</v>
      </c>
      <c r="AA586" s="59">
        <v>0</v>
      </c>
      <c r="AB586" s="59">
        <v>0</v>
      </c>
      <c r="AC586" s="59">
        <v>0</v>
      </c>
      <c r="AD586" s="59">
        <v>0</v>
      </c>
      <c r="AE586" s="59"/>
      <c r="AF586" s="59"/>
    </row>
    <row r="587" spans="1:32">
      <c r="A587" s="255"/>
      <c r="B587" s="265">
        <v>97960995</v>
      </c>
      <c r="C587" s="255"/>
      <c r="D587" s="273"/>
      <c r="E587" s="265" t="s">
        <v>3852</v>
      </c>
      <c r="F587" s="266"/>
      <c r="G587" s="255" t="s">
        <v>15</v>
      </c>
      <c r="H587" s="266" t="s">
        <v>440</v>
      </c>
      <c r="I587" s="255"/>
      <c r="J587" s="255"/>
      <c r="K587" s="255"/>
      <c r="L587" s="255" t="s">
        <v>6</v>
      </c>
      <c r="M587" s="265" t="s">
        <v>269</v>
      </c>
      <c r="N587" s="255" t="s">
        <v>15</v>
      </c>
      <c r="O587" s="255" t="s">
        <v>269</v>
      </c>
      <c r="P587" s="255" t="s">
        <v>15</v>
      </c>
      <c r="Q587" s="255" t="s">
        <v>269</v>
      </c>
      <c r="R587" s="255"/>
      <c r="S587" s="255" t="s">
        <v>15</v>
      </c>
      <c r="T587" s="255" t="s">
        <v>269</v>
      </c>
      <c r="U587" s="255"/>
      <c r="V587" s="255" t="s">
        <v>15</v>
      </c>
      <c r="W587" s="255" t="s">
        <v>269</v>
      </c>
      <c r="X587" s="256">
        <v>1</v>
      </c>
      <c r="Y587" s="58" t="s">
        <v>6901</v>
      </c>
      <c r="Z587" s="58" t="s">
        <v>576</v>
      </c>
      <c r="AA587" s="59">
        <v>0</v>
      </c>
      <c r="AB587" s="59">
        <v>0</v>
      </c>
      <c r="AC587" s="59">
        <v>0</v>
      </c>
      <c r="AD587" s="59">
        <v>0</v>
      </c>
      <c r="AE587" s="59"/>
      <c r="AF587" s="59"/>
    </row>
    <row r="588" spans="1:32">
      <c r="A588" s="255"/>
      <c r="B588" s="265">
        <v>97959826</v>
      </c>
      <c r="C588" s="255"/>
      <c r="D588" s="273"/>
      <c r="E588" s="265" t="s">
        <v>3501</v>
      </c>
      <c r="F588" s="266"/>
      <c r="G588" s="255" t="s">
        <v>26</v>
      </c>
      <c r="H588" s="266" t="s">
        <v>22</v>
      </c>
      <c r="I588" s="255"/>
      <c r="J588" s="255"/>
      <c r="K588" s="255"/>
      <c r="L588" s="255" t="s">
        <v>2335</v>
      </c>
      <c r="M588" s="255" t="s">
        <v>2147</v>
      </c>
      <c r="N588" s="255" t="s">
        <v>26</v>
      </c>
      <c r="O588" s="255" t="s">
        <v>2362</v>
      </c>
      <c r="P588" s="255" t="s">
        <v>26</v>
      </c>
      <c r="Q588" s="255" t="s">
        <v>347</v>
      </c>
      <c r="R588" s="255"/>
      <c r="S588" s="255" t="s">
        <v>26</v>
      </c>
      <c r="T588" s="255" t="s">
        <v>4816</v>
      </c>
      <c r="U588" s="255"/>
      <c r="V588" s="255" t="s">
        <v>26</v>
      </c>
      <c r="W588" s="255" t="s">
        <v>4816</v>
      </c>
      <c r="X588" s="256">
        <v>1</v>
      </c>
      <c r="Y588" s="58" t="s">
        <v>6039</v>
      </c>
      <c r="Z588" s="58" t="s">
        <v>1900</v>
      </c>
      <c r="AA588" s="59">
        <v>0</v>
      </c>
      <c r="AB588" s="59">
        <v>0</v>
      </c>
      <c r="AC588" s="59">
        <v>0</v>
      </c>
      <c r="AD588" s="59">
        <v>0</v>
      </c>
      <c r="AE588" s="59"/>
      <c r="AF588" s="59"/>
    </row>
    <row r="589" spans="1:32">
      <c r="A589" s="255"/>
      <c r="B589" s="265" t="s">
        <v>4844</v>
      </c>
      <c r="C589" s="255"/>
      <c r="D589" s="273"/>
      <c r="E589" s="255" t="s">
        <v>3878</v>
      </c>
      <c r="F589" s="266"/>
      <c r="G589" s="255" t="s">
        <v>15</v>
      </c>
      <c r="H589" s="266" t="s">
        <v>440</v>
      </c>
      <c r="I589" s="255"/>
      <c r="J589" s="255"/>
      <c r="K589" s="255"/>
      <c r="L589" s="255" t="s">
        <v>6</v>
      </c>
      <c r="M589" s="255" t="s">
        <v>269</v>
      </c>
      <c r="N589" s="255" t="s">
        <v>15</v>
      </c>
      <c r="O589" s="255" t="s">
        <v>2279</v>
      </c>
      <c r="P589" s="255" t="s">
        <v>15</v>
      </c>
      <c r="Q589" s="255" t="s">
        <v>43</v>
      </c>
      <c r="R589" s="255"/>
      <c r="S589" s="255" t="s">
        <v>15</v>
      </c>
      <c r="T589" s="255" t="s">
        <v>43</v>
      </c>
      <c r="U589" s="255"/>
      <c r="V589" s="255" t="s">
        <v>15</v>
      </c>
      <c r="W589" s="255" t="s">
        <v>43</v>
      </c>
      <c r="X589" s="256">
        <v>1</v>
      </c>
      <c r="Y589" s="58" t="s">
        <v>6459</v>
      </c>
      <c r="Z589" s="58" t="s">
        <v>578</v>
      </c>
      <c r="AA589" s="59">
        <v>0</v>
      </c>
      <c r="AB589" s="59">
        <v>0</v>
      </c>
      <c r="AC589" s="59">
        <v>0</v>
      </c>
      <c r="AD589" s="59">
        <v>0</v>
      </c>
      <c r="AE589" s="59"/>
      <c r="AF589" s="59"/>
    </row>
    <row r="590" spans="1:32">
      <c r="A590" s="255"/>
      <c r="B590" s="265" t="s">
        <v>4845</v>
      </c>
      <c r="C590" s="255"/>
      <c r="D590" s="273"/>
      <c r="E590" s="265" t="s">
        <v>2640</v>
      </c>
      <c r="F590" s="266"/>
      <c r="G590" s="255" t="s">
        <v>2641</v>
      </c>
      <c r="H590" s="266" t="s">
        <v>18</v>
      </c>
      <c r="I590" s="255"/>
      <c r="J590" s="255"/>
      <c r="K590" s="255"/>
      <c r="L590" s="255" t="s">
        <v>2039</v>
      </c>
      <c r="M590" s="255" t="s">
        <v>2147</v>
      </c>
      <c r="N590" s="243" t="s">
        <v>2642</v>
      </c>
      <c r="O590" s="255" t="s">
        <v>2643</v>
      </c>
      <c r="P590" s="255" t="s">
        <v>2642</v>
      </c>
      <c r="Q590" s="255" t="s">
        <v>2643</v>
      </c>
      <c r="R590" s="255"/>
      <c r="S590" s="243" t="s">
        <v>2642</v>
      </c>
      <c r="T590" s="255" t="s">
        <v>2643</v>
      </c>
      <c r="U590" s="255"/>
      <c r="V590" s="243" t="s">
        <v>2642</v>
      </c>
      <c r="W590" s="255" t="s">
        <v>2643</v>
      </c>
      <c r="X590" s="256">
        <v>1</v>
      </c>
      <c r="Y590" s="58" t="s">
        <v>6861</v>
      </c>
      <c r="Z590" s="58" t="s">
        <v>7189</v>
      </c>
      <c r="AA590" s="59">
        <v>0</v>
      </c>
      <c r="AB590" s="59">
        <v>0</v>
      </c>
      <c r="AC590" s="59">
        <v>0</v>
      </c>
      <c r="AD590" s="59">
        <v>0</v>
      </c>
      <c r="AE590" s="59"/>
      <c r="AF590" s="59"/>
    </row>
    <row r="591" spans="1:32">
      <c r="A591" s="255"/>
      <c r="B591" s="265">
        <v>97958821</v>
      </c>
      <c r="C591" s="255"/>
      <c r="D591" s="273"/>
      <c r="E591" s="265" t="s">
        <v>3852</v>
      </c>
      <c r="F591" s="266"/>
      <c r="G591" s="255" t="s">
        <v>15</v>
      </c>
      <c r="H591" s="266" t="s">
        <v>440</v>
      </c>
      <c r="I591" s="255"/>
      <c r="J591" s="255"/>
      <c r="K591" s="255"/>
      <c r="L591" s="255" t="s">
        <v>6</v>
      </c>
      <c r="M591" s="255" t="s">
        <v>269</v>
      </c>
      <c r="N591" s="255" t="s">
        <v>15</v>
      </c>
      <c r="O591" s="255" t="s">
        <v>269</v>
      </c>
      <c r="P591" s="255" t="s">
        <v>15</v>
      </c>
      <c r="Q591" s="255" t="s">
        <v>269</v>
      </c>
      <c r="R591" s="255"/>
      <c r="S591" s="255" t="s">
        <v>15</v>
      </c>
      <c r="T591" s="255" t="s">
        <v>269</v>
      </c>
      <c r="U591" s="255"/>
      <c r="V591" s="255" t="s">
        <v>15</v>
      </c>
      <c r="W591" s="255" t="s">
        <v>269</v>
      </c>
      <c r="X591" s="256">
        <v>1</v>
      </c>
      <c r="Y591" s="58" t="s">
        <v>6901</v>
      </c>
      <c r="Z591" s="58" t="s">
        <v>576</v>
      </c>
      <c r="AA591" s="59">
        <v>0</v>
      </c>
      <c r="AB591" s="59">
        <v>0</v>
      </c>
      <c r="AC591" s="59">
        <v>0</v>
      </c>
      <c r="AD591" s="59">
        <v>0</v>
      </c>
      <c r="AE591" s="59"/>
      <c r="AF591" s="59"/>
    </row>
    <row r="592" spans="1:32">
      <c r="A592" s="255"/>
      <c r="B592" s="265" t="s">
        <v>4846</v>
      </c>
      <c r="C592" s="255"/>
      <c r="D592" s="273"/>
      <c r="E592" s="265" t="s">
        <v>3288</v>
      </c>
      <c r="F592" s="266"/>
      <c r="G592" s="255" t="s">
        <v>3288</v>
      </c>
      <c r="H592" s="266" t="s">
        <v>16</v>
      </c>
      <c r="I592" s="255"/>
      <c r="J592" s="255"/>
      <c r="K592" s="255"/>
      <c r="L592" s="255" t="s">
        <v>3288</v>
      </c>
      <c r="M592" s="255" t="s">
        <v>3288</v>
      </c>
      <c r="N592" s="255" t="s">
        <v>785</v>
      </c>
      <c r="O592" s="255" t="s">
        <v>785</v>
      </c>
      <c r="P592" s="255" t="s">
        <v>785</v>
      </c>
      <c r="Q592" s="255" t="s">
        <v>785</v>
      </c>
      <c r="R592" s="255"/>
      <c r="S592" s="255" t="s">
        <v>785</v>
      </c>
      <c r="T592" s="255" t="s">
        <v>785</v>
      </c>
      <c r="U592" s="255"/>
      <c r="V592" s="255" t="s">
        <v>785</v>
      </c>
      <c r="W592" s="255" t="s">
        <v>785</v>
      </c>
      <c r="X592" s="256">
        <v>1</v>
      </c>
      <c r="Y592" s="58" t="s">
        <v>6893</v>
      </c>
      <c r="Z592" s="58" t="s">
        <v>7189</v>
      </c>
      <c r="AA592" s="59">
        <v>0</v>
      </c>
      <c r="AB592" s="59">
        <v>0</v>
      </c>
      <c r="AC592" s="59">
        <v>0</v>
      </c>
      <c r="AD592" s="59">
        <v>0</v>
      </c>
      <c r="AE592" s="59"/>
      <c r="AF592" s="59"/>
    </row>
    <row r="593" spans="1:32">
      <c r="A593" s="255"/>
      <c r="B593" s="265" t="s">
        <v>4847</v>
      </c>
      <c r="C593" s="255"/>
      <c r="D593" s="273"/>
      <c r="E593" s="265" t="s">
        <v>3301</v>
      </c>
      <c r="F593" s="266" t="s">
        <v>2039</v>
      </c>
      <c r="G593" s="255" t="s">
        <v>27</v>
      </c>
      <c r="H593" s="266" t="s">
        <v>2118</v>
      </c>
      <c r="I593" s="255"/>
      <c r="J593" s="255"/>
      <c r="K593" s="255"/>
      <c r="L593" s="255" t="s">
        <v>6</v>
      </c>
      <c r="M593" s="255" t="s">
        <v>2147</v>
      </c>
      <c r="N593" s="255" t="s">
        <v>27</v>
      </c>
      <c r="O593" s="255" t="s">
        <v>269</v>
      </c>
      <c r="P593" s="255" t="s">
        <v>27</v>
      </c>
      <c r="Q593" s="255" t="s">
        <v>269</v>
      </c>
      <c r="R593" s="255"/>
      <c r="S593" s="255" t="s">
        <v>27</v>
      </c>
      <c r="T593" s="255" t="s">
        <v>269</v>
      </c>
      <c r="U593" s="255"/>
      <c r="V593" s="255" t="s">
        <v>27</v>
      </c>
      <c r="W593" s="255" t="s">
        <v>269</v>
      </c>
      <c r="X593" s="256">
        <v>1</v>
      </c>
      <c r="Y593" s="58" t="s">
        <v>6462</v>
      </c>
      <c r="Z593" s="58" t="s">
        <v>608</v>
      </c>
      <c r="AA593" s="59">
        <v>0</v>
      </c>
      <c r="AB593" s="59">
        <v>0</v>
      </c>
      <c r="AC593" s="59">
        <v>0</v>
      </c>
      <c r="AD593" s="59">
        <v>0</v>
      </c>
      <c r="AE593" s="59"/>
      <c r="AF593" s="59"/>
    </row>
    <row r="594" spans="1:32">
      <c r="A594" s="255"/>
      <c r="B594" s="265" t="s">
        <v>4848</v>
      </c>
      <c r="C594" s="255"/>
      <c r="D594" s="273"/>
      <c r="E594" s="265" t="s">
        <v>757</v>
      </c>
      <c r="F594" s="266"/>
      <c r="G594" s="255" t="s">
        <v>757</v>
      </c>
      <c r="H594" s="266" t="s">
        <v>757</v>
      </c>
      <c r="I594" s="255"/>
      <c r="J594" s="255"/>
      <c r="K594" s="255"/>
      <c r="L594" s="255" t="s">
        <v>2644</v>
      </c>
      <c r="M594" s="255" t="s">
        <v>757</v>
      </c>
      <c r="N594" s="255" t="s">
        <v>757</v>
      </c>
      <c r="O594" s="255" t="s">
        <v>757</v>
      </c>
      <c r="P594" s="255" t="s">
        <v>757</v>
      </c>
      <c r="Q594" s="255" t="s">
        <v>757</v>
      </c>
      <c r="R594" s="255"/>
      <c r="S594" s="255" t="s">
        <v>757</v>
      </c>
      <c r="T594" s="255" t="s">
        <v>757</v>
      </c>
      <c r="U594" s="255"/>
      <c r="V594" s="255" t="s">
        <v>757</v>
      </c>
      <c r="W594" s="255" t="s">
        <v>757</v>
      </c>
      <c r="X594" s="256">
        <v>1</v>
      </c>
      <c r="Y594" s="58" t="s">
        <v>6862</v>
      </c>
      <c r="Z594" s="58" t="s">
        <v>7189</v>
      </c>
      <c r="AA594" s="59">
        <v>0</v>
      </c>
      <c r="AB594" s="59">
        <v>0</v>
      </c>
      <c r="AC594" s="59">
        <v>0</v>
      </c>
      <c r="AD594" s="59">
        <v>0</v>
      </c>
      <c r="AE594" s="59"/>
      <c r="AF594" s="59"/>
    </row>
    <row r="595" spans="1:32">
      <c r="A595" s="255"/>
      <c r="B595" s="265" t="s">
        <v>4849</v>
      </c>
      <c r="C595" s="255"/>
      <c r="D595" s="273"/>
      <c r="E595" s="265" t="s">
        <v>3852</v>
      </c>
      <c r="F595" s="266"/>
      <c r="G595" s="255" t="s">
        <v>15</v>
      </c>
      <c r="H595" s="266" t="s">
        <v>440</v>
      </c>
      <c r="I595" s="255"/>
      <c r="J595" s="255"/>
      <c r="K595" s="255"/>
      <c r="L595" s="255" t="s">
        <v>6</v>
      </c>
      <c r="M595" s="255" t="s">
        <v>269</v>
      </c>
      <c r="N595" s="255" t="s">
        <v>15</v>
      </c>
      <c r="O595" s="255" t="s">
        <v>269</v>
      </c>
      <c r="P595" s="255" t="s">
        <v>15</v>
      </c>
      <c r="Q595" s="255" t="s">
        <v>269</v>
      </c>
      <c r="R595" s="255"/>
      <c r="S595" s="255" t="s">
        <v>15</v>
      </c>
      <c r="T595" s="255" t="s">
        <v>269</v>
      </c>
      <c r="U595" s="255"/>
      <c r="V595" s="255" t="s">
        <v>15</v>
      </c>
      <c r="W595" s="255" t="s">
        <v>269</v>
      </c>
      <c r="X595" s="256">
        <v>1</v>
      </c>
      <c r="Y595" s="58" t="s">
        <v>6901</v>
      </c>
      <c r="Z595" s="58" t="s">
        <v>576</v>
      </c>
      <c r="AA595" s="59">
        <v>0</v>
      </c>
      <c r="AB595" s="59">
        <v>0</v>
      </c>
      <c r="AC595" s="59">
        <v>0</v>
      </c>
      <c r="AD595" s="59">
        <v>0</v>
      </c>
      <c r="AE595" s="59"/>
      <c r="AF595" s="59"/>
    </row>
    <row r="596" spans="1:32">
      <c r="A596" s="255"/>
      <c r="B596" s="265" t="s">
        <v>4850</v>
      </c>
      <c r="C596" s="255"/>
      <c r="D596" s="273"/>
      <c r="E596" s="265" t="s">
        <v>757</v>
      </c>
      <c r="F596" s="266"/>
      <c r="G596" s="255" t="s">
        <v>757</v>
      </c>
      <c r="H596" s="266" t="s">
        <v>757</v>
      </c>
      <c r="I596" s="255"/>
      <c r="J596" s="255"/>
      <c r="K596" s="255"/>
      <c r="L596" s="255" t="s">
        <v>2644</v>
      </c>
      <c r="M596" s="255" t="s">
        <v>757</v>
      </c>
      <c r="N596" s="255" t="s">
        <v>757</v>
      </c>
      <c r="O596" s="255" t="s">
        <v>757</v>
      </c>
      <c r="P596" s="255" t="s">
        <v>757</v>
      </c>
      <c r="Q596" s="255" t="s">
        <v>757</v>
      </c>
      <c r="R596" s="255"/>
      <c r="S596" s="255" t="s">
        <v>757</v>
      </c>
      <c r="T596" s="255" t="s">
        <v>757</v>
      </c>
      <c r="U596" s="255"/>
      <c r="V596" s="255" t="s">
        <v>757</v>
      </c>
      <c r="W596" s="255" t="s">
        <v>757</v>
      </c>
      <c r="X596" s="256">
        <v>1</v>
      </c>
      <c r="Y596" s="58" t="s">
        <v>6862</v>
      </c>
      <c r="Z596" s="58" t="s">
        <v>7189</v>
      </c>
      <c r="AA596" s="59">
        <v>0</v>
      </c>
      <c r="AB596" s="59">
        <v>0</v>
      </c>
      <c r="AC596" s="59">
        <v>0</v>
      </c>
      <c r="AD596" s="59">
        <v>0</v>
      </c>
      <c r="AE596" s="59"/>
      <c r="AF596" s="59"/>
    </row>
    <row r="597" spans="1:32">
      <c r="A597" s="255"/>
      <c r="B597" s="265" t="s">
        <v>4851</v>
      </c>
      <c r="C597" s="255"/>
      <c r="D597" s="273"/>
      <c r="E597" s="265" t="s">
        <v>4055</v>
      </c>
      <c r="F597" s="266" t="s">
        <v>2157</v>
      </c>
      <c r="G597" s="255" t="s">
        <v>2060</v>
      </c>
      <c r="H597" s="266" t="s">
        <v>2475</v>
      </c>
      <c r="I597" s="255"/>
      <c r="J597" s="255"/>
      <c r="K597" s="255"/>
      <c r="L597" s="255" t="s">
        <v>10</v>
      </c>
      <c r="M597" s="255" t="s">
        <v>2147</v>
      </c>
      <c r="N597" s="255" t="s">
        <v>2014</v>
      </c>
      <c r="O597" s="255" t="s">
        <v>269</v>
      </c>
      <c r="P597" s="255" t="s">
        <v>2014</v>
      </c>
      <c r="Q597" s="255" t="s">
        <v>357</v>
      </c>
      <c r="R597" s="255"/>
      <c r="S597" s="255" t="s">
        <v>2014</v>
      </c>
      <c r="T597" s="255" t="s">
        <v>412</v>
      </c>
      <c r="U597" s="255"/>
      <c r="V597" s="255" t="s">
        <v>2014</v>
      </c>
      <c r="W597" s="255" t="s">
        <v>412</v>
      </c>
      <c r="X597" s="256">
        <v>1</v>
      </c>
      <c r="Y597" s="58" t="s">
        <v>6796</v>
      </c>
      <c r="Z597" s="58" t="s">
        <v>476</v>
      </c>
      <c r="AA597" s="59">
        <v>0</v>
      </c>
      <c r="AB597" s="59">
        <v>0</v>
      </c>
      <c r="AC597" s="59">
        <v>0</v>
      </c>
      <c r="AD597" s="59">
        <v>0</v>
      </c>
      <c r="AE597" s="59"/>
      <c r="AF597" s="59"/>
    </row>
    <row r="598" spans="1:32">
      <c r="A598" s="255"/>
      <c r="B598" s="265">
        <v>97960961</v>
      </c>
      <c r="C598" s="255"/>
      <c r="D598" s="273"/>
      <c r="E598" s="265" t="s">
        <v>3852</v>
      </c>
      <c r="F598" s="266"/>
      <c r="G598" s="255" t="s">
        <v>15</v>
      </c>
      <c r="H598" s="266" t="s">
        <v>440</v>
      </c>
      <c r="I598" s="255"/>
      <c r="J598" s="255"/>
      <c r="K598" s="255"/>
      <c r="L598" s="255" t="s">
        <v>6</v>
      </c>
      <c r="M598" s="255" t="s">
        <v>269</v>
      </c>
      <c r="N598" s="255" t="s">
        <v>15</v>
      </c>
      <c r="O598" s="255" t="s">
        <v>269</v>
      </c>
      <c r="P598" s="255" t="s">
        <v>15</v>
      </c>
      <c r="Q598" s="255" t="s">
        <v>269</v>
      </c>
      <c r="R598" s="255"/>
      <c r="S598" s="255" t="s">
        <v>15</v>
      </c>
      <c r="T598" s="255" t="s">
        <v>269</v>
      </c>
      <c r="U598" s="255"/>
      <c r="V598" s="255" t="s">
        <v>15</v>
      </c>
      <c r="W598" s="255" t="s">
        <v>269</v>
      </c>
      <c r="X598" s="256">
        <v>1</v>
      </c>
      <c r="Y598" s="58" t="s">
        <v>6901</v>
      </c>
      <c r="Z598" s="58" t="s">
        <v>576</v>
      </c>
      <c r="AA598" s="59">
        <v>0</v>
      </c>
      <c r="AB598" s="59">
        <v>0</v>
      </c>
      <c r="AC598" s="59">
        <v>0</v>
      </c>
      <c r="AD598" s="59">
        <v>0</v>
      </c>
      <c r="AE598" s="59"/>
      <c r="AF598" s="59"/>
    </row>
    <row r="599" spans="1:32">
      <c r="A599" s="255"/>
      <c r="B599" s="292" t="s">
        <v>4852</v>
      </c>
      <c r="C599" s="255"/>
      <c r="D599" s="273"/>
      <c r="E599" s="265" t="s">
        <v>3288</v>
      </c>
      <c r="F599" s="266"/>
      <c r="G599" s="255" t="s">
        <v>3288</v>
      </c>
      <c r="H599" s="266" t="s">
        <v>3288</v>
      </c>
      <c r="I599" s="255"/>
      <c r="J599" s="255"/>
      <c r="K599" s="255"/>
      <c r="L599" s="255" t="s">
        <v>3288</v>
      </c>
      <c r="M599" s="255" t="s">
        <v>3288</v>
      </c>
      <c r="N599" s="255" t="s">
        <v>785</v>
      </c>
      <c r="O599" s="255" t="s">
        <v>785</v>
      </c>
      <c r="P599" s="255" t="s">
        <v>785</v>
      </c>
      <c r="Q599" s="255" t="s">
        <v>785</v>
      </c>
      <c r="R599" s="255"/>
      <c r="S599" s="255" t="s">
        <v>785</v>
      </c>
      <c r="T599" s="255" t="s">
        <v>785</v>
      </c>
      <c r="U599" s="255"/>
      <c r="V599" s="255" t="s">
        <v>785</v>
      </c>
      <c r="W599" s="255" t="s">
        <v>785</v>
      </c>
      <c r="X599" s="256">
        <v>1</v>
      </c>
      <c r="Y599" s="58" t="s">
        <v>6893</v>
      </c>
      <c r="Z599" s="58" t="s">
        <v>7189</v>
      </c>
      <c r="AA599" s="59">
        <v>0</v>
      </c>
      <c r="AB599" s="59">
        <v>0</v>
      </c>
      <c r="AC599" s="59">
        <v>0</v>
      </c>
      <c r="AD599" s="59">
        <v>0</v>
      </c>
      <c r="AE599" s="59"/>
      <c r="AF599" s="59"/>
    </row>
    <row r="600" spans="1:32">
      <c r="A600" s="255"/>
      <c r="B600" s="292" t="s">
        <v>4853</v>
      </c>
      <c r="C600" s="255"/>
      <c r="D600" s="273"/>
      <c r="E600" s="265" t="s">
        <v>757</v>
      </c>
      <c r="F600" s="266"/>
      <c r="G600" s="255" t="s">
        <v>757</v>
      </c>
      <c r="H600" s="266" t="s">
        <v>757</v>
      </c>
      <c r="I600" s="255"/>
      <c r="J600" s="255"/>
      <c r="K600" s="255"/>
      <c r="L600" s="255" t="s">
        <v>2644</v>
      </c>
      <c r="M600" s="255" t="s">
        <v>757</v>
      </c>
      <c r="N600" s="255" t="s">
        <v>757</v>
      </c>
      <c r="O600" s="255" t="s">
        <v>757</v>
      </c>
      <c r="P600" s="255" t="s">
        <v>757</v>
      </c>
      <c r="Q600" s="255" t="s">
        <v>757</v>
      </c>
      <c r="R600" s="255"/>
      <c r="S600" s="255" t="s">
        <v>757</v>
      </c>
      <c r="T600" s="255" t="s">
        <v>757</v>
      </c>
      <c r="U600" s="255"/>
      <c r="V600" s="255" t="s">
        <v>757</v>
      </c>
      <c r="W600" s="255" t="s">
        <v>757</v>
      </c>
      <c r="X600" s="256">
        <v>1</v>
      </c>
      <c r="Y600" s="58" t="s">
        <v>6862</v>
      </c>
      <c r="Z600" s="58" t="s">
        <v>7189</v>
      </c>
      <c r="AA600" s="59">
        <v>0</v>
      </c>
      <c r="AB600" s="59">
        <v>0</v>
      </c>
      <c r="AC600" s="59">
        <v>0</v>
      </c>
      <c r="AD600" s="59">
        <v>0</v>
      </c>
      <c r="AE600" s="59"/>
      <c r="AF600" s="59"/>
    </row>
    <row r="601" spans="1:32">
      <c r="A601" s="255"/>
      <c r="B601" s="292" t="s">
        <v>4854</v>
      </c>
      <c r="C601" s="255"/>
      <c r="D601" s="273"/>
      <c r="E601" s="265" t="s">
        <v>757</v>
      </c>
      <c r="F601" s="266"/>
      <c r="G601" s="255" t="s">
        <v>757</v>
      </c>
      <c r="H601" s="266" t="s">
        <v>757</v>
      </c>
      <c r="I601" s="255"/>
      <c r="J601" s="255"/>
      <c r="K601" s="255"/>
      <c r="L601" s="255" t="s">
        <v>2644</v>
      </c>
      <c r="M601" s="255" t="s">
        <v>757</v>
      </c>
      <c r="N601" s="255" t="s">
        <v>757</v>
      </c>
      <c r="O601" s="255" t="s">
        <v>757</v>
      </c>
      <c r="P601" s="255" t="s">
        <v>757</v>
      </c>
      <c r="Q601" s="255" t="s">
        <v>757</v>
      </c>
      <c r="R601" s="255"/>
      <c r="S601" s="255" t="s">
        <v>757</v>
      </c>
      <c r="T601" s="255" t="s">
        <v>757</v>
      </c>
      <c r="U601" s="255"/>
      <c r="V601" s="255" t="s">
        <v>757</v>
      </c>
      <c r="W601" s="255" t="s">
        <v>757</v>
      </c>
      <c r="X601" s="256">
        <v>1</v>
      </c>
      <c r="Y601" s="58" t="s">
        <v>6862</v>
      </c>
      <c r="Z601" s="58" t="s">
        <v>7189</v>
      </c>
      <c r="AA601" s="59">
        <v>0</v>
      </c>
      <c r="AB601" s="59">
        <v>0</v>
      </c>
      <c r="AC601" s="59">
        <v>0</v>
      </c>
      <c r="AD601" s="59">
        <v>0</v>
      </c>
      <c r="AE601" s="59"/>
      <c r="AF601" s="59"/>
    </row>
    <row r="602" spans="1:32">
      <c r="A602" s="255"/>
      <c r="B602" s="292" t="s">
        <v>4855</v>
      </c>
      <c r="C602" s="255"/>
      <c r="D602" s="273"/>
      <c r="E602" s="255" t="s">
        <v>3371</v>
      </c>
      <c r="F602" s="266" t="s">
        <v>2039</v>
      </c>
      <c r="G602" s="255" t="s">
        <v>26</v>
      </c>
      <c r="H602" s="267" t="s">
        <v>2110</v>
      </c>
      <c r="I602" s="265"/>
      <c r="J602" s="255"/>
      <c r="K602" s="255"/>
      <c r="L602" s="255" t="s">
        <v>2335</v>
      </c>
      <c r="M602" s="255" t="s">
        <v>2967</v>
      </c>
      <c r="N602" s="255" t="s">
        <v>26</v>
      </c>
      <c r="O602" s="255" t="s">
        <v>2362</v>
      </c>
      <c r="P602" s="255" t="s">
        <v>26</v>
      </c>
      <c r="Q602" s="239" t="s">
        <v>2347</v>
      </c>
      <c r="R602" s="239"/>
      <c r="S602" s="255" t="s">
        <v>26</v>
      </c>
      <c r="T602" s="255" t="s">
        <v>428</v>
      </c>
      <c r="U602" s="255"/>
      <c r="V602" s="255" t="s">
        <v>26</v>
      </c>
      <c r="W602" s="255" t="s">
        <v>428</v>
      </c>
      <c r="X602" s="256">
        <v>1</v>
      </c>
      <c r="Y602" s="58" t="s">
        <v>6237</v>
      </c>
      <c r="Z602" s="58" t="s">
        <v>1887</v>
      </c>
      <c r="AA602" s="59">
        <v>0</v>
      </c>
      <c r="AB602" s="59">
        <v>0</v>
      </c>
      <c r="AC602" s="59">
        <v>0</v>
      </c>
      <c r="AD602" s="59">
        <v>0</v>
      </c>
      <c r="AE602" s="59"/>
      <c r="AF602" s="59"/>
    </row>
    <row r="603" spans="1:32">
      <c r="A603" s="255"/>
      <c r="B603" s="292" t="s">
        <v>4856</v>
      </c>
      <c r="C603" s="255"/>
      <c r="D603" s="273"/>
      <c r="E603" s="255" t="s">
        <v>3301</v>
      </c>
      <c r="F603" s="266" t="s">
        <v>2039</v>
      </c>
      <c r="G603" s="255" t="s">
        <v>27</v>
      </c>
      <c r="H603" s="267" t="s">
        <v>2118</v>
      </c>
      <c r="I603" s="265"/>
      <c r="J603" s="255"/>
      <c r="K603" s="255"/>
      <c r="L603" s="255" t="s">
        <v>6</v>
      </c>
      <c r="M603" s="255" t="s">
        <v>2147</v>
      </c>
      <c r="N603" s="255" t="s">
        <v>27</v>
      </c>
      <c r="O603" s="255" t="s">
        <v>269</v>
      </c>
      <c r="P603" s="255" t="s">
        <v>27</v>
      </c>
      <c r="Q603" s="255" t="s">
        <v>269</v>
      </c>
      <c r="R603" s="255"/>
      <c r="S603" s="255" t="s">
        <v>27</v>
      </c>
      <c r="T603" s="255" t="s">
        <v>269</v>
      </c>
      <c r="U603" s="255"/>
      <c r="V603" s="255" t="s">
        <v>27</v>
      </c>
      <c r="W603" s="255" t="s">
        <v>269</v>
      </c>
      <c r="X603" s="256">
        <v>1</v>
      </c>
      <c r="Y603" s="58" t="s">
        <v>6462</v>
      </c>
      <c r="Z603" s="58" t="s">
        <v>608</v>
      </c>
      <c r="AA603" s="59">
        <v>0</v>
      </c>
      <c r="AB603" s="59">
        <v>0</v>
      </c>
      <c r="AC603" s="59">
        <v>0</v>
      </c>
      <c r="AD603" s="59">
        <v>0</v>
      </c>
      <c r="AE603" s="59"/>
      <c r="AF603" s="59"/>
    </row>
    <row r="604" spans="1:32">
      <c r="A604" s="255"/>
      <c r="B604" s="292" t="s">
        <v>4857</v>
      </c>
      <c r="C604" s="293" t="s">
        <v>4858</v>
      </c>
      <c r="D604" s="273"/>
      <c r="E604" s="265" t="s">
        <v>3501</v>
      </c>
      <c r="F604" s="266" t="s">
        <v>2039</v>
      </c>
      <c r="G604" s="255" t="s">
        <v>26</v>
      </c>
      <c r="H604" s="266" t="s">
        <v>2118</v>
      </c>
      <c r="I604" s="255"/>
      <c r="J604" s="255"/>
      <c r="K604" s="255"/>
      <c r="L604" s="255" t="s">
        <v>2335</v>
      </c>
      <c r="M604" s="260" t="s">
        <v>3430</v>
      </c>
      <c r="N604" s="255" t="s">
        <v>26</v>
      </c>
      <c r="O604" s="255" t="s">
        <v>2362</v>
      </c>
      <c r="P604" s="255" t="s">
        <v>26</v>
      </c>
      <c r="Q604" s="268" t="s">
        <v>347</v>
      </c>
      <c r="R604" s="268"/>
      <c r="S604" s="255" t="s">
        <v>26</v>
      </c>
      <c r="T604" s="269" t="s">
        <v>421</v>
      </c>
      <c r="U604" s="269"/>
      <c r="V604" s="255" t="s">
        <v>26</v>
      </c>
      <c r="W604" s="269" t="s">
        <v>4816</v>
      </c>
      <c r="X604" s="270">
        <v>1</v>
      </c>
      <c r="Y604" s="58" t="s">
        <v>6039</v>
      </c>
      <c r="Z604" s="58" t="s">
        <v>1900</v>
      </c>
      <c r="AA604" s="59">
        <v>0</v>
      </c>
      <c r="AB604" s="59">
        <v>0</v>
      </c>
      <c r="AC604" s="59">
        <v>0</v>
      </c>
      <c r="AD604" s="59">
        <v>0</v>
      </c>
      <c r="AE604" s="59"/>
      <c r="AF604" s="59"/>
    </row>
    <row r="605" spans="1:32">
      <c r="A605" s="273"/>
      <c r="B605" s="294" t="s">
        <v>4859</v>
      </c>
      <c r="C605" s="295" t="s">
        <v>4860</v>
      </c>
      <c r="D605" s="273"/>
      <c r="E605" s="271" t="s">
        <v>3878</v>
      </c>
      <c r="F605" s="272" t="s">
        <v>2039</v>
      </c>
      <c r="G605" s="273" t="s">
        <v>15</v>
      </c>
      <c r="H605" s="272" t="s">
        <v>2164</v>
      </c>
      <c r="I605" s="273"/>
      <c r="J605" s="273"/>
      <c r="K605" s="273"/>
      <c r="L605" s="273" t="s">
        <v>6</v>
      </c>
      <c r="M605" s="273" t="s">
        <v>4861</v>
      </c>
      <c r="N605" s="255" t="s">
        <v>15</v>
      </c>
      <c r="O605" s="255" t="s">
        <v>2279</v>
      </c>
      <c r="P605" s="255" t="s">
        <v>15</v>
      </c>
      <c r="Q605" s="273" t="s">
        <v>43</v>
      </c>
      <c r="R605" s="273"/>
      <c r="S605" s="255" t="s">
        <v>15</v>
      </c>
      <c r="T605" s="255" t="s">
        <v>43</v>
      </c>
      <c r="U605" s="255"/>
      <c r="V605" s="255" t="s">
        <v>15</v>
      </c>
      <c r="W605" s="255" t="s">
        <v>43</v>
      </c>
      <c r="X605" s="256">
        <v>1</v>
      </c>
      <c r="Y605" s="58" t="s">
        <v>6459</v>
      </c>
      <c r="Z605" s="58" t="s">
        <v>578</v>
      </c>
      <c r="AA605" s="59">
        <v>0</v>
      </c>
      <c r="AB605" s="59">
        <v>0</v>
      </c>
      <c r="AC605" s="59">
        <v>0</v>
      </c>
      <c r="AD605" s="59">
        <v>0</v>
      </c>
      <c r="AE605" s="59"/>
      <c r="AF605" s="59"/>
    </row>
    <row r="606" spans="1:32">
      <c r="A606" s="255"/>
      <c r="B606" s="292" t="s">
        <v>4862</v>
      </c>
      <c r="C606" s="293" t="s">
        <v>4863</v>
      </c>
      <c r="D606" s="273"/>
      <c r="E606" s="265" t="s">
        <v>2971</v>
      </c>
      <c r="F606" s="266" t="s">
        <v>2039</v>
      </c>
      <c r="G606" s="255" t="s">
        <v>2256</v>
      </c>
      <c r="H606" s="266" t="s">
        <v>2110</v>
      </c>
      <c r="I606" s="255"/>
      <c r="J606" s="255"/>
      <c r="K606" s="255"/>
      <c r="L606" s="255" t="s">
        <v>8</v>
      </c>
      <c r="M606" s="255" t="s">
        <v>2973</v>
      </c>
      <c r="N606" s="255" t="s">
        <v>2256</v>
      </c>
      <c r="O606" s="255" t="s">
        <v>44</v>
      </c>
      <c r="P606" s="255" t="s">
        <v>2016</v>
      </c>
      <c r="Q606" s="255" t="s">
        <v>356</v>
      </c>
      <c r="R606" s="255"/>
      <c r="S606" s="255" t="s">
        <v>2016</v>
      </c>
      <c r="T606" s="255" t="s">
        <v>2045</v>
      </c>
      <c r="U606" s="255"/>
      <c r="V606" s="255" t="s">
        <v>2016</v>
      </c>
      <c r="W606" s="255" t="s">
        <v>411</v>
      </c>
      <c r="X606" s="256">
        <v>1</v>
      </c>
      <c r="Y606" s="58" t="s">
        <v>6318</v>
      </c>
      <c r="Z606" s="58" t="s">
        <v>539</v>
      </c>
      <c r="AA606" s="59">
        <v>0</v>
      </c>
      <c r="AB606" s="59">
        <v>0</v>
      </c>
      <c r="AC606" s="59">
        <v>0</v>
      </c>
      <c r="AD606" s="59">
        <v>0</v>
      </c>
      <c r="AE606" s="59"/>
      <c r="AF606" s="59"/>
    </row>
    <row r="607" spans="1:32">
      <c r="A607" s="255"/>
      <c r="B607" s="292" t="s">
        <v>4864</v>
      </c>
      <c r="C607" s="255" t="s">
        <v>4865</v>
      </c>
      <c r="D607" s="273"/>
      <c r="E607" s="265" t="s">
        <v>2965</v>
      </c>
      <c r="F607" s="266" t="s">
        <v>2039</v>
      </c>
      <c r="G607" s="255" t="s">
        <v>2256</v>
      </c>
      <c r="H607" s="266" t="s">
        <v>2110</v>
      </c>
      <c r="I607" s="255"/>
      <c r="J607" s="255"/>
      <c r="K607" s="255"/>
      <c r="L607" s="255" t="s">
        <v>8</v>
      </c>
      <c r="M607" s="255" t="s">
        <v>2967</v>
      </c>
      <c r="N607" s="255" t="s">
        <v>2256</v>
      </c>
      <c r="O607" s="255" t="s">
        <v>44</v>
      </c>
      <c r="P607" s="255" t="s">
        <v>2016</v>
      </c>
      <c r="Q607" s="255" t="s">
        <v>356</v>
      </c>
      <c r="R607" s="255"/>
      <c r="S607" s="255" t="s">
        <v>2016</v>
      </c>
      <c r="T607" s="255" t="s">
        <v>2045</v>
      </c>
      <c r="U607" s="255"/>
      <c r="V607" s="255" t="s">
        <v>2016</v>
      </c>
      <c r="W607" s="255" t="s">
        <v>411</v>
      </c>
      <c r="X607" s="256">
        <v>1</v>
      </c>
      <c r="Y607" s="58" t="s">
        <v>6318</v>
      </c>
      <c r="Z607" s="58" t="s">
        <v>539</v>
      </c>
      <c r="AA607" s="59">
        <v>0</v>
      </c>
      <c r="AB607" s="59">
        <v>0</v>
      </c>
      <c r="AC607" s="59">
        <v>0</v>
      </c>
      <c r="AD607" s="59">
        <v>0</v>
      </c>
      <c r="AE607" s="59"/>
      <c r="AF607" s="59"/>
    </row>
    <row r="608" spans="1:32">
      <c r="A608" s="255"/>
      <c r="B608" s="292" t="s">
        <v>4866</v>
      </c>
      <c r="C608" s="255"/>
      <c r="D608" s="273"/>
      <c r="E608" s="265" t="s">
        <v>3288</v>
      </c>
      <c r="F608" s="266"/>
      <c r="G608" s="255" t="s">
        <v>3288</v>
      </c>
      <c r="H608" s="266" t="s">
        <v>3288</v>
      </c>
      <c r="I608" s="255"/>
      <c r="J608" s="255"/>
      <c r="K608" s="255"/>
      <c r="L608" s="255" t="s">
        <v>3288</v>
      </c>
      <c r="M608" s="255" t="s">
        <v>3288</v>
      </c>
      <c r="N608" s="255" t="s">
        <v>785</v>
      </c>
      <c r="O608" s="255" t="s">
        <v>785</v>
      </c>
      <c r="P608" s="255" t="s">
        <v>785</v>
      </c>
      <c r="Q608" s="255" t="s">
        <v>785</v>
      </c>
      <c r="R608" s="255"/>
      <c r="S608" s="255" t="s">
        <v>785</v>
      </c>
      <c r="T608" s="255" t="s">
        <v>785</v>
      </c>
      <c r="U608" s="255"/>
      <c r="V608" s="255" t="s">
        <v>785</v>
      </c>
      <c r="W608" s="255" t="s">
        <v>785</v>
      </c>
      <c r="X608" s="256">
        <v>1</v>
      </c>
      <c r="Y608" s="58" t="s">
        <v>6893</v>
      </c>
      <c r="Z608" s="58" t="s">
        <v>7189</v>
      </c>
      <c r="AA608" s="59">
        <v>0</v>
      </c>
      <c r="AB608" s="59">
        <v>0</v>
      </c>
      <c r="AC608" s="59">
        <v>0</v>
      </c>
      <c r="AD608" s="59">
        <v>0</v>
      </c>
      <c r="AE608" s="59"/>
      <c r="AF608" s="59"/>
    </row>
    <row r="609" spans="1:32">
      <c r="A609" s="255"/>
      <c r="B609" s="265" t="s">
        <v>2638</v>
      </c>
      <c r="C609" s="255"/>
      <c r="D609" s="273"/>
      <c r="E609" s="255" t="s">
        <v>2638</v>
      </c>
      <c r="F609" s="266"/>
      <c r="G609" s="255" t="s">
        <v>2638</v>
      </c>
      <c r="H609" s="255" t="s">
        <v>2638</v>
      </c>
      <c r="I609" s="255"/>
      <c r="J609" s="255"/>
      <c r="K609" s="255"/>
      <c r="L609" s="255" t="s">
        <v>2638</v>
      </c>
      <c r="M609" s="255" t="s">
        <v>2638</v>
      </c>
      <c r="N609" s="255" t="s">
        <v>2639</v>
      </c>
      <c r="O609" s="255" t="s">
        <v>2639</v>
      </c>
      <c r="P609" s="255" t="s">
        <v>2639</v>
      </c>
      <c r="Q609" s="255" t="s">
        <v>2639</v>
      </c>
      <c r="R609" s="255"/>
      <c r="S609" s="255" t="s">
        <v>2639</v>
      </c>
      <c r="T609" s="255" t="s">
        <v>2639</v>
      </c>
      <c r="U609" s="255"/>
      <c r="V609" s="255" t="s">
        <v>2639</v>
      </c>
      <c r="W609" s="255" t="s">
        <v>2639</v>
      </c>
      <c r="X609" s="256">
        <v>1</v>
      </c>
      <c r="Y609" s="58" t="s">
        <v>6860</v>
      </c>
      <c r="Z609" s="58" t="s">
        <v>7189</v>
      </c>
      <c r="AA609" s="59">
        <v>0</v>
      </c>
      <c r="AB609" s="59">
        <v>0</v>
      </c>
      <c r="AC609" s="59">
        <v>0</v>
      </c>
      <c r="AD609" s="59">
        <v>0</v>
      </c>
      <c r="AE609" s="59"/>
      <c r="AF609" s="59"/>
    </row>
    <row r="610" spans="1:32">
      <c r="A610" s="255"/>
      <c r="B610" s="265" t="s">
        <v>4867</v>
      </c>
      <c r="C610" s="255" t="s">
        <v>4868</v>
      </c>
      <c r="D610" s="273"/>
      <c r="E610" s="265" t="s">
        <v>2804</v>
      </c>
      <c r="F610" s="266" t="s">
        <v>2039</v>
      </c>
      <c r="G610" s="255" t="s">
        <v>40</v>
      </c>
      <c r="H610" s="266" t="s">
        <v>2185</v>
      </c>
      <c r="I610" s="255"/>
      <c r="J610" s="255"/>
      <c r="K610" s="255"/>
      <c r="L610" s="255" t="s">
        <v>7</v>
      </c>
      <c r="M610" s="255" t="s">
        <v>2147</v>
      </c>
      <c r="N610" s="255" t="s">
        <v>40</v>
      </c>
      <c r="O610" s="255" t="s">
        <v>41</v>
      </c>
      <c r="P610" s="255" t="s">
        <v>2040</v>
      </c>
      <c r="Q610" s="255" t="s">
        <v>357</v>
      </c>
      <c r="R610" s="255"/>
      <c r="S610" s="255" t="s">
        <v>2040</v>
      </c>
      <c r="T610" s="255" t="s">
        <v>353</v>
      </c>
      <c r="U610" s="255"/>
      <c r="V610" s="255" t="s">
        <v>2040</v>
      </c>
      <c r="W610" s="255" t="s">
        <v>353</v>
      </c>
      <c r="X610" s="256">
        <v>1</v>
      </c>
      <c r="Y610" s="58" t="s">
        <v>6870</v>
      </c>
      <c r="Z610" s="58" t="s">
        <v>654</v>
      </c>
      <c r="AA610" s="59">
        <v>0</v>
      </c>
      <c r="AB610" s="59">
        <v>0</v>
      </c>
      <c r="AC610" s="59">
        <v>0</v>
      </c>
      <c r="AD610" s="59">
        <v>0</v>
      </c>
      <c r="AE610" s="59"/>
      <c r="AF610" s="59"/>
    </row>
    <row r="611" spans="1:32">
      <c r="A611" s="255"/>
      <c r="B611" s="265" t="s">
        <v>4869</v>
      </c>
      <c r="C611" s="255" t="s">
        <v>4870</v>
      </c>
      <c r="D611" s="273"/>
      <c r="E611" s="265" t="s">
        <v>3301</v>
      </c>
      <c r="F611" s="266" t="s">
        <v>2039</v>
      </c>
      <c r="G611" s="255" t="s">
        <v>27</v>
      </c>
      <c r="H611" s="266" t="s">
        <v>2118</v>
      </c>
      <c r="I611" s="255"/>
      <c r="J611" s="255"/>
      <c r="K611" s="255"/>
      <c r="L611" s="255" t="s">
        <v>6</v>
      </c>
      <c r="M611" s="255" t="s">
        <v>2147</v>
      </c>
      <c r="N611" s="255" t="s">
        <v>27</v>
      </c>
      <c r="O611" s="255" t="s">
        <v>269</v>
      </c>
      <c r="P611" s="255" t="s">
        <v>27</v>
      </c>
      <c r="Q611" s="255" t="s">
        <v>269</v>
      </c>
      <c r="R611" s="255"/>
      <c r="S611" s="255" t="s">
        <v>27</v>
      </c>
      <c r="T611" s="255" t="s">
        <v>269</v>
      </c>
      <c r="U611" s="255"/>
      <c r="V611" s="255" t="s">
        <v>27</v>
      </c>
      <c r="W611" s="255" t="s">
        <v>269</v>
      </c>
      <c r="X611" s="256">
        <v>1</v>
      </c>
      <c r="Y611" s="58" t="s">
        <v>6462</v>
      </c>
      <c r="Z611" s="58" t="s">
        <v>608</v>
      </c>
      <c r="AA611" s="59">
        <v>0</v>
      </c>
      <c r="AB611" s="59">
        <v>0</v>
      </c>
      <c r="AC611" s="59">
        <v>0</v>
      </c>
      <c r="AD611" s="59">
        <v>0</v>
      </c>
      <c r="AE611" s="59"/>
      <c r="AF611" s="59"/>
    </row>
    <row r="612" spans="1:32">
      <c r="A612" s="255"/>
      <c r="B612" s="292" t="s">
        <v>4871</v>
      </c>
      <c r="C612" s="255"/>
      <c r="D612" s="273"/>
      <c r="E612" s="265" t="s">
        <v>2927</v>
      </c>
      <c r="F612" s="266" t="s">
        <v>2039</v>
      </c>
      <c r="G612" s="255" t="s">
        <v>40</v>
      </c>
      <c r="H612" s="266" t="s">
        <v>25</v>
      </c>
      <c r="I612" s="255"/>
      <c r="J612" s="255"/>
      <c r="K612" s="255"/>
      <c r="L612" s="255" t="s">
        <v>7</v>
      </c>
      <c r="M612" s="255" t="s">
        <v>737</v>
      </c>
      <c r="N612" s="255" t="s">
        <v>40</v>
      </c>
      <c r="O612" s="255" t="s">
        <v>41</v>
      </c>
      <c r="P612" s="255" t="s">
        <v>2040</v>
      </c>
      <c r="Q612" s="255" t="s">
        <v>357</v>
      </c>
      <c r="R612" s="255"/>
      <c r="S612" s="255" t="s">
        <v>2040</v>
      </c>
      <c r="T612" s="255" t="s">
        <v>354</v>
      </c>
      <c r="U612" s="255"/>
      <c r="V612" s="255" t="s">
        <v>2040</v>
      </c>
      <c r="W612" s="255" t="s">
        <v>354</v>
      </c>
      <c r="X612" s="256">
        <v>1</v>
      </c>
      <c r="Y612" s="58" t="s">
        <v>6871</v>
      </c>
      <c r="Z612" s="58" t="s">
        <v>655</v>
      </c>
      <c r="AA612" s="59">
        <v>0</v>
      </c>
      <c r="AB612" s="59">
        <v>0</v>
      </c>
      <c r="AC612" s="59">
        <v>0</v>
      </c>
      <c r="AD612" s="59">
        <v>0</v>
      </c>
      <c r="AE612" s="59"/>
      <c r="AF612" s="59"/>
    </row>
    <row r="613" spans="1:32">
      <c r="A613" s="255"/>
      <c r="B613" s="265" t="s">
        <v>4872</v>
      </c>
      <c r="C613" s="255"/>
      <c r="D613" s="273"/>
      <c r="E613" s="265" t="s">
        <v>2931</v>
      </c>
      <c r="F613" s="266" t="s">
        <v>2039</v>
      </c>
      <c r="G613" s="255" t="s">
        <v>40</v>
      </c>
      <c r="H613" s="266" t="s">
        <v>25</v>
      </c>
      <c r="I613" s="255"/>
      <c r="J613" s="255"/>
      <c r="K613" s="255"/>
      <c r="L613" s="255" t="s">
        <v>7</v>
      </c>
      <c r="M613" s="255" t="s">
        <v>2933</v>
      </c>
      <c r="N613" s="255" t="s">
        <v>40</v>
      </c>
      <c r="O613" s="255" t="s">
        <v>41</v>
      </c>
      <c r="P613" s="255" t="s">
        <v>2040</v>
      </c>
      <c r="Q613" s="255" t="s">
        <v>357</v>
      </c>
      <c r="R613" s="255"/>
      <c r="S613" s="255" t="s">
        <v>2040</v>
      </c>
      <c r="T613" s="255" t="s">
        <v>354</v>
      </c>
      <c r="U613" s="255"/>
      <c r="V613" s="255" t="s">
        <v>2040</v>
      </c>
      <c r="W613" s="255" t="s">
        <v>354</v>
      </c>
      <c r="X613" s="256">
        <v>1</v>
      </c>
      <c r="Y613" s="58" t="s">
        <v>6871</v>
      </c>
      <c r="Z613" s="58" t="s">
        <v>655</v>
      </c>
      <c r="AA613" s="59">
        <v>0</v>
      </c>
      <c r="AB613" s="59">
        <v>0</v>
      </c>
      <c r="AC613" s="59">
        <v>0</v>
      </c>
      <c r="AD613" s="59">
        <v>0</v>
      </c>
      <c r="AE613" s="59"/>
      <c r="AF613" s="59"/>
    </row>
    <row r="614" spans="1:32">
      <c r="A614" s="255"/>
      <c r="B614" s="265" t="s">
        <v>4873</v>
      </c>
      <c r="C614" s="255"/>
      <c r="D614" s="273"/>
      <c r="E614" s="265" t="s">
        <v>2937</v>
      </c>
      <c r="F614" s="266" t="s">
        <v>2039</v>
      </c>
      <c r="G614" s="255" t="s">
        <v>40</v>
      </c>
      <c r="H614" s="266" t="s">
        <v>25</v>
      </c>
      <c r="I614" s="255"/>
      <c r="J614" s="255"/>
      <c r="K614" s="255"/>
      <c r="L614" s="255" t="s">
        <v>7</v>
      </c>
      <c r="M614" s="255" t="s">
        <v>2939</v>
      </c>
      <c r="N614" s="255" t="s">
        <v>40</v>
      </c>
      <c r="O614" s="255" t="s">
        <v>41</v>
      </c>
      <c r="P614" s="255" t="s">
        <v>2040</v>
      </c>
      <c r="Q614" s="255" t="s">
        <v>357</v>
      </c>
      <c r="R614" s="255"/>
      <c r="S614" s="255" t="s">
        <v>2040</v>
      </c>
      <c r="T614" s="255" t="s">
        <v>354</v>
      </c>
      <c r="U614" s="255"/>
      <c r="V614" s="255" t="s">
        <v>2040</v>
      </c>
      <c r="W614" s="255" t="s">
        <v>354</v>
      </c>
      <c r="X614" s="256">
        <v>1</v>
      </c>
      <c r="Y614" s="58" t="s">
        <v>6871</v>
      </c>
      <c r="Z614" s="58" t="s">
        <v>655</v>
      </c>
      <c r="AA614" s="59">
        <v>0</v>
      </c>
      <c r="AB614" s="59">
        <v>0</v>
      </c>
      <c r="AC614" s="59">
        <v>0</v>
      </c>
      <c r="AD614" s="59">
        <v>0</v>
      </c>
      <c r="AE614" s="59"/>
      <c r="AF614" s="59"/>
    </row>
    <row r="615" spans="1:32">
      <c r="A615" s="255"/>
      <c r="B615" s="265" t="s">
        <v>4874</v>
      </c>
      <c r="C615" s="255"/>
      <c r="D615" s="273"/>
      <c r="E615" s="265" t="s">
        <v>2941</v>
      </c>
      <c r="F615" s="266" t="s">
        <v>2039</v>
      </c>
      <c r="G615" s="255" t="s">
        <v>40</v>
      </c>
      <c r="H615" s="266" t="s">
        <v>25</v>
      </c>
      <c r="I615" s="255"/>
      <c r="J615" s="255"/>
      <c r="K615" s="255"/>
      <c r="L615" s="255" t="s">
        <v>7</v>
      </c>
      <c r="M615" s="255" t="s">
        <v>2943</v>
      </c>
      <c r="N615" s="255" t="s">
        <v>40</v>
      </c>
      <c r="O615" s="255" t="s">
        <v>41</v>
      </c>
      <c r="P615" s="255" t="s">
        <v>2040</v>
      </c>
      <c r="Q615" s="255" t="s">
        <v>357</v>
      </c>
      <c r="R615" s="255"/>
      <c r="S615" s="255" t="s">
        <v>2040</v>
      </c>
      <c r="T615" s="255" t="s">
        <v>354</v>
      </c>
      <c r="U615" s="255"/>
      <c r="V615" s="255" t="s">
        <v>2040</v>
      </c>
      <c r="W615" s="255" t="s">
        <v>354</v>
      </c>
      <c r="X615" s="256">
        <v>1</v>
      </c>
      <c r="Y615" s="58" t="s">
        <v>6871</v>
      </c>
      <c r="Z615" s="58" t="s">
        <v>655</v>
      </c>
      <c r="AA615" s="59">
        <v>0</v>
      </c>
      <c r="AB615" s="59">
        <v>0</v>
      </c>
      <c r="AC615" s="59">
        <v>0</v>
      </c>
      <c r="AD615" s="59">
        <v>0</v>
      </c>
      <c r="AE615" s="59"/>
      <c r="AF615" s="59"/>
    </row>
    <row r="616" spans="1:32">
      <c r="A616" s="255"/>
      <c r="B616" s="265" t="s">
        <v>4875</v>
      </c>
      <c r="C616" s="255"/>
      <c r="D616" s="273"/>
      <c r="E616" s="265" t="s">
        <v>2945</v>
      </c>
      <c r="F616" s="266" t="s">
        <v>2039</v>
      </c>
      <c r="G616" s="255" t="s">
        <v>40</v>
      </c>
      <c r="H616" s="266" t="s">
        <v>25</v>
      </c>
      <c r="I616" s="255"/>
      <c r="J616" s="255"/>
      <c r="K616" s="255"/>
      <c r="L616" s="255" t="s">
        <v>7</v>
      </c>
      <c r="M616" s="255" t="s">
        <v>2947</v>
      </c>
      <c r="N616" s="255" t="s">
        <v>40</v>
      </c>
      <c r="O616" s="255" t="s">
        <v>41</v>
      </c>
      <c r="P616" s="255" t="s">
        <v>2040</v>
      </c>
      <c r="Q616" s="255" t="s">
        <v>357</v>
      </c>
      <c r="R616" s="255"/>
      <c r="S616" s="255" t="s">
        <v>2040</v>
      </c>
      <c r="T616" s="255" t="s">
        <v>354</v>
      </c>
      <c r="U616" s="255"/>
      <c r="V616" s="255" t="s">
        <v>2040</v>
      </c>
      <c r="W616" s="255" t="s">
        <v>354</v>
      </c>
      <c r="X616" s="256">
        <v>1</v>
      </c>
      <c r="Y616" s="58" t="s">
        <v>6871</v>
      </c>
      <c r="Z616" s="58" t="s">
        <v>655</v>
      </c>
      <c r="AA616" s="59">
        <v>0</v>
      </c>
      <c r="AB616" s="59">
        <v>0</v>
      </c>
      <c r="AC616" s="59">
        <v>0</v>
      </c>
      <c r="AD616" s="59">
        <v>0</v>
      </c>
      <c r="AE616" s="59"/>
      <c r="AF616" s="59"/>
    </row>
    <row r="617" spans="1:32">
      <c r="A617" s="255"/>
      <c r="B617" s="265" t="s">
        <v>4876</v>
      </c>
      <c r="C617" s="255"/>
      <c r="D617" s="273"/>
      <c r="E617" s="265" t="s">
        <v>2950</v>
      </c>
      <c r="F617" s="266" t="s">
        <v>2039</v>
      </c>
      <c r="G617" s="255" t="s">
        <v>40</v>
      </c>
      <c r="H617" s="266" t="s">
        <v>25</v>
      </c>
      <c r="I617" s="255"/>
      <c r="J617" s="255"/>
      <c r="K617" s="255"/>
      <c r="L617" s="255" t="s">
        <v>7</v>
      </c>
      <c r="M617" s="255" t="s">
        <v>2952</v>
      </c>
      <c r="N617" s="255" t="s">
        <v>40</v>
      </c>
      <c r="O617" s="255" t="s">
        <v>41</v>
      </c>
      <c r="P617" s="255" t="s">
        <v>2040</v>
      </c>
      <c r="Q617" s="255" t="s">
        <v>357</v>
      </c>
      <c r="R617" s="255"/>
      <c r="S617" s="255" t="s">
        <v>2040</v>
      </c>
      <c r="T617" s="255" t="s">
        <v>354</v>
      </c>
      <c r="U617" s="255"/>
      <c r="V617" s="255" t="s">
        <v>2040</v>
      </c>
      <c r="W617" s="255" t="s">
        <v>354</v>
      </c>
      <c r="X617" s="256">
        <v>1</v>
      </c>
      <c r="Y617" s="58" t="s">
        <v>6871</v>
      </c>
      <c r="Z617" s="58" t="s">
        <v>655</v>
      </c>
      <c r="AA617" s="59">
        <v>0</v>
      </c>
      <c r="AB617" s="59">
        <v>0</v>
      </c>
      <c r="AC617" s="59">
        <v>0</v>
      </c>
      <c r="AD617" s="59">
        <v>0</v>
      </c>
      <c r="AE617" s="59"/>
      <c r="AF617" s="59"/>
    </row>
    <row r="618" spans="1:32">
      <c r="A618" s="255"/>
      <c r="B618" s="265" t="s">
        <v>4877</v>
      </c>
      <c r="C618" s="255"/>
      <c r="D618" s="273"/>
      <c r="E618" s="265" t="s">
        <v>3037</v>
      </c>
      <c r="F618" s="266" t="s">
        <v>2039</v>
      </c>
      <c r="G618" s="255" t="s">
        <v>2256</v>
      </c>
      <c r="H618" s="266" t="s">
        <v>25</v>
      </c>
      <c r="I618" s="255"/>
      <c r="J618" s="255"/>
      <c r="K618" s="255"/>
      <c r="L618" s="255" t="s">
        <v>8</v>
      </c>
      <c r="M618" s="255" t="s">
        <v>3039</v>
      </c>
      <c r="N618" s="255" t="s">
        <v>2256</v>
      </c>
      <c r="O618" s="255" t="s">
        <v>41</v>
      </c>
      <c r="P618" s="255" t="s">
        <v>2016</v>
      </c>
      <c r="Q618" s="255" t="s">
        <v>357</v>
      </c>
      <c r="R618" s="255"/>
      <c r="S618" s="255" t="s">
        <v>2016</v>
      </c>
      <c r="T618" s="255" t="s">
        <v>354</v>
      </c>
      <c r="U618" s="255"/>
      <c r="V618" s="255" t="s">
        <v>2016</v>
      </c>
      <c r="W618" s="255" t="s">
        <v>354</v>
      </c>
      <c r="X618" s="256">
        <v>1</v>
      </c>
      <c r="Y618" s="58" t="s">
        <v>5973</v>
      </c>
      <c r="Z618" s="58" t="s">
        <v>541</v>
      </c>
      <c r="AA618" s="59">
        <v>0</v>
      </c>
      <c r="AB618" s="59">
        <v>0</v>
      </c>
      <c r="AC618" s="59">
        <v>0</v>
      </c>
      <c r="AD618" s="59">
        <v>0</v>
      </c>
      <c r="AE618" s="59"/>
      <c r="AF618" s="59"/>
    </row>
    <row r="619" spans="1:32">
      <c r="A619" s="255"/>
      <c r="B619" s="265" t="s">
        <v>4878</v>
      </c>
      <c r="C619" s="255"/>
      <c r="D619" s="273"/>
      <c r="E619" s="265" t="s">
        <v>3047</v>
      </c>
      <c r="F619" s="266" t="s">
        <v>2039</v>
      </c>
      <c r="G619" s="255" t="s">
        <v>2256</v>
      </c>
      <c r="H619" s="266" t="s">
        <v>25</v>
      </c>
      <c r="I619" s="255"/>
      <c r="J619" s="255"/>
      <c r="K619" s="255"/>
      <c r="L619" s="255" t="s">
        <v>8</v>
      </c>
      <c r="M619" s="255" t="s">
        <v>3049</v>
      </c>
      <c r="N619" s="255" t="s">
        <v>2256</v>
      </c>
      <c r="O619" s="255" t="s">
        <v>41</v>
      </c>
      <c r="P619" s="255" t="s">
        <v>2016</v>
      </c>
      <c r="Q619" s="255" t="s">
        <v>357</v>
      </c>
      <c r="R619" s="255"/>
      <c r="S619" s="255" t="s">
        <v>2016</v>
      </c>
      <c r="T619" s="255" t="s">
        <v>354</v>
      </c>
      <c r="U619" s="255"/>
      <c r="V619" s="255" t="s">
        <v>2016</v>
      </c>
      <c r="W619" s="255" t="s">
        <v>354</v>
      </c>
      <c r="X619" s="256">
        <v>1</v>
      </c>
      <c r="Y619" s="58" t="s">
        <v>5973</v>
      </c>
      <c r="Z619" s="58" t="s">
        <v>541</v>
      </c>
      <c r="AA619" s="59">
        <v>0</v>
      </c>
      <c r="AB619" s="59">
        <v>0</v>
      </c>
      <c r="AC619" s="59">
        <v>0</v>
      </c>
      <c r="AD619" s="59">
        <v>0</v>
      </c>
      <c r="AE619" s="59"/>
      <c r="AF619" s="59"/>
    </row>
    <row r="620" spans="1:32">
      <c r="A620" s="255"/>
      <c r="B620" s="265" t="s">
        <v>4879</v>
      </c>
      <c r="C620" s="255"/>
      <c r="D620" s="273"/>
      <c r="E620" s="265" t="s">
        <v>3053</v>
      </c>
      <c r="F620" s="266" t="s">
        <v>2039</v>
      </c>
      <c r="G620" s="255" t="s">
        <v>2256</v>
      </c>
      <c r="H620" s="266" t="s">
        <v>25</v>
      </c>
      <c r="I620" s="255"/>
      <c r="J620" s="255"/>
      <c r="K620" s="255"/>
      <c r="L620" s="255" t="s">
        <v>8</v>
      </c>
      <c r="M620" s="255" t="s">
        <v>3055</v>
      </c>
      <c r="N620" s="255" t="s">
        <v>2256</v>
      </c>
      <c r="O620" s="255" t="s">
        <v>41</v>
      </c>
      <c r="P620" s="255" t="s">
        <v>2016</v>
      </c>
      <c r="Q620" s="255" t="s">
        <v>357</v>
      </c>
      <c r="R620" s="255"/>
      <c r="S620" s="255" t="s">
        <v>2016</v>
      </c>
      <c r="T620" s="255" t="s">
        <v>354</v>
      </c>
      <c r="U620" s="255"/>
      <c r="V620" s="255" t="s">
        <v>2016</v>
      </c>
      <c r="W620" s="255" t="s">
        <v>354</v>
      </c>
      <c r="X620" s="256">
        <v>1</v>
      </c>
      <c r="Y620" s="58" t="s">
        <v>5973</v>
      </c>
      <c r="Z620" s="58" t="s">
        <v>541</v>
      </c>
      <c r="AA620" s="59">
        <v>0</v>
      </c>
      <c r="AB620" s="59">
        <v>0</v>
      </c>
      <c r="AC620" s="59">
        <v>0</v>
      </c>
      <c r="AD620" s="59">
        <v>0</v>
      </c>
      <c r="AE620" s="59"/>
      <c r="AF620" s="59"/>
    </row>
    <row r="621" spans="1:32">
      <c r="A621" s="255"/>
      <c r="B621" s="265" t="s">
        <v>4880</v>
      </c>
      <c r="C621" s="255"/>
      <c r="D621" s="273"/>
      <c r="E621" s="265" t="s">
        <v>3058</v>
      </c>
      <c r="F621" s="266" t="s">
        <v>2039</v>
      </c>
      <c r="G621" s="255" t="s">
        <v>2256</v>
      </c>
      <c r="H621" s="266" t="s">
        <v>25</v>
      </c>
      <c r="I621" s="255"/>
      <c r="J621" s="255"/>
      <c r="K621" s="255"/>
      <c r="L621" s="255" t="s">
        <v>8</v>
      </c>
      <c r="M621" s="255" t="s">
        <v>3060</v>
      </c>
      <c r="N621" s="255" t="s">
        <v>2256</v>
      </c>
      <c r="O621" s="255" t="s">
        <v>41</v>
      </c>
      <c r="P621" s="255" t="s">
        <v>2016</v>
      </c>
      <c r="Q621" s="255" t="s">
        <v>357</v>
      </c>
      <c r="R621" s="255"/>
      <c r="S621" s="255" t="s">
        <v>2016</v>
      </c>
      <c r="T621" s="255" t="s">
        <v>354</v>
      </c>
      <c r="U621" s="255"/>
      <c r="V621" s="255" t="s">
        <v>2016</v>
      </c>
      <c r="W621" s="255" t="s">
        <v>354</v>
      </c>
      <c r="X621" s="256">
        <v>1</v>
      </c>
      <c r="Y621" s="58" t="s">
        <v>5973</v>
      </c>
      <c r="Z621" s="58" t="s">
        <v>541</v>
      </c>
      <c r="AA621" s="59">
        <v>0</v>
      </c>
      <c r="AB621" s="59">
        <v>0</v>
      </c>
      <c r="AC621" s="59">
        <v>0</v>
      </c>
      <c r="AD621" s="59">
        <v>0</v>
      </c>
      <c r="AE621" s="59"/>
      <c r="AF621" s="59"/>
    </row>
    <row r="622" spans="1:32">
      <c r="A622" s="255"/>
      <c r="B622" s="265" t="s">
        <v>4881</v>
      </c>
      <c r="C622" s="255"/>
      <c r="D622" s="273"/>
      <c r="E622" s="265" t="s">
        <v>3062</v>
      </c>
      <c r="F622" s="266" t="s">
        <v>2039</v>
      </c>
      <c r="G622" s="255" t="s">
        <v>2256</v>
      </c>
      <c r="H622" s="266" t="s">
        <v>25</v>
      </c>
      <c r="I622" s="255"/>
      <c r="J622" s="255"/>
      <c r="K622" s="255"/>
      <c r="L622" s="255" t="s">
        <v>8</v>
      </c>
      <c r="M622" s="255" t="s">
        <v>2947</v>
      </c>
      <c r="N622" s="255" t="s">
        <v>2256</v>
      </c>
      <c r="O622" s="255" t="s">
        <v>41</v>
      </c>
      <c r="P622" s="255" t="s">
        <v>2016</v>
      </c>
      <c r="Q622" s="255" t="s">
        <v>357</v>
      </c>
      <c r="R622" s="255"/>
      <c r="S622" s="255" t="s">
        <v>2016</v>
      </c>
      <c r="T622" s="255" t="s">
        <v>354</v>
      </c>
      <c r="U622" s="255"/>
      <c r="V622" s="255" t="s">
        <v>2016</v>
      </c>
      <c r="W622" s="255" t="s">
        <v>354</v>
      </c>
      <c r="X622" s="256">
        <v>1</v>
      </c>
      <c r="Y622" s="58" t="s">
        <v>5973</v>
      </c>
      <c r="Z622" s="58" t="s">
        <v>541</v>
      </c>
      <c r="AA622" s="59">
        <v>0</v>
      </c>
      <c r="AB622" s="59">
        <v>0</v>
      </c>
      <c r="AC622" s="59">
        <v>0</v>
      </c>
      <c r="AD622" s="59">
        <v>0</v>
      </c>
      <c r="AE622" s="59"/>
      <c r="AF622" s="59"/>
    </row>
    <row r="623" spans="1:32">
      <c r="A623" s="255"/>
      <c r="B623" s="265" t="s">
        <v>4882</v>
      </c>
      <c r="C623" s="255"/>
      <c r="D623" s="273"/>
      <c r="E623" s="255" t="s">
        <v>3066</v>
      </c>
      <c r="F623" s="266" t="s">
        <v>2039</v>
      </c>
      <c r="G623" s="255" t="s">
        <v>2256</v>
      </c>
      <c r="H623" s="266" t="s">
        <v>25</v>
      </c>
      <c r="I623" s="255"/>
      <c r="J623" s="255"/>
      <c r="K623" s="255"/>
      <c r="L623" s="255" t="s">
        <v>8</v>
      </c>
      <c r="M623" s="255" t="s">
        <v>2952</v>
      </c>
      <c r="N623" s="255" t="s">
        <v>2256</v>
      </c>
      <c r="O623" s="255" t="s">
        <v>41</v>
      </c>
      <c r="P623" s="255" t="s">
        <v>2016</v>
      </c>
      <c r="Q623" s="255" t="s">
        <v>357</v>
      </c>
      <c r="R623" s="255"/>
      <c r="S623" s="255" t="s">
        <v>2016</v>
      </c>
      <c r="T623" s="255" t="s">
        <v>354</v>
      </c>
      <c r="U623" s="255"/>
      <c r="V623" s="255" t="s">
        <v>2016</v>
      </c>
      <c r="W623" s="255" t="s">
        <v>354</v>
      </c>
      <c r="X623" s="256">
        <v>1</v>
      </c>
      <c r="Y623" s="58" t="s">
        <v>5973</v>
      </c>
      <c r="Z623" s="58" t="s">
        <v>541</v>
      </c>
      <c r="AA623" s="59">
        <v>0</v>
      </c>
      <c r="AB623" s="59">
        <v>0</v>
      </c>
      <c r="AC623" s="59">
        <v>0</v>
      </c>
      <c r="AD623" s="59">
        <v>0</v>
      </c>
      <c r="AE623" s="59"/>
      <c r="AF623" s="59"/>
    </row>
    <row r="624" spans="1:32">
      <c r="A624" s="255"/>
      <c r="B624" s="265" t="s">
        <v>4883</v>
      </c>
      <c r="C624" s="255"/>
      <c r="D624" s="273"/>
      <c r="E624" s="255" t="s">
        <v>3043</v>
      </c>
      <c r="F624" s="266" t="s">
        <v>2039</v>
      </c>
      <c r="G624" s="255" t="s">
        <v>2060</v>
      </c>
      <c r="H624" s="266" t="s">
        <v>25</v>
      </c>
      <c r="I624" s="255"/>
      <c r="J624" s="255"/>
      <c r="K624" s="255"/>
      <c r="L624" s="255" t="s">
        <v>280</v>
      </c>
      <c r="M624" s="255" t="s">
        <v>2188</v>
      </c>
      <c r="N624" s="255" t="s">
        <v>2256</v>
      </c>
      <c r="O624" s="255" t="s">
        <v>41</v>
      </c>
      <c r="P624" s="255" t="s">
        <v>2016</v>
      </c>
      <c r="Q624" s="255" t="s">
        <v>357</v>
      </c>
      <c r="R624" s="255"/>
      <c r="S624" s="255" t="s">
        <v>2016</v>
      </c>
      <c r="T624" s="255" t="s">
        <v>354</v>
      </c>
      <c r="U624" s="255"/>
      <c r="V624" s="255" t="s">
        <v>2016</v>
      </c>
      <c r="W624" s="255" t="s">
        <v>354</v>
      </c>
      <c r="X624" s="256">
        <v>1</v>
      </c>
      <c r="Y624" s="58" t="s">
        <v>5973</v>
      </c>
      <c r="Z624" s="58" t="s">
        <v>541</v>
      </c>
      <c r="AA624" s="59">
        <v>0</v>
      </c>
      <c r="AB624" s="59">
        <v>0</v>
      </c>
      <c r="AC624" s="59">
        <v>0</v>
      </c>
      <c r="AD624" s="59">
        <v>0</v>
      </c>
      <c r="AE624" s="59"/>
      <c r="AF624" s="59"/>
    </row>
    <row r="625" spans="1:32">
      <c r="A625" s="255"/>
      <c r="B625" s="265" t="s">
        <v>4884</v>
      </c>
      <c r="C625" s="255"/>
      <c r="D625" s="273"/>
      <c r="E625" s="255" t="s">
        <v>3989</v>
      </c>
      <c r="F625" s="266" t="s">
        <v>2039</v>
      </c>
      <c r="G625" s="255" t="s">
        <v>15</v>
      </c>
      <c r="H625" s="266" t="s">
        <v>25</v>
      </c>
      <c r="I625" s="255"/>
      <c r="J625" s="255"/>
      <c r="K625" s="255"/>
      <c r="L625" s="255" t="s">
        <v>6</v>
      </c>
      <c r="M625" s="255" t="s">
        <v>3991</v>
      </c>
      <c r="N625" s="255" t="s">
        <v>15</v>
      </c>
      <c r="O625" s="255" t="s">
        <v>2279</v>
      </c>
      <c r="P625" s="255" t="s">
        <v>15</v>
      </c>
      <c r="Q625" s="255" t="s">
        <v>41</v>
      </c>
      <c r="R625" s="255"/>
      <c r="S625" s="255" t="s">
        <v>15</v>
      </c>
      <c r="T625" s="255" t="s">
        <v>41</v>
      </c>
      <c r="U625" s="255"/>
      <c r="V625" s="255" t="s">
        <v>15</v>
      </c>
      <c r="W625" s="255" t="s">
        <v>41</v>
      </c>
      <c r="X625" s="256">
        <v>1</v>
      </c>
      <c r="Y625" s="58" t="s">
        <v>6429</v>
      </c>
      <c r="Z625" s="58" t="s">
        <v>577</v>
      </c>
      <c r="AA625" s="59">
        <v>0</v>
      </c>
      <c r="AB625" s="59">
        <v>0</v>
      </c>
      <c r="AC625" s="59">
        <v>0</v>
      </c>
      <c r="AD625" s="59">
        <v>0</v>
      </c>
      <c r="AE625" s="59"/>
      <c r="AF625" s="59"/>
    </row>
    <row r="626" spans="1:32">
      <c r="A626" s="255"/>
      <c r="B626" s="265" t="s">
        <v>4885</v>
      </c>
      <c r="C626" s="255"/>
      <c r="D626" s="273"/>
      <c r="E626" s="255" t="s">
        <v>3993</v>
      </c>
      <c r="F626" s="266" t="s">
        <v>2039</v>
      </c>
      <c r="G626" s="255" t="s">
        <v>15</v>
      </c>
      <c r="H626" s="266" t="s">
        <v>25</v>
      </c>
      <c r="I626" s="255"/>
      <c r="J626" s="255"/>
      <c r="K626" s="255"/>
      <c r="L626" s="255" t="s">
        <v>6</v>
      </c>
      <c r="M626" s="255" t="s">
        <v>3995</v>
      </c>
      <c r="N626" s="255" t="s">
        <v>15</v>
      </c>
      <c r="O626" s="255" t="s">
        <v>2279</v>
      </c>
      <c r="P626" s="255" t="s">
        <v>15</v>
      </c>
      <c r="Q626" s="255" t="s">
        <v>41</v>
      </c>
      <c r="R626" s="255"/>
      <c r="S626" s="255" t="s">
        <v>15</v>
      </c>
      <c r="T626" s="255" t="s">
        <v>41</v>
      </c>
      <c r="U626" s="255"/>
      <c r="V626" s="255" t="s">
        <v>15</v>
      </c>
      <c r="W626" s="255" t="s">
        <v>41</v>
      </c>
      <c r="X626" s="256">
        <v>1</v>
      </c>
      <c r="Y626" s="58" t="s">
        <v>6429</v>
      </c>
      <c r="Z626" s="58" t="s">
        <v>577</v>
      </c>
      <c r="AA626" s="59">
        <v>0</v>
      </c>
      <c r="AB626" s="59">
        <v>0</v>
      </c>
      <c r="AC626" s="59">
        <v>0</v>
      </c>
      <c r="AD626" s="59">
        <v>0</v>
      </c>
      <c r="AE626" s="59"/>
      <c r="AF626" s="59"/>
    </row>
    <row r="627" spans="1:32">
      <c r="A627" s="255"/>
      <c r="B627" s="265" t="s">
        <v>4886</v>
      </c>
      <c r="C627" s="255"/>
      <c r="D627" s="273"/>
      <c r="E627" s="255" t="s">
        <v>3999</v>
      </c>
      <c r="F627" s="266" t="s">
        <v>2039</v>
      </c>
      <c r="G627" s="255" t="s">
        <v>15</v>
      </c>
      <c r="H627" s="266" t="s">
        <v>25</v>
      </c>
      <c r="I627" s="255"/>
      <c r="J627" s="255"/>
      <c r="K627" s="255"/>
      <c r="L627" s="255" t="s">
        <v>6</v>
      </c>
      <c r="M627" s="255" t="s">
        <v>3055</v>
      </c>
      <c r="N627" s="255" t="s">
        <v>15</v>
      </c>
      <c r="O627" s="255" t="s">
        <v>2279</v>
      </c>
      <c r="P627" s="255" t="s">
        <v>15</v>
      </c>
      <c r="Q627" s="255" t="s">
        <v>41</v>
      </c>
      <c r="R627" s="255"/>
      <c r="S627" s="255" t="s">
        <v>15</v>
      </c>
      <c r="T627" s="255" t="s">
        <v>41</v>
      </c>
      <c r="U627" s="255"/>
      <c r="V627" s="255" t="s">
        <v>15</v>
      </c>
      <c r="W627" s="255" t="s">
        <v>41</v>
      </c>
      <c r="X627" s="256">
        <v>1</v>
      </c>
      <c r="Y627" s="58" t="s">
        <v>6429</v>
      </c>
      <c r="Z627" s="58" t="s">
        <v>577</v>
      </c>
      <c r="AA627" s="59">
        <v>0</v>
      </c>
      <c r="AB627" s="59">
        <v>0</v>
      </c>
      <c r="AC627" s="59">
        <v>0</v>
      </c>
      <c r="AD627" s="59">
        <v>0</v>
      </c>
      <c r="AE627" s="59"/>
      <c r="AF627" s="59"/>
    </row>
    <row r="628" spans="1:32">
      <c r="A628" s="255"/>
      <c r="B628" s="265" t="s">
        <v>4887</v>
      </c>
      <c r="C628" s="255"/>
      <c r="D628" s="273"/>
      <c r="E628" s="255" t="s">
        <v>4003</v>
      </c>
      <c r="F628" s="266" t="s">
        <v>2039</v>
      </c>
      <c r="G628" s="255" t="s">
        <v>15</v>
      </c>
      <c r="H628" s="266" t="s">
        <v>25</v>
      </c>
      <c r="I628" s="255"/>
      <c r="J628" s="255"/>
      <c r="K628" s="255"/>
      <c r="L628" s="255" t="s">
        <v>6</v>
      </c>
      <c r="M628" s="255" t="s">
        <v>3060</v>
      </c>
      <c r="N628" s="255" t="s">
        <v>15</v>
      </c>
      <c r="O628" s="255" t="s">
        <v>2279</v>
      </c>
      <c r="P628" s="255" t="s">
        <v>15</v>
      </c>
      <c r="Q628" s="255" t="s">
        <v>41</v>
      </c>
      <c r="R628" s="255"/>
      <c r="S628" s="255" t="s">
        <v>15</v>
      </c>
      <c r="T628" s="255" t="s">
        <v>41</v>
      </c>
      <c r="U628" s="255"/>
      <c r="V628" s="255" t="s">
        <v>15</v>
      </c>
      <c r="W628" s="255" t="s">
        <v>41</v>
      </c>
      <c r="X628" s="256">
        <v>1</v>
      </c>
      <c r="Y628" s="58" t="s">
        <v>6429</v>
      </c>
      <c r="Z628" s="58" t="s">
        <v>577</v>
      </c>
      <c r="AA628" s="59">
        <v>0</v>
      </c>
      <c r="AB628" s="59">
        <v>0</v>
      </c>
      <c r="AC628" s="59">
        <v>0</v>
      </c>
      <c r="AD628" s="59">
        <v>0</v>
      </c>
      <c r="AE628" s="59"/>
      <c r="AF628" s="59"/>
    </row>
    <row r="629" spans="1:32">
      <c r="A629" s="255"/>
      <c r="B629" s="265" t="s">
        <v>4888</v>
      </c>
      <c r="C629" s="255"/>
      <c r="D629" s="273"/>
      <c r="E629" s="255" t="s">
        <v>4006</v>
      </c>
      <c r="F629" s="266" t="s">
        <v>2039</v>
      </c>
      <c r="G629" s="255" t="s">
        <v>15</v>
      </c>
      <c r="H629" s="266" t="s">
        <v>25</v>
      </c>
      <c r="I629" s="255"/>
      <c r="J629" s="255"/>
      <c r="K629" s="255"/>
      <c r="L629" s="255" t="s">
        <v>6</v>
      </c>
      <c r="M629" s="255" t="s">
        <v>2947</v>
      </c>
      <c r="N629" s="255" t="s">
        <v>15</v>
      </c>
      <c r="O629" s="255" t="s">
        <v>2279</v>
      </c>
      <c r="P629" s="255" t="s">
        <v>15</v>
      </c>
      <c r="Q629" s="255" t="s">
        <v>41</v>
      </c>
      <c r="R629" s="255"/>
      <c r="S629" s="255" t="s">
        <v>15</v>
      </c>
      <c r="T629" s="255" t="s">
        <v>41</v>
      </c>
      <c r="U629" s="255"/>
      <c r="V629" s="255" t="s">
        <v>15</v>
      </c>
      <c r="W629" s="255" t="s">
        <v>41</v>
      </c>
      <c r="X629" s="256">
        <v>1</v>
      </c>
      <c r="Y629" s="58" t="s">
        <v>6429</v>
      </c>
      <c r="Z629" s="58" t="s">
        <v>577</v>
      </c>
      <c r="AA629" s="59">
        <v>0</v>
      </c>
      <c r="AB629" s="59">
        <v>0</v>
      </c>
      <c r="AC629" s="59">
        <v>0</v>
      </c>
      <c r="AD629" s="59">
        <v>0</v>
      </c>
      <c r="AE629" s="59"/>
      <c r="AF629" s="59"/>
    </row>
    <row r="630" spans="1:32">
      <c r="A630" s="255"/>
      <c r="B630" s="265" t="s">
        <v>4889</v>
      </c>
      <c r="C630" s="255"/>
      <c r="D630" s="273"/>
      <c r="E630" s="255" t="s">
        <v>4010</v>
      </c>
      <c r="F630" s="266" t="s">
        <v>2039</v>
      </c>
      <c r="G630" s="255" t="s">
        <v>15</v>
      </c>
      <c r="H630" s="266" t="s">
        <v>25</v>
      </c>
      <c r="I630" s="255"/>
      <c r="J630" s="255"/>
      <c r="K630" s="255"/>
      <c r="L630" s="255" t="s">
        <v>6</v>
      </c>
      <c r="M630" s="255" t="s">
        <v>2952</v>
      </c>
      <c r="N630" s="255" t="s">
        <v>15</v>
      </c>
      <c r="O630" s="255" t="s">
        <v>2279</v>
      </c>
      <c r="P630" s="255" t="s">
        <v>15</v>
      </c>
      <c r="Q630" s="255" t="s">
        <v>41</v>
      </c>
      <c r="R630" s="255"/>
      <c r="S630" s="255" t="s">
        <v>15</v>
      </c>
      <c r="T630" s="255" t="s">
        <v>41</v>
      </c>
      <c r="U630" s="255"/>
      <c r="V630" s="255" t="s">
        <v>15</v>
      </c>
      <c r="W630" s="255" t="s">
        <v>41</v>
      </c>
      <c r="X630" s="256">
        <v>1</v>
      </c>
      <c r="Y630" s="58" t="s">
        <v>6429</v>
      </c>
      <c r="Z630" s="58" t="s">
        <v>577</v>
      </c>
      <c r="AA630" s="59">
        <v>0</v>
      </c>
      <c r="AB630" s="59">
        <v>0</v>
      </c>
      <c r="AC630" s="59">
        <v>0</v>
      </c>
      <c r="AD630" s="59">
        <v>0</v>
      </c>
      <c r="AE630" s="59"/>
      <c r="AF630" s="59"/>
    </row>
    <row r="631" spans="1:32">
      <c r="A631" s="255"/>
      <c r="B631" s="265" t="s">
        <v>4890</v>
      </c>
      <c r="C631" s="255"/>
      <c r="D631" s="273"/>
      <c r="E631" s="255" t="s">
        <v>2708</v>
      </c>
      <c r="F631" s="266" t="s">
        <v>2039</v>
      </c>
      <c r="G631" s="255" t="s">
        <v>40</v>
      </c>
      <c r="H631" s="266" t="s">
        <v>440</v>
      </c>
      <c r="I631" s="255"/>
      <c r="J631" s="255"/>
      <c r="K631" s="255"/>
      <c r="L631" s="255" t="s">
        <v>7</v>
      </c>
      <c r="M631" s="255" t="s">
        <v>45</v>
      </c>
      <c r="N631" s="255" t="s">
        <v>40</v>
      </c>
      <c r="O631" s="255" t="s">
        <v>1078</v>
      </c>
      <c r="P631" s="255" t="s">
        <v>2040</v>
      </c>
      <c r="Q631" s="255" t="s">
        <v>46</v>
      </c>
      <c r="R631" s="255"/>
      <c r="S631" s="255" t="s">
        <v>2040</v>
      </c>
      <c r="T631" s="255" t="s">
        <v>355</v>
      </c>
      <c r="U631" s="255"/>
      <c r="V631" s="255" t="s">
        <v>2040</v>
      </c>
      <c r="W631" s="255" t="s">
        <v>355</v>
      </c>
      <c r="X631" s="256">
        <v>1</v>
      </c>
      <c r="Y631" s="58" t="s">
        <v>6876</v>
      </c>
      <c r="Z631" s="58" t="s">
        <v>665</v>
      </c>
      <c r="AA631" s="59">
        <v>0</v>
      </c>
      <c r="AB631" s="59">
        <v>0</v>
      </c>
      <c r="AC631" s="59">
        <v>0</v>
      </c>
      <c r="AD631" s="59">
        <v>0</v>
      </c>
      <c r="AE631" s="59"/>
      <c r="AF631" s="59"/>
    </row>
    <row r="632" spans="1:32">
      <c r="A632" s="255"/>
      <c r="B632" s="265" t="s">
        <v>4891</v>
      </c>
      <c r="C632" s="255"/>
      <c r="D632" s="273"/>
      <c r="E632" s="255" t="s">
        <v>2960</v>
      </c>
      <c r="F632" s="266" t="s">
        <v>2039</v>
      </c>
      <c r="G632" s="255" t="s">
        <v>2256</v>
      </c>
      <c r="H632" s="266" t="s">
        <v>440</v>
      </c>
      <c r="I632" s="255"/>
      <c r="J632" s="255"/>
      <c r="K632" s="255"/>
      <c r="L632" s="255" t="s">
        <v>8</v>
      </c>
      <c r="M632" s="255" t="s">
        <v>45</v>
      </c>
      <c r="N632" s="255" t="s">
        <v>2256</v>
      </c>
      <c r="O632" s="255" t="s">
        <v>1078</v>
      </c>
      <c r="P632" s="255" t="s">
        <v>2016</v>
      </c>
      <c r="Q632" s="255" t="s">
        <v>46</v>
      </c>
      <c r="R632" s="255"/>
      <c r="S632" s="255" t="s">
        <v>2016</v>
      </c>
      <c r="T632" s="255" t="s">
        <v>355</v>
      </c>
      <c r="U632" s="255"/>
      <c r="V632" s="255" t="s">
        <v>2016</v>
      </c>
      <c r="W632" s="255" t="s">
        <v>355</v>
      </c>
      <c r="X632" s="256">
        <v>1</v>
      </c>
      <c r="Y632" s="58" t="s">
        <v>6877</v>
      </c>
      <c r="Z632" s="58" t="s">
        <v>551</v>
      </c>
      <c r="AA632" s="59">
        <v>0</v>
      </c>
      <c r="AB632" s="59">
        <v>0</v>
      </c>
      <c r="AC632" s="59">
        <v>0</v>
      </c>
      <c r="AD632" s="59">
        <v>0</v>
      </c>
      <c r="AE632" s="59"/>
      <c r="AF632" s="59"/>
    </row>
    <row r="633" spans="1:32">
      <c r="A633" s="255"/>
      <c r="B633" s="292" t="s">
        <v>4892</v>
      </c>
      <c r="C633" s="255"/>
      <c r="D633" s="273"/>
      <c r="E633" s="255" t="s">
        <v>3874</v>
      </c>
      <c r="F633" s="266" t="s">
        <v>2039</v>
      </c>
      <c r="G633" s="255" t="s">
        <v>15</v>
      </c>
      <c r="H633" s="266" t="s">
        <v>440</v>
      </c>
      <c r="I633" s="265"/>
      <c r="J633" s="255"/>
      <c r="K633" s="255"/>
      <c r="L633" s="255" t="s">
        <v>6</v>
      </c>
      <c r="M633" s="255" t="s">
        <v>45</v>
      </c>
      <c r="N633" s="255" t="s">
        <v>15</v>
      </c>
      <c r="O633" s="255" t="s">
        <v>269</v>
      </c>
      <c r="P633" s="255" t="s">
        <v>15</v>
      </c>
      <c r="Q633" s="255" t="s">
        <v>1078</v>
      </c>
      <c r="R633" s="255"/>
      <c r="S633" s="255" t="s">
        <v>15</v>
      </c>
      <c r="T633" s="255" t="s">
        <v>1078</v>
      </c>
      <c r="U633" s="255"/>
      <c r="V633" s="255" t="s">
        <v>15</v>
      </c>
      <c r="W633" s="255" t="s">
        <v>1078</v>
      </c>
      <c r="X633" s="256">
        <v>1</v>
      </c>
      <c r="Y633" s="58" t="s">
        <v>6620</v>
      </c>
      <c r="Z633" s="58" t="s">
        <v>582</v>
      </c>
      <c r="AA633" s="59">
        <v>0</v>
      </c>
      <c r="AB633" s="59">
        <v>0</v>
      </c>
      <c r="AC633" s="59">
        <v>0</v>
      </c>
      <c r="AD633" s="59">
        <v>0</v>
      </c>
      <c r="AE633" s="59"/>
      <c r="AF633" s="59"/>
    </row>
    <row r="634" spans="1:32">
      <c r="A634" s="255"/>
      <c r="B634" s="292" t="s">
        <v>4893</v>
      </c>
      <c r="C634" s="255"/>
      <c r="D634" s="273"/>
      <c r="E634" s="255" t="s">
        <v>3482</v>
      </c>
      <c r="F634" s="266" t="s">
        <v>2039</v>
      </c>
      <c r="G634" s="255" t="s">
        <v>26</v>
      </c>
      <c r="H634" s="267" t="s">
        <v>2118</v>
      </c>
      <c r="I634" s="265"/>
      <c r="J634" s="255"/>
      <c r="K634" s="255"/>
      <c r="L634" s="255" t="s">
        <v>2335</v>
      </c>
      <c r="M634" s="255" t="s">
        <v>3484</v>
      </c>
      <c r="N634" s="255" t="s">
        <v>26</v>
      </c>
      <c r="O634" s="255" t="s">
        <v>2362</v>
      </c>
      <c r="P634" s="255" t="s">
        <v>26</v>
      </c>
      <c r="Q634" s="255" t="s">
        <v>347</v>
      </c>
      <c r="R634" s="255"/>
      <c r="S634" s="255" t="s">
        <v>26</v>
      </c>
      <c r="T634" s="255" t="s">
        <v>421</v>
      </c>
      <c r="U634" s="255"/>
      <c r="V634" s="255" t="s">
        <v>26</v>
      </c>
      <c r="W634" s="255" t="s">
        <v>4816</v>
      </c>
      <c r="X634" s="256">
        <v>1</v>
      </c>
      <c r="Y634" s="58" t="s">
        <v>6039</v>
      </c>
      <c r="Z634" s="58" t="s">
        <v>1900</v>
      </c>
      <c r="AA634" s="59">
        <v>0</v>
      </c>
      <c r="AB634" s="59">
        <v>0</v>
      </c>
      <c r="AC634" s="59">
        <v>0</v>
      </c>
      <c r="AD634" s="59">
        <v>0</v>
      </c>
      <c r="AE634" s="59"/>
      <c r="AF634" s="59"/>
    </row>
    <row r="635" spans="1:32">
      <c r="A635" s="255"/>
      <c r="B635" s="265" t="s">
        <v>4894</v>
      </c>
      <c r="C635" s="255"/>
      <c r="D635" s="273"/>
      <c r="E635" s="255" t="s">
        <v>3963</v>
      </c>
      <c r="F635" s="266" t="s">
        <v>2039</v>
      </c>
      <c r="G635" s="255" t="s">
        <v>15</v>
      </c>
      <c r="H635" s="267" t="s">
        <v>2118</v>
      </c>
      <c r="I635" s="265"/>
      <c r="J635" s="255"/>
      <c r="K635" s="255"/>
      <c r="L635" s="255" t="s">
        <v>6</v>
      </c>
      <c r="M635" s="255" t="s">
        <v>4895</v>
      </c>
      <c r="N635" s="255" t="s">
        <v>15</v>
      </c>
      <c r="O635" s="255" t="s">
        <v>2279</v>
      </c>
      <c r="P635" s="255" t="s">
        <v>15</v>
      </c>
      <c r="Q635" s="255" t="s">
        <v>44</v>
      </c>
      <c r="R635" s="255"/>
      <c r="S635" s="255" t="s">
        <v>15</v>
      </c>
      <c r="T635" s="255" t="s">
        <v>44</v>
      </c>
      <c r="U635" s="255"/>
      <c r="V635" s="255" t="s">
        <v>15</v>
      </c>
      <c r="W635" s="255" t="s">
        <v>44</v>
      </c>
      <c r="X635" s="256">
        <v>1</v>
      </c>
      <c r="Y635" s="58" t="s">
        <v>6475</v>
      </c>
      <c r="Z635" s="58" t="s">
        <v>580</v>
      </c>
      <c r="AA635" s="59">
        <v>0</v>
      </c>
      <c r="AB635" s="59">
        <v>0</v>
      </c>
      <c r="AC635" s="59">
        <v>0</v>
      </c>
      <c r="AD635" s="59">
        <v>0</v>
      </c>
      <c r="AE635" s="59"/>
      <c r="AF635" s="59"/>
    </row>
    <row r="636" spans="1:32">
      <c r="A636" s="255"/>
      <c r="B636" s="292" t="s">
        <v>4896</v>
      </c>
      <c r="C636" s="255"/>
      <c r="D636" s="273"/>
      <c r="E636" s="255" t="s">
        <v>3885</v>
      </c>
      <c r="F636" s="266" t="s">
        <v>2039</v>
      </c>
      <c r="G636" s="255" t="s">
        <v>15</v>
      </c>
      <c r="H636" s="267" t="s">
        <v>2110</v>
      </c>
      <c r="I636" s="265"/>
      <c r="J636" s="255"/>
      <c r="K636" s="255"/>
      <c r="L636" s="255" t="s">
        <v>6</v>
      </c>
      <c r="M636" s="255" t="s">
        <v>2967</v>
      </c>
      <c r="N636" s="255" t="s">
        <v>15</v>
      </c>
      <c r="O636" s="255" t="s">
        <v>2279</v>
      </c>
      <c r="P636" s="255" t="s">
        <v>15</v>
      </c>
      <c r="Q636" s="255" t="s">
        <v>44</v>
      </c>
      <c r="R636" s="255"/>
      <c r="S636" s="255" t="s">
        <v>15</v>
      </c>
      <c r="T636" s="255" t="s">
        <v>44</v>
      </c>
      <c r="U636" s="255"/>
      <c r="V636" s="255" t="s">
        <v>15</v>
      </c>
      <c r="W636" s="255" t="s">
        <v>44</v>
      </c>
      <c r="X636" s="256">
        <v>1</v>
      </c>
      <c r="Y636" s="58" t="s">
        <v>6475</v>
      </c>
      <c r="Z636" s="58" t="s">
        <v>580</v>
      </c>
      <c r="AA636" s="59">
        <v>0</v>
      </c>
      <c r="AB636" s="59">
        <v>0</v>
      </c>
      <c r="AC636" s="59">
        <v>0</v>
      </c>
      <c r="AD636" s="59">
        <v>0</v>
      </c>
      <c r="AE636" s="59"/>
      <c r="AF636" s="59"/>
    </row>
    <row r="637" spans="1:32">
      <c r="A637" s="255"/>
      <c r="B637" s="292" t="s">
        <v>4897</v>
      </c>
      <c r="C637" s="255"/>
      <c r="D637" s="273"/>
      <c r="E637" s="255" t="s">
        <v>3959</v>
      </c>
      <c r="F637" s="266" t="s">
        <v>2039</v>
      </c>
      <c r="G637" s="255" t="s">
        <v>15</v>
      </c>
      <c r="H637" s="267" t="s">
        <v>2118</v>
      </c>
      <c r="I637" s="265"/>
      <c r="J637" s="255"/>
      <c r="K637" s="255"/>
      <c r="L637" s="255" t="s">
        <v>6</v>
      </c>
      <c r="M637" s="255" t="s">
        <v>3961</v>
      </c>
      <c r="N637" s="255" t="s">
        <v>15</v>
      </c>
      <c r="O637" s="255" t="s">
        <v>2279</v>
      </c>
      <c r="P637" s="255" t="s">
        <v>15</v>
      </c>
      <c r="Q637" s="255" t="s">
        <v>44</v>
      </c>
      <c r="R637" s="255"/>
      <c r="S637" s="255" t="s">
        <v>15</v>
      </c>
      <c r="T637" s="255" t="s">
        <v>44</v>
      </c>
      <c r="U637" s="255"/>
      <c r="V637" s="255" t="s">
        <v>15</v>
      </c>
      <c r="W637" s="255" t="s">
        <v>44</v>
      </c>
      <c r="X637" s="256">
        <v>1</v>
      </c>
      <c r="Y637" s="58" t="s">
        <v>6475</v>
      </c>
      <c r="Z637" s="58" t="s">
        <v>580</v>
      </c>
      <c r="AA637" s="59">
        <v>0</v>
      </c>
      <c r="AB637" s="59">
        <v>0</v>
      </c>
      <c r="AC637" s="59">
        <v>0</v>
      </c>
      <c r="AD637" s="59">
        <v>0</v>
      </c>
      <c r="AE637" s="59"/>
      <c r="AF637" s="59"/>
    </row>
    <row r="638" spans="1:32">
      <c r="A638" s="255"/>
      <c r="B638" s="292" t="s">
        <v>4898</v>
      </c>
      <c r="C638" s="255"/>
      <c r="D638" s="273"/>
      <c r="E638" s="255" t="s">
        <v>3973</v>
      </c>
      <c r="F638" s="266" t="s">
        <v>2039</v>
      </c>
      <c r="G638" s="255" t="s">
        <v>15</v>
      </c>
      <c r="H638" s="267" t="s">
        <v>2185</v>
      </c>
      <c r="I638" s="265"/>
      <c r="J638" s="255"/>
      <c r="K638" s="255"/>
      <c r="L638" s="255" t="s">
        <v>6</v>
      </c>
      <c r="M638" s="255" t="s">
        <v>281</v>
      </c>
      <c r="N638" s="255" t="s">
        <v>15</v>
      </c>
      <c r="O638" s="255" t="s">
        <v>2279</v>
      </c>
      <c r="P638" s="255" t="s">
        <v>15</v>
      </c>
      <c r="Q638" s="255" t="s">
        <v>41</v>
      </c>
      <c r="R638" s="255"/>
      <c r="S638" s="255" t="s">
        <v>15</v>
      </c>
      <c r="T638" s="255" t="s">
        <v>41</v>
      </c>
      <c r="U638" s="255"/>
      <c r="V638" s="255" t="s">
        <v>15</v>
      </c>
      <c r="W638" s="255" t="s">
        <v>41</v>
      </c>
      <c r="X638" s="256">
        <v>1</v>
      </c>
      <c r="Y638" s="58" t="s">
        <v>6429</v>
      </c>
      <c r="Z638" s="58" t="s">
        <v>577</v>
      </c>
      <c r="AA638" s="59">
        <v>0</v>
      </c>
      <c r="AB638" s="59">
        <v>0</v>
      </c>
      <c r="AC638" s="59">
        <v>0</v>
      </c>
      <c r="AD638" s="59">
        <v>0</v>
      </c>
      <c r="AE638" s="59"/>
      <c r="AF638" s="59"/>
    </row>
    <row r="639" spans="1:32">
      <c r="A639" s="255"/>
      <c r="B639" s="292" t="s">
        <v>4899</v>
      </c>
      <c r="C639" s="255"/>
      <c r="D639" s="273"/>
      <c r="E639" s="255" t="s">
        <v>2982</v>
      </c>
      <c r="F639" s="266" t="s">
        <v>2039</v>
      </c>
      <c r="G639" s="255" t="s">
        <v>2256</v>
      </c>
      <c r="H639" s="267" t="s">
        <v>2110</v>
      </c>
      <c r="I639" s="265"/>
      <c r="J639" s="255"/>
      <c r="K639" s="255"/>
      <c r="L639" s="255" t="s">
        <v>8</v>
      </c>
      <c r="M639" s="255" t="s">
        <v>434</v>
      </c>
      <c r="N639" s="255" t="s">
        <v>2256</v>
      </c>
      <c r="O639" s="255" t="s">
        <v>4900</v>
      </c>
      <c r="P639" s="255" t="s">
        <v>2016</v>
      </c>
      <c r="Q639" s="255" t="s">
        <v>46</v>
      </c>
      <c r="R639" s="255"/>
      <c r="S639" s="255" t="s">
        <v>2016</v>
      </c>
      <c r="T639" s="255" t="s">
        <v>417</v>
      </c>
      <c r="U639" s="255"/>
      <c r="V639" s="255" t="s">
        <v>2016</v>
      </c>
      <c r="W639" s="255" t="s">
        <v>417</v>
      </c>
      <c r="X639" s="256">
        <v>1</v>
      </c>
      <c r="Y639" s="58" t="s">
        <v>6398</v>
      </c>
      <c r="Z639" s="58" t="s">
        <v>549</v>
      </c>
      <c r="AA639" s="59">
        <v>0</v>
      </c>
      <c r="AB639" s="59">
        <v>0</v>
      </c>
      <c r="AC639" s="59">
        <v>0</v>
      </c>
      <c r="AD639" s="59">
        <v>0</v>
      </c>
      <c r="AE639" s="59"/>
      <c r="AF639" s="59"/>
    </row>
    <row r="640" spans="1:32">
      <c r="A640" s="255"/>
      <c r="B640" s="292" t="s">
        <v>4901</v>
      </c>
      <c r="C640" s="255"/>
      <c r="D640" s="273"/>
      <c r="E640" s="255" t="s">
        <v>3437</v>
      </c>
      <c r="F640" s="266" t="s">
        <v>2039</v>
      </c>
      <c r="G640" s="255" t="s">
        <v>26</v>
      </c>
      <c r="H640" s="267" t="s">
        <v>2118</v>
      </c>
      <c r="I640" s="265"/>
      <c r="J640" s="255"/>
      <c r="K640" s="255"/>
      <c r="L640" s="255" t="s">
        <v>2335</v>
      </c>
      <c r="M640" s="255" t="s">
        <v>3439</v>
      </c>
      <c r="N640" s="255" t="s">
        <v>26</v>
      </c>
      <c r="O640" s="255" t="s">
        <v>2362</v>
      </c>
      <c r="P640" s="255" t="s">
        <v>26</v>
      </c>
      <c r="Q640" s="255" t="s">
        <v>347</v>
      </c>
      <c r="R640" s="255"/>
      <c r="S640" s="255" t="s">
        <v>26</v>
      </c>
      <c r="T640" s="255" t="s">
        <v>421</v>
      </c>
      <c r="U640" s="255"/>
      <c r="V640" s="255" t="s">
        <v>26</v>
      </c>
      <c r="W640" s="255" t="s">
        <v>4816</v>
      </c>
      <c r="X640" s="256">
        <v>1</v>
      </c>
      <c r="Y640" s="58" t="s">
        <v>6039</v>
      </c>
      <c r="Z640" s="58" t="s">
        <v>1900</v>
      </c>
      <c r="AA640" s="59">
        <v>0</v>
      </c>
      <c r="AB640" s="59">
        <v>0</v>
      </c>
      <c r="AC640" s="59">
        <v>0</v>
      </c>
      <c r="AD640" s="59">
        <v>0</v>
      </c>
      <c r="AE640" s="59"/>
      <c r="AF640" s="59"/>
    </row>
    <row r="641" spans="1:32">
      <c r="A641" s="255"/>
      <c r="B641" s="292" t="s">
        <v>4902</v>
      </c>
      <c r="C641" s="255"/>
      <c r="D641" s="273"/>
      <c r="E641" s="255" t="s">
        <v>3442</v>
      </c>
      <c r="F641" s="266" t="s">
        <v>2039</v>
      </c>
      <c r="G641" s="255" t="s">
        <v>26</v>
      </c>
      <c r="H641" s="267" t="s">
        <v>2118</v>
      </c>
      <c r="I641" s="265"/>
      <c r="J641" s="255"/>
      <c r="K641" s="255"/>
      <c r="L641" s="255" t="s">
        <v>2335</v>
      </c>
      <c r="M641" s="255" t="s">
        <v>3444</v>
      </c>
      <c r="N641" s="255" t="s">
        <v>26</v>
      </c>
      <c r="O641" s="255" t="s">
        <v>2362</v>
      </c>
      <c r="P641" s="255" t="s">
        <v>26</v>
      </c>
      <c r="Q641" s="255" t="s">
        <v>347</v>
      </c>
      <c r="R641" s="255"/>
      <c r="S641" s="255" t="s">
        <v>26</v>
      </c>
      <c r="T641" s="255" t="s">
        <v>421</v>
      </c>
      <c r="U641" s="255"/>
      <c r="V641" s="255" t="s">
        <v>26</v>
      </c>
      <c r="W641" s="255" t="s">
        <v>4816</v>
      </c>
      <c r="X641" s="256">
        <v>1</v>
      </c>
      <c r="Y641" s="58" t="s">
        <v>6039</v>
      </c>
      <c r="Z641" s="58" t="s">
        <v>1900</v>
      </c>
      <c r="AA641" s="59">
        <v>0</v>
      </c>
      <c r="AB641" s="59">
        <v>0</v>
      </c>
      <c r="AC641" s="59">
        <v>0</v>
      </c>
      <c r="AD641" s="59">
        <v>0</v>
      </c>
      <c r="AE641" s="59"/>
      <c r="AF641" s="59"/>
    </row>
    <row r="642" spans="1:32">
      <c r="A642" s="255"/>
      <c r="B642" s="292" t="s">
        <v>4903</v>
      </c>
      <c r="C642" s="255"/>
      <c r="D642" s="273"/>
      <c r="E642" s="255" t="s">
        <v>3928</v>
      </c>
      <c r="F642" s="266" t="s">
        <v>2039</v>
      </c>
      <c r="G642" s="255" t="s">
        <v>15</v>
      </c>
      <c r="H642" s="267" t="s">
        <v>2110</v>
      </c>
      <c r="I642" s="265"/>
      <c r="J642" s="255"/>
      <c r="K642" s="255"/>
      <c r="L642" s="255" t="s">
        <v>6</v>
      </c>
      <c r="M642" s="255" t="s">
        <v>2779</v>
      </c>
      <c r="N642" s="255" t="s">
        <v>15</v>
      </c>
      <c r="O642" s="255" t="s">
        <v>2279</v>
      </c>
      <c r="P642" s="255" t="s">
        <v>15</v>
      </c>
      <c r="Q642" s="255" t="s">
        <v>44</v>
      </c>
      <c r="R642" s="255"/>
      <c r="S642" s="255" t="s">
        <v>15</v>
      </c>
      <c r="T642" s="255" t="s">
        <v>44</v>
      </c>
      <c r="U642" s="255"/>
      <c r="V642" s="255" t="s">
        <v>15</v>
      </c>
      <c r="W642" s="255" t="s">
        <v>44</v>
      </c>
      <c r="X642" s="256">
        <v>1</v>
      </c>
      <c r="Y642" s="58" t="s">
        <v>6475</v>
      </c>
      <c r="Z642" s="58" t="s">
        <v>580</v>
      </c>
      <c r="AA642" s="59">
        <v>0</v>
      </c>
      <c r="AB642" s="59">
        <v>0</v>
      </c>
      <c r="AC642" s="59">
        <v>0</v>
      </c>
      <c r="AD642" s="59">
        <v>0</v>
      </c>
      <c r="AE642" s="59"/>
      <c r="AF642" s="59"/>
    </row>
    <row r="643" spans="1:32">
      <c r="A643" s="255"/>
      <c r="B643" s="292" t="s">
        <v>4904</v>
      </c>
      <c r="C643" s="255"/>
      <c r="D643" s="273"/>
      <c r="E643" s="255" t="s">
        <v>3966</v>
      </c>
      <c r="F643" s="266" t="s">
        <v>2039</v>
      </c>
      <c r="G643" s="255" t="s">
        <v>15</v>
      </c>
      <c r="H643" s="267" t="s">
        <v>2118</v>
      </c>
      <c r="I643" s="265"/>
      <c r="J643" s="255"/>
      <c r="K643" s="255"/>
      <c r="L643" s="255" t="s">
        <v>6</v>
      </c>
      <c r="M643" s="255" t="s">
        <v>46</v>
      </c>
      <c r="N643" s="255" t="s">
        <v>15</v>
      </c>
      <c r="O643" s="255" t="s">
        <v>2279</v>
      </c>
      <c r="P643" s="255" t="s">
        <v>15</v>
      </c>
      <c r="Q643" s="255" t="s">
        <v>44</v>
      </c>
      <c r="R643" s="255"/>
      <c r="S643" s="255" t="s">
        <v>15</v>
      </c>
      <c r="T643" s="255" t="s">
        <v>44</v>
      </c>
      <c r="U643" s="255"/>
      <c r="V643" s="255" t="s">
        <v>15</v>
      </c>
      <c r="W643" s="255" t="s">
        <v>44</v>
      </c>
      <c r="X643" s="256">
        <v>1</v>
      </c>
      <c r="Y643" s="58" t="s">
        <v>6475</v>
      </c>
      <c r="Z643" s="58" t="s">
        <v>580</v>
      </c>
      <c r="AA643" s="59">
        <v>0</v>
      </c>
      <c r="AB643" s="59">
        <v>0</v>
      </c>
      <c r="AC643" s="59">
        <v>0</v>
      </c>
      <c r="AD643" s="59">
        <v>0</v>
      </c>
      <c r="AE643" s="59"/>
      <c r="AF643" s="59"/>
    </row>
    <row r="644" spans="1:32">
      <c r="A644" s="255"/>
      <c r="B644" s="292" t="s">
        <v>4905</v>
      </c>
      <c r="C644" s="255"/>
      <c r="D644" s="273"/>
      <c r="E644" s="255" t="s">
        <v>3018</v>
      </c>
      <c r="F644" s="266" t="s">
        <v>2039</v>
      </c>
      <c r="G644" s="255" t="s">
        <v>2256</v>
      </c>
      <c r="H644" s="267" t="s">
        <v>2110</v>
      </c>
      <c r="I644" s="265"/>
      <c r="J644" s="255"/>
      <c r="K644" s="255"/>
      <c r="L644" s="255" t="s">
        <v>8</v>
      </c>
      <c r="M644" s="255" t="s">
        <v>2779</v>
      </c>
      <c r="N644" s="255" t="s">
        <v>2256</v>
      </c>
      <c r="O644" s="255" t="s">
        <v>44</v>
      </c>
      <c r="P644" s="255" t="s">
        <v>2016</v>
      </c>
      <c r="Q644" s="255" t="s">
        <v>46</v>
      </c>
      <c r="R644" s="255"/>
      <c r="S644" s="255" t="s">
        <v>2016</v>
      </c>
      <c r="T644" s="255" t="s">
        <v>418</v>
      </c>
      <c r="U644" s="255"/>
      <c r="V644" s="255" t="s">
        <v>2016</v>
      </c>
      <c r="W644" s="255" t="s">
        <v>418</v>
      </c>
      <c r="X644" s="256">
        <v>1</v>
      </c>
      <c r="Y644" s="58" t="s">
        <v>6413</v>
      </c>
      <c r="Z644" s="58" t="s">
        <v>550</v>
      </c>
      <c r="AA644" s="59">
        <v>0</v>
      </c>
      <c r="AB644" s="59">
        <v>0</v>
      </c>
      <c r="AC644" s="59">
        <v>0</v>
      </c>
      <c r="AD644" s="59">
        <v>0</v>
      </c>
      <c r="AE644" s="59"/>
      <c r="AF644" s="59"/>
    </row>
    <row r="645" spans="1:32">
      <c r="A645" s="255"/>
      <c r="B645" s="292" t="s">
        <v>4906</v>
      </c>
      <c r="C645" s="255"/>
      <c r="D645" s="273"/>
      <c r="E645" s="255" t="s">
        <v>3501</v>
      </c>
      <c r="F645" s="266" t="s">
        <v>2039</v>
      </c>
      <c r="G645" s="255" t="s">
        <v>26</v>
      </c>
      <c r="H645" s="267" t="s">
        <v>2118</v>
      </c>
      <c r="I645" s="265"/>
      <c r="J645" s="255"/>
      <c r="K645" s="255"/>
      <c r="L645" s="255" t="s">
        <v>2335</v>
      </c>
      <c r="M645" s="255" t="s">
        <v>2147</v>
      </c>
      <c r="N645" s="255" t="s">
        <v>26</v>
      </c>
      <c r="O645" s="255" t="s">
        <v>2362</v>
      </c>
      <c r="P645" s="255" t="s">
        <v>26</v>
      </c>
      <c r="Q645" s="255" t="s">
        <v>347</v>
      </c>
      <c r="R645" s="255"/>
      <c r="S645" s="255" t="s">
        <v>26</v>
      </c>
      <c r="T645" s="255" t="s">
        <v>421</v>
      </c>
      <c r="U645" s="255"/>
      <c r="V645" s="255" t="s">
        <v>26</v>
      </c>
      <c r="W645" s="255" t="s">
        <v>4816</v>
      </c>
      <c r="X645" s="256">
        <v>1</v>
      </c>
      <c r="Y645" s="58" t="s">
        <v>6039</v>
      </c>
      <c r="Z645" s="58" t="s">
        <v>1900</v>
      </c>
      <c r="AA645" s="59">
        <v>0</v>
      </c>
      <c r="AB645" s="59">
        <v>0</v>
      </c>
      <c r="AC645" s="59">
        <v>0</v>
      </c>
      <c r="AD645" s="59">
        <v>0</v>
      </c>
      <c r="AE645" s="59"/>
      <c r="AF645" s="59"/>
    </row>
    <row r="646" spans="1:32">
      <c r="A646" s="255"/>
      <c r="B646" s="292" t="s">
        <v>4907</v>
      </c>
      <c r="C646" s="255"/>
      <c r="D646" s="273"/>
      <c r="E646" s="255" t="s">
        <v>3452</v>
      </c>
      <c r="F646" s="266" t="s">
        <v>2039</v>
      </c>
      <c r="G646" s="255" t="s">
        <v>26</v>
      </c>
      <c r="H646" s="267" t="s">
        <v>2118</v>
      </c>
      <c r="I646" s="265"/>
      <c r="J646" s="255"/>
      <c r="K646" s="255"/>
      <c r="L646" s="255" t="s">
        <v>2335</v>
      </c>
      <c r="M646" s="255" t="s">
        <v>3454</v>
      </c>
      <c r="N646" s="255" t="s">
        <v>26</v>
      </c>
      <c r="O646" s="255" t="s">
        <v>2362</v>
      </c>
      <c r="P646" s="255" t="s">
        <v>26</v>
      </c>
      <c r="Q646" s="255" t="s">
        <v>347</v>
      </c>
      <c r="R646" s="255"/>
      <c r="S646" s="255" t="s">
        <v>26</v>
      </c>
      <c r="T646" s="255" t="s">
        <v>421</v>
      </c>
      <c r="U646" s="255"/>
      <c r="V646" s="255" t="s">
        <v>26</v>
      </c>
      <c r="W646" s="255" t="s">
        <v>4816</v>
      </c>
      <c r="X646" s="256">
        <v>1</v>
      </c>
      <c r="Y646" s="58" t="s">
        <v>6039</v>
      </c>
      <c r="Z646" s="58" t="s">
        <v>1900</v>
      </c>
      <c r="AA646" s="59">
        <v>0</v>
      </c>
      <c r="AB646" s="59">
        <v>0</v>
      </c>
      <c r="AC646" s="59">
        <v>0</v>
      </c>
      <c r="AD646" s="59">
        <v>0</v>
      </c>
      <c r="AE646" s="59"/>
      <c r="AF646" s="59"/>
    </row>
    <row r="647" spans="1:32">
      <c r="A647" s="255"/>
      <c r="B647" s="292" t="s">
        <v>4908</v>
      </c>
      <c r="C647" s="255"/>
      <c r="D647" s="273"/>
      <c r="E647" s="255" t="s">
        <v>3671</v>
      </c>
      <c r="F647" s="266" t="s">
        <v>2039</v>
      </c>
      <c r="G647" s="255" t="s">
        <v>26</v>
      </c>
      <c r="H647" s="267" t="s">
        <v>2185</v>
      </c>
      <c r="I647" s="265"/>
      <c r="J647" s="255"/>
      <c r="K647" s="255"/>
      <c r="L647" s="255" t="s">
        <v>2335</v>
      </c>
      <c r="M647" s="255" t="s">
        <v>2147</v>
      </c>
      <c r="N647" s="255" t="s">
        <v>26</v>
      </c>
      <c r="O647" s="255" t="s">
        <v>352</v>
      </c>
      <c r="P647" s="255" t="s">
        <v>26</v>
      </c>
      <c r="Q647" s="255" t="s">
        <v>281</v>
      </c>
      <c r="R647" s="255"/>
      <c r="S647" s="255" t="s">
        <v>26</v>
      </c>
      <c r="T647" s="255" t="s">
        <v>281</v>
      </c>
      <c r="U647" s="255"/>
      <c r="V647" s="255" t="s">
        <v>26</v>
      </c>
      <c r="W647" s="260" t="s">
        <v>281</v>
      </c>
      <c r="X647" s="261">
        <v>1</v>
      </c>
      <c r="Y647" s="58" t="s">
        <v>6707</v>
      </c>
      <c r="Z647" s="58" t="s">
        <v>1905</v>
      </c>
      <c r="AA647" s="59">
        <v>0</v>
      </c>
      <c r="AB647" s="59">
        <v>0</v>
      </c>
      <c r="AC647" s="59">
        <v>0</v>
      </c>
      <c r="AD647" s="59">
        <v>0</v>
      </c>
      <c r="AE647" s="59"/>
      <c r="AF647" s="59"/>
    </row>
    <row r="648" spans="1:32">
      <c r="A648" s="255"/>
      <c r="B648" s="292" t="s">
        <v>4909</v>
      </c>
      <c r="C648" s="255"/>
      <c r="D648" s="273"/>
      <c r="E648" s="255" t="s">
        <v>3511</v>
      </c>
      <c r="F648" s="266" t="s">
        <v>2039</v>
      </c>
      <c r="G648" s="255" t="s">
        <v>26</v>
      </c>
      <c r="H648" s="267" t="s">
        <v>2185</v>
      </c>
      <c r="I648" s="265"/>
      <c r="J648" s="255"/>
      <c r="K648" s="255"/>
      <c r="L648" s="255" t="s">
        <v>2335</v>
      </c>
      <c r="M648" s="255" t="s">
        <v>3513</v>
      </c>
      <c r="N648" s="255" t="s">
        <v>26</v>
      </c>
      <c r="O648" s="255" t="s">
        <v>352</v>
      </c>
      <c r="P648" s="255" t="s">
        <v>26</v>
      </c>
      <c r="Q648" s="255" t="s">
        <v>281</v>
      </c>
      <c r="R648" s="255"/>
      <c r="S648" s="255" t="s">
        <v>26</v>
      </c>
      <c r="T648" s="255" t="s">
        <v>281</v>
      </c>
      <c r="U648" s="255"/>
      <c r="V648" s="255" t="s">
        <v>26</v>
      </c>
      <c r="W648" s="260" t="s">
        <v>281</v>
      </c>
      <c r="X648" s="261">
        <v>1</v>
      </c>
      <c r="Y648" s="58" t="s">
        <v>6707</v>
      </c>
      <c r="Z648" s="58" t="s">
        <v>1905</v>
      </c>
      <c r="AA648" s="59">
        <v>0</v>
      </c>
      <c r="AB648" s="59">
        <v>0</v>
      </c>
      <c r="AC648" s="59">
        <v>0</v>
      </c>
      <c r="AD648" s="59">
        <v>0</v>
      </c>
      <c r="AE648" s="59"/>
      <c r="AF648" s="59"/>
    </row>
    <row r="649" spans="1:32">
      <c r="A649" s="255"/>
      <c r="B649" s="292" t="s">
        <v>4910</v>
      </c>
      <c r="C649" s="255"/>
      <c r="D649" s="273"/>
      <c r="E649" s="255" t="s">
        <v>3521</v>
      </c>
      <c r="F649" s="266" t="s">
        <v>2039</v>
      </c>
      <c r="G649" s="255" t="s">
        <v>26</v>
      </c>
      <c r="H649" s="267" t="s">
        <v>2185</v>
      </c>
      <c r="I649" s="265"/>
      <c r="J649" s="255"/>
      <c r="K649" s="255"/>
      <c r="L649" s="255" t="s">
        <v>2335</v>
      </c>
      <c r="M649" s="255" t="s">
        <v>3523</v>
      </c>
      <c r="N649" s="255" t="s">
        <v>26</v>
      </c>
      <c r="O649" s="255" t="s">
        <v>352</v>
      </c>
      <c r="P649" s="255" t="s">
        <v>26</v>
      </c>
      <c r="Q649" s="255" t="s">
        <v>281</v>
      </c>
      <c r="R649" s="255"/>
      <c r="S649" s="255" t="s">
        <v>26</v>
      </c>
      <c r="T649" s="255" t="s">
        <v>281</v>
      </c>
      <c r="U649" s="255"/>
      <c r="V649" s="255" t="s">
        <v>26</v>
      </c>
      <c r="W649" s="260" t="s">
        <v>281</v>
      </c>
      <c r="X649" s="261">
        <v>1</v>
      </c>
      <c r="Y649" s="58" t="s">
        <v>6707</v>
      </c>
      <c r="Z649" s="58" t="s">
        <v>1905</v>
      </c>
      <c r="AA649" s="59">
        <v>0</v>
      </c>
      <c r="AB649" s="59">
        <v>0</v>
      </c>
      <c r="AC649" s="59">
        <v>0</v>
      </c>
      <c r="AD649" s="59">
        <v>0</v>
      </c>
      <c r="AE649" s="59"/>
      <c r="AF649" s="59"/>
    </row>
    <row r="650" spans="1:32">
      <c r="A650" s="255"/>
      <c r="B650" s="292" t="s">
        <v>4911</v>
      </c>
      <c r="C650" s="255"/>
      <c r="D650" s="273"/>
      <c r="E650" s="255" t="s">
        <v>3535</v>
      </c>
      <c r="F650" s="266" t="s">
        <v>2039</v>
      </c>
      <c r="G650" s="255" t="s">
        <v>26</v>
      </c>
      <c r="H650" s="267" t="s">
        <v>2185</v>
      </c>
      <c r="I650" s="265"/>
      <c r="J650" s="255"/>
      <c r="K650" s="255"/>
      <c r="L650" s="255" t="s">
        <v>2335</v>
      </c>
      <c r="M650" s="255" t="s">
        <v>3537</v>
      </c>
      <c r="N650" s="255" t="s">
        <v>26</v>
      </c>
      <c r="O650" s="255" t="s">
        <v>352</v>
      </c>
      <c r="P650" s="255" t="s">
        <v>26</v>
      </c>
      <c r="Q650" s="255" t="s">
        <v>281</v>
      </c>
      <c r="R650" s="255"/>
      <c r="S650" s="255" t="s">
        <v>26</v>
      </c>
      <c r="T650" s="255" t="s">
        <v>281</v>
      </c>
      <c r="U650" s="255"/>
      <c r="V650" s="255" t="s">
        <v>26</v>
      </c>
      <c r="W650" s="260" t="s">
        <v>281</v>
      </c>
      <c r="X650" s="261">
        <v>1</v>
      </c>
      <c r="Y650" s="58" t="s">
        <v>6707</v>
      </c>
      <c r="Z650" s="58" t="s">
        <v>1905</v>
      </c>
      <c r="AA650" s="59">
        <v>0</v>
      </c>
      <c r="AB650" s="59">
        <v>0</v>
      </c>
      <c r="AC650" s="59">
        <v>0</v>
      </c>
      <c r="AD650" s="59">
        <v>0</v>
      </c>
      <c r="AE650" s="59"/>
      <c r="AF650" s="59"/>
    </row>
    <row r="651" spans="1:32">
      <c r="A651" s="255"/>
      <c r="B651" s="292" t="s">
        <v>4912</v>
      </c>
      <c r="C651" s="255"/>
      <c r="D651" s="273"/>
      <c r="E651" s="255" t="s">
        <v>3947</v>
      </c>
      <c r="F651" s="266" t="s">
        <v>2039</v>
      </c>
      <c r="G651" s="255" t="s">
        <v>15</v>
      </c>
      <c r="H651" s="267" t="s">
        <v>2475</v>
      </c>
      <c r="I651" s="265"/>
      <c r="J651" s="255"/>
      <c r="K651" s="255"/>
      <c r="L651" s="255" t="s">
        <v>6</v>
      </c>
      <c r="M651" s="255" t="s">
        <v>2147</v>
      </c>
      <c r="N651" s="255" t="s">
        <v>15</v>
      </c>
      <c r="O651" s="255" t="s">
        <v>2279</v>
      </c>
      <c r="P651" s="255" t="s">
        <v>15</v>
      </c>
      <c r="Q651" s="255" t="s">
        <v>44</v>
      </c>
      <c r="R651" s="255"/>
      <c r="S651" s="255" t="s">
        <v>15</v>
      </c>
      <c r="T651" s="255" t="s">
        <v>44</v>
      </c>
      <c r="U651" s="255"/>
      <c r="V651" s="255" t="s">
        <v>15</v>
      </c>
      <c r="W651" s="255" t="s">
        <v>44</v>
      </c>
      <c r="X651" s="256">
        <v>1</v>
      </c>
      <c r="Y651" s="58" t="s">
        <v>6475</v>
      </c>
      <c r="Z651" s="58" t="s">
        <v>580</v>
      </c>
      <c r="AA651" s="59">
        <v>0</v>
      </c>
      <c r="AB651" s="59">
        <v>0</v>
      </c>
      <c r="AC651" s="59">
        <v>0</v>
      </c>
      <c r="AD651" s="59">
        <v>0</v>
      </c>
      <c r="AE651" s="59"/>
      <c r="AF651" s="59"/>
    </row>
    <row r="652" spans="1:32">
      <c r="A652" s="255"/>
      <c r="B652" s="292" t="s">
        <v>4913</v>
      </c>
      <c r="C652" s="255"/>
      <c r="D652" s="273"/>
      <c r="E652" s="255" t="s">
        <v>4914</v>
      </c>
      <c r="F652" s="266" t="s">
        <v>2039</v>
      </c>
      <c r="G652" s="255" t="s">
        <v>15</v>
      </c>
      <c r="H652" s="267" t="s">
        <v>2118</v>
      </c>
      <c r="I652" s="265"/>
      <c r="J652" s="255"/>
      <c r="K652" s="255"/>
      <c r="L652" s="255" t="s">
        <v>6</v>
      </c>
      <c r="M652" s="255" t="s">
        <v>2147</v>
      </c>
      <c r="N652" s="255" t="s">
        <v>15</v>
      </c>
      <c r="O652" s="255" t="s">
        <v>2279</v>
      </c>
      <c r="P652" s="255" t="s">
        <v>15</v>
      </c>
      <c r="Q652" s="255" t="s">
        <v>44</v>
      </c>
      <c r="R652" s="255"/>
      <c r="S652" s="255" t="s">
        <v>15</v>
      </c>
      <c r="T652" s="255" t="s">
        <v>44</v>
      </c>
      <c r="U652" s="255"/>
      <c r="V652" s="255" t="s">
        <v>15</v>
      </c>
      <c r="W652" s="255" t="s">
        <v>44</v>
      </c>
      <c r="X652" s="256">
        <v>1</v>
      </c>
      <c r="Y652" s="58" t="s">
        <v>6475</v>
      </c>
      <c r="Z652" s="58" t="s">
        <v>580</v>
      </c>
      <c r="AA652" s="59">
        <v>0</v>
      </c>
      <c r="AB652" s="59">
        <v>0</v>
      </c>
      <c r="AC652" s="59">
        <v>0</v>
      </c>
      <c r="AD652" s="59">
        <v>0</v>
      </c>
      <c r="AE652" s="59"/>
      <c r="AF652" s="59"/>
    </row>
    <row r="653" spans="1:32">
      <c r="A653" s="255"/>
      <c r="B653" s="292" t="s">
        <v>4915</v>
      </c>
      <c r="C653" s="255"/>
      <c r="D653" s="273"/>
      <c r="E653" s="255" t="s">
        <v>2184</v>
      </c>
      <c r="F653" s="266" t="s">
        <v>2039</v>
      </c>
      <c r="G653" s="255" t="s">
        <v>2060</v>
      </c>
      <c r="H653" s="267" t="s">
        <v>2185</v>
      </c>
      <c r="I653" s="265"/>
      <c r="J653" s="255"/>
      <c r="K653" s="255"/>
      <c r="L653" s="255" t="s">
        <v>10</v>
      </c>
      <c r="M653" s="255" t="s">
        <v>2188</v>
      </c>
      <c r="N653" s="255" t="s">
        <v>2014</v>
      </c>
      <c r="O653" s="255" t="s">
        <v>269</v>
      </c>
      <c r="P653" s="255" t="s">
        <v>2014</v>
      </c>
      <c r="Q653" s="255" t="s">
        <v>357</v>
      </c>
      <c r="R653" s="255"/>
      <c r="S653" s="255" t="s">
        <v>2014</v>
      </c>
      <c r="T653" s="255" t="s">
        <v>353</v>
      </c>
      <c r="U653" s="255"/>
      <c r="V653" s="255" t="s">
        <v>2014</v>
      </c>
      <c r="W653" s="255" t="s">
        <v>353</v>
      </c>
      <c r="X653" s="256">
        <v>1</v>
      </c>
      <c r="Y653" s="58" t="s">
        <v>6879</v>
      </c>
      <c r="Z653" s="58" t="s">
        <v>468</v>
      </c>
      <c r="AA653" s="59">
        <v>0</v>
      </c>
      <c r="AB653" s="59">
        <v>0</v>
      </c>
      <c r="AC653" s="59">
        <v>0</v>
      </c>
      <c r="AD653" s="59">
        <v>0</v>
      </c>
      <c r="AE653" s="59"/>
      <c r="AF653" s="59"/>
    </row>
    <row r="654" spans="1:32">
      <c r="A654" s="255"/>
      <c r="B654" s="292" t="s">
        <v>4916</v>
      </c>
      <c r="C654" s="255"/>
      <c r="D654" s="273"/>
      <c r="E654" s="255" t="s">
        <v>4060</v>
      </c>
      <c r="F654" s="266" t="s">
        <v>2157</v>
      </c>
      <c r="G654" s="255" t="s">
        <v>2060</v>
      </c>
      <c r="H654" s="267" t="s">
        <v>2185</v>
      </c>
      <c r="I654" s="265"/>
      <c r="J654" s="255"/>
      <c r="K654" s="255"/>
      <c r="L654" s="255" t="s">
        <v>280</v>
      </c>
      <c r="M654" s="255" t="s">
        <v>4062</v>
      </c>
      <c r="N654" s="255" t="s">
        <v>2256</v>
      </c>
      <c r="O654" s="255" t="s">
        <v>41</v>
      </c>
      <c r="P654" s="255" t="s">
        <v>2016</v>
      </c>
      <c r="Q654" s="255" t="s">
        <v>46</v>
      </c>
      <c r="R654" s="255"/>
      <c r="S654" s="255" t="s">
        <v>2016</v>
      </c>
      <c r="T654" s="255" t="s">
        <v>414</v>
      </c>
      <c r="U654" s="255"/>
      <c r="V654" s="255" t="s">
        <v>2016</v>
      </c>
      <c r="W654" s="255" t="s">
        <v>414</v>
      </c>
      <c r="X654" s="256">
        <v>1</v>
      </c>
      <c r="Y654" s="58" t="s">
        <v>6895</v>
      </c>
      <c r="Z654" s="58" t="s">
        <v>546</v>
      </c>
      <c r="AA654" s="59">
        <v>0</v>
      </c>
      <c r="AB654" s="59">
        <v>0</v>
      </c>
      <c r="AC654" s="59">
        <v>0</v>
      </c>
      <c r="AD654" s="59">
        <v>0</v>
      </c>
      <c r="AE654" s="59"/>
      <c r="AF654" s="59"/>
    </row>
    <row r="655" spans="1:32">
      <c r="A655" s="255"/>
      <c r="B655" s="292" t="s">
        <v>4917</v>
      </c>
      <c r="C655" s="255"/>
      <c r="D655" s="273"/>
      <c r="E655" s="255" t="s">
        <v>4132</v>
      </c>
      <c r="F655" s="266" t="s">
        <v>2157</v>
      </c>
      <c r="G655" s="255" t="s">
        <v>2060</v>
      </c>
      <c r="H655" s="267" t="s">
        <v>2185</v>
      </c>
      <c r="I655" s="265"/>
      <c r="J655" s="255"/>
      <c r="K655" s="255"/>
      <c r="L655" s="255" t="s">
        <v>280</v>
      </c>
      <c r="M655" s="255" t="s">
        <v>4134</v>
      </c>
      <c r="N655" s="255" t="s">
        <v>2256</v>
      </c>
      <c r="O655" s="255" t="s">
        <v>41</v>
      </c>
      <c r="P655" s="255" t="s">
        <v>2016</v>
      </c>
      <c r="Q655" s="255" t="s">
        <v>46</v>
      </c>
      <c r="R655" s="255"/>
      <c r="S655" s="255" t="s">
        <v>2016</v>
      </c>
      <c r="T655" s="255" t="s">
        <v>353</v>
      </c>
      <c r="U655" s="255"/>
      <c r="V655" s="255" t="s">
        <v>2016</v>
      </c>
      <c r="W655" s="255" t="s">
        <v>353</v>
      </c>
      <c r="X655" s="256">
        <v>1</v>
      </c>
      <c r="Y655" s="58" t="s">
        <v>6351</v>
      </c>
      <c r="Z655" s="58" t="s">
        <v>540</v>
      </c>
      <c r="AA655" s="59">
        <v>0</v>
      </c>
      <c r="AB655" s="59">
        <v>0</v>
      </c>
      <c r="AC655" s="59">
        <v>0</v>
      </c>
      <c r="AD655" s="59">
        <v>0</v>
      </c>
      <c r="AE655" s="59"/>
      <c r="AF655" s="59"/>
    </row>
    <row r="656" spans="1:32">
      <c r="A656" s="255"/>
      <c r="B656" s="292" t="s">
        <v>4918</v>
      </c>
      <c r="C656" s="255"/>
      <c r="D656" s="273"/>
      <c r="E656" s="255" t="s">
        <v>4143</v>
      </c>
      <c r="F656" s="266" t="s">
        <v>2157</v>
      </c>
      <c r="G656" s="255" t="s">
        <v>2060</v>
      </c>
      <c r="H656" s="267" t="s">
        <v>2185</v>
      </c>
      <c r="I656" s="265"/>
      <c r="J656" s="255"/>
      <c r="K656" s="255"/>
      <c r="L656" s="255" t="s">
        <v>280</v>
      </c>
      <c r="M656" s="255" t="s">
        <v>4145</v>
      </c>
      <c r="N656" s="255" t="s">
        <v>2256</v>
      </c>
      <c r="O656" s="255" t="s">
        <v>41</v>
      </c>
      <c r="P656" s="255" t="s">
        <v>2016</v>
      </c>
      <c r="Q656" s="255" t="s">
        <v>46</v>
      </c>
      <c r="R656" s="255"/>
      <c r="S656" s="255" t="s">
        <v>2016</v>
      </c>
      <c r="T656" s="255" t="s">
        <v>414</v>
      </c>
      <c r="U656" s="255"/>
      <c r="V656" s="255" t="s">
        <v>2016</v>
      </c>
      <c r="W656" s="255" t="s">
        <v>414</v>
      </c>
      <c r="X656" s="256">
        <v>1</v>
      </c>
      <c r="Y656" s="58" t="s">
        <v>6895</v>
      </c>
      <c r="Z656" s="58" t="s">
        <v>546</v>
      </c>
      <c r="AA656" s="59">
        <v>0</v>
      </c>
      <c r="AB656" s="59">
        <v>0</v>
      </c>
      <c r="AC656" s="59">
        <v>0</v>
      </c>
      <c r="AD656" s="59">
        <v>0</v>
      </c>
      <c r="AE656" s="59"/>
      <c r="AF656" s="59"/>
    </row>
    <row r="657" spans="1:32">
      <c r="A657" s="255"/>
      <c r="B657" s="292" t="s">
        <v>4919</v>
      </c>
      <c r="C657" s="255"/>
      <c r="D657" s="273"/>
      <c r="E657" s="255" t="s">
        <v>2184</v>
      </c>
      <c r="F657" s="266" t="s">
        <v>2039</v>
      </c>
      <c r="G657" s="255" t="s">
        <v>2060</v>
      </c>
      <c r="H657" s="267" t="s">
        <v>2185</v>
      </c>
      <c r="I657" s="265"/>
      <c r="J657" s="255"/>
      <c r="K657" s="255"/>
      <c r="L657" s="255" t="s">
        <v>10</v>
      </c>
      <c r="M657" s="255" t="s">
        <v>2188</v>
      </c>
      <c r="N657" s="255" t="s">
        <v>2014</v>
      </c>
      <c r="O657" s="255" t="s">
        <v>269</v>
      </c>
      <c r="P657" s="255" t="s">
        <v>2014</v>
      </c>
      <c r="Q657" s="255" t="s">
        <v>357</v>
      </c>
      <c r="R657" s="255"/>
      <c r="S657" s="255" t="s">
        <v>2014</v>
      </c>
      <c r="T657" s="255" t="s">
        <v>353</v>
      </c>
      <c r="U657" s="255"/>
      <c r="V657" s="255" t="s">
        <v>2014</v>
      </c>
      <c r="W657" s="255" t="s">
        <v>353</v>
      </c>
      <c r="X657" s="256">
        <v>1</v>
      </c>
      <c r="Y657" s="58" t="s">
        <v>6879</v>
      </c>
      <c r="Z657" s="58" t="s">
        <v>468</v>
      </c>
      <c r="AA657" s="59">
        <v>0</v>
      </c>
      <c r="AB657" s="59">
        <v>0</v>
      </c>
      <c r="AC657" s="59">
        <v>0</v>
      </c>
      <c r="AD657" s="59">
        <v>0</v>
      </c>
      <c r="AE657" s="59"/>
      <c r="AF657" s="59"/>
    </row>
    <row r="658" spans="1:32">
      <c r="A658" s="255"/>
      <c r="B658" s="292" t="s">
        <v>4920</v>
      </c>
      <c r="C658" s="255"/>
      <c r="D658" s="273"/>
      <c r="E658" s="255" t="s">
        <v>2799</v>
      </c>
      <c r="F658" s="266" t="s">
        <v>2039</v>
      </c>
      <c r="G658" s="255" t="s">
        <v>40</v>
      </c>
      <c r="H658" s="267" t="s">
        <v>2185</v>
      </c>
      <c r="I658" s="265"/>
      <c r="J658" s="255"/>
      <c r="K658" s="255"/>
      <c r="L658" s="255" t="s">
        <v>7</v>
      </c>
      <c r="M658" s="255" t="s">
        <v>2147</v>
      </c>
      <c r="N658" s="255" t="s">
        <v>40</v>
      </c>
      <c r="O658" s="255" t="s">
        <v>41</v>
      </c>
      <c r="P658" s="255" t="s">
        <v>2040</v>
      </c>
      <c r="Q658" s="255" t="s">
        <v>357</v>
      </c>
      <c r="R658" s="255"/>
      <c r="S658" s="255" t="s">
        <v>2040</v>
      </c>
      <c r="T658" s="255" t="s">
        <v>353</v>
      </c>
      <c r="U658" s="255"/>
      <c r="V658" s="255" t="s">
        <v>2040</v>
      </c>
      <c r="W658" s="255" t="s">
        <v>353</v>
      </c>
      <c r="X658" s="256">
        <v>1</v>
      </c>
      <c r="Y658" s="58" t="s">
        <v>6870</v>
      </c>
      <c r="Z658" s="58" t="s">
        <v>654</v>
      </c>
      <c r="AA658" s="59">
        <v>0</v>
      </c>
      <c r="AB658" s="59">
        <v>0</v>
      </c>
      <c r="AC658" s="59">
        <v>0</v>
      </c>
      <c r="AD658" s="59">
        <v>0</v>
      </c>
      <c r="AE658" s="59"/>
      <c r="AF658" s="59"/>
    </row>
    <row r="659" spans="1:32">
      <c r="A659" s="255"/>
      <c r="B659" s="292" t="s">
        <v>4921</v>
      </c>
      <c r="C659" s="255"/>
      <c r="D659" s="273"/>
      <c r="E659" s="255" t="s">
        <v>4405</v>
      </c>
      <c r="F659" s="266" t="s">
        <v>2157</v>
      </c>
      <c r="G659" s="255" t="s">
        <v>26</v>
      </c>
      <c r="H659" s="267" t="s">
        <v>2185</v>
      </c>
      <c r="I659" s="265"/>
      <c r="J659" s="255"/>
      <c r="K659" s="255"/>
      <c r="L659" s="255" t="s">
        <v>2335</v>
      </c>
      <c r="M659" s="255" t="s">
        <v>3095</v>
      </c>
      <c r="N659" s="255" t="s">
        <v>26</v>
      </c>
      <c r="O659" s="255" t="s">
        <v>352</v>
      </c>
      <c r="P659" s="255" t="s">
        <v>26</v>
      </c>
      <c r="Q659" s="255" t="s">
        <v>281</v>
      </c>
      <c r="R659" s="255"/>
      <c r="S659" s="255" t="s">
        <v>26</v>
      </c>
      <c r="T659" s="255" t="s">
        <v>281</v>
      </c>
      <c r="U659" s="255"/>
      <c r="V659" s="255" t="s">
        <v>26</v>
      </c>
      <c r="W659" s="260" t="s">
        <v>281</v>
      </c>
      <c r="X659" s="261">
        <v>1</v>
      </c>
      <c r="Y659" s="58" t="s">
        <v>6707</v>
      </c>
      <c r="Z659" s="58" t="s">
        <v>1905</v>
      </c>
      <c r="AA659" s="59">
        <v>0</v>
      </c>
      <c r="AB659" s="59">
        <v>0</v>
      </c>
      <c r="AC659" s="59">
        <v>0</v>
      </c>
      <c r="AD659" s="59">
        <v>0</v>
      </c>
      <c r="AE659" s="59"/>
      <c r="AF659" s="59"/>
    </row>
    <row r="660" spans="1:32">
      <c r="A660" s="255"/>
      <c r="B660" s="292" t="s">
        <v>4922</v>
      </c>
      <c r="C660" s="255"/>
      <c r="D660" s="273"/>
      <c r="E660" s="255" t="s">
        <v>4415</v>
      </c>
      <c r="F660" s="266" t="s">
        <v>2157</v>
      </c>
      <c r="G660" s="255" t="s">
        <v>26</v>
      </c>
      <c r="H660" s="267" t="s">
        <v>2185</v>
      </c>
      <c r="I660" s="265"/>
      <c r="J660" s="255"/>
      <c r="K660" s="255"/>
      <c r="L660" s="255" t="s">
        <v>2335</v>
      </c>
      <c r="M660" s="255" t="s">
        <v>3100</v>
      </c>
      <c r="N660" s="255" t="s">
        <v>26</v>
      </c>
      <c r="O660" s="255" t="s">
        <v>352</v>
      </c>
      <c r="P660" s="255" t="s">
        <v>26</v>
      </c>
      <c r="Q660" s="255" t="s">
        <v>281</v>
      </c>
      <c r="R660" s="255"/>
      <c r="S660" s="255" t="s">
        <v>26</v>
      </c>
      <c r="T660" s="255" t="s">
        <v>281</v>
      </c>
      <c r="U660" s="255"/>
      <c r="V660" s="255" t="s">
        <v>26</v>
      </c>
      <c r="W660" s="260" t="s">
        <v>281</v>
      </c>
      <c r="X660" s="261">
        <v>1</v>
      </c>
      <c r="Y660" s="58" t="s">
        <v>6707</v>
      </c>
      <c r="Z660" s="58" t="s">
        <v>1905</v>
      </c>
      <c r="AA660" s="59">
        <v>0</v>
      </c>
      <c r="AB660" s="59">
        <v>0</v>
      </c>
      <c r="AC660" s="59">
        <v>0</v>
      </c>
      <c r="AD660" s="59">
        <v>0</v>
      </c>
      <c r="AE660" s="59"/>
      <c r="AF660" s="59"/>
    </row>
    <row r="661" spans="1:32">
      <c r="A661" s="255"/>
      <c r="B661" s="292" t="s">
        <v>4923</v>
      </c>
      <c r="C661" s="255"/>
      <c r="D661" s="273"/>
      <c r="E661" s="255" t="s">
        <v>4425</v>
      </c>
      <c r="F661" s="266" t="s">
        <v>2157</v>
      </c>
      <c r="G661" s="255" t="s">
        <v>26</v>
      </c>
      <c r="H661" s="267" t="s">
        <v>2185</v>
      </c>
      <c r="I661" s="265"/>
      <c r="J661" s="255"/>
      <c r="K661" s="255"/>
      <c r="L661" s="255" t="s">
        <v>2335</v>
      </c>
      <c r="M661" s="255" t="s">
        <v>3578</v>
      </c>
      <c r="N661" s="255" t="s">
        <v>26</v>
      </c>
      <c r="O661" s="255" t="s">
        <v>352</v>
      </c>
      <c r="P661" s="255" t="s">
        <v>26</v>
      </c>
      <c r="Q661" s="255" t="s">
        <v>281</v>
      </c>
      <c r="R661" s="255"/>
      <c r="S661" s="255" t="s">
        <v>26</v>
      </c>
      <c r="T661" s="255" t="s">
        <v>281</v>
      </c>
      <c r="U661" s="255"/>
      <c r="V661" s="255" t="s">
        <v>26</v>
      </c>
      <c r="W661" s="260" t="s">
        <v>281</v>
      </c>
      <c r="X661" s="261">
        <v>1</v>
      </c>
      <c r="Y661" s="58" t="s">
        <v>6707</v>
      </c>
      <c r="Z661" s="58" t="s">
        <v>1905</v>
      </c>
      <c r="AA661" s="59">
        <v>0</v>
      </c>
      <c r="AB661" s="59">
        <v>0</v>
      </c>
      <c r="AC661" s="59">
        <v>0</v>
      </c>
      <c r="AD661" s="59">
        <v>0</v>
      </c>
      <c r="AE661" s="59"/>
      <c r="AF661" s="59"/>
    </row>
    <row r="662" spans="1:32">
      <c r="A662" s="255"/>
      <c r="B662" s="292" t="s">
        <v>4924</v>
      </c>
      <c r="C662" s="255"/>
      <c r="D662" s="273"/>
      <c r="E662" s="255" t="s">
        <v>4486</v>
      </c>
      <c r="F662" s="266" t="s">
        <v>2157</v>
      </c>
      <c r="G662" s="255" t="s">
        <v>26</v>
      </c>
      <c r="H662" s="267" t="s">
        <v>2185</v>
      </c>
      <c r="I662" s="265"/>
      <c r="J662" s="255"/>
      <c r="K662" s="255"/>
      <c r="L662" s="255" t="s">
        <v>2335</v>
      </c>
      <c r="M662" s="255" t="s">
        <v>3523</v>
      </c>
      <c r="N662" s="255" t="s">
        <v>26</v>
      </c>
      <c r="O662" s="255" t="s">
        <v>352</v>
      </c>
      <c r="P662" s="255" t="s">
        <v>26</v>
      </c>
      <c r="Q662" s="255" t="s">
        <v>281</v>
      </c>
      <c r="R662" s="255"/>
      <c r="S662" s="255" t="s">
        <v>26</v>
      </c>
      <c r="T662" s="255" t="s">
        <v>281</v>
      </c>
      <c r="U662" s="255"/>
      <c r="V662" s="255" t="s">
        <v>26</v>
      </c>
      <c r="W662" s="260" t="s">
        <v>281</v>
      </c>
      <c r="X662" s="261">
        <v>1</v>
      </c>
      <c r="Y662" s="58" t="s">
        <v>6707</v>
      </c>
      <c r="Z662" s="58" t="s">
        <v>1905</v>
      </c>
      <c r="AA662" s="59">
        <v>0</v>
      </c>
      <c r="AB662" s="59">
        <v>0</v>
      </c>
      <c r="AC662" s="59">
        <v>0</v>
      </c>
      <c r="AD662" s="59">
        <v>0</v>
      </c>
      <c r="AE662" s="59"/>
      <c r="AF662" s="59"/>
    </row>
    <row r="663" spans="1:32">
      <c r="A663" s="255"/>
      <c r="B663" s="292" t="s">
        <v>4925</v>
      </c>
      <c r="C663" s="255"/>
      <c r="D663" s="273" t="s">
        <v>4926</v>
      </c>
      <c r="E663" s="255" t="s">
        <v>4678</v>
      </c>
      <c r="F663" s="266" t="s">
        <v>2157</v>
      </c>
      <c r="G663" s="255" t="s">
        <v>26</v>
      </c>
      <c r="H663" s="267" t="s">
        <v>2185</v>
      </c>
      <c r="I663" s="265"/>
      <c r="J663" s="255"/>
      <c r="K663" s="255"/>
      <c r="L663" s="255" t="s">
        <v>2335</v>
      </c>
      <c r="M663" s="255" t="s">
        <v>4145</v>
      </c>
      <c r="N663" s="255" t="s">
        <v>26</v>
      </c>
      <c r="O663" s="255" t="s">
        <v>352</v>
      </c>
      <c r="P663" s="255" t="s">
        <v>26</v>
      </c>
      <c r="Q663" s="255" t="s">
        <v>2483</v>
      </c>
      <c r="R663" s="255"/>
      <c r="S663" s="255" t="s">
        <v>26</v>
      </c>
      <c r="T663" s="255" t="s">
        <v>2483</v>
      </c>
      <c r="U663" s="255"/>
      <c r="V663" s="255" t="s">
        <v>4927</v>
      </c>
      <c r="W663" s="255" t="s">
        <v>427</v>
      </c>
      <c r="X663" s="256">
        <v>1</v>
      </c>
      <c r="Y663" s="58" t="s">
        <v>6907</v>
      </c>
      <c r="Z663" s="58" t="s">
        <v>1918</v>
      </c>
      <c r="AA663" s="59">
        <v>0</v>
      </c>
      <c r="AB663" s="59">
        <v>0</v>
      </c>
      <c r="AC663" s="59">
        <v>0</v>
      </c>
      <c r="AD663" s="59">
        <v>0</v>
      </c>
      <c r="AE663" s="59"/>
      <c r="AF663" s="59"/>
    </row>
    <row r="664" spans="1:32">
      <c r="A664" s="255"/>
      <c r="B664" s="292" t="s">
        <v>4928</v>
      </c>
      <c r="C664" s="255"/>
      <c r="D664" s="273"/>
      <c r="E664" s="255" t="s">
        <v>4235</v>
      </c>
      <c r="F664" s="266" t="s">
        <v>2157</v>
      </c>
      <c r="G664" s="255" t="s">
        <v>4236</v>
      </c>
      <c r="H664" s="267" t="s">
        <v>2110</v>
      </c>
      <c r="I664" s="265"/>
      <c r="J664" s="255"/>
      <c r="K664" s="255"/>
      <c r="L664" s="255" t="s">
        <v>6</v>
      </c>
      <c r="M664" s="255" t="s">
        <v>2147</v>
      </c>
      <c r="N664" s="255" t="s">
        <v>15</v>
      </c>
      <c r="O664" s="255" t="s">
        <v>2279</v>
      </c>
      <c r="P664" s="255" t="s">
        <v>15</v>
      </c>
      <c r="Q664" s="255" t="s">
        <v>44</v>
      </c>
      <c r="R664" s="255"/>
      <c r="S664" s="255" t="s">
        <v>15</v>
      </c>
      <c r="T664" s="255" t="s">
        <v>44</v>
      </c>
      <c r="U664" s="255"/>
      <c r="V664" s="255" t="s">
        <v>15</v>
      </c>
      <c r="W664" s="255" t="s">
        <v>44</v>
      </c>
      <c r="X664" s="256">
        <v>1</v>
      </c>
      <c r="Y664" s="58" t="s">
        <v>6475</v>
      </c>
      <c r="Z664" s="58" t="s">
        <v>580</v>
      </c>
      <c r="AA664" s="59">
        <v>0</v>
      </c>
      <c r="AB664" s="59">
        <v>0</v>
      </c>
      <c r="AC664" s="59">
        <v>0</v>
      </c>
      <c r="AD664" s="59">
        <v>0</v>
      </c>
      <c r="AE664" s="59"/>
      <c r="AF664" s="59"/>
    </row>
    <row r="665" spans="1:32">
      <c r="A665" s="255"/>
      <c r="B665" s="292" t="s">
        <v>4929</v>
      </c>
      <c r="C665" s="255"/>
      <c r="D665" s="273"/>
      <c r="E665" s="255" t="s">
        <v>4711</v>
      </c>
      <c r="F665" s="266" t="s">
        <v>2157</v>
      </c>
      <c r="G665" s="255" t="s">
        <v>15</v>
      </c>
      <c r="H665" s="267" t="s">
        <v>2185</v>
      </c>
      <c r="I665" s="265"/>
      <c r="J665" s="255"/>
      <c r="K665" s="255"/>
      <c r="L665" s="255" t="s">
        <v>6</v>
      </c>
      <c r="M665" s="255" t="s">
        <v>2147</v>
      </c>
      <c r="N665" s="255" t="s">
        <v>15</v>
      </c>
      <c r="O665" s="255" t="s">
        <v>2279</v>
      </c>
      <c r="P665" s="255" t="s">
        <v>15</v>
      </c>
      <c r="Q665" s="255" t="s">
        <v>41</v>
      </c>
      <c r="R665" s="255"/>
      <c r="S665" s="255" t="s">
        <v>15</v>
      </c>
      <c r="T665" s="255" t="s">
        <v>41</v>
      </c>
      <c r="U665" s="255"/>
      <c r="V665" s="255" t="s">
        <v>15</v>
      </c>
      <c r="W665" s="255" t="s">
        <v>41</v>
      </c>
      <c r="X665" s="256">
        <v>1</v>
      </c>
      <c r="Y665" s="58" t="s">
        <v>6429</v>
      </c>
      <c r="Z665" s="58" t="s">
        <v>577</v>
      </c>
      <c r="AA665" s="59">
        <v>0</v>
      </c>
      <c r="AB665" s="59">
        <v>0</v>
      </c>
      <c r="AC665" s="59">
        <v>0</v>
      </c>
      <c r="AD665" s="59">
        <v>0</v>
      </c>
      <c r="AE665" s="59"/>
      <c r="AF665" s="59"/>
    </row>
    <row r="666" spans="1:32">
      <c r="A666" s="255"/>
      <c r="B666" s="292" t="s">
        <v>4930</v>
      </c>
      <c r="C666" s="255"/>
      <c r="D666" s="273"/>
      <c r="E666" s="255" t="s">
        <v>3167</v>
      </c>
      <c r="F666" s="266" t="s">
        <v>2039</v>
      </c>
      <c r="G666" s="255" t="s">
        <v>2060</v>
      </c>
      <c r="H666" s="267" t="s">
        <v>2185</v>
      </c>
      <c r="I666" s="265"/>
      <c r="J666" s="255"/>
      <c r="K666" s="255"/>
      <c r="L666" s="255" t="s">
        <v>10</v>
      </c>
      <c r="M666" s="255" t="s">
        <v>3169</v>
      </c>
      <c r="N666" s="255" t="s">
        <v>2014</v>
      </c>
      <c r="O666" s="255" t="s">
        <v>269</v>
      </c>
      <c r="P666" s="255" t="s">
        <v>2014</v>
      </c>
      <c r="Q666" s="255" t="s">
        <v>357</v>
      </c>
      <c r="R666" s="255"/>
      <c r="S666" s="255" t="s">
        <v>2014</v>
      </c>
      <c r="T666" s="255" t="s">
        <v>353</v>
      </c>
      <c r="U666" s="255"/>
      <c r="V666" s="255" t="s">
        <v>2014</v>
      </c>
      <c r="W666" s="255" t="s">
        <v>353</v>
      </c>
      <c r="X666" s="256">
        <v>1</v>
      </c>
      <c r="Y666" s="58" t="s">
        <v>6879</v>
      </c>
      <c r="Z666" s="58" t="s">
        <v>468</v>
      </c>
      <c r="AA666" s="59">
        <v>0</v>
      </c>
      <c r="AB666" s="59">
        <v>0</v>
      </c>
      <c r="AC666" s="59">
        <v>0</v>
      </c>
      <c r="AD666" s="59">
        <v>0</v>
      </c>
      <c r="AE666" s="59"/>
      <c r="AF666" s="59"/>
    </row>
    <row r="667" spans="1:32">
      <c r="A667" s="255"/>
      <c r="B667" s="292" t="s">
        <v>4931</v>
      </c>
      <c r="C667" s="255"/>
      <c r="D667" s="273"/>
      <c r="E667" s="255" t="s">
        <v>2957</v>
      </c>
      <c r="F667" s="266" t="s">
        <v>2039</v>
      </c>
      <c r="G667" s="255" t="s">
        <v>2256</v>
      </c>
      <c r="H667" s="266" t="s">
        <v>440</v>
      </c>
      <c r="I667" s="265"/>
      <c r="J667" s="255"/>
      <c r="K667" s="255"/>
      <c r="L667" s="255" t="s">
        <v>8</v>
      </c>
      <c r="M667" s="255" t="s">
        <v>269</v>
      </c>
      <c r="N667" s="255" t="s">
        <v>2256</v>
      </c>
      <c r="O667" s="255" t="s">
        <v>269</v>
      </c>
      <c r="P667" s="255" t="s">
        <v>2016</v>
      </c>
      <c r="Q667" s="255" t="s">
        <v>269</v>
      </c>
      <c r="R667" s="255"/>
      <c r="S667" s="255" t="s">
        <v>2016</v>
      </c>
      <c r="T667" s="255" t="s">
        <v>269</v>
      </c>
      <c r="U667" s="255"/>
      <c r="V667" s="255" t="s">
        <v>2016</v>
      </c>
      <c r="W667" s="255" t="s">
        <v>269</v>
      </c>
      <c r="X667" s="256">
        <v>1</v>
      </c>
      <c r="Y667" s="58" t="s">
        <v>5989</v>
      </c>
      <c r="Z667" s="58" t="s">
        <v>526</v>
      </c>
      <c r="AA667" s="59">
        <v>0</v>
      </c>
      <c r="AB667" s="59">
        <v>0</v>
      </c>
      <c r="AC667" s="59">
        <v>0</v>
      </c>
      <c r="AD667" s="59">
        <v>0</v>
      </c>
      <c r="AE667" s="59"/>
      <c r="AF667" s="59"/>
    </row>
    <row r="668" spans="1:32">
      <c r="A668" s="255"/>
      <c r="B668" s="292" t="s">
        <v>4932</v>
      </c>
      <c r="C668" s="255"/>
      <c r="D668" s="273"/>
      <c r="E668" s="260" t="s">
        <v>2719</v>
      </c>
      <c r="F668" s="274" t="s">
        <v>2039</v>
      </c>
      <c r="G668" s="260" t="s">
        <v>40</v>
      </c>
      <c r="H668" s="275" t="s">
        <v>2110</v>
      </c>
      <c r="I668" s="276"/>
      <c r="J668" s="277"/>
      <c r="K668" s="277"/>
      <c r="L668" s="260" t="s">
        <v>7</v>
      </c>
      <c r="M668" s="260" t="s">
        <v>2721</v>
      </c>
      <c r="N668" s="255" t="s">
        <v>40</v>
      </c>
      <c r="O668" s="255" t="s">
        <v>44</v>
      </c>
      <c r="P668" s="255" t="s">
        <v>2040</v>
      </c>
      <c r="Q668" s="255" t="s">
        <v>356</v>
      </c>
      <c r="R668" s="255"/>
      <c r="S668" s="255" t="s">
        <v>2040</v>
      </c>
      <c r="T668" s="255" t="s">
        <v>2045</v>
      </c>
      <c r="U668" s="255"/>
      <c r="V668" s="255" t="s">
        <v>2040</v>
      </c>
      <c r="W668" s="255" t="s">
        <v>411</v>
      </c>
      <c r="X668" s="256">
        <v>1</v>
      </c>
      <c r="Y668" s="58" t="s">
        <v>6869</v>
      </c>
      <c r="Z668" s="58" t="s">
        <v>653</v>
      </c>
      <c r="AA668" s="59">
        <v>0</v>
      </c>
      <c r="AB668" s="59">
        <v>0</v>
      </c>
      <c r="AC668" s="59">
        <v>0</v>
      </c>
      <c r="AD668" s="59">
        <v>0</v>
      </c>
      <c r="AE668" s="59"/>
      <c r="AF668" s="59"/>
    </row>
    <row r="669" spans="1:32">
      <c r="A669" s="255"/>
      <c r="B669" s="292" t="s">
        <v>4933</v>
      </c>
      <c r="C669" s="255"/>
      <c r="D669" s="273"/>
      <c r="E669" s="260" t="s">
        <v>2795</v>
      </c>
      <c r="F669" s="274" t="s">
        <v>2039</v>
      </c>
      <c r="G669" s="260" t="s">
        <v>40</v>
      </c>
      <c r="H669" s="275" t="s">
        <v>2475</v>
      </c>
      <c r="I669" s="276"/>
      <c r="J669" s="260"/>
      <c r="K669" s="260"/>
      <c r="L669" s="260" t="s">
        <v>7</v>
      </c>
      <c r="M669" s="260" t="s">
        <v>2147</v>
      </c>
      <c r="N669" s="255" t="s">
        <v>40</v>
      </c>
      <c r="O669" s="255" t="s">
        <v>44</v>
      </c>
      <c r="P669" s="255" t="s">
        <v>2040</v>
      </c>
      <c r="Q669" s="255" t="s">
        <v>357</v>
      </c>
      <c r="R669" s="255"/>
      <c r="S669" s="255" t="s">
        <v>2040</v>
      </c>
      <c r="T669" s="255" t="s">
        <v>412</v>
      </c>
      <c r="U669" s="255"/>
      <c r="V669" s="255" t="s">
        <v>2040</v>
      </c>
      <c r="W669" s="255" t="s">
        <v>412</v>
      </c>
      <c r="X669" s="256">
        <v>1</v>
      </c>
      <c r="Y669" s="58" t="s">
        <v>6328</v>
      </c>
      <c r="Z669" s="58" t="s">
        <v>658</v>
      </c>
      <c r="AA669" s="59">
        <v>0</v>
      </c>
      <c r="AB669" s="59">
        <v>0</v>
      </c>
      <c r="AC669" s="59">
        <v>0</v>
      </c>
      <c r="AD669" s="59">
        <v>0</v>
      </c>
      <c r="AE669" s="59"/>
      <c r="AF669" s="59"/>
    </row>
    <row r="670" spans="1:32">
      <c r="A670" s="255"/>
      <c r="B670" s="292" t="s">
        <v>4934</v>
      </c>
      <c r="C670" s="255"/>
      <c r="D670" s="273"/>
      <c r="E670" s="260" t="s">
        <v>2795</v>
      </c>
      <c r="F670" s="274" t="s">
        <v>2039</v>
      </c>
      <c r="G670" s="260" t="s">
        <v>40</v>
      </c>
      <c r="H670" s="275" t="s">
        <v>2475</v>
      </c>
      <c r="I670" s="276"/>
      <c r="J670" s="260"/>
      <c r="K670" s="260"/>
      <c r="L670" s="260" t="s">
        <v>7</v>
      </c>
      <c r="M670" s="260" t="s">
        <v>2147</v>
      </c>
      <c r="N670" s="255" t="s">
        <v>40</v>
      </c>
      <c r="O670" s="255" t="s">
        <v>44</v>
      </c>
      <c r="P670" s="255" t="s">
        <v>2040</v>
      </c>
      <c r="Q670" s="255" t="s">
        <v>357</v>
      </c>
      <c r="R670" s="255"/>
      <c r="S670" s="255" t="s">
        <v>2040</v>
      </c>
      <c r="T670" s="255" t="s">
        <v>412</v>
      </c>
      <c r="U670" s="255"/>
      <c r="V670" s="255" t="s">
        <v>2040</v>
      </c>
      <c r="W670" s="255" t="s">
        <v>412</v>
      </c>
      <c r="X670" s="256">
        <v>1</v>
      </c>
      <c r="Y670" s="58" t="s">
        <v>6328</v>
      </c>
      <c r="Z670" s="58" t="s">
        <v>658</v>
      </c>
      <c r="AA670" s="59">
        <v>0</v>
      </c>
      <c r="AB670" s="59">
        <v>0</v>
      </c>
      <c r="AC670" s="59">
        <v>0</v>
      </c>
      <c r="AD670" s="59">
        <v>0</v>
      </c>
      <c r="AE670" s="59"/>
      <c r="AF670" s="59"/>
    </row>
    <row r="671" spans="1:32">
      <c r="A671" s="255"/>
      <c r="B671" s="292" t="s">
        <v>4935</v>
      </c>
      <c r="C671" s="255"/>
      <c r="D671" s="273"/>
      <c r="E671" s="260" t="s">
        <v>4027</v>
      </c>
      <c r="F671" s="274" t="s">
        <v>2157</v>
      </c>
      <c r="G671" s="260" t="s">
        <v>40</v>
      </c>
      <c r="H671" s="275" t="s">
        <v>2185</v>
      </c>
      <c r="I671" s="276"/>
      <c r="J671" s="260"/>
      <c r="K671" s="260"/>
      <c r="L671" s="260" t="s">
        <v>7</v>
      </c>
      <c r="M671" s="260" t="s">
        <v>4029</v>
      </c>
      <c r="N671" s="255" t="s">
        <v>40</v>
      </c>
      <c r="O671" s="255" t="s">
        <v>41</v>
      </c>
      <c r="P671" s="255" t="s">
        <v>2040</v>
      </c>
      <c r="Q671" s="255" t="s">
        <v>357</v>
      </c>
      <c r="R671" s="255"/>
      <c r="S671" s="255" t="s">
        <v>2040</v>
      </c>
      <c r="T671" s="255" t="s">
        <v>353</v>
      </c>
      <c r="U671" s="255"/>
      <c r="V671" s="255" t="s">
        <v>2040</v>
      </c>
      <c r="W671" s="255" t="s">
        <v>353</v>
      </c>
      <c r="X671" s="256">
        <v>1</v>
      </c>
      <c r="Y671" s="58" t="s">
        <v>6870</v>
      </c>
      <c r="Z671" s="58" t="s">
        <v>654</v>
      </c>
      <c r="AA671" s="59">
        <v>0</v>
      </c>
      <c r="AB671" s="59">
        <v>0</v>
      </c>
      <c r="AC671" s="59">
        <v>0</v>
      </c>
      <c r="AD671" s="59">
        <v>0</v>
      </c>
      <c r="AE671" s="59"/>
      <c r="AF671" s="59"/>
    </row>
    <row r="672" spans="1:32">
      <c r="A672" s="255"/>
      <c r="B672" s="292" t="s">
        <v>4936</v>
      </c>
      <c r="C672" s="255"/>
      <c r="D672" s="273"/>
      <c r="E672" s="260" t="s">
        <v>4033</v>
      </c>
      <c r="F672" s="274" t="s">
        <v>2157</v>
      </c>
      <c r="G672" s="260" t="s">
        <v>40</v>
      </c>
      <c r="H672" s="275" t="s">
        <v>2185</v>
      </c>
      <c r="I672" s="276"/>
      <c r="J672" s="260"/>
      <c r="K672" s="260"/>
      <c r="L672" s="260" t="s">
        <v>7</v>
      </c>
      <c r="M672" s="260" t="s">
        <v>41</v>
      </c>
      <c r="N672" s="255" t="s">
        <v>40</v>
      </c>
      <c r="O672" s="255" t="s">
        <v>41</v>
      </c>
      <c r="P672" s="255" t="s">
        <v>2040</v>
      </c>
      <c r="Q672" s="255" t="s">
        <v>357</v>
      </c>
      <c r="R672" s="255"/>
      <c r="S672" s="255" t="s">
        <v>2040</v>
      </c>
      <c r="T672" s="255" t="s">
        <v>353</v>
      </c>
      <c r="U672" s="255"/>
      <c r="V672" s="255" t="s">
        <v>2040</v>
      </c>
      <c r="W672" s="255" t="s">
        <v>353</v>
      </c>
      <c r="X672" s="256">
        <v>1</v>
      </c>
      <c r="Y672" s="58" t="s">
        <v>6870</v>
      </c>
      <c r="Z672" s="58" t="s">
        <v>654</v>
      </c>
      <c r="AA672" s="59">
        <v>0</v>
      </c>
      <c r="AB672" s="59">
        <v>0</v>
      </c>
      <c r="AC672" s="59">
        <v>0</v>
      </c>
      <c r="AD672" s="59">
        <v>0</v>
      </c>
      <c r="AE672" s="59"/>
      <c r="AF672" s="59"/>
    </row>
    <row r="673" spans="1:32">
      <c r="A673" s="260"/>
      <c r="B673" s="276" t="s">
        <v>4937</v>
      </c>
      <c r="C673" s="276"/>
      <c r="D673" s="273"/>
      <c r="E673" s="260" t="s">
        <v>2771</v>
      </c>
      <c r="F673" s="274" t="s">
        <v>2039</v>
      </c>
      <c r="G673" s="260" t="s">
        <v>40</v>
      </c>
      <c r="H673" s="275" t="s">
        <v>2110</v>
      </c>
      <c r="I673" s="276"/>
      <c r="J673" s="260"/>
      <c r="K673" s="260"/>
      <c r="L673" s="260" t="s">
        <v>7</v>
      </c>
      <c r="M673" s="260" t="s">
        <v>2773</v>
      </c>
      <c r="N673" s="255" t="s">
        <v>40</v>
      </c>
      <c r="O673" s="255" t="s">
        <v>44</v>
      </c>
      <c r="P673" s="255" t="s">
        <v>2040</v>
      </c>
      <c r="Q673" s="260" t="s">
        <v>46</v>
      </c>
      <c r="R673" s="260"/>
      <c r="S673" s="255" t="s">
        <v>2040</v>
      </c>
      <c r="T673" s="255" t="s">
        <v>2045</v>
      </c>
      <c r="U673" s="255"/>
      <c r="V673" s="255" t="s">
        <v>2040</v>
      </c>
      <c r="W673" s="255" t="s">
        <v>411</v>
      </c>
      <c r="X673" s="256">
        <v>1</v>
      </c>
      <c r="Y673" s="58" t="s">
        <v>6869</v>
      </c>
      <c r="Z673" s="58" t="s">
        <v>653</v>
      </c>
      <c r="AA673" s="59">
        <v>0</v>
      </c>
      <c r="AB673" s="59">
        <v>0</v>
      </c>
      <c r="AC673" s="59">
        <v>0</v>
      </c>
      <c r="AD673" s="59">
        <v>0</v>
      </c>
      <c r="AE673" s="59"/>
      <c r="AF673" s="59"/>
    </row>
    <row r="674" spans="1:32">
      <c r="A674" s="260"/>
      <c r="B674" s="276" t="s">
        <v>4938</v>
      </c>
      <c r="C674" s="276"/>
      <c r="D674" s="273"/>
      <c r="E674" s="260" t="s">
        <v>4939</v>
      </c>
      <c r="F674" s="274" t="s">
        <v>2039</v>
      </c>
      <c r="G674" s="260" t="s">
        <v>40</v>
      </c>
      <c r="H674" s="275" t="s">
        <v>2110</v>
      </c>
      <c r="I674" s="276"/>
      <c r="J674" s="260"/>
      <c r="K674" s="260"/>
      <c r="L674" s="260" t="s">
        <v>7</v>
      </c>
      <c r="M674" s="260" t="s">
        <v>2348</v>
      </c>
      <c r="N674" s="255" t="s">
        <v>40</v>
      </c>
      <c r="O674" s="260" t="s">
        <v>44</v>
      </c>
      <c r="P674" s="255" t="s">
        <v>2040</v>
      </c>
      <c r="Q674" s="260" t="s">
        <v>356</v>
      </c>
      <c r="R674" s="260"/>
      <c r="S674" s="255" t="s">
        <v>2040</v>
      </c>
      <c r="T674" s="255" t="s">
        <v>2045</v>
      </c>
      <c r="U674" s="255"/>
      <c r="V674" s="255" t="s">
        <v>2040</v>
      </c>
      <c r="W674" s="255" t="s">
        <v>411</v>
      </c>
      <c r="X674" s="256">
        <v>1</v>
      </c>
      <c r="Y674" s="58" t="s">
        <v>6869</v>
      </c>
      <c r="Z674" s="58" t="s">
        <v>653</v>
      </c>
      <c r="AA674" s="59">
        <v>0</v>
      </c>
      <c r="AB674" s="59">
        <v>0</v>
      </c>
      <c r="AC674" s="59">
        <v>0</v>
      </c>
      <c r="AD674" s="59">
        <v>0</v>
      </c>
      <c r="AE674" s="59"/>
      <c r="AF674" s="59"/>
    </row>
    <row r="675" spans="1:32">
      <c r="A675" s="260"/>
      <c r="B675" s="276" t="s">
        <v>4940</v>
      </c>
      <c r="C675" s="276"/>
      <c r="D675" s="273"/>
      <c r="E675" s="260" t="s">
        <v>2736</v>
      </c>
      <c r="F675" s="274" t="s">
        <v>2039</v>
      </c>
      <c r="G675" s="260" t="s">
        <v>40</v>
      </c>
      <c r="H675" s="275" t="s">
        <v>2110</v>
      </c>
      <c r="I675" s="276"/>
      <c r="J675" s="260"/>
      <c r="K675" s="260"/>
      <c r="L675" s="260" t="s">
        <v>7</v>
      </c>
      <c r="M675" s="260" t="s">
        <v>2402</v>
      </c>
      <c r="N675" s="255" t="s">
        <v>40</v>
      </c>
      <c r="O675" s="260" t="s">
        <v>44</v>
      </c>
      <c r="P675" s="255" t="s">
        <v>2040</v>
      </c>
      <c r="Q675" s="260" t="s">
        <v>46</v>
      </c>
      <c r="R675" s="260"/>
      <c r="S675" s="255" t="s">
        <v>2040</v>
      </c>
      <c r="T675" s="255" t="s">
        <v>2045</v>
      </c>
      <c r="U675" s="255"/>
      <c r="V675" s="255" t="s">
        <v>2040</v>
      </c>
      <c r="W675" s="255" t="s">
        <v>411</v>
      </c>
      <c r="X675" s="256">
        <v>1</v>
      </c>
      <c r="Y675" s="58" t="s">
        <v>6869</v>
      </c>
      <c r="Z675" s="58" t="s">
        <v>653</v>
      </c>
      <c r="AA675" s="59">
        <v>0</v>
      </c>
      <c r="AB675" s="59">
        <v>0</v>
      </c>
      <c r="AC675" s="59">
        <v>0</v>
      </c>
      <c r="AD675" s="59">
        <v>0</v>
      </c>
      <c r="AE675" s="59"/>
      <c r="AF675" s="59"/>
    </row>
    <row r="676" spans="1:32">
      <c r="A676" s="255"/>
      <c r="B676" s="292" t="s">
        <v>4941</v>
      </c>
      <c r="C676" s="293" t="s">
        <v>4942</v>
      </c>
      <c r="D676" s="273"/>
      <c r="E676" s="260" t="s">
        <v>3375</v>
      </c>
      <c r="F676" s="274" t="s">
        <v>2039</v>
      </c>
      <c r="G676" s="260" t="s">
        <v>26</v>
      </c>
      <c r="H676" s="275" t="s">
        <v>2110</v>
      </c>
      <c r="I676" s="276"/>
      <c r="J676" s="260"/>
      <c r="K676" s="260"/>
      <c r="L676" s="260" t="s">
        <v>2335</v>
      </c>
      <c r="M676" s="260" t="s">
        <v>2973</v>
      </c>
      <c r="N676" s="255" t="s">
        <v>26</v>
      </c>
      <c r="O676" s="255" t="s">
        <v>352</v>
      </c>
      <c r="P676" s="255" t="s">
        <v>26</v>
      </c>
      <c r="Q676" s="239" t="s">
        <v>2347</v>
      </c>
      <c r="R676" s="239"/>
      <c r="S676" s="255" t="s">
        <v>26</v>
      </c>
      <c r="T676" s="255" t="s">
        <v>428</v>
      </c>
      <c r="U676" s="255"/>
      <c r="V676" s="255" t="s">
        <v>26</v>
      </c>
      <c r="W676" s="255" t="s">
        <v>428</v>
      </c>
      <c r="X676" s="256">
        <v>1</v>
      </c>
      <c r="Y676" s="58" t="s">
        <v>6237</v>
      </c>
      <c r="Z676" s="58" t="s">
        <v>1887</v>
      </c>
      <c r="AA676" s="59">
        <v>0</v>
      </c>
      <c r="AB676" s="59">
        <v>0</v>
      </c>
      <c r="AC676" s="59">
        <v>0</v>
      </c>
      <c r="AD676" s="59">
        <v>0</v>
      </c>
      <c r="AE676" s="59"/>
      <c r="AF676" s="59"/>
    </row>
    <row r="677" spans="1:32">
      <c r="A677" s="255"/>
      <c r="B677" s="292" t="s">
        <v>4943</v>
      </c>
      <c r="C677" s="293" t="s">
        <v>4944</v>
      </c>
      <c r="D677" s="273"/>
      <c r="E677" s="260" t="s">
        <v>3889</v>
      </c>
      <c r="F677" s="274" t="s">
        <v>2039</v>
      </c>
      <c r="G677" s="260" t="s">
        <v>15</v>
      </c>
      <c r="H677" s="275" t="s">
        <v>2110</v>
      </c>
      <c r="I677" s="276"/>
      <c r="J677" s="260"/>
      <c r="K677" s="260"/>
      <c r="L677" s="260" t="s">
        <v>6</v>
      </c>
      <c r="M677" s="260" t="s">
        <v>2973</v>
      </c>
      <c r="N677" s="255" t="s">
        <v>15</v>
      </c>
      <c r="O677" s="255" t="s">
        <v>2279</v>
      </c>
      <c r="P677" s="255" t="s">
        <v>15</v>
      </c>
      <c r="Q677" s="255" t="s">
        <v>44</v>
      </c>
      <c r="R677" s="255"/>
      <c r="S677" s="255" t="s">
        <v>15</v>
      </c>
      <c r="T677" s="255" t="s">
        <v>44</v>
      </c>
      <c r="U677" s="255"/>
      <c r="V677" s="255" t="s">
        <v>15</v>
      </c>
      <c r="W677" s="255" t="s">
        <v>44</v>
      </c>
      <c r="X677" s="256">
        <v>1</v>
      </c>
      <c r="Y677" s="58" t="s">
        <v>6475</v>
      </c>
      <c r="Z677" s="58" t="s">
        <v>580</v>
      </c>
      <c r="AA677" s="59">
        <v>0</v>
      </c>
      <c r="AB677" s="59">
        <v>0</v>
      </c>
      <c r="AC677" s="59">
        <v>0</v>
      </c>
      <c r="AD677" s="59">
        <v>0</v>
      </c>
      <c r="AE677" s="59"/>
      <c r="AF677" s="59"/>
    </row>
    <row r="678" spans="1:32">
      <c r="A678" s="255"/>
      <c r="B678" s="292" t="s">
        <v>4945</v>
      </c>
      <c r="C678" s="293" t="s">
        <v>3725</v>
      </c>
      <c r="D678" s="273"/>
      <c r="E678" s="260" t="s">
        <v>3725</v>
      </c>
      <c r="F678" s="274" t="s">
        <v>2039</v>
      </c>
      <c r="G678" s="260" t="s">
        <v>26</v>
      </c>
      <c r="H678" s="275" t="s">
        <v>25</v>
      </c>
      <c r="I678" s="276"/>
      <c r="J678" s="260"/>
      <c r="K678" s="260"/>
      <c r="L678" s="260" t="s">
        <v>2335</v>
      </c>
      <c r="M678" s="260" t="s">
        <v>2317</v>
      </c>
      <c r="N678" s="255" t="s">
        <v>26</v>
      </c>
      <c r="O678" s="255" t="s">
        <v>352</v>
      </c>
      <c r="P678" s="255" t="s">
        <v>26</v>
      </c>
      <c r="Q678" s="255" t="s">
        <v>342</v>
      </c>
      <c r="R678" s="255"/>
      <c r="S678" s="255" t="s">
        <v>26</v>
      </c>
      <c r="T678" s="255" t="s">
        <v>342</v>
      </c>
      <c r="U678" s="255"/>
      <c r="V678" s="239" t="s">
        <v>26</v>
      </c>
      <c r="W678" s="255" t="s">
        <v>342</v>
      </c>
      <c r="X678" s="256">
        <v>1</v>
      </c>
      <c r="Y678" s="58" t="s">
        <v>6055</v>
      </c>
      <c r="Z678" s="58" t="s">
        <v>1886</v>
      </c>
      <c r="AA678" s="59">
        <v>0</v>
      </c>
      <c r="AB678" s="59">
        <v>0</v>
      </c>
      <c r="AC678" s="59">
        <v>0</v>
      </c>
      <c r="AD678" s="59">
        <v>0</v>
      </c>
      <c r="AE678" s="59"/>
      <c r="AF678" s="59"/>
    </row>
    <row r="679" spans="1:32">
      <c r="A679" s="255"/>
      <c r="B679" s="292" t="s">
        <v>4946</v>
      </c>
      <c r="C679" s="255"/>
      <c r="D679" s="273"/>
      <c r="E679" s="260" t="s">
        <v>3526</v>
      </c>
      <c r="F679" s="274" t="s">
        <v>2039</v>
      </c>
      <c r="G679" s="260" t="s">
        <v>26</v>
      </c>
      <c r="H679" s="275" t="s">
        <v>2185</v>
      </c>
      <c r="I679" s="276"/>
      <c r="J679" s="260"/>
      <c r="K679" s="260"/>
      <c r="L679" s="260" t="s">
        <v>2335</v>
      </c>
      <c r="M679" s="260" t="s">
        <v>3528</v>
      </c>
      <c r="N679" s="255" t="s">
        <v>26</v>
      </c>
      <c r="O679" s="255" t="s">
        <v>352</v>
      </c>
      <c r="P679" s="255" t="s">
        <v>26</v>
      </c>
      <c r="Q679" s="255" t="s">
        <v>281</v>
      </c>
      <c r="R679" s="255"/>
      <c r="S679" s="255" t="s">
        <v>26</v>
      </c>
      <c r="T679" s="255" t="s">
        <v>281</v>
      </c>
      <c r="U679" s="255"/>
      <c r="V679" s="255" t="s">
        <v>26</v>
      </c>
      <c r="W679" s="260" t="s">
        <v>281</v>
      </c>
      <c r="X679" s="261">
        <v>1</v>
      </c>
      <c r="Y679" s="58" t="s">
        <v>6707</v>
      </c>
      <c r="Z679" s="58" t="s">
        <v>1905</v>
      </c>
      <c r="AA679" s="59">
        <v>0</v>
      </c>
      <c r="AB679" s="59">
        <v>0</v>
      </c>
      <c r="AC679" s="59">
        <v>0</v>
      </c>
      <c r="AD679" s="59">
        <v>0</v>
      </c>
      <c r="AE679" s="59"/>
      <c r="AF679" s="59"/>
    </row>
    <row r="680" spans="1:32">
      <c r="A680" s="255"/>
      <c r="B680" s="292" t="s">
        <v>4947</v>
      </c>
      <c r="C680" s="255"/>
      <c r="D680" s="273"/>
      <c r="E680" s="273" t="s">
        <v>3558</v>
      </c>
      <c r="F680" s="272" t="s">
        <v>2039</v>
      </c>
      <c r="G680" s="273" t="s">
        <v>26</v>
      </c>
      <c r="H680" s="278" t="s">
        <v>2185</v>
      </c>
      <c r="I680" s="271"/>
      <c r="J680" s="273"/>
      <c r="K680" s="273"/>
      <c r="L680" s="273" t="s">
        <v>2335</v>
      </c>
      <c r="M680" s="273" t="s">
        <v>2876</v>
      </c>
      <c r="N680" s="255" t="s">
        <v>26</v>
      </c>
      <c r="O680" s="255" t="s">
        <v>352</v>
      </c>
      <c r="P680" s="255" t="s">
        <v>26</v>
      </c>
      <c r="Q680" s="255" t="s">
        <v>281</v>
      </c>
      <c r="R680" s="255"/>
      <c r="S680" s="255" t="s">
        <v>26</v>
      </c>
      <c r="T680" s="255" t="s">
        <v>281</v>
      </c>
      <c r="U680" s="255"/>
      <c r="V680" s="255" t="s">
        <v>26</v>
      </c>
      <c r="W680" s="260" t="s">
        <v>281</v>
      </c>
      <c r="X680" s="261">
        <v>1</v>
      </c>
      <c r="Y680" s="58" t="s">
        <v>6707</v>
      </c>
      <c r="Z680" s="58" t="s">
        <v>1905</v>
      </c>
      <c r="AA680" s="59">
        <v>0</v>
      </c>
      <c r="AB680" s="59">
        <v>0</v>
      </c>
      <c r="AC680" s="59">
        <v>0</v>
      </c>
      <c r="AD680" s="59">
        <v>0</v>
      </c>
      <c r="AE680" s="59"/>
      <c r="AF680" s="59"/>
    </row>
    <row r="681" spans="1:32">
      <c r="A681" s="255"/>
      <c r="B681" s="292" t="s">
        <v>4948</v>
      </c>
      <c r="C681" s="255"/>
      <c r="D681" s="273"/>
      <c r="E681" s="273" t="s">
        <v>3973</v>
      </c>
      <c r="F681" s="272" t="s">
        <v>2039</v>
      </c>
      <c r="G681" s="273" t="s">
        <v>15</v>
      </c>
      <c r="H681" s="278" t="s">
        <v>2185</v>
      </c>
      <c r="I681" s="271"/>
      <c r="J681" s="273"/>
      <c r="K681" s="273"/>
      <c r="L681" s="273" t="s">
        <v>6</v>
      </c>
      <c r="M681" s="273" t="s">
        <v>281</v>
      </c>
      <c r="N681" s="255" t="s">
        <v>15</v>
      </c>
      <c r="O681" s="255" t="s">
        <v>2279</v>
      </c>
      <c r="P681" s="255" t="s">
        <v>15</v>
      </c>
      <c r="Q681" s="255" t="s">
        <v>41</v>
      </c>
      <c r="R681" s="255"/>
      <c r="S681" s="255" t="s">
        <v>15</v>
      </c>
      <c r="T681" s="255" t="s">
        <v>41</v>
      </c>
      <c r="U681" s="255"/>
      <c r="V681" s="255" t="s">
        <v>15</v>
      </c>
      <c r="W681" s="255" t="s">
        <v>41</v>
      </c>
      <c r="X681" s="256">
        <v>1</v>
      </c>
      <c r="Y681" s="58" t="s">
        <v>6429</v>
      </c>
      <c r="Z681" s="58" t="s">
        <v>577</v>
      </c>
      <c r="AA681" s="59">
        <v>0</v>
      </c>
      <c r="AB681" s="59">
        <v>0</v>
      </c>
      <c r="AC681" s="59">
        <v>0</v>
      </c>
      <c r="AD681" s="59">
        <v>0</v>
      </c>
      <c r="AE681" s="59"/>
      <c r="AF681" s="59"/>
    </row>
    <row r="682" spans="1:32">
      <c r="A682" s="255"/>
      <c r="B682" s="292" t="s">
        <v>4949</v>
      </c>
      <c r="C682" s="255"/>
      <c r="D682" s="273"/>
      <c r="E682" s="260" t="s">
        <v>3073</v>
      </c>
      <c r="F682" s="274" t="s">
        <v>2039</v>
      </c>
      <c r="G682" s="260" t="s">
        <v>2060</v>
      </c>
      <c r="H682" s="275" t="s">
        <v>2185</v>
      </c>
      <c r="I682" s="276"/>
      <c r="J682" s="260"/>
      <c r="K682" s="260"/>
      <c r="L682" s="260" t="s">
        <v>10</v>
      </c>
      <c r="M682" s="260" t="s">
        <v>3075</v>
      </c>
      <c r="N682" s="255" t="s">
        <v>2014</v>
      </c>
      <c r="O682" s="255" t="s">
        <v>269</v>
      </c>
      <c r="P682" s="255" t="s">
        <v>2014</v>
      </c>
      <c r="Q682" s="255" t="s">
        <v>357</v>
      </c>
      <c r="R682" s="255"/>
      <c r="S682" s="255" t="s">
        <v>2014</v>
      </c>
      <c r="T682" s="255" t="s">
        <v>353</v>
      </c>
      <c r="U682" s="255"/>
      <c r="V682" s="255" t="s">
        <v>2014</v>
      </c>
      <c r="W682" s="255" t="s">
        <v>353</v>
      </c>
      <c r="X682" s="256">
        <v>1</v>
      </c>
      <c r="Y682" s="58" t="s">
        <v>6879</v>
      </c>
      <c r="Z682" s="58" t="s">
        <v>468</v>
      </c>
      <c r="AA682" s="59">
        <v>0</v>
      </c>
      <c r="AB682" s="59">
        <v>0</v>
      </c>
      <c r="AC682" s="59">
        <v>0</v>
      </c>
      <c r="AD682" s="59">
        <v>0</v>
      </c>
      <c r="AE682" s="59"/>
      <c r="AF682" s="59"/>
    </row>
    <row r="683" spans="1:32">
      <c r="A683" s="255"/>
      <c r="B683" s="292" t="s">
        <v>4950</v>
      </c>
      <c r="C683" s="255"/>
      <c r="D683" s="273"/>
      <c r="E683" s="260" t="s">
        <v>3192</v>
      </c>
      <c r="F683" s="274" t="s">
        <v>2039</v>
      </c>
      <c r="G683" s="260" t="s">
        <v>2060</v>
      </c>
      <c r="H683" s="275" t="s">
        <v>2185</v>
      </c>
      <c r="I683" s="276"/>
      <c r="J683" s="260"/>
      <c r="K683" s="260"/>
      <c r="L683" s="260" t="s">
        <v>10</v>
      </c>
      <c r="M683" s="260" t="s">
        <v>3194</v>
      </c>
      <c r="N683" s="255" t="s">
        <v>2014</v>
      </c>
      <c r="O683" s="255" t="s">
        <v>269</v>
      </c>
      <c r="P683" s="255" t="s">
        <v>2014</v>
      </c>
      <c r="Q683" s="255" t="s">
        <v>356</v>
      </c>
      <c r="R683" s="255"/>
      <c r="S683" s="255" t="s">
        <v>2014</v>
      </c>
      <c r="T683" s="255" t="s">
        <v>341</v>
      </c>
      <c r="U683" s="255"/>
      <c r="V683" s="255" t="s">
        <v>2014</v>
      </c>
      <c r="W683" s="255" t="s">
        <v>341</v>
      </c>
      <c r="X683" s="256">
        <v>1</v>
      </c>
      <c r="Y683" s="58" t="s">
        <v>6880</v>
      </c>
      <c r="Z683" s="58" t="s">
        <v>448</v>
      </c>
      <c r="AA683" s="59">
        <v>0</v>
      </c>
      <c r="AB683" s="59">
        <v>0</v>
      </c>
      <c r="AC683" s="59">
        <v>0</v>
      </c>
      <c r="AD683" s="59">
        <v>0</v>
      </c>
      <c r="AE683" s="59"/>
      <c r="AF683" s="59"/>
    </row>
    <row r="684" spans="1:32">
      <c r="A684" s="255"/>
      <c r="B684" s="292" t="s">
        <v>4951</v>
      </c>
      <c r="C684" s="255"/>
      <c r="D684" s="273"/>
      <c r="E684" s="265" t="s">
        <v>3288</v>
      </c>
      <c r="F684" s="266"/>
      <c r="G684" s="255" t="s">
        <v>3288</v>
      </c>
      <c r="H684" s="266" t="s">
        <v>16</v>
      </c>
      <c r="I684" s="255"/>
      <c r="J684" s="255"/>
      <c r="K684" s="255"/>
      <c r="L684" s="255" t="s">
        <v>3288</v>
      </c>
      <c r="M684" s="255" t="s">
        <v>3288</v>
      </c>
      <c r="N684" s="255" t="s">
        <v>785</v>
      </c>
      <c r="O684" s="255" t="s">
        <v>785</v>
      </c>
      <c r="P684" s="255" t="s">
        <v>785</v>
      </c>
      <c r="Q684" s="255" t="s">
        <v>785</v>
      </c>
      <c r="R684" s="255"/>
      <c r="S684" s="255" t="s">
        <v>785</v>
      </c>
      <c r="T684" s="255" t="s">
        <v>785</v>
      </c>
      <c r="U684" s="255"/>
      <c r="V684" s="255" t="s">
        <v>785</v>
      </c>
      <c r="W684" s="255" t="s">
        <v>785</v>
      </c>
      <c r="X684" s="256">
        <v>1</v>
      </c>
      <c r="Y684" s="58" t="s">
        <v>6893</v>
      </c>
      <c r="Z684" s="58" t="s">
        <v>7189</v>
      </c>
      <c r="AA684" s="59">
        <v>0</v>
      </c>
      <c r="AB684" s="59">
        <v>0</v>
      </c>
      <c r="AC684" s="59">
        <v>0</v>
      </c>
      <c r="AD684" s="59">
        <v>0</v>
      </c>
      <c r="AE684" s="59"/>
      <c r="AF684" s="59"/>
    </row>
    <row r="685" spans="1:32">
      <c r="A685" s="255"/>
      <c r="B685" s="292" t="s">
        <v>4952</v>
      </c>
      <c r="C685" s="255"/>
      <c r="D685" s="273"/>
      <c r="E685" s="265" t="s">
        <v>3288</v>
      </c>
      <c r="F685" s="266"/>
      <c r="G685" s="255" t="s">
        <v>3288</v>
      </c>
      <c r="H685" s="266" t="s">
        <v>21</v>
      </c>
      <c r="I685" s="255"/>
      <c r="J685" s="255"/>
      <c r="K685" s="255"/>
      <c r="L685" s="255" t="s">
        <v>3288</v>
      </c>
      <c r="M685" s="255" t="s">
        <v>3288</v>
      </c>
      <c r="N685" s="255" t="s">
        <v>785</v>
      </c>
      <c r="O685" s="255" t="s">
        <v>785</v>
      </c>
      <c r="P685" s="255" t="s">
        <v>785</v>
      </c>
      <c r="Q685" s="255" t="s">
        <v>785</v>
      </c>
      <c r="R685" s="255"/>
      <c r="S685" s="255" t="s">
        <v>785</v>
      </c>
      <c r="T685" s="255" t="s">
        <v>785</v>
      </c>
      <c r="U685" s="255"/>
      <c r="V685" s="255" t="s">
        <v>785</v>
      </c>
      <c r="W685" s="255" t="s">
        <v>785</v>
      </c>
      <c r="X685" s="256">
        <v>1</v>
      </c>
      <c r="Y685" s="58" t="s">
        <v>6893</v>
      </c>
      <c r="Z685" s="58" t="s">
        <v>7189</v>
      </c>
      <c r="AA685" s="59">
        <v>0</v>
      </c>
      <c r="AB685" s="59">
        <v>0</v>
      </c>
      <c r="AC685" s="59">
        <v>0</v>
      </c>
      <c r="AD685" s="59">
        <v>0</v>
      </c>
      <c r="AE685" s="59"/>
      <c r="AF685" s="59"/>
    </row>
    <row r="686" spans="1:32">
      <c r="A686" s="255"/>
      <c r="B686" s="292" t="s">
        <v>4953</v>
      </c>
      <c r="C686" s="255"/>
      <c r="D686" s="273"/>
      <c r="E686" s="265" t="s">
        <v>3288</v>
      </c>
      <c r="F686" s="266"/>
      <c r="G686" s="255" t="s">
        <v>3288</v>
      </c>
      <c r="H686" s="266" t="s">
        <v>21</v>
      </c>
      <c r="I686" s="255"/>
      <c r="J686" s="255"/>
      <c r="K686" s="255"/>
      <c r="L686" s="255" t="s">
        <v>3288</v>
      </c>
      <c r="M686" s="255" t="s">
        <v>3288</v>
      </c>
      <c r="N686" s="255" t="s">
        <v>785</v>
      </c>
      <c r="O686" s="255" t="s">
        <v>785</v>
      </c>
      <c r="P686" s="255" t="s">
        <v>785</v>
      </c>
      <c r="Q686" s="255" t="s">
        <v>785</v>
      </c>
      <c r="R686" s="255"/>
      <c r="S686" s="255" t="s">
        <v>785</v>
      </c>
      <c r="T686" s="255" t="s">
        <v>785</v>
      </c>
      <c r="U686" s="255"/>
      <c r="V686" s="255" t="s">
        <v>785</v>
      </c>
      <c r="W686" s="255" t="s">
        <v>785</v>
      </c>
      <c r="X686" s="256">
        <v>1</v>
      </c>
      <c r="Y686" s="58" t="s">
        <v>6893</v>
      </c>
      <c r="Z686" s="58" t="s">
        <v>7189</v>
      </c>
      <c r="AA686" s="59">
        <v>0</v>
      </c>
      <c r="AB686" s="59">
        <v>0</v>
      </c>
      <c r="AC686" s="59">
        <v>0</v>
      </c>
      <c r="AD686" s="59">
        <v>0</v>
      </c>
      <c r="AE686" s="59"/>
      <c r="AF686" s="59"/>
    </row>
    <row r="687" spans="1:32">
      <c r="A687" s="255"/>
      <c r="B687" s="292">
        <v>97960832</v>
      </c>
      <c r="C687" s="255"/>
      <c r="D687" s="273"/>
      <c r="E687" s="265" t="s">
        <v>3501</v>
      </c>
      <c r="F687" s="266"/>
      <c r="G687" s="255" t="s">
        <v>26</v>
      </c>
      <c r="H687" s="266" t="s">
        <v>22</v>
      </c>
      <c r="I687" s="255"/>
      <c r="J687" s="255"/>
      <c r="K687" s="255"/>
      <c r="L687" s="255" t="s">
        <v>2335</v>
      </c>
      <c r="M687" s="255" t="s">
        <v>2147</v>
      </c>
      <c r="N687" s="255" t="s">
        <v>26</v>
      </c>
      <c r="O687" s="255" t="s">
        <v>2362</v>
      </c>
      <c r="P687" s="255" t="s">
        <v>26</v>
      </c>
      <c r="Q687" s="255" t="s">
        <v>347</v>
      </c>
      <c r="R687" s="255"/>
      <c r="S687" s="255" t="s">
        <v>26</v>
      </c>
      <c r="T687" s="255" t="s">
        <v>421</v>
      </c>
      <c r="U687" s="255"/>
      <c r="V687" s="255" t="s">
        <v>26</v>
      </c>
      <c r="W687" s="255" t="s">
        <v>4816</v>
      </c>
      <c r="X687" s="256">
        <v>1</v>
      </c>
      <c r="Y687" s="58" t="s">
        <v>6039</v>
      </c>
      <c r="Z687" s="58" t="s">
        <v>1900</v>
      </c>
      <c r="AA687" s="59">
        <v>0</v>
      </c>
      <c r="AB687" s="59">
        <v>0</v>
      </c>
      <c r="AC687" s="59">
        <v>0</v>
      </c>
      <c r="AD687" s="59">
        <v>0</v>
      </c>
      <c r="AE687" s="59"/>
      <c r="AF687" s="59"/>
    </row>
    <row r="688" spans="1:32">
      <c r="A688" s="255"/>
      <c r="B688" s="292" t="s">
        <v>4954</v>
      </c>
      <c r="C688" s="293" t="s">
        <v>4955</v>
      </c>
      <c r="D688" s="273"/>
      <c r="E688" s="265" t="s">
        <v>4956</v>
      </c>
      <c r="F688" s="266" t="s">
        <v>2157</v>
      </c>
      <c r="G688" s="255" t="s">
        <v>2060</v>
      </c>
      <c r="H688" s="266" t="s">
        <v>12</v>
      </c>
      <c r="I688" s="255"/>
      <c r="J688" s="255"/>
      <c r="K688" s="255"/>
      <c r="L688" s="255" t="s">
        <v>10</v>
      </c>
      <c r="M688" s="255" t="s">
        <v>4957</v>
      </c>
      <c r="N688" s="255" t="s">
        <v>2014</v>
      </c>
      <c r="O688" s="255" t="s">
        <v>269</v>
      </c>
      <c r="P688" s="255" t="s">
        <v>2014</v>
      </c>
      <c r="Q688" s="255" t="s">
        <v>46</v>
      </c>
      <c r="R688" s="255"/>
      <c r="S688" s="255" t="s">
        <v>2014</v>
      </c>
      <c r="T688" s="255" t="s">
        <v>4958</v>
      </c>
      <c r="U688" s="255"/>
      <c r="V688" s="255" t="s">
        <v>2014</v>
      </c>
      <c r="W688" s="255" t="s">
        <v>355</v>
      </c>
      <c r="X688" s="256">
        <v>1</v>
      </c>
      <c r="Y688" s="58" t="s">
        <v>6892</v>
      </c>
      <c r="Z688" s="58" t="s">
        <v>490</v>
      </c>
      <c r="AA688" s="59">
        <v>0</v>
      </c>
      <c r="AB688" s="59">
        <v>0</v>
      </c>
      <c r="AC688" s="59">
        <v>0</v>
      </c>
      <c r="AD688" s="59">
        <v>0</v>
      </c>
      <c r="AE688" s="59"/>
      <c r="AF688" s="59"/>
    </row>
    <row r="689" spans="1:32">
      <c r="A689" s="255"/>
      <c r="B689" s="292" t="s">
        <v>4959</v>
      </c>
      <c r="C689" s="255"/>
      <c r="D689" s="273"/>
      <c r="E689" s="255" t="s">
        <v>4960</v>
      </c>
      <c r="F689" s="266"/>
      <c r="G689" s="255" t="s">
        <v>2060</v>
      </c>
      <c r="H689" s="266" t="s">
        <v>16</v>
      </c>
      <c r="I689" s="255"/>
      <c r="J689" s="255"/>
      <c r="K689" s="255"/>
      <c r="L689" s="255" t="s">
        <v>10</v>
      </c>
      <c r="M689" s="255" t="s">
        <v>2147</v>
      </c>
      <c r="N689" s="255" t="s">
        <v>2014</v>
      </c>
      <c r="O689" s="255" t="s">
        <v>269</v>
      </c>
      <c r="P689" s="255" t="s">
        <v>2014</v>
      </c>
      <c r="Q689" s="255" t="s">
        <v>357</v>
      </c>
      <c r="R689" s="255"/>
      <c r="S689" s="255" t="s">
        <v>2014</v>
      </c>
      <c r="T689" s="255" t="s">
        <v>42</v>
      </c>
      <c r="U689" s="255"/>
      <c r="V689" s="255" t="s">
        <v>2014</v>
      </c>
      <c r="W689" s="255" t="s">
        <v>42</v>
      </c>
      <c r="X689" s="256">
        <v>1</v>
      </c>
      <c r="Y689" s="58" t="s">
        <v>6888</v>
      </c>
      <c r="Z689" s="58" t="s">
        <v>472</v>
      </c>
      <c r="AA689" s="59">
        <v>0</v>
      </c>
      <c r="AB689" s="59">
        <v>0</v>
      </c>
      <c r="AC689" s="59">
        <v>0</v>
      </c>
      <c r="AD689" s="59">
        <v>0</v>
      </c>
      <c r="AE689" s="59"/>
      <c r="AF689" s="59"/>
    </row>
    <row r="690" spans="1:32">
      <c r="A690" s="255"/>
      <c r="B690" s="292" t="s">
        <v>4961</v>
      </c>
      <c r="C690" s="255"/>
      <c r="D690" s="273"/>
      <c r="E690" s="255" t="s">
        <v>4960</v>
      </c>
      <c r="F690" s="266"/>
      <c r="G690" s="255" t="s">
        <v>2060</v>
      </c>
      <c r="H690" s="266" t="s">
        <v>16</v>
      </c>
      <c r="I690" s="255"/>
      <c r="J690" s="255"/>
      <c r="K690" s="255"/>
      <c r="L690" s="255" t="s">
        <v>10</v>
      </c>
      <c r="M690" s="255" t="s">
        <v>2147</v>
      </c>
      <c r="N690" s="255" t="s">
        <v>2014</v>
      </c>
      <c r="O690" s="255" t="s">
        <v>269</v>
      </c>
      <c r="P690" s="255" t="s">
        <v>2014</v>
      </c>
      <c r="Q690" s="255" t="s">
        <v>357</v>
      </c>
      <c r="R690" s="255"/>
      <c r="S690" s="255" t="s">
        <v>2014</v>
      </c>
      <c r="T690" s="255" t="s">
        <v>42</v>
      </c>
      <c r="U690" s="255"/>
      <c r="V690" s="255" t="s">
        <v>2014</v>
      </c>
      <c r="W690" s="255" t="s">
        <v>42</v>
      </c>
      <c r="X690" s="256">
        <v>1</v>
      </c>
      <c r="Y690" s="58" t="s">
        <v>6888</v>
      </c>
      <c r="Z690" s="58" t="s">
        <v>472</v>
      </c>
      <c r="AA690" s="59">
        <v>0</v>
      </c>
      <c r="AB690" s="59">
        <v>0</v>
      </c>
      <c r="AC690" s="59">
        <v>0</v>
      </c>
      <c r="AD690" s="59">
        <v>0</v>
      </c>
      <c r="AE690" s="59"/>
      <c r="AF690" s="59"/>
    </row>
    <row r="691" spans="1:32">
      <c r="A691" s="255"/>
      <c r="B691" s="292" t="s">
        <v>4962</v>
      </c>
      <c r="C691" s="255"/>
      <c r="D691" s="273"/>
      <c r="E691" s="255" t="s">
        <v>3359</v>
      </c>
      <c r="F691" s="266"/>
      <c r="G691" s="255" t="s">
        <v>3360</v>
      </c>
      <c r="H691" s="266" t="s">
        <v>16</v>
      </c>
      <c r="I691" s="255"/>
      <c r="J691" s="255"/>
      <c r="K691" s="255"/>
      <c r="L691" s="255" t="s">
        <v>9</v>
      </c>
      <c r="M691" s="255" t="s">
        <v>269</v>
      </c>
      <c r="N691" s="255" t="s">
        <v>3360</v>
      </c>
      <c r="O691" s="255" t="s">
        <v>269</v>
      </c>
      <c r="P691" s="255" t="s">
        <v>2016</v>
      </c>
      <c r="Q691" s="255" t="s">
        <v>269</v>
      </c>
      <c r="R691" s="255"/>
      <c r="S691" s="255" t="s">
        <v>2016</v>
      </c>
      <c r="T691" s="255" t="s">
        <v>269</v>
      </c>
      <c r="U691" s="255"/>
      <c r="V691" s="255" t="s">
        <v>2016</v>
      </c>
      <c r="W691" s="255" t="s">
        <v>269</v>
      </c>
      <c r="X691" s="256">
        <v>1</v>
      </c>
      <c r="Y691" s="58" t="s">
        <v>5989</v>
      </c>
      <c r="Z691" s="58" t="s">
        <v>526</v>
      </c>
      <c r="AA691" s="59">
        <v>0</v>
      </c>
      <c r="AB691" s="59">
        <v>0</v>
      </c>
      <c r="AC691" s="59">
        <v>0</v>
      </c>
      <c r="AD691" s="59">
        <v>0</v>
      </c>
      <c r="AE691" s="59"/>
      <c r="AF691" s="59"/>
    </row>
    <row r="692" spans="1:32">
      <c r="A692" s="255"/>
      <c r="B692" s="265" t="s">
        <v>4963</v>
      </c>
      <c r="C692" s="255"/>
      <c r="D692" s="273"/>
      <c r="E692" s="255" t="s">
        <v>4960</v>
      </c>
      <c r="F692" s="266"/>
      <c r="G692" s="255" t="s">
        <v>2060</v>
      </c>
      <c r="H692" s="266" t="s">
        <v>16</v>
      </c>
      <c r="I692" s="255"/>
      <c r="J692" s="255"/>
      <c r="K692" s="255"/>
      <c r="L692" s="255" t="s">
        <v>10</v>
      </c>
      <c r="M692" s="255" t="s">
        <v>2147</v>
      </c>
      <c r="N692" s="255" t="s">
        <v>2014</v>
      </c>
      <c r="O692" s="255" t="s">
        <v>269</v>
      </c>
      <c r="P692" s="255" t="s">
        <v>2014</v>
      </c>
      <c r="Q692" s="255" t="s">
        <v>357</v>
      </c>
      <c r="R692" s="255"/>
      <c r="S692" s="255" t="s">
        <v>2014</v>
      </c>
      <c r="T692" s="255" t="s">
        <v>42</v>
      </c>
      <c r="U692" s="255"/>
      <c r="V692" s="255" t="s">
        <v>2014</v>
      </c>
      <c r="W692" s="255" t="s">
        <v>42</v>
      </c>
      <c r="X692" s="256">
        <v>1</v>
      </c>
      <c r="Y692" s="58" t="s">
        <v>6888</v>
      </c>
      <c r="Z692" s="58" t="s">
        <v>472</v>
      </c>
      <c r="AA692" s="59">
        <v>0</v>
      </c>
      <c r="AB692" s="59">
        <v>0</v>
      </c>
      <c r="AC692" s="59">
        <v>0</v>
      </c>
      <c r="AD692" s="59">
        <v>0</v>
      </c>
      <c r="AE692" s="59"/>
      <c r="AF692" s="59"/>
    </row>
    <row r="693" spans="1:32">
      <c r="A693" s="255"/>
      <c r="B693" s="265" t="s">
        <v>4964</v>
      </c>
      <c r="C693" s="255"/>
      <c r="D693" s="273"/>
      <c r="E693" s="255" t="s">
        <v>4965</v>
      </c>
      <c r="F693" s="266"/>
      <c r="G693" s="255" t="s">
        <v>2060</v>
      </c>
      <c r="H693" s="266" t="s">
        <v>16</v>
      </c>
      <c r="I693" s="255"/>
      <c r="J693" s="255"/>
      <c r="K693" s="255"/>
      <c r="L693" s="255" t="s">
        <v>10</v>
      </c>
      <c r="M693" s="255" t="s">
        <v>4966</v>
      </c>
      <c r="N693" s="255" t="s">
        <v>2014</v>
      </c>
      <c r="O693" s="255" t="s">
        <v>269</v>
      </c>
      <c r="P693" s="255" t="s">
        <v>2014</v>
      </c>
      <c r="Q693" s="255" t="s">
        <v>357</v>
      </c>
      <c r="R693" s="255"/>
      <c r="S693" s="255" t="s">
        <v>2014</v>
      </c>
      <c r="T693" s="255" t="s">
        <v>42</v>
      </c>
      <c r="U693" s="255"/>
      <c r="V693" s="255" t="s">
        <v>2014</v>
      </c>
      <c r="W693" s="255" t="s">
        <v>42</v>
      </c>
      <c r="X693" s="256">
        <v>1</v>
      </c>
      <c r="Y693" s="58" t="s">
        <v>6888</v>
      </c>
      <c r="Z693" s="58" t="s">
        <v>472</v>
      </c>
      <c r="AA693" s="59">
        <v>0</v>
      </c>
      <c r="AB693" s="59">
        <v>0</v>
      </c>
      <c r="AC693" s="59">
        <v>0</v>
      </c>
      <c r="AD693" s="59">
        <v>0</v>
      </c>
      <c r="AE693" s="59"/>
      <c r="AF693" s="59"/>
    </row>
    <row r="694" spans="1:32">
      <c r="A694" s="255"/>
      <c r="B694" s="292" t="s">
        <v>4967</v>
      </c>
      <c r="C694" s="255"/>
      <c r="D694" s="273"/>
      <c r="E694" s="260" t="s">
        <v>4707</v>
      </c>
      <c r="F694" s="266"/>
      <c r="G694" s="255" t="s">
        <v>15</v>
      </c>
      <c r="H694" s="266" t="s">
        <v>18</v>
      </c>
      <c r="I694" s="255"/>
      <c r="J694" s="255"/>
      <c r="K694" s="255"/>
      <c r="L694" s="255" t="s">
        <v>6</v>
      </c>
      <c r="M694" s="255" t="s">
        <v>2147</v>
      </c>
      <c r="N694" s="255" t="s">
        <v>15</v>
      </c>
      <c r="O694" s="255" t="s">
        <v>2279</v>
      </c>
      <c r="P694" s="255" t="s">
        <v>15</v>
      </c>
      <c r="Q694" s="255" t="s">
        <v>44</v>
      </c>
      <c r="R694" s="255"/>
      <c r="S694" s="255" t="s">
        <v>15</v>
      </c>
      <c r="T694" s="255" t="s">
        <v>44</v>
      </c>
      <c r="U694" s="255"/>
      <c r="V694" s="255" t="s">
        <v>15</v>
      </c>
      <c r="W694" s="255" t="s">
        <v>44</v>
      </c>
      <c r="X694" s="256">
        <v>1</v>
      </c>
      <c r="Y694" s="58" t="s">
        <v>6475</v>
      </c>
      <c r="Z694" s="58" t="s">
        <v>580</v>
      </c>
      <c r="AA694" s="59">
        <v>0</v>
      </c>
      <c r="AB694" s="59">
        <v>0</v>
      </c>
      <c r="AC694" s="59">
        <v>0</v>
      </c>
      <c r="AD694" s="59">
        <v>0</v>
      </c>
      <c r="AE694" s="59"/>
      <c r="AF694" s="59"/>
    </row>
    <row r="695" spans="1:32">
      <c r="A695" s="255"/>
      <c r="B695" s="292" t="s">
        <v>4968</v>
      </c>
      <c r="C695" s="255"/>
      <c r="D695" s="273"/>
      <c r="E695" s="260" t="s">
        <v>4078</v>
      </c>
      <c r="F695" s="274" t="s">
        <v>2157</v>
      </c>
      <c r="G695" s="260" t="s">
        <v>2060</v>
      </c>
      <c r="H695" s="275" t="s">
        <v>2185</v>
      </c>
      <c r="I695" s="276"/>
      <c r="J695" s="260"/>
      <c r="K695" s="260"/>
      <c r="L695" s="260" t="s">
        <v>10</v>
      </c>
      <c r="M695" s="260" t="s">
        <v>4080</v>
      </c>
      <c r="N695" s="255" t="s">
        <v>2014</v>
      </c>
      <c r="O695" s="255" t="s">
        <v>269</v>
      </c>
      <c r="P695" s="255" t="s">
        <v>2014</v>
      </c>
      <c r="Q695" s="255" t="s">
        <v>356</v>
      </c>
      <c r="R695" s="255"/>
      <c r="S695" s="255" t="s">
        <v>2014</v>
      </c>
      <c r="T695" s="255" t="s">
        <v>341</v>
      </c>
      <c r="U695" s="255"/>
      <c r="V695" s="255" t="s">
        <v>2014</v>
      </c>
      <c r="W695" s="255" t="s">
        <v>341</v>
      </c>
      <c r="X695" s="256">
        <v>1</v>
      </c>
      <c r="Y695" s="58" t="s">
        <v>6880</v>
      </c>
      <c r="Z695" s="58" t="s">
        <v>448</v>
      </c>
      <c r="AA695" s="59">
        <v>0</v>
      </c>
      <c r="AB695" s="59">
        <v>0</v>
      </c>
      <c r="AC695" s="59">
        <v>0</v>
      </c>
      <c r="AD695" s="59">
        <v>0</v>
      </c>
      <c r="AE695" s="59"/>
      <c r="AF695" s="59"/>
    </row>
    <row r="696" spans="1:32">
      <c r="A696" s="255"/>
      <c r="B696" s="292" t="s">
        <v>4969</v>
      </c>
      <c r="C696" s="255"/>
      <c r="D696" s="273"/>
      <c r="E696" s="260" t="s">
        <v>4149</v>
      </c>
      <c r="F696" s="274" t="s">
        <v>2157</v>
      </c>
      <c r="G696" s="260" t="s">
        <v>2060</v>
      </c>
      <c r="H696" s="275" t="s">
        <v>2185</v>
      </c>
      <c r="I696" s="276"/>
      <c r="J696" s="260"/>
      <c r="K696" s="260"/>
      <c r="L696" s="260" t="s">
        <v>10</v>
      </c>
      <c r="M696" s="260" t="s">
        <v>4080</v>
      </c>
      <c r="N696" s="255" t="s">
        <v>2014</v>
      </c>
      <c r="O696" s="255" t="s">
        <v>269</v>
      </c>
      <c r="P696" s="255" t="s">
        <v>2014</v>
      </c>
      <c r="Q696" s="255" t="s">
        <v>356</v>
      </c>
      <c r="R696" s="255"/>
      <c r="S696" s="255" t="s">
        <v>2014</v>
      </c>
      <c r="T696" s="255" t="s">
        <v>341</v>
      </c>
      <c r="U696" s="255"/>
      <c r="V696" s="255" t="s">
        <v>2014</v>
      </c>
      <c r="W696" s="255" t="s">
        <v>341</v>
      </c>
      <c r="X696" s="256">
        <v>1</v>
      </c>
      <c r="Y696" s="58" t="s">
        <v>6880</v>
      </c>
      <c r="Z696" s="58" t="s">
        <v>448</v>
      </c>
      <c r="AA696" s="59">
        <v>0</v>
      </c>
      <c r="AB696" s="59">
        <v>0</v>
      </c>
      <c r="AC696" s="59">
        <v>0</v>
      </c>
      <c r="AD696" s="59">
        <v>0</v>
      </c>
      <c r="AE696" s="59"/>
      <c r="AF696" s="59"/>
    </row>
    <row r="697" spans="1:32">
      <c r="A697" s="255"/>
      <c r="B697" s="292" t="s">
        <v>4970</v>
      </c>
      <c r="C697" s="260" t="s">
        <v>4672</v>
      </c>
      <c r="D697" s="273"/>
      <c r="E697" s="260" t="s">
        <v>4673</v>
      </c>
      <c r="F697" s="274" t="s">
        <v>2157</v>
      </c>
      <c r="G697" s="260" t="s">
        <v>26</v>
      </c>
      <c r="H697" s="275" t="s">
        <v>2185</v>
      </c>
      <c r="I697" s="276"/>
      <c r="J697" s="260"/>
      <c r="K697" s="260"/>
      <c r="L697" s="260" t="s">
        <v>2335</v>
      </c>
      <c r="M697" s="260" t="s">
        <v>341</v>
      </c>
      <c r="N697" s="255" t="s">
        <v>26</v>
      </c>
      <c r="O697" s="255" t="s">
        <v>352</v>
      </c>
      <c r="P697" s="255" t="s">
        <v>26</v>
      </c>
      <c r="Q697" s="255" t="s">
        <v>341</v>
      </c>
      <c r="R697" s="255"/>
      <c r="S697" s="255" t="s">
        <v>26</v>
      </c>
      <c r="T697" s="255" t="s">
        <v>341</v>
      </c>
      <c r="U697" s="255"/>
      <c r="V697" s="239" t="s">
        <v>26</v>
      </c>
      <c r="W697" s="260" t="s">
        <v>341</v>
      </c>
      <c r="X697" s="261">
        <v>1</v>
      </c>
      <c r="Y697" s="58" t="s">
        <v>6897</v>
      </c>
      <c r="Z697" s="58" t="s">
        <v>1920</v>
      </c>
      <c r="AA697" s="59">
        <v>0</v>
      </c>
      <c r="AB697" s="59">
        <v>0</v>
      </c>
      <c r="AC697" s="59">
        <v>0</v>
      </c>
      <c r="AD697" s="59">
        <v>0</v>
      </c>
      <c r="AE697" s="59"/>
      <c r="AF697" s="59"/>
    </row>
    <row r="698" spans="1:32">
      <c r="A698" s="255"/>
      <c r="B698" s="292" t="s">
        <v>4971</v>
      </c>
      <c r="C698" s="255"/>
      <c r="D698" s="273"/>
      <c r="E698" s="260" t="s">
        <v>4715</v>
      </c>
      <c r="F698" s="274" t="s">
        <v>2157</v>
      </c>
      <c r="G698" s="260" t="s">
        <v>15</v>
      </c>
      <c r="H698" s="275" t="s">
        <v>2185</v>
      </c>
      <c r="I698" s="276"/>
      <c r="J698" s="260"/>
      <c r="K698" s="260"/>
      <c r="L698" s="260" t="s">
        <v>6</v>
      </c>
      <c r="M698" s="260" t="s">
        <v>4717</v>
      </c>
      <c r="N698" s="255" t="s">
        <v>15</v>
      </c>
      <c r="O698" s="255" t="s">
        <v>2279</v>
      </c>
      <c r="P698" s="255" t="s">
        <v>15</v>
      </c>
      <c r="Q698" s="255" t="s">
        <v>41</v>
      </c>
      <c r="R698" s="255"/>
      <c r="S698" s="255" t="s">
        <v>15</v>
      </c>
      <c r="T698" s="255" t="s">
        <v>41</v>
      </c>
      <c r="U698" s="255"/>
      <c r="V698" s="255" t="s">
        <v>15</v>
      </c>
      <c r="W698" s="255" t="s">
        <v>41</v>
      </c>
      <c r="X698" s="256">
        <v>1</v>
      </c>
      <c r="Y698" s="58" t="s">
        <v>6429</v>
      </c>
      <c r="Z698" s="58" t="s">
        <v>577</v>
      </c>
      <c r="AA698" s="59">
        <v>0</v>
      </c>
      <c r="AB698" s="59">
        <v>0</v>
      </c>
      <c r="AC698" s="59">
        <v>0</v>
      </c>
      <c r="AD698" s="59">
        <v>0</v>
      </c>
      <c r="AE698" s="59"/>
      <c r="AF698" s="59"/>
    </row>
    <row r="699" spans="1:32">
      <c r="A699" s="255"/>
      <c r="B699" s="292" t="s">
        <v>4972</v>
      </c>
      <c r="C699" s="255"/>
      <c r="D699" s="273"/>
      <c r="E699" s="260" t="s">
        <v>4720</v>
      </c>
      <c r="F699" s="274" t="s">
        <v>2157</v>
      </c>
      <c r="G699" s="260" t="s">
        <v>15</v>
      </c>
      <c r="H699" s="275" t="s">
        <v>2185</v>
      </c>
      <c r="I699" s="276"/>
      <c r="J699" s="260"/>
      <c r="K699" s="260"/>
      <c r="L699" s="260" t="s">
        <v>6</v>
      </c>
      <c r="M699" s="260" t="s">
        <v>4029</v>
      </c>
      <c r="N699" s="255" t="s">
        <v>15</v>
      </c>
      <c r="O699" s="255" t="s">
        <v>2279</v>
      </c>
      <c r="P699" s="255" t="s">
        <v>15</v>
      </c>
      <c r="Q699" s="255" t="s">
        <v>41</v>
      </c>
      <c r="R699" s="255"/>
      <c r="S699" s="255" t="s">
        <v>15</v>
      </c>
      <c r="T699" s="255" t="s">
        <v>41</v>
      </c>
      <c r="U699" s="255"/>
      <c r="V699" s="255" t="s">
        <v>15</v>
      </c>
      <c r="W699" s="255" t="s">
        <v>41</v>
      </c>
      <c r="X699" s="256">
        <v>1</v>
      </c>
      <c r="Y699" s="58" t="s">
        <v>6429</v>
      </c>
      <c r="Z699" s="58" t="s">
        <v>577</v>
      </c>
      <c r="AA699" s="59">
        <v>0</v>
      </c>
      <c r="AB699" s="59">
        <v>0</v>
      </c>
      <c r="AC699" s="59">
        <v>0</v>
      </c>
      <c r="AD699" s="59">
        <v>0</v>
      </c>
      <c r="AE699" s="59"/>
      <c r="AF699" s="59"/>
    </row>
    <row r="700" spans="1:32">
      <c r="A700" s="293"/>
      <c r="B700" s="292" t="s">
        <v>4973</v>
      </c>
      <c r="C700" s="255"/>
      <c r="D700" s="273"/>
      <c r="E700" s="260" t="s">
        <v>4055</v>
      </c>
      <c r="F700" s="274" t="s">
        <v>2157</v>
      </c>
      <c r="G700" s="260" t="s">
        <v>2060</v>
      </c>
      <c r="H700" s="275" t="s">
        <v>2475</v>
      </c>
      <c r="I700" s="276"/>
      <c r="J700" s="260"/>
      <c r="K700" s="260"/>
      <c r="L700" s="260" t="s">
        <v>10</v>
      </c>
      <c r="M700" s="260" t="s">
        <v>2147</v>
      </c>
      <c r="N700" s="255" t="s">
        <v>2014</v>
      </c>
      <c r="O700" s="255" t="s">
        <v>269</v>
      </c>
      <c r="P700" s="260" t="s">
        <v>2014</v>
      </c>
      <c r="Q700" s="255" t="s">
        <v>357</v>
      </c>
      <c r="R700" s="255"/>
      <c r="S700" s="255" t="s">
        <v>2014</v>
      </c>
      <c r="T700" s="255" t="s">
        <v>412</v>
      </c>
      <c r="U700" s="255"/>
      <c r="V700" s="255" t="s">
        <v>2014</v>
      </c>
      <c r="W700" s="255" t="s">
        <v>412</v>
      </c>
      <c r="X700" s="256">
        <v>1</v>
      </c>
      <c r="Y700" s="58" t="s">
        <v>6796</v>
      </c>
      <c r="Z700" s="58" t="s">
        <v>476</v>
      </c>
      <c r="AA700" s="59">
        <v>0</v>
      </c>
      <c r="AB700" s="59">
        <v>0</v>
      </c>
      <c r="AC700" s="59">
        <v>0</v>
      </c>
      <c r="AD700" s="59">
        <v>0</v>
      </c>
      <c r="AE700" s="59"/>
      <c r="AF700" s="59"/>
    </row>
    <row r="701" spans="1:32">
      <c r="A701" s="255"/>
      <c r="B701" s="265" t="s">
        <v>4974</v>
      </c>
      <c r="C701" s="255"/>
      <c r="D701" s="273"/>
      <c r="E701" s="255" t="s">
        <v>4975</v>
      </c>
      <c r="F701" s="266"/>
      <c r="G701" s="255" t="s">
        <v>3288</v>
      </c>
      <c r="H701" s="266" t="s">
        <v>22</v>
      </c>
      <c r="I701" s="255"/>
      <c r="J701" s="255"/>
      <c r="K701" s="255"/>
      <c r="L701" s="255" t="s">
        <v>3288</v>
      </c>
      <c r="M701" s="255" t="s">
        <v>3288</v>
      </c>
      <c r="N701" s="255" t="s">
        <v>785</v>
      </c>
      <c r="O701" s="255" t="s">
        <v>785</v>
      </c>
      <c r="P701" s="255" t="s">
        <v>785</v>
      </c>
      <c r="Q701" s="255" t="s">
        <v>785</v>
      </c>
      <c r="R701" s="255"/>
      <c r="S701" s="255" t="s">
        <v>785</v>
      </c>
      <c r="T701" s="255" t="s">
        <v>785</v>
      </c>
      <c r="U701" s="255"/>
      <c r="V701" s="255" t="s">
        <v>785</v>
      </c>
      <c r="W701" s="255" t="s">
        <v>785</v>
      </c>
      <c r="X701" s="256">
        <v>1</v>
      </c>
      <c r="Y701" s="58" t="s">
        <v>6893</v>
      </c>
      <c r="Z701" s="58" t="s">
        <v>7189</v>
      </c>
      <c r="AA701" s="59">
        <v>0</v>
      </c>
      <c r="AB701" s="59">
        <v>0</v>
      </c>
      <c r="AC701" s="59">
        <v>0</v>
      </c>
      <c r="AD701" s="59">
        <v>0</v>
      </c>
      <c r="AE701" s="59"/>
      <c r="AF701" s="59"/>
    </row>
    <row r="702" spans="1:32">
      <c r="A702" s="255"/>
      <c r="B702" s="265" t="s">
        <v>4976</v>
      </c>
      <c r="C702" s="255"/>
      <c r="D702" s="273"/>
      <c r="E702" s="255" t="s">
        <v>4977</v>
      </c>
      <c r="F702" s="266" t="s">
        <v>2039</v>
      </c>
      <c r="G702" s="255" t="s">
        <v>3288</v>
      </c>
      <c r="H702" s="266" t="s">
        <v>25</v>
      </c>
      <c r="I702" s="255"/>
      <c r="J702" s="255"/>
      <c r="K702" s="255"/>
      <c r="L702" s="255" t="s">
        <v>3288</v>
      </c>
      <c r="M702" s="255" t="s">
        <v>3288</v>
      </c>
      <c r="N702" s="255" t="s">
        <v>785</v>
      </c>
      <c r="O702" s="255" t="s">
        <v>785</v>
      </c>
      <c r="P702" s="255" t="s">
        <v>785</v>
      </c>
      <c r="Q702" s="255" t="s">
        <v>785</v>
      </c>
      <c r="R702" s="255"/>
      <c r="S702" s="255" t="s">
        <v>785</v>
      </c>
      <c r="T702" s="255" t="s">
        <v>785</v>
      </c>
      <c r="U702" s="255"/>
      <c r="V702" s="255" t="s">
        <v>785</v>
      </c>
      <c r="W702" s="255" t="s">
        <v>785</v>
      </c>
      <c r="X702" s="256">
        <v>1</v>
      </c>
      <c r="Y702" s="58" t="s">
        <v>6893</v>
      </c>
      <c r="Z702" s="58" t="s">
        <v>7189</v>
      </c>
      <c r="AA702" s="59">
        <v>0</v>
      </c>
      <c r="AB702" s="59">
        <v>0</v>
      </c>
      <c r="AC702" s="59">
        <v>0</v>
      </c>
      <c r="AD702" s="59">
        <v>0</v>
      </c>
      <c r="AE702" s="59"/>
      <c r="AF702" s="59"/>
    </row>
    <row r="703" spans="1:32">
      <c r="A703" s="255"/>
      <c r="B703" s="292" t="s">
        <v>4978</v>
      </c>
      <c r="C703" s="255"/>
      <c r="D703" s="273"/>
      <c r="E703" s="255" t="s">
        <v>4979</v>
      </c>
      <c r="F703" s="266" t="s">
        <v>2157</v>
      </c>
      <c r="G703" s="255" t="s">
        <v>2060</v>
      </c>
      <c r="H703" s="266" t="s">
        <v>25</v>
      </c>
      <c r="I703" s="255"/>
      <c r="J703" s="255"/>
      <c r="K703" s="255"/>
      <c r="L703" s="255" t="s">
        <v>10</v>
      </c>
      <c r="M703" s="255" t="s">
        <v>2147</v>
      </c>
      <c r="N703" s="255" t="s">
        <v>2014</v>
      </c>
      <c r="O703" s="255" t="s">
        <v>269</v>
      </c>
      <c r="P703" s="260" t="s">
        <v>2014</v>
      </c>
      <c r="Q703" s="255" t="s">
        <v>357</v>
      </c>
      <c r="R703" s="255"/>
      <c r="S703" s="255" t="s">
        <v>2014</v>
      </c>
      <c r="T703" s="255" t="s">
        <v>354</v>
      </c>
      <c r="U703" s="255"/>
      <c r="V703" s="255" t="s">
        <v>2014</v>
      </c>
      <c r="W703" s="255" t="s">
        <v>354</v>
      </c>
      <c r="X703" s="256">
        <v>1</v>
      </c>
      <c r="Y703" s="58" t="s">
        <v>6742</v>
      </c>
      <c r="Z703" s="58" t="s">
        <v>470</v>
      </c>
      <c r="AA703" s="59">
        <v>0</v>
      </c>
      <c r="AB703" s="59">
        <v>0</v>
      </c>
      <c r="AC703" s="59">
        <v>0</v>
      </c>
      <c r="AD703" s="59">
        <v>0</v>
      </c>
      <c r="AE703" s="59"/>
      <c r="AF703" s="59"/>
    </row>
    <row r="704" spans="1:32">
      <c r="A704" s="255"/>
      <c r="B704" s="265" t="s">
        <v>4980</v>
      </c>
      <c r="C704" s="255"/>
      <c r="D704" s="273"/>
      <c r="E704" s="255" t="s">
        <v>4981</v>
      </c>
      <c r="F704" s="266" t="s">
        <v>2039</v>
      </c>
      <c r="G704" s="255" t="s">
        <v>3288</v>
      </c>
      <c r="H704" s="266" t="s">
        <v>17</v>
      </c>
      <c r="I704" s="255"/>
      <c r="J704" s="255"/>
      <c r="K704" s="255"/>
      <c r="L704" s="255" t="s">
        <v>3288</v>
      </c>
      <c r="M704" s="255" t="s">
        <v>3288</v>
      </c>
      <c r="N704" s="255" t="s">
        <v>785</v>
      </c>
      <c r="O704" s="255" t="s">
        <v>785</v>
      </c>
      <c r="P704" s="255" t="s">
        <v>785</v>
      </c>
      <c r="Q704" s="255" t="s">
        <v>785</v>
      </c>
      <c r="R704" s="255"/>
      <c r="S704" s="255" t="s">
        <v>785</v>
      </c>
      <c r="T704" s="255" t="s">
        <v>785</v>
      </c>
      <c r="U704" s="255"/>
      <c r="V704" s="255" t="s">
        <v>785</v>
      </c>
      <c r="W704" s="255" t="s">
        <v>785</v>
      </c>
      <c r="X704" s="256">
        <v>1</v>
      </c>
      <c r="Y704" s="58" t="s">
        <v>6893</v>
      </c>
      <c r="Z704" s="58" t="s">
        <v>7189</v>
      </c>
      <c r="AA704" s="59">
        <v>0</v>
      </c>
      <c r="AB704" s="59">
        <v>0</v>
      </c>
      <c r="AC704" s="59">
        <v>0</v>
      </c>
      <c r="AD704" s="59">
        <v>0</v>
      </c>
      <c r="AE704" s="59"/>
      <c r="AF704" s="59"/>
    </row>
    <row r="705" spans="1:32">
      <c r="A705" s="255"/>
      <c r="B705" s="265" t="s">
        <v>4982</v>
      </c>
      <c r="C705" s="255"/>
      <c r="D705" s="273"/>
      <c r="E705" s="255" t="s">
        <v>4983</v>
      </c>
      <c r="F705" s="266"/>
      <c r="G705" s="255" t="s">
        <v>3288</v>
      </c>
      <c r="H705" s="266" t="s">
        <v>12</v>
      </c>
      <c r="I705" s="255"/>
      <c r="J705" s="255"/>
      <c r="K705" s="255"/>
      <c r="L705" s="255" t="s">
        <v>3288</v>
      </c>
      <c r="M705" s="255" t="s">
        <v>3288</v>
      </c>
      <c r="N705" s="255" t="s">
        <v>785</v>
      </c>
      <c r="O705" s="255" t="s">
        <v>785</v>
      </c>
      <c r="P705" s="255" t="s">
        <v>785</v>
      </c>
      <c r="Q705" s="255" t="s">
        <v>785</v>
      </c>
      <c r="R705" s="255"/>
      <c r="S705" s="255" t="s">
        <v>785</v>
      </c>
      <c r="T705" s="255" t="s">
        <v>785</v>
      </c>
      <c r="U705" s="255"/>
      <c r="V705" s="255" t="s">
        <v>785</v>
      </c>
      <c r="W705" s="255" t="s">
        <v>785</v>
      </c>
      <c r="X705" s="256">
        <v>1</v>
      </c>
      <c r="Y705" s="58" t="s">
        <v>6893</v>
      </c>
      <c r="Z705" s="58" t="s">
        <v>7189</v>
      </c>
      <c r="AA705" s="59">
        <v>0</v>
      </c>
      <c r="AB705" s="59">
        <v>0</v>
      </c>
      <c r="AC705" s="59">
        <v>0</v>
      </c>
      <c r="AD705" s="59">
        <v>0</v>
      </c>
      <c r="AE705" s="59"/>
      <c r="AF705" s="59"/>
    </row>
    <row r="706" spans="1:32">
      <c r="A706" s="255"/>
      <c r="B706" s="265" t="s">
        <v>4984</v>
      </c>
      <c r="C706" s="255" t="s">
        <v>4985</v>
      </c>
      <c r="D706" s="273"/>
      <c r="E706" s="255" t="s">
        <v>4986</v>
      </c>
      <c r="F706" s="266"/>
      <c r="G706" s="255" t="s">
        <v>2060</v>
      </c>
      <c r="H706" s="266" t="s">
        <v>16</v>
      </c>
      <c r="I706" s="255"/>
      <c r="J706" s="255"/>
      <c r="K706" s="255"/>
      <c r="L706" s="255" t="s">
        <v>10</v>
      </c>
      <c r="M706" s="255" t="s">
        <v>4987</v>
      </c>
      <c r="N706" s="255" t="s">
        <v>2014</v>
      </c>
      <c r="O706" s="255" t="s">
        <v>269</v>
      </c>
      <c r="P706" s="260" t="s">
        <v>2014</v>
      </c>
      <c r="Q706" s="255" t="s">
        <v>357</v>
      </c>
      <c r="R706" s="255"/>
      <c r="S706" s="255" t="s">
        <v>2014</v>
      </c>
      <c r="T706" s="255" t="s">
        <v>42</v>
      </c>
      <c r="U706" s="255"/>
      <c r="V706" s="255" t="s">
        <v>2014</v>
      </c>
      <c r="W706" s="255" t="s">
        <v>42</v>
      </c>
      <c r="X706" s="256">
        <v>1</v>
      </c>
      <c r="Y706" s="58" t="s">
        <v>6888</v>
      </c>
      <c r="Z706" s="58" t="s">
        <v>472</v>
      </c>
      <c r="AA706" s="59">
        <v>0</v>
      </c>
      <c r="AB706" s="59">
        <v>0</v>
      </c>
      <c r="AC706" s="59">
        <v>0</v>
      </c>
      <c r="AD706" s="59">
        <v>0</v>
      </c>
      <c r="AE706" s="59"/>
      <c r="AF706" s="59"/>
    </row>
    <row r="707" spans="1:32">
      <c r="A707" s="255"/>
      <c r="B707" s="265" t="s">
        <v>4988</v>
      </c>
      <c r="C707" s="255" t="s">
        <v>4989</v>
      </c>
      <c r="D707" s="273"/>
      <c r="E707" s="255" t="s">
        <v>4990</v>
      </c>
      <c r="F707" s="266"/>
      <c r="G707" s="255" t="s">
        <v>2060</v>
      </c>
      <c r="H707" s="266" t="s">
        <v>16</v>
      </c>
      <c r="I707" s="255"/>
      <c r="J707" s="255"/>
      <c r="K707" s="255"/>
      <c r="L707" s="255" t="s">
        <v>10</v>
      </c>
      <c r="M707" s="255" t="s">
        <v>4991</v>
      </c>
      <c r="N707" s="255" t="s">
        <v>2014</v>
      </c>
      <c r="O707" s="255" t="s">
        <v>269</v>
      </c>
      <c r="P707" s="260" t="s">
        <v>2014</v>
      </c>
      <c r="Q707" s="255" t="s">
        <v>357</v>
      </c>
      <c r="R707" s="255"/>
      <c r="S707" s="255" t="s">
        <v>2014</v>
      </c>
      <c r="T707" s="255" t="s">
        <v>42</v>
      </c>
      <c r="U707" s="255"/>
      <c r="V707" s="255" t="s">
        <v>2014</v>
      </c>
      <c r="W707" s="255" t="s">
        <v>42</v>
      </c>
      <c r="X707" s="256">
        <v>1</v>
      </c>
      <c r="Y707" s="58" t="s">
        <v>6888</v>
      </c>
      <c r="Z707" s="58" t="s">
        <v>472</v>
      </c>
      <c r="AA707" s="59">
        <v>0</v>
      </c>
      <c r="AB707" s="59">
        <v>0</v>
      </c>
      <c r="AC707" s="59">
        <v>0</v>
      </c>
      <c r="AD707" s="59">
        <v>0</v>
      </c>
      <c r="AE707" s="59"/>
      <c r="AF707" s="59"/>
    </row>
    <row r="708" spans="1:32">
      <c r="A708" s="255"/>
      <c r="B708" s="265" t="s">
        <v>4992</v>
      </c>
      <c r="C708" s="255"/>
      <c r="D708" s="273"/>
      <c r="E708" s="255" t="s">
        <v>4993</v>
      </c>
      <c r="F708" s="266"/>
      <c r="G708" s="255" t="s">
        <v>3288</v>
      </c>
      <c r="H708" s="266" t="s">
        <v>16</v>
      </c>
      <c r="I708" s="255"/>
      <c r="J708" s="255"/>
      <c r="K708" s="255"/>
      <c r="L708" s="255" t="s">
        <v>3288</v>
      </c>
      <c r="M708" s="255" t="s">
        <v>3288</v>
      </c>
      <c r="N708" s="255" t="s">
        <v>785</v>
      </c>
      <c r="O708" s="255" t="s">
        <v>785</v>
      </c>
      <c r="P708" s="255" t="s">
        <v>785</v>
      </c>
      <c r="Q708" s="255" t="s">
        <v>785</v>
      </c>
      <c r="R708" s="255"/>
      <c r="S708" s="255" t="s">
        <v>785</v>
      </c>
      <c r="T708" s="255" t="s">
        <v>785</v>
      </c>
      <c r="U708" s="255"/>
      <c r="V708" s="255" t="s">
        <v>785</v>
      </c>
      <c r="W708" s="255" t="s">
        <v>785</v>
      </c>
      <c r="X708" s="256">
        <v>1</v>
      </c>
      <c r="Y708" s="58" t="s">
        <v>6893</v>
      </c>
      <c r="Z708" s="58" t="s">
        <v>7189</v>
      </c>
      <c r="AA708" s="59">
        <v>0</v>
      </c>
      <c r="AB708" s="59">
        <v>0</v>
      </c>
      <c r="AC708" s="59">
        <v>0</v>
      </c>
      <c r="AD708" s="59">
        <v>0</v>
      </c>
      <c r="AE708" s="59"/>
      <c r="AF708" s="59"/>
    </row>
    <row r="709" spans="1:32">
      <c r="A709" s="255"/>
      <c r="B709" s="265" t="s">
        <v>4994</v>
      </c>
      <c r="C709" s="255"/>
      <c r="D709" s="273"/>
      <c r="E709" s="255" t="s">
        <v>4995</v>
      </c>
      <c r="F709" s="266"/>
      <c r="G709" s="255" t="s">
        <v>3288</v>
      </c>
      <c r="H709" s="266" t="s">
        <v>21</v>
      </c>
      <c r="I709" s="255"/>
      <c r="J709" s="255"/>
      <c r="K709" s="255"/>
      <c r="L709" s="255" t="s">
        <v>3288</v>
      </c>
      <c r="M709" s="255" t="s">
        <v>3288</v>
      </c>
      <c r="N709" s="255" t="s">
        <v>785</v>
      </c>
      <c r="O709" s="255" t="s">
        <v>785</v>
      </c>
      <c r="P709" s="255" t="s">
        <v>785</v>
      </c>
      <c r="Q709" s="255" t="s">
        <v>785</v>
      </c>
      <c r="R709" s="255"/>
      <c r="S709" s="255" t="s">
        <v>785</v>
      </c>
      <c r="T709" s="255" t="s">
        <v>785</v>
      </c>
      <c r="U709" s="255"/>
      <c r="V709" s="255" t="s">
        <v>785</v>
      </c>
      <c r="W709" s="255" t="s">
        <v>785</v>
      </c>
      <c r="X709" s="256">
        <v>1</v>
      </c>
      <c r="Y709" s="58" t="s">
        <v>6893</v>
      </c>
      <c r="Z709" s="58" t="s">
        <v>7189</v>
      </c>
      <c r="AA709" s="59">
        <v>0</v>
      </c>
      <c r="AB709" s="59">
        <v>0</v>
      </c>
      <c r="AC709" s="59">
        <v>0</v>
      </c>
      <c r="AD709" s="59">
        <v>0</v>
      </c>
      <c r="AE709" s="59"/>
      <c r="AF709" s="59"/>
    </row>
    <row r="710" spans="1:32">
      <c r="A710" s="257"/>
      <c r="B710" s="244" t="s">
        <v>2036</v>
      </c>
      <c r="C710" s="244"/>
      <c r="D710" s="239" t="s">
        <v>2037</v>
      </c>
      <c r="E710" s="239" t="s">
        <v>2038</v>
      </c>
      <c r="F710" s="240" t="s">
        <v>2039</v>
      </c>
      <c r="G710" s="239" t="s">
        <v>2040</v>
      </c>
      <c r="H710" s="240" t="s">
        <v>440</v>
      </c>
      <c r="I710" s="244" t="s">
        <v>2041</v>
      </c>
      <c r="J710" s="239" t="s">
        <v>2042</v>
      </c>
      <c r="K710" s="239" t="s">
        <v>2042</v>
      </c>
      <c r="L710" s="239" t="s">
        <v>1940</v>
      </c>
      <c r="M710" s="239" t="s">
        <v>356</v>
      </c>
      <c r="N710" s="239" t="s">
        <v>785</v>
      </c>
      <c r="O710" s="239" t="s">
        <v>785</v>
      </c>
      <c r="P710" s="239" t="s">
        <v>2040</v>
      </c>
      <c r="Q710" s="245" t="s">
        <v>356</v>
      </c>
      <c r="R710" s="279">
        <v>0</v>
      </c>
      <c r="S710" s="239" t="s">
        <v>2040</v>
      </c>
      <c r="T710" s="245" t="s">
        <v>356</v>
      </c>
      <c r="U710" s="279">
        <v>0</v>
      </c>
      <c r="V710" s="239" t="s">
        <v>2040</v>
      </c>
      <c r="W710" s="245" t="s">
        <v>1074</v>
      </c>
      <c r="X710" s="279">
        <v>0.55992698001238095</v>
      </c>
      <c r="Y710" s="58" t="s">
        <v>6364</v>
      </c>
      <c r="Z710" s="58" t="s">
        <v>646</v>
      </c>
      <c r="AA710" s="59">
        <v>-155462.91410631654</v>
      </c>
      <c r="AB710" s="59">
        <v>-103099.2988369817</v>
      </c>
      <c r="AC710" s="59">
        <v>-111951.18446399743</v>
      </c>
      <c r="AD710" s="59">
        <v>-370513.39740729565</v>
      </c>
      <c r="AE710" s="59"/>
      <c r="AF710" s="59"/>
    </row>
    <row r="711" spans="1:32">
      <c r="A711" s="257"/>
      <c r="B711" s="244" t="s">
        <v>2036</v>
      </c>
      <c r="C711" s="244"/>
      <c r="D711" s="239" t="s">
        <v>2037</v>
      </c>
      <c r="E711" s="239" t="s">
        <v>2038</v>
      </c>
      <c r="F711" s="240" t="s">
        <v>2039</v>
      </c>
      <c r="G711" s="239" t="s">
        <v>2040</v>
      </c>
      <c r="H711" s="240" t="s">
        <v>440</v>
      </c>
      <c r="I711" s="244" t="s">
        <v>2041</v>
      </c>
      <c r="J711" s="239" t="s">
        <v>2042</v>
      </c>
      <c r="K711" s="239" t="s">
        <v>2042</v>
      </c>
      <c r="L711" s="239" t="s">
        <v>1940</v>
      </c>
      <c r="M711" s="239" t="s">
        <v>356</v>
      </c>
      <c r="N711" s="239" t="s">
        <v>785</v>
      </c>
      <c r="O711" s="239" t="s">
        <v>785</v>
      </c>
      <c r="P711" s="239" t="s">
        <v>2040</v>
      </c>
      <c r="Q711" s="245" t="s">
        <v>356</v>
      </c>
      <c r="R711" s="279">
        <v>0</v>
      </c>
      <c r="S711" s="239" t="s">
        <v>2040</v>
      </c>
      <c r="T711" s="245" t="s">
        <v>356</v>
      </c>
      <c r="U711" s="279">
        <v>0</v>
      </c>
      <c r="V711" s="239" t="s">
        <v>2040</v>
      </c>
      <c r="W711" s="245" t="s">
        <v>407</v>
      </c>
      <c r="X711" s="279">
        <v>0.23940364079581894</v>
      </c>
      <c r="Y711" s="58" t="s">
        <v>6308</v>
      </c>
      <c r="Z711" s="58" t="s">
        <v>649</v>
      </c>
      <c r="AA711" s="59">
        <v>-66470.073731679979</v>
      </c>
      <c r="AB711" s="59">
        <v>-44081.368439370061</v>
      </c>
      <c r="AC711" s="59">
        <v>-47866.100596711163</v>
      </c>
      <c r="AD711" s="59">
        <v>-158417.54276776119</v>
      </c>
      <c r="AE711" s="59"/>
      <c r="AF711" s="59"/>
    </row>
    <row r="712" spans="1:32">
      <c r="A712" s="257"/>
      <c r="B712" s="244" t="s">
        <v>2036</v>
      </c>
      <c r="C712" s="244"/>
      <c r="D712" s="239" t="s">
        <v>2037</v>
      </c>
      <c r="E712" s="239" t="s">
        <v>2038</v>
      </c>
      <c r="F712" s="240" t="s">
        <v>2039</v>
      </c>
      <c r="G712" s="239" t="s">
        <v>2040</v>
      </c>
      <c r="H712" s="240" t="s">
        <v>440</v>
      </c>
      <c r="I712" s="244" t="s">
        <v>2041</v>
      </c>
      <c r="J712" s="239" t="s">
        <v>2042</v>
      </c>
      <c r="K712" s="239" t="s">
        <v>2042</v>
      </c>
      <c r="L712" s="239" t="s">
        <v>1940</v>
      </c>
      <c r="M712" s="239" t="s">
        <v>356</v>
      </c>
      <c r="N712" s="239" t="s">
        <v>785</v>
      </c>
      <c r="O712" s="239" t="s">
        <v>785</v>
      </c>
      <c r="P712" s="239" t="s">
        <v>2040</v>
      </c>
      <c r="Q712" s="245" t="s">
        <v>356</v>
      </c>
      <c r="R712" s="279">
        <v>0</v>
      </c>
      <c r="S712" s="239" t="s">
        <v>2040</v>
      </c>
      <c r="T712" s="245" t="s">
        <v>356</v>
      </c>
      <c r="U712" s="279">
        <v>0</v>
      </c>
      <c r="V712" s="239" t="s">
        <v>2040</v>
      </c>
      <c r="W712" s="245" t="s">
        <v>408</v>
      </c>
      <c r="X712" s="279">
        <v>7.076317617675032E-2</v>
      </c>
      <c r="Y712" s="58" t="s">
        <v>6866</v>
      </c>
      <c r="Z712" s="58" t="s">
        <v>650</v>
      </c>
      <c r="AA712" s="59">
        <v>-19647.293258869267</v>
      </c>
      <c r="AB712" s="59">
        <v>-13029.616553107418</v>
      </c>
      <c r="AC712" s="59">
        <v>-14148.311605285664</v>
      </c>
      <c r="AD712" s="59">
        <v>-46825.22141726235</v>
      </c>
      <c r="AE712" s="59"/>
      <c r="AF712" s="59"/>
    </row>
    <row r="713" spans="1:32">
      <c r="A713" s="257"/>
      <c r="B713" s="244" t="s">
        <v>2036</v>
      </c>
      <c r="C713" s="244"/>
      <c r="D713" s="239" t="s">
        <v>2037</v>
      </c>
      <c r="E713" s="239" t="s">
        <v>2038</v>
      </c>
      <c r="F713" s="240" t="s">
        <v>2039</v>
      </c>
      <c r="G713" s="239" t="s">
        <v>2040</v>
      </c>
      <c r="H713" s="240" t="s">
        <v>440</v>
      </c>
      <c r="I713" s="244" t="s">
        <v>2041</v>
      </c>
      <c r="J713" s="239" t="s">
        <v>2042</v>
      </c>
      <c r="K713" s="239" t="s">
        <v>2042</v>
      </c>
      <c r="L713" s="239" t="s">
        <v>1940</v>
      </c>
      <c r="M713" s="239" t="s">
        <v>356</v>
      </c>
      <c r="N713" s="239" t="s">
        <v>785</v>
      </c>
      <c r="O713" s="239" t="s">
        <v>785</v>
      </c>
      <c r="P713" s="239" t="s">
        <v>2040</v>
      </c>
      <c r="Q713" s="245" t="s">
        <v>356</v>
      </c>
      <c r="R713" s="279">
        <v>0</v>
      </c>
      <c r="S713" s="239" t="s">
        <v>2040</v>
      </c>
      <c r="T713" s="245" t="s">
        <v>356</v>
      </c>
      <c r="U713" s="279">
        <v>0</v>
      </c>
      <c r="V713" s="239" t="s">
        <v>2040</v>
      </c>
      <c r="W713" s="245" t="s">
        <v>409</v>
      </c>
      <c r="X713" s="279">
        <v>6.2771279959583605E-4</v>
      </c>
      <c r="Y713" s="58" t="s">
        <v>6867</v>
      </c>
      <c r="Z713" s="58" t="s">
        <v>651</v>
      </c>
      <c r="AA713" s="59">
        <v>-174.28354862422447</v>
      </c>
      <c r="AB713" s="59">
        <v>-115.58069501830133</v>
      </c>
      <c r="AC713" s="59">
        <v>-125.5042066671119</v>
      </c>
      <c r="AD713" s="59">
        <v>-415.36845030963775</v>
      </c>
      <c r="AE713" s="59"/>
      <c r="AF713" s="59"/>
    </row>
    <row r="714" spans="1:32">
      <c r="A714" s="257"/>
      <c r="B714" s="244" t="s">
        <v>2036</v>
      </c>
      <c r="C714" s="244"/>
      <c r="D714" s="239" t="s">
        <v>2037</v>
      </c>
      <c r="E714" s="239" t="s">
        <v>2038</v>
      </c>
      <c r="F714" s="240" t="s">
        <v>2039</v>
      </c>
      <c r="G714" s="239" t="s">
        <v>2040</v>
      </c>
      <c r="H714" s="240" t="s">
        <v>440</v>
      </c>
      <c r="I714" s="244" t="s">
        <v>2041</v>
      </c>
      <c r="J714" s="239" t="s">
        <v>2042</v>
      </c>
      <c r="K714" s="239" t="s">
        <v>2042</v>
      </c>
      <c r="L714" s="239" t="s">
        <v>1940</v>
      </c>
      <c r="M714" s="239" t="s">
        <v>356</v>
      </c>
      <c r="N714" s="239" t="s">
        <v>785</v>
      </c>
      <c r="O714" s="239" t="s">
        <v>785</v>
      </c>
      <c r="P714" s="239" t="s">
        <v>2040</v>
      </c>
      <c r="Q714" s="245" t="s">
        <v>356</v>
      </c>
      <c r="R714" s="279">
        <v>0</v>
      </c>
      <c r="S714" s="239" t="s">
        <v>2040</v>
      </c>
      <c r="T714" s="245" t="s">
        <v>356</v>
      </c>
      <c r="U714" s="279">
        <v>0</v>
      </c>
      <c r="V714" s="239" t="s">
        <v>2040</v>
      </c>
      <c r="W714" s="245" t="s">
        <v>411</v>
      </c>
      <c r="X714" s="279">
        <v>0.12927801842690323</v>
      </c>
      <c r="Y714" s="58" t="s">
        <v>6869</v>
      </c>
      <c r="Z714" s="58" t="s">
        <v>653</v>
      </c>
      <c r="AA714" s="59">
        <v>-35893.854363102961</v>
      </c>
      <c r="AB714" s="59">
        <v>-23803.948605143847</v>
      </c>
      <c r="AC714" s="59">
        <v>-25847.704798454761</v>
      </c>
      <c r="AD714" s="59">
        <v>-85545.507766701572</v>
      </c>
      <c r="AE714" s="59"/>
      <c r="AF714" s="59"/>
    </row>
    <row r="715" spans="1:32">
      <c r="A715" s="257"/>
      <c r="B715" s="244" t="s">
        <v>2046</v>
      </c>
      <c r="C715" s="244"/>
      <c r="D715" s="239" t="s">
        <v>2047</v>
      </c>
      <c r="E715" s="239" t="s">
        <v>2048</v>
      </c>
      <c r="F715" s="240" t="s">
        <v>2039</v>
      </c>
      <c r="G715" s="239" t="s">
        <v>2040</v>
      </c>
      <c r="H715" s="240" t="s">
        <v>440</v>
      </c>
      <c r="I715" s="244" t="s">
        <v>2049</v>
      </c>
      <c r="J715" s="239" t="s">
        <v>2050</v>
      </c>
      <c r="K715" s="239" t="s">
        <v>2050</v>
      </c>
      <c r="L715" s="239" t="s">
        <v>1940</v>
      </c>
      <c r="M715" s="239" t="s">
        <v>357</v>
      </c>
      <c r="N715" s="239" t="s">
        <v>785</v>
      </c>
      <c r="O715" s="239" t="s">
        <v>785</v>
      </c>
      <c r="P715" s="239" t="s">
        <v>2040</v>
      </c>
      <c r="Q715" s="248" t="s">
        <v>357</v>
      </c>
      <c r="R715" s="280">
        <v>0</v>
      </c>
      <c r="S715" s="239" t="s">
        <v>2040</v>
      </c>
      <c r="T715" s="248" t="s">
        <v>357</v>
      </c>
      <c r="U715" s="280">
        <v>0</v>
      </c>
      <c r="V715" s="239" t="s">
        <v>2040</v>
      </c>
      <c r="W715" s="248" t="s">
        <v>357</v>
      </c>
      <c r="X715" s="280">
        <v>0</v>
      </c>
      <c r="Y715" s="58" t="s">
        <v>6908</v>
      </c>
      <c r="Z715" s="58" t="s">
        <v>7189</v>
      </c>
      <c r="AA715" s="59">
        <v>0</v>
      </c>
      <c r="AB715" s="59">
        <v>0</v>
      </c>
      <c r="AC715" s="59">
        <v>0</v>
      </c>
      <c r="AD715" s="59">
        <v>0</v>
      </c>
      <c r="AE715" s="59"/>
      <c r="AF715" s="59"/>
    </row>
    <row r="716" spans="1:32">
      <c r="A716" s="257"/>
      <c r="B716" s="244" t="s">
        <v>2046</v>
      </c>
      <c r="C716" s="244"/>
      <c r="D716" s="239" t="s">
        <v>2047</v>
      </c>
      <c r="E716" s="239" t="s">
        <v>2048</v>
      </c>
      <c r="F716" s="240" t="s">
        <v>2039</v>
      </c>
      <c r="G716" s="239" t="s">
        <v>2040</v>
      </c>
      <c r="H716" s="240" t="s">
        <v>440</v>
      </c>
      <c r="I716" s="244" t="s">
        <v>2049</v>
      </c>
      <c r="J716" s="239" t="s">
        <v>2050</v>
      </c>
      <c r="K716" s="239" t="s">
        <v>2050</v>
      </c>
      <c r="L716" s="239" t="s">
        <v>1940</v>
      </c>
      <c r="M716" s="239" t="s">
        <v>357</v>
      </c>
      <c r="N716" s="239" t="s">
        <v>785</v>
      </c>
      <c r="O716" s="239" t="s">
        <v>785</v>
      </c>
      <c r="P716" s="239" t="s">
        <v>2040</v>
      </c>
      <c r="Q716" s="248" t="s">
        <v>357</v>
      </c>
      <c r="R716" s="280">
        <v>0</v>
      </c>
      <c r="S716" s="239" t="s">
        <v>2040</v>
      </c>
      <c r="T716" s="248" t="s">
        <v>357</v>
      </c>
      <c r="U716" s="280">
        <v>0</v>
      </c>
      <c r="V716" s="239" t="s">
        <v>2040</v>
      </c>
      <c r="W716" s="248" t="s">
        <v>353</v>
      </c>
      <c r="X716" s="280">
        <v>7.0849275039667724E-3</v>
      </c>
      <c r="Y716" s="58" t="s">
        <v>6870</v>
      </c>
      <c r="Z716" s="58" t="s">
        <v>654</v>
      </c>
      <c r="AA716" s="59">
        <v>-16994.045054553204</v>
      </c>
      <c r="AB716" s="59">
        <v>-9205.1486680995858</v>
      </c>
      <c r="AC716" s="59">
        <v>-4806.0860072056003</v>
      </c>
      <c r="AD716" s="59">
        <v>-31005.27972985839</v>
      </c>
      <c r="AE716" s="59"/>
      <c r="AF716" s="59"/>
    </row>
    <row r="717" spans="1:32">
      <c r="A717" s="257"/>
      <c r="B717" s="244" t="s">
        <v>2046</v>
      </c>
      <c r="C717" s="244"/>
      <c r="D717" s="239" t="s">
        <v>2047</v>
      </c>
      <c r="E717" s="239" t="s">
        <v>2048</v>
      </c>
      <c r="F717" s="240" t="s">
        <v>2039</v>
      </c>
      <c r="G717" s="239" t="s">
        <v>2040</v>
      </c>
      <c r="H717" s="240" t="s">
        <v>440</v>
      </c>
      <c r="I717" s="244" t="s">
        <v>2049</v>
      </c>
      <c r="J717" s="239" t="s">
        <v>2050</v>
      </c>
      <c r="K717" s="239" t="s">
        <v>2050</v>
      </c>
      <c r="L717" s="239" t="s">
        <v>1940</v>
      </c>
      <c r="M717" s="239" t="s">
        <v>357</v>
      </c>
      <c r="N717" s="239" t="s">
        <v>785</v>
      </c>
      <c r="O717" s="239" t="s">
        <v>785</v>
      </c>
      <c r="P717" s="239" t="s">
        <v>2040</v>
      </c>
      <c r="Q717" s="248" t="s">
        <v>357</v>
      </c>
      <c r="R717" s="280">
        <v>0</v>
      </c>
      <c r="S717" s="239" t="s">
        <v>2040</v>
      </c>
      <c r="T717" s="248" t="s">
        <v>357</v>
      </c>
      <c r="U717" s="280">
        <v>0</v>
      </c>
      <c r="V717" s="239" t="s">
        <v>2040</v>
      </c>
      <c r="W717" s="248" t="s">
        <v>354</v>
      </c>
      <c r="X717" s="280">
        <v>0.32615020434939224</v>
      </c>
      <c r="Y717" s="58" t="s">
        <v>6871</v>
      </c>
      <c r="Z717" s="58" t="s">
        <v>655</v>
      </c>
      <c r="AA717" s="59">
        <v>-782310.230296931</v>
      </c>
      <c r="AB717" s="59">
        <v>-423753.2589410806</v>
      </c>
      <c r="AC717" s="59">
        <v>-221245.16199964387</v>
      </c>
      <c r="AD717" s="59">
        <v>-1427308.6512376554</v>
      </c>
      <c r="AE717" s="59"/>
      <c r="AF717" s="59"/>
    </row>
    <row r="718" spans="1:32">
      <c r="A718" s="257"/>
      <c r="B718" s="244" t="s">
        <v>2046</v>
      </c>
      <c r="C718" s="244"/>
      <c r="D718" s="239" t="s">
        <v>2047</v>
      </c>
      <c r="E718" s="239" t="s">
        <v>2048</v>
      </c>
      <c r="F718" s="240" t="s">
        <v>2039</v>
      </c>
      <c r="G718" s="239" t="s">
        <v>2040</v>
      </c>
      <c r="H718" s="240" t="s">
        <v>440</v>
      </c>
      <c r="I718" s="244" t="s">
        <v>2049</v>
      </c>
      <c r="J718" s="239" t="s">
        <v>2050</v>
      </c>
      <c r="K718" s="239" t="s">
        <v>2050</v>
      </c>
      <c r="L718" s="239" t="s">
        <v>1940</v>
      </c>
      <c r="M718" s="239" t="s">
        <v>357</v>
      </c>
      <c r="N718" s="239" t="s">
        <v>785</v>
      </c>
      <c r="O718" s="239" t="s">
        <v>785</v>
      </c>
      <c r="P718" s="239" t="s">
        <v>2040</v>
      </c>
      <c r="Q718" s="248" t="s">
        <v>357</v>
      </c>
      <c r="R718" s="280">
        <v>0</v>
      </c>
      <c r="S718" s="239" t="s">
        <v>2040</v>
      </c>
      <c r="T718" s="248" t="s">
        <v>357</v>
      </c>
      <c r="U718" s="280">
        <v>0</v>
      </c>
      <c r="V718" s="239" t="s">
        <v>2040</v>
      </c>
      <c r="W718" s="248" t="s">
        <v>42</v>
      </c>
      <c r="X718" s="280">
        <v>7.1088582198176639E-2</v>
      </c>
      <c r="Y718" s="58" t="s">
        <v>6356</v>
      </c>
      <c r="Z718" s="58" t="s">
        <v>656</v>
      </c>
      <c r="AA718" s="59">
        <v>-170514.4573552419</v>
      </c>
      <c r="AB718" s="59">
        <v>-92362.408418752762</v>
      </c>
      <c r="AC718" s="59">
        <v>-48223.194942143222</v>
      </c>
      <c r="AD718" s="59">
        <v>-311100.06071613787</v>
      </c>
      <c r="AE718" s="59"/>
      <c r="AF718" s="59"/>
    </row>
    <row r="719" spans="1:32">
      <c r="A719" s="257"/>
      <c r="B719" s="244" t="s">
        <v>2046</v>
      </c>
      <c r="C719" s="244"/>
      <c r="D719" s="239" t="s">
        <v>2047</v>
      </c>
      <c r="E719" s="239" t="s">
        <v>2048</v>
      </c>
      <c r="F719" s="240" t="s">
        <v>2039</v>
      </c>
      <c r="G719" s="239" t="s">
        <v>2040</v>
      </c>
      <c r="H719" s="240" t="s">
        <v>440</v>
      </c>
      <c r="I719" s="244" t="s">
        <v>2049</v>
      </c>
      <c r="J719" s="239" t="s">
        <v>2050</v>
      </c>
      <c r="K719" s="239" t="s">
        <v>2050</v>
      </c>
      <c r="L719" s="239" t="s">
        <v>1940</v>
      </c>
      <c r="M719" s="239" t="s">
        <v>357</v>
      </c>
      <c r="N719" s="239" t="s">
        <v>785</v>
      </c>
      <c r="O719" s="239" t="s">
        <v>785</v>
      </c>
      <c r="P719" s="239" t="s">
        <v>2040</v>
      </c>
      <c r="Q719" s="248" t="s">
        <v>357</v>
      </c>
      <c r="R719" s="280">
        <v>0</v>
      </c>
      <c r="S719" s="239" t="s">
        <v>2040</v>
      </c>
      <c r="T719" s="248" t="s">
        <v>357</v>
      </c>
      <c r="U719" s="280">
        <v>0</v>
      </c>
      <c r="V719" s="239" t="s">
        <v>2040</v>
      </c>
      <c r="W719" s="269" t="s">
        <v>43</v>
      </c>
      <c r="X719" s="280">
        <v>0.47731536502413674</v>
      </c>
      <c r="Y719" s="58" t="s">
        <v>6315</v>
      </c>
      <c r="Z719" s="58" t="s">
        <v>657</v>
      </c>
      <c r="AA719" s="59">
        <v>-1144897.9278770515</v>
      </c>
      <c r="AB719" s="59">
        <v>-620155.80175737618</v>
      </c>
      <c r="AC719" s="59">
        <v>-323788.59142628364</v>
      </c>
      <c r="AD719" s="59">
        <v>-2088842.3210607113</v>
      </c>
      <c r="AE719" s="59"/>
      <c r="AF719" s="59"/>
    </row>
    <row r="720" spans="1:32">
      <c r="A720" s="257"/>
      <c r="B720" s="244" t="s">
        <v>2046</v>
      </c>
      <c r="C720" s="244"/>
      <c r="D720" s="239" t="s">
        <v>2047</v>
      </c>
      <c r="E720" s="239" t="s">
        <v>2048</v>
      </c>
      <c r="F720" s="240" t="s">
        <v>2039</v>
      </c>
      <c r="G720" s="239" t="s">
        <v>2040</v>
      </c>
      <c r="H720" s="240" t="s">
        <v>440</v>
      </c>
      <c r="I720" s="244" t="s">
        <v>2049</v>
      </c>
      <c r="J720" s="239" t="s">
        <v>2050</v>
      </c>
      <c r="K720" s="239" t="s">
        <v>2050</v>
      </c>
      <c r="L720" s="239" t="s">
        <v>1940</v>
      </c>
      <c r="M720" s="239" t="s">
        <v>357</v>
      </c>
      <c r="N720" s="239" t="s">
        <v>785</v>
      </c>
      <c r="O720" s="239" t="s">
        <v>785</v>
      </c>
      <c r="P720" s="239" t="s">
        <v>2040</v>
      </c>
      <c r="Q720" s="248" t="s">
        <v>357</v>
      </c>
      <c r="R720" s="280">
        <v>0</v>
      </c>
      <c r="S720" s="239" t="s">
        <v>2040</v>
      </c>
      <c r="T720" s="248" t="s">
        <v>357</v>
      </c>
      <c r="U720" s="280">
        <v>0</v>
      </c>
      <c r="V720" s="239" t="s">
        <v>2040</v>
      </c>
      <c r="W720" s="248" t="s">
        <v>412</v>
      </c>
      <c r="X720" s="280">
        <v>0.10642734466120363</v>
      </c>
      <c r="Y720" s="58" t="s">
        <v>6328</v>
      </c>
      <c r="Z720" s="58" t="s">
        <v>658</v>
      </c>
      <c r="AA720" s="59">
        <v>-255278.70104476358</v>
      </c>
      <c r="AB720" s="59">
        <v>-138276.57790555267</v>
      </c>
      <c r="AC720" s="59">
        <v>-72195.37132509482</v>
      </c>
      <c r="AD720" s="59">
        <v>-465750.65027541108</v>
      </c>
      <c r="AE720" s="59"/>
      <c r="AF720" s="59"/>
    </row>
    <row r="721" spans="1:32">
      <c r="A721" s="257"/>
      <c r="B721" s="244" t="s">
        <v>2046</v>
      </c>
      <c r="C721" s="244"/>
      <c r="D721" s="239" t="s">
        <v>2047</v>
      </c>
      <c r="E721" s="239" t="s">
        <v>2048</v>
      </c>
      <c r="F721" s="240" t="s">
        <v>2039</v>
      </c>
      <c r="G721" s="239" t="s">
        <v>2040</v>
      </c>
      <c r="H721" s="240" t="s">
        <v>440</v>
      </c>
      <c r="I721" s="244" t="s">
        <v>2049</v>
      </c>
      <c r="J721" s="239" t="s">
        <v>2050</v>
      </c>
      <c r="K721" s="239" t="s">
        <v>2050</v>
      </c>
      <c r="L721" s="239" t="s">
        <v>1940</v>
      </c>
      <c r="M721" s="239" t="s">
        <v>357</v>
      </c>
      <c r="N721" s="239" t="s">
        <v>785</v>
      </c>
      <c r="O721" s="239" t="s">
        <v>785</v>
      </c>
      <c r="P721" s="239" t="s">
        <v>2040</v>
      </c>
      <c r="Q721" s="248" t="s">
        <v>357</v>
      </c>
      <c r="R721" s="280">
        <v>0</v>
      </c>
      <c r="S721" s="239" t="s">
        <v>2040</v>
      </c>
      <c r="T721" s="248" t="s">
        <v>357</v>
      </c>
      <c r="U721" s="280">
        <v>0</v>
      </c>
      <c r="V721" s="239" t="s">
        <v>2040</v>
      </c>
      <c r="W721" s="248" t="s">
        <v>413</v>
      </c>
      <c r="X721" s="280">
        <v>1.1933576263124024E-2</v>
      </c>
      <c r="Y721" s="58" t="s">
        <v>6339</v>
      </c>
      <c r="Z721" s="58" t="s">
        <v>659</v>
      </c>
      <c r="AA721" s="59">
        <v>-28624.10837145913</v>
      </c>
      <c r="AB721" s="59">
        <v>-15504.794309138229</v>
      </c>
      <c r="AC721" s="59">
        <v>-8095.184299628967</v>
      </c>
      <c r="AD721" s="59">
        <v>-52224.086980226319</v>
      </c>
      <c r="AE721" s="59"/>
      <c r="AF721" s="59"/>
    </row>
    <row r="722" spans="1:32">
      <c r="A722" s="257"/>
      <c r="B722" s="244" t="s">
        <v>2046</v>
      </c>
      <c r="C722" s="244"/>
      <c r="D722" s="239" t="s">
        <v>2047</v>
      </c>
      <c r="E722" s="239" t="s">
        <v>2048</v>
      </c>
      <c r="F722" s="240" t="s">
        <v>2039</v>
      </c>
      <c r="G722" s="239" t="s">
        <v>2040</v>
      </c>
      <c r="H722" s="240" t="s">
        <v>440</v>
      </c>
      <c r="I722" s="244" t="s">
        <v>2049</v>
      </c>
      <c r="J722" s="239" t="s">
        <v>2050</v>
      </c>
      <c r="K722" s="239" t="s">
        <v>2050</v>
      </c>
      <c r="L722" s="239" t="s">
        <v>1940</v>
      </c>
      <c r="M722" s="239" t="s">
        <v>357</v>
      </c>
      <c r="N722" s="239" t="s">
        <v>785</v>
      </c>
      <c r="O722" s="239" t="s">
        <v>785</v>
      </c>
      <c r="P722" s="239" t="s">
        <v>2040</v>
      </c>
      <c r="Q722" s="248" t="s">
        <v>357</v>
      </c>
      <c r="R722" s="280">
        <v>0</v>
      </c>
      <c r="S722" s="239" t="s">
        <v>2040</v>
      </c>
      <c r="T722" s="248" t="s">
        <v>357</v>
      </c>
      <c r="U722" s="280">
        <v>0</v>
      </c>
      <c r="V722" s="239" t="s">
        <v>2040</v>
      </c>
      <c r="W722" s="248" t="s">
        <v>741</v>
      </c>
      <c r="X722" s="280">
        <v>0</v>
      </c>
      <c r="Y722" s="58" t="s">
        <v>6383</v>
      </c>
      <c r="Z722" s="58" t="s">
        <v>666</v>
      </c>
      <c r="AA722" s="59">
        <v>0</v>
      </c>
      <c r="AB722" s="59">
        <v>0</v>
      </c>
      <c r="AC722" s="59">
        <v>0</v>
      </c>
      <c r="AD722" s="59">
        <v>0</v>
      </c>
      <c r="AE722" s="59"/>
      <c r="AF722" s="59"/>
    </row>
    <row r="723" spans="1:32">
      <c r="A723" s="257"/>
      <c r="B723" s="244" t="s">
        <v>2051</v>
      </c>
      <c r="C723" s="244"/>
      <c r="D723" s="239" t="s">
        <v>2052</v>
      </c>
      <c r="E723" s="239" t="s">
        <v>2053</v>
      </c>
      <c r="F723" s="240" t="s">
        <v>2039</v>
      </c>
      <c r="G723" s="239" t="s">
        <v>2040</v>
      </c>
      <c r="H723" s="240" t="s">
        <v>440</v>
      </c>
      <c r="I723" s="244" t="s">
        <v>2054</v>
      </c>
      <c r="J723" s="239" t="s">
        <v>2055</v>
      </c>
      <c r="K723" s="239" t="s">
        <v>2055</v>
      </c>
      <c r="L723" s="239" t="s">
        <v>1940</v>
      </c>
      <c r="M723" s="239" t="s">
        <v>46</v>
      </c>
      <c r="N723" s="239" t="s">
        <v>785</v>
      </c>
      <c r="O723" s="239" t="s">
        <v>785</v>
      </c>
      <c r="P723" s="239" t="s">
        <v>2040</v>
      </c>
      <c r="Q723" s="250" t="s">
        <v>46</v>
      </c>
      <c r="R723" s="281">
        <v>0</v>
      </c>
      <c r="S723" s="239" t="s">
        <v>2040</v>
      </c>
      <c r="T723" s="250" t="s">
        <v>46</v>
      </c>
      <c r="U723" s="281">
        <v>0</v>
      </c>
      <c r="V723" s="239" t="s">
        <v>2040</v>
      </c>
      <c r="W723" s="250" t="s">
        <v>414</v>
      </c>
      <c r="X723" s="281">
        <v>0.36279777034919991</v>
      </c>
      <c r="Y723" s="58" t="s">
        <v>6872</v>
      </c>
      <c r="Z723" s="58" t="s">
        <v>660</v>
      </c>
      <c r="AA723" s="59">
        <v>-10503.035359364076</v>
      </c>
      <c r="AB723" s="59">
        <v>-7975.7461833568104</v>
      </c>
      <c r="AC723" s="59">
        <v>-10316.154599879499</v>
      </c>
      <c r="AD723" s="59">
        <v>-28794.936142600382</v>
      </c>
      <c r="AE723" s="59"/>
      <c r="AF723" s="59"/>
    </row>
    <row r="724" spans="1:32">
      <c r="A724" s="257"/>
      <c r="B724" s="244" t="s">
        <v>2051</v>
      </c>
      <c r="C724" s="244"/>
      <c r="D724" s="239" t="s">
        <v>2052</v>
      </c>
      <c r="E724" s="239" t="s">
        <v>2053</v>
      </c>
      <c r="F724" s="240" t="s">
        <v>2039</v>
      </c>
      <c r="G724" s="239" t="s">
        <v>2040</v>
      </c>
      <c r="H724" s="240" t="s">
        <v>440</v>
      </c>
      <c r="I724" s="244" t="s">
        <v>2054</v>
      </c>
      <c r="J724" s="239" t="s">
        <v>2055</v>
      </c>
      <c r="K724" s="239" t="s">
        <v>2055</v>
      </c>
      <c r="L724" s="239" t="s">
        <v>1940</v>
      </c>
      <c r="M724" s="239" t="s">
        <v>46</v>
      </c>
      <c r="N724" s="239" t="s">
        <v>785</v>
      </c>
      <c r="O724" s="239" t="s">
        <v>785</v>
      </c>
      <c r="P724" s="239" t="s">
        <v>2040</v>
      </c>
      <c r="Q724" s="250" t="s">
        <v>46</v>
      </c>
      <c r="R724" s="281">
        <v>0</v>
      </c>
      <c r="S724" s="239" t="s">
        <v>2040</v>
      </c>
      <c r="T724" s="250" t="s">
        <v>46</v>
      </c>
      <c r="U724" s="281">
        <v>0</v>
      </c>
      <c r="V724" s="239" t="s">
        <v>2040</v>
      </c>
      <c r="W724" s="250" t="s">
        <v>415</v>
      </c>
      <c r="X724" s="281">
        <v>0.31965261779129078</v>
      </c>
      <c r="Y724" s="58" t="s">
        <v>6873</v>
      </c>
      <c r="Z724" s="58" t="s">
        <v>661</v>
      </c>
      <c r="AA724" s="59">
        <v>-9253.9784468458256</v>
      </c>
      <c r="AB724" s="59">
        <v>-7027.243149523737</v>
      </c>
      <c r="AC724" s="59">
        <v>-9089.3221868953533</v>
      </c>
      <c r="AD724" s="59">
        <v>-25370.543783264919</v>
      </c>
      <c r="AE724" s="59"/>
      <c r="AF724" s="59"/>
    </row>
    <row r="725" spans="1:32">
      <c r="A725" s="257"/>
      <c r="B725" s="244" t="s">
        <v>2051</v>
      </c>
      <c r="C725" s="244"/>
      <c r="D725" s="239" t="s">
        <v>2052</v>
      </c>
      <c r="E725" s="239" t="s">
        <v>2053</v>
      </c>
      <c r="F725" s="240" t="s">
        <v>2039</v>
      </c>
      <c r="G725" s="239" t="s">
        <v>2040</v>
      </c>
      <c r="H725" s="240" t="s">
        <v>440</v>
      </c>
      <c r="I725" s="244" t="s">
        <v>2054</v>
      </c>
      <c r="J725" s="239" t="s">
        <v>2055</v>
      </c>
      <c r="K725" s="239" t="s">
        <v>2055</v>
      </c>
      <c r="L725" s="239" t="s">
        <v>1940</v>
      </c>
      <c r="M725" s="239" t="s">
        <v>46</v>
      </c>
      <c r="N725" s="239" t="s">
        <v>785</v>
      </c>
      <c r="O725" s="239" t="s">
        <v>785</v>
      </c>
      <c r="P725" s="239" t="s">
        <v>2040</v>
      </c>
      <c r="Q725" s="250" t="s">
        <v>46</v>
      </c>
      <c r="R725" s="281">
        <v>0</v>
      </c>
      <c r="S725" s="239" t="s">
        <v>2040</v>
      </c>
      <c r="T725" s="250" t="s">
        <v>46</v>
      </c>
      <c r="U725" s="281">
        <v>0</v>
      </c>
      <c r="V725" s="239" t="s">
        <v>2040</v>
      </c>
      <c r="W725" s="250" t="s">
        <v>416</v>
      </c>
      <c r="X725" s="281">
        <v>0</v>
      </c>
      <c r="Y725" s="58" t="s">
        <v>6405</v>
      </c>
      <c r="Z725" s="58" t="s">
        <v>662</v>
      </c>
      <c r="AA725" s="59">
        <v>0</v>
      </c>
      <c r="AB725" s="59">
        <v>0</v>
      </c>
      <c r="AC725" s="59">
        <v>0</v>
      </c>
      <c r="AD725" s="59">
        <v>0</v>
      </c>
      <c r="AE725" s="59"/>
      <c r="AF725" s="59"/>
    </row>
    <row r="726" spans="1:32">
      <c r="A726" s="257"/>
      <c r="B726" s="244" t="s">
        <v>2051</v>
      </c>
      <c r="C726" s="244"/>
      <c r="D726" s="239" t="s">
        <v>2052</v>
      </c>
      <c r="E726" s="239" t="s">
        <v>2053</v>
      </c>
      <c r="F726" s="240" t="s">
        <v>2039</v>
      </c>
      <c r="G726" s="239" t="s">
        <v>2040</v>
      </c>
      <c r="H726" s="240" t="s">
        <v>440</v>
      </c>
      <c r="I726" s="244" t="s">
        <v>2054</v>
      </c>
      <c r="J726" s="239" t="s">
        <v>2055</v>
      </c>
      <c r="K726" s="239" t="s">
        <v>2055</v>
      </c>
      <c r="L726" s="239" t="s">
        <v>1940</v>
      </c>
      <c r="M726" s="239" t="s">
        <v>46</v>
      </c>
      <c r="N726" s="239" t="s">
        <v>785</v>
      </c>
      <c r="O726" s="239" t="s">
        <v>785</v>
      </c>
      <c r="P726" s="239" t="s">
        <v>2040</v>
      </c>
      <c r="Q726" s="250" t="s">
        <v>46</v>
      </c>
      <c r="R726" s="281">
        <v>0</v>
      </c>
      <c r="S726" s="239" t="s">
        <v>2040</v>
      </c>
      <c r="T726" s="250" t="s">
        <v>46</v>
      </c>
      <c r="U726" s="281">
        <v>0</v>
      </c>
      <c r="V726" s="239" t="s">
        <v>2040</v>
      </c>
      <c r="W726" s="250" t="s">
        <v>417</v>
      </c>
      <c r="X726" s="281">
        <v>6.6034683725860549E-2</v>
      </c>
      <c r="Y726" s="58" t="s">
        <v>6874</v>
      </c>
      <c r="Z726" s="58" t="s">
        <v>663</v>
      </c>
      <c r="AA726" s="59">
        <v>-1911.7113576788727</v>
      </c>
      <c r="AB726" s="59">
        <v>-1451.7064870293184</v>
      </c>
      <c r="AC726" s="59">
        <v>-1877.6962317448447</v>
      </c>
      <c r="AD726" s="59">
        <v>-5241.1140764530355</v>
      </c>
      <c r="AE726" s="59"/>
      <c r="AF726" s="59"/>
    </row>
    <row r="727" spans="1:32">
      <c r="A727" s="257"/>
      <c r="B727" s="244" t="s">
        <v>2051</v>
      </c>
      <c r="C727" s="244"/>
      <c r="D727" s="239" t="s">
        <v>2052</v>
      </c>
      <c r="E727" s="239" t="s">
        <v>2053</v>
      </c>
      <c r="F727" s="240" t="s">
        <v>2039</v>
      </c>
      <c r="G727" s="239" t="s">
        <v>2040</v>
      </c>
      <c r="H727" s="240" t="s">
        <v>440</v>
      </c>
      <c r="I727" s="244" t="s">
        <v>2054</v>
      </c>
      <c r="J727" s="239" t="s">
        <v>2055</v>
      </c>
      <c r="K727" s="239" t="s">
        <v>2055</v>
      </c>
      <c r="L727" s="239" t="s">
        <v>1940</v>
      </c>
      <c r="M727" s="239" t="s">
        <v>46</v>
      </c>
      <c r="N727" s="239" t="s">
        <v>785</v>
      </c>
      <c r="O727" s="239" t="s">
        <v>785</v>
      </c>
      <c r="P727" s="239" t="s">
        <v>2040</v>
      </c>
      <c r="Q727" s="250" t="s">
        <v>46</v>
      </c>
      <c r="R727" s="281">
        <v>0</v>
      </c>
      <c r="S727" s="239" t="s">
        <v>2040</v>
      </c>
      <c r="T727" s="250" t="s">
        <v>46</v>
      </c>
      <c r="U727" s="281">
        <v>0</v>
      </c>
      <c r="V727" s="239" t="s">
        <v>2040</v>
      </c>
      <c r="W727" s="250" t="s">
        <v>418</v>
      </c>
      <c r="X727" s="281">
        <v>0.1657240192597691</v>
      </c>
      <c r="Y727" s="58" t="s">
        <v>6875</v>
      </c>
      <c r="Z727" s="58" t="s">
        <v>664</v>
      </c>
      <c r="AA727" s="59">
        <v>-4797.7285872124339</v>
      </c>
      <c r="AB727" s="59">
        <v>-3643.2768394067639</v>
      </c>
      <c r="AC727" s="59">
        <v>-4712.3624876515341</v>
      </c>
      <c r="AD727" s="59">
        <v>-13153.367914270733</v>
      </c>
      <c r="AE727" s="59"/>
      <c r="AF727" s="59"/>
    </row>
    <row r="728" spans="1:32">
      <c r="A728" s="257"/>
      <c r="B728" s="244" t="s">
        <v>2051</v>
      </c>
      <c r="C728" s="244"/>
      <c r="D728" s="239" t="s">
        <v>2052</v>
      </c>
      <c r="E728" s="239" t="s">
        <v>2053</v>
      </c>
      <c r="F728" s="240" t="s">
        <v>2039</v>
      </c>
      <c r="G728" s="239" t="s">
        <v>2040</v>
      </c>
      <c r="H728" s="240" t="s">
        <v>440</v>
      </c>
      <c r="I728" s="244" t="s">
        <v>2054</v>
      </c>
      <c r="J728" s="239" t="s">
        <v>2055</v>
      </c>
      <c r="K728" s="239" t="s">
        <v>2055</v>
      </c>
      <c r="L728" s="239" t="s">
        <v>1940</v>
      </c>
      <c r="M728" s="239" t="s">
        <v>46</v>
      </c>
      <c r="N728" s="239" t="s">
        <v>785</v>
      </c>
      <c r="O728" s="239" t="s">
        <v>785</v>
      </c>
      <c r="P728" s="239" t="s">
        <v>2040</v>
      </c>
      <c r="Q728" s="250" t="s">
        <v>46</v>
      </c>
      <c r="R728" s="281">
        <v>0</v>
      </c>
      <c r="S728" s="239" t="s">
        <v>2040</v>
      </c>
      <c r="T728" s="250" t="s">
        <v>46</v>
      </c>
      <c r="U728" s="281">
        <v>0</v>
      </c>
      <c r="V728" s="239" t="s">
        <v>2040</v>
      </c>
      <c r="W728" s="250" t="s">
        <v>355</v>
      </c>
      <c r="X728" s="281">
        <v>8.579090887387969E-2</v>
      </c>
      <c r="Y728" s="58" t="s">
        <v>6876</v>
      </c>
      <c r="Z728" s="58" t="s">
        <v>665</v>
      </c>
      <c r="AA728" s="59">
        <v>-2483.6562488987934</v>
      </c>
      <c r="AB728" s="59">
        <v>-1886.027340683371</v>
      </c>
      <c r="AC728" s="59">
        <v>-2439.4644938287688</v>
      </c>
      <c r="AD728" s="59">
        <v>-6809.1480834109334</v>
      </c>
      <c r="AE728" s="59"/>
      <c r="AF728" s="59"/>
    </row>
    <row r="729" spans="1:32">
      <c r="A729" s="257" t="s">
        <v>2056</v>
      </c>
      <c r="B729" s="244" t="s">
        <v>2057</v>
      </c>
      <c r="C729" s="244"/>
      <c r="D729" s="239" t="s">
        <v>2058</v>
      </c>
      <c r="E729" s="239" t="s">
        <v>2059</v>
      </c>
      <c r="F729" s="240" t="s">
        <v>2039</v>
      </c>
      <c r="G729" s="239" t="s">
        <v>2060</v>
      </c>
      <c r="H729" s="240" t="s">
        <v>440</v>
      </c>
      <c r="I729" s="244" t="s">
        <v>2061</v>
      </c>
      <c r="J729" s="239" t="s">
        <v>2062</v>
      </c>
      <c r="K729" s="239" t="s">
        <v>2062</v>
      </c>
      <c r="L729" s="239" t="s">
        <v>280</v>
      </c>
      <c r="M729" s="239" t="s">
        <v>356</v>
      </c>
      <c r="N729" s="239" t="s">
        <v>785</v>
      </c>
      <c r="O729" s="239" t="s">
        <v>785</v>
      </c>
      <c r="P729" s="239" t="s">
        <v>2016</v>
      </c>
      <c r="Q729" s="245" t="s">
        <v>356</v>
      </c>
      <c r="R729" s="279">
        <v>0</v>
      </c>
      <c r="S729" s="239" t="s">
        <v>2016</v>
      </c>
      <c r="T729" s="245" t="s">
        <v>356</v>
      </c>
      <c r="U729" s="279">
        <v>0</v>
      </c>
      <c r="V729" s="239" t="s">
        <v>2016</v>
      </c>
      <c r="W729" s="245" t="s">
        <v>1074</v>
      </c>
      <c r="X729" s="279">
        <v>0.84082252458750262</v>
      </c>
      <c r="Y729" s="58" t="s">
        <v>6393</v>
      </c>
      <c r="Z729" s="58" t="s">
        <v>532</v>
      </c>
      <c r="AA729" s="59">
        <v>-44146.041337427487</v>
      </c>
      <c r="AB729" s="59">
        <v>-26792.30525246602</v>
      </c>
      <c r="AC729" s="59">
        <v>-39050.825002932135</v>
      </c>
      <c r="AD729" s="59">
        <v>-109989.17159282565</v>
      </c>
      <c r="AE729" s="59"/>
      <c r="AF729" s="59"/>
    </row>
    <row r="730" spans="1:32">
      <c r="A730" s="257" t="s">
        <v>2056</v>
      </c>
      <c r="B730" s="244" t="s">
        <v>2057</v>
      </c>
      <c r="C730" s="244"/>
      <c r="D730" s="239" t="s">
        <v>2058</v>
      </c>
      <c r="E730" s="239" t="s">
        <v>2059</v>
      </c>
      <c r="F730" s="240" t="s">
        <v>2039</v>
      </c>
      <c r="G730" s="239" t="s">
        <v>2060</v>
      </c>
      <c r="H730" s="240" t="s">
        <v>440</v>
      </c>
      <c r="I730" s="244" t="s">
        <v>2061</v>
      </c>
      <c r="J730" s="239" t="s">
        <v>2062</v>
      </c>
      <c r="K730" s="239" t="s">
        <v>2062</v>
      </c>
      <c r="L730" s="239" t="s">
        <v>280</v>
      </c>
      <c r="M730" s="239" t="s">
        <v>356</v>
      </c>
      <c r="N730" s="239" t="s">
        <v>785</v>
      </c>
      <c r="O730" s="239" t="s">
        <v>785</v>
      </c>
      <c r="P730" s="239" t="s">
        <v>2016</v>
      </c>
      <c r="Q730" s="245" t="s">
        <v>356</v>
      </c>
      <c r="R730" s="279">
        <v>0</v>
      </c>
      <c r="S730" s="239" t="s">
        <v>2016</v>
      </c>
      <c r="T730" s="245" t="s">
        <v>356</v>
      </c>
      <c r="U730" s="279">
        <v>0</v>
      </c>
      <c r="V730" s="239" t="s">
        <v>2016</v>
      </c>
      <c r="W730" s="245" t="s">
        <v>411</v>
      </c>
      <c r="X730" s="279">
        <v>0.15917747541249744</v>
      </c>
      <c r="Y730" s="58" t="s">
        <v>6318</v>
      </c>
      <c r="Z730" s="58" t="s">
        <v>539</v>
      </c>
      <c r="AA730" s="59">
        <v>-8357.3586625725184</v>
      </c>
      <c r="AB730" s="59">
        <v>-5072.0947475339835</v>
      </c>
      <c r="AC730" s="59">
        <v>-7392.774997067866</v>
      </c>
      <c r="AD730" s="59">
        <v>-20822.228407174367</v>
      </c>
      <c r="AE730" s="59"/>
      <c r="AF730" s="59"/>
    </row>
    <row r="731" spans="1:32">
      <c r="A731" s="257" t="s">
        <v>2056</v>
      </c>
      <c r="B731" s="244" t="s">
        <v>2063</v>
      </c>
      <c r="C731" s="244"/>
      <c r="D731" s="239" t="s">
        <v>2064</v>
      </c>
      <c r="E731" s="239" t="s">
        <v>2065</v>
      </c>
      <c r="F731" s="240" t="s">
        <v>2039</v>
      </c>
      <c r="G731" s="239" t="s">
        <v>2060</v>
      </c>
      <c r="H731" s="240" t="s">
        <v>440</v>
      </c>
      <c r="I731" s="244" t="s">
        <v>2066</v>
      </c>
      <c r="J731" s="239" t="s">
        <v>2067</v>
      </c>
      <c r="K731" s="239" t="s">
        <v>2067</v>
      </c>
      <c r="L731" s="239" t="s">
        <v>280</v>
      </c>
      <c r="M731" s="239" t="s">
        <v>357</v>
      </c>
      <c r="N731" s="239" t="s">
        <v>785</v>
      </c>
      <c r="O731" s="239" t="s">
        <v>785</v>
      </c>
      <c r="P731" s="239" t="s">
        <v>2016</v>
      </c>
      <c r="Q731" s="248" t="s">
        <v>357</v>
      </c>
      <c r="R731" s="280">
        <v>0</v>
      </c>
      <c r="S731" s="239" t="s">
        <v>2016</v>
      </c>
      <c r="T731" s="248" t="s">
        <v>357</v>
      </c>
      <c r="U731" s="280">
        <v>0</v>
      </c>
      <c r="V731" s="239" t="s">
        <v>2016</v>
      </c>
      <c r="W731" s="248" t="s">
        <v>353</v>
      </c>
      <c r="X731" s="280">
        <v>6.7360506170828255E-2</v>
      </c>
      <c r="Y731" s="58" t="s">
        <v>6351</v>
      </c>
      <c r="Z731" s="58" t="s">
        <v>540</v>
      </c>
      <c r="AA731" s="59">
        <v>-17587.915729861277</v>
      </c>
      <c r="AB731" s="59">
        <v>-11491.67406133071</v>
      </c>
      <c r="AC731" s="59">
        <v>-5610.2140611460709</v>
      </c>
      <c r="AD731" s="59">
        <v>-34689.80385233806</v>
      </c>
      <c r="AE731" s="59"/>
      <c r="AF731" s="59"/>
    </row>
    <row r="732" spans="1:32">
      <c r="A732" s="257" t="s">
        <v>2056</v>
      </c>
      <c r="B732" s="244" t="s">
        <v>2063</v>
      </c>
      <c r="C732" s="244"/>
      <c r="D732" s="239" t="s">
        <v>2064</v>
      </c>
      <c r="E732" s="239" t="s">
        <v>2065</v>
      </c>
      <c r="F732" s="240" t="s">
        <v>2039</v>
      </c>
      <c r="G732" s="239" t="s">
        <v>2060</v>
      </c>
      <c r="H732" s="240" t="s">
        <v>440</v>
      </c>
      <c r="I732" s="244" t="s">
        <v>2066</v>
      </c>
      <c r="J732" s="239" t="s">
        <v>2067</v>
      </c>
      <c r="K732" s="239" t="s">
        <v>2067</v>
      </c>
      <c r="L732" s="239" t="s">
        <v>280</v>
      </c>
      <c r="M732" s="239" t="s">
        <v>357</v>
      </c>
      <c r="N732" s="239" t="s">
        <v>785</v>
      </c>
      <c r="O732" s="239" t="s">
        <v>785</v>
      </c>
      <c r="P732" s="239" t="s">
        <v>2016</v>
      </c>
      <c r="Q732" s="248" t="s">
        <v>357</v>
      </c>
      <c r="R732" s="280">
        <v>0</v>
      </c>
      <c r="S732" s="239" t="s">
        <v>2016</v>
      </c>
      <c r="T732" s="248" t="s">
        <v>357</v>
      </c>
      <c r="U732" s="280">
        <v>0</v>
      </c>
      <c r="V732" s="239" t="s">
        <v>2016</v>
      </c>
      <c r="W732" s="248" t="s">
        <v>354</v>
      </c>
      <c r="X732" s="280">
        <v>0.36463666589292509</v>
      </c>
      <c r="Y732" s="58" t="s">
        <v>5973</v>
      </c>
      <c r="Z732" s="58" t="s">
        <v>541</v>
      </c>
      <c r="AA732" s="59">
        <v>-95207.107492308394</v>
      </c>
      <c r="AB732" s="59">
        <v>-62206.86205393335</v>
      </c>
      <c r="AC732" s="59">
        <v>-30369.275210224521</v>
      </c>
      <c r="AD732" s="59">
        <v>-187783.24475646627</v>
      </c>
      <c r="AE732" s="59"/>
      <c r="AF732" s="59"/>
    </row>
    <row r="733" spans="1:32">
      <c r="A733" s="257" t="s">
        <v>2056</v>
      </c>
      <c r="B733" s="244" t="s">
        <v>2063</v>
      </c>
      <c r="C733" s="244"/>
      <c r="D733" s="239" t="s">
        <v>2064</v>
      </c>
      <c r="E733" s="239" t="s">
        <v>2065</v>
      </c>
      <c r="F733" s="240" t="s">
        <v>2039</v>
      </c>
      <c r="G733" s="239" t="s">
        <v>2060</v>
      </c>
      <c r="H733" s="240" t="s">
        <v>440</v>
      </c>
      <c r="I733" s="244" t="s">
        <v>2066</v>
      </c>
      <c r="J733" s="239" t="s">
        <v>2067</v>
      </c>
      <c r="K733" s="239" t="s">
        <v>2067</v>
      </c>
      <c r="L733" s="239" t="s">
        <v>280</v>
      </c>
      <c r="M733" s="239" t="s">
        <v>357</v>
      </c>
      <c r="N733" s="239" t="s">
        <v>785</v>
      </c>
      <c r="O733" s="239" t="s">
        <v>785</v>
      </c>
      <c r="P733" s="239" t="s">
        <v>2016</v>
      </c>
      <c r="Q733" s="248" t="s">
        <v>357</v>
      </c>
      <c r="R733" s="280">
        <v>0</v>
      </c>
      <c r="S733" s="239" t="s">
        <v>2016</v>
      </c>
      <c r="T733" s="248" t="s">
        <v>357</v>
      </c>
      <c r="U733" s="280">
        <v>0</v>
      </c>
      <c r="V733" s="239" t="s">
        <v>2016</v>
      </c>
      <c r="W733" s="248" t="s">
        <v>42</v>
      </c>
      <c r="X733" s="280">
        <v>0.136125564716126</v>
      </c>
      <c r="Y733" s="58" t="s">
        <v>6332</v>
      </c>
      <c r="Z733" s="58" t="s">
        <v>542</v>
      </c>
      <c r="AA733" s="59">
        <v>-35542.561910614626</v>
      </c>
      <c r="AB733" s="59">
        <v>-23222.964167833918</v>
      </c>
      <c r="AC733" s="59">
        <v>-11337.408233173157</v>
      </c>
      <c r="AD733" s="59">
        <v>-70102.934311621706</v>
      </c>
      <c r="AE733" s="59"/>
      <c r="AF733" s="59"/>
    </row>
    <row r="734" spans="1:32">
      <c r="A734" s="257" t="s">
        <v>2056</v>
      </c>
      <c r="B734" s="244" t="s">
        <v>2063</v>
      </c>
      <c r="C734" s="244"/>
      <c r="D734" s="239" t="s">
        <v>2064</v>
      </c>
      <c r="E734" s="239" t="s">
        <v>2065</v>
      </c>
      <c r="F734" s="240" t="s">
        <v>2039</v>
      </c>
      <c r="G734" s="239" t="s">
        <v>2060</v>
      </c>
      <c r="H734" s="240" t="s">
        <v>440</v>
      </c>
      <c r="I734" s="244" t="s">
        <v>2066</v>
      </c>
      <c r="J734" s="239" t="s">
        <v>2067</v>
      </c>
      <c r="K734" s="239" t="s">
        <v>2067</v>
      </c>
      <c r="L734" s="239" t="s">
        <v>280</v>
      </c>
      <c r="M734" s="239" t="s">
        <v>357</v>
      </c>
      <c r="N734" s="239" t="s">
        <v>785</v>
      </c>
      <c r="O734" s="239" t="s">
        <v>785</v>
      </c>
      <c r="P734" s="239" t="s">
        <v>2016</v>
      </c>
      <c r="Q734" s="248" t="s">
        <v>357</v>
      </c>
      <c r="R734" s="280">
        <v>0</v>
      </c>
      <c r="S734" s="239" t="s">
        <v>2016</v>
      </c>
      <c r="T734" s="248" t="s">
        <v>357</v>
      </c>
      <c r="U734" s="280">
        <v>0</v>
      </c>
      <c r="V734" s="239" t="s">
        <v>2016</v>
      </c>
      <c r="W734" s="269" t="s">
        <v>43</v>
      </c>
      <c r="X734" s="280">
        <v>5.5004791238919298E-2</v>
      </c>
      <c r="Y734" s="58" t="s">
        <v>5992</v>
      </c>
      <c r="Z734" s="58" t="s">
        <v>543</v>
      </c>
      <c r="AA734" s="59">
        <v>-14361.822498710439</v>
      </c>
      <c r="AB734" s="59">
        <v>-9383.7942833473135</v>
      </c>
      <c r="AC734" s="59">
        <v>-4581.1510450411288</v>
      </c>
      <c r="AD734" s="59">
        <v>-28326.767827098884</v>
      </c>
      <c r="AE734" s="59"/>
      <c r="AF734" s="59"/>
    </row>
    <row r="735" spans="1:32">
      <c r="A735" s="257" t="s">
        <v>2056</v>
      </c>
      <c r="B735" s="244" t="s">
        <v>2063</v>
      </c>
      <c r="C735" s="244"/>
      <c r="D735" s="239" t="s">
        <v>2064</v>
      </c>
      <c r="E735" s="239" t="s">
        <v>2065</v>
      </c>
      <c r="F735" s="240" t="s">
        <v>2039</v>
      </c>
      <c r="G735" s="239" t="s">
        <v>2060</v>
      </c>
      <c r="H735" s="240" t="s">
        <v>440</v>
      </c>
      <c r="I735" s="244" t="s">
        <v>2066</v>
      </c>
      <c r="J735" s="239" t="s">
        <v>2067</v>
      </c>
      <c r="K735" s="239" t="s">
        <v>2067</v>
      </c>
      <c r="L735" s="239" t="s">
        <v>280</v>
      </c>
      <c r="M735" s="239" t="s">
        <v>357</v>
      </c>
      <c r="N735" s="239" t="s">
        <v>785</v>
      </c>
      <c r="O735" s="239" t="s">
        <v>785</v>
      </c>
      <c r="P735" s="239" t="s">
        <v>2016</v>
      </c>
      <c r="Q735" s="248" t="s">
        <v>357</v>
      </c>
      <c r="R735" s="280">
        <v>0</v>
      </c>
      <c r="S735" s="239" t="s">
        <v>2016</v>
      </c>
      <c r="T735" s="248" t="s">
        <v>357</v>
      </c>
      <c r="U735" s="280">
        <v>0</v>
      </c>
      <c r="V735" s="239" t="s">
        <v>2016</v>
      </c>
      <c r="W735" s="248" t="s">
        <v>412</v>
      </c>
      <c r="X735" s="280">
        <v>0.16654585475633671</v>
      </c>
      <c r="Y735" s="58" t="s">
        <v>5963</v>
      </c>
      <c r="Z735" s="58" t="s">
        <v>544</v>
      </c>
      <c r="AA735" s="59">
        <v>-43485.339186490695</v>
      </c>
      <c r="AB735" s="59">
        <v>-28412.652872172046</v>
      </c>
      <c r="AC735" s="59">
        <v>-13871.004677578163</v>
      </c>
      <c r="AD735" s="59">
        <v>-85768.996736240908</v>
      </c>
      <c r="AE735" s="59"/>
      <c r="AF735" s="59"/>
    </row>
    <row r="736" spans="1:32">
      <c r="A736" s="257" t="s">
        <v>2056</v>
      </c>
      <c r="B736" s="244" t="s">
        <v>2063</v>
      </c>
      <c r="C736" s="244"/>
      <c r="D736" s="239" t="s">
        <v>2064</v>
      </c>
      <c r="E736" s="239" t="s">
        <v>2065</v>
      </c>
      <c r="F736" s="240" t="s">
        <v>2039</v>
      </c>
      <c r="G736" s="239" t="s">
        <v>2060</v>
      </c>
      <c r="H736" s="240" t="s">
        <v>440</v>
      </c>
      <c r="I736" s="244" t="s">
        <v>2066</v>
      </c>
      <c r="J736" s="239" t="s">
        <v>2067</v>
      </c>
      <c r="K736" s="239" t="s">
        <v>2067</v>
      </c>
      <c r="L736" s="239" t="s">
        <v>280</v>
      </c>
      <c r="M736" s="239" t="s">
        <v>357</v>
      </c>
      <c r="N736" s="239" t="s">
        <v>785</v>
      </c>
      <c r="O736" s="239" t="s">
        <v>785</v>
      </c>
      <c r="P736" s="239" t="s">
        <v>2016</v>
      </c>
      <c r="Q736" s="248" t="s">
        <v>357</v>
      </c>
      <c r="R736" s="280">
        <v>0</v>
      </c>
      <c r="S736" s="239" t="s">
        <v>2016</v>
      </c>
      <c r="T736" s="248" t="s">
        <v>357</v>
      </c>
      <c r="U736" s="280">
        <v>0</v>
      </c>
      <c r="V736" s="239" t="s">
        <v>2016</v>
      </c>
      <c r="W736" s="248" t="s">
        <v>413</v>
      </c>
      <c r="X736" s="280">
        <v>3.6071161604352753E-2</v>
      </c>
      <c r="Y736" s="58" t="s">
        <v>6325</v>
      </c>
      <c r="Z736" s="58" t="s">
        <v>545</v>
      </c>
      <c r="AA736" s="59">
        <v>-9418.2271874065882</v>
      </c>
      <c r="AB736" s="59">
        <v>-6153.7250198147067</v>
      </c>
      <c r="AC736" s="59">
        <v>-3004.2371938447654</v>
      </c>
      <c r="AD736" s="59">
        <v>-18576.189401066062</v>
      </c>
      <c r="AE736" s="59"/>
      <c r="AF736" s="59"/>
    </row>
    <row r="737" spans="1:32">
      <c r="A737" s="257" t="s">
        <v>2056</v>
      </c>
      <c r="B737" s="244" t="s">
        <v>2063</v>
      </c>
      <c r="C737" s="244"/>
      <c r="D737" s="239" t="s">
        <v>2064</v>
      </c>
      <c r="E737" s="239" t="s">
        <v>2065</v>
      </c>
      <c r="F737" s="240" t="s">
        <v>2039</v>
      </c>
      <c r="G737" s="239" t="s">
        <v>2060</v>
      </c>
      <c r="H737" s="240" t="s">
        <v>440</v>
      </c>
      <c r="I737" s="244" t="s">
        <v>2066</v>
      </c>
      <c r="J737" s="239" t="s">
        <v>2067</v>
      </c>
      <c r="K737" s="239" t="s">
        <v>2067</v>
      </c>
      <c r="L737" s="239" t="s">
        <v>280</v>
      </c>
      <c r="M737" s="239" t="s">
        <v>357</v>
      </c>
      <c r="N737" s="239" t="s">
        <v>785</v>
      </c>
      <c r="O737" s="239" t="s">
        <v>785</v>
      </c>
      <c r="P737" s="239" t="s">
        <v>2016</v>
      </c>
      <c r="Q737" s="248" t="s">
        <v>357</v>
      </c>
      <c r="R737" s="280">
        <v>0</v>
      </c>
      <c r="S737" s="239" t="s">
        <v>2016</v>
      </c>
      <c r="T737" s="248" t="s">
        <v>357</v>
      </c>
      <c r="U737" s="280">
        <v>0</v>
      </c>
      <c r="V737" s="239" t="s">
        <v>2016</v>
      </c>
      <c r="W737" s="248" t="s">
        <v>741</v>
      </c>
      <c r="X737" s="280">
        <v>0.17425545562051192</v>
      </c>
      <c r="Y737" s="58" t="s">
        <v>6304</v>
      </c>
      <c r="Z737" s="58" t="s">
        <v>552</v>
      </c>
      <c r="AA737" s="59">
        <v>-45498.325994607971</v>
      </c>
      <c r="AB737" s="59">
        <v>-29727.907541567976</v>
      </c>
      <c r="AC737" s="59">
        <v>-14513.109578992206</v>
      </c>
      <c r="AD737" s="59">
        <v>-89739.343115168158</v>
      </c>
      <c r="AE737" s="59"/>
      <c r="AF737" s="59"/>
    </row>
    <row r="738" spans="1:32">
      <c r="A738" s="257" t="s">
        <v>2056</v>
      </c>
      <c r="B738" s="244" t="s">
        <v>2068</v>
      </c>
      <c r="C738" s="244"/>
      <c r="D738" s="239" t="s">
        <v>2069</v>
      </c>
      <c r="E738" s="239" t="s">
        <v>2070</v>
      </c>
      <c r="F738" s="240" t="s">
        <v>2039</v>
      </c>
      <c r="G738" s="239" t="s">
        <v>2060</v>
      </c>
      <c r="H738" s="240" t="s">
        <v>440</v>
      </c>
      <c r="I738" s="244" t="s">
        <v>2071</v>
      </c>
      <c r="J738" s="239" t="s">
        <v>2072</v>
      </c>
      <c r="K738" s="239" t="s">
        <v>2072</v>
      </c>
      <c r="L738" s="239" t="s">
        <v>280</v>
      </c>
      <c r="M738" s="239" t="s">
        <v>2073</v>
      </c>
      <c r="N738" s="239" t="s">
        <v>785</v>
      </c>
      <c r="O738" s="239" t="s">
        <v>785</v>
      </c>
      <c r="P738" s="239" t="s">
        <v>2016</v>
      </c>
      <c r="Q738" s="250" t="s">
        <v>46</v>
      </c>
      <c r="R738" s="281">
        <v>0</v>
      </c>
      <c r="S738" s="239" t="s">
        <v>2016</v>
      </c>
      <c r="T738" s="250" t="s">
        <v>46</v>
      </c>
      <c r="U738" s="281">
        <v>0</v>
      </c>
      <c r="V738" s="239" t="s">
        <v>2016</v>
      </c>
      <c r="W738" s="250" t="s">
        <v>414</v>
      </c>
      <c r="X738" s="281">
        <v>2.0337453677611523E-3</v>
      </c>
      <c r="Y738" s="58" t="s">
        <v>6895</v>
      </c>
      <c r="Z738" s="58" t="s">
        <v>546</v>
      </c>
      <c r="AA738" s="59">
        <v>0</v>
      </c>
      <c r="AB738" s="59">
        <v>-8.5588140056860329</v>
      </c>
      <c r="AC738" s="59">
        <v>8.5588140056860329</v>
      </c>
      <c r="AD738" s="59">
        <v>0</v>
      </c>
      <c r="AE738" s="59"/>
      <c r="AF738" s="59"/>
    </row>
    <row r="739" spans="1:32">
      <c r="A739" s="257" t="s">
        <v>2056</v>
      </c>
      <c r="B739" s="244" t="s">
        <v>2068</v>
      </c>
      <c r="C739" s="244"/>
      <c r="D739" s="239" t="s">
        <v>2069</v>
      </c>
      <c r="E739" s="239" t="s">
        <v>2070</v>
      </c>
      <c r="F739" s="240" t="s">
        <v>2039</v>
      </c>
      <c r="G739" s="239" t="s">
        <v>2060</v>
      </c>
      <c r="H739" s="240" t="s">
        <v>440</v>
      </c>
      <c r="I739" s="244" t="s">
        <v>2071</v>
      </c>
      <c r="J739" s="239" t="s">
        <v>2072</v>
      </c>
      <c r="K739" s="239" t="s">
        <v>2072</v>
      </c>
      <c r="L739" s="239" t="s">
        <v>280</v>
      </c>
      <c r="M739" s="239" t="s">
        <v>2073</v>
      </c>
      <c r="N739" s="239" t="s">
        <v>785</v>
      </c>
      <c r="O739" s="239" t="s">
        <v>785</v>
      </c>
      <c r="P739" s="239" t="s">
        <v>2016</v>
      </c>
      <c r="Q739" s="250" t="s">
        <v>46</v>
      </c>
      <c r="R739" s="281">
        <v>0</v>
      </c>
      <c r="S739" s="239" t="s">
        <v>2016</v>
      </c>
      <c r="T739" s="250" t="s">
        <v>46</v>
      </c>
      <c r="U739" s="281">
        <v>0</v>
      </c>
      <c r="V739" s="239" t="s">
        <v>2016</v>
      </c>
      <c r="W739" s="250" t="s">
        <v>415</v>
      </c>
      <c r="X739" s="281">
        <v>0</v>
      </c>
      <c r="Y739" s="58" t="s">
        <v>6737</v>
      </c>
      <c r="Z739" s="58" t="s">
        <v>547</v>
      </c>
      <c r="AA739" s="59">
        <v>0</v>
      </c>
      <c r="AB739" s="59">
        <v>0</v>
      </c>
      <c r="AC739" s="59">
        <v>0</v>
      </c>
      <c r="AD739" s="59">
        <v>0</v>
      </c>
      <c r="AE739" s="59"/>
      <c r="AF739" s="59"/>
    </row>
    <row r="740" spans="1:32">
      <c r="A740" s="257" t="s">
        <v>2056</v>
      </c>
      <c r="B740" s="244" t="s">
        <v>2068</v>
      </c>
      <c r="C740" s="244"/>
      <c r="D740" s="239" t="s">
        <v>2069</v>
      </c>
      <c r="E740" s="239" t="s">
        <v>2070</v>
      </c>
      <c r="F740" s="240" t="s">
        <v>2039</v>
      </c>
      <c r="G740" s="239" t="s">
        <v>2060</v>
      </c>
      <c r="H740" s="240" t="s">
        <v>440</v>
      </c>
      <c r="I740" s="244" t="s">
        <v>2071</v>
      </c>
      <c r="J740" s="239" t="s">
        <v>2072</v>
      </c>
      <c r="K740" s="239" t="s">
        <v>2072</v>
      </c>
      <c r="L740" s="239" t="s">
        <v>280</v>
      </c>
      <c r="M740" s="239" t="s">
        <v>2073</v>
      </c>
      <c r="N740" s="239" t="s">
        <v>785</v>
      </c>
      <c r="O740" s="239" t="s">
        <v>785</v>
      </c>
      <c r="P740" s="239" t="s">
        <v>2016</v>
      </c>
      <c r="Q740" s="250" t="s">
        <v>46</v>
      </c>
      <c r="R740" s="281">
        <v>0</v>
      </c>
      <c r="S740" s="239" t="s">
        <v>2016</v>
      </c>
      <c r="T740" s="250" t="s">
        <v>46</v>
      </c>
      <c r="U740" s="281">
        <v>0</v>
      </c>
      <c r="V740" s="239" t="s">
        <v>2016</v>
      </c>
      <c r="W740" s="250" t="s">
        <v>416</v>
      </c>
      <c r="X740" s="281">
        <v>0.7717454320314302</v>
      </c>
      <c r="Y740" s="58" t="s">
        <v>6389</v>
      </c>
      <c r="Z740" s="58" t="s">
        <v>548</v>
      </c>
      <c r="AA740" s="59">
        <v>0</v>
      </c>
      <c r="AB740" s="59">
        <v>-3247.8134761610704</v>
      </c>
      <c r="AC740" s="59">
        <v>3247.8134761610704</v>
      </c>
      <c r="AD740" s="59">
        <v>0</v>
      </c>
      <c r="AE740" s="59"/>
      <c r="AF740" s="59"/>
    </row>
    <row r="741" spans="1:32">
      <c r="A741" s="257" t="s">
        <v>2056</v>
      </c>
      <c r="B741" s="244" t="s">
        <v>2068</v>
      </c>
      <c r="C741" s="244"/>
      <c r="D741" s="239" t="s">
        <v>2069</v>
      </c>
      <c r="E741" s="239" t="s">
        <v>2070</v>
      </c>
      <c r="F741" s="240" t="s">
        <v>2039</v>
      </c>
      <c r="G741" s="239" t="s">
        <v>2060</v>
      </c>
      <c r="H741" s="240" t="s">
        <v>440</v>
      </c>
      <c r="I741" s="244" t="s">
        <v>2071</v>
      </c>
      <c r="J741" s="239" t="s">
        <v>2072</v>
      </c>
      <c r="K741" s="239" t="s">
        <v>2072</v>
      </c>
      <c r="L741" s="239" t="s">
        <v>280</v>
      </c>
      <c r="M741" s="239" t="s">
        <v>2073</v>
      </c>
      <c r="N741" s="239" t="s">
        <v>785</v>
      </c>
      <c r="O741" s="239" t="s">
        <v>785</v>
      </c>
      <c r="P741" s="239" t="s">
        <v>2016</v>
      </c>
      <c r="Q741" s="250" t="s">
        <v>46</v>
      </c>
      <c r="R741" s="281">
        <v>0</v>
      </c>
      <c r="S741" s="239" t="s">
        <v>2016</v>
      </c>
      <c r="T741" s="250" t="s">
        <v>46</v>
      </c>
      <c r="U741" s="281">
        <v>0</v>
      </c>
      <c r="V741" s="239" t="s">
        <v>2016</v>
      </c>
      <c r="W741" s="250" t="s">
        <v>417</v>
      </c>
      <c r="X741" s="281">
        <v>0</v>
      </c>
      <c r="Y741" s="58" t="s">
        <v>6398</v>
      </c>
      <c r="Z741" s="58" t="s">
        <v>549</v>
      </c>
      <c r="AA741" s="59">
        <v>0</v>
      </c>
      <c r="AB741" s="59">
        <v>0</v>
      </c>
      <c r="AC741" s="59">
        <v>0</v>
      </c>
      <c r="AD741" s="59">
        <v>0</v>
      </c>
      <c r="AE741" s="59"/>
      <c r="AF741" s="59"/>
    </row>
    <row r="742" spans="1:32">
      <c r="A742" s="257" t="s">
        <v>2056</v>
      </c>
      <c r="B742" s="244" t="s">
        <v>2068</v>
      </c>
      <c r="C742" s="244"/>
      <c r="D742" s="239" t="s">
        <v>2069</v>
      </c>
      <c r="E742" s="239" t="s">
        <v>2070</v>
      </c>
      <c r="F742" s="240" t="s">
        <v>2039</v>
      </c>
      <c r="G742" s="239" t="s">
        <v>2060</v>
      </c>
      <c r="H742" s="240" t="s">
        <v>440</v>
      </c>
      <c r="I742" s="244" t="s">
        <v>2071</v>
      </c>
      <c r="J742" s="239" t="s">
        <v>2072</v>
      </c>
      <c r="K742" s="239" t="s">
        <v>2072</v>
      </c>
      <c r="L742" s="239" t="s">
        <v>280</v>
      </c>
      <c r="M742" s="239" t="s">
        <v>2073</v>
      </c>
      <c r="N742" s="239" t="s">
        <v>785</v>
      </c>
      <c r="O742" s="239" t="s">
        <v>785</v>
      </c>
      <c r="P742" s="239" t="s">
        <v>2016</v>
      </c>
      <c r="Q742" s="250" t="s">
        <v>46</v>
      </c>
      <c r="R742" s="281">
        <v>0</v>
      </c>
      <c r="S742" s="239" t="s">
        <v>2016</v>
      </c>
      <c r="T742" s="250" t="s">
        <v>46</v>
      </c>
      <c r="U742" s="281">
        <v>0</v>
      </c>
      <c r="V742" s="239" t="s">
        <v>2016</v>
      </c>
      <c r="W742" s="250" t="s">
        <v>418</v>
      </c>
      <c r="X742" s="281">
        <v>0.22518124948152174</v>
      </c>
      <c r="Y742" s="58" t="s">
        <v>6413</v>
      </c>
      <c r="Z742" s="58" t="s">
        <v>550</v>
      </c>
      <c r="AA742" s="59">
        <v>0</v>
      </c>
      <c r="AB742" s="59">
        <v>-947.652770318036</v>
      </c>
      <c r="AC742" s="59">
        <v>947.652770318036</v>
      </c>
      <c r="AD742" s="59">
        <v>0</v>
      </c>
      <c r="AE742" s="59"/>
      <c r="AF742" s="59"/>
    </row>
    <row r="743" spans="1:32">
      <c r="A743" s="257" t="s">
        <v>2056</v>
      </c>
      <c r="B743" s="244" t="s">
        <v>2068</v>
      </c>
      <c r="C743" s="244"/>
      <c r="D743" s="239" t="s">
        <v>2069</v>
      </c>
      <c r="E743" s="239" t="s">
        <v>2070</v>
      </c>
      <c r="F743" s="240" t="s">
        <v>2039</v>
      </c>
      <c r="G743" s="239" t="s">
        <v>2060</v>
      </c>
      <c r="H743" s="240" t="s">
        <v>440</v>
      </c>
      <c r="I743" s="244" t="s">
        <v>2071</v>
      </c>
      <c r="J743" s="239" t="s">
        <v>2072</v>
      </c>
      <c r="K743" s="239" t="s">
        <v>2072</v>
      </c>
      <c r="L743" s="239" t="s">
        <v>280</v>
      </c>
      <c r="M743" s="239" t="s">
        <v>2073</v>
      </c>
      <c r="N743" s="239" t="s">
        <v>785</v>
      </c>
      <c r="O743" s="239" t="s">
        <v>785</v>
      </c>
      <c r="P743" s="239" t="s">
        <v>2016</v>
      </c>
      <c r="Q743" s="250" t="s">
        <v>46</v>
      </c>
      <c r="R743" s="281">
        <v>0</v>
      </c>
      <c r="S743" s="239" t="s">
        <v>2016</v>
      </c>
      <c r="T743" s="250" t="s">
        <v>46</v>
      </c>
      <c r="U743" s="281">
        <v>0</v>
      </c>
      <c r="V743" s="239" t="s">
        <v>2016</v>
      </c>
      <c r="W743" s="250" t="s">
        <v>355</v>
      </c>
      <c r="X743" s="281">
        <v>1.0395731192869026E-3</v>
      </c>
      <c r="Y743" s="58" t="s">
        <v>6877</v>
      </c>
      <c r="Z743" s="58" t="s">
        <v>551</v>
      </c>
      <c r="AA743" s="59">
        <v>0</v>
      </c>
      <c r="AB743" s="59">
        <v>-4.374939515207001</v>
      </c>
      <c r="AC743" s="59">
        <v>4.374939515207001</v>
      </c>
      <c r="AD743" s="59">
        <v>0</v>
      </c>
      <c r="AE743" s="59"/>
      <c r="AF743" s="59"/>
    </row>
    <row r="744" spans="1:32">
      <c r="A744" s="257" t="s">
        <v>2074</v>
      </c>
      <c r="B744" s="244" t="s">
        <v>2075</v>
      </c>
      <c r="C744" s="244"/>
      <c r="D744" s="239" t="s">
        <v>2076</v>
      </c>
      <c r="E744" s="239" t="s">
        <v>2077</v>
      </c>
      <c r="F744" s="240" t="s">
        <v>2039</v>
      </c>
      <c r="G744" s="239" t="s">
        <v>2060</v>
      </c>
      <c r="H744" s="240" t="s">
        <v>440</v>
      </c>
      <c r="I744" s="244" t="s">
        <v>2078</v>
      </c>
      <c r="J744" s="239" t="s">
        <v>2079</v>
      </c>
      <c r="K744" s="239" t="s">
        <v>2079</v>
      </c>
      <c r="L744" s="239" t="s">
        <v>10</v>
      </c>
      <c r="M744" s="239" t="s">
        <v>356</v>
      </c>
      <c r="N744" s="239" t="s">
        <v>2014</v>
      </c>
      <c r="O744" s="239" t="s">
        <v>269</v>
      </c>
      <c r="P744" s="239" t="s">
        <v>2014</v>
      </c>
      <c r="Q744" s="245" t="s">
        <v>356</v>
      </c>
      <c r="R744" s="279">
        <v>0</v>
      </c>
      <c r="S744" s="239" t="s">
        <v>2014</v>
      </c>
      <c r="T744" s="245" t="s">
        <v>356</v>
      </c>
      <c r="U744" s="279">
        <v>0</v>
      </c>
      <c r="V744" s="239" t="s">
        <v>2014</v>
      </c>
      <c r="W744" s="245" t="s">
        <v>356</v>
      </c>
      <c r="X744" s="279">
        <v>0</v>
      </c>
      <c r="Y744" s="58" t="s">
        <v>6909</v>
      </c>
      <c r="Z744" s="58" t="s">
        <v>7189</v>
      </c>
      <c r="AA744" s="59">
        <v>0</v>
      </c>
      <c r="AB744" s="59">
        <v>0</v>
      </c>
      <c r="AC744" s="59">
        <v>0</v>
      </c>
      <c r="AD744" s="59">
        <v>0</v>
      </c>
      <c r="AE744" s="59"/>
      <c r="AF744" s="59"/>
    </row>
    <row r="745" spans="1:32">
      <c r="A745" s="257" t="s">
        <v>2074</v>
      </c>
      <c r="B745" s="244" t="s">
        <v>2075</v>
      </c>
      <c r="C745" s="244"/>
      <c r="D745" s="239" t="s">
        <v>2076</v>
      </c>
      <c r="E745" s="239" t="s">
        <v>2077</v>
      </c>
      <c r="F745" s="240" t="s">
        <v>2039</v>
      </c>
      <c r="G745" s="239" t="s">
        <v>2060</v>
      </c>
      <c r="H745" s="240" t="s">
        <v>440</v>
      </c>
      <c r="I745" s="244" t="s">
        <v>2078</v>
      </c>
      <c r="J745" s="239" t="s">
        <v>2079</v>
      </c>
      <c r="K745" s="239" t="s">
        <v>2079</v>
      </c>
      <c r="L745" s="239" t="s">
        <v>10</v>
      </c>
      <c r="M745" s="239" t="s">
        <v>356</v>
      </c>
      <c r="N745" s="239" t="s">
        <v>2014</v>
      </c>
      <c r="O745" s="239" t="s">
        <v>269</v>
      </c>
      <c r="P745" s="239" t="s">
        <v>2014</v>
      </c>
      <c r="Q745" s="245" t="s">
        <v>356</v>
      </c>
      <c r="R745" s="279">
        <v>0</v>
      </c>
      <c r="S745" s="239" t="s">
        <v>2014</v>
      </c>
      <c r="T745" s="245" t="s">
        <v>356</v>
      </c>
      <c r="U745" s="279">
        <v>0</v>
      </c>
      <c r="V745" s="239" t="s">
        <v>2014</v>
      </c>
      <c r="W745" s="245" t="s">
        <v>341</v>
      </c>
      <c r="X745" s="279">
        <v>0</v>
      </c>
      <c r="Y745" s="58" t="s">
        <v>6880</v>
      </c>
      <c r="Z745" s="58" t="s">
        <v>448</v>
      </c>
      <c r="AA745" s="59">
        <v>0</v>
      </c>
      <c r="AB745" s="59">
        <v>0</v>
      </c>
      <c r="AC745" s="59">
        <v>0</v>
      </c>
      <c r="AD745" s="59">
        <v>0</v>
      </c>
      <c r="AE745" s="59"/>
      <c r="AF745" s="59"/>
    </row>
    <row r="746" spans="1:32">
      <c r="A746" s="257" t="s">
        <v>2074</v>
      </c>
      <c r="B746" s="244" t="s">
        <v>2075</v>
      </c>
      <c r="C746" s="244"/>
      <c r="D746" s="239" t="s">
        <v>2076</v>
      </c>
      <c r="E746" s="239" t="s">
        <v>2077</v>
      </c>
      <c r="F746" s="240" t="s">
        <v>2039</v>
      </c>
      <c r="G746" s="239" t="s">
        <v>2060</v>
      </c>
      <c r="H746" s="240" t="s">
        <v>440</v>
      </c>
      <c r="I746" s="244" t="s">
        <v>2078</v>
      </c>
      <c r="J746" s="239" t="s">
        <v>2079</v>
      </c>
      <c r="K746" s="239" t="s">
        <v>2079</v>
      </c>
      <c r="L746" s="239" t="s">
        <v>10</v>
      </c>
      <c r="M746" s="239" t="s">
        <v>356</v>
      </c>
      <c r="N746" s="239" t="s">
        <v>2014</v>
      </c>
      <c r="O746" s="239" t="s">
        <v>269</v>
      </c>
      <c r="P746" s="239" t="s">
        <v>2014</v>
      </c>
      <c r="Q746" s="245" t="s">
        <v>356</v>
      </c>
      <c r="R746" s="279">
        <v>0</v>
      </c>
      <c r="S746" s="239" t="s">
        <v>2014</v>
      </c>
      <c r="T746" s="245" t="s">
        <v>356</v>
      </c>
      <c r="U746" s="279">
        <v>0</v>
      </c>
      <c r="V746" s="239" t="s">
        <v>2014</v>
      </c>
      <c r="W746" s="245" t="s">
        <v>404</v>
      </c>
      <c r="X746" s="279">
        <v>0</v>
      </c>
      <c r="Y746" s="58" t="s">
        <v>6882</v>
      </c>
      <c r="Z746" s="58" t="s">
        <v>450</v>
      </c>
      <c r="AA746" s="59">
        <v>0</v>
      </c>
      <c r="AB746" s="59">
        <v>0</v>
      </c>
      <c r="AC746" s="59">
        <v>0</v>
      </c>
      <c r="AD746" s="59">
        <v>0</v>
      </c>
      <c r="AE746" s="59"/>
      <c r="AF746" s="59"/>
    </row>
    <row r="747" spans="1:32">
      <c r="A747" s="257" t="s">
        <v>2074</v>
      </c>
      <c r="B747" s="244" t="s">
        <v>2075</v>
      </c>
      <c r="C747" s="244"/>
      <c r="D747" s="239" t="s">
        <v>2076</v>
      </c>
      <c r="E747" s="239" t="s">
        <v>2077</v>
      </c>
      <c r="F747" s="240" t="s">
        <v>2039</v>
      </c>
      <c r="G747" s="239" t="s">
        <v>2060</v>
      </c>
      <c r="H747" s="240" t="s">
        <v>440</v>
      </c>
      <c r="I747" s="244" t="s">
        <v>2078</v>
      </c>
      <c r="J747" s="239" t="s">
        <v>2079</v>
      </c>
      <c r="K747" s="239" t="s">
        <v>2079</v>
      </c>
      <c r="L747" s="239" t="s">
        <v>10</v>
      </c>
      <c r="M747" s="239" t="s">
        <v>356</v>
      </c>
      <c r="N747" s="239" t="s">
        <v>2014</v>
      </c>
      <c r="O747" s="239" t="s">
        <v>269</v>
      </c>
      <c r="P747" s="239" t="s">
        <v>2014</v>
      </c>
      <c r="Q747" s="245" t="s">
        <v>356</v>
      </c>
      <c r="R747" s="279">
        <v>0</v>
      </c>
      <c r="S747" s="239" t="s">
        <v>2014</v>
      </c>
      <c r="T747" s="245" t="s">
        <v>356</v>
      </c>
      <c r="U747" s="279">
        <v>0</v>
      </c>
      <c r="V747" s="239" t="s">
        <v>2014</v>
      </c>
      <c r="W747" s="245" t="s">
        <v>1089</v>
      </c>
      <c r="X747" s="279">
        <v>0.24879858771538615</v>
      </c>
      <c r="Y747" s="58" t="s">
        <v>5944</v>
      </c>
      <c r="Z747" s="58" t="s">
        <v>452</v>
      </c>
      <c r="AA747" s="59">
        <v>-1421396.370641015</v>
      </c>
      <c r="AB747" s="59">
        <v>-1710570.1051302191</v>
      </c>
      <c r="AC747" s="59">
        <v>-1103655.0349534384</v>
      </c>
      <c r="AD747" s="59">
        <v>-4235621.510724673</v>
      </c>
      <c r="AE747" s="59"/>
      <c r="AF747" s="59"/>
    </row>
    <row r="748" spans="1:32">
      <c r="A748" s="257" t="s">
        <v>2074</v>
      </c>
      <c r="B748" s="244" t="s">
        <v>2075</v>
      </c>
      <c r="C748" s="244"/>
      <c r="D748" s="239" t="s">
        <v>2076</v>
      </c>
      <c r="E748" s="239" t="s">
        <v>2077</v>
      </c>
      <c r="F748" s="240" t="s">
        <v>2039</v>
      </c>
      <c r="G748" s="239" t="s">
        <v>2060</v>
      </c>
      <c r="H748" s="240" t="s">
        <v>440</v>
      </c>
      <c r="I748" s="244" t="s">
        <v>2078</v>
      </c>
      <c r="J748" s="239" t="s">
        <v>2079</v>
      </c>
      <c r="K748" s="239" t="s">
        <v>2079</v>
      </c>
      <c r="L748" s="239" t="s">
        <v>10</v>
      </c>
      <c r="M748" s="239" t="s">
        <v>356</v>
      </c>
      <c r="N748" s="239" t="s">
        <v>2014</v>
      </c>
      <c r="O748" s="239" t="s">
        <v>269</v>
      </c>
      <c r="P748" s="239" t="s">
        <v>2014</v>
      </c>
      <c r="Q748" s="245" t="s">
        <v>356</v>
      </c>
      <c r="R748" s="279">
        <v>0</v>
      </c>
      <c r="S748" s="239" t="s">
        <v>2014</v>
      </c>
      <c r="T748" s="245" t="s">
        <v>356</v>
      </c>
      <c r="U748" s="279">
        <v>0</v>
      </c>
      <c r="V748" s="239" t="s">
        <v>2014</v>
      </c>
      <c r="W748" s="245" t="s">
        <v>1090</v>
      </c>
      <c r="X748" s="279">
        <v>0.21714464501757388</v>
      </c>
      <c r="Y748" s="58" t="s">
        <v>5946</v>
      </c>
      <c r="Z748" s="58" t="s">
        <v>454</v>
      </c>
      <c r="AA748" s="59">
        <v>-1240556.1187718257</v>
      </c>
      <c r="AB748" s="59">
        <v>-1492939.0944979424</v>
      </c>
      <c r="AC748" s="59">
        <v>-963240.11718657322</v>
      </c>
      <c r="AD748" s="59">
        <v>-3696735.3304563416</v>
      </c>
      <c r="AE748" s="59"/>
      <c r="AF748" s="59"/>
    </row>
    <row r="749" spans="1:32">
      <c r="A749" s="257" t="s">
        <v>2074</v>
      </c>
      <c r="B749" s="244" t="s">
        <v>2075</v>
      </c>
      <c r="C749" s="244"/>
      <c r="D749" s="239" t="s">
        <v>2076</v>
      </c>
      <c r="E749" s="239" t="s">
        <v>2077</v>
      </c>
      <c r="F749" s="240" t="s">
        <v>2039</v>
      </c>
      <c r="G749" s="239" t="s">
        <v>2060</v>
      </c>
      <c r="H749" s="240" t="s">
        <v>440</v>
      </c>
      <c r="I749" s="244" t="s">
        <v>2078</v>
      </c>
      <c r="J749" s="239" t="s">
        <v>2079</v>
      </c>
      <c r="K749" s="239" t="s">
        <v>2079</v>
      </c>
      <c r="L749" s="239" t="s">
        <v>10</v>
      </c>
      <c r="M749" s="239" t="s">
        <v>356</v>
      </c>
      <c r="N749" s="239" t="s">
        <v>2014</v>
      </c>
      <c r="O749" s="239" t="s">
        <v>269</v>
      </c>
      <c r="P749" s="239" t="s">
        <v>2014</v>
      </c>
      <c r="Q749" s="245" t="s">
        <v>356</v>
      </c>
      <c r="R749" s="279">
        <v>0</v>
      </c>
      <c r="S749" s="239" t="s">
        <v>2014</v>
      </c>
      <c r="T749" s="245" t="s">
        <v>356</v>
      </c>
      <c r="U749" s="279">
        <v>0</v>
      </c>
      <c r="V749" s="239" t="s">
        <v>2014</v>
      </c>
      <c r="W749" s="245" t="s">
        <v>1091</v>
      </c>
      <c r="X749" s="279">
        <v>0.53385916865603988</v>
      </c>
      <c r="Y749" s="58" t="s">
        <v>5943</v>
      </c>
      <c r="Z749" s="58" t="s">
        <v>456</v>
      </c>
      <c r="AA749" s="59">
        <v>-3049958.9717494105</v>
      </c>
      <c r="AB749" s="59">
        <v>-3670453.0465315795</v>
      </c>
      <c r="AC749" s="59">
        <v>-2368166.0127319857</v>
      </c>
      <c r="AD749" s="59">
        <v>-9088578.0310129765</v>
      </c>
      <c r="AE749" s="59"/>
      <c r="AF749" s="59"/>
    </row>
    <row r="750" spans="1:32">
      <c r="A750" s="257" t="s">
        <v>2074</v>
      </c>
      <c r="B750" s="244" t="s">
        <v>2075</v>
      </c>
      <c r="C750" s="244"/>
      <c r="D750" s="239" t="s">
        <v>2076</v>
      </c>
      <c r="E750" s="239" t="s">
        <v>2077</v>
      </c>
      <c r="F750" s="240" t="s">
        <v>2039</v>
      </c>
      <c r="G750" s="239" t="s">
        <v>2060</v>
      </c>
      <c r="H750" s="240" t="s">
        <v>440</v>
      </c>
      <c r="I750" s="244" t="s">
        <v>2078</v>
      </c>
      <c r="J750" s="239" t="s">
        <v>2079</v>
      </c>
      <c r="K750" s="239" t="s">
        <v>2079</v>
      </c>
      <c r="L750" s="239" t="s">
        <v>10</v>
      </c>
      <c r="M750" s="239" t="s">
        <v>356</v>
      </c>
      <c r="N750" s="239" t="s">
        <v>2014</v>
      </c>
      <c r="O750" s="239" t="s">
        <v>269</v>
      </c>
      <c r="P750" s="239" t="s">
        <v>2014</v>
      </c>
      <c r="Q750" s="245" t="s">
        <v>356</v>
      </c>
      <c r="R750" s="279">
        <v>0</v>
      </c>
      <c r="S750" s="239" t="s">
        <v>2014</v>
      </c>
      <c r="T750" s="245" t="s">
        <v>356</v>
      </c>
      <c r="U750" s="279">
        <v>0</v>
      </c>
      <c r="V750" s="239" t="s">
        <v>2014</v>
      </c>
      <c r="W750" s="245" t="s">
        <v>407</v>
      </c>
      <c r="X750" s="279">
        <v>0</v>
      </c>
      <c r="Y750" s="58" t="s">
        <v>6883</v>
      </c>
      <c r="Z750" s="58" t="s">
        <v>458</v>
      </c>
      <c r="AA750" s="59">
        <v>0</v>
      </c>
      <c r="AB750" s="59">
        <v>0</v>
      </c>
      <c r="AC750" s="59">
        <v>0</v>
      </c>
      <c r="AD750" s="59">
        <v>0</v>
      </c>
      <c r="AE750" s="59"/>
      <c r="AF750" s="59"/>
    </row>
    <row r="751" spans="1:32">
      <c r="A751" s="257" t="s">
        <v>2074</v>
      </c>
      <c r="B751" s="244" t="s">
        <v>2075</v>
      </c>
      <c r="C751" s="244"/>
      <c r="D751" s="239" t="s">
        <v>2076</v>
      </c>
      <c r="E751" s="239" t="s">
        <v>2077</v>
      </c>
      <c r="F751" s="240" t="s">
        <v>2039</v>
      </c>
      <c r="G751" s="239" t="s">
        <v>2060</v>
      </c>
      <c r="H751" s="240" t="s">
        <v>440</v>
      </c>
      <c r="I751" s="244" t="s">
        <v>2078</v>
      </c>
      <c r="J751" s="239" t="s">
        <v>2079</v>
      </c>
      <c r="K751" s="239" t="s">
        <v>2079</v>
      </c>
      <c r="L751" s="239" t="s">
        <v>10</v>
      </c>
      <c r="M751" s="239" t="s">
        <v>356</v>
      </c>
      <c r="N751" s="239" t="s">
        <v>2014</v>
      </c>
      <c r="O751" s="239" t="s">
        <v>269</v>
      </c>
      <c r="P751" s="239" t="s">
        <v>2014</v>
      </c>
      <c r="Q751" s="245" t="s">
        <v>356</v>
      </c>
      <c r="R751" s="279">
        <v>0</v>
      </c>
      <c r="S751" s="239" t="s">
        <v>2014</v>
      </c>
      <c r="T751" s="245" t="s">
        <v>356</v>
      </c>
      <c r="U751" s="279">
        <v>0</v>
      </c>
      <c r="V751" s="239" t="s">
        <v>2014</v>
      </c>
      <c r="W751" s="245" t="s">
        <v>408</v>
      </c>
      <c r="X751" s="279">
        <v>0</v>
      </c>
      <c r="Y751" s="58" t="s">
        <v>6884</v>
      </c>
      <c r="Z751" s="58" t="s">
        <v>460</v>
      </c>
      <c r="AA751" s="59">
        <v>0</v>
      </c>
      <c r="AB751" s="59">
        <v>0</v>
      </c>
      <c r="AC751" s="59">
        <v>0</v>
      </c>
      <c r="AD751" s="59">
        <v>0</v>
      </c>
      <c r="AE751" s="59"/>
      <c r="AF751" s="59"/>
    </row>
    <row r="752" spans="1:32">
      <c r="A752" s="257" t="s">
        <v>2074</v>
      </c>
      <c r="B752" s="244" t="s">
        <v>2075</v>
      </c>
      <c r="C752" s="244"/>
      <c r="D752" s="239" t="s">
        <v>2076</v>
      </c>
      <c r="E752" s="239" t="s">
        <v>2077</v>
      </c>
      <c r="F752" s="240" t="s">
        <v>2039</v>
      </c>
      <c r="G752" s="239" t="s">
        <v>2060</v>
      </c>
      <c r="H752" s="240" t="s">
        <v>440</v>
      </c>
      <c r="I752" s="244" t="s">
        <v>2078</v>
      </c>
      <c r="J752" s="239" t="s">
        <v>2079</v>
      </c>
      <c r="K752" s="239" t="s">
        <v>2079</v>
      </c>
      <c r="L752" s="239" t="s">
        <v>10</v>
      </c>
      <c r="M752" s="239" t="s">
        <v>356</v>
      </c>
      <c r="N752" s="239" t="s">
        <v>2014</v>
      </c>
      <c r="O752" s="239" t="s">
        <v>269</v>
      </c>
      <c r="P752" s="239" t="s">
        <v>2014</v>
      </c>
      <c r="Q752" s="245" t="s">
        <v>356</v>
      </c>
      <c r="R752" s="279">
        <v>0</v>
      </c>
      <c r="S752" s="239" t="s">
        <v>2014</v>
      </c>
      <c r="T752" s="245" t="s">
        <v>356</v>
      </c>
      <c r="U752" s="279">
        <v>0</v>
      </c>
      <c r="V752" s="239" t="s">
        <v>2014</v>
      </c>
      <c r="W752" s="245" t="s">
        <v>409</v>
      </c>
      <c r="X752" s="279">
        <v>0</v>
      </c>
      <c r="Y752" s="58" t="s">
        <v>6885</v>
      </c>
      <c r="Z752" s="58" t="s">
        <v>462</v>
      </c>
      <c r="AA752" s="59">
        <v>0</v>
      </c>
      <c r="AB752" s="59">
        <v>0</v>
      </c>
      <c r="AC752" s="59">
        <v>0</v>
      </c>
      <c r="AD752" s="59">
        <v>0</v>
      </c>
      <c r="AE752" s="59"/>
      <c r="AF752" s="59"/>
    </row>
    <row r="753" spans="1:32">
      <c r="A753" s="257" t="s">
        <v>2074</v>
      </c>
      <c r="B753" s="244" t="s">
        <v>2075</v>
      </c>
      <c r="C753" s="244"/>
      <c r="D753" s="239" t="s">
        <v>2076</v>
      </c>
      <c r="E753" s="239" t="s">
        <v>2077</v>
      </c>
      <c r="F753" s="240" t="s">
        <v>2039</v>
      </c>
      <c r="G753" s="239" t="s">
        <v>2060</v>
      </c>
      <c r="H753" s="240" t="s">
        <v>440</v>
      </c>
      <c r="I753" s="244" t="s">
        <v>2078</v>
      </c>
      <c r="J753" s="239" t="s">
        <v>2079</v>
      </c>
      <c r="K753" s="239" t="s">
        <v>2079</v>
      </c>
      <c r="L753" s="239" t="s">
        <v>10</v>
      </c>
      <c r="M753" s="239" t="s">
        <v>356</v>
      </c>
      <c r="N753" s="239" t="s">
        <v>2014</v>
      </c>
      <c r="O753" s="239" t="s">
        <v>269</v>
      </c>
      <c r="P753" s="239" t="s">
        <v>2014</v>
      </c>
      <c r="Q753" s="245" t="s">
        <v>356</v>
      </c>
      <c r="R753" s="279">
        <v>0</v>
      </c>
      <c r="S753" s="239" t="s">
        <v>2014</v>
      </c>
      <c r="T753" s="245" t="s">
        <v>356</v>
      </c>
      <c r="U753" s="279">
        <v>0</v>
      </c>
      <c r="V753" s="239" t="s">
        <v>2014</v>
      </c>
      <c r="W753" s="245" t="s">
        <v>410</v>
      </c>
      <c r="X753" s="279">
        <v>0</v>
      </c>
      <c r="Y753" s="58" t="s">
        <v>6886</v>
      </c>
      <c r="Z753" s="58" t="s">
        <v>464</v>
      </c>
      <c r="AA753" s="59">
        <v>0</v>
      </c>
      <c r="AB753" s="59">
        <v>0</v>
      </c>
      <c r="AC753" s="59">
        <v>0</v>
      </c>
      <c r="AD753" s="59">
        <v>0</v>
      </c>
      <c r="AE753" s="59"/>
      <c r="AF753" s="59"/>
    </row>
    <row r="754" spans="1:32">
      <c r="A754" s="257" t="s">
        <v>2074</v>
      </c>
      <c r="B754" s="244" t="s">
        <v>2075</v>
      </c>
      <c r="C754" s="244"/>
      <c r="D754" s="239" t="s">
        <v>2076</v>
      </c>
      <c r="E754" s="239" t="s">
        <v>2077</v>
      </c>
      <c r="F754" s="240" t="s">
        <v>2039</v>
      </c>
      <c r="G754" s="239" t="s">
        <v>2060</v>
      </c>
      <c r="H754" s="240" t="s">
        <v>440</v>
      </c>
      <c r="I754" s="244" t="s">
        <v>2078</v>
      </c>
      <c r="J754" s="239" t="s">
        <v>2079</v>
      </c>
      <c r="K754" s="239" t="s">
        <v>2079</v>
      </c>
      <c r="L754" s="239" t="s">
        <v>10</v>
      </c>
      <c r="M754" s="239" t="s">
        <v>356</v>
      </c>
      <c r="N754" s="239" t="s">
        <v>2014</v>
      </c>
      <c r="O754" s="239" t="s">
        <v>269</v>
      </c>
      <c r="P754" s="239" t="s">
        <v>2014</v>
      </c>
      <c r="Q754" s="245" t="s">
        <v>356</v>
      </c>
      <c r="R754" s="279">
        <v>0</v>
      </c>
      <c r="S754" s="239" t="s">
        <v>2014</v>
      </c>
      <c r="T754" s="245" t="s">
        <v>356</v>
      </c>
      <c r="U754" s="279">
        <v>0</v>
      </c>
      <c r="V754" s="239" t="s">
        <v>2014</v>
      </c>
      <c r="W754" s="245" t="s">
        <v>411</v>
      </c>
      <c r="X754" s="279">
        <v>1.9759861100000195E-4</v>
      </c>
      <c r="Y754" s="58" t="s">
        <v>6887</v>
      </c>
      <c r="Z754" s="58" t="s">
        <v>466</v>
      </c>
      <c r="AA754" s="59">
        <v>-1128.8888377469648</v>
      </c>
      <c r="AB754" s="59">
        <v>-1358.5538402594223</v>
      </c>
      <c r="AC754" s="59">
        <v>-876.53512800254339</v>
      </c>
      <c r="AD754" s="59">
        <v>-3363.9778060089302</v>
      </c>
      <c r="AE754" s="59"/>
      <c r="AF754" s="59"/>
    </row>
    <row r="755" spans="1:32">
      <c r="A755" s="257" t="s">
        <v>2074</v>
      </c>
      <c r="B755" s="244" t="s">
        <v>2081</v>
      </c>
      <c r="C755" s="244"/>
      <c r="D755" s="239" t="s">
        <v>2082</v>
      </c>
      <c r="E755" s="239" t="s">
        <v>2083</v>
      </c>
      <c r="F755" s="240" t="s">
        <v>2039</v>
      </c>
      <c r="G755" s="239" t="s">
        <v>2060</v>
      </c>
      <c r="H755" s="240" t="s">
        <v>440</v>
      </c>
      <c r="I755" s="244" t="s">
        <v>2084</v>
      </c>
      <c r="J755" s="239" t="s">
        <v>2085</v>
      </c>
      <c r="K755" s="239" t="s">
        <v>2085</v>
      </c>
      <c r="L755" s="239" t="s">
        <v>10</v>
      </c>
      <c r="M755" s="239" t="s">
        <v>357</v>
      </c>
      <c r="N755" s="239" t="s">
        <v>2014</v>
      </c>
      <c r="O755" s="239" t="s">
        <v>269</v>
      </c>
      <c r="P755" s="239" t="s">
        <v>2014</v>
      </c>
      <c r="Q755" s="248" t="s">
        <v>357</v>
      </c>
      <c r="R755" s="280">
        <v>0</v>
      </c>
      <c r="S755" s="239" t="s">
        <v>2014</v>
      </c>
      <c r="T755" s="248" t="s">
        <v>357</v>
      </c>
      <c r="U755" s="280">
        <v>0</v>
      </c>
      <c r="V755" s="239" t="s">
        <v>2014</v>
      </c>
      <c r="W755" s="248" t="s">
        <v>357</v>
      </c>
      <c r="X755" s="280">
        <v>0.676686561051281</v>
      </c>
      <c r="Y755" s="58" t="s">
        <v>5942</v>
      </c>
      <c r="Z755" s="58" t="s">
        <v>445</v>
      </c>
      <c r="AA755" s="59">
        <v>-3921032.6285987622</v>
      </c>
      <c r="AB755" s="59">
        <v>-1918823.6928819851</v>
      </c>
      <c r="AC755" s="59">
        <v>-1418432.2582885767</v>
      </c>
      <c r="AD755" s="59">
        <v>-7258288.5797693245</v>
      </c>
      <c r="AE755" s="59"/>
      <c r="AF755" s="59"/>
    </row>
    <row r="756" spans="1:32">
      <c r="A756" s="257" t="s">
        <v>2074</v>
      </c>
      <c r="B756" s="244" t="s">
        <v>2081</v>
      </c>
      <c r="C756" s="244"/>
      <c r="D756" s="239" t="s">
        <v>2082</v>
      </c>
      <c r="E756" s="239" t="s">
        <v>2083</v>
      </c>
      <c r="F756" s="240" t="s">
        <v>2039</v>
      </c>
      <c r="G756" s="239" t="s">
        <v>2060</v>
      </c>
      <c r="H756" s="240" t="s">
        <v>440</v>
      </c>
      <c r="I756" s="244" t="s">
        <v>2084</v>
      </c>
      <c r="J756" s="239" t="s">
        <v>2085</v>
      </c>
      <c r="K756" s="239" t="s">
        <v>2085</v>
      </c>
      <c r="L756" s="239" t="s">
        <v>10</v>
      </c>
      <c r="M756" s="239" t="s">
        <v>357</v>
      </c>
      <c r="N756" s="239" t="s">
        <v>2014</v>
      </c>
      <c r="O756" s="239" t="s">
        <v>269</v>
      </c>
      <c r="P756" s="239" t="s">
        <v>2014</v>
      </c>
      <c r="Q756" s="248" t="s">
        <v>357</v>
      </c>
      <c r="R756" s="280">
        <v>0</v>
      </c>
      <c r="S756" s="239" t="s">
        <v>2014</v>
      </c>
      <c r="T756" s="248" t="s">
        <v>357</v>
      </c>
      <c r="U756" s="280">
        <v>0</v>
      </c>
      <c r="V756" s="239" t="s">
        <v>2014</v>
      </c>
      <c r="W756" s="248" t="s">
        <v>353</v>
      </c>
      <c r="X756" s="280">
        <v>2.5652869352889486E-4</v>
      </c>
      <c r="Y756" s="58" t="s">
        <v>6879</v>
      </c>
      <c r="Z756" s="58" t="s">
        <v>468</v>
      </c>
      <c r="AA756" s="59">
        <v>-1486.4450328907633</v>
      </c>
      <c r="AB756" s="59">
        <v>-727.41703970385538</v>
      </c>
      <c r="AC756" s="59">
        <v>-537.72099967924987</v>
      </c>
      <c r="AD756" s="59">
        <v>-2751.5830722738683</v>
      </c>
      <c r="AE756" s="59"/>
      <c r="AF756" s="59"/>
    </row>
    <row r="757" spans="1:32">
      <c r="A757" s="257" t="s">
        <v>2074</v>
      </c>
      <c r="B757" s="244" t="s">
        <v>2081</v>
      </c>
      <c r="C757" s="244"/>
      <c r="D757" s="239" t="s">
        <v>2082</v>
      </c>
      <c r="E757" s="239" t="s">
        <v>2083</v>
      </c>
      <c r="F757" s="240" t="s">
        <v>2039</v>
      </c>
      <c r="G757" s="239" t="s">
        <v>2060</v>
      </c>
      <c r="H757" s="240" t="s">
        <v>440</v>
      </c>
      <c r="I757" s="244" t="s">
        <v>2084</v>
      </c>
      <c r="J757" s="239" t="s">
        <v>2085</v>
      </c>
      <c r="K757" s="239" t="s">
        <v>2085</v>
      </c>
      <c r="L757" s="239" t="s">
        <v>10</v>
      </c>
      <c r="M757" s="239" t="s">
        <v>357</v>
      </c>
      <c r="N757" s="239" t="s">
        <v>2014</v>
      </c>
      <c r="O757" s="239" t="s">
        <v>269</v>
      </c>
      <c r="P757" s="239" t="s">
        <v>2014</v>
      </c>
      <c r="Q757" s="248" t="s">
        <v>357</v>
      </c>
      <c r="R757" s="280">
        <v>0</v>
      </c>
      <c r="S757" s="239" t="s">
        <v>2014</v>
      </c>
      <c r="T757" s="248" t="s">
        <v>357</v>
      </c>
      <c r="U757" s="280">
        <v>0</v>
      </c>
      <c r="V757" s="239" t="s">
        <v>2014</v>
      </c>
      <c r="W757" s="248" t="s">
        <v>354</v>
      </c>
      <c r="X757" s="280">
        <v>0.2685390817291563</v>
      </c>
      <c r="Y757" s="58" t="s">
        <v>6742</v>
      </c>
      <c r="Z757" s="58" t="s">
        <v>470</v>
      </c>
      <c r="AA757" s="59">
        <v>-1556038.7365727164</v>
      </c>
      <c r="AB757" s="59">
        <v>-761473.89669768803</v>
      </c>
      <c r="AC757" s="59">
        <v>-562896.49899957445</v>
      </c>
      <c r="AD757" s="59">
        <v>-2880409.1322699785</v>
      </c>
      <c r="AE757" s="59"/>
      <c r="AF757" s="59"/>
    </row>
    <row r="758" spans="1:32">
      <c r="A758" s="257" t="s">
        <v>2074</v>
      </c>
      <c r="B758" s="244" t="s">
        <v>2081</v>
      </c>
      <c r="C758" s="244"/>
      <c r="D758" s="239" t="s">
        <v>2082</v>
      </c>
      <c r="E758" s="239" t="s">
        <v>2083</v>
      </c>
      <c r="F758" s="240" t="s">
        <v>2039</v>
      </c>
      <c r="G758" s="239" t="s">
        <v>2060</v>
      </c>
      <c r="H758" s="240" t="s">
        <v>440</v>
      </c>
      <c r="I758" s="244" t="s">
        <v>2084</v>
      </c>
      <c r="J758" s="239" t="s">
        <v>2085</v>
      </c>
      <c r="K758" s="239" t="s">
        <v>2085</v>
      </c>
      <c r="L758" s="239" t="s">
        <v>10</v>
      </c>
      <c r="M758" s="239" t="s">
        <v>357</v>
      </c>
      <c r="N758" s="239" t="s">
        <v>2014</v>
      </c>
      <c r="O758" s="239" t="s">
        <v>269</v>
      </c>
      <c r="P758" s="239" t="s">
        <v>2014</v>
      </c>
      <c r="Q758" s="248" t="s">
        <v>357</v>
      </c>
      <c r="R758" s="280">
        <v>0</v>
      </c>
      <c r="S758" s="239" t="s">
        <v>2014</v>
      </c>
      <c r="T758" s="248" t="s">
        <v>357</v>
      </c>
      <c r="U758" s="280">
        <v>0</v>
      </c>
      <c r="V758" s="239" t="s">
        <v>2014</v>
      </c>
      <c r="W758" s="248" t="s">
        <v>42</v>
      </c>
      <c r="X758" s="280">
        <v>2.0953300665233236E-4</v>
      </c>
      <c r="Y758" s="58" t="s">
        <v>6888</v>
      </c>
      <c r="Z758" s="58" t="s">
        <v>472</v>
      </c>
      <c r="AA758" s="59">
        <v>-1214.1304455282877</v>
      </c>
      <c r="AB758" s="59">
        <v>-594.15528657857453</v>
      </c>
      <c r="AC758" s="59">
        <v>-439.21128764568442</v>
      </c>
      <c r="AD758" s="59">
        <v>-2247.4970197525467</v>
      </c>
      <c r="AE758" s="59"/>
      <c r="AF758" s="59"/>
    </row>
    <row r="759" spans="1:32">
      <c r="A759" s="257" t="s">
        <v>2074</v>
      </c>
      <c r="B759" s="244" t="s">
        <v>2081</v>
      </c>
      <c r="C759" s="244"/>
      <c r="D759" s="239" t="s">
        <v>2082</v>
      </c>
      <c r="E759" s="239" t="s">
        <v>2083</v>
      </c>
      <c r="F759" s="240" t="s">
        <v>2039</v>
      </c>
      <c r="G759" s="239" t="s">
        <v>2060</v>
      </c>
      <c r="H759" s="240" t="s">
        <v>440</v>
      </c>
      <c r="I759" s="244" t="s">
        <v>2084</v>
      </c>
      <c r="J759" s="239" t="s">
        <v>2085</v>
      </c>
      <c r="K759" s="239" t="s">
        <v>2085</v>
      </c>
      <c r="L759" s="239" t="s">
        <v>10</v>
      </c>
      <c r="M759" s="239" t="s">
        <v>357</v>
      </c>
      <c r="N759" s="239" t="s">
        <v>2014</v>
      </c>
      <c r="O759" s="239" t="s">
        <v>269</v>
      </c>
      <c r="P759" s="239" t="s">
        <v>2014</v>
      </c>
      <c r="Q759" s="248" t="s">
        <v>357</v>
      </c>
      <c r="R759" s="280">
        <v>0</v>
      </c>
      <c r="S759" s="239" t="s">
        <v>2014</v>
      </c>
      <c r="T759" s="248" t="s">
        <v>357</v>
      </c>
      <c r="U759" s="280">
        <v>0</v>
      </c>
      <c r="V759" s="239" t="s">
        <v>2014</v>
      </c>
      <c r="W759" s="269" t="s">
        <v>43</v>
      </c>
      <c r="X759" s="280">
        <v>2.3060118569862668E-2</v>
      </c>
      <c r="Y759" s="58" t="s">
        <v>6663</v>
      </c>
      <c r="Z759" s="58" t="s">
        <v>474</v>
      </c>
      <c r="AA759" s="59">
        <v>-133620.91481662443</v>
      </c>
      <c r="AB759" s="59">
        <v>-65389.656628879144</v>
      </c>
      <c r="AC759" s="59">
        <v>-48337.32180026827</v>
      </c>
      <c r="AD759" s="59">
        <v>-247347.89324577182</v>
      </c>
      <c r="AE759" s="59"/>
      <c r="AF759" s="59"/>
    </row>
    <row r="760" spans="1:32">
      <c r="A760" s="257" t="s">
        <v>2074</v>
      </c>
      <c r="B760" s="244" t="s">
        <v>2081</v>
      </c>
      <c r="C760" s="244"/>
      <c r="D760" s="239" t="s">
        <v>2082</v>
      </c>
      <c r="E760" s="239" t="s">
        <v>2083</v>
      </c>
      <c r="F760" s="240" t="s">
        <v>2039</v>
      </c>
      <c r="G760" s="239" t="s">
        <v>2060</v>
      </c>
      <c r="H760" s="240" t="s">
        <v>440</v>
      </c>
      <c r="I760" s="244" t="s">
        <v>2084</v>
      </c>
      <c r="J760" s="239" t="s">
        <v>2085</v>
      </c>
      <c r="K760" s="239" t="s">
        <v>2085</v>
      </c>
      <c r="L760" s="239" t="s">
        <v>10</v>
      </c>
      <c r="M760" s="239" t="s">
        <v>357</v>
      </c>
      <c r="N760" s="239" t="s">
        <v>2014</v>
      </c>
      <c r="O760" s="239" t="s">
        <v>269</v>
      </c>
      <c r="P760" s="239" t="s">
        <v>2014</v>
      </c>
      <c r="Q760" s="248" t="s">
        <v>357</v>
      </c>
      <c r="R760" s="280">
        <v>0</v>
      </c>
      <c r="S760" s="239" t="s">
        <v>2014</v>
      </c>
      <c r="T760" s="248" t="s">
        <v>357</v>
      </c>
      <c r="U760" s="280">
        <v>0</v>
      </c>
      <c r="V760" s="239" t="s">
        <v>2014</v>
      </c>
      <c r="W760" s="248" t="s">
        <v>412</v>
      </c>
      <c r="X760" s="280">
        <v>3.1248176949518904E-2</v>
      </c>
      <c r="Y760" s="58" t="s">
        <v>6796</v>
      </c>
      <c r="Z760" s="58" t="s">
        <v>476</v>
      </c>
      <c r="AA760" s="59">
        <v>-181066.2845334771</v>
      </c>
      <c r="AB760" s="59">
        <v>-88607.851465165542</v>
      </c>
      <c r="AC760" s="59">
        <v>-65500.668624255726</v>
      </c>
      <c r="AD760" s="59">
        <v>-335174.8046228984</v>
      </c>
      <c r="AE760" s="59"/>
      <c r="AF760" s="59"/>
    </row>
    <row r="761" spans="1:32">
      <c r="A761" s="257" t="s">
        <v>2074</v>
      </c>
      <c r="B761" s="244" t="s">
        <v>2081</v>
      </c>
      <c r="C761" s="244"/>
      <c r="D761" s="239" t="s">
        <v>2082</v>
      </c>
      <c r="E761" s="239" t="s">
        <v>2083</v>
      </c>
      <c r="F761" s="240" t="s">
        <v>2039</v>
      </c>
      <c r="G761" s="239" t="s">
        <v>2060</v>
      </c>
      <c r="H761" s="240" t="s">
        <v>440</v>
      </c>
      <c r="I761" s="244" t="s">
        <v>2084</v>
      </c>
      <c r="J761" s="239" t="s">
        <v>2085</v>
      </c>
      <c r="K761" s="239" t="s">
        <v>2085</v>
      </c>
      <c r="L761" s="239" t="s">
        <v>10</v>
      </c>
      <c r="M761" s="239" t="s">
        <v>357</v>
      </c>
      <c r="N761" s="239" t="s">
        <v>2014</v>
      </c>
      <c r="O761" s="239" t="s">
        <v>269</v>
      </c>
      <c r="P761" s="239" t="s">
        <v>2014</v>
      </c>
      <c r="Q761" s="248" t="s">
        <v>357</v>
      </c>
      <c r="R761" s="280">
        <v>0</v>
      </c>
      <c r="S761" s="239" t="s">
        <v>2014</v>
      </c>
      <c r="T761" s="248" t="s">
        <v>357</v>
      </c>
      <c r="U761" s="280">
        <v>0</v>
      </c>
      <c r="V761" s="239" t="s">
        <v>2014</v>
      </c>
      <c r="W761" s="248" t="s">
        <v>413</v>
      </c>
      <c r="X761" s="280">
        <v>0</v>
      </c>
      <c r="Y761" s="58" t="s">
        <v>6889</v>
      </c>
      <c r="Z761" s="58" t="s">
        <v>478</v>
      </c>
      <c r="AA761" s="59">
        <v>0</v>
      </c>
      <c r="AB761" s="59">
        <v>0</v>
      </c>
      <c r="AC761" s="59">
        <v>0</v>
      </c>
      <c r="AD761" s="59">
        <v>0</v>
      </c>
      <c r="AE761" s="59"/>
      <c r="AF761" s="59"/>
    </row>
    <row r="762" spans="1:32">
      <c r="A762" s="257" t="s">
        <v>2074</v>
      </c>
      <c r="B762" s="244" t="s">
        <v>2081</v>
      </c>
      <c r="C762" s="244"/>
      <c r="D762" s="239" t="s">
        <v>2082</v>
      </c>
      <c r="E762" s="239" t="s">
        <v>2083</v>
      </c>
      <c r="F762" s="240" t="s">
        <v>2039</v>
      </c>
      <c r="G762" s="239" t="s">
        <v>2060</v>
      </c>
      <c r="H762" s="240" t="s">
        <v>440</v>
      </c>
      <c r="I762" s="244" t="s">
        <v>2084</v>
      </c>
      <c r="J762" s="239" t="s">
        <v>2085</v>
      </c>
      <c r="K762" s="239" t="s">
        <v>2085</v>
      </c>
      <c r="L762" s="239" t="s">
        <v>10</v>
      </c>
      <c r="M762" s="239" t="s">
        <v>357</v>
      </c>
      <c r="N762" s="239" t="s">
        <v>2014</v>
      </c>
      <c r="O762" s="239" t="s">
        <v>269</v>
      </c>
      <c r="P762" s="239" t="s">
        <v>2014</v>
      </c>
      <c r="Q762" s="248" t="s">
        <v>357</v>
      </c>
      <c r="R762" s="280">
        <v>0</v>
      </c>
      <c r="S762" s="239" t="s">
        <v>2014</v>
      </c>
      <c r="T762" s="248" t="s">
        <v>357</v>
      </c>
      <c r="U762" s="280">
        <v>0</v>
      </c>
      <c r="V762" s="239" t="s">
        <v>2014</v>
      </c>
      <c r="W762" s="248" t="s">
        <v>741</v>
      </c>
      <c r="X762" s="280">
        <v>0</v>
      </c>
      <c r="Y762" s="58" t="s">
        <v>6905</v>
      </c>
      <c r="Z762" s="58" t="s">
        <v>492</v>
      </c>
      <c r="AA762" s="59">
        <v>0</v>
      </c>
      <c r="AB762" s="59">
        <v>0</v>
      </c>
      <c r="AC762" s="59">
        <v>0</v>
      </c>
      <c r="AD762" s="59">
        <v>0</v>
      </c>
      <c r="AE762" s="59"/>
      <c r="AF762" s="59"/>
    </row>
    <row r="763" spans="1:32">
      <c r="A763" s="257" t="s">
        <v>2074</v>
      </c>
      <c r="B763" s="244" t="s">
        <v>2086</v>
      </c>
      <c r="C763" s="244"/>
      <c r="D763" s="239" t="s">
        <v>2087</v>
      </c>
      <c r="E763" s="239" t="s">
        <v>2088</v>
      </c>
      <c r="F763" s="240" t="s">
        <v>2039</v>
      </c>
      <c r="G763" s="239" t="s">
        <v>2060</v>
      </c>
      <c r="H763" s="240" t="s">
        <v>440</v>
      </c>
      <c r="I763" s="244" t="s">
        <v>2089</v>
      </c>
      <c r="J763" s="239" t="s">
        <v>2090</v>
      </c>
      <c r="K763" s="239" t="s">
        <v>2090</v>
      </c>
      <c r="L763" s="239" t="s">
        <v>10</v>
      </c>
      <c r="M763" s="239" t="s">
        <v>2073</v>
      </c>
      <c r="N763" s="239" t="s">
        <v>2014</v>
      </c>
      <c r="O763" s="239" t="s">
        <v>269</v>
      </c>
      <c r="P763" s="239" t="s">
        <v>2014</v>
      </c>
      <c r="Q763" s="250" t="s">
        <v>46</v>
      </c>
      <c r="R763" s="281">
        <v>0</v>
      </c>
      <c r="S763" s="239" t="s">
        <v>2014</v>
      </c>
      <c r="T763" s="250" t="s">
        <v>46</v>
      </c>
      <c r="U763" s="281">
        <v>0</v>
      </c>
      <c r="V763" s="239" t="s">
        <v>2014</v>
      </c>
      <c r="W763" s="250" t="s">
        <v>414</v>
      </c>
      <c r="X763" s="60">
        <v>0.6579819587748591</v>
      </c>
      <c r="Y763" s="58" t="s">
        <v>5947</v>
      </c>
      <c r="Z763" s="58" t="s">
        <v>480</v>
      </c>
      <c r="AA763" s="59">
        <v>-273.22700838126019</v>
      </c>
      <c r="AB763" s="59">
        <v>-3245.5289107549315</v>
      </c>
      <c r="AC763" s="59">
        <v>2988.1921666780836</v>
      </c>
      <c r="AD763" s="59">
        <v>-530.56375245810796</v>
      </c>
      <c r="AE763" s="59"/>
      <c r="AF763" s="59"/>
    </row>
    <row r="764" spans="1:32">
      <c r="A764" s="257" t="s">
        <v>2074</v>
      </c>
      <c r="B764" s="244" t="s">
        <v>2086</v>
      </c>
      <c r="C764" s="244"/>
      <c r="D764" s="239" t="s">
        <v>2087</v>
      </c>
      <c r="E764" s="239" t="s">
        <v>2088</v>
      </c>
      <c r="F764" s="240" t="s">
        <v>2039</v>
      </c>
      <c r="G764" s="239" t="s">
        <v>2060</v>
      </c>
      <c r="H764" s="240" t="s">
        <v>440</v>
      </c>
      <c r="I764" s="244" t="s">
        <v>2089</v>
      </c>
      <c r="J764" s="239" t="s">
        <v>2090</v>
      </c>
      <c r="K764" s="239" t="s">
        <v>2090</v>
      </c>
      <c r="L764" s="239" t="s">
        <v>10</v>
      </c>
      <c r="M764" s="239" t="s">
        <v>2073</v>
      </c>
      <c r="N764" s="239" t="s">
        <v>2014</v>
      </c>
      <c r="O764" s="239" t="s">
        <v>269</v>
      </c>
      <c r="P764" s="239" t="s">
        <v>2014</v>
      </c>
      <c r="Q764" s="250" t="s">
        <v>46</v>
      </c>
      <c r="R764" s="281">
        <v>0</v>
      </c>
      <c r="S764" s="239" t="s">
        <v>2014</v>
      </c>
      <c r="T764" s="250" t="s">
        <v>46</v>
      </c>
      <c r="U764" s="281">
        <v>0</v>
      </c>
      <c r="V764" s="239" t="s">
        <v>2014</v>
      </c>
      <c r="W764" s="250" t="s">
        <v>416</v>
      </c>
      <c r="X764" s="60">
        <v>0.34201804122514079</v>
      </c>
      <c r="Y764" s="58" t="s">
        <v>6705</v>
      </c>
      <c r="Z764" s="58" t="s">
        <v>484</v>
      </c>
      <c r="AA764" s="59">
        <v>-142.0229916187397</v>
      </c>
      <c r="AB764" s="59">
        <v>-1687.0210892450682</v>
      </c>
      <c r="AC764" s="59">
        <v>1553.2578333219155</v>
      </c>
      <c r="AD764" s="59">
        <v>-275.78624754189241</v>
      </c>
      <c r="AE764" s="59"/>
      <c r="AF764" s="59"/>
    </row>
    <row r="765" spans="1:32">
      <c r="A765" s="257" t="s">
        <v>2091</v>
      </c>
      <c r="B765" s="244" t="s">
        <v>2092</v>
      </c>
      <c r="C765" s="244" t="s">
        <v>2093</v>
      </c>
      <c r="D765" s="239" t="s">
        <v>2094</v>
      </c>
      <c r="E765" s="239" t="s">
        <v>2094</v>
      </c>
      <c r="F765" s="240" t="s">
        <v>2039</v>
      </c>
      <c r="G765" s="239" t="s">
        <v>40</v>
      </c>
      <c r="H765" s="240" t="s">
        <v>440</v>
      </c>
      <c r="I765" s="244" t="s">
        <v>2095</v>
      </c>
      <c r="J765" s="239" t="s">
        <v>2096</v>
      </c>
      <c r="K765" s="239" t="s">
        <v>2096</v>
      </c>
      <c r="L765" s="239" t="s">
        <v>7</v>
      </c>
      <c r="M765" s="239" t="s">
        <v>41</v>
      </c>
      <c r="N765" s="239" t="s">
        <v>40</v>
      </c>
      <c r="O765" s="239" t="s">
        <v>41</v>
      </c>
      <c r="P765" s="239" t="s">
        <v>2040</v>
      </c>
      <c r="Q765" s="243" t="s">
        <v>357</v>
      </c>
      <c r="R765" s="282">
        <v>0</v>
      </c>
      <c r="S765" s="239" t="s">
        <v>2040</v>
      </c>
      <c r="T765" s="269" t="s">
        <v>353</v>
      </c>
      <c r="U765" s="280">
        <v>2.0199999999999999E-2</v>
      </c>
      <c r="V765" s="239" t="s">
        <v>2040</v>
      </c>
      <c r="W765" s="269" t="s">
        <v>353</v>
      </c>
      <c r="X765" s="280">
        <v>2.1299999999999999E-2</v>
      </c>
      <c r="Y765" s="58" t="s">
        <v>6870</v>
      </c>
      <c r="Z765" s="58" t="s">
        <v>654</v>
      </c>
      <c r="AA765" s="59">
        <v>-2356.6300829999996</v>
      </c>
      <c r="AB765" s="59">
        <v>-5944.1202840000005</v>
      </c>
      <c r="AC765" s="59">
        <v>-3455.6604539999989</v>
      </c>
      <c r="AD765" s="59">
        <v>-11756.410820999999</v>
      </c>
      <c r="AE765" s="59"/>
      <c r="AF765" s="59"/>
    </row>
    <row r="766" spans="1:32">
      <c r="A766" s="257" t="s">
        <v>2091</v>
      </c>
      <c r="B766" s="244" t="s">
        <v>2092</v>
      </c>
      <c r="C766" s="244" t="s">
        <v>2093</v>
      </c>
      <c r="D766" s="239" t="s">
        <v>2094</v>
      </c>
      <c r="E766" s="239" t="s">
        <v>2094</v>
      </c>
      <c r="F766" s="240" t="s">
        <v>2039</v>
      </c>
      <c r="G766" s="239" t="s">
        <v>40</v>
      </c>
      <c r="H766" s="240" t="s">
        <v>440</v>
      </c>
      <c r="I766" s="244" t="s">
        <v>2095</v>
      </c>
      <c r="J766" s="239" t="s">
        <v>2096</v>
      </c>
      <c r="K766" s="239" t="s">
        <v>2096</v>
      </c>
      <c r="L766" s="239" t="s">
        <v>7</v>
      </c>
      <c r="M766" s="239" t="s">
        <v>41</v>
      </c>
      <c r="N766" s="239" t="s">
        <v>40</v>
      </c>
      <c r="O766" s="239" t="s">
        <v>41</v>
      </c>
      <c r="P766" s="239" t="s">
        <v>2040</v>
      </c>
      <c r="Q766" s="243" t="s">
        <v>357</v>
      </c>
      <c r="R766" s="282">
        <v>0</v>
      </c>
      <c r="S766" s="239" t="s">
        <v>2040</v>
      </c>
      <c r="T766" s="269" t="s">
        <v>354</v>
      </c>
      <c r="U766" s="280">
        <v>0.9798</v>
      </c>
      <c r="V766" s="239" t="s">
        <v>2040</v>
      </c>
      <c r="W766" s="269" t="s">
        <v>354</v>
      </c>
      <c r="X766" s="280">
        <v>0.97870000000000001</v>
      </c>
      <c r="Y766" s="58" t="s">
        <v>6871</v>
      </c>
      <c r="Z766" s="58" t="s">
        <v>655</v>
      </c>
      <c r="AA766" s="59">
        <v>-108283.27991699999</v>
      </c>
      <c r="AB766" s="59">
        <v>-273122.55971600005</v>
      </c>
      <c r="AC766" s="59">
        <v>-158781.91954599996</v>
      </c>
      <c r="AD766" s="59">
        <v>-540187.75917900004</v>
      </c>
      <c r="AE766" s="59"/>
      <c r="AF766" s="59"/>
    </row>
    <row r="767" spans="1:32">
      <c r="A767" s="257" t="s">
        <v>2091</v>
      </c>
      <c r="B767" s="244" t="s">
        <v>2097</v>
      </c>
      <c r="C767" s="244" t="s">
        <v>2098</v>
      </c>
      <c r="D767" s="239" t="s">
        <v>2099</v>
      </c>
      <c r="E767" s="239" t="s">
        <v>2099</v>
      </c>
      <c r="F767" s="240" t="s">
        <v>2039</v>
      </c>
      <c r="G767" s="239" t="s">
        <v>40</v>
      </c>
      <c r="H767" s="240" t="s">
        <v>440</v>
      </c>
      <c r="I767" s="244" t="s">
        <v>2095</v>
      </c>
      <c r="J767" s="239" t="s">
        <v>2100</v>
      </c>
      <c r="K767" s="239" t="s">
        <v>2100</v>
      </c>
      <c r="L767" s="239" t="s">
        <v>7</v>
      </c>
      <c r="M767" s="239" t="s">
        <v>43</v>
      </c>
      <c r="N767" s="239" t="s">
        <v>40</v>
      </c>
      <c r="O767" s="239" t="s">
        <v>43</v>
      </c>
      <c r="P767" s="239" t="s">
        <v>2040</v>
      </c>
      <c r="Q767" s="239" t="s">
        <v>357</v>
      </c>
      <c r="R767" s="283">
        <v>0</v>
      </c>
      <c r="S767" s="239" t="s">
        <v>2040</v>
      </c>
      <c r="T767" s="239" t="s">
        <v>43</v>
      </c>
      <c r="U767" s="280">
        <v>0</v>
      </c>
      <c r="V767" s="239" t="s">
        <v>2040</v>
      </c>
      <c r="W767" s="284" t="s">
        <v>741</v>
      </c>
      <c r="X767" s="280">
        <v>0</v>
      </c>
      <c r="Y767" s="58" t="s">
        <v>6383</v>
      </c>
      <c r="Z767" s="58" t="s">
        <v>666</v>
      </c>
      <c r="AA767" s="59">
        <v>0</v>
      </c>
      <c r="AB767" s="59">
        <v>0</v>
      </c>
      <c r="AC767" s="59">
        <v>0</v>
      </c>
      <c r="AD767" s="59">
        <v>0</v>
      </c>
      <c r="AE767" s="59"/>
      <c r="AF767" s="59"/>
    </row>
    <row r="768" spans="1:32">
      <c r="A768" s="257" t="s">
        <v>2091</v>
      </c>
      <c r="B768" s="244" t="s">
        <v>2097</v>
      </c>
      <c r="C768" s="244" t="s">
        <v>2098</v>
      </c>
      <c r="D768" s="239" t="s">
        <v>2099</v>
      </c>
      <c r="E768" s="239" t="s">
        <v>2099</v>
      </c>
      <c r="F768" s="240" t="s">
        <v>2039</v>
      </c>
      <c r="G768" s="239" t="s">
        <v>40</v>
      </c>
      <c r="H768" s="240" t="s">
        <v>440</v>
      </c>
      <c r="I768" s="244" t="s">
        <v>2095</v>
      </c>
      <c r="J768" s="239" t="s">
        <v>2100</v>
      </c>
      <c r="K768" s="239" t="s">
        <v>2100</v>
      </c>
      <c r="L768" s="239" t="s">
        <v>7</v>
      </c>
      <c r="M768" s="239" t="s">
        <v>43</v>
      </c>
      <c r="N768" s="239" t="s">
        <v>40</v>
      </c>
      <c r="O768" s="239" t="s">
        <v>43</v>
      </c>
      <c r="P768" s="239" t="s">
        <v>2040</v>
      </c>
      <c r="Q768" s="239" t="s">
        <v>357</v>
      </c>
      <c r="R768" s="283">
        <v>0</v>
      </c>
      <c r="S768" s="239" t="s">
        <v>2040</v>
      </c>
      <c r="T768" s="239" t="s">
        <v>43</v>
      </c>
      <c r="U768" s="280">
        <v>0</v>
      </c>
      <c r="V768" s="239" t="s">
        <v>2040</v>
      </c>
      <c r="W768" s="269" t="s">
        <v>43</v>
      </c>
      <c r="X768" s="280">
        <v>1</v>
      </c>
      <c r="Y768" s="58" t="s">
        <v>6315</v>
      </c>
      <c r="Z768" s="58" t="s">
        <v>657</v>
      </c>
      <c r="AA768" s="59">
        <v>-18760.27</v>
      </c>
      <c r="AB768" s="59">
        <v>-10478.99</v>
      </c>
      <c r="AC768" s="59">
        <v>-2159.98</v>
      </c>
      <c r="AD768" s="59">
        <v>-31399.24</v>
      </c>
      <c r="AE768" s="59"/>
      <c r="AF768" s="59"/>
    </row>
    <row r="769" spans="1:32">
      <c r="A769" s="257" t="s">
        <v>2091</v>
      </c>
      <c r="B769" s="244" t="s">
        <v>2101</v>
      </c>
      <c r="C769" s="244" t="s">
        <v>2102</v>
      </c>
      <c r="D769" s="239" t="s">
        <v>2103</v>
      </c>
      <c r="E769" s="239" t="s">
        <v>2103</v>
      </c>
      <c r="F769" s="240" t="s">
        <v>2039</v>
      </c>
      <c r="G769" s="239" t="s">
        <v>40</v>
      </c>
      <c r="H769" s="240" t="s">
        <v>440</v>
      </c>
      <c r="I769" s="244" t="s">
        <v>2095</v>
      </c>
      <c r="J769" s="239" t="s">
        <v>2104</v>
      </c>
      <c r="K769" s="239" t="s">
        <v>2104</v>
      </c>
      <c r="L769" s="239" t="s">
        <v>7</v>
      </c>
      <c r="M769" s="239" t="s">
        <v>44</v>
      </c>
      <c r="N769" s="239" t="s">
        <v>40</v>
      </c>
      <c r="O769" s="239" t="s">
        <v>44</v>
      </c>
      <c r="P769" s="239" t="s">
        <v>2040</v>
      </c>
      <c r="Q769" s="243" t="s">
        <v>357</v>
      </c>
      <c r="R769" s="282">
        <v>0</v>
      </c>
      <c r="S769" s="239" t="s">
        <v>2040</v>
      </c>
      <c r="T769" s="248" t="s">
        <v>412</v>
      </c>
      <c r="U769" s="280">
        <v>1</v>
      </c>
      <c r="V769" s="239" t="s">
        <v>2040</v>
      </c>
      <c r="W769" s="248" t="s">
        <v>412</v>
      </c>
      <c r="X769" s="280">
        <v>0.899176382120636</v>
      </c>
      <c r="Y769" s="58" t="s">
        <v>6328</v>
      </c>
      <c r="Z769" s="58" t="s">
        <v>658</v>
      </c>
      <c r="AA769" s="59">
        <v>-87722.380000990452</v>
      </c>
      <c r="AB769" s="59">
        <v>7806.6763248628276</v>
      </c>
      <c r="AC769" s="59">
        <v>-16656.514145915266</v>
      </c>
      <c r="AD769" s="59">
        <v>-96572.21782204289</v>
      </c>
      <c r="AE769" s="59"/>
      <c r="AF769" s="59"/>
    </row>
    <row r="770" spans="1:32">
      <c r="A770" s="257" t="s">
        <v>2091</v>
      </c>
      <c r="B770" s="244" t="s">
        <v>2101</v>
      </c>
      <c r="C770" s="244" t="s">
        <v>2102</v>
      </c>
      <c r="D770" s="239" t="s">
        <v>2103</v>
      </c>
      <c r="E770" s="239" t="s">
        <v>2103</v>
      </c>
      <c r="F770" s="240" t="s">
        <v>2039</v>
      </c>
      <c r="G770" s="239" t="s">
        <v>40</v>
      </c>
      <c r="H770" s="240" t="s">
        <v>440</v>
      </c>
      <c r="I770" s="244" t="s">
        <v>2095</v>
      </c>
      <c r="J770" s="239" t="s">
        <v>2104</v>
      </c>
      <c r="K770" s="239" t="s">
        <v>2104</v>
      </c>
      <c r="L770" s="239" t="s">
        <v>7</v>
      </c>
      <c r="M770" s="239" t="s">
        <v>44</v>
      </c>
      <c r="N770" s="239" t="s">
        <v>40</v>
      </c>
      <c r="O770" s="239" t="s">
        <v>44</v>
      </c>
      <c r="P770" s="239" t="s">
        <v>2040</v>
      </c>
      <c r="Q770" s="243" t="s">
        <v>357</v>
      </c>
      <c r="R770" s="282">
        <v>0</v>
      </c>
      <c r="S770" s="239" t="s">
        <v>2040</v>
      </c>
      <c r="T770" s="248" t="s">
        <v>413</v>
      </c>
      <c r="U770" s="280">
        <v>0</v>
      </c>
      <c r="V770" s="239" t="s">
        <v>2040</v>
      </c>
      <c r="W770" s="248" t="s">
        <v>413</v>
      </c>
      <c r="X770" s="280">
        <v>0.10082361787936395</v>
      </c>
      <c r="Y770" s="58" t="s">
        <v>6339</v>
      </c>
      <c r="Z770" s="58" t="s">
        <v>659</v>
      </c>
      <c r="AA770" s="59">
        <v>-9836.2099990095357</v>
      </c>
      <c r="AB770" s="59">
        <v>875.35367513717438</v>
      </c>
      <c r="AC770" s="59">
        <v>-1867.675854084735</v>
      </c>
      <c r="AD770" s="59">
        <v>-10828.532177957097</v>
      </c>
      <c r="AE770" s="59"/>
      <c r="AF770" s="59"/>
    </row>
    <row r="771" spans="1:32">
      <c r="A771" s="239" t="s">
        <v>2105</v>
      </c>
      <c r="B771" s="244" t="s">
        <v>2106</v>
      </c>
      <c r="C771" s="287" t="s">
        <v>2107</v>
      </c>
      <c r="D771" s="288" t="s">
        <v>2108</v>
      </c>
      <c r="E771" s="239" t="s">
        <v>2109</v>
      </c>
      <c r="F771" s="240" t="s">
        <v>2039</v>
      </c>
      <c r="G771" s="239" t="s">
        <v>40</v>
      </c>
      <c r="H771" s="252" t="s">
        <v>2110</v>
      </c>
      <c r="I771" s="244" t="s">
        <v>2095</v>
      </c>
      <c r="J771" s="239" t="s">
        <v>2111</v>
      </c>
      <c r="K771" s="239" t="s">
        <v>2111</v>
      </c>
      <c r="L771" s="239" t="s">
        <v>7</v>
      </c>
      <c r="M771" s="239" t="s">
        <v>46</v>
      </c>
      <c r="N771" s="239" t="s">
        <v>40</v>
      </c>
      <c r="O771" s="239" t="s">
        <v>46</v>
      </c>
      <c r="P771" s="239" t="s">
        <v>2040</v>
      </c>
      <c r="Q771" s="239" t="s">
        <v>46</v>
      </c>
      <c r="R771" s="242">
        <v>0</v>
      </c>
      <c r="S771" s="239" t="s">
        <v>2040</v>
      </c>
      <c r="T771" s="269" t="s">
        <v>2112</v>
      </c>
      <c r="U771" s="280">
        <v>1</v>
      </c>
      <c r="V771" s="239" t="s">
        <v>2040</v>
      </c>
      <c r="W771" s="269" t="s">
        <v>417</v>
      </c>
      <c r="X771" s="280">
        <v>0.28492860408333864</v>
      </c>
      <c r="Y771" s="58" t="s">
        <v>6874</v>
      </c>
      <c r="Z771" s="58" t="s">
        <v>663</v>
      </c>
      <c r="AA771" s="59">
        <v>0</v>
      </c>
      <c r="AB771" s="59">
        <v>-6701.5207680401245</v>
      </c>
      <c r="AC771" s="59">
        <v>0</v>
      </c>
      <c r="AD771" s="59">
        <v>-6701.5207680401245</v>
      </c>
      <c r="AE771" s="59"/>
      <c r="AF771" s="59"/>
    </row>
    <row r="772" spans="1:32">
      <c r="A772" s="239" t="s">
        <v>2105</v>
      </c>
      <c r="B772" s="244" t="s">
        <v>2106</v>
      </c>
      <c r="C772" s="287" t="s">
        <v>2107</v>
      </c>
      <c r="D772" s="288" t="s">
        <v>2108</v>
      </c>
      <c r="E772" s="239" t="s">
        <v>2109</v>
      </c>
      <c r="F772" s="240" t="s">
        <v>2039</v>
      </c>
      <c r="G772" s="239" t="s">
        <v>40</v>
      </c>
      <c r="H772" s="252" t="s">
        <v>2110</v>
      </c>
      <c r="I772" s="244" t="s">
        <v>2095</v>
      </c>
      <c r="J772" s="239" t="s">
        <v>2111</v>
      </c>
      <c r="K772" s="239" t="s">
        <v>2111</v>
      </c>
      <c r="L772" s="239" t="s">
        <v>7</v>
      </c>
      <c r="M772" s="239" t="s">
        <v>46</v>
      </c>
      <c r="N772" s="239" t="s">
        <v>40</v>
      </c>
      <c r="O772" s="239" t="s">
        <v>46</v>
      </c>
      <c r="P772" s="239" t="s">
        <v>2040</v>
      </c>
      <c r="Q772" s="239" t="s">
        <v>46</v>
      </c>
      <c r="R772" s="242">
        <v>0</v>
      </c>
      <c r="S772" s="239" t="s">
        <v>2040</v>
      </c>
      <c r="T772" s="269" t="s">
        <v>418</v>
      </c>
      <c r="U772" s="280">
        <v>0</v>
      </c>
      <c r="V772" s="239" t="s">
        <v>2040</v>
      </c>
      <c r="W772" s="269" t="s">
        <v>418</v>
      </c>
      <c r="X772" s="280">
        <v>0.71507139591666136</v>
      </c>
      <c r="Y772" s="58" t="s">
        <v>6875</v>
      </c>
      <c r="Z772" s="58" t="s">
        <v>664</v>
      </c>
      <c r="AA772" s="59">
        <v>0</v>
      </c>
      <c r="AB772" s="59">
        <v>-16818.479231959875</v>
      </c>
      <c r="AC772" s="59">
        <v>0</v>
      </c>
      <c r="AD772" s="59">
        <v>-16818.479231959875</v>
      </c>
      <c r="AE772" s="59"/>
      <c r="AF772" s="59"/>
    </row>
    <row r="773" spans="1:32">
      <c r="A773" s="239" t="s">
        <v>2113</v>
      </c>
      <c r="B773" s="244" t="s">
        <v>2114</v>
      </c>
      <c r="C773" s="287" t="s">
        <v>2115</v>
      </c>
      <c r="D773" s="288" t="s">
        <v>2116</v>
      </c>
      <c r="E773" s="239" t="s">
        <v>2117</v>
      </c>
      <c r="F773" s="240" t="s">
        <v>2039</v>
      </c>
      <c r="G773" s="239" t="s">
        <v>40</v>
      </c>
      <c r="H773" s="252" t="s">
        <v>2118</v>
      </c>
      <c r="I773" s="244" t="s">
        <v>2095</v>
      </c>
      <c r="J773" s="239" t="s">
        <v>2119</v>
      </c>
      <c r="K773" s="239" t="s">
        <v>2119</v>
      </c>
      <c r="L773" s="239" t="s">
        <v>7</v>
      </c>
      <c r="M773" s="239" t="s">
        <v>2120</v>
      </c>
      <c r="N773" s="255" t="s">
        <v>40</v>
      </c>
      <c r="O773" s="255" t="s">
        <v>44</v>
      </c>
      <c r="P773" s="255" t="s">
        <v>2040</v>
      </c>
      <c r="Q773" s="255" t="s">
        <v>356</v>
      </c>
      <c r="R773" s="285">
        <v>0</v>
      </c>
      <c r="S773" s="255" t="s">
        <v>2040</v>
      </c>
      <c r="T773" s="248" t="s">
        <v>412</v>
      </c>
      <c r="U773" s="280">
        <v>0.90183388536918874</v>
      </c>
      <c r="V773" s="255" t="s">
        <v>2040</v>
      </c>
      <c r="W773" s="248" t="s">
        <v>412</v>
      </c>
      <c r="X773" s="280">
        <v>0.88119969187643132</v>
      </c>
      <c r="Y773" s="58" t="s">
        <v>6328</v>
      </c>
      <c r="Z773" s="58" t="s">
        <v>658</v>
      </c>
      <c r="AA773" s="59">
        <v>0</v>
      </c>
      <c r="AB773" s="59">
        <v>1628.3953466092139</v>
      </c>
      <c r="AC773" s="59">
        <v>0</v>
      </c>
      <c r="AD773" s="59">
        <v>1628.3953466092139</v>
      </c>
      <c r="AE773" s="59"/>
      <c r="AF773" s="59"/>
    </row>
    <row r="774" spans="1:32">
      <c r="A774" s="239" t="s">
        <v>2113</v>
      </c>
      <c r="B774" s="244" t="s">
        <v>2114</v>
      </c>
      <c r="C774" s="287" t="s">
        <v>2115</v>
      </c>
      <c r="D774" s="288" t="s">
        <v>2116</v>
      </c>
      <c r="E774" s="239" t="s">
        <v>2117</v>
      </c>
      <c r="F774" s="240" t="s">
        <v>2039</v>
      </c>
      <c r="G774" s="239" t="s">
        <v>40</v>
      </c>
      <c r="H774" s="252" t="s">
        <v>2118</v>
      </c>
      <c r="I774" s="244" t="s">
        <v>2095</v>
      </c>
      <c r="J774" s="239" t="s">
        <v>2119</v>
      </c>
      <c r="K774" s="239" t="s">
        <v>2119</v>
      </c>
      <c r="L774" s="239" t="s">
        <v>7</v>
      </c>
      <c r="M774" s="239" t="s">
        <v>2120</v>
      </c>
      <c r="N774" s="255" t="s">
        <v>40</v>
      </c>
      <c r="O774" s="255" t="s">
        <v>44</v>
      </c>
      <c r="P774" s="255" t="s">
        <v>2040</v>
      </c>
      <c r="Q774" s="255" t="s">
        <v>356</v>
      </c>
      <c r="R774" s="285">
        <v>0</v>
      </c>
      <c r="S774" s="255" t="s">
        <v>2040</v>
      </c>
      <c r="T774" s="269" t="s">
        <v>2044</v>
      </c>
      <c r="U774" s="280">
        <v>2.2425623307592308E-4</v>
      </c>
      <c r="V774" s="255" t="s">
        <v>2040</v>
      </c>
      <c r="W774" s="245" t="s">
        <v>409</v>
      </c>
      <c r="X774" s="280">
        <v>1.0445657012311642E-3</v>
      </c>
      <c r="Y774" s="58" t="s">
        <v>6867</v>
      </c>
      <c r="Z774" s="58" t="s">
        <v>651</v>
      </c>
      <c r="AA774" s="59">
        <v>0</v>
      </c>
      <c r="AB774" s="59">
        <v>1.9302842962761053</v>
      </c>
      <c r="AC774" s="59">
        <v>0</v>
      </c>
      <c r="AD774" s="59">
        <v>1.9302842962761053</v>
      </c>
      <c r="AE774" s="59"/>
      <c r="AF774" s="59"/>
    </row>
    <row r="775" spans="1:32">
      <c r="A775" s="239" t="s">
        <v>2113</v>
      </c>
      <c r="B775" s="244" t="s">
        <v>2114</v>
      </c>
      <c r="C775" s="287" t="s">
        <v>2115</v>
      </c>
      <c r="D775" s="288" t="s">
        <v>2116</v>
      </c>
      <c r="E775" s="239" t="s">
        <v>2117</v>
      </c>
      <c r="F775" s="240" t="s">
        <v>2039</v>
      </c>
      <c r="G775" s="239" t="s">
        <v>40</v>
      </c>
      <c r="H775" s="252" t="s">
        <v>2118</v>
      </c>
      <c r="I775" s="244" t="s">
        <v>2095</v>
      </c>
      <c r="J775" s="239" t="s">
        <v>2119</v>
      </c>
      <c r="K775" s="239" t="s">
        <v>2119</v>
      </c>
      <c r="L775" s="239" t="s">
        <v>7</v>
      </c>
      <c r="M775" s="239" t="s">
        <v>2120</v>
      </c>
      <c r="N775" s="255" t="s">
        <v>40</v>
      </c>
      <c r="O775" s="255" t="s">
        <v>44</v>
      </c>
      <c r="P775" s="255" t="s">
        <v>2040</v>
      </c>
      <c r="Q775" s="255" t="s">
        <v>356</v>
      </c>
      <c r="R775" s="285">
        <v>0</v>
      </c>
      <c r="S775" s="255" t="s">
        <v>2040</v>
      </c>
      <c r="T775" s="269" t="s">
        <v>408</v>
      </c>
      <c r="U775" s="280">
        <v>9.7941858397735365E-2</v>
      </c>
      <c r="V775" s="255" t="s">
        <v>2040</v>
      </c>
      <c r="W775" s="269" t="s">
        <v>408</v>
      </c>
      <c r="X775" s="280">
        <v>0.11775574242233749</v>
      </c>
      <c r="Y775" s="58" t="s">
        <v>6866</v>
      </c>
      <c r="Z775" s="58" t="s">
        <v>650</v>
      </c>
      <c r="AA775" s="59">
        <v>0</v>
      </c>
      <c r="AB775" s="59">
        <v>217.60436909451013</v>
      </c>
      <c r="AC775" s="59">
        <v>0</v>
      </c>
      <c r="AD775" s="59">
        <v>217.60436909451013</v>
      </c>
      <c r="AE775" s="59"/>
      <c r="AF775" s="59"/>
    </row>
    <row r="776" spans="1:32">
      <c r="A776" s="239" t="s">
        <v>2121</v>
      </c>
      <c r="B776" s="244" t="s">
        <v>2122</v>
      </c>
      <c r="C776" s="244" t="s">
        <v>2123</v>
      </c>
      <c r="D776" s="239" t="s">
        <v>2124</v>
      </c>
      <c r="E776" s="239" t="s">
        <v>2125</v>
      </c>
      <c r="F776" s="240" t="s">
        <v>2039</v>
      </c>
      <c r="G776" s="239" t="s">
        <v>40</v>
      </c>
      <c r="H776" s="252" t="s">
        <v>2126</v>
      </c>
      <c r="I776" s="244" t="s">
        <v>2095</v>
      </c>
      <c r="J776" s="239" t="s">
        <v>2127</v>
      </c>
      <c r="K776" s="239" t="s">
        <v>2127</v>
      </c>
      <c r="L776" s="239" t="s">
        <v>7</v>
      </c>
      <c r="M776" s="239" t="s">
        <v>2128</v>
      </c>
      <c r="N776" s="239" t="s">
        <v>40</v>
      </c>
      <c r="O776" s="255" t="s">
        <v>42</v>
      </c>
      <c r="P776" s="239" t="s">
        <v>2040</v>
      </c>
      <c r="Q776" s="248" t="s">
        <v>357</v>
      </c>
      <c r="R776" s="280">
        <v>0.87551166101795985</v>
      </c>
      <c r="S776" s="239" t="s">
        <v>2040</v>
      </c>
      <c r="T776" s="268" t="s">
        <v>2043</v>
      </c>
      <c r="U776" s="280">
        <v>0.73884608485458614</v>
      </c>
      <c r="V776" s="239" t="s">
        <v>2040</v>
      </c>
      <c r="W776" s="269" t="s">
        <v>1074</v>
      </c>
      <c r="X776" s="280">
        <v>0.61285561735013017</v>
      </c>
      <c r="Y776" s="58" t="s">
        <v>6364</v>
      </c>
      <c r="Z776" s="58" t="s">
        <v>646</v>
      </c>
      <c r="AA776" s="59">
        <v>0</v>
      </c>
      <c r="AB776" s="59">
        <v>0</v>
      </c>
      <c r="AC776" s="59">
        <v>0</v>
      </c>
      <c r="AD776" s="59">
        <v>0</v>
      </c>
      <c r="AE776" s="59"/>
      <c r="AF776" s="59"/>
    </row>
    <row r="777" spans="1:32">
      <c r="A777" s="239" t="s">
        <v>2121</v>
      </c>
      <c r="B777" s="244" t="s">
        <v>2122</v>
      </c>
      <c r="C777" s="244" t="s">
        <v>2123</v>
      </c>
      <c r="D777" s="239" t="s">
        <v>2124</v>
      </c>
      <c r="E777" s="239" t="s">
        <v>2125</v>
      </c>
      <c r="F777" s="240" t="s">
        <v>2039</v>
      </c>
      <c r="G777" s="239" t="s">
        <v>40</v>
      </c>
      <c r="H777" s="252" t="s">
        <v>2126</v>
      </c>
      <c r="I777" s="244" t="s">
        <v>2095</v>
      </c>
      <c r="J777" s="239" t="s">
        <v>2127</v>
      </c>
      <c r="K777" s="239" t="s">
        <v>2127</v>
      </c>
      <c r="L777" s="239" t="s">
        <v>7</v>
      </c>
      <c r="M777" s="239" t="s">
        <v>2128</v>
      </c>
      <c r="N777" s="239" t="s">
        <v>40</v>
      </c>
      <c r="O777" s="255" t="s">
        <v>42</v>
      </c>
      <c r="P777" s="239" t="s">
        <v>2040</v>
      </c>
      <c r="Q777" s="248" t="s">
        <v>356</v>
      </c>
      <c r="R777" s="280">
        <v>0.12448833898204012</v>
      </c>
      <c r="S777" s="239" t="s">
        <v>2040</v>
      </c>
      <c r="T777" s="268" t="s">
        <v>42</v>
      </c>
      <c r="U777" s="280">
        <v>0.26115391514541386</v>
      </c>
      <c r="V777" s="239" t="s">
        <v>2040</v>
      </c>
      <c r="W777" s="268" t="s">
        <v>42</v>
      </c>
      <c r="X777" s="280">
        <v>0.38714438264986983</v>
      </c>
      <c r="Y777" s="58" t="s">
        <v>6356</v>
      </c>
      <c r="Z777" s="58" t="s">
        <v>656</v>
      </c>
      <c r="AA777" s="59">
        <v>0</v>
      </c>
      <c r="AB777" s="59">
        <v>0</v>
      </c>
      <c r="AC777" s="59">
        <v>0</v>
      </c>
      <c r="AD777" s="59">
        <v>0</v>
      </c>
      <c r="AE777" s="59"/>
      <c r="AF777" s="59"/>
    </row>
    <row r="778" spans="1:32">
      <c r="A778" s="239" t="s">
        <v>2121</v>
      </c>
      <c r="B778" s="244" t="s">
        <v>2129</v>
      </c>
      <c r="C778" s="244" t="s">
        <v>2130</v>
      </c>
      <c r="D778" s="239" t="s">
        <v>2131</v>
      </c>
      <c r="E778" s="239" t="s">
        <v>2132</v>
      </c>
      <c r="F778" s="240" t="s">
        <v>2039</v>
      </c>
      <c r="G778" s="239" t="s">
        <v>40</v>
      </c>
      <c r="H778" s="252" t="s">
        <v>2126</v>
      </c>
      <c r="I778" s="244" t="s">
        <v>2095</v>
      </c>
      <c r="J778" s="239" t="s">
        <v>2133</v>
      </c>
      <c r="K778" s="239" t="s">
        <v>2133</v>
      </c>
      <c r="L778" s="239" t="s">
        <v>7</v>
      </c>
      <c r="M778" s="239" t="s">
        <v>2134</v>
      </c>
      <c r="N778" s="239" t="s">
        <v>40</v>
      </c>
      <c r="O778" s="255" t="s">
        <v>42</v>
      </c>
      <c r="P778" s="239" t="s">
        <v>2040</v>
      </c>
      <c r="Q778" s="269" t="s">
        <v>2135</v>
      </c>
      <c r="R778" s="280">
        <v>0.87551166101795985</v>
      </c>
      <c r="S778" s="239" t="s">
        <v>2040</v>
      </c>
      <c r="T778" s="268" t="s">
        <v>2043</v>
      </c>
      <c r="U778" s="280">
        <v>0.73884608485458614</v>
      </c>
      <c r="V778" s="239" t="s">
        <v>2040</v>
      </c>
      <c r="W778" s="269" t="s">
        <v>1074</v>
      </c>
      <c r="X778" s="280">
        <v>0.61285561735013017</v>
      </c>
      <c r="Y778" s="58" t="s">
        <v>6364</v>
      </c>
      <c r="Z778" s="58" t="s">
        <v>646</v>
      </c>
      <c r="AA778" s="59">
        <v>0</v>
      </c>
      <c r="AB778" s="59">
        <v>0</v>
      </c>
      <c r="AC778" s="59">
        <v>0</v>
      </c>
      <c r="AD778" s="59">
        <v>0</v>
      </c>
      <c r="AE778" s="59"/>
      <c r="AF778" s="59"/>
    </row>
    <row r="779" spans="1:32">
      <c r="A779" s="239" t="s">
        <v>2121</v>
      </c>
      <c r="B779" s="244" t="s">
        <v>2129</v>
      </c>
      <c r="C779" s="244" t="s">
        <v>2130</v>
      </c>
      <c r="D779" s="239" t="s">
        <v>2131</v>
      </c>
      <c r="E779" s="239" t="s">
        <v>2132</v>
      </c>
      <c r="F779" s="240" t="s">
        <v>2039</v>
      </c>
      <c r="G779" s="239" t="s">
        <v>40</v>
      </c>
      <c r="H779" s="252" t="s">
        <v>2126</v>
      </c>
      <c r="I779" s="244" t="s">
        <v>2095</v>
      </c>
      <c r="J779" s="239" t="s">
        <v>2133</v>
      </c>
      <c r="K779" s="239" t="s">
        <v>2133</v>
      </c>
      <c r="L779" s="239" t="s">
        <v>7</v>
      </c>
      <c r="M779" s="239" t="s">
        <v>2134</v>
      </c>
      <c r="N779" s="239" t="s">
        <v>40</v>
      </c>
      <c r="O779" s="255" t="s">
        <v>42</v>
      </c>
      <c r="P779" s="239" t="s">
        <v>2040</v>
      </c>
      <c r="Q779" s="269" t="s">
        <v>2135</v>
      </c>
      <c r="R779" s="280">
        <v>0.12448833898204012</v>
      </c>
      <c r="S779" s="239" t="s">
        <v>2040</v>
      </c>
      <c r="T779" s="268" t="s">
        <v>42</v>
      </c>
      <c r="U779" s="280">
        <v>0.26115391514541386</v>
      </c>
      <c r="V779" s="239" t="s">
        <v>2040</v>
      </c>
      <c r="W779" s="268" t="s">
        <v>42</v>
      </c>
      <c r="X779" s="280">
        <v>0.38714438264986983</v>
      </c>
      <c r="Y779" s="58" t="s">
        <v>6356</v>
      </c>
      <c r="Z779" s="58" t="s">
        <v>656</v>
      </c>
      <c r="AA779" s="59">
        <v>0</v>
      </c>
      <c r="AB779" s="59">
        <v>0</v>
      </c>
      <c r="AC779" s="59">
        <v>0</v>
      </c>
      <c r="AD779" s="59">
        <v>0</v>
      </c>
      <c r="AE779" s="59"/>
      <c r="AF779" s="59"/>
    </row>
    <row r="780" spans="1:32">
      <c r="A780" s="239" t="s">
        <v>2121</v>
      </c>
      <c r="B780" s="244" t="s">
        <v>2136</v>
      </c>
      <c r="C780" s="244" t="s">
        <v>2137</v>
      </c>
      <c r="D780" s="239" t="s">
        <v>2138</v>
      </c>
      <c r="E780" s="239" t="s">
        <v>2139</v>
      </c>
      <c r="F780" s="240" t="s">
        <v>2039</v>
      </c>
      <c r="G780" s="239" t="s">
        <v>40</v>
      </c>
      <c r="H780" s="252" t="s">
        <v>2126</v>
      </c>
      <c r="I780" s="244" t="s">
        <v>2095</v>
      </c>
      <c r="J780" s="239" t="s">
        <v>2140</v>
      </c>
      <c r="K780" s="239" t="s">
        <v>2140</v>
      </c>
      <c r="L780" s="239" t="s">
        <v>7</v>
      </c>
      <c r="M780" s="239" t="s">
        <v>2141</v>
      </c>
      <c r="N780" s="239" t="s">
        <v>40</v>
      </c>
      <c r="O780" s="255" t="s">
        <v>42</v>
      </c>
      <c r="P780" s="239" t="s">
        <v>2040</v>
      </c>
      <c r="Q780" s="248" t="s">
        <v>357</v>
      </c>
      <c r="R780" s="280">
        <v>0.87551166101795985</v>
      </c>
      <c r="S780" s="239" t="s">
        <v>2040</v>
      </c>
      <c r="T780" s="268" t="s">
        <v>2043</v>
      </c>
      <c r="U780" s="280">
        <v>0.73884608485458614</v>
      </c>
      <c r="V780" s="239" t="s">
        <v>2040</v>
      </c>
      <c r="W780" s="269" t="s">
        <v>1074</v>
      </c>
      <c r="X780" s="280">
        <v>0.61285561735013017</v>
      </c>
      <c r="Y780" s="58" t="s">
        <v>6364</v>
      </c>
      <c r="Z780" s="58" t="s">
        <v>646</v>
      </c>
      <c r="AA780" s="59">
        <v>0</v>
      </c>
      <c r="AB780" s="59">
        <v>0</v>
      </c>
      <c r="AC780" s="59">
        <v>0</v>
      </c>
      <c r="AD780" s="59">
        <v>0</v>
      </c>
      <c r="AE780" s="59"/>
      <c r="AF780" s="59"/>
    </row>
    <row r="781" spans="1:32">
      <c r="A781" s="239" t="s">
        <v>2121</v>
      </c>
      <c r="B781" s="244" t="s">
        <v>2136</v>
      </c>
      <c r="C781" s="244" t="s">
        <v>2137</v>
      </c>
      <c r="D781" s="239" t="s">
        <v>2138</v>
      </c>
      <c r="E781" s="239" t="s">
        <v>2139</v>
      </c>
      <c r="F781" s="240" t="s">
        <v>2039</v>
      </c>
      <c r="G781" s="239" t="s">
        <v>40</v>
      </c>
      <c r="H781" s="252" t="s">
        <v>2126</v>
      </c>
      <c r="I781" s="244" t="s">
        <v>2095</v>
      </c>
      <c r="J781" s="239" t="s">
        <v>2140</v>
      </c>
      <c r="K781" s="239" t="s">
        <v>2140</v>
      </c>
      <c r="L781" s="239" t="s">
        <v>7</v>
      </c>
      <c r="M781" s="239" t="s">
        <v>2141</v>
      </c>
      <c r="N781" s="239" t="s">
        <v>40</v>
      </c>
      <c r="O781" s="255" t="s">
        <v>42</v>
      </c>
      <c r="P781" s="239" t="s">
        <v>2040</v>
      </c>
      <c r="Q781" s="248" t="s">
        <v>356</v>
      </c>
      <c r="R781" s="280">
        <v>0.12448833898204012</v>
      </c>
      <c r="S781" s="239" t="s">
        <v>2040</v>
      </c>
      <c r="T781" s="268" t="s">
        <v>42</v>
      </c>
      <c r="U781" s="280">
        <v>0.26115391514541386</v>
      </c>
      <c r="V781" s="239" t="s">
        <v>2040</v>
      </c>
      <c r="W781" s="268" t="s">
        <v>42</v>
      </c>
      <c r="X781" s="280">
        <v>0.38714438264986983</v>
      </c>
      <c r="Y781" s="58" t="s">
        <v>6356</v>
      </c>
      <c r="Z781" s="58" t="s">
        <v>656</v>
      </c>
      <c r="AA781" s="59">
        <v>0</v>
      </c>
      <c r="AB781" s="59">
        <v>0</v>
      </c>
      <c r="AC781" s="59">
        <v>0</v>
      </c>
      <c r="AD781" s="59">
        <v>0</v>
      </c>
      <c r="AE781" s="59"/>
      <c r="AF781" s="59"/>
    </row>
    <row r="782" spans="1:32">
      <c r="A782" s="239" t="s">
        <v>2121</v>
      </c>
      <c r="B782" s="244" t="s">
        <v>2142</v>
      </c>
      <c r="C782" s="244" t="s">
        <v>2143</v>
      </c>
      <c r="D782" s="239" t="s">
        <v>2144</v>
      </c>
      <c r="E782" s="239" t="s">
        <v>2145</v>
      </c>
      <c r="F782" s="240" t="s">
        <v>2039</v>
      </c>
      <c r="G782" s="239" t="s">
        <v>40</v>
      </c>
      <c r="H782" s="252" t="s">
        <v>2126</v>
      </c>
      <c r="I782" s="244" t="s">
        <v>2095</v>
      </c>
      <c r="J782" s="239" t="s">
        <v>2146</v>
      </c>
      <c r="K782" s="239" t="s">
        <v>2146</v>
      </c>
      <c r="L782" s="239" t="s">
        <v>7</v>
      </c>
      <c r="M782" s="239" t="s">
        <v>2147</v>
      </c>
      <c r="N782" s="239" t="s">
        <v>40</v>
      </c>
      <c r="O782" s="255" t="s">
        <v>42</v>
      </c>
      <c r="P782" s="255" t="s">
        <v>2040</v>
      </c>
      <c r="Q782" s="248" t="s">
        <v>357</v>
      </c>
      <c r="R782" s="280">
        <v>0.87551166101795985</v>
      </c>
      <c r="S782" s="239" t="s">
        <v>2040</v>
      </c>
      <c r="T782" s="268" t="s">
        <v>2043</v>
      </c>
      <c r="U782" s="280">
        <v>0.73884608485458614</v>
      </c>
      <c r="V782" s="239" t="s">
        <v>2040</v>
      </c>
      <c r="W782" s="269" t="s">
        <v>1074</v>
      </c>
      <c r="X782" s="280">
        <v>0.61285561735013017</v>
      </c>
      <c r="Y782" s="58" t="s">
        <v>6364</v>
      </c>
      <c r="Z782" s="58" t="s">
        <v>646</v>
      </c>
      <c r="AA782" s="59">
        <v>0</v>
      </c>
      <c r="AB782" s="59">
        <v>2361.2591509759695</v>
      </c>
      <c r="AC782" s="59">
        <v>-24813.402420727019</v>
      </c>
      <c r="AD782" s="59">
        <v>-22452.14326975105</v>
      </c>
      <c r="AE782" s="59"/>
      <c r="AF782" s="59"/>
    </row>
    <row r="783" spans="1:32">
      <c r="A783" s="239" t="s">
        <v>2121</v>
      </c>
      <c r="B783" s="244" t="s">
        <v>2142</v>
      </c>
      <c r="C783" s="244" t="s">
        <v>2143</v>
      </c>
      <c r="D783" s="239" t="s">
        <v>2144</v>
      </c>
      <c r="E783" s="239" t="s">
        <v>2145</v>
      </c>
      <c r="F783" s="240" t="s">
        <v>2039</v>
      </c>
      <c r="G783" s="239" t="s">
        <v>40</v>
      </c>
      <c r="H783" s="252" t="s">
        <v>2126</v>
      </c>
      <c r="I783" s="244" t="s">
        <v>2095</v>
      </c>
      <c r="J783" s="239" t="s">
        <v>2146</v>
      </c>
      <c r="K783" s="239" t="s">
        <v>2146</v>
      </c>
      <c r="L783" s="239" t="s">
        <v>7</v>
      </c>
      <c r="M783" s="239" t="s">
        <v>2147</v>
      </c>
      <c r="N783" s="239" t="s">
        <v>40</v>
      </c>
      <c r="O783" s="255" t="s">
        <v>42</v>
      </c>
      <c r="P783" s="255" t="s">
        <v>2040</v>
      </c>
      <c r="Q783" s="248" t="s">
        <v>356</v>
      </c>
      <c r="R783" s="280">
        <v>0.12448833898204012</v>
      </c>
      <c r="S783" s="239" t="s">
        <v>2040</v>
      </c>
      <c r="T783" s="268" t="s">
        <v>42</v>
      </c>
      <c r="U783" s="280">
        <v>0.26115391514541386</v>
      </c>
      <c r="V783" s="239" t="s">
        <v>2040</v>
      </c>
      <c r="W783" s="268" t="s">
        <v>42</v>
      </c>
      <c r="X783" s="280">
        <v>0.38714438264986983</v>
      </c>
      <c r="Y783" s="58" t="s">
        <v>6356</v>
      </c>
      <c r="Z783" s="58" t="s">
        <v>656</v>
      </c>
      <c r="AA783" s="59">
        <v>0</v>
      </c>
      <c r="AB783" s="59">
        <v>1491.6208490240306</v>
      </c>
      <c r="AC783" s="59">
        <v>-15674.767579272979</v>
      </c>
      <c r="AD783" s="59">
        <v>-14183.146730248947</v>
      </c>
      <c r="AE783" s="59"/>
      <c r="AF783" s="59"/>
    </row>
    <row r="784" spans="1:32">
      <c r="A784" s="239" t="s">
        <v>2148</v>
      </c>
      <c r="B784" s="244" t="s">
        <v>2149</v>
      </c>
      <c r="C784" s="287"/>
      <c r="D784" s="288" t="s">
        <v>2150</v>
      </c>
      <c r="E784" s="239" t="s">
        <v>2150</v>
      </c>
      <c r="F784" s="240" t="s">
        <v>2039</v>
      </c>
      <c r="G784" s="239" t="s">
        <v>40</v>
      </c>
      <c r="H784" s="240" t="s">
        <v>12</v>
      </c>
      <c r="I784" s="244" t="s">
        <v>2095</v>
      </c>
      <c r="J784" s="239" t="s">
        <v>2151</v>
      </c>
      <c r="K784" s="239" t="s">
        <v>2151</v>
      </c>
      <c r="L784" s="239" t="s">
        <v>7</v>
      </c>
      <c r="M784" s="239" t="s">
        <v>2152</v>
      </c>
      <c r="N784" s="239" t="s">
        <v>40</v>
      </c>
      <c r="O784" s="239" t="s">
        <v>43</v>
      </c>
      <c r="P784" s="239" t="s">
        <v>2040</v>
      </c>
      <c r="Q784" s="239" t="s">
        <v>357</v>
      </c>
      <c r="R784" s="280">
        <v>0</v>
      </c>
      <c r="S784" s="239" t="s">
        <v>2040</v>
      </c>
      <c r="T784" s="239" t="s">
        <v>43</v>
      </c>
      <c r="U784" s="280">
        <v>0</v>
      </c>
      <c r="V784" s="239" t="s">
        <v>2040</v>
      </c>
      <c r="W784" s="269" t="s">
        <v>43</v>
      </c>
      <c r="X784" s="280">
        <v>1</v>
      </c>
      <c r="Y784" s="58" t="s">
        <v>6315</v>
      </c>
      <c r="Z784" s="58" t="s">
        <v>657</v>
      </c>
      <c r="AA784" s="59">
        <v>-15367</v>
      </c>
      <c r="AB784" s="59">
        <v>0</v>
      </c>
      <c r="AC784" s="59">
        <v>0</v>
      </c>
      <c r="AD784" s="59">
        <v>-15367</v>
      </c>
      <c r="AE784" s="59"/>
      <c r="AF784" s="59"/>
    </row>
    <row r="785" spans="1:32">
      <c r="A785" s="239" t="s">
        <v>2148</v>
      </c>
      <c r="B785" s="244" t="s">
        <v>2149</v>
      </c>
      <c r="C785" s="287"/>
      <c r="D785" s="288" t="s">
        <v>2150</v>
      </c>
      <c r="E785" s="239" t="s">
        <v>2150</v>
      </c>
      <c r="F785" s="240" t="s">
        <v>2039</v>
      </c>
      <c r="G785" s="239" t="s">
        <v>40</v>
      </c>
      <c r="H785" s="240" t="s">
        <v>12</v>
      </c>
      <c r="I785" s="244" t="s">
        <v>2095</v>
      </c>
      <c r="J785" s="239" t="s">
        <v>2151</v>
      </c>
      <c r="K785" s="239" t="s">
        <v>2151</v>
      </c>
      <c r="L785" s="239" t="s">
        <v>7</v>
      </c>
      <c r="M785" s="239" t="s">
        <v>2152</v>
      </c>
      <c r="N785" s="239" t="s">
        <v>40</v>
      </c>
      <c r="O785" s="239" t="s">
        <v>43</v>
      </c>
      <c r="P785" s="239" t="s">
        <v>2040</v>
      </c>
      <c r="Q785" s="239" t="s">
        <v>357</v>
      </c>
      <c r="R785" s="280">
        <v>0</v>
      </c>
      <c r="S785" s="239" t="s">
        <v>2040</v>
      </c>
      <c r="T785" s="239" t="s">
        <v>43</v>
      </c>
      <c r="U785" s="280">
        <v>0</v>
      </c>
      <c r="V785" s="239" t="s">
        <v>2040</v>
      </c>
      <c r="W785" s="284" t="s">
        <v>741</v>
      </c>
      <c r="X785" s="280">
        <v>0</v>
      </c>
      <c r="Y785" s="58" t="s">
        <v>6383</v>
      </c>
      <c r="Z785" s="58" t="s">
        <v>666</v>
      </c>
      <c r="AA785" s="59">
        <v>0</v>
      </c>
      <c r="AB785" s="59">
        <v>0</v>
      </c>
      <c r="AC785" s="59">
        <v>0</v>
      </c>
      <c r="AD785" s="59">
        <v>0</v>
      </c>
      <c r="AE785" s="59"/>
      <c r="AF785" s="59"/>
    </row>
    <row r="786" spans="1:32">
      <c r="A786" s="239" t="s">
        <v>2153</v>
      </c>
      <c r="B786" s="244" t="s">
        <v>2154</v>
      </c>
      <c r="C786" s="244"/>
      <c r="D786" s="239" t="s">
        <v>2155</v>
      </c>
      <c r="E786" s="239" t="s">
        <v>2156</v>
      </c>
      <c r="F786" s="240" t="s">
        <v>2157</v>
      </c>
      <c r="G786" s="239" t="s">
        <v>40</v>
      </c>
      <c r="H786" s="240" t="s">
        <v>12</v>
      </c>
      <c r="I786" s="244" t="s">
        <v>2095</v>
      </c>
      <c r="J786" s="239" t="s">
        <v>2158</v>
      </c>
      <c r="K786" s="239" t="s">
        <v>2158</v>
      </c>
      <c r="L786" s="239" t="s">
        <v>7</v>
      </c>
      <c r="M786" s="239" t="s">
        <v>2147</v>
      </c>
      <c r="N786" s="239" t="s">
        <v>40</v>
      </c>
      <c r="O786" s="239" t="s">
        <v>43</v>
      </c>
      <c r="P786" s="239" t="s">
        <v>2040</v>
      </c>
      <c r="Q786" s="239" t="s">
        <v>357</v>
      </c>
      <c r="R786" s="280">
        <v>0</v>
      </c>
      <c r="S786" s="239" t="s">
        <v>2040</v>
      </c>
      <c r="T786" s="239" t="s">
        <v>43</v>
      </c>
      <c r="U786" s="280">
        <v>0</v>
      </c>
      <c r="V786" s="239" t="s">
        <v>2040</v>
      </c>
      <c r="W786" s="269" t="s">
        <v>43</v>
      </c>
      <c r="X786" s="280">
        <v>1</v>
      </c>
      <c r="Y786" s="58" t="s">
        <v>6315</v>
      </c>
      <c r="Z786" s="58" t="s">
        <v>657</v>
      </c>
      <c r="AA786" s="59">
        <v>0</v>
      </c>
      <c r="AB786" s="59">
        <v>0</v>
      </c>
      <c r="AC786" s="59">
        <v>0</v>
      </c>
      <c r="AD786" s="59">
        <v>0</v>
      </c>
      <c r="AE786" s="59"/>
      <c r="AF786" s="59"/>
    </row>
    <row r="787" spans="1:32">
      <c r="A787" s="239" t="s">
        <v>2153</v>
      </c>
      <c r="B787" s="244" t="s">
        <v>2154</v>
      </c>
      <c r="C787" s="244"/>
      <c r="D787" s="239" t="s">
        <v>2155</v>
      </c>
      <c r="E787" s="239" t="s">
        <v>2156</v>
      </c>
      <c r="F787" s="240" t="s">
        <v>2157</v>
      </c>
      <c r="G787" s="239" t="s">
        <v>40</v>
      </c>
      <c r="H787" s="240" t="s">
        <v>12</v>
      </c>
      <c r="I787" s="244" t="s">
        <v>2095</v>
      </c>
      <c r="J787" s="239" t="s">
        <v>2158</v>
      </c>
      <c r="K787" s="239" t="s">
        <v>2158</v>
      </c>
      <c r="L787" s="239" t="s">
        <v>7</v>
      </c>
      <c r="M787" s="239" t="s">
        <v>2147</v>
      </c>
      <c r="N787" s="239" t="s">
        <v>40</v>
      </c>
      <c r="O787" s="239" t="s">
        <v>43</v>
      </c>
      <c r="P787" s="239" t="s">
        <v>2040</v>
      </c>
      <c r="Q787" s="239" t="s">
        <v>357</v>
      </c>
      <c r="R787" s="280">
        <v>0</v>
      </c>
      <c r="S787" s="239" t="s">
        <v>2040</v>
      </c>
      <c r="T787" s="239" t="s">
        <v>43</v>
      </c>
      <c r="U787" s="280">
        <v>0</v>
      </c>
      <c r="V787" s="239" t="s">
        <v>2040</v>
      </c>
      <c r="W787" s="284" t="s">
        <v>741</v>
      </c>
      <c r="X787" s="280">
        <v>0</v>
      </c>
      <c r="Y787" s="58" t="s">
        <v>6383</v>
      </c>
      <c r="Z787" s="58" t="s">
        <v>666</v>
      </c>
      <c r="AA787" s="59">
        <v>0</v>
      </c>
      <c r="AB787" s="59">
        <v>0</v>
      </c>
      <c r="AC787" s="59">
        <v>0</v>
      </c>
      <c r="AD787" s="59">
        <v>0</v>
      </c>
      <c r="AE787" s="59"/>
      <c r="AF787" s="59"/>
    </row>
    <row r="788" spans="1:32">
      <c r="A788" s="255"/>
      <c r="B788" s="265" t="s">
        <v>2159</v>
      </c>
      <c r="C788" s="255"/>
      <c r="D788" s="273"/>
      <c r="E788" s="265" t="s">
        <v>2145</v>
      </c>
      <c r="F788" s="266"/>
      <c r="G788" s="255" t="s">
        <v>40</v>
      </c>
      <c r="H788" s="266" t="s">
        <v>16</v>
      </c>
      <c r="I788" s="255"/>
      <c r="J788" s="255"/>
      <c r="K788" s="255"/>
      <c r="L788" s="255" t="s">
        <v>7</v>
      </c>
      <c r="M788" s="265" t="s">
        <v>2147</v>
      </c>
      <c r="N788" s="255" t="s">
        <v>40</v>
      </c>
      <c r="O788" s="255" t="s">
        <v>42</v>
      </c>
      <c r="P788" s="255" t="s">
        <v>2040</v>
      </c>
      <c r="Q788" s="248" t="s">
        <v>357</v>
      </c>
      <c r="R788" s="280">
        <v>0.87551166101795985</v>
      </c>
      <c r="S788" s="239" t="s">
        <v>2040</v>
      </c>
      <c r="T788" s="268" t="s">
        <v>2043</v>
      </c>
      <c r="U788" s="280">
        <v>0.73884608485458614</v>
      </c>
      <c r="V788" s="239" t="s">
        <v>2040</v>
      </c>
      <c r="W788" s="269" t="s">
        <v>1074</v>
      </c>
      <c r="X788" s="280">
        <v>0.61285561735013017</v>
      </c>
      <c r="Y788" s="58" t="s">
        <v>6364</v>
      </c>
      <c r="Z788" s="58" t="s">
        <v>646</v>
      </c>
      <c r="AA788" s="59">
        <v>0</v>
      </c>
      <c r="AB788" s="59">
        <v>0</v>
      </c>
      <c r="AC788" s="59">
        <v>0</v>
      </c>
      <c r="AD788" s="59">
        <v>0</v>
      </c>
      <c r="AE788" s="59"/>
      <c r="AF788" s="59"/>
    </row>
    <row r="789" spans="1:32">
      <c r="A789" s="255"/>
      <c r="B789" s="265" t="s">
        <v>2159</v>
      </c>
      <c r="C789" s="255"/>
      <c r="D789" s="273"/>
      <c r="E789" s="265" t="s">
        <v>2145</v>
      </c>
      <c r="F789" s="266"/>
      <c r="G789" s="255" t="s">
        <v>40</v>
      </c>
      <c r="H789" s="266" t="s">
        <v>16</v>
      </c>
      <c r="I789" s="255"/>
      <c r="J789" s="255"/>
      <c r="K789" s="255"/>
      <c r="L789" s="255" t="s">
        <v>7</v>
      </c>
      <c r="M789" s="265" t="s">
        <v>2147</v>
      </c>
      <c r="N789" s="255" t="s">
        <v>40</v>
      </c>
      <c r="O789" s="255" t="s">
        <v>42</v>
      </c>
      <c r="P789" s="255" t="s">
        <v>2040</v>
      </c>
      <c r="Q789" s="248" t="s">
        <v>356</v>
      </c>
      <c r="R789" s="280">
        <v>0.12448833898204012</v>
      </c>
      <c r="S789" s="239" t="s">
        <v>2040</v>
      </c>
      <c r="T789" s="268" t="s">
        <v>42</v>
      </c>
      <c r="U789" s="280">
        <v>0.26115391514541386</v>
      </c>
      <c r="V789" s="239" t="s">
        <v>2040</v>
      </c>
      <c r="W789" s="268" t="s">
        <v>42</v>
      </c>
      <c r="X789" s="280">
        <v>0.38714438264986983</v>
      </c>
      <c r="Y789" s="58" t="s">
        <v>6356</v>
      </c>
      <c r="Z789" s="58" t="s">
        <v>656</v>
      </c>
      <c r="AA789" s="59">
        <v>0</v>
      </c>
      <c r="AB789" s="59">
        <v>0</v>
      </c>
      <c r="AC789" s="59">
        <v>0</v>
      </c>
      <c r="AD789" s="59">
        <v>0</v>
      </c>
      <c r="AE789" s="59"/>
      <c r="AF789" s="59"/>
    </row>
    <row r="790" spans="1:32">
      <c r="A790" s="255"/>
      <c r="B790" s="265" t="s">
        <v>2160</v>
      </c>
      <c r="C790" s="255"/>
      <c r="D790" s="273"/>
      <c r="E790" s="265" t="s">
        <v>2145</v>
      </c>
      <c r="F790" s="266"/>
      <c r="G790" s="255" t="s">
        <v>40</v>
      </c>
      <c r="H790" s="266" t="s">
        <v>16</v>
      </c>
      <c r="I790" s="255"/>
      <c r="J790" s="255"/>
      <c r="K790" s="255"/>
      <c r="L790" s="255" t="s">
        <v>7</v>
      </c>
      <c r="M790" s="265" t="s">
        <v>2147</v>
      </c>
      <c r="N790" s="255" t="s">
        <v>40</v>
      </c>
      <c r="O790" s="255" t="s">
        <v>42</v>
      </c>
      <c r="P790" s="255" t="s">
        <v>2040</v>
      </c>
      <c r="Q790" s="248" t="s">
        <v>357</v>
      </c>
      <c r="R790" s="280">
        <v>0.87551166101795985</v>
      </c>
      <c r="S790" s="255" t="s">
        <v>2040</v>
      </c>
      <c r="T790" s="268" t="s">
        <v>2043</v>
      </c>
      <c r="U790" s="280">
        <v>0.73884608485458614</v>
      </c>
      <c r="V790" s="255" t="s">
        <v>2040</v>
      </c>
      <c r="W790" s="269" t="s">
        <v>1074</v>
      </c>
      <c r="X790" s="280">
        <v>0.61285561735013017</v>
      </c>
      <c r="Y790" s="58" t="s">
        <v>6364</v>
      </c>
      <c r="Z790" s="58" t="s">
        <v>646</v>
      </c>
      <c r="AA790" s="59">
        <v>0</v>
      </c>
      <c r="AB790" s="59">
        <v>0</v>
      </c>
      <c r="AC790" s="59">
        <v>0</v>
      </c>
      <c r="AD790" s="59">
        <v>0</v>
      </c>
      <c r="AE790" s="59"/>
      <c r="AF790" s="59"/>
    </row>
    <row r="791" spans="1:32">
      <c r="A791" s="255"/>
      <c r="B791" s="265" t="s">
        <v>2160</v>
      </c>
      <c r="C791" s="255"/>
      <c r="D791" s="273"/>
      <c r="E791" s="265" t="s">
        <v>2145</v>
      </c>
      <c r="F791" s="266"/>
      <c r="G791" s="255" t="s">
        <v>40</v>
      </c>
      <c r="H791" s="266" t="s">
        <v>16</v>
      </c>
      <c r="I791" s="255"/>
      <c r="J791" s="255"/>
      <c r="K791" s="255"/>
      <c r="L791" s="255" t="s">
        <v>7</v>
      </c>
      <c r="M791" s="265" t="s">
        <v>2147</v>
      </c>
      <c r="N791" s="255" t="s">
        <v>40</v>
      </c>
      <c r="O791" s="255" t="s">
        <v>42</v>
      </c>
      <c r="P791" s="255" t="s">
        <v>2040</v>
      </c>
      <c r="Q791" s="248" t="s">
        <v>356</v>
      </c>
      <c r="R791" s="280">
        <v>0.12448833898204012</v>
      </c>
      <c r="S791" s="255" t="s">
        <v>2040</v>
      </c>
      <c r="T791" s="268" t="s">
        <v>42</v>
      </c>
      <c r="U791" s="280">
        <v>0.26115391514541386</v>
      </c>
      <c r="V791" s="255" t="s">
        <v>2040</v>
      </c>
      <c r="W791" s="268" t="s">
        <v>42</v>
      </c>
      <c r="X791" s="280">
        <v>0.38714438264986983</v>
      </c>
      <c r="Y791" s="58" t="s">
        <v>6356</v>
      </c>
      <c r="Z791" s="58" t="s">
        <v>656</v>
      </c>
      <c r="AA791" s="59">
        <v>0</v>
      </c>
      <c r="AB791" s="59">
        <v>0</v>
      </c>
      <c r="AC791" s="59">
        <v>0</v>
      </c>
      <c r="AD791" s="59">
        <v>0</v>
      </c>
      <c r="AE791" s="59"/>
      <c r="AF791" s="59"/>
    </row>
    <row r="792" spans="1:32">
      <c r="A792" s="255"/>
      <c r="B792" s="265" t="s">
        <v>2161</v>
      </c>
      <c r="C792" s="255"/>
      <c r="D792" s="273"/>
      <c r="E792" s="255" t="s">
        <v>2145</v>
      </c>
      <c r="F792" s="266"/>
      <c r="G792" s="255" t="s">
        <v>40</v>
      </c>
      <c r="H792" s="267" t="s">
        <v>2126</v>
      </c>
      <c r="I792" s="265"/>
      <c r="J792" s="255"/>
      <c r="K792" s="255"/>
      <c r="L792" s="255" t="s">
        <v>7</v>
      </c>
      <c r="M792" s="255" t="s">
        <v>2147</v>
      </c>
      <c r="N792" s="255" t="s">
        <v>40</v>
      </c>
      <c r="O792" s="255" t="s">
        <v>42</v>
      </c>
      <c r="P792" s="255" t="s">
        <v>2040</v>
      </c>
      <c r="Q792" s="248" t="s">
        <v>357</v>
      </c>
      <c r="R792" s="280">
        <v>0.87551166101795985</v>
      </c>
      <c r="S792" s="255" t="s">
        <v>2040</v>
      </c>
      <c r="T792" s="268" t="s">
        <v>2043</v>
      </c>
      <c r="U792" s="280">
        <v>0.73884608485458614</v>
      </c>
      <c r="V792" s="255" t="s">
        <v>2040</v>
      </c>
      <c r="W792" s="269" t="s">
        <v>1074</v>
      </c>
      <c r="X792" s="280">
        <v>0.61285561735013017</v>
      </c>
      <c r="Y792" s="58" t="s">
        <v>6364</v>
      </c>
      <c r="Z792" s="58" t="s">
        <v>646</v>
      </c>
      <c r="AA792" s="59">
        <v>0</v>
      </c>
      <c r="AB792" s="59">
        <v>0</v>
      </c>
      <c r="AC792" s="59">
        <v>0</v>
      </c>
      <c r="AD792" s="59">
        <v>0</v>
      </c>
      <c r="AE792" s="59"/>
      <c r="AF792" s="59"/>
    </row>
    <row r="793" spans="1:32">
      <c r="A793" s="255"/>
      <c r="B793" s="265" t="s">
        <v>2161</v>
      </c>
      <c r="C793" s="255"/>
      <c r="D793" s="273"/>
      <c r="E793" s="255" t="s">
        <v>2145</v>
      </c>
      <c r="F793" s="266"/>
      <c r="G793" s="255" t="s">
        <v>40</v>
      </c>
      <c r="H793" s="267" t="s">
        <v>2126</v>
      </c>
      <c r="I793" s="265"/>
      <c r="J793" s="255"/>
      <c r="K793" s="255"/>
      <c r="L793" s="255" t="s">
        <v>7</v>
      </c>
      <c r="M793" s="255" t="s">
        <v>2147</v>
      </c>
      <c r="N793" s="255" t="s">
        <v>40</v>
      </c>
      <c r="O793" s="255" t="s">
        <v>42</v>
      </c>
      <c r="P793" s="255" t="s">
        <v>2040</v>
      </c>
      <c r="Q793" s="248" t="s">
        <v>356</v>
      </c>
      <c r="R793" s="280">
        <v>0.12448833898204012</v>
      </c>
      <c r="S793" s="255" t="s">
        <v>2040</v>
      </c>
      <c r="T793" s="268" t="s">
        <v>42</v>
      </c>
      <c r="U793" s="280">
        <v>0.26115391514541386</v>
      </c>
      <c r="V793" s="255" t="s">
        <v>2040</v>
      </c>
      <c r="W793" s="268" t="s">
        <v>42</v>
      </c>
      <c r="X793" s="280">
        <v>0.38714438264986983</v>
      </c>
      <c r="Y793" s="58" t="s">
        <v>6356</v>
      </c>
      <c r="Z793" s="58" t="s">
        <v>656</v>
      </c>
      <c r="AA793" s="59">
        <v>0</v>
      </c>
      <c r="AB793" s="59">
        <v>0</v>
      </c>
      <c r="AC793" s="59">
        <v>0</v>
      </c>
      <c r="AD793" s="59">
        <v>0</v>
      </c>
      <c r="AE793" s="59"/>
      <c r="AF793" s="59"/>
    </row>
    <row r="794" spans="1:32">
      <c r="A794" s="255"/>
      <c r="B794" s="265" t="s">
        <v>2162</v>
      </c>
      <c r="C794" s="255"/>
      <c r="D794" s="273"/>
      <c r="E794" s="255" t="s">
        <v>2145</v>
      </c>
      <c r="F794" s="266" t="s">
        <v>2039</v>
      </c>
      <c r="G794" s="255" t="s">
        <v>40</v>
      </c>
      <c r="H794" s="267" t="s">
        <v>2126</v>
      </c>
      <c r="I794" s="265"/>
      <c r="J794" s="255"/>
      <c r="K794" s="255"/>
      <c r="L794" s="255" t="s">
        <v>7</v>
      </c>
      <c r="M794" s="255" t="s">
        <v>2147</v>
      </c>
      <c r="N794" s="255" t="s">
        <v>40</v>
      </c>
      <c r="O794" s="255" t="s">
        <v>42</v>
      </c>
      <c r="P794" s="255" t="s">
        <v>2040</v>
      </c>
      <c r="Q794" s="248" t="s">
        <v>357</v>
      </c>
      <c r="R794" s="280">
        <v>0.87551166101795985</v>
      </c>
      <c r="S794" s="255" t="s">
        <v>2040</v>
      </c>
      <c r="T794" s="268" t="s">
        <v>2043</v>
      </c>
      <c r="U794" s="280">
        <v>0.73884608485458614</v>
      </c>
      <c r="V794" s="255" t="s">
        <v>2040</v>
      </c>
      <c r="W794" s="269" t="s">
        <v>1074</v>
      </c>
      <c r="X794" s="280">
        <v>0.61285561735013017</v>
      </c>
      <c r="Y794" s="58" t="s">
        <v>6364</v>
      </c>
      <c r="Z794" s="58" t="s">
        <v>646</v>
      </c>
      <c r="AA794" s="59">
        <v>0</v>
      </c>
      <c r="AB794" s="59">
        <v>0</v>
      </c>
      <c r="AC794" s="59">
        <v>0</v>
      </c>
      <c r="AD794" s="59">
        <v>0</v>
      </c>
      <c r="AE794" s="59"/>
      <c r="AF794" s="59"/>
    </row>
    <row r="795" spans="1:32">
      <c r="A795" s="255"/>
      <c r="B795" s="265" t="s">
        <v>2162</v>
      </c>
      <c r="C795" s="255"/>
      <c r="D795" s="273"/>
      <c r="E795" s="255" t="s">
        <v>2145</v>
      </c>
      <c r="F795" s="266" t="s">
        <v>2039</v>
      </c>
      <c r="G795" s="255" t="s">
        <v>40</v>
      </c>
      <c r="H795" s="267" t="s">
        <v>2126</v>
      </c>
      <c r="I795" s="265"/>
      <c r="J795" s="255"/>
      <c r="K795" s="255"/>
      <c r="L795" s="255" t="s">
        <v>7</v>
      </c>
      <c r="M795" s="255" t="s">
        <v>2147</v>
      </c>
      <c r="N795" s="255" t="s">
        <v>40</v>
      </c>
      <c r="O795" s="255" t="s">
        <v>42</v>
      </c>
      <c r="P795" s="255" t="s">
        <v>2040</v>
      </c>
      <c r="Q795" s="248" t="s">
        <v>356</v>
      </c>
      <c r="R795" s="280">
        <v>0.12448833898204012</v>
      </c>
      <c r="S795" s="255" t="s">
        <v>2040</v>
      </c>
      <c r="T795" s="268" t="s">
        <v>42</v>
      </c>
      <c r="U795" s="280">
        <v>0.26115391514541386</v>
      </c>
      <c r="V795" s="255" t="s">
        <v>2040</v>
      </c>
      <c r="W795" s="268" t="s">
        <v>42</v>
      </c>
      <c r="X795" s="280">
        <v>0.38714438264986983</v>
      </c>
      <c r="Y795" s="58" t="s">
        <v>6356</v>
      </c>
      <c r="Z795" s="58" t="s">
        <v>656</v>
      </c>
      <c r="AA795" s="59">
        <v>0</v>
      </c>
      <c r="AB795" s="59">
        <v>0</v>
      </c>
      <c r="AC795" s="59">
        <v>0</v>
      </c>
      <c r="AD795" s="59">
        <v>0</v>
      </c>
      <c r="AE795" s="59"/>
      <c r="AF795" s="59"/>
    </row>
    <row r="796" spans="1:32">
      <c r="A796" s="255"/>
      <c r="B796" s="265" t="s">
        <v>2163</v>
      </c>
      <c r="C796" s="255"/>
      <c r="D796" s="273"/>
      <c r="E796" s="265" t="s">
        <v>2150</v>
      </c>
      <c r="F796" s="266"/>
      <c r="G796" s="255" t="s">
        <v>40</v>
      </c>
      <c r="H796" s="267" t="s">
        <v>2164</v>
      </c>
      <c r="I796" s="265"/>
      <c r="J796" s="255"/>
      <c r="K796" s="255"/>
      <c r="L796" s="255" t="s">
        <v>7</v>
      </c>
      <c r="M796" s="260" t="s">
        <v>2152</v>
      </c>
      <c r="N796" s="255" t="s">
        <v>40</v>
      </c>
      <c r="O796" s="255" t="s">
        <v>43</v>
      </c>
      <c r="P796" s="255" t="s">
        <v>2040</v>
      </c>
      <c r="Q796" s="255" t="s">
        <v>357</v>
      </c>
      <c r="R796" s="280">
        <v>0</v>
      </c>
      <c r="S796" s="255" t="s">
        <v>2040</v>
      </c>
      <c r="T796" s="255" t="s">
        <v>43</v>
      </c>
      <c r="U796" s="280">
        <v>0</v>
      </c>
      <c r="V796" s="255" t="s">
        <v>2040</v>
      </c>
      <c r="W796" s="269" t="s">
        <v>43</v>
      </c>
      <c r="X796" s="280">
        <v>1</v>
      </c>
      <c r="Y796" s="58" t="s">
        <v>6315</v>
      </c>
      <c r="Z796" s="58" t="s">
        <v>657</v>
      </c>
      <c r="AA796" s="59">
        <v>0</v>
      </c>
      <c r="AB796" s="59">
        <v>0</v>
      </c>
      <c r="AC796" s="59">
        <v>0</v>
      </c>
      <c r="AD796" s="59">
        <v>0</v>
      </c>
      <c r="AE796" s="59"/>
      <c r="AF796" s="59"/>
    </row>
    <row r="797" spans="1:32">
      <c r="A797" s="255"/>
      <c r="B797" s="265" t="s">
        <v>2163</v>
      </c>
      <c r="C797" s="255"/>
      <c r="D797" s="273"/>
      <c r="E797" s="265" t="s">
        <v>2150</v>
      </c>
      <c r="F797" s="266"/>
      <c r="G797" s="255" t="s">
        <v>40</v>
      </c>
      <c r="H797" s="267" t="s">
        <v>2164</v>
      </c>
      <c r="I797" s="265"/>
      <c r="J797" s="255"/>
      <c r="K797" s="255"/>
      <c r="L797" s="255" t="s">
        <v>7</v>
      </c>
      <c r="M797" s="260" t="s">
        <v>2152</v>
      </c>
      <c r="N797" s="255" t="s">
        <v>40</v>
      </c>
      <c r="O797" s="255" t="s">
        <v>43</v>
      </c>
      <c r="P797" s="255" t="s">
        <v>2040</v>
      </c>
      <c r="Q797" s="255" t="s">
        <v>357</v>
      </c>
      <c r="R797" s="280">
        <v>0</v>
      </c>
      <c r="S797" s="255" t="s">
        <v>2040</v>
      </c>
      <c r="T797" s="255" t="s">
        <v>43</v>
      </c>
      <c r="U797" s="280">
        <v>0</v>
      </c>
      <c r="V797" s="255" t="s">
        <v>2040</v>
      </c>
      <c r="W797" s="284" t="s">
        <v>741</v>
      </c>
      <c r="X797" s="280">
        <v>0</v>
      </c>
      <c r="Y797" s="58" t="s">
        <v>6383</v>
      </c>
      <c r="Z797" s="58" t="s">
        <v>666</v>
      </c>
      <c r="AA797" s="59">
        <v>0</v>
      </c>
      <c r="AB797" s="59">
        <v>0</v>
      </c>
      <c r="AC797" s="59">
        <v>0</v>
      </c>
      <c r="AD797" s="59">
        <v>0</v>
      </c>
      <c r="AE797" s="59"/>
      <c r="AF797" s="59"/>
    </row>
    <row r="798" spans="1:32">
      <c r="A798" s="255"/>
      <c r="B798" s="265" t="s">
        <v>2165</v>
      </c>
      <c r="C798" s="255"/>
      <c r="D798" s="273"/>
      <c r="E798" s="265" t="s">
        <v>2166</v>
      </c>
      <c r="F798" s="266"/>
      <c r="G798" s="255" t="s">
        <v>40</v>
      </c>
      <c r="H798" s="267" t="s">
        <v>21</v>
      </c>
      <c r="I798" s="265"/>
      <c r="J798" s="255"/>
      <c r="K798" s="255"/>
      <c r="L798" s="255" t="s">
        <v>7</v>
      </c>
      <c r="M798" s="255" t="s">
        <v>2147</v>
      </c>
      <c r="N798" s="255" t="s">
        <v>40</v>
      </c>
      <c r="O798" s="255" t="s">
        <v>44</v>
      </c>
      <c r="P798" s="255" t="s">
        <v>2040</v>
      </c>
      <c r="Q798" s="248" t="s">
        <v>356</v>
      </c>
      <c r="R798" s="280">
        <v>0.90935895446803794</v>
      </c>
      <c r="S798" s="255" t="s">
        <v>2040</v>
      </c>
      <c r="T798" s="269" t="s">
        <v>2045</v>
      </c>
      <c r="U798" s="280">
        <v>0.93530924723680919</v>
      </c>
      <c r="V798" s="255" t="s">
        <v>2040</v>
      </c>
      <c r="W798" s="269" t="s">
        <v>411</v>
      </c>
      <c r="X798" s="280">
        <v>0.83451084777585094</v>
      </c>
      <c r="Y798" s="58" t="s">
        <v>6869</v>
      </c>
      <c r="Z798" s="58" t="s">
        <v>653</v>
      </c>
      <c r="AA798" s="59">
        <v>0</v>
      </c>
      <c r="AB798" s="59">
        <v>0</v>
      </c>
      <c r="AC798" s="59">
        <v>0</v>
      </c>
      <c r="AD798" s="59">
        <v>0</v>
      </c>
      <c r="AE798" s="59"/>
      <c r="AF798" s="59"/>
    </row>
    <row r="799" spans="1:32">
      <c r="A799" s="255"/>
      <c r="B799" s="265" t="s">
        <v>2165</v>
      </c>
      <c r="C799" s="255"/>
      <c r="D799" s="273"/>
      <c r="E799" s="265" t="s">
        <v>2166</v>
      </c>
      <c r="F799" s="266"/>
      <c r="G799" s="255" t="s">
        <v>40</v>
      </c>
      <c r="H799" s="267" t="s">
        <v>21</v>
      </c>
      <c r="I799" s="265"/>
      <c r="J799" s="255"/>
      <c r="K799" s="255"/>
      <c r="L799" s="255" t="s">
        <v>7</v>
      </c>
      <c r="M799" s="255" t="s">
        <v>2147</v>
      </c>
      <c r="N799" s="255" t="s">
        <v>40</v>
      </c>
      <c r="O799" s="255" t="s">
        <v>44</v>
      </c>
      <c r="P799" s="255" t="s">
        <v>2040</v>
      </c>
      <c r="Q799" s="269" t="s">
        <v>46</v>
      </c>
      <c r="R799" s="280">
        <v>9.064104553196202E-2</v>
      </c>
      <c r="S799" s="255" t="s">
        <v>2040</v>
      </c>
      <c r="T799" s="269" t="s">
        <v>417</v>
      </c>
      <c r="U799" s="280">
        <v>6.4690752763190876E-2</v>
      </c>
      <c r="V799" s="255" t="s">
        <v>2040</v>
      </c>
      <c r="W799" s="269" t="s">
        <v>417</v>
      </c>
      <c r="X799" s="280">
        <v>4.7152593134161924E-2</v>
      </c>
      <c r="Y799" s="58" t="s">
        <v>6874</v>
      </c>
      <c r="Z799" s="58" t="s">
        <v>663</v>
      </c>
      <c r="AA799" s="59">
        <v>0</v>
      </c>
      <c r="AB799" s="59">
        <v>0</v>
      </c>
      <c r="AC799" s="59">
        <v>0</v>
      </c>
      <c r="AD799" s="59">
        <v>0</v>
      </c>
      <c r="AE799" s="59"/>
      <c r="AF799" s="59"/>
    </row>
    <row r="800" spans="1:32">
      <c r="A800" s="255"/>
      <c r="B800" s="265" t="s">
        <v>2165</v>
      </c>
      <c r="C800" s="255"/>
      <c r="D800" s="273"/>
      <c r="E800" s="265" t="s">
        <v>2166</v>
      </c>
      <c r="F800" s="266"/>
      <c r="G800" s="255" t="s">
        <v>40</v>
      </c>
      <c r="H800" s="267" t="s">
        <v>21</v>
      </c>
      <c r="I800" s="265"/>
      <c r="J800" s="255"/>
      <c r="K800" s="255"/>
      <c r="L800" s="255" t="s">
        <v>7</v>
      </c>
      <c r="M800" s="255" t="s">
        <v>2147</v>
      </c>
      <c r="N800" s="255" t="s">
        <v>40</v>
      </c>
      <c r="O800" s="255" t="s">
        <v>44</v>
      </c>
      <c r="P800" s="255" t="s">
        <v>2040</v>
      </c>
      <c r="Q800" s="269" t="s">
        <v>46</v>
      </c>
      <c r="R800" s="280">
        <v>0</v>
      </c>
      <c r="S800" s="255" t="s">
        <v>2040</v>
      </c>
      <c r="T800" s="269" t="s">
        <v>418</v>
      </c>
      <c r="U800" s="280">
        <v>0</v>
      </c>
      <c r="V800" s="255" t="s">
        <v>2040</v>
      </c>
      <c r="W800" s="269" t="s">
        <v>418</v>
      </c>
      <c r="X800" s="280">
        <v>0.11833655908998711</v>
      </c>
      <c r="Y800" s="58" t="s">
        <v>6875</v>
      </c>
      <c r="Z800" s="58" t="s">
        <v>664</v>
      </c>
      <c r="AA800" s="59">
        <v>0</v>
      </c>
      <c r="AB800" s="59">
        <v>0</v>
      </c>
      <c r="AC800" s="59">
        <v>0</v>
      </c>
      <c r="AD800" s="59">
        <v>0</v>
      </c>
      <c r="AE800" s="59"/>
      <c r="AF800" s="59"/>
    </row>
    <row r="801" spans="1:32">
      <c r="A801" s="255"/>
      <c r="B801" s="265" t="s">
        <v>2167</v>
      </c>
      <c r="C801" s="255"/>
      <c r="D801" s="273"/>
      <c r="E801" s="265" t="s">
        <v>2103</v>
      </c>
      <c r="F801" s="266"/>
      <c r="G801" s="255" t="s">
        <v>40</v>
      </c>
      <c r="H801" s="266" t="s">
        <v>440</v>
      </c>
      <c r="I801" s="255"/>
      <c r="J801" s="255"/>
      <c r="K801" s="255"/>
      <c r="L801" s="255" t="s">
        <v>7</v>
      </c>
      <c r="M801" s="255" t="s">
        <v>44</v>
      </c>
      <c r="N801" s="255" t="s">
        <v>40</v>
      </c>
      <c r="O801" s="255" t="s">
        <v>44</v>
      </c>
      <c r="P801" s="255" t="s">
        <v>2040</v>
      </c>
      <c r="Q801" s="255" t="s">
        <v>357</v>
      </c>
      <c r="R801" s="280">
        <v>0</v>
      </c>
      <c r="S801" s="255" t="s">
        <v>2040</v>
      </c>
      <c r="T801" s="269" t="s">
        <v>408</v>
      </c>
      <c r="U801" s="280">
        <v>8.7713326163426641E-2</v>
      </c>
      <c r="V801" s="255" t="s">
        <v>2040</v>
      </c>
      <c r="W801" s="269" t="s">
        <v>408</v>
      </c>
      <c r="X801" s="280">
        <v>0.11775574242233749</v>
      </c>
      <c r="Y801" s="58" t="s">
        <v>6866</v>
      </c>
      <c r="Z801" s="58" t="s">
        <v>650</v>
      </c>
      <c r="AA801" s="59">
        <v>0</v>
      </c>
      <c r="AB801" s="59">
        <v>0</v>
      </c>
      <c r="AC801" s="59">
        <v>0</v>
      </c>
      <c r="AD801" s="59">
        <v>0</v>
      </c>
      <c r="AE801" s="59"/>
      <c r="AF801" s="59"/>
    </row>
    <row r="802" spans="1:32">
      <c r="A802" s="255"/>
      <c r="B802" s="265" t="s">
        <v>2167</v>
      </c>
      <c r="C802" s="255"/>
      <c r="D802" s="273"/>
      <c r="E802" s="265" t="s">
        <v>2103</v>
      </c>
      <c r="F802" s="266"/>
      <c r="G802" s="255" t="s">
        <v>40</v>
      </c>
      <c r="H802" s="266" t="s">
        <v>440</v>
      </c>
      <c r="I802" s="255"/>
      <c r="J802" s="255"/>
      <c r="K802" s="255"/>
      <c r="L802" s="255" t="s">
        <v>7</v>
      </c>
      <c r="M802" s="255" t="s">
        <v>44</v>
      </c>
      <c r="N802" s="255" t="s">
        <v>40</v>
      </c>
      <c r="O802" s="255" t="s">
        <v>44</v>
      </c>
      <c r="P802" s="255" t="s">
        <v>2040</v>
      </c>
      <c r="Q802" s="255" t="s">
        <v>357</v>
      </c>
      <c r="R802" s="280">
        <v>0</v>
      </c>
      <c r="S802" s="255" t="s">
        <v>2040</v>
      </c>
      <c r="T802" s="269" t="s">
        <v>2044</v>
      </c>
      <c r="U802" s="280">
        <v>3.7906921033859978E-4</v>
      </c>
      <c r="V802" s="255" t="s">
        <v>2040</v>
      </c>
      <c r="W802" s="245" t="s">
        <v>409</v>
      </c>
      <c r="X802" s="280">
        <v>1.0445657012311642E-3</v>
      </c>
      <c r="Y802" s="58" t="s">
        <v>6867</v>
      </c>
      <c r="Z802" s="58" t="s">
        <v>651</v>
      </c>
      <c r="AA802" s="59">
        <v>0</v>
      </c>
      <c r="AB802" s="59">
        <v>0</v>
      </c>
      <c r="AC802" s="59">
        <v>0</v>
      </c>
      <c r="AD802" s="59">
        <v>0</v>
      </c>
      <c r="AE802" s="59"/>
      <c r="AF802" s="59"/>
    </row>
    <row r="803" spans="1:32">
      <c r="A803" s="255"/>
      <c r="B803" s="265" t="s">
        <v>2167</v>
      </c>
      <c r="C803" s="255"/>
      <c r="D803" s="273"/>
      <c r="E803" s="265" t="s">
        <v>2103</v>
      </c>
      <c r="F803" s="266"/>
      <c r="G803" s="255" t="s">
        <v>40</v>
      </c>
      <c r="H803" s="266" t="s">
        <v>440</v>
      </c>
      <c r="I803" s="255"/>
      <c r="J803" s="255"/>
      <c r="K803" s="255"/>
      <c r="L803" s="255" t="s">
        <v>7</v>
      </c>
      <c r="M803" s="255" t="s">
        <v>44</v>
      </c>
      <c r="N803" s="255" t="s">
        <v>40</v>
      </c>
      <c r="O803" s="255" t="s">
        <v>44</v>
      </c>
      <c r="P803" s="255" t="s">
        <v>2040</v>
      </c>
      <c r="Q803" s="255" t="s">
        <v>357</v>
      </c>
      <c r="R803" s="280">
        <v>0</v>
      </c>
      <c r="S803" s="255" t="s">
        <v>2040</v>
      </c>
      <c r="T803" s="269" t="s">
        <v>412</v>
      </c>
      <c r="U803" s="280">
        <v>0.91190760462623477</v>
      </c>
      <c r="V803" s="255" t="s">
        <v>2040</v>
      </c>
      <c r="W803" s="269" t="s">
        <v>412</v>
      </c>
      <c r="X803" s="280">
        <v>0.88119969187643132</v>
      </c>
      <c r="Y803" s="58" t="s">
        <v>6328</v>
      </c>
      <c r="Z803" s="58" t="s">
        <v>658</v>
      </c>
      <c r="AA803" s="59">
        <v>0</v>
      </c>
      <c r="AB803" s="59">
        <v>0</v>
      </c>
      <c r="AC803" s="59">
        <v>0</v>
      </c>
      <c r="AD803" s="59">
        <v>0</v>
      </c>
      <c r="AE803" s="59"/>
      <c r="AF803" s="59"/>
    </row>
    <row r="804" spans="1:32">
      <c r="A804" s="255"/>
      <c r="B804" s="265" t="s">
        <v>2168</v>
      </c>
      <c r="C804" s="255"/>
      <c r="D804" s="273"/>
      <c r="E804" s="265" t="s">
        <v>2169</v>
      </c>
      <c r="F804" s="266"/>
      <c r="G804" s="255" t="s">
        <v>40</v>
      </c>
      <c r="H804" s="266" t="s">
        <v>440</v>
      </c>
      <c r="I804" s="255"/>
      <c r="J804" s="255"/>
      <c r="K804" s="255"/>
      <c r="L804" s="255" t="s">
        <v>7</v>
      </c>
      <c r="M804" s="255" t="s">
        <v>42</v>
      </c>
      <c r="N804" s="255" t="s">
        <v>40</v>
      </c>
      <c r="O804" s="255" t="s">
        <v>42</v>
      </c>
      <c r="P804" s="255" t="s">
        <v>2040</v>
      </c>
      <c r="Q804" s="255" t="s">
        <v>357</v>
      </c>
      <c r="R804" s="280">
        <v>0</v>
      </c>
      <c r="S804" s="255" t="s">
        <v>2040</v>
      </c>
      <c r="T804" s="268" t="s">
        <v>2043</v>
      </c>
      <c r="U804" s="280">
        <v>0.73884608485458614</v>
      </c>
      <c r="V804" s="255" t="s">
        <v>2040</v>
      </c>
      <c r="W804" s="269" t="s">
        <v>1074</v>
      </c>
      <c r="X804" s="280">
        <v>0.61285561735013017</v>
      </c>
      <c r="Y804" s="58" t="s">
        <v>6364</v>
      </c>
      <c r="Z804" s="58" t="s">
        <v>646</v>
      </c>
      <c r="AA804" s="59">
        <v>0</v>
      </c>
      <c r="AB804" s="59">
        <v>0</v>
      </c>
      <c r="AC804" s="59">
        <v>0</v>
      </c>
      <c r="AD804" s="59">
        <v>0</v>
      </c>
      <c r="AE804" s="59"/>
      <c r="AF804" s="59"/>
    </row>
    <row r="805" spans="1:32">
      <c r="A805" s="255"/>
      <c r="B805" s="265" t="s">
        <v>2168</v>
      </c>
      <c r="C805" s="255"/>
      <c r="D805" s="273"/>
      <c r="E805" s="265" t="s">
        <v>2169</v>
      </c>
      <c r="F805" s="266"/>
      <c r="G805" s="255" t="s">
        <v>40</v>
      </c>
      <c r="H805" s="266" t="s">
        <v>440</v>
      </c>
      <c r="I805" s="255"/>
      <c r="J805" s="255"/>
      <c r="K805" s="255"/>
      <c r="L805" s="255" t="s">
        <v>7</v>
      </c>
      <c r="M805" s="255" t="s">
        <v>42</v>
      </c>
      <c r="N805" s="255" t="s">
        <v>40</v>
      </c>
      <c r="O805" s="255" t="s">
        <v>42</v>
      </c>
      <c r="P805" s="255" t="s">
        <v>2040</v>
      </c>
      <c r="Q805" s="255" t="s">
        <v>357</v>
      </c>
      <c r="R805" s="280">
        <v>0</v>
      </c>
      <c r="S805" s="255" t="s">
        <v>2040</v>
      </c>
      <c r="T805" s="268" t="s">
        <v>42</v>
      </c>
      <c r="U805" s="280">
        <v>0.26115391514541386</v>
      </c>
      <c r="V805" s="255" t="s">
        <v>2040</v>
      </c>
      <c r="W805" s="268" t="s">
        <v>42</v>
      </c>
      <c r="X805" s="280">
        <v>0.38714438264986983</v>
      </c>
      <c r="Y805" s="58" t="s">
        <v>6356</v>
      </c>
      <c r="Z805" s="58" t="s">
        <v>656</v>
      </c>
      <c r="AA805" s="59">
        <v>0</v>
      </c>
      <c r="AB805" s="59">
        <v>0</v>
      </c>
      <c r="AC805" s="59">
        <v>0</v>
      </c>
      <c r="AD805" s="59">
        <v>0</v>
      </c>
      <c r="AE805" s="59"/>
      <c r="AF805" s="59"/>
    </row>
    <row r="806" spans="1:32">
      <c r="A806" s="255"/>
      <c r="B806" s="265" t="s">
        <v>2170</v>
      </c>
      <c r="C806" s="255"/>
      <c r="D806" s="273"/>
      <c r="E806" s="265" t="s">
        <v>2094</v>
      </c>
      <c r="F806" s="266" t="s">
        <v>2039</v>
      </c>
      <c r="G806" s="255" t="s">
        <v>40</v>
      </c>
      <c r="H806" s="266" t="s">
        <v>440</v>
      </c>
      <c r="I806" s="255"/>
      <c r="J806" s="255"/>
      <c r="K806" s="255"/>
      <c r="L806" s="255" t="s">
        <v>7</v>
      </c>
      <c r="M806" s="255" t="s">
        <v>41</v>
      </c>
      <c r="N806" s="255" t="s">
        <v>40</v>
      </c>
      <c r="O806" s="255" t="s">
        <v>41</v>
      </c>
      <c r="P806" s="255" t="s">
        <v>2040</v>
      </c>
      <c r="Q806" s="255" t="s">
        <v>357</v>
      </c>
      <c r="R806" s="280">
        <v>0</v>
      </c>
      <c r="S806" s="255" t="s">
        <v>2040</v>
      </c>
      <c r="T806" s="269" t="s">
        <v>353</v>
      </c>
      <c r="U806" s="280">
        <v>2.0199999999999999E-2</v>
      </c>
      <c r="V806" s="255" t="s">
        <v>2040</v>
      </c>
      <c r="W806" s="269" t="s">
        <v>353</v>
      </c>
      <c r="X806" s="280">
        <v>2.1299999999999999E-2</v>
      </c>
      <c r="Y806" s="58" t="s">
        <v>6870</v>
      </c>
      <c r="Z806" s="58" t="s">
        <v>654</v>
      </c>
      <c r="AA806" s="59">
        <v>0</v>
      </c>
      <c r="AB806" s="59">
        <v>0</v>
      </c>
      <c r="AC806" s="59">
        <v>0</v>
      </c>
      <c r="AD806" s="59">
        <v>0</v>
      </c>
      <c r="AE806" s="59"/>
      <c r="AF806" s="59"/>
    </row>
    <row r="807" spans="1:32">
      <c r="A807" s="255"/>
      <c r="B807" s="265" t="s">
        <v>2170</v>
      </c>
      <c r="C807" s="255"/>
      <c r="D807" s="273"/>
      <c r="E807" s="265" t="s">
        <v>2094</v>
      </c>
      <c r="F807" s="266" t="s">
        <v>2039</v>
      </c>
      <c r="G807" s="255" t="s">
        <v>40</v>
      </c>
      <c r="H807" s="266" t="s">
        <v>440</v>
      </c>
      <c r="I807" s="255"/>
      <c r="J807" s="255"/>
      <c r="K807" s="255"/>
      <c r="L807" s="255" t="s">
        <v>7</v>
      </c>
      <c r="M807" s="255" t="s">
        <v>41</v>
      </c>
      <c r="N807" s="255" t="s">
        <v>40</v>
      </c>
      <c r="O807" s="255" t="s">
        <v>41</v>
      </c>
      <c r="P807" s="255" t="s">
        <v>2040</v>
      </c>
      <c r="Q807" s="255" t="s">
        <v>357</v>
      </c>
      <c r="R807" s="280">
        <v>0</v>
      </c>
      <c r="S807" s="255" t="s">
        <v>2040</v>
      </c>
      <c r="T807" s="269" t="s">
        <v>2171</v>
      </c>
      <c r="U807" s="280">
        <v>0.9798</v>
      </c>
      <c r="V807" s="255" t="s">
        <v>2040</v>
      </c>
      <c r="W807" s="269" t="s">
        <v>354</v>
      </c>
      <c r="X807" s="280">
        <v>0.97870000000000001</v>
      </c>
      <c r="Y807" s="58" t="s">
        <v>6871</v>
      </c>
      <c r="Z807" s="58" t="s">
        <v>655</v>
      </c>
      <c r="AA807" s="59">
        <v>0</v>
      </c>
      <c r="AB807" s="59">
        <v>0</v>
      </c>
      <c r="AC807" s="59">
        <v>0</v>
      </c>
      <c r="AD807" s="59">
        <v>0</v>
      </c>
      <c r="AE807" s="59"/>
      <c r="AF807" s="59"/>
    </row>
    <row r="808" spans="1:32">
      <c r="A808" s="255"/>
      <c r="B808" s="292" t="s">
        <v>2172</v>
      </c>
      <c r="C808" s="293" t="s">
        <v>2173</v>
      </c>
      <c r="D808" s="273"/>
      <c r="E808" s="265" t="s">
        <v>2117</v>
      </c>
      <c r="F808" s="266" t="s">
        <v>2039</v>
      </c>
      <c r="G808" s="255" t="s">
        <v>40</v>
      </c>
      <c r="H808" s="266" t="s">
        <v>2118</v>
      </c>
      <c r="I808" s="255"/>
      <c r="J808" s="255"/>
      <c r="K808" s="255"/>
      <c r="L808" s="255" t="s">
        <v>7</v>
      </c>
      <c r="M808" s="255" t="s">
        <v>2120</v>
      </c>
      <c r="N808" s="255" t="s">
        <v>40</v>
      </c>
      <c r="O808" s="255" t="s">
        <v>44</v>
      </c>
      <c r="P808" s="255" t="s">
        <v>2040</v>
      </c>
      <c r="Q808" s="255" t="s">
        <v>356</v>
      </c>
      <c r="R808" s="280">
        <v>0</v>
      </c>
      <c r="S808" s="255" t="s">
        <v>2040</v>
      </c>
      <c r="T808" s="269" t="s">
        <v>408</v>
      </c>
      <c r="U808" s="280">
        <v>8.7713326163426641E-2</v>
      </c>
      <c r="V808" s="255" t="s">
        <v>2040</v>
      </c>
      <c r="W808" s="269" t="s">
        <v>408</v>
      </c>
      <c r="X808" s="280">
        <v>0.11775574242233749</v>
      </c>
      <c r="Y808" s="58" t="s">
        <v>6866</v>
      </c>
      <c r="Z808" s="58" t="s">
        <v>650</v>
      </c>
      <c r="AA808" s="59">
        <v>0</v>
      </c>
      <c r="AB808" s="59">
        <v>0</v>
      </c>
      <c r="AC808" s="59">
        <v>0</v>
      </c>
      <c r="AD808" s="59">
        <v>0</v>
      </c>
      <c r="AE808" s="59"/>
      <c r="AF808" s="59"/>
    </row>
    <row r="809" spans="1:32">
      <c r="A809" s="255"/>
      <c r="B809" s="292" t="s">
        <v>2172</v>
      </c>
      <c r="C809" s="293" t="s">
        <v>2173</v>
      </c>
      <c r="D809" s="273"/>
      <c r="E809" s="265" t="s">
        <v>2117</v>
      </c>
      <c r="F809" s="266" t="s">
        <v>2039</v>
      </c>
      <c r="G809" s="255" t="s">
        <v>40</v>
      </c>
      <c r="H809" s="266" t="s">
        <v>2118</v>
      </c>
      <c r="I809" s="255"/>
      <c r="J809" s="255"/>
      <c r="K809" s="255"/>
      <c r="L809" s="255" t="s">
        <v>7</v>
      </c>
      <c r="M809" s="255" t="s">
        <v>2120</v>
      </c>
      <c r="N809" s="255" t="s">
        <v>40</v>
      </c>
      <c r="O809" s="255" t="s">
        <v>44</v>
      </c>
      <c r="P809" s="255" t="s">
        <v>2040</v>
      </c>
      <c r="Q809" s="255" t="s">
        <v>356</v>
      </c>
      <c r="R809" s="280">
        <v>0</v>
      </c>
      <c r="S809" s="255" t="s">
        <v>2040</v>
      </c>
      <c r="T809" s="269" t="s">
        <v>2044</v>
      </c>
      <c r="U809" s="280">
        <v>3.7906921033859978E-4</v>
      </c>
      <c r="V809" s="255" t="s">
        <v>2040</v>
      </c>
      <c r="W809" s="245" t="s">
        <v>409</v>
      </c>
      <c r="X809" s="280">
        <v>1.0445657012311642E-3</v>
      </c>
      <c r="Y809" s="58" t="s">
        <v>6867</v>
      </c>
      <c r="Z809" s="58" t="s">
        <v>651</v>
      </c>
      <c r="AA809" s="59">
        <v>0</v>
      </c>
      <c r="AB809" s="59">
        <v>0</v>
      </c>
      <c r="AC809" s="59">
        <v>0</v>
      </c>
      <c r="AD809" s="59">
        <v>0</v>
      </c>
      <c r="AE809" s="59"/>
      <c r="AF809" s="59"/>
    </row>
    <row r="810" spans="1:32">
      <c r="A810" s="255"/>
      <c r="B810" s="292" t="s">
        <v>2172</v>
      </c>
      <c r="C810" s="293" t="s">
        <v>2173</v>
      </c>
      <c r="D810" s="273"/>
      <c r="E810" s="265" t="s">
        <v>2117</v>
      </c>
      <c r="F810" s="266" t="s">
        <v>2039</v>
      </c>
      <c r="G810" s="255" t="s">
        <v>40</v>
      </c>
      <c r="H810" s="266" t="s">
        <v>2118</v>
      </c>
      <c r="I810" s="255"/>
      <c r="J810" s="255"/>
      <c r="K810" s="255"/>
      <c r="L810" s="255" t="s">
        <v>7</v>
      </c>
      <c r="M810" s="255" t="s">
        <v>2120</v>
      </c>
      <c r="N810" s="255" t="s">
        <v>40</v>
      </c>
      <c r="O810" s="255" t="s">
        <v>44</v>
      </c>
      <c r="P810" s="255" t="s">
        <v>2040</v>
      </c>
      <c r="Q810" s="255" t="s">
        <v>356</v>
      </c>
      <c r="R810" s="280">
        <v>0</v>
      </c>
      <c r="S810" s="255" t="s">
        <v>2040</v>
      </c>
      <c r="T810" s="269" t="s">
        <v>412</v>
      </c>
      <c r="U810" s="280">
        <v>0.91190760462623477</v>
      </c>
      <c r="V810" s="255" t="s">
        <v>2040</v>
      </c>
      <c r="W810" s="269" t="s">
        <v>412</v>
      </c>
      <c r="X810" s="280">
        <v>0.88119969187643132</v>
      </c>
      <c r="Y810" s="58" t="s">
        <v>6328</v>
      </c>
      <c r="Z810" s="58" t="s">
        <v>658</v>
      </c>
      <c r="AA810" s="59">
        <v>0</v>
      </c>
      <c r="AB810" s="59">
        <v>0</v>
      </c>
      <c r="AC810" s="59">
        <v>0</v>
      </c>
      <c r="AD810" s="59">
        <v>0</v>
      </c>
      <c r="AE810" s="59"/>
      <c r="AF810" s="59"/>
    </row>
    <row r="811" spans="1:32">
      <c r="A811" s="255"/>
      <c r="B811" s="292" t="s">
        <v>2174</v>
      </c>
      <c r="C811" s="293" t="s">
        <v>2175</v>
      </c>
      <c r="D811" s="273"/>
      <c r="E811" s="265" t="s">
        <v>2099</v>
      </c>
      <c r="F811" s="266" t="s">
        <v>2039</v>
      </c>
      <c r="G811" s="255" t="s">
        <v>40</v>
      </c>
      <c r="H811" s="266" t="s">
        <v>440</v>
      </c>
      <c r="I811" s="255"/>
      <c r="J811" s="255"/>
      <c r="K811" s="255"/>
      <c r="L811" s="255" t="s">
        <v>7</v>
      </c>
      <c r="M811" s="255" t="s">
        <v>43</v>
      </c>
      <c r="N811" s="255" t="s">
        <v>40</v>
      </c>
      <c r="O811" s="255" t="s">
        <v>43</v>
      </c>
      <c r="P811" s="255" t="s">
        <v>2040</v>
      </c>
      <c r="Q811" s="255" t="s">
        <v>357</v>
      </c>
      <c r="R811" s="280">
        <v>0</v>
      </c>
      <c r="S811" s="255" t="s">
        <v>2040</v>
      </c>
      <c r="T811" s="255" t="s">
        <v>43</v>
      </c>
      <c r="U811" s="280">
        <v>0</v>
      </c>
      <c r="V811" s="255" t="s">
        <v>2040</v>
      </c>
      <c r="W811" s="269" t="s">
        <v>43</v>
      </c>
      <c r="X811" s="280">
        <v>1</v>
      </c>
      <c r="Y811" s="58" t="s">
        <v>6315</v>
      </c>
      <c r="Z811" s="58" t="s">
        <v>657</v>
      </c>
      <c r="AA811" s="59">
        <v>0</v>
      </c>
      <c r="AB811" s="59">
        <v>0</v>
      </c>
      <c r="AC811" s="59">
        <v>0</v>
      </c>
      <c r="AD811" s="59">
        <v>0</v>
      </c>
      <c r="AE811" s="59"/>
      <c r="AF811" s="59"/>
    </row>
    <row r="812" spans="1:32">
      <c r="A812" s="255"/>
      <c r="B812" s="292" t="s">
        <v>2174</v>
      </c>
      <c r="C812" s="293" t="s">
        <v>2175</v>
      </c>
      <c r="D812" s="273"/>
      <c r="E812" s="265" t="s">
        <v>2099</v>
      </c>
      <c r="F812" s="266" t="s">
        <v>2039</v>
      </c>
      <c r="G812" s="255" t="s">
        <v>40</v>
      </c>
      <c r="H812" s="266" t="s">
        <v>440</v>
      </c>
      <c r="I812" s="255"/>
      <c r="J812" s="255"/>
      <c r="K812" s="255"/>
      <c r="L812" s="255" t="s">
        <v>7</v>
      </c>
      <c r="M812" s="255" t="s">
        <v>43</v>
      </c>
      <c r="N812" s="255" t="s">
        <v>40</v>
      </c>
      <c r="O812" s="255" t="s">
        <v>43</v>
      </c>
      <c r="P812" s="255" t="s">
        <v>2040</v>
      </c>
      <c r="Q812" s="255" t="s">
        <v>357</v>
      </c>
      <c r="R812" s="280">
        <v>0</v>
      </c>
      <c r="S812" s="255" t="s">
        <v>2040</v>
      </c>
      <c r="T812" s="255" t="s">
        <v>43</v>
      </c>
      <c r="U812" s="280">
        <v>0</v>
      </c>
      <c r="V812" s="255" t="s">
        <v>2040</v>
      </c>
      <c r="W812" s="284" t="s">
        <v>741</v>
      </c>
      <c r="X812" s="280">
        <v>0</v>
      </c>
      <c r="Y812" s="58" t="s">
        <v>6383</v>
      </c>
      <c r="Z812" s="58" t="s">
        <v>666</v>
      </c>
      <c r="AA812" s="59">
        <v>0</v>
      </c>
      <c r="AB812" s="59">
        <v>0</v>
      </c>
      <c r="AC812" s="59">
        <v>0</v>
      </c>
      <c r="AD812" s="59">
        <v>0</v>
      </c>
      <c r="AE812" s="59"/>
      <c r="AF812" s="59"/>
    </row>
    <row r="813" spans="1:32">
      <c r="A813" s="255"/>
      <c r="B813" s="265" t="s">
        <v>2176</v>
      </c>
      <c r="C813" s="255"/>
      <c r="D813" s="273"/>
      <c r="E813" s="255" t="s">
        <v>2094</v>
      </c>
      <c r="F813" s="266" t="s">
        <v>2039</v>
      </c>
      <c r="G813" s="255" t="s">
        <v>40</v>
      </c>
      <c r="H813" s="266" t="s">
        <v>440</v>
      </c>
      <c r="I813" s="265"/>
      <c r="J813" s="255"/>
      <c r="K813" s="255"/>
      <c r="L813" s="255" t="s">
        <v>7</v>
      </c>
      <c r="M813" s="255" t="s">
        <v>41</v>
      </c>
      <c r="N813" s="255" t="s">
        <v>40</v>
      </c>
      <c r="O813" s="255" t="s">
        <v>41</v>
      </c>
      <c r="P813" s="255" t="s">
        <v>2040</v>
      </c>
      <c r="Q813" s="255" t="s">
        <v>357</v>
      </c>
      <c r="R813" s="280">
        <v>0</v>
      </c>
      <c r="S813" s="255" t="s">
        <v>2040</v>
      </c>
      <c r="T813" s="269" t="s">
        <v>353</v>
      </c>
      <c r="U813" s="280">
        <v>2.0199999999999999E-2</v>
      </c>
      <c r="V813" s="255" t="s">
        <v>2040</v>
      </c>
      <c r="W813" s="269" t="s">
        <v>353</v>
      </c>
      <c r="X813" s="280">
        <v>2.1299999999999999E-2</v>
      </c>
      <c r="Y813" s="58" t="s">
        <v>6870</v>
      </c>
      <c r="Z813" s="58" t="s">
        <v>654</v>
      </c>
      <c r="AA813" s="59">
        <v>0</v>
      </c>
      <c r="AB813" s="59">
        <v>0</v>
      </c>
      <c r="AC813" s="59">
        <v>0</v>
      </c>
      <c r="AD813" s="59">
        <v>0</v>
      </c>
      <c r="AE813" s="59"/>
      <c r="AF813" s="59"/>
    </row>
    <row r="814" spans="1:32">
      <c r="A814" s="255"/>
      <c r="B814" s="265" t="s">
        <v>2176</v>
      </c>
      <c r="C814" s="255"/>
      <c r="D814" s="273"/>
      <c r="E814" s="255" t="s">
        <v>2094</v>
      </c>
      <c r="F814" s="266" t="s">
        <v>2039</v>
      </c>
      <c r="G814" s="255" t="s">
        <v>40</v>
      </c>
      <c r="H814" s="266" t="s">
        <v>440</v>
      </c>
      <c r="I814" s="265"/>
      <c r="J814" s="255"/>
      <c r="K814" s="255"/>
      <c r="L814" s="255" t="s">
        <v>7</v>
      </c>
      <c r="M814" s="255" t="s">
        <v>41</v>
      </c>
      <c r="N814" s="255" t="s">
        <v>40</v>
      </c>
      <c r="O814" s="255" t="s">
        <v>41</v>
      </c>
      <c r="P814" s="255" t="s">
        <v>2040</v>
      </c>
      <c r="Q814" s="255" t="s">
        <v>357</v>
      </c>
      <c r="R814" s="280">
        <v>0</v>
      </c>
      <c r="S814" s="255" t="s">
        <v>2040</v>
      </c>
      <c r="T814" s="269" t="s">
        <v>2171</v>
      </c>
      <c r="U814" s="280">
        <v>0.9798</v>
      </c>
      <c r="V814" s="255" t="s">
        <v>2040</v>
      </c>
      <c r="W814" s="269" t="s">
        <v>354</v>
      </c>
      <c r="X814" s="280">
        <v>0.97870000000000001</v>
      </c>
      <c r="Y814" s="58" t="s">
        <v>6871</v>
      </c>
      <c r="Z814" s="58" t="s">
        <v>655</v>
      </c>
      <c r="AA814" s="59">
        <v>0</v>
      </c>
      <c r="AB814" s="59">
        <v>0</v>
      </c>
      <c r="AC814" s="59">
        <v>0</v>
      </c>
      <c r="AD814" s="59">
        <v>0</v>
      </c>
      <c r="AE814" s="59"/>
      <c r="AF814" s="59"/>
    </row>
    <row r="815" spans="1:32">
      <c r="A815" s="255"/>
      <c r="B815" s="292" t="s">
        <v>2177</v>
      </c>
      <c r="C815" s="255"/>
      <c r="D815" s="273"/>
      <c r="E815" s="265" t="s">
        <v>2117</v>
      </c>
      <c r="F815" s="266" t="s">
        <v>2039</v>
      </c>
      <c r="G815" s="255" t="s">
        <v>40</v>
      </c>
      <c r="H815" s="266" t="s">
        <v>2118</v>
      </c>
      <c r="I815" s="255"/>
      <c r="J815" s="255"/>
      <c r="K815" s="255"/>
      <c r="L815" s="255" t="s">
        <v>7</v>
      </c>
      <c r="M815" s="255" t="s">
        <v>2120</v>
      </c>
      <c r="N815" s="255" t="s">
        <v>40</v>
      </c>
      <c r="O815" s="255" t="s">
        <v>44</v>
      </c>
      <c r="P815" s="255" t="s">
        <v>2040</v>
      </c>
      <c r="Q815" s="255" t="s">
        <v>356</v>
      </c>
      <c r="R815" s="280">
        <v>0</v>
      </c>
      <c r="S815" s="255" t="s">
        <v>2040</v>
      </c>
      <c r="T815" s="268" t="s">
        <v>408</v>
      </c>
      <c r="U815" s="280">
        <v>9.7962245525574282E-2</v>
      </c>
      <c r="V815" s="255" t="s">
        <v>2040</v>
      </c>
      <c r="W815" s="268" t="s">
        <v>408</v>
      </c>
      <c r="X815" s="280">
        <v>0.11787887465169838</v>
      </c>
      <c r="Y815" s="58" t="s">
        <v>6866</v>
      </c>
      <c r="Z815" s="58" t="s">
        <v>650</v>
      </c>
      <c r="AA815" s="59">
        <v>0</v>
      </c>
      <c r="AB815" s="59">
        <v>0</v>
      </c>
      <c r="AC815" s="59">
        <v>0</v>
      </c>
      <c r="AD815" s="59">
        <v>0</v>
      </c>
      <c r="AE815" s="59"/>
      <c r="AF815" s="59"/>
    </row>
    <row r="816" spans="1:32">
      <c r="A816" s="255"/>
      <c r="B816" s="292" t="s">
        <v>2177</v>
      </c>
      <c r="C816" s="255"/>
      <c r="D816" s="273"/>
      <c r="E816" s="265" t="s">
        <v>2117</v>
      </c>
      <c r="F816" s="266" t="s">
        <v>2039</v>
      </c>
      <c r="G816" s="255" t="s">
        <v>40</v>
      </c>
      <c r="H816" s="266" t="s">
        <v>2118</v>
      </c>
      <c r="I816" s="255"/>
      <c r="J816" s="255"/>
      <c r="K816" s="255"/>
      <c r="L816" s="255" t="s">
        <v>7</v>
      </c>
      <c r="M816" s="255" t="s">
        <v>2120</v>
      </c>
      <c r="N816" s="255" t="s">
        <v>40</v>
      </c>
      <c r="O816" s="255" t="s">
        <v>44</v>
      </c>
      <c r="P816" s="255" t="s">
        <v>2040</v>
      </c>
      <c r="Q816" s="255" t="s">
        <v>356</v>
      </c>
      <c r="R816" s="280">
        <v>0</v>
      </c>
      <c r="S816" s="255" t="s">
        <v>2040</v>
      </c>
      <c r="T816" s="269" t="s">
        <v>412</v>
      </c>
      <c r="U816" s="280">
        <v>0.9020377544744258</v>
      </c>
      <c r="V816" s="255" t="s">
        <v>2040</v>
      </c>
      <c r="W816" s="269" t="s">
        <v>412</v>
      </c>
      <c r="X816" s="280">
        <v>0.88212112534830167</v>
      </c>
      <c r="Y816" s="58" t="s">
        <v>6328</v>
      </c>
      <c r="Z816" s="58" t="s">
        <v>658</v>
      </c>
      <c r="AA816" s="59">
        <v>0</v>
      </c>
      <c r="AB816" s="59">
        <v>0</v>
      </c>
      <c r="AC816" s="59">
        <v>0</v>
      </c>
      <c r="AD816" s="59">
        <v>0</v>
      </c>
      <c r="AE816" s="59"/>
      <c r="AF816" s="59"/>
    </row>
    <row r="817" spans="1:32">
      <c r="A817" s="255"/>
      <c r="B817" s="292" t="s">
        <v>2178</v>
      </c>
      <c r="C817" s="255"/>
      <c r="D817" s="273"/>
      <c r="E817" s="260" t="s">
        <v>2169</v>
      </c>
      <c r="F817" s="266"/>
      <c r="G817" s="255" t="s">
        <v>40</v>
      </c>
      <c r="H817" s="266" t="s">
        <v>16</v>
      </c>
      <c r="I817" s="255"/>
      <c r="J817" s="255"/>
      <c r="K817" s="255"/>
      <c r="L817" s="255" t="s">
        <v>7</v>
      </c>
      <c r="M817" s="255" t="s">
        <v>42</v>
      </c>
      <c r="N817" s="255" t="s">
        <v>40</v>
      </c>
      <c r="O817" s="255" t="s">
        <v>42</v>
      </c>
      <c r="P817" s="255" t="s">
        <v>2040</v>
      </c>
      <c r="Q817" s="255" t="s">
        <v>357</v>
      </c>
      <c r="R817" s="280">
        <v>0</v>
      </c>
      <c r="S817" s="255" t="s">
        <v>2040</v>
      </c>
      <c r="T817" s="268" t="s">
        <v>2043</v>
      </c>
      <c r="U817" s="280">
        <v>0.73884608485458614</v>
      </c>
      <c r="V817" s="255" t="s">
        <v>2040</v>
      </c>
      <c r="W817" s="269" t="s">
        <v>1074</v>
      </c>
      <c r="X817" s="280">
        <v>0.61285561735013017</v>
      </c>
      <c r="Y817" s="58" t="s">
        <v>6364</v>
      </c>
      <c r="Z817" s="58" t="s">
        <v>646</v>
      </c>
      <c r="AA817" s="59">
        <v>0</v>
      </c>
      <c r="AB817" s="59">
        <v>0</v>
      </c>
      <c r="AC817" s="59">
        <v>0</v>
      </c>
      <c r="AD817" s="59">
        <v>0</v>
      </c>
      <c r="AE817" s="59"/>
      <c r="AF817" s="59"/>
    </row>
    <row r="818" spans="1:32">
      <c r="A818" s="255"/>
      <c r="B818" s="292" t="s">
        <v>2178</v>
      </c>
      <c r="C818" s="255"/>
      <c r="D818" s="273"/>
      <c r="E818" s="260" t="s">
        <v>2169</v>
      </c>
      <c r="F818" s="266"/>
      <c r="G818" s="255" t="s">
        <v>40</v>
      </c>
      <c r="H818" s="266" t="s">
        <v>16</v>
      </c>
      <c r="I818" s="255"/>
      <c r="J818" s="255"/>
      <c r="K818" s="255"/>
      <c r="L818" s="255" t="s">
        <v>7</v>
      </c>
      <c r="M818" s="255" t="s">
        <v>42</v>
      </c>
      <c r="N818" s="255" t="s">
        <v>40</v>
      </c>
      <c r="O818" s="255" t="s">
        <v>42</v>
      </c>
      <c r="P818" s="255" t="s">
        <v>2040</v>
      </c>
      <c r="Q818" s="255" t="s">
        <v>357</v>
      </c>
      <c r="R818" s="280">
        <v>0</v>
      </c>
      <c r="S818" s="255" t="s">
        <v>2040</v>
      </c>
      <c r="T818" s="268" t="s">
        <v>42</v>
      </c>
      <c r="U818" s="280">
        <v>0.26115391514541386</v>
      </c>
      <c r="V818" s="255" t="s">
        <v>2040</v>
      </c>
      <c r="W818" s="268" t="s">
        <v>42</v>
      </c>
      <c r="X818" s="280">
        <v>0.38714438264986983</v>
      </c>
      <c r="Y818" s="58" t="s">
        <v>6356</v>
      </c>
      <c r="Z818" s="58" t="s">
        <v>656</v>
      </c>
      <c r="AA818" s="59">
        <v>0</v>
      </c>
      <c r="AB818" s="59">
        <v>0</v>
      </c>
      <c r="AC818" s="59">
        <v>0</v>
      </c>
      <c r="AD818" s="59">
        <v>0</v>
      </c>
      <c r="AE818" s="59"/>
      <c r="AF818" s="59"/>
    </row>
    <row r="819" spans="1:32">
      <c r="A819" s="255"/>
      <c r="B819" s="292" t="s">
        <v>2179</v>
      </c>
      <c r="C819" s="255"/>
      <c r="D819" s="273"/>
      <c r="E819" s="260" t="s">
        <v>2169</v>
      </c>
      <c r="F819" s="266"/>
      <c r="G819" s="255" t="s">
        <v>40</v>
      </c>
      <c r="H819" s="266" t="s">
        <v>16</v>
      </c>
      <c r="I819" s="255"/>
      <c r="J819" s="255"/>
      <c r="K819" s="255"/>
      <c r="L819" s="255" t="s">
        <v>7</v>
      </c>
      <c r="M819" s="255" t="s">
        <v>42</v>
      </c>
      <c r="N819" s="255" t="s">
        <v>40</v>
      </c>
      <c r="O819" s="255" t="s">
        <v>42</v>
      </c>
      <c r="P819" s="255" t="s">
        <v>2040</v>
      </c>
      <c r="Q819" s="255" t="s">
        <v>357</v>
      </c>
      <c r="R819" s="280">
        <v>0</v>
      </c>
      <c r="S819" s="255" t="s">
        <v>2040</v>
      </c>
      <c r="T819" s="268" t="s">
        <v>2043</v>
      </c>
      <c r="U819" s="280">
        <v>0.73884608485458614</v>
      </c>
      <c r="V819" s="255" t="s">
        <v>2040</v>
      </c>
      <c r="W819" s="269" t="s">
        <v>1074</v>
      </c>
      <c r="X819" s="280">
        <v>0.61285561735013017</v>
      </c>
      <c r="Y819" s="58" t="s">
        <v>6364</v>
      </c>
      <c r="Z819" s="58" t="s">
        <v>646</v>
      </c>
      <c r="AA819" s="59">
        <v>0</v>
      </c>
      <c r="AB819" s="59">
        <v>0</v>
      </c>
      <c r="AC819" s="59">
        <v>0</v>
      </c>
      <c r="AD819" s="59">
        <v>0</v>
      </c>
      <c r="AE819" s="59"/>
      <c r="AF819" s="59"/>
    </row>
    <row r="820" spans="1:32">
      <c r="A820" s="255"/>
      <c r="B820" s="292" t="s">
        <v>2179</v>
      </c>
      <c r="C820" s="255"/>
      <c r="D820" s="273"/>
      <c r="E820" s="260" t="s">
        <v>2169</v>
      </c>
      <c r="F820" s="266"/>
      <c r="G820" s="255" t="s">
        <v>40</v>
      </c>
      <c r="H820" s="266" t="s">
        <v>16</v>
      </c>
      <c r="I820" s="255"/>
      <c r="J820" s="255"/>
      <c r="K820" s="255"/>
      <c r="L820" s="255" t="s">
        <v>7</v>
      </c>
      <c r="M820" s="255" t="s">
        <v>42</v>
      </c>
      <c r="N820" s="255" t="s">
        <v>40</v>
      </c>
      <c r="O820" s="255" t="s">
        <v>42</v>
      </c>
      <c r="P820" s="255" t="s">
        <v>2040</v>
      </c>
      <c r="Q820" s="255" t="s">
        <v>357</v>
      </c>
      <c r="R820" s="280">
        <v>0</v>
      </c>
      <c r="S820" s="255" t="s">
        <v>2040</v>
      </c>
      <c r="T820" s="268" t="s">
        <v>42</v>
      </c>
      <c r="U820" s="280">
        <v>0.26115391514541386</v>
      </c>
      <c r="V820" s="255" t="s">
        <v>2040</v>
      </c>
      <c r="W820" s="268" t="s">
        <v>42</v>
      </c>
      <c r="X820" s="280">
        <v>0.38714438264986983</v>
      </c>
      <c r="Y820" s="58" t="s">
        <v>6356</v>
      </c>
      <c r="Z820" s="58" t="s">
        <v>656</v>
      </c>
      <c r="AA820" s="59">
        <v>0</v>
      </c>
      <c r="AB820" s="59">
        <v>0</v>
      </c>
      <c r="AC820" s="59">
        <v>0</v>
      </c>
      <c r="AD820" s="59">
        <v>0</v>
      </c>
      <c r="AE820" s="59"/>
      <c r="AF820" s="59"/>
    </row>
    <row r="821" spans="1:32">
      <c r="A821" s="239" t="s">
        <v>2180</v>
      </c>
      <c r="B821" s="244" t="s">
        <v>2181</v>
      </c>
      <c r="C821" s="287" t="s">
        <v>2182</v>
      </c>
      <c r="D821" s="288" t="s">
        <v>2183</v>
      </c>
      <c r="E821" s="239" t="s">
        <v>2184</v>
      </c>
      <c r="F821" s="240" t="s">
        <v>2039</v>
      </c>
      <c r="G821" s="239" t="s">
        <v>2060</v>
      </c>
      <c r="H821" s="252" t="s">
        <v>2185</v>
      </c>
      <c r="I821" s="244" t="s">
        <v>2186</v>
      </c>
      <c r="J821" s="239" t="s">
        <v>2187</v>
      </c>
      <c r="K821" s="239" t="s">
        <v>2187</v>
      </c>
      <c r="L821" s="239" t="s">
        <v>10</v>
      </c>
      <c r="M821" s="239" t="s">
        <v>2188</v>
      </c>
      <c r="N821" s="239" t="s">
        <v>2014</v>
      </c>
      <c r="O821" s="239" t="s">
        <v>269</v>
      </c>
      <c r="P821" s="239" t="s">
        <v>2014</v>
      </c>
      <c r="Q821" s="286" t="s">
        <v>356</v>
      </c>
      <c r="R821" s="280">
        <v>0.31023711484007566</v>
      </c>
      <c r="S821" s="239" t="s">
        <v>2014</v>
      </c>
      <c r="T821" s="286" t="s">
        <v>341</v>
      </c>
      <c r="U821" s="280">
        <v>0</v>
      </c>
      <c r="V821" s="239" t="s">
        <v>2014</v>
      </c>
      <c r="W821" s="286" t="s">
        <v>341</v>
      </c>
      <c r="X821" s="280">
        <v>0</v>
      </c>
      <c r="Y821" s="58" t="s">
        <v>6880</v>
      </c>
      <c r="Z821" s="58" t="s">
        <v>448</v>
      </c>
      <c r="AA821" s="59">
        <v>0</v>
      </c>
      <c r="AB821" s="59">
        <v>0</v>
      </c>
      <c r="AC821" s="59">
        <v>0</v>
      </c>
      <c r="AD821" s="59">
        <v>0</v>
      </c>
      <c r="AE821" s="59"/>
      <c r="AF821" s="59"/>
    </row>
    <row r="822" spans="1:32">
      <c r="A822" s="239" t="s">
        <v>2180</v>
      </c>
      <c r="B822" s="244" t="s">
        <v>2181</v>
      </c>
      <c r="C822" s="287" t="s">
        <v>2182</v>
      </c>
      <c r="D822" s="288" t="s">
        <v>2183</v>
      </c>
      <c r="E822" s="239" t="s">
        <v>2184</v>
      </c>
      <c r="F822" s="240" t="s">
        <v>2039</v>
      </c>
      <c r="G822" s="239" t="s">
        <v>2060</v>
      </c>
      <c r="H822" s="252" t="s">
        <v>2185</v>
      </c>
      <c r="I822" s="244" t="s">
        <v>2186</v>
      </c>
      <c r="J822" s="239" t="s">
        <v>2187</v>
      </c>
      <c r="K822" s="239" t="s">
        <v>2187</v>
      </c>
      <c r="L822" s="239" t="s">
        <v>10</v>
      </c>
      <c r="M822" s="239" t="s">
        <v>2188</v>
      </c>
      <c r="N822" s="239" t="s">
        <v>2014</v>
      </c>
      <c r="O822" s="239" t="s">
        <v>269</v>
      </c>
      <c r="P822" s="239" t="s">
        <v>2014</v>
      </c>
      <c r="Q822" s="286" t="s">
        <v>357</v>
      </c>
      <c r="R822" s="280">
        <v>0.68976288515992434</v>
      </c>
      <c r="S822" s="239" t="s">
        <v>2014</v>
      </c>
      <c r="T822" s="286" t="s">
        <v>353</v>
      </c>
      <c r="U822" s="280">
        <v>1.0011232745202197E-2</v>
      </c>
      <c r="V822" s="239" t="s">
        <v>2014</v>
      </c>
      <c r="W822" s="286" t="s">
        <v>353</v>
      </c>
      <c r="X822" s="280">
        <v>1.0011232745202197E-2</v>
      </c>
      <c r="Y822" s="58" t="s">
        <v>6879</v>
      </c>
      <c r="Z822" s="58" t="s">
        <v>468</v>
      </c>
      <c r="AA822" s="59">
        <v>0</v>
      </c>
      <c r="AB822" s="59">
        <v>0</v>
      </c>
      <c r="AC822" s="59">
        <v>0</v>
      </c>
      <c r="AD822" s="59">
        <v>0</v>
      </c>
      <c r="AE822" s="59"/>
      <c r="AF822" s="59"/>
    </row>
    <row r="823" spans="1:32">
      <c r="A823" s="239" t="s">
        <v>2180</v>
      </c>
      <c r="B823" s="244" t="s">
        <v>2181</v>
      </c>
      <c r="C823" s="287" t="s">
        <v>2182</v>
      </c>
      <c r="D823" s="288" t="s">
        <v>2183</v>
      </c>
      <c r="E823" s="239" t="s">
        <v>2184</v>
      </c>
      <c r="F823" s="240" t="s">
        <v>2039</v>
      </c>
      <c r="G823" s="239" t="s">
        <v>2060</v>
      </c>
      <c r="H823" s="252" t="s">
        <v>2185</v>
      </c>
      <c r="I823" s="244" t="s">
        <v>2186</v>
      </c>
      <c r="J823" s="239" t="s">
        <v>2187</v>
      </c>
      <c r="K823" s="239" t="s">
        <v>2187</v>
      </c>
      <c r="L823" s="239" t="s">
        <v>10</v>
      </c>
      <c r="M823" s="239" t="s">
        <v>2188</v>
      </c>
      <c r="N823" s="239" t="s">
        <v>2014</v>
      </c>
      <c r="O823" s="239" t="s">
        <v>269</v>
      </c>
      <c r="P823" s="239" t="s">
        <v>2014</v>
      </c>
      <c r="Q823" s="286" t="s">
        <v>357</v>
      </c>
      <c r="R823" s="280">
        <v>0</v>
      </c>
      <c r="S823" s="239" t="s">
        <v>2014</v>
      </c>
      <c r="T823" s="286" t="s">
        <v>414</v>
      </c>
      <c r="U823" s="280">
        <v>0.98998876725479779</v>
      </c>
      <c r="V823" s="239" t="s">
        <v>2014</v>
      </c>
      <c r="W823" s="286" t="s">
        <v>414</v>
      </c>
      <c r="X823" s="280">
        <v>0.98998876725479779</v>
      </c>
      <c r="Y823" s="58" t="s">
        <v>5947</v>
      </c>
      <c r="Z823" s="58" t="s">
        <v>480</v>
      </c>
      <c r="AA823" s="59">
        <v>0</v>
      </c>
      <c r="AB823" s="59">
        <v>0</v>
      </c>
      <c r="AC823" s="59">
        <v>0</v>
      </c>
      <c r="AD823" s="59">
        <v>0</v>
      </c>
      <c r="AE823" s="59"/>
      <c r="AF823" s="59"/>
    </row>
    <row r="824" spans="1:32">
      <c r="A824" s="239" t="s">
        <v>2189</v>
      </c>
      <c r="B824" s="244" t="s">
        <v>2190</v>
      </c>
      <c r="C824" s="287" t="s">
        <v>2191</v>
      </c>
      <c r="D824" s="288" t="s">
        <v>2192</v>
      </c>
      <c r="E824" s="239" t="s">
        <v>2192</v>
      </c>
      <c r="F824" s="240" t="s">
        <v>2039</v>
      </c>
      <c r="G824" s="239" t="s">
        <v>2060</v>
      </c>
      <c r="H824" s="252" t="s">
        <v>2185</v>
      </c>
      <c r="I824" s="244" t="s">
        <v>2186</v>
      </c>
      <c r="J824" s="239" t="s">
        <v>2193</v>
      </c>
      <c r="K824" s="239" t="s">
        <v>2193</v>
      </c>
      <c r="L824" s="239" t="s">
        <v>10</v>
      </c>
      <c r="M824" s="239" t="s">
        <v>2147</v>
      </c>
      <c r="N824" s="239" t="s">
        <v>2014</v>
      </c>
      <c r="O824" s="239" t="s">
        <v>269</v>
      </c>
      <c r="P824" s="239" t="s">
        <v>2014</v>
      </c>
      <c r="Q824" s="286" t="s">
        <v>356</v>
      </c>
      <c r="R824" s="280">
        <v>0.31023711484007566</v>
      </c>
      <c r="S824" s="239" t="s">
        <v>2014</v>
      </c>
      <c r="T824" s="286" t="s">
        <v>341</v>
      </c>
      <c r="U824" s="280">
        <v>0</v>
      </c>
      <c r="V824" s="239" t="s">
        <v>2014</v>
      </c>
      <c r="W824" s="286" t="s">
        <v>341</v>
      </c>
      <c r="X824" s="280">
        <v>0</v>
      </c>
      <c r="Y824" s="58" t="s">
        <v>6880</v>
      </c>
      <c r="Z824" s="58" t="s">
        <v>448</v>
      </c>
      <c r="AA824" s="59">
        <v>0</v>
      </c>
      <c r="AB824" s="59">
        <v>0</v>
      </c>
      <c r="AC824" s="59">
        <v>0</v>
      </c>
      <c r="AD824" s="59">
        <v>0</v>
      </c>
      <c r="AE824" s="59"/>
      <c r="AF824" s="59"/>
    </row>
    <row r="825" spans="1:32">
      <c r="A825" s="239" t="s">
        <v>2189</v>
      </c>
      <c r="B825" s="244" t="s">
        <v>2190</v>
      </c>
      <c r="C825" s="287" t="s">
        <v>2191</v>
      </c>
      <c r="D825" s="288" t="s">
        <v>2192</v>
      </c>
      <c r="E825" s="239" t="s">
        <v>2192</v>
      </c>
      <c r="F825" s="240" t="s">
        <v>2039</v>
      </c>
      <c r="G825" s="239" t="s">
        <v>2060</v>
      </c>
      <c r="H825" s="252" t="s">
        <v>2185</v>
      </c>
      <c r="I825" s="244" t="s">
        <v>2186</v>
      </c>
      <c r="J825" s="239" t="s">
        <v>2193</v>
      </c>
      <c r="K825" s="239" t="s">
        <v>2193</v>
      </c>
      <c r="L825" s="239" t="s">
        <v>10</v>
      </c>
      <c r="M825" s="239" t="s">
        <v>2147</v>
      </c>
      <c r="N825" s="239" t="s">
        <v>2014</v>
      </c>
      <c r="O825" s="239" t="s">
        <v>269</v>
      </c>
      <c r="P825" s="239" t="s">
        <v>2014</v>
      </c>
      <c r="Q825" s="286" t="s">
        <v>357</v>
      </c>
      <c r="R825" s="280">
        <v>0.68976288515992434</v>
      </c>
      <c r="S825" s="239" t="s">
        <v>2014</v>
      </c>
      <c r="T825" s="286" t="s">
        <v>353</v>
      </c>
      <c r="U825" s="280">
        <v>1.0011232745202197E-2</v>
      </c>
      <c r="V825" s="239" t="s">
        <v>2014</v>
      </c>
      <c r="W825" s="286" t="s">
        <v>353</v>
      </c>
      <c r="X825" s="280">
        <v>1.0011232745202197E-2</v>
      </c>
      <c r="Y825" s="58" t="s">
        <v>6879</v>
      </c>
      <c r="Z825" s="58" t="s">
        <v>468</v>
      </c>
      <c r="AA825" s="59">
        <v>0</v>
      </c>
      <c r="AB825" s="59">
        <v>-128.09372297486212</v>
      </c>
      <c r="AC825" s="59">
        <v>-870.9171814361199</v>
      </c>
      <c r="AD825" s="59">
        <v>-999.01090441098199</v>
      </c>
      <c r="AE825" s="59"/>
      <c r="AF825" s="59"/>
    </row>
    <row r="826" spans="1:32">
      <c r="A826" s="239" t="s">
        <v>2189</v>
      </c>
      <c r="B826" s="244" t="s">
        <v>2190</v>
      </c>
      <c r="C826" s="287" t="s">
        <v>2191</v>
      </c>
      <c r="D826" s="288" t="s">
        <v>2192</v>
      </c>
      <c r="E826" s="239" t="s">
        <v>2192</v>
      </c>
      <c r="F826" s="240" t="s">
        <v>2039</v>
      </c>
      <c r="G826" s="239" t="s">
        <v>2060</v>
      </c>
      <c r="H826" s="252" t="s">
        <v>2185</v>
      </c>
      <c r="I826" s="244" t="s">
        <v>2186</v>
      </c>
      <c r="J826" s="239" t="s">
        <v>2193</v>
      </c>
      <c r="K826" s="239" t="s">
        <v>2193</v>
      </c>
      <c r="L826" s="239" t="s">
        <v>10</v>
      </c>
      <c r="M826" s="239" t="s">
        <v>2147</v>
      </c>
      <c r="N826" s="239" t="s">
        <v>2014</v>
      </c>
      <c r="O826" s="239" t="s">
        <v>269</v>
      </c>
      <c r="P826" s="239" t="s">
        <v>2014</v>
      </c>
      <c r="Q826" s="286" t="s">
        <v>357</v>
      </c>
      <c r="R826" s="280">
        <v>0</v>
      </c>
      <c r="S826" s="239" t="s">
        <v>2014</v>
      </c>
      <c r="T826" s="286" t="s">
        <v>414</v>
      </c>
      <c r="U826" s="280">
        <v>0.98998876725479779</v>
      </c>
      <c r="V826" s="239" t="s">
        <v>2014</v>
      </c>
      <c r="W826" s="286" t="s">
        <v>414</v>
      </c>
      <c r="X826" s="280">
        <v>0.98998876725479779</v>
      </c>
      <c r="Y826" s="58" t="s">
        <v>5947</v>
      </c>
      <c r="Z826" s="58" t="s">
        <v>480</v>
      </c>
      <c r="AA826" s="59">
        <v>0</v>
      </c>
      <c r="AB826" s="59">
        <v>-12666.906277025138</v>
      </c>
      <c r="AC826" s="59">
        <v>-86123.082818563882</v>
      </c>
      <c r="AD826" s="59">
        <v>-98789.989095589015</v>
      </c>
      <c r="AE826" s="59"/>
      <c r="AF826" s="59"/>
    </row>
    <row r="827" spans="1:32">
      <c r="A827" s="239" t="s">
        <v>2194</v>
      </c>
      <c r="B827" s="244" t="s">
        <v>2195</v>
      </c>
      <c r="C827" s="244"/>
      <c r="D827" s="239" t="s">
        <v>2196</v>
      </c>
      <c r="E827" s="239" t="s">
        <v>2197</v>
      </c>
      <c r="F827" s="240" t="s">
        <v>2039</v>
      </c>
      <c r="G827" s="239" t="s">
        <v>2060</v>
      </c>
      <c r="H827" s="240" t="s">
        <v>12</v>
      </c>
      <c r="I827" s="244" t="s">
        <v>2186</v>
      </c>
      <c r="J827" s="239" t="s">
        <v>2198</v>
      </c>
      <c r="K827" s="239" t="s">
        <v>2198</v>
      </c>
      <c r="L827" s="239" t="s">
        <v>10</v>
      </c>
      <c r="M827" s="239" t="s">
        <v>2147</v>
      </c>
      <c r="N827" s="239" t="s">
        <v>2014</v>
      </c>
      <c r="O827" s="239" t="s">
        <v>269</v>
      </c>
      <c r="P827" s="239" t="s">
        <v>2014</v>
      </c>
      <c r="Q827" s="239" t="s">
        <v>357</v>
      </c>
      <c r="R827" s="280">
        <v>0</v>
      </c>
      <c r="S827" s="239" t="s">
        <v>2014</v>
      </c>
      <c r="T827" s="239" t="s">
        <v>43</v>
      </c>
      <c r="U827" s="280">
        <v>0</v>
      </c>
      <c r="V827" s="239" t="s">
        <v>2014</v>
      </c>
      <c r="W827" s="269" t="s">
        <v>43</v>
      </c>
      <c r="X827" s="280">
        <v>1</v>
      </c>
      <c r="Y827" s="58" t="s">
        <v>6663</v>
      </c>
      <c r="Z827" s="58" t="s">
        <v>474</v>
      </c>
      <c r="AA827" s="59">
        <v>0</v>
      </c>
      <c r="AB827" s="59">
        <v>0</v>
      </c>
      <c r="AC827" s="59">
        <v>0</v>
      </c>
      <c r="AD827" s="59">
        <v>0</v>
      </c>
      <c r="AE827" s="59"/>
      <c r="AF827" s="59"/>
    </row>
    <row r="828" spans="1:32">
      <c r="A828" s="239" t="s">
        <v>2194</v>
      </c>
      <c r="B828" s="244" t="s">
        <v>2195</v>
      </c>
      <c r="C828" s="244"/>
      <c r="D828" s="239" t="s">
        <v>2196</v>
      </c>
      <c r="E828" s="239" t="s">
        <v>2197</v>
      </c>
      <c r="F828" s="240" t="s">
        <v>2039</v>
      </c>
      <c r="G828" s="239" t="s">
        <v>2060</v>
      </c>
      <c r="H828" s="240" t="s">
        <v>12</v>
      </c>
      <c r="I828" s="244" t="s">
        <v>2186</v>
      </c>
      <c r="J828" s="239" t="s">
        <v>2198</v>
      </c>
      <c r="K828" s="239" t="s">
        <v>2198</v>
      </c>
      <c r="L828" s="239" t="s">
        <v>10</v>
      </c>
      <c r="M828" s="239" t="s">
        <v>2147</v>
      </c>
      <c r="N828" s="239" t="s">
        <v>2014</v>
      </c>
      <c r="O828" s="239" t="s">
        <v>269</v>
      </c>
      <c r="P828" s="239" t="s">
        <v>2014</v>
      </c>
      <c r="Q828" s="239" t="s">
        <v>357</v>
      </c>
      <c r="R828" s="280">
        <v>0</v>
      </c>
      <c r="S828" s="239" t="s">
        <v>2014</v>
      </c>
      <c r="T828" s="239" t="s">
        <v>43</v>
      </c>
      <c r="U828" s="280">
        <v>0</v>
      </c>
      <c r="V828" s="239" t="s">
        <v>2014</v>
      </c>
      <c r="W828" s="284" t="s">
        <v>741</v>
      </c>
      <c r="X828" s="280">
        <v>0</v>
      </c>
      <c r="Y828" s="58" t="s">
        <v>6905</v>
      </c>
      <c r="Z828" s="58" t="s">
        <v>492</v>
      </c>
      <c r="AA828" s="59">
        <v>0</v>
      </c>
      <c r="AB828" s="59">
        <v>0</v>
      </c>
      <c r="AC828" s="59">
        <v>0</v>
      </c>
      <c r="AD828" s="59">
        <v>0</v>
      </c>
      <c r="AE828" s="59"/>
      <c r="AF828" s="59"/>
    </row>
    <row r="829" spans="1:32">
      <c r="A829" s="239" t="s">
        <v>2199</v>
      </c>
      <c r="B829" s="244" t="s">
        <v>2195</v>
      </c>
      <c r="C829" s="287"/>
      <c r="D829" s="288" t="s">
        <v>2200</v>
      </c>
      <c r="E829" s="239" t="s">
        <v>2201</v>
      </c>
      <c r="F829" s="240" t="s">
        <v>2039</v>
      </c>
      <c r="G829" s="239" t="s">
        <v>2060</v>
      </c>
      <c r="H829" s="240" t="s">
        <v>12</v>
      </c>
      <c r="I829" s="244" t="s">
        <v>2186</v>
      </c>
      <c r="J829" s="239" t="s">
        <v>2202</v>
      </c>
      <c r="K829" s="239" t="s">
        <v>2202</v>
      </c>
      <c r="L829" s="239" t="s">
        <v>10</v>
      </c>
      <c r="M829" s="239" t="s">
        <v>2203</v>
      </c>
      <c r="N829" s="239" t="s">
        <v>2014</v>
      </c>
      <c r="O829" s="239" t="s">
        <v>269</v>
      </c>
      <c r="P829" s="239" t="s">
        <v>2014</v>
      </c>
      <c r="Q829" s="239" t="s">
        <v>357</v>
      </c>
      <c r="R829" s="280">
        <v>0</v>
      </c>
      <c r="S829" s="239" t="s">
        <v>2014</v>
      </c>
      <c r="T829" s="239" t="s">
        <v>43</v>
      </c>
      <c r="U829" s="280">
        <v>0</v>
      </c>
      <c r="V829" s="239" t="s">
        <v>2014</v>
      </c>
      <c r="W829" s="269" t="s">
        <v>43</v>
      </c>
      <c r="X829" s="280">
        <v>1</v>
      </c>
      <c r="Y829" s="58" t="s">
        <v>6663</v>
      </c>
      <c r="Z829" s="58" t="s">
        <v>474</v>
      </c>
      <c r="AA829" s="59">
        <v>0</v>
      </c>
      <c r="AB829" s="59">
        <v>0</v>
      </c>
      <c r="AC829" s="59">
        <v>0</v>
      </c>
      <c r="AD829" s="59">
        <v>0</v>
      </c>
      <c r="AE829" s="59"/>
      <c r="AF829" s="59"/>
    </row>
    <row r="830" spans="1:32">
      <c r="A830" s="239" t="s">
        <v>2199</v>
      </c>
      <c r="B830" s="244" t="s">
        <v>2195</v>
      </c>
      <c r="C830" s="287"/>
      <c r="D830" s="288" t="s">
        <v>2200</v>
      </c>
      <c r="E830" s="239" t="s">
        <v>2201</v>
      </c>
      <c r="F830" s="240" t="s">
        <v>2039</v>
      </c>
      <c r="G830" s="239" t="s">
        <v>2060</v>
      </c>
      <c r="H830" s="240" t="s">
        <v>12</v>
      </c>
      <c r="I830" s="244" t="s">
        <v>2186</v>
      </c>
      <c r="J830" s="239" t="s">
        <v>2202</v>
      </c>
      <c r="K830" s="239" t="s">
        <v>2202</v>
      </c>
      <c r="L830" s="239" t="s">
        <v>10</v>
      </c>
      <c r="M830" s="239" t="s">
        <v>2203</v>
      </c>
      <c r="N830" s="239" t="s">
        <v>2014</v>
      </c>
      <c r="O830" s="239" t="s">
        <v>269</v>
      </c>
      <c r="P830" s="239" t="s">
        <v>2014</v>
      </c>
      <c r="Q830" s="239" t="s">
        <v>357</v>
      </c>
      <c r="R830" s="280">
        <v>0</v>
      </c>
      <c r="S830" s="239" t="s">
        <v>2014</v>
      </c>
      <c r="T830" s="239" t="s">
        <v>43</v>
      </c>
      <c r="U830" s="280">
        <v>0</v>
      </c>
      <c r="V830" s="239" t="s">
        <v>2014</v>
      </c>
      <c r="W830" s="284" t="s">
        <v>741</v>
      </c>
      <c r="X830" s="280">
        <v>0</v>
      </c>
      <c r="Y830" s="58" t="s">
        <v>6905</v>
      </c>
      <c r="Z830" s="58" t="s">
        <v>492</v>
      </c>
      <c r="AA830" s="59">
        <v>0</v>
      </c>
      <c r="AB830" s="59">
        <v>0</v>
      </c>
      <c r="AC830" s="59">
        <v>0</v>
      </c>
      <c r="AD830" s="59">
        <v>0</v>
      </c>
      <c r="AE830" s="59"/>
      <c r="AF830" s="59"/>
    </row>
    <row r="831" spans="1:32">
      <c r="A831" s="239" t="s">
        <v>2204</v>
      </c>
      <c r="B831" s="244" t="s">
        <v>2205</v>
      </c>
      <c r="C831" s="244" t="s">
        <v>2206</v>
      </c>
      <c r="D831" s="239" t="s">
        <v>2207</v>
      </c>
      <c r="E831" s="239" t="s">
        <v>2208</v>
      </c>
      <c r="F831" s="240" t="s">
        <v>2157</v>
      </c>
      <c r="G831" s="239" t="s">
        <v>2060</v>
      </c>
      <c r="H831" s="252" t="s">
        <v>2118</v>
      </c>
      <c r="I831" s="244" t="s">
        <v>2186</v>
      </c>
      <c r="J831" s="239" t="s">
        <v>2209</v>
      </c>
      <c r="K831" s="239" t="s">
        <v>2209</v>
      </c>
      <c r="L831" s="239" t="s">
        <v>10</v>
      </c>
      <c r="M831" s="239" t="s">
        <v>2147</v>
      </c>
      <c r="N831" s="239" t="s">
        <v>2014</v>
      </c>
      <c r="O831" s="239" t="s">
        <v>269</v>
      </c>
      <c r="P831" s="239" t="s">
        <v>2014</v>
      </c>
      <c r="Q831" s="239" t="s">
        <v>356</v>
      </c>
      <c r="R831" s="280">
        <v>0</v>
      </c>
      <c r="S831" s="239" t="s">
        <v>2014</v>
      </c>
      <c r="T831" s="268" t="s">
        <v>408</v>
      </c>
      <c r="U831" s="280">
        <v>0</v>
      </c>
      <c r="V831" s="239" t="s">
        <v>2014</v>
      </c>
      <c r="W831" s="268" t="s">
        <v>408</v>
      </c>
      <c r="X831" s="280">
        <v>0</v>
      </c>
      <c r="Y831" s="58" t="s">
        <v>6884</v>
      </c>
      <c r="Z831" s="58" t="s">
        <v>460</v>
      </c>
      <c r="AA831" s="59">
        <v>0</v>
      </c>
      <c r="AB831" s="59">
        <v>0</v>
      </c>
      <c r="AC831" s="59">
        <v>0</v>
      </c>
      <c r="AD831" s="59">
        <v>0</v>
      </c>
      <c r="AE831" s="59"/>
      <c r="AF831" s="59"/>
    </row>
    <row r="832" spans="1:32">
      <c r="A832" s="239" t="s">
        <v>2204</v>
      </c>
      <c r="B832" s="244" t="s">
        <v>2205</v>
      </c>
      <c r="C832" s="244" t="s">
        <v>2206</v>
      </c>
      <c r="D832" s="239" t="s">
        <v>2207</v>
      </c>
      <c r="E832" s="239" t="s">
        <v>2208</v>
      </c>
      <c r="F832" s="240" t="s">
        <v>2157</v>
      </c>
      <c r="G832" s="239" t="s">
        <v>2060</v>
      </c>
      <c r="H832" s="252" t="s">
        <v>2118</v>
      </c>
      <c r="I832" s="244" t="s">
        <v>2186</v>
      </c>
      <c r="J832" s="239" t="s">
        <v>2209</v>
      </c>
      <c r="K832" s="239" t="s">
        <v>2209</v>
      </c>
      <c r="L832" s="239" t="s">
        <v>10</v>
      </c>
      <c r="M832" s="239" t="s">
        <v>2147</v>
      </c>
      <c r="N832" s="239" t="s">
        <v>2014</v>
      </c>
      <c r="O832" s="239" t="s">
        <v>269</v>
      </c>
      <c r="P832" s="239" t="s">
        <v>2014</v>
      </c>
      <c r="Q832" s="239" t="s">
        <v>356</v>
      </c>
      <c r="R832" s="280">
        <v>0</v>
      </c>
      <c r="S832" s="239" t="s">
        <v>2014</v>
      </c>
      <c r="T832" s="269" t="s">
        <v>412</v>
      </c>
      <c r="U832" s="280">
        <v>1</v>
      </c>
      <c r="V832" s="239" t="s">
        <v>2014</v>
      </c>
      <c r="W832" s="269" t="s">
        <v>412</v>
      </c>
      <c r="X832" s="280">
        <v>1</v>
      </c>
      <c r="Y832" s="58" t="s">
        <v>6796</v>
      </c>
      <c r="Z832" s="58" t="s">
        <v>476</v>
      </c>
      <c r="AA832" s="59">
        <v>0</v>
      </c>
      <c r="AB832" s="59">
        <v>0</v>
      </c>
      <c r="AC832" s="59">
        <v>0</v>
      </c>
      <c r="AD832" s="59">
        <v>0</v>
      </c>
      <c r="AE832" s="59"/>
      <c r="AF832" s="59"/>
    </row>
    <row r="833" spans="1:32">
      <c r="A833" s="239" t="s">
        <v>2210</v>
      </c>
      <c r="B833" s="244" t="s">
        <v>2211</v>
      </c>
      <c r="C833" s="244" t="s">
        <v>2212</v>
      </c>
      <c r="D833" s="239" t="s">
        <v>2213</v>
      </c>
      <c r="E833" s="239" t="s">
        <v>2213</v>
      </c>
      <c r="F833" s="240" t="s">
        <v>2157</v>
      </c>
      <c r="G833" s="239" t="s">
        <v>2060</v>
      </c>
      <c r="H833" s="252" t="s">
        <v>2185</v>
      </c>
      <c r="I833" s="244" t="s">
        <v>2186</v>
      </c>
      <c r="J833" s="239" t="s">
        <v>2214</v>
      </c>
      <c r="K833" s="239" t="s">
        <v>2214</v>
      </c>
      <c r="L833" s="239" t="s">
        <v>10</v>
      </c>
      <c r="M833" s="239" t="s">
        <v>2215</v>
      </c>
      <c r="N833" s="239" t="s">
        <v>2014</v>
      </c>
      <c r="O833" s="239" t="s">
        <v>269</v>
      </c>
      <c r="P833" s="239" t="s">
        <v>2014</v>
      </c>
      <c r="Q833" s="239" t="s">
        <v>46</v>
      </c>
      <c r="R833" s="280">
        <v>0</v>
      </c>
      <c r="S833" s="239" t="s">
        <v>2014</v>
      </c>
      <c r="T833" s="268" t="s">
        <v>414</v>
      </c>
      <c r="U833" s="280">
        <v>0</v>
      </c>
      <c r="V833" s="239" t="s">
        <v>2014</v>
      </c>
      <c r="W833" s="268" t="s">
        <v>414</v>
      </c>
      <c r="X833" s="280">
        <v>1</v>
      </c>
      <c r="Y833" s="58" t="s">
        <v>5947</v>
      </c>
      <c r="Z833" s="58" t="s">
        <v>480</v>
      </c>
      <c r="AA833" s="59">
        <v>0</v>
      </c>
      <c r="AB833" s="59">
        <v>0</v>
      </c>
      <c r="AC833" s="59">
        <v>0</v>
      </c>
      <c r="AD833" s="59">
        <v>0</v>
      </c>
      <c r="AE833" s="59"/>
      <c r="AF833" s="59"/>
    </row>
    <row r="834" spans="1:32">
      <c r="A834" s="239" t="s">
        <v>2210</v>
      </c>
      <c r="B834" s="244" t="s">
        <v>2211</v>
      </c>
      <c r="C834" s="244" t="s">
        <v>2212</v>
      </c>
      <c r="D834" s="239" t="s">
        <v>2213</v>
      </c>
      <c r="E834" s="239" t="s">
        <v>2213</v>
      </c>
      <c r="F834" s="240" t="s">
        <v>2157</v>
      </c>
      <c r="G834" s="239" t="s">
        <v>2060</v>
      </c>
      <c r="H834" s="252" t="s">
        <v>2185</v>
      </c>
      <c r="I834" s="244" t="s">
        <v>2186</v>
      </c>
      <c r="J834" s="239" t="s">
        <v>2214</v>
      </c>
      <c r="K834" s="239" t="s">
        <v>2214</v>
      </c>
      <c r="L834" s="239" t="s">
        <v>10</v>
      </c>
      <c r="M834" s="239" t="s">
        <v>2215</v>
      </c>
      <c r="N834" s="239" t="s">
        <v>2014</v>
      </c>
      <c r="O834" s="239" t="s">
        <v>269</v>
      </c>
      <c r="P834" s="239" t="s">
        <v>2014</v>
      </c>
      <c r="Q834" s="239" t="s">
        <v>46</v>
      </c>
      <c r="R834" s="280">
        <v>0</v>
      </c>
      <c r="S834" s="239" t="s">
        <v>2014</v>
      </c>
      <c r="T834" s="268" t="s">
        <v>415</v>
      </c>
      <c r="U834" s="280">
        <v>0</v>
      </c>
      <c r="V834" s="239" t="s">
        <v>2014</v>
      </c>
      <c r="W834" s="268" t="s">
        <v>415</v>
      </c>
      <c r="X834" s="280">
        <v>0</v>
      </c>
      <c r="Y834" s="58" t="s">
        <v>6881</v>
      </c>
      <c r="Z834" s="58" t="s">
        <v>482</v>
      </c>
      <c r="AA834" s="59">
        <v>0</v>
      </c>
      <c r="AB834" s="59">
        <v>0</v>
      </c>
      <c r="AC834" s="59">
        <v>0</v>
      </c>
      <c r="AD834" s="59">
        <v>0</v>
      </c>
      <c r="AE834" s="59"/>
      <c r="AF834" s="59"/>
    </row>
    <row r="835" spans="1:32">
      <c r="A835" s="239" t="s">
        <v>2210</v>
      </c>
      <c r="B835" s="244" t="s">
        <v>2216</v>
      </c>
      <c r="C835" s="244" t="s">
        <v>2217</v>
      </c>
      <c r="D835" s="239" t="s">
        <v>2218</v>
      </c>
      <c r="E835" s="239" t="s">
        <v>2218</v>
      </c>
      <c r="F835" s="240" t="s">
        <v>2157</v>
      </c>
      <c r="G835" s="239" t="s">
        <v>2060</v>
      </c>
      <c r="H835" s="252" t="s">
        <v>2185</v>
      </c>
      <c r="I835" s="244" t="s">
        <v>2186</v>
      </c>
      <c r="J835" s="239" t="s">
        <v>2219</v>
      </c>
      <c r="K835" s="239" t="s">
        <v>2219</v>
      </c>
      <c r="L835" s="239" t="s">
        <v>10</v>
      </c>
      <c r="M835" s="239" t="s">
        <v>2220</v>
      </c>
      <c r="N835" s="239" t="s">
        <v>2014</v>
      </c>
      <c r="O835" s="239" t="s">
        <v>269</v>
      </c>
      <c r="P835" s="239" t="s">
        <v>2014</v>
      </c>
      <c r="Q835" s="239" t="s">
        <v>46</v>
      </c>
      <c r="R835" s="280">
        <v>0</v>
      </c>
      <c r="S835" s="239" t="s">
        <v>2014</v>
      </c>
      <c r="T835" s="268" t="s">
        <v>414</v>
      </c>
      <c r="U835" s="280">
        <v>0</v>
      </c>
      <c r="V835" s="239" t="s">
        <v>2014</v>
      </c>
      <c r="W835" s="268" t="s">
        <v>414</v>
      </c>
      <c r="X835" s="280">
        <v>1</v>
      </c>
      <c r="Y835" s="58" t="s">
        <v>5947</v>
      </c>
      <c r="Z835" s="58" t="s">
        <v>480</v>
      </c>
      <c r="AA835" s="59">
        <v>0</v>
      </c>
      <c r="AB835" s="59">
        <v>0</v>
      </c>
      <c r="AC835" s="59">
        <v>0</v>
      </c>
      <c r="AD835" s="59">
        <v>0</v>
      </c>
      <c r="AE835" s="59"/>
      <c r="AF835" s="59"/>
    </row>
    <row r="836" spans="1:32">
      <c r="A836" s="239" t="s">
        <v>2210</v>
      </c>
      <c r="B836" s="244" t="s">
        <v>2216</v>
      </c>
      <c r="C836" s="244" t="s">
        <v>2217</v>
      </c>
      <c r="D836" s="239" t="s">
        <v>2218</v>
      </c>
      <c r="E836" s="239" t="s">
        <v>2218</v>
      </c>
      <c r="F836" s="240" t="s">
        <v>2157</v>
      </c>
      <c r="G836" s="239" t="s">
        <v>2060</v>
      </c>
      <c r="H836" s="252" t="s">
        <v>2185</v>
      </c>
      <c r="I836" s="244" t="s">
        <v>2186</v>
      </c>
      <c r="J836" s="239" t="s">
        <v>2219</v>
      </c>
      <c r="K836" s="239" t="s">
        <v>2219</v>
      </c>
      <c r="L836" s="239" t="s">
        <v>10</v>
      </c>
      <c r="M836" s="239" t="s">
        <v>2220</v>
      </c>
      <c r="N836" s="239" t="s">
        <v>2014</v>
      </c>
      <c r="O836" s="239" t="s">
        <v>269</v>
      </c>
      <c r="P836" s="239" t="s">
        <v>2014</v>
      </c>
      <c r="Q836" s="239" t="s">
        <v>46</v>
      </c>
      <c r="R836" s="280">
        <v>0</v>
      </c>
      <c r="S836" s="239" t="s">
        <v>2014</v>
      </c>
      <c r="T836" s="268" t="s">
        <v>415</v>
      </c>
      <c r="U836" s="280">
        <v>0</v>
      </c>
      <c r="V836" s="239" t="s">
        <v>2014</v>
      </c>
      <c r="W836" s="268" t="s">
        <v>415</v>
      </c>
      <c r="X836" s="280">
        <v>0</v>
      </c>
      <c r="Y836" s="58" t="s">
        <v>6881</v>
      </c>
      <c r="Z836" s="58" t="s">
        <v>482</v>
      </c>
      <c r="AA836" s="59">
        <v>0</v>
      </c>
      <c r="AB836" s="59">
        <v>0</v>
      </c>
      <c r="AC836" s="59">
        <v>0</v>
      </c>
      <c r="AD836" s="59">
        <v>0</v>
      </c>
      <c r="AE836" s="59"/>
      <c r="AF836" s="59"/>
    </row>
    <row r="837" spans="1:32">
      <c r="A837" s="239" t="s">
        <v>2221</v>
      </c>
      <c r="B837" s="244" t="s">
        <v>2222</v>
      </c>
      <c r="C837" s="244"/>
      <c r="D837" s="239" t="s">
        <v>2223</v>
      </c>
      <c r="E837" s="239" t="s">
        <v>2224</v>
      </c>
      <c r="F837" s="240" t="s">
        <v>2157</v>
      </c>
      <c r="G837" s="239" t="s">
        <v>2060</v>
      </c>
      <c r="H837" s="240" t="s">
        <v>12</v>
      </c>
      <c r="I837" s="244" t="s">
        <v>2186</v>
      </c>
      <c r="J837" s="239" t="s">
        <v>2225</v>
      </c>
      <c r="K837" s="239" t="s">
        <v>2225</v>
      </c>
      <c r="L837" s="239" t="s">
        <v>10</v>
      </c>
      <c r="M837" s="239" t="s">
        <v>2147</v>
      </c>
      <c r="N837" s="239" t="s">
        <v>2014</v>
      </c>
      <c r="O837" s="239" t="s">
        <v>269</v>
      </c>
      <c r="P837" s="239" t="s">
        <v>2014</v>
      </c>
      <c r="Q837" s="239" t="s">
        <v>357</v>
      </c>
      <c r="R837" s="280">
        <v>0</v>
      </c>
      <c r="S837" s="239" t="s">
        <v>2014</v>
      </c>
      <c r="T837" s="239" t="s">
        <v>43</v>
      </c>
      <c r="U837" s="280">
        <v>0</v>
      </c>
      <c r="V837" s="239" t="s">
        <v>2014</v>
      </c>
      <c r="W837" s="269" t="s">
        <v>43</v>
      </c>
      <c r="X837" s="280">
        <v>1</v>
      </c>
      <c r="Y837" s="58" t="s">
        <v>6663</v>
      </c>
      <c r="Z837" s="58" t="s">
        <v>474</v>
      </c>
      <c r="AA837" s="59">
        <v>0</v>
      </c>
      <c r="AB837" s="59">
        <v>0</v>
      </c>
      <c r="AC837" s="59">
        <v>0</v>
      </c>
      <c r="AD837" s="59">
        <v>0</v>
      </c>
      <c r="AE837" s="59"/>
      <c r="AF837" s="59"/>
    </row>
    <row r="838" spans="1:32">
      <c r="A838" s="239" t="s">
        <v>2221</v>
      </c>
      <c r="B838" s="244" t="s">
        <v>2222</v>
      </c>
      <c r="C838" s="244"/>
      <c r="D838" s="239" t="s">
        <v>2223</v>
      </c>
      <c r="E838" s="239" t="s">
        <v>2224</v>
      </c>
      <c r="F838" s="240" t="s">
        <v>2157</v>
      </c>
      <c r="G838" s="239" t="s">
        <v>2060</v>
      </c>
      <c r="H838" s="240" t="s">
        <v>12</v>
      </c>
      <c r="I838" s="244" t="s">
        <v>2186</v>
      </c>
      <c r="J838" s="239" t="s">
        <v>2225</v>
      </c>
      <c r="K838" s="239" t="s">
        <v>2225</v>
      </c>
      <c r="L838" s="239" t="s">
        <v>10</v>
      </c>
      <c r="M838" s="239" t="s">
        <v>2147</v>
      </c>
      <c r="N838" s="239" t="s">
        <v>2014</v>
      </c>
      <c r="O838" s="239" t="s">
        <v>269</v>
      </c>
      <c r="P838" s="239" t="s">
        <v>2014</v>
      </c>
      <c r="Q838" s="239" t="s">
        <v>357</v>
      </c>
      <c r="R838" s="280">
        <v>0</v>
      </c>
      <c r="S838" s="239" t="s">
        <v>2014</v>
      </c>
      <c r="T838" s="239" t="s">
        <v>43</v>
      </c>
      <c r="U838" s="280">
        <v>0</v>
      </c>
      <c r="V838" s="239" t="s">
        <v>2014</v>
      </c>
      <c r="W838" s="284" t="s">
        <v>741</v>
      </c>
      <c r="X838" s="280">
        <v>0</v>
      </c>
      <c r="Y838" s="58" t="s">
        <v>6905</v>
      </c>
      <c r="Z838" s="58" t="s">
        <v>492</v>
      </c>
      <c r="AA838" s="59">
        <v>0</v>
      </c>
      <c r="AB838" s="59">
        <v>0</v>
      </c>
      <c r="AC838" s="59">
        <v>0</v>
      </c>
      <c r="AD838" s="59">
        <v>0</v>
      </c>
      <c r="AE838" s="59"/>
      <c r="AF838" s="59"/>
    </row>
    <row r="839" spans="1:32">
      <c r="A839" s="255"/>
      <c r="B839" s="265" t="s">
        <v>2226</v>
      </c>
      <c r="C839" s="255"/>
      <c r="D839" s="273"/>
      <c r="E839" s="265" t="s">
        <v>2197</v>
      </c>
      <c r="F839" s="266"/>
      <c r="G839" s="255" t="s">
        <v>2060</v>
      </c>
      <c r="H839" s="267" t="s">
        <v>2164</v>
      </c>
      <c r="I839" s="265"/>
      <c r="J839" s="255"/>
      <c r="K839" s="255"/>
      <c r="L839" s="255" t="s">
        <v>10</v>
      </c>
      <c r="M839" s="255" t="s">
        <v>2147</v>
      </c>
      <c r="N839" s="255" t="s">
        <v>2014</v>
      </c>
      <c r="O839" s="255" t="s">
        <v>269</v>
      </c>
      <c r="P839" s="255" t="s">
        <v>2014</v>
      </c>
      <c r="Q839" s="255" t="s">
        <v>269</v>
      </c>
      <c r="R839" s="280">
        <v>0</v>
      </c>
      <c r="S839" s="255" t="s">
        <v>2014</v>
      </c>
      <c r="T839" s="255" t="s">
        <v>43</v>
      </c>
      <c r="U839" s="280">
        <v>0</v>
      </c>
      <c r="V839" s="255" t="s">
        <v>2014</v>
      </c>
      <c r="W839" s="269" t="s">
        <v>43</v>
      </c>
      <c r="X839" s="280">
        <v>1</v>
      </c>
      <c r="Y839" s="58" t="s">
        <v>6663</v>
      </c>
      <c r="Z839" s="58" t="s">
        <v>474</v>
      </c>
      <c r="AA839" s="59">
        <v>0</v>
      </c>
      <c r="AB839" s="59">
        <v>0</v>
      </c>
      <c r="AC839" s="59">
        <v>0</v>
      </c>
      <c r="AD839" s="59">
        <v>0</v>
      </c>
      <c r="AE839" s="59"/>
      <c r="AF839" s="59"/>
    </row>
    <row r="840" spans="1:32">
      <c r="A840" s="255"/>
      <c r="B840" s="265" t="s">
        <v>2226</v>
      </c>
      <c r="C840" s="255"/>
      <c r="D840" s="273"/>
      <c r="E840" s="265" t="s">
        <v>2197</v>
      </c>
      <c r="F840" s="266"/>
      <c r="G840" s="255" t="s">
        <v>2060</v>
      </c>
      <c r="H840" s="267" t="s">
        <v>2164</v>
      </c>
      <c r="I840" s="265"/>
      <c r="J840" s="255"/>
      <c r="K840" s="255"/>
      <c r="L840" s="255" t="s">
        <v>10</v>
      </c>
      <c r="M840" s="255" t="s">
        <v>2147</v>
      </c>
      <c r="N840" s="255" t="s">
        <v>2014</v>
      </c>
      <c r="O840" s="255" t="s">
        <v>269</v>
      </c>
      <c r="P840" s="255" t="s">
        <v>2014</v>
      </c>
      <c r="Q840" s="255" t="s">
        <v>269</v>
      </c>
      <c r="R840" s="280">
        <v>0</v>
      </c>
      <c r="S840" s="255" t="s">
        <v>2014</v>
      </c>
      <c r="T840" s="255" t="s">
        <v>43</v>
      </c>
      <c r="U840" s="280">
        <v>0</v>
      </c>
      <c r="V840" s="255" t="s">
        <v>2014</v>
      </c>
      <c r="W840" s="284" t="s">
        <v>741</v>
      </c>
      <c r="X840" s="280">
        <v>0</v>
      </c>
      <c r="Y840" s="58" t="s">
        <v>6905</v>
      </c>
      <c r="Z840" s="58" t="s">
        <v>492</v>
      </c>
      <c r="AA840" s="59">
        <v>0</v>
      </c>
      <c r="AB840" s="59">
        <v>0</v>
      </c>
      <c r="AC840" s="59">
        <v>0</v>
      </c>
      <c r="AD840" s="59">
        <v>0</v>
      </c>
      <c r="AE840" s="59"/>
      <c r="AF840" s="59"/>
    </row>
    <row r="841" spans="1:32">
      <c r="A841" s="255"/>
      <c r="B841" s="265" t="s">
        <v>2227</v>
      </c>
      <c r="C841" s="255"/>
      <c r="D841" s="273"/>
      <c r="E841" s="265" t="s">
        <v>2228</v>
      </c>
      <c r="F841" s="266"/>
      <c r="G841" s="255" t="s">
        <v>2060</v>
      </c>
      <c r="H841" s="267" t="s">
        <v>21</v>
      </c>
      <c r="I841" s="265"/>
      <c r="J841" s="255"/>
      <c r="K841" s="255"/>
      <c r="L841" s="255" t="s">
        <v>10</v>
      </c>
      <c r="M841" s="255" t="s">
        <v>2147</v>
      </c>
      <c r="N841" s="255" t="s">
        <v>2014</v>
      </c>
      <c r="O841" s="255" t="s">
        <v>269</v>
      </c>
      <c r="P841" s="255" t="s">
        <v>2014</v>
      </c>
      <c r="Q841" s="255" t="s">
        <v>46</v>
      </c>
      <c r="R841" s="280">
        <v>0</v>
      </c>
      <c r="S841" s="255" t="s">
        <v>2014</v>
      </c>
      <c r="T841" s="269" t="s">
        <v>417</v>
      </c>
      <c r="U841" s="280">
        <v>0</v>
      </c>
      <c r="V841" s="255" t="s">
        <v>2014</v>
      </c>
      <c r="W841" s="269" t="s">
        <v>417</v>
      </c>
      <c r="X841" s="280">
        <v>0</v>
      </c>
      <c r="Y841" s="58" t="s">
        <v>6890</v>
      </c>
      <c r="Z841" s="58" t="s">
        <v>486</v>
      </c>
      <c r="AA841" s="59">
        <v>0</v>
      </c>
      <c r="AB841" s="59">
        <v>0</v>
      </c>
      <c r="AC841" s="59">
        <v>0</v>
      </c>
      <c r="AD841" s="59">
        <v>0</v>
      </c>
      <c r="AE841" s="59"/>
      <c r="AF841" s="59"/>
    </row>
    <row r="842" spans="1:32">
      <c r="A842" s="255"/>
      <c r="B842" s="265" t="s">
        <v>2227</v>
      </c>
      <c r="C842" s="255"/>
      <c r="D842" s="273"/>
      <c r="E842" s="265" t="s">
        <v>2228</v>
      </c>
      <c r="F842" s="266"/>
      <c r="G842" s="255" t="s">
        <v>2060</v>
      </c>
      <c r="H842" s="267" t="s">
        <v>21</v>
      </c>
      <c r="I842" s="265"/>
      <c r="J842" s="255"/>
      <c r="K842" s="255"/>
      <c r="L842" s="255" t="s">
        <v>10</v>
      </c>
      <c r="M842" s="255" t="s">
        <v>2147</v>
      </c>
      <c r="N842" s="255" t="s">
        <v>2014</v>
      </c>
      <c r="O842" s="255" t="s">
        <v>269</v>
      </c>
      <c r="P842" s="255" t="s">
        <v>2014</v>
      </c>
      <c r="Q842" s="255" t="s">
        <v>46</v>
      </c>
      <c r="R842" s="280">
        <v>0</v>
      </c>
      <c r="S842" s="255" t="s">
        <v>2014</v>
      </c>
      <c r="T842" s="269" t="s">
        <v>418</v>
      </c>
      <c r="U842" s="280">
        <v>0</v>
      </c>
      <c r="V842" s="255" t="s">
        <v>2014</v>
      </c>
      <c r="W842" s="269" t="s">
        <v>418</v>
      </c>
      <c r="X842" s="280">
        <v>0</v>
      </c>
      <c r="Y842" s="58" t="s">
        <v>6891</v>
      </c>
      <c r="Z842" s="58" t="s">
        <v>488</v>
      </c>
      <c r="AA842" s="59">
        <v>0</v>
      </c>
      <c r="AB842" s="59">
        <v>0</v>
      </c>
      <c r="AC842" s="59">
        <v>0</v>
      </c>
      <c r="AD842" s="59">
        <v>0</v>
      </c>
      <c r="AE842" s="59"/>
      <c r="AF842" s="59"/>
    </row>
    <row r="843" spans="1:32">
      <c r="A843" s="255"/>
      <c r="B843" s="265" t="s">
        <v>2229</v>
      </c>
      <c r="C843" s="255"/>
      <c r="D843" s="273"/>
      <c r="E843" s="265" t="s">
        <v>2228</v>
      </c>
      <c r="F843" s="266"/>
      <c r="G843" s="255" t="s">
        <v>2060</v>
      </c>
      <c r="H843" s="266" t="s">
        <v>21</v>
      </c>
      <c r="I843" s="255"/>
      <c r="J843" s="255"/>
      <c r="K843" s="255"/>
      <c r="L843" s="255" t="s">
        <v>10</v>
      </c>
      <c r="M843" s="255" t="s">
        <v>2147</v>
      </c>
      <c r="N843" s="255" t="s">
        <v>2014</v>
      </c>
      <c r="O843" s="255" t="s">
        <v>269</v>
      </c>
      <c r="P843" s="255" t="s">
        <v>2014</v>
      </c>
      <c r="Q843" s="255" t="s">
        <v>46</v>
      </c>
      <c r="R843" s="280">
        <v>0</v>
      </c>
      <c r="S843" s="255" t="s">
        <v>2014</v>
      </c>
      <c r="T843" s="269" t="s">
        <v>417</v>
      </c>
      <c r="U843" s="280">
        <v>0</v>
      </c>
      <c r="V843" s="255" t="s">
        <v>2014</v>
      </c>
      <c r="W843" s="269" t="s">
        <v>417</v>
      </c>
      <c r="X843" s="280">
        <v>0</v>
      </c>
      <c r="Y843" s="58" t="s">
        <v>6890</v>
      </c>
      <c r="Z843" s="58" t="s">
        <v>486</v>
      </c>
      <c r="AA843" s="59">
        <v>0</v>
      </c>
      <c r="AB843" s="59">
        <v>0</v>
      </c>
      <c r="AC843" s="59">
        <v>0</v>
      </c>
      <c r="AD843" s="59">
        <v>0</v>
      </c>
      <c r="AE843" s="59"/>
      <c r="AF843" s="59"/>
    </row>
    <row r="844" spans="1:32">
      <c r="A844" s="255"/>
      <c r="B844" s="265" t="s">
        <v>2229</v>
      </c>
      <c r="C844" s="255"/>
      <c r="D844" s="273"/>
      <c r="E844" s="265" t="s">
        <v>2228</v>
      </c>
      <c r="F844" s="266"/>
      <c r="G844" s="255" t="s">
        <v>2060</v>
      </c>
      <c r="H844" s="266" t="s">
        <v>21</v>
      </c>
      <c r="I844" s="255"/>
      <c r="J844" s="255"/>
      <c r="K844" s="255"/>
      <c r="L844" s="255" t="s">
        <v>10</v>
      </c>
      <c r="M844" s="255" t="s">
        <v>2147</v>
      </c>
      <c r="N844" s="255" t="s">
        <v>2014</v>
      </c>
      <c r="O844" s="255" t="s">
        <v>269</v>
      </c>
      <c r="P844" s="255" t="s">
        <v>2014</v>
      </c>
      <c r="Q844" s="255" t="s">
        <v>46</v>
      </c>
      <c r="R844" s="280">
        <v>0</v>
      </c>
      <c r="S844" s="255" t="s">
        <v>2014</v>
      </c>
      <c r="T844" s="269" t="s">
        <v>418</v>
      </c>
      <c r="U844" s="280">
        <v>0</v>
      </c>
      <c r="V844" s="255" t="s">
        <v>2014</v>
      </c>
      <c r="W844" s="269" t="s">
        <v>418</v>
      </c>
      <c r="X844" s="280">
        <v>0</v>
      </c>
      <c r="Y844" s="58" t="s">
        <v>6891</v>
      </c>
      <c r="Z844" s="58" t="s">
        <v>488</v>
      </c>
      <c r="AA844" s="59">
        <v>0</v>
      </c>
      <c r="AB844" s="59">
        <v>0</v>
      </c>
      <c r="AC844" s="59">
        <v>0</v>
      </c>
      <c r="AD844" s="59">
        <v>0</v>
      </c>
      <c r="AE844" s="59"/>
      <c r="AF844" s="59"/>
    </row>
    <row r="845" spans="1:32">
      <c r="A845" s="255"/>
      <c r="B845" s="265" t="s">
        <v>2230</v>
      </c>
      <c r="C845" s="255"/>
      <c r="D845" s="273"/>
      <c r="E845" s="273" t="s">
        <v>2231</v>
      </c>
      <c r="F845" s="272" t="s">
        <v>2157</v>
      </c>
      <c r="G845" s="273" t="s">
        <v>2060</v>
      </c>
      <c r="H845" s="278" t="s">
        <v>12</v>
      </c>
      <c r="I845" s="271"/>
      <c r="J845" s="273"/>
      <c r="K845" s="273"/>
      <c r="L845" s="273" t="s">
        <v>10</v>
      </c>
      <c r="M845" s="273" t="s">
        <v>2188</v>
      </c>
      <c r="N845" s="255" t="s">
        <v>2014</v>
      </c>
      <c r="O845" s="255" t="s">
        <v>269</v>
      </c>
      <c r="P845" s="255" t="s">
        <v>2014</v>
      </c>
      <c r="Q845" s="255" t="s">
        <v>357</v>
      </c>
      <c r="R845" s="280">
        <v>0</v>
      </c>
      <c r="S845" s="255" t="s">
        <v>2014</v>
      </c>
      <c r="T845" s="255" t="s">
        <v>43</v>
      </c>
      <c r="U845" s="280">
        <v>0</v>
      </c>
      <c r="V845" s="255" t="s">
        <v>2014</v>
      </c>
      <c r="W845" s="269" t="s">
        <v>43</v>
      </c>
      <c r="X845" s="280">
        <v>1</v>
      </c>
      <c r="Y845" s="58" t="s">
        <v>6663</v>
      </c>
      <c r="Z845" s="58" t="s">
        <v>474</v>
      </c>
      <c r="AA845" s="59">
        <v>0</v>
      </c>
      <c r="AB845" s="59">
        <v>0</v>
      </c>
      <c r="AC845" s="59">
        <v>0</v>
      </c>
      <c r="AD845" s="59">
        <v>0</v>
      </c>
      <c r="AE845" s="59"/>
      <c r="AF845" s="59"/>
    </row>
    <row r="846" spans="1:32">
      <c r="A846" s="255"/>
      <c r="B846" s="265" t="s">
        <v>2230</v>
      </c>
      <c r="C846" s="255"/>
      <c r="D846" s="273"/>
      <c r="E846" s="273" t="s">
        <v>2231</v>
      </c>
      <c r="F846" s="272" t="s">
        <v>2157</v>
      </c>
      <c r="G846" s="273" t="s">
        <v>2060</v>
      </c>
      <c r="H846" s="278" t="s">
        <v>12</v>
      </c>
      <c r="I846" s="271"/>
      <c r="J846" s="273"/>
      <c r="K846" s="273"/>
      <c r="L846" s="273" t="s">
        <v>10</v>
      </c>
      <c r="M846" s="273" t="s">
        <v>2188</v>
      </c>
      <c r="N846" s="255" t="s">
        <v>2014</v>
      </c>
      <c r="O846" s="255" t="s">
        <v>269</v>
      </c>
      <c r="P846" s="255" t="s">
        <v>2014</v>
      </c>
      <c r="Q846" s="255" t="s">
        <v>357</v>
      </c>
      <c r="R846" s="280">
        <v>0</v>
      </c>
      <c r="S846" s="255" t="s">
        <v>2014</v>
      </c>
      <c r="T846" s="255" t="s">
        <v>43</v>
      </c>
      <c r="U846" s="280">
        <v>0</v>
      </c>
      <c r="V846" s="255" t="s">
        <v>2014</v>
      </c>
      <c r="W846" s="269" t="s">
        <v>741</v>
      </c>
      <c r="X846" s="280">
        <v>0</v>
      </c>
      <c r="Y846" s="58" t="s">
        <v>6905</v>
      </c>
      <c r="Z846" s="58" t="s">
        <v>492</v>
      </c>
      <c r="AA846" s="59">
        <v>0</v>
      </c>
      <c r="AB846" s="59">
        <v>0</v>
      </c>
      <c r="AC846" s="59">
        <v>0</v>
      </c>
      <c r="AD846" s="59">
        <v>0</v>
      </c>
      <c r="AE846" s="59"/>
      <c r="AF846" s="59"/>
    </row>
    <row r="847" spans="1:32">
      <c r="A847" s="255"/>
      <c r="B847" s="265" t="s">
        <v>2232</v>
      </c>
      <c r="C847" s="255"/>
      <c r="D847" s="273"/>
      <c r="E847" s="265" t="s">
        <v>2208</v>
      </c>
      <c r="F847" s="266"/>
      <c r="G847" s="255" t="s">
        <v>2060</v>
      </c>
      <c r="H847" s="266" t="s">
        <v>22</v>
      </c>
      <c r="I847" s="255"/>
      <c r="J847" s="255"/>
      <c r="K847" s="255"/>
      <c r="L847" s="255" t="s">
        <v>10</v>
      </c>
      <c r="M847" s="255" t="s">
        <v>2147</v>
      </c>
      <c r="N847" s="255" t="s">
        <v>2014</v>
      </c>
      <c r="O847" s="255" t="s">
        <v>269</v>
      </c>
      <c r="P847" s="255" t="s">
        <v>2014</v>
      </c>
      <c r="Q847" s="255" t="s">
        <v>356</v>
      </c>
      <c r="R847" s="280">
        <v>0</v>
      </c>
      <c r="S847" s="255" t="s">
        <v>2014</v>
      </c>
      <c r="T847" s="268" t="s">
        <v>408</v>
      </c>
      <c r="U847" s="280">
        <v>0</v>
      </c>
      <c r="V847" s="255" t="s">
        <v>2014</v>
      </c>
      <c r="W847" s="268" t="s">
        <v>408</v>
      </c>
      <c r="X847" s="280">
        <v>0</v>
      </c>
      <c r="Y847" s="58" t="s">
        <v>6884</v>
      </c>
      <c r="Z847" s="58" t="s">
        <v>460</v>
      </c>
      <c r="AA847" s="59">
        <v>0</v>
      </c>
      <c r="AB847" s="59">
        <v>0</v>
      </c>
      <c r="AC847" s="59">
        <v>0</v>
      </c>
      <c r="AD847" s="59">
        <v>0</v>
      </c>
      <c r="AE847" s="59"/>
      <c r="AF847" s="59"/>
    </row>
    <row r="848" spans="1:32">
      <c r="A848" s="255"/>
      <c r="B848" s="265" t="s">
        <v>2232</v>
      </c>
      <c r="C848" s="255"/>
      <c r="D848" s="273"/>
      <c r="E848" s="265" t="s">
        <v>2208</v>
      </c>
      <c r="F848" s="266"/>
      <c r="G848" s="255" t="s">
        <v>2060</v>
      </c>
      <c r="H848" s="266" t="s">
        <v>22</v>
      </c>
      <c r="I848" s="255"/>
      <c r="J848" s="255"/>
      <c r="K848" s="255"/>
      <c r="L848" s="255" t="s">
        <v>10</v>
      </c>
      <c r="M848" s="255" t="s">
        <v>2147</v>
      </c>
      <c r="N848" s="255" t="s">
        <v>2014</v>
      </c>
      <c r="O848" s="255" t="s">
        <v>269</v>
      </c>
      <c r="P848" s="255" t="s">
        <v>2014</v>
      </c>
      <c r="Q848" s="255" t="s">
        <v>356</v>
      </c>
      <c r="R848" s="280">
        <v>0</v>
      </c>
      <c r="S848" s="255" t="s">
        <v>2014</v>
      </c>
      <c r="T848" s="269" t="s">
        <v>412</v>
      </c>
      <c r="U848" s="280">
        <v>1</v>
      </c>
      <c r="V848" s="255" t="s">
        <v>2014</v>
      </c>
      <c r="W848" s="269" t="s">
        <v>412</v>
      </c>
      <c r="X848" s="280">
        <v>1</v>
      </c>
      <c r="Y848" s="58" t="s">
        <v>6796</v>
      </c>
      <c r="Z848" s="58" t="s">
        <v>476</v>
      </c>
      <c r="AA848" s="59">
        <v>0</v>
      </c>
      <c r="AB848" s="59">
        <v>0</v>
      </c>
      <c r="AC848" s="59">
        <v>0</v>
      </c>
      <c r="AD848" s="59">
        <v>0</v>
      </c>
      <c r="AE848" s="59"/>
      <c r="AF848" s="59"/>
    </row>
    <row r="849" spans="1:32">
      <c r="A849" s="255"/>
      <c r="B849" s="265" t="s">
        <v>2233</v>
      </c>
      <c r="C849" s="255"/>
      <c r="D849" s="273"/>
      <c r="E849" s="265" t="s">
        <v>2208</v>
      </c>
      <c r="F849" s="266"/>
      <c r="G849" s="255" t="s">
        <v>2060</v>
      </c>
      <c r="H849" s="266" t="s">
        <v>22</v>
      </c>
      <c r="I849" s="255"/>
      <c r="J849" s="255"/>
      <c r="K849" s="255"/>
      <c r="L849" s="255" t="s">
        <v>10</v>
      </c>
      <c r="M849" s="255" t="s">
        <v>2147</v>
      </c>
      <c r="N849" s="255" t="s">
        <v>2014</v>
      </c>
      <c r="O849" s="255" t="s">
        <v>269</v>
      </c>
      <c r="P849" s="255" t="s">
        <v>2014</v>
      </c>
      <c r="Q849" s="255" t="s">
        <v>356</v>
      </c>
      <c r="R849" s="280">
        <v>0</v>
      </c>
      <c r="S849" s="255" t="s">
        <v>2014</v>
      </c>
      <c r="T849" s="268" t="s">
        <v>408</v>
      </c>
      <c r="U849" s="280">
        <v>0</v>
      </c>
      <c r="V849" s="255" t="s">
        <v>2014</v>
      </c>
      <c r="W849" s="268" t="s">
        <v>408</v>
      </c>
      <c r="X849" s="280">
        <v>0</v>
      </c>
      <c r="Y849" s="58" t="s">
        <v>6884</v>
      </c>
      <c r="Z849" s="58" t="s">
        <v>460</v>
      </c>
      <c r="AA849" s="59">
        <v>0</v>
      </c>
      <c r="AB849" s="59">
        <v>0</v>
      </c>
      <c r="AC849" s="59">
        <v>0</v>
      </c>
      <c r="AD849" s="59">
        <v>0</v>
      </c>
      <c r="AE849" s="59"/>
      <c r="AF849" s="59"/>
    </row>
    <row r="850" spans="1:32">
      <c r="A850" s="255"/>
      <c r="B850" s="265" t="s">
        <v>2233</v>
      </c>
      <c r="C850" s="255"/>
      <c r="D850" s="273"/>
      <c r="E850" s="265" t="s">
        <v>2208</v>
      </c>
      <c r="F850" s="266"/>
      <c r="G850" s="255" t="s">
        <v>2060</v>
      </c>
      <c r="H850" s="266" t="s">
        <v>22</v>
      </c>
      <c r="I850" s="255"/>
      <c r="J850" s="255"/>
      <c r="K850" s="255"/>
      <c r="L850" s="255" t="s">
        <v>10</v>
      </c>
      <c r="M850" s="255" t="s">
        <v>2147</v>
      </c>
      <c r="N850" s="255" t="s">
        <v>2014</v>
      </c>
      <c r="O850" s="255" t="s">
        <v>269</v>
      </c>
      <c r="P850" s="255" t="s">
        <v>2014</v>
      </c>
      <c r="Q850" s="255" t="s">
        <v>356</v>
      </c>
      <c r="R850" s="280">
        <v>0</v>
      </c>
      <c r="S850" s="255" t="s">
        <v>2014</v>
      </c>
      <c r="T850" s="269" t="s">
        <v>412</v>
      </c>
      <c r="U850" s="280">
        <v>1</v>
      </c>
      <c r="V850" s="255" t="s">
        <v>2014</v>
      </c>
      <c r="W850" s="269" t="s">
        <v>412</v>
      </c>
      <c r="X850" s="280">
        <v>1</v>
      </c>
      <c r="Y850" s="58" t="s">
        <v>6796</v>
      </c>
      <c r="Z850" s="58" t="s">
        <v>476</v>
      </c>
      <c r="AA850" s="59">
        <v>0</v>
      </c>
      <c r="AB850" s="59">
        <v>0</v>
      </c>
      <c r="AC850" s="59">
        <v>0</v>
      </c>
      <c r="AD850" s="59">
        <v>0</v>
      </c>
      <c r="AE850" s="59"/>
      <c r="AF850" s="59"/>
    </row>
    <row r="851" spans="1:32">
      <c r="A851" s="255"/>
      <c r="B851" s="265" t="s">
        <v>2234</v>
      </c>
      <c r="C851" s="255"/>
      <c r="D851" s="273"/>
      <c r="E851" s="265" t="s">
        <v>2208</v>
      </c>
      <c r="F851" s="266"/>
      <c r="G851" s="255" t="s">
        <v>2060</v>
      </c>
      <c r="H851" s="266" t="s">
        <v>22</v>
      </c>
      <c r="I851" s="255"/>
      <c r="J851" s="255"/>
      <c r="K851" s="255"/>
      <c r="L851" s="255" t="s">
        <v>10</v>
      </c>
      <c r="M851" s="255" t="s">
        <v>2147</v>
      </c>
      <c r="N851" s="255" t="s">
        <v>2014</v>
      </c>
      <c r="O851" s="255" t="s">
        <v>269</v>
      </c>
      <c r="P851" s="255" t="s">
        <v>2014</v>
      </c>
      <c r="Q851" s="255" t="s">
        <v>356</v>
      </c>
      <c r="R851" s="280">
        <v>0</v>
      </c>
      <c r="S851" s="255" t="s">
        <v>2014</v>
      </c>
      <c r="T851" s="268" t="s">
        <v>408</v>
      </c>
      <c r="U851" s="280">
        <v>0</v>
      </c>
      <c r="V851" s="255" t="s">
        <v>2014</v>
      </c>
      <c r="W851" s="268" t="s">
        <v>408</v>
      </c>
      <c r="X851" s="280">
        <v>0</v>
      </c>
      <c r="Y851" s="58" t="s">
        <v>6884</v>
      </c>
      <c r="Z851" s="58" t="s">
        <v>460</v>
      </c>
      <c r="AA851" s="59">
        <v>0</v>
      </c>
      <c r="AB851" s="59">
        <v>0</v>
      </c>
      <c r="AC851" s="59">
        <v>0</v>
      </c>
      <c r="AD851" s="59">
        <v>0</v>
      </c>
      <c r="AE851" s="59"/>
      <c r="AF851" s="59"/>
    </row>
    <row r="852" spans="1:32">
      <c r="A852" s="255"/>
      <c r="B852" s="265" t="s">
        <v>2234</v>
      </c>
      <c r="C852" s="255"/>
      <c r="D852" s="273"/>
      <c r="E852" s="265" t="s">
        <v>2208</v>
      </c>
      <c r="F852" s="266"/>
      <c r="G852" s="255" t="s">
        <v>2060</v>
      </c>
      <c r="H852" s="266" t="s">
        <v>22</v>
      </c>
      <c r="I852" s="255"/>
      <c r="J852" s="255"/>
      <c r="K852" s="255"/>
      <c r="L852" s="255" t="s">
        <v>10</v>
      </c>
      <c r="M852" s="255" t="s">
        <v>2147</v>
      </c>
      <c r="N852" s="255" t="s">
        <v>2014</v>
      </c>
      <c r="O852" s="255" t="s">
        <v>269</v>
      </c>
      <c r="P852" s="255" t="s">
        <v>2014</v>
      </c>
      <c r="Q852" s="255" t="s">
        <v>356</v>
      </c>
      <c r="R852" s="280">
        <v>0</v>
      </c>
      <c r="S852" s="255" t="s">
        <v>2014</v>
      </c>
      <c r="T852" s="269" t="s">
        <v>412</v>
      </c>
      <c r="U852" s="280">
        <v>1</v>
      </c>
      <c r="V852" s="255" t="s">
        <v>2014</v>
      </c>
      <c r="W852" s="269" t="s">
        <v>412</v>
      </c>
      <c r="X852" s="280">
        <v>1</v>
      </c>
      <c r="Y852" s="58" t="s">
        <v>6796</v>
      </c>
      <c r="Z852" s="58" t="s">
        <v>476</v>
      </c>
      <c r="AA852" s="59">
        <v>0</v>
      </c>
      <c r="AB852" s="59">
        <v>0</v>
      </c>
      <c r="AC852" s="59">
        <v>0</v>
      </c>
      <c r="AD852" s="59">
        <v>0</v>
      </c>
      <c r="AE852" s="59"/>
      <c r="AF852" s="59"/>
    </row>
    <row r="853" spans="1:32">
      <c r="A853" s="255"/>
      <c r="B853" s="265" t="s">
        <v>2235</v>
      </c>
      <c r="C853" s="255"/>
      <c r="D853" s="273"/>
      <c r="E853" s="265" t="s">
        <v>2208</v>
      </c>
      <c r="F853" s="266"/>
      <c r="G853" s="255" t="s">
        <v>2060</v>
      </c>
      <c r="H853" s="266" t="s">
        <v>22</v>
      </c>
      <c r="I853" s="255"/>
      <c r="J853" s="255"/>
      <c r="K853" s="255"/>
      <c r="L853" s="255" t="s">
        <v>10</v>
      </c>
      <c r="M853" s="255" t="s">
        <v>2147</v>
      </c>
      <c r="N853" s="255" t="s">
        <v>2014</v>
      </c>
      <c r="O853" s="255" t="s">
        <v>269</v>
      </c>
      <c r="P853" s="255" t="s">
        <v>2014</v>
      </c>
      <c r="Q853" s="255" t="s">
        <v>356</v>
      </c>
      <c r="R853" s="280">
        <v>0</v>
      </c>
      <c r="S853" s="255" t="s">
        <v>2014</v>
      </c>
      <c r="T853" s="268" t="s">
        <v>408</v>
      </c>
      <c r="U853" s="280">
        <v>0</v>
      </c>
      <c r="V853" s="255" t="s">
        <v>2014</v>
      </c>
      <c r="W853" s="268" t="s">
        <v>408</v>
      </c>
      <c r="X853" s="280">
        <v>0</v>
      </c>
      <c r="Y853" s="58" t="s">
        <v>6884</v>
      </c>
      <c r="Z853" s="58" t="s">
        <v>460</v>
      </c>
      <c r="AA853" s="59">
        <v>0</v>
      </c>
      <c r="AB853" s="59">
        <v>0</v>
      </c>
      <c r="AC853" s="59">
        <v>0</v>
      </c>
      <c r="AD853" s="59">
        <v>0</v>
      </c>
      <c r="AE853" s="59"/>
      <c r="AF853" s="59"/>
    </row>
    <row r="854" spans="1:32">
      <c r="A854" s="255"/>
      <c r="B854" s="265" t="s">
        <v>2235</v>
      </c>
      <c r="C854" s="255"/>
      <c r="D854" s="273"/>
      <c r="E854" s="265" t="s">
        <v>2208</v>
      </c>
      <c r="F854" s="266"/>
      <c r="G854" s="255" t="s">
        <v>2060</v>
      </c>
      <c r="H854" s="266" t="s">
        <v>22</v>
      </c>
      <c r="I854" s="255"/>
      <c r="J854" s="255"/>
      <c r="K854" s="255"/>
      <c r="L854" s="255" t="s">
        <v>10</v>
      </c>
      <c r="M854" s="255" t="s">
        <v>2147</v>
      </c>
      <c r="N854" s="255" t="s">
        <v>2014</v>
      </c>
      <c r="O854" s="255" t="s">
        <v>269</v>
      </c>
      <c r="P854" s="255" t="s">
        <v>2014</v>
      </c>
      <c r="Q854" s="255" t="s">
        <v>356</v>
      </c>
      <c r="R854" s="280">
        <v>0</v>
      </c>
      <c r="S854" s="255" t="s">
        <v>2014</v>
      </c>
      <c r="T854" s="269" t="s">
        <v>412</v>
      </c>
      <c r="U854" s="280">
        <v>1</v>
      </c>
      <c r="V854" s="255" t="s">
        <v>2014</v>
      </c>
      <c r="W854" s="269" t="s">
        <v>412</v>
      </c>
      <c r="X854" s="280">
        <v>1</v>
      </c>
      <c r="Y854" s="58" t="s">
        <v>6796</v>
      </c>
      <c r="Z854" s="58" t="s">
        <v>476</v>
      </c>
      <c r="AA854" s="59">
        <v>0</v>
      </c>
      <c r="AB854" s="59">
        <v>0</v>
      </c>
      <c r="AC854" s="59">
        <v>0</v>
      </c>
      <c r="AD854" s="59">
        <v>0</v>
      </c>
      <c r="AE854" s="59"/>
      <c r="AF854" s="59"/>
    </row>
    <row r="855" spans="1:32">
      <c r="A855" s="255"/>
      <c r="B855" s="265" t="s">
        <v>2236</v>
      </c>
      <c r="C855" s="255"/>
      <c r="D855" s="273"/>
      <c r="E855" s="265" t="s">
        <v>2228</v>
      </c>
      <c r="F855" s="266"/>
      <c r="G855" s="255" t="s">
        <v>2060</v>
      </c>
      <c r="H855" s="266" t="s">
        <v>21</v>
      </c>
      <c r="I855" s="255"/>
      <c r="J855" s="255"/>
      <c r="K855" s="255"/>
      <c r="L855" s="255" t="s">
        <v>10</v>
      </c>
      <c r="M855" s="255" t="s">
        <v>2147</v>
      </c>
      <c r="N855" s="255" t="s">
        <v>2014</v>
      </c>
      <c r="O855" s="255" t="s">
        <v>269</v>
      </c>
      <c r="P855" s="255" t="s">
        <v>2014</v>
      </c>
      <c r="Q855" s="255" t="s">
        <v>46</v>
      </c>
      <c r="R855" s="280">
        <v>0</v>
      </c>
      <c r="S855" s="255" t="s">
        <v>2014</v>
      </c>
      <c r="T855" s="269" t="s">
        <v>417</v>
      </c>
      <c r="U855" s="280">
        <v>0</v>
      </c>
      <c r="V855" s="255" t="s">
        <v>2014</v>
      </c>
      <c r="W855" s="269" t="s">
        <v>417</v>
      </c>
      <c r="X855" s="280">
        <v>0</v>
      </c>
      <c r="Y855" s="58" t="s">
        <v>6890</v>
      </c>
      <c r="Z855" s="58" t="s">
        <v>486</v>
      </c>
      <c r="AA855" s="59">
        <v>0</v>
      </c>
      <c r="AB855" s="59">
        <v>0</v>
      </c>
      <c r="AC855" s="59">
        <v>0</v>
      </c>
      <c r="AD855" s="59">
        <v>0</v>
      </c>
      <c r="AE855" s="59"/>
      <c r="AF855" s="59"/>
    </row>
    <row r="856" spans="1:32">
      <c r="A856" s="255"/>
      <c r="B856" s="265" t="s">
        <v>2236</v>
      </c>
      <c r="C856" s="255"/>
      <c r="D856" s="273"/>
      <c r="E856" s="265" t="s">
        <v>2228</v>
      </c>
      <c r="F856" s="266"/>
      <c r="G856" s="255" t="s">
        <v>2060</v>
      </c>
      <c r="H856" s="266" t="s">
        <v>21</v>
      </c>
      <c r="I856" s="255"/>
      <c r="J856" s="255"/>
      <c r="K856" s="255"/>
      <c r="L856" s="255" t="s">
        <v>10</v>
      </c>
      <c r="M856" s="255" t="s">
        <v>2147</v>
      </c>
      <c r="N856" s="255" t="s">
        <v>2014</v>
      </c>
      <c r="O856" s="255" t="s">
        <v>269</v>
      </c>
      <c r="P856" s="255" t="s">
        <v>2014</v>
      </c>
      <c r="Q856" s="255" t="s">
        <v>46</v>
      </c>
      <c r="R856" s="280">
        <v>0</v>
      </c>
      <c r="S856" s="255" t="s">
        <v>2014</v>
      </c>
      <c r="T856" s="269" t="s">
        <v>418</v>
      </c>
      <c r="U856" s="280">
        <v>0</v>
      </c>
      <c r="V856" s="255" t="s">
        <v>2014</v>
      </c>
      <c r="W856" s="269" t="s">
        <v>418</v>
      </c>
      <c r="X856" s="280">
        <v>0</v>
      </c>
      <c r="Y856" s="58" t="s">
        <v>6891</v>
      </c>
      <c r="Z856" s="58" t="s">
        <v>488</v>
      </c>
      <c r="AA856" s="59">
        <v>0</v>
      </c>
      <c r="AB856" s="59">
        <v>0</v>
      </c>
      <c r="AC856" s="59">
        <v>0</v>
      </c>
      <c r="AD856" s="59">
        <v>0</v>
      </c>
      <c r="AE856" s="59"/>
      <c r="AF856" s="59"/>
    </row>
    <row r="857" spans="1:32">
      <c r="A857" s="255"/>
      <c r="B857" s="265" t="s">
        <v>2237</v>
      </c>
      <c r="C857" s="255"/>
      <c r="D857" s="273"/>
      <c r="E857" s="265" t="s">
        <v>2208</v>
      </c>
      <c r="F857" s="266"/>
      <c r="G857" s="255" t="s">
        <v>2060</v>
      </c>
      <c r="H857" s="266" t="s">
        <v>22</v>
      </c>
      <c r="I857" s="255"/>
      <c r="J857" s="255"/>
      <c r="K857" s="255"/>
      <c r="L857" s="255" t="s">
        <v>10</v>
      </c>
      <c r="M857" s="255" t="s">
        <v>2147</v>
      </c>
      <c r="N857" s="255" t="s">
        <v>2014</v>
      </c>
      <c r="O857" s="255" t="s">
        <v>269</v>
      </c>
      <c r="P857" s="255" t="s">
        <v>2014</v>
      </c>
      <c r="Q857" s="255" t="s">
        <v>356</v>
      </c>
      <c r="R857" s="280">
        <v>0</v>
      </c>
      <c r="S857" s="255" t="s">
        <v>2014</v>
      </c>
      <c r="T857" s="268" t="s">
        <v>408</v>
      </c>
      <c r="U857" s="280">
        <v>0</v>
      </c>
      <c r="V857" s="255" t="s">
        <v>2014</v>
      </c>
      <c r="W857" s="268" t="s">
        <v>408</v>
      </c>
      <c r="X857" s="280">
        <v>0</v>
      </c>
      <c r="Y857" s="58" t="s">
        <v>6884</v>
      </c>
      <c r="Z857" s="58" t="s">
        <v>460</v>
      </c>
      <c r="AA857" s="59">
        <v>0</v>
      </c>
      <c r="AB857" s="59">
        <v>0</v>
      </c>
      <c r="AC857" s="59">
        <v>0</v>
      </c>
      <c r="AD857" s="59">
        <v>0</v>
      </c>
      <c r="AE857" s="59"/>
      <c r="AF857" s="59"/>
    </row>
    <row r="858" spans="1:32">
      <c r="A858" s="255"/>
      <c r="B858" s="265" t="s">
        <v>2237</v>
      </c>
      <c r="C858" s="255"/>
      <c r="D858" s="273"/>
      <c r="E858" s="265" t="s">
        <v>2208</v>
      </c>
      <c r="F858" s="266"/>
      <c r="G858" s="255" t="s">
        <v>2060</v>
      </c>
      <c r="H858" s="266" t="s">
        <v>22</v>
      </c>
      <c r="I858" s="255"/>
      <c r="J858" s="255"/>
      <c r="K858" s="255"/>
      <c r="L858" s="255" t="s">
        <v>10</v>
      </c>
      <c r="M858" s="255" t="s">
        <v>2147</v>
      </c>
      <c r="N858" s="255" t="s">
        <v>2014</v>
      </c>
      <c r="O858" s="255" t="s">
        <v>269</v>
      </c>
      <c r="P858" s="255" t="s">
        <v>2014</v>
      </c>
      <c r="Q858" s="255" t="s">
        <v>356</v>
      </c>
      <c r="R858" s="280">
        <v>0</v>
      </c>
      <c r="S858" s="255" t="s">
        <v>2014</v>
      </c>
      <c r="T858" s="269" t="s">
        <v>412</v>
      </c>
      <c r="U858" s="280">
        <v>1</v>
      </c>
      <c r="V858" s="255" t="s">
        <v>2014</v>
      </c>
      <c r="W858" s="269" t="s">
        <v>412</v>
      </c>
      <c r="X858" s="280">
        <v>1</v>
      </c>
      <c r="Y858" s="58" t="s">
        <v>6796</v>
      </c>
      <c r="Z858" s="58" t="s">
        <v>476</v>
      </c>
      <c r="AA858" s="59">
        <v>0</v>
      </c>
      <c r="AB858" s="59">
        <v>0</v>
      </c>
      <c r="AC858" s="59">
        <v>0</v>
      </c>
      <c r="AD858" s="59">
        <v>0</v>
      </c>
      <c r="AE858" s="59"/>
      <c r="AF858" s="59"/>
    </row>
    <row r="859" spans="1:32">
      <c r="A859" s="255"/>
      <c r="B859" s="265" t="s">
        <v>2238</v>
      </c>
      <c r="C859" s="255"/>
      <c r="D859" s="273"/>
      <c r="E859" s="265" t="s">
        <v>2208</v>
      </c>
      <c r="F859" s="266"/>
      <c r="G859" s="255" t="s">
        <v>2060</v>
      </c>
      <c r="H859" s="266" t="s">
        <v>22</v>
      </c>
      <c r="I859" s="255"/>
      <c r="J859" s="255"/>
      <c r="K859" s="255"/>
      <c r="L859" s="255" t="s">
        <v>10</v>
      </c>
      <c r="M859" s="255" t="s">
        <v>2147</v>
      </c>
      <c r="N859" s="255" t="s">
        <v>2014</v>
      </c>
      <c r="O859" s="255" t="s">
        <v>269</v>
      </c>
      <c r="P859" s="255" t="s">
        <v>2014</v>
      </c>
      <c r="Q859" s="255" t="s">
        <v>356</v>
      </c>
      <c r="R859" s="280">
        <v>0</v>
      </c>
      <c r="S859" s="255" t="s">
        <v>2014</v>
      </c>
      <c r="T859" s="268" t="s">
        <v>408</v>
      </c>
      <c r="U859" s="280">
        <v>0</v>
      </c>
      <c r="V859" s="255" t="s">
        <v>2014</v>
      </c>
      <c r="W859" s="268" t="s">
        <v>408</v>
      </c>
      <c r="X859" s="280">
        <v>0</v>
      </c>
      <c r="Y859" s="58" t="s">
        <v>6884</v>
      </c>
      <c r="Z859" s="58" t="s">
        <v>460</v>
      </c>
      <c r="AA859" s="59">
        <v>0</v>
      </c>
      <c r="AB859" s="59">
        <v>0</v>
      </c>
      <c r="AC859" s="59">
        <v>0</v>
      </c>
      <c r="AD859" s="59">
        <v>0</v>
      </c>
      <c r="AE859" s="59"/>
      <c r="AF859" s="59"/>
    </row>
    <row r="860" spans="1:32">
      <c r="A860" s="255"/>
      <c r="B860" s="265" t="s">
        <v>2238</v>
      </c>
      <c r="C860" s="255"/>
      <c r="D860" s="273"/>
      <c r="E860" s="265" t="s">
        <v>2208</v>
      </c>
      <c r="F860" s="266"/>
      <c r="G860" s="255" t="s">
        <v>2060</v>
      </c>
      <c r="H860" s="266" t="s">
        <v>22</v>
      </c>
      <c r="I860" s="255"/>
      <c r="J860" s="255"/>
      <c r="K860" s="255"/>
      <c r="L860" s="255" t="s">
        <v>10</v>
      </c>
      <c r="M860" s="255" t="s">
        <v>2147</v>
      </c>
      <c r="N860" s="255" t="s">
        <v>2014</v>
      </c>
      <c r="O860" s="255" t="s">
        <v>269</v>
      </c>
      <c r="P860" s="255" t="s">
        <v>2014</v>
      </c>
      <c r="Q860" s="255" t="s">
        <v>356</v>
      </c>
      <c r="R860" s="280">
        <v>0</v>
      </c>
      <c r="S860" s="255" t="s">
        <v>2014</v>
      </c>
      <c r="T860" s="269" t="s">
        <v>412</v>
      </c>
      <c r="U860" s="280">
        <v>1</v>
      </c>
      <c r="V860" s="255" t="s">
        <v>2014</v>
      </c>
      <c r="W860" s="269" t="s">
        <v>412</v>
      </c>
      <c r="X860" s="280">
        <v>1</v>
      </c>
      <c r="Y860" s="58" t="s">
        <v>6796</v>
      </c>
      <c r="Z860" s="58" t="s">
        <v>476</v>
      </c>
      <c r="AA860" s="59">
        <v>0</v>
      </c>
      <c r="AB860" s="59">
        <v>0</v>
      </c>
      <c r="AC860" s="59">
        <v>0</v>
      </c>
      <c r="AD860" s="59">
        <v>0</v>
      </c>
      <c r="AE860" s="59"/>
      <c r="AF860" s="59"/>
    </row>
    <row r="861" spans="1:32">
      <c r="A861" s="255"/>
      <c r="B861" s="292" t="s">
        <v>2239</v>
      </c>
      <c r="C861" s="293" t="s">
        <v>2240</v>
      </c>
      <c r="D861" s="273"/>
      <c r="E861" s="273" t="s">
        <v>2231</v>
      </c>
      <c r="F861" s="272" t="s">
        <v>2157</v>
      </c>
      <c r="G861" s="273" t="s">
        <v>2060</v>
      </c>
      <c r="H861" s="278" t="s">
        <v>12</v>
      </c>
      <c r="I861" s="271"/>
      <c r="J861" s="273"/>
      <c r="K861" s="273"/>
      <c r="L861" s="273" t="s">
        <v>10</v>
      </c>
      <c r="M861" s="273" t="s">
        <v>2188</v>
      </c>
      <c r="N861" s="255" t="s">
        <v>2014</v>
      </c>
      <c r="O861" s="255" t="s">
        <v>269</v>
      </c>
      <c r="P861" s="255" t="s">
        <v>2014</v>
      </c>
      <c r="Q861" s="255" t="s">
        <v>357</v>
      </c>
      <c r="R861" s="280">
        <v>0</v>
      </c>
      <c r="S861" s="255" t="s">
        <v>2014</v>
      </c>
      <c r="T861" s="255" t="s">
        <v>43</v>
      </c>
      <c r="U861" s="280">
        <v>0</v>
      </c>
      <c r="V861" s="255" t="s">
        <v>2014</v>
      </c>
      <c r="W861" s="269" t="s">
        <v>43</v>
      </c>
      <c r="X861" s="280">
        <v>1</v>
      </c>
      <c r="Y861" s="58" t="s">
        <v>6663</v>
      </c>
      <c r="Z861" s="58" t="s">
        <v>474</v>
      </c>
      <c r="AA861" s="59">
        <v>0</v>
      </c>
      <c r="AB861" s="59">
        <v>0</v>
      </c>
      <c r="AC861" s="59">
        <v>0</v>
      </c>
      <c r="AD861" s="59">
        <v>0</v>
      </c>
      <c r="AE861" s="59"/>
      <c r="AF861" s="59"/>
    </row>
    <row r="862" spans="1:32">
      <c r="A862" s="255"/>
      <c r="B862" s="292" t="s">
        <v>2239</v>
      </c>
      <c r="C862" s="293" t="s">
        <v>2240</v>
      </c>
      <c r="D862" s="273"/>
      <c r="E862" s="273" t="s">
        <v>2231</v>
      </c>
      <c r="F862" s="272" t="s">
        <v>2157</v>
      </c>
      <c r="G862" s="273" t="s">
        <v>2060</v>
      </c>
      <c r="H862" s="278" t="s">
        <v>12</v>
      </c>
      <c r="I862" s="271"/>
      <c r="J862" s="273"/>
      <c r="K862" s="273"/>
      <c r="L862" s="273" t="s">
        <v>10</v>
      </c>
      <c r="M862" s="273" t="s">
        <v>2188</v>
      </c>
      <c r="N862" s="255" t="s">
        <v>2014</v>
      </c>
      <c r="O862" s="255" t="s">
        <v>269</v>
      </c>
      <c r="P862" s="255" t="s">
        <v>2014</v>
      </c>
      <c r="Q862" s="255" t="s">
        <v>357</v>
      </c>
      <c r="R862" s="280">
        <v>0</v>
      </c>
      <c r="S862" s="255" t="s">
        <v>2014</v>
      </c>
      <c r="T862" s="255" t="s">
        <v>43</v>
      </c>
      <c r="U862" s="280">
        <v>0</v>
      </c>
      <c r="V862" s="255" t="s">
        <v>2014</v>
      </c>
      <c r="W862" s="269" t="s">
        <v>741</v>
      </c>
      <c r="X862" s="280">
        <v>0</v>
      </c>
      <c r="Y862" s="58" t="s">
        <v>6905</v>
      </c>
      <c r="Z862" s="58" t="s">
        <v>492</v>
      </c>
      <c r="AA862" s="59">
        <v>0</v>
      </c>
      <c r="AB862" s="59">
        <v>0</v>
      </c>
      <c r="AC862" s="59">
        <v>0</v>
      </c>
      <c r="AD862" s="59">
        <v>0</v>
      </c>
      <c r="AE862" s="59"/>
      <c r="AF862" s="59"/>
    </row>
    <row r="863" spans="1:32">
      <c r="A863" s="255"/>
      <c r="B863" s="292" t="s">
        <v>2241</v>
      </c>
      <c r="C863" s="255" t="s">
        <v>2242</v>
      </c>
      <c r="D863" s="273"/>
      <c r="E863" s="265" t="s">
        <v>2243</v>
      </c>
      <c r="F863" s="266" t="s">
        <v>2157</v>
      </c>
      <c r="G863" s="255" t="s">
        <v>2060</v>
      </c>
      <c r="H863" s="266" t="s">
        <v>12</v>
      </c>
      <c r="I863" s="255"/>
      <c r="J863" s="255"/>
      <c r="K863" s="255"/>
      <c r="L863" s="255" t="s">
        <v>10</v>
      </c>
      <c r="M863" s="255" t="s">
        <v>2244</v>
      </c>
      <c r="N863" s="255" t="s">
        <v>2014</v>
      </c>
      <c r="O863" s="255" t="s">
        <v>269</v>
      </c>
      <c r="P863" s="255" t="s">
        <v>2014</v>
      </c>
      <c r="Q863" s="255" t="s">
        <v>357</v>
      </c>
      <c r="R863" s="280">
        <v>0</v>
      </c>
      <c r="S863" s="255" t="s">
        <v>2014</v>
      </c>
      <c r="T863" s="255" t="s">
        <v>43</v>
      </c>
      <c r="U863" s="280">
        <v>0</v>
      </c>
      <c r="V863" s="255" t="s">
        <v>2014</v>
      </c>
      <c r="W863" s="269" t="s">
        <v>43</v>
      </c>
      <c r="X863" s="280">
        <v>1</v>
      </c>
      <c r="Y863" s="58" t="s">
        <v>6663</v>
      </c>
      <c r="Z863" s="58" t="s">
        <v>474</v>
      </c>
      <c r="AA863" s="59">
        <v>0</v>
      </c>
      <c r="AB863" s="59">
        <v>0</v>
      </c>
      <c r="AC863" s="59">
        <v>0</v>
      </c>
      <c r="AD863" s="59">
        <v>0</v>
      </c>
      <c r="AE863" s="59"/>
      <c r="AF863" s="59"/>
    </row>
    <row r="864" spans="1:32">
      <c r="A864" s="255"/>
      <c r="B864" s="292" t="s">
        <v>2241</v>
      </c>
      <c r="C864" s="255" t="s">
        <v>2242</v>
      </c>
      <c r="D864" s="273"/>
      <c r="E864" s="265" t="s">
        <v>2243</v>
      </c>
      <c r="F864" s="266" t="s">
        <v>2157</v>
      </c>
      <c r="G864" s="255" t="s">
        <v>2060</v>
      </c>
      <c r="H864" s="266" t="s">
        <v>12</v>
      </c>
      <c r="I864" s="255"/>
      <c r="J864" s="255"/>
      <c r="K864" s="255"/>
      <c r="L864" s="255" t="s">
        <v>10</v>
      </c>
      <c r="M864" s="255" t="s">
        <v>2244</v>
      </c>
      <c r="N864" s="255" t="s">
        <v>2014</v>
      </c>
      <c r="O864" s="255" t="s">
        <v>269</v>
      </c>
      <c r="P864" s="255" t="s">
        <v>2014</v>
      </c>
      <c r="Q864" s="255" t="s">
        <v>357</v>
      </c>
      <c r="R864" s="280">
        <v>0</v>
      </c>
      <c r="S864" s="255" t="s">
        <v>2014</v>
      </c>
      <c r="T864" s="255" t="s">
        <v>43</v>
      </c>
      <c r="U864" s="280">
        <v>0</v>
      </c>
      <c r="V864" s="255" t="s">
        <v>2014</v>
      </c>
      <c r="W864" s="269" t="s">
        <v>741</v>
      </c>
      <c r="X864" s="280">
        <v>0</v>
      </c>
      <c r="Y864" s="58" t="s">
        <v>6905</v>
      </c>
      <c r="Z864" s="58" t="s">
        <v>492</v>
      </c>
      <c r="AA864" s="59">
        <v>0</v>
      </c>
      <c r="AB864" s="59">
        <v>0</v>
      </c>
      <c r="AC864" s="59">
        <v>0</v>
      </c>
      <c r="AD864" s="59">
        <v>0</v>
      </c>
      <c r="AE864" s="59"/>
      <c r="AF864" s="59"/>
    </row>
    <row r="865" spans="1:32">
      <c r="A865" s="255"/>
      <c r="B865" s="265" t="s">
        <v>2245</v>
      </c>
      <c r="C865" s="255"/>
      <c r="D865" s="273"/>
      <c r="E865" s="260" t="s">
        <v>2208</v>
      </c>
      <c r="F865" s="274" t="s">
        <v>2157</v>
      </c>
      <c r="G865" s="260" t="s">
        <v>2060</v>
      </c>
      <c r="H865" s="275" t="s">
        <v>2118</v>
      </c>
      <c r="I865" s="276"/>
      <c r="J865" s="260"/>
      <c r="K865" s="260"/>
      <c r="L865" s="260" t="s">
        <v>10</v>
      </c>
      <c r="M865" s="260" t="s">
        <v>2147</v>
      </c>
      <c r="N865" s="255" t="s">
        <v>2014</v>
      </c>
      <c r="O865" s="255" t="s">
        <v>269</v>
      </c>
      <c r="P865" s="255" t="s">
        <v>2014</v>
      </c>
      <c r="Q865" s="255" t="s">
        <v>356</v>
      </c>
      <c r="R865" s="280">
        <v>0</v>
      </c>
      <c r="S865" s="255" t="s">
        <v>2014</v>
      </c>
      <c r="T865" s="268" t="s">
        <v>408</v>
      </c>
      <c r="U865" s="280">
        <v>0</v>
      </c>
      <c r="V865" s="255" t="s">
        <v>2014</v>
      </c>
      <c r="W865" s="268" t="s">
        <v>408</v>
      </c>
      <c r="X865" s="280">
        <v>0</v>
      </c>
      <c r="Y865" s="58" t="s">
        <v>6884</v>
      </c>
      <c r="Z865" s="58" t="s">
        <v>460</v>
      </c>
      <c r="AA865" s="59">
        <v>0</v>
      </c>
      <c r="AB865" s="59">
        <v>0</v>
      </c>
      <c r="AC865" s="59">
        <v>0</v>
      </c>
      <c r="AD865" s="59">
        <v>0</v>
      </c>
      <c r="AE865" s="59"/>
      <c r="AF865" s="59"/>
    </row>
    <row r="866" spans="1:32">
      <c r="A866" s="255"/>
      <c r="B866" s="265" t="s">
        <v>2245</v>
      </c>
      <c r="C866" s="255"/>
      <c r="D866" s="273"/>
      <c r="E866" s="260" t="s">
        <v>2208</v>
      </c>
      <c r="F866" s="274" t="s">
        <v>2157</v>
      </c>
      <c r="G866" s="260" t="s">
        <v>2060</v>
      </c>
      <c r="H866" s="275" t="s">
        <v>2118</v>
      </c>
      <c r="I866" s="276"/>
      <c r="J866" s="260"/>
      <c r="K866" s="260"/>
      <c r="L866" s="260" t="s">
        <v>10</v>
      </c>
      <c r="M866" s="260" t="s">
        <v>2147</v>
      </c>
      <c r="N866" s="255" t="s">
        <v>2014</v>
      </c>
      <c r="O866" s="255" t="s">
        <v>269</v>
      </c>
      <c r="P866" s="255" t="s">
        <v>2014</v>
      </c>
      <c r="Q866" s="255" t="s">
        <v>356</v>
      </c>
      <c r="R866" s="280">
        <v>0</v>
      </c>
      <c r="S866" s="255" t="s">
        <v>2014</v>
      </c>
      <c r="T866" s="269" t="s">
        <v>412</v>
      </c>
      <c r="U866" s="280">
        <v>1</v>
      </c>
      <c r="V866" s="255" t="s">
        <v>2014</v>
      </c>
      <c r="W866" s="269" t="s">
        <v>412</v>
      </c>
      <c r="X866" s="280">
        <v>1</v>
      </c>
      <c r="Y866" s="58" t="s">
        <v>6796</v>
      </c>
      <c r="Z866" s="58" t="s">
        <v>476</v>
      </c>
      <c r="AA866" s="59">
        <v>0</v>
      </c>
      <c r="AB866" s="59">
        <v>0</v>
      </c>
      <c r="AC866" s="59">
        <v>0</v>
      </c>
      <c r="AD866" s="59">
        <v>0</v>
      </c>
      <c r="AE866" s="59"/>
      <c r="AF866" s="59"/>
    </row>
    <row r="867" spans="1:32">
      <c r="A867" s="255"/>
      <c r="B867" s="265" t="s">
        <v>2246</v>
      </c>
      <c r="C867" s="255"/>
      <c r="D867" s="273"/>
      <c r="E867" s="273" t="s">
        <v>2231</v>
      </c>
      <c r="F867" s="272" t="s">
        <v>2157</v>
      </c>
      <c r="G867" s="273" t="s">
        <v>2060</v>
      </c>
      <c r="H867" s="278" t="s">
        <v>12</v>
      </c>
      <c r="I867" s="271"/>
      <c r="J867" s="273"/>
      <c r="K867" s="273"/>
      <c r="L867" s="273" t="s">
        <v>10</v>
      </c>
      <c r="M867" s="273" t="s">
        <v>2188</v>
      </c>
      <c r="N867" s="255" t="s">
        <v>2014</v>
      </c>
      <c r="O867" s="255" t="s">
        <v>269</v>
      </c>
      <c r="P867" s="255" t="s">
        <v>2014</v>
      </c>
      <c r="Q867" s="255" t="s">
        <v>357</v>
      </c>
      <c r="R867" s="280">
        <v>0</v>
      </c>
      <c r="S867" s="255" t="s">
        <v>2014</v>
      </c>
      <c r="T867" s="255" t="s">
        <v>43</v>
      </c>
      <c r="U867" s="280">
        <v>0</v>
      </c>
      <c r="V867" s="255" t="s">
        <v>2014</v>
      </c>
      <c r="W867" s="269" t="s">
        <v>43</v>
      </c>
      <c r="X867" s="280">
        <v>1</v>
      </c>
      <c r="Y867" s="58" t="s">
        <v>6663</v>
      </c>
      <c r="Z867" s="58" t="s">
        <v>474</v>
      </c>
      <c r="AA867" s="59">
        <v>0</v>
      </c>
      <c r="AB867" s="59">
        <v>0</v>
      </c>
      <c r="AC867" s="59">
        <v>0</v>
      </c>
      <c r="AD867" s="59">
        <v>0</v>
      </c>
      <c r="AE867" s="59"/>
      <c r="AF867" s="59"/>
    </row>
    <row r="868" spans="1:32">
      <c r="A868" s="255"/>
      <c r="B868" s="265" t="s">
        <v>2246</v>
      </c>
      <c r="C868" s="255"/>
      <c r="D868" s="273"/>
      <c r="E868" s="273" t="s">
        <v>2231</v>
      </c>
      <c r="F868" s="272" t="s">
        <v>2157</v>
      </c>
      <c r="G868" s="273" t="s">
        <v>2060</v>
      </c>
      <c r="H868" s="278" t="s">
        <v>12</v>
      </c>
      <c r="I868" s="271"/>
      <c r="J868" s="273"/>
      <c r="K868" s="273"/>
      <c r="L868" s="273" t="s">
        <v>10</v>
      </c>
      <c r="M868" s="273" t="s">
        <v>2188</v>
      </c>
      <c r="N868" s="255" t="s">
        <v>2014</v>
      </c>
      <c r="O868" s="255" t="s">
        <v>269</v>
      </c>
      <c r="P868" s="255" t="s">
        <v>2014</v>
      </c>
      <c r="Q868" s="255" t="s">
        <v>357</v>
      </c>
      <c r="R868" s="280">
        <v>0</v>
      </c>
      <c r="S868" s="255" t="s">
        <v>2014</v>
      </c>
      <c r="T868" s="255" t="s">
        <v>43</v>
      </c>
      <c r="U868" s="280">
        <v>0</v>
      </c>
      <c r="V868" s="255" t="s">
        <v>2014</v>
      </c>
      <c r="W868" s="269" t="s">
        <v>741</v>
      </c>
      <c r="X868" s="280">
        <v>0</v>
      </c>
      <c r="Y868" s="58" t="s">
        <v>6905</v>
      </c>
      <c r="Z868" s="58" t="s">
        <v>492</v>
      </c>
      <c r="AA868" s="59">
        <v>0</v>
      </c>
      <c r="AB868" s="59">
        <v>0</v>
      </c>
      <c r="AC868" s="59">
        <v>0</v>
      </c>
      <c r="AD868" s="59">
        <v>0</v>
      </c>
      <c r="AE868" s="59"/>
      <c r="AF868" s="59"/>
    </row>
    <row r="869" spans="1:32">
      <c r="A869" s="255"/>
      <c r="B869" s="265" t="s">
        <v>2247</v>
      </c>
      <c r="C869" s="293" t="s">
        <v>2248</v>
      </c>
      <c r="D869" s="273"/>
      <c r="E869" s="265" t="s">
        <v>2249</v>
      </c>
      <c r="F869" s="266" t="s">
        <v>2157</v>
      </c>
      <c r="G869" s="255" t="s">
        <v>2060</v>
      </c>
      <c r="H869" s="266" t="s">
        <v>12</v>
      </c>
      <c r="I869" s="255"/>
      <c r="J869" s="255"/>
      <c r="K869" s="255"/>
      <c r="L869" s="255" t="s">
        <v>10</v>
      </c>
      <c r="M869" s="255" t="s">
        <v>2250</v>
      </c>
      <c r="N869" s="255" t="s">
        <v>2014</v>
      </c>
      <c r="O869" s="255" t="s">
        <v>269</v>
      </c>
      <c r="P869" s="255" t="s">
        <v>2014</v>
      </c>
      <c r="Q869" s="255" t="s">
        <v>357</v>
      </c>
      <c r="R869" s="280">
        <v>0</v>
      </c>
      <c r="S869" s="255" t="s">
        <v>2014</v>
      </c>
      <c r="T869" s="255" t="s">
        <v>43</v>
      </c>
      <c r="U869" s="280">
        <v>0</v>
      </c>
      <c r="V869" s="255" t="s">
        <v>2014</v>
      </c>
      <c r="W869" s="269" t="s">
        <v>43</v>
      </c>
      <c r="X869" s="280">
        <v>1</v>
      </c>
      <c r="Y869" s="58" t="s">
        <v>6663</v>
      </c>
      <c r="Z869" s="58" t="s">
        <v>474</v>
      </c>
      <c r="AA869" s="59">
        <v>0</v>
      </c>
      <c r="AB869" s="59">
        <v>0</v>
      </c>
      <c r="AC869" s="59">
        <v>0</v>
      </c>
      <c r="AD869" s="59">
        <v>0</v>
      </c>
      <c r="AE869" s="59"/>
      <c r="AF869" s="59"/>
    </row>
    <row r="870" spans="1:32">
      <c r="A870" s="255"/>
      <c r="B870" s="265" t="s">
        <v>2247</v>
      </c>
      <c r="C870" s="293" t="s">
        <v>2248</v>
      </c>
      <c r="D870" s="273"/>
      <c r="E870" s="265" t="s">
        <v>2249</v>
      </c>
      <c r="F870" s="266" t="s">
        <v>2157</v>
      </c>
      <c r="G870" s="255" t="s">
        <v>2060</v>
      </c>
      <c r="H870" s="266" t="s">
        <v>12</v>
      </c>
      <c r="I870" s="255"/>
      <c r="J870" s="255"/>
      <c r="K870" s="255"/>
      <c r="L870" s="255" t="s">
        <v>10</v>
      </c>
      <c r="M870" s="255" t="s">
        <v>2250</v>
      </c>
      <c r="N870" s="255" t="s">
        <v>2014</v>
      </c>
      <c r="O870" s="255" t="s">
        <v>269</v>
      </c>
      <c r="P870" s="255" t="s">
        <v>2014</v>
      </c>
      <c r="Q870" s="255" t="s">
        <v>357</v>
      </c>
      <c r="R870" s="280">
        <v>0</v>
      </c>
      <c r="S870" s="255" t="s">
        <v>2014</v>
      </c>
      <c r="T870" s="255" t="s">
        <v>43</v>
      </c>
      <c r="U870" s="280">
        <v>0</v>
      </c>
      <c r="V870" s="255" t="s">
        <v>2014</v>
      </c>
      <c r="W870" s="269" t="s">
        <v>741</v>
      </c>
      <c r="X870" s="280">
        <v>0</v>
      </c>
      <c r="Y870" s="58" t="s">
        <v>6905</v>
      </c>
      <c r="Z870" s="58" t="s">
        <v>492</v>
      </c>
      <c r="AA870" s="59">
        <v>0</v>
      </c>
      <c r="AB870" s="59">
        <v>0</v>
      </c>
      <c r="AC870" s="59">
        <v>0</v>
      </c>
      <c r="AD870" s="59">
        <v>0</v>
      </c>
      <c r="AE870" s="59"/>
      <c r="AF870" s="59"/>
    </row>
    <row r="871" spans="1:32">
      <c r="A871" s="255"/>
      <c r="B871" s="265" t="s">
        <v>2251</v>
      </c>
      <c r="C871" s="255" t="s">
        <v>2252</v>
      </c>
      <c r="D871" s="273"/>
      <c r="E871" s="255" t="s">
        <v>2253</v>
      </c>
      <c r="F871" s="266" t="s">
        <v>2157</v>
      </c>
      <c r="G871" s="255" t="s">
        <v>2060</v>
      </c>
      <c r="H871" s="266" t="s">
        <v>12</v>
      </c>
      <c r="I871" s="255"/>
      <c r="J871" s="255"/>
      <c r="K871" s="255"/>
      <c r="L871" s="255" t="s">
        <v>10</v>
      </c>
      <c r="M871" s="255" t="s">
        <v>43</v>
      </c>
      <c r="N871" s="255" t="s">
        <v>2014</v>
      </c>
      <c r="O871" s="255" t="s">
        <v>269</v>
      </c>
      <c r="P871" s="260" t="s">
        <v>2014</v>
      </c>
      <c r="Q871" s="255" t="s">
        <v>357</v>
      </c>
      <c r="R871" s="280">
        <v>0</v>
      </c>
      <c r="S871" s="255" t="s">
        <v>2014</v>
      </c>
      <c r="T871" s="255" t="s">
        <v>43</v>
      </c>
      <c r="U871" s="280">
        <v>0</v>
      </c>
      <c r="V871" s="255" t="s">
        <v>2014</v>
      </c>
      <c r="W871" s="269" t="s">
        <v>43</v>
      </c>
      <c r="X871" s="280">
        <v>1</v>
      </c>
      <c r="Y871" s="58" t="s">
        <v>6663</v>
      </c>
      <c r="Z871" s="58" t="s">
        <v>474</v>
      </c>
      <c r="AA871" s="59">
        <v>0</v>
      </c>
      <c r="AB871" s="59">
        <v>0</v>
      </c>
      <c r="AC871" s="59">
        <v>0</v>
      </c>
      <c r="AD871" s="59">
        <v>0</v>
      </c>
      <c r="AE871" s="59"/>
      <c r="AF871" s="59"/>
    </row>
    <row r="872" spans="1:32">
      <c r="A872" s="255"/>
      <c r="B872" s="265" t="s">
        <v>2251</v>
      </c>
      <c r="C872" s="255" t="s">
        <v>2252</v>
      </c>
      <c r="D872" s="273"/>
      <c r="E872" s="255" t="s">
        <v>2253</v>
      </c>
      <c r="F872" s="266" t="s">
        <v>2157</v>
      </c>
      <c r="G872" s="255" t="s">
        <v>2060</v>
      </c>
      <c r="H872" s="266" t="s">
        <v>12</v>
      </c>
      <c r="I872" s="255"/>
      <c r="J872" s="255"/>
      <c r="K872" s="255"/>
      <c r="L872" s="255" t="s">
        <v>10</v>
      </c>
      <c r="M872" s="255" t="s">
        <v>43</v>
      </c>
      <c r="N872" s="255" t="s">
        <v>2014</v>
      </c>
      <c r="O872" s="255" t="s">
        <v>269</v>
      </c>
      <c r="P872" s="260" t="s">
        <v>2014</v>
      </c>
      <c r="Q872" s="255" t="s">
        <v>357</v>
      </c>
      <c r="R872" s="280">
        <v>0</v>
      </c>
      <c r="S872" s="255" t="s">
        <v>2014</v>
      </c>
      <c r="T872" s="255" t="s">
        <v>43</v>
      </c>
      <c r="U872" s="280">
        <v>0</v>
      </c>
      <c r="V872" s="255" t="s">
        <v>2014</v>
      </c>
      <c r="W872" s="269" t="s">
        <v>741</v>
      </c>
      <c r="X872" s="280">
        <v>0</v>
      </c>
      <c r="Y872" s="58" t="s">
        <v>6905</v>
      </c>
      <c r="Z872" s="58" t="s">
        <v>492</v>
      </c>
      <c r="AA872" s="59">
        <v>0</v>
      </c>
      <c r="AB872" s="59">
        <v>0</v>
      </c>
      <c r="AC872" s="59">
        <v>0</v>
      </c>
      <c r="AD872" s="59">
        <v>0</v>
      </c>
      <c r="AE872" s="59"/>
      <c r="AF872" s="59"/>
    </row>
    <row r="873" spans="1:32">
      <c r="A873" s="255"/>
      <c r="B873" s="265" t="s">
        <v>2254</v>
      </c>
      <c r="C873" s="255"/>
      <c r="D873" s="273"/>
      <c r="E873" s="265" t="s">
        <v>2255</v>
      </c>
      <c r="F873" s="266"/>
      <c r="G873" s="255" t="s">
        <v>2256</v>
      </c>
      <c r="H873" s="266" t="s">
        <v>16</v>
      </c>
      <c r="I873" s="255"/>
      <c r="J873" s="255"/>
      <c r="K873" s="255"/>
      <c r="L873" s="255" t="s">
        <v>8</v>
      </c>
      <c r="M873" s="265" t="s">
        <v>2147</v>
      </c>
      <c r="N873" s="255" t="s">
        <v>2256</v>
      </c>
      <c r="O873" s="255" t="s">
        <v>42</v>
      </c>
      <c r="P873" s="255" t="s">
        <v>2016</v>
      </c>
      <c r="Q873" s="269" t="s">
        <v>356</v>
      </c>
      <c r="R873" s="280">
        <v>0.19015439113543411</v>
      </c>
      <c r="S873" s="255" t="s">
        <v>2016</v>
      </c>
      <c r="T873" s="269" t="s">
        <v>2080</v>
      </c>
      <c r="U873" s="280">
        <v>0</v>
      </c>
      <c r="V873" s="255" t="s">
        <v>2016</v>
      </c>
      <c r="W873" s="269" t="s">
        <v>1074</v>
      </c>
      <c r="X873" s="280">
        <v>0.24905285085928119</v>
      </c>
      <c r="Y873" s="58" t="s">
        <v>6393</v>
      </c>
      <c r="Z873" s="58" t="s">
        <v>532</v>
      </c>
      <c r="AA873" s="59">
        <v>0</v>
      </c>
      <c r="AB873" s="59">
        <v>0</v>
      </c>
      <c r="AC873" s="59">
        <v>0</v>
      </c>
      <c r="AD873" s="59">
        <v>0</v>
      </c>
      <c r="AE873" s="59"/>
      <c r="AF873" s="59"/>
    </row>
    <row r="874" spans="1:32">
      <c r="A874" s="255"/>
      <c r="B874" s="265" t="s">
        <v>2254</v>
      </c>
      <c r="C874" s="255"/>
      <c r="D874" s="273"/>
      <c r="E874" s="265" t="s">
        <v>2255</v>
      </c>
      <c r="F874" s="266"/>
      <c r="G874" s="255" t="s">
        <v>2256</v>
      </c>
      <c r="H874" s="266" t="s">
        <v>16</v>
      </c>
      <c r="I874" s="255"/>
      <c r="J874" s="255"/>
      <c r="K874" s="255"/>
      <c r="L874" s="255" t="s">
        <v>8</v>
      </c>
      <c r="M874" s="265" t="s">
        <v>2147</v>
      </c>
      <c r="N874" s="255" t="s">
        <v>2256</v>
      </c>
      <c r="O874" s="255" t="s">
        <v>42</v>
      </c>
      <c r="P874" s="255" t="s">
        <v>2016</v>
      </c>
      <c r="Q874" s="269" t="s">
        <v>357</v>
      </c>
      <c r="R874" s="280">
        <v>0.8098456088645658</v>
      </c>
      <c r="S874" s="255" t="s">
        <v>2016</v>
      </c>
      <c r="T874" s="269" t="s">
        <v>2043</v>
      </c>
      <c r="U874" s="280">
        <v>1</v>
      </c>
      <c r="V874" s="255" t="s">
        <v>2016</v>
      </c>
      <c r="W874" s="269" t="s">
        <v>42</v>
      </c>
      <c r="X874" s="280">
        <v>0.75094714914071892</v>
      </c>
      <c r="Y874" s="58" t="s">
        <v>6332</v>
      </c>
      <c r="Z874" s="58" t="s">
        <v>542</v>
      </c>
      <c r="AA874" s="59">
        <v>0</v>
      </c>
      <c r="AB874" s="59">
        <v>0</v>
      </c>
      <c r="AC874" s="59">
        <v>0</v>
      </c>
      <c r="AD874" s="59">
        <v>0</v>
      </c>
      <c r="AE874" s="59"/>
      <c r="AF874" s="59"/>
    </row>
    <row r="875" spans="1:32">
      <c r="A875" s="255"/>
      <c r="B875" s="265" t="s">
        <v>2254</v>
      </c>
      <c r="C875" s="255"/>
      <c r="D875" s="273"/>
      <c r="E875" s="265" t="s">
        <v>2255</v>
      </c>
      <c r="F875" s="266"/>
      <c r="G875" s="255" t="s">
        <v>2256</v>
      </c>
      <c r="H875" s="266" t="s">
        <v>16</v>
      </c>
      <c r="I875" s="255"/>
      <c r="J875" s="255"/>
      <c r="K875" s="255"/>
      <c r="L875" s="255" t="s">
        <v>8</v>
      </c>
      <c r="M875" s="265" t="s">
        <v>2147</v>
      </c>
      <c r="N875" s="255" t="s">
        <v>2256</v>
      </c>
      <c r="O875" s="255" t="s">
        <v>42</v>
      </c>
      <c r="P875" s="255" t="s">
        <v>2016</v>
      </c>
      <c r="Q875" s="269" t="s">
        <v>357</v>
      </c>
      <c r="R875" s="280">
        <v>0</v>
      </c>
      <c r="S875" s="255" t="s">
        <v>2016</v>
      </c>
      <c r="T875" s="269" t="s">
        <v>42</v>
      </c>
      <c r="U875" s="280">
        <v>0</v>
      </c>
      <c r="V875" s="255" t="s">
        <v>2016</v>
      </c>
      <c r="W875" s="269" t="s">
        <v>42</v>
      </c>
      <c r="X875" s="280">
        <v>0</v>
      </c>
      <c r="Y875" s="58" t="s">
        <v>6332</v>
      </c>
      <c r="Z875" s="58" t="s">
        <v>542</v>
      </c>
      <c r="AA875" s="59">
        <v>0</v>
      </c>
      <c r="AB875" s="59">
        <v>0</v>
      </c>
      <c r="AC875" s="59">
        <v>0</v>
      </c>
      <c r="AD875" s="59">
        <v>0</v>
      </c>
      <c r="AE875" s="59"/>
      <c r="AF875" s="59"/>
    </row>
    <row r="876" spans="1:32">
      <c r="A876" s="255"/>
      <c r="B876" s="265" t="s">
        <v>2257</v>
      </c>
      <c r="C876" s="255"/>
      <c r="D876" s="273"/>
      <c r="E876" s="265" t="s">
        <v>2255</v>
      </c>
      <c r="F876" s="266"/>
      <c r="G876" s="255" t="s">
        <v>2256</v>
      </c>
      <c r="H876" s="266" t="s">
        <v>16</v>
      </c>
      <c r="I876" s="255"/>
      <c r="J876" s="255"/>
      <c r="K876" s="255"/>
      <c r="L876" s="255" t="s">
        <v>8</v>
      </c>
      <c r="M876" s="265" t="s">
        <v>2147</v>
      </c>
      <c r="N876" s="255" t="s">
        <v>2256</v>
      </c>
      <c r="O876" s="255" t="s">
        <v>42</v>
      </c>
      <c r="P876" s="255" t="s">
        <v>2016</v>
      </c>
      <c r="Q876" s="269" t="s">
        <v>356</v>
      </c>
      <c r="R876" s="280">
        <v>0.19015439113543411</v>
      </c>
      <c r="S876" s="255" t="s">
        <v>2016</v>
      </c>
      <c r="T876" s="269" t="s">
        <v>2080</v>
      </c>
      <c r="U876" s="280">
        <v>0</v>
      </c>
      <c r="V876" s="255" t="s">
        <v>2016</v>
      </c>
      <c r="W876" s="269" t="s">
        <v>1074</v>
      </c>
      <c r="X876" s="280">
        <v>0.24905285085928119</v>
      </c>
      <c r="Y876" s="58" t="s">
        <v>6393</v>
      </c>
      <c r="Z876" s="58" t="s">
        <v>532</v>
      </c>
      <c r="AA876" s="59">
        <v>0</v>
      </c>
      <c r="AB876" s="59">
        <v>0</v>
      </c>
      <c r="AC876" s="59">
        <v>0</v>
      </c>
      <c r="AD876" s="59">
        <v>0</v>
      </c>
      <c r="AE876" s="59"/>
      <c r="AF876" s="59"/>
    </row>
    <row r="877" spans="1:32">
      <c r="A877" s="255"/>
      <c r="B877" s="265" t="s">
        <v>2257</v>
      </c>
      <c r="C877" s="255"/>
      <c r="D877" s="273"/>
      <c r="E877" s="265" t="s">
        <v>2255</v>
      </c>
      <c r="F877" s="266"/>
      <c r="G877" s="255" t="s">
        <v>2256</v>
      </c>
      <c r="H877" s="266" t="s">
        <v>16</v>
      </c>
      <c r="I877" s="255"/>
      <c r="J877" s="255"/>
      <c r="K877" s="255"/>
      <c r="L877" s="255" t="s">
        <v>8</v>
      </c>
      <c r="M877" s="265" t="s">
        <v>2147</v>
      </c>
      <c r="N877" s="255" t="s">
        <v>2256</v>
      </c>
      <c r="O877" s="255" t="s">
        <v>42</v>
      </c>
      <c r="P877" s="255" t="s">
        <v>2016</v>
      </c>
      <c r="Q877" s="269" t="s">
        <v>357</v>
      </c>
      <c r="R877" s="280">
        <v>0.8098456088645658</v>
      </c>
      <c r="S877" s="255" t="s">
        <v>2016</v>
      </c>
      <c r="T877" s="269" t="s">
        <v>2043</v>
      </c>
      <c r="U877" s="280">
        <v>1</v>
      </c>
      <c r="V877" s="255" t="s">
        <v>2016</v>
      </c>
      <c r="W877" s="269" t="s">
        <v>42</v>
      </c>
      <c r="X877" s="280">
        <v>0.75094714914071892</v>
      </c>
      <c r="Y877" s="58" t="s">
        <v>6332</v>
      </c>
      <c r="Z877" s="58" t="s">
        <v>542</v>
      </c>
      <c r="AA877" s="59">
        <v>0</v>
      </c>
      <c r="AB877" s="59">
        <v>0</v>
      </c>
      <c r="AC877" s="59">
        <v>0</v>
      </c>
      <c r="AD877" s="59">
        <v>0</v>
      </c>
      <c r="AE877" s="59"/>
      <c r="AF877" s="59"/>
    </row>
    <row r="878" spans="1:32">
      <c r="A878" s="255"/>
      <c r="B878" s="265" t="s">
        <v>2257</v>
      </c>
      <c r="C878" s="255"/>
      <c r="D878" s="273"/>
      <c r="E878" s="265" t="s">
        <v>2255</v>
      </c>
      <c r="F878" s="266"/>
      <c r="G878" s="255" t="s">
        <v>2256</v>
      </c>
      <c r="H878" s="266" t="s">
        <v>16</v>
      </c>
      <c r="I878" s="255"/>
      <c r="J878" s="255"/>
      <c r="K878" s="255"/>
      <c r="L878" s="255" t="s">
        <v>8</v>
      </c>
      <c r="M878" s="265" t="s">
        <v>2147</v>
      </c>
      <c r="N878" s="255" t="s">
        <v>2256</v>
      </c>
      <c r="O878" s="255" t="s">
        <v>42</v>
      </c>
      <c r="P878" s="255" t="s">
        <v>2016</v>
      </c>
      <c r="Q878" s="269" t="s">
        <v>357</v>
      </c>
      <c r="R878" s="280">
        <v>0</v>
      </c>
      <c r="S878" s="255" t="s">
        <v>2016</v>
      </c>
      <c r="T878" s="269" t="s">
        <v>42</v>
      </c>
      <c r="U878" s="280">
        <v>0</v>
      </c>
      <c r="V878" s="255" t="s">
        <v>2016</v>
      </c>
      <c r="W878" s="269" t="s">
        <v>42</v>
      </c>
      <c r="X878" s="280">
        <v>0</v>
      </c>
      <c r="Y878" s="58" t="s">
        <v>6332</v>
      </c>
      <c r="Z878" s="58" t="s">
        <v>542</v>
      </c>
      <c r="AA878" s="59">
        <v>0</v>
      </c>
      <c r="AB878" s="59">
        <v>0</v>
      </c>
      <c r="AC878" s="59">
        <v>0</v>
      </c>
      <c r="AD878" s="59">
        <v>0</v>
      </c>
      <c r="AE878" s="59"/>
      <c r="AF878" s="59"/>
    </row>
    <row r="879" spans="1:32">
      <c r="A879" s="255"/>
      <c r="B879" s="265" t="s">
        <v>2258</v>
      </c>
      <c r="C879" s="255"/>
      <c r="D879" s="273"/>
      <c r="E879" s="255" t="s">
        <v>2255</v>
      </c>
      <c r="F879" s="266"/>
      <c r="G879" s="255" t="s">
        <v>2256</v>
      </c>
      <c r="H879" s="266" t="s">
        <v>16</v>
      </c>
      <c r="I879" s="255"/>
      <c r="J879" s="255"/>
      <c r="K879" s="255"/>
      <c r="L879" s="255" t="s">
        <v>8</v>
      </c>
      <c r="M879" s="265" t="s">
        <v>2147</v>
      </c>
      <c r="N879" s="255" t="s">
        <v>2256</v>
      </c>
      <c r="O879" s="255" t="s">
        <v>42</v>
      </c>
      <c r="P879" s="255" t="s">
        <v>2016</v>
      </c>
      <c r="Q879" s="269" t="s">
        <v>356</v>
      </c>
      <c r="R879" s="280">
        <v>0.19015439113543411</v>
      </c>
      <c r="S879" s="255" t="s">
        <v>2016</v>
      </c>
      <c r="T879" s="269" t="s">
        <v>2080</v>
      </c>
      <c r="U879" s="280">
        <v>0</v>
      </c>
      <c r="V879" s="255" t="s">
        <v>2016</v>
      </c>
      <c r="W879" s="269" t="s">
        <v>1074</v>
      </c>
      <c r="X879" s="280">
        <v>0.24905285085928119</v>
      </c>
      <c r="Y879" s="58" t="s">
        <v>6393</v>
      </c>
      <c r="Z879" s="58" t="s">
        <v>532</v>
      </c>
      <c r="AA879" s="59">
        <v>0</v>
      </c>
      <c r="AB879" s="59">
        <v>0</v>
      </c>
      <c r="AC879" s="59">
        <v>0</v>
      </c>
      <c r="AD879" s="59">
        <v>0</v>
      </c>
      <c r="AE879" s="59"/>
      <c r="AF879" s="59"/>
    </row>
    <row r="880" spans="1:32">
      <c r="A880" s="255"/>
      <c r="B880" s="265" t="s">
        <v>2258</v>
      </c>
      <c r="C880" s="255"/>
      <c r="D880" s="273"/>
      <c r="E880" s="255" t="s">
        <v>2255</v>
      </c>
      <c r="F880" s="266"/>
      <c r="G880" s="255" t="s">
        <v>2256</v>
      </c>
      <c r="H880" s="266" t="s">
        <v>16</v>
      </c>
      <c r="I880" s="255"/>
      <c r="J880" s="255"/>
      <c r="K880" s="255"/>
      <c r="L880" s="255" t="s">
        <v>8</v>
      </c>
      <c r="M880" s="265" t="s">
        <v>2147</v>
      </c>
      <c r="N880" s="255" t="s">
        <v>2256</v>
      </c>
      <c r="O880" s="255" t="s">
        <v>42</v>
      </c>
      <c r="P880" s="255" t="s">
        <v>2016</v>
      </c>
      <c r="Q880" s="269" t="s">
        <v>357</v>
      </c>
      <c r="R880" s="280">
        <v>0.8098456088645658</v>
      </c>
      <c r="S880" s="255" t="s">
        <v>2016</v>
      </c>
      <c r="T880" s="269" t="s">
        <v>2043</v>
      </c>
      <c r="U880" s="280">
        <v>1</v>
      </c>
      <c r="V880" s="255" t="s">
        <v>2016</v>
      </c>
      <c r="W880" s="269" t="s">
        <v>42</v>
      </c>
      <c r="X880" s="280">
        <v>0.75094714914071892</v>
      </c>
      <c r="Y880" s="58" t="s">
        <v>6332</v>
      </c>
      <c r="Z880" s="58" t="s">
        <v>542</v>
      </c>
      <c r="AA880" s="59">
        <v>0</v>
      </c>
      <c r="AB880" s="59">
        <v>0</v>
      </c>
      <c r="AC880" s="59">
        <v>0</v>
      </c>
      <c r="AD880" s="59">
        <v>0</v>
      </c>
      <c r="AE880" s="59"/>
      <c r="AF880" s="59"/>
    </row>
    <row r="881" spans="1:32">
      <c r="A881" s="255"/>
      <c r="B881" s="265" t="s">
        <v>2258</v>
      </c>
      <c r="C881" s="255"/>
      <c r="D881" s="273"/>
      <c r="E881" s="255" t="s">
        <v>2255</v>
      </c>
      <c r="F881" s="266"/>
      <c r="G881" s="255" t="s">
        <v>2256</v>
      </c>
      <c r="H881" s="266" t="s">
        <v>16</v>
      </c>
      <c r="I881" s="255"/>
      <c r="J881" s="255"/>
      <c r="K881" s="255"/>
      <c r="L881" s="255" t="s">
        <v>8</v>
      </c>
      <c r="M881" s="265" t="s">
        <v>2147</v>
      </c>
      <c r="N881" s="255" t="s">
        <v>2256</v>
      </c>
      <c r="O881" s="255" t="s">
        <v>42</v>
      </c>
      <c r="P881" s="255" t="s">
        <v>2016</v>
      </c>
      <c r="Q881" s="269" t="s">
        <v>357</v>
      </c>
      <c r="R881" s="280">
        <v>0</v>
      </c>
      <c r="S881" s="255" t="s">
        <v>2016</v>
      </c>
      <c r="T881" s="269" t="s">
        <v>42</v>
      </c>
      <c r="U881" s="280">
        <v>0</v>
      </c>
      <c r="V881" s="255" t="s">
        <v>2016</v>
      </c>
      <c r="W881" s="269" t="s">
        <v>42</v>
      </c>
      <c r="X881" s="280">
        <v>0</v>
      </c>
      <c r="Y881" s="58" t="s">
        <v>6332</v>
      </c>
      <c r="Z881" s="58" t="s">
        <v>542</v>
      </c>
      <c r="AA881" s="59">
        <v>0</v>
      </c>
      <c r="AB881" s="59">
        <v>0</v>
      </c>
      <c r="AC881" s="59">
        <v>0</v>
      </c>
      <c r="AD881" s="59">
        <v>0</v>
      </c>
      <c r="AE881" s="59"/>
      <c r="AF881" s="59"/>
    </row>
    <row r="882" spans="1:32">
      <c r="A882" s="255"/>
      <c r="B882" s="265" t="s">
        <v>2259</v>
      </c>
      <c r="C882" s="255"/>
      <c r="D882" s="273"/>
      <c r="E882" s="265" t="s">
        <v>2260</v>
      </c>
      <c r="F882" s="266"/>
      <c r="G882" s="255" t="s">
        <v>2256</v>
      </c>
      <c r="H882" s="266" t="s">
        <v>440</v>
      </c>
      <c r="I882" s="255"/>
      <c r="J882" s="255"/>
      <c r="K882" s="255"/>
      <c r="L882" s="255" t="s">
        <v>8</v>
      </c>
      <c r="M882" s="255" t="s">
        <v>44</v>
      </c>
      <c r="N882" s="255" t="s">
        <v>2256</v>
      </c>
      <c r="O882" s="255" t="s">
        <v>44</v>
      </c>
      <c r="P882" s="255" t="s">
        <v>2016</v>
      </c>
      <c r="Q882" s="255" t="s">
        <v>357</v>
      </c>
      <c r="R882" s="280">
        <v>0</v>
      </c>
      <c r="S882" s="255" t="s">
        <v>2016</v>
      </c>
      <c r="T882" s="269" t="s">
        <v>408</v>
      </c>
      <c r="U882" s="280">
        <v>0</v>
      </c>
      <c r="V882" s="255" t="s">
        <v>2016</v>
      </c>
      <c r="W882" s="269" t="s">
        <v>408</v>
      </c>
      <c r="X882" s="280">
        <v>4.2454911084153918E-2</v>
      </c>
      <c r="Y882" s="58" t="s">
        <v>6359</v>
      </c>
      <c r="Z882" s="58" t="s">
        <v>536</v>
      </c>
      <c r="AA882" s="59">
        <v>0</v>
      </c>
      <c r="AB882" s="59">
        <v>0</v>
      </c>
      <c r="AC882" s="59">
        <v>0</v>
      </c>
      <c r="AD882" s="59">
        <v>0</v>
      </c>
      <c r="AE882" s="59"/>
      <c r="AF882" s="59"/>
    </row>
    <row r="883" spans="1:32">
      <c r="A883" s="255"/>
      <c r="B883" s="265" t="s">
        <v>2259</v>
      </c>
      <c r="C883" s="255"/>
      <c r="D883" s="273"/>
      <c r="E883" s="265" t="s">
        <v>2260</v>
      </c>
      <c r="F883" s="266"/>
      <c r="G883" s="255" t="s">
        <v>2256</v>
      </c>
      <c r="H883" s="266" t="s">
        <v>440</v>
      </c>
      <c r="I883" s="255"/>
      <c r="J883" s="255"/>
      <c r="K883" s="255"/>
      <c r="L883" s="255" t="s">
        <v>8</v>
      </c>
      <c r="M883" s="255" t="s">
        <v>44</v>
      </c>
      <c r="N883" s="255" t="s">
        <v>2256</v>
      </c>
      <c r="O883" s="255" t="s">
        <v>44</v>
      </c>
      <c r="P883" s="255" t="s">
        <v>2016</v>
      </c>
      <c r="Q883" s="255" t="s">
        <v>357</v>
      </c>
      <c r="R883" s="280">
        <v>0</v>
      </c>
      <c r="S883" s="255" t="s">
        <v>2016</v>
      </c>
      <c r="T883" s="269" t="s">
        <v>2044</v>
      </c>
      <c r="U883" s="280">
        <v>0</v>
      </c>
      <c r="V883" s="255" t="s">
        <v>2016</v>
      </c>
      <c r="W883" s="245" t="s">
        <v>409</v>
      </c>
      <c r="X883" s="280">
        <v>0</v>
      </c>
      <c r="Y883" s="58" t="s">
        <v>6828</v>
      </c>
      <c r="Z883" s="58" t="s">
        <v>537</v>
      </c>
      <c r="AA883" s="59">
        <v>0</v>
      </c>
      <c r="AB883" s="59">
        <v>0</v>
      </c>
      <c r="AC883" s="59">
        <v>0</v>
      </c>
      <c r="AD883" s="59">
        <v>0</v>
      </c>
      <c r="AE883" s="59"/>
      <c r="AF883" s="59"/>
    </row>
    <row r="884" spans="1:32">
      <c r="A884" s="255"/>
      <c r="B884" s="265" t="s">
        <v>2259</v>
      </c>
      <c r="C884" s="255"/>
      <c r="D884" s="273"/>
      <c r="E884" s="265" t="s">
        <v>2260</v>
      </c>
      <c r="F884" s="266"/>
      <c r="G884" s="255" t="s">
        <v>2256</v>
      </c>
      <c r="H884" s="266" t="s">
        <v>440</v>
      </c>
      <c r="I884" s="255"/>
      <c r="J884" s="255"/>
      <c r="K884" s="255"/>
      <c r="L884" s="255" t="s">
        <v>8</v>
      </c>
      <c r="M884" s="255" t="s">
        <v>44</v>
      </c>
      <c r="N884" s="255" t="s">
        <v>2256</v>
      </c>
      <c r="O884" s="255" t="s">
        <v>44</v>
      </c>
      <c r="P884" s="255" t="s">
        <v>2016</v>
      </c>
      <c r="Q884" s="255" t="s">
        <v>357</v>
      </c>
      <c r="R884" s="280">
        <v>0</v>
      </c>
      <c r="S884" s="255" t="s">
        <v>2016</v>
      </c>
      <c r="T884" s="269" t="s">
        <v>412</v>
      </c>
      <c r="U884" s="280">
        <v>1</v>
      </c>
      <c r="V884" s="255" t="s">
        <v>2016</v>
      </c>
      <c r="W884" s="269" t="s">
        <v>412</v>
      </c>
      <c r="X884" s="280">
        <v>0.95754508891584611</v>
      </c>
      <c r="Y884" s="58" t="s">
        <v>5963</v>
      </c>
      <c r="Z884" s="58" t="s">
        <v>544</v>
      </c>
      <c r="AA884" s="59">
        <v>0</v>
      </c>
      <c r="AB884" s="59">
        <v>0</v>
      </c>
      <c r="AC884" s="59">
        <v>0</v>
      </c>
      <c r="AD884" s="59">
        <v>0</v>
      </c>
      <c r="AE884" s="59"/>
      <c r="AF884" s="59"/>
    </row>
    <row r="885" spans="1:32">
      <c r="A885" s="255"/>
      <c r="B885" s="292" t="s">
        <v>2261</v>
      </c>
      <c r="C885" s="293" t="s">
        <v>2262</v>
      </c>
      <c r="D885" s="273"/>
      <c r="E885" s="255" t="s">
        <v>2263</v>
      </c>
      <c r="F885" s="266" t="s">
        <v>2039</v>
      </c>
      <c r="G885" s="255" t="s">
        <v>2256</v>
      </c>
      <c r="H885" s="267" t="s">
        <v>440</v>
      </c>
      <c r="I885" s="265"/>
      <c r="J885" s="255"/>
      <c r="K885" s="255"/>
      <c r="L885" s="255" t="s">
        <v>8</v>
      </c>
      <c r="M885" s="255" t="s">
        <v>43</v>
      </c>
      <c r="N885" s="255" t="s">
        <v>2256</v>
      </c>
      <c r="O885" s="255" t="s">
        <v>2264</v>
      </c>
      <c r="P885" s="255" t="s">
        <v>2016</v>
      </c>
      <c r="Q885" s="255" t="s">
        <v>357</v>
      </c>
      <c r="R885" s="280">
        <v>0</v>
      </c>
      <c r="S885" s="255" t="s">
        <v>2014</v>
      </c>
      <c r="T885" s="255" t="s">
        <v>43</v>
      </c>
      <c r="U885" s="280">
        <v>0</v>
      </c>
      <c r="V885" s="255" t="s">
        <v>2016</v>
      </c>
      <c r="W885" s="269" t="s">
        <v>43</v>
      </c>
      <c r="X885" s="280">
        <v>0.2399229347102857</v>
      </c>
      <c r="Y885" s="58" t="s">
        <v>5992</v>
      </c>
      <c r="Z885" s="58" t="s">
        <v>543</v>
      </c>
      <c r="AA885" s="59">
        <v>0</v>
      </c>
      <c r="AB885" s="59">
        <v>0</v>
      </c>
      <c r="AC885" s="59">
        <v>0</v>
      </c>
      <c r="AD885" s="59">
        <v>0</v>
      </c>
      <c r="AE885" s="59"/>
      <c r="AF885" s="59"/>
    </row>
    <row r="886" spans="1:32">
      <c r="A886" s="255"/>
      <c r="B886" s="292" t="s">
        <v>2261</v>
      </c>
      <c r="C886" s="293" t="s">
        <v>2262</v>
      </c>
      <c r="D886" s="273"/>
      <c r="E886" s="255" t="s">
        <v>2263</v>
      </c>
      <c r="F886" s="266" t="s">
        <v>2039</v>
      </c>
      <c r="G886" s="255" t="s">
        <v>2256</v>
      </c>
      <c r="H886" s="267" t="s">
        <v>440</v>
      </c>
      <c r="I886" s="265"/>
      <c r="J886" s="255"/>
      <c r="K886" s="255"/>
      <c r="L886" s="255" t="s">
        <v>8</v>
      </c>
      <c r="M886" s="255" t="s">
        <v>43</v>
      </c>
      <c r="N886" s="255" t="s">
        <v>2256</v>
      </c>
      <c r="O886" s="255" t="s">
        <v>2264</v>
      </c>
      <c r="P886" s="255" t="s">
        <v>2016</v>
      </c>
      <c r="Q886" s="255" t="s">
        <v>357</v>
      </c>
      <c r="R886" s="280">
        <v>0</v>
      </c>
      <c r="S886" s="255" t="s">
        <v>2014</v>
      </c>
      <c r="T886" s="255" t="s">
        <v>43</v>
      </c>
      <c r="U886" s="280">
        <v>0</v>
      </c>
      <c r="V886" s="255" t="s">
        <v>2016</v>
      </c>
      <c r="W886" s="269" t="s">
        <v>741</v>
      </c>
      <c r="X886" s="280">
        <v>0.7600770652897143</v>
      </c>
      <c r="Y886" s="58" t="s">
        <v>6304</v>
      </c>
      <c r="Z886" s="58" t="s">
        <v>552</v>
      </c>
      <c r="AA886" s="59">
        <v>0</v>
      </c>
      <c r="AB886" s="59">
        <v>0</v>
      </c>
      <c r="AC886" s="59">
        <v>0</v>
      </c>
      <c r="AD886" s="59">
        <v>0</v>
      </c>
      <c r="AE886" s="59"/>
      <c r="AF886" s="59"/>
    </row>
    <row r="887" spans="1:32">
      <c r="A887" s="255"/>
      <c r="B887" s="292" t="s">
        <v>2265</v>
      </c>
      <c r="C887" s="255"/>
      <c r="D887" s="273"/>
      <c r="E887" s="255" t="s">
        <v>2266</v>
      </c>
      <c r="F887" s="266" t="s">
        <v>2039</v>
      </c>
      <c r="G887" s="255" t="s">
        <v>2256</v>
      </c>
      <c r="H887" s="266" t="s">
        <v>440</v>
      </c>
      <c r="I887" s="265"/>
      <c r="J887" s="255"/>
      <c r="K887" s="255"/>
      <c r="L887" s="255" t="s">
        <v>8</v>
      </c>
      <c r="M887" s="255" t="s">
        <v>2267</v>
      </c>
      <c r="N887" s="255" t="s">
        <v>2256</v>
      </c>
      <c r="O887" s="255" t="s">
        <v>42</v>
      </c>
      <c r="P887" s="255" t="s">
        <v>2016</v>
      </c>
      <c r="Q887" s="255" t="s">
        <v>357</v>
      </c>
      <c r="R887" s="280">
        <v>0</v>
      </c>
      <c r="S887" s="255" t="s">
        <v>2016</v>
      </c>
      <c r="T887" s="269" t="s">
        <v>2080</v>
      </c>
      <c r="U887" s="280">
        <v>0</v>
      </c>
      <c r="V887" s="255" t="s">
        <v>2016</v>
      </c>
      <c r="W887" s="269" t="s">
        <v>1074</v>
      </c>
      <c r="X887" s="280">
        <v>0.24905285085928119</v>
      </c>
      <c r="Y887" s="58" t="s">
        <v>6393</v>
      </c>
      <c r="Z887" s="58" t="s">
        <v>532</v>
      </c>
      <c r="AA887" s="59">
        <v>0</v>
      </c>
      <c r="AB887" s="59">
        <v>0</v>
      </c>
      <c r="AC887" s="59">
        <v>0</v>
      </c>
      <c r="AD887" s="59">
        <v>0</v>
      </c>
      <c r="AE887" s="59"/>
      <c r="AF887" s="59"/>
    </row>
    <row r="888" spans="1:32">
      <c r="A888" s="255"/>
      <c r="B888" s="292" t="s">
        <v>2265</v>
      </c>
      <c r="C888" s="255"/>
      <c r="D888" s="273"/>
      <c r="E888" s="255" t="s">
        <v>2266</v>
      </c>
      <c r="F888" s="266" t="s">
        <v>2039</v>
      </c>
      <c r="G888" s="255" t="s">
        <v>2256</v>
      </c>
      <c r="H888" s="266" t="s">
        <v>440</v>
      </c>
      <c r="I888" s="265"/>
      <c r="J888" s="255"/>
      <c r="K888" s="255"/>
      <c r="L888" s="255" t="s">
        <v>8</v>
      </c>
      <c r="M888" s="255" t="s">
        <v>2267</v>
      </c>
      <c r="N888" s="255" t="s">
        <v>2256</v>
      </c>
      <c r="O888" s="255" t="s">
        <v>42</v>
      </c>
      <c r="P888" s="255" t="s">
        <v>2016</v>
      </c>
      <c r="Q888" s="255" t="s">
        <v>357</v>
      </c>
      <c r="R888" s="280">
        <v>0</v>
      </c>
      <c r="S888" s="255" t="s">
        <v>2016</v>
      </c>
      <c r="T888" s="269" t="s">
        <v>2043</v>
      </c>
      <c r="U888" s="280">
        <v>1</v>
      </c>
      <c r="V888" s="255" t="s">
        <v>2016</v>
      </c>
      <c r="W888" s="269" t="s">
        <v>42</v>
      </c>
      <c r="X888" s="280">
        <v>0.75094714914071892</v>
      </c>
      <c r="Y888" s="58" t="s">
        <v>6332</v>
      </c>
      <c r="Z888" s="58" t="s">
        <v>542</v>
      </c>
      <c r="AA888" s="59">
        <v>0</v>
      </c>
      <c r="AB888" s="59">
        <v>0</v>
      </c>
      <c r="AC888" s="59">
        <v>0</v>
      </c>
      <c r="AD888" s="59">
        <v>0</v>
      </c>
      <c r="AE888" s="59"/>
      <c r="AF888" s="59"/>
    </row>
    <row r="889" spans="1:32">
      <c r="A889" s="255"/>
      <c r="B889" s="292" t="s">
        <v>2265</v>
      </c>
      <c r="C889" s="255"/>
      <c r="D889" s="273"/>
      <c r="E889" s="255" t="s">
        <v>2266</v>
      </c>
      <c r="F889" s="266" t="s">
        <v>2039</v>
      </c>
      <c r="G889" s="255" t="s">
        <v>2256</v>
      </c>
      <c r="H889" s="266" t="s">
        <v>440</v>
      </c>
      <c r="I889" s="265"/>
      <c r="J889" s="255"/>
      <c r="K889" s="255"/>
      <c r="L889" s="255" t="s">
        <v>8</v>
      </c>
      <c r="M889" s="255" t="s">
        <v>2267</v>
      </c>
      <c r="N889" s="255" t="s">
        <v>2256</v>
      </c>
      <c r="O889" s="255" t="s">
        <v>42</v>
      </c>
      <c r="P889" s="255" t="s">
        <v>2016</v>
      </c>
      <c r="Q889" s="255" t="s">
        <v>357</v>
      </c>
      <c r="R889" s="280">
        <v>0</v>
      </c>
      <c r="S889" s="255" t="s">
        <v>2016</v>
      </c>
      <c r="T889" s="269" t="s">
        <v>42</v>
      </c>
      <c r="U889" s="280">
        <v>0</v>
      </c>
      <c r="V889" s="255" t="s">
        <v>2016</v>
      </c>
      <c r="W889" s="269" t="s">
        <v>42</v>
      </c>
      <c r="X889" s="280">
        <v>0</v>
      </c>
      <c r="Y889" s="58" t="s">
        <v>6332</v>
      </c>
      <c r="Z889" s="58" t="s">
        <v>542</v>
      </c>
      <c r="AA889" s="59">
        <v>0</v>
      </c>
      <c r="AB889" s="59">
        <v>0</v>
      </c>
      <c r="AC889" s="59">
        <v>0</v>
      </c>
      <c r="AD889" s="59">
        <v>0</v>
      </c>
      <c r="AE889" s="59"/>
      <c r="AF889" s="59"/>
    </row>
    <row r="890" spans="1:32">
      <c r="A890" s="255"/>
      <c r="B890" s="292" t="s">
        <v>2268</v>
      </c>
      <c r="C890" s="255"/>
      <c r="D890" s="273"/>
      <c r="E890" s="255" t="s">
        <v>2269</v>
      </c>
      <c r="F890" s="266" t="s">
        <v>2039</v>
      </c>
      <c r="G890" s="255" t="s">
        <v>2256</v>
      </c>
      <c r="H890" s="267" t="s">
        <v>2110</v>
      </c>
      <c r="I890" s="265"/>
      <c r="J890" s="255"/>
      <c r="K890" s="255"/>
      <c r="L890" s="255" t="s">
        <v>8</v>
      </c>
      <c r="M890" s="255" t="s">
        <v>2147</v>
      </c>
      <c r="N890" s="255" t="s">
        <v>2256</v>
      </c>
      <c r="O890" s="255" t="s">
        <v>44</v>
      </c>
      <c r="P890" s="255" t="s">
        <v>2016</v>
      </c>
      <c r="Q890" s="269" t="s">
        <v>356</v>
      </c>
      <c r="R890" s="280">
        <v>0.19015439113543411</v>
      </c>
      <c r="S890" s="255" t="s">
        <v>2016</v>
      </c>
      <c r="T890" s="269" t="s">
        <v>2045</v>
      </c>
      <c r="U890" s="280">
        <v>1</v>
      </c>
      <c r="V890" s="255" t="s">
        <v>2016</v>
      </c>
      <c r="W890" s="269" t="s">
        <v>411</v>
      </c>
      <c r="X890" s="280">
        <v>0.20049937762142736</v>
      </c>
      <c r="Y890" s="58" t="s">
        <v>6318</v>
      </c>
      <c r="Z890" s="58" t="s">
        <v>539</v>
      </c>
      <c r="AA890" s="59">
        <v>0</v>
      </c>
      <c r="AB890" s="59">
        <v>0</v>
      </c>
      <c r="AC890" s="59">
        <v>0</v>
      </c>
      <c r="AD890" s="59">
        <v>0</v>
      </c>
      <c r="AE890" s="59"/>
      <c r="AF890" s="59"/>
    </row>
    <row r="891" spans="1:32">
      <c r="A891" s="255"/>
      <c r="B891" s="292" t="s">
        <v>2268</v>
      </c>
      <c r="C891" s="255"/>
      <c r="D891" s="273"/>
      <c r="E891" s="255" t="s">
        <v>2269</v>
      </c>
      <c r="F891" s="266" t="s">
        <v>2039</v>
      </c>
      <c r="G891" s="255" t="s">
        <v>2256</v>
      </c>
      <c r="H891" s="267" t="s">
        <v>2110</v>
      </c>
      <c r="I891" s="265"/>
      <c r="J891" s="255"/>
      <c r="K891" s="255"/>
      <c r="L891" s="255" t="s">
        <v>8</v>
      </c>
      <c r="M891" s="255" t="s">
        <v>2147</v>
      </c>
      <c r="N891" s="255" t="s">
        <v>2256</v>
      </c>
      <c r="O891" s="255" t="s">
        <v>44</v>
      </c>
      <c r="P891" s="255" t="s">
        <v>2016</v>
      </c>
      <c r="Q891" s="269" t="s">
        <v>357</v>
      </c>
      <c r="R891" s="280">
        <v>0.8098456088645658</v>
      </c>
      <c r="S891" s="255" t="s">
        <v>2016</v>
      </c>
      <c r="T891" s="269" t="s">
        <v>417</v>
      </c>
      <c r="U891" s="280">
        <v>0</v>
      </c>
      <c r="V891" s="255" t="s">
        <v>2016</v>
      </c>
      <c r="W891" s="269" t="s">
        <v>417</v>
      </c>
      <c r="X891" s="280">
        <v>0</v>
      </c>
      <c r="Y891" s="58" t="s">
        <v>6398</v>
      </c>
      <c r="Z891" s="58" t="s">
        <v>549</v>
      </c>
      <c r="AA891" s="59">
        <v>0</v>
      </c>
      <c r="AB891" s="59">
        <v>0</v>
      </c>
      <c r="AC891" s="59">
        <v>0</v>
      </c>
      <c r="AD891" s="59">
        <v>0</v>
      </c>
      <c r="AE891" s="59"/>
      <c r="AF891" s="59"/>
    </row>
    <row r="892" spans="1:32">
      <c r="A892" s="255"/>
      <c r="B892" s="292" t="s">
        <v>2268</v>
      </c>
      <c r="C892" s="255"/>
      <c r="D892" s="273"/>
      <c r="E892" s="255" t="s">
        <v>2269</v>
      </c>
      <c r="F892" s="266" t="s">
        <v>2039</v>
      </c>
      <c r="G892" s="255" t="s">
        <v>2256</v>
      </c>
      <c r="H892" s="267" t="s">
        <v>2110</v>
      </c>
      <c r="I892" s="265"/>
      <c r="J892" s="255"/>
      <c r="K892" s="255"/>
      <c r="L892" s="255" t="s">
        <v>8</v>
      </c>
      <c r="M892" s="255" t="s">
        <v>2147</v>
      </c>
      <c r="N892" s="255" t="s">
        <v>2256</v>
      </c>
      <c r="O892" s="255" t="s">
        <v>44</v>
      </c>
      <c r="P892" s="255" t="s">
        <v>2016</v>
      </c>
      <c r="Q892" s="269" t="s">
        <v>357</v>
      </c>
      <c r="R892" s="280">
        <v>0</v>
      </c>
      <c r="S892" s="255" t="s">
        <v>2016</v>
      </c>
      <c r="T892" s="269" t="s">
        <v>418</v>
      </c>
      <c r="U892" s="280">
        <v>0</v>
      </c>
      <c r="V892" s="255" t="s">
        <v>2016</v>
      </c>
      <c r="W892" s="269" t="s">
        <v>418</v>
      </c>
      <c r="X892" s="280">
        <v>0.79950062237857267</v>
      </c>
      <c r="Y892" s="58" t="s">
        <v>6413</v>
      </c>
      <c r="Z892" s="58" t="s">
        <v>550</v>
      </c>
      <c r="AA892" s="59">
        <v>0</v>
      </c>
      <c r="AB892" s="59">
        <v>0</v>
      </c>
      <c r="AC892" s="59">
        <v>0</v>
      </c>
      <c r="AD892" s="59">
        <v>0</v>
      </c>
      <c r="AE892" s="59"/>
      <c r="AF892" s="59"/>
    </row>
    <row r="893" spans="1:32">
      <c r="A893" s="255"/>
      <c r="B893" s="292" t="s">
        <v>2270</v>
      </c>
      <c r="C893" s="255"/>
      <c r="D893" s="273"/>
      <c r="E893" s="265" t="s">
        <v>2271</v>
      </c>
      <c r="F893" s="272" t="s">
        <v>2157</v>
      </c>
      <c r="G893" s="273" t="s">
        <v>2256</v>
      </c>
      <c r="H893" s="278" t="s">
        <v>12</v>
      </c>
      <c r="I893" s="271"/>
      <c r="J893" s="273"/>
      <c r="K893" s="273"/>
      <c r="L893" s="273" t="s">
        <v>8</v>
      </c>
      <c r="M893" s="273" t="s">
        <v>2188</v>
      </c>
      <c r="N893" s="255" t="s">
        <v>2256</v>
      </c>
      <c r="O893" s="255" t="s">
        <v>43</v>
      </c>
      <c r="P893" s="255" t="s">
        <v>2016</v>
      </c>
      <c r="Q893" s="255" t="s">
        <v>357</v>
      </c>
      <c r="R893" s="280">
        <v>0</v>
      </c>
      <c r="S893" s="255" t="s">
        <v>2014</v>
      </c>
      <c r="T893" s="255" t="s">
        <v>43</v>
      </c>
      <c r="U893" s="280">
        <v>0</v>
      </c>
      <c r="V893" s="255" t="s">
        <v>2016</v>
      </c>
      <c r="W893" s="269" t="s">
        <v>43</v>
      </c>
      <c r="X893" s="280">
        <v>0.2399229347102857</v>
      </c>
      <c r="Y893" s="58" t="s">
        <v>5992</v>
      </c>
      <c r="Z893" s="58" t="s">
        <v>543</v>
      </c>
      <c r="AA893" s="59">
        <v>0</v>
      </c>
      <c r="AB893" s="59">
        <v>0</v>
      </c>
      <c r="AC893" s="59">
        <v>0</v>
      </c>
      <c r="AD893" s="59">
        <v>0</v>
      </c>
      <c r="AE893" s="59"/>
      <c r="AF893" s="59"/>
    </row>
    <row r="894" spans="1:32">
      <c r="A894" s="255"/>
      <c r="B894" s="292" t="s">
        <v>2270</v>
      </c>
      <c r="C894" s="255"/>
      <c r="D894" s="273"/>
      <c r="E894" s="265" t="s">
        <v>2271</v>
      </c>
      <c r="F894" s="272" t="s">
        <v>2157</v>
      </c>
      <c r="G894" s="273" t="s">
        <v>2256</v>
      </c>
      <c r="H894" s="278" t="s">
        <v>12</v>
      </c>
      <c r="I894" s="271"/>
      <c r="J894" s="273"/>
      <c r="K894" s="273"/>
      <c r="L894" s="273" t="s">
        <v>8</v>
      </c>
      <c r="M894" s="273" t="s">
        <v>2188</v>
      </c>
      <c r="N894" s="255" t="s">
        <v>2256</v>
      </c>
      <c r="O894" s="255" t="s">
        <v>43</v>
      </c>
      <c r="P894" s="255" t="s">
        <v>2016</v>
      </c>
      <c r="Q894" s="255" t="s">
        <v>357</v>
      </c>
      <c r="R894" s="280">
        <v>0</v>
      </c>
      <c r="S894" s="255" t="s">
        <v>2014</v>
      </c>
      <c r="T894" s="255" t="s">
        <v>43</v>
      </c>
      <c r="U894" s="280">
        <v>0</v>
      </c>
      <c r="V894" s="255" t="s">
        <v>2016</v>
      </c>
      <c r="W894" s="269" t="s">
        <v>741</v>
      </c>
      <c r="X894" s="280">
        <v>0.7600770652897143</v>
      </c>
      <c r="Y894" s="58" t="s">
        <v>6304</v>
      </c>
      <c r="Z894" s="58" t="s">
        <v>552</v>
      </c>
      <c r="AA894" s="59">
        <v>0</v>
      </c>
      <c r="AB894" s="59">
        <v>0</v>
      </c>
      <c r="AC894" s="59">
        <v>0</v>
      </c>
      <c r="AD894" s="59">
        <v>0</v>
      </c>
      <c r="AE894" s="59"/>
      <c r="AF894" s="59"/>
    </row>
    <row r="895" spans="1:32">
      <c r="A895" s="255"/>
      <c r="B895" s="292" t="s">
        <v>2272</v>
      </c>
      <c r="C895" s="255"/>
      <c r="D895" s="273"/>
      <c r="E895" s="260" t="s">
        <v>2266</v>
      </c>
      <c r="F895" s="266"/>
      <c r="G895" s="255" t="s">
        <v>2256</v>
      </c>
      <c r="H895" s="266" t="s">
        <v>16</v>
      </c>
      <c r="I895" s="255"/>
      <c r="J895" s="255"/>
      <c r="K895" s="255"/>
      <c r="L895" s="255" t="s">
        <v>8</v>
      </c>
      <c r="M895" s="255" t="s">
        <v>42</v>
      </c>
      <c r="N895" s="255" t="s">
        <v>2256</v>
      </c>
      <c r="O895" s="255" t="s">
        <v>42</v>
      </c>
      <c r="P895" s="255" t="s">
        <v>2016</v>
      </c>
      <c r="Q895" s="255" t="s">
        <v>357</v>
      </c>
      <c r="R895" s="280">
        <v>0</v>
      </c>
      <c r="S895" s="255" t="s">
        <v>2016</v>
      </c>
      <c r="T895" s="269" t="s">
        <v>2080</v>
      </c>
      <c r="U895" s="280">
        <v>0</v>
      </c>
      <c r="V895" s="255" t="s">
        <v>2016</v>
      </c>
      <c r="W895" s="269" t="s">
        <v>1074</v>
      </c>
      <c r="X895" s="280">
        <v>0.24905285085928119</v>
      </c>
      <c r="Y895" s="58" t="s">
        <v>6393</v>
      </c>
      <c r="Z895" s="58" t="s">
        <v>532</v>
      </c>
      <c r="AA895" s="59">
        <v>0</v>
      </c>
      <c r="AB895" s="59">
        <v>0</v>
      </c>
      <c r="AC895" s="59">
        <v>0</v>
      </c>
      <c r="AD895" s="59">
        <v>0</v>
      </c>
      <c r="AE895" s="59"/>
      <c r="AF895" s="59"/>
    </row>
    <row r="896" spans="1:32">
      <c r="A896" s="255"/>
      <c r="B896" s="292" t="s">
        <v>2272</v>
      </c>
      <c r="C896" s="255"/>
      <c r="D896" s="273"/>
      <c r="E896" s="260" t="s">
        <v>2266</v>
      </c>
      <c r="F896" s="266"/>
      <c r="G896" s="255" t="s">
        <v>2256</v>
      </c>
      <c r="H896" s="266" t="s">
        <v>16</v>
      </c>
      <c r="I896" s="255"/>
      <c r="J896" s="255"/>
      <c r="K896" s="255"/>
      <c r="L896" s="255" t="s">
        <v>8</v>
      </c>
      <c r="M896" s="255" t="s">
        <v>42</v>
      </c>
      <c r="N896" s="255" t="s">
        <v>2256</v>
      </c>
      <c r="O896" s="255" t="s">
        <v>42</v>
      </c>
      <c r="P896" s="255" t="s">
        <v>2016</v>
      </c>
      <c r="Q896" s="255" t="s">
        <v>357</v>
      </c>
      <c r="R896" s="280">
        <v>0</v>
      </c>
      <c r="S896" s="255" t="s">
        <v>2016</v>
      </c>
      <c r="T896" s="269" t="s">
        <v>2043</v>
      </c>
      <c r="U896" s="280">
        <v>1</v>
      </c>
      <c r="V896" s="255" t="s">
        <v>2016</v>
      </c>
      <c r="W896" s="269" t="s">
        <v>42</v>
      </c>
      <c r="X896" s="280">
        <v>0.75094714914071892</v>
      </c>
      <c r="Y896" s="58" t="s">
        <v>6332</v>
      </c>
      <c r="Z896" s="58" t="s">
        <v>542</v>
      </c>
      <c r="AA896" s="59">
        <v>0</v>
      </c>
      <c r="AB896" s="59">
        <v>0</v>
      </c>
      <c r="AC896" s="59">
        <v>0</v>
      </c>
      <c r="AD896" s="59">
        <v>0</v>
      </c>
      <c r="AE896" s="59"/>
      <c r="AF896" s="59"/>
    </row>
    <row r="897" spans="1:32">
      <c r="A897" s="255"/>
      <c r="B897" s="292" t="s">
        <v>2272</v>
      </c>
      <c r="C897" s="255"/>
      <c r="D897" s="273"/>
      <c r="E897" s="260" t="s">
        <v>2266</v>
      </c>
      <c r="F897" s="266"/>
      <c r="G897" s="255" t="s">
        <v>2256</v>
      </c>
      <c r="H897" s="266" t="s">
        <v>16</v>
      </c>
      <c r="I897" s="255"/>
      <c r="J897" s="255"/>
      <c r="K897" s="255"/>
      <c r="L897" s="255" t="s">
        <v>8</v>
      </c>
      <c r="M897" s="255" t="s">
        <v>42</v>
      </c>
      <c r="N897" s="255" t="s">
        <v>2256</v>
      </c>
      <c r="O897" s="255" t="s">
        <v>42</v>
      </c>
      <c r="P897" s="255" t="s">
        <v>2016</v>
      </c>
      <c r="Q897" s="255" t="s">
        <v>357</v>
      </c>
      <c r="R897" s="280">
        <v>0</v>
      </c>
      <c r="S897" s="255" t="s">
        <v>2016</v>
      </c>
      <c r="T897" s="269" t="s">
        <v>42</v>
      </c>
      <c r="U897" s="280">
        <v>0</v>
      </c>
      <c r="V897" s="255" t="s">
        <v>2016</v>
      </c>
      <c r="W897" s="269" t="s">
        <v>42</v>
      </c>
      <c r="X897" s="280">
        <v>0</v>
      </c>
      <c r="Y897" s="58" t="s">
        <v>6332</v>
      </c>
      <c r="Z897" s="58" t="s">
        <v>542</v>
      </c>
      <c r="AA897" s="59">
        <v>0</v>
      </c>
      <c r="AB897" s="59">
        <v>0</v>
      </c>
      <c r="AC897" s="59">
        <v>0</v>
      </c>
      <c r="AD897" s="59">
        <v>0</v>
      </c>
      <c r="AE897" s="59"/>
      <c r="AF897" s="59"/>
    </row>
    <row r="898" spans="1:32">
      <c r="A898" s="257" t="s">
        <v>2273</v>
      </c>
      <c r="B898" s="244" t="s">
        <v>2274</v>
      </c>
      <c r="C898" s="244" t="s">
        <v>2275</v>
      </c>
      <c r="D898" s="239" t="s">
        <v>2276</v>
      </c>
      <c r="E898" s="239" t="s">
        <v>2276</v>
      </c>
      <c r="F898" s="240" t="s">
        <v>2039</v>
      </c>
      <c r="G898" s="239" t="s">
        <v>15</v>
      </c>
      <c r="H898" s="240" t="s">
        <v>440</v>
      </c>
      <c r="I898" s="244" t="s">
        <v>2277</v>
      </c>
      <c r="J898" s="239" t="s">
        <v>2278</v>
      </c>
      <c r="K898" s="239" t="s">
        <v>2278</v>
      </c>
      <c r="L898" s="239" t="s">
        <v>6</v>
      </c>
      <c r="M898" s="239" t="s">
        <v>43</v>
      </c>
      <c r="N898" s="255" t="s">
        <v>15</v>
      </c>
      <c r="O898" s="255" t="s">
        <v>2279</v>
      </c>
      <c r="P898" s="239" t="s">
        <v>15</v>
      </c>
      <c r="Q898" s="239" t="s">
        <v>43</v>
      </c>
      <c r="R898" s="280">
        <v>0</v>
      </c>
      <c r="S898" s="239" t="s">
        <v>15</v>
      </c>
      <c r="T898" s="239" t="s">
        <v>43</v>
      </c>
      <c r="U898" s="280">
        <v>0</v>
      </c>
      <c r="V898" s="239" t="s">
        <v>15</v>
      </c>
      <c r="W898" s="269" t="s">
        <v>43</v>
      </c>
      <c r="X898" s="280">
        <v>0.60624972736654037</v>
      </c>
      <c r="Y898" s="58" t="s">
        <v>6459</v>
      </c>
      <c r="Z898" s="58" t="s">
        <v>578</v>
      </c>
      <c r="AA898" s="59">
        <v>-2527890.3218828915</v>
      </c>
      <c r="AB898" s="59">
        <v>-1890281.8181185459</v>
      </c>
      <c r="AC898" s="59">
        <v>-2080347.8188324382</v>
      </c>
      <c r="AD898" s="59">
        <v>-6498519.9588338761</v>
      </c>
      <c r="AE898" s="59"/>
      <c r="AF898" s="59"/>
    </row>
    <row r="899" spans="1:32">
      <c r="A899" s="257" t="s">
        <v>2273</v>
      </c>
      <c r="B899" s="244" t="s">
        <v>2274</v>
      </c>
      <c r="C899" s="244" t="s">
        <v>2275</v>
      </c>
      <c r="D899" s="239" t="s">
        <v>2276</v>
      </c>
      <c r="E899" s="239" t="s">
        <v>2276</v>
      </c>
      <c r="F899" s="240" t="s">
        <v>2039</v>
      </c>
      <c r="G899" s="239" t="s">
        <v>15</v>
      </c>
      <c r="H899" s="240" t="s">
        <v>440</v>
      </c>
      <c r="I899" s="244" t="s">
        <v>2277</v>
      </c>
      <c r="J899" s="239" t="s">
        <v>2278</v>
      </c>
      <c r="K899" s="239" t="s">
        <v>2278</v>
      </c>
      <c r="L899" s="239" t="s">
        <v>6</v>
      </c>
      <c r="M899" s="239" t="s">
        <v>43</v>
      </c>
      <c r="N899" s="255" t="s">
        <v>15</v>
      </c>
      <c r="O899" s="255" t="s">
        <v>2279</v>
      </c>
      <c r="P899" s="239" t="s">
        <v>15</v>
      </c>
      <c r="Q899" s="239" t="s">
        <v>43</v>
      </c>
      <c r="R899" s="280">
        <v>0</v>
      </c>
      <c r="S899" s="239" t="s">
        <v>15</v>
      </c>
      <c r="T899" s="239" t="s">
        <v>2264</v>
      </c>
      <c r="U899" s="280">
        <v>0</v>
      </c>
      <c r="V899" s="239" t="s">
        <v>15</v>
      </c>
      <c r="W899" s="269" t="s">
        <v>5933</v>
      </c>
      <c r="X899" s="280">
        <v>0.39375027263345969</v>
      </c>
      <c r="Y899" s="58" t="s">
        <v>6446</v>
      </c>
      <c r="Z899" s="58" t="s">
        <v>586</v>
      </c>
      <c r="AA899" s="59">
        <v>-1641827.5481171089</v>
      </c>
      <c r="AB899" s="59">
        <v>-1227710.2118814546</v>
      </c>
      <c r="AC899" s="59">
        <v>-1351155.2811675621</v>
      </c>
      <c r="AD899" s="59">
        <v>-4220693.0411661258</v>
      </c>
      <c r="AE899" s="59"/>
      <c r="AF899" s="59"/>
    </row>
    <row r="900" spans="1:32">
      <c r="A900" s="257" t="s">
        <v>2280</v>
      </c>
      <c r="B900" s="244" t="s">
        <v>2281</v>
      </c>
      <c r="C900" s="244"/>
      <c r="D900" s="239" t="s">
        <v>2282</v>
      </c>
      <c r="E900" s="239" t="s">
        <v>2282</v>
      </c>
      <c r="F900" s="240" t="s">
        <v>2039</v>
      </c>
      <c r="G900" s="239" t="s">
        <v>15</v>
      </c>
      <c r="H900" s="240" t="s">
        <v>440</v>
      </c>
      <c r="I900" s="244" t="s">
        <v>2283</v>
      </c>
      <c r="J900" s="239" t="s">
        <v>2278</v>
      </c>
      <c r="K900" s="239" t="s">
        <v>2278</v>
      </c>
      <c r="L900" s="239" t="s">
        <v>6</v>
      </c>
      <c r="M900" s="239" t="s">
        <v>43</v>
      </c>
      <c r="N900" s="255" t="s">
        <v>15</v>
      </c>
      <c r="O900" s="255" t="s">
        <v>2279</v>
      </c>
      <c r="P900" s="239" t="s">
        <v>15</v>
      </c>
      <c r="Q900" s="239" t="s">
        <v>43</v>
      </c>
      <c r="R900" s="280">
        <v>0</v>
      </c>
      <c r="S900" s="239" t="s">
        <v>15</v>
      </c>
      <c r="T900" s="239" t="s">
        <v>43</v>
      </c>
      <c r="U900" s="280">
        <v>0</v>
      </c>
      <c r="V900" s="239" t="s">
        <v>15</v>
      </c>
      <c r="W900" s="269" t="s">
        <v>43</v>
      </c>
      <c r="X900" s="280">
        <v>0.60624972736654037</v>
      </c>
      <c r="Y900" s="58" t="s">
        <v>6459</v>
      </c>
      <c r="Z900" s="58" t="s">
        <v>578</v>
      </c>
      <c r="AA900" s="59">
        <v>0</v>
      </c>
      <c r="AB900" s="59">
        <v>0</v>
      </c>
      <c r="AC900" s="59">
        <v>0</v>
      </c>
      <c r="AD900" s="59">
        <v>0</v>
      </c>
      <c r="AE900" s="59"/>
      <c r="AF900" s="59"/>
    </row>
    <row r="901" spans="1:32">
      <c r="A901" s="257" t="s">
        <v>2280</v>
      </c>
      <c r="B901" s="244" t="s">
        <v>2281</v>
      </c>
      <c r="C901" s="244"/>
      <c r="D901" s="239" t="s">
        <v>2282</v>
      </c>
      <c r="E901" s="239" t="s">
        <v>2282</v>
      </c>
      <c r="F901" s="240" t="s">
        <v>2039</v>
      </c>
      <c r="G901" s="239" t="s">
        <v>15</v>
      </c>
      <c r="H901" s="240" t="s">
        <v>440</v>
      </c>
      <c r="I901" s="244" t="s">
        <v>2283</v>
      </c>
      <c r="J901" s="239" t="s">
        <v>2278</v>
      </c>
      <c r="K901" s="239" t="s">
        <v>2278</v>
      </c>
      <c r="L901" s="239" t="s">
        <v>6</v>
      </c>
      <c r="M901" s="239" t="s">
        <v>43</v>
      </c>
      <c r="N901" s="255" t="s">
        <v>15</v>
      </c>
      <c r="O901" s="255" t="s">
        <v>2279</v>
      </c>
      <c r="P901" s="239" t="s">
        <v>15</v>
      </c>
      <c r="Q901" s="239" t="s">
        <v>43</v>
      </c>
      <c r="R901" s="280">
        <v>0</v>
      </c>
      <c r="S901" s="239" t="s">
        <v>15</v>
      </c>
      <c r="T901" s="239" t="s">
        <v>2264</v>
      </c>
      <c r="U901" s="280">
        <v>0</v>
      </c>
      <c r="V901" s="239" t="s">
        <v>15</v>
      </c>
      <c r="W901" s="269" t="s">
        <v>5933</v>
      </c>
      <c r="X901" s="280">
        <v>0.39375027263345969</v>
      </c>
      <c r="Y901" s="58" t="s">
        <v>6446</v>
      </c>
      <c r="Z901" s="58" t="s">
        <v>586</v>
      </c>
      <c r="AA901" s="59">
        <v>0</v>
      </c>
      <c r="AB901" s="59">
        <v>0</v>
      </c>
      <c r="AC901" s="59">
        <v>0</v>
      </c>
      <c r="AD901" s="59">
        <v>0</v>
      </c>
      <c r="AE901" s="59"/>
      <c r="AF901" s="59"/>
    </row>
    <row r="902" spans="1:32">
      <c r="A902" s="239" t="s">
        <v>2284</v>
      </c>
      <c r="B902" s="289" t="s">
        <v>2285</v>
      </c>
      <c r="C902" s="244" t="s">
        <v>2286</v>
      </c>
      <c r="D902" s="239" t="s">
        <v>2287</v>
      </c>
      <c r="E902" s="239" t="s">
        <v>2288</v>
      </c>
      <c r="F902" s="240" t="s">
        <v>2039</v>
      </c>
      <c r="G902" s="239" t="s">
        <v>15</v>
      </c>
      <c r="H902" s="252" t="s">
        <v>2164</v>
      </c>
      <c r="I902" s="244" t="s">
        <v>2277</v>
      </c>
      <c r="J902" s="239" t="s">
        <v>2289</v>
      </c>
      <c r="K902" s="263" t="s">
        <v>2290</v>
      </c>
      <c r="L902" s="239" t="s">
        <v>6</v>
      </c>
      <c r="M902" s="239" t="s">
        <v>2250</v>
      </c>
      <c r="N902" s="255" t="s">
        <v>15</v>
      </c>
      <c r="O902" s="255" t="s">
        <v>2279</v>
      </c>
      <c r="P902" s="255" t="s">
        <v>15</v>
      </c>
      <c r="Q902" s="255" t="s">
        <v>43</v>
      </c>
      <c r="R902" s="280">
        <v>0</v>
      </c>
      <c r="S902" s="255" t="s">
        <v>15</v>
      </c>
      <c r="T902" s="255" t="s">
        <v>43</v>
      </c>
      <c r="U902" s="280">
        <v>0</v>
      </c>
      <c r="V902" s="255" t="s">
        <v>15</v>
      </c>
      <c r="W902" s="269" t="s">
        <v>43</v>
      </c>
      <c r="X902" s="280">
        <v>0.60624972736654037</v>
      </c>
      <c r="Y902" s="58" t="s">
        <v>6459</v>
      </c>
      <c r="Z902" s="58" t="s">
        <v>578</v>
      </c>
      <c r="AA902" s="59">
        <v>-136.28493871199839</v>
      </c>
      <c r="AB902" s="59">
        <v>1527.0218132908419</v>
      </c>
      <c r="AC902" s="59">
        <v>0</v>
      </c>
      <c r="AD902" s="59">
        <v>1390.7368745788435</v>
      </c>
      <c r="AE902" s="59"/>
      <c r="AF902" s="59"/>
    </row>
    <row r="903" spans="1:32">
      <c r="A903" s="239" t="s">
        <v>2284</v>
      </c>
      <c r="B903" s="289" t="s">
        <v>2285</v>
      </c>
      <c r="C903" s="244" t="s">
        <v>2286</v>
      </c>
      <c r="D903" s="239" t="s">
        <v>2287</v>
      </c>
      <c r="E903" s="239" t="s">
        <v>2288</v>
      </c>
      <c r="F903" s="240" t="s">
        <v>2039</v>
      </c>
      <c r="G903" s="239" t="s">
        <v>15</v>
      </c>
      <c r="H903" s="252" t="s">
        <v>2164</v>
      </c>
      <c r="I903" s="244" t="s">
        <v>2277</v>
      </c>
      <c r="J903" s="239" t="s">
        <v>2289</v>
      </c>
      <c r="K903" s="263" t="s">
        <v>2290</v>
      </c>
      <c r="L903" s="239" t="s">
        <v>6</v>
      </c>
      <c r="M903" s="239" t="s">
        <v>2250</v>
      </c>
      <c r="N903" s="255" t="s">
        <v>15</v>
      </c>
      <c r="O903" s="255" t="s">
        <v>2279</v>
      </c>
      <c r="P903" s="255" t="s">
        <v>15</v>
      </c>
      <c r="Q903" s="255" t="s">
        <v>43</v>
      </c>
      <c r="R903" s="280">
        <v>0</v>
      </c>
      <c r="S903" s="255" t="s">
        <v>15</v>
      </c>
      <c r="T903" s="255" t="s">
        <v>2264</v>
      </c>
      <c r="U903" s="280">
        <v>0</v>
      </c>
      <c r="V903" s="255" t="s">
        <v>15</v>
      </c>
      <c r="W903" s="269" t="s">
        <v>5933</v>
      </c>
      <c r="X903" s="280">
        <v>0.39375027263345969</v>
      </c>
      <c r="Y903" s="58" t="s">
        <v>6446</v>
      </c>
      <c r="Z903" s="58" t="s">
        <v>586</v>
      </c>
      <c r="AA903" s="59">
        <v>-88.515061288001803</v>
      </c>
      <c r="AB903" s="59">
        <v>991.77818670915838</v>
      </c>
      <c r="AC903" s="59">
        <v>0</v>
      </c>
      <c r="AD903" s="59">
        <v>903.26312542115659</v>
      </c>
      <c r="AE903" s="59"/>
      <c r="AF903" s="59"/>
    </row>
    <row r="904" spans="1:32">
      <c r="A904" s="239" t="s">
        <v>2291</v>
      </c>
      <c r="B904" s="244" t="s">
        <v>2292</v>
      </c>
      <c r="C904" s="244" t="s">
        <v>2293</v>
      </c>
      <c r="D904" s="239" t="s">
        <v>2294</v>
      </c>
      <c r="E904" s="239" t="s">
        <v>2294</v>
      </c>
      <c r="F904" s="240" t="s">
        <v>2039</v>
      </c>
      <c r="G904" s="239" t="s">
        <v>15</v>
      </c>
      <c r="H904" s="252" t="s">
        <v>2126</v>
      </c>
      <c r="I904" s="244" t="s">
        <v>2277</v>
      </c>
      <c r="J904" s="239" t="s">
        <v>2295</v>
      </c>
      <c r="K904" s="239" t="s">
        <v>2295</v>
      </c>
      <c r="L904" s="239" t="s">
        <v>6</v>
      </c>
      <c r="M904" s="239" t="s">
        <v>2296</v>
      </c>
      <c r="N904" s="255" t="s">
        <v>15</v>
      </c>
      <c r="O904" s="255" t="s">
        <v>2279</v>
      </c>
      <c r="P904" s="255" t="s">
        <v>15</v>
      </c>
      <c r="Q904" s="255" t="s">
        <v>42</v>
      </c>
      <c r="R904" s="280">
        <v>0</v>
      </c>
      <c r="S904" s="255" t="s">
        <v>15</v>
      </c>
      <c r="T904" s="255" t="s">
        <v>42</v>
      </c>
      <c r="U904" s="280">
        <v>0</v>
      </c>
      <c r="V904" s="255" t="s">
        <v>15</v>
      </c>
      <c r="W904" s="284" t="s">
        <v>42</v>
      </c>
      <c r="X904" s="280">
        <v>0.78634433055519659</v>
      </c>
      <c r="Y904" s="58" t="s">
        <v>6505</v>
      </c>
      <c r="Z904" s="58" t="s">
        <v>579</v>
      </c>
      <c r="AA904" s="59">
        <v>0</v>
      </c>
      <c r="AB904" s="59">
        <v>6720.334552223876</v>
      </c>
      <c r="AC904" s="59">
        <v>-65644.441477243003</v>
      </c>
      <c r="AD904" s="59">
        <v>-58924.106925019129</v>
      </c>
      <c r="AE904" s="59"/>
      <c r="AF904" s="59"/>
    </row>
    <row r="905" spans="1:32">
      <c r="A905" s="239" t="s">
        <v>2291</v>
      </c>
      <c r="B905" s="244" t="s">
        <v>2292</v>
      </c>
      <c r="C905" s="244" t="s">
        <v>2293</v>
      </c>
      <c r="D905" s="239" t="s">
        <v>2294</v>
      </c>
      <c r="E905" s="239" t="s">
        <v>2294</v>
      </c>
      <c r="F905" s="240" t="s">
        <v>2039</v>
      </c>
      <c r="G905" s="239" t="s">
        <v>15</v>
      </c>
      <c r="H905" s="252" t="s">
        <v>2126</v>
      </c>
      <c r="I905" s="244" t="s">
        <v>2277</v>
      </c>
      <c r="J905" s="239" t="s">
        <v>2295</v>
      </c>
      <c r="K905" s="239" t="s">
        <v>2295</v>
      </c>
      <c r="L905" s="239" t="s">
        <v>6</v>
      </c>
      <c r="M905" s="239" t="s">
        <v>2296</v>
      </c>
      <c r="N905" s="255" t="s">
        <v>15</v>
      </c>
      <c r="O905" s="255" t="s">
        <v>2279</v>
      </c>
      <c r="P905" s="255" t="s">
        <v>15</v>
      </c>
      <c r="Q905" s="255" t="s">
        <v>42</v>
      </c>
      <c r="R905" s="280">
        <v>0</v>
      </c>
      <c r="S905" s="255" t="s">
        <v>15</v>
      </c>
      <c r="T905" s="255" t="s">
        <v>42</v>
      </c>
      <c r="U905" s="280">
        <v>0</v>
      </c>
      <c r="V905" s="255" t="s">
        <v>15</v>
      </c>
      <c r="W905" s="284" t="s">
        <v>1074</v>
      </c>
      <c r="X905" s="280">
        <v>0.21365566944480335</v>
      </c>
      <c r="Y905" s="58" t="s">
        <v>6564</v>
      </c>
      <c r="Z905" s="58" t="s">
        <v>584</v>
      </c>
      <c r="AA905" s="59">
        <v>0</v>
      </c>
      <c r="AB905" s="59">
        <v>1825.9654477761228</v>
      </c>
      <c r="AC905" s="59">
        <v>-17836.088522756989</v>
      </c>
      <c r="AD905" s="59">
        <v>-16010.123074980866</v>
      </c>
      <c r="AE905" s="59"/>
      <c r="AF905" s="59"/>
    </row>
    <row r="906" spans="1:32">
      <c r="A906" s="239" t="s">
        <v>2297</v>
      </c>
      <c r="B906" s="244" t="s">
        <v>2298</v>
      </c>
      <c r="C906" s="244" t="s">
        <v>2299</v>
      </c>
      <c r="D906" s="239" t="s">
        <v>2300</v>
      </c>
      <c r="E906" s="239" t="s">
        <v>2300</v>
      </c>
      <c r="F906" s="240" t="s">
        <v>2039</v>
      </c>
      <c r="G906" s="239" t="s">
        <v>15</v>
      </c>
      <c r="H906" s="252" t="s">
        <v>25</v>
      </c>
      <c r="I906" s="244" t="s">
        <v>2277</v>
      </c>
      <c r="J906" s="239" t="s">
        <v>2301</v>
      </c>
      <c r="K906" s="239" t="s">
        <v>2301</v>
      </c>
      <c r="L906" s="239" t="s">
        <v>6</v>
      </c>
      <c r="M906" s="239" t="s">
        <v>2302</v>
      </c>
      <c r="N906" s="239" t="s">
        <v>15</v>
      </c>
      <c r="O906" s="239" t="s">
        <v>2279</v>
      </c>
      <c r="P906" s="239" t="s">
        <v>15</v>
      </c>
      <c r="Q906" s="239" t="s">
        <v>41</v>
      </c>
      <c r="R906" s="280">
        <v>0</v>
      </c>
      <c r="S906" s="239" t="s">
        <v>15</v>
      </c>
      <c r="T906" s="239" t="s">
        <v>41</v>
      </c>
      <c r="U906" s="280">
        <v>0</v>
      </c>
      <c r="V906" s="239" t="s">
        <v>15</v>
      </c>
      <c r="W906" s="286" t="s">
        <v>41</v>
      </c>
      <c r="X906" s="280">
        <v>0.9028557719995115</v>
      </c>
      <c r="Y906" s="58" t="s">
        <v>6429</v>
      </c>
      <c r="Z906" s="58" t="s">
        <v>577</v>
      </c>
      <c r="AA906" s="59">
        <v>0</v>
      </c>
      <c r="AB906" s="59">
        <v>0</v>
      </c>
      <c r="AC906" s="59">
        <v>0</v>
      </c>
      <c r="AD906" s="59">
        <v>0</v>
      </c>
      <c r="AE906" s="59"/>
      <c r="AF906" s="59"/>
    </row>
    <row r="907" spans="1:32">
      <c r="A907" s="239" t="s">
        <v>2297</v>
      </c>
      <c r="B907" s="244" t="s">
        <v>2298</v>
      </c>
      <c r="C907" s="244" t="s">
        <v>2299</v>
      </c>
      <c r="D907" s="239" t="s">
        <v>2300</v>
      </c>
      <c r="E907" s="239" t="s">
        <v>2300</v>
      </c>
      <c r="F907" s="240" t="s">
        <v>2039</v>
      </c>
      <c r="G907" s="239" t="s">
        <v>15</v>
      </c>
      <c r="H907" s="252" t="s">
        <v>25</v>
      </c>
      <c r="I907" s="244" t="s">
        <v>2277</v>
      </c>
      <c r="J907" s="239" t="s">
        <v>2301</v>
      </c>
      <c r="K907" s="239" t="s">
        <v>2301</v>
      </c>
      <c r="L907" s="239" t="s">
        <v>6</v>
      </c>
      <c r="M907" s="239" t="s">
        <v>2302</v>
      </c>
      <c r="N907" s="239" t="s">
        <v>15</v>
      </c>
      <c r="O907" s="239" t="s">
        <v>2279</v>
      </c>
      <c r="P907" s="239" t="s">
        <v>15</v>
      </c>
      <c r="Q907" s="239" t="s">
        <v>41</v>
      </c>
      <c r="R907" s="280">
        <v>0</v>
      </c>
      <c r="S907" s="239" t="s">
        <v>15</v>
      </c>
      <c r="T907" s="239" t="s">
        <v>41</v>
      </c>
      <c r="U907" s="280">
        <v>0</v>
      </c>
      <c r="V907" s="239" t="s">
        <v>15</v>
      </c>
      <c r="W907" s="286" t="s">
        <v>737</v>
      </c>
      <c r="X907" s="280">
        <v>9.7144228000488525E-2</v>
      </c>
      <c r="Y907" s="58" t="s">
        <v>6562</v>
      </c>
      <c r="Z907" s="58" t="s">
        <v>587</v>
      </c>
      <c r="AA907" s="59">
        <v>0</v>
      </c>
      <c r="AB907" s="59">
        <v>0</v>
      </c>
      <c r="AC907" s="59">
        <v>0</v>
      </c>
      <c r="AD907" s="59">
        <v>0</v>
      </c>
      <c r="AE907" s="59"/>
      <c r="AF907" s="59"/>
    </row>
    <row r="908" spans="1:32">
      <c r="A908" s="239" t="s">
        <v>2297</v>
      </c>
      <c r="B908" s="244" t="s">
        <v>2303</v>
      </c>
      <c r="C908" s="244" t="s">
        <v>2304</v>
      </c>
      <c r="D908" s="239" t="s">
        <v>2305</v>
      </c>
      <c r="E908" s="239" t="s">
        <v>2305</v>
      </c>
      <c r="F908" s="240" t="s">
        <v>2039</v>
      </c>
      <c r="G908" s="239" t="s">
        <v>15</v>
      </c>
      <c r="H908" s="252" t="s">
        <v>25</v>
      </c>
      <c r="I908" s="244" t="s">
        <v>2277</v>
      </c>
      <c r="J908" s="239" t="s">
        <v>2306</v>
      </c>
      <c r="K908" s="239" t="s">
        <v>2306</v>
      </c>
      <c r="L908" s="239" t="s">
        <v>6</v>
      </c>
      <c r="M908" s="239" t="s">
        <v>2307</v>
      </c>
      <c r="N908" s="239" t="s">
        <v>15</v>
      </c>
      <c r="O908" s="239" t="s">
        <v>2279</v>
      </c>
      <c r="P908" s="239" t="s">
        <v>15</v>
      </c>
      <c r="Q908" s="239" t="s">
        <v>41</v>
      </c>
      <c r="R908" s="280">
        <v>0</v>
      </c>
      <c r="S908" s="239" t="s">
        <v>15</v>
      </c>
      <c r="T908" s="239" t="s">
        <v>41</v>
      </c>
      <c r="U908" s="280">
        <v>0</v>
      </c>
      <c r="V908" s="239" t="s">
        <v>15</v>
      </c>
      <c r="W908" s="286" t="s">
        <v>41</v>
      </c>
      <c r="X908" s="280">
        <v>0.9028557719995115</v>
      </c>
      <c r="Y908" s="58" t="s">
        <v>6429</v>
      </c>
      <c r="Z908" s="58" t="s">
        <v>577</v>
      </c>
      <c r="AA908" s="59">
        <v>0</v>
      </c>
      <c r="AB908" s="59">
        <v>0</v>
      </c>
      <c r="AC908" s="59">
        <v>0</v>
      </c>
      <c r="AD908" s="59">
        <v>0</v>
      </c>
      <c r="AE908" s="59"/>
      <c r="AF908" s="59"/>
    </row>
    <row r="909" spans="1:32">
      <c r="A909" s="239" t="s">
        <v>2297</v>
      </c>
      <c r="B909" s="244" t="s">
        <v>2303</v>
      </c>
      <c r="C909" s="244" t="s">
        <v>2304</v>
      </c>
      <c r="D909" s="239" t="s">
        <v>2305</v>
      </c>
      <c r="E909" s="239" t="s">
        <v>2305</v>
      </c>
      <c r="F909" s="240" t="s">
        <v>2039</v>
      </c>
      <c r="G909" s="239" t="s">
        <v>15</v>
      </c>
      <c r="H909" s="252" t="s">
        <v>25</v>
      </c>
      <c r="I909" s="244" t="s">
        <v>2277</v>
      </c>
      <c r="J909" s="239" t="s">
        <v>2306</v>
      </c>
      <c r="K909" s="239" t="s">
        <v>2306</v>
      </c>
      <c r="L909" s="239" t="s">
        <v>6</v>
      </c>
      <c r="M909" s="239" t="s">
        <v>2307</v>
      </c>
      <c r="N909" s="239" t="s">
        <v>15</v>
      </c>
      <c r="O909" s="239" t="s">
        <v>2279</v>
      </c>
      <c r="P909" s="239" t="s">
        <v>15</v>
      </c>
      <c r="Q909" s="239" t="s">
        <v>41</v>
      </c>
      <c r="R909" s="280">
        <v>0</v>
      </c>
      <c r="S909" s="239" t="s">
        <v>15</v>
      </c>
      <c r="T909" s="239" t="s">
        <v>41</v>
      </c>
      <c r="U909" s="280">
        <v>0</v>
      </c>
      <c r="V909" s="239" t="s">
        <v>15</v>
      </c>
      <c r="W909" s="286" t="s">
        <v>737</v>
      </c>
      <c r="X909" s="280">
        <v>9.7144228000488525E-2</v>
      </c>
      <c r="Y909" s="58" t="s">
        <v>6562</v>
      </c>
      <c r="Z909" s="58" t="s">
        <v>587</v>
      </c>
      <c r="AA909" s="59">
        <v>0</v>
      </c>
      <c r="AB909" s="59">
        <v>0</v>
      </c>
      <c r="AC909" s="59">
        <v>0</v>
      </c>
      <c r="AD909" s="59">
        <v>0</v>
      </c>
      <c r="AE909" s="59"/>
      <c r="AF909" s="59"/>
    </row>
    <row r="910" spans="1:32">
      <c r="A910" s="239" t="s">
        <v>2297</v>
      </c>
      <c r="B910" s="244" t="s">
        <v>2308</v>
      </c>
      <c r="C910" s="244" t="s">
        <v>2309</v>
      </c>
      <c r="D910" s="239" t="s">
        <v>2310</v>
      </c>
      <c r="E910" s="239" t="s">
        <v>2310</v>
      </c>
      <c r="F910" s="240" t="s">
        <v>2039</v>
      </c>
      <c r="G910" s="239" t="s">
        <v>15</v>
      </c>
      <c r="H910" s="252" t="s">
        <v>25</v>
      </c>
      <c r="I910" s="244" t="s">
        <v>2277</v>
      </c>
      <c r="J910" s="239" t="s">
        <v>2311</v>
      </c>
      <c r="K910" s="239" t="s">
        <v>2311</v>
      </c>
      <c r="L910" s="239" t="s">
        <v>6</v>
      </c>
      <c r="M910" s="239" t="s">
        <v>2312</v>
      </c>
      <c r="N910" s="239" t="s">
        <v>15</v>
      </c>
      <c r="O910" s="239" t="s">
        <v>2279</v>
      </c>
      <c r="P910" s="239" t="s">
        <v>15</v>
      </c>
      <c r="Q910" s="239" t="s">
        <v>41</v>
      </c>
      <c r="R910" s="280">
        <v>0</v>
      </c>
      <c r="S910" s="239" t="s">
        <v>15</v>
      </c>
      <c r="T910" s="239" t="s">
        <v>41</v>
      </c>
      <c r="U910" s="280">
        <v>0</v>
      </c>
      <c r="V910" s="239" t="s">
        <v>15</v>
      </c>
      <c r="W910" s="286" t="s">
        <v>41</v>
      </c>
      <c r="X910" s="280">
        <v>0.9028557719995115</v>
      </c>
      <c r="Y910" s="58" t="s">
        <v>6429</v>
      </c>
      <c r="Z910" s="58" t="s">
        <v>577</v>
      </c>
      <c r="AA910" s="59">
        <v>0</v>
      </c>
      <c r="AB910" s="59">
        <v>0</v>
      </c>
      <c r="AC910" s="59">
        <v>0</v>
      </c>
      <c r="AD910" s="59">
        <v>0</v>
      </c>
      <c r="AE910" s="59"/>
      <c r="AF910" s="59"/>
    </row>
    <row r="911" spans="1:32">
      <c r="A911" s="239" t="s">
        <v>2297</v>
      </c>
      <c r="B911" s="244" t="s">
        <v>2308</v>
      </c>
      <c r="C911" s="244" t="s">
        <v>2309</v>
      </c>
      <c r="D911" s="239" t="s">
        <v>2310</v>
      </c>
      <c r="E911" s="239" t="s">
        <v>2310</v>
      </c>
      <c r="F911" s="240" t="s">
        <v>2039</v>
      </c>
      <c r="G911" s="239" t="s">
        <v>15</v>
      </c>
      <c r="H911" s="252" t="s">
        <v>25</v>
      </c>
      <c r="I911" s="244" t="s">
        <v>2277</v>
      </c>
      <c r="J911" s="239" t="s">
        <v>2311</v>
      </c>
      <c r="K911" s="239" t="s">
        <v>2311</v>
      </c>
      <c r="L911" s="239" t="s">
        <v>6</v>
      </c>
      <c r="M911" s="239" t="s">
        <v>2312</v>
      </c>
      <c r="N911" s="239" t="s">
        <v>15</v>
      </c>
      <c r="O911" s="239" t="s">
        <v>2279</v>
      </c>
      <c r="P911" s="239" t="s">
        <v>15</v>
      </c>
      <c r="Q911" s="239" t="s">
        <v>41</v>
      </c>
      <c r="R911" s="280">
        <v>0</v>
      </c>
      <c r="S911" s="239" t="s">
        <v>15</v>
      </c>
      <c r="T911" s="239" t="s">
        <v>41</v>
      </c>
      <c r="U911" s="280">
        <v>0</v>
      </c>
      <c r="V911" s="239" t="s">
        <v>15</v>
      </c>
      <c r="W911" s="286" t="s">
        <v>737</v>
      </c>
      <c r="X911" s="280">
        <v>9.7144228000488525E-2</v>
      </c>
      <c r="Y911" s="58" t="s">
        <v>6562</v>
      </c>
      <c r="Z911" s="58" t="s">
        <v>587</v>
      </c>
      <c r="AA911" s="59">
        <v>0</v>
      </c>
      <c r="AB911" s="59">
        <v>0</v>
      </c>
      <c r="AC911" s="59">
        <v>0</v>
      </c>
      <c r="AD911" s="59">
        <v>0</v>
      </c>
      <c r="AE911" s="59"/>
      <c r="AF911" s="59"/>
    </row>
    <row r="912" spans="1:32">
      <c r="A912" s="239" t="s">
        <v>2297</v>
      </c>
      <c r="B912" s="244" t="s">
        <v>2313</v>
      </c>
      <c r="C912" s="244" t="s">
        <v>2314</v>
      </c>
      <c r="D912" s="239" t="s">
        <v>2315</v>
      </c>
      <c r="E912" s="239" t="s">
        <v>2315</v>
      </c>
      <c r="F912" s="240" t="s">
        <v>2039</v>
      </c>
      <c r="G912" s="239" t="s">
        <v>15</v>
      </c>
      <c r="H912" s="252" t="s">
        <v>25</v>
      </c>
      <c r="I912" s="244" t="s">
        <v>2277</v>
      </c>
      <c r="J912" s="239" t="s">
        <v>2316</v>
      </c>
      <c r="K912" s="239" t="s">
        <v>2316</v>
      </c>
      <c r="L912" s="239" t="s">
        <v>6</v>
      </c>
      <c r="M912" s="239" t="s">
        <v>2317</v>
      </c>
      <c r="N912" s="239" t="s">
        <v>15</v>
      </c>
      <c r="O912" s="239" t="s">
        <v>2279</v>
      </c>
      <c r="P912" s="239" t="s">
        <v>15</v>
      </c>
      <c r="Q912" s="239" t="s">
        <v>41</v>
      </c>
      <c r="R912" s="280">
        <v>0</v>
      </c>
      <c r="S912" s="239" t="s">
        <v>15</v>
      </c>
      <c r="T912" s="239" t="s">
        <v>41</v>
      </c>
      <c r="U912" s="280">
        <v>0</v>
      </c>
      <c r="V912" s="239" t="s">
        <v>15</v>
      </c>
      <c r="W912" s="286" t="s">
        <v>41</v>
      </c>
      <c r="X912" s="280">
        <v>0.9028557719995115</v>
      </c>
      <c r="Y912" s="58" t="s">
        <v>6429</v>
      </c>
      <c r="Z912" s="58" t="s">
        <v>577</v>
      </c>
      <c r="AA912" s="59">
        <v>0</v>
      </c>
      <c r="AB912" s="59">
        <v>0</v>
      </c>
      <c r="AC912" s="59">
        <v>0</v>
      </c>
      <c r="AD912" s="59">
        <v>0</v>
      </c>
      <c r="AE912" s="59"/>
      <c r="AF912" s="59"/>
    </row>
    <row r="913" spans="1:32">
      <c r="A913" s="239" t="s">
        <v>2297</v>
      </c>
      <c r="B913" s="244" t="s">
        <v>2313</v>
      </c>
      <c r="C913" s="244" t="s">
        <v>2314</v>
      </c>
      <c r="D913" s="239" t="s">
        <v>2315</v>
      </c>
      <c r="E913" s="239" t="s">
        <v>2315</v>
      </c>
      <c r="F913" s="240" t="s">
        <v>2039</v>
      </c>
      <c r="G913" s="239" t="s">
        <v>15</v>
      </c>
      <c r="H913" s="252" t="s">
        <v>25</v>
      </c>
      <c r="I913" s="244" t="s">
        <v>2277</v>
      </c>
      <c r="J913" s="239" t="s">
        <v>2316</v>
      </c>
      <c r="K913" s="239" t="s">
        <v>2316</v>
      </c>
      <c r="L913" s="239" t="s">
        <v>6</v>
      </c>
      <c r="M913" s="239" t="s">
        <v>2317</v>
      </c>
      <c r="N913" s="239" t="s">
        <v>15</v>
      </c>
      <c r="O913" s="239" t="s">
        <v>2279</v>
      </c>
      <c r="P913" s="239" t="s">
        <v>15</v>
      </c>
      <c r="Q913" s="239" t="s">
        <v>41</v>
      </c>
      <c r="R913" s="280">
        <v>0</v>
      </c>
      <c r="S913" s="239" t="s">
        <v>15</v>
      </c>
      <c r="T913" s="239" t="s">
        <v>41</v>
      </c>
      <c r="U913" s="280">
        <v>0</v>
      </c>
      <c r="V913" s="239" t="s">
        <v>15</v>
      </c>
      <c r="W913" s="286" t="s">
        <v>737</v>
      </c>
      <c r="X913" s="280">
        <v>9.7144228000488525E-2</v>
      </c>
      <c r="Y913" s="58" t="s">
        <v>6562</v>
      </c>
      <c r="Z913" s="58" t="s">
        <v>587</v>
      </c>
      <c r="AA913" s="59">
        <v>0</v>
      </c>
      <c r="AB913" s="59">
        <v>0</v>
      </c>
      <c r="AC913" s="59">
        <v>0</v>
      </c>
      <c r="AD913" s="59">
        <v>0</v>
      </c>
      <c r="AE913" s="59"/>
      <c r="AF913" s="59"/>
    </row>
    <row r="914" spans="1:32">
      <c r="A914" s="239" t="s">
        <v>2318</v>
      </c>
      <c r="B914" s="244" t="s">
        <v>2319</v>
      </c>
      <c r="C914" s="244"/>
      <c r="D914" s="239" t="s">
        <v>2320</v>
      </c>
      <c r="E914" s="239" t="s">
        <v>2320</v>
      </c>
      <c r="F914" s="240" t="s">
        <v>2157</v>
      </c>
      <c r="G914" s="239" t="s">
        <v>15</v>
      </c>
      <c r="H914" s="240" t="s">
        <v>12</v>
      </c>
      <c r="I914" s="244" t="s">
        <v>2277</v>
      </c>
      <c r="J914" s="239" t="s">
        <v>2321</v>
      </c>
      <c r="K914" s="239" t="s">
        <v>2321</v>
      </c>
      <c r="L914" s="239" t="s">
        <v>6</v>
      </c>
      <c r="M914" s="239" t="s">
        <v>2147</v>
      </c>
      <c r="N914" s="239" t="s">
        <v>15</v>
      </c>
      <c r="O914" s="239" t="s">
        <v>2279</v>
      </c>
      <c r="P914" s="239" t="s">
        <v>15</v>
      </c>
      <c r="Q914" s="239" t="s">
        <v>43</v>
      </c>
      <c r="R914" s="280">
        <v>0</v>
      </c>
      <c r="S914" s="239" t="s">
        <v>15</v>
      </c>
      <c r="T914" s="239" t="s">
        <v>43</v>
      </c>
      <c r="U914" s="280">
        <v>0</v>
      </c>
      <c r="V914" s="239" t="s">
        <v>15</v>
      </c>
      <c r="W914" s="269" t="s">
        <v>43</v>
      </c>
      <c r="X914" s="280">
        <v>0.60624972736654037</v>
      </c>
      <c r="Y914" s="58" t="s">
        <v>6459</v>
      </c>
      <c r="Z914" s="58" t="s">
        <v>578</v>
      </c>
      <c r="AA914" s="59">
        <v>0</v>
      </c>
      <c r="AB914" s="59">
        <v>0</v>
      </c>
      <c r="AC914" s="59">
        <v>0</v>
      </c>
      <c r="AD914" s="59">
        <v>0</v>
      </c>
      <c r="AE914" s="59"/>
      <c r="AF914" s="59"/>
    </row>
    <row r="915" spans="1:32">
      <c r="A915" s="239" t="s">
        <v>2318</v>
      </c>
      <c r="B915" s="244" t="s">
        <v>2319</v>
      </c>
      <c r="C915" s="244"/>
      <c r="D915" s="239" t="s">
        <v>2320</v>
      </c>
      <c r="E915" s="239" t="s">
        <v>2320</v>
      </c>
      <c r="F915" s="240" t="s">
        <v>2157</v>
      </c>
      <c r="G915" s="239" t="s">
        <v>15</v>
      </c>
      <c r="H915" s="240" t="s">
        <v>12</v>
      </c>
      <c r="I915" s="244" t="s">
        <v>2277</v>
      </c>
      <c r="J915" s="239" t="s">
        <v>2321</v>
      </c>
      <c r="K915" s="239" t="s">
        <v>2321</v>
      </c>
      <c r="L915" s="239" t="s">
        <v>6</v>
      </c>
      <c r="M915" s="239" t="s">
        <v>2147</v>
      </c>
      <c r="N915" s="239" t="s">
        <v>15</v>
      </c>
      <c r="O915" s="239" t="s">
        <v>2279</v>
      </c>
      <c r="P915" s="239" t="s">
        <v>15</v>
      </c>
      <c r="Q915" s="239" t="s">
        <v>43</v>
      </c>
      <c r="R915" s="280">
        <v>0</v>
      </c>
      <c r="S915" s="239" t="s">
        <v>15</v>
      </c>
      <c r="T915" s="239" t="s">
        <v>2264</v>
      </c>
      <c r="U915" s="280">
        <v>0</v>
      </c>
      <c r="V915" s="239" t="s">
        <v>15</v>
      </c>
      <c r="W915" s="269" t="s">
        <v>5933</v>
      </c>
      <c r="X915" s="280">
        <v>0.39375027263345969</v>
      </c>
      <c r="Y915" s="58" t="s">
        <v>6446</v>
      </c>
      <c r="Z915" s="58" t="s">
        <v>586</v>
      </c>
      <c r="AA915" s="59">
        <v>0</v>
      </c>
      <c r="AB915" s="59">
        <v>0</v>
      </c>
      <c r="AC915" s="59">
        <v>0</v>
      </c>
      <c r="AD915" s="59">
        <v>0</v>
      </c>
      <c r="AE915" s="59"/>
      <c r="AF915" s="59"/>
    </row>
    <row r="916" spans="1:32">
      <c r="A916" s="255"/>
      <c r="B916" s="265" t="s">
        <v>2322</v>
      </c>
      <c r="C916" s="255"/>
      <c r="D916" s="273"/>
      <c r="E916" s="265" t="s">
        <v>2294</v>
      </c>
      <c r="F916" s="266"/>
      <c r="G916" s="255" t="s">
        <v>15</v>
      </c>
      <c r="H916" s="266" t="s">
        <v>16</v>
      </c>
      <c r="I916" s="255"/>
      <c r="J916" s="255"/>
      <c r="K916" s="255"/>
      <c r="L916" s="255" t="s">
        <v>6</v>
      </c>
      <c r="M916" s="265" t="s">
        <v>2296</v>
      </c>
      <c r="N916" s="255" t="s">
        <v>15</v>
      </c>
      <c r="O916" s="255" t="s">
        <v>2279</v>
      </c>
      <c r="P916" s="255" t="s">
        <v>15</v>
      </c>
      <c r="Q916" s="255" t="s">
        <v>42</v>
      </c>
      <c r="R916" s="280">
        <v>0</v>
      </c>
      <c r="S916" s="255" t="s">
        <v>15</v>
      </c>
      <c r="T916" s="255" t="s">
        <v>42</v>
      </c>
      <c r="U916" s="280">
        <v>0</v>
      </c>
      <c r="V916" s="255" t="s">
        <v>15</v>
      </c>
      <c r="W916" s="284" t="s">
        <v>42</v>
      </c>
      <c r="X916" s="280">
        <v>0.78634433055519659</v>
      </c>
      <c r="Y916" s="58" t="s">
        <v>6505</v>
      </c>
      <c r="Z916" s="58" t="s">
        <v>579</v>
      </c>
      <c r="AA916" s="59">
        <v>0</v>
      </c>
      <c r="AB916" s="59">
        <v>0</v>
      </c>
      <c r="AC916" s="59">
        <v>0</v>
      </c>
      <c r="AD916" s="59">
        <v>0</v>
      </c>
      <c r="AE916" s="59"/>
      <c r="AF916" s="59"/>
    </row>
    <row r="917" spans="1:32">
      <c r="A917" s="255"/>
      <c r="B917" s="265" t="s">
        <v>2322</v>
      </c>
      <c r="C917" s="255"/>
      <c r="D917" s="273"/>
      <c r="E917" s="265" t="s">
        <v>2294</v>
      </c>
      <c r="F917" s="266"/>
      <c r="G917" s="255" t="s">
        <v>15</v>
      </c>
      <c r="H917" s="266" t="s">
        <v>16</v>
      </c>
      <c r="I917" s="255"/>
      <c r="J917" s="255"/>
      <c r="K917" s="255"/>
      <c r="L917" s="255" t="s">
        <v>6</v>
      </c>
      <c r="M917" s="265" t="s">
        <v>2296</v>
      </c>
      <c r="N917" s="255" t="s">
        <v>15</v>
      </c>
      <c r="O917" s="255" t="s">
        <v>2279</v>
      </c>
      <c r="P917" s="255" t="s">
        <v>15</v>
      </c>
      <c r="Q917" s="255" t="s">
        <v>42</v>
      </c>
      <c r="R917" s="280">
        <v>0</v>
      </c>
      <c r="S917" s="255" t="s">
        <v>15</v>
      </c>
      <c r="T917" s="255" t="s">
        <v>42</v>
      </c>
      <c r="U917" s="280">
        <v>0</v>
      </c>
      <c r="V917" s="255" t="s">
        <v>15</v>
      </c>
      <c r="W917" s="284" t="s">
        <v>1074</v>
      </c>
      <c r="X917" s="280">
        <v>0.21365566944480335</v>
      </c>
      <c r="Y917" s="58" t="s">
        <v>6564</v>
      </c>
      <c r="Z917" s="58" t="s">
        <v>584</v>
      </c>
      <c r="AA917" s="59">
        <v>0</v>
      </c>
      <c r="AB917" s="59">
        <v>0</v>
      </c>
      <c r="AC917" s="59">
        <v>0</v>
      </c>
      <c r="AD917" s="59">
        <v>0</v>
      </c>
      <c r="AE917" s="59"/>
      <c r="AF917" s="59"/>
    </row>
    <row r="918" spans="1:32">
      <c r="A918" s="255"/>
      <c r="B918" s="265" t="s">
        <v>2323</v>
      </c>
      <c r="C918" s="255"/>
      <c r="D918" s="273"/>
      <c r="E918" s="265" t="s">
        <v>2294</v>
      </c>
      <c r="F918" s="266"/>
      <c r="G918" s="255" t="s">
        <v>15</v>
      </c>
      <c r="H918" s="266" t="s">
        <v>16</v>
      </c>
      <c r="I918" s="255"/>
      <c r="J918" s="255"/>
      <c r="K918" s="255"/>
      <c r="L918" s="255" t="s">
        <v>6</v>
      </c>
      <c r="M918" s="265" t="s">
        <v>2296</v>
      </c>
      <c r="N918" s="255" t="s">
        <v>15</v>
      </c>
      <c r="O918" s="255" t="s">
        <v>2279</v>
      </c>
      <c r="P918" s="255" t="s">
        <v>15</v>
      </c>
      <c r="Q918" s="255" t="s">
        <v>42</v>
      </c>
      <c r="R918" s="280">
        <v>0</v>
      </c>
      <c r="S918" s="255" t="s">
        <v>15</v>
      </c>
      <c r="T918" s="255" t="s">
        <v>42</v>
      </c>
      <c r="U918" s="280">
        <v>0</v>
      </c>
      <c r="V918" s="255" t="s">
        <v>15</v>
      </c>
      <c r="W918" s="284" t="s">
        <v>42</v>
      </c>
      <c r="X918" s="280">
        <v>0.78634433055519659</v>
      </c>
      <c r="Y918" s="58" t="s">
        <v>6505</v>
      </c>
      <c r="Z918" s="58" t="s">
        <v>579</v>
      </c>
      <c r="AA918" s="59">
        <v>0</v>
      </c>
      <c r="AB918" s="59">
        <v>0</v>
      </c>
      <c r="AC918" s="59">
        <v>0</v>
      </c>
      <c r="AD918" s="59">
        <v>0</v>
      </c>
      <c r="AE918" s="59"/>
      <c r="AF918" s="59"/>
    </row>
    <row r="919" spans="1:32">
      <c r="A919" s="255"/>
      <c r="B919" s="265" t="s">
        <v>2323</v>
      </c>
      <c r="C919" s="255"/>
      <c r="D919" s="273"/>
      <c r="E919" s="265" t="s">
        <v>2294</v>
      </c>
      <c r="F919" s="266"/>
      <c r="G919" s="255" t="s">
        <v>15</v>
      </c>
      <c r="H919" s="266" t="s">
        <v>16</v>
      </c>
      <c r="I919" s="255"/>
      <c r="J919" s="255"/>
      <c r="K919" s="255"/>
      <c r="L919" s="255" t="s">
        <v>6</v>
      </c>
      <c r="M919" s="265" t="s">
        <v>2296</v>
      </c>
      <c r="N919" s="255" t="s">
        <v>15</v>
      </c>
      <c r="O919" s="255" t="s">
        <v>2279</v>
      </c>
      <c r="P919" s="255" t="s">
        <v>15</v>
      </c>
      <c r="Q919" s="255" t="s">
        <v>42</v>
      </c>
      <c r="R919" s="280">
        <v>0</v>
      </c>
      <c r="S919" s="255" t="s">
        <v>15</v>
      </c>
      <c r="T919" s="255" t="s">
        <v>42</v>
      </c>
      <c r="U919" s="280">
        <v>0</v>
      </c>
      <c r="V919" s="255" t="s">
        <v>15</v>
      </c>
      <c r="W919" s="284" t="s">
        <v>1074</v>
      </c>
      <c r="X919" s="280">
        <v>0.21365566944480335</v>
      </c>
      <c r="Y919" s="58" t="s">
        <v>6564</v>
      </c>
      <c r="Z919" s="58" t="s">
        <v>584</v>
      </c>
      <c r="AA919" s="59">
        <v>0</v>
      </c>
      <c r="AB919" s="59">
        <v>0</v>
      </c>
      <c r="AC919" s="59">
        <v>0</v>
      </c>
      <c r="AD919" s="59">
        <v>0</v>
      </c>
      <c r="AE919" s="59"/>
      <c r="AF919" s="59"/>
    </row>
    <row r="920" spans="1:32">
      <c r="A920" s="255"/>
      <c r="B920" s="265" t="s">
        <v>2324</v>
      </c>
      <c r="C920" s="255"/>
      <c r="D920" s="273"/>
      <c r="E920" s="265" t="s">
        <v>2320</v>
      </c>
      <c r="F920" s="266"/>
      <c r="G920" s="255" t="s">
        <v>15</v>
      </c>
      <c r="H920" s="267" t="s">
        <v>2164</v>
      </c>
      <c r="I920" s="265"/>
      <c r="J920" s="255"/>
      <c r="K920" s="255"/>
      <c r="L920" s="255" t="s">
        <v>6</v>
      </c>
      <c r="M920" s="255" t="s">
        <v>2147</v>
      </c>
      <c r="N920" s="255" t="s">
        <v>15</v>
      </c>
      <c r="O920" s="255" t="s">
        <v>2279</v>
      </c>
      <c r="P920" s="255" t="s">
        <v>15</v>
      </c>
      <c r="Q920" s="255" t="s">
        <v>43</v>
      </c>
      <c r="R920" s="280">
        <v>0</v>
      </c>
      <c r="S920" s="255" t="s">
        <v>15</v>
      </c>
      <c r="T920" s="255" t="s">
        <v>43</v>
      </c>
      <c r="U920" s="280">
        <v>0</v>
      </c>
      <c r="V920" s="255" t="s">
        <v>15</v>
      </c>
      <c r="W920" s="269" t="s">
        <v>43</v>
      </c>
      <c r="X920" s="280">
        <v>0.60624972736654037</v>
      </c>
      <c r="Y920" s="58" t="s">
        <v>6459</v>
      </c>
      <c r="Z920" s="58" t="s">
        <v>578</v>
      </c>
      <c r="AA920" s="59">
        <v>0</v>
      </c>
      <c r="AB920" s="59">
        <v>0</v>
      </c>
      <c r="AC920" s="59">
        <v>0</v>
      </c>
      <c r="AD920" s="59">
        <v>0</v>
      </c>
      <c r="AE920" s="59"/>
      <c r="AF920" s="59"/>
    </row>
    <row r="921" spans="1:32">
      <c r="A921" s="255"/>
      <c r="B921" s="265" t="s">
        <v>2324</v>
      </c>
      <c r="C921" s="255"/>
      <c r="D921" s="273"/>
      <c r="E921" s="265" t="s">
        <v>2320</v>
      </c>
      <c r="F921" s="266"/>
      <c r="G921" s="255" t="s">
        <v>15</v>
      </c>
      <c r="H921" s="267" t="s">
        <v>2164</v>
      </c>
      <c r="I921" s="265"/>
      <c r="J921" s="255"/>
      <c r="K921" s="255"/>
      <c r="L921" s="255" t="s">
        <v>6</v>
      </c>
      <c r="M921" s="255" t="s">
        <v>2147</v>
      </c>
      <c r="N921" s="255" t="s">
        <v>15</v>
      </c>
      <c r="O921" s="255" t="s">
        <v>2279</v>
      </c>
      <c r="P921" s="255" t="s">
        <v>15</v>
      </c>
      <c r="Q921" s="255" t="s">
        <v>43</v>
      </c>
      <c r="R921" s="280">
        <v>0</v>
      </c>
      <c r="S921" s="255" t="s">
        <v>15</v>
      </c>
      <c r="T921" s="255" t="s">
        <v>2264</v>
      </c>
      <c r="U921" s="280">
        <v>0</v>
      </c>
      <c r="V921" s="255" t="s">
        <v>15</v>
      </c>
      <c r="W921" s="269" t="s">
        <v>5933</v>
      </c>
      <c r="X921" s="280">
        <v>0.39375027263345969</v>
      </c>
      <c r="Y921" s="58" t="s">
        <v>6446</v>
      </c>
      <c r="Z921" s="58" t="s">
        <v>586</v>
      </c>
      <c r="AA921" s="59">
        <v>0</v>
      </c>
      <c r="AB921" s="59">
        <v>0</v>
      </c>
      <c r="AC921" s="59">
        <v>0</v>
      </c>
      <c r="AD921" s="59">
        <v>0</v>
      </c>
      <c r="AE921" s="59"/>
      <c r="AF921" s="59"/>
    </row>
    <row r="922" spans="1:32">
      <c r="A922" s="255"/>
      <c r="B922" s="265" t="s">
        <v>2322</v>
      </c>
      <c r="C922" s="255"/>
      <c r="D922" s="273"/>
      <c r="E922" s="265" t="s">
        <v>2294</v>
      </c>
      <c r="F922" s="266"/>
      <c r="G922" s="255" t="s">
        <v>15</v>
      </c>
      <c r="H922" s="266" t="s">
        <v>16</v>
      </c>
      <c r="I922" s="255"/>
      <c r="J922" s="255"/>
      <c r="K922" s="255"/>
      <c r="L922" s="255" t="s">
        <v>6</v>
      </c>
      <c r="M922" s="265" t="s">
        <v>2296</v>
      </c>
      <c r="N922" s="255" t="s">
        <v>15</v>
      </c>
      <c r="O922" s="255" t="s">
        <v>2279</v>
      </c>
      <c r="P922" s="255" t="s">
        <v>15</v>
      </c>
      <c r="Q922" s="255" t="s">
        <v>42</v>
      </c>
      <c r="R922" s="280">
        <v>0</v>
      </c>
      <c r="S922" s="255" t="s">
        <v>15</v>
      </c>
      <c r="T922" s="255" t="s">
        <v>42</v>
      </c>
      <c r="U922" s="280">
        <v>0</v>
      </c>
      <c r="V922" s="255" t="s">
        <v>15</v>
      </c>
      <c r="W922" s="284" t="s">
        <v>42</v>
      </c>
      <c r="X922" s="280">
        <v>0.78634433055519659</v>
      </c>
      <c r="Y922" s="58" t="s">
        <v>6505</v>
      </c>
      <c r="Z922" s="58" t="s">
        <v>579</v>
      </c>
      <c r="AA922" s="59">
        <v>0</v>
      </c>
      <c r="AB922" s="59">
        <v>0</v>
      </c>
      <c r="AC922" s="59">
        <v>0</v>
      </c>
      <c r="AD922" s="59">
        <v>0</v>
      </c>
      <c r="AE922" s="59"/>
      <c r="AF922" s="59"/>
    </row>
    <row r="923" spans="1:32">
      <c r="A923" s="255"/>
      <c r="B923" s="265" t="s">
        <v>2322</v>
      </c>
      <c r="C923" s="255"/>
      <c r="D923" s="273"/>
      <c r="E923" s="265" t="s">
        <v>2294</v>
      </c>
      <c r="F923" s="266"/>
      <c r="G923" s="255" t="s">
        <v>15</v>
      </c>
      <c r="H923" s="266" t="s">
        <v>16</v>
      </c>
      <c r="I923" s="255"/>
      <c r="J923" s="255"/>
      <c r="K923" s="255"/>
      <c r="L923" s="255" t="s">
        <v>6</v>
      </c>
      <c r="M923" s="265" t="s">
        <v>2296</v>
      </c>
      <c r="N923" s="255" t="s">
        <v>15</v>
      </c>
      <c r="O923" s="255" t="s">
        <v>2279</v>
      </c>
      <c r="P923" s="255" t="s">
        <v>15</v>
      </c>
      <c r="Q923" s="255" t="s">
        <v>42</v>
      </c>
      <c r="R923" s="280">
        <v>0</v>
      </c>
      <c r="S923" s="255" t="s">
        <v>15</v>
      </c>
      <c r="T923" s="255" t="s">
        <v>42</v>
      </c>
      <c r="U923" s="280">
        <v>0</v>
      </c>
      <c r="V923" s="255" t="s">
        <v>15</v>
      </c>
      <c r="W923" s="284" t="s">
        <v>1074</v>
      </c>
      <c r="X923" s="280">
        <v>0.21365566944480335</v>
      </c>
      <c r="Y923" s="58" t="s">
        <v>6564</v>
      </c>
      <c r="Z923" s="58" t="s">
        <v>584</v>
      </c>
      <c r="AA923" s="59">
        <v>0</v>
      </c>
      <c r="AB923" s="59">
        <v>0</v>
      </c>
      <c r="AC923" s="59">
        <v>0</v>
      </c>
      <c r="AD923" s="59">
        <v>0</v>
      </c>
      <c r="AE923" s="59"/>
      <c r="AF923" s="59"/>
    </row>
    <row r="924" spans="1:32">
      <c r="A924" s="255"/>
      <c r="B924" s="265" t="s">
        <v>2325</v>
      </c>
      <c r="C924" s="255"/>
      <c r="D924" s="273"/>
      <c r="E924" s="255" t="s">
        <v>2300</v>
      </c>
      <c r="F924" s="266" t="s">
        <v>2039</v>
      </c>
      <c r="G924" s="255" t="s">
        <v>15</v>
      </c>
      <c r="H924" s="266" t="s">
        <v>25</v>
      </c>
      <c r="I924" s="255"/>
      <c r="J924" s="255"/>
      <c r="K924" s="255"/>
      <c r="L924" s="255" t="s">
        <v>6</v>
      </c>
      <c r="M924" s="255" t="s">
        <v>2302</v>
      </c>
      <c r="N924" s="255" t="s">
        <v>15</v>
      </c>
      <c r="O924" s="255" t="s">
        <v>2279</v>
      </c>
      <c r="P924" s="255" t="s">
        <v>15</v>
      </c>
      <c r="Q924" s="255" t="s">
        <v>41</v>
      </c>
      <c r="R924" s="280">
        <v>0</v>
      </c>
      <c r="S924" s="255" t="s">
        <v>15</v>
      </c>
      <c r="T924" s="255" t="s">
        <v>41</v>
      </c>
      <c r="U924" s="280">
        <v>0</v>
      </c>
      <c r="V924" s="255" t="s">
        <v>15</v>
      </c>
      <c r="W924" s="284" t="s">
        <v>41</v>
      </c>
      <c r="X924" s="280">
        <v>0.9028557719995115</v>
      </c>
      <c r="Y924" s="58" t="s">
        <v>6429</v>
      </c>
      <c r="Z924" s="58" t="s">
        <v>577</v>
      </c>
      <c r="AA924" s="59">
        <v>0</v>
      </c>
      <c r="AB924" s="59">
        <v>0</v>
      </c>
      <c r="AC924" s="59">
        <v>0</v>
      </c>
      <c r="AD924" s="59">
        <v>0</v>
      </c>
      <c r="AE924" s="59"/>
      <c r="AF924" s="59"/>
    </row>
    <row r="925" spans="1:32">
      <c r="A925" s="255"/>
      <c r="B925" s="265" t="s">
        <v>2325</v>
      </c>
      <c r="C925" s="255"/>
      <c r="D925" s="273"/>
      <c r="E925" s="255" t="s">
        <v>2300</v>
      </c>
      <c r="F925" s="266" t="s">
        <v>2039</v>
      </c>
      <c r="G925" s="255" t="s">
        <v>15</v>
      </c>
      <c r="H925" s="266" t="s">
        <v>25</v>
      </c>
      <c r="I925" s="255"/>
      <c r="J925" s="255"/>
      <c r="K925" s="255"/>
      <c r="L925" s="255" t="s">
        <v>6</v>
      </c>
      <c r="M925" s="255" t="s">
        <v>2302</v>
      </c>
      <c r="N925" s="255" t="s">
        <v>15</v>
      </c>
      <c r="O925" s="255" t="s">
        <v>2279</v>
      </c>
      <c r="P925" s="255" t="s">
        <v>15</v>
      </c>
      <c r="Q925" s="255" t="s">
        <v>41</v>
      </c>
      <c r="R925" s="280">
        <v>0</v>
      </c>
      <c r="S925" s="255" t="s">
        <v>15</v>
      </c>
      <c r="T925" s="255" t="s">
        <v>41</v>
      </c>
      <c r="U925" s="280">
        <v>0</v>
      </c>
      <c r="V925" s="255" t="s">
        <v>15</v>
      </c>
      <c r="W925" s="284" t="s">
        <v>737</v>
      </c>
      <c r="X925" s="280">
        <v>9.7144228000488525E-2</v>
      </c>
      <c r="Y925" s="58" t="s">
        <v>6562</v>
      </c>
      <c r="Z925" s="58" t="s">
        <v>587</v>
      </c>
      <c r="AA925" s="59">
        <v>0</v>
      </c>
      <c r="AB925" s="59">
        <v>0</v>
      </c>
      <c r="AC925" s="59">
        <v>0</v>
      </c>
      <c r="AD925" s="59">
        <v>0</v>
      </c>
      <c r="AE925" s="59"/>
      <c r="AF925" s="59"/>
    </row>
    <row r="926" spans="1:32">
      <c r="A926" s="255"/>
      <c r="B926" s="265" t="s">
        <v>2326</v>
      </c>
      <c r="C926" s="255"/>
      <c r="D926" s="273"/>
      <c r="E926" s="255" t="s">
        <v>2305</v>
      </c>
      <c r="F926" s="266" t="s">
        <v>2039</v>
      </c>
      <c r="G926" s="255" t="s">
        <v>15</v>
      </c>
      <c r="H926" s="266" t="s">
        <v>25</v>
      </c>
      <c r="I926" s="255"/>
      <c r="J926" s="255"/>
      <c r="K926" s="255"/>
      <c r="L926" s="255" t="s">
        <v>6</v>
      </c>
      <c r="M926" s="255" t="s">
        <v>2307</v>
      </c>
      <c r="N926" s="255" t="s">
        <v>15</v>
      </c>
      <c r="O926" s="255" t="s">
        <v>2279</v>
      </c>
      <c r="P926" s="255" t="s">
        <v>15</v>
      </c>
      <c r="Q926" s="255" t="s">
        <v>41</v>
      </c>
      <c r="R926" s="280">
        <v>0</v>
      </c>
      <c r="S926" s="255" t="s">
        <v>15</v>
      </c>
      <c r="T926" s="255" t="s">
        <v>41</v>
      </c>
      <c r="U926" s="280">
        <v>0</v>
      </c>
      <c r="V926" s="255" t="s">
        <v>15</v>
      </c>
      <c r="W926" s="284" t="s">
        <v>41</v>
      </c>
      <c r="X926" s="280">
        <v>0.9028557719995115</v>
      </c>
      <c r="Y926" s="58" t="s">
        <v>6429</v>
      </c>
      <c r="Z926" s="58" t="s">
        <v>577</v>
      </c>
      <c r="AA926" s="59">
        <v>0</v>
      </c>
      <c r="AB926" s="59">
        <v>0</v>
      </c>
      <c r="AC926" s="59">
        <v>0</v>
      </c>
      <c r="AD926" s="59">
        <v>0</v>
      </c>
      <c r="AE926" s="59"/>
      <c r="AF926" s="59"/>
    </row>
    <row r="927" spans="1:32">
      <c r="A927" s="255"/>
      <c r="B927" s="265" t="s">
        <v>2326</v>
      </c>
      <c r="C927" s="255"/>
      <c r="D927" s="273"/>
      <c r="E927" s="255" t="s">
        <v>2305</v>
      </c>
      <c r="F927" s="266" t="s">
        <v>2039</v>
      </c>
      <c r="G927" s="255" t="s">
        <v>15</v>
      </c>
      <c r="H927" s="266" t="s">
        <v>25</v>
      </c>
      <c r="I927" s="255"/>
      <c r="J927" s="255"/>
      <c r="K927" s="255"/>
      <c r="L927" s="255" t="s">
        <v>6</v>
      </c>
      <c r="M927" s="255" t="s">
        <v>2307</v>
      </c>
      <c r="N927" s="255" t="s">
        <v>15</v>
      </c>
      <c r="O927" s="255" t="s">
        <v>2279</v>
      </c>
      <c r="P927" s="255" t="s">
        <v>15</v>
      </c>
      <c r="Q927" s="255" t="s">
        <v>41</v>
      </c>
      <c r="R927" s="280">
        <v>0</v>
      </c>
      <c r="S927" s="255" t="s">
        <v>15</v>
      </c>
      <c r="T927" s="255" t="s">
        <v>41</v>
      </c>
      <c r="U927" s="280">
        <v>0</v>
      </c>
      <c r="V927" s="255" t="s">
        <v>15</v>
      </c>
      <c r="W927" s="284" t="s">
        <v>737</v>
      </c>
      <c r="X927" s="280">
        <v>9.7144228000488525E-2</v>
      </c>
      <c r="Y927" s="58" t="s">
        <v>6562</v>
      </c>
      <c r="Z927" s="58" t="s">
        <v>587</v>
      </c>
      <c r="AA927" s="59">
        <v>0</v>
      </c>
      <c r="AB927" s="59">
        <v>0</v>
      </c>
      <c r="AC927" s="59">
        <v>0</v>
      </c>
      <c r="AD927" s="59">
        <v>0</v>
      </c>
      <c r="AE927" s="59"/>
      <c r="AF927" s="59"/>
    </row>
    <row r="928" spans="1:32">
      <c r="A928" s="255"/>
      <c r="B928" s="265" t="s">
        <v>2327</v>
      </c>
      <c r="C928" s="255"/>
      <c r="D928" s="273"/>
      <c r="E928" s="255" t="s">
        <v>2310</v>
      </c>
      <c r="F928" s="266" t="s">
        <v>2039</v>
      </c>
      <c r="G928" s="255" t="s">
        <v>15</v>
      </c>
      <c r="H928" s="266" t="s">
        <v>25</v>
      </c>
      <c r="I928" s="255"/>
      <c r="J928" s="255"/>
      <c r="K928" s="255"/>
      <c r="L928" s="255" t="s">
        <v>6</v>
      </c>
      <c r="M928" s="255" t="s">
        <v>2312</v>
      </c>
      <c r="N928" s="255" t="s">
        <v>15</v>
      </c>
      <c r="O928" s="255" t="s">
        <v>2279</v>
      </c>
      <c r="P928" s="255" t="s">
        <v>15</v>
      </c>
      <c r="Q928" s="255" t="s">
        <v>41</v>
      </c>
      <c r="R928" s="280">
        <v>0</v>
      </c>
      <c r="S928" s="255" t="s">
        <v>15</v>
      </c>
      <c r="T928" s="255" t="s">
        <v>41</v>
      </c>
      <c r="U928" s="280">
        <v>0</v>
      </c>
      <c r="V928" s="255" t="s">
        <v>15</v>
      </c>
      <c r="W928" s="284" t="s">
        <v>41</v>
      </c>
      <c r="X928" s="280">
        <v>0.9028557719995115</v>
      </c>
      <c r="Y928" s="58" t="s">
        <v>6429</v>
      </c>
      <c r="Z928" s="58" t="s">
        <v>577</v>
      </c>
      <c r="AA928" s="59">
        <v>0</v>
      </c>
      <c r="AB928" s="59">
        <v>0</v>
      </c>
      <c r="AC928" s="59">
        <v>0</v>
      </c>
      <c r="AD928" s="59">
        <v>0</v>
      </c>
      <c r="AE928" s="59"/>
      <c r="AF928" s="59"/>
    </row>
    <row r="929" spans="1:32">
      <c r="A929" s="255"/>
      <c r="B929" s="265" t="s">
        <v>2327</v>
      </c>
      <c r="C929" s="255"/>
      <c r="D929" s="273"/>
      <c r="E929" s="255" t="s">
        <v>2310</v>
      </c>
      <c r="F929" s="266" t="s">
        <v>2039</v>
      </c>
      <c r="G929" s="255" t="s">
        <v>15</v>
      </c>
      <c r="H929" s="266" t="s">
        <v>25</v>
      </c>
      <c r="I929" s="255"/>
      <c r="J929" s="255"/>
      <c r="K929" s="255"/>
      <c r="L929" s="255" t="s">
        <v>6</v>
      </c>
      <c r="M929" s="255" t="s">
        <v>2312</v>
      </c>
      <c r="N929" s="255" t="s">
        <v>15</v>
      </c>
      <c r="O929" s="255" t="s">
        <v>2279</v>
      </c>
      <c r="P929" s="255" t="s">
        <v>15</v>
      </c>
      <c r="Q929" s="255" t="s">
        <v>41</v>
      </c>
      <c r="R929" s="280">
        <v>0</v>
      </c>
      <c r="S929" s="255" t="s">
        <v>15</v>
      </c>
      <c r="T929" s="255" t="s">
        <v>41</v>
      </c>
      <c r="U929" s="280">
        <v>0</v>
      </c>
      <c r="V929" s="255" t="s">
        <v>15</v>
      </c>
      <c r="W929" s="284" t="s">
        <v>737</v>
      </c>
      <c r="X929" s="280">
        <v>9.7144228000488525E-2</v>
      </c>
      <c r="Y929" s="58" t="s">
        <v>6562</v>
      </c>
      <c r="Z929" s="58" t="s">
        <v>587</v>
      </c>
      <c r="AA929" s="59">
        <v>0</v>
      </c>
      <c r="AB929" s="59">
        <v>0</v>
      </c>
      <c r="AC929" s="59">
        <v>0</v>
      </c>
      <c r="AD929" s="59">
        <v>0</v>
      </c>
      <c r="AE929" s="59"/>
      <c r="AF929" s="59"/>
    </row>
    <row r="930" spans="1:32">
      <c r="A930" s="255"/>
      <c r="B930" s="265" t="s">
        <v>2328</v>
      </c>
      <c r="C930" s="255"/>
      <c r="D930" s="273"/>
      <c r="E930" s="255" t="s">
        <v>2315</v>
      </c>
      <c r="F930" s="266" t="s">
        <v>2039</v>
      </c>
      <c r="G930" s="255" t="s">
        <v>15</v>
      </c>
      <c r="H930" s="266" t="s">
        <v>25</v>
      </c>
      <c r="I930" s="255"/>
      <c r="J930" s="255"/>
      <c r="K930" s="255"/>
      <c r="L930" s="255" t="s">
        <v>6</v>
      </c>
      <c r="M930" s="255" t="s">
        <v>2317</v>
      </c>
      <c r="N930" s="255" t="s">
        <v>15</v>
      </c>
      <c r="O930" s="255" t="s">
        <v>2279</v>
      </c>
      <c r="P930" s="255" t="s">
        <v>15</v>
      </c>
      <c r="Q930" s="255" t="s">
        <v>41</v>
      </c>
      <c r="R930" s="280">
        <v>0</v>
      </c>
      <c r="S930" s="255" t="s">
        <v>15</v>
      </c>
      <c r="T930" s="255" t="s">
        <v>41</v>
      </c>
      <c r="U930" s="280">
        <v>0</v>
      </c>
      <c r="V930" s="255" t="s">
        <v>15</v>
      </c>
      <c r="W930" s="284" t="s">
        <v>41</v>
      </c>
      <c r="X930" s="280">
        <v>0.9028557719995115</v>
      </c>
      <c r="Y930" s="58" t="s">
        <v>6429</v>
      </c>
      <c r="Z930" s="58" t="s">
        <v>577</v>
      </c>
      <c r="AA930" s="59">
        <v>0</v>
      </c>
      <c r="AB930" s="59">
        <v>0</v>
      </c>
      <c r="AC930" s="59">
        <v>0</v>
      </c>
      <c r="AD930" s="59">
        <v>0</v>
      </c>
      <c r="AE930" s="59"/>
      <c r="AF930" s="59"/>
    </row>
    <row r="931" spans="1:32">
      <c r="A931" s="255"/>
      <c r="B931" s="265" t="s">
        <v>2328</v>
      </c>
      <c r="C931" s="255"/>
      <c r="D931" s="273"/>
      <c r="E931" s="255" t="s">
        <v>2315</v>
      </c>
      <c r="F931" s="266" t="s">
        <v>2039</v>
      </c>
      <c r="G931" s="255" t="s">
        <v>15</v>
      </c>
      <c r="H931" s="266" t="s">
        <v>25</v>
      </c>
      <c r="I931" s="255"/>
      <c r="J931" s="255"/>
      <c r="K931" s="255"/>
      <c r="L931" s="255" t="s">
        <v>6</v>
      </c>
      <c r="M931" s="255" t="s">
        <v>2317</v>
      </c>
      <c r="N931" s="255" t="s">
        <v>15</v>
      </c>
      <c r="O931" s="255" t="s">
        <v>2279</v>
      </c>
      <c r="P931" s="255" t="s">
        <v>15</v>
      </c>
      <c r="Q931" s="255" t="s">
        <v>41</v>
      </c>
      <c r="R931" s="280">
        <v>0</v>
      </c>
      <c r="S931" s="255" t="s">
        <v>15</v>
      </c>
      <c r="T931" s="255" t="s">
        <v>41</v>
      </c>
      <c r="U931" s="280">
        <v>0</v>
      </c>
      <c r="V931" s="255" t="s">
        <v>15</v>
      </c>
      <c r="W931" s="284" t="s">
        <v>737</v>
      </c>
      <c r="X931" s="280">
        <v>9.7144228000488525E-2</v>
      </c>
      <c r="Y931" s="58" t="s">
        <v>6562</v>
      </c>
      <c r="Z931" s="58" t="s">
        <v>587</v>
      </c>
      <c r="AA931" s="59">
        <v>0</v>
      </c>
      <c r="AB931" s="59">
        <v>0</v>
      </c>
      <c r="AC931" s="59">
        <v>0</v>
      </c>
      <c r="AD931" s="59">
        <v>0</v>
      </c>
      <c r="AE931" s="59"/>
      <c r="AF931" s="59"/>
    </row>
    <row r="932" spans="1:32">
      <c r="A932" s="255"/>
      <c r="B932" s="265" t="s">
        <v>2329</v>
      </c>
      <c r="C932" s="255"/>
      <c r="D932" s="273"/>
      <c r="E932" s="260" t="s">
        <v>2288</v>
      </c>
      <c r="F932" s="274" t="s">
        <v>2039</v>
      </c>
      <c r="G932" s="260" t="s">
        <v>15</v>
      </c>
      <c r="H932" s="275" t="s">
        <v>2164</v>
      </c>
      <c r="I932" s="276"/>
      <c r="J932" s="260"/>
      <c r="K932" s="260"/>
      <c r="L932" s="260" t="s">
        <v>6</v>
      </c>
      <c r="M932" s="260" t="s">
        <v>2250</v>
      </c>
      <c r="N932" s="255" t="s">
        <v>15</v>
      </c>
      <c r="O932" s="255" t="s">
        <v>2279</v>
      </c>
      <c r="P932" s="255" t="s">
        <v>15</v>
      </c>
      <c r="Q932" s="255" t="s">
        <v>43</v>
      </c>
      <c r="R932" s="280">
        <v>0</v>
      </c>
      <c r="S932" s="255" t="s">
        <v>15</v>
      </c>
      <c r="T932" s="255" t="s">
        <v>43</v>
      </c>
      <c r="U932" s="280">
        <v>0</v>
      </c>
      <c r="V932" s="255" t="s">
        <v>15</v>
      </c>
      <c r="W932" s="269" t="s">
        <v>43</v>
      </c>
      <c r="X932" s="280">
        <v>0.60624972736654037</v>
      </c>
      <c r="Y932" s="58" t="s">
        <v>6459</v>
      </c>
      <c r="Z932" s="58" t="s">
        <v>578</v>
      </c>
      <c r="AA932" s="59">
        <v>0</v>
      </c>
      <c r="AB932" s="59">
        <v>0</v>
      </c>
      <c r="AC932" s="59">
        <v>0</v>
      </c>
      <c r="AD932" s="59">
        <v>0</v>
      </c>
      <c r="AE932" s="59"/>
      <c r="AF932" s="59"/>
    </row>
    <row r="933" spans="1:32">
      <c r="A933" s="255"/>
      <c r="B933" s="265" t="s">
        <v>2329</v>
      </c>
      <c r="C933" s="255"/>
      <c r="D933" s="273"/>
      <c r="E933" s="260" t="s">
        <v>2288</v>
      </c>
      <c r="F933" s="274" t="s">
        <v>2039</v>
      </c>
      <c r="G933" s="260" t="s">
        <v>15</v>
      </c>
      <c r="H933" s="275" t="s">
        <v>2164</v>
      </c>
      <c r="I933" s="276"/>
      <c r="J933" s="260"/>
      <c r="K933" s="260"/>
      <c r="L933" s="260" t="s">
        <v>6</v>
      </c>
      <c r="M933" s="260" t="s">
        <v>2250</v>
      </c>
      <c r="N933" s="255" t="s">
        <v>15</v>
      </c>
      <c r="O933" s="255" t="s">
        <v>2279</v>
      </c>
      <c r="P933" s="255" t="s">
        <v>15</v>
      </c>
      <c r="Q933" s="255" t="s">
        <v>43</v>
      </c>
      <c r="R933" s="280">
        <v>0</v>
      </c>
      <c r="S933" s="255" t="s">
        <v>15</v>
      </c>
      <c r="T933" s="255" t="s">
        <v>2264</v>
      </c>
      <c r="U933" s="280">
        <v>0</v>
      </c>
      <c r="V933" s="255" t="s">
        <v>15</v>
      </c>
      <c r="W933" s="269" t="s">
        <v>5933</v>
      </c>
      <c r="X933" s="280">
        <v>0.39375027263345969</v>
      </c>
      <c r="Y933" s="58" t="s">
        <v>6446</v>
      </c>
      <c r="Z933" s="58" t="s">
        <v>586</v>
      </c>
      <c r="AA933" s="59">
        <v>0</v>
      </c>
      <c r="AB933" s="59">
        <v>0</v>
      </c>
      <c r="AC933" s="59">
        <v>0</v>
      </c>
      <c r="AD933" s="59">
        <v>0</v>
      </c>
      <c r="AE933" s="59"/>
      <c r="AF933" s="59"/>
    </row>
    <row r="934" spans="1:32">
      <c r="A934" s="257" t="s">
        <v>2330</v>
      </c>
      <c r="B934" s="244" t="s">
        <v>2331</v>
      </c>
      <c r="C934" s="244" t="s">
        <v>2332</v>
      </c>
      <c r="D934" s="239" t="s">
        <v>2333</v>
      </c>
      <c r="E934" s="239" t="s">
        <v>2333</v>
      </c>
      <c r="F934" s="240" t="s">
        <v>2039</v>
      </c>
      <c r="G934" s="239" t="s">
        <v>26</v>
      </c>
      <c r="H934" s="240" t="s">
        <v>440</v>
      </c>
      <c r="I934" s="244" t="s">
        <v>26</v>
      </c>
      <c r="J934" s="239" t="s">
        <v>2334</v>
      </c>
      <c r="K934" s="239" t="s">
        <v>2334</v>
      </c>
      <c r="L934" s="239" t="s">
        <v>2335</v>
      </c>
      <c r="M934" s="239" t="s">
        <v>269</v>
      </c>
      <c r="N934" s="239" t="s">
        <v>26</v>
      </c>
      <c r="O934" s="255" t="s">
        <v>352</v>
      </c>
      <c r="P934" s="255" t="s">
        <v>26</v>
      </c>
      <c r="Q934" s="255" t="s">
        <v>352</v>
      </c>
      <c r="R934" s="280">
        <v>1</v>
      </c>
      <c r="S934" s="239" t="s">
        <v>26</v>
      </c>
      <c r="T934" s="268" t="s">
        <v>435</v>
      </c>
      <c r="U934" s="280">
        <v>0.64694457255325588</v>
      </c>
      <c r="V934" s="239" t="s">
        <v>26</v>
      </c>
      <c r="W934" s="268" t="s">
        <v>435</v>
      </c>
      <c r="X934" s="280">
        <v>0.86027174268617457</v>
      </c>
      <c r="Y934" s="58" t="s">
        <v>6900</v>
      </c>
      <c r="Z934" s="58" t="s">
        <v>1910</v>
      </c>
      <c r="AA934" s="59">
        <v>-148.82701148470821</v>
      </c>
      <c r="AB934" s="59">
        <v>0</v>
      </c>
      <c r="AC934" s="59">
        <v>0</v>
      </c>
      <c r="AD934" s="59">
        <v>-148.82701148470821</v>
      </c>
      <c r="AE934" s="59"/>
      <c r="AF934" s="59"/>
    </row>
    <row r="935" spans="1:32">
      <c r="A935" s="257" t="s">
        <v>2330</v>
      </c>
      <c r="B935" s="244" t="s">
        <v>2331</v>
      </c>
      <c r="C935" s="244" t="s">
        <v>2332</v>
      </c>
      <c r="D935" s="239" t="s">
        <v>2333</v>
      </c>
      <c r="E935" s="239" t="s">
        <v>2333</v>
      </c>
      <c r="F935" s="240" t="s">
        <v>2039</v>
      </c>
      <c r="G935" s="239" t="s">
        <v>26</v>
      </c>
      <c r="H935" s="240" t="s">
        <v>440</v>
      </c>
      <c r="I935" s="244" t="s">
        <v>26</v>
      </c>
      <c r="J935" s="239" t="s">
        <v>2334</v>
      </c>
      <c r="K935" s="239" t="s">
        <v>2334</v>
      </c>
      <c r="L935" s="239" t="s">
        <v>2335</v>
      </c>
      <c r="M935" s="239" t="s">
        <v>269</v>
      </c>
      <c r="N935" s="239" t="s">
        <v>26</v>
      </c>
      <c r="O935" s="255" t="s">
        <v>352</v>
      </c>
      <c r="P935" s="255" t="s">
        <v>26</v>
      </c>
      <c r="Q935" s="255" t="s">
        <v>352</v>
      </c>
      <c r="R935" s="280">
        <v>0</v>
      </c>
      <c r="S935" s="239" t="s">
        <v>26</v>
      </c>
      <c r="T935" s="268" t="s">
        <v>352</v>
      </c>
      <c r="U935" s="280">
        <v>0.35305542744674406</v>
      </c>
      <c r="V935" s="239" t="s">
        <v>26</v>
      </c>
      <c r="W935" s="268" t="s">
        <v>352</v>
      </c>
      <c r="X935" s="280">
        <v>0.13972825731382549</v>
      </c>
      <c r="Y935" s="58" t="s">
        <v>6005</v>
      </c>
      <c r="Z935" s="58" t="s">
        <v>1911</v>
      </c>
      <c r="AA935" s="59">
        <v>-24.172988515291809</v>
      </c>
      <c r="AB935" s="59">
        <v>0</v>
      </c>
      <c r="AC935" s="59">
        <v>0</v>
      </c>
      <c r="AD935" s="59">
        <v>-24.172988515291809</v>
      </c>
      <c r="AE935" s="59"/>
      <c r="AF935" s="59"/>
    </row>
    <row r="936" spans="1:32">
      <c r="A936" s="257" t="s">
        <v>2330</v>
      </c>
      <c r="B936" s="244" t="s">
        <v>2336</v>
      </c>
      <c r="C936" s="244" t="s">
        <v>2337</v>
      </c>
      <c r="D936" s="239" t="s">
        <v>2338</v>
      </c>
      <c r="E936" s="239" t="s">
        <v>2338</v>
      </c>
      <c r="F936" s="240" t="s">
        <v>2039</v>
      </c>
      <c r="G936" s="239" t="s">
        <v>26</v>
      </c>
      <c r="H936" s="240" t="s">
        <v>440</v>
      </c>
      <c r="I936" s="244" t="s">
        <v>26</v>
      </c>
      <c r="J936" s="239" t="s">
        <v>2339</v>
      </c>
      <c r="K936" s="239" t="s">
        <v>2339</v>
      </c>
      <c r="L936" s="239" t="s">
        <v>2335</v>
      </c>
      <c r="M936" s="239" t="s">
        <v>2340</v>
      </c>
      <c r="N936" s="239" t="s">
        <v>26</v>
      </c>
      <c r="O936" s="255" t="s">
        <v>352</v>
      </c>
      <c r="P936" s="255" t="s">
        <v>26</v>
      </c>
      <c r="Q936" s="255" t="s">
        <v>352</v>
      </c>
      <c r="R936" s="280">
        <v>0</v>
      </c>
      <c r="S936" s="239" t="s">
        <v>26</v>
      </c>
      <c r="T936" s="268" t="s">
        <v>435</v>
      </c>
      <c r="U936" s="280">
        <v>0.64694457255325588</v>
      </c>
      <c r="V936" s="239" t="s">
        <v>26</v>
      </c>
      <c r="W936" s="268" t="s">
        <v>435</v>
      </c>
      <c r="X936" s="280">
        <v>0.86027174268617457</v>
      </c>
      <c r="Y936" s="58" t="s">
        <v>6900</v>
      </c>
      <c r="Z936" s="58" t="s">
        <v>1910</v>
      </c>
      <c r="AA936" s="59">
        <v>-1891557.1975933262</v>
      </c>
      <c r="AB936" s="59">
        <v>-39175.77724670677</v>
      </c>
      <c r="AC936" s="59">
        <v>-897434.69052021415</v>
      </c>
      <c r="AD936" s="59">
        <v>-2828167.6653602468</v>
      </c>
      <c r="AE936" s="59"/>
      <c r="AF936" s="59"/>
    </row>
    <row r="937" spans="1:32">
      <c r="A937" s="257" t="s">
        <v>2330</v>
      </c>
      <c r="B937" s="244" t="s">
        <v>2336</v>
      </c>
      <c r="C937" s="244" t="s">
        <v>2337</v>
      </c>
      <c r="D937" s="239" t="s">
        <v>2338</v>
      </c>
      <c r="E937" s="239" t="s">
        <v>2338</v>
      </c>
      <c r="F937" s="240" t="s">
        <v>2039</v>
      </c>
      <c r="G937" s="239" t="s">
        <v>26</v>
      </c>
      <c r="H937" s="240" t="s">
        <v>440</v>
      </c>
      <c r="I937" s="244" t="s">
        <v>26</v>
      </c>
      <c r="J937" s="239" t="s">
        <v>2339</v>
      </c>
      <c r="K937" s="239" t="s">
        <v>2339</v>
      </c>
      <c r="L937" s="239" t="s">
        <v>2335</v>
      </c>
      <c r="M937" s="239" t="s">
        <v>2340</v>
      </c>
      <c r="N937" s="239" t="s">
        <v>26</v>
      </c>
      <c r="O937" s="255" t="s">
        <v>352</v>
      </c>
      <c r="P937" s="255" t="s">
        <v>26</v>
      </c>
      <c r="Q937" s="255" t="s">
        <v>352</v>
      </c>
      <c r="R937" s="280">
        <v>0</v>
      </c>
      <c r="S937" s="239" t="s">
        <v>26</v>
      </c>
      <c r="T937" s="268" t="s">
        <v>352</v>
      </c>
      <c r="U937" s="280">
        <v>0.35305542744674406</v>
      </c>
      <c r="V937" s="239" t="s">
        <v>26</v>
      </c>
      <c r="W937" s="268" t="s">
        <v>352</v>
      </c>
      <c r="X937" s="280">
        <v>0.13972825731382549</v>
      </c>
      <c r="Y937" s="58" t="s">
        <v>6005</v>
      </c>
      <c r="Z937" s="58" t="s">
        <v>1911</v>
      </c>
      <c r="AA937" s="59">
        <v>-307233.14240667381</v>
      </c>
      <c r="AB937" s="59">
        <v>-6363.0627532931121</v>
      </c>
      <c r="AC937" s="59">
        <v>-145764.38947978604</v>
      </c>
      <c r="AD937" s="59">
        <v>-459360.59463975299</v>
      </c>
      <c r="AE937" s="59"/>
      <c r="AF937" s="59"/>
    </row>
    <row r="938" spans="1:32">
      <c r="A938" s="239" t="s">
        <v>2341</v>
      </c>
      <c r="B938" s="244" t="s">
        <v>2342</v>
      </c>
      <c r="C938" s="244" t="s">
        <v>2343</v>
      </c>
      <c r="D938" s="239" t="s">
        <v>2344</v>
      </c>
      <c r="E938" s="239" t="s">
        <v>2344</v>
      </c>
      <c r="F938" s="240" t="s">
        <v>2039</v>
      </c>
      <c r="G938" s="239" t="s">
        <v>26</v>
      </c>
      <c r="H938" s="252" t="s">
        <v>2110</v>
      </c>
      <c r="I938" s="244" t="s">
        <v>26</v>
      </c>
      <c r="J938" s="239" t="s">
        <v>2345</v>
      </c>
      <c r="K938" s="239" t="s">
        <v>2345</v>
      </c>
      <c r="L938" s="239" t="s">
        <v>2335</v>
      </c>
      <c r="M938" s="239" t="s">
        <v>2346</v>
      </c>
      <c r="N938" s="239" t="s">
        <v>26</v>
      </c>
      <c r="O938" s="239" t="s">
        <v>46</v>
      </c>
      <c r="P938" s="239" t="s">
        <v>26</v>
      </c>
      <c r="Q938" s="286" t="s">
        <v>2347</v>
      </c>
      <c r="R938" s="280">
        <v>0.85852115179322297</v>
      </c>
      <c r="S938" s="239" t="s">
        <v>26</v>
      </c>
      <c r="T938" s="286" t="s">
        <v>428</v>
      </c>
      <c r="U938" s="280">
        <v>0.83227912936534398</v>
      </c>
      <c r="V938" s="255" t="s">
        <v>26</v>
      </c>
      <c r="W938" s="286" t="s">
        <v>428</v>
      </c>
      <c r="X938" s="280">
        <v>0.86476276640409799</v>
      </c>
      <c r="Y938" s="58" t="s">
        <v>6237</v>
      </c>
      <c r="Z938" s="58" t="s">
        <v>1887</v>
      </c>
      <c r="AA938" s="59">
        <v>0</v>
      </c>
      <c r="AB938" s="59">
        <v>0</v>
      </c>
      <c r="AC938" s="59">
        <v>0</v>
      </c>
      <c r="AD938" s="59">
        <v>0</v>
      </c>
      <c r="AE938" s="59"/>
      <c r="AF938" s="59"/>
    </row>
    <row r="939" spans="1:32">
      <c r="A939" s="239" t="s">
        <v>2341</v>
      </c>
      <c r="B939" s="244" t="s">
        <v>2342</v>
      </c>
      <c r="C939" s="244" t="s">
        <v>2343</v>
      </c>
      <c r="D939" s="239" t="s">
        <v>2344</v>
      </c>
      <c r="E939" s="239" t="s">
        <v>2344</v>
      </c>
      <c r="F939" s="240" t="s">
        <v>2039</v>
      </c>
      <c r="G939" s="239" t="s">
        <v>26</v>
      </c>
      <c r="H939" s="252" t="s">
        <v>2110</v>
      </c>
      <c r="I939" s="244" t="s">
        <v>26</v>
      </c>
      <c r="J939" s="239" t="s">
        <v>2345</v>
      </c>
      <c r="K939" s="239" t="s">
        <v>2345</v>
      </c>
      <c r="L939" s="239" t="s">
        <v>2335</v>
      </c>
      <c r="M939" s="239" t="s">
        <v>2346</v>
      </c>
      <c r="N939" s="239" t="s">
        <v>26</v>
      </c>
      <c r="O939" s="239" t="s">
        <v>46</v>
      </c>
      <c r="P939" s="239" t="s">
        <v>26</v>
      </c>
      <c r="Q939" s="286" t="s">
        <v>2347</v>
      </c>
      <c r="R939" s="280">
        <v>0</v>
      </c>
      <c r="S939" s="239" t="s">
        <v>26</v>
      </c>
      <c r="T939" s="286" t="s">
        <v>434</v>
      </c>
      <c r="U939" s="280">
        <v>7.7099767508631845E-2</v>
      </c>
      <c r="V939" s="255" t="s">
        <v>26</v>
      </c>
      <c r="W939" s="286" t="s">
        <v>434</v>
      </c>
      <c r="X939" s="280">
        <v>4.5375507073023895E-2</v>
      </c>
      <c r="Y939" s="58" t="s">
        <v>6760</v>
      </c>
      <c r="Z939" s="58" t="s">
        <v>1888</v>
      </c>
      <c r="AA939" s="59">
        <v>0</v>
      </c>
      <c r="AB939" s="59">
        <v>0</v>
      </c>
      <c r="AC939" s="59">
        <v>0</v>
      </c>
      <c r="AD939" s="59">
        <v>0</v>
      </c>
      <c r="AE939" s="59"/>
      <c r="AF939" s="59"/>
    </row>
    <row r="940" spans="1:32">
      <c r="A940" s="239" t="s">
        <v>2341</v>
      </c>
      <c r="B940" s="244" t="s">
        <v>2342</v>
      </c>
      <c r="C940" s="244" t="s">
        <v>2343</v>
      </c>
      <c r="D940" s="239" t="s">
        <v>2344</v>
      </c>
      <c r="E940" s="239" t="s">
        <v>2344</v>
      </c>
      <c r="F940" s="240" t="s">
        <v>2039</v>
      </c>
      <c r="G940" s="239" t="s">
        <v>26</v>
      </c>
      <c r="H940" s="252" t="s">
        <v>2110</v>
      </c>
      <c r="I940" s="244" t="s">
        <v>26</v>
      </c>
      <c r="J940" s="239" t="s">
        <v>2345</v>
      </c>
      <c r="K940" s="239" t="s">
        <v>2345</v>
      </c>
      <c r="L940" s="239" t="s">
        <v>2335</v>
      </c>
      <c r="M940" s="239" t="s">
        <v>2346</v>
      </c>
      <c r="N940" s="239" t="s">
        <v>26</v>
      </c>
      <c r="O940" s="239" t="s">
        <v>46</v>
      </c>
      <c r="P940" s="239" t="s">
        <v>26</v>
      </c>
      <c r="Q940" s="286" t="s">
        <v>348</v>
      </c>
      <c r="R940" s="280">
        <v>0.14147884820677706</v>
      </c>
      <c r="S940" s="239" t="s">
        <v>26</v>
      </c>
      <c r="T940" s="286" t="s">
        <v>348</v>
      </c>
      <c r="U940" s="280">
        <v>9.0621103126024144E-2</v>
      </c>
      <c r="V940" s="255" t="s">
        <v>26</v>
      </c>
      <c r="W940" s="286" t="s">
        <v>348</v>
      </c>
      <c r="X940" s="280">
        <v>8.986172652287816E-2</v>
      </c>
      <c r="Y940" s="58" t="s">
        <v>6761</v>
      </c>
      <c r="Z940" s="58" t="s">
        <v>1889</v>
      </c>
      <c r="AA940" s="59">
        <v>0</v>
      </c>
      <c r="AB940" s="59">
        <v>0</v>
      </c>
      <c r="AC940" s="59">
        <v>0</v>
      </c>
      <c r="AD940" s="59">
        <v>0</v>
      </c>
      <c r="AE940" s="59"/>
      <c r="AF940" s="59"/>
    </row>
    <row r="941" spans="1:32">
      <c r="A941" s="257" t="s">
        <v>2349</v>
      </c>
      <c r="B941" s="244" t="s">
        <v>2350</v>
      </c>
      <c r="C941" s="244"/>
      <c r="D941" s="239" t="s">
        <v>2351</v>
      </c>
      <c r="E941" s="239" t="s">
        <v>2351</v>
      </c>
      <c r="F941" s="240" t="s">
        <v>2039</v>
      </c>
      <c r="G941" s="239" t="s">
        <v>26</v>
      </c>
      <c r="H941" s="240" t="s">
        <v>440</v>
      </c>
      <c r="I941" s="244" t="s">
        <v>26</v>
      </c>
      <c r="J941" s="239" t="s">
        <v>2352</v>
      </c>
      <c r="K941" s="239" t="s">
        <v>2352</v>
      </c>
      <c r="L941" s="239" t="s">
        <v>2335</v>
      </c>
      <c r="M941" s="239" t="s">
        <v>2353</v>
      </c>
      <c r="N941" s="239" t="s">
        <v>785</v>
      </c>
      <c r="O941" s="239" t="s">
        <v>785</v>
      </c>
      <c r="P941" s="255" t="s">
        <v>26</v>
      </c>
      <c r="Q941" s="239" t="s">
        <v>2354</v>
      </c>
      <c r="R941" s="280">
        <v>0</v>
      </c>
      <c r="S941" s="239" t="s">
        <v>26</v>
      </c>
      <c r="T941" s="268" t="s">
        <v>432</v>
      </c>
      <c r="U941" s="280">
        <v>1</v>
      </c>
      <c r="V941" s="239" t="s">
        <v>26</v>
      </c>
      <c r="W941" s="268" t="s">
        <v>432</v>
      </c>
      <c r="X941" s="280">
        <v>0.98782624809293718</v>
      </c>
      <c r="Y941" s="58" t="s">
        <v>6024</v>
      </c>
      <c r="Z941" s="58" t="s">
        <v>1892</v>
      </c>
      <c r="AA941" s="59">
        <v>-127441.706632053</v>
      </c>
      <c r="AB941" s="59">
        <v>-132279.66470818801</v>
      </c>
      <c r="AC941" s="59">
        <v>-39453.019722620884</v>
      </c>
      <c r="AD941" s="59">
        <v>-299174.39106286189</v>
      </c>
      <c r="AE941" s="59"/>
      <c r="AF941" s="59"/>
    </row>
    <row r="942" spans="1:32">
      <c r="A942" s="257" t="s">
        <v>2349</v>
      </c>
      <c r="B942" s="244" t="s">
        <v>2350</v>
      </c>
      <c r="C942" s="244"/>
      <c r="D942" s="239" t="s">
        <v>2351</v>
      </c>
      <c r="E942" s="239" t="s">
        <v>2351</v>
      </c>
      <c r="F942" s="240" t="s">
        <v>2039</v>
      </c>
      <c r="G942" s="239" t="s">
        <v>26</v>
      </c>
      <c r="H942" s="240" t="s">
        <v>440</v>
      </c>
      <c r="I942" s="244" t="s">
        <v>26</v>
      </c>
      <c r="J942" s="239" t="s">
        <v>2352</v>
      </c>
      <c r="K942" s="239" t="s">
        <v>2352</v>
      </c>
      <c r="L942" s="239" t="s">
        <v>2335</v>
      </c>
      <c r="M942" s="239" t="s">
        <v>2353</v>
      </c>
      <c r="N942" s="239" t="s">
        <v>785</v>
      </c>
      <c r="O942" s="239" t="s">
        <v>785</v>
      </c>
      <c r="P942" s="255" t="s">
        <v>26</v>
      </c>
      <c r="Q942" s="239" t="s">
        <v>2354</v>
      </c>
      <c r="R942" s="280">
        <v>0</v>
      </c>
      <c r="S942" s="239" t="s">
        <v>26</v>
      </c>
      <c r="T942" s="268" t="s">
        <v>433</v>
      </c>
      <c r="U942" s="280">
        <v>0</v>
      </c>
      <c r="V942" s="239" t="s">
        <v>26</v>
      </c>
      <c r="W942" s="268" t="s">
        <v>433</v>
      </c>
      <c r="X942" s="280">
        <v>1.2173751907062741E-2</v>
      </c>
      <c r="Y942" s="58" t="s">
        <v>6116</v>
      </c>
      <c r="Z942" s="58" t="s">
        <v>1915</v>
      </c>
      <c r="AA942" s="59">
        <v>-1570.5633679469934</v>
      </c>
      <c r="AB942" s="59">
        <v>-1630.1852918119857</v>
      </c>
      <c r="AC942" s="59">
        <v>-486.21027737911749</v>
      </c>
      <c r="AD942" s="59">
        <v>-3686.9589371380966</v>
      </c>
      <c r="AE942" s="59"/>
      <c r="AF942" s="59"/>
    </row>
    <row r="943" spans="1:32">
      <c r="A943" s="239"/>
      <c r="B943" s="244" t="s">
        <v>2355</v>
      </c>
      <c r="C943" s="239"/>
      <c r="D943" s="239"/>
      <c r="E943" s="239" t="s">
        <v>2356</v>
      </c>
      <c r="F943" s="240" t="s">
        <v>2039</v>
      </c>
      <c r="G943" s="239" t="s">
        <v>26</v>
      </c>
      <c r="H943" s="240" t="s">
        <v>440</v>
      </c>
      <c r="I943" s="239" t="s">
        <v>26</v>
      </c>
      <c r="J943" s="239" t="s">
        <v>2357</v>
      </c>
      <c r="K943" s="239" t="s">
        <v>2357</v>
      </c>
      <c r="L943" s="239" t="s">
        <v>2335</v>
      </c>
      <c r="M943" s="239" t="s">
        <v>347</v>
      </c>
      <c r="N943" s="239" t="s">
        <v>785</v>
      </c>
      <c r="O943" s="239" t="s">
        <v>785</v>
      </c>
      <c r="P943" s="253" t="s">
        <v>26</v>
      </c>
      <c r="Q943" s="239" t="s">
        <v>347</v>
      </c>
      <c r="R943" s="280">
        <v>0</v>
      </c>
      <c r="S943" s="239" t="s">
        <v>26</v>
      </c>
      <c r="T943" s="239" t="s">
        <v>347</v>
      </c>
      <c r="U943" s="280">
        <v>0</v>
      </c>
      <c r="V943" s="255" t="s">
        <v>26</v>
      </c>
      <c r="W943" s="268" t="s">
        <v>420</v>
      </c>
      <c r="X943" s="280">
        <v>9.141600384193331E-2</v>
      </c>
      <c r="Y943" s="58" t="s">
        <v>6190</v>
      </c>
      <c r="Z943" s="58" t="s">
        <v>1899</v>
      </c>
      <c r="AA943" s="59">
        <v>-510345.46352848923</v>
      </c>
      <c r="AB943" s="59">
        <v>-440353.00587292161</v>
      </c>
      <c r="AC943" s="59">
        <v>-681232.34219137882</v>
      </c>
      <c r="AD943" s="59">
        <v>-1631930.8115927896</v>
      </c>
      <c r="AE943" s="59"/>
      <c r="AF943" s="59"/>
    </row>
    <row r="944" spans="1:32">
      <c r="A944" s="239"/>
      <c r="B944" s="244" t="s">
        <v>2355</v>
      </c>
      <c r="C944" s="239"/>
      <c r="D944" s="239"/>
      <c r="E944" s="239" t="s">
        <v>2356</v>
      </c>
      <c r="F944" s="240" t="s">
        <v>2039</v>
      </c>
      <c r="G944" s="239" t="s">
        <v>26</v>
      </c>
      <c r="H944" s="240" t="s">
        <v>440</v>
      </c>
      <c r="I944" s="239" t="s">
        <v>26</v>
      </c>
      <c r="J944" s="239" t="s">
        <v>2357</v>
      </c>
      <c r="K944" s="239" t="s">
        <v>2357</v>
      </c>
      <c r="L944" s="239" t="s">
        <v>2335</v>
      </c>
      <c r="M944" s="239" t="s">
        <v>347</v>
      </c>
      <c r="N944" s="239" t="s">
        <v>785</v>
      </c>
      <c r="O944" s="239" t="s">
        <v>785</v>
      </c>
      <c r="P944" s="253" t="s">
        <v>26</v>
      </c>
      <c r="Q944" s="239" t="s">
        <v>347</v>
      </c>
      <c r="R944" s="280">
        <v>0</v>
      </c>
      <c r="S944" s="239" t="s">
        <v>26</v>
      </c>
      <c r="T944" s="239" t="s">
        <v>347</v>
      </c>
      <c r="U944" s="280">
        <v>0</v>
      </c>
      <c r="V944" s="255" t="s">
        <v>26</v>
      </c>
      <c r="W944" s="268" t="s">
        <v>347</v>
      </c>
      <c r="X944" s="280">
        <v>0.90858399615806662</v>
      </c>
      <c r="Y944" s="58" t="s">
        <v>6009</v>
      </c>
      <c r="Z944" s="58" t="s">
        <v>1907</v>
      </c>
      <c r="AA944" s="59">
        <v>-5072325.42647151</v>
      </c>
      <c r="AB944" s="59">
        <v>-4376670.1341270776</v>
      </c>
      <c r="AC944" s="59">
        <v>-6770770.7378086196</v>
      </c>
      <c r="AD944" s="59">
        <v>-16219766.298407208</v>
      </c>
      <c r="AE944" s="59"/>
      <c r="AF944" s="59"/>
    </row>
    <row r="945" spans="1:32">
      <c r="A945" s="255"/>
      <c r="B945" s="265" t="s">
        <v>2358</v>
      </c>
      <c r="C945" s="255"/>
      <c r="D945" s="273"/>
      <c r="E945" s="265" t="s">
        <v>2359</v>
      </c>
      <c r="F945" s="266"/>
      <c r="G945" s="255" t="s">
        <v>26</v>
      </c>
      <c r="H945" s="267" t="s">
        <v>25</v>
      </c>
      <c r="I945" s="265"/>
      <c r="J945" s="255"/>
      <c r="K945" s="255"/>
      <c r="L945" s="255" t="s">
        <v>2335</v>
      </c>
      <c r="M945" s="255" t="s">
        <v>2147</v>
      </c>
      <c r="N945" s="255" t="s">
        <v>26</v>
      </c>
      <c r="O945" s="255" t="s">
        <v>352</v>
      </c>
      <c r="P945" s="255" t="s">
        <v>26</v>
      </c>
      <c r="Q945" s="269" t="s">
        <v>342</v>
      </c>
      <c r="R945" s="280">
        <v>0.22353740430524935</v>
      </c>
      <c r="S945" s="255" t="s">
        <v>26</v>
      </c>
      <c r="T945" s="269" t="s">
        <v>342</v>
      </c>
      <c r="U945" s="280">
        <v>0.51802001767377348</v>
      </c>
      <c r="V945" s="255" t="s">
        <v>26</v>
      </c>
      <c r="W945" s="269" t="s">
        <v>342</v>
      </c>
      <c r="X945" s="280">
        <v>0.43561323459967766</v>
      </c>
      <c r="Y945" s="58" t="s">
        <v>6055</v>
      </c>
      <c r="Z945" s="58" t="s">
        <v>1886</v>
      </c>
      <c r="AA945" s="59">
        <v>0</v>
      </c>
      <c r="AB945" s="59">
        <v>0</v>
      </c>
      <c r="AC945" s="59">
        <v>0</v>
      </c>
      <c r="AD945" s="59">
        <v>0</v>
      </c>
      <c r="AE945" s="59"/>
      <c r="AF945" s="59"/>
    </row>
    <row r="946" spans="1:32">
      <c r="A946" s="255"/>
      <c r="B946" s="265" t="s">
        <v>2358</v>
      </c>
      <c r="C946" s="255"/>
      <c r="D946" s="273"/>
      <c r="E946" s="265" t="s">
        <v>2359</v>
      </c>
      <c r="F946" s="266"/>
      <c r="G946" s="255" t="s">
        <v>26</v>
      </c>
      <c r="H946" s="267" t="s">
        <v>25</v>
      </c>
      <c r="I946" s="265"/>
      <c r="J946" s="255"/>
      <c r="K946" s="255"/>
      <c r="L946" s="255" t="s">
        <v>2335</v>
      </c>
      <c r="M946" s="255" t="s">
        <v>2147</v>
      </c>
      <c r="N946" s="255" t="s">
        <v>26</v>
      </c>
      <c r="O946" s="255" t="s">
        <v>352</v>
      </c>
      <c r="P946" s="255" t="s">
        <v>26</v>
      </c>
      <c r="Q946" s="269" t="s">
        <v>344</v>
      </c>
      <c r="R946" s="280">
        <v>0.77646259569475073</v>
      </c>
      <c r="S946" s="255" t="s">
        <v>26</v>
      </c>
      <c r="T946" s="269" t="s">
        <v>344</v>
      </c>
      <c r="U946" s="280">
        <v>0.48197998232622663</v>
      </c>
      <c r="V946" s="255" t="s">
        <v>26</v>
      </c>
      <c r="W946" s="269" t="s">
        <v>344</v>
      </c>
      <c r="X946" s="280">
        <v>0.5643867654003224</v>
      </c>
      <c r="Y946" s="58" t="s">
        <v>6021</v>
      </c>
      <c r="Z946" s="58" t="s">
        <v>1885</v>
      </c>
      <c r="AA946" s="59">
        <v>0</v>
      </c>
      <c r="AB946" s="59">
        <v>0</v>
      </c>
      <c r="AC946" s="59">
        <v>0</v>
      </c>
      <c r="AD946" s="59">
        <v>0</v>
      </c>
      <c r="AE946" s="59"/>
      <c r="AF946" s="59"/>
    </row>
    <row r="947" spans="1:32">
      <c r="A947" s="255"/>
      <c r="B947" s="265" t="s">
        <v>2360</v>
      </c>
      <c r="C947" s="255"/>
      <c r="D947" s="273"/>
      <c r="E947" s="265" t="s">
        <v>2361</v>
      </c>
      <c r="F947" s="266"/>
      <c r="G947" s="255" t="s">
        <v>26</v>
      </c>
      <c r="H947" s="267" t="s">
        <v>21</v>
      </c>
      <c r="I947" s="265"/>
      <c r="J947" s="255"/>
      <c r="K947" s="255"/>
      <c r="L947" s="255" t="s">
        <v>2335</v>
      </c>
      <c r="M947" s="255" t="s">
        <v>2147</v>
      </c>
      <c r="N947" s="255" t="s">
        <v>26</v>
      </c>
      <c r="O947" s="255" t="s">
        <v>2362</v>
      </c>
      <c r="P947" s="255" t="s">
        <v>26</v>
      </c>
      <c r="Q947" s="286" t="s">
        <v>2347</v>
      </c>
      <c r="R947" s="280">
        <v>0.85852115179322297</v>
      </c>
      <c r="S947" s="255" t="s">
        <v>26</v>
      </c>
      <c r="T947" s="286" t="s">
        <v>428</v>
      </c>
      <c r="U947" s="280">
        <v>0.83227912936534398</v>
      </c>
      <c r="V947" s="255" t="s">
        <v>26</v>
      </c>
      <c r="W947" s="286" t="s">
        <v>428</v>
      </c>
      <c r="X947" s="280">
        <v>0.86476276640409799</v>
      </c>
      <c r="Y947" s="58" t="s">
        <v>6237</v>
      </c>
      <c r="Z947" s="58" t="s">
        <v>1887</v>
      </c>
      <c r="AA947" s="59">
        <v>0</v>
      </c>
      <c r="AB947" s="59">
        <v>0</v>
      </c>
      <c r="AC947" s="59">
        <v>0</v>
      </c>
      <c r="AD947" s="59">
        <v>0</v>
      </c>
      <c r="AE947" s="59"/>
      <c r="AF947" s="59"/>
    </row>
    <row r="948" spans="1:32">
      <c r="A948" s="255"/>
      <c r="B948" s="265" t="s">
        <v>2360</v>
      </c>
      <c r="C948" s="255"/>
      <c r="D948" s="273"/>
      <c r="E948" s="265" t="s">
        <v>2361</v>
      </c>
      <c r="F948" s="266"/>
      <c r="G948" s="255" t="s">
        <v>26</v>
      </c>
      <c r="H948" s="267" t="s">
        <v>21</v>
      </c>
      <c r="I948" s="265"/>
      <c r="J948" s="255"/>
      <c r="K948" s="255"/>
      <c r="L948" s="255" t="s">
        <v>2335</v>
      </c>
      <c r="M948" s="255" t="s">
        <v>2147</v>
      </c>
      <c r="N948" s="255" t="s">
        <v>26</v>
      </c>
      <c r="O948" s="255" t="s">
        <v>2362</v>
      </c>
      <c r="P948" s="255" t="s">
        <v>26</v>
      </c>
      <c r="Q948" s="286" t="s">
        <v>2347</v>
      </c>
      <c r="R948" s="280">
        <v>0</v>
      </c>
      <c r="S948" s="255" t="s">
        <v>26</v>
      </c>
      <c r="T948" s="286" t="s">
        <v>434</v>
      </c>
      <c r="U948" s="280">
        <v>7.7099767508631845E-2</v>
      </c>
      <c r="V948" s="255" t="s">
        <v>26</v>
      </c>
      <c r="W948" s="286" t="s">
        <v>434</v>
      </c>
      <c r="X948" s="280">
        <v>4.5375507073023895E-2</v>
      </c>
      <c r="Y948" s="58" t="s">
        <v>6760</v>
      </c>
      <c r="Z948" s="58" t="s">
        <v>1888</v>
      </c>
      <c r="AA948" s="59">
        <v>0</v>
      </c>
      <c r="AB948" s="59">
        <v>0</v>
      </c>
      <c r="AC948" s="59">
        <v>0</v>
      </c>
      <c r="AD948" s="59">
        <v>0</v>
      </c>
      <c r="AE948" s="59"/>
      <c r="AF948" s="59"/>
    </row>
    <row r="949" spans="1:32">
      <c r="A949" s="255"/>
      <c r="B949" s="265" t="s">
        <v>2360</v>
      </c>
      <c r="C949" s="255"/>
      <c r="D949" s="273"/>
      <c r="E949" s="265" t="s">
        <v>2361</v>
      </c>
      <c r="F949" s="266"/>
      <c r="G949" s="255" t="s">
        <v>26</v>
      </c>
      <c r="H949" s="267" t="s">
        <v>21</v>
      </c>
      <c r="I949" s="265"/>
      <c r="J949" s="255"/>
      <c r="K949" s="255"/>
      <c r="L949" s="255" t="s">
        <v>2335</v>
      </c>
      <c r="M949" s="255" t="s">
        <v>2147</v>
      </c>
      <c r="N949" s="255" t="s">
        <v>26</v>
      </c>
      <c r="O949" s="255" t="s">
        <v>2362</v>
      </c>
      <c r="P949" s="255" t="s">
        <v>26</v>
      </c>
      <c r="Q949" s="286" t="s">
        <v>348</v>
      </c>
      <c r="R949" s="280">
        <v>0.14147884820677706</v>
      </c>
      <c r="S949" s="255" t="s">
        <v>26</v>
      </c>
      <c r="T949" s="286" t="s">
        <v>348</v>
      </c>
      <c r="U949" s="280">
        <v>9.0621103126024144E-2</v>
      </c>
      <c r="V949" s="255" t="s">
        <v>26</v>
      </c>
      <c r="W949" s="286" t="s">
        <v>348</v>
      </c>
      <c r="X949" s="280">
        <v>8.986172652287816E-2</v>
      </c>
      <c r="Y949" s="58" t="s">
        <v>6761</v>
      </c>
      <c r="Z949" s="58" t="s">
        <v>1889</v>
      </c>
      <c r="AA949" s="59">
        <v>0</v>
      </c>
      <c r="AB949" s="59">
        <v>0</v>
      </c>
      <c r="AC949" s="59">
        <v>0</v>
      </c>
      <c r="AD949" s="59">
        <v>0</v>
      </c>
      <c r="AE949" s="59"/>
      <c r="AF949" s="59"/>
    </row>
    <row r="950" spans="1:32">
      <c r="A950" s="255"/>
      <c r="B950" s="265" t="s">
        <v>2363</v>
      </c>
      <c r="C950" s="255"/>
      <c r="D950" s="273"/>
      <c r="E950" s="265" t="s">
        <v>2361</v>
      </c>
      <c r="F950" s="266"/>
      <c r="G950" s="255" t="s">
        <v>26</v>
      </c>
      <c r="H950" s="267" t="s">
        <v>21</v>
      </c>
      <c r="I950" s="265"/>
      <c r="J950" s="255"/>
      <c r="K950" s="255"/>
      <c r="L950" s="255" t="s">
        <v>2335</v>
      </c>
      <c r="M950" s="255" t="s">
        <v>2147</v>
      </c>
      <c r="N950" s="255" t="s">
        <v>26</v>
      </c>
      <c r="O950" s="255" t="s">
        <v>2362</v>
      </c>
      <c r="P950" s="255" t="s">
        <v>26</v>
      </c>
      <c r="Q950" s="286" t="s">
        <v>2347</v>
      </c>
      <c r="R950" s="280">
        <v>0.85852115179322297</v>
      </c>
      <c r="S950" s="255" t="s">
        <v>26</v>
      </c>
      <c r="T950" s="286" t="s">
        <v>428</v>
      </c>
      <c r="U950" s="280">
        <v>0.83227912936534398</v>
      </c>
      <c r="V950" s="255" t="s">
        <v>26</v>
      </c>
      <c r="W950" s="286" t="s">
        <v>428</v>
      </c>
      <c r="X950" s="280">
        <v>0.86476276640409799</v>
      </c>
      <c r="Y950" s="58" t="s">
        <v>6237</v>
      </c>
      <c r="Z950" s="58" t="s">
        <v>1887</v>
      </c>
      <c r="AA950" s="59">
        <v>0</v>
      </c>
      <c r="AB950" s="59">
        <v>0</v>
      </c>
      <c r="AC950" s="59">
        <v>0</v>
      </c>
      <c r="AD950" s="59">
        <v>0</v>
      </c>
      <c r="AE950" s="59"/>
      <c r="AF950" s="59"/>
    </row>
    <row r="951" spans="1:32">
      <c r="A951" s="255"/>
      <c r="B951" s="265" t="s">
        <v>2363</v>
      </c>
      <c r="C951" s="255"/>
      <c r="D951" s="273"/>
      <c r="E951" s="265" t="s">
        <v>2361</v>
      </c>
      <c r="F951" s="266"/>
      <c r="G951" s="255" t="s">
        <v>26</v>
      </c>
      <c r="H951" s="267" t="s">
        <v>21</v>
      </c>
      <c r="I951" s="265"/>
      <c r="J951" s="255"/>
      <c r="K951" s="255"/>
      <c r="L951" s="255" t="s">
        <v>2335</v>
      </c>
      <c r="M951" s="255" t="s">
        <v>2147</v>
      </c>
      <c r="N951" s="255" t="s">
        <v>26</v>
      </c>
      <c r="O951" s="255" t="s">
        <v>2362</v>
      </c>
      <c r="P951" s="255" t="s">
        <v>26</v>
      </c>
      <c r="Q951" s="286" t="s">
        <v>2347</v>
      </c>
      <c r="R951" s="280">
        <v>0</v>
      </c>
      <c r="S951" s="255" t="s">
        <v>26</v>
      </c>
      <c r="T951" s="286" t="s">
        <v>434</v>
      </c>
      <c r="U951" s="280">
        <v>7.7099767508631845E-2</v>
      </c>
      <c r="V951" s="255" t="s">
        <v>26</v>
      </c>
      <c r="W951" s="286" t="s">
        <v>434</v>
      </c>
      <c r="X951" s="280">
        <v>4.5375507073023895E-2</v>
      </c>
      <c r="Y951" s="58" t="s">
        <v>6760</v>
      </c>
      <c r="Z951" s="58" t="s">
        <v>1888</v>
      </c>
      <c r="AA951" s="59">
        <v>0</v>
      </c>
      <c r="AB951" s="59">
        <v>0</v>
      </c>
      <c r="AC951" s="59">
        <v>0</v>
      </c>
      <c r="AD951" s="59">
        <v>0</v>
      </c>
      <c r="AE951" s="59"/>
      <c r="AF951" s="59"/>
    </row>
    <row r="952" spans="1:32">
      <c r="A952" s="255"/>
      <c r="B952" s="265" t="s">
        <v>2363</v>
      </c>
      <c r="C952" s="255"/>
      <c r="D952" s="273"/>
      <c r="E952" s="265" t="s">
        <v>2361</v>
      </c>
      <c r="F952" s="266"/>
      <c r="G952" s="255" t="s">
        <v>26</v>
      </c>
      <c r="H952" s="267" t="s">
        <v>21</v>
      </c>
      <c r="I952" s="265"/>
      <c r="J952" s="255"/>
      <c r="K952" s="255"/>
      <c r="L952" s="255" t="s">
        <v>2335</v>
      </c>
      <c r="M952" s="255" t="s">
        <v>2147</v>
      </c>
      <c r="N952" s="255" t="s">
        <v>26</v>
      </c>
      <c r="O952" s="255" t="s">
        <v>2362</v>
      </c>
      <c r="P952" s="255" t="s">
        <v>26</v>
      </c>
      <c r="Q952" s="286" t="s">
        <v>348</v>
      </c>
      <c r="R952" s="280">
        <v>0.14147884820677706</v>
      </c>
      <c r="S952" s="255" t="s">
        <v>26</v>
      </c>
      <c r="T952" s="286" t="s">
        <v>348</v>
      </c>
      <c r="U952" s="280">
        <v>9.0621103126024144E-2</v>
      </c>
      <c r="V952" s="255" t="s">
        <v>26</v>
      </c>
      <c r="W952" s="286" t="s">
        <v>348</v>
      </c>
      <c r="X952" s="280">
        <v>8.986172652287816E-2</v>
      </c>
      <c r="Y952" s="58" t="s">
        <v>6761</v>
      </c>
      <c r="Z952" s="58" t="s">
        <v>1889</v>
      </c>
      <c r="AA952" s="59">
        <v>0</v>
      </c>
      <c r="AB952" s="59">
        <v>0</v>
      </c>
      <c r="AC952" s="59">
        <v>0</v>
      </c>
      <c r="AD952" s="59">
        <v>0</v>
      </c>
      <c r="AE952" s="59"/>
      <c r="AF952" s="59"/>
    </row>
    <row r="953" spans="1:32">
      <c r="A953" s="255"/>
      <c r="B953" s="265" t="s">
        <v>2364</v>
      </c>
      <c r="C953" s="255"/>
      <c r="D953" s="273"/>
      <c r="E953" s="265" t="s">
        <v>2361</v>
      </c>
      <c r="F953" s="266"/>
      <c r="G953" s="255" t="s">
        <v>26</v>
      </c>
      <c r="H953" s="267" t="s">
        <v>21</v>
      </c>
      <c r="I953" s="265"/>
      <c r="J953" s="255"/>
      <c r="K953" s="255"/>
      <c r="L953" s="255" t="s">
        <v>2335</v>
      </c>
      <c r="M953" s="255" t="s">
        <v>2147</v>
      </c>
      <c r="N953" s="255" t="s">
        <v>26</v>
      </c>
      <c r="O953" s="255" t="s">
        <v>2362</v>
      </c>
      <c r="P953" s="255" t="s">
        <v>26</v>
      </c>
      <c r="Q953" s="286" t="s">
        <v>2347</v>
      </c>
      <c r="R953" s="280">
        <v>0.85852115179322297</v>
      </c>
      <c r="S953" s="255" t="s">
        <v>26</v>
      </c>
      <c r="T953" s="286" t="s">
        <v>428</v>
      </c>
      <c r="U953" s="280">
        <v>0.83227912936534398</v>
      </c>
      <c r="V953" s="255" t="s">
        <v>26</v>
      </c>
      <c r="W953" s="286" t="s">
        <v>428</v>
      </c>
      <c r="X953" s="280">
        <v>0.86476276640409799</v>
      </c>
      <c r="Y953" s="58" t="s">
        <v>6237</v>
      </c>
      <c r="Z953" s="58" t="s">
        <v>1887</v>
      </c>
      <c r="AA953" s="59">
        <v>0</v>
      </c>
      <c r="AB953" s="59">
        <v>0</v>
      </c>
      <c r="AC953" s="59">
        <v>0</v>
      </c>
      <c r="AD953" s="59">
        <v>0</v>
      </c>
      <c r="AE953" s="59"/>
      <c r="AF953" s="59"/>
    </row>
    <row r="954" spans="1:32">
      <c r="A954" s="255"/>
      <c r="B954" s="265" t="s">
        <v>2364</v>
      </c>
      <c r="C954" s="255"/>
      <c r="D954" s="273"/>
      <c r="E954" s="265" t="s">
        <v>2361</v>
      </c>
      <c r="F954" s="266"/>
      <c r="G954" s="255" t="s">
        <v>26</v>
      </c>
      <c r="H954" s="267" t="s">
        <v>21</v>
      </c>
      <c r="I954" s="265"/>
      <c r="J954" s="255"/>
      <c r="K954" s="255"/>
      <c r="L954" s="255" t="s">
        <v>2335</v>
      </c>
      <c r="M954" s="255" t="s">
        <v>2147</v>
      </c>
      <c r="N954" s="255" t="s">
        <v>26</v>
      </c>
      <c r="O954" s="255" t="s">
        <v>2362</v>
      </c>
      <c r="P954" s="255" t="s">
        <v>26</v>
      </c>
      <c r="Q954" s="286" t="s">
        <v>2347</v>
      </c>
      <c r="R954" s="280">
        <v>0</v>
      </c>
      <c r="S954" s="255" t="s">
        <v>26</v>
      </c>
      <c r="T954" s="286" t="s">
        <v>434</v>
      </c>
      <c r="U954" s="280">
        <v>7.7099767508631845E-2</v>
      </c>
      <c r="V954" s="255" t="s">
        <v>26</v>
      </c>
      <c r="W954" s="286" t="s">
        <v>434</v>
      </c>
      <c r="X954" s="280">
        <v>4.5375507073023895E-2</v>
      </c>
      <c r="Y954" s="58" t="s">
        <v>6760</v>
      </c>
      <c r="Z954" s="58" t="s">
        <v>1888</v>
      </c>
      <c r="AA954" s="59">
        <v>0</v>
      </c>
      <c r="AB954" s="59">
        <v>0</v>
      </c>
      <c r="AC954" s="59">
        <v>0</v>
      </c>
      <c r="AD954" s="59">
        <v>0</v>
      </c>
      <c r="AE954" s="59"/>
      <c r="AF954" s="59"/>
    </row>
    <row r="955" spans="1:32">
      <c r="A955" s="255"/>
      <c r="B955" s="265" t="s">
        <v>2364</v>
      </c>
      <c r="C955" s="255"/>
      <c r="D955" s="273"/>
      <c r="E955" s="265" t="s">
        <v>2361</v>
      </c>
      <c r="F955" s="266"/>
      <c r="G955" s="255" t="s">
        <v>26</v>
      </c>
      <c r="H955" s="267" t="s">
        <v>21</v>
      </c>
      <c r="I955" s="265"/>
      <c r="J955" s="255"/>
      <c r="K955" s="255"/>
      <c r="L955" s="255" t="s">
        <v>2335</v>
      </c>
      <c r="M955" s="255" t="s">
        <v>2147</v>
      </c>
      <c r="N955" s="255" t="s">
        <v>26</v>
      </c>
      <c r="O955" s="255" t="s">
        <v>2362</v>
      </c>
      <c r="P955" s="255" t="s">
        <v>26</v>
      </c>
      <c r="Q955" s="286" t="s">
        <v>348</v>
      </c>
      <c r="R955" s="280">
        <v>0.14147884820677706</v>
      </c>
      <c r="S955" s="255" t="s">
        <v>26</v>
      </c>
      <c r="T955" s="286" t="s">
        <v>348</v>
      </c>
      <c r="U955" s="280">
        <v>9.0621103126024144E-2</v>
      </c>
      <c r="V955" s="255" t="s">
        <v>26</v>
      </c>
      <c r="W955" s="286" t="s">
        <v>348</v>
      </c>
      <c r="X955" s="280">
        <v>8.986172652287816E-2</v>
      </c>
      <c r="Y955" s="58" t="s">
        <v>6761</v>
      </c>
      <c r="Z955" s="58" t="s">
        <v>1889</v>
      </c>
      <c r="AA955" s="59">
        <v>0</v>
      </c>
      <c r="AB955" s="59">
        <v>0</v>
      </c>
      <c r="AC955" s="59">
        <v>0</v>
      </c>
      <c r="AD955" s="59">
        <v>0</v>
      </c>
      <c r="AE955" s="59"/>
      <c r="AF955" s="59"/>
    </row>
    <row r="956" spans="1:32">
      <c r="A956" s="255"/>
      <c r="B956" s="265" t="s">
        <v>2365</v>
      </c>
      <c r="C956" s="255"/>
      <c r="D956" s="273"/>
      <c r="E956" s="265" t="s">
        <v>2361</v>
      </c>
      <c r="F956" s="266"/>
      <c r="G956" s="255" t="s">
        <v>26</v>
      </c>
      <c r="H956" s="267" t="s">
        <v>21</v>
      </c>
      <c r="I956" s="265"/>
      <c r="J956" s="255"/>
      <c r="K956" s="255"/>
      <c r="L956" s="255" t="s">
        <v>2335</v>
      </c>
      <c r="M956" s="255" t="s">
        <v>2147</v>
      </c>
      <c r="N956" s="255" t="s">
        <v>26</v>
      </c>
      <c r="O956" s="255" t="s">
        <v>2362</v>
      </c>
      <c r="P956" s="255" t="s">
        <v>26</v>
      </c>
      <c r="Q956" s="286" t="s">
        <v>2347</v>
      </c>
      <c r="R956" s="280">
        <v>0.85852115179322297</v>
      </c>
      <c r="S956" s="255" t="s">
        <v>26</v>
      </c>
      <c r="T956" s="286" t="s">
        <v>428</v>
      </c>
      <c r="U956" s="280">
        <v>0.83227912936534398</v>
      </c>
      <c r="V956" s="255" t="s">
        <v>26</v>
      </c>
      <c r="W956" s="286" t="s">
        <v>428</v>
      </c>
      <c r="X956" s="280">
        <v>0.86476276640409799</v>
      </c>
      <c r="Y956" s="58" t="s">
        <v>6237</v>
      </c>
      <c r="Z956" s="58" t="s">
        <v>1887</v>
      </c>
      <c r="AA956" s="59">
        <v>0</v>
      </c>
      <c r="AB956" s="59">
        <v>0</v>
      </c>
      <c r="AC956" s="59">
        <v>0</v>
      </c>
      <c r="AD956" s="59">
        <v>0</v>
      </c>
      <c r="AE956" s="59"/>
      <c r="AF956" s="59"/>
    </row>
    <row r="957" spans="1:32">
      <c r="A957" s="255"/>
      <c r="B957" s="265" t="s">
        <v>2365</v>
      </c>
      <c r="C957" s="255"/>
      <c r="D957" s="273"/>
      <c r="E957" s="265" t="s">
        <v>2361</v>
      </c>
      <c r="F957" s="266"/>
      <c r="G957" s="255" t="s">
        <v>26</v>
      </c>
      <c r="H957" s="267" t="s">
        <v>21</v>
      </c>
      <c r="I957" s="265"/>
      <c r="J957" s="255"/>
      <c r="K957" s="255"/>
      <c r="L957" s="255" t="s">
        <v>2335</v>
      </c>
      <c r="M957" s="255" t="s">
        <v>2147</v>
      </c>
      <c r="N957" s="255" t="s">
        <v>26</v>
      </c>
      <c r="O957" s="255" t="s">
        <v>2362</v>
      </c>
      <c r="P957" s="255" t="s">
        <v>26</v>
      </c>
      <c r="Q957" s="286" t="s">
        <v>2347</v>
      </c>
      <c r="R957" s="280">
        <v>0</v>
      </c>
      <c r="S957" s="255" t="s">
        <v>26</v>
      </c>
      <c r="T957" s="286" t="s">
        <v>434</v>
      </c>
      <c r="U957" s="280">
        <v>7.7099767508631845E-2</v>
      </c>
      <c r="V957" s="255" t="s">
        <v>26</v>
      </c>
      <c r="W957" s="286" t="s">
        <v>434</v>
      </c>
      <c r="X957" s="280">
        <v>4.5375507073023895E-2</v>
      </c>
      <c r="Y957" s="58" t="s">
        <v>6760</v>
      </c>
      <c r="Z957" s="58" t="s">
        <v>1888</v>
      </c>
      <c r="AA957" s="59">
        <v>0</v>
      </c>
      <c r="AB957" s="59">
        <v>0</v>
      </c>
      <c r="AC957" s="59">
        <v>0</v>
      </c>
      <c r="AD957" s="59">
        <v>0</v>
      </c>
      <c r="AE957" s="59"/>
      <c r="AF957" s="59"/>
    </row>
    <row r="958" spans="1:32">
      <c r="A958" s="255"/>
      <c r="B958" s="265" t="s">
        <v>2365</v>
      </c>
      <c r="C958" s="255"/>
      <c r="D958" s="273"/>
      <c r="E958" s="265" t="s">
        <v>2361</v>
      </c>
      <c r="F958" s="266"/>
      <c r="G958" s="255" t="s">
        <v>26</v>
      </c>
      <c r="H958" s="267" t="s">
        <v>21</v>
      </c>
      <c r="I958" s="265"/>
      <c r="J958" s="255"/>
      <c r="K958" s="255"/>
      <c r="L958" s="255" t="s">
        <v>2335</v>
      </c>
      <c r="M958" s="255" t="s">
        <v>2147</v>
      </c>
      <c r="N958" s="255" t="s">
        <v>26</v>
      </c>
      <c r="O958" s="255" t="s">
        <v>2362</v>
      </c>
      <c r="P958" s="255" t="s">
        <v>26</v>
      </c>
      <c r="Q958" s="286" t="s">
        <v>348</v>
      </c>
      <c r="R958" s="280">
        <v>0.14147884820677706</v>
      </c>
      <c r="S958" s="255" t="s">
        <v>26</v>
      </c>
      <c r="T958" s="286" t="s">
        <v>348</v>
      </c>
      <c r="U958" s="280">
        <v>9.0621103126024144E-2</v>
      </c>
      <c r="V958" s="255" t="s">
        <v>26</v>
      </c>
      <c r="W958" s="286" t="s">
        <v>348</v>
      </c>
      <c r="X958" s="280">
        <v>8.986172652287816E-2</v>
      </c>
      <c r="Y958" s="58" t="s">
        <v>6761</v>
      </c>
      <c r="Z958" s="58" t="s">
        <v>1889</v>
      </c>
      <c r="AA958" s="59">
        <v>0</v>
      </c>
      <c r="AB958" s="59">
        <v>0</v>
      </c>
      <c r="AC958" s="59">
        <v>0</v>
      </c>
      <c r="AD958" s="59">
        <v>0</v>
      </c>
      <c r="AE958" s="59"/>
      <c r="AF958" s="59"/>
    </row>
    <row r="959" spans="1:32">
      <c r="A959" s="255"/>
      <c r="B959" s="265" t="s">
        <v>2366</v>
      </c>
      <c r="C959" s="255"/>
      <c r="D959" s="273"/>
      <c r="E959" s="265" t="s">
        <v>2361</v>
      </c>
      <c r="F959" s="266"/>
      <c r="G959" s="255" t="s">
        <v>26</v>
      </c>
      <c r="H959" s="266" t="s">
        <v>21</v>
      </c>
      <c r="I959" s="255"/>
      <c r="J959" s="255"/>
      <c r="K959" s="255"/>
      <c r="L959" s="255" t="s">
        <v>2335</v>
      </c>
      <c r="M959" s="255" t="s">
        <v>2147</v>
      </c>
      <c r="N959" s="255" t="s">
        <v>26</v>
      </c>
      <c r="O959" s="255" t="s">
        <v>2362</v>
      </c>
      <c r="P959" s="255" t="s">
        <v>26</v>
      </c>
      <c r="Q959" s="286" t="s">
        <v>2347</v>
      </c>
      <c r="R959" s="280">
        <v>0.85852115179322297</v>
      </c>
      <c r="S959" s="255" t="s">
        <v>26</v>
      </c>
      <c r="T959" s="286" t="s">
        <v>428</v>
      </c>
      <c r="U959" s="280">
        <v>0.83227912936534398</v>
      </c>
      <c r="V959" s="255" t="s">
        <v>26</v>
      </c>
      <c r="W959" s="286" t="s">
        <v>428</v>
      </c>
      <c r="X959" s="280">
        <v>0.86476276640409799</v>
      </c>
      <c r="Y959" s="58" t="s">
        <v>6237</v>
      </c>
      <c r="Z959" s="58" t="s">
        <v>1887</v>
      </c>
      <c r="AA959" s="59">
        <v>0</v>
      </c>
      <c r="AB959" s="59">
        <v>0</v>
      </c>
      <c r="AC959" s="59">
        <v>0</v>
      </c>
      <c r="AD959" s="59">
        <v>0</v>
      </c>
      <c r="AE959" s="59"/>
      <c r="AF959" s="59"/>
    </row>
    <row r="960" spans="1:32">
      <c r="A960" s="255"/>
      <c r="B960" s="265" t="s">
        <v>2366</v>
      </c>
      <c r="C960" s="255"/>
      <c r="D960" s="273"/>
      <c r="E960" s="265" t="s">
        <v>2361</v>
      </c>
      <c r="F960" s="266"/>
      <c r="G960" s="255" t="s">
        <v>26</v>
      </c>
      <c r="H960" s="266" t="s">
        <v>21</v>
      </c>
      <c r="I960" s="255"/>
      <c r="J960" s="255"/>
      <c r="K960" s="255"/>
      <c r="L960" s="255" t="s">
        <v>2335</v>
      </c>
      <c r="M960" s="255" t="s">
        <v>2147</v>
      </c>
      <c r="N960" s="255" t="s">
        <v>26</v>
      </c>
      <c r="O960" s="255" t="s">
        <v>2362</v>
      </c>
      <c r="P960" s="255" t="s">
        <v>26</v>
      </c>
      <c r="Q960" s="286" t="s">
        <v>2347</v>
      </c>
      <c r="R960" s="280">
        <v>0</v>
      </c>
      <c r="S960" s="255" t="s">
        <v>26</v>
      </c>
      <c r="T960" s="286" t="s">
        <v>434</v>
      </c>
      <c r="U960" s="280">
        <v>7.7099767508631845E-2</v>
      </c>
      <c r="V960" s="255" t="s">
        <v>26</v>
      </c>
      <c r="W960" s="286" t="s">
        <v>434</v>
      </c>
      <c r="X960" s="280">
        <v>4.5375507073023895E-2</v>
      </c>
      <c r="Y960" s="58" t="s">
        <v>6760</v>
      </c>
      <c r="Z960" s="58" t="s">
        <v>1888</v>
      </c>
      <c r="AA960" s="59">
        <v>0</v>
      </c>
      <c r="AB960" s="59">
        <v>0</v>
      </c>
      <c r="AC960" s="59">
        <v>0</v>
      </c>
      <c r="AD960" s="59">
        <v>0</v>
      </c>
      <c r="AE960" s="59"/>
      <c r="AF960" s="59"/>
    </row>
    <row r="961" spans="1:32">
      <c r="A961" s="255"/>
      <c r="B961" s="265" t="s">
        <v>2366</v>
      </c>
      <c r="C961" s="255"/>
      <c r="D961" s="273"/>
      <c r="E961" s="265" t="s">
        <v>2361</v>
      </c>
      <c r="F961" s="266"/>
      <c r="G961" s="255" t="s">
        <v>26</v>
      </c>
      <c r="H961" s="266" t="s">
        <v>21</v>
      </c>
      <c r="I961" s="255"/>
      <c r="J961" s="255"/>
      <c r="K961" s="255"/>
      <c r="L961" s="255" t="s">
        <v>2335</v>
      </c>
      <c r="M961" s="255" t="s">
        <v>2147</v>
      </c>
      <c r="N961" s="255" t="s">
        <v>26</v>
      </c>
      <c r="O961" s="255" t="s">
        <v>2362</v>
      </c>
      <c r="P961" s="255" t="s">
        <v>26</v>
      </c>
      <c r="Q961" s="286" t="s">
        <v>348</v>
      </c>
      <c r="R961" s="280">
        <v>0.14147884820677706</v>
      </c>
      <c r="S961" s="255" t="s">
        <v>26</v>
      </c>
      <c r="T961" s="286" t="s">
        <v>348</v>
      </c>
      <c r="U961" s="280">
        <v>9.0621103126024144E-2</v>
      </c>
      <c r="V961" s="255" t="s">
        <v>26</v>
      </c>
      <c r="W961" s="286" t="s">
        <v>348</v>
      </c>
      <c r="X961" s="280">
        <v>8.986172652287816E-2</v>
      </c>
      <c r="Y961" s="58" t="s">
        <v>6761</v>
      </c>
      <c r="Z961" s="58" t="s">
        <v>1889</v>
      </c>
      <c r="AA961" s="59">
        <v>0</v>
      </c>
      <c r="AB961" s="59">
        <v>0</v>
      </c>
      <c r="AC961" s="59">
        <v>0</v>
      </c>
      <c r="AD961" s="59">
        <v>0</v>
      </c>
      <c r="AE961" s="59"/>
      <c r="AF961" s="59"/>
    </row>
    <row r="962" spans="1:32">
      <c r="A962" s="255"/>
      <c r="B962" s="265" t="s">
        <v>2367</v>
      </c>
      <c r="C962" s="255"/>
      <c r="D962" s="273"/>
      <c r="E962" s="265" t="s">
        <v>2368</v>
      </c>
      <c r="F962" s="266"/>
      <c r="G962" s="255" t="s">
        <v>26</v>
      </c>
      <c r="H962" s="266" t="s">
        <v>440</v>
      </c>
      <c r="I962" s="255"/>
      <c r="J962" s="255"/>
      <c r="K962" s="255"/>
      <c r="L962" s="255" t="s">
        <v>2335</v>
      </c>
      <c r="M962" s="255" t="s">
        <v>269</v>
      </c>
      <c r="N962" s="255" t="s">
        <v>26</v>
      </c>
      <c r="O962" s="255" t="s">
        <v>352</v>
      </c>
      <c r="P962" s="255" t="s">
        <v>26</v>
      </c>
      <c r="Q962" s="255" t="s">
        <v>352</v>
      </c>
      <c r="R962" s="280">
        <v>0</v>
      </c>
      <c r="S962" s="255" t="s">
        <v>26</v>
      </c>
      <c r="T962" s="268" t="s">
        <v>435</v>
      </c>
      <c r="U962" s="280">
        <v>0.64694457255325588</v>
      </c>
      <c r="V962" s="255" t="s">
        <v>26</v>
      </c>
      <c r="W962" s="268" t="s">
        <v>435</v>
      </c>
      <c r="X962" s="280">
        <v>0.86027174268617457</v>
      </c>
      <c r="Y962" s="58" t="s">
        <v>6900</v>
      </c>
      <c r="Z962" s="58" t="s">
        <v>1910</v>
      </c>
      <c r="AA962" s="59">
        <v>0</v>
      </c>
      <c r="AB962" s="59">
        <v>0</v>
      </c>
      <c r="AC962" s="59">
        <v>0</v>
      </c>
      <c r="AD962" s="59">
        <v>0</v>
      </c>
      <c r="AE962" s="59"/>
      <c r="AF962" s="59"/>
    </row>
    <row r="963" spans="1:32">
      <c r="A963" s="255"/>
      <c r="B963" s="265" t="s">
        <v>2367</v>
      </c>
      <c r="C963" s="255"/>
      <c r="D963" s="273"/>
      <c r="E963" s="265" t="s">
        <v>2368</v>
      </c>
      <c r="F963" s="266"/>
      <c r="G963" s="255" t="s">
        <v>26</v>
      </c>
      <c r="H963" s="266" t="s">
        <v>440</v>
      </c>
      <c r="I963" s="255"/>
      <c r="J963" s="255"/>
      <c r="K963" s="255"/>
      <c r="L963" s="255" t="s">
        <v>2335</v>
      </c>
      <c r="M963" s="255" t="s">
        <v>269</v>
      </c>
      <c r="N963" s="255" t="s">
        <v>26</v>
      </c>
      <c r="O963" s="255" t="s">
        <v>352</v>
      </c>
      <c r="P963" s="255" t="s">
        <v>26</v>
      </c>
      <c r="Q963" s="255" t="s">
        <v>352</v>
      </c>
      <c r="R963" s="280">
        <v>0</v>
      </c>
      <c r="S963" s="255" t="s">
        <v>26</v>
      </c>
      <c r="T963" s="268" t="s">
        <v>352</v>
      </c>
      <c r="U963" s="280">
        <v>0.35305542744674406</v>
      </c>
      <c r="V963" s="255" t="s">
        <v>26</v>
      </c>
      <c r="W963" s="268" t="s">
        <v>352</v>
      </c>
      <c r="X963" s="280">
        <v>0.13972825731382549</v>
      </c>
      <c r="Y963" s="58" t="s">
        <v>6005</v>
      </c>
      <c r="Z963" s="58" t="s">
        <v>1911</v>
      </c>
      <c r="AA963" s="59">
        <v>0</v>
      </c>
      <c r="AB963" s="59">
        <v>0</v>
      </c>
      <c r="AC963" s="59">
        <v>0</v>
      </c>
      <c r="AD963" s="59">
        <v>0</v>
      </c>
      <c r="AE963" s="59"/>
      <c r="AF963" s="59"/>
    </row>
    <row r="964" spans="1:32">
      <c r="A964" s="255"/>
      <c r="B964" s="265" t="s">
        <v>2369</v>
      </c>
      <c r="C964" s="293" t="s">
        <v>2370</v>
      </c>
      <c r="D964" s="273"/>
      <c r="E964" s="265" t="s">
        <v>2371</v>
      </c>
      <c r="F964" s="266" t="s">
        <v>2039</v>
      </c>
      <c r="G964" s="255" t="s">
        <v>26</v>
      </c>
      <c r="H964" s="266" t="s">
        <v>440</v>
      </c>
      <c r="I964" s="255"/>
      <c r="J964" s="255"/>
      <c r="K964" s="255"/>
      <c r="L964" s="255" t="s">
        <v>2335</v>
      </c>
      <c r="M964" s="255" t="s">
        <v>2372</v>
      </c>
      <c r="N964" s="255" t="s">
        <v>26</v>
      </c>
      <c r="O964" s="255" t="s">
        <v>2362</v>
      </c>
      <c r="P964" s="255" t="s">
        <v>26</v>
      </c>
      <c r="Q964" s="255" t="s">
        <v>352</v>
      </c>
      <c r="R964" s="280">
        <v>0</v>
      </c>
      <c r="S964" s="255" t="s">
        <v>26</v>
      </c>
      <c r="T964" s="268" t="s">
        <v>435</v>
      </c>
      <c r="U964" s="280">
        <v>0.64694457255325588</v>
      </c>
      <c r="V964" s="255" t="s">
        <v>26</v>
      </c>
      <c r="W964" s="268" t="s">
        <v>435</v>
      </c>
      <c r="X964" s="280">
        <v>0.86027174268617457</v>
      </c>
      <c r="Y964" s="58" t="s">
        <v>6900</v>
      </c>
      <c r="Z964" s="58" t="s">
        <v>1910</v>
      </c>
      <c r="AA964" s="59">
        <v>0</v>
      </c>
      <c r="AB964" s="59">
        <v>0</v>
      </c>
      <c r="AC964" s="59">
        <v>0</v>
      </c>
      <c r="AD964" s="59">
        <v>0</v>
      </c>
      <c r="AE964" s="59"/>
      <c r="AF964" s="59"/>
    </row>
    <row r="965" spans="1:32">
      <c r="A965" s="255"/>
      <c r="B965" s="265" t="s">
        <v>2369</v>
      </c>
      <c r="C965" s="293" t="s">
        <v>2370</v>
      </c>
      <c r="D965" s="273"/>
      <c r="E965" s="265" t="s">
        <v>2371</v>
      </c>
      <c r="F965" s="266" t="s">
        <v>2039</v>
      </c>
      <c r="G965" s="255" t="s">
        <v>26</v>
      </c>
      <c r="H965" s="266" t="s">
        <v>440</v>
      </c>
      <c r="I965" s="255"/>
      <c r="J965" s="255"/>
      <c r="K965" s="255"/>
      <c r="L965" s="255" t="s">
        <v>2335</v>
      </c>
      <c r="M965" s="255" t="s">
        <v>2372</v>
      </c>
      <c r="N965" s="255" t="s">
        <v>26</v>
      </c>
      <c r="O965" s="255" t="s">
        <v>2362</v>
      </c>
      <c r="P965" s="255" t="s">
        <v>26</v>
      </c>
      <c r="Q965" s="255" t="s">
        <v>352</v>
      </c>
      <c r="R965" s="280">
        <v>0</v>
      </c>
      <c r="S965" s="255" t="s">
        <v>26</v>
      </c>
      <c r="T965" s="268" t="s">
        <v>352</v>
      </c>
      <c r="U965" s="280">
        <v>0.35305542744674406</v>
      </c>
      <c r="V965" s="255" t="s">
        <v>26</v>
      </c>
      <c r="W965" s="268" t="s">
        <v>352</v>
      </c>
      <c r="X965" s="280">
        <v>0.13972825731382549</v>
      </c>
      <c r="Y965" s="58" t="s">
        <v>6005</v>
      </c>
      <c r="Z965" s="58" t="s">
        <v>1911</v>
      </c>
      <c r="AA965" s="59">
        <v>0</v>
      </c>
      <c r="AB965" s="59">
        <v>0</v>
      </c>
      <c r="AC965" s="59">
        <v>0</v>
      </c>
      <c r="AD965" s="59">
        <v>0</v>
      </c>
      <c r="AE965" s="59"/>
      <c r="AF965" s="59"/>
    </row>
    <row r="966" spans="1:32">
      <c r="A966" s="255"/>
      <c r="B966" s="292" t="s">
        <v>2373</v>
      </c>
      <c r="C966" s="255"/>
      <c r="D966" s="273"/>
      <c r="E966" s="255" t="s">
        <v>2333</v>
      </c>
      <c r="F966" s="266" t="s">
        <v>2039</v>
      </c>
      <c r="G966" s="255" t="s">
        <v>26</v>
      </c>
      <c r="H966" s="266" t="s">
        <v>440</v>
      </c>
      <c r="I966" s="265"/>
      <c r="J966" s="255"/>
      <c r="K966" s="255"/>
      <c r="L966" s="255" t="s">
        <v>2335</v>
      </c>
      <c r="M966" s="255" t="s">
        <v>269</v>
      </c>
      <c r="N966" s="255" t="s">
        <v>26</v>
      </c>
      <c r="O966" s="255" t="s">
        <v>269</v>
      </c>
      <c r="P966" s="255" t="s">
        <v>26</v>
      </c>
      <c r="Q966" s="255" t="s">
        <v>352</v>
      </c>
      <c r="R966" s="280">
        <v>0</v>
      </c>
      <c r="S966" s="255" t="s">
        <v>26</v>
      </c>
      <c r="T966" s="268" t="s">
        <v>435</v>
      </c>
      <c r="U966" s="280">
        <v>0.64694457255325588</v>
      </c>
      <c r="V966" s="255" t="s">
        <v>26</v>
      </c>
      <c r="W966" s="268" t="s">
        <v>435</v>
      </c>
      <c r="X966" s="280">
        <v>0.86027174268617457</v>
      </c>
      <c r="Y966" s="58" t="s">
        <v>6900</v>
      </c>
      <c r="Z966" s="58" t="s">
        <v>1910</v>
      </c>
      <c r="AA966" s="59">
        <v>0</v>
      </c>
      <c r="AB966" s="59">
        <v>0</v>
      </c>
      <c r="AC966" s="59">
        <v>0</v>
      </c>
      <c r="AD966" s="59">
        <v>0</v>
      </c>
      <c r="AE966" s="59"/>
      <c r="AF966" s="59"/>
    </row>
    <row r="967" spans="1:32">
      <c r="A967" s="255"/>
      <c r="B967" s="292" t="s">
        <v>2373</v>
      </c>
      <c r="C967" s="255"/>
      <c r="D967" s="273"/>
      <c r="E967" s="255" t="s">
        <v>2333</v>
      </c>
      <c r="F967" s="266" t="s">
        <v>2039</v>
      </c>
      <c r="G967" s="255" t="s">
        <v>26</v>
      </c>
      <c r="H967" s="266" t="s">
        <v>440</v>
      </c>
      <c r="I967" s="265"/>
      <c r="J967" s="255"/>
      <c r="K967" s="255"/>
      <c r="L967" s="255" t="s">
        <v>2335</v>
      </c>
      <c r="M967" s="255" t="s">
        <v>269</v>
      </c>
      <c r="N967" s="255" t="s">
        <v>26</v>
      </c>
      <c r="O967" s="255" t="s">
        <v>269</v>
      </c>
      <c r="P967" s="255" t="s">
        <v>26</v>
      </c>
      <c r="Q967" s="255" t="s">
        <v>352</v>
      </c>
      <c r="R967" s="280">
        <v>0</v>
      </c>
      <c r="S967" s="255" t="s">
        <v>26</v>
      </c>
      <c r="T967" s="268" t="s">
        <v>352</v>
      </c>
      <c r="U967" s="280">
        <v>0.35305542744674406</v>
      </c>
      <c r="V967" s="255" t="s">
        <v>26</v>
      </c>
      <c r="W967" s="268" t="s">
        <v>352</v>
      </c>
      <c r="X967" s="280">
        <v>0.13972825731382549</v>
      </c>
      <c r="Y967" s="58" t="s">
        <v>6005</v>
      </c>
      <c r="Z967" s="58" t="s">
        <v>1911</v>
      </c>
      <c r="AA967" s="59">
        <v>0</v>
      </c>
      <c r="AB967" s="59">
        <v>0</v>
      </c>
      <c r="AC967" s="59">
        <v>0</v>
      </c>
      <c r="AD967" s="59">
        <v>0</v>
      </c>
      <c r="AE967" s="59"/>
      <c r="AF967" s="59"/>
    </row>
    <row r="968" spans="1:32">
      <c r="A968" s="257" t="s">
        <v>2374</v>
      </c>
      <c r="B968" s="244" t="s">
        <v>2375</v>
      </c>
      <c r="C968" s="287" t="s">
        <v>2376</v>
      </c>
      <c r="D968" s="288" t="s">
        <v>2377</v>
      </c>
      <c r="E968" s="239" t="s">
        <v>2377</v>
      </c>
      <c r="F968" s="240" t="s">
        <v>2039</v>
      </c>
      <c r="G968" s="239" t="s">
        <v>2256</v>
      </c>
      <c r="H968" s="240" t="s">
        <v>440</v>
      </c>
      <c r="I968" s="244" t="s">
        <v>2186</v>
      </c>
      <c r="J968" s="239" t="s">
        <v>2378</v>
      </c>
      <c r="K968" s="239" t="s">
        <v>2378</v>
      </c>
      <c r="L968" s="239" t="s">
        <v>8</v>
      </c>
      <c r="M968" s="239" t="s">
        <v>41</v>
      </c>
      <c r="N968" s="239" t="s">
        <v>2256</v>
      </c>
      <c r="O968" s="239" t="s">
        <v>41</v>
      </c>
      <c r="P968" s="253" t="s">
        <v>2016</v>
      </c>
      <c r="Q968" s="239" t="s">
        <v>357</v>
      </c>
      <c r="R968" s="280">
        <v>0</v>
      </c>
      <c r="S968" s="255" t="s">
        <v>2016</v>
      </c>
      <c r="T968" s="248" t="s">
        <v>353</v>
      </c>
      <c r="U968" s="280">
        <v>0</v>
      </c>
      <c r="V968" s="255" t="s">
        <v>2016</v>
      </c>
      <c r="W968" s="248" t="s">
        <v>353</v>
      </c>
      <c r="X968" s="280">
        <v>0.15592811834631015</v>
      </c>
      <c r="Y968" s="58" t="s">
        <v>6351</v>
      </c>
      <c r="Z968" s="58" t="s">
        <v>540</v>
      </c>
      <c r="AA968" s="59">
        <v>-114048.32840479071</v>
      </c>
      <c r="AB968" s="59">
        <v>-61357.482236376709</v>
      </c>
      <c r="AC968" s="59">
        <v>-34960.721378485374</v>
      </c>
      <c r="AD968" s="59">
        <v>-210366.5320196528</v>
      </c>
      <c r="AE968" s="59"/>
      <c r="AF968" s="59"/>
    </row>
    <row r="969" spans="1:32">
      <c r="A969" s="257" t="s">
        <v>2374</v>
      </c>
      <c r="B969" s="244" t="s">
        <v>2375</v>
      </c>
      <c r="C969" s="287" t="s">
        <v>2376</v>
      </c>
      <c r="D969" s="288" t="s">
        <v>2377</v>
      </c>
      <c r="E969" s="239" t="s">
        <v>2377</v>
      </c>
      <c r="F969" s="240" t="s">
        <v>2039</v>
      </c>
      <c r="G969" s="239" t="s">
        <v>2256</v>
      </c>
      <c r="H969" s="240" t="s">
        <v>440</v>
      </c>
      <c r="I969" s="244" t="s">
        <v>2186</v>
      </c>
      <c r="J969" s="239" t="s">
        <v>2378</v>
      </c>
      <c r="K969" s="239" t="s">
        <v>2378</v>
      </c>
      <c r="L969" s="239" t="s">
        <v>8</v>
      </c>
      <c r="M969" s="239" t="s">
        <v>41</v>
      </c>
      <c r="N969" s="239" t="s">
        <v>2256</v>
      </c>
      <c r="O969" s="239" t="s">
        <v>41</v>
      </c>
      <c r="P969" s="253" t="s">
        <v>2016</v>
      </c>
      <c r="Q969" s="239" t="s">
        <v>357</v>
      </c>
      <c r="R969" s="280">
        <v>0</v>
      </c>
      <c r="S969" s="255" t="s">
        <v>2016</v>
      </c>
      <c r="T969" s="248" t="s">
        <v>354</v>
      </c>
      <c r="U969" s="280">
        <v>1</v>
      </c>
      <c r="V969" s="255" t="s">
        <v>2016</v>
      </c>
      <c r="W969" s="248" t="s">
        <v>354</v>
      </c>
      <c r="X969" s="280">
        <v>0.84407188165368985</v>
      </c>
      <c r="Y969" s="58" t="s">
        <v>5973</v>
      </c>
      <c r="Z969" s="58" t="s">
        <v>541</v>
      </c>
      <c r="AA969" s="59">
        <v>-617367.72159520932</v>
      </c>
      <c r="AB969" s="59">
        <v>-332141.02776362328</v>
      </c>
      <c r="AC969" s="59">
        <v>-189249.77862151465</v>
      </c>
      <c r="AD969" s="59">
        <v>-1138758.5279803472</v>
      </c>
      <c r="AE969" s="59"/>
      <c r="AF969" s="59"/>
    </row>
    <row r="970" spans="1:32">
      <c r="A970" s="257" t="s">
        <v>2374</v>
      </c>
      <c r="B970" s="244" t="s">
        <v>2379</v>
      </c>
      <c r="C970" s="287" t="s">
        <v>2380</v>
      </c>
      <c r="D970" s="288" t="s">
        <v>2266</v>
      </c>
      <c r="E970" s="239" t="s">
        <v>2266</v>
      </c>
      <c r="F970" s="240" t="s">
        <v>2039</v>
      </c>
      <c r="G970" s="239" t="s">
        <v>2256</v>
      </c>
      <c r="H970" s="240" t="s">
        <v>440</v>
      </c>
      <c r="I970" s="244" t="s">
        <v>2186</v>
      </c>
      <c r="J970" s="239" t="s">
        <v>2381</v>
      </c>
      <c r="K970" s="239" t="s">
        <v>2381</v>
      </c>
      <c r="L970" s="239" t="s">
        <v>8</v>
      </c>
      <c r="M970" s="239" t="s">
        <v>42</v>
      </c>
      <c r="N970" s="253" t="s">
        <v>2256</v>
      </c>
      <c r="O970" s="253" t="s">
        <v>42</v>
      </c>
      <c r="P970" s="253" t="s">
        <v>2016</v>
      </c>
      <c r="Q970" s="239" t="s">
        <v>357</v>
      </c>
      <c r="R970" s="280">
        <v>0</v>
      </c>
      <c r="S970" s="255" t="s">
        <v>2016</v>
      </c>
      <c r="T970" s="269" t="s">
        <v>2080</v>
      </c>
      <c r="U970" s="280">
        <v>0</v>
      </c>
      <c r="V970" s="255" t="s">
        <v>2016</v>
      </c>
      <c r="W970" s="269" t="s">
        <v>1074</v>
      </c>
      <c r="X970" s="280">
        <v>0.24905285085928119</v>
      </c>
      <c r="Y970" s="58" t="s">
        <v>6393</v>
      </c>
      <c r="Z970" s="58" t="s">
        <v>532</v>
      </c>
      <c r="AA970" s="59">
        <v>-52972.405696769194</v>
      </c>
      <c r="AB970" s="59">
        <v>-37671.236115273154</v>
      </c>
      <c r="AC970" s="59">
        <v>-52184.442325106567</v>
      </c>
      <c r="AD970" s="59">
        <v>-142828.08413714892</v>
      </c>
      <c r="AE970" s="59"/>
      <c r="AF970" s="59"/>
    </row>
    <row r="971" spans="1:32">
      <c r="A971" s="257" t="s">
        <v>2374</v>
      </c>
      <c r="B971" s="244" t="s">
        <v>2379</v>
      </c>
      <c r="C971" s="287" t="s">
        <v>2380</v>
      </c>
      <c r="D971" s="288" t="s">
        <v>2266</v>
      </c>
      <c r="E971" s="239" t="s">
        <v>2266</v>
      </c>
      <c r="F971" s="240" t="s">
        <v>2039</v>
      </c>
      <c r="G971" s="239" t="s">
        <v>2256</v>
      </c>
      <c r="H971" s="240" t="s">
        <v>440</v>
      </c>
      <c r="I971" s="244" t="s">
        <v>2186</v>
      </c>
      <c r="J971" s="239" t="s">
        <v>2381</v>
      </c>
      <c r="K971" s="239" t="s">
        <v>2381</v>
      </c>
      <c r="L971" s="239" t="s">
        <v>8</v>
      </c>
      <c r="M971" s="239" t="s">
        <v>42</v>
      </c>
      <c r="N971" s="253" t="s">
        <v>2256</v>
      </c>
      <c r="O971" s="253" t="s">
        <v>42</v>
      </c>
      <c r="P971" s="253" t="s">
        <v>2016</v>
      </c>
      <c r="Q971" s="239" t="s">
        <v>357</v>
      </c>
      <c r="R971" s="280">
        <v>0</v>
      </c>
      <c r="S971" s="255" t="s">
        <v>2016</v>
      </c>
      <c r="T971" s="269" t="s">
        <v>2043</v>
      </c>
      <c r="U971" s="280">
        <v>1</v>
      </c>
      <c r="V971" s="255" t="s">
        <v>2016</v>
      </c>
      <c r="W971" s="269" t="s">
        <v>42</v>
      </c>
      <c r="X971" s="280">
        <v>0.75094714914071892</v>
      </c>
      <c r="Y971" s="58" t="s">
        <v>6332</v>
      </c>
      <c r="Z971" s="58" t="s">
        <v>542</v>
      </c>
      <c r="AA971" s="59">
        <v>-159723.03430323084</v>
      </c>
      <c r="AB971" s="59">
        <v>-113586.76388472687</v>
      </c>
      <c r="AC971" s="59">
        <v>-157347.15767489347</v>
      </c>
      <c r="AD971" s="59">
        <v>-430656.95586285123</v>
      </c>
      <c r="AE971" s="59"/>
      <c r="AF971" s="59"/>
    </row>
    <row r="972" spans="1:32">
      <c r="A972" s="257" t="s">
        <v>2374</v>
      </c>
      <c r="B972" s="244" t="s">
        <v>2379</v>
      </c>
      <c r="C972" s="287" t="s">
        <v>2380</v>
      </c>
      <c r="D972" s="288" t="s">
        <v>2266</v>
      </c>
      <c r="E972" s="239" t="s">
        <v>2266</v>
      </c>
      <c r="F972" s="240" t="s">
        <v>2039</v>
      </c>
      <c r="G972" s="239" t="s">
        <v>2256</v>
      </c>
      <c r="H972" s="240" t="s">
        <v>440</v>
      </c>
      <c r="I972" s="244" t="s">
        <v>2186</v>
      </c>
      <c r="J972" s="239" t="s">
        <v>2381</v>
      </c>
      <c r="K972" s="239" t="s">
        <v>2381</v>
      </c>
      <c r="L972" s="239" t="s">
        <v>8</v>
      </c>
      <c r="M972" s="239" t="s">
        <v>42</v>
      </c>
      <c r="N972" s="253" t="s">
        <v>2256</v>
      </c>
      <c r="O972" s="253" t="s">
        <v>42</v>
      </c>
      <c r="P972" s="253" t="s">
        <v>2016</v>
      </c>
      <c r="Q972" s="239" t="s">
        <v>357</v>
      </c>
      <c r="R972" s="280">
        <v>0</v>
      </c>
      <c r="S972" s="255" t="s">
        <v>2016</v>
      </c>
      <c r="T972" s="269" t="s">
        <v>42</v>
      </c>
      <c r="U972" s="280">
        <v>0</v>
      </c>
      <c r="V972" s="255" t="s">
        <v>2016</v>
      </c>
      <c r="W972" s="269" t="s">
        <v>42</v>
      </c>
      <c r="X972" s="280">
        <v>0</v>
      </c>
      <c r="Y972" s="58" t="s">
        <v>6332</v>
      </c>
      <c r="Z972" s="58" t="s">
        <v>542</v>
      </c>
      <c r="AA972" s="59">
        <v>0</v>
      </c>
      <c r="AB972" s="59">
        <v>0</v>
      </c>
      <c r="AC972" s="59">
        <v>0</v>
      </c>
      <c r="AD972" s="59">
        <v>0</v>
      </c>
      <c r="AE972" s="59"/>
      <c r="AF972" s="59"/>
    </row>
    <row r="973" spans="1:32">
      <c r="A973" s="257" t="s">
        <v>2374</v>
      </c>
      <c r="B973" s="244" t="s">
        <v>2382</v>
      </c>
      <c r="C973" s="287" t="s">
        <v>2383</v>
      </c>
      <c r="D973" s="288" t="s">
        <v>2263</v>
      </c>
      <c r="E973" s="239" t="s">
        <v>2263</v>
      </c>
      <c r="F973" s="240" t="s">
        <v>2039</v>
      </c>
      <c r="G973" s="239" t="s">
        <v>2256</v>
      </c>
      <c r="H973" s="240" t="s">
        <v>440</v>
      </c>
      <c r="I973" s="244" t="s">
        <v>2186</v>
      </c>
      <c r="J973" s="239" t="s">
        <v>2384</v>
      </c>
      <c r="K973" s="239" t="s">
        <v>2384</v>
      </c>
      <c r="L973" s="239" t="s">
        <v>8</v>
      </c>
      <c r="M973" s="239" t="s">
        <v>43</v>
      </c>
      <c r="N973" s="239" t="s">
        <v>2256</v>
      </c>
      <c r="O973" s="239" t="s">
        <v>43</v>
      </c>
      <c r="P973" s="253" t="s">
        <v>2016</v>
      </c>
      <c r="Q973" s="255" t="s">
        <v>357</v>
      </c>
      <c r="R973" s="280">
        <v>0</v>
      </c>
      <c r="S973" s="255" t="s">
        <v>2016</v>
      </c>
      <c r="T973" s="255" t="s">
        <v>43</v>
      </c>
      <c r="U973" s="280">
        <v>0</v>
      </c>
      <c r="V973" s="255" t="s">
        <v>2016</v>
      </c>
      <c r="W973" s="269" t="s">
        <v>43</v>
      </c>
      <c r="X973" s="280">
        <v>0.2399229347102857</v>
      </c>
      <c r="Y973" s="58" t="s">
        <v>5992</v>
      </c>
      <c r="Z973" s="58" t="s">
        <v>543</v>
      </c>
      <c r="AA973" s="59">
        <v>-121000.32166629164</v>
      </c>
      <c r="AB973" s="59">
        <v>-81204.609188023634</v>
      </c>
      <c r="AC973" s="59">
        <v>-16516.04290637462</v>
      </c>
      <c r="AD973" s="59">
        <v>-218720.9737606899</v>
      </c>
      <c r="AE973" s="59"/>
      <c r="AF973" s="59"/>
    </row>
    <row r="974" spans="1:32">
      <c r="A974" s="257" t="s">
        <v>2374</v>
      </c>
      <c r="B974" s="244" t="s">
        <v>2382</v>
      </c>
      <c r="C974" s="287" t="s">
        <v>2383</v>
      </c>
      <c r="D974" s="288" t="s">
        <v>2263</v>
      </c>
      <c r="E974" s="239" t="s">
        <v>2263</v>
      </c>
      <c r="F974" s="240" t="s">
        <v>2039</v>
      </c>
      <c r="G974" s="239" t="s">
        <v>2256</v>
      </c>
      <c r="H974" s="240" t="s">
        <v>440</v>
      </c>
      <c r="I974" s="244" t="s">
        <v>2186</v>
      </c>
      <c r="J974" s="239" t="s">
        <v>2384</v>
      </c>
      <c r="K974" s="239" t="s">
        <v>2384</v>
      </c>
      <c r="L974" s="239" t="s">
        <v>8</v>
      </c>
      <c r="M974" s="239" t="s">
        <v>43</v>
      </c>
      <c r="N974" s="239" t="s">
        <v>2256</v>
      </c>
      <c r="O974" s="239" t="s">
        <v>43</v>
      </c>
      <c r="P974" s="253" t="s">
        <v>2016</v>
      </c>
      <c r="Q974" s="255" t="s">
        <v>357</v>
      </c>
      <c r="R974" s="280">
        <v>0</v>
      </c>
      <c r="S974" s="255" t="s">
        <v>2016</v>
      </c>
      <c r="T974" s="255" t="s">
        <v>43</v>
      </c>
      <c r="U974" s="280">
        <v>0</v>
      </c>
      <c r="V974" s="255" t="s">
        <v>2016</v>
      </c>
      <c r="W974" s="269" t="s">
        <v>741</v>
      </c>
      <c r="X974" s="280">
        <v>0.7600770652897143</v>
      </c>
      <c r="Y974" s="58" t="s">
        <v>6304</v>
      </c>
      <c r="Z974" s="58" t="s">
        <v>552</v>
      </c>
      <c r="AA974" s="59">
        <v>-383329.62833370833</v>
      </c>
      <c r="AB974" s="59">
        <v>-257256.61081197634</v>
      </c>
      <c r="AC974" s="59">
        <v>-52322.907093625377</v>
      </c>
      <c r="AD974" s="59">
        <v>-692909.14623931004</v>
      </c>
      <c r="AE974" s="59"/>
      <c r="AF974" s="59"/>
    </row>
    <row r="975" spans="1:32">
      <c r="A975" s="257" t="s">
        <v>2374</v>
      </c>
      <c r="B975" s="244" t="s">
        <v>2385</v>
      </c>
      <c r="C975" s="287" t="s">
        <v>2386</v>
      </c>
      <c r="D975" s="288" t="s">
        <v>2260</v>
      </c>
      <c r="E975" s="239" t="s">
        <v>2260</v>
      </c>
      <c r="F975" s="240" t="s">
        <v>2039</v>
      </c>
      <c r="G975" s="239" t="s">
        <v>2256</v>
      </c>
      <c r="H975" s="240" t="s">
        <v>440</v>
      </c>
      <c r="I975" s="244" t="s">
        <v>2186</v>
      </c>
      <c r="J975" s="239" t="s">
        <v>2387</v>
      </c>
      <c r="K975" s="239" t="s">
        <v>2387</v>
      </c>
      <c r="L975" s="239" t="s">
        <v>8</v>
      </c>
      <c r="M975" s="239" t="s">
        <v>44</v>
      </c>
      <c r="N975" s="253" t="s">
        <v>2256</v>
      </c>
      <c r="O975" s="253" t="s">
        <v>44</v>
      </c>
      <c r="P975" s="253" t="s">
        <v>2016</v>
      </c>
      <c r="Q975" s="253" t="s">
        <v>357</v>
      </c>
      <c r="R975" s="280">
        <v>0</v>
      </c>
      <c r="S975" s="255" t="s">
        <v>2016</v>
      </c>
      <c r="T975" s="269" t="s">
        <v>408</v>
      </c>
      <c r="U975" s="280">
        <v>0</v>
      </c>
      <c r="V975" s="255" t="s">
        <v>2016</v>
      </c>
      <c r="W975" s="269" t="s">
        <v>408</v>
      </c>
      <c r="X975" s="280">
        <v>4.2454911084153918E-2</v>
      </c>
      <c r="Y975" s="58" t="s">
        <v>6359</v>
      </c>
      <c r="Z975" s="58" t="s">
        <v>536</v>
      </c>
      <c r="AA975" s="59">
        <v>-24891.205684067063</v>
      </c>
      <c r="AB975" s="59">
        <v>-4798.5932654706385</v>
      </c>
      <c r="AC975" s="59">
        <v>-3019.323225701738</v>
      </c>
      <c r="AD975" s="59">
        <v>-32709.122175239438</v>
      </c>
      <c r="AE975" s="59"/>
      <c r="AF975" s="59"/>
    </row>
    <row r="976" spans="1:32">
      <c r="A976" s="257" t="s">
        <v>2374</v>
      </c>
      <c r="B976" s="244" t="s">
        <v>2385</v>
      </c>
      <c r="C976" s="287" t="s">
        <v>2386</v>
      </c>
      <c r="D976" s="288" t="s">
        <v>2260</v>
      </c>
      <c r="E976" s="239" t="s">
        <v>2260</v>
      </c>
      <c r="F976" s="240" t="s">
        <v>2039</v>
      </c>
      <c r="G976" s="239" t="s">
        <v>2256</v>
      </c>
      <c r="H976" s="240" t="s">
        <v>440</v>
      </c>
      <c r="I976" s="244" t="s">
        <v>2186</v>
      </c>
      <c r="J976" s="239" t="s">
        <v>2387</v>
      </c>
      <c r="K976" s="239" t="s">
        <v>2387</v>
      </c>
      <c r="L976" s="239" t="s">
        <v>8</v>
      </c>
      <c r="M976" s="239" t="s">
        <v>44</v>
      </c>
      <c r="N976" s="253" t="s">
        <v>2256</v>
      </c>
      <c r="O976" s="253" t="s">
        <v>44</v>
      </c>
      <c r="P976" s="253" t="s">
        <v>2016</v>
      </c>
      <c r="Q976" s="253" t="s">
        <v>357</v>
      </c>
      <c r="R976" s="280">
        <v>0</v>
      </c>
      <c r="S976" s="255" t="s">
        <v>2016</v>
      </c>
      <c r="T976" s="269" t="s">
        <v>2044</v>
      </c>
      <c r="U976" s="280">
        <v>0</v>
      </c>
      <c r="V976" s="255" t="s">
        <v>2016</v>
      </c>
      <c r="W976" s="245" t="s">
        <v>409</v>
      </c>
      <c r="X976" s="280">
        <v>0</v>
      </c>
      <c r="Y976" s="58" t="s">
        <v>6828</v>
      </c>
      <c r="Z976" s="58" t="s">
        <v>537</v>
      </c>
      <c r="AA976" s="59">
        <v>0</v>
      </c>
      <c r="AB976" s="59">
        <v>0</v>
      </c>
      <c r="AC976" s="59">
        <v>0</v>
      </c>
      <c r="AD976" s="59">
        <v>0</v>
      </c>
      <c r="AE976" s="59"/>
      <c r="AF976" s="59"/>
    </row>
    <row r="977" spans="1:32">
      <c r="A977" s="257" t="s">
        <v>2374</v>
      </c>
      <c r="B977" s="244" t="s">
        <v>2385</v>
      </c>
      <c r="C977" s="287" t="s">
        <v>2386</v>
      </c>
      <c r="D977" s="288" t="s">
        <v>2260</v>
      </c>
      <c r="E977" s="239" t="s">
        <v>2260</v>
      </c>
      <c r="F977" s="240" t="s">
        <v>2039</v>
      </c>
      <c r="G977" s="239" t="s">
        <v>2256</v>
      </c>
      <c r="H977" s="240" t="s">
        <v>440</v>
      </c>
      <c r="I977" s="244" t="s">
        <v>2186</v>
      </c>
      <c r="J977" s="239" t="s">
        <v>2387</v>
      </c>
      <c r="K977" s="239" t="s">
        <v>2387</v>
      </c>
      <c r="L977" s="239" t="s">
        <v>8</v>
      </c>
      <c r="M977" s="239" t="s">
        <v>44</v>
      </c>
      <c r="N977" s="253" t="s">
        <v>2256</v>
      </c>
      <c r="O977" s="253" t="s">
        <v>44</v>
      </c>
      <c r="P977" s="253" t="s">
        <v>2016</v>
      </c>
      <c r="Q977" s="253" t="s">
        <v>357</v>
      </c>
      <c r="R977" s="280">
        <v>0</v>
      </c>
      <c r="S977" s="255" t="s">
        <v>2016</v>
      </c>
      <c r="T977" s="269" t="s">
        <v>412</v>
      </c>
      <c r="U977" s="280">
        <v>1</v>
      </c>
      <c r="V977" s="255" t="s">
        <v>2016</v>
      </c>
      <c r="W977" s="269" t="s">
        <v>412</v>
      </c>
      <c r="X977" s="280">
        <v>0.95754508891584611</v>
      </c>
      <c r="Y977" s="58" t="s">
        <v>5963</v>
      </c>
      <c r="Z977" s="58" t="s">
        <v>544</v>
      </c>
      <c r="AA977" s="59">
        <v>-561406.23431593284</v>
      </c>
      <c r="AB977" s="59">
        <v>-108229.39673452936</v>
      </c>
      <c r="AC977" s="59">
        <v>-68099.026774298269</v>
      </c>
      <c r="AD977" s="59">
        <v>-737734.65782476054</v>
      </c>
      <c r="AE977" s="59"/>
      <c r="AF977" s="59"/>
    </row>
    <row r="978" spans="1:32">
      <c r="A978" s="257" t="s">
        <v>2374</v>
      </c>
      <c r="B978" s="244" t="s">
        <v>2388</v>
      </c>
      <c r="C978" s="287" t="s">
        <v>2389</v>
      </c>
      <c r="D978" s="288" t="s">
        <v>2390</v>
      </c>
      <c r="E978" s="239" t="s">
        <v>2390</v>
      </c>
      <c r="F978" s="240" t="s">
        <v>2039</v>
      </c>
      <c r="G978" s="239" t="s">
        <v>2256</v>
      </c>
      <c r="H978" s="240" t="s">
        <v>440</v>
      </c>
      <c r="I978" s="244" t="s">
        <v>2186</v>
      </c>
      <c r="J978" s="239" t="s">
        <v>2391</v>
      </c>
      <c r="K978" s="239" t="s">
        <v>2391</v>
      </c>
      <c r="L978" s="239" t="s">
        <v>8</v>
      </c>
      <c r="M978" s="239" t="s">
        <v>46</v>
      </c>
      <c r="N978" s="239" t="s">
        <v>2256</v>
      </c>
      <c r="O978" s="239" t="s">
        <v>46</v>
      </c>
      <c r="P978" s="253" t="s">
        <v>2016</v>
      </c>
      <c r="Q978" s="239" t="s">
        <v>46</v>
      </c>
      <c r="R978" s="280">
        <v>0</v>
      </c>
      <c r="S978" s="255" t="s">
        <v>2016</v>
      </c>
      <c r="T978" s="269" t="s">
        <v>2045</v>
      </c>
      <c r="U978" s="280">
        <v>1</v>
      </c>
      <c r="V978" s="255" t="s">
        <v>2016</v>
      </c>
      <c r="W978" s="269" t="s">
        <v>411</v>
      </c>
      <c r="X978" s="280">
        <v>0.20049937762142736</v>
      </c>
      <c r="Y978" s="58" t="s">
        <v>6318</v>
      </c>
      <c r="Z978" s="58" t="s">
        <v>539</v>
      </c>
      <c r="AA978" s="59">
        <v>0</v>
      </c>
      <c r="AB978" s="59">
        <v>0</v>
      </c>
      <c r="AC978" s="59">
        <v>0</v>
      </c>
      <c r="AD978" s="59">
        <v>0</v>
      </c>
      <c r="AE978" s="59"/>
      <c r="AF978" s="59"/>
    </row>
    <row r="979" spans="1:32">
      <c r="A979" s="257" t="s">
        <v>2374</v>
      </c>
      <c r="B979" s="244" t="s">
        <v>2388</v>
      </c>
      <c r="C979" s="287" t="s">
        <v>2389</v>
      </c>
      <c r="D979" s="288" t="s">
        <v>2390</v>
      </c>
      <c r="E979" s="239" t="s">
        <v>2390</v>
      </c>
      <c r="F979" s="240" t="s">
        <v>2039</v>
      </c>
      <c r="G979" s="239" t="s">
        <v>2256</v>
      </c>
      <c r="H979" s="240" t="s">
        <v>440</v>
      </c>
      <c r="I979" s="244" t="s">
        <v>2186</v>
      </c>
      <c r="J979" s="239" t="s">
        <v>2391</v>
      </c>
      <c r="K979" s="239" t="s">
        <v>2391</v>
      </c>
      <c r="L979" s="239" t="s">
        <v>8</v>
      </c>
      <c r="M979" s="239" t="s">
        <v>46</v>
      </c>
      <c r="N979" s="239" t="s">
        <v>2256</v>
      </c>
      <c r="O979" s="239" t="s">
        <v>46</v>
      </c>
      <c r="P979" s="253" t="s">
        <v>2016</v>
      </c>
      <c r="Q979" s="239" t="s">
        <v>46</v>
      </c>
      <c r="R979" s="280">
        <v>0</v>
      </c>
      <c r="S979" s="255" t="s">
        <v>2016</v>
      </c>
      <c r="T979" s="269" t="s">
        <v>417</v>
      </c>
      <c r="U979" s="280">
        <v>0</v>
      </c>
      <c r="V979" s="255" t="s">
        <v>2016</v>
      </c>
      <c r="W979" s="269" t="s">
        <v>417</v>
      </c>
      <c r="X979" s="280">
        <v>0</v>
      </c>
      <c r="Y979" s="58" t="s">
        <v>6398</v>
      </c>
      <c r="Z979" s="58" t="s">
        <v>549</v>
      </c>
      <c r="AA979" s="59">
        <v>0</v>
      </c>
      <c r="AB979" s="59">
        <v>0</v>
      </c>
      <c r="AC979" s="59">
        <v>0</v>
      </c>
      <c r="AD979" s="59">
        <v>0</v>
      </c>
      <c r="AE979" s="59"/>
      <c r="AF979" s="59"/>
    </row>
    <row r="980" spans="1:32">
      <c r="A980" s="257" t="s">
        <v>2374</v>
      </c>
      <c r="B980" s="244" t="s">
        <v>2388</v>
      </c>
      <c r="C980" s="287" t="s">
        <v>2389</v>
      </c>
      <c r="D980" s="288" t="s">
        <v>2390</v>
      </c>
      <c r="E980" s="239" t="s">
        <v>2390</v>
      </c>
      <c r="F980" s="240" t="s">
        <v>2039</v>
      </c>
      <c r="G980" s="239" t="s">
        <v>2256</v>
      </c>
      <c r="H980" s="240" t="s">
        <v>440</v>
      </c>
      <c r="I980" s="244" t="s">
        <v>2186</v>
      </c>
      <c r="J980" s="239" t="s">
        <v>2391</v>
      </c>
      <c r="K980" s="239" t="s">
        <v>2391</v>
      </c>
      <c r="L980" s="239" t="s">
        <v>8</v>
      </c>
      <c r="M980" s="239" t="s">
        <v>46</v>
      </c>
      <c r="N980" s="239" t="s">
        <v>2256</v>
      </c>
      <c r="O980" s="239" t="s">
        <v>46</v>
      </c>
      <c r="P980" s="253" t="s">
        <v>2016</v>
      </c>
      <c r="Q980" s="239" t="s">
        <v>46</v>
      </c>
      <c r="R980" s="280">
        <v>0</v>
      </c>
      <c r="S980" s="255" t="s">
        <v>2016</v>
      </c>
      <c r="T980" s="269" t="s">
        <v>418</v>
      </c>
      <c r="U980" s="280">
        <v>0</v>
      </c>
      <c r="V980" s="255" t="s">
        <v>2016</v>
      </c>
      <c r="W980" s="269" t="s">
        <v>418</v>
      </c>
      <c r="X980" s="280">
        <v>0.79950062237857267</v>
      </c>
      <c r="Y980" s="58" t="s">
        <v>6413</v>
      </c>
      <c r="Z980" s="58" t="s">
        <v>550</v>
      </c>
      <c r="AA980" s="59">
        <v>0</v>
      </c>
      <c r="AB980" s="59">
        <v>0</v>
      </c>
      <c r="AC980" s="59">
        <v>0</v>
      </c>
      <c r="AD980" s="59">
        <v>0</v>
      </c>
      <c r="AE980" s="59"/>
      <c r="AF980" s="59"/>
    </row>
    <row r="981" spans="1:32">
      <c r="A981" s="239" t="s">
        <v>2392</v>
      </c>
      <c r="B981" s="244" t="s">
        <v>2393</v>
      </c>
      <c r="C981" s="244" t="s">
        <v>2394</v>
      </c>
      <c r="D981" s="239" t="s">
        <v>2395</v>
      </c>
      <c r="E981" s="239" t="s">
        <v>2269</v>
      </c>
      <c r="F981" s="240" t="s">
        <v>2039</v>
      </c>
      <c r="G981" s="239" t="s">
        <v>2256</v>
      </c>
      <c r="H981" s="252" t="s">
        <v>2110</v>
      </c>
      <c r="I981" s="244" t="s">
        <v>2186</v>
      </c>
      <c r="J981" s="239" t="s">
        <v>2396</v>
      </c>
      <c r="K981" s="239" t="s">
        <v>2396</v>
      </c>
      <c r="L981" s="239" t="s">
        <v>8</v>
      </c>
      <c r="M981" s="239" t="s">
        <v>2147</v>
      </c>
      <c r="N981" s="239" t="s">
        <v>2256</v>
      </c>
      <c r="O981" s="239" t="s">
        <v>46</v>
      </c>
      <c r="P981" s="239" t="s">
        <v>2016</v>
      </c>
      <c r="Q981" s="239" t="s">
        <v>46</v>
      </c>
      <c r="R981" s="280">
        <v>0</v>
      </c>
      <c r="S981" s="239" t="s">
        <v>2016</v>
      </c>
      <c r="T981" s="269" t="s">
        <v>2045</v>
      </c>
      <c r="U981" s="280">
        <v>1</v>
      </c>
      <c r="V981" s="239" t="s">
        <v>2016</v>
      </c>
      <c r="W981" s="269" t="s">
        <v>411</v>
      </c>
      <c r="X981" s="280">
        <v>0.20049937762142736</v>
      </c>
      <c r="Y981" s="58" t="s">
        <v>6318</v>
      </c>
      <c r="Z981" s="58" t="s">
        <v>539</v>
      </c>
      <c r="AA981" s="59">
        <v>0</v>
      </c>
      <c r="AB981" s="59">
        <v>-10217.448283587939</v>
      </c>
      <c r="AC981" s="59">
        <v>0</v>
      </c>
      <c r="AD981" s="59">
        <v>-10217.448283587939</v>
      </c>
      <c r="AE981" s="59"/>
      <c r="AF981" s="59"/>
    </row>
    <row r="982" spans="1:32">
      <c r="A982" s="239" t="s">
        <v>2392</v>
      </c>
      <c r="B982" s="244" t="s">
        <v>2393</v>
      </c>
      <c r="C982" s="244" t="s">
        <v>2394</v>
      </c>
      <c r="D982" s="239" t="s">
        <v>2395</v>
      </c>
      <c r="E982" s="239" t="s">
        <v>2269</v>
      </c>
      <c r="F982" s="240" t="s">
        <v>2039</v>
      </c>
      <c r="G982" s="239" t="s">
        <v>2256</v>
      </c>
      <c r="H982" s="252" t="s">
        <v>2110</v>
      </c>
      <c r="I982" s="244" t="s">
        <v>2186</v>
      </c>
      <c r="J982" s="239" t="s">
        <v>2396</v>
      </c>
      <c r="K982" s="239" t="s">
        <v>2396</v>
      </c>
      <c r="L982" s="239" t="s">
        <v>8</v>
      </c>
      <c r="M982" s="239" t="s">
        <v>2147</v>
      </c>
      <c r="N982" s="239" t="s">
        <v>2256</v>
      </c>
      <c r="O982" s="239" t="s">
        <v>46</v>
      </c>
      <c r="P982" s="239" t="s">
        <v>2016</v>
      </c>
      <c r="Q982" s="239" t="s">
        <v>46</v>
      </c>
      <c r="R982" s="280">
        <v>0</v>
      </c>
      <c r="S982" s="239" t="s">
        <v>2016</v>
      </c>
      <c r="T982" s="269" t="s">
        <v>417</v>
      </c>
      <c r="U982" s="280">
        <v>0</v>
      </c>
      <c r="V982" s="239" t="s">
        <v>2016</v>
      </c>
      <c r="W982" s="269" t="s">
        <v>417</v>
      </c>
      <c r="X982" s="280">
        <v>0</v>
      </c>
      <c r="Y982" s="58" t="s">
        <v>6398</v>
      </c>
      <c r="Z982" s="58" t="s">
        <v>549</v>
      </c>
      <c r="AA982" s="59">
        <v>0</v>
      </c>
      <c r="AB982" s="59">
        <v>0</v>
      </c>
      <c r="AC982" s="59">
        <v>0</v>
      </c>
      <c r="AD982" s="59">
        <v>0</v>
      </c>
      <c r="AE982" s="59"/>
      <c r="AF982" s="59"/>
    </row>
    <row r="983" spans="1:32">
      <c r="A983" s="239" t="s">
        <v>2392</v>
      </c>
      <c r="B983" s="244" t="s">
        <v>2393</v>
      </c>
      <c r="C983" s="244" t="s">
        <v>2394</v>
      </c>
      <c r="D983" s="239" t="s">
        <v>2395</v>
      </c>
      <c r="E983" s="239" t="s">
        <v>2269</v>
      </c>
      <c r="F983" s="240" t="s">
        <v>2039</v>
      </c>
      <c r="G983" s="239" t="s">
        <v>2256</v>
      </c>
      <c r="H983" s="252" t="s">
        <v>2110</v>
      </c>
      <c r="I983" s="244" t="s">
        <v>2186</v>
      </c>
      <c r="J983" s="239" t="s">
        <v>2396</v>
      </c>
      <c r="K983" s="239" t="s">
        <v>2396</v>
      </c>
      <c r="L983" s="239" t="s">
        <v>8</v>
      </c>
      <c r="M983" s="239" t="s">
        <v>2147</v>
      </c>
      <c r="N983" s="239" t="s">
        <v>2256</v>
      </c>
      <c r="O983" s="239" t="s">
        <v>46</v>
      </c>
      <c r="P983" s="239" t="s">
        <v>2016</v>
      </c>
      <c r="Q983" s="239" t="s">
        <v>46</v>
      </c>
      <c r="R983" s="280">
        <v>0</v>
      </c>
      <c r="S983" s="239" t="s">
        <v>2016</v>
      </c>
      <c r="T983" s="269" t="s">
        <v>418</v>
      </c>
      <c r="U983" s="280">
        <v>0</v>
      </c>
      <c r="V983" s="239" t="s">
        <v>2016</v>
      </c>
      <c r="W983" s="269" t="s">
        <v>418</v>
      </c>
      <c r="X983" s="280">
        <v>0.79950062237857267</v>
      </c>
      <c r="Y983" s="58" t="s">
        <v>6413</v>
      </c>
      <c r="Z983" s="58" t="s">
        <v>550</v>
      </c>
      <c r="AA983" s="59">
        <v>0</v>
      </c>
      <c r="AB983" s="59">
        <v>-40742.551716412061</v>
      </c>
      <c r="AC983" s="59">
        <v>0</v>
      </c>
      <c r="AD983" s="59">
        <v>-40742.551716412061</v>
      </c>
      <c r="AE983" s="59"/>
      <c r="AF983" s="59"/>
    </row>
    <row r="984" spans="1:32">
      <c r="A984" s="239" t="s">
        <v>2392</v>
      </c>
      <c r="B984" s="244" t="s">
        <v>2397</v>
      </c>
      <c r="C984" s="287" t="s">
        <v>2398</v>
      </c>
      <c r="D984" s="239" t="s">
        <v>2399</v>
      </c>
      <c r="E984" s="239" t="s">
        <v>2400</v>
      </c>
      <c r="F984" s="240" t="s">
        <v>2039</v>
      </c>
      <c r="G984" s="239" t="s">
        <v>2256</v>
      </c>
      <c r="H984" s="252" t="s">
        <v>2110</v>
      </c>
      <c r="I984" s="244" t="s">
        <v>2186</v>
      </c>
      <c r="J984" s="239" t="s">
        <v>2401</v>
      </c>
      <c r="K984" s="239" t="s">
        <v>2401</v>
      </c>
      <c r="L984" s="239" t="s">
        <v>8</v>
      </c>
      <c r="M984" s="239" t="s">
        <v>2402</v>
      </c>
      <c r="N984" s="239" t="s">
        <v>2256</v>
      </c>
      <c r="O984" s="239" t="s">
        <v>46</v>
      </c>
      <c r="P984" s="239" t="s">
        <v>2016</v>
      </c>
      <c r="Q984" s="239" t="s">
        <v>356</v>
      </c>
      <c r="R984" s="280">
        <v>0</v>
      </c>
      <c r="S984" s="239" t="s">
        <v>2016</v>
      </c>
      <c r="T984" s="239" t="s">
        <v>2403</v>
      </c>
      <c r="U984" s="280">
        <v>1</v>
      </c>
      <c r="V984" s="239" t="s">
        <v>2016</v>
      </c>
      <c r="W984" s="269" t="s">
        <v>411</v>
      </c>
      <c r="X984" s="280">
        <v>0.20049937762142736</v>
      </c>
      <c r="Y984" s="58" t="s">
        <v>6318</v>
      </c>
      <c r="Z984" s="58" t="s">
        <v>539</v>
      </c>
      <c r="AA984" s="59">
        <v>0</v>
      </c>
      <c r="AB984" s="59">
        <v>0</v>
      </c>
      <c r="AC984" s="59">
        <v>0</v>
      </c>
      <c r="AD984" s="59">
        <v>0</v>
      </c>
      <c r="AE984" s="59"/>
      <c r="AF984" s="59"/>
    </row>
    <row r="985" spans="1:32">
      <c r="A985" s="239" t="s">
        <v>2392</v>
      </c>
      <c r="B985" s="244" t="s">
        <v>2397</v>
      </c>
      <c r="C985" s="287" t="s">
        <v>2398</v>
      </c>
      <c r="D985" s="239" t="s">
        <v>2399</v>
      </c>
      <c r="E985" s="239" t="s">
        <v>2400</v>
      </c>
      <c r="F985" s="240" t="s">
        <v>2039</v>
      </c>
      <c r="G985" s="239" t="s">
        <v>2256</v>
      </c>
      <c r="H985" s="252" t="s">
        <v>2110</v>
      </c>
      <c r="I985" s="244" t="s">
        <v>2186</v>
      </c>
      <c r="J985" s="239" t="s">
        <v>2401</v>
      </c>
      <c r="K985" s="239" t="s">
        <v>2401</v>
      </c>
      <c r="L985" s="239" t="s">
        <v>8</v>
      </c>
      <c r="M985" s="239" t="s">
        <v>2402</v>
      </c>
      <c r="N985" s="239" t="s">
        <v>2256</v>
      </c>
      <c r="O985" s="239" t="s">
        <v>46</v>
      </c>
      <c r="P985" s="239" t="s">
        <v>2016</v>
      </c>
      <c r="Q985" s="239" t="s">
        <v>356</v>
      </c>
      <c r="R985" s="280">
        <v>0</v>
      </c>
      <c r="S985" s="239" t="s">
        <v>2016</v>
      </c>
      <c r="T985" s="239" t="s">
        <v>2403</v>
      </c>
      <c r="U985" s="280">
        <v>0</v>
      </c>
      <c r="V985" s="239" t="s">
        <v>2016</v>
      </c>
      <c r="W985" s="269" t="s">
        <v>417</v>
      </c>
      <c r="X985" s="280">
        <v>0</v>
      </c>
      <c r="Y985" s="58" t="s">
        <v>6398</v>
      </c>
      <c r="Z985" s="58" t="s">
        <v>549</v>
      </c>
      <c r="AA985" s="59">
        <v>0</v>
      </c>
      <c r="AB985" s="59">
        <v>0</v>
      </c>
      <c r="AC985" s="59">
        <v>0</v>
      </c>
      <c r="AD985" s="59">
        <v>0</v>
      </c>
      <c r="AE985" s="59"/>
      <c r="AF985" s="59"/>
    </row>
    <row r="986" spans="1:32">
      <c r="A986" s="239" t="s">
        <v>2392</v>
      </c>
      <c r="B986" s="244" t="s">
        <v>2397</v>
      </c>
      <c r="C986" s="287" t="s">
        <v>2398</v>
      </c>
      <c r="D986" s="239" t="s">
        <v>2399</v>
      </c>
      <c r="E986" s="239" t="s">
        <v>2400</v>
      </c>
      <c r="F986" s="240" t="s">
        <v>2039</v>
      </c>
      <c r="G986" s="239" t="s">
        <v>2256</v>
      </c>
      <c r="H986" s="252" t="s">
        <v>2110</v>
      </c>
      <c r="I986" s="244" t="s">
        <v>2186</v>
      </c>
      <c r="J986" s="239" t="s">
        <v>2401</v>
      </c>
      <c r="K986" s="239" t="s">
        <v>2401</v>
      </c>
      <c r="L986" s="239" t="s">
        <v>8</v>
      </c>
      <c r="M986" s="239" t="s">
        <v>2402</v>
      </c>
      <c r="N986" s="239" t="s">
        <v>2256</v>
      </c>
      <c r="O986" s="239" t="s">
        <v>46</v>
      </c>
      <c r="P986" s="239" t="s">
        <v>2016</v>
      </c>
      <c r="Q986" s="239" t="s">
        <v>356</v>
      </c>
      <c r="R986" s="280">
        <v>0</v>
      </c>
      <c r="S986" s="239" t="s">
        <v>2016</v>
      </c>
      <c r="T986" s="239" t="s">
        <v>2403</v>
      </c>
      <c r="U986" s="280">
        <v>0</v>
      </c>
      <c r="V986" s="239" t="s">
        <v>2016</v>
      </c>
      <c r="W986" s="269" t="s">
        <v>418</v>
      </c>
      <c r="X986" s="280">
        <v>0.79950062237857267</v>
      </c>
      <c r="Y986" s="58" t="s">
        <v>6413</v>
      </c>
      <c r="Z986" s="58" t="s">
        <v>550</v>
      </c>
      <c r="AA986" s="59">
        <v>0</v>
      </c>
      <c r="AB986" s="59">
        <v>0</v>
      </c>
      <c r="AC986" s="59">
        <v>0</v>
      </c>
      <c r="AD986" s="59">
        <v>0</v>
      </c>
      <c r="AE986" s="59"/>
      <c r="AF986" s="59"/>
    </row>
    <row r="987" spans="1:32">
      <c r="A987" s="239" t="s">
        <v>2392</v>
      </c>
      <c r="B987" s="244" t="s">
        <v>2404</v>
      </c>
      <c r="C987" s="287" t="s">
        <v>2405</v>
      </c>
      <c r="D987" s="239" t="s">
        <v>2406</v>
      </c>
      <c r="E987" s="239" t="s">
        <v>2407</v>
      </c>
      <c r="F987" s="240" t="s">
        <v>2039</v>
      </c>
      <c r="G987" s="239" t="s">
        <v>2256</v>
      </c>
      <c r="H987" s="252" t="s">
        <v>2110</v>
      </c>
      <c r="I987" s="244" t="s">
        <v>2186</v>
      </c>
      <c r="J987" s="239" t="s">
        <v>2408</v>
      </c>
      <c r="K987" s="239" t="s">
        <v>2408</v>
      </c>
      <c r="L987" s="239" t="s">
        <v>8</v>
      </c>
      <c r="M987" s="239" t="s">
        <v>2409</v>
      </c>
      <c r="N987" s="239" t="s">
        <v>2256</v>
      </c>
      <c r="O987" s="239" t="s">
        <v>46</v>
      </c>
      <c r="P987" s="239" t="s">
        <v>2016</v>
      </c>
      <c r="Q987" s="239" t="s">
        <v>46</v>
      </c>
      <c r="R987" s="280">
        <v>0</v>
      </c>
      <c r="S987" s="239" t="s">
        <v>2016</v>
      </c>
      <c r="T987" s="239" t="s">
        <v>2403</v>
      </c>
      <c r="U987" s="280">
        <v>1</v>
      </c>
      <c r="V987" s="239" t="s">
        <v>2016</v>
      </c>
      <c r="W987" s="269" t="s">
        <v>411</v>
      </c>
      <c r="X987" s="280">
        <v>0.20049937762142736</v>
      </c>
      <c r="Y987" s="58" t="s">
        <v>6318</v>
      </c>
      <c r="Z987" s="58" t="s">
        <v>539</v>
      </c>
      <c r="AA987" s="59">
        <v>0</v>
      </c>
      <c r="AB987" s="59">
        <v>0</v>
      </c>
      <c r="AC987" s="59">
        <v>0</v>
      </c>
      <c r="AD987" s="59">
        <v>0</v>
      </c>
      <c r="AE987" s="59"/>
      <c r="AF987" s="59"/>
    </row>
    <row r="988" spans="1:32">
      <c r="A988" s="239" t="s">
        <v>2392</v>
      </c>
      <c r="B988" s="244" t="s">
        <v>2404</v>
      </c>
      <c r="C988" s="287" t="s">
        <v>2405</v>
      </c>
      <c r="D988" s="239" t="s">
        <v>2406</v>
      </c>
      <c r="E988" s="239" t="s">
        <v>2407</v>
      </c>
      <c r="F988" s="240" t="s">
        <v>2039</v>
      </c>
      <c r="G988" s="239" t="s">
        <v>2256</v>
      </c>
      <c r="H988" s="252" t="s">
        <v>2110</v>
      </c>
      <c r="I988" s="244" t="s">
        <v>2186</v>
      </c>
      <c r="J988" s="239" t="s">
        <v>2408</v>
      </c>
      <c r="K988" s="239" t="s">
        <v>2408</v>
      </c>
      <c r="L988" s="239" t="s">
        <v>8</v>
      </c>
      <c r="M988" s="239" t="s">
        <v>2409</v>
      </c>
      <c r="N988" s="239" t="s">
        <v>2256</v>
      </c>
      <c r="O988" s="239" t="s">
        <v>46</v>
      </c>
      <c r="P988" s="239" t="s">
        <v>2016</v>
      </c>
      <c r="Q988" s="239" t="s">
        <v>46</v>
      </c>
      <c r="R988" s="280">
        <v>0</v>
      </c>
      <c r="S988" s="239" t="s">
        <v>2016</v>
      </c>
      <c r="T988" s="239" t="s">
        <v>2403</v>
      </c>
      <c r="U988" s="280">
        <v>0</v>
      </c>
      <c r="V988" s="239" t="s">
        <v>2016</v>
      </c>
      <c r="W988" s="269" t="s">
        <v>417</v>
      </c>
      <c r="X988" s="280">
        <v>0</v>
      </c>
      <c r="Y988" s="58" t="s">
        <v>6398</v>
      </c>
      <c r="Z988" s="58" t="s">
        <v>549</v>
      </c>
      <c r="AA988" s="59">
        <v>0</v>
      </c>
      <c r="AB988" s="59">
        <v>0</v>
      </c>
      <c r="AC988" s="59">
        <v>0</v>
      </c>
      <c r="AD988" s="59">
        <v>0</v>
      </c>
      <c r="AE988" s="59"/>
      <c r="AF988" s="59"/>
    </row>
    <row r="989" spans="1:32">
      <c r="A989" s="239" t="s">
        <v>2392</v>
      </c>
      <c r="B989" s="244" t="s">
        <v>2404</v>
      </c>
      <c r="C989" s="287" t="s">
        <v>2405</v>
      </c>
      <c r="D989" s="239" t="s">
        <v>2406</v>
      </c>
      <c r="E989" s="239" t="s">
        <v>2407</v>
      </c>
      <c r="F989" s="240" t="s">
        <v>2039</v>
      </c>
      <c r="G989" s="239" t="s">
        <v>2256</v>
      </c>
      <c r="H989" s="252" t="s">
        <v>2110</v>
      </c>
      <c r="I989" s="244" t="s">
        <v>2186</v>
      </c>
      <c r="J989" s="239" t="s">
        <v>2408</v>
      </c>
      <c r="K989" s="239" t="s">
        <v>2408</v>
      </c>
      <c r="L989" s="239" t="s">
        <v>8</v>
      </c>
      <c r="M989" s="239" t="s">
        <v>2409</v>
      </c>
      <c r="N989" s="239" t="s">
        <v>2256</v>
      </c>
      <c r="O989" s="239" t="s">
        <v>46</v>
      </c>
      <c r="P989" s="239" t="s">
        <v>2016</v>
      </c>
      <c r="Q989" s="239" t="s">
        <v>46</v>
      </c>
      <c r="R989" s="280">
        <v>0</v>
      </c>
      <c r="S989" s="239" t="s">
        <v>2016</v>
      </c>
      <c r="T989" s="239" t="s">
        <v>2403</v>
      </c>
      <c r="U989" s="280">
        <v>0</v>
      </c>
      <c r="V989" s="239" t="s">
        <v>2016</v>
      </c>
      <c r="W989" s="269" t="s">
        <v>418</v>
      </c>
      <c r="X989" s="280">
        <v>0.79950062237857267</v>
      </c>
      <c r="Y989" s="58" t="s">
        <v>6413</v>
      </c>
      <c r="Z989" s="58" t="s">
        <v>550</v>
      </c>
      <c r="AA989" s="59">
        <v>0</v>
      </c>
      <c r="AB989" s="59">
        <v>0</v>
      </c>
      <c r="AC989" s="59">
        <v>0</v>
      </c>
      <c r="AD989" s="59">
        <v>0</v>
      </c>
      <c r="AE989" s="59"/>
      <c r="AF989" s="59"/>
    </row>
    <row r="990" spans="1:32">
      <c r="A990" s="239" t="s">
        <v>2392</v>
      </c>
      <c r="B990" s="244" t="s">
        <v>2410</v>
      </c>
      <c r="C990" s="244" t="s">
        <v>2411</v>
      </c>
      <c r="D990" s="239" t="s">
        <v>2412</v>
      </c>
      <c r="E990" s="239" t="s">
        <v>2413</v>
      </c>
      <c r="F990" s="240" t="s">
        <v>2039</v>
      </c>
      <c r="G990" s="239" t="s">
        <v>2256</v>
      </c>
      <c r="H990" s="252" t="s">
        <v>2110</v>
      </c>
      <c r="I990" s="244" t="s">
        <v>2186</v>
      </c>
      <c r="J990" s="239" t="s">
        <v>2414</v>
      </c>
      <c r="K990" s="239" t="s">
        <v>2414</v>
      </c>
      <c r="L990" s="239" t="s">
        <v>8</v>
      </c>
      <c r="M990" s="239" t="s">
        <v>2415</v>
      </c>
      <c r="N990" s="239" t="s">
        <v>2256</v>
      </c>
      <c r="O990" s="239" t="s">
        <v>46</v>
      </c>
      <c r="P990" s="239" t="s">
        <v>2016</v>
      </c>
      <c r="Q990" s="239" t="s">
        <v>46</v>
      </c>
      <c r="R990" s="280">
        <v>0</v>
      </c>
      <c r="S990" s="239" t="s">
        <v>2016</v>
      </c>
      <c r="T990" s="269" t="s">
        <v>417</v>
      </c>
      <c r="U990" s="280">
        <v>0</v>
      </c>
      <c r="V990" s="239" t="s">
        <v>2016</v>
      </c>
      <c r="W990" s="269" t="s">
        <v>417</v>
      </c>
      <c r="X990" s="280">
        <v>0</v>
      </c>
      <c r="Y990" s="58" t="s">
        <v>6398</v>
      </c>
      <c r="Z990" s="58" t="s">
        <v>549</v>
      </c>
      <c r="AA990" s="59">
        <v>0</v>
      </c>
      <c r="AB990" s="59">
        <v>0</v>
      </c>
      <c r="AC990" s="59">
        <v>0</v>
      </c>
      <c r="AD990" s="59">
        <v>0</v>
      </c>
      <c r="AE990" s="59"/>
      <c r="AF990" s="59"/>
    </row>
    <row r="991" spans="1:32">
      <c r="A991" s="239" t="s">
        <v>2392</v>
      </c>
      <c r="B991" s="244" t="s">
        <v>2410</v>
      </c>
      <c r="C991" s="244" t="s">
        <v>2411</v>
      </c>
      <c r="D991" s="239" t="s">
        <v>2412</v>
      </c>
      <c r="E991" s="239" t="s">
        <v>2413</v>
      </c>
      <c r="F991" s="240" t="s">
        <v>2039</v>
      </c>
      <c r="G991" s="239" t="s">
        <v>2256</v>
      </c>
      <c r="H991" s="252" t="s">
        <v>2110</v>
      </c>
      <c r="I991" s="244" t="s">
        <v>2186</v>
      </c>
      <c r="J991" s="239" t="s">
        <v>2414</v>
      </c>
      <c r="K991" s="239" t="s">
        <v>2414</v>
      </c>
      <c r="L991" s="239" t="s">
        <v>8</v>
      </c>
      <c r="M991" s="239" t="s">
        <v>2415</v>
      </c>
      <c r="N991" s="239" t="s">
        <v>2256</v>
      </c>
      <c r="O991" s="239" t="s">
        <v>46</v>
      </c>
      <c r="P991" s="239" t="s">
        <v>2016</v>
      </c>
      <c r="Q991" s="239" t="s">
        <v>46</v>
      </c>
      <c r="R991" s="280">
        <v>0</v>
      </c>
      <c r="S991" s="239" t="s">
        <v>2016</v>
      </c>
      <c r="T991" s="269" t="s">
        <v>418</v>
      </c>
      <c r="U991" s="280">
        <v>0</v>
      </c>
      <c r="V991" s="239" t="s">
        <v>2016</v>
      </c>
      <c r="W991" s="269" t="s">
        <v>418</v>
      </c>
      <c r="X991" s="280">
        <v>0.79950062237857267</v>
      </c>
      <c r="Y991" s="58" t="s">
        <v>6413</v>
      </c>
      <c r="Z991" s="58" t="s">
        <v>550</v>
      </c>
      <c r="AA991" s="59">
        <v>0</v>
      </c>
      <c r="AB991" s="59">
        <v>0</v>
      </c>
      <c r="AC991" s="59">
        <v>0</v>
      </c>
      <c r="AD991" s="59">
        <v>0</v>
      </c>
      <c r="AE991" s="59"/>
      <c r="AF991" s="59"/>
    </row>
    <row r="992" spans="1:32">
      <c r="A992" s="239" t="s">
        <v>2416</v>
      </c>
      <c r="B992" s="244" t="s">
        <v>2417</v>
      </c>
      <c r="C992" s="244" t="s">
        <v>2418</v>
      </c>
      <c r="D992" s="239" t="s">
        <v>2419</v>
      </c>
      <c r="E992" s="239" t="s">
        <v>2420</v>
      </c>
      <c r="F992" s="240" t="s">
        <v>2039</v>
      </c>
      <c r="G992" s="239" t="s">
        <v>2256</v>
      </c>
      <c r="H992" s="252" t="s">
        <v>2126</v>
      </c>
      <c r="I992" s="244" t="s">
        <v>2186</v>
      </c>
      <c r="J992" s="239" t="s">
        <v>2421</v>
      </c>
      <c r="K992" s="239" t="s">
        <v>2421</v>
      </c>
      <c r="L992" s="239" t="s">
        <v>8</v>
      </c>
      <c r="M992" s="239" t="s">
        <v>2422</v>
      </c>
      <c r="N992" s="239" t="s">
        <v>2256</v>
      </c>
      <c r="O992" s="239" t="s">
        <v>42</v>
      </c>
      <c r="P992" s="239" t="s">
        <v>2016</v>
      </c>
      <c r="Q992" s="239" t="s">
        <v>356</v>
      </c>
      <c r="R992" s="280">
        <v>1</v>
      </c>
      <c r="S992" s="239" t="s">
        <v>2016</v>
      </c>
      <c r="T992" s="269" t="s">
        <v>2080</v>
      </c>
      <c r="U992" s="280">
        <v>0</v>
      </c>
      <c r="V992" s="239" t="s">
        <v>2016</v>
      </c>
      <c r="W992" s="269" t="s">
        <v>1074</v>
      </c>
      <c r="X992" s="280">
        <v>0.24905285085928119</v>
      </c>
      <c r="Y992" s="58" t="s">
        <v>6393</v>
      </c>
      <c r="Z992" s="58" t="s">
        <v>532</v>
      </c>
      <c r="AA992" s="59">
        <v>0</v>
      </c>
      <c r="AB992" s="59">
        <v>0</v>
      </c>
      <c r="AC992" s="59">
        <v>0</v>
      </c>
      <c r="AD992" s="59">
        <v>0</v>
      </c>
      <c r="AE992" s="59"/>
      <c r="AF992" s="59"/>
    </row>
    <row r="993" spans="1:32">
      <c r="A993" s="239" t="s">
        <v>2416</v>
      </c>
      <c r="B993" s="244" t="s">
        <v>2417</v>
      </c>
      <c r="C993" s="244" t="s">
        <v>2418</v>
      </c>
      <c r="D993" s="239" t="s">
        <v>2419</v>
      </c>
      <c r="E993" s="239" t="s">
        <v>2420</v>
      </c>
      <c r="F993" s="240" t="s">
        <v>2039</v>
      </c>
      <c r="G993" s="239" t="s">
        <v>2256</v>
      </c>
      <c r="H993" s="252" t="s">
        <v>2126</v>
      </c>
      <c r="I993" s="244" t="s">
        <v>2186</v>
      </c>
      <c r="J993" s="239" t="s">
        <v>2421</v>
      </c>
      <c r="K993" s="239" t="s">
        <v>2421</v>
      </c>
      <c r="L993" s="239" t="s">
        <v>8</v>
      </c>
      <c r="M993" s="239" t="s">
        <v>2422</v>
      </c>
      <c r="N993" s="239" t="s">
        <v>2256</v>
      </c>
      <c r="O993" s="239" t="s">
        <v>42</v>
      </c>
      <c r="P993" s="239" t="s">
        <v>2016</v>
      </c>
      <c r="Q993" s="239" t="s">
        <v>356</v>
      </c>
      <c r="R993" s="280">
        <v>0</v>
      </c>
      <c r="S993" s="239" t="s">
        <v>2016</v>
      </c>
      <c r="T993" s="269" t="s">
        <v>2043</v>
      </c>
      <c r="U993" s="280">
        <v>1</v>
      </c>
      <c r="V993" s="239" t="s">
        <v>2016</v>
      </c>
      <c r="W993" s="269" t="s">
        <v>42</v>
      </c>
      <c r="X993" s="280">
        <v>0.75094714914071892</v>
      </c>
      <c r="Y993" s="58" t="s">
        <v>6332</v>
      </c>
      <c r="Z993" s="58" t="s">
        <v>542</v>
      </c>
      <c r="AA993" s="59">
        <v>0</v>
      </c>
      <c r="AB993" s="59">
        <v>0</v>
      </c>
      <c r="AC993" s="59">
        <v>0</v>
      </c>
      <c r="AD993" s="59">
        <v>0</v>
      </c>
      <c r="AE993" s="59"/>
      <c r="AF993" s="59"/>
    </row>
    <row r="994" spans="1:32">
      <c r="A994" s="239" t="s">
        <v>2416</v>
      </c>
      <c r="B994" s="244" t="s">
        <v>2417</v>
      </c>
      <c r="C994" s="244" t="s">
        <v>2418</v>
      </c>
      <c r="D994" s="239" t="s">
        <v>2419</v>
      </c>
      <c r="E994" s="239" t="s">
        <v>2420</v>
      </c>
      <c r="F994" s="240" t="s">
        <v>2039</v>
      </c>
      <c r="G994" s="239" t="s">
        <v>2256</v>
      </c>
      <c r="H994" s="252" t="s">
        <v>2126</v>
      </c>
      <c r="I994" s="244" t="s">
        <v>2186</v>
      </c>
      <c r="J994" s="239" t="s">
        <v>2421</v>
      </c>
      <c r="K994" s="239" t="s">
        <v>2421</v>
      </c>
      <c r="L994" s="239" t="s">
        <v>8</v>
      </c>
      <c r="M994" s="239" t="s">
        <v>2422</v>
      </c>
      <c r="N994" s="239" t="s">
        <v>2256</v>
      </c>
      <c r="O994" s="239" t="s">
        <v>42</v>
      </c>
      <c r="P994" s="239" t="s">
        <v>2016</v>
      </c>
      <c r="Q994" s="239" t="s">
        <v>356</v>
      </c>
      <c r="R994" s="280">
        <v>0</v>
      </c>
      <c r="S994" s="239" t="s">
        <v>2016</v>
      </c>
      <c r="T994" s="269" t="s">
        <v>42</v>
      </c>
      <c r="U994" s="280">
        <v>0</v>
      </c>
      <c r="V994" s="239" t="s">
        <v>2016</v>
      </c>
      <c r="W994" s="269" t="s">
        <v>42</v>
      </c>
      <c r="X994" s="280">
        <v>0</v>
      </c>
      <c r="Y994" s="58" t="s">
        <v>6332</v>
      </c>
      <c r="Z994" s="58" t="s">
        <v>542</v>
      </c>
      <c r="AA994" s="59">
        <v>0</v>
      </c>
      <c r="AB994" s="59">
        <v>0</v>
      </c>
      <c r="AC994" s="59">
        <v>0</v>
      </c>
      <c r="AD994" s="59">
        <v>0</v>
      </c>
      <c r="AE994" s="59"/>
      <c r="AF994" s="59"/>
    </row>
    <row r="995" spans="1:32">
      <c r="A995" s="239" t="s">
        <v>2416</v>
      </c>
      <c r="B995" s="244" t="s">
        <v>2423</v>
      </c>
      <c r="C995" s="244" t="s">
        <v>2424</v>
      </c>
      <c r="D995" s="239" t="s">
        <v>2425</v>
      </c>
      <c r="E995" s="239" t="s">
        <v>2426</v>
      </c>
      <c r="F995" s="240" t="s">
        <v>2039</v>
      </c>
      <c r="G995" s="239" t="s">
        <v>2256</v>
      </c>
      <c r="H995" s="252" t="s">
        <v>2126</v>
      </c>
      <c r="I995" s="244" t="s">
        <v>2186</v>
      </c>
      <c r="J995" s="239" t="s">
        <v>2427</v>
      </c>
      <c r="K995" s="239" t="s">
        <v>2427</v>
      </c>
      <c r="L995" s="239" t="s">
        <v>8</v>
      </c>
      <c r="M995" s="239" t="s">
        <v>2134</v>
      </c>
      <c r="N995" s="239" t="s">
        <v>2256</v>
      </c>
      <c r="O995" s="239" t="s">
        <v>42</v>
      </c>
      <c r="P995" s="239" t="s">
        <v>2016</v>
      </c>
      <c r="Q995" s="239" t="s">
        <v>356</v>
      </c>
      <c r="R995" s="280">
        <v>0</v>
      </c>
      <c r="S995" s="239" t="s">
        <v>2016</v>
      </c>
      <c r="T995" s="269" t="s">
        <v>2080</v>
      </c>
      <c r="U995" s="280">
        <v>0</v>
      </c>
      <c r="V995" s="239" t="s">
        <v>2016</v>
      </c>
      <c r="W995" s="269" t="s">
        <v>1074</v>
      </c>
      <c r="X995" s="280">
        <v>0.24905285085928119</v>
      </c>
      <c r="Y995" s="58" t="s">
        <v>6393</v>
      </c>
      <c r="Z995" s="58" t="s">
        <v>532</v>
      </c>
      <c r="AA995" s="59">
        <v>0</v>
      </c>
      <c r="AB995" s="59">
        <v>0</v>
      </c>
      <c r="AC995" s="59">
        <v>0</v>
      </c>
      <c r="AD995" s="59">
        <v>0</v>
      </c>
      <c r="AE995" s="59"/>
      <c r="AF995" s="59"/>
    </row>
    <row r="996" spans="1:32">
      <c r="A996" s="239" t="s">
        <v>2416</v>
      </c>
      <c r="B996" s="244" t="s">
        <v>2423</v>
      </c>
      <c r="C996" s="244" t="s">
        <v>2424</v>
      </c>
      <c r="D996" s="239" t="s">
        <v>2425</v>
      </c>
      <c r="E996" s="239" t="s">
        <v>2426</v>
      </c>
      <c r="F996" s="240" t="s">
        <v>2039</v>
      </c>
      <c r="G996" s="239" t="s">
        <v>2256</v>
      </c>
      <c r="H996" s="252" t="s">
        <v>2126</v>
      </c>
      <c r="I996" s="244" t="s">
        <v>2186</v>
      </c>
      <c r="J996" s="239" t="s">
        <v>2427</v>
      </c>
      <c r="K996" s="239" t="s">
        <v>2427</v>
      </c>
      <c r="L996" s="239" t="s">
        <v>8</v>
      </c>
      <c r="M996" s="239" t="s">
        <v>2134</v>
      </c>
      <c r="N996" s="239" t="s">
        <v>2256</v>
      </c>
      <c r="O996" s="239" t="s">
        <v>42</v>
      </c>
      <c r="P996" s="239" t="s">
        <v>2016</v>
      </c>
      <c r="Q996" s="239" t="s">
        <v>356</v>
      </c>
      <c r="R996" s="280">
        <v>0</v>
      </c>
      <c r="S996" s="239" t="s">
        <v>2016</v>
      </c>
      <c r="T996" s="269" t="s">
        <v>2043</v>
      </c>
      <c r="U996" s="280">
        <v>1</v>
      </c>
      <c r="V996" s="239" t="s">
        <v>2016</v>
      </c>
      <c r="W996" s="269" t="s">
        <v>42</v>
      </c>
      <c r="X996" s="280">
        <v>0.75094714914071892</v>
      </c>
      <c r="Y996" s="58" t="s">
        <v>6332</v>
      </c>
      <c r="Z996" s="58" t="s">
        <v>542</v>
      </c>
      <c r="AA996" s="59">
        <v>0</v>
      </c>
      <c r="AB996" s="59">
        <v>0</v>
      </c>
      <c r="AC996" s="59">
        <v>0</v>
      </c>
      <c r="AD996" s="59">
        <v>0</v>
      </c>
      <c r="AE996" s="59"/>
      <c r="AF996" s="59"/>
    </row>
    <row r="997" spans="1:32">
      <c r="A997" s="239" t="s">
        <v>2416</v>
      </c>
      <c r="B997" s="244" t="s">
        <v>2423</v>
      </c>
      <c r="C997" s="244" t="s">
        <v>2424</v>
      </c>
      <c r="D997" s="239" t="s">
        <v>2425</v>
      </c>
      <c r="E997" s="239" t="s">
        <v>2426</v>
      </c>
      <c r="F997" s="240" t="s">
        <v>2039</v>
      </c>
      <c r="G997" s="239" t="s">
        <v>2256</v>
      </c>
      <c r="H997" s="252" t="s">
        <v>2126</v>
      </c>
      <c r="I997" s="244" t="s">
        <v>2186</v>
      </c>
      <c r="J997" s="239" t="s">
        <v>2427</v>
      </c>
      <c r="K997" s="239" t="s">
        <v>2427</v>
      </c>
      <c r="L997" s="239" t="s">
        <v>8</v>
      </c>
      <c r="M997" s="239" t="s">
        <v>2134</v>
      </c>
      <c r="N997" s="239" t="s">
        <v>2256</v>
      </c>
      <c r="O997" s="239" t="s">
        <v>42</v>
      </c>
      <c r="P997" s="239" t="s">
        <v>2016</v>
      </c>
      <c r="Q997" s="239" t="s">
        <v>356</v>
      </c>
      <c r="R997" s="280">
        <v>0</v>
      </c>
      <c r="S997" s="239" t="s">
        <v>2016</v>
      </c>
      <c r="T997" s="269" t="s">
        <v>42</v>
      </c>
      <c r="U997" s="280">
        <v>0</v>
      </c>
      <c r="V997" s="239" t="s">
        <v>2016</v>
      </c>
      <c r="W997" s="269" t="s">
        <v>42</v>
      </c>
      <c r="X997" s="280">
        <v>0</v>
      </c>
      <c r="Y997" s="58" t="s">
        <v>6332</v>
      </c>
      <c r="Z997" s="58" t="s">
        <v>542</v>
      </c>
      <c r="AA997" s="59">
        <v>0</v>
      </c>
      <c r="AB997" s="59">
        <v>0</v>
      </c>
      <c r="AC997" s="59">
        <v>0</v>
      </c>
      <c r="AD997" s="59">
        <v>0</v>
      </c>
      <c r="AE997" s="59"/>
      <c r="AF997" s="59"/>
    </row>
    <row r="998" spans="1:32">
      <c r="A998" s="239" t="s">
        <v>2416</v>
      </c>
      <c r="B998" s="244" t="s">
        <v>2428</v>
      </c>
      <c r="C998" s="244" t="s">
        <v>2429</v>
      </c>
      <c r="D998" s="239" t="s">
        <v>2430</v>
      </c>
      <c r="E998" s="239" t="s">
        <v>2431</v>
      </c>
      <c r="F998" s="240" t="s">
        <v>2039</v>
      </c>
      <c r="G998" s="239" t="s">
        <v>2256</v>
      </c>
      <c r="H998" s="252" t="s">
        <v>2126</v>
      </c>
      <c r="I998" s="244" t="s">
        <v>2186</v>
      </c>
      <c r="J998" s="239" t="s">
        <v>2432</v>
      </c>
      <c r="K998" s="239" t="s">
        <v>2432</v>
      </c>
      <c r="L998" s="239" t="s">
        <v>8</v>
      </c>
      <c r="M998" s="239" t="s">
        <v>2433</v>
      </c>
      <c r="N998" s="239" t="s">
        <v>2256</v>
      </c>
      <c r="O998" s="239" t="s">
        <v>42</v>
      </c>
      <c r="P998" s="239" t="s">
        <v>2016</v>
      </c>
      <c r="Q998" s="239" t="s">
        <v>356</v>
      </c>
      <c r="R998" s="280">
        <v>0</v>
      </c>
      <c r="S998" s="239" t="s">
        <v>2016</v>
      </c>
      <c r="T998" s="269" t="s">
        <v>2080</v>
      </c>
      <c r="U998" s="280">
        <v>0</v>
      </c>
      <c r="V998" s="239" t="s">
        <v>2016</v>
      </c>
      <c r="W998" s="269" t="s">
        <v>1074</v>
      </c>
      <c r="X998" s="280">
        <v>0.24905285085928119</v>
      </c>
      <c r="Y998" s="58" t="s">
        <v>6393</v>
      </c>
      <c r="Z998" s="58" t="s">
        <v>532</v>
      </c>
      <c r="AA998" s="59">
        <v>0</v>
      </c>
      <c r="AB998" s="59">
        <v>0</v>
      </c>
      <c r="AC998" s="59">
        <v>0</v>
      </c>
      <c r="AD998" s="59">
        <v>0</v>
      </c>
      <c r="AE998" s="59"/>
      <c r="AF998" s="59"/>
    </row>
    <row r="999" spans="1:32">
      <c r="A999" s="239" t="s">
        <v>2416</v>
      </c>
      <c r="B999" s="244" t="s">
        <v>2428</v>
      </c>
      <c r="C999" s="244" t="s">
        <v>2429</v>
      </c>
      <c r="D999" s="239" t="s">
        <v>2430</v>
      </c>
      <c r="E999" s="239" t="s">
        <v>2431</v>
      </c>
      <c r="F999" s="240" t="s">
        <v>2039</v>
      </c>
      <c r="G999" s="239" t="s">
        <v>2256</v>
      </c>
      <c r="H999" s="252" t="s">
        <v>2126</v>
      </c>
      <c r="I999" s="244" t="s">
        <v>2186</v>
      </c>
      <c r="J999" s="239" t="s">
        <v>2432</v>
      </c>
      <c r="K999" s="239" t="s">
        <v>2432</v>
      </c>
      <c r="L999" s="239" t="s">
        <v>8</v>
      </c>
      <c r="M999" s="239" t="s">
        <v>2433</v>
      </c>
      <c r="N999" s="239" t="s">
        <v>2256</v>
      </c>
      <c r="O999" s="239" t="s">
        <v>42</v>
      </c>
      <c r="P999" s="239" t="s">
        <v>2016</v>
      </c>
      <c r="Q999" s="239" t="s">
        <v>356</v>
      </c>
      <c r="R999" s="280">
        <v>0</v>
      </c>
      <c r="S999" s="239" t="s">
        <v>2016</v>
      </c>
      <c r="T999" s="269" t="s">
        <v>2043</v>
      </c>
      <c r="U999" s="280">
        <v>1</v>
      </c>
      <c r="V999" s="239" t="s">
        <v>2016</v>
      </c>
      <c r="W999" s="269" t="s">
        <v>42</v>
      </c>
      <c r="X999" s="280">
        <v>0.75094714914071892</v>
      </c>
      <c r="Y999" s="58" t="s">
        <v>6332</v>
      </c>
      <c r="Z999" s="58" t="s">
        <v>542</v>
      </c>
      <c r="AA999" s="59">
        <v>0</v>
      </c>
      <c r="AB999" s="59">
        <v>0</v>
      </c>
      <c r="AC999" s="59">
        <v>0</v>
      </c>
      <c r="AD999" s="59">
        <v>0</v>
      </c>
      <c r="AE999" s="59"/>
      <c r="AF999" s="59"/>
    </row>
    <row r="1000" spans="1:32">
      <c r="A1000" s="239" t="s">
        <v>2416</v>
      </c>
      <c r="B1000" s="244" t="s">
        <v>2428</v>
      </c>
      <c r="C1000" s="244" t="s">
        <v>2429</v>
      </c>
      <c r="D1000" s="239" t="s">
        <v>2430</v>
      </c>
      <c r="E1000" s="239" t="s">
        <v>2431</v>
      </c>
      <c r="F1000" s="240" t="s">
        <v>2039</v>
      </c>
      <c r="G1000" s="239" t="s">
        <v>2256</v>
      </c>
      <c r="H1000" s="252" t="s">
        <v>2126</v>
      </c>
      <c r="I1000" s="244" t="s">
        <v>2186</v>
      </c>
      <c r="J1000" s="239" t="s">
        <v>2432</v>
      </c>
      <c r="K1000" s="239" t="s">
        <v>2432</v>
      </c>
      <c r="L1000" s="239" t="s">
        <v>8</v>
      </c>
      <c r="M1000" s="239" t="s">
        <v>2433</v>
      </c>
      <c r="N1000" s="239" t="s">
        <v>2256</v>
      </c>
      <c r="O1000" s="239" t="s">
        <v>42</v>
      </c>
      <c r="P1000" s="239" t="s">
        <v>2016</v>
      </c>
      <c r="Q1000" s="239" t="s">
        <v>356</v>
      </c>
      <c r="R1000" s="280">
        <v>0</v>
      </c>
      <c r="S1000" s="239" t="s">
        <v>2016</v>
      </c>
      <c r="T1000" s="269" t="s">
        <v>42</v>
      </c>
      <c r="U1000" s="280">
        <v>0</v>
      </c>
      <c r="V1000" s="239" t="s">
        <v>2016</v>
      </c>
      <c r="W1000" s="269" t="s">
        <v>42</v>
      </c>
      <c r="X1000" s="280">
        <v>0</v>
      </c>
      <c r="Y1000" s="58" t="s">
        <v>6332</v>
      </c>
      <c r="Z1000" s="58" t="s">
        <v>542</v>
      </c>
      <c r="AA1000" s="59">
        <v>0</v>
      </c>
      <c r="AB1000" s="59">
        <v>0</v>
      </c>
      <c r="AC1000" s="59">
        <v>0</v>
      </c>
      <c r="AD1000" s="59">
        <v>0</v>
      </c>
      <c r="AE1000" s="59"/>
      <c r="AF1000" s="59"/>
    </row>
    <row r="1001" spans="1:32">
      <c r="A1001" s="239" t="s">
        <v>2416</v>
      </c>
      <c r="B1001" s="244" t="s">
        <v>2434</v>
      </c>
      <c r="C1001" s="287" t="s">
        <v>2435</v>
      </c>
      <c r="D1001" s="288" t="s">
        <v>2436</v>
      </c>
      <c r="E1001" s="239" t="s">
        <v>2255</v>
      </c>
      <c r="F1001" s="240" t="s">
        <v>2039</v>
      </c>
      <c r="G1001" s="239" t="s">
        <v>2256</v>
      </c>
      <c r="H1001" s="252" t="s">
        <v>2126</v>
      </c>
      <c r="I1001" s="244" t="s">
        <v>2186</v>
      </c>
      <c r="J1001" s="239" t="s">
        <v>2437</v>
      </c>
      <c r="K1001" s="239" t="s">
        <v>2437</v>
      </c>
      <c r="L1001" s="239" t="s">
        <v>8</v>
      </c>
      <c r="M1001" s="239" t="s">
        <v>2147</v>
      </c>
      <c r="N1001" s="239" t="s">
        <v>2256</v>
      </c>
      <c r="O1001" s="239" t="s">
        <v>42</v>
      </c>
      <c r="P1001" s="239" t="s">
        <v>2016</v>
      </c>
      <c r="Q1001" s="269" t="s">
        <v>356</v>
      </c>
      <c r="R1001" s="280">
        <v>0.19015439113543411</v>
      </c>
      <c r="S1001" s="239" t="s">
        <v>2016</v>
      </c>
      <c r="T1001" s="269" t="s">
        <v>2080</v>
      </c>
      <c r="U1001" s="280">
        <v>0</v>
      </c>
      <c r="V1001" s="239" t="s">
        <v>2016</v>
      </c>
      <c r="W1001" s="269" t="s">
        <v>1074</v>
      </c>
      <c r="X1001" s="280">
        <v>0.24905285085928119</v>
      </c>
      <c r="Y1001" s="58" t="s">
        <v>6393</v>
      </c>
      <c r="Z1001" s="58" t="s">
        <v>532</v>
      </c>
      <c r="AA1001" s="59">
        <v>0</v>
      </c>
      <c r="AB1001" s="59">
        <v>900.49541179488574</v>
      </c>
      <c r="AC1001" s="59">
        <v>-9462.8975569378545</v>
      </c>
      <c r="AD1001" s="59">
        <v>-8562.4021451429689</v>
      </c>
      <c r="AE1001" s="59"/>
      <c r="AF1001" s="59"/>
    </row>
    <row r="1002" spans="1:32">
      <c r="A1002" s="239" t="s">
        <v>2416</v>
      </c>
      <c r="B1002" s="244" t="s">
        <v>2434</v>
      </c>
      <c r="C1002" s="287" t="s">
        <v>2435</v>
      </c>
      <c r="D1002" s="288" t="s">
        <v>2436</v>
      </c>
      <c r="E1002" s="239" t="s">
        <v>2255</v>
      </c>
      <c r="F1002" s="240" t="s">
        <v>2039</v>
      </c>
      <c r="G1002" s="239" t="s">
        <v>2256</v>
      </c>
      <c r="H1002" s="252" t="s">
        <v>2126</v>
      </c>
      <c r="I1002" s="244" t="s">
        <v>2186</v>
      </c>
      <c r="J1002" s="239" t="s">
        <v>2437</v>
      </c>
      <c r="K1002" s="239" t="s">
        <v>2437</v>
      </c>
      <c r="L1002" s="239" t="s">
        <v>8</v>
      </c>
      <c r="M1002" s="239" t="s">
        <v>2147</v>
      </c>
      <c r="N1002" s="239" t="s">
        <v>2256</v>
      </c>
      <c r="O1002" s="239" t="s">
        <v>42</v>
      </c>
      <c r="P1002" s="239" t="s">
        <v>2016</v>
      </c>
      <c r="Q1002" s="269" t="s">
        <v>357</v>
      </c>
      <c r="R1002" s="280">
        <v>0.8098456088645658</v>
      </c>
      <c r="S1002" s="239" t="s">
        <v>2016</v>
      </c>
      <c r="T1002" s="269" t="s">
        <v>2043</v>
      </c>
      <c r="U1002" s="280">
        <v>1</v>
      </c>
      <c r="V1002" s="239" t="s">
        <v>2016</v>
      </c>
      <c r="W1002" s="269" t="s">
        <v>42</v>
      </c>
      <c r="X1002" s="280">
        <v>0.75094714914071892</v>
      </c>
      <c r="Y1002" s="58" t="s">
        <v>6332</v>
      </c>
      <c r="Z1002" s="58" t="s">
        <v>542</v>
      </c>
      <c r="AA1002" s="59">
        <v>0</v>
      </c>
      <c r="AB1002" s="59">
        <v>2715.1845882051143</v>
      </c>
      <c r="AC1002" s="59">
        <v>-28532.642443062159</v>
      </c>
      <c r="AD1002" s="59">
        <v>-25817.457854857046</v>
      </c>
      <c r="AE1002" s="59"/>
      <c r="AF1002" s="59"/>
    </row>
    <row r="1003" spans="1:32">
      <c r="A1003" s="239" t="s">
        <v>2416</v>
      </c>
      <c r="B1003" s="244" t="s">
        <v>2434</v>
      </c>
      <c r="C1003" s="287" t="s">
        <v>2435</v>
      </c>
      <c r="D1003" s="288" t="s">
        <v>2436</v>
      </c>
      <c r="E1003" s="239" t="s">
        <v>2255</v>
      </c>
      <c r="F1003" s="240" t="s">
        <v>2039</v>
      </c>
      <c r="G1003" s="239" t="s">
        <v>2256</v>
      </c>
      <c r="H1003" s="252" t="s">
        <v>2126</v>
      </c>
      <c r="I1003" s="244" t="s">
        <v>2186</v>
      </c>
      <c r="J1003" s="239" t="s">
        <v>2437</v>
      </c>
      <c r="K1003" s="239" t="s">
        <v>2437</v>
      </c>
      <c r="L1003" s="239" t="s">
        <v>8</v>
      </c>
      <c r="M1003" s="239" t="s">
        <v>2147</v>
      </c>
      <c r="N1003" s="239" t="s">
        <v>2256</v>
      </c>
      <c r="O1003" s="239" t="s">
        <v>42</v>
      </c>
      <c r="P1003" s="239" t="s">
        <v>2016</v>
      </c>
      <c r="Q1003" s="269" t="s">
        <v>357</v>
      </c>
      <c r="R1003" s="280">
        <v>0</v>
      </c>
      <c r="S1003" s="239" t="s">
        <v>2016</v>
      </c>
      <c r="T1003" s="269" t="s">
        <v>42</v>
      </c>
      <c r="U1003" s="280">
        <v>0</v>
      </c>
      <c r="V1003" s="239" t="s">
        <v>2016</v>
      </c>
      <c r="W1003" s="269" t="s">
        <v>42</v>
      </c>
      <c r="X1003" s="280">
        <v>0</v>
      </c>
      <c r="Y1003" s="58" t="s">
        <v>6332</v>
      </c>
      <c r="Z1003" s="58" t="s">
        <v>542</v>
      </c>
      <c r="AA1003" s="59">
        <v>0</v>
      </c>
      <c r="AB1003" s="59">
        <v>0</v>
      </c>
      <c r="AC1003" s="59">
        <v>0</v>
      </c>
      <c r="AD1003" s="59">
        <v>0</v>
      </c>
      <c r="AE1003" s="59"/>
      <c r="AF1003" s="59"/>
    </row>
    <row r="1004" spans="1:32">
      <c r="A1004" s="255"/>
      <c r="B1004" s="265" t="s">
        <v>2444</v>
      </c>
      <c r="C1004" s="255"/>
      <c r="D1004" s="273"/>
      <c r="E1004" s="265" t="s">
        <v>2441</v>
      </c>
      <c r="F1004" s="266"/>
      <c r="G1004" s="255" t="s">
        <v>2060</v>
      </c>
      <c r="H1004" s="266" t="s">
        <v>440</v>
      </c>
      <c r="I1004" s="255"/>
      <c r="J1004" s="255"/>
      <c r="K1004" s="255"/>
      <c r="L1004" s="255" t="s">
        <v>10</v>
      </c>
      <c r="M1004" s="265" t="s">
        <v>269</v>
      </c>
      <c r="N1004" s="255" t="s">
        <v>2014</v>
      </c>
      <c r="O1004" s="255" t="s">
        <v>269</v>
      </c>
      <c r="P1004" s="255" t="s">
        <v>2014</v>
      </c>
      <c r="Q1004" s="255" t="s">
        <v>269</v>
      </c>
      <c r="R1004" s="280">
        <v>0</v>
      </c>
      <c r="S1004" s="255" t="s">
        <v>2014</v>
      </c>
      <c r="T1004" s="255" t="s">
        <v>43</v>
      </c>
      <c r="U1004" s="280">
        <v>0</v>
      </c>
      <c r="V1004" s="255" t="s">
        <v>2014</v>
      </c>
      <c r="W1004" s="269" t="s">
        <v>43</v>
      </c>
      <c r="X1004" s="280">
        <v>1</v>
      </c>
      <c r="Y1004" s="58" t="s">
        <v>6663</v>
      </c>
      <c r="Z1004" s="58" t="s">
        <v>474</v>
      </c>
      <c r="AA1004" s="59">
        <v>0</v>
      </c>
      <c r="AB1004" s="59">
        <v>0</v>
      </c>
      <c r="AC1004" s="59">
        <v>0</v>
      </c>
      <c r="AD1004" s="59">
        <v>0</v>
      </c>
      <c r="AE1004" s="59"/>
      <c r="AF1004" s="59"/>
    </row>
    <row r="1005" spans="1:32">
      <c r="A1005" s="255"/>
      <c r="B1005" s="265" t="s">
        <v>2444</v>
      </c>
      <c r="C1005" s="255"/>
      <c r="D1005" s="273"/>
      <c r="E1005" s="265" t="s">
        <v>2441</v>
      </c>
      <c r="F1005" s="266"/>
      <c r="G1005" s="255" t="s">
        <v>2060</v>
      </c>
      <c r="H1005" s="266" t="s">
        <v>440</v>
      </c>
      <c r="I1005" s="255"/>
      <c r="J1005" s="255"/>
      <c r="K1005" s="255"/>
      <c r="L1005" s="255" t="s">
        <v>10</v>
      </c>
      <c r="M1005" s="265" t="s">
        <v>269</v>
      </c>
      <c r="N1005" s="255" t="s">
        <v>2014</v>
      </c>
      <c r="O1005" s="255" t="s">
        <v>269</v>
      </c>
      <c r="P1005" s="255" t="s">
        <v>2014</v>
      </c>
      <c r="Q1005" s="255" t="s">
        <v>269</v>
      </c>
      <c r="R1005" s="280">
        <v>0</v>
      </c>
      <c r="S1005" s="255" t="s">
        <v>2014</v>
      </c>
      <c r="T1005" s="255" t="s">
        <v>43</v>
      </c>
      <c r="U1005" s="280">
        <v>0</v>
      </c>
      <c r="V1005" s="255" t="s">
        <v>2014</v>
      </c>
      <c r="W1005" s="269" t="s">
        <v>741</v>
      </c>
      <c r="X1005" s="280">
        <v>0</v>
      </c>
      <c r="Y1005" s="58" t="s">
        <v>6905</v>
      </c>
      <c r="Z1005" s="58" t="s">
        <v>492</v>
      </c>
      <c r="AA1005" s="59">
        <v>0</v>
      </c>
      <c r="AB1005" s="59">
        <v>0</v>
      </c>
      <c r="AC1005" s="59">
        <v>0</v>
      </c>
      <c r="AD1005" s="59">
        <v>0</v>
      </c>
      <c r="AE1005" s="59"/>
      <c r="AF1005" s="59"/>
    </row>
    <row r="1006" spans="1:32">
      <c r="A1006" s="257" t="s">
        <v>2330</v>
      </c>
      <c r="B1006" s="244" t="s">
        <v>2445</v>
      </c>
      <c r="C1006" s="244" t="s">
        <v>2446</v>
      </c>
      <c r="D1006" s="239" t="s">
        <v>2371</v>
      </c>
      <c r="E1006" s="239" t="s">
        <v>2371</v>
      </c>
      <c r="F1006" s="240" t="s">
        <v>2039</v>
      </c>
      <c r="G1006" s="239" t="s">
        <v>26</v>
      </c>
      <c r="H1006" s="240" t="s">
        <v>440</v>
      </c>
      <c r="I1006" s="244" t="s">
        <v>26</v>
      </c>
      <c r="J1006" s="239" t="s">
        <v>2447</v>
      </c>
      <c r="K1006" s="239" t="s">
        <v>2447</v>
      </c>
      <c r="L1006" s="239" t="s">
        <v>2335</v>
      </c>
      <c r="M1006" s="239" t="s">
        <v>2372</v>
      </c>
      <c r="N1006" s="239" t="s">
        <v>26</v>
      </c>
      <c r="O1006" s="239" t="s">
        <v>2362</v>
      </c>
      <c r="P1006" s="239" t="s">
        <v>26</v>
      </c>
      <c r="Q1006" s="268" t="s">
        <v>352</v>
      </c>
      <c r="R1006" s="280">
        <v>0</v>
      </c>
      <c r="S1006" s="255" t="s">
        <v>26</v>
      </c>
      <c r="T1006" s="268" t="s">
        <v>435</v>
      </c>
      <c r="U1006" s="280">
        <v>0.64694457255325588</v>
      </c>
      <c r="V1006" s="255" t="s">
        <v>26</v>
      </c>
      <c r="W1006" s="268" t="s">
        <v>435</v>
      </c>
      <c r="X1006" s="280">
        <v>0.86027174268617457</v>
      </c>
      <c r="Y1006" s="58" t="s">
        <v>6900</v>
      </c>
      <c r="Z1006" s="58" t="s">
        <v>1910</v>
      </c>
      <c r="AA1006" s="59">
        <v>-89717.137854521265</v>
      </c>
      <c r="AB1006" s="59">
        <v>-167567.17112738383</v>
      </c>
      <c r="AC1006" s="59">
        <v>-73310.637368230426</v>
      </c>
      <c r="AD1006" s="59">
        <v>-330594.94635013555</v>
      </c>
      <c r="AE1006" s="59"/>
      <c r="AF1006" s="59"/>
    </row>
    <row r="1007" spans="1:32">
      <c r="A1007" s="257" t="s">
        <v>2330</v>
      </c>
      <c r="B1007" s="244" t="s">
        <v>2445</v>
      </c>
      <c r="C1007" s="244" t="s">
        <v>2446</v>
      </c>
      <c r="D1007" s="239" t="s">
        <v>2371</v>
      </c>
      <c r="E1007" s="239" t="s">
        <v>2371</v>
      </c>
      <c r="F1007" s="240" t="s">
        <v>2039</v>
      </c>
      <c r="G1007" s="239" t="s">
        <v>26</v>
      </c>
      <c r="H1007" s="240" t="s">
        <v>440</v>
      </c>
      <c r="I1007" s="244" t="s">
        <v>26</v>
      </c>
      <c r="J1007" s="239" t="s">
        <v>2447</v>
      </c>
      <c r="K1007" s="239" t="s">
        <v>2447</v>
      </c>
      <c r="L1007" s="239" t="s">
        <v>2335</v>
      </c>
      <c r="M1007" s="239" t="s">
        <v>2372</v>
      </c>
      <c r="N1007" s="239" t="s">
        <v>26</v>
      </c>
      <c r="O1007" s="239" t="s">
        <v>2362</v>
      </c>
      <c r="P1007" s="239" t="s">
        <v>26</v>
      </c>
      <c r="Q1007" s="268" t="s">
        <v>352</v>
      </c>
      <c r="R1007" s="280">
        <v>0</v>
      </c>
      <c r="S1007" s="255" t="s">
        <v>26</v>
      </c>
      <c r="T1007" s="268" t="s">
        <v>352</v>
      </c>
      <c r="U1007" s="280">
        <v>0.35305542744674406</v>
      </c>
      <c r="V1007" s="255" t="s">
        <v>26</v>
      </c>
      <c r="W1007" s="268" t="s">
        <v>352</v>
      </c>
      <c r="X1007" s="280">
        <v>0.13972825731382549</v>
      </c>
      <c r="Y1007" s="58" t="s">
        <v>6005</v>
      </c>
      <c r="Z1007" s="58" t="s">
        <v>1911</v>
      </c>
      <c r="AA1007" s="59">
        <v>-14572.16214547874</v>
      </c>
      <c r="AB1007" s="59">
        <v>-27216.828872616185</v>
      </c>
      <c r="AC1007" s="59">
        <v>-11907.36263176958</v>
      </c>
      <c r="AD1007" s="59">
        <v>-53696.353649864504</v>
      </c>
      <c r="AE1007" s="59"/>
      <c r="AF1007" s="59"/>
    </row>
    <row r="1008" spans="1:32">
      <c r="A1008" s="257" t="s">
        <v>2349</v>
      </c>
      <c r="B1008" s="244" t="s">
        <v>2448</v>
      </c>
      <c r="C1008" s="244"/>
      <c r="D1008" s="239" t="s">
        <v>2449</v>
      </c>
      <c r="E1008" s="239" t="s">
        <v>2449</v>
      </c>
      <c r="F1008" s="240" t="s">
        <v>2039</v>
      </c>
      <c r="G1008" s="239" t="s">
        <v>26</v>
      </c>
      <c r="H1008" s="240" t="s">
        <v>440</v>
      </c>
      <c r="I1008" s="244" t="s">
        <v>26</v>
      </c>
      <c r="J1008" s="239" t="s">
        <v>2450</v>
      </c>
      <c r="K1008" s="239" t="s">
        <v>2450</v>
      </c>
      <c r="L1008" s="239" t="s">
        <v>2335</v>
      </c>
      <c r="M1008" s="239" t="s">
        <v>352</v>
      </c>
      <c r="N1008" s="239" t="s">
        <v>785</v>
      </c>
      <c r="O1008" s="239" t="s">
        <v>785</v>
      </c>
      <c r="P1008" s="255" t="s">
        <v>26</v>
      </c>
      <c r="Q1008" s="268" t="s">
        <v>352</v>
      </c>
      <c r="R1008" s="280">
        <v>0</v>
      </c>
      <c r="S1008" s="255" t="s">
        <v>26</v>
      </c>
      <c r="T1008" s="268" t="s">
        <v>435</v>
      </c>
      <c r="U1008" s="280">
        <v>0.64694457255325588</v>
      </c>
      <c r="V1008" s="255" t="s">
        <v>26</v>
      </c>
      <c r="W1008" s="268" t="s">
        <v>435</v>
      </c>
      <c r="X1008" s="280">
        <v>0.86027174268617457</v>
      </c>
      <c r="Y1008" s="58" t="s">
        <v>6900</v>
      </c>
      <c r="Z1008" s="58" t="s">
        <v>1910</v>
      </c>
      <c r="AA1008" s="59">
        <v>-1999627.6308878371</v>
      </c>
      <c r="AB1008" s="59">
        <v>-1405242.6565289064</v>
      </c>
      <c r="AC1008" s="59">
        <v>-1006820.4621038574</v>
      </c>
      <c r="AD1008" s="59">
        <v>-4411690.7495206008</v>
      </c>
      <c r="AE1008" s="59"/>
      <c r="AF1008" s="59"/>
    </row>
    <row r="1009" spans="1:32">
      <c r="A1009" s="257" t="s">
        <v>2349</v>
      </c>
      <c r="B1009" s="244" t="s">
        <v>2448</v>
      </c>
      <c r="C1009" s="244"/>
      <c r="D1009" s="239" t="s">
        <v>2449</v>
      </c>
      <c r="E1009" s="239" t="s">
        <v>2449</v>
      </c>
      <c r="F1009" s="240" t="s">
        <v>2039</v>
      </c>
      <c r="G1009" s="239" t="s">
        <v>26</v>
      </c>
      <c r="H1009" s="240" t="s">
        <v>440</v>
      </c>
      <c r="I1009" s="244" t="s">
        <v>26</v>
      </c>
      <c r="J1009" s="239" t="s">
        <v>2450</v>
      </c>
      <c r="K1009" s="239" t="s">
        <v>2450</v>
      </c>
      <c r="L1009" s="239" t="s">
        <v>2335</v>
      </c>
      <c r="M1009" s="239" t="s">
        <v>352</v>
      </c>
      <c r="N1009" s="239" t="s">
        <v>785</v>
      </c>
      <c r="O1009" s="239" t="s">
        <v>785</v>
      </c>
      <c r="P1009" s="255" t="s">
        <v>26</v>
      </c>
      <c r="Q1009" s="268" t="s">
        <v>352</v>
      </c>
      <c r="R1009" s="280">
        <v>0</v>
      </c>
      <c r="S1009" s="255" t="s">
        <v>26</v>
      </c>
      <c r="T1009" s="268" t="s">
        <v>352</v>
      </c>
      <c r="U1009" s="280">
        <v>0.35305542744674406</v>
      </c>
      <c r="V1009" s="255" t="s">
        <v>26</v>
      </c>
      <c r="W1009" s="268" t="s">
        <v>352</v>
      </c>
      <c r="X1009" s="280">
        <v>0.13972825731382549</v>
      </c>
      <c r="Y1009" s="58" t="s">
        <v>6005</v>
      </c>
      <c r="Z1009" s="58" t="s">
        <v>1911</v>
      </c>
      <c r="AA1009" s="59">
        <v>-324786.30911216291</v>
      </c>
      <c r="AB1009" s="59">
        <v>-228244.28347109337</v>
      </c>
      <c r="AC1009" s="59">
        <v>-163531.19789614281</v>
      </c>
      <c r="AD1009" s="59">
        <v>-716561.79047939915</v>
      </c>
      <c r="AE1009" s="59"/>
      <c r="AF1009" s="59"/>
    </row>
    <row r="1010" spans="1:32">
      <c r="A1010" s="257" t="s">
        <v>2330</v>
      </c>
      <c r="B1010" s="244" t="s">
        <v>2451</v>
      </c>
      <c r="C1010" s="244" t="s">
        <v>2452</v>
      </c>
      <c r="D1010" s="239" t="s">
        <v>2453</v>
      </c>
      <c r="E1010" s="239" t="s">
        <v>2453</v>
      </c>
      <c r="F1010" s="240" t="s">
        <v>2039</v>
      </c>
      <c r="G1010" s="239" t="s">
        <v>26</v>
      </c>
      <c r="H1010" s="240" t="s">
        <v>440</v>
      </c>
      <c r="I1010" s="244" t="s">
        <v>26</v>
      </c>
      <c r="J1010" s="239" t="s">
        <v>2454</v>
      </c>
      <c r="K1010" s="239" t="s">
        <v>2454</v>
      </c>
      <c r="L1010" s="239" t="s">
        <v>2335</v>
      </c>
      <c r="M1010" s="239" t="s">
        <v>46</v>
      </c>
      <c r="N1010" s="239" t="s">
        <v>26</v>
      </c>
      <c r="O1010" s="239" t="s">
        <v>46</v>
      </c>
      <c r="P1010" s="239" t="s">
        <v>26</v>
      </c>
      <c r="Q1010" s="268" t="s">
        <v>339</v>
      </c>
      <c r="R1010" s="280">
        <v>6.539707660089533E-3</v>
      </c>
      <c r="S1010" s="255" t="s">
        <v>26</v>
      </c>
      <c r="T1010" s="268" t="s">
        <v>339</v>
      </c>
      <c r="U1010" s="280">
        <v>8.4497417806372155E-2</v>
      </c>
      <c r="V1010" s="255" t="s">
        <v>26</v>
      </c>
      <c r="W1010" s="268" t="s">
        <v>339</v>
      </c>
      <c r="X1010" s="280">
        <v>2.4861072488670689E-4</v>
      </c>
      <c r="Y1010" s="58" t="s">
        <v>6846</v>
      </c>
      <c r="Z1010" s="58" t="s">
        <v>1902</v>
      </c>
      <c r="AA1010" s="59">
        <v>0</v>
      </c>
      <c r="AB1010" s="59">
        <v>0</v>
      </c>
      <c r="AC1010" s="59">
        <v>0</v>
      </c>
      <c r="AD1010" s="59">
        <v>0</v>
      </c>
      <c r="AE1010" s="59"/>
      <c r="AF1010" s="59"/>
    </row>
    <row r="1011" spans="1:32">
      <c r="A1011" s="257" t="s">
        <v>2330</v>
      </c>
      <c r="B1011" s="244" t="s">
        <v>2451</v>
      </c>
      <c r="C1011" s="244" t="s">
        <v>2452</v>
      </c>
      <c r="D1011" s="239" t="s">
        <v>2453</v>
      </c>
      <c r="E1011" s="239" t="s">
        <v>2453</v>
      </c>
      <c r="F1011" s="240" t="s">
        <v>2039</v>
      </c>
      <c r="G1011" s="239" t="s">
        <v>26</v>
      </c>
      <c r="H1011" s="240" t="s">
        <v>440</v>
      </c>
      <c r="I1011" s="244" t="s">
        <v>26</v>
      </c>
      <c r="J1011" s="239" t="s">
        <v>2454</v>
      </c>
      <c r="K1011" s="239" t="s">
        <v>2454</v>
      </c>
      <c r="L1011" s="239" t="s">
        <v>2335</v>
      </c>
      <c r="M1011" s="239" t="s">
        <v>46</v>
      </c>
      <c r="N1011" s="239" t="s">
        <v>26</v>
      </c>
      <c r="O1011" s="239" t="s">
        <v>46</v>
      </c>
      <c r="P1011" s="239" t="s">
        <v>26</v>
      </c>
      <c r="Q1011" s="268" t="s">
        <v>341</v>
      </c>
      <c r="R1011" s="280">
        <v>2.6949443005129523E-8</v>
      </c>
      <c r="S1011" s="255" t="s">
        <v>26</v>
      </c>
      <c r="T1011" s="268" t="s">
        <v>341</v>
      </c>
      <c r="U1011" s="280">
        <v>0</v>
      </c>
      <c r="V1011" s="255" t="s">
        <v>26</v>
      </c>
      <c r="W1011" s="268" t="s">
        <v>341</v>
      </c>
      <c r="X1011" s="280">
        <v>0</v>
      </c>
      <c r="Y1011" s="58" t="s">
        <v>6897</v>
      </c>
      <c r="Z1011" s="58" t="s">
        <v>1920</v>
      </c>
      <c r="AA1011" s="59">
        <v>0</v>
      </c>
      <c r="AB1011" s="59">
        <v>0</v>
      </c>
      <c r="AC1011" s="59">
        <v>0</v>
      </c>
      <c r="AD1011" s="59">
        <v>0</v>
      </c>
      <c r="AE1011" s="59"/>
      <c r="AF1011" s="59"/>
    </row>
    <row r="1012" spans="1:32">
      <c r="A1012" s="257" t="s">
        <v>2330</v>
      </c>
      <c r="B1012" s="244" t="s">
        <v>2451</v>
      </c>
      <c r="C1012" s="244" t="s">
        <v>2452</v>
      </c>
      <c r="D1012" s="239" t="s">
        <v>2453</v>
      </c>
      <c r="E1012" s="239" t="s">
        <v>2453</v>
      </c>
      <c r="F1012" s="240" t="s">
        <v>2039</v>
      </c>
      <c r="G1012" s="239" t="s">
        <v>26</v>
      </c>
      <c r="H1012" s="240" t="s">
        <v>440</v>
      </c>
      <c r="I1012" s="244" t="s">
        <v>26</v>
      </c>
      <c r="J1012" s="239" t="s">
        <v>2454</v>
      </c>
      <c r="K1012" s="239" t="s">
        <v>2454</v>
      </c>
      <c r="L1012" s="239" t="s">
        <v>2335</v>
      </c>
      <c r="M1012" s="239" t="s">
        <v>46</v>
      </c>
      <c r="N1012" s="239" t="s">
        <v>26</v>
      </c>
      <c r="O1012" s="239" t="s">
        <v>46</v>
      </c>
      <c r="P1012" s="239" t="s">
        <v>26</v>
      </c>
      <c r="Q1012" s="268" t="s">
        <v>2347</v>
      </c>
      <c r="R1012" s="280">
        <v>0.9934602923399104</v>
      </c>
      <c r="S1012" s="255" t="s">
        <v>26</v>
      </c>
      <c r="T1012" s="268" t="s">
        <v>434</v>
      </c>
      <c r="U1012" s="280">
        <v>0.91550258219362779</v>
      </c>
      <c r="V1012" s="255" t="s">
        <v>26</v>
      </c>
      <c r="W1012" s="268" t="s">
        <v>434</v>
      </c>
      <c r="X1012" s="280">
        <v>0.99975138927511331</v>
      </c>
      <c r="Y1012" s="58" t="s">
        <v>6760</v>
      </c>
      <c r="Z1012" s="58" t="s">
        <v>1888</v>
      </c>
      <c r="AA1012" s="59">
        <v>0</v>
      </c>
      <c r="AB1012" s="59">
        <v>0</v>
      </c>
      <c r="AC1012" s="59">
        <v>0</v>
      </c>
      <c r="AD1012" s="59">
        <v>0</v>
      </c>
      <c r="AE1012" s="59"/>
      <c r="AF1012" s="59"/>
    </row>
    <row r="1013" spans="1:32">
      <c r="A1013" s="239" t="s">
        <v>2455</v>
      </c>
      <c r="B1013" s="244" t="s">
        <v>2456</v>
      </c>
      <c r="C1013" s="244" t="s">
        <v>2457</v>
      </c>
      <c r="D1013" s="239" t="s">
        <v>2458</v>
      </c>
      <c r="E1013" s="239" t="s">
        <v>2458</v>
      </c>
      <c r="F1013" s="240" t="s">
        <v>2039</v>
      </c>
      <c r="G1013" s="239" t="s">
        <v>26</v>
      </c>
      <c r="H1013" s="252" t="s">
        <v>2118</v>
      </c>
      <c r="I1013" s="244" t="s">
        <v>26</v>
      </c>
      <c r="J1013" s="239" t="s">
        <v>2459</v>
      </c>
      <c r="K1013" s="239" t="s">
        <v>2459</v>
      </c>
      <c r="L1013" s="239" t="s">
        <v>2335</v>
      </c>
      <c r="M1013" s="239" t="s">
        <v>46</v>
      </c>
      <c r="N1013" s="239" t="s">
        <v>26</v>
      </c>
      <c r="O1013" s="239" t="s">
        <v>46</v>
      </c>
      <c r="P1013" s="239" t="s">
        <v>26</v>
      </c>
      <c r="Q1013" s="268" t="s">
        <v>339</v>
      </c>
      <c r="R1013" s="280">
        <v>6.539707660089533E-3</v>
      </c>
      <c r="S1013" s="255" t="s">
        <v>26</v>
      </c>
      <c r="T1013" s="268" t="s">
        <v>339</v>
      </c>
      <c r="U1013" s="280">
        <v>8.4497417806372155E-2</v>
      </c>
      <c r="V1013" s="255" t="s">
        <v>26</v>
      </c>
      <c r="W1013" s="268" t="s">
        <v>339</v>
      </c>
      <c r="X1013" s="280">
        <v>2.4861072488670689E-4</v>
      </c>
      <c r="Y1013" s="58" t="s">
        <v>6846</v>
      </c>
      <c r="Z1013" s="58" t="s">
        <v>1902</v>
      </c>
      <c r="AA1013" s="59">
        <v>0</v>
      </c>
      <c r="AB1013" s="59">
        <v>0</v>
      </c>
      <c r="AC1013" s="59">
        <v>-2.0177246431805131</v>
      </c>
      <c r="AD1013" s="59">
        <v>-2.0177246431805131</v>
      </c>
      <c r="AE1013" s="59"/>
      <c r="AF1013" s="59"/>
    </row>
    <row r="1014" spans="1:32">
      <c r="A1014" s="239" t="s">
        <v>2455</v>
      </c>
      <c r="B1014" s="244" t="s">
        <v>2456</v>
      </c>
      <c r="C1014" s="244" t="s">
        <v>2457</v>
      </c>
      <c r="D1014" s="239" t="s">
        <v>2458</v>
      </c>
      <c r="E1014" s="239" t="s">
        <v>2458</v>
      </c>
      <c r="F1014" s="240" t="s">
        <v>2039</v>
      </c>
      <c r="G1014" s="239" t="s">
        <v>26</v>
      </c>
      <c r="H1014" s="252" t="s">
        <v>2118</v>
      </c>
      <c r="I1014" s="244" t="s">
        <v>26</v>
      </c>
      <c r="J1014" s="239" t="s">
        <v>2459</v>
      </c>
      <c r="K1014" s="239" t="s">
        <v>2459</v>
      </c>
      <c r="L1014" s="239" t="s">
        <v>2335</v>
      </c>
      <c r="M1014" s="239" t="s">
        <v>46</v>
      </c>
      <c r="N1014" s="239" t="s">
        <v>26</v>
      </c>
      <c r="O1014" s="239" t="s">
        <v>46</v>
      </c>
      <c r="P1014" s="239" t="s">
        <v>26</v>
      </c>
      <c r="Q1014" s="268" t="s">
        <v>341</v>
      </c>
      <c r="R1014" s="280">
        <v>2.6949443005129523E-8</v>
      </c>
      <c r="S1014" s="255" t="s">
        <v>26</v>
      </c>
      <c r="T1014" s="268" t="s">
        <v>341</v>
      </c>
      <c r="U1014" s="280">
        <v>0</v>
      </c>
      <c r="V1014" s="255" t="s">
        <v>26</v>
      </c>
      <c r="W1014" s="268" t="s">
        <v>341</v>
      </c>
      <c r="X1014" s="280">
        <v>0</v>
      </c>
      <c r="Y1014" s="58" t="s">
        <v>6897</v>
      </c>
      <c r="Z1014" s="58" t="s">
        <v>1920</v>
      </c>
      <c r="AA1014" s="59">
        <v>0</v>
      </c>
      <c r="AB1014" s="59">
        <v>0</v>
      </c>
      <c r="AC1014" s="59">
        <v>0</v>
      </c>
      <c r="AD1014" s="59">
        <v>0</v>
      </c>
      <c r="AE1014" s="59"/>
      <c r="AF1014" s="59"/>
    </row>
    <row r="1015" spans="1:32">
      <c r="A1015" s="239" t="s">
        <v>2455</v>
      </c>
      <c r="B1015" s="244" t="s">
        <v>2456</v>
      </c>
      <c r="C1015" s="244" t="s">
        <v>2457</v>
      </c>
      <c r="D1015" s="239" t="s">
        <v>2458</v>
      </c>
      <c r="E1015" s="239" t="s">
        <v>2458</v>
      </c>
      <c r="F1015" s="240" t="s">
        <v>2039</v>
      </c>
      <c r="G1015" s="239" t="s">
        <v>26</v>
      </c>
      <c r="H1015" s="252" t="s">
        <v>2118</v>
      </c>
      <c r="I1015" s="244" t="s">
        <v>26</v>
      </c>
      <c r="J1015" s="239" t="s">
        <v>2459</v>
      </c>
      <c r="K1015" s="239" t="s">
        <v>2459</v>
      </c>
      <c r="L1015" s="239" t="s">
        <v>2335</v>
      </c>
      <c r="M1015" s="239" t="s">
        <v>46</v>
      </c>
      <c r="N1015" s="239" t="s">
        <v>26</v>
      </c>
      <c r="O1015" s="239" t="s">
        <v>46</v>
      </c>
      <c r="P1015" s="239" t="s">
        <v>26</v>
      </c>
      <c r="Q1015" s="268" t="s">
        <v>2347</v>
      </c>
      <c r="R1015" s="280">
        <v>0.9934602923399104</v>
      </c>
      <c r="S1015" s="255" t="s">
        <v>26</v>
      </c>
      <c r="T1015" s="268" t="s">
        <v>434</v>
      </c>
      <c r="U1015" s="280">
        <v>0.91550258219362779</v>
      </c>
      <c r="V1015" s="255" t="s">
        <v>26</v>
      </c>
      <c r="W1015" s="268" t="s">
        <v>434</v>
      </c>
      <c r="X1015" s="280">
        <v>0.99975138927511331</v>
      </c>
      <c r="Y1015" s="58" t="s">
        <v>6760</v>
      </c>
      <c r="Z1015" s="58" t="s">
        <v>1888</v>
      </c>
      <c r="AA1015" s="59">
        <v>0</v>
      </c>
      <c r="AB1015" s="59">
        <v>0</v>
      </c>
      <c r="AC1015" s="59">
        <v>-8113.9822753568196</v>
      </c>
      <c r="AD1015" s="59">
        <v>-8113.9822753568196</v>
      </c>
      <c r="AE1015" s="59"/>
      <c r="AF1015" s="59"/>
    </row>
    <row r="1016" spans="1:32">
      <c r="A1016" s="239" t="s">
        <v>2460</v>
      </c>
      <c r="B1016" s="244" t="s">
        <v>2461</v>
      </c>
      <c r="C1016" s="244"/>
      <c r="D1016" s="239" t="s">
        <v>2462</v>
      </c>
      <c r="E1016" s="239" t="s">
        <v>2462</v>
      </c>
      <c r="F1016" s="240" t="s">
        <v>2039</v>
      </c>
      <c r="G1016" s="239" t="s">
        <v>26</v>
      </c>
      <c r="H1016" s="240" t="s">
        <v>12</v>
      </c>
      <c r="I1016" s="244" t="s">
        <v>26</v>
      </c>
      <c r="J1016" s="239" t="s">
        <v>2463</v>
      </c>
      <c r="K1016" s="239" t="s">
        <v>2463</v>
      </c>
      <c r="L1016" s="239" t="s">
        <v>2335</v>
      </c>
      <c r="M1016" s="239" t="s">
        <v>2147</v>
      </c>
      <c r="N1016" s="239" t="s">
        <v>26</v>
      </c>
      <c r="O1016" s="255" t="s">
        <v>352</v>
      </c>
      <c r="P1016" s="255" t="s">
        <v>26</v>
      </c>
      <c r="Q1016" s="268" t="s">
        <v>2354</v>
      </c>
      <c r="R1016" s="280">
        <v>0.64376087104279922</v>
      </c>
      <c r="S1016" s="239" t="s">
        <v>26</v>
      </c>
      <c r="T1016" s="268" t="s">
        <v>419</v>
      </c>
      <c r="U1016" s="280">
        <v>0.14908471680895674</v>
      </c>
      <c r="V1016" s="239" t="s">
        <v>26</v>
      </c>
      <c r="W1016" s="268" t="s">
        <v>419</v>
      </c>
      <c r="X1016" s="280">
        <v>0.22837082019760627</v>
      </c>
      <c r="Y1016" s="58" t="s">
        <v>6019</v>
      </c>
      <c r="Z1016" s="58" t="s">
        <v>1891</v>
      </c>
      <c r="AA1016" s="59">
        <v>-868.95097085189184</v>
      </c>
      <c r="AB1016" s="59">
        <v>0</v>
      </c>
      <c r="AC1016" s="59">
        <v>0</v>
      </c>
      <c r="AD1016" s="59">
        <v>-868.95097085189184</v>
      </c>
      <c r="AE1016" s="59"/>
      <c r="AF1016" s="59"/>
    </row>
    <row r="1017" spans="1:32">
      <c r="A1017" s="239" t="s">
        <v>2460</v>
      </c>
      <c r="B1017" s="244" t="s">
        <v>2461</v>
      </c>
      <c r="C1017" s="244"/>
      <c r="D1017" s="239" t="s">
        <v>2462</v>
      </c>
      <c r="E1017" s="239" t="s">
        <v>2462</v>
      </c>
      <c r="F1017" s="240" t="s">
        <v>2039</v>
      </c>
      <c r="G1017" s="239" t="s">
        <v>26</v>
      </c>
      <c r="H1017" s="240" t="s">
        <v>12</v>
      </c>
      <c r="I1017" s="244" t="s">
        <v>26</v>
      </c>
      <c r="J1017" s="239" t="s">
        <v>2463</v>
      </c>
      <c r="K1017" s="239" t="s">
        <v>2463</v>
      </c>
      <c r="L1017" s="239" t="s">
        <v>2335</v>
      </c>
      <c r="M1017" s="239" t="s">
        <v>2147</v>
      </c>
      <c r="N1017" s="239" t="s">
        <v>26</v>
      </c>
      <c r="O1017" s="255" t="s">
        <v>352</v>
      </c>
      <c r="P1017" s="255" t="s">
        <v>26</v>
      </c>
      <c r="Q1017" s="268" t="s">
        <v>346</v>
      </c>
      <c r="R1017" s="280">
        <v>1.2048070468338245E-9</v>
      </c>
      <c r="S1017" s="239" t="s">
        <v>26</v>
      </c>
      <c r="T1017" s="268" t="s">
        <v>424</v>
      </c>
      <c r="U1017" s="280">
        <v>0.67564074172027588</v>
      </c>
      <c r="V1017" s="239" t="s">
        <v>26</v>
      </c>
      <c r="W1017" s="268" t="s">
        <v>424</v>
      </c>
      <c r="X1017" s="280">
        <v>0.46679880793246015</v>
      </c>
      <c r="Y1017" s="58" t="s">
        <v>6033</v>
      </c>
      <c r="Z1017" s="58" t="s">
        <v>1894</v>
      </c>
      <c r="AA1017" s="59">
        <v>-1776.1694641830109</v>
      </c>
      <c r="AB1017" s="59">
        <v>0</v>
      </c>
      <c r="AC1017" s="59">
        <v>0</v>
      </c>
      <c r="AD1017" s="59">
        <v>-1776.1694641830109</v>
      </c>
      <c r="AE1017" s="59"/>
      <c r="AF1017" s="59"/>
    </row>
    <row r="1018" spans="1:32">
      <c r="A1018" s="239" t="s">
        <v>2460</v>
      </c>
      <c r="B1018" s="244" t="s">
        <v>2461</v>
      </c>
      <c r="C1018" s="244"/>
      <c r="D1018" s="239" t="s">
        <v>2462</v>
      </c>
      <c r="E1018" s="239" t="s">
        <v>2462</v>
      </c>
      <c r="F1018" s="240" t="s">
        <v>2039</v>
      </c>
      <c r="G1018" s="239" t="s">
        <v>26</v>
      </c>
      <c r="H1018" s="240" t="s">
        <v>12</v>
      </c>
      <c r="I1018" s="244" t="s">
        <v>26</v>
      </c>
      <c r="J1018" s="239" t="s">
        <v>2463</v>
      </c>
      <c r="K1018" s="239" t="s">
        <v>2463</v>
      </c>
      <c r="L1018" s="239" t="s">
        <v>2335</v>
      </c>
      <c r="M1018" s="239" t="s">
        <v>2147</v>
      </c>
      <c r="N1018" s="239" t="s">
        <v>26</v>
      </c>
      <c r="O1018" s="255" t="s">
        <v>352</v>
      </c>
      <c r="P1018" s="255" t="s">
        <v>26</v>
      </c>
      <c r="Q1018" s="268" t="s">
        <v>2464</v>
      </c>
      <c r="R1018" s="280">
        <v>0.3562391277523938</v>
      </c>
      <c r="S1018" s="239" t="s">
        <v>26</v>
      </c>
      <c r="T1018" s="268" t="s">
        <v>346</v>
      </c>
      <c r="U1018" s="280">
        <v>1.125585808577425E-4</v>
      </c>
      <c r="V1018" s="239" t="s">
        <v>26</v>
      </c>
      <c r="W1018" s="268" t="s">
        <v>346</v>
      </c>
      <c r="X1018" s="280">
        <v>1.0305437448908206E-3</v>
      </c>
      <c r="Y1018" s="58" t="s">
        <v>6070</v>
      </c>
      <c r="Z1018" s="58" t="s">
        <v>1903</v>
      </c>
      <c r="AA1018" s="59">
        <v>-3.9212189493095724</v>
      </c>
      <c r="AB1018" s="59">
        <v>0</v>
      </c>
      <c r="AC1018" s="59">
        <v>0</v>
      </c>
      <c r="AD1018" s="59">
        <v>-3.9212189493095724</v>
      </c>
      <c r="AE1018" s="59"/>
      <c r="AF1018" s="59"/>
    </row>
    <row r="1019" spans="1:32">
      <c r="A1019" s="239" t="s">
        <v>2460</v>
      </c>
      <c r="B1019" s="244" t="s">
        <v>2461</v>
      </c>
      <c r="C1019" s="244"/>
      <c r="D1019" s="239" t="s">
        <v>2462</v>
      </c>
      <c r="E1019" s="239" t="s">
        <v>2462</v>
      </c>
      <c r="F1019" s="240" t="s">
        <v>2039</v>
      </c>
      <c r="G1019" s="239" t="s">
        <v>26</v>
      </c>
      <c r="H1019" s="240" t="s">
        <v>12</v>
      </c>
      <c r="I1019" s="244" t="s">
        <v>26</v>
      </c>
      <c r="J1019" s="239" t="s">
        <v>2463</v>
      </c>
      <c r="K1019" s="239" t="s">
        <v>2463</v>
      </c>
      <c r="L1019" s="239" t="s">
        <v>2335</v>
      </c>
      <c r="M1019" s="239" t="s">
        <v>2147</v>
      </c>
      <c r="N1019" s="239" t="s">
        <v>26</v>
      </c>
      <c r="O1019" s="255" t="s">
        <v>352</v>
      </c>
      <c r="P1019" s="255" t="s">
        <v>26</v>
      </c>
      <c r="Q1019" s="268" t="s">
        <v>2464</v>
      </c>
      <c r="R1019" s="280">
        <v>0</v>
      </c>
      <c r="S1019" s="239" t="s">
        <v>26</v>
      </c>
      <c r="T1019" s="268" t="s">
        <v>429</v>
      </c>
      <c r="U1019" s="280">
        <v>3.3610984826774101E-3</v>
      </c>
      <c r="V1019" s="239" t="s">
        <v>26</v>
      </c>
      <c r="W1019" s="268" t="s">
        <v>429</v>
      </c>
      <c r="X1019" s="280">
        <v>2.4065311380099246E-3</v>
      </c>
      <c r="Y1019" s="58" t="s">
        <v>6013</v>
      </c>
      <c r="Z1019" s="58" t="s">
        <v>1909</v>
      </c>
      <c r="AA1019" s="59">
        <v>-9.1568509801277624</v>
      </c>
      <c r="AB1019" s="59">
        <v>0</v>
      </c>
      <c r="AC1019" s="59">
        <v>0</v>
      </c>
      <c r="AD1019" s="59">
        <v>-9.1568509801277624</v>
      </c>
      <c r="AE1019" s="59"/>
      <c r="AF1019" s="59"/>
    </row>
    <row r="1020" spans="1:32">
      <c r="A1020" s="239" t="s">
        <v>2460</v>
      </c>
      <c r="B1020" s="244" t="s">
        <v>2461</v>
      </c>
      <c r="C1020" s="244"/>
      <c r="D1020" s="239" t="s">
        <v>2462</v>
      </c>
      <c r="E1020" s="239" t="s">
        <v>2462</v>
      </c>
      <c r="F1020" s="240" t="s">
        <v>2039</v>
      </c>
      <c r="G1020" s="239" t="s">
        <v>26</v>
      </c>
      <c r="H1020" s="240" t="s">
        <v>12</v>
      </c>
      <c r="I1020" s="244" t="s">
        <v>26</v>
      </c>
      <c r="J1020" s="239" t="s">
        <v>2463</v>
      </c>
      <c r="K1020" s="239" t="s">
        <v>2463</v>
      </c>
      <c r="L1020" s="239" t="s">
        <v>2335</v>
      </c>
      <c r="M1020" s="239" t="s">
        <v>2147</v>
      </c>
      <c r="N1020" s="239" t="s">
        <v>26</v>
      </c>
      <c r="O1020" s="255" t="s">
        <v>352</v>
      </c>
      <c r="P1020" s="255" t="s">
        <v>26</v>
      </c>
      <c r="Q1020" s="268" t="s">
        <v>2464</v>
      </c>
      <c r="R1020" s="280">
        <v>0</v>
      </c>
      <c r="S1020" s="239" t="s">
        <v>26</v>
      </c>
      <c r="T1020" s="268" t="s">
        <v>430</v>
      </c>
      <c r="U1020" s="280">
        <v>0</v>
      </c>
      <c r="V1020" s="239" t="s">
        <v>26</v>
      </c>
      <c r="W1020" s="268" t="s">
        <v>432</v>
      </c>
      <c r="X1020" s="280">
        <v>0.30139329698703288</v>
      </c>
      <c r="Y1020" s="58" t="s">
        <v>6024</v>
      </c>
      <c r="Z1020" s="58" t="s">
        <v>1892</v>
      </c>
      <c r="AA1020" s="59">
        <v>-1146.8014950356601</v>
      </c>
      <c r="AB1020" s="59">
        <v>0</v>
      </c>
      <c r="AC1020" s="59">
        <v>0</v>
      </c>
      <c r="AD1020" s="59">
        <v>-1146.8014950356601</v>
      </c>
      <c r="AE1020" s="59"/>
      <c r="AF1020" s="59"/>
    </row>
    <row r="1021" spans="1:32">
      <c r="A1021" s="239" t="s">
        <v>2460</v>
      </c>
      <c r="B1021" s="244" t="s">
        <v>2461</v>
      </c>
      <c r="C1021" s="244"/>
      <c r="D1021" s="239" t="s">
        <v>2462</v>
      </c>
      <c r="E1021" s="239" t="s">
        <v>2462</v>
      </c>
      <c r="F1021" s="240" t="s">
        <v>2039</v>
      </c>
      <c r="G1021" s="239" t="s">
        <v>26</v>
      </c>
      <c r="H1021" s="240" t="s">
        <v>12</v>
      </c>
      <c r="I1021" s="244" t="s">
        <v>26</v>
      </c>
      <c r="J1021" s="239" t="s">
        <v>2463</v>
      </c>
      <c r="K1021" s="239" t="s">
        <v>2463</v>
      </c>
      <c r="L1021" s="239" t="s">
        <v>2335</v>
      </c>
      <c r="M1021" s="239" t="s">
        <v>2147</v>
      </c>
      <c r="N1021" s="239" t="s">
        <v>26</v>
      </c>
      <c r="O1021" s="255" t="s">
        <v>352</v>
      </c>
      <c r="P1021" s="255" t="s">
        <v>26</v>
      </c>
      <c r="Q1021" s="268" t="s">
        <v>2464</v>
      </c>
      <c r="R1021" s="280">
        <v>0</v>
      </c>
      <c r="S1021" s="239" t="s">
        <v>26</v>
      </c>
      <c r="T1021" s="268" t="s">
        <v>431</v>
      </c>
      <c r="U1021" s="280">
        <v>0</v>
      </c>
      <c r="V1021" s="239" t="s">
        <v>26</v>
      </c>
      <c r="W1021" s="268" t="s">
        <v>430</v>
      </c>
      <c r="X1021" s="280">
        <v>0</v>
      </c>
      <c r="Y1021" s="58" t="s">
        <v>6225</v>
      </c>
      <c r="Z1021" s="58" t="s">
        <v>1921</v>
      </c>
      <c r="AA1021" s="59">
        <v>0</v>
      </c>
      <c r="AB1021" s="59">
        <v>0</v>
      </c>
      <c r="AC1021" s="59">
        <v>0</v>
      </c>
      <c r="AD1021" s="59">
        <v>0</v>
      </c>
      <c r="AE1021" s="59"/>
      <c r="AF1021" s="59"/>
    </row>
    <row r="1022" spans="1:32">
      <c r="A1022" s="239" t="s">
        <v>2460</v>
      </c>
      <c r="B1022" s="244" t="s">
        <v>2461</v>
      </c>
      <c r="C1022" s="244"/>
      <c r="D1022" s="239" t="s">
        <v>2462</v>
      </c>
      <c r="E1022" s="239" t="s">
        <v>2462</v>
      </c>
      <c r="F1022" s="240" t="s">
        <v>2039</v>
      </c>
      <c r="G1022" s="239" t="s">
        <v>26</v>
      </c>
      <c r="H1022" s="240" t="s">
        <v>12</v>
      </c>
      <c r="I1022" s="244" t="s">
        <v>26</v>
      </c>
      <c r="J1022" s="239" t="s">
        <v>2463</v>
      </c>
      <c r="K1022" s="239" t="s">
        <v>2463</v>
      </c>
      <c r="L1022" s="239" t="s">
        <v>2335</v>
      </c>
      <c r="M1022" s="239" t="s">
        <v>2147</v>
      </c>
      <c r="N1022" s="239" t="s">
        <v>26</v>
      </c>
      <c r="O1022" s="255" t="s">
        <v>352</v>
      </c>
      <c r="P1022" s="255" t="s">
        <v>26</v>
      </c>
      <c r="Q1022" s="268" t="s">
        <v>2464</v>
      </c>
      <c r="R1022" s="280">
        <v>0</v>
      </c>
      <c r="S1022" s="239" t="s">
        <v>26</v>
      </c>
      <c r="T1022" s="268" t="s">
        <v>432</v>
      </c>
      <c r="U1022" s="280">
        <v>0.17180088440723212</v>
      </c>
      <c r="V1022" s="239" t="s">
        <v>26</v>
      </c>
      <c r="W1022" s="268" t="s">
        <v>431</v>
      </c>
      <c r="X1022" s="280">
        <v>0</v>
      </c>
      <c r="Y1022" s="58" t="s">
        <v>6274</v>
      </c>
      <c r="Z1022" s="58" t="s">
        <v>1922</v>
      </c>
      <c r="AA1022" s="59">
        <v>0</v>
      </c>
      <c r="AB1022" s="59">
        <v>0</v>
      </c>
      <c r="AC1022" s="59">
        <v>0</v>
      </c>
      <c r="AD1022" s="59">
        <v>0</v>
      </c>
      <c r="AE1022" s="59"/>
      <c r="AF1022" s="59"/>
    </row>
    <row r="1023" spans="1:32">
      <c r="A1023" s="255"/>
      <c r="B1023" s="265" t="s">
        <v>2465</v>
      </c>
      <c r="C1023" s="293" t="s">
        <v>2466</v>
      </c>
      <c r="D1023" s="273"/>
      <c r="E1023" s="265" t="s">
        <v>2467</v>
      </c>
      <c r="F1023" s="266" t="s">
        <v>2039</v>
      </c>
      <c r="G1023" s="255" t="s">
        <v>26</v>
      </c>
      <c r="H1023" s="266" t="s">
        <v>2164</v>
      </c>
      <c r="I1023" s="255"/>
      <c r="J1023" s="255"/>
      <c r="K1023" s="255"/>
      <c r="L1023" s="255" t="s">
        <v>2335</v>
      </c>
      <c r="M1023" s="255" t="s">
        <v>2203</v>
      </c>
      <c r="N1023" s="255" t="s">
        <v>26</v>
      </c>
      <c r="O1023" s="255" t="s">
        <v>352</v>
      </c>
      <c r="P1023" s="255" t="s">
        <v>26</v>
      </c>
      <c r="Q1023" s="268" t="s">
        <v>2354</v>
      </c>
      <c r="R1023" s="280">
        <v>0.64376087104279922</v>
      </c>
      <c r="S1023" s="239" t="s">
        <v>26</v>
      </c>
      <c r="T1023" s="268" t="s">
        <v>419</v>
      </c>
      <c r="U1023" s="280">
        <v>0.14908471680895674</v>
      </c>
      <c r="V1023" s="239" t="s">
        <v>26</v>
      </c>
      <c r="W1023" s="268" t="s">
        <v>419</v>
      </c>
      <c r="X1023" s="280">
        <v>0.22837082019760627</v>
      </c>
      <c r="Y1023" s="58" t="s">
        <v>6019</v>
      </c>
      <c r="Z1023" s="58" t="s">
        <v>1891</v>
      </c>
      <c r="AA1023" s="59">
        <v>0</v>
      </c>
      <c r="AB1023" s="59">
        <v>0</v>
      </c>
      <c r="AC1023" s="59">
        <v>0</v>
      </c>
      <c r="AD1023" s="59">
        <v>0</v>
      </c>
      <c r="AE1023" s="59"/>
      <c r="AF1023" s="59"/>
    </row>
    <row r="1024" spans="1:32">
      <c r="A1024" s="255"/>
      <c r="B1024" s="265" t="s">
        <v>2465</v>
      </c>
      <c r="C1024" s="293" t="s">
        <v>2466</v>
      </c>
      <c r="D1024" s="273"/>
      <c r="E1024" s="265" t="s">
        <v>2467</v>
      </c>
      <c r="F1024" s="266" t="s">
        <v>2039</v>
      </c>
      <c r="G1024" s="255" t="s">
        <v>26</v>
      </c>
      <c r="H1024" s="266" t="s">
        <v>2164</v>
      </c>
      <c r="I1024" s="255"/>
      <c r="J1024" s="255"/>
      <c r="K1024" s="255"/>
      <c r="L1024" s="255" t="s">
        <v>2335</v>
      </c>
      <c r="M1024" s="255" t="s">
        <v>2203</v>
      </c>
      <c r="N1024" s="255" t="s">
        <v>26</v>
      </c>
      <c r="O1024" s="255" t="s">
        <v>352</v>
      </c>
      <c r="P1024" s="255" t="s">
        <v>26</v>
      </c>
      <c r="Q1024" s="268" t="s">
        <v>346</v>
      </c>
      <c r="R1024" s="280">
        <v>1.2048070468338245E-9</v>
      </c>
      <c r="S1024" s="239" t="s">
        <v>26</v>
      </c>
      <c r="T1024" s="268" t="s">
        <v>424</v>
      </c>
      <c r="U1024" s="280">
        <v>0.67564074172027588</v>
      </c>
      <c r="V1024" s="239" t="s">
        <v>26</v>
      </c>
      <c r="W1024" s="268" t="s">
        <v>424</v>
      </c>
      <c r="X1024" s="280">
        <v>0.46679880793246015</v>
      </c>
      <c r="Y1024" s="58" t="s">
        <v>6033</v>
      </c>
      <c r="Z1024" s="58" t="s">
        <v>1894</v>
      </c>
      <c r="AA1024" s="59">
        <v>0</v>
      </c>
      <c r="AB1024" s="59">
        <v>0</v>
      </c>
      <c r="AC1024" s="59">
        <v>0</v>
      </c>
      <c r="AD1024" s="59">
        <v>0</v>
      </c>
      <c r="AE1024" s="59"/>
      <c r="AF1024" s="59"/>
    </row>
    <row r="1025" spans="1:32">
      <c r="A1025" s="255"/>
      <c r="B1025" s="265" t="s">
        <v>2465</v>
      </c>
      <c r="C1025" s="293" t="s">
        <v>2466</v>
      </c>
      <c r="D1025" s="273"/>
      <c r="E1025" s="265" t="s">
        <v>2467</v>
      </c>
      <c r="F1025" s="266" t="s">
        <v>2039</v>
      </c>
      <c r="G1025" s="255" t="s">
        <v>26</v>
      </c>
      <c r="H1025" s="266" t="s">
        <v>2164</v>
      </c>
      <c r="I1025" s="255"/>
      <c r="J1025" s="255"/>
      <c r="K1025" s="255"/>
      <c r="L1025" s="255" t="s">
        <v>2335</v>
      </c>
      <c r="M1025" s="255" t="s">
        <v>2203</v>
      </c>
      <c r="N1025" s="255" t="s">
        <v>26</v>
      </c>
      <c r="O1025" s="255" t="s">
        <v>352</v>
      </c>
      <c r="P1025" s="255" t="s">
        <v>26</v>
      </c>
      <c r="Q1025" s="268" t="s">
        <v>2464</v>
      </c>
      <c r="R1025" s="280">
        <v>0.3562391277523938</v>
      </c>
      <c r="S1025" s="239" t="s">
        <v>26</v>
      </c>
      <c r="T1025" s="268" t="s">
        <v>346</v>
      </c>
      <c r="U1025" s="280">
        <v>1.125585808577425E-4</v>
      </c>
      <c r="V1025" s="239" t="s">
        <v>26</v>
      </c>
      <c r="W1025" s="268" t="s">
        <v>346</v>
      </c>
      <c r="X1025" s="280">
        <v>1.0305437448908206E-3</v>
      </c>
      <c r="Y1025" s="58" t="s">
        <v>6070</v>
      </c>
      <c r="Z1025" s="58" t="s">
        <v>1903</v>
      </c>
      <c r="AA1025" s="59">
        <v>0</v>
      </c>
      <c r="AB1025" s="59">
        <v>0</v>
      </c>
      <c r="AC1025" s="59">
        <v>0</v>
      </c>
      <c r="AD1025" s="59">
        <v>0</v>
      </c>
      <c r="AE1025" s="59"/>
      <c r="AF1025" s="59"/>
    </row>
    <row r="1026" spans="1:32">
      <c r="A1026" s="255"/>
      <c r="B1026" s="265" t="s">
        <v>2465</v>
      </c>
      <c r="C1026" s="293" t="s">
        <v>2466</v>
      </c>
      <c r="D1026" s="273"/>
      <c r="E1026" s="265" t="s">
        <v>2467</v>
      </c>
      <c r="F1026" s="266" t="s">
        <v>2039</v>
      </c>
      <c r="G1026" s="255" t="s">
        <v>26</v>
      </c>
      <c r="H1026" s="266" t="s">
        <v>2164</v>
      </c>
      <c r="I1026" s="255"/>
      <c r="J1026" s="255"/>
      <c r="K1026" s="255"/>
      <c r="L1026" s="255" t="s">
        <v>2335</v>
      </c>
      <c r="M1026" s="255" t="s">
        <v>2203</v>
      </c>
      <c r="N1026" s="255" t="s">
        <v>26</v>
      </c>
      <c r="O1026" s="255" t="s">
        <v>352</v>
      </c>
      <c r="P1026" s="255" t="s">
        <v>26</v>
      </c>
      <c r="Q1026" s="268" t="s">
        <v>2464</v>
      </c>
      <c r="R1026" s="280">
        <v>0</v>
      </c>
      <c r="S1026" s="239" t="s">
        <v>26</v>
      </c>
      <c r="T1026" s="268" t="s">
        <v>429</v>
      </c>
      <c r="U1026" s="280">
        <v>3.3610984826774101E-3</v>
      </c>
      <c r="V1026" s="239" t="s">
        <v>26</v>
      </c>
      <c r="W1026" s="268" t="s">
        <v>429</v>
      </c>
      <c r="X1026" s="280">
        <v>2.4065311380099246E-3</v>
      </c>
      <c r="Y1026" s="58" t="s">
        <v>6013</v>
      </c>
      <c r="Z1026" s="58" t="s">
        <v>1909</v>
      </c>
      <c r="AA1026" s="59">
        <v>0</v>
      </c>
      <c r="AB1026" s="59">
        <v>0</v>
      </c>
      <c r="AC1026" s="59">
        <v>0</v>
      </c>
      <c r="AD1026" s="59">
        <v>0</v>
      </c>
      <c r="AE1026" s="59"/>
      <c r="AF1026" s="59"/>
    </row>
    <row r="1027" spans="1:32">
      <c r="A1027" s="255"/>
      <c r="B1027" s="265" t="s">
        <v>2465</v>
      </c>
      <c r="C1027" s="293" t="s">
        <v>2466</v>
      </c>
      <c r="D1027" s="273"/>
      <c r="E1027" s="265" t="s">
        <v>2467</v>
      </c>
      <c r="F1027" s="266" t="s">
        <v>2039</v>
      </c>
      <c r="G1027" s="255" t="s">
        <v>26</v>
      </c>
      <c r="H1027" s="266" t="s">
        <v>2164</v>
      </c>
      <c r="I1027" s="255"/>
      <c r="J1027" s="255"/>
      <c r="K1027" s="255"/>
      <c r="L1027" s="255" t="s">
        <v>2335</v>
      </c>
      <c r="M1027" s="255" t="s">
        <v>2203</v>
      </c>
      <c r="N1027" s="255" t="s">
        <v>26</v>
      </c>
      <c r="O1027" s="255" t="s">
        <v>352</v>
      </c>
      <c r="P1027" s="255" t="s">
        <v>26</v>
      </c>
      <c r="Q1027" s="268" t="s">
        <v>2464</v>
      </c>
      <c r="R1027" s="280">
        <v>0</v>
      </c>
      <c r="S1027" s="239" t="s">
        <v>26</v>
      </c>
      <c r="T1027" s="268" t="s">
        <v>430</v>
      </c>
      <c r="U1027" s="280">
        <v>0</v>
      </c>
      <c r="V1027" s="239" t="s">
        <v>26</v>
      </c>
      <c r="W1027" s="268" t="s">
        <v>432</v>
      </c>
      <c r="X1027" s="280">
        <v>0.30139329698703288</v>
      </c>
      <c r="Y1027" s="58" t="s">
        <v>6024</v>
      </c>
      <c r="Z1027" s="58" t="s">
        <v>1892</v>
      </c>
      <c r="AA1027" s="59">
        <v>0</v>
      </c>
      <c r="AB1027" s="59">
        <v>0</v>
      </c>
      <c r="AC1027" s="59">
        <v>0</v>
      </c>
      <c r="AD1027" s="59">
        <v>0</v>
      </c>
      <c r="AE1027" s="59"/>
      <c r="AF1027" s="59"/>
    </row>
    <row r="1028" spans="1:32">
      <c r="A1028" s="255"/>
      <c r="B1028" s="265" t="s">
        <v>2465</v>
      </c>
      <c r="C1028" s="293" t="s">
        <v>2466</v>
      </c>
      <c r="D1028" s="273"/>
      <c r="E1028" s="265" t="s">
        <v>2467</v>
      </c>
      <c r="F1028" s="266" t="s">
        <v>2039</v>
      </c>
      <c r="G1028" s="255" t="s">
        <v>26</v>
      </c>
      <c r="H1028" s="266" t="s">
        <v>2164</v>
      </c>
      <c r="I1028" s="255"/>
      <c r="J1028" s="255"/>
      <c r="K1028" s="255"/>
      <c r="L1028" s="255" t="s">
        <v>2335</v>
      </c>
      <c r="M1028" s="255" t="s">
        <v>2203</v>
      </c>
      <c r="N1028" s="255" t="s">
        <v>26</v>
      </c>
      <c r="O1028" s="255" t="s">
        <v>352</v>
      </c>
      <c r="P1028" s="255" t="s">
        <v>26</v>
      </c>
      <c r="Q1028" s="268" t="s">
        <v>2464</v>
      </c>
      <c r="R1028" s="280">
        <v>0</v>
      </c>
      <c r="S1028" s="239" t="s">
        <v>26</v>
      </c>
      <c r="T1028" s="268" t="s">
        <v>431</v>
      </c>
      <c r="U1028" s="280">
        <v>0</v>
      </c>
      <c r="V1028" s="239" t="s">
        <v>26</v>
      </c>
      <c r="W1028" s="268" t="s">
        <v>430</v>
      </c>
      <c r="X1028" s="280">
        <v>0</v>
      </c>
      <c r="Y1028" s="58" t="s">
        <v>6225</v>
      </c>
      <c r="Z1028" s="58" t="s">
        <v>1921</v>
      </c>
      <c r="AA1028" s="59">
        <v>0</v>
      </c>
      <c r="AB1028" s="59">
        <v>0</v>
      </c>
      <c r="AC1028" s="59">
        <v>0</v>
      </c>
      <c r="AD1028" s="59">
        <v>0</v>
      </c>
      <c r="AE1028" s="59"/>
      <c r="AF1028" s="59"/>
    </row>
    <row r="1029" spans="1:32">
      <c r="A1029" s="255"/>
      <c r="B1029" s="265" t="s">
        <v>2465</v>
      </c>
      <c r="C1029" s="293" t="s">
        <v>2466</v>
      </c>
      <c r="D1029" s="273"/>
      <c r="E1029" s="265" t="s">
        <v>2467</v>
      </c>
      <c r="F1029" s="266" t="s">
        <v>2039</v>
      </c>
      <c r="G1029" s="255" t="s">
        <v>26</v>
      </c>
      <c r="H1029" s="266" t="s">
        <v>2164</v>
      </c>
      <c r="I1029" s="255"/>
      <c r="J1029" s="255"/>
      <c r="K1029" s="255"/>
      <c r="L1029" s="255" t="s">
        <v>2335</v>
      </c>
      <c r="M1029" s="255" t="s">
        <v>2203</v>
      </c>
      <c r="N1029" s="255" t="s">
        <v>26</v>
      </c>
      <c r="O1029" s="255" t="s">
        <v>352</v>
      </c>
      <c r="P1029" s="255" t="s">
        <v>26</v>
      </c>
      <c r="Q1029" s="268" t="s">
        <v>2464</v>
      </c>
      <c r="R1029" s="280">
        <v>0</v>
      </c>
      <c r="S1029" s="239" t="s">
        <v>26</v>
      </c>
      <c r="T1029" s="268" t="s">
        <v>432</v>
      </c>
      <c r="U1029" s="280">
        <v>0.17180088440723212</v>
      </c>
      <c r="V1029" s="239" t="s">
        <v>26</v>
      </c>
      <c r="W1029" s="268" t="s">
        <v>431</v>
      </c>
      <c r="X1029" s="280">
        <v>0</v>
      </c>
      <c r="Y1029" s="58" t="s">
        <v>6274</v>
      </c>
      <c r="Z1029" s="58" t="s">
        <v>1922</v>
      </c>
      <c r="AA1029" s="59">
        <v>0</v>
      </c>
      <c r="AB1029" s="59">
        <v>0</v>
      </c>
      <c r="AC1029" s="59">
        <v>0</v>
      </c>
      <c r="AD1029" s="59">
        <v>0</v>
      </c>
      <c r="AE1029" s="59"/>
      <c r="AF1029" s="59"/>
    </row>
    <row r="1030" spans="1:32">
      <c r="A1030" s="255"/>
      <c r="B1030" s="265" t="s">
        <v>2468</v>
      </c>
      <c r="C1030" s="255"/>
      <c r="D1030" s="273"/>
      <c r="E1030" s="265" t="s">
        <v>2467</v>
      </c>
      <c r="F1030" s="266"/>
      <c r="G1030" s="255" t="s">
        <v>26</v>
      </c>
      <c r="H1030" s="267" t="s">
        <v>2164</v>
      </c>
      <c r="I1030" s="265" t="s">
        <v>26</v>
      </c>
      <c r="J1030" s="255"/>
      <c r="K1030" s="255"/>
      <c r="L1030" s="255" t="s">
        <v>2335</v>
      </c>
      <c r="M1030" s="255" t="s">
        <v>2203</v>
      </c>
      <c r="N1030" s="255" t="s">
        <v>26</v>
      </c>
      <c r="O1030" s="255" t="s">
        <v>352</v>
      </c>
      <c r="P1030" s="255" t="s">
        <v>26</v>
      </c>
      <c r="Q1030" s="268" t="s">
        <v>2354</v>
      </c>
      <c r="R1030" s="280">
        <v>0.64376087104279922</v>
      </c>
      <c r="S1030" s="239" t="s">
        <v>26</v>
      </c>
      <c r="T1030" s="268" t="s">
        <v>419</v>
      </c>
      <c r="U1030" s="280">
        <v>0.14908471680895674</v>
      </c>
      <c r="V1030" s="239" t="s">
        <v>26</v>
      </c>
      <c r="W1030" s="268" t="s">
        <v>419</v>
      </c>
      <c r="X1030" s="280">
        <v>0.22837082019760627</v>
      </c>
      <c r="Y1030" s="58" t="s">
        <v>6019</v>
      </c>
      <c r="Z1030" s="58" t="s">
        <v>1891</v>
      </c>
      <c r="AA1030" s="59">
        <v>0</v>
      </c>
      <c r="AB1030" s="59">
        <v>0</v>
      </c>
      <c r="AC1030" s="59">
        <v>0</v>
      </c>
      <c r="AD1030" s="59">
        <v>0</v>
      </c>
      <c r="AE1030" s="59"/>
      <c r="AF1030" s="59"/>
    </row>
    <row r="1031" spans="1:32">
      <c r="A1031" s="255"/>
      <c r="B1031" s="265" t="s">
        <v>2468</v>
      </c>
      <c r="C1031" s="255"/>
      <c r="D1031" s="273"/>
      <c r="E1031" s="265" t="s">
        <v>2467</v>
      </c>
      <c r="F1031" s="266"/>
      <c r="G1031" s="255" t="s">
        <v>26</v>
      </c>
      <c r="H1031" s="267" t="s">
        <v>2164</v>
      </c>
      <c r="I1031" s="265" t="s">
        <v>26</v>
      </c>
      <c r="J1031" s="255"/>
      <c r="K1031" s="255"/>
      <c r="L1031" s="255" t="s">
        <v>2335</v>
      </c>
      <c r="M1031" s="255" t="s">
        <v>2203</v>
      </c>
      <c r="N1031" s="255" t="s">
        <v>26</v>
      </c>
      <c r="O1031" s="255" t="s">
        <v>352</v>
      </c>
      <c r="P1031" s="255" t="s">
        <v>26</v>
      </c>
      <c r="Q1031" s="268" t="s">
        <v>346</v>
      </c>
      <c r="R1031" s="280">
        <v>1.2048070468338245E-9</v>
      </c>
      <c r="S1031" s="239" t="s">
        <v>26</v>
      </c>
      <c r="T1031" s="268" t="s">
        <v>424</v>
      </c>
      <c r="U1031" s="280">
        <v>0.67564074172027588</v>
      </c>
      <c r="V1031" s="239" t="s">
        <v>26</v>
      </c>
      <c r="W1031" s="268" t="s">
        <v>424</v>
      </c>
      <c r="X1031" s="280">
        <v>0.46679880793246015</v>
      </c>
      <c r="Y1031" s="58" t="s">
        <v>6033</v>
      </c>
      <c r="Z1031" s="58" t="s">
        <v>1894</v>
      </c>
      <c r="AA1031" s="59">
        <v>0</v>
      </c>
      <c r="AB1031" s="59">
        <v>0</v>
      </c>
      <c r="AC1031" s="59">
        <v>0</v>
      </c>
      <c r="AD1031" s="59">
        <v>0</v>
      </c>
      <c r="AE1031" s="59"/>
      <c r="AF1031" s="59"/>
    </row>
    <row r="1032" spans="1:32">
      <c r="A1032" s="255"/>
      <c r="B1032" s="265" t="s">
        <v>2468</v>
      </c>
      <c r="C1032" s="255"/>
      <c r="D1032" s="273"/>
      <c r="E1032" s="265" t="s">
        <v>2467</v>
      </c>
      <c r="F1032" s="266"/>
      <c r="G1032" s="255" t="s">
        <v>26</v>
      </c>
      <c r="H1032" s="267" t="s">
        <v>2164</v>
      </c>
      <c r="I1032" s="265" t="s">
        <v>26</v>
      </c>
      <c r="J1032" s="255"/>
      <c r="K1032" s="255"/>
      <c r="L1032" s="255" t="s">
        <v>2335</v>
      </c>
      <c r="M1032" s="255" t="s">
        <v>2203</v>
      </c>
      <c r="N1032" s="255" t="s">
        <v>26</v>
      </c>
      <c r="O1032" s="255" t="s">
        <v>352</v>
      </c>
      <c r="P1032" s="255" t="s">
        <v>26</v>
      </c>
      <c r="Q1032" s="268" t="s">
        <v>2464</v>
      </c>
      <c r="R1032" s="280">
        <v>0.3562391277523938</v>
      </c>
      <c r="S1032" s="239" t="s">
        <v>26</v>
      </c>
      <c r="T1032" s="268" t="s">
        <v>346</v>
      </c>
      <c r="U1032" s="280">
        <v>1.125585808577425E-4</v>
      </c>
      <c r="V1032" s="239" t="s">
        <v>26</v>
      </c>
      <c r="W1032" s="268" t="s">
        <v>346</v>
      </c>
      <c r="X1032" s="280">
        <v>1.0305437448908206E-3</v>
      </c>
      <c r="Y1032" s="58" t="s">
        <v>6070</v>
      </c>
      <c r="Z1032" s="58" t="s">
        <v>1903</v>
      </c>
      <c r="AA1032" s="59">
        <v>0</v>
      </c>
      <c r="AB1032" s="59">
        <v>0</v>
      </c>
      <c r="AC1032" s="59">
        <v>0</v>
      </c>
      <c r="AD1032" s="59">
        <v>0</v>
      </c>
      <c r="AE1032" s="59"/>
      <c r="AF1032" s="59"/>
    </row>
    <row r="1033" spans="1:32">
      <c r="A1033" s="255"/>
      <c r="B1033" s="265" t="s">
        <v>2468</v>
      </c>
      <c r="C1033" s="255"/>
      <c r="D1033" s="273"/>
      <c r="E1033" s="265" t="s">
        <v>2467</v>
      </c>
      <c r="F1033" s="266"/>
      <c r="G1033" s="255" t="s">
        <v>26</v>
      </c>
      <c r="H1033" s="267" t="s">
        <v>2164</v>
      </c>
      <c r="I1033" s="265" t="s">
        <v>26</v>
      </c>
      <c r="J1033" s="255"/>
      <c r="K1033" s="255"/>
      <c r="L1033" s="255" t="s">
        <v>2335</v>
      </c>
      <c r="M1033" s="255" t="s">
        <v>2203</v>
      </c>
      <c r="N1033" s="255" t="s">
        <v>26</v>
      </c>
      <c r="O1033" s="255" t="s">
        <v>352</v>
      </c>
      <c r="P1033" s="255" t="s">
        <v>26</v>
      </c>
      <c r="Q1033" s="268" t="s">
        <v>2464</v>
      </c>
      <c r="R1033" s="280">
        <v>0</v>
      </c>
      <c r="S1033" s="239" t="s">
        <v>26</v>
      </c>
      <c r="T1033" s="268" t="s">
        <v>429</v>
      </c>
      <c r="U1033" s="280">
        <v>3.3610984826774101E-3</v>
      </c>
      <c r="V1033" s="239" t="s">
        <v>26</v>
      </c>
      <c r="W1033" s="268" t="s">
        <v>429</v>
      </c>
      <c r="X1033" s="280">
        <v>2.4065311380099246E-3</v>
      </c>
      <c r="Y1033" s="58" t="s">
        <v>6013</v>
      </c>
      <c r="Z1033" s="58" t="s">
        <v>1909</v>
      </c>
      <c r="AA1033" s="59">
        <v>0</v>
      </c>
      <c r="AB1033" s="59">
        <v>0</v>
      </c>
      <c r="AC1033" s="59">
        <v>0</v>
      </c>
      <c r="AD1033" s="59">
        <v>0</v>
      </c>
      <c r="AE1033" s="59"/>
      <c r="AF1033" s="59"/>
    </row>
    <row r="1034" spans="1:32">
      <c r="A1034" s="255"/>
      <c r="B1034" s="265" t="s">
        <v>2468</v>
      </c>
      <c r="C1034" s="255"/>
      <c r="D1034" s="273"/>
      <c r="E1034" s="265" t="s">
        <v>2467</v>
      </c>
      <c r="F1034" s="266"/>
      <c r="G1034" s="255" t="s">
        <v>26</v>
      </c>
      <c r="H1034" s="267" t="s">
        <v>2164</v>
      </c>
      <c r="I1034" s="265" t="s">
        <v>26</v>
      </c>
      <c r="J1034" s="255"/>
      <c r="K1034" s="255"/>
      <c r="L1034" s="255" t="s">
        <v>2335</v>
      </c>
      <c r="M1034" s="255" t="s">
        <v>2203</v>
      </c>
      <c r="N1034" s="255" t="s">
        <v>26</v>
      </c>
      <c r="O1034" s="255" t="s">
        <v>352</v>
      </c>
      <c r="P1034" s="255" t="s">
        <v>26</v>
      </c>
      <c r="Q1034" s="268" t="s">
        <v>2464</v>
      </c>
      <c r="R1034" s="280">
        <v>0</v>
      </c>
      <c r="S1034" s="239" t="s">
        <v>26</v>
      </c>
      <c r="T1034" s="268" t="s">
        <v>430</v>
      </c>
      <c r="U1034" s="280">
        <v>0</v>
      </c>
      <c r="V1034" s="239" t="s">
        <v>26</v>
      </c>
      <c r="W1034" s="268" t="s">
        <v>432</v>
      </c>
      <c r="X1034" s="280">
        <v>0.30139329698703288</v>
      </c>
      <c r="Y1034" s="58" t="s">
        <v>6024</v>
      </c>
      <c r="Z1034" s="58" t="s">
        <v>1892</v>
      </c>
      <c r="AA1034" s="59">
        <v>0</v>
      </c>
      <c r="AB1034" s="59">
        <v>0</v>
      </c>
      <c r="AC1034" s="59">
        <v>0</v>
      </c>
      <c r="AD1034" s="59">
        <v>0</v>
      </c>
      <c r="AE1034" s="59"/>
      <c r="AF1034" s="59"/>
    </row>
    <row r="1035" spans="1:32">
      <c r="A1035" s="255"/>
      <c r="B1035" s="265" t="s">
        <v>2468</v>
      </c>
      <c r="C1035" s="255"/>
      <c r="D1035" s="273"/>
      <c r="E1035" s="265" t="s">
        <v>2467</v>
      </c>
      <c r="F1035" s="266"/>
      <c r="G1035" s="255" t="s">
        <v>26</v>
      </c>
      <c r="H1035" s="267" t="s">
        <v>2164</v>
      </c>
      <c r="I1035" s="265" t="s">
        <v>26</v>
      </c>
      <c r="J1035" s="255"/>
      <c r="K1035" s="255"/>
      <c r="L1035" s="255" t="s">
        <v>2335</v>
      </c>
      <c r="M1035" s="255" t="s">
        <v>2203</v>
      </c>
      <c r="N1035" s="255" t="s">
        <v>26</v>
      </c>
      <c r="O1035" s="255" t="s">
        <v>352</v>
      </c>
      <c r="P1035" s="255" t="s">
        <v>26</v>
      </c>
      <c r="Q1035" s="268" t="s">
        <v>2464</v>
      </c>
      <c r="R1035" s="280">
        <v>0</v>
      </c>
      <c r="S1035" s="239" t="s">
        <v>26</v>
      </c>
      <c r="T1035" s="268" t="s">
        <v>431</v>
      </c>
      <c r="U1035" s="280">
        <v>0</v>
      </c>
      <c r="V1035" s="239" t="s">
        <v>26</v>
      </c>
      <c r="W1035" s="268" t="s">
        <v>430</v>
      </c>
      <c r="X1035" s="280">
        <v>0</v>
      </c>
      <c r="Y1035" s="58" t="s">
        <v>6225</v>
      </c>
      <c r="Z1035" s="58" t="s">
        <v>1921</v>
      </c>
      <c r="AA1035" s="59">
        <v>0</v>
      </c>
      <c r="AB1035" s="59">
        <v>0</v>
      </c>
      <c r="AC1035" s="59">
        <v>0</v>
      </c>
      <c r="AD1035" s="59">
        <v>0</v>
      </c>
      <c r="AE1035" s="59"/>
      <c r="AF1035" s="59"/>
    </row>
    <row r="1036" spans="1:32">
      <c r="A1036" s="255"/>
      <c r="B1036" s="265" t="s">
        <v>2468</v>
      </c>
      <c r="C1036" s="255"/>
      <c r="D1036" s="273"/>
      <c r="E1036" s="265" t="s">
        <v>2467</v>
      </c>
      <c r="F1036" s="266"/>
      <c r="G1036" s="255" t="s">
        <v>26</v>
      </c>
      <c r="H1036" s="267" t="s">
        <v>2164</v>
      </c>
      <c r="I1036" s="265" t="s">
        <v>26</v>
      </c>
      <c r="J1036" s="255"/>
      <c r="K1036" s="255"/>
      <c r="L1036" s="255" t="s">
        <v>2335</v>
      </c>
      <c r="M1036" s="255" t="s">
        <v>2203</v>
      </c>
      <c r="N1036" s="255" t="s">
        <v>26</v>
      </c>
      <c r="O1036" s="255" t="s">
        <v>352</v>
      </c>
      <c r="P1036" s="255" t="s">
        <v>26</v>
      </c>
      <c r="Q1036" s="268" t="s">
        <v>2464</v>
      </c>
      <c r="R1036" s="280">
        <v>0</v>
      </c>
      <c r="S1036" s="239" t="s">
        <v>26</v>
      </c>
      <c r="T1036" s="268" t="s">
        <v>432</v>
      </c>
      <c r="U1036" s="280">
        <v>0.17180088440723212</v>
      </c>
      <c r="V1036" s="239" t="s">
        <v>26</v>
      </c>
      <c r="W1036" s="268" t="s">
        <v>431</v>
      </c>
      <c r="X1036" s="280">
        <v>0</v>
      </c>
      <c r="Y1036" s="58" t="s">
        <v>6274</v>
      </c>
      <c r="Z1036" s="58" t="s">
        <v>1922</v>
      </c>
      <c r="AA1036" s="59">
        <v>0</v>
      </c>
      <c r="AB1036" s="59">
        <v>0</v>
      </c>
      <c r="AC1036" s="59">
        <v>0</v>
      </c>
      <c r="AD1036" s="59">
        <v>0</v>
      </c>
      <c r="AE1036" s="59"/>
      <c r="AF1036" s="59"/>
    </row>
    <row r="1037" spans="1:32">
      <c r="A1037" s="255"/>
      <c r="B1037" s="292" t="s">
        <v>2469</v>
      </c>
      <c r="C1037" s="293" t="s">
        <v>2470</v>
      </c>
      <c r="D1037" s="273"/>
      <c r="E1037" s="265" t="s">
        <v>2467</v>
      </c>
      <c r="F1037" s="266" t="s">
        <v>2039</v>
      </c>
      <c r="G1037" s="255" t="s">
        <v>26</v>
      </c>
      <c r="H1037" s="266" t="s">
        <v>2164</v>
      </c>
      <c r="I1037" s="255"/>
      <c r="J1037" s="255"/>
      <c r="K1037" s="255"/>
      <c r="L1037" s="255" t="s">
        <v>2335</v>
      </c>
      <c r="M1037" s="260" t="s">
        <v>2152</v>
      </c>
      <c r="N1037" s="255" t="s">
        <v>26</v>
      </c>
      <c r="O1037" s="255" t="s">
        <v>352</v>
      </c>
      <c r="P1037" s="255" t="s">
        <v>26</v>
      </c>
      <c r="Q1037" s="268" t="s">
        <v>2354</v>
      </c>
      <c r="R1037" s="280">
        <v>0.64376087104279922</v>
      </c>
      <c r="S1037" s="239" t="s">
        <v>26</v>
      </c>
      <c r="T1037" s="268" t="s">
        <v>419</v>
      </c>
      <c r="U1037" s="280">
        <v>0.14908471680895674</v>
      </c>
      <c r="V1037" s="239" t="s">
        <v>26</v>
      </c>
      <c r="W1037" s="268" t="s">
        <v>419</v>
      </c>
      <c r="X1037" s="280">
        <v>0.22747070616289433</v>
      </c>
      <c r="Y1037" s="58" t="s">
        <v>6019</v>
      </c>
      <c r="Z1037" s="58" t="s">
        <v>1891</v>
      </c>
      <c r="AA1037" s="59">
        <v>0</v>
      </c>
      <c r="AB1037" s="59">
        <v>0</v>
      </c>
      <c r="AC1037" s="59">
        <v>0</v>
      </c>
      <c r="AD1037" s="59">
        <v>0</v>
      </c>
      <c r="AE1037" s="59"/>
      <c r="AF1037" s="59"/>
    </row>
    <row r="1038" spans="1:32">
      <c r="A1038" s="255"/>
      <c r="B1038" s="292" t="s">
        <v>2469</v>
      </c>
      <c r="C1038" s="293" t="s">
        <v>2470</v>
      </c>
      <c r="D1038" s="273"/>
      <c r="E1038" s="265" t="s">
        <v>2467</v>
      </c>
      <c r="F1038" s="266" t="s">
        <v>2039</v>
      </c>
      <c r="G1038" s="255" t="s">
        <v>26</v>
      </c>
      <c r="H1038" s="266" t="s">
        <v>2164</v>
      </c>
      <c r="I1038" s="255"/>
      <c r="J1038" s="255"/>
      <c r="K1038" s="255"/>
      <c r="L1038" s="255" t="s">
        <v>2335</v>
      </c>
      <c r="M1038" s="260" t="s">
        <v>2152</v>
      </c>
      <c r="N1038" s="255" t="s">
        <v>26</v>
      </c>
      <c r="O1038" s="255" t="s">
        <v>352</v>
      </c>
      <c r="P1038" s="255" t="s">
        <v>26</v>
      </c>
      <c r="Q1038" s="268" t="s">
        <v>346</v>
      </c>
      <c r="R1038" s="280">
        <v>1.2048070468338245E-9</v>
      </c>
      <c r="S1038" s="239" t="s">
        <v>26</v>
      </c>
      <c r="T1038" s="268" t="s">
        <v>424</v>
      </c>
      <c r="U1038" s="280">
        <v>0.67564074172027588</v>
      </c>
      <c r="V1038" s="239" t="s">
        <v>26</v>
      </c>
      <c r="W1038" s="268" t="s">
        <v>424</v>
      </c>
      <c r="X1038" s="280">
        <v>0.4649589398739653</v>
      </c>
      <c r="Y1038" s="58" t="s">
        <v>6033</v>
      </c>
      <c r="Z1038" s="58" t="s">
        <v>1894</v>
      </c>
      <c r="AA1038" s="59">
        <v>0</v>
      </c>
      <c r="AB1038" s="59">
        <v>0</v>
      </c>
      <c r="AC1038" s="59">
        <v>0</v>
      </c>
      <c r="AD1038" s="59">
        <v>0</v>
      </c>
      <c r="AE1038" s="59"/>
      <c r="AF1038" s="59"/>
    </row>
    <row r="1039" spans="1:32">
      <c r="A1039" s="255"/>
      <c r="B1039" s="292" t="s">
        <v>2469</v>
      </c>
      <c r="C1039" s="293" t="s">
        <v>2470</v>
      </c>
      <c r="D1039" s="273"/>
      <c r="E1039" s="265" t="s">
        <v>2467</v>
      </c>
      <c r="F1039" s="266" t="s">
        <v>2039</v>
      </c>
      <c r="G1039" s="255" t="s">
        <v>26</v>
      </c>
      <c r="H1039" s="266" t="s">
        <v>2164</v>
      </c>
      <c r="I1039" s="255"/>
      <c r="J1039" s="255"/>
      <c r="K1039" s="255"/>
      <c r="L1039" s="255" t="s">
        <v>2335</v>
      </c>
      <c r="M1039" s="260" t="s">
        <v>2152</v>
      </c>
      <c r="N1039" s="255" t="s">
        <v>26</v>
      </c>
      <c r="O1039" s="255" t="s">
        <v>352</v>
      </c>
      <c r="P1039" s="255" t="s">
        <v>26</v>
      </c>
      <c r="Q1039" s="268" t="s">
        <v>2464</v>
      </c>
      <c r="R1039" s="280">
        <v>0.3562391277523938</v>
      </c>
      <c r="S1039" s="239" t="s">
        <v>26</v>
      </c>
      <c r="T1039" s="268" t="s">
        <v>346</v>
      </c>
      <c r="U1039" s="280">
        <v>1.125585808577425E-4</v>
      </c>
      <c r="V1039" s="239" t="s">
        <v>26</v>
      </c>
      <c r="W1039" s="268" t="s">
        <v>346</v>
      </c>
      <c r="X1039" s="280">
        <v>1.0264818997218522E-3</v>
      </c>
      <c r="Y1039" s="58" t="s">
        <v>6070</v>
      </c>
      <c r="Z1039" s="58" t="s">
        <v>1903</v>
      </c>
      <c r="AA1039" s="59">
        <v>0</v>
      </c>
      <c r="AB1039" s="59">
        <v>0</v>
      </c>
      <c r="AC1039" s="59">
        <v>0</v>
      </c>
      <c r="AD1039" s="59">
        <v>0</v>
      </c>
      <c r="AE1039" s="59"/>
      <c r="AF1039" s="59"/>
    </row>
    <row r="1040" spans="1:32">
      <c r="A1040" s="255"/>
      <c r="B1040" s="292" t="s">
        <v>2469</v>
      </c>
      <c r="C1040" s="293" t="s">
        <v>2470</v>
      </c>
      <c r="D1040" s="273"/>
      <c r="E1040" s="265" t="s">
        <v>2467</v>
      </c>
      <c r="F1040" s="266" t="s">
        <v>2039</v>
      </c>
      <c r="G1040" s="255" t="s">
        <v>26</v>
      </c>
      <c r="H1040" s="266" t="s">
        <v>2164</v>
      </c>
      <c r="I1040" s="255"/>
      <c r="J1040" s="255"/>
      <c r="K1040" s="255"/>
      <c r="L1040" s="255" t="s">
        <v>2335</v>
      </c>
      <c r="M1040" s="260" t="s">
        <v>2152</v>
      </c>
      <c r="N1040" s="255" t="s">
        <v>26</v>
      </c>
      <c r="O1040" s="255" t="s">
        <v>352</v>
      </c>
      <c r="P1040" s="255" t="s">
        <v>26</v>
      </c>
      <c r="Q1040" s="268" t="s">
        <v>2464</v>
      </c>
      <c r="R1040" s="280">
        <v>0</v>
      </c>
      <c r="S1040" s="239" t="s">
        <v>26</v>
      </c>
      <c r="T1040" s="268" t="s">
        <v>429</v>
      </c>
      <c r="U1040" s="280">
        <v>3.3610984826774101E-3</v>
      </c>
      <c r="V1040" s="239" t="s">
        <v>26</v>
      </c>
      <c r="W1040" s="268" t="s">
        <v>429</v>
      </c>
      <c r="X1040" s="280">
        <v>2.3970458959258921E-3</v>
      </c>
      <c r="Y1040" s="58" t="s">
        <v>6013</v>
      </c>
      <c r="Z1040" s="58" t="s">
        <v>1909</v>
      </c>
      <c r="AA1040" s="59">
        <v>0</v>
      </c>
      <c r="AB1040" s="59">
        <v>0</v>
      </c>
      <c r="AC1040" s="59">
        <v>0</v>
      </c>
      <c r="AD1040" s="59">
        <v>0</v>
      </c>
      <c r="AE1040" s="59"/>
      <c r="AF1040" s="59"/>
    </row>
    <row r="1041" spans="1:32">
      <c r="A1041" s="255"/>
      <c r="B1041" s="292" t="s">
        <v>2469</v>
      </c>
      <c r="C1041" s="293" t="s">
        <v>2470</v>
      </c>
      <c r="D1041" s="273"/>
      <c r="E1041" s="265" t="s">
        <v>2467</v>
      </c>
      <c r="F1041" s="266" t="s">
        <v>2039</v>
      </c>
      <c r="G1041" s="255" t="s">
        <v>26</v>
      </c>
      <c r="H1041" s="266" t="s">
        <v>2164</v>
      </c>
      <c r="I1041" s="255"/>
      <c r="J1041" s="255"/>
      <c r="K1041" s="255"/>
      <c r="L1041" s="255" t="s">
        <v>2335</v>
      </c>
      <c r="M1041" s="260" t="s">
        <v>2152</v>
      </c>
      <c r="N1041" s="255" t="s">
        <v>26</v>
      </c>
      <c r="O1041" s="255" t="s">
        <v>352</v>
      </c>
      <c r="P1041" s="255" t="s">
        <v>26</v>
      </c>
      <c r="Q1041" s="268" t="s">
        <v>2464</v>
      </c>
      <c r="R1041" s="280">
        <v>0</v>
      </c>
      <c r="S1041" s="239" t="s">
        <v>26</v>
      </c>
      <c r="T1041" s="268" t="s">
        <v>430</v>
      </c>
      <c r="U1041" s="280">
        <v>0</v>
      </c>
      <c r="V1041" s="239" t="s">
        <v>26</v>
      </c>
      <c r="W1041" s="268" t="s">
        <v>432</v>
      </c>
      <c r="X1041" s="280">
        <v>0.30020536786631036</v>
      </c>
      <c r="Y1041" s="58" t="s">
        <v>6024</v>
      </c>
      <c r="Z1041" s="58" t="s">
        <v>1892</v>
      </c>
      <c r="AA1041" s="59">
        <v>0</v>
      </c>
      <c r="AB1041" s="59">
        <v>0</v>
      </c>
      <c r="AC1041" s="59">
        <v>0</v>
      </c>
      <c r="AD1041" s="59">
        <v>0</v>
      </c>
      <c r="AE1041" s="59"/>
      <c r="AF1041" s="59"/>
    </row>
    <row r="1042" spans="1:32">
      <c r="A1042" s="255"/>
      <c r="B1042" s="292" t="s">
        <v>2469</v>
      </c>
      <c r="C1042" s="293" t="s">
        <v>2470</v>
      </c>
      <c r="D1042" s="273"/>
      <c r="E1042" s="265" t="s">
        <v>2467</v>
      </c>
      <c r="F1042" s="266" t="s">
        <v>2039</v>
      </c>
      <c r="G1042" s="255" t="s">
        <v>26</v>
      </c>
      <c r="H1042" s="266" t="s">
        <v>2164</v>
      </c>
      <c r="I1042" s="255"/>
      <c r="J1042" s="255"/>
      <c r="K1042" s="255"/>
      <c r="L1042" s="255" t="s">
        <v>2335</v>
      </c>
      <c r="M1042" s="260" t="s">
        <v>2152</v>
      </c>
      <c r="N1042" s="255" t="s">
        <v>26</v>
      </c>
      <c r="O1042" s="255" t="s">
        <v>352</v>
      </c>
      <c r="P1042" s="255" t="s">
        <v>26</v>
      </c>
      <c r="Q1042" s="268" t="s">
        <v>2464</v>
      </c>
      <c r="R1042" s="280">
        <v>0</v>
      </c>
      <c r="S1042" s="239" t="s">
        <v>26</v>
      </c>
      <c r="T1042" s="268" t="s">
        <v>431</v>
      </c>
      <c r="U1042" s="280">
        <v>0</v>
      </c>
      <c r="V1042" s="239" t="s">
        <v>26</v>
      </c>
      <c r="W1042" s="268" t="s">
        <v>430</v>
      </c>
      <c r="X1042" s="280">
        <v>0</v>
      </c>
      <c r="Y1042" s="58" t="s">
        <v>6225</v>
      </c>
      <c r="Z1042" s="58" t="s">
        <v>1921</v>
      </c>
      <c r="AA1042" s="59">
        <v>0</v>
      </c>
      <c r="AB1042" s="59">
        <v>0</v>
      </c>
      <c r="AC1042" s="59">
        <v>0</v>
      </c>
      <c r="AD1042" s="59">
        <v>0</v>
      </c>
      <c r="AE1042" s="59"/>
      <c r="AF1042" s="59"/>
    </row>
    <row r="1043" spans="1:32">
      <c r="A1043" s="255"/>
      <c r="B1043" s="292" t="s">
        <v>2469</v>
      </c>
      <c r="C1043" s="293" t="s">
        <v>2470</v>
      </c>
      <c r="D1043" s="273"/>
      <c r="E1043" s="265" t="s">
        <v>2467</v>
      </c>
      <c r="F1043" s="266" t="s">
        <v>2039</v>
      </c>
      <c r="G1043" s="255" t="s">
        <v>26</v>
      </c>
      <c r="H1043" s="266" t="s">
        <v>2164</v>
      </c>
      <c r="I1043" s="255"/>
      <c r="J1043" s="255"/>
      <c r="K1043" s="255"/>
      <c r="L1043" s="255" t="s">
        <v>2335</v>
      </c>
      <c r="M1043" s="260" t="s">
        <v>2152</v>
      </c>
      <c r="N1043" s="255" t="s">
        <v>26</v>
      </c>
      <c r="O1043" s="255" t="s">
        <v>352</v>
      </c>
      <c r="P1043" s="255" t="s">
        <v>26</v>
      </c>
      <c r="Q1043" s="268" t="s">
        <v>2464</v>
      </c>
      <c r="R1043" s="280">
        <v>0</v>
      </c>
      <c r="S1043" s="239" t="s">
        <v>26</v>
      </c>
      <c r="T1043" s="268" t="s">
        <v>432</v>
      </c>
      <c r="U1043" s="280">
        <v>0.17180088440723212</v>
      </c>
      <c r="V1043" s="239" t="s">
        <v>26</v>
      </c>
      <c r="W1043" s="268" t="s">
        <v>431</v>
      </c>
      <c r="X1043" s="280">
        <v>0</v>
      </c>
      <c r="Y1043" s="58" t="s">
        <v>6274</v>
      </c>
      <c r="Z1043" s="58" t="s">
        <v>1922</v>
      </c>
      <c r="AA1043" s="59">
        <v>0</v>
      </c>
      <c r="AB1043" s="59">
        <v>0</v>
      </c>
      <c r="AC1043" s="59">
        <v>0</v>
      </c>
      <c r="AD1043" s="59">
        <v>0</v>
      </c>
      <c r="AE1043" s="59"/>
      <c r="AF1043" s="59"/>
    </row>
    <row r="1044" spans="1:32">
      <c r="A1044" s="255"/>
      <c r="B1044" s="292" t="s">
        <v>2469</v>
      </c>
      <c r="C1044" s="293" t="s">
        <v>2470</v>
      </c>
      <c r="D1044" s="273"/>
      <c r="E1044" s="265" t="s">
        <v>2467</v>
      </c>
      <c r="F1044" s="266" t="s">
        <v>2039</v>
      </c>
      <c r="G1044" s="255" t="s">
        <v>26</v>
      </c>
      <c r="H1044" s="266" t="s">
        <v>2164</v>
      </c>
      <c r="I1044" s="255"/>
      <c r="J1044" s="255"/>
      <c r="K1044" s="255"/>
      <c r="L1044" s="255" t="s">
        <v>2335</v>
      </c>
      <c r="M1044" s="260" t="s">
        <v>2152</v>
      </c>
      <c r="N1044" s="255" t="s">
        <v>26</v>
      </c>
      <c r="O1044" s="255" t="s">
        <v>352</v>
      </c>
      <c r="P1044" s="255" t="s">
        <v>26</v>
      </c>
      <c r="Q1044" s="268" t="s">
        <v>2464</v>
      </c>
      <c r="R1044" s="280">
        <v>0</v>
      </c>
      <c r="S1044" s="239" t="s">
        <v>26</v>
      </c>
      <c r="T1044" s="268" t="s">
        <v>432</v>
      </c>
      <c r="U1044" s="280">
        <v>0</v>
      </c>
      <c r="V1044" s="239" t="s">
        <v>26</v>
      </c>
      <c r="W1044" s="268" t="s">
        <v>1078</v>
      </c>
      <c r="X1044" s="280">
        <v>3.9414583011822234E-3</v>
      </c>
      <c r="Y1044" s="58" t="s">
        <v>6101</v>
      </c>
      <c r="Z1044" s="58" t="s">
        <v>1916</v>
      </c>
      <c r="AA1044" s="59">
        <v>0</v>
      </c>
      <c r="AB1044" s="59">
        <v>0</v>
      </c>
      <c r="AC1044" s="59">
        <v>0</v>
      </c>
      <c r="AD1044" s="59">
        <v>0</v>
      </c>
      <c r="AE1044" s="59"/>
      <c r="AF1044" s="59"/>
    </row>
    <row r="1045" spans="1:32">
      <c r="A1045" s="239" t="s">
        <v>2471</v>
      </c>
      <c r="B1045" s="244" t="s">
        <v>2472</v>
      </c>
      <c r="C1045" s="244" t="s">
        <v>2473</v>
      </c>
      <c r="D1045" s="239" t="s">
        <v>2474</v>
      </c>
      <c r="E1045" s="239" t="s">
        <v>2474</v>
      </c>
      <c r="F1045" s="240" t="s">
        <v>2157</v>
      </c>
      <c r="G1045" s="239" t="s">
        <v>26</v>
      </c>
      <c r="H1045" s="252" t="s">
        <v>2475</v>
      </c>
      <c r="I1045" s="244" t="s">
        <v>26</v>
      </c>
      <c r="J1045" s="239" t="s">
        <v>2476</v>
      </c>
      <c r="K1045" s="239" t="s">
        <v>2476</v>
      </c>
      <c r="L1045" s="239" t="s">
        <v>2335</v>
      </c>
      <c r="M1045" s="239" t="s">
        <v>2147</v>
      </c>
      <c r="N1045" s="239" t="s">
        <v>26</v>
      </c>
      <c r="O1045" s="255" t="s">
        <v>352</v>
      </c>
      <c r="P1045" s="239" t="s">
        <v>26</v>
      </c>
      <c r="Q1045" s="239" t="s">
        <v>347</v>
      </c>
      <c r="R1045" s="280">
        <v>0.63882535856616807</v>
      </c>
      <c r="S1045" s="239" t="s">
        <v>26</v>
      </c>
      <c r="T1045" s="268" t="s">
        <v>2017</v>
      </c>
      <c r="U1045" s="280">
        <v>0.50034515988839923</v>
      </c>
      <c r="V1045" s="255" t="s">
        <v>26</v>
      </c>
      <c r="W1045" s="268" t="s">
        <v>2017</v>
      </c>
      <c r="X1045" s="280">
        <v>0.43421934551011565</v>
      </c>
      <c r="Y1045" s="58" t="s">
        <v>6723</v>
      </c>
      <c r="Z1045" s="58" t="s">
        <v>1897</v>
      </c>
      <c r="AA1045" s="59">
        <v>0</v>
      </c>
      <c r="AB1045" s="59">
        <v>0</v>
      </c>
      <c r="AC1045" s="59">
        <v>0</v>
      </c>
      <c r="AD1045" s="59">
        <v>0</v>
      </c>
      <c r="AE1045" s="59"/>
      <c r="AF1045" s="59"/>
    </row>
    <row r="1046" spans="1:32">
      <c r="A1046" s="239" t="s">
        <v>2471</v>
      </c>
      <c r="B1046" s="244" t="s">
        <v>2472</v>
      </c>
      <c r="C1046" s="244" t="s">
        <v>2473</v>
      </c>
      <c r="D1046" s="239" t="s">
        <v>2474</v>
      </c>
      <c r="E1046" s="239" t="s">
        <v>2474</v>
      </c>
      <c r="F1046" s="240" t="s">
        <v>2157</v>
      </c>
      <c r="G1046" s="239" t="s">
        <v>26</v>
      </c>
      <c r="H1046" s="252" t="s">
        <v>2475</v>
      </c>
      <c r="I1046" s="244" t="s">
        <v>26</v>
      </c>
      <c r="J1046" s="239" t="s">
        <v>2476</v>
      </c>
      <c r="K1046" s="239" t="s">
        <v>2476</v>
      </c>
      <c r="L1046" s="239" t="s">
        <v>2335</v>
      </c>
      <c r="M1046" s="239" t="s">
        <v>2147</v>
      </c>
      <c r="N1046" s="239" t="s">
        <v>26</v>
      </c>
      <c r="O1046" s="255" t="s">
        <v>352</v>
      </c>
      <c r="P1046" s="239" t="s">
        <v>26</v>
      </c>
      <c r="Q1046" s="239" t="s">
        <v>2464</v>
      </c>
      <c r="R1046" s="280">
        <v>0.36100044365660816</v>
      </c>
      <c r="S1046" s="239" t="s">
        <v>26</v>
      </c>
      <c r="T1046" s="268" t="s">
        <v>420</v>
      </c>
      <c r="U1046" s="280">
        <v>0.30971704195664868</v>
      </c>
      <c r="V1046" s="255" t="s">
        <v>26</v>
      </c>
      <c r="W1046" s="268" t="s">
        <v>420</v>
      </c>
      <c r="X1046" s="280">
        <v>2.6456455218940921E-2</v>
      </c>
      <c r="Y1046" s="58" t="s">
        <v>6190</v>
      </c>
      <c r="Z1046" s="58" t="s">
        <v>1899</v>
      </c>
      <c r="AA1046" s="59">
        <v>0</v>
      </c>
      <c r="AB1046" s="59">
        <v>0</v>
      </c>
      <c r="AC1046" s="59">
        <v>0</v>
      </c>
      <c r="AD1046" s="59">
        <v>0</v>
      </c>
      <c r="AE1046" s="59"/>
      <c r="AF1046" s="59"/>
    </row>
    <row r="1047" spans="1:32">
      <c r="A1047" s="239" t="s">
        <v>2471</v>
      </c>
      <c r="B1047" s="244" t="s">
        <v>2472</v>
      </c>
      <c r="C1047" s="244" t="s">
        <v>2473</v>
      </c>
      <c r="D1047" s="239" t="s">
        <v>2474</v>
      </c>
      <c r="E1047" s="239" t="s">
        <v>2474</v>
      </c>
      <c r="F1047" s="240" t="s">
        <v>2157</v>
      </c>
      <c r="G1047" s="239" t="s">
        <v>26</v>
      </c>
      <c r="H1047" s="252" t="s">
        <v>2475</v>
      </c>
      <c r="I1047" s="244" t="s">
        <v>26</v>
      </c>
      <c r="J1047" s="239" t="s">
        <v>2476</v>
      </c>
      <c r="K1047" s="239" t="s">
        <v>2476</v>
      </c>
      <c r="L1047" s="239" t="s">
        <v>2335</v>
      </c>
      <c r="M1047" s="239" t="s">
        <v>2147</v>
      </c>
      <c r="N1047" s="239" t="s">
        <v>26</v>
      </c>
      <c r="O1047" s="255" t="s">
        <v>352</v>
      </c>
      <c r="P1047" s="239" t="s">
        <v>26</v>
      </c>
      <c r="Q1047" s="239" t="s">
        <v>350</v>
      </c>
      <c r="R1047" s="280">
        <v>1.7419777722374661E-4</v>
      </c>
      <c r="S1047" s="239" t="s">
        <v>26</v>
      </c>
      <c r="T1047" s="268" t="s">
        <v>347</v>
      </c>
      <c r="U1047" s="280">
        <v>1.2174678420579912E-2</v>
      </c>
      <c r="V1047" s="255" t="s">
        <v>26</v>
      </c>
      <c r="W1047" s="268" t="s">
        <v>347</v>
      </c>
      <c r="X1047" s="280">
        <v>0.26289164244843799</v>
      </c>
      <c r="Y1047" s="58" t="s">
        <v>6009</v>
      </c>
      <c r="Z1047" s="58" t="s">
        <v>1907</v>
      </c>
      <c r="AA1047" s="59">
        <v>0</v>
      </c>
      <c r="AB1047" s="59">
        <v>0</v>
      </c>
      <c r="AC1047" s="59">
        <v>0</v>
      </c>
      <c r="AD1047" s="59">
        <v>0</v>
      </c>
      <c r="AE1047" s="59"/>
      <c r="AF1047" s="59"/>
    </row>
    <row r="1048" spans="1:32">
      <c r="A1048" s="239" t="s">
        <v>2471</v>
      </c>
      <c r="B1048" s="244" t="s">
        <v>2472</v>
      </c>
      <c r="C1048" s="244" t="s">
        <v>2473</v>
      </c>
      <c r="D1048" s="239" t="s">
        <v>2474</v>
      </c>
      <c r="E1048" s="239" t="s">
        <v>2474</v>
      </c>
      <c r="F1048" s="240" t="s">
        <v>2157</v>
      </c>
      <c r="G1048" s="239" t="s">
        <v>26</v>
      </c>
      <c r="H1048" s="252" t="s">
        <v>2475</v>
      </c>
      <c r="I1048" s="244" t="s">
        <v>26</v>
      </c>
      <c r="J1048" s="239" t="s">
        <v>2476</v>
      </c>
      <c r="K1048" s="239" t="s">
        <v>2476</v>
      </c>
      <c r="L1048" s="239" t="s">
        <v>2335</v>
      </c>
      <c r="M1048" s="239" t="s">
        <v>2147</v>
      </c>
      <c r="N1048" s="239" t="s">
        <v>26</v>
      </c>
      <c r="O1048" s="255" t="s">
        <v>352</v>
      </c>
      <c r="P1048" s="239" t="s">
        <v>26</v>
      </c>
      <c r="Q1048" s="239" t="s">
        <v>350</v>
      </c>
      <c r="R1048" s="280">
        <v>0</v>
      </c>
      <c r="S1048" s="239" t="s">
        <v>26</v>
      </c>
      <c r="T1048" s="268" t="s">
        <v>426</v>
      </c>
      <c r="U1048" s="280">
        <v>0.17215281778626201</v>
      </c>
      <c r="V1048" s="255" t="s">
        <v>26</v>
      </c>
      <c r="W1048" s="268" t="s">
        <v>426</v>
      </c>
      <c r="X1048" s="280">
        <v>0.26759361659148484</v>
      </c>
      <c r="Y1048" s="58" t="s">
        <v>6026</v>
      </c>
      <c r="Z1048" s="58" t="s">
        <v>1908</v>
      </c>
      <c r="AA1048" s="59">
        <v>0</v>
      </c>
      <c r="AB1048" s="59">
        <v>0</v>
      </c>
      <c r="AC1048" s="59">
        <v>0</v>
      </c>
      <c r="AD1048" s="59">
        <v>0</v>
      </c>
      <c r="AE1048" s="59"/>
      <c r="AF1048" s="59"/>
    </row>
    <row r="1049" spans="1:32">
      <c r="A1049" s="239" t="s">
        <v>2471</v>
      </c>
      <c r="B1049" s="244" t="s">
        <v>2472</v>
      </c>
      <c r="C1049" s="244" t="s">
        <v>2473</v>
      </c>
      <c r="D1049" s="239" t="s">
        <v>2474</v>
      </c>
      <c r="E1049" s="239" t="s">
        <v>2474</v>
      </c>
      <c r="F1049" s="240" t="s">
        <v>2157</v>
      </c>
      <c r="G1049" s="239" t="s">
        <v>26</v>
      </c>
      <c r="H1049" s="252" t="s">
        <v>2475</v>
      </c>
      <c r="I1049" s="244" t="s">
        <v>26</v>
      </c>
      <c r="J1049" s="239" t="s">
        <v>2476</v>
      </c>
      <c r="K1049" s="239" t="s">
        <v>2476</v>
      </c>
      <c r="L1049" s="239" t="s">
        <v>2335</v>
      </c>
      <c r="M1049" s="239" t="s">
        <v>2147</v>
      </c>
      <c r="N1049" s="239" t="s">
        <v>26</v>
      </c>
      <c r="O1049" s="255" t="s">
        <v>352</v>
      </c>
      <c r="P1049" s="239" t="s">
        <v>26</v>
      </c>
      <c r="Q1049" s="239" t="s">
        <v>350</v>
      </c>
      <c r="R1049" s="280">
        <v>0</v>
      </c>
      <c r="S1049" s="239" t="s">
        <v>26</v>
      </c>
      <c r="T1049" s="268" t="s">
        <v>350</v>
      </c>
      <c r="U1049" s="280">
        <v>2.922948292874831E-4</v>
      </c>
      <c r="V1049" s="255" t="s">
        <v>26</v>
      </c>
      <c r="W1049" s="268" t="s">
        <v>350</v>
      </c>
      <c r="X1049" s="280">
        <v>5.6283817974841057E-4</v>
      </c>
      <c r="Y1049" s="58" t="s">
        <v>6623</v>
      </c>
      <c r="Z1049" s="58" t="s">
        <v>1904</v>
      </c>
      <c r="AA1049" s="59">
        <v>0</v>
      </c>
      <c r="AB1049" s="59">
        <v>0</v>
      </c>
      <c r="AC1049" s="59">
        <v>0</v>
      </c>
      <c r="AD1049" s="59">
        <v>0</v>
      </c>
      <c r="AE1049" s="59"/>
      <c r="AF1049" s="59"/>
    </row>
    <row r="1050" spans="1:32">
      <c r="A1050" s="239" t="s">
        <v>2471</v>
      </c>
      <c r="B1050" s="244" t="s">
        <v>2472</v>
      </c>
      <c r="C1050" s="244" t="s">
        <v>2473</v>
      </c>
      <c r="D1050" s="239" t="s">
        <v>2474</v>
      </c>
      <c r="E1050" s="239" t="s">
        <v>2474</v>
      </c>
      <c r="F1050" s="240" t="s">
        <v>2157</v>
      </c>
      <c r="G1050" s="239" t="s">
        <v>26</v>
      </c>
      <c r="H1050" s="252" t="s">
        <v>2475</v>
      </c>
      <c r="I1050" s="244" t="s">
        <v>26</v>
      </c>
      <c r="J1050" s="239" t="s">
        <v>2476</v>
      </c>
      <c r="K1050" s="239" t="s">
        <v>2476</v>
      </c>
      <c r="L1050" s="239" t="s">
        <v>2335</v>
      </c>
      <c r="M1050" s="239" t="s">
        <v>2147</v>
      </c>
      <c r="N1050" s="239" t="s">
        <v>26</v>
      </c>
      <c r="O1050" s="255" t="s">
        <v>352</v>
      </c>
      <c r="P1050" s="239" t="s">
        <v>26</v>
      </c>
      <c r="Q1050" s="239" t="s">
        <v>350</v>
      </c>
      <c r="R1050" s="280">
        <v>0</v>
      </c>
      <c r="S1050" s="239" t="s">
        <v>26</v>
      </c>
      <c r="T1050" s="268" t="s">
        <v>429</v>
      </c>
      <c r="U1050" s="280">
        <v>4.6397332274009852E-3</v>
      </c>
      <c r="V1050" s="255" t="s">
        <v>26</v>
      </c>
      <c r="W1050" s="268" t="s">
        <v>429</v>
      </c>
      <c r="X1050" s="280">
        <v>6.8438517722781821E-3</v>
      </c>
      <c r="Y1050" s="58" t="s">
        <v>6013</v>
      </c>
      <c r="Z1050" s="58" t="s">
        <v>1909</v>
      </c>
      <c r="AA1050" s="59">
        <v>0</v>
      </c>
      <c r="AB1050" s="59">
        <v>0</v>
      </c>
      <c r="AC1050" s="59">
        <v>0</v>
      </c>
      <c r="AD1050" s="59">
        <v>0</v>
      </c>
      <c r="AE1050" s="59"/>
      <c r="AF1050" s="59"/>
    </row>
    <row r="1051" spans="1:32">
      <c r="A1051" s="239" t="s">
        <v>2471</v>
      </c>
      <c r="B1051" s="244" t="s">
        <v>2472</v>
      </c>
      <c r="C1051" s="244" t="s">
        <v>2473</v>
      </c>
      <c r="D1051" s="239" t="s">
        <v>2474</v>
      </c>
      <c r="E1051" s="239" t="s">
        <v>2474</v>
      </c>
      <c r="F1051" s="240" t="s">
        <v>2157</v>
      </c>
      <c r="G1051" s="239" t="s">
        <v>26</v>
      </c>
      <c r="H1051" s="252" t="s">
        <v>2475</v>
      </c>
      <c r="I1051" s="244" t="s">
        <v>26</v>
      </c>
      <c r="J1051" s="239" t="s">
        <v>2476</v>
      </c>
      <c r="K1051" s="239" t="s">
        <v>2476</v>
      </c>
      <c r="L1051" s="239" t="s">
        <v>2335</v>
      </c>
      <c r="M1051" s="239" t="s">
        <v>2147</v>
      </c>
      <c r="N1051" s="239" t="s">
        <v>26</v>
      </c>
      <c r="O1051" s="255" t="s">
        <v>352</v>
      </c>
      <c r="P1051" s="239" t="s">
        <v>26</v>
      </c>
      <c r="Q1051" s="239" t="s">
        <v>350</v>
      </c>
      <c r="R1051" s="280">
        <v>0</v>
      </c>
      <c r="S1051" s="239" t="s">
        <v>26</v>
      </c>
      <c r="T1051" s="268" t="s">
        <v>313</v>
      </c>
      <c r="U1051" s="280">
        <v>6.7827389142176395E-4</v>
      </c>
      <c r="V1051" s="255" t="s">
        <v>26</v>
      </c>
      <c r="W1051" s="268" t="s">
        <v>313</v>
      </c>
      <c r="X1051" s="280">
        <v>1.432250278993998E-3</v>
      </c>
      <c r="Y1051" s="58" t="s">
        <v>6845</v>
      </c>
      <c r="Z1051" s="58" t="s">
        <v>1901</v>
      </c>
      <c r="AA1051" s="59">
        <v>0</v>
      </c>
      <c r="AB1051" s="59">
        <v>0</v>
      </c>
      <c r="AC1051" s="59">
        <v>0</v>
      </c>
      <c r="AD1051" s="59">
        <v>0</v>
      </c>
      <c r="AE1051" s="59"/>
      <c r="AF1051" s="59"/>
    </row>
    <row r="1052" spans="1:32">
      <c r="A1052" s="255"/>
      <c r="B1052" s="265" t="s">
        <v>2480</v>
      </c>
      <c r="C1052" s="255"/>
      <c r="D1052" s="273"/>
      <c r="E1052" s="265" t="s">
        <v>2474</v>
      </c>
      <c r="F1052" s="266" t="s">
        <v>2157</v>
      </c>
      <c r="G1052" s="255" t="s">
        <v>26</v>
      </c>
      <c r="H1052" s="266" t="s">
        <v>2475</v>
      </c>
      <c r="I1052" s="255"/>
      <c r="J1052" s="255"/>
      <c r="K1052" s="255"/>
      <c r="L1052" s="255" t="s">
        <v>2335</v>
      </c>
      <c r="M1052" s="255" t="s">
        <v>2147</v>
      </c>
      <c r="N1052" s="255" t="s">
        <v>26</v>
      </c>
      <c r="O1052" s="255" t="s">
        <v>352</v>
      </c>
      <c r="P1052" s="255" t="s">
        <v>26</v>
      </c>
      <c r="Q1052" s="255" t="s">
        <v>347</v>
      </c>
      <c r="R1052" s="280">
        <v>0.63882535856616807</v>
      </c>
      <c r="S1052" s="255" t="s">
        <v>26</v>
      </c>
      <c r="T1052" s="268" t="s">
        <v>2017</v>
      </c>
      <c r="U1052" s="280">
        <v>0.50034515988839923</v>
      </c>
      <c r="V1052" s="255" t="s">
        <v>26</v>
      </c>
      <c r="W1052" s="268" t="s">
        <v>2017</v>
      </c>
      <c r="X1052" s="280">
        <v>0.43421934551011565</v>
      </c>
      <c r="Y1052" s="58" t="s">
        <v>6723</v>
      </c>
      <c r="Z1052" s="58" t="s">
        <v>1897</v>
      </c>
      <c r="AA1052" s="59">
        <v>0</v>
      </c>
      <c r="AB1052" s="59">
        <v>0</v>
      </c>
      <c r="AC1052" s="59">
        <v>0</v>
      </c>
      <c r="AD1052" s="59">
        <v>0</v>
      </c>
      <c r="AE1052" s="59"/>
      <c r="AF1052" s="59"/>
    </row>
    <row r="1053" spans="1:32">
      <c r="A1053" s="255"/>
      <c r="B1053" s="265" t="s">
        <v>2480</v>
      </c>
      <c r="C1053" s="255"/>
      <c r="D1053" s="273"/>
      <c r="E1053" s="265" t="s">
        <v>2474</v>
      </c>
      <c r="F1053" s="266" t="s">
        <v>2157</v>
      </c>
      <c r="G1053" s="255" t="s">
        <v>26</v>
      </c>
      <c r="H1053" s="266" t="s">
        <v>2475</v>
      </c>
      <c r="I1053" s="255"/>
      <c r="J1053" s="255"/>
      <c r="K1053" s="255"/>
      <c r="L1053" s="255" t="s">
        <v>2335</v>
      </c>
      <c r="M1053" s="255" t="s">
        <v>2147</v>
      </c>
      <c r="N1053" s="255" t="s">
        <v>26</v>
      </c>
      <c r="O1053" s="255" t="s">
        <v>352</v>
      </c>
      <c r="P1053" s="255" t="s">
        <v>26</v>
      </c>
      <c r="Q1053" s="255" t="s">
        <v>2464</v>
      </c>
      <c r="R1053" s="280">
        <v>0.36100044365660816</v>
      </c>
      <c r="S1053" s="255" t="s">
        <v>26</v>
      </c>
      <c r="T1053" s="268" t="s">
        <v>420</v>
      </c>
      <c r="U1053" s="280">
        <v>0.30971704195664868</v>
      </c>
      <c r="V1053" s="255" t="s">
        <v>26</v>
      </c>
      <c r="W1053" s="268" t="s">
        <v>420</v>
      </c>
      <c r="X1053" s="280">
        <v>2.6456455218940921E-2</v>
      </c>
      <c r="Y1053" s="58" t="s">
        <v>6190</v>
      </c>
      <c r="Z1053" s="58" t="s">
        <v>1899</v>
      </c>
      <c r="AA1053" s="59">
        <v>0</v>
      </c>
      <c r="AB1053" s="59">
        <v>0</v>
      </c>
      <c r="AC1053" s="59">
        <v>0</v>
      </c>
      <c r="AD1053" s="59">
        <v>0</v>
      </c>
      <c r="AE1053" s="59"/>
      <c r="AF1053" s="59"/>
    </row>
    <row r="1054" spans="1:32">
      <c r="A1054" s="255"/>
      <c r="B1054" s="265" t="s">
        <v>2480</v>
      </c>
      <c r="C1054" s="255"/>
      <c r="D1054" s="273"/>
      <c r="E1054" s="265" t="s">
        <v>2474</v>
      </c>
      <c r="F1054" s="266" t="s">
        <v>2157</v>
      </c>
      <c r="G1054" s="255" t="s">
        <v>26</v>
      </c>
      <c r="H1054" s="266" t="s">
        <v>2475</v>
      </c>
      <c r="I1054" s="255"/>
      <c r="J1054" s="255"/>
      <c r="K1054" s="255"/>
      <c r="L1054" s="255" t="s">
        <v>2335</v>
      </c>
      <c r="M1054" s="255" t="s">
        <v>2147</v>
      </c>
      <c r="N1054" s="255" t="s">
        <v>26</v>
      </c>
      <c r="O1054" s="255" t="s">
        <v>352</v>
      </c>
      <c r="P1054" s="255" t="s">
        <v>26</v>
      </c>
      <c r="Q1054" s="255" t="s">
        <v>350</v>
      </c>
      <c r="R1054" s="280">
        <v>1.7419777722374661E-4</v>
      </c>
      <c r="S1054" s="255" t="s">
        <v>26</v>
      </c>
      <c r="T1054" s="268" t="s">
        <v>347</v>
      </c>
      <c r="U1054" s="280">
        <v>1.2174678420579912E-2</v>
      </c>
      <c r="V1054" s="255" t="s">
        <v>26</v>
      </c>
      <c r="W1054" s="268" t="s">
        <v>347</v>
      </c>
      <c r="X1054" s="280">
        <v>0.26289164244843799</v>
      </c>
      <c r="Y1054" s="58" t="s">
        <v>6009</v>
      </c>
      <c r="Z1054" s="58" t="s">
        <v>1907</v>
      </c>
      <c r="AA1054" s="59">
        <v>0</v>
      </c>
      <c r="AB1054" s="59">
        <v>0</v>
      </c>
      <c r="AC1054" s="59">
        <v>0</v>
      </c>
      <c r="AD1054" s="59">
        <v>0</v>
      </c>
      <c r="AE1054" s="59"/>
      <c r="AF1054" s="59"/>
    </row>
    <row r="1055" spans="1:32">
      <c r="A1055" s="255"/>
      <c r="B1055" s="265" t="s">
        <v>2480</v>
      </c>
      <c r="C1055" s="255"/>
      <c r="D1055" s="273"/>
      <c r="E1055" s="265" t="s">
        <v>2474</v>
      </c>
      <c r="F1055" s="266" t="s">
        <v>2157</v>
      </c>
      <c r="G1055" s="255" t="s">
        <v>26</v>
      </c>
      <c r="H1055" s="266" t="s">
        <v>2475</v>
      </c>
      <c r="I1055" s="255"/>
      <c r="J1055" s="255"/>
      <c r="K1055" s="255"/>
      <c r="L1055" s="255" t="s">
        <v>2335</v>
      </c>
      <c r="M1055" s="255" t="s">
        <v>2147</v>
      </c>
      <c r="N1055" s="255" t="s">
        <v>26</v>
      </c>
      <c r="O1055" s="255" t="s">
        <v>352</v>
      </c>
      <c r="P1055" s="255" t="s">
        <v>26</v>
      </c>
      <c r="Q1055" s="255" t="s">
        <v>350</v>
      </c>
      <c r="R1055" s="280">
        <v>0</v>
      </c>
      <c r="S1055" s="255" t="s">
        <v>26</v>
      </c>
      <c r="T1055" s="268" t="s">
        <v>426</v>
      </c>
      <c r="U1055" s="280">
        <v>0.17215281778626201</v>
      </c>
      <c r="V1055" s="255" t="s">
        <v>26</v>
      </c>
      <c r="W1055" s="268" t="s">
        <v>426</v>
      </c>
      <c r="X1055" s="280">
        <v>0.26759361659148484</v>
      </c>
      <c r="Y1055" s="58" t="s">
        <v>6026</v>
      </c>
      <c r="Z1055" s="58" t="s">
        <v>1908</v>
      </c>
      <c r="AA1055" s="59">
        <v>0</v>
      </c>
      <c r="AB1055" s="59">
        <v>0</v>
      </c>
      <c r="AC1055" s="59">
        <v>0</v>
      </c>
      <c r="AD1055" s="59">
        <v>0</v>
      </c>
      <c r="AE1055" s="59"/>
      <c r="AF1055" s="59"/>
    </row>
    <row r="1056" spans="1:32">
      <c r="A1056" s="255"/>
      <c r="B1056" s="265" t="s">
        <v>2480</v>
      </c>
      <c r="C1056" s="255"/>
      <c r="D1056" s="273"/>
      <c r="E1056" s="265" t="s">
        <v>2474</v>
      </c>
      <c r="F1056" s="266" t="s">
        <v>2157</v>
      </c>
      <c r="G1056" s="255" t="s">
        <v>26</v>
      </c>
      <c r="H1056" s="266" t="s">
        <v>2475</v>
      </c>
      <c r="I1056" s="255"/>
      <c r="J1056" s="255"/>
      <c r="K1056" s="255"/>
      <c r="L1056" s="255" t="s">
        <v>2335</v>
      </c>
      <c r="M1056" s="255" t="s">
        <v>2147</v>
      </c>
      <c r="N1056" s="255" t="s">
        <v>26</v>
      </c>
      <c r="O1056" s="255" t="s">
        <v>352</v>
      </c>
      <c r="P1056" s="255" t="s">
        <v>26</v>
      </c>
      <c r="Q1056" s="255" t="s">
        <v>350</v>
      </c>
      <c r="R1056" s="280">
        <v>0</v>
      </c>
      <c r="S1056" s="255" t="s">
        <v>26</v>
      </c>
      <c r="T1056" s="268" t="s">
        <v>350</v>
      </c>
      <c r="U1056" s="280">
        <v>2.922948292874831E-4</v>
      </c>
      <c r="V1056" s="255" t="s">
        <v>26</v>
      </c>
      <c r="W1056" s="268" t="s">
        <v>350</v>
      </c>
      <c r="X1056" s="280">
        <v>5.6283817974841057E-4</v>
      </c>
      <c r="Y1056" s="58" t="s">
        <v>6623</v>
      </c>
      <c r="Z1056" s="58" t="s">
        <v>1904</v>
      </c>
      <c r="AA1056" s="59">
        <v>0</v>
      </c>
      <c r="AB1056" s="59">
        <v>0</v>
      </c>
      <c r="AC1056" s="59">
        <v>0</v>
      </c>
      <c r="AD1056" s="59">
        <v>0</v>
      </c>
      <c r="AE1056" s="59"/>
      <c r="AF1056" s="59"/>
    </row>
    <row r="1057" spans="1:32">
      <c r="A1057" s="255"/>
      <c r="B1057" s="265" t="s">
        <v>2480</v>
      </c>
      <c r="C1057" s="255"/>
      <c r="D1057" s="273"/>
      <c r="E1057" s="265" t="s">
        <v>2474</v>
      </c>
      <c r="F1057" s="266" t="s">
        <v>2157</v>
      </c>
      <c r="G1057" s="255" t="s">
        <v>26</v>
      </c>
      <c r="H1057" s="266" t="s">
        <v>2475</v>
      </c>
      <c r="I1057" s="255"/>
      <c r="J1057" s="255"/>
      <c r="K1057" s="255"/>
      <c r="L1057" s="255" t="s">
        <v>2335</v>
      </c>
      <c r="M1057" s="255" t="s">
        <v>2147</v>
      </c>
      <c r="N1057" s="255" t="s">
        <v>26</v>
      </c>
      <c r="O1057" s="255" t="s">
        <v>352</v>
      </c>
      <c r="P1057" s="255" t="s">
        <v>26</v>
      </c>
      <c r="Q1057" s="255" t="s">
        <v>350</v>
      </c>
      <c r="R1057" s="280">
        <v>0</v>
      </c>
      <c r="S1057" s="255" t="s">
        <v>26</v>
      </c>
      <c r="T1057" s="268" t="s">
        <v>429</v>
      </c>
      <c r="U1057" s="280">
        <v>4.6397332274009852E-3</v>
      </c>
      <c r="V1057" s="255" t="s">
        <v>26</v>
      </c>
      <c r="W1057" s="268" t="s">
        <v>429</v>
      </c>
      <c r="X1057" s="280">
        <v>6.8438517722781821E-3</v>
      </c>
      <c r="Y1057" s="58" t="s">
        <v>6013</v>
      </c>
      <c r="Z1057" s="58" t="s">
        <v>1909</v>
      </c>
      <c r="AA1057" s="59">
        <v>0</v>
      </c>
      <c r="AB1057" s="59">
        <v>0</v>
      </c>
      <c r="AC1057" s="59">
        <v>0</v>
      </c>
      <c r="AD1057" s="59">
        <v>0</v>
      </c>
      <c r="AE1057" s="59"/>
      <c r="AF1057" s="59"/>
    </row>
    <row r="1058" spans="1:32">
      <c r="A1058" s="255"/>
      <c r="B1058" s="265" t="s">
        <v>2480</v>
      </c>
      <c r="C1058" s="255"/>
      <c r="D1058" s="273"/>
      <c r="E1058" s="265" t="s">
        <v>2474</v>
      </c>
      <c r="F1058" s="266" t="s">
        <v>2157</v>
      </c>
      <c r="G1058" s="255" t="s">
        <v>26</v>
      </c>
      <c r="H1058" s="266" t="s">
        <v>2475</v>
      </c>
      <c r="I1058" s="255"/>
      <c r="J1058" s="255"/>
      <c r="K1058" s="255"/>
      <c r="L1058" s="255" t="s">
        <v>2335</v>
      </c>
      <c r="M1058" s="255" t="s">
        <v>2147</v>
      </c>
      <c r="N1058" s="255" t="s">
        <v>26</v>
      </c>
      <c r="O1058" s="255" t="s">
        <v>352</v>
      </c>
      <c r="P1058" s="255" t="s">
        <v>26</v>
      </c>
      <c r="Q1058" s="255" t="s">
        <v>350</v>
      </c>
      <c r="R1058" s="280">
        <v>0</v>
      </c>
      <c r="S1058" s="255" t="s">
        <v>26</v>
      </c>
      <c r="T1058" s="268" t="s">
        <v>313</v>
      </c>
      <c r="U1058" s="280">
        <v>6.7827389142176395E-4</v>
      </c>
      <c r="V1058" s="255" t="s">
        <v>26</v>
      </c>
      <c r="W1058" s="268" t="s">
        <v>313</v>
      </c>
      <c r="X1058" s="280">
        <v>1.432250278993998E-3</v>
      </c>
      <c r="Y1058" s="58" t="s">
        <v>6845</v>
      </c>
      <c r="Z1058" s="58" t="s">
        <v>1901</v>
      </c>
      <c r="AA1058" s="59">
        <v>0</v>
      </c>
      <c r="AB1058" s="59">
        <v>0</v>
      </c>
      <c r="AC1058" s="59">
        <v>0</v>
      </c>
      <c r="AD1058" s="59">
        <v>0</v>
      </c>
      <c r="AE1058" s="59"/>
      <c r="AF1058" s="59"/>
    </row>
    <row r="1059" spans="1:32">
      <c r="A1059" s="255"/>
      <c r="B1059" s="265" t="s">
        <v>2481</v>
      </c>
      <c r="C1059" s="255"/>
      <c r="D1059" s="273"/>
      <c r="E1059" s="265" t="s">
        <v>2474</v>
      </c>
      <c r="F1059" s="266" t="s">
        <v>2157</v>
      </c>
      <c r="G1059" s="255" t="s">
        <v>26</v>
      </c>
      <c r="H1059" s="266" t="s">
        <v>2475</v>
      </c>
      <c r="I1059" s="255"/>
      <c r="J1059" s="255"/>
      <c r="K1059" s="255"/>
      <c r="L1059" s="255" t="s">
        <v>2335</v>
      </c>
      <c r="M1059" s="255" t="s">
        <v>2147</v>
      </c>
      <c r="N1059" s="255" t="s">
        <v>26</v>
      </c>
      <c r="O1059" s="255" t="s">
        <v>352</v>
      </c>
      <c r="P1059" s="255" t="s">
        <v>26</v>
      </c>
      <c r="Q1059" s="255" t="s">
        <v>347</v>
      </c>
      <c r="R1059" s="280">
        <v>0.63882535856616807</v>
      </c>
      <c r="S1059" s="255" t="s">
        <v>26</v>
      </c>
      <c r="T1059" s="268" t="s">
        <v>2017</v>
      </c>
      <c r="U1059" s="280">
        <v>0.50034515988839923</v>
      </c>
      <c r="V1059" s="255" t="s">
        <v>26</v>
      </c>
      <c r="W1059" s="268" t="s">
        <v>2017</v>
      </c>
      <c r="X1059" s="280">
        <v>0.43421934551011565</v>
      </c>
      <c r="Y1059" s="58" t="s">
        <v>6723</v>
      </c>
      <c r="Z1059" s="58" t="s">
        <v>1897</v>
      </c>
      <c r="AA1059" s="59">
        <v>0</v>
      </c>
      <c r="AB1059" s="59">
        <v>0</v>
      </c>
      <c r="AC1059" s="59">
        <v>0</v>
      </c>
      <c r="AD1059" s="59">
        <v>0</v>
      </c>
      <c r="AE1059" s="59"/>
      <c r="AF1059" s="59"/>
    </row>
    <row r="1060" spans="1:32">
      <c r="A1060" s="255"/>
      <c r="B1060" s="265" t="s">
        <v>2481</v>
      </c>
      <c r="C1060" s="255"/>
      <c r="D1060" s="273"/>
      <c r="E1060" s="265" t="s">
        <v>2474</v>
      </c>
      <c r="F1060" s="266" t="s">
        <v>2157</v>
      </c>
      <c r="G1060" s="255" t="s">
        <v>26</v>
      </c>
      <c r="H1060" s="266" t="s">
        <v>2475</v>
      </c>
      <c r="I1060" s="255"/>
      <c r="J1060" s="255"/>
      <c r="K1060" s="255"/>
      <c r="L1060" s="255" t="s">
        <v>2335</v>
      </c>
      <c r="M1060" s="255" t="s">
        <v>2147</v>
      </c>
      <c r="N1060" s="255" t="s">
        <v>26</v>
      </c>
      <c r="O1060" s="255" t="s">
        <v>352</v>
      </c>
      <c r="P1060" s="255" t="s">
        <v>26</v>
      </c>
      <c r="Q1060" s="255" t="s">
        <v>2464</v>
      </c>
      <c r="R1060" s="280">
        <v>0.36100044365660816</v>
      </c>
      <c r="S1060" s="255" t="s">
        <v>26</v>
      </c>
      <c r="T1060" s="268" t="s">
        <v>420</v>
      </c>
      <c r="U1060" s="280">
        <v>0.30971704195664868</v>
      </c>
      <c r="V1060" s="255" t="s">
        <v>26</v>
      </c>
      <c r="W1060" s="268" t="s">
        <v>420</v>
      </c>
      <c r="X1060" s="280">
        <v>2.6456455218940921E-2</v>
      </c>
      <c r="Y1060" s="58" t="s">
        <v>6190</v>
      </c>
      <c r="Z1060" s="58" t="s">
        <v>1899</v>
      </c>
      <c r="AA1060" s="59">
        <v>0</v>
      </c>
      <c r="AB1060" s="59">
        <v>0</v>
      </c>
      <c r="AC1060" s="59">
        <v>0</v>
      </c>
      <c r="AD1060" s="59">
        <v>0</v>
      </c>
      <c r="AE1060" s="59"/>
      <c r="AF1060" s="59"/>
    </row>
    <row r="1061" spans="1:32">
      <c r="A1061" s="255"/>
      <c r="B1061" s="265" t="s">
        <v>2481</v>
      </c>
      <c r="C1061" s="255"/>
      <c r="D1061" s="273"/>
      <c r="E1061" s="265" t="s">
        <v>2474</v>
      </c>
      <c r="F1061" s="266" t="s">
        <v>2157</v>
      </c>
      <c r="G1061" s="255" t="s">
        <v>26</v>
      </c>
      <c r="H1061" s="266" t="s">
        <v>2475</v>
      </c>
      <c r="I1061" s="255"/>
      <c r="J1061" s="255"/>
      <c r="K1061" s="255"/>
      <c r="L1061" s="255" t="s">
        <v>2335</v>
      </c>
      <c r="M1061" s="255" t="s">
        <v>2147</v>
      </c>
      <c r="N1061" s="255" t="s">
        <v>26</v>
      </c>
      <c r="O1061" s="255" t="s">
        <v>352</v>
      </c>
      <c r="P1061" s="255" t="s">
        <v>26</v>
      </c>
      <c r="Q1061" s="255" t="s">
        <v>350</v>
      </c>
      <c r="R1061" s="280">
        <v>1.7419777722374661E-4</v>
      </c>
      <c r="S1061" s="255" t="s">
        <v>26</v>
      </c>
      <c r="T1061" s="268" t="s">
        <v>347</v>
      </c>
      <c r="U1061" s="280">
        <v>1.2174678420579912E-2</v>
      </c>
      <c r="V1061" s="255" t="s">
        <v>26</v>
      </c>
      <c r="W1061" s="268" t="s">
        <v>347</v>
      </c>
      <c r="X1061" s="280">
        <v>0.26289164244843799</v>
      </c>
      <c r="Y1061" s="58" t="s">
        <v>6009</v>
      </c>
      <c r="Z1061" s="58" t="s">
        <v>1907</v>
      </c>
      <c r="AA1061" s="59">
        <v>0</v>
      </c>
      <c r="AB1061" s="59">
        <v>0</v>
      </c>
      <c r="AC1061" s="59">
        <v>0</v>
      </c>
      <c r="AD1061" s="59">
        <v>0</v>
      </c>
      <c r="AE1061" s="59"/>
      <c r="AF1061" s="59"/>
    </row>
    <row r="1062" spans="1:32">
      <c r="A1062" s="255"/>
      <c r="B1062" s="265" t="s">
        <v>2481</v>
      </c>
      <c r="C1062" s="255"/>
      <c r="D1062" s="273"/>
      <c r="E1062" s="265" t="s">
        <v>2474</v>
      </c>
      <c r="F1062" s="266" t="s">
        <v>2157</v>
      </c>
      <c r="G1062" s="255" t="s">
        <v>26</v>
      </c>
      <c r="H1062" s="266" t="s">
        <v>2475</v>
      </c>
      <c r="I1062" s="255"/>
      <c r="J1062" s="255"/>
      <c r="K1062" s="255"/>
      <c r="L1062" s="255" t="s">
        <v>2335</v>
      </c>
      <c r="M1062" s="255" t="s">
        <v>2147</v>
      </c>
      <c r="N1062" s="255" t="s">
        <v>26</v>
      </c>
      <c r="O1062" s="255" t="s">
        <v>352</v>
      </c>
      <c r="P1062" s="255" t="s">
        <v>26</v>
      </c>
      <c r="Q1062" s="255" t="s">
        <v>350</v>
      </c>
      <c r="R1062" s="280">
        <v>0</v>
      </c>
      <c r="S1062" s="255" t="s">
        <v>26</v>
      </c>
      <c r="T1062" s="268" t="s">
        <v>426</v>
      </c>
      <c r="U1062" s="280">
        <v>0.17215281778626201</v>
      </c>
      <c r="V1062" s="255" t="s">
        <v>26</v>
      </c>
      <c r="W1062" s="268" t="s">
        <v>426</v>
      </c>
      <c r="X1062" s="280">
        <v>0.26759361659148484</v>
      </c>
      <c r="Y1062" s="58" t="s">
        <v>6026</v>
      </c>
      <c r="Z1062" s="58" t="s">
        <v>1908</v>
      </c>
      <c r="AA1062" s="59">
        <v>0</v>
      </c>
      <c r="AB1062" s="59">
        <v>0</v>
      </c>
      <c r="AC1062" s="59">
        <v>0</v>
      </c>
      <c r="AD1062" s="59">
        <v>0</v>
      </c>
      <c r="AE1062" s="59"/>
      <c r="AF1062" s="59"/>
    </row>
    <row r="1063" spans="1:32">
      <c r="A1063" s="255"/>
      <c r="B1063" s="265" t="s">
        <v>2481</v>
      </c>
      <c r="C1063" s="255"/>
      <c r="D1063" s="273"/>
      <c r="E1063" s="265" t="s">
        <v>2474</v>
      </c>
      <c r="F1063" s="266" t="s">
        <v>2157</v>
      </c>
      <c r="G1063" s="255" t="s">
        <v>26</v>
      </c>
      <c r="H1063" s="266" t="s">
        <v>2475</v>
      </c>
      <c r="I1063" s="255"/>
      <c r="J1063" s="255"/>
      <c r="K1063" s="255"/>
      <c r="L1063" s="255" t="s">
        <v>2335</v>
      </c>
      <c r="M1063" s="255" t="s">
        <v>2147</v>
      </c>
      <c r="N1063" s="255" t="s">
        <v>26</v>
      </c>
      <c r="O1063" s="255" t="s">
        <v>352</v>
      </c>
      <c r="P1063" s="255" t="s">
        <v>26</v>
      </c>
      <c r="Q1063" s="255" t="s">
        <v>350</v>
      </c>
      <c r="R1063" s="280">
        <v>0</v>
      </c>
      <c r="S1063" s="255" t="s">
        <v>26</v>
      </c>
      <c r="T1063" s="268" t="s">
        <v>350</v>
      </c>
      <c r="U1063" s="280">
        <v>2.922948292874831E-4</v>
      </c>
      <c r="V1063" s="255" t="s">
        <v>26</v>
      </c>
      <c r="W1063" s="268" t="s">
        <v>350</v>
      </c>
      <c r="X1063" s="280">
        <v>5.6283817974841057E-4</v>
      </c>
      <c r="Y1063" s="58" t="s">
        <v>6623</v>
      </c>
      <c r="Z1063" s="58" t="s">
        <v>1904</v>
      </c>
      <c r="AA1063" s="59">
        <v>0</v>
      </c>
      <c r="AB1063" s="59">
        <v>0</v>
      </c>
      <c r="AC1063" s="59">
        <v>0</v>
      </c>
      <c r="AD1063" s="59">
        <v>0</v>
      </c>
      <c r="AE1063" s="59"/>
      <c r="AF1063" s="59"/>
    </row>
    <row r="1064" spans="1:32">
      <c r="A1064" s="255"/>
      <c r="B1064" s="265" t="s">
        <v>2481</v>
      </c>
      <c r="C1064" s="255"/>
      <c r="D1064" s="273"/>
      <c r="E1064" s="265" t="s">
        <v>2474</v>
      </c>
      <c r="F1064" s="266" t="s">
        <v>2157</v>
      </c>
      <c r="G1064" s="255" t="s">
        <v>26</v>
      </c>
      <c r="H1064" s="266" t="s">
        <v>2475</v>
      </c>
      <c r="I1064" s="255"/>
      <c r="J1064" s="255"/>
      <c r="K1064" s="255"/>
      <c r="L1064" s="255" t="s">
        <v>2335</v>
      </c>
      <c r="M1064" s="255" t="s">
        <v>2147</v>
      </c>
      <c r="N1064" s="255" t="s">
        <v>26</v>
      </c>
      <c r="O1064" s="255" t="s">
        <v>352</v>
      </c>
      <c r="P1064" s="255" t="s">
        <v>26</v>
      </c>
      <c r="Q1064" s="255" t="s">
        <v>350</v>
      </c>
      <c r="R1064" s="280">
        <v>0</v>
      </c>
      <c r="S1064" s="255" t="s">
        <v>26</v>
      </c>
      <c r="T1064" s="268" t="s">
        <v>429</v>
      </c>
      <c r="U1064" s="280">
        <v>4.6397332274009852E-3</v>
      </c>
      <c r="V1064" s="255" t="s">
        <v>26</v>
      </c>
      <c r="W1064" s="268" t="s">
        <v>429</v>
      </c>
      <c r="X1064" s="280">
        <v>6.8438517722781821E-3</v>
      </c>
      <c r="Y1064" s="58" t="s">
        <v>6013</v>
      </c>
      <c r="Z1064" s="58" t="s">
        <v>1909</v>
      </c>
      <c r="AA1064" s="59">
        <v>0</v>
      </c>
      <c r="AB1064" s="59">
        <v>0</v>
      </c>
      <c r="AC1064" s="59">
        <v>0</v>
      </c>
      <c r="AD1064" s="59">
        <v>0</v>
      </c>
      <c r="AE1064" s="59"/>
      <c r="AF1064" s="59"/>
    </row>
    <row r="1065" spans="1:32">
      <c r="A1065" s="255"/>
      <c r="B1065" s="265" t="s">
        <v>2481</v>
      </c>
      <c r="C1065" s="255"/>
      <c r="D1065" s="273"/>
      <c r="E1065" s="265" t="s">
        <v>2474</v>
      </c>
      <c r="F1065" s="266" t="s">
        <v>2157</v>
      </c>
      <c r="G1065" s="255" t="s">
        <v>26</v>
      </c>
      <c r="H1065" s="266" t="s">
        <v>2475</v>
      </c>
      <c r="I1065" s="255"/>
      <c r="J1065" s="255"/>
      <c r="K1065" s="255"/>
      <c r="L1065" s="255" t="s">
        <v>2335</v>
      </c>
      <c r="M1065" s="255" t="s">
        <v>2147</v>
      </c>
      <c r="N1065" s="255" t="s">
        <v>26</v>
      </c>
      <c r="O1065" s="255" t="s">
        <v>352</v>
      </c>
      <c r="P1065" s="255" t="s">
        <v>26</v>
      </c>
      <c r="Q1065" s="255" t="s">
        <v>350</v>
      </c>
      <c r="R1065" s="280">
        <v>0</v>
      </c>
      <c r="S1065" s="255" t="s">
        <v>26</v>
      </c>
      <c r="T1065" s="268" t="s">
        <v>313</v>
      </c>
      <c r="U1065" s="280">
        <v>6.7827389142176395E-4</v>
      </c>
      <c r="V1065" s="255" t="s">
        <v>26</v>
      </c>
      <c r="W1065" s="268" t="s">
        <v>313</v>
      </c>
      <c r="X1065" s="280">
        <v>1.432250278993998E-3</v>
      </c>
      <c r="Y1065" s="58" t="s">
        <v>6845</v>
      </c>
      <c r="Z1065" s="58" t="s">
        <v>1901</v>
      </c>
      <c r="AA1065" s="59">
        <v>0</v>
      </c>
      <c r="AB1065" s="59">
        <v>0</v>
      </c>
      <c r="AC1065" s="59">
        <v>0</v>
      </c>
      <c r="AD1065" s="59">
        <v>0</v>
      </c>
      <c r="AE1065" s="59"/>
      <c r="AF1065" s="59"/>
    </row>
    <row r="1066" spans="1:32">
      <c r="A1066" s="255"/>
      <c r="B1066" s="292" t="s">
        <v>2482</v>
      </c>
      <c r="C1066" s="255"/>
      <c r="D1066" s="273"/>
      <c r="E1066" s="260" t="s">
        <v>2474</v>
      </c>
      <c r="F1066" s="266"/>
      <c r="G1066" s="255" t="s">
        <v>26</v>
      </c>
      <c r="H1066" s="266" t="s">
        <v>18</v>
      </c>
      <c r="I1066" s="255"/>
      <c r="J1066" s="255"/>
      <c r="K1066" s="255"/>
      <c r="L1066" s="255" t="s">
        <v>2335</v>
      </c>
      <c r="M1066" s="255" t="s">
        <v>2147</v>
      </c>
      <c r="N1066" s="255" t="s">
        <v>26</v>
      </c>
      <c r="O1066" s="255" t="s">
        <v>352</v>
      </c>
      <c r="P1066" s="255" t="s">
        <v>26</v>
      </c>
      <c r="Q1066" s="255" t="s">
        <v>347</v>
      </c>
      <c r="R1066" s="280">
        <v>0.63882535856616807</v>
      </c>
      <c r="S1066" s="255" t="s">
        <v>26</v>
      </c>
      <c r="T1066" s="268" t="s">
        <v>2017</v>
      </c>
      <c r="U1066" s="280">
        <v>0.50034515988839923</v>
      </c>
      <c r="V1066" s="255" t="s">
        <v>26</v>
      </c>
      <c r="W1066" s="268" t="s">
        <v>2017</v>
      </c>
      <c r="X1066" s="280">
        <v>0.43421934551011565</v>
      </c>
      <c r="Y1066" s="58" t="s">
        <v>6723</v>
      </c>
      <c r="Z1066" s="58" t="s">
        <v>1897</v>
      </c>
      <c r="AA1066" s="59">
        <v>0</v>
      </c>
      <c r="AB1066" s="59">
        <v>0</v>
      </c>
      <c r="AC1066" s="59">
        <v>0</v>
      </c>
      <c r="AD1066" s="59">
        <v>0</v>
      </c>
      <c r="AE1066" s="59"/>
      <c r="AF1066" s="59"/>
    </row>
    <row r="1067" spans="1:32">
      <c r="A1067" s="255"/>
      <c r="B1067" s="292" t="s">
        <v>2482</v>
      </c>
      <c r="C1067" s="255"/>
      <c r="D1067" s="273"/>
      <c r="E1067" s="260" t="s">
        <v>2474</v>
      </c>
      <c r="F1067" s="266"/>
      <c r="G1067" s="255" t="s">
        <v>26</v>
      </c>
      <c r="H1067" s="266" t="s">
        <v>18</v>
      </c>
      <c r="I1067" s="255"/>
      <c r="J1067" s="255"/>
      <c r="K1067" s="255"/>
      <c r="L1067" s="255" t="s">
        <v>2335</v>
      </c>
      <c r="M1067" s="255" t="s">
        <v>2147</v>
      </c>
      <c r="N1067" s="255" t="s">
        <v>26</v>
      </c>
      <c r="O1067" s="255" t="s">
        <v>352</v>
      </c>
      <c r="P1067" s="255" t="s">
        <v>26</v>
      </c>
      <c r="Q1067" s="255" t="s">
        <v>2464</v>
      </c>
      <c r="R1067" s="280">
        <v>0.36100044365660816</v>
      </c>
      <c r="S1067" s="255" t="s">
        <v>26</v>
      </c>
      <c r="T1067" s="268" t="s">
        <v>420</v>
      </c>
      <c r="U1067" s="280">
        <v>0.30971704195664868</v>
      </c>
      <c r="V1067" s="255" t="s">
        <v>26</v>
      </c>
      <c r="W1067" s="268" t="s">
        <v>420</v>
      </c>
      <c r="X1067" s="280">
        <v>2.6456455218940921E-2</v>
      </c>
      <c r="Y1067" s="58" t="s">
        <v>6190</v>
      </c>
      <c r="Z1067" s="58" t="s">
        <v>1899</v>
      </c>
      <c r="AA1067" s="59">
        <v>0</v>
      </c>
      <c r="AB1067" s="59">
        <v>0</v>
      </c>
      <c r="AC1067" s="59">
        <v>0</v>
      </c>
      <c r="AD1067" s="59">
        <v>0</v>
      </c>
      <c r="AE1067" s="59"/>
      <c r="AF1067" s="59"/>
    </row>
    <row r="1068" spans="1:32">
      <c r="A1068" s="255"/>
      <c r="B1068" s="292" t="s">
        <v>2482</v>
      </c>
      <c r="C1068" s="255"/>
      <c r="D1068" s="273"/>
      <c r="E1068" s="260" t="s">
        <v>2474</v>
      </c>
      <c r="F1068" s="266"/>
      <c r="G1068" s="255" t="s">
        <v>26</v>
      </c>
      <c r="H1068" s="266" t="s">
        <v>18</v>
      </c>
      <c r="I1068" s="255"/>
      <c r="J1068" s="255"/>
      <c r="K1068" s="255"/>
      <c r="L1068" s="255" t="s">
        <v>2335</v>
      </c>
      <c r="M1068" s="255" t="s">
        <v>2147</v>
      </c>
      <c r="N1068" s="255" t="s">
        <v>26</v>
      </c>
      <c r="O1068" s="255" t="s">
        <v>352</v>
      </c>
      <c r="P1068" s="255" t="s">
        <v>26</v>
      </c>
      <c r="Q1068" s="255" t="s">
        <v>350</v>
      </c>
      <c r="R1068" s="280">
        <v>1.7419777722374661E-4</v>
      </c>
      <c r="S1068" s="255" t="s">
        <v>26</v>
      </c>
      <c r="T1068" s="268" t="s">
        <v>347</v>
      </c>
      <c r="U1068" s="280">
        <v>1.2174678420579912E-2</v>
      </c>
      <c r="V1068" s="255" t="s">
        <v>26</v>
      </c>
      <c r="W1068" s="268" t="s">
        <v>347</v>
      </c>
      <c r="X1068" s="280">
        <v>0.26289164244843799</v>
      </c>
      <c r="Y1068" s="58" t="s">
        <v>6009</v>
      </c>
      <c r="Z1068" s="58" t="s">
        <v>1907</v>
      </c>
      <c r="AA1068" s="59">
        <v>0</v>
      </c>
      <c r="AB1068" s="59">
        <v>0</v>
      </c>
      <c r="AC1068" s="59">
        <v>0</v>
      </c>
      <c r="AD1068" s="59">
        <v>0</v>
      </c>
      <c r="AE1068" s="59"/>
      <c r="AF1068" s="59"/>
    </row>
    <row r="1069" spans="1:32">
      <c r="A1069" s="255"/>
      <c r="B1069" s="292" t="s">
        <v>2482</v>
      </c>
      <c r="C1069" s="255"/>
      <c r="D1069" s="273"/>
      <c r="E1069" s="260" t="s">
        <v>2474</v>
      </c>
      <c r="F1069" s="266"/>
      <c r="G1069" s="255" t="s">
        <v>26</v>
      </c>
      <c r="H1069" s="266" t="s">
        <v>18</v>
      </c>
      <c r="I1069" s="255"/>
      <c r="J1069" s="255"/>
      <c r="K1069" s="255"/>
      <c r="L1069" s="255" t="s">
        <v>2335</v>
      </c>
      <c r="M1069" s="255" t="s">
        <v>2147</v>
      </c>
      <c r="N1069" s="255" t="s">
        <v>26</v>
      </c>
      <c r="O1069" s="255" t="s">
        <v>352</v>
      </c>
      <c r="P1069" s="255" t="s">
        <v>26</v>
      </c>
      <c r="Q1069" s="255" t="s">
        <v>350</v>
      </c>
      <c r="R1069" s="280">
        <v>0</v>
      </c>
      <c r="S1069" s="255" t="s">
        <v>26</v>
      </c>
      <c r="T1069" s="268" t="s">
        <v>426</v>
      </c>
      <c r="U1069" s="280">
        <v>0.17215281778626201</v>
      </c>
      <c r="V1069" s="255" t="s">
        <v>26</v>
      </c>
      <c r="W1069" s="268" t="s">
        <v>426</v>
      </c>
      <c r="X1069" s="280">
        <v>0.26759361659148484</v>
      </c>
      <c r="Y1069" s="58" t="s">
        <v>6026</v>
      </c>
      <c r="Z1069" s="58" t="s">
        <v>1908</v>
      </c>
      <c r="AA1069" s="59">
        <v>0</v>
      </c>
      <c r="AB1069" s="59">
        <v>0</v>
      </c>
      <c r="AC1069" s="59">
        <v>0</v>
      </c>
      <c r="AD1069" s="59">
        <v>0</v>
      </c>
      <c r="AE1069" s="59"/>
      <c r="AF1069" s="59"/>
    </row>
    <row r="1070" spans="1:32">
      <c r="A1070" s="255"/>
      <c r="B1070" s="292" t="s">
        <v>2482</v>
      </c>
      <c r="C1070" s="255"/>
      <c r="D1070" s="273"/>
      <c r="E1070" s="260" t="s">
        <v>2474</v>
      </c>
      <c r="F1070" s="266"/>
      <c r="G1070" s="255" t="s">
        <v>26</v>
      </c>
      <c r="H1070" s="266" t="s">
        <v>18</v>
      </c>
      <c r="I1070" s="255"/>
      <c r="J1070" s="255"/>
      <c r="K1070" s="255"/>
      <c r="L1070" s="255" t="s">
        <v>2335</v>
      </c>
      <c r="M1070" s="255" t="s">
        <v>2147</v>
      </c>
      <c r="N1070" s="255" t="s">
        <v>26</v>
      </c>
      <c r="O1070" s="255" t="s">
        <v>352</v>
      </c>
      <c r="P1070" s="255" t="s">
        <v>26</v>
      </c>
      <c r="Q1070" s="255" t="s">
        <v>350</v>
      </c>
      <c r="R1070" s="280">
        <v>0</v>
      </c>
      <c r="S1070" s="255" t="s">
        <v>26</v>
      </c>
      <c r="T1070" s="268" t="s">
        <v>350</v>
      </c>
      <c r="U1070" s="280">
        <v>2.922948292874831E-4</v>
      </c>
      <c r="V1070" s="255" t="s">
        <v>26</v>
      </c>
      <c r="W1070" s="268" t="s">
        <v>350</v>
      </c>
      <c r="X1070" s="280">
        <v>5.6283817974841057E-4</v>
      </c>
      <c r="Y1070" s="58" t="s">
        <v>6623</v>
      </c>
      <c r="Z1070" s="58" t="s">
        <v>1904</v>
      </c>
      <c r="AA1070" s="59">
        <v>0</v>
      </c>
      <c r="AB1070" s="59">
        <v>0</v>
      </c>
      <c r="AC1070" s="59">
        <v>0</v>
      </c>
      <c r="AD1070" s="59">
        <v>0</v>
      </c>
      <c r="AE1070" s="59"/>
      <c r="AF1070" s="59"/>
    </row>
    <row r="1071" spans="1:32">
      <c r="A1071" s="255"/>
      <c r="B1071" s="292" t="s">
        <v>2482</v>
      </c>
      <c r="C1071" s="255"/>
      <c r="D1071" s="273"/>
      <c r="E1071" s="260" t="s">
        <v>2474</v>
      </c>
      <c r="F1071" s="266"/>
      <c r="G1071" s="255" t="s">
        <v>26</v>
      </c>
      <c r="H1071" s="266" t="s">
        <v>18</v>
      </c>
      <c r="I1071" s="255"/>
      <c r="J1071" s="255"/>
      <c r="K1071" s="255"/>
      <c r="L1071" s="255" t="s">
        <v>2335</v>
      </c>
      <c r="M1071" s="255" t="s">
        <v>2147</v>
      </c>
      <c r="N1071" s="255" t="s">
        <v>26</v>
      </c>
      <c r="O1071" s="255" t="s">
        <v>352</v>
      </c>
      <c r="P1071" s="255" t="s">
        <v>26</v>
      </c>
      <c r="Q1071" s="255" t="s">
        <v>350</v>
      </c>
      <c r="R1071" s="280">
        <v>0</v>
      </c>
      <c r="S1071" s="255" t="s">
        <v>26</v>
      </c>
      <c r="T1071" s="268" t="s">
        <v>429</v>
      </c>
      <c r="U1071" s="280">
        <v>4.6397332274009852E-3</v>
      </c>
      <c r="V1071" s="255" t="s">
        <v>26</v>
      </c>
      <c r="W1071" s="268" t="s">
        <v>429</v>
      </c>
      <c r="X1071" s="280">
        <v>6.8438517722781821E-3</v>
      </c>
      <c r="Y1071" s="58" t="s">
        <v>6013</v>
      </c>
      <c r="Z1071" s="58" t="s">
        <v>1909</v>
      </c>
      <c r="AA1071" s="59">
        <v>0</v>
      </c>
      <c r="AB1071" s="59">
        <v>0</v>
      </c>
      <c r="AC1071" s="59">
        <v>0</v>
      </c>
      <c r="AD1071" s="59">
        <v>0</v>
      </c>
      <c r="AE1071" s="59"/>
      <c r="AF1071" s="59"/>
    </row>
    <row r="1072" spans="1:32">
      <c r="A1072" s="255"/>
      <c r="B1072" s="292" t="s">
        <v>2482</v>
      </c>
      <c r="C1072" s="255"/>
      <c r="D1072" s="273"/>
      <c r="E1072" s="260" t="s">
        <v>2474</v>
      </c>
      <c r="F1072" s="266"/>
      <c r="G1072" s="255" t="s">
        <v>26</v>
      </c>
      <c r="H1072" s="266" t="s">
        <v>18</v>
      </c>
      <c r="I1072" s="255"/>
      <c r="J1072" s="255"/>
      <c r="K1072" s="255"/>
      <c r="L1072" s="255" t="s">
        <v>2335</v>
      </c>
      <c r="M1072" s="255" t="s">
        <v>2147</v>
      </c>
      <c r="N1072" s="255" t="s">
        <v>26</v>
      </c>
      <c r="O1072" s="255" t="s">
        <v>352</v>
      </c>
      <c r="P1072" s="255" t="s">
        <v>26</v>
      </c>
      <c r="Q1072" s="255" t="s">
        <v>350</v>
      </c>
      <c r="R1072" s="280">
        <v>0</v>
      </c>
      <c r="S1072" s="255" t="s">
        <v>26</v>
      </c>
      <c r="T1072" s="268" t="s">
        <v>313</v>
      </c>
      <c r="U1072" s="280">
        <v>6.7827389142176395E-4</v>
      </c>
      <c r="V1072" s="255" t="s">
        <v>26</v>
      </c>
      <c r="W1072" s="268" t="s">
        <v>313</v>
      </c>
      <c r="X1072" s="280">
        <v>1.432250278993998E-3</v>
      </c>
      <c r="Y1072" s="58" t="s">
        <v>6845</v>
      </c>
      <c r="Z1072" s="58" t="s">
        <v>1901</v>
      </c>
      <c r="AA1072" s="59">
        <v>0</v>
      </c>
      <c r="AB1072" s="59">
        <v>0</v>
      </c>
      <c r="AC1072" s="59">
        <v>0</v>
      </c>
      <c r="AD1072" s="59">
        <v>0</v>
      </c>
      <c r="AE1072" s="59"/>
      <c r="AF1072" s="59"/>
    </row>
    <row r="1073" spans="1:35">
      <c r="A1073" s="257"/>
      <c r="B1073" s="244" t="s">
        <v>2369</v>
      </c>
      <c r="C1073" s="244" t="s">
        <v>2370</v>
      </c>
      <c r="D1073" s="239"/>
      <c r="E1073" s="239" t="s">
        <v>2371</v>
      </c>
      <c r="F1073" s="240" t="s">
        <v>2039</v>
      </c>
      <c r="G1073" s="239" t="s">
        <v>26</v>
      </c>
      <c r="H1073" s="240" t="s">
        <v>440</v>
      </c>
      <c r="I1073" s="244"/>
      <c r="J1073" s="239"/>
      <c r="K1073" s="239"/>
      <c r="L1073" s="239" t="s">
        <v>2335</v>
      </c>
      <c r="M1073" s="239" t="s">
        <v>2372</v>
      </c>
      <c r="N1073" s="239" t="s">
        <v>26</v>
      </c>
      <c r="O1073" s="239" t="s">
        <v>2362</v>
      </c>
      <c r="P1073" s="239" t="s">
        <v>26</v>
      </c>
      <c r="Q1073" s="268" t="s">
        <v>352</v>
      </c>
      <c r="R1073" s="280">
        <v>0</v>
      </c>
      <c r="S1073" s="255" t="s">
        <v>26</v>
      </c>
      <c r="T1073" s="268" t="s">
        <v>435</v>
      </c>
      <c r="U1073" s="280">
        <v>0.64694457255325588</v>
      </c>
      <c r="V1073" s="255" t="s">
        <v>26</v>
      </c>
      <c r="W1073" s="268" t="s">
        <v>435</v>
      </c>
      <c r="X1073" s="280">
        <v>0.86027174268617457</v>
      </c>
      <c r="Y1073" s="58" t="s">
        <v>6900</v>
      </c>
      <c r="Z1073" s="58" t="s">
        <v>1910</v>
      </c>
      <c r="AA1073" s="59">
        <v>0</v>
      </c>
      <c r="AB1073" s="59">
        <v>0</v>
      </c>
      <c r="AC1073" s="59">
        <v>0</v>
      </c>
      <c r="AD1073" s="59">
        <v>0</v>
      </c>
      <c r="AE1073" s="59"/>
      <c r="AF1073" s="59"/>
    </row>
    <row r="1074" spans="1:35">
      <c r="A1074" s="257"/>
      <c r="B1074" s="244" t="s">
        <v>2369</v>
      </c>
      <c r="C1074" s="244" t="s">
        <v>2370</v>
      </c>
      <c r="D1074" s="239"/>
      <c r="E1074" s="239" t="s">
        <v>2371</v>
      </c>
      <c r="F1074" s="240" t="s">
        <v>2039</v>
      </c>
      <c r="G1074" s="239" t="s">
        <v>26</v>
      </c>
      <c r="H1074" s="240" t="s">
        <v>440</v>
      </c>
      <c r="I1074" s="244"/>
      <c r="J1074" s="239"/>
      <c r="K1074" s="239"/>
      <c r="L1074" s="239" t="s">
        <v>2335</v>
      </c>
      <c r="M1074" s="239" t="s">
        <v>2372</v>
      </c>
      <c r="N1074" s="239" t="s">
        <v>26</v>
      </c>
      <c r="O1074" s="239" t="s">
        <v>2362</v>
      </c>
      <c r="P1074" s="239" t="s">
        <v>26</v>
      </c>
      <c r="Q1074" s="268" t="s">
        <v>352</v>
      </c>
      <c r="R1074" s="280">
        <v>0</v>
      </c>
      <c r="S1074" s="255" t="s">
        <v>26</v>
      </c>
      <c r="T1074" s="268" t="s">
        <v>352</v>
      </c>
      <c r="U1074" s="280">
        <v>0.35305542744674406</v>
      </c>
      <c r="V1074" s="255" t="s">
        <v>26</v>
      </c>
      <c r="W1074" s="268" t="s">
        <v>352</v>
      </c>
      <c r="X1074" s="280">
        <v>0.13972825731382549</v>
      </c>
      <c r="Y1074" s="58" t="s">
        <v>6005</v>
      </c>
      <c r="Z1074" s="58" t="s">
        <v>1911</v>
      </c>
      <c r="AA1074" s="59">
        <v>0</v>
      </c>
      <c r="AB1074" s="59">
        <v>0</v>
      </c>
      <c r="AC1074" s="59">
        <v>0</v>
      </c>
      <c r="AD1074" s="59">
        <v>0</v>
      </c>
      <c r="AE1074" s="59"/>
      <c r="AF1074" s="59"/>
    </row>
    <row r="1075" spans="1:35">
      <c r="A1075" s="62"/>
      <c r="B1075" s="63"/>
      <c r="C1075" s="62"/>
      <c r="D1075" s="64"/>
      <c r="E1075" s="61"/>
      <c r="F1075" s="65"/>
      <c r="G1075" s="62"/>
      <c r="H1075" s="65"/>
      <c r="I1075" s="62"/>
      <c r="J1075" s="62"/>
      <c r="K1075" s="62"/>
      <c r="L1075" s="62"/>
      <c r="M1075" s="62"/>
      <c r="N1075" s="62"/>
      <c r="O1075" s="62"/>
      <c r="P1075" s="62"/>
      <c r="Q1075" s="62"/>
      <c r="R1075" s="66"/>
      <c r="S1075" s="62"/>
      <c r="T1075" s="61"/>
      <c r="U1075" s="66"/>
      <c r="V1075" s="62"/>
      <c r="W1075" s="61"/>
      <c r="X1075" s="66"/>
      <c r="Y1075" s="66"/>
      <c r="Z1075" s="66"/>
      <c r="AA1075" s="67"/>
      <c r="AB1075" s="67"/>
      <c r="AC1075" s="67"/>
      <c r="AD1075" s="67"/>
      <c r="AE1075" s="67"/>
      <c r="AF1075" s="67"/>
    </row>
    <row r="1076" spans="1:35">
      <c r="R1076" s="68"/>
    </row>
    <row r="1077" spans="1:35" ht="13" thickBot="1">
      <c r="R1077" s="68"/>
      <c r="W1077" s="69" t="s">
        <v>1083</v>
      </c>
      <c r="X1077" s="70"/>
      <c r="Y1077" s="70"/>
      <c r="Z1077" s="70"/>
      <c r="AA1077" s="71">
        <v>-177097410.32900852</v>
      </c>
      <c r="AB1077" s="71">
        <v>-155430130.48312977</v>
      </c>
      <c r="AC1077" s="71">
        <v>-223530982.68567109</v>
      </c>
      <c r="AD1077" s="71">
        <v>-556058523.49780953</v>
      </c>
      <c r="AE1077" s="71">
        <v>0</v>
      </c>
      <c r="AF1077" s="71">
        <v>0</v>
      </c>
    </row>
    <row r="1078" spans="1:35" ht="14">
      <c r="R1078" s="68"/>
      <c r="W1078" s="37"/>
    </row>
    <row r="1079" spans="1:35" ht="13" thickBot="1">
      <c r="R1079" s="68"/>
      <c r="W1079" s="69" t="s">
        <v>1084</v>
      </c>
      <c r="X1079" s="70"/>
      <c r="Y1079" s="70"/>
      <c r="Z1079" s="70"/>
      <c r="AA1079" s="71">
        <v>-177097410.32900852</v>
      </c>
      <c r="AB1079" s="71">
        <v>-155430130.48312977</v>
      </c>
      <c r="AC1079" s="71">
        <v>-223530982.68567109</v>
      </c>
      <c r="AD1079" s="71">
        <v>-556058523.49780953</v>
      </c>
      <c r="AE1079" s="71">
        <v>0</v>
      </c>
      <c r="AF1079" s="71">
        <v>0</v>
      </c>
    </row>
    <row r="1080" spans="1:35">
      <c r="R1080" s="68"/>
      <c r="Y1080" s="88" t="s">
        <v>2628</v>
      </c>
      <c r="AA1080" s="67">
        <v>0.1309913694858551</v>
      </c>
      <c r="AB1080" s="67">
        <v>8.6870104074478149E-2</v>
      </c>
      <c r="AC1080" s="67">
        <v>9.4328731298446655E-2</v>
      </c>
      <c r="AD1080" s="67">
        <v>0.31219053268432617</v>
      </c>
      <c r="AE1080" s="67"/>
      <c r="AF1080" s="67"/>
    </row>
    <row r="1081" spans="1:35">
      <c r="R1081" s="68"/>
      <c r="AA1081" s="67"/>
      <c r="AB1081" s="67"/>
      <c r="AC1081" s="67"/>
      <c r="AD1081" s="67"/>
      <c r="AE1081" s="67"/>
      <c r="AF1081" s="67"/>
    </row>
    <row r="1082" spans="1:35">
      <c r="R1082" s="68"/>
    </row>
    <row r="1083" spans="1:35">
      <c r="O1083" s="61"/>
      <c r="P1083" s="61"/>
      <c r="Q1083" s="61"/>
      <c r="R1083" s="61"/>
      <c r="S1083" s="61"/>
      <c r="T1083" s="61"/>
      <c r="U1083" s="61"/>
      <c r="V1083" s="61"/>
      <c r="W1083" s="61"/>
      <c r="X1083" s="61"/>
      <c r="Y1083" s="100" t="s">
        <v>4997</v>
      </c>
      <c r="Z1083" s="61"/>
      <c r="AA1083" s="61"/>
      <c r="AB1083" s="67"/>
      <c r="AC1083" s="67"/>
      <c r="AD1083" s="67"/>
      <c r="AE1083" s="67"/>
      <c r="AF1083" s="67"/>
      <c r="AG1083" s="67"/>
      <c r="AH1083" s="67"/>
      <c r="AI1083" s="4"/>
    </row>
    <row r="1084" spans="1:35">
      <c r="O1084" s="61"/>
      <c r="P1084" s="61"/>
      <c r="Q1084" s="61"/>
      <c r="R1084" s="61"/>
      <c r="S1084" s="61"/>
      <c r="T1084" s="61"/>
      <c r="U1084" s="61"/>
      <c r="V1084" s="61"/>
      <c r="W1084" s="61"/>
      <c r="X1084" s="61"/>
      <c r="Y1084" s="61" t="s">
        <v>2637</v>
      </c>
      <c r="Z1084" s="61"/>
      <c r="AA1084" s="59">
        <v>0</v>
      </c>
      <c r="AB1084" s="59">
        <v>0</v>
      </c>
      <c r="AC1084" s="59">
        <v>0</v>
      </c>
      <c r="AD1084" s="59">
        <v>0</v>
      </c>
      <c r="AE1084" s="67"/>
      <c r="AF1084" s="67"/>
      <c r="AG1084" s="67"/>
      <c r="AH1084" s="67"/>
      <c r="AI1084" s="4"/>
    </row>
    <row r="1085" spans="1:35">
      <c r="O1085" s="61"/>
      <c r="P1085" s="61"/>
      <c r="Q1085" s="61"/>
      <c r="R1085" s="61"/>
      <c r="S1085" s="61"/>
      <c r="T1085" s="61"/>
      <c r="U1085" s="61"/>
      <c r="V1085" s="61"/>
      <c r="W1085" s="61"/>
      <c r="X1085" s="61"/>
      <c r="Y1085" s="61" t="s">
        <v>736</v>
      </c>
      <c r="Z1085" s="61"/>
      <c r="AA1085" s="59">
        <v>0</v>
      </c>
      <c r="AB1085" s="59">
        <v>0</v>
      </c>
      <c r="AC1085" s="59">
        <v>0</v>
      </c>
      <c r="AD1085" s="59">
        <v>0</v>
      </c>
      <c r="AE1085" s="67"/>
      <c r="AF1085" s="67"/>
      <c r="AG1085" s="67"/>
      <c r="AH1085" s="67"/>
      <c r="AI1085" s="4"/>
    </row>
    <row r="1086" spans="1:35">
      <c r="O1086" s="61"/>
      <c r="P1086" s="61"/>
      <c r="Q1086" s="61"/>
      <c r="R1086" s="61"/>
      <c r="S1086" s="61"/>
      <c r="T1086" s="61"/>
      <c r="U1086" s="61"/>
      <c r="V1086" s="61"/>
      <c r="W1086" s="61"/>
      <c r="X1086" s="61"/>
      <c r="Y1086" s="61" t="s">
        <v>757</v>
      </c>
      <c r="Z1086" s="61"/>
      <c r="AA1086" s="59">
        <v>0</v>
      </c>
      <c r="AB1086" s="59">
        <v>0</v>
      </c>
      <c r="AC1086" s="59">
        <v>0</v>
      </c>
      <c r="AD1086" s="59">
        <v>0</v>
      </c>
      <c r="AE1086" s="67"/>
      <c r="AF1086" s="67"/>
      <c r="AG1086" s="67"/>
      <c r="AH1086" s="67"/>
      <c r="AI1086" s="4"/>
    </row>
    <row r="1087" spans="1:35">
      <c r="O1087" s="61"/>
      <c r="P1087" s="61"/>
      <c r="Q1087" s="61"/>
      <c r="R1087" s="61"/>
      <c r="S1087" s="61"/>
      <c r="T1087" s="61"/>
      <c r="U1087" s="61"/>
      <c r="V1087" s="61"/>
      <c r="W1087" s="61"/>
      <c r="X1087" s="61"/>
      <c r="Y1087" s="61" t="s">
        <v>2543</v>
      </c>
      <c r="Z1087" s="61"/>
      <c r="AA1087" s="59">
        <v>499181.27</v>
      </c>
      <c r="AB1087" s="59">
        <v>1187710.8800000001</v>
      </c>
      <c r="AC1087" s="59">
        <v>0</v>
      </c>
      <c r="AD1087" s="59">
        <v>1686892.1500000001</v>
      </c>
      <c r="AE1087" s="67"/>
      <c r="AF1087" s="67"/>
      <c r="AG1087" s="67"/>
      <c r="AH1087" s="67"/>
      <c r="AI1087" s="4"/>
    </row>
    <row r="1088" spans="1:35">
      <c r="O1088" s="61"/>
      <c r="P1088" s="61"/>
      <c r="Q1088" s="61"/>
      <c r="R1088" s="61"/>
      <c r="S1088" s="61"/>
      <c r="T1088" s="61"/>
      <c r="U1088" s="61"/>
      <c r="V1088" s="61"/>
      <c r="W1088" s="61"/>
      <c r="X1088" s="61"/>
      <c r="Y1088" s="61" t="s">
        <v>2604</v>
      </c>
      <c r="Z1088" s="61"/>
      <c r="AA1088" s="59">
        <v>0</v>
      </c>
      <c r="AB1088" s="59">
        <v>8826.09</v>
      </c>
      <c r="AC1088" s="59">
        <v>0</v>
      </c>
      <c r="AD1088" s="59">
        <v>8826.09</v>
      </c>
      <c r="AE1088" s="67"/>
      <c r="AF1088" s="67"/>
      <c r="AG1088" s="67"/>
      <c r="AH1088" s="67"/>
      <c r="AI1088" s="4"/>
    </row>
    <row r="1089" spans="15:35">
      <c r="O1089" s="61"/>
      <c r="P1089" s="61"/>
      <c r="Q1089" s="61"/>
      <c r="R1089" s="61"/>
      <c r="S1089" s="61"/>
      <c r="T1089" s="61"/>
      <c r="U1089" s="61"/>
      <c r="V1089" s="61"/>
      <c r="W1089" s="61"/>
      <c r="X1089" s="61"/>
      <c r="Y1089" s="61" t="s">
        <v>3292</v>
      </c>
      <c r="Z1089" s="61"/>
      <c r="AA1089" s="59">
        <v>0</v>
      </c>
      <c r="AB1089" s="59">
        <v>0</v>
      </c>
      <c r="AC1089" s="59">
        <v>0</v>
      </c>
      <c r="AD1089" s="59">
        <v>0</v>
      </c>
      <c r="AE1089" s="67"/>
      <c r="AF1089" s="67"/>
      <c r="AG1089" s="67"/>
      <c r="AH1089" s="67"/>
      <c r="AI1089" s="4"/>
    </row>
    <row r="1090" spans="15:35">
      <c r="O1090" s="61"/>
      <c r="P1090" s="61"/>
      <c r="Q1090" s="61"/>
      <c r="R1090" s="61"/>
      <c r="S1090" s="61"/>
      <c r="T1090" s="61"/>
      <c r="U1090" s="61"/>
      <c r="V1090" s="61"/>
      <c r="W1090" s="61"/>
      <c r="X1090" s="61"/>
      <c r="Y1090" s="61" t="s">
        <v>4773</v>
      </c>
      <c r="Z1090" s="61"/>
      <c r="AA1090" s="59">
        <v>0</v>
      </c>
      <c r="AB1090" s="59">
        <v>0</v>
      </c>
      <c r="AC1090" s="59">
        <v>0</v>
      </c>
      <c r="AD1090" s="59">
        <v>0</v>
      </c>
      <c r="AE1090" s="67"/>
      <c r="AF1090" s="67"/>
      <c r="AG1090" s="67"/>
      <c r="AH1090" s="67"/>
      <c r="AI1090" s="4"/>
    </row>
    <row r="1091" spans="15:35">
      <c r="O1091" s="61"/>
      <c r="P1091" s="61"/>
      <c r="Q1091" s="61"/>
      <c r="R1091" s="61"/>
      <c r="S1091" s="61"/>
      <c r="T1091" s="61"/>
      <c r="U1091" s="61"/>
      <c r="V1091" s="61"/>
      <c r="W1091" s="61"/>
      <c r="X1091" s="61"/>
      <c r="Y1091" s="61" t="s">
        <v>4789</v>
      </c>
      <c r="Z1091" s="61"/>
      <c r="AA1091" s="59">
        <v>0</v>
      </c>
      <c r="AB1091" s="59">
        <v>0</v>
      </c>
      <c r="AC1091" s="59">
        <v>0</v>
      </c>
      <c r="AD1091" s="59">
        <v>0</v>
      </c>
      <c r="AE1091" s="67"/>
      <c r="AF1091" s="67"/>
      <c r="AG1091" s="67"/>
      <c r="AH1091" s="67"/>
      <c r="AI1091" s="4"/>
    </row>
    <row r="1092" spans="15:35">
      <c r="O1092" s="61"/>
      <c r="P1092" s="61"/>
      <c r="Q1092" s="61"/>
      <c r="R1092" s="61"/>
      <c r="S1092" s="61"/>
      <c r="T1092" s="61"/>
      <c r="U1092" s="61"/>
      <c r="V1092" s="61"/>
      <c r="W1092" s="61"/>
      <c r="X1092" s="61"/>
      <c r="Y1092" s="61" t="s">
        <v>4790</v>
      </c>
      <c r="Z1092" s="61"/>
      <c r="AA1092" s="59">
        <v>0</v>
      </c>
      <c r="AB1092" s="59">
        <v>0</v>
      </c>
      <c r="AC1092" s="59">
        <v>0</v>
      </c>
      <c r="AD1092" s="59">
        <v>0</v>
      </c>
      <c r="AE1092" s="67"/>
      <c r="AF1092" s="67"/>
      <c r="AG1092" s="67"/>
      <c r="AH1092" s="67"/>
      <c r="AI1092" s="4"/>
    </row>
    <row r="1093" spans="15:35">
      <c r="O1093" s="61"/>
      <c r="P1093" s="61"/>
      <c r="Q1093" s="61"/>
      <c r="R1093" s="61"/>
      <c r="S1093" s="61"/>
      <c r="T1093" s="61"/>
      <c r="U1093" s="61"/>
      <c r="V1093" s="61"/>
      <c r="W1093" s="61"/>
      <c r="X1093" s="61"/>
      <c r="Y1093" s="61" t="s">
        <v>4791</v>
      </c>
      <c r="Z1093" s="61"/>
      <c r="AA1093" s="59">
        <v>0</v>
      </c>
      <c r="AB1093" s="59">
        <v>0</v>
      </c>
      <c r="AC1093" s="59">
        <v>0</v>
      </c>
      <c r="AD1093" s="59">
        <v>0</v>
      </c>
      <c r="AE1093" s="67"/>
      <c r="AF1093" s="67"/>
      <c r="AG1093" s="67"/>
      <c r="AH1093" s="67"/>
      <c r="AI1093" s="4"/>
    </row>
    <row r="1094" spans="15:35">
      <c r="O1094" s="61"/>
      <c r="P1094" s="61"/>
      <c r="Q1094" s="61"/>
      <c r="R1094" s="61"/>
      <c r="S1094" s="61"/>
      <c r="T1094" s="61"/>
      <c r="U1094" s="61"/>
      <c r="V1094" s="61"/>
      <c r="W1094" s="61"/>
      <c r="X1094" s="61"/>
      <c r="Y1094" s="61" t="s">
        <v>4792</v>
      </c>
      <c r="Z1094" s="61"/>
      <c r="AA1094" s="59">
        <v>0</v>
      </c>
      <c r="AB1094" s="59">
        <v>0</v>
      </c>
      <c r="AC1094" s="59">
        <v>0</v>
      </c>
      <c r="AD1094" s="59">
        <v>0</v>
      </c>
      <c r="AE1094" s="67"/>
      <c r="AF1094" s="67"/>
      <c r="AG1094" s="67"/>
      <c r="AH1094" s="67"/>
      <c r="AI1094" s="4"/>
    </row>
    <row r="1095" spans="15:35">
      <c r="O1095" s="61"/>
      <c r="P1095" s="61"/>
      <c r="Q1095" s="61"/>
      <c r="R1095" s="61"/>
      <c r="S1095" s="61"/>
      <c r="T1095" s="61"/>
      <c r="U1095" s="61"/>
      <c r="V1095" s="61"/>
      <c r="W1095" s="61"/>
      <c r="X1095" s="61"/>
      <c r="Y1095" s="61" t="s">
        <v>4797</v>
      </c>
      <c r="Z1095" s="61"/>
      <c r="AA1095" s="59">
        <v>0</v>
      </c>
      <c r="AB1095" s="59">
        <v>0</v>
      </c>
      <c r="AC1095" s="59">
        <v>0</v>
      </c>
      <c r="AD1095" s="59">
        <v>0</v>
      </c>
      <c r="AE1095" s="67"/>
      <c r="AF1095" s="67"/>
      <c r="AG1095" s="67"/>
      <c r="AH1095" s="67"/>
      <c r="AI1095" s="4"/>
    </row>
    <row r="1096" spans="15:35">
      <c r="O1096" s="61"/>
      <c r="P1096" s="61"/>
      <c r="Q1096" s="61"/>
      <c r="R1096" s="61"/>
      <c r="S1096" s="61"/>
      <c r="T1096" s="61"/>
      <c r="U1096" s="61"/>
      <c r="V1096" s="61"/>
      <c r="W1096" s="61"/>
      <c r="X1096" s="61"/>
      <c r="Y1096" s="61" t="s">
        <v>4799</v>
      </c>
      <c r="Z1096" s="61"/>
      <c r="AA1096" s="59">
        <v>0</v>
      </c>
      <c r="AB1096" s="59">
        <v>0</v>
      </c>
      <c r="AC1096" s="59">
        <v>0</v>
      </c>
      <c r="AD1096" s="59">
        <v>0</v>
      </c>
      <c r="AE1096" s="67"/>
      <c r="AF1096" s="67"/>
      <c r="AG1096" s="67"/>
      <c r="AH1096" s="67"/>
      <c r="AI1096" s="4"/>
    </row>
    <row r="1097" spans="15:35">
      <c r="O1097" s="61"/>
      <c r="P1097" s="61"/>
      <c r="Q1097" s="61"/>
      <c r="R1097" s="61"/>
      <c r="S1097" s="61"/>
      <c r="T1097" s="61"/>
      <c r="U1097" s="61"/>
      <c r="V1097" s="61"/>
      <c r="W1097" s="61"/>
      <c r="X1097" s="61"/>
      <c r="Y1097" s="61" t="s">
        <v>4809</v>
      </c>
      <c r="Z1097" s="61"/>
      <c r="AA1097" s="59">
        <v>0</v>
      </c>
      <c r="AB1097" s="59">
        <v>0</v>
      </c>
      <c r="AC1097" s="59">
        <v>0</v>
      </c>
      <c r="AD1097" s="59">
        <v>0</v>
      </c>
      <c r="AE1097" s="67"/>
      <c r="AF1097" s="67"/>
      <c r="AG1097" s="67"/>
      <c r="AH1097" s="67"/>
      <c r="AI1097" s="4"/>
    </row>
    <row r="1098" spans="15:35">
      <c r="O1098" s="61"/>
      <c r="P1098" s="61"/>
      <c r="Q1098" s="61"/>
      <c r="R1098" s="61"/>
      <c r="S1098" s="61"/>
      <c r="T1098" s="61"/>
      <c r="U1098" s="61"/>
      <c r="V1098" s="61"/>
      <c r="W1098" s="61"/>
      <c r="X1098" s="61"/>
      <c r="Y1098" s="61" t="s">
        <v>4810</v>
      </c>
      <c r="Z1098" s="61"/>
      <c r="AA1098" s="59">
        <v>0</v>
      </c>
      <c r="AB1098" s="59">
        <v>0</v>
      </c>
      <c r="AC1098" s="59">
        <v>0</v>
      </c>
      <c r="AD1098" s="59">
        <v>0</v>
      </c>
      <c r="AE1098" s="67"/>
      <c r="AF1098" s="67"/>
      <c r="AG1098" s="67"/>
      <c r="AH1098" s="67"/>
      <c r="AI1098" s="4"/>
    </row>
    <row r="1099" spans="15:35">
      <c r="O1099" s="61"/>
      <c r="P1099" s="61"/>
      <c r="Q1099" s="61"/>
      <c r="R1099" s="61"/>
      <c r="S1099" s="61"/>
      <c r="T1099" s="61"/>
      <c r="U1099" s="61"/>
      <c r="V1099" s="61"/>
      <c r="W1099" s="61"/>
      <c r="X1099" s="61"/>
      <c r="Y1099" s="61" t="s">
        <v>4845</v>
      </c>
      <c r="Z1099" s="61"/>
      <c r="AA1099" s="59">
        <v>0</v>
      </c>
      <c r="AB1099" s="59">
        <v>0</v>
      </c>
      <c r="AC1099" s="59">
        <v>0</v>
      </c>
      <c r="AD1099" s="59">
        <v>0</v>
      </c>
      <c r="AE1099" s="67"/>
      <c r="AF1099" s="67"/>
      <c r="AG1099" s="67"/>
      <c r="AH1099" s="67"/>
      <c r="AI1099" s="4"/>
    </row>
    <row r="1100" spans="15:35">
      <c r="O1100" s="61"/>
      <c r="P1100" s="61"/>
      <c r="Q1100" s="61"/>
      <c r="R1100" s="61"/>
      <c r="S1100" s="61"/>
      <c r="T1100" s="61"/>
      <c r="U1100" s="61"/>
      <c r="V1100" s="61"/>
      <c r="W1100" s="61"/>
      <c r="X1100" s="61"/>
      <c r="Y1100" s="61" t="s">
        <v>4846</v>
      </c>
      <c r="Z1100" s="61"/>
      <c r="AA1100" s="59">
        <v>0</v>
      </c>
      <c r="AB1100" s="59">
        <v>0</v>
      </c>
      <c r="AC1100" s="59">
        <v>0</v>
      </c>
      <c r="AD1100" s="59">
        <v>0</v>
      </c>
      <c r="AE1100" s="67"/>
      <c r="AF1100" s="67"/>
      <c r="AG1100" s="67"/>
      <c r="AH1100" s="67"/>
      <c r="AI1100" s="4"/>
    </row>
    <row r="1101" spans="15:35">
      <c r="O1101" s="61"/>
      <c r="P1101" s="61"/>
      <c r="Q1101" s="61"/>
      <c r="R1101" s="61"/>
      <c r="S1101" s="61"/>
      <c r="T1101" s="61"/>
      <c r="U1101" s="61"/>
      <c r="V1101" s="61"/>
      <c r="W1101" s="61"/>
      <c r="X1101" s="61"/>
      <c r="Y1101" s="61" t="s">
        <v>4848</v>
      </c>
      <c r="Z1101" s="61"/>
      <c r="AA1101" s="59">
        <v>0</v>
      </c>
      <c r="AB1101" s="59">
        <v>0</v>
      </c>
      <c r="AC1101" s="59">
        <v>0</v>
      </c>
      <c r="AD1101" s="59">
        <v>0</v>
      </c>
      <c r="AE1101" s="67"/>
      <c r="AF1101" s="67"/>
      <c r="AG1101" s="67"/>
      <c r="AH1101" s="67"/>
      <c r="AI1101" s="4"/>
    </row>
    <row r="1102" spans="15:35">
      <c r="O1102" s="61"/>
      <c r="P1102" s="61"/>
      <c r="Q1102" s="61"/>
      <c r="R1102" s="61"/>
      <c r="S1102" s="61"/>
      <c r="T1102" s="61"/>
      <c r="U1102" s="61"/>
      <c r="V1102" s="61"/>
      <c r="W1102" s="61"/>
      <c r="X1102" s="61"/>
      <c r="Y1102" s="61" t="s">
        <v>4850</v>
      </c>
      <c r="Z1102" s="61"/>
      <c r="AA1102" s="59">
        <v>0</v>
      </c>
      <c r="AB1102" s="59">
        <v>0</v>
      </c>
      <c r="AC1102" s="59">
        <v>0</v>
      </c>
      <c r="AD1102" s="59">
        <v>0</v>
      </c>
      <c r="AE1102" s="67"/>
      <c r="AF1102" s="67"/>
      <c r="AG1102" s="67"/>
      <c r="AH1102" s="67"/>
      <c r="AI1102" s="4"/>
    </row>
    <row r="1103" spans="15:35">
      <c r="O1103" s="61"/>
      <c r="P1103" s="61"/>
      <c r="Q1103" s="61"/>
      <c r="R1103" s="61"/>
      <c r="S1103" s="61"/>
      <c r="T1103" s="61"/>
      <c r="U1103" s="61"/>
      <c r="V1103" s="61"/>
      <c r="W1103" s="61"/>
      <c r="X1103" s="61"/>
      <c r="Y1103" s="61" t="s">
        <v>4852</v>
      </c>
      <c r="Z1103" s="61"/>
      <c r="AA1103" s="59">
        <v>0</v>
      </c>
      <c r="AB1103" s="59">
        <v>0</v>
      </c>
      <c r="AC1103" s="59">
        <v>0</v>
      </c>
      <c r="AD1103" s="59">
        <v>0</v>
      </c>
      <c r="AE1103" s="67"/>
      <c r="AF1103" s="67"/>
      <c r="AG1103" s="67"/>
      <c r="AH1103" s="67"/>
      <c r="AI1103" s="4"/>
    </row>
    <row r="1104" spans="15:35">
      <c r="O1104" s="61"/>
      <c r="P1104" s="61"/>
      <c r="Q1104" s="61"/>
      <c r="R1104" s="61"/>
      <c r="S1104" s="61"/>
      <c r="T1104" s="61"/>
      <c r="U1104" s="61"/>
      <c r="V1104" s="61"/>
      <c r="W1104" s="61"/>
      <c r="X1104" s="61"/>
      <c r="Y1104" s="61" t="s">
        <v>4853</v>
      </c>
      <c r="Z1104" s="61"/>
      <c r="AA1104" s="59">
        <v>0</v>
      </c>
      <c r="AB1104" s="59">
        <v>0</v>
      </c>
      <c r="AC1104" s="59">
        <v>0</v>
      </c>
      <c r="AD1104" s="59">
        <v>0</v>
      </c>
      <c r="AE1104" s="67"/>
      <c r="AF1104" s="67"/>
      <c r="AG1104" s="67"/>
      <c r="AH1104" s="67"/>
      <c r="AI1104" s="4"/>
    </row>
    <row r="1105" spans="15:35">
      <c r="O1105" s="61"/>
      <c r="P1105" s="61"/>
      <c r="Q1105" s="61"/>
      <c r="R1105" s="61"/>
      <c r="S1105" s="61"/>
      <c r="T1105" s="61"/>
      <c r="U1105" s="61"/>
      <c r="V1105" s="61"/>
      <c r="W1105" s="61"/>
      <c r="X1105" s="61"/>
      <c r="Y1105" s="61" t="s">
        <v>4854</v>
      </c>
      <c r="Z1105" s="61"/>
      <c r="AA1105" s="59">
        <v>0</v>
      </c>
      <c r="AB1105" s="59">
        <v>0</v>
      </c>
      <c r="AC1105" s="59">
        <v>0</v>
      </c>
      <c r="AD1105" s="59">
        <v>0</v>
      </c>
      <c r="AE1105" s="67"/>
      <c r="AF1105" s="67"/>
      <c r="AG1105" s="67"/>
      <c r="AH1105" s="67"/>
      <c r="AI1105" s="4"/>
    </row>
    <row r="1106" spans="15:35">
      <c r="O1106" s="61"/>
      <c r="P1106" s="61"/>
      <c r="Q1106" s="61"/>
      <c r="R1106" s="61"/>
      <c r="S1106" s="61"/>
      <c r="T1106" s="61"/>
      <c r="U1106" s="61"/>
      <c r="V1106" s="61"/>
      <c r="W1106" s="61"/>
      <c r="X1106" s="61"/>
      <c r="Y1106" s="61" t="s">
        <v>4866</v>
      </c>
      <c r="Z1106" s="61"/>
      <c r="AA1106" s="59">
        <v>0</v>
      </c>
      <c r="AB1106" s="59">
        <v>0</v>
      </c>
      <c r="AC1106" s="59">
        <v>0</v>
      </c>
      <c r="AD1106" s="59">
        <v>0</v>
      </c>
      <c r="AE1106" s="67"/>
      <c r="AF1106" s="67"/>
      <c r="AG1106" s="67"/>
      <c r="AH1106" s="67"/>
      <c r="AI1106" s="4"/>
    </row>
    <row r="1107" spans="15:35">
      <c r="O1107" s="61"/>
      <c r="P1107" s="61"/>
      <c r="Q1107" s="61"/>
      <c r="R1107" s="61"/>
      <c r="S1107" s="61"/>
      <c r="T1107" s="61"/>
      <c r="U1107" s="61"/>
      <c r="V1107" s="61"/>
      <c r="W1107" s="61"/>
      <c r="X1107" s="61"/>
      <c r="Y1107" s="61" t="s">
        <v>2638</v>
      </c>
      <c r="Z1107" s="61"/>
      <c r="AA1107" s="59">
        <v>0</v>
      </c>
      <c r="AB1107" s="59">
        <v>0</v>
      </c>
      <c r="AC1107" s="59">
        <v>0</v>
      </c>
      <c r="AD1107" s="59">
        <v>0</v>
      </c>
      <c r="AE1107" s="67"/>
      <c r="AF1107" s="67"/>
      <c r="AG1107" s="67"/>
      <c r="AH1107" s="67"/>
      <c r="AI1107" s="4"/>
    </row>
    <row r="1108" spans="15:35">
      <c r="O1108" s="61"/>
      <c r="P1108" s="61"/>
      <c r="Q1108" s="61"/>
      <c r="R1108" s="61"/>
      <c r="S1108" s="61"/>
      <c r="T1108" s="61"/>
      <c r="U1108" s="61"/>
      <c r="V1108" s="61"/>
      <c r="W1108" s="61"/>
      <c r="X1108" s="61"/>
      <c r="Y1108" s="61" t="s">
        <v>4951</v>
      </c>
      <c r="Z1108" s="61"/>
      <c r="AA1108" s="59">
        <v>0</v>
      </c>
      <c r="AB1108" s="59">
        <v>0</v>
      </c>
      <c r="AC1108" s="59">
        <v>0</v>
      </c>
      <c r="AD1108" s="59">
        <v>0</v>
      </c>
      <c r="AE1108" s="67"/>
      <c r="AF1108" s="67"/>
      <c r="AG1108" s="67"/>
      <c r="AH1108" s="67"/>
      <c r="AI1108" s="4"/>
    </row>
    <row r="1109" spans="15:35">
      <c r="O1109" s="61"/>
      <c r="P1109" s="61"/>
      <c r="Q1109" s="61"/>
      <c r="R1109" s="61"/>
      <c r="S1109" s="61"/>
      <c r="T1109" s="61"/>
      <c r="U1109" s="61"/>
      <c r="V1109" s="61"/>
      <c r="W1109" s="61"/>
      <c r="X1109" s="61"/>
      <c r="Y1109" s="61" t="s">
        <v>4952</v>
      </c>
      <c r="Z1109" s="61"/>
      <c r="AA1109" s="59">
        <v>0</v>
      </c>
      <c r="AB1109" s="59">
        <v>0</v>
      </c>
      <c r="AC1109" s="59">
        <v>0</v>
      </c>
      <c r="AD1109" s="59">
        <v>0</v>
      </c>
      <c r="AE1109" s="67"/>
      <c r="AF1109" s="67"/>
      <c r="AG1109" s="67"/>
      <c r="AH1109" s="67"/>
      <c r="AI1109" s="4"/>
    </row>
    <row r="1110" spans="15:35">
      <c r="O1110" s="61"/>
      <c r="P1110" s="61"/>
      <c r="Q1110" s="61"/>
      <c r="R1110" s="61"/>
      <c r="S1110" s="61"/>
      <c r="T1110" s="61"/>
      <c r="U1110" s="61"/>
      <c r="V1110" s="61"/>
      <c r="W1110" s="61"/>
      <c r="X1110" s="61"/>
      <c r="Y1110" s="61" t="s">
        <v>4953</v>
      </c>
      <c r="Z1110" s="61"/>
      <c r="AA1110" s="59">
        <v>0</v>
      </c>
      <c r="AB1110" s="59">
        <v>0</v>
      </c>
      <c r="AC1110" s="59">
        <v>0</v>
      </c>
      <c r="AD1110" s="59">
        <v>0</v>
      </c>
      <c r="AE1110" s="67"/>
      <c r="AF1110" s="67"/>
      <c r="AG1110" s="67"/>
      <c r="AH1110" s="67"/>
      <c r="AI1110" s="4"/>
    </row>
    <row r="1111" spans="15:35">
      <c r="O1111" s="61"/>
      <c r="P1111" s="61"/>
      <c r="Q1111" s="61"/>
      <c r="R1111" s="61"/>
      <c r="S1111" s="61"/>
      <c r="T1111" s="61"/>
      <c r="U1111" s="61"/>
      <c r="V1111" s="61"/>
      <c r="W1111" s="61"/>
      <c r="X1111" s="61"/>
      <c r="Y1111" s="61" t="s">
        <v>4974</v>
      </c>
      <c r="Z1111" s="61"/>
      <c r="AA1111" s="59">
        <v>0</v>
      </c>
      <c r="AB1111" s="59">
        <v>0</v>
      </c>
      <c r="AC1111" s="59">
        <v>0</v>
      </c>
      <c r="AD1111" s="59">
        <v>0</v>
      </c>
      <c r="AE1111" s="67"/>
      <c r="AF1111" s="67"/>
      <c r="AG1111" s="67"/>
      <c r="AH1111" s="67"/>
      <c r="AI1111" s="4"/>
    </row>
    <row r="1112" spans="15:35">
      <c r="O1112" s="61"/>
      <c r="P1112" s="61"/>
      <c r="Q1112" s="61"/>
      <c r="R1112" s="61"/>
      <c r="S1112" s="61"/>
      <c r="T1112" s="61"/>
      <c r="U1112" s="61"/>
      <c r="V1112" s="61"/>
      <c r="W1112" s="61"/>
      <c r="X1112" s="61"/>
      <c r="Y1112" s="61" t="s">
        <v>4976</v>
      </c>
      <c r="Z1112" s="61"/>
      <c r="AA1112" s="59">
        <v>0</v>
      </c>
      <c r="AB1112" s="59">
        <v>0</v>
      </c>
      <c r="AC1112" s="59">
        <v>0</v>
      </c>
      <c r="AD1112" s="59">
        <v>0</v>
      </c>
      <c r="AE1112" s="67"/>
      <c r="AF1112" s="67"/>
      <c r="AG1112" s="67"/>
      <c r="AH1112" s="67"/>
      <c r="AI1112" s="4"/>
    </row>
    <row r="1113" spans="15:35">
      <c r="O1113" s="61"/>
      <c r="P1113" s="61"/>
      <c r="Q1113" s="61"/>
      <c r="R1113" s="61"/>
      <c r="S1113" s="61"/>
      <c r="T1113" s="61"/>
      <c r="U1113" s="61"/>
      <c r="V1113" s="61"/>
      <c r="W1113" s="61"/>
      <c r="X1113" s="61"/>
      <c r="Y1113" s="61" t="s">
        <v>4980</v>
      </c>
      <c r="Z1113" s="61"/>
      <c r="AA1113" s="59">
        <v>0</v>
      </c>
      <c r="AB1113" s="59">
        <v>0</v>
      </c>
      <c r="AC1113" s="59">
        <v>0</v>
      </c>
      <c r="AD1113" s="59">
        <v>0</v>
      </c>
      <c r="AE1113" s="67"/>
      <c r="AF1113" s="67"/>
      <c r="AG1113" s="67"/>
      <c r="AH1113" s="67"/>
      <c r="AI1113" s="4"/>
    </row>
    <row r="1114" spans="15:35">
      <c r="O1114" s="61"/>
      <c r="P1114" s="61"/>
      <c r="Q1114" s="61"/>
      <c r="R1114" s="61"/>
      <c r="S1114" s="61"/>
      <c r="T1114" s="61"/>
      <c r="U1114" s="61"/>
      <c r="V1114" s="61"/>
      <c r="W1114" s="61"/>
      <c r="X1114" s="61"/>
      <c r="Y1114" s="61" t="s">
        <v>4982</v>
      </c>
      <c r="Z1114" s="61"/>
      <c r="AA1114" s="59">
        <v>0</v>
      </c>
      <c r="AB1114" s="59">
        <v>0</v>
      </c>
      <c r="AC1114" s="59">
        <v>0</v>
      </c>
      <c r="AD1114" s="59">
        <v>0</v>
      </c>
      <c r="AE1114" s="67"/>
      <c r="AF1114" s="67"/>
      <c r="AG1114" s="67"/>
      <c r="AH1114" s="67"/>
      <c r="AI1114" s="4"/>
    </row>
    <row r="1115" spans="15:35">
      <c r="O1115" s="61"/>
      <c r="P1115" s="61"/>
      <c r="Q1115" s="61"/>
      <c r="R1115" s="61"/>
      <c r="S1115" s="61"/>
      <c r="T1115" s="61"/>
      <c r="U1115" s="61"/>
      <c r="V1115" s="61"/>
      <c r="W1115" s="61"/>
      <c r="X1115" s="61"/>
      <c r="Y1115" s="61" t="s">
        <v>4992</v>
      </c>
      <c r="Z1115" s="61"/>
      <c r="AA1115" s="59">
        <v>0</v>
      </c>
      <c r="AB1115" s="59">
        <v>0</v>
      </c>
      <c r="AC1115" s="59">
        <v>0</v>
      </c>
      <c r="AD1115" s="59">
        <v>0</v>
      </c>
      <c r="AE1115" s="67"/>
      <c r="AF1115" s="67"/>
      <c r="AG1115" s="67"/>
      <c r="AH1115" s="67"/>
      <c r="AI1115" s="4"/>
    </row>
    <row r="1116" spans="15:35">
      <c r="O1116" s="61"/>
      <c r="P1116" s="61"/>
      <c r="Q1116" s="61"/>
      <c r="R1116" s="61"/>
      <c r="S1116" s="61"/>
      <c r="T1116" s="61"/>
      <c r="U1116" s="61"/>
      <c r="V1116" s="61"/>
      <c r="W1116" s="61"/>
      <c r="X1116" s="61"/>
      <c r="Y1116" s="61" t="s">
        <v>4994</v>
      </c>
      <c r="Z1116" s="61"/>
      <c r="AA1116" s="59">
        <v>0</v>
      </c>
      <c r="AB1116" s="59">
        <v>0</v>
      </c>
      <c r="AC1116" s="59">
        <v>0</v>
      </c>
      <c r="AD1116" s="59">
        <v>0</v>
      </c>
      <c r="AE1116" s="67"/>
      <c r="AF1116" s="67"/>
      <c r="AG1116" s="67"/>
      <c r="AH1116" s="67"/>
      <c r="AI1116" s="4"/>
    </row>
    <row r="1117" spans="15:35">
      <c r="O1117" s="61"/>
      <c r="P1117" s="61"/>
      <c r="Q1117" s="61"/>
      <c r="R1117" s="61"/>
      <c r="S1117" s="61"/>
      <c r="T1117" s="61"/>
      <c r="U1117" s="61"/>
      <c r="V1117" s="61"/>
      <c r="W1117" s="61"/>
      <c r="X1117" s="61"/>
      <c r="Y1117" s="61"/>
      <c r="Z1117" s="61"/>
      <c r="AA1117" s="61"/>
      <c r="AB1117" s="67"/>
      <c r="AC1117" s="67"/>
      <c r="AD1117" s="67"/>
      <c r="AE1117" s="67"/>
      <c r="AF1117" s="67"/>
      <c r="AG1117" s="67"/>
      <c r="AH1117" s="67"/>
      <c r="AI1117" s="4"/>
    </row>
    <row r="1118" spans="15:35" ht="13" thickBot="1">
      <c r="O1118" s="61"/>
      <c r="P1118" s="61"/>
      <c r="Q1118" s="61"/>
      <c r="R1118" s="61"/>
      <c r="S1118" s="61"/>
      <c r="T1118" s="61"/>
      <c r="U1118" s="61"/>
      <c r="V1118" s="61"/>
      <c r="W1118" s="61"/>
      <c r="X1118" s="61"/>
      <c r="Y1118" s="61"/>
      <c r="Z1118" s="61"/>
      <c r="AA1118" s="72">
        <v>499181.27</v>
      </c>
      <c r="AB1118" s="72">
        <v>1196536.9700000002</v>
      </c>
      <c r="AC1118" s="72">
        <v>0</v>
      </c>
      <c r="AD1118" s="72">
        <v>1695718.2400000002</v>
      </c>
      <c r="AE1118" s="67"/>
      <c r="AF1118" s="67"/>
      <c r="AG1118" s="67"/>
      <c r="AH1118" s="67"/>
      <c r="AI1118" s="4"/>
    </row>
    <row r="1119" spans="15:35">
      <c r="O1119" s="61"/>
      <c r="P1119" s="61"/>
      <c r="Q1119" s="61"/>
      <c r="R1119" s="61"/>
      <c r="S1119" s="61"/>
      <c r="T1119" s="61"/>
      <c r="U1119" s="61"/>
      <c r="V1119" s="61"/>
      <c r="W1119" s="61"/>
      <c r="X1119" s="61"/>
      <c r="Y1119" s="61"/>
      <c r="Z1119" s="61"/>
      <c r="AA1119" s="61"/>
      <c r="AB1119" s="67"/>
      <c r="AC1119" s="67"/>
      <c r="AD1119" s="67"/>
      <c r="AE1119" s="67"/>
      <c r="AF1119" s="67"/>
      <c r="AG1119" s="67"/>
      <c r="AH1119" s="67"/>
      <c r="AI1119" s="4"/>
    </row>
    <row r="1120" spans="15:35" ht="13" thickBot="1">
      <c r="O1120" s="61"/>
      <c r="P1120" s="61"/>
      <c r="Q1120" s="61"/>
      <c r="R1120" s="61"/>
      <c r="S1120" s="61"/>
      <c r="T1120" s="61"/>
      <c r="U1120" s="61"/>
      <c r="V1120" s="61"/>
      <c r="W1120" s="61"/>
      <c r="X1120" s="61"/>
      <c r="Y1120" s="61" t="s">
        <v>4998</v>
      </c>
      <c r="Z1120" s="61"/>
      <c r="AA1120" s="101">
        <v>-177596591.59900853</v>
      </c>
      <c r="AB1120" s="101">
        <v>-156626667.45312977</v>
      </c>
      <c r="AC1120" s="101">
        <v>-223530982.68567109</v>
      </c>
      <c r="AD1120" s="101">
        <v>-557754241.73780954</v>
      </c>
      <c r="AE1120" s="67"/>
      <c r="AF1120" s="67"/>
      <c r="AG1120" s="67"/>
      <c r="AH1120" s="67"/>
      <c r="AI1120" s="4"/>
    </row>
    <row r="1121" spans="15:35">
      <c r="O1121" s="61"/>
      <c r="P1121" s="61"/>
      <c r="Q1121" s="61"/>
      <c r="R1121" s="61"/>
      <c r="S1121" s="61"/>
      <c r="T1121" s="61"/>
      <c r="U1121" s="61"/>
      <c r="V1121" s="61"/>
      <c r="W1121" s="61"/>
      <c r="X1121" s="61"/>
      <c r="Y1121" s="61"/>
      <c r="Z1121" s="61"/>
      <c r="AA1121" s="61"/>
      <c r="AB1121" s="67"/>
      <c r="AC1121" s="67"/>
      <c r="AD1121" s="67"/>
      <c r="AE1121" s="67"/>
      <c r="AF1121" s="67"/>
      <c r="AG1121" s="67"/>
      <c r="AH1121" s="67"/>
      <c r="AI1121" s="4"/>
    </row>
    <row r="1122" spans="15:35">
      <c r="O1122" s="61"/>
      <c r="P1122" s="61"/>
      <c r="Q1122" s="61"/>
      <c r="R1122" s="61"/>
      <c r="S1122" s="61"/>
      <c r="T1122" s="61"/>
      <c r="U1122" s="61"/>
      <c r="V1122" s="61"/>
      <c r="W1122" s="61"/>
      <c r="X1122" s="61"/>
      <c r="Y1122" s="61"/>
      <c r="Z1122" s="61"/>
      <c r="AA1122" s="61"/>
      <c r="AB1122" s="67"/>
      <c r="AC1122" s="67"/>
      <c r="AD1122" s="67"/>
      <c r="AE1122" s="67"/>
      <c r="AF1122" s="67"/>
      <c r="AG1122" s="67"/>
      <c r="AH1122" s="67"/>
      <c r="AI1122" s="4"/>
    </row>
    <row r="1123" spans="15:35">
      <c r="O1123" s="61"/>
      <c r="P1123" s="61"/>
      <c r="Q1123" s="61"/>
      <c r="R1123" s="61"/>
      <c r="S1123" s="61"/>
      <c r="T1123" s="61"/>
      <c r="U1123" s="61"/>
      <c r="V1123" s="61"/>
      <c r="W1123" s="61"/>
      <c r="X1123" s="61"/>
      <c r="Y1123" s="61"/>
      <c r="Z1123" s="61"/>
      <c r="AA1123" s="61"/>
      <c r="AB1123" s="67"/>
      <c r="AC1123" s="67"/>
      <c r="AD1123" s="67"/>
      <c r="AE1123" s="67"/>
      <c r="AF1123" s="67"/>
      <c r="AG1123" s="67"/>
      <c r="AH1123" s="67"/>
      <c r="AI1123" s="4"/>
    </row>
    <row r="1124" spans="15:35">
      <c r="O1124" s="61"/>
      <c r="P1124" s="61"/>
      <c r="Q1124" s="61"/>
      <c r="R1124" s="61"/>
      <c r="S1124" s="61"/>
      <c r="T1124" s="61"/>
      <c r="U1124" s="61"/>
      <c r="V1124" s="61"/>
      <c r="W1124" s="61"/>
      <c r="X1124" s="61"/>
      <c r="Y1124" s="61"/>
      <c r="Z1124" s="61"/>
      <c r="AA1124" s="61"/>
      <c r="AB1124" s="67"/>
      <c r="AC1124" s="67"/>
      <c r="AD1124" s="67"/>
      <c r="AE1124" s="67"/>
      <c r="AF1124" s="67"/>
      <c r="AG1124" s="67"/>
      <c r="AH1124" s="67"/>
      <c r="AI1124" s="4"/>
    </row>
    <row r="1125" spans="15:35">
      <c r="O1125" s="61"/>
      <c r="P1125" s="61"/>
      <c r="Q1125" s="61"/>
      <c r="R1125" s="61"/>
      <c r="S1125" s="61"/>
      <c r="T1125" s="61"/>
      <c r="U1125" s="61"/>
      <c r="V1125" s="61"/>
      <c r="W1125" s="61"/>
      <c r="X1125" s="61"/>
      <c r="Y1125" s="61"/>
      <c r="Z1125" s="61"/>
      <c r="AA1125" s="61"/>
      <c r="AB1125" s="67"/>
      <c r="AC1125" s="67"/>
      <c r="AD1125" s="67"/>
      <c r="AE1125" s="67"/>
      <c r="AF1125" s="67"/>
      <c r="AG1125" s="67"/>
      <c r="AH1125" s="67"/>
      <c r="AI1125" s="4"/>
    </row>
    <row r="1126" spans="15:35">
      <c r="O1126" s="61"/>
      <c r="P1126" s="61"/>
      <c r="Q1126" s="61"/>
      <c r="R1126" s="61"/>
      <c r="S1126" s="61"/>
      <c r="T1126" s="61"/>
      <c r="U1126" s="61"/>
      <c r="V1126" s="61"/>
      <c r="W1126" s="61"/>
      <c r="X1126" s="61"/>
      <c r="Y1126" s="61"/>
      <c r="Z1126" s="61"/>
      <c r="AA1126" s="61"/>
      <c r="AB1126" s="67"/>
      <c r="AC1126" s="67"/>
      <c r="AD1126" s="67"/>
      <c r="AE1126" s="67"/>
      <c r="AF1126" s="67"/>
      <c r="AG1126" s="67"/>
      <c r="AH1126" s="67"/>
      <c r="AI1126" s="4"/>
    </row>
    <row r="1127" spans="15:35">
      <c r="O1127" s="61"/>
      <c r="P1127" s="61"/>
      <c r="Q1127" s="61"/>
      <c r="R1127" s="61"/>
      <c r="S1127" s="61"/>
      <c r="T1127" s="61"/>
      <c r="U1127" s="61"/>
      <c r="V1127" s="61"/>
      <c r="W1127" s="61"/>
      <c r="X1127" s="61"/>
      <c r="Y1127" s="61"/>
      <c r="Z1127" s="61"/>
      <c r="AA1127" s="61"/>
      <c r="AB1127" s="67"/>
      <c r="AC1127" s="67"/>
      <c r="AD1127" s="67"/>
      <c r="AE1127" s="67"/>
      <c r="AF1127" s="67"/>
      <c r="AG1127" s="67"/>
      <c r="AH1127" s="67"/>
      <c r="AI1127" s="4"/>
    </row>
    <row r="1128" spans="15:35">
      <c r="O1128" s="61"/>
      <c r="P1128" s="61"/>
      <c r="Q1128" s="61"/>
      <c r="R1128" s="61"/>
      <c r="S1128" s="61"/>
      <c r="T1128" s="61"/>
      <c r="U1128" s="61"/>
      <c r="V1128" s="61"/>
      <c r="W1128" s="61"/>
      <c r="X1128" s="61"/>
      <c r="Y1128" s="61"/>
      <c r="Z1128" s="61"/>
      <c r="AA1128" s="61"/>
      <c r="AB1128" s="67"/>
      <c r="AC1128" s="67"/>
      <c r="AD1128" s="67"/>
      <c r="AE1128" s="67"/>
      <c r="AF1128" s="67"/>
      <c r="AG1128" s="67"/>
      <c r="AH1128" s="67"/>
      <c r="AI1128" s="4"/>
    </row>
    <row r="1129" spans="15:35">
      <c r="O1129" s="61"/>
      <c r="P1129" s="61"/>
      <c r="Q1129" s="61"/>
      <c r="R1129" s="61"/>
      <c r="S1129" s="61"/>
      <c r="T1129" s="61"/>
      <c r="U1129" s="61"/>
      <c r="V1129" s="61"/>
      <c r="W1129" s="61"/>
      <c r="X1129" s="61"/>
      <c r="Y1129" s="61"/>
      <c r="Z1129" s="61"/>
      <c r="AA1129" s="61"/>
      <c r="AB1129" s="67"/>
      <c r="AC1129" s="67"/>
      <c r="AD1129" s="67"/>
      <c r="AE1129" s="67"/>
      <c r="AF1129" s="67"/>
      <c r="AG1129" s="67"/>
      <c r="AH1129" s="67"/>
      <c r="AI1129" s="4"/>
    </row>
    <row r="1130" spans="15:35">
      <c r="O1130" s="61"/>
      <c r="P1130" s="61"/>
      <c r="Q1130" s="61"/>
      <c r="R1130" s="61"/>
      <c r="S1130" s="61"/>
      <c r="T1130" s="61"/>
      <c r="U1130" s="61"/>
      <c r="V1130" s="61"/>
      <c r="W1130" s="61"/>
      <c r="X1130" s="61"/>
      <c r="Y1130" s="61"/>
      <c r="Z1130" s="61"/>
      <c r="AA1130" s="61"/>
      <c r="AB1130" s="67"/>
      <c r="AC1130" s="67"/>
      <c r="AD1130" s="67"/>
      <c r="AE1130" s="67"/>
      <c r="AF1130" s="67"/>
      <c r="AG1130" s="67"/>
      <c r="AH1130" s="67"/>
      <c r="AI1130" s="4"/>
    </row>
    <row r="1131" spans="15:35">
      <c r="O1131" s="61"/>
      <c r="P1131" s="61"/>
      <c r="Q1131" s="61"/>
      <c r="R1131" s="61"/>
      <c r="S1131" s="61"/>
      <c r="T1131" s="61"/>
      <c r="U1131" s="61"/>
      <c r="V1131" s="61"/>
      <c r="W1131" s="61"/>
      <c r="X1131" s="61"/>
      <c r="Y1131" s="61"/>
      <c r="Z1131" s="61"/>
      <c r="AA1131" s="61"/>
      <c r="AB1131" s="67"/>
      <c r="AC1131" s="67"/>
      <c r="AD1131" s="67"/>
      <c r="AE1131" s="67"/>
      <c r="AF1131" s="67"/>
      <c r="AG1131" s="67"/>
      <c r="AH1131" s="67"/>
      <c r="AI1131" s="4"/>
    </row>
    <row r="1132" spans="15:35">
      <c r="O1132" s="61"/>
      <c r="P1132" s="61"/>
      <c r="Q1132" s="61"/>
      <c r="R1132" s="61"/>
      <c r="S1132" s="61"/>
      <c r="T1132" s="61"/>
      <c r="U1132" s="61"/>
      <c r="V1132" s="61"/>
      <c r="W1132" s="61"/>
      <c r="X1132" s="61"/>
      <c r="Y1132" s="61"/>
      <c r="Z1132" s="61"/>
      <c r="AA1132" s="61"/>
      <c r="AB1132" s="67"/>
      <c r="AC1132" s="67"/>
      <c r="AD1132" s="67"/>
      <c r="AE1132" s="67"/>
      <c r="AF1132" s="67"/>
      <c r="AG1132" s="67"/>
      <c r="AH1132" s="67"/>
      <c r="AI1132" s="4"/>
    </row>
    <row r="1133" spans="15:35">
      <c r="O1133" s="61"/>
      <c r="P1133" s="61"/>
      <c r="Q1133" s="61"/>
      <c r="R1133" s="61"/>
      <c r="S1133" s="61"/>
      <c r="T1133" s="61"/>
      <c r="U1133" s="61"/>
      <c r="V1133" s="61"/>
      <c r="W1133" s="61"/>
      <c r="X1133" s="61"/>
      <c r="Y1133" s="61"/>
      <c r="Z1133" s="61"/>
      <c r="AA1133" s="61"/>
      <c r="AB1133" s="61"/>
      <c r="AC1133" s="61"/>
      <c r="AD1133" s="61"/>
      <c r="AE1133" s="61"/>
      <c r="AF1133" s="61"/>
      <c r="AG1133" s="61"/>
      <c r="AH1133" s="61"/>
    </row>
    <row r="1134" spans="15:35">
      <c r="O1134" s="61"/>
      <c r="P1134" s="61"/>
      <c r="Q1134" s="61"/>
      <c r="R1134" s="61"/>
      <c r="S1134" s="61"/>
      <c r="T1134" s="61"/>
      <c r="U1134" s="61"/>
      <c r="V1134" s="61"/>
      <c r="W1134" s="61"/>
      <c r="X1134" s="61"/>
      <c r="Y1134" s="61"/>
      <c r="Z1134" s="61"/>
      <c r="AA1134" s="61"/>
      <c r="AB1134" s="61"/>
      <c r="AC1134" s="61"/>
      <c r="AD1134" s="61"/>
      <c r="AE1134" s="61"/>
      <c r="AF1134" s="61"/>
      <c r="AG1134" s="61"/>
      <c r="AH1134" s="61"/>
    </row>
    <row r="1135" spans="15:35">
      <c r="O1135" s="61"/>
      <c r="P1135" s="61"/>
      <c r="Q1135" s="61"/>
      <c r="R1135" s="61"/>
      <c r="S1135" s="61"/>
      <c r="T1135" s="61"/>
      <c r="U1135" s="61"/>
      <c r="V1135" s="61"/>
      <c r="W1135" s="61"/>
      <c r="X1135" s="61"/>
      <c r="Y1135" s="61"/>
      <c r="Z1135" s="61"/>
      <c r="AA1135" s="61"/>
      <c r="AB1135" s="61"/>
      <c r="AC1135" s="61"/>
      <c r="AD1135" s="61"/>
      <c r="AE1135" s="61"/>
      <c r="AF1135" s="61"/>
      <c r="AG1135" s="61"/>
      <c r="AH1135" s="61"/>
    </row>
    <row r="1136" spans="15:35">
      <c r="O1136" s="61"/>
      <c r="P1136" s="61"/>
      <c r="Q1136" s="61"/>
      <c r="R1136" s="61"/>
      <c r="S1136" s="61"/>
      <c r="T1136" s="61"/>
      <c r="U1136" s="61"/>
      <c r="V1136" s="61"/>
      <c r="W1136" s="61"/>
      <c r="X1136" s="61"/>
      <c r="Y1136" s="61"/>
      <c r="Z1136" s="61"/>
      <c r="AA1136" s="61"/>
      <c r="AB1136" s="61"/>
      <c r="AC1136" s="61"/>
      <c r="AD1136" s="61"/>
      <c r="AE1136" s="61"/>
      <c r="AF1136" s="61"/>
      <c r="AG1136" s="61"/>
      <c r="AH1136" s="61"/>
    </row>
    <row r="1137" spans="15:34">
      <c r="O1137" s="61"/>
      <c r="P1137" s="61"/>
      <c r="Q1137" s="61"/>
      <c r="R1137" s="61"/>
      <c r="S1137" s="61"/>
      <c r="T1137" s="61"/>
      <c r="U1137" s="61"/>
      <c r="V1137" s="61"/>
      <c r="W1137" s="61"/>
      <c r="X1137" s="61"/>
      <c r="Y1137" s="61"/>
      <c r="Z1137" s="61"/>
      <c r="AA1137" s="61"/>
      <c r="AB1137" s="61"/>
      <c r="AC1137" s="61"/>
      <c r="AD1137" s="61"/>
      <c r="AE1137" s="61"/>
      <c r="AF1137" s="61"/>
      <c r="AG1137" s="61"/>
      <c r="AH1137" s="61"/>
    </row>
    <row r="1138" spans="15:34">
      <c r="O1138" s="61"/>
      <c r="P1138" s="61"/>
      <c r="Q1138" s="61"/>
      <c r="R1138" s="61"/>
      <c r="S1138" s="61"/>
      <c r="T1138" s="61"/>
      <c r="U1138" s="61"/>
      <c r="V1138" s="61"/>
      <c r="W1138" s="61"/>
      <c r="X1138" s="61"/>
      <c r="Y1138" s="61"/>
      <c r="Z1138" s="61"/>
      <c r="AA1138" s="61"/>
      <c r="AB1138" s="61"/>
      <c r="AC1138" s="61"/>
      <c r="AD1138" s="61"/>
      <c r="AE1138" s="61"/>
      <c r="AF1138" s="61"/>
      <c r="AG1138" s="61"/>
      <c r="AH1138" s="61"/>
    </row>
    <row r="1139" spans="15:34">
      <c r="O1139" s="61"/>
      <c r="P1139" s="61"/>
      <c r="Q1139" s="61"/>
      <c r="R1139" s="61"/>
      <c r="S1139" s="61"/>
      <c r="T1139" s="61"/>
      <c r="U1139" s="61"/>
      <c r="V1139" s="61"/>
      <c r="W1139" s="61"/>
      <c r="X1139" s="61"/>
      <c r="Y1139" s="61"/>
      <c r="Z1139" s="61"/>
      <c r="AA1139" s="61"/>
      <c r="AB1139" s="61"/>
      <c r="AC1139" s="61"/>
      <c r="AD1139" s="61"/>
      <c r="AE1139" s="61"/>
      <c r="AF1139" s="61"/>
      <c r="AG1139" s="61"/>
      <c r="AH1139" s="61"/>
    </row>
    <row r="1140" spans="15:34">
      <c r="O1140" s="61"/>
      <c r="P1140" s="61"/>
      <c r="Q1140" s="61"/>
      <c r="R1140" s="61"/>
      <c r="S1140" s="61"/>
      <c r="T1140" s="61"/>
      <c r="U1140" s="61"/>
      <c r="V1140" s="61"/>
      <c r="W1140" s="61"/>
      <c r="X1140" s="61"/>
      <c r="Y1140" s="61"/>
      <c r="Z1140" s="61"/>
      <c r="AA1140" s="61"/>
      <c r="AB1140" s="61"/>
      <c r="AC1140" s="61"/>
      <c r="AD1140" s="61"/>
      <c r="AE1140" s="61"/>
      <c r="AF1140" s="61"/>
      <c r="AG1140" s="61"/>
      <c r="AH1140" s="61"/>
    </row>
    <row r="1141" spans="15:34">
      <c r="O1141" s="61"/>
      <c r="P1141" s="61"/>
      <c r="Q1141" s="61"/>
      <c r="R1141" s="61"/>
      <c r="S1141" s="61"/>
      <c r="T1141" s="61"/>
      <c r="U1141" s="61"/>
      <c r="V1141" s="61"/>
      <c r="W1141" s="61"/>
      <c r="X1141" s="61"/>
      <c r="Y1141" s="61"/>
      <c r="Z1141" s="61"/>
      <c r="AA1141" s="61"/>
      <c r="AB1141" s="61"/>
      <c r="AC1141" s="61"/>
      <c r="AD1141" s="61"/>
      <c r="AE1141" s="61"/>
      <c r="AF1141" s="61"/>
      <c r="AG1141" s="61"/>
      <c r="AH1141" s="61"/>
    </row>
    <row r="1142" spans="15:34">
      <c r="O1142" s="61"/>
      <c r="P1142" s="61"/>
      <c r="Q1142" s="61"/>
      <c r="R1142" s="61"/>
      <c r="S1142" s="61"/>
      <c r="T1142" s="61"/>
      <c r="U1142" s="61"/>
      <c r="V1142" s="61"/>
      <c r="W1142" s="61"/>
      <c r="X1142" s="61"/>
      <c r="Y1142" s="61"/>
      <c r="Z1142" s="61"/>
      <c r="AA1142" s="61"/>
      <c r="AB1142" s="61"/>
      <c r="AC1142" s="61"/>
      <c r="AD1142" s="61"/>
      <c r="AE1142" s="61"/>
      <c r="AF1142" s="61"/>
      <c r="AG1142" s="61"/>
      <c r="AH1142" s="61"/>
    </row>
    <row r="1143" spans="15:34">
      <c r="O1143" s="61"/>
      <c r="P1143" s="61"/>
      <c r="Q1143" s="61"/>
      <c r="R1143" s="61"/>
      <c r="S1143" s="61"/>
      <c r="T1143" s="61"/>
      <c r="U1143" s="61"/>
      <c r="V1143" s="61"/>
      <c r="W1143" s="61"/>
      <c r="X1143" s="61"/>
      <c r="Y1143" s="61"/>
      <c r="Z1143" s="61"/>
      <c r="AA1143" s="61"/>
      <c r="AB1143" s="61"/>
      <c r="AC1143" s="61"/>
      <c r="AD1143" s="61"/>
      <c r="AE1143" s="61"/>
      <c r="AF1143" s="61"/>
      <c r="AG1143" s="61"/>
      <c r="AH1143" s="61"/>
    </row>
    <row r="1144" spans="15:34">
      <c r="O1144" s="61"/>
      <c r="P1144" s="61"/>
      <c r="Q1144" s="61"/>
      <c r="R1144" s="61"/>
      <c r="S1144" s="61"/>
      <c r="T1144" s="61"/>
      <c r="U1144" s="61"/>
      <c r="V1144" s="61"/>
      <c r="W1144" s="61"/>
      <c r="X1144" s="61"/>
      <c r="Y1144" s="61"/>
      <c r="Z1144" s="61"/>
      <c r="AA1144" s="61"/>
      <c r="AB1144" s="61"/>
      <c r="AC1144" s="61"/>
      <c r="AD1144" s="61"/>
      <c r="AE1144" s="61"/>
      <c r="AF1144" s="61"/>
      <c r="AG1144" s="61"/>
      <c r="AH1144" s="61"/>
    </row>
    <row r="1145" spans="15:34">
      <c r="O1145" s="61"/>
      <c r="P1145" s="61"/>
      <c r="Q1145" s="61"/>
      <c r="R1145" s="61"/>
      <c r="S1145" s="61"/>
      <c r="T1145" s="61"/>
      <c r="U1145" s="61"/>
      <c r="V1145" s="61"/>
      <c r="W1145" s="61"/>
      <c r="X1145" s="61"/>
      <c r="Y1145" s="61"/>
      <c r="Z1145" s="61"/>
      <c r="AA1145" s="61"/>
      <c r="AB1145" s="61"/>
      <c r="AC1145" s="61"/>
      <c r="AD1145" s="61"/>
      <c r="AE1145" s="61"/>
      <c r="AF1145" s="61"/>
      <c r="AG1145" s="61"/>
      <c r="AH1145" s="61"/>
    </row>
    <row r="1146" spans="15:34">
      <c r="O1146" s="61"/>
      <c r="P1146" s="61"/>
      <c r="Q1146" s="61"/>
      <c r="R1146" s="61"/>
      <c r="S1146" s="61"/>
      <c r="T1146" s="61"/>
      <c r="U1146" s="61"/>
      <c r="V1146" s="61"/>
      <c r="W1146" s="61"/>
      <c r="X1146" s="61"/>
      <c r="Y1146" s="61"/>
      <c r="Z1146" s="61"/>
      <c r="AA1146" s="61"/>
      <c r="AB1146" s="61"/>
      <c r="AC1146" s="61"/>
      <c r="AD1146" s="61"/>
      <c r="AE1146" s="61"/>
      <c r="AF1146" s="61"/>
      <c r="AG1146" s="61"/>
      <c r="AH1146" s="61"/>
    </row>
    <row r="1147" spans="15:34">
      <c r="O1147" s="61"/>
      <c r="P1147" s="61"/>
      <c r="Q1147" s="61"/>
      <c r="R1147" s="61"/>
      <c r="S1147" s="61"/>
      <c r="T1147" s="61"/>
      <c r="U1147" s="61"/>
      <c r="V1147" s="61"/>
      <c r="W1147" s="61"/>
      <c r="X1147" s="61"/>
      <c r="Y1147" s="61"/>
      <c r="Z1147" s="61"/>
      <c r="AA1147" s="61"/>
      <c r="AB1147" s="61"/>
      <c r="AC1147" s="61"/>
      <c r="AD1147" s="61"/>
      <c r="AE1147" s="61"/>
      <c r="AF1147" s="61"/>
      <c r="AG1147" s="61"/>
      <c r="AH1147" s="61"/>
    </row>
    <row r="1148" spans="15:34">
      <c r="O1148" s="61"/>
      <c r="P1148" s="61"/>
      <c r="Q1148" s="61"/>
      <c r="R1148" s="61"/>
      <c r="S1148" s="61"/>
      <c r="T1148" s="61"/>
      <c r="U1148" s="61"/>
      <c r="V1148" s="61"/>
      <c r="W1148" s="61"/>
      <c r="X1148" s="61"/>
      <c r="Y1148" s="61"/>
      <c r="Z1148" s="61"/>
      <c r="AA1148" s="61"/>
      <c r="AB1148" s="61"/>
      <c r="AC1148" s="61"/>
      <c r="AD1148" s="61"/>
      <c r="AE1148" s="61"/>
      <c r="AF1148" s="61"/>
      <c r="AG1148" s="61"/>
      <c r="AH1148" s="61"/>
    </row>
    <row r="1149" spans="15:34">
      <c r="O1149" s="61"/>
      <c r="P1149" s="61"/>
      <c r="Q1149" s="61"/>
      <c r="R1149" s="61"/>
      <c r="S1149" s="61"/>
      <c r="T1149" s="61"/>
      <c r="U1149" s="61"/>
      <c r="V1149" s="61"/>
      <c r="W1149" s="61"/>
      <c r="X1149" s="61"/>
      <c r="Y1149" s="61"/>
      <c r="Z1149" s="61"/>
      <c r="AA1149" s="61"/>
      <c r="AB1149" s="61"/>
      <c r="AC1149" s="61"/>
      <c r="AD1149" s="61"/>
      <c r="AE1149" s="61"/>
      <c r="AF1149" s="61"/>
      <c r="AG1149" s="61"/>
      <c r="AH1149" s="61"/>
    </row>
    <row r="1150" spans="15:34">
      <c r="O1150" s="61"/>
      <c r="P1150" s="61"/>
      <c r="Q1150" s="61"/>
      <c r="R1150" s="61"/>
      <c r="S1150" s="61"/>
      <c r="T1150" s="61"/>
      <c r="U1150" s="61"/>
      <c r="V1150" s="61"/>
      <c r="W1150" s="61"/>
      <c r="X1150" s="61"/>
      <c r="Y1150" s="61"/>
      <c r="Z1150" s="61"/>
      <c r="AA1150" s="61"/>
      <c r="AB1150" s="61"/>
      <c r="AC1150" s="61"/>
      <c r="AD1150" s="61"/>
      <c r="AE1150" s="61"/>
      <c r="AF1150" s="61"/>
      <c r="AG1150" s="61"/>
      <c r="AH1150" s="61"/>
    </row>
    <row r="1151" spans="15:34">
      <c r="O1151" s="61"/>
      <c r="P1151" s="61"/>
      <c r="Q1151" s="61"/>
      <c r="R1151" s="61"/>
      <c r="S1151" s="61"/>
      <c r="T1151" s="61"/>
      <c r="U1151" s="61"/>
      <c r="V1151" s="61"/>
      <c r="W1151" s="61"/>
      <c r="X1151" s="61"/>
      <c r="Y1151" s="61"/>
      <c r="Z1151" s="61"/>
      <c r="AA1151" s="61"/>
      <c r="AB1151" s="61"/>
      <c r="AC1151" s="61"/>
      <c r="AD1151" s="61"/>
      <c r="AE1151" s="61"/>
      <c r="AF1151" s="61"/>
      <c r="AG1151" s="61"/>
      <c r="AH1151" s="61"/>
    </row>
    <row r="1152" spans="15:34">
      <c r="O1152" s="61"/>
      <c r="P1152" s="61"/>
      <c r="Q1152" s="61"/>
      <c r="R1152" s="61"/>
      <c r="S1152" s="61"/>
      <c r="T1152" s="61"/>
      <c r="U1152" s="61"/>
      <c r="V1152" s="61"/>
      <c r="W1152" s="61"/>
      <c r="X1152" s="61"/>
      <c r="Y1152" s="61"/>
      <c r="Z1152" s="61"/>
      <c r="AA1152" s="61"/>
      <c r="AB1152" s="61"/>
      <c r="AC1152" s="61"/>
      <c r="AD1152" s="61"/>
      <c r="AE1152" s="61"/>
      <c r="AF1152" s="61"/>
      <c r="AG1152" s="61"/>
      <c r="AH1152" s="61"/>
    </row>
    <row r="1153" spans="15:34">
      <c r="O1153" s="61"/>
      <c r="P1153" s="61"/>
      <c r="Q1153" s="61"/>
      <c r="R1153" s="61"/>
      <c r="S1153" s="61"/>
      <c r="T1153" s="61"/>
      <c r="U1153" s="61"/>
      <c r="V1153" s="61"/>
      <c r="W1153" s="61"/>
      <c r="X1153" s="61"/>
      <c r="Y1153" s="61"/>
      <c r="Z1153" s="61"/>
      <c r="AA1153" s="61"/>
      <c r="AB1153" s="61"/>
      <c r="AC1153" s="61"/>
      <c r="AD1153" s="61"/>
      <c r="AE1153" s="61"/>
      <c r="AF1153" s="61"/>
      <c r="AG1153" s="61"/>
      <c r="AH1153" s="61"/>
    </row>
    <row r="1154" spans="15:34">
      <c r="O1154" s="61"/>
      <c r="P1154" s="61"/>
      <c r="Q1154" s="61"/>
      <c r="R1154" s="61"/>
      <c r="S1154" s="61"/>
      <c r="T1154" s="61"/>
      <c r="U1154" s="61"/>
      <c r="V1154" s="61"/>
      <c r="W1154" s="61"/>
      <c r="X1154" s="61"/>
      <c r="Y1154" s="61"/>
      <c r="Z1154" s="61"/>
      <c r="AA1154" s="61"/>
      <c r="AB1154" s="61"/>
      <c r="AC1154" s="61"/>
      <c r="AD1154" s="61"/>
      <c r="AE1154" s="61"/>
      <c r="AF1154" s="61"/>
      <c r="AG1154" s="61"/>
      <c r="AH1154" s="61"/>
    </row>
    <row r="1155" spans="15:34">
      <c r="O1155" s="61"/>
      <c r="P1155" s="61"/>
      <c r="Q1155" s="61"/>
      <c r="R1155" s="61"/>
      <c r="S1155" s="61"/>
      <c r="T1155" s="61"/>
      <c r="U1155" s="61"/>
      <c r="V1155" s="61"/>
      <c r="W1155" s="61"/>
      <c r="X1155" s="61"/>
      <c r="Y1155" s="61"/>
      <c r="Z1155" s="61"/>
      <c r="AA1155" s="61"/>
      <c r="AB1155" s="61"/>
      <c r="AC1155" s="61"/>
      <c r="AD1155" s="61"/>
      <c r="AE1155" s="61"/>
      <c r="AF1155" s="61"/>
      <c r="AG1155" s="61"/>
      <c r="AH1155" s="61"/>
    </row>
    <row r="1156" spans="15:34">
      <c r="O1156" s="61"/>
      <c r="P1156" s="61"/>
      <c r="Q1156" s="61"/>
      <c r="R1156" s="61"/>
      <c r="S1156" s="61"/>
      <c r="T1156" s="61"/>
      <c r="U1156" s="61"/>
      <c r="V1156" s="61"/>
      <c r="W1156" s="61"/>
      <c r="X1156" s="61"/>
      <c r="Y1156" s="61"/>
      <c r="Z1156" s="61"/>
      <c r="AA1156" s="61"/>
      <c r="AB1156" s="61"/>
      <c r="AC1156" s="61"/>
      <c r="AD1156" s="61"/>
      <c r="AE1156" s="61"/>
      <c r="AF1156" s="61"/>
      <c r="AG1156" s="61"/>
      <c r="AH1156" s="61"/>
    </row>
    <row r="1157" spans="15:34">
      <c r="O1157" s="61"/>
      <c r="P1157" s="61"/>
      <c r="Q1157" s="61"/>
      <c r="R1157" s="61"/>
      <c r="S1157" s="61"/>
      <c r="T1157" s="61"/>
      <c r="U1157" s="61"/>
      <c r="V1157" s="61"/>
      <c r="W1157" s="61"/>
      <c r="X1157" s="61"/>
      <c r="Y1157" s="61"/>
      <c r="Z1157" s="61"/>
      <c r="AA1157" s="61"/>
      <c r="AB1157" s="61"/>
      <c r="AC1157" s="61"/>
      <c r="AD1157" s="61"/>
      <c r="AE1157" s="61"/>
      <c r="AF1157" s="61"/>
      <c r="AG1157" s="61"/>
      <c r="AH1157" s="61"/>
    </row>
    <row r="1158" spans="15:34">
      <c r="O1158" s="61"/>
      <c r="P1158" s="61"/>
      <c r="Q1158" s="61"/>
      <c r="R1158" s="61"/>
      <c r="S1158" s="61"/>
      <c r="T1158" s="61"/>
      <c r="U1158" s="61"/>
      <c r="V1158" s="61"/>
      <c r="W1158" s="61"/>
      <c r="X1158" s="61"/>
      <c r="Y1158" s="61"/>
      <c r="Z1158" s="61"/>
      <c r="AA1158" s="61"/>
      <c r="AB1158" s="61"/>
      <c r="AC1158" s="61"/>
      <c r="AD1158" s="61"/>
      <c r="AE1158" s="61"/>
      <c r="AF1158" s="61"/>
      <c r="AG1158" s="61"/>
      <c r="AH1158" s="61"/>
    </row>
    <row r="1159" spans="15:34">
      <c r="O1159" s="61"/>
      <c r="P1159" s="61"/>
      <c r="Q1159" s="61"/>
      <c r="R1159" s="61"/>
      <c r="S1159" s="61"/>
      <c r="T1159" s="61"/>
      <c r="U1159" s="61"/>
      <c r="V1159" s="61"/>
      <c r="W1159" s="61"/>
      <c r="X1159" s="61"/>
      <c r="Y1159" s="61"/>
      <c r="Z1159" s="61"/>
      <c r="AA1159" s="61"/>
      <c r="AB1159" s="61"/>
      <c r="AC1159" s="61"/>
      <c r="AD1159" s="61"/>
      <c r="AE1159" s="61"/>
      <c r="AF1159" s="61"/>
      <c r="AG1159" s="61"/>
      <c r="AH1159" s="61"/>
    </row>
    <row r="1160" spans="15:34">
      <c r="O1160" s="61"/>
      <c r="P1160" s="61"/>
      <c r="Q1160" s="61"/>
      <c r="R1160" s="61"/>
      <c r="S1160" s="61"/>
      <c r="T1160" s="61"/>
      <c r="U1160" s="61"/>
      <c r="V1160" s="61"/>
      <c r="W1160" s="61"/>
      <c r="X1160" s="61"/>
      <c r="Y1160" s="61"/>
      <c r="Z1160" s="61"/>
      <c r="AA1160" s="61"/>
      <c r="AB1160" s="61"/>
      <c r="AC1160" s="61"/>
      <c r="AD1160" s="61"/>
      <c r="AE1160" s="61"/>
      <c r="AF1160" s="61"/>
      <c r="AG1160" s="61"/>
      <c r="AH1160" s="61"/>
    </row>
    <row r="1161" spans="15:34">
      <c r="O1161" s="61"/>
      <c r="P1161" s="61"/>
      <c r="Q1161" s="61"/>
      <c r="R1161" s="61"/>
      <c r="S1161" s="61"/>
      <c r="T1161" s="61"/>
      <c r="U1161" s="61"/>
      <c r="V1161" s="61"/>
      <c r="W1161" s="61"/>
      <c r="X1161" s="61"/>
      <c r="Y1161" s="61"/>
      <c r="Z1161" s="61"/>
      <c r="AA1161" s="61"/>
      <c r="AB1161" s="61"/>
      <c r="AC1161" s="61"/>
      <c r="AD1161" s="61"/>
      <c r="AE1161" s="61"/>
      <c r="AF1161" s="61"/>
      <c r="AG1161" s="61"/>
      <c r="AH1161" s="61"/>
    </row>
    <row r="1162" spans="15:34">
      <c r="O1162" s="61"/>
      <c r="P1162" s="61"/>
      <c r="Q1162" s="61"/>
      <c r="R1162" s="61"/>
      <c r="S1162" s="61"/>
      <c r="T1162" s="61"/>
      <c r="U1162" s="61"/>
      <c r="V1162" s="61"/>
      <c r="W1162" s="61"/>
      <c r="X1162" s="61"/>
      <c r="Y1162" s="61"/>
      <c r="Z1162" s="61"/>
      <c r="AA1162" s="61"/>
      <c r="AB1162" s="61"/>
      <c r="AC1162" s="61"/>
      <c r="AD1162" s="61"/>
      <c r="AE1162" s="61"/>
      <c r="AF1162" s="61"/>
      <c r="AG1162" s="61"/>
      <c r="AH1162" s="61"/>
    </row>
    <row r="1163" spans="15:34">
      <c r="O1163" s="61"/>
      <c r="P1163" s="61"/>
      <c r="Q1163" s="61"/>
      <c r="R1163" s="61"/>
      <c r="S1163" s="61"/>
      <c r="T1163" s="61"/>
      <c r="U1163" s="61"/>
      <c r="V1163" s="61"/>
      <c r="W1163" s="61"/>
      <c r="X1163" s="61"/>
      <c r="Y1163" s="61"/>
      <c r="Z1163" s="61"/>
      <c r="AA1163" s="61"/>
      <c r="AB1163" s="61"/>
      <c r="AC1163" s="61"/>
      <c r="AD1163" s="61"/>
      <c r="AE1163" s="61"/>
      <c r="AF1163" s="61"/>
      <c r="AG1163" s="61"/>
      <c r="AH1163" s="61"/>
    </row>
    <row r="1164" spans="15:34">
      <c r="O1164" s="61"/>
      <c r="P1164" s="61"/>
      <c r="Q1164" s="61"/>
      <c r="R1164" s="61"/>
      <c r="S1164" s="61"/>
      <c r="T1164" s="61"/>
      <c r="U1164" s="61"/>
      <c r="V1164" s="61"/>
      <c r="W1164" s="61"/>
      <c r="X1164" s="61"/>
      <c r="Y1164" s="61"/>
      <c r="Z1164" s="61"/>
      <c r="AA1164" s="61"/>
      <c r="AB1164" s="61"/>
      <c r="AC1164" s="61"/>
      <c r="AD1164" s="61"/>
      <c r="AE1164" s="61"/>
      <c r="AF1164" s="61"/>
      <c r="AG1164" s="61"/>
      <c r="AH1164" s="61"/>
    </row>
    <row r="1165" spans="15:34">
      <c r="O1165" s="61"/>
      <c r="P1165" s="61"/>
      <c r="Q1165" s="61"/>
      <c r="R1165" s="61"/>
      <c r="S1165" s="61"/>
      <c r="T1165" s="61"/>
      <c r="U1165" s="61"/>
      <c r="V1165" s="61"/>
      <c r="W1165" s="61"/>
      <c r="X1165" s="61"/>
      <c r="Y1165" s="61"/>
      <c r="Z1165" s="61"/>
      <c r="AA1165" s="61"/>
      <c r="AB1165" s="61"/>
      <c r="AC1165" s="61"/>
      <c r="AD1165" s="61"/>
      <c r="AE1165" s="61"/>
      <c r="AF1165" s="61"/>
      <c r="AG1165" s="61"/>
      <c r="AH1165" s="61"/>
    </row>
    <row r="1166" spans="15:34">
      <c r="O1166" s="61"/>
      <c r="P1166" s="61"/>
      <c r="Q1166" s="61"/>
      <c r="R1166" s="61"/>
      <c r="S1166" s="61"/>
      <c r="T1166" s="61"/>
      <c r="U1166" s="61"/>
      <c r="V1166" s="61"/>
      <c r="W1166" s="61"/>
      <c r="X1166" s="61"/>
      <c r="Y1166" s="61"/>
      <c r="Z1166" s="61"/>
      <c r="AA1166" s="61"/>
      <c r="AB1166" s="61"/>
      <c r="AC1166" s="61"/>
      <c r="AD1166" s="61"/>
      <c r="AE1166" s="61"/>
      <c r="AF1166" s="61"/>
      <c r="AG1166" s="61"/>
      <c r="AH1166" s="61"/>
    </row>
    <row r="1167" spans="15:34">
      <c r="O1167" s="61"/>
      <c r="P1167" s="61"/>
      <c r="Q1167" s="61"/>
      <c r="R1167" s="61"/>
      <c r="S1167" s="61"/>
      <c r="T1167" s="61"/>
      <c r="U1167" s="61"/>
      <c r="V1167" s="61"/>
      <c r="W1167" s="61"/>
      <c r="X1167" s="61"/>
      <c r="Y1167" s="61"/>
      <c r="Z1167" s="61"/>
      <c r="AA1167" s="61"/>
      <c r="AB1167" s="61"/>
      <c r="AC1167" s="61"/>
      <c r="AD1167" s="61"/>
      <c r="AE1167" s="61"/>
      <c r="AF1167" s="61"/>
      <c r="AG1167" s="61"/>
      <c r="AH1167" s="61"/>
    </row>
    <row r="1168" spans="15:34">
      <c r="O1168" s="61"/>
      <c r="P1168" s="61"/>
      <c r="Q1168" s="61"/>
      <c r="R1168" s="61"/>
      <c r="S1168" s="61"/>
      <c r="T1168" s="61"/>
      <c r="U1168" s="61"/>
      <c r="V1168" s="61"/>
      <c r="W1168" s="61"/>
      <c r="X1168" s="61"/>
      <c r="Y1168" s="61"/>
      <c r="Z1168" s="61"/>
      <c r="AA1168" s="61"/>
      <c r="AB1168" s="61"/>
      <c r="AC1168" s="61"/>
      <c r="AD1168" s="61"/>
      <c r="AE1168" s="61"/>
      <c r="AF1168" s="61"/>
      <c r="AG1168" s="61"/>
      <c r="AH1168" s="61"/>
    </row>
    <row r="1169" spans="15:34">
      <c r="O1169" s="61"/>
      <c r="P1169" s="61"/>
      <c r="Q1169" s="61"/>
      <c r="R1169" s="61"/>
      <c r="S1169" s="61"/>
      <c r="T1169" s="61"/>
      <c r="U1169" s="61"/>
      <c r="V1169" s="61"/>
      <c r="W1169" s="61"/>
      <c r="X1169" s="61"/>
      <c r="Y1169" s="61"/>
      <c r="Z1169" s="61"/>
      <c r="AA1169" s="61"/>
      <c r="AB1169" s="61"/>
      <c r="AC1169" s="61"/>
      <c r="AD1169" s="61"/>
      <c r="AE1169" s="61"/>
      <c r="AF1169" s="61"/>
      <c r="AG1169" s="61"/>
      <c r="AH1169" s="61"/>
    </row>
    <row r="1170" spans="15:34">
      <c r="O1170" s="61"/>
      <c r="P1170" s="61"/>
      <c r="Q1170" s="61"/>
      <c r="R1170" s="61"/>
      <c r="S1170" s="61"/>
      <c r="T1170" s="61"/>
      <c r="U1170" s="61"/>
      <c r="V1170" s="61"/>
      <c r="W1170" s="61"/>
      <c r="X1170" s="61"/>
      <c r="Y1170" s="61"/>
      <c r="Z1170" s="61"/>
      <c r="AA1170" s="61"/>
      <c r="AB1170" s="61"/>
      <c r="AC1170" s="61"/>
      <c r="AD1170" s="61"/>
      <c r="AE1170" s="61"/>
      <c r="AF1170" s="61"/>
      <c r="AG1170" s="61"/>
      <c r="AH1170" s="61"/>
    </row>
    <row r="1171" spans="15:34">
      <c r="O1171" s="61"/>
      <c r="P1171" s="61"/>
      <c r="Q1171" s="61"/>
      <c r="R1171" s="61"/>
      <c r="S1171" s="61"/>
      <c r="T1171" s="61"/>
      <c r="U1171" s="61"/>
      <c r="V1171" s="61"/>
      <c r="W1171" s="61"/>
      <c r="X1171" s="61"/>
      <c r="Y1171" s="61"/>
      <c r="Z1171" s="61"/>
      <c r="AA1171" s="61"/>
      <c r="AB1171" s="61"/>
      <c r="AC1171" s="61"/>
      <c r="AD1171" s="61"/>
      <c r="AE1171" s="61"/>
      <c r="AF1171" s="61"/>
      <c r="AG1171" s="61"/>
      <c r="AH1171" s="61"/>
    </row>
    <row r="1172" spans="15:34">
      <c r="O1172" s="61"/>
      <c r="P1172" s="61"/>
      <c r="Q1172" s="61"/>
      <c r="R1172" s="61"/>
      <c r="S1172" s="61"/>
      <c r="T1172" s="61"/>
      <c r="U1172" s="61"/>
      <c r="V1172" s="61"/>
      <c r="W1172" s="61"/>
      <c r="X1172" s="61"/>
      <c r="Y1172" s="61"/>
      <c r="Z1172" s="61"/>
      <c r="AA1172" s="61"/>
      <c r="AB1172" s="61"/>
      <c r="AC1172" s="61"/>
      <c r="AD1172" s="61"/>
      <c r="AE1172" s="61"/>
      <c r="AF1172" s="61"/>
      <c r="AG1172" s="61"/>
      <c r="AH1172" s="61"/>
    </row>
    <row r="1173" spans="15:34">
      <c r="O1173" s="61"/>
      <c r="P1173" s="61"/>
      <c r="Q1173" s="61"/>
      <c r="R1173" s="61"/>
      <c r="S1173" s="61"/>
      <c r="T1173" s="61"/>
      <c r="U1173" s="61"/>
      <c r="V1173" s="61"/>
      <c r="W1173" s="61"/>
      <c r="X1173" s="61"/>
      <c r="Y1173" s="61"/>
      <c r="Z1173" s="61"/>
      <c r="AA1173" s="61"/>
      <c r="AB1173" s="61"/>
      <c r="AC1173" s="61"/>
      <c r="AD1173" s="61"/>
      <c r="AE1173" s="61"/>
      <c r="AF1173" s="61"/>
      <c r="AG1173" s="61"/>
      <c r="AH1173" s="61"/>
    </row>
    <row r="1174" spans="15:34">
      <c r="O1174" s="61"/>
      <c r="P1174" s="61"/>
      <c r="Q1174" s="61"/>
      <c r="R1174" s="61"/>
      <c r="S1174" s="61"/>
      <c r="T1174" s="61"/>
      <c r="U1174" s="61"/>
      <c r="V1174" s="61"/>
      <c r="W1174" s="61"/>
      <c r="X1174" s="61"/>
      <c r="Y1174" s="61"/>
      <c r="Z1174" s="61"/>
      <c r="AA1174" s="61"/>
      <c r="AB1174" s="61"/>
      <c r="AC1174" s="61"/>
      <c r="AD1174" s="61"/>
      <c r="AE1174" s="61"/>
      <c r="AF1174" s="61"/>
      <c r="AG1174" s="61"/>
      <c r="AH1174" s="61"/>
    </row>
    <row r="1175" spans="15:34">
      <c r="O1175" s="61"/>
      <c r="P1175" s="61"/>
      <c r="Q1175" s="61"/>
      <c r="R1175" s="61"/>
      <c r="S1175" s="61"/>
      <c r="T1175" s="61"/>
      <c r="U1175" s="61"/>
      <c r="V1175" s="61"/>
      <c r="W1175" s="61"/>
      <c r="X1175" s="61"/>
      <c r="Y1175" s="61"/>
      <c r="Z1175" s="61"/>
      <c r="AA1175" s="61"/>
      <c r="AB1175" s="61"/>
      <c r="AC1175" s="61"/>
      <c r="AD1175" s="61"/>
      <c r="AE1175" s="61"/>
      <c r="AF1175" s="61"/>
      <c r="AG1175" s="61"/>
      <c r="AH1175" s="61"/>
    </row>
    <row r="1176" spans="15:34">
      <c r="O1176" s="61"/>
      <c r="P1176" s="61"/>
      <c r="Q1176" s="61"/>
      <c r="R1176" s="61"/>
      <c r="S1176" s="61"/>
      <c r="T1176" s="61"/>
      <c r="U1176" s="61"/>
      <c r="V1176" s="61"/>
      <c r="W1176" s="61"/>
      <c r="X1176" s="61"/>
      <c r="Y1176" s="61"/>
      <c r="Z1176" s="61"/>
      <c r="AA1176" s="61"/>
      <c r="AB1176" s="61"/>
      <c r="AC1176" s="61"/>
      <c r="AD1176" s="61"/>
      <c r="AE1176" s="61"/>
      <c r="AF1176" s="61"/>
      <c r="AG1176" s="61"/>
      <c r="AH1176" s="61"/>
    </row>
    <row r="1177" spans="15:34">
      <c r="O1177" s="61"/>
      <c r="P1177" s="61"/>
      <c r="Q1177" s="61"/>
      <c r="R1177" s="61"/>
      <c r="S1177" s="61"/>
      <c r="T1177" s="61"/>
      <c r="U1177" s="61"/>
      <c r="V1177" s="61"/>
      <c r="W1177" s="61"/>
      <c r="X1177" s="61"/>
      <c r="Y1177" s="61"/>
      <c r="Z1177" s="61"/>
      <c r="AA1177" s="61"/>
      <c r="AB1177" s="61"/>
      <c r="AC1177" s="61"/>
      <c r="AD1177" s="61"/>
      <c r="AE1177" s="61"/>
      <c r="AF1177" s="61"/>
      <c r="AG1177" s="61"/>
      <c r="AH1177" s="61"/>
    </row>
    <row r="1178" spans="15:34">
      <c r="O1178" s="61"/>
      <c r="P1178" s="61"/>
      <c r="Q1178" s="61"/>
      <c r="R1178" s="61"/>
      <c r="S1178" s="61"/>
      <c r="T1178" s="61"/>
      <c r="U1178" s="61"/>
      <c r="V1178" s="61"/>
      <c r="W1178" s="61"/>
      <c r="X1178" s="61"/>
      <c r="Y1178" s="61"/>
      <c r="Z1178" s="61"/>
      <c r="AA1178" s="61"/>
      <c r="AB1178" s="61"/>
      <c r="AC1178" s="61"/>
      <c r="AD1178" s="61"/>
      <c r="AE1178" s="61"/>
      <c r="AF1178" s="61"/>
      <c r="AG1178" s="61"/>
      <c r="AH1178" s="61"/>
    </row>
    <row r="1179" spans="15:34">
      <c r="O1179" s="61"/>
      <c r="P1179" s="61"/>
      <c r="Q1179" s="61"/>
      <c r="R1179" s="61"/>
      <c r="S1179" s="61"/>
      <c r="T1179" s="61"/>
      <c r="U1179" s="61"/>
      <c r="V1179" s="61"/>
      <c r="W1179" s="61"/>
      <c r="X1179" s="61"/>
      <c r="Y1179" s="61"/>
      <c r="Z1179" s="61"/>
      <c r="AA1179" s="61"/>
      <c r="AB1179" s="61"/>
      <c r="AC1179" s="61"/>
      <c r="AD1179" s="61"/>
      <c r="AE1179" s="61"/>
      <c r="AF1179" s="61"/>
      <c r="AG1179" s="61"/>
      <c r="AH1179" s="61"/>
    </row>
    <row r="1180" spans="15:34">
      <c r="O1180" s="61"/>
      <c r="P1180" s="61"/>
      <c r="Q1180" s="61"/>
      <c r="R1180" s="61"/>
      <c r="S1180" s="61"/>
      <c r="T1180" s="61"/>
      <c r="U1180" s="61"/>
      <c r="V1180" s="61"/>
      <c r="W1180" s="61"/>
      <c r="X1180" s="61"/>
      <c r="Y1180" s="61"/>
      <c r="Z1180" s="61"/>
      <c r="AA1180" s="61"/>
      <c r="AB1180" s="61"/>
      <c r="AC1180" s="61"/>
      <c r="AD1180" s="61"/>
      <c r="AE1180" s="61"/>
      <c r="AF1180" s="61"/>
      <c r="AG1180" s="61"/>
      <c r="AH1180" s="61"/>
    </row>
    <row r="1181" spans="15:34">
      <c r="O1181" s="61"/>
      <c r="P1181" s="61"/>
      <c r="Q1181" s="61"/>
      <c r="R1181" s="61"/>
      <c r="S1181" s="61"/>
      <c r="T1181" s="61"/>
      <c r="U1181" s="61"/>
      <c r="V1181" s="61"/>
      <c r="W1181" s="61"/>
      <c r="X1181" s="61"/>
      <c r="Y1181" s="61"/>
      <c r="Z1181" s="61"/>
      <c r="AA1181" s="61"/>
      <c r="AB1181" s="61"/>
      <c r="AC1181" s="61"/>
      <c r="AD1181" s="61"/>
      <c r="AE1181" s="61"/>
      <c r="AF1181" s="61"/>
      <c r="AG1181" s="61"/>
      <c r="AH1181" s="61"/>
    </row>
    <row r="1182" spans="15:34">
      <c r="O1182" s="61"/>
      <c r="P1182" s="61"/>
      <c r="Q1182" s="61"/>
      <c r="R1182" s="61"/>
      <c r="S1182" s="61"/>
      <c r="T1182" s="61"/>
      <c r="U1182" s="61"/>
      <c r="V1182" s="61"/>
      <c r="W1182" s="61"/>
      <c r="X1182" s="61"/>
      <c r="Y1182" s="61"/>
      <c r="Z1182" s="61"/>
      <c r="AA1182" s="61"/>
      <c r="AB1182" s="61"/>
      <c r="AC1182" s="61"/>
      <c r="AD1182" s="61"/>
      <c r="AE1182" s="61"/>
      <c r="AF1182" s="61"/>
      <c r="AG1182" s="61"/>
      <c r="AH1182" s="61"/>
    </row>
    <row r="1183" spans="15:34">
      <c r="O1183" s="61"/>
      <c r="P1183" s="61"/>
      <c r="Q1183" s="61"/>
      <c r="R1183" s="61"/>
      <c r="S1183" s="61"/>
      <c r="T1183" s="61"/>
      <c r="U1183" s="61"/>
      <c r="V1183" s="61"/>
      <c r="W1183" s="61"/>
      <c r="X1183" s="61"/>
      <c r="Y1183" s="61"/>
      <c r="Z1183" s="61"/>
      <c r="AA1183" s="61"/>
      <c r="AB1183" s="61"/>
      <c r="AC1183" s="61"/>
      <c r="AD1183" s="61"/>
      <c r="AE1183" s="61"/>
      <c r="AF1183" s="61"/>
      <c r="AG1183" s="61"/>
      <c r="AH1183" s="61"/>
    </row>
    <row r="1184" spans="15:34">
      <c r="O1184" s="61"/>
      <c r="P1184" s="61"/>
      <c r="Q1184" s="61"/>
      <c r="R1184" s="61"/>
      <c r="S1184" s="61"/>
      <c r="T1184" s="61"/>
      <c r="U1184" s="61"/>
      <c r="V1184" s="61"/>
      <c r="W1184" s="61"/>
      <c r="X1184" s="61"/>
      <c r="Y1184" s="61"/>
      <c r="Z1184" s="61"/>
      <c r="AA1184" s="61"/>
      <c r="AB1184" s="61"/>
      <c r="AC1184" s="61"/>
      <c r="AD1184" s="61"/>
      <c r="AE1184" s="61"/>
      <c r="AF1184" s="61"/>
      <c r="AG1184" s="61"/>
      <c r="AH1184" s="61"/>
    </row>
    <row r="1185" spans="15:34">
      <c r="O1185" s="61"/>
      <c r="P1185" s="61"/>
      <c r="Q1185" s="61"/>
      <c r="R1185" s="61"/>
      <c r="S1185" s="61"/>
      <c r="T1185" s="61"/>
      <c r="U1185" s="61"/>
      <c r="V1185" s="61"/>
      <c r="W1185" s="61"/>
      <c r="X1185" s="61"/>
      <c r="Y1185" s="61"/>
      <c r="Z1185" s="61"/>
      <c r="AA1185" s="61"/>
      <c r="AB1185" s="61"/>
      <c r="AC1185" s="61"/>
      <c r="AD1185" s="61"/>
      <c r="AE1185" s="61"/>
      <c r="AF1185" s="61"/>
      <c r="AG1185" s="61"/>
      <c r="AH1185" s="61"/>
    </row>
    <row r="1186" spans="15:34">
      <c r="O1186" s="61"/>
      <c r="P1186" s="61"/>
      <c r="Q1186" s="61"/>
      <c r="R1186" s="61"/>
      <c r="S1186" s="61"/>
      <c r="T1186" s="61"/>
      <c r="U1186" s="61"/>
      <c r="V1186" s="61"/>
      <c r="W1186" s="61"/>
      <c r="X1186" s="61"/>
      <c r="Y1186" s="61"/>
      <c r="Z1186" s="61"/>
      <c r="AA1186" s="61"/>
      <c r="AB1186" s="61"/>
      <c r="AC1186" s="61"/>
      <c r="AD1186" s="61"/>
      <c r="AE1186" s="61"/>
      <c r="AF1186" s="61"/>
      <c r="AG1186" s="61"/>
      <c r="AH1186" s="61"/>
    </row>
    <row r="1187" spans="15:34">
      <c r="O1187" s="61"/>
      <c r="P1187" s="61"/>
      <c r="Q1187" s="61"/>
      <c r="R1187" s="61"/>
      <c r="S1187" s="61"/>
      <c r="T1187" s="61"/>
      <c r="U1187" s="61"/>
      <c r="V1187" s="61"/>
      <c r="W1187" s="61"/>
      <c r="X1187" s="61"/>
      <c r="Y1187" s="61"/>
      <c r="Z1187" s="61"/>
      <c r="AA1187" s="61"/>
      <c r="AB1187" s="61"/>
      <c r="AC1187" s="61"/>
      <c r="AD1187" s="61"/>
      <c r="AE1187" s="61"/>
      <c r="AF1187" s="61"/>
      <c r="AG1187" s="61"/>
      <c r="AH1187" s="61"/>
    </row>
    <row r="1188" spans="15:34">
      <c r="O1188" s="61"/>
      <c r="P1188" s="61"/>
      <c r="Q1188" s="61"/>
      <c r="R1188" s="61"/>
      <c r="S1188" s="61"/>
      <c r="T1188" s="61"/>
      <c r="U1188" s="61"/>
      <c r="V1188" s="61"/>
      <c r="W1188" s="61"/>
      <c r="X1188" s="61"/>
      <c r="Y1188" s="61"/>
      <c r="Z1188" s="61"/>
      <c r="AA1188" s="61"/>
      <c r="AB1188" s="61"/>
      <c r="AC1188" s="61"/>
      <c r="AD1188" s="61"/>
      <c r="AE1188" s="61"/>
      <c r="AF1188" s="61"/>
      <c r="AG1188" s="61"/>
      <c r="AH1188" s="61"/>
    </row>
    <row r="1189" spans="15:34">
      <c r="O1189" s="61"/>
      <c r="P1189" s="61"/>
      <c r="Q1189" s="61"/>
      <c r="R1189" s="61"/>
      <c r="S1189" s="61"/>
      <c r="T1189" s="61"/>
      <c r="U1189" s="61"/>
      <c r="V1189" s="61"/>
      <c r="W1189" s="61"/>
      <c r="X1189" s="61"/>
      <c r="Y1189" s="61"/>
      <c r="Z1189" s="61"/>
      <c r="AA1189" s="61"/>
      <c r="AB1189" s="61"/>
      <c r="AC1189" s="61"/>
      <c r="AD1189" s="61"/>
      <c r="AE1189" s="61"/>
      <c r="AF1189" s="61"/>
      <c r="AG1189" s="61"/>
      <c r="AH1189" s="61"/>
    </row>
    <row r="1190" spans="15:34">
      <c r="O1190" s="61"/>
      <c r="P1190" s="61"/>
      <c r="Q1190" s="61"/>
      <c r="R1190" s="61"/>
      <c r="S1190" s="61"/>
      <c r="T1190" s="61"/>
      <c r="U1190" s="61"/>
      <c r="V1190" s="61"/>
      <c r="W1190" s="61"/>
      <c r="X1190" s="61"/>
      <c r="Y1190" s="61"/>
      <c r="Z1190" s="61"/>
      <c r="AA1190" s="61"/>
      <c r="AB1190" s="61"/>
      <c r="AC1190" s="61"/>
      <c r="AD1190" s="61"/>
      <c r="AE1190" s="61"/>
      <c r="AF1190" s="61"/>
      <c r="AG1190" s="61"/>
      <c r="AH1190" s="61"/>
    </row>
    <row r="1191" spans="15:34">
      <c r="O1191" s="61"/>
      <c r="P1191" s="61"/>
      <c r="Q1191" s="61"/>
      <c r="R1191" s="61"/>
      <c r="S1191" s="61"/>
      <c r="T1191" s="61"/>
      <c r="U1191" s="61"/>
      <c r="V1191" s="61"/>
      <c r="W1191" s="61"/>
      <c r="X1191" s="61"/>
      <c r="Y1191" s="61"/>
      <c r="Z1191" s="61"/>
      <c r="AA1191" s="61"/>
      <c r="AB1191" s="61"/>
      <c r="AC1191" s="61"/>
      <c r="AD1191" s="61"/>
      <c r="AE1191" s="61"/>
      <c r="AF1191" s="61"/>
      <c r="AG1191" s="61"/>
      <c r="AH1191" s="61"/>
    </row>
    <row r="1192" spans="15:34">
      <c r="O1192" s="61"/>
      <c r="P1192" s="61"/>
      <c r="Q1192" s="61"/>
      <c r="R1192" s="61"/>
      <c r="S1192" s="61"/>
      <c r="T1192" s="61"/>
      <c r="U1192" s="61"/>
      <c r="V1192" s="61"/>
      <c r="W1192" s="61"/>
      <c r="X1192" s="61"/>
      <c r="Y1192" s="61"/>
      <c r="Z1192" s="61"/>
      <c r="AA1192" s="61"/>
      <c r="AB1192" s="61"/>
      <c r="AC1192" s="61"/>
      <c r="AD1192" s="61"/>
      <c r="AE1192" s="61"/>
      <c r="AF1192" s="61"/>
      <c r="AG1192" s="61"/>
      <c r="AH1192" s="61"/>
    </row>
    <row r="1193" spans="15:34">
      <c r="O1193" s="61"/>
      <c r="P1193" s="61"/>
      <c r="Q1193" s="61"/>
      <c r="R1193" s="61"/>
      <c r="S1193" s="61"/>
      <c r="T1193" s="61"/>
      <c r="U1193" s="61"/>
      <c r="V1193" s="61"/>
      <c r="W1193" s="61"/>
      <c r="X1193" s="61"/>
      <c r="Y1193" s="61"/>
      <c r="Z1193" s="61"/>
      <c r="AA1193" s="61"/>
      <c r="AB1193" s="61"/>
      <c r="AC1193" s="61"/>
      <c r="AD1193" s="61"/>
      <c r="AE1193" s="61"/>
      <c r="AF1193" s="61"/>
      <c r="AG1193" s="61"/>
      <c r="AH1193" s="61"/>
    </row>
    <row r="1194" spans="15:34">
      <c r="O1194" s="61"/>
      <c r="P1194" s="61"/>
      <c r="Q1194" s="61"/>
      <c r="R1194" s="61"/>
      <c r="S1194" s="61"/>
      <c r="T1194" s="61"/>
      <c r="U1194" s="61"/>
      <c r="V1194" s="61"/>
      <c r="W1194" s="61"/>
      <c r="X1194" s="61"/>
      <c r="Y1194" s="61"/>
      <c r="Z1194" s="61"/>
      <c r="AA1194" s="61"/>
      <c r="AB1194" s="61"/>
      <c r="AC1194" s="61"/>
      <c r="AD1194" s="61"/>
      <c r="AE1194" s="61"/>
      <c r="AF1194" s="61"/>
      <c r="AG1194" s="61"/>
      <c r="AH1194" s="61"/>
    </row>
    <row r="1195" spans="15:34">
      <c r="O1195" s="61"/>
      <c r="P1195" s="61"/>
      <c r="Q1195" s="61"/>
      <c r="R1195" s="61"/>
      <c r="S1195" s="61"/>
      <c r="T1195" s="61"/>
      <c r="U1195" s="61"/>
      <c r="V1195" s="61"/>
      <c r="W1195" s="61"/>
      <c r="X1195" s="61"/>
      <c r="Y1195" s="61"/>
      <c r="Z1195" s="61"/>
      <c r="AA1195" s="61"/>
      <c r="AB1195" s="61"/>
      <c r="AC1195" s="61"/>
      <c r="AD1195" s="61"/>
      <c r="AE1195" s="61"/>
      <c r="AF1195" s="61"/>
      <c r="AG1195" s="61"/>
      <c r="AH1195" s="61"/>
    </row>
    <row r="1196" spans="15:34">
      <c r="O1196" s="61"/>
      <c r="P1196" s="61"/>
      <c r="Q1196" s="61"/>
      <c r="R1196" s="61"/>
      <c r="S1196" s="61"/>
      <c r="T1196" s="61"/>
      <c r="U1196" s="61"/>
      <c r="V1196" s="61"/>
      <c r="W1196" s="61"/>
      <c r="X1196" s="61"/>
      <c r="Y1196" s="61"/>
      <c r="Z1196" s="61"/>
      <c r="AA1196" s="61"/>
      <c r="AB1196" s="61"/>
      <c r="AC1196" s="61"/>
      <c r="AD1196" s="61"/>
      <c r="AE1196" s="61"/>
      <c r="AF1196" s="61"/>
      <c r="AG1196" s="61"/>
      <c r="AH1196" s="61"/>
    </row>
    <row r="1197" spans="15:34">
      <c r="O1197" s="61"/>
      <c r="P1197" s="61"/>
      <c r="Q1197" s="61"/>
      <c r="R1197" s="61"/>
      <c r="S1197" s="61"/>
      <c r="T1197" s="61"/>
      <c r="U1197" s="61"/>
      <c r="V1197" s="61"/>
      <c r="W1197" s="61"/>
      <c r="X1197" s="61"/>
      <c r="Y1197" s="61"/>
      <c r="Z1197" s="61"/>
      <c r="AA1197" s="61"/>
      <c r="AB1197" s="61"/>
      <c r="AC1197" s="61"/>
      <c r="AD1197" s="61"/>
      <c r="AE1197" s="61"/>
      <c r="AF1197" s="61"/>
      <c r="AG1197" s="61"/>
      <c r="AH1197" s="61"/>
    </row>
    <row r="1198" spans="15:34">
      <c r="O1198" s="61"/>
      <c r="P1198" s="61"/>
      <c r="Q1198" s="61"/>
      <c r="R1198" s="61"/>
      <c r="S1198" s="61"/>
      <c r="T1198" s="61"/>
      <c r="U1198" s="61"/>
      <c r="V1198" s="61"/>
      <c r="W1198" s="61"/>
      <c r="X1198" s="61"/>
      <c r="Y1198" s="61"/>
      <c r="Z1198" s="61"/>
      <c r="AA1198" s="61"/>
      <c r="AB1198" s="61"/>
      <c r="AC1198" s="61"/>
      <c r="AD1198" s="61"/>
      <c r="AE1198" s="61"/>
      <c r="AF1198" s="61"/>
      <c r="AG1198" s="61"/>
      <c r="AH1198" s="61"/>
    </row>
    <row r="1199" spans="15:34">
      <c r="O1199" s="61"/>
      <c r="P1199" s="61"/>
      <c r="Q1199" s="61"/>
      <c r="R1199" s="61"/>
      <c r="S1199" s="61"/>
      <c r="T1199" s="61"/>
      <c r="U1199" s="61"/>
      <c r="V1199" s="61"/>
      <c r="W1199" s="61"/>
      <c r="X1199" s="61"/>
      <c r="Y1199" s="61"/>
      <c r="Z1199" s="61"/>
      <c r="AA1199" s="61"/>
      <c r="AB1199" s="61"/>
      <c r="AC1199" s="61"/>
      <c r="AD1199" s="61"/>
      <c r="AE1199" s="61"/>
      <c r="AF1199" s="61"/>
      <c r="AG1199" s="61"/>
      <c r="AH1199" s="61"/>
    </row>
    <row r="1200" spans="15:34">
      <c r="O1200" s="61"/>
      <c r="P1200" s="61"/>
      <c r="Q1200" s="61"/>
      <c r="R1200" s="61"/>
      <c r="S1200" s="61"/>
      <c r="T1200" s="61"/>
      <c r="U1200" s="61"/>
      <c r="V1200" s="61"/>
      <c r="W1200" s="61"/>
      <c r="X1200" s="61"/>
      <c r="Y1200" s="61"/>
      <c r="Z1200" s="61"/>
      <c r="AA1200" s="61"/>
      <c r="AB1200" s="61"/>
      <c r="AC1200" s="61"/>
      <c r="AD1200" s="61"/>
      <c r="AE1200" s="61"/>
      <c r="AF1200" s="61"/>
      <c r="AG1200" s="61"/>
      <c r="AH1200" s="61"/>
    </row>
    <row r="1201" spans="15:34">
      <c r="O1201" s="61"/>
      <c r="P1201" s="61"/>
      <c r="Q1201" s="61"/>
      <c r="R1201" s="61"/>
      <c r="S1201" s="61"/>
      <c r="T1201" s="61"/>
      <c r="U1201" s="61"/>
      <c r="V1201" s="61"/>
      <c r="W1201" s="61"/>
      <c r="X1201" s="61"/>
      <c r="Y1201" s="61"/>
      <c r="Z1201" s="61"/>
      <c r="AA1201" s="61"/>
      <c r="AB1201" s="61"/>
      <c r="AC1201" s="61"/>
      <c r="AD1201" s="61"/>
      <c r="AE1201" s="61"/>
      <c r="AF1201" s="61"/>
      <c r="AG1201" s="61"/>
      <c r="AH1201" s="61"/>
    </row>
    <row r="1202" spans="15:34">
      <c r="O1202" s="61"/>
      <c r="P1202" s="61"/>
      <c r="Q1202" s="61"/>
      <c r="R1202" s="61"/>
      <c r="S1202" s="61"/>
      <c r="T1202" s="61"/>
      <c r="U1202" s="61"/>
      <c r="V1202" s="61"/>
      <c r="W1202" s="61"/>
      <c r="X1202" s="61"/>
      <c r="Y1202" s="61"/>
      <c r="Z1202" s="61"/>
      <c r="AA1202" s="61"/>
      <c r="AB1202" s="61"/>
      <c r="AC1202" s="61"/>
      <c r="AD1202" s="61"/>
      <c r="AE1202" s="61"/>
      <c r="AF1202" s="61"/>
      <c r="AG1202" s="61"/>
      <c r="AH1202" s="61"/>
    </row>
    <row r="1203" spans="15:34">
      <c r="O1203" s="61"/>
      <c r="P1203" s="61"/>
      <c r="Q1203" s="61"/>
      <c r="R1203" s="61"/>
      <c r="S1203" s="61"/>
      <c r="T1203" s="61"/>
      <c r="U1203" s="61"/>
      <c r="V1203" s="61"/>
      <c r="W1203" s="61"/>
      <c r="X1203" s="61"/>
      <c r="Y1203" s="61"/>
      <c r="Z1203" s="61"/>
      <c r="AA1203" s="61"/>
      <c r="AB1203" s="61"/>
      <c r="AC1203" s="61"/>
      <c r="AD1203" s="61"/>
      <c r="AE1203" s="61"/>
      <c r="AF1203" s="61"/>
      <c r="AG1203" s="61"/>
      <c r="AH1203" s="61"/>
    </row>
    <row r="1204" spans="15:34">
      <c r="O1204" s="61"/>
      <c r="P1204" s="61"/>
      <c r="Q1204" s="61"/>
      <c r="R1204" s="61"/>
      <c r="S1204" s="61"/>
      <c r="T1204" s="61"/>
      <c r="U1204" s="61"/>
      <c r="V1204" s="61"/>
      <c r="W1204" s="61"/>
      <c r="X1204" s="61"/>
      <c r="Y1204" s="61"/>
      <c r="Z1204" s="61"/>
      <c r="AA1204" s="61"/>
      <c r="AB1204" s="61"/>
      <c r="AC1204" s="61"/>
      <c r="AD1204" s="61"/>
      <c r="AE1204" s="61"/>
      <c r="AF1204" s="61"/>
      <c r="AG1204" s="61"/>
      <c r="AH1204" s="61"/>
    </row>
    <row r="1205" spans="15:34">
      <c r="O1205" s="61"/>
      <c r="P1205" s="61"/>
      <c r="Q1205" s="61"/>
      <c r="R1205" s="61"/>
      <c r="S1205" s="61"/>
      <c r="T1205" s="61"/>
      <c r="U1205" s="61"/>
      <c r="V1205" s="61"/>
      <c r="W1205" s="61"/>
      <c r="X1205" s="61"/>
      <c r="Y1205" s="61"/>
      <c r="Z1205" s="61"/>
      <c r="AA1205" s="61"/>
      <c r="AB1205" s="61"/>
      <c r="AC1205" s="61"/>
      <c r="AD1205" s="61"/>
      <c r="AE1205" s="61"/>
      <c r="AF1205" s="61"/>
      <c r="AG1205" s="61"/>
      <c r="AH1205" s="61"/>
    </row>
    <row r="1206" spans="15:34">
      <c r="O1206" s="61"/>
      <c r="P1206" s="61"/>
      <c r="Q1206" s="61"/>
      <c r="R1206" s="61"/>
      <c r="S1206" s="61"/>
      <c r="T1206" s="61"/>
      <c r="U1206" s="61"/>
      <c r="V1206" s="61"/>
      <c r="W1206" s="61"/>
      <c r="X1206" s="61"/>
      <c r="Y1206" s="61"/>
      <c r="Z1206" s="61"/>
      <c r="AA1206" s="61"/>
      <c r="AB1206" s="61"/>
      <c r="AC1206" s="61"/>
      <c r="AD1206" s="61"/>
      <c r="AE1206" s="61"/>
      <c r="AF1206" s="61"/>
      <c r="AG1206" s="61"/>
      <c r="AH1206" s="61"/>
    </row>
    <row r="1207" spans="15:34">
      <c r="O1207" s="61"/>
      <c r="P1207" s="61"/>
      <c r="Q1207" s="61"/>
      <c r="R1207" s="61"/>
      <c r="S1207" s="61"/>
      <c r="T1207" s="61"/>
      <c r="U1207" s="61"/>
      <c r="V1207" s="61"/>
      <c r="W1207" s="61"/>
      <c r="X1207" s="61"/>
      <c r="Y1207" s="61"/>
      <c r="Z1207" s="61"/>
      <c r="AA1207" s="61"/>
      <c r="AB1207" s="61"/>
      <c r="AC1207" s="61"/>
      <c r="AD1207" s="61"/>
      <c r="AE1207" s="61"/>
      <c r="AF1207" s="61"/>
      <c r="AG1207" s="61"/>
      <c r="AH1207" s="61"/>
    </row>
    <row r="1208" spans="15:34">
      <c r="O1208" s="61"/>
      <c r="P1208" s="61"/>
      <c r="Q1208" s="61"/>
      <c r="R1208" s="61"/>
      <c r="S1208" s="61"/>
      <c r="T1208" s="61"/>
      <c r="U1208" s="61"/>
      <c r="V1208" s="61"/>
      <c r="W1208" s="61"/>
      <c r="X1208" s="61"/>
      <c r="Y1208" s="61"/>
      <c r="Z1208" s="61"/>
      <c r="AA1208" s="61"/>
      <c r="AB1208" s="61"/>
      <c r="AC1208" s="61"/>
      <c r="AD1208" s="61"/>
      <c r="AE1208" s="61"/>
      <c r="AF1208" s="61"/>
      <c r="AG1208" s="61"/>
      <c r="AH1208" s="61"/>
    </row>
    <row r="1209" spans="15:34">
      <c r="O1209" s="61"/>
      <c r="P1209" s="61"/>
      <c r="Q1209" s="61"/>
      <c r="R1209" s="61"/>
      <c r="S1209" s="61"/>
      <c r="T1209" s="61"/>
      <c r="U1209" s="61"/>
      <c r="V1209" s="61"/>
      <c r="W1209" s="61"/>
      <c r="X1209" s="61"/>
      <c r="Y1209" s="61"/>
      <c r="Z1209" s="61"/>
      <c r="AA1209" s="61"/>
      <c r="AB1209" s="61"/>
      <c r="AC1209" s="61"/>
      <c r="AD1209" s="61"/>
      <c r="AE1209" s="61"/>
      <c r="AF1209" s="61"/>
      <c r="AG1209" s="61"/>
      <c r="AH1209" s="61"/>
    </row>
    <row r="1210" spans="15:34">
      <c r="O1210" s="61"/>
      <c r="P1210" s="61"/>
      <c r="Q1210" s="61"/>
      <c r="R1210" s="61"/>
      <c r="S1210" s="61"/>
      <c r="T1210" s="61"/>
      <c r="U1210" s="61"/>
      <c r="V1210" s="61"/>
      <c r="W1210" s="61"/>
      <c r="X1210" s="61"/>
      <c r="Y1210" s="61"/>
      <c r="Z1210" s="61"/>
      <c r="AA1210" s="61"/>
      <c r="AB1210" s="61"/>
      <c r="AC1210" s="61"/>
      <c r="AD1210" s="61"/>
      <c r="AE1210" s="61"/>
      <c r="AF1210" s="61"/>
      <c r="AG1210" s="61"/>
      <c r="AH1210" s="61"/>
    </row>
    <row r="1211" spans="15:34">
      <c r="O1211" s="61"/>
      <c r="P1211" s="61"/>
      <c r="Q1211" s="61"/>
      <c r="R1211" s="61"/>
      <c r="S1211" s="61"/>
      <c r="T1211" s="61"/>
      <c r="U1211" s="61"/>
      <c r="V1211" s="61"/>
      <c r="W1211" s="61"/>
      <c r="X1211" s="61"/>
      <c r="Y1211" s="61"/>
      <c r="Z1211" s="61"/>
      <c r="AA1211" s="61"/>
      <c r="AB1211" s="61"/>
      <c r="AC1211" s="61"/>
      <c r="AD1211" s="61"/>
      <c r="AE1211" s="61"/>
      <c r="AF1211" s="61"/>
      <c r="AG1211" s="61"/>
      <c r="AH1211" s="61"/>
    </row>
    <row r="1212" spans="15:34">
      <c r="O1212" s="61"/>
      <c r="P1212" s="61"/>
      <c r="Q1212" s="61"/>
      <c r="R1212" s="61"/>
      <c r="S1212" s="61"/>
      <c r="T1212" s="61"/>
      <c r="U1212" s="61"/>
      <c r="V1212" s="61"/>
      <c r="W1212" s="61"/>
      <c r="X1212" s="61"/>
      <c r="Y1212" s="61"/>
      <c r="Z1212" s="61"/>
      <c r="AA1212" s="61"/>
      <c r="AB1212" s="61"/>
      <c r="AC1212" s="61"/>
      <c r="AD1212" s="61"/>
      <c r="AE1212" s="61"/>
      <c r="AF1212" s="61"/>
      <c r="AG1212" s="61"/>
      <c r="AH1212" s="61"/>
    </row>
    <row r="1213" spans="15:34">
      <c r="O1213" s="61"/>
      <c r="P1213" s="61"/>
      <c r="Q1213" s="61"/>
      <c r="R1213" s="61"/>
      <c r="S1213" s="61"/>
      <c r="T1213" s="61"/>
      <c r="U1213" s="61"/>
      <c r="V1213" s="61"/>
      <c r="W1213" s="61"/>
      <c r="X1213" s="61"/>
      <c r="Y1213" s="61"/>
      <c r="Z1213" s="61"/>
      <c r="AA1213" s="61"/>
      <c r="AB1213" s="61"/>
      <c r="AC1213" s="61"/>
      <c r="AD1213" s="61"/>
      <c r="AE1213" s="61"/>
      <c r="AF1213" s="61"/>
      <c r="AG1213" s="61"/>
      <c r="AH1213" s="61"/>
    </row>
    <row r="1214" spans="15:34">
      <c r="O1214" s="61"/>
      <c r="P1214" s="61"/>
      <c r="Q1214" s="61"/>
      <c r="R1214" s="61"/>
      <c r="S1214" s="61"/>
      <c r="T1214" s="61"/>
      <c r="U1214" s="61"/>
      <c r="V1214" s="61"/>
      <c r="W1214" s="61"/>
      <c r="X1214" s="61"/>
      <c r="Y1214" s="61"/>
      <c r="Z1214" s="61"/>
      <c r="AA1214" s="61"/>
      <c r="AB1214" s="61"/>
      <c r="AC1214" s="61"/>
      <c r="AD1214" s="61"/>
      <c r="AE1214" s="61"/>
      <c r="AF1214" s="61"/>
      <c r="AG1214" s="61"/>
      <c r="AH1214" s="61"/>
    </row>
    <row r="1215" spans="15:34">
      <c r="O1215" s="61"/>
      <c r="P1215" s="61"/>
      <c r="Q1215" s="61"/>
      <c r="R1215" s="61"/>
      <c r="S1215" s="61"/>
      <c r="T1215" s="61"/>
      <c r="U1215" s="61"/>
      <c r="V1215" s="61"/>
      <c r="W1215" s="61"/>
      <c r="X1215" s="61"/>
      <c r="Y1215" s="61"/>
      <c r="Z1215" s="61"/>
      <c r="AA1215" s="61"/>
      <c r="AB1215" s="61"/>
      <c r="AC1215" s="61"/>
      <c r="AD1215" s="61"/>
      <c r="AE1215" s="61"/>
      <c r="AF1215" s="61"/>
      <c r="AG1215" s="61"/>
      <c r="AH1215" s="61"/>
    </row>
    <row r="1216" spans="15:34">
      <c r="O1216" s="61"/>
      <c r="P1216" s="61"/>
      <c r="Q1216" s="61"/>
      <c r="R1216" s="61"/>
      <c r="S1216" s="61"/>
      <c r="T1216" s="61"/>
      <c r="U1216" s="61"/>
      <c r="V1216" s="61"/>
      <c r="W1216" s="61"/>
      <c r="X1216" s="61"/>
      <c r="Y1216" s="61"/>
      <c r="Z1216" s="61"/>
      <c r="AA1216" s="61"/>
      <c r="AB1216" s="61"/>
      <c r="AC1216" s="61"/>
      <c r="AD1216" s="61"/>
      <c r="AE1216" s="61"/>
      <c r="AF1216" s="61"/>
      <c r="AG1216" s="61"/>
      <c r="AH1216" s="61"/>
    </row>
    <row r="1217" spans="15:34">
      <c r="O1217" s="61"/>
      <c r="P1217" s="61"/>
      <c r="Q1217" s="61"/>
      <c r="R1217" s="61"/>
      <c r="S1217" s="61"/>
      <c r="T1217" s="61"/>
      <c r="U1217" s="61"/>
      <c r="V1217" s="61"/>
      <c r="W1217" s="61"/>
      <c r="X1217" s="61"/>
      <c r="Y1217" s="61"/>
      <c r="Z1217" s="61"/>
      <c r="AA1217" s="61"/>
      <c r="AB1217" s="61"/>
      <c r="AC1217" s="61"/>
      <c r="AD1217" s="61"/>
      <c r="AE1217" s="61"/>
      <c r="AF1217" s="61"/>
      <c r="AG1217" s="61"/>
      <c r="AH1217" s="61"/>
    </row>
    <row r="1218" spans="15:34">
      <c r="O1218" s="61"/>
      <c r="P1218" s="61"/>
      <c r="Q1218" s="61"/>
      <c r="R1218" s="61"/>
      <c r="S1218" s="61"/>
      <c r="T1218" s="61"/>
      <c r="U1218" s="61"/>
      <c r="V1218" s="61"/>
      <c r="W1218" s="61"/>
      <c r="X1218" s="61"/>
      <c r="Y1218" s="61"/>
      <c r="Z1218" s="61"/>
      <c r="AA1218" s="61"/>
      <c r="AB1218" s="61"/>
      <c r="AC1218" s="61"/>
      <c r="AD1218" s="61"/>
      <c r="AE1218" s="61"/>
      <c r="AF1218" s="61"/>
      <c r="AG1218" s="61"/>
      <c r="AH1218" s="61"/>
    </row>
    <row r="1219" spans="15:34">
      <c r="O1219" s="61"/>
      <c r="P1219" s="61"/>
      <c r="Q1219" s="61"/>
      <c r="R1219" s="61"/>
      <c r="S1219" s="61"/>
      <c r="T1219" s="61"/>
      <c r="U1219" s="61"/>
      <c r="V1219" s="61"/>
      <c r="W1219" s="61"/>
      <c r="X1219" s="61"/>
      <c r="Y1219" s="61"/>
      <c r="Z1219" s="61"/>
      <c r="AA1219" s="61"/>
      <c r="AB1219" s="61"/>
      <c r="AC1219" s="61"/>
      <c r="AD1219" s="61"/>
      <c r="AE1219" s="61"/>
      <c r="AF1219" s="61"/>
      <c r="AG1219" s="61"/>
      <c r="AH1219" s="61"/>
    </row>
    <row r="1220" spans="15:34">
      <c r="O1220" s="61"/>
      <c r="P1220" s="61"/>
      <c r="Q1220" s="61"/>
      <c r="R1220" s="61"/>
      <c r="S1220" s="61"/>
      <c r="T1220" s="61"/>
      <c r="U1220" s="61"/>
      <c r="V1220" s="61"/>
      <c r="W1220" s="61"/>
      <c r="X1220" s="61"/>
      <c r="Y1220" s="61"/>
      <c r="Z1220" s="61"/>
      <c r="AA1220" s="61"/>
      <c r="AB1220" s="61"/>
      <c r="AC1220" s="61"/>
      <c r="AD1220" s="61"/>
      <c r="AE1220" s="61"/>
      <c r="AF1220" s="61"/>
      <c r="AG1220" s="61"/>
      <c r="AH1220" s="61"/>
    </row>
    <row r="1221" spans="15:34">
      <c r="O1221" s="61"/>
      <c r="P1221" s="61"/>
      <c r="Q1221" s="61"/>
      <c r="R1221" s="61"/>
      <c r="S1221" s="61"/>
      <c r="T1221" s="61"/>
      <c r="U1221" s="61"/>
      <c r="V1221" s="61"/>
      <c r="W1221" s="61"/>
      <c r="X1221" s="61"/>
      <c r="Y1221" s="61"/>
      <c r="Z1221" s="61"/>
      <c r="AA1221" s="61"/>
      <c r="AB1221" s="61"/>
      <c r="AC1221" s="61"/>
      <c r="AD1221" s="61"/>
      <c r="AE1221" s="61"/>
      <c r="AF1221" s="61"/>
      <c r="AG1221" s="61"/>
      <c r="AH1221" s="61"/>
    </row>
    <row r="1222" spans="15:34">
      <c r="O1222" s="61"/>
      <c r="P1222" s="61"/>
      <c r="Q1222" s="61"/>
      <c r="R1222" s="61"/>
      <c r="S1222" s="61"/>
      <c r="T1222" s="61"/>
      <c r="U1222" s="61"/>
      <c r="V1222" s="61"/>
      <c r="W1222" s="61"/>
      <c r="X1222" s="61"/>
      <c r="Y1222" s="61"/>
      <c r="Z1222" s="61"/>
      <c r="AA1222" s="61"/>
      <c r="AB1222" s="61"/>
      <c r="AC1222" s="61"/>
      <c r="AD1222" s="61"/>
      <c r="AE1222" s="61"/>
      <c r="AF1222" s="61"/>
      <c r="AG1222" s="61"/>
      <c r="AH1222" s="61"/>
    </row>
    <row r="1223" spans="15:34">
      <c r="O1223" s="61"/>
      <c r="P1223" s="61"/>
      <c r="Q1223" s="61"/>
      <c r="R1223" s="61"/>
      <c r="S1223" s="61"/>
      <c r="T1223" s="61"/>
      <c r="U1223" s="61"/>
      <c r="V1223" s="61"/>
      <c r="W1223" s="61"/>
      <c r="X1223" s="61"/>
      <c r="Y1223" s="61"/>
      <c r="Z1223" s="61"/>
      <c r="AA1223" s="61"/>
      <c r="AB1223" s="61"/>
      <c r="AC1223" s="61"/>
      <c r="AD1223" s="61"/>
      <c r="AE1223" s="61"/>
      <c r="AF1223" s="61"/>
      <c r="AG1223" s="61"/>
      <c r="AH1223" s="61"/>
    </row>
    <row r="1224" spans="15:34">
      <c r="O1224" s="61"/>
      <c r="P1224" s="61"/>
      <c r="Q1224" s="61"/>
      <c r="R1224" s="61"/>
      <c r="S1224" s="61"/>
      <c r="T1224" s="61"/>
      <c r="U1224" s="61"/>
      <c r="V1224" s="61"/>
      <c r="W1224" s="61"/>
      <c r="X1224" s="61"/>
      <c r="Y1224" s="61"/>
      <c r="Z1224" s="61"/>
      <c r="AA1224" s="61"/>
      <c r="AB1224" s="61"/>
      <c r="AC1224" s="61"/>
      <c r="AD1224" s="61"/>
      <c r="AE1224" s="61"/>
      <c r="AF1224" s="61"/>
      <c r="AG1224" s="61"/>
      <c r="AH1224" s="61"/>
    </row>
    <row r="1225" spans="15:34">
      <c r="O1225" s="61"/>
      <c r="P1225" s="61"/>
      <c r="Q1225" s="61"/>
      <c r="R1225" s="61"/>
      <c r="S1225" s="61"/>
      <c r="T1225" s="61"/>
      <c r="U1225" s="61"/>
      <c r="V1225" s="61"/>
      <c r="W1225" s="61"/>
      <c r="X1225" s="61"/>
      <c r="Y1225" s="61"/>
      <c r="Z1225" s="61"/>
      <c r="AA1225" s="61"/>
      <c r="AB1225" s="61"/>
      <c r="AC1225" s="61"/>
      <c r="AD1225" s="61"/>
      <c r="AE1225" s="61"/>
      <c r="AF1225" s="61"/>
      <c r="AG1225" s="61"/>
      <c r="AH1225" s="61"/>
    </row>
    <row r="1226" spans="15:34">
      <c r="O1226" s="61"/>
      <c r="P1226" s="61"/>
      <c r="Q1226" s="61"/>
      <c r="R1226" s="61"/>
      <c r="S1226" s="61"/>
      <c r="T1226" s="61"/>
      <c r="U1226" s="61"/>
      <c r="V1226" s="61"/>
      <c r="W1226" s="61"/>
      <c r="X1226" s="61"/>
      <c r="Y1226" s="61"/>
      <c r="Z1226" s="61"/>
      <c r="AA1226" s="61"/>
      <c r="AB1226" s="61"/>
      <c r="AC1226" s="61"/>
      <c r="AD1226" s="61"/>
      <c r="AE1226" s="61"/>
      <c r="AF1226" s="61"/>
      <c r="AG1226" s="61"/>
      <c r="AH1226" s="61"/>
    </row>
    <row r="1227" spans="15:34">
      <c r="O1227" s="61"/>
      <c r="P1227" s="61"/>
      <c r="Q1227" s="61"/>
      <c r="R1227" s="61"/>
      <c r="S1227" s="61"/>
      <c r="T1227" s="61"/>
      <c r="U1227" s="61"/>
      <c r="V1227" s="61"/>
      <c r="W1227" s="61"/>
      <c r="X1227" s="61"/>
      <c r="Y1227" s="61"/>
      <c r="Z1227" s="61"/>
      <c r="AA1227" s="61"/>
      <c r="AB1227" s="61"/>
      <c r="AC1227" s="61"/>
      <c r="AD1227" s="61"/>
      <c r="AE1227" s="61"/>
      <c r="AF1227" s="61"/>
      <c r="AG1227" s="61"/>
      <c r="AH1227" s="61"/>
    </row>
    <row r="1228" spans="15:34">
      <c r="O1228" s="61"/>
      <c r="P1228" s="61"/>
      <c r="Q1228" s="61"/>
      <c r="R1228" s="61"/>
      <c r="S1228" s="61"/>
      <c r="T1228" s="61"/>
      <c r="U1228" s="61"/>
      <c r="V1228" s="61"/>
      <c r="W1228" s="61"/>
      <c r="X1228" s="61"/>
      <c r="Y1228" s="61"/>
      <c r="Z1228" s="61"/>
      <c r="AA1228" s="61"/>
      <c r="AB1228" s="61"/>
      <c r="AC1228" s="61"/>
      <c r="AD1228" s="61"/>
      <c r="AE1228" s="61"/>
      <c r="AF1228" s="61"/>
      <c r="AG1228" s="61"/>
      <c r="AH1228" s="61"/>
    </row>
    <row r="1229" spans="15:34">
      <c r="O1229" s="61"/>
      <c r="P1229" s="61"/>
      <c r="Q1229" s="61"/>
      <c r="R1229" s="61"/>
      <c r="S1229" s="61"/>
      <c r="T1229" s="61"/>
      <c r="U1229" s="61"/>
      <c r="V1229" s="61"/>
      <c r="W1229" s="61"/>
      <c r="X1229" s="61"/>
      <c r="Y1229" s="61"/>
      <c r="Z1229" s="61"/>
      <c r="AA1229" s="61"/>
      <c r="AB1229" s="61"/>
      <c r="AC1229" s="61"/>
      <c r="AD1229" s="61"/>
      <c r="AE1229" s="61"/>
      <c r="AF1229" s="61"/>
      <c r="AG1229" s="61"/>
      <c r="AH1229" s="61"/>
    </row>
    <row r="1230" spans="15:34">
      <c r="O1230" s="61"/>
      <c r="P1230" s="61"/>
      <c r="Q1230" s="61"/>
      <c r="R1230" s="61"/>
      <c r="S1230" s="61"/>
      <c r="T1230" s="61"/>
      <c r="U1230" s="61"/>
      <c r="V1230" s="61"/>
      <c r="W1230" s="61"/>
      <c r="X1230" s="61"/>
      <c r="Y1230" s="61"/>
      <c r="Z1230" s="61"/>
      <c r="AA1230" s="61"/>
      <c r="AB1230" s="61"/>
      <c r="AC1230" s="61"/>
      <c r="AD1230" s="61"/>
      <c r="AE1230" s="61"/>
      <c r="AF1230" s="61"/>
      <c r="AG1230" s="61"/>
      <c r="AH1230" s="61"/>
    </row>
    <row r="1231" spans="15:34">
      <c r="O1231" s="61"/>
      <c r="P1231" s="61"/>
      <c r="Q1231" s="61"/>
      <c r="R1231" s="61"/>
      <c r="S1231" s="61"/>
      <c r="T1231" s="61"/>
      <c r="U1231" s="61"/>
      <c r="V1231" s="61"/>
      <c r="W1231" s="61"/>
      <c r="X1231" s="61"/>
      <c r="Y1231" s="61"/>
      <c r="Z1231" s="61"/>
      <c r="AA1231" s="61"/>
      <c r="AB1231" s="61"/>
      <c r="AC1231" s="61"/>
      <c r="AD1231" s="61"/>
      <c r="AE1231" s="61"/>
      <c r="AF1231" s="61"/>
      <c r="AG1231" s="61"/>
      <c r="AH1231" s="61"/>
    </row>
    <row r="1232" spans="15:34">
      <c r="O1232" s="61"/>
      <c r="P1232" s="61"/>
      <c r="Q1232" s="61"/>
      <c r="R1232" s="61"/>
      <c r="S1232" s="61"/>
      <c r="T1232" s="61"/>
      <c r="U1232" s="61"/>
      <c r="V1232" s="61"/>
      <c r="W1232" s="61"/>
      <c r="X1232" s="61"/>
      <c r="Y1232" s="61"/>
      <c r="Z1232" s="61"/>
      <c r="AA1232" s="61"/>
      <c r="AB1232" s="61"/>
      <c r="AC1232" s="61"/>
      <c r="AD1232" s="61"/>
      <c r="AE1232" s="61"/>
      <c r="AF1232" s="61"/>
      <c r="AG1232" s="61"/>
      <c r="AH1232" s="61"/>
    </row>
    <row r="1233" spans="15:34">
      <c r="O1233" s="61"/>
      <c r="P1233" s="61"/>
      <c r="Q1233" s="61"/>
      <c r="R1233" s="61"/>
      <c r="S1233" s="61"/>
      <c r="T1233" s="61"/>
      <c r="U1233" s="61"/>
      <c r="V1233" s="61"/>
      <c r="W1233" s="61"/>
      <c r="X1233" s="61"/>
      <c r="Y1233" s="61"/>
      <c r="Z1233" s="61"/>
      <c r="AA1233" s="61"/>
      <c r="AB1233" s="61"/>
      <c r="AC1233" s="61"/>
      <c r="AD1233" s="61"/>
      <c r="AE1233" s="61"/>
      <c r="AF1233" s="61"/>
      <c r="AG1233" s="61"/>
      <c r="AH1233" s="61"/>
    </row>
    <row r="1234" spans="15:34">
      <c r="O1234" s="61"/>
      <c r="P1234" s="61"/>
      <c r="Q1234" s="61"/>
      <c r="R1234" s="61"/>
      <c r="S1234" s="61"/>
      <c r="T1234" s="61"/>
      <c r="U1234" s="61"/>
      <c r="V1234" s="61"/>
      <c r="W1234" s="61"/>
      <c r="X1234" s="61"/>
      <c r="Y1234" s="61"/>
      <c r="Z1234" s="61"/>
      <c r="AA1234" s="61"/>
      <c r="AB1234" s="61"/>
      <c r="AC1234" s="61"/>
      <c r="AD1234" s="61"/>
      <c r="AE1234" s="61"/>
      <c r="AF1234" s="61"/>
      <c r="AG1234" s="61"/>
      <c r="AH1234" s="61"/>
    </row>
    <row r="1235" spans="15:34">
      <c r="O1235" s="61"/>
      <c r="P1235" s="61"/>
      <c r="Q1235" s="61"/>
      <c r="R1235" s="61"/>
      <c r="S1235" s="61"/>
      <c r="T1235" s="61"/>
      <c r="U1235" s="61"/>
      <c r="V1235" s="61"/>
      <c r="W1235" s="61"/>
      <c r="X1235" s="61"/>
      <c r="Y1235" s="61"/>
      <c r="Z1235" s="61"/>
      <c r="AA1235" s="61"/>
      <c r="AB1235" s="61"/>
      <c r="AC1235" s="61"/>
      <c r="AD1235" s="61"/>
      <c r="AE1235" s="61"/>
      <c r="AF1235" s="61"/>
      <c r="AG1235" s="61"/>
      <c r="AH1235" s="61"/>
    </row>
    <row r="1236" spans="15:34">
      <c r="O1236" s="61"/>
      <c r="P1236" s="61"/>
      <c r="Q1236" s="61"/>
      <c r="R1236" s="61"/>
      <c r="S1236" s="61"/>
      <c r="T1236" s="61"/>
      <c r="U1236" s="61"/>
      <c r="V1236" s="61"/>
      <c r="W1236" s="61"/>
      <c r="X1236" s="61"/>
      <c r="Y1236" s="61"/>
      <c r="Z1236" s="61"/>
      <c r="AA1236" s="61"/>
      <c r="AB1236" s="61"/>
      <c r="AC1236" s="61"/>
      <c r="AD1236" s="61"/>
      <c r="AE1236" s="61"/>
      <c r="AF1236" s="61"/>
      <c r="AG1236" s="61"/>
      <c r="AH1236" s="61"/>
    </row>
    <row r="1237" spans="15:34">
      <c r="O1237" s="61"/>
      <c r="P1237" s="61"/>
      <c r="Q1237" s="61"/>
      <c r="R1237" s="61"/>
      <c r="S1237" s="61"/>
      <c r="T1237" s="61"/>
      <c r="U1237" s="61"/>
      <c r="V1237" s="61"/>
      <c r="W1237" s="61"/>
      <c r="X1237" s="61"/>
      <c r="Y1237" s="61"/>
      <c r="Z1237" s="61"/>
      <c r="AA1237" s="61"/>
      <c r="AB1237" s="61"/>
      <c r="AC1237" s="61"/>
      <c r="AD1237" s="61"/>
      <c r="AE1237" s="61"/>
      <c r="AF1237" s="61"/>
      <c r="AG1237" s="61"/>
      <c r="AH1237" s="61"/>
    </row>
    <row r="1238" spans="15:34">
      <c r="O1238" s="61"/>
      <c r="P1238" s="61"/>
      <c r="Q1238" s="61"/>
      <c r="R1238" s="61"/>
      <c r="S1238" s="61"/>
      <c r="T1238" s="61"/>
      <c r="U1238" s="61"/>
      <c r="V1238" s="61"/>
      <c r="W1238" s="61"/>
      <c r="X1238" s="61"/>
      <c r="Y1238" s="61"/>
      <c r="Z1238" s="61"/>
      <c r="AA1238" s="61"/>
      <c r="AB1238" s="61"/>
      <c r="AC1238" s="61"/>
      <c r="AD1238" s="61"/>
      <c r="AE1238" s="61"/>
      <c r="AF1238" s="61"/>
      <c r="AG1238" s="61"/>
      <c r="AH1238" s="61"/>
    </row>
    <row r="1239" spans="15:34">
      <c r="O1239" s="61"/>
      <c r="P1239" s="61"/>
      <c r="Q1239" s="61"/>
      <c r="R1239" s="61"/>
      <c r="S1239" s="61"/>
      <c r="T1239" s="61"/>
      <c r="U1239" s="61"/>
      <c r="V1239" s="61"/>
      <c r="W1239" s="61"/>
      <c r="X1239" s="61"/>
      <c r="Y1239" s="61"/>
      <c r="Z1239" s="61"/>
      <c r="AA1239" s="61"/>
      <c r="AB1239" s="61"/>
      <c r="AC1239" s="61"/>
      <c r="AD1239" s="61"/>
      <c r="AE1239" s="61"/>
      <c r="AF1239" s="61"/>
      <c r="AG1239" s="61"/>
      <c r="AH1239" s="61"/>
    </row>
    <row r="1240" spans="15:34">
      <c r="O1240" s="61"/>
      <c r="P1240" s="61"/>
      <c r="Q1240" s="61"/>
      <c r="R1240" s="61"/>
      <c r="S1240" s="61"/>
      <c r="T1240" s="61"/>
      <c r="U1240" s="61"/>
      <c r="V1240" s="61"/>
      <c r="W1240" s="61"/>
      <c r="X1240" s="61"/>
      <c r="Y1240" s="61"/>
      <c r="Z1240" s="61"/>
      <c r="AA1240" s="61"/>
      <c r="AB1240" s="61"/>
      <c r="AC1240" s="61"/>
      <c r="AD1240" s="61"/>
      <c r="AE1240" s="61"/>
      <c r="AF1240" s="61"/>
      <c r="AG1240" s="61"/>
      <c r="AH1240" s="61"/>
    </row>
    <row r="1241" spans="15:34">
      <c r="O1241" s="61"/>
      <c r="P1241" s="61"/>
      <c r="Q1241" s="61"/>
      <c r="R1241" s="61"/>
      <c r="S1241" s="61"/>
      <c r="T1241" s="61"/>
      <c r="U1241" s="61"/>
      <c r="V1241" s="61"/>
      <c r="W1241" s="61"/>
      <c r="X1241" s="61"/>
      <c r="Y1241" s="61"/>
      <c r="Z1241" s="61"/>
      <c r="AA1241" s="61"/>
      <c r="AB1241" s="61"/>
      <c r="AC1241" s="61"/>
      <c r="AD1241" s="61"/>
      <c r="AE1241" s="61"/>
      <c r="AF1241" s="61"/>
      <c r="AG1241" s="61"/>
      <c r="AH1241" s="61"/>
    </row>
    <row r="1242" spans="15:34">
      <c r="O1242" s="61"/>
      <c r="P1242" s="61"/>
      <c r="Q1242" s="61"/>
      <c r="R1242" s="61"/>
      <c r="S1242" s="61"/>
      <c r="T1242" s="61"/>
      <c r="U1242" s="61"/>
      <c r="V1242" s="61"/>
      <c r="W1242" s="61"/>
      <c r="X1242" s="61"/>
      <c r="Y1242" s="61"/>
      <c r="Z1242" s="61"/>
      <c r="AA1242" s="61"/>
      <c r="AB1242" s="61"/>
      <c r="AC1242" s="61"/>
      <c r="AD1242" s="61"/>
      <c r="AE1242" s="61"/>
      <c r="AF1242" s="61"/>
      <c r="AG1242" s="61"/>
      <c r="AH1242" s="61"/>
    </row>
    <row r="1243" spans="15:34">
      <c r="O1243" s="61"/>
      <c r="P1243" s="61"/>
      <c r="Q1243" s="61"/>
      <c r="R1243" s="61"/>
      <c r="S1243" s="61"/>
      <c r="T1243" s="61"/>
      <c r="U1243" s="61"/>
      <c r="V1243" s="61"/>
      <c r="W1243" s="61"/>
      <c r="X1243" s="61"/>
      <c r="Y1243" s="61"/>
      <c r="Z1243" s="61"/>
      <c r="AA1243" s="61"/>
      <c r="AB1243" s="61"/>
      <c r="AC1243" s="61"/>
      <c r="AD1243" s="61"/>
      <c r="AE1243" s="61"/>
      <c r="AF1243" s="61"/>
      <c r="AG1243" s="61"/>
      <c r="AH1243" s="61"/>
    </row>
    <row r="1244" spans="15:34">
      <c r="O1244" s="61"/>
      <c r="P1244" s="61"/>
      <c r="Q1244" s="61"/>
      <c r="R1244" s="61"/>
      <c r="S1244" s="61"/>
      <c r="T1244" s="61"/>
      <c r="U1244" s="61"/>
      <c r="V1244" s="61"/>
      <c r="W1244" s="61"/>
      <c r="X1244" s="61"/>
      <c r="Y1244" s="61"/>
      <c r="Z1244" s="61"/>
      <c r="AA1244" s="61"/>
      <c r="AB1244" s="61"/>
      <c r="AC1244" s="61"/>
      <c r="AD1244" s="61"/>
      <c r="AE1244" s="61"/>
      <c r="AF1244" s="61"/>
      <c r="AG1244" s="61"/>
      <c r="AH1244" s="61"/>
    </row>
    <row r="1245" spans="15:34">
      <c r="O1245" s="61"/>
      <c r="P1245" s="61"/>
      <c r="Q1245" s="61"/>
      <c r="R1245" s="61"/>
      <c r="S1245" s="61"/>
      <c r="T1245" s="61"/>
      <c r="U1245" s="61"/>
      <c r="V1245" s="61"/>
      <c r="W1245" s="61"/>
      <c r="X1245" s="61"/>
      <c r="Y1245" s="61"/>
      <c r="Z1245" s="61"/>
      <c r="AA1245" s="61"/>
      <c r="AB1245" s="61"/>
      <c r="AC1245" s="61"/>
      <c r="AD1245" s="61"/>
      <c r="AE1245" s="61"/>
      <c r="AF1245" s="61"/>
      <c r="AG1245" s="61"/>
      <c r="AH1245" s="61"/>
    </row>
    <row r="1246" spans="15:34">
      <c r="O1246" s="61"/>
      <c r="P1246" s="61"/>
      <c r="Q1246" s="61"/>
      <c r="R1246" s="61"/>
      <c r="S1246" s="61"/>
      <c r="T1246" s="61"/>
      <c r="U1246" s="61"/>
      <c r="V1246" s="61"/>
      <c r="W1246" s="61"/>
      <c r="X1246" s="61"/>
      <c r="Y1246" s="61"/>
      <c r="Z1246" s="61"/>
      <c r="AA1246" s="61"/>
      <c r="AB1246" s="61"/>
      <c r="AC1246" s="61"/>
      <c r="AD1246" s="61"/>
      <c r="AE1246" s="61"/>
      <c r="AF1246" s="61"/>
      <c r="AG1246" s="61"/>
      <c r="AH1246" s="61"/>
    </row>
    <row r="1247" spans="15:34">
      <c r="O1247" s="61"/>
      <c r="P1247" s="61"/>
      <c r="Q1247" s="61"/>
      <c r="R1247" s="61"/>
      <c r="S1247" s="61"/>
      <c r="T1247" s="61"/>
      <c r="U1247" s="61"/>
      <c r="V1247" s="61"/>
      <c r="W1247" s="61"/>
      <c r="X1247" s="61"/>
      <c r="Y1247" s="61"/>
      <c r="Z1247" s="61"/>
      <c r="AA1247" s="61"/>
      <c r="AB1247" s="61"/>
      <c r="AC1247" s="61"/>
      <c r="AD1247" s="61"/>
      <c r="AE1247" s="61"/>
      <c r="AF1247" s="61"/>
      <c r="AG1247" s="61"/>
      <c r="AH1247" s="61"/>
    </row>
    <row r="1248" spans="15:34">
      <c r="O1248" s="61"/>
      <c r="P1248" s="61"/>
      <c r="Q1248" s="61"/>
      <c r="R1248" s="61"/>
      <c r="S1248" s="61"/>
      <c r="T1248" s="61"/>
      <c r="U1248" s="61"/>
      <c r="V1248" s="61"/>
      <c r="W1248" s="61"/>
      <c r="X1248" s="61"/>
      <c r="Y1248" s="61"/>
      <c r="Z1248" s="61"/>
      <c r="AA1248" s="61"/>
      <c r="AB1248" s="61"/>
      <c r="AC1248" s="61"/>
      <c r="AD1248" s="61"/>
      <c r="AE1248" s="61"/>
      <c r="AF1248" s="61"/>
      <c r="AG1248" s="61"/>
      <c r="AH1248" s="61"/>
    </row>
    <row r="1249" spans="15:34">
      <c r="O1249" s="61"/>
      <c r="P1249" s="61"/>
      <c r="Q1249" s="61"/>
      <c r="R1249" s="61"/>
      <c r="S1249" s="61"/>
      <c r="T1249" s="61"/>
      <c r="U1249" s="61"/>
      <c r="V1249" s="61"/>
      <c r="W1249" s="61"/>
      <c r="X1249" s="61"/>
      <c r="Y1249" s="61"/>
      <c r="Z1249" s="61"/>
      <c r="AA1249" s="61"/>
      <c r="AB1249" s="61"/>
      <c r="AC1249" s="61"/>
      <c r="AD1249" s="61"/>
      <c r="AE1249" s="61"/>
      <c r="AF1249" s="61"/>
      <c r="AG1249" s="61"/>
      <c r="AH1249" s="61"/>
    </row>
    <row r="1250" spans="15:34">
      <c r="O1250" s="61"/>
      <c r="P1250" s="61"/>
      <c r="Q1250" s="61"/>
      <c r="R1250" s="61"/>
      <c r="S1250" s="61"/>
      <c r="T1250" s="61"/>
      <c r="U1250" s="61"/>
      <c r="V1250" s="61"/>
      <c r="W1250" s="61"/>
      <c r="X1250" s="61"/>
      <c r="Y1250" s="61"/>
      <c r="Z1250" s="61"/>
      <c r="AA1250" s="61"/>
      <c r="AB1250" s="61"/>
      <c r="AC1250" s="61"/>
      <c r="AD1250" s="61"/>
      <c r="AE1250" s="61"/>
      <c r="AF1250" s="61"/>
      <c r="AG1250" s="61"/>
      <c r="AH1250" s="61"/>
    </row>
    <row r="1251" spans="15:34">
      <c r="O1251" s="61"/>
      <c r="P1251" s="61"/>
      <c r="Q1251" s="61"/>
      <c r="R1251" s="61"/>
      <c r="S1251" s="61"/>
      <c r="T1251" s="61"/>
      <c r="U1251" s="61"/>
      <c r="V1251" s="61"/>
      <c r="W1251" s="61"/>
      <c r="X1251" s="61"/>
      <c r="Y1251" s="61"/>
      <c r="Z1251" s="61"/>
      <c r="AA1251" s="61"/>
      <c r="AB1251" s="61"/>
      <c r="AC1251" s="61"/>
      <c r="AD1251" s="61"/>
      <c r="AE1251" s="61"/>
      <c r="AF1251" s="61"/>
      <c r="AG1251" s="61"/>
      <c r="AH1251" s="61"/>
    </row>
    <row r="1252" spans="15:34">
      <c r="O1252" s="61"/>
      <c r="P1252" s="61"/>
      <c r="Q1252" s="61"/>
      <c r="R1252" s="61"/>
      <c r="S1252" s="61"/>
      <c r="T1252" s="61"/>
      <c r="U1252" s="61"/>
      <c r="V1252" s="61"/>
      <c r="W1252" s="61"/>
      <c r="X1252" s="61"/>
      <c r="Y1252" s="61"/>
      <c r="Z1252" s="61"/>
      <c r="AA1252" s="61"/>
      <c r="AB1252" s="61"/>
      <c r="AC1252" s="61"/>
      <c r="AD1252" s="61"/>
      <c r="AE1252" s="61"/>
      <c r="AF1252" s="61"/>
      <c r="AG1252" s="61"/>
      <c r="AH1252" s="61"/>
    </row>
    <row r="1253" spans="15:34">
      <c r="O1253" s="61"/>
      <c r="P1253" s="61"/>
      <c r="Q1253" s="61"/>
      <c r="R1253" s="61"/>
      <c r="S1253" s="61"/>
      <c r="T1253" s="61"/>
      <c r="U1253" s="61"/>
      <c r="V1253" s="61"/>
      <c r="W1253" s="61"/>
      <c r="X1253" s="61"/>
      <c r="Y1253" s="61"/>
      <c r="Z1253" s="61"/>
      <c r="AA1253" s="61"/>
      <c r="AB1253" s="61"/>
      <c r="AC1253" s="61"/>
      <c r="AD1253" s="61"/>
      <c r="AE1253" s="61"/>
      <c r="AF1253" s="61"/>
      <c r="AG1253" s="61"/>
      <c r="AH1253" s="61"/>
    </row>
    <row r="1254" spans="15:34">
      <c r="O1254" s="61"/>
      <c r="P1254" s="61"/>
      <c r="Q1254" s="61"/>
      <c r="R1254" s="61"/>
      <c r="S1254" s="61"/>
      <c r="T1254" s="61"/>
      <c r="U1254" s="61"/>
      <c r="V1254" s="61"/>
      <c r="W1254" s="61"/>
      <c r="X1254" s="61"/>
      <c r="Y1254" s="61"/>
      <c r="Z1254" s="61"/>
      <c r="AA1254" s="61"/>
      <c r="AB1254" s="61"/>
      <c r="AC1254" s="61"/>
      <c r="AD1254" s="61"/>
      <c r="AE1254" s="61"/>
      <c r="AF1254" s="61"/>
      <c r="AG1254" s="61"/>
      <c r="AH1254" s="61"/>
    </row>
    <row r="1255" spans="15:34">
      <c r="O1255" s="61"/>
      <c r="P1255" s="61"/>
      <c r="Q1255" s="61"/>
      <c r="R1255" s="61"/>
      <c r="S1255" s="61"/>
      <c r="T1255" s="61"/>
      <c r="U1255" s="61"/>
      <c r="V1255" s="61"/>
      <c r="W1255" s="61"/>
      <c r="X1255" s="61"/>
      <c r="Y1255" s="61"/>
      <c r="Z1255" s="61"/>
      <c r="AA1255" s="61"/>
      <c r="AB1255" s="61"/>
      <c r="AC1255" s="61"/>
      <c r="AD1255" s="61"/>
      <c r="AE1255" s="61"/>
      <c r="AF1255" s="61"/>
      <c r="AG1255" s="61"/>
      <c r="AH1255" s="61"/>
    </row>
    <row r="1256" spans="15:34">
      <c r="O1256" s="61"/>
      <c r="P1256" s="61"/>
      <c r="Q1256" s="61"/>
      <c r="R1256" s="61"/>
      <c r="S1256" s="61"/>
      <c r="T1256" s="61"/>
      <c r="U1256" s="61"/>
      <c r="V1256" s="61"/>
      <c r="W1256" s="61"/>
      <c r="X1256" s="61"/>
      <c r="Y1256" s="61"/>
      <c r="Z1256" s="61"/>
      <c r="AA1256" s="61"/>
      <c r="AB1256" s="61"/>
      <c r="AC1256" s="61"/>
      <c r="AD1256" s="61"/>
      <c r="AE1256" s="61"/>
      <c r="AF1256" s="61"/>
      <c r="AG1256" s="61"/>
      <c r="AH1256" s="61"/>
    </row>
    <row r="1257" spans="15:34">
      <c r="O1257" s="61"/>
      <c r="P1257" s="61"/>
      <c r="Q1257" s="61"/>
      <c r="R1257" s="61"/>
      <c r="S1257" s="61"/>
      <c r="T1257" s="61"/>
      <c r="U1257" s="61"/>
      <c r="V1257" s="61"/>
      <c r="W1257" s="61"/>
      <c r="X1257" s="61"/>
      <c r="Y1257" s="61"/>
      <c r="Z1257" s="61"/>
      <c r="AA1257" s="61"/>
      <c r="AB1257" s="61"/>
      <c r="AC1257" s="61"/>
      <c r="AD1257" s="61"/>
      <c r="AE1257" s="61"/>
      <c r="AF1257" s="61"/>
      <c r="AG1257" s="61"/>
      <c r="AH1257" s="61"/>
    </row>
    <row r="1258" spans="15:34">
      <c r="O1258" s="61"/>
      <c r="P1258" s="61"/>
      <c r="Q1258" s="61"/>
      <c r="R1258" s="61"/>
      <c r="S1258" s="61"/>
      <c r="T1258" s="61"/>
      <c r="U1258" s="61"/>
      <c r="V1258" s="61"/>
      <c r="W1258" s="61"/>
      <c r="X1258" s="61"/>
      <c r="Y1258" s="61"/>
      <c r="Z1258" s="61"/>
      <c r="AA1258" s="61"/>
      <c r="AB1258" s="61"/>
      <c r="AC1258" s="61"/>
      <c r="AD1258" s="61"/>
      <c r="AE1258" s="61"/>
      <c r="AF1258" s="61"/>
      <c r="AG1258" s="61"/>
      <c r="AH1258" s="61"/>
    </row>
    <row r="1259" spans="15:34">
      <c r="O1259" s="61"/>
      <c r="P1259" s="61"/>
      <c r="Q1259" s="61"/>
      <c r="R1259" s="61"/>
      <c r="S1259" s="61"/>
      <c r="T1259" s="61"/>
      <c r="U1259" s="61"/>
      <c r="V1259" s="61"/>
      <c r="W1259" s="61"/>
      <c r="X1259" s="61"/>
      <c r="Y1259" s="61"/>
      <c r="Z1259" s="61"/>
      <c r="AA1259" s="61"/>
      <c r="AB1259" s="61"/>
      <c r="AC1259" s="61"/>
      <c r="AD1259" s="61"/>
      <c r="AE1259" s="61"/>
      <c r="AF1259" s="61"/>
      <c r="AG1259" s="61"/>
      <c r="AH1259" s="61"/>
    </row>
    <row r="1260" spans="15:34">
      <c r="O1260" s="61"/>
      <c r="P1260" s="61"/>
      <c r="Q1260" s="61"/>
      <c r="R1260" s="61"/>
      <c r="S1260" s="61"/>
      <c r="T1260" s="61"/>
      <c r="U1260" s="61"/>
      <c r="V1260" s="61"/>
      <c r="W1260" s="61"/>
      <c r="X1260" s="61"/>
      <c r="Y1260" s="61"/>
      <c r="Z1260" s="61"/>
      <c r="AA1260" s="61"/>
      <c r="AB1260" s="61"/>
      <c r="AC1260" s="61"/>
      <c r="AD1260" s="61"/>
      <c r="AE1260" s="61"/>
      <c r="AF1260" s="61"/>
      <c r="AG1260" s="61"/>
      <c r="AH1260" s="61"/>
    </row>
    <row r="1261" spans="15:34">
      <c r="O1261" s="61"/>
      <c r="P1261" s="61"/>
      <c r="Q1261" s="61"/>
      <c r="R1261" s="61"/>
      <c r="S1261" s="61"/>
      <c r="T1261" s="61"/>
      <c r="U1261" s="61"/>
      <c r="V1261" s="61"/>
      <c r="W1261" s="61"/>
      <c r="X1261" s="61"/>
      <c r="Y1261" s="61"/>
      <c r="Z1261" s="61"/>
      <c r="AA1261" s="61"/>
      <c r="AB1261" s="61"/>
      <c r="AC1261" s="61"/>
      <c r="AD1261" s="61"/>
      <c r="AE1261" s="61"/>
      <c r="AF1261" s="61"/>
      <c r="AG1261" s="61"/>
      <c r="AH1261" s="61"/>
    </row>
    <row r="1262" spans="15:34">
      <c r="O1262" s="61"/>
      <c r="P1262" s="61"/>
      <c r="Q1262" s="61"/>
      <c r="R1262" s="61"/>
      <c r="S1262" s="61"/>
      <c r="T1262" s="61"/>
      <c r="U1262" s="61"/>
      <c r="V1262" s="61"/>
      <c r="W1262" s="61"/>
      <c r="X1262" s="61"/>
      <c r="Y1262" s="61"/>
      <c r="Z1262" s="61"/>
      <c r="AA1262" s="61"/>
      <c r="AB1262" s="61"/>
      <c r="AC1262" s="61"/>
      <c r="AD1262" s="61"/>
      <c r="AE1262" s="61"/>
      <c r="AF1262" s="61"/>
      <c r="AG1262" s="61"/>
      <c r="AH1262" s="61"/>
    </row>
    <row r="1263" spans="15:34">
      <c r="O1263" s="61"/>
      <c r="P1263" s="61"/>
      <c r="Q1263" s="61"/>
      <c r="R1263" s="61"/>
      <c r="S1263" s="61"/>
      <c r="T1263" s="61"/>
      <c r="U1263" s="61"/>
      <c r="V1263" s="61"/>
      <c r="W1263" s="61"/>
      <c r="X1263" s="61"/>
      <c r="Y1263" s="61"/>
      <c r="Z1263" s="61"/>
      <c r="AA1263" s="61"/>
      <c r="AB1263" s="61"/>
      <c r="AC1263" s="61"/>
      <c r="AD1263" s="61"/>
      <c r="AE1263" s="61"/>
      <c r="AF1263" s="61"/>
      <c r="AG1263" s="61"/>
      <c r="AH1263" s="61"/>
    </row>
    <row r="1264" spans="15:34">
      <c r="O1264" s="61"/>
      <c r="P1264" s="61"/>
      <c r="Q1264" s="61"/>
      <c r="R1264" s="61"/>
      <c r="S1264" s="61"/>
      <c r="T1264" s="61"/>
      <c r="U1264" s="61"/>
      <c r="V1264" s="61"/>
      <c r="W1264" s="61"/>
      <c r="X1264" s="61"/>
      <c r="Y1264" s="61"/>
      <c r="Z1264" s="61"/>
      <c r="AA1264" s="61"/>
      <c r="AB1264" s="61"/>
      <c r="AC1264" s="61"/>
      <c r="AD1264" s="61"/>
      <c r="AE1264" s="61"/>
      <c r="AF1264" s="61"/>
      <c r="AG1264" s="61"/>
      <c r="AH1264" s="61"/>
    </row>
    <row r="1265" spans="15:34">
      <c r="O1265" s="61"/>
      <c r="P1265" s="61"/>
      <c r="Q1265" s="61"/>
      <c r="R1265" s="61"/>
      <c r="S1265" s="61"/>
      <c r="T1265" s="61"/>
      <c r="U1265" s="61"/>
      <c r="V1265" s="61"/>
      <c r="W1265" s="61"/>
      <c r="X1265" s="61"/>
      <c r="Y1265" s="61"/>
      <c r="Z1265" s="61"/>
      <c r="AA1265" s="61"/>
      <c r="AB1265" s="61"/>
      <c r="AC1265" s="61"/>
      <c r="AD1265" s="61"/>
      <c r="AE1265" s="61"/>
      <c r="AF1265" s="61"/>
      <c r="AG1265" s="61"/>
      <c r="AH1265" s="61"/>
    </row>
    <row r="1266" spans="15:34">
      <c r="O1266" s="61"/>
      <c r="P1266" s="61"/>
      <c r="Q1266" s="61"/>
      <c r="R1266" s="61"/>
      <c r="S1266" s="61"/>
      <c r="T1266" s="61"/>
      <c r="U1266" s="61"/>
      <c r="V1266" s="61"/>
      <c r="W1266" s="61"/>
      <c r="X1266" s="61"/>
      <c r="Y1266" s="61"/>
      <c r="Z1266" s="61"/>
      <c r="AA1266" s="61"/>
      <c r="AB1266" s="61"/>
      <c r="AC1266" s="61"/>
      <c r="AD1266" s="61"/>
      <c r="AE1266" s="61"/>
      <c r="AF1266" s="61"/>
      <c r="AG1266" s="61"/>
      <c r="AH1266" s="61"/>
    </row>
    <row r="1267" spans="15:34">
      <c r="O1267" s="61"/>
      <c r="P1267" s="61"/>
      <c r="Q1267" s="61"/>
      <c r="R1267" s="61"/>
      <c r="S1267" s="61"/>
      <c r="T1267" s="61"/>
      <c r="U1267" s="61"/>
      <c r="V1267" s="61"/>
      <c r="W1267" s="61"/>
      <c r="X1267" s="61"/>
      <c r="Y1267" s="61"/>
      <c r="Z1267" s="61"/>
      <c r="AA1267" s="61"/>
      <c r="AB1267" s="61"/>
      <c r="AC1267" s="61"/>
      <c r="AD1267" s="61"/>
      <c r="AE1267" s="61"/>
      <c r="AF1267" s="61"/>
      <c r="AG1267" s="61"/>
      <c r="AH1267" s="61"/>
    </row>
    <row r="1268" spans="15:34">
      <c r="O1268" s="61"/>
      <c r="P1268" s="61"/>
      <c r="Q1268" s="61"/>
      <c r="R1268" s="61"/>
      <c r="S1268" s="61"/>
      <c r="T1268" s="61"/>
      <c r="U1268" s="61"/>
      <c r="V1268" s="61"/>
      <c r="W1268" s="61"/>
      <c r="X1268" s="61"/>
      <c r="Y1268" s="61"/>
      <c r="Z1268" s="61"/>
      <c r="AA1268" s="61"/>
      <c r="AB1268" s="61"/>
      <c r="AC1268" s="61"/>
      <c r="AD1268" s="61"/>
      <c r="AE1268" s="61"/>
      <c r="AF1268" s="61"/>
      <c r="AG1268" s="61"/>
      <c r="AH1268" s="61"/>
    </row>
    <row r="1269" spans="15:34">
      <c r="O1269" s="61"/>
      <c r="P1269" s="61"/>
      <c r="Q1269" s="61"/>
      <c r="R1269" s="61"/>
      <c r="S1269" s="61"/>
      <c r="T1269" s="61"/>
      <c r="U1269" s="61"/>
      <c r="V1269" s="61"/>
      <c r="W1269" s="61"/>
      <c r="X1269" s="61"/>
      <c r="Y1269" s="61"/>
      <c r="Z1269" s="61"/>
      <c r="AA1269" s="61"/>
      <c r="AB1269" s="61"/>
      <c r="AC1269" s="61"/>
      <c r="AD1269" s="61"/>
      <c r="AE1269" s="61"/>
      <c r="AF1269" s="61"/>
      <c r="AG1269" s="61"/>
      <c r="AH1269" s="61"/>
    </row>
    <row r="1270" spans="15:34">
      <c r="O1270" s="61"/>
      <c r="P1270" s="61"/>
      <c r="Q1270" s="61"/>
      <c r="R1270" s="61"/>
      <c r="S1270" s="61"/>
      <c r="T1270" s="61"/>
      <c r="U1270" s="61"/>
      <c r="V1270" s="61"/>
      <c r="W1270" s="61"/>
      <c r="X1270" s="61"/>
      <c r="Y1270" s="61"/>
      <c r="Z1270" s="61"/>
      <c r="AA1270" s="61"/>
      <c r="AB1270" s="61"/>
      <c r="AC1270" s="61"/>
      <c r="AD1270" s="61"/>
      <c r="AE1270" s="61"/>
      <c r="AF1270" s="61"/>
      <c r="AG1270" s="61"/>
      <c r="AH1270" s="61"/>
    </row>
    <row r="1271" spans="15:34">
      <c r="O1271" s="61"/>
      <c r="P1271" s="61"/>
      <c r="Q1271" s="61"/>
      <c r="R1271" s="61"/>
      <c r="S1271" s="61"/>
      <c r="T1271" s="61"/>
      <c r="U1271" s="61"/>
      <c r="V1271" s="61"/>
      <c r="W1271" s="61"/>
      <c r="X1271" s="61"/>
      <c r="Y1271" s="61"/>
      <c r="Z1271" s="61"/>
      <c r="AA1271" s="61"/>
      <c r="AB1271" s="61"/>
      <c r="AC1271" s="61"/>
      <c r="AD1271" s="61"/>
      <c r="AE1271" s="61"/>
      <c r="AF1271" s="61"/>
      <c r="AG1271" s="61"/>
      <c r="AH1271" s="61"/>
    </row>
    <row r="1272" spans="15:34">
      <c r="O1272" s="61"/>
      <c r="P1272" s="61"/>
      <c r="Q1272" s="61"/>
      <c r="R1272" s="61"/>
      <c r="S1272" s="61"/>
      <c r="T1272" s="61"/>
      <c r="U1272" s="61"/>
      <c r="V1272" s="61"/>
      <c r="W1272" s="61"/>
      <c r="X1272" s="61"/>
      <c r="Y1272" s="61"/>
      <c r="Z1272" s="61"/>
      <c r="AA1272" s="61"/>
      <c r="AB1272" s="61"/>
      <c r="AC1272" s="61"/>
      <c r="AD1272" s="61"/>
      <c r="AE1272" s="61"/>
      <c r="AF1272" s="61"/>
      <c r="AG1272" s="61"/>
      <c r="AH1272" s="61"/>
    </row>
    <row r="1273" spans="15:34">
      <c r="O1273" s="61"/>
      <c r="P1273" s="61"/>
      <c r="Q1273" s="61"/>
      <c r="R1273" s="61"/>
      <c r="S1273" s="61"/>
      <c r="T1273" s="61"/>
      <c r="U1273" s="61"/>
      <c r="V1273" s="61"/>
      <c r="W1273" s="61"/>
      <c r="X1273" s="61"/>
      <c r="Y1273" s="61"/>
      <c r="Z1273" s="61"/>
      <c r="AA1273" s="61"/>
      <c r="AB1273" s="61"/>
      <c r="AC1273" s="61"/>
      <c r="AD1273" s="61"/>
      <c r="AE1273" s="61"/>
      <c r="AF1273" s="61"/>
      <c r="AG1273" s="61"/>
      <c r="AH1273" s="61"/>
    </row>
    <row r="1274" spans="15:34">
      <c r="O1274" s="61"/>
      <c r="P1274" s="61"/>
      <c r="Q1274" s="61"/>
      <c r="R1274" s="61"/>
      <c r="S1274" s="61"/>
      <c r="T1274" s="61"/>
      <c r="U1274" s="61"/>
      <c r="V1274" s="61"/>
      <c r="W1274" s="61"/>
      <c r="X1274" s="61"/>
      <c r="Y1274" s="61"/>
      <c r="Z1274" s="61"/>
      <c r="AA1274" s="61"/>
      <c r="AB1274" s="61"/>
      <c r="AC1274" s="61"/>
      <c r="AD1274" s="61"/>
      <c r="AE1274" s="61"/>
      <c r="AF1274" s="61"/>
      <c r="AG1274" s="61"/>
      <c r="AH1274" s="61"/>
    </row>
    <row r="1275" spans="15:34">
      <c r="O1275" s="61"/>
      <c r="P1275" s="61"/>
      <c r="Q1275" s="61"/>
      <c r="R1275" s="61"/>
      <c r="S1275" s="61"/>
      <c r="T1275" s="61"/>
      <c r="U1275" s="61"/>
      <c r="V1275" s="61"/>
      <c r="W1275" s="61"/>
      <c r="X1275" s="61"/>
      <c r="Y1275" s="61"/>
      <c r="Z1275" s="61"/>
      <c r="AA1275" s="61"/>
      <c r="AB1275" s="61"/>
      <c r="AC1275" s="61"/>
      <c r="AD1275" s="61"/>
      <c r="AE1275" s="61"/>
      <c r="AF1275" s="61"/>
      <c r="AG1275" s="61"/>
      <c r="AH1275" s="61"/>
    </row>
    <row r="1276" spans="15:34">
      <c r="O1276" s="61"/>
      <c r="P1276" s="61"/>
      <c r="Q1276" s="61"/>
      <c r="R1276" s="61"/>
      <c r="S1276" s="61"/>
      <c r="T1276" s="61"/>
      <c r="U1276" s="61"/>
      <c r="V1276" s="61"/>
      <c r="W1276" s="61"/>
      <c r="X1276" s="61"/>
      <c r="Y1276" s="61"/>
      <c r="Z1276" s="61"/>
      <c r="AA1276" s="61"/>
      <c r="AB1276" s="61"/>
      <c r="AC1276" s="61"/>
      <c r="AD1276" s="61"/>
      <c r="AE1276" s="61"/>
      <c r="AF1276" s="61"/>
      <c r="AG1276" s="61"/>
      <c r="AH1276" s="61"/>
    </row>
    <row r="1277" spans="15:34">
      <c r="O1277" s="61"/>
      <c r="P1277" s="61"/>
      <c r="Q1277" s="61"/>
      <c r="R1277" s="61"/>
      <c r="S1277" s="61"/>
      <c r="T1277" s="61"/>
      <c r="U1277" s="61"/>
      <c r="V1277" s="61"/>
      <c r="W1277" s="61"/>
      <c r="X1277" s="61"/>
      <c r="Y1277" s="61"/>
      <c r="Z1277" s="61"/>
      <c r="AA1277" s="61"/>
      <c r="AB1277" s="61"/>
      <c r="AC1277" s="61"/>
      <c r="AD1277" s="61"/>
      <c r="AE1277" s="61"/>
      <c r="AF1277" s="61"/>
      <c r="AG1277" s="61"/>
      <c r="AH1277" s="61"/>
    </row>
    <row r="1278" spans="15:34">
      <c r="O1278" s="61"/>
      <c r="P1278" s="61"/>
      <c r="Q1278" s="61"/>
      <c r="R1278" s="61"/>
      <c r="S1278" s="61"/>
      <c r="T1278" s="61"/>
      <c r="U1278" s="61"/>
      <c r="V1278" s="61"/>
      <c r="W1278" s="61"/>
      <c r="X1278" s="61"/>
      <c r="Y1278" s="61"/>
      <c r="Z1278" s="61"/>
      <c r="AA1278" s="61"/>
      <c r="AB1278" s="61"/>
      <c r="AC1278" s="61"/>
      <c r="AD1278" s="61"/>
      <c r="AE1278" s="61"/>
      <c r="AF1278" s="61"/>
      <c r="AG1278" s="61"/>
      <c r="AH1278" s="61"/>
    </row>
    <row r="1279" spans="15:34">
      <c r="O1279" s="61"/>
      <c r="P1279" s="61"/>
      <c r="Q1279" s="61"/>
      <c r="R1279" s="61"/>
      <c r="S1279" s="61"/>
      <c r="T1279" s="61"/>
      <c r="U1279" s="61"/>
      <c r="V1279" s="61"/>
      <c r="W1279" s="61"/>
      <c r="X1279" s="61"/>
      <c r="Y1279" s="61"/>
      <c r="Z1279" s="61"/>
      <c r="AA1279" s="61"/>
      <c r="AB1279" s="61"/>
      <c r="AC1279" s="61"/>
      <c r="AD1279" s="61"/>
      <c r="AE1279" s="61"/>
      <c r="AF1279" s="61"/>
      <c r="AG1279" s="61"/>
      <c r="AH1279" s="61"/>
    </row>
    <row r="1280" spans="15:34">
      <c r="O1280" s="61"/>
      <c r="P1280" s="61"/>
      <c r="Q1280" s="61"/>
      <c r="R1280" s="61"/>
      <c r="S1280" s="61"/>
      <c r="T1280" s="61"/>
      <c r="U1280" s="61"/>
      <c r="V1280" s="61"/>
      <c r="W1280" s="61"/>
      <c r="X1280" s="61"/>
      <c r="Y1280" s="61"/>
      <c r="Z1280" s="61"/>
      <c r="AA1280" s="61"/>
      <c r="AB1280" s="61"/>
      <c r="AC1280" s="61"/>
      <c r="AD1280" s="61"/>
      <c r="AE1280" s="61"/>
      <c r="AF1280" s="61"/>
      <c r="AG1280" s="61"/>
      <c r="AH1280" s="61"/>
    </row>
    <row r="1281" spans="15:34">
      <c r="O1281" s="61"/>
      <c r="P1281" s="61"/>
      <c r="Q1281" s="61"/>
      <c r="R1281" s="61"/>
      <c r="S1281" s="61"/>
      <c r="T1281" s="61"/>
      <c r="U1281" s="61"/>
      <c r="V1281" s="61"/>
      <c r="W1281" s="61"/>
      <c r="X1281" s="61"/>
      <c r="Y1281" s="61"/>
      <c r="Z1281" s="61"/>
      <c r="AA1281" s="61"/>
      <c r="AB1281" s="61"/>
      <c r="AC1281" s="61"/>
      <c r="AD1281" s="61"/>
      <c r="AE1281" s="61"/>
      <c r="AF1281" s="61"/>
      <c r="AG1281" s="61"/>
      <c r="AH1281" s="61"/>
    </row>
    <row r="1282" spans="15:34">
      <c r="O1282" s="61"/>
      <c r="P1282" s="61"/>
      <c r="Q1282" s="61"/>
      <c r="R1282" s="61"/>
      <c r="S1282" s="61"/>
      <c r="T1282" s="61"/>
      <c r="U1282" s="61"/>
      <c r="V1282" s="61"/>
      <c r="W1282" s="61"/>
      <c r="X1282" s="61"/>
      <c r="Y1282" s="61"/>
      <c r="Z1282" s="61"/>
      <c r="AA1282" s="61"/>
      <c r="AB1282" s="61"/>
      <c r="AC1282" s="61"/>
      <c r="AD1282" s="61"/>
      <c r="AE1282" s="61"/>
      <c r="AF1282" s="61"/>
      <c r="AG1282" s="61"/>
      <c r="AH1282" s="61"/>
    </row>
    <row r="1283" spans="15:34">
      <c r="O1283" s="61"/>
      <c r="P1283" s="61"/>
      <c r="Q1283" s="61"/>
      <c r="R1283" s="61"/>
      <c r="S1283" s="61"/>
      <c r="T1283" s="61"/>
      <c r="U1283" s="61"/>
      <c r="V1283" s="61"/>
      <c r="W1283" s="61"/>
      <c r="X1283" s="61"/>
      <c r="Y1283" s="61"/>
      <c r="Z1283" s="61"/>
      <c r="AA1283" s="61"/>
      <c r="AB1283" s="61"/>
      <c r="AC1283" s="61"/>
      <c r="AD1283" s="61"/>
      <c r="AE1283" s="61"/>
      <c r="AF1283" s="61"/>
      <c r="AG1283" s="61"/>
      <c r="AH1283" s="61"/>
    </row>
    <row r="1284" spans="15:34">
      <c r="O1284" s="61"/>
      <c r="P1284" s="61"/>
      <c r="Q1284" s="61"/>
      <c r="R1284" s="61"/>
      <c r="S1284" s="61"/>
      <c r="T1284" s="61"/>
      <c r="U1284" s="61"/>
      <c r="V1284" s="61"/>
      <c r="W1284" s="61"/>
      <c r="X1284" s="61"/>
      <c r="Y1284" s="61"/>
      <c r="Z1284" s="61"/>
      <c r="AA1284" s="61"/>
      <c r="AB1284" s="61"/>
      <c r="AC1284" s="61"/>
      <c r="AD1284" s="61"/>
      <c r="AE1284" s="61"/>
      <c r="AF1284" s="61"/>
      <c r="AG1284" s="61"/>
      <c r="AH1284" s="61"/>
    </row>
    <row r="1285" spans="15:34">
      <c r="O1285" s="61"/>
      <c r="P1285" s="61"/>
      <c r="Q1285" s="61"/>
      <c r="R1285" s="61"/>
      <c r="S1285" s="61"/>
      <c r="T1285" s="61"/>
      <c r="U1285" s="61"/>
      <c r="V1285" s="61"/>
      <c r="W1285" s="61"/>
      <c r="X1285" s="61"/>
      <c r="Y1285" s="61"/>
      <c r="Z1285" s="61"/>
      <c r="AA1285" s="61"/>
      <c r="AB1285" s="61"/>
      <c r="AC1285" s="61"/>
      <c r="AD1285" s="61"/>
      <c r="AE1285" s="61"/>
      <c r="AF1285" s="61"/>
      <c r="AG1285" s="61"/>
      <c r="AH1285" s="61"/>
    </row>
    <row r="1286" spans="15:34">
      <c r="O1286" s="61"/>
      <c r="P1286" s="61"/>
      <c r="Q1286" s="61"/>
      <c r="R1286" s="61"/>
      <c r="S1286" s="61"/>
      <c r="T1286" s="61"/>
      <c r="U1286" s="61"/>
      <c r="V1286" s="61"/>
      <c r="W1286" s="61"/>
      <c r="X1286" s="61"/>
      <c r="Y1286" s="61"/>
      <c r="Z1286" s="61"/>
      <c r="AA1286" s="61"/>
      <c r="AB1286" s="61"/>
      <c r="AC1286" s="61"/>
      <c r="AD1286" s="61"/>
      <c r="AE1286" s="61"/>
      <c r="AF1286" s="61"/>
      <c r="AG1286" s="61"/>
      <c r="AH1286" s="61"/>
    </row>
    <row r="1287" spans="15:34">
      <c r="O1287" s="61"/>
      <c r="P1287" s="61"/>
      <c r="Q1287" s="61"/>
      <c r="R1287" s="61"/>
      <c r="S1287" s="61"/>
      <c r="T1287" s="61"/>
      <c r="U1287" s="61"/>
      <c r="V1287" s="61"/>
      <c r="W1287" s="61"/>
      <c r="X1287" s="61"/>
      <c r="Y1287" s="61"/>
      <c r="Z1287" s="61"/>
      <c r="AA1287" s="61"/>
      <c r="AB1287" s="61"/>
      <c r="AC1287" s="61"/>
      <c r="AD1287" s="61"/>
      <c r="AE1287" s="61"/>
      <c r="AF1287" s="61"/>
      <c r="AG1287" s="61"/>
      <c r="AH1287" s="61"/>
    </row>
    <row r="1288" spans="15:34">
      <c r="O1288" s="61"/>
      <c r="P1288" s="61"/>
      <c r="Q1288" s="61"/>
      <c r="R1288" s="61"/>
      <c r="S1288" s="61"/>
      <c r="T1288" s="61"/>
      <c r="U1288" s="61"/>
      <c r="V1288" s="61"/>
      <c r="W1288" s="61"/>
      <c r="X1288" s="61"/>
      <c r="Y1288" s="61"/>
      <c r="Z1288" s="61"/>
      <c r="AA1288" s="61"/>
      <c r="AB1288" s="61"/>
      <c r="AC1288" s="61"/>
      <c r="AD1288" s="61"/>
      <c r="AE1288" s="61"/>
      <c r="AF1288" s="61"/>
      <c r="AG1288" s="61"/>
      <c r="AH1288" s="61"/>
    </row>
    <row r="1289" spans="15:34">
      <c r="O1289" s="61"/>
      <c r="P1289" s="61"/>
      <c r="Q1289" s="61"/>
      <c r="R1289" s="61"/>
      <c r="S1289" s="61"/>
      <c r="T1289" s="61"/>
      <c r="U1289" s="61"/>
      <c r="V1289" s="61"/>
      <c r="W1289" s="61"/>
      <c r="X1289" s="61"/>
      <c r="Y1289" s="61"/>
      <c r="Z1289" s="61"/>
      <c r="AA1289" s="61"/>
      <c r="AB1289" s="61"/>
      <c r="AC1289" s="61"/>
      <c r="AD1289" s="61"/>
      <c r="AE1289" s="61"/>
      <c r="AF1289" s="61"/>
      <c r="AG1289" s="61"/>
      <c r="AH1289" s="61"/>
    </row>
    <row r="1290" spans="15:34">
      <c r="O1290" s="61"/>
      <c r="P1290" s="61"/>
      <c r="Q1290" s="61"/>
      <c r="R1290" s="61"/>
      <c r="S1290" s="61"/>
      <c r="T1290" s="61"/>
      <c r="U1290" s="61"/>
      <c r="V1290" s="61"/>
      <c r="W1290" s="61"/>
      <c r="X1290" s="61"/>
      <c r="Y1290" s="61"/>
      <c r="Z1290" s="61"/>
      <c r="AA1290" s="61"/>
      <c r="AB1290" s="61"/>
      <c r="AC1290" s="61"/>
      <c r="AD1290" s="61"/>
      <c r="AE1290" s="61"/>
      <c r="AF1290" s="61"/>
      <c r="AG1290" s="61"/>
      <c r="AH1290" s="61"/>
    </row>
    <row r="1291" spans="15:34">
      <c r="O1291" s="61"/>
      <c r="P1291" s="61"/>
      <c r="Q1291" s="61"/>
      <c r="R1291" s="61"/>
      <c r="S1291" s="61"/>
      <c r="T1291" s="61"/>
      <c r="U1291" s="61"/>
      <c r="V1291" s="61"/>
      <c r="W1291" s="61"/>
      <c r="X1291" s="61"/>
      <c r="Y1291" s="61"/>
      <c r="Z1291" s="61"/>
      <c r="AA1291" s="61"/>
      <c r="AB1291" s="61"/>
      <c r="AC1291" s="61"/>
      <c r="AD1291" s="61"/>
      <c r="AE1291" s="61"/>
      <c r="AF1291" s="61"/>
      <c r="AG1291" s="61"/>
      <c r="AH1291" s="61"/>
    </row>
    <row r="1292" spans="15:34">
      <c r="O1292" s="61"/>
      <c r="P1292" s="61"/>
      <c r="Q1292" s="61"/>
      <c r="R1292" s="61"/>
      <c r="S1292" s="61"/>
      <c r="T1292" s="61"/>
      <c r="U1292" s="61"/>
      <c r="V1292" s="61"/>
      <c r="W1292" s="61"/>
      <c r="X1292" s="61"/>
      <c r="Y1292" s="61"/>
      <c r="Z1292" s="61"/>
      <c r="AA1292" s="61"/>
      <c r="AB1292" s="61"/>
      <c r="AC1292" s="61"/>
      <c r="AD1292" s="61"/>
      <c r="AE1292" s="61"/>
      <c r="AF1292" s="61"/>
      <c r="AG1292" s="61"/>
      <c r="AH1292" s="61"/>
    </row>
    <row r="1293" spans="15:34">
      <c r="O1293" s="61"/>
      <c r="P1293" s="61"/>
      <c r="Q1293" s="61"/>
      <c r="R1293" s="61"/>
      <c r="S1293" s="61"/>
      <c r="T1293" s="61"/>
      <c r="U1293" s="61"/>
      <c r="V1293" s="61"/>
      <c r="W1293" s="61"/>
      <c r="X1293" s="61"/>
      <c r="Y1293" s="61"/>
      <c r="Z1293" s="61"/>
      <c r="AA1293" s="61"/>
      <c r="AB1293" s="61"/>
      <c r="AC1293" s="61"/>
      <c r="AD1293" s="61"/>
      <c r="AE1293" s="61"/>
      <c r="AF1293" s="61"/>
      <c r="AG1293" s="61"/>
      <c r="AH1293" s="61"/>
    </row>
    <row r="1294" spans="15:34">
      <c r="O1294" s="61"/>
      <c r="P1294" s="61"/>
      <c r="Q1294" s="61"/>
      <c r="R1294" s="61"/>
      <c r="S1294" s="61"/>
      <c r="T1294" s="61"/>
      <c r="U1294" s="61"/>
      <c r="V1294" s="61"/>
      <c r="W1294" s="61"/>
      <c r="X1294" s="61"/>
      <c r="Y1294" s="61"/>
      <c r="Z1294" s="61"/>
      <c r="AA1294" s="61"/>
      <c r="AB1294" s="61"/>
      <c r="AC1294" s="61"/>
      <c r="AD1294" s="61"/>
      <c r="AE1294" s="61"/>
      <c r="AF1294" s="61"/>
      <c r="AG1294" s="61"/>
      <c r="AH1294" s="61"/>
    </row>
    <row r="1295" spans="15:34">
      <c r="O1295" s="61"/>
      <c r="P1295" s="61"/>
      <c r="Q1295" s="61"/>
      <c r="R1295" s="61"/>
      <c r="S1295" s="61"/>
      <c r="T1295" s="61"/>
      <c r="U1295" s="61"/>
      <c r="V1295" s="61"/>
      <c r="W1295" s="61"/>
      <c r="X1295" s="61"/>
      <c r="Y1295" s="61"/>
      <c r="Z1295" s="61"/>
      <c r="AA1295" s="61"/>
      <c r="AB1295" s="61"/>
      <c r="AC1295" s="61"/>
      <c r="AD1295" s="61"/>
      <c r="AE1295" s="61"/>
      <c r="AF1295" s="61"/>
      <c r="AG1295" s="61"/>
      <c r="AH1295" s="61"/>
    </row>
    <row r="1296" spans="15:34">
      <c r="O1296" s="61"/>
      <c r="P1296" s="61"/>
      <c r="Q1296" s="61"/>
      <c r="R1296" s="61"/>
      <c r="S1296" s="61"/>
      <c r="T1296" s="61"/>
      <c r="U1296" s="61"/>
      <c r="V1296" s="61"/>
      <c r="W1296" s="61"/>
      <c r="X1296" s="61"/>
      <c r="Y1296" s="61"/>
      <c r="Z1296" s="61"/>
      <c r="AA1296" s="61"/>
      <c r="AB1296" s="61"/>
      <c r="AC1296" s="61"/>
      <c r="AD1296" s="61"/>
      <c r="AE1296" s="61"/>
      <c r="AF1296" s="61"/>
      <c r="AG1296" s="61"/>
      <c r="AH1296" s="61"/>
    </row>
    <row r="1297" spans="15:34">
      <c r="O1297" s="61"/>
      <c r="P1297" s="61"/>
      <c r="Q1297" s="61"/>
      <c r="R1297" s="61"/>
      <c r="S1297" s="61"/>
      <c r="T1297" s="61"/>
      <c r="U1297" s="61"/>
      <c r="V1297" s="61"/>
      <c r="W1297" s="61"/>
      <c r="X1297" s="61"/>
      <c r="Y1297" s="61"/>
      <c r="Z1297" s="61"/>
      <c r="AA1297" s="61"/>
      <c r="AB1297" s="61"/>
      <c r="AC1297" s="61"/>
      <c r="AD1297" s="61"/>
      <c r="AE1297" s="61"/>
      <c r="AF1297" s="61"/>
      <c r="AG1297" s="61"/>
      <c r="AH1297" s="61"/>
    </row>
    <row r="1298" spans="15:34">
      <c r="O1298" s="61"/>
      <c r="P1298" s="61"/>
      <c r="Q1298" s="61"/>
      <c r="R1298" s="61"/>
      <c r="S1298" s="61"/>
      <c r="T1298" s="61"/>
      <c r="U1298" s="61"/>
      <c r="V1298" s="61"/>
      <c r="W1298" s="61"/>
      <c r="X1298" s="61"/>
      <c r="Y1298" s="61"/>
      <c r="Z1298" s="61"/>
      <c r="AA1298" s="61"/>
      <c r="AB1298" s="61"/>
      <c r="AC1298" s="61"/>
      <c r="AD1298" s="61"/>
      <c r="AE1298" s="61"/>
      <c r="AF1298" s="61"/>
      <c r="AG1298" s="61"/>
      <c r="AH1298" s="61"/>
    </row>
    <row r="1299" spans="15:34">
      <c r="O1299" s="61"/>
      <c r="P1299" s="61"/>
      <c r="Q1299" s="61"/>
      <c r="R1299" s="61"/>
      <c r="S1299" s="61"/>
      <c r="T1299" s="61"/>
      <c r="U1299" s="61"/>
      <c r="V1299" s="61"/>
      <c r="W1299" s="61"/>
      <c r="X1299" s="61"/>
      <c r="Y1299" s="61"/>
      <c r="Z1299" s="61"/>
      <c r="AA1299" s="61"/>
      <c r="AB1299" s="61"/>
      <c r="AC1299" s="61"/>
      <c r="AD1299" s="61"/>
      <c r="AE1299" s="61"/>
      <c r="AF1299" s="61"/>
      <c r="AG1299" s="61"/>
      <c r="AH1299" s="61"/>
    </row>
    <row r="1300" spans="15:34">
      <c r="O1300" s="61"/>
      <c r="P1300" s="61"/>
      <c r="Q1300" s="61"/>
      <c r="R1300" s="61"/>
      <c r="S1300" s="61"/>
      <c r="T1300" s="61"/>
      <c r="U1300" s="61"/>
      <c r="V1300" s="61"/>
      <c r="W1300" s="61"/>
      <c r="X1300" s="61"/>
      <c r="Y1300" s="61"/>
      <c r="Z1300" s="61"/>
      <c r="AA1300" s="61"/>
      <c r="AB1300" s="61"/>
      <c r="AC1300" s="61"/>
      <c r="AD1300" s="61"/>
      <c r="AE1300" s="61"/>
      <c r="AF1300" s="61"/>
      <c r="AG1300" s="61"/>
      <c r="AH1300" s="61"/>
    </row>
    <row r="1301" spans="15:34">
      <c r="O1301" s="61"/>
      <c r="P1301" s="61"/>
      <c r="Q1301" s="61"/>
      <c r="R1301" s="61"/>
      <c r="S1301" s="61"/>
      <c r="T1301" s="61"/>
      <c r="U1301" s="61"/>
      <c r="V1301" s="61"/>
      <c r="W1301" s="61"/>
      <c r="X1301" s="61"/>
      <c r="Y1301" s="61"/>
      <c r="Z1301" s="61"/>
      <c r="AA1301" s="61"/>
      <c r="AB1301" s="61"/>
      <c r="AC1301" s="61"/>
      <c r="AD1301" s="61"/>
      <c r="AE1301" s="61"/>
      <c r="AF1301" s="61"/>
      <c r="AG1301" s="61"/>
      <c r="AH1301" s="61"/>
    </row>
    <row r="1302" spans="15:34">
      <c r="O1302" s="61"/>
      <c r="P1302" s="61"/>
      <c r="Q1302" s="61"/>
      <c r="R1302" s="61"/>
      <c r="S1302" s="61"/>
      <c r="T1302" s="61"/>
      <c r="U1302" s="61"/>
      <c r="V1302" s="61"/>
      <c r="W1302" s="61"/>
      <c r="X1302" s="61"/>
      <c r="Y1302" s="61"/>
      <c r="Z1302" s="61"/>
      <c r="AA1302" s="61"/>
      <c r="AB1302" s="61"/>
      <c r="AC1302" s="61"/>
      <c r="AD1302" s="61"/>
      <c r="AE1302" s="61"/>
      <c r="AF1302" s="61"/>
      <c r="AG1302" s="61"/>
      <c r="AH1302" s="61"/>
    </row>
    <row r="1303" spans="15:34">
      <c r="O1303" s="61"/>
      <c r="P1303" s="61"/>
      <c r="Q1303" s="61"/>
      <c r="R1303" s="61"/>
      <c r="S1303" s="61"/>
      <c r="T1303" s="61"/>
      <c r="U1303" s="61"/>
      <c r="V1303" s="61"/>
      <c r="W1303" s="61"/>
      <c r="X1303" s="61"/>
      <c r="Y1303" s="61"/>
      <c r="Z1303" s="61"/>
      <c r="AA1303" s="61"/>
      <c r="AB1303" s="61"/>
      <c r="AC1303" s="61"/>
      <c r="AD1303" s="61"/>
      <c r="AE1303" s="61"/>
      <c r="AF1303" s="61"/>
      <c r="AG1303" s="61"/>
      <c r="AH1303" s="61"/>
    </row>
    <row r="1304" spans="15:34">
      <c r="O1304" s="61"/>
      <c r="P1304" s="61"/>
      <c r="Q1304" s="61"/>
      <c r="R1304" s="61"/>
      <c r="S1304" s="61"/>
      <c r="T1304" s="61"/>
      <c r="U1304" s="61"/>
      <c r="V1304" s="61"/>
      <c r="W1304" s="61"/>
      <c r="X1304" s="61"/>
      <c r="Y1304" s="61"/>
      <c r="Z1304" s="61"/>
      <c r="AA1304" s="61"/>
      <c r="AB1304" s="61"/>
      <c r="AC1304" s="61"/>
      <c r="AD1304" s="61"/>
      <c r="AE1304" s="61"/>
      <c r="AF1304" s="61"/>
      <c r="AG1304" s="61"/>
      <c r="AH1304" s="61"/>
    </row>
    <row r="1305" spans="15:34">
      <c r="O1305" s="61"/>
      <c r="P1305" s="61"/>
      <c r="Q1305" s="61"/>
      <c r="R1305" s="61"/>
      <c r="S1305" s="61"/>
      <c r="T1305" s="61"/>
      <c r="U1305" s="61"/>
      <c r="V1305" s="61"/>
      <c r="W1305" s="61"/>
      <c r="X1305" s="61"/>
      <c r="Y1305" s="61"/>
      <c r="Z1305" s="61"/>
      <c r="AA1305" s="61"/>
      <c r="AB1305" s="61"/>
      <c r="AC1305" s="61"/>
      <c r="AD1305" s="61"/>
      <c r="AE1305" s="61"/>
      <c r="AF1305" s="61"/>
      <c r="AG1305" s="61"/>
      <c r="AH1305" s="61"/>
    </row>
    <row r="1306" spans="15:34">
      <c r="O1306" s="61"/>
      <c r="P1306" s="61"/>
      <c r="Q1306" s="61"/>
      <c r="R1306" s="61"/>
      <c r="S1306" s="61"/>
      <c r="T1306" s="61"/>
      <c r="U1306" s="61"/>
      <c r="V1306" s="61"/>
      <c r="W1306" s="61"/>
      <c r="X1306" s="61"/>
      <c r="Y1306" s="61"/>
      <c r="Z1306" s="61"/>
      <c r="AA1306" s="61"/>
      <c r="AB1306" s="61"/>
      <c r="AC1306" s="61"/>
      <c r="AD1306" s="61"/>
      <c r="AE1306" s="61"/>
      <c r="AF1306" s="61"/>
      <c r="AG1306" s="61"/>
      <c r="AH1306" s="61"/>
    </row>
    <row r="1307" spans="15:34">
      <c r="O1307" s="61"/>
      <c r="P1307" s="61"/>
      <c r="Q1307" s="61"/>
      <c r="R1307" s="61"/>
      <c r="S1307" s="61"/>
      <c r="T1307" s="61"/>
      <c r="U1307" s="61"/>
      <c r="V1307" s="61"/>
      <c r="W1307" s="61"/>
      <c r="X1307" s="61"/>
      <c r="Y1307" s="61"/>
      <c r="Z1307" s="61"/>
      <c r="AA1307" s="61"/>
      <c r="AB1307" s="61"/>
      <c r="AC1307" s="61"/>
      <c r="AD1307" s="61"/>
      <c r="AE1307" s="61"/>
      <c r="AF1307" s="61"/>
      <c r="AG1307" s="61"/>
      <c r="AH1307" s="61"/>
    </row>
    <row r="1308" spans="15:34">
      <c r="O1308" s="61"/>
      <c r="P1308" s="61"/>
      <c r="Q1308" s="61"/>
      <c r="R1308" s="61"/>
      <c r="S1308" s="61"/>
      <c r="T1308" s="61"/>
      <c r="U1308" s="61"/>
      <c r="V1308" s="61"/>
      <c r="W1308" s="61"/>
      <c r="X1308" s="61"/>
      <c r="Y1308" s="61"/>
      <c r="Z1308" s="61"/>
      <c r="AA1308" s="61"/>
      <c r="AB1308" s="61"/>
      <c r="AC1308" s="61"/>
      <c r="AD1308" s="61"/>
      <c r="AE1308" s="61"/>
      <c r="AF1308" s="61"/>
      <c r="AG1308" s="61"/>
      <c r="AH1308" s="61"/>
    </row>
    <row r="1309" spans="15:34">
      <c r="O1309" s="61"/>
      <c r="P1309" s="61"/>
      <c r="Q1309" s="61"/>
      <c r="R1309" s="61"/>
      <c r="S1309" s="61"/>
      <c r="T1309" s="61"/>
      <c r="U1309" s="61"/>
      <c r="V1309" s="61"/>
      <c r="W1309" s="61"/>
      <c r="X1309" s="61"/>
      <c r="Y1309" s="61"/>
      <c r="Z1309" s="61"/>
      <c r="AA1309" s="61"/>
      <c r="AB1309" s="61"/>
      <c r="AC1309" s="61"/>
      <c r="AD1309" s="61"/>
      <c r="AE1309" s="61"/>
      <c r="AF1309" s="61"/>
      <c r="AG1309" s="61"/>
      <c r="AH1309" s="61"/>
    </row>
    <row r="1310" spans="15:34">
      <c r="O1310" s="61"/>
      <c r="P1310" s="61"/>
      <c r="Q1310" s="61"/>
      <c r="R1310" s="61"/>
      <c r="S1310" s="61"/>
      <c r="T1310" s="61"/>
      <c r="U1310" s="61"/>
      <c r="V1310" s="61"/>
      <c r="W1310" s="61"/>
      <c r="X1310" s="61"/>
      <c r="Y1310" s="61"/>
      <c r="Z1310" s="61"/>
      <c r="AA1310" s="61"/>
      <c r="AB1310" s="61"/>
      <c r="AC1310" s="61"/>
      <c r="AD1310" s="61"/>
      <c r="AE1310" s="61"/>
      <c r="AF1310" s="61"/>
      <c r="AG1310" s="61"/>
      <c r="AH1310" s="61"/>
    </row>
    <row r="1311" spans="15:34">
      <c r="O1311" s="61"/>
      <c r="P1311" s="61"/>
      <c r="Q1311" s="61"/>
      <c r="R1311" s="61"/>
      <c r="S1311" s="61"/>
      <c r="T1311" s="61"/>
      <c r="U1311" s="61"/>
      <c r="V1311" s="61"/>
      <c r="W1311" s="61"/>
      <c r="X1311" s="61"/>
      <c r="Y1311" s="61"/>
      <c r="Z1311" s="61"/>
      <c r="AA1311" s="61"/>
      <c r="AB1311" s="61"/>
      <c r="AC1311" s="61"/>
      <c r="AD1311" s="61"/>
      <c r="AE1311" s="61"/>
      <c r="AF1311" s="61"/>
      <c r="AG1311" s="61"/>
      <c r="AH1311" s="61"/>
    </row>
    <row r="1312" spans="15:34">
      <c r="O1312" s="61"/>
      <c r="P1312" s="61"/>
      <c r="Q1312" s="61"/>
      <c r="R1312" s="61"/>
      <c r="S1312" s="61"/>
      <c r="T1312" s="61"/>
      <c r="U1312" s="61"/>
      <c r="V1312" s="61"/>
      <c r="W1312" s="61"/>
      <c r="X1312" s="61"/>
      <c r="Y1312" s="61"/>
      <c r="Z1312" s="61"/>
      <c r="AA1312" s="61"/>
      <c r="AB1312" s="61"/>
      <c r="AC1312" s="61"/>
      <c r="AD1312" s="61"/>
      <c r="AE1312" s="61"/>
      <c r="AF1312" s="61"/>
      <c r="AG1312" s="61"/>
      <c r="AH1312" s="61"/>
    </row>
    <row r="1313" spans="15:34">
      <c r="O1313" s="61"/>
      <c r="P1313" s="61"/>
      <c r="Q1313" s="61"/>
      <c r="R1313" s="61"/>
      <c r="S1313" s="61"/>
      <c r="T1313" s="61"/>
      <c r="U1313" s="61"/>
      <c r="V1313" s="61"/>
      <c r="W1313" s="61"/>
      <c r="X1313" s="61"/>
      <c r="Y1313" s="61"/>
      <c r="Z1313" s="61"/>
      <c r="AA1313" s="61"/>
      <c r="AB1313" s="61"/>
      <c r="AC1313" s="61"/>
      <c r="AD1313" s="61"/>
      <c r="AE1313" s="61"/>
      <c r="AF1313" s="61"/>
      <c r="AG1313" s="61"/>
      <c r="AH1313" s="61"/>
    </row>
    <row r="1314" spans="15:34">
      <c r="O1314" s="61"/>
      <c r="P1314" s="61"/>
      <c r="Q1314" s="61"/>
      <c r="R1314" s="61"/>
      <c r="S1314" s="61"/>
      <c r="T1314" s="61"/>
      <c r="U1314" s="61"/>
      <c r="V1314" s="61"/>
      <c r="W1314" s="61"/>
      <c r="X1314" s="61"/>
      <c r="Y1314" s="61"/>
      <c r="Z1314" s="61"/>
      <c r="AA1314" s="61"/>
      <c r="AB1314" s="61"/>
      <c r="AC1314" s="61"/>
      <c r="AD1314" s="61"/>
      <c r="AE1314" s="61"/>
      <c r="AF1314" s="61"/>
      <c r="AG1314" s="61"/>
      <c r="AH1314" s="61"/>
    </row>
    <row r="1315" spans="15:34">
      <c r="O1315" s="61"/>
      <c r="P1315" s="61"/>
      <c r="Q1315" s="61"/>
      <c r="R1315" s="61"/>
      <c r="S1315" s="61"/>
      <c r="T1315" s="61"/>
      <c r="U1315" s="61"/>
      <c r="V1315" s="61"/>
      <c r="W1315" s="61"/>
      <c r="X1315" s="61"/>
      <c r="Y1315" s="61"/>
      <c r="Z1315" s="61"/>
      <c r="AA1315" s="61"/>
      <c r="AB1315" s="61"/>
      <c r="AC1315" s="61"/>
      <c r="AD1315" s="61"/>
      <c r="AE1315" s="61"/>
      <c r="AF1315" s="61"/>
      <c r="AG1315" s="61"/>
      <c r="AH1315" s="61"/>
    </row>
    <row r="1316" spans="15:34">
      <c r="O1316" s="61"/>
      <c r="P1316" s="61"/>
      <c r="Q1316" s="61"/>
      <c r="R1316" s="61"/>
      <c r="S1316" s="61"/>
      <c r="T1316" s="61"/>
      <c r="U1316" s="61"/>
      <c r="V1316" s="61"/>
      <c r="W1316" s="61"/>
      <c r="X1316" s="61"/>
      <c r="Y1316" s="61"/>
      <c r="Z1316" s="61"/>
      <c r="AA1316" s="61"/>
      <c r="AB1316" s="61"/>
      <c r="AC1316" s="61"/>
      <c r="AD1316" s="61"/>
      <c r="AE1316" s="61"/>
      <c r="AF1316" s="61"/>
      <c r="AG1316" s="61"/>
      <c r="AH1316" s="61"/>
    </row>
    <row r="1317" spans="15:34">
      <c r="O1317" s="61"/>
      <c r="P1317" s="61"/>
      <c r="Q1317" s="61"/>
      <c r="R1317" s="61"/>
      <c r="S1317" s="61"/>
      <c r="T1317" s="61"/>
      <c r="U1317" s="61"/>
      <c r="V1317" s="61"/>
      <c r="W1317" s="61"/>
      <c r="X1317" s="61"/>
      <c r="Y1317" s="61"/>
      <c r="Z1317" s="61"/>
      <c r="AA1317" s="61"/>
      <c r="AB1317" s="61"/>
      <c r="AC1317" s="61"/>
      <c r="AD1317" s="61"/>
      <c r="AE1317" s="61"/>
      <c r="AF1317" s="61"/>
      <c r="AG1317" s="61"/>
      <c r="AH1317" s="61"/>
    </row>
    <row r="1318" spans="15:34">
      <c r="O1318" s="61"/>
      <c r="P1318" s="61"/>
      <c r="Q1318" s="61"/>
      <c r="R1318" s="61"/>
      <c r="S1318" s="61"/>
      <c r="T1318" s="61"/>
      <c r="U1318" s="61"/>
      <c r="V1318" s="61"/>
      <c r="W1318" s="61"/>
      <c r="X1318" s="61"/>
      <c r="Y1318" s="61"/>
      <c r="Z1318" s="61"/>
      <c r="AA1318" s="61"/>
      <c r="AB1318" s="61"/>
      <c r="AC1318" s="61"/>
      <c r="AD1318" s="61"/>
      <c r="AE1318" s="61"/>
      <c r="AF1318" s="61"/>
      <c r="AG1318" s="61"/>
      <c r="AH1318" s="61"/>
    </row>
    <row r="1319" spans="15:34">
      <c r="O1319" s="61"/>
      <c r="P1319" s="61"/>
      <c r="Q1319" s="61"/>
      <c r="R1319" s="61"/>
      <c r="S1319" s="61"/>
      <c r="T1319" s="61"/>
      <c r="U1319" s="61"/>
      <c r="V1319" s="61"/>
      <c r="W1319" s="61"/>
      <c r="X1319" s="61"/>
      <c r="Y1319" s="61"/>
      <c r="Z1319" s="61"/>
      <c r="AA1319" s="61"/>
      <c r="AB1319" s="61"/>
      <c r="AC1319" s="61"/>
      <c r="AD1319" s="61"/>
      <c r="AE1319" s="61"/>
      <c r="AF1319" s="61"/>
      <c r="AG1319" s="61"/>
      <c r="AH1319" s="61"/>
    </row>
    <row r="1320" spans="15:34">
      <c r="O1320" s="61"/>
      <c r="P1320" s="61"/>
      <c r="Q1320" s="61"/>
      <c r="R1320" s="61"/>
      <c r="S1320" s="61"/>
      <c r="T1320" s="61"/>
      <c r="U1320" s="61"/>
      <c r="V1320" s="61"/>
      <c r="W1320" s="61"/>
      <c r="X1320" s="61"/>
      <c r="Y1320" s="61"/>
      <c r="Z1320" s="61"/>
      <c r="AA1320" s="61"/>
      <c r="AB1320" s="61"/>
      <c r="AC1320" s="61"/>
      <c r="AD1320" s="61"/>
      <c r="AE1320" s="61"/>
      <c r="AF1320" s="61"/>
      <c r="AG1320" s="61"/>
      <c r="AH1320" s="61"/>
    </row>
    <row r="1321" spans="15:34">
      <c r="O1321" s="61"/>
      <c r="P1321" s="61"/>
      <c r="Q1321" s="61"/>
      <c r="R1321" s="61"/>
      <c r="S1321" s="61"/>
      <c r="T1321" s="61"/>
      <c r="U1321" s="61"/>
      <c r="V1321" s="61"/>
      <c r="W1321" s="61"/>
      <c r="X1321" s="61"/>
      <c r="Y1321" s="61"/>
      <c r="Z1321" s="61"/>
      <c r="AA1321" s="61"/>
      <c r="AB1321" s="61"/>
      <c r="AC1321" s="61"/>
      <c r="AD1321" s="61"/>
      <c r="AE1321" s="61"/>
      <c r="AF1321" s="61"/>
      <c r="AG1321" s="61"/>
      <c r="AH1321" s="61"/>
    </row>
    <row r="1322" spans="15:34">
      <c r="O1322" s="61"/>
      <c r="P1322" s="61"/>
      <c r="Q1322" s="61"/>
      <c r="R1322" s="61"/>
      <c r="S1322" s="61"/>
      <c r="T1322" s="61"/>
      <c r="U1322" s="61"/>
      <c r="V1322" s="61"/>
      <c r="W1322" s="61"/>
      <c r="X1322" s="61"/>
      <c r="Y1322" s="61"/>
      <c r="Z1322" s="61"/>
      <c r="AA1322" s="61"/>
      <c r="AB1322" s="61"/>
      <c r="AC1322" s="61"/>
      <c r="AD1322" s="61"/>
      <c r="AE1322" s="61"/>
      <c r="AF1322" s="61"/>
      <c r="AG1322" s="61"/>
      <c r="AH1322" s="61"/>
    </row>
    <row r="1323" spans="15:34">
      <c r="O1323" s="61"/>
      <c r="P1323" s="61"/>
      <c r="Q1323" s="61"/>
      <c r="R1323" s="61"/>
      <c r="S1323" s="61"/>
      <c r="T1323" s="61"/>
      <c r="U1323" s="61"/>
      <c r="V1323" s="61"/>
      <c r="W1323" s="61"/>
      <c r="X1323" s="61"/>
      <c r="Y1323" s="61"/>
      <c r="Z1323" s="61"/>
      <c r="AA1323" s="61"/>
      <c r="AB1323" s="61"/>
      <c r="AC1323" s="61"/>
      <c r="AD1323" s="61"/>
      <c r="AE1323" s="61"/>
      <c r="AF1323" s="61"/>
      <c r="AG1323" s="61"/>
      <c r="AH1323" s="61"/>
    </row>
    <row r="1324" spans="15:34">
      <c r="O1324" s="61"/>
      <c r="P1324" s="61"/>
      <c r="Q1324" s="61"/>
      <c r="R1324" s="61"/>
      <c r="S1324" s="61"/>
      <c r="T1324" s="61"/>
      <c r="U1324" s="61"/>
      <c r="V1324" s="61"/>
      <c r="W1324" s="61"/>
      <c r="X1324" s="61"/>
      <c r="Y1324" s="61"/>
      <c r="Z1324" s="61"/>
      <c r="AA1324" s="61"/>
      <c r="AB1324" s="61"/>
      <c r="AC1324" s="61"/>
      <c r="AD1324" s="61"/>
      <c r="AE1324" s="61"/>
      <c r="AF1324" s="61"/>
      <c r="AG1324" s="61"/>
      <c r="AH1324" s="61"/>
    </row>
    <row r="1325" spans="15:34">
      <c r="O1325" s="61"/>
      <c r="P1325" s="61"/>
      <c r="Q1325" s="61"/>
      <c r="R1325" s="61"/>
      <c r="S1325" s="61"/>
      <c r="T1325" s="61"/>
      <c r="U1325" s="61"/>
      <c r="V1325" s="61"/>
      <c r="W1325" s="61"/>
      <c r="X1325" s="61"/>
      <c r="Y1325" s="61"/>
      <c r="Z1325" s="61"/>
      <c r="AA1325" s="61"/>
      <c r="AB1325" s="61"/>
      <c r="AC1325" s="61"/>
      <c r="AD1325" s="61"/>
      <c r="AE1325" s="61"/>
      <c r="AF1325" s="61"/>
      <c r="AG1325" s="61"/>
      <c r="AH1325" s="61"/>
    </row>
    <row r="1326" spans="15:34">
      <c r="O1326" s="61"/>
      <c r="P1326" s="61"/>
      <c r="Q1326" s="61"/>
      <c r="R1326" s="61"/>
      <c r="S1326" s="61"/>
      <c r="T1326" s="61"/>
      <c r="U1326" s="61"/>
      <c r="V1326" s="61"/>
      <c r="W1326" s="61"/>
      <c r="X1326" s="61"/>
      <c r="Y1326" s="61"/>
      <c r="Z1326" s="61"/>
      <c r="AA1326" s="61"/>
      <c r="AB1326" s="61"/>
      <c r="AC1326" s="61"/>
      <c r="AD1326" s="61"/>
      <c r="AE1326" s="61"/>
      <c r="AF1326" s="61"/>
      <c r="AG1326" s="61"/>
      <c r="AH1326" s="61"/>
    </row>
    <row r="1327" spans="15:34">
      <c r="O1327" s="61"/>
      <c r="P1327" s="61"/>
      <c r="Q1327" s="61"/>
      <c r="R1327" s="61"/>
      <c r="S1327" s="61"/>
      <c r="T1327" s="61"/>
      <c r="U1327" s="61"/>
      <c r="V1327" s="61"/>
      <c r="W1327" s="61"/>
      <c r="X1327" s="61"/>
      <c r="Y1327" s="61"/>
      <c r="Z1327" s="61"/>
      <c r="AA1327" s="61"/>
      <c r="AB1327" s="61"/>
      <c r="AC1327" s="61"/>
      <c r="AD1327" s="61"/>
      <c r="AE1327" s="61"/>
      <c r="AF1327" s="61"/>
      <c r="AG1327" s="61"/>
      <c r="AH1327" s="61"/>
    </row>
    <row r="1328" spans="15:34">
      <c r="O1328" s="61"/>
      <c r="P1328" s="61"/>
      <c r="Q1328" s="61"/>
      <c r="R1328" s="61"/>
      <c r="S1328" s="61"/>
      <c r="T1328" s="61"/>
      <c r="U1328" s="61"/>
      <c r="V1328" s="61"/>
      <c r="W1328" s="61"/>
      <c r="X1328" s="61"/>
      <c r="Y1328" s="61"/>
      <c r="Z1328" s="61"/>
      <c r="AA1328" s="61"/>
      <c r="AB1328" s="61"/>
      <c r="AC1328" s="61"/>
      <c r="AD1328" s="61"/>
      <c r="AE1328" s="61"/>
      <c r="AF1328" s="61"/>
      <c r="AG1328" s="61"/>
      <c r="AH1328" s="61"/>
    </row>
    <row r="1329" spans="15:34">
      <c r="O1329" s="61"/>
      <c r="P1329" s="61"/>
      <c r="Q1329" s="61"/>
      <c r="R1329" s="61"/>
      <c r="S1329" s="61"/>
      <c r="T1329" s="61"/>
      <c r="U1329" s="61"/>
      <c r="V1329" s="61"/>
      <c r="W1329" s="61"/>
      <c r="X1329" s="61"/>
      <c r="Y1329" s="61"/>
      <c r="Z1329" s="61"/>
      <c r="AA1329" s="61"/>
      <c r="AB1329" s="61"/>
      <c r="AC1329" s="61"/>
      <c r="AD1329" s="61"/>
      <c r="AE1329" s="61"/>
      <c r="AF1329" s="61"/>
      <c r="AG1329" s="61"/>
      <c r="AH1329" s="61"/>
    </row>
    <row r="1330" spans="15:34">
      <c r="O1330" s="61"/>
      <c r="P1330" s="61"/>
      <c r="Q1330" s="61"/>
      <c r="R1330" s="61"/>
      <c r="S1330" s="61"/>
      <c r="T1330" s="61"/>
      <c r="U1330" s="61"/>
      <c r="V1330" s="61"/>
      <c r="W1330" s="61"/>
      <c r="X1330" s="61"/>
      <c r="Y1330" s="61"/>
      <c r="Z1330" s="61"/>
      <c r="AA1330" s="61"/>
      <c r="AB1330" s="61"/>
      <c r="AC1330" s="61"/>
      <c r="AD1330" s="61"/>
      <c r="AE1330" s="61"/>
      <c r="AF1330" s="61"/>
      <c r="AG1330" s="61"/>
      <c r="AH1330" s="61"/>
    </row>
    <row r="1331" spans="15:34">
      <c r="O1331" s="61"/>
      <c r="P1331" s="61"/>
      <c r="Q1331" s="61"/>
      <c r="R1331" s="61"/>
      <c r="S1331" s="61"/>
      <c r="T1331" s="61"/>
      <c r="U1331" s="61"/>
      <c r="V1331" s="61"/>
      <c r="W1331" s="61"/>
      <c r="X1331" s="61"/>
      <c r="Y1331" s="61"/>
      <c r="Z1331" s="61"/>
      <c r="AA1331" s="61"/>
      <c r="AB1331" s="61"/>
      <c r="AC1331" s="61"/>
      <c r="AD1331" s="61"/>
      <c r="AE1331" s="61"/>
      <c r="AF1331" s="61"/>
      <c r="AG1331" s="61"/>
      <c r="AH1331" s="61"/>
    </row>
    <row r="1332" spans="15:34">
      <c r="O1332" s="61"/>
      <c r="P1332" s="61"/>
      <c r="Q1332" s="61"/>
      <c r="R1332" s="61"/>
      <c r="S1332" s="61"/>
      <c r="T1332" s="61"/>
      <c r="U1332" s="61"/>
      <c r="V1332" s="61"/>
      <c r="W1332" s="61"/>
      <c r="X1332" s="61"/>
      <c r="Y1332" s="61"/>
      <c r="Z1332" s="61"/>
      <c r="AA1332" s="61"/>
      <c r="AB1332" s="61"/>
      <c r="AC1332" s="61"/>
      <c r="AD1332" s="61"/>
      <c r="AE1332" s="61"/>
      <c r="AF1332" s="61"/>
      <c r="AG1332" s="61"/>
      <c r="AH1332" s="61"/>
    </row>
    <row r="1333" spans="15:34">
      <c r="O1333" s="61"/>
      <c r="P1333" s="61"/>
      <c r="Q1333" s="61"/>
      <c r="R1333" s="61"/>
      <c r="S1333" s="61"/>
      <c r="T1333" s="61"/>
      <c r="U1333" s="61"/>
      <c r="V1333" s="61"/>
      <c r="W1333" s="61"/>
      <c r="X1333" s="61"/>
      <c r="Y1333" s="61"/>
      <c r="Z1333" s="61"/>
      <c r="AA1333" s="61"/>
      <c r="AB1333" s="61"/>
      <c r="AC1333" s="61"/>
      <c r="AD1333" s="61"/>
      <c r="AE1333" s="61"/>
      <c r="AF1333" s="61"/>
      <c r="AG1333" s="61"/>
      <c r="AH1333" s="61"/>
    </row>
    <row r="1334" spans="15:34">
      <c r="O1334" s="61"/>
      <c r="P1334" s="61"/>
      <c r="Q1334" s="61"/>
      <c r="R1334" s="61"/>
      <c r="S1334" s="61"/>
      <c r="T1334" s="61"/>
      <c r="U1334" s="61"/>
      <c r="V1334" s="61"/>
      <c r="W1334" s="61"/>
      <c r="X1334" s="61"/>
      <c r="Y1334" s="61"/>
      <c r="Z1334" s="61"/>
      <c r="AA1334" s="61"/>
      <c r="AB1334" s="61"/>
      <c r="AC1334" s="61"/>
      <c r="AD1334" s="61"/>
      <c r="AE1334" s="61"/>
      <c r="AF1334" s="61"/>
      <c r="AG1334" s="61"/>
      <c r="AH1334" s="61"/>
    </row>
    <row r="1335" spans="15:34">
      <c r="O1335" s="61"/>
      <c r="P1335" s="61"/>
      <c r="Q1335" s="61"/>
      <c r="R1335" s="61"/>
      <c r="S1335" s="61"/>
      <c r="T1335" s="61"/>
      <c r="U1335" s="61"/>
      <c r="V1335" s="61"/>
      <c r="W1335" s="61"/>
      <c r="X1335" s="61"/>
      <c r="Y1335" s="61"/>
      <c r="Z1335" s="61"/>
      <c r="AA1335" s="61"/>
      <c r="AB1335" s="61"/>
      <c r="AC1335" s="61"/>
      <c r="AD1335" s="61"/>
      <c r="AE1335" s="61"/>
      <c r="AF1335" s="61"/>
      <c r="AG1335" s="61"/>
      <c r="AH1335" s="61"/>
    </row>
    <row r="1336" spans="15:34">
      <c r="O1336" s="61"/>
      <c r="P1336" s="61"/>
      <c r="Q1336" s="61"/>
      <c r="R1336" s="61"/>
      <c r="S1336" s="61"/>
      <c r="T1336" s="61"/>
      <c r="U1336" s="61"/>
      <c r="V1336" s="61"/>
      <c r="W1336" s="61"/>
      <c r="X1336" s="61"/>
      <c r="Y1336" s="61"/>
      <c r="Z1336" s="61"/>
      <c r="AA1336" s="61"/>
      <c r="AB1336" s="61"/>
      <c r="AC1336" s="61"/>
      <c r="AD1336" s="61"/>
      <c r="AE1336" s="61"/>
      <c r="AF1336" s="61"/>
      <c r="AG1336" s="61"/>
      <c r="AH1336" s="61"/>
    </row>
    <row r="1337" spans="15:34">
      <c r="O1337" s="61"/>
      <c r="P1337" s="61"/>
      <c r="Q1337" s="61"/>
      <c r="R1337" s="61"/>
      <c r="S1337" s="61"/>
      <c r="T1337" s="61"/>
      <c r="U1337" s="61"/>
      <c r="V1337" s="61"/>
      <c r="W1337" s="61"/>
      <c r="X1337" s="61"/>
      <c r="Y1337" s="61"/>
      <c r="Z1337" s="61"/>
      <c r="AA1337" s="61"/>
      <c r="AB1337" s="61"/>
      <c r="AC1337" s="61"/>
      <c r="AD1337" s="61"/>
      <c r="AE1337" s="61"/>
      <c r="AF1337" s="61"/>
      <c r="AG1337" s="61"/>
      <c r="AH1337" s="61"/>
    </row>
    <row r="1338" spans="15:34">
      <c r="O1338" s="61"/>
      <c r="P1338" s="61"/>
      <c r="Q1338" s="61"/>
      <c r="R1338" s="61"/>
      <c r="S1338" s="61"/>
      <c r="T1338" s="61"/>
      <c r="U1338" s="61"/>
      <c r="V1338" s="61"/>
      <c r="W1338" s="61"/>
      <c r="X1338" s="61"/>
      <c r="Y1338" s="61"/>
      <c r="Z1338" s="61"/>
      <c r="AA1338" s="61"/>
      <c r="AB1338" s="61"/>
      <c r="AC1338" s="61"/>
      <c r="AD1338" s="61"/>
      <c r="AE1338" s="61"/>
      <c r="AF1338" s="61"/>
      <c r="AG1338" s="61"/>
      <c r="AH1338" s="61"/>
    </row>
    <row r="1339" spans="15:34">
      <c r="O1339" s="61"/>
      <c r="P1339" s="61"/>
      <c r="Q1339" s="61"/>
      <c r="R1339" s="61"/>
      <c r="S1339" s="61"/>
      <c r="T1339" s="61"/>
      <c r="U1339" s="61"/>
      <c r="V1339" s="61"/>
      <c r="W1339" s="61"/>
      <c r="X1339" s="61"/>
      <c r="Y1339" s="61"/>
      <c r="Z1339" s="61"/>
      <c r="AA1339" s="61"/>
      <c r="AB1339" s="61"/>
      <c r="AC1339" s="61"/>
      <c r="AD1339" s="61"/>
      <c r="AE1339" s="61"/>
      <c r="AF1339" s="61"/>
      <c r="AG1339" s="61"/>
      <c r="AH1339" s="61"/>
    </row>
    <row r="1340" spans="15:34">
      <c r="O1340" s="61"/>
      <c r="P1340" s="61"/>
      <c r="Q1340" s="61"/>
      <c r="R1340" s="61"/>
      <c r="S1340" s="61"/>
      <c r="T1340" s="61"/>
      <c r="U1340" s="61"/>
      <c r="V1340" s="61"/>
      <c r="W1340" s="61"/>
      <c r="X1340" s="61"/>
      <c r="Y1340" s="61"/>
      <c r="Z1340" s="61"/>
      <c r="AA1340" s="61"/>
      <c r="AB1340" s="61"/>
      <c r="AC1340" s="61"/>
      <c r="AD1340" s="61"/>
      <c r="AE1340" s="61"/>
      <c r="AF1340" s="61"/>
      <c r="AG1340" s="61"/>
      <c r="AH1340" s="61"/>
    </row>
    <row r="1341" spans="15:34">
      <c r="O1341" s="61"/>
      <c r="P1341" s="61"/>
      <c r="Q1341" s="61"/>
      <c r="R1341" s="61"/>
      <c r="S1341" s="61"/>
      <c r="T1341" s="61"/>
      <c r="U1341" s="61"/>
      <c r="V1341" s="61"/>
      <c r="W1341" s="61"/>
      <c r="X1341" s="61"/>
      <c r="Y1341" s="61"/>
      <c r="Z1341" s="61"/>
      <c r="AA1341" s="61"/>
      <c r="AB1341" s="61"/>
      <c r="AC1341" s="61"/>
      <c r="AD1341" s="61"/>
      <c r="AE1341" s="61"/>
      <c r="AF1341" s="61"/>
      <c r="AG1341" s="61"/>
      <c r="AH1341" s="61"/>
    </row>
    <row r="1342" spans="15:34">
      <c r="O1342" s="61"/>
      <c r="P1342" s="61"/>
      <c r="Q1342" s="61"/>
      <c r="R1342" s="61"/>
      <c r="S1342" s="61"/>
      <c r="T1342" s="61"/>
      <c r="U1342" s="61"/>
      <c r="V1342" s="61"/>
      <c r="W1342" s="61"/>
      <c r="X1342" s="61"/>
      <c r="Y1342" s="61"/>
      <c r="Z1342" s="61"/>
      <c r="AA1342" s="61"/>
      <c r="AB1342" s="61"/>
      <c r="AC1342" s="61"/>
      <c r="AD1342" s="61"/>
      <c r="AE1342" s="61"/>
      <c r="AF1342" s="61"/>
      <c r="AG1342" s="61"/>
      <c r="AH1342" s="61"/>
    </row>
    <row r="1343" spans="15:34">
      <c r="O1343" s="61"/>
      <c r="P1343" s="61"/>
      <c r="Q1343" s="61"/>
      <c r="R1343" s="61"/>
      <c r="S1343" s="61"/>
      <c r="T1343" s="61"/>
      <c r="U1343" s="61"/>
      <c r="V1343" s="61"/>
      <c r="W1343" s="61"/>
      <c r="X1343" s="61"/>
      <c r="Y1343" s="61"/>
      <c r="Z1343" s="61"/>
      <c r="AA1343" s="61"/>
      <c r="AB1343" s="61"/>
      <c r="AC1343" s="61"/>
      <c r="AD1343" s="61"/>
      <c r="AE1343" s="61"/>
      <c r="AF1343" s="61"/>
      <c r="AG1343" s="61"/>
      <c r="AH1343" s="61"/>
    </row>
    <row r="1344" spans="15:34">
      <c r="O1344" s="61"/>
      <c r="P1344" s="61"/>
      <c r="Q1344" s="61"/>
      <c r="R1344" s="61"/>
      <c r="S1344" s="61"/>
      <c r="T1344" s="61"/>
      <c r="U1344" s="61"/>
      <c r="V1344" s="61"/>
      <c r="W1344" s="61"/>
      <c r="X1344" s="61"/>
      <c r="Y1344" s="61"/>
      <c r="Z1344" s="61"/>
      <c r="AA1344" s="61"/>
      <c r="AB1344" s="61"/>
      <c r="AC1344" s="61"/>
      <c r="AD1344" s="61"/>
      <c r="AE1344" s="61"/>
      <c r="AF1344" s="61"/>
      <c r="AG1344" s="61"/>
      <c r="AH1344" s="61"/>
    </row>
    <row r="1345" spans="15:34">
      <c r="O1345" s="61"/>
      <c r="P1345" s="61"/>
      <c r="Q1345" s="61"/>
      <c r="R1345" s="61"/>
      <c r="S1345" s="61"/>
      <c r="T1345" s="61"/>
      <c r="U1345" s="61"/>
      <c r="V1345" s="61"/>
      <c r="W1345" s="61"/>
      <c r="X1345" s="61"/>
      <c r="Y1345" s="61"/>
      <c r="Z1345" s="61"/>
      <c r="AA1345" s="61"/>
      <c r="AB1345" s="61"/>
      <c r="AC1345" s="61"/>
      <c r="AD1345" s="61"/>
      <c r="AE1345" s="61"/>
      <c r="AF1345" s="61"/>
      <c r="AG1345" s="61"/>
      <c r="AH1345" s="61"/>
    </row>
    <row r="1346" spans="15:34">
      <c r="O1346" s="61"/>
      <c r="P1346" s="61"/>
      <c r="Q1346" s="61"/>
      <c r="R1346" s="61"/>
      <c r="S1346" s="61"/>
      <c r="T1346" s="61"/>
      <c r="U1346" s="61"/>
      <c r="V1346" s="61"/>
      <c r="W1346" s="61"/>
      <c r="X1346" s="61"/>
      <c r="Y1346" s="61"/>
      <c r="Z1346" s="61"/>
      <c r="AA1346" s="61"/>
      <c r="AB1346" s="61"/>
      <c r="AC1346" s="61"/>
      <c r="AD1346" s="61"/>
      <c r="AE1346" s="61"/>
      <c r="AF1346" s="61"/>
      <c r="AG1346" s="61"/>
      <c r="AH1346" s="61"/>
    </row>
    <row r="1347" spans="15:34">
      <c r="O1347" s="61"/>
      <c r="P1347" s="61"/>
      <c r="Q1347" s="61"/>
      <c r="R1347" s="61"/>
      <c r="S1347" s="61"/>
      <c r="T1347" s="61"/>
      <c r="U1347" s="61"/>
      <c r="V1347" s="61"/>
      <c r="W1347" s="61"/>
      <c r="X1347" s="61"/>
      <c r="Y1347" s="61"/>
      <c r="Z1347" s="61"/>
      <c r="AA1347" s="61"/>
      <c r="AB1347" s="61"/>
      <c r="AC1347" s="61"/>
      <c r="AD1347" s="61"/>
      <c r="AE1347" s="61"/>
      <c r="AF1347" s="61"/>
      <c r="AG1347" s="61"/>
      <c r="AH1347" s="61"/>
    </row>
    <row r="1348" spans="15:34">
      <c r="O1348" s="61"/>
      <c r="P1348" s="61"/>
      <c r="Q1348" s="61"/>
      <c r="R1348" s="61"/>
      <c r="S1348" s="61"/>
      <c r="T1348" s="61"/>
      <c r="U1348" s="61"/>
      <c r="V1348" s="61"/>
      <c r="W1348" s="61"/>
      <c r="X1348" s="61"/>
      <c r="Y1348" s="61"/>
      <c r="Z1348" s="61"/>
      <c r="AA1348" s="61"/>
      <c r="AB1348" s="61"/>
      <c r="AC1348" s="61"/>
      <c r="AD1348" s="61"/>
      <c r="AE1348" s="61"/>
      <c r="AF1348" s="61"/>
      <c r="AG1348" s="61"/>
      <c r="AH1348" s="61"/>
    </row>
    <row r="1349" spans="15:34">
      <c r="O1349" s="61"/>
      <c r="P1349" s="61"/>
      <c r="Q1349" s="61"/>
      <c r="R1349" s="61"/>
      <c r="S1349" s="61"/>
      <c r="T1349" s="61"/>
      <c r="U1349" s="61"/>
      <c r="V1349" s="61"/>
      <c r="W1349" s="61"/>
      <c r="X1349" s="61"/>
      <c r="Y1349" s="61"/>
      <c r="Z1349" s="61"/>
      <c r="AA1349" s="61"/>
      <c r="AB1349" s="61"/>
      <c r="AC1349" s="61"/>
      <c r="AD1349" s="61"/>
      <c r="AE1349" s="61"/>
      <c r="AF1349" s="61"/>
      <c r="AG1349" s="61"/>
      <c r="AH1349" s="61"/>
    </row>
    <row r="1350" spans="15:34">
      <c r="O1350" s="61"/>
      <c r="P1350" s="61"/>
      <c r="Q1350" s="61"/>
      <c r="R1350" s="61"/>
      <c r="S1350" s="61"/>
      <c r="T1350" s="61"/>
      <c r="U1350" s="61"/>
      <c r="V1350" s="61"/>
      <c r="W1350" s="61"/>
      <c r="X1350" s="61"/>
      <c r="Y1350" s="61"/>
      <c r="Z1350" s="61"/>
      <c r="AA1350" s="61"/>
      <c r="AB1350" s="61"/>
      <c r="AC1350" s="61"/>
      <c r="AD1350" s="61"/>
      <c r="AE1350" s="61"/>
      <c r="AF1350" s="61"/>
      <c r="AG1350" s="61"/>
      <c r="AH1350" s="61"/>
    </row>
    <row r="1351" spans="15:34">
      <c r="O1351" s="61"/>
      <c r="P1351" s="61"/>
      <c r="Q1351" s="61"/>
      <c r="R1351" s="61"/>
      <c r="S1351" s="61"/>
      <c r="T1351" s="61"/>
      <c r="U1351" s="61"/>
      <c r="V1351" s="61"/>
      <c r="W1351" s="61"/>
      <c r="X1351" s="61"/>
      <c r="Y1351" s="61"/>
      <c r="Z1351" s="61"/>
      <c r="AA1351" s="61"/>
      <c r="AB1351" s="61"/>
      <c r="AC1351" s="61"/>
      <c r="AD1351" s="61"/>
      <c r="AE1351" s="61"/>
      <c r="AF1351" s="61"/>
      <c r="AG1351" s="61"/>
      <c r="AH1351" s="61"/>
    </row>
    <row r="1352" spans="15:34">
      <c r="O1352" s="61"/>
      <c r="P1352" s="61"/>
      <c r="Q1352" s="61"/>
      <c r="R1352" s="61"/>
      <c r="S1352" s="61"/>
      <c r="T1352" s="61"/>
      <c r="U1352" s="61"/>
      <c r="V1352" s="61"/>
      <c r="W1352" s="61"/>
      <c r="X1352" s="61"/>
      <c r="Y1352" s="61"/>
      <c r="Z1352" s="61"/>
      <c r="AA1352" s="61"/>
      <c r="AB1352" s="61"/>
      <c r="AC1352" s="61"/>
      <c r="AD1352" s="61"/>
      <c r="AE1352" s="61"/>
      <c r="AF1352" s="61"/>
      <c r="AG1352" s="61"/>
      <c r="AH1352" s="61"/>
    </row>
    <row r="1353" spans="15:34">
      <c r="O1353" s="61"/>
      <c r="P1353" s="61"/>
      <c r="Q1353" s="61"/>
      <c r="R1353" s="61"/>
      <c r="S1353" s="61"/>
      <c r="T1353" s="61"/>
      <c r="U1353" s="61"/>
      <c r="V1353" s="61"/>
      <c r="W1353" s="61"/>
      <c r="X1353" s="61"/>
      <c r="Y1353" s="61"/>
      <c r="Z1353" s="61"/>
      <c r="AA1353" s="61"/>
      <c r="AB1353" s="61"/>
      <c r="AC1353" s="61"/>
      <c r="AD1353" s="61"/>
      <c r="AE1353" s="61"/>
      <c r="AF1353" s="61"/>
      <c r="AG1353" s="61"/>
      <c r="AH1353" s="61"/>
    </row>
    <row r="1354" spans="15:34">
      <c r="O1354" s="61"/>
      <c r="P1354" s="61"/>
      <c r="Q1354" s="61"/>
      <c r="R1354" s="61"/>
      <c r="S1354" s="61"/>
      <c r="T1354" s="61"/>
      <c r="U1354" s="61"/>
      <c r="V1354" s="61"/>
      <c r="W1354" s="61"/>
      <c r="X1354" s="61"/>
      <c r="Y1354" s="61"/>
      <c r="Z1354" s="61"/>
      <c r="AA1354" s="61"/>
      <c r="AB1354" s="61"/>
      <c r="AC1354" s="61"/>
      <c r="AD1354" s="61"/>
      <c r="AE1354" s="61"/>
      <c r="AF1354" s="61"/>
      <c r="AG1354" s="61"/>
      <c r="AH1354" s="61"/>
    </row>
    <row r="1355" spans="15:34">
      <c r="O1355" s="61"/>
      <c r="P1355" s="61"/>
      <c r="Q1355" s="61"/>
      <c r="R1355" s="61"/>
      <c r="S1355" s="61"/>
      <c r="T1355" s="61"/>
      <c r="U1355" s="61"/>
      <c r="V1355" s="61"/>
      <c r="W1355" s="61"/>
      <c r="X1355" s="61"/>
      <c r="Y1355" s="61"/>
      <c r="Z1355" s="61"/>
      <c r="AA1355" s="61"/>
      <c r="AB1355" s="61"/>
      <c r="AC1355" s="61"/>
      <c r="AD1355" s="61"/>
      <c r="AE1355" s="61"/>
      <c r="AF1355" s="61"/>
      <c r="AG1355" s="61"/>
      <c r="AH1355" s="61"/>
    </row>
    <row r="1356" spans="15:34">
      <c r="O1356" s="61"/>
      <c r="P1356" s="61"/>
      <c r="Q1356" s="61"/>
      <c r="R1356" s="61"/>
      <c r="S1356" s="61"/>
      <c r="T1356" s="61"/>
      <c r="U1356" s="61"/>
      <c r="V1356" s="61"/>
      <c r="W1356" s="61"/>
      <c r="X1356" s="61"/>
      <c r="Y1356" s="61"/>
      <c r="Z1356" s="61"/>
      <c r="AA1356" s="61"/>
      <c r="AB1356" s="61"/>
      <c r="AC1356" s="61"/>
      <c r="AD1356" s="61"/>
      <c r="AE1356" s="61"/>
      <c r="AF1356" s="61"/>
      <c r="AG1356" s="61"/>
      <c r="AH1356" s="61"/>
    </row>
    <row r="1357" spans="15:34">
      <c r="O1357" s="61"/>
      <c r="P1357" s="61"/>
      <c r="Q1357" s="61"/>
      <c r="R1357" s="61"/>
      <c r="S1357" s="61"/>
      <c r="T1357" s="61"/>
      <c r="U1357" s="61"/>
      <c r="V1357" s="61"/>
      <c r="W1357" s="61"/>
      <c r="X1357" s="61"/>
      <c r="Y1357" s="61"/>
      <c r="Z1357" s="61"/>
      <c r="AA1357" s="61"/>
      <c r="AB1357" s="61"/>
      <c r="AC1357" s="61"/>
      <c r="AD1357" s="61"/>
      <c r="AE1357" s="61"/>
      <c r="AF1357" s="61"/>
      <c r="AG1357" s="61"/>
      <c r="AH1357" s="61"/>
    </row>
    <row r="1358" spans="15:34">
      <c r="O1358" s="61"/>
      <c r="P1358" s="61"/>
      <c r="Q1358" s="61"/>
      <c r="R1358" s="61"/>
      <c r="S1358" s="61"/>
      <c r="T1358" s="61"/>
      <c r="U1358" s="61"/>
      <c r="V1358" s="61"/>
      <c r="W1358" s="61"/>
      <c r="X1358" s="61"/>
      <c r="Y1358" s="61"/>
      <c r="Z1358" s="61"/>
      <c r="AA1358" s="61"/>
      <c r="AB1358" s="61"/>
      <c r="AC1358" s="61"/>
      <c r="AD1358" s="61"/>
      <c r="AE1358" s="61"/>
      <c r="AF1358" s="61"/>
      <c r="AG1358" s="61"/>
      <c r="AH1358" s="61"/>
    </row>
    <row r="1359" spans="15:34">
      <c r="O1359" s="61"/>
      <c r="P1359" s="61"/>
      <c r="Q1359" s="61"/>
      <c r="R1359" s="61"/>
      <c r="S1359" s="61"/>
      <c r="T1359" s="61"/>
      <c r="U1359" s="61"/>
      <c r="V1359" s="61"/>
      <c r="W1359" s="61"/>
      <c r="X1359" s="61"/>
      <c r="Y1359" s="61"/>
      <c r="Z1359" s="61"/>
      <c r="AA1359" s="61"/>
      <c r="AB1359" s="61"/>
      <c r="AC1359" s="61"/>
      <c r="AD1359" s="61"/>
      <c r="AE1359" s="61"/>
      <c r="AF1359" s="61"/>
      <c r="AG1359" s="61"/>
      <c r="AH1359" s="61"/>
    </row>
    <row r="1360" spans="15:34">
      <c r="O1360" s="61"/>
      <c r="P1360" s="61"/>
      <c r="Q1360" s="61"/>
      <c r="R1360" s="61"/>
      <c r="S1360" s="61"/>
      <c r="T1360" s="61"/>
      <c r="U1360" s="61"/>
      <c r="V1360" s="61"/>
      <c r="W1360" s="61"/>
      <c r="X1360" s="61"/>
      <c r="Y1360" s="61"/>
      <c r="Z1360" s="61"/>
      <c r="AA1360" s="61"/>
      <c r="AB1360" s="61"/>
      <c r="AC1360" s="61"/>
      <c r="AD1360" s="61"/>
      <c r="AE1360" s="61"/>
      <c r="AF1360" s="61"/>
      <c r="AG1360" s="61"/>
      <c r="AH1360" s="61"/>
    </row>
    <row r="1361" spans="15:34">
      <c r="O1361" s="61"/>
      <c r="P1361" s="61"/>
      <c r="Q1361" s="61"/>
      <c r="R1361" s="61"/>
      <c r="S1361" s="61"/>
      <c r="T1361" s="61"/>
      <c r="U1361" s="61"/>
      <c r="V1361" s="61"/>
      <c r="W1361" s="61"/>
      <c r="X1361" s="61"/>
      <c r="Y1361" s="61"/>
      <c r="Z1361" s="61"/>
      <c r="AA1361" s="61"/>
      <c r="AB1361" s="61"/>
      <c r="AC1361" s="61"/>
      <c r="AD1361" s="61"/>
      <c r="AE1361" s="61"/>
      <c r="AF1361" s="61"/>
      <c r="AG1361" s="61"/>
      <c r="AH1361" s="61"/>
    </row>
    <row r="1362" spans="15:34">
      <c r="O1362" s="61"/>
      <c r="P1362" s="61"/>
      <c r="Q1362" s="61"/>
      <c r="R1362" s="61"/>
      <c r="S1362" s="61"/>
      <c r="T1362" s="61"/>
      <c r="U1362" s="61"/>
      <c r="V1362" s="61"/>
      <c r="W1362" s="61"/>
      <c r="X1362" s="61"/>
      <c r="Y1362" s="61"/>
      <c r="Z1362" s="61"/>
      <c r="AA1362" s="61"/>
      <c r="AB1362" s="61"/>
      <c r="AC1362" s="61"/>
      <c r="AD1362" s="61"/>
      <c r="AE1362" s="61"/>
      <c r="AF1362" s="61"/>
      <c r="AG1362" s="61"/>
      <c r="AH1362" s="61"/>
    </row>
    <row r="1363" spans="15:34">
      <c r="O1363" s="61"/>
      <c r="P1363" s="61"/>
      <c r="Q1363" s="61"/>
      <c r="R1363" s="61"/>
      <c r="S1363" s="61"/>
      <c r="T1363" s="61"/>
      <c r="U1363" s="61"/>
      <c r="V1363" s="61"/>
      <c r="W1363" s="61"/>
      <c r="X1363" s="61"/>
      <c r="Y1363" s="61"/>
      <c r="Z1363" s="61"/>
      <c r="AA1363" s="61"/>
      <c r="AB1363" s="61"/>
      <c r="AC1363" s="61"/>
      <c r="AD1363" s="61"/>
      <c r="AE1363" s="61"/>
      <c r="AF1363" s="61"/>
      <c r="AG1363" s="61"/>
      <c r="AH1363" s="61"/>
    </row>
    <row r="1364" spans="15:34">
      <c r="O1364" s="61"/>
      <c r="P1364" s="61"/>
      <c r="Q1364" s="61"/>
      <c r="R1364" s="61"/>
      <c r="S1364" s="61"/>
      <c r="T1364" s="61"/>
      <c r="U1364" s="61"/>
      <c r="V1364" s="61"/>
      <c r="W1364" s="61"/>
      <c r="X1364" s="61"/>
      <c r="Y1364" s="61"/>
      <c r="Z1364" s="61"/>
      <c r="AA1364" s="61"/>
      <c r="AB1364" s="61"/>
      <c r="AC1364" s="61"/>
      <c r="AD1364" s="61"/>
      <c r="AE1364" s="61"/>
      <c r="AF1364" s="61"/>
      <c r="AG1364" s="61"/>
      <c r="AH1364" s="61"/>
    </row>
    <row r="1365" spans="15:34">
      <c r="O1365" s="61"/>
      <c r="P1365" s="61"/>
      <c r="Q1365" s="61"/>
      <c r="R1365" s="61"/>
      <c r="S1365" s="61"/>
      <c r="T1365" s="61"/>
      <c r="U1365" s="61"/>
      <c r="V1365" s="61"/>
      <c r="W1365" s="61"/>
      <c r="X1365" s="61"/>
      <c r="Y1365" s="61"/>
      <c r="Z1365" s="61"/>
      <c r="AA1365" s="61"/>
      <c r="AB1365" s="61"/>
      <c r="AC1365" s="61"/>
      <c r="AD1365" s="61"/>
      <c r="AE1365" s="61"/>
      <c r="AF1365" s="61"/>
      <c r="AG1365" s="61"/>
      <c r="AH1365" s="61"/>
    </row>
    <row r="1366" spans="15:34">
      <c r="O1366" s="61"/>
      <c r="P1366" s="61"/>
      <c r="Q1366" s="61"/>
      <c r="R1366" s="61"/>
      <c r="S1366" s="61"/>
      <c r="T1366" s="61"/>
      <c r="U1366" s="61"/>
      <c r="V1366" s="61"/>
      <c r="W1366" s="61"/>
      <c r="X1366" s="61"/>
      <c r="Y1366" s="61"/>
      <c r="Z1366" s="61"/>
      <c r="AA1366" s="61"/>
      <c r="AB1366" s="61"/>
      <c r="AC1366" s="61"/>
      <c r="AD1366" s="61"/>
      <c r="AE1366" s="61"/>
      <c r="AF1366" s="61"/>
      <c r="AG1366" s="61"/>
      <c r="AH1366" s="61"/>
    </row>
    <row r="1367" spans="15:34">
      <c r="O1367" s="61"/>
      <c r="P1367" s="61"/>
      <c r="Q1367" s="61"/>
      <c r="R1367" s="61"/>
      <c r="S1367" s="61"/>
      <c r="T1367" s="61"/>
      <c r="U1367" s="61"/>
      <c r="V1367" s="61"/>
      <c r="W1367" s="61"/>
      <c r="X1367" s="61"/>
      <c r="Y1367" s="61"/>
      <c r="Z1367" s="61"/>
      <c r="AA1367" s="61"/>
      <c r="AB1367" s="61"/>
      <c r="AC1367" s="61"/>
      <c r="AD1367" s="61"/>
      <c r="AE1367" s="61"/>
      <c r="AF1367" s="61"/>
      <c r="AG1367" s="61"/>
      <c r="AH1367" s="61"/>
    </row>
    <row r="1368" spans="15:34">
      <c r="O1368" s="61"/>
      <c r="P1368" s="61"/>
      <c r="Q1368" s="61"/>
      <c r="R1368" s="61"/>
      <c r="S1368" s="61"/>
      <c r="T1368" s="61"/>
      <c r="U1368" s="61"/>
      <c r="V1368" s="61"/>
      <c r="W1368" s="61"/>
      <c r="X1368" s="61"/>
      <c r="Y1368" s="61"/>
      <c r="Z1368" s="61"/>
      <c r="AA1368" s="61"/>
      <c r="AB1368" s="61"/>
      <c r="AC1368" s="61"/>
      <c r="AD1368" s="61"/>
      <c r="AE1368" s="61"/>
      <c r="AF1368" s="61"/>
      <c r="AG1368" s="61"/>
      <c r="AH1368" s="61"/>
    </row>
    <row r="1369" spans="15:34">
      <c r="O1369" s="61"/>
      <c r="P1369" s="61"/>
      <c r="Q1369" s="61"/>
      <c r="R1369" s="61"/>
      <c r="S1369" s="61"/>
      <c r="T1369" s="61"/>
      <c r="U1369" s="61"/>
      <c r="V1369" s="61"/>
      <c r="W1369" s="61"/>
      <c r="X1369" s="61"/>
      <c r="Y1369" s="61"/>
      <c r="Z1369" s="61"/>
      <c r="AA1369" s="61"/>
      <c r="AB1369" s="61"/>
      <c r="AC1369" s="61"/>
      <c r="AD1369" s="61"/>
      <c r="AE1369" s="61"/>
      <c r="AF1369" s="61"/>
      <c r="AG1369" s="61"/>
      <c r="AH1369" s="61"/>
    </row>
    <row r="1370" spans="15:34">
      <c r="O1370" s="61"/>
      <c r="P1370" s="61"/>
      <c r="Q1370" s="61"/>
      <c r="R1370" s="61"/>
      <c r="S1370" s="61"/>
      <c r="T1370" s="61"/>
      <c r="U1370" s="61"/>
      <c r="V1370" s="61"/>
      <c r="W1370" s="61"/>
      <c r="X1370" s="61"/>
      <c r="Y1370" s="61"/>
      <c r="Z1370" s="61"/>
      <c r="AA1370" s="61"/>
      <c r="AB1370" s="61"/>
      <c r="AC1370" s="61"/>
      <c r="AD1370" s="61"/>
      <c r="AE1370" s="61"/>
      <c r="AF1370" s="61"/>
      <c r="AG1370" s="61"/>
      <c r="AH1370" s="61"/>
    </row>
    <row r="1371" spans="15:34">
      <c r="O1371" s="61"/>
      <c r="P1371" s="61"/>
      <c r="Q1371" s="61"/>
      <c r="R1371" s="61"/>
      <c r="S1371" s="61"/>
      <c r="T1371" s="61"/>
      <c r="U1371" s="61"/>
      <c r="V1371" s="61"/>
      <c r="W1371" s="61"/>
      <c r="X1371" s="61"/>
      <c r="Y1371" s="61"/>
      <c r="Z1371" s="61"/>
      <c r="AA1371" s="61"/>
      <c r="AB1371" s="61"/>
      <c r="AC1371" s="61"/>
      <c r="AD1371" s="61"/>
      <c r="AE1371" s="61"/>
      <c r="AF1371" s="61"/>
      <c r="AG1371" s="61"/>
      <c r="AH1371" s="61"/>
    </row>
    <row r="1372" spans="15:34">
      <c r="O1372" s="61"/>
      <c r="P1372" s="61"/>
      <c r="Q1372" s="61"/>
      <c r="R1372" s="61"/>
      <c r="S1372" s="61"/>
      <c r="T1372" s="61"/>
      <c r="U1372" s="61"/>
      <c r="V1372" s="61"/>
      <c r="W1372" s="61"/>
      <c r="X1372" s="61"/>
      <c r="Y1372" s="61"/>
      <c r="Z1372" s="61"/>
      <c r="AA1372" s="61"/>
      <c r="AB1372" s="61"/>
      <c r="AC1372" s="61"/>
      <c r="AD1372" s="61"/>
      <c r="AE1372" s="61"/>
      <c r="AF1372" s="61"/>
      <c r="AG1372" s="61"/>
      <c r="AH1372" s="61"/>
    </row>
    <row r="1373" spans="15:34">
      <c r="O1373" s="61"/>
      <c r="P1373" s="61"/>
      <c r="Q1373" s="61"/>
      <c r="R1373" s="61"/>
      <c r="S1373" s="61"/>
      <c r="T1373" s="61"/>
      <c r="U1373" s="61"/>
      <c r="V1373" s="61"/>
      <c r="W1373" s="61"/>
      <c r="X1373" s="61"/>
      <c r="Y1373" s="61"/>
      <c r="Z1373" s="61"/>
      <c r="AA1373" s="61"/>
      <c r="AB1373" s="61"/>
      <c r="AC1373" s="61"/>
      <c r="AD1373" s="61"/>
      <c r="AE1373" s="61"/>
      <c r="AF1373" s="61"/>
      <c r="AG1373" s="61"/>
      <c r="AH1373" s="61"/>
    </row>
    <row r="1374" spans="15:34">
      <c r="O1374" s="61"/>
      <c r="P1374" s="61"/>
      <c r="Q1374" s="61"/>
      <c r="R1374" s="61"/>
      <c r="S1374" s="61"/>
      <c r="T1374" s="61"/>
      <c r="U1374" s="61"/>
      <c r="V1374" s="61"/>
      <c r="W1374" s="61"/>
      <c r="X1374" s="61"/>
      <c r="Y1374" s="61"/>
      <c r="Z1374" s="61"/>
      <c r="AA1374" s="61"/>
      <c r="AB1374" s="61"/>
      <c r="AC1374" s="61"/>
      <c r="AD1374" s="61"/>
      <c r="AE1374" s="61"/>
      <c r="AF1374" s="61"/>
      <c r="AG1374" s="61"/>
      <c r="AH1374" s="61"/>
    </row>
    <row r="1375" spans="15:34">
      <c r="O1375" s="61"/>
      <c r="P1375" s="61"/>
      <c r="Q1375" s="61"/>
      <c r="R1375" s="61"/>
      <c r="S1375" s="61"/>
      <c r="T1375" s="61"/>
      <c r="U1375" s="61"/>
      <c r="V1375" s="61"/>
      <c r="W1375" s="61"/>
      <c r="X1375" s="61"/>
      <c r="Y1375" s="61"/>
      <c r="Z1375" s="61"/>
      <c r="AA1375" s="61"/>
      <c r="AB1375" s="61"/>
      <c r="AC1375" s="61"/>
      <c r="AD1375" s="61"/>
      <c r="AE1375" s="61"/>
      <c r="AF1375" s="61"/>
      <c r="AG1375" s="61"/>
      <c r="AH1375" s="61"/>
    </row>
    <row r="1376" spans="15:34">
      <c r="O1376" s="61"/>
      <c r="P1376" s="61"/>
      <c r="Q1376" s="61"/>
      <c r="R1376" s="61"/>
      <c r="S1376" s="61"/>
      <c r="T1376" s="61"/>
      <c r="U1376" s="61"/>
      <c r="V1376" s="61"/>
      <c r="W1376" s="61"/>
      <c r="X1376" s="61"/>
      <c r="Y1376" s="61"/>
      <c r="Z1376" s="61"/>
      <c r="AA1376" s="61"/>
      <c r="AB1376" s="61"/>
      <c r="AC1376" s="61"/>
      <c r="AD1376" s="61"/>
      <c r="AE1376" s="61"/>
      <c r="AF1376" s="61"/>
      <c r="AG1376" s="61"/>
      <c r="AH1376" s="61"/>
    </row>
    <row r="1377" spans="15:34">
      <c r="O1377" s="61"/>
      <c r="P1377" s="61"/>
      <c r="Q1377" s="61"/>
      <c r="R1377" s="61"/>
      <c r="S1377" s="61"/>
      <c r="T1377" s="61"/>
      <c r="U1377" s="61"/>
      <c r="V1377" s="61"/>
      <c r="W1377" s="61"/>
      <c r="X1377" s="61"/>
      <c r="Y1377" s="61"/>
      <c r="Z1377" s="61"/>
      <c r="AA1377" s="61"/>
      <c r="AB1377" s="61"/>
      <c r="AC1377" s="61"/>
      <c r="AD1377" s="61"/>
      <c r="AE1377" s="61"/>
      <c r="AF1377" s="61"/>
      <c r="AG1377" s="61"/>
      <c r="AH1377" s="61"/>
    </row>
    <row r="1378" spans="15:34">
      <c r="O1378" s="61"/>
      <c r="P1378" s="61"/>
      <c r="Q1378" s="61"/>
      <c r="R1378" s="61"/>
      <c r="S1378" s="61"/>
      <c r="T1378" s="61"/>
      <c r="U1378" s="61"/>
      <c r="V1378" s="61"/>
      <c r="W1378" s="61"/>
      <c r="X1378" s="61"/>
      <c r="Y1378" s="61"/>
      <c r="Z1378" s="61"/>
      <c r="AA1378" s="61"/>
      <c r="AB1378" s="61"/>
      <c r="AC1378" s="61"/>
      <c r="AD1378" s="61"/>
      <c r="AE1378" s="61"/>
      <c r="AF1378" s="61"/>
      <c r="AG1378" s="61"/>
      <c r="AH1378" s="61"/>
    </row>
    <row r="1379" spans="15:34">
      <c r="O1379" s="61"/>
      <c r="P1379" s="61"/>
      <c r="Q1379" s="61"/>
      <c r="R1379" s="61"/>
      <c r="S1379" s="61"/>
      <c r="T1379" s="61"/>
      <c r="U1379" s="61"/>
      <c r="V1379" s="61"/>
      <c r="W1379" s="61"/>
      <c r="X1379" s="61"/>
      <c r="Y1379" s="61"/>
      <c r="Z1379" s="61"/>
      <c r="AA1379" s="61"/>
      <c r="AB1379" s="61"/>
      <c r="AC1379" s="61"/>
      <c r="AD1379" s="61"/>
      <c r="AE1379" s="61"/>
      <c r="AF1379" s="61"/>
      <c r="AG1379" s="61"/>
      <c r="AH1379" s="61"/>
    </row>
    <row r="1380" spans="15:34">
      <c r="O1380" s="61"/>
      <c r="P1380" s="61"/>
      <c r="Q1380" s="61"/>
      <c r="R1380" s="61"/>
      <c r="S1380" s="61"/>
      <c r="T1380" s="61"/>
      <c r="U1380" s="61"/>
      <c r="V1380" s="61"/>
      <c r="W1380" s="61"/>
      <c r="X1380" s="61"/>
      <c r="Y1380" s="61"/>
      <c r="Z1380" s="61"/>
      <c r="AA1380" s="61"/>
      <c r="AB1380" s="61"/>
      <c r="AC1380" s="61"/>
      <c r="AD1380" s="61"/>
      <c r="AE1380" s="61"/>
      <c r="AF1380" s="61"/>
      <c r="AG1380" s="61"/>
      <c r="AH1380" s="61"/>
    </row>
    <row r="1381" spans="15:34">
      <c r="O1381" s="61"/>
      <c r="P1381" s="61"/>
      <c r="Q1381" s="61"/>
      <c r="R1381" s="61"/>
      <c r="S1381" s="61"/>
      <c r="T1381" s="61"/>
      <c r="U1381" s="61"/>
      <c r="V1381" s="61"/>
      <c r="W1381" s="61"/>
      <c r="X1381" s="61"/>
      <c r="Y1381" s="61"/>
      <c r="Z1381" s="61"/>
      <c r="AA1381" s="61"/>
      <c r="AB1381" s="61"/>
      <c r="AC1381" s="61"/>
      <c r="AD1381" s="61"/>
      <c r="AE1381" s="61"/>
      <c r="AF1381" s="61"/>
      <c r="AG1381" s="61"/>
      <c r="AH1381" s="61"/>
    </row>
    <row r="1382" spans="15:34">
      <c r="O1382" s="61"/>
      <c r="P1382" s="61"/>
      <c r="Q1382" s="61"/>
      <c r="R1382" s="61"/>
      <c r="S1382" s="61"/>
      <c r="T1382" s="61"/>
      <c r="U1382" s="61"/>
      <c r="V1382" s="61"/>
      <c r="W1382" s="61"/>
      <c r="X1382" s="61"/>
      <c r="Y1382" s="61"/>
      <c r="Z1382" s="61"/>
      <c r="AA1382" s="61"/>
      <c r="AB1382" s="61"/>
      <c r="AC1382" s="61"/>
      <c r="AD1382" s="61"/>
      <c r="AE1382" s="61"/>
      <c r="AF1382" s="61"/>
      <c r="AG1382" s="61"/>
      <c r="AH1382" s="61"/>
    </row>
    <row r="1383" spans="15:34">
      <c r="O1383" s="61"/>
      <c r="P1383" s="61"/>
      <c r="Q1383" s="61"/>
      <c r="R1383" s="61"/>
      <c r="S1383" s="61"/>
      <c r="T1383" s="61"/>
      <c r="U1383" s="61"/>
      <c r="V1383" s="61"/>
      <c r="W1383" s="61"/>
      <c r="X1383" s="61"/>
      <c r="Y1383" s="61"/>
      <c r="Z1383" s="61"/>
      <c r="AA1383" s="61"/>
      <c r="AB1383" s="61"/>
      <c r="AC1383" s="61"/>
      <c r="AD1383" s="61"/>
      <c r="AE1383" s="61"/>
      <c r="AF1383" s="61"/>
      <c r="AG1383" s="61"/>
      <c r="AH1383" s="61"/>
    </row>
    <row r="1384" spans="15:34">
      <c r="O1384" s="61"/>
      <c r="P1384" s="61"/>
      <c r="Q1384" s="61"/>
      <c r="R1384" s="61"/>
      <c r="S1384" s="61"/>
      <c r="T1384" s="61"/>
      <c r="U1384" s="61"/>
      <c r="V1384" s="61"/>
      <c r="W1384" s="61"/>
      <c r="X1384" s="61"/>
      <c r="Y1384" s="61"/>
      <c r="Z1384" s="61"/>
      <c r="AA1384" s="61"/>
      <c r="AB1384" s="61"/>
      <c r="AC1384" s="61"/>
      <c r="AD1384" s="61"/>
      <c r="AE1384" s="61"/>
      <c r="AF1384" s="61"/>
      <c r="AG1384" s="61"/>
      <c r="AH1384" s="61"/>
    </row>
    <row r="1385" spans="15:34">
      <c r="O1385" s="61"/>
      <c r="P1385" s="61"/>
      <c r="Q1385" s="61"/>
      <c r="R1385" s="61"/>
      <c r="S1385" s="61"/>
      <c r="T1385" s="61"/>
      <c r="U1385" s="61"/>
      <c r="V1385" s="61"/>
      <c r="W1385" s="61"/>
      <c r="X1385" s="61"/>
      <c r="Y1385" s="61"/>
      <c r="Z1385" s="61"/>
      <c r="AA1385" s="61"/>
      <c r="AB1385" s="61"/>
      <c r="AC1385" s="61"/>
      <c r="AD1385" s="61"/>
      <c r="AE1385" s="61"/>
      <c r="AF1385" s="61"/>
      <c r="AG1385" s="61"/>
      <c r="AH1385" s="61"/>
    </row>
    <row r="1386" spans="15:34">
      <c r="O1386" s="61"/>
      <c r="P1386" s="61"/>
      <c r="Q1386" s="61"/>
      <c r="R1386" s="61"/>
      <c r="S1386" s="61"/>
      <c r="T1386" s="61"/>
      <c r="U1386" s="61"/>
      <c r="V1386" s="61"/>
      <c r="W1386" s="61"/>
      <c r="X1386" s="61"/>
      <c r="Y1386" s="61"/>
      <c r="Z1386" s="61"/>
      <c r="AA1386" s="61"/>
      <c r="AB1386" s="61"/>
      <c r="AC1386" s="61"/>
      <c r="AD1386" s="61"/>
      <c r="AE1386" s="61"/>
      <c r="AF1386" s="61"/>
      <c r="AG1386" s="61"/>
      <c r="AH1386" s="61"/>
    </row>
    <row r="1387" spans="15:34">
      <c r="O1387" s="61"/>
      <c r="P1387" s="61"/>
      <c r="Q1387" s="61"/>
      <c r="R1387" s="61"/>
      <c r="S1387" s="61"/>
      <c r="T1387" s="61"/>
      <c r="U1387" s="61"/>
      <c r="V1387" s="61"/>
      <c r="W1387" s="61"/>
      <c r="X1387" s="61"/>
      <c r="Y1387" s="61"/>
      <c r="Z1387" s="61"/>
      <c r="AA1387" s="61"/>
      <c r="AB1387" s="61"/>
      <c r="AC1387" s="61"/>
      <c r="AD1387" s="61"/>
      <c r="AE1387" s="61"/>
      <c r="AF1387" s="61"/>
      <c r="AG1387" s="61"/>
      <c r="AH1387" s="61"/>
    </row>
    <row r="1388" spans="15:34">
      <c r="O1388" s="61"/>
      <c r="P1388" s="61"/>
      <c r="Q1388" s="61"/>
      <c r="R1388" s="61"/>
      <c r="S1388" s="61"/>
      <c r="T1388" s="61"/>
      <c r="U1388" s="61"/>
      <c r="V1388" s="61"/>
      <c r="W1388" s="61"/>
      <c r="X1388" s="61"/>
      <c r="Y1388" s="61"/>
      <c r="Z1388" s="61"/>
      <c r="AA1388" s="61"/>
      <c r="AB1388" s="61"/>
      <c r="AC1388" s="61"/>
      <c r="AD1388" s="61"/>
      <c r="AE1388" s="61"/>
      <c r="AF1388" s="61"/>
      <c r="AG1388" s="61"/>
      <c r="AH1388" s="61"/>
    </row>
    <row r="1389" spans="15:34">
      <c r="O1389" s="61"/>
      <c r="P1389" s="61"/>
      <c r="Q1389" s="61"/>
      <c r="R1389" s="61"/>
      <c r="S1389" s="61"/>
      <c r="T1389" s="61"/>
      <c r="U1389" s="61"/>
      <c r="V1389" s="61"/>
      <c r="W1389" s="61"/>
      <c r="X1389" s="61"/>
      <c r="Y1389" s="61"/>
      <c r="Z1389" s="61"/>
      <c r="AA1389" s="61"/>
      <c r="AB1389" s="61"/>
      <c r="AC1389" s="61"/>
      <c r="AD1389" s="61"/>
      <c r="AE1389" s="61"/>
      <c r="AF1389" s="61"/>
      <c r="AG1389" s="61"/>
      <c r="AH1389" s="61"/>
    </row>
    <row r="1390" spans="15:34">
      <c r="O1390" s="61"/>
      <c r="P1390" s="61"/>
      <c r="Q1390" s="61"/>
      <c r="R1390" s="61"/>
      <c r="S1390" s="61"/>
      <c r="T1390" s="61"/>
      <c r="U1390" s="61"/>
      <c r="V1390" s="61"/>
      <c r="W1390" s="61"/>
      <c r="X1390" s="61"/>
      <c r="Y1390" s="61"/>
      <c r="Z1390" s="61"/>
      <c r="AA1390" s="61"/>
      <c r="AB1390" s="61"/>
      <c r="AC1390" s="61"/>
      <c r="AD1390" s="61"/>
      <c r="AE1390" s="61"/>
      <c r="AF1390" s="61"/>
      <c r="AG1390" s="61"/>
      <c r="AH1390" s="61"/>
    </row>
    <row r="1391" spans="15:34">
      <c r="O1391" s="61"/>
      <c r="P1391" s="61"/>
      <c r="Q1391" s="61"/>
      <c r="R1391" s="61"/>
      <c r="S1391" s="61"/>
      <c r="T1391" s="61"/>
      <c r="U1391" s="61"/>
      <c r="V1391" s="61"/>
      <c r="W1391" s="61"/>
      <c r="X1391" s="61"/>
      <c r="Y1391" s="61"/>
      <c r="Z1391" s="61"/>
      <c r="AA1391" s="61"/>
      <c r="AB1391" s="61"/>
      <c r="AC1391" s="61"/>
      <c r="AD1391" s="61"/>
      <c r="AE1391" s="61"/>
      <c r="AF1391" s="61"/>
      <c r="AG1391" s="61"/>
      <c r="AH1391" s="61"/>
    </row>
    <row r="1392" spans="15:34">
      <c r="O1392" s="61"/>
      <c r="P1392" s="61"/>
      <c r="Q1392" s="61"/>
      <c r="R1392" s="61"/>
      <c r="S1392" s="61"/>
      <c r="T1392" s="61"/>
      <c r="U1392" s="61"/>
      <c r="V1392" s="61"/>
      <c r="W1392" s="61"/>
      <c r="X1392" s="61"/>
      <c r="Y1392" s="61"/>
      <c r="Z1392" s="61"/>
      <c r="AA1392" s="61"/>
      <c r="AB1392" s="61"/>
      <c r="AC1392" s="61"/>
      <c r="AD1392" s="61"/>
      <c r="AE1392" s="61"/>
      <c r="AF1392" s="61"/>
      <c r="AG1392" s="61"/>
      <c r="AH1392" s="61"/>
    </row>
    <row r="1393" spans="15:34">
      <c r="O1393" s="61"/>
      <c r="P1393" s="61"/>
      <c r="Q1393" s="61"/>
      <c r="R1393" s="61"/>
      <c r="S1393" s="61"/>
      <c r="T1393" s="61"/>
      <c r="U1393" s="61"/>
      <c r="V1393" s="61"/>
      <c r="W1393" s="61"/>
      <c r="X1393" s="61"/>
      <c r="Y1393" s="61"/>
      <c r="Z1393" s="61"/>
      <c r="AA1393" s="61"/>
      <c r="AB1393" s="61"/>
      <c r="AC1393" s="61"/>
      <c r="AD1393" s="61"/>
      <c r="AE1393" s="61"/>
      <c r="AF1393" s="61"/>
      <c r="AG1393" s="61"/>
      <c r="AH1393" s="61"/>
    </row>
    <row r="1394" spans="15:34">
      <c r="O1394" s="61"/>
      <c r="P1394" s="61"/>
      <c r="Q1394" s="61"/>
      <c r="R1394" s="61"/>
      <c r="S1394" s="61"/>
      <c r="T1394" s="61"/>
      <c r="U1394" s="61"/>
      <c r="V1394" s="61"/>
      <c r="W1394" s="61"/>
      <c r="X1394" s="61"/>
      <c r="Y1394" s="61"/>
      <c r="Z1394" s="61"/>
      <c r="AA1394" s="61"/>
      <c r="AB1394" s="61"/>
      <c r="AC1394" s="61"/>
      <c r="AD1394" s="61"/>
      <c r="AE1394" s="61"/>
      <c r="AF1394" s="61"/>
      <c r="AG1394" s="61"/>
      <c r="AH1394" s="61"/>
    </row>
    <row r="1395" spans="15:34">
      <c r="O1395" s="61"/>
      <c r="P1395" s="61"/>
      <c r="Q1395" s="61"/>
      <c r="R1395" s="61"/>
      <c r="S1395" s="61"/>
      <c r="T1395" s="61"/>
      <c r="U1395" s="61"/>
      <c r="V1395" s="61"/>
      <c r="W1395" s="61"/>
      <c r="X1395" s="61"/>
      <c r="Y1395" s="61"/>
      <c r="Z1395" s="61"/>
      <c r="AA1395" s="61"/>
      <c r="AB1395" s="61"/>
      <c r="AC1395" s="61"/>
      <c r="AD1395" s="61"/>
      <c r="AE1395" s="61"/>
      <c r="AF1395" s="61"/>
      <c r="AG1395" s="61"/>
      <c r="AH1395" s="61"/>
    </row>
    <row r="1396" spans="15:34">
      <c r="O1396" s="61"/>
      <c r="P1396" s="61"/>
      <c r="Q1396" s="61"/>
      <c r="R1396" s="61"/>
      <c r="S1396" s="61"/>
      <c r="T1396" s="61"/>
      <c r="U1396" s="61"/>
      <c r="V1396" s="61"/>
      <c r="W1396" s="61"/>
      <c r="X1396" s="61"/>
      <c r="Y1396" s="61"/>
      <c r="Z1396" s="61"/>
      <c r="AA1396" s="61"/>
      <c r="AB1396" s="61"/>
      <c r="AC1396" s="61"/>
      <c r="AD1396" s="61"/>
      <c r="AE1396" s="61"/>
      <c r="AF1396" s="61"/>
      <c r="AG1396" s="61"/>
      <c r="AH1396" s="61"/>
    </row>
    <row r="1397" spans="15:34">
      <c r="O1397" s="61"/>
      <c r="P1397" s="61"/>
      <c r="Q1397" s="61"/>
      <c r="R1397" s="61"/>
      <c r="S1397" s="61"/>
      <c r="T1397" s="61"/>
      <c r="U1397" s="61"/>
      <c r="V1397" s="61"/>
      <c r="W1397" s="61"/>
      <c r="X1397" s="61"/>
      <c r="Y1397" s="61"/>
      <c r="Z1397" s="61"/>
      <c r="AA1397" s="61"/>
      <c r="AB1397" s="61"/>
      <c r="AC1397" s="61"/>
      <c r="AD1397" s="61"/>
      <c r="AE1397" s="61"/>
      <c r="AF1397" s="61"/>
      <c r="AG1397" s="61"/>
      <c r="AH1397" s="61"/>
    </row>
    <row r="1398" spans="15:34">
      <c r="O1398" s="61"/>
      <c r="P1398" s="61"/>
      <c r="Q1398" s="61"/>
      <c r="R1398" s="61"/>
      <c r="S1398" s="61"/>
      <c r="T1398" s="61"/>
      <c r="U1398" s="61"/>
      <c r="V1398" s="61"/>
      <c r="W1398" s="61"/>
      <c r="X1398" s="61"/>
      <c r="Y1398" s="61"/>
      <c r="Z1398" s="61"/>
      <c r="AA1398" s="61"/>
      <c r="AB1398" s="61"/>
      <c r="AC1398" s="61"/>
      <c r="AD1398" s="61"/>
      <c r="AE1398" s="61"/>
      <c r="AF1398" s="61"/>
      <c r="AG1398" s="61"/>
      <c r="AH1398" s="61"/>
    </row>
    <row r="1399" spans="15:34">
      <c r="O1399" s="61"/>
      <c r="P1399" s="61"/>
      <c r="Q1399" s="61"/>
      <c r="R1399" s="61"/>
      <c r="S1399" s="61"/>
      <c r="T1399" s="61"/>
      <c r="U1399" s="61"/>
      <c r="V1399" s="61"/>
      <c r="W1399" s="61"/>
      <c r="X1399" s="61"/>
      <c r="Y1399" s="61"/>
      <c r="Z1399" s="61"/>
      <c r="AA1399" s="61"/>
      <c r="AB1399" s="61"/>
      <c r="AC1399" s="61"/>
      <c r="AD1399" s="61"/>
      <c r="AE1399" s="61"/>
      <c r="AF1399" s="61"/>
      <c r="AG1399" s="61"/>
      <c r="AH1399" s="61"/>
    </row>
    <row r="1400" spans="15:34">
      <c r="O1400" s="61"/>
      <c r="P1400" s="61"/>
      <c r="Q1400" s="61"/>
      <c r="R1400" s="61"/>
      <c r="S1400" s="61"/>
      <c r="T1400" s="61"/>
      <c r="U1400" s="61"/>
      <c r="V1400" s="61"/>
      <c r="W1400" s="61"/>
      <c r="X1400" s="61"/>
      <c r="Y1400" s="61"/>
      <c r="Z1400" s="61"/>
      <c r="AA1400" s="61"/>
      <c r="AB1400" s="61"/>
      <c r="AC1400" s="61"/>
      <c r="AD1400" s="61"/>
      <c r="AE1400" s="61"/>
      <c r="AF1400" s="61"/>
      <c r="AG1400" s="61"/>
      <c r="AH1400" s="61"/>
    </row>
    <row r="1401" spans="15:34">
      <c r="O1401" s="61"/>
      <c r="P1401" s="61"/>
      <c r="Q1401" s="61"/>
      <c r="R1401" s="61"/>
      <c r="S1401" s="61"/>
      <c r="T1401" s="61"/>
      <c r="U1401" s="61"/>
      <c r="V1401" s="61"/>
      <c r="W1401" s="61"/>
      <c r="X1401" s="61"/>
      <c r="Y1401" s="61"/>
      <c r="Z1401" s="61"/>
      <c r="AA1401" s="61"/>
      <c r="AB1401" s="61"/>
      <c r="AC1401" s="61"/>
      <c r="AD1401" s="61"/>
      <c r="AE1401" s="61"/>
      <c r="AF1401" s="61"/>
      <c r="AG1401" s="61"/>
      <c r="AH1401" s="61"/>
    </row>
    <row r="1402" spans="15:34">
      <c r="O1402" s="61"/>
      <c r="P1402" s="61"/>
      <c r="Q1402" s="61"/>
      <c r="R1402" s="61"/>
      <c r="S1402" s="61"/>
      <c r="T1402" s="61"/>
      <c r="U1402" s="61"/>
      <c r="V1402" s="61"/>
      <c r="W1402" s="61"/>
      <c r="X1402" s="61"/>
      <c r="Y1402" s="61"/>
      <c r="Z1402" s="61"/>
      <c r="AA1402" s="61"/>
      <c r="AB1402" s="61"/>
      <c r="AC1402" s="61"/>
      <c r="AD1402" s="61"/>
      <c r="AE1402" s="61"/>
      <c r="AF1402" s="61"/>
      <c r="AG1402" s="61"/>
      <c r="AH1402" s="61"/>
    </row>
    <row r="1403" spans="15:34">
      <c r="O1403" s="61"/>
      <c r="P1403" s="61"/>
      <c r="Q1403" s="61"/>
      <c r="R1403" s="61"/>
      <c r="S1403" s="61"/>
      <c r="T1403" s="61"/>
      <c r="U1403" s="61"/>
      <c r="V1403" s="61"/>
      <c r="W1403" s="61"/>
      <c r="X1403" s="61"/>
      <c r="Y1403" s="61"/>
      <c r="Z1403" s="61"/>
      <c r="AA1403" s="61"/>
      <c r="AB1403" s="61"/>
      <c r="AC1403" s="61"/>
      <c r="AD1403" s="61"/>
      <c r="AE1403" s="61"/>
      <c r="AF1403" s="61"/>
      <c r="AG1403" s="61"/>
      <c r="AH1403" s="61"/>
    </row>
    <row r="1404" spans="15:34">
      <c r="O1404" s="61"/>
      <c r="P1404" s="61"/>
      <c r="Q1404" s="61"/>
      <c r="R1404" s="61"/>
      <c r="S1404" s="61"/>
      <c r="T1404" s="61"/>
      <c r="U1404" s="61"/>
      <c r="V1404" s="61"/>
      <c r="W1404" s="61"/>
      <c r="X1404" s="61"/>
      <c r="Y1404" s="61"/>
      <c r="Z1404" s="61"/>
      <c r="AA1404" s="61"/>
      <c r="AB1404" s="61"/>
      <c r="AC1404" s="61"/>
      <c r="AD1404" s="61"/>
      <c r="AE1404" s="61"/>
      <c r="AF1404" s="61"/>
      <c r="AG1404" s="61"/>
      <c r="AH1404" s="61"/>
    </row>
    <row r="1405" spans="15:34">
      <c r="O1405" s="61"/>
      <c r="P1405" s="61"/>
      <c r="Q1405" s="61"/>
      <c r="R1405" s="61"/>
      <c r="S1405" s="61"/>
      <c r="T1405" s="61"/>
      <c r="U1405" s="61"/>
      <c r="V1405" s="61"/>
      <c r="W1405" s="61"/>
      <c r="X1405" s="61"/>
      <c r="Y1405" s="61"/>
      <c r="Z1405" s="61"/>
      <c r="AA1405" s="61"/>
      <c r="AB1405" s="61"/>
      <c r="AC1405" s="61"/>
      <c r="AD1405" s="61"/>
      <c r="AE1405" s="61"/>
      <c r="AF1405" s="61"/>
      <c r="AG1405" s="61"/>
      <c r="AH1405" s="61"/>
    </row>
    <row r="1406" spans="15:34">
      <c r="O1406" s="61"/>
      <c r="P1406" s="61"/>
      <c r="Q1406" s="61"/>
      <c r="R1406" s="61"/>
      <c r="S1406" s="61"/>
      <c r="T1406" s="61"/>
      <c r="U1406" s="61"/>
      <c r="V1406" s="61"/>
      <c r="W1406" s="61"/>
      <c r="X1406" s="61"/>
      <c r="Y1406" s="61"/>
      <c r="Z1406" s="61"/>
      <c r="AA1406" s="61"/>
      <c r="AB1406" s="61"/>
      <c r="AC1406" s="61"/>
      <c r="AD1406" s="61"/>
      <c r="AE1406" s="61"/>
      <c r="AF1406" s="61"/>
      <c r="AG1406" s="61"/>
      <c r="AH1406" s="61"/>
    </row>
    <row r="1407" spans="15:34">
      <c r="O1407" s="61"/>
      <c r="P1407" s="61"/>
      <c r="Q1407" s="61"/>
      <c r="R1407" s="61"/>
      <c r="S1407" s="61"/>
      <c r="T1407" s="61"/>
      <c r="U1407" s="61"/>
      <c r="V1407" s="61"/>
      <c r="W1407" s="61"/>
      <c r="X1407" s="61"/>
      <c r="Y1407" s="61"/>
      <c r="Z1407" s="61"/>
      <c r="AA1407" s="61"/>
      <c r="AB1407" s="61"/>
      <c r="AC1407" s="61"/>
      <c r="AD1407" s="61"/>
      <c r="AE1407" s="61"/>
      <c r="AF1407" s="61"/>
      <c r="AG1407" s="61"/>
      <c r="AH1407" s="61"/>
    </row>
    <row r="1408" spans="15:34">
      <c r="O1408" s="61"/>
      <c r="P1408" s="61"/>
      <c r="Q1408" s="61"/>
      <c r="R1408" s="61"/>
      <c r="S1408" s="61"/>
      <c r="T1408" s="61"/>
      <c r="U1408" s="61"/>
      <c r="V1408" s="61"/>
      <c r="W1408" s="61"/>
      <c r="X1408" s="61"/>
      <c r="Y1408" s="61"/>
      <c r="Z1408" s="61"/>
      <c r="AA1408" s="61"/>
      <c r="AB1408" s="61"/>
      <c r="AC1408" s="61"/>
      <c r="AD1408" s="61"/>
      <c r="AE1408" s="61"/>
      <c r="AF1408" s="61"/>
      <c r="AG1408" s="61"/>
      <c r="AH1408" s="61"/>
    </row>
    <row r="1409" spans="15:34">
      <c r="O1409" s="61"/>
      <c r="P1409" s="61"/>
      <c r="Q1409" s="61"/>
      <c r="R1409" s="61"/>
      <c r="S1409" s="61"/>
      <c r="T1409" s="61"/>
      <c r="U1409" s="61"/>
      <c r="V1409" s="61"/>
      <c r="W1409" s="61"/>
      <c r="X1409" s="61"/>
      <c r="Y1409" s="61"/>
      <c r="Z1409" s="61"/>
      <c r="AA1409" s="61"/>
      <c r="AB1409" s="61"/>
      <c r="AC1409" s="61"/>
      <c r="AD1409" s="61"/>
      <c r="AE1409" s="61"/>
      <c r="AF1409" s="61"/>
      <c r="AG1409" s="61"/>
      <c r="AH1409" s="61"/>
    </row>
    <row r="1410" spans="15:34">
      <c r="O1410" s="61"/>
      <c r="P1410" s="61"/>
      <c r="Q1410" s="61"/>
      <c r="R1410" s="61"/>
      <c r="S1410" s="61"/>
      <c r="T1410" s="61"/>
      <c r="U1410" s="61"/>
      <c r="V1410" s="61"/>
      <c r="W1410" s="61"/>
      <c r="X1410" s="61"/>
      <c r="Y1410" s="61"/>
      <c r="Z1410" s="61"/>
      <c r="AA1410" s="61"/>
      <c r="AB1410" s="61"/>
      <c r="AC1410" s="61"/>
      <c r="AD1410" s="61"/>
      <c r="AE1410" s="61"/>
      <c r="AF1410" s="61"/>
      <c r="AG1410" s="61"/>
      <c r="AH1410" s="61"/>
    </row>
    <row r="1411" spans="15:34">
      <c r="O1411" s="61"/>
      <c r="P1411" s="61"/>
      <c r="Q1411" s="61"/>
      <c r="R1411" s="61"/>
      <c r="S1411" s="61"/>
      <c r="T1411" s="61"/>
      <c r="U1411" s="61"/>
      <c r="V1411" s="61"/>
      <c r="W1411" s="61"/>
      <c r="X1411" s="61"/>
      <c r="Y1411" s="61"/>
      <c r="Z1411" s="61"/>
      <c r="AA1411" s="61"/>
      <c r="AB1411" s="61"/>
      <c r="AC1411" s="61"/>
      <c r="AD1411" s="61"/>
      <c r="AE1411" s="61"/>
      <c r="AF1411" s="61"/>
      <c r="AG1411" s="61"/>
      <c r="AH1411" s="61"/>
    </row>
    <row r="1412" spans="15:34">
      <c r="O1412" s="61"/>
      <c r="P1412" s="61"/>
      <c r="Q1412" s="61"/>
      <c r="R1412" s="61"/>
      <c r="S1412" s="61"/>
      <c r="T1412" s="61"/>
      <c r="U1412" s="61"/>
      <c r="V1412" s="61"/>
      <c r="W1412" s="61"/>
      <c r="X1412" s="61"/>
      <c r="Y1412" s="61"/>
      <c r="Z1412" s="61"/>
      <c r="AA1412" s="61"/>
      <c r="AB1412" s="61"/>
      <c r="AC1412" s="61"/>
      <c r="AD1412" s="61"/>
      <c r="AE1412" s="61"/>
      <c r="AF1412" s="61"/>
      <c r="AG1412" s="61"/>
      <c r="AH1412" s="61"/>
    </row>
    <row r="1413" spans="15:34">
      <c r="O1413" s="61"/>
      <c r="P1413" s="61"/>
      <c r="Q1413" s="61"/>
      <c r="R1413" s="61"/>
      <c r="S1413" s="61"/>
      <c r="T1413" s="61"/>
      <c r="U1413" s="61"/>
      <c r="V1413" s="61"/>
      <c r="W1413" s="61"/>
      <c r="X1413" s="61"/>
      <c r="Y1413" s="61"/>
      <c r="Z1413" s="61"/>
      <c r="AA1413" s="61"/>
      <c r="AB1413" s="61"/>
      <c r="AC1413" s="61"/>
      <c r="AD1413" s="61"/>
      <c r="AE1413" s="61"/>
      <c r="AF1413" s="61"/>
      <c r="AG1413" s="61"/>
      <c r="AH1413" s="61"/>
    </row>
    <row r="1414" spans="15:34">
      <c r="O1414" s="61"/>
      <c r="P1414" s="61"/>
      <c r="Q1414" s="61"/>
      <c r="R1414" s="61"/>
      <c r="S1414" s="61"/>
      <c r="T1414" s="61"/>
      <c r="U1414" s="61"/>
      <c r="V1414" s="61"/>
      <c r="W1414" s="61"/>
      <c r="X1414" s="61"/>
      <c r="Y1414" s="61"/>
      <c r="Z1414" s="61"/>
      <c r="AA1414" s="61"/>
      <c r="AB1414" s="61"/>
      <c r="AC1414" s="61"/>
      <c r="AD1414" s="61"/>
      <c r="AE1414" s="61"/>
      <c r="AF1414" s="61"/>
      <c r="AG1414" s="61"/>
      <c r="AH1414" s="61"/>
    </row>
    <row r="1415" spans="15:34">
      <c r="O1415" s="61"/>
      <c r="P1415" s="61"/>
      <c r="Q1415" s="61"/>
      <c r="R1415" s="61"/>
      <c r="S1415" s="61"/>
      <c r="T1415" s="61"/>
      <c r="U1415" s="61"/>
      <c r="V1415" s="61"/>
      <c r="W1415" s="61"/>
      <c r="X1415" s="61"/>
      <c r="Y1415" s="61"/>
      <c r="Z1415" s="61"/>
      <c r="AA1415" s="61"/>
      <c r="AB1415" s="61"/>
      <c r="AC1415" s="61"/>
      <c r="AD1415" s="61"/>
      <c r="AE1415" s="61"/>
      <c r="AF1415" s="61"/>
      <c r="AG1415" s="61"/>
      <c r="AH1415" s="61"/>
    </row>
    <row r="1416" spans="15:34">
      <c r="O1416" s="61"/>
      <c r="P1416" s="61"/>
      <c r="Q1416" s="61"/>
      <c r="R1416" s="61"/>
      <c r="S1416" s="61"/>
      <c r="T1416" s="61"/>
      <c r="U1416" s="61"/>
      <c r="V1416" s="61"/>
      <c r="W1416" s="61"/>
      <c r="X1416" s="61"/>
      <c r="Y1416" s="61"/>
      <c r="Z1416" s="61"/>
      <c r="AA1416" s="61"/>
      <c r="AB1416" s="61"/>
      <c r="AC1416" s="61"/>
      <c r="AD1416" s="61"/>
      <c r="AE1416" s="61"/>
      <c r="AF1416" s="61"/>
      <c r="AG1416" s="61"/>
      <c r="AH1416" s="61"/>
    </row>
    <row r="1417" spans="15:34">
      <c r="O1417" s="61"/>
      <c r="P1417" s="61"/>
      <c r="Q1417" s="61"/>
      <c r="R1417" s="61"/>
      <c r="S1417" s="61"/>
      <c r="T1417" s="61"/>
      <c r="U1417" s="61"/>
      <c r="V1417" s="61"/>
      <c r="W1417" s="61"/>
      <c r="X1417" s="61"/>
      <c r="Y1417" s="61"/>
      <c r="Z1417" s="61"/>
      <c r="AA1417" s="61"/>
      <c r="AB1417" s="61"/>
      <c r="AC1417" s="61"/>
      <c r="AD1417" s="61"/>
      <c r="AE1417" s="61"/>
      <c r="AF1417" s="61"/>
      <c r="AG1417" s="61"/>
      <c r="AH1417" s="61"/>
    </row>
    <row r="1418" spans="15:34">
      <c r="O1418" s="61"/>
      <c r="P1418" s="61"/>
      <c r="Q1418" s="61"/>
      <c r="R1418" s="61"/>
      <c r="S1418" s="61"/>
      <c r="T1418" s="61"/>
      <c r="U1418" s="61"/>
      <c r="V1418" s="61"/>
      <c r="W1418" s="61"/>
      <c r="X1418" s="61"/>
      <c r="Y1418" s="61"/>
      <c r="Z1418" s="61"/>
      <c r="AA1418" s="61"/>
      <c r="AB1418" s="61"/>
      <c r="AC1418" s="61"/>
      <c r="AD1418" s="61"/>
      <c r="AE1418" s="61"/>
      <c r="AF1418" s="61"/>
      <c r="AG1418" s="61"/>
      <c r="AH1418" s="61"/>
    </row>
    <row r="1419" spans="15:34">
      <c r="O1419" s="61"/>
      <c r="P1419" s="61"/>
      <c r="Q1419" s="61"/>
      <c r="R1419" s="61"/>
      <c r="S1419" s="61"/>
      <c r="T1419" s="61"/>
      <c r="U1419" s="61"/>
      <c r="V1419" s="61"/>
      <c r="W1419" s="61"/>
      <c r="X1419" s="61"/>
      <c r="Y1419" s="61"/>
      <c r="Z1419" s="61"/>
      <c r="AA1419" s="61"/>
      <c r="AB1419" s="61"/>
      <c r="AC1419" s="61"/>
      <c r="AD1419" s="61"/>
      <c r="AE1419" s="61"/>
      <c r="AF1419" s="61"/>
      <c r="AG1419" s="61"/>
      <c r="AH1419" s="61"/>
    </row>
    <row r="1420" spans="15:34">
      <c r="O1420" s="61"/>
      <c r="P1420" s="61"/>
      <c r="Q1420" s="61"/>
      <c r="R1420" s="61"/>
      <c r="S1420" s="61"/>
      <c r="T1420" s="61"/>
      <c r="U1420" s="61"/>
      <c r="V1420" s="61"/>
      <c r="W1420" s="61"/>
      <c r="X1420" s="61"/>
      <c r="Y1420" s="61"/>
      <c r="Z1420" s="61"/>
      <c r="AA1420" s="61"/>
      <c r="AB1420" s="61"/>
      <c r="AC1420" s="61"/>
      <c r="AD1420" s="61"/>
      <c r="AE1420" s="61"/>
      <c r="AF1420" s="61"/>
      <c r="AG1420" s="61"/>
      <c r="AH1420" s="61"/>
    </row>
    <row r="1421" spans="15:34">
      <c r="O1421" s="61"/>
      <c r="P1421" s="61"/>
      <c r="Q1421" s="61"/>
      <c r="R1421" s="61"/>
      <c r="S1421" s="61"/>
      <c r="T1421" s="61"/>
      <c r="U1421" s="61"/>
      <c r="V1421" s="61"/>
      <c r="W1421" s="61"/>
      <c r="X1421" s="61"/>
      <c r="Y1421" s="61"/>
      <c r="Z1421" s="61"/>
      <c r="AA1421" s="61"/>
      <c r="AB1421" s="61"/>
      <c r="AC1421" s="61"/>
      <c r="AD1421" s="61"/>
      <c r="AE1421" s="61"/>
      <c r="AF1421" s="61"/>
      <c r="AG1421" s="61"/>
      <c r="AH1421" s="61"/>
    </row>
    <row r="1422" spans="15:34">
      <c r="O1422" s="61"/>
      <c r="P1422" s="61"/>
      <c r="Q1422" s="61"/>
      <c r="R1422" s="61"/>
      <c r="S1422" s="61"/>
      <c r="T1422" s="61"/>
      <c r="U1422" s="61"/>
      <c r="V1422" s="61"/>
      <c r="W1422" s="61"/>
      <c r="X1422" s="61"/>
      <c r="Y1422" s="61"/>
      <c r="Z1422" s="61"/>
      <c r="AA1422" s="61"/>
      <c r="AB1422" s="61"/>
      <c r="AC1422" s="61"/>
      <c r="AD1422" s="61"/>
      <c r="AE1422" s="61"/>
      <c r="AF1422" s="61"/>
      <c r="AG1422" s="61"/>
      <c r="AH1422" s="61"/>
    </row>
    <row r="1423" spans="15:34">
      <c r="O1423" s="61"/>
      <c r="P1423" s="61"/>
      <c r="Q1423" s="61"/>
      <c r="R1423" s="61"/>
      <c r="S1423" s="61"/>
      <c r="T1423" s="61"/>
      <c r="U1423" s="61"/>
      <c r="V1423" s="61"/>
      <c r="W1423" s="61"/>
      <c r="X1423" s="61"/>
      <c r="Y1423" s="61"/>
      <c r="Z1423" s="61"/>
      <c r="AA1423" s="61"/>
      <c r="AB1423" s="61"/>
      <c r="AC1423" s="61"/>
      <c r="AD1423" s="61"/>
      <c r="AE1423" s="61"/>
      <c r="AF1423" s="61"/>
      <c r="AG1423" s="61"/>
      <c r="AH1423" s="61"/>
    </row>
    <row r="1424" spans="15:34">
      <c r="O1424" s="61"/>
      <c r="P1424" s="61"/>
      <c r="Q1424" s="61"/>
      <c r="R1424" s="61"/>
      <c r="S1424" s="61"/>
      <c r="T1424" s="61"/>
      <c r="U1424" s="61"/>
      <c r="V1424" s="61"/>
      <c r="W1424" s="61"/>
      <c r="X1424" s="61"/>
      <c r="Y1424" s="61"/>
      <c r="Z1424" s="61"/>
      <c r="AA1424" s="61"/>
      <c r="AB1424" s="61"/>
      <c r="AC1424" s="61"/>
      <c r="AD1424" s="61"/>
      <c r="AE1424" s="61"/>
      <c r="AF1424" s="61"/>
      <c r="AG1424" s="61"/>
      <c r="AH1424" s="61"/>
    </row>
    <row r="1425" spans="15:34">
      <c r="O1425" s="61"/>
      <c r="P1425" s="61"/>
      <c r="Q1425" s="61"/>
      <c r="R1425" s="61"/>
      <c r="S1425" s="61"/>
      <c r="T1425" s="61"/>
      <c r="U1425" s="61"/>
      <c r="V1425" s="61"/>
      <c r="W1425" s="61"/>
      <c r="X1425" s="61"/>
      <c r="Y1425" s="61"/>
      <c r="Z1425" s="61"/>
      <c r="AA1425" s="61"/>
      <c r="AB1425" s="61"/>
      <c r="AC1425" s="61"/>
      <c r="AD1425" s="61"/>
      <c r="AE1425" s="61"/>
      <c r="AF1425" s="61"/>
      <c r="AG1425" s="61"/>
      <c r="AH1425" s="61"/>
    </row>
    <row r="1426" spans="15:34">
      <c r="O1426" s="61"/>
      <c r="P1426" s="61"/>
      <c r="Q1426" s="61"/>
      <c r="R1426" s="61"/>
      <c r="S1426" s="61"/>
      <c r="T1426" s="61"/>
      <c r="U1426" s="61"/>
      <c r="V1426" s="61"/>
      <c r="W1426" s="61"/>
      <c r="X1426" s="61"/>
      <c r="Y1426" s="61"/>
      <c r="Z1426" s="61"/>
      <c r="AA1426" s="61"/>
      <c r="AB1426" s="61"/>
      <c r="AC1426" s="61"/>
      <c r="AD1426" s="61"/>
      <c r="AE1426" s="61"/>
      <c r="AF1426" s="61"/>
      <c r="AG1426" s="61"/>
      <c r="AH1426" s="61"/>
    </row>
    <row r="1427" spans="15:34">
      <c r="O1427" s="61"/>
      <c r="P1427" s="61"/>
      <c r="Q1427" s="61"/>
      <c r="R1427" s="61"/>
      <c r="S1427" s="61"/>
      <c r="T1427" s="61"/>
      <c r="U1427" s="61"/>
      <c r="V1427" s="61"/>
      <c r="W1427" s="61"/>
      <c r="X1427" s="61"/>
      <c r="Y1427" s="61"/>
      <c r="Z1427" s="61"/>
      <c r="AA1427" s="61"/>
      <c r="AB1427" s="61"/>
      <c r="AC1427" s="61"/>
      <c r="AD1427" s="61"/>
      <c r="AE1427" s="61"/>
      <c r="AF1427" s="61"/>
      <c r="AG1427" s="61"/>
      <c r="AH1427" s="61"/>
    </row>
    <row r="1428" spans="15:34">
      <c r="O1428" s="61"/>
      <c r="P1428" s="61"/>
      <c r="Q1428" s="61"/>
      <c r="R1428" s="61"/>
      <c r="S1428" s="61"/>
      <c r="T1428" s="61"/>
      <c r="U1428" s="61"/>
      <c r="V1428" s="61"/>
      <c r="W1428" s="61"/>
      <c r="X1428" s="61"/>
      <c r="Y1428" s="61"/>
      <c r="Z1428" s="61"/>
      <c r="AA1428" s="61"/>
      <c r="AB1428" s="61"/>
      <c r="AC1428" s="61"/>
      <c r="AD1428" s="61"/>
      <c r="AE1428" s="61"/>
      <c r="AF1428" s="61"/>
      <c r="AG1428" s="61"/>
      <c r="AH1428" s="61"/>
    </row>
    <row r="1429" spans="15:34">
      <c r="O1429" s="61"/>
      <c r="P1429" s="61"/>
      <c r="Q1429" s="61"/>
      <c r="R1429" s="61"/>
      <c r="S1429" s="61"/>
      <c r="T1429" s="61"/>
      <c r="U1429" s="61"/>
      <c r="V1429" s="61"/>
      <c r="W1429" s="61"/>
      <c r="X1429" s="61"/>
      <c r="Y1429" s="61"/>
      <c r="Z1429" s="61"/>
      <c r="AA1429" s="61"/>
      <c r="AB1429" s="61"/>
      <c r="AC1429" s="61"/>
      <c r="AD1429" s="61"/>
      <c r="AE1429" s="61"/>
      <c r="AF1429" s="61"/>
      <c r="AG1429" s="61"/>
      <c r="AH1429" s="61"/>
    </row>
    <row r="1430" spans="15:34">
      <c r="O1430" s="61"/>
      <c r="P1430" s="61"/>
      <c r="Q1430" s="61"/>
      <c r="R1430" s="61"/>
      <c r="S1430" s="61"/>
      <c r="T1430" s="61"/>
      <c r="U1430" s="61"/>
      <c r="V1430" s="61"/>
      <c r="W1430" s="61"/>
      <c r="X1430" s="61"/>
      <c r="Y1430" s="61"/>
      <c r="Z1430" s="61"/>
      <c r="AA1430" s="61"/>
      <c r="AB1430" s="61"/>
      <c r="AC1430" s="61"/>
      <c r="AD1430" s="61"/>
      <c r="AE1430" s="61"/>
      <c r="AF1430" s="61"/>
      <c r="AG1430" s="61"/>
      <c r="AH1430" s="61"/>
    </row>
    <row r="1431" spans="15:34">
      <c r="O1431" s="61"/>
      <c r="P1431" s="61"/>
      <c r="Q1431" s="61"/>
      <c r="R1431" s="61"/>
      <c r="S1431" s="61"/>
      <c r="T1431" s="61"/>
      <c r="U1431" s="61"/>
      <c r="V1431" s="61"/>
      <c r="W1431" s="61"/>
      <c r="X1431" s="61"/>
      <c r="Y1431" s="61"/>
      <c r="Z1431" s="61"/>
      <c r="AA1431" s="61"/>
      <c r="AB1431" s="61"/>
      <c r="AC1431" s="61"/>
      <c r="AD1431" s="61"/>
      <c r="AE1431" s="61"/>
      <c r="AF1431" s="61"/>
      <c r="AG1431" s="61"/>
      <c r="AH1431" s="61"/>
    </row>
    <row r="1432" spans="15:34">
      <c r="O1432" s="61"/>
      <c r="P1432" s="61"/>
      <c r="Q1432" s="61"/>
      <c r="R1432" s="61"/>
      <c r="S1432" s="61"/>
      <c r="T1432" s="61"/>
      <c r="U1432" s="61"/>
      <c r="V1432" s="61"/>
      <c r="W1432" s="61"/>
      <c r="X1432" s="61"/>
      <c r="Y1432" s="61"/>
      <c r="Z1432" s="61"/>
      <c r="AA1432" s="61"/>
      <c r="AB1432" s="61"/>
      <c r="AC1432" s="61"/>
      <c r="AD1432" s="61"/>
      <c r="AE1432" s="61"/>
      <c r="AF1432" s="61"/>
      <c r="AG1432" s="61"/>
      <c r="AH1432" s="61"/>
    </row>
    <row r="1433" spans="15:34">
      <c r="O1433" s="61"/>
      <c r="P1433" s="61"/>
      <c r="Q1433" s="61"/>
      <c r="R1433" s="61"/>
      <c r="S1433" s="61"/>
      <c r="T1433" s="61"/>
      <c r="U1433" s="61"/>
      <c r="V1433" s="61"/>
      <c r="W1433" s="61"/>
      <c r="X1433" s="61"/>
      <c r="Y1433" s="61"/>
      <c r="Z1433" s="61"/>
      <c r="AA1433" s="61"/>
      <c r="AB1433" s="61"/>
      <c r="AC1433" s="61"/>
      <c r="AD1433" s="61"/>
      <c r="AE1433" s="61"/>
      <c r="AF1433" s="61"/>
      <c r="AG1433" s="61"/>
      <c r="AH1433" s="61"/>
    </row>
    <row r="1434" spans="15:34">
      <c r="O1434" s="61"/>
      <c r="P1434" s="61"/>
      <c r="Q1434" s="61"/>
      <c r="R1434" s="61"/>
      <c r="S1434" s="61"/>
      <c r="T1434" s="61"/>
      <c r="U1434" s="61"/>
      <c r="V1434" s="61"/>
      <c r="W1434" s="61"/>
      <c r="X1434" s="61"/>
      <c r="Y1434" s="61"/>
      <c r="Z1434" s="61"/>
      <c r="AA1434" s="61"/>
      <c r="AB1434" s="61"/>
      <c r="AC1434" s="61"/>
      <c r="AD1434" s="61"/>
      <c r="AE1434" s="61"/>
      <c r="AF1434" s="61"/>
      <c r="AG1434" s="61"/>
      <c r="AH1434" s="61"/>
    </row>
    <row r="1435" spans="15:34">
      <c r="O1435" s="61"/>
      <c r="P1435" s="61"/>
      <c r="Q1435" s="61"/>
      <c r="R1435" s="61"/>
      <c r="S1435" s="61"/>
      <c r="T1435" s="61"/>
      <c r="U1435" s="61"/>
      <c r="V1435" s="61"/>
      <c r="W1435" s="61"/>
      <c r="X1435" s="61"/>
      <c r="Y1435" s="61"/>
      <c r="Z1435" s="61"/>
      <c r="AA1435" s="61"/>
      <c r="AB1435" s="61"/>
      <c r="AC1435" s="61"/>
      <c r="AD1435" s="61"/>
      <c r="AE1435" s="61"/>
      <c r="AF1435" s="61"/>
      <c r="AG1435" s="61"/>
      <c r="AH1435" s="61"/>
    </row>
    <row r="1436" spans="15:34">
      <c r="O1436" s="61"/>
      <c r="P1436" s="61"/>
      <c r="Q1436" s="61"/>
      <c r="R1436" s="61"/>
      <c r="S1436" s="61"/>
      <c r="T1436" s="61"/>
      <c r="U1436" s="61"/>
      <c r="V1436" s="61"/>
      <c r="W1436" s="61"/>
      <c r="X1436" s="61"/>
      <c r="Y1436" s="61"/>
      <c r="Z1436" s="61"/>
      <c r="AA1436" s="61"/>
      <c r="AB1436" s="61"/>
      <c r="AC1436" s="61"/>
      <c r="AD1436" s="61"/>
      <c r="AE1436" s="61"/>
      <c r="AF1436" s="61"/>
      <c r="AG1436" s="61"/>
      <c r="AH1436" s="61"/>
    </row>
    <row r="1437" spans="15:34">
      <c r="O1437" s="61"/>
      <c r="P1437" s="61"/>
      <c r="Q1437" s="61"/>
      <c r="R1437" s="61"/>
      <c r="S1437" s="61"/>
      <c r="T1437" s="61"/>
      <c r="U1437" s="61"/>
      <c r="V1437" s="61"/>
      <c r="W1437" s="61"/>
      <c r="X1437" s="61"/>
      <c r="Y1437" s="61"/>
      <c r="Z1437" s="61"/>
      <c r="AA1437" s="61"/>
      <c r="AB1437" s="61"/>
      <c r="AC1437" s="61"/>
      <c r="AD1437" s="61"/>
      <c r="AE1437" s="61"/>
      <c r="AF1437" s="61"/>
      <c r="AG1437" s="61"/>
      <c r="AH1437" s="61"/>
    </row>
    <row r="1438" spans="15:34">
      <c r="O1438" s="61"/>
      <c r="P1438" s="61"/>
      <c r="Q1438" s="61"/>
      <c r="R1438" s="61"/>
      <c r="S1438" s="61"/>
      <c r="T1438" s="61"/>
      <c r="U1438" s="61"/>
      <c r="V1438" s="61"/>
      <c r="W1438" s="61"/>
      <c r="X1438" s="61"/>
      <c r="Y1438" s="61"/>
      <c r="Z1438" s="61"/>
      <c r="AA1438" s="61"/>
      <c r="AB1438" s="61"/>
      <c r="AC1438" s="61"/>
      <c r="AD1438" s="61"/>
      <c r="AE1438" s="61"/>
      <c r="AF1438" s="61"/>
      <c r="AG1438" s="61"/>
      <c r="AH1438" s="61"/>
    </row>
    <row r="1439" spans="15:34">
      <c r="O1439" s="61"/>
      <c r="P1439" s="61"/>
      <c r="Q1439" s="61"/>
      <c r="R1439" s="61"/>
      <c r="S1439" s="61"/>
      <c r="T1439" s="61"/>
      <c r="U1439" s="61"/>
      <c r="V1439" s="61"/>
      <c r="W1439" s="61"/>
      <c r="X1439" s="61"/>
      <c r="Y1439" s="61"/>
      <c r="Z1439" s="61"/>
      <c r="AA1439" s="61"/>
      <c r="AB1439" s="61"/>
      <c r="AC1439" s="61"/>
      <c r="AD1439" s="61"/>
      <c r="AE1439" s="61"/>
      <c r="AF1439" s="61"/>
      <c r="AG1439" s="61"/>
      <c r="AH1439" s="61"/>
    </row>
    <row r="1440" spans="15:34">
      <c r="O1440" s="61"/>
      <c r="P1440" s="61"/>
      <c r="Q1440" s="61"/>
      <c r="R1440" s="61"/>
      <c r="S1440" s="61"/>
      <c r="T1440" s="61"/>
      <c r="U1440" s="61"/>
      <c r="V1440" s="61"/>
      <c r="W1440" s="61"/>
      <c r="X1440" s="61"/>
      <c r="Y1440" s="61"/>
      <c r="Z1440" s="61"/>
      <c r="AA1440" s="61"/>
      <c r="AB1440" s="61"/>
      <c r="AC1440" s="61"/>
      <c r="AD1440" s="61"/>
      <c r="AE1440" s="61"/>
      <c r="AF1440" s="61"/>
      <c r="AG1440" s="61"/>
      <c r="AH1440" s="61"/>
    </row>
    <row r="1441" spans="15:34">
      <c r="O1441" s="61"/>
      <c r="P1441" s="61"/>
      <c r="Q1441" s="61"/>
      <c r="R1441" s="61"/>
      <c r="S1441" s="61"/>
      <c r="T1441" s="61"/>
      <c r="U1441" s="61"/>
      <c r="V1441" s="61"/>
      <c r="W1441" s="61"/>
      <c r="X1441" s="61"/>
      <c r="Y1441" s="61"/>
      <c r="Z1441" s="61"/>
      <c r="AA1441" s="61"/>
      <c r="AB1441" s="61"/>
      <c r="AC1441" s="61"/>
      <c r="AD1441" s="61"/>
      <c r="AE1441" s="61"/>
      <c r="AF1441" s="61"/>
      <c r="AG1441" s="61"/>
      <c r="AH1441" s="61"/>
    </row>
    <row r="1442" spans="15:34">
      <c r="O1442" s="61"/>
      <c r="P1442" s="61"/>
      <c r="Q1442" s="61"/>
      <c r="R1442" s="61"/>
      <c r="S1442" s="61"/>
      <c r="T1442" s="61"/>
      <c r="U1442" s="61"/>
      <c r="V1442" s="61"/>
      <c r="W1442" s="61"/>
      <c r="X1442" s="61"/>
      <c r="Y1442" s="61"/>
      <c r="Z1442" s="61"/>
      <c r="AA1442" s="61"/>
      <c r="AB1442" s="61"/>
      <c r="AC1442" s="61"/>
      <c r="AD1442" s="61"/>
      <c r="AE1442" s="61"/>
      <c r="AF1442" s="61"/>
      <c r="AG1442" s="61"/>
      <c r="AH1442" s="61"/>
    </row>
    <row r="1443" spans="15:34">
      <c r="O1443" s="61"/>
      <c r="P1443" s="61"/>
      <c r="Q1443" s="61"/>
      <c r="R1443" s="61"/>
      <c r="S1443" s="61"/>
      <c r="T1443" s="61"/>
      <c r="U1443" s="61"/>
      <c r="V1443" s="61"/>
      <c r="W1443" s="61"/>
      <c r="X1443" s="61"/>
      <c r="Y1443" s="61"/>
      <c r="Z1443" s="61"/>
      <c r="AA1443" s="61"/>
      <c r="AB1443" s="61"/>
      <c r="AC1443" s="61"/>
      <c r="AD1443" s="61"/>
      <c r="AE1443" s="61"/>
      <c r="AF1443" s="61"/>
      <c r="AG1443" s="61"/>
      <c r="AH1443" s="61"/>
    </row>
    <row r="1444" spans="15:34">
      <c r="O1444" s="61"/>
      <c r="P1444" s="61"/>
      <c r="Q1444" s="61"/>
      <c r="R1444" s="61"/>
      <c r="S1444" s="61"/>
      <c r="T1444" s="61"/>
      <c r="U1444" s="61"/>
      <c r="V1444" s="61"/>
      <c r="W1444" s="61"/>
      <c r="X1444" s="61"/>
      <c r="Y1444" s="61"/>
      <c r="Z1444" s="61"/>
      <c r="AA1444" s="61"/>
      <c r="AB1444" s="61"/>
      <c r="AC1444" s="61"/>
      <c r="AD1444" s="61"/>
      <c r="AE1444" s="61"/>
      <c r="AF1444" s="61"/>
      <c r="AG1444" s="61"/>
      <c r="AH1444" s="61"/>
    </row>
    <row r="1445" spans="15:34">
      <c r="O1445" s="61"/>
      <c r="P1445" s="61"/>
      <c r="Q1445" s="61"/>
      <c r="R1445" s="61"/>
      <c r="S1445" s="61"/>
      <c r="T1445" s="61"/>
      <c r="U1445" s="61"/>
      <c r="V1445" s="61"/>
      <c r="W1445" s="61"/>
      <c r="X1445" s="61"/>
      <c r="Y1445" s="61"/>
      <c r="Z1445" s="61"/>
      <c r="AA1445" s="61"/>
      <c r="AB1445" s="61"/>
      <c r="AC1445" s="61"/>
      <c r="AD1445" s="61"/>
      <c r="AE1445" s="61"/>
      <c r="AF1445" s="61"/>
      <c r="AG1445" s="61"/>
      <c r="AH1445" s="61"/>
    </row>
    <row r="1446" spans="15:34">
      <c r="O1446" s="61"/>
      <c r="P1446" s="61"/>
      <c r="Q1446" s="61"/>
      <c r="R1446" s="61"/>
      <c r="S1446" s="61"/>
      <c r="T1446" s="61"/>
      <c r="U1446" s="61"/>
      <c r="V1446" s="61"/>
      <c r="W1446" s="61"/>
      <c r="X1446" s="61"/>
      <c r="Y1446" s="61"/>
      <c r="Z1446" s="61"/>
      <c r="AA1446" s="61"/>
      <c r="AB1446" s="61"/>
      <c r="AC1446" s="61"/>
      <c r="AD1446" s="61"/>
      <c r="AE1446" s="61"/>
      <c r="AF1446" s="61"/>
      <c r="AG1446" s="61"/>
      <c r="AH1446" s="61"/>
    </row>
    <row r="1447" spans="15:34">
      <c r="O1447" s="61"/>
      <c r="P1447" s="61"/>
      <c r="Q1447" s="61"/>
      <c r="R1447" s="61"/>
      <c r="S1447" s="61"/>
      <c r="T1447" s="61"/>
      <c r="U1447" s="61"/>
      <c r="V1447" s="61"/>
      <c r="W1447" s="61"/>
      <c r="X1447" s="61"/>
      <c r="Y1447" s="61"/>
      <c r="Z1447" s="61"/>
      <c r="AA1447" s="61"/>
      <c r="AB1447" s="61"/>
      <c r="AC1447" s="61"/>
      <c r="AD1447" s="61"/>
      <c r="AE1447" s="61"/>
      <c r="AF1447" s="61"/>
      <c r="AG1447" s="61"/>
      <c r="AH1447" s="61"/>
    </row>
    <row r="1448" spans="15:34">
      <c r="O1448" s="61"/>
      <c r="P1448" s="61"/>
      <c r="Q1448" s="61"/>
      <c r="R1448" s="61"/>
      <c r="S1448" s="61"/>
      <c r="T1448" s="61"/>
      <c r="U1448" s="61"/>
      <c r="V1448" s="61"/>
      <c r="W1448" s="61"/>
      <c r="X1448" s="61"/>
      <c r="Y1448" s="61"/>
      <c r="Z1448" s="61"/>
      <c r="AA1448" s="61"/>
      <c r="AB1448" s="61"/>
      <c r="AC1448" s="61"/>
      <c r="AD1448" s="61"/>
      <c r="AE1448" s="61"/>
      <c r="AF1448" s="61"/>
      <c r="AG1448" s="61"/>
      <c r="AH1448" s="61"/>
    </row>
    <row r="1449" spans="15:34">
      <c r="O1449" s="61"/>
      <c r="P1449" s="61"/>
      <c r="Q1449" s="61"/>
      <c r="R1449" s="61"/>
      <c r="S1449" s="61"/>
      <c r="T1449" s="61"/>
      <c r="U1449" s="61"/>
      <c r="V1449" s="61"/>
      <c r="W1449" s="61"/>
      <c r="X1449" s="61"/>
      <c r="Y1449" s="61"/>
      <c r="Z1449" s="61"/>
      <c r="AA1449" s="61"/>
      <c r="AB1449" s="61"/>
      <c r="AC1449" s="61"/>
      <c r="AD1449" s="61"/>
      <c r="AE1449" s="61"/>
      <c r="AF1449" s="61"/>
      <c r="AG1449" s="61"/>
      <c r="AH1449" s="61"/>
    </row>
    <row r="1450" spans="15:34">
      <c r="O1450" s="61"/>
      <c r="P1450" s="61"/>
      <c r="Q1450" s="61"/>
      <c r="R1450" s="61"/>
      <c r="S1450" s="61"/>
      <c r="T1450" s="61"/>
      <c r="U1450" s="61"/>
      <c r="V1450" s="61"/>
      <c r="W1450" s="61"/>
      <c r="X1450" s="61"/>
      <c r="Y1450" s="61"/>
      <c r="Z1450" s="61"/>
      <c r="AA1450" s="61"/>
      <c r="AB1450" s="61"/>
      <c r="AC1450" s="61"/>
      <c r="AD1450" s="61"/>
      <c r="AE1450" s="61"/>
      <c r="AF1450" s="61"/>
      <c r="AG1450" s="61"/>
      <c r="AH1450" s="61"/>
    </row>
    <row r="1451" spans="15:34">
      <c r="O1451" s="61"/>
      <c r="P1451" s="61"/>
      <c r="Q1451" s="61"/>
      <c r="R1451" s="61"/>
      <c r="S1451" s="61"/>
      <c r="T1451" s="61"/>
      <c r="U1451" s="61"/>
      <c r="V1451" s="61"/>
      <c r="W1451" s="61"/>
      <c r="X1451" s="61"/>
      <c r="Y1451" s="61"/>
      <c r="Z1451" s="61"/>
      <c r="AA1451" s="61"/>
      <c r="AB1451" s="61"/>
      <c r="AC1451" s="61"/>
      <c r="AD1451" s="61"/>
      <c r="AE1451" s="61"/>
      <c r="AF1451" s="61"/>
      <c r="AG1451" s="61"/>
      <c r="AH1451" s="61"/>
    </row>
    <row r="1452" spans="15:34">
      <c r="O1452" s="61"/>
      <c r="P1452" s="61"/>
      <c r="Q1452" s="61"/>
      <c r="R1452" s="61"/>
      <c r="S1452" s="61"/>
      <c r="T1452" s="61"/>
      <c r="U1452" s="61"/>
      <c r="V1452" s="61"/>
      <c r="W1452" s="61"/>
      <c r="X1452" s="61"/>
      <c r="Y1452" s="61"/>
      <c r="Z1452" s="61"/>
      <c r="AA1452" s="61"/>
      <c r="AB1452" s="61"/>
      <c r="AC1452" s="61"/>
      <c r="AD1452" s="61"/>
      <c r="AE1452" s="61"/>
      <c r="AF1452" s="61"/>
      <c r="AG1452" s="61"/>
      <c r="AH1452" s="61"/>
    </row>
    <row r="1453" spans="15:34">
      <c r="O1453" s="61"/>
      <c r="P1453" s="61"/>
      <c r="Q1453" s="61"/>
      <c r="R1453" s="61"/>
      <c r="S1453" s="61"/>
      <c r="T1453" s="61"/>
      <c r="U1453" s="61"/>
      <c r="V1453" s="61"/>
      <c r="W1453" s="61"/>
      <c r="X1453" s="61"/>
      <c r="Y1453" s="61"/>
      <c r="Z1453" s="61"/>
      <c r="AA1453" s="61"/>
      <c r="AB1453" s="61"/>
      <c r="AC1453" s="61"/>
      <c r="AD1453" s="61"/>
      <c r="AE1453" s="61"/>
      <c r="AF1453" s="61"/>
      <c r="AG1453" s="61"/>
      <c r="AH1453" s="61"/>
    </row>
    <row r="1454" spans="15:34">
      <c r="O1454" s="61"/>
      <c r="P1454" s="61"/>
      <c r="Q1454" s="61"/>
      <c r="R1454" s="61"/>
      <c r="S1454" s="61"/>
      <c r="T1454" s="61"/>
      <c r="U1454" s="61"/>
      <c r="V1454" s="61"/>
      <c r="W1454" s="61"/>
      <c r="X1454" s="61"/>
      <c r="Y1454" s="61"/>
      <c r="Z1454" s="61"/>
      <c r="AA1454" s="61"/>
      <c r="AB1454" s="61"/>
      <c r="AC1454" s="61"/>
      <c r="AD1454" s="61"/>
      <c r="AE1454" s="61"/>
      <c r="AF1454" s="61"/>
      <c r="AG1454" s="61"/>
      <c r="AH1454" s="61"/>
    </row>
    <row r="1455" spans="15:34">
      <c r="O1455" s="61"/>
      <c r="P1455" s="61"/>
      <c r="Q1455" s="61"/>
      <c r="R1455" s="61"/>
      <c r="S1455" s="61"/>
      <c r="T1455" s="61"/>
      <c r="U1455" s="61"/>
      <c r="V1455" s="61"/>
      <c r="W1455" s="61"/>
      <c r="X1455" s="61"/>
      <c r="Y1455" s="61"/>
      <c r="Z1455" s="61"/>
      <c r="AA1455" s="61"/>
      <c r="AB1455" s="61"/>
      <c r="AC1455" s="61"/>
      <c r="AD1455" s="61"/>
      <c r="AE1455" s="61"/>
      <c r="AF1455" s="61"/>
      <c r="AG1455" s="61"/>
      <c r="AH1455" s="61"/>
    </row>
    <row r="1456" spans="15:34">
      <c r="O1456" s="61"/>
      <c r="P1456" s="61"/>
      <c r="Q1456" s="61"/>
      <c r="R1456" s="61"/>
      <c r="S1456" s="61"/>
      <c r="T1456" s="61"/>
      <c r="U1456" s="61"/>
      <c r="V1456" s="61"/>
      <c r="W1456" s="61"/>
      <c r="X1456" s="61"/>
      <c r="Y1456" s="61"/>
      <c r="Z1456" s="61"/>
      <c r="AA1456" s="61"/>
      <c r="AB1456" s="61"/>
      <c r="AC1456" s="61"/>
      <c r="AD1456" s="61"/>
      <c r="AE1456" s="61"/>
      <c r="AF1456" s="61"/>
      <c r="AG1456" s="61"/>
      <c r="AH1456" s="61"/>
    </row>
    <row r="1457" spans="15:34">
      <c r="O1457" s="61"/>
      <c r="P1457" s="61"/>
      <c r="Q1457" s="61"/>
      <c r="R1457" s="61"/>
      <c r="S1457" s="61"/>
      <c r="T1457" s="61"/>
      <c r="U1457" s="61"/>
      <c r="V1457" s="61"/>
      <c r="W1457" s="61"/>
      <c r="X1457" s="61"/>
      <c r="Y1457" s="61"/>
      <c r="Z1457" s="61"/>
      <c r="AA1457" s="61"/>
      <c r="AB1457" s="61"/>
      <c r="AC1457" s="61"/>
      <c r="AD1457" s="61"/>
      <c r="AE1457" s="61"/>
      <c r="AF1457" s="61"/>
      <c r="AG1457" s="61"/>
      <c r="AH1457" s="61"/>
    </row>
    <row r="1458" spans="15:34">
      <c r="O1458" s="61"/>
      <c r="P1458" s="61"/>
      <c r="Q1458" s="61"/>
      <c r="R1458" s="61"/>
      <c r="S1458" s="61"/>
      <c r="T1458" s="61"/>
      <c r="U1458" s="61"/>
      <c r="V1458" s="61"/>
      <c r="W1458" s="61"/>
      <c r="X1458" s="61"/>
      <c r="Y1458" s="61"/>
      <c r="Z1458" s="61"/>
      <c r="AA1458" s="61"/>
      <c r="AB1458" s="61"/>
      <c r="AC1458" s="61"/>
      <c r="AD1458" s="61"/>
      <c r="AE1458" s="61"/>
      <c r="AF1458" s="61"/>
      <c r="AG1458" s="61"/>
      <c r="AH1458" s="61"/>
    </row>
    <row r="1459" spans="15:34">
      <c r="O1459" s="61"/>
      <c r="P1459" s="61"/>
      <c r="Q1459" s="61"/>
      <c r="R1459" s="61"/>
      <c r="S1459" s="61"/>
      <c r="T1459" s="61"/>
      <c r="U1459" s="61"/>
      <c r="V1459" s="61"/>
      <c r="W1459" s="61"/>
      <c r="X1459" s="61"/>
      <c r="Y1459" s="61"/>
      <c r="Z1459" s="61"/>
      <c r="AA1459" s="61"/>
      <c r="AB1459" s="61"/>
      <c r="AC1459" s="61"/>
      <c r="AD1459" s="61"/>
      <c r="AE1459" s="61"/>
      <c r="AF1459" s="61"/>
      <c r="AG1459" s="61"/>
      <c r="AH1459" s="61"/>
    </row>
    <row r="1460" spans="15:34">
      <c r="O1460" s="61"/>
      <c r="P1460" s="61"/>
      <c r="Q1460" s="61"/>
      <c r="R1460" s="61"/>
      <c r="S1460" s="61"/>
      <c r="T1460" s="61"/>
      <c r="U1460" s="61"/>
      <c r="V1460" s="61"/>
      <c r="W1460" s="61"/>
      <c r="X1460" s="61"/>
      <c r="Y1460" s="61"/>
      <c r="Z1460" s="61"/>
      <c r="AA1460" s="61"/>
      <c r="AB1460" s="61"/>
      <c r="AC1460" s="61"/>
      <c r="AD1460" s="61"/>
      <c r="AE1460" s="61"/>
      <c r="AF1460" s="61"/>
      <c r="AG1460" s="61"/>
      <c r="AH1460" s="61"/>
    </row>
    <row r="1461" spans="15:34">
      <c r="O1461" s="61"/>
      <c r="P1461" s="61"/>
      <c r="Q1461" s="61"/>
      <c r="R1461" s="61"/>
      <c r="S1461" s="61"/>
      <c r="T1461" s="61"/>
      <c r="U1461" s="61"/>
      <c r="V1461" s="61"/>
      <c r="W1461" s="61"/>
      <c r="X1461" s="61"/>
      <c r="Y1461" s="61"/>
      <c r="Z1461" s="61"/>
      <c r="AA1461" s="61"/>
      <c r="AB1461" s="61"/>
      <c r="AC1461" s="61"/>
      <c r="AD1461" s="61"/>
      <c r="AE1461" s="61"/>
      <c r="AF1461" s="61"/>
      <c r="AG1461" s="61"/>
      <c r="AH1461" s="61"/>
    </row>
    <row r="1462" spans="15:34">
      <c r="O1462" s="61"/>
      <c r="P1462" s="61"/>
      <c r="Q1462" s="61"/>
      <c r="R1462" s="61"/>
      <c r="S1462" s="61"/>
      <c r="T1462" s="61"/>
      <c r="U1462" s="61"/>
      <c r="V1462" s="61"/>
      <c r="W1462" s="61"/>
      <c r="X1462" s="61"/>
      <c r="Y1462" s="61"/>
      <c r="Z1462" s="61"/>
      <c r="AA1462" s="61"/>
      <c r="AB1462" s="61"/>
      <c r="AC1462" s="61"/>
      <c r="AD1462" s="61"/>
      <c r="AE1462" s="61"/>
      <c r="AF1462" s="61"/>
      <c r="AG1462" s="61"/>
      <c r="AH1462" s="61"/>
    </row>
    <row r="1463" spans="15:34">
      <c r="O1463" s="61"/>
      <c r="P1463" s="61"/>
      <c r="Q1463" s="61"/>
      <c r="R1463" s="61"/>
      <c r="S1463" s="61"/>
      <c r="T1463" s="61"/>
      <c r="U1463" s="61"/>
      <c r="V1463" s="61"/>
      <c r="W1463" s="61"/>
      <c r="X1463" s="61"/>
      <c r="Y1463" s="61"/>
      <c r="Z1463" s="61"/>
      <c r="AA1463" s="61"/>
      <c r="AB1463" s="61"/>
      <c r="AC1463" s="61"/>
      <c r="AD1463" s="61"/>
      <c r="AE1463" s="61"/>
      <c r="AF1463" s="61"/>
      <c r="AG1463" s="61"/>
      <c r="AH1463" s="61"/>
    </row>
    <row r="1464" spans="15:34">
      <c r="O1464" s="61"/>
      <c r="P1464" s="61"/>
      <c r="Q1464" s="61"/>
      <c r="R1464" s="61"/>
      <c r="S1464" s="61"/>
      <c r="T1464" s="61"/>
      <c r="U1464" s="61"/>
      <c r="V1464" s="61"/>
      <c r="W1464" s="61"/>
      <c r="X1464" s="61"/>
      <c r="Y1464" s="61"/>
      <c r="Z1464" s="61"/>
      <c r="AA1464" s="61"/>
      <c r="AB1464" s="61"/>
      <c r="AC1464" s="61"/>
      <c r="AD1464" s="61"/>
      <c r="AE1464" s="61"/>
      <c r="AF1464" s="61"/>
      <c r="AG1464" s="61"/>
      <c r="AH1464" s="61"/>
    </row>
    <row r="1465" spans="15:34">
      <c r="O1465" s="61"/>
      <c r="P1465" s="61"/>
      <c r="Q1465" s="61"/>
      <c r="R1465" s="61"/>
      <c r="S1465" s="61"/>
      <c r="T1465" s="61"/>
      <c r="U1465" s="61"/>
      <c r="V1465" s="61"/>
      <c r="W1465" s="61"/>
      <c r="X1465" s="61"/>
      <c r="Y1465" s="61"/>
      <c r="Z1465" s="61"/>
      <c r="AA1465" s="61"/>
      <c r="AB1465" s="61"/>
      <c r="AC1465" s="61"/>
      <c r="AD1465" s="61"/>
      <c r="AE1465" s="61"/>
      <c r="AF1465" s="61"/>
      <c r="AG1465" s="61"/>
      <c r="AH1465" s="61"/>
    </row>
    <row r="1466" spans="15:34">
      <c r="O1466" s="61"/>
      <c r="P1466" s="61"/>
      <c r="Q1466" s="61"/>
      <c r="R1466" s="61"/>
      <c r="S1466" s="61"/>
      <c r="T1466" s="61"/>
      <c r="U1466" s="61"/>
      <c r="V1466" s="61"/>
      <c r="W1466" s="61"/>
      <c r="X1466" s="61"/>
      <c r="Y1466" s="61"/>
      <c r="Z1466" s="61"/>
      <c r="AA1466" s="61"/>
      <c r="AB1466" s="61"/>
      <c r="AC1466" s="61"/>
      <c r="AD1466" s="61"/>
      <c r="AE1466" s="61"/>
      <c r="AF1466" s="61"/>
      <c r="AG1466" s="61"/>
      <c r="AH1466" s="61"/>
    </row>
    <row r="1467" spans="15:34">
      <c r="O1467" s="61"/>
      <c r="P1467" s="61"/>
      <c r="Q1467" s="61"/>
      <c r="R1467" s="61"/>
      <c r="S1467" s="61"/>
      <c r="T1467" s="61"/>
      <c r="U1467" s="61"/>
      <c r="V1467" s="61"/>
      <c r="W1467" s="61"/>
      <c r="X1467" s="61"/>
      <c r="Y1467" s="61"/>
      <c r="Z1467" s="61"/>
      <c r="AA1467" s="61"/>
      <c r="AB1467" s="61"/>
      <c r="AC1467" s="61"/>
      <c r="AD1467" s="61"/>
      <c r="AE1467" s="61"/>
      <c r="AF1467" s="61"/>
      <c r="AG1467" s="61"/>
      <c r="AH1467" s="61"/>
    </row>
    <row r="1468" spans="15:34">
      <c r="O1468" s="61"/>
      <c r="P1468" s="61"/>
      <c r="Q1468" s="61"/>
      <c r="R1468" s="61"/>
      <c r="S1468" s="61"/>
      <c r="T1468" s="61"/>
      <c r="U1468" s="61"/>
      <c r="V1468" s="61"/>
      <c r="W1468" s="61"/>
      <c r="X1468" s="61"/>
      <c r="Y1468" s="61"/>
      <c r="Z1468" s="61"/>
      <c r="AA1468" s="61"/>
      <c r="AB1468" s="61"/>
      <c r="AC1468" s="61"/>
      <c r="AD1468" s="61"/>
      <c r="AE1468" s="61"/>
      <c r="AF1468" s="61"/>
      <c r="AG1468" s="61"/>
      <c r="AH1468" s="61"/>
    </row>
    <row r="1469" spans="15:34">
      <c r="O1469" s="61"/>
      <c r="P1469" s="61"/>
      <c r="Q1469" s="61"/>
      <c r="R1469" s="61"/>
      <c r="S1469" s="61"/>
      <c r="T1469" s="61"/>
      <c r="U1469" s="61"/>
      <c r="V1469" s="61"/>
      <c r="W1469" s="61"/>
      <c r="X1469" s="61"/>
      <c r="Y1469" s="61"/>
      <c r="Z1469" s="61"/>
      <c r="AA1469" s="61"/>
      <c r="AB1469" s="61"/>
      <c r="AC1469" s="61"/>
      <c r="AD1469" s="61"/>
      <c r="AE1469" s="61"/>
      <c r="AF1469" s="61"/>
      <c r="AG1469" s="61"/>
      <c r="AH1469" s="61"/>
    </row>
    <row r="1470" spans="15:34">
      <c r="O1470" s="61"/>
      <c r="P1470" s="61"/>
      <c r="Q1470" s="61"/>
      <c r="R1470" s="61"/>
      <c r="S1470" s="61"/>
      <c r="T1470" s="61"/>
      <c r="U1470" s="61"/>
      <c r="V1470" s="61"/>
      <c r="W1470" s="61"/>
      <c r="X1470" s="61"/>
      <c r="Y1470" s="61"/>
      <c r="Z1470" s="61"/>
      <c r="AA1470" s="61"/>
      <c r="AB1470" s="61"/>
      <c r="AC1470" s="61"/>
      <c r="AD1470" s="61"/>
      <c r="AE1470" s="61"/>
      <c r="AF1470" s="61"/>
      <c r="AG1470" s="61"/>
      <c r="AH1470" s="61"/>
    </row>
    <row r="1471" spans="15:34">
      <c r="O1471" s="61"/>
      <c r="P1471" s="61"/>
      <c r="Q1471" s="61"/>
      <c r="R1471" s="61"/>
      <c r="S1471" s="61"/>
      <c r="T1471" s="61"/>
      <c r="U1471" s="61"/>
      <c r="V1471" s="61"/>
      <c r="W1471" s="61"/>
      <c r="X1471" s="61"/>
      <c r="Y1471" s="61"/>
      <c r="Z1471" s="61"/>
      <c r="AA1471" s="61"/>
      <c r="AB1471" s="61"/>
      <c r="AC1471" s="61"/>
      <c r="AD1471" s="61"/>
      <c r="AE1471" s="61"/>
      <c r="AF1471" s="61"/>
      <c r="AG1471" s="61"/>
      <c r="AH1471" s="61"/>
    </row>
    <row r="1472" spans="15:34">
      <c r="O1472" s="61"/>
      <c r="P1472" s="61"/>
      <c r="Q1472" s="61"/>
      <c r="R1472" s="61"/>
      <c r="S1472" s="61"/>
      <c r="T1472" s="61"/>
      <c r="U1472" s="61"/>
      <c r="V1472" s="61"/>
      <c r="W1472" s="61"/>
      <c r="X1472" s="61"/>
      <c r="Y1472" s="61"/>
      <c r="Z1472" s="61"/>
      <c r="AA1472" s="61"/>
      <c r="AB1472" s="61"/>
      <c r="AC1472" s="61"/>
      <c r="AD1472" s="61"/>
      <c r="AE1472" s="61"/>
      <c r="AF1472" s="61"/>
      <c r="AG1472" s="61"/>
      <c r="AH1472" s="61"/>
    </row>
    <row r="1473" spans="15:34">
      <c r="O1473" s="61"/>
      <c r="P1473" s="61"/>
      <c r="Q1473" s="61"/>
      <c r="R1473" s="61"/>
      <c r="S1473" s="61"/>
      <c r="T1473" s="61"/>
      <c r="U1473" s="61"/>
      <c r="V1473" s="61"/>
      <c r="W1473" s="61"/>
      <c r="X1473" s="61"/>
      <c r="Y1473" s="61"/>
      <c r="Z1473" s="61"/>
      <c r="AA1473" s="61"/>
      <c r="AB1473" s="61"/>
      <c r="AC1473" s="61"/>
      <c r="AD1473" s="61"/>
      <c r="AE1473" s="61"/>
      <c r="AF1473" s="61"/>
      <c r="AG1473" s="61"/>
      <c r="AH1473" s="61"/>
    </row>
    <row r="1474" spans="15:34">
      <c r="O1474" s="61"/>
      <c r="P1474" s="61"/>
      <c r="Q1474" s="61"/>
      <c r="R1474" s="61"/>
      <c r="S1474" s="61"/>
      <c r="T1474" s="61"/>
      <c r="U1474" s="61"/>
      <c r="V1474" s="61"/>
      <c r="W1474" s="61"/>
      <c r="X1474" s="61"/>
      <c r="Y1474" s="61"/>
      <c r="Z1474" s="61"/>
      <c r="AA1474" s="61"/>
      <c r="AB1474" s="61"/>
      <c r="AC1474" s="61"/>
      <c r="AD1474" s="61"/>
      <c r="AE1474" s="61"/>
      <c r="AF1474" s="61"/>
      <c r="AG1474" s="61"/>
      <c r="AH1474" s="61"/>
    </row>
    <row r="1475" spans="15:34">
      <c r="O1475" s="61"/>
      <c r="P1475" s="61"/>
      <c r="Q1475" s="61"/>
      <c r="R1475" s="61"/>
      <c r="S1475" s="61"/>
      <c r="T1475" s="61"/>
      <c r="U1475" s="61"/>
      <c r="V1475" s="61"/>
      <c r="W1475" s="61"/>
      <c r="X1475" s="61"/>
      <c r="Y1475" s="61"/>
      <c r="Z1475" s="61"/>
      <c r="AA1475" s="61"/>
      <c r="AB1475" s="61"/>
      <c r="AC1475" s="61"/>
      <c r="AD1475" s="61"/>
      <c r="AE1475" s="61"/>
      <c r="AF1475" s="61"/>
      <c r="AG1475" s="61"/>
      <c r="AH1475" s="61"/>
    </row>
    <row r="1476" spans="15:34">
      <c r="O1476" s="61"/>
      <c r="P1476" s="61"/>
      <c r="Q1476" s="61"/>
      <c r="R1476" s="61"/>
      <c r="S1476" s="61"/>
      <c r="T1476" s="61"/>
      <c r="U1476" s="61"/>
      <c r="V1476" s="61"/>
      <c r="W1476" s="61"/>
      <c r="X1476" s="61"/>
      <c r="Y1476" s="61"/>
      <c r="Z1476" s="61"/>
      <c r="AA1476" s="61"/>
      <c r="AB1476" s="61"/>
      <c r="AC1476" s="61"/>
      <c r="AD1476" s="61"/>
      <c r="AE1476" s="61"/>
      <c r="AF1476" s="61"/>
      <c r="AG1476" s="61"/>
      <c r="AH1476" s="61"/>
    </row>
    <row r="1477" spans="15:34">
      <c r="O1477" s="61"/>
      <c r="P1477" s="61"/>
      <c r="Q1477" s="61"/>
      <c r="R1477" s="61"/>
      <c r="S1477" s="61"/>
      <c r="T1477" s="61"/>
      <c r="U1477" s="61"/>
      <c r="V1477" s="61"/>
      <c r="W1477" s="61"/>
      <c r="X1477" s="61"/>
      <c r="Y1477" s="61"/>
      <c r="Z1477" s="61"/>
      <c r="AA1477" s="61"/>
      <c r="AB1477" s="61"/>
      <c r="AC1477" s="61"/>
      <c r="AD1477" s="61"/>
      <c r="AE1477" s="61"/>
      <c r="AF1477" s="61"/>
      <c r="AG1477" s="61"/>
      <c r="AH1477" s="61"/>
    </row>
    <row r="1478" spans="15:34">
      <c r="O1478" s="61"/>
      <c r="P1478" s="61"/>
      <c r="Q1478" s="61"/>
      <c r="R1478" s="61"/>
      <c r="S1478" s="61"/>
      <c r="T1478" s="61"/>
      <c r="U1478" s="61"/>
      <c r="V1478" s="61"/>
      <c r="W1478" s="61"/>
      <c r="X1478" s="61"/>
      <c r="Y1478" s="61"/>
      <c r="Z1478" s="61"/>
      <c r="AA1478" s="61"/>
      <c r="AB1478" s="61"/>
      <c r="AC1478" s="61"/>
      <c r="AD1478" s="61"/>
      <c r="AE1478" s="61"/>
      <c r="AF1478" s="61"/>
      <c r="AG1478" s="61"/>
      <c r="AH1478" s="61"/>
    </row>
    <row r="1479" spans="15:34">
      <c r="O1479" s="61"/>
      <c r="P1479" s="61"/>
      <c r="Q1479" s="61"/>
      <c r="R1479" s="61"/>
      <c r="S1479" s="61"/>
      <c r="T1479" s="61"/>
      <c r="U1479" s="61"/>
      <c r="V1479" s="61"/>
      <c r="W1479" s="61"/>
      <c r="X1479" s="61"/>
      <c r="Y1479" s="61"/>
      <c r="Z1479" s="61"/>
      <c r="AA1479" s="61"/>
      <c r="AB1479" s="61"/>
      <c r="AC1479" s="61"/>
      <c r="AD1479" s="61"/>
      <c r="AE1479" s="61"/>
      <c r="AF1479" s="61"/>
      <c r="AG1479" s="61"/>
      <c r="AH1479" s="61"/>
    </row>
    <row r="1480" spans="15:34">
      <c r="O1480" s="61"/>
      <c r="P1480" s="61"/>
      <c r="Q1480" s="61"/>
      <c r="R1480" s="61"/>
      <c r="S1480" s="61"/>
      <c r="T1480" s="61"/>
      <c r="U1480" s="61"/>
      <c r="V1480" s="61"/>
      <c r="W1480" s="61"/>
      <c r="X1480" s="61"/>
      <c r="Y1480" s="61"/>
      <c r="Z1480" s="61"/>
      <c r="AA1480" s="61"/>
      <c r="AB1480" s="61"/>
      <c r="AC1480" s="61"/>
      <c r="AD1480" s="61"/>
      <c r="AE1480" s="61"/>
      <c r="AF1480" s="61"/>
      <c r="AG1480" s="61"/>
      <c r="AH1480" s="61"/>
    </row>
    <row r="1481" spans="15:34">
      <c r="O1481" s="61"/>
      <c r="P1481" s="61"/>
      <c r="Q1481" s="61"/>
      <c r="R1481" s="61"/>
      <c r="S1481" s="61"/>
      <c r="T1481" s="61"/>
      <c r="U1481" s="61"/>
      <c r="V1481" s="61"/>
      <c r="W1481" s="61"/>
      <c r="X1481" s="61"/>
      <c r="Y1481" s="61"/>
      <c r="Z1481" s="61"/>
      <c r="AA1481" s="61"/>
      <c r="AB1481" s="61"/>
      <c r="AC1481" s="61"/>
      <c r="AD1481" s="61"/>
      <c r="AE1481" s="61"/>
      <c r="AF1481" s="61"/>
      <c r="AG1481" s="61"/>
      <c r="AH1481" s="61"/>
    </row>
    <row r="1482" spans="15:34">
      <c r="O1482" s="61"/>
      <c r="P1482" s="61"/>
      <c r="Q1482" s="61"/>
      <c r="R1482" s="61"/>
      <c r="S1482" s="61"/>
      <c r="T1482" s="61"/>
      <c r="U1482" s="61"/>
      <c r="V1482" s="61"/>
      <c r="W1482" s="61"/>
      <c r="X1482" s="61"/>
      <c r="Y1482" s="61"/>
      <c r="Z1482" s="61"/>
      <c r="AA1482" s="61"/>
      <c r="AB1482" s="61"/>
      <c r="AC1482" s="61"/>
      <c r="AD1482" s="61"/>
      <c r="AE1482" s="61"/>
      <c r="AF1482" s="61"/>
      <c r="AG1482" s="61"/>
      <c r="AH1482" s="61"/>
    </row>
    <row r="1483" spans="15:34">
      <c r="O1483" s="61"/>
      <c r="P1483" s="61"/>
      <c r="Q1483" s="61"/>
      <c r="R1483" s="61"/>
      <c r="S1483" s="61"/>
      <c r="T1483" s="61"/>
      <c r="U1483" s="61"/>
      <c r="V1483" s="61"/>
      <c r="W1483" s="61"/>
      <c r="X1483" s="61"/>
      <c r="Y1483" s="61"/>
      <c r="Z1483" s="61"/>
      <c r="AA1483" s="61"/>
      <c r="AB1483" s="61"/>
      <c r="AC1483" s="61"/>
      <c r="AD1483" s="61"/>
      <c r="AE1483" s="61"/>
      <c r="AF1483" s="61"/>
      <c r="AG1483" s="61"/>
      <c r="AH1483" s="61"/>
    </row>
    <row r="1484" spans="15:34">
      <c r="O1484" s="61"/>
      <c r="P1484" s="61"/>
      <c r="Q1484" s="61"/>
      <c r="R1484" s="61"/>
      <c r="S1484" s="61"/>
      <c r="T1484" s="61"/>
      <c r="U1484" s="61"/>
      <c r="V1484" s="61"/>
      <c r="W1484" s="61"/>
      <c r="X1484" s="61"/>
      <c r="Y1484" s="61"/>
      <c r="Z1484" s="61"/>
      <c r="AA1484" s="61"/>
      <c r="AB1484" s="61"/>
      <c r="AC1484" s="61"/>
      <c r="AD1484" s="61"/>
      <c r="AE1484" s="61"/>
      <c r="AF1484" s="61"/>
      <c r="AG1484" s="61"/>
      <c r="AH1484" s="61"/>
    </row>
    <row r="1485" spans="15:34">
      <c r="O1485" s="61"/>
      <c r="P1485" s="61"/>
      <c r="Q1485" s="61"/>
      <c r="R1485" s="61"/>
      <c r="S1485" s="61"/>
      <c r="T1485" s="61"/>
      <c r="U1485" s="61"/>
      <c r="V1485" s="61"/>
      <c r="W1485" s="61"/>
      <c r="X1485" s="61"/>
      <c r="Y1485" s="61"/>
      <c r="Z1485" s="61"/>
      <c r="AA1485" s="61"/>
      <c r="AB1485" s="61"/>
      <c r="AC1485" s="61"/>
      <c r="AD1485" s="61"/>
      <c r="AE1485" s="61"/>
      <c r="AF1485" s="61"/>
      <c r="AG1485" s="61"/>
      <c r="AH1485" s="61"/>
    </row>
    <row r="1486" spans="15:34">
      <c r="O1486" s="61"/>
      <c r="P1486" s="61"/>
      <c r="Q1486" s="61"/>
      <c r="R1486" s="61"/>
      <c r="S1486" s="61"/>
      <c r="T1486" s="61"/>
      <c r="U1486" s="61"/>
      <c r="V1486" s="61"/>
      <c r="W1486" s="61"/>
      <c r="X1486" s="61"/>
      <c r="Y1486" s="61"/>
      <c r="Z1486" s="61"/>
      <c r="AA1486" s="61"/>
      <c r="AB1486" s="61"/>
      <c r="AC1486" s="61"/>
      <c r="AD1486" s="61"/>
      <c r="AE1486" s="61"/>
      <c r="AF1486" s="61"/>
      <c r="AG1486" s="61"/>
      <c r="AH1486" s="61"/>
    </row>
    <row r="1487" spans="15:34">
      <c r="O1487" s="61"/>
      <c r="P1487" s="61"/>
      <c r="Q1487" s="61"/>
      <c r="R1487" s="61"/>
      <c r="S1487" s="61"/>
      <c r="T1487" s="61"/>
      <c r="U1487" s="61"/>
      <c r="V1487" s="61"/>
      <c r="W1487" s="61"/>
      <c r="X1487" s="61"/>
      <c r="Y1487" s="61"/>
      <c r="Z1487" s="61"/>
      <c r="AA1487" s="61"/>
      <c r="AB1487" s="61"/>
      <c r="AC1487" s="61"/>
      <c r="AD1487" s="61"/>
      <c r="AE1487" s="61"/>
      <c r="AF1487" s="61"/>
      <c r="AG1487" s="61"/>
      <c r="AH1487" s="61"/>
    </row>
    <row r="1488" spans="15:34">
      <c r="O1488" s="61"/>
      <c r="P1488" s="61"/>
      <c r="Q1488" s="61"/>
      <c r="R1488" s="61"/>
      <c r="S1488" s="61"/>
      <c r="T1488" s="61"/>
      <c r="U1488" s="61"/>
      <c r="V1488" s="61"/>
      <c r="W1488" s="61"/>
      <c r="X1488" s="61"/>
      <c r="Y1488" s="61"/>
      <c r="Z1488" s="61"/>
      <c r="AA1488" s="61"/>
      <c r="AB1488" s="61"/>
      <c r="AC1488" s="61"/>
      <c r="AD1488" s="61"/>
      <c r="AE1488" s="61"/>
      <c r="AF1488" s="61"/>
      <c r="AG1488" s="61"/>
      <c r="AH1488" s="61"/>
    </row>
    <row r="1489" spans="15:34">
      <c r="O1489" s="61"/>
      <c r="P1489" s="61"/>
      <c r="Q1489" s="61"/>
      <c r="R1489" s="61"/>
      <c r="S1489" s="61"/>
      <c r="T1489" s="61"/>
      <c r="U1489" s="61"/>
      <c r="V1489" s="61"/>
      <c r="W1489" s="61"/>
      <c r="X1489" s="61"/>
      <c r="Y1489" s="61"/>
      <c r="Z1489" s="61"/>
      <c r="AA1489" s="61"/>
      <c r="AB1489" s="61"/>
      <c r="AC1489" s="61"/>
      <c r="AD1489" s="61"/>
      <c r="AE1489" s="61"/>
      <c r="AF1489" s="61"/>
      <c r="AG1489" s="61"/>
      <c r="AH1489" s="61"/>
    </row>
    <row r="1490" spans="15:34">
      <c r="O1490" s="61"/>
      <c r="P1490" s="61"/>
      <c r="Q1490" s="61"/>
      <c r="R1490" s="61"/>
      <c r="S1490" s="61"/>
      <c r="T1490" s="61"/>
      <c r="U1490" s="61"/>
      <c r="V1490" s="61"/>
      <c r="W1490" s="61"/>
      <c r="X1490" s="61"/>
      <c r="Y1490" s="61"/>
      <c r="Z1490" s="61"/>
      <c r="AA1490" s="61"/>
      <c r="AB1490" s="61"/>
      <c r="AC1490" s="61"/>
      <c r="AD1490" s="61"/>
      <c r="AE1490" s="61"/>
      <c r="AF1490" s="61"/>
      <c r="AG1490" s="61"/>
      <c r="AH1490" s="61"/>
    </row>
    <row r="1491" spans="15:34">
      <c r="O1491" s="61"/>
      <c r="P1491" s="61"/>
      <c r="Q1491" s="61"/>
      <c r="R1491" s="61"/>
      <c r="S1491" s="61"/>
      <c r="T1491" s="61"/>
      <c r="U1491" s="61"/>
      <c r="V1491" s="61"/>
      <c r="W1491" s="61"/>
      <c r="X1491" s="61"/>
      <c r="Y1491" s="61"/>
      <c r="Z1491" s="61"/>
      <c r="AA1491" s="61"/>
      <c r="AB1491" s="61"/>
      <c r="AC1491" s="61"/>
      <c r="AD1491" s="61"/>
      <c r="AE1491" s="61"/>
      <c r="AF1491" s="61"/>
      <c r="AG1491" s="61"/>
      <c r="AH1491" s="61"/>
    </row>
    <row r="1492" spans="15:34">
      <c r="O1492" s="61"/>
      <c r="P1492" s="61"/>
      <c r="Q1492" s="61"/>
      <c r="R1492" s="61"/>
      <c r="S1492" s="61"/>
      <c r="T1492" s="61"/>
      <c r="U1492" s="61"/>
      <c r="V1492" s="61"/>
      <c r="W1492" s="61"/>
      <c r="X1492" s="61"/>
      <c r="Y1492" s="61"/>
      <c r="Z1492" s="61"/>
      <c r="AA1492" s="61"/>
      <c r="AB1492" s="61"/>
      <c r="AC1492" s="61"/>
      <c r="AD1492" s="61"/>
      <c r="AE1492" s="61"/>
      <c r="AF1492" s="61"/>
      <c r="AG1492" s="61"/>
      <c r="AH1492" s="61"/>
    </row>
    <row r="1493" spans="15:34">
      <c r="O1493" s="61"/>
      <c r="P1493" s="61"/>
      <c r="Q1493" s="61"/>
      <c r="R1493" s="61"/>
      <c r="S1493" s="61"/>
      <c r="T1493" s="61"/>
      <c r="U1493" s="61"/>
      <c r="V1493" s="61"/>
      <c r="W1493" s="61"/>
      <c r="X1493" s="61"/>
      <c r="Y1493" s="61"/>
      <c r="Z1493" s="61"/>
      <c r="AA1493" s="61"/>
      <c r="AB1493" s="61"/>
      <c r="AC1493" s="61"/>
      <c r="AD1493" s="61"/>
      <c r="AE1493" s="61"/>
      <c r="AF1493" s="61"/>
      <c r="AG1493" s="61"/>
      <c r="AH1493" s="61"/>
    </row>
    <row r="1494" spans="15:34">
      <c r="O1494" s="61"/>
      <c r="P1494" s="61"/>
      <c r="Q1494" s="61"/>
      <c r="R1494" s="61"/>
      <c r="S1494" s="61"/>
      <c r="T1494" s="61"/>
      <c r="U1494" s="61"/>
      <c r="V1494" s="61"/>
      <c r="W1494" s="61"/>
      <c r="X1494" s="61"/>
      <c r="Y1494" s="61"/>
      <c r="Z1494" s="61"/>
      <c r="AA1494" s="61"/>
      <c r="AB1494" s="61"/>
      <c r="AC1494" s="61"/>
      <c r="AD1494" s="61"/>
      <c r="AE1494" s="61"/>
      <c r="AF1494" s="61"/>
      <c r="AG1494" s="61"/>
      <c r="AH1494" s="61"/>
    </row>
    <row r="1495" spans="15:34">
      <c r="O1495" s="61"/>
      <c r="P1495" s="61"/>
      <c r="Q1495" s="61"/>
      <c r="R1495" s="61"/>
      <c r="S1495" s="61"/>
      <c r="T1495" s="61"/>
      <c r="U1495" s="61"/>
      <c r="V1495" s="61"/>
      <c r="W1495" s="61"/>
      <c r="X1495" s="61"/>
      <c r="Y1495" s="61"/>
      <c r="Z1495" s="61"/>
      <c r="AA1495" s="61"/>
      <c r="AB1495" s="61"/>
      <c r="AC1495" s="61"/>
      <c r="AD1495" s="61"/>
      <c r="AE1495" s="61"/>
      <c r="AF1495" s="61"/>
      <c r="AG1495" s="61"/>
      <c r="AH1495" s="61"/>
    </row>
    <row r="1496" spans="15:34">
      <c r="O1496" s="61"/>
      <c r="P1496" s="61"/>
      <c r="Q1496" s="61"/>
      <c r="R1496" s="61"/>
      <c r="S1496" s="61"/>
      <c r="T1496" s="61"/>
      <c r="U1496" s="61"/>
      <c r="V1496" s="61"/>
      <c r="W1496" s="61"/>
      <c r="X1496" s="61"/>
      <c r="Y1496" s="61"/>
      <c r="Z1496" s="61"/>
      <c r="AA1496" s="61"/>
      <c r="AB1496" s="61"/>
      <c r="AC1496" s="61"/>
      <c r="AD1496" s="61"/>
      <c r="AE1496" s="61"/>
      <c r="AF1496" s="61"/>
      <c r="AG1496" s="61"/>
      <c r="AH1496" s="61"/>
    </row>
    <row r="1497" spans="15:34">
      <c r="O1497" s="61"/>
      <c r="P1497" s="61"/>
      <c r="Q1497" s="61"/>
      <c r="R1497" s="61"/>
      <c r="S1497" s="61"/>
      <c r="T1497" s="61"/>
      <c r="U1497" s="61"/>
      <c r="V1497" s="61"/>
      <c r="W1497" s="61"/>
      <c r="X1497" s="61"/>
      <c r="Y1497" s="61"/>
      <c r="Z1497" s="61"/>
      <c r="AA1497" s="61"/>
      <c r="AB1497" s="61"/>
      <c r="AC1497" s="61"/>
      <c r="AD1497" s="61"/>
      <c r="AE1497" s="61"/>
      <c r="AF1497" s="61"/>
      <c r="AG1497" s="61"/>
      <c r="AH1497" s="61"/>
    </row>
    <row r="1498" spans="15:34">
      <c r="O1498" s="61"/>
      <c r="P1498" s="61"/>
      <c r="Q1498" s="61"/>
      <c r="R1498" s="61"/>
      <c r="S1498" s="61"/>
      <c r="T1498" s="61"/>
      <c r="U1498" s="61"/>
      <c r="V1498" s="61"/>
      <c r="W1498" s="61"/>
      <c r="X1498" s="61"/>
      <c r="Y1498" s="61"/>
      <c r="Z1498" s="61"/>
      <c r="AA1498" s="61"/>
      <c r="AB1498" s="61"/>
      <c r="AC1498" s="61"/>
      <c r="AD1498" s="61"/>
      <c r="AE1498" s="61"/>
      <c r="AF1498" s="61"/>
      <c r="AG1498" s="61"/>
      <c r="AH1498" s="61"/>
    </row>
    <row r="1499" spans="15:34">
      <c r="O1499" s="61"/>
      <c r="P1499" s="61"/>
      <c r="Q1499" s="61"/>
      <c r="R1499" s="61"/>
      <c r="S1499" s="61"/>
      <c r="T1499" s="61"/>
      <c r="U1499" s="61"/>
      <c r="V1499" s="61"/>
      <c r="W1499" s="61"/>
      <c r="X1499" s="61"/>
      <c r="Y1499" s="61"/>
      <c r="Z1499" s="61"/>
      <c r="AA1499" s="61"/>
      <c r="AB1499" s="61"/>
      <c r="AC1499" s="61"/>
      <c r="AD1499" s="61"/>
      <c r="AE1499" s="61"/>
      <c r="AF1499" s="61"/>
      <c r="AG1499" s="61"/>
      <c r="AH1499" s="61"/>
    </row>
    <row r="1500" spans="15:34">
      <c r="O1500" s="61"/>
      <c r="P1500" s="61"/>
      <c r="Q1500" s="61"/>
      <c r="R1500" s="61"/>
      <c r="S1500" s="61"/>
      <c r="T1500" s="61"/>
      <c r="U1500" s="61"/>
      <c r="V1500" s="61"/>
      <c r="W1500" s="61"/>
      <c r="X1500" s="61"/>
      <c r="Y1500" s="61"/>
      <c r="Z1500" s="61"/>
      <c r="AA1500" s="61"/>
      <c r="AB1500" s="61"/>
      <c r="AC1500" s="61"/>
      <c r="AD1500" s="61"/>
      <c r="AE1500" s="61"/>
      <c r="AF1500" s="61"/>
      <c r="AG1500" s="61"/>
      <c r="AH1500" s="61"/>
    </row>
    <row r="1501" spans="15:34">
      <c r="O1501" s="61"/>
      <c r="P1501" s="61"/>
      <c r="Q1501" s="61"/>
      <c r="R1501" s="61"/>
      <c r="S1501" s="61"/>
      <c r="T1501" s="61"/>
      <c r="U1501" s="61"/>
      <c r="V1501" s="61"/>
      <c r="W1501" s="61"/>
      <c r="X1501" s="61"/>
      <c r="Y1501" s="61"/>
      <c r="Z1501" s="61"/>
      <c r="AA1501" s="61"/>
      <c r="AB1501" s="61"/>
      <c r="AC1501" s="61"/>
      <c r="AD1501" s="61"/>
      <c r="AE1501" s="61"/>
      <c r="AF1501" s="61"/>
      <c r="AG1501" s="61"/>
      <c r="AH1501" s="61"/>
    </row>
    <row r="1502" spans="15:34">
      <c r="O1502" s="61"/>
      <c r="P1502" s="61"/>
      <c r="Q1502" s="61"/>
      <c r="R1502" s="61"/>
      <c r="S1502" s="61"/>
      <c r="T1502" s="61"/>
      <c r="U1502" s="61"/>
      <c r="V1502" s="61"/>
      <c r="W1502" s="61"/>
      <c r="X1502" s="61"/>
      <c r="Y1502" s="61"/>
      <c r="Z1502" s="61"/>
      <c r="AA1502" s="61"/>
      <c r="AB1502" s="61"/>
      <c r="AC1502" s="61"/>
      <c r="AD1502" s="61"/>
      <c r="AE1502" s="61"/>
      <c r="AF1502" s="61"/>
      <c r="AG1502" s="61"/>
      <c r="AH1502" s="61"/>
    </row>
    <row r="1503" spans="15:34">
      <c r="O1503" s="61"/>
      <c r="P1503" s="61"/>
      <c r="Q1503" s="61"/>
      <c r="R1503" s="61"/>
      <c r="S1503" s="61"/>
      <c r="T1503" s="61"/>
      <c r="U1503" s="61"/>
      <c r="V1503" s="61"/>
      <c r="W1503" s="61"/>
      <c r="X1503" s="61"/>
      <c r="Y1503" s="61"/>
      <c r="Z1503" s="61"/>
      <c r="AA1503" s="61"/>
      <c r="AB1503" s="61"/>
      <c r="AC1503" s="61"/>
      <c r="AD1503" s="61"/>
      <c r="AE1503" s="61"/>
      <c r="AF1503" s="61"/>
      <c r="AG1503" s="61"/>
      <c r="AH1503" s="61"/>
    </row>
    <row r="1504" spans="15:34">
      <c r="O1504" s="61"/>
      <c r="P1504" s="61"/>
      <c r="Q1504" s="61"/>
      <c r="R1504" s="61"/>
      <c r="S1504" s="61"/>
      <c r="T1504" s="61"/>
      <c r="U1504" s="61"/>
      <c r="V1504" s="61"/>
      <c r="W1504" s="61"/>
      <c r="X1504" s="61"/>
      <c r="Y1504" s="61"/>
      <c r="Z1504" s="61"/>
      <c r="AA1504" s="61"/>
      <c r="AB1504" s="61"/>
      <c r="AC1504" s="61"/>
      <c r="AD1504" s="61"/>
      <c r="AE1504" s="61"/>
      <c r="AF1504" s="61"/>
      <c r="AG1504" s="61"/>
      <c r="AH1504" s="61"/>
    </row>
    <row r="1505" spans="15:34">
      <c r="O1505" s="61"/>
      <c r="P1505" s="61"/>
      <c r="Q1505" s="61"/>
      <c r="R1505" s="61"/>
      <c r="S1505" s="61"/>
      <c r="T1505" s="61"/>
      <c r="U1505" s="61"/>
      <c r="V1505" s="61"/>
      <c r="W1505" s="61"/>
      <c r="X1505" s="61"/>
      <c r="Y1505" s="61"/>
      <c r="Z1505" s="61"/>
      <c r="AA1505" s="61"/>
      <c r="AB1505" s="61"/>
      <c r="AC1505" s="61"/>
      <c r="AD1505" s="61"/>
      <c r="AE1505" s="61"/>
      <c r="AF1505" s="61"/>
      <c r="AG1505" s="61"/>
      <c r="AH1505" s="61"/>
    </row>
    <row r="1506" spans="15:34">
      <c r="O1506" s="61"/>
      <c r="P1506" s="61"/>
      <c r="Q1506" s="61"/>
      <c r="R1506" s="61"/>
      <c r="S1506" s="61"/>
      <c r="T1506" s="61"/>
      <c r="U1506" s="61"/>
      <c r="V1506" s="61"/>
      <c r="W1506" s="61"/>
      <c r="X1506" s="61"/>
      <c r="Y1506" s="61"/>
      <c r="Z1506" s="61"/>
      <c r="AA1506" s="61"/>
      <c r="AB1506" s="61"/>
      <c r="AC1506" s="61"/>
      <c r="AD1506" s="61"/>
      <c r="AE1506" s="61"/>
      <c r="AF1506" s="61"/>
      <c r="AG1506" s="61"/>
      <c r="AH1506" s="61"/>
    </row>
    <row r="1507" spans="15:34">
      <c r="O1507" s="61"/>
      <c r="P1507" s="61"/>
      <c r="Q1507" s="61"/>
      <c r="R1507" s="61"/>
      <c r="S1507" s="61"/>
      <c r="T1507" s="61"/>
      <c r="U1507" s="61"/>
      <c r="V1507" s="61"/>
      <c r="W1507" s="61"/>
      <c r="X1507" s="61"/>
      <c r="Y1507" s="61"/>
      <c r="Z1507" s="61"/>
      <c r="AA1507" s="61"/>
      <c r="AB1507" s="61"/>
      <c r="AC1507" s="61"/>
      <c r="AD1507" s="61"/>
      <c r="AE1507" s="61"/>
      <c r="AF1507" s="61"/>
      <c r="AG1507" s="61"/>
      <c r="AH1507" s="61"/>
    </row>
    <row r="1508" spans="15:34">
      <c r="O1508" s="61"/>
      <c r="P1508" s="61"/>
      <c r="Q1508" s="61"/>
      <c r="R1508" s="61"/>
      <c r="S1508" s="61"/>
      <c r="T1508" s="61"/>
      <c r="U1508" s="61"/>
      <c r="V1508" s="61"/>
      <c r="W1508" s="61"/>
      <c r="X1508" s="61"/>
      <c r="Y1508" s="61"/>
      <c r="Z1508" s="61"/>
      <c r="AA1508" s="61"/>
      <c r="AB1508" s="61"/>
      <c r="AC1508" s="61"/>
      <c r="AD1508" s="61"/>
      <c r="AE1508" s="61"/>
      <c r="AF1508" s="61"/>
      <c r="AG1508" s="61"/>
      <c r="AH1508" s="61"/>
    </row>
    <row r="1509" spans="15:34">
      <c r="O1509" s="61"/>
      <c r="P1509" s="61"/>
      <c r="Q1509" s="61"/>
      <c r="R1509" s="61"/>
      <c r="S1509" s="61"/>
      <c r="T1509" s="61"/>
      <c r="U1509" s="61"/>
      <c r="V1509" s="61"/>
      <c r="W1509" s="61"/>
      <c r="X1509" s="61"/>
      <c r="Y1509" s="61"/>
      <c r="Z1509" s="61"/>
      <c r="AA1509" s="61"/>
      <c r="AB1509" s="61"/>
      <c r="AC1509" s="61"/>
      <c r="AD1509" s="61"/>
      <c r="AE1509" s="61"/>
      <c r="AF1509" s="61"/>
      <c r="AG1509" s="61"/>
      <c r="AH1509" s="61"/>
    </row>
    <row r="1510" spans="15:34">
      <c r="O1510" s="61"/>
      <c r="P1510" s="61"/>
      <c r="Q1510" s="61"/>
      <c r="R1510" s="61"/>
      <c r="S1510" s="61"/>
      <c r="T1510" s="61"/>
      <c r="U1510" s="61"/>
      <c r="V1510" s="61"/>
      <c r="W1510" s="61"/>
      <c r="X1510" s="61"/>
      <c r="Y1510" s="61"/>
      <c r="Z1510" s="61"/>
      <c r="AA1510" s="61"/>
      <c r="AB1510" s="61"/>
      <c r="AC1510" s="61"/>
      <c r="AD1510" s="61"/>
      <c r="AE1510" s="61"/>
      <c r="AF1510" s="61"/>
      <c r="AG1510" s="61"/>
      <c r="AH1510" s="61"/>
    </row>
    <row r="1511" spans="15:34">
      <c r="O1511" s="61"/>
      <c r="P1511" s="61"/>
      <c r="Q1511" s="61"/>
      <c r="R1511" s="61"/>
      <c r="S1511" s="61"/>
      <c r="T1511" s="61"/>
      <c r="U1511" s="61"/>
      <c r="V1511" s="61"/>
      <c r="W1511" s="61"/>
      <c r="X1511" s="61"/>
      <c r="Y1511" s="61"/>
      <c r="Z1511" s="61"/>
      <c r="AA1511" s="61"/>
      <c r="AB1511" s="61"/>
      <c r="AC1511" s="61"/>
      <c r="AD1511" s="61"/>
      <c r="AE1511" s="61"/>
      <c r="AF1511" s="61"/>
      <c r="AG1511" s="61"/>
      <c r="AH1511" s="61"/>
    </row>
    <row r="1512" spans="15:34">
      <c r="O1512" s="61"/>
      <c r="P1512" s="61"/>
      <c r="Q1512" s="61"/>
      <c r="R1512" s="61"/>
      <c r="S1512" s="61"/>
      <c r="T1512" s="61"/>
      <c r="U1512" s="61"/>
      <c r="V1512" s="61"/>
      <c r="W1512" s="61"/>
      <c r="X1512" s="61"/>
      <c r="Y1512" s="61"/>
      <c r="Z1512" s="61"/>
      <c r="AA1512" s="61"/>
      <c r="AB1512" s="61"/>
      <c r="AC1512" s="61"/>
      <c r="AD1512" s="61"/>
      <c r="AE1512" s="61"/>
      <c r="AF1512" s="61"/>
      <c r="AG1512" s="61"/>
      <c r="AH1512" s="61"/>
    </row>
    <row r="1513" spans="15:34">
      <c r="O1513" s="61"/>
      <c r="P1513" s="61"/>
      <c r="Q1513" s="61"/>
      <c r="R1513" s="61"/>
      <c r="S1513" s="61"/>
      <c r="T1513" s="61"/>
      <c r="U1513" s="61"/>
      <c r="V1513" s="61"/>
      <c r="W1513" s="61"/>
      <c r="X1513" s="61"/>
      <c r="Y1513" s="61"/>
      <c r="Z1513" s="61"/>
      <c r="AA1513" s="61"/>
      <c r="AB1513" s="61"/>
      <c r="AC1513" s="61"/>
      <c r="AD1513" s="61"/>
      <c r="AE1513" s="61"/>
      <c r="AF1513" s="61"/>
      <c r="AG1513" s="61"/>
      <c r="AH1513" s="61"/>
    </row>
    <row r="1514" spans="15:34">
      <c r="O1514" s="61"/>
      <c r="P1514" s="61"/>
      <c r="Q1514" s="61"/>
      <c r="R1514" s="61"/>
      <c r="S1514" s="61"/>
      <c r="T1514" s="61"/>
      <c r="U1514" s="61"/>
      <c r="V1514" s="61"/>
      <c r="W1514" s="61"/>
      <c r="X1514" s="61"/>
      <c r="Y1514" s="61"/>
      <c r="Z1514" s="61"/>
      <c r="AA1514" s="61"/>
      <c r="AB1514" s="61"/>
      <c r="AC1514" s="61"/>
      <c r="AD1514" s="61"/>
      <c r="AE1514" s="61"/>
      <c r="AF1514" s="61"/>
      <c r="AG1514" s="61"/>
      <c r="AH1514" s="61"/>
    </row>
    <row r="1515" spans="15:34">
      <c r="O1515" s="61"/>
      <c r="P1515" s="61"/>
      <c r="Q1515" s="61"/>
      <c r="R1515" s="61"/>
      <c r="S1515" s="61"/>
      <c r="T1515" s="61"/>
      <c r="U1515" s="61"/>
      <c r="V1515" s="61"/>
      <c r="W1515" s="61"/>
      <c r="X1515" s="61"/>
      <c r="Y1515" s="61"/>
      <c r="Z1515" s="61"/>
      <c r="AA1515" s="61"/>
      <c r="AB1515" s="61"/>
      <c r="AC1515" s="61"/>
      <c r="AD1515" s="61"/>
      <c r="AE1515" s="61"/>
      <c r="AF1515" s="61"/>
      <c r="AG1515" s="61"/>
      <c r="AH1515" s="61"/>
    </row>
    <row r="1516" spans="15:34">
      <c r="O1516" s="61"/>
      <c r="P1516" s="61"/>
      <c r="Q1516" s="61"/>
      <c r="R1516" s="61"/>
      <c r="S1516" s="61"/>
      <c r="T1516" s="61"/>
      <c r="U1516" s="61"/>
      <c r="V1516" s="61"/>
      <c r="W1516" s="61"/>
      <c r="X1516" s="61"/>
      <c r="Y1516" s="61"/>
      <c r="Z1516" s="61"/>
      <c r="AA1516" s="61"/>
      <c r="AB1516" s="61"/>
      <c r="AC1516" s="61"/>
      <c r="AD1516" s="61"/>
      <c r="AE1516" s="61"/>
      <c r="AF1516" s="61"/>
      <c r="AG1516" s="61"/>
      <c r="AH1516" s="61"/>
    </row>
    <row r="1517" spans="15:34">
      <c r="O1517" s="61"/>
      <c r="P1517" s="61"/>
      <c r="Q1517" s="61"/>
      <c r="R1517" s="61"/>
      <c r="S1517" s="61"/>
      <c r="T1517" s="61"/>
      <c r="U1517" s="61"/>
      <c r="V1517" s="61"/>
      <c r="W1517" s="61"/>
      <c r="X1517" s="61"/>
      <c r="Y1517" s="61"/>
      <c r="Z1517" s="61"/>
      <c r="AA1517" s="61"/>
      <c r="AB1517" s="61"/>
      <c r="AC1517" s="61"/>
      <c r="AD1517" s="61"/>
      <c r="AE1517" s="61"/>
      <c r="AF1517" s="61"/>
      <c r="AG1517" s="61"/>
      <c r="AH1517" s="61"/>
    </row>
    <row r="1518" spans="15:34">
      <c r="O1518" s="61"/>
      <c r="P1518" s="61"/>
      <c r="Q1518" s="61"/>
      <c r="R1518" s="61"/>
      <c r="S1518" s="61"/>
      <c r="T1518" s="61"/>
      <c r="U1518" s="61"/>
      <c r="V1518" s="61"/>
      <c r="W1518" s="61"/>
      <c r="X1518" s="61"/>
      <c r="Y1518" s="61"/>
      <c r="Z1518" s="61"/>
      <c r="AA1518" s="61"/>
      <c r="AB1518" s="61"/>
      <c r="AC1518" s="61"/>
      <c r="AD1518" s="61"/>
      <c r="AE1518" s="61"/>
      <c r="AF1518" s="61"/>
      <c r="AG1518" s="61"/>
      <c r="AH1518" s="61"/>
    </row>
    <row r="1519" spans="15:34">
      <c r="O1519" s="61"/>
      <c r="P1519" s="61"/>
      <c r="Q1519" s="61"/>
      <c r="R1519" s="61"/>
      <c r="S1519" s="61"/>
      <c r="T1519" s="61"/>
      <c r="U1519" s="61"/>
      <c r="V1519" s="61"/>
      <c r="W1519" s="61"/>
      <c r="X1519" s="61"/>
      <c r="Y1519" s="61"/>
      <c r="Z1519" s="61"/>
      <c r="AA1519" s="61"/>
      <c r="AB1519" s="61"/>
      <c r="AC1519" s="61"/>
      <c r="AD1519" s="61"/>
      <c r="AE1519" s="61"/>
      <c r="AF1519" s="61"/>
      <c r="AG1519" s="61"/>
      <c r="AH1519" s="61"/>
    </row>
    <row r="1520" spans="15:34">
      <c r="O1520" s="61"/>
      <c r="P1520" s="61"/>
      <c r="Q1520" s="61"/>
      <c r="R1520" s="61"/>
      <c r="S1520" s="61"/>
      <c r="T1520" s="61"/>
      <c r="U1520" s="61"/>
      <c r="V1520" s="61"/>
      <c r="W1520" s="61"/>
      <c r="X1520" s="61"/>
      <c r="Y1520" s="61"/>
      <c r="Z1520" s="61"/>
      <c r="AA1520" s="61"/>
      <c r="AB1520" s="61"/>
      <c r="AC1520" s="61"/>
      <c r="AD1520" s="61"/>
      <c r="AE1520" s="61"/>
      <c r="AF1520" s="61"/>
      <c r="AG1520" s="61"/>
      <c r="AH1520" s="61"/>
    </row>
    <row r="1521" spans="15:34">
      <c r="O1521" s="61"/>
      <c r="P1521" s="61"/>
      <c r="Q1521" s="61"/>
      <c r="R1521" s="61"/>
      <c r="S1521" s="61"/>
      <c r="T1521" s="61"/>
      <c r="U1521" s="61"/>
      <c r="V1521" s="61"/>
      <c r="W1521" s="61"/>
      <c r="X1521" s="61"/>
      <c r="Y1521" s="61"/>
      <c r="Z1521" s="61"/>
      <c r="AA1521" s="61"/>
      <c r="AB1521" s="61"/>
      <c r="AC1521" s="61"/>
      <c r="AD1521" s="61"/>
      <c r="AE1521" s="61"/>
      <c r="AF1521" s="61"/>
      <c r="AG1521" s="61"/>
      <c r="AH1521" s="61"/>
    </row>
    <row r="1522" spans="15:34">
      <c r="O1522" s="61"/>
      <c r="P1522" s="61"/>
      <c r="Q1522" s="61"/>
      <c r="R1522" s="61"/>
      <c r="S1522" s="61"/>
      <c r="T1522" s="61"/>
      <c r="U1522" s="61"/>
      <c r="V1522" s="61"/>
      <c r="W1522" s="61"/>
      <c r="X1522" s="61"/>
      <c r="Y1522" s="61"/>
      <c r="Z1522" s="61"/>
      <c r="AA1522" s="61"/>
      <c r="AB1522" s="61"/>
      <c r="AC1522" s="61"/>
      <c r="AD1522" s="61"/>
      <c r="AE1522" s="61"/>
      <c r="AF1522" s="61"/>
      <c r="AG1522" s="61"/>
      <c r="AH1522" s="61"/>
    </row>
    <row r="1523" spans="15:34">
      <c r="O1523" s="61"/>
      <c r="P1523" s="61"/>
      <c r="Q1523" s="61"/>
      <c r="R1523" s="61"/>
      <c r="S1523" s="61"/>
      <c r="T1523" s="61"/>
      <c r="U1523" s="61"/>
      <c r="V1523" s="61"/>
      <c r="W1523" s="61"/>
      <c r="X1523" s="61"/>
      <c r="Y1523" s="61"/>
      <c r="Z1523" s="61"/>
      <c r="AA1523" s="61"/>
      <c r="AB1523" s="61"/>
      <c r="AC1523" s="61"/>
      <c r="AD1523" s="61"/>
      <c r="AE1523" s="61"/>
      <c r="AF1523" s="61"/>
      <c r="AG1523" s="61"/>
      <c r="AH1523" s="61"/>
    </row>
    <row r="1524" spans="15:34">
      <c r="O1524" s="61"/>
      <c r="P1524" s="61"/>
      <c r="Q1524" s="61"/>
      <c r="R1524" s="61"/>
      <c r="S1524" s="61"/>
      <c r="T1524" s="61"/>
      <c r="U1524" s="61"/>
      <c r="V1524" s="61"/>
      <c r="W1524" s="61"/>
      <c r="X1524" s="61"/>
      <c r="Y1524" s="61"/>
      <c r="Z1524" s="61"/>
      <c r="AA1524" s="61"/>
      <c r="AB1524" s="61"/>
      <c r="AC1524" s="61"/>
      <c r="AD1524" s="61"/>
      <c r="AE1524" s="61"/>
      <c r="AF1524" s="61"/>
      <c r="AG1524" s="61"/>
      <c r="AH1524" s="61"/>
    </row>
    <row r="1525" spans="15:34">
      <c r="O1525" s="61"/>
      <c r="P1525" s="61"/>
      <c r="Q1525" s="61"/>
      <c r="R1525" s="61"/>
      <c r="S1525" s="61"/>
      <c r="T1525" s="61"/>
      <c r="U1525" s="61"/>
      <c r="V1525" s="61"/>
      <c r="W1525" s="61"/>
      <c r="X1525" s="61"/>
      <c r="Y1525" s="61"/>
      <c r="Z1525" s="61"/>
      <c r="AA1525" s="61"/>
      <c r="AB1525" s="61"/>
      <c r="AC1525" s="61"/>
      <c r="AD1525" s="61"/>
      <c r="AE1525" s="61"/>
      <c r="AF1525" s="61"/>
      <c r="AG1525" s="61"/>
      <c r="AH1525" s="61"/>
    </row>
    <row r="1526" spans="15:34">
      <c r="O1526" s="61"/>
      <c r="P1526" s="61"/>
      <c r="Q1526" s="61"/>
      <c r="R1526" s="61"/>
      <c r="S1526" s="61"/>
      <c r="T1526" s="61"/>
      <c r="U1526" s="61"/>
      <c r="V1526" s="61"/>
      <c r="W1526" s="61"/>
      <c r="X1526" s="61"/>
      <c r="Y1526" s="61"/>
      <c r="Z1526" s="61"/>
      <c r="AA1526" s="61"/>
      <c r="AB1526" s="61"/>
      <c r="AC1526" s="61"/>
      <c r="AD1526" s="61"/>
      <c r="AE1526" s="61"/>
      <c r="AF1526" s="61"/>
      <c r="AG1526" s="61"/>
      <c r="AH1526" s="61"/>
    </row>
    <row r="1527" spans="15:34">
      <c r="O1527" s="61"/>
      <c r="P1527" s="61"/>
      <c r="Q1527" s="61"/>
      <c r="R1527" s="61"/>
      <c r="S1527" s="61"/>
      <c r="T1527" s="61"/>
      <c r="U1527" s="61"/>
      <c r="V1527" s="61"/>
      <c r="W1527" s="61"/>
      <c r="X1527" s="61"/>
      <c r="Y1527" s="61"/>
      <c r="Z1527" s="61"/>
      <c r="AA1527" s="61"/>
      <c r="AB1527" s="61"/>
      <c r="AC1527" s="61"/>
      <c r="AD1527" s="61"/>
      <c r="AE1527" s="61"/>
      <c r="AF1527" s="61"/>
      <c r="AG1527" s="61"/>
      <c r="AH1527" s="61"/>
    </row>
    <row r="1528" spans="15:34">
      <c r="O1528" s="61"/>
      <c r="P1528" s="61"/>
      <c r="Q1528" s="61"/>
      <c r="R1528" s="61"/>
      <c r="S1528" s="61"/>
      <c r="T1528" s="61"/>
      <c r="U1528" s="61"/>
      <c r="V1528" s="61"/>
      <c r="W1528" s="61"/>
      <c r="X1528" s="61"/>
      <c r="Y1528" s="61"/>
      <c r="Z1528" s="61"/>
      <c r="AA1528" s="61"/>
      <c r="AB1528" s="61"/>
      <c r="AC1528" s="61"/>
      <c r="AD1528" s="61"/>
      <c r="AE1528" s="61"/>
      <c r="AF1528" s="61"/>
      <c r="AG1528" s="61"/>
      <c r="AH1528" s="61"/>
    </row>
    <row r="1529" spans="15:34">
      <c r="O1529" s="61"/>
      <c r="P1529" s="61"/>
      <c r="Q1529" s="61"/>
      <c r="R1529" s="61"/>
      <c r="S1529" s="61"/>
      <c r="T1529" s="61"/>
      <c r="U1529" s="61"/>
      <c r="V1529" s="61"/>
      <c r="W1529" s="61"/>
      <c r="X1529" s="61"/>
      <c r="Y1529" s="61"/>
      <c r="Z1529" s="61"/>
      <c r="AA1529" s="61"/>
      <c r="AB1529" s="61"/>
      <c r="AC1529" s="61"/>
      <c r="AD1529" s="61"/>
      <c r="AE1529" s="61"/>
      <c r="AF1529" s="61"/>
      <c r="AG1529" s="61"/>
      <c r="AH1529" s="61"/>
    </row>
    <row r="1530" spans="15:34">
      <c r="O1530" s="61"/>
      <c r="P1530" s="61"/>
      <c r="Q1530" s="61"/>
      <c r="R1530" s="61"/>
      <c r="S1530" s="61"/>
      <c r="T1530" s="61"/>
      <c r="U1530" s="61"/>
      <c r="V1530" s="61"/>
      <c r="W1530" s="61"/>
      <c r="X1530" s="61"/>
      <c r="Y1530" s="61"/>
      <c r="Z1530" s="61"/>
      <c r="AA1530" s="61"/>
      <c r="AB1530" s="61"/>
      <c r="AC1530" s="61"/>
      <c r="AD1530" s="61"/>
      <c r="AE1530" s="61"/>
      <c r="AF1530" s="61"/>
      <c r="AG1530" s="61"/>
      <c r="AH1530" s="61"/>
    </row>
    <row r="1531" spans="15:34">
      <c r="O1531" s="61"/>
      <c r="P1531" s="61"/>
      <c r="Q1531" s="61"/>
      <c r="R1531" s="61"/>
      <c r="S1531" s="61"/>
      <c r="T1531" s="61"/>
      <c r="U1531" s="61"/>
      <c r="V1531" s="61"/>
      <c r="W1531" s="61"/>
      <c r="X1531" s="61"/>
      <c r="Y1531" s="61"/>
      <c r="Z1531" s="61"/>
      <c r="AA1531" s="61"/>
      <c r="AB1531" s="61"/>
      <c r="AC1531" s="61"/>
      <c r="AD1531" s="61"/>
      <c r="AE1531" s="61"/>
      <c r="AF1531" s="61"/>
      <c r="AG1531" s="61"/>
      <c r="AH1531" s="61"/>
    </row>
    <row r="1532" spans="15:34">
      <c r="O1532" s="61"/>
      <c r="P1532" s="61"/>
      <c r="Q1532" s="61"/>
      <c r="R1532" s="61"/>
      <c r="S1532" s="61"/>
      <c r="T1532" s="61"/>
      <c r="U1532" s="61"/>
      <c r="V1532" s="61"/>
      <c r="W1532" s="61"/>
      <c r="X1532" s="61"/>
      <c r="Y1532" s="61"/>
      <c r="Z1532" s="61"/>
      <c r="AA1532" s="61"/>
      <c r="AB1532" s="61"/>
      <c r="AC1532" s="61"/>
      <c r="AD1532" s="61"/>
      <c r="AE1532" s="61"/>
      <c r="AF1532" s="61"/>
      <c r="AG1532" s="61"/>
      <c r="AH1532" s="61"/>
    </row>
    <row r="1533" spans="15:34">
      <c r="O1533" s="61"/>
      <c r="P1533" s="61"/>
      <c r="Q1533" s="61"/>
      <c r="R1533" s="61"/>
      <c r="S1533" s="61"/>
      <c r="T1533" s="61"/>
      <c r="U1533" s="61"/>
      <c r="V1533" s="61"/>
      <c r="W1533" s="61"/>
      <c r="X1533" s="61"/>
      <c r="Y1533" s="61"/>
      <c r="Z1533" s="61"/>
      <c r="AA1533" s="61"/>
      <c r="AB1533" s="61"/>
      <c r="AC1533" s="61"/>
      <c r="AD1533" s="61"/>
      <c r="AE1533" s="61"/>
      <c r="AF1533" s="61"/>
      <c r="AG1533" s="61"/>
      <c r="AH1533" s="61"/>
    </row>
    <row r="1534" spans="15:34">
      <c r="O1534" s="61"/>
      <c r="P1534" s="61"/>
      <c r="Q1534" s="61"/>
      <c r="R1534" s="61"/>
      <c r="S1534" s="61"/>
      <c r="T1534" s="61"/>
      <c r="U1534" s="61"/>
      <c r="V1534" s="61"/>
      <c r="W1534" s="61"/>
      <c r="X1534" s="61"/>
      <c r="Y1534" s="61"/>
      <c r="Z1534" s="61"/>
      <c r="AA1534" s="61"/>
      <c r="AB1534" s="61"/>
      <c r="AC1534" s="61"/>
      <c r="AD1534" s="61"/>
      <c r="AE1534" s="61"/>
      <c r="AF1534" s="61"/>
      <c r="AG1534" s="61"/>
      <c r="AH1534" s="61"/>
    </row>
    <row r="1535" spans="15:34">
      <c r="O1535" s="61"/>
      <c r="P1535" s="61"/>
      <c r="Q1535" s="61"/>
      <c r="R1535" s="61"/>
      <c r="S1535" s="61"/>
      <c r="T1535" s="61"/>
      <c r="U1535" s="61"/>
      <c r="V1535" s="61"/>
      <c r="W1535" s="61"/>
      <c r="X1535" s="61"/>
      <c r="Y1535" s="61"/>
      <c r="Z1535" s="61"/>
      <c r="AA1535" s="61"/>
      <c r="AB1535" s="61"/>
      <c r="AC1535" s="61"/>
      <c r="AD1535" s="61"/>
      <c r="AE1535" s="61"/>
      <c r="AF1535" s="61"/>
      <c r="AG1535" s="61"/>
      <c r="AH1535" s="61"/>
    </row>
    <row r="1536" spans="15:34">
      <c r="O1536" s="61"/>
      <c r="P1536" s="61"/>
      <c r="Q1536" s="61"/>
      <c r="R1536" s="61"/>
      <c r="S1536" s="61"/>
      <c r="T1536" s="61"/>
      <c r="U1536" s="61"/>
      <c r="V1536" s="61"/>
      <c r="W1536" s="61"/>
      <c r="X1536" s="61"/>
      <c r="Y1536" s="61"/>
      <c r="Z1536" s="61"/>
      <c r="AA1536" s="61"/>
      <c r="AB1536" s="61"/>
      <c r="AC1536" s="61"/>
      <c r="AD1536" s="61"/>
      <c r="AE1536" s="61"/>
      <c r="AF1536" s="61"/>
      <c r="AG1536" s="61"/>
      <c r="AH1536" s="61"/>
    </row>
    <row r="1537" spans="15:34">
      <c r="O1537" s="61"/>
      <c r="P1537" s="61"/>
      <c r="Q1537" s="61"/>
      <c r="R1537" s="61"/>
      <c r="S1537" s="61"/>
      <c r="T1537" s="61"/>
      <c r="U1537" s="61"/>
      <c r="V1537" s="61"/>
      <c r="W1537" s="61"/>
      <c r="X1537" s="61"/>
      <c r="Y1537" s="61"/>
      <c r="Z1537" s="61"/>
      <c r="AA1537" s="61"/>
      <c r="AB1537" s="61"/>
      <c r="AC1537" s="61"/>
      <c r="AD1537" s="61"/>
      <c r="AE1537" s="61"/>
      <c r="AF1537" s="61"/>
      <c r="AG1537" s="61"/>
      <c r="AH1537" s="61"/>
    </row>
    <row r="1538" spans="15:34">
      <c r="O1538" s="61"/>
      <c r="P1538" s="61"/>
      <c r="Q1538" s="61"/>
      <c r="R1538" s="61"/>
      <c r="S1538" s="61"/>
      <c r="T1538" s="61"/>
      <c r="U1538" s="61"/>
      <c r="V1538" s="61"/>
      <c r="W1538" s="61"/>
      <c r="X1538" s="61"/>
      <c r="Y1538" s="61"/>
      <c r="Z1538" s="61"/>
      <c r="AA1538" s="61"/>
      <c r="AB1538" s="61"/>
      <c r="AC1538" s="61"/>
      <c r="AD1538" s="61"/>
      <c r="AE1538" s="61"/>
      <c r="AF1538" s="61"/>
      <c r="AG1538" s="61"/>
      <c r="AH1538" s="61"/>
    </row>
    <row r="1539" spans="15:34">
      <c r="O1539" s="61"/>
      <c r="P1539" s="61"/>
      <c r="Q1539" s="61"/>
      <c r="R1539" s="61"/>
      <c r="S1539" s="61"/>
      <c r="T1539" s="61"/>
      <c r="U1539" s="61"/>
      <c r="V1539" s="61"/>
      <c r="W1539" s="61"/>
      <c r="X1539" s="61"/>
      <c r="Y1539" s="61"/>
      <c r="Z1539" s="61"/>
      <c r="AA1539" s="61"/>
      <c r="AB1539" s="61"/>
      <c r="AC1539" s="61"/>
      <c r="AD1539" s="61"/>
      <c r="AE1539" s="61"/>
      <c r="AF1539" s="61"/>
      <c r="AG1539" s="61"/>
      <c r="AH1539" s="61"/>
    </row>
    <row r="1540" spans="15:34">
      <c r="O1540" s="61"/>
      <c r="P1540" s="61"/>
      <c r="Q1540" s="61"/>
      <c r="R1540" s="61"/>
      <c r="S1540" s="61"/>
      <c r="T1540" s="61"/>
      <c r="U1540" s="61"/>
      <c r="V1540" s="61"/>
      <c r="W1540" s="61"/>
      <c r="X1540" s="61"/>
      <c r="Y1540" s="61"/>
      <c r="Z1540" s="61"/>
      <c r="AA1540" s="61"/>
      <c r="AB1540" s="61"/>
      <c r="AC1540" s="61"/>
      <c r="AD1540" s="61"/>
      <c r="AE1540" s="61"/>
      <c r="AF1540" s="61"/>
      <c r="AG1540" s="61"/>
      <c r="AH1540" s="61"/>
    </row>
    <row r="1541" spans="15:34">
      <c r="O1541" s="61"/>
      <c r="P1541" s="61"/>
      <c r="Q1541" s="61"/>
      <c r="R1541" s="61"/>
      <c r="S1541" s="61"/>
      <c r="T1541" s="61"/>
      <c r="U1541" s="61"/>
      <c r="V1541" s="61"/>
      <c r="W1541" s="61"/>
      <c r="X1541" s="61"/>
      <c r="Y1541" s="61"/>
      <c r="Z1541" s="61"/>
      <c r="AA1541" s="61"/>
      <c r="AB1541" s="61"/>
      <c r="AC1541" s="61"/>
      <c r="AD1541" s="61"/>
      <c r="AE1541" s="61"/>
      <c r="AF1541" s="61"/>
      <c r="AG1541" s="61"/>
      <c r="AH1541" s="61"/>
    </row>
    <row r="1542" spans="15:34">
      <c r="O1542" s="61"/>
      <c r="P1542" s="61"/>
      <c r="Q1542" s="61"/>
      <c r="R1542" s="61"/>
      <c r="S1542" s="61"/>
      <c r="T1542" s="61"/>
      <c r="U1542" s="61"/>
      <c r="V1542" s="61"/>
      <c r="W1542" s="61"/>
      <c r="X1542" s="61"/>
      <c r="Y1542" s="61"/>
      <c r="Z1542" s="61"/>
      <c r="AA1542" s="61"/>
      <c r="AB1542" s="61"/>
      <c r="AC1542" s="61"/>
      <c r="AD1542" s="61"/>
      <c r="AE1542" s="61"/>
      <c r="AF1542" s="61"/>
      <c r="AG1542" s="61"/>
      <c r="AH1542" s="61"/>
    </row>
    <row r="1543" spans="15:34">
      <c r="O1543" s="61"/>
      <c r="P1543" s="61"/>
      <c r="Q1543" s="61"/>
      <c r="R1543" s="61"/>
      <c r="S1543" s="61"/>
      <c r="T1543" s="61"/>
      <c r="U1543" s="61"/>
      <c r="V1543" s="61"/>
      <c r="W1543" s="61"/>
      <c r="X1543" s="61"/>
      <c r="Y1543" s="61"/>
      <c r="Z1543" s="61"/>
      <c r="AA1543" s="61"/>
      <c r="AB1543" s="61"/>
      <c r="AC1543" s="61"/>
      <c r="AD1543" s="61"/>
      <c r="AE1543" s="61"/>
      <c r="AF1543" s="61"/>
      <c r="AG1543" s="61"/>
      <c r="AH1543" s="61"/>
    </row>
    <row r="1544" spans="15:34">
      <c r="O1544" s="61"/>
      <c r="P1544" s="61"/>
      <c r="Q1544" s="61"/>
      <c r="R1544" s="61"/>
      <c r="S1544" s="61"/>
      <c r="T1544" s="61"/>
      <c r="U1544" s="61"/>
      <c r="V1544" s="61"/>
      <c r="W1544" s="61"/>
      <c r="X1544" s="61"/>
      <c r="Y1544" s="61"/>
      <c r="Z1544" s="61"/>
      <c r="AA1544" s="61"/>
      <c r="AB1544" s="61"/>
      <c r="AC1544" s="61"/>
      <c r="AD1544" s="61"/>
      <c r="AE1544" s="61"/>
      <c r="AF1544" s="61"/>
      <c r="AG1544" s="61"/>
      <c r="AH1544" s="61"/>
    </row>
    <row r="1545" spans="15:34">
      <c r="O1545" s="61"/>
      <c r="P1545" s="61"/>
      <c r="Q1545" s="61"/>
      <c r="R1545" s="61"/>
      <c r="S1545" s="61"/>
      <c r="T1545" s="61"/>
      <c r="U1545" s="61"/>
      <c r="V1545" s="61"/>
      <c r="W1545" s="61"/>
      <c r="X1545" s="61"/>
      <c r="Y1545" s="61"/>
      <c r="Z1545" s="61"/>
      <c r="AA1545" s="61"/>
      <c r="AB1545" s="61"/>
      <c r="AC1545" s="61"/>
      <c r="AD1545" s="61"/>
      <c r="AE1545" s="61"/>
      <c r="AF1545" s="61"/>
      <c r="AG1545" s="61"/>
      <c r="AH1545" s="61"/>
    </row>
    <row r="1546" spans="15:34">
      <c r="O1546" s="61"/>
      <c r="P1546" s="61"/>
      <c r="Q1546" s="61"/>
      <c r="R1546" s="61"/>
      <c r="S1546" s="61"/>
      <c r="T1546" s="61"/>
      <c r="U1546" s="61"/>
      <c r="V1546" s="61"/>
      <c r="W1546" s="61"/>
      <c r="X1546" s="61"/>
      <c r="Y1546" s="61"/>
      <c r="Z1546" s="61"/>
      <c r="AA1546" s="61"/>
      <c r="AB1546" s="61"/>
      <c r="AC1546" s="61"/>
      <c r="AD1546" s="61"/>
      <c r="AE1546" s="61"/>
      <c r="AF1546" s="61"/>
      <c r="AG1546" s="61"/>
      <c r="AH1546" s="61"/>
    </row>
    <row r="1547" spans="15:34">
      <c r="O1547" s="61"/>
      <c r="P1547" s="61"/>
      <c r="Q1547" s="61"/>
      <c r="R1547" s="61"/>
      <c r="S1547" s="61"/>
      <c r="T1547" s="61"/>
      <c r="U1547" s="61"/>
      <c r="V1547" s="61"/>
      <c r="W1547" s="61"/>
      <c r="X1547" s="61"/>
      <c r="Y1547" s="61"/>
      <c r="Z1547" s="61"/>
      <c r="AA1547" s="61"/>
      <c r="AB1547" s="61"/>
      <c r="AC1547" s="61"/>
      <c r="AD1547" s="61"/>
      <c r="AE1547" s="61"/>
      <c r="AF1547" s="61"/>
      <c r="AG1547" s="61"/>
      <c r="AH1547" s="61"/>
    </row>
    <row r="1548" spans="15:34">
      <c r="O1548" s="61"/>
      <c r="P1548" s="61"/>
      <c r="Q1548" s="61"/>
      <c r="R1548" s="61"/>
      <c r="S1548" s="61"/>
      <c r="T1548" s="61"/>
      <c r="U1548" s="61"/>
      <c r="V1548" s="61"/>
      <c r="W1548" s="61"/>
      <c r="X1548" s="61"/>
      <c r="Y1548" s="61"/>
      <c r="Z1548" s="61"/>
      <c r="AA1548" s="61"/>
      <c r="AB1548" s="61"/>
      <c r="AC1548" s="61"/>
      <c r="AD1548" s="61"/>
      <c r="AE1548" s="61"/>
      <c r="AF1548" s="61"/>
      <c r="AG1548" s="61"/>
      <c r="AH1548" s="61"/>
    </row>
    <row r="1549" spans="15:34">
      <c r="O1549" s="61"/>
      <c r="P1549" s="61"/>
      <c r="Q1549" s="61"/>
      <c r="R1549" s="61"/>
      <c r="S1549" s="61"/>
      <c r="T1549" s="61"/>
      <c r="U1549" s="61"/>
      <c r="V1549" s="61"/>
      <c r="W1549" s="61"/>
      <c r="X1549" s="61"/>
      <c r="Y1549" s="61"/>
      <c r="Z1549" s="61"/>
      <c r="AA1549" s="61"/>
      <c r="AB1549" s="61"/>
      <c r="AC1549" s="61"/>
      <c r="AD1549" s="61"/>
      <c r="AE1549" s="61"/>
      <c r="AF1549" s="61"/>
      <c r="AG1549" s="61"/>
      <c r="AH1549" s="61"/>
    </row>
    <row r="1550" spans="15:34">
      <c r="O1550" s="61"/>
      <c r="P1550" s="61"/>
      <c r="Q1550" s="61"/>
      <c r="R1550" s="61"/>
      <c r="S1550" s="61"/>
      <c r="T1550" s="61"/>
      <c r="U1550" s="61"/>
      <c r="V1550" s="61"/>
      <c r="W1550" s="61"/>
      <c r="X1550" s="61"/>
      <c r="Y1550" s="61"/>
      <c r="Z1550" s="61"/>
      <c r="AA1550" s="61"/>
      <c r="AB1550" s="61"/>
      <c r="AC1550" s="61"/>
      <c r="AD1550" s="61"/>
      <c r="AE1550" s="61"/>
      <c r="AF1550" s="61"/>
      <c r="AG1550" s="61"/>
      <c r="AH1550" s="61"/>
    </row>
    <row r="1551" spans="15:34">
      <c r="O1551" s="61"/>
      <c r="P1551" s="61"/>
      <c r="Q1551" s="61"/>
      <c r="R1551" s="61"/>
      <c r="S1551" s="61"/>
      <c r="T1551" s="61"/>
      <c r="U1551" s="61"/>
      <c r="V1551" s="61"/>
      <c r="W1551" s="61"/>
      <c r="X1551" s="61"/>
      <c r="Y1551" s="61"/>
      <c r="Z1551" s="61"/>
      <c r="AA1551" s="61"/>
      <c r="AB1551" s="61"/>
      <c r="AC1551" s="61"/>
      <c r="AD1551" s="61"/>
      <c r="AE1551" s="61"/>
      <c r="AF1551" s="61"/>
      <c r="AG1551" s="61"/>
      <c r="AH1551" s="61"/>
    </row>
    <row r="1552" spans="15:34">
      <c r="O1552" s="61"/>
      <c r="P1552" s="61"/>
      <c r="Q1552" s="61"/>
      <c r="R1552" s="61"/>
      <c r="S1552" s="61"/>
      <c r="T1552" s="61"/>
      <c r="U1552" s="61"/>
      <c r="V1552" s="61"/>
      <c r="W1552" s="61"/>
      <c r="X1552" s="61"/>
      <c r="Y1552" s="61"/>
      <c r="Z1552" s="61"/>
      <c r="AA1552" s="61"/>
      <c r="AB1552" s="61"/>
      <c r="AC1552" s="61"/>
      <c r="AD1552" s="61"/>
      <c r="AE1552" s="61"/>
      <c r="AF1552" s="61"/>
      <c r="AG1552" s="61"/>
      <c r="AH1552" s="61"/>
    </row>
    <row r="1553" spans="15:34">
      <c r="O1553" s="61"/>
      <c r="P1553" s="61"/>
      <c r="Q1553" s="61"/>
      <c r="R1553" s="61"/>
      <c r="S1553" s="61"/>
      <c r="T1553" s="61"/>
      <c r="U1553" s="61"/>
      <c r="V1553" s="61"/>
      <c r="W1553" s="61"/>
      <c r="X1553" s="61"/>
      <c r="Y1553" s="61"/>
      <c r="Z1553" s="61"/>
      <c r="AA1553" s="61"/>
      <c r="AB1553" s="61"/>
      <c r="AC1553" s="61"/>
      <c r="AD1553" s="61"/>
      <c r="AE1553" s="61"/>
      <c r="AF1553" s="61"/>
      <c r="AG1553" s="61"/>
      <c r="AH1553" s="61"/>
    </row>
    <row r="1554" spans="15:34">
      <c r="O1554" s="61"/>
      <c r="P1554" s="61"/>
      <c r="Q1554" s="61"/>
      <c r="R1554" s="61"/>
      <c r="S1554" s="61"/>
      <c r="T1554" s="61"/>
      <c r="U1554" s="61"/>
      <c r="V1554" s="61"/>
      <c r="W1554" s="61"/>
      <c r="X1554" s="61"/>
      <c r="Y1554" s="61"/>
      <c r="Z1554" s="61"/>
      <c r="AA1554" s="61"/>
      <c r="AB1554" s="61"/>
      <c r="AC1554" s="61"/>
      <c r="AD1554" s="61"/>
      <c r="AE1554" s="61"/>
      <c r="AF1554" s="61"/>
      <c r="AG1554" s="61"/>
      <c r="AH1554" s="61"/>
    </row>
    <row r="1555" spans="15:34">
      <c r="O1555" s="61"/>
      <c r="P1555" s="61"/>
      <c r="Q1555" s="61"/>
      <c r="R1555" s="61"/>
      <c r="S1555" s="61"/>
      <c r="T1555" s="61"/>
      <c r="U1555" s="61"/>
      <c r="V1555" s="61"/>
      <c r="W1555" s="61"/>
      <c r="X1555" s="61"/>
      <c r="Y1555" s="61"/>
      <c r="Z1555" s="61"/>
      <c r="AA1555" s="61"/>
      <c r="AB1555" s="61"/>
      <c r="AC1555" s="61"/>
      <c r="AD1555" s="61"/>
      <c r="AE1555" s="61"/>
      <c r="AF1555" s="61"/>
      <c r="AG1555" s="61"/>
      <c r="AH1555" s="61"/>
    </row>
    <row r="1556" spans="15:34">
      <c r="O1556" s="61"/>
      <c r="P1556" s="61"/>
      <c r="Q1556" s="61"/>
      <c r="R1556" s="61"/>
      <c r="S1556" s="61"/>
      <c r="T1556" s="61"/>
      <c r="U1556" s="61"/>
      <c r="V1556" s="61"/>
      <c r="W1556" s="61"/>
      <c r="X1556" s="61"/>
      <c r="Y1556" s="61"/>
      <c r="Z1556" s="61"/>
      <c r="AA1556" s="61"/>
      <c r="AB1556" s="61"/>
      <c r="AC1556" s="61"/>
      <c r="AD1556" s="61"/>
      <c r="AE1556" s="61"/>
      <c r="AF1556" s="61"/>
      <c r="AG1556" s="61"/>
      <c r="AH1556" s="61"/>
    </row>
    <row r="1557" spans="15:34">
      <c r="O1557" s="61"/>
      <c r="P1557" s="61"/>
      <c r="Q1557" s="61"/>
      <c r="R1557" s="61"/>
      <c r="S1557" s="61"/>
      <c r="T1557" s="61"/>
      <c r="U1557" s="61"/>
      <c r="V1557" s="61"/>
      <c r="W1557" s="61"/>
      <c r="X1557" s="61"/>
      <c r="Y1557" s="61"/>
      <c r="Z1557" s="61"/>
      <c r="AA1557" s="61"/>
      <c r="AB1557" s="61"/>
      <c r="AC1557" s="61"/>
      <c r="AD1557" s="61"/>
      <c r="AE1557" s="61"/>
      <c r="AF1557" s="61"/>
      <c r="AG1557" s="61"/>
      <c r="AH1557" s="61"/>
    </row>
    <row r="1558" spans="15:34">
      <c r="O1558" s="61"/>
      <c r="P1558" s="61"/>
      <c r="Q1558" s="61"/>
      <c r="R1558" s="61"/>
      <c r="S1558" s="61"/>
      <c r="T1558" s="61"/>
      <c r="U1558" s="61"/>
      <c r="V1558" s="61"/>
      <c r="W1558" s="61"/>
      <c r="X1558" s="61"/>
      <c r="Y1558" s="61"/>
      <c r="Z1558" s="61"/>
      <c r="AA1558" s="61"/>
      <c r="AB1558" s="61"/>
      <c r="AC1558" s="61"/>
      <c r="AD1558" s="61"/>
      <c r="AE1558" s="61"/>
      <c r="AF1558" s="61"/>
      <c r="AG1558" s="61"/>
      <c r="AH1558" s="61"/>
    </row>
    <row r="1559" spans="15:34">
      <c r="O1559" s="61"/>
      <c r="P1559" s="61"/>
      <c r="Q1559" s="61"/>
      <c r="R1559" s="61"/>
      <c r="S1559" s="61"/>
      <c r="T1559" s="61"/>
      <c r="U1559" s="61"/>
      <c r="V1559" s="61"/>
      <c r="W1559" s="61"/>
      <c r="X1559" s="61"/>
      <c r="Y1559" s="61"/>
      <c r="Z1559" s="61"/>
      <c r="AA1559" s="61"/>
      <c r="AB1559" s="61"/>
      <c r="AC1559" s="61"/>
      <c r="AD1559" s="61"/>
      <c r="AE1559" s="61"/>
      <c r="AF1559" s="61"/>
      <c r="AG1559" s="61"/>
      <c r="AH1559" s="61"/>
    </row>
    <row r="1560" spans="15:34">
      <c r="O1560" s="61"/>
      <c r="P1560" s="61"/>
      <c r="Q1560" s="61"/>
      <c r="R1560" s="61"/>
      <c r="S1560" s="61"/>
      <c r="T1560" s="61"/>
      <c r="U1560" s="61"/>
      <c r="V1560" s="61"/>
      <c r="W1560" s="61"/>
      <c r="X1560" s="61"/>
      <c r="Y1560" s="61"/>
      <c r="Z1560" s="61"/>
      <c r="AA1560" s="61"/>
      <c r="AB1560" s="61"/>
      <c r="AC1560" s="61"/>
      <c r="AD1560" s="61"/>
      <c r="AE1560" s="61"/>
      <c r="AF1560" s="61"/>
      <c r="AG1560" s="61"/>
      <c r="AH1560" s="61"/>
    </row>
    <row r="1561" spans="15:34">
      <c r="O1561" s="61"/>
      <c r="P1561" s="61"/>
      <c r="Q1561" s="61"/>
      <c r="R1561" s="61"/>
      <c r="S1561" s="61"/>
      <c r="T1561" s="61"/>
      <c r="U1561" s="61"/>
      <c r="V1561" s="61"/>
      <c r="W1561" s="61"/>
      <c r="X1561" s="61"/>
      <c r="Y1561" s="61"/>
      <c r="Z1561" s="61"/>
      <c r="AA1561" s="61"/>
      <c r="AB1561" s="61"/>
      <c r="AC1561" s="61"/>
      <c r="AD1561" s="61"/>
      <c r="AE1561" s="61"/>
      <c r="AF1561" s="61"/>
      <c r="AG1561" s="61"/>
      <c r="AH1561" s="61"/>
    </row>
    <row r="1562" spans="15:34">
      <c r="O1562" s="61"/>
      <c r="P1562" s="61"/>
      <c r="Q1562" s="61"/>
      <c r="R1562" s="61"/>
      <c r="S1562" s="61"/>
      <c r="T1562" s="61"/>
      <c r="U1562" s="61"/>
      <c r="V1562" s="61"/>
      <c r="W1562" s="61"/>
      <c r="X1562" s="61"/>
      <c r="Y1562" s="61"/>
      <c r="Z1562" s="61"/>
      <c r="AA1562" s="61"/>
      <c r="AB1562" s="61"/>
      <c r="AC1562" s="61"/>
      <c r="AD1562" s="61"/>
      <c r="AE1562" s="61"/>
      <c r="AF1562" s="61"/>
      <c r="AG1562" s="61"/>
      <c r="AH1562" s="61"/>
    </row>
    <row r="1563" spans="15:34">
      <c r="O1563" s="61"/>
      <c r="P1563" s="61"/>
      <c r="Q1563" s="61"/>
      <c r="R1563" s="61"/>
      <c r="S1563" s="61"/>
      <c r="T1563" s="61"/>
      <c r="U1563" s="61"/>
      <c r="V1563" s="61"/>
      <c r="W1563" s="61"/>
      <c r="X1563" s="61"/>
      <c r="Y1563" s="61"/>
      <c r="Z1563" s="61"/>
      <c r="AA1563" s="61"/>
      <c r="AB1563" s="61"/>
      <c r="AC1563" s="61"/>
      <c r="AD1563" s="61"/>
      <c r="AE1563" s="61"/>
      <c r="AF1563" s="61"/>
      <c r="AG1563" s="61"/>
      <c r="AH1563" s="61"/>
    </row>
    <row r="1564" spans="15:34">
      <c r="O1564" s="61"/>
      <c r="P1564" s="61"/>
      <c r="Q1564" s="61"/>
      <c r="R1564" s="61"/>
      <c r="S1564" s="61"/>
      <c r="T1564" s="61"/>
      <c r="U1564" s="61"/>
      <c r="V1564" s="61"/>
      <c r="W1564" s="61"/>
      <c r="X1564" s="61"/>
      <c r="Y1564" s="61"/>
      <c r="Z1564" s="61"/>
      <c r="AA1564" s="61"/>
      <c r="AB1564" s="61"/>
      <c r="AC1564" s="61"/>
      <c r="AD1564" s="61"/>
      <c r="AE1564" s="61"/>
      <c r="AF1564" s="61"/>
      <c r="AG1564" s="61"/>
      <c r="AH1564" s="61"/>
    </row>
    <row r="1565" spans="15:34">
      <c r="O1565" s="61"/>
      <c r="P1565" s="61"/>
      <c r="Q1565" s="61"/>
      <c r="R1565" s="61"/>
      <c r="S1565" s="61"/>
      <c r="T1565" s="61"/>
      <c r="U1565" s="61"/>
      <c r="V1565" s="61"/>
      <c r="W1565" s="61"/>
      <c r="X1565" s="61"/>
      <c r="Y1565" s="61"/>
      <c r="Z1565" s="61"/>
      <c r="AA1565" s="61"/>
      <c r="AB1565" s="61"/>
      <c r="AC1565" s="61"/>
      <c r="AD1565" s="61"/>
      <c r="AE1565" s="61"/>
      <c r="AF1565" s="61"/>
      <c r="AG1565" s="61"/>
      <c r="AH1565" s="61"/>
    </row>
    <row r="1566" spans="15:34">
      <c r="O1566" s="61"/>
      <c r="P1566" s="61"/>
      <c r="Q1566" s="61"/>
      <c r="R1566" s="61"/>
      <c r="S1566" s="61"/>
      <c r="T1566" s="61"/>
      <c r="U1566" s="61"/>
      <c r="V1566" s="61"/>
      <c r="W1566" s="61"/>
      <c r="X1566" s="61"/>
      <c r="Y1566" s="61"/>
      <c r="Z1566" s="61"/>
      <c r="AA1566" s="61"/>
      <c r="AB1566" s="61"/>
      <c r="AC1566" s="61"/>
      <c r="AD1566" s="61"/>
      <c r="AE1566" s="61"/>
      <c r="AF1566" s="61"/>
      <c r="AG1566" s="61"/>
      <c r="AH1566" s="61"/>
    </row>
    <row r="1567" spans="15:34">
      <c r="O1567" s="61"/>
      <c r="P1567" s="61"/>
      <c r="Q1567" s="61"/>
      <c r="R1567" s="61"/>
      <c r="S1567" s="61"/>
      <c r="T1567" s="61"/>
      <c r="U1567" s="61"/>
      <c r="V1567" s="61"/>
      <c r="W1567" s="61"/>
      <c r="X1567" s="61"/>
      <c r="Y1567" s="61"/>
      <c r="Z1567" s="61"/>
      <c r="AA1567" s="61"/>
      <c r="AB1567" s="61"/>
      <c r="AC1567" s="61"/>
      <c r="AD1567" s="61"/>
      <c r="AE1567" s="61"/>
      <c r="AF1567" s="61"/>
      <c r="AG1567" s="61"/>
      <c r="AH1567" s="61"/>
    </row>
    <row r="1568" spans="15:34">
      <c r="O1568" s="61"/>
      <c r="P1568" s="61"/>
      <c r="Q1568" s="61"/>
      <c r="R1568" s="61"/>
      <c r="S1568" s="61"/>
      <c r="T1568" s="61"/>
      <c r="U1568" s="61"/>
      <c r="V1568" s="61"/>
      <c r="W1568" s="61"/>
      <c r="X1568" s="61"/>
      <c r="Y1568" s="61"/>
      <c r="Z1568" s="61"/>
      <c r="AA1568" s="61"/>
      <c r="AB1568" s="61"/>
      <c r="AC1568" s="61"/>
      <c r="AD1568" s="61"/>
      <c r="AE1568" s="61"/>
      <c r="AF1568" s="61"/>
      <c r="AG1568" s="61"/>
      <c r="AH1568" s="61"/>
    </row>
    <row r="1569" spans="15:34">
      <c r="O1569" s="61"/>
      <c r="P1569" s="61"/>
      <c r="Q1569" s="61"/>
      <c r="R1569" s="61"/>
      <c r="S1569" s="61"/>
      <c r="T1569" s="61"/>
      <c r="U1569" s="61"/>
      <c r="V1569" s="61"/>
      <c r="W1569" s="61"/>
      <c r="X1569" s="61"/>
      <c r="Y1569" s="61"/>
      <c r="Z1569" s="61"/>
      <c r="AA1569" s="61"/>
      <c r="AB1569" s="61"/>
      <c r="AC1569" s="61"/>
      <c r="AD1569" s="61"/>
      <c r="AE1569" s="61"/>
      <c r="AF1569" s="61"/>
      <c r="AG1569" s="61"/>
      <c r="AH1569" s="61"/>
    </row>
    <row r="1570" spans="15:34">
      <c r="O1570" s="61"/>
      <c r="P1570" s="61"/>
      <c r="Q1570" s="61"/>
      <c r="R1570" s="61"/>
      <c r="S1570" s="61"/>
      <c r="T1570" s="61"/>
      <c r="U1570" s="61"/>
      <c r="V1570" s="61"/>
      <c r="W1570" s="61"/>
      <c r="X1570" s="61"/>
      <c r="Y1570" s="61"/>
      <c r="Z1570" s="61"/>
      <c r="AA1570" s="61"/>
      <c r="AB1570" s="61"/>
      <c r="AC1570" s="61"/>
      <c r="AD1570" s="61"/>
      <c r="AE1570" s="61"/>
      <c r="AF1570" s="61"/>
      <c r="AG1570" s="61"/>
      <c r="AH1570" s="61"/>
    </row>
    <row r="1571" spans="15:34">
      <c r="O1571" s="61"/>
      <c r="P1571" s="61"/>
      <c r="Q1571" s="61"/>
      <c r="R1571" s="61"/>
      <c r="S1571" s="61"/>
      <c r="T1571" s="61"/>
      <c r="U1571" s="61"/>
      <c r="V1571" s="61"/>
      <c r="W1571" s="61"/>
      <c r="X1571" s="61"/>
      <c r="Y1571" s="61"/>
      <c r="Z1571" s="61"/>
      <c r="AA1571" s="61"/>
      <c r="AB1571" s="61"/>
      <c r="AC1571" s="61"/>
      <c r="AD1571" s="61"/>
      <c r="AE1571" s="61"/>
      <c r="AF1571" s="61"/>
      <c r="AG1571" s="61"/>
      <c r="AH1571" s="61"/>
    </row>
    <row r="1572" spans="15:34">
      <c r="O1572" s="61"/>
      <c r="P1572" s="61"/>
      <c r="Q1572" s="61"/>
      <c r="R1572" s="61"/>
      <c r="S1572" s="61"/>
      <c r="T1572" s="61"/>
      <c r="U1572" s="61"/>
      <c r="V1572" s="61"/>
      <c r="W1572" s="61"/>
      <c r="X1572" s="61"/>
      <c r="Y1572" s="61"/>
      <c r="Z1572" s="61"/>
      <c r="AA1572" s="61"/>
      <c r="AB1572" s="61"/>
      <c r="AC1572" s="61"/>
      <c r="AD1572" s="61"/>
      <c r="AE1572" s="61"/>
      <c r="AF1572" s="61"/>
      <c r="AG1572" s="61"/>
      <c r="AH1572" s="61"/>
    </row>
    <row r="1573" spans="15:34">
      <c r="O1573" s="61"/>
      <c r="P1573" s="61"/>
      <c r="Q1573" s="61"/>
      <c r="R1573" s="61"/>
      <c r="S1573" s="61"/>
      <c r="T1573" s="61"/>
      <c r="U1573" s="61"/>
      <c r="V1573" s="61"/>
      <c r="W1573" s="61"/>
      <c r="X1573" s="61"/>
      <c r="Y1573" s="61"/>
      <c r="Z1573" s="61"/>
      <c r="AA1573" s="61"/>
      <c r="AB1573" s="61"/>
      <c r="AC1573" s="61"/>
      <c r="AD1573" s="61"/>
      <c r="AE1573" s="61"/>
      <c r="AF1573" s="61"/>
      <c r="AG1573" s="61"/>
      <c r="AH1573" s="61"/>
    </row>
    <row r="1574" spans="15:34">
      <c r="O1574" s="61"/>
      <c r="P1574" s="61"/>
      <c r="Q1574" s="61"/>
      <c r="R1574" s="61"/>
      <c r="S1574" s="61"/>
      <c r="T1574" s="61"/>
      <c r="U1574" s="61"/>
      <c r="V1574" s="61"/>
      <c r="W1574" s="61"/>
      <c r="X1574" s="61"/>
      <c r="Y1574" s="61"/>
      <c r="Z1574" s="61"/>
      <c r="AA1574" s="61"/>
      <c r="AB1574" s="61"/>
      <c r="AC1574" s="61"/>
      <c r="AD1574" s="61"/>
      <c r="AE1574" s="61"/>
      <c r="AF1574" s="61"/>
      <c r="AG1574" s="61"/>
      <c r="AH1574" s="61"/>
    </row>
    <row r="1575" spans="15:34">
      <c r="O1575" s="61"/>
      <c r="P1575" s="61"/>
      <c r="Q1575" s="61"/>
      <c r="R1575" s="61"/>
      <c r="S1575" s="61"/>
      <c r="T1575" s="61"/>
      <c r="U1575" s="61"/>
      <c r="V1575" s="61"/>
      <c r="W1575" s="61"/>
      <c r="X1575" s="61"/>
      <c r="Y1575" s="61"/>
      <c r="Z1575" s="61"/>
      <c r="AA1575" s="61"/>
      <c r="AB1575" s="61"/>
      <c r="AC1575" s="61"/>
      <c r="AD1575" s="61"/>
      <c r="AE1575" s="61"/>
      <c r="AF1575" s="61"/>
      <c r="AG1575" s="61"/>
      <c r="AH1575" s="61"/>
    </row>
    <row r="1576" spans="15:34">
      <c r="O1576" s="61"/>
      <c r="P1576" s="61"/>
      <c r="Q1576" s="61"/>
      <c r="R1576" s="61"/>
      <c r="S1576" s="61"/>
      <c r="T1576" s="61"/>
      <c r="U1576" s="61"/>
      <c r="V1576" s="61"/>
      <c r="W1576" s="61"/>
      <c r="X1576" s="61"/>
      <c r="Y1576" s="61"/>
      <c r="Z1576" s="61"/>
      <c r="AA1576" s="61"/>
      <c r="AB1576" s="61"/>
      <c r="AC1576" s="61"/>
      <c r="AD1576" s="61"/>
      <c r="AE1576" s="61"/>
      <c r="AF1576" s="61"/>
      <c r="AG1576" s="61"/>
      <c r="AH1576" s="61"/>
    </row>
    <row r="1577" spans="15:34">
      <c r="O1577" s="61"/>
      <c r="P1577" s="61"/>
      <c r="Q1577" s="61"/>
      <c r="R1577" s="61"/>
      <c r="S1577" s="61"/>
      <c r="T1577" s="61"/>
      <c r="U1577" s="61"/>
      <c r="V1577" s="61"/>
      <c r="W1577" s="61"/>
      <c r="X1577" s="61"/>
      <c r="Y1577" s="61"/>
      <c r="Z1577" s="61"/>
      <c r="AA1577" s="61"/>
      <c r="AB1577" s="61"/>
      <c r="AC1577" s="61"/>
      <c r="AD1577" s="61"/>
      <c r="AE1577" s="61"/>
      <c r="AF1577" s="61"/>
      <c r="AG1577" s="61"/>
      <c r="AH1577" s="61"/>
    </row>
    <row r="1578" spans="15:34">
      <c r="O1578" s="61"/>
      <c r="P1578" s="61"/>
      <c r="Q1578" s="61"/>
      <c r="R1578" s="61"/>
      <c r="S1578" s="61"/>
      <c r="T1578" s="61"/>
      <c r="U1578" s="61"/>
      <c r="V1578" s="61"/>
      <c r="W1578" s="61"/>
      <c r="X1578" s="61"/>
      <c r="Y1578" s="61"/>
      <c r="Z1578" s="61"/>
      <c r="AA1578" s="61"/>
      <c r="AB1578" s="61"/>
      <c r="AC1578" s="61"/>
      <c r="AD1578" s="61"/>
      <c r="AE1578" s="61"/>
      <c r="AF1578" s="61"/>
      <c r="AG1578" s="61"/>
      <c r="AH1578" s="61"/>
    </row>
    <row r="1579" spans="15:34">
      <c r="O1579" s="61"/>
      <c r="P1579" s="61"/>
      <c r="Q1579" s="61"/>
      <c r="R1579" s="61"/>
      <c r="S1579" s="61"/>
      <c r="T1579" s="61"/>
      <c r="U1579" s="61"/>
      <c r="V1579" s="61"/>
      <c r="W1579" s="61"/>
      <c r="X1579" s="61"/>
      <c r="Y1579" s="61"/>
      <c r="Z1579" s="61"/>
      <c r="AA1579" s="61"/>
      <c r="AB1579" s="61"/>
      <c r="AC1579" s="61"/>
      <c r="AD1579" s="61"/>
      <c r="AE1579" s="61"/>
      <c r="AF1579" s="61"/>
      <c r="AG1579" s="61"/>
      <c r="AH1579" s="61"/>
    </row>
    <row r="1580" spans="15:34">
      <c r="O1580" s="61"/>
      <c r="P1580" s="61"/>
      <c r="Q1580" s="61"/>
      <c r="R1580" s="61"/>
      <c r="S1580" s="61"/>
      <c r="T1580" s="61"/>
      <c r="U1580" s="61"/>
      <c r="V1580" s="61"/>
      <c r="W1580" s="61"/>
      <c r="X1580" s="61"/>
      <c r="Y1580" s="61"/>
      <c r="Z1580" s="61"/>
      <c r="AA1580" s="61"/>
      <c r="AB1580" s="61"/>
      <c r="AC1580" s="61"/>
      <c r="AD1580" s="61"/>
      <c r="AE1580" s="61"/>
      <c r="AF1580" s="61"/>
      <c r="AG1580" s="61"/>
      <c r="AH1580" s="61"/>
    </row>
    <row r="1581" spans="15:34">
      <c r="O1581" s="61"/>
      <c r="P1581" s="61"/>
      <c r="Q1581" s="61"/>
      <c r="R1581" s="61"/>
      <c r="S1581" s="61"/>
      <c r="T1581" s="61"/>
      <c r="U1581" s="61"/>
      <c r="V1581" s="61"/>
      <c r="W1581" s="61"/>
      <c r="X1581" s="61"/>
      <c r="Y1581" s="61"/>
      <c r="Z1581" s="61"/>
      <c r="AA1581" s="61"/>
      <c r="AB1581" s="61"/>
      <c r="AC1581" s="61"/>
      <c r="AD1581" s="61"/>
      <c r="AE1581" s="61"/>
      <c r="AF1581" s="61"/>
      <c r="AG1581" s="61"/>
      <c r="AH1581" s="61"/>
    </row>
    <row r="1582" spans="15:34">
      <c r="O1582" s="61"/>
      <c r="P1582" s="61"/>
      <c r="Q1582" s="61"/>
      <c r="R1582" s="61"/>
      <c r="S1582" s="61"/>
      <c r="T1582" s="61"/>
      <c r="U1582" s="61"/>
      <c r="V1582" s="61"/>
      <c r="W1582" s="61"/>
      <c r="X1582" s="61"/>
      <c r="Y1582" s="61"/>
      <c r="Z1582" s="61"/>
      <c r="AA1582" s="61"/>
      <c r="AB1582" s="61"/>
      <c r="AC1582" s="61"/>
      <c r="AD1582" s="61"/>
      <c r="AE1582" s="61"/>
      <c r="AF1582" s="61"/>
      <c r="AG1582" s="61"/>
      <c r="AH1582" s="61"/>
    </row>
    <row r="1583" spans="15:34">
      <c r="O1583" s="61"/>
      <c r="P1583" s="61"/>
      <c r="Q1583" s="61"/>
      <c r="R1583" s="61"/>
      <c r="S1583" s="61"/>
      <c r="T1583" s="61"/>
      <c r="U1583" s="61"/>
      <c r="V1583" s="61"/>
      <c r="W1583" s="61"/>
      <c r="X1583" s="61"/>
      <c r="Y1583" s="61"/>
      <c r="Z1583" s="61"/>
      <c r="AA1583" s="61"/>
      <c r="AB1583" s="61"/>
      <c r="AC1583" s="61"/>
      <c r="AD1583" s="61"/>
      <c r="AE1583" s="61"/>
      <c r="AF1583" s="61"/>
      <c r="AG1583" s="61"/>
      <c r="AH1583" s="61"/>
    </row>
    <row r="1584" spans="15:34">
      <c r="O1584" s="61"/>
      <c r="P1584" s="61"/>
      <c r="Q1584" s="61"/>
      <c r="R1584" s="61"/>
      <c r="S1584" s="61"/>
      <c r="T1584" s="61"/>
      <c r="U1584" s="61"/>
      <c r="V1584" s="61"/>
      <c r="W1584" s="61"/>
      <c r="X1584" s="61"/>
      <c r="Y1584" s="61"/>
      <c r="Z1584" s="61"/>
      <c r="AA1584" s="61"/>
      <c r="AB1584" s="61"/>
      <c r="AC1584" s="61"/>
      <c r="AD1584" s="61"/>
      <c r="AE1584" s="61"/>
      <c r="AF1584" s="61"/>
      <c r="AG1584" s="61"/>
      <c r="AH1584" s="61"/>
    </row>
    <row r="1585" spans="15:34">
      <c r="O1585" s="61"/>
      <c r="P1585" s="61"/>
      <c r="Q1585" s="61"/>
      <c r="R1585" s="61"/>
      <c r="S1585" s="61"/>
      <c r="T1585" s="61"/>
      <c r="U1585" s="61"/>
      <c r="V1585" s="61"/>
      <c r="W1585" s="61"/>
      <c r="X1585" s="61"/>
      <c r="Y1585" s="61"/>
      <c r="Z1585" s="61"/>
      <c r="AA1585" s="61"/>
      <c r="AB1585" s="61"/>
      <c r="AC1585" s="61"/>
      <c r="AD1585" s="61"/>
      <c r="AE1585" s="61"/>
      <c r="AF1585" s="61"/>
      <c r="AG1585" s="61"/>
      <c r="AH1585" s="61"/>
    </row>
    <row r="1586" spans="15:34">
      <c r="O1586" s="61"/>
      <c r="P1586" s="61"/>
      <c r="Q1586" s="61"/>
      <c r="R1586" s="61"/>
      <c r="S1586" s="61"/>
      <c r="T1586" s="61"/>
      <c r="U1586" s="61"/>
      <c r="V1586" s="61"/>
      <c r="W1586" s="61"/>
      <c r="X1586" s="61"/>
      <c r="Y1586" s="61"/>
      <c r="Z1586" s="61"/>
      <c r="AA1586" s="61"/>
      <c r="AB1586" s="61"/>
      <c r="AC1586" s="61"/>
      <c r="AD1586" s="61"/>
      <c r="AE1586" s="61"/>
      <c r="AF1586" s="61"/>
      <c r="AG1586" s="61"/>
      <c r="AH1586" s="61"/>
    </row>
    <row r="1587" spans="15:34">
      <c r="O1587" s="61"/>
      <c r="P1587" s="61"/>
      <c r="Q1587" s="61"/>
      <c r="R1587" s="61"/>
      <c r="S1587" s="61"/>
      <c r="T1587" s="61"/>
      <c r="U1587" s="61"/>
      <c r="V1587" s="61"/>
      <c r="W1587" s="61"/>
      <c r="X1587" s="61"/>
      <c r="Y1587" s="61"/>
      <c r="Z1587" s="61"/>
      <c r="AA1587" s="61"/>
      <c r="AB1587" s="61"/>
      <c r="AC1587" s="61"/>
      <c r="AD1587" s="61"/>
      <c r="AE1587" s="61"/>
      <c r="AF1587" s="61"/>
      <c r="AG1587" s="61"/>
      <c r="AH1587" s="61"/>
    </row>
    <row r="1588" spans="15:34">
      <c r="O1588" s="61"/>
      <c r="P1588" s="61"/>
      <c r="Q1588" s="61"/>
      <c r="R1588" s="61"/>
      <c r="S1588" s="61"/>
      <c r="T1588" s="61"/>
      <c r="U1588" s="61"/>
      <c r="V1588" s="61"/>
      <c r="W1588" s="61"/>
      <c r="X1588" s="61"/>
      <c r="Y1588" s="61"/>
      <c r="Z1588" s="61"/>
      <c r="AA1588" s="61"/>
      <c r="AB1588" s="61"/>
      <c r="AC1588" s="61"/>
      <c r="AD1588" s="61"/>
      <c r="AE1588" s="61"/>
      <c r="AF1588" s="61"/>
      <c r="AG1588" s="61"/>
      <c r="AH1588" s="61"/>
    </row>
    <row r="1589" spans="15:34">
      <c r="O1589" s="61"/>
      <c r="P1589" s="61"/>
      <c r="Q1589" s="61"/>
      <c r="R1589" s="61"/>
      <c r="S1589" s="61"/>
      <c r="T1589" s="61"/>
      <c r="U1589" s="61"/>
      <c r="V1589" s="61"/>
      <c r="W1589" s="61"/>
      <c r="X1589" s="61"/>
      <c r="Y1589" s="61"/>
      <c r="Z1589" s="61"/>
      <c r="AA1589" s="61"/>
      <c r="AB1589" s="61"/>
      <c r="AC1589" s="61"/>
      <c r="AD1589" s="61"/>
      <c r="AE1589" s="61"/>
      <c r="AF1589" s="61"/>
      <c r="AG1589" s="61"/>
      <c r="AH1589" s="61"/>
    </row>
    <row r="1590" spans="15:34">
      <c r="O1590" s="61"/>
      <c r="P1590" s="61"/>
      <c r="Q1590" s="61"/>
      <c r="R1590" s="61"/>
      <c r="S1590" s="61"/>
      <c r="T1590" s="61"/>
      <c r="U1590" s="61"/>
      <c r="V1590" s="61"/>
      <c r="W1590" s="61"/>
      <c r="X1590" s="61"/>
      <c r="Y1590" s="61"/>
      <c r="Z1590" s="61"/>
      <c r="AA1590" s="61"/>
      <c r="AB1590" s="61"/>
      <c r="AC1590" s="61"/>
      <c r="AD1590" s="61"/>
      <c r="AE1590" s="61"/>
      <c r="AF1590" s="61"/>
      <c r="AG1590" s="61"/>
      <c r="AH1590" s="61"/>
    </row>
    <row r="1591" spans="15:34">
      <c r="O1591" s="61"/>
      <c r="P1591" s="61"/>
      <c r="Q1591" s="61"/>
      <c r="R1591" s="61"/>
      <c r="S1591" s="61"/>
      <c r="T1591" s="61"/>
      <c r="U1591" s="61"/>
      <c r="V1591" s="61"/>
      <c r="W1591" s="61"/>
      <c r="X1591" s="61"/>
      <c r="Y1591" s="61"/>
      <c r="Z1591" s="61"/>
      <c r="AA1591" s="61"/>
      <c r="AB1591" s="61"/>
      <c r="AC1591" s="61"/>
      <c r="AD1591" s="61"/>
      <c r="AE1591" s="61"/>
      <c r="AF1591" s="61"/>
      <c r="AG1591" s="61"/>
      <c r="AH1591" s="61"/>
    </row>
    <row r="1592" spans="15:34">
      <c r="O1592" s="61"/>
      <c r="P1592" s="61"/>
      <c r="Q1592" s="61"/>
      <c r="R1592" s="61"/>
      <c r="S1592" s="61"/>
      <c r="T1592" s="61"/>
      <c r="U1592" s="61"/>
      <c r="V1592" s="61"/>
      <c r="W1592" s="61"/>
      <c r="X1592" s="61"/>
      <c r="Y1592" s="61"/>
      <c r="Z1592" s="61"/>
      <c r="AA1592" s="61"/>
      <c r="AB1592" s="61"/>
      <c r="AC1592" s="61"/>
      <c r="AD1592" s="61"/>
      <c r="AE1592" s="61"/>
      <c r="AF1592" s="61"/>
      <c r="AG1592" s="61"/>
      <c r="AH1592" s="61"/>
    </row>
    <row r="1593" spans="15:34">
      <c r="O1593" s="61"/>
      <c r="P1593" s="61"/>
      <c r="Q1593" s="61"/>
      <c r="R1593" s="61"/>
      <c r="S1593" s="61"/>
      <c r="T1593" s="61"/>
      <c r="U1593" s="61"/>
      <c r="V1593" s="61"/>
      <c r="W1593" s="61"/>
      <c r="X1593" s="61"/>
      <c r="Y1593" s="61"/>
      <c r="Z1593" s="61"/>
      <c r="AA1593" s="61"/>
      <c r="AB1593" s="61"/>
      <c r="AC1593" s="61"/>
      <c r="AD1593" s="61"/>
      <c r="AE1593" s="61"/>
      <c r="AF1593" s="61"/>
      <c r="AG1593" s="61"/>
      <c r="AH1593" s="61"/>
    </row>
    <row r="1594" spans="15:34">
      <c r="O1594" s="61"/>
      <c r="P1594" s="61"/>
      <c r="Q1594" s="61"/>
      <c r="R1594" s="61"/>
      <c r="S1594" s="61"/>
      <c r="T1594" s="61"/>
      <c r="U1594" s="61"/>
      <c r="V1594" s="61"/>
      <c r="W1594" s="61"/>
      <c r="X1594" s="61"/>
      <c r="Y1594" s="61"/>
      <c r="Z1594" s="61"/>
      <c r="AA1594" s="61"/>
      <c r="AB1594" s="61"/>
      <c r="AC1594" s="61"/>
      <c r="AD1594" s="61"/>
      <c r="AE1594" s="61"/>
      <c r="AF1594" s="61"/>
      <c r="AG1594" s="61"/>
      <c r="AH1594" s="61"/>
    </row>
    <row r="1595" spans="15:34">
      <c r="O1595" s="61"/>
      <c r="P1595" s="61"/>
      <c r="Q1595" s="61"/>
      <c r="R1595" s="61"/>
      <c r="S1595" s="61"/>
      <c r="T1595" s="61"/>
      <c r="U1595" s="61"/>
      <c r="V1595" s="61"/>
      <c r="W1595" s="61"/>
      <c r="X1595" s="61"/>
      <c r="Y1595" s="61"/>
      <c r="Z1595" s="61"/>
      <c r="AA1595" s="61"/>
      <c r="AB1595" s="61"/>
      <c r="AC1595" s="61"/>
      <c r="AD1595" s="61"/>
      <c r="AE1595" s="61"/>
      <c r="AF1595" s="61"/>
      <c r="AG1595" s="61"/>
      <c r="AH1595" s="61"/>
    </row>
    <row r="1596" spans="15:34">
      <c r="O1596" s="61"/>
      <c r="P1596" s="61"/>
      <c r="Q1596" s="61"/>
      <c r="R1596" s="61"/>
      <c r="S1596" s="61"/>
      <c r="T1596" s="61"/>
      <c r="U1596" s="61"/>
      <c r="V1596" s="61"/>
      <c r="W1596" s="61"/>
      <c r="X1596" s="61"/>
      <c r="Y1596" s="61"/>
      <c r="Z1596" s="61"/>
      <c r="AA1596" s="61"/>
      <c r="AB1596" s="61"/>
      <c r="AC1596" s="61"/>
      <c r="AD1596" s="61"/>
      <c r="AE1596" s="61"/>
      <c r="AF1596" s="61"/>
      <c r="AG1596" s="61"/>
      <c r="AH1596" s="61"/>
    </row>
    <row r="1597" spans="15:34">
      <c r="O1597" s="61"/>
      <c r="P1597" s="61"/>
      <c r="Q1597" s="61"/>
      <c r="R1597" s="61"/>
      <c r="S1597" s="61"/>
      <c r="T1597" s="61"/>
      <c r="U1597" s="61"/>
      <c r="V1597" s="61"/>
      <c r="W1597" s="61"/>
      <c r="X1597" s="61"/>
      <c r="Y1597" s="61"/>
      <c r="Z1597" s="61"/>
      <c r="AA1597" s="61"/>
      <c r="AB1597" s="61"/>
      <c r="AC1597" s="61"/>
      <c r="AD1597" s="61"/>
      <c r="AE1597" s="61"/>
      <c r="AF1597" s="61"/>
      <c r="AG1597" s="61"/>
      <c r="AH1597" s="61"/>
    </row>
    <row r="1598" spans="15:34">
      <c r="O1598" s="61"/>
      <c r="P1598" s="61"/>
      <c r="Q1598" s="61"/>
      <c r="R1598" s="61"/>
      <c r="S1598" s="61"/>
      <c r="T1598" s="61"/>
      <c r="U1598" s="61"/>
      <c r="V1598" s="61"/>
      <c r="W1598" s="61"/>
      <c r="X1598" s="61"/>
      <c r="Y1598" s="61"/>
      <c r="Z1598" s="61"/>
      <c r="AA1598" s="61"/>
      <c r="AB1598" s="61"/>
      <c r="AC1598" s="61"/>
      <c r="AD1598" s="61"/>
      <c r="AE1598" s="61"/>
      <c r="AF1598" s="61"/>
      <c r="AG1598" s="61"/>
      <c r="AH1598" s="61"/>
    </row>
    <row r="1599" spans="15:34">
      <c r="O1599" s="61"/>
      <c r="P1599" s="61"/>
      <c r="Q1599" s="61"/>
      <c r="R1599" s="61"/>
      <c r="S1599" s="61"/>
      <c r="T1599" s="61"/>
      <c r="U1599" s="61"/>
      <c r="V1599" s="61"/>
      <c r="W1599" s="61"/>
      <c r="X1599" s="61"/>
      <c r="Y1599" s="61"/>
      <c r="Z1599" s="61"/>
      <c r="AA1599" s="61"/>
      <c r="AB1599" s="61"/>
      <c r="AC1599" s="61"/>
      <c r="AD1599" s="61"/>
      <c r="AE1599" s="61"/>
      <c r="AF1599" s="61"/>
      <c r="AG1599" s="61"/>
      <c r="AH1599" s="61"/>
    </row>
    <row r="1600" spans="15:34">
      <c r="O1600" s="61"/>
      <c r="P1600" s="61"/>
      <c r="Q1600" s="61"/>
      <c r="R1600" s="61"/>
      <c r="S1600" s="61"/>
      <c r="T1600" s="61"/>
      <c r="U1600" s="61"/>
      <c r="V1600" s="61"/>
      <c r="W1600" s="61"/>
      <c r="X1600" s="61"/>
      <c r="Y1600" s="61"/>
      <c r="Z1600" s="61"/>
      <c r="AA1600" s="61"/>
      <c r="AB1600" s="61"/>
      <c r="AC1600" s="61"/>
      <c r="AD1600" s="61"/>
      <c r="AE1600" s="61"/>
      <c r="AF1600" s="61"/>
      <c r="AG1600" s="61"/>
      <c r="AH1600" s="61"/>
    </row>
    <row r="1601" spans="15:34">
      <c r="O1601" s="61"/>
      <c r="P1601" s="61"/>
      <c r="Q1601" s="61"/>
      <c r="R1601" s="61"/>
      <c r="S1601" s="61"/>
      <c r="T1601" s="61"/>
      <c r="U1601" s="61"/>
      <c r="V1601" s="61"/>
      <c r="W1601" s="61"/>
      <c r="X1601" s="61"/>
      <c r="Y1601" s="61"/>
      <c r="Z1601" s="61"/>
      <c r="AA1601" s="61"/>
      <c r="AB1601" s="61"/>
      <c r="AC1601" s="61"/>
      <c r="AD1601" s="61"/>
      <c r="AE1601" s="61"/>
      <c r="AF1601" s="61"/>
      <c r="AG1601" s="61"/>
      <c r="AH1601" s="61"/>
    </row>
    <row r="1602" spans="15:34">
      <c r="O1602" s="61"/>
      <c r="P1602" s="61"/>
      <c r="Q1602" s="61"/>
      <c r="R1602" s="61"/>
      <c r="S1602" s="61"/>
      <c r="T1602" s="61"/>
      <c r="U1602" s="61"/>
      <c r="V1602" s="61"/>
      <c r="W1602" s="61"/>
      <c r="X1602" s="61"/>
      <c r="Y1602" s="61"/>
      <c r="Z1602" s="61"/>
      <c r="AA1602" s="61"/>
      <c r="AB1602" s="61"/>
      <c r="AC1602" s="61"/>
      <c r="AD1602" s="61"/>
      <c r="AE1602" s="61"/>
      <c r="AF1602" s="61"/>
      <c r="AG1602" s="61"/>
      <c r="AH1602" s="61"/>
    </row>
    <row r="1603" spans="15:34">
      <c r="O1603" s="61"/>
      <c r="P1603" s="61"/>
      <c r="Q1603" s="61"/>
      <c r="R1603" s="61"/>
      <c r="S1603" s="61"/>
      <c r="T1603" s="61"/>
      <c r="U1603" s="61"/>
      <c r="V1603" s="61"/>
      <c r="W1603" s="61"/>
      <c r="X1603" s="61"/>
      <c r="Y1603" s="61"/>
      <c r="Z1603" s="61"/>
      <c r="AA1603" s="61"/>
      <c r="AB1603" s="61"/>
      <c r="AC1603" s="61"/>
      <c r="AD1603" s="61"/>
      <c r="AE1603" s="61"/>
      <c r="AF1603" s="61"/>
      <c r="AG1603" s="61"/>
      <c r="AH1603" s="61"/>
    </row>
    <row r="1604" spans="15:34">
      <c r="O1604" s="61"/>
      <c r="P1604" s="61"/>
      <c r="Q1604" s="61"/>
      <c r="R1604" s="61"/>
      <c r="S1604" s="61"/>
      <c r="T1604" s="61"/>
      <c r="U1604" s="61"/>
      <c r="V1604" s="61"/>
      <c r="W1604" s="61"/>
      <c r="X1604" s="61"/>
      <c r="Y1604" s="61"/>
      <c r="Z1604" s="61"/>
      <c r="AA1604" s="61"/>
      <c r="AB1604" s="61"/>
      <c r="AC1604" s="61"/>
      <c r="AD1604" s="61"/>
      <c r="AE1604" s="61"/>
      <c r="AF1604" s="61"/>
      <c r="AG1604" s="61"/>
      <c r="AH1604" s="61"/>
    </row>
    <row r="1605" spans="15:34">
      <c r="O1605" s="61"/>
      <c r="P1605" s="61"/>
      <c r="Q1605" s="61"/>
      <c r="R1605" s="61"/>
      <c r="S1605" s="61"/>
      <c r="T1605" s="61"/>
      <c r="U1605" s="61"/>
      <c r="V1605" s="61"/>
      <c r="W1605" s="61"/>
      <c r="X1605" s="61"/>
      <c r="Y1605" s="61"/>
      <c r="Z1605" s="61"/>
      <c r="AA1605" s="61"/>
      <c r="AB1605" s="61"/>
      <c r="AC1605" s="61"/>
      <c r="AD1605" s="61"/>
      <c r="AE1605" s="61"/>
      <c r="AF1605" s="61"/>
      <c r="AG1605" s="61"/>
      <c r="AH1605" s="61"/>
    </row>
    <row r="1606" spans="15:34">
      <c r="O1606" s="61"/>
      <c r="P1606" s="61"/>
      <c r="Q1606" s="61"/>
      <c r="R1606" s="61"/>
      <c r="S1606" s="61"/>
      <c r="T1606" s="61"/>
      <c r="U1606" s="61"/>
      <c r="V1606" s="61"/>
      <c r="W1606" s="61"/>
      <c r="X1606" s="61"/>
      <c r="Y1606" s="61"/>
      <c r="Z1606" s="61"/>
      <c r="AA1606" s="61"/>
      <c r="AB1606" s="61"/>
      <c r="AC1606" s="61"/>
      <c r="AD1606" s="61"/>
      <c r="AE1606" s="61"/>
      <c r="AF1606" s="61"/>
      <c r="AG1606" s="61"/>
      <c r="AH1606" s="61"/>
    </row>
    <row r="1607" spans="15:34">
      <c r="O1607" s="61"/>
      <c r="P1607" s="61"/>
      <c r="Q1607" s="61"/>
      <c r="R1607" s="61"/>
      <c r="S1607" s="61"/>
      <c r="T1607" s="61"/>
      <c r="U1607" s="61"/>
      <c r="V1607" s="61"/>
      <c r="W1607" s="61"/>
      <c r="X1607" s="61"/>
      <c r="Y1607" s="61"/>
      <c r="Z1607" s="61"/>
      <c r="AA1607" s="61"/>
      <c r="AB1607" s="61"/>
      <c r="AC1607" s="61"/>
      <c r="AD1607" s="61"/>
      <c r="AE1607" s="61"/>
      <c r="AF1607" s="61"/>
      <c r="AG1607" s="61"/>
      <c r="AH1607" s="61"/>
    </row>
    <row r="1608" spans="15:34">
      <c r="O1608" s="61"/>
      <c r="P1608" s="61"/>
      <c r="Q1608" s="61"/>
      <c r="R1608" s="61"/>
      <c r="S1608" s="61"/>
      <c r="T1608" s="61"/>
      <c r="U1608" s="61"/>
      <c r="V1608" s="61"/>
      <c r="W1608" s="61"/>
      <c r="X1608" s="61"/>
      <c r="Y1608" s="61"/>
      <c r="Z1608" s="61"/>
      <c r="AA1608" s="61"/>
      <c r="AB1608" s="61"/>
      <c r="AC1608" s="61"/>
      <c r="AD1608" s="61"/>
      <c r="AE1608" s="61"/>
      <c r="AF1608" s="61"/>
      <c r="AG1608" s="61"/>
      <c r="AH1608" s="61"/>
    </row>
    <row r="1609" spans="15:34">
      <c r="O1609" s="61"/>
      <c r="P1609" s="61"/>
      <c r="Q1609" s="61"/>
      <c r="R1609" s="61"/>
      <c r="S1609" s="61"/>
      <c r="T1609" s="61"/>
      <c r="U1609" s="61"/>
      <c r="V1609" s="61"/>
      <c r="W1609" s="61"/>
      <c r="X1609" s="61"/>
      <c r="Y1609" s="61"/>
      <c r="Z1609" s="61"/>
      <c r="AA1609" s="61"/>
      <c r="AB1609" s="61"/>
      <c r="AC1609" s="61"/>
      <c r="AD1609" s="61"/>
      <c r="AE1609" s="61"/>
      <c r="AF1609" s="61"/>
      <c r="AG1609" s="61"/>
      <c r="AH1609" s="61"/>
    </row>
    <row r="1610" spans="15:34">
      <c r="O1610" s="61"/>
      <c r="P1610" s="61"/>
      <c r="Q1610" s="61"/>
      <c r="R1610" s="61"/>
      <c r="S1610" s="61"/>
      <c r="T1610" s="61"/>
      <c r="U1610" s="61"/>
      <c r="V1610" s="61"/>
      <c r="W1610" s="61"/>
      <c r="X1610" s="61"/>
      <c r="Y1610" s="61"/>
      <c r="Z1610" s="61"/>
      <c r="AA1610" s="61"/>
      <c r="AB1610" s="61"/>
      <c r="AC1610" s="61"/>
      <c r="AD1610" s="61"/>
      <c r="AE1610" s="61"/>
      <c r="AF1610" s="61"/>
      <c r="AG1610" s="61"/>
      <c r="AH1610" s="61"/>
    </row>
    <row r="1611" spans="15:34">
      <c r="O1611" s="61"/>
      <c r="P1611" s="61"/>
      <c r="Q1611" s="61"/>
      <c r="R1611" s="61"/>
      <c r="S1611" s="61"/>
      <c r="T1611" s="61"/>
      <c r="U1611" s="61"/>
      <c r="V1611" s="61"/>
      <c r="W1611" s="61"/>
      <c r="X1611" s="61"/>
      <c r="Y1611" s="61"/>
      <c r="Z1611" s="61"/>
      <c r="AA1611" s="61"/>
      <c r="AB1611" s="61"/>
      <c r="AC1611" s="61"/>
      <c r="AD1611" s="61"/>
      <c r="AE1611" s="61"/>
      <c r="AF1611" s="61"/>
      <c r="AG1611" s="61"/>
      <c r="AH1611" s="61"/>
    </row>
    <row r="1612" spans="15:34">
      <c r="O1612" s="61"/>
      <c r="P1612" s="61"/>
      <c r="Q1612" s="61"/>
      <c r="R1612" s="61"/>
      <c r="S1612" s="61"/>
      <c r="T1612" s="61"/>
      <c r="U1612" s="61"/>
      <c r="V1612" s="61"/>
      <c r="W1612" s="61"/>
      <c r="X1612" s="61"/>
      <c r="Y1612" s="61"/>
      <c r="Z1612" s="61"/>
      <c r="AA1612" s="61"/>
      <c r="AB1612" s="61"/>
      <c r="AC1612" s="61"/>
      <c r="AD1612" s="61"/>
      <c r="AE1612" s="61"/>
      <c r="AF1612" s="61"/>
      <c r="AG1612" s="61"/>
      <c r="AH1612" s="61"/>
    </row>
    <row r="1613" spans="15:34">
      <c r="O1613" s="61"/>
      <c r="P1613" s="61"/>
      <c r="Q1613" s="61"/>
      <c r="R1613" s="61"/>
      <c r="S1613" s="61"/>
      <c r="T1613" s="61"/>
      <c r="U1613" s="61"/>
      <c r="V1613" s="61"/>
      <c r="W1613" s="61"/>
      <c r="X1613" s="61"/>
      <c r="Y1613" s="61"/>
      <c r="Z1613" s="61"/>
      <c r="AA1613" s="61"/>
      <c r="AB1613" s="61"/>
      <c r="AC1613" s="61"/>
      <c r="AD1613" s="61"/>
      <c r="AE1613" s="61"/>
      <c r="AF1613" s="61"/>
      <c r="AG1613" s="61"/>
      <c r="AH1613" s="61"/>
    </row>
    <row r="1614" spans="15:34">
      <c r="O1614" s="61"/>
      <c r="P1614" s="61"/>
      <c r="Q1614" s="61"/>
      <c r="R1614" s="61"/>
      <c r="S1614" s="61"/>
      <c r="T1614" s="61"/>
      <c r="U1614" s="61"/>
      <c r="V1614" s="61"/>
      <c r="W1614" s="61"/>
      <c r="X1614" s="61"/>
      <c r="Y1614" s="61"/>
      <c r="Z1614" s="61"/>
      <c r="AA1614" s="61"/>
      <c r="AB1614" s="61"/>
      <c r="AC1614" s="61"/>
      <c r="AD1614" s="61"/>
      <c r="AE1614" s="61"/>
      <c r="AF1614" s="61"/>
      <c r="AG1614" s="61"/>
      <c r="AH1614" s="61"/>
    </row>
    <row r="1615" spans="15:34">
      <c r="O1615" s="61"/>
      <c r="P1615" s="61"/>
      <c r="Q1615" s="61"/>
      <c r="R1615" s="61"/>
      <c r="S1615" s="61"/>
      <c r="T1615" s="61"/>
      <c r="U1615" s="61"/>
      <c r="V1615" s="61"/>
      <c r="W1615" s="61"/>
      <c r="X1615" s="61"/>
      <c r="Y1615" s="61"/>
      <c r="Z1615" s="61"/>
      <c r="AA1615" s="61"/>
      <c r="AB1615" s="61"/>
      <c r="AC1615" s="61"/>
      <c r="AD1615" s="61"/>
      <c r="AE1615" s="61"/>
      <c r="AF1615" s="61"/>
      <c r="AG1615" s="61"/>
      <c r="AH1615" s="61"/>
    </row>
    <row r="1616" spans="15:34">
      <c r="O1616" s="61"/>
      <c r="P1616" s="61"/>
      <c r="Q1616" s="61"/>
      <c r="R1616" s="61"/>
      <c r="S1616" s="61"/>
      <c r="T1616" s="61"/>
      <c r="U1616" s="61"/>
      <c r="V1616" s="61"/>
      <c r="W1616" s="61"/>
      <c r="X1616" s="61"/>
      <c r="Y1616" s="61"/>
      <c r="Z1616" s="61"/>
      <c r="AA1616" s="61"/>
      <c r="AB1616" s="61"/>
      <c r="AC1616" s="61"/>
      <c r="AD1616" s="61"/>
      <c r="AE1616" s="61"/>
      <c r="AF1616" s="61"/>
      <c r="AG1616" s="61"/>
      <c r="AH1616" s="61"/>
    </row>
    <row r="1617" spans="15:34">
      <c r="O1617" s="61"/>
      <c r="P1617" s="61"/>
      <c r="Q1617" s="61"/>
      <c r="R1617" s="61"/>
      <c r="S1617" s="61"/>
      <c r="T1617" s="61"/>
      <c r="U1617" s="61"/>
      <c r="V1617" s="61"/>
      <c r="W1617" s="61"/>
      <c r="X1617" s="61"/>
      <c r="Y1617" s="61"/>
      <c r="Z1617" s="61"/>
      <c r="AA1617" s="61"/>
      <c r="AB1617" s="61"/>
      <c r="AC1617" s="61"/>
      <c r="AD1617" s="61"/>
      <c r="AE1617" s="61"/>
      <c r="AF1617" s="61"/>
      <c r="AG1617" s="61"/>
      <c r="AH1617" s="61"/>
    </row>
    <row r="1618" spans="15:34">
      <c r="O1618" s="61"/>
      <c r="P1618" s="61"/>
      <c r="Q1618" s="61"/>
      <c r="R1618" s="61"/>
      <c r="S1618" s="61"/>
      <c r="T1618" s="61"/>
      <c r="U1618" s="61"/>
      <c r="V1618" s="61"/>
      <c r="W1618" s="61"/>
      <c r="X1618" s="61"/>
      <c r="Y1618" s="61"/>
      <c r="Z1618" s="61"/>
      <c r="AA1618" s="61"/>
      <c r="AB1618" s="61"/>
      <c r="AC1618" s="61"/>
      <c r="AD1618" s="61"/>
      <c r="AE1618" s="61"/>
      <c r="AF1618" s="61"/>
      <c r="AG1618" s="61"/>
      <c r="AH1618" s="61"/>
    </row>
    <row r="1619" spans="15:34">
      <c r="O1619" s="61"/>
      <c r="P1619" s="61"/>
      <c r="Q1619" s="61"/>
      <c r="R1619" s="61"/>
      <c r="S1619" s="61"/>
      <c r="T1619" s="61"/>
      <c r="U1619" s="61"/>
      <c r="V1619" s="61"/>
      <c r="W1619" s="61"/>
      <c r="X1619" s="61"/>
      <c r="Y1619" s="61"/>
      <c r="Z1619" s="61"/>
      <c r="AA1619" s="61"/>
      <c r="AB1619" s="61"/>
      <c r="AC1619" s="61"/>
      <c r="AD1619" s="61"/>
      <c r="AE1619" s="61"/>
      <c r="AF1619" s="61"/>
      <c r="AG1619" s="61"/>
      <c r="AH1619" s="61"/>
    </row>
    <row r="1620" spans="15:34">
      <c r="O1620" s="61"/>
      <c r="P1620" s="61"/>
      <c r="Q1620" s="61"/>
      <c r="R1620" s="61"/>
      <c r="S1620" s="61"/>
      <c r="T1620" s="61"/>
      <c r="U1620" s="61"/>
      <c r="V1620" s="61"/>
      <c r="W1620" s="61"/>
      <c r="X1620" s="61"/>
      <c r="Y1620" s="61"/>
      <c r="Z1620" s="61"/>
      <c r="AA1620" s="61"/>
      <c r="AB1620" s="61"/>
      <c r="AC1620" s="61"/>
      <c r="AD1620" s="61"/>
      <c r="AE1620" s="61"/>
      <c r="AF1620" s="61"/>
      <c r="AG1620" s="61"/>
      <c r="AH1620" s="61"/>
    </row>
    <row r="1621" spans="15:34">
      <c r="O1621" s="61"/>
      <c r="P1621" s="61"/>
      <c r="Q1621" s="61"/>
      <c r="R1621" s="61"/>
      <c r="S1621" s="61"/>
      <c r="T1621" s="61"/>
      <c r="U1621" s="61"/>
      <c r="V1621" s="61"/>
      <c r="W1621" s="61"/>
      <c r="X1621" s="61"/>
      <c r="Y1621" s="61"/>
      <c r="Z1621" s="61"/>
      <c r="AA1621" s="61"/>
      <c r="AB1621" s="61"/>
      <c r="AC1621" s="61"/>
      <c r="AD1621" s="61"/>
      <c r="AE1621" s="61"/>
      <c r="AF1621" s="61"/>
      <c r="AG1621" s="61"/>
      <c r="AH1621" s="61"/>
    </row>
    <row r="1622" spans="15:34">
      <c r="O1622" s="61"/>
      <c r="P1622" s="61"/>
      <c r="Q1622" s="61"/>
      <c r="R1622" s="61"/>
      <c r="S1622" s="61"/>
      <c r="T1622" s="61"/>
      <c r="U1622" s="61"/>
      <c r="V1622" s="61"/>
      <c r="W1622" s="61"/>
      <c r="X1622" s="61"/>
      <c r="Y1622" s="61"/>
      <c r="Z1622" s="61"/>
      <c r="AA1622" s="61"/>
      <c r="AB1622" s="61"/>
      <c r="AC1622" s="61"/>
      <c r="AD1622" s="61"/>
      <c r="AE1622" s="61"/>
      <c r="AF1622" s="61"/>
      <c r="AG1622" s="61"/>
      <c r="AH1622" s="61"/>
    </row>
    <row r="1623" spans="15:34">
      <c r="O1623" s="61"/>
      <c r="P1623" s="61"/>
      <c r="Q1623" s="61"/>
      <c r="R1623" s="61"/>
      <c r="S1623" s="61"/>
      <c r="T1623" s="61"/>
      <c r="U1623" s="61"/>
      <c r="V1623" s="61"/>
      <c r="W1623" s="61"/>
      <c r="X1623" s="61"/>
      <c r="Y1623" s="61"/>
      <c r="Z1623" s="61"/>
      <c r="AA1623" s="61"/>
      <c r="AB1623" s="61"/>
      <c r="AC1623" s="61"/>
      <c r="AD1623" s="61"/>
      <c r="AE1623" s="61"/>
      <c r="AF1623" s="61"/>
      <c r="AG1623" s="61"/>
      <c r="AH1623" s="61"/>
    </row>
    <row r="1624" spans="15:34">
      <c r="O1624" s="61"/>
      <c r="P1624" s="61"/>
      <c r="Q1624" s="61"/>
      <c r="R1624" s="61"/>
      <c r="S1624" s="61"/>
      <c r="T1624" s="61"/>
      <c r="U1624" s="61"/>
      <c r="V1624" s="61"/>
      <c r="W1624" s="61"/>
      <c r="X1624" s="61"/>
      <c r="Y1624" s="61"/>
      <c r="Z1624" s="61"/>
      <c r="AA1624" s="61"/>
      <c r="AB1624" s="61"/>
      <c r="AC1624" s="61"/>
      <c r="AD1624" s="61"/>
      <c r="AE1624" s="61"/>
      <c r="AF1624" s="61"/>
      <c r="AG1624" s="61"/>
      <c r="AH1624" s="61"/>
    </row>
    <row r="1625" spans="15:34">
      <c r="O1625" s="61"/>
      <c r="P1625" s="61"/>
      <c r="Q1625" s="61"/>
      <c r="R1625" s="61"/>
      <c r="S1625" s="61"/>
      <c r="T1625" s="61"/>
      <c r="U1625" s="61"/>
      <c r="V1625" s="61"/>
      <c r="W1625" s="61"/>
      <c r="X1625" s="61"/>
      <c r="Y1625" s="61"/>
      <c r="Z1625" s="61"/>
      <c r="AA1625" s="61"/>
      <c r="AB1625" s="61"/>
      <c r="AC1625" s="61"/>
      <c r="AD1625" s="61"/>
      <c r="AE1625" s="61"/>
      <c r="AF1625" s="61"/>
      <c r="AG1625" s="61"/>
      <c r="AH1625" s="61"/>
    </row>
    <row r="1626" spans="15:34">
      <c r="O1626" s="61"/>
      <c r="P1626" s="61"/>
      <c r="Q1626" s="61"/>
      <c r="R1626" s="61"/>
      <c r="S1626" s="61"/>
      <c r="T1626" s="61"/>
      <c r="U1626" s="61"/>
      <c r="V1626" s="61"/>
      <c r="W1626" s="61"/>
      <c r="X1626" s="61"/>
      <c r="Y1626" s="61"/>
      <c r="Z1626" s="61"/>
      <c r="AA1626" s="61"/>
      <c r="AB1626" s="61"/>
      <c r="AC1626" s="61"/>
      <c r="AD1626" s="61"/>
      <c r="AE1626" s="61"/>
      <c r="AF1626" s="61"/>
      <c r="AG1626" s="61"/>
      <c r="AH1626" s="61"/>
    </row>
    <row r="1627" spans="15:34">
      <c r="O1627" s="61"/>
      <c r="P1627" s="61"/>
      <c r="Q1627" s="61"/>
      <c r="R1627" s="61"/>
      <c r="S1627" s="61"/>
      <c r="T1627" s="61"/>
      <c r="U1627" s="61"/>
      <c r="V1627" s="61"/>
      <c r="W1627" s="61"/>
      <c r="X1627" s="61"/>
      <c r="Y1627" s="61"/>
      <c r="Z1627" s="61"/>
      <c r="AA1627" s="61"/>
      <c r="AB1627" s="61"/>
      <c r="AC1627" s="61"/>
      <c r="AD1627" s="61"/>
      <c r="AE1627" s="61"/>
      <c r="AF1627" s="61"/>
      <c r="AG1627" s="61"/>
      <c r="AH1627" s="61"/>
    </row>
    <row r="1628" spans="15:34">
      <c r="O1628" s="61"/>
      <c r="P1628" s="61"/>
      <c r="Q1628" s="61"/>
      <c r="R1628" s="61"/>
      <c r="S1628" s="61"/>
      <c r="T1628" s="61"/>
      <c r="U1628" s="61"/>
      <c r="V1628" s="61"/>
      <c r="W1628" s="61"/>
      <c r="X1628" s="61"/>
      <c r="Y1628" s="61"/>
      <c r="Z1628" s="61"/>
      <c r="AA1628" s="61"/>
      <c r="AB1628" s="61"/>
      <c r="AC1628" s="61"/>
      <c r="AD1628" s="61"/>
      <c r="AE1628" s="61"/>
      <c r="AF1628" s="61"/>
      <c r="AG1628" s="61"/>
      <c r="AH1628" s="61"/>
    </row>
    <row r="1629" spans="15:34">
      <c r="O1629" s="61"/>
      <c r="P1629" s="61"/>
      <c r="Q1629" s="61"/>
      <c r="R1629" s="61"/>
      <c r="S1629" s="61"/>
      <c r="T1629" s="61"/>
      <c r="U1629" s="61"/>
      <c r="V1629" s="61"/>
      <c r="W1629" s="61"/>
      <c r="X1629" s="61"/>
      <c r="Y1629" s="61"/>
      <c r="Z1629" s="61"/>
      <c r="AA1629" s="61"/>
      <c r="AB1629" s="61"/>
      <c r="AC1629" s="61"/>
      <c r="AD1629" s="61"/>
      <c r="AE1629" s="61"/>
      <c r="AF1629" s="61"/>
      <c r="AG1629" s="61"/>
      <c r="AH1629" s="61"/>
    </row>
    <row r="1630" spans="15:34">
      <c r="O1630" s="61"/>
      <c r="P1630" s="61"/>
      <c r="Q1630" s="61"/>
      <c r="R1630" s="61"/>
      <c r="S1630" s="61"/>
      <c r="T1630" s="61"/>
      <c r="U1630" s="61"/>
      <c r="V1630" s="61"/>
      <c r="W1630" s="61"/>
      <c r="X1630" s="61"/>
      <c r="Y1630" s="61"/>
      <c r="Z1630" s="61"/>
      <c r="AA1630" s="61"/>
      <c r="AB1630" s="61"/>
      <c r="AC1630" s="61"/>
      <c r="AD1630" s="61"/>
      <c r="AE1630" s="61"/>
      <c r="AF1630" s="61"/>
      <c r="AG1630" s="61"/>
      <c r="AH1630" s="61"/>
    </row>
    <row r="1631" spans="15:34">
      <c r="O1631" s="61"/>
      <c r="P1631" s="61"/>
      <c r="Q1631" s="61"/>
      <c r="R1631" s="61"/>
      <c r="S1631" s="61"/>
      <c r="T1631" s="61"/>
      <c r="U1631" s="61"/>
      <c r="V1631" s="61"/>
      <c r="W1631" s="61"/>
      <c r="X1631" s="61"/>
      <c r="Y1631" s="61"/>
      <c r="Z1631" s="61"/>
      <c r="AA1631" s="61"/>
      <c r="AB1631" s="61"/>
      <c r="AC1631" s="61"/>
      <c r="AD1631" s="61"/>
      <c r="AE1631" s="61"/>
      <c r="AF1631" s="61"/>
      <c r="AG1631" s="61"/>
      <c r="AH1631" s="61"/>
    </row>
    <row r="1632" spans="15:34">
      <c r="O1632" s="61"/>
      <c r="P1632" s="61"/>
      <c r="Q1632" s="61"/>
      <c r="R1632" s="61"/>
      <c r="S1632" s="61"/>
      <c r="T1632" s="61"/>
      <c r="U1632" s="61"/>
      <c r="V1632" s="61"/>
      <c r="W1632" s="61"/>
      <c r="X1632" s="61"/>
      <c r="Y1632" s="61"/>
      <c r="Z1632" s="61"/>
      <c r="AA1632" s="61"/>
      <c r="AB1632" s="61"/>
      <c r="AC1632" s="61"/>
      <c r="AD1632" s="61"/>
      <c r="AE1632" s="61"/>
      <c r="AF1632" s="61"/>
      <c r="AG1632" s="61"/>
      <c r="AH1632" s="61"/>
    </row>
    <row r="1633" spans="15:34">
      <c r="O1633" s="61"/>
      <c r="P1633" s="61"/>
      <c r="Q1633" s="61"/>
      <c r="R1633" s="61"/>
      <c r="S1633" s="61"/>
      <c r="T1633" s="61"/>
      <c r="U1633" s="61"/>
      <c r="V1633" s="61"/>
      <c r="W1633" s="61"/>
      <c r="X1633" s="61"/>
      <c r="Y1633" s="61"/>
      <c r="Z1633" s="61"/>
      <c r="AA1633" s="61"/>
      <c r="AB1633" s="61"/>
      <c r="AC1633" s="61"/>
      <c r="AD1633" s="61"/>
      <c r="AE1633" s="61"/>
      <c r="AF1633" s="61"/>
      <c r="AG1633" s="61"/>
      <c r="AH1633" s="61"/>
    </row>
    <row r="1634" spans="15:34">
      <c r="O1634" s="61"/>
      <c r="P1634" s="61"/>
      <c r="Q1634" s="61"/>
      <c r="R1634" s="61"/>
      <c r="S1634" s="61"/>
      <c r="T1634" s="61"/>
      <c r="U1634" s="61"/>
      <c r="V1634" s="61"/>
      <c r="W1634" s="61"/>
      <c r="X1634" s="61"/>
      <c r="Y1634" s="61"/>
      <c r="Z1634" s="61"/>
      <c r="AA1634" s="61"/>
      <c r="AB1634" s="61"/>
      <c r="AC1634" s="61"/>
      <c r="AD1634" s="61"/>
      <c r="AE1634" s="61"/>
      <c r="AF1634" s="61"/>
      <c r="AG1634" s="61"/>
      <c r="AH1634" s="61"/>
    </row>
    <row r="1635" spans="15:34">
      <c r="O1635" s="61"/>
      <c r="P1635" s="61"/>
      <c r="Q1635" s="61"/>
      <c r="R1635" s="61"/>
      <c r="S1635" s="61"/>
      <c r="T1635" s="61"/>
      <c r="U1635" s="61"/>
      <c r="V1635" s="61"/>
      <c r="W1635" s="61"/>
      <c r="X1635" s="61"/>
      <c r="Y1635" s="61"/>
      <c r="Z1635" s="61"/>
      <c r="AA1635" s="61"/>
      <c r="AB1635" s="61"/>
      <c r="AC1635" s="61"/>
      <c r="AD1635" s="61"/>
      <c r="AE1635" s="61"/>
      <c r="AF1635" s="61"/>
      <c r="AG1635" s="61"/>
      <c r="AH1635" s="61"/>
    </row>
    <row r="1636" spans="15:34">
      <c r="O1636" s="61"/>
      <c r="P1636" s="61"/>
      <c r="Q1636" s="61"/>
      <c r="R1636" s="61"/>
      <c r="S1636" s="61"/>
      <c r="T1636" s="61"/>
      <c r="U1636" s="61"/>
      <c r="V1636" s="61"/>
      <c r="W1636" s="61"/>
      <c r="X1636" s="61"/>
      <c r="Y1636" s="61"/>
      <c r="Z1636" s="61"/>
      <c r="AA1636" s="61"/>
      <c r="AB1636" s="61"/>
      <c r="AC1636" s="61"/>
      <c r="AD1636" s="61"/>
      <c r="AE1636" s="61"/>
      <c r="AF1636" s="61"/>
      <c r="AG1636" s="61"/>
      <c r="AH1636" s="61"/>
    </row>
    <row r="1637" spans="15:34">
      <c r="O1637" s="61"/>
      <c r="P1637" s="61"/>
      <c r="Q1637" s="61"/>
      <c r="R1637" s="61"/>
      <c r="S1637" s="61"/>
      <c r="T1637" s="61"/>
      <c r="U1637" s="61"/>
      <c r="V1637" s="61"/>
      <c r="W1637" s="61"/>
      <c r="X1637" s="61"/>
      <c r="Y1637" s="61"/>
      <c r="Z1637" s="61"/>
      <c r="AA1637" s="61"/>
      <c r="AB1637" s="61"/>
      <c r="AC1637" s="61"/>
      <c r="AD1637" s="61"/>
      <c r="AE1637" s="61"/>
      <c r="AF1637" s="61"/>
      <c r="AG1637" s="61"/>
      <c r="AH1637" s="61"/>
    </row>
    <row r="1638" spans="15:34">
      <c r="O1638" s="61"/>
      <c r="P1638" s="61"/>
      <c r="Q1638" s="61"/>
      <c r="R1638" s="61"/>
      <c r="S1638" s="61"/>
      <c r="T1638" s="61"/>
      <c r="U1638" s="61"/>
      <c r="V1638" s="61"/>
      <c r="W1638" s="61"/>
      <c r="X1638" s="61"/>
      <c r="Y1638" s="61"/>
      <c r="Z1638" s="61"/>
      <c r="AA1638" s="61"/>
      <c r="AB1638" s="61"/>
      <c r="AC1638" s="61"/>
      <c r="AD1638" s="61"/>
      <c r="AE1638" s="61"/>
      <c r="AF1638" s="61"/>
      <c r="AG1638" s="61"/>
      <c r="AH1638" s="61"/>
    </row>
    <row r="1639" spans="15:34">
      <c r="O1639" s="61"/>
      <c r="P1639" s="61"/>
      <c r="Q1639" s="61"/>
      <c r="R1639" s="61"/>
      <c r="S1639" s="61"/>
      <c r="T1639" s="61"/>
      <c r="U1639" s="61"/>
      <c r="V1639" s="61"/>
      <c r="W1639" s="61"/>
      <c r="X1639" s="61"/>
      <c r="Y1639" s="61"/>
      <c r="Z1639" s="61"/>
      <c r="AA1639" s="61"/>
      <c r="AB1639" s="61"/>
      <c r="AC1639" s="61"/>
      <c r="AD1639" s="61"/>
      <c r="AE1639" s="61"/>
      <c r="AF1639" s="61"/>
      <c r="AG1639" s="61"/>
      <c r="AH1639" s="61"/>
    </row>
    <row r="1640" spans="15:34">
      <c r="O1640" s="61"/>
      <c r="P1640" s="61"/>
      <c r="Q1640" s="61"/>
      <c r="R1640" s="61"/>
      <c r="S1640" s="61"/>
      <c r="T1640" s="61"/>
      <c r="U1640" s="61"/>
      <c r="V1640" s="61"/>
      <c r="W1640" s="61"/>
      <c r="X1640" s="61"/>
      <c r="Y1640" s="61"/>
      <c r="Z1640" s="61"/>
      <c r="AA1640" s="61"/>
      <c r="AB1640" s="61"/>
      <c r="AC1640" s="61"/>
      <c r="AD1640" s="61"/>
      <c r="AE1640" s="61"/>
      <c r="AF1640" s="61"/>
      <c r="AG1640" s="61"/>
      <c r="AH1640" s="61"/>
    </row>
    <row r="1641" spans="15:34">
      <c r="O1641" s="61"/>
      <c r="P1641" s="61"/>
      <c r="Q1641" s="61"/>
      <c r="R1641" s="61"/>
      <c r="S1641" s="61"/>
      <c r="T1641" s="61"/>
      <c r="U1641" s="61"/>
      <c r="V1641" s="61"/>
      <c r="W1641" s="61"/>
      <c r="X1641" s="61"/>
      <c r="Y1641" s="61"/>
      <c r="Z1641" s="61"/>
      <c r="AA1641" s="61"/>
      <c r="AB1641" s="61"/>
      <c r="AC1641" s="61"/>
      <c r="AD1641" s="61"/>
      <c r="AE1641" s="61"/>
      <c r="AF1641" s="61"/>
      <c r="AG1641" s="61"/>
      <c r="AH1641" s="61"/>
    </row>
    <row r="1642" spans="15:34">
      <c r="O1642" s="61"/>
      <c r="P1642" s="61"/>
      <c r="Q1642" s="61"/>
      <c r="R1642" s="61"/>
      <c r="S1642" s="61"/>
      <c r="T1642" s="61"/>
      <c r="U1642" s="61"/>
      <c r="V1642" s="61"/>
      <c r="W1642" s="61"/>
      <c r="X1642" s="61"/>
      <c r="Y1642" s="61"/>
      <c r="Z1642" s="61"/>
      <c r="AA1642" s="61"/>
      <c r="AB1642" s="61"/>
      <c r="AC1642" s="61"/>
      <c r="AD1642" s="61"/>
      <c r="AE1642" s="61"/>
      <c r="AF1642" s="61"/>
      <c r="AG1642" s="61"/>
      <c r="AH1642" s="61"/>
    </row>
    <row r="1643" spans="15:34">
      <c r="O1643" s="61"/>
      <c r="P1643" s="61"/>
      <c r="Q1643" s="61"/>
      <c r="R1643" s="61"/>
      <c r="S1643" s="61"/>
      <c r="T1643" s="61"/>
      <c r="U1643" s="61"/>
      <c r="V1643" s="61"/>
      <c r="W1643" s="61"/>
      <c r="X1643" s="61"/>
      <c r="Y1643" s="61"/>
      <c r="Z1643" s="61"/>
      <c r="AA1643" s="61"/>
      <c r="AB1643" s="61"/>
      <c r="AC1643" s="61"/>
      <c r="AD1643" s="61"/>
      <c r="AE1643" s="61"/>
      <c r="AF1643" s="61"/>
      <c r="AG1643" s="61"/>
      <c r="AH1643" s="61"/>
    </row>
    <row r="1644" spans="15:34">
      <c r="O1644" s="61"/>
      <c r="P1644" s="61"/>
      <c r="Q1644" s="61"/>
      <c r="R1644" s="61"/>
      <c r="S1644" s="61"/>
      <c r="T1644" s="61"/>
      <c r="U1644" s="61"/>
      <c r="V1644" s="61"/>
      <c r="W1644" s="61"/>
      <c r="X1644" s="61"/>
      <c r="Y1644" s="61"/>
      <c r="Z1644" s="61"/>
      <c r="AA1644" s="61"/>
      <c r="AB1644" s="61"/>
      <c r="AC1644" s="61"/>
      <c r="AD1644" s="61"/>
      <c r="AE1644" s="61"/>
      <c r="AF1644" s="61"/>
      <c r="AG1644" s="61"/>
      <c r="AH1644" s="61"/>
    </row>
    <row r="1645" spans="15:34">
      <c r="O1645" s="61"/>
      <c r="P1645" s="61"/>
      <c r="Q1645" s="61"/>
      <c r="R1645" s="61"/>
      <c r="S1645" s="61"/>
      <c r="T1645" s="61"/>
      <c r="U1645" s="61"/>
      <c r="V1645" s="61"/>
      <c r="W1645" s="61"/>
      <c r="X1645" s="61"/>
      <c r="Y1645" s="61"/>
      <c r="Z1645" s="61"/>
      <c r="AA1645" s="61"/>
      <c r="AB1645" s="61"/>
      <c r="AC1645" s="61"/>
      <c r="AD1645" s="61"/>
      <c r="AE1645" s="61"/>
      <c r="AF1645" s="61"/>
      <c r="AG1645" s="61"/>
      <c r="AH1645" s="61"/>
    </row>
    <row r="1646" spans="15:34">
      <c r="O1646" s="61"/>
      <c r="P1646" s="61"/>
      <c r="Q1646" s="61"/>
      <c r="R1646" s="61"/>
      <c r="S1646" s="61"/>
      <c r="T1646" s="61"/>
      <c r="U1646" s="61"/>
      <c r="V1646" s="61"/>
      <c r="W1646" s="61"/>
      <c r="X1646" s="61"/>
      <c r="Y1646" s="61"/>
      <c r="Z1646" s="61"/>
      <c r="AA1646" s="61"/>
      <c r="AB1646" s="61"/>
      <c r="AC1646" s="61"/>
      <c r="AD1646" s="61"/>
      <c r="AE1646" s="61"/>
      <c r="AF1646" s="61"/>
      <c r="AG1646" s="61"/>
      <c r="AH1646" s="61"/>
    </row>
    <row r="1647" spans="15:34">
      <c r="O1647" s="61"/>
      <c r="P1647" s="61"/>
      <c r="Q1647" s="61"/>
      <c r="R1647" s="61"/>
      <c r="S1647" s="61"/>
      <c r="T1647" s="61"/>
      <c r="U1647" s="61"/>
      <c r="V1647" s="61"/>
      <c r="W1647" s="61"/>
      <c r="X1647" s="61"/>
      <c r="Y1647" s="61"/>
      <c r="Z1647" s="61"/>
      <c r="AA1647" s="61"/>
      <c r="AB1647" s="61"/>
      <c r="AC1647" s="61"/>
      <c r="AD1647" s="61"/>
      <c r="AE1647" s="61"/>
      <c r="AF1647" s="61"/>
      <c r="AG1647" s="61"/>
      <c r="AH1647" s="61"/>
    </row>
    <row r="1648" spans="15:34">
      <c r="O1648" s="61"/>
      <c r="P1648" s="61"/>
      <c r="Q1648" s="61"/>
      <c r="R1648" s="61"/>
      <c r="S1648" s="61"/>
      <c r="T1648" s="61"/>
      <c r="U1648" s="61"/>
      <c r="V1648" s="61"/>
      <c r="W1648" s="61"/>
      <c r="X1648" s="61"/>
      <c r="Y1648" s="61"/>
      <c r="Z1648" s="61"/>
      <c r="AA1648" s="61"/>
      <c r="AB1648" s="61"/>
      <c r="AC1648" s="61"/>
      <c r="AD1648" s="61"/>
      <c r="AE1648" s="61"/>
      <c r="AF1648" s="61"/>
      <c r="AG1648" s="61"/>
      <c r="AH1648" s="61"/>
    </row>
    <row r="1649" spans="15:34">
      <c r="O1649" s="61"/>
      <c r="P1649" s="61"/>
      <c r="Q1649" s="61"/>
      <c r="R1649" s="61"/>
      <c r="S1649" s="61"/>
      <c r="T1649" s="61"/>
      <c r="U1649" s="61"/>
      <c r="V1649" s="61"/>
      <c r="W1649" s="61"/>
      <c r="X1649" s="61"/>
      <c r="Y1649" s="61"/>
      <c r="Z1649" s="61"/>
      <c r="AA1649" s="61"/>
      <c r="AB1649" s="61"/>
      <c r="AC1649" s="61"/>
      <c r="AD1649" s="61"/>
      <c r="AE1649" s="61"/>
      <c r="AF1649" s="61"/>
      <c r="AG1649" s="61"/>
      <c r="AH1649" s="61"/>
    </row>
    <row r="1650" spans="15:34">
      <c r="O1650" s="61"/>
      <c r="P1650" s="61"/>
      <c r="Q1650" s="61"/>
      <c r="R1650" s="61"/>
      <c r="S1650" s="61"/>
      <c r="T1650" s="61"/>
      <c r="U1650" s="61"/>
      <c r="V1650" s="61"/>
      <c r="W1650" s="61"/>
      <c r="X1650" s="61"/>
      <c r="Y1650" s="61"/>
      <c r="Z1650" s="61"/>
      <c r="AA1650" s="61"/>
      <c r="AB1650" s="61"/>
      <c r="AC1650" s="61"/>
      <c r="AD1650" s="61"/>
      <c r="AE1650" s="61"/>
      <c r="AF1650" s="61"/>
      <c r="AG1650" s="61"/>
      <c r="AH1650" s="61"/>
    </row>
    <row r="1651" spans="15:34">
      <c r="O1651" s="61"/>
      <c r="P1651" s="61"/>
      <c r="Q1651" s="61"/>
      <c r="R1651" s="61"/>
      <c r="S1651" s="61"/>
      <c r="T1651" s="61"/>
      <c r="U1651" s="61"/>
      <c r="V1651" s="61"/>
      <c r="W1651" s="61"/>
      <c r="X1651" s="61"/>
      <c r="Y1651" s="61"/>
      <c r="Z1651" s="61"/>
      <c r="AA1651" s="61"/>
      <c r="AB1651" s="61"/>
      <c r="AC1651" s="61"/>
      <c r="AD1651" s="61"/>
      <c r="AE1651" s="61"/>
      <c r="AF1651" s="61"/>
      <c r="AG1651" s="61"/>
      <c r="AH1651" s="61"/>
    </row>
    <row r="1652" spans="15:34">
      <c r="O1652" s="61"/>
      <c r="P1652" s="61"/>
      <c r="Q1652" s="61"/>
      <c r="R1652" s="61"/>
      <c r="S1652" s="61"/>
      <c r="T1652" s="61"/>
      <c r="U1652" s="61"/>
      <c r="V1652" s="61"/>
      <c r="W1652" s="61"/>
      <c r="X1652" s="61"/>
      <c r="Y1652" s="61"/>
      <c r="Z1652" s="61"/>
      <c r="AA1652" s="61"/>
      <c r="AB1652" s="61"/>
      <c r="AC1652" s="61"/>
      <c r="AD1652" s="61"/>
      <c r="AE1652" s="61"/>
      <c r="AF1652" s="61"/>
      <c r="AG1652" s="61"/>
      <c r="AH1652" s="61"/>
    </row>
    <row r="1653" spans="15:34">
      <c r="O1653" s="61"/>
      <c r="P1653" s="61"/>
      <c r="Q1653" s="61"/>
      <c r="R1653" s="61"/>
      <c r="S1653" s="61"/>
      <c r="T1653" s="61"/>
      <c r="U1653" s="61"/>
      <c r="V1653" s="61"/>
      <c r="W1653" s="61"/>
      <c r="X1653" s="61"/>
      <c r="Y1653" s="61"/>
      <c r="Z1653" s="61"/>
      <c r="AA1653" s="61"/>
      <c r="AB1653" s="61"/>
      <c r="AC1653" s="61"/>
      <c r="AD1653" s="61"/>
      <c r="AE1653" s="61"/>
      <c r="AF1653" s="61"/>
      <c r="AG1653" s="61"/>
      <c r="AH1653" s="61"/>
    </row>
    <row r="1654" spans="15:34">
      <c r="O1654" s="61"/>
      <c r="P1654" s="61"/>
      <c r="Q1654" s="61"/>
      <c r="R1654" s="61"/>
      <c r="S1654" s="61"/>
      <c r="T1654" s="61"/>
      <c r="U1654" s="61"/>
      <c r="V1654" s="61"/>
      <c r="W1654" s="61"/>
      <c r="X1654" s="61"/>
      <c r="Y1654" s="61"/>
      <c r="Z1654" s="61"/>
      <c r="AA1654" s="61"/>
      <c r="AB1654" s="61"/>
      <c r="AC1654" s="61"/>
      <c r="AD1654" s="61"/>
      <c r="AE1654" s="61"/>
      <c r="AF1654" s="61"/>
      <c r="AG1654" s="61"/>
      <c r="AH1654" s="61"/>
    </row>
    <row r="1655" spans="15:34">
      <c r="O1655" s="61"/>
      <c r="P1655" s="61"/>
      <c r="Q1655" s="61"/>
      <c r="R1655" s="61"/>
      <c r="S1655" s="61"/>
      <c r="T1655" s="61"/>
      <c r="U1655" s="61"/>
      <c r="V1655" s="61"/>
      <c r="W1655" s="61"/>
      <c r="X1655" s="61"/>
      <c r="Y1655" s="61"/>
      <c r="Z1655" s="61"/>
      <c r="AA1655" s="61"/>
      <c r="AB1655" s="61"/>
      <c r="AC1655" s="61"/>
      <c r="AD1655" s="61"/>
      <c r="AE1655" s="61"/>
      <c r="AF1655" s="61"/>
      <c r="AG1655" s="61"/>
      <c r="AH1655" s="61"/>
    </row>
    <row r="1656" spans="15:34">
      <c r="O1656" s="61"/>
      <c r="P1656" s="61"/>
      <c r="Q1656" s="61"/>
      <c r="R1656" s="61"/>
      <c r="S1656" s="61"/>
      <c r="T1656" s="61"/>
      <c r="U1656" s="61"/>
      <c r="V1656" s="61"/>
      <c r="W1656" s="61"/>
      <c r="X1656" s="61"/>
      <c r="Y1656" s="61"/>
      <c r="Z1656" s="61"/>
      <c r="AA1656" s="61"/>
      <c r="AB1656" s="61"/>
      <c r="AC1656" s="61"/>
      <c r="AD1656" s="61"/>
      <c r="AE1656" s="61"/>
      <c r="AF1656" s="61"/>
      <c r="AG1656" s="61"/>
      <c r="AH1656" s="61"/>
    </row>
    <row r="1657" spans="15:34">
      <c r="O1657" s="61"/>
      <c r="P1657" s="61"/>
      <c r="Q1657" s="61"/>
      <c r="R1657" s="61"/>
      <c r="S1657" s="61"/>
      <c r="T1657" s="61"/>
      <c r="U1657" s="61"/>
      <c r="V1657" s="61"/>
      <c r="W1657" s="61"/>
      <c r="X1657" s="61"/>
      <c r="Y1657" s="61"/>
      <c r="Z1657" s="61"/>
      <c r="AA1657" s="61"/>
      <c r="AB1657" s="61"/>
      <c r="AC1657" s="61"/>
      <c r="AD1657" s="61"/>
      <c r="AE1657" s="61"/>
      <c r="AF1657" s="61"/>
      <c r="AG1657" s="61"/>
      <c r="AH1657" s="61"/>
    </row>
    <row r="1658" spans="15:34">
      <c r="O1658" s="61"/>
      <c r="P1658" s="61"/>
      <c r="Q1658" s="61"/>
      <c r="R1658" s="61"/>
      <c r="S1658" s="61"/>
      <c r="T1658" s="61"/>
      <c r="U1658" s="61"/>
      <c r="V1658" s="61"/>
      <c r="W1658" s="61"/>
      <c r="X1658" s="61"/>
      <c r="Y1658" s="61"/>
      <c r="Z1658" s="61"/>
      <c r="AA1658" s="61"/>
      <c r="AB1658" s="61"/>
      <c r="AC1658" s="61"/>
      <c r="AD1658" s="61"/>
      <c r="AE1658" s="61"/>
      <c r="AF1658" s="61"/>
      <c r="AG1658" s="61"/>
      <c r="AH1658" s="61"/>
    </row>
    <row r="1659" spans="15:34">
      <c r="O1659" s="61"/>
      <c r="P1659" s="61"/>
      <c r="Q1659" s="61"/>
      <c r="R1659" s="61"/>
      <c r="S1659" s="61"/>
      <c r="T1659" s="61"/>
      <c r="U1659" s="61"/>
      <c r="V1659" s="61"/>
      <c r="W1659" s="61"/>
      <c r="X1659" s="61"/>
      <c r="Y1659" s="61"/>
      <c r="Z1659" s="61"/>
      <c r="AA1659" s="61"/>
      <c r="AB1659" s="61"/>
      <c r="AC1659" s="61"/>
      <c r="AD1659" s="61"/>
      <c r="AE1659" s="61"/>
      <c r="AF1659" s="61"/>
      <c r="AG1659" s="61"/>
      <c r="AH1659" s="61"/>
    </row>
    <row r="1660" spans="15:34">
      <c r="O1660" s="61"/>
      <c r="P1660" s="61"/>
      <c r="Q1660" s="61"/>
      <c r="R1660" s="61"/>
      <c r="S1660" s="61"/>
      <c r="T1660" s="61"/>
      <c r="U1660" s="61"/>
      <c r="V1660" s="61"/>
      <c r="W1660" s="61"/>
      <c r="X1660" s="61"/>
      <c r="Y1660" s="61"/>
      <c r="Z1660" s="61"/>
      <c r="AA1660" s="61"/>
      <c r="AB1660" s="61"/>
      <c r="AC1660" s="61"/>
      <c r="AD1660" s="61"/>
      <c r="AE1660" s="61"/>
      <c r="AF1660" s="61"/>
      <c r="AG1660" s="61"/>
      <c r="AH1660" s="61"/>
    </row>
    <row r="1661" spans="15:34">
      <c r="O1661" s="61"/>
      <c r="P1661" s="61"/>
      <c r="Q1661" s="61"/>
      <c r="R1661" s="61"/>
      <c r="S1661" s="61"/>
      <c r="T1661" s="61"/>
      <c r="U1661" s="61"/>
      <c r="V1661" s="61"/>
      <c r="W1661" s="61"/>
      <c r="X1661" s="61"/>
      <c r="Y1661" s="61"/>
      <c r="Z1661" s="61"/>
      <c r="AA1661" s="61"/>
      <c r="AB1661" s="61"/>
      <c r="AC1661" s="61"/>
      <c r="AD1661" s="61"/>
      <c r="AE1661" s="61"/>
      <c r="AF1661" s="61"/>
      <c r="AG1661" s="61"/>
      <c r="AH1661" s="61"/>
    </row>
    <row r="1662" spans="15:34">
      <c r="O1662" s="61"/>
      <c r="P1662" s="61"/>
      <c r="Q1662" s="61"/>
      <c r="R1662" s="61"/>
      <c r="S1662" s="61"/>
      <c r="T1662" s="61"/>
      <c r="U1662" s="61"/>
      <c r="V1662" s="61"/>
      <c r="W1662" s="61"/>
      <c r="X1662" s="61"/>
      <c r="Y1662" s="61"/>
      <c r="Z1662" s="61"/>
      <c r="AA1662" s="61"/>
      <c r="AB1662" s="61"/>
      <c r="AC1662" s="61"/>
      <c r="AD1662" s="61"/>
      <c r="AE1662" s="61"/>
      <c r="AF1662" s="61"/>
      <c r="AG1662" s="61"/>
      <c r="AH1662" s="61"/>
    </row>
    <row r="1663" spans="15:34">
      <c r="O1663" s="61"/>
      <c r="P1663" s="61"/>
      <c r="Q1663" s="61"/>
      <c r="R1663" s="61"/>
      <c r="S1663" s="61"/>
      <c r="T1663" s="61"/>
      <c r="U1663" s="61"/>
      <c r="V1663" s="61"/>
      <c r="W1663" s="61"/>
      <c r="X1663" s="61"/>
      <c r="Y1663" s="61"/>
      <c r="Z1663" s="61"/>
      <c r="AA1663" s="61"/>
      <c r="AB1663" s="61"/>
      <c r="AC1663" s="61"/>
      <c r="AD1663" s="61"/>
      <c r="AE1663" s="61"/>
      <c r="AF1663" s="61"/>
      <c r="AG1663" s="61"/>
      <c r="AH1663" s="61"/>
    </row>
    <row r="1664" spans="15:34">
      <c r="O1664" s="61"/>
      <c r="P1664" s="61"/>
      <c r="Q1664" s="61"/>
      <c r="R1664" s="61"/>
      <c r="S1664" s="61"/>
      <c r="T1664" s="61"/>
      <c r="U1664" s="61"/>
      <c r="V1664" s="61"/>
      <c r="W1664" s="61"/>
      <c r="X1664" s="61"/>
      <c r="Y1664" s="61"/>
      <c r="Z1664" s="61"/>
      <c r="AA1664" s="61"/>
      <c r="AB1664" s="61"/>
      <c r="AC1664" s="61"/>
      <c r="AD1664" s="61"/>
      <c r="AE1664" s="61"/>
      <c r="AF1664" s="61"/>
      <c r="AG1664" s="61"/>
      <c r="AH1664" s="61"/>
    </row>
    <row r="1665" spans="15:34">
      <c r="O1665" s="61"/>
      <c r="P1665" s="61"/>
      <c r="Q1665" s="61"/>
      <c r="R1665" s="61"/>
      <c r="S1665" s="61"/>
      <c r="T1665" s="61"/>
      <c r="U1665" s="61"/>
      <c r="V1665" s="61"/>
      <c r="W1665" s="61"/>
      <c r="X1665" s="61"/>
      <c r="Y1665" s="61"/>
      <c r="Z1665" s="61"/>
      <c r="AA1665" s="61"/>
      <c r="AB1665" s="61"/>
      <c r="AC1665" s="61"/>
      <c r="AD1665" s="61"/>
      <c r="AE1665" s="61"/>
      <c r="AF1665" s="61"/>
      <c r="AG1665" s="61"/>
      <c r="AH1665" s="61"/>
    </row>
    <row r="1666" spans="15:34">
      <c r="O1666" s="61"/>
      <c r="P1666" s="61"/>
      <c r="Q1666" s="61"/>
      <c r="R1666" s="61"/>
      <c r="S1666" s="61"/>
      <c r="T1666" s="61"/>
      <c r="U1666" s="61"/>
      <c r="V1666" s="61"/>
      <c r="W1666" s="61"/>
      <c r="X1666" s="61"/>
      <c r="Y1666" s="61"/>
      <c r="Z1666" s="61"/>
      <c r="AA1666" s="61"/>
      <c r="AB1666" s="61"/>
      <c r="AC1666" s="61"/>
      <c r="AD1666" s="61"/>
      <c r="AE1666" s="61"/>
      <c r="AF1666" s="61"/>
      <c r="AG1666" s="61"/>
      <c r="AH1666" s="61"/>
    </row>
    <row r="1667" spans="15:34">
      <c r="O1667" s="61"/>
      <c r="P1667" s="61"/>
      <c r="Q1667" s="61"/>
      <c r="R1667" s="61"/>
      <c r="S1667" s="61"/>
      <c r="T1667" s="61"/>
      <c r="U1667" s="61"/>
      <c r="V1667" s="61"/>
      <c r="W1667" s="61"/>
      <c r="X1667" s="61"/>
      <c r="Y1667" s="61"/>
      <c r="Z1667" s="61"/>
      <c r="AA1667" s="61"/>
      <c r="AB1667" s="61"/>
      <c r="AC1667" s="61"/>
      <c r="AD1667" s="61"/>
      <c r="AE1667" s="61"/>
      <c r="AF1667" s="61"/>
      <c r="AG1667" s="61"/>
      <c r="AH1667" s="61"/>
    </row>
    <row r="1668" spans="15:34">
      <c r="O1668" s="61"/>
      <c r="P1668" s="61"/>
      <c r="Q1668" s="61"/>
      <c r="R1668" s="61"/>
      <c r="S1668" s="61"/>
      <c r="T1668" s="61"/>
      <c r="U1668" s="61"/>
      <c r="V1668" s="61"/>
      <c r="W1668" s="61"/>
      <c r="X1668" s="61"/>
      <c r="Y1668" s="61"/>
      <c r="Z1668" s="61"/>
      <c r="AA1668" s="61"/>
      <c r="AB1668" s="61"/>
      <c r="AC1668" s="61"/>
      <c r="AD1668" s="61"/>
      <c r="AE1668" s="61"/>
      <c r="AF1668" s="61"/>
      <c r="AG1668" s="61"/>
      <c r="AH1668" s="61"/>
    </row>
    <row r="1669" spans="15:34">
      <c r="O1669" s="61"/>
      <c r="P1669" s="61"/>
      <c r="Q1669" s="61"/>
      <c r="R1669" s="61"/>
      <c r="S1669" s="61"/>
      <c r="T1669" s="61"/>
      <c r="U1669" s="61"/>
      <c r="V1669" s="61"/>
      <c r="W1669" s="61"/>
      <c r="X1669" s="61"/>
      <c r="Y1669" s="61"/>
      <c r="Z1669" s="61"/>
      <c r="AA1669" s="61"/>
      <c r="AB1669" s="61"/>
      <c r="AC1669" s="61"/>
      <c r="AD1669" s="61"/>
      <c r="AE1669" s="61"/>
      <c r="AF1669" s="61"/>
      <c r="AG1669" s="61"/>
      <c r="AH1669" s="61"/>
    </row>
    <row r="1670" spans="15:34">
      <c r="O1670" s="61"/>
      <c r="P1670" s="61"/>
      <c r="Q1670" s="61"/>
      <c r="R1670" s="61"/>
      <c r="S1670" s="61"/>
      <c r="T1670" s="61"/>
      <c r="U1670" s="61"/>
      <c r="V1670" s="61"/>
      <c r="W1670" s="61"/>
      <c r="X1670" s="61"/>
      <c r="Y1670" s="61"/>
      <c r="Z1670" s="61"/>
      <c r="AA1670" s="61"/>
      <c r="AB1670" s="61"/>
      <c r="AC1670" s="61"/>
      <c r="AD1670" s="61"/>
      <c r="AE1670" s="61"/>
      <c r="AF1670" s="61"/>
      <c r="AG1670" s="61"/>
      <c r="AH1670" s="61"/>
    </row>
    <row r="1671" spans="15:34">
      <c r="O1671" s="61"/>
      <c r="P1671" s="61"/>
      <c r="Q1671" s="61"/>
      <c r="R1671" s="61"/>
      <c r="S1671" s="61"/>
      <c r="T1671" s="61"/>
      <c r="U1671" s="61"/>
      <c r="V1671" s="61"/>
      <c r="W1671" s="61"/>
      <c r="X1671" s="61"/>
      <c r="Y1671" s="61"/>
      <c r="Z1671" s="61"/>
      <c r="AA1671" s="61"/>
      <c r="AB1671" s="61"/>
      <c r="AC1671" s="61"/>
      <c r="AD1671" s="61"/>
      <c r="AE1671" s="61"/>
      <c r="AF1671" s="61"/>
      <c r="AG1671" s="61"/>
      <c r="AH1671" s="61"/>
    </row>
    <row r="1672" spans="15:34">
      <c r="O1672" s="61"/>
      <c r="P1672" s="61"/>
      <c r="Q1672" s="61"/>
      <c r="R1672" s="61"/>
      <c r="S1672" s="61"/>
      <c r="T1672" s="61"/>
      <c r="U1672" s="61"/>
      <c r="V1672" s="61"/>
      <c r="W1672" s="61"/>
      <c r="X1672" s="61"/>
      <c r="Y1672" s="61"/>
      <c r="Z1672" s="61"/>
      <c r="AA1672" s="61"/>
      <c r="AB1672" s="61"/>
      <c r="AC1672" s="61"/>
      <c r="AD1672" s="61"/>
      <c r="AE1672" s="61"/>
      <c r="AF1672" s="61"/>
      <c r="AG1672" s="61"/>
      <c r="AH1672" s="61"/>
    </row>
    <row r="1673" spans="15:34">
      <c r="O1673" s="61"/>
      <c r="P1673" s="61"/>
      <c r="Q1673" s="61"/>
      <c r="R1673" s="61"/>
      <c r="S1673" s="61"/>
      <c r="T1673" s="61"/>
      <c r="U1673" s="61"/>
      <c r="V1673" s="61"/>
      <c r="W1673" s="61"/>
      <c r="X1673" s="61"/>
      <c r="Y1673" s="61"/>
      <c r="Z1673" s="61"/>
      <c r="AA1673" s="61"/>
      <c r="AB1673" s="61"/>
      <c r="AC1673" s="61"/>
      <c r="AD1673" s="61"/>
      <c r="AE1673" s="61"/>
      <c r="AF1673" s="61"/>
      <c r="AG1673" s="61"/>
      <c r="AH1673" s="61"/>
    </row>
    <row r="1674" spans="15:34">
      <c r="O1674" s="61"/>
      <c r="P1674" s="61"/>
      <c r="Q1674" s="61"/>
      <c r="R1674" s="61"/>
      <c r="S1674" s="61"/>
      <c r="T1674" s="61"/>
      <c r="U1674" s="61"/>
      <c r="V1674" s="61"/>
      <c r="W1674" s="61"/>
      <c r="X1674" s="61"/>
      <c r="Y1674" s="61"/>
      <c r="Z1674" s="61"/>
      <c r="AA1674" s="61"/>
      <c r="AB1674" s="61"/>
      <c r="AC1674" s="61"/>
      <c r="AD1674" s="61"/>
      <c r="AE1674" s="61"/>
      <c r="AF1674" s="61"/>
      <c r="AG1674" s="61"/>
      <c r="AH1674" s="61"/>
    </row>
    <row r="1675" spans="15:34">
      <c r="O1675" s="61"/>
      <c r="P1675" s="61"/>
      <c r="Q1675" s="61"/>
      <c r="R1675" s="61"/>
      <c r="S1675" s="61"/>
      <c r="T1675" s="61"/>
      <c r="U1675" s="61"/>
      <c r="V1675" s="61"/>
      <c r="W1675" s="61"/>
      <c r="X1675" s="61"/>
      <c r="Y1675" s="61"/>
      <c r="Z1675" s="61"/>
      <c r="AA1675" s="61"/>
      <c r="AB1675" s="61"/>
      <c r="AC1675" s="61"/>
      <c r="AD1675" s="61"/>
      <c r="AE1675" s="61"/>
      <c r="AF1675" s="61"/>
      <c r="AG1675" s="61"/>
      <c r="AH1675" s="61"/>
    </row>
    <row r="1676" spans="15:34">
      <c r="O1676" s="61"/>
      <c r="P1676" s="61"/>
      <c r="Q1676" s="61"/>
      <c r="R1676" s="61"/>
      <c r="S1676" s="61"/>
      <c r="T1676" s="61"/>
      <c r="U1676" s="61"/>
      <c r="V1676" s="61"/>
      <c r="W1676" s="61"/>
      <c r="X1676" s="61"/>
      <c r="Y1676" s="61"/>
      <c r="Z1676" s="61"/>
      <c r="AA1676" s="61"/>
      <c r="AB1676" s="61"/>
      <c r="AC1676" s="61"/>
      <c r="AD1676" s="61"/>
      <c r="AE1676" s="61"/>
      <c r="AF1676" s="61"/>
      <c r="AG1676" s="61"/>
      <c r="AH1676" s="61"/>
    </row>
    <row r="1677" spans="15:34">
      <c r="O1677" s="61"/>
      <c r="P1677" s="61"/>
      <c r="Q1677" s="61"/>
      <c r="R1677" s="61"/>
      <c r="S1677" s="61"/>
      <c r="T1677" s="61"/>
      <c r="U1677" s="61"/>
      <c r="V1677" s="61"/>
      <c r="W1677" s="61"/>
      <c r="X1677" s="61"/>
      <c r="Y1677" s="61"/>
      <c r="Z1677" s="61"/>
      <c r="AA1677" s="61"/>
      <c r="AB1677" s="61"/>
      <c r="AC1677" s="61"/>
      <c r="AD1677" s="61"/>
      <c r="AE1677" s="61"/>
      <c r="AF1677" s="61"/>
      <c r="AG1677" s="61"/>
      <c r="AH1677" s="61"/>
    </row>
    <row r="1678" spans="15:34">
      <c r="O1678" s="61"/>
      <c r="P1678" s="61"/>
      <c r="Q1678" s="61"/>
      <c r="R1678" s="61"/>
      <c r="S1678" s="61"/>
      <c r="T1678" s="61"/>
      <c r="U1678" s="61"/>
      <c r="V1678" s="61"/>
      <c r="W1678" s="61"/>
      <c r="X1678" s="61"/>
      <c r="Y1678" s="61"/>
      <c r="Z1678" s="61"/>
      <c r="AA1678" s="61"/>
      <c r="AB1678" s="61"/>
      <c r="AC1678" s="61"/>
      <c r="AD1678" s="61"/>
      <c r="AE1678" s="61"/>
      <c r="AF1678" s="61"/>
      <c r="AG1678" s="61"/>
      <c r="AH1678" s="61"/>
    </row>
    <row r="1679" spans="15:34">
      <c r="O1679" s="61"/>
      <c r="P1679" s="61"/>
      <c r="Q1679" s="61"/>
      <c r="R1679" s="61"/>
      <c r="S1679" s="61"/>
      <c r="T1679" s="61"/>
      <c r="U1679" s="61"/>
      <c r="V1679" s="61"/>
      <c r="W1679" s="61"/>
      <c r="X1679" s="61"/>
      <c r="Y1679" s="61"/>
      <c r="Z1679" s="61"/>
      <c r="AA1679" s="61"/>
      <c r="AB1679" s="61"/>
      <c r="AC1679" s="61"/>
      <c r="AD1679" s="61"/>
      <c r="AE1679" s="61"/>
      <c r="AF1679" s="61"/>
      <c r="AG1679" s="61"/>
      <c r="AH1679" s="61"/>
    </row>
    <row r="1680" spans="15:34">
      <c r="O1680" s="61"/>
      <c r="P1680" s="61"/>
      <c r="Q1680" s="61"/>
      <c r="R1680" s="61"/>
      <c r="S1680" s="61"/>
      <c r="T1680" s="61"/>
      <c r="U1680" s="61"/>
      <c r="V1680" s="61"/>
      <c r="W1680" s="61"/>
      <c r="X1680" s="61"/>
      <c r="Y1680" s="61"/>
      <c r="Z1680" s="61"/>
      <c r="AA1680" s="61"/>
      <c r="AB1680" s="61"/>
      <c r="AC1680" s="61"/>
      <c r="AD1680" s="61"/>
      <c r="AE1680" s="61"/>
      <c r="AF1680" s="61"/>
      <c r="AG1680" s="61"/>
      <c r="AH1680" s="61"/>
    </row>
    <row r="1681" spans="15:34">
      <c r="O1681" s="61"/>
      <c r="P1681" s="61"/>
      <c r="Q1681" s="61"/>
      <c r="R1681" s="61"/>
      <c r="S1681" s="61"/>
      <c r="T1681" s="61"/>
      <c r="U1681" s="61"/>
      <c r="V1681" s="61"/>
      <c r="W1681" s="61"/>
      <c r="X1681" s="61"/>
      <c r="Y1681" s="61"/>
      <c r="Z1681" s="61"/>
      <c r="AA1681" s="61"/>
      <c r="AB1681" s="61"/>
      <c r="AC1681" s="61"/>
      <c r="AD1681" s="61"/>
      <c r="AE1681" s="61"/>
      <c r="AF1681" s="61"/>
      <c r="AG1681" s="61"/>
      <c r="AH1681" s="61"/>
    </row>
    <row r="1682" spans="15:34">
      <c r="O1682" s="61"/>
      <c r="P1682" s="61"/>
      <c r="Q1682" s="61"/>
      <c r="R1682" s="61"/>
      <c r="S1682" s="61"/>
      <c r="T1682" s="61"/>
      <c r="U1682" s="61"/>
      <c r="V1682" s="61"/>
      <c r="W1682" s="61"/>
      <c r="X1682" s="61"/>
      <c r="Y1682" s="61"/>
      <c r="Z1682" s="61"/>
      <c r="AA1682" s="61"/>
      <c r="AB1682" s="61"/>
      <c r="AC1682" s="61"/>
      <c r="AD1682" s="61"/>
      <c r="AE1682" s="61"/>
      <c r="AF1682" s="61"/>
      <c r="AG1682" s="61"/>
      <c r="AH1682" s="61"/>
    </row>
    <row r="1683" spans="15:34">
      <c r="O1683" s="61"/>
      <c r="P1683" s="61"/>
      <c r="Q1683" s="61"/>
      <c r="R1683" s="61"/>
      <c r="S1683" s="61"/>
      <c r="T1683" s="61"/>
      <c r="U1683" s="61"/>
      <c r="V1683" s="61"/>
      <c r="W1683" s="61"/>
      <c r="X1683" s="61"/>
      <c r="Y1683" s="61"/>
      <c r="Z1683" s="61"/>
      <c r="AA1683" s="61"/>
      <c r="AB1683" s="61"/>
      <c r="AC1683" s="61"/>
      <c r="AD1683" s="61"/>
      <c r="AE1683" s="61"/>
      <c r="AF1683" s="61"/>
      <c r="AG1683" s="61"/>
      <c r="AH1683" s="61"/>
    </row>
    <row r="1684" spans="15:34">
      <c r="O1684" s="61"/>
      <c r="P1684" s="61"/>
      <c r="Q1684" s="61"/>
      <c r="R1684" s="61"/>
      <c r="S1684" s="61"/>
      <c r="T1684" s="61"/>
      <c r="U1684" s="61"/>
      <c r="V1684" s="61"/>
      <c r="W1684" s="61"/>
      <c r="X1684" s="61"/>
      <c r="Y1684" s="61"/>
      <c r="Z1684" s="61"/>
      <c r="AA1684" s="61"/>
      <c r="AB1684" s="61"/>
      <c r="AC1684" s="61"/>
      <c r="AD1684" s="61"/>
      <c r="AE1684" s="61"/>
      <c r="AF1684" s="61"/>
      <c r="AG1684" s="61"/>
      <c r="AH1684" s="61"/>
    </row>
    <row r="1685" spans="15:34">
      <c r="O1685" s="61"/>
      <c r="P1685" s="61"/>
      <c r="Q1685" s="61"/>
      <c r="R1685" s="61"/>
      <c r="S1685" s="61"/>
      <c r="T1685" s="61"/>
      <c r="U1685" s="61"/>
      <c r="V1685" s="61"/>
      <c r="W1685" s="61"/>
      <c r="X1685" s="61"/>
      <c r="Y1685" s="61"/>
      <c r="Z1685" s="61"/>
      <c r="AA1685" s="61"/>
      <c r="AB1685" s="61"/>
      <c r="AC1685" s="61"/>
      <c r="AD1685" s="61"/>
      <c r="AE1685" s="61"/>
      <c r="AF1685" s="61"/>
      <c r="AG1685" s="61"/>
      <c r="AH1685" s="61"/>
    </row>
    <row r="1686" spans="15:34">
      <c r="O1686" s="61"/>
      <c r="P1686" s="61"/>
      <c r="Q1686" s="61"/>
      <c r="R1686" s="61"/>
      <c r="S1686" s="61"/>
      <c r="T1686" s="61"/>
      <c r="U1686" s="61"/>
      <c r="V1686" s="61"/>
      <c r="W1686" s="61"/>
      <c r="X1686" s="61"/>
      <c r="Y1686" s="61"/>
      <c r="Z1686" s="61"/>
      <c r="AA1686" s="61"/>
      <c r="AB1686" s="61"/>
      <c r="AC1686" s="61"/>
      <c r="AD1686" s="61"/>
      <c r="AE1686" s="61"/>
      <c r="AF1686" s="61"/>
      <c r="AG1686" s="61"/>
      <c r="AH1686" s="61"/>
    </row>
    <row r="1687" spans="15:34">
      <c r="O1687" s="61"/>
      <c r="P1687" s="61"/>
      <c r="Q1687" s="61"/>
      <c r="R1687" s="61"/>
      <c r="S1687" s="61"/>
      <c r="T1687" s="61"/>
      <c r="U1687" s="61"/>
      <c r="V1687" s="61"/>
      <c r="W1687" s="61"/>
      <c r="X1687" s="61"/>
      <c r="Y1687" s="61"/>
      <c r="Z1687" s="61"/>
      <c r="AA1687" s="61"/>
      <c r="AB1687" s="61"/>
      <c r="AC1687" s="61"/>
      <c r="AD1687" s="61"/>
      <c r="AE1687" s="61"/>
      <c r="AF1687" s="61"/>
      <c r="AG1687" s="61"/>
      <c r="AH1687" s="61"/>
    </row>
    <row r="1688" spans="15:34">
      <c r="O1688" s="61"/>
      <c r="P1688" s="61"/>
      <c r="Q1688" s="61"/>
      <c r="R1688" s="61"/>
      <c r="S1688" s="61"/>
      <c r="T1688" s="61"/>
      <c r="U1688" s="61"/>
      <c r="V1688" s="61"/>
      <c r="W1688" s="61"/>
      <c r="X1688" s="61"/>
      <c r="Y1688" s="61"/>
      <c r="Z1688" s="61"/>
      <c r="AA1688" s="61"/>
      <c r="AB1688" s="61"/>
      <c r="AC1688" s="61"/>
      <c r="AD1688" s="61"/>
      <c r="AE1688" s="61"/>
      <c r="AF1688" s="61"/>
      <c r="AG1688" s="61"/>
      <c r="AH1688" s="61"/>
    </row>
    <row r="1689" spans="15:34">
      <c r="O1689" s="61"/>
      <c r="P1689" s="61"/>
      <c r="Q1689" s="61"/>
      <c r="R1689" s="61"/>
      <c r="S1689" s="61"/>
      <c r="T1689" s="61"/>
      <c r="U1689" s="61"/>
      <c r="V1689" s="61"/>
      <c r="W1689" s="61"/>
      <c r="X1689" s="61"/>
      <c r="Y1689" s="61"/>
      <c r="Z1689" s="61"/>
      <c r="AA1689" s="61"/>
      <c r="AB1689" s="61"/>
      <c r="AC1689" s="61"/>
      <c r="AD1689" s="61"/>
      <c r="AE1689" s="61"/>
      <c r="AF1689" s="61"/>
      <c r="AG1689" s="61"/>
      <c r="AH1689" s="61"/>
    </row>
    <row r="1690" spans="15:34">
      <c r="O1690" s="61"/>
      <c r="P1690" s="61"/>
      <c r="Q1690" s="61"/>
      <c r="R1690" s="61"/>
      <c r="S1690" s="61"/>
      <c r="T1690" s="61"/>
      <c r="U1690" s="61"/>
      <c r="V1690" s="61"/>
      <c r="W1690" s="61"/>
      <c r="X1690" s="61"/>
      <c r="Y1690" s="61"/>
      <c r="Z1690" s="61"/>
      <c r="AA1690" s="61"/>
      <c r="AB1690" s="61"/>
      <c r="AC1690" s="61"/>
      <c r="AD1690" s="61"/>
      <c r="AE1690" s="61"/>
      <c r="AF1690" s="61"/>
      <c r="AG1690" s="61"/>
      <c r="AH1690" s="61"/>
    </row>
    <row r="1691" spans="15:34">
      <c r="O1691" s="61"/>
      <c r="P1691" s="61"/>
      <c r="Q1691" s="61"/>
      <c r="R1691" s="61"/>
      <c r="S1691" s="61"/>
      <c r="T1691" s="61"/>
      <c r="U1691" s="61"/>
      <c r="V1691" s="61"/>
      <c r="W1691" s="61"/>
      <c r="X1691" s="61"/>
      <c r="Y1691" s="61"/>
      <c r="Z1691" s="61"/>
      <c r="AA1691" s="61"/>
      <c r="AB1691" s="61"/>
      <c r="AC1691" s="61"/>
      <c r="AD1691" s="61"/>
      <c r="AE1691" s="61"/>
      <c r="AF1691" s="61"/>
      <c r="AG1691" s="61"/>
      <c r="AH1691" s="61"/>
    </row>
    <row r="1692" spans="15:34">
      <c r="O1692" s="61"/>
      <c r="P1692" s="61"/>
      <c r="Q1692" s="61"/>
      <c r="R1692" s="61"/>
      <c r="S1692" s="61"/>
      <c r="T1692" s="61"/>
      <c r="U1692" s="61"/>
      <c r="V1692" s="61"/>
      <c r="W1692" s="61"/>
      <c r="X1692" s="61"/>
      <c r="Y1692" s="61"/>
      <c r="Z1692" s="61"/>
      <c r="AA1692" s="61"/>
      <c r="AB1692" s="61"/>
      <c r="AC1692" s="61"/>
      <c r="AD1692" s="61"/>
      <c r="AE1692" s="61"/>
      <c r="AF1692" s="61"/>
      <c r="AG1692" s="61"/>
      <c r="AH1692" s="61"/>
    </row>
    <row r="1693" spans="15:34">
      <c r="O1693" s="61"/>
      <c r="P1693" s="61"/>
      <c r="Q1693" s="61"/>
      <c r="R1693" s="61"/>
      <c r="S1693" s="61"/>
      <c r="T1693" s="61"/>
      <c r="U1693" s="61"/>
      <c r="V1693" s="61"/>
      <c r="W1693" s="61"/>
      <c r="X1693" s="61"/>
      <c r="Y1693" s="61"/>
      <c r="Z1693" s="61"/>
      <c r="AA1693" s="61"/>
      <c r="AB1693" s="61"/>
      <c r="AC1693" s="61"/>
      <c r="AD1693" s="61"/>
      <c r="AE1693" s="61"/>
      <c r="AF1693" s="61"/>
      <c r="AG1693" s="61"/>
      <c r="AH1693" s="61"/>
    </row>
    <row r="1694" spans="15:34">
      <c r="O1694" s="61"/>
      <c r="P1694" s="61"/>
      <c r="Q1694" s="61"/>
      <c r="R1694" s="61"/>
      <c r="S1694" s="61"/>
      <c r="T1694" s="61"/>
      <c r="U1694" s="61"/>
      <c r="V1694" s="61"/>
      <c r="W1694" s="61"/>
      <c r="X1694" s="61"/>
      <c r="Y1694" s="61"/>
      <c r="Z1694" s="61"/>
      <c r="AA1694" s="61"/>
      <c r="AB1694" s="61"/>
      <c r="AC1694" s="61"/>
      <c r="AD1694" s="61"/>
      <c r="AE1694" s="61"/>
      <c r="AF1694" s="61"/>
      <c r="AG1694" s="61"/>
      <c r="AH1694" s="61"/>
    </row>
    <row r="1695" spans="15:34">
      <c r="O1695" s="61"/>
      <c r="P1695" s="61"/>
      <c r="Q1695" s="61"/>
      <c r="R1695" s="61"/>
      <c r="S1695" s="61"/>
      <c r="T1695" s="61"/>
      <c r="U1695" s="61"/>
      <c r="V1695" s="61"/>
      <c r="W1695" s="61"/>
      <c r="X1695" s="61"/>
      <c r="Y1695" s="61"/>
      <c r="Z1695" s="61"/>
      <c r="AA1695" s="61"/>
      <c r="AB1695" s="61"/>
      <c r="AC1695" s="61"/>
      <c r="AD1695" s="61"/>
      <c r="AE1695" s="61"/>
      <c r="AF1695" s="61"/>
      <c r="AG1695" s="61"/>
      <c r="AH1695" s="61"/>
    </row>
    <row r="1696" spans="15:34">
      <c r="O1696" s="61"/>
      <c r="P1696" s="61"/>
      <c r="Q1696" s="61"/>
      <c r="R1696" s="61"/>
      <c r="S1696" s="61"/>
      <c r="T1696" s="61"/>
      <c r="U1696" s="61"/>
      <c r="V1696" s="61"/>
      <c r="W1696" s="61"/>
      <c r="X1696" s="61"/>
      <c r="Y1696" s="61"/>
      <c r="Z1696" s="61"/>
      <c r="AA1696" s="61"/>
      <c r="AB1696" s="61"/>
      <c r="AC1696" s="61"/>
      <c r="AD1696" s="61"/>
      <c r="AE1696" s="61"/>
      <c r="AF1696" s="61"/>
      <c r="AG1696" s="61"/>
      <c r="AH1696" s="61"/>
    </row>
    <row r="1697" spans="15:34">
      <c r="O1697" s="61"/>
      <c r="P1697" s="61"/>
      <c r="Q1697" s="61"/>
      <c r="R1697" s="61"/>
      <c r="S1697" s="61"/>
      <c r="T1697" s="61"/>
      <c r="U1697" s="61"/>
      <c r="V1697" s="61"/>
      <c r="W1697" s="61"/>
      <c r="X1697" s="61"/>
      <c r="Y1697" s="61"/>
      <c r="Z1697" s="61"/>
      <c r="AA1697" s="61"/>
      <c r="AB1697" s="61"/>
      <c r="AC1697" s="61"/>
      <c r="AD1697" s="61"/>
      <c r="AE1697" s="61"/>
      <c r="AF1697" s="61"/>
      <c r="AG1697" s="61"/>
      <c r="AH1697" s="61"/>
    </row>
    <row r="1698" spans="15:34">
      <c r="O1698" s="61"/>
      <c r="P1698" s="61"/>
      <c r="Q1698" s="61"/>
      <c r="R1698" s="61"/>
      <c r="S1698" s="61"/>
      <c r="T1698" s="61"/>
      <c r="U1698" s="61"/>
      <c r="V1698" s="61"/>
      <c r="W1698" s="61"/>
      <c r="X1698" s="61"/>
      <c r="Y1698" s="61"/>
      <c r="Z1698" s="61"/>
      <c r="AA1698" s="61"/>
      <c r="AB1698" s="61"/>
      <c r="AC1698" s="61"/>
      <c r="AD1698" s="61"/>
      <c r="AE1698" s="61"/>
      <c r="AF1698" s="61"/>
      <c r="AG1698" s="61"/>
      <c r="AH1698" s="61"/>
    </row>
    <row r="1699" spans="15:34">
      <c r="O1699" s="61"/>
      <c r="P1699" s="61"/>
      <c r="Q1699" s="61"/>
      <c r="R1699" s="61"/>
      <c r="S1699" s="61"/>
      <c r="T1699" s="61"/>
      <c r="U1699" s="61"/>
      <c r="V1699" s="61"/>
      <c r="W1699" s="61"/>
      <c r="X1699" s="61"/>
      <c r="Y1699" s="61"/>
      <c r="Z1699" s="61"/>
      <c r="AA1699" s="61"/>
      <c r="AB1699" s="61"/>
      <c r="AC1699" s="61"/>
      <c r="AD1699" s="61"/>
      <c r="AE1699" s="61"/>
      <c r="AF1699" s="61"/>
      <c r="AG1699" s="61"/>
      <c r="AH1699" s="61"/>
    </row>
    <row r="1700" spans="15:34">
      <c r="O1700" s="61"/>
      <c r="P1700" s="61"/>
      <c r="Q1700" s="61"/>
      <c r="R1700" s="61"/>
      <c r="S1700" s="61"/>
      <c r="T1700" s="61"/>
      <c r="U1700" s="61"/>
      <c r="V1700" s="61"/>
      <c r="W1700" s="61"/>
      <c r="X1700" s="61"/>
      <c r="Y1700" s="61"/>
      <c r="Z1700" s="61"/>
      <c r="AA1700" s="61"/>
      <c r="AB1700" s="61"/>
      <c r="AC1700" s="61"/>
      <c r="AD1700" s="61"/>
      <c r="AE1700" s="61"/>
      <c r="AF1700" s="61"/>
      <c r="AG1700" s="61"/>
      <c r="AH1700" s="61"/>
    </row>
    <row r="1701" spans="15:34">
      <c r="O1701" s="61"/>
      <c r="P1701" s="61"/>
      <c r="Q1701" s="61"/>
      <c r="R1701" s="61"/>
      <c r="S1701" s="61"/>
      <c r="T1701" s="61"/>
      <c r="U1701" s="61"/>
      <c r="V1701" s="61"/>
      <c r="W1701" s="61"/>
      <c r="X1701" s="61"/>
      <c r="Y1701" s="61"/>
      <c r="Z1701" s="61"/>
      <c r="AA1701" s="61"/>
      <c r="AB1701" s="61"/>
      <c r="AC1701" s="61"/>
      <c r="AD1701" s="61"/>
      <c r="AE1701" s="61"/>
      <c r="AF1701" s="61"/>
      <c r="AG1701" s="61"/>
      <c r="AH1701" s="61"/>
    </row>
    <row r="1702" spans="15:34">
      <c r="O1702" s="61"/>
      <c r="P1702" s="61"/>
      <c r="Q1702" s="61"/>
      <c r="R1702" s="61"/>
      <c r="S1702" s="61"/>
      <c r="T1702" s="61"/>
      <c r="U1702" s="61"/>
      <c r="V1702" s="61"/>
      <c r="W1702" s="61"/>
      <c r="X1702" s="61"/>
      <c r="Y1702" s="61"/>
      <c r="Z1702" s="61"/>
      <c r="AA1702" s="61"/>
      <c r="AB1702" s="61"/>
      <c r="AC1702" s="61"/>
      <c r="AD1702" s="61"/>
      <c r="AE1702" s="61"/>
      <c r="AF1702" s="61"/>
      <c r="AG1702" s="61"/>
      <c r="AH1702" s="61"/>
    </row>
    <row r="1703" spans="15:34">
      <c r="O1703" s="61"/>
      <c r="P1703" s="61"/>
      <c r="Q1703" s="61"/>
      <c r="R1703" s="61"/>
      <c r="S1703" s="61"/>
      <c r="T1703" s="61"/>
      <c r="U1703" s="61"/>
      <c r="V1703" s="61"/>
      <c r="W1703" s="61"/>
      <c r="X1703" s="61"/>
      <c r="Y1703" s="61"/>
      <c r="Z1703" s="61"/>
      <c r="AA1703" s="61"/>
      <c r="AB1703" s="61"/>
      <c r="AC1703" s="61"/>
      <c r="AD1703" s="61"/>
      <c r="AE1703" s="61"/>
      <c r="AF1703" s="61"/>
      <c r="AG1703" s="61"/>
      <c r="AH1703" s="61"/>
    </row>
    <row r="1704" spans="15:34">
      <c r="O1704" s="61"/>
      <c r="P1704" s="61"/>
      <c r="Q1704" s="61"/>
      <c r="R1704" s="61"/>
      <c r="S1704" s="61"/>
      <c r="T1704" s="61"/>
      <c r="U1704" s="61"/>
      <c r="V1704" s="61"/>
      <c r="W1704" s="61"/>
      <c r="X1704" s="61"/>
      <c r="Y1704" s="61"/>
      <c r="Z1704" s="61"/>
      <c r="AA1704" s="61"/>
      <c r="AB1704" s="61"/>
      <c r="AC1704" s="61"/>
      <c r="AD1704" s="61"/>
      <c r="AE1704" s="61"/>
      <c r="AF1704" s="61"/>
      <c r="AG1704" s="61"/>
      <c r="AH1704" s="61"/>
    </row>
    <row r="1705" spans="15:34">
      <c r="O1705" s="61"/>
      <c r="P1705" s="61"/>
      <c r="Q1705" s="61"/>
      <c r="R1705" s="61"/>
      <c r="S1705" s="61"/>
      <c r="T1705" s="61"/>
      <c r="U1705" s="61"/>
      <c r="V1705" s="61"/>
      <c r="W1705" s="61"/>
      <c r="X1705" s="61"/>
      <c r="Y1705" s="61"/>
      <c r="Z1705" s="61"/>
      <c r="AA1705" s="61"/>
      <c r="AB1705" s="61"/>
      <c r="AC1705" s="61"/>
      <c r="AD1705" s="61"/>
      <c r="AE1705" s="61"/>
      <c r="AF1705" s="61"/>
      <c r="AG1705" s="61"/>
      <c r="AH1705" s="61"/>
    </row>
    <row r="1706" spans="15:34">
      <c r="O1706" s="61"/>
      <c r="P1706" s="61"/>
      <c r="Q1706" s="61"/>
      <c r="R1706" s="61"/>
      <c r="S1706" s="61"/>
      <c r="T1706" s="61"/>
      <c r="U1706" s="61"/>
      <c r="V1706" s="61"/>
      <c r="W1706" s="61"/>
      <c r="X1706" s="61"/>
      <c r="Y1706" s="61"/>
      <c r="Z1706" s="61"/>
      <c r="AA1706" s="61"/>
      <c r="AB1706" s="61"/>
      <c r="AC1706" s="61"/>
      <c r="AD1706" s="61"/>
      <c r="AE1706" s="61"/>
      <c r="AF1706" s="61"/>
      <c r="AG1706" s="61"/>
      <c r="AH1706" s="61"/>
    </row>
    <row r="1707" spans="15:34">
      <c r="O1707" s="61"/>
      <c r="P1707" s="61"/>
      <c r="Q1707" s="61"/>
      <c r="R1707" s="61"/>
      <c r="S1707" s="61"/>
      <c r="T1707" s="61"/>
      <c r="U1707" s="61"/>
      <c r="V1707" s="61"/>
      <c r="W1707" s="61"/>
      <c r="X1707" s="61"/>
      <c r="Y1707" s="61"/>
      <c r="Z1707" s="61"/>
      <c r="AA1707" s="61"/>
      <c r="AB1707" s="61"/>
      <c r="AC1707" s="61"/>
      <c r="AD1707" s="61"/>
      <c r="AE1707" s="61"/>
      <c r="AF1707" s="61"/>
      <c r="AG1707" s="61"/>
      <c r="AH1707" s="61"/>
    </row>
    <row r="1708" spans="15:34">
      <c r="O1708" s="61"/>
      <c r="P1708" s="61"/>
      <c r="Q1708" s="61"/>
      <c r="R1708" s="61"/>
      <c r="S1708" s="61"/>
      <c r="T1708" s="61"/>
      <c r="U1708" s="61"/>
      <c r="V1708" s="61"/>
      <c r="W1708" s="61"/>
      <c r="X1708" s="61"/>
      <c r="Y1708" s="61"/>
      <c r="Z1708" s="61"/>
      <c r="AA1708" s="61"/>
      <c r="AB1708" s="61"/>
      <c r="AC1708" s="61"/>
      <c r="AD1708" s="61"/>
      <c r="AE1708" s="61"/>
      <c r="AF1708" s="61"/>
      <c r="AG1708" s="61"/>
      <c r="AH1708" s="61"/>
    </row>
    <row r="1709" spans="15:34">
      <c r="O1709" s="61"/>
      <c r="P1709" s="61"/>
      <c r="Q1709" s="61"/>
      <c r="R1709" s="61"/>
      <c r="S1709" s="61"/>
      <c r="T1709" s="61"/>
      <c r="U1709" s="61"/>
      <c r="V1709" s="61"/>
      <c r="W1709" s="61"/>
      <c r="X1709" s="61"/>
      <c r="Y1709" s="61"/>
      <c r="Z1709" s="61"/>
      <c r="AA1709" s="61"/>
      <c r="AB1709" s="61"/>
      <c r="AC1709" s="61"/>
      <c r="AD1709" s="61"/>
      <c r="AE1709" s="61"/>
      <c r="AF1709" s="61"/>
      <c r="AG1709" s="61"/>
      <c r="AH1709" s="61"/>
    </row>
    <row r="1710" spans="15:34">
      <c r="O1710" s="61"/>
      <c r="P1710" s="61"/>
      <c r="Q1710" s="61"/>
      <c r="R1710" s="61"/>
      <c r="S1710" s="61"/>
      <c r="T1710" s="61"/>
      <c r="U1710" s="61"/>
      <c r="V1710" s="61"/>
      <c r="W1710" s="61"/>
      <c r="X1710" s="61"/>
      <c r="Y1710" s="61"/>
      <c r="Z1710" s="61"/>
      <c r="AA1710" s="61"/>
      <c r="AB1710" s="61"/>
      <c r="AC1710" s="61"/>
      <c r="AD1710" s="61"/>
      <c r="AE1710" s="61"/>
      <c r="AF1710" s="61"/>
      <c r="AG1710" s="61"/>
      <c r="AH1710" s="61"/>
    </row>
    <row r="1711" spans="15:34">
      <c r="O1711" s="61"/>
      <c r="P1711" s="61"/>
      <c r="Q1711" s="61"/>
      <c r="R1711" s="61"/>
      <c r="S1711" s="61"/>
      <c r="T1711" s="61"/>
      <c r="U1711" s="61"/>
      <c r="V1711" s="61"/>
      <c r="W1711" s="61"/>
      <c r="X1711" s="61"/>
      <c r="Y1711" s="61"/>
      <c r="Z1711" s="61"/>
      <c r="AA1711" s="61"/>
      <c r="AB1711" s="61"/>
      <c r="AC1711" s="61"/>
      <c r="AD1711" s="61"/>
      <c r="AE1711" s="61"/>
      <c r="AF1711" s="61"/>
      <c r="AG1711" s="61"/>
      <c r="AH1711" s="61"/>
    </row>
    <row r="1712" spans="15:34">
      <c r="O1712" s="61"/>
      <c r="P1712" s="61"/>
      <c r="Q1712" s="61"/>
      <c r="R1712" s="61"/>
      <c r="S1712" s="61"/>
      <c r="T1712" s="61"/>
      <c r="U1712" s="61"/>
      <c r="V1712" s="61"/>
      <c r="W1712" s="61"/>
      <c r="X1712" s="61"/>
      <c r="Y1712" s="61"/>
      <c r="Z1712" s="61"/>
      <c r="AA1712" s="61"/>
      <c r="AB1712" s="61"/>
      <c r="AC1712" s="61"/>
      <c r="AD1712" s="61"/>
      <c r="AE1712" s="61"/>
      <c r="AF1712" s="61"/>
      <c r="AG1712" s="61"/>
      <c r="AH1712" s="61"/>
    </row>
    <row r="1713" spans="15:34">
      <c r="O1713" s="61"/>
      <c r="P1713" s="61"/>
      <c r="Q1713" s="61"/>
      <c r="R1713" s="61"/>
      <c r="S1713" s="61"/>
      <c r="T1713" s="61"/>
      <c r="U1713" s="61"/>
      <c r="V1713" s="61"/>
      <c r="W1713" s="61"/>
      <c r="X1713" s="61"/>
      <c r="Y1713" s="61"/>
      <c r="Z1713" s="61"/>
      <c r="AA1713" s="61"/>
      <c r="AB1713" s="61"/>
      <c r="AC1713" s="61"/>
      <c r="AD1713" s="61"/>
      <c r="AE1713" s="61"/>
      <c r="AF1713" s="61"/>
      <c r="AG1713" s="61"/>
      <c r="AH1713" s="61"/>
    </row>
    <row r="1714" spans="15:34">
      <c r="O1714" s="61"/>
      <c r="P1714" s="61"/>
      <c r="Q1714" s="61"/>
      <c r="R1714" s="61"/>
      <c r="S1714" s="61"/>
      <c r="T1714" s="61"/>
      <c r="U1714" s="61"/>
      <c r="V1714" s="61"/>
      <c r="W1714" s="61"/>
      <c r="X1714" s="61"/>
      <c r="Y1714" s="61"/>
      <c r="Z1714" s="61"/>
      <c r="AA1714" s="61"/>
      <c r="AB1714" s="61"/>
      <c r="AC1714" s="61"/>
      <c r="AD1714" s="61"/>
      <c r="AE1714" s="61"/>
      <c r="AF1714" s="61"/>
      <c r="AG1714" s="61"/>
      <c r="AH1714" s="61"/>
    </row>
    <row r="1715" spans="15:34">
      <c r="O1715" s="61"/>
      <c r="P1715" s="61"/>
      <c r="Q1715" s="61"/>
      <c r="R1715" s="61"/>
      <c r="S1715" s="61"/>
      <c r="T1715" s="61"/>
      <c r="U1715" s="61"/>
      <c r="V1715" s="61"/>
      <c r="W1715" s="61"/>
      <c r="X1715" s="61"/>
      <c r="Y1715" s="61"/>
      <c r="Z1715" s="61"/>
      <c r="AA1715" s="61"/>
      <c r="AB1715" s="61"/>
      <c r="AC1715" s="61"/>
      <c r="AD1715" s="61"/>
      <c r="AE1715" s="61"/>
      <c r="AF1715" s="61"/>
      <c r="AG1715" s="61"/>
      <c r="AH1715" s="61"/>
    </row>
    <row r="1716" spans="15:34">
      <c r="O1716" s="61"/>
      <c r="P1716" s="61"/>
      <c r="Q1716" s="61"/>
      <c r="R1716" s="61"/>
      <c r="S1716" s="61"/>
      <c r="T1716" s="61"/>
      <c r="U1716" s="61"/>
      <c r="V1716" s="61"/>
      <c r="W1716" s="61"/>
      <c r="X1716" s="61"/>
      <c r="Y1716" s="61"/>
      <c r="Z1716" s="61"/>
      <c r="AA1716" s="61"/>
      <c r="AB1716" s="61"/>
      <c r="AC1716" s="61"/>
      <c r="AD1716" s="61"/>
      <c r="AE1716" s="61"/>
      <c r="AF1716" s="61"/>
      <c r="AG1716" s="61"/>
      <c r="AH1716" s="61"/>
    </row>
    <row r="1717" spans="15:34">
      <c r="O1717" s="61"/>
      <c r="P1717" s="61"/>
      <c r="Q1717" s="61"/>
      <c r="R1717" s="61"/>
      <c r="S1717" s="61"/>
      <c r="T1717" s="61"/>
      <c r="U1717" s="61"/>
      <c r="V1717" s="61"/>
      <c r="W1717" s="61"/>
      <c r="X1717" s="61"/>
      <c r="Y1717" s="61"/>
      <c r="Z1717" s="61"/>
      <c r="AA1717" s="61"/>
      <c r="AB1717" s="61"/>
      <c r="AC1717" s="61"/>
      <c r="AD1717" s="61"/>
      <c r="AE1717" s="61"/>
      <c r="AF1717" s="61"/>
      <c r="AG1717" s="61"/>
      <c r="AH1717" s="61"/>
    </row>
    <row r="1718" spans="15:34">
      <c r="O1718" s="61"/>
      <c r="P1718" s="61"/>
      <c r="Q1718" s="61"/>
      <c r="R1718" s="61"/>
      <c r="S1718" s="61"/>
      <c r="T1718" s="61"/>
      <c r="U1718" s="61"/>
      <c r="V1718" s="61"/>
      <c r="W1718" s="61"/>
      <c r="X1718" s="61"/>
      <c r="Y1718" s="61"/>
      <c r="Z1718" s="61"/>
      <c r="AA1718" s="61"/>
      <c r="AB1718" s="61"/>
      <c r="AC1718" s="61"/>
      <c r="AD1718" s="61"/>
      <c r="AE1718" s="61"/>
      <c r="AF1718" s="61"/>
      <c r="AG1718" s="61"/>
      <c r="AH1718" s="61"/>
    </row>
    <row r="1719" spans="15:34">
      <c r="O1719" s="61"/>
      <c r="P1719" s="61"/>
      <c r="Q1719" s="61"/>
      <c r="R1719" s="61"/>
      <c r="S1719" s="61"/>
      <c r="T1719" s="61"/>
      <c r="U1719" s="61"/>
      <c r="V1719" s="61"/>
      <c r="W1719" s="61"/>
      <c r="X1719" s="61"/>
      <c r="Y1719" s="61"/>
      <c r="Z1719" s="61"/>
      <c r="AA1719" s="61"/>
      <c r="AB1719" s="61"/>
      <c r="AC1719" s="61"/>
      <c r="AD1719" s="61"/>
      <c r="AE1719" s="61"/>
      <c r="AF1719" s="61"/>
      <c r="AG1719" s="61"/>
      <c r="AH1719" s="61"/>
    </row>
    <row r="1720" spans="15:34">
      <c r="O1720" s="61"/>
      <c r="P1720" s="61"/>
      <c r="Q1720" s="61"/>
      <c r="R1720" s="61"/>
      <c r="S1720" s="61"/>
      <c r="T1720" s="61"/>
      <c r="U1720" s="61"/>
      <c r="V1720" s="61"/>
      <c r="W1720" s="61"/>
      <c r="X1720" s="61"/>
      <c r="Y1720" s="61"/>
      <c r="Z1720" s="61"/>
      <c r="AA1720" s="61"/>
      <c r="AB1720" s="61"/>
      <c r="AC1720" s="61"/>
      <c r="AD1720" s="61"/>
      <c r="AE1720" s="61"/>
      <c r="AF1720" s="61"/>
      <c r="AG1720" s="61"/>
      <c r="AH1720" s="61"/>
    </row>
    <row r="1721" spans="15:34">
      <c r="O1721" s="61"/>
      <c r="P1721" s="61"/>
      <c r="Q1721" s="61"/>
      <c r="R1721" s="61"/>
      <c r="S1721" s="61"/>
      <c r="T1721" s="61"/>
      <c r="U1721" s="61"/>
      <c r="V1721" s="61"/>
      <c r="W1721" s="61"/>
      <c r="X1721" s="61"/>
      <c r="Y1721" s="61"/>
      <c r="Z1721" s="61"/>
      <c r="AA1721" s="61"/>
      <c r="AB1721" s="61"/>
      <c r="AC1721" s="61"/>
      <c r="AD1721" s="61"/>
      <c r="AE1721" s="61"/>
      <c r="AF1721" s="61"/>
      <c r="AG1721" s="61"/>
      <c r="AH1721" s="61"/>
    </row>
    <row r="1722" spans="15:34">
      <c r="O1722" s="61"/>
      <c r="P1722" s="61"/>
      <c r="Q1722" s="61"/>
      <c r="R1722" s="61"/>
      <c r="S1722" s="61"/>
      <c r="T1722" s="61"/>
      <c r="U1722" s="61"/>
      <c r="V1722" s="61"/>
      <c r="W1722" s="61"/>
      <c r="X1722" s="61"/>
      <c r="Y1722" s="61"/>
      <c r="Z1722" s="61"/>
      <c r="AA1722" s="61"/>
      <c r="AB1722" s="61"/>
      <c r="AC1722" s="61"/>
      <c r="AD1722" s="61"/>
      <c r="AE1722" s="61"/>
      <c r="AF1722" s="61"/>
      <c r="AG1722" s="61"/>
      <c r="AH1722" s="61"/>
    </row>
    <row r="1723" spans="15:34">
      <c r="O1723" s="61"/>
      <c r="P1723" s="61"/>
      <c r="Q1723" s="61"/>
      <c r="R1723" s="61"/>
      <c r="S1723" s="61"/>
      <c r="T1723" s="61"/>
      <c r="U1723" s="61"/>
      <c r="V1723" s="61"/>
      <c r="W1723" s="61"/>
      <c r="X1723" s="61"/>
      <c r="Y1723" s="61"/>
      <c r="Z1723" s="61"/>
      <c r="AA1723" s="61"/>
      <c r="AB1723" s="61"/>
      <c r="AC1723" s="61"/>
      <c r="AD1723" s="61"/>
      <c r="AE1723" s="61"/>
      <c r="AF1723" s="61"/>
      <c r="AG1723" s="61"/>
      <c r="AH1723" s="61"/>
    </row>
    <row r="1724" spans="15:34">
      <c r="O1724" s="61"/>
      <c r="P1724" s="61"/>
      <c r="Q1724" s="61"/>
      <c r="R1724" s="61"/>
      <c r="S1724" s="61"/>
      <c r="T1724" s="61"/>
      <c r="U1724" s="61"/>
      <c r="V1724" s="61"/>
      <c r="W1724" s="61"/>
      <c r="X1724" s="61"/>
      <c r="Y1724" s="61"/>
      <c r="Z1724" s="61"/>
      <c r="AA1724" s="61"/>
      <c r="AB1724" s="61"/>
      <c r="AC1724" s="61"/>
      <c r="AD1724" s="61"/>
      <c r="AE1724" s="61"/>
      <c r="AF1724" s="61"/>
      <c r="AG1724" s="61"/>
      <c r="AH1724" s="61"/>
    </row>
    <row r="1725" spans="15:34">
      <c r="O1725" s="61"/>
      <c r="P1725" s="61"/>
      <c r="Q1725" s="61"/>
      <c r="R1725" s="61"/>
      <c r="S1725" s="61"/>
      <c r="T1725" s="61"/>
      <c r="U1725" s="61"/>
      <c r="V1725" s="61"/>
      <c r="W1725" s="61"/>
      <c r="X1725" s="61"/>
      <c r="Y1725" s="61"/>
      <c r="Z1725" s="61"/>
      <c r="AA1725" s="61"/>
      <c r="AB1725" s="61"/>
      <c r="AC1725" s="61"/>
      <c r="AD1725" s="61"/>
      <c r="AE1725" s="61"/>
      <c r="AF1725" s="61"/>
      <c r="AG1725" s="61"/>
      <c r="AH1725" s="61"/>
    </row>
    <row r="1726" spans="15:34">
      <c r="O1726" s="61"/>
      <c r="P1726" s="61"/>
      <c r="Q1726" s="61"/>
      <c r="R1726" s="61"/>
      <c r="S1726" s="61"/>
      <c r="T1726" s="61"/>
      <c r="U1726" s="61"/>
      <c r="V1726" s="61"/>
      <c r="W1726" s="61"/>
      <c r="X1726" s="61"/>
      <c r="Y1726" s="61"/>
      <c r="Z1726" s="61"/>
      <c r="AA1726" s="61"/>
      <c r="AB1726" s="61"/>
      <c r="AC1726" s="61"/>
      <c r="AD1726" s="61"/>
      <c r="AE1726" s="61"/>
      <c r="AF1726" s="61"/>
      <c r="AG1726" s="61"/>
      <c r="AH1726" s="61"/>
    </row>
    <row r="1727" spans="15:34">
      <c r="O1727" s="61"/>
      <c r="P1727" s="61"/>
      <c r="Q1727" s="61"/>
      <c r="R1727" s="61"/>
      <c r="S1727" s="61"/>
      <c r="T1727" s="61"/>
      <c r="U1727" s="61"/>
      <c r="V1727" s="61"/>
      <c r="W1727" s="61"/>
      <c r="X1727" s="61"/>
      <c r="Y1727" s="61"/>
      <c r="Z1727" s="61"/>
      <c r="AA1727" s="61"/>
      <c r="AB1727" s="61"/>
      <c r="AC1727" s="61"/>
      <c r="AD1727" s="61"/>
      <c r="AE1727" s="61"/>
      <c r="AF1727" s="61"/>
      <c r="AG1727" s="61"/>
      <c r="AH1727" s="61"/>
    </row>
    <row r="1728" spans="15:34">
      <c r="O1728" s="61"/>
      <c r="P1728" s="61"/>
      <c r="Q1728" s="61"/>
      <c r="R1728" s="61"/>
      <c r="S1728" s="61"/>
      <c r="T1728" s="61"/>
      <c r="U1728" s="61"/>
      <c r="V1728" s="61"/>
      <c r="W1728" s="61"/>
      <c r="X1728" s="61"/>
      <c r="Y1728" s="61"/>
      <c r="Z1728" s="61"/>
      <c r="AA1728" s="61"/>
      <c r="AB1728" s="61"/>
      <c r="AC1728" s="61"/>
      <c r="AD1728" s="61"/>
      <c r="AE1728" s="61"/>
      <c r="AF1728" s="61"/>
      <c r="AG1728" s="61"/>
      <c r="AH1728" s="61"/>
    </row>
    <row r="1729" spans="15:34">
      <c r="O1729" s="61"/>
      <c r="P1729" s="61"/>
      <c r="Q1729" s="61"/>
      <c r="R1729" s="61"/>
      <c r="S1729" s="61"/>
      <c r="T1729" s="61"/>
      <c r="U1729" s="61"/>
      <c r="V1729" s="61"/>
      <c r="W1729" s="61"/>
      <c r="X1729" s="61"/>
      <c r="Y1729" s="61"/>
      <c r="Z1729" s="61"/>
      <c r="AA1729" s="61"/>
      <c r="AB1729" s="61"/>
      <c r="AC1729" s="61"/>
      <c r="AD1729" s="61"/>
      <c r="AE1729" s="61"/>
      <c r="AF1729" s="61"/>
      <c r="AG1729" s="61"/>
      <c r="AH1729" s="61"/>
    </row>
    <row r="1730" spans="15:34">
      <c r="O1730" s="61"/>
      <c r="P1730" s="61"/>
      <c r="Q1730" s="61"/>
      <c r="R1730" s="61"/>
      <c r="S1730" s="61"/>
      <c r="T1730" s="61"/>
      <c r="U1730" s="61"/>
      <c r="V1730" s="61"/>
      <c r="W1730" s="61"/>
      <c r="X1730" s="61"/>
      <c r="Y1730" s="61"/>
      <c r="Z1730" s="61"/>
      <c r="AA1730" s="61"/>
      <c r="AB1730" s="61"/>
      <c r="AC1730" s="61"/>
      <c r="AD1730" s="61"/>
      <c r="AE1730" s="61"/>
      <c r="AF1730" s="61"/>
      <c r="AG1730" s="61"/>
      <c r="AH1730" s="61"/>
    </row>
    <row r="1731" spans="15:34">
      <c r="O1731" s="61"/>
      <c r="P1731" s="61"/>
      <c r="Q1731" s="61"/>
      <c r="R1731" s="61"/>
      <c r="S1731" s="61"/>
      <c r="T1731" s="61"/>
      <c r="U1731" s="61"/>
      <c r="V1731" s="61"/>
      <c r="W1731" s="61"/>
      <c r="X1731" s="61"/>
      <c r="Y1731" s="61"/>
      <c r="Z1731" s="61"/>
      <c r="AA1731" s="61"/>
      <c r="AB1731" s="61"/>
      <c r="AC1731" s="61"/>
      <c r="AD1731" s="61"/>
      <c r="AE1731" s="61"/>
      <c r="AF1731" s="61"/>
      <c r="AG1731" s="61"/>
      <c r="AH1731" s="61"/>
    </row>
    <row r="1732" spans="15:34">
      <c r="O1732" s="61"/>
      <c r="P1732" s="61"/>
      <c r="Q1732" s="61"/>
      <c r="R1732" s="61"/>
      <c r="S1732" s="61"/>
      <c r="T1732" s="61"/>
      <c r="U1732" s="61"/>
      <c r="V1732" s="61"/>
      <c r="W1732" s="61"/>
      <c r="X1732" s="61"/>
      <c r="Y1732" s="61"/>
      <c r="Z1732" s="61"/>
      <c r="AA1732" s="61"/>
      <c r="AB1732" s="61"/>
      <c r="AC1732" s="61"/>
      <c r="AD1732" s="61"/>
      <c r="AE1732" s="61"/>
      <c r="AF1732" s="61"/>
      <c r="AG1732" s="61"/>
      <c r="AH1732" s="61"/>
    </row>
    <row r="1733" spans="15:34">
      <c r="O1733" s="61"/>
      <c r="P1733" s="61"/>
      <c r="Q1733" s="61"/>
      <c r="R1733" s="61"/>
      <c r="S1733" s="61"/>
      <c r="T1733" s="61"/>
      <c r="U1733" s="61"/>
      <c r="V1733" s="61"/>
      <c r="W1733" s="61"/>
      <c r="X1733" s="61"/>
      <c r="Y1733" s="61"/>
      <c r="Z1733" s="61"/>
      <c r="AA1733" s="61"/>
      <c r="AB1733" s="61"/>
      <c r="AC1733" s="61"/>
      <c r="AD1733" s="61"/>
      <c r="AE1733" s="61"/>
      <c r="AF1733" s="61"/>
      <c r="AG1733" s="61"/>
      <c r="AH1733" s="61"/>
    </row>
    <row r="1734" spans="15:34">
      <c r="O1734" s="61"/>
      <c r="P1734" s="61"/>
      <c r="Q1734" s="61"/>
      <c r="R1734" s="61"/>
      <c r="S1734" s="61"/>
      <c r="T1734" s="61"/>
      <c r="U1734" s="61"/>
      <c r="V1734" s="61"/>
      <c r="W1734" s="61"/>
      <c r="X1734" s="61"/>
      <c r="Y1734" s="61"/>
      <c r="Z1734" s="61"/>
      <c r="AA1734" s="61"/>
      <c r="AB1734" s="61"/>
      <c r="AC1734" s="61"/>
      <c r="AD1734" s="61"/>
      <c r="AE1734" s="61"/>
      <c r="AF1734" s="61"/>
      <c r="AG1734" s="61"/>
      <c r="AH1734" s="61"/>
    </row>
    <row r="1735" spans="15:34">
      <c r="O1735" s="61"/>
      <c r="P1735" s="61"/>
      <c r="Q1735" s="61"/>
      <c r="R1735" s="61"/>
      <c r="S1735" s="61"/>
      <c r="T1735" s="61"/>
      <c r="U1735" s="61"/>
      <c r="V1735" s="61"/>
      <c r="W1735" s="61"/>
      <c r="X1735" s="61"/>
      <c r="Y1735" s="61"/>
      <c r="Z1735" s="61"/>
      <c r="AA1735" s="61"/>
      <c r="AB1735" s="61"/>
      <c r="AC1735" s="61"/>
      <c r="AD1735" s="61"/>
      <c r="AE1735" s="61"/>
      <c r="AF1735" s="61"/>
      <c r="AG1735" s="61"/>
      <c r="AH1735" s="61"/>
    </row>
    <row r="1736" spans="15:34">
      <c r="O1736" s="61"/>
      <c r="P1736" s="61"/>
      <c r="Q1736" s="61"/>
      <c r="R1736" s="61"/>
      <c r="S1736" s="61"/>
      <c r="T1736" s="61"/>
      <c r="U1736" s="61"/>
      <c r="V1736" s="61"/>
      <c r="W1736" s="61"/>
      <c r="X1736" s="61"/>
      <c r="Y1736" s="61"/>
      <c r="Z1736" s="61"/>
      <c r="AA1736" s="61"/>
      <c r="AB1736" s="61"/>
      <c r="AC1736" s="61"/>
      <c r="AD1736" s="61"/>
      <c r="AE1736" s="61"/>
      <c r="AF1736" s="61"/>
      <c r="AG1736" s="61"/>
      <c r="AH1736" s="61"/>
    </row>
    <row r="1737" spans="15:34">
      <c r="O1737" s="61"/>
      <c r="P1737" s="61"/>
      <c r="Q1737" s="61"/>
      <c r="R1737" s="61"/>
      <c r="S1737" s="61"/>
      <c r="T1737" s="61"/>
      <c r="U1737" s="61"/>
      <c r="V1737" s="61"/>
      <c r="W1737" s="61"/>
      <c r="X1737" s="61"/>
      <c r="Y1737" s="61"/>
      <c r="Z1737" s="61"/>
      <c r="AA1737" s="61"/>
      <c r="AB1737" s="61"/>
      <c r="AC1737" s="61"/>
      <c r="AD1737" s="61"/>
      <c r="AE1737" s="61"/>
      <c r="AF1737" s="61"/>
      <c r="AG1737" s="61"/>
      <c r="AH1737" s="61"/>
    </row>
    <row r="1738" spans="15:34">
      <c r="O1738" s="61"/>
      <c r="P1738" s="61"/>
      <c r="Q1738" s="61"/>
      <c r="R1738" s="61"/>
      <c r="S1738" s="61"/>
      <c r="T1738" s="61"/>
      <c r="U1738" s="61"/>
      <c r="V1738" s="61"/>
      <c r="W1738" s="61"/>
      <c r="X1738" s="61"/>
      <c r="Y1738" s="61"/>
      <c r="Z1738" s="61"/>
      <c r="AA1738" s="61"/>
      <c r="AB1738" s="61"/>
      <c r="AC1738" s="61"/>
      <c r="AD1738" s="61"/>
      <c r="AE1738" s="61"/>
      <c r="AF1738" s="61"/>
      <c r="AG1738" s="61"/>
      <c r="AH1738" s="61"/>
    </row>
    <row r="1739" spans="15:34">
      <c r="O1739" s="61"/>
      <c r="P1739" s="61"/>
      <c r="Q1739" s="61"/>
      <c r="R1739" s="61"/>
      <c r="S1739" s="61"/>
      <c r="T1739" s="61"/>
      <c r="U1739" s="61"/>
      <c r="V1739" s="61"/>
      <c r="W1739" s="61"/>
      <c r="X1739" s="61"/>
      <c r="Y1739" s="61"/>
      <c r="Z1739" s="61"/>
      <c r="AA1739" s="61"/>
      <c r="AB1739" s="61"/>
      <c r="AC1739" s="61"/>
      <c r="AD1739" s="61"/>
      <c r="AE1739" s="61"/>
      <c r="AF1739" s="61"/>
      <c r="AG1739" s="61"/>
      <c r="AH1739" s="61"/>
    </row>
    <row r="1740" spans="15:34">
      <c r="O1740" s="61"/>
      <c r="P1740" s="61"/>
      <c r="Q1740" s="61"/>
      <c r="R1740" s="61"/>
      <c r="S1740" s="61"/>
      <c r="T1740" s="61"/>
      <c r="U1740" s="61"/>
      <c r="V1740" s="61"/>
      <c r="W1740" s="61"/>
      <c r="X1740" s="61"/>
      <c r="Y1740" s="61"/>
      <c r="Z1740" s="61"/>
      <c r="AA1740" s="61"/>
      <c r="AB1740" s="61"/>
      <c r="AC1740" s="61"/>
      <c r="AD1740" s="61"/>
      <c r="AE1740" s="61"/>
      <c r="AF1740" s="61"/>
      <c r="AG1740" s="61"/>
      <c r="AH1740" s="61"/>
    </row>
    <row r="1741" spans="15:34">
      <c r="O1741" s="61"/>
      <c r="P1741" s="61"/>
      <c r="Q1741" s="61"/>
      <c r="R1741" s="61"/>
      <c r="S1741" s="61"/>
      <c r="T1741" s="61"/>
      <c r="U1741" s="61"/>
      <c r="V1741" s="61"/>
      <c r="W1741" s="61"/>
      <c r="X1741" s="61"/>
      <c r="Y1741" s="61"/>
      <c r="Z1741" s="61"/>
      <c r="AA1741" s="61"/>
      <c r="AB1741" s="61"/>
      <c r="AC1741" s="61"/>
      <c r="AD1741" s="61"/>
      <c r="AE1741" s="61"/>
      <c r="AF1741" s="61"/>
      <c r="AG1741" s="61"/>
      <c r="AH1741" s="61"/>
    </row>
    <row r="1742" spans="15:34">
      <c r="O1742" s="61"/>
      <c r="P1742" s="61"/>
      <c r="Q1742" s="61"/>
      <c r="R1742" s="61"/>
      <c r="S1742" s="61"/>
      <c r="T1742" s="61"/>
      <c r="U1742" s="61"/>
      <c r="V1742" s="61"/>
      <c r="W1742" s="61"/>
      <c r="X1742" s="61"/>
      <c r="Y1742" s="61"/>
      <c r="Z1742" s="61"/>
      <c r="AA1742" s="61"/>
      <c r="AB1742" s="61"/>
      <c r="AC1742" s="61"/>
      <c r="AD1742" s="61"/>
      <c r="AE1742" s="61"/>
      <c r="AF1742" s="61"/>
      <c r="AG1742" s="61"/>
      <c r="AH1742" s="61"/>
    </row>
    <row r="1743" spans="15:34">
      <c r="O1743" s="61"/>
      <c r="P1743" s="61"/>
      <c r="Q1743" s="61"/>
      <c r="R1743" s="61"/>
      <c r="S1743" s="61"/>
      <c r="T1743" s="61"/>
      <c r="U1743" s="61"/>
      <c r="V1743" s="61"/>
      <c r="W1743" s="61"/>
      <c r="X1743" s="61"/>
      <c r="Y1743" s="61"/>
      <c r="Z1743" s="61"/>
      <c r="AA1743" s="61"/>
      <c r="AB1743" s="61"/>
      <c r="AC1743" s="61"/>
      <c r="AD1743" s="61"/>
      <c r="AE1743" s="61"/>
      <c r="AF1743" s="61"/>
      <c r="AG1743" s="61"/>
      <c r="AH1743" s="61"/>
    </row>
    <row r="1744" spans="15:34">
      <c r="O1744" s="61"/>
      <c r="P1744" s="61"/>
      <c r="Q1744" s="61"/>
      <c r="R1744" s="61"/>
      <c r="S1744" s="61"/>
      <c r="T1744" s="61"/>
      <c r="U1744" s="61"/>
      <c r="V1744" s="61"/>
      <c r="W1744" s="61"/>
      <c r="X1744" s="61"/>
      <c r="Y1744" s="61"/>
      <c r="Z1744" s="61"/>
      <c r="AA1744" s="61"/>
      <c r="AB1744" s="61"/>
      <c r="AC1744" s="61"/>
      <c r="AD1744" s="61"/>
      <c r="AE1744" s="61"/>
      <c r="AF1744" s="61"/>
      <c r="AG1744" s="61"/>
      <c r="AH1744" s="61"/>
    </row>
    <row r="1745" spans="15:34">
      <c r="O1745" s="61"/>
      <c r="P1745" s="61"/>
      <c r="Q1745" s="61"/>
      <c r="R1745" s="61"/>
      <c r="S1745" s="61"/>
      <c r="T1745" s="61"/>
      <c r="U1745" s="61"/>
      <c r="V1745" s="61"/>
      <c r="W1745" s="61"/>
      <c r="X1745" s="61"/>
      <c r="Y1745" s="61"/>
      <c r="Z1745" s="61"/>
      <c r="AA1745" s="61"/>
      <c r="AB1745" s="61"/>
      <c r="AC1745" s="61"/>
      <c r="AD1745" s="61"/>
      <c r="AE1745" s="61"/>
      <c r="AF1745" s="61"/>
      <c r="AG1745" s="61"/>
      <c r="AH1745" s="61"/>
    </row>
    <row r="1746" spans="15:34">
      <c r="O1746" s="61"/>
      <c r="P1746" s="61"/>
      <c r="Q1746" s="61"/>
      <c r="R1746" s="61"/>
      <c r="S1746" s="61"/>
      <c r="T1746" s="61"/>
      <c r="U1746" s="61"/>
      <c r="V1746" s="61"/>
      <c r="W1746" s="61"/>
      <c r="X1746" s="61"/>
      <c r="Y1746" s="61"/>
      <c r="Z1746" s="61"/>
      <c r="AA1746" s="61"/>
      <c r="AB1746" s="61"/>
      <c r="AC1746" s="61"/>
      <c r="AD1746" s="61"/>
      <c r="AE1746" s="61"/>
      <c r="AF1746" s="61"/>
      <c r="AG1746" s="61"/>
      <c r="AH1746" s="61"/>
    </row>
    <row r="1747" spans="15:34">
      <c r="O1747" s="61"/>
      <c r="P1747" s="61"/>
      <c r="Q1747" s="61"/>
      <c r="R1747" s="61"/>
      <c r="S1747" s="61"/>
      <c r="T1747" s="61"/>
      <c r="U1747" s="61"/>
      <c r="V1747" s="61"/>
      <c r="W1747" s="61"/>
      <c r="X1747" s="61"/>
      <c r="Y1747" s="61"/>
      <c r="Z1747" s="61"/>
      <c r="AA1747" s="61"/>
      <c r="AB1747" s="61"/>
      <c r="AC1747" s="61"/>
      <c r="AD1747" s="61"/>
      <c r="AE1747" s="61"/>
      <c r="AF1747" s="61"/>
      <c r="AG1747" s="61"/>
      <c r="AH1747" s="61"/>
    </row>
    <row r="1748" spans="15:34">
      <c r="O1748" s="61"/>
      <c r="P1748" s="61"/>
      <c r="Q1748" s="61"/>
      <c r="R1748" s="61"/>
      <c r="S1748" s="61"/>
      <c r="T1748" s="61"/>
      <c r="U1748" s="61"/>
      <c r="V1748" s="61"/>
      <c r="W1748" s="61"/>
      <c r="X1748" s="61"/>
      <c r="Y1748" s="61"/>
      <c r="Z1748" s="61"/>
      <c r="AA1748" s="61"/>
      <c r="AB1748" s="61"/>
      <c r="AC1748" s="61"/>
      <c r="AD1748" s="61"/>
      <c r="AE1748" s="61"/>
      <c r="AF1748" s="61"/>
      <c r="AG1748" s="61"/>
      <c r="AH1748" s="61"/>
    </row>
    <row r="1749" spans="15:34">
      <c r="O1749" s="61"/>
      <c r="P1749" s="61"/>
      <c r="Q1749" s="61"/>
      <c r="R1749" s="61"/>
      <c r="S1749" s="61"/>
      <c r="T1749" s="61"/>
      <c r="U1749" s="61"/>
      <c r="V1749" s="61"/>
      <c r="W1749" s="61"/>
      <c r="X1749" s="61"/>
      <c r="Y1749" s="61"/>
      <c r="Z1749" s="61"/>
      <c r="AA1749" s="61"/>
      <c r="AB1749" s="61"/>
      <c r="AC1749" s="61"/>
      <c r="AD1749" s="61"/>
      <c r="AE1749" s="61"/>
      <c r="AF1749" s="61"/>
      <c r="AG1749" s="61"/>
      <c r="AH1749" s="61"/>
    </row>
    <row r="1750" spans="15:34">
      <c r="O1750" s="61"/>
      <c r="P1750" s="61"/>
      <c r="Q1750" s="61"/>
      <c r="R1750" s="61"/>
      <c r="S1750" s="61"/>
      <c r="T1750" s="61"/>
      <c r="U1750" s="61"/>
      <c r="V1750" s="61"/>
      <c r="W1750" s="61"/>
      <c r="X1750" s="61"/>
      <c r="Y1750" s="61"/>
      <c r="Z1750" s="61"/>
      <c r="AA1750" s="61"/>
      <c r="AB1750" s="61"/>
      <c r="AC1750" s="61"/>
      <c r="AD1750" s="61"/>
      <c r="AE1750" s="61"/>
      <c r="AF1750" s="61"/>
      <c r="AG1750" s="61"/>
      <c r="AH1750" s="61"/>
    </row>
    <row r="1751" spans="15:34">
      <c r="O1751" s="61"/>
      <c r="P1751" s="61"/>
      <c r="Q1751" s="61"/>
      <c r="R1751" s="61"/>
      <c r="S1751" s="61"/>
      <c r="T1751" s="61"/>
      <c r="U1751" s="61"/>
      <c r="V1751" s="61"/>
      <c r="W1751" s="61"/>
      <c r="X1751" s="61"/>
      <c r="Y1751" s="61"/>
      <c r="Z1751" s="61"/>
      <c r="AA1751" s="61"/>
      <c r="AB1751" s="61"/>
      <c r="AC1751" s="61"/>
      <c r="AD1751" s="61"/>
      <c r="AE1751" s="61"/>
      <c r="AF1751" s="61"/>
      <c r="AG1751" s="61"/>
      <c r="AH1751" s="61"/>
    </row>
    <row r="1752" spans="15:34">
      <c r="O1752" s="61"/>
      <c r="P1752" s="61"/>
      <c r="Q1752" s="61"/>
      <c r="R1752" s="61"/>
      <c r="S1752" s="61"/>
      <c r="T1752" s="61"/>
      <c r="U1752" s="61"/>
      <c r="V1752" s="61"/>
      <c r="W1752" s="61"/>
      <c r="X1752" s="61"/>
      <c r="Y1752" s="61"/>
      <c r="Z1752" s="61"/>
      <c r="AA1752" s="61"/>
      <c r="AB1752" s="61"/>
      <c r="AC1752" s="61"/>
      <c r="AD1752" s="61"/>
      <c r="AE1752" s="61"/>
      <c r="AF1752" s="61"/>
      <c r="AG1752" s="61"/>
      <c r="AH1752" s="61"/>
    </row>
    <row r="1753" spans="15:34">
      <c r="O1753" s="61"/>
      <c r="P1753" s="61"/>
      <c r="Q1753" s="61"/>
      <c r="R1753" s="61"/>
      <c r="S1753" s="61"/>
      <c r="T1753" s="61"/>
      <c r="U1753" s="61"/>
      <c r="V1753" s="61"/>
      <c r="W1753" s="61"/>
      <c r="X1753" s="61"/>
      <c r="Y1753" s="61"/>
      <c r="Z1753" s="61"/>
      <c r="AA1753" s="61"/>
      <c r="AB1753" s="61"/>
      <c r="AC1753" s="61"/>
      <c r="AD1753" s="61"/>
      <c r="AE1753" s="61"/>
      <c r="AF1753" s="61"/>
      <c r="AG1753" s="61"/>
      <c r="AH1753" s="61"/>
    </row>
    <row r="1754" spans="15:34">
      <c r="O1754" s="61"/>
      <c r="P1754" s="61"/>
      <c r="Q1754" s="61"/>
      <c r="R1754" s="61"/>
      <c r="S1754" s="61"/>
      <c r="T1754" s="61"/>
      <c r="U1754" s="61"/>
      <c r="V1754" s="61"/>
      <c r="W1754" s="61"/>
      <c r="X1754" s="61"/>
      <c r="Y1754" s="61"/>
      <c r="Z1754" s="61"/>
      <c r="AA1754" s="61"/>
      <c r="AB1754" s="61"/>
      <c r="AC1754" s="61"/>
      <c r="AD1754" s="61"/>
      <c r="AE1754" s="61"/>
      <c r="AF1754" s="61"/>
      <c r="AG1754" s="61"/>
      <c r="AH1754" s="61"/>
    </row>
    <row r="1755" spans="15:34">
      <c r="O1755" s="61"/>
      <c r="P1755" s="61"/>
      <c r="Q1755" s="61"/>
      <c r="R1755" s="61"/>
      <c r="S1755" s="61"/>
      <c r="T1755" s="61"/>
      <c r="U1755" s="61"/>
      <c r="V1755" s="61"/>
      <c r="W1755" s="61"/>
      <c r="X1755" s="61"/>
      <c r="Y1755" s="61"/>
      <c r="Z1755" s="61"/>
      <c r="AA1755" s="61"/>
      <c r="AB1755" s="61"/>
      <c r="AC1755" s="61"/>
      <c r="AD1755" s="61"/>
      <c r="AE1755" s="61"/>
      <c r="AF1755" s="61"/>
      <c r="AG1755" s="61"/>
      <c r="AH1755" s="61"/>
    </row>
    <row r="1756" spans="15:34">
      <c r="O1756" s="61"/>
      <c r="P1756" s="61"/>
      <c r="Q1756" s="61"/>
      <c r="R1756" s="61"/>
      <c r="S1756" s="61"/>
      <c r="T1756" s="61"/>
      <c r="U1756" s="61"/>
      <c r="V1756" s="61"/>
      <c r="W1756" s="61"/>
      <c r="X1756" s="61"/>
      <c r="Y1756" s="61"/>
      <c r="Z1756" s="61"/>
      <c r="AA1756" s="61"/>
      <c r="AB1756" s="61"/>
      <c r="AC1756" s="61"/>
      <c r="AD1756" s="61"/>
      <c r="AE1756" s="61"/>
      <c r="AF1756" s="61"/>
      <c r="AG1756" s="61"/>
      <c r="AH1756" s="61"/>
    </row>
    <row r="1757" spans="15:34">
      <c r="O1757" s="61"/>
      <c r="P1757" s="61"/>
      <c r="Q1757" s="61"/>
      <c r="R1757" s="61"/>
      <c r="S1757" s="61"/>
      <c r="T1757" s="61"/>
      <c r="U1757" s="61"/>
      <c r="V1757" s="61"/>
      <c r="W1757" s="61"/>
      <c r="X1757" s="61"/>
      <c r="Y1757" s="61"/>
      <c r="Z1757" s="61"/>
      <c r="AA1757" s="61"/>
      <c r="AB1757" s="61"/>
      <c r="AC1757" s="61"/>
      <c r="AD1757" s="61"/>
      <c r="AE1757" s="61"/>
      <c r="AF1757" s="61"/>
      <c r="AG1757" s="61"/>
      <c r="AH1757" s="61"/>
    </row>
    <row r="1758" spans="15:34">
      <c r="O1758" s="61"/>
      <c r="P1758" s="61"/>
      <c r="Q1758" s="61"/>
      <c r="R1758" s="61"/>
      <c r="S1758" s="61"/>
      <c r="T1758" s="61"/>
      <c r="U1758" s="61"/>
      <c r="V1758" s="61"/>
      <c r="W1758" s="61"/>
      <c r="X1758" s="61"/>
      <c r="Y1758" s="61"/>
      <c r="Z1758" s="61"/>
      <c r="AA1758" s="61"/>
      <c r="AB1758" s="61"/>
      <c r="AC1758" s="61"/>
      <c r="AD1758" s="61"/>
      <c r="AE1758" s="61"/>
      <c r="AF1758" s="61"/>
      <c r="AG1758" s="61"/>
      <c r="AH1758" s="61"/>
    </row>
    <row r="1759" spans="15:34">
      <c r="O1759" s="61"/>
      <c r="P1759" s="61"/>
      <c r="Q1759" s="61"/>
      <c r="R1759" s="61"/>
      <c r="S1759" s="61"/>
      <c r="T1759" s="61"/>
      <c r="U1759" s="61"/>
      <c r="V1759" s="61"/>
      <c r="W1759" s="61"/>
      <c r="X1759" s="61"/>
      <c r="Y1759" s="61"/>
      <c r="Z1759" s="61"/>
      <c r="AA1759" s="61"/>
      <c r="AB1759" s="61"/>
      <c r="AC1759" s="61"/>
      <c r="AD1759" s="61"/>
      <c r="AE1759" s="61"/>
      <c r="AF1759" s="61"/>
      <c r="AG1759" s="61"/>
      <c r="AH1759" s="61"/>
    </row>
    <row r="1760" spans="15:34">
      <c r="O1760" s="61"/>
      <c r="P1760" s="61"/>
      <c r="Q1760" s="61"/>
      <c r="R1760" s="61"/>
      <c r="S1760" s="61"/>
      <c r="T1760" s="61"/>
      <c r="U1760" s="61"/>
      <c r="V1760" s="61"/>
      <c r="W1760" s="61"/>
      <c r="X1760" s="61"/>
      <c r="Y1760" s="61"/>
      <c r="Z1760" s="61"/>
      <c r="AA1760" s="61"/>
      <c r="AB1760" s="61"/>
      <c r="AC1760" s="61"/>
      <c r="AD1760" s="61"/>
      <c r="AE1760" s="61"/>
      <c r="AF1760" s="61"/>
      <c r="AG1760" s="61"/>
      <c r="AH1760" s="61"/>
    </row>
    <row r="1761" spans="15:34">
      <c r="O1761" s="61"/>
      <c r="P1761" s="61"/>
      <c r="Q1761" s="61"/>
      <c r="R1761" s="61"/>
      <c r="S1761" s="61"/>
      <c r="T1761" s="61"/>
      <c r="U1761" s="61"/>
      <c r="V1761" s="61"/>
      <c r="W1761" s="61"/>
      <c r="X1761" s="61"/>
      <c r="Y1761" s="61"/>
      <c r="Z1761" s="61"/>
      <c r="AA1761" s="61"/>
      <c r="AB1761" s="61"/>
      <c r="AC1761" s="61"/>
      <c r="AD1761" s="61"/>
      <c r="AE1761" s="61"/>
      <c r="AF1761" s="61"/>
      <c r="AG1761" s="61"/>
      <c r="AH1761" s="61"/>
    </row>
    <row r="1762" spans="15:34">
      <c r="O1762" s="61"/>
      <c r="P1762" s="61"/>
      <c r="Q1762" s="61"/>
      <c r="R1762" s="61"/>
      <c r="S1762" s="61"/>
      <c r="T1762" s="61"/>
      <c r="U1762" s="61"/>
      <c r="V1762" s="61"/>
      <c r="W1762" s="61"/>
      <c r="X1762" s="61"/>
      <c r="Y1762" s="61"/>
      <c r="Z1762" s="61"/>
      <c r="AA1762" s="61"/>
      <c r="AB1762" s="61"/>
      <c r="AC1762" s="61"/>
      <c r="AD1762" s="61"/>
      <c r="AE1762" s="61"/>
      <c r="AF1762" s="61"/>
      <c r="AG1762" s="61"/>
      <c r="AH1762" s="61"/>
    </row>
    <row r="1763" spans="15:34">
      <c r="O1763" s="61"/>
      <c r="P1763" s="61"/>
      <c r="Q1763" s="61"/>
      <c r="R1763" s="61"/>
      <c r="S1763" s="61"/>
      <c r="T1763" s="61"/>
      <c r="U1763" s="61"/>
      <c r="V1763" s="61"/>
      <c r="W1763" s="61"/>
      <c r="X1763" s="61"/>
      <c r="Y1763" s="61"/>
      <c r="Z1763" s="61"/>
      <c r="AA1763" s="61"/>
      <c r="AB1763" s="61"/>
      <c r="AC1763" s="61"/>
      <c r="AD1763" s="61"/>
      <c r="AE1763" s="61"/>
      <c r="AF1763" s="61"/>
      <c r="AG1763" s="61"/>
      <c r="AH1763" s="61"/>
    </row>
    <row r="1764" spans="15:34">
      <c r="O1764" s="61"/>
      <c r="P1764" s="61"/>
      <c r="Q1764" s="61"/>
      <c r="R1764" s="61"/>
      <c r="S1764" s="61"/>
      <c r="T1764" s="61"/>
      <c r="U1764" s="61"/>
      <c r="V1764" s="61"/>
      <c r="W1764" s="61"/>
      <c r="X1764" s="61"/>
      <c r="Y1764" s="61"/>
      <c r="Z1764" s="61"/>
      <c r="AA1764" s="61"/>
      <c r="AB1764" s="61"/>
      <c r="AC1764" s="61"/>
      <c r="AD1764" s="61"/>
      <c r="AE1764" s="61"/>
      <c r="AF1764" s="61"/>
      <c r="AG1764" s="61"/>
      <c r="AH1764" s="61"/>
    </row>
    <row r="1765" spans="15:34">
      <c r="O1765" s="61"/>
      <c r="P1765" s="61"/>
      <c r="Q1765" s="61"/>
      <c r="R1765" s="61"/>
      <c r="S1765" s="61"/>
      <c r="T1765" s="61"/>
      <c r="U1765" s="61"/>
      <c r="V1765" s="61"/>
      <c r="W1765" s="61"/>
      <c r="X1765" s="61"/>
      <c r="Y1765" s="61"/>
      <c r="Z1765" s="61"/>
      <c r="AA1765" s="61"/>
      <c r="AB1765" s="61"/>
      <c r="AC1765" s="61"/>
      <c r="AD1765" s="61"/>
      <c r="AE1765" s="61"/>
      <c r="AF1765" s="61"/>
      <c r="AG1765" s="61"/>
      <c r="AH1765" s="61"/>
    </row>
    <row r="1766" spans="15:34">
      <c r="O1766" s="61"/>
      <c r="P1766" s="61"/>
      <c r="Q1766" s="61"/>
      <c r="R1766" s="61"/>
      <c r="S1766" s="61"/>
      <c r="T1766" s="61"/>
      <c r="U1766" s="61"/>
      <c r="V1766" s="61"/>
      <c r="W1766" s="61"/>
      <c r="X1766" s="61"/>
      <c r="Y1766" s="61"/>
      <c r="Z1766" s="61"/>
      <c r="AA1766" s="61"/>
      <c r="AB1766" s="61"/>
      <c r="AC1766" s="61"/>
      <c r="AD1766" s="61"/>
      <c r="AE1766" s="61"/>
      <c r="AF1766" s="61"/>
      <c r="AG1766" s="61"/>
      <c r="AH1766" s="61"/>
    </row>
    <row r="1767" spans="15:34">
      <c r="O1767" s="61"/>
      <c r="P1767" s="61"/>
      <c r="Q1767" s="61"/>
      <c r="R1767" s="61"/>
      <c r="S1767" s="61"/>
      <c r="T1767" s="61"/>
      <c r="U1767" s="61"/>
      <c r="V1767" s="61"/>
      <c r="W1767" s="61"/>
      <c r="X1767" s="61"/>
      <c r="Y1767" s="61"/>
      <c r="Z1767" s="61"/>
      <c r="AA1767" s="61"/>
      <c r="AB1767" s="61"/>
      <c r="AC1767" s="61"/>
      <c r="AD1767" s="61"/>
      <c r="AE1767" s="61"/>
      <c r="AF1767" s="61"/>
      <c r="AG1767" s="61"/>
      <c r="AH1767" s="61"/>
    </row>
    <row r="1768" spans="15:34">
      <c r="O1768" s="61"/>
      <c r="P1768" s="61"/>
      <c r="Q1768" s="61"/>
      <c r="R1768" s="61"/>
      <c r="S1768" s="61"/>
      <c r="T1768" s="61"/>
      <c r="U1768" s="61"/>
      <c r="V1768" s="61"/>
      <c r="W1768" s="61"/>
      <c r="X1768" s="61"/>
      <c r="Y1768" s="61"/>
      <c r="Z1768" s="61"/>
      <c r="AA1768" s="61"/>
      <c r="AB1768" s="61"/>
      <c r="AC1768" s="61"/>
      <c r="AD1768" s="61"/>
      <c r="AE1768" s="61"/>
      <c r="AF1768" s="61"/>
      <c r="AG1768" s="61"/>
      <c r="AH1768" s="61"/>
    </row>
    <row r="1769" spans="15:34">
      <c r="O1769" s="61"/>
      <c r="P1769" s="61"/>
      <c r="Q1769" s="61"/>
      <c r="R1769" s="61"/>
      <c r="S1769" s="61"/>
      <c r="T1769" s="61"/>
      <c r="U1769" s="61"/>
      <c r="V1769" s="61"/>
      <c r="W1769" s="61"/>
      <c r="X1769" s="61"/>
      <c r="Y1769" s="61"/>
      <c r="Z1769" s="61"/>
      <c r="AA1769" s="61"/>
      <c r="AB1769" s="61"/>
      <c r="AC1769" s="61"/>
      <c r="AD1769" s="61"/>
      <c r="AE1769" s="61"/>
      <c r="AF1769" s="61"/>
      <c r="AG1769" s="61"/>
      <c r="AH1769" s="61"/>
    </row>
    <row r="1770" spans="15:34">
      <c r="O1770" s="61"/>
      <c r="P1770" s="61"/>
      <c r="Q1770" s="61"/>
      <c r="R1770" s="61"/>
      <c r="S1770" s="61"/>
      <c r="T1770" s="61"/>
      <c r="U1770" s="61"/>
      <c r="V1770" s="61"/>
      <c r="W1770" s="61"/>
      <c r="X1770" s="61"/>
      <c r="Y1770" s="61"/>
      <c r="Z1770" s="61"/>
      <c r="AA1770" s="61"/>
      <c r="AB1770" s="61"/>
      <c r="AC1770" s="61"/>
      <c r="AD1770" s="61"/>
      <c r="AE1770" s="61"/>
      <c r="AF1770" s="61"/>
      <c r="AG1770" s="61"/>
      <c r="AH1770" s="61"/>
    </row>
    <row r="1771" spans="15:34">
      <c r="O1771" s="61"/>
      <c r="P1771" s="61"/>
      <c r="Q1771" s="61"/>
      <c r="R1771" s="61"/>
      <c r="S1771" s="61"/>
      <c r="T1771" s="61"/>
      <c r="U1771" s="61"/>
      <c r="V1771" s="61"/>
      <c r="W1771" s="61"/>
      <c r="X1771" s="61"/>
      <c r="Y1771" s="61"/>
      <c r="Z1771" s="61"/>
      <c r="AA1771" s="61"/>
      <c r="AB1771" s="61"/>
      <c r="AC1771" s="61"/>
      <c r="AD1771" s="61"/>
      <c r="AE1771" s="61"/>
      <c r="AF1771" s="61"/>
      <c r="AG1771" s="61"/>
      <c r="AH1771" s="61"/>
    </row>
    <row r="1772" spans="15:34">
      <c r="O1772" s="61"/>
      <c r="P1772" s="61"/>
      <c r="Q1772" s="61"/>
      <c r="R1772" s="61"/>
      <c r="S1772" s="61"/>
      <c r="T1772" s="61"/>
      <c r="U1772" s="61"/>
      <c r="V1772" s="61"/>
      <c r="W1772" s="61"/>
      <c r="X1772" s="61"/>
      <c r="Y1772" s="61"/>
      <c r="Z1772" s="61"/>
      <c r="AA1772" s="61"/>
      <c r="AB1772" s="61"/>
      <c r="AC1772" s="61"/>
      <c r="AD1772" s="61"/>
      <c r="AE1772" s="61"/>
      <c r="AF1772" s="61"/>
      <c r="AG1772" s="61"/>
      <c r="AH1772" s="61"/>
    </row>
    <row r="1773" spans="15:34">
      <c r="O1773" s="61"/>
      <c r="P1773" s="61"/>
      <c r="Q1773" s="61"/>
      <c r="R1773" s="61"/>
      <c r="S1773" s="61"/>
      <c r="T1773" s="61"/>
      <c r="U1773" s="61"/>
      <c r="V1773" s="61"/>
      <c r="W1773" s="61"/>
      <c r="X1773" s="61"/>
      <c r="Y1773" s="61"/>
      <c r="Z1773" s="61"/>
      <c r="AA1773" s="61"/>
      <c r="AB1773" s="61"/>
      <c r="AC1773" s="61"/>
      <c r="AD1773" s="61"/>
      <c r="AE1773" s="61"/>
      <c r="AF1773" s="61"/>
      <c r="AG1773" s="61"/>
      <c r="AH1773" s="61"/>
    </row>
    <row r="1774" spans="15:34">
      <c r="O1774" s="61"/>
      <c r="P1774" s="61"/>
      <c r="Q1774" s="61"/>
      <c r="R1774" s="61"/>
      <c r="S1774" s="61"/>
      <c r="T1774" s="61"/>
      <c r="U1774" s="61"/>
      <c r="V1774" s="61"/>
      <c r="W1774" s="61"/>
      <c r="X1774" s="61"/>
      <c r="Y1774" s="61"/>
      <c r="Z1774" s="61"/>
      <c r="AA1774" s="61"/>
      <c r="AB1774" s="61"/>
      <c r="AC1774" s="61"/>
      <c r="AD1774" s="61"/>
      <c r="AE1774" s="61"/>
      <c r="AF1774" s="61"/>
      <c r="AG1774" s="61"/>
      <c r="AH1774" s="61"/>
    </row>
    <row r="1775" spans="15:34">
      <c r="O1775" s="61"/>
      <c r="P1775" s="61"/>
      <c r="Q1775" s="61"/>
      <c r="R1775" s="61"/>
      <c r="S1775" s="61"/>
      <c r="T1775" s="61"/>
      <c r="U1775" s="61"/>
      <c r="V1775" s="61"/>
      <c r="W1775" s="61"/>
      <c r="X1775" s="61"/>
      <c r="Y1775" s="61"/>
      <c r="Z1775" s="61"/>
      <c r="AA1775" s="61"/>
      <c r="AB1775" s="61"/>
      <c r="AC1775" s="61"/>
      <c r="AD1775" s="61"/>
      <c r="AE1775" s="61"/>
      <c r="AF1775" s="61"/>
      <c r="AG1775" s="61"/>
      <c r="AH1775" s="61"/>
    </row>
    <row r="1776" spans="15:34">
      <c r="O1776" s="61"/>
      <c r="P1776" s="61"/>
      <c r="Q1776" s="61"/>
      <c r="R1776" s="61"/>
      <c r="S1776" s="61"/>
      <c r="T1776" s="61"/>
      <c r="U1776" s="61"/>
      <c r="V1776" s="61"/>
      <c r="W1776" s="61"/>
      <c r="X1776" s="61"/>
      <c r="Y1776" s="61"/>
      <c r="Z1776" s="61"/>
      <c r="AA1776" s="61"/>
      <c r="AB1776" s="61"/>
      <c r="AC1776" s="61"/>
      <c r="AD1776" s="61"/>
      <c r="AE1776" s="61"/>
      <c r="AF1776" s="61"/>
      <c r="AG1776" s="61"/>
      <c r="AH1776" s="61"/>
    </row>
    <row r="1777" spans="15:34">
      <c r="O1777" s="61"/>
      <c r="P1777" s="61"/>
      <c r="Q1777" s="61"/>
      <c r="R1777" s="61"/>
      <c r="S1777" s="61"/>
      <c r="T1777" s="61"/>
      <c r="U1777" s="61"/>
      <c r="V1777" s="61"/>
      <c r="W1777" s="61"/>
      <c r="X1777" s="61"/>
      <c r="Y1777" s="61"/>
      <c r="Z1777" s="61"/>
      <c r="AA1777" s="61"/>
      <c r="AB1777" s="61"/>
      <c r="AC1777" s="61"/>
      <c r="AD1777" s="61"/>
      <c r="AE1777" s="61"/>
      <c r="AF1777" s="61"/>
      <c r="AG1777" s="61"/>
      <c r="AH1777" s="61"/>
    </row>
    <row r="1778" spans="15:34">
      <c r="O1778" s="61"/>
      <c r="P1778" s="61"/>
      <c r="Q1778" s="61"/>
      <c r="R1778" s="61"/>
      <c r="S1778" s="61"/>
      <c r="T1778" s="61"/>
      <c r="U1778" s="61"/>
      <c r="V1778" s="61"/>
      <c r="W1778" s="61"/>
      <c r="X1778" s="61"/>
      <c r="Y1778" s="61"/>
      <c r="Z1778" s="61"/>
      <c r="AA1778" s="61"/>
      <c r="AB1778" s="61"/>
      <c r="AC1778" s="61"/>
      <c r="AD1778" s="61"/>
      <c r="AE1778" s="61"/>
      <c r="AF1778" s="61"/>
      <c r="AG1778" s="61"/>
      <c r="AH1778" s="61"/>
    </row>
    <row r="1779" spans="15:34">
      <c r="O1779" s="61"/>
      <c r="P1779" s="61"/>
      <c r="Q1779" s="61"/>
      <c r="R1779" s="61"/>
      <c r="S1779" s="61"/>
      <c r="T1779" s="61"/>
      <c r="U1779" s="61"/>
      <c r="V1779" s="61"/>
      <c r="W1779" s="61"/>
      <c r="X1779" s="61"/>
      <c r="Y1779" s="61"/>
      <c r="Z1779" s="61"/>
      <c r="AA1779" s="61"/>
      <c r="AB1779" s="61"/>
      <c r="AC1779" s="61"/>
      <c r="AD1779" s="61"/>
      <c r="AE1779" s="61"/>
      <c r="AF1779" s="61"/>
      <c r="AG1779" s="61"/>
      <c r="AH1779" s="61"/>
    </row>
    <row r="1780" spans="15:34">
      <c r="O1780" s="61"/>
      <c r="P1780" s="61"/>
      <c r="Q1780" s="61"/>
      <c r="R1780" s="61"/>
      <c r="S1780" s="61"/>
      <c r="T1780" s="61"/>
      <c r="U1780" s="61"/>
      <c r="V1780" s="61"/>
      <c r="W1780" s="61"/>
      <c r="X1780" s="61"/>
      <c r="Y1780" s="61"/>
      <c r="Z1780" s="61"/>
      <c r="AA1780" s="61"/>
      <c r="AB1780" s="61"/>
      <c r="AC1780" s="61"/>
      <c r="AD1780" s="61"/>
      <c r="AE1780" s="61"/>
      <c r="AF1780" s="61"/>
      <c r="AG1780" s="61"/>
      <c r="AH1780" s="61"/>
    </row>
    <row r="1781" spans="15:34">
      <c r="O1781" s="61"/>
      <c r="P1781" s="61"/>
      <c r="Q1781" s="61"/>
      <c r="R1781" s="61"/>
      <c r="S1781" s="61"/>
      <c r="T1781" s="61"/>
      <c r="U1781" s="61"/>
      <c r="V1781" s="61"/>
      <c r="W1781" s="61"/>
      <c r="X1781" s="61"/>
      <c r="Y1781" s="61"/>
      <c r="Z1781" s="61"/>
      <c r="AA1781" s="61"/>
      <c r="AB1781" s="61"/>
      <c r="AC1781" s="61"/>
      <c r="AD1781" s="61"/>
      <c r="AE1781" s="61"/>
      <c r="AF1781" s="61"/>
      <c r="AG1781" s="61"/>
      <c r="AH1781" s="61"/>
    </row>
    <row r="1782" spans="15:34">
      <c r="O1782" s="61"/>
      <c r="P1782" s="61"/>
      <c r="Q1782" s="61"/>
      <c r="R1782" s="61"/>
      <c r="S1782" s="61"/>
      <c r="T1782" s="61"/>
      <c r="U1782" s="61"/>
      <c r="V1782" s="61"/>
      <c r="W1782" s="61"/>
      <c r="X1782" s="61"/>
      <c r="Y1782" s="61"/>
      <c r="Z1782" s="61"/>
      <c r="AA1782" s="61"/>
      <c r="AB1782" s="61"/>
      <c r="AC1782" s="61"/>
      <c r="AD1782" s="61"/>
      <c r="AE1782" s="61"/>
      <c r="AF1782" s="61"/>
      <c r="AG1782" s="61"/>
      <c r="AH1782" s="61"/>
    </row>
    <row r="1783" spans="15:34">
      <c r="O1783" s="61"/>
      <c r="P1783" s="61"/>
      <c r="Q1783" s="61"/>
      <c r="R1783" s="61"/>
      <c r="S1783" s="61"/>
      <c r="T1783" s="61"/>
      <c r="U1783" s="61"/>
      <c r="V1783" s="61"/>
      <c r="W1783" s="61"/>
      <c r="X1783" s="61"/>
      <c r="Y1783" s="61"/>
      <c r="Z1783" s="61"/>
      <c r="AA1783" s="61"/>
      <c r="AB1783" s="61"/>
      <c r="AC1783" s="61"/>
      <c r="AD1783" s="61"/>
      <c r="AE1783" s="61"/>
      <c r="AF1783" s="61"/>
      <c r="AG1783" s="61"/>
      <c r="AH1783" s="61"/>
    </row>
    <row r="1784" spans="15:34">
      <c r="O1784" s="61"/>
      <c r="P1784" s="61"/>
      <c r="Q1784" s="61"/>
      <c r="R1784" s="61"/>
      <c r="S1784" s="61"/>
      <c r="T1784" s="61"/>
      <c r="U1784" s="61"/>
      <c r="V1784" s="61"/>
      <c r="W1784" s="61"/>
      <c r="X1784" s="61"/>
      <c r="Y1784" s="61"/>
      <c r="Z1784" s="61"/>
      <c r="AA1784" s="61"/>
      <c r="AB1784" s="61"/>
      <c r="AC1784" s="61"/>
      <c r="AD1784" s="61"/>
      <c r="AE1784" s="61"/>
      <c r="AF1784" s="61"/>
      <c r="AG1784" s="61"/>
      <c r="AH1784" s="61"/>
    </row>
    <row r="1785" spans="15:34">
      <c r="O1785" s="61"/>
      <c r="P1785" s="61"/>
      <c r="Q1785" s="61"/>
      <c r="R1785" s="61"/>
      <c r="S1785" s="61"/>
      <c r="T1785" s="61"/>
      <c r="U1785" s="61"/>
      <c r="V1785" s="61"/>
      <c r="W1785" s="61"/>
      <c r="X1785" s="61"/>
      <c r="Y1785" s="61"/>
      <c r="Z1785" s="61"/>
      <c r="AA1785" s="61"/>
      <c r="AB1785" s="61"/>
      <c r="AC1785" s="61"/>
      <c r="AD1785" s="61"/>
      <c r="AE1785" s="61"/>
      <c r="AF1785" s="61"/>
      <c r="AG1785" s="61"/>
      <c r="AH1785" s="61"/>
    </row>
    <row r="1786" spans="15:34">
      <c r="O1786" s="61"/>
      <c r="P1786" s="61"/>
      <c r="Q1786" s="61"/>
      <c r="R1786" s="61"/>
      <c r="S1786" s="61"/>
      <c r="T1786" s="61"/>
      <c r="U1786" s="61"/>
      <c r="V1786" s="61"/>
      <c r="W1786" s="61"/>
      <c r="X1786" s="61"/>
      <c r="Y1786" s="61"/>
      <c r="Z1786" s="61"/>
      <c r="AA1786" s="61"/>
      <c r="AB1786" s="61"/>
      <c r="AC1786" s="61"/>
      <c r="AD1786" s="61"/>
      <c r="AE1786" s="61"/>
      <c r="AF1786" s="61"/>
      <c r="AG1786" s="61"/>
      <c r="AH1786" s="61"/>
    </row>
    <row r="1787" spans="15:34">
      <c r="O1787" s="61"/>
      <c r="P1787" s="61"/>
      <c r="Q1787" s="61"/>
      <c r="R1787" s="61"/>
      <c r="S1787" s="61"/>
      <c r="T1787" s="61"/>
      <c r="U1787" s="61"/>
      <c r="V1787" s="61"/>
      <c r="W1787" s="61"/>
      <c r="X1787" s="61"/>
      <c r="Y1787" s="61"/>
      <c r="Z1787" s="61"/>
      <c r="AA1787" s="61"/>
      <c r="AB1787" s="61"/>
      <c r="AC1787" s="61"/>
      <c r="AD1787" s="61"/>
      <c r="AE1787" s="61"/>
      <c r="AF1787" s="61"/>
      <c r="AG1787" s="61"/>
      <c r="AH1787" s="61"/>
    </row>
    <row r="1788" spans="15:34">
      <c r="O1788" s="61"/>
      <c r="P1788" s="61"/>
      <c r="Q1788" s="61"/>
      <c r="R1788" s="61"/>
      <c r="S1788" s="61"/>
      <c r="T1788" s="61"/>
      <c r="U1788" s="61"/>
      <c r="V1788" s="61"/>
      <c r="W1788" s="61"/>
      <c r="X1788" s="61"/>
      <c r="Y1788" s="61"/>
      <c r="Z1788" s="61"/>
      <c r="AA1788" s="61"/>
      <c r="AB1788" s="61"/>
      <c r="AC1788" s="61"/>
      <c r="AD1788" s="61"/>
      <c r="AE1788" s="61"/>
      <c r="AF1788" s="61"/>
      <c r="AG1788" s="61"/>
      <c r="AH1788" s="61"/>
    </row>
    <row r="1789" spans="15:34">
      <c r="O1789" s="61"/>
      <c r="P1789" s="61"/>
      <c r="Q1789" s="61"/>
      <c r="R1789" s="61"/>
      <c r="S1789" s="61"/>
      <c r="T1789" s="61"/>
      <c r="U1789" s="61"/>
      <c r="V1789" s="61"/>
      <c r="W1789" s="61"/>
      <c r="X1789" s="61"/>
      <c r="Y1789" s="61"/>
      <c r="Z1789" s="61"/>
      <c r="AA1789" s="61"/>
      <c r="AB1789" s="61"/>
      <c r="AC1789" s="61"/>
      <c r="AD1789" s="61"/>
      <c r="AE1789" s="61"/>
      <c r="AF1789" s="61"/>
      <c r="AG1789" s="61"/>
      <c r="AH1789" s="61"/>
    </row>
    <row r="1790" spans="15:34">
      <c r="O1790" s="61"/>
      <c r="P1790" s="61"/>
      <c r="Q1790" s="61"/>
      <c r="R1790" s="61"/>
      <c r="S1790" s="61"/>
      <c r="T1790" s="61"/>
      <c r="U1790" s="61"/>
      <c r="V1790" s="61"/>
      <c r="W1790" s="61"/>
      <c r="X1790" s="61"/>
      <c r="Y1790" s="61"/>
      <c r="Z1790" s="61"/>
      <c r="AA1790" s="61"/>
      <c r="AB1790" s="61"/>
      <c r="AC1790" s="61"/>
      <c r="AD1790" s="61"/>
      <c r="AE1790" s="61"/>
      <c r="AF1790" s="61"/>
      <c r="AG1790" s="61"/>
      <c r="AH1790" s="61"/>
    </row>
    <row r="1791" spans="15:34">
      <c r="O1791" s="61"/>
      <c r="P1791" s="61"/>
      <c r="Q1791" s="61"/>
      <c r="R1791" s="61"/>
      <c r="S1791" s="61"/>
      <c r="T1791" s="61"/>
      <c r="U1791" s="61"/>
      <c r="V1791" s="61"/>
      <c r="W1791" s="61"/>
      <c r="X1791" s="61"/>
      <c r="Y1791" s="61"/>
      <c r="Z1791" s="61"/>
      <c r="AA1791" s="61"/>
      <c r="AB1791" s="61"/>
      <c r="AC1791" s="61"/>
      <c r="AD1791" s="61"/>
      <c r="AE1791" s="61"/>
      <c r="AF1791" s="61"/>
      <c r="AG1791" s="61"/>
      <c r="AH1791" s="61"/>
    </row>
    <row r="1792" spans="15:34">
      <c r="O1792" s="61"/>
      <c r="P1792" s="61"/>
      <c r="Q1792" s="61"/>
      <c r="R1792" s="61"/>
      <c r="S1792" s="61"/>
      <c r="T1792" s="61"/>
      <c r="U1792" s="61"/>
      <c r="V1792" s="61"/>
      <c r="W1792" s="61"/>
      <c r="X1792" s="61"/>
      <c r="Y1792" s="61"/>
      <c r="Z1792" s="61"/>
      <c r="AA1792" s="61"/>
      <c r="AB1792" s="61"/>
      <c r="AC1792" s="61"/>
      <c r="AD1792" s="61"/>
      <c r="AE1792" s="61"/>
      <c r="AF1792" s="61"/>
      <c r="AG1792" s="61"/>
      <c r="AH1792" s="61"/>
    </row>
    <row r="1793" spans="15:34">
      <c r="O1793" s="61"/>
      <c r="P1793" s="61"/>
      <c r="Q1793" s="61"/>
      <c r="R1793" s="61"/>
      <c r="S1793" s="61"/>
      <c r="T1793" s="61"/>
      <c r="U1793" s="61"/>
      <c r="V1793" s="61"/>
      <c r="W1793" s="61"/>
      <c r="X1793" s="61"/>
      <c r="Y1793" s="61"/>
      <c r="Z1793" s="61"/>
      <c r="AA1793" s="61"/>
      <c r="AB1793" s="61"/>
      <c r="AC1793" s="61"/>
      <c r="AD1793" s="61"/>
      <c r="AE1793" s="61"/>
      <c r="AF1793" s="61"/>
      <c r="AG1793" s="61"/>
      <c r="AH1793" s="61"/>
    </row>
    <row r="1794" spans="15:34">
      <c r="O1794" s="61"/>
      <c r="P1794" s="61"/>
      <c r="Q1794" s="61"/>
      <c r="R1794" s="61"/>
      <c r="S1794" s="61"/>
      <c r="T1794" s="61"/>
      <c r="U1794" s="61"/>
      <c r="V1794" s="61"/>
      <c r="W1794" s="61"/>
      <c r="X1794" s="61"/>
      <c r="Y1794" s="61"/>
      <c r="Z1794" s="61"/>
      <c r="AA1794" s="61"/>
      <c r="AB1794" s="61"/>
      <c r="AC1794" s="61"/>
      <c r="AD1794" s="61"/>
      <c r="AE1794" s="61"/>
      <c r="AF1794" s="61"/>
      <c r="AG1794" s="61"/>
      <c r="AH1794" s="61"/>
    </row>
    <row r="1795" spans="15:34">
      <c r="O1795" s="61"/>
      <c r="P1795" s="61"/>
      <c r="Q1795" s="61"/>
      <c r="R1795" s="61"/>
      <c r="S1795" s="61"/>
      <c r="T1795" s="61"/>
      <c r="U1795" s="61"/>
      <c r="V1795" s="61"/>
      <c r="W1795" s="61"/>
      <c r="X1795" s="61"/>
      <c r="Y1795" s="61"/>
      <c r="Z1795" s="61"/>
      <c r="AA1795" s="61"/>
      <c r="AB1795" s="61"/>
      <c r="AC1795" s="61"/>
      <c r="AD1795" s="61"/>
      <c r="AE1795" s="61"/>
      <c r="AF1795" s="61"/>
      <c r="AG1795" s="61"/>
      <c r="AH1795" s="61"/>
    </row>
    <row r="1796" spans="15:34">
      <c r="O1796" s="61"/>
      <c r="P1796" s="61"/>
      <c r="Q1796" s="61"/>
      <c r="R1796" s="61"/>
      <c r="S1796" s="61"/>
      <c r="T1796" s="61"/>
      <c r="U1796" s="61"/>
      <c r="V1796" s="61"/>
      <c r="W1796" s="61"/>
      <c r="X1796" s="61"/>
      <c r="Y1796" s="61"/>
      <c r="Z1796" s="61"/>
      <c r="AA1796" s="61"/>
      <c r="AB1796" s="61"/>
      <c r="AC1796" s="61"/>
      <c r="AD1796" s="61"/>
      <c r="AE1796" s="61"/>
      <c r="AF1796" s="61"/>
      <c r="AG1796" s="61"/>
      <c r="AH1796" s="61"/>
    </row>
    <row r="1797" spans="15:34">
      <c r="O1797" s="61"/>
      <c r="P1797" s="61"/>
      <c r="Q1797" s="61"/>
      <c r="R1797" s="61"/>
      <c r="S1797" s="61"/>
      <c r="T1797" s="61"/>
      <c r="U1797" s="61"/>
      <c r="V1797" s="61"/>
      <c r="W1797" s="61"/>
      <c r="X1797" s="61"/>
      <c r="Y1797" s="61"/>
      <c r="Z1797" s="61"/>
      <c r="AA1797" s="61"/>
      <c r="AB1797" s="61"/>
      <c r="AC1797" s="61"/>
      <c r="AD1797" s="61"/>
      <c r="AE1797" s="61"/>
      <c r="AF1797" s="61"/>
      <c r="AG1797" s="61"/>
      <c r="AH1797" s="61"/>
    </row>
    <row r="1798" spans="15:34">
      <c r="O1798" s="61"/>
      <c r="P1798" s="61"/>
      <c r="Q1798" s="61"/>
      <c r="R1798" s="61"/>
      <c r="S1798" s="61"/>
      <c r="T1798" s="61"/>
      <c r="U1798" s="61"/>
      <c r="V1798" s="61"/>
      <c r="W1798" s="61"/>
      <c r="X1798" s="61"/>
      <c r="Y1798" s="61"/>
      <c r="Z1798" s="61"/>
      <c r="AA1798" s="61"/>
      <c r="AB1798" s="61"/>
      <c r="AC1798" s="61"/>
      <c r="AD1798" s="61"/>
      <c r="AE1798" s="61"/>
      <c r="AF1798" s="61"/>
      <c r="AG1798" s="61"/>
      <c r="AH1798" s="61"/>
    </row>
    <row r="1799" spans="15:34">
      <c r="O1799" s="61"/>
      <c r="P1799" s="61"/>
      <c r="Q1799" s="61"/>
      <c r="R1799" s="61"/>
      <c r="S1799" s="61"/>
      <c r="T1799" s="61"/>
      <c r="U1799" s="61"/>
      <c r="V1799" s="61"/>
      <c r="W1799" s="61"/>
      <c r="X1799" s="61"/>
      <c r="Y1799" s="61"/>
      <c r="Z1799" s="61"/>
      <c r="AA1799" s="61"/>
      <c r="AB1799" s="61"/>
      <c r="AC1799" s="61"/>
      <c r="AD1799" s="61"/>
      <c r="AE1799" s="61"/>
      <c r="AF1799" s="61"/>
      <c r="AG1799" s="61"/>
      <c r="AH1799" s="61"/>
    </row>
    <row r="1800" spans="15:34">
      <c r="O1800" s="61"/>
      <c r="P1800" s="61"/>
      <c r="Q1800" s="61"/>
      <c r="R1800" s="61"/>
      <c r="S1800" s="61"/>
      <c r="T1800" s="61"/>
      <c r="U1800" s="61"/>
      <c r="V1800" s="61"/>
      <c r="W1800" s="61"/>
      <c r="X1800" s="61"/>
      <c r="Y1800" s="61"/>
      <c r="Z1800" s="61"/>
      <c r="AA1800" s="61"/>
      <c r="AB1800" s="61"/>
      <c r="AC1800" s="61"/>
      <c r="AD1800" s="61"/>
      <c r="AE1800" s="61"/>
      <c r="AF1800" s="61"/>
      <c r="AG1800" s="61"/>
      <c r="AH1800" s="61"/>
    </row>
    <row r="1801" spans="15:34">
      <c r="O1801" s="61"/>
      <c r="P1801" s="61"/>
      <c r="Q1801" s="61"/>
      <c r="R1801" s="61"/>
      <c r="S1801" s="61"/>
      <c r="T1801" s="61"/>
      <c r="U1801" s="61"/>
      <c r="V1801" s="61"/>
      <c r="W1801" s="61"/>
      <c r="X1801" s="61"/>
      <c r="Y1801" s="61"/>
      <c r="Z1801" s="61"/>
      <c r="AA1801" s="61"/>
      <c r="AB1801" s="61"/>
      <c r="AC1801" s="61"/>
      <c r="AD1801" s="61"/>
      <c r="AE1801" s="61"/>
      <c r="AF1801" s="61"/>
      <c r="AG1801" s="61"/>
      <c r="AH1801" s="61"/>
    </row>
    <row r="1802" spans="15:34">
      <c r="O1802" s="61"/>
      <c r="P1802" s="61"/>
      <c r="Q1802" s="61"/>
      <c r="R1802" s="61"/>
      <c r="S1802" s="61"/>
      <c r="T1802" s="61"/>
      <c r="U1802" s="61"/>
      <c r="V1802" s="61"/>
      <c r="W1802" s="61"/>
      <c r="X1802" s="61"/>
      <c r="Y1802" s="61"/>
      <c r="Z1802" s="61"/>
      <c r="AA1802" s="61"/>
      <c r="AB1802" s="61"/>
      <c r="AC1802" s="61"/>
      <c r="AD1802" s="61"/>
      <c r="AE1802" s="61"/>
      <c r="AF1802" s="61"/>
      <c r="AG1802" s="61"/>
      <c r="AH1802" s="61"/>
    </row>
    <row r="1803" spans="15:34">
      <c r="O1803" s="61"/>
      <c r="P1803" s="61"/>
      <c r="Q1803" s="61"/>
      <c r="R1803" s="61"/>
      <c r="S1803" s="61"/>
      <c r="T1803" s="61"/>
      <c r="U1803" s="61"/>
      <c r="V1803" s="61"/>
      <c r="W1803" s="61"/>
      <c r="X1803" s="61"/>
      <c r="Y1803" s="61"/>
      <c r="Z1803" s="61"/>
      <c r="AA1803" s="61"/>
      <c r="AB1803" s="61"/>
      <c r="AC1803" s="61"/>
      <c r="AD1803" s="61"/>
      <c r="AE1803" s="61"/>
      <c r="AF1803" s="61"/>
      <c r="AG1803" s="61"/>
      <c r="AH1803" s="61"/>
    </row>
    <row r="1804" spans="15:34">
      <c r="O1804" s="61"/>
      <c r="P1804" s="61"/>
      <c r="Q1804" s="61"/>
      <c r="R1804" s="61"/>
      <c r="S1804" s="61"/>
      <c r="T1804" s="61"/>
      <c r="U1804" s="61"/>
      <c r="V1804" s="61"/>
      <c r="W1804" s="61"/>
      <c r="X1804" s="61"/>
      <c r="Y1804" s="61"/>
      <c r="Z1804" s="61"/>
      <c r="AA1804" s="61"/>
      <c r="AB1804" s="61"/>
      <c r="AC1804" s="61"/>
      <c r="AD1804" s="61"/>
      <c r="AE1804" s="61"/>
      <c r="AF1804" s="61"/>
      <c r="AG1804" s="61"/>
      <c r="AH1804" s="61"/>
    </row>
    <row r="1805" spans="15:34">
      <c r="O1805" s="61"/>
      <c r="P1805" s="61"/>
      <c r="Q1805" s="61"/>
      <c r="R1805" s="61"/>
      <c r="S1805" s="61"/>
      <c r="T1805" s="61"/>
      <c r="U1805" s="61"/>
      <c r="V1805" s="61"/>
      <c r="W1805" s="61"/>
      <c r="X1805" s="61"/>
      <c r="Y1805" s="61"/>
      <c r="Z1805" s="61"/>
      <c r="AA1805" s="61"/>
      <c r="AB1805" s="61"/>
      <c r="AC1805" s="61"/>
      <c r="AD1805" s="61"/>
      <c r="AE1805" s="61"/>
      <c r="AF1805" s="61"/>
      <c r="AG1805" s="61"/>
      <c r="AH1805" s="61"/>
    </row>
    <row r="1806" spans="15:34">
      <c r="O1806" s="61"/>
      <c r="P1806" s="61"/>
      <c r="Q1806" s="61"/>
      <c r="R1806" s="61"/>
      <c r="S1806" s="61"/>
      <c r="T1806" s="61"/>
      <c r="U1806" s="61"/>
      <c r="V1806" s="61"/>
      <c r="W1806" s="61"/>
      <c r="X1806" s="61"/>
      <c r="Y1806" s="61"/>
      <c r="Z1806" s="61"/>
      <c r="AA1806" s="61"/>
      <c r="AB1806" s="61"/>
      <c r="AC1806" s="61"/>
      <c r="AD1806" s="61"/>
      <c r="AE1806" s="61"/>
      <c r="AF1806" s="61"/>
      <c r="AG1806" s="61"/>
      <c r="AH1806" s="61"/>
    </row>
    <row r="1807" spans="15:34">
      <c r="O1807" s="61"/>
      <c r="P1807" s="61"/>
      <c r="Q1807" s="61"/>
      <c r="R1807" s="61"/>
      <c r="S1807" s="61"/>
      <c r="T1807" s="61"/>
      <c r="U1807" s="61"/>
      <c r="V1807" s="61"/>
      <c r="W1807" s="61"/>
      <c r="X1807" s="61"/>
      <c r="Y1807" s="61"/>
      <c r="Z1807" s="61"/>
      <c r="AA1807" s="61"/>
      <c r="AB1807" s="61"/>
      <c r="AC1807" s="61"/>
      <c r="AD1807" s="61"/>
      <c r="AE1807" s="61"/>
      <c r="AF1807" s="61"/>
      <c r="AG1807" s="61"/>
      <c r="AH1807" s="61"/>
    </row>
    <row r="1808" spans="15:34">
      <c r="O1808" s="61"/>
      <c r="P1808" s="61"/>
      <c r="Q1808" s="61"/>
      <c r="R1808" s="61"/>
      <c r="S1808" s="61"/>
      <c r="T1808" s="61"/>
      <c r="U1808" s="61"/>
      <c r="V1808" s="61"/>
      <c r="W1808" s="61"/>
      <c r="X1808" s="61"/>
      <c r="Y1808" s="61"/>
      <c r="Z1808" s="61"/>
      <c r="AA1808" s="61"/>
      <c r="AB1808" s="61"/>
      <c r="AC1808" s="61"/>
      <c r="AD1808" s="61"/>
      <c r="AE1808" s="61"/>
      <c r="AF1808" s="61"/>
      <c r="AG1808" s="61"/>
      <c r="AH1808" s="61"/>
    </row>
    <row r="1809" spans="15:34">
      <c r="O1809" s="61"/>
      <c r="P1809" s="61"/>
      <c r="Q1809" s="61"/>
      <c r="R1809" s="61"/>
      <c r="S1809" s="61"/>
      <c r="T1809" s="61"/>
      <c r="U1809" s="61"/>
      <c r="V1809" s="61"/>
      <c r="W1809" s="61"/>
      <c r="X1809" s="61"/>
      <c r="Y1809" s="61"/>
      <c r="Z1809" s="61"/>
      <c r="AA1809" s="61"/>
      <c r="AB1809" s="61"/>
      <c r="AC1809" s="61"/>
      <c r="AD1809" s="61"/>
      <c r="AE1809" s="61"/>
      <c r="AF1809" s="61"/>
      <c r="AG1809" s="61"/>
      <c r="AH1809" s="61"/>
    </row>
    <row r="1810" spans="15:34">
      <c r="O1810" s="61"/>
      <c r="P1810" s="61"/>
      <c r="Q1810" s="61"/>
      <c r="R1810" s="61"/>
      <c r="S1810" s="61"/>
      <c r="T1810" s="61"/>
      <c r="U1810" s="61"/>
      <c r="V1810" s="61"/>
      <c r="W1810" s="61"/>
      <c r="X1810" s="61"/>
      <c r="Y1810" s="61"/>
      <c r="Z1810" s="61"/>
      <c r="AA1810" s="61"/>
      <c r="AB1810" s="61"/>
      <c r="AC1810" s="61"/>
      <c r="AD1810" s="61"/>
      <c r="AE1810" s="61"/>
      <c r="AF1810" s="61"/>
      <c r="AG1810" s="61"/>
      <c r="AH1810" s="61"/>
    </row>
    <row r="1811" spans="15:34">
      <c r="O1811" s="61"/>
      <c r="P1811" s="61"/>
      <c r="Q1811" s="61"/>
      <c r="R1811" s="61"/>
      <c r="S1811" s="61"/>
      <c r="T1811" s="61"/>
      <c r="U1811" s="61"/>
      <c r="V1811" s="61"/>
      <c r="W1811" s="61"/>
      <c r="X1811" s="61"/>
      <c r="Y1811" s="61"/>
      <c r="Z1811" s="61"/>
      <c r="AA1811" s="61"/>
      <c r="AB1811" s="61"/>
      <c r="AC1811" s="61"/>
      <c r="AD1811" s="61"/>
      <c r="AE1811" s="61"/>
      <c r="AF1811" s="61"/>
      <c r="AG1811" s="61"/>
      <c r="AH1811" s="61"/>
    </row>
    <row r="1812" spans="15:34">
      <c r="O1812" s="61"/>
      <c r="P1812" s="61"/>
      <c r="Q1812" s="61"/>
      <c r="R1812" s="61"/>
      <c r="S1812" s="61"/>
      <c r="T1812" s="61"/>
      <c r="U1812" s="61"/>
      <c r="V1812" s="61"/>
      <c r="W1812" s="61"/>
      <c r="X1812" s="61"/>
      <c r="Y1812" s="61"/>
      <c r="Z1812" s="61"/>
      <c r="AA1812" s="61"/>
      <c r="AB1812" s="61"/>
      <c r="AC1812" s="61"/>
      <c r="AD1812" s="61"/>
      <c r="AE1812" s="61"/>
      <c r="AF1812" s="61"/>
      <c r="AG1812" s="61"/>
      <c r="AH1812" s="61"/>
    </row>
    <row r="1813" spans="15:34">
      <c r="O1813" s="61"/>
      <c r="P1813" s="61"/>
      <c r="Q1813" s="61"/>
      <c r="R1813" s="61"/>
      <c r="S1813" s="61"/>
      <c r="T1813" s="61"/>
      <c r="U1813" s="61"/>
      <c r="V1813" s="61"/>
      <c r="W1813" s="61"/>
      <c r="X1813" s="61"/>
      <c r="Y1813" s="61"/>
      <c r="Z1813" s="61"/>
      <c r="AA1813" s="61"/>
      <c r="AB1813" s="61"/>
      <c r="AC1813" s="61"/>
      <c r="AD1813" s="61"/>
      <c r="AE1813" s="61"/>
      <c r="AF1813" s="61"/>
      <c r="AG1813" s="61"/>
      <c r="AH1813" s="61"/>
    </row>
    <row r="1814" spans="15:34">
      <c r="O1814" s="61"/>
      <c r="P1814" s="61"/>
      <c r="Q1814" s="61"/>
      <c r="R1814" s="61"/>
      <c r="S1814" s="61"/>
      <c r="T1814" s="61"/>
      <c r="U1814" s="61"/>
      <c r="V1814" s="61"/>
      <c r="W1814" s="61"/>
      <c r="X1814" s="61"/>
      <c r="Y1814" s="61"/>
      <c r="Z1814" s="61"/>
      <c r="AA1814" s="61"/>
      <c r="AB1814" s="61"/>
      <c r="AC1814" s="61"/>
      <c r="AD1814" s="61"/>
      <c r="AE1814" s="61"/>
      <c r="AF1814" s="61"/>
      <c r="AG1814" s="61"/>
      <c r="AH1814" s="61"/>
    </row>
    <row r="1815" spans="15:34">
      <c r="O1815" s="61"/>
      <c r="P1815" s="61"/>
      <c r="Q1815" s="61"/>
      <c r="R1815" s="61"/>
      <c r="S1815" s="61"/>
      <c r="T1815" s="61"/>
      <c r="U1815" s="61"/>
      <c r="V1815" s="61"/>
      <c r="W1815" s="61"/>
      <c r="X1815" s="61"/>
      <c r="Y1815" s="61"/>
      <c r="Z1815" s="61"/>
      <c r="AA1815" s="61"/>
      <c r="AB1815" s="61"/>
      <c r="AC1815" s="61"/>
      <c r="AD1815" s="61"/>
      <c r="AE1815" s="61"/>
      <c r="AF1815" s="61"/>
      <c r="AG1815" s="61"/>
      <c r="AH1815" s="61"/>
    </row>
    <row r="1816" spans="15:34">
      <c r="O1816" s="61"/>
      <c r="P1816" s="61"/>
      <c r="Q1816" s="61"/>
      <c r="R1816" s="61"/>
      <c r="S1816" s="61"/>
      <c r="T1816" s="61"/>
      <c r="U1816" s="61"/>
      <c r="V1816" s="61"/>
      <c r="W1816" s="61"/>
      <c r="X1816" s="61"/>
      <c r="Y1816" s="61"/>
      <c r="Z1816" s="61"/>
      <c r="AA1816" s="61"/>
      <c r="AB1816" s="61"/>
      <c r="AC1816" s="61"/>
      <c r="AD1816" s="61"/>
      <c r="AE1816" s="61"/>
      <c r="AF1816" s="61"/>
      <c r="AG1816" s="61"/>
      <c r="AH1816" s="61"/>
    </row>
    <row r="1817" spans="15:34">
      <c r="O1817" s="61"/>
      <c r="P1817" s="61"/>
      <c r="Q1817" s="61"/>
      <c r="R1817" s="61"/>
      <c r="S1817" s="61"/>
      <c r="T1817" s="61"/>
      <c r="U1817" s="61"/>
      <c r="V1817" s="61"/>
      <c r="W1817" s="61"/>
      <c r="X1817" s="61"/>
      <c r="Y1817" s="61"/>
      <c r="Z1817" s="61"/>
      <c r="AA1817" s="61"/>
      <c r="AB1817" s="61"/>
      <c r="AC1817" s="61"/>
      <c r="AD1817" s="61"/>
      <c r="AE1817" s="61"/>
      <c r="AF1817" s="61"/>
      <c r="AG1817" s="61"/>
      <c r="AH1817" s="61"/>
    </row>
    <row r="1818" spans="15:34">
      <c r="O1818" s="61"/>
      <c r="P1818" s="61"/>
      <c r="Q1818" s="61"/>
      <c r="R1818" s="61"/>
      <c r="S1818" s="61"/>
      <c r="T1818" s="61"/>
      <c r="U1818" s="61"/>
      <c r="V1818" s="61"/>
      <c r="W1818" s="61"/>
      <c r="X1818" s="61"/>
      <c r="Y1818" s="61"/>
      <c r="Z1818" s="61"/>
      <c r="AA1818" s="61"/>
      <c r="AB1818" s="61"/>
      <c r="AC1818" s="61"/>
      <c r="AD1818" s="61"/>
      <c r="AE1818" s="61"/>
      <c r="AF1818" s="61"/>
      <c r="AG1818" s="61"/>
      <c r="AH1818" s="61"/>
    </row>
    <row r="1819" spans="15:34">
      <c r="O1819" s="61"/>
      <c r="P1819" s="61"/>
      <c r="Q1819" s="61"/>
      <c r="R1819" s="61"/>
      <c r="S1819" s="61"/>
      <c r="T1819" s="61"/>
      <c r="U1819" s="61"/>
      <c r="V1819" s="61"/>
      <c r="W1819" s="61"/>
      <c r="X1819" s="61"/>
      <c r="Y1819" s="61"/>
      <c r="Z1819" s="61"/>
      <c r="AA1819" s="61"/>
      <c r="AB1819" s="61"/>
      <c r="AC1819" s="61"/>
      <c r="AD1819" s="61"/>
      <c r="AE1819" s="61"/>
      <c r="AF1819" s="61"/>
      <c r="AG1819" s="61"/>
      <c r="AH1819" s="61"/>
    </row>
    <row r="1820" spans="15:34">
      <c r="O1820" s="61"/>
      <c r="P1820" s="61"/>
      <c r="Q1820" s="61"/>
      <c r="R1820" s="61"/>
      <c r="S1820" s="61"/>
      <c r="T1820" s="61"/>
      <c r="U1820" s="61"/>
      <c r="V1820" s="61"/>
      <c r="W1820" s="61"/>
      <c r="X1820" s="61"/>
      <c r="Y1820" s="61"/>
      <c r="Z1820" s="61"/>
      <c r="AA1820" s="61"/>
      <c r="AB1820" s="61"/>
      <c r="AC1820" s="61"/>
      <c r="AD1820" s="61"/>
      <c r="AE1820" s="61"/>
      <c r="AF1820" s="61"/>
      <c r="AG1820" s="61"/>
      <c r="AH1820" s="61"/>
    </row>
    <row r="1821" spans="15:34">
      <c r="O1821" s="61"/>
      <c r="P1821" s="61"/>
      <c r="Q1821" s="61"/>
      <c r="R1821" s="61"/>
      <c r="S1821" s="61"/>
      <c r="T1821" s="61"/>
      <c r="U1821" s="61"/>
      <c r="V1821" s="61"/>
      <c r="W1821" s="61"/>
      <c r="X1821" s="61"/>
      <c r="Y1821" s="61"/>
      <c r="Z1821" s="61"/>
      <c r="AA1821" s="61"/>
      <c r="AB1821" s="61"/>
      <c r="AC1821" s="61"/>
      <c r="AD1821" s="61"/>
      <c r="AE1821" s="61"/>
      <c r="AF1821" s="61"/>
      <c r="AG1821" s="61"/>
      <c r="AH1821" s="61"/>
    </row>
    <row r="1822" spans="15:34">
      <c r="O1822" s="61"/>
      <c r="P1822" s="61"/>
      <c r="Q1822" s="61"/>
      <c r="R1822" s="61"/>
      <c r="S1822" s="61"/>
      <c r="T1822" s="61"/>
      <c r="U1822" s="61"/>
      <c r="V1822" s="61"/>
      <c r="W1822" s="61"/>
      <c r="X1822" s="61"/>
      <c r="Y1822" s="61"/>
      <c r="Z1822" s="61"/>
      <c r="AA1822" s="61"/>
      <c r="AB1822" s="61"/>
      <c r="AC1822" s="61"/>
      <c r="AD1822" s="61"/>
      <c r="AE1822" s="61"/>
      <c r="AF1822" s="61"/>
      <c r="AG1822" s="61"/>
      <c r="AH1822" s="61"/>
    </row>
    <row r="1823" spans="15:34">
      <c r="O1823" s="61"/>
      <c r="P1823" s="61"/>
      <c r="Q1823" s="61"/>
      <c r="R1823" s="61"/>
      <c r="S1823" s="61"/>
      <c r="T1823" s="61"/>
      <c r="U1823" s="61"/>
      <c r="V1823" s="61"/>
      <c r="W1823" s="61"/>
      <c r="X1823" s="61"/>
      <c r="Y1823" s="61"/>
      <c r="Z1823" s="61"/>
      <c r="AA1823" s="61"/>
      <c r="AB1823" s="61"/>
      <c r="AC1823" s="61"/>
      <c r="AD1823" s="61"/>
      <c r="AE1823" s="61"/>
      <c r="AF1823" s="61"/>
      <c r="AG1823" s="61"/>
      <c r="AH1823" s="61"/>
    </row>
    <row r="1824" spans="15:34">
      <c r="O1824" s="61"/>
      <c r="P1824" s="61"/>
      <c r="Q1824" s="61"/>
      <c r="R1824" s="61"/>
      <c r="S1824" s="61"/>
      <c r="T1824" s="61"/>
      <c r="U1824" s="61"/>
      <c r="V1824" s="61"/>
      <c r="W1824" s="61"/>
      <c r="X1824" s="61"/>
      <c r="Y1824" s="61"/>
      <c r="Z1824" s="61"/>
      <c r="AA1824" s="61"/>
      <c r="AB1824" s="61"/>
      <c r="AC1824" s="61"/>
      <c r="AD1824" s="61"/>
      <c r="AE1824" s="61"/>
      <c r="AF1824" s="61"/>
      <c r="AG1824" s="61"/>
      <c r="AH1824" s="61"/>
    </row>
    <row r="1825" spans="15:34">
      <c r="O1825" s="61"/>
      <c r="P1825" s="61"/>
      <c r="Q1825" s="61"/>
      <c r="R1825" s="61"/>
      <c r="S1825" s="61"/>
      <c r="T1825" s="61"/>
      <c r="U1825" s="61"/>
      <c r="V1825" s="61"/>
      <c r="W1825" s="61"/>
      <c r="X1825" s="61"/>
      <c r="Y1825" s="61"/>
      <c r="Z1825" s="61"/>
      <c r="AA1825" s="61"/>
      <c r="AB1825" s="61"/>
      <c r="AC1825" s="61"/>
      <c r="AD1825" s="61"/>
      <c r="AE1825" s="61"/>
      <c r="AF1825" s="61"/>
      <c r="AG1825" s="61"/>
      <c r="AH1825" s="61"/>
    </row>
    <row r="1826" spans="15:34">
      <c r="O1826" s="61"/>
      <c r="P1826" s="61"/>
      <c r="Q1826" s="61"/>
      <c r="R1826" s="61"/>
      <c r="S1826" s="61"/>
      <c r="T1826" s="61"/>
      <c r="U1826" s="61"/>
      <c r="V1826" s="61"/>
      <c r="W1826" s="61"/>
      <c r="X1826" s="61"/>
      <c r="Y1826" s="61"/>
      <c r="Z1826" s="61"/>
      <c r="AA1826" s="61"/>
      <c r="AB1826" s="61"/>
      <c r="AC1826" s="61"/>
      <c r="AD1826" s="61"/>
      <c r="AE1826" s="61"/>
      <c r="AF1826" s="61"/>
      <c r="AG1826" s="61"/>
      <c r="AH1826" s="61"/>
    </row>
    <row r="1827" spans="15:34">
      <c r="O1827" s="61"/>
      <c r="P1827" s="61"/>
      <c r="Q1827" s="61"/>
      <c r="R1827" s="61"/>
      <c r="S1827" s="61"/>
      <c r="T1827" s="61"/>
      <c r="U1827" s="61"/>
      <c r="V1827" s="61"/>
      <c r="W1827" s="61"/>
      <c r="X1827" s="61"/>
      <c r="Y1827" s="61"/>
      <c r="Z1827" s="61"/>
      <c r="AA1827" s="61"/>
      <c r="AB1827" s="61"/>
      <c r="AC1827" s="61"/>
      <c r="AD1827" s="61"/>
      <c r="AE1827" s="61"/>
      <c r="AF1827" s="61"/>
      <c r="AG1827" s="61"/>
      <c r="AH1827" s="61"/>
    </row>
    <row r="1828" spans="15:34">
      <c r="O1828" s="61"/>
      <c r="P1828" s="61"/>
      <c r="Q1828" s="61"/>
      <c r="R1828" s="61"/>
      <c r="S1828" s="61"/>
      <c r="T1828" s="61"/>
      <c r="U1828" s="61"/>
      <c r="V1828" s="61"/>
      <c r="W1828" s="61"/>
      <c r="X1828" s="61"/>
      <c r="Y1828" s="61"/>
      <c r="Z1828" s="61"/>
      <c r="AA1828" s="61"/>
      <c r="AB1828" s="61"/>
      <c r="AC1828" s="61"/>
      <c r="AD1828" s="61"/>
      <c r="AE1828" s="61"/>
      <c r="AF1828" s="61"/>
      <c r="AG1828" s="61"/>
      <c r="AH1828" s="61"/>
    </row>
    <row r="1829" spans="15:34">
      <c r="O1829" s="61"/>
      <c r="P1829" s="61"/>
      <c r="Q1829" s="61"/>
      <c r="R1829" s="61"/>
      <c r="S1829" s="61"/>
      <c r="T1829" s="61"/>
      <c r="U1829" s="61"/>
      <c r="V1829" s="61"/>
      <c r="W1829" s="61"/>
      <c r="X1829" s="61"/>
      <c r="Y1829" s="61"/>
      <c r="Z1829" s="61"/>
      <c r="AA1829" s="61"/>
      <c r="AB1829" s="61"/>
      <c r="AC1829" s="61"/>
      <c r="AD1829" s="61"/>
      <c r="AE1829" s="61"/>
      <c r="AF1829" s="61"/>
      <c r="AG1829" s="61"/>
      <c r="AH1829" s="61"/>
    </row>
    <row r="1830" spans="15:34">
      <c r="O1830" s="61"/>
      <c r="P1830" s="61"/>
      <c r="Q1830" s="61"/>
      <c r="R1830" s="61"/>
      <c r="S1830" s="61"/>
      <c r="T1830" s="61"/>
      <c r="U1830" s="61"/>
      <c r="V1830" s="61"/>
      <c r="W1830" s="61"/>
      <c r="X1830" s="61"/>
      <c r="Y1830" s="61"/>
      <c r="Z1830" s="61"/>
      <c r="AA1830" s="61"/>
      <c r="AB1830" s="61"/>
      <c r="AC1830" s="61"/>
      <c r="AD1830" s="61"/>
      <c r="AE1830" s="61"/>
      <c r="AF1830" s="61"/>
      <c r="AG1830" s="61"/>
      <c r="AH1830" s="61"/>
    </row>
    <row r="1831" spans="15:34">
      <c r="O1831" s="61"/>
      <c r="P1831" s="61"/>
      <c r="Q1831" s="61"/>
      <c r="R1831" s="61"/>
      <c r="S1831" s="61"/>
      <c r="T1831" s="61"/>
      <c r="U1831" s="61"/>
      <c r="V1831" s="61"/>
      <c r="W1831" s="61"/>
      <c r="X1831" s="61"/>
      <c r="Y1831" s="61"/>
      <c r="Z1831" s="61"/>
      <c r="AA1831" s="61"/>
      <c r="AB1831" s="61"/>
      <c r="AC1831" s="61"/>
      <c r="AD1831" s="61"/>
      <c r="AE1831" s="61"/>
      <c r="AF1831" s="61"/>
      <c r="AG1831" s="61"/>
      <c r="AH1831" s="61"/>
    </row>
    <row r="1832" spans="15:34">
      <c r="O1832" s="61"/>
      <c r="P1832" s="61"/>
      <c r="Q1832" s="61"/>
      <c r="R1832" s="61"/>
      <c r="S1832" s="61"/>
      <c r="T1832" s="61"/>
      <c r="U1832" s="61"/>
      <c r="V1832" s="61"/>
      <c r="W1832" s="61"/>
      <c r="X1832" s="61"/>
      <c r="Y1832" s="61"/>
      <c r="Z1832" s="61"/>
      <c r="AA1832" s="61"/>
      <c r="AB1832" s="61"/>
      <c r="AC1832" s="61"/>
      <c r="AD1832" s="61"/>
      <c r="AE1832" s="61"/>
      <c r="AF1832" s="61"/>
      <c r="AG1832" s="61"/>
      <c r="AH1832" s="61"/>
    </row>
    <row r="1833" spans="15:34">
      <c r="O1833" s="61"/>
      <c r="P1833" s="61"/>
      <c r="Q1833" s="61"/>
      <c r="R1833" s="61"/>
      <c r="S1833" s="61"/>
      <c r="T1833" s="61"/>
      <c r="U1833" s="61"/>
      <c r="V1833" s="61"/>
      <c r="W1833" s="61"/>
      <c r="X1833" s="61"/>
      <c r="Y1833" s="61"/>
      <c r="Z1833" s="61"/>
      <c r="AA1833" s="61"/>
      <c r="AB1833" s="61"/>
      <c r="AC1833" s="61"/>
      <c r="AD1833" s="61"/>
      <c r="AE1833" s="61"/>
      <c r="AF1833" s="61"/>
      <c r="AG1833" s="61"/>
      <c r="AH1833" s="61"/>
    </row>
    <row r="1834" spans="15:34">
      <c r="O1834" s="61"/>
      <c r="P1834" s="61"/>
      <c r="Q1834" s="61"/>
      <c r="R1834" s="61"/>
      <c r="S1834" s="61"/>
      <c r="T1834" s="61"/>
      <c r="U1834" s="61"/>
      <c r="V1834" s="61"/>
      <c r="W1834" s="61"/>
      <c r="X1834" s="61"/>
      <c r="Y1834" s="61"/>
      <c r="Z1834" s="61"/>
      <c r="AA1834" s="61"/>
      <c r="AB1834" s="61"/>
      <c r="AC1834" s="61"/>
      <c r="AD1834" s="61"/>
      <c r="AE1834" s="61"/>
      <c r="AF1834" s="61"/>
      <c r="AG1834" s="61"/>
      <c r="AH1834" s="61"/>
    </row>
    <row r="1835" spans="15:34">
      <c r="O1835" s="61"/>
      <c r="P1835" s="61"/>
      <c r="Q1835" s="61"/>
      <c r="R1835" s="61"/>
      <c r="S1835" s="61"/>
      <c r="T1835" s="61"/>
      <c r="U1835" s="61"/>
      <c r="V1835" s="61"/>
      <c r="W1835" s="61"/>
      <c r="X1835" s="61"/>
      <c r="Y1835" s="61"/>
      <c r="Z1835" s="61"/>
      <c r="AA1835" s="61"/>
      <c r="AB1835" s="61"/>
      <c r="AC1835" s="61"/>
      <c r="AD1835" s="61"/>
      <c r="AE1835" s="61"/>
      <c r="AF1835" s="61"/>
      <c r="AG1835" s="61"/>
      <c r="AH1835" s="61"/>
    </row>
    <row r="1836" spans="15:34">
      <c r="O1836" s="61"/>
      <c r="P1836" s="61"/>
      <c r="Q1836" s="61"/>
      <c r="R1836" s="61"/>
      <c r="S1836" s="61"/>
      <c r="T1836" s="61"/>
      <c r="U1836" s="61"/>
      <c r="V1836" s="61"/>
      <c r="W1836" s="61"/>
      <c r="X1836" s="61"/>
      <c r="Y1836" s="61"/>
      <c r="Z1836" s="61"/>
      <c r="AA1836" s="61"/>
      <c r="AB1836" s="61"/>
      <c r="AC1836" s="61"/>
      <c r="AD1836" s="61"/>
      <c r="AE1836" s="61"/>
      <c r="AF1836" s="61"/>
      <c r="AG1836" s="61"/>
      <c r="AH1836" s="61"/>
    </row>
    <row r="1837" spans="15:34">
      <c r="O1837" s="61"/>
      <c r="P1837" s="61"/>
      <c r="Q1837" s="61"/>
      <c r="R1837" s="61"/>
      <c r="S1837" s="61"/>
      <c r="T1837" s="61"/>
      <c r="U1837" s="61"/>
      <c r="V1837" s="61"/>
      <c r="W1837" s="61"/>
      <c r="X1837" s="61"/>
      <c r="Y1837" s="61"/>
      <c r="Z1837" s="61"/>
      <c r="AA1837" s="61"/>
      <c r="AB1837" s="61"/>
      <c r="AC1837" s="61"/>
      <c r="AD1837" s="61"/>
      <c r="AE1837" s="61"/>
      <c r="AF1837" s="61"/>
      <c r="AG1837" s="61"/>
      <c r="AH1837" s="61"/>
    </row>
    <row r="1838" spans="15:34">
      <c r="O1838" s="61"/>
      <c r="P1838" s="61"/>
      <c r="Q1838" s="61"/>
      <c r="R1838" s="61"/>
      <c r="S1838" s="61"/>
      <c r="T1838" s="61"/>
      <c r="U1838" s="61"/>
      <c r="V1838" s="61"/>
      <c r="W1838" s="61"/>
      <c r="X1838" s="61"/>
      <c r="Y1838" s="61"/>
      <c r="Z1838" s="61"/>
      <c r="AA1838" s="61"/>
      <c r="AB1838" s="61"/>
      <c r="AC1838" s="61"/>
      <c r="AD1838" s="61"/>
      <c r="AE1838" s="61"/>
      <c r="AF1838" s="61"/>
      <c r="AG1838" s="61"/>
      <c r="AH1838" s="61"/>
    </row>
    <row r="1839" spans="15:34">
      <c r="O1839" s="61"/>
      <c r="P1839" s="61"/>
      <c r="Q1839" s="61"/>
      <c r="R1839" s="61"/>
      <c r="S1839" s="61"/>
      <c r="T1839" s="61"/>
      <c r="U1839" s="61"/>
      <c r="V1839" s="61"/>
      <c r="W1839" s="61"/>
      <c r="X1839" s="61"/>
      <c r="Y1839" s="61"/>
      <c r="Z1839" s="61"/>
      <c r="AA1839" s="61"/>
      <c r="AB1839" s="61"/>
      <c r="AC1839" s="61"/>
      <c r="AD1839" s="61"/>
      <c r="AE1839" s="61"/>
      <c r="AF1839" s="61"/>
      <c r="AG1839" s="61"/>
      <c r="AH1839" s="61"/>
    </row>
    <row r="1840" spans="15:34">
      <c r="O1840" s="61"/>
      <c r="P1840" s="61"/>
      <c r="Q1840" s="61"/>
      <c r="R1840" s="61"/>
      <c r="S1840" s="61"/>
      <c r="T1840" s="61"/>
      <c r="U1840" s="61"/>
      <c r="V1840" s="61"/>
      <c r="W1840" s="61"/>
      <c r="X1840" s="61"/>
      <c r="Y1840" s="61"/>
      <c r="Z1840" s="61"/>
      <c r="AA1840" s="61"/>
      <c r="AB1840" s="61"/>
      <c r="AC1840" s="61"/>
      <c r="AD1840" s="61"/>
      <c r="AE1840" s="61"/>
      <c r="AF1840" s="61"/>
      <c r="AG1840" s="61"/>
      <c r="AH1840" s="61"/>
    </row>
    <row r="1841" spans="15:34">
      <c r="O1841" s="61"/>
      <c r="P1841" s="61"/>
      <c r="Q1841" s="61"/>
      <c r="R1841" s="61"/>
      <c r="S1841" s="61"/>
      <c r="T1841" s="61"/>
      <c r="U1841" s="61"/>
      <c r="V1841" s="61"/>
      <c r="W1841" s="61"/>
      <c r="X1841" s="61"/>
      <c r="Y1841" s="61"/>
      <c r="Z1841" s="61"/>
      <c r="AA1841" s="61"/>
      <c r="AB1841" s="61"/>
      <c r="AC1841" s="61"/>
      <c r="AD1841" s="61"/>
      <c r="AE1841" s="61"/>
      <c r="AF1841" s="61"/>
      <c r="AG1841" s="61"/>
      <c r="AH1841" s="61"/>
    </row>
    <row r="1842" spans="15:34">
      <c r="O1842" s="61"/>
      <c r="P1842" s="61"/>
      <c r="Q1842" s="61"/>
      <c r="R1842" s="61"/>
      <c r="S1842" s="61"/>
      <c r="T1842" s="61"/>
      <c r="U1842" s="61"/>
      <c r="V1842" s="61"/>
      <c r="W1842" s="61"/>
      <c r="X1842" s="61"/>
      <c r="Y1842" s="61"/>
      <c r="Z1842" s="61"/>
      <c r="AA1842" s="61"/>
      <c r="AB1842" s="61"/>
      <c r="AC1842" s="61"/>
      <c r="AD1842" s="61"/>
      <c r="AE1842" s="61"/>
      <c r="AF1842" s="61"/>
      <c r="AG1842" s="61"/>
      <c r="AH1842" s="61"/>
    </row>
    <row r="1843" spans="15:34">
      <c r="O1843" s="61"/>
      <c r="P1843" s="61"/>
      <c r="Q1843" s="61"/>
      <c r="R1843" s="61"/>
      <c r="S1843" s="61"/>
      <c r="T1843" s="61"/>
      <c r="U1843" s="61"/>
      <c r="V1843" s="61"/>
      <c r="W1843" s="61"/>
      <c r="X1843" s="61"/>
      <c r="Y1843" s="61"/>
      <c r="Z1843" s="61"/>
      <c r="AA1843" s="61"/>
      <c r="AB1843" s="61"/>
      <c r="AC1843" s="61"/>
      <c r="AD1843" s="61"/>
      <c r="AE1843" s="61"/>
      <c r="AF1843" s="61"/>
      <c r="AG1843" s="61"/>
      <c r="AH1843" s="61"/>
    </row>
    <row r="1844" spans="15:34">
      <c r="O1844" s="61"/>
      <c r="P1844" s="61"/>
      <c r="Q1844" s="61"/>
      <c r="R1844" s="61"/>
      <c r="S1844" s="61"/>
      <c r="T1844" s="61"/>
      <c r="U1844" s="61"/>
      <c r="V1844" s="61"/>
      <c r="W1844" s="61"/>
      <c r="X1844" s="61"/>
      <c r="Y1844" s="61"/>
      <c r="Z1844" s="61"/>
      <c r="AA1844" s="61"/>
      <c r="AB1844" s="61"/>
      <c r="AC1844" s="61"/>
      <c r="AD1844" s="61"/>
      <c r="AE1844" s="61"/>
      <c r="AF1844" s="61"/>
      <c r="AG1844" s="61"/>
      <c r="AH1844" s="61"/>
    </row>
    <row r="1845" spans="15:34">
      <c r="O1845" s="61"/>
      <c r="P1845" s="61"/>
      <c r="Q1845" s="61"/>
      <c r="R1845" s="61"/>
      <c r="S1845" s="61"/>
      <c r="T1845" s="61"/>
      <c r="U1845" s="61"/>
      <c r="V1845" s="61"/>
      <c r="W1845" s="61"/>
      <c r="X1845" s="61"/>
      <c r="Y1845" s="61"/>
      <c r="Z1845" s="61"/>
      <c r="AA1845" s="61"/>
      <c r="AB1845" s="61"/>
      <c r="AC1845" s="61"/>
      <c r="AD1845" s="61"/>
      <c r="AE1845" s="61"/>
      <c r="AF1845" s="61"/>
      <c r="AG1845" s="61"/>
      <c r="AH1845" s="61"/>
    </row>
    <row r="1846" spans="15:34">
      <c r="O1846" s="61"/>
      <c r="P1846" s="61"/>
      <c r="Q1846" s="61"/>
      <c r="R1846" s="61"/>
      <c r="S1846" s="61"/>
      <c r="T1846" s="61"/>
      <c r="U1846" s="61"/>
      <c r="V1846" s="61"/>
      <c r="W1846" s="61"/>
      <c r="X1846" s="61"/>
      <c r="Y1846" s="61"/>
      <c r="Z1846" s="61"/>
      <c r="AA1846" s="61"/>
      <c r="AB1846" s="61"/>
      <c r="AC1846" s="61"/>
      <c r="AD1846" s="61"/>
      <c r="AE1846" s="61"/>
      <c r="AF1846" s="61"/>
      <c r="AG1846" s="61"/>
      <c r="AH1846" s="61"/>
    </row>
    <row r="1847" spans="15:34">
      <c r="O1847" s="61"/>
      <c r="P1847" s="61"/>
      <c r="Q1847" s="61"/>
      <c r="R1847" s="61"/>
      <c r="S1847" s="61"/>
      <c r="T1847" s="61"/>
      <c r="U1847" s="61"/>
      <c r="V1847" s="61"/>
      <c r="W1847" s="61"/>
      <c r="X1847" s="61"/>
      <c r="Y1847" s="61"/>
      <c r="Z1847" s="61"/>
      <c r="AA1847" s="61"/>
      <c r="AB1847" s="61"/>
      <c r="AC1847" s="61"/>
      <c r="AD1847" s="61"/>
      <c r="AE1847" s="61"/>
      <c r="AF1847" s="61"/>
      <c r="AG1847" s="61"/>
      <c r="AH1847" s="61"/>
    </row>
    <row r="1848" spans="15:34">
      <c r="O1848" s="61"/>
      <c r="P1848" s="61"/>
      <c r="Q1848" s="61"/>
      <c r="R1848" s="61"/>
      <c r="S1848" s="61"/>
      <c r="T1848" s="61"/>
      <c r="U1848" s="61"/>
      <c r="V1848" s="61"/>
      <c r="W1848" s="61"/>
      <c r="X1848" s="61"/>
      <c r="Y1848" s="61"/>
      <c r="Z1848" s="61"/>
      <c r="AA1848" s="61"/>
      <c r="AB1848" s="61"/>
      <c r="AC1848" s="61"/>
      <c r="AD1848" s="61"/>
      <c r="AE1848" s="61"/>
      <c r="AF1848" s="61"/>
      <c r="AG1848" s="61"/>
      <c r="AH1848" s="61"/>
    </row>
    <row r="1849" spans="15:34">
      <c r="O1849" s="61"/>
      <c r="P1849" s="61"/>
      <c r="Q1849" s="61"/>
      <c r="R1849" s="61"/>
      <c r="S1849" s="61"/>
      <c r="T1849" s="61"/>
      <c r="U1849" s="61"/>
      <c r="V1849" s="61"/>
      <c r="W1849" s="61"/>
      <c r="X1849" s="61"/>
      <c r="Y1849" s="61"/>
      <c r="Z1849" s="61"/>
      <c r="AA1849" s="61"/>
      <c r="AB1849" s="61"/>
      <c r="AC1849" s="61"/>
      <c r="AD1849" s="61"/>
      <c r="AE1849" s="61"/>
      <c r="AF1849" s="61"/>
      <c r="AG1849" s="61"/>
      <c r="AH1849" s="61"/>
    </row>
    <row r="1850" spans="15:34">
      <c r="O1850" s="61"/>
      <c r="P1850" s="61"/>
      <c r="Q1850" s="61"/>
      <c r="R1850" s="61"/>
      <c r="S1850" s="61"/>
      <c r="T1850" s="61"/>
      <c r="U1850" s="61"/>
      <c r="V1850" s="61"/>
      <c r="W1850" s="61"/>
      <c r="X1850" s="61"/>
      <c r="Y1850" s="61"/>
      <c r="Z1850" s="61"/>
      <c r="AA1850" s="61"/>
      <c r="AB1850" s="61"/>
      <c r="AC1850" s="61"/>
      <c r="AD1850" s="61"/>
      <c r="AE1850" s="61"/>
      <c r="AF1850" s="61"/>
      <c r="AG1850" s="61"/>
      <c r="AH1850" s="61"/>
    </row>
    <row r="1851" spans="15:34">
      <c r="O1851" s="61"/>
      <c r="P1851" s="61"/>
      <c r="Q1851" s="61"/>
      <c r="R1851" s="61"/>
      <c r="S1851" s="61"/>
      <c r="T1851" s="61"/>
      <c r="U1851" s="61"/>
      <c r="V1851" s="61"/>
      <c r="W1851" s="61"/>
      <c r="X1851" s="61"/>
      <c r="Y1851" s="61"/>
      <c r="Z1851" s="61"/>
      <c r="AA1851" s="61"/>
      <c r="AB1851" s="61"/>
      <c r="AC1851" s="61"/>
      <c r="AD1851" s="61"/>
      <c r="AE1851" s="61"/>
      <c r="AF1851" s="61"/>
      <c r="AG1851" s="61"/>
      <c r="AH1851" s="61"/>
    </row>
    <row r="1852" spans="15:34">
      <c r="O1852" s="61"/>
      <c r="P1852" s="61"/>
      <c r="Q1852" s="61"/>
      <c r="R1852" s="61"/>
      <c r="S1852" s="61"/>
      <c r="T1852" s="61"/>
      <c r="U1852" s="61"/>
      <c r="V1852" s="61"/>
      <c r="W1852" s="61"/>
      <c r="X1852" s="61"/>
      <c r="Y1852" s="61"/>
      <c r="Z1852" s="61"/>
      <c r="AA1852" s="61"/>
      <c r="AB1852" s="61"/>
      <c r="AC1852" s="61"/>
      <c r="AD1852" s="61"/>
      <c r="AE1852" s="61"/>
      <c r="AF1852" s="61"/>
      <c r="AG1852" s="61"/>
      <c r="AH1852" s="61"/>
    </row>
    <row r="1853" spans="15:34">
      <c r="O1853" s="61"/>
      <c r="P1853" s="61"/>
      <c r="Q1853" s="61"/>
      <c r="R1853" s="61"/>
      <c r="S1853" s="61"/>
      <c r="T1853" s="61"/>
      <c r="U1853" s="61"/>
      <c r="V1853" s="61"/>
      <c r="W1853" s="61"/>
      <c r="X1853" s="61"/>
      <c r="Y1853" s="61"/>
      <c r="Z1853" s="61"/>
      <c r="AA1853" s="61"/>
      <c r="AB1853" s="61"/>
      <c r="AC1853" s="61"/>
      <c r="AD1853" s="61"/>
      <c r="AE1853" s="61"/>
      <c r="AF1853" s="61"/>
      <c r="AG1853" s="61"/>
      <c r="AH1853" s="61"/>
    </row>
    <row r="1854" spans="15:34">
      <c r="O1854" s="61"/>
      <c r="P1854" s="61"/>
      <c r="Q1854" s="61"/>
      <c r="R1854" s="61"/>
      <c r="S1854" s="61"/>
      <c r="T1854" s="61"/>
      <c r="U1854" s="61"/>
      <c r="V1854" s="61"/>
      <c r="W1854" s="61"/>
      <c r="X1854" s="61"/>
      <c r="Y1854" s="61"/>
      <c r="Z1854" s="61"/>
      <c r="AA1854" s="61"/>
      <c r="AB1854" s="61"/>
      <c r="AC1854" s="61"/>
      <c r="AD1854" s="61"/>
      <c r="AE1854" s="61"/>
      <c r="AF1854" s="61"/>
      <c r="AG1854" s="61"/>
      <c r="AH1854" s="61"/>
    </row>
    <row r="1855" spans="15:34">
      <c r="O1855" s="61"/>
      <c r="P1855" s="61"/>
      <c r="Q1855" s="61"/>
      <c r="R1855" s="61"/>
      <c r="S1855" s="61"/>
      <c r="T1855" s="61"/>
      <c r="U1855" s="61"/>
      <c r="V1855" s="61"/>
      <c r="W1855" s="61"/>
      <c r="X1855" s="61"/>
      <c r="Y1855" s="61"/>
      <c r="Z1855" s="61"/>
      <c r="AA1855" s="61"/>
      <c r="AB1855" s="61"/>
      <c r="AC1855" s="61"/>
      <c r="AD1855" s="61"/>
      <c r="AE1855" s="61"/>
      <c r="AF1855" s="61"/>
      <c r="AG1855" s="61"/>
      <c r="AH1855" s="61"/>
    </row>
    <row r="1856" spans="15:34">
      <c r="O1856" s="61"/>
      <c r="P1856" s="61"/>
      <c r="Q1856" s="61"/>
      <c r="R1856" s="61"/>
      <c r="S1856" s="61"/>
      <c r="T1856" s="61"/>
      <c r="U1856" s="61"/>
      <c r="V1856" s="61"/>
      <c r="W1856" s="61"/>
      <c r="X1856" s="61"/>
      <c r="Y1856" s="61"/>
      <c r="Z1856" s="61"/>
      <c r="AA1856" s="61"/>
      <c r="AB1856" s="61"/>
      <c r="AC1856" s="61"/>
      <c r="AD1856" s="61"/>
      <c r="AE1856" s="61"/>
      <c r="AF1856" s="61"/>
      <c r="AG1856" s="61"/>
      <c r="AH1856" s="61"/>
    </row>
    <row r="1857" spans="15:34">
      <c r="O1857" s="61"/>
      <c r="P1857" s="61"/>
      <c r="Q1857" s="61"/>
      <c r="R1857" s="61"/>
      <c r="S1857" s="61"/>
      <c r="T1857" s="61"/>
      <c r="U1857" s="61"/>
      <c r="V1857" s="61"/>
      <c r="W1857" s="61"/>
      <c r="X1857" s="61"/>
      <c r="Y1857" s="61"/>
      <c r="Z1857" s="61"/>
      <c r="AA1857" s="61"/>
      <c r="AB1857" s="61"/>
      <c r="AC1857" s="61"/>
      <c r="AD1857" s="61"/>
      <c r="AE1857" s="61"/>
      <c r="AF1857" s="61"/>
      <c r="AG1857" s="61"/>
      <c r="AH1857" s="61"/>
    </row>
    <row r="1858" spans="15:34">
      <c r="O1858" s="61"/>
      <c r="P1858" s="61"/>
      <c r="Q1858" s="61"/>
      <c r="R1858" s="61"/>
      <c r="S1858" s="61"/>
      <c r="T1858" s="61"/>
      <c r="U1858" s="61"/>
      <c r="V1858" s="61"/>
      <c r="W1858" s="61"/>
      <c r="X1858" s="61"/>
      <c r="Y1858" s="61"/>
      <c r="Z1858" s="61"/>
      <c r="AA1858" s="61"/>
      <c r="AB1858" s="61"/>
      <c r="AC1858" s="61"/>
      <c r="AD1858" s="61"/>
      <c r="AE1858" s="61"/>
      <c r="AF1858" s="61"/>
      <c r="AG1858" s="61"/>
      <c r="AH1858" s="61"/>
    </row>
    <row r="1859" spans="15:34">
      <c r="O1859" s="61"/>
      <c r="P1859" s="61"/>
      <c r="Q1859" s="61"/>
      <c r="R1859" s="61"/>
      <c r="S1859" s="61"/>
      <c r="T1859" s="61"/>
      <c r="U1859" s="61"/>
      <c r="V1859" s="61"/>
      <c r="W1859" s="61"/>
      <c r="X1859" s="61"/>
      <c r="Y1859" s="61"/>
      <c r="Z1859" s="61"/>
      <c r="AA1859" s="61"/>
      <c r="AB1859" s="61"/>
      <c r="AC1859" s="61"/>
      <c r="AD1859" s="61"/>
      <c r="AE1859" s="61"/>
      <c r="AF1859" s="61"/>
      <c r="AG1859" s="61"/>
      <c r="AH1859" s="61"/>
    </row>
    <row r="1860" spans="15:34">
      <c r="O1860" s="61"/>
      <c r="P1860" s="61"/>
      <c r="Q1860" s="61"/>
      <c r="R1860" s="61"/>
      <c r="S1860" s="61"/>
      <c r="T1860" s="61"/>
      <c r="U1860" s="61"/>
      <c r="V1860" s="61"/>
      <c r="W1860" s="61"/>
      <c r="X1860" s="61"/>
      <c r="Y1860" s="61"/>
      <c r="Z1860" s="61"/>
      <c r="AA1860" s="61"/>
      <c r="AB1860" s="61"/>
      <c r="AC1860" s="61"/>
      <c r="AD1860" s="61"/>
      <c r="AE1860" s="61"/>
      <c r="AF1860" s="61"/>
      <c r="AG1860" s="61"/>
      <c r="AH1860" s="61"/>
    </row>
    <row r="1861" spans="15:34">
      <c r="O1861" s="61"/>
      <c r="P1861" s="61"/>
      <c r="Q1861" s="61"/>
      <c r="R1861" s="61"/>
      <c r="S1861" s="61"/>
      <c r="T1861" s="61"/>
      <c r="U1861" s="61"/>
      <c r="V1861" s="61"/>
      <c r="W1861" s="61"/>
      <c r="X1861" s="61"/>
      <c r="Y1861" s="61"/>
      <c r="Z1861" s="61"/>
      <c r="AA1861" s="61"/>
      <c r="AB1861" s="61"/>
      <c r="AC1861" s="61"/>
      <c r="AD1861" s="61"/>
      <c r="AE1861" s="61"/>
      <c r="AF1861" s="61"/>
      <c r="AG1861" s="61"/>
      <c r="AH1861" s="61"/>
    </row>
    <row r="1862" spans="15:34">
      <c r="O1862" s="61"/>
      <c r="P1862" s="61"/>
      <c r="Q1862" s="61"/>
      <c r="R1862" s="61"/>
      <c r="S1862" s="61"/>
      <c r="T1862" s="61"/>
      <c r="U1862" s="61"/>
      <c r="V1862" s="61"/>
      <c r="W1862" s="61"/>
      <c r="X1862" s="61"/>
      <c r="Y1862" s="61"/>
      <c r="Z1862" s="61"/>
      <c r="AA1862" s="61"/>
      <c r="AB1862" s="61"/>
      <c r="AC1862" s="61"/>
      <c r="AD1862" s="61"/>
      <c r="AE1862" s="61"/>
      <c r="AF1862" s="61"/>
      <c r="AG1862" s="61"/>
      <c r="AH1862" s="61"/>
    </row>
    <row r="1863" spans="15:34">
      <c r="O1863" s="61"/>
      <c r="P1863" s="61"/>
      <c r="Q1863" s="61"/>
      <c r="R1863" s="61"/>
      <c r="S1863" s="61"/>
      <c r="T1863" s="61"/>
      <c r="U1863" s="61"/>
      <c r="V1863" s="61"/>
      <c r="W1863" s="61"/>
      <c r="X1863" s="61"/>
      <c r="Y1863" s="61"/>
      <c r="Z1863" s="61"/>
      <c r="AA1863" s="61"/>
      <c r="AB1863" s="61"/>
      <c r="AC1863" s="61"/>
      <c r="AD1863" s="61"/>
      <c r="AE1863" s="61"/>
      <c r="AF1863" s="61"/>
      <c r="AG1863" s="61"/>
      <c r="AH1863" s="61"/>
    </row>
    <row r="1864" spans="15:34">
      <c r="O1864" s="61"/>
      <c r="P1864" s="61"/>
      <c r="Q1864" s="61"/>
      <c r="R1864" s="61"/>
      <c r="S1864" s="61"/>
      <c r="T1864" s="61"/>
      <c r="U1864" s="61"/>
      <c r="V1864" s="61"/>
      <c r="W1864" s="61"/>
      <c r="X1864" s="61"/>
      <c r="Y1864" s="61"/>
      <c r="Z1864" s="61"/>
      <c r="AA1864" s="61"/>
      <c r="AB1864" s="61"/>
      <c r="AC1864" s="61"/>
      <c r="AD1864" s="61"/>
      <c r="AE1864" s="61"/>
      <c r="AF1864" s="61"/>
      <c r="AG1864" s="61"/>
      <c r="AH1864" s="61"/>
    </row>
    <row r="1865" spans="15:34">
      <c r="O1865" s="61"/>
      <c r="P1865" s="61"/>
      <c r="Q1865" s="61"/>
      <c r="R1865" s="61"/>
      <c r="S1865" s="61"/>
      <c r="T1865" s="61"/>
      <c r="U1865" s="61"/>
      <c r="V1865" s="61"/>
      <c r="W1865" s="61"/>
      <c r="X1865" s="61"/>
      <c r="Y1865" s="61"/>
      <c r="Z1865" s="61"/>
      <c r="AA1865" s="61"/>
      <c r="AB1865" s="61"/>
      <c r="AC1865" s="61"/>
      <c r="AD1865" s="61"/>
      <c r="AE1865" s="61"/>
      <c r="AF1865" s="61"/>
      <c r="AG1865" s="61"/>
      <c r="AH1865" s="61"/>
    </row>
    <row r="1866" spans="15:34">
      <c r="O1866" s="61"/>
      <c r="P1866" s="61"/>
      <c r="Q1866" s="61"/>
      <c r="R1866" s="61"/>
      <c r="S1866" s="61"/>
      <c r="T1866" s="61"/>
      <c r="U1866" s="61"/>
      <c r="V1866" s="61"/>
      <c r="W1866" s="61"/>
      <c r="X1866" s="61"/>
      <c r="Y1866" s="61"/>
      <c r="Z1866" s="61"/>
      <c r="AA1866" s="61"/>
      <c r="AB1866" s="61"/>
      <c r="AC1866" s="61"/>
      <c r="AD1866" s="61"/>
      <c r="AE1866" s="61"/>
      <c r="AF1866" s="61"/>
      <c r="AG1866" s="61"/>
      <c r="AH1866" s="61"/>
    </row>
    <row r="1867" spans="15:34">
      <c r="O1867" s="61"/>
      <c r="P1867" s="61"/>
      <c r="Q1867" s="61"/>
      <c r="R1867" s="61"/>
      <c r="S1867" s="61"/>
      <c r="T1867" s="61"/>
      <c r="U1867" s="61"/>
      <c r="V1867" s="61"/>
      <c r="W1867" s="61"/>
      <c r="X1867" s="61"/>
      <c r="Y1867" s="61"/>
      <c r="Z1867" s="61"/>
      <c r="AA1867" s="61"/>
      <c r="AB1867" s="61"/>
      <c r="AC1867" s="61"/>
      <c r="AD1867" s="61"/>
      <c r="AE1867" s="61"/>
      <c r="AF1867" s="61"/>
      <c r="AG1867" s="61"/>
      <c r="AH1867" s="61"/>
    </row>
    <row r="1868" spans="15:34">
      <c r="O1868" s="61"/>
      <c r="P1868" s="61"/>
      <c r="Q1868" s="61"/>
      <c r="R1868" s="61"/>
      <c r="S1868" s="61"/>
      <c r="T1868" s="61"/>
      <c r="U1868" s="61"/>
      <c r="V1868" s="61"/>
      <c r="W1868" s="61"/>
      <c r="X1868" s="61"/>
      <c r="Y1868" s="61"/>
      <c r="Z1868" s="61"/>
      <c r="AA1868" s="61"/>
      <c r="AB1868" s="61"/>
      <c r="AC1868" s="61"/>
      <c r="AD1868" s="61"/>
      <c r="AE1868" s="61"/>
      <c r="AF1868" s="61"/>
      <c r="AG1868" s="61"/>
      <c r="AH1868" s="61"/>
    </row>
    <row r="1869" spans="15:34">
      <c r="O1869" s="61"/>
      <c r="P1869" s="61"/>
      <c r="Q1869" s="61"/>
      <c r="R1869" s="61"/>
      <c r="S1869" s="61"/>
      <c r="T1869" s="61"/>
      <c r="U1869" s="61"/>
      <c r="V1869" s="61"/>
      <c r="W1869" s="61"/>
      <c r="X1869" s="61"/>
      <c r="Y1869" s="61"/>
      <c r="Z1869" s="61"/>
      <c r="AA1869" s="61"/>
      <c r="AB1869" s="61"/>
      <c r="AC1869" s="61"/>
      <c r="AD1869" s="61"/>
      <c r="AE1869" s="61"/>
      <c r="AF1869" s="61"/>
      <c r="AG1869" s="61"/>
      <c r="AH1869" s="61"/>
    </row>
    <row r="1870" spans="15:34">
      <c r="O1870" s="61"/>
      <c r="P1870" s="61"/>
      <c r="Q1870" s="61"/>
      <c r="R1870" s="61"/>
      <c r="S1870" s="61"/>
      <c r="T1870" s="61"/>
      <c r="U1870" s="61"/>
      <c r="V1870" s="61"/>
      <c r="W1870" s="61"/>
      <c r="X1870" s="61"/>
      <c r="Y1870" s="61"/>
      <c r="Z1870" s="61"/>
      <c r="AA1870" s="61"/>
      <c r="AB1870" s="61"/>
      <c r="AC1870" s="61"/>
      <c r="AD1870" s="61"/>
      <c r="AE1870" s="61"/>
      <c r="AF1870" s="61"/>
      <c r="AG1870" s="61"/>
      <c r="AH1870" s="61"/>
    </row>
    <row r="1871" spans="15:34">
      <c r="O1871" s="61"/>
      <c r="P1871" s="61"/>
      <c r="Q1871" s="61"/>
      <c r="R1871" s="61"/>
      <c r="S1871" s="61"/>
      <c r="T1871" s="61"/>
      <c r="U1871" s="61"/>
      <c r="V1871" s="61"/>
      <c r="W1871" s="61"/>
      <c r="X1871" s="61"/>
      <c r="Y1871" s="61"/>
      <c r="Z1871" s="61"/>
      <c r="AA1871" s="61"/>
      <c r="AB1871" s="61"/>
      <c r="AC1871" s="61"/>
      <c r="AD1871" s="61"/>
      <c r="AE1871" s="61"/>
      <c r="AF1871" s="61"/>
      <c r="AG1871" s="61"/>
      <c r="AH1871" s="61"/>
    </row>
    <row r="1872" spans="15:34">
      <c r="O1872" s="61"/>
      <c r="P1872" s="61"/>
      <c r="Q1872" s="61"/>
      <c r="R1872" s="61"/>
      <c r="S1872" s="61"/>
      <c r="T1872" s="61"/>
      <c r="U1872" s="61"/>
      <c r="V1872" s="61"/>
      <c r="W1872" s="61"/>
      <c r="X1872" s="61"/>
      <c r="Y1872" s="61"/>
      <c r="Z1872" s="61"/>
      <c r="AA1872" s="61"/>
      <c r="AB1872" s="61"/>
      <c r="AC1872" s="61"/>
      <c r="AD1872" s="61"/>
      <c r="AE1872" s="61"/>
      <c r="AF1872" s="61"/>
      <c r="AG1872" s="61"/>
      <c r="AH1872" s="61"/>
    </row>
    <row r="1873" spans="15:34">
      <c r="O1873" s="61"/>
      <c r="P1873" s="61"/>
      <c r="Q1873" s="61"/>
      <c r="R1873" s="61"/>
      <c r="S1873" s="61"/>
      <c r="T1873" s="61"/>
      <c r="U1873" s="61"/>
      <c r="V1873" s="61"/>
      <c r="W1873" s="61"/>
      <c r="X1873" s="61"/>
      <c r="Y1873" s="61"/>
      <c r="Z1873" s="61"/>
      <c r="AA1873" s="61"/>
      <c r="AB1873" s="61"/>
      <c r="AC1873" s="61"/>
      <c r="AD1873" s="61"/>
      <c r="AE1873" s="61"/>
      <c r="AF1873" s="61"/>
      <c r="AG1873" s="61"/>
      <c r="AH1873" s="61"/>
    </row>
    <row r="1874" spans="15:34">
      <c r="O1874" s="61"/>
      <c r="P1874" s="61"/>
      <c r="Q1874" s="61"/>
      <c r="R1874" s="61"/>
      <c r="S1874" s="61"/>
      <c r="T1874" s="61"/>
      <c r="U1874" s="61"/>
      <c r="V1874" s="61"/>
      <c r="W1874" s="61"/>
      <c r="X1874" s="61"/>
      <c r="Y1874" s="61"/>
      <c r="Z1874" s="61"/>
      <c r="AA1874" s="61"/>
      <c r="AB1874" s="61"/>
      <c r="AC1874" s="61"/>
      <c r="AD1874" s="61"/>
      <c r="AE1874" s="61"/>
      <c r="AF1874" s="61"/>
      <c r="AG1874" s="61"/>
      <c r="AH1874" s="61"/>
    </row>
    <row r="1875" spans="15:34">
      <c r="O1875" s="61"/>
      <c r="P1875" s="61"/>
      <c r="Q1875" s="61"/>
      <c r="R1875" s="61"/>
      <c r="S1875" s="61"/>
      <c r="T1875" s="61"/>
      <c r="U1875" s="61"/>
      <c r="V1875" s="61"/>
      <c r="W1875" s="61"/>
      <c r="X1875" s="61"/>
      <c r="Y1875" s="61"/>
      <c r="Z1875" s="61"/>
      <c r="AA1875" s="61"/>
      <c r="AB1875" s="61"/>
      <c r="AC1875" s="61"/>
      <c r="AD1875" s="61"/>
      <c r="AE1875" s="61"/>
      <c r="AF1875" s="61"/>
      <c r="AG1875" s="61"/>
      <c r="AH1875" s="61"/>
    </row>
    <row r="1876" spans="15:34">
      <c r="O1876" s="61"/>
      <c r="P1876" s="61"/>
      <c r="Q1876" s="61"/>
      <c r="R1876" s="61"/>
      <c r="S1876" s="61"/>
      <c r="T1876" s="61"/>
      <c r="U1876" s="61"/>
      <c r="V1876" s="61"/>
      <c r="W1876" s="61"/>
      <c r="X1876" s="61"/>
      <c r="Y1876" s="61"/>
      <c r="Z1876" s="61"/>
      <c r="AA1876" s="61"/>
      <c r="AB1876" s="61"/>
      <c r="AC1876" s="61"/>
      <c r="AD1876" s="61"/>
      <c r="AE1876" s="61"/>
      <c r="AF1876" s="61"/>
      <c r="AG1876" s="61"/>
      <c r="AH1876" s="61"/>
    </row>
    <row r="1877" spans="15:34">
      <c r="O1877" s="61"/>
      <c r="P1877" s="61"/>
      <c r="Q1877" s="61"/>
      <c r="R1877" s="61"/>
      <c r="S1877" s="61"/>
      <c r="T1877" s="61"/>
      <c r="U1877" s="61"/>
      <c r="V1877" s="61"/>
      <c r="W1877" s="61"/>
      <c r="X1877" s="61"/>
      <c r="Y1877" s="61"/>
      <c r="Z1877" s="61"/>
      <c r="AA1877" s="61"/>
      <c r="AB1877" s="61"/>
      <c r="AC1877" s="61"/>
      <c r="AD1877" s="61"/>
      <c r="AE1877" s="61"/>
      <c r="AF1877" s="61"/>
      <c r="AG1877" s="61"/>
      <c r="AH1877" s="61"/>
    </row>
    <row r="1878" spans="15:34">
      <c r="O1878" s="61"/>
      <c r="P1878" s="61"/>
      <c r="Q1878" s="61"/>
      <c r="R1878" s="61"/>
      <c r="S1878" s="61"/>
      <c r="T1878" s="61"/>
      <c r="U1878" s="61"/>
      <c r="V1878" s="61"/>
      <c r="W1878" s="61"/>
      <c r="X1878" s="61"/>
      <c r="Y1878" s="61"/>
      <c r="Z1878" s="61"/>
      <c r="AA1878" s="61"/>
      <c r="AB1878" s="61"/>
      <c r="AC1878" s="61"/>
      <c r="AD1878" s="61"/>
      <c r="AE1878" s="61"/>
      <c r="AF1878" s="61"/>
      <c r="AG1878" s="61"/>
      <c r="AH1878" s="61"/>
    </row>
    <row r="1879" spans="15:34">
      <c r="O1879" s="61"/>
      <c r="P1879" s="61"/>
      <c r="Q1879" s="61"/>
      <c r="R1879" s="61"/>
      <c r="S1879" s="61"/>
      <c r="T1879" s="61"/>
      <c r="U1879" s="61"/>
      <c r="V1879" s="61"/>
      <c r="W1879" s="61"/>
      <c r="X1879" s="61"/>
      <c r="Y1879" s="61"/>
      <c r="Z1879" s="61"/>
      <c r="AA1879" s="61"/>
      <c r="AB1879" s="61"/>
      <c r="AC1879" s="61"/>
      <c r="AD1879" s="61"/>
      <c r="AE1879" s="61"/>
      <c r="AF1879" s="61"/>
      <c r="AG1879" s="61"/>
      <c r="AH1879" s="61"/>
    </row>
    <row r="1880" spans="15:34">
      <c r="O1880" s="61"/>
      <c r="P1880" s="61"/>
      <c r="Q1880" s="61"/>
      <c r="R1880" s="61"/>
      <c r="S1880" s="61"/>
      <c r="T1880" s="61"/>
      <c r="U1880" s="61"/>
      <c r="V1880" s="61"/>
      <c r="W1880" s="61"/>
      <c r="X1880" s="61"/>
      <c r="Y1880" s="61"/>
      <c r="Z1880" s="61"/>
      <c r="AA1880" s="61"/>
      <c r="AB1880" s="61"/>
      <c r="AC1880" s="61"/>
      <c r="AD1880" s="61"/>
      <c r="AE1880" s="61"/>
      <c r="AF1880" s="61"/>
      <c r="AG1880" s="61"/>
      <c r="AH1880" s="61"/>
    </row>
    <row r="1881" spans="15:34">
      <c r="O1881" s="61"/>
      <c r="P1881" s="61"/>
      <c r="Q1881" s="61"/>
      <c r="R1881" s="61"/>
      <c r="S1881" s="61"/>
      <c r="T1881" s="61"/>
      <c r="U1881" s="61"/>
      <c r="V1881" s="61"/>
      <c r="W1881" s="61"/>
      <c r="X1881" s="61"/>
      <c r="Y1881" s="61"/>
      <c r="Z1881" s="61"/>
      <c r="AA1881" s="61"/>
      <c r="AB1881" s="61"/>
      <c r="AC1881" s="61"/>
      <c r="AD1881" s="61"/>
      <c r="AE1881" s="61"/>
      <c r="AF1881" s="61"/>
      <c r="AG1881" s="61"/>
      <c r="AH1881" s="61"/>
    </row>
    <row r="1882" spans="15:34">
      <c r="O1882" s="61"/>
      <c r="P1882" s="61"/>
      <c r="Q1882" s="61"/>
      <c r="R1882" s="61"/>
      <c r="S1882" s="61"/>
      <c r="T1882" s="61"/>
      <c r="U1882" s="61"/>
      <c r="V1882" s="61"/>
      <c r="W1882" s="61"/>
      <c r="X1882" s="61"/>
      <c r="Y1882" s="61"/>
      <c r="Z1882" s="61"/>
      <c r="AA1882" s="61"/>
      <c r="AB1882" s="61"/>
      <c r="AC1882" s="61"/>
      <c r="AD1882" s="61"/>
      <c r="AE1882" s="61"/>
      <c r="AF1882" s="61"/>
      <c r="AG1882" s="61"/>
      <c r="AH1882" s="61"/>
    </row>
    <row r="1883" spans="15:34">
      <c r="O1883" s="61"/>
      <c r="P1883" s="61"/>
      <c r="Q1883" s="61"/>
      <c r="R1883" s="61"/>
      <c r="S1883" s="61"/>
      <c r="T1883" s="61"/>
      <c r="U1883" s="61"/>
      <c r="V1883" s="61"/>
      <c r="W1883" s="61"/>
      <c r="X1883" s="61"/>
      <c r="Y1883" s="61"/>
      <c r="Z1883" s="61"/>
      <c r="AA1883" s="61"/>
      <c r="AB1883" s="61"/>
      <c r="AC1883" s="61"/>
      <c r="AD1883" s="61"/>
      <c r="AE1883" s="61"/>
      <c r="AF1883" s="61"/>
      <c r="AG1883" s="61"/>
      <c r="AH1883" s="61"/>
    </row>
    <row r="1884" spans="15:34">
      <c r="O1884" s="61"/>
      <c r="P1884" s="61"/>
      <c r="Q1884" s="61"/>
      <c r="R1884" s="61"/>
      <c r="S1884" s="61"/>
      <c r="T1884" s="61"/>
      <c r="U1884" s="61"/>
      <c r="V1884" s="61"/>
      <c r="W1884" s="61"/>
      <c r="X1884" s="61"/>
      <c r="Y1884" s="61"/>
      <c r="Z1884" s="61"/>
      <c r="AA1884" s="61"/>
      <c r="AB1884" s="61"/>
      <c r="AC1884" s="61"/>
      <c r="AD1884" s="61"/>
      <c r="AE1884" s="61"/>
      <c r="AF1884" s="61"/>
      <c r="AG1884" s="61"/>
      <c r="AH1884" s="61"/>
    </row>
    <row r="1885" spans="15:34">
      <c r="O1885" s="61"/>
      <c r="P1885" s="61"/>
      <c r="Q1885" s="61"/>
      <c r="R1885" s="61"/>
      <c r="S1885" s="61"/>
      <c r="T1885" s="61"/>
      <c r="U1885" s="61"/>
      <c r="V1885" s="61"/>
      <c r="W1885" s="61"/>
      <c r="X1885" s="61"/>
      <c r="Y1885" s="61"/>
      <c r="Z1885" s="61"/>
      <c r="AA1885" s="61"/>
      <c r="AB1885" s="61"/>
      <c r="AC1885" s="61"/>
      <c r="AD1885" s="61"/>
      <c r="AE1885" s="61"/>
      <c r="AF1885" s="61"/>
      <c r="AG1885" s="61"/>
      <c r="AH1885" s="61"/>
    </row>
    <row r="1886" spans="15:34">
      <c r="O1886" s="61"/>
      <c r="P1886" s="61"/>
      <c r="Q1886" s="61"/>
      <c r="R1886" s="61"/>
      <c r="S1886" s="61"/>
      <c r="T1886" s="61"/>
      <c r="U1886" s="61"/>
      <c r="V1886" s="61"/>
      <c r="W1886" s="61"/>
      <c r="X1886" s="61"/>
      <c r="Y1886" s="61"/>
      <c r="Z1886" s="61"/>
      <c r="AA1886" s="61"/>
      <c r="AB1886" s="61"/>
      <c r="AC1886" s="61"/>
      <c r="AD1886" s="61"/>
      <c r="AE1886" s="61"/>
      <c r="AF1886" s="61"/>
      <c r="AG1886" s="61"/>
      <c r="AH1886" s="61"/>
    </row>
    <row r="1887" spans="15:34">
      <c r="O1887" s="61"/>
      <c r="P1887" s="61"/>
      <c r="Q1887" s="61"/>
      <c r="R1887" s="61"/>
      <c r="S1887" s="61"/>
      <c r="T1887" s="61"/>
      <c r="U1887" s="61"/>
      <c r="V1887" s="61"/>
      <c r="W1887" s="61"/>
      <c r="X1887" s="61"/>
      <c r="Y1887" s="61"/>
      <c r="Z1887" s="61"/>
      <c r="AA1887" s="61"/>
      <c r="AB1887" s="61"/>
      <c r="AC1887" s="61"/>
      <c r="AD1887" s="61"/>
      <c r="AE1887" s="61"/>
      <c r="AF1887" s="61"/>
      <c r="AG1887" s="61"/>
      <c r="AH1887" s="61"/>
    </row>
    <row r="1888" spans="15:34">
      <c r="O1888" s="61"/>
      <c r="P1888" s="61"/>
      <c r="Q1888" s="61"/>
      <c r="R1888" s="61"/>
      <c r="S1888" s="61"/>
      <c r="T1888" s="61"/>
      <c r="U1888" s="61"/>
      <c r="V1888" s="61"/>
      <c r="W1888" s="61"/>
      <c r="X1888" s="61"/>
      <c r="Y1888" s="61"/>
      <c r="Z1888" s="61"/>
      <c r="AA1888" s="61"/>
      <c r="AB1888" s="61"/>
      <c r="AC1888" s="61"/>
      <c r="AD1888" s="61"/>
      <c r="AE1888" s="61"/>
      <c r="AF1888" s="61"/>
      <c r="AG1888" s="61"/>
      <c r="AH1888" s="61"/>
    </row>
    <row r="1889" spans="15:34">
      <c r="O1889" s="61"/>
      <c r="P1889" s="61"/>
      <c r="Q1889" s="61"/>
      <c r="R1889" s="61"/>
      <c r="S1889" s="61"/>
      <c r="T1889" s="61"/>
      <c r="U1889" s="61"/>
      <c r="V1889" s="61"/>
      <c r="W1889" s="61"/>
      <c r="X1889" s="61"/>
      <c r="Y1889" s="61"/>
      <c r="Z1889" s="61"/>
      <c r="AA1889" s="61"/>
      <c r="AB1889" s="61"/>
      <c r="AC1889" s="61"/>
      <c r="AD1889" s="61"/>
      <c r="AE1889" s="61"/>
      <c r="AF1889" s="61"/>
      <c r="AG1889" s="61"/>
      <c r="AH1889" s="61"/>
    </row>
    <row r="1890" spans="15:34">
      <c r="O1890" s="61"/>
      <c r="P1890" s="61"/>
      <c r="Q1890" s="61"/>
      <c r="R1890" s="61"/>
      <c r="S1890" s="61"/>
      <c r="T1890" s="61"/>
      <c r="U1890" s="61"/>
      <c r="V1890" s="61"/>
      <c r="W1890" s="61"/>
      <c r="X1890" s="61"/>
      <c r="Y1890" s="61"/>
      <c r="Z1890" s="61"/>
      <c r="AA1890" s="61"/>
      <c r="AB1890" s="61"/>
      <c r="AC1890" s="61"/>
      <c r="AD1890" s="61"/>
      <c r="AE1890" s="61"/>
      <c r="AF1890" s="61"/>
      <c r="AG1890" s="61"/>
      <c r="AH1890" s="61"/>
    </row>
    <row r="1891" spans="15:34">
      <c r="O1891" s="61"/>
      <c r="P1891" s="61"/>
      <c r="Q1891" s="61"/>
      <c r="R1891" s="61"/>
      <c r="S1891" s="61"/>
      <c r="T1891" s="61"/>
      <c r="U1891" s="61"/>
      <c r="V1891" s="61"/>
      <c r="W1891" s="61"/>
      <c r="X1891" s="61"/>
      <c r="Y1891" s="61"/>
      <c r="Z1891" s="61"/>
      <c r="AA1891" s="61"/>
      <c r="AB1891" s="61"/>
      <c r="AC1891" s="61"/>
      <c r="AD1891" s="61"/>
      <c r="AE1891" s="61"/>
      <c r="AF1891" s="61"/>
      <c r="AG1891" s="61"/>
      <c r="AH1891" s="61"/>
    </row>
    <row r="1892" spans="15:34">
      <c r="O1892" s="61"/>
      <c r="P1892" s="61"/>
      <c r="Q1892" s="61"/>
      <c r="R1892" s="61"/>
      <c r="S1892" s="61"/>
      <c r="T1892" s="61"/>
      <c r="U1892" s="61"/>
      <c r="V1892" s="61"/>
      <c r="W1892" s="61"/>
      <c r="X1892" s="61"/>
      <c r="Y1892" s="61"/>
      <c r="Z1892" s="61"/>
      <c r="AA1892" s="61"/>
      <c r="AB1892" s="61"/>
      <c r="AC1892" s="61"/>
      <c r="AD1892" s="61"/>
      <c r="AE1892" s="61"/>
      <c r="AF1892" s="61"/>
      <c r="AG1892" s="61"/>
      <c r="AH1892" s="61"/>
    </row>
    <row r="1893" spans="15:34">
      <c r="O1893" s="61"/>
      <c r="P1893" s="61"/>
      <c r="Q1893" s="61"/>
      <c r="R1893" s="61"/>
      <c r="S1893" s="61"/>
      <c r="T1893" s="61"/>
      <c r="U1893" s="61"/>
      <c r="V1893" s="61"/>
      <c r="W1893" s="61"/>
      <c r="X1893" s="61"/>
      <c r="Y1893" s="61"/>
      <c r="Z1893" s="61"/>
      <c r="AA1893" s="61"/>
      <c r="AB1893" s="61"/>
      <c r="AC1893" s="61"/>
      <c r="AD1893" s="61"/>
      <c r="AE1893" s="61"/>
      <c r="AF1893" s="61"/>
      <c r="AG1893" s="61"/>
      <c r="AH1893" s="61"/>
    </row>
    <row r="1894" spans="15:34">
      <c r="O1894" s="61"/>
      <c r="P1894" s="61"/>
      <c r="Q1894" s="61"/>
      <c r="R1894" s="61"/>
      <c r="S1894" s="61"/>
      <c r="T1894" s="61"/>
      <c r="U1894" s="61"/>
      <c r="V1894" s="61"/>
      <c r="W1894" s="61"/>
      <c r="X1894" s="61"/>
      <c r="Y1894" s="61"/>
      <c r="Z1894" s="61"/>
      <c r="AA1894" s="61"/>
      <c r="AB1894" s="61"/>
      <c r="AC1894" s="61"/>
      <c r="AD1894" s="61"/>
      <c r="AE1894" s="61"/>
      <c r="AF1894" s="61"/>
      <c r="AG1894" s="61"/>
      <c r="AH1894" s="61"/>
    </row>
    <row r="1895" spans="15:34">
      <c r="O1895" s="61"/>
      <c r="P1895" s="61"/>
      <c r="Q1895" s="61"/>
      <c r="R1895" s="61"/>
      <c r="S1895" s="61"/>
      <c r="T1895" s="61"/>
      <c r="U1895" s="61"/>
      <c r="V1895" s="61"/>
      <c r="W1895" s="61"/>
      <c r="X1895" s="61"/>
      <c r="Y1895" s="61"/>
      <c r="Z1895" s="61"/>
      <c r="AA1895" s="61"/>
      <c r="AB1895" s="61"/>
      <c r="AC1895" s="61"/>
      <c r="AD1895" s="61"/>
      <c r="AE1895" s="61"/>
      <c r="AF1895" s="61"/>
      <c r="AG1895" s="61"/>
      <c r="AH1895" s="61"/>
    </row>
    <row r="1896" spans="15:34">
      <c r="O1896" s="61"/>
      <c r="P1896" s="61"/>
      <c r="Q1896" s="61"/>
      <c r="R1896" s="61"/>
      <c r="S1896" s="61"/>
      <c r="T1896" s="61"/>
      <c r="U1896" s="61"/>
      <c r="V1896" s="61"/>
      <c r="W1896" s="61"/>
      <c r="X1896" s="61"/>
      <c r="Y1896" s="61"/>
      <c r="Z1896" s="61"/>
      <c r="AA1896" s="61"/>
      <c r="AB1896" s="61"/>
      <c r="AC1896" s="61"/>
      <c r="AD1896" s="61"/>
      <c r="AE1896" s="61"/>
      <c r="AF1896" s="61"/>
      <c r="AG1896" s="61"/>
      <c r="AH1896" s="61"/>
    </row>
    <row r="1897" spans="15:34">
      <c r="O1897" s="61"/>
      <c r="P1897" s="61"/>
      <c r="Q1897" s="61"/>
      <c r="R1897" s="61"/>
      <c r="S1897" s="61"/>
      <c r="T1897" s="61"/>
      <c r="U1897" s="61"/>
      <c r="V1897" s="61"/>
      <c r="W1897" s="61"/>
      <c r="X1897" s="61"/>
      <c r="Y1897" s="61"/>
      <c r="Z1897" s="61"/>
      <c r="AA1897" s="61"/>
      <c r="AB1897" s="61"/>
      <c r="AC1897" s="61"/>
      <c r="AD1897" s="61"/>
      <c r="AE1897" s="61"/>
      <c r="AF1897" s="61"/>
      <c r="AG1897" s="61"/>
      <c r="AH1897" s="61"/>
    </row>
    <row r="1898" spans="15:34">
      <c r="O1898" s="61"/>
      <c r="P1898" s="61"/>
      <c r="Q1898" s="61"/>
      <c r="R1898" s="61"/>
      <c r="S1898" s="61"/>
      <c r="T1898" s="61"/>
      <c r="U1898" s="61"/>
      <c r="V1898" s="61"/>
      <c r="W1898" s="61"/>
      <c r="X1898" s="61"/>
      <c r="Y1898" s="61"/>
      <c r="Z1898" s="61"/>
      <c r="AA1898" s="61"/>
      <c r="AB1898" s="61"/>
      <c r="AC1898" s="61"/>
      <c r="AD1898" s="61"/>
      <c r="AE1898" s="61"/>
      <c r="AF1898" s="61"/>
      <c r="AG1898" s="61"/>
      <c r="AH1898" s="61"/>
    </row>
    <row r="1899" spans="15:34">
      <c r="O1899" s="61"/>
      <c r="P1899" s="61"/>
      <c r="Q1899" s="61"/>
      <c r="R1899" s="61"/>
      <c r="S1899" s="61"/>
      <c r="T1899" s="61"/>
      <c r="U1899" s="61"/>
      <c r="V1899" s="61"/>
      <c r="W1899" s="61"/>
      <c r="X1899" s="61"/>
      <c r="Y1899" s="61"/>
      <c r="Z1899" s="61"/>
      <c r="AA1899" s="61"/>
      <c r="AB1899" s="61"/>
      <c r="AC1899" s="61"/>
      <c r="AD1899" s="61"/>
      <c r="AE1899" s="61"/>
      <c r="AF1899" s="61"/>
      <c r="AG1899" s="61"/>
      <c r="AH1899" s="61"/>
    </row>
    <row r="1900" spans="15:34">
      <c r="O1900" s="61"/>
      <c r="P1900" s="61"/>
      <c r="Q1900" s="61"/>
      <c r="R1900" s="61"/>
      <c r="S1900" s="61"/>
      <c r="T1900" s="61"/>
      <c r="U1900" s="61"/>
      <c r="V1900" s="61"/>
      <c r="W1900" s="61"/>
      <c r="X1900" s="61"/>
      <c r="Y1900" s="61"/>
      <c r="Z1900" s="61"/>
      <c r="AA1900" s="61"/>
      <c r="AB1900" s="61"/>
      <c r="AC1900" s="61"/>
      <c r="AD1900" s="61"/>
      <c r="AE1900" s="61"/>
      <c r="AF1900" s="61"/>
      <c r="AG1900" s="61"/>
      <c r="AH1900" s="61"/>
    </row>
    <row r="1901" spans="15:34">
      <c r="O1901" s="61"/>
      <c r="P1901" s="61"/>
      <c r="Q1901" s="61"/>
      <c r="R1901" s="61"/>
      <c r="S1901" s="61"/>
      <c r="T1901" s="61"/>
      <c r="U1901" s="61"/>
      <c r="V1901" s="61"/>
      <c r="W1901" s="61"/>
      <c r="X1901" s="61"/>
      <c r="Y1901" s="61"/>
      <c r="Z1901" s="61"/>
      <c r="AA1901" s="61"/>
      <c r="AB1901" s="61"/>
      <c r="AC1901" s="61"/>
      <c r="AD1901" s="61"/>
      <c r="AE1901" s="61"/>
      <c r="AF1901" s="61"/>
      <c r="AG1901" s="61"/>
      <c r="AH1901" s="61"/>
    </row>
    <row r="1902" spans="15:34">
      <c r="O1902" s="61"/>
      <c r="P1902" s="61"/>
      <c r="Q1902" s="61"/>
      <c r="R1902" s="61"/>
      <c r="S1902" s="61"/>
      <c r="T1902" s="61"/>
      <c r="U1902" s="61"/>
      <c r="V1902" s="61"/>
      <c r="W1902" s="61"/>
      <c r="X1902" s="61"/>
      <c r="Y1902" s="61"/>
      <c r="Z1902" s="61"/>
      <c r="AA1902" s="61"/>
      <c r="AB1902" s="61"/>
      <c r="AC1902" s="61"/>
      <c r="AD1902" s="61"/>
      <c r="AE1902" s="61"/>
      <c r="AF1902" s="61"/>
      <c r="AG1902" s="61"/>
      <c r="AH1902" s="61"/>
    </row>
    <row r="1903" spans="15:34">
      <c r="O1903" s="61"/>
      <c r="P1903" s="61"/>
      <c r="Q1903" s="61"/>
      <c r="R1903" s="61"/>
      <c r="S1903" s="61"/>
      <c r="T1903" s="61"/>
      <c r="U1903" s="61"/>
      <c r="V1903" s="61"/>
      <c r="W1903" s="61"/>
      <c r="X1903" s="61"/>
      <c r="Y1903" s="61"/>
      <c r="Z1903" s="61"/>
      <c r="AA1903" s="61"/>
      <c r="AB1903" s="61"/>
      <c r="AC1903" s="61"/>
      <c r="AD1903" s="61"/>
      <c r="AE1903" s="61"/>
      <c r="AF1903" s="61"/>
      <c r="AG1903" s="61"/>
      <c r="AH1903" s="61"/>
    </row>
    <row r="1904" spans="15:34">
      <c r="O1904" s="61"/>
      <c r="P1904" s="61"/>
      <c r="Q1904" s="61"/>
      <c r="R1904" s="61"/>
      <c r="S1904" s="61"/>
      <c r="T1904" s="61"/>
      <c r="U1904" s="61"/>
      <c r="V1904" s="61"/>
      <c r="W1904" s="61"/>
      <c r="X1904" s="61"/>
      <c r="Y1904" s="61"/>
      <c r="Z1904" s="61"/>
      <c r="AA1904" s="61"/>
      <c r="AB1904" s="61"/>
      <c r="AC1904" s="61"/>
      <c r="AD1904" s="61"/>
      <c r="AE1904" s="61"/>
      <c r="AF1904" s="61"/>
      <c r="AG1904" s="61"/>
      <c r="AH1904" s="61"/>
    </row>
    <row r="1905" spans="15:34">
      <c r="O1905" s="61"/>
      <c r="P1905" s="61"/>
      <c r="Q1905" s="61"/>
      <c r="R1905" s="61"/>
      <c r="S1905" s="61"/>
      <c r="T1905" s="61"/>
      <c r="U1905" s="61"/>
      <c r="V1905" s="61"/>
      <c r="W1905" s="61"/>
      <c r="X1905" s="61"/>
      <c r="Y1905" s="61"/>
      <c r="Z1905" s="61"/>
      <c r="AA1905" s="61"/>
      <c r="AB1905" s="61"/>
      <c r="AC1905" s="61"/>
      <c r="AD1905" s="61"/>
      <c r="AE1905" s="61"/>
      <c r="AF1905" s="61"/>
      <c r="AG1905" s="61"/>
      <c r="AH1905" s="61"/>
    </row>
    <row r="1906" spans="15:34">
      <c r="O1906" s="61"/>
      <c r="P1906" s="61"/>
      <c r="Q1906" s="61"/>
      <c r="R1906" s="61"/>
      <c r="S1906" s="61"/>
      <c r="T1906" s="61"/>
      <c r="U1906" s="61"/>
      <c r="V1906" s="61"/>
      <c r="W1906" s="61"/>
      <c r="X1906" s="61"/>
      <c r="Y1906" s="61"/>
      <c r="Z1906" s="61"/>
      <c r="AA1906" s="61"/>
      <c r="AB1906" s="61"/>
      <c r="AC1906" s="61"/>
      <c r="AD1906" s="61"/>
      <c r="AE1906" s="61"/>
      <c r="AF1906" s="61"/>
      <c r="AG1906" s="61"/>
      <c r="AH1906" s="61"/>
    </row>
    <row r="1907" spans="15:34">
      <c r="O1907" s="61"/>
      <c r="P1907" s="61"/>
      <c r="Q1907" s="61"/>
      <c r="R1907" s="61"/>
      <c r="S1907" s="61"/>
      <c r="T1907" s="61"/>
      <c r="U1907" s="61"/>
      <c r="V1907" s="61"/>
      <c r="W1907" s="61"/>
      <c r="X1907" s="61"/>
      <c r="Y1907" s="61"/>
      <c r="Z1907" s="61"/>
      <c r="AA1907" s="61"/>
      <c r="AB1907" s="61"/>
      <c r="AC1907" s="61"/>
      <c r="AD1907" s="61"/>
      <c r="AE1907" s="61"/>
      <c r="AF1907" s="61"/>
      <c r="AG1907" s="61"/>
      <c r="AH1907" s="61"/>
    </row>
    <row r="1908" spans="15:34">
      <c r="O1908" s="61"/>
      <c r="P1908" s="61"/>
      <c r="Q1908" s="61"/>
      <c r="R1908" s="61"/>
      <c r="S1908" s="61"/>
      <c r="T1908" s="61"/>
      <c r="U1908" s="61"/>
      <c r="V1908" s="61"/>
      <c r="W1908" s="61"/>
      <c r="X1908" s="61"/>
      <c r="Y1908" s="61"/>
      <c r="Z1908" s="61"/>
      <c r="AA1908" s="61"/>
      <c r="AB1908" s="61"/>
      <c r="AC1908" s="61"/>
      <c r="AD1908" s="61"/>
      <c r="AE1908" s="61"/>
      <c r="AF1908" s="61"/>
      <c r="AG1908" s="61"/>
      <c r="AH1908" s="61"/>
    </row>
    <row r="1909" spans="15:34">
      <c r="O1909" s="61"/>
      <c r="P1909" s="61"/>
      <c r="Q1909" s="61"/>
      <c r="R1909" s="61"/>
      <c r="S1909" s="61"/>
      <c r="T1909" s="61"/>
      <c r="U1909" s="61"/>
      <c r="V1909" s="61"/>
      <c r="W1909" s="61"/>
      <c r="X1909" s="61"/>
      <c r="Y1909" s="61"/>
      <c r="Z1909" s="61"/>
      <c r="AA1909" s="61"/>
      <c r="AB1909" s="61"/>
      <c r="AC1909" s="61"/>
      <c r="AD1909" s="61"/>
      <c r="AE1909" s="61"/>
      <c r="AF1909" s="61"/>
      <c r="AG1909" s="61"/>
      <c r="AH1909" s="61"/>
    </row>
    <row r="1910" spans="15:34">
      <c r="O1910" s="61"/>
      <c r="P1910" s="61"/>
      <c r="Q1910" s="61"/>
      <c r="R1910" s="61"/>
      <c r="S1910" s="61"/>
      <c r="T1910" s="61"/>
      <c r="U1910" s="61"/>
      <c r="V1910" s="61"/>
      <c r="W1910" s="61"/>
      <c r="X1910" s="61"/>
      <c r="Y1910" s="61"/>
      <c r="Z1910" s="61"/>
      <c r="AA1910" s="61"/>
      <c r="AB1910" s="61"/>
      <c r="AC1910" s="61"/>
      <c r="AD1910" s="61"/>
      <c r="AE1910" s="61"/>
      <c r="AF1910" s="61"/>
      <c r="AG1910" s="61"/>
      <c r="AH1910" s="61"/>
    </row>
    <row r="1911" spans="15:34">
      <c r="O1911" s="61"/>
      <c r="P1911" s="61"/>
      <c r="Q1911" s="61"/>
      <c r="R1911" s="61"/>
      <c r="S1911" s="61"/>
      <c r="T1911" s="61"/>
      <c r="U1911" s="61"/>
      <c r="V1911" s="61"/>
      <c r="W1911" s="61"/>
      <c r="X1911" s="61"/>
      <c r="Y1911" s="61"/>
      <c r="Z1911" s="61"/>
      <c r="AA1911" s="61"/>
      <c r="AB1911" s="61"/>
      <c r="AC1911" s="61"/>
      <c r="AD1911" s="61"/>
      <c r="AE1911" s="61"/>
      <c r="AF1911" s="61"/>
      <c r="AG1911" s="61"/>
      <c r="AH1911" s="61"/>
    </row>
    <row r="1912" spans="15:34">
      <c r="O1912" s="61"/>
      <c r="P1912" s="61"/>
      <c r="Q1912" s="61"/>
      <c r="R1912" s="61"/>
      <c r="S1912" s="61"/>
      <c r="T1912" s="61"/>
      <c r="U1912" s="61"/>
      <c r="V1912" s="61"/>
      <c r="W1912" s="61"/>
      <c r="X1912" s="61"/>
      <c r="Y1912" s="61"/>
      <c r="Z1912" s="61"/>
      <c r="AA1912" s="61"/>
      <c r="AB1912" s="61"/>
      <c r="AC1912" s="61"/>
      <c r="AD1912" s="61"/>
      <c r="AE1912" s="61"/>
      <c r="AF1912" s="61"/>
      <c r="AG1912" s="61"/>
      <c r="AH1912" s="61"/>
    </row>
    <row r="1913" spans="15:34">
      <c r="O1913" s="61"/>
      <c r="P1913" s="61"/>
      <c r="Q1913" s="61"/>
      <c r="R1913" s="61"/>
      <c r="S1913" s="61"/>
      <c r="T1913" s="61"/>
      <c r="U1913" s="61"/>
      <c r="V1913" s="61"/>
      <c r="W1913" s="61"/>
      <c r="X1913" s="61"/>
      <c r="Y1913" s="61"/>
      <c r="Z1913" s="61"/>
      <c r="AA1913" s="61"/>
      <c r="AB1913" s="61"/>
      <c r="AC1913" s="61"/>
      <c r="AD1913" s="61"/>
      <c r="AE1913" s="61"/>
      <c r="AF1913" s="61"/>
      <c r="AG1913" s="61"/>
      <c r="AH1913" s="61"/>
    </row>
    <row r="1914" spans="15:34">
      <c r="O1914" s="61"/>
      <c r="P1914" s="61"/>
      <c r="Q1914" s="61"/>
      <c r="R1914" s="61"/>
      <c r="S1914" s="61"/>
      <c r="T1914" s="61"/>
      <c r="U1914" s="61"/>
      <c r="V1914" s="61"/>
      <c r="W1914" s="61"/>
      <c r="X1914" s="61"/>
      <c r="Y1914" s="61"/>
      <c r="Z1914" s="61"/>
      <c r="AA1914" s="61"/>
      <c r="AB1914" s="61"/>
      <c r="AC1914" s="61"/>
      <c r="AD1914" s="61"/>
      <c r="AE1914" s="61"/>
      <c r="AF1914" s="61"/>
      <c r="AG1914" s="61"/>
      <c r="AH1914" s="61"/>
    </row>
    <row r="1915" spans="15:34">
      <c r="O1915" s="61"/>
      <c r="P1915" s="61"/>
      <c r="Q1915" s="61"/>
      <c r="R1915" s="61"/>
      <c r="S1915" s="61"/>
      <c r="T1915" s="61"/>
      <c r="U1915" s="61"/>
      <c r="V1915" s="61"/>
      <c r="W1915" s="61"/>
      <c r="X1915" s="61"/>
      <c r="Y1915" s="61"/>
      <c r="Z1915" s="61"/>
      <c r="AA1915" s="61"/>
      <c r="AB1915" s="61"/>
      <c r="AC1915" s="61"/>
      <c r="AD1915" s="61"/>
      <c r="AE1915" s="61"/>
      <c r="AF1915" s="61"/>
      <c r="AG1915" s="61"/>
      <c r="AH1915" s="61"/>
    </row>
    <row r="1916" spans="15:34">
      <c r="O1916" s="61"/>
      <c r="P1916" s="61"/>
      <c r="Q1916" s="61"/>
      <c r="R1916" s="61"/>
      <c r="S1916" s="61"/>
      <c r="T1916" s="61"/>
      <c r="U1916" s="61"/>
      <c r="V1916" s="61"/>
      <c r="W1916" s="61"/>
      <c r="X1916" s="61"/>
      <c r="Y1916" s="61"/>
      <c r="Z1916" s="61"/>
      <c r="AA1916" s="61"/>
      <c r="AB1916" s="61"/>
      <c r="AC1916" s="61"/>
      <c r="AD1916" s="61"/>
      <c r="AE1916" s="61"/>
      <c r="AF1916" s="61"/>
      <c r="AG1916" s="61"/>
      <c r="AH1916" s="61"/>
    </row>
    <row r="1917" spans="15:34">
      <c r="O1917" s="61"/>
      <c r="P1917" s="61"/>
      <c r="Q1917" s="61"/>
      <c r="R1917" s="61"/>
      <c r="S1917" s="61"/>
      <c r="T1917" s="61"/>
      <c r="U1917" s="61"/>
      <c r="V1917" s="61"/>
      <c r="W1917" s="61"/>
      <c r="X1917" s="61"/>
      <c r="Y1917" s="61"/>
      <c r="Z1917" s="61"/>
      <c r="AA1917" s="61"/>
      <c r="AB1917" s="61"/>
      <c r="AC1917" s="61"/>
      <c r="AD1917" s="61"/>
      <c r="AE1917" s="61"/>
      <c r="AF1917" s="61"/>
      <c r="AG1917" s="61"/>
      <c r="AH1917" s="61"/>
    </row>
    <row r="1918" spans="15:34">
      <c r="O1918" s="61"/>
      <c r="P1918" s="61"/>
      <c r="Q1918" s="61"/>
      <c r="R1918" s="61"/>
      <c r="S1918" s="61"/>
      <c r="T1918" s="61"/>
      <c r="U1918" s="61"/>
      <c r="V1918" s="61"/>
      <c r="W1918" s="61"/>
      <c r="X1918" s="61"/>
      <c r="Y1918" s="61"/>
      <c r="Z1918" s="61"/>
      <c r="AA1918" s="61"/>
      <c r="AB1918" s="61"/>
      <c r="AC1918" s="61"/>
      <c r="AD1918" s="61"/>
      <c r="AE1918" s="61"/>
      <c r="AF1918" s="61"/>
      <c r="AG1918" s="61"/>
      <c r="AH1918" s="61"/>
    </row>
    <row r="1919" spans="15:34">
      <c r="O1919" s="61"/>
      <c r="P1919" s="61"/>
      <c r="Q1919" s="61"/>
      <c r="R1919" s="61"/>
      <c r="S1919" s="61"/>
      <c r="T1919" s="61"/>
      <c r="U1919" s="61"/>
      <c r="V1919" s="61"/>
      <c r="W1919" s="61"/>
      <c r="X1919" s="61"/>
      <c r="Y1919" s="61"/>
      <c r="Z1919" s="61"/>
      <c r="AA1919" s="61"/>
      <c r="AB1919" s="61"/>
      <c r="AC1919" s="61"/>
      <c r="AD1919" s="61"/>
      <c r="AE1919" s="61"/>
      <c r="AF1919" s="61"/>
      <c r="AG1919" s="61"/>
      <c r="AH1919" s="61"/>
    </row>
    <row r="1920" spans="15:34">
      <c r="O1920" s="61"/>
      <c r="P1920" s="61"/>
      <c r="Q1920" s="61"/>
      <c r="R1920" s="61"/>
      <c r="S1920" s="61"/>
      <c r="T1920" s="61"/>
      <c r="U1920" s="61"/>
      <c r="V1920" s="61"/>
      <c r="W1920" s="61"/>
      <c r="X1920" s="61"/>
      <c r="Y1920" s="61"/>
      <c r="Z1920" s="61"/>
      <c r="AA1920" s="61"/>
      <c r="AB1920" s="61"/>
      <c r="AC1920" s="61"/>
      <c r="AD1920" s="61"/>
      <c r="AE1920" s="61"/>
      <c r="AF1920" s="61"/>
      <c r="AG1920" s="61"/>
      <c r="AH1920" s="61"/>
    </row>
    <row r="1921" spans="15:34">
      <c r="O1921" s="61"/>
      <c r="P1921" s="61"/>
      <c r="Q1921" s="61"/>
      <c r="R1921" s="61"/>
      <c r="S1921" s="61"/>
      <c r="T1921" s="61"/>
      <c r="U1921" s="61"/>
      <c r="V1921" s="61"/>
      <c r="W1921" s="61"/>
      <c r="X1921" s="61"/>
      <c r="Y1921" s="61"/>
      <c r="Z1921" s="61"/>
      <c r="AA1921" s="61"/>
      <c r="AB1921" s="61"/>
      <c r="AC1921" s="61"/>
      <c r="AD1921" s="61"/>
      <c r="AE1921" s="61"/>
      <c r="AF1921" s="61"/>
      <c r="AG1921" s="61"/>
      <c r="AH1921" s="61"/>
    </row>
    <row r="1922" spans="15:34">
      <c r="O1922" s="61"/>
      <c r="P1922" s="61"/>
      <c r="Q1922" s="61"/>
      <c r="R1922" s="61"/>
      <c r="S1922" s="61"/>
      <c r="T1922" s="61"/>
      <c r="U1922" s="61"/>
      <c r="V1922" s="61"/>
      <c r="W1922" s="61"/>
      <c r="X1922" s="61"/>
      <c r="Y1922" s="61"/>
      <c r="Z1922" s="61"/>
      <c r="AA1922" s="61"/>
      <c r="AB1922" s="61"/>
      <c r="AC1922" s="61"/>
      <c r="AD1922" s="61"/>
      <c r="AE1922" s="61"/>
      <c r="AF1922" s="61"/>
      <c r="AG1922" s="61"/>
      <c r="AH1922" s="61"/>
    </row>
    <row r="1923" spans="15:34">
      <c r="O1923" s="61"/>
      <c r="P1923" s="61"/>
      <c r="Q1923" s="61"/>
      <c r="R1923" s="61"/>
      <c r="S1923" s="61"/>
      <c r="T1923" s="61"/>
      <c r="U1923" s="61"/>
      <c r="V1923" s="61"/>
      <c r="W1923" s="61"/>
      <c r="X1923" s="61"/>
      <c r="Y1923" s="61"/>
      <c r="Z1923" s="61"/>
      <c r="AA1923" s="61"/>
      <c r="AB1923" s="61"/>
      <c r="AC1923" s="61"/>
      <c r="AD1923" s="61"/>
      <c r="AE1923" s="61"/>
      <c r="AF1923" s="61"/>
      <c r="AG1923" s="61"/>
      <c r="AH1923" s="61"/>
    </row>
    <row r="1924" spans="15:34">
      <c r="O1924" s="61"/>
      <c r="P1924" s="61"/>
      <c r="Q1924" s="61"/>
      <c r="R1924" s="61"/>
      <c r="S1924" s="61"/>
      <c r="T1924" s="61"/>
      <c r="U1924" s="61"/>
      <c r="V1924" s="61"/>
      <c r="W1924" s="61"/>
      <c r="X1924" s="61"/>
      <c r="Y1924" s="61"/>
      <c r="Z1924" s="61"/>
      <c r="AA1924" s="61"/>
      <c r="AB1924" s="61"/>
      <c r="AC1924" s="61"/>
      <c r="AD1924" s="61"/>
      <c r="AE1924" s="61"/>
      <c r="AF1924" s="61"/>
      <c r="AG1924" s="61"/>
      <c r="AH1924" s="61"/>
    </row>
    <row r="1925" spans="15:34">
      <c r="O1925" s="61"/>
      <c r="P1925" s="61"/>
      <c r="Q1925" s="61"/>
      <c r="R1925" s="61"/>
      <c r="S1925" s="61"/>
      <c r="T1925" s="61"/>
      <c r="U1925" s="61"/>
      <c r="V1925" s="61"/>
      <c r="W1925" s="61"/>
      <c r="X1925" s="61"/>
      <c r="Y1925" s="61"/>
      <c r="Z1925" s="61"/>
      <c r="AA1925" s="61"/>
      <c r="AB1925" s="61"/>
      <c r="AC1925" s="61"/>
      <c r="AD1925" s="61"/>
      <c r="AE1925" s="61"/>
      <c r="AF1925" s="61"/>
      <c r="AG1925" s="61"/>
      <c r="AH1925" s="61"/>
    </row>
    <row r="1926" spans="15:34">
      <c r="O1926" s="61"/>
      <c r="P1926" s="61"/>
      <c r="Q1926" s="61"/>
      <c r="R1926" s="61"/>
      <c r="S1926" s="61"/>
      <c r="T1926" s="61"/>
      <c r="U1926" s="61"/>
      <c r="V1926" s="61"/>
      <c r="W1926" s="61"/>
      <c r="X1926" s="61"/>
      <c r="Y1926" s="61"/>
      <c r="Z1926" s="61"/>
      <c r="AA1926" s="61"/>
      <c r="AB1926" s="61"/>
      <c r="AC1926" s="61"/>
      <c r="AD1926" s="61"/>
      <c r="AE1926" s="61"/>
      <c r="AF1926" s="61"/>
      <c r="AG1926" s="61"/>
      <c r="AH1926" s="61"/>
    </row>
    <row r="1927" spans="15:34">
      <c r="O1927" s="61"/>
      <c r="P1927" s="61"/>
      <c r="Q1927" s="61"/>
      <c r="R1927" s="61"/>
      <c r="S1927" s="61"/>
      <c r="T1927" s="61"/>
      <c r="U1927" s="61"/>
      <c r="V1927" s="61"/>
      <c r="W1927" s="61"/>
      <c r="X1927" s="61"/>
      <c r="Y1927" s="61"/>
      <c r="Z1927" s="61"/>
      <c r="AA1927" s="61"/>
      <c r="AB1927" s="61"/>
      <c r="AC1927" s="61"/>
      <c r="AD1927" s="61"/>
      <c r="AE1927" s="61"/>
      <c r="AF1927" s="61"/>
      <c r="AG1927" s="61"/>
      <c r="AH1927" s="61"/>
    </row>
    <row r="1928" spans="15:34">
      <c r="O1928" s="61"/>
      <c r="P1928" s="61"/>
      <c r="Q1928" s="61"/>
      <c r="R1928" s="61"/>
      <c r="S1928" s="61"/>
      <c r="T1928" s="61"/>
      <c r="U1928" s="61"/>
      <c r="V1928" s="61"/>
      <c r="W1928" s="61"/>
      <c r="X1928" s="61"/>
      <c r="Y1928" s="61"/>
      <c r="Z1928" s="61"/>
      <c r="AA1928" s="61"/>
      <c r="AB1928" s="61"/>
      <c r="AC1928" s="61"/>
      <c r="AD1928" s="61"/>
      <c r="AE1928" s="61"/>
      <c r="AF1928" s="61"/>
      <c r="AG1928" s="61"/>
      <c r="AH1928" s="61"/>
    </row>
    <row r="1929" spans="15:34">
      <c r="O1929" s="61"/>
      <c r="P1929" s="61"/>
      <c r="Q1929" s="61"/>
      <c r="R1929" s="61"/>
      <c r="S1929" s="61"/>
      <c r="T1929" s="61"/>
      <c r="U1929" s="61"/>
      <c r="V1929" s="61"/>
      <c r="W1929" s="61"/>
      <c r="X1929" s="61"/>
      <c r="Y1929" s="61"/>
      <c r="Z1929" s="61"/>
      <c r="AA1929" s="61"/>
      <c r="AB1929" s="61"/>
      <c r="AC1929" s="61"/>
      <c r="AD1929" s="61"/>
      <c r="AE1929" s="61"/>
      <c r="AF1929" s="61"/>
      <c r="AG1929" s="61"/>
      <c r="AH1929" s="61"/>
    </row>
    <row r="1930" spans="15:34">
      <c r="O1930" s="61"/>
      <c r="P1930" s="61"/>
      <c r="Q1930" s="61"/>
      <c r="R1930" s="61"/>
      <c r="S1930" s="61"/>
      <c r="T1930" s="61"/>
      <c r="U1930" s="61"/>
      <c r="V1930" s="61"/>
      <c r="W1930" s="61"/>
      <c r="X1930" s="61"/>
      <c r="Y1930" s="61"/>
      <c r="Z1930" s="61"/>
      <c r="AA1930" s="61"/>
      <c r="AB1930" s="61"/>
      <c r="AC1930" s="61"/>
      <c r="AD1930" s="61"/>
      <c r="AE1930" s="61"/>
      <c r="AF1930" s="61"/>
      <c r="AG1930" s="61"/>
      <c r="AH1930" s="61"/>
    </row>
    <row r="1931" spans="15:34">
      <c r="O1931" s="61"/>
      <c r="P1931" s="61"/>
      <c r="Q1931" s="61"/>
      <c r="R1931" s="61"/>
      <c r="S1931" s="61"/>
      <c r="T1931" s="61"/>
      <c r="U1931" s="61"/>
      <c r="V1931" s="61"/>
      <c r="W1931" s="61"/>
      <c r="X1931" s="61"/>
      <c r="Y1931" s="61"/>
      <c r="Z1931" s="61"/>
      <c r="AA1931" s="61"/>
      <c r="AB1931" s="61"/>
      <c r="AC1931" s="61"/>
      <c r="AD1931" s="61"/>
      <c r="AE1931" s="61"/>
      <c r="AF1931" s="61"/>
      <c r="AG1931" s="61"/>
      <c r="AH1931" s="61"/>
    </row>
    <row r="1932" spans="15:34">
      <c r="O1932" s="61"/>
      <c r="P1932" s="61"/>
      <c r="Q1932" s="61"/>
      <c r="R1932" s="61"/>
      <c r="S1932" s="61"/>
      <c r="T1932" s="61"/>
      <c r="U1932" s="61"/>
      <c r="V1932" s="61"/>
      <c r="W1932" s="61"/>
      <c r="X1932" s="61"/>
      <c r="Y1932" s="61"/>
      <c r="Z1932" s="61"/>
      <c r="AA1932" s="61"/>
      <c r="AB1932" s="61"/>
      <c r="AC1932" s="61"/>
      <c r="AD1932" s="61"/>
      <c r="AE1932" s="61"/>
      <c r="AF1932" s="61"/>
      <c r="AG1932" s="61"/>
      <c r="AH1932" s="61"/>
    </row>
    <row r="1933" spans="15:34">
      <c r="O1933" s="61"/>
      <c r="P1933" s="61"/>
      <c r="Q1933" s="61"/>
      <c r="R1933" s="61"/>
      <c r="S1933" s="61"/>
      <c r="T1933" s="61"/>
      <c r="U1933" s="61"/>
      <c r="V1933" s="61"/>
      <c r="W1933" s="61"/>
      <c r="X1933" s="61"/>
      <c r="Y1933" s="61"/>
      <c r="Z1933" s="61"/>
      <c r="AA1933" s="61"/>
      <c r="AB1933" s="61"/>
      <c r="AC1933" s="61"/>
      <c r="AD1933" s="61"/>
      <c r="AE1933" s="61"/>
      <c r="AF1933" s="61"/>
      <c r="AG1933" s="61"/>
      <c r="AH1933" s="61"/>
    </row>
    <row r="1934" spans="15:34">
      <c r="O1934" s="61"/>
      <c r="P1934" s="61"/>
      <c r="Q1934" s="61"/>
      <c r="R1934" s="61"/>
      <c r="S1934" s="61"/>
      <c r="T1934" s="61"/>
      <c r="U1934" s="61"/>
      <c r="V1934" s="61"/>
      <c r="W1934" s="61"/>
      <c r="X1934" s="61"/>
      <c r="Y1934" s="61"/>
      <c r="Z1934" s="61"/>
      <c r="AA1934" s="61"/>
      <c r="AB1934" s="61"/>
      <c r="AC1934" s="61"/>
      <c r="AD1934" s="61"/>
      <c r="AE1934" s="61"/>
      <c r="AF1934" s="61"/>
      <c r="AG1934" s="61"/>
      <c r="AH1934" s="61"/>
    </row>
    <row r="1935" spans="15:34">
      <c r="O1935" s="61"/>
      <c r="P1935" s="61"/>
      <c r="Q1935" s="61"/>
      <c r="R1935" s="61"/>
      <c r="S1935" s="61"/>
      <c r="T1935" s="61"/>
      <c r="U1935" s="61"/>
      <c r="V1935" s="61"/>
      <c r="W1935" s="61"/>
      <c r="X1935" s="61"/>
      <c r="Y1935" s="61"/>
      <c r="Z1935" s="61"/>
      <c r="AA1935" s="61"/>
      <c r="AB1935" s="61"/>
      <c r="AC1935" s="61"/>
      <c r="AD1935" s="61"/>
      <c r="AE1935" s="61"/>
      <c r="AF1935" s="61"/>
      <c r="AG1935" s="61"/>
      <c r="AH1935" s="61"/>
    </row>
    <row r="1936" spans="15:34">
      <c r="O1936" s="61"/>
      <c r="P1936" s="61"/>
      <c r="Q1936" s="61"/>
      <c r="R1936" s="61"/>
      <c r="S1936" s="61"/>
      <c r="T1936" s="61"/>
      <c r="U1936" s="61"/>
      <c r="V1936" s="61"/>
      <c r="W1936" s="61"/>
      <c r="X1936" s="61"/>
      <c r="Y1936" s="61"/>
      <c r="Z1936" s="61"/>
      <c r="AA1936" s="61"/>
      <c r="AB1936" s="61"/>
      <c r="AC1936" s="61"/>
      <c r="AD1936" s="61"/>
      <c r="AE1936" s="61"/>
      <c r="AF1936" s="61"/>
      <c r="AG1936" s="61"/>
      <c r="AH1936" s="61"/>
    </row>
    <row r="1937" spans="15:34">
      <c r="O1937" s="61"/>
      <c r="P1937" s="61"/>
      <c r="Q1937" s="61"/>
      <c r="R1937" s="61"/>
      <c r="S1937" s="61"/>
      <c r="T1937" s="61"/>
      <c r="U1937" s="61"/>
      <c r="V1937" s="61"/>
      <c r="W1937" s="61"/>
      <c r="X1937" s="61"/>
      <c r="Y1937" s="61"/>
      <c r="Z1937" s="61"/>
      <c r="AA1937" s="61"/>
      <c r="AB1937" s="61"/>
      <c r="AC1937" s="61"/>
      <c r="AD1937" s="61"/>
      <c r="AE1937" s="61"/>
      <c r="AF1937" s="61"/>
      <c r="AG1937" s="61"/>
      <c r="AH1937" s="61"/>
    </row>
    <row r="1938" spans="15:34">
      <c r="O1938" s="61"/>
      <c r="P1938" s="61"/>
      <c r="Q1938" s="61"/>
      <c r="R1938" s="61"/>
      <c r="S1938" s="61"/>
      <c r="T1938" s="61"/>
      <c r="U1938" s="61"/>
      <c r="V1938" s="61"/>
      <c r="W1938" s="61"/>
      <c r="X1938" s="61"/>
      <c r="Y1938" s="61"/>
      <c r="Z1938" s="61"/>
      <c r="AA1938" s="61"/>
      <c r="AB1938" s="61"/>
      <c r="AC1938" s="61"/>
      <c r="AD1938" s="61"/>
      <c r="AE1938" s="61"/>
      <c r="AF1938" s="61"/>
      <c r="AG1938" s="61"/>
      <c r="AH1938" s="61"/>
    </row>
    <row r="1939" spans="15:34">
      <c r="O1939" s="61"/>
      <c r="P1939" s="61"/>
      <c r="Q1939" s="61"/>
      <c r="R1939" s="61"/>
      <c r="S1939" s="61"/>
      <c r="T1939" s="61"/>
      <c r="U1939" s="61"/>
      <c r="V1939" s="61"/>
      <c r="W1939" s="61"/>
      <c r="X1939" s="61"/>
      <c r="Y1939" s="61"/>
      <c r="Z1939" s="61"/>
      <c r="AA1939" s="61"/>
      <c r="AB1939" s="61"/>
      <c r="AC1939" s="61"/>
      <c r="AD1939" s="61"/>
      <c r="AE1939" s="61"/>
      <c r="AF1939" s="61"/>
      <c r="AG1939" s="61"/>
      <c r="AH1939" s="61"/>
    </row>
    <row r="1940" spans="15:34">
      <c r="O1940" s="61"/>
      <c r="P1940" s="61"/>
      <c r="Q1940" s="61"/>
      <c r="R1940" s="61"/>
      <c r="S1940" s="61"/>
      <c r="T1940" s="61"/>
      <c r="U1940" s="61"/>
      <c r="V1940" s="61"/>
      <c r="W1940" s="61"/>
      <c r="X1940" s="61"/>
      <c r="Y1940" s="61"/>
      <c r="Z1940" s="61"/>
      <c r="AA1940" s="61"/>
      <c r="AB1940" s="61"/>
      <c r="AC1940" s="61"/>
      <c r="AD1940" s="61"/>
      <c r="AE1940" s="61"/>
      <c r="AF1940" s="61"/>
      <c r="AG1940" s="61"/>
      <c r="AH1940" s="61"/>
    </row>
    <row r="1941" spans="15:34">
      <c r="O1941" s="61"/>
      <c r="P1941" s="61"/>
      <c r="Q1941" s="61"/>
      <c r="R1941" s="61"/>
      <c r="S1941" s="61"/>
      <c r="T1941" s="61"/>
      <c r="U1941" s="61"/>
      <c r="V1941" s="61"/>
      <c r="W1941" s="61"/>
      <c r="X1941" s="61"/>
      <c r="Y1941" s="61"/>
      <c r="Z1941" s="61"/>
      <c r="AA1941" s="61"/>
      <c r="AB1941" s="61"/>
      <c r="AC1941" s="61"/>
      <c r="AD1941" s="61"/>
      <c r="AE1941" s="61"/>
      <c r="AF1941" s="61"/>
      <c r="AG1941" s="61"/>
      <c r="AH1941" s="61"/>
    </row>
    <row r="1942" spans="15:34">
      <c r="O1942" s="61"/>
      <c r="P1942" s="61"/>
      <c r="Q1942" s="61"/>
      <c r="R1942" s="61"/>
      <c r="S1942" s="61"/>
      <c r="T1942" s="61"/>
      <c r="U1942" s="61"/>
      <c r="V1942" s="61"/>
      <c r="W1942" s="61"/>
      <c r="X1942" s="61"/>
      <c r="Y1942" s="61"/>
      <c r="Z1942" s="61"/>
      <c r="AA1942" s="61"/>
      <c r="AB1942" s="61"/>
      <c r="AC1942" s="61"/>
      <c r="AD1942" s="61"/>
      <c r="AE1942" s="61"/>
      <c r="AF1942" s="61"/>
      <c r="AG1942" s="61"/>
      <c r="AH1942" s="61"/>
    </row>
    <row r="1943" spans="15:34">
      <c r="O1943" s="61"/>
      <c r="P1943" s="61"/>
      <c r="Q1943" s="61"/>
      <c r="R1943" s="61"/>
      <c r="S1943" s="61"/>
      <c r="T1943" s="61"/>
      <c r="U1943" s="61"/>
      <c r="V1943" s="61"/>
      <c r="W1943" s="61"/>
      <c r="X1943" s="61"/>
      <c r="Y1943" s="61"/>
      <c r="Z1943" s="61"/>
      <c r="AA1943" s="61"/>
      <c r="AB1943" s="61"/>
      <c r="AC1943" s="61"/>
      <c r="AD1943" s="61"/>
      <c r="AE1943" s="61"/>
      <c r="AF1943" s="61"/>
      <c r="AG1943" s="61"/>
      <c r="AH1943" s="61"/>
    </row>
    <row r="1944" spans="15:34">
      <c r="O1944" s="61"/>
      <c r="P1944" s="61"/>
      <c r="Q1944" s="61"/>
      <c r="R1944" s="61"/>
      <c r="S1944" s="61"/>
      <c r="T1944" s="61"/>
      <c r="U1944" s="61"/>
      <c r="V1944" s="61"/>
      <c r="W1944" s="61"/>
      <c r="X1944" s="61"/>
      <c r="Y1944" s="61"/>
      <c r="Z1944" s="61"/>
      <c r="AA1944" s="61"/>
      <c r="AB1944" s="61"/>
      <c r="AC1944" s="61"/>
      <c r="AD1944" s="61"/>
      <c r="AE1944" s="61"/>
      <c r="AF1944" s="61"/>
      <c r="AG1944" s="61"/>
      <c r="AH1944" s="61"/>
    </row>
    <row r="1945" spans="15:34">
      <c r="O1945" s="61"/>
      <c r="P1945" s="61"/>
      <c r="Q1945" s="61"/>
      <c r="R1945" s="61"/>
      <c r="S1945" s="61"/>
      <c r="T1945" s="61"/>
      <c r="U1945" s="61"/>
      <c r="V1945" s="61"/>
      <c r="W1945" s="61"/>
      <c r="X1945" s="61"/>
      <c r="Y1945" s="61"/>
      <c r="Z1945" s="61"/>
      <c r="AA1945" s="61"/>
      <c r="AB1945" s="61"/>
      <c r="AC1945" s="61"/>
      <c r="AD1945" s="61"/>
      <c r="AE1945" s="61"/>
      <c r="AF1945" s="61"/>
      <c r="AG1945" s="61"/>
      <c r="AH1945" s="61"/>
    </row>
    <row r="1946" spans="15:34">
      <c r="O1946" s="61"/>
      <c r="P1946" s="61"/>
      <c r="Q1946" s="61"/>
      <c r="R1946" s="61"/>
      <c r="S1946" s="61"/>
      <c r="T1946" s="61"/>
      <c r="U1946" s="61"/>
      <c r="V1946" s="61"/>
      <c r="W1946" s="61"/>
      <c r="X1946" s="61"/>
      <c r="Y1946" s="61"/>
      <c r="Z1946" s="61"/>
      <c r="AA1946" s="61"/>
      <c r="AB1946" s="61"/>
      <c r="AC1946" s="61"/>
      <c r="AD1946" s="61"/>
      <c r="AE1946" s="61"/>
      <c r="AF1946" s="61"/>
      <c r="AG1946" s="61"/>
      <c r="AH1946" s="61"/>
    </row>
    <row r="1947" spans="15:34">
      <c r="O1947" s="61"/>
      <c r="P1947" s="61"/>
      <c r="Q1947" s="61"/>
      <c r="R1947" s="61"/>
      <c r="S1947" s="61"/>
      <c r="T1947" s="61"/>
      <c r="U1947" s="61"/>
      <c r="V1947" s="61"/>
      <c r="W1947" s="61"/>
      <c r="X1947" s="61"/>
      <c r="Y1947" s="61"/>
      <c r="Z1947" s="61"/>
      <c r="AA1947" s="61"/>
      <c r="AB1947" s="61"/>
      <c r="AC1947" s="61"/>
      <c r="AD1947" s="61"/>
      <c r="AE1947" s="61"/>
      <c r="AF1947" s="61"/>
      <c r="AG1947" s="61"/>
      <c r="AH1947" s="61"/>
    </row>
    <row r="1948" spans="15:34">
      <c r="O1948" s="61"/>
      <c r="P1948" s="61"/>
      <c r="Q1948" s="61"/>
      <c r="R1948" s="61"/>
      <c r="S1948" s="61"/>
      <c r="T1948" s="61"/>
      <c r="U1948" s="61"/>
      <c r="V1948" s="61"/>
      <c r="W1948" s="61"/>
      <c r="X1948" s="61"/>
      <c r="Y1948" s="61"/>
      <c r="Z1948" s="61"/>
      <c r="AA1948" s="61"/>
      <c r="AB1948" s="61"/>
      <c r="AC1948" s="61"/>
      <c r="AD1948" s="61"/>
      <c r="AE1948" s="61"/>
      <c r="AF1948" s="61"/>
      <c r="AG1948" s="61"/>
      <c r="AH1948" s="61"/>
    </row>
    <row r="1949" spans="15:34">
      <c r="O1949" s="61"/>
      <c r="P1949" s="61"/>
      <c r="Q1949" s="61"/>
      <c r="R1949" s="61"/>
      <c r="S1949" s="61"/>
      <c r="T1949" s="61"/>
      <c r="U1949" s="61"/>
      <c r="V1949" s="61"/>
      <c r="W1949" s="61"/>
      <c r="X1949" s="61"/>
      <c r="Y1949" s="61"/>
      <c r="Z1949" s="61"/>
      <c r="AA1949" s="61"/>
      <c r="AB1949" s="61"/>
      <c r="AC1949" s="61"/>
      <c r="AD1949" s="61"/>
      <c r="AE1949" s="61"/>
      <c r="AF1949" s="61"/>
      <c r="AG1949" s="61"/>
      <c r="AH1949" s="61"/>
    </row>
    <row r="1950" spans="15:34">
      <c r="O1950" s="61"/>
      <c r="P1950" s="61"/>
      <c r="Q1950" s="61"/>
      <c r="R1950" s="61"/>
      <c r="S1950" s="61"/>
      <c r="T1950" s="61"/>
      <c r="U1950" s="61"/>
      <c r="V1950" s="61"/>
      <c r="W1950" s="61"/>
      <c r="X1950" s="61"/>
      <c r="Y1950" s="61"/>
      <c r="Z1950" s="61"/>
      <c r="AA1950" s="61"/>
      <c r="AB1950" s="61"/>
      <c r="AC1950" s="61"/>
      <c r="AD1950" s="61"/>
      <c r="AE1950" s="61"/>
      <c r="AF1950" s="61"/>
      <c r="AG1950" s="61"/>
      <c r="AH1950" s="61"/>
    </row>
    <row r="1951" spans="15:34">
      <c r="O1951" s="61"/>
      <c r="P1951" s="61"/>
      <c r="Q1951" s="61"/>
      <c r="R1951" s="61"/>
      <c r="S1951" s="61"/>
      <c r="T1951" s="61"/>
      <c r="U1951" s="61"/>
      <c r="V1951" s="61"/>
      <c r="W1951" s="61"/>
      <c r="X1951" s="61"/>
      <c r="Y1951" s="61"/>
      <c r="Z1951" s="61"/>
      <c r="AA1951" s="61"/>
      <c r="AB1951" s="61"/>
      <c r="AC1951" s="61"/>
      <c r="AD1951" s="61"/>
      <c r="AE1951" s="61"/>
      <c r="AF1951" s="61"/>
      <c r="AG1951" s="61"/>
      <c r="AH1951" s="61"/>
    </row>
    <row r="1952" spans="15:34">
      <c r="O1952" s="61"/>
      <c r="P1952" s="61"/>
      <c r="Q1952" s="61"/>
      <c r="R1952" s="61"/>
      <c r="S1952" s="61"/>
      <c r="T1952" s="61"/>
      <c r="U1952" s="61"/>
      <c r="V1952" s="61"/>
      <c r="W1952" s="61"/>
      <c r="X1952" s="61"/>
      <c r="Y1952" s="61"/>
      <c r="Z1952" s="61"/>
      <c r="AA1952" s="61"/>
      <c r="AB1952" s="61"/>
      <c r="AC1952" s="61"/>
      <c r="AD1952" s="61"/>
      <c r="AE1952" s="61"/>
      <c r="AF1952" s="61"/>
      <c r="AG1952" s="61"/>
      <c r="AH1952" s="61"/>
    </row>
    <row r="1953" spans="15:34">
      <c r="O1953" s="61"/>
      <c r="P1953" s="61"/>
      <c r="Q1953" s="61"/>
      <c r="R1953" s="61"/>
      <c r="S1953" s="61"/>
      <c r="T1953" s="61"/>
      <c r="U1953" s="61"/>
      <c r="V1953" s="61"/>
      <c r="W1953" s="61"/>
      <c r="X1953" s="61"/>
      <c r="Y1953" s="61"/>
      <c r="Z1953" s="61"/>
      <c r="AA1953" s="61"/>
      <c r="AB1953" s="61"/>
      <c r="AC1953" s="61"/>
      <c r="AD1953" s="61"/>
      <c r="AE1953" s="61"/>
      <c r="AF1953" s="61"/>
      <c r="AG1953" s="61"/>
      <c r="AH1953" s="61"/>
    </row>
    <row r="1954" spans="15:34">
      <c r="O1954" s="61"/>
      <c r="P1954" s="61"/>
      <c r="Q1954" s="61"/>
      <c r="R1954" s="61"/>
      <c r="S1954" s="61"/>
      <c r="T1954" s="61"/>
      <c r="U1954" s="61"/>
      <c r="V1954" s="61"/>
      <c r="W1954" s="61"/>
      <c r="X1954" s="61"/>
      <c r="Y1954" s="61"/>
      <c r="Z1954" s="61"/>
      <c r="AA1954" s="61"/>
      <c r="AB1954" s="61"/>
      <c r="AC1954" s="61"/>
      <c r="AD1954" s="61"/>
      <c r="AE1954" s="61"/>
      <c r="AF1954" s="61"/>
      <c r="AG1954" s="61"/>
      <c r="AH1954" s="61"/>
    </row>
    <row r="1955" spans="15:34">
      <c r="O1955" s="61"/>
      <c r="P1955" s="61"/>
      <c r="Q1955" s="61"/>
      <c r="R1955" s="61"/>
      <c r="S1955" s="61"/>
      <c r="T1955" s="61"/>
      <c r="U1955" s="61"/>
      <c r="V1955" s="61"/>
      <c r="W1955" s="61"/>
      <c r="X1955" s="61"/>
      <c r="Y1955" s="61"/>
      <c r="Z1955" s="61"/>
      <c r="AA1955" s="61"/>
      <c r="AB1955" s="61"/>
      <c r="AC1955" s="61"/>
      <c r="AD1955" s="61"/>
      <c r="AE1955" s="61"/>
      <c r="AF1955" s="61"/>
      <c r="AG1955" s="61"/>
      <c r="AH1955" s="61"/>
    </row>
    <row r="1956" spans="15:34">
      <c r="O1956" s="61"/>
      <c r="P1956" s="61"/>
      <c r="Q1956" s="61"/>
      <c r="R1956" s="61"/>
      <c r="S1956" s="61"/>
      <c r="T1956" s="61"/>
      <c r="U1956" s="61"/>
      <c r="V1956" s="61"/>
      <c r="W1956" s="61"/>
      <c r="X1956" s="61"/>
      <c r="Y1956" s="61"/>
      <c r="Z1956" s="61"/>
      <c r="AA1956" s="61"/>
      <c r="AB1956" s="61"/>
      <c r="AC1956" s="61"/>
      <c r="AD1956" s="61"/>
      <c r="AE1956" s="61"/>
      <c r="AF1956" s="61"/>
      <c r="AG1956" s="61"/>
      <c r="AH1956" s="61"/>
    </row>
    <row r="1957" spans="15:34">
      <c r="O1957" s="61"/>
      <c r="P1957" s="61"/>
      <c r="Q1957" s="61"/>
      <c r="R1957" s="61"/>
      <c r="S1957" s="61"/>
      <c r="T1957" s="61"/>
      <c r="U1957" s="61"/>
      <c r="V1957" s="61"/>
      <c r="W1957" s="61"/>
      <c r="X1957" s="61"/>
      <c r="Y1957" s="61"/>
      <c r="Z1957" s="61"/>
      <c r="AA1957" s="61"/>
      <c r="AB1957" s="61"/>
      <c r="AC1957" s="61"/>
      <c r="AD1957" s="61"/>
      <c r="AE1957" s="61"/>
      <c r="AF1957" s="61"/>
      <c r="AG1957" s="61"/>
      <c r="AH1957" s="61"/>
    </row>
    <row r="1958" spans="15:34">
      <c r="O1958" s="61"/>
      <c r="P1958" s="61"/>
      <c r="Q1958" s="61"/>
      <c r="R1958" s="61"/>
      <c r="S1958" s="61"/>
      <c r="T1958" s="61"/>
      <c r="U1958" s="61"/>
      <c r="V1958" s="61"/>
      <c r="W1958" s="61"/>
      <c r="X1958" s="61"/>
      <c r="Y1958" s="61"/>
      <c r="Z1958" s="61"/>
      <c r="AA1958" s="61"/>
      <c r="AB1958" s="61"/>
      <c r="AC1958" s="61"/>
      <c r="AD1958" s="61"/>
      <c r="AE1958" s="61"/>
      <c r="AF1958" s="61"/>
      <c r="AG1958" s="61"/>
      <c r="AH1958" s="61"/>
    </row>
    <row r="1959" spans="15:34">
      <c r="O1959" s="61"/>
      <c r="P1959" s="61"/>
      <c r="Q1959" s="61"/>
      <c r="R1959" s="61"/>
      <c r="S1959" s="61"/>
      <c r="T1959" s="61"/>
      <c r="U1959" s="61"/>
      <c r="V1959" s="61"/>
      <c r="W1959" s="61"/>
      <c r="X1959" s="61"/>
      <c r="Y1959" s="61"/>
      <c r="Z1959" s="61"/>
      <c r="AA1959" s="61"/>
      <c r="AB1959" s="61"/>
      <c r="AC1959" s="61"/>
      <c r="AD1959" s="61"/>
      <c r="AE1959" s="61"/>
      <c r="AF1959" s="61"/>
      <c r="AG1959" s="61"/>
      <c r="AH1959" s="61"/>
    </row>
    <row r="1960" spans="15:34">
      <c r="O1960" s="61"/>
      <c r="P1960" s="61"/>
      <c r="Q1960" s="61"/>
      <c r="R1960" s="61"/>
      <c r="S1960" s="61"/>
      <c r="T1960" s="61"/>
      <c r="U1960" s="61"/>
      <c r="V1960" s="61"/>
      <c r="W1960" s="61"/>
      <c r="X1960" s="61"/>
      <c r="Y1960" s="61"/>
      <c r="Z1960" s="61"/>
      <c r="AA1960" s="61"/>
      <c r="AB1960" s="61"/>
      <c r="AC1960" s="61"/>
      <c r="AD1960" s="61"/>
      <c r="AE1960" s="61"/>
      <c r="AF1960" s="61"/>
      <c r="AG1960" s="61"/>
      <c r="AH1960" s="61"/>
    </row>
    <row r="1961" spans="15:34">
      <c r="O1961" s="61"/>
      <c r="P1961" s="61"/>
      <c r="Q1961" s="61"/>
      <c r="R1961" s="61"/>
      <c r="S1961" s="61"/>
      <c r="T1961" s="61"/>
      <c r="U1961" s="61"/>
      <c r="V1961" s="61"/>
      <c r="W1961" s="61"/>
      <c r="X1961" s="61"/>
      <c r="Y1961" s="61"/>
      <c r="Z1961" s="61"/>
      <c r="AA1961" s="61"/>
      <c r="AB1961" s="61"/>
      <c r="AC1961" s="61"/>
      <c r="AD1961" s="61"/>
      <c r="AE1961" s="61"/>
      <c r="AF1961" s="61"/>
      <c r="AG1961" s="61"/>
      <c r="AH1961" s="61"/>
    </row>
    <row r="1962" spans="15:34">
      <c r="O1962" s="61"/>
      <c r="P1962" s="61"/>
      <c r="Q1962" s="61"/>
      <c r="R1962" s="61"/>
      <c r="S1962" s="61"/>
      <c r="T1962" s="61"/>
      <c r="U1962" s="61"/>
      <c r="V1962" s="61"/>
      <c r="W1962" s="61"/>
      <c r="X1962" s="61"/>
      <c r="Y1962" s="61"/>
      <c r="Z1962" s="61"/>
      <c r="AA1962" s="61"/>
      <c r="AB1962" s="61"/>
      <c r="AC1962" s="61"/>
      <c r="AD1962" s="61"/>
      <c r="AE1962" s="61"/>
      <c r="AF1962" s="61"/>
      <c r="AG1962" s="61"/>
      <c r="AH1962" s="61"/>
    </row>
    <row r="1963" spans="15:34">
      <c r="O1963" s="61"/>
      <c r="P1963" s="61"/>
      <c r="Q1963" s="61"/>
      <c r="R1963" s="61"/>
      <c r="S1963" s="61"/>
      <c r="T1963" s="61"/>
      <c r="U1963" s="61"/>
      <c r="V1963" s="61"/>
      <c r="W1963" s="61"/>
      <c r="X1963" s="61"/>
      <c r="Y1963" s="61"/>
      <c r="Z1963" s="61"/>
      <c r="AA1963" s="61"/>
      <c r="AB1963" s="61"/>
      <c r="AC1963" s="61"/>
      <c r="AD1963" s="61"/>
      <c r="AE1963" s="61"/>
      <c r="AF1963" s="61"/>
      <c r="AG1963" s="61"/>
      <c r="AH1963" s="61"/>
    </row>
    <row r="1964" spans="15:34">
      <c r="O1964" s="61"/>
      <c r="P1964" s="61"/>
      <c r="Q1964" s="61"/>
      <c r="R1964" s="61"/>
      <c r="S1964" s="61"/>
      <c r="T1964" s="61"/>
      <c r="U1964" s="61"/>
      <c r="V1964" s="61"/>
      <c r="W1964" s="61"/>
      <c r="X1964" s="61"/>
      <c r="Y1964" s="61"/>
      <c r="Z1964" s="61"/>
      <c r="AA1964" s="61"/>
      <c r="AB1964" s="61"/>
      <c r="AC1964" s="61"/>
      <c r="AD1964" s="61"/>
      <c r="AE1964" s="61"/>
      <c r="AF1964" s="61"/>
      <c r="AG1964" s="61"/>
      <c r="AH1964" s="61"/>
    </row>
    <row r="1965" spans="15:34">
      <c r="O1965" s="61"/>
      <c r="P1965" s="61"/>
      <c r="Q1965" s="61"/>
      <c r="R1965" s="61"/>
      <c r="S1965" s="61"/>
      <c r="T1965" s="61"/>
      <c r="U1965" s="61"/>
      <c r="V1965" s="61"/>
      <c r="W1965" s="61"/>
      <c r="X1965" s="61"/>
      <c r="Y1965" s="61"/>
      <c r="Z1965" s="61"/>
      <c r="AA1965" s="61"/>
      <c r="AB1965" s="61"/>
      <c r="AC1965" s="61"/>
      <c r="AD1965" s="61"/>
      <c r="AE1965" s="61"/>
      <c r="AF1965" s="61"/>
      <c r="AG1965" s="61"/>
      <c r="AH1965" s="61"/>
    </row>
    <row r="1966" spans="15:34">
      <c r="O1966" s="61"/>
      <c r="P1966" s="61"/>
      <c r="Q1966" s="61"/>
      <c r="R1966" s="61"/>
      <c r="S1966" s="61"/>
      <c r="T1966" s="61"/>
      <c r="U1966" s="61"/>
      <c r="V1966" s="61"/>
      <c r="W1966" s="61"/>
      <c r="X1966" s="61"/>
      <c r="Y1966" s="61"/>
      <c r="Z1966" s="61"/>
      <c r="AA1966" s="61"/>
      <c r="AB1966" s="61"/>
      <c r="AC1966" s="61"/>
      <c r="AD1966" s="61"/>
      <c r="AE1966" s="61"/>
      <c r="AF1966" s="61"/>
      <c r="AG1966" s="61"/>
      <c r="AH1966" s="61"/>
    </row>
    <row r="1967" spans="15:34">
      <c r="O1967" s="61"/>
      <c r="P1967" s="61"/>
      <c r="Q1967" s="61"/>
      <c r="R1967" s="61"/>
      <c r="S1967" s="61"/>
      <c r="T1967" s="61"/>
      <c r="U1967" s="61"/>
      <c r="V1967" s="61"/>
      <c r="W1967" s="61"/>
      <c r="X1967" s="61"/>
      <c r="Y1967" s="61"/>
      <c r="Z1967" s="61"/>
      <c r="AA1967" s="61"/>
      <c r="AB1967" s="61"/>
      <c r="AC1967" s="61"/>
      <c r="AD1967" s="61"/>
      <c r="AE1967" s="61"/>
      <c r="AF1967" s="61"/>
      <c r="AG1967" s="61"/>
      <c r="AH1967" s="61"/>
    </row>
    <row r="1968" spans="15:34">
      <c r="O1968" s="61"/>
      <c r="P1968" s="61"/>
      <c r="Q1968" s="61"/>
      <c r="R1968" s="61"/>
      <c r="S1968" s="61"/>
      <c r="T1968" s="61"/>
      <c r="U1968" s="61"/>
      <c r="V1968" s="61"/>
      <c r="W1968" s="61"/>
      <c r="X1968" s="61"/>
      <c r="Y1968" s="61"/>
      <c r="Z1968" s="61"/>
      <c r="AA1968" s="61"/>
      <c r="AB1968" s="61"/>
      <c r="AC1968" s="61"/>
      <c r="AD1968" s="61"/>
      <c r="AE1968" s="61"/>
      <c r="AF1968" s="61"/>
      <c r="AG1968" s="61"/>
      <c r="AH1968" s="61"/>
    </row>
    <row r="1969" spans="15:34">
      <c r="O1969" s="61"/>
      <c r="P1969" s="61"/>
      <c r="Q1969" s="61"/>
      <c r="R1969" s="61"/>
      <c r="S1969" s="61"/>
      <c r="T1969" s="61"/>
      <c r="U1969" s="61"/>
      <c r="V1969" s="61"/>
      <c r="W1969" s="61"/>
      <c r="X1969" s="61"/>
      <c r="Y1969" s="61"/>
      <c r="Z1969" s="61"/>
      <c r="AA1969" s="61"/>
      <c r="AB1969" s="61"/>
      <c r="AC1969" s="61"/>
      <c r="AD1969" s="61"/>
      <c r="AE1969" s="61"/>
      <c r="AF1969" s="61"/>
      <c r="AG1969" s="61"/>
      <c r="AH1969" s="61"/>
    </row>
    <row r="1970" spans="15:34">
      <c r="O1970" s="61"/>
      <c r="P1970" s="61"/>
      <c r="Q1970" s="61"/>
      <c r="R1970" s="61"/>
      <c r="S1970" s="61"/>
      <c r="T1970" s="61"/>
      <c r="U1970" s="61"/>
      <c r="V1970" s="61"/>
      <c r="W1970" s="61"/>
      <c r="X1970" s="61"/>
      <c r="Y1970" s="61"/>
      <c r="Z1970" s="61"/>
      <c r="AA1970" s="61"/>
      <c r="AB1970" s="61"/>
      <c r="AC1970" s="61"/>
      <c r="AD1970" s="61"/>
      <c r="AE1970" s="61"/>
      <c r="AF1970" s="61"/>
      <c r="AG1970" s="61"/>
      <c r="AH1970" s="61"/>
    </row>
    <row r="1971" spans="15:34">
      <c r="O1971" s="61"/>
      <c r="P1971" s="61"/>
      <c r="Q1971" s="61"/>
      <c r="R1971" s="61"/>
      <c r="S1971" s="61"/>
      <c r="T1971" s="61"/>
      <c r="U1971" s="61"/>
      <c r="V1971" s="61"/>
      <c r="W1971" s="61"/>
      <c r="X1971" s="61"/>
      <c r="Y1971" s="61"/>
      <c r="Z1971" s="61"/>
      <c r="AA1971" s="61"/>
      <c r="AB1971" s="61"/>
      <c r="AC1971" s="61"/>
      <c r="AD1971" s="61"/>
      <c r="AE1971" s="61"/>
      <c r="AF1971" s="61"/>
      <c r="AG1971" s="61"/>
      <c r="AH1971" s="61"/>
    </row>
    <row r="1972" spans="15:34">
      <c r="O1972" s="61"/>
      <c r="P1972" s="61"/>
      <c r="Q1972" s="61"/>
      <c r="R1972" s="61"/>
      <c r="S1972" s="61"/>
      <c r="T1972" s="61"/>
      <c r="U1972" s="61"/>
      <c r="V1972" s="61"/>
      <c r="W1972" s="61"/>
      <c r="X1972" s="61"/>
      <c r="Y1972" s="61"/>
      <c r="Z1972" s="61"/>
      <c r="AA1972" s="61"/>
      <c r="AB1972" s="61"/>
      <c r="AC1972" s="61"/>
      <c r="AD1972" s="61"/>
      <c r="AE1972" s="61"/>
      <c r="AF1972" s="61"/>
      <c r="AG1972" s="61"/>
      <c r="AH1972" s="61"/>
    </row>
    <row r="1973" spans="15:34">
      <c r="O1973" s="61"/>
      <c r="P1973" s="61"/>
      <c r="Q1973" s="61"/>
      <c r="R1973" s="61"/>
      <c r="S1973" s="61"/>
      <c r="T1973" s="61"/>
      <c r="U1973" s="61"/>
      <c r="V1973" s="61"/>
      <c r="W1973" s="61"/>
      <c r="X1973" s="61"/>
      <c r="Y1973" s="61"/>
      <c r="Z1973" s="61"/>
      <c r="AA1973" s="61"/>
      <c r="AB1973" s="61"/>
      <c r="AC1973" s="61"/>
      <c r="AD1973" s="61"/>
      <c r="AE1973" s="61"/>
      <c r="AF1973" s="61"/>
      <c r="AG1973" s="61"/>
      <c r="AH1973" s="61"/>
    </row>
    <row r="1974" spans="15:34">
      <c r="O1974" s="61"/>
      <c r="P1974" s="61"/>
      <c r="Q1974" s="61"/>
      <c r="R1974" s="61"/>
      <c r="S1974" s="61"/>
      <c r="T1974" s="61"/>
      <c r="U1974" s="61"/>
      <c r="V1974" s="61"/>
      <c r="W1974" s="61"/>
      <c r="X1974" s="61"/>
      <c r="Y1974" s="61"/>
      <c r="Z1974" s="61"/>
      <c r="AA1974" s="61"/>
      <c r="AB1974" s="61"/>
      <c r="AC1974" s="61"/>
      <c r="AD1974" s="61"/>
      <c r="AE1974" s="61"/>
      <c r="AF1974" s="61"/>
      <c r="AG1974" s="61"/>
      <c r="AH1974" s="61"/>
    </row>
    <row r="1975" spans="15:34">
      <c r="O1975" s="61"/>
      <c r="P1975" s="61"/>
      <c r="Q1975" s="61"/>
      <c r="R1975" s="61"/>
      <c r="S1975" s="61"/>
      <c r="T1975" s="61"/>
      <c r="U1975" s="61"/>
      <c r="V1975" s="61"/>
      <c r="W1975" s="61"/>
      <c r="X1975" s="61"/>
      <c r="Y1975" s="61"/>
      <c r="Z1975" s="61"/>
      <c r="AA1975" s="61"/>
      <c r="AB1975" s="61"/>
      <c r="AC1975" s="61"/>
      <c r="AD1975" s="61"/>
      <c r="AE1975" s="61"/>
      <c r="AF1975" s="61"/>
      <c r="AG1975" s="61"/>
      <c r="AH1975" s="61"/>
    </row>
    <row r="1976" spans="15:34">
      <c r="O1976" s="61"/>
      <c r="P1976" s="61"/>
      <c r="Q1976" s="61"/>
      <c r="R1976" s="61"/>
      <c r="S1976" s="61"/>
      <c r="T1976" s="61"/>
      <c r="U1976" s="61"/>
      <c r="V1976" s="61"/>
      <c r="W1976" s="61"/>
      <c r="X1976" s="61"/>
      <c r="Y1976" s="61"/>
      <c r="Z1976" s="61"/>
      <c r="AA1976" s="61"/>
      <c r="AB1976" s="61"/>
      <c r="AC1976" s="61"/>
      <c r="AD1976" s="61"/>
      <c r="AE1976" s="61"/>
      <c r="AF1976" s="61"/>
      <c r="AG1976" s="61"/>
      <c r="AH1976" s="61"/>
    </row>
    <row r="1977" spans="15:34">
      <c r="O1977" s="61"/>
      <c r="P1977" s="61"/>
      <c r="Q1977" s="61"/>
      <c r="R1977" s="61"/>
      <c r="S1977" s="61"/>
      <c r="T1977" s="61"/>
      <c r="U1977" s="61"/>
      <c r="V1977" s="61"/>
      <c r="W1977" s="61"/>
      <c r="X1977" s="61"/>
      <c r="Y1977" s="61"/>
      <c r="Z1977" s="61"/>
      <c r="AA1977" s="61"/>
      <c r="AB1977" s="61"/>
      <c r="AC1977" s="61"/>
      <c r="AD1977" s="61"/>
      <c r="AE1977" s="61"/>
      <c r="AF1977" s="61"/>
      <c r="AG1977" s="61"/>
      <c r="AH1977" s="61"/>
    </row>
    <row r="1978" spans="15:34">
      <c r="O1978" s="61"/>
      <c r="P1978" s="61"/>
      <c r="Q1978" s="61"/>
      <c r="R1978" s="61"/>
      <c r="S1978" s="61"/>
      <c r="T1978" s="61"/>
      <c r="U1978" s="61"/>
      <c r="V1978" s="61"/>
      <c r="W1978" s="61"/>
      <c r="X1978" s="61"/>
      <c r="Y1978" s="61"/>
      <c r="Z1978" s="61"/>
      <c r="AA1978" s="61"/>
      <c r="AB1978" s="61"/>
      <c r="AC1978" s="61"/>
      <c r="AD1978" s="61"/>
      <c r="AE1978" s="61"/>
      <c r="AF1978" s="61"/>
      <c r="AG1978" s="61"/>
      <c r="AH1978" s="61"/>
    </row>
    <row r="1979" spans="15:34">
      <c r="O1979" s="61"/>
      <c r="P1979" s="61"/>
      <c r="Q1979" s="61"/>
      <c r="R1979" s="61"/>
      <c r="S1979" s="61"/>
      <c r="T1979" s="61"/>
      <c r="U1979" s="61"/>
      <c r="V1979" s="61"/>
      <c r="W1979" s="61"/>
      <c r="X1979" s="61"/>
      <c r="Y1979" s="61"/>
      <c r="Z1979" s="61"/>
      <c r="AA1979" s="61"/>
      <c r="AB1979" s="61"/>
      <c r="AC1979" s="61"/>
      <c r="AD1979" s="61"/>
      <c r="AE1979" s="61"/>
      <c r="AF1979" s="61"/>
      <c r="AG1979" s="61"/>
      <c r="AH1979" s="61"/>
    </row>
    <row r="1980" spans="15:34">
      <c r="O1980" s="61"/>
      <c r="P1980" s="61"/>
      <c r="Q1980" s="61"/>
      <c r="R1980" s="61"/>
      <c r="S1980" s="61"/>
      <c r="T1980" s="61"/>
      <c r="U1980" s="61"/>
      <c r="V1980" s="61"/>
      <c r="W1980" s="61"/>
      <c r="X1980" s="61"/>
      <c r="Y1980" s="61"/>
      <c r="Z1980" s="61"/>
      <c r="AA1980" s="61"/>
      <c r="AB1980" s="61"/>
      <c r="AC1980" s="61"/>
      <c r="AD1980" s="61"/>
      <c r="AE1980" s="61"/>
      <c r="AF1980" s="61"/>
      <c r="AG1980" s="61"/>
      <c r="AH1980" s="61"/>
    </row>
    <row r="1981" spans="15:34">
      <c r="O1981" s="61"/>
      <c r="P1981" s="61"/>
      <c r="Q1981" s="61"/>
      <c r="R1981" s="61"/>
      <c r="S1981" s="61"/>
      <c r="T1981" s="61"/>
      <c r="U1981" s="61"/>
      <c r="V1981" s="61"/>
      <c r="W1981" s="61"/>
      <c r="X1981" s="61"/>
      <c r="Y1981" s="61"/>
      <c r="Z1981" s="61"/>
      <c r="AA1981" s="61"/>
      <c r="AB1981" s="61"/>
      <c r="AC1981" s="61"/>
      <c r="AD1981" s="61"/>
      <c r="AE1981" s="61"/>
      <c r="AF1981" s="61"/>
      <c r="AG1981" s="61"/>
      <c r="AH1981" s="61"/>
    </row>
    <row r="1982" spans="15:34">
      <c r="O1982" s="61"/>
      <c r="P1982" s="61"/>
      <c r="Q1982" s="61"/>
      <c r="R1982" s="61"/>
      <c r="S1982" s="61"/>
      <c r="T1982" s="61"/>
      <c r="U1982" s="61"/>
      <c r="V1982" s="61"/>
      <c r="W1982" s="61"/>
      <c r="X1982" s="61"/>
      <c r="Y1982" s="61"/>
      <c r="Z1982" s="61"/>
      <c r="AA1982" s="61"/>
      <c r="AB1982" s="61"/>
      <c r="AC1982" s="61"/>
      <c r="AD1982" s="61"/>
      <c r="AE1982" s="61"/>
      <c r="AF1982" s="61"/>
      <c r="AG1982" s="61"/>
      <c r="AH1982" s="61"/>
    </row>
    <row r="1983" spans="15:34">
      <c r="O1983" s="61"/>
      <c r="P1983" s="61"/>
      <c r="Q1983" s="61"/>
      <c r="R1983" s="61"/>
      <c r="S1983" s="61"/>
      <c r="T1983" s="61"/>
      <c r="U1983" s="61"/>
      <c r="V1983" s="61"/>
      <c r="W1983" s="61"/>
      <c r="X1983" s="61"/>
      <c r="Y1983" s="61"/>
      <c r="Z1983" s="61"/>
      <c r="AA1983" s="61"/>
      <c r="AB1983" s="61"/>
      <c r="AC1983" s="61"/>
      <c r="AD1983" s="61"/>
      <c r="AE1983" s="61"/>
      <c r="AF1983" s="61"/>
      <c r="AG1983" s="61"/>
      <c r="AH1983" s="61"/>
    </row>
    <row r="1984" spans="15:34">
      <c r="O1984" s="61"/>
      <c r="P1984" s="61"/>
      <c r="Q1984" s="61"/>
      <c r="R1984" s="61"/>
      <c r="S1984" s="61"/>
      <c r="T1984" s="61"/>
      <c r="U1984" s="61"/>
      <c r="V1984" s="61"/>
      <c r="W1984" s="61"/>
      <c r="X1984" s="61"/>
      <c r="Y1984" s="61"/>
      <c r="Z1984" s="61"/>
      <c r="AA1984" s="61"/>
      <c r="AB1984" s="61"/>
      <c r="AC1984" s="61"/>
      <c r="AD1984" s="61"/>
      <c r="AE1984" s="61"/>
      <c r="AF1984" s="61"/>
      <c r="AG1984" s="61"/>
      <c r="AH1984" s="61"/>
    </row>
    <row r="1985" spans="15:34">
      <c r="O1985" s="61"/>
      <c r="P1985" s="61"/>
      <c r="Q1985" s="61"/>
      <c r="R1985" s="61"/>
      <c r="S1985" s="61"/>
      <c r="T1985" s="61"/>
      <c r="U1985" s="61"/>
      <c r="V1985" s="61"/>
      <c r="W1985" s="61"/>
      <c r="X1985" s="61"/>
      <c r="Y1985" s="61"/>
      <c r="Z1985" s="61"/>
      <c r="AA1985" s="61"/>
      <c r="AB1985" s="61"/>
      <c r="AC1985" s="61"/>
      <c r="AD1985" s="61"/>
      <c r="AE1985" s="61"/>
      <c r="AF1985" s="61"/>
      <c r="AG1985" s="61"/>
      <c r="AH1985" s="61"/>
    </row>
    <row r="1986" spans="15:34">
      <c r="O1986" s="61"/>
      <c r="P1986" s="61"/>
      <c r="Q1986" s="61"/>
      <c r="R1986" s="61"/>
      <c r="S1986" s="61"/>
      <c r="T1986" s="61"/>
      <c r="U1986" s="61"/>
      <c r="V1986" s="61"/>
      <c r="W1986" s="61"/>
      <c r="X1986" s="61"/>
      <c r="Y1986" s="61"/>
      <c r="Z1986" s="61"/>
      <c r="AA1986" s="61"/>
      <c r="AB1986" s="61"/>
      <c r="AC1986" s="61"/>
      <c r="AD1986" s="61"/>
      <c r="AE1986" s="61"/>
      <c r="AF1986" s="61"/>
      <c r="AG1986" s="61"/>
      <c r="AH1986" s="61"/>
    </row>
    <row r="1987" spans="15:34">
      <c r="O1987" s="61"/>
      <c r="P1987" s="61"/>
      <c r="Q1987" s="61"/>
      <c r="R1987" s="61"/>
      <c r="S1987" s="61"/>
      <c r="T1987" s="61"/>
      <c r="U1987" s="61"/>
      <c r="V1987" s="61"/>
      <c r="W1987" s="61"/>
      <c r="X1987" s="61"/>
      <c r="Y1987" s="61"/>
      <c r="Z1987" s="61"/>
      <c r="AA1987" s="61"/>
      <c r="AB1987" s="61"/>
      <c r="AC1987" s="61"/>
      <c r="AD1987" s="61"/>
      <c r="AE1987" s="61"/>
      <c r="AF1987" s="61"/>
      <c r="AG1987" s="61"/>
      <c r="AH1987" s="61"/>
    </row>
    <row r="1988" spans="15:34">
      <c r="O1988" s="61"/>
      <c r="P1988" s="61"/>
      <c r="Q1988" s="61"/>
      <c r="R1988" s="61"/>
      <c r="S1988" s="61"/>
      <c r="T1988" s="61"/>
      <c r="U1988" s="61"/>
      <c r="V1988" s="61"/>
      <c r="W1988" s="61"/>
      <c r="X1988" s="61"/>
      <c r="Y1988" s="61"/>
      <c r="Z1988" s="61"/>
      <c r="AA1988" s="61"/>
      <c r="AB1988" s="61"/>
      <c r="AC1988" s="61"/>
      <c r="AD1988" s="61"/>
      <c r="AE1988" s="61"/>
      <c r="AF1988" s="61"/>
      <c r="AG1988" s="61"/>
      <c r="AH1988" s="61"/>
    </row>
    <row r="1989" spans="15:34">
      <c r="O1989" s="61"/>
      <c r="P1989" s="61"/>
      <c r="Q1989" s="61"/>
      <c r="R1989" s="61"/>
      <c r="S1989" s="61"/>
      <c r="T1989" s="61"/>
      <c r="U1989" s="61"/>
      <c r="V1989" s="61"/>
      <c r="W1989" s="61"/>
      <c r="X1989" s="61"/>
      <c r="Y1989" s="61"/>
      <c r="Z1989" s="61"/>
      <c r="AA1989" s="61"/>
      <c r="AB1989" s="61"/>
      <c r="AC1989" s="61"/>
      <c r="AD1989" s="61"/>
      <c r="AE1989" s="61"/>
      <c r="AF1989" s="61"/>
      <c r="AG1989" s="61"/>
      <c r="AH1989" s="61"/>
    </row>
    <row r="1990" spans="15:34">
      <c r="O1990" s="61"/>
      <c r="P1990" s="61"/>
      <c r="Q1990" s="61"/>
      <c r="R1990" s="61"/>
      <c r="S1990" s="61"/>
      <c r="T1990" s="61"/>
      <c r="U1990" s="61"/>
      <c r="V1990" s="61"/>
      <c r="W1990" s="61"/>
      <c r="X1990" s="61"/>
      <c r="Y1990" s="61"/>
      <c r="Z1990" s="61"/>
      <c r="AA1990" s="61"/>
      <c r="AB1990" s="61"/>
      <c r="AC1990" s="61"/>
      <c r="AD1990" s="61"/>
      <c r="AE1990" s="61"/>
      <c r="AF1990" s="61"/>
      <c r="AG1990" s="61"/>
      <c r="AH1990" s="61"/>
    </row>
    <row r="1991" spans="15:34">
      <c r="O1991" s="61"/>
      <c r="P1991" s="61"/>
      <c r="Q1991" s="61"/>
      <c r="R1991" s="61"/>
      <c r="S1991" s="61"/>
      <c r="T1991" s="61"/>
      <c r="U1991" s="61"/>
      <c r="V1991" s="61"/>
      <c r="W1991" s="61"/>
      <c r="X1991" s="61"/>
      <c r="Y1991" s="61"/>
      <c r="Z1991" s="61"/>
      <c r="AA1991" s="61"/>
      <c r="AB1991" s="61"/>
      <c r="AC1991" s="61"/>
      <c r="AD1991" s="61"/>
      <c r="AE1991" s="61"/>
      <c r="AF1991" s="61"/>
      <c r="AG1991" s="61"/>
      <c r="AH1991" s="61"/>
    </row>
    <row r="1992" spans="15:34">
      <c r="O1992" s="61"/>
      <c r="P1992" s="61"/>
      <c r="Q1992" s="61"/>
      <c r="R1992" s="61"/>
      <c r="S1992" s="61"/>
      <c r="T1992" s="61"/>
      <c r="U1992" s="61"/>
      <c r="V1992" s="61"/>
      <c r="W1992" s="61"/>
      <c r="X1992" s="61"/>
      <c r="Y1992" s="61"/>
      <c r="Z1992" s="61"/>
      <c r="AA1992" s="61"/>
      <c r="AB1992" s="61"/>
      <c r="AC1992" s="61"/>
      <c r="AD1992" s="61"/>
      <c r="AE1992" s="61"/>
      <c r="AF1992" s="61"/>
      <c r="AG1992" s="61"/>
      <c r="AH1992" s="61"/>
    </row>
    <row r="1993" spans="15:34">
      <c r="O1993" s="61"/>
      <c r="P1993" s="61"/>
      <c r="Q1993" s="61"/>
      <c r="R1993" s="61"/>
      <c r="S1993" s="61"/>
      <c r="T1993" s="61"/>
      <c r="U1993" s="61"/>
      <c r="V1993" s="61"/>
      <c r="W1993" s="61"/>
      <c r="X1993" s="61"/>
      <c r="Y1993" s="61"/>
      <c r="Z1993" s="61"/>
      <c r="AA1993" s="61"/>
      <c r="AB1993" s="61"/>
      <c r="AC1993" s="61"/>
      <c r="AD1993" s="61"/>
      <c r="AE1993" s="61"/>
      <c r="AF1993" s="61"/>
      <c r="AG1993" s="61"/>
      <c r="AH1993" s="61"/>
    </row>
    <row r="1994" spans="15:34">
      <c r="O1994" s="61"/>
      <c r="P1994" s="61"/>
      <c r="Q1994" s="61"/>
      <c r="R1994" s="61"/>
      <c r="S1994" s="61"/>
      <c r="T1994" s="61"/>
      <c r="U1994" s="61"/>
      <c r="V1994" s="61"/>
      <c r="W1994" s="61"/>
      <c r="X1994" s="61"/>
      <c r="Y1994" s="61"/>
      <c r="Z1994" s="61"/>
      <c r="AA1994" s="61"/>
      <c r="AB1994" s="61"/>
      <c r="AC1994" s="61"/>
      <c r="AD1994" s="61"/>
      <c r="AE1994" s="61"/>
      <c r="AF1994" s="61"/>
      <c r="AG1994" s="61"/>
      <c r="AH1994" s="61"/>
    </row>
    <row r="1995" spans="15:34">
      <c r="O1995" s="61"/>
      <c r="P1995" s="61"/>
      <c r="Q1995" s="61"/>
      <c r="R1995" s="61"/>
      <c r="S1995" s="61"/>
      <c r="T1995" s="61"/>
      <c r="U1995" s="61"/>
      <c r="V1995" s="61"/>
      <c r="W1995" s="61"/>
      <c r="X1995" s="61"/>
      <c r="Y1995" s="61"/>
      <c r="Z1995" s="61"/>
      <c r="AA1995" s="61"/>
      <c r="AB1995" s="61"/>
      <c r="AC1995" s="61"/>
      <c r="AD1995" s="61"/>
      <c r="AE1995" s="61"/>
      <c r="AF1995" s="61"/>
      <c r="AG1995" s="61"/>
      <c r="AH1995" s="61"/>
    </row>
    <row r="1996" spans="15:34">
      <c r="O1996" s="61"/>
      <c r="P1996" s="61"/>
      <c r="Q1996" s="61"/>
      <c r="R1996" s="61"/>
      <c r="S1996" s="61"/>
      <c r="T1996" s="61"/>
      <c r="U1996" s="61"/>
      <c r="V1996" s="61"/>
      <c r="W1996" s="61"/>
      <c r="X1996" s="61"/>
      <c r="Y1996" s="61"/>
      <c r="Z1996" s="61"/>
      <c r="AA1996" s="61"/>
      <c r="AB1996" s="61"/>
      <c r="AC1996" s="61"/>
      <c r="AD1996" s="61"/>
      <c r="AE1996" s="61"/>
      <c r="AF1996" s="61"/>
      <c r="AG1996" s="61"/>
      <c r="AH1996" s="61"/>
    </row>
    <row r="1997" spans="15:34">
      <c r="O1997" s="61"/>
      <c r="P1997" s="61"/>
      <c r="Q1997" s="61"/>
      <c r="R1997" s="61"/>
      <c r="S1997" s="61"/>
      <c r="T1997" s="61"/>
      <c r="U1997" s="61"/>
      <c r="V1997" s="61"/>
      <c r="W1997" s="61"/>
      <c r="X1997" s="61"/>
      <c r="Y1997" s="61"/>
      <c r="Z1997" s="61"/>
      <c r="AA1997" s="61"/>
      <c r="AB1997" s="61"/>
      <c r="AC1997" s="61"/>
      <c r="AD1997" s="61"/>
      <c r="AE1997" s="61"/>
      <c r="AF1997" s="61"/>
      <c r="AG1997" s="61"/>
      <c r="AH1997" s="61"/>
    </row>
    <row r="1998" spans="15:34">
      <c r="O1998" s="61"/>
      <c r="P1998" s="61"/>
      <c r="Q1998" s="61"/>
      <c r="R1998" s="61"/>
      <c r="S1998" s="61"/>
      <c r="T1998" s="61"/>
      <c r="U1998" s="61"/>
      <c r="V1998" s="61"/>
      <c r="W1998" s="61"/>
      <c r="X1998" s="61"/>
      <c r="Y1998" s="61"/>
      <c r="Z1998" s="61"/>
      <c r="AA1998" s="61"/>
      <c r="AB1998" s="61"/>
      <c r="AC1998" s="61"/>
      <c r="AD1998" s="61"/>
      <c r="AE1998" s="61"/>
      <c r="AF1998" s="61"/>
      <c r="AG1998" s="61"/>
      <c r="AH1998" s="61"/>
    </row>
    <row r="1999" spans="15:34">
      <c r="O1999" s="61"/>
      <c r="P1999" s="61"/>
      <c r="Q1999" s="61"/>
      <c r="R1999" s="61"/>
      <c r="S1999" s="61"/>
      <c r="T1999" s="61"/>
      <c r="U1999" s="61"/>
      <c r="V1999" s="61"/>
      <c r="W1999" s="61"/>
      <c r="X1999" s="61"/>
      <c r="Y1999" s="61"/>
      <c r="Z1999" s="61"/>
      <c r="AA1999" s="61"/>
      <c r="AB1999" s="61"/>
      <c r="AC1999" s="61"/>
      <c r="AD1999" s="61"/>
      <c r="AE1999" s="61"/>
      <c r="AF1999" s="61"/>
      <c r="AG1999" s="61"/>
      <c r="AH1999" s="61"/>
    </row>
    <row r="2000" spans="15:34">
      <c r="O2000" s="61"/>
      <c r="P2000" s="61"/>
      <c r="Q2000" s="61"/>
      <c r="R2000" s="61"/>
      <c r="S2000" s="61"/>
      <c r="T2000" s="61"/>
      <c r="U2000" s="61"/>
      <c r="V2000" s="61"/>
      <c r="W2000" s="61"/>
      <c r="X2000" s="61"/>
      <c r="Y2000" s="61"/>
      <c r="Z2000" s="61"/>
      <c r="AA2000" s="61"/>
      <c r="AB2000" s="61"/>
      <c r="AC2000" s="61"/>
      <c r="AD2000" s="61"/>
      <c r="AE2000" s="61"/>
      <c r="AF2000" s="61"/>
      <c r="AG2000" s="61"/>
      <c r="AH2000" s="61"/>
    </row>
    <row r="2001" spans="15:34">
      <c r="O2001" s="61"/>
      <c r="P2001" s="61"/>
      <c r="Q2001" s="61"/>
      <c r="R2001" s="61"/>
      <c r="S2001" s="61"/>
      <c r="T2001" s="61"/>
      <c r="U2001" s="61"/>
      <c r="V2001" s="61"/>
      <c r="W2001" s="61"/>
      <c r="X2001" s="61"/>
      <c r="Y2001" s="61"/>
      <c r="Z2001" s="61"/>
      <c r="AA2001" s="61"/>
      <c r="AB2001" s="61"/>
      <c r="AC2001" s="61"/>
      <c r="AD2001" s="61"/>
      <c r="AE2001" s="61"/>
      <c r="AF2001" s="61"/>
      <c r="AG2001" s="61"/>
      <c r="AH2001" s="61"/>
    </row>
    <row r="2002" spans="15:34">
      <c r="O2002" s="61"/>
      <c r="P2002" s="61"/>
      <c r="Q2002" s="61"/>
      <c r="R2002" s="61"/>
      <c r="S2002" s="61"/>
      <c r="T2002" s="61"/>
      <c r="U2002" s="61"/>
      <c r="V2002" s="61"/>
      <c r="W2002" s="61"/>
      <c r="X2002" s="61"/>
      <c r="Y2002" s="61"/>
      <c r="Z2002" s="61"/>
      <c r="AA2002" s="61"/>
      <c r="AB2002" s="61"/>
      <c r="AC2002" s="61"/>
      <c r="AD2002" s="61"/>
      <c r="AE2002" s="61"/>
      <c r="AF2002" s="61"/>
      <c r="AG2002" s="61"/>
      <c r="AH2002" s="61"/>
    </row>
    <row r="2003" spans="15:34">
      <c r="O2003" s="61"/>
      <c r="P2003" s="61"/>
      <c r="Q2003" s="61"/>
      <c r="R2003" s="61"/>
      <c r="S2003" s="61"/>
      <c r="T2003" s="61"/>
      <c r="U2003" s="61"/>
      <c r="V2003" s="61"/>
      <c r="W2003" s="61"/>
      <c r="X2003" s="61"/>
      <c r="Y2003" s="61"/>
      <c r="Z2003" s="61"/>
      <c r="AA2003" s="61"/>
      <c r="AB2003" s="61"/>
      <c r="AC2003" s="61"/>
      <c r="AD2003" s="61"/>
      <c r="AE2003" s="61"/>
      <c r="AF2003" s="61"/>
      <c r="AG2003" s="61"/>
      <c r="AH2003" s="61"/>
    </row>
    <row r="2004" spans="15:34">
      <c r="O2004" s="61"/>
      <c r="P2004" s="61"/>
      <c r="Q2004" s="61"/>
      <c r="R2004" s="61"/>
      <c r="S2004" s="61"/>
      <c r="T2004" s="61"/>
      <c r="U2004" s="61"/>
      <c r="V2004" s="61"/>
      <c r="W2004" s="61"/>
      <c r="X2004" s="61"/>
      <c r="Y2004" s="61"/>
      <c r="Z2004" s="61"/>
      <c r="AA2004" s="61"/>
      <c r="AB2004" s="61"/>
      <c r="AC2004" s="61"/>
      <c r="AD2004" s="61"/>
      <c r="AE2004" s="61"/>
      <c r="AF2004" s="61"/>
      <c r="AG2004" s="61"/>
      <c r="AH2004" s="61"/>
    </row>
    <row r="2005" spans="15:34">
      <c r="O2005" s="61"/>
      <c r="P2005" s="61"/>
      <c r="Q2005" s="61"/>
      <c r="R2005" s="61"/>
      <c r="S2005" s="61"/>
      <c r="T2005" s="61"/>
      <c r="U2005" s="61"/>
      <c r="V2005" s="61"/>
      <c r="W2005" s="61"/>
      <c r="X2005" s="61"/>
      <c r="Y2005" s="61"/>
      <c r="Z2005" s="61"/>
      <c r="AA2005" s="61"/>
      <c r="AB2005" s="61"/>
      <c r="AC2005" s="61"/>
      <c r="AD2005" s="61"/>
      <c r="AE2005" s="61"/>
      <c r="AF2005" s="61"/>
      <c r="AG2005" s="61"/>
      <c r="AH2005" s="61"/>
    </row>
    <row r="2006" spans="15:34">
      <c r="O2006" s="61"/>
      <c r="P2006" s="61"/>
      <c r="Q2006" s="61"/>
      <c r="R2006" s="61"/>
      <c r="S2006" s="61"/>
      <c r="T2006" s="61"/>
      <c r="U2006" s="61"/>
      <c r="V2006" s="61"/>
      <c r="W2006" s="61"/>
      <c r="X2006" s="61"/>
      <c r="Y2006" s="61"/>
      <c r="Z2006" s="61"/>
      <c r="AA2006" s="61"/>
      <c r="AB2006" s="61"/>
      <c r="AC2006" s="61"/>
      <c r="AD2006" s="61"/>
      <c r="AE2006" s="61"/>
      <c r="AF2006" s="61"/>
      <c r="AG2006" s="61"/>
      <c r="AH2006" s="61"/>
    </row>
    <row r="2007" spans="15:34">
      <c r="O2007" s="61"/>
      <c r="P2007" s="61"/>
      <c r="Q2007" s="61"/>
      <c r="R2007" s="61"/>
      <c r="S2007" s="61"/>
      <c r="T2007" s="61"/>
      <c r="U2007" s="61"/>
      <c r="V2007" s="61"/>
      <c r="W2007" s="61"/>
      <c r="X2007" s="61"/>
      <c r="Y2007" s="61"/>
      <c r="Z2007" s="61"/>
      <c r="AA2007" s="61"/>
      <c r="AB2007" s="61"/>
      <c r="AC2007" s="61"/>
      <c r="AD2007" s="61"/>
      <c r="AE2007" s="61"/>
      <c r="AF2007" s="61"/>
      <c r="AG2007" s="61"/>
      <c r="AH2007" s="61"/>
    </row>
    <row r="2008" spans="15:34">
      <c r="O2008" s="61"/>
      <c r="P2008" s="61"/>
      <c r="Q2008" s="61"/>
      <c r="R2008" s="61"/>
      <c r="S2008" s="61"/>
      <c r="T2008" s="61"/>
      <c r="U2008" s="61"/>
      <c r="V2008" s="61"/>
      <c r="W2008" s="61"/>
      <c r="X2008" s="61"/>
      <c r="Y2008" s="61"/>
      <c r="Z2008" s="61"/>
      <c r="AA2008" s="61"/>
      <c r="AB2008" s="61"/>
      <c r="AC2008" s="61"/>
      <c r="AD2008" s="61"/>
      <c r="AE2008" s="61"/>
      <c r="AF2008" s="61"/>
      <c r="AG2008" s="61"/>
      <c r="AH2008" s="61"/>
    </row>
    <row r="2009" spans="15:34">
      <c r="O2009" s="61"/>
      <c r="P2009" s="61"/>
      <c r="Q2009" s="61"/>
      <c r="R2009" s="61"/>
      <c r="S2009" s="61"/>
      <c r="T2009" s="61"/>
      <c r="U2009" s="61"/>
      <c r="V2009" s="61"/>
      <c r="W2009" s="61"/>
      <c r="X2009" s="61"/>
      <c r="Y2009" s="61"/>
      <c r="Z2009" s="61"/>
      <c r="AA2009" s="61"/>
      <c r="AB2009" s="61"/>
      <c r="AC2009" s="61"/>
      <c r="AD2009" s="61"/>
      <c r="AE2009" s="61"/>
      <c r="AF2009" s="61"/>
      <c r="AG2009" s="61"/>
      <c r="AH2009" s="61"/>
    </row>
    <row r="2010" spans="15:34">
      <c r="O2010" s="61"/>
      <c r="P2010" s="61"/>
      <c r="Q2010" s="61"/>
      <c r="R2010" s="61"/>
      <c r="S2010" s="61"/>
      <c r="T2010" s="61"/>
      <c r="U2010" s="61"/>
      <c r="V2010" s="61"/>
      <c r="W2010" s="61"/>
      <c r="X2010" s="61"/>
      <c r="Y2010" s="61"/>
      <c r="Z2010" s="61"/>
      <c r="AA2010" s="61"/>
      <c r="AB2010" s="61"/>
      <c r="AC2010" s="61"/>
      <c r="AD2010" s="61"/>
      <c r="AE2010" s="61"/>
      <c r="AF2010" s="61"/>
      <c r="AG2010" s="61"/>
      <c r="AH2010" s="61"/>
    </row>
    <row r="2011" spans="15:34">
      <c r="O2011" s="61"/>
      <c r="P2011" s="61"/>
      <c r="Q2011" s="61"/>
      <c r="R2011" s="61"/>
      <c r="S2011" s="61"/>
      <c r="T2011" s="61"/>
      <c r="U2011" s="61"/>
      <c r="V2011" s="61"/>
      <c r="W2011" s="61"/>
      <c r="X2011" s="61"/>
      <c r="Y2011" s="61"/>
      <c r="Z2011" s="61"/>
      <c r="AA2011" s="61"/>
      <c r="AB2011" s="61"/>
      <c r="AC2011" s="61"/>
      <c r="AD2011" s="61"/>
      <c r="AE2011" s="61"/>
      <c r="AF2011" s="61"/>
      <c r="AG2011" s="61"/>
      <c r="AH2011" s="61"/>
    </row>
    <row r="2012" spans="15:34">
      <c r="O2012" s="61"/>
      <c r="P2012" s="61"/>
      <c r="Q2012" s="61"/>
      <c r="R2012" s="61"/>
      <c r="S2012" s="61"/>
      <c r="T2012" s="61"/>
      <c r="U2012" s="61"/>
      <c r="V2012" s="61"/>
      <c r="W2012" s="61"/>
      <c r="X2012" s="61"/>
      <c r="Y2012" s="61"/>
      <c r="Z2012" s="61"/>
      <c r="AA2012" s="61"/>
      <c r="AB2012" s="61"/>
      <c r="AC2012" s="61"/>
      <c r="AD2012" s="61"/>
      <c r="AE2012" s="61"/>
      <c r="AF2012" s="61"/>
      <c r="AG2012" s="61"/>
      <c r="AH2012" s="61"/>
    </row>
    <row r="2013" spans="15:34">
      <c r="O2013" s="61"/>
      <c r="P2013" s="61"/>
      <c r="Q2013" s="61"/>
      <c r="R2013" s="61"/>
      <c r="S2013" s="61"/>
      <c r="T2013" s="61"/>
      <c r="U2013" s="61"/>
      <c r="V2013" s="61"/>
      <c r="W2013" s="61"/>
      <c r="X2013" s="61"/>
      <c r="Y2013" s="61"/>
      <c r="Z2013" s="61"/>
      <c r="AA2013" s="61"/>
      <c r="AB2013" s="61"/>
      <c r="AC2013" s="61"/>
      <c r="AD2013" s="61"/>
      <c r="AE2013" s="61"/>
      <c r="AF2013" s="61"/>
      <c r="AG2013" s="61"/>
      <c r="AH2013" s="61"/>
    </row>
    <row r="2014" spans="15:34">
      <c r="O2014" s="61"/>
      <c r="P2014" s="61"/>
      <c r="Q2014" s="61"/>
      <c r="R2014" s="61"/>
      <c r="S2014" s="61"/>
      <c r="T2014" s="61"/>
      <c r="U2014" s="61"/>
      <c r="V2014" s="61"/>
      <c r="W2014" s="61"/>
      <c r="X2014" s="61"/>
      <c r="Y2014" s="61"/>
      <c r="Z2014" s="61"/>
      <c r="AA2014" s="61"/>
      <c r="AB2014" s="61"/>
      <c r="AC2014" s="61"/>
      <c r="AD2014" s="61"/>
      <c r="AE2014" s="61"/>
      <c r="AF2014" s="61"/>
      <c r="AG2014" s="61"/>
      <c r="AH2014" s="61"/>
    </row>
    <row r="2015" spans="15:34">
      <c r="O2015" s="61"/>
      <c r="P2015" s="61"/>
      <c r="Q2015" s="61"/>
      <c r="R2015" s="61"/>
      <c r="S2015" s="61"/>
      <c r="T2015" s="61"/>
      <c r="U2015" s="61"/>
      <c r="V2015" s="61"/>
      <c r="W2015" s="61"/>
      <c r="X2015" s="61"/>
      <c r="Y2015" s="61"/>
      <c r="Z2015" s="61"/>
      <c r="AA2015" s="61"/>
      <c r="AB2015" s="61"/>
      <c r="AC2015" s="61"/>
      <c r="AD2015" s="61"/>
      <c r="AE2015" s="61"/>
      <c r="AF2015" s="61"/>
      <c r="AG2015" s="61"/>
      <c r="AH2015" s="61"/>
    </row>
    <row r="2016" spans="15:34">
      <c r="O2016" s="61"/>
      <c r="P2016" s="61"/>
      <c r="Q2016" s="61"/>
      <c r="R2016" s="61"/>
      <c r="S2016" s="61"/>
      <c r="T2016" s="61"/>
      <c r="U2016" s="61"/>
      <c r="V2016" s="61"/>
      <c r="W2016" s="61"/>
      <c r="X2016" s="61"/>
      <c r="Y2016" s="61"/>
      <c r="Z2016" s="61"/>
      <c r="AA2016" s="61"/>
      <c r="AB2016" s="61"/>
      <c r="AC2016" s="61"/>
      <c r="AD2016" s="61"/>
      <c r="AE2016" s="61"/>
      <c r="AF2016" s="61"/>
      <c r="AG2016" s="61"/>
      <c r="AH2016" s="61"/>
    </row>
    <row r="2017" spans="15:34">
      <c r="O2017" s="61"/>
      <c r="P2017" s="61"/>
      <c r="Q2017" s="61"/>
      <c r="R2017" s="61"/>
      <c r="S2017" s="61"/>
      <c r="T2017" s="61"/>
      <c r="U2017" s="61"/>
      <c r="V2017" s="61"/>
      <c r="W2017" s="61"/>
      <c r="X2017" s="61"/>
      <c r="Y2017" s="61"/>
      <c r="Z2017" s="61"/>
      <c r="AA2017" s="61"/>
      <c r="AB2017" s="61"/>
      <c r="AC2017" s="61"/>
      <c r="AD2017" s="61"/>
      <c r="AE2017" s="61"/>
      <c r="AF2017" s="61"/>
      <c r="AG2017" s="61"/>
      <c r="AH2017" s="61"/>
    </row>
    <row r="2018" spans="15:34">
      <c r="O2018" s="61"/>
      <c r="P2018" s="61"/>
      <c r="Q2018" s="61"/>
      <c r="R2018" s="61"/>
      <c r="S2018" s="61"/>
      <c r="T2018" s="61"/>
      <c r="U2018" s="61"/>
      <c r="V2018" s="61"/>
      <c r="W2018" s="61"/>
      <c r="X2018" s="61"/>
      <c r="Y2018" s="61"/>
      <c r="Z2018" s="61"/>
      <c r="AA2018" s="61"/>
      <c r="AB2018" s="61"/>
      <c r="AC2018" s="61"/>
      <c r="AD2018" s="61"/>
      <c r="AE2018" s="61"/>
      <c r="AF2018" s="61"/>
      <c r="AG2018" s="61"/>
      <c r="AH2018" s="61"/>
    </row>
    <row r="2019" spans="15:34">
      <c r="O2019" s="61"/>
      <c r="P2019" s="61"/>
      <c r="Q2019" s="61"/>
      <c r="R2019" s="61"/>
      <c r="S2019" s="61"/>
      <c r="T2019" s="61"/>
      <c r="U2019" s="61"/>
      <c r="V2019" s="61"/>
      <c r="W2019" s="61"/>
      <c r="X2019" s="61"/>
      <c r="Y2019" s="61"/>
      <c r="Z2019" s="61"/>
      <c r="AA2019" s="61"/>
      <c r="AB2019" s="61"/>
      <c r="AC2019" s="61"/>
      <c r="AD2019" s="61"/>
      <c r="AE2019" s="61"/>
      <c r="AF2019" s="61"/>
      <c r="AG2019" s="61"/>
      <c r="AH2019" s="61"/>
    </row>
    <row r="2020" spans="15:34">
      <c r="O2020" s="61"/>
      <c r="P2020" s="61"/>
      <c r="Q2020" s="61"/>
      <c r="R2020" s="61"/>
      <c r="S2020" s="61"/>
      <c r="T2020" s="61"/>
      <c r="U2020" s="61"/>
      <c r="V2020" s="61"/>
      <c r="W2020" s="61"/>
      <c r="X2020" s="61"/>
      <c r="Y2020" s="61"/>
      <c r="Z2020" s="61"/>
      <c r="AA2020" s="61"/>
      <c r="AB2020" s="61"/>
      <c r="AC2020" s="61"/>
      <c r="AD2020" s="61"/>
      <c r="AE2020" s="61"/>
      <c r="AF2020" s="61"/>
      <c r="AG2020" s="61"/>
      <c r="AH2020" s="61"/>
    </row>
    <row r="2021" spans="15:34">
      <c r="O2021" s="61"/>
      <c r="P2021" s="61"/>
      <c r="Q2021" s="61"/>
      <c r="R2021" s="61"/>
      <c r="S2021" s="61"/>
      <c r="T2021" s="61"/>
      <c r="U2021" s="61"/>
      <c r="V2021" s="61"/>
      <c r="W2021" s="61"/>
      <c r="X2021" s="61"/>
      <c r="Y2021" s="61"/>
      <c r="Z2021" s="61"/>
      <c r="AA2021" s="61"/>
      <c r="AB2021" s="61"/>
      <c r="AC2021" s="61"/>
      <c r="AD2021" s="61"/>
      <c r="AE2021" s="61"/>
      <c r="AF2021" s="61"/>
      <c r="AG2021" s="61"/>
      <c r="AH2021" s="61"/>
    </row>
    <row r="2022" spans="15:34">
      <c r="O2022" s="61"/>
      <c r="P2022" s="61"/>
      <c r="Q2022" s="61"/>
      <c r="R2022" s="61"/>
      <c r="S2022" s="61"/>
      <c r="T2022" s="61"/>
      <c r="U2022" s="61"/>
      <c r="V2022" s="61"/>
      <c r="W2022" s="61"/>
      <c r="X2022" s="61"/>
      <c r="Y2022" s="61"/>
      <c r="Z2022" s="61"/>
      <c r="AA2022" s="61"/>
      <c r="AB2022" s="61"/>
      <c r="AC2022" s="61"/>
      <c r="AD2022" s="61"/>
      <c r="AE2022" s="61"/>
      <c r="AF2022" s="61"/>
      <c r="AG2022" s="61"/>
      <c r="AH2022" s="61"/>
    </row>
    <row r="2023" spans="15:34">
      <c r="O2023" s="61"/>
      <c r="P2023" s="61"/>
      <c r="Q2023" s="61"/>
      <c r="R2023" s="61"/>
      <c r="S2023" s="61"/>
      <c r="T2023" s="61"/>
      <c r="U2023" s="61"/>
      <c r="V2023" s="61"/>
      <c r="W2023" s="61"/>
      <c r="X2023" s="61"/>
      <c r="Y2023" s="61"/>
      <c r="Z2023" s="61"/>
      <c r="AA2023" s="61"/>
      <c r="AB2023" s="61"/>
      <c r="AC2023" s="61"/>
      <c r="AD2023" s="61"/>
      <c r="AE2023" s="61"/>
      <c r="AF2023" s="61"/>
      <c r="AG2023" s="61"/>
      <c r="AH2023" s="61"/>
    </row>
    <row r="2024" spans="15:34">
      <c r="O2024" s="61"/>
      <c r="P2024" s="61"/>
      <c r="Q2024" s="61"/>
      <c r="R2024" s="61"/>
      <c r="S2024" s="61"/>
      <c r="T2024" s="61"/>
      <c r="U2024" s="61"/>
      <c r="V2024" s="61"/>
      <c r="W2024" s="61"/>
      <c r="X2024" s="61"/>
      <c r="Y2024" s="61"/>
      <c r="Z2024" s="61"/>
      <c r="AA2024" s="61"/>
      <c r="AB2024" s="61"/>
      <c r="AC2024" s="61"/>
      <c r="AD2024" s="61"/>
      <c r="AE2024" s="61"/>
      <c r="AF2024" s="61"/>
      <c r="AG2024" s="61"/>
      <c r="AH2024" s="61"/>
    </row>
    <row r="2025" spans="15:34">
      <c r="O2025" s="61"/>
      <c r="P2025" s="61"/>
      <c r="Q2025" s="61"/>
      <c r="R2025" s="61"/>
      <c r="S2025" s="61"/>
      <c r="T2025" s="61"/>
      <c r="U2025" s="61"/>
      <c r="V2025" s="61"/>
      <c r="W2025" s="61"/>
      <c r="X2025" s="61"/>
      <c r="Y2025" s="61"/>
      <c r="Z2025" s="61"/>
      <c r="AA2025" s="61"/>
      <c r="AB2025" s="61"/>
      <c r="AC2025" s="61"/>
      <c r="AD2025" s="61"/>
      <c r="AE2025" s="61"/>
      <c r="AF2025" s="61"/>
      <c r="AG2025" s="61"/>
      <c r="AH2025" s="61"/>
    </row>
    <row r="2026" spans="15:34">
      <c r="O2026" s="61"/>
      <c r="P2026" s="61"/>
      <c r="Q2026" s="61"/>
      <c r="R2026" s="61"/>
      <c r="S2026" s="61"/>
      <c r="T2026" s="61"/>
      <c r="U2026" s="61"/>
      <c r="V2026" s="61"/>
      <c r="W2026" s="61"/>
      <c r="X2026" s="61"/>
      <c r="Y2026" s="61"/>
      <c r="Z2026" s="61"/>
      <c r="AA2026" s="61"/>
      <c r="AB2026" s="61"/>
      <c r="AC2026" s="61"/>
      <c r="AD2026" s="61"/>
      <c r="AE2026" s="61"/>
      <c r="AF2026" s="61"/>
      <c r="AG2026" s="61"/>
      <c r="AH2026" s="61"/>
    </row>
    <row r="2027" spans="15:34">
      <c r="O2027" s="61"/>
      <c r="P2027" s="61"/>
      <c r="Q2027" s="61"/>
      <c r="R2027" s="61"/>
      <c r="S2027" s="61"/>
      <c r="T2027" s="61"/>
      <c r="U2027" s="61"/>
      <c r="V2027" s="61"/>
      <c r="W2027" s="61"/>
      <c r="X2027" s="61"/>
      <c r="Y2027" s="61"/>
      <c r="Z2027" s="61"/>
      <c r="AA2027" s="61"/>
      <c r="AB2027" s="61"/>
      <c r="AC2027" s="61"/>
      <c r="AD2027" s="61"/>
      <c r="AE2027" s="61"/>
      <c r="AF2027" s="61"/>
      <c r="AG2027" s="61"/>
      <c r="AH2027" s="61"/>
    </row>
    <row r="2028" spans="15:34">
      <c r="O2028" s="61"/>
      <c r="P2028" s="61"/>
      <c r="Q2028" s="61"/>
      <c r="R2028" s="61"/>
      <c r="S2028" s="61"/>
      <c r="T2028" s="61"/>
      <c r="U2028" s="61"/>
      <c r="V2028" s="61"/>
      <c r="W2028" s="61"/>
      <c r="X2028" s="61"/>
      <c r="Y2028" s="61"/>
      <c r="Z2028" s="61"/>
      <c r="AA2028" s="61"/>
      <c r="AB2028" s="61"/>
      <c r="AC2028" s="61"/>
      <c r="AD2028" s="61"/>
      <c r="AE2028" s="61"/>
      <c r="AF2028" s="61"/>
      <c r="AG2028" s="61"/>
      <c r="AH2028" s="61"/>
    </row>
    <row r="2029" spans="15:34">
      <c r="O2029" s="61"/>
      <c r="P2029" s="61"/>
      <c r="Q2029" s="61"/>
      <c r="R2029" s="61"/>
      <c r="S2029" s="61"/>
      <c r="T2029" s="61"/>
      <c r="U2029" s="61"/>
      <c r="V2029" s="61"/>
      <c r="W2029" s="61"/>
      <c r="X2029" s="61"/>
      <c r="Y2029" s="61"/>
      <c r="Z2029" s="61"/>
      <c r="AA2029" s="61"/>
      <c r="AB2029" s="61"/>
      <c r="AC2029" s="61"/>
      <c r="AD2029" s="61"/>
      <c r="AE2029" s="61"/>
      <c r="AF2029" s="61"/>
      <c r="AG2029" s="61"/>
      <c r="AH2029" s="61"/>
    </row>
    <row r="2030" spans="15:34">
      <c r="O2030" s="61"/>
      <c r="P2030" s="61"/>
      <c r="Q2030" s="61"/>
      <c r="R2030" s="61"/>
      <c r="S2030" s="61"/>
      <c r="T2030" s="61"/>
      <c r="U2030" s="61"/>
      <c r="V2030" s="61"/>
      <c r="W2030" s="61"/>
      <c r="X2030" s="61"/>
      <c r="Y2030" s="61"/>
      <c r="Z2030" s="61"/>
      <c r="AA2030" s="61"/>
      <c r="AB2030" s="61"/>
      <c r="AC2030" s="61"/>
      <c r="AD2030" s="61"/>
      <c r="AE2030" s="61"/>
      <c r="AF2030" s="61"/>
      <c r="AG2030" s="61"/>
      <c r="AH2030" s="61"/>
    </row>
    <row r="2031" spans="15:34">
      <c r="O2031" s="61"/>
      <c r="P2031" s="61"/>
      <c r="Q2031" s="61"/>
      <c r="R2031" s="61"/>
      <c r="S2031" s="61"/>
      <c r="T2031" s="61"/>
      <c r="U2031" s="61"/>
      <c r="V2031" s="61"/>
      <c r="W2031" s="61"/>
      <c r="X2031" s="61"/>
      <c r="Y2031" s="61"/>
      <c r="Z2031" s="61"/>
      <c r="AA2031" s="61"/>
      <c r="AB2031" s="61"/>
      <c r="AC2031" s="61"/>
      <c r="AD2031" s="61"/>
      <c r="AE2031" s="61"/>
      <c r="AF2031" s="61"/>
      <c r="AG2031" s="61"/>
      <c r="AH2031" s="61"/>
    </row>
    <row r="2032" spans="15:34">
      <c r="O2032" s="61"/>
      <c r="P2032" s="61"/>
      <c r="Q2032" s="61"/>
      <c r="R2032" s="61"/>
      <c r="S2032" s="61"/>
      <c r="T2032" s="61"/>
      <c r="U2032" s="61"/>
      <c r="V2032" s="61"/>
      <c r="W2032" s="61"/>
      <c r="X2032" s="61"/>
      <c r="Y2032" s="61"/>
      <c r="Z2032" s="61"/>
      <c r="AA2032" s="61"/>
      <c r="AB2032" s="61"/>
      <c r="AC2032" s="61"/>
      <c r="AD2032" s="61"/>
      <c r="AE2032" s="61"/>
      <c r="AF2032" s="61"/>
      <c r="AG2032" s="61"/>
      <c r="AH2032" s="61"/>
    </row>
    <row r="2033" spans="15:34">
      <c r="O2033" s="61"/>
      <c r="P2033" s="61"/>
      <c r="Q2033" s="61"/>
      <c r="R2033" s="61"/>
      <c r="S2033" s="61"/>
      <c r="T2033" s="61"/>
      <c r="U2033" s="61"/>
      <c r="V2033" s="61"/>
      <c r="W2033" s="61"/>
      <c r="X2033" s="61"/>
      <c r="Y2033" s="61"/>
      <c r="Z2033" s="61"/>
      <c r="AA2033" s="61"/>
      <c r="AB2033" s="61"/>
      <c r="AC2033" s="61"/>
      <c r="AD2033" s="61"/>
      <c r="AE2033" s="61"/>
      <c r="AF2033" s="61"/>
      <c r="AG2033" s="61"/>
      <c r="AH2033" s="61"/>
    </row>
    <row r="2034" spans="15:34">
      <c r="O2034" s="61"/>
      <c r="P2034" s="61"/>
      <c r="Q2034" s="61"/>
      <c r="R2034" s="61"/>
      <c r="S2034" s="61"/>
      <c r="T2034" s="61"/>
      <c r="U2034" s="61"/>
      <c r="V2034" s="61"/>
      <c r="W2034" s="61"/>
      <c r="X2034" s="61"/>
      <c r="Y2034" s="61"/>
      <c r="Z2034" s="61"/>
      <c r="AA2034" s="61"/>
      <c r="AB2034" s="61"/>
      <c r="AC2034" s="61"/>
      <c r="AD2034" s="61"/>
      <c r="AE2034" s="61"/>
      <c r="AF2034" s="61"/>
      <c r="AG2034" s="61"/>
      <c r="AH2034" s="61"/>
    </row>
    <row r="2035" spans="15:34">
      <c r="O2035" s="61"/>
      <c r="P2035" s="61"/>
      <c r="Q2035" s="61"/>
      <c r="R2035" s="61"/>
      <c r="S2035" s="61"/>
      <c r="T2035" s="61"/>
      <c r="U2035" s="61"/>
      <c r="V2035" s="61"/>
      <c r="W2035" s="61"/>
      <c r="X2035" s="61"/>
      <c r="Y2035" s="61"/>
      <c r="Z2035" s="61"/>
      <c r="AA2035" s="61"/>
      <c r="AB2035" s="61"/>
      <c r="AC2035" s="61"/>
      <c r="AD2035" s="61"/>
      <c r="AE2035" s="61"/>
      <c r="AF2035" s="61"/>
      <c r="AG2035" s="61"/>
      <c r="AH2035" s="61"/>
    </row>
    <row r="2036" spans="15:34">
      <c r="O2036" s="61"/>
      <c r="P2036" s="61"/>
      <c r="Q2036" s="61"/>
      <c r="R2036" s="61"/>
      <c r="S2036" s="61"/>
      <c r="T2036" s="61"/>
      <c r="U2036" s="61"/>
      <c r="V2036" s="61"/>
      <c r="W2036" s="61"/>
      <c r="X2036" s="61"/>
      <c r="Y2036" s="61"/>
      <c r="Z2036" s="61"/>
      <c r="AA2036" s="61"/>
      <c r="AB2036" s="61"/>
      <c r="AC2036" s="61"/>
      <c r="AD2036" s="61"/>
      <c r="AE2036" s="61"/>
      <c r="AF2036" s="61"/>
      <c r="AG2036" s="61"/>
      <c r="AH2036" s="61"/>
    </row>
    <row r="2037" spans="15:34">
      <c r="O2037" s="61"/>
      <c r="P2037" s="61"/>
      <c r="Q2037" s="61"/>
      <c r="R2037" s="61"/>
      <c r="S2037" s="61"/>
      <c r="T2037" s="61"/>
      <c r="U2037" s="61"/>
      <c r="V2037" s="61"/>
      <c r="W2037" s="61"/>
      <c r="X2037" s="61"/>
      <c r="Y2037" s="61"/>
      <c r="Z2037" s="61"/>
      <c r="AA2037" s="61"/>
      <c r="AB2037" s="61"/>
      <c r="AC2037" s="61"/>
      <c r="AD2037" s="61"/>
      <c r="AE2037" s="61"/>
      <c r="AF2037" s="61"/>
      <c r="AG2037" s="61"/>
      <c r="AH2037" s="61"/>
    </row>
    <row r="2038" spans="15:34">
      <c r="O2038" s="61"/>
      <c r="P2038" s="61"/>
      <c r="Q2038" s="61"/>
      <c r="R2038" s="61"/>
      <c r="S2038" s="61"/>
      <c r="T2038" s="61"/>
      <c r="U2038" s="61"/>
      <c r="V2038" s="61"/>
      <c r="W2038" s="61"/>
      <c r="X2038" s="61"/>
      <c r="Y2038" s="61"/>
      <c r="Z2038" s="61"/>
      <c r="AA2038" s="61"/>
      <c r="AB2038" s="61"/>
      <c r="AC2038" s="61"/>
      <c r="AD2038" s="61"/>
      <c r="AE2038" s="61"/>
      <c r="AF2038" s="61"/>
      <c r="AG2038" s="61"/>
      <c r="AH2038" s="61"/>
    </row>
    <row r="2039" spans="15:34">
      <c r="O2039" s="61"/>
      <c r="P2039" s="61"/>
      <c r="Q2039" s="61"/>
      <c r="R2039" s="61"/>
      <c r="S2039" s="61"/>
      <c r="T2039" s="61"/>
      <c r="U2039" s="61"/>
      <c r="V2039" s="61"/>
      <c r="W2039" s="61"/>
      <c r="X2039" s="61"/>
      <c r="Y2039" s="61"/>
      <c r="Z2039" s="61"/>
      <c r="AA2039" s="61"/>
      <c r="AB2039" s="61"/>
      <c r="AC2039" s="61"/>
      <c r="AD2039" s="61"/>
      <c r="AE2039" s="61"/>
      <c r="AF2039" s="61"/>
      <c r="AG2039" s="61"/>
      <c r="AH2039" s="61"/>
    </row>
    <row r="2040" spans="15:34">
      <c r="O2040" s="61"/>
      <c r="P2040" s="61"/>
      <c r="Q2040" s="61"/>
      <c r="R2040" s="61"/>
      <c r="S2040" s="61"/>
      <c r="T2040" s="61"/>
      <c r="U2040" s="61"/>
      <c r="V2040" s="61"/>
      <c r="W2040" s="61"/>
      <c r="X2040" s="61"/>
      <c r="Y2040" s="61"/>
      <c r="Z2040" s="61"/>
      <c r="AA2040" s="61"/>
      <c r="AB2040" s="61"/>
      <c r="AC2040" s="61"/>
      <c r="AD2040" s="61"/>
      <c r="AE2040" s="61"/>
      <c r="AF2040" s="61"/>
      <c r="AG2040" s="61"/>
      <c r="AH2040" s="61"/>
    </row>
    <row r="2041" spans="15:34">
      <c r="O2041" s="61"/>
      <c r="P2041" s="61"/>
      <c r="Q2041" s="61"/>
      <c r="R2041" s="61"/>
      <c r="S2041" s="61"/>
      <c r="T2041" s="61"/>
      <c r="U2041" s="61"/>
      <c r="V2041" s="61"/>
      <c r="W2041" s="61"/>
      <c r="X2041" s="61"/>
      <c r="Y2041" s="61"/>
      <c r="Z2041" s="61"/>
      <c r="AA2041" s="61"/>
      <c r="AB2041" s="61"/>
      <c r="AC2041" s="61"/>
      <c r="AD2041" s="61"/>
      <c r="AE2041" s="61"/>
      <c r="AF2041" s="61"/>
      <c r="AG2041" s="61"/>
      <c r="AH2041" s="61"/>
    </row>
    <row r="2042" spans="15:34">
      <c r="O2042" s="61"/>
      <c r="P2042" s="61"/>
      <c r="Q2042" s="61"/>
      <c r="R2042" s="61"/>
      <c r="S2042" s="61"/>
      <c r="T2042" s="61"/>
      <c r="U2042" s="61"/>
      <c r="V2042" s="61"/>
      <c r="W2042" s="61"/>
      <c r="X2042" s="61"/>
      <c r="Y2042" s="61"/>
      <c r="Z2042" s="61"/>
      <c r="AA2042" s="61"/>
      <c r="AB2042" s="61"/>
      <c r="AC2042" s="61"/>
      <c r="AD2042" s="61"/>
      <c r="AE2042" s="61"/>
      <c r="AF2042" s="61"/>
      <c r="AG2042" s="61"/>
      <c r="AH2042" s="61"/>
    </row>
    <row r="2043" spans="15:34">
      <c r="O2043" s="61"/>
      <c r="P2043" s="61"/>
      <c r="Q2043" s="61"/>
      <c r="R2043" s="61"/>
      <c r="S2043" s="61"/>
      <c r="T2043" s="61"/>
      <c r="U2043" s="61"/>
      <c r="V2043" s="61"/>
      <c r="W2043" s="61"/>
      <c r="X2043" s="61"/>
      <c r="Y2043" s="61"/>
      <c r="Z2043" s="61"/>
      <c r="AA2043" s="61"/>
      <c r="AB2043" s="61"/>
      <c r="AC2043" s="61"/>
      <c r="AD2043" s="61"/>
      <c r="AE2043" s="61"/>
      <c r="AF2043" s="61"/>
      <c r="AG2043" s="61"/>
      <c r="AH2043" s="61"/>
    </row>
    <row r="2044" spans="15:34">
      <c r="U2044" s="73"/>
      <c r="X2044" s="73"/>
      <c r="Y2044" s="73"/>
      <c r="Z2044" s="73"/>
    </row>
    <row r="2045" spans="15:34">
      <c r="U2045" s="73"/>
      <c r="X2045" s="73"/>
      <c r="Y2045" s="73"/>
      <c r="Z2045" s="73"/>
    </row>
    <row r="2046" spans="15:34">
      <c r="U2046" s="73"/>
      <c r="X2046" s="73"/>
      <c r="Y2046" s="73"/>
      <c r="Z2046" s="73"/>
    </row>
    <row r="2047" spans="15:34">
      <c r="U2047" s="73"/>
      <c r="X2047" s="73"/>
      <c r="Y2047" s="73"/>
      <c r="Z2047" s="73"/>
    </row>
    <row r="2048" spans="15:34">
      <c r="U2048" s="73"/>
      <c r="X2048" s="73"/>
      <c r="Y2048" s="73"/>
      <c r="Z2048" s="73"/>
    </row>
    <row r="2049" spans="21:26">
      <c r="U2049" s="73"/>
      <c r="X2049" s="73"/>
      <c r="Y2049" s="73"/>
      <c r="Z2049" s="73"/>
    </row>
    <row r="2050" spans="21:26">
      <c r="U2050" s="73"/>
      <c r="X2050" s="73"/>
      <c r="Y2050" s="73"/>
      <c r="Z2050" s="73"/>
    </row>
    <row r="2051" spans="21:26">
      <c r="U2051" s="73"/>
      <c r="X2051" s="73"/>
      <c r="Y2051" s="73"/>
      <c r="Z2051" s="73"/>
    </row>
    <row r="2052" spans="21:26">
      <c r="U2052" s="73"/>
      <c r="X2052" s="73"/>
      <c r="Y2052" s="73"/>
      <c r="Z2052" s="73"/>
    </row>
    <row r="2053" spans="21:26">
      <c r="U2053" s="73"/>
      <c r="X2053" s="73"/>
      <c r="Y2053" s="73"/>
      <c r="Z2053" s="73"/>
    </row>
    <row r="2054" spans="21:26">
      <c r="U2054" s="73"/>
      <c r="X2054" s="73"/>
      <c r="Y2054" s="73"/>
      <c r="Z2054" s="73"/>
    </row>
    <row r="2055" spans="21:26">
      <c r="U2055" s="73"/>
      <c r="X2055" s="73"/>
      <c r="Y2055" s="73"/>
      <c r="Z2055" s="73"/>
    </row>
    <row r="2056" spans="21:26">
      <c r="U2056" s="73"/>
      <c r="X2056" s="73"/>
      <c r="Y2056" s="73"/>
      <c r="Z2056" s="73"/>
    </row>
    <row r="2057" spans="21:26">
      <c r="U2057" s="73"/>
      <c r="X2057" s="73"/>
      <c r="Y2057" s="73"/>
      <c r="Z2057" s="73"/>
    </row>
    <row r="2058" spans="21:26">
      <c r="U2058" s="73"/>
      <c r="X2058" s="73"/>
      <c r="Y2058" s="73"/>
      <c r="Z2058" s="73"/>
    </row>
    <row r="2059" spans="21:26">
      <c r="U2059" s="73"/>
      <c r="X2059" s="73"/>
      <c r="Y2059" s="73"/>
      <c r="Z2059" s="73"/>
    </row>
    <row r="2060" spans="21:26">
      <c r="U2060" s="73"/>
      <c r="X2060" s="73"/>
      <c r="Y2060" s="73"/>
      <c r="Z2060" s="73"/>
    </row>
    <row r="2061" spans="21:26">
      <c r="U2061" s="73"/>
      <c r="X2061" s="73"/>
      <c r="Y2061" s="73"/>
      <c r="Z2061" s="73"/>
    </row>
    <row r="2062" spans="21:26">
      <c r="U2062" s="73"/>
      <c r="X2062" s="73"/>
      <c r="Y2062" s="73"/>
      <c r="Z2062" s="73"/>
    </row>
    <row r="2063" spans="21:26">
      <c r="U2063" s="73"/>
      <c r="X2063" s="73"/>
      <c r="Y2063" s="73"/>
      <c r="Z2063" s="73"/>
    </row>
    <row r="2064" spans="21:26">
      <c r="U2064" s="73"/>
      <c r="X2064" s="73"/>
      <c r="Y2064" s="73"/>
      <c r="Z2064" s="73"/>
    </row>
    <row r="2065" spans="21:26">
      <c r="U2065" s="73"/>
      <c r="X2065" s="73"/>
      <c r="Y2065" s="73"/>
      <c r="Z2065" s="73"/>
    </row>
    <row r="2066" spans="21:26">
      <c r="U2066" s="73"/>
      <c r="X2066" s="73"/>
      <c r="Y2066" s="73"/>
      <c r="Z2066" s="73"/>
    </row>
    <row r="2067" spans="21:26">
      <c r="U2067" s="73"/>
      <c r="X2067" s="73"/>
      <c r="Y2067" s="73"/>
      <c r="Z2067" s="73"/>
    </row>
    <row r="2068" spans="21:26">
      <c r="U2068" s="73"/>
      <c r="X2068" s="73"/>
      <c r="Y2068" s="73"/>
      <c r="Z2068" s="73"/>
    </row>
    <row r="2069" spans="21:26">
      <c r="U2069" s="73"/>
      <c r="X2069" s="73"/>
      <c r="Y2069" s="73"/>
      <c r="Z2069" s="73"/>
    </row>
    <row r="2070" spans="21:26">
      <c r="U2070" s="73"/>
      <c r="X2070" s="73"/>
      <c r="Y2070" s="73"/>
      <c r="Z2070" s="73"/>
    </row>
    <row r="2071" spans="21:26">
      <c r="U2071" s="73"/>
      <c r="X2071" s="73"/>
      <c r="Y2071" s="73"/>
      <c r="Z2071" s="73"/>
    </row>
    <row r="2072" spans="21:26">
      <c r="U2072" s="73"/>
      <c r="X2072" s="73"/>
      <c r="Y2072" s="73"/>
      <c r="Z2072" s="73"/>
    </row>
    <row r="2073" spans="21:26">
      <c r="U2073" s="73"/>
      <c r="X2073" s="73"/>
      <c r="Y2073" s="73"/>
      <c r="Z2073" s="73"/>
    </row>
    <row r="2074" spans="21:26">
      <c r="U2074" s="73"/>
      <c r="X2074" s="73"/>
      <c r="Y2074" s="73"/>
      <c r="Z2074" s="73"/>
    </row>
    <row r="2075" spans="21:26">
      <c r="U2075" s="73"/>
      <c r="X2075" s="73"/>
      <c r="Y2075" s="73"/>
      <c r="Z2075" s="73"/>
    </row>
    <row r="2076" spans="21:26">
      <c r="U2076" s="73"/>
      <c r="X2076" s="73"/>
      <c r="Y2076" s="73"/>
      <c r="Z2076" s="73"/>
    </row>
    <row r="2077" spans="21:26">
      <c r="U2077" s="73"/>
      <c r="X2077" s="73"/>
      <c r="Y2077" s="73"/>
      <c r="Z2077" s="73"/>
    </row>
    <row r="2078" spans="21:26">
      <c r="U2078" s="73"/>
      <c r="X2078" s="73"/>
      <c r="Y2078" s="73"/>
      <c r="Z2078" s="73"/>
    </row>
    <row r="2079" spans="21:26">
      <c r="U2079" s="73"/>
      <c r="X2079" s="73"/>
      <c r="Y2079" s="73"/>
      <c r="Z2079" s="73"/>
    </row>
    <row r="2080" spans="21:26">
      <c r="U2080" s="73"/>
      <c r="X2080" s="73"/>
      <c r="Y2080" s="73"/>
      <c r="Z2080" s="73"/>
    </row>
    <row r="2081" spans="21:26">
      <c r="U2081" s="73"/>
      <c r="X2081" s="73"/>
      <c r="Y2081" s="73"/>
      <c r="Z2081" s="73"/>
    </row>
    <row r="2082" spans="21:26">
      <c r="U2082" s="73"/>
      <c r="X2082" s="73"/>
      <c r="Y2082" s="73"/>
      <c r="Z2082" s="73"/>
    </row>
    <row r="2083" spans="21:26">
      <c r="U2083" s="73"/>
      <c r="X2083" s="73"/>
      <c r="Y2083" s="73"/>
      <c r="Z2083" s="73"/>
    </row>
    <row r="2084" spans="21:26">
      <c r="U2084" s="73"/>
      <c r="X2084" s="73"/>
      <c r="Y2084" s="73"/>
      <c r="Z2084" s="73"/>
    </row>
    <row r="2085" spans="21:26">
      <c r="U2085" s="73"/>
      <c r="X2085" s="73"/>
      <c r="Y2085" s="73"/>
      <c r="Z2085" s="73"/>
    </row>
    <row r="2086" spans="21:26">
      <c r="U2086" s="73"/>
      <c r="X2086" s="73"/>
      <c r="Y2086" s="73"/>
      <c r="Z2086" s="73"/>
    </row>
    <row r="2087" spans="21:26">
      <c r="U2087" s="73"/>
      <c r="X2087" s="73"/>
      <c r="Y2087" s="73"/>
      <c r="Z2087" s="73"/>
    </row>
  </sheetData>
  <autoFilter ref="A2:AF1074" xr:uid="{01122587-C77C-428B-B4E7-408191898093}"/>
  <pageMargins left="0.51181102362204722" right="0.31496062992125984" top="0.55118110236220474" bottom="0.74803149606299213" header="0.31496062992125984" footer="0.31496062992125984"/>
  <pageSetup paperSize="8" scale="50" fitToHeight="30" orientation="landscape" r:id="rId1"/>
  <headerFooter>
    <oddFooter>&amp;L&amp;F&amp;C&amp;A&amp;R&amp;P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456BD-1A80-4A61-9256-5509CCC466BC}">
  <sheetPr codeName="Sheet33">
    <tabColor rgb="FF00B050"/>
    <pageSetUpPr fitToPage="1"/>
  </sheetPr>
  <dimension ref="A1:I196"/>
  <sheetViews>
    <sheetView workbookViewId="0"/>
  </sheetViews>
  <sheetFormatPr defaultRowHeight="12.5"/>
  <cols>
    <col min="1" max="1" width="21.7265625" customWidth="1"/>
    <col min="2" max="2" width="20.81640625" customWidth="1"/>
    <col min="3" max="3" width="21.81640625" customWidth="1"/>
    <col min="4" max="4" width="22.7265625" customWidth="1"/>
    <col min="5" max="5" width="25.7265625" customWidth="1"/>
    <col min="6" max="6" width="17.7265625" customWidth="1"/>
    <col min="7" max="7" width="13.54296875" customWidth="1"/>
  </cols>
  <sheetData>
    <row r="1" spans="1:6" ht="26">
      <c r="A1" s="74" t="s">
        <v>2624</v>
      </c>
    </row>
    <row r="3" spans="1:6" ht="14.5">
      <c r="A3" s="75"/>
      <c r="B3" s="76"/>
      <c r="C3" s="76"/>
      <c r="D3" s="76"/>
      <c r="E3" s="76"/>
    </row>
    <row r="4" spans="1:6" ht="33" customHeight="1">
      <c r="A4" s="613"/>
      <c r="B4" s="613"/>
      <c r="C4" s="613"/>
      <c r="D4" s="613"/>
      <c r="E4" s="613"/>
      <c r="F4" s="613"/>
    </row>
    <row r="5" spans="1:6" ht="14.5">
      <c r="A5" s="75"/>
      <c r="B5" s="76"/>
      <c r="C5" s="76"/>
      <c r="D5" s="76"/>
      <c r="E5" s="76"/>
    </row>
    <row r="6" spans="1:6" ht="14.5">
      <c r="A6" s="75"/>
      <c r="B6" s="76"/>
      <c r="C6" s="76"/>
      <c r="D6" s="76"/>
      <c r="E6" s="76"/>
    </row>
    <row r="7" spans="1:6" ht="39.5">
      <c r="A7" s="75" t="s">
        <v>787</v>
      </c>
      <c r="B7" s="76">
        <v>2019</v>
      </c>
      <c r="C7" s="76">
        <v>2020</v>
      </c>
      <c r="D7" s="76">
        <v>2021</v>
      </c>
      <c r="E7" s="76" t="s">
        <v>13</v>
      </c>
      <c r="F7" s="81" t="s">
        <v>2626</v>
      </c>
    </row>
    <row r="8" spans="1:6" ht="14.5">
      <c r="A8" t="s">
        <v>2485</v>
      </c>
      <c r="B8" s="4">
        <v>4852</v>
      </c>
      <c r="C8" s="4">
        <v>0</v>
      </c>
      <c r="D8" s="4">
        <v>0</v>
      </c>
      <c r="E8" s="77">
        <v>4852</v>
      </c>
      <c r="F8">
        <v>1</v>
      </c>
    </row>
    <row r="9" spans="1:6" ht="14.5">
      <c r="A9" t="s">
        <v>2486</v>
      </c>
      <c r="B9" s="4">
        <v>-446</v>
      </c>
      <c r="C9" s="4">
        <v>-2453</v>
      </c>
      <c r="D9" s="4">
        <v>-223</v>
      </c>
      <c r="E9" s="77">
        <v>-3122</v>
      </c>
      <c r="F9">
        <v>1</v>
      </c>
    </row>
    <row r="10" spans="1:6" ht="14.5">
      <c r="A10" t="s">
        <v>2285</v>
      </c>
      <c r="B10" s="4">
        <v>-224.80000000000018</v>
      </c>
      <c r="C10" s="4">
        <v>2518.8000000000002</v>
      </c>
      <c r="D10" s="4">
        <v>0</v>
      </c>
      <c r="E10" s="77">
        <v>2294</v>
      </c>
      <c r="F10">
        <v>2</v>
      </c>
    </row>
    <row r="11" spans="1:6" ht="14.5">
      <c r="A11" t="s">
        <v>2487</v>
      </c>
      <c r="B11" s="4">
        <v>58544.830000000009</v>
      </c>
      <c r="C11" s="4">
        <v>-133486.69999999998</v>
      </c>
      <c r="D11" s="4">
        <v>8547</v>
      </c>
      <c r="E11" s="77">
        <v>-66394.869999999966</v>
      </c>
      <c r="F11">
        <v>1</v>
      </c>
    </row>
    <row r="12" spans="1:6" ht="14.5">
      <c r="A12" t="s">
        <v>2488</v>
      </c>
      <c r="B12" s="4">
        <v>-744</v>
      </c>
      <c r="C12" s="4">
        <v>-1116</v>
      </c>
      <c r="D12" s="4">
        <v>124</v>
      </c>
      <c r="E12" s="77">
        <v>-1736</v>
      </c>
      <c r="F12">
        <v>1</v>
      </c>
    </row>
    <row r="13" spans="1:6" ht="14.5">
      <c r="A13" t="s">
        <v>2439</v>
      </c>
      <c r="B13" s="4">
        <v>-26880972.710000005</v>
      </c>
      <c r="C13" s="4">
        <v>-15960552.310000002</v>
      </c>
      <c r="D13" s="4">
        <v>-12227162.869999999</v>
      </c>
      <c r="E13" s="77">
        <v>-55068687.890000008</v>
      </c>
      <c r="F13">
        <v>1</v>
      </c>
    </row>
    <row r="14" spans="1:6" ht="14.5">
      <c r="A14" t="s">
        <v>2075</v>
      </c>
      <c r="B14" s="4">
        <v>-5713040.3499999987</v>
      </c>
      <c r="C14" s="4">
        <v>-6875320.8000000007</v>
      </c>
      <c r="D14" s="4">
        <v>-4435937.7</v>
      </c>
      <c r="E14" s="77">
        <v>-17024298.849999998</v>
      </c>
      <c r="F14">
        <v>11</v>
      </c>
    </row>
    <row r="15" spans="1:6" ht="14.5">
      <c r="A15" t="s">
        <v>2081</v>
      </c>
      <c r="B15" s="4">
        <v>-5794459.1399999987</v>
      </c>
      <c r="C15" s="4">
        <v>-2835616.67</v>
      </c>
      <c r="D15" s="4">
        <v>-2096143.68</v>
      </c>
      <c r="E15" s="77">
        <v>-10726219.489999998</v>
      </c>
      <c r="F15">
        <v>8</v>
      </c>
    </row>
    <row r="16" spans="1:6" ht="14.5">
      <c r="A16" t="s">
        <v>2336</v>
      </c>
      <c r="B16" s="4">
        <v>-2198790.34</v>
      </c>
      <c r="C16" s="4">
        <v>-45538.83999999988</v>
      </c>
      <c r="D16" s="4">
        <v>-1043199.0800000001</v>
      </c>
      <c r="E16" s="77">
        <v>-3287528.26</v>
      </c>
      <c r="F16">
        <v>2</v>
      </c>
    </row>
    <row r="17" spans="1:6" ht="14.5">
      <c r="A17" t="s">
        <v>2445</v>
      </c>
      <c r="B17" s="4">
        <v>-104289.3</v>
      </c>
      <c r="C17" s="4">
        <v>-194784</v>
      </c>
      <c r="D17" s="4">
        <v>-85218</v>
      </c>
      <c r="E17" s="77">
        <v>-384291.3</v>
      </c>
      <c r="F17">
        <v>2</v>
      </c>
    </row>
    <row r="18" spans="1:6" ht="14.5">
      <c r="A18" t="s">
        <v>2489</v>
      </c>
      <c r="B18" s="4">
        <v>-38020899.519999996</v>
      </c>
      <c r="C18" s="4">
        <v>-35975519.169999994</v>
      </c>
      <c r="D18" s="4">
        <v>-48854180.399999991</v>
      </c>
      <c r="E18" s="77">
        <v>-122850599.08999999</v>
      </c>
      <c r="F18">
        <v>1</v>
      </c>
    </row>
    <row r="19" spans="1:6" ht="14.5">
      <c r="A19" t="s">
        <v>2490</v>
      </c>
      <c r="B19" s="4">
        <v>-1899397.59</v>
      </c>
      <c r="C19" s="4">
        <v>-1669609.6</v>
      </c>
      <c r="D19" s="4">
        <v>-1014927.58</v>
      </c>
      <c r="E19" s="77">
        <v>-4583934.7700000005</v>
      </c>
      <c r="F19">
        <v>1</v>
      </c>
    </row>
    <row r="20" spans="1:6" ht="14.5">
      <c r="A20" t="s">
        <v>2491</v>
      </c>
      <c r="B20" s="4">
        <v>-4162942.7700000009</v>
      </c>
      <c r="C20" s="4">
        <v>-4296286.25</v>
      </c>
      <c r="D20" s="4">
        <v>-6484039.8499999987</v>
      </c>
      <c r="E20" s="77">
        <v>-14943268.870000001</v>
      </c>
      <c r="F20">
        <v>1</v>
      </c>
    </row>
    <row r="21" spans="1:6" ht="14.5">
      <c r="A21" t="s">
        <v>2492</v>
      </c>
      <c r="B21" s="4">
        <v>-1330367.2700000003</v>
      </c>
      <c r="C21" s="4">
        <v>-976489.01</v>
      </c>
      <c r="D21" s="4">
        <v>-742288.04000000015</v>
      </c>
      <c r="E21" s="77">
        <v>-3049144.3200000003</v>
      </c>
      <c r="F21">
        <v>1</v>
      </c>
    </row>
    <row r="22" spans="1:6" ht="14.5">
      <c r="A22" t="s">
        <v>2493</v>
      </c>
      <c r="B22" s="4">
        <v>-247418.22</v>
      </c>
      <c r="C22" s="4">
        <v>-76928.289999999994</v>
      </c>
      <c r="D22" s="4">
        <v>-71864.060000000012</v>
      </c>
      <c r="E22" s="77">
        <v>-396210.57</v>
      </c>
      <c r="F22">
        <v>1</v>
      </c>
    </row>
    <row r="23" spans="1:6" ht="14.5">
      <c r="A23" t="s">
        <v>2092</v>
      </c>
      <c r="B23" s="4">
        <v>-110639.90999999999</v>
      </c>
      <c r="C23" s="4">
        <v>-279066.68000000005</v>
      </c>
      <c r="D23" s="4">
        <v>-162237.57999999996</v>
      </c>
      <c r="E23" s="77">
        <v>-551944.16999999993</v>
      </c>
      <c r="F23">
        <v>2</v>
      </c>
    </row>
    <row r="24" spans="1:6" ht="14.5">
      <c r="A24" t="s">
        <v>2494</v>
      </c>
      <c r="B24" s="4">
        <v>-141579.96</v>
      </c>
      <c r="C24" s="4">
        <v>-115082.23</v>
      </c>
      <c r="D24" s="4">
        <v>-93258.2</v>
      </c>
      <c r="E24" s="77">
        <v>-349920.39</v>
      </c>
      <c r="F24">
        <v>1</v>
      </c>
    </row>
    <row r="25" spans="1:6" ht="14.5">
      <c r="A25" t="s">
        <v>2097</v>
      </c>
      <c r="B25" s="4">
        <v>-18760.27</v>
      </c>
      <c r="C25" s="4">
        <v>-10478.99</v>
      </c>
      <c r="D25" s="4">
        <v>-2159.98</v>
      </c>
      <c r="E25" s="77">
        <v>-31399.24</v>
      </c>
      <c r="F25">
        <v>2</v>
      </c>
    </row>
    <row r="26" spans="1:6" ht="14.5">
      <c r="A26" t="s">
        <v>2101</v>
      </c>
      <c r="B26" s="4">
        <v>-97558.59</v>
      </c>
      <c r="C26" s="4">
        <v>8682.0300000000025</v>
      </c>
      <c r="D26" s="4">
        <v>-18524.190000000002</v>
      </c>
      <c r="E26" s="77">
        <v>-107400.75</v>
      </c>
      <c r="F26">
        <v>2</v>
      </c>
    </row>
    <row r="27" spans="1:6" ht="14.5">
      <c r="A27" t="s">
        <v>2495</v>
      </c>
      <c r="B27" s="4">
        <v>-6537075.9199999999</v>
      </c>
      <c r="C27" s="4">
        <v>-6011214.1599999992</v>
      </c>
      <c r="D27" s="4">
        <v>-8403979.9000000004</v>
      </c>
      <c r="E27" s="77">
        <v>-20952269.979999997</v>
      </c>
      <c r="F27">
        <v>1</v>
      </c>
    </row>
    <row r="28" spans="1:6" ht="14.5">
      <c r="A28" t="s">
        <v>2036</v>
      </c>
      <c r="B28" s="4">
        <v>-277648.55</v>
      </c>
      <c r="C28" s="4">
        <v>-184129.9</v>
      </c>
      <c r="D28" s="4">
        <v>-199938.9</v>
      </c>
      <c r="E28" s="77">
        <v>-661717.35</v>
      </c>
      <c r="F28">
        <v>5</v>
      </c>
    </row>
    <row r="29" spans="1:6" ht="14.5">
      <c r="A29" t="s">
        <v>2046</v>
      </c>
      <c r="B29" s="4">
        <v>-2398619.4700000002</v>
      </c>
      <c r="C29" s="4">
        <v>-1299257.99</v>
      </c>
      <c r="D29" s="4">
        <v>-678353.59000000008</v>
      </c>
      <c r="E29" s="77">
        <v>-4376231.05</v>
      </c>
      <c r="F29">
        <v>8</v>
      </c>
    </row>
    <row r="30" spans="1:6" ht="14.5">
      <c r="A30" t="s">
        <v>2375</v>
      </c>
      <c r="B30" s="4">
        <v>-731416.05</v>
      </c>
      <c r="C30" s="4">
        <v>-393498.51</v>
      </c>
      <c r="D30" s="4">
        <v>-224210.50000000003</v>
      </c>
      <c r="E30" s="77">
        <v>-1349125.06</v>
      </c>
      <c r="F30">
        <v>2</v>
      </c>
    </row>
    <row r="31" spans="1:6" ht="14.5">
      <c r="A31" t="s">
        <v>2379</v>
      </c>
      <c r="B31" s="4">
        <v>-212695.44</v>
      </c>
      <c r="C31" s="4">
        <v>-151258</v>
      </c>
      <c r="D31" s="4">
        <v>-209531.6</v>
      </c>
      <c r="E31" s="77">
        <v>-573485.04</v>
      </c>
      <c r="F31">
        <v>3</v>
      </c>
    </row>
    <row r="32" spans="1:6" ht="14.5">
      <c r="A32" t="s">
        <v>2382</v>
      </c>
      <c r="B32" s="4">
        <v>-504329.94999999995</v>
      </c>
      <c r="C32" s="4">
        <v>-338461.22</v>
      </c>
      <c r="D32" s="4">
        <v>-68838.95</v>
      </c>
      <c r="E32" s="77">
        <v>-911630.11999999988</v>
      </c>
      <c r="F32">
        <v>2</v>
      </c>
    </row>
    <row r="33" spans="1:9" ht="14.5">
      <c r="A33" t="s">
        <v>2385</v>
      </c>
      <c r="B33" s="4">
        <v>-586297.43999999994</v>
      </c>
      <c r="C33" s="4">
        <v>-113027.99</v>
      </c>
      <c r="D33" s="4">
        <v>-71118.350000000006</v>
      </c>
      <c r="E33" s="77">
        <v>-770443.77999999991</v>
      </c>
      <c r="F33">
        <v>3</v>
      </c>
    </row>
    <row r="34" spans="1:9" ht="14.5">
      <c r="A34" t="s">
        <v>2496</v>
      </c>
      <c r="B34" s="4">
        <v>-18874196.289999999</v>
      </c>
      <c r="C34" s="4">
        <v>-18576228.449999999</v>
      </c>
      <c r="D34" s="4">
        <v>-28168511.629999995</v>
      </c>
      <c r="E34" s="77">
        <v>-65618936.36999999</v>
      </c>
      <c r="F34">
        <v>1</v>
      </c>
    </row>
    <row r="35" spans="1:9" ht="14.5">
      <c r="A35" t="s">
        <v>2057</v>
      </c>
      <c r="B35" s="4">
        <v>-52503.4</v>
      </c>
      <c r="C35" s="4">
        <v>-31864.400000000001</v>
      </c>
      <c r="D35" s="4">
        <v>-46443.6</v>
      </c>
      <c r="E35" s="77">
        <v>-130811.4</v>
      </c>
      <c r="F35">
        <v>2</v>
      </c>
    </row>
    <row r="36" spans="1:9" ht="14.5">
      <c r="A36" t="s">
        <v>2063</v>
      </c>
      <c r="B36" s="4">
        <v>-261101.3</v>
      </c>
      <c r="C36" s="4">
        <v>-170599.58000000002</v>
      </c>
      <c r="D36" s="4">
        <v>-83286.400000000009</v>
      </c>
      <c r="E36" s="77">
        <v>-514987.28</v>
      </c>
      <c r="F36">
        <v>7</v>
      </c>
    </row>
    <row r="37" spans="1:9" ht="14.5">
      <c r="A37" t="s">
        <v>2497</v>
      </c>
      <c r="B37" s="4">
        <v>-665807.40000000014</v>
      </c>
      <c r="C37" s="4">
        <v>-179733.28999999998</v>
      </c>
      <c r="D37" s="4">
        <v>-173087.80000000002</v>
      </c>
      <c r="E37" s="77">
        <v>-1018628.4900000002</v>
      </c>
      <c r="F37">
        <v>1</v>
      </c>
    </row>
    <row r="38" spans="1:9" ht="14.5">
      <c r="A38" t="s">
        <v>2498</v>
      </c>
      <c r="B38" s="4">
        <v>-25590</v>
      </c>
      <c r="C38" s="4">
        <v>-17913</v>
      </c>
      <c r="D38" s="4">
        <v>-7677</v>
      </c>
      <c r="E38" s="77">
        <v>-51180</v>
      </c>
      <c r="F38">
        <v>1</v>
      </c>
    </row>
    <row r="39" spans="1:9" ht="14.5">
      <c r="A39" t="s">
        <v>2499</v>
      </c>
      <c r="B39" s="4">
        <v>-76</v>
      </c>
      <c r="C39" s="4">
        <v>-114</v>
      </c>
      <c r="D39" s="4">
        <v>0</v>
      </c>
      <c r="E39" s="77">
        <v>-190</v>
      </c>
      <c r="F39">
        <v>1</v>
      </c>
    </row>
    <row r="40" spans="1:9" ht="14.5">
      <c r="A40" t="s">
        <v>2500</v>
      </c>
      <c r="B40" s="4">
        <v>-6864</v>
      </c>
      <c r="C40" s="4">
        <v>-10296</v>
      </c>
      <c r="D40" s="4">
        <v>1144</v>
      </c>
      <c r="E40" s="77">
        <v>-16016</v>
      </c>
      <c r="F40">
        <v>1</v>
      </c>
    </row>
    <row r="41" spans="1:9" ht="14.5">
      <c r="A41" t="s">
        <v>2501</v>
      </c>
      <c r="B41" s="4">
        <v>-516</v>
      </c>
      <c r="C41" s="4">
        <v>-774</v>
      </c>
      <c r="D41" s="4">
        <v>0</v>
      </c>
      <c r="E41" s="77">
        <v>-1290</v>
      </c>
      <c r="F41">
        <v>1</v>
      </c>
    </row>
    <row r="42" spans="1:9" ht="14.5">
      <c r="A42" s="30">
        <v>0</v>
      </c>
      <c r="B42" s="4">
        <v>396645.82000000193</v>
      </c>
      <c r="C42" s="4">
        <v>3654.1799999960126</v>
      </c>
      <c r="D42" s="4">
        <v>-124241.79999999769</v>
      </c>
      <c r="E42" s="79">
        <v>276058.2000000003</v>
      </c>
      <c r="F42">
        <v>0</v>
      </c>
      <c r="G42" s="30"/>
      <c r="H42" s="30"/>
      <c r="I42" s="30"/>
    </row>
    <row r="43" spans="1:9" ht="14.5">
      <c r="A43" t="s">
        <v>2502</v>
      </c>
      <c r="B43" s="4">
        <v>-29300.799999999999</v>
      </c>
      <c r="C43" s="4">
        <v>-33708.17</v>
      </c>
      <c r="D43" s="4">
        <v>-1034.3499999999999</v>
      </c>
      <c r="E43" s="77">
        <v>-64043.32</v>
      </c>
      <c r="F43">
        <v>1</v>
      </c>
    </row>
    <row r="44" spans="1:9" ht="14.5">
      <c r="A44" t="s">
        <v>2448</v>
      </c>
      <c r="B44" s="4">
        <v>-2324413.94</v>
      </c>
      <c r="C44" s="4">
        <v>-1633486.9399999997</v>
      </c>
      <c r="D44" s="4">
        <v>-1170351.6600000001</v>
      </c>
      <c r="E44" s="77">
        <v>-5128252.54</v>
      </c>
      <c r="F44">
        <v>2</v>
      </c>
    </row>
    <row r="45" spans="1:9" ht="14.5">
      <c r="A45" t="s">
        <v>2051</v>
      </c>
      <c r="B45" s="4">
        <v>-28950.11</v>
      </c>
      <c r="C45" s="4">
        <v>-21984</v>
      </c>
      <c r="D45" s="4">
        <v>-28435</v>
      </c>
      <c r="E45" s="77">
        <v>-79369.11</v>
      </c>
      <c r="F45">
        <v>6</v>
      </c>
    </row>
    <row r="46" spans="1:9" ht="14.5">
      <c r="A46" t="s">
        <v>2503</v>
      </c>
      <c r="B46" s="4">
        <v>-4584874.53</v>
      </c>
      <c r="C46" s="4">
        <v>-5600352.6900000004</v>
      </c>
      <c r="D46" s="4">
        <v>-10318699.059999999</v>
      </c>
      <c r="E46" s="77">
        <v>-20503926.280000001</v>
      </c>
      <c r="F46">
        <v>1</v>
      </c>
    </row>
    <row r="47" spans="1:9" ht="14.5">
      <c r="A47" t="s">
        <v>2504</v>
      </c>
      <c r="B47" s="4">
        <v>-738359.30999999982</v>
      </c>
      <c r="C47" s="4">
        <v>-87612.9</v>
      </c>
      <c r="D47" s="4">
        <v>-449554.56</v>
      </c>
      <c r="E47" s="77">
        <v>-1275526.7699999998</v>
      </c>
      <c r="F47">
        <v>1</v>
      </c>
    </row>
    <row r="48" spans="1:9" ht="14.5">
      <c r="A48" t="s">
        <v>2505</v>
      </c>
      <c r="B48" s="4">
        <v>-3852.4700000000003</v>
      </c>
      <c r="C48" s="4">
        <v>-3948.56</v>
      </c>
      <c r="D48" s="4">
        <v>-727</v>
      </c>
      <c r="E48" s="77">
        <v>-8528.0300000000007</v>
      </c>
      <c r="F48">
        <v>1</v>
      </c>
    </row>
    <row r="49" spans="1:6" ht="14.5">
      <c r="A49" t="s">
        <v>2506</v>
      </c>
      <c r="B49" s="4">
        <v>-201399.6</v>
      </c>
      <c r="C49" s="4">
        <v>-21177.599999999999</v>
      </c>
      <c r="D49" s="4">
        <v>-232257.72</v>
      </c>
      <c r="E49" s="77">
        <v>-454834.92000000004</v>
      </c>
      <c r="F49">
        <v>1</v>
      </c>
    </row>
    <row r="50" spans="1:6" ht="14.5">
      <c r="A50" t="s">
        <v>2350</v>
      </c>
      <c r="B50" s="4">
        <v>-129012.27</v>
      </c>
      <c r="C50" s="4">
        <v>-133909.85</v>
      </c>
      <c r="D50" s="4">
        <v>-39939.230000000003</v>
      </c>
      <c r="E50" s="77">
        <v>-302861.34999999998</v>
      </c>
      <c r="F50">
        <v>2</v>
      </c>
    </row>
    <row r="51" spans="1:6" ht="14.5">
      <c r="A51" t="s">
        <v>2507</v>
      </c>
      <c r="B51" s="4">
        <v>-135701.1</v>
      </c>
      <c r="C51" s="4">
        <v>-6974</v>
      </c>
      <c r="D51" s="4">
        <v>-35600</v>
      </c>
      <c r="E51" s="77">
        <v>-178275.1</v>
      </c>
      <c r="F51">
        <v>1</v>
      </c>
    </row>
    <row r="52" spans="1:6" ht="14.5">
      <c r="A52" t="s">
        <v>2508</v>
      </c>
      <c r="B52" s="4">
        <v>-161312.69999999998</v>
      </c>
      <c r="C52" s="4">
        <v>-358628.6</v>
      </c>
      <c r="D52" s="4">
        <v>-336421.8</v>
      </c>
      <c r="E52" s="77">
        <v>-856363.09999999986</v>
      </c>
      <c r="F52">
        <v>1</v>
      </c>
    </row>
    <row r="53" spans="1:6" ht="14.5">
      <c r="A53" t="s">
        <v>2509</v>
      </c>
      <c r="B53" s="4">
        <v>-1521.7</v>
      </c>
      <c r="C53" s="4">
        <v>-786.65000000000009</v>
      </c>
      <c r="D53" s="4">
        <v>-1414.1100000000001</v>
      </c>
      <c r="E53" s="77">
        <v>-3722.4600000000005</v>
      </c>
      <c r="F53">
        <v>1</v>
      </c>
    </row>
    <row r="54" spans="1:6" ht="14.5">
      <c r="A54" t="s">
        <v>2274</v>
      </c>
      <c r="B54" s="4">
        <v>-4169717.87</v>
      </c>
      <c r="C54" s="4">
        <v>-3117992.0300000003</v>
      </c>
      <c r="D54" s="4">
        <v>-3431503.1</v>
      </c>
      <c r="E54" s="77">
        <v>-10719213</v>
      </c>
      <c r="F54">
        <v>2</v>
      </c>
    </row>
    <row r="55" spans="1:6" ht="14.5">
      <c r="A55" t="s">
        <v>2510</v>
      </c>
      <c r="B55" s="4">
        <v>-36251.44999999999</v>
      </c>
      <c r="C55" s="4">
        <v>-32619.150000000005</v>
      </c>
      <c r="D55" s="4">
        <v>-16569.34</v>
      </c>
      <c r="E55" s="77">
        <v>-85439.939999999988</v>
      </c>
      <c r="F55">
        <v>1</v>
      </c>
    </row>
    <row r="56" spans="1:6" ht="14.5">
      <c r="A56" t="s">
        <v>2511</v>
      </c>
      <c r="B56" s="4">
        <v>-112508.6</v>
      </c>
      <c r="C56" s="4">
        <v>-240028.3</v>
      </c>
      <c r="D56" s="4">
        <v>-719327.43000000017</v>
      </c>
      <c r="E56" s="77">
        <v>-1071864.33</v>
      </c>
      <c r="F56">
        <v>1</v>
      </c>
    </row>
    <row r="57" spans="1:6" ht="14.5">
      <c r="A57" t="s">
        <v>2512</v>
      </c>
      <c r="B57" s="4">
        <v>-19981.39</v>
      </c>
      <c r="C57" s="4">
        <v>-35850.720000000001</v>
      </c>
      <c r="D57" s="4">
        <v>-26493.51</v>
      </c>
      <c r="E57" s="77">
        <v>-82325.62</v>
      </c>
      <c r="F57">
        <v>1</v>
      </c>
    </row>
    <row r="58" spans="1:6" ht="14.5">
      <c r="A58" t="s">
        <v>2513</v>
      </c>
      <c r="B58" s="4">
        <v>-51.2</v>
      </c>
      <c r="C58" s="4">
        <v>-37</v>
      </c>
      <c r="D58" s="4">
        <v>-444</v>
      </c>
      <c r="E58" s="77">
        <v>-532.20000000000005</v>
      </c>
      <c r="F58">
        <v>1</v>
      </c>
    </row>
    <row r="59" spans="1:6" ht="14.5">
      <c r="A59" t="s">
        <v>2514</v>
      </c>
      <c r="B59" s="4">
        <v>571.17000000000007</v>
      </c>
      <c r="C59" s="4">
        <v>-21255.58</v>
      </c>
      <c r="D59" s="4">
        <v>-103629.72</v>
      </c>
      <c r="E59" s="77">
        <v>-124314.13</v>
      </c>
      <c r="F59">
        <v>1</v>
      </c>
    </row>
    <row r="60" spans="1:6" ht="14.5">
      <c r="A60" t="s">
        <v>2515</v>
      </c>
      <c r="B60" s="4">
        <v>-121973.94</v>
      </c>
      <c r="C60" s="4">
        <v>-54899.02</v>
      </c>
      <c r="D60" s="4">
        <v>-4461.78</v>
      </c>
      <c r="E60" s="77">
        <v>-181334.74</v>
      </c>
      <c r="F60">
        <v>1</v>
      </c>
    </row>
    <row r="61" spans="1:6" ht="14.5">
      <c r="A61" t="s">
        <v>2086</v>
      </c>
      <c r="B61" s="4">
        <v>-415.24999999999994</v>
      </c>
      <c r="C61" s="4">
        <v>-4932.55</v>
      </c>
      <c r="D61" s="4">
        <v>4541.45</v>
      </c>
      <c r="E61" s="77">
        <v>-806.35000000000036</v>
      </c>
      <c r="F61">
        <v>2</v>
      </c>
    </row>
    <row r="62" spans="1:6" ht="14.5">
      <c r="A62" t="s">
        <v>2516</v>
      </c>
      <c r="B62" s="4">
        <v>-5577836.0599999996</v>
      </c>
      <c r="C62" s="4">
        <v>-4206492.1899999995</v>
      </c>
      <c r="D62" s="4">
        <v>-4604640.209999999</v>
      </c>
      <c r="E62" s="77">
        <v>-14388968.459999999</v>
      </c>
      <c r="F62">
        <v>1</v>
      </c>
    </row>
    <row r="63" spans="1:6" ht="14.5">
      <c r="A63" t="s">
        <v>2517</v>
      </c>
      <c r="B63" s="4">
        <v>-249110.79999999996</v>
      </c>
      <c r="C63" s="4">
        <v>-707397.99</v>
      </c>
      <c r="D63" s="4">
        <v>-1736652.55</v>
      </c>
      <c r="E63" s="77">
        <v>-2693161.34</v>
      </c>
      <c r="F63">
        <v>1</v>
      </c>
    </row>
    <row r="64" spans="1:6" ht="14.5">
      <c r="A64" t="s">
        <v>2518</v>
      </c>
      <c r="B64" s="4">
        <v>-3932038.81</v>
      </c>
      <c r="C64" s="4">
        <v>-2295451.2200000002</v>
      </c>
      <c r="D64" s="4">
        <v>-2377255.1999999997</v>
      </c>
      <c r="E64" s="77">
        <v>-8604745.2300000004</v>
      </c>
      <c r="F64">
        <v>1</v>
      </c>
    </row>
    <row r="65" spans="1:6" ht="14.5">
      <c r="A65" t="s">
        <v>2519</v>
      </c>
      <c r="B65" s="4">
        <v>-749861.65</v>
      </c>
      <c r="C65" s="4">
        <v>-542245.5</v>
      </c>
      <c r="D65" s="4">
        <v>-953466.85000000009</v>
      </c>
      <c r="E65" s="77">
        <v>-2245574</v>
      </c>
      <c r="F65">
        <v>1</v>
      </c>
    </row>
    <row r="66" spans="1:6" ht="14.5">
      <c r="A66" t="s">
        <v>2520</v>
      </c>
      <c r="B66" s="4">
        <v>-2161648.3600000003</v>
      </c>
      <c r="C66" s="4">
        <v>-1501739.28</v>
      </c>
      <c r="D66" s="4">
        <v>-2657757.1999999997</v>
      </c>
      <c r="E66" s="77">
        <v>-6321144.8399999999</v>
      </c>
      <c r="F66">
        <v>1</v>
      </c>
    </row>
    <row r="67" spans="1:6" ht="14.5">
      <c r="A67" t="s">
        <v>2521</v>
      </c>
      <c r="B67" s="4">
        <v>-109508.3</v>
      </c>
      <c r="C67" s="4">
        <v>-310867.71000000002</v>
      </c>
      <c r="D67" s="4">
        <v>-1283341.5</v>
      </c>
      <c r="E67" s="77">
        <v>-1703717.51</v>
      </c>
      <c r="F67">
        <v>1</v>
      </c>
    </row>
    <row r="68" spans="1:6" ht="14.5">
      <c r="A68" t="s">
        <v>2522</v>
      </c>
      <c r="B68" s="4">
        <v>-2301527.21</v>
      </c>
      <c r="C68" s="4">
        <v>-3089880.71</v>
      </c>
      <c r="D68" s="4">
        <v>-5077613.71</v>
      </c>
      <c r="E68" s="77">
        <v>-10469021.629999999</v>
      </c>
      <c r="F68">
        <v>1</v>
      </c>
    </row>
    <row r="69" spans="1:6" ht="14.5">
      <c r="A69" t="s">
        <v>2523</v>
      </c>
      <c r="B69" s="4">
        <v>-7759717.1000000006</v>
      </c>
      <c r="C69" s="4">
        <v>-5985677.0599999996</v>
      </c>
      <c r="D69" s="4">
        <v>-8264414.1599999992</v>
      </c>
      <c r="E69" s="77">
        <v>-22009808.32</v>
      </c>
      <c r="F69">
        <v>1</v>
      </c>
    </row>
    <row r="70" spans="1:6" ht="14.5">
      <c r="A70" t="s">
        <v>2524</v>
      </c>
      <c r="B70" s="4">
        <v>-210475.69999999998</v>
      </c>
      <c r="C70" s="4">
        <v>-374508.79999999993</v>
      </c>
      <c r="D70" s="4">
        <v>-745453.4</v>
      </c>
      <c r="E70" s="77">
        <v>-1330437.8999999999</v>
      </c>
      <c r="F70">
        <v>1</v>
      </c>
    </row>
    <row r="71" spans="1:6" ht="14.5">
      <c r="A71" t="s">
        <v>2525</v>
      </c>
      <c r="B71" s="4">
        <v>-2814828.8199999994</v>
      </c>
      <c r="C71" s="4">
        <v>-572179.18999999994</v>
      </c>
      <c r="D71" s="4">
        <v>-831368.01</v>
      </c>
      <c r="E71" s="77">
        <v>-4218376.0199999996</v>
      </c>
      <c r="F71">
        <v>1</v>
      </c>
    </row>
    <row r="72" spans="1:6" ht="14.5">
      <c r="A72" t="s">
        <v>2526</v>
      </c>
      <c r="B72" s="4">
        <v>-274.75</v>
      </c>
      <c r="C72" s="4">
        <v>-71003.200000000012</v>
      </c>
      <c r="D72" s="4">
        <v>-127375.79999999999</v>
      </c>
      <c r="E72" s="77">
        <v>-198653.75</v>
      </c>
      <c r="F72">
        <v>1</v>
      </c>
    </row>
    <row r="73" spans="1:6" ht="14.5">
      <c r="A73" t="s">
        <v>2527</v>
      </c>
      <c r="B73" s="4">
        <v>-15653.42</v>
      </c>
      <c r="C73" s="4">
        <v>-24315.21</v>
      </c>
      <c r="D73" s="4">
        <v>-32465.449999999997</v>
      </c>
      <c r="E73" s="77">
        <v>-72434.079999999987</v>
      </c>
      <c r="F73">
        <v>1</v>
      </c>
    </row>
    <row r="74" spans="1:6" ht="14.5">
      <c r="A74" t="s">
        <v>2528</v>
      </c>
      <c r="B74" s="4">
        <v>-39067.4</v>
      </c>
      <c r="C74" s="4">
        <v>-46139.600000000006</v>
      </c>
      <c r="D74" s="4">
        <v>-41268.200000000004</v>
      </c>
      <c r="E74" s="77">
        <v>-126475.20000000001</v>
      </c>
      <c r="F74">
        <v>1</v>
      </c>
    </row>
    <row r="75" spans="1:6" ht="14.5">
      <c r="A75" t="s">
        <v>2529</v>
      </c>
      <c r="B75" s="4">
        <v>-1810146.4999999998</v>
      </c>
      <c r="C75" s="4">
        <v>-1506995.5999999999</v>
      </c>
      <c r="D75" s="4">
        <v>-3517420</v>
      </c>
      <c r="E75" s="77">
        <v>-6834562.0999999996</v>
      </c>
      <c r="F75">
        <v>1</v>
      </c>
    </row>
    <row r="76" spans="1:6" ht="14.5">
      <c r="A76" t="s">
        <v>2530</v>
      </c>
      <c r="B76" s="4">
        <v>-428017.90000000008</v>
      </c>
      <c r="C76" s="4">
        <v>-575368.19999999995</v>
      </c>
      <c r="D76" s="4">
        <v>-1629657.4700000002</v>
      </c>
      <c r="E76" s="77">
        <v>-2633043.5700000003</v>
      </c>
      <c r="F76">
        <v>1</v>
      </c>
    </row>
    <row r="77" spans="1:6" ht="14.5">
      <c r="A77" t="s">
        <v>2531</v>
      </c>
      <c r="B77" s="4">
        <v>-1918826.4</v>
      </c>
      <c r="C77" s="4">
        <v>-1668347.9</v>
      </c>
      <c r="D77" s="4">
        <v>-3354161.87</v>
      </c>
      <c r="E77" s="77">
        <v>-6941336.1699999999</v>
      </c>
      <c r="F77">
        <v>1</v>
      </c>
    </row>
    <row r="78" spans="1:6" ht="14.5">
      <c r="A78" t="s">
        <v>2532</v>
      </c>
      <c r="B78" s="4">
        <v>-76191.67</v>
      </c>
      <c r="C78" s="4">
        <v>-298346.58999999997</v>
      </c>
      <c r="D78" s="4">
        <v>-898021.08000000007</v>
      </c>
      <c r="E78" s="77">
        <v>-1272559.3400000001</v>
      </c>
      <c r="F78">
        <v>1</v>
      </c>
    </row>
    <row r="79" spans="1:6" ht="14.5">
      <c r="A79" t="s">
        <v>2533</v>
      </c>
      <c r="B79" s="4">
        <v>-399825.05000000005</v>
      </c>
      <c r="C79" s="4">
        <v>-507589.97000000009</v>
      </c>
      <c r="D79" s="4">
        <v>-1171653.18</v>
      </c>
      <c r="E79" s="77">
        <v>-2079068.2000000002</v>
      </c>
      <c r="F79">
        <v>1</v>
      </c>
    </row>
    <row r="80" spans="1:6" ht="14.5">
      <c r="A80" t="s">
        <v>2534</v>
      </c>
      <c r="B80" s="4">
        <v>-2969591.13</v>
      </c>
      <c r="C80" s="4">
        <v>-3036610.54</v>
      </c>
      <c r="D80" s="4">
        <v>-3664761.87</v>
      </c>
      <c r="E80" s="77">
        <v>-9670963.5399999991</v>
      </c>
      <c r="F80">
        <v>1</v>
      </c>
    </row>
    <row r="81" spans="1:6" ht="14.5">
      <c r="A81" t="s">
        <v>2535</v>
      </c>
      <c r="B81" s="4">
        <v>-111282.74999999999</v>
      </c>
      <c r="C81" s="4">
        <v>-39970.159999999996</v>
      </c>
      <c r="D81" s="4">
        <v>-41560.46</v>
      </c>
      <c r="E81" s="77">
        <v>-192813.36999999997</v>
      </c>
      <c r="F81">
        <v>1</v>
      </c>
    </row>
    <row r="82" spans="1:6" ht="14.5">
      <c r="A82" t="s">
        <v>2536</v>
      </c>
      <c r="B82" s="4">
        <v>-49937.7</v>
      </c>
      <c r="C82" s="4">
        <v>-105662.70000000001</v>
      </c>
      <c r="D82" s="4">
        <v>-19930</v>
      </c>
      <c r="E82" s="77">
        <v>-175530.40000000002</v>
      </c>
      <c r="F82">
        <v>1</v>
      </c>
    </row>
    <row r="83" spans="1:6" ht="14.5">
      <c r="A83" t="s">
        <v>2537</v>
      </c>
      <c r="B83" s="4">
        <v>-32874.300000000003</v>
      </c>
      <c r="C83" s="4">
        <v>-69151.299999999988</v>
      </c>
      <c r="D83" s="4">
        <v>-12541.999999999998</v>
      </c>
      <c r="E83" s="77">
        <v>-114567.59999999999</v>
      </c>
      <c r="F83">
        <v>1</v>
      </c>
    </row>
    <row r="84" spans="1:6" ht="14.5">
      <c r="A84" t="s">
        <v>2538</v>
      </c>
      <c r="B84" s="4">
        <v>-3020282.4000000004</v>
      </c>
      <c r="C84" s="4">
        <v>-3544682.0300000003</v>
      </c>
      <c r="D84" s="4">
        <v>-4240021.0200000005</v>
      </c>
      <c r="E84" s="77">
        <v>-10804985.450000001</v>
      </c>
      <c r="F84">
        <v>1</v>
      </c>
    </row>
    <row r="85" spans="1:6" ht="14.5">
      <c r="A85" t="s">
        <v>2539</v>
      </c>
      <c r="B85" s="4">
        <v>-156212.70000000001</v>
      </c>
      <c r="C85" s="4">
        <v>-185823.73999999996</v>
      </c>
      <c r="D85" s="4">
        <v>-284523.42999999993</v>
      </c>
      <c r="E85" s="77">
        <v>-626559.86999999988</v>
      </c>
      <c r="F85">
        <v>1</v>
      </c>
    </row>
    <row r="86" spans="1:6" ht="14.5">
      <c r="A86" t="s">
        <v>2540</v>
      </c>
      <c r="B86" s="4">
        <v>-138943.34</v>
      </c>
      <c r="C86" s="4">
        <v>-167912.6</v>
      </c>
      <c r="D86" s="4">
        <v>-257902.23</v>
      </c>
      <c r="E86" s="77">
        <v>-564758.17000000004</v>
      </c>
      <c r="F86">
        <v>1</v>
      </c>
    </row>
    <row r="87" spans="1:6" ht="14.5">
      <c r="A87" t="s">
        <v>2541</v>
      </c>
      <c r="B87" s="4">
        <v>-268461.19999999995</v>
      </c>
      <c r="C87" s="4">
        <v>-265622.13</v>
      </c>
      <c r="D87" s="4">
        <v>-165660.04</v>
      </c>
      <c r="E87" s="77">
        <v>-699743.37</v>
      </c>
      <c r="F87">
        <v>1</v>
      </c>
    </row>
    <row r="88" spans="1:6" ht="14.5">
      <c r="A88" t="s">
        <v>2542</v>
      </c>
      <c r="B88" s="4">
        <v>-71715.25</v>
      </c>
      <c r="C88" s="4">
        <v>-225453.78999999998</v>
      </c>
      <c r="D88" s="4">
        <v>-630444.54</v>
      </c>
      <c r="E88" s="77">
        <v>-927613.58000000007</v>
      </c>
      <c r="F88">
        <v>1</v>
      </c>
    </row>
    <row r="89" spans="1:6" ht="14.5">
      <c r="A89" t="s">
        <v>2543</v>
      </c>
      <c r="B89" s="4">
        <v>499181.27</v>
      </c>
      <c r="C89" s="4">
        <v>1187710.8800000001</v>
      </c>
      <c r="D89" s="4">
        <v>0</v>
      </c>
      <c r="E89" s="77">
        <v>1686892.1500000001</v>
      </c>
      <c r="F89">
        <v>1</v>
      </c>
    </row>
    <row r="90" spans="1:6" ht="14.5">
      <c r="A90" t="s">
        <v>2544</v>
      </c>
      <c r="B90" s="4">
        <v>-234.2</v>
      </c>
      <c r="C90" s="4">
        <v>-1241.6599999999999</v>
      </c>
      <c r="D90" s="4">
        <v>-3890.63</v>
      </c>
      <c r="E90" s="77">
        <v>-5366.49</v>
      </c>
      <c r="F90">
        <v>1</v>
      </c>
    </row>
    <row r="91" spans="1:6" ht="14.5">
      <c r="A91" t="s">
        <v>2477</v>
      </c>
      <c r="B91" s="4">
        <v>-1177516.1499999999</v>
      </c>
      <c r="C91" s="4">
        <v>-404432.56999999995</v>
      </c>
      <c r="D91" s="4">
        <v>-863104.6399999999</v>
      </c>
      <c r="E91" s="77">
        <v>-2445053.3599999994</v>
      </c>
      <c r="F91">
        <v>1</v>
      </c>
    </row>
    <row r="92" spans="1:6" ht="14.5">
      <c r="A92" t="s">
        <v>2545</v>
      </c>
      <c r="B92" s="4">
        <v>-2064</v>
      </c>
      <c r="C92" s="4">
        <v>-745</v>
      </c>
      <c r="D92" s="4">
        <v>-460</v>
      </c>
      <c r="E92" s="77">
        <v>-3269</v>
      </c>
      <c r="F92">
        <v>1</v>
      </c>
    </row>
    <row r="93" spans="1:6" ht="14.5">
      <c r="A93" t="s">
        <v>2546</v>
      </c>
      <c r="B93" s="4">
        <v>-59492</v>
      </c>
      <c r="C93" s="4">
        <v>-48409.599999999999</v>
      </c>
      <c r="D93" s="4">
        <v>-58639.599999999984</v>
      </c>
      <c r="E93" s="77">
        <v>-166541.19999999998</v>
      </c>
      <c r="F93">
        <v>1</v>
      </c>
    </row>
    <row r="94" spans="1:6" ht="14.5">
      <c r="A94" t="s">
        <v>2547</v>
      </c>
      <c r="B94" s="4">
        <v>-419147.57</v>
      </c>
      <c r="C94" s="4">
        <v>-449170.63</v>
      </c>
      <c r="D94" s="4">
        <v>-826238.9800000001</v>
      </c>
      <c r="E94" s="77">
        <v>-1694557.1800000002</v>
      </c>
      <c r="F94">
        <v>1</v>
      </c>
    </row>
    <row r="95" spans="1:6" ht="14.5">
      <c r="A95" t="s">
        <v>2355</v>
      </c>
      <c r="B95" s="4">
        <v>-5582670.8899999997</v>
      </c>
      <c r="C95" s="4">
        <v>-4817023.1399999997</v>
      </c>
      <c r="D95" s="4">
        <v>-7452003.0799999991</v>
      </c>
      <c r="E95" s="77">
        <v>-17851697.109999999</v>
      </c>
      <c r="F95">
        <v>2</v>
      </c>
    </row>
    <row r="96" spans="1:6" ht="14.5">
      <c r="A96" t="s">
        <v>2548</v>
      </c>
      <c r="B96" s="4">
        <v>-24375.599999999999</v>
      </c>
      <c r="C96" s="4">
        <v>-23484.2</v>
      </c>
      <c r="D96" s="4">
        <v>-20084.8</v>
      </c>
      <c r="E96" s="77">
        <v>-67944.600000000006</v>
      </c>
      <c r="F96">
        <v>1</v>
      </c>
    </row>
    <row r="97" spans="1:6" ht="14.5">
      <c r="A97" t="s">
        <v>2549</v>
      </c>
      <c r="B97" s="4">
        <v>-93939.9</v>
      </c>
      <c r="C97" s="4">
        <v>-104825</v>
      </c>
      <c r="D97" s="4">
        <v>-168000</v>
      </c>
      <c r="E97" s="77">
        <v>-366764.9</v>
      </c>
      <c r="F97">
        <v>1</v>
      </c>
    </row>
    <row r="98" spans="1:6" ht="14.5">
      <c r="A98" t="s">
        <v>2550</v>
      </c>
      <c r="B98" s="4">
        <v>12236</v>
      </c>
      <c r="C98" s="4">
        <v>0</v>
      </c>
      <c r="D98" s="4">
        <v>0</v>
      </c>
      <c r="E98" s="77">
        <v>12236</v>
      </c>
      <c r="F98">
        <v>0</v>
      </c>
    </row>
    <row r="99" spans="1:6" ht="14.5">
      <c r="A99" t="s">
        <v>2149</v>
      </c>
      <c r="B99" s="4">
        <v>-15367</v>
      </c>
      <c r="C99" s="4">
        <v>0</v>
      </c>
      <c r="D99" s="4">
        <v>0</v>
      </c>
      <c r="E99" s="77">
        <v>-15367</v>
      </c>
      <c r="F99">
        <v>2</v>
      </c>
    </row>
    <row r="100" spans="1:6" ht="14.5">
      <c r="A100" t="s">
        <v>2551</v>
      </c>
      <c r="B100" s="4">
        <v>-30102.31</v>
      </c>
      <c r="C100" s="4">
        <v>-30497.91</v>
      </c>
      <c r="D100" s="4">
        <v>-23988.85</v>
      </c>
      <c r="E100" s="77">
        <v>-84589.07</v>
      </c>
      <c r="F100">
        <v>1</v>
      </c>
    </row>
    <row r="101" spans="1:6" ht="14.5">
      <c r="A101" t="s">
        <v>2552</v>
      </c>
      <c r="B101" s="4">
        <v>-1717.7999999999997</v>
      </c>
      <c r="C101" s="4">
        <v>-2343.7999999999997</v>
      </c>
      <c r="D101" s="4">
        <v>-1188</v>
      </c>
      <c r="E101" s="77">
        <v>-5249.5999999999995</v>
      </c>
      <c r="F101">
        <v>1</v>
      </c>
    </row>
    <row r="102" spans="1:6" ht="14.5">
      <c r="A102" t="s">
        <v>2553</v>
      </c>
      <c r="B102" s="4">
        <v>-854</v>
      </c>
      <c r="C102" s="4">
        <v>-22317.200000000001</v>
      </c>
      <c r="D102" s="4">
        <v>-5458.7999999999993</v>
      </c>
      <c r="E102" s="77">
        <v>-28630</v>
      </c>
      <c r="F102">
        <v>1</v>
      </c>
    </row>
    <row r="103" spans="1:6" ht="14.5">
      <c r="A103" t="s">
        <v>2554</v>
      </c>
      <c r="B103" s="4">
        <v>-532410.63</v>
      </c>
      <c r="C103" s="4">
        <v>-181746.6</v>
      </c>
      <c r="D103" s="4">
        <v>-499934.84</v>
      </c>
      <c r="E103" s="77">
        <v>-1214092.07</v>
      </c>
      <c r="F103">
        <v>1</v>
      </c>
    </row>
    <row r="104" spans="1:6" ht="14.5">
      <c r="A104" t="s">
        <v>2555</v>
      </c>
      <c r="B104" s="4">
        <v>-30293.67</v>
      </c>
      <c r="C104" s="4">
        <v>-114145.23</v>
      </c>
      <c r="D104" s="4">
        <v>0</v>
      </c>
      <c r="E104" s="77">
        <v>-144438.9</v>
      </c>
      <c r="F104">
        <v>1</v>
      </c>
    </row>
    <row r="105" spans="1:6" ht="14.5">
      <c r="A105" t="s">
        <v>2556</v>
      </c>
      <c r="B105" s="4">
        <v>-1364.6499999999999</v>
      </c>
      <c r="C105" s="4">
        <v>79.199999999999989</v>
      </c>
      <c r="D105" s="4">
        <v>-2087.1999999999998</v>
      </c>
      <c r="E105" s="77">
        <v>-3372.6499999999996</v>
      </c>
      <c r="F105">
        <v>1</v>
      </c>
    </row>
    <row r="106" spans="1:6" ht="14.5">
      <c r="A106" t="s">
        <v>2557</v>
      </c>
      <c r="B106" s="4">
        <v>-15515.6</v>
      </c>
      <c r="C106" s="4">
        <v>-5253.6</v>
      </c>
      <c r="D106" s="4">
        <v>-39202.499999999993</v>
      </c>
      <c r="E106" s="77">
        <v>-59971.7</v>
      </c>
      <c r="F106">
        <v>1</v>
      </c>
    </row>
    <row r="107" spans="1:6" ht="14.5">
      <c r="A107" t="s">
        <v>2558</v>
      </c>
      <c r="B107" s="4">
        <v>-2342.65</v>
      </c>
      <c r="C107" s="4">
        <v>-5944.6900000000005</v>
      </c>
      <c r="D107" s="4">
        <v>-10210.000000000002</v>
      </c>
      <c r="E107" s="77">
        <v>-18497.340000000004</v>
      </c>
      <c r="F107">
        <v>1</v>
      </c>
    </row>
    <row r="108" spans="1:6" ht="14.5">
      <c r="A108" t="s">
        <v>2559</v>
      </c>
      <c r="B108" s="4">
        <v>-1377.53</v>
      </c>
      <c r="C108" s="4">
        <v>-0.60000000000000009</v>
      </c>
      <c r="D108" s="4">
        <v>-1456.2</v>
      </c>
      <c r="E108" s="77">
        <v>-2834.33</v>
      </c>
      <c r="F108">
        <v>1</v>
      </c>
    </row>
    <row r="109" spans="1:6" ht="14.5">
      <c r="A109" t="s">
        <v>2560</v>
      </c>
      <c r="B109" s="4">
        <v>-29803.530000000002</v>
      </c>
      <c r="C109" s="4">
        <v>-43016.55</v>
      </c>
      <c r="D109" s="4">
        <v>-16908.62</v>
      </c>
      <c r="E109" s="77">
        <v>-89728.7</v>
      </c>
      <c r="F109">
        <v>1</v>
      </c>
    </row>
    <row r="110" spans="1:6" ht="14.5">
      <c r="A110" t="s">
        <v>2561</v>
      </c>
      <c r="B110" s="4">
        <v>-13</v>
      </c>
      <c r="C110" s="4">
        <v>0</v>
      </c>
      <c r="D110" s="4">
        <v>0</v>
      </c>
      <c r="E110" s="77">
        <v>-13</v>
      </c>
      <c r="F110">
        <v>1</v>
      </c>
    </row>
    <row r="111" spans="1:6" ht="14.5">
      <c r="A111" t="s">
        <v>2562</v>
      </c>
      <c r="B111" s="4">
        <v>-366</v>
      </c>
      <c r="C111" s="4">
        <v>0</v>
      </c>
      <c r="D111" s="4">
        <v>0</v>
      </c>
      <c r="E111" s="77">
        <v>-366</v>
      </c>
      <c r="F111">
        <v>1</v>
      </c>
    </row>
    <row r="112" spans="1:6" ht="14.5">
      <c r="A112" t="s">
        <v>2563</v>
      </c>
      <c r="B112" s="4">
        <v>-4916</v>
      </c>
      <c r="C112" s="4">
        <v>0</v>
      </c>
      <c r="D112" s="4">
        <v>0</v>
      </c>
      <c r="E112" s="77">
        <v>-4916</v>
      </c>
      <c r="F112">
        <v>1</v>
      </c>
    </row>
    <row r="113" spans="1:6" ht="14.5">
      <c r="A113" t="s">
        <v>2564</v>
      </c>
      <c r="B113" s="4">
        <v>-5118</v>
      </c>
      <c r="C113" s="4">
        <v>-15354</v>
      </c>
      <c r="D113" s="4">
        <v>12795</v>
      </c>
      <c r="E113" s="77">
        <v>-7677</v>
      </c>
      <c r="F113">
        <v>1</v>
      </c>
    </row>
    <row r="114" spans="1:6" ht="14.5">
      <c r="A114" t="s">
        <v>2565</v>
      </c>
      <c r="B114" s="4">
        <v>-338096.39999999997</v>
      </c>
      <c r="C114" s="4">
        <v>-90835.199999999997</v>
      </c>
      <c r="D114" s="4">
        <v>-11952</v>
      </c>
      <c r="E114" s="77">
        <v>-440883.6</v>
      </c>
      <c r="F114">
        <v>1</v>
      </c>
    </row>
    <row r="115" spans="1:6" ht="14.5">
      <c r="A115" t="s">
        <v>2566</v>
      </c>
      <c r="B115" s="4">
        <v>-569984</v>
      </c>
      <c r="C115" s="4">
        <v>-153216</v>
      </c>
      <c r="D115" s="4">
        <v>-20160</v>
      </c>
      <c r="E115" s="77">
        <v>-743360</v>
      </c>
      <c r="F115">
        <v>1</v>
      </c>
    </row>
    <row r="116" spans="1:6" ht="14.5">
      <c r="A116" t="s">
        <v>2331</v>
      </c>
      <c r="B116" s="4">
        <v>-173</v>
      </c>
      <c r="C116" s="4">
        <v>0</v>
      </c>
      <c r="D116" s="4">
        <v>0</v>
      </c>
      <c r="E116" s="77">
        <v>-173</v>
      </c>
      <c r="F116">
        <v>2</v>
      </c>
    </row>
    <row r="117" spans="1:6" ht="14.5">
      <c r="A117" t="s">
        <v>2567</v>
      </c>
      <c r="B117" s="4">
        <v>-2967</v>
      </c>
      <c r="C117" s="4">
        <v>166.3</v>
      </c>
      <c r="D117" s="4">
        <v>0</v>
      </c>
      <c r="E117" s="77">
        <v>-2800.7</v>
      </c>
      <c r="F117">
        <v>1</v>
      </c>
    </row>
    <row r="118" spans="1:6" ht="14.5">
      <c r="A118" t="s">
        <v>2568</v>
      </c>
      <c r="B118" s="4">
        <v>-3378</v>
      </c>
      <c r="C118" s="4">
        <v>-1689</v>
      </c>
      <c r="D118" s="4">
        <v>0</v>
      </c>
      <c r="E118" s="77">
        <v>-5067</v>
      </c>
      <c r="F118">
        <v>1</v>
      </c>
    </row>
    <row r="119" spans="1:6" ht="14.5">
      <c r="A119" t="s">
        <v>2569</v>
      </c>
      <c r="B119" s="4">
        <v>-107839.19999999998</v>
      </c>
      <c r="C119" s="4">
        <v>-3406945.38</v>
      </c>
      <c r="D119" s="4">
        <v>-8827255.9200000018</v>
      </c>
      <c r="E119" s="77">
        <v>-12342040.500000002</v>
      </c>
      <c r="F119">
        <v>1</v>
      </c>
    </row>
    <row r="120" spans="1:6" ht="14.5">
      <c r="A120" t="s">
        <v>2570</v>
      </c>
      <c r="B120" s="4">
        <v>-6784</v>
      </c>
      <c r="C120" s="4">
        <v>-179097.60000000001</v>
      </c>
      <c r="D120" s="4">
        <v>-1059660.8</v>
      </c>
      <c r="E120" s="77">
        <v>-1245542.4000000001</v>
      </c>
      <c r="F120">
        <v>1</v>
      </c>
    </row>
    <row r="121" spans="1:6" ht="14.5">
      <c r="A121" t="s">
        <v>2571</v>
      </c>
      <c r="B121" s="4">
        <v>-4044</v>
      </c>
      <c r="C121" s="4">
        <v>-99660.35</v>
      </c>
      <c r="D121" s="4">
        <v>-467031.07</v>
      </c>
      <c r="E121" s="77">
        <v>-570735.42000000004</v>
      </c>
      <c r="F121">
        <v>1</v>
      </c>
    </row>
    <row r="122" spans="1:6" ht="14.5">
      <c r="A122" t="s">
        <v>2572</v>
      </c>
      <c r="B122" s="4">
        <v>-6218</v>
      </c>
      <c r="C122" s="4">
        <v>6218</v>
      </c>
      <c r="D122" s="4">
        <v>0</v>
      </c>
      <c r="E122" s="77">
        <v>0</v>
      </c>
      <c r="F122">
        <v>1</v>
      </c>
    </row>
    <row r="123" spans="1:6" ht="14.5">
      <c r="A123" t="s">
        <v>2573</v>
      </c>
      <c r="B123" s="4">
        <v>-36.4</v>
      </c>
      <c r="C123" s="4">
        <v>-2983.3999999999996</v>
      </c>
      <c r="D123" s="4">
        <v>-8580.1</v>
      </c>
      <c r="E123" s="77">
        <v>-11599.9</v>
      </c>
      <c r="F123">
        <v>1</v>
      </c>
    </row>
    <row r="124" spans="1:6" ht="14.5">
      <c r="A124" t="s">
        <v>2574</v>
      </c>
      <c r="B124" s="4">
        <v>-104.8</v>
      </c>
      <c r="C124" s="4">
        <v>-19859.599999999999</v>
      </c>
      <c r="D124" s="4">
        <v>-42361.19999999999</v>
      </c>
      <c r="E124" s="77">
        <v>-62325.599999999991</v>
      </c>
      <c r="F124">
        <v>1</v>
      </c>
    </row>
    <row r="125" spans="1:6" ht="14.5">
      <c r="A125" t="s">
        <v>2575</v>
      </c>
      <c r="B125" s="4">
        <v>-75969.600000000006</v>
      </c>
      <c r="C125" s="4">
        <v>-1933620.4000000001</v>
      </c>
      <c r="D125" s="4">
        <v>-8638562.7999999989</v>
      </c>
      <c r="E125" s="77">
        <v>-10648152.799999999</v>
      </c>
      <c r="F125">
        <v>1</v>
      </c>
    </row>
    <row r="126" spans="1:6" ht="14.5">
      <c r="A126" t="s">
        <v>2576</v>
      </c>
      <c r="B126" s="4">
        <v>-519.6</v>
      </c>
      <c r="C126" s="4">
        <v>-25893.399999999998</v>
      </c>
      <c r="D126" s="4">
        <v>-191126.19999999998</v>
      </c>
      <c r="E126" s="77">
        <v>-217539.19999999998</v>
      </c>
      <c r="F126">
        <v>1</v>
      </c>
    </row>
    <row r="127" spans="1:6" ht="14.5">
      <c r="A127" t="s">
        <v>2577</v>
      </c>
      <c r="B127" s="4">
        <v>-473</v>
      </c>
      <c r="C127" s="4">
        <v>-20811.999999999996</v>
      </c>
      <c r="D127" s="4">
        <v>-144832.6</v>
      </c>
      <c r="E127" s="77">
        <v>-166117.6</v>
      </c>
      <c r="F127">
        <v>1</v>
      </c>
    </row>
    <row r="128" spans="1:6" ht="14.5">
      <c r="A128" t="s">
        <v>2578</v>
      </c>
      <c r="B128" s="4">
        <v>-18771.199999999997</v>
      </c>
      <c r="C128" s="4">
        <v>-333272.59999999998</v>
      </c>
      <c r="D128" s="4">
        <v>-809005.2</v>
      </c>
      <c r="E128" s="77">
        <v>-1161049</v>
      </c>
      <c r="F128">
        <v>1</v>
      </c>
    </row>
    <row r="129" spans="1:6" ht="14.5">
      <c r="A129" t="s">
        <v>2579</v>
      </c>
      <c r="B129" s="4">
        <v>522.79999999999995</v>
      </c>
      <c r="C129" s="4">
        <v>0</v>
      </c>
      <c r="D129" s="4">
        <v>-122.4</v>
      </c>
      <c r="E129" s="77">
        <v>400.4</v>
      </c>
      <c r="F129">
        <v>1</v>
      </c>
    </row>
    <row r="130" spans="1:6" ht="14.5">
      <c r="A130" t="s">
        <v>2580</v>
      </c>
      <c r="B130" s="4">
        <v>-1764</v>
      </c>
      <c r="C130" s="4">
        <v>-7056</v>
      </c>
      <c r="D130" s="4">
        <v>2646</v>
      </c>
      <c r="E130" s="77">
        <v>-6174</v>
      </c>
      <c r="F130">
        <v>1</v>
      </c>
    </row>
    <row r="131" spans="1:6" ht="14.5">
      <c r="A131" t="s">
        <v>2581</v>
      </c>
      <c r="B131" s="4">
        <v>-428.62</v>
      </c>
      <c r="C131" s="4">
        <v>0</v>
      </c>
      <c r="D131" s="4">
        <v>0</v>
      </c>
      <c r="E131" s="77">
        <v>-428.62</v>
      </c>
      <c r="F131">
        <v>1</v>
      </c>
    </row>
    <row r="132" spans="1:6" ht="14.5">
      <c r="A132" t="s">
        <v>2582</v>
      </c>
      <c r="B132" s="4">
        <v>-1738.39</v>
      </c>
      <c r="C132" s="4">
        <v>0</v>
      </c>
      <c r="D132" s="4">
        <v>0</v>
      </c>
      <c r="E132" s="77">
        <v>-1738.39</v>
      </c>
      <c r="F132">
        <v>1</v>
      </c>
    </row>
    <row r="133" spans="1:6" ht="14.5">
      <c r="A133" t="s">
        <v>2583</v>
      </c>
      <c r="B133" s="4">
        <v>-11250</v>
      </c>
      <c r="C133" s="4">
        <v>0</v>
      </c>
      <c r="D133" s="4">
        <v>1671.03</v>
      </c>
      <c r="E133" s="77">
        <v>-9578.9699999999993</v>
      </c>
      <c r="F133">
        <v>1</v>
      </c>
    </row>
    <row r="134" spans="1:6" ht="14.5">
      <c r="A134" t="s">
        <v>2584</v>
      </c>
      <c r="B134" s="4">
        <v>-552.96</v>
      </c>
      <c r="C134" s="4">
        <v>0</v>
      </c>
      <c r="D134" s="4">
        <v>0</v>
      </c>
      <c r="E134" s="77">
        <v>-552.96</v>
      </c>
      <c r="F134">
        <v>1</v>
      </c>
    </row>
    <row r="135" spans="1:6" ht="14.5">
      <c r="A135" t="s">
        <v>2585</v>
      </c>
      <c r="B135" s="4">
        <v>-2920.82</v>
      </c>
      <c r="C135" s="4">
        <v>0</v>
      </c>
      <c r="D135" s="4">
        <v>0</v>
      </c>
      <c r="E135" s="77">
        <v>-2920.82</v>
      </c>
      <c r="F135">
        <v>1</v>
      </c>
    </row>
    <row r="136" spans="1:6" ht="14.5">
      <c r="A136" t="s">
        <v>2586</v>
      </c>
      <c r="B136" s="4">
        <v>-23808.400000000001</v>
      </c>
      <c r="C136" s="4">
        <v>-665398.4</v>
      </c>
      <c r="D136" s="4">
        <v>-725383.20000000007</v>
      </c>
      <c r="E136" s="77">
        <v>-1414590</v>
      </c>
      <c r="F136">
        <v>1</v>
      </c>
    </row>
    <row r="137" spans="1:6" ht="14.5">
      <c r="A137" t="s">
        <v>2587</v>
      </c>
      <c r="B137" s="4">
        <v>-29.599999999999998</v>
      </c>
      <c r="C137" s="4">
        <v>-1411.2</v>
      </c>
      <c r="D137" s="4">
        <v>-1224</v>
      </c>
      <c r="E137" s="77">
        <v>-2664.8</v>
      </c>
      <c r="F137">
        <v>1</v>
      </c>
    </row>
    <row r="138" spans="1:6" ht="14.5">
      <c r="A138" t="s">
        <v>2588</v>
      </c>
      <c r="B138" s="4">
        <v>-2945.2000000000003</v>
      </c>
      <c r="C138" s="4">
        <v>-140414.39999999999</v>
      </c>
      <c r="D138" s="4">
        <v>-121787.99999999999</v>
      </c>
      <c r="E138" s="77">
        <v>-265147.59999999998</v>
      </c>
      <c r="F138">
        <v>1</v>
      </c>
    </row>
    <row r="139" spans="1:6" ht="14.5">
      <c r="A139" t="s">
        <v>2589</v>
      </c>
      <c r="B139" s="4">
        <v>-1734</v>
      </c>
      <c r="C139" s="4">
        <v>-5433.2</v>
      </c>
      <c r="D139" s="4">
        <v>-12369.2</v>
      </c>
      <c r="E139" s="77">
        <v>-19536.400000000001</v>
      </c>
      <c r="F139">
        <v>1</v>
      </c>
    </row>
    <row r="140" spans="1:6" ht="14.5">
      <c r="A140" t="s">
        <v>2590</v>
      </c>
      <c r="B140" s="4">
        <v>-5227.2</v>
      </c>
      <c r="C140" s="4">
        <v>-1175248.8</v>
      </c>
      <c r="D140" s="4">
        <v>-4190472</v>
      </c>
      <c r="E140" s="77">
        <v>-5370948</v>
      </c>
      <c r="F140">
        <v>1</v>
      </c>
    </row>
    <row r="141" spans="1:6" ht="14.5">
      <c r="A141" t="s">
        <v>2591</v>
      </c>
      <c r="B141" s="4">
        <v>-378.6</v>
      </c>
      <c r="C141" s="4">
        <v>-85121.9</v>
      </c>
      <c r="D141" s="4">
        <v>-303511</v>
      </c>
      <c r="E141" s="77">
        <v>-389011.5</v>
      </c>
      <c r="F141">
        <v>1</v>
      </c>
    </row>
    <row r="142" spans="1:6" ht="14.5">
      <c r="A142" t="s">
        <v>2592</v>
      </c>
      <c r="B142" s="4">
        <v>-2011.8</v>
      </c>
      <c r="C142" s="4">
        <v>-450307.9</v>
      </c>
      <c r="D142" s="4">
        <v>-1616146</v>
      </c>
      <c r="E142" s="77">
        <v>-2068465.7</v>
      </c>
      <c r="F142">
        <v>0</v>
      </c>
    </row>
    <row r="143" spans="1:6" ht="14.5">
      <c r="A143" t="s">
        <v>2461</v>
      </c>
      <c r="B143" s="4">
        <v>-3805</v>
      </c>
      <c r="C143" s="4">
        <v>0</v>
      </c>
      <c r="D143" s="4">
        <v>0</v>
      </c>
      <c r="E143" s="77">
        <v>-3805</v>
      </c>
      <c r="F143">
        <v>7</v>
      </c>
    </row>
    <row r="144" spans="1:6" ht="14.5">
      <c r="A144" t="s">
        <v>2593</v>
      </c>
      <c r="B144" s="4">
        <v>-385.2</v>
      </c>
      <c r="C144" s="4">
        <v>-109052.8</v>
      </c>
      <c r="D144" s="4">
        <v>-180915.60000000003</v>
      </c>
      <c r="E144" s="77">
        <v>-290353.60000000003</v>
      </c>
      <c r="F144">
        <v>1</v>
      </c>
    </row>
    <row r="145" spans="1:6" ht="14.5">
      <c r="A145" t="s">
        <v>2594</v>
      </c>
      <c r="B145" s="4">
        <v>-16728.240000000002</v>
      </c>
      <c r="C145" s="4">
        <v>0</v>
      </c>
      <c r="D145" s="4">
        <v>0</v>
      </c>
      <c r="E145" s="77">
        <v>-16728.240000000002</v>
      </c>
      <c r="F145">
        <v>1</v>
      </c>
    </row>
    <row r="146" spans="1:6" ht="14.5">
      <c r="A146" t="s">
        <v>2595</v>
      </c>
      <c r="B146" s="4">
        <v>-3013</v>
      </c>
      <c r="C146" s="4">
        <v>-100634.19999999998</v>
      </c>
      <c r="D146" s="4">
        <v>-175507.24999999997</v>
      </c>
      <c r="E146" s="77">
        <v>-279154.44999999995</v>
      </c>
      <c r="F146">
        <v>1</v>
      </c>
    </row>
    <row r="147" spans="1:6" ht="14.5">
      <c r="A147" t="s">
        <v>2596</v>
      </c>
      <c r="B147" s="4">
        <v>-2412</v>
      </c>
      <c r="C147" s="4">
        <v>2412</v>
      </c>
      <c r="D147" s="4">
        <v>0</v>
      </c>
      <c r="E147" s="77">
        <v>0</v>
      </c>
      <c r="F147">
        <v>1</v>
      </c>
    </row>
    <row r="148" spans="1:6" ht="14.5">
      <c r="A148" t="s">
        <v>2597</v>
      </c>
      <c r="B148" s="4">
        <v>-142754.79</v>
      </c>
      <c r="C148" s="4">
        <v>5052.71</v>
      </c>
      <c r="D148" s="4">
        <v>0</v>
      </c>
      <c r="E148" s="77">
        <v>-137702.08000000002</v>
      </c>
      <c r="F148">
        <v>1</v>
      </c>
    </row>
    <row r="149" spans="1:6" ht="14.5">
      <c r="A149" t="s">
        <v>2598</v>
      </c>
      <c r="B149" s="4">
        <v>-240509.98</v>
      </c>
      <c r="C149" s="4">
        <v>2053.37</v>
      </c>
      <c r="D149" s="4">
        <v>0</v>
      </c>
      <c r="E149" s="77">
        <v>-238456.61000000002</v>
      </c>
      <c r="F149">
        <v>1</v>
      </c>
    </row>
    <row r="150" spans="1:6" ht="14.5">
      <c r="A150" t="s">
        <v>2599</v>
      </c>
      <c r="B150" s="4">
        <v>0</v>
      </c>
      <c r="C150" s="4">
        <v>-495022.92</v>
      </c>
      <c r="D150" s="4">
        <v>-1144113.1399999999</v>
      </c>
      <c r="E150" s="77">
        <v>-1639136.0599999998</v>
      </c>
      <c r="F150">
        <v>1</v>
      </c>
    </row>
    <row r="151" spans="1:6" ht="14.5">
      <c r="A151" t="s">
        <v>2600</v>
      </c>
      <c r="B151" s="4">
        <v>0</v>
      </c>
      <c r="C151" s="4">
        <v>-15690.12</v>
      </c>
      <c r="D151" s="4">
        <v>-29992.47</v>
      </c>
      <c r="E151" s="77">
        <v>-45682.590000000004</v>
      </c>
      <c r="F151">
        <v>1</v>
      </c>
    </row>
    <row r="152" spans="1:6" ht="14.5">
      <c r="A152" t="s">
        <v>2601</v>
      </c>
      <c r="B152" s="4">
        <v>0</v>
      </c>
      <c r="C152" s="4">
        <v>-202305.22999999998</v>
      </c>
      <c r="D152" s="4">
        <v>-2069730.6600000004</v>
      </c>
      <c r="E152" s="77">
        <v>-2272035.8900000006</v>
      </c>
      <c r="F152">
        <v>1</v>
      </c>
    </row>
    <row r="153" spans="1:6" ht="14.5">
      <c r="A153" t="s">
        <v>2602</v>
      </c>
      <c r="B153" s="4">
        <v>0</v>
      </c>
      <c r="C153" s="4">
        <v>-1703.04</v>
      </c>
      <c r="D153" s="4">
        <v>-3745.9500000000003</v>
      </c>
      <c r="E153" s="77">
        <v>-5448.99</v>
      </c>
      <c r="F153">
        <v>1</v>
      </c>
    </row>
    <row r="154" spans="1:6" ht="14.5">
      <c r="A154" t="s">
        <v>2603</v>
      </c>
      <c r="B154" s="4">
        <v>0</v>
      </c>
      <c r="C154" s="4">
        <v>-6492</v>
      </c>
      <c r="D154" s="4">
        <v>-9362.2200000000012</v>
      </c>
      <c r="E154" s="77">
        <v>-15854.220000000001</v>
      </c>
      <c r="F154">
        <v>1</v>
      </c>
    </row>
    <row r="155" spans="1:6" ht="14.5">
      <c r="A155" t="s">
        <v>2604</v>
      </c>
      <c r="B155" s="4">
        <v>0</v>
      </c>
      <c r="C155" s="4">
        <v>8826.09</v>
      </c>
      <c r="D155" s="4">
        <v>0</v>
      </c>
      <c r="E155" s="77">
        <v>8826.09</v>
      </c>
      <c r="F155">
        <v>1</v>
      </c>
    </row>
    <row r="156" spans="1:6" ht="14.5">
      <c r="A156" t="s">
        <v>2605</v>
      </c>
      <c r="B156" s="4">
        <v>0</v>
      </c>
      <c r="C156" s="4">
        <v>-25896</v>
      </c>
      <c r="D156" s="4">
        <v>-47241.599999999999</v>
      </c>
      <c r="E156" s="77">
        <v>-73137.600000000006</v>
      </c>
      <c r="F156">
        <v>1</v>
      </c>
    </row>
    <row r="157" spans="1:6" ht="14.5">
      <c r="A157" t="s">
        <v>2606</v>
      </c>
      <c r="B157" s="4">
        <v>0</v>
      </c>
      <c r="C157" s="4">
        <v>-111003.11</v>
      </c>
      <c r="D157" s="4">
        <v>-189141.71000000002</v>
      </c>
      <c r="E157" s="77">
        <v>-300144.82</v>
      </c>
      <c r="F157">
        <v>1</v>
      </c>
    </row>
    <row r="158" spans="1:6" ht="14.5">
      <c r="A158" t="s">
        <v>2607</v>
      </c>
      <c r="B158" s="4">
        <v>0</v>
      </c>
      <c r="C158" s="4">
        <v>-18000</v>
      </c>
      <c r="D158" s="4">
        <v>0</v>
      </c>
      <c r="E158" s="77">
        <v>-18000</v>
      </c>
      <c r="F158">
        <v>1</v>
      </c>
    </row>
    <row r="159" spans="1:6" ht="14.5">
      <c r="A159" t="s">
        <v>2608</v>
      </c>
      <c r="B159" s="4">
        <v>0</v>
      </c>
      <c r="C159" s="4">
        <v>-5222</v>
      </c>
      <c r="D159" s="4">
        <v>0</v>
      </c>
      <c r="E159" s="77">
        <v>-5222</v>
      </c>
      <c r="F159">
        <v>1</v>
      </c>
    </row>
    <row r="160" spans="1:6" ht="14.5">
      <c r="A160" t="s">
        <v>2609</v>
      </c>
      <c r="B160" s="4">
        <v>0</v>
      </c>
      <c r="C160" s="4">
        <v>-95760</v>
      </c>
      <c r="D160" s="4">
        <v>0</v>
      </c>
      <c r="E160" s="77">
        <v>-95760</v>
      </c>
      <c r="F160">
        <v>1</v>
      </c>
    </row>
    <row r="161" spans="1:6" ht="14.5">
      <c r="A161" t="s">
        <v>2106</v>
      </c>
      <c r="B161" s="4">
        <v>0</v>
      </c>
      <c r="C161" s="4">
        <v>-23520</v>
      </c>
      <c r="D161" s="4">
        <v>0</v>
      </c>
      <c r="E161" s="77">
        <v>-23520</v>
      </c>
      <c r="F161">
        <v>2</v>
      </c>
    </row>
    <row r="162" spans="1:6" ht="14.5">
      <c r="A162" t="s">
        <v>2393</v>
      </c>
      <c r="B162" s="4">
        <v>0</v>
      </c>
      <c r="C162" s="4">
        <v>-50960</v>
      </c>
      <c r="D162" s="4">
        <v>0</v>
      </c>
      <c r="E162" s="77">
        <v>-50960</v>
      </c>
      <c r="F162">
        <v>3</v>
      </c>
    </row>
    <row r="163" spans="1:6" ht="14.5">
      <c r="A163" t="s">
        <v>2610</v>
      </c>
      <c r="B163" s="4">
        <v>0</v>
      </c>
      <c r="C163" s="4">
        <v>-134223.25</v>
      </c>
      <c r="D163" s="4">
        <v>-245153.52999999997</v>
      </c>
      <c r="E163" s="77">
        <v>-379376.77999999997</v>
      </c>
      <c r="F163">
        <v>1</v>
      </c>
    </row>
    <row r="164" spans="1:6" ht="14.5">
      <c r="A164" t="s">
        <v>2611</v>
      </c>
      <c r="B164" s="4">
        <v>0</v>
      </c>
      <c r="C164" s="4">
        <v>-350</v>
      </c>
      <c r="D164" s="4">
        <v>0</v>
      </c>
      <c r="E164" s="77">
        <v>-350</v>
      </c>
      <c r="F164">
        <v>1</v>
      </c>
    </row>
    <row r="165" spans="1:6" ht="14.5">
      <c r="A165" t="s">
        <v>2612</v>
      </c>
      <c r="B165" s="4">
        <v>0</v>
      </c>
      <c r="C165" s="4">
        <v>0</v>
      </c>
      <c r="D165" s="4">
        <v>0</v>
      </c>
      <c r="E165" s="77">
        <v>0</v>
      </c>
      <c r="F165">
        <v>1</v>
      </c>
    </row>
    <row r="166" spans="1:6" ht="14.5">
      <c r="A166" t="s">
        <v>2613</v>
      </c>
      <c r="B166" s="4">
        <v>0</v>
      </c>
      <c r="C166" s="4">
        <v>-194181.91999999998</v>
      </c>
      <c r="D166" s="4">
        <v>-1073247.8799999999</v>
      </c>
      <c r="E166" s="77">
        <v>-1267429.7999999998</v>
      </c>
      <c r="F166">
        <v>1</v>
      </c>
    </row>
    <row r="167" spans="1:6" ht="14.5">
      <c r="A167" t="s">
        <v>2614</v>
      </c>
      <c r="B167" s="4">
        <v>0</v>
      </c>
      <c r="C167" s="4">
        <v>-8998.7999999999993</v>
      </c>
      <c r="D167" s="4">
        <v>0</v>
      </c>
      <c r="E167" s="77">
        <v>-8998.7999999999993</v>
      </c>
      <c r="F167">
        <v>1</v>
      </c>
    </row>
    <row r="168" spans="1:6" ht="14.5">
      <c r="A168" t="s">
        <v>2615</v>
      </c>
      <c r="B168" s="4">
        <v>0</v>
      </c>
      <c r="C168" s="4">
        <v>-6406.4</v>
      </c>
      <c r="D168" s="4">
        <v>-18418.399999999998</v>
      </c>
      <c r="E168" s="77">
        <v>-24824.799999999996</v>
      </c>
      <c r="F168">
        <v>1</v>
      </c>
    </row>
    <row r="169" spans="1:6" ht="14.5">
      <c r="A169" t="s">
        <v>2616</v>
      </c>
      <c r="B169" s="4">
        <v>0</v>
      </c>
      <c r="C169" s="4">
        <v>0</v>
      </c>
      <c r="D169" s="4">
        <v>0</v>
      </c>
      <c r="E169" s="77">
        <v>0</v>
      </c>
      <c r="F169">
        <v>1</v>
      </c>
    </row>
    <row r="170" spans="1:6" ht="14.5">
      <c r="A170" t="s">
        <v>2617</v>
      </c>
      <c r="B170" s="4">
        <v>0</v>
      </c>
      <c r="C170" s="4">
        <v>0</v>
      </c>
      <c r="D170" s="4">
        <v>0</v>
      </c>
      <c r="E170" s="77">
        <v>0</v>
      </c>
      <c r="F170">
        <v>1</v>
      </c>
    </row>
    <row r="171" spans="1:6" ht="14.5">
      <c r="A171" t="s">
        <v>2292</v>
      </c>
      <c r="B171" s="4">
        <v>0</v>
      </c>
      <c r="C171" s="4">
        <v>8546.2999999999993</v>
      </c>
      <c r="D171" s="4">
        <v>-83480.53</v>
      </c>
      <c r="E171" s="77">
        <v>-74934.23</v>
      </c>
      <c r="F171">
        <v>2</v>
      </c>
    </row>
    <row r="172" spans="1:6" ht="14.5">
      <c r="A172" t="s">
        <v>2618</v>
      </c>
      <c r="B172" s="4">
        <v>0</v>
      </c>
      <c r="C172" s="4">
        <v>1138.22</v>
      </c>
      <c r="D172" s="4">
        <v>-12517.769999999999</v>
      </c>
      <c r="E172" s="77">
        <v>-11379.55</v>
      </c>
      <c r="F172">
        <v>1</v>
      </c>
    </row>
    <row r="173" spans="1:6" ht="14.5">
      <c r="A173" t="s">
        <v>2434</v>
      </c>
      <c r="B173" s="4">
        <v>0</v>
      </c>
      <c r="C173" s="4">
        <v>3615.68</v>
      </c>
      <c r="D173" s="4">
        <v>-37995.540000000008</v>
      </c>
      <c r="E173" s="77">
        <v>-34379.860000000008</v>
      </c>
      <c r="F173">
        <v>3</v>
      </c>
    </row>
    <row r="174" spans="1:6" ht="14.5">
      <c r="A174" t="s">
        <v>2142</v>
      </c>
      <c r="B174" s="4">
        <v>0</v>
      </c>
      <c r="C174" s="4">
        <v>3852.88</v>
      </c>
      <c r="D174" s="4">
        <v>-40488.17</v>
      </c>
      <c r="E174" s="77">
        <v>-36635.29</v>
      </c>
      <c r="F174">
        <v>2</v>
      </c>
    </row>
    <row r="175" spans="1:6" ht="14.5">
      <c r="A175" t="s">
        <v>2619</v>
      </c>
      <c r="B175" s="4">
        <v>0</v>
      </c>
      <c r="C175" s="4">
        <v>-17416</v>
      </c>
      <c r="D175" s="4">
        <v>-17167.2</v>
      </c>
      <c r="E175" s="77">
        <v>-34583.199999999997</v>
      </c>
      <c r="F175">
        <v>1</v>
      </c>
    </row>
    <row r="176" spans="1:6" ht="14.5">
      <c r="A176" t="s">
        <v>2190</v>
      </c>
      <c r="B176" s="4">
        <v>0</v>
      </c>
      <c r="C176" s="4">
        <v>-12795</v>
      </c>
      <c r="D176" s="4">
        <v>-86994</v>
      </c>
      <c r="E176" s="77">
        <v>-99789</v>
      </c>
      <c r="F176">
        <v>3</v>
      </c>
    </row>
    <row r="177" spans="1:7" ht="14.5">
      <c r="A177" t="s">
        <v>2114</v>
      </c>
      <c r="B177" s="4">
        <v>0</v>
      </c>
      <c r="C177" s="4">
        <v>1847.93</v>
      </c>
      <c r="D177" s="4">
        <v>0</v>
      </c>
      <c r="E177" s="77">
        <v>1847.93</v>
      </c>
      <c r="F177">
        <v>3</v>
      </c>
    </row>
    <row r="178" spans="1:7" ht="14.5">
      <c r="A178" t="s">
        <v>2620</v>
      </c>
      <c r="B178" s="4">
        <v>0</v>
      </c>
      <c r="C178" s="4">
        <v>-3739.3099999999995</v>
      </c>
      <c r="D178" s="4">
        <v>-13091.61</v>
      </c>
      <c r="E178" s="77">
        <v>-16830.919999999998</v>
      </c>
      <c r="F178">
        <v>1</v>
      </c>
    </row>
    <row r="179" spans="1:7" ht="14.5">
      <c r="A179" t="s">
        <v>2068</v>
      </c>
      <c r="B179" s="4">
        <v>0</v>
      </c>
      <c r="C179" s="4">
        <v>-4208.3999999999996</v>
      </c>
      <c r="D179" s="4">
        <v>4208.3999999999996</v>
      </c>
      <c r="E179" s="77">
        <v>0</v>
      </c>
      <c r="F179">
        <v>6</v>
      </c>
    </row>
    <row r="180" spans="1:7" ht="14.5">
      <c r="A180" t="s">
        <v>2621</v>
      </c>
      <c r="B180" s="4">
        <v>0</v>
      </c>
      <c r="C180" s="4">
        <v>-31267</v>
      </c>
      <c r="D180" s="4">
        <v>-1056824.6000000001</v>
      </c>
      <c r="E180" s="77">
        <v>-1088091.6000000001</v>
      </c>
      <c r="F180">
        <v>1</v>
      </c>
    </row>
    <row r="181" spans="1:7" ht="14.5">
      <c r="A181" t="s">
        <v>2622</v>
      </c>
      <c r="B181" s="4">
        <v>0</v>
      </c>
      <c r="C181" s="4">
        <v>-30</v>
      </c>
      <c r="D181" s="4">
        <v>-1758</v>
      </c>
      <c r="E181" s="77">
        <v>-1788</v>
      </c>
      <c r="F181">
        <v>1</v>
      </c>
    </row>
    <row r="182" spans="1:7" ht="14.5">
      <c r="A182" t="s">
        <v>2633</v>
      </c>
      <c r="B182" s="4">
        <v>0</v>
      </c>
      <c r="C182" s="4">
        <v>0</v>
      </c>
      <c r="D182" s="4">
        <v>-15484.54</v>
      </c>
      <c r="E182" s="77">
        <v>-15484.54</v>
      </c>
      <c r="F182">
        <v>1</v>
      </c>
    </row>
    <row r="183" spans="1:7" ht="14.5">
      <c r="A183" t="s">
        <v>2456</v>
      </c>
      <c r="B183" s="4">
        <v>0</v>
      </c>
      <c r="C183" s="4">
        <v>0</v>
      </c>
      <c r="D183" s="4">
        <v>-8116</v>
      </c>
      <c r="E183" s="77">
        <v>-8116</v>
      </c>
      <c r="F183">
        <v>3</v>
      </c>
    </row>
    <row r="184" spans="1:7" ht="14.5">
      <c r="A184" t="s">
        <v>2623</v>
      </c>
      <c r="B184" s="4">
        <v>-1612.8</v>
      </c>
      <c r="C184" s="4">
        <v>-117734.39999999999</v>
      </c>
      <c r="D184" s="4">
        <v>-241920</v>
      </c>
      <c r="E184" s="77">
        <v>-361267.20000000001</v>
      </c>
      <c r="F184">
        <v>1</v>
      </c>
    </row>
    <row r="185" spans="1:7" ht="14.5">
      <c r="A185" t="s">
        <v>279</v>
      </c>
      <c r="B185" s="4">
        <v>0</v>
      </c>
      <c r="C185" s="4">
        <v>0</v>
      </c>
      <c r="D185" s="4">
        <v>0</v>
      </c>
      <c r="E185" s="77">
        <v>0</v>
      </c>
      <c r="F185">
        <v>0</v>
      </c>
    </row>
    <row r="186" spans="1:7" ht="14.5">
      <c r="A186" t="s">
        <v>279</v>
      </c>
      <c r="B186" s="4">
        <v>0</v>
      </c>
      <c r="C186" s="4">
        <v>0</v>
      </c>
      <c r="D186" s="4">
        <v>0</v>
      </c>
      <c r="E186" s="77">
        <v>0</v>
      </c>
      <c r="F186">
        <v>0</v>
      </c>
    </row>
    <row r="187" spans="1:7" ht="14.5">
      <c r="A187" t="s">
        <v>279</v>
      </c>
      <c r="B187" s="4">
        <v>0</v>
      </c>
      <c r="C187" s="4">
        <v>0</v>
      </c>
      <c r="D187" s="4">
        <v>0</v>
      </c>
      <c r="E187" s="77">
        <v>0</v>
      </c>
      <c r="F187">
        <v>0</v>
      </c>
    </row>
    <row r="188" spans="1:7" ht="14.5">
      <c r="A188" t="s">
        <v>279</v>
      </c>
      <c r="B188" s="4">
        <v>0</v>
      </c>
      <c r="C188" s="4">
        <v>0</v>
      </c>
      <c r="D188" s="4">
        <v>0</v>
      </c>
      <c r="E188" s="77">
        <v>0</v>
      </c>
      <c r="F188">
        <v>0</v>
      </c>
    </row>
    <row r="189" spans="1:7" ht="14.5">
      <c r="A189" t="s">
        <v>3040</v>
      </c>
      <c r="B189" s="4">
        <v>0</v>
      </c>
      <c r="C189" s="4">
        <v>0</v>
      </c>
      <c r="D189" s="4">
        <v>8540.369999999999</v>
      </c>
      <c r="E189" s="77">
        <v>8540.369999999999</v>
      </c>
      <c r="F189">
        <v>1</v>
      </c>
    </row>
    <row r="190" spans="1:7" ht="15" thickBot="1">
      <c r="B190" s="80">
        <v>-176690540.43999988</v>
      </c>
      <c r="C190" s="80">
        <v>-155876784.28999987</v>
      </c>
      <c r="D190" s="80">
        <v>-225271370.57999983</v>
      </c>
      <c r="E190" s="80">
        <v>-557838695.31000006</v>
      </c>
    </row>
    <row r="191" spans="1:7">
      <c r="B191" s="4"/>
      <c r="C191" s="4"/>
      <c r="D191" s="4"/>
    </row>
    <row r="192" spans="1:7">
      <c r="B192" s="4"/>
      <c r="F192">
        <v>7</v>
      </c>
      <c r="G192">
        <v>0</v>
      </c>
    </row>
    <row r="194" spans="1:7" ht="37.5">
      <c r="A194" s="299" t="s">
        <v>7528</v>
      </c>
      <c r="B194" s="96">
        <v>406870.02000000194</v>
      </c>
      <c r="C194" s="96">
        <v>-446653.72000000399</v>
      </c>
      <c r="D194" s="96">
        <v>-1740387.7999999977</v>
      </c>
      <c r="E194" s="96">
        <v>-1780171.4999999995</v>
      </c>
      <c r="F194" s="42"/>
      <c r="G194" s="42"/>
    </row>
    <row r="196" spans="1:7" ht="26.5" thickBot="1">
      <c r="A196" s="95" t="s">
        <v>4996</v>
      </c>
      <c r="B196" s="97">
        <v>-177097410.45999989</v>
      </c>
      <c r="C196" s="97">
        <v>-155430130.56999987</v>
      </c>
      <c r="D196" s="97">
        <v>-223530982.77999982</v>
      </c>
      <c r="E196" s="97">
        <v>-556058523.81000006</v>
      </c>
    </row>
  </sheetData>
  <autoFilter ref="A7:F192" xr:uid="{B9C95DA7-A246-443C-A07B-130DFAEE81B6}"/>
  <mergeCells count="1">
    <mergeCell ref="A4:F4"/>
  </mergeCells>
  <pageMargins left="0.51181102362204722" right="0.31496062992125984" top="0.55118110236220474" bottom="0.74803149606299213" header="0.31496062992125984" footer="0.31496062992125984"/>
  <pageSetup paperSize="8" fitToHeight="8" orientation="landscape" r:id="rId1"/>
  <headerFooter>
    <oddFooter>&amp;L&amp;F&amp;C&amp;A&amp;RPage &amp;P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3CCD1-B9D4-478F-9C8B-34032EBBEAEE}">
  <sheetPr codeName="Sheet42">
    <tabColor rgb="FFA28DBD"/>
    <pageSetUpPr fitToPage="1"/>
  </sheetPr>
  <dimension ref="A1:Q34"/>
  <sheetViews>
    <sheetView workbookViewId="0">
      <selection activeCell="C505" sqref="C505"/>
    </sheetView>
  </sheetViews>
  <sheetFormatPr defaultColWidth="8.7265625" defaultRowHeight="12.5"/>
  <cols>
    <col min="1" max="1" width="90.26953125" style="169" bestFit="1" customWidth="1"/>
    <col min="2" max="2" width="11.54296875" style="169" customWidth="1"/>
    <col min="3" max="3" width="73.54296875" style="169" bestFit="1" customWidth="1"/>
    <col min="4" max="4" width="18" style="169" customWidth="1"/>
    <col min="5" max="5" width="25.54296875" style="169" customWidth="1"/>
    <col min="6" max="6" width="28.54296875" style="169" customWidth="1"/>
    <col min="7" max="7" width="28.1796875" style="169" customWidth="1"/>
    <col min="8" max="8" width="11.26953125" style="169" customWidth="1"/>
    <col min="9" max="9" width="8.7265625" style="169" customWidth="1"/>
    <col min="10" max="10" width="16.1796875" style="169" customWidth="1"/>
    <col min="11" max="11" width="10.7265625" style="169" bestFit="1" customWidth="1"/>
    <col min="12" max="12" width="12.7265625" style="169" customWidth="1"/>
    <col min="13" max="13" width="14.26953125" style="169" customWidth="1"/>
    <col min="14" max="14" width="13" style="169" customWidth="1"/>
    <col min="15" max="15" width="8.7265625" style="169"/>
    <col min="16" max="16" width="11" style="169" bestFit="1" customWidth="1"/>
    <col min="17" max="17" width="13" style="169" customWidth="1"/>
    <col min="18" max="16384" width="8.7265625" style="169"/>
  </cols>
  <sheetData>
    <row r="1" spans="1:17" ht="23">
      <c r="A1" s="330" t="s">
        <v>5875</v>
      </c>
    </row>
    <row r="2" spans="1:17" ht="13">
      <c r="A2" s="173" t="s">
        <v>7019</v>
      </c>
    </row>
    <row r="3" spans="1:17" ht="13">
      <c r="A3" s="178"/>
    </row>
    <row r="5" spans="1:17" ht="52">
      <c r="A5" s="170" t="s">
        <v>5876</v>
      </c>
      <c r="B5" s="171" t="s">
        <v>5873</v>
      </c>
      <c r="C5" s="171" t="s">
        <v>5877</v>
      </c>
      <c r="D5" s="171" t="s">
        <v>5878</v>
      </c>
      <c r="E5" s="171" t="s">
        <v>5879</v>
      </c>
      <c r="F5" s="171" t="s">
        <v>5880</v>
      </c>
      <c r="G5" s="171" t="s">
        <v>5881</v>
      </c>
      <c r="H5" s="171"/>
      <c r="I5" s="171" t="s">
        <v>6915</v>
      </c>
      <c r="J5" s="171" t="s">
        <v>6916</v>
      </c>
      <c r="K5" s="171" t="s">
        <v>6921</v>
      </c>
      <c r="L5" s="171" t="s">
        <v>6917</v>
      </c>
      <c r="M5" s="171" t="s">
        <v>6918</v>
      </c>
      <c r="N5" s="171" t="s">
        <v>6922</v>
      </c>
      <c r="O5" s="171" t="s">
        <v>6919</v>
      </c>
      <c r="P5" s="171" t="s">
        <v>7526</v>
      </c>
      <c r="Q5" s="171" t="s">
        <v>7527</v>
      </c>
    </row>
    <row r="6" spans="1:17">
      <c r="B6" s="169">
        <v>0</v>
      </c>
      <c r="C6" s="323" t="s">
        <v>695</v>
      </c>
      <c r="D6" s="232">
        <v>19947</v>
      </c>
      <c r="E6" s="232">
        <v>30647.25</v>
      </c>
      <c r="F6" s="232">
        <v>43783</v>
      </c>
      <c r="G6" s="172">
        <v>0.24439280085878082</v>
      </c>
      <c r="I6" s="300">
        <v>0.875</v>
      </c>
      <c r="J6" s="110">
        <v>32462570</v>
      </c>
      <c r="K6" s="110">
        <v>28404748.75</v>
      </c>
      <c r="L6" s="110">
        <v>4057821.25</v>
      </c>
      <c r="M6" s="110">
        <v>10999737.354702454</v>
      </c>
      <c r="N6" s="300">
        <v>0.33884370075143322</v>
      </c>
      <c r="O6" s="300">
        <v>0.66115629924856678</v>
      </c>
      <c r="P6" s="110">
        <v>21462832.645297546</v>
      </c>
      <c r="Q6" s="322">
        <v>6941916.1047024541</v>
      </c>
    </row>
    <row r="7" spans="1:17">
      <c r="B7" s="169">
        <v>0</v>
      </c>
      <c r="C7" s="169" t="s">
        <v>6625</v>
      </c>
      <c r="D7" s="232">
        <v>19947</v>
      </c>
      <c r="E7" s="232">
        <v>30647.25</v>
      </c>
      <c r="F7" s="232">
        <v>43783</v>
      </c>
      <c r="G7" s="172">
        <v>0.24439280085878082</v>
      </c>
      <c r="I7" s="300">
        <v>0.38</v>
      </c>
      <c r="J7" s="110">
        <v>16922</v>
      </c>
      <c r="K7" s="110">
        <v>6430.36</v>
      </c>
      <c r="L7" s="110">
        <v>10491.64</v>
      </c>
      <c r="M7" s="110">
        <v>12063.173690930269</v>
      </c>
      <c r="N7" s="300">
        <v>0.71286926432633668</v>
      </c>
      <c r="O7" s="300">
        <v>0.28713073567366332</v>
      </c>
      <c r="P7" s="110">
        <v>4858.826309069731</v>
      </c>
      <c r="Q7" s="322">
        <v>1571.5336909302696</v>
      </c>
    </row>
    <row r="8" spans="1:17">
      <c r="B8" s="169">
        <v>0</v>
      </c>
      <c r="C8" s="169" t="s">
        <v>6635</v>
      </c>
      <c r="D8" s="232">
        <v>223822</v>
      </c>
      <c r="E8" s="232">
        <v>253142.75</v>
      </c>
      <c r="F8" s="232">
        <v>269427.60709681641</v>
      </c>
      <c r="G8" s="172">
        <v>0.10882607879698034</v>
      </c>
      <c r="I8" s="300">
        <v>0.23</v>
      </c>
      <c r="J8" s="110">
        <v>160041.58000000002</v>
      </c>
      <c r="K8" s="110">
        <v>36809.563400000006</v>
      </c>
      <c r="L8" s="110">
        <v>123232.01660000002</v>
      </c>
      <c r="M8" s="110">
        <v>127237.85704705086</v>
      </c>
      <c r="N8" s="300">
        <v>0.79502999812330544</v>
      </c>
      <c r="O8" s="300">
        <v>0.20497000187669456</v>
      </c>
      <c r="P8" s="110">
        <v>32803.722952949167</v>
      </c>
      <c r="Q8" s="322">
        <v>4005.8404470508394</v>
      </c>
    </row>
    <row r="9" spans="1:17">
      <c r="B9" s="169">
        <v>0</v>
      </c>
      <c r="C9" s="169" t="s">
        <v>6573</v>
      </c>
      <c r="D9" s="232">
        <v>250115</v>
      </c>
      <c r="E9" s="232">
        <v>285733</v>
      </c>
      <c r="F9" s="232">
        <v>304302</v>
      </c>
      <c r="G9" s="172">
        <v>0.11704819554258598</v>
      </c>
      <c r="I9" s="300">
        <v>0.1</v>
      </c>
      <c r="J9" s="110">
        <v>9346</v>
      </c>
      <c r="K9" s="110">
        <v>934.6</v>
      </c>
      <c r="L9" s="110">
        <v>8411.4</v>
      </c>
      <c r="M9" s="110">
        <v>8520.7932435541006</v>
      </c>
      <c r="N9" s="300">
        <v>0.91170481955425853</v>
      </c>
      <c r="O9" s="300">
        <v>8.8295180445741472E-2</v>
      </c>
      <c r="P9" s="110">
        <v>825.20675644589983</v>
      </c>
      <c r="Q9" s="322">
        <v>109.39324355410099</v>
      </c>
    </row>
    <row r="10" spans="1:17">
      <c r="B10" s="169">
        <v>0</v>
      </c>
      <c r="C10" s="169" t="s">
        <v>695</v>
      </c>
      <c r="D10" s="232">
        <v>19947</v>
      </c>
      <c r="E10" s="232">
        <v>30647.25</v>
      </c>
      <c r="F10" s="232">
        <v>43783</v>
      </c>
      <c r="G10" s="172">
        <v>0.24439280085878082</v>
      </c>
      <c r="I10" s="300">
        <v>0.36</v>
      </c>
      <c r="J10" s="110">
        <v>149046</v>
      </c>
      <c r="K10" s="110">
        <v>53656.56</v>
      </c>
      <c r="L10" s="110">
        <v>95389.440000000002</v>
      </c>
      <c r="M10" s="110">
        <v>99292.201006799776</v>
      </c>
      <c r="N10" s="300">
        <v>0.66618494294915509</v>
      </c>
      <c r="O10" s="300">
        <v>0.33381505705084491</v>
      </c>
      <c r="P10" s="110">
        <v>49753.798993200231</v>
      </c>
      <c r="Q10" s="322">
        <v>3902.7610067997739</v>
      </c>
    </row>
    <row r="11" spans="1:17">
      <c r="B11" s="169">
        <v>0</v>
      </c>
      <c r="C11" s="169" t="s">
        <v>6712</v>
      </c>
      <c r="D11" s="232">
        <v>223822</v>
      </c>
      <c r="E11" s="232">
        <v>253142.75</v>
      </c>
      <c r="F11" s="232">
        <v>280461</v>
      </c>
      <c r="G11" s="172">
        <v>0.10454483867632219</v>
      </c>
      <c r="I11" s="300">
        <v>0.35</v>
      </c>
      <c r="J11" s="110">
        <v>23872.69</v>
      </c>
      <c r="K11" s="110">
        <v>8355.441499999999</v>
      </c>
      <c r="L11" s="110">
        <v>15517.2485</v>
      </c>
      <c r="M11" s="110">
        <v>16390.766783686948</v>
      </c>
      <c r="N11" s="300">
        <v>0.68659069353671276</v>
      </c>
      <c r="O11" s="300">
        <v>0.31340930646328724</v>
      </c>
      <c r="P11" s="110">
        <v>7481.9232163130519</v>
      </c>
      <c r="Q11" s="322">
        <v>873.51828368694805</v>
      </c>
    </row>
    <row r="12" spans="1:17">
      <c r="B12" s="169">
        <v>0</v>
      </c>
      <c r="C12" s="169" t="s">
        <v>1883</v>
      </c>
      <c r="D12" s="232">
        <v>250115</v>
      </c>
      <c r="E12" s="232">
        <v>285733</v>
      </c>
      <c r="F12" s="232">
        <v>340389.29987652443</v>
      </c>
      <c r="G12" s="172">
        <v>0.10463901189878871</v>
      </c>
      <c r="I12" s="300">
        <v>0.25</v>
      </c>
      <c r="J12" s="110">
        <v>3442537</v>
      </c>
      <c r="K12" s="110">
        <v>860634.25</v>
      </c>
      <c r="L12" s="110">
        <v>2581902.75</v>
      </c>
      <c r="M12" s="110">
        <v>2671958.6675262549</v>
      </c>
      <c r="N12" s="300">
        <v>0.77615975297469708</v>
      </c>
      <c r="O12" s="300">
        <v>0.22384024702530292</v>
      </c>
      <c r="P12" s="110">
        <v>770578.33247374522</v>
      </c>
      <c r="Q12" s="322">
        <v>90055.917526254896</v>
      </c>
    </row>
    <row r="13" spans="1:17">
      <c r="B13" s="169">
        <v>0</v>
      </c>
      <c r="C13" s="169" t="s">
        <v>1883</v>
      </c>
      <c r="D13" s="232">
        <v>250115</v>
      </c>
      <c r="E13" s="232">
        <v>285733</v>
      </c>
      <c r="F13" s="232">
        <v>340389.29987652443</v>
      </c>
      <c r="G13" s="172">
        <v>0.10463901189878871</v>
      </c>
      <c r="I13" s="300"/>
      <c r="J13" s="110"/>
      <c r="K13" s="110">
        <v>0</v>
      </c>
      <c r="L13" s="110">
        <v>0</v>
      </c>
      <c r="M13" s="110">
        <v>0</v>
      </c>
      <c r="N13" s="300" t="e">
        <v>#DIV/0!</v>
      </c>
      <c r="O13" s="300" t="e">
        <v>#DIV/0!</v>
      </c>
      <c r="P13" s="110" t="e">
        <v>#DIV/0!</v>
      </c>
      <c r="Q13" s="322">
        <v>0</v>
      </c>
    </row>
    <row r="14" spans="1:17">
      <c r="B14" s="169">
        <v>0</v>
      </c>
      <c r="C14" s="169" t="s">
        <v>1882</v>
      </c>
      <c r="D14" s="232">
        <v>10229</v>
      </c>
      <c r="E14" s="232">
        <v>21022.5</v>
      </c>
      <c r="F14" s="232">
        <v>96225.250436455681</v>
      </c>
      <c r="G14" s="172">
        <v>0.11216910271517255</v>
      </c>
      <c r="I14" s="300">
        <v>0.55000000000000004</v>
      </c>
      <c r="J14" s="110">
        <v>1638272</v>
      </c>
      <c r="K14" s="110">
        <v>901049.60000000009</v>
      </c>
      <c r="L14" s="110">
        <v>737222.39999999991</v>
      </c>
      <c r="M14" s="110">
        <v>838292.325133865</v>
      </c>
      <c r="N14" s="300">
        <v>0.51169300649334482</v>
      </c>
      <c r="O14" s="300">
        <v>0.48830699350665518</v>
      </c>
      <c r="P14" s="110">
        <v>799979.674866135</v>
      </c>
      <c r="Q14" s="322">
        <v>101069.92513386509</v>
      </c>
    </row>
    <row r="15" spans="1:17">
      <c r="J15" s="110"/>
      <c r="K15" s="110"/>
      <c r="L15" s="110"/>
    </row>
    <row r="16" spans="1:17">
      <c r="J16" s="110"/>
      <c r="K16" s="110"/>
      <c r="L16" s="110"/>
    </row>
    <row r="21" spans="3:11" ht="13">
      <c r="D21" s="373" t="s">
        <v>7021</v>
      </c>
    </row>
    <row r="22" spans="3:11" ht="13">
      <c r="C22"/>
      <c r="D22" s="94" t="s">
        <v>6911</v>
      </c>
      <c r="E22" s="94" t="s">
        <v>6912</v>
      </c>
      <c r="F22" s="94">
        <v>2021</v>
      </c>
      <c r="G22" s="94">
        <v>2022</v>
      </c>
      <c r="H22" s="94" t="s">
        <v>6913</v>
      </c>
      <c r="I22" s="94">
        <v>2046</v>
      </c>
      <c r="J22" s="94">
        <v>2051</v>
      </c>
      <c r="K22" s="94" t="s">
        <v>6914</v>
      </c>
    </row>
    <row r="23" spans="3:11" ht="13">
      <c r="C23" s="106" t="s">
        <v>649</v>
      </c>
      <c r="D23" s="110">
        <v>19947</v>
      </c>
      <c r="E23" s="110">
        <v>30647.25</v>
      </c>
      <c r="F23" s="110">
        <v>30365</v>
      </c>
      <c r="G23" s="110">
        <v>31494</v>
      </c>
      <c r="H23" s="110">
        <v>43783</v>
      </c>
      <c r="I23" s="110"/>
      <c r="J23" s="42"/>
      <c r="K23" s="42">
        <v>2028</v>
      </c>
    </row>
    <row r="24" spans="3:11" ht="13">
      <c r="C24" s="106" t="s">
        <v>656</v>
      </c>
      <c r="D24" s="110">
        <v>223822</v>
      </c>
      <c r="E24" s="110">
        <v>253142.75</v>
      </c>
      <c r="F24" s="110">
        <v>252505</v>
      </c>
      <c r="G24" s="110">
        <v>255056</v>
      </c>
      <c r="H24" s="110">
        <v>269427.60709681641</v>
      </c>
      <c r="I24" s="110"/>
      <c r="J24" s="42"/>
      <c r="K24" s="42">
        <v>2028</v>
      </c>
    </row>
    <row r="25" spans="3:11" ht="13">
      <c r="C25" s="106" t="s">
        <v>658</v>
      </c>
      <c r="D25" s="110">
        <v>250115</v>
      </c>
      <c r="E25" s="110">
        <v>285733</v>
      </c>
      <c r="F25" s="110">
        <v>285066</v>
      </c>
      <c r="G25" s="110">
        <v>287734</v>
      </c>
      <c r="H25" s="110">
        <v>304302</v>
      </c>
      <c r="I25" s="110"/>
      <c r="J25" s="42"/>
      <c r="K25" s="42">
        <v>2028</v>
      </c>
    </row>
    <row r="26" spans="3:11" ht="13">
      <c r="C26" s="106" t="s">
        <v>656</v>
      </c>
      <c r="D26" s="110">
        <v>223822</v>
      </c>
      <c r="E26" s="110">
        <v>253142.75</v>
      </c>
      <c r="F26" s="110">
        <v>252505</v>
      </c>
      <c r="G26" s="110">
        <v>255056</v>
      </c>
      <c r="H26" s="110">
        <v>280461</v>
      </c>
      <c r="I26" s="110"/>
      <c r="J26" s="42"/>
      <c r="K26" s="42">
        <v>2035</v>
      </c>
    </row>
    <row r="27" spans="3:11" ht="13">
      <c r="C27" s="106" t="s">
        <v>658</v>
      </c>
      <c r="D27" s="110">
        <v>250115</v>
      </c>
      <c r="E27" s="110">
        <v>285733</v>
      </c>
      <c r="F27" s="110">
        <v>285066</v>
      </c>
      <c r="G27" s="110">
        <v>287734</v>
      </c>
      <c r="H27" s="110">
        <v>317695.79960806889</v>
      </c>
      <c r="I27" s="110"/>
      <c r="J27" s="42"/>
      <c r="K27" s="42">
        <v>2034</v>
      </c>
    </row>
    <row r="28" spans="3:11" ht="13">
      <c r="C28" s="106" t="s">
        <v>658</v>
      </c>
      <c r="D28" s="110">
        <v>250115</v>
      </c>
      <c r="E28" s="110">
        <v>285733</v>
      </c>
      <c r="F28" s="110">
        <v>285066</v>
      </c>
      <c r="G28" s="110">
        <v>287734</v>
      </c>
      <c r="H28" s="110">
        <v>340389.29987652443</v>
      </c>
      <c r="I28" s="110">
        <v>335927.94029807101</v>
      </c>
      <c r="J28" s="110">
        <v>347081.33924420457</v>
      </c>
      <c r="K28" s="42">
        <v>2048</v>
      </c>
    </row>
    <row r="29" spans="3:11" ht="13">
      <c r="C29" s="106" t="s">
        <v>646</v>
      </c>
      <c r="D29" s="110">
        <v>10229</v>
      </c>
      <c r="E29" s="110">
        <v>21022.5</v>
      </c>
      <c r="F29" s="110">
        <v>20176</v>
      </c>
      <c r="G29" s="110">
        <v>23562</v>
      </c>
      <c r="H29" s="110">
        <v>96225.250436455681</v>
      </c>
      <c r="I29" s="110">
        <v>93503.109399634355</v>
      </c>
      <c r="J29" s="110">
        <v>100308.46199168765</v>
      </c>
      <c r="K29" s="42">
        <v>2048</v>
      </c>
    </row>
    <row r="32" spans="3:11">
      <c r="I32" s="301">
        <v>0.25</v>
      </c>
    </row>
    <row r="33" spans="9:14">
      <c r="I33" s="301">
        <v>0.35714285714285715</v>
      </c>
      <c r="J33" s="300">
        <v>0.25</v>
      </c>
      <c r="K33" s="110">
        <v>149046</v>
      </c>
      <c r="L33" s="110">
        <v>37261.5</v>
      </c>
      <c r="M33" s="110"/>
      <c r="N33" s="110"/>
    </row>
    <row r="34" spans="9:14">
      <c r="J34" s="300">
        <v>0.10714285714285714</v>
      </c>
      <c r="K34" s="110">
        <v>149046</v>
      </c>
      <c r="L34" s="110">
        <v>15969.214285714284</v>
      </c>
      <c r="M34" s="110">
        <v>3902.7610067997689</v>
      </c>
      <c r="N34" s="110"/>
    </row>
  </sheetData>
  <autoFilter ref="A5:G5" xr:uid="{6B23CCD1-B9D4-478F-9C8B-34032EBBEAEE}"/>
  <sortState xmlns:xlrd2="http://schemas.microsoft.com/office/spreadsheetml/2017/richdata2" ref="A6:C14">
    <sortCondition ref="C6:C14"/>
  </sortState>
  <pageMargins left="0.51181102362204722" right="0.31496062992125984" top="0.55118110236220474" bottom="0.74803149606299213" header="0.31496062992125984" footer="0.31496062992125984"/>
  <pageSetup paperSize="8" scale="52" orientation="landscape" r:id="rId1"/>
  <headerFooter>
    <oddFooter>&amp;L&amp;F&amp;C&amp;A&amp;RPage &amp;P of &amp;N</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BD098-32A3-474C-9F62-93B988C261DE}">
  <sheetPr codeName="Sheet39">
    <tabColor rgb="FF00B050"/>
    <pageSetUpPr fitToPage="1"/>
  </sheetPr>
  <dimension ref="A1:AQ1051"/>
  <sheetViews>
    <sheetView zoomScaleNormal="100" workbookViewId="0">
      <selection activeCell="A3" sqref="A3"/>
    </sheetView>
  </sheetViews>
  <sheetFormatPr defaultColWidth="9.453125" defaultRowHeight="12.5"/>
  <cols>
    <col min="1" max="1" width="23.26953125" style="42" customWidth="1"/>
    <col min="2" max="2" width="13.26953125" style="42" customWidth="1"/>
    <col min="3" max="3" width="12.81640625" style="42" customWidth="1"/>
    <col min="4" max="4" width="17.453125" style="603" customWidth="1"/>
    <col min="5" max="5" width="14" style="42" customWidth="1"/>
    <col min="6" max="6" width="39.26953125" style="42" customWidth="1"/>
    <col min="7" max="7" width="46" style="42" customWidth="1"/>
    <col min="8" max="8" width="12.26953125" style="42" customWidth="1"/>
    <col min="9" max="9" width="21" style="42" customWidth="1"/>
    <col min="10" max="10" width="12" style="42" customWidth="1"/>
    <col min="11" max="11" width="12.453125" style="42" customWidth="1"/>
    <col min="12" max="12" width="14.26953125" style="42" customWidth="1"/>
    <col min="13" max="13" width="33.81640625" style="42" customWidth="1"/>
    <col min="14" max="14" width="8.7265625" style="42" customWidth="1"/>
    <col min="15" max="15" width="9.54296875" style="42" customWidth="1"/>
    <col min="16" max="16" width="8.453125" style="42" customWidth="1"/>
    <col min="17" max="17" width="13.7265625" style="42" customWidth="1"/>
    <col min="18" max="18" width="12.81640625" style="42" customWidth="1"/>
    <col min="19" max="19" width="11" style="42" customWidth="1"/>
    <col min="20" max="20" width="13.7265625" style="42" customWidth="1"/>
    <col min="21" max="21" width="15" style="42" customWidth="1"/>
    <col min="22" max="28" width="13.453125" style="42" customWidth="1"/>
    <col min="29" max="30" width="14.453125" style="42" customWidth="1"/>
    <col min="31" max="31" width="11.26953125" customWidth="1"/>
    <col min="32" max="32" width="11" customWidth="1"/>
    <col min="33" max="33" width="24.54296875" customWidth="1"/>
    <col min="34" max="34" width="13.453125" customWidth="1"/>
    <col min="35" max="35" width="9.453125" customWidth="1"/>
    <col min="36" max="36" width="10.1796875" customWidth="1"/>
    <col min="37" max="16384" width="9.453125" style="42"/>
  </cols>
  <sheetData>
    <row r="1" spans="1:43" ht="25">
      <c r="A1" s="122" t="s">
        <v>5872</v>
      </c>
    </row>
    <row r="3" spans="1:43">
      <c r="A3" s="43"/>
    </row>
    <row r="5" spans="1:43" s="103" customFormat="1" ht="72">
      <c r="A5" s="45" t="s">
        <v>1941</v>
      </c>
      <c r="B5" s="45" t="s">
        <v>52</v>
      </c>
      <c r="C5" s="45" t="s">
        <v>1942</v>
      </c>
      <c r="D5" s="604" t="s">
        <v>1943</v>
      </c>
      <c r="E5" s="45" t="s">
        <v>1944</v>
      </c>
      <c r="F5" s="45" t="s">
        <v>1945</v>
      </c>
      <c r="G5" s="45" t="s">
        <v>1946</v>
      </c>
      <c r="H5" s="45" t="s">
        <v>5016</v>
      </c>
      <c r="I5" s="45" t="s">
        <v>29</v>
      </c>
      <c r="J5" s="45" t="s">
        <v>1947</v>
      </c>
      <c r="K5" s="45" t="s">
        <v>1948</v>
      </c>
      <c r="L5" s="45" t="s">
        <v>1957</v>
      </c>
      <c r="M5" s="45" t="s">
        <v>1949</v>
      </c>
      <c r="N5" s="45" t="s">
        <v>1950</v>
      </c>
      <c r="O5" s="45" t="s">
        <v>1951</v>
      </c>
      <c r="P5" s="45" t="s">
        <v>1952</v>
      </c>
      <c r="Q5" s="45" t="s">
        <v>1953</v>
      </c>
      <c r="R5" s="45" t="s">
        <v>1954</v>
      </c>
      <c r="S5" s="45" t="s">
        <v>7022</v>
      </c>
      <c r="T5" s="102" t="s">
        <v>1955</v>
      </c>
      <c r="U5" s="45" t="s">
        <v>786</v>
      </c>
      <c r="V5" s="45" t="s">
        <v>1956</v>
      </c>
      <c r="W5" s="45" t="s">
        <v>4</v>
      </c>
      <c r="X5" s="45" t="s">
        <v>5012</v>
      </c>
      <c r="Y5" s="45" t="s">
        <v>5013</v>
      </c>
      <c r="Z5" s="45" t="s">
        <v>6923</v>
      </c>
      <c r="AA5" s="45" t="s">
        <v>5015</v>
      </c>
      <c r="AB5" s="45" t="s">
        <v>55</v>
      </c>
      <c r="AC5" s="45" t="s">
        <v>268</v>
      </c>
      <c r="AD5" s="45" t="s">
        <v>5020</v>
      </c>
      <c r="AE5" s="525" t="s">
        <v>7194</v>
      </c>
      <c r="AF5" s="525" t="s">
        <v>7196</v>
      </c>
      <c r="AG5" s="525" t="s">
        <v>7522</v>
      </c>
      <c r="AH5" s="530" t="s">
        <v>7523</v>
      </c>
      <c r="AI5"/>
      <c r="AJ5"/>
      <c r="AK5" s="42"/>
      <c r="AL5" s="42"/>
      <c r="AM5" s="42"/>
      <c r="AN5" s="42"/>
      <c r="AO5" s="42"/>
      <c r="AP5" s="42"/>
      <c r="AQ5" s="42"/>
    </row>
    <row r="6" spans="1:43" ht="26">
      <c r="A6" s="104" t="s">
        <v>2015</v>
      </c>
      <c r="B6" s="104" t="s">
        <v>1940</v>
      </c>
      <c r="D6" s="42">
        <v>40459</v>
      </c>
      <c r="F6" s="28" t="s">
        <v>1511</v>
      </c>
      <c r="G6" s="28" t="s">
        <v>1846</v>
      </c>
      <c r="H6" s="28"/>
      <c r="I6" s="28" t="s">
        <v>17</v>
      </c>
      <c r="J6" s="28"/>
      <c r="K6" s="28"/>
      <c r="L6" s="28"/>
      <c r="M6" s="106" t="s">
        <v>6738</v>
      </c>
      <c r="N6" s="332"/>
      <c r="O6" s="28"/>
      <c r="P6" s="28"/>
      <c r="Q6" s="28"/>
      <c r="S6" s="112">
        <v>0.8</v>
      </c>
      <c r="T6" s="114">
        <v>2029</v>
      </c>
      <c r="U6" s="110">
        <v>268044.52</v>
      </c>
      <c r="V6" s="110"/>
      <c r="W6" s="110">
        <v>268044.52</v>
      </c>
      <c r="X6" s="111">
        <v>0.91331269349845201</v>
      </c>
      <c r="Y6" s="112">
        <v>8.6687306501547989E-2</v>
      </c>
      <c r="Z6" s="110">
        <v>53608.903999999995</v>
      </c>
      <c r="AA6" s="110">
        <v>73673.663544288953</v>
      </c>
      <c r="AB6" s="110">
        <v>128559.67793942653</v>
      </c>
      <c r="AC6" s="110">
        <v>12202.274516284553</v>
      </c>
      <c r="AD6" s="110">
        <v>0</v>
      </c>
      <c r="AE6" t="s">
        <v>660</v>
      </c>
      <c r="AF6" t="s">
        <v>765</v>
      </c>
      <c r="AG6" t="s">
        <v>365</v>
      </c>
    </row>
    <row r="7" spans="1:43" ht="25">
      <c r="A7" s="104" t="s">
        <v>2015</v>
      </c>
      <c r="B7" s="104" t="s">
        <v>1940</v>
      </c>
      <c r="D7" s="42">
        <v>40473</v>
      </c>
      <c r="F7" s="28" t="s">
        <v>1509</v>
      </c>
      <c r="G7" s="28" t="s">
        <v>1791</v>
      </c>
      <c r="H7" s="28"/>
      <c r="I7" s="28" t="s">
        <v>17</v>
      </c>
      <c r="J7" s="28"/>
      <c r="K7" s="28"/>
      <c r="L7" s="28"/>
      <c r="M7" s="106" t="s">
        <v>6615</v>
      </c>
      <c r="N7" s="332"/>
      <c r="O7" s="28"/>
      <c r="P7" s="28"/>
      <c r="Q7" s="28"/>
      <c r="S7" s="112">
        <v>1</v>
      </c>
      <c r="T7" s="114">
        <v>2028</v>
      </c>
      <c r="U7" s="110">
        <v>393762.61</v>
      </c>
      <c r="V7" s="110"/>
      <c r="W7" s="110">
        <v>393762.61</v>
      </c>
      <c r="X7" s="111">
        <v>1</v>
      </c>
      <c r="Y7" s="112">
        <v>0</v>
      </c>
      <c r="Z7" s="110">
        <v>0</v>
      </c>
      <c r="AA7" s="110">
        <v>262004.17103842113</v>
      </c>
      <c r="AB7" s="110">
        <v>131758.43896157885</v>
      </c>
      <c r="AC7" s="110">
        <v>0</v>
      </c>
      <c r="AD7" s="110">
        <v>0</v>
      </c>
      <c r="AE7" t="s">
        <v>654</v>
      </c>
      <c r="AF7" t="s">
        <v>764</v>
      </c>
      <c r="AG7" t="s">
        <v>365</v>
      </c>
    </row>
    <row r="8" spans="1:43" ht="25">
      <c r="A8" s="104" t="s">
        <v>15</v>
      </c>
      <c r="B8" s="104" t="s">
        <v>6</v>
      </c>
      <c r="D8" s="42">
        <v>40694</v>
      </c>
      <c r="F8" s="28" t="s">
        <v>1500</v>
      </c>
      <c r="G8" s="28" t="s">
        <v>1841</v>
      </c>
      <c r="H8" s="28"/>
      <c r="I8" s="28" t="s">
        <v>17</v>
      </c>
      <c r="J8" s="28"/>
      <c r="K8" s="28"/>
      <c r="L8" s="28"/>
      <c r="M8" s="106" t="s">
        <v>6429</v>
      </c>
      <c r="N8" s="332"/>
      <c r="O8" s="28"/>
      <c r="P8" s="28"/>
      <c r="Q8" s="28"/>
      <c r="S8" s="112">
        <v>0.34436348447579707</v>
      </c>
      <c r="T8" s="114">
        <v>2028</v>
      </c>
      <c r="U8" s="110">
        <v>885629.85</v>
      </c>
      <c r="V8" s="110"/>
      <c r="W8" s="110">
        <v>885629.85</v>
      </c>
      <c r="X8" s="111">
        <v>1</v>
      </c>
      <c r="Y8" s="112">
        <v>0</v>
      </c>
      <c r="Z8" s="110">
        <v>580651.2688982226</v>
      </c>
      <c r="AA8" s="110">
        <v>259511.05770371505</v>
      </c>
      <c r="AB8" s="110">
        <v>45467.523398062331</v>
      </c>
      <c r="AC8" s="110">
        <v>0</v>
      </c>
      <c r="AD8" s="110">
        <v>0</v>
      </c>
      <c r="AE8" t="s">
        <v>577</v>
      </c>
      <c r="AF8" t="s">
        <v>765</v>
      </c>
      <c r="AG8" t="s">
        <v>7524</v>
      </c>
      <c r="AH8" t="s">
        <v>30</v>
      </c>
    </row>
    <row r="9" spans="1:43" ht="26">
      <c r="A9" s="104" t="s">
        <v>2015</v>
      </c>
      <c r="B9" s="104" t="s">
        <v>1940</v>
      </c>
      <c r="D9" s="42">
        <v>40768</v>
      </c>
      <c r="F9" s="28" t="s">
        <v>1490</v>
      </c>
      <c r="G9" s="28" t="s">
        <v>1780</v>
      </c>
      <c r="H9" s="28"/>
      <c r="I9" s="28" t="s">
        <v>17</v>
      </c>
      <c r="J9" s="28"/>
      <c r="K9" s="28"/>
      <c r="L9" s="28"/>
      <c r="M9" s="106" t="s">
        <v>6773</v>
      </c>
      <c r="N9" s="332"/>
      <c r="O9" s="28"/>
      <c r="P9" s="28"/>
      <c r="Q9" s="28"/>
      <c r="S9" s="112">
        <v>1</v>
      </c>
      <c r="T9" s="114">
        <v>2029</v>
      </c>
      <c r="U9" s="110">
        <v>314062.96000000002</v>
      </c>
      <c r="V9" s="110"/>
      <c r="W9" s="110">
        <v>314062.96000000002</v>
      </c>
      <c r="X9" s="111">
        <v>0.91331269349845201</v>
      </c>
      <c r="Y9" s="112">
        <v>8.6687306501547989E-2</v>
      </c>
      <c r="Z9" s="110">
        <v>0</v>
      </c>
      <c r="AA9" s="110">
        <v>170645.51424209081</v>
      </c>
      <c r="AB9" s="110">
        <v>130984.97367982421</v>
      </c>
      <c r="AC9" s="110">
        <v>12432.472078085009</v>
      </c>
      <c r="AD9" s="110">
        <v>0</v>
      </c>
      <c r="AE9" t="s">
        <v>661</v>
      </c>
      <c r="AF9" t="s">
        <v>765</v>
      </c>
      <c r="AG9" t="s">
        <v>365</v>
      </c>
    </row>
    <row r="10" spans="1:43" ht="26">
      <c r="A10" s="104" t="s">
        <v>2015</v>
      </c>
      <c r="B10" s="104" t="s">
        <v>1940</v>
      </c>
      <c r="D10" s="42">
        <v>40836</v>
      </c>
      <c r="F10" s="28" t="s">
        <v>1510</v>
      </c>
      <c r="G10" s="28" t="s">
        <v>1791</v>
      </c>
      <c r="H10" s="28"/>
      <c r="I10" s="28" t="s">
        <v>17</v>
      </c>
      <c r="J10" s="28"/>
      <c r="K10" s="28"/>
      <c r="L10" s="28"/>
      <c r="M10" s="106" t="s">
        <v>6738</v>
      </c>
      <c r="N10" s="332"/>
      <c r="O10" s="28"/>
      <c r="P10" s="28"/>
      <c r="Q10" s="28"/>
      <c r="S10" s="112">
        <v>1</v>
      </c>
      <c r="T10" s="114">
        <v>2028</v>
      </c>
      <c r="U10" s="110">
        <v>300000</v>
      </c>
      <c r="V10" s="110"/>
      <c r="W10" s="110">
        <v>300000</v>
      </c>
      <c r="X10" s="111">
        <v>1</v>
      </c>
      <c r="Y10" s="112">
        <v>0</v>
      </c>
      <c r="Z10" s="110">
        <v>0</v>
      </c>
      <c r="AA10" s="110">
        <v>140695.73938505747</v>
      </c>
      <c r="AB10" s="110">
        <v>159304.26061494253</v>
      </c>
      <c r="AC10" s="110">
        <v>0</v>
      </c>
      <c r="AD10" s="110">
        <v>0</v>
      </c>
      <c r="AE10" t="s">
        <v>660</v>
      </c>
      <c r="AF10" t="s">
        <v>765</v>
      </c>
      <c r="AG10" t="s">
        <v>365</v>
      </c>
    </row>
    <row r="11" spans="1:43" ht="26">
      <c r="A11" s="104" t="s">
        <v>2015</v>
      </c>
      <c r="B11" s="104" t="s">
        <v>1940</v>
      </c>
      <c r="D11" s="42">
        <v>41012</v>
      </c>
      <c r="F11" s="28" t="s">
        <v>1512</v>
      </c>
      <c r="G11" s="28" t="s">
        <v>1846</v>
      </c>
      <c r="H11" s="28"/>
      <c r="I11" s="28" t="s">
        <v>17</v>
      </c>
      <c r="J11" s="28"/>
      <c r="K11" s="28"/>
      <c r="L11" s="28"/>
      <c r="M11" s="106" t="s">
        <v>6738</v>
      </c>
      <c r="N11" s="332"/>
      <c r="O11" s="28"/>
      <c r="P11" s="28"/>
      <c r="Q11" s="28"/>
      <c r="S11" s="112">
        <v>0.8</v>
      </c>
      <c r="T11" s="114">
        <v>2029</v>
      </c>
      <c r="U11" s="110">
        <v>285104</v>
      </c>
      <c r="V11" s="110"/>
      <c r="W11" s="110">
        <v>285104</v>
      </c>
      <c r="X11" s="111">
        <v>0.91331269349845201</v>
      </c>
      <c r="Y11" s="112">
        <v>8.6687306501547989E-2</v>
      </c>
      <c r="Z11" s="110">
        <v>57020.799999999988</v>
      </c>
      <c r="AA11" s="110">
        <v>78362.565185555606</v>
      </c>
      <c r="AB11" s="110">
        <v>136741.75625467833</v>
      </c>
      <c r="AC11" s="110">
        <v>12978.878559766079</v>
      </c>
      <c r="AD11" s="110">
        <v>0</v>
      </c>
      <c r="AE11" t="s">
        <v>660</v>
      </c>
      <c r="AF11" t="s">
        <v>765</v>
      </c>
      <c r="AG11" t="s">
        <v>365</v>
      </c>
    </row>
    <row r="12" spans="1:43" ht="50">
      <c r="A12" s="104" t="s">
        <v>5882</v>
      </c>
      <c r="B12" s="104" t="s">
        <v>280</v>
      </c>
      <c r="D12" s="42">
        <v>41015</v>
      </c>
      <c r="F12" s="28" t="s">
        <v>6855</v>
      </c>
      <c r="G12" s="28" t="s">
        <v>1784</v>
      </c>
      <c r="H12" s="28"/>
      <c r="I12" s="28" t="s">
        <v>17</v>
      </c>
      <c r="J12" s="28"/>
      <c r="K12" s="28"/>
      <c r="L12" s="28"/>
      <c r="M12" s="106" t="s">
        <v>6351</v>
      </c>
      <c r="N12" s="332"/>
      <c r="O12" s="28"/>
      <c r="P12" s="28"/>
      <c r="Q12" s="28"/>
      <c r="S12" s="112">
        <v>0.5</v>
      </c>
      <c r="T12" s="114">
        <v>2028</v>
      </c>
      <c r="U12" s="110">
        <v>130000</v>
      </c>
      <c r="V12" s="110"/>
      <c r="W12" s="110">
        <v>130000</v>
      </c>
      <c r="X12" s="111">
        <v>1</v>
      </c>
      <c r="Y12" s="112">
        <v>0</v>
      </c>
      <c r="Z12" s="110">
        <v>65000</v>
      </c>
      <c r="AA12" s="110">
        <v>43613</v>
      </c>
      <c r="AB12" s="110">
        <v>21387</v>
      </c>
      <c r="AC12" s="110">
        <v>0</v>
      </c>
      <c r="AD12" s="110">
        <v>0</v>
      </c>
      <c r="AE12" t="s">
        <v>540</v>
      </c>
      <c r="AF12" t="s">
        <v>764</v>
      </c>
      <c r="AG12" t="s">
        <v>7524</v>
      </c>
      <c r="AH12" t="s">
        <v>30</v>
      </c>
    </row>
    <row r="13" spans="1:43" ht="25">
      <c r="A13" s="104" t="s">
        <v>15</v>
      </c>
      <c r="B13" s="104" t="s">
        <v>6</v>
      </c>
      <c r="D13" s="42">
        <v>41230</v>
      </c>
      <c r="F13" s="28" t="s">
        <v>1503</v>
      </c>
      <c r="G13" s="28" t="s">
        <v>1814</v>
      </c>
      <c r="H13" s="28"/>
      <c r="I13" s="28" t="s">
        <v>17</v>
      </c>
      <c r="J13" s="28"/>
      <c r="K13" s="28"/>
      <c r="L13" s="28"/>
      <c r="M13" s="106" t="s">
        <v>6429</v>
      </c>
      <c r="N13" s="332"/>
      <c r="O13" s="28"/>
      <c r="P13" s="28"/>
      <c r="Q13" s="28"/>
      <c r="S13" s="112">
        <v>1</v>
      </c>
      <c r="T13" s="114">
        <v>2028</v>
      </c>
      <c r="U13" s="110">
        <v>2269234.65</v>
      </c>
      <c r="V13" s="110"/>
      <c r="W13" s="110">
        <v>2269234.65</v>
      </c>
      <c r="X13" s="111">
        <v>1</v>
      </c>
      <c r="Y13" s="112">
        <v>0</v>
      </c>
      <c r="Z13" s="110">
        <v>0</v>
      </c>
      <c r="AA13" s="110">
        <v>2026336.8359237681</v>
      </c>
      <c r="AB13" s="110">
        <v>242897.81407623179</v>
      </c>
      <c r="AC13" s="110">
        <v>0</v>
      </c>
      <c r="AD13" s="110">
        <v>0</v>
      </c>
      <c r="AE13" t="s">
        <v>577</v>
      </c>
      <c r="AF13" t="s">
        <v>765</v>
      </c>
      <c r="AG13" t="s">
        <v>365</v>
      </c>
    </row>
    <row r="14" spans="1:43" ht="25">
      <c r="A14" s="104" t="s">
        <v>15</v>
      </c>
      <c r="B14" s="104" t="s">
        <v>6</v>
      </c>
      <c r="D14" s="42">
        <v>41232</v>
      </c>
      <c r="F14" s="28" t="s">
        <v>1513</v>
      </c>
      <c r="G14" s="28" t="s">
        <v>1853</v>
      </c>
      <c r="H14" s="28"/>
      <c r="I14" s="28" t="s">
        <v>17</v>
      </c>
      <c r="J14" s="28"/>
      <c r="K14" s="28"/>
      <c r="L14" s="28"/>
      <c r="M14" s="106" t="s">
        <v>6429</v>
      </c>
      <c r="N14" s="332"/>
      <c r="O14" s="28"/>
      <c r="P14" s="28"/>
      <c r="Q14" s="28"/>
      <c r="S14" s="112">
        <v>0.42</v>
      </c>
      <c r="T14" s="114">
        <v>2029</v>
      </c>
      <c r="U14" s="110">
        <v>600000</v>
      </c>
      <c r="V14" s="110"/>
      <c r="W14" s="110">
        <v>600000</v>
      </c>
      <c r="X14" s="111">
        <v>0.91331269349845201</v>
      </c>
      <c r="Y14" s="112">
        <v>8.6687306501547989E-2</v>
      </c>
      <c r="Z14" s="110">
        <v>348000.00000000006</v>
      </c>
      <c r="AA14" s="110">
        <v>153798.50991899072</v>
      </c>
      <c r="AB14" s="110">
        <v>89688.667411448056</v>
      </c>
      <c r="AC14" s="110">
        <v>8512.822669561172</v>
      </c>
      <c r="AD14" s="110">
        <v>0</v>
      </c>
      <c r="AE14" t="s">
        <v>577</v>
      </c>
      <c r="AF14" t="s">
        <v>765</v>
      </c>
      <c r="AG14" t="s">
        <v>365</v>
      </c>
    </row>
    <row r="15" spans="1:43" ht="25">
      <c r="A15" s="104" t="s">
        <v>15</v>
      </c>
      <c r="B15" s="104" t="s">
        <v>6</v>
      </c>
      <c r="D15" s="42">
        <v>41357</v>
      </c>
      <c r="F15" s="28" t="s">
        <v>1518</v>
      </c>
      <c r="G15" s="28" t="s">
        <v>1372</v>
      </c>
      <c r="H15" s="28"/>
      <c r="I15" s="28" t="s">
        <v>17</v>
      </c>
      <c r="J15" s="28"/>
      <c r="K15" s="28"/>
      <c r="L15" s="28"/>
      <c r="M15" s="106" t="s">
        <v>6429</v>
      </c>
      <c r="N15" s="332"/>
      <c r="O15" s="28"/>
      <c r="P15" s="28"/>
      <c r="Q15" s="28"/>
      <c r="S15" s="112">
        <v>1</v>
      </c>
      <c r="T15" s="114">
        <v>2028</v>
      </c>
      <c r="U15" s="110">
        <v>700000</v>
      </c>
      <c r="V15" s="110"/>
      <c r="W15" s="110">
        <v>700000</v>
      </c>
      <c r="X15" s="111">
        <v>1</v>
      </c>
      <c r="Y15" s="112">
        <v>0</v>
      </c>
      <c r="Z15" s="110">
        <v>0</v>
      </c>
      <c r="AA15" s="110">
        <v>642541.60718783643</v>
      </c>
      <c r="AB15" s="110">
        <v>57458.392812163569</v>
      </c>
      <c r="AC15" s="110">
        <v>0</v>
      </c>
      <c r="AD15" s="110">
        <v>0</v>
      </c>
      <c r="AE15" t="s">
        <v>577</v>
      </c>
      <c r="AF15" t="s">
        <v>765</v>
      </c>
      <c r="AG15" t="s">
        <v>365</v>
      </c>
    </row>
    <row r="16" spans="1:43" ht="25">
      <c r="A16" s="104" t="s">
        <v>2015</v>
      </c>
      <c r="B16" s="104" t="s">
        <v>1940</v>
      </c>
      <c r="D16" s="42">
        <v>41365</v>
      </c>
      <c r="F16" s="28" t="s">
        <v>1506</v>
      </c>
      <c r="G16" s="28" t="s">
        <v>1845</v>
      </c>
      <c r="H16" s="28"/>
      <c r="I16" s="28" t="s">
        <v>17</v>
      </c>
      <c r="J16" s="28"/>
      <c r="K16" s="28"/>
      <c r="L16" s="28"/>
      <c r="M16" s="106" t="s">
        <v>6615</v>
      </c>
      <c r="N16" s="332"/>
      <c r="O16" s="28"/>
      <c r="P16" s="28"/>
      <c r="Q16" s="28"/>
      <c r="S16" s="112">
        <v>1</v>
      </c>
      <c r="T16" s="114">
        <v>2028</v>
      </c>
      <c r="U16" s="110">
        <v>240000</v>
      </c>
      <c r="V16" s="110"/>
      <c r="W16" s="110">
        <v>240000</v>
      </c>
      <c r="X16" s="111">
        <v>1</v>
      </c>
      <c r="Y16" s="112">
        <v>0</v>
      </c>
      <c r="Z16" s="110">
        <v>0</v>
      </c>
      <c r="AA16" s="110">
        <v>195580.43830874676</v>
      </c>
      <c r="AB16" s="110">
        <v>44419.561691253242</v>
      </c>
      <c r="AC16" s="110">
        <v>0</v>
      </c>
      <c r="AD16" s="110">
        <v>0</v>
      </c>
      <c r="AE16" t="s">
        <v>654</v>
      </c>
      <c r="AF16" t="s">
        <v>764</v>
      </c>
      <c r="AG16" t="s">
        <v>7524</v>
      </c>
      <c r="AH16" t="s">
        <v>30</v>
      </c>
    </row>
    <row r="17" spans="1:34" ht="25">
      <c r="A17" s="104" t="s">
        <v>15</v>
      </c>
      <c r="B17" s="104" t="s">
        <v>6</v>
      </c>
      <c r="D17" s="42">
        <v>41425</v>
      </c>
      <c r="F17" s="28" t="s">
        <v>1495</v>
      </c>
      <c r="G17" s="28" t="s">
        <v>1816</v>
      </c>
      <c r="H17" s="28"/>
      <c r="I17" s="28" t="s">
        <v>17</v>
      </c>
      <c r="J17" s="28"/>
      <c r="K17" s="28"/>
      <c r="L17" s="28"/>
      <c r="M17" s="106" t="s">
        <v>6429</v>
      </c>
      <c r="N17" s="332"/>
      <c r="O17" s="28"/>
      <c r="P17" s="28"/>
      <c r="Q17" s="28"/>
      <c r="S17" s="112">
        <v>1</v>
      </c>
      <c r="T17" s="114">
        <v>2029</v>
      </c>
      <c r="U17" s="110">
        <v>300000</v>
      </c>
      <c r="V17" s="110"/>
      <c r="W17" s="110">
        <v>300000</v>
      </c>
      <c r="X17" s="111">
        <v>0.91331269349845201</v>
      </c>
      <c r="Y17" s="112">
        <v>8.6687306501547989E-2</v>
      </c>
      <c r="Z17" s="110">
        <v>0</v>
      </c>
      <c r="AA17" s="110">
        <v>153866.83023659326</v>
      </c>
      <c r="AB17" s="110">
        <v>133465.27888608354</v>
      </c>
      <c r="AC17" s="110">
        <v>12667.890877323185</v>
      </c>
      <c r="AD17" s="110">
        <v>0</v>
      </c>
      <c r="AE17" t="s">
        <v>577</v>
      </c>
      <c r="AF17" t="s">
        <v>765</v>
      </c>
      <c r="AG17" t="s">
        <v>365</v>
      </c>
    </row>
    <row r="18" spans="1:34" ht="25">
      <c r="A18" s="104" t="s">
        <v>2015</v>
      </c>
      <c r="B18" s="104" t="s">
        <v>1940</v>
      </c>
      <c r="D18" s="42">
        <v>295234</v>
      </c>
      <c r="F18" s="28" t="s">
        <v>1416</v>
      </c>
      <c r="G18" s="28" t="s">
        <v>1779</v>
      </c>
      <c r="H18" s="28"/>
      <c r="I18" s="28" t="s">
        <v>25</v>
      </c>
      <c r="J18" s="28"/>
      <c r="K18" s="28"/>
      <c r="L18" s="28"/>
      <c r="M18" s="106" t="s">
        <v>5970</v>
      </c>
      <c r="N18" s="332"/>
      <c r="O18" s="28"/>
      <c r="P18" s="28"/>
      <c r="Q18" s="28"/>
      <c r="S18" s="112">
        <v>1</v>
      </c>
      <c r="T18" s="114">
        <v>2029</v>
      </c>
      <c r="U18" s="110">
        <v>3640970</v>
      </c>
      <c r="V18" s="110"/>
      <c r="W18" s="110">
        <v>3640970</v>
      </c>
      <c r="X18" s="111">
        <v>0.91331269349845201</v>
      </c>
      <c r="Y18" s="112">
        <v>8.6687306501547989E-2</v>
      </c>
      <c r="Z18" s="110">
        <v>0</v>
      </c>
      <c r="AA18" s="110">
        <v>729668.89533754333</v>
      </c>
      <c r="AB18" s="110">
        <v>2658928.2534842868</v>
      </c>
      <c r="AC18" s="110">
        <v>252372.8511781696</v>
      </c>
      <c r="AD18" s="110">
        <v>0</v>
      </c>
      <c r="AE18" t="s">
        <v>655</v>
      </c>
      <c r="AF18" t="s">
        <v>764</v>
      </c>
      <c r="AG18" t="s">
        <v>365</v>
      </c>
    </row>
    <row r="19" spans="1:34" ht="25">
      <c r="A19" s="104" t="s">
        <v>15</v>
      </c>
      <c r="B19" s="104" t="s">
        <v>6</v>
      </c>
      <c r="D19" s="42">
        <v>791076</v>
      </c>
      <c r="F19" s="28" t="s">
        <v>1497</v>
      </c>
      <c r="G19" s="28" t="s">
        <v>1838</v>
      </c>
      <c r="H19" s="28"/>
      <c r="I19" s="28" t="s">
        <v>17</v>
      </c>
      <c r="J19" s="28"/>
      <c r="K19" s="28"/>
      <c r="L19" s="28"/>
      <c r="M19" s="106" t="s">
        <v>6429</v>
      </c>
      <c r="N19" s="332"/>
      <c r="O19" s="28"/>
      <c r="P19" s="28"/>
      <c r="Q19" s="28"/>
      <c r="S19" s="112">
        <v>0.42</v>
      </c>
      <c r="T19" s="114">
        <v>2032</v>
      </c>
      <c r="U19" s="110">
        <v>4043667</v>
      </c>
      <c r="V19" s="110"/>
      <c r="W19" s="110">
        <v>4043667</v>
      </c>
      <c r="X19" s="111">
        <v>0.7142857142857143</v>
      </c>
      <c r="Y19" s="112">
        <v>0.2857142857142857</v>
      </c>
      <c r="Z19" s="110">
        <v>2345326.8600000003</v>
      </c>
      <c r="AA19" s="110">
        <v>1105401.4516833331</v>
      </c>
      <c r="AB19" s="110">
        <v>423527.63451190467</v>
      </c>
      <c r="AC19" s="110">
        <v>169411.05380476185</v>
      </c>
      <c r="AD19" s="110">
        <v>0</v>
      </c>
      <c r="AE19" t="s">
        <v>577</v>
      </c>
      <c r="AF19" t="s">
        <v>765</v>
      </c>
      <c r="AG19" t="s">
        <v>365</v>
      </c>
    </row>
    <row r="20" spans="1:34" ht="25">
      <c r="A20" s="104" t="s">
        <v>15</v>
      </c>
      <c r="B20" s="104" t="s">
        <v>6</v>
      </c>
      <c r="D20" s="42">
        <v>791077</v>
      </c>
      <c r="F20" s="28" t="s">
        <v>1496</v>
      </c>
      <c r="G20" s="28" t="s">
        <v>1840</v>
      </c>
      <c r="H20" s="28"/>
      <c r="I20" s="28" t="s">
        <v>17</v>
      </c>
      <c r="J20" s="28"/>
      <c r="K20" s="28"/>
      <c r="L20" s="28"/>
      <c r="M20" s="106" t="s">
        <v>6429</v>
      </c>
      <c r="N20" s="332"/>
      <c r="O20" s="28"/>
      <c r="P20" s="28"/>
      <c r="Q20" s="28"/>
      <c r="S20" s="112">
        <v>0.42</v>
      </c>
      <c r="T20" s="114">
        <v>2032</v>
      </c>
      <c r="U20" s="110">
        <v>8117549</v>
      </c>
      <c r="V20" s="110"/>
      <c r="W20" s="110">
        <v>8117549</v>
      </c>
      <c r="X20" s="111">
        <v>0.7142857142857143</v>
      </c>
      <c r="Y20" s="112">
        <v>0.2857142857142857</v>
      </c>
      <c r="Z20" s="110">
        <v>4708178.4200000009</v>
      </c>
      <c r="AA20" s="110">
        <v>2219062.6598853441</v>
      </c>
      <c r="AB20" s="110">
        <v>850219.94293903932</v>
      </c>
      <c r="AC20" s="110">
        <v>340087.97717561573</v>
      </c>
      <c r="AD20" s="110">
        <v>0</v>
      </c>
      <c r="AE20" t="s">
        <v>577</v>
      </c>
      <c r="AF20" t="s">
        <v>765</v>
      </c>
      <c r="AG20" t="s">
        <v>365</v>
      </c>
    </row>
    <row r="21" spans="1:34" ht="25">
      <c r="A21" s="104" t="s">
        <v>15</v>
      </c>
      <c r="B21" s="104" t="s">
        <v>6</v>
      </c>
      <c r="D21" s="42">
        <v>791984</v>
      </c>
      <c r="F21" s="28" t="s">
        <v>1489</v>
      </c>
      <c r="G21" s="28" t="s">
        <v>1859</v>
      </c>
      <c r="H21" s="28"/>
      <c r="I21" s="28" t="s">
        <v>17</v>
      </c>
      <c r="J21" s="28"/>
      <c r="K21" s="28"/>
      <c r="L21" s="28"/>
      <c r="M21" s="106" t="s">
        <v>6429</v>
      </c>
      <c r="N21" s="332"/>
      <c r="O21" s="28"/>
      <c r="P21" s="28"/>
      <c r="Q21" s="28"/>
      <c r="S21" s="112">
        <v>0.42</v>
      </c>
      <c r="T21" s="114">
        <v>2029</v>
      </c>
      <c r="U21" s="110">
        <v>1039092</v>
      </c>
      <c r="V21" s="110"/>
      <c r="W21" s="110">
        <v>1039092</v>
      </c>
      <c r="X21" s="111">
        <v>0.91331269349845201</v>
      </c>
      <c r="Y21" s="112">
        <v>8.6687306501547989E-2</v>
      </c>
      <c r="Z21" s="110">
        <v>602673.3600000001</v>
      </c>
      <c r="AA21" s="110">
        <v>308868.1615859298</v>
      </c>
      <c r="AB21" s="110">
        <v>116493.47099737052</v>
      </c>
      <c r="AC21" s="110">
        <v>11057.007416699575</v>
      </c>
      <c r="AD21" s="110">
        <v>0</v>
      </c>
      <c r="AE21" t="s">
        <v>577</v>
      </c>
      <c r="AF21" t="s">
        <v>765</v>
      </c>
      <c r="AG21" t="s">
        <v>365</v>
      </c>
    </row>
    <row r="22" spans="1:34" ht="13">
      <c r="A22" s="104" t="s">
        <v>15</v>
      </c>
      <c r="B22" s="104" t="s">
        <v>6</v>
      </c>
      <c r="D22" s="42">
        <v>792145</v>
      </c>
      <c r="F22" s="28" t="s">
        <v>1501</v>
      </c>
      <c r="G22" s="28" t="s">
        <v>1854</v>
      </c>
      <c r="H22" s="28"/>
      <c r="I22" s="28" t="s">
        <v>17</v>
      </c>
      <c r="J22" s="28"/>
      <c r="K22" s="28"/>
      <c r="L22" s="28"/>
      <c r="M22" s="106" t="s">
        <v>6429</v>
      </c>
      <c r="N22" s="332"/>
      <c r="O22" s="28"/>
      <c r="P22" s="28"/>
      <c r="Q22" s="28"/>
      <c r="S22" s="112">
        <v>0.42</v>
      </c>
      <c r="T22" s="114">
        <v>2029</v>
      </c>
      <c r="U22" s="110">
        <v>809733</v>
      </c>
      <c r="V22" s="110"/>
      <c r="W22" s="110">
        <v>809733</v>
      </c>
      <c r="X22" s="111">
        <v>0.91331269349845201</v>
      </c>
      <c r="Y22" s="112">
        <v>8.6687306501547989E-2</v>
      </c>
      <c r="Z22" s="110">
        <v>469645.14000000007</v>
      </c>
      <c r="AA22" s="110">
        <v>240691.62604029261</v>
      </c>
      <c r="AB22" s="110">
        <v>90779.842161342589</v>
      </c>
      <c r="AC22" s="110">
        <v>8616.3917983647207</v>
      </c>
      <c r="AD22" s="110">
        <v>0</v>
      </c>
      <c r="AE22" t="s">
        <v>577</v>
      </c>
      <c r="AF22" t="s">
        <v>765</v>
      </c>
      <c r="AG22" t="s">
        <v>365</v>
      </c>
    </row>
    <row r="23" spans="1:34" ht="25">
      <c r="A23" s="104" t="s">
        <v>2015</v>
      </c>
      <c r="B23" s="104" t="s">
        <v>1940</v>
      </c>
      <c r="D23" s="42">
        <v>792396</v>
      </c>
      <c r="F23" s="28" t="s">
        <v>1494</v>
      </c>
      <c r="G23" s="28" t="s">
        <v>1843</v>
      </c>
      <c r="H23" s="28"/>
      <c r="I23" s="28" t="s">
        <v>17</v>
      </c>
      <c r="J23" s="28"/>
      <c r="K23" s="28"/>
      <c r="L23" s="28"/>
      <c r="M23" s="106" t="s">
        <v>6584</v>
      </c>
      <c r="N23" s="332"/>
      <c r="O23" s="28"/>
      <c r="P23" s="28"/>
      <c r="Q23" s="28"/>
      <c r="S23" s="112">
        <v>0.3</v>
      </c>
      <c r="T23" s="114">
        <v>2029</v>
      </c>
      <c r="U23" s="110">
        <v>4913438.6900000004</v>
      </c>
      <c r="V23" s="110"/>
      <c r="W23" s="110">
        <v>4913438.6900000004</v>
      </c>
      <c r="X23" s="111">
        <v>0.91331269349845201</v>
      </c>
      <c r="Y23" s="112">
        <v>8.6687306501547989E-2</v>
      </c>
      <c r="Z23" s="110">
        <v>3439407.0830000001</v>
      </c>
      <c r="AA23" s="110">
        <v>1128592.3572177985</v>
      </c>
      <c r="AB23" s="110">
        <v>315494.05165866733</v>
      </c>
      <c r="AC23" s="110">
        <v>29945.198123534527</v>
      </c>
      <c r="AD23" s="110">
        <v>0</v>
      </c>
      <c r="AE23" t="s">
        <v>640</v>
      </c>
      <c r="AF23" t="s">
        <v>765</v>
      </c>
      <c r="AG23" t="s">
        <v>365</v>
      </c>
    </row>
    <row r="24" spans="1:34" ht="13">
      <c r="A24" s="104" t="s">
        <v>15</v>
      </c>
      <c r="B24" s="104" t="s">
        <v>6</v>
      </c>
      <c r="D24" s="42">
        <v>793072</v>
      </c>
      <c r="F24" s="28" t="s">
        <v>1508</v>
      </c>
      <c r="G24" s="28" t="s">
        <v>1855</v>
      </c>
      <c r="H24" s="28"/>
      <c r="I24" s="28" t="s">
        <v>17</v>
      </c>
      <c r="J24" s="28"/>
      <c r="K24" s="28"/>
      <c r="L24" s="28"/>
      <c r="M24" s="106" t="s">
        <v>6429</v>
      </c>
      <c r="N24" s="332"/>
      <c r="O24" s="28"/>
      <c r="P24" s="28"/>
      <c r="Q24" s="28"/>
      <c r="S24" s="112">
        <v>0.37607562151317125</v>
      </c>
      <c r="T24" s="114">
        <v>2028</v>
      </c>
      <c r="U24" s="110">
        <v>1052568.2</v>
      </c>
      <c r="V24" s="110"/>
      <c r="W24" s="110">
        <v>1052568.2</v>
      </c>
      <c r="X24" s="111">
        <v>1</v>
      </c>
      <c r="Y24" s="112">
        <v>0</v>
      </c>
      <c r="Z24" s="110">
        <v>656722.96</v>
      </c>
      <c r="AA24" s="110">
        <v>295213.90342462936</v>
      </c>
      <c r="AB24" s="110">
        <v>100631.33657537063</v>
      </c>
      <c r="AC24" s="110">
        <v>0</v>
      </c>
      <c r="AD24" s="110">
        <v>0</v>
      </c>
      <c r="AE24" t="s">
        <v>577</v>
      </c>
      <c r="AF24" t="s">
        <v>765</v>
      </c>
      <c r="AG24" t="s">
        <v>365</v>
      </c>
    </row>
    <row r="25" spans="1:34" ht="25">
      <c r="A25" s="104" t="s">
        <v>15</v>
      </c>
      <c r="B25" s="104" t="s">
        <v>6</v>
      </c>
      <c r="D25" s="42">
        <v>793737</v>
      </c>
      <c r="F25" s="28" t="s">
        <v>1491</v>
      </c>
      <c r="G25" s="28" t="s">
        <v>1340</v>
      </c>
      <c r="H25" s="28"/>
      <c r="I25" s="28" t="s">
        <v>17</v>
      </c>
      <c r="J25" s="28"/>
      <c r="K25" s="28"/>
      <c r="L25" s="28"/>
      <c r="M25" s="106" t="s">
        <v>6429</v>
      </c>
      <c r="N25" s="332"/>
      <c r="O25" s="28"/>
      <c r="P25" s="28"/>
      <c r="Q25" s="28"/>
      <c r="S25" s="112">
        <v>1</v>
      </c>
      <c r="T25" s="114">
        <v>2029</v>
      </c>
      <c r="U25" s="110">
        <v>1038345.71</v>
      </c>
      <c r="V25" s="110"/>
      <c r="W25" s="110">
        <v>1038345.71</v>
      </c>
      <c r="X25" s="111">
        <v>0.91331269349845201</v>
      </c>
      <c r="Y25" s="112">
        <v>8.6687306501547989E-2</v>
      </c>
      <c r="Z25" s="110">
        <v>0</v>
      </c>
      <c r="AA25" s="110">
        <v>621813.45533813885</v>
      </c>
      <c r="AB25" s="110">
        <v>380424.1954342075</v>
      </c>
      <c r="AC25" s="110">
        <v>36108.059227653597</v>
      </c>
      <c r="AD25" s="110">
        <v>0</v>
      </c>
      <c r="AE25" t="s">
        <v>577</v>
      </c>
      <c r="AF25" t="s">
        <v>765</v>
      </c>
      <c r="AG25" t="s">
        <v>365</v>
      </c>
    </row>
    <row r="26" spans="1:34" ht="25">
      <c r="A26" s="104" t="s">
        <v>15</v>
      </c>
      <c r="B26" s="104" t="s">
        <v>6</v>
      </c>
      <c r="D26" s="42">
        <v>794263</v>
      </c>
      <c r="F26" s="28" t="s">
        <v>1504</v>
      </c>
      <c r="G26" s="28" t="s">
        <v>1814</v>
      </c>
      <c r="H26" s="28"/>
      <c r="I26" s="28" t="s">
        <v>17</v>
      </c>
      <c r="J26" s="28"/>
      <c r="K26" s="28"/>
      <c r="L26" s="28"/>
      <c r="M26" s="106" t="s">
        <v>6429</v>
      </c>
      <c r="N26" s="332"/>
      <c r="O26" s="28"/>
      <c r="P26" s="28"/>
      <c r="Q26" s="28"/>
      <c r="S26" s="112">
        <v>1</v>
      </c>
      <c r="T26" s="114">
        <v>2028</v>
      </c>
      <c r="U26" s="110">
        <v>3408406.8105678428</v>
      </c>
      <c r="V26" s="110"/>
      <c r="W26" s="110">
        <v>3408406.8105678428</v>
      </c>
      <c r="X26" s="111">
        <v>1</v>
      </c>
      <c r="Y26" s="112">
        <v>0</v>
      </c>
      <c r="Z26" s="110">
        <v>0</v>
      </c>
      <c r="AA26" s="110">
        <v>2557126.8505475055</v>
      </c>
      <c r="AB26" s="110">
        <v>851279.96002033725</v>
      </c>
      <c r="AC26" s="110">
        <v>0</v>
      </c>
      <c r="AD26" s="110">
        <v>0</v>
      </c>
      <c r="AE26" t="s">
        <v>577</v>
      </c>
      <c r="AF26" t="s">
        <v>765</v>
      </c>
      <c r="AG26" t="s">
        <v>365</v>
      </c>
    </row>
    <row r="27" spans="1:34" ht="25">
      <c r="A27" s="104" t="s">
        <v>5882</v>
      </c>
      <c r="B27" s="104" t="s">
        <v>280</v>
      </c>
      <c r="D27" s="42">
        <v>794415</v>
      </c>
      <c r="F27" s="28" t="s">
        <v>1498</v>
      </c>
      <c r="G27" s="28" t="s">
        <v>1570</v>
      </c>
      <c r="H27" s="28"/>
      <c r="I27" s="28" t="s">
        <v>17</v>
      </c>
      <c r="J27" s="28"/>
      <c r="K27" s="28"/>
      <c r="L27" s="28"/>
      <c r="M27" s="106" t="s">
        <v>5976</v>
      </c>
      <c r="N27" s="332"/>
      <c r="O27" s="28"/>
      <c r="P27" s="28"/>
      <c r="Q27" s="28"/>
      <c r="S27" s="112">
        <v>1</v>
      </c>
      <c r="T27" s="114">
        <v>2028</v>
      </c>
      <c r="U27" s="110">
        <v>351728.38999999902</v>
      </c>
      <c r="V27" s="110"/>
      <c r="W27" s="110">
        <v>351728.38999999902</v>
      </c>
      <c r="X27" s="111">
        <v>1</v>
      </c>
      <c r="Y27" s="112">
        <v>0</v>
      </c>
      <c r="Z27" s="110">
        <v>0</v>
      </c>
      <c r="AA27" s="110">
        <v>286419.75010017218</v>
      </c>
      <c r="AB27" s="110">
        <v>65308.639899826841</v>
      </c>
      <c r="AC27" s="110">
        <v>0</v>
      </c>
      <c r="AD27" s="110">
        <v>0</v>
      </c>
      <c r="AE27" t="s">
        <v>526</v>
      </c>
      <c r="AF27" t="s">
        <v>765</v>
      </c>
      <c r="AG27" t="s">
        <v>365</v>
      </c>
    </row>
    <row r="28" spans="1:34" ht="13">
      <c r="A28" s="104" t="s">
        <v>15</v>
      </c>
      <c r="B28" s="104" t="s">
        <v>6</v>
      </c>
      <c r="D28" s="42">
        <v>795525</v>
      </c>
      <c r="F28" s="28" t="s">
        <v>1517</v>
      </c>
      <c r="G28" s="28" t="s">
        <v>1371</v>
      </c>
      <c r="H28" s="28"/>
      <c r="I28" s="28" t="s">
        <v>17</v>
      </c>
      <c r="J28" s="28"/>
      <c r="K28" s="28"/>
      <c r="L28" s="28"/>
      <c r="M28" s="106" t="s">
        <v>6429</v>
      </c>
      <c r="N28" s="332"/>
      <c r="O28" s="28"/>
      <c r="P28" s="28"/>
      <c r="Q28" s="28"/>
      <c r="S28" s="112">
        <v>0.42</v>
      </c>
      <c r="T28" s="114">
        <v>2050</v>
      </c>
      <c r="U28" s="110">
        <v>12924914</v>
      </c>
      <c r="V28" s="110"/>
      <c r="W28" s="110">
        <v>12924914</v>
      </c>
      <c r="X28" s="111">
        <v>0.30805687203791476</v>
      </c>
      <c r="Y28" s="112">
        <v>0.69194312796208524</v>
      </c>
      <c r="Z28" s="110">
        <v>7496450.120000001</v>
      </c>
      <c r="AA28" s="110">
        <v>4287275.2387653049</v>
      </c>
      <c r="AB28" s="110">
        <v>351551.00322395796</v>
      </c>
      <c r="AC28" s="110">
        <v>789637.63801073609</v>
      </c>
      <c r="AD28" s="110">
        <v>0</v>
      </c>
      <c r="AE28" t="s">
        <v>577</v>
      </c>
      <c r="AF28" t="s">
        <v>765</v>
      </c>
      <c r="AG28" t="s">
        <v>365</v>
      </c>
    </row>
    <row r="29" spans="1:34" ht="13">
      <c r="A29" s="104" t="s">
        <v>2015</v>
      </c>
      <c r="B29" s="104" t="s">
        <v>1940</v>
      </c>
      <c r="D29" s="42">
        <v>795569</v>
      </c>
      <c r="F29" s="28" t="s">
        <v>1515</v>
      </c>
      <c r="G29" s="28" t="s">
        <v>1370</v>
      </c>
      <c r="H29" s="28"/>
      <c r="I29" s="28" t="s">
        <v>17</v>
      </c>
      <c r="J29" s="28"/>
      <c r="K29" s="28"/>
      <c r="L29" s="28"/>
      <c r="M29" s="106" t="s">
        <v>6615</v>
      </c>
      <c r="N29" s="332"/>
      <c r="O29" s="28"/>
      <c r="P29" s="28"/>
      <c r="Q29" s="28"/>
      <c r="S29" s="112">
        <v>1</v>
      </c>
      <c r="T29" s="114">
        <v>2028</v>
      </c>
      <c r="U29" s="110">
        <v>485834.1899999993</v>
      </c>
      <c r="V29" s="110"/>
      <c r="W29" s="110">
        <v>485834.1899999993</v>
      </c>
      <c r="X29" s="111">
        <v>1</v>
      </c>
      <c r="Y29" s="112">
        <v>0</v>
      </c>
      <c r="Z29" s="110">
        <v>0</v>
      </c>
      <c r="AA29" s="110">
        <v>462997.63785775058</v>
      </c>
      <c r="AB29" s="110">
        <v>22836.552142248722</v>
      </c>
      <c r="AC29" s="110">
        <v>0</v>
      </c>
      <c r="AD29" s="110">
        <v>0</v>
      </c>
      <c r="AE29" t="s">
        <v>654</v>
      </c>
      <c r="AF29" t="s">
        <v>764</v>
      </c>
      <c r="AG29" t="s">
        <v>7524</v>
      </c>
      <c r="AH29" t="s">
        <v>30</v>
      </c>
    </row>
    <row r="30" spans="1:34" ht="25">
      <c r="A30" s="104" t="s">
        <v>15</v>
      </c>
      <c r="B30" s="104" t="s">
        <v>6</v>
      </c>
      <c r="D30" s="42">
        <v>795571</v>
      </c>
      <c r="F30" s="28" t="s">
        <v>1502</v>
      </c>
      <c r="G30" s="28" t="s">
        <v>1814</v>
      </c>
      <c r="H30" s="28"/>
      <c r="I30" s="28" t="s">
        <v>17</v>
      </c>
      <c r="J30" s="28"/>
      <c r="K30" s="28"/>
      <c r="L30" s="28"/>
      <c r="M30" s="106" t="s">
        <v>6429</v>
      </c>
      <c r="N30" s="332"/>
      <c r="O30" s="28"/>
      <c r="P30" s="28"/>
      <c r="Q30" s="28"/>
      <c r="S30" s="112">
        <v>1</v>
      </c>
      <c r="T30" s="114">
        <v>2028</v>
      </c>
      <c r="U30" s="110">
        <v>1672526.53</v>
      </c>
      <c r="V30" s="110"/>
      <c r="W30" s="110">
        <v>1672526.53</v>
      </c>
      <c r="X30" s="111">
        <v>1</v>
      </c>
      <c r="Y30" s="112">
        <v>0</v>
      </c>
      <c r="Z30" s="110">
        <v>0</v>
      </c>
      <c r="AA30" s="110">
        <v>1224960.3890089116</v>
      </c>
      <c r="AB30" s="110">
        <v>447566.14099108847</v>
      </c>
      <c r="AC30" s="110">
        <v>0</v>
      </c>
      <c r="AD30" s="110">
        <v>0</v>
      </c>
      <c r="AE30" t="s">
        <v>577</v>
      </c>
      <c r="AF30" t="s">
        <v>765</v>
      </c>
      <c r="AG30" t="s">
        <v>365</v>
      </c>
    </row>
    <row r="31" spans="1:34" ht="25">
      <c r="A31" s="104" t="s">
        <v>15</v>
      </c>
      <c r="B31" s="104" t="s">
        <v>6</v>
      </c>
      <c r="D31" s="42">
        <v>796152</v>
      </c>
      <c r="F31" s="28" t="s">
        <v>1505</v>
      </c>
      <c r="G31" s="28" t="s">
        <v>1814</v>
      </c>
      <c r="H31" s="28"/>
      <c r="I31" s="28" t="s">
        <v>17</v>
      </c>
      <c r="J31" s="28"/>
      <c r="K31" s="28"/>
      <c r="L31" s="28"/>
      <c r="M31" s="106" t="s">
        <v>6429</v>
      </c>
      <c r="N31" s="332"/>
      <c r="O31" s="28"/>
      <c r="P31" s="28"/>
      <c r="Q31" s="28"/>
      <c r="S31" s="112">
        <v>1</v>
      </c>
      <c r="T31" s="114">
        <v>2028</v>
      </c>
      <c r="U31" s="110">
        <v>4098025.6599999969</v>
      </c>
      <c r="V31" s="110"/>
      <c r="W31" s="110">
        <v>4098025.6599999969</v>
      </c>
      <c r="X31" s="111">
        <v>1</v>
      </c>
      <c r="Y31" s="112">
        <v>0</v>
      </c>
      <c r="Z31" s="110">
        <v>0</v>
      </c>
      <c r="AA31" s="110">
        <v>3257278.3944930611</v>
      </c>
      <c r="AB31" s="110">
        <v>840747.26550693577</v>
      </c>
      <c r="AC31" s="110">
        <v>0</v>
      </c>
      <c r="AD31" s="110">
        <v>0</v>
      </c>
      <c r="AE31" t="s">
        <v>577</v>
      </c>
      <c r="AF31" t="s">
        <v>765</v>
      </c>
      <c r="AG31" t="s">
        <v>365</v>
      </c>
    </row>
    <row r="32" spans="1:34" ht="25">
      <c r="A32" s="104" t="s">
        <v>5882</v>
      </c>
      <c r="B32" s="104" t="s">
        <v>280</v>
      </c>
      <c r="D32" s="42">
        <v>796199</v>
      </c>
      <c r="F32" s="28" t="s">
        <v>1499</v>
      </c>
      <c r="G32" s="28" t="s">
        <v>1570</v>
      </c>
      <c r="H32" s="28"/>
      <c r="I32" s="28" t="s">
        <v>17</v>
      </c>
      <c r="J32" s="28"/>
      <c r="K32" s="28"/>
      <c r="L32" s="28"/>
      <c r="M32" s="106" t="s">
        <v>5976</v>
      </c>
      <c r="N32" s="332"/>
      <c r="O32" s="28"/>
      <c r="P32" s="28"/>
      <c r="Q32" s="28"/>
      <c r="S32" s="112">
        <v>1</v>
      </c>
      <c r="T32" s="114">
        <v>2028</v>
      </c>
      <c r="U32" s="110">
        <v>1501043.189999999</v>
      </c>
      <c r="V32" s="110"/>
      <c r="W32" s="110">
        <v>1501043.189999999</v>
      </c>
      <c r="X32" s="111">
        <v>1</v>
      </c>
      <c r="Y32" s="112">
        <v>0</v>
      </c>
      <c r="Z32" s="110">
        <v>0</v>
      </c>
      <c r="AA32" s="110">
        <v>1114736.0349671231</v>
      </c>
      <c r="AB32" s="110">
        <v>386307.15503287595</v>
      </c>
      <c r="AC32" s="110">
        <v>0</v>
      </c>
      <c r="AD32" s="110">
        <v>0</v>
      </c>
      <c r="AE32" t="s">
        <v>526</v>
      </c>
      <c r="AF32" t="s">
        <v>765</v>
      </c>
      <c r="AG32" t="s">
        <v>365</v>
      </c>
    </row>
    <row r="33" spans="1:34" ht="13">
      <c r="A33" s="104" t="s">
        <v>15</v>
      </c>
      <c r="B33" s="104" t="s">
        <v>6</v>
      </c>
      <c r="D33" s="42">
        <v>796532</v>
      </c>
      <c r="F33" s="28" t="s">
        <v>1516</v>
      </c>
      <c r="G33" s="28" t="s">
        <v>1371</v>
      </c>
      <c r="H33" s="28"/>
      <c r="I33" s="28" t="s">
        <v>17</v>
      </c>
      <c r="J33" s="28"/>
      <c r="K33" s="28"/>
      <c r="L33" s="28"/>
      <c r="M33" s="106" t="s">
        <v>6429</v>
      </c>
      <c r="N33" s="332"/>
      <c r="O33" s="28"/>
      <c r="P33" s="28"/>
      <c r="Q33" s="28"/>
      <c r="S33" s="112">
        <v>0.42</v>
      </c>
      <c r="T33" s="114">
        <v>2029</v>
      </c>
      <c r="U33" s="110">
        <v>4821723</v>
      </c>
      <c r="V33" s="110"/>
      <c r="W33" s="110">
        <v>4821723</v>
      </c>
      <c r="X33" s="111">
        <v>0.91331269349845201</v>
      </c>
      <c r="Y33" s="112">
        <v>8.6687306501547989E-2</v>
      </c>
      <c r="Z33" s="110">
        <v>2796599.3400000003</v>
      </c>
      <c r="AA33" s="110">
        <v>1729185.9204013287</v>
      </c>
      <c r="AB33" s="110">
        <v>270283.69406070566</v>
      </c>
      <c r="AC33" s="110">
        <v>25654.045537965285</v>
      </c>
      <c r="AD33" s="110">
        <v>0</v>
      </c>
      <c r="AE33" t="s">
        <v>577</v>
      </c>
      <c r="AF33" t="s">
        <v>765</v>
      </c>
      <c r="AG33" t="s">
        <v>365</v>
      </c>
    </row>
    <row r="34" spans="1:34" ht="26">
      <c r="A34" s="104" t="s">
        <v>2015</v>
      </c>
      <c r="B34" s="104" t="s">
        <v>1940</v>
      </c>
      <c r="D34" s="42">
        <v>2010153</v>
      </c>
      <c r="F34" s="28" t="s">
        <v>706</v>
      </c>
      <c r="G34" s="28" t="s">
        <v>1601</v>
      </c>
      <c r="H34" s="28"/>
      <c r="I34" s="28"/>
      <c r="J34" s="28"/>
      <c r="K34" s="28"/>
      <c r="L34" s="28"/>
      <c r="M34" s="106" t="s">
        <v>6773</v>
      </c>
      <c r="N34" s="332"/>
      <c r="O34" s="28"/>
      <c r="P34" s="28"/>
      <c r="Q34" s="28"/>
      <c r="S34" s="112">
        <v>0.34</v>
      </c>
      <c r="T34" s="114">
        <v>2028</v>
      </c>
      <c r="U34" s="110">
        <v>1014517.98</v>
      </c>
      <c r="V34" s="110"/>
      <c r="W34" s="110">
        <v>1014517.98</v>
      </c>
      <c r="X34" s="111">
        <v>1</v>
      </c>
      <c r="Y34" s="112">
        <v>0</v>
      </c>
      <c r="Z34" s="110">
        <v>669581.86679999996</v>
      </c>
      <c r="AA34" s="110">
        <v>157843.30573225755</v>
      </c>
      <c r="AB34" s="110">
        <v>187092.80746774247</v>
      </c>
      <c r="AC34" s="110">
        <v>0</v>
      </c>
      <c r="AD34" s="110">
        <v>0</v>
      </c>
      <c r="AE34" t="s">
        <v>661</v>
      </c>
      <c r="AF34" t="s">
        <v>765</v>
      </c>
      <c r="AG34" t="s">
        <v>365</v>
      </c>
    </row>
    <row r="35" spans="1:34" ht="25">
      <c r="A35" s="104" t="s">
        <v>2015</v>
      </c>
      <c r="B35" s="104" t="s">
        <v>1940</v>
      </c>
      <c r="D35" s="113">
        <v>2010165</v>
      </c>
      <c r="F35" s="28" t="s">
        <v>6633</v>
      </c>
      <c r="G35" s="28" t="s">
        <v>1602</v>
      </c>
      <c r="H35" s="28"/>
      <c r="I35" s="28"/>
      <c r="J35" s="28"/>
      <c r="K35" s="28"/>
      <c r="L35" s="28"/>
      <c r="M35" s="106" t="s">
        <v>6577</v>
      </c>
      <c r="N35" s="332"/>
      <c r="O35" s="28"/>
      <c r="P35" s="28"/>
      <c r="Q35" s="28"/>
      <c r="S35" s="112">
        <v>1</v>
      </c>
      <c r="T35" s="114">
        <v>2040</v>
      </c>
      <c r="U35" s="110">
        <v>14049815.740000002</v>
      </c>
      <c r="V35" s="110"/>
      <c r="W35" s="110">
        <v>14049815.740000002</v>
      </c>
      <c r="X35" s="111">
        <v>0.45918367346938771</v>
      </c>
      <c r="Y35" s="112">
        <v>0.54081632653061229</v>
      </c>
      <c r="Z35" s="110">
        <v>0</v>
      </c>
      <c r="AA35" s="110">
        <v>0</v>
      </c>
      <c r="AB35" s="110">
        <v>6451446.0030612247</v>
      </c>
      <c r="AC35" s="110">
        <v>7598369.7369387774</v>
      </c>
      <c r="AD35" s="110">
        <v>0</v>
      </c>
      <c r="AE35" t="s">
        <v>646</v>
      </c>
      <c r="AF35" t="s">
        <v>765</v>
      </c>
      <c r="AG35" t="s">
        <v>365</v>
      </c>
    </row>
    <row r="36" spans="1:34" ht="25">
      <c r="A36" s="104" t="s">
        <v>2015</v>
      </c>
      <c r="B36" s="104" t="s">
        <v>1940</v>
      </c>
      <c r="D36" s="42">
        <v>2010165</v>
      </c>
      <c r="F36" s="28" t="s">
        <v>6633</v>
      </c>
      <c r="G36" s="28" t="s">
        <v>1602</v>
      </c>
      <c r="H36" s="28"/>
      <c r="I36" s="28" t="s">
        <v>16</v>
      </c>
      <c r="J36" s="28"/>
      <c r="K36" s="28"/>
      <c r="L36" s="28"/>
      <c r="M36" s="106" t="s">
        <v>6577</v>
      </c>
      <c r="N36" s="332"/>
      <c r="O36" s="28"/>
      <c r="P36" s="28"/>
      <c r="Q36" s="28"/>
      <c r="S36" s="112">
        <v>1</v>
      </c>
      <c r="T36" s="114">
        <v>2040</v>
      </c>
      <c r="U36" s="110">
        <v>860972</v>
      </c>
      <c r="V36" s="110"/>
      <c r="W36" s="110">
        <v>860972</v>
      </c>
      <c r="X36" s="111">
        <v>0.45918367346938771</v>
      </c>
      <c r="Y36" s="112">
        <v>0.54081632653061229</v>
      </c>
      <c r="Z36" s="110">
        <v>0</v>
      </c>
      <c r="AA36" s="110">
        <v>113259.42179293426</v>
      </c>
      <c r="AB36" s="110">
        <v>343337.40836038726</v>
      </c>
      <c r="AC36" s="110">
        <v>404375.16984667844</v>
      </c>
      <c r="AD36" s="110">
        <v>0</v>
      </c>
      <c r="AE36" t="s">
        <v>646</v>
      </c>
      <c r="AF36" t="s">
        <v>765</v>
      </c>
      <c r="AG36" t="s">
        <v>365</v>
      </c>
    </row>
    <row r="37" spans="1:34" ht="62.5">
      <c r="A37" s="104" t="s">
        <v>2015</v>
      </c>
      <c r="B37" s="104" t="s">
        <v>1940</v>
      </c>
      <c r="D37" s="42">
        <v>2010165</v>
      </c>
      <c r="F37" s="28" t="s">
        <v>1604</v>
      </c>
      <c r="G37" s="28" t="s">
        <v>1603</v>
      </c>
      <c r="H37" s="28"/>
      <c r="I37" s="28"/>
      <c r="J37" s="28"/>
      <c r="K37" s="28"/>
      <c r="L37" s="28"/>
      <c r="M37" s="106" t="s">
        <v>6577</v>
      </c>
      <c r="N37" s="332"/>
      <c r="O37" s="28"/>
      <c r="P37" s="28"/>
      <c r="Q37" s="28"/>
      <c r="S37" s="112">
        <v>0.67</v>
      </c>
      <c r="T37" s="114">
        <v>2028</v>
      </c>
      <c r="U37" s="110">
        <v>4876011.58</v>
      </c>
      <c r="V37" s="110"/>
      <c r="W37" s="110">
        <v>4876011.58</v>
      </c>
      <c r="X37" s="111">
        <v>1</v>
      </c>
      <c r="Y37" s="112">
        <v>0</v>
      </c>
      <c r="Z37" s="110">
        <v>1609083.8213999998</v>
      </c>
      <c r="AA37" s="110">
        <v>0</v>
      </c>
      <c r="AB37" s="110">
        <v>3266927.7586000003</v>
      </c>
      <c r="AC37" s="110">
        <v>0</v>
      </c>
      <c r="AD37" s="110">
        <v>0</v>
      </c>
      <c r="AE37" t="s">
        <v>646</v>
      </c>
      <c r="AF37" t="s">
        <v>765</v>
      </c>
      <c r="AG37" t="s">
        <v>365</v>
      </c>
    </row>
    <row r="38" spans="1:34" ht="62.5">
      <c r="A38" s="104" t="s">
        <v>2015</v>
      </c>
      <c r="B38" s="104" t="s">
        <v>1940</v>
      </c>
      <c r="D38" s="42">
        <v>2010165</v>
      </c>
      <c r="F38" s="28" t="s">
        <v>1604</v>
      </c>
      <c r="G38" s="28" t="s">
        <v>1603</v>
      </c>
      <c r="H38" s="28"/>
      <c r="I38" s="28"/>
      <c r="J38" s="28"/>
      <c r="K38" s="28"/>
      <c r="L38" s="28"/>
      <c r="M38" s="106" t="s">
        <v>6577</v>
      </c>
      <c r="N38" s="332"/>
      <c r="O38" s="28"/>
      <c r="P38" s="28"/>
      <c r="Q38" s="28"/>
      <c r="S38" s="112">
        <v>0.67</v>
      </c>
      <c r="T38" s="114">
        <v>2028</v>
      </c>
      <c r="U38" s="110">
        <v>18803426.180000003</v>
      </c>
      <c r="V38" s="110"/>
      <c r="W38" s="110">
        <v>18803426.180000003</v>
      </c>
      <c r="X38" s="111">
        <v>1</v>
      </c>
      <c r="Y38" s="112">
        <v>0</v>
      </c>
      <c r="Z38" s="110">
        <v>6205130.6394000007</v>
      </c>
      <c r="AA38" s="110">
        <v>0</v>
      </c>
      <c r="AB38" s="110">
        <v>12598295.540600002</v>
      </c>
      <c r="AC38" s="110">
        <v>0</v>
      </c>
      <c r="AD38" s="110">
        <v>0</v>
      </c>
      <c r="AE38" t="s">
        <v>646</v>
      </c>
      <c r="AF38" t="s">
        <v>765</v>
      </c>
      <c r="AG38" t="s">
        <v>365</v>
      </c>
    </row>
    <row r="39" spans="1:34" ht="25">
      <c r="A39" s="104" t="s">
        <v>2015</v>
      </c>
      <c r="B39" s="104" t="s">
        <v>1940</v>
      </c>
      <c r="D39" s="113">
        <v>2010170</v>
      </c>
      <c r="F39" s="28" t="s">
        <v>704</v>
      </c>
      <c r="G39" s="28" t="s">
        <v>1332</v>
      </c>
      <c r="H39" s="28"/>
      <c r="I39" s="28"/>
      <c r="J39" s="28"/>
      <c r="K39" s="28"/>
      <c r="L39" s="28"/>
      <c r="M39" s="106" t="s">
        <v>5970</v>
      </c>
      <c r="N39" s="332"/>
      <c r="O39" s="28"/>
      <c r="P39" s="28"/>
      <c r="Q39" s="28"/>
      <c r="S39" s="112">
        <v>0.34</v>
      </c>
      <c r="T39" s="114">
        <v>2028</v>
      </c>
      <c r="U39" s="110">
        <v>43537.179999999993</v>
      </c>
      <c r="V39" s="110"/>
      <c r="W39" s="110">
        <v>43537.179999999993</v>
      </c>
      <c r="X39" s="111">
        <v>1</v>
      </c>
      <c r="Y39" s="112">
        <v>0</v>
      </c>
      <c r="Z39" s="110">
        <v>28734.538799999991</v>
      </c>
      <c r="AA39" s="110">
        <v>0</v>
      </c>
      <c r="AB39" s="110">
        <v>14802.641200000002</v>
      </c>
      <c r="AC39" s="110">
        <v>0</v>
      </c>
      <c r="AD39" s="110">
        <v>0</v>
      </c>
      <c r="AE39" t="s">
        <v>655</v>
      </c>
      <c r="AF39" t="s">
        <v>764</v>
      </c>
      <c r="AG39" t="s">
        <v>7524</v>
      </c>
      <c r="AH39" t="s">
        <v>7525</v>
      </c>
    </row>
    <row r="40" spans="1:34" ht="25">
      <c r="A40" s="104" t="s">
        <v>2015</v>
      </c>
      <c r="B40" s="104" t="s">
        <v>1940</v>
      </c>
      <c r="D40" s="42">
        <v>2010170</v>
      </c>
      <c r="F40" s="28" t="s">
        <v>704</v>
      </c>
      <c r="G40" s="28" t="s">
        <v>1332</v>
      </c>
      <c r="H40" s="28"/>
      <c r="I40" s="28"/>
      <c r="J40" s="28"/>
      <c r="K40" s="28"/>
      <c r="L40" s="28"/>
      <c r="M40" s="106" t="s">
        <v>5970</v>
      </c>
      <c r="N40" s="332"/>
      <c r="O40" s="28"/>
      <c r="P40" s="28"/>
      <c r="Q40" s="28"/>
      <c r="S40" s="112">
        <v>0.34</v>
      </c>
      <c r="T40" s="114">
        <v>2028</v>
      </c>
      <c r="U40" s="110">
        <v>1565947.03</v>
      </c>
      <c r="V40" s="110"/>
      <c r="W40" s="110">
        <v>1565947.03</v>
      </c>
      <c r="X40" s="111">
        <v>1</v>
      </c>
      <c r="Y40" s="112">
        <v>0</v>
      </c>
      <c r="Z40" s="110">
        <v>1033525.0397999999</v>
      </c>
      <c r="AA40" s="110">
        <v>-6.1745528364554048E-3</v>
      </c>
      <c r="AB40" s="110">
        <v>532421.99637455295</v>
      </c>
      <c r="AC40" s="110">
        <v>0</v>
      </c>
      <c r="AD40" s="110">
        <v>0</v>
      </c>
      <c r="AE40" t="s">
        <v>655</v>
      </c>
      <c r="AF40" t="s">
        <v>764</v>
      </c>
      <c r="AG40" t="s">
        <v>365</v>
      </c>
    </row>
    <row r="41" spans="1:34" ht="37.5">
      <c r="A41" s="104" t="s">
        <v>2015</v>
      </c>
      <c r="B41" s="104" t="s">
        <v>1940</v>
      </c>
      <c r="D41" s="42">
        <v>2010172</v>
      </c>
      <c r="F41" s="28" t="s">
        <v>6744</v>
      </c>
      <c r="G41" s="28" t="s">
        <v>1591</v>
      </c>
      <c r="H41" s="28"/>
      <c r="I41" s="28" t="s">
        <v>16</v>
      </c>
      <c r="J41" s="28"/>
      <c r="K41" s="28"/>
      <c r="L41" s="28"/>
      <c r="M41" s="106" t="s">
        <v>5952</v>
      </c>
      <c r="N41" s="332"/>
      <c r="O41" s="28"/>
      <c r="P41" s="28"/>
      <c r="Q41" s="28"/>
      <c r="S41" s="112">
        <v>1</v>
      </c>
      <c r="T41" s="114">
        <v>2048</v>
      </c>
      <c r="U41" s="110">
        <v>307570</v>
      </c>
      <c r="V41" s="110"/>
      <c r="W41" s="110">
        <v>307570</v>
      </c>
      <c r="X41" s="111">
        <v>0.33300000000000002</v>
      </c>
      <c r="Y41" s="112">
        <v>0.66700000000000004</v>
      </c>
      <c r="Z41" s="110">
        <v>0</v>
      </c>
      <c r="AA41" s="110">
        <v>33451.411471633772</v>
      </c>
      <c r="AB41" s="110">
        <v>91281.489979945967</v>
      </c>
      <c r="AC41" s="110">
        <v>182837.0985484203</v>
      </c>
      <c r="AD41" s="110">
        <v>0</v>
      </c>
      <c r="AE41" t="s">
        <v>656</v>
      </c>
      <c r="AF41" t="s">
        <v>765</v>
      </c>
      <c r="AG41" t="s">
        <v>365</v>
      </c>
    </row>
    <row r="42" spans="1:34" ht="62.5">
      <c r="A42" s="104" t="s">
        <v>2015</v>
      </c>
      <c r="B42" s="104" t="s">
        <v>1940</v>
      </c>
      <c r="D42" s="606">
        <v>2010173</v>
      </c>
      <c r="F42" s="28" t="s">
        <v>703</v>
      </c>
      <c r="G42" s="28" t="s">
        <v>1781</v>
      </c>
      <c r="H42" s="28"/>
      <c r="I42" s="28"/>
      <c r="J42" s="28"/>
      <c r="K42" s="28"/>
      <c r="L42" s="28"/>
      <c r="M42" s="106" t="s">
        <v>5952</v>
      </c>
      <c r="N42" s="332"/>
      <c r="O42" s="28"/>
      <c r="P42" s="28"/>
      <c r="Q42" s="28"/>
      <c r="S42" s="112">
        <v>0.96</v>
      </c>
      <c r="T42" s="114">
        <v>2028</v>
      </c>
      <c r="U42" s="110">
        <v>-6894.04</v>
      </c>
      <c r="V42" s="110"/>
      <c r="W42" s="110">
        <v>-6894.04</v>
      </c>
      <c r="X42" s="111">
        <v>1</v>
      </c>
      <c r="Y42" s="112">
        <v>0</v>
      </c>
      <c r="Z42" s="110">
        <v>-275.76160000000027</v>
      </c>
      <c r="AA42" s="110">
        <v>0</v>
      </c>
      <c r="AB42" s="110">
        <v>-6618.2783999999992</v>
      </c>
      <c r="AC42" s="110">
        <v>0</v>
      </c>
      <c r="AD42" s="110">
        <v>0</v>
      </c>
      <c r="AE42" t="s">
        <v>656</v>
      </c>
      <c r="AF42" t="s">
        <v>765</v>
      </c>
      <c r="AG42" t="s">
        <v>7524</v>
      </c>
      <c r="AH42" t="s">
        <v>7525</v>
      </c>
    </row>
    <row r="43" spans="1:34" ht="62.5">
      <c r="A43" s="104" t="s">
        <v>2015</v>
      </c>
      <c r="B43" s="104" t="s">
        <v>1940</v>
      </c>
      <c r="D43" s="607">
        <v>2010173</v>
      </c>
      <c r="F43" s="28" t="s">
        <v>703</v>
      </c>
      <c r="G43" s="28" t="s">
        <v>1781</v>
      </c>
      <c r="H43" s="28"/>
      <c r="I43" s="28"/>
      <c r="J43" s="28"/>
      <c r="K43" s="28"/>
      <c r="L43" s="28"/>
      <c r="M43" s="106" t="s">
        <v>5952</v>
      </c>
      <c r="N43" s="332"/>
      <c r="O43" s="28"/>
      <c r="P43" s="28"/>
      <c r="Q43" s="28"/>
      <c r="S43" s="112">
        <v>0.96</v>
      </c>
      <c r="T43" s="114">
        <v>2028</v>
      </c>
      <c r="U43" s="110">
        <v>665370.90999999992</v>
      </c>
      <c r="V43" s="110"/>
      <c r="W43" s="110">
        <v>665370.90999999992</v>
      </c>
      <c r="X43" s="111">
        <v>1</v>
      </c>
      <c r="Y43" s="112">
        <v>0</v>
      </c>
      <c r="Z43" s="110">
        <v>26614.836400000022</v>
      </c>
      <c r="AA43" s="110">
        <v>84471.9696397878</v>
      </c>
      <c r="AB43" s="110">
        <v>554284.10396021209</v>
      </c>
      <c r="AC43" s="110">
        <v>0</v>
      </c>
      <c r="AD43" s="110">
        <v>0</v>
      </c>
      <c r="AE43" t="s">
        <v>656</v>
      </c>
      <c r="AF43" t="s">
        <v>765</v>
      </c>
      <c r="AG43" t="s">
        <v>365</v>
      </c>
    </row>
    <row r="44" spans="1:34" ht="37.5">
      <c r="A44" s="104" t="s">
        <v>2015</v>
      </c>
      <c r="B44" s="104" t="s">
        <v>1940</v>
      </c>
      <c r="D44" s="42">
        <v>2030150</v>
      </c>
      <c r="F44" s="28" t="s">
        <v>711</v>
      </c>
      <c r="G44" s="28" t="s">
        <v>1578</v>
      </c>
      <c r="H44" s="28"/>
      <c r="I44" s="28"/>
      <c r="J44" s="28"/>
      <c r="K44" s="28"/>
      <c r="L44" s="28"/>
      <c r="M44" s="106" t="s">
        <v>6584</v>
      </c>
      <c r="N44" s="332"/>
      <c r="O44" s="28"/>
      <c r="P44" s="28"/>
      <c r="Q44" s="28"/>
      <c r="S44" s="112">
        <v>0.56999999999999995</v>
      </c>
      <c r="T44" s="114">
        <v>2032</v>
      </c>
      <c r="U44" s="110">
        <v>3482801.68</v>
      </c>
      <c r="V44" s="110"/>
      <c r="W44" s="110">
        <v>3482801.68</v>
      </c>
      <c r="X44" s="111">
        <v>0.7142857142857143</v>
      </c>
      <c r="Y44" s="112">
        <v>0.2857142857142857</v>
      </c>
      <c r="Z44" s="110">
        <v>1497604.7224000003</v>
      </c>
      <c r="AA44" s="110">
        <v>132779.13156047743</v>
      </c>
      <c r="AB44" s="110">
        <v>1323155.5900282303</v>
      </c>
      <c r="AC44" s="110">
        <v>529262.23601129209</v>
      </c>
      <c r="AD44" s="110">
        <v>0</v>
      </c>
      <c r="AE44" t="s">
        <v>640</v>
      </c>
      <c r="AF44" t="s">
        <v>765</v>
      </c>
      <c r="AG44" t="s">
        <v>365</v>
      </c>
    </row>
    <row r="45" spans="1:34" ht="50">
      <c r="A45" s="104" t="s">
        <v>2015</v>
      </c>
      <c r="B45" s="104" t="s">
        <v>1940</v>
      </c>
      <c r="D45" s="42">
        <v>2030156</v>
      </c>
      <c r="F45" s="28" t="s">
        <v>709</v>
      </c>
      <c r="G45" s="28" t="s">
        <v>1576</v>
      </c>
      <c r="H45" s="28"/>
      <c r="I45" s="28"/>
      <c r="J45" s="28"/>
      <c r="K45" s="28"/>
      <c r="L45" s="28"/>
      <c r="M45" s="106" t="s">
        <v>6584</v>
      </c>
      <c r="N45" s="332"/>
      <c r="O45" s="28"/>
      <c r="P45" s="28"/>
      <c r="Q45" s="28"/>
      <c r="S45" s="112">
        <v>0.72</v>
      </c>
      <c r="T45" s="114">
        <v>2028</v>
      </c>
      <c r="U45" s="110">
        <v>11169629.27</v>
      </c>
      <c r="V45" s="110"/>
      <c r="W45" s="110">
        <v>11169629.27</v>
      </c>
      <c r="X45" s="111">
        <v>0.99999999999999989</v>
      </c>
      <c r="Y45" s="112">
        <v>0</v>
      </c>
      <c r="Z45" s="110">
        <v>3127496.1956000002</v>
      </c>
      <c r="AA45" s="110">
        <v>697018.55509345559</v>
      </c>
      <c r="AB45" s="110">
        <v>7345114.5193065433</v>
      </c>
      <c r="AC45" s="110">
        <v>0</v>
      </c>
      <c r="AD45" s="110">
        <v>0</v>
      </c>
      <c r="AE45" t="s">
        <v>640</v>
      </c>
      <c r="AF45" t="s">
        <v>765</v>
      </c>
      <c r="AG45" t="s">
        <v>365</v>
      </c>
    </row>
    <row r="46" spans="1:34" ht="50">
      <c r="A46" s="104" t="s">
        <v>2015</v>
      </c>
      <c r="B46" s="104" t="s">
        <v>1940</v>
      </c>
      <c r="D46" s="1">
        <v>2030173</v>
      </c>
      <c r="F46" s="28" t="s">
        <v>695</v>
      </c>
      <c r="G46" s="28" t="s">
        <v>1616</v>
      </c>
      <c r="H46" s="28" t="s">
        <v>5017</v>
      </c>
      <c r="I46" s="28"/>
      <c r="J46" s="28"/>
      <c r="K46" s="28"/>
      <c r="L46" s="28"/>
      <c r="M46" s="106" t="s">
        <v>6627</v>
      </c>
      <c r="N46" s="332"/>
      <c r="O46" s="28"/>
      <c r="P46" s="28"/>
      <c r="Q46" s="28"/>
      <c r="S46" s="303">
        <v>0.33381505705084491</v>
      </c>
      <c r="T46" s="114">
        <v>2028</v>
      </c>
      <c r="U46" s="110">
        <v>4771.7</v>
      </c>
      <c r="V46" s="110"/>
      <c r="W46" s="110">
        <v>4771.7</v>
      </c>
      <c r="X46" s="111">
        <v>1</v>
      </c>
      <c r="Y46" s="112">
        <v>0</v>
      </c>
      <c r="Z46" s="110">
        <v>3578.7749999999996</v>
      </c>
      <c r="AA46" s="110">
        <v>0</v>
      </c>
      <c r="AB46" s="110">
        <v>1192.9250000000002</v>
      </c>
      <c r="AC46" s="110">
        <v>0</v>
      </c>
      <c r="AD46" s="110">
        <v>0</v>
      </c>
      <c r="AE46" t="s">
        <v>649</v>
      </c>
      <c r="AF46" t="s">
        <v>764</v>
      </c>
      <c r="AG46" t="s">
        <v>7524</v>
      </c>
      <c r="AH46" t="s">
        <v>7525</v>
      </c>
    </row>
    <row r="47" spans="1:34" ht="37.5">
      <c r="A47" s="104" t="s">
        <v>2015</v>
      </c>
      <c r="B47" s="104" t="s">
        <v>1940</v>
      </c>
      <c r="D47" s="42">
        <v>2030174</v>
      </c>
      <c r="F47" s="28" t="s">
        <v>708</v>
      </c>
      <c r="G47" s="28" t="s">
        <v>1575</v>
      </c>
      <c r="H47" s="28"/>
      <c r="I47" s="28" t="s">
        <v>16</v>
      </c>
      <c r="J47" s="28"/>
      <c r="K47" s="28"/>
      <c r="L47" s="28"/>
      <c r="M47" s="106" t="s">
        <v>6584</v>
      </c>
      <c r="N47" s="332"/>
      <c r="O47" s="28"/>
      <c r="P47" s="28"/>
      <c r="Q47" s="28"/>
      <c r="S47" s="112">
        <v>0.23</v>
      </c>
      <c r="T47" s="114">
        <v>2028</v>
      </c>
      <c r="U47" s="110">
        <v>14858098.051304348</v>
      </c>
      <c r="V47" s="110"/>
      <c r="W47" s="110">
        <v>14858098.051304348</v>
      </c>
      <c r="X47" s="111">
        <v>1</v>
      </c>
      <c r="Y47" s="112">
        <v>0</v>
      </c>
      <c r="Z47" s="110">
        <v>11440735.499504348</v>
      </c>
      <c r="AA47" s="110">
        <v>472976.55179999955</v>
      </c>
      <c r="AB47" s="110">
        <v>2944386</v>
      </c>
      <c r="AC47" s="110">
        <v>0</v>
      </c>
      <c r="AD47" s="110">
        <v>0</v>
      </c>
      <c r="AE47" t="s">
        <v>640</v>
      </c>
      <c r="AF47" t="s">
        <v>765</v>
      </c>
      <c r="AG47" t="s">
        <v>365</v>
      </c>
    </row>
    <row r="48" spans="1:34" ht="13">
      <c r="A48" s="104" t="s">
        <v>2015</v>
      </c>
      <c r="B48" s="104" t="s">
        <v>1940</v>
      </c>
      <c r="D48" s="42">
        <v>2030205</v>
      </c>
      <c r="F48" s="28" t="s">
        <v>1098</v>
      </c>
      <c r="G48" s="28" t="s">
        <v>1844</v>
      </c>
      <c r="H48" s="28"/>
      <c r="I48" s="28"/>
      <c r="J48" s="28"/>
      <c r="K48" s="28"/>
      <c r="L48" s="28"/>
      <c r="M48" s="106" t="s">
        <v>6584</v>
      </c>
      <c r="N48" s="332"/>
      <c r="O48" s="28"/>
      <c r="P48" s="28"/>
      <c r="Q48" s="28"/>
      <c r="S48" s="112">
        <v>0.72</v>
      </c>
      <c r="T48" s="114">
        <v>2028</v>
      </c>
      <c r="U48" s="110">
        <v>271992.31</v>
      </c>
      <c r="V48" s="110"/>
      <c r="W48" s="110">
        <v>271992.31</v>
      </c>
      <c r="X48" s="111">
        <v>1</v>
      </c>
      <c r="Y48" s="112">
        <v>0</v>
      </c>
      <c r="Z48" s="110">
        <v>76157.846799999999</v>
      </c>
      <c r="AA48" s="110">
        <v>22680.258330445184</v>
      </c>
      <c r="AB48" s="110">
        <v>173154.20486955481</v>
      </c>
      <c r="AC48" s="110">
        <v>0</v>
      </c>
      <c r="AD48" s="110">
        <v>0</v>
      </c>
      <c r="AE48" t="s">
        <v>640</v>
      </c>
      <c r="AF48" t="s">
        <v>765</v>
      </c>
      <c r="AG48" t="s">
        <v>365</v>
      </c>
    </row>
    <row r="49" spans="1:34" ht="37.5">
      <c r="A49" s="104" t="s">
        <v>15</v>
      </c>
      <c r="B49" s="104" t="s">
        <v>5</v>
      </c>
      <c r="D49" s="42">
        <v>2110200</v>
      </c>
      <c r="F49" s="28" t="s">
        <v>714</v>
      </c>
      <c r="G49" s="28" t="s">
        <v>1817</v>
      </c>
      <c r="H49" s="28"/>
      <c r="I49" s="28"/>
      <c r="J49" s="28"/>
      <c r="K49" s="28"/>
      <c r="L49" s="28"/>
      <c r="M49" s="106" t="s">
        <v>6435</v>
      </c>
      <c r="N49" s="332"/>
      <c r="O49" s="28"/>
      <c r="P49" s="28"/>
      <c r="Q49" s="28"/>
      <c r="S49" s="112">
        <v>5.8094450239182825E-2</v>
      </c>
      <c r="T49" s="114">
        <v>2032</v>
      </c>
      <c r="U49" s="110">
        <v>338767857.35000002</v>
      </c>
      <c r="V49" s="110"/>
      <c r="W49" s="110">
        <v>338767857.35000002</v>
      </c>
      <c r="X49" s="111">
        <v>0.7142857142857143</v>
      </c>
      <c r="Y49" s="112">
        <v>0.2857142857142857</v>
      </c>
      <c r="Z49" s="110">
        <v>319087324.91854584</v>
      </c>
      <c r="AA49" s="110">
        <v>10770113.616777658</v>
      </c>
      <c r="AB49" s="110">
        <v>6364584.8676260877</v>
      </c>
      <c r="AC49" s="110">
        <v>2545833.947050435</v>
      </c>
      <c r="AD49" s="110">
        <v>0</v>
      </c>
      <c r="AE49" t="s">
        <v>608</v>
      </c>
      <c r="AF49" t="s">
        <v>765</v>
      </c>
      <c r="AG49" t="s">
        <v>365</v>
      </c>
    </row>
    <row r="50" spans="1:34" ht="25">
      <c r="A50" s="104" t="s">
        <v>5883</v>
      </c>
      <c r="B50" s="104" t="s">
        <v>10</v>
      </c>
      <c r="D50" s="42">
        <v>2130027</v>
      </c>
      <c r="F50" s="28" t="s">
        <v>690</v>
      </c>
      <c r="G50" s="28" t="s">
        <v>1351</v>
      </c>
      <c r="H50" s="28"/>
      <c r="I50" s="28" t="s">
        <v>25</v>
      </c>
      <c r="J50" s="28"/>
      <c r="K50" s="28"/>
      <c r="L50" s="28"/>
      <c r="M50" s="106" t="s">
        <v>6742</v>
      </c>
      <c r="N50" s="332"/>
      <c r="O50" s="28"/>
      <c r="P50" s="28"/>
      <c r="Q50" s="28"/>
      <c r="S50" s="112">
        <v>1</v>
      </c>
      <c r="T50" s="114">
        <v>2028</v>
      </c>
      <c r="U50" s="110">
        <v>40919456.840000004</v>
      </c>
      <c r="V50" s="110"/>
      <c r="W50" s="110">
        <v>40919456.840000004</v>
      </c>
      <c r="X50" s="111">
        <v>0.95338513611601372</v>
      </c>
      <c r="Y50" s="112">
        <v>4.6614863883986279E-2</v>
      </c>
      <c r="Z50" s="110">
        <v>0</v>
      </c>
      <c r="AA50" s="110">
        <v>17003635.402147289</v>
      </c>
      <c r="AB50" s="110">
        <v>22800988.676853489</v>
      </c>
      <c r="AC50" s="110">
        <v>1114832.7609992253</v>
      </c>
      <c r="AD50" s="110">
        <v>0</v>
      </c>
      <c r="AE50" t="s">
        <v>470</v>
      </c>
      <c r="AF50" t="s">
        <v>764</v>
      </c>
      <c r="AG50" t="s">
        <v>365</v>
      </c>
    </row>
    <row r="51" spans="1:34" ht="25">
      <c r="A51" s="104" t="s">
        <v>5882</v>
      </c>
      <c r="B51" s="104" t="s">
        <v>280</v>
      </c>
      <c r="D51" s="42">
        <v>2130100</v>
      </c>
      <c r="F51" s="28" t="s">
        <v>395</v>
      </c>
      <c r="G51" s="28" t="s">
        <v>1847</v>
      </c>
      <c r="H51" s="28"/>
      <c r="I51" s="28" t="s">
        <v>12</v>
      </c>
      <c r="J51" s="28"/>
      <c r="K51" s="28"/>
      <c r="L51" s="28"/>
      <c r="M51" s="106" t="s">
        <v>5976</v>
      </c>
      <c r="N51" s="332"/>
      <c r="O51" s="28"/>
      <c r="P51" s="28"/>
      <c r="Q51" s="28"/>
      <c r="S51" s="112">
        <v>1</v>
      </c>
      <c r="T51" s="114">
        <v>2028</v>
      </c>
      <c r="U51" s="110">
        <v>444230.88</v>
      </c>
      <c r="V51" s="110"/>
      <c r="W51" s="110">
        <v>444230.88</v>
      </c>
      <c r="X51" s="111">
        <v>1</v>
      </c>
      <c r="Y51" s="112">
        <v>0</v>
      </c>
      <c r="Z51" s="110">
        <v>0</v>
      </c>
      <c r="AA51" s="110">
        <v>247838.99782929101</v>
      </c>
      <c r="AB51" s="110">
        <v>196391.882170709</v>
      </c>
      <c r="AC51" s="110">
        <v>0</v>
      </c>
      <c r="AD51" s="110">
        <v>0</v>
      </c>
      <c r="AE51" t="s">
        <v>526</v>
      </c>
      <c r="AF51" t="s">
        <v>765</v>
      </c>
      <c r="AG51" t="s">
        <v>365</v>
      </c>
    </row>
    <row r="52" spans="1:34" ht="25">
      <c r="A52" s="104" t="s">
        <v>2015</v>
      </c>
      <c r="B52" s="104" t="s">
        <v>1940</v>
      </c>
      <c r="D52" s="42">
        <v>2130102</v>
      </c>
      <c r="F52" s="28" t="s">
        <v>19</v>
      </c>
      <c r="G52" s="28" t="s">
        <v>1522</v>
      </c>
      <c r="H52" s="28"/>
      <c r="I52" s="28" t="s">
        <v>12</v>
      </c>
      <c r="J52" s="28"/>
      <c r="K52" s="28"/>
      <c r="L52" s="28"/>
      <c r="M52" s="106" t="s">
        <v>6583</v>
      </c>
      <c r="N52" s="332"/>
      <c r="O52" s="28"/>
      <c r="P52" s="28"/>
      <c r="Q52" s="28"/>
      <c r="S52" s="112">
        <v>1</v>
      </c>
      <c r="T52" s="114">
        <v>2028</v>
      </c>
      <c r="U52" s="110">
        <v>626919</v>
      </c>
      <c r="V52" s="110"/>
      <c r="W52" s="110">
        <v>626919</v>
      </c>
      <c r="X52" s="111">
        <v>1</v>
      </c>
      <c r="Y52" s="112">
        <v>0</v>
      </c>
      <c r="Z52" s="110">
        <v>0</v>
      </c>
      <c r="AA52" s="110">
        <v>191839.58147307104</v>
      </c>
      <c r="AB52" s="110">
        <v>435079.41852692899</v>
      </c>
      <c r="AC52" s="110">
        <v>0</v>
      </c>
      <c r="AD52" s="110">
        <v>0</v>
      </c>
      <c r="AE52" t="s">
        <v>657</v>
      </c>
      <c r="AF52" t="s">
        <v>765</v>
      </c>
      <c r="AG52" t="s">
        <v>365</v>
      </c>
    </row>
    <row r="53" spans="1:34" ht="37.5">
      <c r="A53" s="104" t="s">
        <v>2015</v>
      </c>
      <c r="B53" s="104" t="s">
        <v>1940</v>
      </c>
      <c r="D53" s="42">
        <v>2130105</v>
      </c>
      <c r="F53" s="28" t="s">
        <v>20</v>
      </c>
      <c r="G53" s="28" t="s">
        <v>1523</v>
      </c>
      <c r="H53" s="28"/>
      <c r="I53" s="28" t="s">
        <v>12</v>
      </c>
      <c r="J53" s="28"/>
      <c r="K53" s="28"/>
      <c r="L53" s="28"/>
      <c r="M53" s="106" t="s">
        <v>6583</v>
      </c>
      <c r="N53" s="332"/>
      <c r="O53" s="28"/>
      <c r="P53" s="28"/>
      <c r="Q53" s="28"/>
      <c r="S53" s="112">
        <v>1</v>
      </c>
      <c r="T53" s="114">
        <v>2028</v>
      </c>
      <c r="U53" s="110">
        <v>323019</v>
      </c>
      <c r="V53" s="110"/>
      <c r="W53" s="110">
        <v>323019</v>
      </c>
      <c r="X53" s="111">
        <v>1</v>
      </c>
      <c r="Y53" s="112">
        <v>0</v>
      </c>
      <c r="Z53" s="110">
        <v>0</v>
      </c>
      <c r="AA53" s="110">
        <v>41220.482406444658</v>
      </c>
      <c r="AB53" s="110">
        <v>281798.51759355533</v>
      </c>
      <c r="AC53" s="110">
        <v>0</v>
      </c>
      <c r="AD53" s="110">
        <v>0</v>
      </c>
      <c r="AE53" t="s">
        <v>657</v>
      </c>
      <c r="AF53" t="s">
        <v>765</v>
      </c>
      <c r="AG53" t="s">
        <v>365</v>
      </c>
    </row>
    <row r="54" spans="1:34" ht="13">
      <c r="A54" s="104" t="s">
        <v>5882</v>
      </c>
      <c r="B54" s="104" t="s">
        <v>280</v>
      </c>
      <c r="D54" s="42">
        <v>2130111</v>
      </c>
      <c r="F54" s="28" t="s">
        <v>691</v>
      </c>
      <c r="G54" s="28" t="s">
        <v>1573</v>
      </c>
      <c r="H54" s="28"/>
      <c r="I54" s="28" t="s">
        <v>12</v>
      </c>
      <c r="J54" s="28"/>
      <c r="K54" s="28"/>
      <c r="L54" s="28"/>
      <c r="M54" s="106" t="s">
        <v>5992</v>
      </c>
      <c r="N54" s="332"/>
      <c r="O54" s="28"/>
      <c r="P54" s="28"/>
      <c r="Q54" s="28"/>
      <c r="S54" s="112">
        <v>0.5</v>
      </c>
      <c r="T54" s="114">
        <v>2028</v>
      </c>
      <c r="U54" s="110">
        <v>783077</v>
      </c>
      <c r="V54" s="110"/>
      <c r="W54" s="110">
        <v>783077</v>
      </c>
      <c r="X54" s="111">
        <v>1</v>
      </c>
      <c r="Y54" s="112">
        <v>0</v>
      </c>
      <c r="Z54" s="110">
        <v>391538.5</v>
      </c>
      <c r="AA54" s="110">
        <v>48927.019991864916</v>
      </c>
      <c r="AB54" s="110">
        <v>342611.48000813508</v>
      </c>
      <c r="AC54" s="110">
        <v>0</v>
      </c>
      <c r="AD54" s="110">
        <v>0</v>
      </c>
      <c r="AE54" t="s">
        <v>543</v>
      </c>
      <c r="AF54" t="s">
        <v>765</v>
      </c>
      <c r="AG54" t="s">
        <v>365</v>
      </c>
    </row>
    <row r="55" spans="1:34" ht="25">
      <c r="A55" s="104" t="s">
        <v>5882</v>
      </c>
      <c r="B55" s="104" t="s">
        <v>280</v>
      </c>
      <c r="D55" s="42">
        <v>2130117</v>
      </c>
      <c r="F55" s="28" t="s">
        <v>720</v>
      </c>
      <c r="G55" s="28" t="s">
        <v>1570</v>
      </c>
      <c r="H55" s="28"/>
      <c r="I55" s="28"/>
      <c r="J55" s="28"/>
      <c r="K55" s="28"/>
      <c r="L55" s="28"/>
      <c r="M55" s="106" t="s">
        <v>5976</v>
      </c>
      <c r="N55" s="332"/>
      <c r="O55" s="28"/>
      <c r="P55" s="28"/>
      <c r="Q55" s="28"/>
      <c r="S55" s="112">
        <v>1</v>
      </c>
      <c r="T55" s="114">
        <v>2028</v>
      </c>
      <c r="U55" s="110">
        <v>3710122.53</v>
      </c>
      <c r="V55" s="110"/>
      <c r="W55" s="110">
        <v>3710122.53</v>
      </c>
      <c r="X55" s="111">
        <v>1</v>
      </c>
      <c r="Y55" s="112">
        <v>0</v>
      </c>
      <c r="Z55" s="110">
        <v>0</v>
      </c>
      <c r="AA55" s="110">
        <v>429681.96732598782</v>
      </c>
      <c r="AB55" s="110">
        <v>3280440.562674012</v>
      </c>
      <c r="AC55" s="110">
        <v>0</v>
      </c>
      <c r="AD55" s="110">
        <v>0</v>
      </c>
      <c r="AE55" t="s">
        <v>526</v>
      </c>
      <c r="AF55" t="s">
        <v>765</v>
      </c>
      <c r="AG55" t="s">
        <v>365</v>
      </c>
    </row>
    <row r="56" spans="1:34" ht="25">
      <c r="A56" s="104" t="s">
        <v>5882</v>
      </c>
      <c r="B56" s="104" t="s">
        <v>280</v>
      </c>
      <c r="D56" s="42">
        <v>2130117</v>
      </c>
      <c r="F56" s="28" t="s">
        <v>720</v>
      </c>
      <c r="G56" s="28" t="s">
        <v>1570</v>
      </c>
      <c r="H56" s="28"/>
      <c r="I56" s="28"/>
      <c r="J56" s="28"/>
      <c r="K56" s="28"/>
      <c r="L56" s="28"/>
      <c r="M56" s="106" t="s">
        <v>5976</v>
      </c>
      <c r="N56" s="332"/>
      <c r="O56" s="28"/>
      <c r="P56" s="28"/>
      <c r="Q56" s="28"/>
      <c r="S56" s="112">
        <v>1</v>
      </c>
      <c r="T56" s="114">
        <v>2028</v>
      </c>
      <c r="U56" s="110">
        <v>30992.57</v>
      </c>
      <c r="V56" s="110"/>
      <c r="W56" s="110">
        <v>30992.57</v>
      </c>
      <c r="X56" s="111">
        <v>1</v>
      </c>
      <c r="Y56" s="112">
        <v>0</v>
      </c>
      <c r="Z56" s="110">
        <v>0</v>
      </c>
      <c r="AA56" s="110">
        <v>3589.3554302877369</v>
      </c>
      <c r="AB56" s="110">
        <v>27403.214569712261</v>
      </c>
      <c r="AC56" s="110">
        <v>0</v>
      </c>
      <c r="AD56" s="110">
        <v>0</v>
      </c>
      <c r="AE56" t="s">
        <v>526</v>
      </c>
      <c r="AF56" t="s">
        <v>765</v>
      </c>
      <c r="AG56" t="s">
        <v>7524</v>
      </c>
      <c r="AH56" t="s">
        <v>7525</v>
      </c>
    </row>
    <row r="57" spans="1:34" ht="25">
      <c r="A57" s="104" t="s">
        <v>2015</v>
      </c>
      <c r="B57" s="104" t="s">
        <v>1940</v>
      </c>
      <c r="D57" s="113">
        <v>2130119</v>
      </c>
      <c r="F57" s="28" t="s">
        <v>684</v>
      </c>
      <c r="G57" s="28" t="s">
        <v>1592</v>
      </c>
      <c r="H57" s="28"/>
      <c r="I57" s="28"/>
      <c r="J57" s="28"/>
      <c r="K57" s="28"/>
      <c r="L57" s="28"/>
      <c r="M57" s="106" t="s">
        <v>6583</v>
      </c>
      <c r="N57" s="332"/>
      <c r="O57" s="28"/>
      <c r="P57" s="28"/>
      <c r="Q57" s="28"/>
      <c r="S57" s="112">
        <v>0.39266666666666666</v>
      </c>
      <c r="T57" s="114">
        <v>2028</v>
      </c>
      <c r="U57" s="110">
        <v>6867.55</v>
      </c>
      <c r="V57" s="110"/>
      <c r="W57" s="110">
        <v>6867.55</v>
      </c>
      <c r="X57" s="111">
        <v>1</v>
      </c>
      <c r="Y57" s="112">
        <v>0</v>
      </c>
      <c r="Z57" s="110">
        <v>4170.8920333333335</v>
      </c>
      <c r="AA57" s="110">
        <v>0</v>
      </c>
      <c r="AB57" s="110">
        <v>2696.6579666666667</v>
      </c>
      <c r="AC57" s="110">
        <v>0</v>
      </c>
      <c r="AD57" s="110">
        <v>0</v>
      </c>
      <c r="AE57" t="s">
        <v>657</v>
      </c>
      <c r="AF57" t="s">
        <v>765</v>
      </c>
      <c r="AG57" t="s">
        <v>7524</v>
      </c>
      <c r="AH57" t="s">
        <v>7525</v>
      </c>
    </row>
    <row r="58" spans="1:34" ht="25">
      <c r="A58" s="104" t="s">
        <v>2015</v>
      </c>
      <c r="B58" s="104" t="s">
        <v>1940</v>
      </c>
      <c r="D58" s="42">
        <v>2130119</v>
      </c>
      <c r="F58" s="28" t="s">
        <v>684</v>
      </c>
      <c r="G58" s="28" t="s">
        <v>1592</v>
      </c>
      <c r="H58" s="28"/>
      <c r="I58" s="28"/>
      <c r="J58" s="28"/>
      <c r="K58" s="28"/>
      <c r="L58" s="28"/>
      <c r="M58" s="106" t="s">
        <v>6583</v>
      </c>
      <c r="N58" s="332"/>
      <c r="O58" s="28"/>
      <c r="P58" s="28"/>
      <c r="Q58" s="28"/>
      <c r="S58" s="112">
        <v>0.39266666666666666</v>
      </c>
      <c r="T58" s="114">
        <v>2028</v>
      </c>
      <c r="U58" s="110">
        <v>33679586.43</v>
      </c>
      <c r="V58" s="110"/>
      <c r="W58" s="110">
        <v>33679586.43</v>
      </c>
      <c r="X58" s="111">
        <v>1</v>
      </c>
      <c r="Y58" s="112">
        <v>0</v>
      </c>
      <c r="Z58" s="110">
        <v>20454735.491819996</v>
      </c>
      <c r="AA58" s="110">
        <v>862670.60638109595</v>
      </c>
      <c r="AB58" s="110">
        <v>12362180.331798907</v>
      </c>
      <c r="AC58" s="110">
        <v>0</v>
      </c>
      <c r="AD58" s="110">
        <v>0</v>
      </c>
      <c r="AE58" t="s">
        <v>657</v>
      </c>
      <c r="AF58" t="s">
        <v>765</v>
      </c>
      <c r="AG58" t="s">
        <v>365</v>
      </c>
    </row>
    <row r="59" spans="1:34" ht="25">
      <c r="A59" s="104" t="s">
        <v>2015</v>
      </c>
      <c r="B59" s="104" t="s">
        <v>1940</v>
      </c>
      <c r="D59" s="42">
        <v>2130119</v>
      </c>
      <c r="F59" s="28" t="s">
        <v>684</v>
      </c>
      <c r="G59" s="28" t="s">
        <v>1592</v>
      </c>
      <c r="H59" s="28"/>
      <c r="I59" s="28"/>
      <c r="J59" s="28"/>
      <c r="K59" s="28"/>
      <c r="L59" s="28"/>
      <c r="M59" s="106" t="s">
        <v>6583</v>
      </c>
      <c r="N59" s="332"/>
      <c r="O59" s="28"/>
      <c r="P59" s="28"/>
      <c r="Q59" s="28"/>
      <c r="S59" s="112">
        <v>0.39266666666666666</v>
      </c>
      <c r="T59" s="114">
        <v>2028</v>
      </c>
      <c r="U59" s="110">
        <v>162426.21</v>
      </c>
      <c r="V59" s="110"/>
      <c r="W59" s="110">
        <v>162426.21</v>
      </c>
      <c r="X59" s="111">
        <v>1</v>
      </c>
      <c r="Y59" s="112">
        <v>0</v>
      </c>
      <c r="Z59" s="110">
        <v>98646.851539999989</v>
      </c>
      <c r="AA59" s="110">
        <v>4160.393042952317</v>
      </c>
      <c r="AB59" s="110">
        <v>59618.965417047686</v>
      </c>
      <c r="AC59" s="110">
        <v>0</v>
      </c>
      <c r="AD59" s="110">
        <v>0</v>
      </c>
      <c r="AE59" t="s">
        <v>657</v>
      </c>
      <c r="AF59" t="s">
        <v>765</v>
      </c>
      <c r="AG59" t="s">
        <v>365</v>
      </c>
    </row>
    <row r="60" spans="1:34" ht="25">
      <c r="A60" s="104" t="s">
        <v>5882</v>
      </c>
      <c r="B60" s="104" t="s">
        <v>280</v>
      </c>
      <c r="D60" s="42">
        <v>2130131</v>
      </c>
      <c r="F60" s="28" t="s">
        <v>712</v>
      </c>
      <c r="G60" s="28" t="s">
        <v>1593</v>
      </c>
      <c r="H60" s="28"/>
      <c r="I60" s="28" t="s">
        <v>12</v>
      </c>
      <c r="J60" s="28"/>
      <c r="K60" s="28"/>
      <c r="L60" s="28"/>
      <c r="M60" s="106" t="s">
        <v>5992</v>
      </c>
      <c r="N60" s="332"/>
      <c r="O60" s="28"/>
      <c r="P60" s="28"/>
      <c r="Q60" s="28"/>
      <c r="S60" s="112">
        <v>1</v>
      </c>
      <c r="T60" s="114">
        <v>2028</v>
      </c>
      <c r="U60" s="110">
        <v>8481632.790000001</v>
      </c>
      <c r="V60" s="110"/>
      <c r="W60" s="110">
        <v>8481632.790000001</v>
      </c>
      <c r="X60" s="111">
        <v>1</v>
      </c>
      <c r="Y60" s="112">
        <v>0</v>
      </c>
      <c r="Z60" s="110">
        <v>0</v>
      </c>
      <c r="AA60" s="110">
        <v>809246.17745839816</v>
      </c>
      <c r="AB60" s="110">
        <v>7672386.6125416029</v>
      </c>
      <c r="AC60" s="110">
        <v>0</v>
      </c>
      <c r="AD60" s="110">
        <v>0</v>
      </c>
      <c r="AE60" t="s">
        <v>543</v>
      </c>
      <c r="AF60" t="s">
        <v>765</v>
      </c>
      <c r="AG60" t="s">
        <v>365</v>
      </c>
    </row>
    <row r="61" spans="1:34" ht="25">
      <c r="A61" s="104" t="s">
        <v>5882</v>
      </c>
      <c r="B61" s="104" t="s">
        <v>280</v>
      </c>
      <c r="D61" s="42">
        <v>2130131</v>
      </c>
      <c r="F61" s="28" t="s">
        <v>712</v>
      </c>
      <c r="G61" s="28" t="s">
        <v>1593</v>
      </c>
      <c r="H61" s="28"/>
      <c r="I61" s="28" t="s">
        <v>12</v>
      </c>
      <c r="J61" s="28"/>
      <c r="K61" s="28"/>
      <c r="L61" s="28"/>
      <c r="M61" s="106" t="s">
        <v>5992</v>
      </c>
      <c r="N61" s="332"/>
      <c r="O61" s="28"/>
      <c r="P61" s="28"/>
      <c r="Q61" s="28"/>
      <c r="S61" s="112">
        <v>1</v>
      </c>
      <c r="T61" s="114">
        <v>2028</v>
      </c>
      <c r="U61" s="110">
        <v>466705.56000000006</v>
      </c>
      <c r="V61" s="110"/>
      <c r="W61" s="110">
        <v>466705.56000000006</v>
      </c>
      <c r="X61" s="111">
        <v>1</v>
      </c>
      <c r="Y61" s="112">
        <v>0</v>
      </c>
      <c r="Z61" s="110">
        <v>0</v>
      </c>
      <c r="AA61" s="110">
        <v>44529.125438426476</v>
      </c>
      <c r="AB61" s="110">
        <v>422176.43456157355</v>
      </c>
      <c r="AC61" s="110">
        <v>0</v>
      </c>
      <c r="AD61" s="110">
        <v>0</v>
      </c>
      <c r="AE61" t="s">
        <v>543</v>
      </c>
      <c r="AF61" t="s">
        <v>765</v>
      </c>
      <c r="AG61" t="s">
        <v>365</v>
      </c>
    </row>
    <row r="62" spans="1:34" ht="25">
      <c r="A62" s="104" t="s">
        <v>2015</v>
      </c>
      <c r="B62" s="104" t="s">
        <v>1940</v>
      </c>
      <c r="D62" s="42">
        <v>2130149</v>
      </c>
      <c r="F62" s="28" t="s">
        <v>386</v>
      </c>
      <c r="G62" s="28" t="s">
        <v>1367</v>
      </c>
      <c r="H62" s="28"/>
      <c r="I62" s="28"/>
      <c r="J62" s="28"/>
      <c r="K62" s="28"/>
      <c r="L62" s="28"/>
      <c r="M62" s="106" t="s">
        <v>6584</v>
      </c>
      <c r="N62" s="332"/>
      <c r="O62" s="28"/>
      <c r="P62" s="28"/>
      <c r="Q62" s="28"/>
      <c r="S62" s="112">
        <v>0.3</v>
      </c>
      <c r="T62" s="114">
        <v>2028</v>
      </c>
      <c r="U62" s="110">
        <v>158039.46000000002</v>
      </c>
      <c r="V62" s="110"/>
      <c r="W62" s="110">
        <v>158039.46000000002</v>
      </c>
      <c r="X62" s="111">
        <v>1</v>
      </c>
      <c r="Y62" s="112">
        <v>0</v>
      </c>
      <c r="Z62" s="110">
        <v>110627.622</v>
      </c>
      <c r="AA62" s="110">
        <v>5490.9269604044675</v>
      </c>
      <c r="AB62" s="110">
        <v>41920.91103959555</v>
      </c>
      <c r="AC62" s="110">
        <v>0</v>
      </c>
      <c r="AD62" s="110">
        <v>0</v>
      </c>
      <c r="AE62" t="s">
        <v>640</v>
      </c>
      <c r="AF62" t="s">
        <v>765</v>
      </c>
      <c r="AG62" t="s">
        <v>7524</v>
      </c>
      <c r="AH62" t="s">
        <v>30</v>
      </c>
    </row>
    <row r="63" spans="1:34" ht="26">
      <c r="A63" s="104" t="s">
        <v>2015</v>
      </c>
      <c r="B63" s="104" t="s">
        <v>1940</v>
      </c>
      <c r="D63" s="42">
        <v>2130158</v>
      </c>
      <c r="F63" s="28" t="s">
        <v>388</v>
      </c>
      <c r="G63" s="28" t="s">
        <v>1586</v>
      </c>
      <c r="H63" s="28"/>
      <c r="I63" s="28" t="s">
        <v>21</v>
      </c>
      <c r="J63" s="28"/>
      <c r="K63" s="28"/>
      <c r="L63" s="28"/>
      <c r="M63" s="106" t="s">
        <v>5982</v>
      </c>
      <c r="N63" s="332"/>
      <c r="O63" s="28"/>
      <c r="P63" s="28"/>
      <c r="Q63" s="28"/>
      <c r="S63" s="112">
        <v>0.8</v>
      </c>
      <c r="T63" s="114">
        <v>2028</v>
      </c>
      <c r="U63" s="110">
        <v>50808.5</v>
      </c>
      <c r="V63" s="110"/>
      <c r="W63" s="110">
        <v>50808.5</v>
      </c>
      <c r="X63" s="111">
        <v>1</v>
      </c>
      <c r="Y63" s="112">
        <v>0</v>
      </c>
      <c r="Z63" s="110">
        <v>10161.699999999997</v>
      </c>
      <c r="AA63" s="110">
        <v>1691.0028444540094</v>
      </c>
      <c r="AB63" s="110">
        <v>38955.797155545995</v>
      </c>
      <c r="AC63" s="110">
        <v>0</v>
      </c>
      <c r="AD63" s="110">
        <v>0</v>
      </c>
      <c r="AE63" t="s">
        <v>653</v>
      </c>
      <c r="AF63" t="s">
        <v>764</v>
      </c>
      <c r="AG63" t="s">
        <v>7524</v>
      </c>
      <c r="AH63" t="s">
        <v>30</v>
      </c>
    </row>
    <row r="64" spans="1:34" ht="37.5">
      <c r="A64" s="104" t="s">
        <v>2015</v>
      </c>
      <c r="B64" s="104" t="s">
        <v>1940</v>
      </c>
      <c r="D64" s="42">
        <v>2130164</v>
      </c>
      <c r="F64" s="28" t="s">
        <v>403</v>
      </c>
      <c r="G64" s="28" t="s">
        <v>1333</v>
      </c>
      <c r="H64" s="28"/>
      <c r="I64" s="28" t="s">
        <v>21</v>
      </c>
      <c r="J64" s="28"/>
      <c r="K64" s="28"/>
      <c r="L64" s="28"/>
      <c r="M64" s="106" t="s">
        <v>5982</v>
      </c>
      <c r="N64" s="332"/>
      <c r="O64" s="28"/>
      <c r="P64" s="28"/>
      <c r="Q64" s="28"/>
      <c r="S64" s="112">
        <v>0.8</v>
      </c>
      <c r="T64" s="114">
        <v>2028</v>
      </c>
      <c r="U64" s="110">
        <v>49579</v>
      </c>
      <c r="V64" s="110"/>
      <c r="W64" s="110">
        <v>49579</v>
      </c>
      <c r="X64" s="111">
        <v>1</v>
      </c>
      <c r="Y64" s="112">
        <v>0</v>
      </c>
      <c r="Z64" s="110">
        <v>9915.7999999999975</v>
      </c>
      <c r="AA64" s="110">
        <v>9252.7062097906437</v>
      </c>
      <c r="AB64" s="110">
        <v>30410.493790209359</v>
      </c>
      <c r="AC64" s="110">
        <v>0</v>
      </c>
      <c r="AD64" s="110">
        <v>0</v>
      </c>
      <c r="AE64" t="s">
        <v>653</v>
      </c>
      <c r="AF64" t="s">
        <v>764</v>
      </c>
      <c r="AG64" t="s">
        <v>7524</v>
      </c>
      <c r="AH64" t="s">
        <v>30</v>
      </c>
    </row>
    <row r="65" spans="1:34" ht="37.5">
      <c r="A65" s="104" t="s">
        <v>2015</v>
      </c>
      <c r="B65" s="104" t="s">
        <v>1940</v>
      </c>
      <c r="D65" s="42">
        <v>2130174</v>
      </c>
      <c r="F65" s="28" t="s">
        <v>0</v>
      </c>
      <c r="G65" s="28" t="s">
        <v>1333</v>
      </c>
      <c r="H65" s="28"/>
      <c r="I65" s="28" t="s">
        <v>21</v>
      </c>
      <c r="J65" s="28"/>
      <c r="K65" s="28"/>
      <c r="L65" s="28"/>
      <c r="M65" s="106" t="s">
        <v>5982</v>
      </c>
      <c r="N65" s="332"/>
      <c r="O65" s="28"/>
      <c r="P65" s="28"/>
      <c r="Q65" s="28"/>
      <c r="S65" s="112">
        <v>0.8</v>
      </c>
      <c r="T65" s="114">
        <v>2028</v>
      </c>
      <c r="U65" s="110">
        <v>51516.24</v>
      </c>
      <c r="V65" s="110"/>
      <c r="W65" s="110">
        <v>51516.24</v>
      </c>
      <c r="X65" s="111">
        <v>1</v>
      </c>
      <c r="Y65" s="112">
        <v>0</v>
      </c>
      <c r="Z65" s="110">
        <v>10303.247999999998</v>
      </c>
      <c r="AA65" s="110">
        <v>1714.5577683965221</v>
      </c>
      <c r="AB65" s="110">
        <v>39498.434231603474</v>
      </c>
      <c r="AC65" s="110">
        <v>0</v>
      </c>
      <c r="AD65" s="110">
        <v>0</v>
      </c>
      <c r="AE65" t="s">
        <v>653</v>
      </c>
      <c r="AF65" t="s">
        <v>764</v>
      </c>
      <c r="AG65" t="s">
        <v>7524</v>
      </c>
      <c r="AH65" t="s">
        <v>30</v>
      </c>
    </row>
    <row r="66" spans="1:34" ht="25">
      <c r="A66" s="104" t="s">
        <v>2015</v>
      </c>
      <c r="B66" s="104" t="s">
        <v>1940</v>
      </c>
      <c r="D66" s="42">
        <v>2130195</v>
      </c>
      <c r="F66" s="28" t="s">
        <v>1157</v>
      </c>
      <c r="G66" s="28" t="s">
        <v>1595</v>
      </c>
      <c r="H66" s="28"/>
      <c r="I66" s="28" t="s">
        <v>18</v>
      </c>
      <c r="J66" s="28"/>
      <c r="K66" s="28"/>
      <c r="L66" s="28"/>
      <c r="M66" s="106" t="s">
        <v>5962</v>
      </c>
      <c r="N66" s="332"/>
      <c r="O66" s="28"/>
      <c r="P66" s="28"/>
      <c r="Q66" s="28"/>
      <c r="S66" s="112">
        <v>0.5</v>
      </c>
      <c r="T66" s="114">
        <v>2028</v>
      </c>
      <c r="U66" s="110">
        <v>495910.38</v>
      </c>
      <c r="V66" s="110"/>
      <c r="W66" s="110">
        <v>495910.38</v>
      </c>
      <c r="X66" s="111">
        <v>1</v>
      </c>
      <c r="Y66" s="112">
        <v>0</v>
      </c>
      <c r="Z66" s="110">
        <v>247955.19</v>
      </c>
      <c r="AA66" s="110">
        <v>152416.92774323846</v>
      </c>
      <c r="AB66" s="110">
        <v>95538.262256761547</v>
      </c>
      <c r="AC66" s="110">
        <v>0</v>
      </c>
      <c r="AD66" s="110">
        <v>0</v>
      </c>
      <c r="AE66" t="s">
        <v>658</v>
      </c>
      <c r="AF66" t="s">
        <v>765</v>
      </c>
      <c r="AG66" t="s">
        <v>365</v>
      </c>
    </row>
    <row r="67" spans="1:34" ht="25">
      <c r="A67" s="104" t="s">
        <v>5882</v>
      </c>
      <c r="B67" s="104" t="s">
        <v>280</v>
      </c>
      <c r="D67" s="42">
        <v>2130198</v>
      </c>
      <c r="F67" s="28" t="s">
        <v>1156</v>
      </c>
      <c r="G67" s="28" t="s">
        <v>1354</v>
      </c>
      <c r="H67" s="28"/>
      <c r="I67" s="28" t="s">
        <v>18</v>
      </c>
      <c r="J67" s="28"/>
      <c r="K67" s="28"/>
      <c r="L67" s="28"/>
      <c r="M67" s="106" t="s">
        <v>5963</v>
      </c>
      <c r="N67" s="332"/>
      <c r="O67" s="28"/>
      <c r="P67" s="28"/>
      <c r="Q67" s="28"/>
      <c r="S67" s="112">
        <v>0.5</v>
      </c>
      <c r="T67" s="114">
        <v>2028</v>
      </c>
      <c r="U67" s="110">
        <v>1273526.51</v>
      </c>
      <c r="V67" s="110"/>
      <c r="W67" s="110">
        <v>1273526.51</v>
      </c>
      <c r="X67" s="111">
        <v>1</v>
      </c>
      <c r="Y67" s="112">
        <v>0</v>
      </c>
      <c r="Z67" s="110">
        <v>636763.255</v>
      </c>
      <c r="AA67" s="110">
        <v>391415.47723556159</v>
      </c>
      <c r="AB67" s="110">
        <v>245347.77776443842</v>
      </c>
      <c r="AC67" s="110">
        <v>0</v>
      </c>
      <c r="AD67" s="110">
        <v>0</v>
      </c>
      <c r="AE67" t="s">
        <v>544</v>
      </c>
      <c r="AF67" t="s">
        <v>765</v>
      </c>
      <c r="AG67" t="s">
        <v>365</v>
      </c>
    </row>
    <row r="68" spans="1:34" ht="25">
      <c r="A68" s="104" t="s">
        <v>5882</v>
      </c>
      <c r="B68" s="104" t="s">
        <v>280</v>
      </c>
      <c r="D68" s="113">
        <v>2130200</v>
      </c>
      <c r="F68" s="28" t="s">
        <v>6715</v>
      </c>
      <c r="G68" s="28" t="s">
        <v>1359</v>
      </c>
      <c r="H68" s="28"/>
      <c r="I68" s="28"/>
      <c r="J68" s="28"/>
      <c r="K68" s="28"/>
      <c r="L68" s="28"/>
      <c r="M68" s="106" t="s">
        <v>5976</v>
      </c>
      <c r="N68" s="332"/>
      <c r="O68" s="28"/>
      <c r="P68" s="28"/>
      <c r="Q68" s="28"/>
      <c r="S68" s="112">
        <v>0.5</v>
      </c>
      <c r="T68" s="114">
        <v>2028</v>
      </c>
      <c r="U68" s="110">
        <v>193756.9</v>
      </c>
      <c r="V68" s="110"/>
      <c r="W68" s="110">
        <v>193756.9</v>
      </c>
      <c r="X68" s="111">
        <v>1</v>
      </c>
      <c r="Y68" s="112">
        <v>0</v>
      </c>
      <c r="Z68" s="110">
        <v>96878.45</v>
      </c>
      <c r="AA68" s="110">
        <v>0</v>
      </c>
      <c r="AB68" s="110">
        <v>96878.45</v>
      </c>
      <c r="AC68" s="110">
        <v>0</v>
      </c>
      <c r="AD68" s="110">
        <v>0</v>
      </c>
      <c r="AE68" t="s">
        <v>526</v>
      </c>
      <c r="AF68" t="s">
        <v>765</v>
      </c>
      <c r="AG68" t="s">
        <v>365</v>
      </c>
    </row>
    <row r="69" spans="1:34" ht="25">
      <c r="A69" s="104" t="s">
        <v>5882</v>
      </c>
      <c r="B69" s="104" t="s">
        <v>280</v>
      </c>
      <c r="D69" s="42">
        <v>2130200</v>
      </c>
      <c r="F69" s="28" t="s">
        <v>6715</v>
      </c>
      <c r="G69" s="28" t="s">
        <v>1359</v>
      </c>
      <c r="H69" s="28"/>
      <c r="I69" s="28" t="s">
        <v>18</v>
      </c>
      <c r="J69" s="28"/>
      <c r="K69" s="28"/>
      <c r="L69" s="28"/>
      <c r="M69" s="106" t="s">
        <v>5976</v>
      </c>
      <c r="N69" s="332"/>
      <c r="O69" s="28"/>
      <c r="P69" s="28"/>
      <c r="Q69" s="28"/>
      <c r="S69" s="112">
        <v>0.5</v>
      </c>
      <c r="T69" s="114">
        <v>2028</v>
      </c>
      <c r="U69" s="110">
        <v>14340520.869999999</v>
      </c>
      <c r="V69" s="110"/>
      <c r="W69" s="110">
        <v>14340520.869999999</v>
      </c>
      <c r="X69" s="111">
        <v>1</v>
      </c>
      <c r="Y69" s="112">
        <v>0</v>
      </c>
      <c r="Z69" s="110">
        <v>7170260.4349999996</v>
      </c>
      <c r="AA69" s="110">
        <v>1861218.9425849905</v>
      </c>
      <c r="AB69" s="110">
        <v>5309041.4924150091</v>
      </c>
      <c r="AC69" s="110">
        <v>0</v>
      </c>
      <c r="AD69" s="110">
        <v>0</v>
      </c>
      <c r="AE69" t="s">
        <v>526</v>
      </c>
      <c r="AF69" t="s">
        <v>765</v>
      </c>
      <c r="AG69" t="s">
        <v>365</v>
      </c>
    </row>
    <row r="70" spans="1:34" ht="25">
      <c r="A70" s="104" t="s">
        <v>5882</v>
      </c>
      <c r="B70" s="104" t="s">
        <v>280</v>
      </c>
      <c r="D70" s="42">
        <v>2130210</v>
      </c>
      <c r="F70" s="28" t="s">
        <v>6827</v>
      </c>
      <c r="G70" s="28" t="s">
        <v>1581</v>
      </c>
      <c r="H70" s="28"/>
      <c r="I70" s="28" t="s">
        <v>22</v>
      </c>
      <c r="J70" s="28"/>
      <c r="K70" s="28"/>
      <c r="L70" s="28"/>
      <c r="M70" s="106" t="s">
        <v>6828</v>
      </c>
      <c r="N70" s="332"/>
      <c r="O70" s="28"/>
      <c r="P70" s="28"/>
      <c r="Q70" s="28"/>
      <c r="S70" s="112">
        <v>0.12</v>
      </c>
      <c r="T70" s="114">
        <v>2028</v>
      </c>
      <c r="U70" s="110">
        <v>4625339.1500000004</v>
      </c>
      <c r="V70" s="110"/>
      <c r="W70" s="110">
        <v>4625339.1500000004</v>
      </c>
      <c r="X70" s="111">
        <v>1</v>
      </c>
      <c r="Y70" s="112">
        <v>0</v>
      </c>
      <c r="Z70" s="110">
        <v>4070298.4520000005</v>
      </c>
      <c r="AA70" s="110">
        <v>508814.76737749483</v>
      </c>
      <c r="AB70" s="110">
        <v>46225.930622505024</v>
      </c>
      <c r="AC70" s="110">
        <v>0</v>
      </c>
      <c r="AD70" s="110">
        <v>0</v>
      </c>
      <c r="AE70" t="s">
        <v>537</v>
      </c>
      <c r="AF70" t="s">
        <v>764</v>
      </c>
      <c r="AG70" t="s">
        <v>7524</v>
      </c>
      <c r="AH70" t="s">
        <v>7525</v>
      </c>
    </row>
    <row r="71" spans="1:34" ht="37.5">
      <c r="A71" s="104" t="s">
        <v>2015</v>
      </c>
      <c r="B71" s="104" t="s">
        <v>1940</v>
      </c>
      <c r="D71" s="42">
        <v>2130211</v>
      </c>
      <c r="F71" s="28" t="s">
        <v>23</v>
      </c>
      <c r="G71" s="28" t="s">
        <v>1579</v>
      </c>
      <c r="H71" s="28"/>
      <c r="I71" s="28" t="s">
        <v>22</v>
      </c>
      <c r="J71" s="28"/>
      <c r="K71" s="28"/>
      <c r="L71" s="28"/>
      <c r="M71" s="106" t="s">
        <v>6584</v>
      </c>
      <c r="N71" s="332"/>
      <c r="O71" s="28"/>
      <c r="P71" s="28"/>
      <c r="Q71" s="28"/>
      <c r="S71" s="112">
        <v>0.25</v>
      </c>
      <c r="T71" s="114">
        <v>2028</v>
      </c>
      <c r="U71" s="110">
        <v>604348.06999999995</v>
      </c>
      <c r="V71" s="110"/>
      <c r="W71" s="110">
        <v>604348.06999999995</v>
      </c>
      <c r="X71" s="111">
        <v>1</v>
      </c>
      <c r="Y71" s="112">
        <v>0</v>
      </c>
      <c r="Z71" s="110">
        <v>453261.05249999999</v>
      </c>
      <c r="AA71" s="110">
        <v>117689.73906156805</v>
      </c>
      <c r="AB71" s="110">
        <v>33397.278438431909</v>
      </c>
      <c r="AC71" s="110">
        <v>0</v>
      </c>
      <c r="AD71" s="110">
        <v>0</v>
      </c>
      <c r="AE71" t="s">
        <v>640</v>
      </c>
      <c r="AF71" t="s">
        <v>765</v>
      </c>
      <c r="AG71" t="s">
        <v>7524</v>
      </c>
      <c r="AH71" t="s">
        <v>30</v>
      </c>
    </row>
    <row r="72" spans="1:34" ht="25">
      <c r="A72" s="104" t="s">
        <v>5882</v>
      </c>
      <c r="B72" s="104" t="s">
        <v>280</v>
      </c>
      <c r="D72" s="42">
        <v>2130230</v>
      </c>
      <c r="F72" s="28" t="s">
        <v>719</v>
      </c>
      <c r="G72" s="28" t="s">
        <v>1570</v>
      </c>
      <c r="H72" s="28"/>
      <c r="I72" s="28"/>
      <c r="J72" s="28"/>
      <c r="K72" s="28"/>
      <c r="L72" s="28"/>
      <c r="M72" s="106" t="s">
        <v>5976</v>
      </c>
      <c r="N72" s="332"/>
      <c r="O72" s="28"/>
      <c r="P72" s="28"/>
      <c r="Q72" s="28"/>
      <c r="S72" s="112">
        <v>0.75</v>
      </c>
      <c r="T72" s="114">
        <v>2028</v>
      </c>
      <c r="U72" s="110">
        <v>2083448.9500000002</v>
      </c>
      <c r="V72" s="110"/>
      <c r="W72" s="110">
        <v>2083448.9500000002</v>
      </c>
      <c r="X72" s="111">
        <v>1</v>
      </c>
      <c r="Y72" s="112">
        <v>0</v>
      </c>
      <c r="Z72" s="110">
        <v>520862.23750000005</v>
      </c>
      <c r="AA72" s="110">
        <v>180968.50638095965</v>
      </c>
      <c r="AB72" s="110">
        <v>1381618.2061190405</v>
      </c>
      <c r="AC72" s="110">
        <v>0</v>
      </c>
      <c r="AD72" s="110">
        <v>0</v>
      </c>
      <c r="AE72" t="s">
        <v>526</v>
      </c>
      <c r="AF72" t="s">
        <v>765</v>
      </c>
      <c r="AG72" t="s">
        <v>365</v>
      </c>
    </row>
    <row r="73" spans="1:34" ht="13">
      <c r="A73" s="104" t="s">
        <v>5882</v>
      </c>
      <c r="B73" s="104" t="s">
        <v>280</v>
      </c>
      <c r="D73" s="42">
        <v>2130254</v>
      </c>
      <c r="F73" s="28" t="s">
        <v>692</v>
      </c>
      <c r="G73" s="28" t="s">
        <v>1794</v>
      </c>
      <c r="H73" s="28"/>
      <c r="I73" s="28" t="s">
        <v>17</v>
      </c>
      <c r="J73" s="28"/>
      <c r="K73" s="28"/>
      <c r="L73" s="28"/>
      <c r="M73" s="106" t="s">
        <v>6351</v>
      </c>
      <c r="N73" s="332"/>
      <c r="O73" s="28"/>
      <c r="P73" s="28"/>
      <c r="Q73" s="28"/>
      <c r="S73" s="112">
        <v>0.6</v>
      </c>
      <c r="T73" s="114">
        <v>2028</v>
      </c>
      <c r="U73" s="110">
        <v>190382.81</v>
      </c>
      <c r="V73" s="110"/>
      <c r="W73" s="110">
        <v>190382.81</v>
      </c>
      <c r="X73" s="111">
        <v>1</v>
      </c>
      <c r="Y73" s="112">
        <v>0</v>
      </c>
      <c r="Z73" s="110">
        <v>76153.123999999996</v>
      </c>
      <c r="AA73" s="110">
        <v>94094.636062502032</v>
      </c>
      <c r="AB73" s="110">
        <v>20135.04993749797</v>
      </c>
      <c r="AC73" s="110">
        <v>0</v>
      </c>
      <c r="AD73" s="110">
        <v>0</v>
      </c>
      <c r="AE73" t="s">
        <v>540</v>
      </c>
      <c r="AF73" t="s">
        <v>764</v>
      </c>
      <c r="AG73" t="s">
        <v>7524</v>
      </c>
      <c r="AH73" t="s">
        <v>30</v>
      </c>
    </row>
    <row r="74" spans="1:34" ht="25">
      <c r="A74" s="104" t="s">
        <v>2015</v>
      </c>
      <c r="B74" s="104" t="s">
        <v>1940</v>
      </c>
      <c r="D74" s="42">
        <v>2130256</v>
      </c>
      <c r="F74" s="28" t="s">
        <v>307</v>
      </c>
      <c r="G74" s="28" t="s">
        <v>1792</v>
      </c>
      <c r="H74" s="28"/>
      <c r="I74" s="28"/>
      <c r="J74" s="28"/>
      <c r="K74" s="28"/>
      <c r="L74" s="28"/>
      <c r="M74" s="106" t="s">
        <v>5970</v>
      </c>
      <c r="N74" s="332"/>
      <c r="O74" s="28"/>
      <c r="P74" s="28"/>
      <c r="Q74" s="28"/>
      <c r="S74" s="112">
        <v>0.34</v>
      </c>
      <c r="T74" s="114">
        <v>2028</v>
      </c>
      <c r="U74" s="110">
        <v>391219</v>
      </c>
      <c r="V74" s="110"/>
      <c r="W74" s="110">
        <v>391219</v>
      </c>
      <c r="X74" s="111">
        <v>1</v>
      </c>
      <c r="Y74" s="112">
        <v>0</v>
      </c>
      <c r="Z74" s="110">
        <v>258204.53999999998</v>
      </c>
      <c r="AA74" s="110">
        <v>2660.2876882692217</v>
      </c>
      <c r="AB74" s="110">
        <v>130354.1723117308</v>
      </c>
      <c r="AC74" s="110">
        <v>0</v>
      </c>
      <c r="AD74" s="110">
        <v>0</v>
      </c>
      <c r="AE74" t="s">
        <v>655</v>
      </c>
      <c r="AF74" t="s">
        <v>764</v>
      </c>
      <c r="AG74" t="s">
        <v>365</v>
      </c>
    </row>
    <row r="75" spans="1:34" ht="13">
      <c r="A75" s="104" t="s">
        <v>5883</v>
      </c>
      <c r="B75" s="104" t="s">
        <v>10</v>
      </c>
      <c r="D75" s="607">
        <v>2130268</v>
      </c>
      <c r="F75" s="28" t="s">
        <v>1492</v>
      </c>
      <c r="G75" s="28" t="s">
        <v>1488</v>
      </c>
      <c r="H75" s="28"/>
      <c r="I75" s="28"/>
      <c r="J75" s="28"/>
      <c r="K75" s="28"/>
      <c r="L75" s="28"/>
      <c r="M75" s="106" t="s">
        <v>6646</v>
      </c>
      <c r="N75" s="332"/>
      <c r="O75" s="28"/>
      <c r="P75" s="28"/>
      <c r="Q75" s="28"/>
      <c r="S75" s="112">
        <v>1</v>
      </c>
      <c r="T75" s="114">
        <v>2029</v>
      </c>
      <c r="U75" s="110">
        <v>-4865.0399999999936</v>
      </c>
      <c r="V75" s="110"/>
      <c r="W75" s="110">
        <v>-4865.0399999999936</v>
      </c>
      <c r="X75" s="111">
        <v>0.91331269349845201</v>
      </c>
      <c r="Y75" s="112">
        <v>8.6687306501547989E-2</v>
      </c>
      <c r="Z75" s="110">
        <v>0</v>
      </c>
      <c r="AA75" s="110">
        <v>0</v>
      </c>
      <c r="AB75" s="110">
        <v>-4443.3027863777033</v>
      </c>
      <c r="AC75" s="110">
        <v>-421.73721362229048</v>
      </c>
      <c r="AD75" s="110">
        <v>0</v>
      </c>
      <c r="AE75" t="s">
        <v>441</v>
      </c>
      <c r="AF75" t="s">
        <v>765</v>
      </c>
      <c r="AG75" t="s">
        <v>365</v>
      </c>
    </row>
    <row r="76" spans="1:34" ht="13">
      <c r="A76" s="104" t="s">
        <v>5883</v>
      </c>
      <c r="B76" s="104" t="s">
        <v>10</v>
      </c>
      <c r="D76" s="607">
        <v>2130268</v>
      </c>
      <c r="F76" s="28" t="s">
        <v>1492</v>
      </c>
      <c r="G76" s="28" t="s">
        <v>1488</v>
      </c>
      <c r="H76" s="28"/>
      <c r="I76" s="28" t="s">
        <v>17</v>
      </c>
      <c r="J76" s="28"/>
      <c r="K76" s="28"/>
      <c r="L76" s="28"/>
      <c r="M76" s="106" t="s">
        <v>6646</v>
      </c>
      <c r="N76" s="332"/>
      <c r="O76" s="28"/>
      <c r="P76" s="28"/>
      <c r="Q76" s="28"/>
      <c r="S76" s="112">
        <v>1</v>
      </c>
      <c r="T76" s="114">
        <v>2029</v>
      </c>
      <c r="U76" s="110">
        <v>1738084.1475</v>
      </c>
      <c r="V76" s="110"/>
      <c r="W76" s="110">
        <v>1738084.1475</v>
      </c>
      <c r="X76" s="111">
        <v>0.91331269349845201</v>
      </c>
      <c r="Y76" s="112">
        <v>8.6687306501547989E-2</v>
      </c>
      <c r="Z76" s="110">
        <v>0</v>
      </c>
      <c r="AA76" s="110">
        <v>923444.24273880245</v>
      </c>
      <c r="AB76" s="110">
        <v>744020.96564877173</v>
      </c>
      <c r="AC76" s="110">
        <v>70618.939112425796</v>
      </c>
      <c r="AD76" s="110">
        <v>0</v>
      </c>
      <c r="AE76" t="s">
        <v>441</v>
      </c>
      <c r="AF76" t="s">
        <v>765</v>
      </c>
      <c r="AG76" t="s">
        <v>365</v>
      </c>
    </row>
    <row r="77" spans="1:34" ht="13">
      <c r="A77" s="104" t="s">
        <v>5883</v>
      </c>
      <c r="B77" s="104" t="s">
        <v>10</v>
      </c>
      <c r="D77" s="607">
        <v>2130268</v>
      </c>
      <c r="F77" s="299" t="s">
        <v>1492</v>
      </c>
      <c r="G77" s="28" t="s">
        <v>1488</v>
      </c>
      <c r="H77" s="28"/>
      <c r="I77" s="28" t="s">
        <v>17</v>
      </c>
      <c r="J77" s="28"/>
      <c r="K77" s="28"/>
      <c r="L77" s="28"/>
      <c r="M77" s="106" t="s">
        <v>6646</v>
      </c>
      <c r="N77" s="332"/>
      <c r="O77" s="28"/>
      <c r="P77" s="28"/>
      <c r="Q77" s="28"/>
      <c r="S77" s="112">
        <v>1</v>
      </c>
      <c r="T77" s="114">
        <v>2029</v>
      </c>
      <c r="U77" s="110">
        <v>455774.73750000005</v>
      </c>
      <c r="V77" s="110"/>
      <c r="W77" s="110">
        <v>455774.73750000005</v>
      </c>
      <c r="X77" s="111">
        <v>0.91331269349845201</v>
      </c>
      <c r="Y77" s="112">
        <v>8.6687306501547989E-2</v>
      </c>
      <c r="Z77" s="110">
        <v>0</v>
      </c>
      <c r="AA77" s="110">
        <v>304224.32305759616</v>
      </c>
      <c r="AB77" s="110">
        <v>138412.9172151986</v>
      </c>
      <c r="AC77" s="110">
        <v>13137.497227205291</v>
      </c>
      <c r="AD77" s="110">
        <v>0</v>
      </c>
      <c r="AE77" t="s">
        <v>441</v>
      </c>
      <c r="AF77" t="s">
        <v>765</v>
      </c>
      <c r="AG77" t="s">
        <v>365</v>
      </c>
    </row>
    <row r="78" spans="1:34" ht="25">
      <c r="A78" s="104" t="s">
        <v>5882</v>
      </c>
      <c r="B78" s="104" t="s">
        <v>280</v>
      </c>
      <c r="D78" s="607">
        <v>2130268</v>
      </c>
      <c r="F78" s="28" t="s">
        <v>1507</v>
      </c>
      <c r="G78" s="28" t="s">
        <v>1570</v>
      </c>
      <c r="H78" s="28"/>
      <c r="I78" s="28" t="s">
        <v>17</v>
      </c>
      <c r="J78" s="28"/>
      <c r="K78" s="28"/>
      <c r="L78" s="28"/>
      <c r="M78" s="106" t="s">
        <v>5976</v>
      </c>
      <c r="N78" s="332"/>
      <c r="O78" s="28"/>
      <c r="P78" s="28"/>
      <c r="Q78" s="28"/>
      <c r="S78" s="112">
        <v>1</v>
      </c>
      <c r="T78" s="114">
        <v>2028</v>
      </c>
      <c r="U78" s="110">
        <v>665055.5</v>
      </c>
      <c r="V78" s="110"/>
      <c r="W78" s="110">
        <v>665055.5</v>
      </c>
      <c r="X78" s="111">
        <v>0.91331269349845201</v>
      </c>
      <c r="Y78" s="112">
        <v>8.6687306501547989E-2</v>
      </c>
      <c r="Z78" s="110">
        <v>0</v>
      </c>
      <c r="AA78" s="110">
        <v>353344.03887184389</v>
      </c>
      <c r="AB78" s="110">
        <v>284690.03415729426</v>
      </c>
      <c r="AC78" s="110">
        <v>27021.42697086183</v>
      </c>
      <c r="AD78" s="110">
        <v>0</v>
      </c>
      <c r="AE78" t="s">
        <v>526</v>
      </c>
      <c r="AF78" t="s">
        <v>765</v>
      </c>
      <c r="AG78" t="s">
        <v>365</v>
      </c>
    </row>
    <row r="79" spans="1:34" ht="25">
      <c r="A79" s="104" t="s">
        <v>2015</v>
      </c>
      <c r="B79" s="104" t="s">
        <v>1940</v>
      </c>
      <c r="D79" s="42">
        <v>2130279</v>
      </c>
      <c r="F79" s="28" t="s">
        <v>694</v>
      </c>
      <c r="G79" s="28" t="s">
        <v>1334</v>
      </c>
      <c r="H79" s="28"/>
      <c r="I79" s="28" t="s">
        <v>17</v>
      </c>
      <c r="J79" s="28"/>
      <c r="K79" s="28"/>
      <c r="L79" s="28"/>
      <c r="M79" s="106" t="s">
        <v>6615</v>
      </c>
      <c r="N79" s="332"/>
      <c r="O79" s="28"/>
      <c r="P79" s="28"/>
      <c r="Q79" s="28"/>
      <c r="S79" s="112">
        <v>0.5</v>
      </c>
      <c r="T79" s="114">
        <v>2028</v>
      </c>
      <c r="U79" s="110">
        <v>1778922.72</v>
      </c>
      <c r="V79" s="110"/>
      <c r="W79" s="110">
        <v>1778922.72</v>
      </c>
      <c r="X79" s="111">
        <v>1</v>
      </c>
      <c r="Y79" s="112">
        <v>0</v>
      </c>
      <c r="Z79" s="110">
        <v>889461.36</v>
      </c>
      <c r="AA79" s="110">
        <v>758808.30526287679</v>
      </c>
      <c r="AB79" s="110">
        <v>130653.0547371232</v>
      </c>
      <c r="AC79" s="110">
        <v>0</v>
      </c>
      <c r="AD79" s="110">
        <v>0</v>
      </c>
      <c r="AE79" t="s">
        <v>654</v>
      </c>
      <c r="AF79" t="s">
        <v>764</v>
      </c>
      <c r="AG79" t="s">
        <v>365</v>
      </c>
    </row>
    <row r="80" spans="1:34" ht="26">
      <c r="A80" s="104" t="s">
        <v>2015</v>
      </c>
      <c r="B80" s="104" t="s">
        <v>1940</v>
      </c>
      <c r="D80" s="42">
        <v>2130283</v>
      </c>
      <c r="F80" s="28" t="s">
        <v>390</v>
      </c>
      <c r="G80" s="28" t="s">
        <v>1598</v>
      </c>
      <c r="H80" s="28"/>
      <c r="I80" s="28"/>
      <c r="J80" s="28"/>
      <c r="K80" s="28"/>
      <c r="L80" s="28"/>
      <c r="M80" s="106" t="s">
        <v>6738</v>
      </c>
      <c r="N80" s="332"/>
      <c r="O80" s="28"/>
      <c r="P80" s="28"/>
      <c r="Q80" s="28"/>
      <c r="S80" s="112">
        <v>0.32</v>
      </c>
      <c r="T80" s="114">
        <v>2028</v>
      </c>
      <c r="U80" s="110">
        <v>109125.1</v>
      </c>
      <c r="V80" s="110"/>
      <c r="W80" s="110">
        <v>109125.1</v>
      </c>
      <c r="X80" s="111">
        <v>1</v>
      </c>
      <c r="Y80" s="112">
        <v>0</v>
      </c>
      <c r="Z80" s="110">
        <v>74205.067999999999</v>
      </c>
      <c r="AA80" s="110">
        <v>1807.4731999396899</v>
      </c>
      <c r="AB80" s="110">
        <v>33112.558800060317</v>
      </c>
      <c r="AC80" s="110">
        <v>0</v>
      </c>
      <c r="AD80" s="110">
        <v>0</v>
      </c>
      <c r="AE80" t="s">
        <v>660</v>
      </c>
      <c r="AF80" t="s">
        <v>765</v>
      </c>
      <c r="AG80" t="s">
        <v>7524</v>
      </c>
      <c r="AH80" t="s">
        <v>30</v>
      </c>
    </row>
    <row r="81" spans="1:34" ht="62.5">
      <c r="A81" s="104" t="s">
        <v>2015</v>
      </c>
      <c r="B81" s="104" t="s">
        <v>1940</v>
      </c>
      <c r="D81" s="42">
        <v>2130319</v>
      </c>
      <c r="F81" s="28" t="s">
        <v>371</v>
      </c>
      <c r="G81" s="28" t="s">
        <v>1615</v>
      </c>
      <c r="H81" s="28"/>
      <c r="I81" s="28"/>
      <c r="J81" s="28"/>
      <c r="K81" s="28"/>
      <c r="L81" s="28"/>
      <c r="M81" s="106" t="s">
        <v>6584</v>
      </c>
      <c r="N81" s="332"/>
      <c r="O81" s="28"/>
      <c r="P81" s="28"/>
      <c r="Q81" s="28"/>
      <c r="S81" s="112">
        <v>0.75</v>
      </c>
      <c r="T81" s="114">
        <v>2028</v>
      </c>
      <c r="U81" s="110">
        <v>70995.790000000008</v>
      </c>
      <c r="V81" s="110"/>
      <c r="W81" s="110">
        <v>70995.790000000008</v>
      </c>
      <c r="X81" s="111">
        <v>1</v>
      </c>
      <c r="Y81" s="112">
        <v>0</v>
      </c>
      <c r="Z81" s="110">
        <v>17748.947500000002</v>
      </c>
      <c r="AA81" s="110">
        <v>0</v>
      </c>
      <c r="AB81" s="110">
        <v>53246.842500000006</v>
      </c>
      <c r="AC81" s="110">
        <v>0</v>
      </c>
      <c r="AD81" s="110">
        <v>0</v>
      </c>
      <c r="AE81" t="s">
        <v>640</v>
      </c>
      <c r="AF81" t="s">
        <v>765</v>
      </c>
      <c r="AG81" t="s">
        <v>365</v>
      </c>
    </row>
    <row r="82" spans="1:34" ht="62.5">
      <c r="A82" s="104" t="s">
        <v>2015</v>
      </c>
      <c r="B82" s="104" t="s">
        <v>1940</v>
      </c>
      <c r="D82" s="42">
        <v>2130319</v>
      </c>
      <c r="F82" s="28" t="s">
        <v>371</v>
      </c>
      <c r="G82" s="28" t="s">
        <v>1615</v>
      </c>
      <c r="H82" s="28"/>
      <c r="I82" s="28"/>
      <c r="J82" s="28"/>
      <c r="K82" s="28"/>
      <c r="L82" s="28"/>
      <c r="M82" s="106" t="s">
        <v>6584</v>
      </c>
      <c r="N82" s="332"/>
      <c r="O82" s="28"/>
      <c r="P82" s="28"/>
      <c r="Q82" s="28"/>
      <c r="S82" s="112">
        <v>1</v>
      </c>
      <c r="T82" s="114">
        <v>2028</v>
      </c>
      <c r="U82" s="110">
        <v>7795569</v>
      </c>
      <c r="V82" s="110"/>
      <c r="W82" s="110">
        <v>7795569</v>
      </c>
      <c r="X82" s="111">
        <v>1</v>
      </c>
      <c r="Y82" s="112">
        <v>0</v>
      </c>
      <c r="Z82" s="110">
        <v>0</v>
      </c>
      <c r="AA82" s="110">
        <v>897282.42022878781</v>
      </c>
      <c r="AB82" s="110">
        <v>6898286.5797712123</v>
      </c>
      <c r="AC82" s="110">
        <v>0</v>
      </c>
      <c r="AD82" s="110">
        <v>0</v>
      </c>
      <c r="AE82" t="s">
        <v>640</v>
      </c>
      <c r="AF82" t="s">
        <v>765</v>
      </c>
      <c r="AG82" t="s">
        <v>365</v>
      </c>
    </row>
    <row r="83" spans="1:34" ht="62.5">
      <c r="A83" s="104" t="s">
        <v>2015</v>
      </c>
      <c r="B83" s="104" t="s">
        <v>1940</v>
      </c>
      <c r="D83" s="42">
        <v>2130319</v>
      </c>
      <c r="F83" s="28" t="s">
        <v>371</v>
      </c>
      <c r="G83" s="28" t="s">
        <v>1615</v>
      </c>
      <c r="H83" s="28"/>
      <c r="I83" s="28"/>
      <c r="J83" s="28"/>
      <c r="K83" s="28"/>
      <c r="L83" s="28"/>
      <c r="M83" s="106" t="s">
        <v>6584</v>
      </c>
      <c r="N83" s="332"/>
      <c r="O83" s="28"/>
      <c r="P83" s="28"/>
      <c r="Q83" s="28"/>
      <c r="S83" s="112">
        <v>1</v>
      </c>
      <c r="T83" s="114">
        <v>2028</v>
      </c>
      <c r="U83" s="110">
        <v>170254.22999999998</v>
      </c>
      <c r="V83" s="110"/>
      <c r="W83" s="110">
        <v>170254.22999999998</v>
      </c>
      <c r="X83" s="111">
        <v>1</v>
      </c>
      <c r="Y83" s="112">
        <v>0</v>
      </c>
      <c r="Z83" s="110">
        <v>0</v>
      </c>
      <c r="AA83" s="110">
        <v>19596.533306111291</v>
      </c>
      <c r="AB83" s="110">
        <v>150657.69669388869</v>
      </c>
      <c r="AC83" s="110">
        <v>0</v>
      </c>
      <c r="AD83" s="110">
        <v>0</v>
      </c>
      <c r="AE83" t="s">
        <v>640</v>
      </c>
      <c r="AF83" t="s">
        <v>765</v>
      </c>
      <c r="AG83" t="s">
        <v>365</v>
      </c>
    </row>
    <row r="84" spans="1:34" ht="37.5">
      <c r="A84" s="104" t="s">
        <v>2015</v>
      </c>
      <c r="B84" s="104" t="s">
        <v>1940</v>
      </c>
      <c r="D84" s="42">
        <v>2130319</v>
      </c>
      <c r="F84" s="28" t="s">
        <v>1519</v>
      </c>
      <c r="G84" s="28" t="s">
        <v>1848</v>
      </c>
      <c r="H84" s="28"/>
      <c r="I84" s="28" t="s">
        <v>17</v>
      </c>
      <c r="J84" s="28"/>
      <c r="K84" s="28"/>
      <c r="L84" s="28"/>
      <c r="M84" s="106" t="s">
        <v>6584</v>
      </c>
      <c r="N84" s="332"/>
      <c r="O84" s="28"/>
      <c r="P84" s="28"/>
      <c r="Q84" s="28"/>
      <c r="S84" s="112">
        <v>1</v>
      </c>
      <c r="T84" s="114">
        <v>2029</v>
      </c>
      <c r="U84" s="110">
        <v>624855.64</v>
      </c>
      <c r="V84" s="110"/>
      <c r="W84" s="110">
        <v>624855.64</v>
      </c>
      <c r="X84" s="111">
        <v>0.91331269349845201</v>
      </c>
      <c r="Y84" s="112">
        <v>8.6687306501547989E-2</v>
      </c>
      <c r="Z84" s="110">
        <v>0</v>
      </c>
      <c r="AA84" s="110">
        <v>380797.4817728934</v>
      </c>
      <c r="AB84" s="110">
        <v>222901.41386067012</v>
      </c>
      <c r="AC84" s="110">
        <v>21156.744366436487</v>
      </c>
      <c r="AD84" s="110">
        <v>0</v>
      </c>
      <c r="AE84" t="s">
        <v>640</v>
      </c>
      <c r="AF84" t="s">
        <v>765</v>
      </c>
      <c r="AG84" t="s">
        <v>365</v>
      </c>
    </row>
    <row r="85" spans="1:34" ht="37.5">
      <c r="A85" s="104" t="s">
        <v>2015</v>
      </c>
      <c r="B85" s="104" t="s">
        <v>1940</v>
      </c>
      <c r="D85" s="42">
        <v>2130319</v>
      </c>
      <c r="F85" s="28" t="s">
        <v>1514</v>
      </c>
      <c r="G85" s="28" t="s">
        <v>1848</v>
      </c>
      <c r="H85" s="28"/>
      <c r="I85" s="28" t="s">
        <v>17</v>
      </c>
      <c r="J85" s="28"/>
      <c r="K85" s="28"/>
      <c r="L85" s="28"/>
      <c r="M85" s="106" t="s">
        <v>6584</v>
      </c>
      <c r="N85" s="332"/>
      <c r="O85" s="28"/>
      <c r="P85" s="28"/>
      <c r="Q85" s="28"/>
      <c r="S85" s="112">
        <v>1</v>
      </c>
      <c r="T85" s="114">
        <v>2028</v>
      </c>
      <c r="U85" s="110">
        <v>2925000</v>
      </c>
      <c r="V85" s="110"/>
      <c r="W85" s="110">
        <v>2925000</v>
      </c>
      <c r="X85" s="111">
        <v>1</v>
      </c>
      <c r="Y85" s="112">
        <v>0</v>
      </c>
      <c r="Z85" s="110">
        <v>0</v>
      </c>
      <c r="AA85" s="110">
        <v>1838776.782664635</v>
      </c>
      <c r="AB85" s="110">
        <v>1086223.217335365</v>
      </c>
      <c r="AC85" s="110">
        <v>0</v>
      </c>
      <c r="AD85" s="110">
        <v>0</v>
      </c>
      <c r="AE85" t="s">
        <v>640</v>
      </c>
      <c r="AF85" t="s">
        <v>765</v>
      </c>
      <c r="AG85" t="s">
        <v>365</v>
      </c>
    </row>
    <row r="86" spans="1:34" ht="26">
      <c r="A86" s="104" t="s">
        <v>2015</v>
      </c>
      <c r="B86" s="104" t="s">
        <v>1940</v>
      </c>
      <c r="D86" s="42">
        <v>2130321</v>
      </c>
      <c r="F86" s="28" t="s">
        <v>393</v>
      </c>
      <c r="G86" s="28" t="s">
        <v>1599</v>
      </c>
      <c r="H86" s="28"/>
      <c r="I86" s="28"/>
      <c r="J86" s="28"/>
      <c r="K86" s="28"/>
      <c r="L86" s="28"/>
      <c r="M86" s="106" t="s">
        <v>6738</v>
      </c>
      <c r="N86" s="332"/>
      <c r="O86" s="28"/>
      <c r="P86" s="28"/>
      <c r="Q86" s="28"/>
      <c r="S86" s="112">
        <v>0.34</v>
      </c>
      <c r="T86" s="114">
        <v>2028</v>
      </c>
      <c r="U86" s="110">
        <v>91185</v>
      </c>
      <c r="V86" s="110"/>
      <c r="W86" s="110">
        <v>91185</v>
      </c>
      <c r="X86" s="111">
        <v>1</v>
      </c>
      <c r="Y86" s="112">
        <v>0</v>
      </c>
      <c r="Z86" s="110">
        <v>60182.099999999991</v>
      </c>
      <c r="AA86" s="110">
        <v>15381.558125373573</v>
      </c>
      <c r="AB86" s="110">
        <v>15621.341874626436</v>
      </c>
      <c r="AC86" s="110">
        <v>0</v>
      </c>
      <c r="AD86" s="110">
        <v>0</v>
      </c>
      <c r="AE86" t="s">
        <v>660</v>
      </c>
      <c r="AF86" t="s">
        <v>765</v>
      </c>
      <c r="AG86" t="s">
        <v>7524</v>
      </c>
      <c r="AH86" t="s">
        <v>30</v>
      </c>
    </row>
    <row r="87" spans="1:34" ht="25">
      <c r="A87" s="104" t="s">
        <v>2015</v>
      </c>
      <c r="B87" s="104" t="s">
        <v>1940</v>
      </c>
      <c r="D87" s="607">
        <v>2130322</v>
      </c>
      <c r="F87" s="28" t="s">
        <v>385</v>
      </c>
      <c r="G87" s="28" t="s">
        <v>1792</v>
      </c>
      <c r="H87" s="28"/>
      <c r="I87" s="28"/>
      <c r="J87" s="28"/>
      <c r="K87" s="28"/>
      <c r="L87" s="28"/>
      <c r="M87" s="106" t="s">
        <v>6615</v>
      </c>
      <c r="N87" s="332"/>
      <c r="O87" s="28"/>
      <c r="P87" s="28"/>
      <c r="Q87" s="28"/>
      <c r="S87" s="116">
        <v>0.34</v>
      </c>
      <c r="T87" s="386">
        <v>2028</v>
      </c>
      <c r="U87" s="110">
        <v>-28096.46</v>
      </c>
      <c r="V87" s="110"/>
      <c r="W87" s="110">
        <v>-28096.46</v>
      </c>
      <c r="X87" s="111">
        <v>1</v>
      </c>
      <c r="Y87" s="112">
        <v>0</v>
      </c>
      <c r="Z87" s="110">
        <v>-18543.663599999996</v>
      </c>
      <c r="AA87" s="110">
        <v>0</v>
      </c>
      <c r="AB87" s="110">
        <v>-9552.7964000000029</v>
      </c>
      <c r="AC87" s="110">
        <v>0</v>
      </c>
      <c r="AD87" s="110">
        <v>0</v>
      </c>
      <c r="AE87" t="s">
        <v>654</v>
      </c>
      <c r="AF87" t="s">
        <v>764</v>
      </c>
      <c r="AG87" t="s">
        <v>7524</v>
      </c>
      <c r="AH87" t="s">
        <v>7525</v>
      </c>
    </row>
    <row r="88" spans="1:34" ht="25">
      <c r="A88" s="104" t="s">
        <v>2015</v>
      </c>
      <c r="B88" s="104" t="s">
        <v>1940</v>
      </c>
      <c r="D88" s="607">
        <v>2130322</v>
      </c>
      <c r="F88" s="28" t="s">
        <v>385</v>
      </c>
      <c r="G88" s="28" t="s">
        <v>1792</v>
      </c>
      <c r="H88" s="28"/>
      <c r="I88" s="28"/>
      <c r="J88" s="28"/>
      <c r="K88" s="28"/>
      <c r="L88" s="28"/>
      <c r="M88" s="106" t="s">
        <v>6615</v>
      </c>
      <c r="N88" s="332"/>
      <c r="O88" s="28"/>
      <c r="P88" s="28"/>
      <c r="Q88" s="28"/>
      <c r="S88" s="116">
        <v>0.34</v>
      </c>
      <c r="T88" s="386">
        <v>2028</v>
      </c>
      <c r="U88" s="110">
        <v>1026708</v>
      </c>
      <c r="V88" s="110"/>
      <c r="W88" s="110">
        <v>1026708</v>
      </c>
      <c r="X88" s="111">
        <v>1</v>
      </c>
      <c r="Y88" s="112">
        <v>0</v>
      </c>
      <c r="Z88" s="110">
        <v>677627.27999999991</v>
      </c>
      <c r="AA88" s="110">
        <v>246527.72676410642</v>
      </c>
      <c r="AB88" s="110">
        <v>102552.99323589366</v>
      </c>
      <c r="AC88" s="110">
        <v>0</v>
      </c>
      <c r="AD88" s="110">
        <v>0</v>
      </c>
      <c r="AE88" t="s">
        <v>654</v>
      </c>
      <c r="AF88" t="s">
        <v>764</v>
      </c>
      <c r="AG88" t="s">
        <v>365</v>
      </c>
    </row>
    <row r="89" spans="1:34" ht="37.5">
      <c r="A89" s="104" t="s">
        <v>2015</v>
      </c>
      <c r="B89" s="104" t="s">
        <v>1940</v>
      </c>
      <c r="D89" s="42">
        <v>2130334</v>
      </c>
      <c r="F89" s="28" t="s">
        <v>1158</v>
      </c>
      <c r="G89" s="28" t="s">
        <v>1327</v>
      </c>
      <c r="H89" s="28"/>
      <c r="I89" s="28" t="s">
        <v>16</v>
      </c>
      <c r="J89" s="28"/>
      <c r="K89" s="28"/>
      <c r="L89" s="28"/>
      <c r="M89" s="106" t="s">
        <v>5952</v>
      </c>
      <c r="N89" s="332"/>
      <c r="O89" s="28"/>
      <c r="P89" s="28"/>
      <c r="Q89" s="28"/>
      <c r="S89" s="112">
        <v>0.24</v>
      </c>
      <c r="T89" s="114">
        <v>2028</v>
      </c>
      <c r="U89" s="110">
        <v>681916.18</v>
      </c>
      <c r="V89" s="110"/>
      <c r="W89" s="110">
        <v>681916.18</v>
      </c>
      <c r="X89" s="111">
        <v>1</v>
      </c>
      <c r="Y89" s="112">
        <v>0</v>
      </c>
      <c r="Z89" s="110">
        <v>518256.29680000007</v>
      </c>
      <c r="AA89" s="110">
        <v>131136.65678145253</v>
      </c>
      <c r="AB89" s="110">
        <v>32523.226418547449</v>
      </c>
      <c r="AC89" s="110">
        <v>0</v>
      </c>
      <c r="AD89" s="110">
        <v>0</v>
      </c>
      <c r="AE89" t="s">
        <v>656</v>
      </c>
      <c r="AF89" t="s">
        <v>765</v>
      </c>
      <c r="AG89" t="s">
        <v>7524</v>
      </c>
      <c r="AH89" t="s">
        <v>30</v>
      </c>
    </row>
    <row r="90" spans="1:34" ht="25">
      <c r="A90" s="104" t="s">
        <v>5882</v>
      </c>
      <c r="B90" s="104" t="s">
        <v>280</v>
      </c>
      <c r="D90" s="42">
        <v>2130361</v>
      </c>
      <c r="F90" s="28" t="s">
        <v>6794</v>
      </c>
      <c r="G90" s="28" t="s">
        <v>1570</v>
      </c>
      <c r="H90" s="28"/>
      <c r="I90" s="28" t="s">
        <v>16</v>
      </c>
      <c r="J90" s="28"/>
      <c r="K90" s="28"/>
      <c r="L90" s="28"/>
      <c r="M90" s="106" t="s">
        <v>6332</v>
      </c>
      <c r="N90" s="332"/>
      <c r="O90" s="28"/>
      <c r="P90" s="28"/>
      <c r="Q90" s="28"/>
      <c r="S90" s="112">
        <v>1</v>
      </c>
      <c r="T90" s="114">
        <v>2028</v>
      </c>
      <c r="U90" s="110">
        <v>597433.68999999994</v>
      </c>
      <c r="V90" s="110"/>
      <c r="W90" s="110">
        <v>597433.68999999994</v>
      </c>
      <c r="X90" s="111">
        <v>1</v>
      </c>
      <c r="Y90" s="112">
        <v>0</v>
      </c>
      <c r="Z90" s="110">
        <v>0</v>
      </c>
      <c r="AA90" s="110">
        <v>102747.42383376883</v>
      </c>
      <c r="AB90" s="110">
        <v>494686.26616623113</v>
      </c>
      <c r="AC90" s="110">
        <v>0</v>
      </c>
      <c r="AD90" s="110">
        <v>0</v>
      </c>
      <c r="AE90" t="s">
        <v>542</v>
      </c>
      <c r="AF90" t="s">
        <v>765</v>
      </c>
      <c r="AG90" t="s">
        <v>365</v>
      </c>
    </row>
    <row r="91" spans="1:34" ht="25">
      <c r="A91" s="104" t="s">
        <v>2015</v>
      </c>
      <c r="B91" s="104" t="s">
        <v>1940</v>
      </c>
      <c r="D91" s="42">
        <v>2130364</v>
      </c>
      <c r="F91" s="28" t="s">
        <v>1159</v>
      </c>
      <c r="G91" s="28" t="s">
        <v>1353</v>
      </c>
      <c r="H91" s="28"/>
      <c r="I91" s="28" t="s">
        <v>16</v>
      </c>
      <c r="J91" s="28"/>
      <c r="K91" s="28"/>
      <c r="L91" s="28"/>
      <c r="M91" s="106" t="s">
        <v>5952</v>
      </c>
      <c r="N91" s="332"/>
      <c r="O91" s="28"/>
      <c r="P91" s="28"/>
      <c r="Q91" s="28"/>
      <c r="S91" s="112">
        <v>0.36</v>
      </c>
      <c r="T91" s="114">
        <v>2028</v>
      </c>
      <c r="U91" s="110">
        <v>643457.32999999996</v>
      </c>
      <c r="V91" s="110"/>
      <c r="W91" s="110">
        <v>643457.32999999996</v>
      </c>
      <c r="X91" s="111">
        <v>1</v>
      </c>
      <c r="Y91" s="112">
        <v>0</v>
      </c>
      <c r="Z91" s="110">
        <v>411812.6912</v>
      </c>
      <c r="AA91" s="110">
        <v>162594.44559723127</v>
      </c>
      <c r="AB91" s="110">
        <v>69050.193202768685</v>
      </c>
      <c r="AC91" s="110">
        <v>0</v>
      </c>
      <c r="AD91" s="110">
        <v>0</v>
      </c>
      <c r="AE91" t="s">
        <v>656</v>
      </c>
      <c r="AF91" t="s">
        <v>765</v>
      </c>
      <c r="AG91" t="s">
        <v>365</v>
      </c>
    </row>
    <row r="92" spans="1:34" ht="25">
      <c r="A92" s="104" t="s">
        <v>5882</v>
      </c>
      <c r="B92" s="104" t="s">
        <v>280</v>
      </c>
      <c r="D92" s="42">
        <v>2130371</v>
      </c>
      <c r="F92" s="28" t="s">
        <v>6795</v>
      </c>
      <c r="G92" s="28" t="s">
        <v>1570</v>
      </c>
      <c r="H92" s="28"/>
      <c r="I92" s="28" t="s">
        <v>16</v>
      </c>
      <c r="J92" s="28"/>
      <c r="K92" s="28"/>
      <c r="L92" s="28"/>
      <c r="M92" s="106" t="s">
        <v>6332</v>
      </c>
      <c r="N92" s="332"/>
      <c r="O92" s="28"/>
      <c r="P92" s="28"/>
      <c r="Q92" s="28"/>
      <c r="S92" s="112">
        <v>1</v>
      </c>
      <c r="T92" s="114">
        <v>2028</v>
      </c>
      <c r="U92" s="110">
        <v>71652</v>
      </c>
      <c r="V92" s="110"/>
      <c r="W92" s="110">
        <v>71652</v>
      </c>
      <c r="X92" s="111">
        <v>1</v>
      </c>
      <c r="Y92" s="112">
        <v>0</v>
      </c>
      <c r="Z92" s="110">
        <v>0</v>
      </c>
      <c r="AA92" s="110">
        <v>12322.804247174627</v>
      </c>
      <c r="AB92" s="110">
        <v>59329.19575282537</v>
      </c>
      <c r="AC92" s="110">
        <v>0</v>
      </c>
      <c r="AD92" s="110">
        <v>0</v>
      </c>
      <c r="AE92" t="s">
        <v>542</v>
      </c>
      <c r="AF92" t="s">
        <v>765</v>
      </c>
      <c r="AG92" t="s">
        <v>365</v>
      </c>
    </row>
    <row r="93" spans="1:34" ht="25">
      <c r="A93" s="104" t="s">
        <v>5882</v>
      </c>
      <c r="B93" s="104" t="s">
        <v>280</v>
      </c>
      <c r="D93" s="42">
        <v>2130376</v>
      </c>
      <c r="F93" s="28" t="s">
        <v>717</v>
      </c>
      <c r="G93" s="28" t="s">
        <v>1570</v>
      </c>
      <c r="H93" s="28"/>
      <c r="I93" s="28" t="s">
        <v>16</v>
      </c>
      <c r="J93" s="28"/>
      <c r="K93" s="28"/>
      <c r="L93" s="28"/>
      <c r="M93" s="106" t="s">
        <v>5976</v>
      </c>
      <c r="N93" s="332"/>
      <c r="O93" s="28"/>
      <c r="P93" s="28"/>
      <c r="Q93" s="28"/>
      <c r="S93" s="112">
        <v>1</v>
      </c>
      <c r="T93" s="114">
        <v>2028</v>
      </c>
      <c r="U93" s="110">
        <v>96637.61</v>
      </c>
      <c r="V93" s="110"/>
      <c r="W93" s="110">
        <v>96637.61</v>
      </c>
      <c r="X93" s="111">
        <v>1</v>
      </c>
      <c r="Y93" s="112">
        <v>0</v>
      </c>
      <c r="Z93" s="110">
        <v>0</v>
      </c>
      <c r="AA93" s="110">
        <v>15104.714856496334</v>
      </c>
      <c r="AB93" s="110">
        <v>81532.895143503672</v>
      </c>
      <c r="AC93" s="110">
        <v>0</v>
      </c>
      <c r="AD93" s="110">
        <v>0</v>
      </c>
      <c r="AE93" t="s">
        <v>526</v>
      </c>
      <c r="AF93" t="s">
        <v>765</v>
      </c>
      <c r="AG93" t="s">
        <v>365</v>
      </c>
    </row>
    <row r="94" spans="1:34" ht="25">
      <c r="A94" s="104" t="s">
        <v>5882</v>
      </c>
      <c r="B94" s="104" t="s">
        <v>280</v>
      </c>
      <c r="D94" s="1">
        <v>2130386</v>
      </c>
      <c r="F94" s="28" t="s">
        <v>753</v>
      </c>
      <c r="G94" s="28" t="s">
        <v>1285</v>
      </c>
      <c r="H94" s="28"/>
      <c r="I94" s="28"/>
      <c r="J94" s="28"/>
      <c r="K94" s="28"/>
      <c r="L94" s="28"/>
      <c r="M94" s="106" t="s">
        <v>6332</v>
      </c>
      <c r="N94" s="332"/>
      <c r="O94" s="28"/>
      <c r="P94" s="28"/>
      <c r="Q94" s="28"/>
      <c r="S94" s="112">
        <v>0.5</v>
      </c>
      <c r="T94" s="114">
        <v>2028</v>
      </c>
      <c r="U94" s="110">
        <v>10050.5</v>
      </c>
      <c r="V94" s="110"/>
      <c r="W94" s="110">
        <v>10050.5</v>
      </c>
      <c r="X94" s="111">
        <v>1</v>
      </c>
      <c r="Y94" s="112">
        <v>0</v>
      </c>
      <c r="Z94" s="110">
        <v>5025.25</v>
      </c>
      <c r="AA94" s="110">
        <v>0</v>
      </c>
      <c r="AB94" s="110">
        <v>5025.25</v>
      </c>
      <c r="AC94" s="110">
        <v>0</v>
      </c>
      <c r="AD94" s="110">
        <v>0</v>
      </c>
      <c r="AE94" t="s">
        <v>542</v>
      </c>
      <c r="AF94" t="s">
        <v>765</v>
      </c>
      <c r="AG94" t="s">
        <v>7524</v>
      </c>
      <c r="AH94" t="s">
        <v>30</v>
      </c>
    </row>
    <row r="95" spans="1:34" ht="25">
      <c r="A95" s="104" t="s">
        <v>5882</v>
      </c>
      <c r="B95" s="104" t="s">
        <v>280</v>
      </c>
      <c r="D95" s="42">
        <v>2130386</v>
      </c>
      <c r="F95" s="28" t="s">
        <v>685</v>
      </c>
      <c r="G95" s="28" t="s">
        <v>1795</v>
      </c>
      <c r="H95" s="28"/>
      <c r="I95" s="28"/>
      <c r="J95" s="28"/>
      <c r="K95" s="28"/>
      <c r="L95" s="28"/>
      <c r="M95" s="106" t="s">
        <v>6393</v>
      </c>
      <c r="N95" s="332"/>
      <c r="O95" s="28"/>
      <c r="P95" s="28"/>
      <c r="Q95" s="28"/>
      <c r="S95" s="112">
        <v>0.5</v>
      </c>
      <c r="T95" s="114">
        <v>2032</v>
      </c>
      <c r="U95" s="110">
        <v>2647444</v>
      </c>
      <c r="V95" s="110"/>
      <c r="W95" s="110">
        <v>2647444</v>
      </c>
      <c r="X95" s="111">
        <v>0.7142857142857143</v>
      </c>
      <c r="Y95" s="112">
        <v>0.2857142857142857</v>
      </c>
      <c r="Z95" s="110">
        <v>1323722</v>
      </c>
      <c r="AA95" s="110">
        <v>294398.63797127199</v>
      </c>
      <c r="AB95" s="110">
        <v>735230.97287766286</v>
      </c>
      <c r="AC95" s="110">
        <v>294092.38915106514</v>
      </c>
      <c r="AD95" s="110">
        <v>0</v>
      </c>
      <c r="AE95" t="s">
        <v>532</v>
      </c>
      <c r="AF95" t="s">
        <v>765</v>
      </c>
      <c r="AG95" t="s">
        <v>365</v>
      </c>
    </row>
    <row r="96" spans="1:34" ht="25">
      <c r="A96" s="104" t="s">
        <v>5882</v>
      </c>
      <c r="B96" s="104" t="s">
        <v>280</v>
      </c>
      <c r="D96" s="42">
        <v>2130386</v>
      </c>
      <c r="F96" s="28" t="s">
        <v>685</v>
      </c>
      <c r="G96" s="28" t="s">
        <v>1795</v>
      </c>
      <c r="H96" s="28"/>
      <c r="I96" s="28"/>
      <c r="J96" s="28"/>
      <c r="K96" s="28"/>
      <c r="L96" s="28"/>
      <c r="M96" s="106" t="s">
        <v>6393</v>
      </c>
      <c r="N96" s="332"/>
      <c r="O96" s="28"/>
      <c r="P96" s="28"/>
      <c r="Q96" s="28"/>
      <c r="S96" s="112">
        <v>0.5</v>
      </c>
      <c r="T96" s="114">
        <v>2032</v>
      </c>
      <c r="U96" s="110">
        <v>876444.47</v>
      </c>
      <c r="V96" s="110"/>
      <c r="W96" s="110">
        <v>876444.47</v>
      </c>
      <c r="X96" s="111">
        <v>0.7142857142857143</v>
      </c>
      <c r="Y96" s="112">
        <v>0.2857142857142857</v>
      </c>
      <c r="Z96" s="110">
        <v>438222.23499999999</v>
      </c>
      <c r="AA96" s="110">
        <v>97461.573587752297</v>
      </c>
      <c r="AB96" s="110">
        <v>243400.47243731978</v>
      </c>
      <c r="AC96" s="110">
        <v>97360.188974927907</v>
      </c>
      <c r="AD96" s="110">
        <v>0</v>
      </c>
      <c r="AE96" t="s">
        <v>532</v>
      </c>
      <c r="AF96" t="s">
        <v>765</v>
      </c>
      <c r="AG96" t="s">
        <v>365</v>
      </c>
    </row>
    <row r="97" spans="1:34" ht="25">
      <c r="A97" s="104" t="s">
        <v>5882</v>
      </c>
      <c r="B97" s="104" t="s">
        <v>280</v>
      </c>
      <c r="D97" s="42">
        <v>2130387</v>
      </c>
      <c r="F97" s="28" t="s">
        <v>24</v>
      </c>
      <c r="G97" s="28" t="s">
        <v>1346</v>
      </c>
      <c r="H97" s="28"/>
      <c r="I97" s="28" t="s">
        <v>16</v>
      </c>
      <c r="J97" s="28"/>
      <c r="K97" s="28"/>
      <c r="L97" s="28"/>
      <c r="M97" s="106" t="s">
        <v>6332</v>
      </c>
      <c r="N97" s="332"/>
      <c r="O97" s="28"/>
      <c r="P97" s="28"/>
      <c r="Q97" s="28"/>
      <c r="S97" s="112">
        <v>1</v>
      </c>
      <c r="T97" s="114">
        <v>2028</v>
      </c>
      <c r="U97" s="110">
        <v>944000</v>
      </c>
      <c r="V97" s="110"/>
      <c r="W97" s="110">
        <v>944000</v>
      </c>
      <c r="X97" s="111">
        <v>1</v>
      </c>
      <c r="Y97" s="112">
        <v>0</v>
      </c>
      <c r="Z97" s="110">
        <v>0</v>
      </c>
      <c r="AA97" s="110">
        <v>162350.34903886617</v>
      </c>
      <c r="AB97" s="110">
        <v>781649.65096113388</v>
      </c>
      <c r="AC97" s="110">
        <v>0</v>
      </c>
      <c r="AD97" s="110">
        <v>0</v>
      </c>
      <c r="AE97" t="s">
        <v>542</v>
      </c>
      <c r="AF97" t="s">
        <v>765</v>
      </c>
      <c r="AG97" t="s">
        <v>365</v>
      </c>
    </row>
    <row r="98" spans="1:34" ht="25">
      <c r="A98" s="104" t="s">
        <v>2015</v>
      </c>
      <c r="B98" s="104" t="s">
        <v>1940</v>
      </c>
      <c r="D98" s="42">
        <v>2130390</v>
      </c>
      <c r="F98" s="28" t="s">
        <v>6736</v>
      </c>
      <c r="G98" s="28" t="s">
        <v>1789</v>
      </c>
      <c r="H98" s="28"/>
      <c r="I98" s="28" t="s">
        <v>25</v>
      </c>
      <c r="J98" s="28"/>
      <c r="K98" s="28"/>
      <c r="L98" s="28"/>
      <c r="M98" s="106" t="s">
        <v>5970</v>
      </c>
      <c r="N98" s="332"/>
      <c r="O98" s="28"/>
      <c r="P98" s="28"/>
      <c r="Q98" s="28"/>
      <c r="S98" s="112">
        <v>1</v>
      </c>
      <c r="T98" s="114">
        <v>2028</v>
      </c>
      <c r="U98" s="110">
        <v>910116.29</v>
      </c>
      <c r="V98" s="110"/>
      <c r="W98" s="110">
        <v>910116.29</v>
      </c>
      <c r="X98" s="111">
        <v>1</v>
      </c>
      <c r="Y98" s="112">
        <v>0</v>
      </c>
      <c r="Z98" s="110">
        <v>0</v>
      </c>
      <c r="AA98" s="110">
        <v>568883.29000000015</v>
      </c>
      <c r="AB98" s="110">
        <v>341232.99999999988</v>
      </c>
      <c r="AC98" s="110">
        <v>0</v>
      </c>
      <c r="AD98" s="110">
        <v>0</v>
      </c>
      <c r="AE98" t="s">
        <v>655</v>
      </c>
      <c r="AF98" t="s">
        <v>764</v>
      </c>
      <c r="AG98" t="s">
        <v>365</v>
      </c>
    </row>
    <row r="99" spans="1:34" ht="25">
      <c r="A99" s="104" t="s">
        <v>5882</v>
      </c>
      <c r="B99" s="104" t="s">
        <v>280</v>
      </c>
      <c r="D99" s="42">
        <v>2130398</v>
      </c>
      <c r="F99" s="28" t="s">
        <v>1464</v>
      </c>
      <c r="G99" s="28" t="s">
        <v>1570</v>
      </c>
      <c r="H99" s="28"/>
      <c r="I99" s="28" t="s">
        <v>25</v>
      </c>
      <c r="J99" s="28"/>
      <c r="K99" s="28"/>
      <c r="L99" s="28"/>
      <c r="M99" s="106" t="s">
        <v>5976</v>
      </c>
      <c r="N99" s="332"/>
      <c r="O99" s="28"/>
      <c r="P99" s="28"/>
      <c r="Q99" s="28"/>
      <c r="S99" s="112">
        <v>1</v>
      </c>
      <c r="T99" s="114">
        <v>2028</v>
      </c>
      <c r="U99" s="110">
        <v>698000</v>
      </c>
      <c r="V99" s="110"/>
      <c r="W99" s="110">
        <v>698000</v>
      </c>
      <c r="X99" s="111">
        <v>1</v>
      </c>
      <c r="Y99" s="112">
        <v>0</v>
      </c>
      <c r="Z99" s="110">
        <v>0</v>
      </c>
      <c r="AA99" s="110">
        <v>451282.00000000006</v>
      </c>
      <c r="AB99" s="110">
        <v>246717.99999999994</v>
      </c>
      <c r="AC99" s="110">
        <v>0</v>
      </c>
      <c r="AD99" s="110">
        <v>0</v>
      </c>
      <c r="AE99" t="s">
        <v>526</v>
      </c>
      <c r="AF99" t="s">
        <v>765</v>
      </c>
      <c r="AG99" t="s">
        <v>365</v>
      </c>
    </row>
    <row r="100" spans="1:34" ht="25">
      <c r="A100" s="104" t="s">
        <v>5882</v>
      </c>
      <c r="B100" s="104" t="s">
        <v>280</v>
      </c>
      <c r="D100" s="42">
        <v>2130399</v>
      </c>
      <c r="F100" s="28" t="s">
        <v>1482</v>
      </c>
      <c r="G100" s="28" t="s">
        <v>1573</v>
      </c>
      <c r="H100" s="28"/>
      <c r="I100" s="28" t="s">
        <v>25</v>
      </c>
      <c r="J100" s="28"/>
      <c r="K100" s="28"/>
      <c r="L100" s="28"/>
      <c r="M100" s="106" t="s">
        <v>5973</v>
      </c>
      <c r="N100" s="332"/>
      <c r="O100" s="28"/>
      <c r="P100" s="28"/>
      <c r="Q100" s="28"/>
      <c r="S100" s="112">
        <v>0.89</v>
      </c>
      <c r="T100" s="114">
        <v>2029</v>
      </c>
      <c r="U100" s="110">
        <v>494000</v>
      </c>
      <c r="V100" s="110"/>
      <c r="W100" s="110">
        <v>494000</v>
      </c>
      <c r="X100" s="111">
        <v>0.91331269349845201</v>
      </c>
      <c r="Y100" s="112">
        <v>8.6687306501547989E-2</v>
      </c>
      <c r="Z100" s="110">
        <v>54339.999999999993</v>
      </c>
      <c r="AA100" s="110">
        <v>43965.999999999993</v>
      </c>
      <c r="AB100" s="110">
        <v>361392.35294117645</v>
      </c>
      <c r="AC100" s="110">
        <v>34301.647058823532</v>
      </c>
      <c r="AD100" s="110">
        <v>0</v>
      </c>
      <c r="AE100" t="s">
        <v>541</v>
      </c>
      <c r="AF100" t="s">
        <v>764</v>
      </c>
      <c r="AG100" t="s">
        <v>365</v>
      </c>
    </row>
    <row r="101" spans="1:34" ht="25">
      <c r="A101" s="104" t="s">
        <v>5882</v>
      </c>
      <c r="B101" s="104" t="s">
        <v>280</v>
      </c>
      <c r="D101" s="42">
        <v>2130399</v>
      </c>
      <c r="F101" s="28" t="s">
        <v>718</v>
      </c>
      <c r="G101" s="28" t="s">
        <v>1793</v>
      </c>
      <c r="H101" s="28"/>
      <c r="I101" s="28"/>
      <c r="J101" s="28"/>
      <c r="K101" s="28"/>
      <c r="L101" s="28"/>
      <c r="M101" s="106" t="s">
        <v>5973</v>
      </c>
      <c r="N101" s="332"/>
      <c r="O101" s="28"/>
      <c r="P101" s="28"/>
      <c r="Q101" s="28"/>
      <c r="S101" s="112">
        <v>0.89</v>
      </c>
      <c r="T101" s="114">
        <v>2028</v>
      </c>
      <c r="U101" s="110">
        <v>5904.9056866808023</v>
      </c>
      <c r="V101" s="110"/>
      <c r="W101" s="110">
        <v>5904.9056866808023</v>
      </c>
      <c r="X101" s="111">
        <v>1</v>
      </c>
      <c r="Y101" s="112">
        <v>0</v>
      </c>
      <c r="Z101" s="110">
        <v>649.53962553488816</v>
      </c>
      <c r="AA101" s="110">
        <v>4632.1406020187733</v>
      </c>
      <c r="AB101" s="110">
        <v>623.22545912714122</v>
      </c>
      <c r="AC101" s="110">
        <v>0</v>
      </c>
      <c r="AD101" s="110">
        <v>0</v>
      </c>
      <c r="AE101" t="s">
        <v>541</v>
      </c>
      <c r="AF101" t="s">
        <v>764</v>
      </c>
      <c r="AG101" t="s">
        <v>7524</v>
      </c>
      <c r="AH101" t="s">
        <v>30</v>
      </c>
    </row>
    <row r="102" spans="1:34" ht="37.5">
      <c r="A102" s="104" t="s">
        <v>2015</v>
      </c>
      <c r="B102" s="104" t="s">
        <v>1940</v>
      </c>
      <c r="D102" s="42">
        <v>2130401</v>
      </c>
      <c r="F102" s="28" t="s">
        <v>1433</v>
      </c>
      <c r="G102" s="28" t="s">
        <v>1339</v>
      </c>
      <c r="H102" s="28"/>
      <c r="I102" s="28" t="s">
        <v>25</v>
      </c>
      <c r="J102" s="28"/>
      <c r="K102" s="28"/>
      <c r="L102" s="28"/>
      <c r="M102" s="106" t="s">
        <v>5970</v>
      </c>
      <c r="N102" s="332"/>
      <c r="O102" s="28"/>
      <c r="P102" s="28"/>
      <c r="Q102" s="28"/>
      <c r="S102" s="112">
        <v>1</v>
      </c>
      <c r="T102" s="114">
        <v>2045</v>
      </c>
      <c r="U102" s="110">
        <v>10842901</v>
      </c>
      <c r="V102" s="110"/>
      <c r="W102" s="110">
        <v>10842901</v>
      </c>
      <c r="X102" s="111">
        <v>0.36585365853658547</v>
      </c>
      <c r="Y102" s="112">
        <v>0.63414634146341453</v>
      </c>
      <c r="Z102" s="110">
        <v>0</v>
      </c>
      <c r="AA102" s="110">
        <v>6866892.9744338067</v>
      </c>
      <c r="AB102" s="110">
        <v>1454637.0825242174</v>
      </c>
      <c r="AC102" s="110">
        <v>2521370.9430419756</v>
      </c>
      <c r="AD102" s="110">
        <v>0</v>
      </c>
      <c r="AE102" t="s">
        <v>655</v>
      </c>
      <c r="AF102" t="s">
        <v>764</v>
      </c>
      <c r="AG102" t="s">
        <v>365</v>
      </c>
    </row>
    <row r="103" spans="1:34" ht="25">
      <c r="A103" s="104" t="s">
        <v>5882</v>
      </c>
      <c r="B103" s="104" t="s">
        <v>280</v>
      </c>
      <c r="D103" s="42">
        <v>2130404</v>
      </c>
      <c r="F103" s="28" t="s">
        <v>1479</v>
      </c>
      <c r="G103" s="28" t="s">
        <v>1793</v>
      </c>
      <c r="H103" s="28"/>
      <c r="I103" s="28" t="s">
        <v>25</v>
      </c>
      <c r="J103" s="28"/>
      <c r="K103" s="28"/>
      <c r="L103" s="28"/>
      <c r="M103" s="106" t="s">
        <v>5973</v>
      </c>
      <c r="N103" s="332"/>
      <c r="O103" s="28"/>
      <c r="P103" s="28"/>
      <c r="Q103" s="28"/>
      <c r="S103" s="112">
        <v>0.89</v>
      </c>
      <c r="T103" s="114">
        <v>2029</v>
      </c>
      <c r="U103" s="110">
        <v>416238.47</v>
      </c>
      <c r="V103" s="110"/>
      <c r="W103" s="110">
        <v>416238.47</v>
      </c>
      <c r="X103" s="111">
        <v>0.91331269349845201</v>
      </c>
      <c r="Y103" s="112">
        <v>8.6687306501547989E-2</v>
      </c>
      <c r="Z103" s="110">
        <v>45786.231699999989</v>
      </c>
      <c r="AA103" s="110">
        <v>366894.85863898305</v>
      </c>
      <c r="AB103" s="110">
        <v>3248.9999999999759</v>
      </c>
      <c r="AC103" s="110">
        <v>308.3796610169469</v>
      </c>
      <c r="AD103" s="110">
        <v>0</v>
      </c>
      <c r="AE103" t="s">
        <v>541</v>
      </c>
      <c r="AF103" t="s">
        <v>764</v>
      </c>
      <c r="AG103" t="s">
        <v>365</v>
      </c>
    </row>
    <row r="104" spans="1:34" ht="25">
      <c r="A104" s="104" t="s">
        <v>5882</v>
      </c>
      <c r="B104" s="104" t="s">
        <v>280</v>
      </c>
      <c r="D104" s="42">
        <v>2130404</v>
      </c>
      <c r="F104" s="28" t="s">
        <v>693</v>
      </c>
      <c r="G104" s="28" t="s">
        <v>1793</v>
      </c>
      <c r="H104" s="28"/>
      <c r="I104" s="28"/>
      <c r="J104" s="28"/>
      <c r="K104" s="28"/>
      <c r="L104" s="28"/>
      <c r="M104" s="106" t="s">
        <v>5973</v>
      </c>
      <c r="N104" s="332"/>
      <c r="O104" s="28"/>
      <c r="P104" s="28"/>
      <c r="Q104" s="28"/>
      <c r="S104" s="112">
        <v>0.89</v>
      </c>
      <c r="T104" s="114">
        <v>2028</v>
      </c>
      <c r="U104" s="110">
        <v>590908.82999999996</v>
      </c>
      <c r="V104" s="110"/>
      <c r="W104" s="110">
        <v>590908.82999999996</v>
      </c>
      <c r="X104" s="111">
        <v>1</v>
      </c>
      <c r="Y104" s="112">
        <v>0</v>
      </c>
      <c r="Z104" s="110">
        <v>64999.97129999999</v>
      </c>
      <c r="AA104" s="110">
        <v>10932.757490467251</v>
      </c>
      <c r="AB104" s="110">
        <v>514976.1012095327</v>
      </c>
      <c r="AC104" s="110">
        <v>0</v>
      </c>
      <c r="AD104" s="110">
        <v>0</v>
      </c>
      <c r="AE104" t="s">
        <v>541</v>
      </c>
      <c r="AF104" t="s">
        <v>764</v>
      </c>
      <c r="AG104" t="s">
        <v>365</v>
      </c>
    </row>
    <row r="105" spans="1:34" ht="25">
      <c r="A105" s="104" t="s">
        <v>5882</v>
      </c>
      <c r="B105" s="104" t="s">
        <v>280</v>
      </c>
      <c r="D105" s="42">
        <v>2130404</v>
      </c>
      <c r="F105" s="28" t="s">
        <v>693</v>
      </c>
      <c r="G105" s="28" t="s">
        <v>1793</v>
      </c>
      <c r="H105" s="28"/>
      <c r="I105" s="28"/>
      <c r="J105" s="28"/>
      <c r="K105" s="28"/>
      <c r="L105" s="28"/>
      <c r="M105" s="106" t="s">
        <v>5973</v>
      </c>
      <c r="N105" s="332"/>
      <c r="O105" s="28"/>
      <c r="P105" s="28"/>
      <c r="Q105" s="28"/>
      <c r="S105" s="112">
        <v>0.89</v>
      </c>
      <c r="T105" s="114">
        <v>2028</v>
      </c>
      <c r="U105" s="110">
        <v>21001.84</v>
      </c>
      <c r="V105" s="110"/>
      <c r="W105" s="110">
        <v>21001.84</v>
      </c>
      <c r="X105" s="111">
        <v>1</v>
      </c>
      <c r="Y105" s="112">
        <v>0</v>
      </c>
      <c r="Z105" s="110">
        <v>2310.2023999999997</v>
      </c>
      <c r="AA105" s="110">
        <v>277.54822097796932</v>
      </c>
      <c r="AB105" s="110">
        <v>18414.089379022033</v>
      </c>
      <c r="AC105" s="110">
        <v>0</v>
      </c>
      <c r="AD105" s="110">
        <v>0</v>
      </c>
      <c r="AE105" t="s">
        <v>541</v>
      </c>
      <c r="AF105" t="s">
        <v>764</v>
      </c>
      <c r="AG105" t="s">
        <v>7524</v>
      </c>
      <c r="AH105" t="s">
        <v>7525</v>
      </c>
    </row>
    <row r="106" spans="1:34" ht="25">
      <c r="A106" s="104" t="s">
        <v>2015</v>
      </c>
      <c r="B106" s="104" t="s">
        <v>1940</v>
      </c>
      <c r="D106" s="42">
        <v>2130415</v>
      </c>
      <c r="F106" s="28" t="s">
        <v>384</v>
      </c>
      <c r="G106" s="28" t="s">
        <v>1791</v>
      </c>
      <c r="H106" s="28"/>
      <c r="I106" s="28"/>
      <c r="J106" s="28"/>
      <c r="K106" s="28"/>
      <c r="L106" s="28"/>
      <c r="M106" s="106" t="s">
        <v>5970</v>
      </c>
      <c r="N106" s="332"/>
      <c r="O106" s="28"/>
      <c r="P106" s="28"/>
      <c r="Q106" s="28"/>
      <c r="S106" s="112">
        <v>1</v>
      </c>
      <c r="T106" s="114">
        <v>2028</v>
      </c>
      <c r="U106" s="110">
        <v>152637.16</v>
      </c>
      <c r="V106" s="110"/>
      <c r="W106" s="110">
        <v>152637.16</v>
      </c>
      <c r="X106" s="111">
        <v>1</v>
      </c>
      <c r="Y106" s="112">
        <v>0</v>
      </c>
      <c r="Z106" s="110">
        <v>0</v>
      </c>
      <c r="AA106" s="110">
        <v>3173.0689200380243</v>
      </c>
      <c r="AB106" s="110">
        <v>149464.09107996197</v>
      </c>
      <c r="AC106" s="110">
        <v>0</v>
      </c>
      <c r="AD106" s="110">
        <v>0</v>
      </c>
      <c r="AE106" t="s">
        <v>655</v>
      </c>
      <c r="AF106" t="s">
        <v>764</v>
      </c>
      <c r="AG106" t="s">
        <v>365</v>
      </c>
    </row>
    <row r="107" spans="1:34" ht="37.5">
      <c r="A107" s="104" t="s">
        <v>5882</v>
      </c>
      <c r="B107" s="104" t="s">
        <v>280</v>
      </c>
      <c r="D107" s="42">
        <v>2130420</v>
      </c>
      <c r="F107" s="28" t="s">
        <v>6852</v>
      </c>
      <c r="G107" s="28" t="s">
        <v>1584</v>
      </c>
      <c r="H107" s="28"/>
      <c r="I107" s="28"/>
      <c r="J107" s="28"/>
      <c r="K107" s="28"/>
      <c r="L107" s="28"/>
      <c r="M107" s="106" t="s">
        <v>5976</v>
      </c>
      <c r="N107" s="332"/>
      <c r="O107" s="28"/>
      <c r="P107" s="28"/>
      <c r="Q107" s="28"/>
      <c r="S107" s="112">
        <v>1</v>
      </c>
      <c r="T107" s="114">
        <v>2028</v>
      </c>
      <c r="U107" s="110">
        <v>547987.27</v>
      </c>
      <c r="V107" s="110"/>
      <c r="W107" s="110">
        <v>547987.27</v>
      </c>
      <c r="X107" s="111">
        <v>1</v>
      </c>
      <c r="Y107" s="112">
        <v>0</v>
      </c>
      <c r="Z107" s="110">
        <v>0</v>
      </c>
      <c r="AA107" s="110">
        <v>63464.278157734392</v>
      </c>
      <c r="AB107" s="110">
        <v>484522.99184226565</v>
      </c>
      <c r="AC107" s="110">
        <v>0</v>
      </c>
      <c r="AD107" s="110">
        <v>0</v>
      </c>
      <c r="AE107" t="s">
        <v>526</v>
      </c>
      <c r="AF107" t="s">
        <v>765</v>
      </c>
      <c r="AG107" t="s">
        <v>365</v>
      </c>
    </row>
    <row r="108" spans="1:34" ht="62.5">
      <c r="A108" s="104" t="s">
        <v>2015</v>
      </c>
      <c r="B108" s="104" t="s">
        <v>1940</v>
      </c>
      <c r="D108" s="42">
        <v>2130427</v>
      </c>
      <c r="F108" s="28" t="s">
        <v>6745</v>
      </c>
      <c r="G108" s="28" t="s">
        <v>1583</v>
      </c>
      <c r="H108" s="28"/>
      <c r="I108" s="28"/>
      <c r="J108" s="28"/>
      <c r="K108" s="28"/>
      <c r="L108" s="28"/>
      <c r="M108" s="106" t="s">
        <v>6584</v>
      </c>
      <c r="N108" s="332"/>
      <c r="O108" s="28"/>
      <c r="P108" s="28"/>
      <c r="Q108" s="28"/>
      <c r="S108" s="112">
        <v>1</v>
      </c>
      <c r="T108" s="114">
        <v>2028</v>
      </c>
      <c r="U108" s="110">
        <v>31342.31</v>
      </c>
      <c r="V108" s="110"/>
      <c r="W108" s="110">
        <v>31342.31</v>
      </c>
      <c r="X108" s="111">
        <v>1</v>
      </c>
      <c r="Y108" s="112">
        <v>0</v>
      </c>
      <c r="Z108" s="110">
        <v>0</v>
      </c>
      <c r="AA108" s="110">
        <v>3629.8600147151965</v>
      </c>
      <c r="AB108" s="110">
        <v>27712.449985284806</v>
      </c>
      <c r="AC108" s="110">
        <v>0</v>
      </c>
      <c r="AD108" s="110">
        <v>0</v>
      </c>
      <c r="AE108" t="s">
        <v>640</v>
      </c>
      <c r="AF108" t="s">
        <v>765</v>
      </c>
      <c r="AG108" t="s">
        <v>7524</v>
      </c>
      <c r="AH108" t="s">
        <v>30</v>
      </c>
    </row>
    <row r="109" spans="1:34" ht="25">
      <c r="A109" s="104" t="s">
        <v>5882</v>
      </c>
      <c r="B109" s="104" t="s">
        <v>280</v>
      </c>
      <c r="D109" s="42">
        <v>2130435</v>
      </c>
      <c r="F109" s="28" t="s">
        <v>392</v>
      </c>
      <c r="G109" s="28" t="s">
        <v>1587</v>
      </c>
      <c r="H109" s="28"/>
      <c r="I109" s="28"/>
      <c r="J109" s="28"/>
      <c r="K109" s="28"/>
      <c r="L109" s="28"/>
      <c r="M109" s="106" t="s">
        <v>5973</v>
      </c>
      <c r="N109" s="332"/>
      <c r="O109" s="28"/>
      <c r="P109" s="28"/>
      <c r="Q109" s="28"/>
      <c r="S109" s="112">
        <v>1</v>
      </c>
      <c r="T109" s="114">
        <v>2028</v>
      </c>
      <c r="U109" s="110">
        <v>319155.59999999998</v>
      </c>
      <c r="V109" s="110"/>
      <c r="W109" s="110">
        <v>319155.59999999998</v>
      </c>
      <c r="X109" s="111">
        <v>1</v>
      </c>
      <c r="Y109" s="112">
        <v>0</v>
      </c>
      <c r="Z109" s="110">
        <v>0</v>
      </c>
      <c r="AA109" s="110">
        <v>6634.7062210544418</v>
      </c>
      <c r="AB109" s="110">
        <v>312520.89377894555</v>
      </c>
      <c r="AC109" s="110">
        <v>0</v>
      </c>
      <c r="AD109" s="110">
        <v>0</v>
      </c>
      <c r="AE109" t="s">
        <v>541</v>
      </c>
      <c r="AF109" t="s">
        <v>764</v>
      </c>
      <c r="AG109" t="s">
        <v>365</v>
      </c>
    </row>
    <row r="110" spans="1:34" ht="25">
      <c r="A110" s="104" t="s">
        <v>5882</v>
      </c>
      <c r="B110" s="104" t="s">
        <v>280</v>
      </c>
      <c r="D110" s="42">
        <v>2130437</v>
      </c>
      <c r="F110" s="28" t="s">
        <v>1481</v>
      </c>
      <c r="G110" s="28" t="s">
        <v>1793</v>
      </c>
      <c r="H110" s="28"/>
      <c r="I110" s="28" t="s">
        <v>25</v>
      </c>
      <c r="J110" s="28"/>
      <c r="K110" s="28"/>
      <c r="L110" s="28"/>
      <c r="M110" s="106" t="s">
        <v>5973</v>
      </c>
      <c r="N110" s="332"/>
      <c r="O110" s="28"/>
      <c r="P110" s="28"/>
      <c r="Q110" s="28"/>
      <c r="S110" s="112">
        <v>0.89</v>
      </c>
      <c r="T110" s="114">
        <v>2029</v>
      </c>
      <c r="U110" s="110">
        <v>1098748.68</v>
      </c>
      <c r="V110" s="110"/>
      <c r="W110" s="110">
        <v>1098748.68</v>
      </c>
      <c r="X110" s="111">
        <v>0.91331269349845201</v>
      </c>
      <c r="Y110" s="112">
        <v>8.6687306501547989E-2</v>
      </c>
      <c r="Z110" s="110">
        <v>120862.35479999997</v>
      </c>
      <c r="AA110" s="110">
        <v>940907.75231864408</v>
      </c>
      <c r="AB110" s="110">
        <v>33772.999999999956</v>
      </c>
      <c r="AC110" s="110">
        <v>3205.5728813559281</v>
      </c>
      <c r="AD110" s="110">
        <v>0</v>
      </c>
      <c r="AE110" t="s">
        <v>541</v>
      </c>
      <c r="AF110" t="s">
        <v>764</v>
      </c>
      <c r="AG110" t="s">
        <v>365</v>
      </c>
    </row>
    <row r="111" spans="1:34" ht="50">
      <c r="A111" s="104" t="s">
        <v>2015</v>
      </c>
      <c r="B111" s="104" t="s">
        <v>1940</v>
      </c>
      <c r="D111" s="42">
        <v>2130441</v>
      </c>
      <c r="F111" s="28" t="s">
        <v>402</v>
      </c>
      <c r="G111" s="28" t="s">
        <v>1590</v>
      </c>
      <c r="H111" s="28"/>
      <c r="I111" s="28"/>
      <c r="J111" s="28"/>
      <c r="K111" s="28"/>
      <c r="L111" s="28"/>
      <c r="M111" s="106" t="s">
        <v>5970</v>
      </c>
      <c r="N111" s="332"/>
      <c r="O111" s="28"/>
      <c r="P111" s="28"/>
      <c r="Q111" s="28"/>
      <c r="S111" s="112">
        <v>0.5</v>
      </c>
      <c r="T111" s="114">
        <v>2028</v>
      </c>
      <c r="U111" s="110">
        <v>699868.86476222007</v>
      </c>
      <c r="V111" s="110"/>
      <c r="W111" s="110">
        <v>699868.86476222007</v>
      </c>
      <c r="X111" s="111">
        <v>1</v>
      </c>
      <c r="Y111" s="112">
        <v>0</v>
      </c>
      <c r="Z111" s="110">
        <v>349934.43238111003</v>
      </c>
      <c r="AA111" s="110">
        <v>7274.5461946465075</v>
      </c>
      <c r="AB111" s="110">
        <v>342659.88618646353</v>
      </c>
      <c r="AC111" s="110">
        <v>0</v>
      </c>
      <c r="AD111" s="110">
        <v>0</v>
      </c>
      <c r="AE111" t="s">
        <v>655</v>
      </c>
      <c r="AF111" t="s">
        <v>764</v>
      </c>
      <c r="AG111" t="s">
        <v>365</v>
      </c>
    </row>
    <row r="112" spans="1:34" ht="25">
      <c r="A112" s="104" t="s">
        <v>2015</v>
      </c>
      <c r="B112" s="104" t="s">
        <v>1940</v>
      </c>
      <c r="D112" s="42">
        <v>2130467</v>
      </c>
      <c r="F112" s="28" t="s">
        <v>394</v>
      </c>
      <c r="G112" s="28" t="s">
        <v>1791</v>
      </c>
      <c r="H112" s="28"/>
      <c r="I112" s="28"/>
      <c r="J112" s="28"/>
      <c r="K112" s="28"/>
      <c r="L112" s="28"/>
      <c r="M112" s="106" t="s">
        <v>5970</v>
      </c>
      <c r="N112" s="332"/>
      <c r="O112" s="28"/>
      <c r="P112" s="28"/>
      <c r="Q112" s="28"/>
      <c r="S112" s="112">
        <v>1</v>
      </c>
      <c r="T112" s="114">
        <v>2028</v>
      </c>
      <c r="U112" s="110">
        <v>129531.25</v>
      </c>
      <c r="V112" s="110"/>
      <c r="W112" s="110">
        <v>129531.25</v>
      </c>
      <c r="X112" s="111">
        <v>1</v>
      </c>
      <c r="Y112" s="112">
        <v>0</v>
      </c>
      <c r="Z112" s="110">
        <v>0</v>
      </c>
      <c r="AA112" s="110">
        <v>2692.7360516185922</v>
      </c>
      <c r="AB112" s="110">
        <v>126838.51394838141</v>
      </c>
      <c r="AC112" s="110">
        <v>0</v>
      </c>
      <c r="AD112" s="110">
        <v>0</v>
      </c>
      <c r="AE112" t="s">
        <v>655</v>
      </c>
      <c r="AF112" t="s">
        <v>764</v>
      </c>
      <c r="AG112" t="s">
        <v>365</v>
      </c>
    </row>
    <row r="113" spans="1:34" ht="25">
      <c r="A113" s="104" t="s">
        <v>2015</v>
      </c>
      <c r="B113" s="104" t="s">
        <v>1940</v>
      </c>
      <c r="D113" s="42">
        <v>2130469</v>
      </c>
      <c r="F113" s="28" t="s">
        <v>387</v>
      </c>
      <c r="G113" s="28" t="s">
        <v>1791</v>
      </c>
      <c r="H113" s="28"/>
      <c r="I113" s="28"/>
      <c r="J113" s="28"/>
      <c r="K113" s="28"/>
      <c r="L113" s="28"/>
      <c r="M113" s="106" t="s">
        <v>5970</v>
      </c>
      <c r="N113" s="332"/>
      <c r="O113" s="28"/>
      <c r="P113" s="28"/>
      <c r="Q113" s="28"/>
      <c r="S113" s="112">
        <v>1</v>
      </c>
      <c r="T113" s="114">
        <v>2028</v>
      </c>
      <c r="U113" s="110">
        <v>427976</v>
      </c>
      <c r="V113" s="110"/>
      <c r="W113" s="110">
        <v>427976</v>
      </c>
      <c r="X113" s="111">
        <v>1</v>
      </c>
      <c r="Y113" s="112">
        <v>0</v>
      </c>
      <c r="Z113" s="110">
        <v>0</v>
      </c>
      <c r="AA113" s="110">
        <v>8896.8986590302538</v>
      </c>
      <c r="AB113" s="110">
        <v>419079.10134096973</v>
      </c>
      <c r="AC113" s="110">
        <v>0</v>
      </c>
      <c r="AD113" s="110">
        <v>0</v>
      </c>
      <c r="AE113" t="s">
        <v>655</v>
      </c>
      <c r="AF113" t="s">
        <v>764</v>
      </c>
      <c r="AG113" t="s">
        <v>365</v>
      </c>
    </row>
    <row r="114" spans="1:34" ht="37.5">
      <c r="A114" s="104" t="s">
        <v>5882</v>
      </c>
      <c r="B114" s="104" t="s">
        <v>280</v>
      </c>
      <c r="D114" s="42">
        <v>2132002</v>
      </c>
      <c r="F114" s="28" t="s">
        <v>6831</v>
      </c>
      <c r="G114" s="28" t="s">
        <v>1333</v>
      </c>
      <c r="H114" s="28"/>
      <c r="I114" s="28" t="s">
        <v>21</v>
      </c>
      <c r="J114" s="28"/>
      <c r="K114" s="28"/>
      <c r="L114" s="28"/>
      <c r="M114" s="106" t="s">
        <v>6318</v>
      </c>
      <c r="N114" s="332"/>
      <c r="O114" s="28"/>
      <c r="P114" s="28"/>
      <c r="Q114" s="28"/>
      <c r="S114" s="112">
        <v>1</v>
      </c>
      <c r="T114" s="114">
        <v>2028</v>
      </c>
      <c r="U114" s="110">
        <v>32563.31</v>
      </c>
      <c r="V114" s="110"/>
      <c r="W114" s="110">
        <v>32563.31</v>
      </c>
      <c r="X114" s="111">
        <v>1</v>
      </c>
      <c r="Y114" s="112">
        <v>0</v>
      </c>
      <c r="Z114" s="110">
        <v>0</v>
      </c>
      <c r="AA114" s="110">
        <v>1354.7105758592936</v>
      </c>
      <c r="AB114" s="110">
        <v>31208.599424140706</v>
      </c>
      <c r="AC114" s="110">
        <v>0</v>
      </c>
      <c r="AD114" s="110">
        <v>0</v>
      </c>
      <c r="AE114" t="s">
        <v>539</v>
      </c>
      <c r="AF114" t="s">
        <v>764</v>
      </c>
      <c r="AG114" t="s">
        <v>7524</v>
      </c>
      <c r="AH114" t="s">
        <v>30</v>
      </c>
    </row>
    <row r="115" spans="1:34" ht="25">
      <c r="A115" s="104" t="s">
        <v>5883</v>
      </c>
      <c r="B115" s="104" t="s">
        <v>10</v>
      </c>
      <c r="D115" s="42">
        <v>2132007</v>
      </c>
      <c r="F115" s="28" t="s">
        <v>689</v>
      </c>
      <c r="G115" s="28" t="s">
        <v>1798</v>
      </c>
      <c r="H115" s="28"/>
      <c r="I115" s="28"/>
      <c r="J115" s="28"/>
      <c r="K115" s="28"/>
      <c r="L115" s="28"/>
      <c r="M115" s="106" t="s">
        <v>6796</v>
      </c>
      <c r="N115" s="332"/>
      <c r="O115" s="28"/>
      <c r="P115" s="28"/>
      <c r="Q115" s="28"/>
      <c r="S115" s="112">
        <v>1</v>
      </c>
      <c r="T115" s="114">
        <v>2028</v>
      </c>
      <c r="U115" s="110">
        <v>7151781.2000000002</v>
      </c>
      <c r="V115" s="110"/>
      <c r="W115" s="110">
        <v>7151781.2000000002</v>
      </c>
      <c r="X115" s="111">
        <v>1</v>
      </c>
      <c r="Y115" s="112">
        <v>0</v>
      </c>
      <c r="Z115" s="110">
        <v>0</v>
      </c>
      <c r="AA115" s="110">
        <v>3627617.5255335695</v>
      </c>
      <c r="AB115" s="110">
        <v>3524163.6744664307</v>
      </c>
      <c r="AC115" s="110">
        <v>0</v>
      </c>
      <c r="AD115" s="110">
        <v>0</v>
      </c>
      <c r="AE115" t="s">
        <v>476</v>
      </c>
      <c r="AF115" t="s">
        <v>765</v>
      </c>
      <c r="AG115" t="s">
        <v>365</v>
      </c>
    </row>
    <row r="116" spans="1:34" ht="25">
      <c r="A116" s="104" t="s">
        <v>5882</v>
      </c>
      <c r="B116" s="104" t="s">
        <v>280</v>
      </c>
      <c r="D116" s="1">
        <v>2133002</v>
      </c>
      <c r="F116" s="28" t="s">
        <v>713</v>
      </c>
      <c r="G116" s="28" t="s">
        <v>1795</v>
      </c>
      <c r="H116" s="28"/>
      <c r="I116" s="28"/>
      <c r="J116" s="28"/>
      <c r="K116" s="28"/>
      <c r="L116" s="28"/>
      <c r="M116" s="106" t="s">
        <v>6332</v>
      </c>
      <c r="N116" s="332"/>
      <c r="O116" s="28"/>
      <c r="P116" s="28"/>
      <c r="Q116" s="28"/>
      <c r="S116" s="112">
        <v>0.5</v>
      </c>
      <c r="T116" s="114">
        <v>2028</v>
      </c>
      <c r="U116" s="110">
        <v>3470987.6699999995</v>
      </c>
      <c r="V116" s="110"/>
      <c r="W116" s="110">
        <v>3470987.6699999995</v>
      </c>
      <c r="X116" s="111">
        <v>1</v>
      </c>
      <c r="Y116" s="112">
        <v>0</v>
      </c>
      <c r="Z116" s="110">
        <v>1735493.8349999997</v>
      </c>
      <c r="AA116" s="110">
        <v>0</v>
      </c>
      <c r="AB116" s="110">
        <v>1735493.8349999997</v>
      </c>
      <c r="AC116" s="110">
        <v>0</v>
      </c>
      <c r="AD116" s="110">
        <v>0</v>
      </c>
      <c r="AE116" t="s">
        <v>542</v>
      </c>
      <c r="AF116" t="s">
        <v>765</v>
      </c>
      <c r="AG116" t="s">
        <v>365</v>
      </c>
    </row>
    <row r="117" spans="1:34" ht="25">
      <c r="A117" s="104" t="s">
        <v>5882</v>
      </c>
      <c r="B117" s="104" t="s">
        <v>280</v>
      </c>
      <c r="D117" s="42">
        <v>2133002</v>
      </c>
      <c r="F117" s="28" t="s">
        <v>713</v>
      </c>
      <c r="G117" s="28" t="s">
        <v>1795</v>
      </c>
      <c r="H117" s="28"/>
      <c r="I117" s="28"/>
      <c r="J117" s="28"/>
      <c r="K117" s="28"/>
      <c r="L117" s="28"/>
      <c r="M117" s="106" t="s">
        <v>6393</v>
      </c>
      <c r="N117" s="332"/>
      <c r="O117" s="28"/>
      <c r="P117" s="28"/>
      <c r="Q117" s="28"/>
      <c r="S117" s="112">
        <v>0.5</v>
      </c>
      <c r="T117" s="114">
        <v>2032</v>
      </c>
      <c r="U117" s="110">
        <v>10471180.470000001</v>
      </c>
      <c r="V117" s="110"/>
      <c r="W117" s="110">
        <v>10471180.470000001</v>
      </c>
      <c r="X117" s="111">
        <v>0.7142857142857143</v>
      </c>
      <c r="Y117" s="112">
        <v>0.2857142857142857</v>
      </c>
      <c r="Z117" s="110">
        <v>5235590.2350000003</v>
      </c>
      <c r="AA117" s="110">
        <v>1151829.8516999995</v>
      </c>
      <c r="AB117" s="110">
        <v>2916971.7023571436</v>
      </c>
      <c r="AC117" s="110">
        <v>1166788.6809428574</v>
      </c>
      <c r="AD117" s="110">
        <v>0</v>
      </c>
      <c r="AE117" t="s">
        <v>532</v>
      </c>
      <c r="AF117" t="s">
        <v>765</v>
      </c>
      <c r="AG117" t="s">
        <v>365</v>
      </c>
    </row>
    <row r="118" spans="1:34" ht="25">
      <c r="A118" s="104" t="s">
        <v>5882</v>
      </c>
      <c r="B118" s="104" t="s">
        <v>280</v>
      </c>
      <c r="D118" s="42">
        <v>2133002</v>
      </c>
      <c r="F118" s="28" t="s">
        <v>713</v>
      </c>
      <c r="G118" s="28" t="s">
        <v>1795</v>
      </c>
      <c r="H118" s="28"/>
      <c r="I118" s="28"/>
      <c r="J118" s="28"/>
      <c r="K118" s="28"/>
      <c r="L118" s="28"/>
      <c r="M118" s="106" t="s">
        <v>6393</v>
      </c>
      <c r="N118" s="332"/>
      <c r="O118" s="28"/>
      <c r="P118" s="28"/>
      <c r="Q118" s="28"/>
      <c r="S118" s="112">
        <v>0.5</v>
      </c>
      <c r="T118" s="114">
        <v>2032</v>
      </c>
      <c r="U118" s="110">
        <v>6829091.4399999995</v>
      </c>
      <c r="V118" s="110"/>
      <c r="W118" s="110">
        <v>6829091.4399999995</v>
      </c>
      <c r="X118" s="111">
        <v>0.71688942891859053</v>
      </c>
      <c r="Y118" s="112">
        <v>0.28311057108140947</v>
      </c>
      <c r="Z118" s="110">
        <v>3414545.7199999997</v>
      </c>
      <c r="AA118" s="110">
        <v>751200.05839999998</v>
      </c>
      <c r="AB118" s="110">
        <v>1909324.3503572296</v>
      </c>
      <c r="AC118" s="110">
        <v>754021.31124277029</v>
      </c>
      <c r="AD118" s="110">
        <v>0</v>
      </c>
      <c r="AE118" t="s">
        <v>532</v>
      </c>
      <c r="AF118" t="s">
        <v>765</v>
      </c>
      <c r="AG118" t="s">
        <v>365</v>
      </c>
    </row>
    <row r="119" spans="1:34" ht="25">
      <c r="A119" s="104" t="s">
        <v>2015</v>
      </c>
      <c r="B119" s="104" t="s">
        <v>1940</v>
      </c>
      <c r="D119" s="1">
        <v>2140146</v>
      </c>
      <c r="F119" s="28" t="s">
        <v>311</v>
      </c>
      <c r="G119" s="28" t="s">
        <v>1589</v>
      </c>
      <c r="H119" s="28"/>
      <c r="I119" s="28"/>
      <c r="J119" s="28"/>
      <c r="K119" s="28"/>
      <c r="L119" s="28"/>
      <c r="M119" s="106" t="s">
        <v>5970</v>
      </c>
      <c r="N119" s="332"/>
      <c r="O119" s="28"/>
      <c r="P119" s="28"/>
      <c r="Q119" s="28"/>
      <c r="S119" s="112">
        <v>0.36999999999999994</v>
      </c>
      <c r="T119" s="114">
        <v>2028</v>
      </c>
      <c r="U119" s="110">
        <v>558711.80000000005</v>
      </c>
      <c r="V119" s="110"/>
      <c r="W119" s="110">
        <v>558711.80000000005</v>
      </c>
      <c r="X119" s="111">
        <v>1</v>
      </c>
      <c r="Y119" s="112">
        <v>0</v>
      </c>
      <c r="Z119" s="110">
        <v>351988.43400000007</v>
      </c>
      <c r="AA119" s="110">
        <v>0</v>
      </c>
      <c r="AB119" s="110">
        <v>206723.36599999998</v>
      </c>
      <c r="AC119" s="110">
        <v>0</v>
      </c>
      <c r="AD119" s="110">
        <v>0</v>
      </c>
      <c r="AE119" t="s">
        <v>655</v>
      </c>
      <c r="AF119" t="s">
        <v>764</v>
      </c>
      <c r="AG119" t="s">
        <v>365</v>
      </c>
    </row>
    <row r="120" spans="1:34" ht="25">
      <c r="A120" s="104" t="s">
        <v>2015</v>
      </c>
      <c r="B120" s="104" t="s">
        <v>1940</v>
      </c>
      <c r="D120" s="42">
        <v>2140146</v>
      </c>
      <c r="F120" s="28" t="s">
        <v>311</v>
      </c>
      <c r="G120" s="28" t="s">
        <v>1589</v>
      </c>
      <c r="H120" s="28"/>
      <c r="I120" s="28"/>
      <c r="J120" s="28"/>
      <c r="K120" s="28"/>
      <c r="L120" s="28"/>
      <c r="M120" s="106" t="s">
        <v>5970</v>
      </c>
      <c r="N120" s="332"/>
      <c r="O120" s="28"/>
      <c r="P120" s="28"/>
      <c r="Q120" s="28"/>
      <c r="S120" s="112">
        <v>0.36999999999999994</v>
      </c>
      <c r="T120" s="114">
        <v>2028</v>
      </c>
      <c r="U120" s="110">
        <v>33683032.729999997</v>
      </c>
      <c r="V120" s="110"/>
      <c r="W120" s="110">
        <v>33683032.729999997</v>
      </c>
      <c r="X120" s="111">
        <v>1</v>
      </c>
      <c r="Y120" s="112">
        <v>0</v>
      </c>
      <c r="Z120" s="110">
        <v>21220310.619900003</v>
      </c>
      <c r="AA120" s="110">
        <v>259078.95683219284</v>
      </c>
      <c r="AB120" s="110">
        <v>12203643.153267801</v>
      </c>
      <c r="AC120" s="110">
        <v>0</v>
      </c>
      <c r="AD120" s="110">
        <v>0</v>
      </c>
      <c r="AE120" t="s">
        <v>655</v>
      </c>
      <c r="AF120" t="s">
        <v>764</v>
      </c>
      <c r="AG120" t="s">
        <v>365</v>
      </c>
    </row>
    <row r="121" spans="1:34" ht="25">
      <c r="A121" s="104" t="s">
        <v>5882</v>
      </c>
      <c r="B121" s="104" t="s">
        <v>280</v>
      </c>
      <c r="D121" s="113">
        <v>2200114</v>
      </c>
      <c r="F121" s="28" t="s">
        <v>713</v>
      </c>
      <c r="G121" s="28" t="s">
        <v>1795</v>
      </c>
      <c r="H121" s="28"/>
      <c r="I121" s="28"/>
      <c r="J121" s="28"/>
      <c r="K121" s="28"/>
      <c r="L121" s="28"/>
      <c r="M121" s="106" t="s">
        <v>6332</v>
      </c>
      <c r="N121" s="332"/>
      <c r="O121" s="28"/>
      <c r="P121" s="28"/>
      <c r="Q121" s="28"/>
      <c r="S121" s="112">
        <v>0.625</v>
      </c>
      <c r="T121" s="114">
        <v>2028</v>
      </c>
      <c r="U121" s="110">
        <v>583.79999999999995</v>
      </c>
      <c r="V121" s="110"/>
      <c r="W121" s="110">
        <v>583.79999999999995</v>
      </c>
      <c r="X121" s="111">
        <v>1</v>
      </c>
      <c r="Y121" s="112">
        <v>0</v>
      </c>
      <c r="Z121" s="110">
        <v>218.92499999999998</v>
      </c>
      <c r="AA121" s="110">
        <v>0</v>
      </c>
      <c r="AB121" s="110">
        <v>364.875</v>
      </c>
      <c r="AC121" s="110">
        <v>0</v>
      </c>
      <c r="AD121" s="110">
        <v>0</v>
      </c>
      <c r="AE121" t="s">
        <v>542</v>
      </c>
      <c r="AF121" t="s">
        <v>765</v>
      </c>
      <c r="AG121" t="s">
        <v>7524</v>
      </c>
      <c r="AH121" t="s">
        <v>7525</v>
      </c>
    </row>
    <row r="122" spans="1:34" ht="62.5">
      <c r="A122" s="104" t="s">
        <v>2015</v>
      </c>
      <c r="B122" s="104" t="s">
        <v>1940</v>
      </c>
      <c r="D122" s="42">
        <v>2200114</v>
      </c>
      <c r="F122" s="28" t="s">
        <v>251</v>
      </c>
      <c r="G122" s="28" t="s">
        <v>1603</v>
      </c>
      <c r="H122" s="28"/>
      <c r="I122" s="28" t="s">
        <v>16</v>
      </c>
      <c r="J122" s="28"/>
      <c r="K122" s="28"/>
      <c r="L122" s="28"/>
      <c r="M122" s="106" t="s">
        <v>6577</v>
      </c>
      <c r="N122" s="332"/>
      <c r="O122" s="28"/>
      <c r="P122" s="28"/>
      <c r="Q122" s="28"/>
      <c r="S122" s="112">
        <v>0.625</v>
      </c>
      <c r="T122" s="114">
        <v>2028</v>
      </c>
      <c r="U122" s="110">
        <v>9110420</v>
      </c>
      <c r="V122" s="110"/>
      <c r="W122" s="110">
        <v>9110420</v>
      </c>
      <c r="X122" s="111">
        <v>1</v>
      </c>
      <c r="Y122" s="112">
        <v>0</v>
      </c>
      <c r="Z122" s="110">
        <v>3416407.5</v>
      </c>
      <c r="AA122" s="110">
        <v>183748.62056277506</v>
      </c>
      <c r="AB122" s="110">
        <v>5510263.8794372249</v>
      </c>
      <c r="AC122" s="110">
        <v>0</v>
      </c>
      <c r="AD122" s="110">
        <v>0</v>
      </c>
      <c r="AE122" t="s">
        <v>646</v>
      </c>
      <c r="AF122" t="s">
        <v>765</v>
      </c>
      <c r="AG122" t="s">
        <v>365</v>
      </c>
    </row>
    <row r="123" spans="1:34" ht="13">
      <c r="A123" s="104" t="s">
        <v>2015</v>
      </c>
      <c r="B123" s="104" t="s">
        <v>1940</v>
      </c>
      <c r="D123" s="42">
        <v>2310129</v>
      </c>
      <c r="F123" s="28" t="s">
        <v>686</v>
      </c>
      <c r="G123" s="28" t="s">
        <v>1790</v>
      </c>
      <c r="H123" s="28"/>
      <c r="I123" s="28" t="s">
        <v>16</v>
      </c>
      <c r="J123" s="28"/>
      <c r="K123" s="28"/>
      <c r="L123" s="28"/>
      <c r="M123" s="106" t="s">
        <v>5952</v>
      </c>
      <c r="N123" s="332"/>
      <c r="O123" s="28"/>
      <c r="P123" s="28"/>
      <c r="Q123" s="28"/>
      <c r="S123" s="112">
        <v>1</v>
      </c>
      <c r="T123" s="114">
        <v>2028</v>
      </c>
      <c r="U123" s="110">
        <v>4218662.79</v>
      </c>
      <c r="V123" s="110"/>
      <c r="W123" s="110">
        <v>4218662.79</v>
      </c>
      <c r="X123" s="111">
        <v>1</v>
      </c>
      <c r="Y123" s="112">
        <v>0</v>
      </c>
      <c r="Z123" s="110">
        <v>0</v>
      </c>
      <c r="AA123" s="110">
        <v>741871.99976412137</v>
      </c>
      <c r="AB123" s="110">
        <v>3476790.7902358789</v>
      </c>
      <c r="AC123" s="110">
        <v>0</v>
      </c>
      <c r="AD123" s="110">
        <v>0</v>
      </c>
      <c r="AE123" t="s">
        <v>656</v>
      </c>
      <c r="AF123" t="s">
        <v>765</v>
      </c>
      <c r="AG123" t="s">
        <v>365</v>
      </c>
    </row>
    <row r="124" spans="1:34" ht="25">
      <c r="A124" s="104" t="s">
        <v>26</v>
      </c>
      <c r="B124" s="104" t="s">
        <v>11</v>
      </c>
      <c r="D124" s="113">
        <v>2310130</v>
      </c>
      <c r="F124" s="28" t="s">
        <v>315</v>
      </c>
      <c r="G124" s="28" t="s">
        <v>1208</v>
      </c>
      <c r="H124" s="28"/>
      <c r="I124" s="28"/>
      <c r="J124" s="28"/>
      <c r="K124" s="28"/>
      <c r="L124" s="28"/>
      <c r="M124" s="106" t="s">
        <v>6033</v>
      </c>
      <c r="N124" s="332"/>
      <c r="O124" s="28"/>
      <c r="P124" s="28"/>
      <c r="Q124" s="28"/>
      <c r="S124" s="112">
        <v>1</v>
      </c>
      <c r="T124" s="114">
        <v>2028</v>
      </c>
      <c r="U124" s="110">
        <v>1260</v>
      </c>
      <c r="V124" s="110"/>
      <c r="W124" s="110">
        <v>1260</v>
      </c>
      <c r="X124" s="111">
        <v>1</v>
      </c>
      <c r="Y124" s="112">
        <v>0</v>
      </c>
      <c r="Z124" s="110">
        <v>0</v>
      </c>
      <c r="AA124" s="110">
        <v>0</v>
      </c>
      <c r="AB124" s="110">
        <v>1260</v>
      </c>
      <c r="AC124" s="110">
        <v>0</v>
      </c>
      <c r="AD124" s="110">
        <v>0</v>
      </c>
      <c r="AE124" t="s">
        <v>1894</v>
      </c>
      <c r="AF124" t="s">
        <v>764</v>
      </c>
      <c r="AG124" t="s">
        <v>7524</v>
      </c>
      <c r="AH124" t="s">
        <v>7525</v>
      </c>
    </row>
    <row r="125" spans="1:34" ht="25">
      <c r="A125" s="104" t="s">
        <v>26</v>
      </c>
      <c r="B125" s="104" t="s">
        <v>11</v>
      </c>
      <c r="D125" s="42">
        <v>2310130</v>
      </c>
      <c r="F125" s="28" t="s">
        <v>6835</v>
      </c>
      <c r="G125" s="28" t="s">
        <v>1208</v>
      </c>
      <c r="H125" s="28"/>
      <c r="I125" s="28"/>
      <c r="J125" s="28"/>
      <c r="K125" s="28"/>
      <c r="L125" s="28"/>
      <c r="M125" s="106" t="s">
        <v>6033</v>
      </c>
      <c r="N125" s="332"/>
      <c r="O125" s="28"/>
      <c r="P125" s="28"/>
      <c r="Q125" s="28"/>
      <c r="S125" s="112">
        <v>1</v>
      </c>
      <c r="T125" s="114">
        <v>2028</v>
      </c>
      <c r="U125" s="110">
        <v>4360951</v>
      </c>
      <c r="V125" s="110"/>
      <c r="W125" s="110">
        <v>4360951</v>
      </c>
      <c r="X125" s="111">
        <v>1</v>
      </c>
      <c r="Y125" s="112">
        <v>0</v>
      </c>
      <c r="Z125" s="110">
        <v>0</v>
      </c>
      <c r="AA125" s="110">
        <v>2337981.1313070869</v>
      </c>
      <c r="AB125" s="110">
        <v>2022969.8686929131</v>
      </c>
      <c r="AC125" s="110">
        <v>0</v>
      </c>
      <c r="AD125" s="110">
        <v>0</v>
      </c>
      <c r="AE125" t="s">
        <v>1894</v>
      </c>
      <c r="AF125" t="s">
        <v>764</v>
      </c>
      <c r="AG125" t="s">
        <v>365</v>
      </c>
    </row>
    <row r="126" spans="1:34" ht="13">
      <c r="A126" s="104" t="s">
        <v>26</v>
      </c>
      <c r="B126" s="104" t="s">
        <v>11</v>
      </c>
      <c r="D126" s="42">
        <v>3100872</v>
      </c>
      <c r="F126" s="28" t="s">
        <v>297</v>
      </c>
      <c r="G126" s="28" t="s">
        <v>1772</v>
      </c>
      <c r="H126" s="28"/>
      <c r="I126" s="28"/>
      <c r="J126" s="28"/>
      <c r="K126" s="28"/>
      <c r="L126" s="28"/>
      <c r="M126" s="106" t="s">
        <v>6021</v>
      </c>
      <c r="N126" s="332"/>
      <c r="O126" s="28"/>
      <c r="P126" s="28"/>
      <c r="Q126" s="28"/>
      <c r="S126" s="112">
        <v>0.15</v>
      </c>
      <c r="T126" s="114">
        <v>2028</v>
      </c>
      <c r="U126" s="110">
        <v>256076.01</v>
      </c>
      <c r="V126" s="110"/>
      <c r="W126" s="110">
        <v>256076.01</v>
      </c>
      <c r="X126" s="111">
        <v>1</v>
      </c>
      <c r="Y126" s="112">
        <v>0</v>
      </c>
      <c r="Z126" s="110">
        <v>217664.6085</v>
      </c>
      <c r="AA126" s="110">
        <v>23276.903022384591</v>
      </c>
      <c r="AB126" s="110">
        <v>15134.498477615416</v>
      </c>
      <c r="AC126" s="110">
        <v>0</v>
      </c>
      <c r="AD126" s="110">
        <v>0</v>
      </c>
      <c r="AE126" t="s">
        <v>1885</v>
      </c>
      <c r="AF126" t="s">
        <v>764</v>
      </c>
      <c r="AG126" t="s">
        <v>7524</v>
      </c>
      <c r="AH126" t="s">
        <v>30</v>
      </c>
    </row>
    <row r="127" spans="1:34" ht="37.5">
      <c r="A127" s="104" t="s">
        <v>26</v>
      </c>
      <c r="B127" s="104" t="s">
        <v>11</v>
      </c>
      <c r="D127" s="42">
        <v>3100902</v>
      </c>
      <c r="F127" s="28" t="s">
        <v>293</v>
      </c>
      <c r="G127" s="28" t="s">
        <v>1768</v>
      </c>
      <c r="H127" s="28"/>
      <c r="I127" s="28"/>
      <c r="J127" s="28"/>
      <c r="K127" s="28"/>
      <c r="L127" s="28"/>
      <c r="M127" s="106" t="s">
        <v>6039</v>
      </c>
      <c r="N127" s="332"/>
      <c r="O127" s="28"/>
      <c r="P127" s="28"/>
      <c r="Q127" s="28"/>
      <c r="S127" s="112">
        <v>0.15</v>
      </c>
      <c r="T127" s="114">
        <v>2028</v>
      </c>
      <c r="U127" s="110">
        <v>1566064.56</v>
      </c>
      <c r="V127" s="110"/>
      <c r="W127" s="110">
        <v>1566064.56</v>
      </c>
      <c r="X127" s="111">
        <v>1</v>
      </c>
      <c r="Y127" s="112">
        <v>0</v>
      </c>
      <c r="Z127" s="110">
        <v>1331154.8759999999</v>
      </c>
      <c r="AA127" s="110">
        <v>125939.1448571186</v>
      </c>
      <c r="AB127" s="110">
        <v>108970.53914288152</v>
      </c>
      <c r="AC127" s="110">
        <v>0</v>
      </c>
      <c r="AD127" s="110">
        <v>0</v>
      </c>
      <c r="AE127" t="s">
        <v>1900</v>
      </c>
      <c r="AF127" t="s">
        <v>764</v>
      </c>
      <c r="AG127" t="s">
        <v>365</v>
      </c>
    </row>
    <row r="128" spans="1:34" ht="50">
      <c r="A128" s="104" t="s">
        <v>26</v>
      </c>
      <c r="B128" s="104" t="s">
        <v>11</v>
      </c>
      <c r="D128" s="42">
        <v>3100903</v>
      </c>
      <c r="F128" s="28" t="s">
        <v>294</v>
      </c>
      <c r="G128" s="28" t="s">
        <v>1769</v>
      </c>
      <c r="H128" s="28"/>
      <c r="I128" s="28"/>
      <c r="J128" s="28"/>
      <c r="K128" s="28"/>
      <c r="L128" s="28"/>
      <c r="M128" s="106" t="s">
        <v>6024</v>
      </c>
      <c r="N128" s="332"/>
      <c r="O128" s="28"/>
      <c r="P128" s="28"/>
      <c r="Q128" s="28"/>
      <c r="S128" s="112">
        <v>0.15</v>
      </c>
      <c r="T128" s="114">
        <v>2028</v>
      </c>
      <c r="U128" s="110">
        <v>808536.09</v>
      </c>
      <c r="V128" s="110"/>
      <c r="W128" s="110">
        <v>808536.09</v>
      </c>
      <c r="X128" s="111">
        <v>1</v>
      </c>
      <c r="Y128" s="112">
        <v>0</v>
      </c>
      <c r="Z128" s="110">
        <v>687255.67649999994</v>
      </c>
      <c r="AA128" s="110">
        <v>68367.689699166687</v>
      </c>
      <c r="AB128" s="110">
        <v>52912.723800833337</v>
      </c>
      <c r="AC128" s="110">
        <v>0</v>
      </c>
      <c r="AD128" s="110">
        <v>0</v>
      </c>
      <c r="AE128" t="s">
        <v>1892</v>
      </c>
      <c r="AF128" t="s">
        <v>764</v>
      </c>
      <c r="AG128" t="s">
        <v>365</v>
      </c>
    </row>
    <row r="129" spans="1:34" ht="25">
      <c r="A129" s="104" t="s">
        <v>26</v>
      </c>
      <c r="B129" s="104" t="s">
        <v>11</v>
      </c>
      <c r="D129" s="42">
        <v>3100959</v>
      </c>
      <c r="F129" s="28" t="s">
        <v>298</v>
      </c>
      <c r="G129" s="28" t="s">
        <v>1773</v>
      </c>
      <c r="H129" s="28"/>
      <c r="I129" s="28"/>
      <c r="J129" s="28"/>
      <c r="K129" s="28"/>
      <c r="L129" s="28"/>
      <c r="M129" s="106" t="s">
        <v>6033</v>
      </c>
      <c r="N129" s="332"/>
      <c r="O129" s="28"/>
      <c r="P129" s="28"/>
      <c r="Q129" s="28"/>
      <c r="S129" s="112">
        <v>0.15</v>
      </c>
      <c r="T129" s="114">
        <v>2028</v>
      </c>
      <c r="U129" s="110">
        <v>816654</v>
      </c>
      <c r="V129" s="110"/>
      <c r="W129" s="110">
        <v>816654</v>
      </c>
      <c r="X129" s="111">
        <v>1</v>
      </c>
      <c r="Y129" s="112">
        <v>0</v>
      </c>
      <c r="Z129" s="110">
        <v>694155.9</v>
      </c>
      <c r="AA129" s="110">
        <v>65673.34657531546</v>
      </c>
      <c r="AB129" s="110">
        <v>56824.753424684517</v>
      </c>
      <c r="AC129" s="110">
        <v>0</v>
      </c>
      <c r="AD129" s="110">
        <v>0</v>
      </c>
      <c r="AE129" t="s">
        <v>1894</v>
      </c>
      <c r="AF129" t="s">
        <v>764</v>
      </c>
      <c r="AG129" t="s">
        <v>365</v>
      </c>
    </row>
    <row r="130" spans="1:34" ht="25">
      <c r="A130" s="104" t="s">
        <v>26</v>
      </c>
      <c r="B130" s="104" t="s">
        <v>11</v>
      </c>
      <c r="D130" s="42">
        <v>3100960</v>
      </c>
      <c r="F130" s="28" t="s">
        <v>299</v>
      </c>
      <c r="G130" s="28" t="s">
        <v>1857</v>
      </c>
      <c r="H130" s="28"/>
      <c r="I130" s="28"/>
      <c r="J130" s="28"/>
      <c r="K130" s="28"/>
      <c r="L130" s="28"/>
      <c r="M130" s="106" t="s">
        <v>6237</v>
      </c>
      <c r="N130" s="332"/>
      <c r="O130" s="28"/>
      <c r="P130" s="28"/>
      <c r="Q130" s="28"/>
      <c r="S130" s="112">
        <v>0.15</v>
      </c>
      <c r="T130" s="114">
        <v>2028</v>
      </c>
      <c r="U130" s="110">
        <v>214936.11000000002</v>
      </c>
      <c r="V130" s="110"/>
      <c r="W130" s="110">
        <v>214936.11000000002</v>
      </c>
      <c r="X130" s="111">
        <v>1</v>
      </c>
      <c r="Y130" s="112">
        <v>0</v>
      </c>
      <c r="Z130" s="110">
        <v>182695.69349999999</v>
      </c>
      <c r="AA130" s="110">
        <v>31941.725221992441</v>
      </c>
      <c r="AB130" s="110">
        <v>298.69127800757997</v>
      </c>
      <c r="AC130" s="110">
        <v>0</v>
      </c>
      <c r="AD130" s="110">
        <v>0</v>
      </c>
      <c r="AE130" t="s">
        <v>1887</v>
      </c>
      <c r="AF130" t="s">
        <v>764</v>
      </c>
      <c r="AG130" t="s">
        <v>7524</v>
      </c>
      <c r="AH130" t="s">
        <v>30</v>
      </c>
    </row>
    <row r="131" spans="1:34" ht="162.5">
      <c r="A131" s="104" t="s">
        <v>26</v>
      </c>
      <c r="B131" s="104" t="s">
        <v>11</v>
      </c>
      <c r="D131" s="42">
        <v>3100968</v>
      </c>
      <c r="F131" s="28" t="s">
        <v>300</v>
      </c>
      <c r="G131" s="28" t="s">
        <v>1774</v>
      </c>
      <c r="H131" s="28"/>
      <c r="I131" s="28"/>
      <c r="J131" s="28"/>
      <c r="K131" s="28"/>
      <c r="L131" s="28"/>
      <c r="M131" s="106" t="s">
        <v>6846</v>
      </c>
      <c r="N131" s="332"/>
      <c r="O131" s="28"/>
      <c r="P131" s="28"/>
      <c r="Q131" s="28"/>
      <c r="S131" s="112">
        <v>0.15</v>
      </c>
      <c r="T131" s="114">
        <v>2028</v>
      </c>
      <c r="U131" s="110">
        <v>611200.13</v>
      </c>
      <c r="V131" s="110"/>
      <c r="W131" s="110">
        <v>611200.13</v>
      </c>
      <c r="X131" s="111">
        <v>1</v>
      </c>
      <c r="Y131" s="112">
        <v>0</v>
      </c>
      <c r="Z131" s="110">
        <v>519520.11050000001</v>
      </c>
      <c r="AA131" s="110">
        <v>49151.105974629463</v>
      </c>
      <c r="AB131" s="110">
        <v>42528.913525370532</v>
      </c>
      <c r="AC131" s="110">
        <v>0</v>
      </c>
      <c r="AD131" s="110">
        <v>0</v>
      </c>
      <c r="AE131" t="s">
        <v>1902</v>
      </c>
      <c r="AF131" t="s">
        <v>764</v>
      </c>
      <c r="AG131" t="s">
        <v>7524</v>
      </c>
      <c r="AH131" t="s">
        <v>7525</v>
      </c>
    </row>
    <row r="132" spans="1:34" ht="25">
      <c r="A132" s="104" t="s">
        <v>26</v>
      </c>
      <c r="B132" s="104" t="s">
        <v>11</v>
      </c>
      <c r="D132" s="42">
        <v>3100995</v>
      </c>
      <c r="F132" s="28" t="s">
        <v>301</v>
      </c>
      <c r="G132" s="28" t="s">
        <v>1775</v>
      </c>
      <c r="H132" s="28"/>
      <c r="I132" s="28"/>
      <c r="J132" s="28"/>
      <c r="K132" s="28"/>
      <c r="L132" s="28"/>
      <c r="M132" s="106" t="s">
        <v>6843</v>
      </c>
      <c r="N132" s="332"/>
      <c r="O132" s="28"/>
      <c r="P132" s="28"/>
      <c r="Q132" s="28"/>
      <c r="S132" s="112">
        <v>0.15</v>
      </c>
      <c r="T132" s="114">
        <v>2028</v>
      </c>
      <c r="U132" s="110">
        <v>806212.88</v>
      </c>
      <c r="V132" s="110"/>
      <c r="W132" s="110">
        <v>806212.88</v>
      </c>
      <c r="X132" s="111">
        <v>1</v>
      </c>
      <c r="Y132" s="112">
        <v>0</v>
      </c>
      <c r="Z132" s="110">
        <v>685280.94799999997</v>
      </c>
      <c r="AA132" s="110">
        <v>73283.471665922203</v>
      </c>
      <c r="AB132" s="110">
        <v>47648.460334077827</v>
      </c>
      <c r="AC132" s="110">
        <v>0</v>
      </c>
      <c r="AD132" s="110">
        <v>0</v>
      </c>
      <c r="AE132" t="s">
        <v>1895</v>
      </c>
      <c r="AF132" t="s">
        <v>764</v>
      </c>
      <c r="AG132" t="s">
        <v>7524</v>
      </c>
      <c r="AH132" t="s">
        <v>30</v>
      </c>
    </row>
    <row r="133" spans="1:34" ht="50">
      <c r="A133" s="104" t="s">
        <v>26</v>
      </c>
      <c r="B133" s="104" t="s">
        <v>11</v>
      </c>
      <c r="D133" s="42">
        <v>3101001</v>
      </c>
      <c r="F133" s="28" t="s">
        <v>302</v>
      </c>
      <c r="G133" s="28" t="s">
        <v>1776</v>
      </c>
      <c r="H133" s="28"/>
      <c r="I133" s="28"/>
      <c r="J133" s="28"/>
      <c r="K133" s="28"/>
      <c r="L133" s="28"/>
      <c r="M133" s="106" t="s">
        <v>6039</v>
      </c>
      <c r="N133" s="332"/>
      <c r="O133" s="28"/>
      <c r="P133" s="28"/>
      <c r="Q133" s="28"/>
      <c r="S133" s="112">
        <v>0.15</v>
      </c>
      <c r="T133" s="114">
        <v>2028</v>
      </c>
      <c r="U133" s="110">
        <v>3971633</v>
      </c>
      <c r="V133" s="110"/>
      <c r="W133" s="110">
        <v>3971633</v>
      </c>
      <c r="X133" s="111">
        <v>1</v>
      </c>
      <c r="Y133" s="112">
        <v>0</v>
      </c>
      <c r="Z133" s="110">
        <v>3375888.05</v>
      </c>
      <c r="AA133" s="110">
        <v>319389.17237633746</v>
      </c>
      <c r="AB133" s="110">
        <v>276355.77762366273</v>
      </c>
      <c r="AC133" s="110">
        <v>0</v>
      </c>
      <c r="AD133" s="110">
        <v>0</v>
      </c>
      <c r="AE133" t="s">
        <v>1900</v>
      </c>
      <c r="AF133" t="s">
        <v>764</v>
      </c>
      <c r="AG133" t="s">
        <v>365</v>
      </c>
    </row>
    <row r="134" spans="1:34" ht="25">
      <c r="A134" s="104" t="s">
        <v>26</v>
      </c>
      <c r="B134" s="104" t="s">
        <v>11</v>
      </c>
      <c r="D134" s="42">
        <v>3101005</v>
      </c>
      <c r="F134" s="28" t="s">
        <v>304</v>
      </c>
      <c r="G134" s="28" t="s">
        <v>1778</v>
      </c>
      <c r="H134" s="28"/>
      <c r="I134" s="28"/>
      <c r="J134" s="28"/>
      <c r="K134" s="28"/>
      <c r="L134" s="28"/>
      <c r="M134" s="106" t="s">
        <v>6237</v>
      </c>
      <c r="N134" s="332"/>
      <c r="O134" s="28"/>
      <c r="P134" s="28"/>
      <c r="Q134" s="28"/>
      <c r="S134" s="112">
        <v>1</v>
      </c>
      <c r="T134" s="114">
        <v>2028</v>
      </c>
      <c r="U134" s="110">
        <v>51428.020000000004</v>
      </c>
      <c r="V134" s="110"/>
      <c r="W134" s="110">
        <v>51428.020000000004</v>
      </c>
      <c r="X134" s="111">
        <v>1</v>
      </c>
      <c r="Y134" s="112">
        <v>0</v>
      </c>
      <c r="Z134" s="110">
        <v>0</v>
      </c>
      <c r="AA134" s="110">
        <v>50951.565205465988</v>
      </c>
      <c r="AB134" s="110">
        <v>476.4547945340164</v>
      </c>
      <c r="AC134" s="110">
        <v>0</v>
      </c>
      <c r="AD134" s="110">
        <v>0</v>
      </c>
      <c r="AE134" t="s">
        <v>1887</v>
      </c>
      <c r="AF134" t="s">
        <v>764</v>
      </c>
      <c r="AG134" t="s">
        <v>7524</v>
      </c>
      <c r="AH134" t="s">
        <v>30</v>
      </c>
    </row>
    <row r="135" spans="1:34" ht="25">
      <c r="A135" s="104" t="s">
        <v>26</v>
      </c>
      <c r="B135" s="104" t="s">
        <v>11</v>
      </c>
      <c r="D135" s="42">
        <v>3101062</v>
      </c>
      <c r="F135" s="28" t="s">
        <v>289</v>
      </c>
      <c r="G135" s="28" t="s">
        <v>1764</v>
      </c>
      <c r="H135" s="28"/>
      <c r="I135" s="28"/>
      <c r="J135" s="28"/>
      <c r="K135" s="28"/>
      <c r="L135" s="28"/>
      <c r="M135" s="106" t="s">
        <v>6845</v>
      </c>
      <c r="N135" s="332"/>
      <c r="O135" s="28"/>
      <c r="P135" s="28"/>
      <c r="Q135" s="28"/>
      <c r="S135" s="112">
        <v>0.15</v>
      </c>
      <c r="T135" s="114">
        <v>2028</v>
      </c>
      <c r="U135" s="110">
        <v>493131</v>
      </c>
      <c r="V135" s="110"/>
      <c r="W135" s="110">
        <v>493131</v>
      </c>
      <c r="X135" s="111">
        <v>1</v>
      </c>
      <c r="Y135" s="112">
        <v>0</v>
      </c>
      <c r="Z135" s="110">
        <v>419161.35</v>
      </c>
      <c r="AA135" s="110">
        <v>40198.228874382796</v>
      </c>
      <c r="AB135" s="110">
        <v>33771.421125617228</v>
      </c>
      <c r="AC135" s="110">
        <v>0</v>
      </c>
      <c r="AD135" s="110">
        <v>0</v>
      </c>
      <c r="AE135" t="s">
        <v>1901</v>
      </c>
      <c r="AF135" t="s">
        <v>764</v>
      </c>
      <c r="AG135" t="s">
        <v>7524</v>
      </c>
      <c r="AH135" t="s">
        <v>7525</v>
      </c>
    </row>
    <row r="136" spans="1:34" ht="25">
      <c r="A136" s="104" t="s">
        <v>26</v>
      </c>
      <c r="B136" s="104" t="s">
        <v>11</v>
      </c>
      <c r="D136" s="42">
        <v>3101072</v>
      </c>
      <c r="F136" s="28" t="s">
        <v>1207</v>
      </c>
      <c r="G136" s="28" t="s">
        <v>1206</v>
      </c>
      <c r="H136" s="28"/>
      <c r="I136" s="28"/>
      <c r="J136" s="28"/>
      <c r="K136" s="28"/>
      <c r="L136" s="28"/>
      <c r="M136" s="106" t="s">
        <v>6723</v>
      </c>
      <c r="N136" s="332"/>
      <c r="O136" s="28"/>
      <c r="P136" s="28"/>
      <c r="Q136" s="28"/>
      <c r="S136" s="112">
        <v>1</v>
      </c>
      <c r="T136" s="114">
        <v>2028</v>
      </c>
      <c r="U136" s="110">
        <v>284667.21000000002</v>
      </c>
      <c r="V136" s="110"/>
      <c r="W136" s="110">
        <v>284667.21000000002</v>
      </c>
      <c r="X136" s="111">
        <v>1</v>
      </c>
      <c r="Y136" s="112">
        <v>0</v>
      </c>
      <c r="Z136" s="110">
        <v>0</v>
      </c>
      <c r="AA136" s="110">
        <v>0</v>
      </c>
      <c r="AB136" s="110">
        <v>284667.21000000002</v>
      </c>
      <c r="AC136" s="110">
        <v>0</v>
      </c>
      <c r="AD136" s="110">
        <v>0</v>
      </c>
      <c r="AE136" t="s">
        <v>1897</v>
      </c>
      <c r="AF136" t="s">
        <v>764</v>
      </c>
      <c r="AG136" t="s">
        <v>365</v>
      </c>
    </row>
    <row r="137" spans="1:34" ht="25">
      <c r="A137" s="104" t="s">
        <v>26</v>
      </c>
      <c r="B137" s="104" t="s">
        <v>11</v>
      </c>
      <c r="D137" s="42">
        <v>3101072</v>
      </c>
      <c r="F137" s="28" t="s">
        <v>1</v>
      </c>
      <c r="G137" s="28" t="s">
        <v>1206</v>
      </c>
      <c r="H137" s="28"/>
      <c r="I137" s="28"/>
      <c r="J137" s="28"/>
      <c r="K137" s="28"/>
      <c r="L137" s="28"/>
      <c r="M137" s="106" t="s">
        <v>6723</v>
      </c>
      <c r="N137" s="332"/>
      <c r="O137" s="28"/>
      <c r="P137" s="28"/>
      <c r="Q137" s="28"/>
      <c r="S137" s="112">
        <v>1</v>
      </c>
      <c r="T137" s="114">
        <v>2028</v>
      </c>
      <c r="U137" s="110">
        <v>18152379</v>
      </c>
      <c r="V137" s="110"/>
      <c r="W137" s="110">
        <v>18152379</v>
      </c>
      <c r="X137" s="111">
        <v>1</v>
      </c>
      <c r="Y137" s="112">
        <v>0</v>
      </c>
      <c r="Z137" s="110">
        <v>0</v>
      </c>
      <c r="AA137" s="110">
        <v>9731804.2083841395</v>
      </c>
      <c r="AB137" s="110">
        <v>8420574.7916158605</v>
      </c>
      <c r="AC137" s="110">
        <v>0</v>
      </c>
      <c r="AD137" s="110">
        <v>0</v>
      </c>
      <c r="AE137" t="s">
        <v>1897</v>
      </c>
      <c r="AF137" t="s">
        <v>764</v>
      </c>
      <c r="AG137" t="s">
        <v>365</v>
      </c>
    </row>
    <row r="138" spans="1:34" ht="25">
      <c r="A138" s="104" t="s">
        <v>26</v>
      </c>
      <c r="B138" s="104" t="s">
        <v>11</v>
      </c>
      <c r="D138" s="42">
        <v>3101072</v>
      </c>
      <c r="F138" s="28" t="s">
        <v>316</v>
      </c>
      <c r="G138" s="28" t="s">
        <v>1206</v>
      </c>
      <c r="H138" s="28"/>
      <c r="I138" s="28"/>
      <c r="J138" s="28"/>
      <c r="K138" s="28"/>
      <c r="L138" s="28"/>
      <c r="M138" s="106" t="s">
        <v>6723</v>
      </c>
      <c r="N138" s="332"/>
      <c r="O138" s="28"/>
      <c r="P138" s="28"/>
      <c r="Q138" s="28"/>
      <c r="S138" s="112">
        <v>1</v>
      </c>
      <c r="T138" s="114">
        <v>2028</v>
      </c>
      <c r="U138" s="110">
        <v>687015.6100000001</v>
      </c>
      <c r="V138" s="110"/>
      <c r="W138" s="110">
        <v>687015.6100000001</v>
      </c>
      <c r="X138" s="111">
        <v>1</v>
      </c>
      <c r="Y138" s="112">
        <v>0</v>
      </c>
      <c r="Z138" s="110">
        <v>0</v>
      </c>
      <c r="AA138" s="110">
        <v>370988.43011651578</v>
      </c>
      <c r="AB138" s="110">
        <v>316027.17988348432</v>
      </c>
      <c r="AC138" s="110">
        <v>0</v>
      </c>
      <c r="AD138" s="110">
        <v>0</v>
      </c>
      <c r="AE138" t="s">
        <v>1897</v>
      </c>
      <c r="AF138" t="s">
        <v>764</v>
      </c>
      <c r="AG138" t="s">
        <v>365</v>
      </c>
    </row>
    <row r="139" spans="1:34" ht="50">
      <c r="A139" s="104" t="s">
        <v>2015</v>
      </c>
      <c r="B139" s="104" t="s">
        <v>1940</v>
      </c>
      <c r="D139" s="1">
        <v>3101101</v>
      </c>
      <c r="F139" s="28" t="s">
        <v>6592</v>
      </c>
      <c r="G139" s="28" t="s">
        <v>1735</v>
      </c>
      <c r="H139" s="28"/>
      <c r="I139" s="28"/>
      <c r="J139" s="28"/>
      <c r="K139" s="28"/>
      <c r="L139" s="28"/>
      <c r="M139" s="106" t="s">
        <v>6396</v>
      </c>
      <c r="N139" s="332"/>
      <c r="O139" s="28"/>
      <c r="P139" s="28"/>
      <c r="Q139" s="28"/>
      <c r="S139" s="112">
        <v>0.12</v>
      </c>
      <c r="T139" s="114">
        <v>2028</v>
      </c>
      <c r="U139" s="110">
        <v>305267.44999999995</v>
      </c>
      <c r="V139" s="110"/>
      <c r="W139" s="110">
        <v>305267.44999999995</v>
      </c>
      <c r="X139" s="111">
        <v>1</v>
      </c>
      <c r="Y139" s="112">
        <v>0</v>
      </c>
      <c r="Z139" s="110">
        <v>268635.35599999997</v>
      </c>
      <c r="AA139" s="110">
        <v>0</v>
      </c>
      <c r="AB139" s="110">
        <v>36632.093999999983</v>
      </c>
      <c r="AC139" s="110">
        <v>0</v>
      </c>
      <c r="AD139" s="110">
        <v>0</v>
      </c>
      <c r="AE139" t="s">
        <v>650</v>
      </c>
      <c r="AF139" t="s">
        <v>764</v>
      </c>
      <c r="AG139" t="s">
        <v>7524</v>
      </c>
      <c r="AH139" t="s">
        <v>30</v>
      </c>
    </row>
    <row r="140" spans="1:34" ht="25">
      <c r="A140" s="104" t="s">
        <v>26</v>
      </c>
      <c r="B140" s="104" t="s">
        <v>11</v>
      </c>
      <c r="D140" s="1">
        <v>3101114</v>
      </c>
      <c r="F140" s="28" t="s">
        <v>317</v>
      </c>
      <c r="G140" s="28" t="s">
        <v>1363</v>
      </c>
      <c r="H140" s="28"/>
      <c r="I140" s="28"/>
      <c r="J140" s="28"/>
      <c r="K140" s="28"/>
      <c r="L140" s="28"/>
      <c r="M140" s="106" t="s">
        <v>6718</v>
      </c>
      <c r="N140" s="332"/>
      <c r="O140" s="28"/>
      <c r="P140" s="28"/>
      <c r="Q140" s="28"/>
      <c r="S140" s="112">
        <v>1</v>
      </c>
      <c r="T140" s="114">
        <v>2028</v>
      </c>
      <c r="U140" s="110">
        <v>808087.24</v>
      </c>
      <c r="V140" s="110"/>
      <c r="W140" s="110">
        <v>808087.24</v>
      </c>
      <c r="X140" s="111">
        <v>0.95973524544953115</v>
      </c>
      <c r="Y140" s="112">
        <v>4.0264754550468851E-2</v>
      </c>
      <c r="Z140" s="110">
        <v>0</v>
      </c>
      <c r="AA140" s="110">
        <v>0</v>
      </c>
      <c r="AB140" s="110">
        <v>775549.80562603415</v>
      </c>
      <c r="AC140" s="110">
        <v>32537.434373965814</v>
      </c>
      <c r="AD140" s="110">
        <v>0</v>
      </c>
      <c r="AE140" t="s">
        <v>1893</v>
      </c>
      <c r="AF140" t="s">
        <v>764</v>
      </c>
      <c r="AG140" t="s">
        <v>365</v>
      </c>
    </row>
    <row r="141" spans="1:34" ht="25">
      <c r="A141" s="104" t="s">
        <v>26</v>
      </c>
      <c r="B141" s="104" t="s">
        <v>11</v>
      </c>
      <c r="D141" s="42">
        <v>3101114</v>
      </c>
      <c r="F141" s="28" t="s">
        <v>317</v>
      </c>
      <c r="G141" s="28" t="s">
        <v>1363</v>
      </c>
      <c r="H141" s="28"/>
      <c r="I141" s="28" t="s">
        <v>16</v>
      </c>
      <c r="J141" s="28"/>
      <c r="K141" s="28"/>
      <c r="L141" s="28"/>
      <c r="M141" s="106" t="s">
        <v>6718</v>
      </c>
      <c r="N141" s="332"/>
      <c r="O141" s="28"/>
      <c r="P141" s="28"/>
      <c r="Q141" s="28"/>
      <c r="S141" s="112">
        <v>0.29920067954258661</v>
      </c>
      <c r="T141" s="114">
        <v>2028</v>
      </c>
      <c r="U141" s="110">
        <v>56134165.522874206</v>
      </c>
      <c r="V141" s="110"/>
      <c r="W141" s="110">
        <v>56134165.522874206</v>
      </c>
      <c r="X141" s="111">
        <v>0.95973524544953115</v>
      </c>
      <c r="Y141" s="112">
        <v>4.0264754550468851E-2</v>
      </c>
      <c r="Z141" s="110">
        <v>39338785.052874207</v>
      </c>
      <c r="AA141" s="110">
        <v>9954524.0659770072</v>
      </c>
      <c r="AB141" s="110">
        <v>6565411.0000000028</v>
      </c>
      <c r="AC141" s="110">
        <v>275445.40402298875</v>
      </c>
      <c r="AD141" s="110">
        <v>0</v>
      </c>
      <c r="AE141" t="s">
        <v>1893</v>
      </c>
      <c r="AF141" t="s">
        <v>764</v>
      </c>
      <c r="AG141" t="s">
        <v>365</v>
      </c>
    </row>
    <row r="142" spans="1:34" ht="25">
      <c r="A142" s="104" t="s">
        <v>26</v>
      </c>
      <c r="B142" s="104" t="s">
        <v>11</v>
      </c>
      <c r="D142" s="607">
        <v>3101115</v>
      </c>
      <c r="F142" s="28" t="s">
        <v>318</v>
      </c>
      <c r="G142" s="28" t="s">
        <v>1362</v>
      </c>
      <c r="H142" s="28"/>
      <c r="I142" s="28"/>
      <c r="J142" s="28"/>
      <c r="K142" s="28"/>
      <c r="L142" s="28"/>
      <c r="M142" s="106" t="s">
        <v>6718</v>
      </c>
      <c r="N142" s="332"/>
      <c r="O142" s="28"/>
      <c r="P142" s="28"/>
      <c r="Q142" s="28"/>
      <c r="S142" s="112">
        <v>1</v>
      </c>
      <c r="T142" s="114">
        <v>2028</v>
      </c>
      <c r="U142" s="110">
        <v>-15964.000000000002</v>
      </c>
      <c r="V142" s="110"/>
      <c r="W142" s="110">
        <v>-15964.000000000002</v>
      </c>
      <c r="X142" s="111">
        <v>1</v>
      </c>
      <c r="Y142" s="112">
        <v>0</v>
      </c>
      <c r="Z142" s="110">
        <v>0</v>
      </c>
      <c r="AA142" s="110">
        <v>0</v>
      </c>
      <c r="AB142" s="110">
        <v>-15964.000000000002</v>
      </c>
      <c r="AC142" s="110">
        <v>0</v>
      </c>
      <c r="AD142" s="110">
        <v>0</v>
      </c>
      <c r="AE142" t="s">
        <v>1893</v>
      </c>
      <c r="AF142" t="s">
        <v>764</v>
      </c>
      <c r="AG142" t="s">
        <v>7524</v>
      </c>
      <c r="AH142" t="s">
        <v>7525</v>
      </c>
    </row>
    <row r="143" spans="1:34" ht="25">
      <c r="A143" s="104" t="s">
        <v>26</v>
      </c>
      <c r="B143" s="104" t="s">
        <v>11</v>
      </c>
      <c r="D143" s="607">
        <v>3101115</v>
      </c>
      <c r="F143" s="28" t="s">
        <v>318</v>
      </c>
      <c r="G143" s="28" t="s">
        <v>1362</v>
      </c>
      <c r="H143" s="28"/>
      <c r="I143" s="28"/>
      <c r="J143" s="28"/>
      <c r="K143" s="28"/>
      <c r="L143" s="28"/>
      <c r="M143" s="106" t="s">
        <v>6718</v>
      </c>
      <c r="N143" s="332"/>
      <c r="O143" s="28"/>
      <c r="P143" s="28"/>
      <c r="Q143" s="28"/>
      <c r="S143" s="112">
        <v>1</v>
      </c>
      <c r="T143" s="114">
        <v>2028</v>
      </c>
      <c r="U143" s="110">
        <v>7083946.7499999991</v>
      </c>
      <c r="V143" s="110"/>
      <c r="W143" s="110">
        <v>7083946.7499999991</v>
      </c>
      <c r="X143" s="111">
        <v>1</v>
      </c>
      <c r="Y143" s="112">
        <v>0</v>
      </c>
      <c r="Z143" s="110">
        <v>0</v>
      </c>
      <c r="AA143" s="110">
        <v>3825331.3008923521</v>
      </c>
      <c r="AB143" s="110">
        <v>3258615.4491076469</v>
      </c>
      <c r="AC143" s="110">
        <v>0</v>
      </c>
      <c r="AD143" s="110">
        <v>0</v>
      </c>
      <c r="AE143" t="s">
        <v>1893</v>
      </c>
      <c r="AF143" t="s">
        <v>764</v>
      </c>
      <c r="AG143" t="s">
        <v>365</v>
      </c>
    </row>
    <row r="144" spans="1:34" ht="37.5">
      <c r="A144" s="104" t="s">
        <v>2015</v>
      </c>
      <c r="B144" s="104" t="s">
        <v>1940</v>
      </c>
      <c r="D144" s="42">
        <v>3200236</v>
      </c>
      <c r="F144" s="28" t="s">
        <v>715</v>
      </c>
      <c r="G144" s="28" t="s">
        <v>1786</v>
      </c>
      <c r="H144" s="28"/>
      <c r="I144" s="28"/>
      <c r="J144" s="28"/>
      <c r="K144" s="28"/>
      <c r="L144" s="28"/>
      <c r="M144" s="106" t="s">
        <v>6812</v>
      </c>
      <c r="N144" s="332"/>
      <c r="O144" s="28"/>
      <c r="P144" s="28"/>
      <c r="Q144" s="28"/>
      <c r="S144" s="112">
        <v>1</v>
      </c>
      <c r="T144" s="114">
        <v>2028</v>
      </c>
      <c r="U144" s="110">
        <v>280710.89999999997</v>
      </c>
      <c r="V144" s="110"/>
      <c r="W144" s="110">
        <v>280710.89999999997</v>
      </c>
      <c r="X144" s="111">
        <v>1</v>
      </c>
      <c r="Y144" s="112">
        <v>0</v>
      </c>
      <c r="Z144" s="110">
        <v>0</v>
      </c>
      <c r="AA144" s="110">
        <v>10443.856926534254</v>
      </c>
      <c r="AB144" s="110">
        <v>270267.0430734657</v>
      </c>
      <c r="AC144" s="110">
        <v>0</v>
      </c>
      <c r="AD144" s="110">
        <v>0</v>
      </c>
      <c r="AE144" t="s">
        <v>663</v>
      </c>
      <c r="AF144" t="s">
        <v>765</v>
      </c>
      <c r="AG144" t="s">
        <v>365</v>
      </c>
    </row>
    <row r="145" spans="1:34" ht="37.5">
      <c r="A145" s="104" t="s">
        <v>2015</v>
      </c>
      <c r="B145" s="104" t="s">
        <v>1940</v>
      </c>
      <c r="D145" s="42">
        <v>3200520</v>
      </c>
      <c r="F145" s="28" t="s">
        <v>1597</v>
      </c>
      <c r="G145" s="28" t="s">
        <v>1596</v>
      </c>
      <c r="H145" s="28"/>
      <c r="I145" s="28"/>
      <c r="J145" s="28"/>
      <c r="K145" s="28"/>
      <c r="L145" s="28"/>
      <c r="M145" s="106" t="s">
        <v>5962</v>
      </c>
      <c r="N145" s="332"/>
      <c r="O145" s="28"/>
      <c r="P145" s="28"/>
      <c r="Q145" s="28"/>
      <c r="S145" s="112">
        <v>0.5</v>
      </c>
      <c r="T145" s="114">
        <v>2028</v>
      </c>
      <c r="U145" s="110">
        <v>23820454</v>
      </c>
      <c r="V145" s="110"/>
      <c r="W145" s="110">
        <v>23820454</v>
      </c>
      <c r="X145" s="111">
        <v>1</v>
      </c>
      <c r="Y145" s="112">
        <v>0</v>
      </c>
      <c r="Z145" s="110">
        <v>11910227</v>
      </c>
      <c r="AA145" s="110">
        <v>2732097.7528278641</v>
      </c>
      <c r="AB145" s="110">
        <v>9178129.2471721359</v>
      </c>
      <c r="AC145" s="110">
        <v>0</v>
      </c>
      <c r="AD145" s="110">
        <v>0</v>
      </c>
      <c r="AE145" t="s">
        <v>658</v>
      </c>
      <c r="AF145" t="s">
        <v>765</v>
      </c>
      <c r="AG145" t="s">
        <v>365</v>
      </c>
    </row>
    <row r="146" spans="1:34" ht="25">
      <c r="A146" s="104" t="s">
        <v>2015</v>
      </c>
      <c r="B146" s="104" t="s">
        <v>1940</v>
      </c>
      <c r="D146" s="42">
        <v>3200537</v>
      </c>
      <c r="F146" s="28" t="s">
        <v>707</v>
      </c>
      <c r="G146" s="28" t="s">
        <v>1344</v>
      </c>
      <c r="H146" s="28"/>
      <c r="I146" s="28"/>
      <c r="J146" s="28"/>
      <c r="K146" s="28"/>
      <c r="L146" s="28"/>
      <c r="M146" s="106" t="s">
        <v>6584</v>
      </c>
      <c r="N146" s="332"/>
      <c r="O146" s="28"/>
      <c r="P146" s="28"/>
      <c r="Q146" s="28"/>
      <c r="S146" s="112">
        <v>0.55000000000000004</v>
      </c>
      <c r="T146" s="114">
        <v>2028</v>
      </c>
      <c r="U146" s="110">
        <v>1310506.72</v>
      </c>
      <c r="V146" s="110"/>
      <c r="W146" s="110">
        <v>1310506.72</v>
      </c>
      <c r="X146" s="111">
        <v>1</v>
      </c>
      <c r="Y146" s="112">
        <v>0</v>
      </c>
      <c r="Z146" s="110">
        <v>589728.02399999998</v>
      </c>
      <c r="AA146" s="110">
        <v>83475.843614237732</v>
      </c>
      <c r="AB146" s="110">
        <v>637302.85238576226</v>
      </c>
      <c r="AC146" s="110">
        <v>0</v>
      </c>
      <c r="AD146" s="110">
        <v>0</v>
      </c>
      <c r="AE146" t="s">
        <v>640</v>
      </c>
      <c r="AF146" t="s">
        <v>765</v>
      </c>
      <c r="AG146" t="s">
        <v>365</v>
      </c>
    </row>
    <row r="147" spans="1:34" ht="37.5">
      <c r="A147" s="104" t="s">
        <v>2015</v>
      </c>
      <c r="B147" s="104" t="s">
        <v>1940</v>
      </c>
      <c r="D147" s="42">
        <v>3200537</v>
      </c>
      <c r="F147" s="28" t="s">
        <v>710</v>
      </c>
      <c r="G147" s="28" t="s">
        <v>1577</v>
      </c>
      <c r="H147" s="28"/>
      <c r="I147" s="28"/>
      <c r="J147" s="28"/>
      <c r="K147" s="28"/>
      <c r="L147" s="28"/>
      <c r="M147" s="106" t="s">
        <v>6584</v>
      </c>
      <c r="N147" s="332"/>
      <c r="O147" s="28"/>
      <c r="P147" s="28"/>
      <c r="Q147" s="28"/>
      <c r="S147" s="112">
        <v>0.55000000000000004</v>
      </c>
      <c r="T147" s="114">
        <v>2032</v>
      </c>
      <c r="U147" s="110">
        <v>4756697.57</v>
      </c>
      <c r="V147" s="110"/>
      <c r="W147" s="110">
        <v>4756697.57</v>
      </c>
      <c r="X147" s="111">
        <v>0.7142857142857143</v>
      </c>
      <c r="Y147" s="112">
        <v>0.2857142857142857</v>
      </c>
      <c r="Z147" s="110">
        <v>2140513.9065</v>
      </c>
      <c r="AA147" s="110">
        <v>174982.43361313408</v>
      </c>
      <c r="AB147" s="110">
        <v>1743715.1642049043</v>
      </c>
      <c r="AC147" s="110">
        <v>697486.06568196171</v>
      </c>
      <c r="AD147" s="110">
        <v>0</v>
      </c>
      <c r="AE147" t="s">
        <v>640</v>
      </c>
      <c r="AF147" t="s">
        <v>765</v>
      </c>
      <c r="AG147" t="s">
        <v>365</v>
      </c>
    </row>
    <row r="148" spans="1:34" ht="37.5">
      <c r="A148" s="104" t="s">
        <v>5882</v>
      </c>
      <c r="B148" s="104" t="s">
        <v>280</v>
      </c>
      <c r="D148" s="113">
        <v>3200606</v>
      </c>
      <c r="F148" s="28" t="s">
        <v>1060</v>
      </c>
      <c r="G148" s="28" t="s">
        <v>1721</v>
      </c>
      <c r="H148" s="28"/>
      <c r="I148" s="28"/>
      <c r="J148" s="28"/>
      <c r="K148" s="28"/>
      <c r="L148" s="28"/>
      <c r="M148" s="106" t="s">
        <v>5992</v>
      </c>
      <c r="N148" s="332"/>
      <c r="O148" s="28"/>
      <c r="P148" s="28"/>
      <c r="Q148" s="28"/>
      <c r="S148" s="112">
        <v>0.14000000000000001</v>
      </c>
      <c r="T148" s="114">
        <v>2028</v>
      </c>
      <c r="U148" s="110">
        <v>1312343.5900000003</v>
      </c>
      <c r="V148" s="110"/>
      <c r="W148" s="110">
        <v>1312343.5900000003</v>
      </c>
      <c r="X148" s="111">
        <v>1</v>
      </c>
      <c r="Y148" s="112">
        <v>0</v>
      </c>
      <c r="Z148" s="110">
        <v>1128615.4874000002</v>
      </c>
      <c r="AA148" s="110">
        <v>0</v>
      </c>
      <c r="AB148" s="110">
        <v>183728.1026000001</v>
      </c>
      <c r="AC148" s="110">
        <v>0</v>
      </c>
      <c r="AD148" s="110">
        <v>0</v>
      </c>
      <c r="AE148" t="s">
        <v>543</v>
      </c>
      <c r="AF148" t="s">
        <v>765</v>
      </c>
      <c r="AG148" t="s">
        <v>365</v>
      </c>
    </row>
    <row r="149" spans="1:34" ht="25">
      <c r="A149" s="104" t="s">
        <v>2015</v>
      </c>
      <c r="B149" s="104" t="s">
        <v>1940</v>
      </c>
      <c r="D149" s="42">
        <v>3200614</v>
      </c>
      <c r="F149" s="28" t="s">
        <v>310</v>
      </c>
      <c r="G149" s="28" t="s">
        <v>1588</v>
      </c>
      <c r="H149" s="28"/>
      <c r="I149" s="28"/>
      <c r="J149" s="28"/>
      <c r="K149" s="28"/>
      <c r="L149" s="28"/>
      <c r="M149" s="106" t="s">
        <v>5970</v>
      </c>
      <c r="N149" s="332"/>
      <c r="O149" s="28"/>
      <c r="P149" s="28"/>
      <c r="Q149" s="28"/>
      <c r="S149" s="112">
        <v>1</v>
      </c>
      <c r="T149" s="114">
        <v>2028</v>
      </c>
      <c r="U149" s="110">
        <v>279735.44</v>
      </c>
      <c r="V149" s="110"/>
      <c r="W149" s="110">
        <v>279735.44</v>
      </c>
      <c r="X149" s="111">
        <v>1</v>
      </c>
      <c r="Y149" s="112">
        <v>0</v>
      </c>
      <c r="Z149" s="110">
        <v>0</v>
      </c>
      <c r="AA149" s="110">
        <v>5815.2276319682051</v>
      </c>
      <c r="AB149" s="110">
        <v>273920.21236803179</v>
      </c>
      <c r="AC149" s="110">
        <v>0</v>
      </c>
      <c r="AD149" s="110">
        <v>0</v>
      </c>
      <c r="AE149" t="s">
        <v>655</v>
      </c>
      <c r="AF149" t="s">
        <v>764</v>
      </c>
      <c r="AG149" t="s">
        <v>365</v>
      </c>
    </row>
    <row r="150" spans="1:34" ht="25">
      <c r="A150" s="104" t="s">
        <v>15</v>
      </c>
      <c r="B150" s="104" t="s">
        <v>5</v>
      </c>
      <c r="D150" s="42">
        <v>3200649</v>
      </c>
      <c r="F150" s="28" t="s">
        <v>6741</v>
      </c>
      <c r="G150" s="28" t="s">
        <v>1299</v>
      </c>
      <c r="H150" s="28"/>
      <c r="I150" s="28"/>
      <c r="J150" s="28"/>
      <c r="K150" s="28"/>
      <c r="L150" s="28"/>
      <c r="M150" s="106" t="s">
        <v>6435</v>
      </c>
      <c r="N150" s="332"/>
      <c r="O150" s="28"/>
      <c r="P150" s="28"/>
      <c r="Q150" s="28"/>
      <c r="S150" s="112">
        <v>0.23</v>
      </c>
      <c r="T150" s="114">
        <v>2045</v>
      </c>
      <c r="U150" s="110">
        <v>735757000</v>
      </c>
      <c r="V150" s="110"/>
      <c r="W150" s="110">
        <v>735757000</v>
      </c>
      <c r="X150" s="111">
        <v>0.37037037037037035</v>
      </c>
      <c r="Y150" s="112">
        <v>0.62962962962962965</v>
      </c>
      <c r="Z150" s="110">
        <v>566532890</v>
      </c>
      <c r="AA150" s="302">
        <v>5984521</v>
      </c>
      <c r="AB150" s="110">
        <v>60459107.037037037</v>
      </c>
      <c r="AC150" s="110">
        <v>102780481.96296297</v>
      </c>
      <c r="AD150" s="110">
        <v>0</v>
      </c>
      <c r="AE150" t="s">
        <v>608</v>
      </c>
      <c r="AF150" t="s">
        <v>765</v>
      </c>
      <c r="AG150" t="s">
        <v>365</v>
      </c>
    </row>
    <row r="151" spans="1:34" ht="25">
      <c r="A151" s="104" t="s">
        <v>15</v>
      </c>
      <c r="B151" s="104" t="s">
        <v>5</v>
      </c>
      <c r="D151" s="42">
        <v>3200649</v>
      </c>
      <c r="F151" s="28" t="s">
        <v>6741</v>
      </c>
      <c r="G151" s="28" t="s">
        <v>1299</v>
      </c>
      <c r="H151" s="28"/>
      <c r="I151" s="28"/>
      <c r="J151" s="28"/>
      <c r="K151" s="28"/>
      <c r="L151" s="28"/>
      <c r="M151" s="106" t="s">
        <v>6435</v>
      </c>
      <c r="N151" s="332"/>
      <c r="O151" s="28"/>
      <c r="P151" s="28"/>
      <c r="Q151" s="28"/>
      <c r="S151" s="112">
        <v>0.23</v>
      </c>
      <c r="T151" s="114">
        <v>2045</v>
      </c>
      <c r="U151" s="110">
        <v>283500000</v>
      </c>
      <c r="V151" s="110"/>
      <c r="W151" s="110">
        <v>283500000</v>
      </c>
      <c r="X151" s="111">
        <v>0.37037037037037035</v>
      </c>
      <c r="Y151" s="112">
        <v>0.62962962962962965</v>
      </c>
      <c r="Z151" s="110">
        <v>218295000</v>
      </c>
      <c r="AA151" s="302">
        <v>9767525</v>
      </c>
      <c r="AB151" s="110">
        <v>20532398.148148146</v>
      </c>
      <c r="AC151" s="110">
        <v>34905076.851851851</v>
      </c>
      <c r="AD151" s="110">
        <v>0</v>
      </c>
      <c r="AE151" t="s">
        <v>608</v>
      </c>
      <c r="AF151" t="s">
        <v>765</v>
      </c>
      <c r="AG151" t="s">
        <v>365</v>
      </c>
    </row>
    <row r="152" spans="1:34" ht="112.5">
      <c r="A152" s="104" t="s">
        <v>2015</v>
      </c>
      <c r="B152" s="104" t="s">
        <v>1940</v>
      </c>
      <c r="D152" s="113">
        <v>3200671</v>
      </c>
      <c r="F152" s="28" t="s">
        <v>6636</v>
      </c>
      <c r="G152" s="28" t="s">
        <v>1719</v>
      </c>
      <c r="H152" s="28"/>
      <c r="I152" s="28"/>
      <c r="J152" s="28"/>
      <c r="K152" s="28"/>
      <c r="L152" s="28"/>
      <c r="M152" s="106" t="s">
        <v>5952</v>
      </c>
      <c r="N152" s="332"/>
      <c r="O152" s="28"/>
      <c r="P152" s="28"/>
      <c r="Q152" s="28"/>
      <c r="S152" s="112">
        <v>0.54</v>
      </c>
      <c r="T152" s="114">
        <v>2028</v>
      </c>
      <c r="U152" s="110">
        <v>2064996.16</v>
      </c>
      <c r="V152" s="110"/>
      <c r="W152" s="110">
        <v>2064996.16</v>
      </c>
      <c r="X152" s="111">
        <v>1</v>
      </c>
      <c r="Y152" s="112">
        <v>0</v>
      </c>
      <c r="Z152" s="110">
        <v>949898.23359999992</v>
      </c>
      <c r="AA152" s="110">
        <v>0</v>
      </c>
      <c r="AB152" s="110">
        <v>1115097.9264</v>
      </c>
      <c r="AC152" s="110">
        <v>0</v>
      </c>
      <c r="AD152" s="110">
        <v>0</v>
      </c>
      <c r="AE152" t="s">
        <v>656</v>
      </c>
      <c r="AF152" t="s">
        <v>765</v>
      </c>
      <c r="AG152" t="s">
        <v>365</v>
      </c>
    </row>
    <row r="153" spans="1:34" ht="13">
      <c r="A153" s="104" t="s">
        <v>15</v>
      </c>
      <c r="B153" s="104" t="s">
        <v>5</v>
      </c>
      <c r="D153" s="42">
        <v>3200758</v>
      </c>
      <c r="F153" s="28" t="s">
        <v>306</v>
      </c>
      <c r="G153" s="28" t="s">
        <v>1849</v>
      </c>
      <c r="H153" s="28"/>
      <c r="I153" s="28"/>
      <c r="J153" s="28"/>
      <c r="K153" s="28"/>
      <c r="L153" s="28"/>
      <c r="M153" s="106" t="s">
        <v>6435</v>
      </c>
      <c r="N153" s="332"/>
      <c r="O153" s="28"/>
      <c r="P153" s="28"/>
      <c r="Q153" s="28"/>
      <c r="S153" s="112">
        <v>0.25000000643959852</v>
      </c>
      <c r="T153" s="114">
        <v>2028</v>
      </c>
      <c r="U153" s="110">
        <v>5468939.5000000009</v>
      </c>
      <c r="V153" s="110"/>
      <c r="W153" s="110">
        <v>5468939.5000000009</v>
      </c>
      <c r="X153" s="111">
        <v>1</v>
      </c>
      <c r="Y153" s="112">
        <v>0</v>
      </c>
      <c r="Z153" s="110">
        <v>4101704.5897822259</v>
      </c>
      <c r="AA153" s="110">
        <v>1210443.5857947348</v>
      </c>
      <c r="AB153" s="110">
        <v>156791.32442304026</v>
      </c>
      <c r="AC153" s="110">
        <v>0</v>
      </c>
      <c r="AD153" s="110">
        <v>0</v>
      </c>
      <c r="AE153" t="s">
        <v>608</v>
      </c>
      <c r="AF153" t="s">
        <v>765</v>
      </c>
      <c r="AG153" t="s">
        <v>365</v>
      </c>
    </row>
    <row r="154" spans="1:34" ht="37.5">
      <c r="A154" s="104" t="s">
        <v>2015</v>
      </c>
      <c r="B154" s="104" t="s">
        <v>1940</v>
      </c>
      <c r="D154" s="42">
        <v>3200769</v>
      </c>
      <c r="F154" s="28" t="s">
        <v>312</v>
      </c>
      <c r="G154" s="28" t="s">
        <v>1373</v>
      </c>
      <c r="H154" s="28"/>
      <c r="I154" s="28"/>
      <c r="J154" s="28"/>
      <c r="K154" s="28"/>
      <c r="L154" s="28"/>
      <c r="M154" s="106" t="s">
        <v>6584</v>
      </c>
      <c r="N154" s="332"/>
      <c r="O154" s="28"/>
      <c r="P154" s="28"/>
      <c r="Q154" s="28"/>
      <c r="S154" s="112">
        <v>0.65</v>
      </c>
      <c r="T154" s="114">
        <v>2035</v>
      </c>
      <c r="U154" s="110">
        <v>1449182.61</v>
      </c>
      <c r="V154" s="110"/>
      <c r="W154" s="110">
        <v>1449182.61</v>
      </c>
      <c r="X154" s="111">
        <v>0.58823529411764708</v>
      </c>
      <c r="Y154" s="112">
        <v>0.41176470588235292</v>
      </c>
      <c r="Z154" s="110">
        <v>507213.91350000002</v>
      </c>
      <c r="AA154" s="110">
        <v>60139.277306679636</v>
      </c>
      <c r="AB154" s="110">
        <v>518723.18776077672</v>
      </c>
      <c r="AC154" s="110">
        <v>363106.23143254372</v>
      </c>
      <c r="AD154" s="110">
        <v>0</v>
      </c>
      <c r="AE154" t="s">
        <v>640</v>
      </c>
      <c r="AF154" t="s">
        <v>765</v>
      </c>
      <c r="AG154" t="s">
        <v>365</v>
      </c>
    </row>
    <row r="155" spans="1:34" ht="37.5">
      <c r="A155" s="104" t="s">
        <v>2015</v>
      </c>
      <c r="B155" s="104" t="s">
        <v>1940</v>
      </c>
      <c r="D155" s="42">
        <v>3200769</v>
      </c>
      <c r="F155" s="28" t="s">
        <v>312</v>
      </c>
      <c r="G155" s="28" t="s">
        <v>1373</v>
      </c>
      <c r="H155" s="28"/>
      <c r="I155" s="28"/>
      <c r="J155" s="28"/>
      <c r="K155" s="28"/>
      <c r="L155" s="28"/>
      <c r="M155" s="106" t="s">
        <v>6584</v>
      </c>
      <c r="N155" s="332"/>
      <c r="O155" s="28"/>
      <c r="P155" s="28"/>
      <c r="Q155" s="28"/>
      <c r="S155" s="112">
        <v>0.65</v>
      </c>
      <c r="T155" s="114">
        <v>2032</v>
      </c>
      <c r="U155" s="110">
        <v>32834998</v>
      </c>
      <c r="V155" s="110"/>
      <c r="W155" s="110">
        <v>32834998</v>
      </c>
      <c r="X155" s="111">
        <v>0.71688942891859053</v>
      </c>
      <c r="Y155" s="112">
        <v>0.28311057108140947</v>
      </c>
      <c r="Z155" s="110">
        <v>11492249.299999999</v>
      </c>
      <c r="AA155" s="110">
        <v>1805230.3703583498</v>
      </c>
      <c r="AB155" s="110">
        <v>14006240.357823301</v>
      </c>
      <c r="AC155" s="110">
        <v>5531277.971818354</v>
      </c>
      <c r="AD155" s="110">
        <v>0</v>
      </c>
      <c r="AE155" t="s">
        <v>640</v>
      </c>
      <c r="AF155" t="s">
        <v>765</v>
      </c>
      <c r="AG155" t="s">
        <v>365</v>
      </c>
    </row>
    <row r="156" spans="1:34" ht="37.5">
      <c r="A156" s="104" t="s">
        <v>2015</v>
      </c>
      <c r="B156" s="104" t="s">
        <v>1940</v>
      </c>
      <c r="D156" s="113">
        <v>3200792</v>
      </c>
      <c r="F156" s="28" t="s">
        <v>6635</v>
      </c>
      <c r="G156" s="28" t="s">
        <v>1860</v>
      </c>
      <c r="H156" s="28" t="s">
        <v>5017</v>
      </c>
      <c r="I156" s="28"/>
      <c r="J156" s="28"/>
      <c r="K156" s="28"/>
      <c r="L156" s="28"/>
      <c r="M156" s="106" t="s">
        <v>5952</v>
      </c>
      <c r="N156" s="332"/>
      <c r="O156" s="28"/>
      <c r="P156" s="28"/>
      <c r="Q156" s="28"/>
      <c r="S156" s="303">
        <v>0.20497000187669456</v>
      </c>
      <c r="T156" s="114">
        <v>2028</v>
      </c>
      <c r="U156" s="110">
        <v>160041.58000000002</v>
      </c>
      <c r="V156" s="110"/>
      <c r="W156" s="110">
        <v>160041.58000000002</v>
      </c>
      <c r="X156" s="111">
        <v>1</v>
      </c>
      <c r="Y156" s="112">
        <v>0</v>
      </c>
      <c r="Z156" s="110">
        <v>123232.01660000002</v>
      </c>
      <c r="AA156" s="110">
        <v>0</v>
      </c>
      <c r="AB156" s="110">
        <v>36809.563399999999</v>
      </c>
      <c r="AC156" s="110">
        <v>0</v>
      </c>
      <c r="AD156" s="110">
        <v>0</v>
      </c>
      <c r="AE156" t="s">
        <v>656</v>
      </c>
      <c r="AF156" t="s">
        <v>765</v>
      </c>
      <c r="AG156" t="s">
        <v>7524</v>
      </c>
      <c r="AH156" t="s">
        <v>7525</v>
      </c>
    </row>
    <row r="157" spans="1:34" ht="25">
      <c r="A157" s="104" t="s">
        <v>5882</v>
      </c>
      <c r="B157" s="104" t="s">
        <v>280</v>
      </c>
      <c r="D157" s="42">
        <v>3200803</v>
      </c>
      <c r="F157" s="28" t="s">
        <v>716</v>
      </c>
      <c r="G157" s="28" t="s">
        <v>1580</v>
      </c>
      <c r="H157" s="28"/>
      <c r="I157" s="28"/>
      <c r="J157" s="28"/>
      <c r="K157" s="28"/>
      <c r="L157" s="28"/>
      <c r="M157" s="106" t="s">
        <v>5976</v>
      </c>
      <c r="N157" s="332"/>
      <c r="O157" s="28"/>
      <c r="P157" s="28"/>
      <c r="Q157" s="28"/>
      <c r="S157" s="112">
        <v>0.4</v>
      </c>
      <c r="T157" s="114">
        <v>2028</v>
      </c>
      <c r="U157" s="110">
        <v>1071171.02</v>
      </c>
      <c r="V157" s="110"/>
      <c r="W157" s="110">
        <v>1071171.02</v>
      </c>
      <c r="X157" s="111">
        <v>1</v>
      </c>
      <c r="Y157" s="112">
        <v>0</v>
      </c>
      <c r="Z157" s="110">
        <v>642702.61199999996</v>
      </c>
      <c r="AA157" s="110">
        <v>49622.390365224332</v>
      </c>
      <c r="AB157" s="110">
        <v>378846.01763477572</v>
      </c>
      <c r="AC157" s="110">
        <v>0</v>
      </c>
      <c r="AD157" s="110">
        <v>0</v>
      </c>
      <c r="AE157" t="s">
        <v>526</v>
      </c>
      <c r="AF157" t="s">
        <v>765</v>
      </c>
      <c r="AG157" t="s">
        <v>365</v>
      </c>
    </row>
    <row r="158" spans="1:34" ht="25">
      <c r="A158" s="104" t="s">
        <v>5882</v>
      </c>
      <c r="B158" s="104" t="s">
        <v>280</v>
      </c>
      <c r="D158" s="42">
        <v>3200803</v>
      </c>
      <c r="F158" s="28" t="s">
        <v>399</v>
      </c>
      <c r="G158" s="28" t="s">
        <v>1582</v>
      </c>
      <c r="H158" s="28"/>
      <c r="I158" s="28"/>
      <c r="J158" s="28"/>
      <c r="K158" s="28"/>
      <c r="L158" s="28"/>
      <c r="M158" s="106" t="s">
        <v>5976</v>
      </c>
      <c r="N158" s="332"/>
      <c r="O158" s="28"/>
      <c r="P158" s="28"/>
      <c r="Q158" s="28"/>
      <c r="S158" s="112">
        <v>0.4</v>
      </c>
      <c r="T158" s="114">
        <v>2028</v>
      </c>
      <c r="U158" s="110">
        <v>1122104.7699999998</v>
      </c>
      <c r="V158" s="110"/>
      <c r="W158" s="110">
        <v>1122104.7699999998</v>
      </c>
      <c r="X158" s="111">
        <v>1</v>
      </c>
      <c r="Y158" s="112">
        <v>0</v>
      </c>
      <c r="Z158" s="110">
        <v>673262.86199999985</v>
      </c>
      <c r="AA158" s="110">
        <v>51981.915014486061</v>
      </c>
      <c r="AB158" s="110">
        <v>396859.99298551388</v>
      </c>
      <c r="AC158" s="110">
        <v>0</v>
      </c>
      <c r="AD158" s="110">
        <v>0</v>
      </c>
      <c r="AE158" t="s">
        <v>526</v>
      </c>
      <c r="AF158" t="s">
        <v>765</v>
      </c>
      <c r="AG158" t="s">
        <v>365</v>
      </c>
    </row>
    <row r="159" spans="1:34" ht="62.5">
      <c r="A159" s="104" t="s">
        <v>2015</v>
      </c>
      <c r="B159" s="104" t="s">
        <v>1940</v>
      </c>
      <c r="D159" s="42">
        <v>3200824</v>
      </c>
      <c r="F159" s="28" t="s">
        <v>319</v>
      </c>
      <c r="G159" s="28" t="s">
        <v>1585</v>
      </c>
      <c r="H159" s="28"/>
      <c r="I159" s="28"/>
      <c r="J159" s="28"/>
      <c r="K159" s="28"/>
      <c r="L159" s="28"/>
      <c r="M159" s="106" t="s">
        <v>6396</v>
      </c>
      <c r="N159" s="332"/>
      <c r="O159" s="28"/>
      <c r="P159" s="28"/>
      <c r="Q159" s="28"/>
      <c r="S159" s="112">
        <v>0.25</v>
      </c>
      <c r="T159" s="114">
        <v>2028</v>
      </c>
      <c r="U159" s="110">
        <v>2084750.65</v>
      </c>
      <c r="V159" s="110"/>
      <c r="W159" s="110">
        <v>2084750.65</v>
      </c>
      <c r="X159" s="111">
        <v>1</v>
      </c>
      <c r="Y159" s="112">
        <v>0</v>
      </c>
      <c r="Z159" s="110">
        <v>1563562.9874999998</v>
      </c>
      <c r="AA159" s="110">
        <v>102446.27222609706</v>
      </c>
      <c r="AB159" s="110">
        <v>418741.39027390303</v>
      </c>
      <c r="AC159" s="110">
        <v>0</v>
      </c>
      <c r="AD159" s="110">
        <v>0</v>
      </c>
      <c r="AE159" t="s">
        <v>650</v>
      </c>
      <c r="AF159" t="s">
        <v>764</v>
      </c>
      <c r="AG159" t="s">
        <v>365</v>
      </c>
    </row>
    <row r="160" spans="1:34" ht="62.5">
      <c r="A160" s="104" t="s">
        <v>2015</v>
      </c>
      <c r="B160" s="104" t="s">
        <v>1940</v>
      </c>
      <c r="D160" s="42">
        <v>3200824</v>
      </c>
      <c r="F160" s="28" t="s">
        <v>319</v>
      </c>
      <c r="G160" s="28" t="s">
        <v>1585</v>
      </c>
      <c r="H160" s="28"/>
      <c r="I160" s="28"/>
      <c r="J160" s="28"/>
      <c r="K160" s="28"/>
      <c r="L160" s="28"/>
      <c r="M160" s="106" t="s">
        <v>6396</v>
      </c>
      <c r="N160" s="332"/>
      <c r="O160" s="28"/>
      <c r="P160" s="28"/>
      <c r="Q160" s="28"/>
      <c r="S160" s="112">
        <v>0.25</v>
      </c>
      <c r="T160" s="114">
        <v>2028</v>
      </c>
      <c r="U160" s="110">
        <v>3231455.8600000003</v>
      </c>
      <c r="V160" s="110"/>
      <c r="W160" s="110">
        <v>3231455.8600000003</v>
      </c>
      <c r="X160" s="111">
        <v>1</v>
      </c>
      <c r="Y160" s="112">
        <v>0</v>
      </c>
      <c r="Z160" s="110">
        <v>2423591.8950000005</v>
      </c>
      <c r="AA160" s="110">
        <v>158796.26022429904</v>
      </c>
      <c r="AB160" s="110">
        <v>649067.70477570081</v>
      </c>
      <c r="AC160" s="110">
        <v>0</v>
      </c>
      <c r="AD160" s="110">
        <v>0</v>
      </c>
      <c r="AE160" t="s">
        <v>650</v>
      </c>
      <c r="AF160" t="s">
        <v>764</v>
      </c>
      <c r="AG160" t="s">
        <v>365</v>
      </c>
    </row>
    <row r="161" spans="1:34" ht="25">
      <c r="A161" s="104" t="s">
        <v>2015</v>
      </c>
      <c r="B161" s="104" t="s">
        <v>1940</v>
      </c>
      <c r="D161" s="42">
        <v>3200834</v>
      </c>
      <c r="F161" s="28" t="s">
        <v>309</v>
      </c>
      <c r="G161" s="28" t="s">
        <v>1334</v>
      </c>
      <c r="H161" s="28"/>
      <c r="I161" s="28" t="s">
        <v>440</v>
      </c>
      <c r="J161" s="28"/>
      <c r="K161" s="28"/>
      <c r="L161" s="28"/>
      <c r="M161" s="106" t="s">
        <v>6584</v>
      </c>
      <c r="N161" s="332"/>
      <c r="O161" s="28"/>
      <c r="P161" s="28"/>
      <c r="Q161" s="28"/>
      <c r="S161" s="112">
        <v>0.25</v>
      </c>
      <c r="T161" s="114">
        <v>2028</v>
      </c>
      <c r="U161" s="110">
        <v>512060.1</v>
      </c>
      <c r="V161" s="110"/>
      <c r="W161" s="110">
        <v>512060.1</v>
      </c>
      <c r="X161" s="111">
        <v>1</v>
      </c>
      <c r="Y161" s="112">
        <v>0</v>
      </c>
      <c r="Z161" s="110">
        <v>384045.07499999995</v>
      </c>
      <c r="AA161" s="110">
        <v>14825.857460099971</v>
      </c>
      <c r="AB161" s="110">
        <v>113189.16753990005</v>
      </c>
      <c r="AC161" s="110">
        <v>0</v>
      </c>
      <c r="AD161" s="110">
        <v>0</v>
      </c>
      <c r="AE161" t="s">
        <v>640</v>
      </c>
      <c r="AF161" t="s">
        <v>765</v>
      </c>
      <c r="AG161" t="s">
        <v>365</v>
      </c>
    </row>
    <row r="162" spans="1:34" ht="50">
      <c r="A162" s="104" t="s">
        <v>5882</v>
      </c>
      <c r="B162" s="104" t="s">
        <v>280</v>
      </c>
      <c r="D162" s="113">
        <v>3200889</v>
      </c>
      <c r="F162" s="28" t="s">
        <v>1061</v>
      </c>
      <c r="G162" s="28" t="s">
        <v>1670</v>
      </c>
      <c r="H162" s="28"/>
      <c r="I162" s="28"/>
      <c r="J162" s="28"/>
      <c r="K162" s="28"/>
      <c r="L162" s="28"/>
      <c r="M162" s="106" t="s">
        <v>5976</v>
      </c>
      <c r="N162" s="332"/>
      <c r="O162" s="28"/>
      <c r="P162" s="28"/>
      <c r="Q162" s="28"/>
      <c r="S162" s="112">
        <v>0.625</v>
      </c>
      <c r="T162" s="114">
        <v>2028</v>
      </c>
      <c r="U162" s="110">
        <v>83506.239999999991</v>
      </c>
      <c r="V162" s="110"/>
      <c r="W162" s="110">
        <v>83506.239999999991</v>
      </c>
      <c r="X162" s="111">
        <v>1</v>
      </c>
      <c r="Y162" s="112">
        <v>0</v>
      </c>
      <c r="Z162" s="110">
        <v>31314.839999999997</v>
      </c>
      <c r="AA162" s="110">
        <v>0</v>
      </c>
      <c r="AB162" s="110">
        <v>52191.399999999994</v>
      </c>
      <c r="AC162" s="110">
        <v>0</v>
      </c>
      <c r="AD162" s="110">
        <v>0</v>
      </c>
      <c r="AE162" t="s">
        <v>526</v>
      </c>
      <c r="AF162" t="s">
        <v>765</v>
      </c>
      <c r="AG162" t="s">
        <v>365</v>
      </c>
    </row>
    <row r="163" spans="1:34" ht="50">
      <c r="A163" s="104" t="s">
        <v>5882</v>
      </c>
      <c r="B163" s="104" t="s">
        <v>280</v>
      </c>
      <c r="D163" s="113">
        <v>3200916</v>
      </c>
      <c r="F163" s="28" t="s">
        <v>1059</v>
      </c>
      <c r="G163" s="28" t="s">
        <v>1624</v>
      </c>
      <c r="H163" s="28"/>
      <c r="I163" s="28"/>
      <c r="J163" s="28"/>
      <c r="K163" s="28"/>
      <c r="L163" s="28"/>
      <c r="M163" s="106" t="s">
        <v>6332</v>
      </c>
      <c r="N163" s="332"/>
      <c r="O163" s="28"/>
      <c r="P163" s="28"/>
      <c r="Q163" s="28"/>
      <c r="S163" s="112">
        <v>0.78</v>
      </c>
      <c r="T163" s="114">
        <v>2028</v>
      </c>
      <c r="U163" s="110">
        <v>28355</v>
      </c>
      <c r="V163" s="110"/>
      <c r="W163" s="110">
        <v>28355</v>
      </c>
      <c r="X163" s="111">
        <v>1</v>
      </c>
      <c r="Y163" s="112">
        <v>0</v>
      </c>
      <c r="Z163" s="110">
        <v>6238.0999999999995</v>
      </c>
      <c r="AA163" s="110">
        <v>0</v>
      </c>
      <c r="AB163" s="110">
        <v>22116.9</v>
      </c>
      <c r="AC163" s="110">
        <v>0</v>
      </c>
      <c r="AD163" s="110">
        <v>0</v>
      </c>
      <c r="AE163" t="s">
        <v>542</v>
      </c>
      <c r="AF163" t="s">
        <v>765</v>
      </c>
      <c r="AG163" t="s">
        <v>7524</v>
      </c>
      <c r="AH163" t="s">
        <v>30</v>
      </c>
    </row>
    <row r="164" spans="1:34" ht="25">
      <c r="A164" s="104" t="s">
        <v>2015</v>
      </c>
      <c r="B164" s="104" t="s">
        <v>1940</v>
      </c>
      <c r="D164" s="113">
        <v>3200917</v>
      </c>
      <c r="F164" s="28" t="s">
        <v>6634</v>
      </c>
      <c r="G164" s="28" t="s">
        <v>1861</v>
      </c>
      <c r="H164" s="28"/>
      <c r="I164" s="28"/>
      <c r="J164" s="28"/>
      <c r="K164" s="28"/>
      <c r="L164" s="28"/>
      <c r="M164" s="106" t="s">
        <v>6583</v>
      </c>
      <c r="N164" s="332"/>
      <c r="O164" s="28"/>
      <c r="P164" s="28"/>
      <c r="Q164" s="28"/>
      <c r="S164" s="112">
        <v>0.75</v>
      </c>
      <c r="T164" s="114">
        <v>2028</v>
      </c>
      <c r="U164" s="110">
        <v>340</v>
      </c>
      <c r="V164" s="110"/>
      <c r="W164" s="110">
        <v>340</v>
      </c>
      <c r="X164" s="111">
        <v>1</v>
      </c>
      <c r="Y164" s="112">
        <v>0</v>
      </c>
      <c r="Z164" s="110">
        <v>85</v>
      </c>
      <c r="AA164" s="110">
        <v>0</v>
      </c>
      <c r="AB164" s="110">
        <v>255</v>
      </c>
      <c r="AC164" s="110">
        <v>0</v>
      </c>
      <c r="AD164" s="110">
        <v>0</v>
      </c>
      <c r="AE164" t="s">
        <v>657</v>
      </c>
      <c r="AF164" t="s">
        <v>765</v>
      </c>
      <c r="AG164" t="s">
        <v>7524</v>
      </c>
      <c r="AH164" t="s">
        <v>30</v>
      </c>
    </row>
    <row r="165" spans="1:34" ht="37.5">
      <c r="A165" s="104" t="s">
        <v>26</v>
      </c>
      <c r="B165" s="104" t="s">
        <v>11</v>
      </c>
      <c r="D165" s="42">
        <v>3200921</v>
      </c>
      <c r="F165" s="28" t="s">
        <v>1100</v>
      </c>
      <c r="G165" s="28" t="s">
        <v>1170</v>
      </c>
      <c r="H165" s="28"/>
      <c r="I165" s="28"/>
      <c r="J165" s="28"/>
      <c r="K165" s="28"/>
      <c r="L165" s="28"/>
      <c r="M165" s="106" t="s">
        <v>6843</v>
      </c>
      <c r="N165" s="332"/>
      <c r="O165" s="28"/>
      <c r="P165" s="28"/>
      <c r="Q165" s="28"/>
      <c r="S165" s="112">
        <v>0.15</v>
      </c>
      <c r="T165" s="114">
        <v>2028</v>
      </c>
      <c r="U165" s="110">
        <v>326759.09000000003</v>
      </c>
      <c r="V165" s="110"/>
      <c r="W165" s="110">
        <v>326759.09000000003</v>
      </c>
      <c r="X165" s="111">
        <v>1</v>
      </c>
      <c r="Y165" s="112">
        <v>0</v>
      </c>
      <c r="Z165" s="110">
        <v>277745.22649999999</v>
      </c>
      <c r="AA165" s="110">
        <v>29701.882849598594</v>
      </c>
      <c r="AB165" s="110">
        <v>19311.980650401441</v>
      </c>
      <c r="AC165" s="110">
        <v>0</v>
      </c>
      <c r="AD165" s="110">
        <v>0</v>
      </c>
      <c r="AE165" t="s">
        <v>1895</v>
      </c>
      <c r="AF165" t="s">
        <v>764</v>
      </c>
      <c r="AG165" t="s">
        <v>7524</v>
      </c>
      <c r="AH165" t="s">
        <v>30</v>
      </c>
    </row>
    <row r="166" spans="1:34" ht="37.5">
      <c r="A166" s="104" t="s">
        <v>26</v>
      </c>
      <c r="B166" s="104" t="s">
        <v>11</v>
      </c>
      <c r="D166" s="42">
        <v>3200924</v>
      </c>
      <c r="F166" s="28" t="s">
        <v>285</v>
      </c>
      <c r="G166" s="28" t="s">
        <v>1170</v>
      </c>
      <c r="H166" s="28"/>
      <c r="I166" s="28"/>
      <c r="J166" s="28"/>
      <c r="K166" s="28"/>
      <c r="L166" s="28"/>
      <c r="M166" s="106" t="s">
        <v>6844</v>
      </c>
      <c r="N166" s="332"/>
      <c r="O166" s="28"/>
      <c r="P166" s="28"/>
      <c r="Q166" s="28"/>
      <c r="S166" s="112">
        <v>0.15</v>
      </c>
      <c r="T166" s="114">
        <v>2028</v>
      </c>
      <c r="U166" s="110">
        <v>308734.45</v>
      </c>
      <c r="V166" s="110"/>
      <c r="W166" s="110">
        <v>308734.45</v>
      </c>
      <c r="X166" s="111">
        <v>1</v>
      </c>
      <c r="Y166" s="112">
        <v>0</v>
      </c>
      <c r="Z166" s="110">
        <v>262424.28250000003</v>
      </c>
      <c r="AA166" s="110">
        <v>20864.381379026861</v>
      </c>
      <c r="AB166" s="110">
        <v>25445.78612097312</v>
      </c>
      <c r="AC166" s="110">
        <v>0</v>
      </c>
      <c r="AD166" s="110">
        <v>0</v>
      </c>
      <c r="AE166" t="s">
        <v>1896</v>
      </c>
      <c r="AF166" t="s">
        <v>764</v>
      </c>
      <c r="AG166" t="s">
        <v>7524</v>
      </c>
      <c r="AH166" t="s">
        <v>7525</v>
      </c>
    </row>
    <row r="167" spans="1:34" ht="37.5">
      <c r="A167" s="104" t="s">
        <v>26</v>
      </c>
      <c r="B167" s="104" t="s">
        <v>11</v>
      </c>
      <c r="D167" s="42">
        <v>3200926</v>
      </c>
      <c r="F167" s="28" t="s">
        <v>287</v>
      </c>
      <c r="G167" s="28" t="s">
        <v>1170</v>
      </c>
      <c r="H167" s="28"/>
      <c r="I167" s="28"/>
      <c r="J167" s="28"/>
      <c r="K167" s="28"/>
      <c r="L167" s="28"/>
      <c r="M167" s="106" t="s">
        <v>6723</v>
      </c>
      <c r="N167" s="332"/>
      <c r="O167" s="28"/>
      <c r="P167" s="28"/>
      <c r="Q167" s="28"/>
      <c r="S167" s="112">
        <v>0.15</v>
      </c>
      <c r="T167" s="114">
        <v>2028</v>
      </c>
      <c r="U167" s="110">
        <v>810105.4</v>
      </c>
      <c r="V167" s="110"/>
      <c r="W167" s="110">
        <v>810105.4</v>
      </c>
      <c r="X167" s="111">
        <v>1</v>
      </c>
      <c r="Y167" s="112">
        <v>0</v>
      </c>
      <c r="Z167" s="110">
        <v>688589.59</v>
      </c>
      <c r="AA167" s="110">
        <v>65146.726560921175</v>
      </c>
      <c r="AB167" s="110">
        <v>56369.08343907888</v>
      </c>
      <c r="AC167" s="110">
        <v>0</v>
      </c>
      <c r="AD167" s="110">
        <v>0</v>
      </c>
      <c r="AE167" t="s">
        <v>1897</v>
      </c>
      <c r="AF167" t="s">
        <v>764</v>
      </c>
      <c r="AG167" t="s">
        <v>365</v>
      </c>
    </row>
    <row r="168" spans="1:34" ht="25">
      <c r="A168" s="104" t="s">
        <v>26</v>
      </c>
      <c r="B168" s="104" t="s">
        <v>11</v>
      </c>
      <c r="D168" s="42">
        <v>3200948</v>
      </c>
      <c r="F168" s="28" t="s">
        <v>296</v>
      </c>
      <c r="G168" s="28" t="s">
        <v>1771</v>
      </c>
      <c r="H168" s="28"/>
      <c r="I168" s="28"/>
      <c r="J168" s="28"/>
      <c r="K168" s="28"/>
      <c r="L168" s="28"/>
      <c r="M168" s="106" t="s">
        <v>6237</v>
      </c>
      <c r="N168" s="332"/>
      <c r="O168" s="28"/>
      <c r="P168" s="28"/>
      <c r="Q168" s="28"/>
      <c r="S168" s="112">
        <v>0.15</v>
      </c>
      <c r="T168" s="114">
        <v>2028</v>
      </c>
      <c r="U168" s="110">
        <v>268668.64</v>
      </c>
      <c r="V168" s="110"/>
      <c r="W168" s="110">
        <v>268668.64</v>
      </c>
      <c r="X168" s="111">
        <v>1</v>
      </c>
      <c r="Y168" s="112">
        <v>0</v>
      </c>
      <c r="Z168" s="110">
        <v>228368.34400000001</v>
      </c>
      <c r="AA168" s="110">
        <v>39926.933983528434</v>
      </c>
      <c r="AB168" s="110">
        <v>373.3620164715685</v>
      </c>
      <c r="AC168" s="110">
        <v>0</v>
      </c>
      <c r="AD168" s="110">
        <v>0</v>
      </c>
      <c r="AE168" t="s">
        <v>1887</v>
      </c>
      <c r="AF168" t="s">
        <v>764</v>
      </c>
      <c r="AG168" t="s">
        <v>7524</v>
      </c>
      <c r="AH168" t="s">
        <v>30</v>
      </c>
    </row>
    <row r="169" spans="1:34" ht="37.5">
      <c r="A169" s="104" t="s">
        <v>26</v>
      </c>
      <c r="B169" s="104" t="s">
        <v>11</v>
      </c>
      <c r="D169" s="42">
        <v>3201229</v>
      </c>
      <c r="F169" s="28" t="s">
        <v>286</v>
      </c>
      <c r="G169" s="28" t="s">
        <v>1170</v>
      </c>
      <c r="H169" s="28"/>
      <c r="I169" s="28"/>
      <c r="J169" s="28"/>
      <c r="K169" s="28"/>
      <c r="L169" s="28"/>
      <c r="M169" s="106" t="s">
        <v>6019</v>
      </c>
      <c r="N169" s="332"/>
      <c r="O169" s="28"/>
      <c r="P169" s="28"/>
      <c r="Q169" s="28"/>
      <c r="S169" s="112">
        <v>0.15</v>
      </c>
      <c r="T169" s="114">
        <v>2028</v>
      </c>
      <c r="U169" s="110">
        <v>227872.23</v>
      </c>
      <c r="V169" s="110"/>
      <c r="W169" s="110">
        <v>227872.23</v>
      </c>
      <c r="X169" s="111">
        <v>1</v>
      </c>
      <c r="Y169" s="112">
        <v>0</v>
      </c>
      <c r="Z169" s="110">
        <v>193691.39550000001</v>
      </c>
      <c r="AA169" s="110">
        <v>18324.935992052255</v>
      </c>
      <c r="AB169" s="110">
        <v>15855.898507947742</v>
      </c>
      <c r="AC169" s="110">
        <v>0</v>
      </c>
      <c r="AD169" s="110">
        <v>0</v>
      </c>
      <c r="AE169" t="s">
        <v>1891</v>
      </c>
      <c r="AF169" t="s">
        <v>764</v>
      </c>
      <c r="AG169" t="s">
        <v>7524</v>
      </c>
      <c r="AH169" t="s">
        <v>30</v>
      </c>
    </row>
    <row r="170" spans="1:34" ht="37.5">
      <c r="A170" s="104" t="s">
        <v>26</v>
      </c>
      <c r="B170" s="104" t="s">
        <v>11</v>
      </c>
      <c r="D170" s="42">
        <v>3201237</v>
      </c>
      <c r="F170" s="28" t="s">
        <v>288</v>
      </c>
      <c r="G170" s="28" t="s">
        <v>1170</v>
      </c>
      <c r="H170" s="28"/>
      <c r="I170" s="28"/>
      <c r="J170" s="28"/>
      <c r="K170" s="28"/>
      <c r="L170" s="28"/>
      <c r="M170" s="106" t="s">
        <v>6237</v>
      </c>
      <c r="N170" s="332"/>
      <c r="O170" s="28"/>
      <c r="P170" s="28"/>
      <c r="Q170" s="28"/>
      <c r="S170" s="112">
        <v>0.15</v>
      </c>
      <c r="T170" s="114">
        <v>2028</v>
      </c>
      <c r="U170" s="110">
        <v>250474.47</v>
      </c>
      <c r="V170" s="110"/>
      <c r="W170" s="110">
        <v>250474.47</v>
      </c>
      <c r="X170" s="111">
        <v>1</v>
      </c>
      <c r="Y170" s="112">
        <v>0</v>
      </c>
      <c r="Z170" s="110">
        <v>212903.29949999999</v>
      </c>
      <c r="AA170" s="110">
        <v>37223.092461588647</v>
      </c>
      <c r="AB170" s="110">
        <v>348.07803841136047</v>
      </c>
      <c r="AC170" s="110">
        <v>0</v>
      </c>
      <c r="AD170" s="110">
        <v>0</v>
      </c>
      <c r="AE170" t="s">
        <v>1887</v>
      </c>
      <c r="AF170" t="s">
        <v>764</v>
      </c>
      <c r="AG170" t="s">
        <v>7524</v>
      </c>
      <c r="AH170" t="s">
        <v>30</v>
      </c>
    </row>
    <row r="171" spans="1:34" ht="13">
      <c r="A171" s="104" t="s">
        <v>26</v>
      </c>
      <c r="B171" s="104" t="s">
        <v>11</v>
      </c>
      <c r="D171" s="42">
        <v>3201256</v>
      </c>
      <c r="F171" s="28" t="s">
        <v>290</v>
      </c>
      <c r="G171" s="28" t="s">
        <v>1765</v>
      </c>
      <c r="H171" s="28"/>
      <c r="I171" s="28"/>
      <c r="J171" s="28"/>
      <c r="K171" s="28"/>
      <c r="L171" s="28"/>
      <c r="M171" s="106" t="s">
        <v>6033</v>
      </c>
      <c r="N171" s="332"/>
      <c r="O171" s="28"/>
      <c r="P171" s="28"/>
      <c r="Q171" s="28"/>
      <c r="S171" s="112">
        <v>0.15</v>
      </c>
      <c r="T171" s="114">
        <v>2028</v>
      </c>
      <c r="U171" s="110">
        <v>688436</v>
      </c>
      <c r="V171" s="110"/>
      <c r="W171" s="110">
        <v>688436</v>
      </c>
      <c r="X171" s="111">
        <v>1</v>
      </c>
      <c r="Y171" s="112">
        <v>0</v>
      </c>
      <c r="Z171" s="110">
        <v>585170.6</v>
      </c>
      <c r="AA171" s="110">
        <v>55362.364015756873</v>
      </c>
      <c r="AB171" s="110">
        <v>47903.03598424315</v>
      </c>
      <c r="AC171" s="110">
        <v>0</v>
      </c>
      <c r="AD171" s="110">
        <v>0</v>
      </c>
      <c r="AE171" t="s">
        <v>1894</v>
      </c>
      <c r="AF171" t="s">
        <v>764</v>
      </c>
      <c r="AG171" t="s">
        <v>7524</v>
      </c>
      <c r="AH171" t="s">
        <v>30</v>
      </c>
    </row>
    <row r="172" spans="1:34" ht="100">
      <c r="A172" s="104" t="s">
        <v>26</v>
      </c>
      <c r="B172" s="104" t="s">
        <v>11</v>
      </c>
      <c r="D172" s="42">
        <v>3201257</v>
      </c>
      <c r="F172" s="28" t="s">
        <v>291</v>
      </c>
      <c r="G172" s="28" t="s">
        <v>1766</v>
      </c>
      <c r="H172" s="28"/>
      <c r="I172" s="28"/>
      <c r="J172" s="28"/>
      <c r="K172" s="28"/>
      <c r="L172" s="28"/>
      <c r="M172" s="106" t="s">
        <v>6024</v>
      </c>
      <c r="N172" s="332"/>
      <c r="O172" s="28"/>
      <c r="P172" s="28"/>
      <c r="Q172" s="28"/>
      <c r="S172" s="112">
        <v>0.15</v>
      </c>
      <c r="T172" s="114">
        <v>2028</v>
      </c>
      <c r="U172" s="110">
        <v>666186</v>
      </c>
      <c r="V172" s="110"/>
      <c r="W172" s="110">
        <v>666186</v>
      </c>
      <c r="X172" s="111">
        <v>1</v>
      </c>
      <c r="Y172" s="112">
        <v>0</v>
      </c>
      <c r="Z172" s="110">
        <v>566258.1</v>
      </c>
      <c r="AA172" s="110">
        <v>56330.939698596601</v>
      </c>
      <c r="AB172" s="110">
        <v>43596.960301403422</v>
      </c>
      <c r="AC172" s="110">
        <v>0</v>
      </c>
      <c r="AD172" s="110">
        <v>0</v>
      </c>
      <c r="AE172" t="s">
        <v>1892</v>
      </c>
      <c r="AF172" t="s">
        <v>764</v>
      </c>
      <c r="AG172" t="s">
        <v>7524</v>
      </c>
      <c r="AH172" t="s">
        <v>30</v>
      </c>
    </row>
    <row r="173" spans="1:34" ht="87.5">
      <c r="A173" s="104" t="s">
        <v>26</v>
      </c>
      <c r="B173" s="104" t="s">
        <v>11</v>
      </c>
      <c r="D173" s="42">
        <v>3201262</v>
      </c>
      <c r="F173" s="28" t="s">
        <v>292</v>
      </c>
      <c r="G173" s="28" t="s">
        <v>1767</v>
      </c>
      <c r="H173" s="28"/>
      <c r="I173" s="28"/>
      <c r="J173" s="28"/>
      <c r="K173" s="28"/>
      <c r="L173" s="28"/>
      <c r="M173" s="106" t="s">
        <v>6845</v>
      </c>
      <c r="N173" s="332"/>
      <c r="O173" s="28"/>
      <c r="P173" s="28"/>
      <c r="Q173" s="28"/>
      <c r="S173" s="112">
        <v>0.15</v>
      </c>
      <c r="T173" s="114">
        <v>2028</v>
      </c>
      <c r="U173" s="110">
        <v>207668.66</v>
      </c>
      <c r="V173" s="110"/>
      <c r="W173" s="110">
        <v>207668.66</v>
      </c>
      <c r="X173" s="111">
        <v>1</v>
      </c>
      <c r="Y173" s="112">
        <v>0</v>
      </c>
      <c r="Z173" s="110">
        <v>176518.361</v>
      </c>
      <c r="AA173" s="110">
        <v>16928.386827671318</v>
      </c>
      <c r="AB173" s="110">
        <v>14221.912172328681</v>
      </c>
      <c r="AC173" s="110">
        <v>0</v>
      </c>
      <c r="AD173" s="110">
        <v>0</v>
      </c>
      <c r="AE173" t="s">
        <v>1901</v>
      </c>
      <c r="AF173" t="s">
        <v>764</v>
      </c>
      <c r="AG173" t="s">
        <v>7524</v>
      </c>
      <c r="AH173" t="s">
        <v>7525</v>
      </c>
    </row>
    <row r="174" spans="1:34" ht="50">
      <c r="A174" s="104" t="s">
        <v>26</v>
      </c>
      <c r="B174" s="104" t="s">
        <v>11</v>
      </c>
      <c r="D174" s="42">
        <v>3201268</v>
      </c>
      <c r="F174" s="28" t="s">
        <v>295</v>
      </c>
      <c r="G174" s="28" t="s">
        <v>1770</v>
      </c>
      <c r="H174" s="28"/>
      <c r="I174" s="28"/>
      <c r="J174" s="28"/>
      <c r="K174" s="28"/>
      <c r="L174" s="28"/>
      <c r="M174" s="106" t="s">
        <v>6024</v>
      </c>
      <c r="N174" s="332"/>
      <c r="O174" s="28"/>
      <c r="P174" s="28"/>
      <c r="Q174" s="28"/>
      <c r="S174" s="112">
        <v>0.15</v>
      </c>
      <c r="T174" s="114">
        <v>2028</v>
      </c>
      <c r="U174" s="110">
        <v>428877.6</v>
      </c>
      <c r="V174" s="110"/>
      <c r="W174" s="110">
        <v>428877.6</v>
      </c>
      <c r="X174" s="111">
        <v>1</v>
      </c>
      <c r="Y174" s="112">
        <v>0</v>
      </c>
      <c r="Z174" s="110">
        <v>364545.95999999996</v>
      </c>
      <c r="AA174" s="110">
        <v>36264.764230528439</v>
      </c>
      <c r="AB174" s="110">
        <v>28066.875769471575</v>
      </c>
      <c r="AC174" s="110">
        <v>0</v>
      </c>
      <c r="AD174" s="110">
        <v>0</v>
      </c>
      <c r="AE174" t="s">
        <v>1892</v>
      </c>
      <c r="AF174" t="s">
        <v>764</v>
      </c>
      <c r="AG174" t="s">
        <v>7524</v>
      </c>
      <c r="AH174" t="s">
        <v>30</v>
      </c>
    </row>
    <row r="175" spans="1:34" ht="37.5">
      <c r="A175" s="104" t="s">
        <v>26</v>
      </c>
      <c r="B175" s="104" t="s">
        <v>11</v>
      </c>
      <c r="D175" s="42">
        <v>3201275</v>
      </c>
      <c r="F175" s="28" t="s">
        <v>303</v>
      </c>
      <c r="G175" s="28" t="s">
        <v>1777</v>
      </c>
      <c r="H175" s="28"/>
      <c r="I175" s="28"/>
      <c r="J175" s="28"/>
      <c r="K175" s="28"/>
      <c r="L175" s="28"/>
      <c r="M175" s="106" t="s">
        <v>6021</v>
      </c>
      <c r="N175" s="332"/>
      <c r="O175" s="28"/>
      <c r="P175" s="28"/>
      <c r="Q175" s="28"/>
      <c r="S175" s="112">
        <v>0.15</v>
      </c>
      <c r="T175" s="114">
        <v>2028</v>
      </c>
      <c r="U175" s="110">
        <v>644760.31999999995</v>
      </c>
      <c r="V175" s="110"/>
      <c r="W175" s="110">
        <v>644760.31999999995</v>
      </c>
      <c r="X175" s="111">
        <v>1</v>
      </c>
      <c r="Y175" s="112">
        <v>0</v>
      </c>
      <c r="Z175" s="110">
        <v>548046.272</v>
      </c>
      <c r="AA175" s="110">
        <v>58607.690120295389</v>
      </c>
      <c r="AB175" s="110">
        <v>38106.357879704563</v>
      </c>
      <c r="AC175" s="110">
        <v>0</v>
      </c>
      <c r="AD175" s="110">
        <v>0</v>
      </c>
      <c r="AE175" t="s">
        <v>1885</v>
      </c>
      <c r="AF175" t="s">
        <v>764</v>
      </c>
      <c r="AG175" t="s">
        <v>7524</v>
      </c>
      <c r="AH175" t="s">
        <v>30</v>
      </c>
    </row>
    <row r="176" spans="1:34" ht="25">
      <c r="A176" s="104" t="s">
        <v>26</v>
      </c>
      <c r="B176" s="104" t="s">
        <v>11</v>
      </c>
      <c r="D176" s="42">
        <v>3201279</v>
      </c>
      <c r="F176" s="28" t="s">
        <v>305</v>
      </c>
      <c r="G176" s="28" t="s">
        <v>1218</v>
      </c>
      <c r="H176" s="28"/>
      <c r="I176" s="28"/>
      <c r="J176" s="28"/>
      <c r="K176" s="28"/>
      <c r="L176" s="28"/>
      <c r="M176" s="106" t="s">
        <v>6190</v>
      </c>
      <c r="N176" s="332"/>
      <c r="O176" s="28"/>
      <c r="P176" s="28"/>
      <c r="Q176" s="28"/>
      <c r="S176" s="112">
        <v>1</v>
      </c>
      <c r="T176" s="114">
        <v>2028</v>
      </c>
      <c r="U176" s="110">
        <v>394563.34499999997</v>
      </c>
      <c r="V176" s="110"/>
      <c r="W176" s="110">
        <v>394563.34499999997</v>
      </c>
      <c r="X176" s="111">
        <v>1</v>
      </c>
      <c r="Y176" s="112">
        <v>0</v>
      </c>
      <c r="Z176" s="110">
        <v>0</v>
      </c>
      <c r="AA176" s="110">
        <v>335883.09471674735</v>
      </c>
      <c r="AB176" s="110">
        <v>58680.250283252622</v>
      </c>
      <c r="AC176" s="110">
        <v>0</v>
      </c>
      <c r="AD176" s="110">
        <v>0</v>
      </c>
      <c r="AE176" t="s">
        <v>1899</v>
      </c>
      <c r="AF176" t="s">
        <v>764</v>
      </c>
      <c r="AG176" t="s">
        <v>365</v>
      </c>
    </row>
    <row r="177" spans="1:34" ht="25">
      <c r="A177" s="104" t="s">
        <v>26</v>
      </c>
      <c r="B177" s="104" t="s">
        <v>11</v>
      </c>
      <c r="D177" s="42">
        <v>3201279</v>
      </c>
      <c r="F177" s="28" t="s">
        <v>305</v>
      </c>
      <c r="G177" s="28" t="s">
        <v>1218</v>
      </c>
      <c r="H177" s="28"/>
      <c r="I177" s="28"/>
      <c r="J177" s="28"/>
      <c r="K177" s="28"/>
      <c r="L177" s="28"/>
      <c r="M177" s="106" t="s">
        <v>6039</v>
      </c>
      <c r="N177" s="332"/>
      <c r="O177" s="28"/>
      <c r="P177" s="28"/>
      <c r="Q177" s="28"/>
      <c r="S177" s="112">
        <v>1</v>
      </c>
      <c r="T177" s="114">
        <v>2028</v>
      </c>
      <c r="U177" s="110">
        <v>406868.29499999998</v>
      </c>
      <c r="V177" s="110"/>
      <c r="W177" s="110">
        <v>406868.29499999998</v>
      </c>
      <c r="X177" s="111">
        <v>1</v>
      </c>
      <c r="Y177" s="112">
        <v>0</v>
      </c>
      <c r="Z177" s="110">
        <v>0</v>
      </c>
      <c r="AA177" s="110">
        <v>218129.13060567522</v>
      </c>
      <c r="AB177" s="110">
        <v>188739.16439432476</v>
      </c>
      <c r="AC177" s="110">
        <v>0</v>
      </c>
      <c r="AD177" s="110">
        <v>0</v>
      </c>
      <c r="AE177" t="s">
        <v>1900</v>
      </c>
      <c r="AF177" t="s">
        <v>764</v>
      </c>
      <c r="AG177" t="s">
        <v>365</v>
      </c>
    </row>
    <row r="178" spans="1:34" ht="26">
      <c r="A178" s="104" t="s">
        <v>2015</v>
      </c>
      <c r="B178" s="104" t="s">
        <v>1940</v>
      </c>
      <c r="D178" s="42">
        <v>3201290</v>
      </c>
      <c r="F178" s="28" t="s">
        <v>389</v>
      </c>
      <c r="G178" s="28" t="s">
        <v>1600</v>
      </c>
      <c r="H178" s="28"/>
      <c r="I178" s="28"/>
      <c r="J178" s="28"/>
      <c r="K178" s="28"/>
      <c r="L178" s="28"/>
      <c r="M178" s="106" t="s">
        <v>6738</v>
      </c>
      <c r="N178" s="332"/>
      <c r="O178" s="28"/>
      <c r="P178" s="28"/>
      <c r="Q178" s="28"/>
      <c r="S178" s="112">
        <v>0.34</v>
      </c>
      <c r="T178" s="114">
        <v>2028</v>
      </c>
      <c r="U178" s="110">
        <v>171113.840890497</v>
      </c>
      <c r="V178" s="110"/>
      <c r="W178" s="110">
        <v>171113.840890497</v>
      </c>
      <c r="X178" s="111">
        <v>1</v>
      </c>
      <c r="Y178" s="112">
        <v>0</v>
      </c>
      <c r="Z178" s="110">
        <v>112935.134987728</v>
      </c>
      <c r="AA178" s="110">
        <v>3011.3503826808592</v>
      </c>
      <c r="AB178" s="110">
        <v>55167.355520088138</v>
      </c>
      <c r="AC178" s="110">
        <v>0</v>
      </c>
      <c r="AD178" s="110">
        <v>0</v>
      </c>
      <c r="AE178" t="s">
        <v>660</v>
      </c>
      <c r="AF178" t="s">
        <v>765</v>
      </c>
      <c r="AG178" t="s">
        <v>365</v>
      </c>
    </row>
    <row r="179" spans="1:34" ht="25">
      <c r="A179" s="104" t="s">
        <v>2015</v>
      </c>
      <c r="B179" s="104" t="s">
        <v>1940</v>
      </c>
      <c r="D179" s="42">
        <v>3201319</v>
      </c>
      <c r="F179" s="28" t="s">
        <v>721</v>
      </c>
      <c r="G179" s="28" t="s">
        <v>1594</v>
      </c>
      <c r="H179" s="28"/>
      <c r="I179" s="28"/>
      <c r="J179" s="28"/>
      <c r="K179" s="28"/>
      <c r="L179" s="28"/>
      <c r="M179" s="106" t="s">
        <v>6583</v>
      </c>
      <c r="N179" s="332"/>
      <c r="O179" s="28"/>
      <c r="P179" s="28"/>
      <c r="Q179" s="28"/>
      <c r="S179" s="112">
        <v>0.3</v>
      </c>
      <c r="T179" s="114">
        <v>2028</v>
      </c>
      <c r="U179" s="110">
        <v>138190</v>
      </c>
      <c r="V179" s="110"/>
      <c r="W179" s="110">
        <v>138190</v>
      </c>
      <c r="X179" s="111">
        <v>1</v>
      </c>
      <c r="Y179" s="112">
        <v>0</v>
      </c>
      <c r="Z179" s="110">
        <v>96733</v>
      </c>
      <c r="AA179" s="110">
        <v>-3.0980577867012471E-4</v>
      </c>
      <c r="AB179" s="110">
        <v>41457.000309805779</v>
      </c>
      <c r="AC179" s="110">
        <v>0</v>
      </c>
      <c r="AD179" s="110">
        <v>0</v>
      </c>
      <c r="AE179" t="s">
        <v>657</v>
      </c>
      <c r="AF179" t="s">
        <v>765</v>
      </c>
      <c r="AG179" t="s">
        <v>7524</v>
      </c>
      <c r="AH179" t="s">
        <v>7525</v>
      </c>
    </row>
    <row r="180" spans="1:34" ht="25">
      <c r="A180" s="104" t="s">
        <v>5882</v>
      </c>
      <c r="B180" s="104" t="s">
        <v>280</v>
      </c>
      <c r="D180" s="42">
        <v>3201335</v>
      </c>
      <c r="F180" s="28" t="s">
        <v>1163</v>
      </c>
      <c r="G180" s="28" t="s">
        <v>1741</v>
      </c>
      <c r="H180" s="28"/>
      <c r="I180" s="28"/>
      <c r="J180" s="28"/>
      <c r="K180" s="28"/>
      <c r="L180" s="28"/>
      <c r="M180" s="106" t="s">
        <v>5992</v>
      </c>
      <c r="N180" s="332"/>
      <c r="O180" s="28"/>
      <c r="P180" s="28"/>
      <c r="Q180" s="28"/>
      <c r="S180" s="112">
        <v>0.61</v>
      </c>
      <c r="T180" s="114">
        <v>2028</v>
      </c>
      <c r="U180" s="110">
        <v>85903.82</v>
      </c>
      <c r="V180" s="110"/>
      <c r="W180" s="110">
        <v>85903.82</v>
      </c>
      <c r="X180" s="111">
        <v>1</v>
      </c>
      <c r="Y180" s="112">
        <v>0</v>
      </c>
      <c r="Z180" s="110">
        <v>33502.489800000003</v>
      </c>
      <c r="AA180" s="110">
        <v>0</v>
      </c>
      <c r="AB180" s="110">
        <v>52401.330200000004</v>
      </c>
      <c r="AC180" s="110">
        <v>0</v>
      </c>
      <c r="AD180" s="110">
        <v>0</v>
      </c>
      <c r="AE180" t="s">
        <v>543</v>
      </c>
      <c r="AF180" t="s">
        <v>765</v>
      </c>
      <c r="AG180" t="s">
        <v>365</v>
      </c>
    </row>
    <row r="181" spans="1:34" ht="25">
      <c r="A181" s="104" t="s">
        <v>26</v>
      </c>
      <c r="B181" s="104" t="s">
        <v>11</v>
      </c>
      <c r="D181" s="113">
        <v>3201338</v>
      </c>
      <c r="F181" s="28" t="s">
        <v>1197</v>
      </c>
      <c r="G181" s="28" t="s">
        <v>1176</v>
      </c>
      <c r="H181" s="28"/>
      <c r="I181" s="28"/>
      <c r="J181" s="28"/>
      <c r="K181" s="28"/>
      <c r="L181" s="28"/>
      <c r="M181" s="106" t="s">
        <v>6021</v>
      </c>
      <c r="N181" s="332"/>
      <c r="O181" s="28"/>
      <c r="P181" s="28"/>
      <c r="Q181" s="28"/>
      <c r="S181" s="112">
        <v>0.1</v>
      </c>
      <c r="T181" s="114">
        <v>2028</v>
      </c>
      <c r="U181" s="110">
        <v>20664.410000000003</v>
      </c>
      <c r="V181" s="110"/>
      <c r="W181" s="110">
        <v>20664.410000000003</v>
      </c>
      <c r="X181" s="111">
        <v>1</v>
      </c>
      <c r="Y181" s="112">
        <v>0</v>
      </c>
      <c r="Z181" s="110">
        <v>18597.969000000005</v>
      </c>
      <c r="AA181" s="110">
        <v>0</v>
      </c>
      <c r="AB181" s="110">
        <v>2066.4409999999989</v>
      </c>
      <c r="AC181" s="110">
        <v>0</v>
      </c>
      <c r="AD181" s="110">
        <v>0</v>
      </c>
      <c r="AE181" t="s">
        <v>1885</v>
      </c>
      <c r="AF181" t="s">
        <v>764</v>
      </c>
      <c r="AG181" t="s">
        <v>7524</v>
      </c>
      <c r="AH181" t="s">
        <v>30</v>
      </c>
    </row>
    <row r="182" spans="1:34" ht="37.5">
      <c r="A182" s="104" t="s">
        <v>26</v>
      </c>
      <c r="B182" s="104" t="s">
        <v>11</v>
      </c>
      <c r="D182" s="42">
        <v>3201344</v>
      </c>
      <c r="F182" s="28" t="s">
        <v>1322</v>
      </c>
      <c r="G182" s="28" t="s">
        <v>1751</v>
      </c>
      <c r="H182" s="28"/>
      <c r="I182" s="28"/>
      <c r="J182" s="28"/>
      <c r="K182" s="28"/>
      <c r="L182" s="28"/>
      <c r="M182" s="106" t="s">
        <v>6024</v>
      </c>
      <c r="N182" s="332"/>
      <c r="O182" s="28"/>
      <c r="P182" s="28"/>
      <c r="Q182" s="28"/>
      <c r="S182" s="112">
        <v>0.1</v>
      </c>
      <c r="T182" s="114">
        <v>2028</v>
      </c>
      <c r="U182" s="110">
        <v>1701706.56</v>
      </c>
      <c r="V182" s="110"/>
      <c r="W182" s="110">
        <v>1701706.56</v>
      </c>
      <c r="X182" s="111">
        <v>1</v>
      </c>
      <c r="Y182" s="112">
        <v>0</v>
      </c>
      <c r="Z182" s="110">
        <v>1531535.9040000001</v>
      </c>
      <c r="AA182" s="110">
        <v>95927.893627371639</v>
      </c>
      <c r="AB182" s="110">
        <v>74242.76237262832</v>
      </c>
      <c r="AC182" s="110">
        <v>0</v>
      </c>
      <c r="AD182" s="110">
        <v>0</v>
      </c>
      <c r="AE182" t="s">
        <v>1892</v>
      </c>
      <c r="AF182" t="s">
        <v>764</v>
      </c>
      <c r="AG182" t="s">
        <v>365</v>
      </c>
    </row>
    <row r="183" spans="1:34" ht="76.5" customHeight="1">
      <c r="A183" s="104" t="s">
        <v>26</v>
      </c>
      <c r="B183" s="104" t="s">
        <v>11</v>
      </c>
      <c r="D183" s="42">
        <v>3201345</v>
      </c>
      <c r="F183" s="28" t="s">
        <v>1323</v>
      </c>
      <c r="G183" s="28" t="s">
        <v>1752</v>
      </c>
      <c r="H183" s="28"/>
      <c r="I183" s="28"/>
      <c r="J183" s="28"/>
      <c r="K183" s="28"/>
      <c r="L183" s="28"/>
      <c r="M183" s="106" t="s">
        <v>6024</v>
      </c>
      <c r="N183" s="332"/>
      <c r="O183" s="28"/>
      <c r="P183" s="28"/>
      <c r="Q183" s="28"/>
      <c r="S183" s="112">
        <v>0.1</v>
      </c>
      <c r="T183" s="114">
        <v>2028</v>
      </c>
      <c r="U183" s="110">
        <v>1495372.43</v>
      </c>
      <c r="V183" s="110"/>
      <c r="W183" s="110">
        <v>1495372.43</v>
      </c>
      <c r="X183" s="111">
        <v>1</v>
      </c>
      <c r="Y183" s="112">
        <v>0</v>
      </c>
      <c r="Z183" s="110">
        <v>1345835.1869999999</v>
      </c>
      <c r="AA183" s="110">
        <v>84296.511966401711</v>
      </c>
      <c r="AB183" s="110">
        <v>65240.731033598306</v>
      </c>
      <c r="AC183" s="110">
        <v>0</v>
      </c>
      <c r="AD183" s="110">
        <v>0</v>
      </c>
      <c r="AE183" t="s">
        <v>1892</v>
      </c>
      <c r="AF183" t="s">
        <v>764</v>
      </c>
      <c r="AG183" t="s">
        <v>365</v>
      </c>
    </row>
    <row r="184" spans="1:34" ht="25">
      <c r="A184" s="104" t="s">
        <v>26</v>
      </c>
      <c r="B184" s="104" t="s">
        <v>11</v>
      </c>
      <c r="D184" s="42">
        <v>3201346</v>
      </c>
      <c r="F184" s="28" t="s">
        <v>1324</v>
      </c>
      <c r="G184" s="28" t="s">
        <v>1175</v>
      </c>
      <c r="H184" s="28"/>
      <c r="I184" s="28"/>
      <c r="J184" s="28"/>
      <c r="K184" s="28"/>
      <c r="L184" s="28"/>
      <c r="M184" s="106" t="s">
        <v>6024</v>
      </c>
      <c r="N184" s="332"/>
      <c r="O184" s="28"/>
      <c r="P184" s="28"/>
      <c r="Q184" s="28"/>
      <c r="S184" s="112">
        <v>0.1</v>
      </c>
      <c r="T184" s="114">
        <v>2028</v>
      </c>
      <c r="U184" s="110">
        <v>3425542.84</v>
      </c>
      <c r="V184" s="110"/>
      <c r="W184" s="110">
        <v>3425542.84</v>
      </c>
      <c r="X184" s="111">
        <v>1</v>
      </c>
      <c r="Y184" s="112">
        <v>0</v>
      </c>
      <c r="Z184" s="110">
        <v>3082988.5559999999</v>
      </c>
      <c r="AA184" s="110">
        <v>193103.27461599745</v>
      </c>
      <c r="AB184" s="110">
        <v>149451.00938400254</v>
      </c>
      <c r="AC184" s="110">
        <v>0</v>
      </c>
      <c r="AD184" s="110">
        <v>0</v>
      </c>
      <c r="AE184" t="s">
        <v>1892</v>
      </c>
      <c r="AF184" t="s">
        <v>764</v>
      </c>
      <c r="AG184" t="s">
        <v>365</v>
      </c>
    </row>
    <row r="185" spans="1:34" ht="25">
      <c r="A185" s="104" t="s">
        <v>26</v>
      </c>
      <c r="B185" s="104" t="s">
        <v>11</v>
      </c>
      <c r="D185" s="42">
        <v>3201346</v>
      </c>
      <c r="F185" s="28" t="s">
        <v>1324</v>
      </c>
      <c r="G185" s="28" t="s">
        <v>1175</v>
      </c>
      <c r="H185" s="28"/>
      <c r="I185" s="28"/>
      <c r="J185" s="28"/>
      <c r="K185" s="28"/>
      <c r="L185" s="28"/>
      <c r="M185" s="106" t="s">
        <v>6024</v>
      </c>
      <c r="N185" s="332"/>
      <c r="O185" s="28"/>
      <c r="P185" s="28"/>
      <c r="Q185" s="28"/>
      <c r="S185" s="112">
        <v>0.1</v>
      </c>
      <c r="T185" s="114">
        <v>2028</v>
      </c>
      <c r="U185" s="110">
        <v>293943.26</v>
      </c>
      <c r="V185" s="110"/>
      <c r="W185" s="110">
        <v>293943.26</v>
      </c>
      <c r="X185" s="111">
        <v>1</v>
      </c>
      <c r="Y185" s="112">
        <v>0</v>
      </c>
      <c r="Z185" s="110">
        <v>264548.93400000001</v>
      </c>
      <c r="AA185" s="110">
        <v>16570.04705779755</v>
      </c>
      <c r="AB185" s="110">
        <v>12824.278942202451</v>
      </c>
      <c r="AC185" s="110">
        <v>0</v>
      </c>
      <c r="AD185" s="110">
        <v>0</v>
      </c>
      <c r="AE185" t="s">
        <v>1892</v>
      </c>
      <c r="AF185" t="s">
        <v>764</v>
      </c>
      <c r="AG185" t="s">
        <v>7524</v>
      </c>
      <c r="AH185" t="s">
        <v>7525</v>
      </c>
    </row>
    <row r="186" spans="1:34" ht="25">
      <c r="A186" s="104" t="s">
        <v>26</v>
      </c>
      <c r="B186" s="104" t="s">
        <v>11</v>
      </c>
      <c r="D186" s="42">
        <v>3201350</v>
      </c>
      <c r="F186" s="28" t="s">
        <v>321</v>
      </c>
      <c r="G186" s="28" t="s">
        <v>1753</v>
      </c>
      <c r="H186" s="28"/>
      <c r="I186" s="28"/>
      <c r="J186" s="28"/>
      <c r="K186" s="28"/>
      <c r="L186" s="28"/>
      <c r="M186" s="106" t="s">
        <v>6021</v>
      </c>
      <c r="N186" s="332"/>
      <c r="O186" s="28"/>
      <c r="P186" s="28"/>
      <c r="Q186" s="28"/>
      <c r="S186" s="112">
        <v>0.1</v>
      </c>
      <c r="T186" s="114">
        <v>2028</v>
      </c>
      <c r="U186" s="110">
        <v>1489375.62</v>
      </c>
      <c r="V186" s="110"/>
      <c r="W186" s="110">
        <v>1489375.62</v>
      </c>
      <c r="X186" s="111">
        <v>1</v>
      </c>
      <c r="Y186" s="112">
        <v>0</v>
      </c>
      <c r="Z186" s="110">
        <v>1340438.0580000002</v>
      </c>
      <c r="AA186" s="110">
        <v>90254.587223650189</v>
      </c>
      <c r="AB186" s="110">
        <v>58682.974776349729</v>
      </c>
      <c r="AC186" s="110">
        <v>0</v>
      </c>
      <c r="AD186" s="110">
        <v>0</v>
      </c>
      <c r="AE186" t="s">
        <v>1885</v>
      </c>
      <c r="AF186" t="s">
        <v>764</v>
      </c>
      <c r="AG186" t="s">
        <v>365</v>
      </c>
    </row>
    <row r="187" spans="1:34" ht="37.5">
      <c r="A187" s="104" t="s">
        <v>26</v>
      </c>
      <c r="B187" s="104" t="s">
        <v>11</v>
      </c>
      <c r="D187" s="42">
        <v>3201351</v>
      </c>
      <c r="F187" s="28" t="s">
        <v>994</v>
      </c>
      <c r="G187" s="28" t="s">
        <v>1170</v>
      </c>
      <c r="H187" s="28"/>
      <c r="I187" s="28"/>
      <c r="J187" s="28"/>
      <c r="K187" s="28"/>
      <c r="L187" s="28"/>
      <c r="M187" s="106" t="s">
        <v>6005</v>
      </c>
      <c r="N187" s="332"/>
      <c r="O187" s="28"/>
      <c r="P187" s="28"/>
      <c r="Q187" s="28"/>
      <c r="S187" s="112">
        <v>0.37</v>
      </c>
      <c r="T187" s="114">
        <v>2028</v>
      </c>
      <c r="U187" s="110">
        <v>1057268.8699999999</v>
      </c>
      <c r="V187" s="110"/>
      <c r="W187" s="110">
        <v>1057268.8699999999</v>
      </c>
      <c r="X187" s="111">
        <v>1</v>
      </c>
      <c r="Y187" s="112">
        <v>0</v>
      </c>
      <c r="Z187" s="110">
        <v>666079.38809999998</v>
      </c>
      <c r="AA187" s="110">
        <v>0</v>
      </c>
      <c r="AB187" s="110">
        <v>391189.4818999999</v>
      </c>
      <c r="AC187" s="110">
        <v>0</v>
      </c>
      <c r="AD187" s="110">
        <v>0</v>
      </c>
      <c r="AE187" t="s">
        <v>1911</v>
      </c>
      <c r="AF187" t="s">
        <v>765</v>
      </c>
      <c r="AG187" t="s">
        <v>365</v>
      </c>
    </row>
    <row r="188" spans="1:34" ht="37.5">
      <c r="A188" s="104" t="s">
        <v>26</v>
      </c>
      <c r="B188" s="104" t="s">
        <v>11</v>
      </c>
      <c r="D188" s="42">
        <v>3201353</v>
      </c>
      <c r="F188" s="28" t="s">
        <v>1826</v>
      </c>
      <c r="G188" s="28" t="s">
        <v>1170</v>
      </c>
      <c r="H188" s="28"/>
      <c r="I188" s="28"/>
      <c r="J188" s="28"/>
      <c r="K188" s="28"/>
      <c r="L188" s="28"/>
      <c r="M188" s="106" t="s">
        <v>6005</v>
      </c>
      <c r="N188" s="332"/>
      <c r="O188" s="28"/>
      <c r="P188" s="28"/>
      <c r="Q188" s="28"/>
      <c r="S188" s="112">
        <v>0.37</v>
      </c>
      <c r="T188" s="114">
        <v>2028</v>
      </c>
      <c r="U188" s="110">
        <v>1607680.33</v>
      </c>
      <c r="V188" s="110"/>
      <c r="W188" s="110">
        <v>1607680.33</v>
      </c>
      <c r="X188" s="111">
        <v>1</v>
      </c>
      <c r="Y188" s="112">
        <v>0</v>
      </c>
      <c r="Z188" s="110">
        <v>1012838.6079000001</v>
      </c>
      <c r="AA188" s="110">
        <v>0</v>
      </c>
      <c r="AB188" s="110">
        <v>594841.72210000001</v>
      </c>
      <c r="AC188" s="110">
        <v>0</v>
      </c>
      <c r="AD188" s="110">
        <v>0</v>
      </c>
      <c r="AE188" t="s">
        <v>1911</v>
      </c>
      <c r="AF188" t="s">
        <v>765</v>
      </c>
      <c r="AG188" t="s">
        <v>365</v>
      </c>
    </row>
    <row r="189" spans="1:34" ht="37.5">
      <c r="A189" s="104" t="s">
        <v>26</v>
      </c>
      <c r="B189" s="104" t="s">
        <v>11</v>
      </c>
      <c r="D189" s="42">
        <v>3201354</v>
      </c>
      <c r="F189" s="28" t="s">
        <v>990</v>
      </c>
      <c r="G189" s="28" t="s">
        <v>1170</v>
      </c>
      <c r="H189" s="28"/>
      <c r="I189" s="28"/>
      <c r="J189" s="28"/>
      <c r="K189" s="28"/>
      <c r="L189" s="28"/>
      <c r="M189" s="106" t="s">
        <v>6005</v>
      </c>
      <c r="N189" s="332"/>
      <c r="O189" s="28"/>
      <c r="P189" s="28"/>
      <c r="Q189" s="28"/>
      <c r="S189" s="112">
        <v>0.37</v>
      </c>
      <c r="T189" s="114">
        <v>2028</v>
      </c>
      <c r="U189" s="110">
        <v>835234.75</v>
      </c>
      <c r="V189" s="110"/>
      <c r="W189" s="110">
        <v>835234.75</v>
      </c>
      <c r="X189" s="111">
        <v>1</v>
      </c>
      <c r="Y189" s="112">
        <v>0</v>
      </c>
      <c r="Z189" s="110">
        <v>526197.89249999996</v>
      </c>
      <c r="AA189" s="110">
        <v>0</v>
      </c>
      <c r="AB189" s="110">
        <v>309036.85750000004</v>
      </c>
      <c r="AC189" s="110">
        <v>0</v>
      </c>
      <c r="AD189" s="110">
        <v>0</v>
      </c>
      <c r="AE189" t="s">
        <v>1911</v>
      </c>
      <c r="AF189" t="s">
        <v>765</v>
      </c>
      <c r="AG189" t="s">
        <v>365</v>
      </c>
    </row>
    <row r="190" spans="1:34" ht="37.5">
      <c r="A190" s="104" t="s">
        <v>26</v>
      </c>
      <c r="B190" s="104" t="s">
        <v>11</v>
      </c>
      <c r="D190" s="42">
        <v>3201355</v>
      </c>
      <c r="F190" s="28" t="s">
        <v>989</v>
      </c>
      <c r="G190" s="28" t="s">
        <v>1170</v>
      </c>
      <c r="H190" s="28"/>
      <c r="I190" s="28"/>
      <c r="J190" s="28"/>
      <c r="K190" s="28"/>
      <c r="L190" s="28"/>
      <c r="M190" s="106" t="s">
        <v>6005</v>
      </c>
      <c r="N190" s="332"/>
      <c r="O190" s="28"/>
      <c r="P190" s="28"/>
      <c r="Q190" s="28"/>
      <c r="S190" s="112">
        <v>0.37</v>
      </c>
      <c r="T190" s="114">
        <v>2028</v>
      </c>
      <c r="U190" s="110">
        <v>978042.88000000012</v>
      </c>
      <c r="V190" s="110"/>
      <c r="W190" s="110">
        <v>978042.88000000012</v>
      </c>
      <c r="X190" s="111">
        <v>1</v>
      </c>
      <c r="Y190" s="112">
        <v>0</v>
      </c>
      <c r="Z190" s="110">
        <v>616167.0144000001</v>
      </c>
      <c r="AA190" s="110">
        <v>0</v>
      </c>
      <c r="AB190" s="110">
        <v>361875.86560000002</v>
      </c>
      <c r="AC190" s="110">
        <v>0</v>
      </c>
      <c r="AD190" s="110">
        <v>0</v>
      </c>
      <c r="AE190" t="s">
        <v>1911</v>
      </c>
      <c r="AF190" t="s">
        <v>765</v>
      </c>
      <c r="AG190" t="s">
        <v>365</v>
      </c>
    </row>
    <row r="191" spans="1:34" ht="37.5">
      <c r="A191" s="104" t="s">
        <v>26</v>
      </c>
      <c r="B191" s="104" t="s">
        <v>11</v>
      </c>
      <c r="D191" s="42">
        <v>3201356</v>
      </c>
      <c r="F191" s="28" t="s">
        <v>1750</v>
      </c>
      <c r="G191" s="28" t="s">
        <v>1170</v>
      </c>
      <c r="H191" s="28"/>
      <c r="I191" s="28"/>
      <c r="J191" s="28"/>
      <c r="K191" s="28"/>
      <c r="L191" s="28"/>
      <c r="M191" s="106" t="s">
        <v>6005</v>
      </c>
      <c r="N191" s="332"/>
      <c r="O191" s="28"/>
      <c r="P191" s="28"/>
      <c r="Q191" s="28"/>
      <c r="S191" s="112">
        <v>0.37</v>
      </c>
      <c r="T191" s="114">
        <v>2028</v>
      </c>
      <c r="U191" s="110">
        <v>342031.24000000005</v>
      </c>
      <c r="V191" s="110"/>
      <c r="W191" s="110">
        <v>342031.24000000005</v>
      </c>
      <c r="X191" s="111">
        <v>1</v>
      </c>
      <c r="Y191" s="112">
        <v>0</v>
      </c>
      <c r="Z191" s="110">
        <v>215479.68120000002</v>
      </c>
      <c r="AA191" s="110">
        <v>0</v>
      </c>
      <c r="AB191" s="110">
        <v>126551.55880000003</v>
      </c>
      <c r="AC191" s="110">
        <v>0</v>
      </c>
      <c r="AD191" s="110">
        <v>0</v>
      </c>
      <c r="AE191" t="s">
        <v>1911</v>
      </c>
      <c r="AF191" t="s">
        <v>765</v>
      </c>
      <c r="AG191" t="s">
        <v>365</v>
      </c>
    </row>
    <row r="192" spans="1:34" ht="37.5">
      <c r="A192" s="104" t="s">
        <v>26</v>
      </c>
      <c r="B192" s="104" t="s">
        <v>11</v>
      </c>
      <c r="D192" s="1">
        <v>3201357</v>
      </c>
      <c r="F192" s="28" t="s">
        <v>1754</v>
      </c>
      <c r="G192" s="28" t="s">
        <v>1170</v>
      </c>
      <c r="H192" s="28"/>
      <c r="I192" s="28"/>
      <c r="J192" s="28"/>
      <c r="K192" s="28"/>
      <c r="L192" s="28"/>
      <c r="M192" s="106" t="s">
        <v>6607</v>
      </c>
      <c r="N192" s="332"/>
      <c r="O192" s="28"/>
      <c r="P192" s="28"/>
      <c r="Q192" s="28"/>
      <c r="S192" s="112">
        <v>0.51</v>
      </c>
      <c r="T192" s="114">
        <v>2028</v>
      </c>
      <c r="U192" s="110">
        <v>148355.1</v>
      </c>
      <c r="V192" s="110"/>
      <c r="W192" s="110">
        <v>148355.1</v>
      </c>
      <c r="X192" s="111">
        <v>1</v>
      </c>
      <c r="Y192" s="112">
        <v>0</v>
      </c>
      <c r="Z192" s="110">
        <v>72693.998999999996</v>
      </c>
      <c r="AA192" s="110">
        <v>0</v>
      </c>
      <c r="AB192" s="110">
        <v>75661.10100000001</v>
      </c>
      <c r="AC192" s="110">
        <v>0</v>
      </c>
      <c r="AD192" s="110">
        <v>0</v>
      </c>
      <c r="AE192" t="s">
        <v>1898</v>
      </c>
      <c r="AF192" t="s">
        <v>764</v>
      </c>
      <c r="AG192" t="s">
        <v>365</v>
      </c>
    </row>
    <row r="193" spans="1:34" ht="37.5">
      <c r="A193" s="104" t="s">
        <v>26</v>
      </c>
      <c r="B193" s="104" t="s">
        <v>11</v>
      </c>
      <c r="D193" s="42">
        <v>3201357</v>
      </c>
      <c r="F193" s="28" t="s">
        <v>1754</v>
      </c>
      <c r="G193" s="28" t="s">
        <v>1170</v>
      </c>
      <c r="H193" s="28"/>
      <c r="I193" s="28"/>
      <c r="J193" s="28"/>
      <c r="K193" s="28"/>
      <c r="L193" s="28"/>
      <c r="M193" s="106" t="s">
        <v>6607</v>
      </c>
      <c r="N193" s="332"/>
      <c r="O193" s="28"/>
      <c r="P193" s="28"/>
      <c r="Q193" s="28"/>
      <c r="S193" s="112">
        <v>0.51</v>
      </c>
      <c r="T193" s="114">
        <v>2028</v>
      </c>
      <c r="U193" s="110">
        <v>245343</v>
      </c>
      <c r="V193" s="110"/>
      <c r="W193" s="110">
        <v>245343</v>
      </c>
      <c r="X193" s="111">
        <v>1</v>
      </c>
      <c r="Y193" s="112">
        <v>0</v>
      </c>
      <c r="Z193" s="110">
        <v>120218.06999999999</v>
      </c>
      <c r="AA193" s="110">
        <v>84909.78243561853</v>
      </c>
      <c r="AB193" s="110">
        <v>40215.147564381477</v>
      </c>
      <c r="AC193" s="110">
        <v>0</v>
      </c>
      <c r="AD193" s="110">
        <v>0</v>
      </c>
      <c r="AE193" t="s">
        <v>1898</v>
      </c>
      <c r="AF193" t="s">
        <v>764</v>
      </c>
      <c r="AG193" t="s">
        <v>7524</v>
      </c>
      <c r="AH193" t="s">
        <v>7525</v>
      </c>
    </row>
    <row r="194" spans="1:34" ht="37.5">
      <c r="A194" s="104" t="s">
        <v>26</v>
      </c>
      <c r="B194" s="104" t="s">
        <v>11</v>
      </c>
      <c r="D194" s="42">
        <v>3201357</v>
      </c>
      <c r="F194" s="28" t="s">
        <v>1754</v>
      </c>
      <c r="G194" s="28" t="s">
        <v>1170</v>
      </c>
      <c r="H194" s="28"/>
      <c r="I194" s="28"/>
      <c r="J194" s="28"/>
      <c r="K194" s="28"/>
      <c r="L194" s="28"/>
      <c r="M194" s="106" t="s">
        <v>6607</v>
      </c>
      <c r="N194" s="332"/>
      <c r="O194" s="28"/>
      <c r="P194" s="28"/>
      <c r="Q194" s="28"/>
      <c r="S194" s="112">
        <v>0.51</v>
      </c>
      <c r="T194" s="114">
        <v>2028</v>
      </c>
      <c r="U194" s="110">
        <v>166068.11000000002</v>
      </c>
      <c r="V194" s="110"/>
      <c r="W194" s="110">
        <v>166068.11000000002</v>
      </c>
      <c r="X194" s="111">
        <v>1</v>
      </c>
      <c r="Y194" s="112">
        <v>0</v>
      </c>
      <c r="Z194" s="110">
        <v>81373.373900000006</v>
      </c>
      <c r="AA194" s="110">
        <v>57473.851259642077</v>
      </c>
      <c r="AB194" s="110">
        <v>27220.884840357932</v>
      </c>
      <c r="AC194" s="110">
        <v>0</v>
      </c>
      <c r="AD194" s="110">
        <v>0</v>
      </c>
      <c r="AE194" t="s">
        <v>1898</v>
      </c>
      <c r="AF194" t="s">
        <v>764</v>
      </c>
      <c r="AG194" t="s">
        <v>7524</v>
      </c>
      <c r="AH194" t="s">
        <v>7525</v>
      </c>
    </row>
    <row r="195" spans="1:34" ht="37.5">
      <c r="A195" s="104" t="s">
        <v>26</v>
      </c>
      <c r="B195" s="104" t="s">
        <v>11</v>
      </c>
      <c r="D195" s="42">
        <v>3201358</v>
      </c>
      <c r="F195" s="28" t="s">
        <v>1749</v>
      </c>
      <c r="G195" s="28" t="s">
        <v>1170</v>
      </c>
      <c r="H195" s="28"/>
      <c r="I195" s="28"/>
      <c r="J195" s="28"/>
      <c r="K195" s="28"/>
      <c r="L195" s="28"/>
      <c r="M195" s="106" t="s">
        <v>6005</v>
      </c>
      <c r="N195" s="332"/>
      <c r="O195" s="28"/>
      <c r="P195" s="28"/>
      <c r="Q195" s="28"/>
      <c r="S195" s="112">
        <v>0.37</v>
      </c>
      <c r="T195" s="114">
        <v>2028</v>
      </c>
      <c r="U195" s="110">
        <v>4166973.569999997</v>
      </c>
      <c r="V195" s="110"/>
      <c r="W195" s="110">
        <v>4166973.569999997</v>
      </c>
      <c r="X195" s="111">
        <v>1</v>
      </c>
      <c r="Y195" s="112">
        <v>0</v>
      </c>
      <c r="Z195" s="110">
        <v>2625193.3490999984</v>
      </c>
      <c r="AA195" s="110">
        <v>0</v>
      </c>
      <c r="AB195" s="110">
        <v>1541780.2208999987</v>
      </c>
      <c r="AC195" s="110">
        <v>0</v>
      </c>
      <c r="AD195" s="110">
        <v>0</v>
      </c>
      <c r="AE195" t="s">
        <v>1911</v>
      </c>
      <c r="AF195" t="s">
        <v>765</v>
      </c>
      <c r="AG195" t="s">
        <v>365</v>
      </c>
    </row>
    <row r="196" spans="1:34" ht="37.5">
      <c r="A196" s="104" t="s">
        <v>26</v>
      </c>
      <c r="B196" s="104" t="s">
        <v>11</v>
      </c>
      <c r="D196" s="42">
        <v>3201359</v>
      </c>
      <c r="F196" s="28" t="s">
        <v>1748</v>
      </c>
      <c r="G196" s="28" t="s">
        <v>1170</v>
      </c>
      <c r="H196" s="28"/>
      <c r="I196" s="28"/>
      <c r="J196" s="28"/>
      <c r="K196" s="28"/>
      <c r="L196" s="28"/>
      <c r="M196" s="106" t="s">
        <v>6005</v>
      </c>
      <c r="N196" s="332"/>
      <c r="O196" s="28"/>
      <c r="P196" s="28"/>
      <c r="Q196" s="28"/>
      <c r="S196" s="112">
        <v>0.37</v>
      </c>
      <c r="T196" s="114">
        <v>2028</v>
      </c>
      <c r="U196" s="110">
        <v>13260.34</v>
      </c>
      <c r="V196" s="110"/>
      <c r="W196" s="110">
        <v>13260.34</v>
      </c>
      <c r="X196" s="111">
        <v>1</v>
      </c>
      <c r="Y196" s="112">
        <v>0</v>
      </c>
      <c r="Z196" s="110">
        <v>8354.0141999999996</v>
      </c>
      <c r="AA196" s="110">
        <v>0</v>
      </c>
      <c r="AB196" s="110">
        <v>4906.3258000000005</v>
      </c>
      <c r="AC196" s="110">
        <v>0</v>
      </c>
      <c r="AD196" s="110">
        <v>0</v>
      </c>
      <c r="AE196" t="s">
        <v>1911</v>
      </c>
      <c r="AF196" t="s">
        <v>765</v>
      </c>
      <c r="AG196" t="s">
        <v>7524</v>
      </c>
      <c r="AH196" t="s">
        <v>30</v>
      </c>
    </row>
    <row r="197" spans="1:34" ht="37.5">
      <c r="A197" s="104" t="s">
        <v>26</v>
      </c>
      <c r="B197" s="104" t="s">
        <v>11</v>
      </c>
      <c r="D197" s="42">
        <v>3201360</v>
      </c>
      <c r="F197" s="28" t="s">
        <v>992</v>
      </c>
      <c r="G197" s="28" t="s">
        <v>1170</v>
      </c>
      <c r="H197" s="28"/>
      <c r="I197" s="28"/>
      <c r="J197" s="28"/>
      <c r="K197" s="28"/>
      <c r="L197" s="28"/>
      <c r="M197" s="106" t="s">
        <v>6005</v>
      </c>
      <c r="N197" s="332"/>
      <c r="O197" s="28"/>
      <c r="P197" s="28"/>
      <c r="Q197" s="28"/>
      <c r="S197" s="112">
        <v>0.37</v>
      </c>
      <c r="T197" s="114">
        <v>2028</v>
      </c>
      <c r="U197" s="110">
        <v>11617256.540000012</v>
      </c>
      <c r="V197" s="110"/>
      <c r="W197" s="110">
        <v>11617256.540000012</v>
      </c>
      <c r="X197" s="111">
        <v>1</v>
      </c>
      <c r="Y197" s="112">
        <v>0</v>
      </c>
      <c r="Z197" s="110">
        <v>7318871.6202000082</v>
      </c>
      <c r="AA197" s="110">
        <v>0</v>
      </c>
      <c r="AB197" s="110">
        <v>4298384.919800004</v>
      </c>
      <c r="AC197" s="110">
        <v>0</v>
      </c>
      <c r="AD197" s="110">
        <v>0</v>
      </c>
      <c r="AE197" t="s">
        <v>1911</v>
      </c>
      <c r="AF197" t="s">
        <v>765</v>
      </c>
      <c r="AG197" t="s">
        <v>365</v>
      </c>
    </row>
    <row r="198" spans="1:34" ht="13">
      <c r="A198" s="104" t="s">
        <v>26</v>
      </c>
      <c r="B198" s="104" t="s">
        <v>11</v>
      </c>
      <c r="D198" s="1">
        <v>3201361</v>
      </c>
      <c r="F198" s="28" t="s">
        <v>801</v>
      </c>
      <c r="G198" s="28" t="s">
        <v>1169</v>
      </c>
      <c r="H198" s="28"/>
      <c r="I198" s="28"/>
      <c r="J198" s="28"/>
      <c r="K198" s="28"/>
      <c r="L198" s="28"/>
      <c r="M198" s="106" t="s">
        <v>6005</v>
      </c>
      <c r="N198" s="332"/>
      <c r="O198" s="28"/>
      <c r="P198" s="28"/>
      <c r="Q198" s="28"/>
      <c r="S198" s="112">
        <v>0.75</v>
      </c>
      <c r="T198" s="114">
        <v>2028</v>
      </c>
      <c r="U198" s="110">
        <v>1516777.6400000006</v>
      </c>
      <c r="V198" s="110"/>
      <c r="W198" s="110">
        <v>1516777.6400000006</v>
      </c>
      <c r="X198" s="111">
        <v>1</v>
      </c>
      <c r="Y198" s="112">
        <v>0</v>
      </c>
      <c r="Z198" s="110">
        <v>379194.41000000015</v>
      </c>
      <c r="AA198" s="110">
        <v>0</v>
      </c>
      <c r="AB198" s="110">
        <v>1137583.2300000004</v>
      </c>
      <c r="AC198" s="110">
        <v>0</v>
      </c>
      <c r="AD198" s="110">
        <v>0</v>
      </c>
      <c r="AE198" t="s">
        <v>1911</v>
      </c>
      <c r="AF198" t="s">
        <v>765</v>
      </c>
      <c r="AG198" t="s">
        <v>365</v>
      </c>
    </row>
    <row r="199" spans="1:34" ht="37.5">
      <c r="A199" s="104" t="s">
        <v>26</v>
      </c>
      <c r="B199" s="104" t="s">
        <v>11</v>
      </c>
      <c r="D199" s="42">
        <v>3201362</v>
      </c>
      <c r="F199" s="28" t="s">
        <v>993</v>
      </c>
      <c r="G199" s="28" t="s">
        <v>1170</v>
      </c>
      <c r="H199" s="28"/>
      <c r="I199" s="28"/>
      <c r="J199" s="28"/>
      <c r="K199" s="28"/>
      <c r="L199" s="28"/>
      <c r="M199" s="106" t="s">
        <v>6005</v>
      </c>
      <c r="N199" s="332"/>
      <c r="O199" s="28"/>
      <c r="P199" s="28"/>
      <c r="Q199" s="28"/>
      <c r="S199" s="112">
        <v>0.37</v>
      </c>
      <c r="T199" s="114">
        <v>2028</v>
      </c>
      <c r="U199" s="110">
        <v>3636215.120000001</v>
      </c>
      <c r="V199" s="110"/>
      <c r="W199" s="110">
        <v>3636215.120000001</v>
      </c>
      <c r="X199" s="111">
        <v>1</v>
      </c>
      <c r="Y199" s="112">
        <v>0</v>
      </c>
      <c r="Z199" s="110">
        <v>2290815.5256000008</v>
      </c>
      <c r="AA199" s="110">
        <v>0</v>
      </c>
      <c r="AB199" s="110">
        <v>1345399.5944000003</v>
      </c>
      <c r="AC199" s="110">
        <v>0</v>
      </c>
      <c r="AD199" s="110">
        <v>0</v>
      </c>
      <c r="AE199" t="s">
        <v>1911</v>
      </c>
      <c r="AF199" t="s">
        <v>765</v>
      </c>
      <c r="AG199" t="s">
        <v>365</v>
      </c>
    </row>
    <row r="200" spans="1:34" ht="37.5">
      <c r="A200" s="104" t="s">
        <v>26</v>
      </c>
      <c r="B200" s="104" t="s">
        <v>11</v>
      </c>
      <c r="D200" s="42">
        <v>3201363</v>
      </c>
      <c r="F200" s="28" t="s">
        <v>991</v>
      </c>
      <c r="G200" s="28" t="s">
        <v>1170</v>
      </c>
      <c r="H200" s="28"/>
      <c r="I200" s="28"/>
      <c r="J200" s="28"/>
      <c r="K200" s="28"/>
      <c r="L200" s="28"/>
      <c r="M200" s="106" t="s">
        <v>6005</v>
      </c>
      <c r="N200" s="332"/>
      <c r="O200" s="28"/>
      <c r="P200" s="28"/>
      <c r="Q200" s="28"/>
      <c r="S200" s="112">
        <v>0.37</v>
      </c>
      <c r="T200" s="114">
        <v>2028</v>
      </c>
      <c r="U200" s="110">
        <v>202326.36</v>
      </c>
      <c r="V200" s="110"/>
      <c r="W200" s="110">
        <v>202326.36</v>
      </c>
      <c r="X200" s="111">
        <v>1</v>
      </c>
      <c r="Y200" s="112">
        <v>0</v>
      </c>
      <c r="Z200" s="110">
        <v>127465.60679999999</v>
      </c>
      <c r="AA200" s="110">
        <v>0</v>
      </c>
      <c r="AB200" s="110">
        <v>74860.753199999992</v>
      </c>
      <c r="AC200" s="110">
        <v>0</v>
      </c>
      <c r="AD200" s="110">
        <v>0</v>
      </c>
      <c r="AE200" t="s">
        <v>1911</v>
      </c>
      <c r="AF200" t="s">
        <v>765</v>
      </c>
      <c r="AG200" t="s">
        <v>365</v>
      </c>
    </row>
    <row r="201" spans="1:34" ht="37.5">
      <c r="A201" s="104" t="s">
        <v>26</v>
      </c>
      <c r="B201" s="104" t="s">
        <v>11</v>
      </c>
      <c r="D201" s="113">
        <v>3201364</v>
      </c>
      <c r="F201" s="28" t="s">
        <v>1755</v>
      </c>
      <c r="G201" s="28" t="s">
        <v>1170</v>
      </c>
      <c r="H201" s="28"/>
      <c r="I201" s="28"/>
      <c r="J201" s="28"/>
      <c r="K201" s="28"/>
      <c r="L201" s="28"/>
      <c r="M201" s="106" t="s">
        <v>6019</v>
      </c>
      <c r="N201" s="332"/>
      <c r="O201" s="28"/>
      <c r="P201" s="28"/>
      <c r="Q201" s="28"/>
      <c r="S201" s="112">
        <v>0.51</v>
      </c>
      <c r="T201" s="114">
        <v>2028</v>
      </c>
      <c r="U201" s="110">
        <v>9922203.3500000108</v>
      </c>
      <c r="V201" s="110"/>
      <c r="W201" s="110">
        <v>9922203.3500000108</v>
      </c>
      <c r="X201" s="111">
        <v>1</v>
      </c>
      <c r="Y201" s="112">
        <v>0</v>
      </c>
      <c r="Z201" s="110">
        <v>4861879.6415000055</v>
      </c>
      <c r="AA201" s="110">
        <v>0</v>
      </c>
      <c r="AB201" s="110">
        <v>5060323.7085000053</v>
      </c>
      <c r="AC201" s="110">
        <v>0</v>
      </c>
      <c r="AD201" s="110">
        <v>0</v>
      </c>
      <c r="AE201" t="s">
        <v>1891</v>
      </c>
      <c r="AF201" t="s">
        <v>764</v>
      </c>
      <c r="AG201" t="s">
        <v>365</v>
      </c>
    </row>
    <row r="202" spans="1:34" ht="37.5">
      <c r="A202" s="104" t="s">
        <v>26</v>
      </c>
      <c r="B202" s="104" t="s">
        <v>11</v>
      </c>
      <c r="D202" s="42">
        <v>3201364</v>
      </c>
      <c r="F202" s="28" t="s">
        <v>1755</v>
      </c>
      <c r="G202" s="28" t="s">
        <v>1170</v>
      </c>
      <c r="H202" s="28"/>
      <c r="I202" s="28"/>
      <c r="J202" s="28"/>
      <c r="K202" s="28"/>
      <c r="L202" s="28"/>
      <c r="M202" s="106" t="s">
        <v>6019</v>
      </c>
      <c r="N202" s="332"/>
      <c r="O202" s="28"/>
      <c r="P202" s="28"/>
      <c r="Q202" s="28"/>
      <c r="S202" s="112">
        <v>0.51</v>
      </c>
      <c r="T202" s="114">
        <v>2028</v>
      </c>
      <c r="U202" s="110">
        <v>5078220</v>
      </c>
      <c r="V202" s="110"/>
      <c r="W202" s="110">
        <v>5078220</v>
      </c>
      <c r="X202" s="111">
        <v>1</v>
      </c>
      <c r="Y202" s="112">
        <v>0</v>
      </c>
      <c r="Z202" s="110">
        <v>2488327.7999999998</v>
      </c>
      <c r="AA202" s="110">
        <v>1388485.9596191379</v>
      </c>
      <c r="AB202" s="110">
        <v>1201406.2403808623</v>
      </c>
      <c r="AC202" s="110">
        <v>0</v>
      </c>
      <c r="AD202" s="110">
        <v>0</v>
      </c>
      <c r="AE202" t="s">
        <v>1891</v>
      </c>
      <c r="AF202" t="s">
        <v>764</v>
      </c>
      <c r="AG202" t="s">
        <v>365</v>
      </c>
    </row>
    <row r="203" spans="1:34" ht="37.5">
      <c r="A203" s="104" t="s">
        <v>26</v>
      </c>
      <c r="B203" s="104" t="s">
        <v>11</v>
      </c>
      <c r="D203" s="42">
        <v>3201364</v>
      </c>
      <c r="F203" s="28" t="s">
        <v>1755</v>
      </c>
      <c r="G203" s="28" t="s">
        <v>1170</v>
      </c>
      <c r="H203" s="28"/>
      <c r="I203" s="28"/>
      <c r="J203" s="28"/>
      <c r="K203" s="28"/>
      <c r="L203" s="28"/>
      <c r="M203" s="106" t="s">
        <v>6024</v>
      </c>
      <c r="N203" s="332"/>
      <c r="O203" s="28"/>
      <c r="P203" s="28"/>
      <c r="Q203" s="28"/>
      <c r="S203" s="112">
        <v>0.51</v>
      </c>
      <c r="T203" s="114">
        <v>2028</v>
      </c>
      <c r="U203" s="110">
        <v>790170.64500000002</v>
      </c>
      <c r="V203" s="110"/>
      <c r="W203" s="110">
        <v>790170.64500000002</v>
      </c>
      <c r="X203" s="111">
        <v>1</v>
      </c>
      <c r="Y203" s="112">
        <v>0</v>
      </c>
      <c r="Z203" s="110">
        <v>387183.61605000001</v>
      </c>
      <c r="AA203" s="110">
        <v>227170.16996353416</v>
      </c>
      <c r="AB203" s="110">
        <v>175816.85898646584</v>
      </c>
      <c r="AC203" s="110">
        <v>0</v>
      </c>
      <c r="AD203" s="110">
        <v>0</v>
      </c>
      <c r="AE203" t="s">
        <v>1892</v>
      </c>
      <c r="AF203" t="s">
        <v>764</v>
      </c>
      <c r="AG203" t="s">
        <v>365</v>
      </c>
    </row>
    <row r="204" spans="1:34" ht="37.5">
      <c r="A204" s="104" t="s">
        <v>26</v>
      </c>
      <c r="B204" s="104" t="s">
        <v>11</v>
      </c>
      <c r="D204" s="42">
        <v>3201364</v>
      </c>
      <c r="F204" s="28" t="s">
        <v>1755</v>
      </c>
      <c r="G204" s="28" t="s">
        <v>1170</v>
      </c>
      <c r="H204" s="28"/>
      <c r="I204" s="28"/>
      <c r="J204" s="28"/>
      <c r="K204" s="28"/>
      <c r="L204" s="28"/>
      <c r="M204" s="106" t="s">
        <v>6024</v>
      </c>
      <c r="N204" s="332"/>
      <c r="O204" s="28"/>
      <c r="P204" s="28"/>
      <c r="Q204" s="28"/>
      <c r="S204" s="112">
        <v>0.51</v>
      </c>
      <c r="T204" s="114">
        <v>2028</v>
      </c>
      <c r="U204" s="110">
        <v>1901979.0300000003</v>
      </c>
      <c r="V204" s="110"/>
      <c r="W204" s="110">
        <v>1901979.0300000003</v>
      </c>
      <c r="X204" s="111">
        <v>1</v>
      </c>
      <c r="Y204" s="112">
        <v>0</v>
      </c>
      <c r="Z204" s="110">
        <v>931969.72470000014</v>
      </c>
      <c r="AA204" s="110">
        <v>546809.60656565242</v>
      </c>
      <c r="AB204" s="110">
        <v>423199.69873434771</v>
      </c>
      <c r="AC204" s="110">
        <v>0</v>
      </c>
      <c r="AD204" s="110">
        <v>0</v>
      </c>
      <c r="AE204" t="s">
        <v>1892</v>
      </c>
      <c r="AF204" t="s">
        <v>764</v>
      </c>
      <c r="AG204" t="s">
        <v>365</v>
      </c>
    </row>
    <row r="205" spans="1:34" ht="37.5">
      <c r="A205" s="104" t="s">
        <v>26</v>
      </c>
      <c r="B205" s="104" t="s">
        <v>11</v>
      </c>
      <c r="D205" s="1">
        <v>3201365</v>
      </c>
      <c r="F205" s="28" t="s">
        <v>6722</v>
      </c>
      <c r="G205" s="28" t="s">
        <v>1170</v>
      </c>
      <c r="H205" s="28"/>
      <c r="I205" s="28"/>
      <c r="J205" s="28"/>
      <c r="K205" s="28"/>
      <c r="L205" s="28"/>
      <c r="M205" s="106" t="s">
        <v>6005</v>
      </c>
      <c r="N205" s="332"/>
      <c r="O205" s="28"/>
      <c r="P205" s="28"/>
      <c r="Q205" s="28"/>
      <c r="S205" s="112">
        <v>0.37</v>
      </c>
      <c r="T205" s="114">
        <v>2028</v>
      </c>
      <c r="U205" s="110">
        <v>744278.44000000006</v>
      </c>
      <c r="V205" s="110"/>
      <c r="W205" s="110">
        <v>744278.44000000006</v>
      </c>
      <c r="X205" s="111">
        <v>1</v>
      </c>
      <c r="Y205" s="112">
        <v>0</v>
      </c>
      <c r="Z205" s="110">
        <v>468895.41720000003</v>
      </c>
      <c r="AA205" s="110">
        <v>0</v>
      </c>
      <c r="AB205" s="110">
        <v>275383.02280000004</v>
      </c>
      <c r="AC205" s="110">
        <v>0</v>
      </c>
      <c r="AD205" s="110">
        <v>0</v>
      </c>
      <c r="AE205" t="s">
        <v>1911</v>
      </c>
      <c r="AF205" t="s">
        <v>765</v>
      </c>
      <c r="AG205" t="s">
        <v>365</v>
      </c>
    </row>
    <row r="206" spans="1:34" ht="25">
      <c r="A206" s="104" t="s">
        <v>26</v>
      </c>
      <c r="B206" s="104" t="s">
        <v>11</v>
      </c>
      <c r="D206" s="42">
        <v>3201368</v>
      </c>
      <c r="F206" s="28" t="s">
        <v>320</v>
      </c>
      <c r="G206" s="28" t="s">
        <v>1756</v>
      </c>
      <c r="H206" s="28"/>
      <c r="I206" s="28"/>
      <c r="J206" s="28"/>
      <c r="K206" s="28"/>
      <c r="L206" s="28"/>
      <c r="M206" s="106" t="s">
        <v>6055</v>
      </c>
      <c r="N206" s="332"/>
      <c r="O206" s="28"/>
      <c r="P206" s="28"/>
      <c r="Q206" s="28"/>
      <c r="S206" s="112">
        <v>0.05</v>
      </c>
      <c r="T206" s="114">
        <v>2028</v>
      </c>
      <c r="U206" s="110">
        <v>4226987</v>
      </c>
      <c r="V206" s="110"/>
      <c r="W206" s="110">
        <v>4226987</v>
      </c>
      <c r="X206" s="111">
        <v>1</v>
      </c>
      <c r="Y206" s="112">
        <v>0</v>
      </c>
      <c r="Z206" s="110">
        <v>4015637.65</v>
      </c>
      <c r="AA206" s="110">
        <v>113308.05987812253</v>
      </c>
      <c r="AB206" s="110">
        <v>98041.290121877566</v>
      </c>
      <c r="AC206" s="110">
        <v>0</v>
      </c>
      <c r="AD206" s="110">
        <v>0</v>
      </c>
      <c r="AE206" t="s">
        <v>1886</v>
      </c>
      <c r="AF206" t="s">
        <v>764</v>
      </c>
      <c r="AG206" t="s">
        <v>365</v>
      </c>
    </row>
    <row r="207" spans="1:34" ht="25">
      <c r="A207" s="104" t="s">
        <v>26</v>
      </c>
      <c r="B207" s="104" t="s">
        <v>11</v>
      </c>
      <c r="D207" s="42">
        <v>3201377</v>
      </c>
      <c r="F207" s="28" t="s">
        <v>322</v>
      </c>
      <c r="G207" s="28" t="s">
        <v>1190</v>
      </c>
      <c r="H207" s="28"/>
      <c r="I207" s="28"/>
      <c r="J207" s="28"/>
      <c r="K207" s="28"/>
      <c r="L207" s="28"/>
      <c r="M207" s="106" t="s">
        <v>6055</v>
      </c>
      <c r="N207" s="332"/>
      <c r="O207" s="28"/>
      <c r="P207" s="28"/>
      <c r="Q207" s="28"/>
      <c r="S207" s="112">
        <v>0.3</v>
      </c>
      <c r="T207" s="114">
        <v>2028</v>
      </c>
      <c r="U207" s="110">
        <v>1183361</v>
      </c>
      <c r="V207" s="110"/>
      <c r="W207" s="110">
        <v>1183361</v>
      </c>
      <c r="X207" s="111">
        <v>1</v>
      </c>
      <c r="Y207" s="112">
        <v>0</v>
      </c>
      <c r="Z207" s="110">
        <v>828352.7</v>
      </c>
      <c r="AA207" s="110">
        <v>190326.11982781347</v>
      </c>
      <c r="AB207" s="110">
        <v>164682.18017218658</v>
      </c>
      <c r="AC207" s="110">
        <v>0</v>
      </c>
      <c r="AD207" s="110">
        <v>0</v>
      </c>
      <c r="AE207" t="s">
        <v>1886</v>
      </c>
      <c r="AF207" t="s">
        <v>764</v>
      </c>
      <c r="AG207" t="s">
        <v>365</v>
      </c>
    </row>
    <row r="208" spans="1:34" ht="25">
      <c r="A208" s="104" t="s">
        <v>26</v>
      </c>
      <c r="B208" s="104" t="s">
        <v>11</v>
      </c>
      <c r="D208" s="42">
        <v>3201377</v>
      </c>
      <c r="F208" s="28" t="s">
        <v>322</v>
      </c>
      <c r="G208" s="28" t="s">
        <v>1190</v>
      </c>
      <c r="H208" s="28"/>
      <c r="I208" s="28"/>
      <c r="J208" s="28"/>
      <c r="K208" s="28"/>
      <c r="L208" s="28"/>
      <c r="M208" s="106" t="s">
        <v>6055</v>
      </c>
      <c r="N208" s="332"/>
      <c r="O208" s="28"/>
      <c r="P208" s="28"/>
      <c r="Q208" s="28"/>
      <c r="S208" s="112">
        <v>0.3</v>
      </c>
      <c r="T208" s="114">
        <v>2028</v>
      </c>
      <c r="U208" s="110">
        <v>5239610.66</v>
      </c>
      <c r="V208" s="110"/>
      <c r="W208" s="110">
        <v>5239610.66</v>
      </c>
      <c r="X208" s="111">
        <v>1</v>
      </c>
      <c r="Y208" s="112">
        <v>0</v>
      </c>
      <c r="Z208" s="110">
        <v>3667727.4619999998</v>
      </c>
      <c r="AA208" s="110">
        <v>842713.90245770244</v>
      </c>
      <c r="AB208" s="110">
        <v>729169.29554229788</v>
      </c>
      <c r="AC208" s="110">
        <v>0</v>
      </c>
      <c r="AD208" s="110">
        <v>0</v>
      </c>
      <c r="AE208" t="s">
        <v>1886</v>
      </c>
      <c r="AF208" t="s">
        <v>764</v>
      </c>
      <c r="AG208" t="s">
        <v>365</v>
      </c>
    </row>
    <row r="209" spans="1:34" ht="25">
      <c r="A209" s="104" t="s">
        <v>26</v>
      </c>
      <c r="B209" s="104" t="s">
        <v>11</v>
      </c>
      <c r="D209" s="42">
        <v>3201380</v>
      </c>
      <c r="F209" s="28" t="s">
        <v>323</v>
      </c>
      <c r="G209" s="28" t="s">
        <v>1758</v>
      </c>
      <c r="H209" s="28"/>
      <c r="I209" s="28"/>
      <c r="J209" s="28"/>
      <c r="K209" s="28"/>
      <c r="L209" s="28"/>
      <c r="M209" s="106" t="s">
        <v>6033</v>
      </c>
      <c r="N209" s="332"/>
      <c r="O209" s="28"/>
      <c r="P209" s="28"/>
      <c r="Q209" s="28"/>
      <c r="S209" s="112">
        <v>0.3</v>
      </c>
      <c r="T209" s="114">
        <v>2028</v>
      </c>
      <c r="U209" s="110">
        <v>3194750</v>
      </c>
      <c r="V209" s="110"/>
      <c r="W209" s="110">
        <v>3194750</v>
      </c>
      <c r="X209" s="111">
        <v>1</v>
      </c>
      <c r="Y209" s="112">
        <v>0</v>
      </c>
      <c r="Z209" s="110">
        <v>2236325</v>
      </c>
      <c r="AA209" s="110">
        <v>513828.19155110791</v>
      </c>
      <c r="AB209" s="110">
        <v>444596.80844889209</v>
      </c>
      <c r="AC209" s="110">
        <v>0</v>
      </c>
      <c r="AD209" s="110">
        <v>0</v>
      </c>
      <c r="AE209" t="s">
        <v>1894</v>
      </c>
      <c r="AF209" t="s">
        <v>764</v>
      </c>
      <c r="AG209" t="s">
        <v>365</v>
      </c>
    </row>
    <row r="210" spans="1:34" ht="75">
      <c r="A210" s="104" t="s">
        <v>26</v>
      </c>
      <c r="B210" s="104" t="s">
        <v>11</v>
      </c>
      <c r="D210" s="42">
        <v>3201382</v>
      </c>
      <c r="F210" s="28" t="s">
        <v>324</v>
      </c>
      <c r="G210" s="28" t="s">
        <v>1757</v>
      </c>
      <c r="H210" s="28"/>
      <c r="I210" s="28"/>
      <c r="J210" s="28"/>
      <c r="K210" s="28"/>
      <c r="L210" s="28"/>
      <c r="M210" s="106" t="s">
        <v>6024</v>
      </c>
      <c r="N210" s="332"/>
      <c r="O210" s="28"/>
      <c r="P210" s="28"/>
      <c r="Q210" s="28"/>
      <c r="S210" s="112">
        <v>0.3</v>
      </c>
      <c r="T210" s="114">
        <v>2028</v>
      </c>
      <c r="U210" s="110">
        <v>9670347</v>
      </c>
      <c r="V210" s="110"/>
      <c r="W210" s="110">
        <v>9670347</v>
      </c>
      <c r="X210" s="111">
        <v>1</v>
      </c>
      <c r="Y210" s="112">
        <v>0</v>
      </c>
      <c r="Z210" s="110">
        <v>6769242.8999999994</v>
      </c>
      <c r="AA210" s="110">
        <v>1635398.3233556515</v>
      </c>
      <c r="AB210" s="110">
        <v>1265705.7766443491</v>
      </c>
      <c r="AC210" s="110">
        <v>0</v>
      </c>
      <c r="AD210" s="110">
        <v>0</v>
      </c>
      <c r="AE210" t="s">
        <v>1892</v>
      </c>
      <c r="AF210" t="s">
        <v>764</v>
      </c>
      <c r="AG210" t="s">
        <v>365</v>
      </c>
    </row>
    <row r="211" spans="1:34" ht="175">
      <c r="A211" s="104" t="s">
        <v>26</v>
      </c>
      <c r="B211" s="104" t="s">
        <v>11</v>
      </c>
      <c r="D211" s="42">
        <v>3201383</v>
      </c>
      <c r="F211" s="28" t="s">
        <v>325</v>
      </c>
      <c r="G211" s="28" t="s">
        <v>1759</v>
      </c>
      <c r="H211" s="28"/>
      <c r="I211" s="28"/>
      <c r="J211" s="28"/>
      <c r="K211" s="28"/>
      <c r="L211" s="28"/>
      <c r="M211" s="106" t="s">
        <v>6024</v>
      </c>
      <c r="N211" s="332"/>
      <c r="O211" s="28"/>
      <c r="P211" s="28"/>
      <c r="Q211" s="28"/>
      <c r="S211" s="112">
        <v>0.3</v>
      </c>
      <c r="T211" s="114">
        <v>2028</v>
      </c>
      <c r="U211" s="110">
        <v>2300464</v>
      </c>
      <c r="V211" s="110"/>
      <c r="W211" s="110">
        <v>2300464</v>
      </c>
      <c r="X211" s="111">
        <v>1</v>
      </c>
      <c r="Y211" s="112">
        <v>0</v>
      </c>
      <c r="Z211" s="110">
        <v>1610324.7999999998</v>
      </c>
      <c r="AA211" s="110">
        <v>389042.39615600533</v>
      </c>
      <c r="AB211" s="110">
        <v>301096.80384399486</v>
      </c>
      <c r="AC211" s="110">
        <v>0</v>
      </c>
      <c r="AD211" s="110">
        <v>0</v>
      </c>
      <c r="AE211" t="s">
        <v>1892</v>
      </c>
      <c r="AF211" t="s">
        <v>764</v>
      </c>
      <c r="AG211" t="s">
        <v>365</v>
      </c>
    </row>
    <row r="212" spans="1:34" ht="62.5">
      <c r="A212" s="104" t="s">
        <v>26</v>
      </c>
      <c r="B212" s="104" t="s">
        <v>11</v>
      </c>
      <c r="D212" s="42">
        <v>3201384</v>
      </c>
      <c r="F212" s="28" t="s">
        <v>326</v>
      </c>
      <c r="G212" s="28" t="s">
        <v>1760</v>
      </c>
      <c r="H212" s="28"/>
      <c r="I212" s="28"/>
      <c r="J212" s="28"/>
      <c r="K212" s="28"/>
      <c r="L212" s="28"/>
      <c r="M212" s="106" t="s">
        <v>6024</v>
      </c>
      <c r="N212" s="332"/>
      <c r="O212" s="28"/>
      <c r="P212" s="28"/>
      <c r="Q212" s="28"/>
      <c r="S212" s="112">
        <v>0.3</v>
      </c>
      <c r="T212" s="114">
        <v>2028</v>
      </c>
      <c r="U212" s="110">
        <v>2315121</v>
      </c>
      <c r="V212" s="110"/>
      <c r="W212" s="110">
        <v>2315121</v>
      </c>
      <c r="X212" s="111">
        <v>1</v>
      </c>
      <c r="Y212" s="112">
        <v>0</v>
      </c>
      <c r="Z212" s="110">
        <v>1620584.7</v>
      </c>
      <c r="AA212" s="110">
        <v>391521.11105893715</v>
      </c>
      <c r="AB212" s="110">
        <v>303015.18894106289</v>
      </c>
      <c r="AC212" s="110">
        <v>0</v>
      </c>
      <c r="AD212" s="110">
        <v>0</v>
      </c>
      <c r="AE212" t="s">
        <v>1892</v>
      </c>
      <c r="AF212" t="s">
        <v>764</v>
      </c>
      <c r="AG212" t="s">
        <v>365</v>
      </c>
    </row>
    <row r="213" spans="1:34" ht="62.5">
      <c r="A213" s="104" t="s">
        <v>26</v>
      </c>
      <c r="B213" s="104" t="s">
        <v>11</v>
      </c>
      <c r="D213" s="42">
        <v>3201384</v>
      </c>
      <c r="F213" s="28" t="s">
        <v>326</v>
      </c>
      <c r="G213" s="28" t="s">
        <v>1760</v>
      </c>
      <c r="H213" s="28"/>
      <c r="I213" s="28"/>
      <c r="J213" s="28"/>
      <c r="K213" s="28"/>
      <c r="L213" s="28"/>
      <c r="M213" s="106" t="s">
        <v>6024</v>
      </c>
      <c r="N213" s="332"/>
      <c r="O213" s="28"/>
      <c r="P213" s="28"/>
      <c r="Q213" s="28"/>
      <c r="S213" s="112">
        <v>0.3</v>
      </c>
      <c r="T213" s="114">
        <v>2028</v>
      </c>
      <c r="U213" s="110">
        <v>319569.56</v>
      </c>
      <c r="V213" s="110"/>
      <c r="W213" s="110">
        <v>319569.56</v>
      </c>
      <c r="X213" s="111">
        <v>1</v>
      </c>
      <c r="Y213" s="112">
        <v>0</v>
      </c>
      <c r="Z213" s="110">
        <v>223698.69199999998</v>
      </c>
      <c r="AA213" s="110">
        <v>54043.926512616745</v>
      </c>
      <c r="AB213" s="110">
        <v>41826.941487383272</v>
      </c>
      <c r="AC213" s="110">
        <v>0</v>
      </c>
      <c r="AD213" s="110">
        <v>0</v>
      </c>
      <c r="AE213" t="s">
        <v>1892</v>
      </c>
      <c r="AF213" t="s">
        <v>764</v>
      </c>
      <c r="AG213" t="s">
        <v>7524</v>
      </c>
      <c r="AH213" t="s">
        <v>7525</v>
      </c>
    </row>
    <row r="214" spans="1:34" ht="25">
      <c r="A214" s="104" t="s">
        <v>26</v>
      </c>
      <c r="B214" s="104" t="s">
        <v>11</v>
      </c>
      <c r="D214" s="42">
        <v>3201388</v>
      </c>
      <c r="F214" s="28" t="s">
        <v>327</v>
      </c>
      <c r="G214" s="28" t="s">
        <v>1236</v>
      </c>
      <c r="H214" s="28"/>
      <c r="I214" s="28"/>
      <c r="J214" s="28"/>
      <c r="K214" s="28"/>
      <c r="L214" s="28"/>
      <c r="M214" s="106" t="s">
        <v>6019</v>
      </c>
      <c r="N214" s="332"/>
      <c r="O214" s="28"/>
      <c r="P214" s="28"/>
      <c r="Q214" s="28"/>
      <c r="S214" s="112">
        <v>0.6</v>
      </c>
      <c r="T214" s="114">
        <v>2028</v>
      </c>
      <c r="U214" s="110">
        <v>231610</v>
      </c>
      <c r="V214" s="110"/>
      <c r="W214" s="110">
        <v>231610</v>
      </c>
      <c r="X214" s="111">
        <v>1</v>
      </c>
      <c r="Y214" s="112">
        <v>0</v>
      </c>
      <c r="Z214" s="110">
        <v>92644</v>
      </c>
      <c r="AA214" s="110">
        <v>75041.63886683181</v>
      </c>
      <c r="AB214" s="110">
        <v>63924.36113316819</v>
      </c>
      <c r="AC214" s="110">
        <v>0</v>
      </c>
      <c r="AD214" s="110">
        <v>0</v>
      </c>
      <c r="AE214" t="s">
        <v>1891</v>
      </c>
      <c r="AF214" t="s">
        <v>764</v>
      </c>
      <c r="AG214" t="s">
        <v>365</v>
      </c>
    </row>
    <row r="215" spans="1:34" ht="262.5">
      <c r="A215" s="104" t="s">
        <v>26</v>
      </c>
      <c r="B215" s="104" t="s">
        <v>11</v>
      </c>
      <c r="D215" s="1">
        <v>3201389</v>
      </c>
      <c r="F215" s="28" t="s">
        <v>328</v>
      </c>
      <c r="G215" s="28" t="s">
        <v>1761</v>
      </c>
      <c r="H215" s="28"/>
      <c r="I215" s="28"/>
      <c r="J215" s="28"/>
      <c r="K215" s="28"/>
      <c r="L215" s="28"/>
      <c r="M215" s="106" t="s">
        <v>6033</v>
      </c>
      <c r="N215" s="332"/>
      <c r="O215" s="28"/>
      <c r="P215" s="28"/>
      <c r="Q215" s="28"/>
      <c r="S215" s="112">
        <v>0.6</v>
      </c>
      <c r="T215" s="114">
        <v>2028</v>
      </c>
      <c r="U215" s="110">
        <v>1505</v>
      </c>
      <c r="V215" s="110"/>
      <c r="W215" s="110">
        <v>1505</v>
      </c>
      <c r="X215" s="111">
        <v>1</v>
      </c>
      <c r="Y215" s="112">
        <v>0</v>
      </c>
      <c r="Z215" s="110">
        <v>602</v>
      </c>
      <c r="AA215" s="110">
        <v>0</v>
      </c>
      <c r="AB215" s="110">
        <v>903</v>
      </c>
      <c r="AC215" s="110">
        <v>0</v>
      </c>
      <c r="AD215" s="110">
        <v>0</v>
      </c>
      <c r="AE215" t="s">
        <v>1894</v>
      </c>
      <c r="AF215" t="s">
        <v>764</v>
      </c>
      <c r="AG215" t="s">
        <v>7524</v>
      </c>
      <c r="AH215" t="s">
        <v>7525</v>
      </c>
    </row>
    <row r="216" spans="1:34" ht="262.5">
      <c r="A216" s="104" t="s">
        <v>26</v>
      </c>
      <c r="B216" s="104" t="s">
        <v>11</v>
      </c>
      <c r="D216" s="42">
        <v>3201389</v>
      </c>
      <c r="F216" s="28" t="s">
        <v>328</v>
      </c>
      <c r="G216" s="28" t="s">
        <v>1761</v>
      </c>
      <c r="H216" s="28"/>
      <c r="I216" s="28"/>
      <c r="J216" s="28"/>
      <c r="K216" s="28"/>
      <c r="L216" s="28"/>
      <c r="M216" s="106" t="s">
        <v>6033</v>
      </c>
      <c r="N216" s="332"/>
      <c r="O216" s="28"/>
      <c r="P216" s="28"/>
      <c r="Q216" s="28"/>
      <c r="S216" s="112">
        <v>0.6</v>
      </c>
      <c r="T216" s="114">
        <v>2028</v>
      </c>
      <c r="U216" s="110">
        <v>1907848</v>
      </c>
      <c r="V216" s="110"/>
      <c r="W216" s="110">
        <v>1907848</v>
      </c>
      <c r="X216" s="111">
        <v>1</v>
      </c>
      <c r="Y216" s="112">
        <v>0</v>
      </c>
      <c r="Z216" s="110">
        <v>763139.20000000007</v>
      </c>
      <c r="AA216" s="110">
        <v>613698.15327922243</v>
      </c>
      <c r="AB216" s="110">
        <v>531010.64672077738</v>
      </c>
      <c r="AC216" s="110">
        <v>0</v>
      </c>
      <c r="AD216" s="110">
        <v>0</v>
      </c>
      <c r="AE216" t="s">
        <v>1894</v>
      </c>
      <c r="AF216" t="s">
        <v>764</v>
      </c>
      <c r="AG216" t="s">
        <v>365</v>
      </c>
    </row>
    <row r="217" spans="1:34" ht="262.5">
      <c r="A217" s="104" t="s">
        <v>26</v>
      </c>
      <c r="B217" s="104" t="s">
        <v>11</v>
      </c>
      <c r="D217" s="42">
        <v>3201389</v>
      </c>
      <c r="F217" s="28" t="s">
        <v>328</v>
      </c>
      <c r="G217" s="28" t="s">
        <v>1761</v>
      </c>
      <c r="H217" s="28"/>
      <c r="I217" s="28"/>
      <c r="J217" s="28"/>
      <c r="K217" s="28"/>
      <c r="L217" s="28"/>
      <c r="M217" s="106" t="s">
        <v>6033</v>
      </c>
      <c r="N217" s="332"/>
      <c r="O217" s="28"/>
      <c r="P217" s="28"/>
      <c r="Q217" s="28"/>
      <c r="S217" s="112">
        <v>0.6</v>
      </c>
      <c r="T217" s="114">
        <v>2028</v>
      </c>
      <c r="U217" s="110">
        <v>223784.86000000002</v>
      </c>
      <c r="V217" s="110"/>
      <c r="W217" s="110">
        <v>223784.86000000002</v>
      </c>
      <c r="X217" s="111">
        <v>1</v>
      </c>
      <c r="Y217" s="112">
        <v>0</v>
      </c>
      <c r="Z217" s="110">
        <v>89513.944000000018</v>
      </c>
      <c r="AA217" s="110">
        <v>72506.29191393184</v>
      </c>
      <c r="AB217" s="110">
        <v>61764.624086068157</v>
      </c>
      <c r="AC217" s="110">
        <v>0</v>
      </c>
      <c r="AD217" s="110">
        <v>0</v>
      </c>
      <c r="AE217" t="s">
        <v>1894</v>
      </c>
      <c r="AF217" t="s">
        <v>764</v>
      </c>
      <c r="AG217" t="s">
        <v>365</v>
      </c>
    </row>
    <row r="218" spans="1:34" ht="25">
      <c r="A218" s="104" t="s">
        <v>26</v>
      </c>
      <c r="B218" s="104" t="s">
        <v>11</v>
      </c>
      <c r="D218" s="113">
        <v>3201390</v>
      </c>
      <c r="F218" s="28" t="s">
        <v>330</v>
      </c>
      <c r="G218" s="28" t="s">
        <v>1225</v>
      </c>
      <c r="H218" s="28"/>
      <c r="I218" s="28"/>
      <c r="J218" s="28"/>
      <c r="K218" s="28"/>
      <c r="L218" s="28"/>
      <c r="M218" s="106" t="s">
        <v>6033</v>
      </c>
      <c r="N218" s="332"/>
      <c r="O218" s="28"/>
      <c r="P218" s="28"/>
      <c r="Q218" s="28"/>
      <c r="S218" s="112">
        <v>0.9</v>
      </c>
      <c r="T218" s="114">
        <v>2028</v>
      </c>
      <c r="U218" s="110">
        <v>8053286.8500000024</v>
      </c>
      <c r="V218" s="110"/>
      <c r="W218" s="110">
        <v>8053286.8500000024</v>
      </c>
      <c r="X218" s="111">
        <v>1</v>
      </c>
      <c r="Y218" s="112">
        <v>0</v>
      </c>
      <c r="Z218" s="110">
        <v>805328.68500000006</v>
      </c>
      <c r="AA218" s="110">
        <v>0</v>
      </c>
      <c r="AB218" s="110">
        <v>7247958.1650000028</v>
      </c>
      <c r="AC218" s="110">
        <v>0</v>
      </c>
      <c r="AD218" s="110">
        <v>0</v>
      </c>
      <c r="AE218" t="s">
        <v>1894</v>
      </c>
      <c r="AF218" t="s">
        <v>764</v>
      </c>
      <c r="AG218" t="s">
        <v>365</v>
      </c>
    </row>
    <row r="219" spans="1:34" ht="25">
      <c r="A219" s="104" t="s">
        <v>26</v>
      </c>
      <c r="B219" s="104" t="s">
        <v>11</v>
      </c>
      <c r="D219" s="42">
        <v>3201390</v>
      </c>
      <c r="F219" s="28" t="s">
        <v>330</v>
      </c>
      <c r="G219" s="28" t="s">
        <v>1225</v>
      </c>
      <c r="H219" s="28"/>
      <c r="I219" s="28"/>
      <c r="J219" s="28"/>
      <c r="K219" s="28"/>
      <c r="L219" s="28"/>
      <c r="M219" s="106" t="s">
        <v>6033</v>
      </c>
      <c r="N219" s="332"/>
      <c r="O219" s="28"/>
      <c r="P219" s="28"/>
      <c r="Q219" s="28"/>
      <c r="S219" s="112">
        <v>0.9</v>
      </c>
      <c r="T219" s="114">
        <v>2028</v>
      </c>
      <c r="U219" s="110">
        <v>7847098</v>
      </c>
      <c r="V219" s="110"/>
      <c r="W219" s="110">
        <v>7847098</v>
      </c>
      <c r="X219" s="111">
        <v>1</v>
      </c>
      <c r="Y219" s="112">
        <v>0</v>
      </c>
      <c r="Z219" s="110">
        <v>784709.79999999981</v>
      </c>
      <c r="AA219" s="110">
        <v>3786268.2597364252</v>
      </c>
      <c r="AB219" s="110">
        <v>3276119.9402635749</v>
      </c>
      <c r="AC219" s="110">
        <v>0</v>
      </c>
      <c r="AD219" s="110">
        <v>0</v>
      </c>
      <c r="AE219" t="s">
        <v>1894</v>
      </c>
      <c r="AF219" t="s">
        <v>764</v>
      </c>
      <c r="AG219" t="s">
        <v>365</v>
      </c>
    </row>
    <row r="220" spans="1:34" ht="25">
      <c r="A220" s="104" t="s">
        <v>26</v>
      </c>
      <c r="B220" s="104" t="s">
        <v>11</v>
      </c>
      <c r="D220" s="42">
        <v>3201390</v>
      </c>
      <c r="F220" s="28" t="s">
        <v>330</v>
      </c>
      <c r="G220" s="28" t="s">
        <v>1225</v>
      </c>
      <c r="H220" s="28"/>
      <c r="I220" s="28"/>
      <c r="J220" s="28"/>
      <c r="K220" s="28"/>
      <c r="L220" s="28"/>
      <c r="M220" s="106" t="s">
        <v>6033</v>
      </c>
      <c r="N220" s="332"/>
      <c r="O220" s="28"/>
      <c r="P220" s="28"/>
      <c r="Q220" s="28"/>
      <c r="S220" s="112">
        <v>0.9</v>
      </c>
      <c r="T220" s="114">
        <v>2028</v>
      </c>
      <c r="U220" s="110">
        <v>8759226.75</v>
      </c>
      <c r="V220" s="110"/>
      <c r="W220" s="110">
        <v>8759226.75</v>
      </c>
      <c r="X220" s="111">
        <v>1</v>
      </c>
      <c r="Y220" s="112">
        <v>0</v>
      </c>
      <c r="Z220" s="110">
        <v>875922.67499999981</v>
      </c>
      <c r="AA220" s="110">
        <v>4226375.4350154977</v>
      </c>
      <c r="AB220" s="110">
        <v>3656928.6399845025</v>
      </c>
      <c r="AC220" s="110">
        <v>0</v>
      </c>
      <c r="AD220" s="110">
        <v>0</v>
      </c>
      <c r="AE220" t="s">
        <v>1894</v>
      </c>
      <c r="AF220" t="s">
        <v>764</v>
      </c>
      <c r="AG220" t="s">
        <v>365</v>
      </c>
    </row>
    <row r="221" spans="1:34" ht="25">
      <c r="A221" s="104" t="s">
        <v>26</v>
      </c>
      <c r="B221" s="104" t="s">
        <v>11</v>
      </c>
      <c r="D221" s="42">
        <v>3201391</v>
      </c>
      <c r="F221" s="28" t="s">
        <v>329</v>
      </c>
      <c r="G221" s="28" t="s">
        <v>1856</v>
      </c>
      <c r="H221" s="28"/>
      <c r="I221" s="28"/>
      <c r="J221" s="28"/>
      <c r="K221" s="28"/>
      <c r="L221" s="28"/>
      <c r="M221" s="106" t="s">
        <v>6190</v>
      </c>
      <c r="N221" s="332"/>
      <c r="O221" s="28"/>
      <c r="P221" s="28"/>
      <c r="Q221" s="28"/>
      <c r="S221" s="112">
        <v>0.6</v>
      </c>
      <c r="T221" s="114">
        <v>2028</v>
      </c>
      <c r="U221" s="110">
        <v>2526407</v>
      </c>
      <c r="V221" s="110"/>
      <c r="W221" s="110">
        <v>2526407</v>
      </c>
      <c r="X221" s="111">
        <v>1</v>
      </c>
      <c r="Y221" s="112">
        <v>0</v>
      </c>
      <c r="Z221" s="110">
        <v>1010562.8</v>
      </c>
      <c r="AA221" s="110">
        <v>1290404.8170121636</v>
      </c>
      <c r="AB221" s="110">
        <v>225439.38298783638</v>
      </c>
      <c r="AC221" s="110">
        <v>0</v>
      </c>
      <c r="AD221" s="110">
        <v>0</v>
      </c>
      <c r="AE221" t="s">
        <v>1899</v>
      </c>
      <c r="AF221" t="s">
        <v>764</v>
      </c>
      <c r="AG221" t="s">
        <v>365</v>
      </c>
    </row>
    <row r="222" spans="1:34" ht="25">
      <c r="A222" s="104" t="s">
        <v>26</v>
      </c>
      <c r="B222" s="104" t="s">
        <v>11</v>
      </c>
      <c r="D222" s="42">
        <v>3201391</v>
      </c>
      <c r="F222" s="28" t="s">
        <v>329</v>
      </c>
      <c r="G222" s="28" t="s">
        <v>1856</v>
      </c>
      <c r="H222" s="28"/>
      <c r="I222" s="28"/>
      <c r="J222" s="28"/>
      <c r="K222" s="28"/>
      <c r="L222" s="28"/>
      <c r="M222" s="106" t="s">
        <v>6190</v>
      </c>
      <c r="N222" s="332"/>
      <c r="O222" s="28"/>
      <c r="P222" s="28"/>
      <c r="Q222" s="28"/>
      <c r="S222" s="112">
        <v>0.6</v>
      </c>
      <c r="T222" s="114">
        <v>2028</v>
      </c>
      <c r="U222" s="110">
        <v>1492109.01</v>
      </c>
      <c r="V222" s="110"/>
      <c r="W222" s="110">
        <v>1492109.01</v>
      </c>
      <c r="X222" s="111">
        <v>1</v>
      </c>
      <c r="Y222" s="112">
        <v>0</v>
      </c>
      <c r="Z222" s="110">
        <v>596843.60400000005</v>
      </c>
      <c r="AA222" s="110">
        <v>763234.17648288026</v>
      </c>
      <c r="AB222" s="110">
        <v>132031.2295171197</v>
      </c>
      <c r="AC222" s="110">
        <v>0</v>
      </c>
      <c r="AD222" s="110">
        <v>0</v>
      </c>
      <c r="AE222" t="s">
        <v>1899</v>
      </c>
      <c r="AF222" t="s">
        <v>764</v>
      </c>
      <c r="AG222" t="s">
        <v>365</v>
      </c>
    </row>
    <row r="223" spans="1:34" ht="37.5">
      <c r="A223" s="104" t="s">
        <v>26</v>
      </c>
      <c r="B223" s="104" t="s">
        <v>11</v>
      </c>
      <c r="D223" s="42">
        <v>3201392</v>
      </c>
      <c r="F223" s="28" t="s">
        <v>338</v>
      </c>
      <c r="G223" s="28" t="s">
        <v>1217</v>
      </c>
      <c r="H223" s="28"/>
      <c r="I223" s="28"/>
      <c r="J223" s="28"/>
      <c r="K223" s="28"/>
      <c r="L223" s="28"/>
      <c r="M223" s="106" t="s">
        <v>6039</v>
      </c>
      <c r="N223" s="332"/>
      <c r="O223" s="28"/>
      <c r="P223" s="28"/>
      <c r="Q223" s="28"/>
      <c r="S223" s="112">
        <v>0.95</v>
      </c>
      <c r="T223" s="114">
        <v>2028</v>
      </c>
      <c r="U223" s="110">
        <v>12440999.909999998</v>
      </c>
      <c r="V223" s="110"/>
      <c r="W223" s="110">
        <v>12440999.909999998</v>
      </c>
      <c r="X223" s="111">
        <v>1</v>
      </c>
      <c r="Y223" s="112">
        <v>0</v>
      </c>
      <c r="Z223" s="110">
        <v>622049.99550000043</v>
      </c>
      <c r="AA223" s="110">
        <v>6382233.0679630553</v>
      </c>
      <c r="AB223" s="110">
        <v>5436716.8465369428</v>
      </c>
      <c r="AC223" s="110">
        <v>0</v>
      </c>
      <c r="AD223" s="110">
        <v>0</v>
      </c>
      <c r="AE223" t="s">
        <v>1900</v>
      </c>
      <c r="AF223" t="s">
        <v>764</v>
      </c>
      <c r="AG223" t="s">
        <v>365</v>
      </c>
    </row>
    <row r="224" spans="1:34" ht="37.5">
      <c r="A224" s="104" t="s">
        <v>26</v>
      </c>
      <c r="B224" s="104" t="s">
        <v>11</v>
      </c>
      <c r="D224" s="42">
        <v>3201392</v>
      </c>
      <c r="F224" s="28" t="s">
        <v>338</v>
      </c>
      <c r="G224" s="28" t="s">
        <v>1217</v>
      </c>
      <c r="H224" s="28"/>
      <c r="I224" s="28"/>
      <c r="J224" s="28"/>
      <c r="K224" s="28"/>
      <c r="L224" s="28"/>
      <c r="M224" s="106" t="s">
        <v>6039</v>
      </c>
      <c r="N224" s="332"/>
      <c r="O224" s="28"/>
      <c r="P224" s="28"/>
      <c r="Q224" s="28"/>
      <c r="S224" s="112">
        <v>0.95</v>
      </c>
      <c r="T224" s="114">
        <v>2028</v>
      </c>
      <c r="U224" s="110">
        <v>5642824</v>
      </c>
      <c r="V224" s="110"/>
      <c r="W224" s="110">
        <v>5642824</v>
      </c>
      <c r="X224" s="111">
        <v>1</v>
      </c>
      <c r="Y224" s="112">
        <v>0</v>
      </c>
      <c r="Z224" s="110">
        <v>282141.20000000024</v>
      </c>
      <c r="AA224" s="110">
        <v>2873954.7735386877</v>
      </c>
      <c r="AB224" s="110">
        <v>2486728.0264613121</v>
      </c>
      <c r="AC224" s="110">
        <v>0</v>
      </c>
      <c r="AD224" s="110">
        <v>0</v>
      </c>
      <c r="AE224" t="s">
        <v>1900</v>
      </c>
      <c r="AF224" t="s">
        <v>764</v>
      </c>
      <c r="AG224" t="s">
        <v>365</v>
      </c>
    </row>
    <row r="225" spans="1:34" ht="37.5">
      <c r="A225" s="104" t="s">
        <v>26</v>
      </c>
      <c r="B225" s="104" t="s">
        <v>11</v>
      </c>
      <c r="D225" s="42">
        <v>3201394</v>
      </c>
      <c r="F225" s="28" t="s">
        <v>331</v>
      </c>
      <c r="G225" s="28" t="s">
        <v>1239</v>
      </c>
      <c r="H225" s="28"/>
      <c r="I225" s="28"/>
      <c r="J225" s="28"/>
      <c r="K225" s="28"/>
      <c r="L225" s="28"/>
      <c r="M225" s="106" t="s">
        <v>6039</v>
      </c>
      <c r="N225" s="332"/>
      <c r="O225" s="28"/>
      <c r="P225" s="28"/>
      <c r="Q225" s="28"/>
      <c r="S225" s="112">
        <v>0.9</v>
      </c>
      <c r="T225" s="114">
        <v>2028</v>
      </c>
      <c r="U225" s="110">
        <v>19675364</v>
      </c>
      <c r="V225" s="110"/>
      <c r="W225" s="110">
        <v>19675364</v>
      </c>
      <c r="X225" s="111">
        <v>1</v>
      </c>
      <c r="Y225" s="112">
        <v>0</v>
      </c>
      <c r="Z225" s="110">
        <v>1967536.3999999997</v>
      </c>
      <c r="AA225" s="110">
        <v>9493472.6710597649</v>
      </c>
      <c r="AB225" s="110">
        <v>8214354.9289402366</v>
      </c>
      <c r="AC225" s="110">
        <v>0</v>
      </c>
      <c r="AD225" s="110">
        <v>0</v>
      </c>
      <c r="AE225" t="s">
        <v>1900</v>
      </c>
      <c r="AF225" t="s">
        <v>764</v>
      </c>
      <c r="AG225" t="s">
        <v>365</v>
      </c>
    </row>
    <row r="226" spans="1:34" ht="37.5">
      <c r="A226" s="104" t="s">
        <v>26</v>
      </c>
      <c r="B226" s="104" t="s">
        <v>11</v>
      </c>
      <c r="D226" s="42">
        <v>3201394</v>
      </c>
      <c r="F226" s="28" t="s">
        <v>331</v>
      </c>
      <c r="G226" s="28" t="s">
        <v>1239</v>
      </c>
      <c r="H226" s="28"/>
      <c r="I226" s="28"/>
      <c r="J226" s="28"/>
      <c r="K226" s="28"/>
      <c r="L226" s="28"/>
      <c r="M226" s="106" t="s">
        <v>6039</v>
      </c>
      <c r="N226" s="332"/>
      <c r="O226" s="28"/>
      <c r="P226" s="28"/>
      <c r="Q226" s="28"/>
      <c r="S226" s="112">
        <v>0.9</v>
      </c>
      <c r="T226" s="114">
        <v>2028</v>
      </c>
      <c r="U226" s="110">
        <v>5648531.0099999998</v>
      </c>
      <c r="V226" s="110"/>
      <c r="W226" s="110">
        <v>5648531.0099999998</v>
      </c>
      <c r="X226" s="111">
        <v>1</v>
      </c>
      <c r="Y226" s="112">
        <v>0</v>
      </c>
      <c r="Z226" s="110">
        <v>564853.10099999991</v>
      </c>
      <c r="AA226" s="110">
        <v>2725447.6600823551</v>
      </c>
      <c r="AB226" s="110">
        <v>2358230.2489176448</v>
      </c>
      <c r="AC226" s="110">
        <v>0</v>
      </c>
      <c r="AD226" s="110">
        <v>0</v>
      </c>
      <c r="AE226" t="s">
        <v>1900</v>
      </c>
      <c r="AF226" t="s">
        <v>764</v>
      </c>
      <c r="AG226" t="s">
        <v>365</v>
      </c>
    </row>
    <row r="227" spans="1:34" ht="25">
      <c r="A227" s="104" t="s">
        <v>26</v>
      </c>
      <c r="B227" s="104" t="s">
        <v>11</v>
      </c>
      <c r="D227" s="42">
        <v>3201396</v>
      </c>
      <c r="F227" s="28" t="s">
        <v>332</v>
      </c>
      <c r="G227" s="28" t="s">
        <v>1762</v>
      </c>
      <c r="H227" s="28"/>
      <c r="I227" s="28"/>
      <c r="J227" s="28"/>
      <c r="K227" s="28"/>
      <c r="L227" s="28"/>
      <c r="M227" s="106" t="s">
        <v>6039</v>
      </c>
      <c r="N227" s="332"/>
      <c r="O227" s="28"/>
      <c r="P227" s="28"/>
      <c r="Q227" s="28"/>
      <c r="S227" s="112">
        <v>0.9</v>
      </c>
      <c r="T227" s="114">
        <v>2028</v>
      </c>
      <c r="U227" s="110">
        <v>4415824</v>
      </c>
      <c r="V227" s="110"/>
      <c r="W227" s="110">
        <v>4415824</v>
      </c>
      <c r="X227" s="111">
        <v>1</v>
      </c>
      <c r="Y227" s="112">
        <v>0</v>
      </c>
      <c r="Z227" s="110">
        <v>441582.39999999991</v>
      </c>
      <c r="AA227" s="110">
        <v>2130659.6647568913</v>
      </c>
      <c r="AB227" s="110">
        <v>1843581.9352431088</v>
      </c>
      <c r="AC227" s="110">
        <v>0</v>
      </c>
      <c r="AD227" s="110">
        <v>0</v>
      </c>
      <c r="AE227" t="s">
        <v>1900</v>
      </c>
      <c r="AF227" t="s">
        <v>764</v>
      </c>
      <c r="AG227" t="s">
        <v>365</v>
      </c>
    </row>
    <row r="228" spans="1:34" ht="37.5">
      <c r="A228" s="104" t="s">
        <v>26</v>
      </c>
      <c r="B228" s="104" t="s">
        <v>11</v>
      </c>
      <c r="D228" s="42">
        <v>3201397</v>
      </c>
      <c r="F228" s="28" t="s">
        <v>333</v>
      </c>
      <c r="G228" s="28" t="s">
        <v>1230</v>
      </c>
      <c r="H228" s="28"/>
      <c r="I228" s="28"/>
      <c r="J228" s="28"/>
      <c r="K228" s="28"/>
      <c r="L228" s="28"/>
      <c r="M228" s="106" t="s">
        <v>6039</v>
      </c>
      <c r="N228" s="332"/>
      <c r="O228" s="28"/>
      <c r="P228" s="28"/>
      <c r="Q228" s="28"/>
      <c r="S228" s="112">
        <v>0.9</v>
      </c>
      <c r="T228" s="114">
        <v>2028</v>
      </c>
      <c r="U228" s="110">
        <v>1147416.82</v>
      </c>
      <c r="V228" s="110"/>
      <c r="W228" s="110">
        <v>1147416.82</v>
      </c>
      <c r="X228" s="111">
        <v>1</v>
      </c>
      <c r="Y228" s="112">
        <v>0</v>
      </c>
      <c r="Z228" s="110">
        <v>114741.68199999999</v>
      </c>
      <c r="AA228" s="110">
        <v>553635.00380395993</v>
      </c>
      <c r="AB228" s="110">
        <v>479040.1341960401</v>
      </c>
      <c r="AC228" s="110">
        <v>0</v>
      </c>
      <c r="AD228" s="110">
        <v>0</v>
      </c>
      <c r="AE228" t="s">
        <v>1900</v>
      </c>
      <c r="AF228" t="s">
        <v>764</v>
      </c>
      <c r="AG228" t="s">
        <v>365</v>
      </c>
    </row>
    <row r="229" spans="1:34" ht="37.5">
      <c r="A229" s="104" t="s">
        <v>26</v>
      </c>
      <c r="B229" s="104" t="s">
        <v>11</v>
      </c>
      <c r="D229" s="42">
        <v>3201397</v>
      </c>
      <c r="F229" s="28" t="s">
        <v>333</v>
      </c>
      <c r="G229" s="28" t="s">
        <v>1230</v>
      </c>
      <c r="H229" s="28"/>
      <c r="I229" s="28"/>
      <c r="J229" s="28"/>
      <c r="K229" s="28"/>
      <c r="L229" s="28"/>
      <c r="M229" s="106" t="s">
        <v>6039</v>
      </c>
      <c r="N229" s="332"/>
      <c r="O229" s="28"/>
      <c r="P229" s="28"/>
      <c r="Q229" s="28"/>
      <c r="S229" s="112">
        <v>0.9</v>
      </c>
      <c r="T229" s="114">
        <v>2028</v>
      </c>
      <c r="U229" s="110">
        <v>139709.75</v>
      </c>
      <c r="V229" s="110"/>
      <c r="W229" s="110">
        <v>139709.75</v>
      </c>
      <c r="X229" s="111">
        <v>1</v>
      </c>
      <c r="Y229" s="112">
        <v>0</v>
      </c>
      <c r="Z229" s="110">
        <v>13970.974999999997</v>
      </c>
      <c r="AA229" s="110">
        <v>67410.732198173893</v>
      </c>
      <c r="AB229" s="110">
        <v>58328.042801826115</v>
      </c>
      <c r="AC229" s="110">
        <v>0</v>
      </c>
      <c r="AD229" s="110">
        <v>0</v>
      </c>
      <c r="AE229" t="s">
        <v>1900</v>
      </c>
      <c r="AF229" t="s">
        <v>764</v>
      </c>
      <c r="AG229" t="s">
        <v>365</v>
      </c>
    </row>
    <row r="230" spans="1:34" ht="13">
      <c r="A230" s="104" t="s">
        <v>26</v>
      </c>
      <c r="B230" s="104" t="s">
        <v>11</v>
      </c>
      <c r="D230" s="42">
        <v>3201399</v>
      </c>
      <c r="F230" s="28" t="s">
        <v>334</v>
      </c>
      <c r="G230" s="28" t="s">
        <v>1168</v>
      </c>
      <c r="H230" s="28"/>
      <c r="I230" s="28"/>
      <c r="J230" s="28"/>
      <c r="K230" s="28"/>
      <c r="L230" s="28"/>
      <c r="M230" s="106" t="s">
        <v>6237</v>
      </c>
      <c r="N230" s="332"/>
      <c r="O230" s="28"/>
      <c r="P230" s="28"/>
      <c r="Q230" s="28"/>
      <c r="S230" s="112">
        <v>0.9</v>
      </c>
      <c r="T230" s="114">
        <v>2028</v>
      </c>
      <c r="U230" s="110">
        <v>178873.13</v>
      </c>
      <c r="V230" s="110"/>
      <c r="W230" s="110">
        <v>178873.13</v>
      </c>
      <c r="X230" s="111">
        <v>1</v>
      </c>
      <c r="Y230" s="112">
        <v>0</v>
      </c>
      <c r="Z230" s="110">
        <v>17887.312999999998</v>
      </c>
      <c r="AA230" s="110">
        <v>159494.36420128003</v>
      </c>
      <c r="AB230" s="110">
        <v>1491.4527987199835</v>
      </c>
      <c r="AC230" s="110">
        <v>0</v>
      </c>
      <c r="AD230" s="110">
        <v>0</v>
      </c>
      <c r="AE230" t="s">
        <v>1887</v>
      </c>
      <c r="AF230" t="s">
        <v>764</v>
      </c>
      <c r="AG230" t="s">
        <v>7524</v>
      </c>
      <c r="AH230" t="s">
        <v>30</v>
      </c>
    </row>
    <row r="231" spans="1:34" ht="25">
      <c r="A231" s="104" t="s">
        <v>26</v>
      </c>
      <c r="B231" s="104" t="s">
        <v>11</v>
      </c>
      <c r="D231" s="42">
        <v>3201403</v>
      </c>
      <c r="F231" s="28" t="s">
        <v>1063</v>
      </c>
      <c r="G231" s="28" t="s">
        <v>1218</v>
      </c>
      <c r="H231" s="28"/>
      <c r="I231" s="28"/>
      <c r="J231" s="28"/>
      <c r="K231" s="28"/>
      <c r="L231" s="28"/>
      <c r="M231" s="106" t="s">
        <v>6190</v>
      </c>
      <c r="N231" s="332"/>
      <c r="O231" s="28"/>
      <c r="P231" s="28"/>
      <c r="Q231" s="28"/>
      <c r="S231" s="112">
        <v>0.9</v>
      </c>
      <c r="T231" s="114">
        <v>2028</v>
      </c>
      <c r="U231" s="110">
        <v>334285.33</v>
      </c>
      <c r="V231" s="110"/>
      <c r="W231" s="110">
        <v>334285.33</v>
      </c>
      <c r="X231" s="111">
        <v>1</v>
      </c>
      <c r="Y231" s="112">
        <v>0</v>
      </c>
      <c r="Z231" s="110">
        <v>33428.532999999996</v>
      </c>
      <c r="AA231" s="110">
        <v>256112.77206433919</v>
      </c>
      <c r="AB231" s="110">
        <v>44744.024935660826</v>
      </c>
      <c r="AC231" s="110">
        <v>0</v>
      </c>
      <c r="AD231" s="110">
        <v>0</v>
      </c>
      <c r="AE231" t="s">
        <v>1899</v>
      </c>
      <c r="AF231" t="s">
        <v>764</v>
      </c>
      <c r="AG231" t="s">
        <v>7524</v>
      </c>
      <c r="AH231" t="s">
        <v>30</v>
      </c>
    </row>
    <row r="232" spans="1:34" ht="37.5">
      <c r="A232" s="104" t="s">
        <v>26</v>
      </c>
      <c r="B232" s="104" t="s">
        <v>11</v>
      </c>
      <c r="D232" s="113">
        <v>3201404</v>
      </c>
      <c r="F232" s="28" t="s">
        <v>335</v>
      </c>
      <c r="G232" s="28" t="s">
        <v>1763</v>
      </c>
      <c r="H232" s="28"/>
      <c r="I232" s="28"/>
      <c r="J232" s="28"/>
      <c r="K232" s="28"/>
      <c r="L232" s="28"/>
      <c r="M232" s="106" t="s">
        <v>6024</v>
      </c>
      <c r="N232" s="332"/>
      <c r="O232" s="28"/>
      <c r="P232" s="28"/>
      <c r="Q232" s="28"/>
      <c r="S232" s="112">
        <v>0.9</v>
      </c>
      <c r="T232" s="114">
        <v>2028</v>
      </c>
      <c r="U232" s="110">
        <v>9120.6200000000026</v>
      </c>
      <c r="V232" s="110"/>
      <c r="W232" s="110">
        <v>9120.6200000000026</v>
      </c>
      <c r="X232" s="111">
        <v>1</v>
      </c>
      <c r="Y232" s="112">
        <v>0</v>
      </c>
      <c r="Z232" s="110">
        <v>912.06200000000001</v>
      </c>
      <c r="AA232" s="110">
        <v>0</v>
      </c>
      <c r="AB232" s="110">
        <v>8208.5580000000027</v>
      </c>
      <c r="AC232" s="110">
        <v>0</v>
      </c>
      <c r="AD232" s="110">
        <v>0</v>
      </c>
      <c r="AE232" t="s">
        <v>1892</v>
      </c>
      <c r="AF232" t="s">
        <v>764</v>
      </c>
      <c r="AG232" t="s">
        <v>7524</v>
      </c>
      <c r="AH232" t="s">
        <v>7525</v>
      </c>
    </row>
    <row r="233" spans="1:34" ht="37.5">
      <c r="A233" s="104" t="s">
        <v>26</v>
      </c>
      <c r="B233" s="104" t="s">
        <v>11</v>
      </c>
      <c r="D233" s="42">
        <v>3201404</v>
      </c>
      <c r="F233" s="28" t="s">
        <v>335</v>
      </c>
      <c r="G233" s="28" t="s">
        <v>1763</v>
      </c>
      <c r="H233" s="28"/>
      <c r="I233" s="28"/>
      <c r="J233" s="28"/>
      <c r="K233" s="28"/>
      <c r="L233" s="28"/>
      <c r="M233" s="106" t="s">
        <v>6024</v>
      </c>
      <c r="N233" s="332"/>
      <c r="O233" s="28"/>
      <c r="P233" s="28"/>
      <c r="Q233" s="28"/>
      <c r="S233" s="112">
        <v>0.9</v>
      </c>
      <c r="T233" s="114">
        <v>2028</v>
      </c>
      <c r="U233" s="110">
        <v>1147416.82</v>
      </c>
      <c r="V233" s="110"/>
      <c r="W233" s="110">
        <v>1147416.82</v>
      </c>
      <c r="X233" s="111">
        <v>1</v>
      </c>
      <c r="Y233" s="112">
        <v>0</v>
      </c>
      <c r="Z233" s="110">
        <v>114741.68199999999</v>
      </c>
      <c r="AA233" s="110">
        <v>582135.32884127356</v>
      </c>
      <c r="AB233" s="110">
        <v>450539.80915872648</v>
      </c>
      <c r="AC233" s="110">
        <v>0</v>
      </c>
      <c r="AD233" s="110">
        <v>0</v>
      </c>
      <c r="AE233" t="s">
        <v>1892</v>
      </c>
      <c r="AF233" t="s">
        <v>764</v>
      </c>
      <c r="AG233" t="s">
        <v>365</v>
      </c>
    </row>
    <row r="234" spans="1:34" ht="37.5">
      <c r="A234" s="104" t="s">
        <v>26</v>
      </c>
      <c r="B234" s="104" t="s">
        <v>11</v>
      </c>
      <c r="D234" s="42">
        <v>3201404</v>
      </c>
      <c r="F234" s="28" t="s">
        <v>335</v>
      </c>
      <c r="G234" s="28" t="s">
        <v>1763</v>
      </c>
      <c r="H234" s="28"/>
      <c r="I234" s="28"/>
      <c r="J234" s="28"/>
      <c r="K234" s="28"/>
      <c r="L234" s="28"/>
      <c r="M234" s="106" t="s">
        <v>6024</v>
      </c>
      <c r="N234" s="332"/>
      <c r="O234" s="28"/>
      <c r="P234" s="28"/>
      <c r="Q234" s="28"/>
      <c r="S234" s="112">
        <v>0.9</v>
      </c>
      <c r="T234" s="114">
        <v>2028</v>
      </c>
      <c r="U234" s="110">
        <v>1438670.2200000002</v>
      </c>
      <c r="V234" s="110"/>
      <c r="W234" s="110">
        <v>1438670.2200000002</v>
      </c>
      <c r="X234" s="111">
        <v>1</v>
      </c>
      <c r="Y234" s="112">
        <v>0</v>
      </c>
      <c r="Z234" s="110">
        <v>143867.022</v>
      </c>
      <c r="AA234" s="110">
        <v>729901.06735043984</v>
      </c>
      <c r="AB234" s="110">
        <v>564902.13064956048</v>
      </c>
      <c r="AC234" s="110">
        <v>0</v>
      </c>
      <c r="AD234" s="110">
        <v>0</v>
      </c>
      <c r="AE234" t="s">
        <v>1892</v>
      </c>
      <c r="AF234" t="s">
        <v>764</v>
      </c>
      <c r="AG234" t="s">
        <v>365</v>
      </c>
    </row>
    <row r="235" spans="1:34" ht="37.5">
      <c r="A235" s="104" t="s">
        <v>26</v>
      </c>
      <c r="B235" s="104" t="s">
        <v>11</v>
      </c>
      <c r="D235" s="42">
        <v>3201406</v>
      </c>
      <c r="F235" s="28" t="s">
        <v>336</v>
      </c>
      <c r="G235" s="28" t="s">
        <v>1360</v>
      </c>
      <c r="H235" s="28"/>
      <c r="I235" s="28"/>
      <c r="J235" s="28"/>
      <c r="K235" s="28"/>
      <c r="L235" s="28"/>
      <c r="M235" s="106" t="s">
        <v>6021</v>
      </c>
      <c r="N235" s="332"/>
      <c r="O235" s="28"/>
      <c r="P235" s="28"/>
      <c r="Q235" s="28"/>
      <c r="S235" s="112">
        <v>0.9</v>
      </c>
      <c r="T235" s="114">
        <v>2028</v>
      </c>
      <c r="U235" s="110">
        <v>102900</v>
      </c>
      <c r="V235" s="110"/>
      <c r="W235" s="110">
        <v>102900</v>
      </c>
      <c r="X235" s="111">
        <v>1</v>
      </c>
      <c r="Y235" s="112">
        <v>0</v>
      </c>
      <c r="Z235" s="110">
        <v>10289.999999999998</v>
      </c>
      <c r="AA235" s="110">
        <v>56120.680441796372</v>
      </c>
      <c r="AB235" s="110">
        <v>36489.319558203628</v>
      </c>
      <c r="AC235" s="110">
        <v>0</v>
      </c>
      <c r="AD235" s="110">
        <v>0</v>
      </c>
      <c r="AE235" t="s">
        <v>1885</v>
      </c>
      <c r="AF235" t="s">
        <v>764</v>
      </c>
      <c r="AG235" t="s">
        <v>7524</v>
      </c>
      <c r="AH235" t="s">
        <v>30</v>
      </c>
    </row>
    <row r="236" spans="1:34" ht="25">
      <c r="A236" s="104" t="s">
        <v>26</v>
      </c>
      <c r="B236" s="104" t="s">
        <v>11</v>
      </c>
      <c r="D236" s="42">
        <v>3201408</v>
      </c>
      <c r="F236" s="28" t="s">
        <v>337</v>
      </c>
      <c r="G236" s="28" t="s">
        <v>1366</v>
      </c>
      <c r="H236" s="28"/>
      <c r="I236" s="28"/>
      <c r="J236" s="28"/>
      <c r="K236" s="28"/>
      <c r="L236" s="28"/>
      <c r="M236" s="106" t="s">
        <v>6024</v>
      </c>
      <c r="N236" s="332"/>
      <c r="O236" s="28"/>
      <c r="P236" s="28"/>
      <c r="Q236" s="28"/>
      <c r="S236" s="112">
        <v>0.9</v>
      </c>
      <c r="T236" s="114">
        <v>2028</v>
      </c>
      <c r="U236" s="110">
        <v>2023138</v>
      </c>
      <c r="V236" s="110"/>
      <c r="W236" s="110">
        <v>2023138</v>
      </c>
      <c r="X236" s="111">
        <v>1</v>
      </c>
      <c r="Y236" s="112">
        <v>0</v>
      </c>
      <c r="Z236" s="110">
        <v>202313.79999999996</v>
      </c>
      <c r="AA236" s="110">
        <v>1026427.4363010266</v>
      </c>
      <c r="AB236" s="110">
        <v>794396.76369897334</v>
      </c>
      <c r="AC236" s="110">
        <v>0</v>
      </c>
      <c r="AD236" s="110">
        <v>0</v>
      </c>
      <c r="AE236" t="s">
        <v>1892</v>
      </c>
      <c r="AF236" t="s">
        <v>764</v>
      </c>
      <c r="AG236" t="s">
        <v>365</v>
      </c>
    </row>
    <row r="237" spans="1:34" ht="25">
      <c r="A237" s="104" t="s">
        <v>26</v>
      </c>
      <c r="B237" s="104" t="s">
        <v>11</v>
      </c>
      <c r="D237" s="42">
        <v>3201408</v>
      </c>
      <c r="F237" s="28" t="s">
        <v>337</v>
      </c>
      <c r="G237" s="28" t="s">
        <v>1366</v>
      </c>
      <c r="H237" s="28"/>
      <c r="I237" s="28"/>
      <c r="J237" s="28"/>
      <c r="K237" s="28"/>
      <c r="L237" s="28"/>
      <c r="M237" s="106" t="s">
        <v>6024</v>
      </c>
      <c r="N237" s="332"/>
      <c r="O237" s="28"/>
      <c r="P237" s="28"/>
      <c r="Q237" s="28"/>
      <c r="S237" s="112">
        <v>0.9</v>
      </c>
      <c r="T237" s="114">
        <v>2028</v>
      </c>
      <c r="U237" s="110">
        <v>1679278.47</v>
      </c>
      <c r="V237" s="110"/>
      <c r="W237" s="110">
        <v>1679278.47</v>
      </c>
      <c r="X237" s="111">
        <v>1</v>
      </c>
      <c r="Y237" s="112">
        <v>0</v>
      </c>
      <c r="Z237" s="110">
        <v>167927.84699999995</v>
      </c>
      <c r="AA237" s="110">
        <v>851972.28009043867</v>
      </c>
      <c r="AB237" s="110">
        <v>659378.34290956147</v>
      </c>
      <c r="AC237" s="110">
        <v>0</v>
      </c>
      <c r="AD237" s="110">
        <v>0</v>
      </c>
      <c r="AE237" t="s">
        <v>1892</v>
      </c>
      <c r="AF237" t="s">
        <v>764</v>
      </c>
      <c r="AG237" t="s">
        <v>365</v>
      </c>
    </row>
    <row r="238" spans="1:34" ht="62.5">
      <c r="A238" s="104" t="s">
        <v>2015</v>
      </c>
      <c r="B238" s="104" t="s">
        <v>1940</v>
      </c>
      <c r="D238" s="113">
        <v>3201438</v>
      </c>
      <c r="F238" s="28" t="s">
        <v>6632</v>
      </c>
      <c r="G238" s="28" t="s">
        <v>1621</v>
      </c>
      <c r="H238" s="28"/>
      <c r="I238" s="28"/>
      <c r="J238" s="28"/>
      <c r="K238" s="28"/>
      <c r="L238" s="28"/>
      <c r="M238" s="106" t="s">
        <v>5962</v>
      </c>
      <c r="N238" s="332"/>
      <c r="O238" s="28"/>
      <c r="P238" s="28"/>
      <c r="Q238" s="28"/>
      <c r="S238" s="112">
        <v>0.5</v>
      </c>
      <c r="T238" s="114">
        <v>2028</v>
      </c>
      <c r="U238" s="110">
        <v>2715</v>
      </c>
      <c r="V238" s="110"/>
      <c r="W238" s="110">
        <v>2715</v>
      </c>
      <c r="X238" s="111">
        <v>1</v>
      </c>
      <c r="Y238" s="112">
        <v>0</v>
      </c>
      <c r="Z238" s="110">
        <v>1357.5</v>
      </c>
      <c r="AA238" s="110">
        <v>0</v>
      </c>
      <c r="AB238" s="110">
        <v>1357.5</v>
      </c>
      <c r="AC238" s="110">
        <v>0</v>
      </c>
      <c r="AD238" s="110">
        <v>0</v>
      </c>
      <c r="AE238" t="s">
        <v>658</v>
      </c>
      <c r="AF238" t="s">
        <v>765</v>
      </c>
      <c r="AG238" t="s">
        <v>7524</v>
      </c>
      <c r="AH238" t="s">
        <v>30</v>
      </c>
    </row>
    <row r="239" spans="1:34" ht="62.5">
      <c r="A239" s="104" t="s">
        <v>5882</v>
      </c>
      <c r="B239" s="104" t="s">
        <v>280</v>
      </c>
      <c r="D239" s="1">
        <v>3201440</v>
      </c>
      <c r="F239" s="28" t="s">
        <v>750</v>
      </c>
      <c r="G239" s="28" t="s">
        <v>1740</v>
      </c>
      <c r="H239" s="28"/>
      <c r="I239" s="28"/>
      <c r="J239" s="28"/>
      <c r="K239" s="28"/>
      <c r="L239" s="28"/>
      <c r="M239" s="106" t="s">
        <v>5976</v>
      </c>
      <c r="N239" s="332"/>
      <c r="O239" s="28"/>
      <c r="P239" s="28"/>
      <c r="Q239" s="28"/>
      <c r="S239" s="112">
        <v>0.26</v>
      </c>
      <c r="T239" s="114">
        <v>2028</v>
      </c>
      <c r="U239" s="110">
        <v>5322972.7999999989</v>
      </c>
      <c r="V239" s="110"/>
      <c r="W239" s="110">
        <v>5322972.7999999989</v>
      </c>
      <c r="X239" s="111">
        <v>1</v>
      </c>
      <c r="Y239" s="112">
        <v>0</v>
      </c>
      <c r="Z239" s="110">
        <v>3938999.871999999</v>
      </c>
      <c r="AA239" s="110">
        <v>0</v>
      </c>
      <c r="AB239" s="110">
        <v>1383972.9279999998</v>
      </c>
      <c r="AC239" s="110">
        <v>0</v>
      </c>
      <c r="AD239" s="110">
        <v>0</v>
      </c>
      <c r="AE239" t="s">
        <v>526</v>
      </c>
      <c r="AF239" t="s">
        <v>765</v>
      </c>
      <c r="AG239" t="s">
        <v>365</v>
      </c>
    </row>
    <row r="240" spans="1:34" ht="37.5">
      <c r="A240" s="104" t="s">
        <v>5882</v>
      </c>
      <c r="B240" s="104" t="s">
        <v>280</v>
      </c>
      <c r="D240" s="1">
        <v>3201441</v>
      </c>
      <c r="F240" s="28" t="s">
        <v>752</v>
      </c>
      <c r="G240" s="28" t="s">
        <v>1617</v>
      </c>
      <c r="H240" s="28"/>
      <c r="I240" s="28"/>
      <c r="J240" s="28"/>
      <c r="K240" s="28"/>
      <c r="L240" s="28"/>
      <c r="M240" s="106" t="s">
        <v>6415</v>
      </c>
      <c r="N240" s="332"/>
      <c r="O240" s="28"/>
      <c r="P240" s="28"/>
      <c r="Q240" s="28"/>
      <c r="S240" s="112">
        <v>0.875</v>
      </c>
      <c r="T240" s="114">
        <v>2028</v>
      </c>
      <c r="U240" s="110">
        <v>231157.18</v>
      </c>
      <c r="V240" s="110"/>
      <c r="W240" s="110">
        <v>231157.18</v>
      </c>
      <c r="X240" s="111">
        <v>1</v>
      </c>
      <c r="Y240" s="112">
        <v>0</v>
      </c>
      <c r="Z240" s="110">
        <v>28894.647499999999</v>
      </c>
      <c r="AA240" s="110">
        <v>0</v>
      </c>
      <c r="AB240" s="110">
        <v>202262.5325</v>
      </c>
      <c r="AC240" s="110">
        <v>0</v>
      </c>
      <c r="AD240" s="110">
        <v>0</v>
      </c>
      <c r="AE240" t="s">
        <v>535</v>
      </c>
      <c r="AF240" t="s">
        <v>764</v>
      </c>
      <c r="AG240" t="s">
        <v>365</v>
      </c>
    </row>
    <row r="241" spans="1:34" ht="37.5">
      <c r="A241" s="104" t="s">
        <v>5882</v>
      </c>
      <c r="B241" s="104" t="s">
        <v>280</v>
      </c>
      <c r="D241" s="113">
        <v>3201442</v>
      </c>
      <c r="F241" s="28" t="s">
        <v>6716</v>
      </c>
      <c r="G241" s="28" t="s">
        <v>1682</v>
      </c>
      <c r="H241" s="28"/>
      <c r="I241" s="28"/>
      <c r="J241" s="28"/>
      <c r="K241" s="28"/>
      <c r="L241" s="28"/>
      <c r="M241" s="106" t="s">
        <v>5976</v>
      </c>
      <c r="N241" s="332"/>
      <c r="O241" s="28"/>
      <c r="P241" s="28"/>
      <c r="Q241" s="28"/>
      <c r="S241" s="112">
        <v>0.75</v>
      </c>
      <c r="T241" s="114">
        <v>2028</v>
      </c>
      <c r="U241" s="110">
        <v>398776.8</v>
      </c>
      <c r="V241" s="110"/>
      <c r="W241" s="110">
        <v>398776.8</v>
      </c>
      <c r="X241" s="111">
        <v>1</v>
      </c>
      <c r="Y241" s="112">
        <v>0</v>
      </c>
      <c r="Z241" s="110">
        <v>99694.2</v>
      </c>
      <c r="AA241" s="110">
        <v>0</v>
      </c>
      <c r="AB241" s="110">
        <v>299082.59999999998</v>
      </c>
      <c r="AC241" s="110">
        <v>0</v>
      </c>
      <c r="AD241" s="110">
        <v>0</v>
      </c>
      <c r="AE241" t="s">
        <v>526</v>
      </c>
      <c r="AF241" t="s">
        <v>765</v>
      </c>
      <c r="AG241" t="s">
        <v>365</v>
      </c>
    </row>
    <row r="242" spans="1:34" ht="25">
      <c r="A242" s="104" t="s">
        <v>5883</v>
      </c>
      <c r="B242" s="104" t="s">
        <v>10</v>
      </c>
      <c r="D242" s="42">
        <v>3201502</v>
      </c>
      <c r="F242" s="28" t="s">
        <v>722</v>
      </c>
      <c r="G242" s="28" t="s">
        <v>1797</v>
      </c>
      <c r="H242" s="28"/>
      <c r="I242" s="28"/>
      <c r="J242" s="28"/>
      <c r="K242" s="28"/>
      <c r="L242" s="28"/>
      <c r="M242" s="106" t="s">
        <v>6796</v>
      </c>
      <c r="N242" s="332"/>
      <c r="O242" s="28"/>
      <c r="P242" s="28"/>
      <c r="Q242" s="28"/>
      <c r="S242" s="112">
        <v>0.75</v>
      </c>
      <c r="T242" s="114">
        <v>2028</v>
      </c>
      <c r="U242" s="110">
        <v>400374.34</v>
      </c>
      <c r="V242" s="110"/>
      <c r="W242" s="110">
        <v>400374.34</v>
      </c>
      <c r="X242" s="111">
        <v>1</v>
      </c>
      <c r="Y242" s="112">
        <v>0</v>
      </c>
      <c r="Z242" s="110">
        <v>100093.58500000001</v>
      </c>
      <c r="AA242" s="110">
        <v>2.492657903349027E-2</v>
      </c>
      <c r="AB242" s="110">
        <v>300280.73007342097</v>
      </c>
      <c r="AC242" s="110">
        <v>0</v>
      </c>
      <c r="AD242" s="110">
        <v>0</v>
      </c>
      <c r="AE242" t="s">
        <v>476</v>
      </c>
      <c r="AF242" t="s">
        <v>765</v>
      </c>
      <c r="AG242" t="s">
        <v>365</v>
      </c>
    </row>
    <row r="243" spans="1:34" ht="25">
      <c r="A243" s="104" t="s">
        <v>5882</v>
      </c>
      <c r="B243" s="104" t="s">
        <v>280</v>
      </c>
      <c r="D243" s="42">
        <v>3201503</v>
      </c>
      <c r="F243" s="28" t="s">
        <v>723</v>
      </c>
      <c r="G243" s="28" t="s">
        <v>1605</v>
      </c>
      <c r="H243" s="28"/>
      <c r="I243" s="28"/>
      <c r="J243" s="28"/>
      <c r="K243" s="28"/>
      <c r="L243" s="28"/>
      <c r="M243" s="106" t="s">
        <v>6413</v>
      </c>
      <c r="N243" s="332"/>
      <c r="O243" s="28"/>
      <c r="P243" s="28"/>
      <c r="Q243" s="28"/>
      <c r="S243" s="112">
        <v>0.75</v>
      </c>
      <c r="T243" s="114">
        <v>2028</v>
      </c>
      <c r="U243" s="110">
        <v>42655.040000000001</v>
      </c>
      <c r="V243" s="110"/>
      <c r="W243" s="110">
        <v>42655.040000000001</v>
      </c>
      <c r="X243" s="111">
        <v>1</v>
      </c>
      <c r="Y243" s="112">
        <v>0</v>
      </c>
      <c r="Z243" s="110">
        <v>10663.76</v>
      </c>
      <c r="AA243" s="110">
        <v>18244.137373965394</v>
      </c>
      <c r="AB243" s="110">
        <v>13747.142626034605</v>
      </c>
      <c r="AC243" s="110">
        <v>0</v>
      </c>
      <c r="AD243" s="110">
        <v>0</v>
      </c>
      <c r="AE243" t="s">
        <v>550</v>
      </c>
      <c r="AF243" t="s">
        <v>765</v>
      </c>
      <c r="AG243" t="s">
        <v>7524</v>
      </c>
      <c r="AH243" t="s">
        <v>30</v>
      </c>
    </row>
    <row r="244" spans="1:34" ht="37.5">
      <c r="A244" s="104" t="s">
        <v>5882</v>
      </c>
      <c r="B244" s="104" t="s">
        <v>280</v>
      </c>
      <c r="D244" s="113">
        <v>3201520</v>
      </c>
      <c r="F244" s="28" t="s">
        <v>1102</v>
      </c>
      <c r="G244" s="28" t="s">
        <v>1627</v>
      </c>
      <c r="H244" s="28"/>
      <c r="I244" s="28"/>
      <c r="J244" s="28"/>
      <c r="K244" s="28"/>
      <c r="L244" s="28"/>
      <c r="M244" s="106" t="s">
        <v>6325</v>
      </c>
      <c r="N244" s="332"/>
      <c r="O244" s="28"/>
      <c r="P244" s="28"/>
      <c r="Q244" s="28"/>
      <c r="S244" s="112">
        <v>0.28000000000000003</v>
      </c>
      <c r="T244" s="114">
        <v>2028</v>
      </c>
      <c r="U244" s="110">
        <v>1540</v>
      </c>
      <c r="V244" s="110"/>
      <c r="W244" s="110">
        <v>1540</v>
      </c>
      <c r="X244" s="111">
        <v>1</v>
      </c>
      <c r="Y244" s="112">
        <v>0</v>
      </c>
      <c r="Z244" s="110">
        <v>1108.8</v>
      </c>
      <c r="AA244" s="110">
        <v>0</v>
      </c>
      <c r="AB244" s="110">
        <v>431.20000000000005</v>
      </c>
      <c r="AC244" s="110">
        <v>0</v>
      </c>
      <c r="AD244" s="110">
        <v>0</v>
      </c>
      <c r="AE244" t="s">
        <v>545</v>
      </c>
      <c r="AF244" t="s">
        <v>765</v>
      </c>
      <c r="AG244" t="s">
        <v>7524</v>
      </c>
      <c r="AH244" t="s">
        <v>30</v>
      </c>
    </row>
    <row r="245" spans="1:34" ht="13">
      <c r="A245" s="104" t="s">
        <v>2015</v>
      </c>
      <c r="B245" s="104" t="s">
        <v>1940</v>
      </c>
      <c r="D245" s="42" t="s">
        <v>58</v>
      </c>
      <c r="F245" s="28" t="s">
        <v>6776</v>
      </c>
      <c r="G245" s="28" t="s">
        <v>1326</v>
      </c>
      <c r="H245" s="28"/>
      <c r="I245" s="28" t="s">
        <v>25</v>
      </c>
      <c r="J245" s="28"/>
      <c r="K245" s="28"/>
      <c r="L245" s="28"/>
      <c r="M245" s="106" t="s">
        <v>5970</v>
      </c>
      <c r="N245" s="332"/>
      <c r="O245" s="28"/>
      <c r="P245" s="28"/>
      <c r="Q245" s="28"/>
      <c r="S245" s="112">
        <v>0.24</v>
      </c>
      <c r="T245" s="114">
        <v>2028</v>
      </c>
      <c r="U245" s="110">
        <v>1400000</v>
      </c>
      <c r="V245" s="110"/>
      <c r="W245" s="110">
        <v>1400000</v>
      </c>
      <c r="X245" s="111">
        <v>1</v>
      </c>
      <c r="Y245" s="112">
        <v>0</v>
      </c>
      <c r="Z245" s="110">
        <v>1064000</v>
      </c>
      <c r="AA245" s="110">
        <v>299442.76365170907</v>
      </c>
      <c r="AB245" s="110">
        <v>36557.236348290928</v>
      </c>
      <c r="AC245" s="110">
        <v>0</v>
      </c>
      <c r="AD245" s="110">
        <v>0</v>
      </c>
      <c r="AE245" t="s">
        <v>655</v>
      </c>
      <c r="AF245" t="s">
        <v>764</v>
      </c>
      <c r="AG245" t="s">
        <v>7524</v>
      </c>
      <c r="AH245" t="s">
        <v>30</v>
      </c>
    </row>
    <row r="246" spans="1:34" ht="37.5">
      <c r="A246" s="104" t="s">
        <v>26</v>
      </c>
      <c r="B246" s="104" t="s">
        <v>11</v>
      </c>
      <c r="D246" s="42" t="s">
        <v>131</v>
      </c>
      <c r="F246" s="28" t="s">
        <v>1423</v>
      </c>
      <c r="G246" s="28" t="s">
        <v>1877</v>
      </c>
      <c r="H246" s="28"/>
      <c r="I246" s="28" t="s">
        <v>25</v>
      </c>
      <c r="J246" s="28"/>
      <c r="K246" s="28"/>
      <c r="L246" s="28"/>
      <c r="M246" s="106" t="s">
        <v>6021</v>
      </c>
      <c r="N246" s="332"/>
      <c r="O246" s="28"/>
      <c r="P246" s="28"/>
      <c r="Q246" s="28"/>
      <c r="S246" s="112">
        <v>0.33333333350649941</v>
      </c>
      <c r="T246" s="114">
        <v>2057</v>
      </c>
      <c r="U246" s="110">
        <v>19249350.184999999</v>
      </c>
      <c r="V246" s="110"/>
      <c r="W246" s="110">
        <v>19249350.184999999</v>
      </c>
      <c r="X246" s="111">
        <v>0.25345622119815669</v>
      </c>
      <c r="Y246" s="112">
        <v>0.74654377880184331</v>
      </c>
      <c r="Z246" s="110">
        <v>12832900.119999997</v>
      </c>
      <c r="AA246" s="110">
        <v>6253206.8831818178</v>
      </c>
      <c r="AB246" s="110">
        <v>41375.000000000429</v>
      </c>
      <c r="AC246" s="110">
        <v>121868.18181818307</v>
      </c>
      <c r="AD246" s="110">
        <v>0</v>
      </c>
      <c r="AE246" t="s">
        <v>1885</v>
      </c>
      <c r="AF246" t="s">
        <v>764</v>
      </c>
      <c r="AG246" t="s">
        <v>365</v>
      </c>
    </row>
    <row r="247" spans="1:34" ht="37.5">
      <c r="A247" s="104" t="s">
        <v>26</v>
      </c>
      <c r="B247" s="104" t="s">
        <v>11</v>
      </c>
      <c r="D247" s="42" t="s">
        <v>131</v>
      </c>
      <c r="F247" s="28" t="s">
        <v>1423</v>
      </c>
      <c r="G247" s="28" t="s">
        <v>1878</v>
      </c>
      <c r="H247" s="28"/>
      <c r="I247" s="28" t="s">
        <v>25</v>
      </c>
      <c r="J247" s="28"/>
      <c r="K247" s="28"/>
      <c r="L247" s="28"/>
      <c r="M247" s="106" t="s">
        <v>6055</v>
      </c>
      <c r="N247" s="332"/>
      <c r="O247" s="28"/>
      <c r="P247" s="28"/>
      <c r="Q247" s="28"/>
      <c r="S247" s="112">
        <v>0.33333333350649941</v>
      </c>
      <c r="T247" s="114">
        <v>2057</v>
      </c>
      <c r="U247" s="110">
        <v>19249350.184999999</v>
      </c>
      <c r="V247" s="110"/>
      <c r="W247" s="110">
        <v>19249350.184999999</v>
      </c>
      <c r="X247" s="111">
        <v>0.25345622119815669</v>
      </c>
      <c r="Y247" s="112">
        <v>0.74654377880184331</v>
      </c>
      <c r="Z247" s="110">
        <v>12832900.119999997</v>
      </c>
      <c r="AA247" s="110">
        <v>6247201.9013636373</v>
      </c>
      <c r="AB247" s="110">
        <v>42897.000000000102</v>
      </c>
      <c r="AC247" s="110">
        <v>126351.16363636394</v>
      </c>
      <c r="AD247" s="110">
        <v>0</v>
      </c>
      <c r="AE247" t="s">
        <v>1886</v>
      </c>
      <c r="AF247" t="s">
        <v>764</v>
      </c>
      <c r="AG247" t="s">
        <v>365</v>
      </c>
    </row>
    <row r="248" spans="1:34" ht="25">
      <c r="A248" s="104" t="s">
        <v>26</v>
      </c>
      <c r="B248" s="104" t="s">
        <v>11</v>
      </c>
      <c r="D248" s="42" t="s">
        <v>144</v>
      </c>
      <c r="F248" s="28" t="s">
        <v>6839</v>
      </c>
      <c r="G248" s="28" t="s">
        <v>1345</v>
      </c>
      <c r="H248" s="28"/>
      <c r="I248" s="28" t="s">
        <v>25</v>
      </c>
      <c r="J248" s="28"/>
      <c r="K248" s="28"/>
      <c r="L248" s="28"/>
      <c r="M248" s="106" t="s">
        <v>6021</v>
      </c>
      <c r="N248" s="332"/>
      <c r="O248" s="28"/>
      <c r="P248" s="28"/>
      <c r="Q248" s="28"/>
      <c r="S248" s="112">
        <v>1</v>
      </c>
      <c r="T248" s="114">
        <v>2057</v>
      </c>
      <c r="U248" s="110">
        <v>14510</v>
      </c>
      <c r="V248" s="110"/>
      <c r="W248" s="110">
        <v>14510</v>
      </c>
      <c r="X248" s="111">
        <v>0.25345622119815669</v>
      </c>
      <c r="Y248" s="112">
        <v>0.74654377880184331</v>
      </c>
      <c r="Z248" s="110">
        <v>0</v>
      </c>
      <c r="AA248" s="110">
        <v>3589.8438310160759</v>
      </c>
      <c r="AB248" s="110">
        <v>2767.781517484405</v>
      </c>
      <c r="AC248" s="110">
        <v>8152.3746514995191</v>
      </c>
      <c r="AD248" s="110">
        <v>0</v>
      </c>
      <c r="AE248" t="s">
        <v>1885</v>
      </c>
      <c r="AF248" t="s">
        <v>764</v>
      </c>
      <c r="AG248" t="s">
        <v>365</v>
      </c>
    </row>
    <row r="249" spans="1:34" ht="25">
      <c r="A249" s="104" t="s">
        <v>26</v>
      </c>
      <c r="B249" s="104" t="s">
        <v>11</v>
      </c>
      <c r="D249" s="42" t="s">
        <v>146</v>
      </c>
      <c r="F249" s="28" t="s">
        <v>6821</v>
      </c>
      <c r="G249" s="28" t="s">
        <v>1558</v>
      </c>
      <c r="H249" s="28"/>
      <c r="I249" s="28" t="s">
        <v>25</v>
      </c>
      <c r="J249" s="28"/>
      <c r="K249" s="28"/>
      <c r="L249" s="28"/>
      <c r="M249" s="106" t="s">
        <v>6055</v>
      </c>
      <c r="N249" s="332"/>
      <c r="O249" s="28"/>
      <c r="P249" s="28"/>
      <c r="Q249" s="28"/>
      <c r="S249" s="112">
        <v>0.33679999999999999</v>
      </c>
      <c r="T249" s="114">
        <v>2057</v>
      </c>
      <c r="U249" s="110">
        <v>404340</v>
      </c>
      <c r="V249" s="110"/>
      <c r="W249" s="110">
        <v>404340</v>
      </c>
      <c r="X249" s="111">
        <v>0.25345622119815669</v>
      </c>
      <c r="Y249" s="112">
        <v>0.74654377880184331</v>
      </c>
      <c r="Z249" s="110">
        <v>268158.288</v>
      </c>
      <c r="AA249" s="110">
        <v>29922.02611032431</v>
      </c>
      <c r="AB249" s="110">
        <v>26932.178451300293</v>
      </c>
      <c r="AC249" s="110">
        <v>79327.507438375396</v>
      </c>
      <c r="AD249" s="110">
        <v>0</v>
      </c>
      <c r="AE249" t="s">
        <v>1886</v>
      </c>
      <c r="AF249" t="s">
        <v>764</v>
      </c>
      <c r="AG249" t="s">
        <v>365</v>
      </c>
    </row>
    <row r="250" spans="1:34" ht="25">
      <c r="A250" s="104" t="s">
        <v>26</v>
      </c>
      <c r="B250" s="104" t="s">
        <v>11</v>
      </c>
      <c r="D250" s="42" t="s">
        <v>149</v>
      </c>
      <c r="F250" s="28" t="s">
        <v>6810</v>
      </c>
      <c r="G250" s="28" t="s">
        <v>1325</v>
      </c>
      <c r="H250" s="28"/>
      <c r="I250" s="28" t="s">
        <v>25</v>
      </c>
      <c r="J250" s="28"/>
      <c r="K250" s="28"/>
      <c r="L250" s="28"/>
      <c r="M250" s="106" t="s">
        <v>6021</v>
      </c>
      <c r="N250" s="332"/>
      <c r="O250" s="28"/>
      <c r="P250" s="28"/>
      <c r="Q250" s="28"/>
      <c r="S250" s="112">
        <v>0.33329999999999999</v>
      </c>
      <c r="T250" s="114">
        <v>2057</v>
      </c>
      <c r="U250" s="110">
        <v>272084</v>
      </c>
      <c r="V250" s="110"/>
      <c r="W250" s="110">
        <v>272084</v>
      </c>
      <c r="X250" s="111">
        <v>0.25345622119815669</v>
      </c>
      <c r="Y250" s="112">
        <v>0.74654377880184331</v>
      </c>
      <c r="Z250" s="110">
        <v>181398.40280000001</v>
      </c>
      <c r="AA250" s="110">
        <v>22436.053181973024</v>
      </c>
      <c r="AB250" s="110">
        <v>17298.271525306376</v>
      </c>
      <c r="AC250" s="110">
        <v>50951.272492720593</v>
      </c>
      <c r="AD250" s="110">
        <v>0</v>
      </c>
      <c r="AE250" t="s">
        <v>1885</v>
      </c>
      <c r="AF250" t="s">
        <v>764</v>
      </c>
      <c r="AG250" t="s">
        <v>365</v>
      </c>
    </row>
    <row r="251" spans="1:34" ht="37.5">
      <c r="A251" s="104" t="s">
        <v>15</v>
      </c>
      <c r="B251" s="104" t="s">
        <v>6</v>
      </c>
      <c r="D251" s="42" t="s">
        <v>214</v>
      </c>
      <c r="F251" s="28" t="s">
        <v>6775</v>
      </c>
      <c r="G251" s="28" t="s">
        <v>1402</v>
      </c>
      <c r="H251" s="28"/>
      <c r="I251" s="28" t="s">
        <v>25</v>
      </c>
      <c r="J251" s="28"/>
      <c r="K251" s="28"/>
      <c r="L251" s="28"/>
      <c r="M251" s="106" t="s">
        <v>6429</v>
      </c>
      <c r="N251" s="332"/>
      <c r="O251" s="28"/>
      <c r="P251" s="28"/>
      <c r="Q251" s="28"/>
      <c r="S251" s="112">
        <v>0.3</v>
      </c>
      <c r="T251" s="114">
        <v>2028</v>
      </c>
      <c r="U251" s="110">
        <v>6950980.5</v>
      </c>
      <c r="V251" s="110"/>
      <c r="W251" s="110">
        <v>6950980.5</v>
      </c>
      <c r="X251" s="111">
        <v>1</v>
      </c>
      <c r="Y251" s="112">
        <v>0</v>
      </c>
      <c r="Z251" s="110">
        <v>4865686.3499999996</v>
      </c>
      <c r="AA251" s="110">
        <v>2068098.9000000004</v>
      </c>
      <c r="AB251" s="110">
        <v>17195.25</v>
      </c>
      <c r="AC251" s="110">
        <v>0</v>
      </c>
      <c r="AD251" s="110">
        <v>0</v>
      </c>
      <c r="AE251" t="s">
        <v>577</v>
      </c>
      <c r="AF251" t="s">
        <v>765</v>
      </c>
      <c r="AG251" t="s">
        <v>7524</v>
      </c>
      <c r="AH251" t="s">
        <v>30</v>
      </c>
    </row>
    <row r="252" spans="1:34" ht="25">
      <c r="A252" s="104" t="s">
        <v>15</v>
      </c>
      <c r="B252" s="104" t="s">
        <v>6</v>
      </c>
      <c r="D252" s="42" t="s">
        <v>194</v>
      </c>
      <c r="F252" s="28" t="s">
        <v>1434</v>
      </c>
      <c r="G252" s="28" t="s">
        <v>1386</v>
      </c>
      <c r="H252" s="28"/>
      <c r="I252" s="28" t="s">
        <v>25</v>
      </c>
      <c r="J252" s="28"/>
      <c r="K252" s="28"/>
      <c r="L252" s="28"/>
      <c r="M252" s="106" t="s">
        <v>6429</v>
      </c>
      <c r="N252" s="332"/>
      <c r="O252" s="28"/>
      <c r="P252" s="28"/>
      <c r="Q252" s="28"/>
      <c r="S252" s="112">
        <v>0.85</v>
      </c>
      <c r="T252" s="114">
        <v>2042</v>
      </c>
      <c r="U252" s="110">
        <v>15311495.84</v>
      </c>
      <c r="V252" s="110"/>
      <c r="W252" s="110">
        <v>15311495.84</v>
      </c>
      <c r="X252" s="111">
        <v>0.41147132169576073</v>
      </c>
      <c r="Y252" s="112">
        <v>0.58852867830423927</v>
      </c>
      <c r="Z252" s="110">
        <v>2296724.3760000002</v>
      </c>
      <c r="AA252" s="110">
        <v>12921362.767030302</v>
      </c>
      <c r="AB252" s="110">
        <v>38435.000000000131</v>
      </c>
      <c r="AC252" s="110">
        <v>54973.696969697121</v>
      </c>
      <c r="AD252" s="110">
        <v>0</v>
      </c>
      <c r="AE252" t="s">
        <v>577</v>
      </c>
      <c r="AF252" t="s">
        <v>765</v>
      </c>
      <c r="AG252" t="s">
        <v>365</v>
      </c>
    </row>
    <row r="253" spans="1:34" ht="37.5">
      <c r="A253" s="104" t="s">
        <v>15</v>
      </c>
      <c r="B253" s="104" t="s">
        <v>6</v>
      </c>
      <c r="D253" s="42" t="s">
        <v>190</v>
      </c>
      <c r="F253" s="28" t="s">
        <v>1410</v>
      </c>
      <c r="G253" s="28" t="s">
        <v>1376</v>
      </c>
      <c r="H253" s="28"/>
      <c r="I253" s="28" t="s">
        <v>25</v>
      </c>
      <c r="J253" s="28"/>
      <c r="K253" s="28"/>
      <c r="L253" s="28"/>
      <c r="M253" s="106" t="s">
        <v>6429</v>
      </c>
      <c r="N253" s="332"/>
      <c r="O253" s="28"/>
      <c r="P253" s="28"/>
      <c r="Q253" s="28"/>
      <c r="S253" s="112">
        <v>0.4148</v>
      </c>
      <c r="T253" s="114">
        <v>2054</v>
      </c>
      <c r="U253" s="110">
        <v>36759433</v>
      </c>
      <c r="V253" s="110"/>
      <c r="W253" s="110">
        <v>36759433</v>
      </c>
      <c r="X253" s="111">
        <v>0.28037383177570085</v>
      </c>
      <c r="Y253" s="112">
        <v>0.71962616822429915</v>
      </c>
      <c r="Z253" s="110">
        <v>21511620.191599999</v>
      </c>
      <c r="AA253" s="110">
        <v>14663617.77506667</v>
      </c>
      <c r="AB253" s="110">
        <v>163792.99999999939</v>
      </c>
      <c r="AC253" s="110">
        <v>420402.03333333193</v>
      </c>
      <c r="AD253" s="110">
        <v>0</v>
      </c>
      <c r="AE253" t="s">
        <v>577</v>
      </c>
      <c r="AF253" t="s">
        <v>765</v>
      </c>
      <c r="AG253" t="s">
        <v>365</v>
      </c>
    </row>
    <row r="254" spans="1:34" ht="25">
      <c r="A254" s="104" t="s">
        <v>15</v>
      </c>
      <c r="B254" s="104" t="s">
        <v>6</v>
      </c>
      <c r="D254" s="42" t="s">
        <v>195</v>
      </c>
      <c r="F254" s="28" t="s">
        <v>1449</v>
      </c>
      <c r="G254" s="28" t="s">
        <v>1397</v>
      </c>
      <c r="H254" s="28"/>
      <c r="I254" s="28" t="s">
        <v>25</v>
      </c>
      <c r="J254" s="28"/>
      <c r="K254" s="28"/>
      <c r="L254" s="28"/>
      <c r="M254" s="106" t="s">
        <v>6562</v>
      </c>
      <c r="N254" s="332"/>
      <c r="O254" s="28"/>
      <c r="P254" s="28"/>
      <c r="Q254" s="28"/>
      <c r="S254" s="112">
        <v>0.32</v>
      </c>
      <c r="T254" s="114">
        <v>2028</v>
      </c>
      <c r="U254" s="110">
        <v>9890556.5399999991</v>
      </c>
      <c r="V254" s="110"/>
      <c r="W254" s="110">
        <v>9890556.5399999991</v>
      </c>
      <c r="X254" s="111">
        <v>1</v>
      </c>
      <c r="Y254" s="112">
        <v>0</v>
      </c>
      <c r="Z254" s="110">
        <v>6725578.4471999984</v>
      </c>
      <c r="AA254" s="110">
        <v>3148118.0928000007</v>
      </c>
      <c r="AB254" s="110">
        <v>16860</v>
      </c>
      <c r="AC254" s="110">
        <v>0</v>
      </c>
      <c r="AD254" s="110">
        <v>0</v>
      </c>
      <c r="AE254" t="s">
        <v>587</v>
      </c>
      <c r="AF254" t="s">
        <v>764</v>
      </c>
      <c r="AG254" t="s">
        <v>7524</v>
      </c>
      <c r="AH254" t="s">
        <v>30</v>
      </c>
    </row>
    <row r="255" spans="1:34" ht="25">
      <c r="A255" s="104" t="s">
        <v>15</v>
      </c>
      <c r="B255" s="104" t="s">
        <v>6</v>
      </c>
      <c r="D255" s="42" t="s">
        <v>217</v>
      </c>
      <c r="F255" s="28" t="s">
        <v>1408</v>
      </c>
      <c r="G255" s="28" t="s">
        <v>1394</v>
      </c>
      <c r="H255" s="28"/>
      <c r="I255" s="28" t="s">
        <v>25</v>
      </c>
      <c r="J255" s="28"/>
      <c r="K255" s="28"/>
      <c r="L255" s="28"/>
      <c r="M255" s="106" t="s">
        <v>6562</v>
      </c>
      <c r="N255" s="332"/>
      <c r="O255" s="28"/>
      <c r="P255" s="28"/>
      <c r="Q255" s="28"/>
      <c r="S255" s="112">
        <v>0.97282675631662741</v>
      </c>
      <c r="T255" s="114">
        <v>2049</v>
      </c>
      <c r="U255" s="110">
        <v>822086.25</v>
      </c>
      <c r="V255" s="110"/>
      <c r="W255" s="110">
        <v>822086.25</v>
      </c>
      <c r="X255" s="111">
        <v>0.32219570405727938</v>
      </c>
      <c r="Y255" s="112">
        <v>0.67780429594272062</v>
      </c>
      <c r="Z255" s="110">
        <v>22338.749999999964</v>
      </c>
      <c r="AA255" s="110">
        <v>781659.11481481476</v>
      </c>
      <c r="AB255" s="110">
        <v>5828.0000000000191</v>
      </c>
      <c r="AC255" s="110">
        <v>12260.385185185218</v>
      </c>
      <c r="AD255" s="110">
        <v>0</v>
      </c>
      <c r="AE255" t="s">
        <v>587</v>
      </c>
      <c r="AF255" t="s">
        <v>764</v>
      </c>
      <c r="AG255" t="s">
        <v>365</v>
      </c>
    </row>
    <row r="256" spans="1:34" ht="37.5">
      <c r="A256" s="104" t="s">
        <v>15</v>
      </c>
      <c r="B256" s="104" t="s">
        <v>6</v>
      </c>
      <c r="D256" s="42" t="s">
        <v>191</v>
      </c>
      <c r="F256" s="28" t="s">
        <v>1426</v>
      </c>
      <c r="G256" s="28" t="s">
        <v>1380</v>
      </c>
      <c r="H256" s="28"/>
      <c r="I256" s="28" t="s">
        <v>25</v>
      </c>
      <c r="J256" s="28"/>
      <c r="K256" s="28"/>
      <c r="L256" s="28"/>
      <c r="M256" s="106" t="s">
        <v>6429</v>
      </c>
      <c r="N256" s="332"/>
      <c r="O256" s="28"/>
      <c r="P256" s="28"/>
      <c r="Q256" s="28"/>
      <c r="S256" s="112">
        <v>0.43</v>
      </c>
      <c r="T256" s="114">
        <v>2028</v>
      </c>
      <c r="U256" s="110">
        <v>6311998.6600000011</v>
      </c>
      <c r="V256" s="110"/>
      <c r="W256" s="110">
        <v>6311998.6600000011</v>
      </c>
      <c r="X256" s="111">
        <v>1</v>
      </c>
      <c r="Y256" s="112">
        <v>0</v>
      </c>
      <c r="Z256" s="110">
        <v>3597839.2362000011</v>
      </c>
      <c r="AA256" s="110">
        <v>2690576.4238000009</v>
      </c>
      <c r="AB256" s="110">
        <v>23582.999999999069</v>
      </c>
      <c r="AC256" s="110">
        <v>0</v>
      </c>
      <c r="AD256" s="110">
        <v>0</v>
      </c>
      <c r="AE256" t="s">
        <v>577</v>
      </c>
      <c r="AF256" t="s">
        <v>765</v>
      </c>
      <c r="AG256" t="s">
        <v>7524</v>
      </c>
      <c r="AH256" t="s">
        <v>30</v>
      </c>
    </row>
    <row r="257" spans="1:34" ht="25">
      <c r="A257" s="104" t="s">
        <v>15</v>
      </c>
      <c r="B257" s="104" t="s">
        <v>6</v>
      </c>
      <c r="D257" s="42" t="s">
        <v>216</v>
      </c>
      <c r="F257" s="28" t="s">
        <v>1438</v>
      </c>
      <c r="G257" s="28" t="s">
        <v>1390</v>
      </c>
      <c r="H257" s="28"/>
      <c r="I257" s="28" t="s">
        <v>25</v>
      </c>
      <c r="J257" s="28"/>
      <c r="K257" s="28"/>
      <c r="L257" s="28"/>
      <c r="M257" s="106" t="s">
        <v>6429</v>
      </c>
      <c r="N257" s="332"/>
      <c r="O257" s="28"/>
      <c r="P257" s="28"/>
      <c r="Q257" s="28"/>
      <c r="S257" s="112">
        <v>0.91039999999999999</v>
      </c>
      <c r="T257" s="114">
        <v>2044</v>
      </c>
      <c r="U257" s="110">
        <v>396572</v>
      </c>
      <c r="V257" s="110"/>
      <c r="W257" s="110">
        <v>396572</v>
      </c>
      <c r="X257" s="111">
        <v>0.38083538083538093</v>
      </c>
      <c r="Y257" s="112">
        <v>0.61916461916461907</v>
      </c>
      <c r="Z257" s="110">
        <v>35532.851200000005</v>
      </c>
      <c r="AA257" s="110">
        <v>306485.39396129025</v>
      </c>
      <c r="AB257" s="110">
        <v>20776.000000000022</v>
      </c>
      <c r="AC257" s="110">
        <v>33777.754838709698</v>
      </c>
      <c r="AD257" s="110">
        <v>0</v>
      </c>
      <c r="AE257" t="s">
        <v>577</v>
      </c>
      <c r="AF257" t="s">
        <v>765</v>
      </c>
      <c r="AG257" t="s">
        <v>365</v>
      </c>
    </row>
    <row r="258" spans="1:34" ht="25">
      <c r="A258" s="104" t="s">
        <v>15</v>
      </c>
      <c r="B258" s="104" t="s">
        <v>6</v>
      </c>
      <c r="D258" s="42" t="s">
        <v>215</v>
      </c>
      <c r="F258" s="28" t="s">
        <v>1430</v>
      </c>
      <c r="G258" s="28" t="s">
        <v>1383</v>
      </c>
      <c r="H258" s="28"/>
      <c r="I258" s="28" t="s">
        <v>25</v>
      </c>
      <c r="J258" s="28"/>
      <c r="K258" s="28"/>
      <c r="L258" s="28"/>
      <c r="M258" s="106" t="s">
        <v>6429</v>
      </c>
      <c r="N258" s="332"/>
      <c r="O258" s="28"/>
      <c r="P258" s="28"/>
      <c r="Q258" s="28"/>
      <c r="S258" s="112">
        <v>0.41249999999999998</v>
      </c>
      <c r="T258" s="114">
        <v>2038</v>
      </c>
      <c r="U258" s="110">
        <v>554330</v>
      </c>
      <c r="V258" s="110"/>
      <c r="W258" s="110">
        <v>554330</v>
      </c>
      <c r="X258" s="111">
        <v>0.5</v>
      </c>
      <c r="Y258" s="112">
        <v>0.5</v>
      </c>
      <c r="Z258" s="110">
        <v>325668.875</v>
      </c>
      <c r="AA258" s="110">
        <v>40095.982142856927</v>
      </c>
      <c r="AB258" s="110">
        <v>94282.571428571537</v>
      </c>
      <c r="AC258" s="110">
        <v>94282.571428571537</v>
      </c>
      <c r="AD258" s="110">
        <v>0</v>
      </c>
      <c r="AE258" t="s">
        <v>577</v>
      </c>
      <c r="AF258" t="s">
        <v>765</v>
      </c>
      <c r="AG258" t="s">
        <v>365</v>
      </c>
    </row>
    <row r="259" spans="1:34" ht="25">
      <c r="A259" s="104" t="s">
        <v>26</v>
      </c>
      <c r="B259" s="104" t="s">
        <v>11</v>
      </c>
      <c r="D259" s="42" t="s">
        <v>174</v>
      </c>
      <c r="F259" s="28" t="s">
        <v>6840</v>
      </c>
      <c r="G259" s="28" t="s">
        <v>1345</v>
      </c>
      <c r="H259" s="28"/>
      <c r="I259" s="28" t="s">
        <v>25</v>
      </c>
      <c r="J259" s="28"/>
      <c r="K259" s="28"/>
      <c r="L259" s="28"/>
      <c r="M259" s="106" t="s">
        <v>6021</v>
      </c>
      <c r="N259" s="332"/>
      <c r="O259" s="28"/>
      <c r="P259" s="28"/>
      <c r="Q259" s="28"/>
      <c r="S259" s="112">
        <v>0.33</v>
      </c>
      <c r="T259" s="114">
        <v>2057</v>
      </c>
      <c r="U259" s="110">
        <v>2103260.1</v>
      </c>
      <c r="V259" s="110"/>
      <c r="W259" s="110">
        <v>2103260.1</v>
      </c>
      <c r="X259" s="111">
        <v>0.25345622119815669</v>
      </c>
      <c r="Y259" s="112">
        <v>0.74654377880184331</v>
      </c>
      <c r="Z259" s="110">
        <v>1409184.267</v>
      </c>
      <c r="AA259" s="110">
        <v>651421.52390909102</v>
      </c>
      <c r="AB259" s="110">
        <v>10810.999999999998</v>
      </c>
      <c r="AC259" s="110">
        <v>31843.309090909082</v>
      </c>
      <c r="AD259" s="110">
        <v>0</v>
      </c>
      <c r="AE259" t="s">
        <v>1885</v>
      </c>
      <c r="AF259" t="s">
        <v>764</v>
      </c>
      <c r="AG259" t="s">
        <v>365</v>
      </c>
    </row>
    <row r="260" spans="1:34" ht="25">
      <c r="A260" s="104" t="s">
        <v>26</v>
      </c>
      <c r="B260" s="104" t="s">
        <v>11</v>
      </c>
      <c r="D260" s="42" t="s">
        <v>134</v>
      </c>
      <c r="F260" s="28" t="s">
        <v>6841</v>
      </c>
      <c r="G260" s="28" t="s">
        <v>1872</v>
      </c>
      <c r="H260" s="28"/>
      <c r="I260" s="28" t="s">
        <v>25</v>
      </c>
      <c r="J260" s="28"/>
      <c r="K260" s="28"/>
      <c r="L260" s="28"/>
      <c r="M260" s="106" t="s">
        <v>6021</v>
      </c>
      <c r="N260" s="332"/>
      <c r="O260" s="28"/>
      <c r="P260" s="28"/>
      <c r="Q260" s="28"/>
      <c r="S260" s="112">
        <v>0.33329999999999999</v>
      </c>
      <c r="T260" s="114">
        <v>2057</v>
      </c>
      <c r="U260" s="110">
        <v>200677</v>
      </c>
      <c r="V260" s="110"/>
      <c r="W260" s="110">
        <v>200677</v>
      </c>
      <c r="X260" s="111">
        <v>0.25345622119815669</v>
      </c>
      <c r="Y260" s="112">
        <v>0.74654377880184331</v>
      </c>
      <c r="Z260" s="110">
        <v>133791.35590000002</v>
      </c>
      <c r="AA260" s="110">
        <v>14534.317690869648</v>
      </c>
      <c r="AB260" s="110">
        <v>13268.769366369439</v>
      </c>
      <c r="AC260" s="110">
        <v>39082.557042760891</v>
      </c>
      <c r="AD260" s="110">
        <v>0</v>
      </c>
      <c r="AE260" t="s">
        <v>1885</v>
      </c>
      <c r="AF260" t="s">
        <v>764</v>
      </c>
      <c r="AG260" t="s">
        <v>365</v>
      </c>
    </row>
    <row r="261" spans="1:34" ht="25">
      <c r="A261" s="104" t="s">
        <v>26</v>
      </c>
      <c r="B261" s="104" t="s">
        <v>11</v>
      </c>
      <c r="D261" s="42" t="s">
        <v>160</v>
      </c>
      <c r="F261" s="28" t="s">
        <v>1487</v>
      </c>
      <c r="G261" s="28" t="s">
        <v>1876</v>
      </c>
      <c r="H261" s="28"/>
      <c r="I261" s="28" t="s">
        <v>25</v>
      </c>
      <c r="J261" s="28"/>
      <c r="K261" s="28"/>
      <c r="L261" s="28"/>
      <c r="M261" s="106" t="s">
        <v>6021</v>
      </c>
      <c r="N261" s="332"/>
      <c r="O261" s="28"/>
      <c r="P261" s="28"/>
      <c r="Q261" s="28"/>
      <c r="S261" s="112">
        <v>0.33333332270063754</v>
      </c>
      <c r="T261" s="114">
        <v>2057</v>
      </c>
      <c r="U261" s="110">
        <v>156749.21</v>
      </c>
      <c r="V261" s="110"/>
      <c r="W261" s="110">
        <v>156749.21</v>
      </c>
      <c r="X261" s="111">
        <v>0.25345622119815669</v>
      </c>
      <c r="Y261" s="112">
        <v>0.74654377880184331</v>
      </c>
      <c r="Z261" s="110">
        <v>104499.47499999999</v>
      </c>
      <c r="AA261" s="110">
        <v>50174.425909090918</v>
      </c>
      <c r="AB261" s="110">
        <v>525.99999999999784</v>
      </c>
      <c r="AC261" s="110">
        <v>1549.3090909090845</v>
      </c>
      <c r="AD261" s="110">
        <v>0</v>
      </c>
      <c r="AE261" t="s">
        <v>1885</v>
      </c>
      <c r="AF261" t="s">
        <v>764</v>
      </c>
      <c r="AG261" t="s">
        <v>365</v>
      </c>
    </row>
    <row r="262" spans="1:34" ht="25">
      <c r="A262" s="104" t="s">
        <v>26</v>
      </c>
      <c r="B262" s="104" t="s">
        <v>11</v>
      </c>
      <c r="D262" s="42" t="s">
        <v>160</v>
      </c>
      <c r="F262" s="28" t="s">
        <v>1487</v>
      </c>
      <c r="G262" s="28" t="s">
        <v>1876</v>
      </c>
      <c r="H262" s="28"/>
      <c r="I262" s="28" t="s">
        <v>25</v>
      </c>
      <c r="J262" s="28"/>
      <c r="K262" s="28"/>
      <c r="L262" s="28"/>
      <c r="M262" s="106" t="s">
        <v>6055</v>
      </c>
      <c r="N262" s="332"/>
      <c r="O262" s="28"/>
      <c r="P262" s="28"/>
      <c r="Q262" s="28"/>
      <c r="S262" s="112">
        <v>0.33333332270063754</v>
      </c>
      <c r="T262" s="114">
        <v>2057</v>
      </c>
      <c r="U262" s="110">
        <v>156749.21</v>
      </c>
      <c r="V262" s="110"/>
      <c r="W262" s="110">
        <v>156749.21</v>
      </c>
      <c r="X262" s="111">
        <v>0.25345622119815669</v>
      </c>
      <c r="Y262" s="112">
        <v>0.74654377880184331</v>
      </c>
      <c r="Z262" s="110">
        <v>104499.47499999999</v>
      </c>
      <c r="AA262" s="110">
        <v>50099.462272727265</v>
      </c>
      <c r="AB262" s="110">
        <v>545.00000000000205</v>
      </c>
      <c r="AC262" s="110">
        <v>1605.2727272727332</v>
      </c>
      <c r="AD262" s="110">
        <v>0</v>
      </c>
      <c r="AE262" t="s">
        <v>1886</v>
      </c>
      <c r="AF262" t="s">
        <v>764</v>
      </c>
      <c r="AG262" t="s">
        <v>365</v>
      </c>
    </row>
    <row r="263" spans="1:34" ht="25">
      <c r="A263" s="104" t="s">
        <v>26</v>
      </c>
      <c r="B263" s="104" t="s">
        <v>11</v>
      </c>
      <c r="D263" s="42" t="s">
        <v>166</v>
      </c>
      <c r="F263" s="28" t="s">
        <v>1486</v>
      </c>
      <c r="G263" s="28" t="s">
        <v>1176</v>
      </c>
      <c r="H263" s="28"/>
      <c r="I263" s="28" t="s">
        <v>25</v>
      </c>
      <c r="J263" s="28"/>
      <c r="K263" s="28"/>
      <c r="L263" s="28"/>
      <c r="M263" s="106" t="s">
        <v>6021</v>
      </c>
      <c r="N263" s="332"/>
      <c r="O263" s="28"/>
      <c r="P263" s="28"/>
      <c r="Q263" s="28"/>
      <c r="S263" s="112">
        <v>0.33333333333333326</v>
      </c>
      <c r="T263" s="114">
        <v>2057</v>
      </c>
      <c r="U263" s="110">
        <v>1131527.3700000001</v>
      </c>
      <c r="V263" s="110"/>
      <c r="W263" s="110">
        <v>1131527.3700000001</v>
      </c>
      <c r="X263" s="111">
        <v>0.25345622119815669</v>
      </c>
      <c r="Y263" s="112">
        <v>0.74654377880184331</v>
      </c>
      <c r="Z263" s="110">
        <v>754351.58000000019</v>
      </c>
      <c r="AA263" s="110">
        <v>364076.88090909075</v>
      </c>
      <c r="AB263" s="110">
        <v>3320.0000000000218</v>
      </c>
      <c r="AC263" s="110">
        <v>9778.9090909091537</v>
      </c>
      <c r="AD263" s="110">
        <v>0</v>
      </c>
      <c r="AE263" t="s">
        <v>1885</v>
      </c>
      <c r="AF263" t="s">
        <v>764</v>
      </c>
      <c r="AG263" t="s">
        <v>365</v>
      </c>
    </row>
    <row r="264" spans="1:34" ht="25">
      <c r="A264" s="104" t="s">
        <v>26</v>
      </c>
      <c r="B264" s="104" t="s">
        <v>11</v>
      </c>
      <c r="D264" s="42" t="s">
        <v>166</v>
      </c>
      <c r="F264" s="28" t="s">
        <v>1486</v>
      </c>
      <c r="G264" s="28" t="s">
        <v>1176</v>
      </c>
      <c r="H264" s="28"/>
      <c r="I264" s="28" t="s">
        <v>25</v>
      </c>
      <c r="J264" s="28"/>
      <c r="K264" s="28"/>
      <c r="L264" s="28"/>
      <c r="M264" s="106" t="s">
        <v>6055</v>
      </c>
      <c r="N264" s="332"/>
      <c r="O264" s="28"/>
      <c r="P264" s="28"/>
      <c r="Q264" s="28"/>
      <c r="S264" s="112">
        <v>0.33333333333333326</v>
      </c>
      <c r="T264" s="114">
        <v>2057</v>
      </c>
      <c r="U264" s="110">
        <v>1131527.3700000001</v>
      </c>
      <c r="V264" s="110"/>
      <c r="W264" s="110">
        <v>1131527.3700000001</v>
      </c>
      <c r="X264" s="111">
        <v>0.25345622119815669</v>
      </c>
      <c r="Y264" s="112">
        <v>0.74654377880184331</v>
      </c>
      <c r="Z264" s="110">
        <v>754351.58000000019</v>
      </c>
      <c r="AA264" s="110">
        <v>363595.53545454552</v>
      </c>
      <c r="AB264" s="110">
        <v>3441.9999999999636</v>
      </c>
      <c r="AC264" s="110">
        <v>10138.254545454438</v>
      </c>
      <c r="AD264" s="110">
        <v>0</v>
      </c>
      <c r="AE264" t="s">
        <v>1886</v>
      </c>
      <c r="AF264" t="s">
        <v>764</v>
      </c>
      <c r="AG264" t="s">
        <v>365</v>
      </c>
    </row>
    <row r="265" spans="1:34" ht="25">
      <c r="A265" s="104" t="s">
        <v>26</v>
      </c>
      <c r="B265" s="104" t="s">
        <v>11</v>
      </c>
      <c r="D265" s="42" t="s">
        <v>157</v>
      </c>
      <c r="F265" s="28" t="s">
        <v>6838</v>
      </c>
      <c r="G265" s="28" t="s">
        <v>1555</v>
      </c>
      <c r="H265" s="28"/>
      <c r="I265" s="28" t="s">
        <v>25</v>
      </c>
      <c r="J265" s="28"/>
      <c r="K265" s="28"/>
      <c r="L265" s="28"/>
      <c r="M265" s="106" t="s">
        <v>6021</v>
      </c>
      <c r="N265" s="332"/>
      <c r="O265" s="28"/>
      <c r="P265" s="28"/>
      <c r="Q265" s="28"/>
      <c r="S265" s="112">
        <v>0.2356</v>
      </c>
      <c r="T265" s="114">
        <v>2057</v>
      </c>
      <c r="U265" s="110">
        <v>52807</v>
      </c>
      <c r="V265" s="110"/>
      <c r="W265" s="110">
        <v>52807</v>
      </c>
      <c r="X265" s="111">
        <v>0.25345622119815669</v>
      </c>
      <c r="Y265" s="112">
        <v>0.74654377880184331</v>
      </c>
      <c r="Z265" s="110">
        <v>40365.6708</v>
      </c>
      <c r="AA265" s="110">
        <v>3078.0447193838845</v>
      </c>
      <c r="AB265" s="110">
        <v>2373.1827024603058</v>
      </c>
      <c r="AC265" s="110">
        <v>6990.1017781558094</v>
      </c>
      <c r="AD265" s="110">
        <v>0</v>
      </c>
      <c r="AE265" t="s">
        <v>1885</v>
      </c>
      <c r="AF265" t="s">
        <v>764</v>
      </c>
      <c r="AG265" t="s">
        <v>365</v>
      </c>
    </row>
    <row r="266" spans="1:34" ht="25">
      <c r="A266" s="104" t="s">
        <v>26</v>
      </c>
      <c r="B266" s="104" t="s">
        <v>11</v>
      </c>
      <c r="D266" s="42" t="s">
        <v>178</v>
      </c>
      <c r="F266" s="28" t="s">
        <v>6789</v>
      </c>
      <c r="G266" s="28" t="s">
        <v>1325</v>
      </c>
      <c r="H266" s="28"/>
      <c r="I266" s="28" t="s">
        <v>25</v>
      </c>
      <c r="J266" s="28"/>
      <c r="K266" s="28"/>
      <c r="L266" s="28"/>
      <c r="M266" s="106" t="s">
        <v>6021</v>
      </c>
      <c r="N266" s="332"/>
      <c r="O266" s="28"/>
      <c r="P266" s="28"/>
      <c r="Q266" s="28"/>
      <c r="S266" s="112">
        <v>0.29149999999999998</v>
      </c>
      <c r="T266" s="114">
        <v>2057</v>
      </c>
      <c r="U266" s="110">
        <v>287140</v>
      </c>
      <c r="V266" s="110"/>
      <c r="W266" s="110">
        <v>287140</v>
      </c>
      <c r="X266" s="111">
        <v>0.25345622119815669</v>
      </c>
      <c r="Y266" s="112">
        <v>0.74654377880184331</v>
      </c>
      <c r="Z266" s="110">
        <v>203438.69</v>
      </c>
      <c r="AA266" s="110">
        <v>20708.106916020974</v>
      </c>
      <c r="AB266" s="110">
        <v>15966.019214833394</v>
      </c>
      <c r="AC266" s="110">
        <v>47027.183869145629</v>
      </c>
      <c r="AD266" s="110">
        <v>0</v>
      </c>
      <c r="AE266" t="s">
        <v>1885</v>
      </c>
      <c r="AF266" t="s">
        <v>764</v>
      </c>
      <c r="AG266" t="s">
        <v>365</v>
      </c>
    </row>
    <row r="267" spans="1:34" ht="25">
      <c r="A267" s="104" t="s">
        <v>26</v>
      </c>
      <c r="B267" s="104" t="s">
        <v>11</v>
      </c>
      <c r="D267" s="42" t="s">
        <v>180</v>
      </c>
      <c r="F267" s="28" t="s">
        <v>6791</v>
      </c>
      <c r="G267" s="28" t="s">
        <v>1325</v>
      </c>
      <c r="H267" s="28"/>
      <c r="I267" s="28" t="s">
        <v>25</v>
      </c>
      <c r="J267" s="28"/>
      <c r="K267" s="28"/>
      <c r="L267" s="28"/>
      <c r="M267" s="106" t="s">
        <v>6055</v>
      </c>
      <c r="N267" s="332"/>
      <c r="O267" s="28"/>
      <c r="P267" s="28"/>
      <c r="Q267" s="28"/>
      <c r="S267" s="112">
        <v>0.55389999999999995</v>
      </c>
      <c r="T267" s="114">
        <v>2057</v>
      </c>
      <c r="U267" s="110">
        <v>370213</v>
      </c>
      <c r="V267" s="110"/>
      <c r="W267" s="110">
        <v>370213</v>
      </c>
      <c r="X267" s="111">
        <v>0.25345622119815669</v>
      </c>
      <c r="Y267" s="112">
        <v>0.74654377880184331</v>
      </c>
      <c r="Z267" s="110">
        <v>165152.01930000001</v>
      </c>
      <c r="AA267" s="110">
        <v>45056.270248049957</v>
      </c>
      <c r="AB267" s="110">
        <v>40554.189285056462</v>
      </c>
      <c r="AC267" s="110">
        <v>119450.52116689357</v>
      </c>
      <c r="AD267" s="110">
        <v>0</v>
      </c>
      <c r="AE267" t="s">
        <v>1886</v>
      </c>
      <c r="AF267" t="s">
        <v>764</v>
      </c>
      <c r="AG267" t="s">
        <v>365</v>
      </c>
    </row>
    <row r="268" spans="1:34" ht="25">
      <c r="A268" s="104" t="s">
        <v>2015</v>
      </c>
      <c r="B268" s="104" t="s">
        <v>1940</v>
      </c>
      <c r="D268" s="42" t="s">
        <v>64</v>
      </c>
      <c r="F268" s="28" t="s">
        <v>1427</v>
      </c>
      <c r="G268" s="28" t="s">
        <v>1782</v>
      </c>
      <c r="H268" s="28"/>
      <c r="I268" s="28" t="s">
        <v>25</v>
      </c>
      <c r="J268" s="28"/>
      <c r="K268" s="28"/>
      <c r="L268" s="28"/>
      <c r="M268" s="106" t="s">
        <v>5970</v>
      </c>
      <c r="N268" s="332"/>
      <c r="O268" s="28"/>
      <c r="P268" s="28"/>
      <c r="Q268" s="28"/>
      <c r="S268" s="112">
        <v>0.75</v>
      </c>
      <c r="T268" s="114">
        <v>2028</v>
      </c>
      <c r="U268" s="110">
        <v>616000</v>
      </c>
      <c r="V268" s="110"/>
      <c r="W268" s="110">
        <v>616000</v>
      </c>
      <c r="X268" s="111">
        <v>1</v>
      </c>
      <c r="Y268" s="112">
        <v>0</v>
      </c>
      <c r="Z268" s="110">
        <v>154000</v>
      </c>
      <c r="AA268" s="110">
        <v>136553</v>
      </c>
      <c r="AB268" s="110">
        <v>325447</v>
      </c>
      <c r="AC268" s="110">
        <v>0</v>
      </c>
      <c r="AD268" s="110">
        <v>0</v>
      </c>
      <c r="AE268" t="s">
        <v>655</v>
      </c>
      <c r="AF268" t="s">
        <v>764</v>
      </c>
      <c r="AG268" t="s">
        <v>365</v>
      </c>
    </row>
    <row r="269" spans="1:34" ht="25">
      <c r="A269" s="104" t="s">
        <v>2015</v>
      </c>
      <c r="B269" s="104" t="s">
        <v>1940</v>
      </c>
      <c r="D269" s="42" t="s">
        <v>78</v>
      </c>
      <c r="F269" s="28" t="s">
        <v>1473</v>
      </c>
      <c r="G269" s="28" t="s">
        <v>1791</v>
      </c>
      <c r="H269" s="28"/>
      <c r="I269" s="28" t="s">
        <v>25</v>
      </c>
      <c r="J269" s="28"/>
      <c r="K269" s="28"/>
      <c r="L269" s="28"/>
      <c r="M269" s="106" t="s">
        <v>5970</v>
      </c>
      <c r="N269" s="332"/>
      <c r="O269" s="28"/>
      <c r="P269" s="28"/>
      <c r="Q269" s="28"/>
      <c r="S269" s="112">
        <v>1</v>
      </c>
      <c r="T269" s="114">
        <v>2028</v>
      </c>
      <c r="U269" s="110">
        <v>314000</v>
      </c>
      <c r="V269" s="110"/>
      <c r="W269" s="110">
        <v>314000</v>
      </c>
      <c r="X269" s="111">
        <v>1</v>
      </c>
      <c r="Y269" s="112">
        <v>0</v>
      </c>
      <c r="Z269" s="110">
        <v>0</v>
      </c>
      <c r="AA269" s="110">
        <v>271401</v>
      </c>
      <c r="AB269" s="110">
        <v>42599</v>
      </c>
      <c r="AC269" s="110">
        <v>0</v>
      </c>
      <c r="AD269" s="110">
        <v>0</v>
      </c>
      <c r="AE269" t="s">
        <v>655</v>
      </c>
      <c r="AF269" t="s">
        <v>764</v>
      </c>
      <c r="AG269" t="s">
        <v>7524</v>
      </c>
      <c r="AH269" t="s">
        <v>30</v>
      </c>
    </row>
    <row r="270" spans="1:34" ht="25">
      <c r="A270" s="104" t="s">
        <v>5882</v>
      </c>
      <c r="B270" s="104" t="s">
        <v>280</v>
      </c>
      <c r="D270" s="42" t="s">
        <v>94</v>
      </c>
      <c r="F270" s="28" t="s">
        <v>1480</v>
      </c>
      <c r="G270" s="28" t="s">
        <v>1793</v>
      </c>
      <c r="H270" s="28"/>
      <c r="I270" s="28" t="s">
        <v>25</v>
      </c>
      <c r="J270" s="28"/>
      <c r="K270" s="28"/>
      <c r="L270" s="28"/>
      <c r="M270" s="106" t="s">
        <v>5973</v>
      </c>
      <c r="N270" s="332"/>
      <c r="O270" s="28"/>
      <c r="P270" s="28"/>
      <c r="Q270" s="28"/>
      <c r="S270" s="112">
        <v>0.89</v>
      </c>
      <c r="T270" s="114">
        <v>2029</v>
      </c>
      <c r="U270" s="110">
        <v>489292.7</v>
      </c>
      <c r="V270" s="110"/>
      <c r="W270" s="110">
        <v>489292.7</v>
      </c>
      <c r="X270" s="111">
        <v>0.91331269349845201</v>
      </c>
      <c r="Y270" s="112">
        <v>8.6687306501547989E-2</v>
      </c>
      <c r="Z270" s="110">
        <v>53822.196999999993</v>
      </c>
      <c r="AA270" s="110">
        <v>399188.29622033902</v>
      </c>
      <c r="AB270" s="110">
        <v>33136.999999999993</v>
      </c>
      <c r="AC270" s="110">
        <v>3145.2067796610163</v>
      </c>
      <c r="AD270" s="110">
        <v>0</v>
      </c>
      <c r="AE270" t="s">
        <v>541</v>
      </c>
      <c r="AF270" t="s">
        <v>764</v>
      </c>
      <c r="AG270" t="s">
        <v>365</v>
      </c>
    </row>
    <row r="271" spans="1:34" ht="25">
      <c r="A271" s="104" t="s">
        <v>2015</v>
      </c>
      <c r="B271" s="104" t="s">
        <v>1940</v>
      </c>
      <c r="D271" s="42" t="s">
        <v>72</v>
      </c>
      <c r="F271" s="28" t="s">
        <v>1485</v>
      </c>
      <c r="G271" s="28" t="s">
        <v>1783</v>
      </c>
      <c r="H271" s="28"/>
      <c r="I271" s="28" t="s">
        <v>25</v>
      </c>
      <c r="J271" s="28"/>
      <c r="K271" s="28"/>
      <c r="L271" s="28"/>
      <c r="M271" s="106" t="s">
        <v>6584</v>
      </c>
      <c r="N271" s="332"/>
      <c r="O271" s="28"/>
      <c r="P271" s="28"/>
      <c r="Q271" s="28"/>
      <c r="S271" s="112">
        <v>1</v>
      </c>
      <c r="T271" s="114">
        <v>2028</v>
      </c>
      <c r="U271" s="110">
        <v>670792.27</v>
      </c>
      <c r="V271" s="110"/>
      <c r="W271" s="110">
        <v>670792.27</v>
      </c>
      <c r="X271" s="111">
        <v>1</v>
      </c>
      <c r="Y271" s="112">
        <v>0</v>
      </c>
      <c r="Z271" s="110">
        <v>0</v>
      </c>
      <c r="AA271" s="110">
        <v>636184.27</v>
      </c>
      <c r="AB271" s="110">
        <v>34608</v>
      </c>
      <c r="AC271" s="110">
        <v>0</v>
      </c>
      <c r="AD271" s="110">
        <v>0</v>
      </c>
      <c r="AE271" t="s">
        <v>640</v>
      </c>
      <c r="AF271" t="s">
        <v>765</v>
      </c>
      <c r="AG271" t="s">
        <v>7524</v>
      </c>
      <c r="AH271" t="s">
        <v>30</v>
      </c>
    </row>
    <row r="272" spans="1:34" ht="25">
      <c r="A272" s="104" t="s">
        <v>5882</v>
      </c>
      <c r="B272" s="104" t="s">
        <v>280</v>
      </c>
      <c r="D272" s="42" t="s">
        <v>95</v>
      </c>
      <c r="F272" s="28" t="s">
        <v>1478</v>
      </c>
      <c r="G272" s="28" t="s">
        <v>1793</v>
      </c>
      <c r="H272" s="28"/>
      <c r="I272" s="28" t="s">
        <v>25</v>
      </c>
      <c r="J272" s="28"/>
      <c r="K272" s="28"/>
      <c r="L272" s="28"/>
      <c r="M272" s="106" t="s">
        <v>5973</v>
      </c>
      <c r="N272" s="332"/>
      <c r="O272" s="28"/>
      <c r="P272" s="28"/>
      <c r="Q272" s="28"/>
      <c r="S272" s="112">
        <v>0.89</v>
      </c>
      <c r="T272" s="114">
        <v>2029</v>
      </c>
      <c r="U272" s="110">
        <v>670379</v>
      </c>
      <c r="V272" s="110"/>
      <c r="W272" s="110">
        <v>670379</v>
      </c>
      <c r="X272" s="111">
        <v>0.91331269349845201</v>
      </c>
      <c r="Y272" s="112">
        <v>8.6687306501547989E-2</v>
      </c>
      <c r="Z272" s="110">
        <v>73741.689999999988</v>
      </c>
      <c r="AA272" s="110">
        <v>543282.08966101706</v>
      </c>
      <c r="AB272" s="110">
        <v>48729.999999999949</v>
      </c>
      <c r="AC272" s="110">
        <v>4625.2203389830465</v>
      </c>
      <c r="AD272" s="110">
        <v>0</v>
      </c>
      <c r="AE272" t="s">
        <v>541</v>
      </c>
      <c r="AF272" t="s">
        <v>764</v>
      </c>
      <c r="AG272" t="s">
        <v>365</v>
      </c>
    </row>
    <row r="273" spans="1:34" ht="25">
      <c r="A273" s="104" t="s">
        <v>2015</v>
      </c>
      <c r="B273" s="104" t="s">
        <v>1940</v>
      </c>
      <c r="D273" s="42" t="s">
        <v>62</v>
      </c>
      <c r="F273" s="28" t="s">
        <v>1417</v>
      </c>
      <c r="G273" s="28" t="s">
        <v>1780</v>
      </c>
      <c r="H273" s="28"/>
      <c r="I273" s="28" t="s">
        <v>25</v>
      </c>
      <c r="J273" s="28"/>
      <c r="K273" s="28"/>
      <c r="L273" s="28"/>
      <c r="M273" s="106" t="s">
        <v>5970</v>
      </c>
      <c r="N273" s="332"/>
      <c r="O273" s="28"/>
      <c r="P273" s="28"/>
      <c r="Q273" s="28"/>
      <c r="S273" s="112">
        <v>1</v>
      </c>
      <c r="T273" s="114">
        <v>2028</v>
      </c>
      <c r="U273" s="110">
        <v>676574.9</v>
      </c>
      <c r="V273" s="110"/>
      <c r="W273" s="110">
        <v>676574.9</v>
      </c>
      <c r="X273" s="111">
        <v>1</v>
      </c>
      <c r="Y273" s="112">
        <v>0</v>
      </c>
      <c r="Z273" s="110">
        <v>0</v>
      </c>
      <c r="AA273" s="110">
        <v>640203.9</v>
      </c>
      <c r="AB273" s="110">
        <v>36371</v>
      </c>
      <c r="AC273" s="110">
        <v>0</v>
      </c>
      <c r="AD273" s="110">
        <v>0</v>
      </c>
      <c r="AE273" t="s">
        <v>655</v>
      </c>
      <c r="AF273" t="s">
        <v>764</v>
      </c>
      <c r="AG273" t="s">
        <v>7524</v>
      </c>
      <c r="AH273" t="s">
        <v>30</v>
      </c>
    </row>
    <row r="274" spans="1:34" ht="25">
      <c r="A274" s="104" t="s">
        <v>2015</v>
      </c>
      <c r="B274" s="104" t="s">
        <v>1940</v>
      </c>
      <c r="D274" s="42" t="s">
        <v>79</v>
      </c>
      <c r="F274" s="28" t="s">
        <v>1474</v>
      </c>
      <c r="G274" s="28" t="s">
        <v>1791</v>
      </c>
      <c r="H274" s="28"/>
      <c r="I274" s="28" t="s">
        <v>25</v>
      </c>
      <c r="J274" s="28"/>
      <c r="K274" s="28"/>
      <c r="L274" s="28"/>
      <c r="M274" s="106" t="s">
        <v>5970</v>
      </c>
      <c r="N274" s="332"/>
      <c r="O274" s="28"/>
      <c r="P274" s="28"/>
      <c r="Q274" s="28"/>
      <c r="S274" s="112">
        <v>1</v>
      </c>
      <c r="T274" s="114">
        <v>2028</v>
      </c>
      <c r="U274" s="110">
        <v>246538.04</v>
      </c>
      <c r="V274" s="110"/>
      <c r="W274" s="110">
        <v>246538.04</v>
      </c>
      <c r="X274" s="111">
        <v>1</v>
      </c>
      <c r="Y274" s="112">
        <v>0</v>
      </c>
      <c r="Z274" s="110">
        <v>0</v>
      </c>
      <c r="AA274" s="110">
        <v>234499.04</v>
      </c>
      <c r="AB274" s="110">
        <v>12039</v>
      </c>
      <c r="AC274" s="110">
        <v>0</v>
      </c>
      <c r="AD274" s="110">
        <v>0</v>
      </c>
      <c r="AE274" t="s">
        <v>655</v>
      </c>
      <c r="AF274" t="s">
        <v>764</v>
      </c>
      <c r="AG274" t="s">
        <v>7524</v>
      </c>
      <c r="AH274" t="s">
        <v>30</v>
      </c>
    </row>
    <row r="275" spans="1:34" ht="25">
      <c r="A275" s="104" t="s">
        <v>2015</v>
      </c>
      <c r="B275" s="104" t="s">
        <v>1940</v>
      </c>
      <c r="D275" s="42" t="s">
        <v>75</v>
      </c>
      <c r="F275" s="28" t="s">
        <v>1461</v>
      </c>
      <c r="G275" s="28" t="s">
        <v>1788</v>
      </c>
      <c r="H275" s="28"/>
      <c r="I275" s="28" t="s">
        <v>25</v>
      </c>
      <c r="J275" s="28"/>
      <c r="K275" s="28"/>
      <c r="L275" s="28"/>
      <c r="M275" s="106" t="s">
        <v>5970</v>
      </c>
      <c r="N275" s="332"/>
      <c r="O275" s="28"/>
      <c r="P275" s="28"/>
      <c r="Q275" s="28"/>
      <c r="S275" s="112">
        <v>0.80649999999999999</v>
      </c>
      <c r="T275" s="114">
        <v>2028</v>
      </c>
      <c r="U275" s="110">
        <v>108000</v>
      </c>
      <c r="V275" s="110"/>
      <c r="W275" s="110">
        <v>108000</v>
      </c>
      <c r="X275" s="111">
        <v>1</v>
      </c>
      <c r="Y275" s="112">
        <v>0</v>
      </c>
      <c r="Z275" s="110">
        <v>20898</v>
      </c>
      <c r="AA275" s="110">
        <v>19782.999999999985</v>
      </c>
      <c r="AB275" s="110">
        <v>67319.000000000015</v>
      </c>
      <c r="AC275" s="110">
        <v>0</v>
      </c>
      <c r="AD275" s="110">
        <v>0</v>
      </c>
      <c r="AE275" t="s">
        <v>655</v>
      </c>
      <c r="AF275" t="s">
        <v>764</v>
      </c>
      <c r="AG275" t="s">
        <v>365</v>
      </c>
    </row>
    <row r="276" spans="1:34" ht="25">
      <c r="A276" s="104" t="s">
        <v>5882</v>
      </c>
      <c r="B276" s="104" t="s">
        <v>280</v>
      </c>
      <c r="D276" s="42" t="s">
        <v>91</v>
      </c>
      <c r="F276" s="28" t="s">
        <v>1477</v>
      </c>
      <c r="G276" s="28" t="s">
        <v>1793</v>
      </c>
      <c r="H276" s="28"/>
      <c r="I276" s="28" t="s">
        <v>25</v>
      </c>
      <c r="J276" s="28"/>
      <c r="K276" s="28"/>
      <c r="L276" s="28"/>
      <c r="M276" s="106" t="s">
        <v>5973</v>
      </c>
      <c r="N276" s="332"/>
      <c r="O276" s="28"/>
      <c r="P276" s="28"/>
      <c r="Q276" s="28"/>
      <c r="S276" s="112">
        <v>0.89</v>
      </c>
      <c r="T276" s="114">
        <v>2029</v>
      </c>
      <c r="U276" s="110">
        <v>1919558.98</v>
      </c>
      <c r="V276" s="110"/>
      <c r="W276" s="110">
        <v>1919558.98</v>
      </c>
      <c r="X276" s="111">
        <v>0.91331269349845201</v>
      </c>
      <c r="Y276" s="112">
        <v>8.6687306501547989E-2</v>
      </c>
      <c r="Z276" s="110">
        <v>211151.48779999997</v>
      </c>
      <c r="AA276" s="110">
        <v>1519425.1193186441</v>
      </c>
      <c r="AB276" s="110">
        <v>172600</v>
      </c>
      <c r="AC276" s="110">
        <v>16382.372881355932</v>
      </c>
      <c r="AD276" s="110">
        <v>0</v>
      </c>
      <c r="AE276" t="s">
        <v>541</v>
      </c>
      <c r="AF276" t="s">
        <v>764</v>
      </c>
      <c r="AG276" t="s">
        <v>365</v>
      </c>
    </row>
    <row r="277" spans="1:34" ht="25">
      <c r="A277" s="104" t="s">
        <v>5882</v>
      </c>
      <c r="B277" s="104" t="s">
        <v>280</v>
      </c>
      <c r="D277" s="42" t="s">
        <v>90</v>
      </c>
      <c r="F277" s="28" t="s">
        <v>1475</v>
      </c>
      <c r="G277" s="28" t="s">
        <v>1793</v>
      </c>
      <c r="H277" s="28"/>
      <c r="I277" s="28" t="s">
        <v>25</v>
      </c>
      <c r="J277" s="28"/>
      <c r="K277" s="28"/>
      <c r="L277" s="28"/>
      <c r="M277" s="106" t="s">
        <v>5973</v>
      </c>
      <c r="N277" s="332"/>
      <c r="O277" s="28"/>
      <c r="P277" s="28"/>
      <c r="Q277" s="28"/>
      <c r="S277" s="112">
        <v>0.89</v>
      </c>
      <c r="T277" s="114">
        <v>2029</v>
      </c>
      <c r="U277" s="110">
        <v>460000</v>
      </c>
      <c r="V277" s="110"/>
      <c r="W277" s="110">
        <v>460000</v>
      </c>
      <c r="X277" s="111">
        <v>0.91331269349845201</v>
      </c>
      <c r="Y277" s="112">
        <v>8.6687306501547989E-2</v>
      </c>
      <c r="Z277" s="110">
        <v>50599.999999999993</v>
      </c>
      <c r="AA277" s="110">
        <v>269374.57288135588</v>
      </c>
      <c r="AB277" s="110">
        <v>127887.00000000004</v>
      </c>
      <c r="AC277" s="110">
        <v>12138.427118644073</v>
      </c>
      <c r="AD277" s="110">
        <v>0</v>
      </c>
      <c r="AE277" t="s">
        <v>541</v>
      </c>
      <c r="AF277" t="s">
        <v>764</v>
      </c>
      <c r="AG277" t="s">
        <v>365</v>
      </c>
    </row>
    <row r="278" spans="1:34" ht="25">
      <c r="A278" s="104" t="s">
        <v>2015</v>
      </c>
      <c r="B278" s="104" t="s">
        <v>1940</v>
      </c>
      <c r="D278" s="42" t="s">
        <v>65</v>
      </c>
      <c r="F278" s="28" t="s">
        <v>1421</v>
      </c>
      <c r="G278" s="28" t="s">
        <v>1329</v>
      </c>
      <c r="H278" s="28"/>
      <c r="I278" s="28" t="s">
        <v>25</v>
      </c>
      <c r="J278" s="28"/>
      <c r="K278" s="28"/>
      <c r="L278" s="28"/>
      <c r="M278" s="106" t="s">
        <v>5970</v>
      </c>
      <c r="N278" s="332"/>
      <c r="O278" s="28"/>
      <c r="P278" s="28"/>
      <c r="Q278" s="28"/>
      <c r="S278" s="112">
        <v>0.74825478494623665</v>
      </c>
      <c r="T278" s="114">
        <v>2028</v>
      </c>
      <c r="U278" s="110">
        <v>186000</v>
      </c>
      <c r="V278" s="110"/>
      <c r="W278" s="110">
        <v>186000</v>
      </c>
      <c r="X278" s="111">
        <v>1</v>
      </c>
      <c r="Y278" s="112">
        <v>0</v>
      </c>
      <c r="Z278" s="110">
        <v>46824.609999999986</v>
      </c>
      <c r="AA278" s="110">
        <v>112151.39000000001</v>
      </c>
      <c r="AB278" s="110">
        <v>27024</v>
      </c>
      <c r="AC278" s="110">
        <v>0</v>
      </c>
      <c r="AD278" s="110">
        <v>0</v>
      </c>
      <c r="AE278" t="s">
        <v>655</v>
      </c>
      <c r="AF278" t="s">
        <v>764</v>
      </c>
      <c r="AG278" t="s">
        <v>7524</v>
      </c>
      <c r="AH278" t="s">
        <v>30</v>
      </c>
    </row>
    <row r="279" spans="1:34" ht="25">
      <c r="A279" s="104" t="s">
        <v>26</v>
      </c>
      <c r="B279" s="104" t="s">
        <v>11</v>
      </c>
      <c r="D279" s="42" t="s">
        <v>145</v>
      </c>
      <c r="F279" s="28" t="s">
        <v>6739</v>
      </c>
      <c r="G279" s="28" t="s">
        <v>1557</v>
      </c>
      <c r="H279" s="28"/>
      <c r="I279" s="28" t="s">
        <v>25</v>
      </c>
      <c r="J279" s="28"/>
      <c r="K279" s="28"/>
      <c r="L279" s="28"/>
      <c r="M279" s="106" t="s">
        <v>6055</v>
      </c>
      <c r="N279" s="332"/>
      <c r="O279" s="28"/>
      <c r="P279" s="28"/>
      <c r="Q279" s="28"/>
      <c r="S279" s="112">
        <v>0.33069999999999999</v>
      </c>
      <c r="T279" s="114">
        <v>2057</v>
      </c>
      <c r="U279" s="110">
        <v>66415</v>
      </c>
      <c r="V279" s="110"/>
      <c r="W279" s="110">
        <v>66415</v>
      </c>
      <c r="X279" s="111">
        <v>0.25345622119815669</v>
      </c>
      <c r="Y279" s="112">
        <v>0.74654377880184331</v>
      </c>
      <c r="Z279" s="110">
        <v>44451.559500000003</v>
      </c>
      <c r="AA279" s="110">
        <v>4825.8362335285856</v>
      </c>
      <c r="AB279" s="110">
        <v>4343.6324177692522</v>
      </c>
      <c r="AC279" s="110">
        <v>12793.97184870216</v>
      </c>
      <c r="AD279" s="110">
        <v>0</v>
      </c>
      <c r="AE279" t="s">
        <v>1886</v>
      </c>
      <c r="AF279" t="s">
        <v>764</v>
      </c>
      <c r="AG279" t="s">
        <v>365</v>
      </c>
    </row>
    <row r="280" spans="1:34" ht="50">
      <c r="A280" s="104" t="s">
        <v>2015</v>
      </c>
      <c r="B280" s="104" t="s">
        <v>1940</v>
      </c>
      <c r="D280" s="42" t="s">
        <v>85</v>
      </c>
      <c r="F280" s="28" t="s">
        <v>6769</v>
      </c>
      <c r="G280" s="28" t="s">
        <v>1784</v>
      </c>
      <c r="H280" s="28"/>
      <c r="I280" s="28" t="s">
        <v>25</v>
      </c>
      <c r="J280" s="28"/>
      <c r="K280" s="28"/>
      <c r="L280" s="28"/>
      <c r="M280" s="106" t="s">
        <v>5970</v>
      </c>
      <c r="N280" s="332"/>
      <c r="O280" s="28"/>
      <c r="P280" s="28"/>
      <c r="Q280" s="28"/>
      <c r="S280" s="112">
        <v>0.74860000000000004</v>
      </c>
      <c r="T280" s="114">
        <v>2028</v>
      </c>
      <c r="U280" s="110">
        <v>84002</v>
      </c>
      <c r="V280" s="110"/>
      <c r="W280" s="110">
        <v>84002</v>
      </c>
      <c r="X280" s="111">
        <v>1</v>
      </c>
      <c r="Y280" s="112">
        <v>0</v>
      </c>
      <c r="Z280" s="110">
        <v>21118.102799999997</v>
      </c>
      <c r="AA280" s="110">
        <v>31891.897199999989</v>
      </c>
      <c r="AB280" s="110">
        <v>30992.000000000018</v>
      </c>
      <c r="AC280" s="110">
        <v>0</v>
      </c>
      <c r="AD280" s="110">
        <v>0</v>
      </c>
      <c r="AE280" t="s">
        <v>655</v>
      </c>
      <c r="AF280" t="s">
        <v>764</v>
      </c>
      <c r="AG280" t="s">
        <v>7524</v>
      </c>
      <c r="AH280" t="s">
        <v>30</v>
      </c>
    </row>
    <row r="281" spans="1:34" ht="25">
      <c r="A281" s="104" t="s">
        <v>2015</v>
      </c>
      <c r="B281" s="104" t="s">
        <v>1940</v>
      </c>
      <c r="D281" s="42" t="s">
        <v>77</v>
      </c>
      <c r="F281" s="28" t="s">
        <v>1471</v>
      </c>
      <c r="G281" s="28" t="s">
        <v>1791</v>
      </c>
      <c r="H281" s="28"/>
      <c r="I281" s="28" t="s">
        <v>25</v>
      </c>
      <c r="J281" s="28"/>
      <c r="K281" s="28"/>
      <c r="L281" s="28"/>
      <c r="M281" s="106" t="s">
        <v>5970</v>
      </c>
      <c r="N281" s="332"/>
      <c r="O281" s="28"/>
      <c r="P281" s="28"/>
      <c r="Q281" s="28"/>
      <c r="S281" s="112">
        <v>1</v>
      </c>
      <c r="T281" s="114">
        <v>2028</v>
      </c>
      <c r="U281" s="110">
        <v>186000</v>
      </c>
      <c r="V281" s="110"/>
      <c r="W281" s="110">
        <v>186000</v>
      </c>
      <c r="X281" s="111">
        <v>1</v>
      </c>
      <c r="Y281" s="112">
        <v>0</v>
      </c>
      <c r="Z281" s="110">
        <v>0</v>
      </c>
      <c r="AA281" s="110">
        <v>122854</v>
      </c>
      <c r="AB281" s="110">
        <v>63146</v>
      </c>
      <c r="AC281" s="110">
        <v>0</v>
      </c>
      <c r="AD281" s="110">
        <v>0</v>
      </c>
      <c r="AE281" t="s">
        <v>655</v>
      </c>
      <c r="AF281" t="s">
        <v>764</v>
      </c>
      <c r="AG281" t="s">
        <v>365</v>
      </c>
    </row>
    <row r="282" spans="1:34" ht="25">
      <c r="A282" s="104" t="s">
        <v>2015</v>
      </c>
      <c r="B282" s="104" t="s">
        <v>1940</v>
      </c>
      <c r="D282" s="42" t="s">
        <v>83</v>
      </c>
      <c r="F282" s="28" t="s">
        <v>1458</v>
      </c>
      <c r="G282" s="28" t="s">
        <v>1787</v>
      </c>
      <c r="H282" s="28"/>
      <c r="I282" s="28" t="s">
        <v>25</v>
      </c>
      <c r="J282" s="28"/>
      <c r="K282" s="28"/>
      <c r="L282" s="28"/>
      <c r="M282" s="106" t="s">
        <v>5970</v>
      </c>
      <c r="N282" s="332"/>
      <c r="O282" s="28"/>
      <c r="P282" s="28"/>
      <c r="Q282" s="28"/>
      <c r="S282" s="112">
        <v>0.75219999999999998</v>
      </c>
      <c r="T282" s="114">
        <v>2028</v>
      </c>
      <c r="U282" s="110">
        <v>151134</v>
      </c>
      <c r="V282" s="110"/>
      <c r="W282" s="110">
        <v>151134</v>
      </c>
      <c r="X282" s="111">
        <v>1</v>
      </c>
      <c r="Y282" s="112">
        <v>0</v>
      </c>
      <c r="Z282" s="110">
        <v>37451.0052</v>
      </c>
      <c r="AA282" s="110">
        <v>63085.9948</v>
      </c>
      <c r="AB282" s="110">
        <v>50597</v>
      </c>
      <c r="AC282" s="110">
        <v>0</v>
      </c>
      <c r="AD282" s="110">
        <v>0</v>
      </c>
      <c r="AE282" t="s">
        <v>655</v>
      </c>
      <c r="AF282" t="s">
        <v>764</v>
      </c>
      <c r="AG282" t="s">
        <v>365</v>
      </c>
    </row>
    <row r="283" spans="1:34" ht="25">
      <c r="A283" s="104" t="s">
        <v>2015</v>
      </c>
      <c r="B283" s="104" t="s">
        <v>1940</v>
      </c>
      <c r="D283" s="42" t="s">
        <v>76</v>
      </c>
      <c r="F283" s="28" t="s">
        <v>1472</v>
      </c>
      <c r="G283" s="28" t="s">
        <v>1791</v>
      </c>
      <c r="H283" s="28"/>
      <c r="I283" s="28" t="s">
        <v>25</v>
      </c>
      <c r="J283" s="28"/>
      <c r="K283" s="28"/>
      <c r="L283" s="28"/>
      <c r="M283" s="106" t="s">
        <v>5970</v>
      </c>
      <c r="N283" s="332"/>
      <c r="O283" s="28"/>
      <c r="P283" s="28"/>
      <c r="Q283" s="28"/>
      <c r="S283" s="112">
        <v>1</v>
      </c>
      <c r="T283" s="114">
        <v>2028</v>
      </c>
      <c r="U283" s="110">
        <v>152280</v>
      </c>
      <c r="V283" s="110"/>
      <c r="W283" s="110">
        <v>152280</v>
      </c>
      <c r="X283" s="111">
        <v>1</v>
      </c>
      <c r="Y283" s="112">
        <v>0</v>
      </c>
      <c r="Z283" s="110">
        <v>0</v>
      </c>
      <c r="AA283" s="110">
        <v>14606.000000000005</v>
      </c>
      <c r="AB283" s="110">
        <v>137674</v>
      </c>
      <c r="AC283" s="110">
        <v>0</v>
      </c>
      <c r="AD283" s="110">
        <v>0</v>
      </c>
      <c r="AE283" t="s">
        <v>655</v>
      </c>
      <c r="AF283" t="s">
        <v>764</v>
      </c>
      <c r="AG283" t="s">
        <v>365</v>
      </c>
    </row>
    <row r="284" spans="1:34" ht="25">
      <c r="A284" s="104" t="s">
        <v>5882</v>
      </c>
      <c r="B284" s="104" t="s">
        <v>280</v>
      </c>
      <c r="D284" s="42" t="s">
        <v>70</v>
      </c>
      <c r="F284" s="28" t="s">
        <v>1469</v>
      </c>
      <c r="G284" s="28" t="s">
        <v>1570</v>
      </c>
      <c r="H284" s="28"/>
      <c r="I284" s="28" t="s">
        <v>25</v>
      </c>
      <c r="J284" s="28"/>
      <c r="K284" s="28"/>
      <c r="L284" s="28"/>
      <c r="M284" s="106" t="s">
        <v>5976</v>
      </c>
      <c r="N284" s="332"/>
      <c r="O284" s="28"/>
      <c r="P284" s="28"/>
      <c r="Q284" s="28"/>
      <c r="S284" s="112">
        <v>1</v>
      </c>
      <c r="T284" s="114">
        <v>2028</v>
      </c>
      <c r="U284" s="110">
        <v>241000</v>
      </c>
      <c r="V284" s="110"/>
      <c r="W284" s="110">
        <v>241000</v>
      </c>
      <c r="X284" s="111">
        <v>1</v>
      </c>
      <c r="Y284" s="112">
        <v>0</v>
      </c>
      <c r="Z284" s="110">
        <v>0</v>
      </c>
      <c r="AA284" s="110">
        <v>155764</v>
      </c>
      <c r="AB284" s="110">
        <v>85236</v>
      </c>
      <c r="AC284" s="110">
        <v>0</v>
      </c>
      <c r="AD284" s="110">
        <v>0</v>
      </c>
      <c r="AE284" t="s">
        <v>526</v>
      </c>
      <c r="AF284" t="s">
        <v>765</v>
      </c>
      <c r="AG284" t="s">
        <v>365</v>
      </c>
    </row>
    <row r="285" spans="1:34" ht="25">
      <c r="A285" s="104" t="s">
        <v>2015</v>
      </c>
      <c r="B285" s="104" t="s">
        <v>1940</v>
      </c>
      <c r="D285" s="42" t="s">
        <v>74</v>
      </c>
      <c r="F285" s="28" t="s">
        <v>1462</v>
      </c>
      <c r="G285" s="28" t="s">
        <v>1788</v>
      </c>
      <c r="H285" s="28"/>
      <c r="I285" s="28" t="s">
        <v>25</v>
      </c>
      <c r="J285" s="28"/>
      <c r="K285" s="28"/>
      <c r="L285" s="28"/>
      <c r="M285" s="106" t="s">
        <v>5970</v>
      </c>
      <c r="N285" s="332"/>
      <c r="O285" s="28"/>
      <c r="P285" s="28"/>
      <c r="Q285" s="28"/>
      <c r="S285" s="112">
        <v>1</v>
      </c>
      <c r="T285" s="114">
        <v>2028</v>
      </c>
      <c r="U285" s="110">
        <v>1018000</v>
      </c>
      <c r="V285" s="110"/>
      <c r="W285" s="110">
        <v>1018000</v>
      </c>
      <c r="X285" s="111">
        <v>1</v>
      </c>
      <c r="Y285" s="112">
        <v>0</v>
      </c>
      <c r="Z285" s="110">
        <v>0</v>
      </c>
      <c r="AA285" s="110">
        <v>181678.99999999994</v>
      </c>
      <c r="AB285" s="110">
        <v>836321</v>
      </c>
      <c r="AC285" s="110">
        <v>0</v>
      </c>
      <c r="AD285" s="110">
        <v>0</v>
      </c>
      <c r="AE285" t="s">
        <v>655</v>
      </c>
      <c r="AF285" t="s">
        <v>764</v>
      </c>
      <c r="AG285" t="s">
        <v>365</v>
      </c>
    </row>
    <row r="286" spans="1:34" ht="25">
      <c r="A286" s="104" t="s">
        <v>5882</v>
      </c>
      <c r="B286" s="104" t="s">
        <v>280</v>
      </c>
      <c r="D286" s="42" t="s">
        <v>86</v>
      </c>
      <c r="F286" s="28" t="s">
        <v>6853</v>
      </c>
      <c r="G286" s="28" t="s">
        <v>1793</v>
      </c>
      <c r="H286" s="28"/>
      <c r="I286" s="28" t="s">
        <v>25</v>
      </c>
      <c r="J286" s="28"/>
      <c r="K286" s="28"/>
      <c r="L286" s="28"/>
      <c r="M286" s="106" t="s">
        <v>5973</v>
      </c>
      <c r="N286" s="332"/>
      <c r="O286" s="28"/>
      <c r="P286" s="28"/>
      <c r="Q286" s="28"/>
      <c r="S286" s="112">
        <v>0.75</v>
      </c>
      <c r="T286" s="114">
        <v>2028</v>
      </c>
      <c r="U286" s="110">
        <v>313569</v>
      </c>
      <c r="V286" s="110"/>
      <c r="W286" s="110">
        <v>313569</v>
      </c>
      <c r="X286" s="111">
        <v>1</v>
      </c>
      <c r="Y286" s="112">
        <v>0</v>
      </c>
      <c r="Z286" s="110">
        <v>78392.25</v>
      </c>
      <c r="AA286" s="110">
        <v>23517.674999999988</v>
      </c>
      <c r="AB286" s="110">
        <v>211659.07500000001</v>
      </c>
      <c r="AC286" s="110">
        <v>0</v>
      </c>
      <c r="AD286" s="110">
        <v>0</v>
      </c>
      <c r="AE286" t="s">
        <v>541</v>
      </c>
      <c r="AF286" t="s">
        <v>764</v>
      </c>
      <c r="AG286" t="s">
        <v>365</v>
      </c>
    </row>
    <row r="287" spans="1:34" ht="25">
      <c r="A287" s="104" t="s">
        <v>5882</v>
      </c>
      <c r="B287" s="104" t="s">
        <v>280</v>
      </c>
      <c r="D287" s="42" t="s">
        <v>89</v>
      </c>
      <c r="F287" s="28" t="s">
        <v>6854</v>
      </c>
      <c r="G287" s="28" t="s">
        <v>1793</v>
      </c>
      <c r="H287" s="28"/>
      <c r="I287" s="28" t="s">
        <v>25</v>
      </c>
      <c r="J287" s="28"/>
      <c r="K287" s="28"/>
      <c r="L287" s="28"/>
      <c r="M287" s="106" t="s">
        <v>5973</v>
      </c>
      <c r="N287" s="332"/>
      <c r="O287" s="28"/>
      <c r="P287" s="28"/>
      <c r="Q287" s="28"/>
      <c r="S287" s="112">
        <v>0.75</v>
      </c>
      <c r="T287" s="114">
        <v>2028</v>
      </c>
      <c r="U287" s="110">
        <v>1046000</v>
      </c>
      <c r="V287" s="110"/>
      <c r="W287" s="110">
        <v>1046000</v>
      </c>
      <c r="X287" s="111">
        <v>1</v>
      </c>
      <c r="Y287" s="112">
        <v>0</v>
      </c>
      <c r="Z287" s="110">
        <v>261500</v>
      </c>
      <c r="AA287" s="110">
        <v>407247.99999999965</v>
      </c>
      <c r="AB287" s="110">
        <v>377252.00000000035</v>
      </c>
      <c r="AC287" s="110">
        <v>0</v>
      </c>
      <c r="AD287" s="110">
        <v>0</v>
      </c>
      <c r="AE287" t="s">
        <v>541</v>
      </c>
      <c r="AF287" t="s">
        <v>764</v>
      </c>
      <c r="AG287" t="s">
        <v>365</v>
      </c>
    </row>
    <row r="288" spans="1:34" ht="25">
      <c r="A288" s="104" t="s">
        <v>2015</v>
      </c>
      <c r="B288" s="104" t="s">
        <v>1940</v>
      </c>
      <c r="D288" s="42" t="s">
        <v>88</v>
      </c>
      <c r="F288" s="28" t="s">
        <v>1459</v>
      </c>
      <c r="G288" s="28" t="s">
        <v>1787</v>
      </c>
      <c r="H288" s="28"/>
      <c r="I288" s="28" t="s">
        <v>25</v>
      </c>
      <c r="J288" s="28"/>
      <c r="K288" s="28"/>
      <c r="L288" s="28"/>
      <c r="M288" s="106" t="s">
        <v>5970</v>
      </c>
      <c r="N288" s="332"/>
      <c r="O288" s="28"/>
      <c r="P288" s="28"/>
      <c r="Q288" s="28"/>
      <c r="S288" s="112">
        <v>0.75219999999999998</v>
      </c>
      <c r="T288" s="114">
        <v>2028</v>
      </c>
      <c r="U288" s="110">
        <v>256000</v>
      </c>
      <c r="V288" s="110"/>
      <c r="W288" s="110">
        <v>256000</v>
      </c>
      <c r="X288" s="111">
        <v>1</v>
      </c>
      <c r="Y288" s="112">
        <v>0</v>
      </c>
      <c r="Z288" s="110">
        <v>63436.800000000003</v>
      </c>
      <c r="AA288" s="110">
        <v>82432.2</v>
      </c>
      <c r="AB288" s="110">
        <v>110131.00000000001</v>
      </c>
      <c r="AC288" s="110">
        <v>0</v>
      </c>
      <c r="AD288" s="110">
        <v>0</v>
      </c>
      <c r="AE288" t="s">
        <v>655</v>
      </c>
      <c r="AF288" t="s">
        <v>764</v>
      </c>
      <c r="AG288" t="s">
        <v>365</v>
      </c>
    </row>
    <row r="289" spans="1:34" ht="13">
      <c r="A289" s="104" t="s">
        <v>5882</v>
      </c>
      <c r="B289" s="104" t="s">
        <v>280</v>
      </c>
      <c r="D289" s="42" t="s">
        <v>84</v>
      </c>
      <c r="F289" s="28" t="s">
        <v>1484</v>
      </c>
      <c r="G289" s="28" t="s">
        <v>1573</v>
      </c>
      <c r="H289" s="28"/>
      <c r="I289" s="28" t="s">
        <v>25</v>
      </c>
      <c r="J289" s="28"/>
      <c r="K289" s="28"/>
      <c r="L289" s="28"/>
      <c r="M289" s="106" t="s">
        <v>5973</v>
      </c>
      <c r="N289" s="332"/>
      <c r="O289" s="28"/>
      <c r="P289" s="28"/>
      <c r="Q289" s="28"/>
      <c r="S289" s="112">
        <v>0.75</v>
      </c>
      <c r="T289" s="114">
        <v>2028</v>
      </c>
      <c r="U289" s="110">
        <v>74581</v>
      </c>
      <c r="V289" s="110"/>
      <c r="W289" s="110">
        <v>74581</v>
      </c>
      <c r="X289" s="111">
        <v>1</v>
      </c>
      <c r="Y289" s="112">
        <v>0</v>
      </c>
      <c r="Z289" s="110">
        <v>18645.25</v>
      </c>
      <c r="AA289" s="110">
        <v>14856.75</v>
      </c>
      <c r="AB289" s="110">
        <v>41079</v>
      </c>
      <c r="AC289" s="110">
        <v>0</v>
      </c>
      <c r="AD289" s="110">
        <v>0</v>
      </c>
      <c r="AE289" t="s">
        <v>541</v>
      </c>
      <c r="AF289" t="s">
        <v>764</v>
      </c>
      <c r="AG289" t="s">
        <v>7524</v>
      </c>
      <c r="AH289" t="s">
        <v>30</v>
      </c>
    </row>
    <row r="290" spans="1:34" ht="13">
      <c r="A290" s="104" t="s">
        <v>26</v>
      </c>
      <c r="B290" s="104" t="s">
        <v>11</v>
      </c>
      <c r="D290" s="42" t="s">
        <v>129</v>
      </c>
      <c r="F290" s="28" t="s">
        <v>1470</v>
      </c>
      <c r="G290" s="28" t="s">
        <v>1538</v>
      </c>
      <c r="H290" s="28"/>
      <c r="I290" s="28" t="s">
        <v>25</v>
      </c>
      <c r="J290" s="28"/>
      <c r="K290" s="28"/>
      <c r="L290" s="28"/>
      <c r="M290" s="106" t="s">
        <v>6055</v>
      </c>
      <c r="N290" s="332"/>
      <c r="O290" s="28"/>
      <c r="P290" s="28"/>
      <c r="Q290" s="28"/>
      <c r="S290" s="112">
        <v>0.31</v>
      </c>
      <c r="T290" s="114">
        <v>2057</v>
      </c>
      <c r="U290" s="110">
        <v>478064</v>
      </c>
      <c r="V290" s="110"/>
      <c r="W290" s="110">
        <v>478064</v>
      </c>
      <c r="X290" s="111">
        <v>0.25345622119815669</v>
      </c>
      <c r="Y290" s="112">
        <v>0.74654377880184331</v>
      </c>
      <c r="Z290" s="110">
        <v>329864.15999999997</v>
      </c>
      <c r="AA290" s="110">
        <v>23914.076363636414</v>
      </c>
      <c r="AB290" s="110">
        <v>31500.999999999996</v>
      </c>
      <c r="AC290" s="110">
        <v>92784.763636363612</v>
      </c>
      <c r="AD290" s="110">
        <v>0</v>
      </c>
      <c r="AE290" t="s">
        <v>1886</v>
      </c>
      <c r="AF290" t="s">
        <v>764</v>
      </c>
      <c r="AG290" t="s">
        <v>365</v>
      </c>
    </row>
    <row r="291" spans="1:34" ht="37.5">
      <c r="A291" s="104" t="s">
        <v>26</v>
      </c>
      <c r="B291" s="104" t="s">
        <v>11</v>
      </c>
      <c r="D291" s="42" t="s">
        <v>122</v>
      </c>
      <c r="F291" s="28" t="s">
        <v>6779</v>
      </c>
      <c r="G291" s="28" t="s">
        <v>1537</v>
      </c>
      <c r="H291" s="28"/>
      <c r="I291" s="28" t="s">
        <v>25</v>
      </c>
      <c r="J291" s="28"/>
      <c r="K291" s="28"/>
      <c r="L291" s="28"/>
      <c r="M291" s="106" t="s">
        <v>6055</v>
      </c>
      <c r="N291" s="332"/>
      <c r="O291" s="28"/>
      <c r="P291" s="28"/>
      <c r="Q291" s="28"/>
      <c r="S291" s="112">
        <v>0.39319999999999999</v>
      </c>
      <c r="T291" s="114">
        <v>2057</v>
      </c>
      <c r="U291" s="110">
        <v>267496</v>
      </c>
      <c r="V291" s="110"/>
      <c r="W291" s="110">
        <v>267496</v>
      </c>
      <c r="X291" s="111">
        <v>0.25345622119815669</v>
      </c>
      <c r="Y291" s="112">
        <v>0.74654377880184331</v>
      </c>
      <c r="Z291" s="110">
        <v>162316.57279999999</v>
      </c>
      <c r="AA291" s="110">
        <v>23110.16303677659</v>
      </c>
      <c r="AB291" s="110">
        <v>20800.965571323908</v>
      </c>
      <c r="AC291" s="110">
        <v>61268.298591899504</v>
      </c>
      <c r="AD291" s="110">
        <v>0</v>
      </c>
      <c r="AE291" t="s">
        <v>1886</v>
      </c>
      <c r="AF291" t="s">
        <v>764</v>
      </c>
      <c r="AG291" t="s">
        <v>365</v>
      </c>
    </row>
    <row r="292" spans="1:34" ht="37.5">
      <c r="A292" s="104" t="s">
        <v>2015</v>
      </c>
      <c r="B292" s="104" t="s">
        <v>1940</v>
      </c>
      <c r="D292" s="42" t="s">
        <v>60</v>
      </c>
      <c r="F292" s="28" t="s">
        <v>1444</v>
      </c>
      <c r="G292" s="28" t="s">
        <v>1569</v>
      </c>
      <c r="H292" s="28"/>
      <c r="I292" s="28" t="s">
        <v>25</v>
      </c>
      <c r="J292" s="28"/>
      <c r="K292" s="28"/>
      <c r="L292" s="28"/>
      <c r="M292" s="106" t="s">
        <v>6584</v>
      </c>
      <c r="N292" s="332"/>
      <c r="O292" s="28"/>
      <c r="P292" s="28"/>
      <c r="Q292" s="28"/>
      <c r="S292" s="112">
        <v>0.43</v>
      </c>
      <c r="T292" s="114">
        <v>2028</v>
      </c>
      <c r="U292" s="110">
        <v>3217211.03</v>
      </c>
      <c r="V292" s="110"/>
      <c r="W292" s="110">
        <v>3217211.03</v>
      </c>
      <c r="X292" s="111">
        <v>1</v>
      </c>
      <c r="Y292" s="112">
        <v>0</v>
      </c>
      <c r="Z292" s="110">
        <v>1833810.2871000001</v>
      </c>
      <c r="AA292" s="110">
        <v>1304244.7429000002</v>
      </c>
      <c r="AB292" s="110">
        <v>79155.999999999534</v>
      </c>
      <c r="AC292" s="110">
        <v>0</v>
      </c>
      <c r="AD292" s="110">
        <v>0</v>
      </c>
      <c r="AE292" t="s">
        <v>640</v>
      </c>
      <c r="AF292" t="s">
        <v>765</v>
      </c>
      <c r="AG292" t="s">
        <v>365</v>
      </c>
    </row>
    <row r="293" spans="1:34" ht="50">
      <c r="A293" s="104" t="s">
        <v>15</v>
      </c>
      <c r="B293" s="104" t="s">
        <v>6</v>
      </c>
      <c r="D293" s="42" t="s">
        <v>188</v>
      </c>
      <c r="F293" s="28" t="s">
        <v>1411</v>
      </c>
      <c r="G293" s="28" t="s">
        <v>1382</v>
      </c>
      <c r="H293" s="28"/>
      <c r="I293" s="28" t="s">
        <v>25</v>
      </c>
      <c r="J293" s="28"/>
      <c r="K293" s="28"/>
      <c r="L293" s="28"/>
      <c r="M293" s="106" t="s">
        <v>6429</v>
      </c>
      <c r="N293" s="332"/>
      <c r="O293" s="28"/>
      <c r="P293" s="28"/>
      <c r="Q293" s="28"/>
      <c r="S293" s="112">
        <v>0.34</v>
      </c>
      <c r="T293" s="114">
        <v>2041</v>
      </c>
      <c r="U293" s="110">
        <v>23716396.269999996</v>
      </c>
      <c r="V293" s="110"/>
      <c r="W293" s="110">
        <v>23716396.269999996</v>
      </c>
      <c r="X293" s="111">
        <v>0.42713567839195987</v>
      </c>
      <c r="Y293" s="112">
        <v>0.57286432160804013</v>
      </c>
      <c r="Z293" s="110">
        <v>15652821.538199995</v>
      </c>
      <c r="AA293" s="110">
        <v>7360062.9082705863</v>
      </c>
      <c r="AB293" s="110">
        <v>300495.00000000134</v>
      </c>
      <c r="AC293" s="110">
        <v>403016.82352941349</v>
      </c>
      <c r="AD293" s="110">
        <v>0</v>
      </c>
      <c r="AE293" t="s">
        <v>577</v>
      </c>
      <c r="AF293" t="s">
        <v>765</v>
      </c>
      <c r="AG293" t="s">
        <v>365</v>
      </c>
    </row>
    <row r="294" spans="1:34" ht="25">
      <c r="A294" s="104" t="s">
        <v>26</v>
      </c>
      <c r="B294" s="104" t="s">
        <v>11</v>
      </c>
      <c r="D294" s="42" t="s">
        <v>171</v>
      </c>
      <c r="F294" s="28" t="s">
        <v>6752</v>
      </c>
      <c r="G294" s="28" t="s">
        <v>1538</v>
      </c>
      <c r="H294" s="28"/>
      <c r="I294" s="28" t="s">
        <v>25</v>
      </c>
      <c r="J294" s="28"/>
      <c r="K294" s="28"/>
      <c r="L294" s="28"/>
      <c r="M294" s="106" t="s">
        <v>6055</v>
      </c>
      <c r="N294" s="332"/>
      <c r="O294" s="28"/>
      <c r="P294" s="28"/>
      <c r="Q294" s="28"/>
      <c r="S294" s="112">
        <v>0.2923</v>
      </c>
      <c r="T294" s="114">
        <v>2057</v>
      </c>
      <c r="U294" s="110">
        <v>363196</v>
      </c>
      <c r="V294" s="110"/>
      <c r="W294" s="110">
        <v>363196</v>
      </c>
      <c r="X294" s="111">
        <v>0.25345622119815669</v>
      </c>
      <c r="Y294" s="112">
        <v>0.74654377880184331</v>
      </c>
      <c r="Z294" s="110">
        <v>257033.80919999999</v>
      </c>
      <c r="AA294" s="110">
        <v>23326.097156473057</v>
      </c>
      <c r="AB294" s="110">
        <v>20995.323273704991</v>
      </c>
      <c r="AC294" s="110">
        <v>61840.770369821963</v>
      </c>
      <c r="AD294" s="110">
        <v>0</v>
      </c>
      <c r="AE294" t="s">
        <v>1886</v>
      </c>
      <c r="AF294" t="s">
        <v>764</v>
      </c>
      <c r="AG294" t="s">
        <v>365</v>
      </c>
    </row>
    <row r="295" spans="1:34" ht="25">
      <c r="A295" s="104" t="s">
        <v>5882</v>
      </c>
      <c r="B295" s="104" t="s">
        <v>280</v>
      </c>
      <c r="D295" s="42" t="s">
        <v>69</v>
      </c>
      <c r="F295" s="28" t="s">
        <v>1468</v>
      </c>
      <c r="G295" s="28" t="s">
        <v>1570</v>
      </c>
      <c r="H295" s="28"/>
      <c r="I295" s="28" t="s">
        <v>25</v>
      </c>
      <c r="J295" s="28"/>
      <c r="K295" s="28"/>
      <c r="L295" s="28"/>
      <c r="M295" s="106" t="s">
        <v>5976</v>
      </c>
      <c r="N295" s="332"/>
      <c r="O295" s="28"/>
      <c r="P295" s="28"/>
      <c r="Q295" s="28"/>
      <c r="S295" s="112">
        <v>1</v>
      </c>
      <c r="T295" s="114">
        <v>2028</v>
      </c>
      <c r="U295" s="110">
        <v>50902</v>
      </c>
      <c r="V295" s="110"/>
      <c r="W295" s="110">
        <v>50902</v>
      </c>
      <c r="X295" s="111">
        <v>1</v>
      </c>
      <c r="Y295" s="112">
        <v>0</v>
      </c>
      <c r="Z295" s="110">
        <v>0</v>
      </c>
      <c r="AA295" s="110">
        <v>12196.999999999996</v>
      </c>
      <c r="AB295" s="110">
        <v>38705</v>
      </c>
      <c r="AC295" s="110">
        <v>0</v>
      </c>
      <c r="AD295" s="110">
        <v>0</v>
      </c>
      <c r="AE295" t="s">
        <v>526</v>
      </c>
      <c r="AF295" t="s">
        <v>765</v>
      </c>
      <c r="AG295" t="s">
        <v>7524</v>
      </c>
      <c r="AH295" t="s">
        <v>30</v>
      </c>
    </row>
    <row r="296" spans="1:34" ht="25">
      <c r="A296" s="104" t="s">
        <v>5883</v>
      </c>
      <c r="B296" s="104" t="s">
        <v>10</v>
      </c>
      <c r="D296" s="42" t="s">
        <v>97</v>
      </c>
      <c r="F296" s="28" t="s">
        <v>1443</v>
      </c>
      <c r="G296" s="28" t="s">
        <v>1796</v>
      </c>
      <c r="H296" s="28"/>
      <c r="I296" s="28" t="s">
        <v>25</v>
      </c>
      <c r="J296" s="28"/>
      <c r="K296" s="28"/>
      <c r="L296" s="28"/>
      <c r="M296" s="106" t="s">
        <v>6646</v>
      </c>
      <c r="N296" s="332"/>
      <c r="O296" s="28"/>
      <c r="P296" s="28"/>
      <c r="Q296" s="28"/>
      <c r="S296" s="112">
        <v>1</v>
      </c>
      <c r="T296" s="114">
        <v>2048</v>
      </c>
      <c r="U296" s="110">
        <v>26500000</v>
      </c>
      <c r="V296" s="110"/>
      <c r="W296" s="110">
        <v>26500000</v>
      </c>
      <c r="X296" s="111">
        <v>0.33653846153846145</v>
      </c>
      <c r="Y296" s="112">
        <v>0.66346153846153855</v>
      </c>
      <c r="Z296" s="110">
        <v>0</v>
      </c>
      <c r="AA296" s="110">
        <v>24347459.65891185</v>
      </c>
      <c r="AB296" s="110">
        <v>724412.61478928092</v>
      </c>
      <c r="AC296" s="110">
        <v>1428127.7262988687</v>
      </c>
      <c r="AD296" s="110">
        <v>0</v>
      </c>
      <c r="AE296" t="s">
        <v>441</v>
      </c>
      <c r="AF296" t="s">
        <v>765</v>
      </c>
      <c r="AG296" t="s">
        <v>365</v>
      </c>
    </row>
    <row r="297" spans="1:34" ht="25">
      <c r="A297" s="104" t="s">
        <v>26</v>
      </c>
      <c r="B297" s="104" t="s">
        <v>11</v>
      </c>
      <c r="D297" s="42" t="s">
        <v>113</v>
      </c>
      <c r="F297" s="28" t="s">
        <v>1448</v>
      </c>
      <c r="G297" s="28" t="s">
        <v>1556</v>
      </c>
      <c r="H297" s="28"/>
      <c r="I297" s="28" t="s">
        <v>25</v>
      </c>
      <c r="J297" s="28"/>
      <c r="K297" s="28"/>
      <c r="L297" s="28"/>
      <c r="M297" s="106" t="s">
        <v>6021</v>
      </c>
      <c r="N297" s="332"/>
      <c r="O297" s="28"/>
      <c r="P297" s="28"/>
      <c r="Q297" s="28"/>
      <c r="S297" s="112">
        <v>0.33679999999999999</v>
      </c>
      <c r="T297" s="114">
        <v>2057</v>
      </c>
      <c r="U297" s="110">
        <v>2796088</v>
      </c>
      <c r="V297" s="110"/>
      <c r="W297" s="110">
        <v>2796088</v>
      </c>
      <c r="X297" s="111">
        <v>0.25345622119815669</v>
      </c>
      <c r="Y297" s="112">
        <v>0.74654377880184331</v>
      </c>
      <c r="Z297" s="110">
        <v>1854365.5616000001</v>
      </c>
      <c r="AA297" s="110">
        <v>232986.66340590315</v>
      </c>
      <c r="AB297" s="110">
        <v>179633.49135795078</v>
      </c>
      <c r="AC297" s="110">
        <v>529102.28363614588</v>
      </c>
      <c r="AD297" s="110">
        <v>0</v>
      </c>
      <c r="AE297" t="s">
        <v>1885</v>
      </c>
      <c r="AF297" t="s">
        <v>764</v>
      </c>
      <c r="AG297" t="s">
        <v>365</v>
      </c>
    </row>
    <row r="298" spans="1:34" ht="25">
      <c r="A298" s="104" t="s">
        <v>26</v>
      </c>
      <c r="B298" s="104" t="s">
        <v>11</v>
      </c>
      <c r="D298" s="42" t="s">
        <v>130</v>
      </c>
      <c r="F298" s="28" t="s">
        <v>1409</v>
      </c>
      <c r="G298" s="28" t="s">
        <v>1176</v>
      </c>
      <c r="H298" s="28"/>
      <c r="I298" s="28" t="s">
        <v>25</v>
      </c>
      <c r="J298" s="28"/>
      <c r="K298" s="28"/>
      <c r="L298" s="28"/>
      <c r="M298" s="106" t="s">
        <v>6021</v>
      </c>
      <c r="N298" s="332"/>
      <c r="O298" s="28"/>
      <c r="P298" s="28"/>
      <c r="Q298" s="28"/>
      <c r="S298" s="112">
        <v>0.33679999999999999</v>
      </c>
      <c r="T298" s="114">
        <v>2057</v>
      </c>
      <c r="U298" s="110">
        <v>142486</v>
      </c>
      <c r="V298" s="110"/>
      <c r="W298" s="110">
        <v>142486</v>
      </c>
      <c r="X298" s="111">
        <v>0.25345622119815669</v>
      </c>
      <c r="Y298" s="112">
        <v>0.74654377880184331</v>
      </c>
      <c r="Z298" s="110">
        <v>94496.715200000006</v>
      </c>
      <c r="AA298" s="110">
        <v>11872.780013380689</v>
      </c>
      <c r="AB298" s="110">
        <v>9153.9528261016676</v>
      </c>
      <c r="AC298" s="110">
        <v>26962.551960517638</v>
      </c>
      <c r="AD298" s="110">
        <v>0</v>
      </c>
      <c r="AE298" t="s">
        <v>1885</v>
      </c>
      <c r="AF298" t="s">
        <v>764</v>
      </c>
      <c r="AG298" t="s">
        <v>365</v>
      </c>
    </row>
    <row r="299" spans="1:34" ht="50">
      <c r="A299" s="104" t="s">
        <v>26</v>
      </c>
      <c r="B299" s="104" t="s">
        <v>11</v>
      </c>
      <c r="D299" s="42" t="s">
        <v>101</v>
      </c>
      <c r="F299" s="28" t="s">
        <v>6850</v>
      </c>
      <c r="G299" s="28" t="s">
        <v>1568</v>
      </c>
      <c r="H299" s="28"/>
      <c r="I299" s="28" t="s">
        <v>25</v>
      </c>
      <c r="J299" s="28"/>
      <c r="K299" s="28"/>
      <c r="L299" s="28"/>
      <c r="M299" s="106" t="s">
        <v>6055</v>
      </c>
      <c r="N299" s="332"/>
      <c r="O299" s="28"/>
      <c r="P299" s="28"/>
      <c r="Q299" s="28"/>
      <c r="S299" s="112">
        <v>0.27687296504347203</v>
      </c>
      <c r="T299" s="114">
        <v>2057</v>
      </c>
      <c r="U299" s="110">
        <v>447184</v>
      </c>
      <c r="V299" s="110"/>
      <c r="W299" s="110">
        <v>447184</v>
      </c>
      <c r="X299" s="111">
        <v>0.25862068965517238</v>
      </c>
      <c r="Y299" s="112">
        <v>0.74137931034482762</v>
      </c>
      <c r="Z299" s="110">
        <v>323370.84000000003</v>
      </c>
      <c r="AA299" s="110">
        <v>27238.899848477915</v>
      </c>
      <c r="AB299" s="110">
        <v>24976.101763324667</v>
      </c>
      <c r="AC299" s="110">
        <v>71598.158388197393</v>
      </c>
      <c r="AD299" s="110">
        <v>0</v>
      </c>
      <c r="AE299" t="s">
        <v>1886</v>
      </c>
      <c r="AF299" t="s">
        <v>764</v>
      </c>
      <c r="AG299" t="s">
        <v>365</v>
      </c>
    </row>
    <row r="300" spans="1:34" ht="50">
      <c r="A300" s="104" t="s">
        <v>26</v>
      </c>
      <c r="B300" s="104" t="s">
        <v>11</v>
      </c>
      <c r="D300" s="42" t="s">
        <v>121</v>
      </c>
      <c r="F300" s="28" t="s">
        <v>6740</v>
      </c>
      <c r="G300" s="28" t="s">
        <v>1535</v>
      </c>
      <c r="H300" s="28"/>
      <c r="I300" s="28" t="s">
        <v>25</v>
      </c>
      <c r="J300" s="28"/>
      <c r="K300" s="28"/>
      <c r="L300" s="28"/>
      <c r="M300" s="106" t="s">
        <v>6055</v>
      </c>
      <c r="N300" s="332"/>
      <c r="O300" s="28"/>
      <c r="P300" s="28"/>
      <c r="Q300" s="28"/>
      <c r="S300" s="112">
        <v>0.35322194917104288</v>
      </c>
      <c r="T300" s="114">
        <v>2057</v>
      </c>
      <c r="U300" s="110">
        <v>1319248</v>
      </c>
      <c r="V300" s="110"/>
      <c r="W300" s="110">
        <v>1319248</v>
      </c>
      <c r="X300" s="111">
        <v>0.25345622119815669</v>
      </c>
      <c r="Y300" s="112">
        <v>0.74654377880184331</v>
      </c>
      <c r="Z300" s="110">
        <v>853260.65</v>
      </c>
      <c r="AA300" s="110">
        <v>30551.204545454471</v>
      </c>
      <c r="AB300" s="110">
        <v>110364.00000000001</v>
      </c>
      <c r="AC300" s="110">
        <v>325072.14545454551</v>
      </c>
      <c r="AD300" s="110">
        <v>0</v>
      </c>
      <c r="AE300" t="s">
        <v>1886</v>
      </c>
      <c r="AF300" t="s">
        <v>764</v>
      </c>
      <c r="AG300" t="s">
        <v>365</v>
      </c>
    </row>
    <row r="301" spans="1:34" ht="25">
      <c r="A301" s="104" t="s">
        <v>26</v>
      </c>
      <c r="B301" s="104" t="s">
        <v>11</v>
      </c>
      <c r="D301" s="42" t="s">
        <v>133</v>
      </c>
      <c r="F301" s="28" t="s">
        <v>6747</v>
      </c>
      <c r="G301" s="28" t="s">
        <v>1553</v>
      </c>
      <c r="H301" s="28"/>
      <c r="I301" s="28" t="s">
        <v>25</v>
      </c>
      <c r="J301" s="28"/>
      <c r="K301" s="28"/>
      <c r="L301" s="28"/>
      <c r="M301" s="106" t="s">
        <v>6055</v>
      </c>
      <c r="N301" s="332"/>
      <c r="O301" s="28"/>
      <c r="P301" s="28"/>
      <c r="Q301" s="28"/>
      <c r="S301" s="112">
        <v>0.35349999999999998</v>
      </c>
      <c r="T301" s="114">
        <v>2057</v>
      </c>
      <c r="U301" s="110">
        <v>163170</v>
      </c>
      <c r="V301" s="110"/>
      <c r="W301" s="110">
        <v>163170</v>
      </c>
      <c r="X301" s="111">
        <v>0.25345622119815669</v>
      </c>
      <c r="Y301" s="112">
        <v>0.74654377880184331</v>
      </c>
      <c r="Z301" s="110">
        <v>105489.40500000001</v>
      </c>
      <c r="AA301" s="110">
        <v>12673.65672160915</v>
      </c>
      <c r="AB301" s="110">
        <v>11407.288503739614</v>
      </c>
      <c r="AC301" s="110">
        <v>33599.649774651225</v>
      </c>
      <c r="AD301" s="110">
        <v>0</v>
      </c>
      <c r="AE301" t="s">
        <v>1886</v>
      </c>
      <c r="AF301" t="s">
        <v>764</v>
      </c>
      <c r="AG301" t="s">
        <v>365</v>
      </c>
    </row>
    <row r="302" spans="1:34" ht="25">
      <c r="A302" s="104" t="s">
        <v>26</v>
      </c>
      <c r="B302" s="104" t="s">
        <v>11</v>
      </c>
      <c r="D302" s="42" t="s">
        <v>154</v>
      </c>
      <c r="F302" s="28" t="s">
        <v>6748</v>
      </c>
      <c r="G302" s="28" t="s">
        <v>1530</v>
      </c>
      <c r="H302" s="28"/>
      <c r="I302" s="28" t="s">
        <v>25</v>
      </c>
      <c r="J302" s="28"/>
      <c r="K302" s="28"/>
      <c r="L302" s="28"/>
      <c r="M302" s="106" t="s">
        <v>6055</v>
      </c>
      <c r="N302" s="332"/>
      <c r="O302" s="28"/>
      <c r="P302" s="28"/>
      <c r="Q302" s="28"/>
      <c r="S302" s="112">
        <v>0.3992</v>
      </c>
      <c r="T302" s="114">
        <v>2057</v>
      </c>
      <c r="U302" s="110">
        <v>93460</v>
      </c>
      <c r="V302" s="110"/>
      <c r="W302" s="110">
        <v>93460</v>
      </c>
      <c r="X302" s="111">
        <v>0.25345622119815669</v>
      </c>
      <c r="Y302" s="112">
        <v>0.74654377880184331</v>
      </c>
      <c r="Z302" s="110">
        <v>56150.768000000004</v>
      </c>
      <c r="AA302" s="110">
        <v>8197.6338648184028</v>
      </c>
      <c r="AB302" s="110">
        <v>7378.5156563824321</v>
      </c>
      <c r="AC302" s="110">
        <v>21733.082478799162</v>
      </c>
      <c r="AD302" s="110">
        <v>0</v>
      </c>
      <c r="AE302" t="s">
        <v>1886</v>
      </c>
      <c r="AF302" t="s">
        <v>764</v>
      </c>
      <c r="AG302" t="s">
        <v>365</v>
      </c>
    </row>
    <row r="303" spans="1:34" ht="37.5">
      <c r="A303" s="104" t="s">
        <v>15</v>
      </c>
      <c r="B303" s="104" t="s">
        <v>6</v>
      </c>
      <c r="D303" s="42" t="s">
        <v>196</v>
      </c>
      <c r="F303" s="28" t="s">
        <v>1447</v>
      </c>
      <c r="G303" s="28" t="s">
        <v>1396</v>
      </c>
      <c r="H303" s="28"/>
      <c r="I303" s="28" t="s">
        <v>25</v>
      </c>
      <c r="J303" s="28"/>
      <c r="K303" s="28"/>
      <c r="L303" s="28"/>
      <c r="M303" s="106" t="s">
        <v>6429</v>
      </c>
      <c r="N303" s="332"/>
      <c r="O303" s="28"/>
      <c r="P303" s="28"/>
      <c r="Q303" s="28"/>
      <c r="S303" s="112">
        <v>1</v>
      </c>
      <c r="T303" s="114">
        <v>2043</v>
      </c>
      <c r="U303" s="110">
        <v>33694056.329999998</v>
      </c>
      <c r="V303" s="110"/>
      <c r="W303" s="110">
        <v>33694056.329999998</v>
      </c>
      <c r="X303" s="111">
        <v>0.39603960396039606</v>
      </c>
      <c r="Y303" s="112">
        <v>0.60396039603960394</v>
      </c>
      <c r="Z303" s="110">
        <v>0</v>
      </c>
      <c r="AA303" s="110">
        <v>33558941.055</v>
      </c>
      <c r="AB303" s="110">
        <v>53510.999999999411</v>
      </c>
      <c r="AC303" s="110">
        <v>81604.274999999092</v>
      </c>
      <c r="AD303" s="110">
        <v>0</v>
      </c>
      <c r="AE303" t="s">
        <v>577</v>
      </c>
      <c r="AF303" t="s">
        <v>765</v>
      </c>
      <c r="AG303" t="s">
        <v>365</v>
      </c>
    </row>
    <row r="304" spans="1:34" ht="25">
      <c r="A304" s="104" t="s">
        <v>15</v>
      </c>
      <c r="B304" s="104" t="s">
        <v>6</v>
      </c>
      <c r="D304" s="42" t="s">
        <v>246</v>
      </c>
      <c r="F304" s="28" t="s">
        <v>1525</v>
      </c>
      <c r="G304" s="28" t="s">
        <v>1358</v>
      </c>
      <c r="H304" s="28"/>
      <c r="I304" s="28" t="s">
        <v>12</v>
      </c>
      <c r="J304" s="28"/>
      <c r="K304" s="28"/>
      <c r="L304" s="28"/>
      <c r="M304" s="106" t="s">
        <v>6459</v>
      </c>
      <c r="N304" s="332"/>
      <c r="O304" s="28"/>
      <c r="P304" s="28"/>
      <c r="Q304" s="28"/>
      <c r="S304" s="112">
        <v>0.80300000000000005</v>
      </c>
      <c r="T304" s="114">
        <v>2028</v>
      </c>
      <c r="U304" s="110">
        <v>12456838</v>
      </c>
      <c r="V304" s="110"/>
      <c r="W304" s="110">
        <v>12456838</v>
      </c>
      <c r="X304" s="111">
        <v>1</v>
      </c>
      <c r="Y304" s="112">
        <v>0</v>
      </c>
      <c r="Z304" s="110">
        <v>2453997.0859999992</v>
      </c>
      <c r="AA304" s="110">
        <v>8147495.6904992424</v>
      </c>
      <c r="AB304" s="110">
        <v>1855345.2235007584</v>
      </c>
      <c r="AC304" s="110">
        <v>0</v>
      </c>
      <c r="AD304" s="110">
        <v>0</v>
      </c>
      <c r="AE304" t="s">
        <v>578</v>
      </c>
      <c r="AF304" t="s">
        <v>765</v>
      </c>
      <c r="AG304" t="s">
        <v>365</v>
      </c>
    </row>
    <row r="305" spans="1:34" ht="37.5">
      <c r="A305" s="104" t="s">
        <v>26</v>
      </c>
      <c r="B305" s="104" t="s">
        <v>11</v>
      </c>
      <c r="D305" s="42" t="s">
        <v>139</v>
      </c>
      <c r="F305" s="28" t="s">
        <v>1424</v>
      </c>
      <c r="G305" s="28" t="s">
        <v>1536</v>
      </c>
      <c r="H305" s="28"/>
      <c r="I305" s="28" t="s">
        <v>25</v>
      </c>
      <c r="J305" s="28"/>
      <c r="K305" s="28"/>
      <c r="L305" s="28"/>
      <c r="M305" s="106" t="s">
        <v>6021</v>
      </c>
      <c r="N305" s="332"/>
      <c r="O305" s="28"/>
      <c r="P305" s="28"/>
      <c r="Q305" s="28"/>
      <c r="S305" s="112">
        <v>0.33333333068202325</v>
      </c>
      <c r="T305" s="114">
        <v>2057</v>
      </c>
      <c r="U305" s="110">
        <v>1257240.1000000001</v>
      </c>
      <c r="V305" s="110"/>
      <c r="W305" s="110">
        <v>1257240.1000000001</v>
      </c>
      <c r="X305" s="111">
        <v>0.25345622119815669</v>
      </c>
      <c r="Y305" s="112">
        <v>0.74654377880184331</v>
      </c>
      <c r="Z305" s="110">
        <v>838160.07000000018</v>
      </c>
      <c r="AA305" s="110">
        <v>381862.55727272725</v>
      </c>
      <c r="AB305" s="110">
        <v>9432.9999999999836</v>
      </c>
      <c r="AC305" s="110">
        <v>27784.472727272678</v>
      </c>
      <c r="AD305" s="110">
        <v>0</v>
      </c>
      <c r="AE305" t="s">
        <v>1885</v>
      </c>
      <c r="AF305" t="s">
        <v>764</v>
      </c>
      <c r="AG305" t="s">
        <v>365</v>
      </c>
    </row>
    <row r="306" spans="1:34" ht="37.5">
      <c r="A306" s="104" t="s">
        <v>26</v>
      </c>
      <c r="B306" s="104" t="s">
        <v>11</v>
      </c>
      <c r="D306" s="42" t="s">
        <v>139</v>
      </c>
      <c r="F306" s="28" t="s">
        <v>1424</v>
      </c>
      <c r="G306" s="28" t="s">
        <v>1536</v>
      </c>
      <c r="H306" s="28"/>
      <c r="I306" s="28" t="s">
        <v>25</v>
      </c>
      <c r="J306" s="28"/>
      <c r="K306" s="28"/>
      <c r="L306" s="28"/>
      <c r="M306" s="106" t="s">
        <v>6055</v>
      </c>
      <c r="N306" s="332"/>
      <c r="O306" s="28"/>
      <c r="P306" s="28"/>
      <c r="Q306" s="28"/>
      <c r="S306" s="112">
        <v>0.33333333068202325</v>
      </c>
      <c r="T306" s="114">
        <v>2057</v>
      </c>
      <c r="U306" s="110">
        <v>1257240.1000000001</v>
      </c>
      <c r="V306" s="110"/>
      <c r="W306" s="110">
        <v>1257240.1000000001</v>
      </c>
      <c r="X306" s="111">
        <v>0.25345622119815669</v>
      </c>
      <c r="Y306" s="112">
        <v>0.74654377880184331</v>
      </c>
      <c r="Z306" s="110">
        <v>838160.07000000018</v>
      </c>
      <c r="AA306" s="110">
        <v>380493.4845454545</v>
      </c>
      <c r="AB306" s="110">
        <v>9779.9999999999891</v>
      </c>
      <c r="AC306" s="110">
        <v>28806.545454545423</v>
      </c>
      <c r="AD306" s="110">
        <v>0</v>
      </c>
      <c r="AE306" t="s">
        <v>1886</v>
      </c>
      <c r="AF306" t="s">
        <v>764</v>
      </c>
      <c r="AG306" t="s">
        <v>365</v>
      </c>
    </row>
    <row r="307" spans="1:34" ht="25">
      <c r="A307" s="104" t="s">
        <v>26</v>
      </c>
      <c r="B307" s="104" t="s">
        <v>11</v>
      </c>
      <c r="D307" s="42" t="s">
        <v>167</v>
      </c>
      <c r="F307" s="28" t="s">
        <v>1420</v>
      </c>
      <c r="G307" s="28" t="s">
        <v>1328</v>
      </c>
      <c r="H307" s="28"/>
      <c r="I307" s="28" t="s">
        <v>25</v>
      </c>
      <c r="J307" s="28"/>
      <c r="K307" s="28"/>
      <c r="L307" s="28"/>
      <c r="M307" s="106" t="s">
        <v>6021</v>
      </c>
      <c r="N307" s="332"/>
      <c r="O307" s="28"/>
      <c r="P307" s="28"/>
      <c r="Q307" s="28"/>
      <c r="S307" s="112">
        <v>0.33333333068203408</v>
      </c>
      <c r="T307" s="114">
        <v>2057</v>
      </c>
      <c r="U307" s="110">
        <v>2514490.46</v>
      </c>
      <c r="V307" s="110"/>
      <c r="W307" s="110">
        <v>2514490.46</v>
      </c>
      <c r="X307" s="111">
        <v>0.25345622119815669</v>
      </c>
      <c r="Y307" s="112">
        <v>0.74654377880184331</v>
      </c>
      <c r="Z307" s="110">
        <v>1676326.98</v>
      </c>
      <c r="AA307" s="110">
        <v>809053.9163636365</v>
      </c>
      <c r="AB307" s="110">
        <v>7377.9999999999618</v>
      </c>
      <c r="AC307" s="110">
        <v>21731.563636363524</v>
      </c>
      <c r="AD307" s="110">
        <v>0</v>
      </c>
      <c r="AE307" t="s">
        <v>1885</v>
      </c>
      <c r="AF307" t="s">
        <v>764</v>
      </c>
      <c r="AG307" t="s">
        <v>365</v>
      </c>
    </row>
    <row r="308" spans="1:34" ht="25">
      <c r="A308" s="104" t="s">
        <v>26</v>
      </c>
      <c r="B308" s="104" t="s">
        <v>11</v>
      </c>
      <c r="D308" s="42" t="s">
        <v>167</v>
      </c>
      <c r="F308" s="28" t="s">
        <v>1420</v>
      </c>
      <c r="G308" s="28" t="s">
        <v>1328</v>
      </c>
      <c r="H308" s="28"/>
      <c r="I308" s="28" t="s">
        <v>25</v>
      </c>
      <c r="J308" s="28"/>
      <c r="K308" s="28"/>
      <c r="L308" s="28"/>
      <c r="M308" s="106" t="s">
        <v>6055</v>
      </c>
      <c r="N308" s="332"/>
      <c r="O308" s="28"/>
      <c r="P308" s="28"/>
      <c r="Q308" s="28"/>
      <c r="S308" s="112">
        <v>0.33333333068203408</v>
      </c>
      <c r="T308" s="114">
        <v>2057</v>
      </c>
      <c r="U308" s="110">
        <v>2514490.46</v>
      </c>
      <c r="V308" s="110"/>
      <c r="W308" s="110">
        <v>2514490.46</v>
      </c>
      <c r="X308" s="111">
        <v>0.25345622119815669</v>
      </c>
      <c r="Y308" s="112">
        <v>0.74654377880184331</v>
      </c>
      <c r="Z308" s="110">
        <v>1676326.98</v>
      </c>
      <c r="AA308" s="110">
        <v>807984.69818181824</v>
      </c>
      <c r="AB308" s="110">
        <v>7648.9999999999809</v>
      </c>
      <c r="AC308" s="110">
        <v>22529.78181818176</v>
      </c>
      <c r="AD308" s="110">
        <v>0</v>
      </c>
      <c r="AE308" t="s">
        <v>1886</v>
      </c>
      <c r="AF308" t="s">
        <v>764</v>
      </c>
      <c r="AG308" t="s">
        <v>365</v>
      </c>
    </row>
    <row r="309" spans="1:34" ht="25">
      <c r="A309" s="104" t="s">
        <v>26</v>
      </c>
      <c r="B309" s="104" t="s">
        <v>11</v>
      </c>
      <c r="D309" s="42" t="s">
        <v>170</v>
      </c>
      <c r="F309" s="28" t="s">
        <v>6764</v>
      </c>
      <c r="G309" s="28" t="s">
        <v>1543</v>
      </c>
      <c r="H309" s="28"/>
      <c r="I309" s="28" t="s">
        <v>25</v>
      </c>
      <c r="J309" s="28"/>
      <c r="K309" s="28"/>
      <c r="L309" s="28"/>
      <c r="M309" s="106" t="s">
        <v>6055</v>
      </c>
      <c r="N309" s="332"/>
      <c r="O309" s="28"/>
      <c r="P309" s="28"/>
      <c r="Q309" s="28"/>
      <c r="S309" s="112">
        <v>0.2923</v>
      </c>
      <c r="T309" s="114">
        <v>2057</v>
      </c>
      <c r="U309" s="110">
        <v>657069</v>
      </c>
      <c r="V309" s="110"/>
      <c r="W309" s="110">
        <v>657069</v>
      </c>
      <c r="X309" s="111">
        <v>0.25345622119815669</v>
      </c>
      <c r="Y309" s="112">
        <v>0.74654377880184331</v>
      </c>
      <c r="Z309" s="110">
        <v>465007.73129999998</v>
      </c>
      <c r="AA309" s="110">
        <v>42199.956311486312</v>
      </c>
      <c r="AB309" s="110">
        <v>37983.281941789188</v>
      </c>
      <c r="AC309" s="110">
        <v>111878.03044672452</v>
      </c>
      <c r="AD309" s="110">
        <v>0</v>
      </c>
      <c r="AE309" t="s">
        <v>1886</v>
      </c>
      <c r="AF309" t="s">
        <v>764</v>
      </c>
      <c r="AG309" t="s">
        <v>365</v>
      </c>
    </row>
    <row r="310" spans="1:34" ht="37.5">
      <c r="A310" s="104" t="s">
        <v>26</v>
      </c>
      <c r="B310" s="104" t="s">
        <v>11</v>
      </c>
      <c r="D310" s="42" t="s">
        <v>109</v>
      </c>
      <c r="F310" s="28" t="s">
        <v>6792</v>
      </c>
      <c r="G310" s="28" t="s">
        <v>1532</v>
      </c>
      <c r="H310" s="28"/>
      <c r="I310" s="28" t="s">
        <v>25</v>
      </c>
      <c r="J310" s="28"/>
      <c r="K310" s="28"/>
      <c r="L310" s="28"/>
      <c r="M310" s="106" t="s">
        <v>6021</v>
      </c>
      <c r="N310" s="332"/>
      <c r="O310" s="28"/>
      <c r="P310" s="28"/>
      <c r="Q310" s="28"/>
      <c r="S310" s="112">
        <v>9.3100000000000002E-2</v>
      </c>
      <c r="T310" s="114">
        <v>2057</v>
      </c>
      <c r="U310" s="110">
        <v>1215651</v>
      </c>
      <c r="V310" s="110"/>
      <c r="W310" s="110">
        <v>1215651</v>
      </c>
      <c r="X310" s="111">
        <v>0.25345622119815669</v>
      </c>
      <c r="Y310" s="112">
        <v>0.74654377880184331</v>
      </c>
      <c r="Z310" s="110">
        <v>1102473.8919000002</v>
      </c>
      <c r="AA310" s="110">
        <v>26984.708099999931</v>
      </c>
      <c r="AB310" s="110">
        <v>21845.999999999978</v>
      </c>
      <c r="AC310" s="110">
        <v>64346.399999999929</v>
      </c>
      <c r="AD310" s="110">
        <v>0</v>
      </c>
      <c r="AE310" t="s">
        <v>1885</v>
      </c>
      <c r="AF310" t="s">
        <v>764</v>
      </c>
      <c r="AG310" t="s">
        <v>365</v>
      </c>
    </row>
    <row r="311" spans="1:34" ht="25">
      <c r="A311" s="104" t="s">
        <v>26</v>
      </c>
      <c r="B311" s="104" t="s">
        <v>11</v>
      </c>
      <c r="D311" s="42" t="s">
        <v>110</v>
      </c>
      <c r="F311" s="28" t="s">
        <v>6788</v>
      </c>
      <c r="G311" s="28" t="s">
        <v>1325</v>
      </c>
      <c r="H311" s="28"/>
      <c r="I311" s="28" t="s">
        <v>25</v>
      </c>
      <c r="J311" s="28"/>
      <c r="K311" s="28"/>
      <c r="L311" s="28"/>
      <c r="M311" s="106" t="s">
        <v>6055</v>
      </c>
      <c r="N311" s="332"/>
      <c r="O311" s="28"/>
      <c r="P311" s="28"/>
      <c r="Q311" s="28"/>
      <c r="S311" s="112">
        <v>0.29399999999999998</v>
      </c>
      <c r="T311" s="114">
        <v>2057</v>
      </c>
      <c r="U311" s="110">
        <v>730969</v>
      </c>
      <c r="V311" s="110"/>
      <c r="W311" s="110">
        <v>730969</v>
      </c>
      <c r="X311" s="111">
        <v>0.25345622119815669</v>
      </c>
      <c r="Y311" s="112">
        <v>0.74654377880184331</v>
      </c>
      <c r="Z311" s="110">
        <v>516064.11399999994</v>
      </c>
      <c r="AA311" s="110">
        <v>47219.18615715648</v>
      </c>
      <c r="AB311" s="110">
        <v>42500.983831135469</v>
      </c>
      <c r="AC311" s="110">
        <v>125184.71601170811</v>
      </c>
      <c r="AD311" s="110">
        <v>0</v>
      </c>
      <c r="AE311" t="s">
        <v>1886</v>
      </c>
      <c r="AF311" t="s">
        <v>764</v>
      </c>
      <c r="AG311" t="s">
        <v>365</v>
      </c>
    </row>
    <row r="312" spans="1:34" ht="25">
      <c r="A312" s="104" t="s">
        <v>26</v>
      </c>
      <c r="B312" s="104" t="s">
        <v>11</v>
      </c>
      <c r="D312" s="42" t="s">
        <v>173</v>
      </c>
      <c r="F312" s="28" t="s">
        <v>6857</v>
      </c>
      <c r="G312" s="28" t="s">
        <v>1345</v>
      </c>
      <c r="H312" s="28"/>
      <c r="I312" s="28" t="s">
        <v>25</v>
      </c>
      <c r="J312" s="28"/>
      <c r="K312" s="28"/>
      <c r="L312" s="28"/>
      <c r="M312" s="106" t="s">
        <v>6021</v>
      </c>
      <c r="N312" s="332"/>
      <c r="O312" s="28"/>
      <c r="P312" s="28"/>
      <c r="Q312" s="28"/>
      <c r="S312" s="112">
        <v>0.33329999999999999</v>
      </c>
      <c r="T312" s="114">
        <v>2057</v>
      </c>
      <c r="U312" s="110">
        <v>196747</v>
      </c>
      <c r="V312" s="110"/>
      <c r="W312" s="110">
        <v>196747</v>
      </c>
      <c r="X312" s="111">
        <v>0.25345622119815669</v>
      </c>
      <c r="Y312" s="112">
        <v>0.74654377880184331</v>
      </c>
      <c r="Z312" s="110">
        <v>131171.2249</v>
      </c>
      <c r="AA312" s="110">
        <v>14249.681840597244</v>
      </c>
      <c r="AB312" s="110">
        <v>13008.917646392403</v>
      </c>
      <c r="AC312" s="110">
        <v>38317.175613010353</v>
      </c>
      <c r="AD312" s="110">
        <v>0</v>
      </c>
      <c r="AE312" t="s">
        <v>1885</v>
      </c>
      <c r="AF312" t="s">
        <v>764</v>
      </c>
      <c r="AG312" t="s">
        <v>365</v>
      </c>
    </row>
    <row r="313" spans="1:34" ht="13">
      <c r="A313" s="104" t="s">
        <v>26</v>
      </c>
      <c r="B313" s="104" t="s">
        <v>11</v>
      </c>
      <c r="D313" s="42" t="s">
        <v>162</v>
      </c>
      <c r="F313" s="28" t="s">
        <v>6816</v>
      </c>
      <c r="G313" s="28" t="s">
        <v>1538</v>
      </c>
      <c r="H313" s="28"/>
      <c r="I313" s="28" t="s">
        <v>25</v>
      </c>
      <c r="J313" s="28"/>
      <c r="K313" s="28"/>
      <c r="L313" s="28"/>
      <c r="M313" s="106" t="s">
        <v>6021</v>
      </c>
      <c r="N313" s="332"/>
      <c r="O313" s="28"/>
      <c r="P313" s="28"/>
      <c r="Q313" s="28"/>
      <c r="S313" s="112">
        <v>1</v>
      </c>
      <c r="T313" s="114">
        <v>2057</v>
      </c>
      <c r="U313" s="110">
        <v>345555</v>
      </c>
      <c r="V313" s="110"/>
      <c r="W313" s="110">
        <v>345555</v>
      </c>
      <c r="X313" s="111">
        <v>0.25345622119815669</v>
      </c>
      <c r="Y313" s="112">
        <v>0.74654377880184331</v>
      </c>
      <c r="Z313" s="110">
        <v>0</v>
      </c>
      <c r="AA313" s="110">
        <v>276249.14545454545</v>
      </c>
      <c r="AB313" s="110">
        <v>17566.000000000004</v>
      </c>
      <c r="AC313" s="110">
        <v>51739.854545454553</v>
      </c>
      <c r="AD313" s="110">
        <v>0</v>
      </c>
      <c r="AE313" t="s">
        <v>1885</v>
      </c>
      <c r="AF313" t="s">
        <v>764</v>
      </c>
      <c r="AG313" t="s">
        <v>365</v>
      </c>
    </row>
    <row r="314" spans="1:34" ht="13">
      <c r="A314" s="104" t="s">
        <v>26</v>
      </c>
      <c r="B314" s="104" t="s">
        <v>11</v>
      </c>
      <c r="D314" s="42" t="s">
        <v>119</v>
      </c>
      <c r="F314" s="28" t="s">
        <v>6817</v>
      </c>
      <c r="G314" s="28" t="s">
        <v>1538</v>
      </c>
      <c r="H314" s="28"/>
      <c r="I314" s="28" t="s">
        <v>25</v>
      </c>
      <c r="J314" s="28"/>
      <c r="K314" s="28"/>
      <c r="L314" s="28"/>
      <c r="M314" s="106" t="s">
        <v>6021</v>
      </c>
      <c r="N314" s="332"/>
      <c r="O314" s="28"/>
      <c r="P314" s="28"/>
      <c r="Q314" s="28"/>
      <c r="S314" s="112">
        <v>0.30059999999999998</v>
      </c>
      <c r="T314" s="114">
        <v>2057</v>
      </c>
      <c r="U314" s="110">
        <v>326970</v>
      </c>
      <c r="V314" s="110"/>
      <c r="W314" s="110">
        <v>326970</v>
      </c>
      <c r="X314" s="111">
        <v>0.25345622119815669</v>
      </c>
      <c r="Y314" s="112">
        <v>0.74654377880184331</v>
      </c>
      <c r="Z314" s="110">
        <v>228682.818</v>
      </c>
      <c r="AA314" s="110">
        <v>24316.72184497962</v>
      </c>
      <c r="AB314" s="110">
        <v>18748.273311180281</v>
      </c>
      <c r="AC314" s="110">
        <v>55222.1868438401</v>
      </c>
      <c r="AD314" s="110">
        <v>0</v>
      </c>
      <c r="AE314" t="s">
        <v>1885</v>
      </c>
      <c r="AF314" t="s">
        <v>764</v>
      </c>
      <c r="AG314" t="s">
        <v>365</v>
      </c>
    </row>
    <row r="315" spans="1:34" ht="13">
      <c r="A315" s="104" t="s">
        <v>26</v>
      </c>
      <c r="B315" s="104" t="s">
        <v>11</v>
      </c>
      <c r="D315" s="42" t="s">
        <v>150</v>
      </c>
      <c r="F315" s="28" t="s">
        <v>6746</v>
      </c>
      <c r="G315" s="28" t="s">
        <v>1563</v>
      </c>
      <c r="H315" s="28"/>
      <c r="I315" s="28" t="s">
        <v>25</v>
      </c>
      <c r="J315" s="28"/>
      <c r="K315" s="28"/>
      <c r="L315" s="28"/>
      <c r="M315" s="106" t="s">
        <v>6055</v>
      </c>
      <c r="N315" s="332"/>
      <c r="O315" s="28"/>
      <c r="P315" s="28"/>
      <c r="Q315" s="28"/>
      <c r="S315" s="112">
        <v>0.48049999999999998</v>
      </c>
      <c r="T315" s="114">
        <v>2057</v>
      </c>
      <c r="U315" s="110">
        <v>27369</v>
      </c>
      <c r="V315" s="110"/>
      <c r="W315" s="110">
        <v>27369</v>
      </c>
      <c r="X315" s="111">
        <v>0.25345622119815669</v>
      </c>
      <c r="Y315" s="112">
        <v>0.74654377880184331</v>
      </c>
      <c r="Z315" s="110">
        <v>14218.195500000002</v>
      </c>
      <c r="AA315" s="110">
        <v>2889.5121807601499</v>
      </c>
      <c r="AB315" s="110">
        <v>2600.7883758442013</v>
      </c>
      <c r="AC315" s="110">
        <v>7660.5039433956472</v>
      </c>
      <c r="AD315" s="110">
        <v>0</v>
      </c>
      <c r="AE315" t="s">
        <v>1886</v>
      </c>
      <c r="AF315" t="s">
        <v>764</v>
      </c>
      <c r="AG315" t="s">
        <v>365</v>
      </c>
    </row>
    <row r="316" spans="1:34" ht="25">
      <c r="A316" s="104" t="s">
        <v>26</v>
      </c>
      <c r="B316" s="104" t="s">
        <v>11</v>
      </c>
      <c r="D316" s="42" t="s">
        <v>142</v>
      </c>
      <c r="F316" s="28" t="s">
        <v>6734</v>
      </c>
      <c r="G316" s="28" t="s">
        <v>1851</v>
      </c>
      <c r="H316" s="28"/>
      <c r="I316" s="28" t="s">
        <v>25</v>
      </c>
      <c r="J316" s="28"/>
      <c r="K316" s="28"/>
      <c r="L316" s="28"/>
      <c r="M316" s="106" t="s">
        <v>6055</v>
      </c>
      <c r="N316" s="332"/>
      <c r="O316" s="28"/>
      <c r="P316" s="28"/>
      <c r="Q316" s="28"/>
      <c r="S316" s="112">
        <v>0.33679999999999999</v>
      </c>
      <c r="T316" s="114">
        <v>2057</v>
      </c>
      <c r="U316" s="110">
        <v>171337</v>
      </c>
      <c r="V316" s="110"/>
      <c r="W316" s="110">
        <v>171337</v>
      </c>
      <c r="X316" s="111">
        <v>0.25345622119815669</v>
      </c>
      <c r="Y316" s="112">
        <v>0.74654377880184331</v>
      </c>
      <c r="Z316" s="110">
        <v>113630.69840000001</v>
      </c>
      <c r="AA316" s="110">
        <v>12679.305009805204</v>
      </c>
      <c r="AB316" s="110">
        <v>11412.372407653058</v>
      </c>
      <c r="AC316" s="110">
        <v>33614.624182541731</v>
      </c>
      <c r="AD316" s="110">
        <v>0</v>
      </c>
      <c r="AE316" t="s">
        <v>1886</v>
      </c>
      <c r="AF316" t="s">
        <v>764</v>
      </c>
      <c r="AG316" t="s">
        <v>365</v>
      </c>
    </row>
    <row r="317" spans="1:34" ht="25">
      <c r="A317" s="104" t="s">
        <v>15</v>
      </c>
      <c r="B317" s="104" t="s">
        <v>6</v>
      </c>
      <c r="D317" s="42" t="s">
        <v>181</v>
      </c>
      <c r="F317" s="28" t="s">
        <v>6732</v>
      </c>
      <c r="G317" s="28" t="s">
        <v>1836</v>
      </c>
      <c r="H317" s="28"/>
      <c r="I317" s="28" t="s">
        <v>25</v>
      </c>
      <c r="J317" s="28"/>
      <c r="K317" s="28"/>
      <c r="L317" s="28"/>
      <c r="M317" s="106" t="s">
        <v>6429</v>
      </c>
      <c r="N317" s="332"/>
      <c r="O317" s="28"/>
      <c r="P317" s="28"/>
      <c r="Q317" s="28"/>
      <c r="S317" s="112">
        <v>4.393202134744781E-3</v>
      </c>
      <c r="T317" s="114">
        <v>2028</v>
      </c>
      <c r="U317" s="110">
        <v>18209952</v>
      </c>
      <c r="V317" s="110"/>
      <c r="W317" s="110">
        <v>18209952</v>
      </c>
      <c r="X317" s="111">
        <v>1</v>
      </c>
      <c r="Y317" s="112">
        <v>0</v>
      </c>
      <c r="Z317" s="110">
        <v>18129952</v>
      </c>
      <c r="AA317" s="110">
        <v>60822</v>
      </c>
      <c r="AB317" s="110">
        <v>19178</v>
      </c>
      <c r="AC317" s="110">
        <v>0</v>
      </c>
      <c r="AD317" s="110">
        <v>0</v>
      </c>
      <c r="AE317" t="s">
        <v>577</v>
      </c>
      <c r="AF317" t="s">
        <v>765</v>
      </c>
      <c r="AG317" t="s">
        <v>7524</v>
      </c>
      <c r="AH317" t="s">
        <v>30</v>
      </c>
    </row>
    <row r="318" spans="1:34" ht="25">
      <c r="A318" s="104" t="s">
        <v>15</v>
      </c>
      <c r="B318" s="104" t="s">
        <v>6</v>
      </c>
      <c r="D318" s="42" t="s">
        <v>203</v>
      </c>
      <c r="F318" s="28" t="s">
        <v>1414</v>
      </c>
      <c r="G318" s="28" t="s">
        <v>1377</v>
      </c>
      <c r="H318" s="28"/>
      <c r="I318" s="28" t="s">
        <v>25</v>
      </c>
      <c r="J318" s="28"/>
      <c r="K318" s="28"/>
      <c r="L318" s="28"/>
      <c r="M318" s="106" t="s">
        <v>6429</v>
      </c>
      <c r="N318" s="332"/>
      <c r="O318" s="28"/>
      <c r="P318" s="28"/>
      <c r="Q318" s="28"/>
      <c r="S318" s="112">
        <v>0.46050000000000002</v>
      </c>
      <c r="T318" s="114">
        <v>2031</v>
      </c>
      <c r="U318" s="110">
        <v>2373014</v>
      </c>
      <c r="V318" s="110"/>
      <c r="W318" s="110">
        <v>2373014</v>
      </c>
      <c r="X318" s="111">
        <v>0.77712609970674484</v>
      </c>
      <c r="Y318" s="112">
        <v>0.22287390029325516</v>
      </c>
      <c r="Z318" s="110">
        <v>1280241.0529999998</v>
      </c>
      <c r="AA318" s="110">
        <v>589557.31681132084</v>
      </c>
      <c r="AB318" s="110">
        <v>391062.00000000006</v>
      </c>
      <c r="AC318" s="110">
        <v>112153.63018867928</v>
      </c>
      <c r="AD318" s="110">
        <v>0</v>
      </c>
      <c r="AE318" t="s">
        <v>577</v>
      </c>
      <c r="AF318" t="s">
        <v>765</v>
      </c>
      <c r="AG318" t="s">
        <v>365</v>
      </c>
    </row>
    <row r="319" spans="1:34" ht="25">
      <c r="A319" s="104" t="s">
        <v>15</v>
      </c>
      <c r="B319" s="104" t="s">
        <v>6</v>
      </c>
      <c r="D319" s="42" t="s">
        <v>202</v>
      </c>
      <c r="F319" s="28" t="s">
        <v>1415</v>
      </c>
      <c r="G319" s="28" t="s">
        <v>1378</v>
      </c>
      <c r="H319" s="28"/>
      <c r="I319" s="28" t="s">
        <v>25</v>
      </c>
      <c r="J319" s="28"/>
      <c r="K319" s="28"/>
      <c r="L319" s="28"/>
      <c r="M319" s="106" t="s">
        <v>6429</v>
      </c>
      <c r="N319" s="332"/>
      <c r="O319" s="28"/>
      <c r="P319" s="28"/>
      <c r="Q319" s="28"/>
      <c r="S319" s="112">
        <v>0.47449999999999998</v>
      </c>
      <c r="T319" s="114">
        <v>2037</v>
      </c>
      <c r="U319" s="110">
        <v>1760943</v>
      </c>
      <c r="V319" s="110"/>
      <c r="W319" s="110">
        <v>1760943</v>
      </c>
      <c r="X319" s="111">
        <v>0.52631578947368429</v>
      </c>
      <c r="Y319" s="112">
        <v>0.47368421052631571</v>
      </c>
      <c r="Z319" s="110">
        <v>925375.54650000017</v>
      </c>
      <c r="AA319" s="110">
        <v>334932.65350000001</v>
      </c>
      <c r="AB319" s="110">
        <v>263491.99999999994</v>
      </c>
      <c r="AC319" s="110">
        <v>237142.79999999987</v>
      </c>
      <c r="AD319" s="110">
        <v>0</v>
      </c>
      <c r="AE319" t="s">
        <v>577</v>
      </c>
      <c r="AF319" t="s">
        <v>765</v>
      </c>
      <c r="AG319" t="s">
        <v>365</v>
      </c>
    </row>
    <row r="320" spans="1:34" ht="13">
      <c r="A320" s="104" t="s">
        <v>15</v>
      </c>
      <c r="B320" s="104" t="s">
        <v>6</v>
      </c>
      <c r="D320" s="42" t="s">
        <v>192</v>
      </c>
      <c r="F320" s="28" t="s">
        <v>1441</v>
      </c>
      <c r="G320" s="28" t="s">
        <v>1391</v>
      </c>
      <c r="H320" s="28"/>
      <c r="I320" s="28" t="s">
        <v>25</v>
      </c>
      <c r="J320" s="28"/>
      <c r="K320" s="28"/>
      <c r="L320" s="28"/>
      <c r="M320" s="106" t="s">
        <v>6429</v>
      </c>
      <c r="N320" s="332"/>
      <c r="O320" s="28"/>
      <c r="P320" s="28"/>
      <c r="Q320" s="28"/>
      <c r="S320" s="112">
        <v>0.2641</v>
      </c>
      <c r="T320" s="114">
        <v>2049</v>
      </c>
      <c r="U320" s="110">
        <v>3444259</v>
      </c>
      <c r="V320" s="110"/>
      <c r="W320" s="110">
        <v>3444259</v>
      </c>
      <c r="X320" s="111">
        <v>0.32219570405727938</v>
      </c>
      <c r="Y320" s="112">
        <v>0.67780429594272062</v>
      </c>
      <c r="Z320" s="110">
        <v>2534630.1981000002</v>
      </c>
      <c r="AA320" s="110">
        <v>257078.20190000022</v>
      </c>
      <c r="AB320" s="110">
        <v>210248.99999999997</v>
      </c>
      <c r="AC320" s="110">
        <v>442301.59999999969</v>
      </c>
      <c r="AD320" s="110">
        <v>0</v>
      </c>
      <c r="AE320" t="s">
        <v>577</v>
      </c>
      <c r="AF320" t="s">
        <v>765</v>
      </c>
      <c r="AG320" t="s">
        <v>365</v>
      </c>
    </row>
    <row r="321" spans="1:33" ht="25">
      <c r="A321" s="104" t="s">
        <v>15</v>
      </c>
      <c r="B321" s="104" t="s">
        <v>6</v>
      </c>
      <c r="D321" s="42" t="s">
        <v>207</v>
      </c>
      <c r="F321" s="28" t="s">
        <v>1454</v>
      </c>
      <c r="G321" s="28" t="s">
        <v>1399</v>
      </c>
      <c r="H321" s="28"/>
      <c r="I321" s="28" t="s">
        <v>25</v>
      </c>
      <c r="J321" s="28"/>
      <c r="K321" s="28"/>
      <c r="L321" s="28"/>
      <c r="M321" s="106" t="s">
        <v>6429</v>
      </c>
      <c r="N321" s="332"/>
      <c r="O321" s="28"/>
      <c r="P321" s="28"/>
      <c r="Q321" s="28"/>
      <c r="S321" s="112">
        <v>6.9699999999999998E-2</v>
      </c>
      <c r="T321" s="114">
        <v>2050</v>
      </c>
      <c r="U321" s="110">
        <v>301935</v>
      </c>
      <c r="V321" s="110"/>
      <c r="W321" s="110">
        <v>301935</v>
      </c>
      <c r="X321" s="111">
        <v>0.30805687203791476</v>
      </c>
      <c r="Y321" s="112">
        <v>0.69194312796208524</v>
      </c>
      <c r="Z321" s="110">
        <v>280890.13050000003</v>
      </c>
      <c r="AA321" s="110">
        <v>6989.0233461538446</v>
      </c>
      <c r="AB321" s="110">
        <v>4329.9999999999927</v>
      </c>
      <c r="AC321" s="110">
        <v>9725.8461538461343</v>
      </c>
      <c r="AD321" s="110">
        <v>0</v>
      </c>
      <c r="AE321" t="s">
        <v>577</v>
      </c>
      <c r="AF321" t="s">
        <v>765</v>
      </c>
      <c r="AG321" t="s">
        <v>365</v>
      </c>
    </row>
    <row r="322" spans="1:33" ht="25">
      <c r="A322" s="104" t="s">
        <v>15</v>
      </c>
      <c r="B322" s="104" t="s">
        <v>6</v>
      </c>
      <c r="D322" s="42" t="s">
        <v>187</v>
      </c>
      <c r="F322" s="28" t="s">
        <v>1455</v>
      </c>
      <c r="G322" s="28" t="s">
        <v>1399</v>
      </c>
      <c r="H322" s="28"/>
      <c r="I322" s="28" t="s">
        <v>25</v>
      </c>
      <c r="J322" s="28"/>
      <c r="K322" s="28"/>
      <c r="L322" s="28"/>
      <c r="M322" s="106" t="s">
        <v>6429</v>
      </c>
      <c r="N322" s="332"/>
      <c r="O322" s="28"/>
      <c r="P322" s="28"/>
      <c r="Q322" s="28"/>
      <c r="S322" s="112">
        <v>0.23960000000000001</v>
      </c>
      <c r="T322" s="114">
        <v>2050</v>
      </c>
      <c r="U322" s="110">
        <v>509293</v>
      </c>
      <c r="V322" s="110"/>
      <c r="W322" s="110">
        <v>509293</v>
      </c>
      <c r="X322" s="111">
        <v>0.30805687203791476</v>
      </c>
      <c r="Y322" s="112">
        <v>0.69194312796208524</v>
      </c>
      <c r="Z322" s="110">
        <v>387266.39720000001</v>
      </c>
      <c r="AA322" s="110">
        <v>40421.541261538456</v>
      </c>
      <c r="AB322" s="110">
        <v>25139.000000000007</v>
      </c>
      <c r="AC322" s="110">
        <v>56466.06153846153</v>
      </c>
      <c r="AD322" s="110">
        <v>0</v>
      </c>
      <c r="AE322" t="s">
        <v>577</v>
      </c>
      <c r="AF322" t="s">
        <v>765</v>
      </c>
      <c r="AG322" t="s">
        <v>365</v>
      </c>
    </row>
    <row r="323" spans="1:33" ht="25">
      <c r="A323" s="104" t="s">
        <v>26</v>
      </c>
      <c r="B323" s="104" t="s">
        <v>11</v>
      </c>
      <c r="D323" s="42" t="s">
        <v>159</v>
      </c>
      <c r="F323" s="28" t="s">
        <v>6825</v>
      </c>
      <c r="G323" s="28" t="s">
        <v>1527</v>
      </c>
      <c r="H323" s="28"/>
      <c r="I323" s="28" t="s">
        <v>25</v>
      </c>
      <c r="J323" s="28"/>
      <c r="K323" s="28"/>
      <c r="L323" s="28"/>
      <c r="M323" s="106" t="s">
        <v>6021</v>
      </c>
      <c r="N323" s="332"/>
      <c r="O323" s="28"/>
      <c r="P323" s="28"/>
      <c r="Q323" s="28"/>
      <c r="S323" s="112">
        <v>0.40629999999999999</v>
      </c>
      <c r="T323" s="114">
        <v>2057</v>
      </c>
      <c r="U323" s="110">
        <v>54588</v>
      </c>
      <c r="V323" s="110"/>
      <c r="W323" s="110">
        <v>54588</v>
      </c>
      <c r="X323" s="111">
        <v>0.25345622119815669</v>
      </c>
      <c r="Y323" s="112">
        <v>0.74654377880184331</v>
      </c>
      <c r="Z323" s="110">
        <v>32408.8956</v>
      </c>
      <c r="AA323" s="110">
        <v>5487.2171680083738</v>
      </c>
      <c r="AB323" s="110">
        <v>4230.6626624863575</v>
      </c>
      <c r="AC323" s="110">
        <v>12461.22456950527</v>
      </c>
      <c r="AD323" s="110">
        <v>0</v>
      </c>
      <c r="AE323" t="s">
        <v>1885</v>
      </c>
      <c r="AF323" t="s">
        <v>764</v>
      </c>
      <c r="AG323" t="s">
        <v>365</v>
      </c>
    </row>
    <row r="324" spans="1:33" ht="37.5">
      <c r="A324" s="104" t="s">
        <v>5883</v>
      </c>
      <c r="B324" s="104" t="s">
        <v>10</v>
      </c>
      <c r="D324" s="42" t="s">
        <v>98</v>
      </c>
      <c r="F324" s="28" t="s">
        <v>1425</v>
      </c>
      <c r="G324" s="28" t="s">
        <v>1331</v>
      </c>
      <c r="H324" s="28"/>
      <c r="I324" s="28" t="s">
        <v>25</v>
      </c>
      <c r="J324" s="28"/>
      <c r="K324" s="28"/>
      <c r="L324" s="28"/>
      <c r="M324" s="106" t="s">
        <v>6742</v>
      </c>
      <c r="N324" s="332"/>
      <c r="O324" s="28"/>
      <c r="P324" s="28"/>
      <c r="Q324" s="28"/>
      <c r="S324" s="112">
        <v>1</v>
      </c>
      <c r="T324" s="114">
        <v>2048</v>
      </c>
      <c r="U324" s="110">
        <v>12608000</v>
      </c>
      <c r="V324" s="110"/>
      <c r="W324" s="110">
        <v>12608000</v>
      </c>
      <c r="X324" s="111">
        <v>0.33653846153846145</v>
      </c>
      <c r="Y324" s="112">
        <v>0.66346153846153855</v>
      </c>
      <c r="Z324" s="110">
        <v>0</v>
      </c>
      <c r="AA324" s="110">
        <v>3053561.4340329575</v>
      </c>
      <c r="AB324" s="110">
        <v>3215436.0558542921</v>
      </c>
      <c r="AC324" s="110">
        <v>6339002.5101127494</v>
      </c>
      <c r="AD324" s="110">
        <v>0</v>
      </c>
      <c r="AE324" t="s">
        <v>470</v>
      </c>
      <c r="AF324" t="s">
        <v>764</v>
      </c>
      <c r="AG324" t="s">
        <v>365</v>
      </c>
    </row>
    <row r="325" spans="1:33" ht="37.5">
      <c r="A325" s="104" t="s">
        <v>26</v>
      </c>
      <c r="B325" s="104" t="s">
        <v>11</v>
      </c>
      <c r="D325" s="42" t="s">
        <v>176</v>
      </c>
      <c r="F325" s="28" t="s">
        <v>6858</v>
      </c>
      <c r="G325" s="28" t="s">
        <v>1870</v>
      </c>
      <c r="H325" s="28"/>
      <c r="I325" s="28" t="s">
        <v>25</v>
      </c>
      <c r="J325" s="28"/>
      <c r="K325" s="28"/>
      <c r="L325" s="28"/>
      <c r="M325" s="106" t="s">
        <v>6021</v>
      </c>
      <c r="N325" s="332"/>
      <c r="O325" s="28"/>
      <c r="P325" s="28"/>
      <c r="Q325" s="28"/>
      <c r="S325" s="112">
        <v>0.33329999999999999</v>
      </c>
      <c r="T325" s="114">
        <v>2057</v>
      </c>
      <c r="U325" s="110">
        <v>114639</v>
      </c>
      <c r="V325" s="110"/>
      <c r="W325" s="110">
        <v>114639</v>
      </c>
      <c r="X325" s="111">
        <v>0.25345622119815669</v>
      </c>
      <c r="Y325" s="112">
        <v>0.74654377880184331</v>
      </c>
      <c r="Z325" s="110">
        <v>76429.821300000011</v>
      </c>
      <c r="AA325" s="110">
        <v>8298.6877909090981</v>
      </c>
      <c r="AB325" s="110">
        <v>7580.9999999999955</v>
      </c>
      <c r="AC325" s="110">
        <v>22329.490909090895</v>
      </c>
      <c r="AD325" s="110">
        <v>0</v>
      </c>
      <c r="AE325" t="s">
        <v>1885</v>
      </c>
      <c r="AF325" t="s">
        <v>764</v>
      </c>
      <c r="AG325" t="s">
        <v>365</v>
      </c>
    </row>
    <row r="326" spans="1:33" ht="25">
      <c r="A326" s="104" t="s">
        <v>26</v>
      </c>
      <c r="B326" s="104" t="s">
        <v>11</v>
      </c>
      <c r="D326" s="42" t="s">
        <v>161</v>
      </c>
      <c r="F326" s="28" t="s">
        <v>6859</v>
      </c>
      <c r="G326" s="28" t="s">
        <v>1871</v>
      </c>
      <c r="H326" s="28"/>
      <c r="I326" s="28" t="s">
        <v>25</v>
      </c>
      <c r="J326" s="28"/>
      <c r="K326" s="28"/>
      <c r="L326" s="28"/>
      <c r="M326" s="106" t="s">
        <v>6021</v>
      </c>
      <c r="N326" s="332"/>
      <c r="O326" s="28"/>
      <c r="P326" s="28"/>
      <c r="Q326" s="28"/>
      <c r="S326" s="112">
        <v>0.33</v>
      </c>
      <c r="T326" s="114">
        <v>2057</v>
      </c>
      <c r="U326" s="110">
        <v>441722.58</v>
      </c>
      <c r="V326" s="110"/>
      <c r="W326" s="110">
        <v>441722.58</v>
      </c>
      <c r="X326" s="111">
        <v>0.25345622119815669</v>
      </c>
      <c r="Y326" s="112">
        <v>0.74654377880184331</v>
      </c>
      <c r="Z326" s="110">
        <v>295954.1286</v>
      </c>
      <c r="AA326" s="110">
        <v>-36921.875872727222</v>
      </c>
      <c r="AB326" s="110">
        <v>46303.999999999993</v>
      </c>
      <c r="AC326" s="110">
        <v>136386.32727272724</v>
      </c>
      <c r="AD326" s="110">
        <v>0</v>
      </c>
      <c r="AE326" t="s">
        <v>1885</v>
      </c>
      <c r="AF326" t="s">
        <v>764</v>
      </c>
      <c r="AG326" t="s">
        <v>365</v>
      </c>
    </row>
    <row r="327" spans="1:33" ht="25">
      <c r="A327" s="104" t="s">
        <v>26</v>
      </c>
      <c r="B327" s="104" t="s">
        <v>11</v>
      </c>
      <c r="D327" s="42" t="s">
        <v>177</v>
      </c>
      <c r="F327" s="28" t="s">
        <v>6842</v>
      </c>
      <c r="G327" s="28" t="s">
        <v>1336</v>
      </c>
      <c r="H327" s="28"/>
      <c r="I327" s="28" t="s">
        <v>25</v>
      </c>
      <c r="J327" s="28"/>
      <c r="K327" s="28"/>
      <c r="L327" s="28"/>
      <c r="M327" s="106" t="s">
        <v>6055</v>
      </c>
      <c r="N327" s="332"/>
      <c r="O327" s="28"/>
      <c r="P327" s="28"/>
      <c r="Q327" s="28"/>
      <c r="S327" s="112">
        <v>0.33329999999999999</v>
      </c>
      <c r="T327" s="114">
        <v>2057</v>
      </c>
      <c r="U327" s="110">
        <v>666500</v>
      </c>
      <c r="V327" s="110"/>
      <c r="W327" s="110">
        <v>666500</v>
      </c>
      <c r="X327" s="111">
        <v>0.25345622119815669</v>
      </c>
      <c r="Y327" s="112">
        <v>0.74654377880184331</v>
      </c>
      <c r="Z327" s="110">
        <v>444355.55000000005</v>
      </c>
      <c r="AA327" s="110">
        <v>41856.904545454541</v>
      </c>
      <c r="AB327" s="110">
        <v>45694.999999999993</v>
      </c>
      <c r="AC327" s="110">
        <v>134592.54545454541</v>
      </c>
      <c r="AD327" s="110">
        <v>0</v>
      </c>
      <c r="AE327" t="s">
        <v>1886</v>
      </c>
      <c r="AF327" t="s">
        <v>764</v>
      </c>
      <c r="AG327" t="s">
        <v>365</v>
      </c>
    </row>
    <row r="328" spans="1:33" ht="25">
      <c r="A328" s="104" t="s">
        <v>26</v>
      </c>
      <c r="B328" s="104" t="s">
        <v>11</v>
      </c>
      <c r="D328" s="42" t="s">
        <v>169</v>
      </c>
      <c r="F328" s="28" t="s">
        <v>6765</v>
      </c>
      <c r="G328" s="28" t="s">
        <v>1543</v>
      </c>
      <c r="H328" s="28"/>
      <c r="I328" s="28" t="s">
        <v>25</v>
      </c>
      <c r="J328" s="28"/>
      <c r="K328" s="28"/>
      <c r="L328" s="28"/>
      <c r="M328" s="106" t="s">
        <v>6055</v>
      </c>
      <c r="N328" s="332"/>
      <c r="O328" s="28"/>
      <c r="P328" s="28"/>
      <c r="Q328" s="28"/>
      <c r="S328" s="112">
        <v>0.33589999999999998</v>
      </c>
      <c r="T328" s="114">
        <v>2057</v>
      </c>
      <c r="U328" s="110">
        <v>168500</v>
      </c>
      <c r="V328" s="110"/>
      <c r="W328" s="110">
        <v>168500</v>
      </c>
      <c r="X328" s="111">
        <v>0.25345622119815669</v>
      </c>
      <c r="Y328" s="112">
        <v>0.74654377880184331</v>
      </c>
      <c r="Z328" s="110">
        <v>111900.85</v>
      </c>
      <c r="AA328" s="110">
        <v>49706.440909090888</v>
      </c>
      <c r="AB328" s="110">
        <v>1747.0000000000039</v>
      </c>
      <c r="AC328" s="110">
        <v>5145.7090909091021</v>
      </c>
      <c r="AD328" s="110">
        <v>0</v>
      </c>
      <c r="AE328" t="s">
        <v>1886</v>
      </c>
      <c r="AF328" t="s">
        <v>764</v>
      </c>
      <c r="AG328" t="s">
        <v>365</v>
      </c>
    </row>
    <row r="329" spans="1:33" ht="25">
      <c r="A329" s="104" t="s">
        <v>26</v>
      </c>
      <c r="B329" s="104" t="s">
        <v>11</v>
      </c>
      <c r="D329" s="42" t="s">
        <v>163</v>
      </c>
      <c r="F329" s="28" t="s">
        <v>6762</v>
      </c>
      <c r="G329" s="28" t="s">
        <v>1542</v>
      </c>
      <c r="H329" s="28"/>
      <c r="I329" s="28" t="s">
        <v>25</v>
      </c>
      <c r="J329" s="28"/>
      <c r="K329" s="28"/>
      <c r="L329" s="28"/>
      <c r="M329" s="106" t="s">
        <v>6021</v>
      </c>
      <c r="N329" s="332"/>
      <c r="O329" s="28"/>
      <c r="P329" s="28"/>
      <c r="Q329" s="28"/>
      <c r="S329" s="112">
        <v>0.46150000000000002</v>
      </c>
      <c r="T329" s="114">
        <v>2057</v>
      </c>
      <c r="U329" s="110">
        <v>274500</v>
      </c>
      <c r="V329" s="110"/>
      <c r="W329" s="110">
        <v>274500</v>
      </c>
      <c r="X329" s="111">
        <v>0.25345622119815669</v>
      </c>
      <c r="Y329" s="112">
        <v>0.74654377880184331</v>
      </c>
      <c r="Z329" s="110">
        <v>147818.25</v>
      </c>
      <c r="AA329" s="110">
        <v>80867.131818181806</v>
      </c>
      <c r="AB329" s="110">
        <v>11612.000000000004</v>
      </c>
      <c r="AC329" s="110">
        <v>34202.618181818187</v>
      </c>
      <c r="AD329" s="110">
        <v>0</v>
      </c>
      <c r="AE329" t="s">
        <v>1885</v>
      </c>
      <c r="AF329" t="s">
        <v>764</v>
      </c>
      <c r="AG329" t="s">
        <v>365</v>
      </c>
    </row>
    <row r="330" spans="1:33" ht="13">
      <c r="A330" s="104" t="s">
        <v>26</v>
      </c>
      <c r="B330" s="104" t="s">
        <v>11</v>
      </c>
      <c r="D330" s="42" t="s">
        <v>114</v>
      </c>
      <c r="F330" s="28" t="s">
        <v>6823</v>
      </c>
      <c r="G330" s="28" t="s">
        <v>1562</v>
      </c>
      <c r="H330" s="28"/>
      <c r="I330" s="28" t="s">
        <v>25</v>
      </c>
      <c r="J330" s="28"/>
      <c r="K330" s="28"/>
      <c r="L330" s="28"/>
      <c r="M330" s="106" t="s">
        <v>6021</v>
      </c>
      <c r="N330" s="332"/>
      <c r="O330" s="28"/>
      <c r="P330" s="28"/>
      <c r="Q330" s="28"/>
      <c r="S330" s="112">
        <v>0.30980000000000002</v>
      </c>
      <c r="T330" s="114">
        <v>2038</v>
      </c>
      <c r="U330" s="110">
        <v>214768</v>
      </c>
      <c r="V330" s="110"/>
      <c r="W330" s="110">
        <v>214768</v>
      </c>
      <c r="X330" s="111">
        <v>0.5</v>
      </c>
      <c r="Y330" s="112">
        <v>0.5</v>
      </c>
      <c r="Z330" s="110">
        <v>148232.87359999999</v>
      </c>
      <c r="AA330" s="110">
        <v>12097.164298399235</v>
      </c>
      <c r="AB330" s="110">
        <v>27218.981050800387</v>
      </c>
      <c r="AC330" s="110">
        <v>27218.981050800387</v>
      </c>
      <c r="AD330" s="110">
        <v>0</v>
      </c>
      <c r="AE330" t="s">
        <v>1885</v>
      </c>
      <c r="AF330" t="s">
        <v>764</v>
      </c>
      <c r="AG330" t="s">
        <v>365</v>
      </c>
    </row>
    <row r="331" spans="1:33" ht="25">
      <c r="A331" s="104" t="s">
        <v>5882</v>
      </c>
      <c r="B331" s="104" t="s">
        <v>280</v>
      </c>
      <c r="D331" s="42" t="s">
        <v>92</v>
      </c>
      <c r="F331" s="28" t="s">
        <v>1483</v>
      </c>
      <c r="G331" s="28" t="s">
        <v>1793</v>
      </c>
      <c r="H331" s="28"/>
      <c r="I331" s="28" t="s">
        <v>25</v>
      </c>
      <c r="J331" s="28"/>
      <c r="K331" s="28"/>
      <c r="L331" s="28"/>
      <c r="M331" s="106" t="s">
        <v>5973</v>
      </c>
      <c r="N331" s="332"/>
      <c r="O331" s="28"/>
      <c r="P331" s="28"/>
      <c r="Q331" s="28"/>
      <c r="S331" s="112">
        <v>0.89</v>
      </c>
      <c r="T331" s="114">
        <v>2029</v>
      </c>
      <c r="U331" s="110">
        <v>572046</v>
      </c>
      <c r="V331" s="110"/>
      <c r="W331" s="110">
        <v>572046</v>
      </c>
      <c r="X331" s="111">
        <v>0.91331269349845201</v>
      </c>
      <c r="Y331" s="112">
        <v>8.6687306501547989E-2</v>
      </c>
      <c r="Z331" s="110">
        <v>62925.05999999999</v>
      </c>
      <c r="AA331" s="110">
        <v>51715.712881355903</v>
      </c>
      <c r="AB331" s="110">
        <v>417754.00000000006</v>
      </c>
      <c r="AC331" s="110">
        <v>39651.22711864407</v>
      </c>
      <c r="AD331" s="110">
        <v>0</v>
      </c>
      <c r="AE331" t="s">
        <v>541</v>
      </c>
      <c r="AF331" t="s">
        <v>764</v>
      </c>
      <c r="AG331" t="s">
        <v>365</v>
      </c>
    </row>
    <row r="332" spans="1:33" ht="25">
      <c r="A332" s="104" t="s">
        <v>5882</v>
      </c>
      <c r="B332" s="104" t="s">
        <v>280</v>
      </c>
      <c r="D332" s="42" t="s">
        <v>93</v>
      </c>
      <c r="F332" s="28" t="s">
        <v>1476</v>
      </c>
      <c r="G332" s="28" t="s">
        <v>1793</v>
      </c>
      <c r="H332" s="28"/>
      <c r="I332" s="28" t="s">
        <v>25</v>
      </c>
      <c r="J332" s="28"/>
      <c r="K332" s="28"/>
      <c r="L332" s="28"/>
      <c r="M332" s="106" t="s">
        <v>5973</v>
      </c>
      <c r="N332" s="332"/>
      <c r="O332" s="28"/>
      <c r="P332" s="28"/>
      <c r="Q332" s="28"/>
      <c r="S332" s="112">
        <v>0.89</v>
      </c>
      <c r="T332" s="114">
        <v>2029</v>
      </c>
      <c r="U332" s="110">
        <v>165000</v>
      </c>
      <c r="V332" s="110"/>
      <c r="W332" s="110">
        <v>165000</v>
      </c>
      <c r="X332" s="111">
        <v>0.91331269349845201</v>
      </c>
      <c r="Y332" s="112">
        <v>8.6687306501547989E-2</v>
      </c>
      <c r="Z332" s="110">
        <v>18149.999999999996</v>
      </c>
      <c r="AA332" s="110">
        <v>107011.50847457629</v>
      </c>
      <c r="AB332" s="110">
        <v>36384.999999999985</v>
      </c>
      <c r="AC332" s="110">
        <v>3453.4915254237276</v>
      </c>
      <c r="AD332" s="110">
        <v>0</v>
      </c>
      <c r="AE332" t="s">
        <v>541</v>
      </c>
      <c r="AF332" t="s">
        <v>764</v>
      </c>
      <c r="AG332" t="s">
        <v>365</v>
      </c>
    </row>
    <row r="333" spans="1:33" ht="25">
      <c r="A333" s="104" t="s">
        <v>2015</v>
      </c>
      <c r="B333" s="104" t="s">
        <v>1940</v>
      </c>
      <c r="D333" s="42" t="s">
        <v>99</v>
      </c>
      <c r="F333" s="28" t="s">
        <v>6733</v>
      </c>
      <c r="G333" s="28" t="s">
        <v>1338</v>
      </c>
      <c r="H333" s="28"/>
      <c r="I333" s="28" t="s">
        <v>25</v>
      </c>
      <c r="J333" s="28"/>
      <c r="K333" s="28"/>
      <c r="L333" s="28"/>
      <c r="M333" s="106" t="s">
        <v>5970</v>
      </c>
      <c r="N333" s="332"/>
      <c r="O333" s="28"/>
      <c r="P333" s="28"/>
      <c r="Q333" s="28"/>
      <c r="S333" s="112">
        <v>1</v>
      </c>
      <c r="T333" s="114">
        <v>2050</v>
      </c>
      <c r="U333" s="110">
        <v>4596173</v>
      </c>
      <c r="V333" s="110"/>
      <c r="W333" s="110">
        <v>4596173</v>
      </c>
      <c r="X333" s="111">
        <v>0.30805687203791476</v>
      </c>
      <c r="Y333" s="112">
        <v>0.69194312796208524</v>
      </c>
      <c r="Z333" s="110">
        <v>0</v>
      </c>
      <c r="AA333" s="110">
        <v>2696906.8153846152</v>
      </c>
      <c r="AB333" s="110">
        <v>585082.00000000023</v>
      </c>
      <c r="AC333" s="110">
        <v>1314184.1846153846</v>
      </c>
      <c r="AD333" s="110">
        <v>0</v>
      </c>
      <c r="AE333" t="s">
        <v>655</v>
      </c>
      <c r="AF333" t="s">
        <v>764</v>
      </c>
      <c r="AG333" t="s">
        <v>365</v>
      </c>
    </row>
    <row r="334" spans="1:33" ht="75">
      <c r="A334" s="104" t="s">
        <v>2015</v>
      </c>
      <c r="B334" s="104" t="s">
        <v>1940</v>
      </c>
      <c r="D334" s="42" t="s">
        <v>80</v>
      </c>
      <c r="F334" s="28" t="s">
        <v>1413</v>
      </c>
      <c r="G334" s="28" t="s">
        <v>1677</v>
      </c>
      <c r="H334" s="28"/>
      <c r="I334" s="28" t="s">
        <v>25</v>
      </c>
      <c r="J334" s="28"/>
      <c r="K334" s="28"/>
      <c r="L334" s="28"/>
      <c r="M334" s="106" t="s">
        <v>5970</v>
      </c>
      <c r="N334" s="332"/>
      <c r="O334" s="28"/>
      <c r="P334" s="28"/>
      <c r="Q334" s="28"/>
      <c r="S334" s="112">
        <v>1</v>
      </c>
      <c r="T334" s="114">
        <v>2028</v>
      </c>
      <c r="U334" s="110">
        <v>278000</v>
      </c>
      <c r="V334" s="110"/>
      <c r="W334" s="110">
        <v>278000</v>
      </c>
      <c r="X334" s="111">
        <v>1</v>
      </c>
      <c r="Y334" s="112">
        <v>0</v>
      </c>
      <c r="Z334" s="110">
        <v>0</v>
      </c>
      <c r="AA334" s="110">
        <v>205371</v>
      </c>
      <c r="AB334" s="110">
        <v>72629</v>
      </c>
      <c r="AC334" s="110">
        <v>0</v>
      </c>
      <c r="AD334" s="110">
        <v>0</v>
      </c>
      <c r="AE334" t="s">
        <v>655</v>
      </c>
      <c r="AF334" t="s">
        <v>764</v>
      </c>
      <c r="AG334" t="s">
        <v>365</v>
      </c>
    </row>
    <row r="335" spans="1:33" ht="37.5">
      <c r="A335" s="104" t="s">
        <v>26</v>
      </c>
      <c r="B335" s="104" t="s">
        <v>11</v>
      </c>
      <c r="D335" s="42" t="s">
        <v>108</v>
      </c>
      <c r="F335" s="28" t="s">
        <v>6749</v>
      </c>
      <c r="G335" s="28" t="s">
        <v>1528</v>
      </c>
      <c r="H335" s="28"/>
      <c r="I335" s="28" t="s">
        <v>25</v>
      </c>
      <c r="J335" s="28"/>
      <c r="K335" s="28"/>
      <c r="L335" s="28"/>
      <c r="M335" s="106" t="s">
        <v>6055</v>
      </c>
      <c r="N335" s="332"/>
      <c r="O335" s="28"/>
      <c r="P335" s="28"/>
      <c r="Q335" s="28"/>
      <c r="S335" s="112">
        <v>0.3211</v>
      </c>
      <c r="T335" s="114">
        <v>2057</v>
      </c>
      <c r="U335" s="110">
        <v>287704</v>
      </c>
      <c r="V335" s="110"/>
      <c r="W335" s="110">
        <v>287704</v>
      </c>
      <c r="X335" s="111">
        <v>0.25345622119815669</v>
      </c>
      <c r="Y335" s="112">
        <v>0.74654377880184331</v>
      </c>
      <c r="Z335" s="110">
        <v>195322.24560000002</v>
      </c>
      <c r="AA335" s="110">
        <v>20298.241420803737</v>
      </c>
      <c r="AB335" s="110">
        <v>18270.014810395362</v>
      </c>
      <c r="AC335" s="110">
        <v>53813.498168800877</v>
      </c>
      <c r="AD335" s="110">
        <v>0</v>
      </c>
      <c r="AE335" t="s">
        <v>1886</v>
      </c>
      <c r="AF335" t="s">
        <v>764</v>
      </c>
      <c r="AG335" t="s">
        <v>365</v>
      </c>
    </row>
    <row r="336" spans="1:33" ht="25">
      <c r="A336" s="104" t="s">
        <v>26</v>
      </c>
      <c r="B336" s="104" t="s">
        <v>11</v>
      </c>
      <c r="D336" s="42" t="s">
        <v>168</v>
      </c>
      <c r="F336" s="28" t="s">
        <v>6766</v>
      </c>
      <c r="G336" s="28" t="s">
        <v>1544</v>
      </c>
      <c r="H336" s="28"/>
      <c r="I336" s="28" t="s">
        <v>25</v>
      </c>
      <c r="J336" s="28"/>
      <c r="K336" s="28"/>
      <c r="L336" s="28"/>
      <c r="M336" s="106" t="s">
        <v>6055</v>
      </c>
      <c r="N336" s="332"/>
      <c r="O336" s="28"/>
      <c r="P336" s="28"/>
      <c r="Q336" s="28"/>
      <c r="S336" s="112">
        <v>0.40860000000000002</v>
      </c>
      <c r="T336" s="114">
        <v>2057</v>
      </c>
      <c r="U336" s="110">
        <v>432197</v>
      </c>
      <c r="V336" s="110"/>
      <c r="W336" s="110">
        <v>432197</v>
      </c>
      <c r="X336" s="111">
        <v>0.25345622119815669</v>
      </c>
      <c r="Y336" s="112">
        <v>0.74654377880184331</v>
      </c>
      <c r="Z336" s="110">
        <v>255601.30579999997</v>
      </c>
      <c r="AA336" s="110">
        <v>38801.839800804097</v>
      </c>
      <c r="AB336" s="110">
        <v>34924.709640349203</v>
      </c>
      <c r="AC336" s="110">
        <v>102869.14475884673</v>
      </c>
      <c r="AD336" s="110">
        <v>0</v>
      </c>
      <c r="AE336" t="s">
        <v>1886</v>
      </c>
      <c r="AF336" t="s">
        <v>764</v>
      </c>
      <c r="AG336" t="s">
        <v>365</v>
      </c>
    </row>
    <row r="337" spans="1:33" ht="13">
      <c r="A337" s="104" t="s">
        <v>26</v>
      </c>
      <c r="B337" s="104" t="s">
        <v>11</v>
      </c>
      <c r="D337" s="42" t="s">
        <v>151</v>
      </c>
      <c r="F337" s="28" t="s">
        <v>6813</v>
      </c>
      <c r="G337" s="28" t="s">
        <v>1538</v>
      </c>
      <c r="H337" s="28"/>
      <c r="I337" s="28" t="s">
        <v>25</v>
      </c>
      <c r="J337" s="28"/>
      <c r="K337" s="28"/>
      <c r="L337" s="28"/>
      <c r="M337" s="106" t="s">
        <v>6055</v>
      </c>
      <c r="N337" s="332"/>
      <c r="O337" s="28"/>
      <c r="P337" s="28"/>
      <c r="Q337" s="28"/>
      <c r="S337" s="112">
        <v>0.27750000000000002</v>
      </c>
      <c r="T337" s="114">
        <v>2057</v>
      </c>
      <c r="U337" s="110">
        <v>148988</v>
      </c>
      <c r="V337" s="110"/>
      <c r="W337" s="110">
        <v>148988</v>
      </c>
      <c r="X337" s="111">
        <v>0.25345622119815669</v>
      </c>
      <c r="Y337" s="112">
        <v>0.74654377880184331</v>
      </c>
      <c r="Z337" s="110">
        <v>107643.82999999999</v>
      </c>
      <c r="AA337" s="110">
        <v>9084.195785772521</v>
      </c>
      <c r="AB337" s="110">
        <v>8176.4911602880748</v>
      </c>
      <c r="AC337" s="110">
        <v>24083.483053939417</v>
      </c>
      <c r="AD337" s="110">
        <v>0</v>
      </c>
      <c r="AE337" t="s">
        <v>1886</v>
      </c>
      <c r="AF337" t="s">
        <v>764</v>
      </c>
      <c r="AG337" t="s">
        <v>365</v>
      </c>
    </row>
    <row r="338" spans="1:33" ht="37.5">
      <c r="A338" s="104" t="s">
        <v>26</v>
      </c>
      <c r="B338" s="104" t="s">
        <v>11</v>
      </c>
      <c r="D338" s="42" t="s">
        <v>123</v>
      </c>
      <c r="F338" s="28" t="s">
        <v>6824</v>
      </c>
      <c r="G338" s="28" t="s">
        <v>1541</v>
      </c>
      <c r="H338" s="28"/>
      <c r="I338" s="28" t="s">
        <v>25</v>
      </c>
      <c r="J338" s="28"/>
      <c r="K338" s="28"/>
      <c r="L338" s="28"/>
      <c r="M338" s="106" t="s">
        <v>6055</v>
      </c>
      <c r="N338" s="332"/>
      <c r="O338" s="28"/>
      <c r="P338" s="28"/>
      <c r="Q338" s="28"/>
      <c r="S338" s="112">
        <v>0.38969999999999999</v>
      </c>
      <c r="T338" s="114">
        <v>2057</v>
      </c>
      <c r="U338" s="110">
        <v>1095869</v>
      </c>
      <c r="V338" s="110"/>
      <c r="W338" s="110">
        <v>1095869</v>
      </c>
      <c r="X338" s="111">
        <v>0.25345622119815669</v>
      </c>
      <c r="Y338" s="112">
        <v>0.74654377880184331</v>
      </c>
      <c r="Z338" s="110">
        <v>668808.85070000007</v>
      </c>
      <c r="AA338" s="110">
        <v>143062.38566363638</v>
      </c>
      <c r="AB338" s="110">
        <v>71980.999999999985</v>
      </c>
      <c r="AC338" s="110">
        <v>212016.76363636358</v>
      </c>
      <c r="AD338" s="110">
        <v>0</v>
      </c>
      <c r="AE338" t="s">
        <v>1886</v>
      </c>
      <c r="AF338" t="s">
        <v>764</v>
      </c>
      <c r="AG338" t="s">
        <v>365</v>
      </c>
    </row>
    <row r="339" spans="1:33" ht="25">
      <c r="A339" s="104" t="s">
        <v>26</v>
      </c>
      <c r="B339" s="104" t="s">
        <v>11</v>
      </c>
      <c r="D339" s="42" t="s">
        <v>102</v>
      </c>
      <c r="F339" s="28" t="s">
        <v>6837</v>
      </c>
      <c r="G339" s="28" t="s">
        <v>1526</v>
      </c>
      <c r="H339" s="28"/>
      <c r="I339" s="28" t="s">
        <v>25</v>
      </c>
      <c r="J339" s="28"/>
      <c r="K339" s="28"/>
      <c r="L339" s="28"/>
      <c r="M339" s="106" t="s">
        <v>6021</v>
      </c>
      <c r="N339" s="332"/>
      <c r="O339" s="28"/>
      <c r="P339" s="28"/>
      <c r="Q339" s="28"/>
      <c r="S339" s="112">
        <v>0.33679999999999999</v>
      </c>
      <c r="T339" s="114">
        <v>2057</v>
      </c>
      <c r="U339" s="110">
        <v>1423320</v>
      </c>
      <c r="V339" s="110"/>
      <c r="W339" s="110">
        <v>1423320</v>
      </c>
      <c r="X339" s="111">
        <v>0.25345622119815669</v>
      </c>
      <c r="Y339" s="112">
        <v>0.74654377880184331</v>
      </c>
      <c r="Z339" s="110">
        <v>943945.82400000002</v>
      </c>
      <c r="AA339" s="110">
        <v>118601.81236363645</v>
      </c>
      <c r="AB339" s="110">
        <v>91439.999999999971</v>
      </c>
      <c r="AC339" s="110">
        <v>269332.36363636353</v>
      </c>
      <c r="AD339" s="110">
        <v>0</v>
      </c>
      <c r="AE339" t="s">
        <v>1885</v>
      </c>
      <c r="AF339" t="s">
        <v>764</v>
      </c>
      <c r="AG339" t="s">
        <v>365</v>
      </c>
    </row>
    <row r="340" spans="1:33" ht="25">
      <c r="A340" s="104" t="s">
        <v>26</v>
      </c>
      <c r="B340" s="104" t="s">
        <v>11</v>
      </c>
      <c r="D340" s="42" t="s">
        <v>156</v>
      </c>
      <c r="F340" s="28" t="s">
        <v>6820</v>
      </c>
      <c r="G340" s="28" t="s">
        <v>1549</v>
      </c>
      <c r="H340" s="28"/>
      <c r="I340" s="28" t="s">
        <v>25</v>
      </c>
      <c r="J340" s="28"/>
      <c r="K340" s="28"/>
      <c r="L340" s="28"/>
      <c r="M340" s="106" t="s">
        <v>6055</v>
      </c>
      <c r="N340" s="332"/>
      <c r="O340" s="28"/>
      <c r="P340" s="28"/>
      <c r="Q340" s="28"/>
      <c r="S340" s="112">
        <v>0.2893</v>
      </c>
      <c r="T340" s="114">
        <v>2057</v>
      </c>
      <c r="U340" s="110">
        <v>377594</v>
      </c>
      <c r="V340" s="110"/>
      <c r="W340" s="110">
        <v>377594</v>
      </c>
      <c r="X340" s="111">
        <v>0.25345622119815669</v>
      </c>
      <c r="Y340" s="112">
        <v>0.74654377880184331</v>
      </c>
      <c r="Z340" s="110">
        <v>268356.05579999997</v>
      </c>
      <c r="AA340" s="110">
        <v>24001.905766837124</v>
      </c>
      <c r="AB340" s="110">
        <v>21603.604211170321</v>
      </c>
      <c r="AC340" s="110">
        <v>63632.434221992582</v>
      </c>
      <c r="AD340" s="110">
        <v>0</v>
      </c>
      <c r="AE340" t="s">
        <v>1886</v>
      </c>
      <c r="AF340" t="s">
        <v>764</v>
      </c>
      <c r="AG340" t="s">
        <v>365</v>
      </c>
    </row>
    <row r="341" spans="1:33" ht="25">
      <c r="A341" s="104" t="s">
        <v>26</v>
      </c>
      <c r="B341" s="104" t="s">
        <v>11</v>
      </c>
      <c r="D341" s="42" t="s">
        <v>125</v>
      </c>
      <c r="F341" s="28" t="s">
        <v>6804</v>
      </c>
      <c r="G341" s="28" t="s">
        <v>1549</v>
      </c>
      <c r="H341" s="28"/>
      <c r="I341" s="28" t="s">
        <v>25</v>
      </c>
      <c r="J341" s="28"/>
      <c r="K341" s="28"/>
      <c r="L341" s="28"/>
      <c r="M341" s="106" t="s">
        <v>6055</v>
      </c>
      <c r="N341" s="332"/>
      <c r="O341" s="28"/>
      <c r="P341" s="28"/>
      <c r="Q341" s="28"/>
      <c r="S341" s="112">
        <v>0.23430000000000001</v>
      </c>
      <c r="T341" s="114">
        <v>2057</v>
      </c>
      <c r="U341" s="110">
        <v>245754</v>
      </c>
      <c r="V341" s="110"/>
      <c r="W341" s="110">
        <v>245754</v>
      </c>
      <c r="X341" s="111">
        <v>0.25345622119815669</v>
      </c>
      <c r="Y341" s="112">
        <v>0.74654377880184331</v>
      </c>
      <c r="Z341" s="110">
        <v>188173.83780000001</v>
      </c>
      <c r="AA341" s="110">
        <v>3929.8712909090973</v>
      </c>
      <c r="AB341" s="110">
        <v>13597.999999999996</v>
      </c>
      <c r="AC341" s="110">
        <v>40052.290909090894</v>
      </c>
      <c r="AD341" s="110">
        <v>0</v>
      </c>
      <c r="AE341" t="s">
        <v>1886</v>
      </c>
      <c r="AF341" t="s">
        <v>764</v>
      </c>
      <c r="AG341" t="s">
        <v>365</v>
      </c>
    </row>
    <row r="342" spans="1:33" ht="25">
      <c r="A342" s="104" t="s">
        <v>26</v>
      </c>
      <c r="B342" s="104" t="s">
        <v>11</v>
      </c>
      <c r="D342" s="42" t="s">
        <v>104</v>
      </c>
      <c r="F342" s="28" t="s">
        <v>6819</v>
      </c>
      <c r="G342" s="28" t="s">
        <v>1546</v>
      </c>
      <c r="H342" s="28"/>
      <c r="I342" s="28" t="s">
        <v>25</v>
      </c>
      <c r="J342" s="28"/>
      <c r="K342" s="28"/>
      <c r="L342" s="28"/>
      <c r="M342" s="106" t="s">
        <v>6055</v>
      </c>
      <c r="N342" s="332"/>
      <c r="O342" s="28"/>
      <c r="P342" s="28"/>
      <c r="Q342" s="28"/>
      <c r="S342" s="112">
        <v>0.29399999999999998</v>
      </c>
      <c r="T342" s="114">
        <v>2057</v>
      </c>
      <c r="U342" s="110">
        <v>357499</v>
      </c>
      <c r="V342" s="110"/>
      <c r="W342" s="110">
        <v>357499</v>
      </c>
      <c r="X342" s="111">
        <v>0.25345622119815669</v>
      </c>
      <c r="Y342" s="112">
        <v>0.74654377880184331</v>
      </c>
      <c r="Z342" s="110">
        <v>252394.29399999999</v>
      </c>
      <c r="AA342" s="110">
        <v>23093.745195756957</v>
      </c>
      <c r="AB342" s="110">
        <v>20786.188222273584</v>
      </c>
      <c r="AC342" s="110">
        <v>61224.772581969461</v>
      </c>
      <c r="AD342" s="110">
        <v>0</v>
      </c>
      <c r="AE342" t="s">
        <v>1886</v>
      </c>
      <c r="AF342" t="s">
        <v>764</v>
      </c>
      <c r="AG342" t="s">
        <v>365</v>
      </c>
    </row>
    <row r="343" spans="1:33" ht="37.5">
      <c r="A343" s="104" t="s">
        <v>26</v>
      </c>
      <c r="B343" s="104" t="s">
        <v>11</v>
      </c>
      <c r="D343" s="42" t="s">
        <v>115</v>
      </c>
      <c r="F343" s="28" t="s">
        <v>6753</v>
      </c>
      <c r="G343" s="28" t="s">
        <v>1529</v>
      </c>
      <c r="H343" s="28"/>
      <c r="I343" s="28" t="s">
        <v>25</v>
      </c>
      <c r="J343" s="28"/>
      <c r="K343" s="28"/>
      <c r="L343" s="28"/>
      <c r="M343" s="106" t="s">
        <v>6021</v>
      </c>
      <c r="N343" s="332"/>
      <c r="O343" s="28"/>
      <c r="P343" s="28"/>
      <c r="Q343" s="28"/>
      <c r="S343" s="112">
        <v>0.33679999999999999</v>
      </c>
      <c r="T343" s="114">
        <v>2057</v>
      </c>
      <c r="U343" s="110">
        <v>400534</v>
      </c>
      <c r="V343" s="110"/>
      <c r="W343" s="110">
        <v>400534</v>
      </c>
      <c r="X343" s="111">
        <v>0.25345622119815669</v>
      </c>
      <c r="Y343" s="112">
        <v>0.74654377880184331</v>
      </c>
      <c r="Z343" s="110">
        <v>265634.14880000002</v>
      </c>
      <c r="AA343" s="110">
        <v>33374.872407671064</v>
      </c>
      <c r="AB343" s="110">
        <v>25732.137481926686</v>
      </c>
      <c r="AC343" s="110">
        <v>75792.841310402233</v>
      </c>
      <c r="AD343" s="110">
        <v>0</v>
      </c>
      <c r="AE343" t="s">
        <v>1885</v>
      </c>
      <c r="AF343" t="s">
        <v>764</v>
      </c>
      <c r="AG343" t="s">
        <v>365</v>
      </c>
    </row>
    <row r="344" spans="1:33" ht="25">
      <c r="A344" s="104" t="s">
        <v>26</v>
      </c>
      <c r="B344" s="104" t="s">
        <v>11</v>
      </c>
      <c r="D344" s="42" t="s">
        <v>155</v>
      </c>
      <c r="F344" s="28" t="s">
        <v>6757</v>
      </c>
      <c r="G344" s="28" t="s">
        <v>1534</v>
      </c>
      <c r="H344" s="28"/>
      <c r="I344" s="28" t="s">
        <v>25</v>
      </c>
      <c r="J344" s="28"/>
      <c r="K344" s="28"/>
      <c r="L344" s="28"/>
      <c r="M344" s="106" t="s">
        <v>6021</v>
      </c>
      <c r="N344" s="332"/>
      <c r="O344" s="28"/>
      <c r="P344" s="28"/>
      <c r="Q344" s="28"/>
      <c r="S344" s="112">
        <v>0.28360000000000002</v>
      </c>
      <c r="T344" s="114">
        <v>2057</v>
      </c>
      <c r="U344" s="110">
        <v>306621</v>
      </c>
      <c r="V344" s="110"/>
      <c r="W344" s="110">
        <v>306621</v>
      </c>
      <c r="X344" s="111">
        <v>0.25345622119815669</v>
      </c>
      <c r="Y344" s="112">
        <v>0.74654377880184331</v>
      </c>
      <c r="Z344" s="110">
        <v>219663.28439999997</v>
      </c>
      <c r="AA344" s="110">
        <v>21513.757333281217</v>
      </c>
      <c r="AB344" s="110">
        <v>16587.178362532417</v>
      </c>
      <c r="AC344" s="110">
        <v>48856.779904186391</v>
      </c>
      <c r="AD344" s="110">
        <v>0</v>
      </c>
      <c r="AE344" t="s">
        <v>1885</v>
      </c>
      <c r="AF344" t="s">
        <v>764</v>
      </c>
      <c r="AG344" t="s">
        <v>365</v>
      </c>
    </row>
    <row r="345" spans="1:33" ht="25">
      <c r="A345" s="104" t="s">
        <v>26</v>
      </c>
      <c r="B345" s="104" t="s">
        <v>11</v>
      </c>
      <c r="D345" s="42" t="s">
        <v>135</v>
      </c>
      <c r="F345" s="28" t="s">
        <v>6822</v>
      </c>
      <c r="G345" s="28" t="s">
        <v>1566</v>
      </c>
      <c r="H345" s="28"/>
      <c r="I345" s="28" t="s">
        <v>25</v>
      </c>
      <c r="J345" s="28"/>
      <c r="K345" s="28"/>
      <c r="L345" s="28"/>
      <c r="M345" s="106" t="s">
        <v>6021</v>
      </c>
      <c r="N345" s="332"/>
      <c r="O345" s="28"/>
      <c r="P345" s="28"/>
      <c r="Q345" s="28"/>
      <c r="S345" s="112">
        <v>0.2162</v>
      </c>
      <c r="T345" s="114">
        <v>2057</v>
      </c>
      <c r="U345" s="110">
        <v>592680</v>
      </c>
      <c r="V345" s="110"/>
      <c r="W345" s="110">
        <v>592680</v>
      </c>
      <c r="X345" s="111">
        <v>0.25345622119815669</v>
      </c>
      <c r="Y345" s="112">
        <v>0.74654377880184331</v>
      </c>
      <c r="Z345" s="110">
        <v>464542.58400000003</v>
      </c>
      <c r="AA345" s="110">
        <v>31701.813394206809</v>
      </c>
      <c r="AB345" s="110">
        <v>24442.203425431446</v>
      </c>
      <c r="AC345" s="110">
        <v>71993.39918036171</v>
      </c>
      <c r="AD345" s="110">
        <v>0</v>
      </c>
      <c r="AE345" t="s">
        <v>1885</v>
      </c>
      <c r="AF345" t="s">
        <v>764</v>
      </c>
      <c r="AG345" t="s">
        <v>365</v>
      </c>
    </row>
    <row r="346" spans="1:33" ht="37.5">
      <c r="A346" s="104" t="s">
        <v>26</v>
      </c>
      <c r="B346" s="104" t="s">
        <v>11</v>
      </c>
      <c r="D346" s="42" t="s">
        <v>120</v>
      </c>
      <c r="F346" s="28" t="s">
        <v>6849</v>
      </c>
      <c r="G346" s="28" t="s">
        <v>1567</v>
      </c>
      <c r="H346" s="28"/>
      <c r="I346" s="28" t="s">
        <v>25</v>
      </c>
      <c r="J346" s="28"/>
      <c r="K346" s="28"/>
      <c r="L346" s="28"/>
      <c r="M346" s="106" t="s">
        <v>6021</v>
      </c>
      <c r="N346" s="332"/>
      <c r="O346" s="28"/>
      <c r="P346" s="28"/>
      <c r="Q346" s="28"/>
      <c r="S346" s="112">
        <v>0.50649999999999995</v>
      </c>
      <c r="T346" s="114">
        <v>2057</v>
      </c>
      <c r="U346" s="110">
        <v>362491</v>
      </c>
      <c r="V346" s="110"/>
      <c r="W346" s="110">
        <v>362491</v>
      </c>
      <c r="X346" s="111">
        <v>0.25345622119815669</v>
      </c>
      <c r="Y346" s="112">
        <v>0.74654377880184331</v>
      </c>
      <c r="Z346" s="110">
        <v>178889.30850000001</v>
      </c>
      <c r="AA346" s="110">
        <v>45423.942081005633</v>
      </c>
      <c r="AB346" s="110">
        <v>35022.010221404104</v>
      </c>
      <c r="AC346" s="110">
        <v>103155.73919759026</v>
      </c>
      <c r="AD346" s="110">
        <v>0</v>
      </c>
      <c r="AE346" t="s">
        <v>1885</v>
      </c>
      <c r="AF346" t="s">
        <v>764</v>
      </c>
      <c r="AG346" t="s">
        <v>365</v>
      </c>
    </row>
    <row r="347" spans="1:33" ht="25">
      <c r="A347" s="104" t="s">
        <v>26</v>
      </c>
      <c r="B347" s="104" t="s">
        <v>11</v>
      </c>
      <c r="D347" s="42" t="s">
        <v>117</v>
      </c>
      <c r="F347" s="28" t="s">
        <v>6808</v>
      </c>
      <c r="G347" s="28" t="s">
        <v>1864</v>
      </c>
      <c r="H347" s="28"/>
      <c r="I347" s="28" t="s">
        <v>25</v>
      </c>
      <c r="J347" s="28"/>
      <c r="K347" s="28"/>
      <c r="L347" s="28"/>
      <c r="M347" s="106" t="s">
        <v>6021</v>
      </c>
      <c r="N347" s="332"/>
      <c r="O347" s="28"/>
      <c r="P347" s="28"/>
      <c r="Q347" s="28"/>
      <c r="S347" s="112">
        <v>0.39660000000000001</v>
      </c>
      <c r="T347" s="114">
        <v>2057</v>
      </c>
      <c r="U347" s="110">
        <v>382731.99</v>
      </c>
      <c r="V347" s="110"/>
      <c r="W347" s="110">
        <v>382731.99</v>
      </c>
      <c r="X347" s="111">
        <v>0.25345622119815669</v>
      </c>
      <c r="Y347" s="112">
        <v>0.74654377880184331</v>
      </c>
      <c r="Z347" s="110">
        <v>230940.48276599997</v>
      </c>
      <c r="AA347" s="110">
        <v>37947.876808499976</v>
      </c>
      <c r="AB347" s="110">
        <v>28854.37637512674</v>
      </c>
      <c r="AC347" s="110">
        <v>84989.254050373303</v>
      </c>
      <c r="AD347" s="110">
        <v>0</v>
      </c>
      <c r="AE347" t="s">
        <v>1885</v>
      </c>
      <c r="AF347" t="s">
        <v>764</v>
      </c>
      <c r="AG347" t="s">
        <v>365</v>
      </c>
    </row>
    <row r="348" spans="1:33" ht="37.5">
      <c r="A348" s="104" t="s">
        <v>26</v>
      </c>
      <c r="B348" s="104" t="s">
        <v>11</v>
      </c>
      <c r="D348" s="42" t="s">
        <v>140</v>
      </c>
      <c r="F348" s="28" t="s">
        <v>6818</v>
      </c>
      <c r="G348" s="28" t="s">
        <v>1540</v>
      </c>
      <c r="H348" s="28"/>
      <c r="I348" s="28" t="s">
        <v>25</v>
      </c>
      <c r="J348" s="28"/>
      <c r="K348" s="28"/>
      <c r="L348" s="28"/>
      <c r="M348" s="106" t="s">
        <v>6021</v>
      </c>
      <c r="N348" s="332"/>
      <c r="O348" s="28"/>
      <c r="P348" s="28"/>
      <c r="Q348" s="28"/>
      <c r="S348" s="112">
        <v>0.2162</v>
      </c>
      <c r="T348" s="114">
        <v>2057</v>
      </c>
      <c r="U348" s="110">
        <v>678137</v>
      </c>
      <c r="V348" s="110"/>
      <c r="W348" s="110">
        <v>678137</v>
      </c>
      <c r="X348" s="111">
        <v>0.25345622119815669</v>
      </c>
      <c r="Y348" s="112">
        <v>0.74654377880184331</v>
      </c>
      <c r="Z348" s="110">
        <v>531523.78060000006</v>
      </c>
      <c r="AA348" s="110">
        <v>36294.364854545449</v>
      </c>
      <c r="AB348" s="110">
        <v>27960.999999999989</v>
      </c>
      <c r="AC348" s="110">
        <v>82357.854545454509</v>
      </c>
      <c r="AD348" s="110">
        <v>0</v>
      </c>
      <c r="AE348" t="s">
        <v>1885</v>
      </c>
      <c r="AF348" t="s">
        <v>764</v>
      </c>
      <c r="AG348" t="s">
        <v>365</v>
      </c>
    </row>
    <row r="349" spans="1:33" ht="25">
      <c r="A349" s="104" t="s">
        <v>26</v>
      </c>
      <c r="B349" s="104" t="s">
        <v>11</v>
      </c>
      <c r="D349" s="42" t="s">
        <v>112</v>
      </c>
      <c r="F349" s="28" t="s">
        <v>6834</v>
      </c>
      <c r="G349" s="28" t="s">
        <v>1554</v>
      </c>
      <c r="H349" s="28"/>
      <c r="I349" s="28" t="s">
        <v>25</v>
      </c>
      <c r="J349" s="28"/>
      <c r="K349" s="28"/>
      <c r="L349" s="28"/>
      <c r="M349" s="106" t="s">
        <v>6055</v>
      </c>
      <c r="N349" s="332"/>
      <c r="O349" s="28"/>
      <c r="P349" s="28"/>
      <c r="Q349" s="28"/>
      <c r="S349" s="112">
        <v>0.29389999999999999</v>
      </c>
      <c r="T349" s="114">
        <v>2057</v>
      </c>
      <c r="U349" s="110">
        <v>1166567</v>
      </c>
      <c r="V349" s="110"/>
      <c r="W349" s="110">
        <v>1166567</v>
      </c>
      <c r="X349" s="111">
        <v>0.25345622119815669</v>
      </c>
      <c r="Y349" s="112">
        <v>0.74654377880184331</v>
      </c>
      <c r="Z349" s="110">
        <v>823712.95869999996</v>
      </c>
      <c r="AA349" s="110">
        <v>-9680.2132454544771</v>
      </c>
      <c r="AB349" s="110">
        <v>89352</v>
      </c>
      <c r="AC349" s="110">
        <v>263182.25454545452</v>
      </c>
      <c r="AD349" s="110">
        <v>0</v>
      </c>
      <c r="AE349" t="s">
        <v>1886</v>
      </c>
      <c r="AF349" t="s">
        <v>764</v>
      </c>
      <c r="AG349" t="s">
        <v>365</v>
      </c>
    </row>
    <row r="350" spans="1:33" ht="25">
      <c r="A350" s="104" t="s">
        <v>26</v>
      </c>
      <c r="B350" s="104" t="s">
        <v>11</v>
      </c>
      <c r="D350" s="42" t="s">
        <v>132</v>
      </c>
      <c r="F350" s="28" t="s">
        <v>1432</v>
      </c>
      <c r="G350" s="28" t="s">
        <v>1545</v>
      </c>
      <c r="H350" s="28"/>
      <c r="I350" s="28" t="s">
        <v>25</v>
      </c>
      <c r="J350" s="28"/>
      <c r="K350" s="28"/>
      <c r="L350" s="28"/>
      <c r="M350" s="106" t="s">
        <v>6055</v>
      </c>
      <c r="N350" s="332"/>
      <c r="O350" s="28"/>
      <c r="P350" s="28"/>
      <c r="Q350" s="28"/>
      <c r="S350" s="112">
        <v>0.41570000000000001</v>
      </c>
      <c r="T350" s="114">
        <v>2057</v>
      </c>
      <c r="U350" s="110">
        <v>1629377</v>
      </c>
      <c r="V350" s="110"/>
      <c r="W350" s="110">
        <v>1629377</v>
      </c>
      <c r="X350" s="111">
        <v>0.25345622119815669</v>
      </c>
      <c r="Y350" s="112">
        <v>0.74654377880184331</v>
      </c>
      <c r="Z350" s="110">
        <v>952044.98110000009</v>
      </c>
      <c r="AA350" s="110">
        <v>130180.32799090946</v>
      </c>
      <c r="AB350" s="110">
        <v>138678.99999999988</v>
      </c>
      <c r="AC350" s="110">
        <v>408472.69090909057</v>
      </c>
      <c r="AD350" s="110">
        <v>0</v>
      </c>
      <c r="AE350" t="s">
        <v>1886</v>
      </c>
      <c r="AF350" t="s">
        <v>764</v>
      </c>
      <c r="AG350" t="s">
        <v>365</v>
      </c>
    </row>
    <row r="351" spans="1:33" ht="25">
      <c r="A351" s="104" t="s">
        <v>26</v>
      </c>
      <c r="B351" s="104" t="s">
        <v>11</v>
      </c>
      <c r="D351" s="42" t="s">
        <v>153</v>
      </c>
      <c r="F351" s="28" t="s">
        <v>6790</v>
      </c>
      <c r="G351" s="28" t="s">
        <v>1325</v>
      </c>
      <c r="H351" s="28"/>
      <c r="I351" s="28" t="s">
        <v>25</v>
      </c>
      <c r="J351" s="28"/>
      <c r="K351" s="28"/>
      <c r="L351" s="28"/>
      <c r="M351" s="106" t="s">
        <v>6055</v>
      </c>
      <c r="N351" s="332"/>
      <c r="O351" s="28"/>
      <c r="P351" s="28"/>
      <c r="Q351" s="28"/>
      <c r="S351" s="112">
        <v>0.25040000000000001</v>
      </c>
      <c r="T351" s="114">
        <v>2057</v>
      </c>
      <c r="U351" s="110">
        <v>554701</v>
      </c>
      <c r="V351" s="110"/>
      <c r="W351" s="110">
        <v>554701</v>
      </c>
      <c r="X351" s="111">
        <v>0.25345622119815669</v>
      </c>
      <c r="Y351" s="112">
        <v>0.74654377880184331</v>
      </c>
      <c r="Z351" s="110">
        <v>415803.86960000003</v>
      </c>
      <c r="AA351" s="110">
        <v>30518.661437285482</v>
      </c>
      <c r="AB351" s="110">
        <v>27469.197202531323</v>
      </c>
      <c r="AC351" s="110">
        <v>80909.271760183168</v>
      </c>
      <c r="AD351" s="110">
        <v>0</v>
      </c>
      <c r="AE351" t="s">
        <v>1886</v>
      </c>
      <c r="AF351" t="s">
        <v>764</v>
      </c>
      <c r="AG351" t="s">
        <v>365</v>
      </c>
    </row>
    <row r="352" spans="1:33" ht="13">
      <c r="A352" s="104" t="s">
        <v>26</v>
      </c>
      <c r="B352" s="104" t="s">
        <v>11</v>
      </c>
      <c r="D352" s="42" t="s">
        <v>128</v>
      </c>
      <c r="F352" s="28" t="s">
        <v>6814</v>
      </c>
      <c r="G352" s="28" t="s">
        <v>1538</v>
      </c>
      <c r="H352" s="28"/>
      <c r="I352" s="28" t="s">
        <v>25</v>
      </c>
      <c r="J352" s="28"/>
      <c r="K352" s="28"/>
      <c r="L352" s="28"/>
      <c r="M352" s="106" t="s">
        <v>6055</v>
      </c>
      <c r="N352" s="332"/>
      <c r="O352" s="28"/>
      <c r="P352" s="28"/>
      <c r="Q352" s="28"/>
      <c r="S352" s="112">
        <v>0.27</v>
      </c>
      <c r="T352" s="114">
        <v>2057</v>
      </c>
      <c r="U352" s="110">
        <v>613632.01</v>
      </c>
      <c r="V352" s="110"/>
      <c r="W352" s="110">
        <v>613632.01</v>
      </c>
      <c r="X352" s="111">
        <v>0.25345622119815669</v>
      </c>
      <c r="Y352" s="112">
        <v>0.74654377880184331</v>
      </c>
      <c r="Z352" s="110">
        <v>447951.36729999998</v>
      </c>
      <c r="AA352" s="110">
        <v>157592.46088181814</v>
      </c>
      <c r="AB352" s="110">
        <v>2050.0000000000164</v>
      </c>
      <c r="AC352" s="110">
        <v>6038.1818181818653</v>
      </c>
      <c r="AD352" s="110">
        <v>0</v>
      </c>
      <c r="AE352" t="s">
        <v>1886</v>
      </c>
      <c r="AF352" t="s">
        <v>764</v>
      </c>
      <c r="AG352" t="s">
        <v>365</v>
      </c>
    </row>
    <row r="353" spans="1:34" ht="13">
      <c r="A353" s="104" t="s">
        <v>26</v>
      </c>
      <c r="B353" s="104" t="s">
        <v>11</v>
      </c>
      <c r="D353" s="42" t="s">
        <v>148</v>
      </c>
      <c r="F353" s="28" t="s">
        <v>6815</v>
      </c>
      <c r="G353" s="28" t="s">
        <v>1562</v>
      </c>
      <c r="H353" s="28"/>
      <c r="I353" s="28" t="s">
        <v>25</v>
      </c>
      <c r="J353" s="28"/>
      <c r="K353" s="28"/>
      <c r="L353" s="28"/>
      <c r="M353" s="106" t="s">
        <v>6021</v>
      </c>
      <c r="N353" s="332"/>
      <c r="O353" s="28"/>
      <c r="P353" s="28"/>
      <c r="Q353" s="28"/>
      <c r="S353" s="112">
        <v>0.30980000000000002</v>
      </c>
      <c r="T353" s="114">
        <v>2057</v>
      </c>
      <c r="U353" s="110">
        <v>107047</v>
      </c>
      <c r="V353" s="110"/>
      <c r="W353" s="110">
        <v>107047</v>
      </c>
      <c r="X353" s="111">
        <v>0.25345622119815669</v>
      </c>
      <c r="Y353" s="112">
        <v>0.74654377880184331</v>
      </c>
      <c r="Z353" s="110">
        <v>73883.839399999997</v>
      </c>
      <c r="AA353" s="110">
        <v>8204.7255339011317</v>
      </c>
      <c r="AB353" s="110">
        <v>6325.8706388729861</v>
      </c>
      <c r="AC353" s="110">
        <v>18632.564427225883</v>
      </c>
      <c r="AD353" s="110">
        <v>0</v>
      </c>
      <c r="AE353" t="s">
        <v>1885</v>
      </c>
      <c r="AF353" t="s">
        <v>764</v>
      </c>
      <c r="AG353" t="s">
        <v>365</v>
      </c>
    </row>
    <row r="354" spans="1:34" ht="25">
      <c r="A354" s="104" t="s">
        <v>26</v>
      </c>
      <c r="B354" s="104" t="s">
        <v>11</v>
      </c>
      <c r="D354" s="42" t="s">
        <v>118</v>
      </c>
      <c r="F354" s="28" t="s">
        <v>6809</v>
      </c>
      <c r="G354" s="28" t="s">
        <v>1865</v>
      </c>
      <c r="H354" s="28"/>
      <c r="I354" s="28" t="s">
        <v>25</v>
      </c>
      <c r="J354" s="28"/>
      <c r="K354" s="28"/>
      <c r="L354" s="28"/>
      <c r="M354" s="106" t="s">
        <v>6055</v>
      </c>
      <c r="N354" s="332"/>
      <c r="O354" s="28"/>
      <c r="P354" s="28"/>
      <c r="Q354" s="28"/>
      <c r="S354" s="112">
        <v>0.60299999999999998</v>
      </c>
      <c r="T354" s="114">
        <v>2057</v>
      </c>
      <c r="U354" s="110">
        <v>169185</v>
      </c>
      <c r="V354" s="110"/>
      <c r="W354" s="110">
        <v>169185</v>
      </c>
      <c r="X354" s="111">
        <v>0.25345622119815669</v>
      </c>
      <c r="Y354" s="112">
        <v>0.74654377880184331</v>
      </c>
      <c r="Z354" s="110">
        <v>67166.445000000007</v>
      </c>
      <c r="AA354" s="110">
        <v>22415.652010951031</v>
      </c>
      <c r="AB354" s="110">
        <v>20175.850988007802</v>
      </c>
      <c r="AC354" s="110">
        <v>59427.052001041156</v>
      </c>
      <c r="AD354" s="110">
        <v>0</v>
      </c>
      <c r="AE354" t="s">
        <v>1886</v>
      </c>
      <c r="AF354" t="s">
        <v>764</v>
      </c>
      <c r="AG354" t="s">
        <v>365</v>
      </c>
    </row>
    <row r="355" spans="1:34" ht="25">
      <c r="A355" s="104" t="s">
        <v>26</v>
      </c>
      <c r="B355" s="104" t="s">
        <v>11</v>
      </c>
      <c r="D355" s="42" t="s">
        <v>141</v>
      </c>
      <c r="F355" s="28" t="s">
        <v>6772</v>
      </c>
      <c r="G355" s="28" t="s">
        <v>1547</v>
      </c>
      <c r="H355" s="28"/>
      <c r="I355" s="28" t="s">
        <v>25</v>
      </c>
      <c r="J355" s="28"/>
      <c r="K355" s="28"/>
      <c r="L355" s="28"/>
      <c r="M355" s="106" t="s">
        <v>6055</v>
      </c>
      <c r="N355" s="332"/>
      <c r="O355" s="28"/>
      <c r="P355" s="28"/>
      <c r="Q355" s="28"/>
      <c r="S355" s="112">
        <v>0.3856</v>
      </c>
      <c r="T355" s="114">
        <v>2057</v>
      </c>
      <c r="U355" s="110">
        <v>282045</v>
      </c>
      <c r="V355" s="110"/>
      <c r="W355" s="110">
        <v>282045</v>
      </c>
      <c r="X355" s="111">
        <v>0.25345622119815669</v>
      </c>
      <c r="Y355" s="112">
        <v>0.74654377880184331</v>
      </c>
      <c r="Z355" s="110">
        <v>173288.448</v>
      </c>
      <c r="AA355" s="110">
        <v>23896.133635130391</v>
      </c>
      <c r="AB355" s="110">
        <v>21508.40096805451</v>
      </c>
      <c r="AC355" s="110">
        <v>63352.017396815099</v>
      </c>
      <c r="AD355" s="110">
        <v>0</v>
      </c>
      <c r="AE355" t="s">
        <v>1886</v>
      </c>
      <c r="AF355" t="s">
        <v>764</v>
      </c>
      <c r="AG355" t="s">
        <v>365</v>
      </c>
    </row>
    <row r="356" spans="1:34" ht="25">
      <c r="A356" s="104" t="s">
        <v>26</v>
      </c>
      <c r="B356" s="104" t="s">
        <v>11</v>
      </c>
      <c r="D356" s="42" t="s">
        <v>124</v>
      </c>
      <c r="F356" s="28" t="s">
        <v>6771</v>
      </c>
      <c r="G356" s="28" t="s">
        <v>1548</v>
      </c>
      <c r="H356" s="28"/>
      <c r="I356" s="28" t="s">
        <v>25</v>
      </c>
      <c r="J356" s="28"/>
      <c r="K356" s="28"/>
      <c r="L356" s="28"/>
      <c r="M356" s="106" t="s">
        <v>6055</v>
      </c>
      <c r="N356" s="332"/>
      <c r="O356" s="28"/>
      <c r="P356" s="28"/>
      <c r="Q356" s="28"/>
      <c r="S356" s="112">
        <v>0.38419999999999999</v>
      </c>
      <c r="T356" s="114">
        <v>2057</v>
      </c>
      <c r="U356" s="110">
        <v>148069</v>
      </c>
      <c r="V356" s="110"/>
      <c r="W356" s="110">
        <v>148069</v>
      </c>
      <c r="X356" s="111">
        <v>0.25345622119815669</v>
      </c>
      <c r="Y356" s="112">
        <v>0.74654377880184331</v>
      </c>
      <c r="Z356" s="110">
        <v>91180.890200000009</v>
      </c>
      <c r="AA356" s="110">
        <v>12499.5308239523</v>
      </c>
      <c r="AB356" s="110">
        <v>11250.561491624991</v>
      </c>
      <c r="AC356" s="110">
        <v>33138.0174844227</v>
      </c>
      <c r="AD356" s="110">
        <v>0</v>
      </c>
      <c r="AE356" t="s">
        <v>1886</v>
      </c>
      <c r="AF356" t="s">
        <v>764</v>
      </c>
      <c r="AG356" t="s">
        <v>365</v>
      </c>
    </row>
    <row r="357" spans="1:34" ht="13">
      <c r="A357" s="104" t="s">
        <v>26</v>
      </c>
      <c r="B357" s="104" t="s">
        <v>11</v>
      </c>
      <c r="D357" s="42" t="s">
        <v>105</v>
      </c>
      <c r="F357" s="28" t="s">
        <v>6803</v>
      </c>
      <c r="G357" s="28" t="s">
        <v>1552</v>
      </c>
      <c r="H357" s="28"/>
      <c r="I357" s="28" t="s">
        <v>25</v>
      </c>
      <c r="J357" s="28"/>
      <c r="K357" s="28"/>
      <c r="L357" s="28"/>
      <c r="M357" s="106" t="s">
        <v>6021</v>
      </c>
      <c r="N357" s="332"/>
      <c r="O357" s="28"/>
      <c r="P357" s="28"/>
      <c r="Q357" s="28"/>
      <c r="S357" s="112">
        <v>0.46689999999999998</v>
      </c>
      <c r="T357" s="114">
        <v>2057</v>
      </c>
      <c r="U357" s="110">
        <v>430997</v>
      </c>
      <c r="V357" s="110"/>
      <c r="W357" s="110">
        <v>430997</v>
      </c>
      <c r="X357" s="111">
        <v>0.25345622119815669</v>
      </c>
      <c r="Y357" s="112">
        <v>0.74654377880184331</v>
      </c>
      <c r="Z357" s="110">
        <v>229764.5007</v>
      </c>
      <c r="AA357" s="110">
        <v>36587.329699723952</v>
      </c>
      <c r="AB357" s="110">
        <v>41730.342525415588</v>
      </c>
      <c r="AC357" s="110">
        <v>122914.82707486046</v>
      </c>
      <c r="AD357" s="110">
        <v>0</v>
      </c>
      <c r="AE357" t="s">
        <v>1885</v>
      </c>
      <c r="AF357" t="s">
        <v>764</v>
      </c>
      <c r="AG357" t="s">
        <v>365</v>
      </c>
    </row>
    <row r="358" spans="1:34" ht="25">
      <c r="A358" s="104" t="s">
        <v>26</v>
      </c>
      <c r="B358" s="104" t="s">
        <v>11</v>
      </c>
      <c r="D358" s="42" t="s">
        <v>103</v>
      </c>
      <c r="F358" s="28" t="s">
        <v>6786</v>
      </c>
      <c r="G358" s="28" t="s">
        <v>1325</v>
      </c>
      <c r="H358" s="28"/>
      <c r="I358" s="28" t="s">
        <v>25</v>
      </c>
      <c r="J358" s="28"/>
      <c r="K358" s="28"/>
      <c r="L358" s="28"/>
      <c r="M358" s="106" t="s">
        <v>6021</v>
      </c>
      <c r="N358" s="332"/>
      <c r="O358" s="28"/>
      <c r="P358" s="28"/>
      <c r="Q358" s="28"/>
      <c r="S358" s="112">
        <v>0.16189999999999999</v>
      </c>
      <c r="T358" s="114">
        <v>2057</v>
      </c>
      <c r="U358" s="110">
        <v>154163</v>
      </c>
      <c r="V358" s="110"/>
      <c r="W358" s="110">
        <v>154163</v>
      </c>
      <c r="X358" s="111">
        <v>0.25345622119815669</v>
      </c>
      <c r="Y358" s="112">
        <v>0.74654377880184331</v>
      </c>
      <c r="Z358" s="110">
        <v>129204.01030000001</v>
      </c>
      <c r="AA358" s="110">
        <v>6174.9741697407881</v>
      </c>
      <c r="AB358" s="110">
        <v>4760.9255952269868</v>
      </c>
      <c r="AC358" s="110">
        <v>14023.089935032216</v>
      </c>
      <c r="AD358" s="110">
        <v>0</v>
      </c>
      <c r="AE358" t="s">
        <v>1885</v>
      </c>
      <c r="AF358" t="s">
        <v>764</v>
      </c>
      <c r="AG358" t="s">
        <v>365</v>
      </c>
    </row>
    <row r="359" spans="1:34" ht="25">
      <c r="A359" s="104" t="s">
        <v>26</v>
      </c>
      <c r="B359" s="104" t="s">
        <v>11</v>
      </c>
      <c r="D359" s="42" t="s">
        <v>152</v>
      </c>
      <c r="F359" s="28" t="s">
        <v>6807</v>
      </c>
      <c r="G359" s="28" t="s">
        <v>1565</v>
      </c>
      <c r="H359" s="28"/>
      <c r="I359" s="28" t="s">
        <v>25</v>
      </c>
      <c r="J359" s="28"/>
      <c r="K359" s="28"/>
      <c r="L359" s="28"/>
      <c r="M359" s="106" t="s">
        <v>6021</v>
      </c>
      <c r="N359" s="332"/>
      <c r="O359" s="28"/>
      <c r="P359" s="28"/>
      <c r="Q359" s="28"/>
      <c r="S359" s="112">
        <v>0.17119999999999999</v>
      </c>
      <c r="T359" s="114">
        <v>2057</v>
      </c>
      <c r="U359" s="110">
        <v>717347</v>
      </c>
      <c r="V359" s="110"/>
      <c r="W359" s="110">
        <v>717347</v>
      </c>
      <c r="X359" s="111">
        <v>0.25345622119815669</v>
      </c>
      <c r="Y359" s="112">
        <v>0.74654377880184331</v>
      </c>
      <c r="Z359" s="110">
        <v>594537.1936</v>
      </c>
      <c r="AA359" s="110">
        <v>30383.737139443052</v>
      </c>
      <c r="AB359" s="110">
        <v>23425.962254979873</v>
      </c>
      <c r="AC359" s="110">
        <v>69000.107005577083</v>
      </c>
      <c r="AD359" s="110">
        <v>0</v>
      </c>
      <c r="AE359" t="s">
        <v>1885</v>
      </c>
      <c r="AF359" t="s">
        <v>764</v>
      </c>
      <c r="AG359" t="s">
        <v>365</v>
      </c>
    </row>
    <row r="360" spans="1:34" ht="25">
      <c r="A360" s="104" t="s">
        <v>26</v>
      </c>
      <c r="B360" s="104" t="s">
        <v>11</v>
      </c>
      <c r="D360" s="42" t="s">
        <v>100</v>
      </c>
      <c r="F360" s="28" t="s">
        <v>6830</v>
      </c>
      <c r="G360" s="28" t="s">
        <v>1325</v>
      </c>
      <c r="H360" s="28"/>
      <c r="I360" s="28" t="s">
        <v>25</v>
      </c>
      <c r="J360" s="28"/>
      <c r="K360" s="28"/>
      <c r="L360" s="28"/>
      <c r="M360" s="106" t="s">
        <v>6021</v>
      </c>
      <c r="N360" s="332"/>
      <c r="O360" s="28"/>
      <c r="P360" s="28"/>
      <c r="Q360" s="28"/>
      <c r="S360" s="112">
        <v>0.33679999999999999</v>
      </c>
      <c r="T360" s="114">
        <v>2057</v>
      </c>
      <c r="U360" s="110">
        <v>896739</v>
      </c>
      <c r="V360" s="110"/>
      <c r="W360" s="110">
        <v>896739</v>
      </c>
      <c r="X360" s="111">
        <v>0.25345622119815669</v>
      </c>
      <c r="Y360" s="112">
        <v>0.74654377880184331</v>
      </c>
      <c r="Z360" s="110">
        <v>594717.30480000004</v>
      </c>
      <c r="AA360" s="110">
        <v>74721.620906046708</v>
      </c>
      <c r="AB360" s="110">
        <v>57610.617908605665</v>
      </c>
      <c r="AC360" s="110">
        <v>169689.45638534758</v>
      </c>
      <c r="AD360" s="110">
        <v>0</v>
      </c>
      <c r="AE360" t="s">
        <v>1885</v>
      </c>
      <c r="AF360" t="s">
        <v>764</v>
      </c>
      <c r="AG360" t="s">
        <v>365</v>
      </c>
    </row>
    <row r="361" spans="1:34" ht="25">
      <c r="A361" s="104" t="s">
        <v>26</v>
      </c>
      <c r="B361" s="104" t="s">
        <v>11</v>
      </c>
      <c r="D361" s="42" t="s">
        <v>147</v>
      </c>
      <c r="F361" s="28" t="s">
        <v>6805</v>
      </c>
      <c r="G361" s="28" t="s">
        <v>1559</v>
      </c>
      <c r="H361" s="28"/>
      <c r="I361" s="28" t="s">
        <v>25</v>
      </c>
      <c r="J361" s="28"/>
      <c r="K361" s="28"/>
      <c r="L361" s="28"/>
      <c r="M361" s="106" t="s">
        <v>6021</v>
      </c>
      <c r="N361" s="332"/>
      <c r="O361" s="28"/>
      <c r="P361" s="28"/>
      <c r="Q361" s="28"/>
      <c r="S361" s="112">
        <v>0.2581</v>
      </c>
      <c r="T361" s="114">
        <v>2057</v>
      </c>
      <c r="U361" s="110">
        <v>257170</v>
      </c>
      <c r="V361" s="110"/>
      <c r="W361" s="110">
        <v>257170</v>
      </c>
      <c r="X361" s="111">
        <v>0.25345622119815669</v>
      </c>
      <c r="Y361" s="112">
        <v>0.74654377880184331</v>
      </c>
      <c r="Z361" s="110">
        <v>190794.42300000001</v>
      </c>
      <c r="AA361" s="110">
        <v>16421.637189771398</v>
      </c>
      <c r="AB361" s="110">
        <v>12661.136818260704</v>
      </c>
      <c r="AC361" s="110">
        <v>37292.802991967888</v>
      </c>
      <c r="AD361" s="110">
        <v>0</v>
      </c>
      <c r="AE361" t="s">
        <v>1885</v>
      </c>
      <c r="AF361" t="s">
        <v>764</v>
      </c>
      <c r="AG361" t="s">
        <v>365</v>
      </c>
    </row>
    <row r="362" spans="1:34" ht="13">
      <c r="A362" s="104" t="s">
        <v>26</v>
      </c>
      <c r="B362" s="104" t="s">
        <v>11</v>
      </c>
      <c r="D362" s="42" t="s">
        <v>137</v>
      </c>
      <c r="F362" s="28" t="s">
        <v>6755</v>
      </c>
      <c r="G362" s="28" t="s">
        <v>1850</v>
      </c>
      <c r="H362" s="28"/>
      <c r="I362" s="28" t="s">
        <v>25</v>
      </c>
      <c r="J362" s="28"/>
      <c r="K362" s="28"/>
      <c r="L362" s="28"/>
      <c r="M362" s="106" t="s">
        <v>6055</v>
      </c>
      <c r="N362" s="332"/>
      <c r="O362" s="28"/>
      <c r="P362" s="28"/>
      <c r="Q362" s="28"/>
      <c r="S362" s="112">
        <v>0.39</v>
      </c>
      <c r="T362" s="114">
        <v>2057</v>
      </c>
      <c r="U362" s="110">
        <v>1668420</v>
      </c>
      <c r="V362" s="110"/>
      <c r="W362" s="110">
        <v>1668420</v>
      </c>
      <c r="X362" s="111">
        <v>0.25345622119815669</v>
      </c>
      <c r="Y362" s="112">
        <v>0.74654377880184331</v>
      </c>
      <c r="Z362" s="110">
        <v>1017736.2</v>
      </c>
      <c r="AA362" s="110">
        <v>137723.41818181821</v>
      </c>
      <c r="AB362" s="110">
        <v>130013.00000000001</v>
      </c>
      <c r="AC362" s="110">
        <v>382947.38181818184</v>
      </c>
      <c r="AD362" s="110">
        <v>0</v>
      </c>
      <c r="AE362" t="s">
        <v>1886</v>
      </c>
      <c r="AF362" t="s">
        <v>764</v>
      </c>
      <c r="AG362" t="s">
        <v>365</v>
      </c>
    </row>
    <row r="363" spans="1:34" ht="13">
      <c r="A363" s="104" t="s">
        <v>26</v>
      </c>
      <c r="B363" s="104" t="s">
        <v>11</v>
      </c>
      <c r="D363" s="42" t="s">
        <v>143</v>
      </c>
      <c r="F363" s="28" t="s">
        <v>6750</v>
      </c>
      <c r="G363" s="28" t="s">
        <v>1551</v>
      </c>
      <c r="H363" s="28"/>
      <c r="I363" s="28" t="s">
        <v>25</v>
      </c>
      <c r="J363" s="28"/>
      <c r="K363" s="28"/>
      <c r="L363" s="28"/>
      <c r="M363" s="106" t="s">
        <v>6055</v>
      </c>
      <c r="N363" s="332"/>
      <c r="O363" s="28"/>
      <c r="P363" s="28"/>
      <c r="Q363" s="28"/>
      <c r="S363" s="112">
        <v>0.32840000000000003</v>
      </c>
      <c r="T363" s="114">
        <v>2057</v>
      </c>
      <c r="U363" s="110">
        <v>6386</v>
      </c>
      <c r="V363" s="110"/>
      <c r="W363" s="110">
        <v>6386</v>
      </c>
      <c r="X363" s="111">
        <v>0.25345622119815669</v>
      </c>
      <c r="Y363" s="112">
        <v>0.74654377880184331</v>
      </c>
      <c r="Z363" s="110">
        <v>4288.8375999999998</v>
      </c>
      <c r="AA363" s="110">
        <v>460.79129986550925</v>
      </c>
      <c r="AB363" s="110">
        <v>414.74843551795857</v>
      </c>
      <c r="AC363" s="110">
        <v>1221.6226646165323</v>
      </c>
      <c r="AD363" s="110">
        <v>0</v>
      </c>
      <c r="AE363" t="s">
        <v>1886</v>
      </c>
      <c r="AF363" t="s">
        <v>764</v>
      </c>
      <c r="AG363" t="s">
        <v>365</v>
      </c>
    </row>
    <row r="364" spans="1:34" ht="25">
      <c r="A364" s="104" t="s">
        <v>15</v>
      </c>
      <c r="B364" s="104" t="s">
        <v>5</v>
      </c>
      <c r="D364" s="42" t="s">
        <v>724</v>
      </c>
      <c r="F364" s="28" t="s">
        <v>1304</v>
      </c>
      <c r="G364" s="28" t="s">
        <v>1804</v>
      </c>
      <c r="H364" s="28"/>
      <c r="I364" s="28"/>
      <c r="J364" s="28"/>
      <c r="K364" s="28"/>
      <c r="L364" s="28"/>
      <c r="M364" s="106" t="s">
        <v>6435</v>
      </c>
      <c r="N364" s="332"/>
      <c r="O364" s="28"/>
      <c r="P364" s="28"/>
      <c r="Q364" s="28"/>
      <c r="S364" s="112">
        <v>0.11</v>
      </c>
      <c r="T364" s="114">
        <v>2028</v>
      </c>
      <c r="U364" s="110">
        <v>32508852</v>
      </c>
      <c r="V364" s="110"/>
      <c r="W364" s="110">
        <v>32508852</v>
      </c>
      <c r="X364" s="111">
        <v>1</v>
      </c>
      <c r="Y364" s="112">
        <v>0</v>
      </c>
      <c r="Z364" s="110">
        <v>28932878.280000001</v>
      </c>
      <c r="AA364" s="110">
        <v>736275.11976946145</v>
      </c>
      <c r="AB364" s="110">
        <v>2839698.6002305374</v>
      </c>
      <c r="AC364" s="110">
        <v>0</v>
      </c>
      <c r="AD364" s="110">
        <v>0</v>
      </c>
      <c r="AE364" t="s">
        <v>608</v>
      </c>
      <c r="AF364" t="s">
        <v>765</v>
      </c>
      <c r="AG364" t="s">
        <v>365</v>
      </c>
    </row>
    <row r="365" spans="1:34" ht="25">
      <c r="A365" s="104" t="s">
        <v>15</v>
      </c>
      <c r="B365" s="104" t="s">
        <v>5</v>
      </c>
      <c r="D365" s="42" t="s">
        <v>724</v>
      </c>
      <c r="F365" s="28" t="s">
        <v>1304</v>
      </c>
      <c r="G365" s="28" t="s">
        <v>1804</v>
      </c>
      <c r="H365" s="28"/>
      <c r="I365" s="28"/>
      <c r="J365" s="28"/>
      <c r="K365" s="28"/>
      <c r="L365" s="28"/>
      <c r="M365" s="106" t="s">
        <v>6435</v>
      </c>
      <c r="N365" s="332"/>
      <c r="O365" s="28"/>
      <c r="P365" s="28"/>
      <c r="Q365" s="28"/>
      <c r="S365" s="112">
        <v>0.11</v>
      </c>
      <c r="T365" s="114">
        <v>2028</v>
      </c>
      <c r="U365" s="110">
        <v>611144.88</v>
      </c>
      <c r="V365" s="110"/>
      <c r="W365" s="110">
        <v>611144.88</v>
      </c>
      <c r="X365" s="111">
        <v>1</v>
      </c>
      <c r="Y365" s="112">
        <v>0</v>
      </c>
      <c r="Z365" s="110">
        <v>543918.94319999998</v>
      </c>
      <c r="AA365" s="110">
        <v>13841.484458402032</v>
      </c>
      <c r="AB365" s="110">
        <v>53384.452341597993</v>
      </c>
      <c r="AC365" s="110">
        <v>0</v>
      </c>
      <c r="AD365" s="110">
        <v>0</v>
      </c>
      <c r="AE365" t="s">
        <v>608</v>
      </c>
      <c r="AF365" t="s">
        <v>765</v>
      </c>
      <c r="AG365" t="s">
        <v>365</v>
      </c>
    </row>
    <row r="366" spans="1:34" ht="25">
      <c r="A366" s="104" t="s">
        <v>15</v>
      </c>
      <c r="B366" s="104" t="s">
        <v>6</v>
      </c>
      <c r="D366" s="42" t="s">
        <v>724</v>
      </c>
      <c r="F366" s="28" t="s">
        <v>728</v>
      </c>
      <c r="G366" s="28" t="s">
        <v>1145</v>
      </c>
      <c r="H366" s="28"/>
      <c r="I366" s="28"/>
      <c r="J366" s="28"/>
      <c r="K366" s="28"/>
      <c r="L366" s="28"/>
      <c r="M366" s="106" t="s">
        <v>6562</v>
      </c>
      <c r="N366" s="332"/>
      <c r="O366" s="28"/>
      <c r="P366" s="28"/>
      <c r="Q366" s="28"/>
      <c r="S366" s="112">
        <v>0.75449999999999995</v>
      </c>
      <c r="T366" s="114">
        <v>2035</v>
      </c>
      <c r="U366" s="110">
        <v>1620275.6500000001</v>
      </c>
      <c r="V366" s="110">
        <v>826340.58149999997</v>
      </c>
      <c r="W366" s="110">
        <v>793935.06850000017</v>
      </c>
      <c r="X366" s="111">
        <v>0.58823529411764708</v>
      </c>
      <c r="Y366" s="112">
        <v>0.41176470588235292</v>
      </c>
      <c r="Z366" s="110">
        <v>1021251.64081675</v>
      </c>
      <c r="AA366" s="110">
        <v>0</v>
      </c>
      <c r="AB366" s="110">
        <v>352367.06422544125</v>
      </c>
      <c r="AC366" s="110">
        <v>246656.94495780885</v>
      </c>
      <c r="AD366" s="110">
        <v>0</v>
      </c>
      <c r="AE366" t="s">
        <v>587</v>
      </c>
      <c r="AF366" t="s">
        <v>764</v>
      </c>
      <c r="AG366" t="s">
        <v>365</v>
      </c>
    </row>
    <row r="367" spans="1:34" ht="25">
      <c r="A367" s="104" t="s">
        <v>15</v>
      </c>
      <c r="B367" s="104" t="s">
        <v>6</v>
      </c>
      <c r="D367" s="42" t="s">
        <v>725</v>
      </c>
      <c r="F367" s="28" t="s">
        <v>775</v>
      </c>
      <c r="G367" s="28" t="s">
        <v>1147</v>
      </c>
      <c r="H367" s="28"/>
      <c r="I367" s="28"/>
      <c r="J367" s="28"/>
      <c r="K367" s="28"/>
      <c r="L367" s="28"/>
      <c r="M367" s="106" t="s">
        <v>6565</v>
      </c>
      <c r="N367" s="332"/>
      <c r="O367" s="28"/>
      <c r="P367" s="28"/>
      <c r="Q367" s="28"/>
      <c r="S367" s="112">
        <v>1</v>
      </c>
      <c r="T367" s="114">
        <v>2028</v>
      </c>
      <c r="U367" s="110">
        <v>36923</v>
      </c>
      <c r="V367" s="110"/>
      <c r="W367" s="110">
        <v>36923</v>
      </c>
      <c r="X367" s="111">
        <v>1</v>
      </c>
      <c r="Y367" s="112">
        <v>0</v>
      </c>
      <c r="Z367" s="110">
        <v>0</v>
      </c>
      <c r="AA367" s="110">
        <v>0</v>
      </c>
      <c r="AB367" s="110">
        <v>36923</v>
      </c>
      <c r="AC367" s="110">
        <v>0</v>
      </c>
      <c r="AD367" s="110">
        <v>0</v>
      </c>
      <c r="AE367" t="s">
        <v>581</v>
      </c>
      <c r="AF367" t="s">
        <v>764</v>
      </c>
      <c r="AG367" t="s">
        <v>7524</v>
      </c>
      <c r="AH367" t="s">
        <v>7525</v>
      </c>
    </row>
    <row r="368" spans="1:34" ht="25">
      <c r="A368" s="104" t="s">
        <v>15</v>
      </c>
      <c r="B368" s="104" t="s">
        <v>6</v>
      </c>
      <c r="D368" s="42" t="s">
        <v>725</v>
      </c>
      <c r="F368" s="28" t="s">
        <v>775</v>
      </c>
      <c r="G368" s="28" t="s">
        <v>1147</v>
      </c>
      <c r="H368" s="28"/>
      <c r="I368" s="28"/>
      <c r="J368" s="28"/>
      <c r="K368" s="28"/>
      <c r="L368" s="28"/>
      <c r="M368" s="106" t="s">
        <v>6565</v>
      </c>
      <c r="N368" s="332"/>
      <c r="O368" s="28"/>
      <c r="P368" s="28"/>
      <c r="Q368" s="28"/>
      <c r="S368" s="112">
        <v>1</v>
      </c>
      <c r="T368" s="114">
        <v>2028</v>
      </c>
      <c r="U368" s="110">
        <v>7367120.0800000001</v>
      </c>
      <c r="V368" s="110"/>
      <c r="W368" s="110">
        <v>7367120.0800000001</v>
      </c>
      <c r="X368" s="111">
        <v>1</v>
      </c>
      <c r="Y368" s="112">
        <v>0</v>
      </c>
      <c r="Z368" s="110">
        <v>0</v>
      </c>
      <c r="AA368" s="110">
        <v>8.1791463379943253E-10</v>
      </c>
      <c r="AB368" s="110">
        <v>7367120.0799999991</v>
      </c>
      <c r="AC368" s="110">
        <v>0</v>
      </c>
      <c r="AD368" s="110">
        <v>0</v>
      </c>
      <c r="AE368" t="s">
        <v>581</v>
      </c>
      <c r="AF368" t="s">
        <v>764</v>
      </c>
      <c r="AG368" t="s">
        <v>365</v>
      </c>
    </row>
    <row r="369" spans="1:33" ht="25">
      <c r="A369" s="104" t="s">
        <v>26</v>
      </c>
      <c r="B369" s="104" t="s">
        <v>11</v>
      </c>
      <c r="D369" s="42" t="s">
        <v>158</v>
      </c>
      <c r="F369" s="28" t="s">
        <v>6751</v>
      </c>
      <c r="G369" s="28" t="s">
        <v>1564</v>
      </c>
      <c r="H369" s="28"/>
      <c r="I369" s="28" t="s">
        <v>25</v>
      </c>
      <c r="J369" s="28"/>
      <c r="K369" s="28"/>
      <c r="L369" s="28"/>
      <c r="M369" s="106" t="s">
        <v>6021</v>
      </c>
      <c r="N369" s="332"/>
      <c r="O369" s="28"/>
      <c r="P369" s="28"/>
      <c r="Q369" s="28"/>
      <c r="S369" s="112">
        <v>0.43519999999999998</v>
      </c>
      <c r="T369" s="114">
        <v>2057</v>
      </c>
      <c r="U369" s="110">
        <v>197936</v>
      </c>
      <c r="V369" s="110"/>
      <c r="W369" s="110">
        <v>197936</v>
      </c>
      <c r="X369" s="111">
        <v>0.25345622119815669</v>
      </c>
      <c r="Y369" s="112">
        <v>0.74654377880184331</v>
      </c>
      <c r="Z369" s="110">
        <v>111794.25279999999</v>
      </c>
      <c r="AA369" s="110">
        <v>21311.882824181026</v>
      </c>
      <c r="AB369" s="110">
        <v>16431.532445484077</v>
      </c>
      <c r="AC369" s="110">
        <v>48398.331930334913</v>
      </c>
      <c r="AD369" s="110">
        <v>0</v>
      </c>
      <c r="AE369" t="s">
        <v>1885</v>
      </c>
      <c r="AF369" t="s">
        <v>764</v>
      </c>
      <c r="AG369" t="s">
        <v>365</v>
      </c>
    </row>
    <row r="370" spans="1:33" ht="13">
      <c r="A370" s="104" t="s">
        <v>26</v>
      </c>
      <c r="B370" s="104" t="s">
        <v>11</v>
      </c>
      <c r="D370" s="42" t="s">
        <v>111</v>
      </c>
      <c r="F370" s="28" t="s">
        <v>1428</v>
      </c>
      <c r="G370" s="28" t="s">
        <v>1539</v>
      </c>
      <c r="H370" s="28"/>
      <c r="I370" s="28" t="s">
        <v>25</v>
      </c>
      <c r="J370" s="28"/>
      <c r="K370" s="28"/>
      <c r="L370" s="28"/>
      <c r="M370" s="106" t="s">
        <v>6021</v>
      </c>
      <c r="N370" s="332"/>
      <c r="O370" s="28"/>
      <c r="P370" s="28"/>
      <c r="Q370" s="28"/>
      <c r="S370" s="112">
        <v>0.16189999999999999</v>
      </c>
      <c r="T370" s="114">
        <v>2057</v>
      </c>
      <c r="U370" s="110">
        <v>207068</v>
      </c>
      <c r="V370" s="110"/>
      <c r="W370" s="110">
        <v>207068</v>
      </c>
      <c r="X370" s="111">
        <v>0.25345622119815669</v>
      </c>
      <c r="Y370" s="112">
        <v>0.74654377880184331</v>
      </c>
      <c r="Z370" s="110">
        <v>173543.69080000001</v>
      </c>
      <c r="AA370" s="110">
        <v>8294.0754356096149</v>
      </c>
      <c r="AB370" s="110">
        <v>6394.7597098685283</v>
      </c>
      <c r="AC370" s="110">
        <v>18835.474054521845</v>
      </c>
      <c r="AD370" s="110">
        <v>0</v>
      </c>
      <c r="AE370" t="s">
        <v>1885</v>
      </c>
      <c r="AF370" t="s">
        <v>764</v>
      </c>
      <c r="AG370" t="s">
        <v>365</v>
      </c>
    </row>
    <row r="371" spans="1:33" ht="25">
      <c r="A371" s="104" t="s">
        <v>26</v>
      </c>
      <c r="B371" s="104" t="s">
        <v>11</v>
      </c>
      <c r="D371" s="42" t="s">
        <v>175</v>
      </c>
      <c r="F371" s="28" t="s">
        <v>6767</v>
      </c>
      <c r="G371" s="28" t="s">
        <v>1545</v>
      </c>
      <c r="H371" s="28"/>
      <c r="I371" s="28" t="s">
        <v>25</v>
      </c>
      <c r="J371" s="28"/>
      <c r="K371" s="28"/>
      <c r="L371" s="28"/>
      <c r="M371" s="106" t="s">
        <v>6021</v>
      </c>
      <c r="N371" s="332"/>
      <c r="O371" s="28"/>
      <c r="P371" s="28"/>
      <c r="Q371" s="28"/>
      <c r="S371" s="112">
        <v>0.36059999999999998</v>
      </c>
      <c r="T371" s="114">
        <v>2057</v>
      </c>
      <c r="U371" s="110">
        <v>207823</v>
      </c>
      <c r="V371" s="110"/>
      <c r="W371" s="110">
        <v>207823</v>
      </c>
      <c r="X371" s="111">
        <v>0.25345622119815669</v>
      </c>
      <c r="Y371" s="112">
        <v>0.74654377880184331</v>
      </c>
      <c r="Z371" s="110">
        <v>132882.02619999999</v>
      </c>
      <c r="AA371" s="110">
        <v>16284.74893123348</v>
      </c>
      <c r="AB371" s="110">
        <v>14866.785104986908</v>
      </c>
      <c r="AC371" s="110">
        <v>43789.439763779621</v>
      </c>
      <c r="AD371" s="110">
        <v>0</v>
      </c>
      <c r="AE371" t="s">
        <v>1885</v>
      </c>
      <c r="AF371" t="s">
        <v>764</v>
      </c>
      <c r="AG371" t="s">
        <v>365</v>
      </c>
    </row>
    <row r="372" spans="1:33" ht="25">
      <c r="A372" s="104" t="s">
        <v>26</v>
      </c>
      <c r="B372" s="104" t="s">
        <v>11</v>
      </c>
      <c r="D372" s="42" t="s">
        <v>107</v>
      </c>
      <c r="F372" s="28" t="s">
        <v>1452</v>
      </c>
      <c r="G372" s="28" t="s">
        <v>1349</v>
      </c>
      <c r="H372" s="28"/>
      <c r="I372" s="28" t="s">
        <v>25</v>
      </c>
      <c r="J372" s="28"/>
      <c r="K372" s="28"/>
      <c r="L372" s="28"/>
      <c r="M372" s="106" t="s">
        <v>6021</v>
      </c>
      <c r="N372" s="332"/>
      <c r="O372" s="28"/>
      <c r="P372" s="28"/>
      <c r="Q372" s="28"/>
      <c r="S372" s="112">
        <v>0.51759999999999995</v>
      </c>
      <c r="T372" s="114">
        <v>2057</v>
      </c>
      <c r="U372" s="110">
        <v>1190493</v>
      </c>
      <c r="V372" s="110"/>
      <c r="W372" s="110">
        <v>1190493</v>
      </c>
      <c r="X372" s="111">
        <v>0.25345622119815669</v>
      </c>
      <c r="Y372" s="112">
        <v>0.74654377880184331</v>
      </c>
      <c r="Z372" s="110">
        <v>574293.8232000001</v>
      </c>
      <c r="AA372" s="110">
        <v>152450.64186855033</v>
      </c>
      <c r="AB372" s="110">
        <v>117539.95124990657</v>
      </c>
      <c r="AC372" s="110">
        <v>346208.58368154301</v>
      </c>
      <c r="AD372" s="110">
        <v>0</v>
      </c>
      <c r="AE372" t="s">
        <v>1885</v>
      </c>
      <c r="AF372" t="s">
        <v>764</v>
      </c>
      <c r="AG372" t="s">
        <v>365</v>
      </c>
    </row>
    <row r="373" spans="1:33" ht="37.5">
      <c r="A373" s="104" t="s">
        <v>26</v>
      </c>
      <c r="B373" s="104" t="s">
        <v>11</v>
      </c>
      <c r="D373" s="42" t="s">
        <v>116</v>
      </c>
      <c r="F373" s="28" t="s">
        <v>1422</v>
      </c>
      <c r="G373" s="28" t="s">
        <v>1330</v>
      </c>
      <c r="H373" s="28"/>
      <c r="I373" s="28" t="s">
        <v>25</v>
      </c>
      <c r="J373" s="28"/>
      <c r="K373" s="28"/>
      <c r="L373" s="28"/>
      <c r="M373" s="106" t="s">
        <v>6021</v>
      </c>
      <c r="N373" s="332"/>
      <c r="O373" s="28"/>
      <c r="P373" s="28"/>
      <c r="Q373" s="28"/>
      <c r="S373" s="112">
        <v>0.33333333333333337</v>
      </c>
      <c r="T373" s="114">
        <v>2050</v>
      </c>
      <c r="U373" s="110">
        <v>1885865.8049999999</v>
      </c>
      <c r="V373" s="110"/>
      <c r="W373" s="110">
        <v>1885865.8049999999</v>
      </c>
      <c r="X373" s="111">
        <v>0.30805687203791476</v>
      </c>
      <c r="Y373" s="112">
        <v>0.69194312796208524</v>
      </c>
      <c r="Z373" s="110">
        <v>1257243.8699999999</v>
      </c>
      <c r="AA373" s="110">
        <v>452897.88884615409</v>
      </c>
      <c r="AB373" s="110">
        <v>54132.999999999956</v>
      </c>
      <c r="AC373" s="110">
        <v>121591.04615384601</v>
      </c>
      <c r="AD373" s="110">
        <v>0</v>
      </c>
      <c r="AE373" t="s">
        <v>1885</v>
      </c>
      <c r="AF373" t="s">
        <v>764</v>
      </c>
      <c r="AG373" t="s">
        <v>365</v>
      </c>
    </row>
    <row r="374" spans="1:33" ht="37.5">
      <c r="A374" s="104" t="s">
        <v>26</v>
      </c>
      <c r="B374" s="104" t="s">
        <v>11</v>
      </c>
      <c r="D374" s="42" t="s">
        <v>116</v>
      </c>
      <c r="F374" s="28" t="s">
        <v>1422</v>
      </c>
      <c r="G374" s="28" t="s">
        <v>1330</v>
      </c>
      <c r="H374" s="28"/>
      <c r="I374" s="28" t="s">
        <v>25</v>
      </c>
      <c r="J374" s="28"/>
      <c r="K374" s="28"/>
      <c r="L374" s="28"/>
      <c r="M374" s="106" t="s">
        <v>6055</v>
      </c>
      <c r="N374" s="332"/>
      <c r="O374" s="28"/>
      <c r="P374" s="28"/>
      <c r="Q374" s="28"/>
      <c r="S374" s="112">
        <v>0.33333333333333337</v>
      </c>
      <c r="T374" s="114">
        <v>2050</v>
      </c>
      <c r="U374" s="110">
        <v>1885865.8049999999</v>
      </c>
      <c r="V374" s="110"/>
      <c r="W374" s="110">
        <v>1885865.8049999999</v>
      </c>
      <c r="X374" s="111">
        <v>0.30805687203791476</v>
      </c>
      <c r="Y374" s="112">
        <v>0.69194312796208524</v>
      </c>
      <c r="Z374" s="110">
        <v>1257243.8699999999</v>
      </c>
      <c r="AA374" s="110">
        <v>445103.87346153869</v>
      </c>
      <c r="AB374" s="110">
        <v>56533.999999999956</v>
      </c>
      <c r="AC374" s="110">
        <v>126984.06153846141</v>
      </c>
      <c r="AD374" s="110">
        <v>0</v>
      </c>
      <c r="AE374" t="s">
        <v>1886</v>
      </c>
      <c r="AF374" t="s">
        <v>764</v>
      </c>
      <c r="AG374" t="s">
        <v>365</v>
      </c>
    </row>
    <row r="375" spans="1:33" ht="25">
      <c r="A375" s="104" t="s">
        <v>26</v>
      </c>
      <c r="B375" s="104" t="s">
        <v>11</v>
      </c>
      <c r="D375" s="42" t="s">
        <v>106</v>
      </c>
      <c r="F375" s="28" t="s">
        <v>6778</v>
      </c>
      <c r="G375" s="28" t="s">
        <v>1561</v>
      </c>
      <c r="H375" s="28"/>
      <c r="I375" s="28" t="s">
        <v>25</v>
      </c>
      <c r="J375" s="28"/>
      <c r="K375" s="28"/>
      <c r="L375" s="28"/>
      <c r="M375" s="106" t="s">
        <v>6055</v>
      </c>
      <c r="N375" s="332"/>
      <c r="O375" s="28"/>
      <c r="P375" s="28"/>
      <c r="Q375" s="28"/>
      <c r="S375" s="112">
        <v>0.27750000000000002</v>
      </c>
      <c r="T375" s="114">
        <v>2057</v>
      </c>
      <c r="U375" s="110">
        <v>602809</v>
      </c>
      <c r="V375" s="110"/>
      <c r="W375" s="110">
        <v>602809</v>
      </c>
      <c r="X375" s="111">
        <v>0.25345622119815669</v>
      </c>
      <c r="Y375" s="112">
        <v>0.74654377880184331</v>
      </c>
      <c r="Z375" s="110">
        <v>435529.50249999994</v>
      </c>
      <c r="AA375" s="110">
        <v>36754.87272415054</v>
      </c>
      <c r="AB375" s="110">
        <v>33082.278168994118</v>
      </c>
      <c r="AC375" s="110">
        <v>97442.346606855397</v>
      </c>
      <c r="AD375" s="110">
        <v>0</v>
      </c>
      <c r="AE375" t="s">
        <v>1886</v>
      </c>
      <c r="AF375" t="s">
        <v>764</v>
      </c>
      <c r="AG375" t="s">
        <v>365</v>
      </c>
    </row>
    <row r="376" spans="1:33" ht="13">
      <c r="A376" s="104" t="s">
        <v>26</v>
      </c>
      <c r="B376" s="104" t="s">
        <v>11</v>
      </c>
      <c r="D376" s="42" t="s">
        <v>179</v>
      </c>
      <c r="F376" s="28" t="s">
        <v>6799</v>
      </c>
      <c r="G376" s="28" t="s">
        <v>1560</v>
      </c>
      <c r="H376" s="28"/>
      <c r="I376" s="28" t="s">
        <v>25</v>
      </c>
      <c r="J376" s="28"/>
      <c r="K376" s="28"/>
      <c r="L376" s="28"/>
      <c r="M376" s="106" t="s">
        <v>6055</v>
      </c>
      <c r="N376" s="332"/>
      <c r="O376" s="28"/>
      <c r="P376" s="28"/>
      <c r="Q376" s="28"/>
      <c r="S376" s="112">
        <v>0.2331</v>
      </c>
      <c r="T376" s="114">
        <v>2057</v>
      </c>
      <c r="U376" s="110">
        <v>303999</v>
      </c>
      <c r="V376" s="110"/>
      <c r="W376" s="110">
        <v>303999</v>
      </c>
      <c r="X376" s="111">
        <v>0.25345622119815669</v>
      </c>
      <c r="Y376" s="112">
        <v>0.74654377880184331</v>
      </c>
      <c r="Z376" s="110">
        <v>233136.83310000002</v>
      </c>
      <c r="AA376" s="110">
        <v>15569.929156243539</v>
      </c>
      <c r="AB376" s="110">
        <v>14014.161640122602</v>
      </c>
      <c r="AC376" s="110">
        <v>41278.076103633844</v>
      </c>
      <c r="AD376" s="110">
        <v>0</v>
      </c>
      <c r="AE376" t="s">
        <v>1886</v>
      </c>
      <c r="AF376" t="s">
        <v>764</v>
      </c>
      <c r="AG376" t="s">
        <v>365</v>
      </c>
    </row>
    <row r="377" spans="1:33" ht="25">
      <c r="A377" s="104" t="s">
        <v>26</v>
      </c>
      <c r="B377" s="104" t="s">
        <v>11</v>
      </c>
      <c r="D377" s="42" t="s">
        <v>164</v>
      </c>
      <c r="F377" s="28" t="s">
        <v>6763</v>
      </c>
      <c r="G377" s="28" t="s">
        <v>1543</v>
      </c>
      <c r="H377" s="28"/>
      <c r="I377" s="28" t="s">
        <v>25</v>
      </c>
      <c r="J377" s="28"/>
      <c r="K377" s="28"/>
      <c r="L377" s="28"/>
      <c r="M377" s="106" t="s">
        <v>6021</v>
      </c>
      <c r="N377" s="332"/>
      <c r="O377" s="28"/>
      <c r="P377" s="28"/>
      <c r="Q377" s="28"/>
      <c r="S377" s="112">
        <v>0.2969</v>
      </c>
      <c r="T377" s="114">
        <v>2057</v>
      </c>
      <c r="U377" s="110">
        <v>461896</v>
      </c>
      <c r="V377" s="110"/>
      <c r="W377" s="110">
        <v>461896</v>
      </c>
      <c r="X377" s="111">
        <v>0.25345622119815669</v>
      </c>
      <c r="Y377" s="112">
        <v>0.74654377880184331</v>
      </c>
      <c r="Z377" s="110">
        <v>324759.07760000002</v>
      </c>
      <c r="AA377" s="110">
        <v>29799.991076257546</v>
      </c>
      <c r="AB377" s="110">
        <v>27205.213008321818</v>
      </c>
      <c r="AC377" s="110">
        <v>80131.718315420614</v>
      </c>
      <c r="AD377" s="110">
        <v>0</v>
      </c>
      <c r="AE377" t="s">
        <v>1885</v>
      </c>
      <c r="AF377" t="s">
        <v>764</v>
      </c>
      <c r="AG377" t="s">
        <v>365</v>
      </c>
    </row>
    <row r="378" spans="1:33" ht="25">
      <c r="A378" s="104" t="s">
        <v>26</v>
      </c>
      <c r="B378" s="104" t="s">
        <v>11</v>
      </c>
      <c r="D378" s="42" t="s">
        <v>138</v>
      </c>
      <c r="F378" s="28" t="s">
        <v>6806</v>
      </c>
      <c r="G378" s="28" t="s">
        <v>1533</v>
      </c>
      <c r="H378" s="28"/>
      <c r="I378" s="28" t="s">
        <v>25</v>
      </c>
      <c r="J378" s="28"/>
      <c r="K378" s="28"/>
      <c r="L378" s="28"/>
      <c r="M378" s="106" t="s">
        <v>6055</v>
      </c>
      <c r="N378" s="332"/>
      <c r="O378" s="28"/>
      <c r="P378" s="28"/>
      <c r="Q378" s="28"/>
      <c r="S378" s="112">
        <v>0.36159999999999998</v>
      </c>
      <c r="T378" s="114">
        <v>2057</v>
      </c>
      <c r="U378" s="110">
        <v>237819</v>
      </c>
      <c r="V378" s="110"/>
      <c r="W378" s="110">
        <v>237819</v>
      </c>
      <c r="X378" s="111">
        <v>0.25345622119815669</v>
      </c>
      <c r="Y378" s="112">
        <v>0.74654377880184331</v>
      </c>
      <c r="Z378" s="110">
        <v>151823.6496</v>
      </c>
      <c r="AA378" s="110">
        <v>18895.012276209949</v>
      </c>
      <c r="AB378" s="110">
        <v>17006.998141974436</v>
      </c>
      <c r="AC378" s="110">
        <v>50093.33998181561</v>
      </c>
      <c r="AD378" s="110">
        <v>0</v>
      </c>
      <c r="AE378" t="s">
        <v>1886</v>
      </c>
      <c r="AF378" t="s">
        <v>764</v>
      </c>
      <c r="AG378" t="s">
        <v>365</v>
      </c>
    </row>
    <row r="379" spans="1:33" ht="25">
      <c r="A379" s="104" t="s">
        <v>26</v>
      </c>
      <c r="B379" s="104" t="s">
        <v>11</v>
      </c>
      <c r="D379" s="42" t="s">
        <v>136</v>
      </c>
      <c r="F379" s="28" t="s">
        <v>1412</v>
      </c>
      <c r="G379" s="28" t="s">
        <v>1531</v>
      </c>
      <c r="H379" s="28"/>
      <c r="I379" s="28" t="s">
        <v>25</v>
      </c>
      <c r="J379" s="28"/>
      <c r="K379" s="28"/>
      <c r="L379" s="28"/>
      <c r="M379" s="106" t="s">
        <v>6055</v>
      </c>
      <c r="N379" s="332"/>
      <c r="O379" s="28"/>
      <c r="P379" s="28"/>
      <c r="Q379" s="28"/>
      <c r="S379" s="112">
        <v>0.27750000000000002</v>
      </c>
      <c r="T379" s="114">
        <v>2057</v>
      </c>
      <c r="U379" s="110">
        <v>54834</v>
      </c>
      <c r="V379" s="110"/>
      <c r="W379" s="110">
        <v>54834</v>
      </c>
      <c r="X379" s="111">
        <v>0.25345622119815669</v>
      </c>
      <c r="Y379" s="112">
        <v>0.74654377880184331</v>
      </c>
      <c r="Z379" s="110">
        <v>39617.564999999995</v>
      </c>
      <c r="AA379" s="110">
        <v>3343.3752497989772</v>
      </c>
      <c r="AB379" s="110">
        <v>3009.3008583458827</v>
      </c>
      <c r="AC379" s="110">
        <v>8863.7588918551446</v>
      </c>
      <c r="AD379" s="110">
        <v>0</v>
      </c>
      <c r="AE379" t="s">
        <v>1886</v>
      </c>
      <c r="AF379" t="s">
        <v>764</v>
      </c>
      <c r="AG379" t="s">
        <v>365</v>
      </c>
    </row>
    <row r="380" spans="1:33" ht="25">
      <c r="A380" s="104" t="s">
        <v>26</v>
      </c>
      <c r="B380" s="104" t="s">
        <v>11</v>
      </c>
      <c r="D380" s="42" t="s">
        <v>126</v>
      </c>
      <c r="F380" s="28" t="s">
        <v>6802</v>
      </c>
      <c r="G380" s="28" t="s">
        <v>1550</v>
      </c>
      <c r="H380" s="28"/>
      <c r="I380" s="28" t="s">
        <v>25</v>
      </c>
      <c r="J380" s="28"/>
      <c r="K380" s="28"/>
      <c r="L380" s="28"/>
      <c r="M380" s="106" t="s">
        <v>6021</v>
      </c>
      <c r="N380" s="332"/>
      <c r="O380" s="28"/>
      <c r="P380" s="28"/>
      <c r="Q380" s="28"/>
      <c r="S380" s="112">
        <v>0.2135</v>
      </c>
      <c r="T380" s="114">
        <v>2057</v>
      </c>
      <c r="U380" s="110">
        <v>231922</v>
      </c>
      <c r="V380" s="110"/>
      <c r="W380" s="110">
        <v>231922</v>
      </c>
      <c r="X380" s="111">
        <v>0.25345622119815669</v>
      </c>
      <c r="Y380" s="112">
        <v>0.74654377880184331</v>
      </c>
      <c r="Z380" s="110">
        <v>182406.65299999999</v>
      </c>
      <c r="AA380" s="110">
        <v>12250.335146007623</v>
      </c>
      <c r="AB380" s="110">
        <v>9445.0490874174247</v>
      </c>
      <c r="AC380" s="110">
        <v>27819.962766574961</v>
      </c>
      <c r="AD380" s="110">
        <v>0</v>
      </c>
      <c r="AE380" t="s">
        <v>1885</v>
      </c>
      <c r="AF380" t="s">
        <v>764</v>
      </c>
      <c r="AG380" t="s">
        <v>365</v>
      </c>
    </row>
    <row r="381" spans="1:33" ht="25">
      <c r="A381" s="104" t="s">
        <v>15</v>
      </c>
      <c r="B381" s="104" t="s">
        <v>6</v>
      </c>
      <c r="D381" s="42" t="s">
        <v>249</v>
      </c>
      <c r="F381" s="28" t="s">
        <v>248</v>
      </c>
      <c r="G381" s="28" t="s">
        <v>1524</v>
      </c>
      <c r="H381" s="28"/>
      <c r="I381" s="28" t="s">
        <v>12</v>
      </c>
      <c r="J381" s="28"/>
      <c r="K381" s="28"/>
      <c r="L381" s="28"/>
      <c r="M381" s="106" t="s">
        <v>6459</v>
      </c>
      <c r="N381" s="332"/>
      <c r="O381" s="28"/>
      <c r="P381" s="28"/>
      <c r="Q381" s="28"/>
      <c r="S381" s="112">
        <v>0.35</v>
      </c>
      <c r="T381" s="114">
        <v>2042</v>
      </c>
      <c r="U381" s="110">
        <v>29531716</v>
      </c>
      <c r="V381" s="110"/>
      <c r="W381" s="110">
        <v>29531716</v>
      </c>
      <c r="X381" s="111">
        <v>0.41147132169576073</v>
      </c>
      <c r="Y381" s="112">
        <v>0.58852867830423927</v>
      </c>
      <c r="Z381" s="110">
        <v>19195615.400000002</v>
      </c>
      <c r="AA381" s="110">
        <v>3429199.0514125377</v>
      </c>
      <c r="AB381" s="110">
        <v>2841991.9090197789</v>
      </c>
      <c r="AC381" s="110">
        <v>4064909.6395676811</v>
      </c>
      <c r="AD381" s="110">
        <v>0</v>
      </c>
      <c r="AE381" t="s">
        <v>578</v>
      </c>
      <c r="AF381" t="s">
        <v>765</v>
      </c>
      <c r="AG381" t="s">
        <v>365</v>
      </c>
    </row>
    <row r="382" spans="1:33" ht="25">
      <c r="A382" s="104" t="s">
        <v>26</v>
      </c>
      <c r="B382" s="104" t="s">
        <v>11</v>
      </c>
      <c r="D382" s="42" t="s">
        <v>172</v>
      </c>
      <c r="F382" s="28" t="s">
        <v>6856</v>
      </c>
      <c r="G382" s="28" t="s">
        <v>1343</v>
      </c>
      <c r="H382" s="28"/>
      <c r="I382" s="28" t="s">
        <v>25</v>
      </c>
      <c r="J382" s="28"/>
      <c r="K382" s="28"/>
      <c r="L382" s="28"/>
      <c r="M382" s="106" t="s">
        <v>6055</v>
      </c>
      <c r="N382" s="332"/>
      <c r="O382" s="28"/>
      <c r="P382" s="28"/>
      <c r="Q382" s="28"/>
      <c r="S382" s="112">
        <v>0.33329999999999999</v>
      </c>
      <c r="T382" s="114">
        <v>2057</v>
      </c>
      <c r="U382" s="110">
        <v>158500</v>
      </c>
      <c r="V382" s="110"/>
      <c r="W382" s="110">
        <v>158500</v>
      </c>
      <c r="X382" s="111">
        <v>0.25345622119815669</v>
      </c>
      <c r="Y382" s="112">
        <v>0.74654377880184331</v>
      </c>
      <c r="Z382" s="110">
        <v>105671.95000000001</v>
      </c>
      <c r="AA382" s="110">
        <v>9958.6250721459219</v>
      </c>
      <c r="AB382" s="110">
        <v>10865.522447151952</v>
      </c>
      <c r="AC382" s="110">
        <v>32003.902480702112</v>
      </c>
      <c r="AD382" s="110">
        <v>0</v>
      </c>
      <c r="AE382" t="s">
        <v>1886</v>
      </c>
      <c r="AF382" t="s">
        <v>764</v>
      </c>
      <c r="AG382" t="s">
        <v>365</v>
      </c>
    </row>
    <row r="383" spans="1:33" ht="13">
      <c r="A383" s="104" t="s">
        <v>26</v>
      </c>
      <c r="B383" s="104" t="s">
        <v>11</v>
      </c>
      <c r="D383" s="42" t="s">
        <v>127</v>
      </c>
      <c r="F383" s="28" t="s">
        <v>6836</v>
      </c>
      <c r="G383" s="28" t="s">
        <v>1869</v>
      </c>
      <c r="H383" s="28"/>
      <c r="I383" s="28" t="s">
        <v>25</v>
      </c>
      <c r="J383" s="28"/>
      <c r="K383" s="28"/>
      <c r="L383" s="28"/>
      <c r="M383" s="106" t="s">
        <v>6021</v>
      </c>
      <c r="N383" s="332"/>
      <c r="O383" s="28"/>
      <c r="P383" s="28"/>
      <c r="Q383" s="28"/>
      <c r="S383" s="112">
        <v>0.97419999999999995</v>
      </c>
      <c r="T383" s="114">
        <v>2057</v>
      </c>
      <c r="U383" s="110">
        <v>568587</v>
      </c>
      <c r="V383" s="110"/>
      <c r="W383" s="110">
        <v>568587</v>
      </c>
      <c r="X383" s="111">
        <v>0.25345622119815669</v>
      </c>
      <c r="Y383" s="112">
        <v>0.74654377880184331</v>
      </c>
      <c r="Z383" s="110">
        <v>14669.544600000027</v>
      </c>
      <c r="AA383" s="110">
        <v>137041.84425636198</v>
      </c>
      <c r="AB383" s="110">
        <v>105659.71711013868</v>
      </c>
      <c r="AC383" s="110">
        <v>311215.89403349935</v>
      </c>
      <c r="AD383" s="110">
        <v>0</v>
      </c>
      <c r="AE383" t="s">
        <v>1885</v>
      </c>
      <c r="AF383" t="s">
        <v>764</v>
      </c>
      <c r="AG383" t="s">
        <v>365</v>
      </c>
    </row>
    <row r="384" spans="1:33" ht="25">
      <c r="A384" s="104" t="s">
        <v>26</v>
      </c>
      <c r="B384" s="104" t="s">
        <v>11</v>
      </c>
      <c r="D384" s="42" t="s">
        <v>165</v>
      </c>
      <c r="F384" s="28" t="s">
        <v>1419</v>
      </c>
      <c r="G384" s="28" t="s">
        <v>1176</v>
      </c>
      <c r="H384" s="28"/>
      <c r="I384" s="28" t="s">
        <v>25</v>
      </c>
      <c r="J384" s="28"/>
      <c r="K384" s="28"/>
      <c r="L384" s="28"/>
      <c r="M384" s="106" t="s">
        <v>6021</v>
      </c>
      <c r="N384" s="332"/>
      <c r="O384" s="28"/>
      <c r="P384" s="28"/>
      <c r="Q384" s="28"/>
      <c r="S384" s="112">
        <v>0.33333332636681384</v>
      </c>
      <c r="T384" s="114">
        <v>2057</v>
      </c>
      <c r="U384" s="110">
        <v>956958.02</v>
      </c>
      <c r="V384" s="110"/>
      <c r="W384" s="110">
        <v>956958.02</v>
      </c>
      <c r="X384" s="111">
        <v>0.25345622119815669</v>
      </c>
      <c r="Y384" s="112">
        <v>0.74654377880184331</v>
      </c>
      <c r="Z384" s="110">
        <v>637972.02</v>
      </c>
      <c r="AA384" s="110">
        <v>305393.90909090918</v>
      </c>
      <c r="AB384" s="110">
        <v>3444.9999999999786</v>
      </c>
      <c r="AC384" s="110">
        <v>10147.090909090846</v>
      </c>
      <c r="AD384" s="110">
        <v>0</v>
      </c>
      <c r="AE384" t="s">
        <v>1885</v>
      </c>
      <c r="AF384" t="s">
        <v>764</v>
      </c>
      <c r="AG384" t="s">
        <v>365</v>
      </c>
    </row>
    <row r="385" spans="1:34" ht="25">
      <c r="A385" s="104" t="s">
        <v>26</v>
      </c>
      <c r="B385" s="104" t="s">
        <v>11</v>
      </c>
      <c r="D385" s="42" t="s">
        <v>165</v>
      </c>
      <c r="F385" s="28" t="s">
        <v>1419</v>
      </c>
      <c r="G385" s="28" t="s">
        <v>1176</v>
      </c>
      <c r="H385" s="28"/>
      <c r="I385" s="28" t="s">
        <v>25</v>
      </c>
      <c r="J385" s="28"/>
      <c r="K385" s="28"/>
      <c r="L385" s="28"/>
      <c r="M385" s="106" t="s">
        <v>6055</v>
      </c>
      <c r="N385" s="332"/>
      <c r="O385" s="28"/>
      <c r="P385" s="28"/>
      <c r="Q385" s="28"/>
      <c r="S385" s="112">
        <v>0.33333332636681384</v>
      </c>
      <c r="T385" s="114">
        <v>2057</v>
      </c>
      <c r="U385" s="110">
        <v>956958.02</v>
      </c>
      <c r="V385" s="110"/>
      <c r="W385" s="110">
        <v>956958.02</v>
      </c>
      <c r="X385" s="111">
        <v>0.25345622119815669</v>
      </c>
      <c r="Y385" s="112">
        <v>0.74654377880184331</v>
      </c>
      <c r="Z385" s="110">
        <v>637972.02</v>
      </c>
      <c r="AA385" s="110">
        <v>304892.83636363642</v>
      </c>
      <c r="AB385" s="110">
        <v>3571.999999999985</v>
      </c>
      <c r="AC385" s="110">
        <v>10521.163636363592</v>
      </c>
      <c r="AD385" s="110">
        <v>0</v>
      </c>
      <c r="AE385" t="s">
        <v>1886</v>
      </c>
      <c r="AF385" t="s">
        <v>764</v>
      </c>
      <c r="AG385" t="s">
        <v>365</v>
      </c>
    </row>
    <row r="386" spans="1:34" ht="13">
      <c r="A386" s="104" t="s">
        <v>15</v>
      </c>
      <c r="B386" s="104" t="s">
        <v>6</v>
      </c>
      <c r="D386" s="42" t="s">
        <v>185</v>
      </c>
      <c r="F386" s="28" t="s">
        <v>6829</v>
      </c>
      <c r="G386" s="28" t="s">
        <v>1401</v>
      </c>
      <c r="H386" s="28"/>
      <c r="I386" s="28" t="s">
        <v>25</v>
      </c>
      <c r="J386" s="28"/>
      <c r="K386" s="28"/>
      <c r="L386" s="28"/>
      <c r="M386" s="106" t="s">
        <v>6429</v>
      </c>
      <c r="N386" s="332"/>
      <c r="O386" s="28"/>
      <c r="P386" s="28"/>
      <c r="Q386" s="28"/>
      <c r="S386" s="112">
        <v>0.69310000000000005</v>
      </c>
      <c r="T386" s="114">
        <v>2050</v>
      </c>
      <c r="U386" s="110">
        <v>559734</v>
      </c>
      <c r="V386" s="110"/>
      <c r="W386" s="110">
        <v>559734</v>
      </c>
      <c r="X386" s="111">
        <v>0.30805687203791476</v>
      </c>
      <c r="Y386" s="112">
        <v>0.69194312796208524</v>
      </c>
      <c r="Z386" s="110">
        <v>171782.36459999997</v>
      </c>
      <c r="AA386" s="110">
        <v>122224.72770769236</v>
      </c>
      <c r="AB386" s="110">
        <v>81859.000000000015</v>
      </c>
      <c r="AC386" s="110">
        <v>183867.90769230766</v>
      </c>
      <c r="AD386" s="110">
        <v>0</v>
      </c>
      <c r="AE386" t="s">
        <v>577</v>
      </c>
      <c r="AF386" t="s">
        <v>765</v>
      </c>
      <c r="AG386" t="s">
        <v>365</v>
      </c>
    </row>
    <row r="387" spans="1:34" ht="37.5">
      <c r="A387" s="104" t="s">
        <v>15</v>
      </c>
      <c r="B387" s="104" t="s">
        <v>6</v>
      </c>
      <c r="D387" s="42" t="s">
        <v>206</v>
      </c>
      <c r="F387" s="28" t="s">
        <v>1446</v>
      </c>
      <c r="G387" s="28" t="s">
        <v>1395</v>
      </c>
      <c r="H387" s="28"/>
      <c r="I387" s="28" t="s">
        <v>25</v>
      </c>
      <c r="J387" s="28"/>
      <c r="K387" s="28"/>
      <c r="L387" s="28"/>
      <c r="M387" s="106" t="s">
        <v>6429</v>
      </c>
      <c r="N387" s="332"/>
      <c r="O387" s="28"/>
      <c r="P387" s="28"/>
      <c r="Q387" s="28"/>
      <c r="S387" s="112">
        <v>0.1895</v>
      </c>
      <c r="T387" s="114">
        <v>2050</v>
      </c>
      <c r="U387" s="110">
        <v>279838</v>
      </c>
      <c r="V387" s="110"/>
      <c r="W387" s="110">
        <v>279838</v>
      </c>
      <c r="X387" s="111">
        <v>0.30805687203791476</v>
      </c>
      <c r="Y387" s="112">
        <v>0.69194312796208524</v>
      </c>
      <c r="Z387" s="110">
        <v>226808.69899999999</v>
      </c>
      <c r="AA387" s="110">
        <v>17574.808692307706</v>
      </c>
      <c r="AB387" s="110">
        <v>10922</v>
      </c>
      <c r="AC387" s="110">
        <v>24532.492307692301</v>
      </c>
      <c r="AD387" s="110">
        <v>0</v>
      </c>
      <c r="AE387" t="s">
        <v>577</v>
      </c>
      <c r="AF387" t="s">
        <v>765</v>
      </c>
      <c r="AG387" t="s">
        <v>365</v>
      </c>
    </row>
    <row r="388" spans="1:34" ht="25">
      <c r="A388" s="104" t="s">
        <v>15</v>
      </c>
      <c r="B388" s="104" t="s">
        <v>5</v>
      </c>
      <c r="D388" s="42" t="s">
        <v>200</v>
      </c>
      <c r="F388" s="28" t="s">
        <v>1405</v>
      </c>
      <c r="G388" s="28" t="s">
        <v>1398</v>
      </c>
      <c r="H388" s="28"/>
      <c r="I388" s="28" t="s">
        <v>25</v>
      </c>
      <c r="J388" s="28"/>
      <c r="K388" s="28"/>
      <c r="L388" s="28"/>
      <c r="M388" s="106" t="s">
        <v>6435</v>
      </c>
      <c r="N388" s="332"/>
      <c r="O388" s="28"/>
      <c r="P388" s="28"/>
      <c r="Q388" s="28"/>
      <c r="S388" s="112">
        <v>0.21579999999999999</v>
      </c>
      <c r="T388" s="114">
        <v>2028</v>
      </c>
      <c r="U388" s="110">
        <v>17598229</v>
      </c>
      <c r="V388" s="110"/>
      <c r="W388" s="110">
        <v>17598229</v>
      </c>
      <c r="X388" s="111">
        <v>1</v>
      </c>
      <c r="Y388" s="112">
        <v>0</v>
      </c>
      <c r="Z388" s="110">
        <v>13800531.1818</v>
      </c>
      <c r="AA388" s="110">
        <v>3457526.2627405562</v>
      </c>
      <c r="AB388" s="110">
        <v>340171.55545944348</v>
      </c>
      <c r="AC388" s="110">
        <v>0</v>
      </c>
      <c r="AD388" s="110">
        <v>0</v>
      </c>
      <c r="AE388" t="s">
        <v>608</v>
      </c>
      <c r="AF388" t="s">
        <v>765</v>
      </c>
      <c r="AG388" t="s">
        <v>365</v>
      </c>
    </row>
    <row r="389" spans="1:34" ht="25">
      <c r="A389" s="104" t="s">
        <v>15</v>
      </c>
      <c r="B389" s="104" t="s">
        <v>5</v>
      </c>
      <c r="D389" s="42" t="s">
        <v>198</v>
      </c>
      <c r="F389" s="28" t="s">
        <v>1406</v>
      </c>
      <c r="G389" s="28" t="s">
        <v>1398</v>
      </c>
      <c r="H389" s="28"/>
      <c r="I389" s="28" t="s">
        <v>25</v>
      </c>
      <c r="J389" s="28"/>
      <c r="K389" s="28"/>
      <c r="L389" s="28"/>
      <c r="M389" s="106" t="s">
        <v>6435</v>
      </c>
      <c r="N389" s="332"/>
      <c r="O389" s="28"/>
      <c r="P389" s="28"/>
      <c r="Q389" s="28"/>
      <c r="S389" s="112">
        <v>0.18890000000000001</v>
      </c>
      <c r="T389" s="114">
        <v>2028</v>
      </c>
      <c r="U389" s="110">
        <v>15063665</v>
      </c>
      <c r="V389" s="110"/>
      <c r="W389" s="110">
        <v>15063665</v>
      </c>
      <c r="X389" s="111">
        <v>1</v>
      </c>
      <c r="Y389" s="112">
        <v>0</v>
      </c>
      <c r="Z389" s="110">
        <v>12218138.681499999</v>
      </c>
      <c r="AA389" s="110">
        <v>2573706.7349244542</v>
      </c>
      <c r="AB389" s="110">
        <v>271819.58357554674</v>
      </c>
      <c r="AC389" s="110">
        <v>0</v>
      </c>
      <c r="AD389" s="110">
        <v>0</v>
      </c>
      <c r="AE389" t="s">
        <v>608</v>
      </c>
      <c r="AF389" t="s">
        <v>765</v>
      </c>
      <c r="AG389" t="s">
        <v>365</v>
      </c>
    </row>
    <row r="390" spans="1:34" ht="25">
      <c r="A390" s="104" t="s">
        <v>15</v>
      </c>
      <c r="B390" s="104" t="s">
        <v>5</v>
      </c>
      <c r="D390" s="42" t="s">
        <v>199</v>
      </c>
      <c r="F390" s="28" t="s">
        <v>1407</v>
      </c>
      <c r="G390" s="28" t="s">
        <v>1398</v>
      </c>
      <c r="H390" s="28"/>
      <c r="I390" s="28" t="s">
        <v>25</v>
      </c>
      <c r="J390" s="28"/>
      <c r="K390" s="28"/>
      <c r="L390" s="28"/>
      <c r="M390" s="106" t="s">
        <v>6435</v>
      </c>
      <c r="N390" s="332"/>
      <c r="O390" s="28"/>
      <c r="P390" s="28"/>
      <c r="Q390" s="28"/>
      <c r="S390" s="112">
        <v>0.16270000000000001</v>
      </c>
      <c r="T390" s="114">
        <v>2028</v>
      </c>
      <c r="U390" s="110">
        <v>7518294</v>
      </c>
      <c r="V390" s="110"/>
      <c r="W390" s="110">
        <v>7518294</v>
      </c>
      <c r="X390" s="111">
        <v>1</v>
      </c>
      <c r="Y390" s="112">
        <v>0</v>
      </c>
      <c r="Z390" s="110">
        <v>6295067.5661999993</v>
      </c>
      <c r="AA390" s="110">
        <v>1113027.8088783491</v>
      </c>
      <c r="AB390" s="110">
        <v>110198.62492165156</v>
      </c>
      <c r="AC390" s="110">
        <v>0</v>
      </c>
      <c r="AD390" s="110">
        <v>0</v>
      </c>
      <c r="AE390" t="s">
        <v>608</v>
      </c>
      <c r="AF390" t="s">
        <v>765</v>
      </c>
      <c r="AG390" t="s">
        <v>365</v>
      </c>
    </row>
    <row r="391" spans="1:34" ht="25">
      <c r="A391" s="104" t="s">
        <v>15</v>
      </c>
      <c r="B391" s="104" t="s">
        <v>5</v>
      </c>
      <c r="D391" s="42" t="s">
        <v>201</v>
      </c>
      <c r="F391" s="28" t="s">
        <v>1451</v>
      </c>
      <c r="G391" s="28" t="s">
        <v>1398</v>
      </c>
      <c r="H391" s="28"/>
      <c r="I391" s="28" t="s">
        <v>25</v>
      </c>
      <c r="J391" s="28"/>
      <c r="K391" s="28"/>
      <c r="L391" s="28"/>
      <c r="M391" s="106" t="s">
        <v>6435</v>
      </c>
      <c r="N391" s="332"/>
      <c r="O391" s="28"/>
      <c r="P391" s="28"/>
      <c r="Q391" s="28"/>
      <c r="S391" s="112">
        <v>0.41</v>
      </c>
      <c r="T391" s="114">
        <v>2028</v>
      </c>
      <c r="U391" s="110">
        <v>39633582</v>
      </c>
      <c r="V391" s="110"/>
      <c r="W391" s="110">
        <v>39633582</v>
      </c>
      <c r="X391" s="111">
        <v>1</v>
      </c>
      <c r="Y391" s="112">
        <v>0</v>
      </c>
      <c r="Z391" s="110">
        <v>23383813.380000003</v>
      </c>
      <c r="AA391" s="110">
        <v>15662818.619999997</v>
      </c>
      <c r="AB391" s="110">
        <v>586950</v>
      </c>
      <c r="AC391" s="110">
        <v>0</v>
      </c>
      <c r="AD391" s="110">
        <v>0</v>
      </c>
      <c r="AE391" t="s">
        <v>608</v>
      </c>
      <c r="AF391" t="s">
        <v>765</v>
      </c>
      <c r="AG391" t="s">
        <v>365</v>
      </c>
    </row>
    <row r="392" spans="1:34" ht="25">
      <c r="A392" s="104" t="s">
        <v>15</v>
      </c>
      <c r="B392" s="104" t="s">
        <v>5</v>
      </c>
      <c r="D392" s="42" t="s">
        <v>197</v>
      </c>
      <c r="F392" s="28" t="s">
        <v>1404</v>
      </c>
      <c r="G392" s="28" t="s">
        <v>1398</v>
      </c>
      <c r="H392" s="28"/>
      <c r="I392" s="28" t="s">
        <v>25</v>
      </c>
      <c r="J392" s="28"/>
      <c r="K392" s="28"/>
      <c r="L392" s="28"/>
      <c r="M392" s="106" t="s">
        <v>6435</v>
      </c>
      <c r="N392" s="332"/>
      <c r="O392" s="28"/>
      <c r="P392" s="28"/>
      <c r="Q392" s="28"/>
      <c r="S392" s="112">
        <v>0.2387</v>
      </c>
      <c r="T392" s="114">
        <v>2028</v>
      </c>
      <c r="U392" s="110">
        <v>19136566</v>
      </c>
      <c r="V392" s="110"/>
      <c r="W392" s="110">
        <v>19136566</v>
      </c>
      <c r="X392" s="111">
        <v>1</v>
      </c>
      <c r="Y392" s="112">
        <v>0</v>
      </c>
      <c r="Z392" s="110">
        <v>14568667.695799999</v>
      </c>
      <c r="AA392" s="110">
        <v>4161473.2446771525</v>
      </c>
      <c r="AB392" s="110">
        <v>406425.05952284858</v>
      </c>
      <c r="AC392" s="110">
        <v>0</v>
      </c>
      <c r="AD392" s="110">
        <v>0</v>
      </c>
      <c r="AE392" t="s">
        <v>608</v>
      </c>
      <c r="AF392" t="s">
        <v>765</v>
      </c>
      <c r="AG392" t="s">
        <v>365</v>
      </c>
    </row>
    <row r="393" spans="1:34" ht="37.5">
      <c r="A393" s="104" t="s">
        <v>15</v>
      </c>
      <c r="B393" s="104" t="s">
        <v>6</v>
      </c>
      <c r="D393" s="42" t="s">
        <v>183</v>
      </c>
      <c r="F393" s="28" t="s">
        <v>1431</v>
      </c>
      <c r="G393" s="28" t="s">
        <v>1384</v>
      </c>
      <c r="H393" s="28"/>
      <c r="I393" s="28" t="s">
        <v>25</v>
      </c>
      <c r="J393" s="28"/>
      <c r="K393" s="28"/>
      <c r="L393" s="28"/>
      <c r="M393" s="106" t="s">
        <v>6429</v>
      </c>
      <c r="N393" s="332"/>
      <c r="O393" s="28"/>
      <c r="P393" s="28"/>
      <c r="Q393" s="28"/>
      <c r="S393" s="112">
        <v>0.1918</v>
      </c>
      <c r="T393" s="114">
        <v>2028</v>
      </c>
      <c r="U393" s="110">
        <v>14433182.99</v>
      </c>
      <c r="V393" s="110"/>
      <c r="W393" s="110">
        <v>14433182.99</v>
      </c>
      <c r="X393" s="111">
        <v>1</v>
      </c>
      <c r="Y393" s="112">
        <v>0</v>
      </c>
      <c r="Z393" s="110">
        <v>11664898.492518</v>
      </c>
      <c r="AA393" s="110">
        <v>2421641.4974819999</v>
      </c>
      <c r="AB393" s="110">
        <v>346643</v>
      </c>
      <c r="AC393" s="110">
        <v>0</v>
      </c>
      <c r="AD393" s="110">
        <v>0</v>
      </c>
      <c r="AE393" t="s">
        <v>577</v>
      </c>
      <c r="AF393" t="s">
        <v>765</v>
      </c>
      <c r="AG393" t="s">
        <v>365</v>
      </c>
    </row>
    <row r="394" spans="1:34" ht="37.5">
      <c r="A394" s="104" t="s">
        <v>15</v>
      </c>
      <c r="B394" s="104" t="s">
        <v>6</v>
      </c>
      <c r="D394" s="42" t="s">
        <v>189</v>
      </c>
      <c r="F394" s="28" t="s">
        <v>6774</v>
      </c>
      <c r="G394" s="28" t="s">
        <v>1375</v>
      </c>
      <c r="H394" s="28"/>
      <c r="I394" s="28" t="s">
        <v>25</v>
      </c>
      <c r="J394" s="28"/>
      <c r="K394" s="28"/>
      <c r="L394" s="28"/>
      <c r="M394" s="106" t="s">
        <v>6429</v>
      </c>
      <c r="N394" s="332"/>
      <c r="O394" s="28"/>
      <c r="P394" s="28"/>
      <c r="Q394" s="28"/>
      <c r="S394" s="112">
        <v>0.61950000000000005</v>
      </c>
      <c r="T394" s="114">
        <v>2028</v>
      </c>
      <c r="U394" s="110">
        <v>4048159</v>
      </c>
      <c r="V394" s="110"/>
      <c r="W394" s="110">
        <v>4048159</v>
      </c>
      <c r="X394" s="111">
        <v>1</v>
      </c>
      <c r="Y394" s="112">
        <v>0</v>
      </c>
      <c r="Z394" s="110">
        <v>1540324.4994999997</v>
      </c>
      <c r="AA394" s="110">
        <v>1407709.5004999998</v>
      </c>
      <c r="AB394" s="110">
        <v>1100125.0000000002</v>
      </c>
      <c r="AC394" s="110">
        <v>0</v>
      </c>
      <c r="AD394" s="110">
        <v>0</v>
      </c>
      <c r="AE394" t="s">
        <v>577</v>
      </c>
      <c r="AF394" t="s">
        <v>765</v>
      </c>
      <c r="AG394" t="s">
        <v>365</v>
      </c>
    </row>
    <row r="395" spans="1:34" ht="50">
      <c r="A395" s="104" t="s">
        <v>15</v>
      </c>
      <c r="B395" s="104" t="s">
        <v>6</v>
      </c>
      <c r="D395" s="42" t="s">
        <v>184</v>
      </c>
      <c r="F395" s="28" t="s">
        <v>1436</v>
      </c>
      <c r="G395" s="28" t="s">
        <v>1387</v>
      </c>
      <c r="H395" s="28"/>
      <c r="I395" s="28" t="s">
        <v>25</v>
      </c>
      <c r="J395" s="28"/>
      <c r="K395" s="28"/>
      <c r="L395" s="28"/>
      <c r="M395" s="106" t="s">
        <v>6429</v>
      </c>
      <c r="N395" s="332"/>
      <c r="O395" s="28"/>
      <c r="P395" s="28"/>
      <c r="Q395" s="28"/>
      <c r="S395" s="112">
        <v>0.22</v>
      </c>
      <c r="T395" s="114">
        <v>2028</v>
      </c>
      <c r="U395" s="110">
        <v>24572379.219999999</v>
      </c>
      <c r="V395" s="110"/>
      <c r="W395" s="110">
        <v>24572379.219999999</v>
      </c>
      <c r="X395" s="111">
        <v>1</v>
      </c>
      <c r="Y395" s="112">
        <v>0</v>
      </c>
      <c r="Z395" s="110">
        <v>19166455.7916</v>
      </c>
      <c r="AA395" s="110">
        <v>3929312.4283999987</v>
      </c>
      <c r="AB395" s="110">
        <v>1476611</v>
      </c>
      <c r="AC395" s="110">
        <v>0</v>
      </c>
      <c r="AD395" s="110">
        <v>0</v>
      </c>
      <c r="AE395" t="s">
        <v>577</v>
      </c>
      <c r="AF395" t="s">
        <v>765</v>
      </c>
      <c r="AG395" t="s">
        <v>365</v>
      </c>
    </row>
    <row r="396" spans="1:34" ht="25">
      <c r="A396" s="104" t="s">
        <v>2015</v>
      </c>
      <c r="B396" s="104" t="s">
        <v>1940</v>
      </c>
      <c r="D396" s="42" t="s">
        <v>245</v>
      </c>
      <c r="F396" s="28" t="s">
        <v>1150</v>
      </c>
      <c r="G396" s="28" t="s">
        <v>1862</v>
      </c>
      <c r="H396" s="28"/>
      <c r="I396" s="28" t="s">
        <v>12</v>
      </c>
      <c r="J396" s="28"/>
      <c r="K396" s="28"/>
      <c r="L396" s="28"/>
      <c r="M396" s="106" t="s">
        <v>6584</v>
      </c>
      <c r="N396" s="332"/>
      <c r="O396" s="28"/>
      <c r="P396" s="28"/>
      <c r="Q396" s="28"/>
      <c r="S396" s="112">
        <v>0.03</v>
      </c>
      <c r="T396" s="114">
        <v>2028</v>
      </c>
      <c r="U396" s="110">
        <v>18322319</v>
      </c>
      <c r="V396" s="110"/>
      <c r="W396" s="110">
        <v>18322319</v>
      </c>
      <c r="X396" s="111">
        <v>1</v>
      </c>
      <c r="Y396" s="112">
        <v>0</v>
      </c>
      <c r="Z396" s="110">
        <v>17772649.43</v>
      </c>
      <c r="AA396" s="110">
        <v>224497.57545370609</v>
      </c>
      <c r="AB396" s="110">
        <v>325171.99454629421</v>
      </c>
      <c r="AC396" s="110">
        <v>0</v>
      </c>
      <c r="AD396" s="110">
        <v>0</v>
      </c>
      <c r="AE396" t="s">
        <v>640</v>
      </c>
      <c r="AF396" t="s">
        <v>765</v>
      </c>
      <c r="AG396" t="s">
        <v>365</v>
      </c>
    </row>
    <row r="397" spans="1:34" ht="25">
      <c r="A397" s="104" t="s">
        <v>15</v>
      </c>
      <c r="B397" s="104" t="s">
        <v>6</v>
      </c>
      <c r="D397" s="42" t="s">
        <v>213</v>
      </c>
      <c r="F397" s="28" t="s">
        <v>1456</v>
      </c>
      <c r="G397" s="28" t="s">
        <v>1399</v>
      </c>
      <c r="H397" s="28"/>
      <c r="I397" s="28" t="s">
        <v>25</v>
      </c>
      <c r="J397" s="28"/>
      <c r="K397" s="28"/>
      <c r="L397" s="28"/>
      <c r="M397" s="106" t="s">
        <v>6429</v>
      </c>
      <c r="N397" s="332"/>
      <c r="O397" s="28"/>
      <c r="P397" s="28"/>
      <c r="Q397" s="28"/>
      <c r="S397" s="112">
        <v>0.64359999999999995</v>
      </c>
      <c r="T397" s="114">
        <v>2050</v>
      </c>
      <c r="U397" s="110">
        <v>1300849</v>
      </c>
      <c r="V397" s="110"/>
      <c r="W397" s="110">
        <v>1300849</v>
      </c>
      <c r="X397" s="111">
        <v>0.30805687203791476</v>
      </c>
      <c r="Y397" s="112">
        <v>0.69194312796208524</v>
      </c>
      <c r="Z397" s="110">
        <v>463622.58360000007</v>
      </c>
      <c r="AA397" s="110">
        <v>409532.6625538462</v>
      </c>
      <c r="AB397" s="110">
        <v>131754</v>
      </c>
      <c r="AC397" s="110">
        <v>295939.75384615379</v>
      </c>
      <c r="AD397" s="110">
        <v>0</v>
      </c>
      <c r="AE397" t="s">
        <v>577</v>
      </c>
      <c r="AF397" t="s">
        <v>765</v>
      </c>
      <c r="AG397" t="s">
        <v>365</v>
      </c>
    </row>
    <row r="398" spans="1:34" ht="37.5">
      <c r="A398" s="104" t="s">
        <v>15</v>
      </c>
      <c r="B398" s="104" t="s">
        <v>6</v>
      </c>
      <c r="D398" s="42" t="s">
        <v>211</v>
      </c>
      <c r="F398" s="28" t="s">
        <v>6770</v>
      </c>
      <c r="G398" s="28" t="s">
        <v>1388</v>
      </c>
      <c r="H398" s="28"/>
      <c r="I398" s="28" t="s">
        <v>25</v>
      </c>
      <c r="J398" s="28"/>
      <c r="K398" s="28"/>
      <c r="L398" s="28"/>
      <c r="M398" s="106" t="s">
        <v>6429</v>
      </c>
      <c r="N398" s="332"/>
      <c r="O398" s="28"/>
      <c r="P398" s="28"/>
      <c r="Q398" s="28"/>
      <c r="S398" s="112">
        <v>0.72</v>
      </c>
      <c r="T398" s="114">
        <v>2028</v>
      </c>
      <c r="U398" s="110">
        <v>22444639.659999996</v>
      </c>
      <c r="V398" s="110"/>
      <c r="W398" s="110">
        <v>22444639.659999996</v>
      </c>
      <c r="X398" s="111">
        <v>1</v>
      </c>
      <c r="Y398" s="112">
        <v>0</v>
      </c>
      <c r="Z398" s="110">
        <v>6284499.1047999999</v>
      </c>
      <c r="AA398" s="110">
        <v>16133733.555199996</v>
      </c>
      <c r="AB398" s="110">
        <v>26407</v>
      </c>
      <c r="AC398" s="110">
        <v>0</v>
      </c>
      <c r="AD398" s="110">
        <v>0</v>
      </c>
      <c r="AE398" t="s">
        <v>577</v>
      </c>
      <c r="AF398" t="s">
        <v>765</v>
      </c>
      <c r="AG398" t="s">
        <v>7524</v>
      </c>
      <c r="AH398" t="s">
        <v>30</v>
      </c>
    </row>
    <row r="399" spans="1:34" ht="25">
      <c r="A399" s="104" t="s">
        <v>15</v>
      </c>
      <c r="B399" s="104" t="s">
        <v>6</v>
      </c>
      <c r="D399" s="42" t="s">
        <v>212</v>
      </c>
      <c r="F399" s="28" t="s">
        <v>1437</v>
      </c>
      <c r="G399" s="28" t="s">
        <v>1389</v>
      </c>
      <c r="H399" s="28"/>
      <c r="I399" s="28" t="s">
        <v>25</v>
      </c>
      <c r="J399" s="28"/>
      <c r="K399" s="28"/>
      <c r="L399" s="28"/>
      <c r="M399" s="106" t="s">
        <v>6429</v>
      </c>
      <c r="N399" s="332"/>
      <c r="O399" s="28"/>
      <c r="P399" s="28"/>
      <c r="Q399" s="28"/>
      <c r="S399" s="112">
        <v>0.73</v>
      </c>
      <c r="T399" s="114">
        <v>2038</v>
      </c>
      <c r="U399" s="110">
        <v>13049126</v>
      </c>
      <c r="V399" s="110"/>
      <c r="W399" s="110">
        <v>13049126</v>
      </c>
      <c r="X399" s="111">
        <v>0.5</v>
      </c>
      <c r="Y399" s="112">
        <v>0.5</v>
      </c>
      <c r="Z399" s="110">
        <v>3523264.02</v>
      </c>
      <c r="AA399" s="110">
        <v>8600904.8085714281</v>
      </c>
      <c r="AB399" s="110">
        <v>462478.58571428619</v>
      </c>
      <c r="AC399" s="110">
        <v>462478.58571428619</v>
      </c>
      <c r="AD399" s="110">
        <v>0</v>
      </c>
      <c r="AE399" t="s">
        <v>577</v>
      </c>
      <c r="AF399" t="s">
        <v>765</v>
      </c>
      <c r="AG399" t="s">
        <v>365</v>
      </c>
    </row>
    <row r="400" spans="1:34" ht="25">
      <c r="A400" s="104" t="s">
        <v>15</v>
      </c>
      <c r="B400" s="104" t="s">
        <v>6</v>
      </c>
      <c r="D400" s="42" t="s">
        <v>210</v>
      </c>
      <c r="F400" s="28" t="s">
        <v>1429</v>
      </c>
      <c r="G400" s="28" t="s">
        <v>1381</v>
      </c>
      <c r="H400" s="28"/>
      <c r="I400" s="28" t="s">
        <v>25</v>
      </c>
      <c r="J400" s="28"/>
      <c r="K400" s="28"/>
      <c r="L400" s="28"/>
      <c r="M400" s="106" t="s">
        <v>6429</v>
      </c>
      <c r="N400" s="332"/>
      <c r="O400" s="28"/>
      <c r="P400" s="28"/>
      <c r="Q400" s="28"/>
      <c r="S400" s="112">
        <v>0.23</v>
      </c>
      <c r="T400" s="114">
        <v>2028</v>
      </c>
      <c r="U400" s="110">
        <v>4764565.24</v>
      </c>
      <c r="V400" s="110"/>
      <c r="W400" s="110">
        <v>4764565.24</v>
      </c>
      <c r="X400" s="111">
        <v>1</v>
      </c>
      <c r="Y400" s="112">
        <v>0</v>
      </c>
      <c r="Z400" s="110">
        <v>3668715.2348000002</v>
      </c>
      <c r="AA400" s="110">
        <v>1079526.0052</v>
      </c>
      <c r="AB400" s="110">
        <v>16324</v>
      </c>
      <c r="AC400" s="110">
        <v>0</v>
      </c>
      <c r="AD400" s="110">
        <v>0</v>
      </c>
      <c r="AE400" t="s">
        <v>577</v>
      </c>
      <c r="AF400" t="s">
        <v>765</v>
      </c>
      <c r="AG400" t="s">
        <v>7524</v>
      </c>
      <c r="AH400" t="s">
        <v>30</v>
      </c>
    </row>
    <row r="401" spans="1:34" ht="50">
      <c r="A401" s="104" t="s">
        <v>2015</v>
      </c>
      <c r="B401" s="104" t="s">
        <v>1940</v>
      </c>
      <c r="D401" s="42" t="s">
        <v>87</v>
      </c>
      <c r="F401" s="28" t="s">
        <v>6797</v>
      </c>
      <c r="G401" s="28" t="s">
        <v>1784</v>
      </c>
      <c r="H401" s="28"/>
      <c r="I401" s="28" t="s">
        <v>25</v>
      </c>
      <c r="J401" s="28"/>
      <c r="K401" s="28"/>
      <c r="L401" s="28"/>
      <c r="M401" s="106" t="s">
        <v>5970</v>
      </c>
      <c r="N401" s="332"/>
      <c r="O401" s="28"/>
      <c r="P401" s="28"/>
      <c r="Q401" s="28"/>
      <c r="S401" s="112">
        <v>0.75219999999999998</v>
      </c>
      <c r="T401" s="114">
        <v>2028</v>
      </c>
      <c r="U401" s="110">
        <v>421000</v>
      </c>
      <c r="V401" s="110"/>
      <c r="W401" s="110">
        <v>421000</v>
      </c>
      <c r="X401" s="111">
        <v>1</v>
      </c>
      <c r="Y401" s="112">
        <v>0</v>
      </c>
      <c r="Z401" s="110">
        <v>104323.8</v>
      </c>
      <c r="AA401" s="110">
        <v>143472.20000000007</v>
      </c>
      <c r="AB401" s="110">
        <v>173203.99999999994</v>
      </c>
      <c r="AC401" s="110">
        <v>0</v>
      </c>
      <c r="AD401" s="110">
        <v>0</v>
      </c>
      <c r="AE401" t="s">
        <v>655</v>
      </c>
      <c r="AF401" t="s">
        <v>764</v>
      </c>
      <c r="AG401" t="s">
        <v>365</v>
      </c>
    </row>
    <row r="402" spans="1:34" ht="25">
      <c r="A402" s="104" t="s">
        <v>2015</v>
      </c>
      <c r="B402" s="104" t="s">
        <v>1940</v>
      </c>
      <c r="D402" s="42" t="s">
        <v>73</v>
      </c>
      <c r="F402" s="28" t="s">
        <v>1460</v>
      </c>
      <c r="G402" s="28" t="s">
        <v>1788</v>
      </c>
      <c r="H402" s="28"/>
      <c r="I402" s="28" t="s">
        <v>25</v>
      </c>
      <c r="J402" s="28"/>
      <c r="K402" s="28"/>
      <c r="L402" s="28"/>
      <c r="M402" s="106" t="s">
        <v>5970</v>
      </c>
      <c r="N402" s="332"/>
      <c r="O402" s="28"/>
      <c r="P402" s="28"/>
      <c r="Q402" s="28"/>
      <c r="S402" s="112">
        <v>1</v>
      </c>
      <c r="T402" s="114">
        <v>2028</v>
      </c>
      <c r="U402" s="110">
        <v>151000</v>
      </c>
      <c r="V402" s="110"/>
      <c r="W402" s="110">
        <v>151000</v>
      </c>
      <c r="X402" s="111">
        <v>1</v>
      </c>
      <c r="Y402" s="112">
        <v>0</v>
      </c>
      <c r="Z402" s="110">
        <v>0</v>
      </c>
      <c r="AA402" s="110">
        <v>76950</v>
      </c>
      <c r="AB402" s="110">
        <v>74050</v>
      </c>
      <c r="AC402" s="110">
        <v>0</v>
      </c>
      <c r="AD402" s="110">
        <v>0</v>
      </c>
      <c r="AE402" t="s">
        <v>655</v>
      </c>
      <c r="AF402" t="s">
        <v>764</v>
      </c>
      <c r="AG402" t="s">
        <v>365</v>
      </c>
    </row>
    <row r="403" spans="1:34" ht="25">
      <c r="A403" s="104" t="s">
        <v>2015</v>
      </c>
      <c r="B403" s="104" t="s">
        <v>1940</v>
      </c>
      <c r="D403" s="42" t="s">
        <v>82</v>
      </c>
      <c r="F403" s="28" t="s">
        <v>1457</v>
      </c>
      <c r="G403" s="28" t="s">
        <v>1787</v>
      </c>
      <c r="H403" s="28"/>
      <c r="I403" s="28" t="s">
        <v>25</v>
      </c>
      <c r="J403" s="28"/>
      <c r="K403" s="28"/>
      <c r="L403" s="28"/>
      <c r="M403" s="106" t="s">
        <v>5970</v>
      </c>
      <c r="N403" s="332"/>
      <c r="O403" s="28"/>
      <c r="P403" s="28"/>
      <c r="Q403" s="28"/>
      <c r="S403" s="112">
        <v>0.75219999999999998</v>
      </c>
      <c r="T403" s="114">
        <v>2028</v>
      </c>
      <c r="U403" s="110">
        <v>95162</v>
      </c>
      <c r="V403" s="110"/>
      <c r="W403" s="110">
        <v>95162</v>
      </c>
      <c r="X403" s="111">
        <v>1</v>
      </c>
      <c r="Y403" s="112">
        <v>0</v>
      </c>
      <c r="Z403" s="110">
        <v>23581.143600000003</v>
      </c>
      <c r="AA403" s="110">
        <v>39635.856399999997</v>
      </c>
      <c r="AB403" s="110">
        <v>31944.999999999993</v>
      </c>
      <c r="AC403" s="110">
        <v>0</v>
      </c>
      <c r="AD403" s="110">
        <v>0</v>
      </c>
      <c r="AE403" t="s">
        <v>655</v>
      </c>
      <c r="AF403" t="s">
        <v>764</v>
      </c>
      <c r="AG403" t="s">
        <v>7524</v>
      </c>
      <c r="AH403" t="s">
        <v>30</v>
      </c>
    </row>
    <row r="404" spans="1:34" ht="13">
      <c r="A404" s="104" t="s">
        <v>2015</v>
      </c>
      <c r="B404" s="104" t="s">
        <v>1940</v>
      </c>
      <c r="D404" s="42" t="s">
        <v>63</v>
      </c>
      <c r="F404" s="28" t="s">
        <v>6735</v>
      </c>
      <c r="G404" s="28" t="s">
        <v>1571</v>
      </c>
      <c r="H404" s="28"/>
      <c r="I404" s="28" t="s">
        <v>25</v>
      </c>
      <c r="J404" s="28"/>
      <c r="K404" s="28"/>
      <c r="L404" s="28"/>
      <c r="M404" s="106" t="s">
        <v>5970</v>
      </c>
      <c r="N404" s="332"/>
      <c r="O404" s="28"/>
      <c r="P404" s="28"/>
      <c r="Q404" s="28"/>
      <c r="S404" s="112">
        <v>1</v>
      </c>
      <c r="T404" s="114">
        <v>2028</v>
      </c>
      <c r="U404" s="110">
        <v>76806</v>
      </c>
      <c r="V404" s="110"/>
      <c r="W404" s="110">
        <v>76806</v>
      </c>
      <c r="X404" s="111">
        <v>1</v>
      </c>
      <c r="Y404" s="112">
        <v>0</v>
      </c>
      <c r="Z404" s="110">
        <v>0</v>
      </c>
      <c r="AA404" s="110">
        <v>46727</v>
      </c>
      <c r="AB404" s="110">
        <v>30079</v>
      </c>
      <c r="AC404" s="110">
        <v>0</v>
      </c>
      <c r="AD404" s="110">
        <v>0</v>
      </c>
      <c r="AE404" t="s">
        <v>655</v>
      </c>
      <c r="AF404" t="s">
        <v>764</v>
      </c>
      <c r="AG404" t="s">
        <v>7524</v>
      </c>
      <c r="AH404" t="s">
        <v>30</v>
      </c>
    </row>
    <row r="405" spans="1:34" ht="50">
      <c r="A405" s="104" t="s">
        <v>2015</v>
      </c>
      <c r="B405" s="104" t="s">
        <v>1940</v>
      </c>
      <c r="D405" s="42" t="s">
        <v>81</v>
      </c>
      <c r="F405" s="28" t="s">
        <v>6768</v>
      </c>
      <c r="G405" s="28" t="s">
        <v>1784</v>
      </c>
      <c r="H405" s="28"/>
      <c r="I405" s="28" t="s">
        <v>25</v>
      </c>
      <c r="J405" s="28"/>
      <c r="K405" s="28"/>
      <c r="L405" s="28"/>
      <c r="M405" s="106" t="s">
        <v>5970</v>
      </c>
      <c r="N405" s="332"/>
      <c r="O405" s="28"/>
      <c r="P405" s="28"/>
      <c r="Q405" s="28"/>
      <c r="S405" s="112">
        <v>0.75219999999999998</v>
      </c>
      <c r="T405" s="114">
        <v>2028</v>
      </c>
      <c r="U405" s="110">
        <v>94995</v>
      </c>
      <c r="V405" s="110"/>
      <c r="W405" s="110">
        <v>94995</v>
      </c>
      <c r="X405" s="111">
        <v>1</v>
      </c>
      <c r="Y405" s="112">
        <v>0</v>
      </c>
      <c r="Z405" s="110">
        <v>23539.761000000002</v>
      </c>
      <c r="AA405" s="110">
        <v>39560.239000000001</v>
      </c>
      <c r="AB405" s="110">
        <v>31895</v>
      </c>
      <c r="AC405" s="110">
        <v>0</v>
      </c>
      <c r="AD405" s="110">
        <v>0</v>
      </c>
      <c r="AE405" t="s">
        <v>655</v>
      </c>
      <c r="AF405" t="s">
        <v>764</v>
      </c>
      <c r="AG405" t="s">
        <v>7524</v>
      </c>
      <c r="AH405" t="s">
        <v>30</v>
      </c>
    </row>
    <row r="406" spans="1:34" ht="62.5">
      <c r="A406" s="104" t="s">
        <v>15</v>
      </c>
      <c r="B406" s="104" t="s">
        <v>6</v>
      </c>
      <c r="D406" s="42" t="s">
        <v>186</v>
      </c>
      <c r="F406" s="28" t="s">
        <v>6848</v>
      </c>
      <c r="G406" s="28" t="s">
        <v>1403</v>
      </c>
      <c r="H406" s="28"/>
      <c r="I406" s="28" t="s">
        <v>25</v>
      </c>
      <c r="J406" s="28"/>
      <c r="K406" s="28"/>
      <c r="L406" s="28"/>
      <c r="M406" s="106" t="s">
        <v>6429</v>
      </c>
      <c r="N406" s="332"/>
      <c r="O406" s="28"/>
      <c r="P406" s="28"/>
      <c r="Q406" s="28"/>
      <c r="S406" s="112">
        <v>0.37</v>
      </c>
      <c r="T406" s="114">
        <v>2028</v>
      </c>
      <c r="U406" s="110">
        <v>27092165.379999995</v>
      </c>
      <c r="V406" s="110"/>
      <c r="W406" s="110">
        <v>27092165.379999995</v>
      </c>
      <c r="X406" s="111">
        <v>1</v>
      </c>
      <c r="Y406" s="112">
        <v>0</v>
      </c>
      <c r="Z406" s="110">
        <v>17068064.189399999</v>
      </c>
      <c r="AA406" s="110">
        <v>9166644.1905999966</v>
      </c>
      <c r="AB406" s="110">
        <v>857457</v>
      </c>
      <c r="AC406" s="110">
        <v>0</v>
      </c>
      <c r="AD406" s="110">
        <v>0</v>
      </c>
      <c r="AE406" t="s">
        <v>577</v>
      </c>
      <c r="AF406" t="s">
        <v>765</v>
      </c>
      <c r="AG406" t="s">
        <v>365</v>
      </c>
    </row>
    <row r="407" spans="1:34" ht="50">
      <c r="A407" s="104" t="s">
        <v>15</v>
      </c>
      <c r="B407" s="104" t="s">
        <v>6</v>
      </c>
      <c r="D407" s="42" t="s">
        <v>193</v>
      </c>
      <c r="F407" s="28" t="s">
        <v>1435</v>
      </c>
      <c r="G407" s="28" t="s">
        <v>1837</v>
      </c>
      <c r="H407" s="28"/>
      <c r="I407" s="28" t="s">
        <v>25</v>
      </c>
      <c r="J407" s="28"/>
      <c r="K407" s="28"/>
      <c r="L407" s="28"/>
      <c r="M407" s="106" t="s">
        <v>6429</v>
      </c>
      <c r="N407" s="332"/>
      <c r="O407" s="28"/>
      <c r="P407" s="28"/>
      <c r="Q407" s="28"/>
      <c r="S407" s="112">
        <v>0.44</v>
      </c>
      <c r="T407" s="114">
        <v>2028</v>
      </c>
      <c r="U407" s="110">
        <v>4473251</v>
      </c>
      <c r="V407" s="110"/>
      <c r="W407" s="110">
        <v>4473251</v>
      </c>
      <c r="X407" s="111">
        <v>1</v>
      </c>
      <c r="Y407" s="112">
        <v>0</v>
      </c>
      <c r="Z407" s="110">
        <v>2505020.56</v>
      </c>
      <c r="AA407" s="110">
        <v>1826731.44</v>
      </c>
      <c r="AB407" s="110">
        <v>141499</v>
      </c>
      <c r="AC407" s="110">
        <v>0</v>
      </c>
      <c r="AD407" s="110">
        <v>0</v>
      </c>
      <c r="AE407" t="s">
        <v>577</v>
      </c>
      <c r="AF407" t="s">
        <v>765</v>
      </c>
      <c r="AG407" t="s">
        <v>365</v>
      </c>
    </row>
    <row r="408" spans="1:34" ht="25">
      <c r="A408" s="104" t="s">
        <v>5882</v>
      </c>
      <c r="B408" s="104" t="s">
        <v>280</v>
      </c>
      <c r="D408" s="42" t="s">
        <v>67</v>
      </c>
      <c r="F408" s="28" t="s">
        <v>1465</v>
      </c>
      <c r="G408" s="28" t="s">
        <v>1570</v>
      </c>
      <c r="H408" s="28"/>
      <c r="I408" s="28" t="s">
        <v>25</v>
      </c>
      <c r="J408" s="28"/>
      <c r="K408" s="28"/>
      <c r="L408" s="28"/>
      <c r="M408" s="106" t="s">
        <v>5976</v>
      </c>
      <c r="N408" s="332"/>
      <c r="O408" s="28"/>
      <c r="P408" s="28"/>
      <c r="Q408" s="28"/>
      <c r="S408" s="112">
        <v>1</v>
      </c>
      <c r="T408" s="114">
        <v>2028</v>
      </c>
      <c r="U408" s="110">
        <v>269000</v>
      </c>
      <c r="V408" s="110"/>
      <c r="W408" s="110">
        <v>269000</v>
      </c>
      <c r="X408" s="111">
        <v>1</v>
      </c>
      <c r="Y408" s="112">
        <v>0</v>
      </c>
      <c r="Z408" s="110">
        <v>0</v>
      </c>
      <c r="AA408" s="110">
        <v>172321</v>
      </c>
      <c r="AB408" s="110">
        <v>96679</v>
      </c>
      <c r="AC408" s="110">
        <v>0</v>
      </c>
      <c r="AD408" s="110">
        <v>0</v>
      </c>
      <c r="AE408" t="s">
        <v>526</v>
      </c>
      <c r="AF408" t="s">
        <v>765</v>
      </c>
      <c r="AG408" t="s">
        <v>365</v>
      </c>
    </row>
    <row r="409" spans="1:34" ht="25">
      <c r="A409" s="104" t="s">
        <v>5882</v>
      </c>
      <c r="B409" s="104" t="s">
        <v>280</v>
      </c>
      <c r="D409" s="42" t="s">
        <v>71</v>
      </c>
      <c r="F409" s="28" t="s">
        <v>1467</v>
      </c>
      <c r="G409" s="28" t="s">
        <v>1570</v>
      </c>
      <c r="H409" s="28"/>
      <c r="I409" s="28" t="s">
        <v>25</v>
      </c>
      <c r="J409" s="28"/>
      <c r="K409" s="28"/>
      <c r="L409" s="28"/>
      <c r="M409" s="106" t="s">
        <v>5976</v>
      </c>
      <c r="N409" s="332"/>
      <c r="O409" s="28"/>
      <c r="P409" s="28"/>
      <c r="Q409" s="28"/>
      <c r="S409" s="112">
        <v>1</v>
      </c>
      <c r="T409" s="114">
        <v>2028</v>
      </c>
      <c r="U409" s="110">
        <v>502000</v>
      </c>
      <c r="V409" s="110"/>
      <c r="W409" s="110">
        <v>502000</v>
      </c>
      <c r="X409" s="111">
        <v>1</v>
      </c>
      <c r="Y409" s="112">
        <v>0</v>
      </c>
      <c r="Z409" s="110">
        <v>0</v>
      </c>
      <c r="AA409" s="110">
        <v>323905.00000000006</v>
      </c>
      <c r="AB409" s="110">
        <v>178094.99999999994</v>
      </c>
      <c r="AC409" s="110">
        <v>0</v>
      </c>
      <c r="AD409" s="110">
        <v>0</v>
      </c>
      <c r="AE409" t="s">
        <v>526</v>
      </c>
      <c r="AF409" t="s">
        <v>765</v>
      </c>
      <c r="AG409" t="s">
        <v>365</v>
      </c>
    </row>
    <row r="410" spans="1:34" ht="25">
      <c r="A410" s="104" t="s">
        <v>5882</v>
      </c>
      <c r="B410" s="104" t="s">
        <v>280</v>
      </c>
      <c r="D410" s="42" t="s">
        <v>68</v>
      </c>
      <c r="F410" s="28" t="s">
        <v>1466</v>
      </c>
      <c r="G410" s="28" t="s">
        <v>1570</v>
      </c>
      <c r="H410" s="28"/>
      <c r="I410" s="28" t="s">
        <v>25</v>
      </c>
      <c r="J410" s="28"/>
      <c r="K410" s="28"/>
      <c r="L410" s="28"/>
      <c r="M410" s="106" t="s">
        <v>5976</v>
      </c>
      <c r="N410" s="332"/>
      <c r="O410" s="28"/>
      <c r="P410" s="28"/>
      <c r="Q410" s="28"/>
      <c r="S410" s="112">
        <v>1</v>
      </c>
      <c r="T410" s="114">
        <v>2028</v>
      </c>
      <c r="U410" s="110">
        <v>234754</v>
      </c>
      <c r="V410" s="110"/>
      <c r="W410" s="110">
        <v>234754</v>
      </c>
      <c r="X410" s="111">
        <v>1</v>
      </c>
      <c r="Y410" s="112">
        <v>0</v>
      </c>
      <c r="Z410" s="110">
        <v>0</v>
      </c>
      <c r="AA410" s="110">
        <v>149480.00000000003</v>
      </c>
      <c r="AB410" s="110">
        <v>85273.999999999971</v>
      </c>
      <c r="AC410" s="110">
        <v>0</v>
      </c>
      <c r="AD410" s="110">
        <v>0</v>
      </c>
      <c r="AE410" t="s">
        <v>526</v>
      </c>
      <c r="AF410" t="s">
        <v>765</v>
      </c>
      <c r="AG410" t="s">
        <v>365</v>
      </c>
    </row>
    <row r="411" spans="1:34" ht="25">
      <c r="A411" s="104" t="s">
        <v>2015</v>
      </c>
      <c r="B411" s="104" t="s">
        <v>1940</v>
      </c>
      <c r="D411" s="42" t="s">
        <v>66</v>
      </c>
      <c r="F411" s="28" t="s">
        <v>1439</v>
      </c>
      <c r="G411" s="28" t="s">
        <v>1783</v>
      </c>
      <c r="H411" s="28"/>
      <c r="I411" s="28" t="s">
        <v>25</v>
      </c>
      <c r="J411" s="28"/>
      <c r="K411" s="28"/>
      <c r="L411" s="28"/>
      <c r="M411" s="106" t="s">
        <v>5970</v>
      </c>
      <c r="N411" s="332"/>
      <c r="O411" s="28"/>
      <c r="P411" s="28"/>
      <c r="Q411" s="28"/>
      <c r="S411" s="112">
        <v>1</v>
      </c>
      <c r="T411" s="114">
        <v>2028</v>
      </c>
      <c r="U411" s="110">
        <v>124561</v>
      </c>
      <c r="V411" s="110"/>
      <c r="W411" s="110">
        <v>124561</v>
      </c>
      <c r="X411" s="111">
        <v>1</v>
      </c>
      <c r="Y411" s="112">
        <v>0</v>
      </c>
      <c r="Z411" s="110">
        <v>0</v>
      </c>
      <c r="AA411" s="110">
        <v>60589</v>
      </c>
      <c r="AB411" s="110">
        <v>63972</v>
      </c>
      <c r="AC411" s="110">
        <v>0</v>
      </c>
      <c r="AD411" s="110">
        <v>0</v>
      </c>
      <c r="AE411" t="s">
        <v>655</v>
      </c>
      <c r="AF411" t="s">
        <v>764</v>
      </c>
      <c r="AG411" t="s">
        <v>365</v>
      </c>
    </row>
    <row r="412" spans="1:34" ht="25">
      <c r="A412" s="104" t="s">
        <v>2015</v>
      </c>
      <c r="B412" s="104" t="s">
        <v>1940</v>
      </c>
      <c r="D412" s="42" t="s">
        <v>61</v>
      </c>
      <c r="F412" s="28" t="s">
        <v>1418</v>
      </c>
      <c r="G412" s="28" t="s">
        <v>1780</v>
      </c>
      <c r="H412" s="28"/>
      <c r="I412" s="28" t="s">
        <v>25</v>
      </c>
      <c r="J412" s="28"/>
      <c r="K412" s="28"/>
      <c r="L412" s="28"/>
      <c r="M412" s="106" t="s">
        <v>5970</v>
      </c>
      <c r="N412" s="332"/>
      <c r="O412" s="28"/>
      <c r="P412" s="28"/>
      <c r="Q412" s="28"/>
      <c r="S412" s="112">
        <v>1</v>
      </c>
      <c r="T412" s="114">
        <v>2028</v>
      </c>
      <c r="U412" s="110">
        <v>264000</v>
      </c>
      <c r="V412" s="110"/>
      <c r="W412" s="110">
        <v>264000</v>
      </c>
      <c r="X412" s="111">
        <v>1</v>
      </c>
      <c r="Y412" s="112">
        <v>0</v>
      </c>
      <c r="Z412" s="110">
        <v>0</v>
      </c>
      <c r="AA412" s="110">
        <v>227924.99999999997</v>
      </c>
      <c r="AB412" s="110">
        <v>36075.000000000029</v>
      </c>
      <c r="AC412" s="110">
        <v>0</v>
      </c>
      <c r="AD412" s="110">
        <v>0</v>
      </c>
      <c r="AE412" t="s">
        <v>655</v>
      </c>
      <c r="AF412" t="s">
        <v>764</v>
      </c>
      <c r="AG412" t="s">
        <v>7524</v>
      </c>
      <c r="AH412" t="s">
        <v>30</v>
      </c>
    </row>
    <row r="413" spans="1:34" ht="25">
      <c r="A413" s="104" t="s">
        <v>15</v>
      </c>
      <c r="B413" s="104" t="s">
        <v>6</v>
      </c>
      <c r="D413" s="42" t="s">
        <v>247</v>
      </c>
      <c r="F413" s="28" t="s">
        <v>1152</v>
      </c>
      <c r="G413" s="28" t="s">
        <v>1873</v>
      </c>
      <c r="H413" s="28"/>
      <c r="I413" s="28" t="s">
        <v>12</v>
      </c>
      <c r="J413" s="28"/>
      <c r="K413" s="28"/>
      <c r="L413" s="28"/>
      <c r="M413" s="106" t="s">
        <v>6459</v>
      </c>
      <c r="N413" s="332"/>
      <c r="O413" s="28"/>
      <c r="P413" s="28"/>
      <c r="Q413" s="28"/>
      <c r="S413" s="112">
        <v>9.5000000000000001E-2</v>
      </c>
      <c r="T413" s="114">
        <v>2028</v>
      </c>
      <c r="U413" s="110">
        <v>70692896</v>
      </c>
      <c r="V413" s="110"/>
      <c r="W413" s="110">
        <v>70692896</v>
      </c>
      <c r="X413" s="111">
        <v>1</v>
      </c>
      <c r="Y413" s="112">
        <v>0</v>
      </c>
      <c r="Z413" s="110">
        <v>63977070.880000003</v>
      </c>
      <c r="AA413" s="110">
        <v>5220198.4694987163</v>
      </c>
      <c r="AB413" s="110">
        <v>1495626.650501281</v>
      </c>
      <c r="AC413" s="110">
        <v>0</v>
      </c>
      <c r="AD413" s="110">
        <v>0</v>
      </c>
      <c r="AE413" t="s">
        <v>578</v>
      </c>
      <c r="AF413" t="s">
        <v>765</v>
      </c>
      <c r="AG413" t="s">
        <v>365</v>
      </c>
    </row>
    <row r="414" spans="1:34" ht="25">
      <c r="A414" s="104" t="s">
        <v>2015</v>
      </c>
      <c r="B414" s="104" t="s">
        <v>1940</v>
      </c>
      <c r="D414" s="42" t="s">
        <v>250</v>
      </c>
      <c r="F414" s="28" t="s">
        <v>1165</v>
      </c>
      <c r="G414" s="28" t="s">
        <v>1520</v>
      </c>
      <c r="H414" s="28"/>
      <c r="I414" s="28" t="s">
        <v>12</v>
      </c>
      <c r="J414" s="28"/>
      <c r="K414" s="28"/>
      <c r="L414" s="28"/>
      <c r="M414" s="106" t="s">
        <v>6584</v>
      </c>
      <c r="N414" s="332"/>
      <c r="O414" s="28"/>
      <c r="P414" s="28"/>
      <c r="Q414" s="28"/>
      <c r="S414" s="112">
        <v>0.188</v>
      </c>
      <c r="T414" s="114">
        <v>2042</v>
      </c>
      <c r="U414" s="110">
        <v>110394899</v>
      </c>
      <c r="V414" s="110"/>
      <c r="W414" s="110">
        <v>110394899</v>
      </c>
      <c r="X414" s="111">
        <v>0.41147132169576073</v>
      </c>
      <c r="Y414" s="112">
        <v>0.58852867830423927</v>
      </c>
      <c r="Z414" s="110">
        <v>89640657.988000005</v>
      </c>
      <c r="AA414" s="110">
        <v>2779519.4946254492</v>
      </c>
      <c r="AB414" s="110">
        <v>7396082.419867334</v>
      </c>
      <c r="AC414" s="110">
        <v>10578639.097507212</v>
      </c>
      <c r="AD414" s="110">
        <v>0</v>
      </c>
      <c r="AE414" t="s">
        <v>640</v>
      </c>
      <c r="AF414" t="s">
        <v>765</v>
      </c>
      <c r="AG414" t="s">
        <v>365</v>
      </c>
    </row>
    <row r="415" spans="1:34" ht="25">
      <c r="A415" s="104" t="s">
        <v>2015</v>
      </c>
      <c r="B415" s="104" t="s">
        <v>1940</v>
      </c>
      <c r="D415" s="42" t="s">
        <v>59</v>
      </c>
      <c r="F415" s="28" t="s">
        <v>1445</v>
      </c>
      <c r="G415" s="28" t="s">
        <v>1572</v>
      </c>
      <c r="H415" s="28"/>
      <c r="I415" s="28" t="s">
        <v>25</v>
      </c>
      <c r="J415" s="28"/>
      <c r="K415" s="28"/>
      <c r="L415" s="28"/>
      <c r="M415" s="106" t="s">
        <v>6584</v>
      </c>
      <c r="N415" s="332"/>
      <c r="O415" s="28"/>
      <c r="P415" s="28"/>
      <c r="Q415" s="28"/>
      <c r="S415" s="112">
        <v>0.43</v>
      </c>
      <c r="T415" s="114">
        <v>2028</v>
      </c>
      <c r="U415" s="110">
        <v>11771853</v>
      </c>
      <c r="V415" s="110"/>
      <c r="W415" s="110">
        <v>11771853</v>
      </c>
      <c r="X415" s="111">
        <v>1</v>
      </c>
      <c r="Y415" s="112">
        <v>0</v>
      </c>
      <c r="Z415" s="110">
        <v>6709956.2100000009</v>
      </c>
      <c r="AA415" s="110">
        <v>3348755.7899999991</v>
      </c>
      <c r="AB415" s="110">
        <v>1713141</v>
      </c>
      <c r="AC415" s="110">
        <v>0</v>
      </c>
      <c r="AD415" s="110">
        <v>0</v>
      </c>
      <c r="AE415" t="s">
        <v>640</v>
      </c>
      <c r="AF415" t="s">
        <v>765</v>
      </c>
      <c r="AG415" t="s">
        <v>365</v>
      </c>
    </row>
    <row r="416" spans="1:34" ht="25">
      <c r="A416" s="104" t="s">
        <v>15</v>
      </c>
      <c r="B416" s="104" t="s">
        <v>6</v>
      </c>
      <c r="D416" s="42" t="s">
        <v>205</v>
      </c>
      <c r="F416" s="28" t="s">
        <v>1442</v>
      </c>
      <c r="G416" s="28" t="s">
        <v>1393</v>
      </c>
      <c r="H416" s="28"/>
      <c r="I416" s="28" t="s">
        <v>25</v>
      </c>
      <c r="J416" s="28"/>
      <c r="K416" s="28"/>
      <c r="L416" s="28"/>
      <c r="M416" s="106" t="s">
        <v>6429</v>
      </c>
      <c r="N416" s="332"/>
      <c r="O416" s="28"/>
      <c r="P416" s="28"/>
      <c r="Q416" s="28"/>
      <c r="S416" s="112">
        <v>0.51</v>
      </c>
      <c r="T416" s="114">
        <v>2028</v>
      </c>
      <c r="U416" s="110">
        <v>24639123.170000002</v>
      </c>
      <c r="V416" s="110"/>
      <c r="W416" s="110">
        <v>24639123.170000002</v>
      </c>
      <c r="X416" s="111">
        <v>1</v>
      </c>
      <c r="Y416" s="112">
        <v>0</v>
      </c>
      <c r="Z416" s="110">
        <v>12073170.353300001</v>
      </c>
      <c r="AA416" s="110">
        <v>12471444.8167</v>
      </c>
      <c r="AB416" s="110">
        <v>94508</v>
      </c>
      <c r="AC416" s="110">
        <v>0</v>
      </c>
      <c r="AD416" s="110">
        <v>0</v>
      </c>
      <c r="AE416" t="s">
        <v>577</v>
      </c>
      <c r="AF416" t="s">
        <v>765</v>
      </c>
      <c r="AG416" t="s">
        <v>365</v>
      </c>
    </row>
    <row r="417" spans="1:33" ht="25">
      <c r="A417" s="104" t="s">
        <v>15</v>
      </c>
      <c r="B417" s="104" t="s">
        <v>6</v>
      </c>
      <c r="D417" s="42" t="s">
        <v>208</v>
      </c>
      <c r="F417" s="28" t="s">
        <v>1463</v>
      </c>
      <c r="G417" s="28" t="s">
        <v>1400</v>
      </c>
      <c r="H417" s="28"/>
      <c r="I417" s="28" t="s">
        <v>25</v>
      </c>
      <c r="J417" s="28"/>
      <c r="K417" s="28"/>
      <c r="L417" s="28"/>
      <c r="M417" s="106" t="s">
        <v>6429</v>
      </c>
      <c r="N417" s="332"/>
      <c r="O417" s="28"/>
      <c r="P417" s="28"/>
      <c r="Q417" s="28"/>
      <c r="S417" s="112">
        <v>0.37</v>
      </c>
      <c r="T417" s="114">
        <v>2050</v>
      </c>
      <c r="U417" s="110">
        <v>1204433</v>
      </c>
      <c r="V417" s="110"/>
      <c r="W417" s="110">
        <v>1204433</v>
      </c>
      <c r="X417" s="111">
        <v>0.30805687203791476</v>
      </c>
      <c r="Y417" s="112">
        <v>0.69194312796208524</v>
      </c>
      <c r="Z417" s="110">
        <v>758792.79</v>
      </c>
      <c r="AA417" s="110">
        <v>120946.91769230773</v>
      </c>
      <c r="AB417" s="110">
        <v>100024</v>
      </c>
      <c r="AC417" s="110">
        <v>224669.29230769223</v>
      </c>
      <c r="AD417" s="110">
        <v>0</v>
      </c>
      <c r="AE417" t="s">
        <v>577</v>
      </c>
      <c r="AF417" t="s">
        <v>765</v>
      </c>
      <c r="AG417" t="s">
        <v>365</v>
      </c>
    </row>
    <row r="418" spans="1:33" ht="75">
      <c r="A418" s="104" t="s">
        <v>15</v>
      </c>
      <c r="B418" s="104" t="s">
        <v>6</v>
      </c>
      <c r="D418" s="42" t="s">
        <v>204</v>
      </c>
      <c r="F418" s="28" t="s">
        <v>1440</v>
      </c>
      <c r="G418" s="28" t="s">
        <v>1392</v>
      </c>
      <c r="H418" s="28"/>
      <c r="I418" s="28" t="s">
        <v>25</v>
      </c>
      <c r="J418" s="28"/>
      <c r="K418" s="28"/>
      <c r="L418" s="28"/>
      <c r="M418" s="106" t="s">
        <v>6429</v>
      </c>
      <c r="N418" s="332"/>
      <c r="O418" s="28"/>
      <c r="P418" s="28"/>
      <c r="Q418" s="28"/>
      <c r="S418" s="112">
        <v>0.87</v>
      </c>
      <c r="T418" s="114">
        <v>2037</v>
      </c>
      <c r="U418" s="110">
        <v>19715191</v>
      </c>
      <c r="V418" s="110"/>
      <c r="W418" s="110">
        <v>19715191</v>
      </c>
      <c r="X418" s="111">
        <v>0.52631578947368429</v>
      </c>
      <c r="Y418" s="112">
        <v>0.47368421052631571</v>
      </c>
      <c r="Z418" s="110">
        <v>2562974.83</v>
      </c>
      <c r="AA418" s="110">
        <v>13940965.369999999</v>
      </c>
      <c r="AB418" s="110">
        <v>1690132.0000000016</v>
      </c>
      <c r="AC418" s="110">
        <v>1521118.800000001</v>
      </c>
      <c r="AD418" s="110">
        <v>0</v>
      </c>
      <c r="AE418" t="s">
        <v>577</v>
      </c>
      <c r="AF418" t="s">
        <v>765</v>
      </c>
      <c r="AG418" t="s">
        <v>365</v>
      </c>
    </row>
    <row r="419" spans="1:33" ht="37.5">
      <c r="A419" s="104" t="s">
        <v>15</v>
      </c>
      <c r="B419" s="104" t="s">
        <v>6</v>
      </c>
      <c r="D419" s="42" t="s">
        <v>209</v>
      </c>
      <c r="F419" s="28" t="s">
        <v>6759</v>
      </c>
      <c r="G419" s="28" t="s">
        <v>1385</v>
      </c>
      <c r="H419" s="28"/>
      <c r="I419" s="28" t="s">
        <v>25</v>
      </c>
      <c r="J419" s="28"/>
      <c r="K419" s="28"/>
      <c r="L419" s="28"/>
      <c r="M419" s="106" t="s">
        <v>6429</v>
      </c>
      <c r="N419" s="332"/>
      <c r="O419" s="28"/>
      <c r="P419" s="28"/>
      <c r="Q419" s="28"/>
      <c r="S419" s="112">
        <v>0.4864</v>
      </c>
      <c r="T419" s="114">
        <v>2038</v>
      </c>
      <c r="U419" s="110">
        <v>1650586</v>
      </c>
      <c r="V419" s="110"/>
      <c r="W419" s="110">
        <v>1650586</v>
      </c>
      <c r="X419" s="111">
        <v>0.5</v>
      </c>
      <c r="Y419" s="112">
        <v>0.5</v>
      </c>
      <c r="Z419" s="110">
        <v>847740.96960000007</v>
      </c>
      <c r="AA419" s="110">
        <v>387039.91611428501</v>
      </c>
      <c r="AB419" s="110">
        <v>207902.55714285746</v>
      </c>
      <c r="AC419" s="110">
        <v>207902.55714285746</v>
      </c>
      <c r="AD419" s="110">
        <v>0</v>
      </c>
      <c r="AE419" t="s">
        <v>577</v>
      </c>
      <c r="AF419" t="s">
        <v>765</v>
      </c>
      <c r="AG419" t="s">
        <v>365</v>
      </c>
    </row>
    <row r="420" spans="1:33" ht="25">
      <c r="A420" s="104" t="s">
        <v>15</v>
      </c>
      <c r="B420" s="104" t="s">
        <v>6</v>
      </c>
      <c r="D420" s="42" t="s">
        <v>182</v>
      </c>
      <c r="F420" s="28" t="s">
        <v>1453</v>
      </c>
      <c r="G420" s="28" t="s">
        <v>1399</v>
      </c>
      <c r="H420" s="28"/>
      <c r="I420" s="28" t="s">
        <v>25</v>
      </c>
      <c r="J420" s="28"/>
      <c r="K420" s="28"/>
      <c r="L420" s="28"/>
      <c r="M420" s="106" t="s">
        <v>6429</v>
      </c>
      <c r="N420" s="332"/>
      <c r="O420" s="28"/>
      <c r="P420" s="28"/>
      <c r="Q420" s="28"/>
      <c r="S420" s="112">
        <v>0.1782</v>
      </c>
      <c r="T420" s="114">
        <v>2050</v>
      </c>
      <c r="U420" s="110">
        <v>550688</v>
      </c>
      <c r="V420" s="110"/>
      <c r="W420" s="110">
        <v>550688</v>
      </c>
      <c r="X420" s="111">
        <v>0.30805687203791476</v>
      </c>
      <c r="Y420" s="112">
        <v>0.69194312796208524</v>
      </c>
      <c r="Z420" s="110">
        <v>452555.39840000001</v>
      </c>
      <c r="AA420" s="110">
        <v>32076.616984615393</v>
      </c>
      <c r="AB420" s="110">
        <v>20349</v>
      </c>
      <c r="AC420" s="110">
        <v>45706.984615384601</v>
      </c>
      <c r="AD420" s="110">
        <v>0</v>
      </c>
      <c r="AE420" t="s">
        <v>577</v>
      </c>
      <c r="AF420" t="s">
        <v>765</v>
      </c>
      <c r="AG420" t="s">
        <v>365</v>
      </c>
    </row>
    <row r="421" spans="1:33" ht="13">
      <c r="A421" s="104" t="s">
        <v>2015</v>
      </c>
      <c r="B421" s="104" t="s">
        <v>1940</v>
      </c>
      <c r="D421" s="42" t="s">
        <v>255</v>
      </c>
      <c r="F421" s="28" t="s">
        <v>1155</v>
      </c>
      <c r="G421" s="28" t="s">
        <v>1369</v>
      </c>
      <c r="H421" s="28"/>
      <c r="I421" s="28" t="s">
        <v>12</v>
      </c>
      <c r="J421" s="28"/>
      <c r="K421" s="28"/>
      <c r="L421" s="28"/>
      <c r="M421" s="106" t="s">
        <v>6851</v>
      </c>
      <c r="N421" s="332"/>
      <c r="O421" s="28"/>
      <c r="P421" s="28"/>
      <c r="Q421" s="28"/>
      <c r="S421" s="112">
        <v>4.7604615384615384E-2</v>
      </c>
      <c r="T421" s="114">
        <v>2028</v>
      </c>
      <c r="U421" s="110">
        <v>6056825.0552579993</v>
      </c>
      <c r="V421" s="110"/>
      <c r="W421" s="110">
        <v>6056825.0552579993</v>
      </c>
      <c r="X421" s="111">
        <v>1</v>
      </c>
      <c r="Y421" s="112">
        <v>0</v>
      </c>
      <c r="Z421" s="110">
        <v>5768492.2280505402</v>
      </c>
      <c r="AA421" s="110">
        <v>26348.294541764073</v>
      </c>
      <c r="AB421" s="110">
        <v>261984.53266569506</v>
      </c>
      <c r="AC421" s="110">
        <v>0</v>
      </c>
      <c r="AD421" s="110">
        <v>0</v>
      </c>
      <c r="AE421" t="s">
        <v>665</v>
      </c>
      <c r="AF421" t="s">
        <v>764</v>
      </c>
      <c r="AG421" t="s">
        <v>365</v>
      </c>
    </row>
    <row r="422" spans="1:33" ht="25">
      <c r="A422" s="104" t="s">
        <v>26</v>
      </c>
      <c r="B422" s="104" t="s">
        <v>11</v>
      </c>
      <c r="D422" s="42" t="s">
        <v>244</v>
      </c>
      <c r="F422" s="28" t="s">
        <v>1153</v>
      </c>
      <c r="G422" s="28" t="s">
        <v>1852</v>
      </c>
      <c r="H422" s="28"/>
      <c r="I422" s="28" t="s">
        <v>12</v>
      </c>
      <c r="J422" s="28"/>
      <c r="K422" s="28"/>
      <c r="L422" s="28"/>
      <c r="M422" s="106" t="s">
        <v>6019</v>
      </c>
      <c r="N422" s="332"/>
      <c r="O422" s="28"/>
      <c r="P422" s="28"/>
      <c r="Q422" s="28"/>
      <c r="S422" s="112">
        <v>0.46</v>
      </c>
      <c r="T422" s="114">
        <v>2028</v>
      </c>
      <c r="U422" s="110">
        <v>53108380</v>
      </c>
      <c r="V422" s="110"/>
      <c r="W422" s="110">
        <v>53108380</v>
      </c>
      <c r="X422" s="111">
        <v>1</v>
      </c>
      <c r="Y422" s="112">
        <v>0</v>
      </c>
      <c r="Z422" s="110">
        <v>28678525.200000003</v>
      </c>
      <c r="AA422" s="110">
        <v>17276935.166461132</v>
      </c>
      <c r="AB422" s="110">
        <v>7152919.6335388646</v>
      </c>
      <c r="AC422" s="110">
        <v>0</v>
      </c>
      <c r="AD422" s="110">
        <v>0</v>
      </c>
      <c r="AE422" t="s">
        <v>1891</v>
      </c>
      <c r="AF422" t="s">
        <v>764</v>
      </c>
      <c r="AG422" t="s">
        <v>365</v>
      </c>
    </row>
    <row r="423" spans="1:33" ht="25">
      <c r="A423" s="104" t="s">
        <v>26</v>
      </c>
      <c r="B423" s="104" t="s">
        <v>11</v>
      </c>
      <c r="D423" s="42" t="s">
        <v>244</v>
      </c>
      <c r="F423" s="28" t="s">
        <v>1153</v>
      </c>
      <c r="G423" s="28" t="s">
        <v>1852</v>
      </c>
      <c r="H423" s="28"/>
      <c r="I423" s="28" t="s">
        <v>12</v>
      </c>
      <c r="J423" s="28"/>
      <c r="K423" s="28"/>
      <c r="L423" s="28"/>
      <c r="M423" s="106" t="s">
        <v>6024</v>
      </c>
      <c r="N423" s="332"/>
      <c r="O423" s="28"/>
      <c r="P423" s="28"/>
      <c r="Q423" s="28"/>
      <c r="S423" s="112">
        <v>0.46</v>
      </c>
      <c r="T423" s="114">
        <v>2028</v>
      </c>
      <c r="U423" s="110">
        <v>53108380</v>
      </c>
      <c r="V423" s="110"/>
      <c r="W423" s="110">
        <v>53108380</v>
      </c>
      <c r="X423" s="111">
        <v>1</v>
      </c>
      <c r="Y423" s="112">
        <v>0</v>
      </c>
      <c r="Z423" s="110">
        <v>28678525.200000003</v>
      </c>
      <c r="AA423" s="110">
        <v>17702495.875784218</v>
      </c>
      <c r="AB423" s="110">
        <v>6727358.9242157787</v>
      </c>
      <c r="AC423" s="110">
        <v>0</v>
      </c>
      <c r="AD423" s="110">
        <v>0</v>
      </c>
      <c r="AE423" t="s">
        <v>1892</v>
      </c>
      <c r="AF423" t="s">
        <v>764</v>
      </c>
      <c r="AG423" t="s">
        <v>365</v>
      </c>
    </row>
    <row r="424" spans="1:33" ht="25">
      <c r="A424" s="104" t="s">
        <v>26</v>
      </c>
      <c r="B424" s="104" t="s">
        <v>11</v>
      </c>
      <c r="D424" s="42" t="s">
        <v>256</v>
      </c>
      <c r="F424" s="28" t="s">
        <v>1154</v>
      </c>
      <c r="G424" s="28" t="s">
        <v>1365</v>
      </c>
      <c r="H424" s="28"/>
      <c r="I424" s="28" t="s">
        <v>12</v>
      </c>
      <c r="J424" s="28"/>
      <c r="K424" s="28"/>
      <c r="L424" s="28"/>
      <c r="M424" s="106" t="s">
        <v>6019</v>
      </c>
      <c r="N424" s="332"/>
      <c r="O424" s="28"/>
      <c r="P424" s="28"/>
      <c r="Q424" s="28"/>
      <c r="S424" s="112">
        <v>0.46</v>
      </c>
      <c r="T424" s="114">
        <v>2028</v>
      </c>
      <c r="U424" s="110">
        <v>9675175</v>
      </c>
      <c r="V424" s="110"/>
      <c r="W424" s="110">
        <v>9675175</v>
      </c>
      <c r="X424" s="111">
        <v>1</v>
      </c>
      <c r="Y424" s="112">
        <v>0</v>
      </c>
      <c r="Z424" s="110">
        <v>5224594.5</v>
      </c>
      <c r="AA424" s="110">
        <v>2922437.8621581262</v>
      </c>
      <c r="AB424" s="110">
        <v>1528142.6378418738</v>
      </c>
      <c r="AC424" s="110">
        <v>0</v>
      </c>
      <c r="AD424" s="110">
        <v>0</v>
      </c>
      <c r="AE424" t="s">
        <v>1891</v>
      </c>
      <c r="AF424" t="s">
        <v>764</v>
      </c>
      <c r="AG424" t="s">
        <v>365</v>
      </c>
    </row>
    <row r="425" spans="1:33" ht="25">
      <c r="A425" s="104" t="s">
        <v>26</v>
      </c>
      <c r="B425" s="104" t="s">
        <v>11</v>
      </c>
      <c r="D425" s="42" t="s">
        <v>256</v>
      </c>
      <c r="F425" s="28" t="s">
        <v>1154</v>
      </c>
      <c r="G425" s="28" t="s">
        <v>1365</v>
      </c>
      <c r="H425" s="28"/>
      <c r="I425" s="28" t="s">
        <v>12</v>
      </c>
      <c r="J425" s="28"/>
      <c r="K425" s="28"/>
      <c r="L425" s="28"/>
      <c r="M425" s="106" t="s">
        <v>6024</v>
      </c>
      <c r="N425" s="332"/>
      <c r="O425" s="28"/>
      <c r="P425" s="28"/>
      <c r="Q425" s="28"/>
      <c r="S425" s="112">
        <v>0.46</v>
      </c>
      <c r="T425" s="114">
        <v>2028</v>
      </c>
      <c r="U425" s="110">
        <v>9675175</v>
      </c>
      <c r="V425" s="110"/>
      <c r="W425" s="110">
        <v>9675175</v>
      </c>
      <c r="X425" s="111">
        <v>1</v>
      </c>
      <c r="Y425" s="112">
        <v>0</v>
      </c>
      <c r="Z425" s="110">
        <v>5224594.5</v>
      </c>
      <c r="AA425" s="110">
        <v>3013354.228931997</v>
      </c>
      <c r="AB425" s="110">
        <v>1437226.271068003</v>
      </c>
      <c r="AC425" s="110">
        <v>0</v>
      </c>
      <c r="AD425" s="110">
        <v>0</v>
      </c>
      <c r="AE425" t="s">
        <v>1892</v>
      </c>
      <c r="AF425" t="s">
        <v>764</v>
      </c>
      <c r="AG425" t="s">
        <v>365</v>
      </c>
    </row>
    <row r="426" spans="1:33" ht="37.5">
      <c r="A426" s="104" t="s">
        <v>2015</v>
      </c>
      <c r="B426" s="104" t="s">
        <v>1940</v>
      </c>
      <c r="D426" s="42" t="s">
        <v>257</v>
      </c>
      <c r="F426" s="28" t="s">
        <v>1151</v>
      </c>
      <c r="G426" s="28" t="s">
        <v>1350</v>
      </c>
      <c r="H426" s="28"/>
      <c r="I426" s="28" t="s">
        <v>12</v>
      </c>
      <c r="J426" s="28"/>
      <c r="K426" s="28"/>
      <c r="L426" s="28"/>
      <c r="M426" s="106" t="s">
        <v>6583</v>
      </c>
      <c r="N426" s="332"/>
      <c r="O426" s="28"/>
      <c r="P426" s="28"/>
      <c r="Q426" s="28"/>
      <c r="S426" s="112">
        <v>1</v>
      </c>
      <c r="T426" s="114">
        <v>2028</v>
      </c>
      <c r="U426" s="110">
        <v>43440362</v>
      </c>
      <c r="V426" s="110"/>
      <c r="W426" s="110">
        <v>43440362</v>
      </c>
      <c r="X426" s="111">
        <v>1</v>
      </c>
      <c r="Y426" s="112">
        <v>0</v>
      </c>
      <c r="Z426" s="110">
        <v>0</v>
      </c>
      <c r="AA426" s="110">
        <v>13870468.336394478</v>
      </c>
      <c r="AB426" s="110">
        <v>29569893.663605522</v>
      </c>
      <c r="AC426" s="110">
        <v>0</v>
      </c>
      <c r="AD426" s="110">
        <v>0</v>
      </c>
      <c r="AE426" t="s">
        <v>657</v>
      </c>
      <c r="AF426" t="s">
        <v>765</v>
      </c>
      <c r="AG426" t="s">
        <v>365</v>
      </c>
    </row>
    <row r="427" spans="1:33" ht="25">
      <c r="A427" s="104" t="s">
        <v>2015</v>
      </c>
      <c r="B427" s="104" t="s">
        <v>1940</v>
      </c>
      <c r="D427" s="42" t="s">
        <v>258</v>
      </c>
      <c r="F427" s="28" t="s">
        <v>702</v>
      </c>
      <c r="G427" s="28" t="s">
        <v>1521</v>
      </c>
      <c r="H427" s="28"/>
      <c r="I427" s="28" t="s">
        <v>12</v>
      </c>
      <c r="J427" s="28"/>
      <c r="K427" s="28"/>
      <c r="L427" s="28"/>
      <c r="M427" s="106" t="s">
        <v>6584</v>
      </c>
      <c r="N427" s="332"/>
      <c r="O427" s="28"/>
      <c r="P427" s="28"/>
      <c r="Q427" s="28"/>
      <c r="S427" s="112">
        <v>0.2</v>
      </c>
      <c r="T427" s="114">
        <v>2028</v>
      </c>
      <c r="U427" s="110">
        <v>2461925</v>
      </c>
      <c r="V427" s="110"/>
      <c r="W427" s="110">
        <v>2461925</v>
      </c>
      <c r="X427" s="111">
        <v>1</v>
      </c>
      <c r="Y427" s="112">
        <v>0</v>
      </c>
      <c r="Z427" s="110">
        <v>1969540</v>
      </c>
      <c r="AA427" s="110">
        <v>180624.34754612902</v>
      </c>
      <c r="AB427" s="110">
        <v>311760.65245387098</v>
      </c>
      <c r="AC427" s="110">
        <v>0</v>
      </c>
      <c r="AD427" s="110">
        <v>0</v>
      </c>
      <c r="AE427" t="s">
        <v>640</v>
      </c>
      <c r="AF427" t="s">
        <v>765</v>
      </c>
      <c r="AG427" t="s">
        <v>365</v>
      </c>
    </row>
    <row r="428" spans="1:33" ht="25">
      <c r="A428" s="104" t="s">
        <v>5882</v>
      </c>
      <c r="B428" s="104" t="s">
        <v>280</v>
      </c>
      <c r="D428" s="42" t="s">
        <v>259</v>
      </c>
      <c r="F428" s="28" t="s">
        <v>6811</v>
      </c>
      <c r="G428" s="28" t="s">
        <v>1570</v>
      </c>
      <c r="H428" s="28"/>
      <c r="I428" s="28" t="s">
        <v>12</v>
      </c>
      <c r="J428" s="28"/>
      <c r="K428" s="28"/>
      <c r="L428" s="28"/>
      <c r="M428" s="106" t="s">
        <v>5992</v>
      </c>
      <c r="N428" s="332"/>
      <c r="O428" s="28"/>
      <c r="P428" s="28"/>
      <c r="Q428" s="28"/>
      <c r="S428" s="112">
        <v>0.65</v>
      </c>
      <c r="T428" s="114">
        <v>2028</v>
      </c>
      <c r="U428" s="110">
        <v>2562464</v>
      </c>
      <c r="V428" s="110"/>
      <c r="W428" s="110">
        <v>2562464</v>
      </c>
      <c r="X428" s="111">
        <v>1</v>
      </c>
      <c r="Y428" s="112">
        <v>0</v>
      </c>
      <c r="Z428" s="110">
        <v>896862.39999999991</v>
      </c>
      <c r="AA428" s="110">
        <v>795762.9651667655</v>
      </c>
      <c r="AB428" s="110">
        <v>869838.6348332346</v>
      </c>
      <c r="AC428" s="110">
        <v>0</v>
      </c>
      <c r="AD428" s="110">
        <v>0</v>
      </c>
      <c r="AE428" t="s">
        <v>543</v>
      </c>
      <c r="AF428" t="s">
        <v>765</v>
      </c>
      <c r="AG428" t="s">
        <v>365</v>
      </c>
    </row>
    <row r="429" spans="1:33" ht="25">
      <c r="A429" s="104" t="s">
        <v>2015</v>
      </c>
      <c r="B429" s="104" t="s">
        <v>1940</v>
      </c>
      <c r="D429" s="42" t="s">
        <v>260</v>
      </c>
      <c r="F429" s="28" t="s">
        <v>6754</v>
      </c>
      <c r="G429" s="28" t="s">
        <v>1570</v>
      </c>
      <c r="H429" s="28"/>
      <c r="I429" s="28" t="s">
        <v>12</v>
      </c>
      <c r="J429" s="28"/>
      <c r="K429" s="28"/>
      <c r="L429" s="28"/>
      <c r="M429" s="106" t="s">
        <v>6584</v>
      </c>
      <c r="N429" s="332"/>
      <c r="O429" s="28"/>
      <c r="P429" s="28"/>
      <c r="Q429" s="28"/>
      <c r="S429" s="112">
        <v>1</v>
      </c>
      <c r="T429" s="114">
        <v>2028</v>
      </c>
      <c r="U429" s="110">
        <v>314229.84000000003</v>
      </c>
      <c r="V429" s="110"/>
      <c r="W429" s="110">
        <v>314229.84000000003</v>
      </c>
      <c r="X429" s="111">
        <v>1</v>
      </c>
      <c r="Y429" s="112">
        <v>0</v>
      </c>
      <c r="Z429" s="110">
        <v>0</v>
      </c>
      <c r="AA429" s="110">
        <v>147527.06999595033</v>
      </c>
      <c r="AB429" s="110">
        <v>166702.7700040497</v>
      </c>
      <c r="AC429" s="110">
        <v>0</v>
      </c>
      <c r="AD429" s="110">
        <v>0</v>
      </c>
      <c r="AE429" t="s">
        <v>640</v>
      </c>
      <c r="AF429" t="s">
        <v>765</v>
      </c>
      <c r="AG429" t="s">
        <v>365</v>
      </c>
    </row>
    <row r="430" spans="1:33" ht="37.5">
      <c r="A430" s="104" t="s">
        <v>5882</v>
      </c>
      <c r="B430" s="104" t="s">
        <v>280</v>
      </c>
      <c r="D430" s="42" t="s">
        <v>261</v>
      </c>
      <c r="F430" s="28" t="s">
        <v>6793</v>
      </c>
      <c r="G430" s="28" t="s">
        <v>1786</v>
      </c>
      <c r="H430" s="28"/>
      <c r="I430" s="28" t="s">
        <v>12</v>
      </c>
      <c r="J430" s="28"/>
      <c r="K430" s="28"/>
      <c r="L430" s="28"/>
      <c r="M430" s="106" t="s">
        <v>5992</v>
      </c>
      <c r="N430" s="332"/>
      <c r="O430" s="28"/>
      <c r="P430" s="28"/>
      <c r="Q430" s="28"/>
      <c r="S430" s="112">
        <v>1</v>
      </c>
      <c r="T430" s="114">
        <v>2028</v>
      </c>
      <c r="U430" s="110">
        <v>635000</v>
      </c>
      <c r="V430" s="110"/>
      <c r="W430" s="110">
        <v>635000</v>
      </c>
      <c r="X430" s="111">
        <v>1</v>
      </c>
      <c r="Y430" s="112">
        <v>0</v>
      </c>
      <c r="Z430" s="110">
        <v>0</v>
      </c>
      <c r="AA430" s="110">
        <v>273572.96748645225</v>
      </c>
      <c r="AB430" s="110">
        <v>361427.03251354775</v>
      </c>
      <c r="AC430" s="110">
        <v>0</v>
      </c>
      <c r="AD430" s="110">
        <v>0</v>
      </c>
      <c r="AE430" t="s">
        <v>543</v>
      </c>
      <c r="AF430" t="s">
        <v>765</v>
      </c>
      <c r="AG430" t="s">
        <v>365</v>
      </c>
    </row>
    <row r="431" spans="1:33" ht="25">
      <c r="A431" s="104" t="s">
        <v>5882</v>
      </c>
      <c r="B431" s="104" t="s">
        <v>280</v>
      </c>
      <c r="D431" s="42" t="s">
        <v>262</v>
      </c>
      <c r="F431" s="28" t="s">
        <v>397</v>
      </c>
      <c r="G431" s="28" t="s">
        <v>1581</v>
      </c>
      <c r="H431" s="28"/>
      <c r="I431" s="28" t="s">
        <v>12</v>
      </c>
      <c r="J431" s="28"/>
      <c r="K431" s="28"/>
      <c r="L431" s="28"/>
      <c r="M431" s="106" t="s">
        <v>5976</v>
      </c>
      <c r="N431" s="332"/>
      <c r="O431" s="28"/>
      <c r="P431" s="28"/>
      <c r="Q431" s="28"/>
      <c r="S431" s="112">
        <v>1</v>
      </c>
      <c r="T431" s="114">
        <v>2028</v>
      </c>
      <c r="U431" s="110">
        <v>185000</v>
      </c>
      <c r="V431" s="110"/>
      <c r="W431" s="110">
        <v>185000</v>
      </c>
      <c r="X431" s="111">
        <v>1</v>
      </c>
      <c r="Y431" s="112">
        <v>0</v>
      </c>
      <c r="Z431" s="110">
        <v>0</v>
      </c>
      <c r="AA431" s="110">
        <v>86855.289276169715</v>
      </c>
      <c r="AB431" s="110">
        <v>98144.710723830285</v>
      </c>
      <c r="AC431" s="110">
        <v>0</v>
      </c>
      <c r="AD431" s="110">
        <v>0</v>
      </c>
      <c r="AE431" t="s">
        <v>526</v>
      </c>
      <c r="AF431" t="s">
        <v>765</v>
      </c>
      <c r="AG431" t="s">
        <v>365</v>
      </c>
    </row>
    <row r="432" spans="1:33" ht="25">
      <c r="A432" s="104" t="s">
        <v>5882</v>
      </c>
      <c r="B432" s="104" t="s">
        <v>280</v>
      </c>
      <c r="D432" s="42" t="s">
        <v>263</v>
      </c>
      <c r="F432" s="28" t="s">
        <v>396</v>
      </c>
      <c r="G432" s="28" t="s">
        <v>1581</v>
      </c>
      <c r="H432" s="28"/>
      <c r="I432" s="28" t="s">
        <v>12</v>
      </c>
      <c r="J432" s="28"/>
      <c r="K432" s="28"/>
      <c r="L432" s="28"/>
      <c r="M432" s="106" t="s">
        <v>5976</v>
      </c>
      <c r="N432" s="332"/>
      <c r="O432" s="28"/>
      <c r="P432" s="28"/>
      <c r="Q432" s="28"/>
      <c r="S432" s="112">
        <v>1</v>
      </c>
      <c r="T432" s="114">
        <v>2028</v>
      </c>
      <c r="U432" s="110">
        <v>185000</v>
      </c>
      <c r="V432" s="110"/>
      <c r="W432" s="110">
        <v>185000</v>
      </c>
      <c r="X432" s="111">
        <v>1</v>
      </c>
      <c r="Y432" s="112">
        <v>0</v>
      </c>
      <c r="Z432" s="110">
        <v>0</v>
      </c>
      <c r="AA432" s="110">
        <v>83087.77024559096</v>
      </c>
      <c r="AB432" s="110">
        <v>101912.22975440904</v>
      </c>
      <c r="AC432" s="110">
        <v>0</v>
      </c>
      <c r="AD432" s="110">
        <v>0</v>
      </c>
      <c r="AE432" t="s">
        <v>526</v>
      </c>
      <c r="AF432" t="s">
        <v>765</v>
      </c>
      <c r="AG432" t="s">
        <v>365</v>
      </c>
    </row>
    <row r="433" spans="1:33" ht="25">
      <c r="A433" s="104" t="s">
        <v>5882</v>
      </c>
      <c r="B433" s="104" t="s">
        <v>280</v>
      </c>
      <c r="D433" s="42" t="s">
        <v>264</v>
      </c>
      <c r="F433" s="28" t="s">
        <v>398</v>
      </c>
      <c r="G433" s="28" t="s">
        <v>1581</v>
      </c>
      <c r="H433" s="28"/>
      <c r="I433" s="28" t="s">
        <v>12</v>
      </c>
      <c r="J433" s="28"/>
      <c r="K433" s="28"/>
      <c r="L433" s="28"/>
      <c r="M433" s="106" t="s">
        <v>5976</v>
      </c>
      <c r="N433" s="332"/>
      <c r="O433" s="28"/>
      <c r="P433" s="28"/>
      <c r="Q433" s="28"/>
      <c r="S433" s="112">
        <v>1</v>
      </c>
      <c r="T433" s="114">
        <v>2028</v>
      </c>
      <c r="U433" s="110">
        <v>185000</v>
      </c>
      <c r="V433" s="110"/>
      <c r="W433" s="110">
        <v>185000</v>
      </c>
      <c r="X433" s="111">
        <v>1</v>
      </c>
      <c r="Y433" s="112">
        <v>0</v>
      </c>
      <c r="Z433" s="110">
        <v>0</v>
      </c>
      <c r="AA433" s="110">
        <v>66037.116177137403</v>
      </c>
      <c r="AB433" s="110">
        <v>118962.8838228626</v>
      </c>
      <c r="AC433" s="110">
        <v>0</v>
      </c>
      <c r="AD433" s="110">
        <v>0</v>
      </c>
      <c r="AE433" t="s">
        <v>526</v>
      </c>
      <c r="AF433" t="s">
        <v>765</v>
      </c>
      <c r="AG433" t="s">
        <v>365</v>
      </c>
    </row>
    <row r="434" spans="1:33" ht="25">
      <c r="A434" s="104" t="s">
        <v>5882</v>
      </c>
      <c r="B434" s="104" t="s">
        <v>280</v>
      </c>
      <c r="D434" s="42" t="s">
        <v>265</v>
      </c>
      <c r="F434" s="28" t="s">
        <v>1032</v>
      </c>
      <c r="G434" s="28" t="s">
        <v>1574</v>
      </c>
      <c r="H434" s="28"/>
      <c r="I434" s="28" t="s">
        <v>12</v>
      </c>
      <c r="J434" s="28"/>
      <c r="K434" s="28"/>
      <c r="L434" s="28"/>
      <c r="M434" s="106" t="s">
        <v>5976</v>
      </c>
      <c r="N434" s="332"/>
      <c r="O434" s="28"/>
      <c r="P434" s="28"/>
      <c r="Q434" s="28"/>
      <c r="S434" s="112">
        <v>1</v>
      </c>
      <c r="T434" s="114">
        <v>2028</v>
      </c>
      <c r="U434" s="110">
        <v>185663</v>
      </c>
      <c r="V434" s="110"/>
      <c r="W434" s="110">
        <v>185663</v>
      </c>
      <c r="X434" s="111">
        <v>1</v>
      </c>
      <c r="Y434" s="112">
        <v>0</v>
      </c>
      <c r="Z434" s="110">
        <v>0</v>
      </c>
      <c r="AA434" s="110">
        <v>87166.383016096894</v>
      </c>
      <c r="AB434" s="110">
        <v>98496.616983903106</v>
      </c>
      <c r="AC434" s="110">
        <v>0</v>
      </c>
      <c r="AD434" s="110">
        <v>0</v>
      </c>
      <c r="AE434" t="s">
        <v>526</v>
      </c>
      <c r="AF434" t="s">
        <v>765</v>
      </c>
      <c r="AG434" t="s">
        <v>365</v>
      </c>
    </row>
    <row r="435" spans="1:33" ht="25">
      <c r="A435" s="104" t="s">
        <v>5882</v>
      </c>
      <c r="B435" s="104" t="s">
        <v>280</v>
      </c>
      <c r="D435" s="42" t="s">
        <v>266</v>
      </c>
      <c r="F435" s="28" t="s">
        <v>6777</v>
      </c>
      <c r="G435" s="28" t="s">
        <v>1574</v>
      </c>
      <c r="H435" s="28"/>
      <c r="I435" s="28" t="s">
        <v>12</v>
      </c>
      <c r="J435" s="28"/>
      <c r="K435" s="28"/>
      <c r="L435" s="28"/>
      <c r="M435" s="106" t="s">
        <v>5976</v>
      </c>
      <c r="N435" s="332"/>
      <c r="O435" s="28"/>
      <c r="P435" s="28"/>
      <c r="Q435" s="28"/>
      <c r="S435" s="112">
        <v>1</v>
      </c>
      <c r="T435" s="114">
        <v>2028</v>
      </c>
      <c r="U435" s="110">
        <v>220000</v>
      </c>
      <c r="V435" s="110"/>
      <c r="W435" s="110">
        <v>220000</v>
      </c>
      <c r="X435" s="111">
        <v>1</v>
      </c>
      <c r="Y435" s="112">
        <v>0</v>
      </c>
      <c r="Z435" s="110">
        <v>0</v>
      </c>
      <c r="AA435" s="110">
        <v>95739.070171216794</v>
      </c>
      <c r="AB435" s="110">
        <v>124260.92982878321</v>
      </c>
      <c r="AC435" s="110">
        <v>0</v>
      </c>
      <c r="AD435" s="110">
        <v>0</v>
      </c>
      <c r="AE435" t="s">
        <v>526</v>
      </c>
      <c r="AF435" t="s">
        <v>765</v>
      </c>
      <c r="AG435" t="s">
        <v>365</v>
      </c>
    </row>
    <row r="436" spans="1:33" ht="25">
      <c r="A436" s="104" t="s">
        <v>5882</v>
      </c>
      <c r="B436" s="104" t="s">
        <v>280</v>
      </c>
      <c r="D436" s="42" t="s">
        <v>267</v>
      </c>
      <c r="F436" s="28" t="s">
        <v>391</v>
      </c>
      <c r="G436" s="28" t="s">
        <v>1780</v>
      </c>
      <c r="H436" s="28"/>
      <c r="I436" s="28" t="s">
        <v>12</v>
      </c>
      <c r="J436" s="28"/>
      <c r="K436" s="28"/>
      <c r="L436" s="28"/>
      <c r="M436" s="106" t="s">
        <v>5992</v>
      </c>
      <c r="N436" s="332"/>
      <c r="O436" s="28"/>
      <c r="P436" s="28"/>
      <c r="Q436" s="28"/>
      <c r="S436" s="112">
        <v>1</v>
      </c>
      <c r="T436" s="114">
        <v>2028</v>
      </c>
      <c r="U436" s="110">
        <v>320548</v>
      </c>
      <c r="V436" s="110"/>
      <c r="W436" s="110">
        <v>320548</v>
      </c>
      <c r="X436" s="111">
        <v>1</v>
      </c>
      <c r="Y436" s="112">
        <v>0</v>
      </c>
      <c r="Z436" s="110">
        <v>0</v>
      </c>
      <c r="AA436" s="110">
        <v>103766.20057984494</v>
      </c>
      <c r="AB436" s="110">
        <v>216781.79942015506</v>
      </c>
      <c r="AC436" s="110">
        <v>0</v>
      </c>
      <c r="AD436" s="110">
        <v>0</v>
      </c>
      <c r="AE436" t="s">
        <v>543</v>
      </c>
      <c r="AF436" t="s">
        <v>765</v>
      </c>
      <c r="AG436" t="s">
        <v>365</v>
      </c>
    </row>
    <row r="437" spans="1:33" ht="25">
      <c r="A437" s="104" t="s">
        <v>15</v>
      </c>
      <c r="B437" s="104" t="s">
        <v>6</v>
      </c>
      <c r="D437" s="42" t="s">
        <v>235</v>
      </c>
      <c r="F437" s="28" t="s">
        <v>372</v>
      </c>
      <c r="G437" s="28" t="s">
        <v>1372</v>
      </c>
      <c r="H437" s="28"/>
      <c r="I437" s="28" t="s">
        <v>16</v>
      </c>
      <c r="J437" s="28"/>
      <c r="K437" s="28"/>
      <c r="L437" s="28"/>
      <c r="M437" s="106" t="s">
        <v>6505</v>
      </c>
      <c r="N437" s="332"/>
      <c r="O437" s="28"/>
      <c r="P437" s="28"/>
      <c r="Q437" s="28"/>
      <c r="S437" s="112">
        <v>1</v>
      </c>
      <c r="T437" s="114">
        <v>2028</v>
      </c>
      <c r="U437" s="110">
        <v>268200</v>
      </c>
      <c r="V437" s="110"/>
      <c r="W437" s="110">
        <v>268200</v>
      </c>
      <c r="X437" s="111">
        <v>1</v>
      </c>
      <c r="Y437" s="112">
        <v>0</v>
      </c>
      <c r="Z437" s="110">
        <v>0</v>
      </c>
      <c r="AA437" s="110">
        <v>176509.47454100806</v>
      </c>
      <c r="AB437" s="110">
        <v>91690.525458991935</v>
      </c>
      <c r="AC437" s="110">
        <v>0</v>
      </c>
      <c r="AD437" s="110">
        <v>0</v>
      </c>
      <c r="AE437" t="s">
        <v>579</v>
      </c>
      <c r="AF437" t="s">
        <v>765</v>
      </c>
      <c r="AG437" t="s">
        <v>365</v>
      </c>
    </row>
    <row r="438" spans="1:33" ht="37.5">
      <c r="A438" s="104" t="s">
        <v>15</v>
      </c>
      <c r="B438" s="104" t="s">
        <v>6</v>
      </c>
      <c r="D438" s="42" t="s">
        <v>235</v>
      </c>
      <c r="F438" s="28" t="s">
        <v>380</v>
      </c>
      <c r="G438" s="28" t="s">
        <v>1868</v>
      </c>
      <c r="H438" s="28"/>
      <c r="I438" s="28" t="s">
        <v>16</v>
      </c>
      <c r="J438" s="28"/>
      <c r="K438" s="28"/>
      <c r="L438" s="28"/>
      <c r="M438" s="106" t="s">
        <v>6505</v>
      </c>
      <c r="N438" s="332"/>
      <c r="O438" s="28"/>
      <c r="P438" s="28"/>
      <c r="Q438" s="28"/>
      <c r="S438" s="112">
        <v>1</v>
      </c>
      <c r="T438" s="114">
        <v>2028</v>
      </c>
      <c r="U438" s="110">
        <v>923176</v>
      </c>
      <c r="V438" s="110"/>
      <c r="W438" s="110">
        <v>923176</v>
      </c>
      <c r="X438" s="111">
        <v>1</v>
      </c>
      <c r="Y438" s="112">
        <v>0</v>
      </c>
      <c r="Z438" s="110">
        <v>0</v>
      </c>
      <c r="AA438" s="110">
        <v>576005.44897746702</v>
      </c>
      <c r="AB438" s="110">
        <v>347170.55102253298</v>
      </c>
      <c r="AC438" s="110">
        <v>0</v>
      </c>
      <c r="AD438" s="110">
        <v>0</v>
      </c>
      <c r="AE438" t="s">
        <v>579</v>
      </c>
      <c r="AF438" t="s">
        <v>765</v>
      </c>
      <c r="AG438" t="s">
        <v>365</v>
      </c>
    </row>
    <row r="439" spans="1:33" ht="25">
      <c r="A439" s="104" t="s">
        <v>15</v>
      </c>
      <c r="B439" s="104" t="s">
        <v>6</v>
      </c>
      <c r="D439" s="42" t="s">
        <v>237</v>
      </c>
      <c r="F439" s="28" t="s">
        <v>373</v>
      </c>
      <c r="G439" s="28" t="s">
        <v>1372</v>
      </c>
      <c r="H439" s="28"/>
      <c r="I439" s="28" t="s">
        <v>16</v>
      </c>
      <c r="J439" s="28"/>
      <c r="K439" s="28"/>
      <c r="L439" s="28"/>
      <c r="M439" s="106" t="s">
        <v>6505</v>
      </c>
      <c r="N439" s="332"/>
      <c r="O439" s="28"/>
      <c r="P439" s="28"/>
      <c r="Q439" s="28"/>
      <c r="S439" s="112">
        <v>1</v>
      </c>
      <c r="T439" s="114">
        <v>2028</v>
      </c>
      <c r="U439" s="110">
        <v>806894</v>
      </c>
      <c r="V439" s="110"/>
      <c r="W439" s="110">
        <v>806894</v>
      </c>
      <c r="X439" s="111">
        <v>1</v>
      </c>
      <c r="Y439" s="112">
        <v>0</v>
      </c>
      <c r="Z439" s="110">
        <v>0</v>
      </c>
      <c r="AA439" s="110">
        <v>503452.58189903572</v>
      </c>
      <c r="AB439" s="110">
        <v>303441.41810096428</v>
      </c>
      <c r="AC439" s="110">
        <v>0</v>
      </c>
      <c r="AD439" s="110">
        <v>0</v>
      </c>
      <c r="AE439" t="s">
        <v>579</v>
      </c>
      <c r="AF439" t="s">
        <v>765</v>
      </c>
      <c r="AG439" t="s">
        <v>365</v>
      </c>
    </row>
    <row r="440" spans="1:33" ht="25">
      <c r="A440" s="104" t="s">
        <v>15</v>
      </c>
      <c r="B440" s="104" t="s">
        <v>6</v>
      </c>
      <c r="D440" s="42" t="s">
        <v>237</v>
      </c>
      <c r="F440" s="28" t="s">
        <v>374</v>
      </c>
      <c r="G440" s="28" t="s">
        <v>1866</v>
      </c>
      <c r="H440" s="28"/>
      <c r="I440" s="28" t="s">
        <v>16</v>
      </c>
      <c r="J440" s="28"/>
      <c r="K440" s="28"/>
      <c r="L440" s="28"/>
      <c r="M440" s="106" t="s">
        <v>6505</v>
      </c>
      <c r="N440" s="332"/>
      <c r="O440" s="28"/>
      <c r="P440" s="28"/>
      <c r="Q440" s="28"/>
      <c r="S440" s="112">
        <v>1</v>
      </c>
      <c r="T440" s="114">
        <v>2028</v>
      </c>
      <c r="U440" s="110">
        <v>460524</v>
      </c>
      <c r="V440" s="110"/>
      <c r="W440" s="110">
        <v>460524</v>
      </c>
      <c r="X440" s="111">
        <v>1</v>
      </c>
      <c r="Y440" s="112">
        <v>0</v>
      </c>
      <c r="Z440" s="110">
        <v>0</v>
      </c>
      <c r="AA440" s="110">
        <v>287338.85346336884</v>
      </c>
      <c r="AB440" s="110">
        <v>173185.14653663116</v>
      </c>
      <c r="AC440" s="110">
        <v>0</v>
      </c>
      <c r="AD440" s="110">
        <v>0</v>
      </c>
      <c r="AE440" t="s">
        <v>579</v>
      </c>
      <c r="AF440" t="s">
        <v>765</v>
      </c>
      <c r="AG440" t="s">
        <v>365</v>
      </c>
    </row>
    <row r="441" spans="1:33" ht="25">
      <c r="A441" s="104" t="s">
        <v>15</v>
      </c>
      <c r="B441" s="104" t="s">
        <v>6</v>
      </c>
      <c r="D441" s="42" t="s">
        <v>237</v>
      </c>
      <c r="F441" s="28" t="s">
        <v>376</v>
      </c>
      <c r="G441" s="28" t="s">
        <v>1342</v>
      </c>
      <c r="H441" s="28"/>
      <c r="I441" s="28" t="s">
        <v>16</v>
      </c>
      <c r="J441" s="28"/>
      <c r="K441" s="28"/>
      <c r="L441" s="28"/>
      <c r="M441" s="106" t="s">
        <v>6505</v>
      </c>
      <c r="N441" s="332"/>
      <c r="O441" s="28"/>
      <c r="P441" s="28"/>
      <c r="Q441" s="28"/>
      <c r="S441" s="112">
        <v>1</v>
      </c>
      <c r="T441" s="114">
        <v>2039</v>
      </c>
      <c r="U441" s="110">
        <v>669603</v>
      </c>
      <c r="V441" s="110"/>
      <c r="W441" s="110">
        <v>669603</v>
      </c>
      <c r="X441" s="111">
        <v>0.47557840616966585</v>
      </c>
      <c r="Y441" s="112">
        <v>0.52442159383033415</v>
      </c>
      <c r="Z441" s="110">
        <v>0</v>
      </c>
      <c r="AA441" s="110">
        <v>307041.49894456356</v>
      </c>
      <c r="AB441" s="110">
        <v>172426.42081042609</v>
      </c>
      <c r="AC441" s="110">
        <v>190135.08024501035</v>
      </c>
      <c r="AD441" s="110">
        <v>0</v>
      </c>
      <c r="AE441" t="s">
        <v>579</v>
      </c>
      <c r="AF441" t="s">
        <v>765</v>
      </c>
      <c r="AG441" t="s">
        <v>365</v>
      </c>
    </row>
    <row r="442" spans="1:33" ht="25">
      <c r="A442" s="104" t="s">
        <v>15</v>
      </c>
      <c r="B442" s="104" t="s">
        <v>6</v>
      </c>
      <c r="D442" s="42" t="s">
        <v>237</v>
      </c>
      <c r="F442" s="28" t="s">
        <v>1806</v>
      </c>
      <c r="G442" s="28" t="s">
        <v>1807</v>
      </c>
      <c r="H442" s="28"/>
      <c r="I442" s="28" t="s">
        <v>16</v>
      </c>
      <c r="J442" s="28"/>
      <c r="K442" s="28"/>
      <c r="L442" s="28"/>
      <c r="M442" s="106" t="s">
        <v>6505</v>
      </c>
      <c r="N442" s="332"/>
      <c r="O442" s="28"/>
      <c r="P442" s="28"/>
      <c r="Q442" s="28"/>
      <c r="S442" s="112">
        <v>0.18</v>
      </c>
      <c r="T442" s="114">
        <v>2028</v>
      </c>
      <c r="U442" s="110">
        <v>2799827.777777778</v>
      </c>
      <c r="V442" s="110"/>
      <c r="W442" s="110">
        <v>2799827.777777778</v>
      </c>
      <c r="X442" s="111">
        <v>1</v>
      </c>
      <c r="Y442" s="112">
        <v>0</v>
      </c>
      <c r="Z442" s="110">
        <v>2295858.777777778</v>
      </c>
      <c r="AA442" s="110">
        <v>314445.88043420203</v>
      </c>
      <c r="AB442" s="110">
        <v>189523.11956579797</v>
      </c>
      <c r="AC442" s="110">
        <v>0</v>
      </c>
      <c r="AD442" s="110">
        <v>0</v>
      </c>
      <c r="AE442" t="s">
        <v>579</v>
      </c>
      <c r="AF442" t="s">
        <v>765</v>
      </c>
      <c r="AG442" t="s">
        <v>365</v>
      </c>
    </row>
    <row r="443" spans="1:33" ht="25">
      <c r="A443" s="104" t="s">
        <v>15</v>
      </c>
      <c r="B443" s="104" t="s">
        <v>6</v>
      </c>
      <c r="D443" s="42" t="s">
        <v>237</v>
      </c>
      <c r="F443" s="28" t="s">
        <v>381</v>
      </c>
      <c r="G443" s="28" t="s">
        <v>1352</v>
      </c>
      <c r="H443" s="28"/>
      <c r="I443" s="28" t="s">
        <v>16</v>
      </c>
      <c r="J443" s="28"/>
      <c r="K443" s="28"/>
      <c r="L443" s="28"/>
      <c r="M443" s="106" t="s">
        <v>6505</v>
      </c>
      <c r="N443" s="332"/>
      <c r="O443" s="28"/>
      <c r="P443" s="28"/>
      <c r="Q443" s="28"/>
      <c r="S443" s="112">
        <v>1</v>
      </c>
      <c r="T443" s="114">
        <v>2039</v>
      </c>
      <c r="U443" s="110">
        <v>271883</v>
      </c>
      <c r="V443" s="110"/>
      <c r="W443" s="110">
        <v>271883</v>
      </c>
      <c r="X443" s="111">
        <v>0.47557840616966585</v>
      </c>
      <c r="Y443" s="112">
        <v>0.52442159383033415</v>
      </c>
      <c r="Z443" s="110">
        <v>0</v>
      </c>
      <c r="AA443" s="110">
        <v>129418.7455308903</v>
      </c>
      <c r="AB443" s="110">
        <v>67752.923076568884</v>
      </c>
      <c r="AC443" s="110">
        <v>74711.331392540815</v>
      </c>
      <c r="AD443" s="110">
        <v>0</v>
      </c>
      <c r="AE443" t="s">
        <v>579</v>
      </c>
      <c r="AF443" t="s">
        <v>765</v>
      </c>
      <c r="AG443" t="s">
        <v>365</v>
      </c>
    </row>
    <row r="444" spans="1:33" ht="25">
      <c r="A444" s="104" t="s">
        <v>15</v>
      </c>
      <c r="B444" s="104" t="s">
        <v>6</v>
      </c>
      <c r="D444" s="42" t="s">
        <v>238</v>
      </c>
      <c r="F444" s="28" t="s">
        <v>377</v>
      </c>
      <c r="G444" s="28" t="s">
        <v>1347</v>
      </c>
      <c r="H444" s="28"/>
      <c r="I444" s="28" t="s">
        <v>16</v>
      </c>
      <c r="J444" s="28"/>
      <c r="K444" s="28"/>
      <c r="L444" s="28"/>
      <c r="M444" s="106" t="s">
        <v>6505</v>
      </c>
      <c r="N444" s="332"/>
      <c r="O444" s="28"/>
      <c r="P444" s="28"/>
      <c r="Q444" s="28"/>
      <c r="S444" s="112">
        <v>1</v>
      </c>
      <c r="T444" s="114">
        <v>2039</v>
      </c>
      <c r="U444" s="110">
        <v>909590</v>
      </c>
      <c r="V444" s="110"/>
      <c r="W444" s="110">
        <v>909590</v>
      </c>
      <c r="X444" s="111">
        <v>0.47557840616966585</v>
      </c>
      <c r="Y444" s="112">
        <v>0.52442159383033415</v>
      </c>
      <c r="Z444" s="110">
        <v>0</v>
      </c>
      <c r="AA444" s="110">
        <v>417085.76130182447</v>
      </c>
      <c r="AB444" s="110">
        <v>234224.38087188298</v>
      </c>
      <c r="AC444" s="110">
        <v>258279.85782629254</v>
      </c>
      <c r="AD444" s="110">
        <v>0</v>
      </c>
      <c r="AE444" t="s">
        <v>579</v>
      </c>
      <c r="AF444" t="s">
        <v>765</v>
      </c>
      <c r="AG444" t="s">
        <v>365</v>
      </c>
    </row>
    <row r="445" spans="1:33" ht="25">
      <c r="A445" s="104" t="s">
        <v>15</v>
      </c>
      <c r="B445" s="104" t="s">
        <v>6</v>
      </c>
      <c r="D445" s="42" t="s">
        <v>239</v>
      </c>
      <c r="F445" s="28" t="s">
        <v>383</v>
      </c>
      <c r="G445" s="28" t="s">
        <v>1858</v>
      </c>
      <c r="H445" s="28"/>
      <c r="I445" s="28" t="s">
        <v>16</v>
      </c>
      <c r="J445" s="28"/>
      <c r="K445" s="28"/>
      <c r="L445" s="28"/>
      <c r="M445" s="106" t="s">
        <v>6505</v>
      </c>
      <c r="N445" s="332"/>
      <c r="O445" s="28"/>
      <c r="P445" s="28"/>
      <c r="Q445" s="28"/>
      <c r="S445" s="112">
        <v>1</v>
      </c>
      <c r="T445" s="114">
        <v>2028</v>
      </c>
      <c r="U445" s="110">
        <v>3511114</v>
      </c>
      <c r="V445" s="110"/>
      <c r="W445" s="110">
        <v>3511114</v>
      </c>
      <c r="X445" s="111">
        <v>1</v>
      </c>
      <c r="Y445" s="112">
        <v>0</v>
      </c>
      <c r="Z445" s="110">
        <v>0</v>
      </c>
      <c r="AA445" s="110">
        <v>2190720.7249550135</v>
      </c>
      <c r="AB445" s="110">
        <v>1320393.2750449865</v>
      </c>
      <c r="AC445" s="110">
        <v>0</v>
      </c>
      <c r="AD445" s="110">
        <v>0</v>
      </c>
      <c r="AE445" t="s">
        <v>579</v>
      </c>
      <c r="AF445" t="s">
        <v>765</v>
      </c>
      <c r="AG445" t="s">
        <v>365</v>
      </c>
    </row>
    <row r="446" spans="1:33" ht="25">
      <c r="A446" s="104" t="s">
        <v>15</v>
      </c>
      <c r="B446" s="104" t="s">
        <v>6</v>
      </c>
      <c r="D446" s="42" t="s">
        <v>236</v>
      </c>
      <c r="F446" s="28" t="s">
        <v>1164</v>
      </c>
      <c r="G446" s="28" t="s">
        <v>1337</v>
      </c>
      <c r="H446" s="28"/>
      <c r="I446" s="28" t="s">
        <v>16</v>
      </c>
      <c r="J446" s="28"/>
      <c r="K446" s="28"/>
      <c r="L446" s="28"/>
      <c r="M446" s="106" t="s">
        <v>6505</v>
      </c>
      <c r="N446" s="332"/>
      <c r="O446" s="28"/>
      <c r="P446" s="28"/>
      <c r="Q446" s="28"/>
      <c r="S446" s="112">
        <v>1</v>
      </c>
      <c r="T446" s="114">
        <v>2028</v>
      </c>
      <c r="U446" s="110">
        <v>516845</v>
      </c>
      <c r="V446" s="110"/>
      <c r="W446" s="110">
        <v>516845</v>
      </c>
      <c r="X446" s="111">
        <v>1</v>
      </c>
      <c r="Y446" s="112">
        <v>0</v>
      </c>
      <c r="Z446" s="110">
        <v>0</v>
      </c>
      <c r="AA446" s="110">
        <v>444886.61150766647</v>
      </c>
      <c r="AB446" s="110">
        <v>71958.388492333528</v>
      </c>
      <c r="AC446" s="110">
        <v>0</v>
      </c>
      <c r="AD446" s="110">
        <v>0</v>
      </c>
      <c r="AE446" t="s">
        <v>579</v>
      </c>
      <c r="AF446" t="s">
        <v>765</v>
      </c>
      <c r="AG446" t="s">
        <v>365</v>
      </c>
    </row>
    <row r="447" spans="1:33" ht="25">
      <c r="A447" s="104" t="s">
        <v>15</v>
      </c>
      <c r="B447" s="104" t="s">
        <v>6</v>
      </c>
      <c r="D447" s="42" t="s">
        <v>242</v>
      </c>
      <c r="F447" s="28" t="s">
        <v>378</v>
      </c>
      <c r="G447" s="28" t="s">
        <v>1867</v>
      </c>
      <c r="H447" s="28"/>
      <c r="I447" s="28" t="s">
        <v>16</v>
      </c>
      <c r="J447" s="28"/>
      <c r="K447" s="28"/>
      <c r="L447" s="28"/>
      <c r="M447" s="106" t="s">
        <v>6505</v>
      </c>
      <c r="N447" s="332"/>
      <c r="O447" s="28"/>
      <c r="P447" s="28"/>
      <c r="Q447" s="28"/>
      <c r="S447" s="112">
        <v>1</v>
      </c>
      <c r="T447" s="114">
        <v>2028</v>
      </c>
      <c r="U447" s="110">
        <v>4461754</v>
      </c>
      <c r="V447" s="110"/>
      <c r="W447" s="110">
        <v>4461754</v>
      </c>
      <c r="X447" s="111">
        <v>1</v>
      </c>
      <c r="Y447" s="112">
        <v>0</v>
      </c>
      <c r="Z447" s="110">
        <v>0</v>
      </c>
      <c r="AA447" s="110">
        <v>2783862.0328052384</v>
      </c>
      <c r="AB447" s="110">
        <v>1677891.9671947616</v>
      </c>
      <c r="AC447" s="110">
        <v>0</v>
      </c>
      <c r="AD447" s="110">
        <v>0</v>
      </c>
      <c r="AE447" t="s">
        <v>579</v>
      </c>
      <c r="AF447" t="s">
        <v>765</v>
      </c>
      <c r="AG447" t="s">
        <v>365</v>
      </c>
    </row>
    <row r="448" spans="1:33" ht="25">
      <c r="A448" s="104" t="s">
        <v>15</v>
      </c>
      <c r="B448" s="104" t="s">
        <v>6</v>
      </c>
      <c r="D448" s="42" t="s">
        <v>242</v>
      </c>
      <c r="F448" s="28" t="s">
        <v>379</v>
      </c>
      <c r="G448" s="28" t="s">
        <v>1867</v>
      </c>
      <c r="H448" s="28"/>
      <c r="I448" s="28" t="s">
        <v>16</v>
      </c>
      <c r="J448" s="28"/>
      <c r="K448" s="28"/>
      <c r="L448" s="28"/>
      <c r="M448" s="106" t="s">
        <v>6505</v>
      </c>
      <c r="N448" s="332"/>
      <c r="O448" s="28"/>
      <c r="P448" s="28"/>
      <c r="Q448" s="28"/>
      <c r="S448" s="112">
        <v>1</v>
      </c>
      <c r="T448" s="114">
        <v>2028</v>
      </c>
      <c r="U448" s="110">
        <v>4600865</v>
      </c>
      <c r="V448" s="110"/>
      <c r="W448" s="110">
        <v>4600865</v>
      </c>
      <c r="X448" s="111">
        <v>1</v>
      </c>
      <c r="Y448" s="112">
        <v>0</v>
      </c>
      <c r="Z448" s="110">
        <v>0</v>
      </c>
      <c r="AA448" s="110">
        <v>2870658.8017991292</v>
      </c>
      <c r="AB448" s="110">
        <v>1730206.1982008708</v>
      </c>
      <c r="AC448" s="110">
        <v>0</v>
      </c>
      <c r="AD448" s="110">
        <v>0</v>
      </c>
      <c r="AE448" t="s">
        <v>579</v>
      </c>
      <c r="AF448" t="s">
        <v>765</v>
      </c>
      <c r="AG448" t="s">
        <v>365</v>
      </c>
    </row>
    <row r="449" spans="1:34" ht="37.5">
      <c r="A449" s="104" t="s">
        <v>15</v>
      </c>
      <c r="B449" s="104" t="s">
        <v>6</v>
      </c>
      <c r="D449" s="42" t="s">
        <v>241</v>
      </c>
      <c r="F449" s="28" t="s">
        <v>382</v>
      </c>
      <c r="G449" s="28" t="s">
        <v>1842</v>
      </c>
      <c r="H449" s="28"/>
      <c r="I449" s="28" t="s">
        <v>16</v>
      </c>
      <c r="J449" s="28"/>
      <c r="K449" s="28"/>
      <c r="L449" s="28"/>
      <c r="M449" s="106" t="s">
        <v>6505</v>
      </c>
      <c r="N449" s="332"/>
      <c r="O449" s="28"/>
      <c r="P449" s="28"/>
      <c r="Q449" s="28"/>
      <c r="S449" s="112">
        <v>1</v>
      </c>
      <c r="T449" s="114">
        <v>2028</v>
      </c>
      <c r="U449" s="110">
        <v>3670248</v>
      </c>
      <c r="V449" s="110"/>
      <c r="W449" s="110">
        <v>3670248</v>
      </c>
      <c r="X449" s="111">
        <v>1</v>
      </c>
      <c r="Y449" s="112">
        <v>0</v>
      </c>
      <c r="Z449" s="110">
        <v>0</v>
      </c>
      <c r="AA449" s="110">
        <v>2290010.6232166453</v>
      </c>
      <c r="AB449" s="110">
        <v>1380237.3767833547</v>
      </c>
      <c r="AC449" s="110">
        <v>0</v>
      </c>
      <c r="AD449" s="110">
        <v>0</v>
      </c>
      <c r="AE449" t="s">
        <v>579</v>
      </c>
      <c r="AF449" t="s">
        <v>765</v>
      </c>
      <c r="AG449" t="s">
        <v>365</v>
      </c>
    </row>
    <row r="450" spans="1:34" ht="13">
      <c r="A450" s="104" t="s">
        <v>15</v>
      </c>
      <c r="B450" s="104" t="s">
        <v>6</v>
      </c>
      <c r="D450" s="42" t="s">
        <v>240</v>
      </c>
      <c r="F450" s="28" t="s">
        <v>375</v>
      </c>
      <c r="G450" s="28" t="s">
        <v>1341</v>
      </c>
      <c r="H450" s="28"/>
      <c r="I450" s="28" t="s">
        <v>16</v>
      </c>
      <c r="J450" s="28"/>
      <c r="K450" s="28"/>
      <c r="L450" s="28"/>
      <c r="M450" s="106" t="s">
        <v>6505</v>
      </c>
      <c r="N450" s="332"/>
      <c r="O450" s="28"/>
      <c r="P450" s="28"/>
      <c r="Q450" s="28"/>
      <c r="S450" s="112">
        <v>1</v>
      </c>
      <c r="T450" s="114">
        <v>2057</v>
      </c>
      <c r="U450" s="110">
        <v>210000</v>
      </c>
      <c r="V450" s="110"/>
      <c r="W450" s="110">
        <v>210000</v>
      </c>
      <c r="X450" s="111">
        <v>0.25345622119815669</v>
      </c>
      <c r="Y450" s="112">
        <v>0.74654377880184331</v>
      </c>
      <c r="Z450" s="110">
        <v>0</v>
      </c>
      <c r="AA450" s="110">
        <v>63934.174414343222</v>
      </c>
      <c r="AB450" s="110">
        <v>37021.292199129595</v>
      </c>
      <c r="AC450" s="110">
        <v>109044.53338652717</v>
      </c>
      <c r="AD450" s="110">
        <v>0</v>
      </c>
      <c r="AE450" t="s">
        <v>579</v>
      </c>
      <c r="AF450" t="s">
        <v>765</v>
      </c>
      <c r="AG450" t="s">
        <v>365</v>
      </c>
    </row>
    <row r="451" spans="1:34" ht="50">
      <c r="A451" s="104" t="s">
        <v>2015</v>
      </c>
      <c r="B451" s="104" t="s">
        <v>1940</v>
      </c>
      <c r="D451" s="42" t="s">
        <v>218</v>
      </c>
      <c r="F451" s="28" t="s">
        <v>6743</v>
      </c>
      <c r="G451" s="28" t="s">
        <v>1785</v>
      </c>
      <c r="H451" s="28"/>
      <c r="I451" s="28" t="s">
        <v>16</v>
      </c>
      <c r="J451" s="28"/>
      <c r="K451" s="28"/>
      <c r="L451" s="28"/>
      <c r="M451" s="106" t="s">
        <v>5952</v>
      </c>
      <c r="N451" s="332"/>
      <c r="O451" s="28"/>
      <c r="P451" s="28"/>
      <c r="Q451" s="28"/>
      <c r="S451" s="112">
        <v>1</v>
      </c>
      <c r="T451" s="114">
        <v>2048</v>
      </c>
      <c r="U451" s="110">
        <v>966056</v>
      </c>
      <c r="V451" s="110"/>
      <c r="W451" s="110">
        <v>966056</v>
      </c>
      <c r="X451" s="111">
        <v>0.33300000000000002</v>
      </c>
      <c r="Y451" s="112">
        <v>0.66700000000000004</v>
      </c>
      <c r="Z451" s="110">
        <v>0</v>
      </c>
      <c r="AA451" s="110">
        <v>105068.55922437385</v>
      </c>
      <c r="AB451" s="110">
        <v>286708.8177782835</v>
      </c>
      <c r="AC451" s="110">
        <v>574278.62299734261</v>
      </c>
      <c r="AD451" s="110">
        <v>0</v>
      </c>
      <c r="AE451" t="s">
        <v>656</v>
      </c>
      <c r="AF451" t="s">
        <v>765</v>
      </c>
      <c r="AG451" t="s">
        <v>365</v>
      </c>
    </row>
    <row r="452" spans="1:34" ht="25">
      <c r="A452" s="104" t="s">
        <v>5883</v>
      </c>
      <c r="B452" s="104" t="s">
        <v>10</v>
      </c>
      <c r="D452" s="42" t="s">
        <v>96</v>
      </c>
      <c r="F452" s="28" t="s">
        <v>1450</v>
      </c>
      <c r="G452" s="28" t="s">
        <v>1348</v>
      </c>
      <c r="H452" s="28"/>
      <c r="I452" s="28" t="s">
        <v>25</v>
      </c>
      <c r="J452" s="28"/>
      <c r="K452" s="28"/>
      <c r="L452" s="28"/>
      <c r="M452" s="106" t="s">
        <v>6742</v>
      </c>
      <c r="N452" s="332"/>
      <c r="O452" s="28"/>
      <c r="P452" s="28"/>
      <c r="Q452" s="28"/>
      <c r="S452" s="112">
        <v>1</v>
      </c>
      <c r="T452" s="114">
        <v>2038</v>
      </c>
      <c r="U452" s="110">
        <v>2144000</v>
      </c>
      <c r="V452" s="110"/>
      <c r="W452" s="110">
        <v>2144000</v>
      </c>
      <c r="X452" s="111">
        <v>0.5</v>
      </c>
      <c r="Y452" s="112">
        <v>0.5</v>
      </c>
      <c r="Z452" s="110">
        <v>0</v>
      </c>
      <c r="AA452" s="110">
        <v>519260.44690408162</v>
      </c>
      <c r="AB452" s="110">
        <v>812369.77654795919</v>
      </c>
      <c r="AC452" s="110">
        <v>812369.77654795919</v>
      </c>
      <c r="AD452" s="110">
        <v>0</v>
      </c>
      <c r="AE452" t="s">
        <v>470</v>
      </c>
      <c r="AF452" t="s">
        <v>764</v>
      </c>
      <c r="AG452" t="s">
        <v>365</v>
      </c>
    </row>
    <row r="453" spans="1:34" ht="25">
      <c r="A453" s="104" t="s">
        <v>26</v>
      </c>
      <c r="B453" s="104" t="s">
        <v>11</v>
      </c>
      <c r="D453" s="42" t="s">
        <v>222</v>
      </c>
      <c r="F453" s="28" t="s">
        <v>6785</v>
      </c>
      <c r="G453" s="28" t="s">
        <v>1325</v>
      </c>
      <c r="H453" s="28"/>
      <c r="I453" s="28" t="s">
        <v>16</v>
      </c>
      <c r="J453" s="28"/>
      <c r="K453" s="28"/>
      <c r="L453" s="28"/>
      <c r="M453" s="106" t="s">
        <v>6073</v>
      </c>
      <c r="N453" s="332"/>
      <c r="O453" s="28"/>
      <c r="P453" s="28"/>
      <c r="Q453" s="28"/>
      <c r="S453" s="112">
        <v>0.19624394242245582</v>
      </c>
      <c r="T453" s="114">
        <v>2050</v>
      </c>
      <c r="U453" s="110">
        <v>69541</v>
      </c>
      <c r="V453" s="110"/>
      <c r="W453" s="110">
        <v>69541</v>
      </c>
      <c r="X453" s="111">
        <v>0.30805687203791476</v>
      </c>
      <c r="Y453" s="112">
        <v>0.69194312796208524</v>
      </c>
      <c r="Z453" s="110">
        <v>55894</v>
      </c>
      <c r="AA453" s="110">
        <v>11076.74445927146</v>
      </c>
      <c r="AB453" s="110">
        <v>791.7848822149532</v>
      </c>
      <c r="AC453" s="110">
        <v>1778.4706585135866</v>
      </c>
      <c r="AD453" s="110">
        <v>0</v>
      </c>
      <c r="AE453" t="s">
        <v>1884</v>
      </c>
      <c r="AF453" t="s">
        <v>764</v>
      </c>
      <c r="AG453" t="s">
        <v>365</v>
      </c>
    </row>
    <row r="454" spans="1:34" ht="25">
      <c r="A454" s="104" t="s">
        <v>26</v>
      </c>
      <c r="B454" s="104" t="s">
        <v>11</v>
      </c>
      <c r="D454" s="42" t="s">
        <v>221</v>
      </c>
      <c r="F454" s="28" t="s">
        <v>6832</v>
      </c>
      <c r="G454" s="28" t="s">
        <v>1325</v>
      </c>
      <c r="H454" s="28"/>
      <c r="I454" s="28" t="s">
        <v>16</v>
      </c>
      <c r="J454" s="28"/>
      <c r="K454" s="28"/>
      <c r="L454" s="28"/>
      <c r="M454" s="106" t="s">
        <v>6073</v>
      </c>
      <c r="N454" s="332"/>
      <c r="O454" s="28"/>
      <c r="P454" s="28"/>
      <c r="Q454" s="28"/>
      <c r="S454" s="112">
        <v>0.47202426080363913</v>
      </c>
      <c r="T454" s="114">
        <v>2050</v>
      </c>
      <c r="U454" s="110">
        <v>52760</v>
      </c>
      <c r="V454" s="110"/>
      <c r="W454" s="110">
        <v>52760</v>
      </c>
      <c r="X454" s="111">
        <v>0.30805687203791476</v>
      </c>
      <c r="Y454" s="112">
        <v>0.69194312796208524</v>
      </c>
      <c r="Z454" s="110">
        <v>27856</v>
      </c>
      <c r="AA454" s="110">
        <v>20213.61793901198</v>
      </c>
      <c r="AB454" s="110">
        <v>1444.9044263707176</v>
      </c>
      <c r="AC454" s="110">
        <v>3245.477634617303</v>
      </c>
      <c r="AD454" s="110">
        <v>0</v>
      </c>
      <c r="AE454" t="s">
        <v>1884</v>
      </c>
      <c r="AF454" t="s">
        <v>764</v>
      </c>
      <c r="AG454" t="s">
        <v>365</v>
      </c>
    </row>
    <row r="455" spans="1:34" ht="25">
      <c r="A455" s="104" t="s">
        <v>26</v>
      </c>
      <c r="B455" s="104" t="s">
        <v>11</v>
      </c>
      <c r="D455" s="42" t="s">
        <v>220</v>
      </c>
      <c r="F455" s="28" t="s">
        <v>6833</v>
      </c>
      <c r="G455" s="28" t="s">
        <v>1325</v>
      </c>
      <c r="H455" s="28"/>
      <c r="I455" s="28" t="s">
        <v>16</v>
      </c>
      <c r="J455" s="28"/>
      <c r="K455" s="28"/>
      <c r="L455" s="28"/>
      <c r="M455" s="106" t="s">
        <v>6073</v>
      </c>
      <c r="N455" s="332"/>
      <c r="O455" s="28"/>
      <c r="P455" s="28"/>
      <c r="Q455" s="28"/>
      <c r="S455" s="112">
        <v>0.21428600434508943</v>
      </c>
      <c r="T455" s="114">
        <v>2050</v>
      </c>
      <c r="U455" s="110">
        <v>246255</v>
      </c>
      <c r="V455" s="110"/>
      <c r="W455" s="110">
        <v>246255</v>
      </c>
      <c r="X455" s="111">
        <v>0.30805687203791476</v>
      </c>
      <c r="Y455" s="112">
        <v>0.69194312796208524</v>
      </c>
      <c r="Z455" s="110">
        <v>193486.00000000003</v>
      </c>
      <c r="AA455" s="110">
        <v>43046.618495079834</v>
      </c>
      <c r="AB455" s="110">
        <v>2995.0464351649716</v>
      </c>
      <c r="AC455" s="110">
        <v>6727.335069755165</v>
      </c>
      <c r="AD455" s="110">
        <v>0</v>
      </c>
      <c r="AE455" t="s">
        <v>1884</v>
      </c>
      <c r="AF455" t="s">
        <v>764</v>
      </c>
      <c r="AG455" t="s">
        <v>365</v>
      </c>
    </row>
    <row r="456" spans="1:34" ht="25">
      <c r="A456" s="104" t="s">
        <v>26</v>
      </c>
      <c r="B456" s="104" t="s">
        <v>11</v>
      </c>
      <c r="D456" s="42" t="s">
        <v>223</v>
      </c>
      <c r="F456" s="28" t="s">
        <v>1874</v>
      </c>
      <c r="G456" s="28" t="s">
        <v>1336</v>
      </c>
      <c r="H456" s="28"/>
      <c r="I456" s="28" t="s">
        <v>16</v>
      </c>
      <c r="J456" s="28"/>
      <c r="K456" s="28"/>
      <c r="L456" s="28"/>
      <c r="M456" s="106" t="s">
        <v>6073</v>
      </c>
      <c r="N456" s="332"/>
      <c r="O456" s="28"/>
      <c r="P456" s="28"/>
      <c r="Q456" s="28"/>
      <c r="S456" s="112">
        <v>0.17697407407407406</v>
      </c>
      <c r="T456" s="114">
        <v>2050</v>
      </c>
      <c r="U456" s="110">
        <v>270000</v>
      </c>
      <c r="V456" s="110"/>
      <c r="W456" s="110">
        <v>270000</v>
      </c>
      <c r="X456" s="111">
        <v>0.30805687203791476</v>
      </c>
      <c r="Y456" s="112">
        <v>0.69194312796208524</v>
      </c>
      <c r="Z456" s="110">
        <v>222217</v>
      </c>
      <c r="AA456" s="110">
        <v>38783.621345157793</v>
      </c>
      <c r="AB456" s="110">
        <v>2772.3204386954671</v>
      </c>
      <c r="AC456" s="110">
        <v>6227.0582161467391</v>
      </c>
      <c r="AD456" s="110">
        <v>0</v>
      </c>
      <c r="AE456" t="s">
        <v>1884</v>
      </c>
      <c r="AF456" t="s">
        <v>764</v>
      </c>
      <c r="AG456" t="s">
        <v>365</v>
      </c>
    </row>
    <row r="457" spans="1:34" ht="25">
      <c r="A457" s="104" t="s">
        <v>26</v>
      </c>
      <c r="B457" s="104" t="s">
        <v>11</v>
      </c>
      <c r="D457" s="42" t="s">
        <v>228</v>
      </c>
      <c r="F457" s="28" t="s">
        <v>6758</v>
      </c>
      <c r="G457" s="28" t="s">
        <v>1325</v>
      </c>
      <c r="H457" s="28"/>
      <c r="I457" s="28" t="s">
        <v>16</v>
      </c>
      <c r="J457" s="28"/>
      <c r="K457" s="28"/>
      <c r="L457" s="28"/>
      <c r="M457" s="106" t="s">
        <v>6073</v>
      </c>
      <c r="N457" s="332"/>
      <c r="O457" s="28"/>
      <c r="P457" s="28"/>
      <c r="Q457" s="28"/>
      <c r="S457" s="112">
        <v>0.38866969364590315</v>
      </c>
      <c r="T457" s="114">
        <v>2050</v>
      </c>
      <c r="U457" s="110">
        <v>353976.66</v>
      </c>
      <c r="V457" s="110"/>
      <c r="W457" s="110">
        <v>353976.66</v>
      </c>
      <c r="X457" s="111">
        <v>0.30805687203791476</v>
      </c>
      <c r="Y457" s="112">
        <v>0.69194312796208524</v>
      </c>
      <c r="Z457" s="110">
        <v>216396.65999999997</v>
      </c>
      <c r="AA457" s="110">
        <v>111079.48860188312</v>
      </c>
      <c r="AB457" s="110">
        <v>8163.6646487089947</v>
      </c>
      <c r="AC457" s="110">
        <v>18336.84674940789</v>
      </c>
      <c r="AD457" s="110">
        <v>0</v>
      </c>
      <c r="AE457" t="s">
        <v>1884</v>
      </c>
      <c r="AF457" t="s">
        <v>764</v>
      </c>
      <c r="AG457" t="s">
        <v>365</v>
      </c>
    </row>
    <row r="458" spans="1:34" ht="25">
      <c r="A458" s="104" t="s">
        <v>26</v>
      </c>
      <c r="B458" s="104" t="s">
        <v>11</v>
      </c>
      <c r="D458" s="42" t="s">
        <v>224</v>
      </c>
      <c r="F458" s="28" t="s">
        <v>6781</v>
      </c>
      <c r="G458" s="28" t="s">
        <v>1325</v>
      </c>
      <c r="H458" s="28"/>
      <c r="I458" s="28" t="s">
        <v>16</v>
      </c>
      <c r="J458" s="28"/>
      <c r="K458" s="28"/>
      <c r="L458" s="28"/>
      <c r="M458" s="106" t="s">
        <v>6073</v>
      </c>
      <c r="N458" s="332"/>
      <c r="O458" s="28"/>
      <c r="P458" s="28"/>
      <c r="Q458" s="28"/>
      <c r="S458" s="112">
        <v>0.34003851367526561</v>
      </c>
      <c r="T458" s="114">
        <v>2050</v>
      </c>
      <c r="U458" s="110">
        <v>99626.95</v>
      </c>
      <c r="V458" s="110"/>
      <c r="W458" s="110">
        <v>99626.95</v>
      </c>
      <c r="X458" s="111">
        <v>0.30805687203791476</v>
      </c>
      <c r="Y458" s="112">
        <v>0.69194312796208524</v>
      </c>
      <c r="Z458" s="110">
        <v>65749.95</v>
      </c>
      <c r="AA458" s="110">
        <v>27351.648752478519</v>
      </c>
      <c r="AB458" s="110">
        <v>2010.1792942601724</v>
      </c>
      <c r="AC458" s="110">
        <v>4515.1719532613088</v>
      </c>
      <c r="AD458" s="110">
        <v>0</v>
      </c>
      <c r="AE458" t="s">
        <v>1884</v>
      </c>
      <c r="AF458" t="s">
        <v>764</v>
      </c>
      <c r="AG458" t="s">
        <v>365</v>
      </c>
    </row>
    <row r="459" spans="1:34" ht="25">
      <c r="A459" s="104" t="s">
        <v>26</v>
      </c>
      <c r="B459" s="104" t="s">
        <v>11</v>
      </c>
      <c r="D459" s="42" t="s">
        <v>226</v>
      </c>
      <c r="F459" s="28" t="s">
        <v>6782</v>
      </c>
      <c r="G459" s="28" t="s">
        <v>1325</v>
      </c>
      <c r="H459" s="28"/>
      <c r="I459" s="28" t="s">
        <v>16</v>
      </c>
      <c r="J459" s="28"/>
      <c r="K459" s="28"/>
      <c r="L459" s="28"/>
      <c r="M459" s="106" t="s">
        <v>6073</v>
      </c>
      <c r="N459" s="332"/>
      <c r="O459" s="28"/>
      <c r="P459" s="28"/>
      <c r="Q459" s="28"/>
      <c r="S459" s="112">
        <v>0.48935441426843435</v>
      </c>
      <c r="T459" s="114">
        <v>2050</v>
      </c>
      <c r="U459" s="110">
        <v>197793.25</v>
      </c>
      <c r="V459" s="110"/>
      <c r="W459" s="110">
        <v>197793.25</v>
      </c>
      <c r="X459" s="111">
        <v>0.30805687203791476</v>
      </c>
      <c r="Y459" s="112">
        <v>0.69194312796208524</v>
      </c>
      <c r="Z459" s="110">
        <v>101002.25000000001</v>
      </c>
      <c r="AA459" s="110">
        <v>77259.422883941836</v>
      </c>
      <c r="AB459" s="110">
        <v>6016.8365523401899</v>
      </c>
      <c r="AC459" s="110">
        <v>13514.74056371796</v>
      </c>
      <c r="AD459" s="110">
        <v>0</v>
      </c>
      <c r="AE459" t="s">
        <v>1884</v>
      </c>
      <c r="AF459" t="s">
        <v>764</v>
      </c>
      <c r="AG459" t="s">
        <v>365</v>
      </c>
    </row>
    <row r="460" spans="1:34" ht="25">
      <c r="A460" s="104" t="s">
        <v>26</v>
      </c>
      <c r="B460" s="104" t="s">
        <v>11</v>
      </c>
      <c r="D460" s="42" t="s">
        <v>225</v>
      </c>
      <c r="F460" s="28" t="s">
        <v>6756</v>
      </c>
      <c r="G460" s="28" t="s">
        <v>1325</v>
      </c>
      <c r="H460" s="28"/>
      <c r="I460" s="28" t="s">
        <v>16</v>
      </c>
      <c r="J460" s="28"/>
      <c r="K460" s="28"/>
      <c r="L460" s="28"/>
      <c r="M460" s="106" t="s">
        <v>6073</v>
      </c>
      <c r="N460" s="332"/>
      <c r="O460" s="28"/>
      <c r="P460" s="28"/>
      <c r="Q460" s="28"/>
      <c r="S460" s="112">
        <v>0.29834472572241461</v>
      </c>
      <c r="T460" s="114">
        <v>2050</v>
      </c>
      <c r="U460" s="110">
        <v>265330.65000000002</v>
      </c>
      <c r="V460" s="110"/>
      <c r="W460" s="110">
        <v>265330.65000000002</v>
      </c>
      <c r="X460" s="111">
        <v>0.30805687203791476</v>
      </c>
      <c r="Y460" s="112">
        <v>0.69194312796208524</v>
      </c>
      <c r="Z460" s="110">
        <v>186170.65000000005</v>
      </c>
      <c r="AA460" s="110">
        <v>63912.286071558861</v>
      </c>
      <c r="AB460" s="110">
        <v>4697.1630585245139</v>
      </c>
      <c r="AC460" s="110">
        <v>10550.550869916597</v>
      </c>
      <c r="AD460" s="110">
        <v>0</v>
      </c>
      <c r="AE460" t="s">
        <v>1884</v>
      </c>
      <c r="AF460" t="s">
        <v>764</v>
      </c>
      <c r="AG460" t="s">
        <v>365</v>
      </c>
    </row>
    <row r="461" spans="1:34" ht="25">
      <c r="A461" s="104" t="s">
        <v>26</v>
      </c>
      <c r="B461" s="104" t="s">
        <v>11</v>
      </c>
      <c r="D461" s="42" t="s">
        <v>227</v>
      </c>
      <c r="F461" s="28" t="s">
        <v>1875</v>
      </c>
      <c r="G461" s="28" t="s">
        <v>1336</v>
      </c>
      <c r="H461" s="28"/>
      <c r="I461" s="28" t="s">
        <v>16</v>
      </c>
      <c r="J461" s="28"/>
      <c r="K461" s="28"/>
      <c r="L461" s="28"/>
      <c r="M461" s="106" t="s">
        <v>6826</v>
      </c>
      <c r="N461" s="332"/>
      <c r="O461" s="28"/>
      <c r="P461" s="28"/>
      <c r="Q461" s="28"/>
      <c r="S461" s="112">
        <v>0.42121481481481482</v>
      </c>
      <c r="T461" s="114">
        <v>2028</v>
      </c>
      <c r="U461" s="110">
        <v>135000</v>
      </c>
      <c r="V461" s="110"/>
      <c r="W461" s="110">
        <v>135000</v>
      </c>
      <c r="X461" s="111">
        <v>1</v>
      </c>
      <c r="Y461" s="112">
        <v>0</v>
      </c>
      <c r="Z461" s="110">
        <v>78136</v>
      </c>
      <c r="AA461" s="110">
        <v>41791.099072123965</v>
      </c>
      <c r="AB461" s="110">
        <v>15072.900927876035</v>
      </c>
      <c r="AC461" s="110">
        <v>0</v>
      </c>
      <c r="AD461" s="110">
        <v>0</v>
      </c>
      <c r="AE461" t="s">
        <v>1890</v>
      </c>
      <c r="AF461" t="s">
        <v>764</v>
      </c>
      <c r="AG461" t="s">
        <v>7524</v>
      </c>
      <c r="AH461" t="s">
        <v>30</v>
      </c>
    </row>
    <row r="462" spans="1:34" ht="25">
      <c r="A462" s="104" t="s">
        <v>26</v>
      </c>
      <c r="B462" s="104" t="s">
        <v>11</v>
      </c>
      <c r="D462" s="42" t="s">
        <v>231</v>
      </c>
      <c r="F462" s="28" t="s">
        <v>6784</v>
      </c>
      <c r="G462" s="28" t="s">
        <v>1325</v>
      </c>
      <c r="H462" s="28"/>
      <c r="I462" s="28" t="s">
        <v>16</v>
      </c>
      <c r="J462" s="28"/>
      <c r="K462" s="28"/>
      <c r="L462" s="28"/>
      <c r="M462" s="106" t="s">
        <v>6073</v>
      </c>
      <c r="N462" s="332"/>
      <c r="O462" s="28"/>
      <c r="P462" s="28"/>
      <c r="Q462" s="28"/>
      <c r="S462" s="112">
        <v>0.47853346868095781</v>
      </c>
      <c r="T462" s="114">
        <v>2050</v>
      </c>
      <c r="U462" s="110">
        <v>167470</v>
      </c>
      <c r="V462" s="110"/>
      <c r="W462" s="110">
        <v>167470</v>
      </c>
      <c r="X462" s="111">
        <v>0.30805687203791476</v>
      </c>
      <c r="Y462" s="112">
        <v>0.69194312796208524</v>
      </c>
      <c r="Z462" s="110">
        <v>87330</v>
      </c>
      <c r="AA462" s="110">
        <v>63968.449028516072</v>
      </c>
      <c r="AB462" s="110">
        <v>4981.7574082770407</v>
      </c>
      <c r="AC462" s="110">
        <v>11189.793563206887</v>
      </c>
      <c r="AD462" s="110">
        <v>0</v>
      </c>
      <c r="AE462" t="s">
        <v>1884</v>
      </c>
      <c r="AF462" t="s">
        <v>764</v>
      </c>
      <c r="AG462" t="s">
        <v>365</v>
      </c>
    </row>
    <row r="463" spans="1:34" ht="25">
      <c r="A463" s="104" t="s">
        <v>26</v>
      </c>
      <c r="B463" s="104" t="s">
        <v>11</v>
      </c>
      <c r="D463" s="42" t="s">
        <v>230</v>
      </c>
      <c r="F463" s="28" t="s">
        <v>6800</v>
      </c>
      <c r="G463" s="28" t="s">
        <v>1827</v>
      </c>
      <c r="H463" s="28"/>
      <c r="I463" s="28" t="s">
        <v>16</v>
      </c>
      <c r="J463" s="28"/>
      <c r="K463" s="28"/>
      <c r="L463" s="28"/>
      <c r="M463" s="106" t="s">
        <v>6073</v>
      </c>
      <c r="N463" s="332"/>
      <c r="O463" s="28"/>
      <c r="P463" s="28"/>
      <c r="Q463" s="28"/>
      <c r="S463" s="112">
        <v>0.12848654037886342</v>
      </c>
      <c r="T463" s="114">
        <v>2050</v>
      </c>
      <c r="U463" s="110">
        <v>250750</v>
      </c>
      <c r="V463" s="110"/>
      <c r="W463" s="110">
        <v>250750</v>
      </c>
      <c r="X463" s="111">
        <v>0.30805687203791476</v>
      </c>
      <c r="Y463" s="112">
        <v>0.69194312796208524</v>
      </c>
      <c r="Z463" s="110">
        <v>218532</v>
      </c>
      <c r="AA463" s="110">
        <v>25716.689428509242</v>
      </c>
      <c r="AB463" s="110">
        <v>2002.7733988004709</v>
      </c>
      <c r="AC463" s="110">
        <v>4498.5371726902868</v>
      </c>
      <c r="AD463" s="110">
        <v>0</v>
      </c>
      <c r="AE463" t="s">
        <v>1884</v>
      </c>
      <c r="AF463" t="s">
        <v>764</v>
      </c>
      <c r="AG463" t="s">
        <v>365</v>
      </c>
    </row>
    <row r="464" spans="1:34" ht="25">
      <c r="A464" s="104" t="s">
        <v>26</v>
      </c>
      <c r="B464" s="104" t="s">
        <v>11</v>
      </c>
      <c r="D464" s="42" t="s">
        <v>229</v>
      </c>
      <c r="F464" s="28" t="s">
        <v>6780</v>
      </c>
      <c r="G464" s="28" t="s">
        <v>1325</v>
      </c>
      <c r="H464" s="28"/>
      <c r="I464" s="28" t="s">
        <v>16</v>
      </c>
      <c r="J464" s="28"/>
      <c r="K464" s="28"/>
      <c r="L464" s="28"/>
      <c r="M464" s="106" t="s">
        <v>6073</v>
      </c>
      <c r="N464" s="332"/>
      <c r="O464" s="28"/>
      <c r="P464" s="28"/>
      <c r="Q464" s="28"/>
      <c r="S464" s="112">
        <v>0.42461895229742891</v>
      </c>
      <c r="T464" s="114">
        <v>2050</v>
      </c>
      <c r="U464" s="110">
        <v>305132.40000000002</v>
      </c>
      <c r="V464" s="110"/>
      <c r="W464" s="110">
        <v>305132.40000000002</v>
      </c>
      <c r="X464" s="111">
        <v>0.30805687203791476</v>
      </c>
      <c r="Y464" s="112">
        <v>0.69194312796208524</v>
      </c>
      <c r="Z464" s="110">
        <v>175567.40000000002</v>
      </c>
      <c r="AA464" s="110">
        <v>103419.91637608787</v>
      </c>
      <c r="AB464" s="110">
        <v>8054.1726803520787</v>
      </c>
      <c r="AC464" s="110">
        <v>18090.910943560048</v>
      </c>
      <c r="AD464" s="110">
        <v>0</v>
      </c>
      <c r="AE464" t="s">
        <v>1884</v>
      </c>
      <c r="AF464" t="s">
        <v>764</v>
      </c>
      <c r="AG464" t="s">
        <v>365</v>
      </c>
    </row>
    <row r="465" spans="1:34" ht="25">
      <c r="A465" s="104" t="s">
        <v>26</v>
      </c>
      <c r="B465" s="104" t="s">
        <v>11</v>
      </c>
      <c r="D465" s="42" t="s">
        <v>233</v>
      </c>
      <c r="F465" s="28" t="s">
        <v>6783</v>
      </c>
      <c r="G465" s="28" t="s">
        <v>1325</v>
      </c>
      <c r="H465" s="28"/>
      <c r="I465" s="28" t="s">
        <v>16</v>
      </c>
      <c r="J465" s="28"/>
      <c r="K465" s="28"/>
      <c r="L465" s="28"/>
      <c r="M465" s="106" t="s">
        <v>6073</v>
      </c>
      <c r="N465" s="332"/>
      <c r="O465" s="28"/>
      <c r="P465" s="28"/>
      <c r="Q465" s="28"/>
      <c r="S465" s="112">
        <v>0.46837976122797043</v>
      </c>
      <c r="T465" s="114">
        <v>2050</v>
      </c>
      <c r="U465" s="110">
        <v>87950</v>
      </c>
      <c r="V465" s="110"/>
      <c r="W465" s="110">
        <v>87950</v>
      </c>
      <c r="X465" s="111">
        <v>0.30805687203791476</v>
      </c>
      <c r="Y465" s="112">
        <v>0.69194312796208524</v>
      </c>
      <c r="Z465" s="110">
        <v>46756</v>
      </c>
      <c r="AA465" s="110">
        <v>32881.411146502243</v>
      </c>
      <c r="AB465" s="110">
        <v>2560.7501207457549</v>
      </c>
      <c r="AC465" s="110">
        <v>5751.8387327520013</v>
      </c>
      <c r="AD465" s="110">
        <v>0</v>
      </c>
      <c r="AE465" t="s">
        <v>1884</v>
      </c>
      <c r="AF465" t="s">
        <v>764</v>
      </c>
      <c r="AG465" t="s">
        <v>365</v>
      </c>
    </row>
    <row r="466" spans="1:34" ht="25">
      <c r="A466" s="104" t="s">
        <v>26</v>
      </c>
      <c r="B466" s="104" t="s">
        <v>11</v>
      </c>
      <c r="D466" s="42" t="s">
        <v>232</v>
      </c>
      <c r="F466" s="28" t="s">
        <v>6798</v>
      </c>
      <c r="G466" s="28" t="s">
        <v>1827</v>
      </c>
      <c r="H466" s="28"/>
      <c r="I466" s="28" t="s">
        <v>16</v>
      </c>
      <c r="J466" s="28"/>
      <c r="K466" s="28"/>
      <c r="L466" s="28"/>
      <c r="M466" s="106" t="s">
        <v>6073</v>
      </c>
      <c r="N466" s="332"/>
      <c r="O466" s="28"/>
      <c r="P466" s="28"/>
      <c r="Q466" s="28"/>
      <c r="S466" s="112">
        <v>0.35566826837515569</v>
      </c>
      <c r="T466" s="114">
        <v>2050</v>
      </c>
      <c r="U466" s="110">
        <v>112380</v>
      </c>
      <c r="V466" s="110"/>
      <c r="W466" s="110">
        <v>112380</v>
      </c>
      <c r="X466" s="111">
        <v>0.30805687203791476</v>
      </c>
      <c r="Y466" s="112">
        <v>0.69194312796208524</v>
      </c>
      <c r="Z466" s="110">
        <v>72410</v>
      </c>
      <c r="AA466" s="110">
        <v>31904.403639503202</v>
      </c>
      <c r="AB466" s="110">
        <v>2484.6623859350334</v>
      </c>
      <c r="AC466" s="110">
        <v>5580.9339745617654</v>
      </c>
      <c r="AD466" s="110">
        <v>0</v>
      </c>
      <c r="AE466" t="s">
        <v>1884</v>
      </c>
      <c r="AF466" t="s">
        <v>764</v>
      </c>
      <c r="AG466" t="s">
        <v>365</v>
      </c>
    </row>
    <row r="467" spans="1:34" ht="25">
      <c r="A467" s="104" t="s">
        <v>26</v>
      </c>
      <c r="B467" s="104" t="s">
        <v>11</v>
      </c>
      <c r="D467" s="42" t="s">
        <v>234</v>
      </c>
      <c r="F467" s="28" t="s">
        <v>6801</v>
      </c>
      <c r="G467" s="28" t="s">
        <v>1828</v>
      </c>
      <c r="H467" s="28"/>
      <c r="I467" s="28" t="s">
        <v>16</v>
      </c>
      <c r="J467" s="28"/>
      <c r="K467" s="28"/>
      <c r="L467" s="28"/>
      <c r="M467" s="106" t="s">
        <v>6073</v>
      </c>
      <c r="N467" s="332"/>
      <c r="O467" s="28"/>
      <c r="P467" s="28"/>
      <c r="Q467" s="28"/>
      <c r="S467" s="112">
        <v>0.23608667529107374</v>
      </c>
      <c r="T467" s="114">
        <v>2050</v>
      </c>
      <c r="U467" s="110">
        <v>154600</v>
      </c>
      <c r="V467" s="110"/>
      <c r="W467" s="110">
        <v>154600</v>
      </c>
      <c r="X467" s="111">
        <v>0.30805687203791476</v>
      </c>
      <c r="Y467" s="112">
        <v>0.69194312796208524</v>
      </c>
      <c r="Z467" s="110">
        <v>118101</v>
      </c>
      <c r="AA467" s="110">
        <v>29133.82107676327</v>
      </c>
      <c r="AB467" s="110">
        <v>2268.8939810918841</v>
      </c>
      <c r="AC467" s="110">
        <v>5096.2849421448454</v>
      </c>
      <c r="AD467" s="110">
        <v>0</v>
      </c>
      <c r="AE467" t="s">
        <v>1884</v>
      </c>
      <c r="AF467" t="s">
        <v>764</v>
      </c>
      <c r="AG467" t="s">
        <v>365</v>
      </c>
    </row>
    <row r="468" spans="1:34" ht="37.5">
      <c r="A468" s="104" t="s">
        <v>26</v>
      </c>
      <c r="B468" s="104" t="s">
        <v>11</v>
      </c>
      <c r="D468" s="113" t="s">
        <v>800</v>
      </c>
      <c r="F468" s="28" t="s">
        <v>996</v>
      </c>
      <c r="G468" s="28" t="s">
        <v>1170</v>
      </c>
      <c r="H468" s="28"/>
      <c r="I468" s="28"/>
      <c r="J468" s="28"/>
      <c r="K468" s="28"/>
      <c r="L468" s="28"/>
      <c r="M468" s="106" t="s">
        <v>6005</v>
      </c>
      <c r="N468" s="332"/>
      <c r="O468" s="28"/>
      <c r="P468" s="28"/>
      <c r="Q468" s="28"/>
      <c r="S468" s="112">
        <v>0.37</v>
      </c>
      <c r="T468" s="114">
        <v>2028</v>
      </c>
      <c r="U468" s="110">
        <v>16599.21</v>
      </c>
      <c r="V468" s="110"/>
      <c r="W468" s="110">
        <v>16599.21</v>
      </c>
      <c r="X468" s="111">
        <v>1</v>
      </c>
      <c r="Y468" s="112">
        <v>0</v>
      </c>
      <c r="Z468" s="110">
        <v>10457.5023</v>
      </c>
      <c r="AA468" s="110">
        <v>0</v>
      </c>
      <c r="AB468" s="110">
        <v>6141.707699999999</v>
      </c>
      <c r="AC468" s="110">
        <v>0</v>
      </c>
      <c r="AD468" s="110">
        <v>0</v>
      </c>
      <c r="AE468" t="s">
        <v>1911</v>
      </c>
      <c r="AF468" t="s">
        <v>765</v>
      </c>
      <c r="AG468" t="s">
        <v>7524</v>
      </c>
      <c r="AH468" t="s">
        <v>30</v>
      </c>
    </row>
    <row r="469" spans="1:34" ht="37.5">
      <c r="A469" s="104" t="s">
        <v>26</v>
      </c>
      <c r="B469" s="104" t="s">
        <v>11</v>
      </c>
      <c r="D469" s="42" t="s">
        <v>800</v>
      </c>
      <c r="F469" s="28" t="s">
        <v>996</v>
      </c>
      <c r="G469" s="28" t="s">
        <v>1170</v>
      </c>
      <c r="H469" s="28"/>
      <c r="I469" s="28"/>
      <c r="J469" s="28"/>
      <c r="K469" s="28"/>
      <c r="L469" s="28"/>
      <c r="M469" s="106" t="s">
        <v>6005</v>
      </c>
      <c r="N469" s="332"/>
      <c r="O469" s="28"/>
      <c r="P469" s="28"/>
      <c r="Q469" s="28"/>
      <c r="S469" s="112">
        <v>0.37</v>
      </c>
      <c r="T469" s="114">
        <v>2028</v>
      </c>
      <c r="U469" s="110">
        <v>32001.85</v>
      </c>
      <c r="V469" s="110"/>
      <c r="W469" s="110">
        <v>32001.85</v>
      </c>
      <c r="X469" s="111">
        <v>1</v>
      </c>
      <c r="Y469" s="112">
        <v>0</v>
      </c>
      <c r="Z469" s="110">
        <v>20161.165499999999</v>
      </c>
      <c r="AA469" s="110">
        <v>0</v>
      </c>
      <c r="AB469" s="110">
        <v>11840.684499999999</v>
      </c>
      <c r="AC469" s="110">
        <v>0</v>
      </c>
      <c r="AD469" s="110">
        <v>0</v>
      </c>
      <c r="AE469" t="s">
        <v>1911</v>
      </c>
      <c r="AF469" t="s">
        <v>765</v>
      </c>
      <c r="AG469" t="s">
        <v>7524</v>
      </c>
      <c r="AH469" t="s">
        <v>30</v>
      </c>
    </row>
    <row r="470" spans="1:34" ht="13">
      <c r="A470" s="104" t="s">
        <v>26</v>
      </c>
      <c r="B470" s="104" t="s">
        <v>11</v>
      </c>
      <c r="D470" s="1" t="s">
        <v>802</v>
      </c>
      <c r="F470" s="28" t="s">
        <v>801</v>
      </c>
      <c r="G470" s="28" t="s">
        <v>1169</v>
      </c>
      <c r="H470" s="28"/>
      <c r="I470" s="28"/>
      <c r="J470" s="28"/>
      <c r="K470" s="28"/>
      <c r="L470" s="28"/>
      <c r="M470" s="106" t="s">
        <v>6005</v>
      </c>
      <c r="N470" s="332"/>
      <c r="O470" s="28"/>
      <c r="P470" s="28"/>
      <c r="Q470" s="28"/>
      <c r="S470" s="112">
        <v>0.75</v>
      </c>
      <c r="T470" s="114">
        <v>2028</v>
      </c>
      <c r="U470" s="110">
        <v>460903.06999999995</v>
      </c>
      <c r="V470" s="110"/>
      <c r="W470" s="110">
        <v>460903.06999999995</v>
      </c>
      <c r="X470" s="111">
        <v>1</v>
      </c>
      <c r="Y470" s="112">
        <v>0</v>
      </c>
      <c r="Z470" s="110">
        <v>115225.76749999999</v>
      </c>
      <c r="AA470" s="110">
        <v>0</v>
      </c>
      <c r="AB470" s="110">
        <v>345677.30249999999</v>
      </c>
      <c r="AC470" s="110">
        <v>0</v>
      </c>
      <c r="AD470" s="110">
        <v>0</v>
      </c>
      <c r="AE470" t="s">
        <v>1911</v>
      </c>
      <c r="AF470" t="s">
        <v>765</v>
      </c>
      <c r="AG470" t="s">
        <v>365</v>
      </c>
    </row>
    <row r="471" spans="1:34" ht="13">
      <c r="A471" s="104" t="s">
        <v>26</v>
      </c>
      <c r="B471" s="104" t="s">
        <v>11</v>
      </c>
      <c r="D471" s="1" t="s">
        <v>802</v>
      </c>
      <c r="F471" s="28" t="s">
        <v>801</v>
      </c>
      <c r="G471" s="28" t="s">
        <v>1169</v>
      </c>
      <c r="H471" s="28"/>
      <c r="I471" s="28"/>
      <c r="J471" s="28"/>
      <c r="K471" s="28"/>
      <c r="L471" s="28"/>
      <c r="M471" s="106" t="s">
        <v>6005</v>
      </c>
      <c r="N471" s="332"/>
      <c r="O471" s="28"/>
      <c r="P471" s="28"/>
      <c r="Q471" s="28"/>
      <c r="S471" s="112">
        <v>0.75</v>
      </c>
      <c r="T471" s="114">
        <v>2028</v>
      </c>
      <c r="U471" s="110">
        <v>977988.74</v>
      </c>
      <c r="V471" s="110"/>
      <c r="W471" s="110">
        <v>977988.74</v>
      </c>
      <c r="X471" s="111">
        <v>1</v>
      </c>
      <c r="Y471" s="112">
        <v>0</v>
      </c>
      <c r="Z471" s="110">
        <v>244497.185</v>
      </c>
      <c r="AA471" s="110">
        <v>0</v>
      </c>
      <c r="AB471" s="110">
        <v>733491.55499999993</v>
      </c>
      <c r="AC471" s="110">
        <v>0</v>
      </c>
      <c r="AD471" s="110">
        <v>0</v>
      </c>
      <c r="AE471" t="s">
        <v>1911</v>
      </c>
      <c r="AF471" t="s">
        <v>765</v>
      </c>
      <c r="AG471" t="s">
        <v>365</v>
      </c>
    </row>
    <row r="472" spans="1:34" ht="37.5">
      <c r="A472" s="104" t="s">
        <v>26</v>
      </c>
      <c r="B472" s="104" t="s">
        <v>11</v>
      </c>
      <c r="D472" s="1" t="s">
        <v>901</v>
      </c>
      <c r="F472" s="28" t="s">
        <v>994</v>
      </c>
      <c r="G472" s="28" t="s">
        <v>1170</v>
      </c>
      <c r="H472" s="28"/>
      <c r="I472" s="28"/>
      <c r="J472" s="28"/>
      <c r="K472" s="28"/>
      <c r="L472" s="28"/>
      <c r="M472" s="106" t="s">
        <v>6005</v>
      </c>
      <c r="N472" s="332"/>
      <c r="O472" s="28"/>
      <c r="P472" s="28"/>
      <c r="Q472" s="28"/>
      <c r="S472" s="112">
        <v>0.37</v>
      </c>
      <c r="T472" s="114">
        <v>2028</v>
      </c>
      <c r="U472" s="110">
        <v>148950.51999999999</v>
      </c>
      <c r="V472" s="110"/>
      <c r="W472" s="110">
        <v>148950.51999999999</v>
      </c>
      <c r="X472" s="111">
        <v>1</v>
      </c>
      <c r="Y472" s="112">
        <v>0</v>
      </c>
      <c r="Z472" s="110">
        <v>93838.82759999999</v>
      </c>
      <c r="AA472" s="110">
        <v>0</v>
      </c>
      <c r="AB472" s="110">
        <v>55111.6924</v>
      </c>
      <c r="AC472" s="110">
        <v>0</v>
      </c>
      <c r="AD472" s="110">
        <v>0</v>
      </c>
      <c r="AE472" t="s">
        <v>1911</v>
      </c>
      <c r="AF472" t="s">
        <v>765</v>
      </c>
      <c r="AG472" t="s">
        <v>365</v>
      </c>
    </row>
    <row r="473" spans="1:34" ht="37.5">
      <c r="A473" s="104" t="s">
        <v>26</v>
      </c>
      <c r="B473" s="104" t="s">
        <v>11</v>
      </c>
      <c r="D473" s="1" t="s">
        <v>902</v>
      </c>
      <c r="F473" s="28" t="s">
        <v>995</v>
      </c>
      <c r="G473" s="28" t="s">
        <v>1170</v>
      </c>
      <c r="H473" s="28"/>
      <c r="I473" s="28"/>
      <c r="J473" s="28"/>
      <c r="K473" s="28"/>
      <c r="L473" s="28"/>
      <c r="M473" s="106" t="s">
        <v>6005</v>
      </c>
      <c r="N473" s="332"/>
      <c r="O473" s="28"/>
      <c r="P473" s="28"/>
      <c r="Q473" s="28"/>
      <c r="S473" s="112">
        <v>0.37</v>
      </c>
      <c r="T473" s="114">
        <v>2028</v>
      </c>
      <c r="U473" s="110">
        <v>282945.64999999997</v>
      </c>
      <c r="V473" s="110"/>
      <c r="W473" s="110">
        <v>282945.64999999997</v>
      </c>
      <c r="X473" s="111">
        <v>1</v>
      </c>
      <c r="Y473" s="112">
        <v>0</v>
      </c>
      <c r="Z473" s="110">
        <v>178255.75949999999</v>
      </c>
      <c r="AA473" s="110">
        <v>0</v>
      </c>
      <c r="AB473" s="110">
        <v>104689.89049999998</v>
      </c>
      <c r="AC473" s="110">
        <v>0</v>
      </c>
      <c r="AD473" s="110">
        <v>0</v>
      </c>
      <c r="AE473" t="s">
        <v>1911</v>
      </c>
      <c r="AF473" t="s">
        <v>765</v>
      </c>
      <c r="AG473" t="s">
        <v>365</v>
      </c>
    </row>
    <row r="474" spans="1:34" ht="25">
      <c r="A474" s="104" t="s">
        <v>26</v>
      </c>
      <c r="B474" s="104" t="s">
        <v>11</v>
      </c>
      <c r="D474" s="113" t="s">
        <v>908</v>
      </c>
      <c r="F474" s="28" t="s">
        <v>1189</v>
      </c>
      <c r="G474" s="28" t="s">
        <v>1171</v>
      </c>
      <c r="H474" s="28"/>
      <c r="I474" s="28"/>
      <c r="J474" s="28"/>
      <c r="K474" s="28"/>
      <c r="L474" s="28"/>
      <c r="M474" s="106" t="s">
        <v>6013</v>
      </c>
      <c r="N474" s="332"/>
      <c r="O474" s="28"/>
      <c r="P474" s="28"/>
      <c r="Q474" s="28"/>
      <c r="S474" s="112">
        <v>0.15</v>
      </c>
      <c r="T474" s="114">
        <v>2028</v>
      </c>
      <c r="U474" s="110">
        <v>18766.62</v>
      </c>
      <c r="V474" s="110"/>
      <c r="W474" s="110">
        <v>18766.62</v>
      </c>
      <c r="X474" s="111">
        <v>1</v>
      </c>
      <c r="Y474" s="112">
        <v>0</v>
      </c>
      <c r="Z474" s="110">
        <v>15951.626999999999</v>
      </c>
      <c r="AA474" s="110">
        <v>0</v>
      </c>
      <c r="AB474" s="110">
        <v>2814.9930000000004</v>
      </c>
      <c r="AC474" s="110">
        <v>0</v>
      </c>
      <c r="AD474" s="110">
        <v>0</v>
      </c>
      <c r="AE474" t="s">
        <v>1909</v>
      </c>
      <c r="AF474" t="s">
        <v>764</v>
      </c>
      <c r="AG474" t="s">
        <v>7524</v>
      </c>
      <c r="AH474" t="s">
        <v>30</v>
      </c>
    </row>
    <row r="475" spans="1:34" ht="25">
      <c r="A475" s="104" t="s">
        <v>26</v>
      </c>
      <c r="B475" s="104" t="s">
        <v>11</v>
      </c>
      <c r="D475" s="113" t="s">
        <v>908</v>
      </c>
      <c r="F475" s="28" t="s">
        <v>1189</v>
      </c>
      <c r="G475" s="28" t="s">
        <v>1171</v>
      </c>
      <c r="H475" s="28"/>
      <c r="I475" s="28"/>
      <c r="J475" s="28"/>
      <c r="K475" s="28"/>
      <c r="L475" s="28"/>
      <c r="M475" s="106" t="s">
        <v>6013</v>
      </c>
      <c r="N475" s="332"/>
      <c r="O475" s="28"/>
      <c r="P475" s="28"/>
      <c r="Q475" s="28"/>
      <c r="S475" s="112">
        <v>0.15</v>
      </c>
      <c r="T475" s="114">
        <v>2028</v>
      </c>
      <c r="U475" s="110">
        <v>94172.67</v>
      </c>
      <c r="V475" s="110"/>
      <c r="W475" s="110">
        <v>94172.67</v>
      </c>
      <c r="X475" s="111">
        <v>1</v>
      </c>
      <c r="Y475" s="112">
        <v>0</v>
      </c>
      <c r="Z475" s="110">
        <v>80046.769499999995</v>
      </c>
      <c r="AA475" s="110">
        <v>0</v>
      </c>
      <c r="AB475" s="110">
        <v>14125.900500000003</v>
      </c>
      <c r="AC475" s="110">
        <v>0</v>
      </c>
      <c r="AD475" s="110">
        <v>0</v>
      </c>
      <c r="AE475" t="s">
        <v>1909</v>
      </c>
      <c r="AF475" t="s">
        <v>764</v>
      </c>
      <c r="AG475" t="s">
        <v>7524</v>
      </c>
      <c r="AH475" t="s">
        <v>30</v>
      </c>
    </row>
    <row r="476" spans="1:34" ht="25">
      <c r="A476" s="104" t="s">
        <v>26</v>
      </c>
      <c r="B476" s="104" t="s">
        <v>11</v>
      </c>
      <c r="D476" s="113" t="s">
        <v>905</v>
      </c>
      <c r="F476" s="28" t="s">
        <v>1247</v>
      </c>
      <c r="G476" s="28" t="s">
        <v>1246</v>
      </c>
      <c r="H476" s="28"/>
      <c r="I476" s="28"/>
      <c r="J476" s="28"/>
      <c r="K476" s="28"/>
      <c r="L476" s="28"/>
      <c r="M476" s="106" t="s">
        <v>6009</v>
      </c>
      <c r="N476" s="332"/>
      <c r="O476" s="28"/>
      <c r="P476" s="28"/>
      <c r="Q476" s="28"/>
      <c r="S476" s="112">
        <v>0.1</v>
      </c>
      <c r="T476" s="114">
        <v>2028</v>
      </c>
      <c r="U476" s="110">
        <v>9932.5600000000013</v>
      </c>
      <c r="V476" s="110"/>
      <c r="W476" s="110">
        <v>9932.5600000000013</v>
      </c>
      <c r="X476" s="111">
        <v>1</v>
      </c>
      <c r="Y476" s="112">
        <v>0</v>
      </c>
      <c r="Z476" s="110">
        <v>8939.3040000000019</v>
      </c>
      <c r="AA476" s="110">
        <v>0</v>
      </c>
      <c r="AB476" s="110">
        <v>993.2559999999994</v>
      </c>
      <c r="AC476" s="110">
        <v>0</v>
      </c>
      <c r="AD476" s="110">
        <v>0</v>
      </c>
      <c r="AE476" t="s">
        <v>1907</v>
      </c>
      <c r="AF476" t="s">
        <v>764</v>
      </c>
      <c r="AG476" t="s">
        <v>7524</v>
      </c>
      <c r="AH476" t="s">
        <v>30</v>
      </c>
    </row>
    <row r="477" spans="1:34" ht="25">
      <c r="A477" s="104" t="s">
        <v>26</v>
      </c>
      <c r="B477" s="104" t="s">
        <v>11</v>
      </c>
      <c r="D477" s="113" t="s">
        <v>915</v>
      </c>
      <c r="F477" s="28" t="s">
        <v>916</v>
      </c>
      <c r="G477" s="28" t="s">
        <v>1225</v>
      </c>
      <c r="H477" s="28"/>
      <c r="I477" s="28"/>
      <c r="J477" s="28"/>
      <c r="K477" s="28"/>
      <c r="L477" s="28"/>
      <c r="M477" s="106" t="s">
        <v>6033</v>
      </c>
      <c r="N477" s="332"/>
      <c r="O477" s="28"/>
      <c r="P477" s="28"/>
      <c r="Q477" s="28"/>
      <c r="S477" s="112">
        <v>0.83</v>
      </c>
      <c r="T477" s="114">
        <v>2028</v>
      </c>
      <c r="U477" s="110">
        <v>107234.20000000003</v>
      </c>
      <c r="V477" s="110"/>
      <c r="W477" s="110">
        <v>107234.20000000003</v>
      </c>
      <c r="X477" s="111">
        <v>1</v>
      </c>
      <c r="Y477" s="112">
        <v>0</v>
      </c>
      <c r="Z477" s="110">
        <v>18229.814000000009</v>
      </c>
      <c r="AA477" s="110">
        <v>0</v>
      </c>
      <c r="AB477" s="110">
        <v>89004.386000000013</v>
      </c>
      <c r="AC477" s="110">
        <v>0</v>
      </c>
      <c r="AD477" s="110">
        <v>0</v>
      </c>
      <c r="AE477" t="s">
        <v>1894</v>
      </c>
      <c r="AF477" t="s">
        <v>764</v>
      </c>
      <c r="AG477" t="s">
        <v>365</v>
      </c>
    </row>
    <row r="478" spans="1:34" ht="25">
      <c r="A478" s="104" t="s">
        <v>26</v>
      </c>
      <c r="B478" s="104" t="s">
        <v>11</v>
      </c>
      <c r="D478" s="113" t="s">
        <v>818</v>
      </c>
      <c r="F478" s="28" t="s">
        <v>817</v>
      </c>
      <c r="G478" s="28" t="s">
        <v>1190</v>
      </c>
      <c r="H478" s="28"/>
      <c r="I478" s="28"/>
      <c r="J478" s="28"/>
      <c r="K478" s="28"/>
      <c r="L478" s="28"/>
      <c r="M478" s="106" t="s">
        <v>6055</v>
      </c>
      <c r="N478" s="332"/>
      <c r="O478" s="28"/>
      <c r="P478" s="28"/>
      <c r="Q478" s="28"/>
      <c r="S478" s="112">
        <v>0.1</v>
      </c>
      <c r="T478" s="114">
        <v>2028</v>
      </c>
      <c r="U478" s="110">
        <v>1861979.0600000008</v>
      </c>
      <c r="V478" s="110"/>
      <c r="W478" s="110">
        <v>1861979.0600000008</v>
      </c>
      <c r="X478" s="111">
        <v>1</v>
      </c>
      <c r="Y478" s="112">
        <v>0</v>
      </c>
      <c r="Z478" s="110">
        <v>1675781.1540000008</v>
      </c>
      <c r="AA478" s="110">
        <v>0</v>
      </c>
      <c r="AB478" s="110">
        <v>186197.90599999996</v>
      </c>
      <c r="AC478" s="110">
        <v>0</v>
      </c>
      <c r="AD478" s="110">
        <v>0</v>
      </c>
      <c r="AE478" t="s">
        <v>1886</v>
      </c>
      <c r="AF478" t="s">
        <v>764</v>
      </c>
      <c r="AG478" t="s">
        <v>365</v>
      </c>
    </row>
    <row r="479" spans="1:34" ht="37.5">
      <c r="A479" s="104" t="s">
        <v>5882</v>
      </c>
      <c r="B479" s="104" t="s">
        <v>280</v>
      </c>
      <c r="D479" s="1" t="s">
        <v>6587</v>
      </c>
      <c r="F479" s="28" t="s">
        <v>1060</v>
      </c>
      <c r="G479" s="28" t="s">
        <v>1721</v>
      </c>
      <c r="H479" s="28"/>
      <c r="I479" s="28"/>
      <c r="J479" s="28"/>
      <c r="K479" s="28"/>
      <c r="L479" s="28"/>
      <c r="M479" s="106" t="s">
        <v>5992</v>
      </c>
      <c r="N479" s="332"/>
      <c r="O479" s="28"/>
      <c r="P479" s="28"/>
      <c r="Q479" s="28"/>
      <c r="S479" s="112">
        <v>0.14000000000000001</v>
      </c>
      <c r="T479" s="114">
        <v>2028</v>
      </c>
      <c r="U479" s="110">
        <v>25655.950000000004</v>
      </c>
      <c r="V479" s="110"/>
      <c r="W479" s="110">
        <v>25655.950000000004</v>
      </c>
      <c r="X479" s="111">
        <v>1</v>
      </c>
      <c r="Y479" s="112">
        <v>0</v>
      </c>
      <c r="Z479" s="110">
        <v>22064.117000000002</v>
      </c>
      <c r="AA479" s="110">
        <v>0</v>
      </c>
      <c r="AB479" s="110">
        <v>3591.8330000000024</v>
      </c>
      <c r="AC479" s="110">
        <v>0</v>
      </c>
      <c r="AD479" s="110">
        <v>0</v>
      </c>
      <c r="AE479" t="s">
        <v>543</v>
      </c>
      <c r="AF479" t="s">
        <v>765</v>
      </c>
      <c r="AG479" t="s">
        <v>7524</v>
      </c>
      <c r="AH479" t="s">
        <v>7525</v>
      </c>
    </row>
    <row r="480" spans="1:34" ht="25">
      <c r="A480" s="104" t="s">
        <v>26</v>
      </c>
      <c r="B480" s="104" t="s">
        <v>11</v>
      </c>
      <c r="D480" s="113" t="s">
        <v>794</v>
      </c>
      <c r="F480" s="28" t="s">
        <v>1180</v>
      </c>
      <c r="G480" s="28" t="s">
        <v>1167</v>
      </c>
      <c r="H480" s="28"/>
      <c r="I480" s="28"/>
      <c r="J480" s="28"/>
      <c r="K480" s="28"/>
      <c r="L480" s="28"/>
      <c r="M480" s="106" t="s">
        <v>6019</v>
      </c>
      <c r="N480" s="332"/>
      <c r="O480" s="28"/>
      <c r="P480" s="28"/>
      <c r="Q480" s="28"/>
      <c r="S480" s="112">
        <v>0.05</v>
      </c>
      <c r="T480" s="114">
        <v>2028</v>
      </c>
      <c r="U480" s="110">
        <v>6138395.7899999991</v>
      </c>
      <c r="V480" s="110"/>
      <c r="W480" s="110">
        <v>6138395.7899999991</v>
      </c>
      <c r="X480" s="111">
        <v>1</v>
      </c>
      <c r="Y480" s="112">
        <v>0</v>
      </c>
      <c r="Z480" s="110">
        <v>5831476.0004999992</v>
      </c>
      <c r="AA480" s="110">
        <v>0</v>
      </c>
      <c r="AB480" s="110">
        <v>306919.78949999996</v>
      </c>
      <c r="AC480" s="110">
        <v>0</v>
      </c>
      <c r="AD480" s="110">
        <v>0</v>
      </c>
      <c r="AE480" t="s">
        <v>1891</v>
      </c>
      <c r="AF480" t="s">
        <v>764</v>
      </c>
      <c r="AG480" t="s">
        <v>365</v>
      </c>
    </row>
    <row r="481" spans="1:34" ht="25">
      <c r="A481" s="104" t="s">
        <v>26</v>
      </c>
      <c r="B481" s="104" t="s">
        <v>11</v>
      </c>
      <c r="D481" s="113" t="s">
        <v>794</v>
      </c>
      <c r="F481" s="28" t="s">
        <v>1180</v>
      </c>
      <c r="G481" s="28" t="s">
        <v>1167</v>
      </c>
      <c r="H481" s="28"/>
      <c r="I481" s="28"/>
      <c r="J481" s="28"/>
      <c r="K481" s="28"/>
      <c r="L481" s="28"/>
      <c r="M481" s="106" t="s">
        <v>6019</v>
      </c>
      <c r="N481" s="332"/>
      <c r="O481" s="28"/>
      <c r="P481" s="28"/>
      <c r="Q481" s="28"/>
      <c r="S481" s="112">
        <v>0.05</v>
      </c>
      <c r="T481" s="114">
        <v>2028</v>
      </c>
      <c r="U481" s="110">
        <v>9187998.5499999989</v>
      </c>
      <c r="V481" s="110"/>
      <c r="W481" s="110">
        <v>9187998.5499999989</v>
      </c>
      <c r="X481" s="111">
        <v>1</v>
      </c>
      <c r="Y481" s="112">
        <v>0</v>
      </c>
      <c r="Z481" s="110">
        <v>8728598.6224999987</v>
      </c>
      <c r="AA481" s="110">
        <v>0</v>
      </c>
      <c r="AB481" s="110">
        <v>459399.92750000022</v>
      </c>
      <c r="AC481" s="110">
        <v>0</v>
      </c>
      <c r="AD481" s="110">
        <v>0</v>
      </c>
      <c r="AE481" t="s">
        <v>1891</v>
      </c>
      <c r="AF481" t="s">
        <v>764</v>
      </c>
      <c r="AG481" t="s">
        <v>365</v>
      </c>
    </row>
    <row r="482" spans="1:34" ht="37.5">
      <c r="A482" s="104" t="s">
        <v>26</v>
      </c>
      <c r="B482" s="104" t="s">
        <v>11</v>
      </c>
      <c r="D482" s="606" t="s">
        <v>906</v>
      </c>
      <c r="F482" s="28" t="s">
        <v>1178</v>
      </c>
      <c r="G482" s="28" t="s">
        <v>1177</v>
      </c>
      <c r="H482" s="28"/>
      <c r="I482" s="28"/>
      <c r="J482" s="28"/>
      <c r="K482" s="28"/>
      <c r="L482" s="28"/>
      <c r="M482" s="106" t="s">
        <v>6013</v>
      </c>
      <c r="N482" s="332"/>
      <c r="O482" s="28"/>
      <c r="P482" s="28"/>
      <c r="Q482" s="28"/>
      <c r="S482" s="112">
        <v>0.15</v>
      </c>
      <c r="T482" s="114">
        <v>2028</v>
      </c>
      <c r="U482" s="110">
        <v>-2640</v>
      </c>
      <c r="V482" s="110"/>
      <c r="W482" s="110">
        <v>-2640</v>
      </c>
      <c r="X482" s="111">
        <v>1</v>
      </c>
      <c r="Y482" s="112">
        <v>0</v>
      </c>
      <c r="Z482" s="110">
        <v>-2244</v>
      </c>
      <c r="AA482" s="110">
        <v>0</v>
      </c>
      <c r="AB482" s="110">
        <v>-396</v>
      </c>
      <c r="AC482" s="110">
        <v>0</v>
      </c>
      <c r="AD482" s="110">
        <v>0</v>
      </c>
      <c r="AE482" t="s">
        <v>1909</v>
      </c>
      <c r="AF482" t="s">
        <v>764</v>
      </c>
      <c r="AG482" t="s">
        <v>7524</v>
      </c>
      <c r="AH482" t="s">
        <v>7525</v>
      </c>
    </row>
    <row r="483" spans="1:34" ht="37.5">
      <c r="A483" s="104" t="s">
        <v>26</v>
      </c>
      <c r="B483" s="104" t="s">
        <v>11</v>
      </c>
      <c r="D483" s="606" t="s">
        <v>906</v>
      </c>
      <c r="F483" s="28" t="s">
        <v>1178</v>
      </c>
      <c r="G483" s="28" t="s">
        <v>1177</v>
      </c>
      <c r="H483" s="28"/>
      <c r="I483" s="28"/>
      <c r="J483" s="28"/>
      <c r="K483" s="28"/>
      <c r="L483" s="28"/>
      <c r="M483" s="106" t="s">
        <v>6013</v>
      </c>
      <c r="N483" s="332"/>
      <c r="O483" s="28"/>
      <c r="P483" s="28"/>
      <c r="Q483" s="28"/>
      <c r="S483" s="112">
        <v>0.15</v>
      </c>
      <c r="T483" s="114">
        <v>2028</v>
      </c>
      <c r="U483" s="110">
        <v>361392.63</v>
      </c>
      <c r="V483" s="110"/>
      <c r="W483" s="110">
        <v>361392.63</v>
      </c>
      <c r="X483" s="111">
        <v>1</v>
      </c>
      <c r="Y483" s="112">
        <v>0</v>
      </c>
      <c r="Z483" s="110">
        <v>307183.73550000001</v>
      </c>
      <c r="AA483" s="110">
        <v>0</v>
      </c>
      <c r="AB483" s="110">
        <v>54208.894499999995</v>
      </c>
      <c r="AC483" s="110">
        <v>0</v>
      </c>
      <c r="AD483" s="110">
        <v>0</v>
      </c>
      <c r="AE483" t="s">
        <v>1909</v>
      </c>
      <c r="AF483" t="s">
        <v>764</v>
      </c>
      <c r="AG483" t="s">
        <v>365</v>
      </c>
    </row>
    <row r="484" spans="1:34" ht="50">
      <c r="A484" s="104" t="s">
        <v>26</v>
      </c>
      <c r="B484" s="104" t="s">
        <v>11</v>
      </c>
      <c r="D484" s="113" t="s">
        <v>797</v>
      </c>
      <c r="F484" s="28" t="s">
        <v>796</v>
      </c>
      <c r="G484" s="28" t="s">
        <v>1227</v>
      </c>
      <c r="H484" s="28"/>
      <c r="I484" s="28"/>
      <c r="J484" s="28"/>
      <c r="K484" s="28"/>
      <c r="L484" s="28"/>
      <c r="M484" s="106" t="s">
        <v>6021</v>
      </c>
      <c r="N484" s="332"/>
      <c r="O484" s="28"/>
      <c r="P484" s="28"/>
      <c r="Q484" s="28"/>
      <c r="S484" s="112">
        <v>0.3</v>
      </c>
      <c r="T484" s="114">
        <v>2028</v>
      </c>
      <c r="U484" s="110">
        <v>964.76999999999987</v>
      </c>
      <c r="V484" s="110"/>
      <c r="W484" s="110">
        <v>964.76999999999987</v>
      </c>
      <c r="X484" s="111">
        <v>1</v>
      </c>
      <c r="Y484" s="112">
        <v>0</v>
      </c>
      <c r="Z484" s="110">
        <v>675.33899999999983</v>
      </c>
      <c r="AA484" s="110">
        <v>0</v>
      </c>
      <c r="AB484" s="110">
        <v>289.43100000000004</v>
      </c>
      <c r="AC484" s="110">
        <v>0</v>
      </c>
      <c r="AD484" s="110">
        <v>0</v>
      </c>
      <c r="AE484" t="s">
        <v>1885</v>
      </c>
      <c r="AF484" t="s">
        <v>764</v>
      </c>
      <c r="AG484" t="s">
        <v>7524</v>
      </c>
      <c r="AH484" t="s">
        <v>30</v>
      </c>
    </row>
    <row r="485" spans="1:34" ht="25">
      <c r="A485" s="104" t="s">
        <v>26</v>
      </c>
      <c r="B485" s="104" t="s">
        <v>11</v>
      </c>
      <c r="D485" s="1" t="s">
        <v>813</v>
      </c>
      <c r="F485" s="28" t="s">
        <v>812</v>
      </c>
      <c r="G485" s="28" t="s">
        <v>1222</v>
      </c>
      <c r="H485" s="28"/>
      <c r="I485" s="28"/>
      <c r="J485" s="28"/>
      <c r="K485" s="28"/>
      <c r="L485" s="28"/>
      <c r="M485" s="106" t="s">
        <v>6055</v>
      </c>
      <c r="N485" s="332"/>
      <c r="O485" s="28"/>
      <c r="P485" s="28"/>
      <c r="Q485" s="28"/>
      <c r="S485" s="112">
        <v>0.3</v>
      </c>
      <c r="T485" s="114">
        <v>2028</v>
      </c>
      <c r="U485" s="110">
        <v>794380.5</v>
      </c>
      <c r="V485" s="110"/>
      <c r="W485" s="110">
        <v>794380.5</v>
      </c>
      <c r="X485" s="111">
        <v>1</v>
      </c>
      <c r="Y485" s="112">
        <v>0</v>
      </c>
      <c r="Z485" s="110">
        <v>556066.35</v>
      </c>
      <c r="AA485" s="110">
        <v>0</v>
      </c>
      <c r="AB485" s="110">
        <v>238314.15000000002</v>
      </c>
      <c r="AC485" s="110">
        <v>0</v>
      </c>
      <c r="AD485" s="110">
        <v>0</v>
      </c>
      <c r="AE485" t="s">
        <v>1886</v>
      </c>
      <c r="AF485" t="s">
        <v>764</v>
      </c>
      <c r="AG485" t="s">
        <v>365</v>
      </c>
    </row>
    <row r="486" spans="1:34" ht="25">
      <c r="A486" s="104" t="s">
        <v>26</v>
      </c>
      <c r="B486" s="104" t="s">
        <v>11</v>
      </c>
      <c r="D486" s="113" t="s">
        <v>808</v>
      </c>
      <c r="F486" s="28" t="s">
        <v>1204</v>
      </c>
      <c r="G486" s="28" t="s">
        <v>1184</v>
      </c>
      <c r="H486" s="28"/>
      <c r="I486" s="28"/>
      <c r="J486" s="28"/>
      <c r="K486" s="28"/>
      <c r="L486" s="28"/>
      <c r="M486" s="106" t="s">
        <v>6009</v>
      </c>
      <c r="N486" s="332"/>
      <c r="O486" s="28"/>
      <c r="P486" s="28"/>
      <c r="Q486" s="28"/>
      <c r="S486" s="112">
        <v>0.35</v>
      </c>
      <c r="T486" s="114">
        <v>2028</v>
      </c>
      <c r="U486" s="110">
        <v>1764731.3199999998</v>
      </c>
      <c r="V486" s="110"/>
      <c r="W486" s="110">
        <v>1764731.3199999998</v>
      </c>
      <c r="X486" s="111">
        <v>1</v>
      </c>
      <c r="Y486" s="112">
        <v>0</v>
      </c>
      <c r="Z486" s="110">
        <v>1147075.358</v>
      </c>
      <c r="AA486" s="110">
        <v>0</v>
      </c>
      <c r="AB486" s="110">
        <v>617655.96199999982</v>
      </c>
      <c r="AC486" s="110">
        <v>0</v>
      </c>
      <c r="AD486" s="110">
        <v>0</v>
      </c>
      <c r="AE486" t="s">
        <v>1907</v>
      </c>
      <c r="AF486" t="s">
        <v>764</v>
      </c>
      <c r="AG486" t="s">
        <v>365</v>
      </c>
    </row>
    <row r="487" spans="1:34" ht="25">
      <c r="A487" s="104" t="s">
        <v>26</v>
      </c>
      <c r="B487" s="104" t="s">
        <v>11</v>
      </c>
      <c r="D487" s="113" t="s">
        <v>907</v>
      </c>
      <c r="F487" s="28" t="s">
        <v>1249</v>
      </c>
      <c r="G487" s="28" t="s">
        <v>1248</v>
      </c>
      <c r="H487" s="28"/>
      <c r="I487" s="28"/>
      <c r="J487" s="28"/>
      <c r="K487" s="28"/>
      <c r="L487" s="28"/>
      <c r="M487" s="106" t="s">
        <v>6623</v>
      </c>
      <c r="N487" s="332"/>
      <c r="O487" s="28"/>
      <c r="P487" s="28"/>
      <c r="Q487" s="28"/>
      <c r="S487" s="112">
        <v>0.1</v>
      </c>
      <c r="T487" s="114">
        <v>2028</v>
      </c>
      <c r="U487" s="110">
        <v>338762.63</v>
      </c>
      <c r="V487" s="110"/>
      <c r="W487" s="110">
        <v>338762.63</v>
      </c>
      <c r="X487" s="111">
        <v>1</v>
      </c>
      <c r="Y487" s="112">
        <v>0</v>
      </c>
      <c r="Z487" s="110">
        <v>304886.36700000003</v>
      </c>
      <c r="AA487" s="110">
        <v>0</v>
      </c>
      <c r="AB487" s="110">
        <v>33876.262999999977</v>
      </c>
      <c r="AC487" s="110">
        <v>0</v>
      </c>
      <c r="AD487" s="110">
        <v>0</v>
      </c>
      <c r="AE487" t="s">
        <v>1904</v>
      </c>
      <c r="AF487" t="s">
        <v>764</v>
      </c>
      <c r="AG487" t="s">
        <v>7524</v>
      </c>
      <c r="AH487" t="s">
        <v>30</v>
      </c>
    </row>
    <row r="488" spans="1:34" ht="25">
      <c r="A488" s="104" t="s">
        <v>26</v>
      </c>
      <c r="B488" s="104" t="s">
        <v>11</v>
      </c>
      <c r="D488" s="1" t="s">
        <v>6659</v>
      </c>
      <c r="F488" s="28" t="s">
        <v>997</v>
      </c>
      <c r="G488" s="28" t="s">
        <v>1216</v>
      </c>
      <c r="H488" s="28"/>
      <c r="I488" s="28"/>
      <c r="J488" s="28"/>
      <c r="K488" s="28"/>
      <c r="L488" s="28"/>
      <c r="M488" s="106" t="s">
        <v>6033</v>
      </c>
      <c r="N488" s="332"/>
      <c r="O488" s="28"/>
      <c r="P488" s="28"/>
      <c r="Q488" s="28"/>
      <c r="S488" s="112">
        <v>0.83</v>
      </c>
      <c r="T488" s="114">
        <v>2028</v>
      </c>
      <c r="U488" s="110">
        <v>9475</v>
      </c>
      <c r="V488" s="110"/>
      <c r="W488" s="110">
        <v>9475</v>
      </c>
      <c r="X488" s="111">
        <v>1</v>
      </c>
      <c r="Y488" s="112">
        <v>0</v>
      </c>
      <c r="Z488" s="110">
        <v>1610.7500000000005</v>
      </c>
      <c r="AA488" s="110">
        <v>0</v>
      </c>
      <c r="AB488" s="110">
        <v>7864.25</v>
      </c>
      <c r="AC488" s="110">
        <v>0</v>
      </c>
      <c r="AD488" s="110">
        <v>0</v>
      </c>
      <c r="AE488" t="s">
        <v>1894</v>
      </c>
      <c r="AF488" t="s">
        <v>764</v>
      </c>
      <c r="AG488" t="s">
        <v>7524</v>
      </c>
      <c r="AH488" t="s">
        <v>30</v>
      </c>
    </row>
    <row r="489" spans="1:34" ht="37.5">
      <c r="A489" s="104" t="s">
        <v>5882</v>
      </c>
      <c r="B489" s="104" t="s">
        <v>280</v>
      </c>
      <c r="D489" s="113" t="s">
        <v>6708</v>
      </c>
      <c r="F489" s="28" t="s">
        <v>712</v>
      </c>
      <c r="G489" s="28" t="s">
        <v>1685</v>
      </c>
      <c r="H489" s="28"/>
      <c r="I489" s="28"/>
      <c r="J489" s="28"/>
      <c r="K489" s="28"/>
      <c r="L489" s="28"/>
      <c r="M489" s="106" t="s">
        <v>5992</v>
      </c>
      <c r="N489" s="332"/>
      <c r="O489" s="28"/>
      <c r="P489" s="28"/>
      <c r="Q489" s="28"/>
      <c r="S489" s="112">
        <v>1</v>
      </c>
      <c r="T489" s="114">
        <v>2028</v>
      </c>
      <c r="U489" s="110">
        <v>143652.24</v>
      </c>
      <c r="V489" s="110"/>
      <c r="W489" s="110">
        <v>143652.24</v>
      </c>
      <c r="X489" s="111">
        <v>1</v>
      </c>
      <c r="Y489" s="112">
        <v>0</v>
      </c>
      <c r="Z489" s="110">
        <v>0</v>
      </c>
      <c r="AA489" s="110">
        <v>0</v>
      </c>
      <c r="AB489" s="110">
        <v>143652.24</v>
      </c>
      <c r="AC489" s="110">
        <v>0</v>
      </c>
      <c r="AD489" s="110">
        <v>0</v>
      </c>
      <c r="AE489" t="s">
        <v>543</v>
      </c>
      <c r="AF489" t="s">
        <v>765</v>
      </c>
      <c r="AG489" t="s">
        <v>365</v>
      </c>
    </row>
    <row r="490" spans="1:34" ht="37.5">
      <c r="A490" s="104" t="s">
        <v>5882</v>
      </c>
      <c r="B490" s="104" t="s">
        <v>280</v>
      </c>
      <c r="D490" s="113" t="s">
        <v>6709</v>
      </c>
      <c r="F490" s="28" t="s">
        <v>712</v>
      </c>
      <c r="G490" s="28" t="s">
        <v>1685</v>
      </c>
      <c r="H490" s="28"/>
      <c r="I490" s="28"/>
      <c r="J490" s="28"/>
      <c r="K490" s="28"/>
      <c r="L490" s="28"/>
      <c r="M490" s="106" t="s">
        <v>5992</v>
      </c>
      <c r="N490" s="332"/>
      <c r="O490" s="28"/>
      <c r="P490" s="28"/>
      <c r="Q490" s="28"/>
      <c r="S490" s="112">
        <v>1</v>
      </c>
      <c r="T490" s="114">
        <v>2028</v>
      </c>
      <c r="U490" s="110">
        <v>5760</v>
      </c>
      <c r="V490" s="110"/>
      <c r="W490" s="110">
        <v>5760</v>
      </c>
      <c r="X490" s="111">
        <v>1</v>
      </c>
      <c r="Y490" s="112">
        <v>0</v>
      </c>
      <c r="Z490" s="110">
        <v>0</v>
      </c>
      <c r="AA490" s="110">
        <v>0</v>
      </c>
      <c r="AB490" s="110">
        <v>5760</v>
      </c>
      <c r="AC490" s="110">
        <v>0</v>
      </c>
      <c r="AD490" s="110">
        <v>0</v>
      </c>
      <c r="AE490" t="s">
        <v>543</v>
      </c>
      <c r="AF490" t="s">
        <v>765</v>
      </c>
      <c r="AG490" t="s">
        <v>7524</v>
      </c>
      <c r="AH490" t="s">
        <v>7525</v>
      </c>
    </row>
    <row r="491" spans="1:34" ht="37.5">
      <c r="A491" s="104" t="s">
        <v>26</v>
      </c>
      <c r="B491" s="104" t="s">
        <v>11</v>
      </c>
      <c r="D491" s="1" t="s">
        <v>811</v>
      </c>
      <c r="F491" s="28" t="s">
        <v>810</v>
      </c>
      <c r="G491" s="28" t="s">
        <v>1224</v>
      </c>
      <c r="H491" s="28"/>
      <c r="I491" s="28"/>
      <c r="J491" s="28"/>
      <c r="K491" s="28"/>
      <c r="L491" s="28"/>
      <c r="M491" s="106" t="s">
        <v>6019</v>
      </c>
      <c r="N491" s="332"/>
      <c r="O491" s="28"/>
      <c r="P491" s="28"/>
      <c r="Q491" s="28"/>
      <c r="S491" s="112">
        <v>0.6</v>
      </c>
      <c r="T491" s="114">
        <v>2028</v>
      </c>
      <c r="U491" s="110">
        <v>501829.24</v>
      </c>
      <c r="V491" s="110"/>
      <c r="W491" s="110">
        <v>501829.24</v>
      </c>
      <c r="X491" s="111">
        <v>1</v>
      </c>
      <c r="Y491" s="112">
        <v>0</v>
      </c>
      <c r="Z491" s="110">
        <v>200731.696</v>
      </c>
      <c r="AA491" s="110">
        <v>0</v>
      </c>
      <c r="AB491" s="110">
        <v>301097.54399999999</v>
      </c>
      <c r="AC491" s="110">
        <v>0</v>
      </c>
      <c r="AD491" s="110">
        <v>0</v>
      </c>
      <c r="AE491" t="s">
        <v>1891</v>
      </c>
      <c r="AF491" t="s">
        <v>764</v>
      </c>
      <c r="AG491" t="s">
        <v>365</v>
      </c>
    </row>
    <row r="492" spans="1:34" ht="25">
      <c r="A492" s="104" t="s">
        <v>26</v>
      </c>
      <c r="B492" s="104" t="s">
        <v>11</v>
      </c>
      <c r="D492" s="113" t="s">
        <v>936</v>
      </c>
      <c r="F492" s="28" t="s">
        <v>1267</v>
      </c>
      <c r="G492" s="28" t="s">
        <v>6622</v>
      </c>
      <c r="H492" s="28"/>
      <c r="I492" s="28"/>
      <c r="J492" s="28"/>
      <c r="K492" s="28"/>
      <c r="L492" s="28"/>
      <c r="M492" s="106" t="s">
        <v>6013</v>
      </c>
      <c r="N492" s="332"/>
      <c r="O492" s="28"/>
      <c r="P492" s="28"/>
      <c r="Q492" s="28"/>
      <c r="S492" s="112">
        <v>0.1</v>
      </c>
      <c r="T492" s="114">
        <v>2028</v>
      </c>
      <c r="U492" s="110">
        <v>72557.740000000005</v>
      </c>
      <c r="V492" s="110"/>
      <c r="W492" s="110">
        <v>72557.740000000005</v>
      </c>
      <c r="X492" s="111">
        <v>1</v>
      </c>
      <c r="Y492" s="112">
        <v>0</v>
      </c>
      <c r="Z492" s="110">
        <v>65301.966000000008</v>
      </c>
      <c r="AA492" s="110">
        <v>0</v>
      </c>
      <c r="AB492" s="110">
        <v>7255.7739999999976</v>
      </c>
      <c r="AC492" s="110">
        <v>0</v>
      </c>
      <c r="AD492" s="110">
        <v>0</v>
      </c>
      <c r="AE492" t="s">
        <v>1909</v>
      </c>
      <c r="AF492" t="s">
        <v>764</v>
      </c>
      <c r="AG492" t="s">
        <v>7524</v>
      </c>
      <c r="AH492" t="s">
        <v>30</v>
      </c>
    </row>
    <row r="493" spans="1:34" ht="50">
      <c r="A493" s="104" t="s">
        <v>2015</v>
      </c>
      <c r="B493" s="104" t="s">
        <v>1940</v>
      </c>
      <c r="D493" s="1" t="s">
        <v>6660</v>
      </c>
      <c r="F493" s="28" t="s">
        <v>695</v>
      </c>
      <c r="G493" s="28" t="s">
        <v>1616</v>
      </c>
      <c r="H493" s="28" t="s">
        <v>5017</v>
      </c>
      <c r="I493" s="28"/>
      <c r="J493" s="28"/>
      <c r="K493" s="28"/>
      <c r="L493" s="28"/>
      <c r="M493" s="106" t="s">
        <v>6627</v>
      </c>
      <c r="N493" s="332"/>
      <c r="O493" s="28"/>
      <c r="P493" s="28"/>
      <c r="Q493" s="28"/>
      <c r="S493" s="303">
        <v>0.33381505705084491</v>
      </c>
      <c r="T493" s="114">
        <v>2028</v>
      </c>
      <c r="U493" s="110">
        <v>3609.9999999999927</v>
      </c>
      <c r="V493" s="110"/>
      <c r="W493" s="110">
        <v>3609.9999999999927</v>
      </c>
      <c r="X493" s="111">
        <v>1</v>
      </c>
      <c r="Y493" s="112">
        <v>0</v>
      </c>
      <c r="Z493" s="110">
        <v>2707.4999999999945</v>
      </c>
      <c r="AA493" s="110">
        <v>0</v>
      </c>
      <c r="AB493" s="110">
        <v>902.49999999999818</v>
      </c>
      <c r="AC493" s="110">
        <v>0</v>
      </c>
      <c r="AD493" s="110">
        <v>0</v>
      </c>
      <c r="AE493" t="s">
        <v>649</v>
      </c>
      <c r="AF493" t="s">
        <v>764</v>
      </c>
      <c r="AG493" t="s">
        <v>7524</v>
      </c>
      <c r="AH493" t="s">
        <v>7525</v>
      </c>
    </row>
    <row r="494" spans="1:34" ht="13">
      <c r="A494" s="104" t="s">
        <v>26</v>
      </c>
      <c r="B494" s="104" t="s">
        <v>11</v>
      </c>
      <c r="D494" s="113" t="s">
        <v>6031</v>
      </c>
      <c r="F494" s="28" t="s">
        <v>819</v>
      </c>
      <c r="G494" s="28" t="s">
        <v>1233</v>
      </c>
      <c r="H494" s="28"/>
      <c r="I494" s="28"/>
      <c r="J494" s="28"/>
      <c r="K494" s="28"/>
      <c r="L494" s="28"/>
      <c r="M494" s="106" t="s">
        <v>6033</v>
      </c>
      <c r="N494" s="332"/>
      <c r="O494" s="28"/>
      <c r="P494" s="28"/>
      <c r="Q494" s="28"/>
      <c r="S494" s="112">
        <v>1</v>
      </c>
      <c r="T494" s="114">
        <v>2028</v>
      </c>
      <c r="U494" s="110">
        <v>73853.360000000015</v>
      </c>
      <c r="V494" s="110"/>
      <c r="W494" s="110">
        <v>73853.360000000015</v>
      </c>
      <c r="X494" s="111">
        <v>1</v>
      </c>
      <c r="Y494" s="112">
        <v>0</v>
      </c>
      <c r="Z494" s="110">
        <v>0</v>
      </c>
      <c r="AA494" s="110">
        <v>0</v>
      </c>
      <c r="AB494" s="110">
        <v>73853.360000000015</v>
      </c>
      <c r="AC494" s="110">
        <v>0</v>
      </c>
      <c r="AD494" s="110">
        <v>0</v>
      </c>
      <c r="AE494" t="s">
        <v>1894</v>
      </c>
      <c r="AF494" t="s">
        <v>764</v>
      </c>
      <c r="AG494" t="s">
        <v>365</v>
      </c>
    </row>
    <row r="495" spans="1:34" ht="13">
      <c r="A495" s="104" t="s">
        <v>26</v>
      </c>
      <c r="B495" s="104" t="s">
        <v>11</v>
      </c>
      <c r="D495" s="113" t="s">
        <v>6031</v>
      </c>
      <c r="F495" s="28" t="s">
        <v>819</v>
      </c>
      <c r="G495" s="28" t="s">
        <v>1233</v>
      </c>
      <c r="H495" s="28"/>
      <c r="I495" s="28"/>
      <c r="J495" s="28"/>
      <c r="K495" s="28"/>
      <c r="L495" s="28"/>
      <c r="M495" s="106" t="s">
        <v>6033</v>
      </c>
      <c r="N495" s="332"/>
      <c r="O495" s="28"/>
      <c r="P495" s="28"/>
      <c r="Q495" s="28"/>
      <c r="S495" s="112">
        <v>1</v>
      </c>
      <c r="T495" s="114">
        <v>2028</v>
      </c>
      <c r="U495" s="110">
        <v>664166.65999999992</v>
      </c>
      <c r="V495" s="110"/>
      <c r="W495" s="110">
        <v>664166.65999999992</v>
      </c>
      <c r="X495" s="111">
        <v>1</v>
      </c>
      <c r="Y495" s="112">
        <v>0</v>
      </c>
      <c r="Z495" s="110">
        <v>0</v>
      </c>
      <c r="AA495" s="110">
        <v>0</v>
      </c>
      <c r="AB495" s="110">
        <v>664166.65999999992</v>
      </c>
      <c r="AC495" s="110">
        <v>0</v>
      </c>
      <c r="AD495" s="110">
        <v>0</v>
      </c>
      <c r="AE495" t="s">
        <v>1894</v>
      </c>
      <c r="AF495" t="s">
        <v>764</v>
      </c>
      <c r="AG495" t="s">
        <v>365</v>
      </c>
    </row>
    <row r="496" spans="1:34" ht="37.5">
      <c r="A496" s="104" t="s">
        <v>26</v>
      </c>
      <c r="B496" s="104" t="s">
        <v>11</v>
      </c>
      <c r="D496" s="1" t="s">
        <v>824</v>
      </c>
      <c r="F496" s="28" t="s">
        <v>1234</v>
      </c>
      <c r="G496" s="28" t="s">
        <v>1235</v>
      </c>
      <c r="H496" s="28"/>
      <c r="I496" s="28"/>
      <c r="J496" s="28"/>
      <c r="K496" s="28"/>
      <c r="L496" s="28"/>
      <c r="M496" s="106" t="s">
        <v>6021</v>
      </c>
      <c r="N496" s="332"/>
      <c r="O496" s="28"/>
      <c r="P496" s="28"/>
      <c r="Q496" s="28"/>
      <c r="S496" s="112">
        <v>0.83</v>
      </c>
      <c r="T496" s="114">
        <v>2028</v>
      </c>
      <c r="U496" s="110">
        <v>174623.21</v>
      </c>
      <c r="V496" s="110"/>
      <c r="W496" s="110">
        <v>174623.21</v>
      </c>
      <c r="X496" s="111">
        <v>1</v>
      </c>
      <c r="Y496" s="112">
        <v>0</v>
      </c>
      <c r="Z496" s="110">
        <v>29685.945700000004</v>
      </c>
      <c r="AA496" s="110">
        <v>0</v>
      </c>
      <c r="AB496" s="110">
        <v>144937.26429999998</v>
      </c>
      <c r="AC496" s="110">
        <v>0</v>
      </c>
      <c r="AD496" s="110">
        <v>0</v>
      </c>
      <c r="AE496" t="s">
        <v>1885</v>
      </c>
      <c r="AF496" t="s">
        <v>764</v>
      </c>
      <c r="AG496" t="s">
        <v>365</v>
      </c>
    </row>
    <row r="497" spans="1:34" ht="37.5">
      <c r="A497" s="104" t="s">
        <v>26</v>
      </c>
      <c r="B497" s="104" t="s">
        <v>11</v>
      </c>
      <c r="D497" s="42" t="s">
        <v>824</v>
      </c>
      <c r="F497" s="28" t="s">
        <v>1234</v>
      </c>
      <c r="G497" s="28" t="s">
        <v>1235</v>
      </c>
      <c r="H497" s="28"/>
      <c r="I497" s="28"/>
      <c r="J497" s="28"/>
      <c r="K497" s="28"/>
      <c r="L497" s="28"/>
      <c r="M497" s="106" t="s">
        <v>6021</v>
      </c>
      <c r="N497" s="332"/>
      <c r="O497" s="28"/>
      <c r="P497" s="28"/>
      <c r="Q497" s="28"/>
      <c r="S497" s="112">
        <v>0.83</v>
      </c>
      <c r="T497" s="114">
        <v>2028</v>
      </c>
      <c r="U497" s="110">
        <v>755586.13</v>
      </c>
      <c r="V497" s="110"/>
      <c r="W497" s="110">
        <v>755586.13</v>
      </c>
      <c r="X497" s="111">
        <v>1</v>
      </c>
      <c r="Y497" s="112">
        <v>0</v>
      </c>
      <c r="Z497" s="110">
        <v>128449.64210000003</v>
      </c>
      <c r="AA497" s="110">
        <v>0</v>
      </c>
      <c r="AB497" s="110">
        <v>627136.48789999995</v>
      </c>
      <c r="AC497" s="110">
        <v>0</v>
      </c>
      <c r="AD497" s="110">
        <v>0</v>
      </c>
      <c r="AE497" t="s">
        <v>1885</v>
      </c>
      <c r="AF497" t="s">
        <v>764</v>
      </c>
      <c r="AG497" t="s">
        <v>365</v>
      </c>
    </row>
    <row r="498" spans="1:34" ht="25">
      <c r="A498" s="104" t="s">
        <v>26</v>
      </c>
      <c r="B498" s="104" t="s">
        <v>11</v>
      </c>
      <c r="D498" s="1" t="s">
        <v>792</v>
      </c>
      <c r="F498" s="28" t="s">
        <v>791</v>
      </c>
      <c r="G498" s="28" t="s">
        <v>1236</v>
      </c>
      <c r="H498" s="28"/>
      <c r="I498" s="28"/>
      <c r="J498" s="28"/>
      <c r="K498" s="28"/>
      <c r="L498" s="28"/>
      <c r="M498" s="106" t="s">
        <v>6024</v>
      </c>
      <c r="N498" s="332"/>
      <c r="O498" s="28"/>
      <c r="P498" s="28"/>
      <c r="Q498" s="28"/>
      <c r="S498" s="112">
        <v>0.4</v>
      </c>
      <c r="T498" s="114">
        <v>2028</v>
      </c>
      <c r="U498" s="110">
        <v>5708118.8100000005</v>
      </c>
      <c r="V498" s="110"/>
      <c r="W498" s="110">
        <v>5708118.8100000005</v>
      </c>
      <c r="X498" s="111">
        <v>1</v>
      </c>
      <c r="Y498" s="112">
        <v>0</v>
      </c>
      <c r="Z498" s="110">
        <v>3424871.2860000003</v>
      </c>
      <c r="AA498" s="110">
        <v>0</v>
      </c>
      <c r="AB498" s="110">
        <v>2283247.5240000002</v>
      </c>
      <c r="AC498" s="110">
        <v>0</v>
      </c>
      <c r="AD498" s="110">
        <v>0</v>
      </c>
      <c r="AE498" t="s">
        <v>1892</v>
      </c>
      <c r="AF498" t="s">
        <v>764</v>
      </c>
      <c r="AG498" t="s">
        <v>365</v>
      </c>
    </row>
    <row r="499" spans="1:34" ht="25">
      <c r="A499" s="104" t="s">
        <v>26</v>
      </c>
      <c r="B499" s="104" t="s">
        <v>11</v>
      </c>
      <c r="D499" s="113" t="s">
        <v>792</v>
      </c>
      <c r="F499" s="28" t="s">
        <v>791</v>
      </c>
      <c r="G499" s="28" t="s">
        <v>1236</v>
      </c>
      <c r="H499" s="28"/>
      <c r="I499" s="28"/>
      <c r="J499" s="28"/>
      <c r="K499" s="28"/>
      <c r="L499" s="28"/>
      <c r="M499" s="106" t="s">
        <v>6024</v>
      </c>
      <c r="N499" s="332"/>
      <c r="O499" s="28"/>
      <c r="P499" s="28"/>
      <c r="Q499" s="28"/>
      <c r="S499" s="112">
        <v>0.4</v>
      </c>
      <c r="T499" s="114">
        <v>2028</v>
      </c>
      <c r="U499" s="110">
        <v>6330362.4000000115</v>
      </c>
      <c r="V499" s="110"/>
      <c r="W499" s="110">
        <v>6330362.4000000115</v>
      </c>
      <c r="X499" s="111">
        <v>1</v>
      </c>
      <c r="Y499" s="112">
        <v>0</v>
      </c>
      <c r="Z499" s="110">
        <v>3798217.4400000069</v>
      </c>
      <c r="AA499" s="110">
        <v>0</v>
      </c>
      <c r="AB499" s="110">
        <v>2532144.9600000046</v>
      </c>
      <c r="AC499" s="110">
        <v>0</v>
      </c>
      <c r="AD499" s="110">
        <v>0</v>
      </c>
      <c r="AE499" t="s">
        <v>1892</v>
      </c>
      <c r="AF499" t="s">
        <v>764</v>
      </c>
      <c r="AG499" t="s">
        <v>365</v>
      </c>
    </row>
    <row r="500" spans="1:34" ht="37.5">
      <c r="A500" s="104" t="s">
        <v>26</v>
      </c>
      <c r="B500" s="104" t="s">
        <v>11</v>
      </c>
      <c r="D500" s="1" t="s">
        <v>804</v>
      </c>
      <c r="F500" s="28" t="s">
        <v>803</v>
      </c>
      <c r="G500" s="28" t="s">
        <v>1217</v>
      </c>
      <c r="H500" s="28"/>
      <c r="I500" s="28"/>
      <c r="J500" s="28"/>
      <c r="K500" s="28"/>
      <c r="L500" s="28"/>
      <c r="M500" s="106" t="s">
        <v>6039</v>
      </c>
      <c r="N500" s="332"/>
      <c r="O500" s="28"/>
      <c r="P500" s="28"/>
      <c r="Q500" s="28"/>
      <c r="S500" s="112">
        <v>0.9</v>
      </c>
      <c r="T500" s="114">
        <v>2028</v>
      </c>
      <c r="U500" s="110">
        <v>322035.90000000014</v>
      </c>
      <c r="V500" s="110"/>
      <c r="W500" s="110">
        <v>322035.90000000014</v>
      </c>
      <c r="X500" s="111">
        <v>1</v>
      </c>
      <c r="Y500" s="112">
        <v>0</v>
      </c>
      <c r="Z500" s="110">
        <v>32203.590000000007</v>
      </c>
      <c r="AA500" s="110">
        <v>0</v>
      </c>
      <c r="AB500" s="110">
        <v>289832.31000000011</v>
      </c>
      <c r="AC500" s="110">
        <v>0</v>
      </c>
      <c r="AD500" s="110">
        <v>0</v>
      </c>
      <c r="AE500" t="s">
        <v>1900</v>
      </c>
      <c r="AF500" t="s">
        <v>764</v>
      </c>
      <c r="AG500" t="s">
        <v>365</v>
      </c>
    </row>
    <row r="501" spans="1:34" ht="25">
      <c r="A501" s="104" t="s">
        <v>26</v>
      </c>
      <c r="B501" s="104" t="s">
        <v>11</v>
      </c>
      <c r="D501" s="608" t="s">
        <v>806</v>
      </c>
      <c r="F501" s="28" t="s">
        <v>805</v>
      </c>
      <c r="G501" s="28" t="s">
        <v>1218</v>
      </c>
      <c r="H501" s="28"/>
      <c r="I501" s="28"/>
      <c r="J501" s="28"/>
      <c r="K501" s="28"/>
      <c r="L501" s="28"/>
      <c r="M501" s="106" t="s">
        <v>6005</v>
      </c>
      <c r="N501" s="332"/>
      <c r="O501" s="28"/>
      <c r="P501" s="28"/>
      <c r="Q501" s="28"/>
      <c r="S501" s="112">
        <v>1</v>
      </c>
      <c r="T501" s="114">
        <v>2028</v>
      </c>
      <c r="U501" s="110">
        <v>-53050.96</v>
      </c>
      <c r="V501" s="110"/>
      <c r="W501" s="110">
        <v>-53050.96</v>
      </c>
      <c r="X501" s="111">
        <v>1</v>
      </c>
      <c r="Y501" s="112">
        <v>0</v>
      </c>
      <c r="Z501" s="110">
        <v>0</v>
      </c>
      <c r="AA501" s="110">
        <v>0</v>
      </c>
      <c r="AB501" s="110">
        <v>-53050.96</v>
      </c>
      <c r="AC501" s="110">
        <v>0</v>
      </c>
      <c r="AD501" s="110">
        <v>0</v>
      </c>
      <c r="AE501" t="s">
        <v>1911</v>
      </c>
      <c r="AF501" t="s">
        <v>765</v>
      </c>
      <c r="AG501" t="s">
        <v>7524</v>
      </c>
      <c r="AH501" t="s">
        <v>30</v>
      </c>
    </row>
    <row r="502" spans="1:34" ht="25">
      <c r="A502" s="104" t="s">
        <v>26</v>
      </c>
      <c r="B502" s="104" t="s">
        <v>11</v>
      </c>
      <c r="D502" s="113" t="s">
        <v>828</v>
      </c>
      <c r="F502" s="28" t="s">
        <v>827</v>
      </c>
      <c r="G502" s="28" t="s">
        <v>1237</v>
      </c>
      <c r="H502" s="28"/>
      <c r="I502" s="28"/>
      <c r="J502" s="28"/>
      <c r="K502" s="28"/>
      <c r="L502" s="28"/>
      <c r="M502" s="106" t="s">
        <v>6039</v>
      </c>
      <c r="N502" s="332"/>
      <c r="O502" s="28"/>
      <c r="P502" s="28"/>
      <c r="Q502" s="28"/>
      <c r="S502" s="112">
        <v>0.9</v>
      </c>
      <c r="T502" s="114">
        <v>2028</v>
      </c>
      <c r="U502" s="110">
        <v>16833011.919999991</v>
      </c>
      <c r="V502" s="110"/>
      <c r="W502" s="110">
        <v>16833011.919999991</v>
      </c>
      <c r="X502" s="111">
        <v>1</v>
      </c>
      <c r="Y502" s="112">
        <v>0</v>
      </c>
      <c r="Z502" s="110">
        <v>1683301.1919999986</v>
      </c>
      <c r="AA502" s="110">
        <v>0</v>
      </c>
      <c r="AB502" s="110">
        <v>15149710.727999993</v>
      </c>
      <c r="AC502" s="110">
        <v>0</v>
      </c>
      <c r="AD502" s="110">
        <v>0</v>
      </c>
      <c r="AE502" t="s">
        <v>1900</v>
      </c>
      <c r="AF502" t="s">
        <v>764</v>
      </c>
      <c r="AG502" t="s">
        <v>365</v>
      </c>
    </row>
    <row r="503" spans="1:34" ht="25">
      <c r="A503" s="104" t="s">
        <v>26</v>
      </c>
      <c r="B503" s="104" t="s">
        <v>11</v>
      </c>
      <c r="D503" s="1" t="s">
        <v>903</v>
      </c>
      <c r="F503" s="28" t="s">
        <v>904</v>
      </c>
      <c r="G503" s="28" t="s">
        <v>1219</v>
      </c>
      <c r="H503" s="28"/>
      <c r="I503" s="28"/>
      <c r="J503" s="28"/>
      <c r="K503" s="28"/>
      <c r="L503" s="28"/>
      <c r="M503" s="106" t="s">
        <v>6039</v>
      </c>
      <c r="N503" s="332"/>
      <c r="O503" s="28"/>
      <c r="P503" s="28"/>
      <c r="Q503" s="28"/>
      <c r="S503" s="112">
        <v>0.9</v>
      </c>
      <c r="T503" s="114">
        <v>2033</v>
      </c>
      <c r="U503" s="110">
        <v>156685.24999999997</v>
      </c>
      <c r="V503" s="110"/>
      <c r="W503" s="110">
        <v>156685.24999999997</v>
      </c>
      <c r="X503" s="111">
        <v>0.67</v>
      </c>
      <c r="Y503" s="112">
        <v>0.32999999999999996</v>
      </c>
      <c r="Z503" s="110">
        <v>15668.524999999994</v>
      </c>
      <c r="AA503" s="110">
        <v>0</v>
      </c>
      <c r="AB503" s="110">
        <v>94481.205749999994</v>
      </c>
      <c r="AC503" s="110">
        <v>46535.51924999999</v>
      </c>
      <c r="AD503" s="110">
        <v>0</v>
      </c>
      <c r="AE503" t="s">
        <v>1900</v>
      </c>
      <c r="AF503" t="s">
        <v>764</v>
      </c>
      <c r="AG503" t="s">
        <v>365</v>
      </c>
    </row>
    <row r="504" spans="1:34" ht="25">
      <c r="A504" s="104" t="s">
        <v>26</v>
      </c>
      <c r="B504" s="104" t="s">
        <v>11</v>
      </c>
      <c r="D504" s="42" t="s">
        <v>903</v>
      </c>
      <c r="F504" s="28" t="s">
        <v>904</v>
      </c>
      <c r="G504" s="28" t="s">
        <v>1219</v>
      </c>
      <c r="H504" s="28"/>
      <c r="I504" s="28"/>
      <c r="J504" s="28"/>
      <c r="K504" s="28"/>
      <c r="L504" s="28"/>
      <c r="M504" s="106" t="s">
        <v>6039</v>
      </c>
      <c r="N504" s="332"/>
      <c r="O504" s="28"/>
      <c r="P504" s="28"/>
      <c r="Q504" s="28"/>
      <c r="S504" s="112">
        <v>0.9</v>
      </c>
      <c r="T504" s="114">
        <v>2033</v>
      </c>
      <c r="U504" s="110">
        <v>8396139.7299999986</v>
      </c>
      <c r="V504" s="110"/>
      <c r="W504" s="110">
        <v>8396139.7299999986</v>
      </c>
      <c r="X504" s="111">
        <v>0.67</v>
      </c>
      <c r="Y504" s="112">
        <v>0.32999999999999996</v>
      </c>
      <c r="Z504" s="110">
        <v>839613.97299999965</v>
      </c>
      <c r="AA504" s="110">
        <v>0</v>
      </c>
      <c r="AB504" s="110">
        <v>5062872.2571900003</v>
      </c>
      <c r="AC504" s="110">
        <v>2493653.4998099995</v>
      </c>
      <c r="AD504" s="110">
        <v>0</v>
      </c>
      <c r="AE504" t="s">
        <v>1900</v>
      </c>
      <c r="AF504" t="s">
        <v>764</v>
      </c>
      <c r="AG504" t="s">
        <v>365</v>
      </c>
    </row>
    <row r="505" spans="1:34" ht="37.5">
      <c r="A505" s="104" t="s">
        <v>26</v>
      </c>
      <c r="B505" s="104" t="s">
        <v>11</v>
      </c>
      <c r="D505" s="1" t="s">
        <v>837</v>
      </c>
      <c r="F505" s="28" t="s">
        <v>836</v>
      </c>
      <c r="G505" s="28" t="s">
        <v>1238</v>
      </c>
      <c r="H505" s="28"/>
      <c r="I505" s="28"/>
      <c r="J505" s="28"/>
      <c r="K505" s="28"/>
      <c r="L505" s="28"/>
      <c r="M505" s="106" t="s">
        <v>6083</v>
      </c>
      <c r="N505" s="332"/>
      <c r="O505" s="28"/>
      <c r="P505" s="28"/>
      <c r="Q505" s="28"/>
      <c r="S505" s="112">
        <v>0.85</v>
      </c>
      <c r="T505" s="114">
        <v>2028</v>
      </c>
      <c r="U505" s="110">
        <v>641930.35000000009</v>
      </c>
      <c r="V505" s="110"/>
      <c r="W505" s="110">
        <v>641930.35000000009</v>
      </c>
      <c r="X505" s="111">
        <v>1</v>
      </c>
      <c r="Y505" s="112">
        <v>0</v>
      </c>
      <c r="Z505" s="110">
        <v>96289.552500000034</v>
      </c>
      <c r="AA505" s="110">
        <v>0</v>
      </c>
      <c r="AB505" s="110">
        <v>545640.7975000001</v>
      </c>
      <c r="AC505" s="110">
        <v>0</v>
      </c>
      <c r="AD505" s="110">
        <v>0</v>
      </c>
      <c r="AE505" t="s">
        <v>1913</v>
      </c>
      <c r="AF505" t="s">
        <v>764</v>
      </c>
      <c r="AG505" t="s">
        <v>365</v>
      </c>
    </row>
    <row r="506" spans="1:34" ht="37.5">
      <c r="A506" s="104" t="s">
        <v>26</v>
      </c>
      <c r="B506" s="104" t="s">
        <v>11</v>
      </c>
      <c r="D506" s="42" t="s">
        <v>837</v>
      </c>
      <c r="F506" s="28" t="s">
        <v>836</v>
      </c>
      <c r="G506" s="28" t="s">
        <v>1238</v>
      </c>
      <c r="H506" s="28"/>
      <c r="I506" s="28"/>
      <c r="J506" s="28"/>
      <c r="K506" s="28"/>
      <c r="L506" s="28"/>
      <c r="M506" s="106" t="s">
        <v>6083</v>
      </c>
      <c r="N506" s="332"/>
      <c r="O506" s="28"/>
      <c r="P506" s="28"/>
      <c r="Q506" s="28"/>
      <c r="S506" s="112">
        <v>0.85</v>
      </c>
      <c r="T506" s="114">
        <v>2028</v>
      </c>
      <c r="U506" s="110">
        <v>1882692.1</v>
      </c>
      <c r="V506" s="110"/>
      <c r="W506" s="110">
        <v>1882692.1</v>
      </c>
      <c r="X506" s="111">
        <v>1</v>
      </c>
      <c r="Y506" s="112">
        <v>0</v>
      </c>
      <c r="Z506" s="110">
        <v>282403.81500000006</v>
      </c>
      <c r="AA506" s="110">
        <v>0</v>
      </c>
      <c r="AB506" s="110">
        <v>1600288.2850000001</v>
      </c>
      <c r="AC506" s="110">
        <v>0</v>
      </c>
      <c r="AD506" s="110">
        <v>0</v>
      </c>
      <c r="AE506" t="s">
        <v>1913</v>
      </c>
      <c r="AF506" t="s">
        <v>764</v>
      </c>
      <c r="AG506" t="s">
        <v>365</v>
      </c>
    </row>
    <row r="507" spans="1:34" ht="25">
      <c r="A507" s="104" t="s">
        <v>5883</v>
      </c>
      <c r="B507" s="104" t="s">
        <v>10</v>
      </c>
      <c r="D507" s="1" t="s">
        <v>6645</v>
      </c>
      <c r="F507" s="28" t="s">
        <v>1443</v>
      </c>
      <c r="G507" s="28" t="s">
        <v>1796</v>
      </c>
      <c r="H507" s="28"/>
      <c r="I507" s="28"/>
      <c r="J507" s="28"/>
      <c r="K507" s="28"/>
      <c r="L507" s="28"/>
      <c r="M507" s="106" t="s">
        <v>6646</v>
      </c>
      <c r="N507" s="332"/>
      <c r="O507" s="28"/>
      <c r="P507" s="28"/>
      <c r="Q507" s="28"/>
      <c r="S507" s="112">
        <v>1</v>
      </c>
      <c r="T507" s="114">
        <v>2048</v>
      </c>
      <c r="U507" s="110">
        <v>2984.3500000000004</v>
      </c>
      <c r="V507" s="110"/>
      <c r="W507" s="110">
        <v>2984.3500000000004</v>
      </c>
      <c r="X507" s="111">
        <v>0.33653846153846145</v>
      </c>
      <c r="Y507" s="112">
        <v>0.66346153846153855</v>
      </c>
      <c r="Z507" s="110">
        <v>0</v>
      </c>
      <c r="AA507" s="110">
        <v>0</v>
      </c>
      <c r="AB507" s="110">
        <v>1004.3485576923075</v>
      </c>
      <c r="AC507" s="110">
        <v>1980.0014423076927</v>
      </c>
      <c r="AD507" s="110">
        <v>0</v>
      </c>
      <c r="AE507" t="s">
        <v>441</v>
      </c>
      <c r="AF507" t="s">
        <v>765</v>
      </c>
      <c r="AG507" t="s">
        <v>365</v>
      </c>
    </row>
    <row r="508" spans="1:34" ht="37.5">
      <c r="A508" s="104" t="s">
        <v>5883</v>
      </c>
      <c r="B508" s="104" t="s">
        <v>10</v>
      </c>
      <c r="D508" s="113" t="s">
        <v>6682</v>
      </c>
      <c r="F508" s="28" t="s">
        <v>1831</v>
      </c>
      <c r="G508" s="28" t="s">
        <v>1313</v>
      </c>
      <c r="H508" s="28"/>
      <c r="I508" s="28"/>
      <c r="J508" s="28"/>
      <c r="K508" s="28"/>
      <c r="L508" s="28"/>
      <c r="M508" s="106" t="s">
        <v>5943</v>
      </c>
      <c r="N508" s="332"/>
      <c r="O508" s="28"/>
      <c r="P508" s="28"/>
      <c r="Q508" s="28"/>
      <c r="S508" s="112">
        <v>0.95</v>
      </c>
      <c r="T508" s="114">
        <v>2038</v>
      </c>
      <c r="U508" s="110">
        <v>319797.57</v>
      </c>
      <c r="V508" s="110"/>
      <c r="W508" s="110">
        <v>319797.57</v>
      </c>
      <c r="X508" s="111">
        <v>0.5</v>
      </c>
      <c r="Y508" s="112">
        <v>0.5</v>
      </c>
      <c r="Z508" s="110">
        <v>15989.878500000015</v>
      </c>
      <c r="AA508" s="110">
        <v>0</v>
      </c>
      <c r="AB508" s="110">
        <v>151903.84575000001</v>
      </c>
      <c r="AC508" s="110">
        <v>151903.84575000001</v>
      </c>
      <c r="AD508" s="110">
        <v>0</v>
      </c>
      <c r="AE508" t="s">
        <v>456</v>
      </c>
      <c r="AF508" t="s">
        <v>765</v>
      </c>
      <c r="AG508" t="s">
        <v>365</v>
      </c>
    </row>
    <row r="509" spans="1:34" ht="37.5">
      <c r="A509" s="104" t="s">
        <v>5883</v>
      </c>
      <c r="B509" s="104" t="s">
        <v>10</v>
      </c>
      <c r="D509" s="113" t="s">
        <v>6703</v>
      </c>
      <c r="F509" s="299" t="s">
        <v>1070</v>
      </c>
      <c r="G509" s="28" t="s">
        <v>1315</v>
      </c>
      <c r="H509" s="28"/>
      <c r="I509" s="28"/>
      <c r="J509" s="28"/>
      <c r="K509" s="28"/>
      <c r="L509" s="28"/>
      <c r="M509" s="106" t="s">
        <v>6646</v>
      </c>
      <c r="N509" s="332"/>
      <c r="O509" s="28"/>
      <c r="P509" s="28"/>
      <c r="Q509" s="28"/>
      <c r="S509" s="112">
        <v>0.82</v>
      </c>
      <c r="T509" s="114">
        <v>2038</v>
      </c>
      <c r="U509" s="110">
        <v>1255</v>
      </c>
      <c r="V509" s="110"/>
      <c r="W509" s="110">
        <v>1255</v>
      </c>
      <c r="X509" s="111">
        <v>0.5</v>
      </c>
      <c r="Y509" s="112">
        <v>0.5</v>
      </c>
      <c r="Z509" s="110">
        <v>50.200000000000045</v>
      </c>
      <c r="AA509" s="110">
        <v>0</v>
      </c>
      <c r="AB509" s="110">
        <v>602.4</v>
      </c>
      <c r="AC509" s="110">
        <v>602.4</v>
      </c>
      <c r="AD509" s="110">
        <v>0</v>
      </c>
      <c r="AE509" t="s">
        <v>441</v>
      </c>
      <c r="AF509" t="s">
        <v>765</v>
      </c>
      <c r="AG509" t="s">
        <v>365</v>
      </c>
    </row>
    <row r="510" spans="1:34" ht="37.5">
      <c r="A510" s="104" t="s">
        <v>5883</v>
      </c>
      <c r="B510" s="104" t="s">
        <v>10</v>
      </c>
      <c r="D510" s="113" t="s">
        <v>6677</v>
      </c>
      <c r="F510" s="28" t="s">
        <v>1745</v>
      </c>
      <c r="G510" s="28" t="s">
        <v>1313</v>
      </c>
      <c r="H510" s="28"/>
      <c r="I510" s="28"/>
      <c r="J510" s="28"/>
      <c r="K510" s="28"/>
      <c r="L510" s="28"/>
      <c r="M510" s="106" t="s">
        <v>5944</v>
      </c>
      <c r="N510" s="332"/>
      <c r="O510" s="28"/>
      <c r="P510" s="28"/>
      <c r="Q510" s="28"/>
      <c r="S510" s="112">
        <v>0.98499999999999999</v>
      </c>
      <c r="T510" s="114">
        <v>2038</v>
      </c>
      <c r="U510" s="110">
        <v>5917559.3499999996</v>
      </c>
      <c r="V510" s="110"/>
      <c r="W510" s="110">
        <v>5917559.3499999996</v>
      </c>
      <c r="X510" s="111">
        <v>0.5</v>
      </c>
      <c r="Y510" s="112">
        <v>0.5</v>
      </c>
      <c r="Z510" s="110">
        <v>88763.390250000069</v>
      </c>
      <c r="AA510" s="110">
        <v>0</v>
      </c>
      <c r="AB510" s="110">
        <v>2914397.9798749997</v>
      </c>
      <c r="AC510" s="110">
        <v>2914397.9798749997</v>
      </c>
      <c r="AD510" s="110">
        <v>0</v>
      </c>
      <c r="AE510" t="s">
        <v>452</v>
      </c>
      <c r="AF510" t="s">
        <v>765</v>
      </c>
      <c r="AG510" t="s">
        <v>365</v>
      </c>
    </row>
    <row r="511" spans="1:34" ht="37.5">
      <c r="A511" s="104" t="s">
        <v>5883</v>
      </c>
      <c r="B511" s="104" t="s">
        <v>10</v>
      </c>
      <c r="D511" s="1" t="s">
        <v>6674</v>
      </c>
      <c r="F511" s="28" t="s">
        <v>1745</v>
      </c>
      <c r="G511" s="28" t="s">
        <v>1313</v>
      </c>
      <c r="H511" s="28"/>
      <c r="I511" s="28"/>
      <c r="J511" s="28"/>
      <c r="K511" s="28"/>
      <c r="L511" s="28"/>
      <c r="M511" s="106" t="s">
        <v>5944</v>
      </c>
      <c r="N511" s="332"/>
      <c r="O511" s="28"/>
      <c r="P511" s="28"/>
      <c r="Q511" s="28"/>
      <c r="S511" s="112">
        <v>0.98499999999999999</v>
      </c>
      <c r="T511" s="114">
        <v>2038</v>
      </c>
      <c r="U511" s="110">
        <v>187798.3</v>
      </c>
      <c r="V511" s="110"/>
      <c r="W511" s="110">
        <v>187798.3</v>
      </c>
      <c r="X511" s="111">
        <v>0.5</v>
      </c>
      <c r="Y511" s="112">
        <v>0.5</v>
      </c>
      <c r="Z511" s="110">
        <v>2816.9745000000025</v>
      </c>
      <c r="AA511" s="110">
        <v>0</v>
      </c>
      <c r="AB511" s="110">
        <v>92490.662749999989</v>
      </c>
      <c r="AC511" s="110">
        <v>92490.662749999989</v>
      </c>
      <c r="AD511" s="110">
        <v>0</v>
      </c>
      <c r="AE511" t="s">
        <v>452</v>
      </c>
      <c r="AF511" t="s">
        <v>765</v>
      </c>
      <c r="AG511" t="s">
        <v>365</v>
      </c>
    </row>
    <row r="512" spans="1:34" ht="37.5">
      <c r="A512" s="104" t="s">
        <v>5883</v>
      </c>
      <c r="B512" s="104" t="s">
        <v>10</v>
      </c>
      <c r="D512" s="1" t="s">
        <v>6670</v>
      </c>
      <c r="F512" s="28" t="s">
        <v>1830</v>
      </c>
      <c r="G512" s="28" t="s">
        <v>1314</v>
      </c>
      <c r="H512" s="28"/>
      <c r="I512" s="28"/>
      <c r="J512" s="28"/>
      <c r="K512" s="28"/>
      <c r="L512" s="28"/>
      <c r="M512" s="106" t="s">
        <v>5946</v>
      </c>
      <c r="N512" s="332"/>
      <c r="O512" s="28"/>
      <c r="P512" s="28"/>
      <c r="Q512" s="28"/>
      <c r="S512" s="112">
        <v>0.95</v>
      </c>
      <c r="T512" s="114">
        <v>2038</v>
      </c>
      <c r="U512" s="110">
        <v>1753587.29</v>
      </c>
      <c r="V512" s="110"/>
      <c r="W512" s="110">
        <v>1753587.29</v>
      </c>
      <c r="X512" s="111">
        <v>0.5</v>
      </c>
      <c r="Y512" s="112">
        <v>0.5</v>
      </c>
      <c r="Z512" s="110">
        <v>87679.364500000083</v>
      </c>
      <c r="AA512" s="110">
        <v>0</v>
      </c>
      <c r="AB512" s="110">
        <v>832953.96274999995</v>
      </c>
      <c r="AC512" s="110">
        <v>832953.96274999995</v>
      </c>
      <c r="AD512" s="110">
        <v>0</v>
      </c>
      <c r="AE512" t="s">
        <v>454</v>
      </c>
      <c r="AF512" t="s">
        <v>765</v>
      </c>
      <c r="AG512" t="s">
        <v>365</v>
      </c>
    </row>
    <row r="513" spans="1:33" ht="37.5">
      <c r="A513" s="104" t="s">
        <v>5883</v>
      </c>
      <c r="B513" s="104" t="s">
        <v>10</v>
      </c>
      <c r="D513" s="1" t="s">
        <v>6669</v>
      </c>
      <c r="F513" s="28" t="s">
        <v>1830</v>
      </c>
      <c r="G513" s="28" t="s">
        <v>1314</v>
      </c>
      <c r="H513" s="28"/>
      <c r="I513" s="28"/>
      <c r="J513" s="28"/>
      <c r="K513" s="28"/>
      <c r="L513" s="28"/>
      <c r="M513" s="106" t="s">
        <v>5946</v>
      </c>
      <c r="N513" s="332"/>
      <c r="O513" s="28"/>
      <c r="P513" s="28"/>
      <c r="Q513" s="28"/>
      <c r="S513" s="112">
        <v>0.95</v>
      </c>
      <c r="T513" s="114">
        <v>2038</v>
      </c>
      <c r="U513" s="110">
        <v>1871.76</v>
      </c>
      <c r="V513" s="110"/>
      <c r="W513" s="110">
        <v>1871.76</v>
      </c>
      <c r="X513" s="111">
        <v>0.5</v>
      </c>
      <c r="Y513" s="112">
        <v>0.5</v>
      </c>
      <c r="Z513" s="110">
        <v>93.588000000000079</v>
      </c>
      <c r="AA513" s="110">
        <v>0</v>
      </c>
      <c r="AB513" s="110">
        <v>889.08600000000001</v>
      </c>
      <c r="AC513" s="110">
        <v>889.08600000000001</v>
      </c>
      <c r="AD513" s="110">
        <v>0</v>
      </c>
      <c r="AE513" t="s">
        <v>454</v>
      </c>
      <c r="AF513" t="s">
        <v>765</v>
      </c>
      <c r="AG513" t="s">
        <v>365</v>
      </c>
    </row>
    <row r="514" spans="1:33" ht="37.5">
      <c r="A514" s="104" t="s">
        <v>5883</v>
      </c>
      <c r="B514" s="104" t="s">
        <v>10</v>
      </c>
      <c r="D514" s="113" t="s">
        <v>6697</v>
      </c>
      <c r="F514" s="28" t="s">
        <v>1069</v>
      </c>
      <c r="G514" s="28" t="s">
        <v>1316</v>
      </c>
      <c r="H514" s="28"/>
      <c r="I514" s="28"/>
      <c r="J514" s="28"/>
      <c r="K514" s="28"/>
      <c r="L514" s="28"/>
      <c r="M514" s="106" t="s">
        <v>5942</v>
      </c>
      <c r="N514" s="332"/>
      <c r="O514" s="28"/>
      <c r="P514" s="28"/>
      <c r="Q514" s="28"/>
      <c r="S514" s="112">
        <v>0.9</v>
      </c>
      <c r="T514" s="114">
        <v>2038</v>
      </c>
      <c r="U514" s="110">
        <v>7775.87</v>
      </c>
      <c r="V514" s="110"/>
      <c r="W514" s="110">
        <v>7775.87</v>
      </c>
      <c r="X514" s="111">
        <v>0.5</v>
      </c>
      <c r="Y514" s="112">
        <v>0.5</v>
      </c>
      <c r="Z514" s="110">
        <v>777.58699999999976</v>
      </c>
      <c r="AA514" s="110">
        <v>0</v>
      </c>
      <c r="AB514" s="110">
        <v>3499.1415000000002</v>
      </c>
      <c r="AC514" s="110">
        <v>3499.1415000000002</v>
      </c>
      <c r="AD514" s="110">
        <v>0</v>
      </c>
      <c r="AE514" t="s">
        <v>445</v>
      </c>
      <c r="AF514" t="s">
        <v>765</v>
      </c>
      <c r="AG514" t="s">
        <v>365</v>
      </c>
    </row>
    <row r="515" spans="1:33" ht="37.5">
      <c r="A515" s="104" t="s">
        <v>5883</v>
      </c>
      <c r="B515" s="104" t="s">
        <v>10</v>
      </c>
      <c r="D515" s="1" t="s">
        <v>6667</v>
      </c>
      <c r="F515" s="28" t="s">
        <v>1830</v>
      </c>
      <c r="G515" s="28" t="s">
        <v>1314</v>
      </c>
      <c r="H515" s="28"/>
      <c r="I515" s="28"/>
      <c r="J515" s="28"/>
      <c r="K515" s="28"/>
      <c r="L515" s="28"/>
      <c r="M515" s="106" t="s">
        <v>5946</v>
      </c>
      <c r="N515" s="332"/>
      <c r="O515" s="28"/>
      <c r="P515" s="28"/>
      <c r="Q515" s="28"/>
      <c r="S515" s="112">
        <v>0.95</v>
      </c>
      <c r="T515" s="114">
        <v>2038</v>
      </c>
      <c r="U515" s="110">
        <v>12283.7</v>
      </c>
      <c r="V515" s="110"/>
      <c r="W515" s="110">
        <v>12283.7</v>
      </c>
      <c r="X515" s="111">
        <v>0.5</v>
      </c>
      <c r="Y515" s="112">
        <v>0.5</v>
      </c>
      <c r="Z515" s="110">
        <v>614.18500000000063</v>
      </c>
      <c r="AA515" s="110">
        <v>0</v>
      </c>
      <c r="AB515" s="110">
        <v>5834.7574999999997</v>
      </c>
      <c r="AC515" s="110">
        <v>5834.7574999999997</v>
      </c>
      <c r="AD515" s="110">
        <v>0</v>
      </c>
      <c r="AE515" t="s">
        <v>454</v>
      </c>
      <c r="AF515" t="s">
        <v>765</v>
      </c>
      <c r="AG515" t="s">
        <v>365</v>
      </c>
    </row>
    <row r="516" spans="1:33" ht="37.5">
      <c r="A516" s="104" t="s">
        <v>5883</v>
      </c>
      <c r="B516" s="104" t="s">
        <v>10</v>
      </c>
      <c r="D516" s="113" t="s">
        <v>6693</v>
      </c>
      <c r="F516" s="28" t="s">
        <v>1831</v>
      </c>
      <c r="G516" s="28" t="s">
        <v>1313</v>
      </c>
      <c r="H516" s="28"/>
      <c r="I516" s="28"/>
      <c r="J516" s="28"/>
      <c r="K516" s="28"/>
      <c r="L516" s="28"/>
      <c r="M516" s="106" t="s">
        <v>5943</v>
      </c>
      <c r="N516" s="332"/>
      <c r="O516" s="28"/>
      <c r="P516" s="28"/>
      <c r="Q516" s="28"/>
      <c r="S516" s="112">
        <v>0.95</v>
      </c>
      <c r="T516" s="114">
        <v>2038</v>
      </c>
      <c r="U516" s="110">
        <v>27.5</v>
      </c>
      <c r="V516" s="110"/>
      <c r="W516" s="110">
        <v>27.5</v>
      </c>
      <c r="X516" s="111">
        <v>0.5</v>
      </c>
      <c r="Y516" s="112">
        <v>0.5</v>
      </c>
      <c r="Z516" s="110">
        <v>1.3750000000000013</v>
      </c>
      <c r="AA516" s="110">
        <v>0</v>
      </c>
      <c r="AB516" s="110">
        <v>13.0625</v>
      </c>
      <c r="AC516" s="110">
        <v>13.0625</v>
      </c>
      <c r="AD516" s="110">
        <v>0</v>
      </c>
      <c r="AE516" t="s">
        <v>456</v>
      </c>
      <c r="AF516" t="s">
        <v>765</v>
      </c>
      <c r="AG516" t="s">
        <v>365</v>
      </c>
    </row>
    <row r="517" spans="1:33" ht="37.5">
      <c r="A517" s="104" t="s">
        <v>5883</v>
      </c>
      <c r="B517" s="104" t="s">
        <v>10</v>
      </c>
      <c r="D517" s="1" t="s">
        <v>6672</v>
      </c>
      <c r="F517" s="28" t="s">
        <v>1830</v>
      </c>
      <c r="G517" s="28" t="s">
        <v>1314</v>
      </c>
      <c r="H517" s="28"/>
      <c r="I517" s="28"/>
      <c r="J517" s="28"/>
      <c r="K517" s="28"/>
      <c r="L517" s="28"/>
      <c r="M517" s="106" t="s">
        <v>5946</v>
      </c>
      <c r="N517" s="332"/>
      <c r="O517" s="28"/>
      <c r="P517" s="28"/>
      <c r="Q517" s="28"/>
      <c r="S517" s="112">
        <v>0.95</v>
      </c>
      <c r="T517" s="114">
        <v>2038</v>
      </c>
      <c r="U517" s="110">
        <v>19069.519999999975</v>
      </c>
      <c r="V517" s="110"/>
      <c r="W517" s="110">
        <v>19069.519999999975</v>
      </c>
      <c r="X517" s="111">
        <v>0.5</v>
      </c>
      <c r="Y517" s="112">
        <v>0.5</v>
      </c>
      <c r="Z517" s="110">
        <v>953.47599999999954</v>
      </c>
      <c r="AA517" s="110">
        <v>0</v>
      </c>
      <c r="AB517" s="110">
        <v>9058.0219999999881</v>
      </c>
      <c r="AC517" s="110">
        <v>9058.0219999999881</v>
      </c>
      <c r="AD517" s="110">
        <v>0</v>
      </c>
      <c r="AE517" t="s">
        <v>454</v>
      </c>
      <c r="AF517" t="s">
        <v>765</v>
      </c>
      <c r="AG517" t="s">
        <v>365</v>
      </c>
    </row>
    <row r="518" spans="1:33" ht="37.5">
      <c r="A518" s="104" t="s">
        <v>5883</v>
      </c>
      <c r="B518" s="104" t="s">
        <v>10</v>
      </c>
      <c r="D518" s="1" t="s">
        <v>6671</v>
      </c>
      <c r="F518" s="28" t="s">
        <v>1830</v>
      </c>
      <c r="G518" s="28" t="s">
        <v>1314</v>
      </c>
      <c r="H518" s="28"/>
      <c r="I518" s="28"/>
      <c r="J518" s="28"/>
      <c r="K518" s="28"/>
      <c r="L518" s="28"/>
      <c r="M518" s="106" t="s">
        <v>5946</v>
      </c>
      <c r="N518" s="332"/>
      <c r="O518" s="28"/>
      <c r="P518" s="28"/>
      <c r="Q518" s="28"/>
      <c r="S518" s="112">
        <v>0.95</v>
      </c>
      <c r="T518" s="114">
        <v>2038</v>
      </c>
      <c r="U518" s="110">
        <v>230</v>
      </c>
      <c r="V518" s="110"/>
      <c r="W518" s="110">
        <v>230</v>
      </c>
      <c r="X518" s="111">
        <v>0.5</v>
      </c>
      <c r="Y518" s="112">
        <v>0.5</v>
      </c>
      <c r="Z518" s="110">
        <v>11.500000000000011</v>
      </c>
      <c r="AA518" s="110">
        <v>0</v>
      </c>
      <c r="AB518" s="110">
        <v>109.25</v>
      </c>
      <c r="AC518" s="110">
        <v>109.25</v>
      </c>
      <c r="AD518" s="110">
        <v>0</v>
      </c>
      <c r="AE518" t="s">
        <v>454</v>
      </c>
      <c r="AF518" t="s">
        <v>765</v>
      </c>
      <c r="AG518" t="s">
        <v>365</v>
      </c>
    </row>
    <row r="519" spans="1:33" ht="37.5">
      <c r="A519" s="104" t="s">
        <v>5883</v>
      </c>
      <c r="B519" s="104" t="s">
        <v>10</v>
      </c>
      <c r="D519" s="1" t="s">
        <v>6687</v>
      </c>
      <c r="F519" s="28" t="s">
        <v>1831</v>
      </c>
      <c r="G519" s="28" t="s">
        <v>1313</v>
      </c>
      <c r="H519" s="28"/>
      <c r="I519" s="28"/>
      <c r="J519" s="28"/>
      <c r="K519" s="28"/>
      <c r="L519" s="28"/>
      <c r="M519" s="106" t="s">
        <v>5943</v>
      </c>
      <c r="N519" s="332"/>
      <c r="O519" s="28"/>
      <c r="P519" s="28"/>
      <c r="Q519" s="28"/>
      <c r="S519" s="112">
        <v>0.95</v>
      </c>
      <c r="T519" s="114">
        <v>2038</v>
      </c>
      <c r="U519" s="110">
        <v>23573.21</v>
      </c>
      <c r="V519" s="110"/>
      <c r="W519" s="110">
        <v>23573.21</v>
      </c>
      <c r="X519" s="111">
        <v>0.5</v>
      </c>
      <c r="Y519" s="112">
        <v>0.5</v>
      </c>
      <c r="Z519" s="110">
        <v>1178.6605000000011</v>
      </c>
      <c r="AA519" s="110">
        <v>0</v>
      </c>
      <c r="AB519" s="110">
        <v>11197.274749999999</v>
      </c>
      <c r="AC519" s="110">
        <v>11197.274749999999</v>
      </c>
      <c r="AD519" s="110">
        <v>0</v>
      </c>
      <c r="AE519" t="s">
        <v>456</v>
      </c>
      <c r="AF519" t="s">
        <v>765</v>
      </c>
      <c r="AG519" t="s">
        <v>365</v>
      </c>
    </row>
    <row r="520" spans="1:33" ht="37.5">
      <c r="A520" s="104" t="s">
        <v>5883</v>
      </c>
      <c r="B520" s="104" t="s">
        <v>10</v>
      </c>
      <c r="D520" s="1" t="s">
        <v>6673</v>
      </c>
      <c r="F520" s="28" t="s">
        <v>1830</v>
      </c>
      <c r="G520" s="28" t="s">
        <v>1314</v>
      </c>
      <c r="H520" s="28"/>
      <c r="I520" s="28"/>
      <c r="J520" s="28"/>
      <c r="K520" s="28"/>
      <c r="L520" s="28"/>
      <c r="M520" s="106" t="s">
        <v>5946</v>
      </c>
      <c r="N520" s="332"/>
      <c r="O520" s="28"/>
      <c r="P520" s="28"/>
      <c r="Q520" s="28"/>
      <c r="S520" s="112">
        <v>0.95</v>
      </c>
      <c r="T520" s="114">
        <v>2038</v>
      </c>
      <c r="U520" s="110">
        <v>1390</v>
      </c>
      <c r="V520" s="110"/>
      <c r="W520" s="110">
        <v>1390</v>
      </c>
      <c r="X520" s="111">
        <v>0.5</v>
      </c>
      <c r="Y520" s="112">
        <v>0.5</v>
      </c>
      <c r="Z520" s="110">
        <v>69.500000000000057</v>
      </c>
      <c r="AA520" s="110">
        <v>0</v>
      </c>
      <c r="AB520" s="110">
        <v>660.25</v>
      </c>
      <c r="AC520" s="110">
        <v>660.25</v>
      </c>
      <c r="AD520" s="110">
        <v>0</v>
      </c>
      <c r="AE520" t="s">
        <v>454</v>
      </c>
      <c r="AF520" t="s">
        <v>765</v>
      </c>
      <c r="AG520" t="s">
        <v>365</v>
      </c>
    </row>
    <row r="521" spans="1:33" ht="37.5">
      <c r="A521" s="104" t="s">
        <v>5883</v>
      </c>
      <c r="B521" s="104" t="s">
        <v>10</v>
      </c>
      <c r="D521" s="113" t="s">
        <v>6683</v>
      </c>
      <c r="F521" s="28" t="s">
        <v>1831</v>
      </c>
      <c r="G521" s="28" t="s">
        <v>1313</v>
      </c>
      <c r="H521" s="28"/>
      <c r="I521" s="28"/>
      <c r="J521" s="28"/>
      <c r="K521" s="28"/>
      <c r="L521" s="28"/>
      <c r="M521" s="106" t="s">
        <v>5943</v>
      </c>
      <c r="N521" s="332"/>
      <c r="O521" s="28"/>
      <c r="P521" s="28"/>
      <c r="Q521" s="28"/>
      <c r="S521" s="112">
        <v>0.95</v>
      </c>
      <c r="T521" s="114">
        <v>2038</v>
      </c>
      <c r="U521" s="110">
        <v>6837562.3000000007</v>
      </c>
      <c r="V521" s="110"/>
      <c r="W521" s="110">
        <v>6837562.3000000007</v>
      </c>
      <c r="X521" s="111">
        <v>0.5</v>
      </c>
      <c r="Y521" s="112">
        <v>0.5</v>
      </c>
      <c r="Z521" s="110">
        <v>341878.11500000034</v>
      </c>
      <c r="AA521" s="110">
        <v>0</v>
      </c>
      <c r="AB521" s="110">
        <v>3247842.0925000003</v>
      </c>
      <c r="AC521" s="110">
        <v>3247842.0925000003</v>
      </c>
      <c r="AD521" s="110">
        <v>0</v>
      </c>
      <c r="AE521" t="s">
        <v>456</v>
      </c>
      <c r="AF521" t="s">
        <v>765</v>
      </c>
      <c r="AG521" t="s">
        <v>365</v>
      </c>
    </row>
    <row r="522" spans="1:33" ht="37.5">
      <c r="A522" s="104" t="s">
        <v>5883</v>
      </c>
      <c r="B522" s="104" t="s">
        <v>10</v>
      </c>
      <c r="D522" s="113" t="s">
        <v>6686</v>
      </c>
      <c r="F522" s="28" t="s">
        <v>1831</v>
      </c>
      <c r="G522" s="28" t="s">
        <v>1313</v>
      </c>
      <c r="H522" s="28"/>
      <c r="I522" s="28"/>
      <c r="J522" s="28"/>
      <c r="K522" s="28"/>
      <c r="L522" s="28"/>
      <c r="M522" s="106" t="s">
        <v>5943</v>
      </c>
      <c r="N522" s="332"/>
      <c r="O522" s="28"/>
      <c r="P522" s="28"/>
      <c r="Q522" s="28"/>
      <c r="S522" s="112">
        <v>0.95</v>
      </c>
      <c r="T522" s="114">
        <v>2038</v>
      </c>
      <c r="U522" s="110">
        <v>1584725.0799999998</v>
      </c>
      <c r="V522" s="110"/>
      <c r="W522" s="110">
        <v>1584725.0799999998</v>
      </c>
      <c r="X522" s="111">
        <v>0.5</v>
      </c>
      <c r="Y522" s="112">
        <v>0.5</v>
      </c>
      <c r="Z522" s="110">
        <v>79236.254000000059</v>
      </c>
      <c r="AA522" s="110">
        <v>0</v>
      </c>
      <c r="AB522" s="110">
        <v>752744.41299999994</v>
      </c>
      <c r="AC522" s="110">
        <v>752744.41299999994</v>
      </c>
      <c r="AD522" s="110">
        <v>0</v>
      </c>
      <c r="AE522" t="s">
        <v>456</v>
      </c>
      <c r="AF522" t="s">
        <v>765</v>
      </c>
      <c r="AG522" t="s">
        <v>365</v>
      </c>
    </row>
    <row r="523" spans="1:33" ht="37.5">
      <c r="A523" s="104" t="s">
        <v>5883</v>
      </c>
      <c r="B523" s="104" t="s">
        <v>10</v>
      </c>
      <c r="D523" s="113" t="s">
        <v>6688</v>
      </c>
      <c r="F523" s="28" t="s">
        <v>1831</v>
      </c>
      <c r="G523" s="28" t="s">
        <v>1313</v>
      </c>
      <c r="H523" s="28"/>
      <c r="I523" s="28"/>
      <c r="J523" s="28"/>
      <c r="K523" s="28"/>
      <c r="L523" s="28"/>
      <c r="M523" s="106" t="s">
        <v>5943</v>
      </c>
      <c r="N523" s="332"/>
      <c r="O523" s="28"/>
      <c r="P523" s="28"/>
      <c r="Q523" s="28"/>
      <c r="S523" s="112">
        <v>0.95</v>
      </c>
      <c r="T523" s="114">
        <v>2038</v>
      </c>
      <c r="U523" s="110">
        <v>1213272.6000000001</v>
      </c>
      <c r="V523" s="110"/>
      <c r="W523" s="110">
        <v>1213272.6000000001</v>
      </c>
      <c r="X523" s="111">
        <v>0.5</v>
      </c>
      <c r="Y523" s="112">
        <v>0.5</v>
      </c>
      <c r="Z523" s="110">
        <v>60663.630000000056</v>
      </c>
      <c r="AA523" s="110">
        <v>0</v>
      </c>
      <c r="AB523" s="110">
        <v>576304.48499999999</v>
      </c>
      <c r="AC523" s="110">
        <v>576304.48499999999</v>
      </c>
      <c r="AD523" s="110">
        <v>0</v>
      </c>
      <c r="AE523" t="s">
        <v>456</v>
      </c>
      <c r="AF523" t="s">
        <v>765</v>
      </c>
      <c r="AG523" t="s">
        <v>365</v>
      </c>
    </row>
    <row r="524" spans="1:33" ht="37.5">
      <c r="A524" s="104" t="s">
        <v>5883</v>
      </c>
      <c r="B524" s="104" t="s">
        <v>10</v>
      </c>
      <c r="D524" s="113" t="s">
        <v>6676</v>
      </c>
      <c r="F524" s="28" t="s">
        <v>1745</v>
      </c>
      <c r="G524" s="28" t="s">
        <v>1313</v>
      </c>
      <c r="H524" s="28"/>
      <c r="I524" s="28"/>
      <c r="J524" s="28"/>
      <c r="K524" s="28"/>
      <c r="L524" s="28"/>
      <c r="M524" s="106" t="s">
        <v>5944</v>
      </c>
      <c r="N524" s="332"/>
      <c r="O524" s="28"/>
      <c r="P524" s="28"/>
      <c r="Q524" s="28"/>
      <c r="S524" s="112">
        <v>0.98499999999999999</v>
      </c>
      <c r="T524" s="114">
        <v>2038</v>
      </c>
      <c r="U524" s="110">
        <v>7441787.6600000001</v>
      </c>
      <c r="V524" s="110"/>
      <c r="W524" s="110">
        <v>7441787.6600000001</v>
      </c>
      <c r="X524" s="111">
        <v>0.5</v>
      </c>
      <c r="Y524" s="112">
        <v>0.5</v>
      </c>
      <c r="Z524" s="110">
        <v>111626.8149000001</v>
      </c>
      <c r="AA524" s="110">
        <v>0</v>
      </c>
      <c r="AB524" s="110">
        <v>3665080.4225500003</v>
      </c>
      <c r="AC524" s="110">
        <v>3665080.4225500003</v>
      </c>
      <c r="AD524" s="110">
        <v>0</v>
      </c>
      <c r="AE524" t="s">
        <v>452</v>
      </c>
      <c r="AF524" t="s">
        <v>765</v>
      </c>
      <c r="AG524" t="s">
        <v>365</v>
      </c>
    </row>
    <row r="525" spans="1:33" ht="37.5">
      <c r="A525" s="104" t="s">
        <v>5883</v>
      </c>
      <c r="B525" s="104" t="s">
        <v>10</v>
      </c>
      <c r="D525" s="113" t="s">
        <v>6692</v>
      </c>
      <c r="F525" s="28" t="s">
        <v>1831</v>
      </c>
      <c r="G525" s="28" t="s">
        <v>1313</v>
      </c>
      <c r="H525" s="28"/>
      <c r="I525" s="28"/>
      <c r="J525" s="28"/>
      <c r="K525" s="28"/>
      <c r="L525" s="28"/>
      <c r="M525" s="106" t="s">
        <v>5943</v>
      </c>
      <c r="N525" s="332"/>
      <c r="O525" s="28"/>
      <c r="P525" s="28"/>
      <c r="Q525" s="28"/>
      <c r="S525" s="112">
        <v>0.95</v>
      </c>
      <c r="T525" s="114">
        <v>2038</v>
      </c>
      <c r="U525" s="110">
        <v>4541.5499999999993</v>
      </c>
      <c r="V525" s="110"/>
      <c r="W525" s="110">
        <v>4541.5499999999993</v>
      </c>
      <c r="X525" s="111">
        <v>0.5</v>
      </c>
      <c r="Y525" s="112">
        <v>0.5</v>
      </c>
      <c r="Z525" s="110">
        <v>227.07750000000016</v>
      </c>
      <c r="AA525" s="110">
        <v>0</v>
      </c>
      <c r="AB525" s="110">
        <v>2157.2362499999995</v>
      </c>
      <c r="AC525" s="110">
        <v>2157.2362499999995</v>
      </c>
      <c r="AD525" s="110">
        <v>0</v>
      </c>
      <c r="AE525" t="s">
        <v>456</v>
      </c>
      <c r="AF525" t="s">
        <v>765</v>
      </c>
      <c r="AG525" t="s">
        <v>365</v>
      </c>
    </row>
    <row r="526" spans="1:33" ht="37.5">
      <c r="A526" s="104" t="s">
        <v>5883</v>
      </c>
      <c r="B526" s="104" t="s">
        <v>10</v>
      </c>
      <c r="D526" s="113" t="s">
        <v>6702</v>
      </c>
      <c r="F526" s="299" t="s">
        <v>1070</v>
      </c>
      <c r="G526" s="28" t="s">
        <v>1315</v>
      </c>
      <c r="H526" s="28"/>
      <c r="I526" s="28"/>
      <c r="J526" s="28"/>
      <c r="K526" s="28"/>
      <c r="L526" s="28"/>
      <c r="M526" s="106" t="s">
        <v>6646</v>
      </c>
      <c r="N526" s="332"/>
      <c r="O526" s="28"/>
      <c r="P526" s="28"/>
      <c r="Q526" s="28"/>
      <c r="S526" s="112">
        <v>0.82</v>
      </c>
      <c r="T526" s="114">
        <v>2038</v>
      </c>
      <c r="U526" s="110">
        <v>10624563.82</v>
      </c>
      <c r="V526" s="110"/>
      <c r="W526" s="110">
        <v>10624563.82</v>
      </c>
      <c r="X526" s="111">
        <v>0.5</v>
      </c>
      <c r="Y526" s="112">
        <v>0.5</v>
      </c>
      <c r="Z526" s="110">
        <v>424982.55280000041</v>
      </c>
      <c r="AA526" s="110">
        <v>0</v>
      </c>
      <c r="AB526" s="110">
        <v>5099790.6336000003</v>
      </c>
      <c r="AC526" s="110">
        <v>5099790.6336000003</v>
      </c>
      <c r="AD526" s="110">
        <v>0</v>
      </c>
      <c r="AE526" t="s">
        <v>441</v>
      </c>
      <c r="AF526" t="s">
        <v>765</v>
      </c>
      <c r="AG526" t="s">
        <v>365</v>
      </c>
    </row>
    <row r="527" spans="1:33" ht="37.5">
      <c r="A527" s="104" t="s">
        <v>5883</v>
      </c>
      <c r="B527" s="104" t="s">
        <v>10</v>
      </c>
      <c r="D527" s="113" t="s">
        <v>6694</v>
      </c>
      <c r="F527" s="28" t="s">
        <v>1831</v>
      </c>
      <c r="G527" s="28" t="s">
        <v>1313</v>
      </c>
      <c r="H527" s="28"/>
      <c r="I527" s="28"/>
      <c r="J527" s="28"/>
      <c r="K527" s="28"/>
      <c r="L527" s="28"/>
      <c r="M527" s="106" t="s">
        <v>5943</v>
      </c>
      <c r="N527" s="332"/>
      <c r="O527" s="28"/>
      <c r="P527" s="28"/>
      <c r="Q527" s="28"/>
      <c r="S527" s="112">
        <v>0.95</v>
      </c>
      <c r="T527" s="114">
        <v>2038</v>
      </c>
      <c r="U527" s="110">
        <v>6465</v>
      </c>
      <c r="V527" s="110"/>
      <c r="W527" s="110">
        <v>6465</v>
      </c>
      <c r="X527" s="111">
        <v>0.5</v>
      </c>
      <c r="Y527" s="112">
        <v>0.5</v>
      </c>
      <c r="Z527" s="110">
        <v>323.25000000000028</v>
      </c>
      <c r="AA527" s="110">
        <v>0</v>
      </c>
      <c r="AB527" s="110">
        <v>3070.875</v>
      </c>
      <c r="AC527" s="110">
        <v>3070.875</v>
      </c>
      <c r="AD527" s="110">
        <v>0</v>
      </c>
      <c r="AE527" t="s">
        <v>456</v>
      </c>
      <c r="AF527" t="s">
        <v>765</v>
      </c>
      <c r="AG527" t="s">
        <v>365</v>
      </c>
    </row>
    <row r="528" spans="1:33" ht="37.5">
      <c r="A528" s="104" t="s">
        <v>5883</v>
      </c>
      <c r="B528" s="104" t="s">
        <v>10</v>
      </c>
      <c r="D528" s="113" t="s">
        <v>6700</v>
      </c>
      <c r="F528" s="28" t="s">
        <v>1069</v>
      </c>
      <c r="G528" s="28" t="s">
        <v>1316</v>
      </c>
      <c r="H528" s="28"/>
      <c r="I528" s="28"/>
      <c r="J528" s="28"/>
      <c r="K528" s="28"/>
      <c r="L528" s="28"/>
      <c r="M528" s="106" t="s">
        <v>5942</v>
      </c>
      <c r="N528" s="332"/>
      <c r="O528" s="28"/>
      <c r="P528" s="28"/>
      <c r="Q528" s="28"/>
      <c r="S528" s="112">
        <v>0.9</v>
      </c>
      <c r="T528" s="114">
        <v>2038</v>
      </c>
      <c r="U528" s="110">
        <v>3919269.5700000003</v>
      </c>
      <c r="V528" s="110"/>
      <c r="W528" s="110">
        <v>3919269.5700000003</v>
      </c>
      <c r="X528" s="111">
        <v>0.5</v>
      </c>
      <c r="Y528" s="112">
        <v>0.5</v>
      </c>
      <c r="Z528" s="110">
        <v>391926.95699999994</v>
      </c>
      <c r="AA528" s="110">
        <v>0</v>
      </c>
      <c r="AB528" s="110">
        <v>1763671.3065000002</v>
      </c>
      <c r="AC528" s="110">
        <v>1763671.3065000002</v>
      </c>
      <c r="AD528" s="110">
        <v>0</v>
      </c>
      <c r="AE528" t="s">
        <v>445</v>
      </c>
      <c r="AF528" t="s">
        <v>765</v>
      </c>
      <c r="AG528" t="s">
        <v>365</v>
      </c>
    </row>
    <row r="529" spans="1:34" ht="37.5">
      <c r="A529" s="104" t="s">
        <v>5883</v>
      </c>
      <c r="B529" s="104" t="s">
        <v>10</v>
      </c>
      <c r="D529" s="113" t="s">
        <v>6690</v>
      </c>
      <c r="F529" s="28" t="s">
        <v>1831</v>
      </c>
      <c r="G529" s="28" t="s">
        <v>1313</v>
      </c>
      <c r="H529" s="28"/>
      <c r="I529" s="28"/>
      <c r="J529" s="28"/>
      <c r="K529" s="28"/>
      <c r="L529" s="28"/>
      <c r="M529" s="106" t="s">
        <v>5943</v>
      </c>
      <c r="N529" s="332"/>
      <c r="O529" s="28"/>
      <c r="P529" s="28"/>
      <c r="Q529" s="28"/>
      <c r="S529" s="112">
        <v>0.95</v>
      </c>
      <c r="T529" s="114">
        <v>2038</v>
      </c>
      <c r="U529" s="110">
        <v>150</v>
      </c>
      <c r="V529" s="110"/>
      <c r="W529" s="110">
        <v>150</v>
      </c>
      <c r="X529" s="111">
        <v>0.5</v>
      </c>
      <c r="Y529" s="112">
        <v>0.5</v>
      </c>
      <c r="Z529" s="110">
        <v>7.5000000000000071</v>
      </c>
      <c r="AA529" s="110">
        <v>0</v>
      </c>
      <c r="AB529" s="110">
        <v>71.25</v>
      </c>
      <c r="AC529" s="110">
        <v>71.25</v>
      </c>
      <c r="AD529" s="110">
        <v>0</v>
      </c>
      <c r="AE529" t="s">
        <v>456</v>
      </c>
      <c r="AF529" t="s">
        <v>765</v>
      </c>
      <c r="AG529" t="s">
        <v>365</v>
      </c>
    </row>
    <row r="530" spans="1:34" ht="37.5">
      <c r="A530" s="104" t="s">
        <v>5883</v>
      </c>
      <c r="B530" s="104" t="s">
        <v>10</v>
      </c>
      <c r="D530" s="1" t="s">
        <v>6668</v>
      </c>
      <c r="F530" s="28" t="s">
        <v>1830</v>
      </c>
      <c r="G530" s="28" t="s">
        <v>1314</v>
      </c>
      <c r="H530" s="28"/>
      <c r="I530" s="28"/>
      <c r="J530" s="28"/>
      <c r="K530" s="28"/>
      <c r="L530" s="28"/>
      <c r="M530" s="106" t="s">
        <v>5946</v>
      </c>
      <c r="N530" s="332"/>
      <c r="O530" s="28"/>
      <c r="P530" s="28"/>
      <c r="Q530" s="28"/>
      <c r="S530" s="112">
        <v>0.95</v>
      </c>
      <c r="T530" s="114">
        <v>2038</v>
      </c>
      <c r="U530" s="110">
        <v>2409327.5300000003</v>
      </c>
      <c r="V530" s="110"/>
      <c r="W530" s="110">
        <v>2409327.5300000003</v>
      </c>
      <c r="X530" s="111">
        <v>0.5</v>
      </c>
      <c r="Y530" s="112">
        <v>0.5</v>
      </c>
      <c r="Z530" s="110">
        <v>120466.37650000011</v>
      </c>
      <c r="AA530" s="110">
        <v>0</v>
      </c>
      <c r="AB530" s="110">
        <v>1144430.57675</v>
      </c>
      <c r="AC530" s="110">
        <v>1144430.57675</v>
      </c>
      <c r="AD530" s="110">
        <v>0</v>
      </c>
      <c r="AE530" t="s">
        <v>454</v>
      </c>
      <c r="AF530" t="s">
        <v>765</v>
      </c>
      <c r="AG530" t="s">
        <v>365</v>
      </c>
    </row>
    <row r="531" spans="1:34" ht="37.5">
      <c r="A531" s="104" t="s">
        <v>5883</v>
      </c>
      <c r="B531" s="104" t="s">
        <v>10</v>
      </c>
      <c r="D531" s="113" t="s">
        <v>6680</v>
      </c>
      <c r="F531" s="28" t="s">
        <v>1831</v>
      </c>
      <c r="G531" s="28" t="s">
        <v>1313</v>
      </c>
      <c r="H531" s="28"/>
      <c r="I531" s="28"/>
      <c r="J531" s="28"/>
      <c r="K531" s="28"/>
      <c r="L531" s="28"/>
      <c r="M531" s="106" t="s">
        <v>5943</v>
      </c>
      <c r="N531" s="332"/>
      <c r="O531" s="28"/>
      <c r="P531" s="28"/>
      <c r="Q531" s="28"/>
      <c r="S531" s="112">
        <v>0.95</v>
      </c>
      <c r="T531" s="114">
        <v>2038</v>
      </c>
      <c r="U531" s="110">
        <v>19883.97</v>
      </c>
      <c r="V531" s="110"/>
      <c r="W531" s="110">
        <v>19883.97</v>
      </c>
      <c r="X531" s="111">
        <v>0.5</v>
      </c>
      <c r="Y531" s="112">
        <v>0.5</v>
      </c>
      <c r="Z531" s="110">
        <v>994.19850000000099</v>
      </c>
      <c r="AA531" s="110">
        <v>0</v>
      </c>
      <c r="AB531" s="110">
        <v>9444.8857499999995</v>
      </c>
      <c r="AC531" s="110">
        <v>9444.8857499999995</v>
      </c>
      <c r="AD531" s="110">
        <v>0</v>
      </c>
      <c r="AE531" t="s">
        <v>456</v>
      </c>
      <c r="AF531" t="s">
        <v>765</v>
      </c>
      <c r="AG531" t="s">
        <v>365</v>
      </c>
    </row>
    <row r="532" spans="1:34" ht="37.5">
      <c r="A532" s="104" t="s">
        <v>5883</v>
      </c>
      <c r="B532" s="104" t="s">
        <v>10</v>
      </c>
      <c r="D532" s="113" t="s">
        <v>6706</v>
      </c>
      <c r="F532" s="28" t="s">
        <v>1829</v>
      </c>
      <c r="G532" s="28" t="s">
        <v>1313</v>
      </c>
      <c r="H532" s="28"/>
      <c r="I532" s="28"/>
      <c r="J532" s="28"/>
      <c r="K532" s="28"/>
      <c r="L532" s="28"/>
      <c r="M532" s="106" t="s">
        <v>6705</v>
      </c>
      <c r="N532" s="332"/>
      <c r="O532" s="28"/>
      <c r="P532" s="28"/>
      <c r="Q532" s="28"/>
      <c r="S532" s="112">
        <v>0.98499999999999999</v>
      </c>
      <c r="T532" s="114">
        <v>2038</v>
      </c>
      <c r="U532" s="110">
        <v>57405</v>
      </c>
      <c r="V532" s="110"/>
      <c r="W532" s="110">
        <v>57405</v>
      </c>
      <c r="X532" s="111">
        <v>0.5</v>
      </c>
      <c r="Y532" s="112">
        <v>0.5</v>
      </c>
      <c r="Z532" s="110">
        <v>861.07500000000073</v>
      </c>
      <c r="AA532" s="110">
        <v>0</v>
      </c>
      <c r="AB532" s="110">
        <v>28271.962500000001</v>
      </c>
      <c r="AC532" s="110">
        <v>28271.962500000001</v>
      </c>
      <c r="AD532" s="110">
        <v>0</v>
      </c>
      <c r="AE532" t="s">
        <v>484</v>
      </c>
      <c r="AF532" t="s">
        <v>765</v>
      </c>
      <c r="AG532" t="s">
        <v>365</v>
      </c>
    </row>
    <row r="533" spans="1:34" ht="37.5">
      <c r="A533" s="104" t="s">
        <v>5883</v>
      </c>
      <c r="B533" s="104" t="s">
        <v>10</v>
      </c>
      <c r="D533" s="113" t="s">
        <v>6691</v>
      </c>
      <c r="F533" s="28" t="s">
        <v>1831</v>
      </c>
      <c r="G533" s="28" t="s">
        <v>1313</v>
      </c>
      <c r="H533" s="28"/>
      <c r="I533" s="28"/>
      <c r="J533" s="28"/>
      <c r="K533" s="28"/>
      <c r="L533" s="28"/>
      <c r="M533" s="106" t="s">
        <v>5943</v>
      </c>
      <c r="N533" s="332"/>
      <c r="O533" s="28"/>
      <c r="P533" s="28"/>
      <c r="Q533" s="28"/>
      <c r="S533" s="112">
        <v>0.95</v>
      </c>
      <c r="T533" s="114">
        <v>2038</v>
      </c>
      <c r="U533" s="110">
        <v>1207.25</v>
      </c>
      <c r="V533" s="110"/>
      <c r="W533" s="110">
        <v>1207.25</v>
      </c>
      <c r="X533" s="111">
        <v>0.5</v>
      </c>
      <c r="Y533" s="112">
        <v>0.5</v>
      </c>
      <c r="Z533" s="110">
        <v>60.362500000000054</v>
      </c>
      <c r="AA533" s="110">
        <v>0</v>
      </c>
      <c r="AB533" s="110">
        <v>573.44375000000002</v>
      </c>
      <c r="AC533" s="110">
        <v>573.44375000000002</v>
      </c>
      <c r="AD533" s="110">
        <v>0</v>
      </c>
      <c r="AE533" t="s">
        <v>456</v>
      </c>
      <c r="AF533" t="s">
        <v>765</v>
      </c>
      <c r="AG533" t="s">
        <v>365</v>
      </c>
    </row>
    <row r="534" spans="1:34" ht="37.5">
      <c r="A534" s="104" t="s">
        <v>5883</v>
      </c>
      <c r="B534" s="104" t="s">
        <v>10</v>
      </c>
      <c r="D534" s="1" t="s">
        <v>6719</v>
      </c>
      <c r="F534" s="28" t="s">
        <v>763</v>
      </c>
      <c r="G534" s="28" t="s">
        <v>1319</v>
      </c>
      <c r="H534" s="28"/>
      <c r="I534" s="28"/>
      <c r="J534" s="28"/>
      <c r="K534" s="28"/>
      <c r="L534" s="28"/>
      <c r="M534" s="106" t="s">
        <v>5943</v>
      </c>
      <c r="N534" s="332"/>
      <c r="O534" s="28"/>
      <c r="P534" s="28"/>
      <c r="Q534" s="28"/>
      <c r="S534" s="112">
        <v>0.95</v>
      </c>
      <c r="T534" s="114">
        <v>2038</v>
      </c>
      <c r="U534" s="110">
        <v>1280</v>
      </c>
      <c r="V534" s="110"/>
      <c r="W534" s="110">
        <v>1280</v>
      </c>
      <c r="X534" s="111">
        <v>0.5</v>
      </c>
      <c r="Y534" s="112">
        <v>0.5</v>
      </c>
      <c r="Z534" s="110">
        <v>64.000000000000057</v>
      </c>
      <c r="AA534" s="110">
        <v>0</v>
      </c>
      <c r="AB534" s="110">
        <v>608</v>
      </c>
      <c r="AC534" s="110">
        <v>608</v>
      </c>
      <c r="AD534" s="110">
        <v>0</v>
      </c>
      <c r="AE534" t="s">
        <v>456</v>
      </c>
      <c r="AF534" t="s">
        <v>765</v>
      </c>
      <c r="AG534" t="s">
        <v>365</v>
      </c>
    </row>
    <row r="535" spans="1:34" ht="37.5">
      <c r="A535" s="104" t="s">
        <v>5883</v>
      </c>
      <c r="B535" s="104" t="s">
        <v>10</v>
      </c>
      <c r="D535" s="113" t="s">
        <v>6721</v>
      </c>
      <c r="F535" s="28" t="s">
        <v>763</v>
      </c>
      <c r="G535" s="28" t="s">
        <v>1319</v>
      </c>
      <c r="H535" s="28"/>
      <c r="I535" s="28"/>
      <c r="J535" s="28"/>
      <c r="K535" s="28"/>
      <c r="L535" s="28"/>
      <c r="M535" s="106" t="s">
        <v>5943</v>
      </c>
      <c r="N535" s="332"/>
      <c r="O535" s="28"/>
      <c r="P535" s="28"/>
      <c r="Q535" s="28"/>
      <c r="S535" s="112">
        <v>0.95</v>
      </c>
      <c r="T535" s="114">
        <v>2038</v>
      </c>
      <c r="U535" s="110">
        <v>3079634.45</v>
      </c>
      <c r="V535" s="110"/>
      <c r="W535" s="110">
        <v>3079634.45</v>
      </c>
      <c r="X535" s="111">
        <v>0.5</v>
      </c>
      <c r="Y535" s="112">
        <v>0.5</v>
      </c>
      <c r="Z535" s="110">
        <v>153981.72250000015</v>
      </c>
      <c r="AA535" s="110">
        <v>0</v>
      </c>
      <c r="AB535" s="110">
        <v>1462826.36375</v>
      </c>
      <c r="AC535" s="110">
        <v>1462826.36375</v>
      </c>
      <c r="AD535" s="110">
        <v>0</v>
      </c>
      <c r="AE535" t="s">
        <v>456</v>
      </c>
      <c r="AF535" t="s">
        <v>765</v>
      </c>
      <c r="AG535" t="s">
        <v>365</v>
      </c>
    </row>
    <row r="536" spans="1:34" ht="37.5">
      <c r="A536" s="104" t="s">
        <v>5883</v>
      </c>
      <c r="B536" s="104" t="s">
        <v>10</v>
      </c>
      <c r="D536" s="113" t="s">
        <v>6678</v>
      </c>
      <c r="F536" s="28" t="s">
        <v>1745</v>
      </c>
      <c r="G536" s="28" t="s">
        <v>1313</v>
      </c>
      <c r="H536" s="28"/>
      <c r="I536" s="28"/>
      <c r="J536" s="28"/>
      <c r="K536" s="28"/>
      <c r="L536" s="28"/>
      <c r="M536" s="106" t="s">
        <v>5944</v>
      </c>
      <c r="N536" s="332"/>
      <c r="O536" s="28"/>
      <c r="P536" s="28"/>
      <c r="Q536" s="28"/>
      <c r="S536" s="112">
        <v>0.98499999999999999</v>
      </c>
      <c r="T536" s="114">
        <v>2038</v>
      </c>
      <c r="U536" s="110">
        <v>23382872.52</v>
      </c>
      <c r="V536" s="110"/>
      <c r="W536" s="110">
        <v>23382872.52</v>
      </c>
      <c r="X536" s="111">
        <v>0.5</v>
      </c>
      <c r="Y536" s="112">
        <v>0.5</v>
      </c>
      <c r="Z536" s="110">
        <v>350743.08780000033</v>
      </c>
      <c r="AA536" s="110">
        <v>0</v>
      </c>
      <c r="AB536" s="110">
        <v>11516064.7161</v>
      </c>
      <c r="AC536" s="110">
        <v>11516064.7161</v>
      </c>
      <c r="AD536" s="110">
        <v>0</v>
      </c>
      <c r="AE536" t="s">
        <v>452</v>
      </c>
      <c r="AF536" t="s">
        <v>765</v>
      </c>
      <c r="AG536" t="s">
        <v>365</v>
      </c>
    </row>
    <row r="537" spans="1:34" ht="37.5">
      <c r="A537" s="104" t="s">
        <v>5883</v>
      </c>
      <c r="B537" s="104" t="s">
        <v>10</v>
      </c>
      <c r="D537" s="113" t="s">
        <v>6720</v>
      </c>
      <c r="F537" s="28" t="s">
        <v>763</v>
      </c>
      <c r="G537" s="28" t="s">
        <v>1319</v>
      </c>
      <c r="H537" s="28"/>
      <c r="I537" s="28"/>
      <c r="J537" s="28"/>
      <c r="K537" s="28"/>
      <c r="L537" s="28"/>
      <c r="M537" s="106" t="s">
        <v>5943</v>
      </c>
      <c r="N537" s="332"/>
      <c r="O537" s="28"/>
      <c r="P537" s="28"/>
      <c r="Q537" s="28"/>
      <c r="S537" s="112">
        <v>0.95</v>
      </c>
      <c r="T537" s="114">
        <v>2038</v>
      </c>
      <c r="U537" s="110">
        <v>48308.55</v>
      </c>
      <c r="V537" s="110"/>
      <c r="W537" s="110">
        <v>48308.55</v>
      </c>
      <c r="X537" s="111">
        <v>0.5</v>
      </c>
      <c r="Y537" s="112">
        <v>0.5</v>
      </c>
      <c r="Z537" s="110">
        <v>2415.4275000000025</v>
      </c>
      <c r="AA537" s="110">
        <v>0</v>
      </c>
      <c r="AB537" s="110">
        <v>22946.561249999999</v>
      </c>
      <c r="AC537" s="110">
        <v>22946.561249999999</v>
      </c>
      <c r="AD537" s="110">
        <v>0</v>
      </c>
      <c r="AE537" t="s">
        <v>456</v>
      </c>
      <c r="AF537" t="s">
        <v>765</v>
      </c>
      <c r="AG537" t="s">
        <v>365</v>
      </c>
    </row>
    <row r="538" spans="1:34" ht="37.5">
      <c r="A538" s="104" t="s">
        <v>5883</v>
      </c>
      <c r="B538" s="104" t="s">
        <v>10</v>
      </c>
      <c r="D538" s="113" t="s">
        <v>6595</v>
      </c>
      <c r="F538" s="28" t="s">
        <v>1830</v>
      </c>
      <c r="G538" s="28" t="s">
        <v>1314</v>
      </c>
      <c r="H538" s="28"/>
      <c r="I538" s="28"/>
      <c r="J538" s="28"/>
      <c r="K538" s="28"/>
      <c r="L538" s="28"/>
      <c r="M538" s="106" t="s">
        <v>5946</v>
      </c>
      <c r="N538" s="332"/>
      <c r="O538" s="28"/>
      <c r="P538" s="28"/>
      <c r="Q538" s="28"/>
      <c r="S538" s="112">
        <v>0.95</v>
      </c>
      <c r="T538" s="114">
        <v>2038</v>
      </c>
      <c r="U538" s="110">
        <v>2918.1</v>
      </c>
      <c r="V538" s="110"/>
      <c r="W538" s="110">
        <v>2918.1</v>
      </c>
      <c r="X538" s="111">
        <v>0.5</v>
      </c>
      <c r="Y538" s="112">
        <v>0.5</v>
      </c>
      <c r="Z538" s="110">
        <v>145.90500000000011</v>
      </c>
      <c r="AA538" s="110">
        <v>0</v>
      </c>
      <c r="AB538" s="110">
        <v>1386.0974999999999</v>
      </c>
      <c r="AC538" s="110">
        <v>1386.0974999999999</v>
      </c>
      <c r="AD538" s="110">
        <v>0</v>
      </c>
      <c r="AE538" t="s">
        <v>454</v>
      </c>
      <c r="AF538" t="s">
        <v>765</v>
      </c>
      <c r="AG538" t="s">
        <v>365</v>
      </c>
    </row>
    <row r="539" spans="1:34" ht="37.5">
      <c r="A539" s="104" t="s">
        <v>5883</v>
      </c>
      <c r="B539" s="104" t="s">
        <v>10</v>
      </c>
      <c r="D539" s="113" t="s">
        <v>6595</v>
      </c>
      <c r="F539" s="28" t="s">
        <v>761</v>
      </c>
      <c r="G539" s="28" t="s">
        <v>1319</v>
      </c>
      <c r="H539" s="28"/>
      <c r="I539" s="28"/>
      <c r="J539" s="28"/>
      <c r="K539" s="28"/>
      <c r="L539" s="28"/>
      <c r="M539" s="106" t="s">
        <v>5946</v>
      </c>
      <c r="N539" s="332"/>
      <c r="O539" s="28"/>
      <c r="P539" s="28"/>
      <c r="Q539" s="28"/>
      <c r="S539" s="112">
        <v>0.95</v>
      </c>
      <c r="T539" s="114">
        <v>2038</v>
      </c>
      <c r="U539" s="110">
        <v>4651606.38</v>
      </c>
      <c r="V539" s="110"/>
      <c r="W539" s="110">
        <v>4651606.38</v>
      </c>
      <c r="X539" s="111">
        <v>0.5</v>
      </c>
      <c r="Y539" s="112">
        <v>0.5</v>
      </c>
      <c r="Z539" s="110">
        <v>232580.31900000019</v>
      </c>
      <c r="AA539" s="110">
        <v>0</v>
      </c>
      <c r="AB539" s="110">
        <v>2209513.0304999999</v>
      </c>
      <c r="AC539" s="110">
        <v>2209513.0304999999</v>
      </c>
      <c r="AD539" s="110">
        <v>0</v>
      </c>
      <c r="AE539" t="s">
        <v>454</v>
      </c>
      <c r="AF539" t="s">
        <v>765</v>
      </c>
      <c r="AG539" t="s">
        <v>365</v>
      </c>
    </row>
    <row r="540" spans="1:34" ht="37.5">
      <c r="A540" s="104" t="s">
        <v>5883</v>
      </c>
      <c r="B540" s="104" t="s">
        <v>10</v>
      </c>
      <c r="D540" s="113" t="s">
        <v>6699</v>
      </c>
      <c r="F540" s="28" t="s">
        <v>1069</v>
      </c>
      <c r="G540" s="28" t="s">
        <v>1316</v>
      </c>
      <c r="H540" s="28"/>
      <c r="I540" s="28"/>
      <c r="J540" s="28"/>
      <c r="K540" s="28"/>
      <c r="L540" s="28"/>
      <c r="M540" s="106" t="s">
        <v>5942</v>
      </c>
      <c r="N540" s="332"/>
      <c r="O540" s="28"/>
      <c r="P540" s="28"/>
      <c r="Q540" s="28"/>
      <c r="S540" s="112">
        <v>0.9</v>
      </c>
      <c r="T540" s="114">
        <v>2038</v>
      </c>
      <c r="U540" s="110">
        <v>60043.299999999996</v>
      </c>
      <c r="V540" s="110"/>
      <c r="W540" s="110">
        <v>60043.299999999996</v>
      </c>
      <c r="X540" s="111">
        <v>0.5</v>
      </c>
      <c r="Y540" s="112">
        <v>0.5</v>
      </c>
      <c r="Z540" s="110">
        <v>6004.3299999999981</v>
      </c>
      <c r="AA540" s="110">
        <v>0</v>
      </c>
      <c r="AB540" s="110">
        <v>27019.485000000001</v>
      </c>
      <c r="AC540" s="110">
        <v>27019.485000000001</v>
      </c>
      <c r="AD540" s="110">
        <v>0</v>
      </c>
      <c r="AE540" t="s">
        <v>445</v>
      </c>
      <c r="AF540" t="s">
        <v>765</v>
      </c>
      <c r="AG540" t="s">
        <v>365</v>
      </c>
    </row>
    <row r="541" spans="1:34" ht="37.5">
      <c r="A541" s="104" t="s">
        <v>5883</v>
      </c>
      <c r="B541" s="104" t="s">
        <v>10</v>
      </c>
      <c r="D541" s="113" t="s">
        <v>6679</v>
      </c>
      <c r="F541" s="28" t="s">
        <v>1831</v>
      </c>
      <c r="G541" s="28" t="s">
        <v>1313</v>
      </c>
      <c r="H541" s="28"/>
      <c r="I541" s="28"/>
      <c r="J541" s="28"/>
      <c r="K541" s="28"/>
      <c r="L541" s="28"/>
      <c r="M541" s="106" t="s">
        <v>5943</v>
      </c>
      <c r="N541" s="332"/>
      <c r="O541" s="28"/>
      <c r="P541" s="28"/>
      <c r="Q541" s="28"/>
      <c r="S541" s="112">
        <v>0.95</v>
      </c>
      <c r="T541" s="114">
        <v>2038</v>
      </c>
      <c r="U541" s="110">
        <v>567</v>
      </c>
      <c r="V541" s="110"/>
      <c r="W541" s="110">
        <v>567</v>
      </c>
      <c r="X541" s="111">
        <v>0.5</v>
      </c>
      <c r="Y541" s="112">
        <v>0.5</v>
      </c>
      <c r="Z541" s="110">
        <v>28.350000000000026</v>
      </c>
      <c r="AA541" s="110">
        <v>0</v>
      </c>
      <c r="AB541" s="110">
        <v>269.32499999999999</v>
      </c>
      <c r="AC541" s="110">
        <v>269.32499999999999</v>
      </c>
      <c r="AD541" s="110">
        <v>0</v>
      </c>
      <c r="AE541" t="s">
        <v>456</v>
      </c>
      <c r="AF541" t="s">
        <v>765</v>
      </c>
      <c r="AG541" t="s">
        <v>365</v>
      </c>
    </row>
    <row r="542" spans="1:34" ht="37.5">
      <c r="A542" s="104" t="s">
        <v>5883</v>
      </c>
      <c r="B542" s="104" t="s">
        <v>10</v>
      </c>
      <c r="D542" s="1" t="s">
        <v>6664</v>
      </c>
      <c r="F542" s="28" t="s">
        <v>1832</v>
      </c>
      <c r="G542" s="28" t="s">
        <v>1313</v>
      </c>
      <c r="H542" s="28"/>
      <c r="I542" s="28"/>
      <c r="J542" s="28"/>
      <c r="K542" s="28"/>
      <c r="L542" s="28"/>
      <c r="M542" s="106" t="s">
        <v>6663</v>
      </c>
      <c r="N542" s="332"/>
      <c r="O542" s="28"/>
      <c r="P542" s="28"/>
      <c r="Q542" s="28"/>
      <c r="S542" s="112">
        <v>0.75</v>
      </c>
      <c r="T542" s="114">
        <v>2028</v>
      </c>
      <c r="U542" s="110">
        <v>24571.31000000042</v>
      </c>
      <c r="V542" s="110"/>
      <c r="W542" s="110">
        <v>24571.31000000042</v>
      </c>
      <c r="X542" s="111">
        <v>1</v>
      </c>
      <c r="Y542" s="112">
        <v>0</v>
      </c>
      <c r="Z542" s="110">
        <v>6142.8275000001049</v>
      </c>
      <c r="AA542" s="110">
        <v>0</v>
      </c>
      <c r="AB542" s="110">
        <v>18428.482500000315</v>
      </c>
      <c r="AC542" s="110">
        <v>0</v>
      </c>
      <c r="AD542" s="110">
        <v>0</v>
      </c>
      <c r="AE542" t="s">
        <v>474</v>
      </c>
      <c r="AF542" t="s">
        <v>765</v>
      </c>
      <c r="AG542" t="s">
        <v>7524</v>
      </c>
      <c r="AH542" t="s">
        <v>30</v>
      </c>
    </row>
    <row r="543" spans="1:34" ht="37.5">
      <c r="A543" s="104" t="s">
        <v>5883</v>
      </c>
      <c r="B543" s="104" t="s">
        <v>10</v>
      </c>
      <c r="D543" s="1" t="s">
        <v>6665</v>
      </c>
      <c r="F543" s="28" t="s">
        <v>1832</v>
      </c>
      <c r="G543" s="28" t="s">
        <v>1313</v>
      </c>
      <c r="H543" s="28"/>
      <c r="I543" s="28"/>
      <c r="J543" s="28"/>
      <c r="K543" s="28"/>
      <c r="L543" s="28"/>
      <c r="M543" s="106" t="s">
        <v>6663</v>
      </c>
      <c r="N543" s="332"/>
      <c r="O543" s="28"/>
      <c r="P543" s="28"/>
      <c r="Q543" s="28"/>
      <c r="S543" s="112">
        <v>0.75</v>
      </c>
      <c r="T543" s="114">
        <v>2028</v>
      </c>
      <c r="U543" s="110">
        <v>8400</v>
      </c>
      <c r="V543" s="110"/>
      <c r="W543" s="110">
        <v>8400</v>
      </c>
      <c r="X543" s="111">
        <v>1</v>
      </c>
      <c r="Y543" s="112">
        <v>0</v>
      </c>
      <c r="Z543" s="110">
        <v>2100</v>
      </c>
      <c r="AA543" s="110">
        <v>0</v>
      </c>
      <c r="AB543" s="110">
        <v>6300</v>
      </c>
      <c r="AC543" s="110">
        <v>0</v>
      </c>
      <c r="AD543" s="110">
        <v>0</v>
      </c>
      <c r="AE543" t="s">
        <v>474</v>
      </c>
      <c r="AF543" t="s">
        <v>765</v>
      </c>
      <c r="AG543" t="s">
        <v>7524</v>
      </c>
      <c r="AH543" t="s">
        <v>30</v>
      </c>
    </row>
    <row r="544" spans="1:34" ht="37.5">
      <c r="A544" s="104" t="s">
        <v>5883</v>
      </c>
      <c r="B544" s="104" t="s">
        <v>10</v>
      </c>
      <c r="D544" s="113" t="s">
        <v>6689</v>
      </c>
      <c r="F544" s="28" t="s">
        <v>1831</v>
      </c>
      <c r="G544" s="28" t="s">
        <v>1313</v>
      </c>
      <c r="H544" s="28"/>
      <c r="I544" s="28"/>
      <c r="J544" s="28"/>
      <c r="K544" s="28"/>
      <c r="L544" s="28"/>
      <c r="M544" s="106" t="s">
        <v>5943</v>
      </c>
      <c r="N544" s="332"/>
      <c r="O544" s="28"/>
      <c r="P544" s="28"/>
      <c r="Q544" s="28"/>
      <c r="S544" s="112">
        <v>0.95</v>
      </c>
      <c r="T544" s="114">
        <v>2038</v>
      </c>
      <c r="U544" s="110">
        <v>29171.54</v>
      </c>
      <c r="V544" s="110"/>
      <c r="W544" s="110">
        <v>29171.54</v>
      </c>
      <c r="X544" s="111">
        <v>0.5</v>
      </c>
      <c r="Y544" s="112">
        <v>0.5</v>
      </c>
      <c r="Z544" s="110">
        <v>1458.5770000000014</v>
      </c>
      <c r="AA544" s="110">
        <v>0</v>
      </c>
      <c r="AB544" s="110">
        <v>13856.4815</v>
      </c>
      <c r="AC544" s="110">
        <v>13856.4815</v>
      </c>
      <c r="AD544" s="110">
        <v>0</v>
      </c>
      <c r="AE544" t="s">
        <v>456</v>
      </c>
      <c r="AF544" t="s">
        <v>765</v>
      </c>
      <c r="AG544" t="s">
        <v>365</v>
      </c>
    </row>
    <row r="545" spans="1:34" ht="37.5">
      <c r="A545" s="104" t="s">
        <v>5883</v>
      </c>
      <c r="B545" s="104" t="s">
        <v>10</v>
      </c>
      <c r="D545" s="113" t="s">
        <v>6685</v>
      </c>
      <c r="F545" s="28" t="s">
        <v>1831</v>
      </c>
      <c r="G545" s="28" t="s">
        <v>1313</v>
      </c>
      <c r="H545" s="28"/>
      <c r="I545" s="28"/>
      <c r="J545" s="28"/>
      <c r="K545" s="28"/>
      <c r="L545" s="28"/>
      <c r="M545" s="106" t="s">
        <v>5943</v>
      </c>
      <c r="N545" s="333"/>
      <c r="O545" s="28"/>
      <c r="P545" s="28"/>
      <c r="Q545" s="28"/>
      <c r="S545" s="116">
        <v>0.95</v>
      </c>
      <c r="T545" s="114">
        <v>2038</v>
      </c>
      <c r="U545" s="110">
        <v>1130413.9100000001</v>
      </c>
      <c r="V545" s="110"/>
      <c r="W545" s="110">
        <v>1130413.9100000001</v>
      </c>
      <c r="X545" s="111">
        <v>0.5</v>
      </c>
      <c r="Y545" s="112">
        <v>0.5</v>
      </c>
      <c r="Z545" s="110">
        <v>56520.69550000006</v>
      </c>
      <c r="AA545" s="110">
        <v>0</v>
      </c>
      <c r="AB545" s="110">
        <v>536946.60725</v>
      </c>
      <c r="AC545" s="110">
        <v>536946.60725</v>
      </c>
      <c r="AD545" s="110">
        <v>0</v>
      </c>
      <c r="AE545" t="s">
        <v>456</v>
      </c>
      <c r="AF545" t="s">
        <v>765</v>
      </c>
      <c r="AG545" t="s">
        <v>365</v>
      </c>
    </row>
    <row r="546" spans="1:34" ht="37.5">
      <c r="A546" s="104" t="s">
        <v>5883</v>
      </c>
      <c r="B546" s="104" t="s">
        <v>10</v>
      </c>
      <c r="D546" s="113" t="s">
        <v>6681</v>
      </c>
      <c r="F546" s="28" t="s">
        <v>1831</v>
      </c>
      <c r="G546" s="28" t="s">
        <v>1313</v>
      </c>
      <c r="H546" s="28"/>
      <c r="I546" s="28"/>
      <c r="J546" s="28"/>
      <c r="K546" s="28"/>
      <c r="L546" s="28"/>
      <c r="M546" s="106" t="s">
        <v>5943</v>
      </c>
      <c r="N546" s="332"/>
      <c r="O546" s="28"/>
      <c r="P546" s="28"/>
      <c r="Q546" s="28"/>
      <c r="S546" s="112">
        <v>0.95</v>
      </c>
      <c r="T546" s="114">
        <v>2038</v>
      </c>
      <c r="U546" s="110">
        <v>36422.340000000011</v>
      </c>
      <c r="V546" s="110"/>
      <c r="W546" s="110">
        <v>36422.340000000011</v>
      </c>
      <c r="X546" s="111">
        <v>0.5</v>
      </c>
      <c r="Y546" s="112">
        <v>0.5</v>
      </c>
      <c r="Z546" s="110">
        <v>1821.1170000000022</v>
      </c>
      <c r="AA546" s="110">
        <v>0</v>
      </c>
      <c r="AB546" s="110">
        <v>17300.611500000003</v>
      </c>
      <c r="AC546" s="110">
        <v>17300.611500000003</v>
      </c>
      <c r="AD546" s="110">
        <v>0</v>
      </c>
      <c r="AE546" t="s">
        <v>456</v>
      </c>
      <c r="AF546" t="s">
        <v>765</v>
      </c>
      <c r="AG546" t="s">
        <v>365</v>
      </c>
    </row>
    <row r="547" spans="1:34" ht="37.5">
      <c r="A547" s="104" t="s">
        <v>5883</v>
      </c>
      <c r="B547" s="104" t="s">
        <v>10</v>
      </c>
      <c r="D547" s="113" t="s">
        <v>6684</v>
      </c>
      <c r="F547" s="28" t="s">
        <v>1831</v>
      </c>
      <c r="G547" s="28" t="s">
        <v>1313</v>
      </c>
      <c r="H547" s="28"/>
      <c r="I547" s="28"/>
      <c r="J547" s="28"/>
      <c r="K547" s="28"/>
      <c r="L547" s="28"/>
      <c r="M547" s="106" t="s">
        <v>5943</v>
      </c>
      <c r="N547" s="332"/>
      <c r="O547" s="28"/>
      <c r="P547" s="28"/>
      <c r="Q547" s="28"/>
      <c r="S547" s="112">
        <v>0.95</v>
      </c>
      <c r="T547" s="114">
        <v>2038</v>
      </c>
      <c r="U547" s="110">
        <v>2633</v>
      </c>
      <c r="V547" s="110"/>
      <c r="W547" s="110">
        <v>2633</v>
      </c>
      <c r="X547" s="111">
        <v>0.5</v>
      </c>
      <c r="Y547" s="112">
        <v>0.5</v>
      </c>
      <c r="Z547" s="110">
        <v>131.65000000000012</v>
      </c>
      <c r="AA547" s="110">
        <v>0</v>
      </c>
      <c r="AB547" s="110">
        <v>1250.675</v>
      </c>
      <c r="AC547" s="110">
        <v>1250.675</v>
      </c>
      <c r="AD547" s="110">
        <v>0</v>
      </c>
      <c r="AE547" t="s">
        <v>456</v>
      </c>
      <c r="AF547" t="s">
        <v>765</v>
      </c>
      <c r="AG547" t="s">
        <v>365</v>
      </c>
    </row>
    <row r="548" spans="1:34" ht="37.5">
      <c r="A548" s="104" t="s">
        <v>5883</v>
      </c>
      <c r="B548" s="104" t="s">
        <v>10</v>
      </c>
      <c r="D548" s="1" t="s">
        <v>6675</v>
      </c>
      <c r="F548" s="28" t="s">
        <v>1745</v>
      </c>
      <c r="G548" s="28" t="s">
        <v>1313</v>
      </c>
      <c r="H548" s="28"/>
      <c r="I548" s="28"/>
      <c r="J548" s="28"/>
      <c r="K548" s="28"/>
      <c r="L548" s="28"/>
      <c r="M548" s="106" t="s">
        <v>5944</v>
      </c>
      <c r="N548" s="332"/>
      <c r="O548" s="28"/>
      <c r="P548" s="28"/>
      <c r="Q548" s="28"/>
      <c r="S548" s="112">
        <v>0.98499999999999999</v>
      </c>
      <c r="T548" s="114">
        <v>2038</v>
      </c>
      <c r="U548" s="110">
        <v>2930</v>
      </c>
      <c r="V548" s="110"/>
      <c r="W548" s="110">
        <v>2930</v>
      </c>
      <c r="X548" s="111">
        <v>0.5</v>
      </c>
      <c r="Y548" s="112">
        <v>0.5</v>
      </c>
      <c r="Z548" s="110">
        <v>43.950000000000038</v>
      </c>
      <c r="AA548" s="110">
        <v>0</v>
      </c>
      <c r="AB548" s="110">
        <v>1443.0250000000001</v>
      </c>
      <c r="AC548" s="110">
        <v>1443.0250000000001</v>
      </c>
      <c r="AD548" s="110">
        <v>0</v>
      </c>
      <c r="AE548" t="s">
        <v>452</v>
      </c>
      <c r="AF548" t="s">
        <v>765</v>
      </c>
      <c r="AG548" t="s">
        <v>365</v>
      </c>
    </row>
    <row r="549" spans="1:34" ht="37.5">
      <c r="A549" s="104" t="s">
        <v>5883</v>
      </c>
      <c r="B549" s="104" t="s">
        <v>10</v>
      </c>
      <c r="D549" s="113" t="s">
        <v>6704</v>
      </c>
      <c r="F549" s="28" t="s">
        <v>1829</v>
      </c>
      <c r="G549" s="28" t="s">
        <v>1313</v>
      </c>
      <c r="H549" s="28"/>
      <c r="I549" s="28"/>
      <c r="J549" s="28"/>
      <c r="K549" s="28"/>
      <c r="L549" s="28"/>
      <c r="M549" s="106" t="s">
        <v>6705</v>
      </c>
      <c r="N549" s="332"/>
      <c r="O549" s="28"/>
      <c r="P549" s="28"/>
      <c r="Q549" s="28"/>
      <c r="S549" s="112">
        <v>0.98499999999999999</v>
      </c>
      <c r="T549" s="114">
        <v>2038</v>
      </c>
      <c r="U549" s="110">
        <v>106.25</v>
      </c>
      <c r="V549" s="110"/>
      <c r="W549" s="110">
        <v>106.25</v>
      </c>
      <c r="X549" s="111">
        <v>0.5</v>
      </c>
      <c r="Y549" s="112">
        <v>0.5</v>
      </c>
      <c r="Z549" s="110">
        <v>1.5937500000000013</v>
      </c>
      <c r="AA549" s="110">
        <v>0</v>
      </c>
      <c r="AB549" s="110">
        <v>52.328125</v>
      </c>
      <c r="AC549" s="110">
        <v>52.328125</v>
      </c>
      <c r="AD549" s="110">
        <v>0</v>
      </c>
      <c r="AE549" t="s">
        <v>484</v>
      </c>
      <c r="AF549" t="s">
        <v>765</v>
      </c>
      <c r="AG549" t="s">
        <v>365</v>
      </c>
    </row>
    <row r="550" spans="1:34" ht="37.5">
      <c r="A550" s="104" t="s">
        <v>5883</v>
      </c>
      <c r="B550" s="104" t="s">
        <v>10</v>
      </c>
      <c r="D550" s="1" t="s">
        <v>6662</v>
      </c>
      <c r="F550" s="28" t="s">
        <v>1832</v>
      </c>
      <c r="G550" s="28" t="s">
        <v>1313</v>
      </c>
      <c r="H550" s="28"/>
      <c r="I550" s="28"/>
      <c r="J550" s="28"/>
      <c r="K550" s="28"/>
      <c r="L550" s="28"/>
      <c r="M550" s="106" t="s">
        <v>6663</v>
      </c>
      <c r="N550" s="332"/>
      <c r="O550" s="28"/>
      <c r="P550" s="28"/>
      <c r="Q550" s="28"/>
      <c r="S550" s="112">
        <v>0.75</v>
      </c>
      <c r="T550" s="114">
        <v>2028</v>
      </c>
      <c r="U550" s="110">
        <v>31284.309999999998</v>
      </c>
      <c r="V550" s="110"/>
      <c r="W550" s="110">
        <v>31284.309999999998</v>
      </c>
      <c r="X550" s="111">
        <v>1</v>
      </c>
      <c r="Y550" s="112">
        <v>0</v>
      </c>
      <c r="Z550" s="110">
        <v>7821.0774999999994</v>
      </c>
      <c r="AA550" s="110">
        <v>0</v>
      </c>
      <c r="AB550" s="110">
        <v>23463.232499999998</v>
      </c>
      <c r="AC550" s="110">
        <v>0</v>
      </c>
      <c r="AD550" s="110">
        <v>0</v>
      </c>
      <c r="AE550" t="s">
        <v>474</v>
      </c>
      <c r="AF550" t="s">
        <v>765</v>
      </c>
      <c r="AG550" t="s">
        <v>7524</v>
      </c>
      <c r="AH550" t="s">
        <v>30</v>
      </c>
    </row>
    <row r="551" spans="1:34" ht="37.5">
      <c r="A551" s="104" t="s">
        <v>5883</v>
      </c>
      <c r="B551" s="104" t="s">
        <v>10</v>
      </c>
      <c r="D551" s="113" t="s">
        <v>6698</v>
      </c>
      <c r="F551" s="28" t="s">
        <v>1069</v>
      </c>
      <c r="G551" s="28" t="s">
        <v>1316</v>
      </c>
      <c r="H551" s="28"/>
      <c r="I551" s="28"/>
      <c r="J551" s="28"/>
      <c r="K551" s="28"/>
      <c r="L551" s="28"/>
      <c r="M551" s="106" t="s">
        <v>5942</v>
      </c>
      <c r="N551" s="332"/>
      <c r="O551" s="28"/>
      <c r="P551" s="28"/>
      <c r="Q551" s="28"/>
      <c r="S551" s="112">
        <v>0.9</v>
      </c>
      <c r="T551" s="114">
        <v>2038</v>
      </c>
      <c r="U551" s="110">
        <v>31585.15</v>
      </c>
      <c r="V551" s="110"/>
      <c r="W551" s="110">
        <v>31585.15</v>
      </c>
      <c r="X551" s="111">
        <v>0.5</v>
      </c>
      <c r="Y551" s="112">
        <v>0.5</v>
      </c>
      <c r="Z551" s="110">
        <v>3158.5149999999994</v>
      </c>
      <c r="AA551" s="110">
        <v>0</v>
      </c>
      <c r="AB551" s="110">
        <v>14213.317500000001</v>
      </c>
      <c r="AC551" s="110">
        <v>14213.317500000001</v>
      </c>
      <c r="AD551" s="110">
        <v>0</v>
      </c>
      <c r="AE551" t="s">
        <v>445</v>
      </c>
      <c r="AF551" t="s">
        <v>765</v>
      </c>
      <c r="AG551" t="s">
        <v>365</v>
      </c>
    </row>
    <row r="552" spans="1:34" ht="37.5">
      <c r="A552" s="104" t="s">
        <v>5883</v>
      </c>
      <c r="B552" s="104" t="s">
        <v>10</v>
      </c>
      <c r="D552" s="113" t="s">
        <v>6696</v>
      </c>
      <c r="F552" s="28" t="s">
        <v>1069</v>
      </c>
      <c r="G552" s="28" t="s">
        <v>1316</v>
      </c>
      <c r="H552" s="28"/>
      <c r="I552" s="28"/>
      <c r="J552" s="28"/>
      <c r="K552" s="28"/>
      <c r="L552" s="28"/>
      <c r="M552" s="106" t="s">
        <v>5942</v>
      </c>
      <c r="N552" s="332"/>
      <c r="O552" s="28"/>
      <c r="P552" s="28"/>
      <c r="Q552" s="28"/>
      <c r="S552" s="112">
        <v>0.9</v>
      </c>
      <c r="T552" s="114">
        <v>2038</v>
      </c>
      <c r="U552" s="110">
        <v>4500</v>
      </c>
      <c r="V552" s="110"/>
      <c r="W552" s="110">
        <v>4500</v>
      </c>
      <c r="X552" s="111">
        <v>0.5</v>
      </c>
      <c r="Y552" s="112">
        <v>0.5</v>
      </c>
      <c r="Z552" s="110">
        <v>449.99999999999989</v>
      </c>
      <c r="AA552" s="110">
        <v>0</v>
      </c>
      <c r="AB552" s="110">
        <v>2025</v>
      </c>
      <c r="AC552" s="110">
        <v>2025</v>
      </c>
      <c r="AD552" s="110">
        <v>0</v>
      </c>
      <c r="AE552" t="s">
        <v>445</v>
      </c>
      <c r="AF552" t="s">
        <v>765</v>
      </c>
      <c r="AG552" t="s">
        <v>365</v>
      </c>
    </row>
    <row r="553" spans="1:34" ht="37.5">
      <c r="A553" s="104" t="s">
        <v>5883</v>
      </c>
      <c r="B553" s="104" t="s">
        <v>10</v>
      </c>
      <c r="D553" s="113" t="s">
        <v>6695</v>
      </c>
      <c r="F553" s="28" t="s">
        <v>1069</v>
      </c>
      <c r="G553" s="28" t="s">
        <v>1316</v>
      </c>
      <c r="H553" s="28"/>
      <c r="I553" s="28"/>
      <c r="J553" s="28"/>
      <c r="K553" s="28"/>
      <c r="L553" s="28"/>
      <c r="M553" s="106" t="s">
        <v>5942</v>
      </c>
      <c r="N553" s="332"/>
      <c r="O553" s="28"/>
      <c r="P553" s="28"/>
      <c r="Q553" s="28"/>
      <c r="S553" s="112">
        <v>0.9</v>
      </c>
      <c r="T553" s="114">
        <v>2038</v>
      </c>
      <c r="U553" s="110">
        <v>7440</v>
      </c>
      <c r="V553" s="110"/>
      <c r="W553" s="110">
        <v>7440</v>
      </c>
      <c r="X553" s="111">
        <v>0.5</v>
      </c>
      <c r="Y553" s="112">
        <v>0.5</v>
      </c>
      <c r="Z553" s="110">
        <v>743.99999999999989</v>
      </c>
      <c r="AA553" s="110">
        <v>0</v>
      </c>
      <c r="AB553" s="110">
        <v>3348</v>
      </c>
      <c r="AC553" s="110">
        <v>3348</v>
      </c>
      <c r="AD553" s="110">
        <v>0</v>
      </c>
      <c r="AE553" t="s">
        <v>445</v>
      </c>
      <c r="AF553" t="s">
        <v>765</v>
      </c>
      <c r="AG553" t="s">
        <v>365</v>
      </c>
    </row>
    <row r="554" spans="1:34" ht="37.5">
      <c r="A554" s="104" t="s">
        <v>5883</v>
      </c>
      <c r="B554" s="104" t="s">
        <v>10</v>
      </c>
      <c r="D554" s="1" t="s">
        <v>6666</v>
      </c>
      <c r="F554" s="28" t="s">
        <v>1830</v>
      </c>
      <c r="G554" s="28" t="s">
        <v>1314</v>
      </c>
      <c r="H554" s="28"/>
      <c r="I554" s="28"/>
      <c r="J554" s="28"/>
      <c r="K554" s="28"/>
      <c r="L554" s="28"/>
      <c r="M554" s="106" t="s">
        <v>5946</v>
      </c>
      <c r="N554" s="332"/>
      <c r="O554" s="28"/>
      <c r="P554" s="28"/>
      <c r="Q554" s="28"/>
      <c r="S554" s="112">
        <v>0.95</v>
      </c>
      <c r="T554" s="114">
        <v>2038</v>
      </c>
      <c r="U554" s="110">
        <v>3435</v>
      </c>
      <c r="V554" s="110"/>
      <c r="W554" s="110">
        <v>3435</v>
      </c>
      <c r="X554" s="111">
        <v>0.5</v>
      </c>
      <c r="Y554" s="112">
        <v>0.5</v>
      </c>
      <c r="Z554" s="110">
        <v>171.75000000000014</v>
      </c>
      <c r="AA554" s="110">
        <v>0</v>
      </c>
      <c r="AB554" s="110">
        <v>1631.625</v>
      </c>
      <c r="AC554" s="110">
        <v>1631.625</v>
      </c>
      <c r="AD554" s="110">
        <v>0</v>
      </c>
      <c r="AE554" t="s">
        <v>454</v>
      </c>
      <c r="AF554" t="s">
        <v>765</v>
      </c>
      <c r="AG554" t="s">
        <v>365</v>
      </c>
    </row>
    <row r="555" spans="1:34" ht="37.5">
      <c r="A555" s="104" t="s">
        <v>5883</v>
      </c>
      <c r="B555" s="104" t="s">
        <v>10</v>
      </c>
      <c r="D555" s="113" t="s">
        <v>6701</v>
      </c>
      <c r="F555" s="28" t="s">
        <v>1067</v>
      </c>
      <c r="G555" s="28" t="s">
        <v>1314</v>
      </c>
      <c r="H555" s="28"/>
      <c r="I555" s="28"/>
      <c r="J555" s="28"/>
      <c r="K555" s="28"/>
      <c r="L555" s="28"/>
      <c r="M555" s="106" t="s">
        <v>5946</v>
      </c>
      <c r="N555" s="332"/>
      <c r="O555" s="28"/>
      <c r="P555" s="28"/>
      <c r="Q555" s="28"/>
      <c r="S555" s="112">
        <v>0.95</v>
      </c>
      <c r="T555" s="114">
        <v>2038</v>
      </c>
      <c r="U555" s="110">
        <v>1834194.72</v>
      </c>
      <c r="V555" s="110"/>
      <c r="W555" s="110">
        <v>1834194.72</v>
      </c>
      <c r="X555" s="111">
        <v>0.5</v>
      </c>
      <c r="Y555" s="112">
        <v>0.5</v>
      </c>
      <c r="Z555" s="110">
        <v>91709.736000000077</v>
      </c>
      <c r="AA555" s="110">
        <v>0</v>
      </c>
      <c r="AB555" s="110">
        <v>871242.49199999997</v>
      </c>
      <c r="AC555" s="110">
        <v>871242.49199999997</v>
      </c>
      <c r="AD555" s="110">
        <v>0</v>
      </c>
      <c r="AE555" t="s">
        <v>454</v>
      </c>
      <c r="AF555" t="s">
        <v>765</v>
      </c>
      <c r="AG555" t="s">
        <v>365</v>
      </c>
    </row>
    <row r="556" spans="1:34" ht="37.5">
      <c r="A556" s="104" t="s">
        <v>2015</v>
      </c>
      <c r="B556" s="104" t="s">
        <v>1940</v>
      </c>
      <c r="D556" s="42" t="s">
        <v>6724</v>
      </c>
      <c r="F556" s="28" t="s">
        <v>721</v>
      </c>
      <c r="G556" s="28" t="s">
        <v>1688</v>
      </c>
      <c r="H556" s="28"/>
      <c r="I556" s="28"/>
      <c r="J556" s="28"/>
      <c r="K556" s="28"/>
      <c r="L556" s="28"/>
      <c r="M556" s="106" t="s">
        <v>6584</v>
      </c>
      <c r="N556" s="332"/>
      <c r="O556" s="28"/>
      <c r="P556" s="28"/>
      <c r="Q556" s="28"/>
      <c r="S556" s="112">
        <v>0.63</v>
      </c>
      <c r="T556" s="114">
        <v>2028</v>
      </c>
      <c r="U556" s="110">
        <v>31925.25</v>
      </c>
      <c r="V556" s="110"/>
      <c r="W556" s="110">
        <v>31925.25</v>
      </c>
      <c r="X556" s="111">
        <v>1</v>
      </c>
      <c r="Y556" s="112">
        <v>0</v>
      </c>
      <c r="Z556" s="110">
        <v>11812.342500000001</v>
      </c>
      <c r="AA556" s="110">
        <v>0</v>
      </c>
      <c r="AB556" s="110">
        <v>20112.907500000001</v>
      </c>
      <c r="AC556" s="110">
        <v>0</v>
      </c>
      <c r="AD556" s="110">
        <v>0</v>
      </c>
      <c r="AE556" t="s">
        <v>640</v>
      </c>
      <c r="AF556" t="s">
        <v>765</v>
      </c>
      <c r="AG556" t="s">
        <v>7524</v>
      </c>
      <c r="AH556" t="s">
        <v>7525</v>
      </c>
    </row>
    <row r="557" spans="1:34" ht="25">
      <c r="A557" s="104" t="s">
        <v>26</v>
      </c>
      <c r="B557" s="104" t="s">
        <v>11</v>
      </c>
      <c r="D557" s="113" t="s">
        <v>822</v>
      </c>
      <c r="F557" s="28" t="s">
        <v>1256</v>
      </c>
      <c r="G557" s="28" t="s">
        <v>1184</v>
      </c>
      <c r="H557" s="28"/>
      <c r="I557" s="28"/>
      <c r="J557" s="28"/>
      <c r="K557" s="28"/>
      <c r="L557" s="28"/>
      <c r="M557" s="106" t="s">
        <v>6021</v>
      </c>
      <c r="N557" s="332"/>
      <c r="O557" s="28"/>
      <c r="P557" s="28"/>
      <c r="Q557" s="28"/>
      <c r="S557" s="112">
        <v>0.1</v>
      </c>
      <c r="T557" s="114">
        <v>2028</v>
      </c>
      <c r="U557" s="110">
        <v>134528.97000000003</v>
      </c>
      <c r="V557" s="110"/>
      <c r="W557" s="110">
        <v>134528.97000000003</v>
      </c>
      <c r="X557" s="111">
        <v>1</v>
      </c>
      <c r="Y557" s="112">
        <v>0</v>
      </c>
      <c r="Z557" s="110">
        <v>121076.07300000003</v>
      </c>
      <c r="AA557" s="110">
        <v>0</v>
      </c>
      <c r="AB557" s="110">
        <v>13452.896999999997</v>
      </c>
      <c r="AC557" s="110">
        <v>0</v>
      </c>
      <c r="AD557" s="110">
        <v>0</v>
      </c>
      <c r="AE557" t="s">
        <v>1885</v>
      </c>
      <c r="AF557" t="s">
        <v>764</v>
      </c>
      <c r="AG557" t="s">
        <v>7524</v>
      </c>
      <c r="AH557" t="s">
        <v>30</v>
      </c>
    </row>
    <row r="558" spans="1:34" ht="25">
      <c r="A558" s="104" t="s">
        <v>26</v>
      </c>
      <c r="B558" s="104" t="s">
        <v>11</v>
      </c>
      <c r="D558" s="113" t="s">
        <v>826</v>
      </c>
      <c r="F558" s="28" t="s">
        <v>1266</v>
      </c>
      <c r="G558" s="28" t="s">
        <v>1184</v>
      </c>
      <c r="H558" s="28"/>
      <c r="I558" s="28"/>
      <c r="J558" s="28"/>
      <c r="K558" s="28"/>
      <c r="L558" s="28"/>
      <c r="M558" s="106" t="s">
        <v>6055</v>
      </c>
      <c r="N558" s="332"/>
      <c r="O558" s="28"/>
      <c r="P558" s="28"/>
      <c r="Q558" s="28"/>
      <c r="S558" s="112">
        <v>0.1</v>
      </c>
      <c r="T558" s="114">
        <v>2028</v>
      </c>
      <c r="U558" s="110">
        <v>1925.81</v>
      </c>
      <c r="V558" s="110"/>
      <c r="W558" s="110">
        <v>1925.81</v>
      </c>
      <c r="X558" s="111">
        <v>1</v>
      </c>
      <c r="Y558" s="112">
        <v>0</v>
      </c>
      <c r="Z558" s="110">
        <v>1733.229</v>
      </c>
      <c r="AA558" s="110">
        <v>0</v>
      </c>
      <c r="AB558" s="110">
        <v>192.5809999999999</v>
      </c>
      <c r="AC558" s="110">
        <v>0</v>
      </c>
      <c r="AD558" s="110">
        <v>0</v>
      </c>
      <c r="AE558" t="s">
        <v>1886</v>
      </c>
      <c r="AF558" t="s">
        <v>764</v>
      </c>
      <c r="AG558" t="s">
        <v>7524</v>
      </c>
      <c r="AH558" t="s">
        <v>30</v>
      </c>
    </row>
    <row r="559" spans="1:34" ht="25">
      <c r="A559" s="104" t="s">
        <v>26</v>
      </c>
      <c r="B559" s="104" t="s">
        <v>11</v>
      </c>
      <c r="D559" s="1" t="s">
        <v>826</v>
      </c>
      <c r="F559" s="28" t="s">
        <v>1266</v>
      </c>
      <c r="G559" s="28" t="s">
        <v>1184</v>
      </c>
      <c r="H559" s="28"/>
      <c r="I559" s="28"/>
      <c r="J559" s="28"/>
      <c r="K559" s="28"/>
      <c r="L559" s="28"/>
      <c r="M559" s="106" t="s">
        <v>6055</v>
      </c>
      <c r="N559" s="332"/>
      <c r="O559" s="28"/>
      <c r="P559" s="28"/>
      <c r="Q559" s="28"/>
      <c r="S559" s="112">
        <v>0.1</v>
      </c>
      <c r="T559" s="114">
        <v>2028</v>
      </c>
      <c r="U559" s="110">
        <v>8706.9699999999993</v>
      </c>
      <c r="V559" s="110"/>
      <c r="W559" s="110">
        <v>8706.9699999999993</v>
      </c>
      <c r="X559" s="111">
        <v>1</v>
      </c>
      <c r="Y559" s="112">
        <v>0</v>
      </c>
      <c r="Z559" s="110">
        <v>7836.2729999999992</v>
      </c>
      <c r="AA559" s="110">
        <v>0</v>
      </c>
      <c r="AB559" s="110">
        <v>870.69700000000012</v>
      </c>
      <c r="AC559" s="110">
        <v>0</v>
      </c>
      <c r="AD559" s="110">
        <v>0</v>
      </c>
      <c r="AE559" t="s">
        <v>1886</v>
      </c>
      <c r="AF559" t="s">
        <v>764</v>
      </c>
      <c r="AG559" t="s">
        <v>7524</v>
      </c>
      <c r="AH559" t="s">
        <v>30</v>
      </c>
    </row>
    <row r="560" spans="1:34" ht="25">
      <c r="A560" s="104" t="s">
        <v>26</v>
      </c>
      <c r="B560" s="104" t="s">
        <v>11</v>
      </c>
      <c r="D560" s="42" t="s">
        <v>825</v>
      </c>
      <c r="F560" s="28" t="s">
        <v>1255</v>
      </c>
      <c r="G560" s="28" t="s">
        <v>1184</v>
      </c>
      <c r="H560" s="28"/>
      <c r="I560" s="28"/>
      <c r="J560" s="28"/>
      <c r="K560" s="28"/>
      <c r="L560" s="28"/>
      <c r="M560" s="106" t="s">
        <v>6021</v>
      </c>
      <c r="N560" s="332"/>
      <c r="O560" s="28"/>
      <c r="P560" s="28"/>
      <c r="Q560" s="28"/>
      <c r="S560" s="112">
        <v>0.1</v>
      </c>
      <c r="T560" s="114">
        <v>2028</v>
      </c>
      <c r="U560" s="110">
        <v>215037.07999999993</v>
      </c>
      <c r="V560" s="110"/>
      <c r="W560" s="110">
        <v>215037.07999999993</v>
      </c>
      <c r="X560" s="111">
        <v>1</v>
      </c>
      <c r="Y560" s="112">
        <v>0</v>
      </c>
      <c r="Z560" s="110">
        <v>193533.37199999994</v>
      </c>
      <c r="AA560" s="110">
        <v>0</v>
      </c>
      <c r="AB560" s="110">
        <v>21503.707999999984</v>
      </c>
      <c r="AC560" s="110">
        <v>0</v>
      </c>
      <c r="AD560" s="110">
        <v>0</v>
      </c>
      <c r="AE560" t="s">
        <v>1885</v>
      </c>
      <c r="AF560" t="s">
        <v>764</v>
      </c>
      <c r="AG560" t="s">
        <v>7524</v>
      </c>
      <c r="AH560" t="s">
        <v>30</v>
      </c>
    </row>
    <row r="561" spans="1:34" ht="25">
      <c r="A561" s="104" t="s">
        <v>26</v>
      </c>
      <c r="B561" s="104" t="s">
        <v>11</v>
      </c>
      <c r="D561" s="113" t="s">
        <v>816</v>
      </c>
      <c r="F561" s="28" t="s">
        <v>1260</v>
      </c>
      <c r="G561" s="28" t="s">
        <v>1184</v>
      </c>
      <c r="H561" s="28"/>
      <c r="I561" s="28"/>
      <c r="J561" s="28"/>
      <c r="K561" s="28"/>
      <c r="L561" s="28"/>
      <c r="M561" s="106" t="s">
        <v>6021</v>
      </c>
      <c r="N561" s="332"/>
      <c r="O561" s="28"/>
      <c r="P561" s="28"/>
      <c r="Q561" s="28"/>
      <c r="S561" s="112">
        <v>0.1</v>
      </c>
      <c r="T561" s="114">
        <v>2028</v>
      </c>
      <c r="U561" s="110">
        <v>134354.06999999998</v>
      </c>
      <c r="V561" s="110"/>
      <c r="W561" s="110">
        <v>134354.06999999998</v>
      </c>
      <c r="X561" s="111">
        <v>1</v>
      </c>
      <c r="Y561" s="112">
        <v>0</v>
      </c>
      <c r="Z561" s="110">
        <v>120918.66299999999</v>
      </c>
      <c r="AA561" s="110">
        <v>0</v>
      </c>
      <c r="AB561" s="110">
        <v>13435.406999999992</v>
      </c>
      <c r="AC561" s="110">
        <v>0</v>
      </c>
      <c r="AD561" s="110">
        <v>0</v>
      </c>
      <c r="AE561" t="s">
        <v>1885</v>
      </c>
      <c r="AF561" t="s">
        <v>764</v>
      </c>
      <c r="AG561" t="s">
        <v>7524</v>
      </c>
      <c r="AH561" t="s">
        <v>30</v>
      </c>
    </row>
    <row r="562" spans="1:34" ht="25">
      <c r="A562" s="104" t="s">
        <v>26</v>
      </c>
      <c r="B562" s="104" t="s">
        <v>11</v>
      </c>
      <c r="D562" s="113" t="s">
        <v>823</v>
      </c>
      <c r="F562" s="28" t="s">
        <v>1173</v>
      </c>
      <c r="G562" s="28" t="s">
        <v>1174</v>
      </c>
      <c r="H562" s="28"/>
      <c r="I562" s="28"/>
      <c r="J562" s="28"/>
      <c r="K562" s="28"/>
      <c r="L562" s="28"/>
      <c r="M562" s="106" t="s">
        <v>6055</v>
      </c>
      <c r="N562" s="332"/>
      <c r="O562" s="28"/>
      <c r="P562" s="28"/>
      <c r="Q562" s="28"/>
      <c r="S562" s="112">
        <v>0.1</v>
      </c>
      <c r="T562" s="114">
        <v>2028</v>
      </c>
      <c r="U562" s="110">
        <v>316721.61</v>
      </c>
      <c r="V562" s="110"/>
      <c r="W562" s="110">
        <v>316721.61</v>
      </c>
      <c r="X562" s="111">
        <v>1</v>
      </c>
      <c r="Y562" s="112">
        <v>0</v>
      </c>
      <c r="Z562" s="110">
        <v>285049.44900000002</v>
      </c>
      <c r="AA562" s="110">
        <v>0</v>
      </c>
      <c r="AB562" s="110">
        <v>31672.160999999964</v>
      </c>
      <c r="AC562" s="110">
        <v>0</v>
      </c>
      <c r="AD562" s="110">
        <v>0</v>
      </c>
      <c r="AE562" t="s">
        <v>1886</v>
      </c>
      <c r="AF562" t="s">
        <v>764</v>
      </c>
      <c r="AG562" t="s">
        <v>7524</v>
      </c>
      <c r="AH562" t="s">
        <v>30</v>
      </c>
    </row>
    <row r="563" spans="1:34" ht="62.5">
      <c r="A563" s="104" t="s">
        <v>26</v>
      </c>
      <c r="B563" s="104" t="s">
        <v>11</v>
      </c>
      <c r="D563" s="42" t="s">
        <v>821</v>
      </c>
      <c r="F563" s="28" t="s">
        <v>820</v>
      </c>
      <c r="G563" s="28" t="s">
        <v>1251</v>
      </c>
      <c r="H563" s="28"/>
      <c r="I563" s="28"/>
      <c r="J563" s="28"/>
      <c r="K563" s="28"/>
      <c r="L563" s="28"/>
      <c r="M563" s="106" t="s">
        <v>6033</v>
      </c>
      <c r="N563" s="332"/>
      <c r="O563" s="28"/>
      <c r="P563" s="28"/>
      <c r="Q563" s="28"/>
      <c r="S563" s="112">
        <v>0.5</v>
      </c>
      <c r="T563" s="114">
        <v>2028</v>
      </c>
      <c r="U563" s="110">
        <v>454167.5400000001</v>
      </c>
      <c r="V563" s="110"/>
      <c r="W563" s="110">
        <v>454167.5400000001</v>
      </c>
      <c r="X563" s="111">
        <v>1</v>
      </c>
      <c r="Y563" s="112">
        <v>0</v>
      </c>
      <c r="Z563" s="110">
        <v>227083.77000000005</v>
      </c>
      <c r="AA563" s="110">
        <v>0</v>
      </c>
      <c r="AB563" s="110">
        <v>227083.77000000005</v>
      </c>
      <c r="AC563" s="110">
        <v>0</v>
      </c>
      <c r="AD563" s="110">
        <v>0</v>
      </c>
      <c r="AE563" t="s">
        <v>1894</v>
      </c>
      <c r="AF563" t="s">
        <v>764</v>
      </c>
      <c r="AG563" t="s">
        <v>365</v>
      </c>
    </row>
    <row r="564" spans="1:34" ht="25">
      <c r="A564" s="104" t="s">
        <v>26</v>
      </c>
      <c r="B564" s="104" t="s">
        <v>11</v>
      </c>
      <c r="D564" s="113" t="s">
        <v>831</v>
      </c>
      <c r="F564" s="28" t="s">
        <v>830</v>
      </c>
      <c r="G564" s="28" t="s">
        <v>1252</v>
      </c>
      <c r="H564" s="28"/>
      <c r="I564" s="28"/>
      <c r="J564" s="28"/>
      <c r="K564" s="28"/>
      <c r="L564" s="28"/>
      <c r="M564" s="106" t="s">
        <v>6024</v>
      </c>
      <c r="N564" s="332"/>
      <c r="O564" s="28"/>
      <c r="P564" s="28"/>
      <c r="Q564" s="28"/>
      <c r="S564" s="112">
        <v>0.8</v>
      </c>
      <c r="T564" s="114">
        <v>2028</v>
      </c>
      <c r="U564" s="110">
        <v>244167.36000000002</v>
      </c>
      <c r="V564" s="110"/>
      <c r="W564" s="110">
        <v>244167.36000000002</v>
      </c>
      <c r="X564" s="111">
        <v>1</v>
      </c>
      <c r="Y564" s="112">
        <v>0</v>
      </c>
      <c r="Z564" s="110">
        <v>48833.471999999994</v>
      </c>
      <c r="AA564" s="110">
        <v>0</v>
      </c>
      <c r="AB564" s="110">
        <v>195333.88800000004</v>
      </c>
      <c r="AC564" s="110">
        <v>0</v>
      </c>
      <c r="AD564" s="110">
        <v>0</v>
      </c>
      <c r="AE564" t="s">
        <v>1892</v>
      </c>
      <c r="AF564" t="s">
        <v>764</v>
      </c>
      <c r="AG564" t="s">
        <v>365</v>
      </c>
    </row>
    <row r="565" spans="1:34" ht="62.5">
      <c r="A565" s="104" t="s">
        <v>26</v>
      </c>
      <c r="B565" s="104" t="s">
        <v>11</v>
      </c>
      <c r="D565" s="113" t="s">
        <v>840</v>
      </c>
      <c r="F565" s="28" t="s">
        <v>839</v>
      </c>
      <c r="G565" s="28" t="s">
        <v>1746</v>
      </c>
      <c r="H565" s="28"/>
      <c r="I565" s="28"/>
      <c r="J565" s="28"/>
      <c r="K565" s="28"/>
      <c r="L565" s="28"/>
      <c r="M565" s="106" t="s">
        <v>6019</v>
      </c>
      <c r="N565" s="332"/>
      <c r="O565" s="28"/>
      <c r="P565" s="28"/>
      <c r="Q565" s="28"/>
      <c r="S565" s="112">
        <v>0.65</v>
      </c>
      <c r="T565" s="114">
        <v>2028</v>
      </c>
      <c r="U565" s="110">
        <v>18014.82</v>
      </c>
      <c r="V565" s="110"/>
      <c r="W565" s="110">
        <v>18014.82</v>
      </c>
      <c r="X565" s="111">
        <v>1</v>
      </c>
      <c r="Y565" s="112">
        <v>0</v>
      </c>
      <c r="Z565" s="110">
        <v>6305.1869999999999</v>
      </c>
      <c r="AA565" s="110">
        <v>0</v>
      </c>
      <c r="AB565" s="110">
        <v>11709.633</v>
      </c>
      <c r="AC565" s="110">
        <v>0</v>
      </c>
      <c r="AD565" s="110">
        <v>0</v>
      </c>
      <c r="AE565" t="s">
        <v>1891</v>
      </c>
      <c r="AF565" t="s">
        <v>764</v>
      </c>
      <c r="AG565" t="s">
        <v>7524</v>
      </c>
      <c r="AH565" t="s">
        <v>7525</v>
      </c>
    </row>
    <row r="566" spans="1:34" ht="62.5">
      <c r="A566" s="104" t="s">
        <v>26</v>
      </c>
      <c r="B566" s="104" t="s">
        <v>11</v>
      </c>
      <c r="D566" s="42" t="s">
        <v>840</v>
      </c>
      <c r="F566" s="28" t="s">
        <v>839</v>
      </c>
      <c r="G566" s="28" t="s">
        <v>1746</v>
      </c>
      <c r="H566" s="28"/>
      <c r="I566" s="28"/>
      <c r="J566" s="28"/>
      <c r="K566" s="28"/>
      <c r="L566" s="28"/>
      <c r="M566" s="106" t="s">
        <v>6019</v>
      </c>
      <c r="N566" s="332"/>
      <c r="O566" s="28"/>
      <c r="P566" s="28"/>
      <c r="Q566" s="28"/>
      <c r="S566" s="112">
        <v>0.65</v>
      </c>
      <c r="T566" s="114">
        <v>2028</v>
      </c>
      <c r="U566" s="110">
        <v>628794.91</v>
      </c>
      <c r="V566" s="110"/>
      <c r="W566" s="110">
        <v>628794.91</v>
      </c>
      <c r="X566" s="111">
        <v>1</v>
      </c>
      <c r="Y566" s="112">
        <v>0</v>
      </c>
      <c r="Z566" s="110">
        <v>220078.21849999999</v>
      </c>
      <c r="AA566" s="110">
        <v>0</v>
      </c>
      <c r="AB566" s="110">
        <v>408716.69150000007</v>
      </c>
      <c r="AC566" s="110">
        <v>0</v>
      </c>
      <c r="AD566" s="110">
        <v>0</v>
      </c>
      <c r="AE566" t="s">
        <v>1891</v>
      </c>
      <c r="AF566" t="s">
        <v>764</v>
      </c>
      <c r="AG566" t="s">
        <v>365</v>
      </c>
    </row>
    <row r="567" spans="1:34" ht="112.5">
      <c r="A567" s="104" t="s">
        <v>2015</v>
      </c>
      <c r="B567" s="104" t="s">
        <v>1940</v>
      </c>
      <c r="D567" s="113" t="s">
        <v>6637</v>
      </c>
      <c r="F567" s="28" t="s">
        <v>6636</v>
      </c>
      <c r="G567" s="28" t="s">
        <v>1719</v>
      </c>
      <c r="H567" s="28"/>
      <c r="I567" s="28"/>
      <c r="J567" s="28"/>
      <c r="K567" s="28"/>
      <c r="L567" s="28"/>
      <c r="M567" s="106" t="s">
        <v>5952</v>
      </c>
      <c r="N567" s="332"/>
      <c r="O567" s="28"/>
      <c r="P567" s="28"/>
      <c r="Q567" s="28"/>
      <c r="S567" s="112">
        <v>0.54</v>
      </c>
      <c r="T567" s="114">
        <v>2028</v>
      </c>
      <c r="U567" s="110">
        <v>269067.40000000008</v>
      </c>
      <c r="V567" s="110"/>
      <c r="W567" s="110">
        <v>269067.40000000008</v>
      </c>
      <c r="X567" s="111">
        <v>1</v>
      </c>
      <c r="Y567" s="112">
        <v>0</v>
      </c>
      <c r="Z567" s="110">
        <v>123771.00400000003</v>
      </c>
      <c r="AA567" s="110">
        <v>0</v>
      </c>
      <c r="AB567" s="110">
        <v>145296.39600000007</v>
      </c>
      <c r="AC567" s="110">
        <v>0</v>
      </c>
      <c r="AD567" s="110">
        <v>0</v>
      </c>
      <c r="AE567" t="s">
        <v>656</v>
      </c>
      <c r="AF567" t="s">
        <v>765</v>
      </c>
      <c r="AG567" t="s">
        <v>365</v>
      </c>
    </row>
    <row r="568" spans="1:34" ht="62.5">
      <c r="A568" s="104" t="s">
        <v>5882</v>
      </c>
      <c r="B568" s="104" t="s">
        <v>280</v>
      </c>
      <c r="D568" s="1" t="s">
        <v>1666</v>
      </c>
      <c r="F568" s="28" t="s">
        <v>1005</v>
      </c>
      <c r="G568" s="28" t="s">
        <v>1665</v>
      </c>
      <c r="H568" s="28"/>
      <c r="I568" s="28"/>
      <c r="J568" s="28"/>
      <c r="K568" s="28"/>
      <c r="L568" s="28"/>
      <c r="M568" s="106" t="s">
        <v>6351</v>
      </c>
      <c r="N568" s="332"/>
      <c r="O568" s="28"/>
      <c r="P568" s="28"/>
      <c r="Q568" s="28"/>
      <c r="S568" s="112">
        <v>0.875</v>
      </c>
      <c r="T568" s="114">
        <v>2028</v>
      </c>
      <c r="U568" s="110">
        <v>33676.699999999997</v>
      </c>
      <c r="V568" s="110"/>
      <c r="W568" s="110">
        <v>33676.699999999997</v>
      </c>
      <c r="X568" s="111">
        <v>1</v>
      </c>
      <c r="Y568" s="112">
        <v>0</v>
      </c>
      <c r="Z568" s="110">
        <v>4209.5874999999996</v>
      </c>
      <c r="AA568" s="110">
        <v>0</v>
      </c>
      <c r="AB568" s="110">
        <v>29467.112499999996</v>
      </c>
      <c r="AC568" s="110">
        <v>0</v>
      </c>
      <c r="AD568" s="110">
        <v>0</v>
      </c>
      <c r="AE568" t="s">
        <v>540</v>
      </c>
      <c r="AF568" t="s">
        <v>764</v>
      </c>
      <c r="AG568" t="s">
        <v>7524</v>
      </c>
      <c r="AH568" t="s">
        <v>7525</v>
      </c>
    </row>
    <row r="569" spans="1:34" ht="37.5">
      <c r="A569" s="104" t="s">
        <v>5882</v>
      </c>
      <c r="B569" s="104" t="s">
        <v>280</v>
      </c>
      <c r="D569" s="1" t="s">
        <v>6639</v>
      </c>
      <c r="F569" s="28" t="s">
        <v>6640</v>
      </c>
      <c r="G569" s="28" t="s">
        <v>6641</v>
      </c>
      <c r="H569" s="28"/>
      <c r="I569" s="28"/>
      <c r="J569" s="28"/>
      <c r="K569" s="28"/>
      <c r="L569" s="28"/>
      <c r="M569" s="106" t="s">
        <v>6332</v>
      </c>
      <c r="N569" s="332"/>
      <c r="O569" s="28"/>
      <c r="P569" s="28"/>
      <c r="Q569" s="28"/>
      <c r="S569" s="112">
        <v>0.5</v>
      </c>
      <c r="T569" s="114">
        <v>2028</v>
      </c>
      <c r="U569" s="110">
        <v>5160.17</v>
      </c>
      <c r="V569" s="110"/>
      <c r="W569" s="110">
        <v>5160.17</v>
      </c>
      <c r="X569" s="111">
        <v>1</v>
      </c>
      <c r="Y569" s="112">
        <v>0</v>
      </c>
      <c r="Z569" s="110">
        <v>2580.085</v>
      </c>
      <c r="AA569" s="110">
        <v>0</v>
      </c>
      <c r="AB569" s="110">
        <v>2580.085</v>
      </c>
      <c r="AC569" s="110">
        <v>0</v>
      </c>
      <c r="AD569" s="110">
        <v>0</v>
      </c>
      <c r="AE569" t="s">
        <v>542</v>
      </c>
      <c r="AF569" t="s">
        <v>765</v>
      </c>
      <c r="AG569" t="s">
        <v>7524</v>
      </c>
      <c r="AH569" t="s">
        <v>30</v>
      </c>
    </row>
    <row r="570" spans="1:34" ht="62.5">
      <c r="A570" s="104" t="s">
        <v>5882</v>
      </c>
      <c r="B570" s="104" t="s">
        <v>280</v>
      </c>
      <c r="D570" s="113" t="s">
        <v>1718</v>
      </c>
      <c r="F570" s="28" t="s">
        <v>1014</v>
      </c>
      <c r="G570" s="28" t="s">
        <v>1717</v>
      </c>
      <c r="H570" s="28"/>
      <c r="I570" s="28"/>
      <c r="J570" s="28"/>
      <c r="K570" s="28"/>
      <c r="L570" s="28"/>
      <c r="M570" s="106" t="s">
        <v>5973</v>
      </c>
      <c r="N570" s="332"/>
      <c r="O570" s="28"/>
      <c r="P570" s="28"/>
      <c r="Q570" s="28"/>
      <c r="S570" s="112">
        <v>0.625</v>
      </c>
      <c r="T570" s="114">
        <v>2028</v>
      </c>
      <c r="U570" s="110">
        <v>21387.87</v>
      </c>
      <c r="V570" s="110"/>
      <c r="W570" s="110">
        <v>21387.87</v>
      </c>
      <c r="X570" s="111">
        <v>1</v>
      </c>
      <c r="Y570" s="112">
        <v>0</v>
      </c>
      <c r="Z570" s="110">
        <v>8020.4512500000001</v>
      </c>
      <c r="AA570" s="110">
        <v>0</v>
      </c>
      <c r="AB570" s="110">
        <v>13367.418749999999</v>
      </c>
      <c r="AC570" s="110">
        <v>0</v>
      </c>
      <c r="AD570" s="110">
        <v>0</v>
      </c>
      <c r="AE570" t="s">
        <v>541</v>
      </c>
      <c r="AF570" t="s">
        <v>764</v>
      </c>
      <c r="AG570" t="s">
        <v>7524</v>
      </c>
      <c r="AH570" t="s">
        <v>7525</v>
      </c>
    </row>
    <row r="571" spans="1:34" ht="62.5">
      <c r="A571" s="104" t="s">
        <v>5882</v>
      </c>
      <c r="B571" s="104" t="s">
        <v>280</v>
      </c>
      <c r="D571" s="42" t="s">
        <v>1718</v>
      </c>
      <c r="F571" s="28" t="s">
        <v>1014</v>
      </c>
      <c r="G571" s="28" t="s">
        <v>1717</v>
      </c>
      <c r="H571" s="28"/>
      <c r="I571" s="28"/>
      <c r="J571" s="28"/>
      <c r="K571" s="28"/>
      <c r="L571" s="28"/>
      <c r="M571" s="106" t="s">
        <v>5973</v>
      </c>
      <c r="N571" s="332"/>
      <c r="O571" s="28"/>
      <c r="P571" s="28"/>
      <c r="Q571" s="28"/>
      <c r="S571" s="112">
        <v>0.625</v>
      </c>
      <c r="T571" s="114">
        <v>2028</v>
      </c>
      <c r="U571" s="110">
        <v>728747.35</v>
      </c>
      <c r="V571" s="110"/>
      <c r="W571" s="110">
        <v>728747.35</v>
      </c>
      <c r="X571" s="111">
        <v>1</v>
      </c>
      <c r="Y571" s="112">
        <v>0</v>
      </c>
      <c r="Z571" s="110">
        <v>273280.25624999998</v>
      </c>
      <c r="AA571" s="110">
        <v>0</v>
      </c>
      <c r="AB571" s="110">
        <v>455467.09375</v>
      </c>
      <c r="AC571" s="110">
        <v>0</v>
      </c>
      <c r="AD571" s="110">
        <v>0</v>
      </c>
      <c r="AE571" t="s">
        <v>541</v>
      </c>
      <c r="AF571" t="s">
        <v>764</v>
      </c>
      <c r="AG571" t="s">
        <v>365</v>
      </c>
    </row>
    <row r="572" spans="1:34" ht="62.5">
      <c r="A572" s="104" t="s">
        <v>5882</v>
      </c>
      <c r="B572" s="104" t="s">
        <v>280</v>
      </c>
      <c r="D572" s="606" t="s">
        <v>1725</v>
      </c>
      <c r="F572" s="28" t="s">
        <v>1052</v>
      </c>
      <c r="G572" s="28" t="s">
        <v>1724</v>
      </c>
      <c r="H572" s="28"/>
      <c r="I572" s="28"/>
      <c r="J572" s="28"/>
      <c r="K572" s="28"/>
      <c r="L572" s="28"/>
      <c r="M572" s="106" t="s">
        <v>5976</v>
      </c>
      <c r="N572" s="332"/>
      <c r="O572" s="28"/>
      <c r="P572" s="28"/>
      <c r="Q572" s="28"/>
      <c r="S572" s="112">
        <v>0.625</v>
      </c>
      <c r="T572" s="114">
        <v>2028</v>
      </c>
      <c r="U572" s="110">
        <v>-69793.09</v>
      </c>
      <c r="V572" s="110"/>
      <c r="W572" s="110">
        <v>-69793.09</v>
      </c>
      <c r="X572" s="111">
        <v>1</v>
      </c>
      <c r="Y572" s="112">
        <v>0</v>
      </c>
      <c r="Z572" s="110">
        <v>-26172.408749999999</v>
      </c>
      <c r="AA572" s="110">
        <v>0</v>
      </c>
      <c r="AB572" s="110">
        <v>-43620.681249999994</v>
      </c>
      <c r="AC572" s="110">
        <v>0</v>
      </c>
      <c r="AD572" s="110">
        <v>0</v>
      </c>
      <c r="AE572" t="s">
        <v>526</v>
      </c>
      <c r="AF572" t="s">
        <v>765</v>
      </c>
      <c r="AG572" t="s">
        <v>7524</v>
      </c>
      <c r="AH572" t="s">
        <v>7525</v>
      </c>
    </row>
    <row r="573" spans="1:34" ht="62.5">
      <c r="A573" s="104" t="s">
        <v>5882</v>
      </c>
      <c r="B573" s="104" t="s">
        <v>280</v>
      </c>
      <c r="D573" s="606" t="s">
        <v>1725</v>
      </c>
      <c r="F573" s="28" t="s">
        <v>1052</v>
      </c>
      <c r="G573" s="28" t="s">
        <v>1724</v>
      </c>
      <c r="H573" s="28"/>
      <c r="I573" s="28"/>
      <c r="J573" s="28"/>
      <c r="K573" s="28"/>
      <c r="L573" s="28"/>
      <c r="M573" s="106" t="s">
        <v>5976</v>
      </c>
      <c r="N573" s="332"/>
      <c r="O573" s="28"/>
      <c r="P573" s="28"/>
      <c r="Q573" s="28"/>
      <c r="S573" s="112">
        <v>0.625</v>
      </c>
      <c r="T573" s="114">
        <v>2028</v>
      </c>
      <c r="U573" s="110">
        <v>1682255.1100000006</v>
      </c>
      <c r="V573" s="110"/>
      <c r="W573" s="110">
        <v>1682255.1100000006</v>
      </c>
      <c r="X573" s="111">
        <v>1</v>
      </c>
      <c r="Y573" s="112">
        <v>0</v>
      </c>
      <c r="Z573" s="110">
        <v>630845.66625000024</v>
      </c>
      <c r="AA573" s="110">
        <v>0</v>
      </c>
      <c r="AB573" s="110">
        <v>1051409.4437500003</v>
      </c>
      <c r="AC573" s="110">
        <v>0</v>
      </c>
      <c r="AD573" s="110">
        <v>0</v>
      </c>
      <c r="AE573" t="s">
        <v>526</v>
      </c>
      <c r="AF573" t="s">
        <v>765</v>
      </c>
      <c r="AG573" t="s">
        <v>365</v>
      </c>
    </row>
    <row r="574" spans="1:34" ht="62.5">
      <c r="A574" s="104" t="s">
        <v>5882</v>
      </c>
      <c r="B574" s="104" t="s">
        <v>280</v>
      </c>
      <c r="D574" s="1" t="s">
        <v>1664</v>
      </c>
      <c r="F574" s="28" t="s">
        <v>1023</v>
      </c>
      <c r="G574" s="28" t="s">
        <v>1663</v>
      </c>
      <c r="H574" s="28"/>
      <c r="I574" s="28"/>
      <c r="J574" s="28"/>
      <c r="K574" s="28"/>
      <c r="L574" s="28"/>
      <c r="M574" s="106" t="s">
        <v>5976</v>
      </c>
      <c r="N574" s="332"/>
      <c r="O574" s="28"/>
      <c r="P574" s="28"/>
      <c r="Q574" s="28"/>
      <c r="S574" s="112">
        <v>0.625</v>
      </c>
      <c r="T574" s="114">
        <v>2028</v>
      </c>
      <c r="U574" s="110">
        <v>237763.99999999997</v>
      </c>
      <c r="V574" s="110"/>
      <c r="W574" s="110">
        <v>237763.99999999997</v>
      </c>
      <c r="X574" s="111">
        <v>1</v>
      </c>
      <c r="Y574" s="112">
        <v>0</v>
      </c>
      <c r="Z574" s="110">
        <v>89161.499999999985</v>
      </c>
      <c r="AA574" s="110">
        <v>0</v>
      </c>
      <c r="AB574" s="110">
        <v>148602.5</v>
      </c>
      <c r="AC574" s="110">
        <v>0</v>
      </c>
      <c r="AD574" s="110">
        <v>0</v>
      </c>
      <c r="AE574" t="s">
        <v>526</v>
      </c>
      <c r="AF574" t="s">
        <v>765</v>
      </c>
      <c r="AG574" t="s">
        <v>365</v>
      </c>
    </row>
    <row r="575" spans="1:34" ht="62.5">
      <c r="A575" s="104" t="s">
        <v>5882</v>
      </c>
      <c r="B575" s="104" t="s">
        <v>280</v>
      </c>
      <c r="D575" s="606" t="s">
        <v>1684</v>
      </c>
      <c r="F575" s="28" t="s">
        <v>1048</v>
      </c>
      <c r="G575" s="28" t="s">
        <v>1683</v>
      </c>
      <c r="H575" s="28"/>
      <c r="I575" s="28"/>
      <c r="J575" s="28"/>
      <c r="K575" s="28"/>
      <c r="L575" s="28"/>
      <c r="M575" s="106" t="s">
        <v>5976</v>
      </c>
      <c r="N575" s="332"/>
      <c r="O575" s="28"/>
      <c r="P575" s="28"/>
      <c r="Q575" s="28"/>
      <c r="S575" s="112">
        <v>0.625</v>
      </c>
      <c r="T575" s="114">
        <v>2028</v>
      </c>
      <c r="U575" s="110">
        <v>-13911.539999999999</v>
      </c>
      <c r="V575" s="110"/>
      <c r="W575" s="110">
        <v>-13911.539999999999</v>
      </c>
      <c r="X575" s="111">
        <v>1</v>
      </c>
      <c r="Y575" s="112">
        <v>0</v>
      </c>
      <c r="Z575" s="110">
        <v>-5216.8274999999994</v>
      </c>
      <c r="AA575" s="110">
        <v>0</v>
      </c>
      <c r="AB575" s="110">
        <v>-8694.7124999999996</v>
      </c>
      <c r="AC575" s="110">
        <v>0</v>
      </c>
      <c r="AD575" s="110">
        <v>0</v>
      </c>
      <c r="AE575" t="s">
        <v>526</v>
      </c>
      <c r="AF575" t="s">
        <v>765</v>
      </c>
      <c r="AG575" t="s">
        <v>7524</v>
      </c>
      <c r="AH575" t="s">
        <v>7525</v>
      </c>
    </row>
    <row r="576" spans="1:34" ht="62.5">
      <c r="A576" s="104" t="s">
        <v>5882</v>
      </c>
      <c r="B576" s="104" t="s">
        <v>280</v>
      </c>
      <c r="D576" s="606" t="s">
        <v>1684</v>
      </c>
      <c r="F576" s="28" t="s">
        <v>1048</v>
      </c>
      <c r="G576" s="28" t="s">
        <v>1683</v>
      </c>
      <c r="H576" s="28"/>
      <c r="I576" s="28"/>
      <c r="J576" s="28"/>
      <c r="K576" s="28"/>
      <c r="L576" s="28"/>
      <c r="M576" s="106" t="s">
        <v>5976</v>
      </c>
      <c r="N576" s="332"/>
      <c r="O576" s="28"/>
      <c r="P576" s="28"/>
      <c r="Q576" s="28"/>
      <c r="S576" s="112">
        <v>0.625</v>
      </c>
      <c r="T576" s="114">
        <v>2028</v>
      </c>
      <c r="U576" s="110">
        <v>662653.96</v>
      </c>
      <c r="V576" s="110"/>
      <c r="W576" s="110">
        <v>662653.96</v>
      </c>
      <c r="X576" s="111">
        <v>1</v>
      </c>
      <c r="Y576" s="112">
        <v>0</v>
      </c>
      <c r="Z576" s="110">
        <v>248495.23499999999</v>
      </c>
      <c r="AA576" s="110">
        <v>0</v>
      </c>
      <c r="AB576" s="110">
        <v>414158.72499999998</v>
      </c>
      <c r="AC576" s="110">
        <v>0</v>
      </c>
      <c r="AD576" s="110">
        <v>0</v>
      </c>
      <c r="AE576" t="s">
        <v>526</v>
      </c>
      <c r="AF576" t="s">
        <v>765</v>
      </c>
      <c r="AG576" t="s">
        <v>365</v>
      </c>
    </row>
    <row r="577" spans="1:34" ht="50">
      <c r="A577" s="104" t="s">
        <v>5882</v>
      </c>
      <c r="B577" s="104" t="s">
        <v>280</v>
      </c>
      <c r="D577" s="609" t="s">
        <v>6656</v>
      </c>
      <c r="F577" s="28" t="s">
        <v>6657</v>
      </c>
      <c r="G577" s="28" t="s">
        <v>6651</v>
      </c>
      <c r="H577" s="28"/>
      <c r="I577" s="28"/>
      <c r="J577" s="28"/>
      <c r="K577" s="28"/>
      <c r="L577" s="28"/>
      <c r="M577" s="106" t="s">
        <v>5976</v>
      </c>
      <c r="N577" s="332"/>
      <c r="O577" s="28"/>
      <c r="P577" s="28"/>
      <c r="Q577" s="28"/>
      <c r="S577" s="112">
        <v>0.875</v>
      </c>
      <c r="T577" s="114">
        <v>2028</v>
      </c>
      <c r="U577" s="110">
        <v>-179.65000000000003</v>
      </c>
      <c r="V577" s="110"/>
      <c r="W577" s="110">
        <v>-179.65000000000003</v>
      </c>
      <c r="X577" s="111">
        <v>1</v>
      </c>
      <c r="Y577" s="112">
        <v>0</v>
      </c>
      <c r="Z577" s="110">
        <v>-22.456250000000004</v>
      </c>
      <c r="AA577" s="110">
        <v>0</v>
      </c>
      <c r="AB577" s="110">
        <v>-157.19375000000002</v>
      </c>
      <c r="AC577" s="110">
        <v>0</v>
      </c>
      <c r="AD577" s="110">
        <v>0</v>
      </c>
      <c r="AE577" t="s">
        <v>526</v>
      </c>
      <c r="AF577" t="s">
        <v>765</v>
      </c>
      <c r="AG577" t="s">
        <v>7524</v>
      </c>
      <c r="AH577" t="s">
        <v>30</v>
      </c>
    </row>
    <row r="578" spans="1:34" ht="87.5">
      <c r="A578" s="104" t="s">
        <v>5882</v>
      </c>
      <c r="B578" s="104" t="s">
        <v>280</v>
      </c>
      <c r="D578" s="113" t="s">
        <v>6612</v>
      </c>
      <c r="F578" s="28" t="s">
        <v>1013</v>
      </c>
      <c r="G578" s="28" t="s">
        <v>1726</v>
      </c>
      <c r="H578" s="28"/>
      <c r="I578" s="28"/>
      <c r="J578" s="28"/>
      <c r="K578" s="28"/>
      <c r="L578" s="28"/>
      <c r="M578" s="106" t="s">
        <v>5976</v>
      </c>
      <c r="N578" s="332"/>
      <c r="O578" s="28"/>
      <c r="P578" s="28"/>
      <c r="Q578" s="28"/>
      <c r="S578" s="112">
        <v>0.5</v>
      </c>
      <c r="T578" s="114">
        <v>2028</v>
      </c>
      <c r="U578" s="110">
        <v>725981.21999999986</v>
      </c>
      <c r="V578" s="110"/>
      <c r="W578" s="110">
        <v>725981.21999999986</v>
      </c>
      <c r="X578" s="111">
        <v>1</v>
      </c>
      <c r="Y578" s="112">
        <v>0</v>
      </c>
      <c r="Z578" s="110">
        <v>362990.60999999993</v>
      </c>
      <c r="AA578" s="110">
        <v>0</v>
      </c>
      <c r="AB578" s="110">
        <v>362990.60999999993</v>
      </c>
      <c r="AC578" s="110">
        <v>0</v>
      </c>
      <c r="AD578" s="110">
        <v>0</v>
      </c>
      <c r="AE578" t="s">
        <v>526</v>
      </c>
      <c r="AF578" t="s">
        <v>765</v>
      </c>
      <c r="AG578" t="s">
        <v>365</v>
      </c>
    </row>
    <row r="579" spans="1:34" ht="50">
      <c r="A579" s="104" t="s">
        <v>2015</v>
      </c>
      <c r="B579" s="104" t="s">
        <v>1940</v>
      </c>
      <c r="D579" s="1" t="s">
        <v>6649</v>
      </c>
      <c r="F579" s="28" t="s">
        <v>6650</v>
      </c>
      <c r="G579" s="28" t="s">
        <v>6651</v>
      </c>
      <c r="H579" s="28"/>
      <c r="I579" s="28"/>
      <c r="J579" s="28"/>
      <c r="K579" s="28"/>
      <c r="L579" s="28"/>
      <c r="M579" s="106" t="s">
        <v>6584</v>
      </c>
      <c r="N579" s="332"/>
      <c r="O579" s="28"/>
      <c r="P579" s="28"/>
      <c r="Q579" s="28"/>
      <c r="S579" s="112">
        <v>1</v>
      </c>
      <c r="T579" s="114">
        <v>2028</v>
      </c>
      <c r="U579" s="110">
        <v>189.54</v>
      </c>
      <c r="V579" s="110"/>
      <c r="W579" s="110">
        <v>189.54</v>
      </c>
      <c r="X579" s="111">
        <v>1</v>
      </c>
      <c r="Y579" s="112">
        <v>0</v>
      </c>
      <c r="Z579" s="110">
        <v>0</v>
      </c>
      <c r="AA579" s="110">
        <v>0</v>
      </c>
      <c r="AB579" s="110">
        <v>189.54</v>
      </c>
      <c r="AC579" s="110">
        <v>0</v>
      </c>
      <c r="AD579" s="110">
        <v>0</v>
      </c>
      <c r="AE579" t="s">
        <v>640</v>
      </c>
      <c r="AF579" t="s">
        <v>765</v>
      </c>
      <c r="AG579" t="s">
        <v>7524</v>
      </c>
      <c r="AH579" t="s">
        <v>30</v>
      </c>
    </row>
    <row r="580" spans="1:34" ht="50">
      <c r="A580" s="104" t="s">
        <v>5882</v>
      </c>
      <c r="B580" s="104" t="s">
        <v>280</v>
      </c>
      <c r="D580" s="1" t="s">
        <v>1710</v>
      </c>
      <c r="F580" s="28" t="s">
        <v>1002</v>
      </c>
      <c r="G580" s="28" t="s">
        <v>1709</v>
      </c>
      <c r="H580" s="28"/>
      <c r="I580" s="28"/>
      <c r="J580" s="28"/>
      <c r="K580" s="28"/>
      <c r="L580" s="28"/>
      <c r="M580" s="106" t="s">
        <v>5963</v>
      </c>
      <c r="N580" s="332"/>
      <c r="O580" s="28"/>
      <c r="P580" s="28"/>
      <c r="Q580" s="28"/>
      <c r="S580" s="112">
        <v>0.75</v>
      </c>
      <c r="T580" s="114">
        <v>2028</v>
      </c>
      <c r="U580" s="110">
        <v>15848.16</v>
      </c>
      <c r="V580" s="110"/>
      <c r="W580" s="110">
        <v>15848.16</v>
      </c>
      <c r="X580" s="111">
        <v>1</v>
      </c>
      <c r="Y580" s="112">
        <v>0</v>
      </c>
      <c r="Z580" s="110">
        <v>3962.04</v>
      </c>
      <c r="AA580" s="110">
        <v>0</v>
      </c>
      <c r="AB580" s="110">
        <v>11886.119999999999</v>
      </c>
      <c r="AC580" s="110">
        <v>0</v>
      </c>
      <c r="AD580" s="110">
        <v>0</v>
      </c>
      <c r="AE580" t="s">
        <v>544</v>
      </c>
      <c r="AF580" t="s">
        <v>765</v>
      </c>
      <c r="AG580" t="s">
        <v>7524</v>
      </c>
      <c r="AH580" t="s">
        <v>7525</v>
      </c>
    </row>
    <row r="581" spans="1:34" ht="50">
      <c r="A581" s="104" t="s">
        <v>5882</v>
      </c>
      <c r="B581" s="104" t="s">
        <v>280</v>
      </c>
      <c r="D581" s="113" t="s">
        <v>1710</v>
      </c>
      <c r="F581" s="28" t="s">
        <v>1002</v>
      </c>
      <c r="G581" s="28" t="s">
        <v>1709</v>
      </c>
      <c r="H581" s="28"/>
      <c r="I581" s="28"/>
      <c r="J581" s="28"/>
      <c r="K581" s="28"/>
      <c r="L581" s="28"/>
      <c r="M581" s="106" t="s">
        <v>5963</v>
      </c>
      <c r="N581" s="332"/>
      <c r="O581" s="28"/>
      <c r="P581" s="28"/>
      <c r="Q581" s="28"/>
      <c r="S581" s="112">
        <v>0.75</v>
      </c>
      <c r="T581" s="114">
        <v>2028</v>
      </c>
      <c r="U581" s="110">
        <v>3804314.6699999995</v>
      </c>
      <c r="V581" s="110"/>
      <c r="W581" s="110">
        <v>3804314.6699999995</v>
      </c>
      <c r="X581" s="111">
        <v>1</v>
      </c>
      <c r="Y581" s="112">
        <v>0</v>
      </c>
      <c r="Z581" s="110">
        <v>951078.66749999986</v>
      </c>
      <c r="AA581" s="110">
        <v>0</v>
      </c>
      <c r="AB581" s="110">
        <v>2853236.0024999995</v>
      </c>
      <c r="AC581" s="110">
        <v>0</v>
      </c>
      <c r="AD581" s="110">
        <v>0</v>
      </c>
      <c r="AE581" t="s">
        <v>544</v>
      </c>
      <c r="AF581" t="s">
        <v>765</v>
      </c>
      <c r="AG581" t="s">
        <v>365</v>
      </c>
    </row>
    <row r="582" spans="1:34" ht="62.5">
      <c r="A582" s="104" t="s">
        <v>5882</v>
      </c>
      <c r="B582" s="104" t="s">
        <v>280</v>
      </c>
      <c r="D582" s="113" t="s">
        <v>1714</v>
      </c>
      <c r="F582" s="28" t="s">
        <v>6617</v>
      </c>
      <c r="G582" s="28" t="s">
        <v>1713</v>
      </c>
      <c r="H582" s="28"/>
      <c r="I582" s="28"/>
      <c r="J582" s="28"/>
      <c r="K582" s="28"/>
      <c r="L582" s="28"/>
      <c r="M582" s="106" t="s">
        <v>5963</v>
      </c>
      <c r="N582" s="332"/>
      <c r="O582" s="28"/>
      <c r="P582" s="28"/>
      <c r="Q582" s="28"/>
      <c r="S582" s="112">
        <v>0.75</v>
      </c>
      <c r="T582" s="114">
        <v>2028</v>
      </c>
      <c r="U582" s="110">
        <v>23698.270000000004</v>
      </c>
      <c r="V582" s="110"/>
      <c r="W582" s="110">
        <v>23698.270000000004</v>
      </c>
      <c r="X582" s="111">
        <v>1</v>
      </c>
      <c r="Y582" s="112">
        <v>0</v>
      </c>
      <c r="Z582" s="110">
        <v>5924.567500000001</v>
      </c>
      <c r="AA582" s="110">
        <v>0</v>
      </c>
      <c r="AB582" s="110">
        <v>17773.702500000003</v>
      </c>
      <c r="AC582" s="110">
        <v>0</v>
      </c>
      <c r="AD582" s="110">
        <v>0</v>
      </c>
      <c r="AE582" t="s">
        <v>544</v>
      </c>
      <c r="AF582" t="s">
        <v>765</v>
      </c>
      <c r="AG582" t="s">
        <v>7524</v>
      </c>
      <c r="AH582" t="s">
        <v>30</v>
      </c>
    </row>
    <row r="583" spans="1:34" ht="62.5">
      <c r="A583" s="104" t="s">
        <v>5882</v>
      </c>
      <c r="B583" s="104" t="s">
        <v>280</v>
      </c>
      <c r="D583" s="42" t="s">
        <v>1714</v>
      </c>
      <c r="F583" s="28" t="s">
        <v>1015</v>
      </c>
      <c r="G583" s="28" t="s">
        <v>1713</v>
      </c>
      <c r="H583" s="28"/>
      <c r="I583" s="28"/>
      <c r="J583" s="28"/>
      <c r="K583" s="28"/>
      <c r="L583" s="28"/>
      <c r="M583" s="106" t="s">
        <v>5963</v>
      </c>
      <c r="N583" s="332"/>
      <c r="O583" s="28"/>
      <c r="P583" s="28"/>
      <c r="Q583" s="28"/>
      <c r="S583" s="112">
        <v>0.75</v>
      </c>
      <c r="T583" s="114">
        <v>2028</v>
      </c>
      <c r="U583" s="110">
        <v>4718855.4500000011</v>
      </c>
      <c r="V583" s="110"/>
      <c r="W583" s="110">
        <v>4718855.4500000011</v>
      </c>
      <c r="X583" s="111">
        <v>1</v>
      </c>
      <c r="Y583" s="112">
        <v>0</v>
      </c>
      <c r="Z583" s="110">
        <v>1179713.8625000003</v>
      </c>
      <c r="AA583" s="110">
        <v>0</v>
      </c>
      <c r="AB583" s="110">
        <v>3539141.5875000008</v>
      </c>
      <c r="AC583" s="110">
        <v>0</v>
      </c>
      <c r="AD583" s="110">
        <v>0</v>
      </c>
      <c r="AE583" t="s">
        <v>544</v>
      </c>
      <c r="AF583" t="s">
        <v>765</v>
      </c>
      <c r="AG583" t="s">
        <v>365</v>
      </c>
    </row>
    <row r="584" spans="1:34" ht="37.5">
      <c r="A584" s="104" t="s">
        <v>2015</v>
      </c>
      <c r="B584" s="104" t="s">
        <v>1940</v>
      </c>
      <c r="D584" s="113" t="s">
        <v>1737</v>
      </c>
      <c r="F584" s="28" t="s">
        <v>1045</v>
      </c>
      <c r="G584" s="28" t="s">
        <v>1736</v>
      </c>
      <c r="H584" s="28"/>
      <c r="I584" s="28"/>
      <c r="J584" s="28"/>
      <c r="K584" s="28"/>
      <c r="L584" s="28"/>
      <c r="M584" s="106" t="s">
        <v>6581</v>
      </c>
      <c r="N584" s="332"/>
      <c r="O584" s="28"/>
      <c r="P584" s="28"/>
      <c r="Q584" s="28"/>
      <c r="S584" s="112">
        <v>0.52500000000000002</v>
      </c>
      <c r="T584" s="114">
        <v>2028</v>
      </c>
      <c r="U584" s="110">
        <v>101647.79999999996</v>
      </c>
      <c r="V584" s="110"/>
      <c r="W584" s="110">
        <v>101647.79999999996</v>
      </c>
      <c r="X584" s="111">
        <v>1</v>
      </c>
      <c r="Y584" s="112">
        <v>0</v>
      </c>
      <c r="Z584" s="110">
        <v>48282.70499999998</v>
      </c>
      <c r="AA584" s="110">
        <v>0</v>
      </c>
      <c r="AB584" s="110">
        <v>53365.094999999979</v>
      </c>
      <c r="AC584" s="110">
        <v>0</v>
      </c>
      <c r="AD584" s="110">
        <v>0</v>
      </c>
      <c r="AE584" t="s">
        <v>651</v>
      </c>
      <c r="AF584" t="s">
        <v>764</v>
      </c>
      <c r="AG584" t="s">
        <v>365</v>
      </c>
    </row>
    <row r="585" spans="1:34" ht="37.5">
      <c r="A585" s="104" t="s">
        <v>5882</v>
      </c>
      <c r="B585" s="104" t="s">
        <v>280</v>
      </c>
      <c r="D585" s="1" t="s">
        <v>1668</v>
      </c>
      <c r="F585" s="28" t="s">
        <v>1006</v>
      </c>
      <c r="G585" s="28" t="s">
        <v>1667</v>
      </c>
      <c r="H585" s="28"/>
      <c r="I585" s="28"/>
      <c r="J585" s="28"/>
      <c r="K585" s="28"/>
      <c r="L585" s="28"/>
      <c r="M585" s="106" t="s">
        <v>6304</v>
      </c>
      <c r="N585" s="332"/>
      <c r="O585" s="28"/>
      <c r="P585" s="28"/>
      <c r="Q585" s="28"/>
      <c r="S585" s="112">
        <v>0.625</v>
      </c>
      <c r="T585" s="114">
        <v>2028</v>
      </c>
      <c r="U585" s="110">
        <v>990043.45999999985</v>
      </c>
      <c r="V585" s="110"/>
      <c r="W585" s="110">
        <v>990043.45999999985</v>
      </c>
      <c r="X585" s="111">
        <v>1</v>
      </c>
      <c r="Y585" s="112">
        <v>0</v>
      </c>
      <c r="Z585" s="110">
        <v>371266.29749999993</v>
      </c>
      <c r="AA585" s="110">
        <v>0</v>
      </c>
      <c r="AB585" s="110">
        <v>618777.16249999986</v>
      </c>
      <c r="AC585" s="110">
        <v>0</v>
      </c>
      <c r="AD585" s="110">
        <v>0</v>
      </c>
      <c r="AE585" t="s">
        <v>552</v>
      </c>
      <c r="AF585" t="s">
        <v>764</v>
      </c>
      <c r="AG585" t="s">
        <v>365</v>
      </c>
    </row>
    <row r="586" spans="1:34" ht="25">
      <c r="A586" s="104" t="s">
        <v>5882</v>
      </c>
      <c r="B586" s="104" t="s">
        <v>280</v>
      </c>
      <c r="D586" s="113" t="s">
        <v>1669</v>
      </c>
      <c r="F586" s="28" t="s">
        <v>1022</v>
      </c>
      <c r="G586" s="28" t="s">
        <v>6618</v>
      </c>
      <c r="H586" s="28"/>
      <c r="I586" s="28"/>
      <c r="J586" s="28"/>
      <c r="K586" s="28"/>
      <c r="L586" s="28"/>
      <c r="M586" s="106" t="s">
        <v>6304</v>
      </c>
      <c r="N586" s="332"/>
      <c r="O586" s="28"/>
      <c r="P586" s="28"/>
      <c r="Q586" s="28"/>
      <c r="S586" s="112">
        <v>0.63</v>
      </c>
      <c r="T586" s="114">
        <v>2028</v>
      </c>
      <c r="U586" s="110">
        <v>19029.66</v>
      </c>
      <c r="V586" s="110"/>
      <c r="W586" s="110">
        <v>19029.66</v>
      </c>
      <c r="X586" s="111">
        <v>1</v>
      </c>
      <c r="Y586" s="112">
        <v>0</v>
      </c>
      <c r="Z586" s="110">
        <v>7040.9741999999997</v>
      </c>
      <c r="AA586" s="110">
        <v>0</v>
      </c>
      <c r="AB586" s="110">
        <v>11988.685799999999</v>
      </c>
      <c r="AC586" s="110">
        <v>0</v>
      </c>
      <c r="AD586" s="110">
        <v>0</v>
      </c>
      <c r="AE586" t="s">
        <v>552</v>
      </c>
      <c r="AF586" t="s">
        <v>764</v>
      </c>
      <c r="AG586" t="s">
        <v>7524</v>
      </c>
      <c r="AH586" t="s">
        <v>30</v>
      </c>
    </row>
    <row r="587" spans="1:34" ht="50">
      <c r="A587" s="104" t="s">
        <v>5882</v>
      </c>
      <c r="B587" s="104" t="s">
        <v>280</v>
      </c>
      <c r="D587" s="42" t="s">
        <v>756</v>
      </c>
      <c r="F587" s="28" t="s">
        <v>751</v>
      </c>
      <c r="G587" s="28" t="s">
        <v>1671</v>
      </c>
      <c r="H587" s="28"/>
      <c r="I587" s="28"/>
      <c r="J587" s="28"/>
      <c r="K587" s="28"/>
      <c r="L587" s="28"/>
      <c r="M587" s="106" t="s">
        <v>5992</v>
      </c>
      <c r="N587" s="332"/>
      <c r="O587" s="28"/>
      <c r="P587" s="28"/>
      <c r="Q587" s="28"/>
      <c r="S587" s="112">
        <v>0.625</v>
      </c>
      <c r="T587" s="114">
        <v>2028</v>
      </c>
      <c r="U587" s="110">
        <v>151631.39000000001</v>
      </c>
      <c r="V587" s="110"/>
      <c r="W587" s="110">
        <v>151631.39000000001</v>
      </c>
      <c r="X587" s="111">
        <v>1</v>
      </c>
      <c r="Y587" s="112">
        <v>0</v>
      </c>
      <c r="Z587" s="110">
        <v>56861.771250000005</v>
      </c>
      <c r="AA587" s="110">
        <v>0</v>
      </c>
      <c r="AB587" s="110">
        <v>94769.618750000009</v>
      </c>
      <c r="AC587" s="110">
        <v>0</v>
      </c>
      <c r="AD587" s="110">
        <v>0</v>
      </c>
      <c r="AE587" t="s">
        <v>543</v>
      </c>
      <c r="AF587" t="s">
        <v>765</v>
      </c>
      <c r="AG587" t="s">
        <v>365</v>
      </c>
    </row>
    <row r="588" spans="1:34" ht="100">
      <c r="A588" s="104" t="s">
        <v>5882</v>
      </c>
      <c r="B588" s="104" t="s">
        <v>280</v>
      </c>
      <c r="D588" s="1" t="s">
        <v>1728</v>
      </c>
      <c r="F588" s="28" t="s">
        <v>1029</v>
      </c>
      <c r="G588" s="28" t="s">
        <v>1727</v>
      </c>
      <c r="H588" s="28"/>
      <c r="I588" s="28"/>
      <c r="J588" s="28"/>
      <c r="K588" s="28"/>
      <c r="L588" s="28"/>
      <c r="M588" s="106" t="s">
        <v>5976</v>
      </c>
      <c r="N588" s="332"/>
      <c r="O588" s="28"/>
      <c r="P588" s="28"/>
      <c r="Q588" s="28"/>
      <c r="S588" s="112">
        <v>0.625</v>
      </c>
      <c r="T588" s="114">
        <v>2028</v>
      </c>
      <c r="U588" s="110">
        <v>1888583.7299999993</v>
      </c>
      <c r="V588" s="110"/>
      <c r="W588" s="110">
        <v>1888583.7299999993</v>
      </c>
      <c r="X588" s="111">
        <v>1</v>
      </c>
      <c r="Y588" s="112">
        <v>0</v>
      </c>
      <c r="Z588" s="110">
        <v>708218.8987499997</v>
      </c>
      <c r="AA588" s="110">
        <v>0</v>
      </c>
      <c r="AB588" s="110">
        <v>1180364.8312499996</v>
      </c>
      <c r="AC588" s="110">
        <v>0</v>
      </c>
      <c r="AD588" s="110">
        <v>0</v>
      </c>
      <c r="AE588" t="s">
        <v>526</v>
      </c>
      <c r="AF588" t="s">
        <v>765</v>
      </c>
      <c r="AG588" t="s">
        <v>365</v>
      </c>
    </row>
    <row r="589" spans="1:34" ht="37.5">
      <c r="A589" s="104" t="s">
        <v>26</v>
      </c>
      <c r="B589" s="104" t="s">
        <v>11</v>
      </c>
      <c r="D589" s="113" t="s">
        <v>848</v>
      </c>
      <c r="F589" s="28" t="s">
        <v>1275</v>
      </c>
      <c r="G589" s="28" t="s">
        <v>1274</v>
      </c>
      <c r="H589" s="28"/>
      <c r="I589" s="28"/>
      <c r="J589" s="28"/>
      <c r="K589" s="28"/>
      <c r="L589" s="28"/>
      <c r="M589" s="106" t="s">
        <v>6021</v>
      </c>
      <c r="N589" s="332"/>
      <c r="O589" s="28"/>
      <c r="P589" s="28"/>
      <c r="Q589" s="28"/>
      <c r="S589" s="112">
        <v>0.1</v>
      </c>
      <c r="T589" s="114">
        <v>2028</v>
      </c>
      <c r="U589" s="110">
        <v>91933.84</v>
      </c>
      <c r="V589" s="110"/>
      <c r="W589" s="110">
        <v>91933.84</v>
      </c>
      <c r="X589" s="111">
        <v>1</v>
      </c>
      <c r="Y589" s="112">
        <v>0</v>
      </c>
      <c r="Z589" s="110">
        <v>82740.456000000006</v>
      </c>
      <c r="AA589" s="110">
        <v>0</v>
      </c>
      <c r="AB589" s="110">
        <v>9193.3839999999909</v>
      </c>
      <c r="AC589" s="110">
        <v>0</v>
      </c>
      <c r="AD589" s="110">
        <v>0</v>
      </c>
      <c r="AE589" t="s">
        <v>1885</v>
      </c>
      <c r="AF589" t="s">
        <v>764</v>
      </c>
      <c r="AG589" t="s">
        <v>7524</v>
      </c>
      <c r="AH589" t="s">
        <v>7525</v>
      </c>
    </row>
    <row r="590" spans="1:34" ht="37.5">
      <c r="A590" s="104" t="s">
        <v>26</v>
      </c>
      <c r="B590" s="104" t="s">
        <v>11</v>
      </c>
      <c r="D590" s="42" t="s">
        <v>848</v>
      </c>
      <c r="F590" s="28" t="s">
        <v>1275</v>
      </c>
      <c r="G590" s="28" t="s">
        <v>1274</v>
      </c>
      <c r="H590" s="28"/>
      <c r="I590" s="28"/>
      <c r="J590" s="28"/>
      <c r="K590" s="28"/>
      <c r="L590" s="28"/>
      <c r="M590" s="106" t="s">
        <v>6021</v>
      </c>
      <c r="N590" s="332"/>
      <c r="O590" s="28"/>
      <c r="P590" s="28"/>
      <c r="Q590" s="28"/>
      <c r="S590" s="112">
        <v>0.1</v>
      </c>
      <c r="T590" s="114">
        <v>2028</v>
      </c>
      <c r="U590" s="110">
        <v>1754342.8299999996</v>
      </c>
      <c r="V590" s="110"/>
      <c r="W590" s="110">
        <v>1754342.8299999996</v>
      </c>
      <c r="X590" s="111">
        <v>1</v>
      </c>
      <c r="Y590" s="112">
        <v>0</v>
      </c>
      <c r="Z590" s="110">
        <v>1578908.5469999998</v>
      </c>
      <c r="AA590" s="110">
        <v>0</v>
      </c>
      <c r="AB590" s="110">
        <v>175434.28299999982</v>
      </c>
      <c r="AC590" s="110">
        <v>0</v>
      </c>
      <c r="AD590" s="110">
        <v>0</v>
      </c>
      <c r="AE590" t="s">
        <v>1885</v>
      </c>
      <c r="AF590" t="s">
        <v>764</v>
      </c>
      <c r="AG590" t="s">
        <v>365</v>
      </c>
    </row>
    <row r="591" spans="1:34" ht="25">
      <c r="A591" s="104" t="s">
        <v>26</v>
      </c>
      <c r="B591" s="104" t="s">
        <v>11</v>
      </c>
      <c r="D591" s="113" t="s">
        <v>925</v>
      </c>
      <c r="F591" s="28" t="s">
        <v>1272</v>
      </c>
      <c r="G591" s="28" t="s">
        <v>1184</v>
      </c>
      <c r="H591" s="28"/>
      <c r="I591" s="28"/>
      <c r="J591" s="28"/>
      <c r="K591" s="28"/>
      <c r="L591" s="28"/>
      <c r="M591" s="106" t="s">
        <v>6021</v>
      </c>
      <c r="N591" s="332"/>
      <c r="O591" s="28"/>
      <c r="P591" s="28"/>
      <c r="Q591" s="28"/>
      <c r="S591" s="112">
        <v>0.1</v>
      </c>
      <c r="T591" s="114">
        <v>2028</v>
      </c>
      <c r="U591" s="110">
        <v>438256.61999999994</v>
      </c>
      <c r="V591" s="110"/>
      <c r="W591" s="110">
        <v>438256.61999999994</v>
      </c>
      <c r="X591" s="111">
        <v>1</v>
      </c>
      <c r="Y591" s="112">
        <v>0</v>
      </c>
      <c r="Z591" s="110">
        <v>394430.95799999993</v>
      </c>
      <c r="AA591" s="110">
        <v>0</v>
      </c>
      <c r="AB591" s="110">
        <v>43825.662000000011</v>
      </c>
      <c r="AC591" s="110">
        <v>0</v>
      </c>
      <c r="AD591" s="110">
        <v>0</v>
      </c>
      <c r="AE591" t="s">
        <v>1885</v>
      </c>
      <c r="AF591" t="s">
        <v>764</v>
      </c>
      <c r="AG591" t="s">
        <v>7524</v>
      </c>
      <c r="AH591" t="s">
        <v>30</v>
      </c>
    </row>
    <row r="592" spans="1:34" ht="25">
      <c r="A592" s="104" t="s">
        <v>26</v>
      </c>
      <c r="B592" s="104" t="s">
        <v>11</v>
      </c>
      <c r="D592" s="113" t="s">
        <v>926</v>
      </c>
      <c r="F592" s="28" t="s">
        <v>1273</v>
      </c>
      <c r="G592" s="28" t="s">
        <v>1184</v>
      </c>
      <c r="H592" s="28"/>
      <c r="I592" s="28"/>
      <c r="J592" s="28"/>
      <c r="K592" s="28"/>
      <c r="L592" s="28"/>
      <c r="M592" s="106" t="s">
        <v>6021</v>
      </c>
      <c r="N592" s="332"/>
      <c r="O592" s="28"/>
      <c r="P592" s="28"/>
      <c r="Q592" s="28"/>
      <c r="S592" s="112">
        <v>0.1</v>
      </c>
      <c r="T592" s="114">
        <v>2028</v>
      </c>
      <c r="U592" s="110">
        <v>18846.41</v>
      </c>
      <c r="V592" s="110"/>
      <c r="W592" s="110">
        <v>18846.41</v>
      </c>
      <c r="X592" s="111">
        <v>1</v>
      </c>
      <c r="Y592" s="112">
        <v>0</v>
      </c>
      <c r="Z592" s="110">
        <v>16961.769</v>
      </c>
      <c r="AA592" s="110">
        <v>0</v>
      </c>
      <c r="AB592" s="110">
        <v>1884.6409999999996</v>
      </c>
      <c r="AC592" s="110">
        <v>0</v>
      </c>
      <c r="AD592" s="110">
        <v>0</v>
      </c>
      <c r="AE592" t="s">
        <v>1885</v>
      </c>
      <c r="AF592" t="s">
        <v>764</v>
      </c>
      <c r="AG592" t="s">
        <v>7524</v>
      </c>
      <c r="AH592" t="s">
        <v>30</v>
      </c>
    </row>
    <row r="593" spans="1:34" ht="25">
      <c r="A593" s="104" t="s">
        <v>26</v>
      </c>
      <c r="B593" s="104" t="s">
        <v>11</v>
      </c>
      <c r="D593" s="113" t="s">
        <v>926</v>
      </c>
      <c r="F593" s="28" t="s">
        <v>1273</v>
      </c>
      <c r="G593" s="28" t="s">
        <v>1184</v>
      </c>
      <c r="H593" s="28"/>
      <c r="I593" s="28"/>
      <c r="J593" s="28"/>
      <c r="K593" s="28"/>
      <c r="L593" s="28"/>
      <c r="M593" s="106" t="s">
        <v>6021</v>
      </c>
      <c r="N593" s="332"/>
      <c r="O593" s="28"/>
      <c r="P593" s="28"/>
      <c r="Q593" s="28"/>
      <c r="S593" s="112">
        <v>0.1</v>
      </c>
      <c r="T593" s="114">
        <v>2028</v>
      </c>
      <c r="U593" s="110">
        <v>148304.84999999998</v>
      </c>
      <c r="V593" s="110"/>
      <c r="W593" s="110">
        <v>148304.84999999998</v>
      </c>
      <c r="X593" s="111">
        <v>1</v>
      </c>
      <c r="Y593" s="112">
        <v>0</v>
      </c>
      <c r="Z593" s="110">
        <v>133474.36499999999</v>
      </c>
      <c r="AA593" s="110">
        <v>0</v>
      </c>
      <c r="AB593" s="110">
        <v>14830.484999999986</v>
      </c>
      <c r="AC593" s="110">
        <v>0</v>
      </c>
      <c r="AD593" s="110">
        <v>0</v>
      </c>
      <c r="AE593" t="s">
        <v>1885</v>
      </c>
      <c r="AF593" t="s">
        <v>764</v>
      </c>
      <c r="AG593" t="s">
        <v>7524</v>
      </c>
      <c r="AH593" t="s">
        <v>30</v>
      </c>
    </row>
    <row r="594" spans="1:34" ht="37.5">
      <c r="A594" s="104" t="s">
        <v>26</v>
      </c>
      <c r="B594" s="104" t="s">
        <v>11</v>
      </c>
      <c r="D594" s="113" t="s">
        <v>835</v>
      </c>
      <c r="F594" s="28" t="s">
        <v>834</v>
      </c>
      <c r="G594" s="28" t="s">
        <v>1176</v>
      </c>
      <c r="H594" s="28"/>
      <c r="I594" s="28"/>
      <c r="J594" s="28"/>
      <c r="K594" s="28"/>
      <c r="L594" s="28"/>
      <c r="M594" s="106" t="s">
        <v>6055</v>
      </c>
      <c r="N594" s="332"/>
      <c r="O594" s="28"/>
      <c r="P594" s="28"/>
      <c r="Q594" s="28"/>
      <c r="S594" s="112">
        <v>0.1</v>
      </c>
      <c r="T594" s="114">
        <v>2028</v>
      </c>
      <c r="U594" s="110">
        <v>433641.9</v>
      </c>
      <c r="V594" s="110"/>
      <c r="W594" s="110">
        <v>433641.9</v>
      </c>
      <c r="X594" s="111">
        <v>1</v>
      </c>
      <c r="Y594" s="112">
        <v>0</v>
      </c>
      <c r="Z594" s="110">
        <v>390277.71</v>
      </c>
      <c r="AA594" s="110">
        <v>0</v>
      </c>
      <c r="AB594" s="110">
        <v>43364.19</v>
      </c>
      <c r="AC594" s="110">
        <v>0</v>
      </c>
      <c r="AD594" s="110">
        <v>0</v>
      </c>
      <c r="AE594" t="s">
        <v>1886</v>
      </c>
      <c r="AF594" t="s">
        <v>764</v>
      </c>
      <c r="AG594" t="s">
        <v>7524</v>
      </c>
      <c r="AH594" t="s">
        <v>30</v>
      </c>
    </row>
    <row r="595" spans="1:34" ht="25">
      <c r="A595" s="104" t="s">
        <v>26</v>
      </c>
      <c r="B595" s="104" t="s">
        <v>11</v>
      </c>
      <c r="D595" s="113" t="s">
        <v>833</v>
      </c>
      <c r="F595" s="28" t="s">
        <v>1202</v>
      </c>
      <c r="G595" s="28" t="s">
        <v>1176</v>
      </c>
      <c r="H595" s="28"/>
      <c r="I595" s="28"/>
      <c r="J595" s="28"/>
      <c r="K595" s="28"/>
      <c r="L595" s="28"/>
      <c r="M595" s="106" t="s">
        <v>6021</v>
      </c>
      <c r="N595" s="332"/>
      <c r="O595" s="28"/>
      <c r="P595" s="28"/>
      <c r="Q595" s="28"/>
      <c r="S595" s="112">
        <v>0.1</v>
      </c>
      <c r="T595" s="114">
        <v>2028</v>
      </c>
      <c r="U595" s="110">
        <v>1285.81</v>
      </c>
      <c r="V595" s="110"/>
      <c r="W595" s="110">
        <v>1285.81</v>
      </c>
      <c r="X595" s="111">
        <v>1</v>
      </c>
      <c r="Y595" s="112">
        <v>0</v>
      </c>
      <c r="Z595" s="110">
        <v>1157.229</v>
      </c>
      <c r="AA595" s="110">
        <v>0</v>
      </c>
      <c r="AB595" s="110">
        <v>128.5809999999999</v>
      </c>
      <c r="AC595" s="110">
        <v>0</v>
      </c>
      <c r="AD595" s="110">
        <v>0</v>
      </c>
      <c r="AE595" t="s">
        <v>1885</v>
      </c>
      <c r="AF595" t="s">
        <v>764</v>
      </c>
      <c r="AG595" t="s">
        <v>7524</v>
      </c>
      <c r="AH595" t="s">
        <v>30</v>
      </c>
    </row>
    <row r="596" spans="1:34" ht="25">
      <c r="A596" s="104" t="s">
        <v>26</v>
      </c>
      <c r="B596" s="104" t="s">
        <v>11</v>
      </c>
      <c r="D596" s="113" t="s">
        <v>833</v>
      </c>
      <c r="F596" s="28" t="s">
        <v>1202</v>
      </c>
      <c r="G596" s="28" t="s">
        <v>1176</v>
      </c>
      <c r="H596" s="28"/>
      <c r="I596" s="28"/>
      <c r="J596" s="28"/>
      <c r="K596" s="28"/>
      <c r="L596" s="28"/>
      <c r="M596" s="106" t="s">
        <v>6021</v>
      </c>
      <c r="N596" s="332"/>
      <c r="O596" s="28"/>
      <c r="P596" s="28"/>
      <c r="Q596" s="28"/>
      <c r="S596" s="112">
        <v>0.1</v>
      </c>
      <c r="T596" s="114">
        <v>2028</v>
      </c>
      <c r="U596" s="110">
        <v>136000.34999999998</v>
      </c>
      <c r="V596" s="110"/>
      <c r="W596" s="110">
        <v>136000.34999999998</v>
      </c>
      <c r="X596" s="111">
        <v>1</v>
      </c>
      <c r="Y596" s="112">
        <v>0</v>
      </c>
      <c r="Z596" s="110">
        <v>122400.31499999999</v>
      </c>
      <c r="AA596" s="110">
        <v>0</v>
      </c>
      <c r="AB596" s="110">
        <v>13600.034999999989</v>
      </c>
      <c r="AC596" s="110">
        <v>0</v>
      </c>
      <c r="AD596" s="110">
        <v>0</v>
      </c>
      <c r="AE596" t="s">
        <v>1885</v>
      </c>
      <c r="AF596" t="s">
        <v>764</v>
      </c>
      <c r="AG596" t="s">
        <v>7524</v>
      </c>
      <c r="AH596" t="s">
        <v>30</v>
      </c>
    </row>
    <row r="597" spans="1:34" ht="50">
      <c r="A597" s="104" t="s">
        <v>26</v>
      </c>
      <c r="B597" s="104" t="s">
        <v>11</v>
      </c>
      <c r="D597" s="1" t="s">
        <v>845</v>
      </c>
      <c r="F597" s="28" t="s">
        <v>1188</v>
      </c>
      <c r="G597" s="28" t="s">
        <v>1187</v>
      </c>
      <c r="H597" s="28"/>
      <c r="I597" s="28"/>
      <c r="J597" s="28"/>
      <c r="K597" s="28"/>
      <c r="L597" s="28"/>
      <c r="M597" s="106" t="s">
        <v>6055</v>
      </c>
      <c r="N597" s="332"/>
      <c r="O597" s="28"/>
      <c r="P597" s="28"/>
      <c r="Q597" s="28"/>
      <c r="S597" s="112">
        <v>0.1</v>
      </c>
      <c r="T597" s="114">
        <v>2028</v>
      </c>
      <c r="U597" s="110">
        <v>242837.37</v>
      </c>
      <c r="V597" s="110"/>
      <c r="W597" s="110">
        <v>242837.37</v>
      </c>
      <c r="X597" s="111">
        <v>1</v>
      </c>
      <c r="Y597" s="112">
        <v>0</v>
      </c>
      <c r="Z597" s="110">
        <v>218553.633</v>
      </c>
      <c r="AA597" s="110">
        <v>0</v>
      </c>
      <c r="AB597" s="110">
        <v>24283.736999999994</v>
      </c>
      <c r="AC597" s="110">
        <v>0</v>
      </c>
      <c r="AD597" s="110">
        <v>0</v>
      </c>
      <c r="AE597" t="s">
        <v>1886</v>
      </c>
      <c r="AF597" t="s">
        <v>764</v>
      </c>
      <c r="AG597" t="s">
        <v>7524</v>
      </c>
      <c r="AH597" t="s">
        <v>7525</v>
      </c>
    </row>
    <row r="598" spans="1:34" ht="50">
      <c r="A598" s="104" t="s">
        <v>26</v>
      </c>
      <c r="B598" s="104" t="s">
        <v>11</v>
      </c>
      <c r="D598" s="113" t="s">
        <v>845</v>
      </c>
      <c r="F598" s="28" t="s">
        <v>1188</v>
      </c>
      <c r="G598" s="28" t="s">
        <v>1187</v>
      </c>
      <c r="H598" s="28"/>
      <c r="I598" s="28"/>
      <c r="J598" s="28"/>
      <c r="K598" s="28"/>
      <c r="L598" s="28"/>
      <c r="M598" s="106" t="s">
        <v>6055</v>
      </c>
      <c r="N598" s="332"/>
      <c r="O598" s="28"/>
      <c r="P598" s="28"/>
      <c r="Q598" s="28"/>
      <c r="S598" s="112">
        <v>0.1</v>
      </c>
      <c r="T598" s="114">
        <v>2028</v>
      </c>
      <c r="U598" s="110">
        <v>4659796.1300000018</v>
      </c>
      <c r="V598" s="110"/>
      <c r="W598" s="110">
        <v>4659796.1300000018</v>
      </c>
      <c r="X598" s="111">
        <v>1</v>
      </c>
      <c r="Y598" s="112">
        <v>0</v>
      </c>
      <c r="Z598" s="110">
        <v>4193816.5170000019</v>
      </c>
      <c r="AA598" s="110">
        <v>0</v>
      </c>
      <c r="AB598" s="110">
        <v>465979.6129999999</v>
      </c>
      <c r="AC598" s="110">
        <v>0</v>
      </c>
      <c r="AD598" s="110">
        <v>0</v>
      </c>
      <c r="AE598" t="s">
        <v>1886</v>
      </c>
      <c r="AF598" t="s">
        <v>764</v>
      </c>
      <c r="AG598" t="s">
        <v>365</v>
      </c>
    </row>
    <row r="599" spans="1:34" ht="37.5">
      <c r="A599" s="104" t="s">
        <v>26</v>
      </c>
      <c r="B599" s="104" t="s">
        <v>11</v>
      </c>
      <c r="D599" s="113" t="s">
        <v>6599</v>
      </c>
      <c r="F599" s="28" t="s">
        <v>849</v>
      </c>
      <c r="G599" s="28" t="s">
        <v>1863</v>
      </c>
      <c r="H599" s="28"/>
      <c r="I599" s="28"/>
      <c r="J599" s="28"/>
      <c r="K599" s="28"/>
      <c r="L599" s="28"/>
      <c r="M599" s="106" t="s">
        <v>6005</v>
      </c>
      <c r="N599" s="332"/>
      <c r="O599" s="28"/>
      <c r="P599" s="28"/>
      <c r="Q599" s="28"/>
      <c r="S599" s="112">
        <v>1</v>
      </c>
      <c r="T599" s="114">
        <v>2028</v>
      </c>
      <c r="U599" s="110">
        <v>1090670.32</v>
      </c>
      <c r="V599" s="110"/>
      <c r="W599" s="110">
        <v>1090670.32</v>
      </c>
      <c r="X599" s="111">
        <v>1</v>
      </c>
      <c r="Y599" s="112">
        <v>0</v>
      </c>
      <c r="Z599" s="110">
        <v>0</v>
      </c>
      <c r="AA599" s="110">
        <v>0</v>
      </c>
      <c r="AB599" s="110">
        <v>1090670.32</v>
      </c>
      <c r="AC599" s="110">
        <v>0</v>
      </c>
      <c r="AD599" s="110">
        <v>0</v>
      </c>
      <c r="AE599" t="s">
        <v>1911</v>
      </c>
      <c r="AF599" t="s">
        <v>765</v>
      </c>
      <c r="AG599" t="s">
        <v>365</v>
      </c>
    </row>
    <row r="600" spans="1:34" ht="37.5">
      <c r="A600" s="104" t="s">
        <v>26</v>
      </c>
      <c r="B600" s="104" t="s">
        <v>11</v>
      </c>
      <c r="D600" s="113" t="s">
        <v>6599</v>
      </c>
      <c r="F600" s="28" t="s">
        <v>849</v>
      </c>
      <c r="G600" s="28" t="s">
        <v>1863</v>
      </c>
      <c r="H600" s="28"/>
      <c r="I600" s="28"/>
      <c r="J600" s="28"/>
      <c r="K600" s="28"/>
      <c r="L600" s="28"/>
      <c r="M600" s="106" t="s">
        <v>6005</v>
      </c>
      <c r="N600" s="332"/>
      <c r="O600" s="28"/>
      <c r="P600" s="28"/>
      <c r="Q600" s="28"/>
      <c r="S600" s="112">
        <v>1</v>
      </c>
      <c r="T600" s="114">
        <v>2028</v>
      </c>
      <c r="U600" s="110">
        <v>4685724.53</v>
      </c>
      <c r="V600" s="110"/>
      <c r="W600" s="110">
        <v>4685724.53</v>
      </c>
      <c r="X600" s="111">
        <v>1</v>
      </c>
      <c r="Y600" s="112">
        <v>0</v>
      </c>
      <c r="Z600" s="110">
        <v>0</v>
      </c>
      <c r="AA600" s="110">
        <v>0</v>
      </c>
      <c r="AB600" s="110">
        <v>4685724.53</v>
      </c>
      <c r="AC600" s="110">
        <v>0</v>
      </c>
      <c r="AD600" s="110">
        <v>0</v>
      </c>
      <c r="AE600" t="s">
        <v>1911</v>
      </c>
      <c r="AF600" t="s">
        <v>765</v>
      </c>
      <c r="AG600" t="s">
        <v>365</v>
      </c>
    </row>
    <row r="601" spans="1:34" ht="25">
      <c r="A601" s="104" t="s">
        <v>26</v>
      </c>
      <c r="B601" s="104" t="s">
        <v>11</v>
      </c>
      <c r="D601" s="1" t="s">
        <v>927</v>
      </c>
      <c r="F601" s="28" t="s">
        <v>1257</v>
      </c>
      <c r="G601" s="28" t="s">
        <v>1258</v>
      </c>
      <c r="H601" s="28"/>
      <c r="I601" s="28"/>
      <c r="J601" s="28"/>
      <c r="K601" s="28"/>
      <c r="L601" s="28"/>
      <c r="M601" s="106" t="s">
        <v>6045</v>
      </c>
      <c r="N601" s="332"/>
      <c r="O601" s="28"/>
      <c r="P601" s="28"/>
      <c r="Q601" s="28"/>
      <c r="S601" s="112">
        <v>0.35</v>
      </c>
      <c r="T601" s="114">
        <v>2028</v>
      </c>
      <c r="U601" s="110">
        <v>8564.4699999999975</v>
      </c>
      <c r="V601" s="110"/>
      <c r="W601" s="110">
        <v>8564.4699999999975</v>
      </c>
      <c r="X601" s="111">
        <v>1</v>
      </c>
      <c r="Y601" s="112">
        <v>0</v>
      </c>
      <c r="Z601" s="110">
        <v>5566.9054999999989</v>
      </c>
      <c r="AA601" s="110">
        <v>0</v>
      </c>
      <c r="AB601" s="110">
        <v>2997.5644999999986</v>
      </c>
      <c r="AC601" s="110">
        <v>0</v>
      </c>
      <c r="AD601" s="110">
        <v>0</v>
      </c>
      <c r="AE601" t="s">
        <v>1912</v>
      </c>
      <c r="AF601" t="s">
        <v>764</v>
      </c>
      <c r="AG601" t="s">
        <v>7524</v>
      </c>
      <c r="AH601" t="s">
        <v>7525</v>
      </c>
    </row>
    <row r="602" spans="1:34" ht="25">
      <c r="A602" s="104" t="s">
        <v>26</v>
      </c>
      <c r="B602" s="104" t="s">
        <v>11</v>
      </c>
      <c r="D602" s="1" t="s">
        <v>927</v>
      </c>
      <c r="F602" s="28" t="s">
        <v>1257</v>
      </c>
      <c r="G602" s="28" t="s">
        <v>1258</v>
      </c>
      <c r="H602" s="28"/>
      <c r="I602" s="28"/>
      <c r="J602" s="28"/>
      <c r="K602" s="28"/>
      <c r="L602" s="28"/>
      <c r="M602" s="106" t="s">
        <v>6045</v>
      </c>
      <c r="N602" s="332"/>
      <c r="O602" s="28"/>
      <c r="P602" s="28"/>
      <c r="Q602" s="28"/>
      <c r="S602" s="112">
        <v>0.35</v>
      </c>
      <c r="T602" s="114">
        <v>2028</v>
      </c>
      <c r="U602" s="110">
        <v>3549530.49</v>
      </c>
      <c r="V602" s="110"/>
      <c r="W602" s="110">
        <v>3549530.49</v>
      </c>
      <c r="X602" s="111">
        <v>1</v>
      </c>
      <c r="Y602" s="112">
        <v>0</v>
      </c>
      <c r="Z602" s="110">
        <v>2307194.8185000001</v>
      </c>
      <c r="AA602" s="110">
        <v>0</v>
      </c>
      <c r="AB602" s="110">
        <v>1242335.6715000002</v>
      </c>
      <c r="AC602" s="110">
        <v>0</v>
      </c>
      <c r="AD602" s="110">
        <v>0</v>
      </c>
      <c r="AE602" t="s">
        <v>1912</v>
      </c>
      <c r="AF602" t="s">
        <v>764</v>
      </c>
      <c r="AG602" t="s">
        <v>365</v>
      </c>
    </row>
    <row r="603" spans="1:34" ht="75">
      <c r="A603" s="104" t="s">
        <v>26</v>
      </c>
      <c r="B603" s="104" t="s">
        <v>11</v>
      </c>
      <c r="D603" s="113" t="s">
        <v>895</v>
      </c>
      <c r="F603" s="28" t="s">
        <v>894</v>
      </c>
      <c r="G603" s="28" t="s">
        <v>1259</v>
      </c>
      <c r="H603" s="28"/>
      <c r="I603" s="28"/>
      <c r="J603" s="28"/>
      <c r="K603" s="28"/>
      <c r="L603" s="28"/>
      <c r="M603" s="106" t="s">
        <v>6024</v>
      </c>
      <c r="N603" s="332"/>
      <c r="O603" s="28"/>
      <c r="P603" s="28"/>
      <c r="Q603" s="28"/>
      <c r="S603" s="112">
        <v>0.9</v>
      </c>
      <c r="T603" s="114">
        <v>2028</v>
      </c>
      <c r="U603" s="110">
        <v>542416.17000000004</v>
      </c>
      <c r="V603" s="110"/>
      <c r="W603" s="110">
        <v>542416.17000000004</v>
      </c>
      <c r="X603" s="111">
        <v>1</v>
      </c>
      <c r="Y603" s="112">
        <v>0</v>
      </c>
      <c r="Z603" s="110">
        <v>54241.616999999991</v>
      </c>
      <c r="AA603" s="110">
        <v>0</v>
      </c>
      <c r="AB603" s="110">
        <v>488174.55300000007</v>
      </c>
      <c r="AC603" s="110">
        <v>0</v>
      </c>
      <c r="AD603" s="110">
        <v>0</v>
      </c>
      <c r="AE603" t="s">
        <v>1892</v>
      </c>
      <c r="AF603" t="s">
        <v>764</v>
      </c>
      <c r="AG603" t="s">
        <v>365</v>
      </c>
    </row>
    <row r="604" spans="1:34" ht="75">
      <c r="A604" s="104" t="s">
        <v>26</v>
      </c>
      <c r="B604" s="104" t="s">
        <v>11</v>
      </c>
      <c r="D604" s="42" t="s">
        <v>895</v>
      </c>
      <c r="F604" s="28" t="s">
        <v>894</v>
      </c>
      <c r="G604" s="28" t="s">
        <v>1259</v>
      </c>
      <c r="H604" s="28"/>
      <c r="I604" s="28"/>
      <c r="J604" s="28"/>
      <c r="K604" s="28"/>
      <c r="L604" s="28"/>
      <c r="M604" s="106" t="s">
        <v>6024</v>
      </c>
      <c r="N604" s="332"/>
      <c r="O604" s="28"/>
      <c r="P604" s="28"/>
      <c r="Q604" s="28"/>
      <c r="S604" s="112">
        <v>0.9</v>
      </c>
      <c r="T604" s="114">
        <v>2028</v>
      </c>
      <c r="U604" s="110">
        <v>2707795.649999999</v>
      </c>
      <c r="V604" s="110"/>
      <c r="W604" s="110">
        <v>2707795.649999999</v>
      </c>
      <c r="X604" s="111">
        <v>1</v>
      </c>
      <c r="Y604" s="112">
        <v>0</v>
      </c>
      <c r="Z604" s="110">
        <v>270779.56499999983</v>
      </c>
      <c r="AA604" s="110">
        <v>0</v>
      </c>
      <c r="AB604" s="110">
        <v>2437016.084999999</v>
      </c>
      <c r="AC604" s="110">
        <v>0</v>
      </c>
      <c r="AD604" s="110">
        <v>0</v>
      </c>
      <c r="AE604" t="s">
        <v>1892</v>
      </c>
      <c r="AF604" t="s">
        <v>764</v>
      </c>
      <c r="AG604" t="s">
        <v>365</v>
      </c>
    </row>
    <row r="605" spans="1:34" ht="25">
      <c r="A605" s="104" t="s">
        <v>26</v>
      </c>
      <c r="B605" s="104" t="s">
        <v>11</v>
      </c>
      <c r="D605" s="113" t="s">
        <v>847</v>
      </c>
      <c r="F605" s="28" t="s">
        <v>1278</v>
      </c>
      <c r="G605" s="28" t="s">
        <v>1277</v>
      </c>
      <c r="H605" s="28"/>
      <c r="I605" s="28"/>
      <c r="J605" s="28"/>
      <c r="K605" s="28"/>
      <c r="L605" s="28"/>
      <c r="M605" s="106" t="s">
        <v>6021</v>
      </c>
      <c r="N605" s="332"/>
      <c r="O605" s="28"/>
      <c r="P605" s="28"/>
      <c r="Q605" s="28"/>
      <c r="S605" s="112">
        <v>0.1</v>
      </c>
      <c r="T605" s="114">
        <v>2028</v>
      </c>
      <c r="U605" s="110">
        <v>35604.559999999998</v>
      </c>
      <c r="V605" s="110"/>
      <c r="W605" s="110">
        <v>35604.559999999998</v>
      </c>
      <c r="X605" s="111">
        <v>1</v>
      </c>
      <c r="Y605" s="112">
        <v>0</v>
      </c>
      <c r="Z605" s="110">
        <v>32044.103999999999</v>
      </c>
      <c r="AA605" s="110">
        <v>0</v>
      </c>
      <c r="AB605" s="110">
        <v>3560.4559999999983</v>
      </c>
      <c r="AC605" s="110">
        <v>0</v>
      </c>
      <c r="AD605" s="110">
        <v>0</v>
      </c>
      <c r="AE605" t="s">
        <v>1885</v>
      </c>
      <c r="AF605" t="s">
        <v>764</v>
      </c>
      <c r="AG605" t="s">
        <v>7524</v>
      </c>
      <c r="AH605" t="s">
        <v>30</v>
      </c>
    </row>
    <row r="606" spans="1:34" ht="25">
      <c r="A606" s="104" t="s">
        <v>26</v>
      </c>
      <c r="B606" s="104" t="s">
        <v>11</v>
      </c>
      <c r="D606" s="1" t="s">
        <v>844</v>
      </c>
      <c r="F606" s="28" t="s">
        <v>1198</v>
      </c>
      <c r="G606" s="28" t="s">
        <v>1184</v>
      </c>
      <c r="H606" s="28"/>
      <c r="I606" s="28"/>
      <c r="J606" s="28"/>
      <c r="K606" s="28"/>
      <c r="L606" s="28"/>
      <c r="M606" s="106" t="s">
        <v>6070</v>
      </c>
      <c r="N606" s="332"/>
      <c r="O606" s="28"/>
      <c r="P606" s="28"/>
      <c r="Q606" s="28"/>
      <c r="S606" s="112">
        <v>0.1</v>
      </c>
      <c r="T606" s="114">
        <v>2028</v>
      </c>
      <c r="U606" s="110">
        <v>17328.079999999998</v>
      </c>
      <c r="V606" s="110"/>
      <c r="W606" s="110">
        <v>17328.079999999998</v>
      </c>
      <c r="X606" s="111">
        <v>1</v>
      </c>
      <c r="Y606" s="112">
        <v>0</v>
      </c>
      <c r="Z606" s="110">
        <v>15595.271999999999</v>
      </c>
      <c r="AA606" s="110">
        <v>0</v>
      </c>
      <c r="AB606" s="110">
        <v>1732.8079999999991</v>
      </c>
      <c r="AC606" s="110">
        <v>0</v>
      </c>
      <c r="AD606" s="110">
        <v>0</v>
      </c>
      <c r="AE606" t="s">
        <v>1903</v>
      </c>
      <c r="AF606" t="s">
        <v>764</v>
      </c>
      <c r="AG606" t="s">
        <v>7524</v>
      </c>
      <c r="AH606" t="s">
        <v>7525</v>
      </c>
    </row>
    <row r="607" spans="1:34" ht="25">
      <c r="A607" s="104" t="s">
        <v>26</v>
      </c>
      <c r="B607" s="104" t="s">
        <v>11</v>
      </c>
      <c r="D607" s="113" t="s">
        <v>844</v>
      </c>
      <c r="F607" s="28" t="s">
        <v>1198</v>
      </c>
      <c r="G607" s="28" t="s">
        <v>1184</v>
      </c>
      <c r="H607" s="28"/>
      <c r="I607" s="28"/>
      <c r="J607" s="28"/>
      <c r="K607" s="28"/>
      <c r="L607" s="28"/>
      <c r="M607" s="106" t="s">
        <v>6070</v>
      </c>
      <c r="N607" s="332"/>
      <c r="O607" s="28"/>
      <c r="P607" s="28"/>
      <c r="Q607" s="28"/>
      <c r="S607" s="112">
        <v>0.1</v>
      </c>
      <c r="T607" s="114">
        <v>2028</v>
      </c>
      <c r="U607" s="110">
        <v>907303.2799999998</v>
      </c>
      <c r="V607" s="110"/>
      <c r="W607" s="110">
        <v>907303.2799999998</v>
      </c>
      <c r="X607" s="111">
        <v>1</v>
      </c>
      <c r="Y607" s="112">
        <v>0</v>
      </c>
      <c r="Z607" s="110">
        <v>816572.95199999982</v>
      </c>
      <c r="AA607" s="110">
        <v>0</v>
      </c>
      <c r="AB607" s="110">
        <v>90730.32799999998</v>
      </c>
      <c r="AC607" s="110">
        <v>0</v>
      </c>
      <c r="AD607" s="110">
        <v>0</v>
      </c>
      <c r="AE607" t="s">
        <v>1903</v>
      </c>
      <c r="AF607" t="s">
        <v>764</v>
      </c>
      <c r="AG607" t="s">
        <v>365</v>
      </c>
    </row>
    <row r="608" spans="1:34" ht="25">
      <c r="A608" s="104" t="s">
        <v>26</v>
      </c>
      <c r="B608" s="104" t="s">
        <v>11</v>
      </c>
      <c r="D608" s="1" t="s">
        <v>928</v>
      </c>
      <c r="F608" s="28" t="s">
        <v>929</v>
      </c>
      <c r="G608" s="28" t="s">
        <v>1261</v>
      </c>
      <c r="H608" s="28"/>
      <c r="I608" s="28"/>
      <c r="J608" s="28"/>
      <c r="K608" s="28"/>
      <c r="L608" s="28"/>
      <c r="M608" s="106" t="s">
        <v>6073</v>
      </c>
      <c r="N608" s="332"/>
      <c r="O608" s="28"/>
      <c r="P608" s="28"/>
      <c r="Q608" s="28"/>
      <c r="S608" s="112">
        <v>0.35</v>
      </c>
      <c r="T608" s="114">
        <v>2028</v>
      </c>
      <c r="U608" s="110">
        <v>178237.43000000002</v>
      </c>
      <c r="V608" s="110"/>
      <c r="W608" s="110">
        <v>178237.43000000002</v>
      </c>
      <c r="X608" s="111">
        <v>1</v>
      </c>
      <c r="Y608" s="112">
        <v>0</v>
      </c>
      <c r="Z608" s="110">
        <v>115854.32950000002</v>
      </c>
      <c r="AA608" s="110">
        <v>0</v>
      </c>
      <c r="AB608" s="110">
        <v>62383.1005</v>
      </c>
      <c r="AC608" s="110">
        <v>0</v>
      </c>
      <c r="AD608" s="110">
        <v>0</v>
      </c>
      <c r="AE608" t="s">
        <v>1884</v>
      </c>
      <c r="AF608" t="s">
        <v>764</v>
      </c>
      <c r="AG608" t="s">
        <v>365</v>
      </c>
    </row>
    <row r="609" spans="1:34" ht="25">
      <c r="A609" s="104" t="s">
        <v>26</v>
      </c>
      <c r="B609" s="104" t="s">
        <v>11</v>
      </c>
      <c r="D609" s="42" t="s">
        <v>928</v>
      </c>
      <c r="F609" s="28" t="s">
        <v>929</v>
      </c>
      <c r="G609" s="28" t="s">
        <v>1261</v>
      </c>
      <c r="H609" s="28"/>
      <c r="I609" s="28"/>
      <c r="J609" s="28"/>
      <c r="K609" s="28"/>
      <c r="L609" s="28"/>
      <c r="M609" s="106" t="s">
        <v>6073</v>
      </c>
      <c r="N609" s="332"/>
      <c r="O609" s="28"/>
      <c r="P609" s="28"/>
      <c r="Q609" s="28"/>
      <c r="S609" s="112">
        <v>0.35</v>
      </c>
      <c r="T609" s="114">
        <v>2028</v>
      </c>
      <c r="U609" s="110">
        <v>4371810.62</v>
      </c>
      <c r="V609" s="110"/>
      <c r="W609" s="110">
        <v>4371810.62</v>
      </c>
      <c r="X609" s="111">
        <v>1</v>
      </c>
      <c r="Y609" s="112">
        <v>0</v>
      </c>
      <c r="Z609" s="110">
        <v>2841676.9030000004</v>
      </c>
      <c r="AA609" s="110">
        <v>0</v>
      </c>
      <c r="AB609" s="110">
        <v>1530133.7169999997</v>
      </c>
      <c r="AC609" s="110">
        <v>0</v>
      </c>
      <c r="AD609" s="110">
        <v>0</v>
      </c>
      <c r="AE609" t="s">
        <v>1884</v>
      </c>
      <c r="AF609" t="s">
        <v>764</v>
      </c>
      <c r="AG609" t="s">
        <v>365</v>
      </c>
    </row>
    <row r="610" spans="1:34" ht="25">
      <c r="A610" s="104" t="s">
        <v>26</v>
      </c>
      <c r="B610" s="104" t="s">
        <v>11</v>
      </c>
      <c r="D610" s="1" t="s">
        <v>913</v>
      </c>
      <c r="F610" s="28" t="s">
        <v>914</v>
      </c>
      <c r="G610" s="28" t="s">
        <v>1296</v>
      </c>
      <c r="H610" s="28"/>
      <c r="I610" s="28"/>
      <c r="J610" s="28"/>
      <c r="K610" s="28"/>
      <c r="L610" s="28"/>
      <c r="M610" s="106" t="s">
        <v>6021</v>
      </c>
      <c r="N610" s="332"/>
      <c r="O610" s="28"/>
      <c r="P610" s="28"/>
      <c r="Q610" s="28"/>
      <c r="S610" s="112">
        <v>0.1</v>
      </c>
      <c r="T610" s="114">
        <v>2028</v>
      </c>
      <c r="U610" s="110">
        <v>16027.769999999999</v>
      </c>
      <c r="V610" s="110"/>
      <c r="W610" s="110">
        <v>16027.769999999999</v>
      </c>
      <c r="X610" s="111">
        <v>1</v>
      </c>
      <c r="Y610" s="112">
        <v>0</v>
      </c>
      <c r="Z610" s="110">
        <v>14424.992999999999</v>
      </c>
      <c r="AA610" s="110">
        <v>0</v>
      </c>
      <c r="AB610" s="110">
        <v>1602.777</v>
      </c>
      <c r="AC610" s="110">
        <v>0</v>
      </c>
      <c r="AD610" s="110">
        <v>0</v>
      </c>
      <c r="AE610" t="s">
        <v>1885</v>
      </c>
      <c r="AF610" t="s">
        <v>764</v>
      </c>
      <c r="AG610" t="s">
        <v>7524</v>
      </c>
      <c r="AH610" t="s">
        <v>30</v>
      </c>
    </row>
    <row r="611" spans="1:34" ht="37.5">
      <c r="A611" s="104" t="s">
        <v>26</v>
      </c>
      <c r="B611" s="104" t="s">
        <v>11</v>
      </c>
      <c r="D611" s="113" t="s">
        <v>910</v>
      </c>
      <c r="F611" s="28" t="s">
        <v>911</v>
      </c>
      <c r="G611" s="28" t="s">
        <v>1172</v>
      </c>
      <c r="H611" s="28"/>
      <c r="I611" s="28"/>
      <c r="J611" s="28"/>
      <c r="K611" s="28"/>
      <c r="L611" s="28"/>
      <c r="M611" s="106" t="s">
        <v>6039</v>
      </c>
      <c r="N611" s="332"/>
      <c r="O611" s="28"/>
      <c r="P611" s="28"/>
      <c r="Q611" s="28"/>
      <c r="S611" s="112">
        <v>0.1</v>
      </c>
      <c r="T611" s="114">
        <v>2028</v>
      </c>
      <c r="U611" s="110">
        <v>78.260000000000005</v>
      </c>
      <c r="V611" s="110"/>
      <c r="W611" s="110">
        <v>78.260000000000005</v>
      </c>
      <c r="X611" s="111">
        <v>1</v>
      </c>
      <c r="Y611" s="112">
        <v>0</v>
      </c>
      <c r="Z611" s="110">
        <v>70.434000000000012</v>
      </c>
      <c r="AA611" s="110">
        <v>0</v>
      </c>
      <c r="AB611" s="110">
        <v>7.8259999999999934</v>
      </c>
      <c r="AC611" s="110">
        <v>0</v>
      </c>
      <c r="AD611" s="110">
        <v>0</v>
      </c>
      <c r="AE611" t="s">
        <v>1900</v>
      </c>
      <c r="AF611" t="s">
        <v>764</v>
      </c>
      <c r="AG611" t="s">
        <v>7524</v>
      </c>
      <c r="AH611" t="s">
        <v>30</v>
      </c>
    </row>
    <row r="612" spans="1:34" ht="37.5">
      <c r="A612" s="104" t="s">
        <v>26</v>
      </c>
      <c r="B612" s="104" t="s">
        <v>11</v>
      </c>
      <c r="D612" s="113" t="s">
        <v>910</v>
      </c>
      <c r="F612" s="28" t="s">
        <v>911</v>
      </c>
      <c r="G612" s="28" t="s">
        <v>1172</v>
      </c>
      <c r="H612" s="28"/>
      <c r="I612" s="28"/>
      <c r="J612" s="28"/>
      <c r="K612" s="28"/>
      <c r="L612" s="28"/>
      <c r="M612" s="106" t="s">
        <v>6039</v>
      </c>
      <c r="N612" s="332"/>
      <c r="O612" s="28"/>
      <c r="P612" s="28"/>
      <c r="Q612" s="28"/>
      <c r="S612" s="112">
        <v>0.1</v>
      </c>
      <c r="T612" s="114">
        <v>2028</v>
      </c>
      <c r="U612" s="110">
        <v>28670.89</v>
      </c>
      <c r="V612" s="110"/>
      <c r="W612" s="110">
        <v>28670.89</v>
      </c>
      <c r="X612" s="111">
        <v>1</v>
      </c>
      <c r="Y612" s="112">
        <v>0</v>
      </c>
      <c r="Z612" s="110">
        <v>25803.800999999999</v>
      </c>
      <c r="AA612" s="110">
        <v>0</v>
      </c>
      <c r="AB612" s="110">
        <v>2867.0889999999999</v>
      </c>
      <c r="AC612" s="110">
        <v>0</v>
      </c>
      <c r="AD612" s="110">
        <v>0</v>
      </c>
      <c r="AE612" t="s">
        <v>1900</v>
      </c>
      <c r="AF612" t="s">
        <v>764</v>
      </c>
      <c r="AG612" t="s">
        <v>7524</v>
      </c>
      <c r="AH612" t="s">
        <v>30</v>
      </c>
    </row>
    <row r="613" spans="1:34" ht="25">
      <c r="A613" s="104" t="s">
        <v>26</v>
      </c>
      <c r="B613" s="104" t="s">
        <v>11</v>
      </c>
      <c r="D613" s="113" t="s">
        <v>930</v>
      </c>
      <c r="F613" s="28" t="s">
        <v>931</v>
      </c>
      <c r="G613" s="28" t="s">
        <v>1262</v>
      </c>
      <c r="H613" s="28"/>
      <c r="I613" s="28"/>
      <c r="J613" s="28"/>
      <c r="K613" s="28"/>
      <c r="L613" s="28"/>
      <c r="M613" s="106" t="s">
        <v>6190</v>
      </c>
      <c r="N613" s="332"/>
      <c r="O613" s="28"/>
      <c r="P613" s="28"/>
      <c r="Q613" s="28"/>
      <c r="S613" s="112">
        <v>0.1</v>
      </c>
      <c r="T613" s="114">
        <v>2028</v>
      </c>
      <c r="U613" s="110">
        <v>108085.98</v>
      </c>
      <c r="V613" s="110"/>
      <c r="W613" s="110">
        <v>108085.98</v>
      </c>
      <c r="X613" s="111">
        <v>1</v>
      </c>
      <c r="Y613" s="112">
        <v>0</v>
      </c>
      <c r="Z613" s="110">
        <v>97277.381999999998</v>
      </c>
      <c r="AA613" s="110">
        <v>0</v>
      </c>
      <c r="AB613" s="110">
        <v>10808.597999999998</v>
      </c>
      <c r="AC613" s="110">
        <v>0</v>
      </c>
      <c r="AD613" s="110">
        <v>0</v>
      </c>
      <c r="AE613" t="s">
        <v>1899</v>
      </c>
      <c r="AF613" t="s">
        <v>764</v>
      </c>
      <c r="AG613" t="s">
        <v>7524</v>
      </c>
      <c r="AH613" t="s">
        <v>30</v>
      </c>
    </row>
    <row r="614" spans="1:34" ht="25">
      <c r="A614" s="104" t="s">
        <v>26</v>
      </c>
      <c r="B614" s="104" t="s">
        <v>11</v>
      </c>
      <c r="D614" s="113" t="s">
        <v>842</v>
      </c>
      <c r="F614" s="28" t="s">
        <v>841</v>
      </c>
      <c r="G614" s="28" t="s">
        <v>1263</v>
      </c>
      <c r="H614" s="28"/>
      <c r="I614" s="28"/>
      <c r="J614" s="28"/>
      <c r="K614" s="28"/>
      <c r="L614" s="28"/>
      <c r="M614" s="106" t="s">
        <v>6707</v>
      </c>
      <c r="N614" s="332"/>
      <c r="O614" s="28"/>
      <c r="P614" s="28"/>
      <c r="Q614" s="28"/>
      <c r="S614" s="112">
        <v>0.1</v>
      </c>
      <c r="T614" s="114">
        <v>2028</v>
      </c>
      <c r="U614" s="110">
        <v>1062205.75</v>
      </c>
      <c r="V614" s="110"/>
      <c r="W614" s="110">
        <v>1062205.75</v>
      </c>
      <c r="X614" s="111">
        <v>1</v>
      </c>
      <c r="Y614" s="112">
        <v>0</v>
      </c>
      <c r="Z614" s="110">
        <v>955985.17500000005</v>
      </c>
      <c r="AA614" s="110">
        <v>0</v>
      </c>
      <c r="AB614" s="110">
        <v>106220.57499999995</v>
      </c>
      <c r="AC614" s="110">
        <v>0</v>
      </c>
      <c r="AD614" s="110">
        <v>0</v>
      </c>
      <c r="AE614" t="s">
        <v>1905</v>
      </c>
      <c r="AF614" t="s">
        <v>764</v>
      </c>
      <c r="AG614" t="s">
        <v>365</v>
      </c>
    </row>
    <row r="615" spans="1:34" ht="37.5">
      <c r="A615" s="104" t="s">
        <v>26</v>
      </c>
      <c r="B615" s="104" t="s">
        <v>11</v>
      </c>
      <c r="D615" s="1" t="s">
        <v>6606</v>
      </c>
      <c r="F615" s="28" t="s">
        <v>1879</v>
      </c>
      <c r="G615" s="28" t="s">
        <v>1170</v>
      </c>
      <c r="H615" s="28"/>
      <c r="I615" s="28"/>
      <c r="J615" s="28"/>
      <c r="K615" s="28"/>
      <c r="L615" s="28"/>
      <c r="M615" s="106" t="s">
        <v>6607</v>
      </c>
      <c r="N615" s="332"/>
      <c r="O615" s="28"/>
      <c r="P615" s="28"/>
      <c r="Q615" s="28"/>
      <c r="S615" s="112">
        <v>0.51</v>
      </c>
      <c r="T615" s="114">
        <v>2028</v>
      </c>
      <c r="U615" s="110">
        <v>19415.68</v>
      </c>
      <c r="V615" s="110"/>
      <c r="W615" s="110">
        <v>19415.68</v>
      </c>
      <c r="X615" s="111">
        <v>1</v>
      </c>
      <c r="Y615" s="112">
        <v>0</v>
      </c>
      <c r="Z615" s="110">
        <v>9513.6831999999995</v>
      </c>
      <c r="AA615" s="110">
        <v>0</v>
      </c>
      <c r="AB615" s="110">
        <v>9901.9968000000008</v>
      </c>
      <c r="AC615" s="110">
        <v>0</v>
      </c>
      <c r="AD615" s="110">
        <v>0</v>
      </c>
      <c r="AE615" t="s">
        <v>1898</v>
      </c>
      <c r="AF615" t="s">
        <v>764</v>
      </c>
      <c r="AG615" t="s">
        <v>7524</v>
      </c>
      <c r="AH615" t="s">
        <v>30</v>
      </c>
    </row>
    <row r="616" spans="1:34" ht="37.5">
      <c r="A616" s="104" t="s">
        <v>26</v>
      </c>
      <c r="B616" s="104" t="s">
        <v>11</v>
      </c>
      <c r="D616" s="113" t="s">
        <v>6611</v>
      </c>
      <c r="F616" s="28" t="s">
        <v>1747</v>
      </c>
      <c r="G616" s="28" t="s">
        <v>1170</v>
      </c>
      <c r="H616" s="28"/>
      <c r="I616" s="28"/>
      <c r="J616" s="28"/>
      <c r="K616" s="28"/>
      <c r="L616" s="28"/>
      <c r="M616" s="106" t="s">
        <v>6019</v>
      </c>
      <c r="N616" s="332"/>
      <c r="O616" s="28"/>
      <c r="P616" s="28"/>
      <c r="Q616" s="28"/>
      <c r="S616" s="112">
        <v>0.51</v>
      </c>
      <c r="T616" s="114">
        <v>2028</v>
      </c>
      <c r="U616" s="110">
        <v>483895.93999999994</v>
      </c>
      <c r="V616" s="110"/>
      <c r="W616" s="110">
        <v>483895.93999999994</v>
      </c>
      <c r="X616" s="111">
        <v>1</v>
      </c>
      <c r="Y616" s="112">
        <v>0</v>
      </c>
      <c r="Z616" s="110">
        <v>237109.01059999998</v>
      </c>
      <c r="AA616" s="110">
        <v>0</v>
      </c>
      <c r="AB616" s="110">
        <v>246786.92939999996</v>
      </c>
      <c r="AC616" s="110">
        <v>0</v>
      </c>
      <c r="AD616" s="110">
        <v>0</v>
      </c>
      <c r="AE616" t="s">
        <v>1891</v>
      </c>
      <c r="AF616" t="s">
        <v>764</v>
      </c>
      <c r="AG616" t="s">
        <v>365</v>
      </c>
    </row>
    <row r="617" spans="1:34" ht="37.5">
      <c r="A617" s="104" t="s">
        <v>26</v>
      </c>
      <c r="B617" s="104" t="s">
        <v>11</v>
      </c>
      <c r="D617" s="1" t="s">
        <v>889</v>
      </c>
      <c r="F617" s="28" t="s">
        <v>992</v>
      </c>
      <c r="G617" s="28" t="s">
        <v>1170</v>
      </c>
      <c r="H617" s="28"/>
      <c r="I617" s="28"/>
      <c r="J617" s="28"/>
      <c r="K617" s="28"/>
      <c r="L617" s="28"/>
      <c r="M617" s="106" t="s">
        <v>6005</v>
      </c>
      <c r="N617" s="332"/>
      <c r="O617" s="28"/>
      <c r="P617" s="28"/>
      <c r="Q617" s="28"/>
      <c r="S617" s="112">
        <v>0.37</v>
      </c>
      <c r="T617" s="114">
        <v>2028</v>
      </c>
      <c r="U617" s="110">
        <v>1736566.7899999998</v>
      </c>
      <c r="V617" s="110"/>
      <c r="W617" s="110">
        <v>1736566.7899999998</v>
      </c>
      <c r="X617" s="111">
        <v>1</v>
      </c>
      <c r="Y617" s="112">
        <v>0</v>
      </c>
      <c r="Z617" s="110">
        <v>1094037.0776999998</v>
      </c>
      <c r="AA617" s="110">
        <v>0</v>
      </c>
      <c r="AB617" s="110">
        <v>642529.71230000001</v>
      </c>
      <c r="AC617" s="110">
        <v>0</v>
      </c>
      <c r="AD617" s="110">
        <v>0</v>
      </c>
      <c r="AE617" t="s">
        <v>1911</v>
      </c>
      <c r="AF617" t="s">
        <v>765</v>
      </c>
      <c r="AG617" t="s">
        <v>365</v>
      </c>
    </row>
    <row r="618" spans="1:34" ht="37.5">
      <c r="A618" s="104" t="s">
        <v>26</v>
      </c>
      <c r="B618" s="104" t="s">
        <v>11</v>
      </c>
      <c r="D618" s="1" t="s">
        <v>900</v>
      </c>
      <c r="F618" s="28" t="s">
        <v>993</v>
      </c>
      <c r="G618" s="28" t="s">
        <v>1170</v>
      </c>
      <c r="H618" s="28"/>
      <c r="I618" s="28"/>
      <c r="J618" s="28"/>
      <c r="K618" s="28"/>
      <c r="L618" s="28"/>
      <c r="M618" s="106" t="s">
        <v>6005</v>
      </c>
      <c r="N618" s="332"/>
      <c r="O618" s="28"/>
      <c r="P618" s="28"/>
      <c r="Q618" s="28"/>
      <c r="S618" s="112">
        <v>0.37</v>
      </c>
      <c r="T618" s="114">
        <v>2028</v>
      </c>
      <c r="U618" s="110">
        <v>617150.35</v>
      </c>
      <c r="V618" s="110"/>
      <c r="W618" s="110">
        <v>617150.35</v>
      </c>
      <c r="X618" s="111">
        <v>1</v>
      </c>
      <c r="Y618" s="112">
        <v>0</v>
      </c>
      <c r="Z618" s="110">
        <v>388804.7205</v>
      </c>
      <c r="AA618" s="110">
        <v>0</v>
      </c>
      <c r="AB618" s="110">
        <v>228345.62949999998</v>
      </c>
      <c r="AC618" s="110">
        <v>0</v>
      </c>
      <c r="AD618" s="110">
        <v>0</v>
      </c>
      <c r="AE618" t="s">
        <v>1911</v>
      </c>
      <c r="AF618" t="s">
        <v>765</v>
      </c>
      <c r="AG618" t="s">
        <v>365</v>
      </c>
    </row>
    <row r="619" spans="1:34" ht="25">
      <c r="A619" s="104" t="s">
        <v>5882</v>
      </c>
      <c r="B619" s="104" t="s">
        <v>280</v>
      </c>
      <c r="D619" s="42" t="s">
        <v>754</v>
      </c>
      <c r="F619" s="28" t="s">
        <v>1062</v>
      </c>
      <c r="G619" s="28" t="s">
        <v>1160</v>
      </c>
      <c r="H619" s="28"/>
      <c r="I619" s="28"/>
      <c r="J619" s="28"/>
      <c r="K619" s="28"/>
      <c r="L619" s="28"/>
      <c r="M619" s="106" t="s">
        <v>5973</v>
      </c>
      <c r="N619" s="332"/>
      <c r="O619" s="28"/>
      <c r="P619" s="28"/>
      <c r="Q619" s="28"/>
      <c r="S619" s="112">
        <v>0.80249999999999999</v>
      </c>
      <c r="T619" s="114">
        <v>2028</v>
      </c>
      <c r="U619" s="110">
        <v>126922.91999999998</v>
      </c>
      <c r="V619" s="110"/>
      <c r="W619" s="110">
        <v>126922.91999999998</v>
      </c>
      <c r="X619" s="111">
        <v>1</v>
      </c>
      <c r="Y619" s="112">
        <v>0</v>
      </c>
      <c r="Z619" s="110">
        <v>25067.276699999999</v>
      </c>
      <c r="AA619" s="110">
        <v>0</v>
      </c>
      <c r="AB619" s="110">
        <v>101855.64329999998</v>
      </c>
      <c r="AC619" s="110">
        <v>0</v>
      </c>
      <c r="AD619" s="110">
        <v>0</v>
      </c>
      <c r="AE619" t="s">
        <v>541</v>
      </c>
      <c r="AF619" t="s">
        <v>764</v>
      </c>
      <c r="AG619" t="s">
        <v>365</v>
      </c>
    </row>
    <row r="620" spans="1:34" ht="25">
      <c r="A620" s="104" t="s">
        <v>26</v>
      </c>
      <c r="B620" s="104" t="s">
        <v>11</v>
      </c>
      <c r="D620" s="1" t="s">
        <v>932</v>
      </c>
      <c r="F620" s="28" t="s">
        <v>1264</v>
      </c>
      <c r="G620" s="28" t="s">
        <v>1262</v>
      </c>
      <c r="H620" s="28"/>
      <c r="I620" s="28"/>
      <c r="J620" s="28"/>
      <c r="K620" s="28"/>
      <c r="L620" s="28"/>
      <c r="M620" s="106" t="s">
        <v>6013</v>
      </c>
      <c r="N620" s="332"/>
      <c r="O620" s="28"/>
      <c r="P620" s="28"/>
      <c r="Q620" s="28"/>
      <c r="S620" s="112">
        <v>0.1</v>
      </c>
      <c r="T620" s="114">
        <v>2028</v>
      </c>
      <c r="U620" s="110">
        <v>135336.77999999997</v>
      </c>
      <c r="V620" s="110"/>
      <c r="W620" s="110">
        <v>135336.77999999997</v>
      </c>
      <c r="X620" s="111">
        <v>1</v>
      </c>
      <c r="Y620" s="112">
        <v>0</v>
      </c>
      <c r="Z620" s="110">
        <v>121803.10199999997</v>
      </c>
      <c r="AA620" s="110">
        <v>0</v>
      </c>
      <c r="AB620" s="110">
        <v>13533.678</v>
      </c>
      <c r="AC620" s="110">
        <v>0</v>
      </c>
      <c r="AD620" s="110">
        <v>0</v>
      </c>
      <c r="AE620" t="s">
        <v>1909</v>
      </c>
      <c r="AF620" t="s">
        <v>764</v>
      </c>
      <c r="AG620" t="s">
        <v>7524</v>
      </c>
      <c r="AH620" t="s">
        <v>30</v>
      </c>
    </row>
    <row r="621" spans="1:34" ht="25">
      <c r="A621" s="104" t="s">
        <v>26</v>
      </c>
      <c r="B621" s="104" t="s">
        <v>11</v>
      </c>
      <c r="D621" s="113" t="s">
        <v>933</v>
      </c>
      <c r="F621" s="28" t="s">
        <v>1265</v>
      </c>
      <c r="G621" s="28" t="s">
        <v>1184</v>
      </c>
      <c r="H621" s="28"/>
      <c r="I621" s="28"/>
      <c r="J621" s="28"/>
      <c r="K621" s="28"/>
      <c r="L621" s="28"/>
      <c r="M621" s="106" t="s">
        <v>6083</v>
      </c>
      <c r="N621" s="332"/>
      <c r="O621" s="28"/>
      <c r="P621" s="28"/>
      <c r="Q621" s="28"/>
      <c r="S621" s="112">
        <v>0.3</v>
      </c>
      <c r="T621" s="114">
        <v>2028</v>
      </c>
      <c r="U621" s="110">
        <v>153196.49000000002</v>
      </c>
      <c r="V621" s="110"/>
      <c r="W621" s="110">
        <v>153196.49000000002</v>
      </c>
      <c r="X621" s="111">
        <v>1</v>
      </c>
      <c r="Y621" s="112">
        <v>0</v>
      </c>
      <c r="Z621" s="110">
        <v>107237.54300000001</v>
      </c>
      <c r="AA621" s="110">
        <v>0</v>
      </c>
      <c r="AB621" s="110">
        <v>45958.947000000015</v>
      </c>
      <c r="AC621" s="110">
        <v>0</v>
      </c>
      <c r="AD621" s="110">
        <v>0</v>
      </c>
      <c r="AE621" t="s">
        <v>1913</v>
      </c>
      <c r="AF621" t="s">
        <v>764</v>
      </c>
      <c r="AG621" t="s">
        <v>7524</v>
      </c>
      <c r="AH621" t="s">
        <v>30</v>
      </c>
    </row>
    <row r="622" spans="1:34" ht="112.5">
      <c r="A622" s="104" t="s">
        <v>2015</v>
      </c>
      <c r="B622" s="104" t="s">
        <v>1940</v>
      </c>
      <c r="D622" s="113" t="s">
        <v>6638</v>
      </c>
      <c r="F622" s="28" t="s">
        <v>6636</v>
      </c>
      <c r="G622" s="28" t="s">
        <v>1719</v>
      </c>
      <c r="H622" s="28"/>
      <c r="I622" s="28"/>
      <c r="J622" s="28"/>
      <c r="K622" s="28"/>
      <c r="L622" s="28"/>
      <c r="M622" s="106" t="s">
        <v>5952</v>
      </c>
      <c r="N622" s="332"/>
      <c r="O622" s="28"/>
      <c r="P622" s="28"/>
      <c r="Q622" s="28"/>
      <c r="S622" s="112">
        <v>0.54</v>
      </c>
      <c r="T622" s="114">
        <v>2028</v>
      </c>
      <c r="U622" s="110">
        <v>54781</v>
      </c>
      <c r="V622" s="110"/>
      <c r="W622" s="110">
        <v>54781</v>
      </c>
      <c r="X622" s="111">
        <v>1</v>
      </c>
      <c r="Y622" s="112">
        <v>0</v>
      </c>
      <c r="Z622" s="110">
        <v>25199.26</v>
      </c>
      <c r="AA622" s="110">
        <v>0</v>
      </c>
      <c r="AB622" s="110">
        <v>29581.74</v>
      </c>
      <c r="AC622" s="110">
        <v>0</v>
      </c>
      <c r="AD622" s="110">
        <v>0</v>
      </c>
      <c r="AE622" t="s">
        <v>656</v>
      </c>
      <c r="AF622" t="s">
        <v>765</v>
      </c>
      <c r="AG622" t="s">
        <v>7524</v>
      </c>
      <c r="AH622" t="s">
        <v>7525</v>
      </c>
    </row>
    <row r="623" spans="1:34" ht="75">
      <c r="A623" s="104" t="s">
        <v>5882</v>
      </c>
      <c r="B623" s="104" t="s">
        <v>280</v>
      </c>
      <c r="D623" s="1" t="s">
        <v>1739</v>
      </c>
      <c r="F623" s="28" t="s">
        <v>1001</v>
      </c>
      <c r="G623" s="28" t="s">
        <v>1738</v>
      </c>
      <c r="H623" s="28"/>
      <c r="I623" s="28"/>
      <c r="J623" s="28"/>
      <c r="K623" s="28"/>
      <c r="L623" s="28"/>
      <c r="M623" s="106" t="s">
        <v>5973</v>
      </c>
      <c r="N623" s="332"/>
      <c r="O623" s="28"/>
      <c r="P623" s="28"/>
      <c r="Q623" s="28"/>
      <c r="S623" s="112">
        <v>0.875</v>
      </c>
      <c r="T623" s="114">
        <v>2028</v>
      </c>
      <c r="U623" s="110">
        <v>4710</v>
      </c>
      <c r="V623" s="110"/>
      <c r="W623" s="110">
        <v>4710</v>
      </c>
      <c r="X623" s="111">
        <v>1</v>
      </c>
      <c r="Y623" s="112">
        <v>0</v>
      </c>
      <c r="Z623" s="110">
        <v>588.75</v>
      </c>
      <c r="AA623" s="110">
        <v>0</v>
      </c>
      <c r="AB623" s="110">
        <v>4121.25</v>
      </c>
      <c r="AC623" s="110">
        <v>0</v>
      </c>
      <c r="AD623" s="110">
        <v>0</v>
      </c>
      <c r="AE623" t="s">
        <v>541</v>
      </c>
      <c r="AF623" t="s">
        <v>764</v>
      </c>
      <c r="AG623" t="s">
        <v>7524</v>
      </c>
      <c r="AH623" t="s">
        <v>30</v>
      </c>
    </row>
    <row r="624" spans="1:34" ht="50">
      <c r="A624" s="104" t="s">
        <v>5882</v>
      </c>
      <c r="B624" s="104" t="s">
        <v>280</v>
      </c>
      <c r="D624" s="113" t="s">
        <v>1656</v>
      </c>
      <c r="F624" s="28" t="s">
        <v>1003</v>
      </c>
      <c r="G624" s="28" t="s">
        <v>1655</v>
      </c>
      <c r="H624" s="28"/>
      <c r="I624" s="28"/>
      <c r="J624" s="28"/>
      <c r="K624" s="28"/>
      <c r="L624" s="28"/>
      <c r="M624" s="106" t="s">
        <v>6321</v>
      </c>
      <c r="N624" s="332"/>
      <c r="O624" s="28"/>
      <c r="P624" s="28"/>
      <c r="Q624" s="28"/>
      <c r="S624" s="112">
        <v>0.875</v>
      </c>
      <c r="T624" s="114">
        <v>2028</v>
      </c>
      <c r="U624" s="110">
        <v>51741.43</v>
      </c>
      <c r="V624" s="110"/>
      <c r="W624" s="110">
        <v>51741.43</v>
      </c>
      <c r="X624" s="111">
        <v>1</v>
      </c>
      <c r="Y624" s="112">
        <v>0</v>
      </c>
      <c r="Z624" s="110">
        <v>6467.67875</v>
      </c>
      <c r="AA624" s="110">
        <v>0</v>
      </c>
      <c r="AB624" s="110">
        <v>45273.751250000001</v>
      </c>
      <c r="AC624" s="110">
        <v>0</v>
      </c>
      <c r="AD624" s="110">
        <v>0</v>
      </c>
      <c r="AE624" t="s">
        <v>538</v>
      </c>
      <c r="AF624" t="s">
        <v>764</v>
      </c>
      <c r="AG624" t="s">
        <v>7524</v>
      </c>
      <c r="AH624" t="s">
        <v>7525</v>
      </c>
    </row>
    <row r="625" spans="1:34" ht="50">
      <c r="A625" s="104" t="s">
        <v>5882</v>
      </c>
      <c r="B625" s="104" t="s">
        <v>280</v>
      </c>
      <c r="D625" s="113" t="s">
        <v>755</v>
      </c>
      <c r="F625" s="28" t="s">
        <v>1162</v>
      </c>
      <c r="G625" s="28" t="s">
        <v>1720</v>
      </c>
      <c r="H625" s="28"/>
      <c r="I625" s="28"/>
      <c r="J625" s="28"/>
      <c r="K625" s="28"/>
      <c r="L625" s="28"/>
      <c r="M625" s="106" t="s">
        <v>5976</v>
      </c>
      <c r="N625" s="332"/>
      <c r="O625" s="28"/>
      <c r="P625" s="28"/>
      <c r="Q625" s="28"/>
      <c r="S625" s="112">
        <v>0.625</v>
      </c>
      <c r="T625" s="114">
        <v>2028</v>
      </c>
      <c r="U625" s="110">
        <v>534190.11</v>
      </c>
      <c r="V625" s="110"/>
      <c r="W625" s="110">
        <v>534190.11</v>
      </c>
      <c r="X625" s="111">
        <v>1</v>
      </c>
      <c r="Y625" s="112">
        <v>0</v>
      </c>
      <c r="Z625" s="110">
        <v>200321.29125000001</v>
      </c>
      <c r="AA625" s="110">
        <v>0</v>
      </c>
      <c r="AB625" s="110">
        <v>333868.81874999998</v>
      </c>
      <c r="AC625" s="110">
        <v>0</v>
      </c>
      <c r="AD625" s="110">
        <v>0</v>
      </c>
      <c r="AE625" t="s">
        <v>526</v>
      </c>
      <c r="AF625" t="s">
        <v>765</v>
      </c>
      <c r="AG625" t="s">
        <v>365</v>
      </c>
    </row>
    <row r="626" spans="1:34" ht="62.5">
      <c r="A626" s="104" t="s">
        <v>5882</v>
      </c>
      <c r="B626" s="104" t="s">
        <v>280</v>
      </c>
      <c r="D626" s="607" t="s">
        <v>1608</v>
      </c>
      <c r="F626" s="28" t="s">
        <v>999</v>
      </c>
      <c r="G626" s="28" t="s">
        <v>1607</v>
      </c>
      <c r="H626" s="28"/>
      <c r="I626" s="28"/>
      <c r="J626" s="28"/>
      <c r="K626" s="28"/>
      <c r="L626" s="28"/>
      <c r="M626" s="106" t="s">
        <v>5976</v>
      </c>
      <c r="N626" s="332"/>
      <c r="O626" s="28"/>
      <c r="P626" s="28"/>
      <c r="Q626" s="28"/>
      <c r="S626" s="112">
        <v>0.625</v>
      </c>
      <c r="T626" s="114">
        <v>2028</v>
      </c>
      <c r="U626" s="110">
        <v>-1900</v>
      </c>
      <c r="V626" s="110"/>
      <c r="W626" s="110">
        <v>-1900</v>
      </c>
      <c r="X626" s="111">
        <v>1</v>
      </c>
      <c r="Y626" s="112">
        <v>0</v>
      </c>
      <c r="Z626" s="110">
        <v>-712.5</v>
      </c>
      <c r="AA626" s="110">
        <v>0</v>
      </c>
      <c r="AB626" s="110">
        <v>-1187.5</v>
      </c>
      <c r="AC626" s="110">
        <v>0</v>
      </c>
      <c r="AD626" s="110">
        <v>0</v>
      </c>
      <c r="AE626" t="s">
        <v>526</v>
      </c>
      <c r="AF626" t="s">
        <v>765</v>
      </c>
      <c r="AG626" t="s">
        <v>7524</v>
      </c>
      <c r="AH626" t="s">
        <v>30</v>
      </c>
    </row>
    <row r="627" spans="1:34" ht="62.5">
      <c r="A627" s="104" t="s">
        <v>5882</v>
      </c>
      <c r="B627" s="104" t="s">
        <v>280</v>
      </c>
      <c r="D627" s="606" t="s">
        <v>1608</v>
      </c>
      <c r="F627" s="28" t="s">
        <v>999</v>
      </c>
      <c r="G627" s="28" t="s">
        <v>1607</v>
      </c>
      <c r="H627" s="28"/>
      <c r="I627" s="28"/>
      <c r="J627" s="28"/>
      <c r="K627" s="28"/>
      <c r="L627" s="28"/>
      <c r="M627" s="106" t="s">
        <v>5976</v>
      </c>
      <c r="N627" s="332"/>
      <c r="O627" s="28"/>
      <c r="P627" s="28"/>
      <c r="Q627" s="28"/>
      <c r="S627" s="112">
        <v>0.625</v>
      </c>
      <c r="T627" s="114">
        <v>2028</v>
      </c>
      <c r="U627" s="110">
        <v>62152.78</v>
      </c>
      <c r="V627" s="110"/>
      <c r="W627" s="110">
        <v>62152.78</v>
      </c>
      <c r="X627" s="111">
        <v>1</v>
      </c>
      <c r="Y627" s="112">
        <v>0</v>
      </c>
      <c r="Z627" s="110">
        <v>23307.2925</v>
      </c>
      <c r="AA627" s="110">
        <v>0</v>
      </c>
      <c r="AB627" s="110">
        <v>38845.487500000003</v>
      </c>
      <c r="AC627" s="110">
        <v>0</v>
      </c>
      <c r="AD627" s="110">
        <v>0</v>
      </c>
      <c r="AE627" t="s">
        <v>526</v>
      </c>
      <c r="AF627" t="s">
        <v>765</v>
      </c>
      <c r="AG627" t="s">
        <v>7524</v>
      </c>
      <c r="AH627" t="s">
        <v>30</v>
      </c>
    </row>
    <row r="628" spans="1:34" ht="50">
      <c r="A628" s="104" t="s">
        <v>2015</v>
      </c>
      <c r="B628" s="104" t="s">
        <v>1940</v>
      </c>
      <c r="D628" s="113" t="s">
        <v>1631</v>
      </c>
      <c r="F628" s="28" t="s">
        <v>1101</v>
      </c>
      <c r="G628" s="28" t="s">
        <v>1613</v>
      </c>
      <c r="H628" s="28"/>
      <c r="I628" s="28"/>
      <c r="J628" s="28"/>
      <c r="K628" s="28"/>
      <c r="L628" s="28"/>
      <c r="M628" s="106" t="s">
        <v>5982</v>
      </c>
      <c r="N628" s="332"/>
      <c r="O628" s="28"/>
      <c r="P628" s="28"/>
      <c r="Q628" s="28"/>
      <c r="S628" s="112">
        <v>0.875</v>
      </c>
      <c r="T628" s="114">
        <v>2028</v>
      </c>
      <c r="U628" s="110">
        <v>180</v>
      </c>
      <c r="V628" s="110"/>
      <c r="W628" s="110">
        <v>180</v>
      </c>
      <c r="X628" s="111">
        <v>1</v>
      </c>
      <c r="Y628" s="112">
        <v>0</v>
      </c>
      <c r="Z628" s="110">
        <v>22.5</v>
      </c>
      <c r="AA628" s="110">
        <v>0</v>
      </c>
      <c r="AB628" s="110">
        <v>157.5</v>
      </c>
      <c r="AC628" s="110">
        <v>0</v>
      </c>
      <c r="AD628" s="110">
        <v>0</v>
      </c>
      <c r="AE628" t="s">
        <v>653</v>
      </c>
      <c r="AF628" t="s">
        <v>764</v>
      </c>
      <c r="AG628" t="s">
        <v>7524</v>
      </c>
      <c r="AH628" t="s">
        <v>30</v>
      </c>
    </row>
    <row r="629" spans="1:34" ht="50">
      <c r="A629" s="104" t="s">
        <v>2015</v>
      </c>
      <c r="B629" s="104" t="s">
        <v>1940</v>
      </c>
      <c r="D629" s="113" t="s">
        <v>1636</v>
      </c>
      <c r="F629" s="28" t="s">
        <v>1011</v>
      </c>
      <c r="G629" s="28" t="s">
        <v>1622</v>
      </c>
      <c r="H629" s="28"/>
      <c r="I629" s="28"/>
      <c r="J629" s="28"/>
      <c r="K629" s="28"/>
      <c r="L629" s="28"/>
      <c r="M629" s="106" t="s">
        <v>5962</v>
      </c>
      <c r="N629" s="332"/>
      <c r="O629" s="28"/>
      <c r="P629" s="28"/>
      <c r="Q629" s="28"/>
      <c r="S629" s="112">
        <v>0.75</v>
      </c>
      <c r="T629" s="114">
        <v>2028</v>
      </c>
      <c r="U629" s="110">
        <v>85213.63</v>
      </c>
      <c r="V629" s="110"/>
      <c r="W629" s="110">
        <v>85213.63</v>
      </c>
      <c r="X629" s="111">
        <v>1</v>
      </c>
      <c r="Y629" s="112">
        <v>0</v>
      </c>
      <c r="Z629" s="110">
        <v>21303.407500000001</v>
      </c>
      <c r="AA629" s="110">
        <v>0</v>
      </c>
      <c r="AB629" s="110">
        <v>63910.222500000003</v>
      </c>
      <c r="AC629" s="110">
        <v>0</v>
      </c>
      <c r="AD629" s="110">
        <v>0</v>
      </c>
      <c r="AE629" t="s">
        <v>658</v>
      </c>
      <c r="AF629" t="s">
        <v>765</v>
      </c>
      <c r="AG629" t="s">
        <v>365</v>
      </c>
    </row>
    <row r="630" spans="1:34" ht="37.5">
      <c r="A630" s="104" t="s">
        <v>5882</v>
      </c>
      <c r="B630" s="104" t="s">
        <v>280</v>
      </c>
      <c r="D630" s="1" t="s">
        <v>1610</v>
      </c>
      <c r="F630" s="28" t="s">
        <v>1008</v>
      </c>
      <c r="G630" s="28" t="s">
        <v>1609</v>
      </c>
      <c r="H630" s="28"/>
      <c r="I630" s="28"/>
      <c r="J630" s="28"/>
      <c r="K630" s="28"/>
      <c r="L630" s="28"/>
      <c r="M630" s="106" t="s">
        <v>5976</v>
      </c>
      <c r="N630" s="332"/>
      <c r="O630" s="28"/>
      <c r="P630" s="28"/>
      <c r="Q630" s="28"/>
      <c r="S630" s="112">
        <v>0.5</v>
      </c>
      <c r="T630" s="114">
        <v>2028</v>
      </c>
      <c r="U630" s="110">
        <v>20795</v>
      </c>
      <c r="V630" s="110"/>
      <c r="W630" s="110">
        <v>20795</v>
      </c>
      <c r="X630" s="111">
        <v>1</v>
      </c>
      <c r="Y630" s="112">
        <v>0</v>
      </c>
      <c r="Z630" s="110">
        <v>10397.5</v>
      </c>
      <c r="AA630" s="110">
        <v>0</v>
      </c>
      <c r="AB630" s="110">
        <v>10397.5</v>
      </c>
      <c r="AC630" s="110">
        <v>0</v>
      </c>
      <c r="AD630" s="110">
        <v>0</v>
      </c>
      <c r="AE630" t="s">
        <v>526</v>
      </c>
      <c r="AF630" t="s">
        <v>765</v>
      </c>
      <c r="AG630" t="s">
        <v>7524</v>
      </c>
      <c r="AH630" t="s">
        <v>30</v>
      </c>
    </row>
    <row r="631" spans="1:34" ht="62.5">
      <c r="A631" s="104" t="s">
        <v>5882</v>
      </c>
      <c r="B631" s="104" t="s">
        <v>280</v>
      </c>
      <c r="D631" s="42" t="s">
        <v>1629</v>
      </c>
      <c r="F631" s="28" t="s">
        <v>1014</v>
      </c>
      <c r="G631" s="28" t="s">
        <v>1717</v>
      </c>
      <c r="H631" s="28"/>
      <c r="I631" s="28"/>
      <c r="J631" s="28"/>
      <c r="K631" s="28"/>
      <c r="L631" s="28"/>
      <c r="M631" s="106" t="s">
        <v>5973</v>
      </c>
      <c r="N631" s="332"/>
      <c r="O631" s="28"/>
      <c r="P631" s="28"/>
      <c r="Q631" s="28"/>
      <c r="S631" s="112">
        <v>0.625</v>
      </c>
      <c r="T631" s="114">
        <v>2028</v>
      </c>
      <c r="U631" s="110">
        <v>48507.06</v>
      </c>
      <c r="V631" s="110"/>
      <c r="W631" s="110">
        <v>48507.06</v>
      </c>
      <c r="X631" s="111">
        <v>1</v>
      </c>
      <c r="Y631" s="112">
        <v>0</v>
      </c>
      <c r="Z631" s="110">
        <v>18190.147499999999</v>
      </c>
      <c r="AA631" s="110">
        <v>0</v>
      </c>
      <c r="AB631" s="110">
        <v>30316.912499999999</v>
      </c>
      <c r="AC631" s="110">
        <v>0</v>
      </c>
      <c r="AD631" s="110">
        <v>0</v>
      </c>
      <c r="AE631" t="s">
        <v>541</v>
      </c>
      <c r="AF631" t="s">
        <v>764</v>
      </c>
      <c r="AG631" t="s">
        <v>7524</v>
      </c>
      <c r="AH631" t="s">
        <v>7525</v>
      </c>
    </row>
    <row r="632" spans="1:34" ht="50">
      <c r="A632" s="104" t="s">
        <v>5882</v>
      </c>
      <c r="B632" s="104" t="s">
        <v>280</v>
      </c>
      <c r="D632" s="606" t="s">
        <v>1641</v>
      </c>
      <c r="F632" s="28" t="s">
        <v>1021</v>
      </c>
      <c r="G632" s="28" t="s">
        <v>1606</v>
      </c>
      <c r="H632" s="28"/>
      <c r="I632" s="28"/>
      <c r="J632" s="28"/>
      <c r="K632" s="28"/>
      <c r="L632" s="28"/>
      <c r="M632" s="106" t="s">
        <v>6325</v>
      </c>
      <c r="N632" s="332"/>
      <c r="O632" s="28"/>
      <c r="P632" s="28"/>
      <c r="Q632" s="28"/>
      <c r="S632" s="112">
        <v>0.75</v>
      </c>
      <c r="T632" s="114">
        <v>2028</v>
      </c>
      <c r="U632" s="110">
        <v>-7199.86</v>
      </c>
      <c r="V632" s="110"/>
      <c r="W632" s="110">
        <v>-7199.86</v>
      </c>
      <c r="X632" s="111">
        <v>1</v>
      </c>
      <c r="Y632" s="112">
        <v>0</v>
      </c>
      <c r="Z632" s="110">
        <v>-1799.9649999999999</v>
      </c>
      <c r="AA632" s="110">
        <v>0</v>
      </c>
      <c r="AB632" s="110">
        <v>-5399.8949999999995</v>
      </c>
      <c r="AC632" s="110">
        <v>0</v>
      </c>
      <c r="AD632" s="110">
        <v>0</v>
      </c>
      <c r="AE632" t="s">
        <v>545</v>
      </c>
      <c r="AF632" t="s">
        <v>765</v>
      </c>
      <c r="AG632" t="s">
        <v>7524</v>
      </c>
      <c r="AH632" t="s">
        <v>7525</v>
      </c>
    </row>
    <row r="633" spans="1:34" ht="50">
      <c r="A633" s="104" t="s">
        <v>5882</v>
      </c>
      <c r="B633" s="104" t="s">
        <v>280</v>
      </c>
      <c r="D633" s="607" t="s">
        <v>1641</v>
      </c>
      <c r="F633" s="28" t="s">
        <v>1021</v>
      </c>
      <c r="G633" s="28" t="s">
        <v>1606</v>
      </c>
      <c r="H633" s="28"/>
      <c r="I633" s="28"/>
      <c r="J633" s="28"/>
      <c r="K633" s="28"/>
      <c r="L633" s="28"/>
      <c r="M633" s="106" t="s">
        <v>6325</v>
      </c>
      <c r="N633" s="332"/>
      <c r="O633" s="28"/>
      <c r="P633" s="28"/>
      <c r="Q633" s="28"/>
      <c r="S633" s="112">
        <v>0.75</v>
      </c>
      <c r="T633" s="114">
        <v>2028</v>
      </c>
      <c r="U633" s="110">
        <v>660445.29</v>
      </c>
      <c r="V633" s="110"/>
      <c r="W633" s="110">
        <v>660445.29</v>
      </c>
      <c r="X633" s="111">
        <v>1</v>
      </c>
      <c r="Y633" s="112">
        <v>0</v>
      </c>
      <c r="Z633" s="110">
        <v>165111.32250000001</v>
      </c>
      <c r="AA633" s="110">
        <v>0</v>
      </c>
      <c r="AB633" s="110">
        <v>495333.96750000003</v>
      </c>
      <c r="AC633" s="110">
        <v>0</v>
      </c>
      <c r="AD633" s="110">
        <v>0</v>
      </c>
      <c r="AE633" t="s">
        <v>545</v>
      </c>
      <c r="AF633" t="s">
        <v>765</v>
      </c>
      <c r="AG633" t="s">
        <v>365</v>
      </c>
    </row>
    <row r="634" spans="1:34" ht="50">
      <c r="A634" s="104" t="s">
        <v>5882</v>
      </c>
      <c r="B634" s="104" t="s">
        <v>280</v>
      </c>
      <c r="D634" s="1" t="s">
        <v>1660</v>
      </c>
      <c r="F634" s="28" t="s">
        <v>1020</v>
      </c>
      <c r="G634" s="28" t="s">
        <v>1659</v>
      </c>
      <c r="H634" s="28"/>
      <c r="I634" s="28"/>
      <c r="J634" s="28"/>
      <c r="K634" s="28"/>
      <c r="L634" s="28"/>
      <c r="M634" s="106" t="s">
        <v>5992</v>
      </c>
      <c r="N634" s="332"/>
      <c r="O634" s="28"/>
      <c r="P634" s="28"/>
      <c r="Q634" s="28"/>
      <c r="S634" s="112">
        <v>0.5</v>
      </c>
      <c r="T634" s="114">
        <v>2028</v>
      </c>
      <c r="U634" s="110">
        <v>115997</v>
      </c>
      <c r="V634" s="110"/>
      <c r="W634" s="110">
        <v>115997</v>
      </c>
      <c r="X634" s="111">
        <v>1</v>
      </c>
      <c r="Y634" s="112">
        <v>0</v>
      </c>
      <c r="Z634" s="110">
        <v>57998.5</v>
      </c>
      <c r="AA634" s="110">
        <v>0</v>
      </c>
      <c r="AB634" s="110">
        <v>57998.5</v>
      </c>
      <c r="AC634" s="110">
        <v>0</v>
      </c>
      <c r="AD634" s="110">
        <v>0</v>
      </c>
      <c r="AE634" t="s">
        <v>543</v>
      </c>
      <c r="AF634" t="s">
        <v>765</v>
      </c>
      <c r="AG634" t="s">
        <v>365</v>
      </c>
    </row>
    <row r="635" spans="1:34" ht="62.5">
      <c r="A635" s="104" t="s">
        <v>5882</v>
      </c>
      <c r="B635" s="104" t="s">
        <v>280</v>
      </c>
      <c r="D635" s="42" t="s">
        <v>1653</v>
      </c>
      <c r="F635" s="28" t="s">
        <v>1019</v>
      </c>
      <c r="G635" s="28" t="s">
        <v>1654</v>
      </c>
      <c r="H635" s="28"/>
      <c r="I635" s="28"/>
      <c r="J635" s="28"/>
      <c r="K635" s="28"/>
      <c r="L635" s="28"/>
      <c r="M635" s="106" t="s">
        <v>6389</v>
      </c>
      <c r="N635" s="332"/>
      <c r="O635" s="28"/>
      <c r="P635" s="28"/>
      <c r="Q635" s="28"/>
      <c r="S635" s="112">
        <v>0.75</v>
      </c>
      <c r="T635" s="114">
        <v>2028</v>
      </c>
      <c r="U635" s="110">
        <v>299395.74</v>
      </c>
      <c r="V635" s="110"/>
      <c r="W635" s="110">
        <v>299395.74</v>
      </c>
      <c r="X635" s="111">
        <v>1</v>
      </c>
      <c r="Y635" s="112">
        <v>0</v>
      </c>
      <c r="Z635" s="110">
        <v>74848.934999999998</v>
      </c>
      <c r="AA635" s="110">
        <v>0</v>
      </c>
      <c r="AB635" s="110">
        <v>224546.80499999999</v>
      </c>
      <c r="AC635" s="110">
        <v>0</v>
      </c>
      <c r="AD635" s="110">
        <v>0</v>
      </c>
      <c r="AE635" t="s">
        <v>548</v>
      </c>
      <c r="AF635" t="s">
        <v>765</v>
      </c>
      <c r="AG635" t="s">
        <v>365</v>
      </c>
    </row>
    <row r="636" spans="1:34" ht="50">
      <c r="A636" s="104" t="s">
        <v>5882</v>
      </c>
      <c r="B636" s="104" t="s">
        <v>280</v>
      </c>
      <c r="D636" s="113" t="s">
        <v>1632</v>
      </c>
      <c r="F636" s="28" t="s">
        <v>1018</v>
      </c>
      <c r="G636" s="28" t="s">
        <v>1614</v>
      </c>
      <c r="H636" s="28"/>
      <c r="I636" s="28"/>
      <c r="J636" s="28"/>
      <c r="K636" s="28"/>
      <c r="L636" s="28"/>
      <c r="M636" s="106" t="s">
        <v>6586</v>
      </c>
      <c r="N636" s="332"/>
      <c r="O636" s="28"/>
      <c r="P636" s="28"/>
      <c r="Q636" s="28"/>
      <c r="S636" s="112">
        <v>0.75</v>
      </c>
      <c r="T636" s="114">
        <v>2028</v>
      </c>
      <c r="U636" s="110">
        <v>12972.5</v>
      </c>
      <c r="V636" s="110"/>
      <c r="W636" s="110">
        <v>12972.5</v>
      </c>
      <c r="X636" s="111">
        <v>1</v>
      </c>
      <c r="Y636" s="112">
        <v>0</v>
      </c>
      <c r="Z636" s="110">
        <v>3243.125</v>
      </c>
      <c r="AA636" s="110">
        <v>0</v>
      </c>
      <c r="AB636" s="110">
        <v>9729.375</v>
      </c>
      <c r="AC636" s="110">
        <v>0</v>
      </c>
      <c r="AD636" s="110">
        <v>0</v>
      </c>
      <c r="AE636" t="s">
        <v>530</v>
      </c>
      <c r="AF636" t="s">
        <v>764</v>
      </c>
      <c r="AG636" t="s">
        <v>7524</v>
      </c>
      <c r="AH636" t="s">
        <v>7525</v>
      </c>
    </row>
    <row r="637" spans="1:34" ht="50">
      <c r="A637" s="104" t="s">
        <v>2015</v>
      </c>
      <c r="B637" s="104" t="s">
        <v>1940</v>
      </c>
      <c r="D637" s="113" t="s">
        <v>1687</v>
      </c>
      <c r="F637" s="28" t="s">
        <v>6582</v>
      </c>
      <c r="G637" s="28" t="s">
        <v>1686</v>
      </c>
      <c r="H637" s="28"/>
      <c r="I637" s="28"/>
      <c r="J637" s="28"/>
      <c r="K637" s="28"/>
      <c r="L637" s="28"/>
      <c r="M637" s="106" t="s">
        <v>6583</v>
      </c>
      <c r="N637" s="332"/>
      <c r="O637" s="28"/>
      <c r="P637" s="28"/>
      <c r="Q637" s="28"/>
      <c r="S637" s="112">
        <v>0.6</v>
      </c>
      <c r="T637" s="114">
        <v>2028</v>
      </c>
      <c r="U637" s="110">
        <v>348815.48</v>
      </c>
      <c r="V637" s="110"/>
      <c r="W637" s="110">
        <v>348815.48</v>
      </c>
      <c r="X637" s="111">
        <v>1</v>
      </c>
      <c r="Y637" s="112">
        <v>0</v>
      </c>
      <c r="Z637" s="110">
        <v>139526.19200000001</v>
      </c>
      <c r="AA637" s="110">
        <v>0</v>
      </c>
      <c r="AB637" s="110">
        <v>209289.28799999997</v>
      </c>
      <c r="AC637" s="110">
        <v>0</v>
      </c>
      <c r="AD637" s="110">
        <v>0</v>
      </c>
      <c r="AE637" t="s">
        <v>657</v>
      </c>
      <c r="AF637" t="s">
        <v>765</v>
      </c>
      <c r="AG637" t="s">
        <v>365</v>
      </c>
    </row>
    <row r="638" spans="1:34" ht="87.5">
      <c r="A638" s="104" t="s">
        <v>5882</v>
      </c>
      <c r="B638" s="104" t="s">
        <v>280</v>
      </c>
      <c r="D638" s="113" t="s">
        <v>1628</v>
      </c>
      <c r="F638" s="28" t="s">
        <v>1026</v>
      </c>
      <c r="G638" s="28" t="s">
        <v>1611</v>
      </c>
      <c r="H638" s="28"/>
      <c r="I638" s="28"/>
      <c r="J638" s="28"/>
      <c r="K638" s="28"/>
      <c r="L638" s="28"/>
      <c r="M638" s="106" t="s">
        <v>5976</v>
      </c>
      <c r="N638" s="332"/>
      <c r="O638" s="28"/>
      <c r="P638" s="28"/>
      <c r="Q638" s="28"/>
      <c r="S638" s="112">
        <v>0.7</v>
      </c>
      <c r="T638" s="114">
        <v>2028</v>
      </c>
      <c r="U638" s="110">
        <v>3300</v>
      </c>
      <c r="V638" s="110"/>
      <c r="W638" s="110">
        <v>3300</v>
      </c>
      <c r="X638" s="111">
        <v>1</v>
      </c>
      <c r="Y638" s="112">
        <v>0</v>
      </c>
      <c r="Z638" s="110">
        <v>990.00000000000011</v>
      </c>
      <c r="AA638" s="110">
        <v>0</v>
      </c>
      <c r="AB638" s="110">
        <v>2310</v>
      </c>
      <c r="AC638" s="110">
        <v>0</v>
      </c>
      <c r="AD638" s="110">
        <v>0</v>
      </c>
      <c r="AE638" t="s">
        <v>526</v>
      </c>
      <c r="AF638" t="s">
        <v>765</v>
      </c>
      <c r="AG638" t="s">
        <v>7524</v>
      </c>
      <c r="AH638" t="s">
        <v>30</v>
      </c>
    </row>
    <row r="639" spans="1:34" ht="62.5">
      <c r="A639" s="104" t="s">
        <v>5882</v>
      </c>
      <c r="B639" s="104" t="s">
        <v>280</v>
      </c>
      <c r="D639" s="113" t="s">
        <v>1662</v>
      </c>
      <c r="F639" s="28" t="s">
        <v>1041</v>
      </c>
      <c r="G639" s="28" t="s">
        <v>1661</v>
      </c>
      <c r="H639" s="28"/>
      <c r="I639" s="28"/>
      <c r="J639" s="28"/>
      <c r="K639" s="28"/>
      <c r="L639" s="28"/>
      <c r="M639" s="106" t="s">
        <v>5976</v>
      </c>
      <c r="N639" s="332"/>
      <c r="O639" s="28"/>
      <c r="P639" s="28"/>
      <c r="Q639" s="28"/>
      <c r="S639" s="112">
        <v>0.75</v>
      </c>
      <c r="T639" s="114">
        <v>2028</v>
      </c>
      <c r="U639" s="110">
        <v>8568.56</v>
      </c>
      <c r="V639" s="110"/>
      <c r="W639" s="110">
        <v>8568.56</v>
      </c>
      <c r="X639" s="111">
        <v>1</v>
      </c>
      <c r="Y639" s="112">
        <v>0</v>
      </c>
      <c r="Z639" s="110">
        <v>2142.14</v>
      </c>
      <c r="AA639" s="110">
        <v>0</v>
      </c>
      <c r="AB639" s="110">
        <v>6426.42</v>
      </c>
      <c r="AC639" s="110">
        <v>0</v>
      </c>
      <c r="AD639" s="110">
        <v>0</v>
      </c>
      <c r="AE639" t="s">
        <v>526</v>
      </c>
      <c r="AF639" t="s">
        <v>765</v>
      </c>
      <c r="AG639" t="s">
        <v>7524</v>
      </c>
      <c r="AH639" t="s">
        <v>30</v>
      </c>
    </row>
    <row r="640" spans="1:34" ht="62.5">
      <c r="A640" s="104" t="s">
        <v>5882</v>
      </c>
      <c r="B640" s="104" t="s">
        <v>280</v>
      </c>
      <c r="D640" s="113" t="s">
        <v>1644</v>
      </c>
      <c r="F640" s="28" t="s">
        <v>1043</v>
      </c>
      <c r="G640" s="28" t="s">
        <v>1681</v>
      </c>
      <c r="H640" s="28"/>
      <c r="I640" s="28"/>
      <c r="J640" s="28"/>
      <c r="K640" s="28"/>
      <c r="L640" s="28"/>
      <c r="M640" s="106" t="s">
        <v>5976</v>
      </c>
      <c r="N640" s="332"/>
      <c r="O640" s="28"/>
      <c r="P640" s="28"/>
      <c r="Q640" s="28"/>
      <c r="S640" s="112">
        <v>0.625</v>
      </c>
      <c r="T640" s="114">
        <v>2028</v>
      </c>
      <c r="U640" s="110">
        <v>640602.6</v>
      </c>
      <c r="V640" s="110"/>
      <c r="W640" s="110">
        <v>640602.6</v>
      </c>
      <c r="X640" s="111">
        <v>1</v>
      </c>
      <c r="Y640" s="112">
        <v>0</v>
      </c>
      <c r="Z640" s="110">
        <v>240225.97499999998</v>
      </c>
      <c r="AA640" s="110">
        <v>0</v>
      </c>
      <c r="AB640" s="110">
        <v>400376.625</v>
      </c>
      <c r="AC640" s="110">
        <v>0</v>
      </c>
      <c r="AD640" s="110">
        <v>0</v>
      </c>
      <c r="AE640" t="s">
        <v>526</v>
      </c>
      <c r="AF640" t="s">
        <v>765</v>
      </c>
      <c r="AG640" t="s">
        <v>365</v>
      </c>
    </row>
    <row r="641" spans="1:34" ht="75">
      <c r="A641" s="104" t="s">
        <v>5882</v>
      </c>
      <c r="B641" s="104" t="s">
        <v>280</v>
      </c>
      <c r="D641" s="606" t="s">
        <v>1658</v>
      </c>
      <c r="F641" s="28" t="s">
        <v>1028</v>
      </c>
      <c r="G641" s="28" t="s">
        <v>1657</v>
      </c>
      <c r="H641" s="28"/>
      <c r="I641" s="28"/>
      <c r="J641" s="28"/>
      <c r="K641" s="28"/>
      <c r="L641" s="28"/>
      <c r="M641" s="106" t="s">
        <v>5976</v>
      </c>
      <c r="N641" s="332"/>
      <c r="O641" s="28"/>
      <c r="P641" s="28"/>
      <c r="Q641" s="28"/>
      <c r="S641" s="112">
        <v>0.875</v>
      </c>
      <c r="T641" s="114">
        <v>2028</v>
      </c>
      <c r="U641" s="110">
        <v>-2031.17</v>
      </c>
      <c r="V641" s="110"/>
      <c r="W641" s="110">
        <v>-2031.17</v>
      </c>
      <c r="X641" s="111">
        <v>1</v>
      </c>
      <c r="Y641" s="112">
        <v>0</v>
      </c>
      <c r="Z641" s="110">
        <v>-253.89625000000001</v>
      </c>
      <c r="AA641" s="110">
        <v>0</v>
      </c>
      <c r="AB641" s="110">
        <v>-1777.2737500000001</v>
      </c>
      <c r="AC641" s="110">
        <v>0</v>
      </c>
      <c r="AD641" s="110">
        <v>0</v>
      </c>
      <c r="AE641" t="s">
        <v>526</v>
      </c>
      <c r="AF641" t="s">
        <v>765</v>
      </c>
      <c r="AG641" t="s">
        <v>7524</v>
      </c>
      <c r="AH641" t="s">
        <v>7525</v>
      </c>
    </row>
    <row r="642" spans="1:34" ht="75">
      <c r="A642" s="104" t="s">
        <v>5882</v>
      </c>
      <c r="B642" s="104" t="s">
        <v>280</v>
      </c>
      <c r="D642" s="606" t="s">
        <v>1658</v>
      </c>
      <c r="F642" s="28" t="s">
        <v>1028</v>
      </c>
      <c r="G642" s="28" t="s">
        <v>1657</v>
      </c>
      <c r="H642" s="28"/>
      <c r="I642" s="28"/>
      <c r="J642" s="28"/>
      <c r="K642" s="28"/>
      <c r="L642" s="28"/>
      <c r="M642" s="106" t="s">
        <v>5976</v>
      </c>
      <c r="N642" s="332"/>
      <c r="O642" s="28"/>
      <c r="P642" s="28"/>
      <c r="Q642" s="28"/>
      <c r="S642" s="112">
        <v>0.875</v>
      </c>
      <c r="T642" s="114">
        <v>2028</v>
      </c>
      <c r="U642" s="110">
        <v>1088230.1500000001</v>
      </c>
      <c r="V642" s="110"/>
      <c r="W642" s="110">
        <v>1088230.1500000001</v>
      </c>
      <c r="X642" s="111">
        <v>1</v>
      </c>
      <c r="Y642" s="112">
        <v>0</v>
      </c>
      <c r="Z642" s="110">
        <v>136028.76875000002</v>
      </c>
      <c r="AA642" s="110">
        <v>0</v>
      </c>
      <c r="AB642" s="110">
        <v>952201.38125000009</v>
      </c>
      <c r="AC642" s="110">
        <v>0</v>
      </c>
      <c r="AD642" s="110">
        <v>0</v>
      </c>
      <c r="AE642" t="s">
        <v>526</v>
      </c>
      <c r="AF642" t="s">
        <v>765</v>
      </c>
      <c r="AG642" t="s">
        <v>365</v>
      </c>
    </row>
    <row r="643" spans="1:34" ht="50">
      <c r="A643" s="104" t="s">
        <v>2015</v>
      </c>
      <c r="B643" s="104" t="s">
        <v>1940</v>
      </c>
      <c r="D643" s="42" t="s">
        <v>1693</v>
      </c>
      <c r="F643" s="28" t="s">
        <v>1034</v>
      </c>
      <c r="G643" s="28" t="s">
        <v>1692</v>
      </c>
      <c r="H643" s="28"/>
      <c r="I643" s="28"/>
      <c r="J643" s="28"/>
      <c r="K643" s="28"/>
      <c r="L643" s="28"/>
      <c r="M643" s="106" t="s">
        <v>6615</v>
      </c>
      <c r="N643" s="332"/>
      <c r="O643" s="28"/>
      <c r="P643" s="28"/>
      <c r="Q643" s="28"/>
      <c r="S643" s="112">
        <v>0.625</v>
      </c>
      <c r="T643" s="114">
        <v>2028</v>
      </c>
      <c r="U643" s="110">
        <v>281623.20999999996</v>
      </c>
      <c r="V643" s="110"/>
      <c r="W643" s="110">
        <v>281623.20999999996</v>
      </c>
      <c r="X643" s="111">
        <v>1</v>
      </c>
      <c r="Y643" s="112">
        <v>0</v>
      </c>
      <c r="Z643" s="110">
        <v>105608.70374999999</v>
      </c>
      <c r="AA643" s="110">
        <v>0</v>
      </c>
      <c r="AB643" s="110">
        <v>176014.50624999998</v>
      </c>
      <c r="AC643" s="110">
        <v>0</v>
      </c>
      <c r="AD643" s="110">
        <v>0</v>
      </c>
      <c r="AE643" t="s">
        <v>654</v>
      </c>
      <c r="AF643" t="s">
        <v>764</v>
      </c>
      <c r="AG643" t="s">
        <v>365</v>
      </c>
    </row>
    <row r="644" spans="1:34" ht="25">
      <c r="A644" s="104" t="s">
        <v>5882</v>
      </c>
      <c r="B644" s="104" t="s">
        <v>280</v>
      </c>
      <c r="D644" s="608" t="s">
        <v>6714</v>
      </c>
      <c r="F644" s="299" t="s">
        <v>1507</v>
      </c>
      <c r="G644" s="28" t="s">
        <v>1570</v>
      </c>
      <c r="H644" s="28"/>
      <c r="I644" s="28"/>
      <c r="J644" s="28"/>
      <c r="K644" s="28"/>
      <c r="L644" s="28"/>
      <c r="M644" s="106" t="s">
        <v>5976</v>
      </c>
      <c r="N644" s="332"/>
      <c r="O644" s="28"/>
      <c r="P644" s="28"/>
      <c r="Q644" s="28"/>
      <c r="S644" s="112">
        <v>1</v>
      </c>
      <c r="T644" s="114">
        <v>2028</v>
      </c>
      <c r="U644" s="110">
        <v>-23826</v>
      </c>
      <c r="V644" s="110"/>
      <c r="W644" s="110">
        <v>-23826</v>
      </c>
      <c r="X644" s="111">
        <v>1</v>
      </c>
      <c r="Y644" s="112">
        <v>0</v>
      </c>
      <c r="Z644" s="110">
        <v>-2978.25</v>
      </c>
      <c r="AA644" s="110">
        <v>0</v>
      </c>
      <c r="AB644" s="110">
        <v>-20847.75</v>
      </c>
      <c r="AC644" s="110">
        <v>0</v>
      </c>
      <c r="AD644" s="110">
        <v>0</v>
      </c>
      <c r="AE644" t="s">
        <v>526</v>
      </c>
      <c r="AF644" t="s">
        <v>765</v>
      </c>
      <c r="AG644" t="s">
        <v>7524</v>
      </c>
      <c r="AH644" t="s">
        <v>7525</v>
      </c>
    </row>
    <row r="645" spans="1:34" ht="62.5">
      <c r="A645" s="104" t="s">
        <v>5882</v>
      </c>
      <c r="B645" s="104" t="s">
        <v>280</v>
      </c>
      <c r="D645" s="1" t="s">
        <v>6658</v>
      </c>
      <c r="F645" s="28" t="s">
        <v>750</v>
      </c>
      <c r="G645" s="28" t="s">
        <v>1740</v>
      </c>
      <c r="H645" s="28"/>
      <c r="I645" s="28"/>
      <c r="J645" s="28"/>
      <c r="K645" s="28"/>
      <c r="L645" s="28"/>
      <c r="M645" s="106" t="s">
        <v>5976</v>
      </c>
      <c r="N645" s="332"/>
      <c r="O645" s="28"/>
      <c r="P645" s="28"/>
      <c r="Q645" s="28"/>
      <c r="S645" s="112">
        <v>0.26</v>
      </c>
      <c r="T645" s="114">
        <v>2028</v>
      </c>
      <c r="U645" s="110">
        <v>18480</v>
      </c>
      <c r="V645" s="110"/>
      <c r="W645" s="110">
        <v>18480</v>
      </c>
      <c r="X645" s="111">
        <v>1</v>
      </c>
      <c r="Y645" s="112">
        <v>0</v>
      </c>
      <c r="Z645" s="110">
        <v>13675.2</v>
      </c>
      <c r="AA645" s="110">
        <v>0</v>
      </c>
      <c r="AB645" s="110">
        <v>4804.7999999999993</v>
      </c>
      <c r="AC645" s="110">
        <v>0</v>
      </c>
      <c r="AD645" s="110">
        <v>0</v>
      </c>
      <c r="AE645" t="s">
        <v>526</v>
      </c>
      <c r="AF645" t="s">
        <v>765</v>
      </c>
      <c r="AG645" t="s">
        <v>7524</v>
      </c>
      <c r="AH645" t="s">
        <v>7525</v>
      </c>
    </row>
    <row r="646" spans="1:34" ht="62.5">
      <c r="A646" s="104" t="s">
        <v>5882</v>
      </c>
      <c r="B646" s="104" t="s">
        <v>280</v>
      </c>
      <c r="D646" s="113" t="s">
        <v>1708</v>
      </c>
      <c r="F646" s="28" t="s">
        <v>1027</v>
      </c>
      <c r="G646" s="28" t="s">
        <v>1707</v>
      </c>
      <c r="H646" s="28"/>
      <c r="I646" s="28"/>
      <c r="J646" s="28"/>
      <c r="K646" s="28"/>
      <c r="L646" s="28"/>
      <c r="M646" s="106" t="s">
        <v>5976</v>
      </c>
      <c r="N646" s="332"/>
      <c r="O646" s="28"/>
      <c r="P646" s="28"/>
      <c r="Q646" s="28"/>
      <c r="S646" s="112">
        <v>0.625</v>
      </c>
      <c r="T646" s="114">
        <v>2028</v>
      </c>
      <c r="U646" s="110">
        <v>2937.5</v>
      </c>
      <c r="V646" s="110"/>
      <c r="W646" s="110">
        <v>2937.5</v>
      </c>
      <c r="X646" s="111">
        <v>1</v>
      </c>
      <c r="Y646" s="112">
        <v>0</v>
      </c>
      <c r="Z646" s="110">
        <v>1101.5625</v>
      </c>
      <c r="AA646" s="110">
        <v>0</v>
      </c>
      <c r="AB646" s="110">
        <v>1835.9375</v>
      </c>
      <c r="AC646" s="110">
        <v>0</v>
      </c>
      <c r="AD646" s="110">
        <v>0</v>
      </c>
      <c r="AE646" t="s">
        <v>526</v>
      </c>
      <c r="AF646" t="s">
        <v>765</v>
      </c>
      <c r="AG646" t="s">
        <v>7524</v>
      </c>
      <c r="AH646" t="s">
        <v>30</v>
      </c>
    </row>
    <row r="647" spans="1:34" ht="50">
      <c r="A647" s="104" t="s">
        <v>5882</v>
      </c>
      <c r="B647" s="104" t="s">
        <v>280</v>
      </c>
      <c r="D647" s="113" t="s">
        <v>1703</v>
      </c>
      <c r="F647" s="28" t="s">
        <v>1038</v>
      </c>
      <c r="G647" s="28" t="s">
        <v>1702</v>
      </c>
      <c r="H647" s="28"/>
      <c r="I647" s="28"/>
      <c r="J647" s="28"/>
      <c r="K647" s="28"/>
      <c r="L647" s="28"/>
      <c r="M647" s="106" t="s">
        <v>5976</v>
      </c>
      <c r="N647" s="332"/>
      <c r="O647" s="28"/>
      <c r="P647" s="28"/>
      <c r="Q647" s="28"/>
      <c r="S647" s="112">
        <v>0.625</v>
      </c>
      <c r="T647" s="114">
        <v>2028</v>
      </c>
      <c r="U647" s="110">
        <v>39402.800000000003</v>
      </c>
      <c r="V647" s="110"/>
      <c r="W647" s="110">
        <v>39402.800000000003</v>
      </c>
      <c r="X647" s="111">
        <v>1</v>
      </c>
      <c r="Y647" s="112">
        <v>0</v>
      </c>
      <c r="Z647" s="110">
        <v>14776.050000000001</v>
      </c>
      <c r="AA647" s="110">
        <v>0</v>
      </c>
      <c r="AB647" s="110">
        <v>24626.75</v>
      </c>
      <c r="AC647" s="110">
        <v>0</v>
      </c>
      <c r="AD647" s="110">
        <v>0</v>
      </c>
      <c r="AE647" t="s">
        <v>526</v>
      </c>
      <c r="AF647" t="s">
        <v>765</v>
      </c>
      <c r="AG647" t="s">
        <v>7524</v>
      </c>
      <c r="AH647" t="s">
        <v>30</v>
      </c>
    </row>
    <row r="648" spans="1:34" ht="37.5">
      <c r="A648" s="104" t="s">
        <v>5882</v>
      </c>
      <c r="B648" s="104" t="s">
        <v>280</v>
      </c>
      <c r="D648" s="113" t="s">
        <v>6628</v>
      </c>
      <c r="F648" s="28" t="s">
        <v>6629</v>
      </c>
      <c r="G648" s="28" t="s">
        <v>1736</v>
      </c>
      <c r="H648" s="28"/>
      <c r="I648" s="28"/>
      <c r="J648" s="28"/>
      <c r="K648" s="28"/>
      <c r="L648" s="28"/>
      <c r="M648" s="106" t="s">
        <v>5976</v>
      </c>
      <c r="N648" s="332"/>
      <c r="O648" s="28"/>
      <c r="P648" s="28"/>
      <c r="Q648" s="28"/>
      <c r="S648" s="112">
        <v>0.625</v>
      </c>
      <c r="T648" s="114">
        <v>2028</v>
      </c>
      <c r="U648" s="110">
        <v>4176.25</v>
      </c>
      <c r="V648" s="110"/>
      <c r="W648" s="110">
        <v>4176.25</v>
      </c>
      <c r="X648" s="111">
        <v>1</v>
      </c>
      <c r="Y648" s="112">
        <v>0</v>
      </c>
      <c r="Z648" s="110">
        <v>1566.09375</v>
      </c>
      <c r="AA648" s="110">
        <v>0</v>
      </c>
      <c r="AB648" s="110">
        <v>2610.15625</v>
      </c>
      <c r="AC648" s="110">
        <v>0</v>
      </c>
      <c r="AD648" s="110">
        <v>0</v>
      </c>
      <c r="AE648" t="s">
        <v>526</v>
      </c>
      <c r="AF648" t="s">
        <v>765</v>
      </c>
      <c r="AG648" t="s">
        <v>7524</v>
      </c>
      <c r="AH648" t="s">
        <v>30</v>
      </c>
    </row>
    <row r="649" spans="1:34" ht="50">
      <c r="A649" s="104" t="s">
        <v>5882</v>
      </c>
      <c r="B649" s="104" t="s">
        <v>280</v>
      </c>
      <c r="D649" s="607" t="s">
        <v>1695</v>
      </c>
      <c r="F649" s="28" t="s">
        <v>1042</v>
      </c>
      <c r="G649" s="28" t="s">
        <v>1694</v>
      </c>
      <c r="H649" s="28"/>
      <c r="I649" s="28"/>
      <c r="J649" s="28"/>
      <c r="K649" s="28"/>
      <c r="L649" s="28"/>
      <c r="M649" s="106" t="s">
        <v>5976</v>
      </c>
      <c r="N649" s="332"/>
      <c r="O649" s="28"/>
      <c r="P649" s="28"/>
      <c r="Q649" s="28"/>
      <c r="S649" s="112">
        <v>0.625</v>
      </c>
      <c r="T649" s="114">
        <v>2028</v>
      </c>
      <c r="U649" s="110">
        <v>-1554.3799999999994</v>
      </c>
      <c r="V649" s="110"/>
      <c r="W649" s="110">
        <v>-1554.3799999999994</v>
      </c>
      <c r="X649" s="111">
        <v>1</v>
      </c>
      <c r="Y649" s="112">
        <v>0</v>
      </c>
      <c r="Z649" s="110">
        <v>-582.89249999999981</v>
      </c>
      <c r="AA649" s="110">
        <v>0</v>
      </c>
      <c r="AB649" s="110">
        <v>-971.48749999999961</v>
      </c>
      <c r="AC649" s="110">
        <v>0</v>
      </c>
      <c r="AD649" s="110">
        <v>0</v>
      </c>
      <c r="AE649" t="s">
        <v>526</v>
      </c>
      <c r="AF649" t="s">
        <v>765</v>
      </c>
      <c r="AG649" t="s">
        <v>7524</v>
      </c>
      <c r="AH649" t="s">
        <v>7525</v>
      </c>
    </row>
    <row r="650" spans="1:34" ht="50">
      <c r="A650" s="104" t="s">
        <v>5882</v>
      </c>
      <c r="B650" s="104" t="s">
        <v>280</v>
      </c>
      <c r="D650" s="607" t="s">
        <v>1695</v>
      </c>
      <c r="F650" s="28" t="s">
        <v>1042</v>
      </c>
      <c r="G650" s="28" t="s">
        <v>1694</v>
      </c>
      <c r="H650" s="28"/>
      <c r="I650" s="28"/>
      <c r="J650" s="28"/>
      <c r="K650" s="28"/>
      <c r="L650" s="28"/>
      <c r="M650" s="106" t="s">
        <v>5976</v>
      </c>
      <c r="N650" s="332"/>
      <c r="O650" s="28"/>
      <c r="P650" s="28"/>
      <c r="Q650" s="28"/>
      <c r="S650" s="112">
        <v>0.625</v>
      </c>
      <c r="T650" s="114">
        <v>2028</v>
      </c>
      <c r="U650" s="110">
        <v>225791.01</v>
      </c>
      <c r="V650" s="110"/>
      <c r="W650" s="110">
        <v>225791.01</v>
      </c>
      <c r="X650" s="111">
        <v>1</v>
      </c>
      <c r="Y650" s="112">
        <v>0</v>
      </c>
      <c r="Z650" s="110">
        <v>84671.628750000003</v>
      </c>
      <c r="AA650" s="110">
        <v>0</v>
      </c>
      <c r="AB650" s="110">
        <v>141119.38125000001</v>
      </c>
      <c r="AC650" s="110">
        <v>0</v>
      </c>
      <c r="AD650" s="110">
        <v>0</v>
      </c>
      <c r="AE650" t="s">
        <v>526</v>
      </c>
      <c r="AF650" t="s">
        <v>765</v>
      </c>
      <c r="AG650" t="s">
        <v>365</v>
      </c>
    </row>
    <row r="651" spans="1:34" ht="62.5">
      <c r="A651" s="104" t="s">
        <v>2015</v>
      </c>
      <c r="B651" s="104" t="s">
        <v>1940</v>
      </c>
      <c r="D651" s="1" t="s">
        <v>1637</v>
      </c>
      <c r="F651" s="28" t="s">
        <v>1053</v>
      </c>
      <c r="G651" s="28" t="s">
        <v>1623</v>
      </c>
      <c r="H651" s="28"/>
      <c r="I651" s="28"/>
      <c r="J651" s="28"/>
      <c r="K651" s="28"/>
      <c r="L651" s="28"/>
      <c r="M651" s="106" t="s">
        <v>6584</v>
      </c>
      <c r="N651" s="332"/>
      <c r="O651" s="28"/>
      <c r="P651" s="28"/>
      <c r="Q651" s="28"/>
      <c r="S651" s="112">
        <v>0.625</v>
      </c>
      <c r="T651" s="114">
        <v>2028</v>
      </c>
      <c r="U651" s="110">
        <v>230311.81</v>
      </c>
      <c r="V651" s="110"/>
      <c r="W651" s="110">
        <v>230311.81</v>
      </c>
      <c r="X651" s="111">
        <v>1</v>
      </c>
      <c r="Y651" s="112">
        <v>0</v>
      </c>
      <c r="Z651" s="110">
        <v>86366.928749999992</v>
      </c>
      <c r="AA651" s="110">
        <v>0</v>
      </c>
      <c r="AB651" s="110">
        <v>143944.88125000001</v>
      </c>
      <c r="AC651" s="110">
        <v>0</v>
      </c>
      <c r="AD651" s="110">
        <v>0</v>
      </c>
      <c r="AE651" t="s">
        <v>640</v>
      </c>
      <c r="AF651" t="s">
        <v>765</v>
      </c>
      <c r="AG651" t="s">
        <v>365</v>
      </c>
    </row>
    <row r="652" spans="1:34" ht="62.5">
      <c r="A652" s="104" t="s">
        <v>2015</v>
      </c>
      <c r="B652" s="104" t="s">
        <v>1940</v>
      </c>
      <c r="D652" s="113" t="s">
        <v>1637</v>
      </c>
      <c r="F652" s="28" t="s">
        <v>1053</v>
      </c>
      <c r="G652" s="28" t="s">
        <v>1623</v>
      </c>
      <c r="H652" s="28"/>
      <c r="I652" s="28"/>
      <c r="J652" s="28"/>
      <c r="K652" s="28"/>
      <c r="L652" s="28"/>
      <c r="M652" s="106" t="s">
        <v>6584</v>
      </c>
      <c r="N652" s="332"/>
      <c r="O652" s="28"/>
      <c r="P652" s="28"/>
      <c r="Q652" s="28"/>
      <c r="S652" s="112">
        <v>0.625</v>
      </c>
      <c r="T652" s="114">
        <v>2028</v>
      </c>
      <c r="U652" s="110">
        <v>97072.05</v>
      </c>
      <c r="V652" s="110"/>
      <c r="W652" s="110">
        <v>97072.05</v>
      </c>
      <c r="X652" s="111">
        <v>1</v>
      </c>
      <c r="Y652" s="112">
        <v>0</v>
      </c>
      <c r="Z652" s="110">
        <v>36402.018750000003</v>
      </c>
      <c r="AA652" s="110">
        <v>0</v>
      </c>
      <c r="AB652" s="110">
        <v>60670.03125</v>
      </c>
      <c r="AC652" s="110">
        <v>0</v>
      </c>
      <c r="AD652" s="110">
        <v>0</v>
      </c>
      <c r="AE652" t="s">
        <v>640</v>
      </c>
      <c r="AF652" t="s">
        <v>765</v>
      </c>
      <c r="AG652" t="s">
        <v>365</v>
      </c>
    </row>
    <row r="653" spans="1:34" ht="75">
      <c r="A653" s="104" t="s">
        <v>5882</v>
      </c>
      <c r="B653" s="104" t="s">
        <v>280</v>
      </c>
      <c r="D653" s="606" t="s">
        <v>1697</v>
      </c>
      <c r="F653" s="28" t="s">
        <v>1046</v>
      </c>
      <c r="G653" s="28" t="s">
        <v>1696</v>
      </c>
      <c r="H653" s="28"/>
      <c r="I653" s="28"/>
      <c r="J653" s="28"/>
      <c r="K653" s="28"/>
      <c r="L653" s="28"/>
      <c r="M653" s="106" t="s">
        <v>5976</v>
      </c>
      <c r="N653" s="332"/>
      <c r="O653" s="28"/>
      <c r="P653" s="28"/>
      <c r="Q653" s="28"/>
      <c r="S653" s="112">
        <v>0.52500000000000002</v>
      </c>
      <c r="T653" s="114">
        <v>2028</v>
      </c>
      <c r="U653" s="110">
        <v>-836.05</v>
      </c>
      <c r="V653" s="110"/>
      <c r="W653" s="110">
        <v>-836.05</v>
      </c>
      <c r="X653" s="111">
        <v>1</v>
      </c>
      <c r="Y653" s="112">
        <v>0</v>
      </c>
      <c r="Z653" s="110">
        <v>-397.12374999999997</v>
      </c>
      <c r="AA653" s="110">
        <v>0</v>
      </c>
      <c r="AB653" s="110">
        <v>-438.92624999999998</v>
      </c>
      <c r="AC653" s="110">
        <v>0</v>
      </c>
      <c r="AD653" s="110">
        <v>0</v>
      </c>
      <c r="AE653" t="s">
        <v>526</v>
      </c>
      <c r="AF653" t="s">
        <v>765</v>
      </c>
      <c r="AG653" t="s">
        <v>7524</v>
      </c>
      <c r="AH653" t="s">
        <v>7525</v>
      </c>
    </row>
    <row r="654" spans="1:34" ht="75">
      <c r="A654" s="104" t="s">
        <v>5882</v>
      </c>
      <c r="B654" s="104" t="s">
        <v>280</v>
      </c>
      <c r="D654" s="606" t="s">
        <v>1697</v>
      </c>
      <c r="F654" s="28" t="s">
        <v>1046</v>
      </c>
      <c r="G654" s="28" t="s">
        <v>1696</v>
      </c>
      <c r="H654" s="28"/>
      <c r="I654" s="28"/>
      <c r="J654" s="28"/>
      <c r="K654" s="28"/>
      <c r="L654" s="28"/>
      <c r="M654" s="106" t="s">
        <v>5976</v>
      </c>
      <c r="N654" s="332"/>
      <c r="O654" s="28"/>
      <c r="P654" s="28"/>
      <c r="Q654" s="28"/>
      <c r="S654" s="112">
        <v>0.52500000000000002</v>
      </c>
      <c r="T654" s="114">
        <v>2028</v>
      </c>
      <c r="U654" s="110">
        <v>211740.16</v>
      </c>
      <c r="V654" s="110"/>
      <c r="W654" s="110">
        <v>211740.16</v>
      </c>
      <c r="X654" s="111">
        <v>1</v>
      </c>
      <c r="Y654" s="112">
        <v>0</v>
      </c>
      <c r="Z654" s="110">
        <v>100576.576</v>
      </c>
      <c r="AA654" s="110">
        <v>0</v>
      </c>
      <c r="AB654" s="110">
        <v>111163.584</v>
      </c>
      <c r="AC654" s="110">
        <v>0</v>
      </c>
      <c r="AD654" s="110">
        <v>0</v>
      </c>
      <c r="AE654" t="s">
        <v>526</v>
      </c>
      <c r="AF654" t="s">
        <v>765</v>
      </c>
      <c r="AG654" t="s">
        <v>365</v>
      </c>
    </row>
    <row r="655" spans="1:34" ht="75">
      <c r="A655" s="104" t="s">
        <v>2015</v>
      </c>
      <c r="B655" s="104" t="s">
        <v>1940</v>
      </c>
      <c r="D655" s="113" t="s">
        <v>1730</v>
      </c>
      <c r="F655" s="28" t="s">
        <v>1036</v>
      </c>
      <c r="G655" s="28" t="s">
        <v>1729</v>
      </c>
      <c r="H655" s="28"/>
      <c r="I655" s="28"/>
      <c r="J655" s="28"/>
      <c r="K655" s="28"/>
      <c r="L655" s="28"/>
      <c r="M655" s="106" t="s">
        <v>6583</v>
      </c>
      <c r="N655" s="332"/>
      <c r="O655" s="28"/>
      <c r="P655" s="28"/>
      <c r="Q655" s="28"/>
      <c r="S655" s="112">
        <v>0.75</v>
      </c>
      <c r="T655" s="114">
        <v>2028</v>
      </c>
      <c r="U655" s="110">
        <v>34641.25</v>
      </c>
      <c r="V655" s="110"/>
      <c r="W655" s="110">
        <v>34641.25</v>
      </c>
      <c r="X655" s="111">
        <v>1</v>
      </c>
      <c r="Y655" s="112">
        <v>0</v>
      </c>
      <c r="Z655" s="110">
        <v>8660.3125</v>
      </c>
      <c r="AA655" s="110">
        <v>0</v>
      </c>
      <c r="AB655" s="110">
        <v>25980.9375</v>
      </c>
      <c r="AC655" s="110">
        <v>0</v>
      </c>
      <c r="AD655" s="110">
        <v>0</v>
      </c>
      <c r="AE655" t="s">
        <v>657</v>
      </c>
      <c r="AF655" t="s">
        <v>765</v>
      </c>
      <c r="AG655" t="s">
        <v>7524</v>
      </c>
      <c r="AH655" t="s">
        <v>30</v>
      </c>
    </row>
    <row r="656" spans="1:34" ht="100">
      <c r="A656" s="104" t="s">
        <v>5882</v>
      </c>
      <c r="B656" s="104" t="s">
        <v>280</v>
      </c>
      <c r="D656" s="113" t="s">
        <v>1706</v>
      </c>
      <c r="F656" s="28" t="s">
        <v>1035</v>
      </c>
      <c r="G656" s="28" t="s">
        <v>1705</v>
      </c>
      <c r="H656" s="28"/>
      <c r="I656" s="28"/>
      <c r="J656" s="28"/>
      <c r="K656" s="28"/>
      <c r="L656" s="28"/>
      <c r="M656" s="106" t="s">
        <v>5976</v>
      </c>
      <c r="N656" s="332"/>
      <c r="O656" s="28"/>
      <c r="P656" s="28"/>
      <c r="Q656" s="28"/>
      <c r="S656" s="112">
        <v>0.875</v>
      </c>
      <c r="T656" s="114">
        <v>2028</v>
      </c>
      <c r="U656" s="110">
        <v>11400</v>
      </c>
      <c r="V656" s="110"/>
      <c r="W656" s="110">
        <v>11400</v>
      </c>
      <c r="X656" s="111">
        <v>1</v>
      </c>
      <c r="Y656" s="112">
        <v>0</v>
      </c>
      <c r="Z656" s="110">
        <v>1425</v>
      </c>
      <c r="AA656" s="110">
        <v>0</v>
      </c>
      <c r="AB656" s="110">
        <v>9975</v>
      </c>
      <c r="AC656" s="110">
        <v>0</v>
      </c>
      <c r="AD656" s="110">
        <v>0</v>
      </c>
      <c r="AE656" t="s">
        <v>526</v>
      </c>
      <c r="AF656" t="s">
        <v>765</v>
      </c>
      <c r="AG656" t="s">
        <v>7524</v>
      </c>
      <c r="AH656" t="s">
        <v>30</v>
      </c>
    </row>
    <row r="657" spans="1:34" ht="112.5">
      <c r="A657" s="104" t="s">
        <v>5882</v>
      </c>
      <c r="B657" s="104" t="s">
        <v>280</v>
      </c>
      <c r="D657" s="113" t="s">
        <v>1699</v>
      </c>
      <c r="F657" s="28" t="s">
        <v>1050</v>
      </c>
      <c r="G657" s="28" t="s">
        <v>1698</v>
      </c>
      <c r="H657" s="28"/>
      <c r="I657" s="28"/>
      <c r="J657" s="28"/>
      <c r="K657" s="28"/>
      <c r="L657" s="28"/>
      <c r="M657" s="106" t="s">
        <v>5976</v>
      </c>
      <c r="N657" s="332"/>
      <c r="O657" s="28"/>
      <c r="P657" s="28"/>
      <c r="Q657" s="28"/>
      <c r="S657" s="112">
        <v>1</v>
      </c>
      <c r="T657" s="114">
        <v>2028</v>
      </c>
      <c r="U657" s="110">
        <v>1096815.21</v>
      </c>
      <c r="V657" s="110"/>
      <c r="W657" s="110">
        <v>1096815.21</v>
      </c>
      <c r="X657" s="111">
        <v>1</v>
      </c>
      <c r="Y657" s="112">
        <v>0</v>
      </c>
      <c r="Z657" s="110">
        <v>0</v>
      </c>
      <c r="AA657" s="110">
        <v>0</v>
      </c>
      <c r="AB657" s="110">
        <v>1096815.21</v>
      </c>
      <c r="AC657" s="110">
        <v>0</v>
      </c>
      <c r="AD657" s="110">
        <v>0</v>
      </c>
      <c r="AE657" t="s">
        <v>526</v>
      </c>
      <c r="AF657" t="s">
        <v>765</v>
      </c>
      <c r="AG657" t="s">
        <v>365</v>
      </c>
    </row>
    <row r="658" spans="1:34" ht="50">
      <c r="A658" s="104" t="s">
        <v>5882</v>
      </c>
      <c r="B658" s="104" t="s">
        <v>280</v>
      </c>
      <c r="D658" s="113" t="s">
        <v>1630</v>
      </c>
      <c r="F658" s="28" t="s">
        <v>6596</v>
      </c>
      <c r="G658" s="28" t="s">
        <v>1612</v>
      </c>
      <c r="H658" s="28"/>
      <c r="I658" s="28"/>
      <c r="J658" s="28"/>
      <c r="K658" s="28"/>
      <c r="L658" s="28"/>
      <c r="M658" s="106" t="s">
        <v>5976</v>
      </c>
      <c r="N658" s="332"/>
      <c r="O658" s="28"/>
      <c r="P658" s="28"/>
      <c r="Q658" s="28"/>
      <c r="S658" s="112">
        <v>0.5</v>
      </c>
      <c r="T658" s="114">
        <v>2028</v>
      </c>
      <c r="U658" s="110">
        <v>4827.7199999999993</v>
      </c>
      <c r="V658" s="110"/>
      <c r="W658" s="110">
        <v>4827.7199999999993</v>
      </c>
      <c r="X658" s="111">
        <v>1</v>
      </c>
      <c r="Y658" s="112">
        <v>0</v>
      </c>
      <c r="Z658" s="110">
        <v>2413.8599999999997</v>
      </c>
      <c r="AA658" s="110">
        <v>0</v>
      </c>
      <c r="AB658" s="110">
        <v>2413.8599999999997</v>
      </c>
      <c r="AC658" s="110">
        <v>0</v>
      </c>
      <c r="AD658" s="110">
        <v>0</v>
      </c>
      <c r="AE658" t="s">
        <v>526</v>
      </c>
      <c r="AF658" t="s">
        <v>765</v>
      </c>
      <c r="AG658" t="s">
        <v>7524</v>
      </c>
      <c r="AH658" t="s">
        <v>30</v>
      </c>
    </row>
    <row r="659" spans="1:34" ht="50">
      <c r="A659" s="104" t="s">
        <v>5882</v>
      </c>
      <c r="B659" s="104" t="s">
        <v>280</v>
      </c>
      <c r="D659" s="113" t="s">
        <v>1630</v>
      </c>
      <c r="F659" s="28" t="s">
        <v>6596</v>
      </c>
      <c r="G659" s="28" t="s">
        <v>1612</v>
      </c>
      <c r="H659" s="28"/>
      <c r="I659" s="28"/>
      <c r="J659" s="28"/>
      <c r="K659" s="28"/>
      <c r="L659" s="28"/>
      <c r="M659" s="106" t="s">
        <v>5976</v>
      </c>
      <c r="N659" s="332"/>
      <c r="O659" s="28"/>
      <c r="P659" s="28"/>
      <c r="Q659" s="28"/>
      <c r="S659" s="112">
        <v>0.5</v>
      </c>
      <c r="T659" s="114">
        <v>2028</v>
      </c>
      <c r="U659" s="110">
        <v>75660</v>
      </c>
      <c r="V659" s="110"/>
      <c r="W659" s="110">
        <v>75660</v>
      </c>
      <c r="X659" s="111">
        <v>1</v>
      </c>
      <c r="Y659" s="112">
        <v>0</v>
      </c>
      <c r="Z659" s="110">
        <v>37830</v>
      </c>
      <c r="AA659" s="110">
        <v>0</v>
      </c>
      <c r="AB659" s="110">
        <v>37830</v>
      </c>
      <c r="AC659" s="110">
        <v>0</v>
      </c>
      <c r="AD659" s="110">
        <v>0</v>
      </c>
      <c r="AE659" t="s">
        <v>526</v>
      </c>
      <c r="AF659" t="s">
        <v>765</v>
      </c>
      <c r="AG659" t="s">
        <v>7524</v>
      </c>
      <c r="AH659" t="s">
        <v>30</v>
      </c>
    </row>
    <row r="660" spans="1:34" ht="75">
      <c r="A660" s="104" t="s">
        <v>5882</v>
      </c>
      <c r="B660" s="104" t="s">
        <v>280</v>
      </c>
      <c r="D660" s="113" t="s">
        <v>1678</v>
      </c>
      <c r="F660" s="28" t="s">
        <v>1033</v>
      </c>
      <c r="G660" s="28" t="s">
        <v>1677</v>
      </c>
      <c r="H660" s="28"/>
      <c r="I660" s="28"/>
      <c r="J660" s="28"/>
      <c r="K660" s="28"/>
      <c r="L660" s="28"/>
      <c r="M660" s="106" t="s">
        <v>5976</v>
      </c>
      <c r="N660" s="332"/>
      <c r="O660" s="28"/>
      <c r="P660" s="28"/>
      <c r="Q660" s="28"/>
      <c r="S660" s="112">
        <v>0.5</v>
      </c>
      <c r="T660" s="114">
        <v>2028</v>
      </c>
      <c r="U660" s="110">
        <v>269888</v>
      </c>
      <c r="V660" s="110"/>
      <c r="W660" s="110">
        <v>269888</v>
      </c>
      <c r="X660" s="111">
        <v>1</v>
      </c>
      <c r="Y660" s="112">
        <v>0</v>
      </c>
      <c r="Z660" s="110">
        <v>134944</v>
      </c>
      <c r="AA660" s="110">
        <v>0</v>
      </c>
      <c r="AB660" s="110">
        <v>134944</v>
      </c>
      <c r="AC660" s="110">
        <v>0</v>
      </c>
      <c r="AD660" s="110">
        <v>0</v>
      </c>
      <c r="AE660" t="s">
        <v>526</v>
      </c>
      <c r="AF660" t="s">
        <v>765</v>
      </c>
      <c r="AG660" t="s">
        <v>365</v>
      </c>
    </row>
    <row r="661" spans="1:34" ht="62.5">
      <c r="A661" s="104" t="s">
        <v>5882</v>
      </c>
      <c r="B661" s="104" t="s">
        <v>280</v>
      </c>
      <c r="D661" s="113" t="s">
        <v>1691</v>
      </c>
      <c r="F661" s="28" t="s">
        <v>1025</v>
      </c>
      <c r="G661" s="28" t="s">
        <v>1690</v>
      </c>
      <c r="H661" s="28"/>
      <c r="I661" s="28"/>
      <c r="J661" s="28"/>
      <c r="K661" s="28"/>
      <c r="L661" s="28"/>
      <c r="M661" s="106" t="s">
        <v>5976</v>
      </c>
      <c r="N661" s="332"/>
      <c r="O661" s="28"/>
      <c r="P661" s="28"/>
      <c r="Q661" s="28"/>
      <c r="S661" s="112">
        <v>0.75</v>
      </c>
      <c r="T661" s="114">
        <v>2028</v>
      </c>
      <c r="U661" s="110">
        <v>7160.2900000000009</v>
      </c>
      <c r="V661" s="110"/>
      <c r="W661" s="110">
        <v>7160.2900000000009</v>
      </c>
      <c r="X661" s="111">
        <v>1</v>
      </c>
      <c r="Y661" s="112">
        <v>0</v>
      </c>
      <c r="Z661" s="110">
        <v>1790.0725000000002</v>
      </c>
      <c r="AA661" s="110">
        <v>0</v>
      </c>
      <c r="AB661" s="110">
        <v>5370.2175000000007</v>
      </c>
      <c r="AC661" s="110">
        <v>0</v>
      </c>
      <c r="AD661" s="110">
        <v>0</v>
      </c>
      <c r="AE661" t="s">
        <v>526</v>
      </c>
      <c r="AF661" t="s">
        <v>765</v>
      </c>
      <c r="AG661" t="s">
        <v>7524</v>
      </c>
      <c r="AH661" t="s">
        <v>30</v>
      </c>
    </row>
    <row r="662" spans="1:34" ht="62.5">
      <c r="A662" s="104" t="s">
        <v>5882</v>
      </c>
      <c r="B662" s="104" t="s">
        <v>280</v>
      </c>
      <c r="D662" s="113" t="s">
        <v>1723</v>
      </c>
      <c r="F662" s="28" t="s">
        <v>1051</v>
      </c>
      <c r="G662" s="28" t="s">
        <v>1722</v>
      </c>
      <c r="H662" s="28"/>
      <c r="I662" s="28"/>
      <c r="J662" s="28"/>
      <c r="K662" s="28"/>
      <c r="L662" s="28"/>
      <c r="M662" s="106" t="s">
        <v>5976</v>
      </c>
      <c r="N662" s="332"/>
      <c r="O662" s="28"/>
      <c r="P662" s="28"/>
      <c r="Q662" s="28"/>
      <c r="S662" s="112">
        <v>0.75</v>
      </c>
      <c r="T662" s="114">
        <v>2028</v>
      </c>
      <c r="U662" s="110">
        <v>494517.84</v>
      </c>
      <c r="V662" s="110"/>
      <c r="W662" s="110">
        <v>494517.84</v>
      </c>
      <c r="X662" s="111">
        <v>1</v>
      </c>
      <c r="Y662" s="112">
        <v>0</v>
      </c>
      <c r="Z662" s="110">
        <v>123629.46</v>
      </c>
      <c r="AA662" s="110">
        <v>0</v>
      </c>
      <c r="AB662" s="110">
        <v>370888.38</v>
      </c>
      <c r="AC662" s="110">
        <v>0</v>
      </c>
      <c r="AD662" s="110">
        <v>0</v>
      </c>
      <c r="AE662" t="s">
        <v>526</v>
      </c>
      <c r="AF662" t="s">
        <v>765</v>
      </c>
      <c r="AG662" t="s">
        <v>365</v>
      </c>
    </row>
    <row r="663" spans="1:34" ht="25">
      <c r="A663" s="104" t="s">
        <v>26</v>
      </c>
      <c r="B663" s="104" t="s">
        <v>11</v>
      </c>
      <c r="D663" s="1" t="s">
        <v>851</v>
      </c>
      <c r="F663" s="28" t="s">
        <v>850</v>
      </c>
      <c r="G663" s="28" t="s">
        <v>1200</v>
      </c>
      <c r="H663" s="28"/>
      <c r="I663" s="28"/>
      <c r="J663" s="28"/>
      <c r="K663" s="28"/>
      <c r="L663" s="28"/>
      <c r="M663" s="106" t="s">
        <v>6055</v>
      </c>
      <c r="N663" s="332"/>
      <c r="O663" s="28"/>
      <c r="P663" s="28"/>
      <c r="Q663" s="28"/>
      <c r="S663" s="112">
        <v>0.1</v>
      </c>
      <c r="T663" s="114">
        <v>2028</v>
      </c>
      <c r="U663" s="110">
        <v>3769.3800000000015</v>
      </c>
      <c r="V663" s="110"/>
      <c r="W663" s="110">
        <v>3769.3800000000015</v>
      </c>
      <c r="X663" s="111">
        <v>1</v>
      </c>
      <c r="Y663" s="112">
        <v>0</v>
      </c>
      <c r="Z663" s="110">
        <v>3392.4420000000014</v>
      </c>
      <c r="AA663" s="110">
        <v>0</v>
      </c>
      <c r="AB663" s="110">
        <v>376.9380000000001</v>
      </c>
      <c r="AC663" s="110">
        <v>0</v>
      </c>
      <c r="AD663" s="110">
        <v>0</v>
      </c>
      <c r="AE663" t="s">
        <v>1886</v>
      </c>
      <c r="AF663" t="s">
        <v>764</v>
      </c>
      <c r="AG663" t="s">
        <v>7524</v>
      </c>
      <c r="AH663" t="s">
        <v>7525</v>
      </c>
    </row>
    <row r="664" spans="1:34" ht="25">
      <c r="A664" s="104" t="s">
        <v>26</v>
      </c>
      <c r="B664" s="104" t="s">
        <v>11</v>
      </c>
      <c r="D664" s="113" t="s">
        <v>851</v>
      </c>
      <c r="F664" s="28" t="s">
        <v>850</v>
      </c>
      <c r="G664" s="28" t="s">
        <v>1200</v>
      </c>
      <c r="H664" s="28"/>
      <c r="I664" s="28"/>
      <c r="J664" s="28"/>
      <c r="K664" s="28"/>
      <c r="L664" s="28"/>
      <c r="M664" s="106" t="s">
        <v>6055</v>
      </c>
      <c r="N664" s="332"/>
      <c r="O664" s="28"/>
      <c r="P664" s="28"/>
      <c r="Q664" s="28"/>
      <c r="S664" s="112">
        <v>0.1</v>
      </c>
      <c r="T664" s="114">
        <v>2028</v>
      </c>
      <c r="U664" s="110">
        <v>623280.80000000028</v>
      </c>
      <c r="V664" s="110"/>
      <c r="W664" s="110">
        <v>623280.80000000028</v>
      </c>
      <c r="X664" s="111">
        <v>1</v>
      </c>
      <c r="Y664" s="112">
        <v>0</v>
      </c>
      <c r="Z664" s="110">
        <v>560952.72000000032</v>
      </c>
      <c r="AA664" s="110">
        <v>0</v>
      </c>
      <c r="AB664" s="110">
        <v>62328.079999999958</v>
      </c>
      <c r="AC664" s="110">
        <v>0</v>
      </c>
      <c r="AD664" s="110">
        <v>0</v>
      </c>
      <c r="AE664" t="s">
        <v>1886</v>
      </c>
      <c r="AF664" t="s">
        <v>764</v>
      </c>
      <c r="AG664" t="s">
        <v>365</v>
      </c>
    </row>
    <row r="665" spans="1:34" ht="37.5">
      <c r="A665" s="104" t="s">
        <v>26</v>
      </c>
      <c r="B665" s="104" t="s">
        <v>11</v>
      </c>
      <c r="D665" s="113" t="s">
        <v>852</v>
      </c>
      <c r="F665" s="28" t="s">
        <v>1280</v>
      </c>
      <c r="G665" s="28" t="s">
        <v>1279</v>
      </c>
      <c r="H665" s="28"/>
      <c r="I665" s="28"/>
      <c r="J665" s="28"/>
      <c r="K665" s="28"/>
      <c r="L665" s="28"/>
      <c r="M665" s="106" t="s">
        <v>6055</v>
      </c>
      <c r="N665" s="332"/>
      <c r="O665" s="28"/>
      <c r="P665" s="28"/>
      <c r="Q665" s="28"/>
      <c r="S665" s="112">
        <v>0.1</v>
      </c>
      <c r="T665" s="114">
        <v>2028</v>
      </c>
      <c r="U665" s="110">
        <v>720</v>
      </c>
      <c r="V665" s="110"/>
      <c r="W665" s="110">
        <v>720</v>
      </c>
      <c r="X665" s="111">
        <v>1</v>
      </c>
      <c r="Y665" s="112">
        <v>0</v>
      </c>
      <c r="Z665" s="110">
        <v>648</v>
      </c>
      <c r="AA665" s="110">
        <v>0</v>
      </c>
      <c r="AB665" s="110">
        <v>72</v>
      </c>
      <c r="AC665" s="110">
        <v>0</v>
      </c>
      <c r="AD665" s="110">
        <v>0</v>
      </c>
      <c r="AE665" t="s">
        <v>1886</v>
      </c>
      <c r="AF665" t="s">
        <v>764</v>
      </c>
      <c r="AG665" t="s">
        <v>7524</v>
      </c>
      <c r="AH665" t="s">
        <v>30</v>
      </c>
    </row>
    <row r="666" spans="1:34" ht="37.5">
      <c r="A666" s="104" t="s">
        <v>26</v>
      </c>
      <c r="B666" s="104" t="s">
        <v>11</v>
      </c>
      <c r="D666" s="113" t="s">
        <v>852</v>
      </c>
      <c r="F666" s="28" t="s">
        <v>1280</v>
      </c>
      <c r="G666" s="28" t="s">
        <v>1279</v>
      </c>
      <c r="H666" s="28"/>
      <c r="I666" s="28"/>
      <c r="J666" s="28"/>
      <c r="K666" s="28"/>
      <c r="L666" s="28"/>
      <c r="M666" s="106" t="s">
        <v>6055</v>
      </c>
      <c r="N666" s="332"/>
      <c r="O666" s="28"/>
      <c r="P666" s="28"/>
      <c r="Q666" s="28"/>
      <c r="S666" s="112">
        <v>0.1</v>
      </c>
      <c r="T666" s="114">
        <v>2028</v>
      </c>
      <c r="U666" s="110">
        <v>237086.62</v>
      </c>
      <c r="V666" s="110"/>
      <c r="W666" s="110">
        <v>237086.62</v>
      </c>
      <c r="X666" s="111">
        <v>1</v>
      </c>
      <c r="Y666" s="112">
        <v>0</v>
      </c>
      <c r="Z666" s="110">
        <v>213377.95800000001</v>
      </c>
      <c r="AA666" s="110">
        <v>0</v>
      </c>
      <c r="AB666" s="110">
        <v>23708.661999999982</v>
      </c>
      <c r="AC666" s="110">
        <v>0</v>
      </c>
      <c r="AD666" s="110">
        <v>0</v>
      </c>
      <c r="AE666" t="s">
        <v>1886</v>
      </c>
      <c r="AF666" t="s">
        <v>764</v>
      </c>
      <c r="AG666" t="s">
        <v>7524</v>
      </c>
      <c r="AH666" t="s">
        <v>30</v>
      </c>
    </row>
    <row r="667" spans="1:34" ht="25">
      <c r="A667" s="104" t="s">
        <v>26</v>
      </c>
      <c r="B667" s="104" t="s">
        <v>11</v>
      </c>
      <c r="D667" s="1" t="s">
        <v>867</v>
      </c>
      <c r="F667" s="28" t="s">
        <v>1201</v>
      </c>
      <c r="G667" s="28" t="s">
        <v>1176</v>
      </c>
      <c r="H667" s="28"/>
      <c r="I667" s="28"/>
      <c r="J667" s="28"/>
      <c r="K667" s="28"/>
      <c r="L667" s="28"/>
      <c r="M667" s="106" t="s">
        <v>6021</v>
      </c>
      <c r="N667" s="332"/>
      <c r="O667" s="28"/>
      <c r="P667" s="28"/>
      <c r="Q667" s="28"/>
      <c r="S667" s="112">
        <v>0.1</v>
      </c>
      <c r="T667" s="114">
        <v>2028</v>
      </c>
      <c r="U667" s="110">
        <v>200</v>
      </c>
      <c r="V667" s="110"/>
      <c r="W667" s="110">
        <v>200</v>
      </c>
      <c r="X667" s="111">
        <v>1</v>
      </c>
      <c r="Y667" s="112">
        <v>0</v>
      </c>
      <c r="Z667" s="110">
        <v>180</v>
      </c>
      <c r="AA667" s="110">
        <v>0</v>
      </c>
      <c r="AB667" s="110">
        <v>20</v>
      </c>
      <c r="AC667" s="110">
        <v>0</v>
      </c>
      <c r="AD667" s="110">
        <v>0</v>
      </c>
      <c r="AE667" t="s">
        <v>1885</v>
      </c>
      <c r="AF667" t="s">
        <v>764</v>
      </c>
      <c r="AG667" t="s">
        <v>7524</v>
      </c>
      <c r="AH667" t="s">
        <v>30</v>
      </c>
    </row>
    <row r="668" spans="1:34" ht="25">
      <c r="A668" s="104" t="s">
        <v>26</v>
      </c>
      <c r="B668" s="104" t="s">
        <v>11</v>
      </c>
      <c r="D668" s="1" t="s">
        <v>867</v>
      </c>
      <c r="F668" s="28" t="s">
        <v>1201</v>
      </c>
      <c r="G668" s="28" t="s">
        <v>1176</v>
      </c>
      <c r="H668" s="28"/>
      <c r="I668" s="28"/>
      <c r="J668" s="28"/>
      <c r="K668" s="28"/>
      <c r="L668" s="28"/>
      <c r="M668" s="106" t="s">
        <v>6021</v>
      </c>
      <c r="N668" s="332"/>
      <c r="O668" s="28"/>
      <c r="P668" s="28"/>
      <c r="Q668" s="28"/>
      <c r="S668" s="112">
        <v>0.1</v>
      </c>
      <c r="T668" s="114">
        <v>2028</v>
      </c>
      <c r="U668" s="110">
        <v>417661.37</v>
      </c>
      <c r="V668" s="110"/>
      <c r="W668" s="110">
        <v>417661.37</v>
      </c>
      <c r="X668" s="111">
        <v>1</v>
      </c>
      <c r="Y668" s="112">
        <v>0</v>
      </c>
      <c r="Z668" s="110">
        <v>375895.23300000001</v>
      </c>
      <c r="AA668" s="110">
        <v>0</v>
      </c>
      <c r="AB668" s="110">
        <v>41766.136999999988</v>
      </c>
      <c r="AC668" s="110">
        <v>0</v>
      </c>
      <c r="AD668" s="110">
        <v>0</v>
      </c>
      <c r="AE668" t="s">
        <v>1885</v>
      </c>
      <c r="AF668" t="s">
        <v>764</v>
      </c>
      <c r="AG668" t="s">
        <v>7524</v>
      </c>
      <c r="AH668" t="s">
        <v>30</v>
      </c>
    </row>
    <row r="669" spans="1:34" ht="37.5">
      <c r="A669" s="104" t="s">
        <v>26</v>
      </c>
      <c r="B669" s="104" t="s">
        <v>11</v>
      </c>
      <c r="D669" s="113" t="s">
        <v>934</v>
      </c>
      <c r="F669" s="28" t="s">
        <v>935</v>
      </c>
      <c r="G669" s="28" t="s">
        <v>1220</v>
      </c>
      <c r="H669" s="28"/>
      <c r="I669" s="28"/>
      <c r="J669" s="28"/>
      <c r="K669" s="28"/>
      <c r="L669" s="28"/>
      <c r="M669" s="106" t="s">
        <v>6055</v>
      </c>
      <c r="N669" s="332"/>
      <c r="O669" s="28"/>
      <c r="P669" s="28"/>
      <c r="Q669" s="28"/>
      <c r="S669" s="112">
        <v>0.7</v>
      </c>
      <c r="T669" s="114">
        <v>2028</v>
      </c>
      <c r="U669" s="110">
        <v>1123080.7200000002</v>
      </c>
      <c r="V669" s="110"/>
      <c r="W669" s="110">
        <v>1123080.7200000002</v>
      </c>
      <c r="X669" s="111">
        <v>1</v>
      </c>
      <c r="Y669" s="112">
        <v>0</v>
      </c>
      <c r="Z669" s="110">
        <v>336924.21600000013</v>
      </c>
      <c r="AA669" s="110">
        <v>0</v>
      </c>
      <c r="AB669" s="110">
        <v>786156.50400000007</v>
      </c>
      <c r="AC669" s="110">
        <v>0</v>
      </c>
      <c r="AD669" s="110">
        <v>0</v>
      </c>
      <c r="AE669" t="s">
        <v>1886</v>
      </c>
      <c r="AF669" t="s">
        <v>764</v>
      </c>
      <c r="AG669" t="s">
        <v>365</v>
      </c>
    </row>
    <row r="670" spans="1:34" ht="37.5">
      <c r="A670" s="104" t="s">
        <v>26</v>
      </c>
      <c r="B670" s="104" t="s">
        <v>11</v>
      </c>
      <c r="D670" s="606" t="s">
        <v>937</v>
      </c>
      <c r="F670" s="28" t="s">
        <v>938</v>
      </c>
      <c r="G670" s="28" t="s">
        <v>1170</v>
      </c>
      <c r="H670" s="28"/>
      <c r="I670" s="28"/>
      <c r="J670" s="28"/>
      <c r="K670" s="28"/>
      <c r="L670" s="28"/>
      <c r="M670" s="106" t="s">
        <v>6005</v>
      </c>
      <c r="N670" s="332"/>
      <c r="O670" s="28"/>
      <c r="P670" s="28"/>
      <c r="Q670" s="28"/>
      <c r="S670" s="112">
        <v>0.37</v>
      </c>
      <c r="T670" s="114">
        <v>2028</v>
      </c>
      <c r="U670" s="110">
        <v>-21191.78</v>
      </c>
      <c r="V670" s="110"/>
      <c r="W670" s="110">
        <v>-21191.78</v>
      </c>
      <c r="X670" s="111">
        <v>1</v>
      </c>
      <c r="Y670" s="112">
        <v>0</v>
      </c>
      <c r="Z670" s="110">
        <v>-13350.821399999999</v>
      </c>
      <c r="AA670" s="110">
        <v>0</v>
      </c>
      <c r="AB670" s="110">
        <v>-7840.9585999999999</v>
      </c>
      <c r="AC670" s="110">
        <v>0</v>
      </c>
      <c r="AD670" s="110">
        <v>0</v>
      </c>
      <c r="AE670" t="s">
        <v>1911</v>
      </c>
      <c r="AF670" t="s">
        <v>765</v>
      </c>
      <c r="AG670" t="s">
        <v>7524</v>
      </c>
      <c r="AH670" t="s">
        <v>7525</v>
      </c>
    </row>
    <row r="671" spans="1:34" ht="37.5">
      <c r="A671" s="104" t="s">
        <v>26</v>
      </c>
      <c r="B671" s="104" t="s">
        <v>11</v>
      </c>
      <c r="D671" s="606" t="s">
        <v>937</v>
      </c>
      <c r="F671" s="28" t="s">
        <v>938</v>
      </c>
      <c r="G671" s="28" t="s">
        <v>1170</v>
      </c>
      <c r="H671" s="28"/>
      <c r="I671" s="28"/>
      <c r="J671" s="28"/>
      <c r="K671" s="28"/>
      <c r="L671" s="28"/>
      <c r="M671" s="106" t="s">
        <v>6005</v>
      </c>
      <c r="N671" s="332"/>
      <c r="O671" s="28"/>
      <c r="P671" s="28"/>
      <c r="Q671" s="28"/>
      <c r="S671" s="112">
        <v>0.37</v>
      </c>
      <c r="T671" s="114">
        <v>2028</v>
      </c>
      <c r="U671" s="110">
        <v>606520.42999999993</v>
      </c>
      <c r="V671" s="110"/>
      <c r="W671" s="110">
        <v>606520.42999999993</v>
      </c>
      <c r="X671" s="111">
        <v>1</v>
      </c>
      <c r="Y671" s="112">
        <v>0</v>
      </c>
      <c r="Z671" s="110">
        <v>382107.87089999998</v>
      </c>
      <c r="AA671" s="110">
        <v>0</v>
      </c>
      <c r="AB671" s="110">
        <v>224412.55909999995</v>
      </c>
      <c r="AC671" s="110">
        <v>0</v>
      </c>
      <c r="AD671" s="110">
        <v>0</v>
      </c>
      <c r="AE671" t="s">
        <v>1911</v>
      </c>
      <c r="AF671" t="s">
        <v>765</v>
      </c>
      <c r="AG671" t="s">
        <v>365</v>
      </c>
    </row>
    <row r="672" spans="1:34" ht="37.5">
      <c r="A672" s="104" t="s">
        <v>26</v>
      </c>
      <c r="B672" s="104" t="s">
        <v>11</v>
      </c>
      <c r="D672" s="113" t="s">
        <v>888</v>
      </c>
      <c r="F672" s="28" t="s">
        <v>887</v>
      </c>
      <c r="G672" s="28" t="s">
        <v>1170</v>
      </c>
      <c r="H672" s="28"/>
      <c r="I672" s="28"/>
      <c r="J672" s="28"/>
      <c r="K672" s="28"/>
      <c r="L672" s="28"/>
      <c r="M672" s="106" t="s">
        <v>6005</v>
      </c>
      <c r="N672" s="332"/>
      <c r="O672" s="28"/>
      <c r="P672" s="28"/>
      <c r="Q672" s="28"/>
      <c r="S672" s="112">
        <v>0.37</v>
      </c>
      <c r="T672" s="114">
        <v>2028</v>
      </c>
      <c r="U672" s="110">
        <v>347928.27000000008</v>
      </c>
      <c r="V672" s="110"/>
      <c r="W672" s="110">
        <v>347928.27000000008</v>
      </c>
      <c r="X672" s="111">
        <v>1</v>
      </c>
      <c r="Y672" s="112">
        <v>0</v>
      </c>
      <c r="Z672" s="110">
        <v>219194.81010000006</v>
      </c>
      <c r="AA672" s="110">
        <v>0</v>
      </c>
      <c r="AB672" s="110">
        <v>128733.45990000002</v>
      </c>
      <c r="AC672" s="110">
        <v>0</v>
      </c>
      <c r="AD672" s="110">
        <v>0</v>
      </c>
      <c r="AE672" t="s">
        <v>1911</v>
      </c>
      <c r="AF672" t="s">
        <v>765</v>
      </c>
      <c r="AG672" t="s">
        <v>365</v>
      </c>
    </row>
    <row r="673" spans="1:34" ht="37.5">
      <c r="A673" s="104" t="s">
        <v>26</v>
      </c>
      <c r="B673" s="104" t="s">
        <v>11</v>
      </c>
      <c r="D673" s="113" t="s">
        <v>888</v>
      </c>
      <c r="F673" s="28" t="s">
        <v>887</v>
      </c>
      <c r="G673" s="28" t="s">
        <v>1170</v>
      </c>
      <c r="H673" s="28"/>
      <c r="I673" s="28"/>
      <c r="J673" s="28"/>
      <c r="K673" s="28"/>
      <c r="L673" s="28"/>
      <c r="M673" s="106" t="s">
        <v>6005</v>
      </c>
      <c r="N673" s="332"/>
      <c r="O673" s="28"/>
      <c r="P673" s="28"/>
      <c r="Q673" s="28"/>
      <c r="S673" s="112">
        <v>0.37</v>
      </c>
      <c r="T673" s="114">
        <v>2028</v>
      </c>
      <c r="U673" s="110">
        <v>10919.999999999942</v>
      </c>
      <c r="V673" s="110"/>
      <c r="W673" s="110">
        <v>10919.999999999942</v>
      </c>
      <c r="X673" s="111">
        <v>1</v>
      </c>
      <c r="Y673" s="112">
        <v>0</v>
      </c>
      <c r="Z673" s="110">
        <v>6879.5999999999631</v>
      </c>
      <c r="AA673" s="110">
        <v>0</v>
      </c>
      <c r="AB673" s="110">
        <v>4040.3999999999787</v>
      </c>
      <c r="AC673" s="110">
        <v>0</v>
      </c>
      <c r="AD673" s="110">
        <v>0</v>
      </c>
      <c r="AE673" t="s">
        <v>1911</v>
      </c>
      <c r="AF673" t="s">
        <v>765</v>
      </c>
      <c r="AG673" t="s">
        <v>7524</v>
      </c>
      <c r="AH673" t="s">
        <v>7525</v>
      </c>
    </row>
    <row r="674" spans="1:34" ht="50">
      <c r="A674" s="104" t="s">
        <v>26</v>
      </c>
      <c r="B674" s="104" t="s">
        <v>11</v>
      </c>
      <c r="D674" s="113" t="s">
        <v>866</v>
      </c>
      <c r="F674" s="28" t="s">
        <v>865</v>
      </c>
      <c r="G674" s="28" t="s">
        <v>1268</v>
      </c>
      <c r="H674" s="28"/>
      <c r="I674" s="28"/>
      <c r="J674" s="28"/>
      <c r="K674" s="28"/>
      <c r="L674" s="28"/>
      <c r="M674" s="106" t="s">
        <v>6013</v>
      </c>
      <c r="N674" s="332"/>
      <c r="O674" s="28"/>
      <c r="P674" s="28"/>
      <c r="Q674" s="28"/>
      <c r="S674" s="112">
        <v>0.4</v>
      </c>
      <c r="T674" s="114">
        <v>2028</v>
      </c>
      <c r="U674" s="110">
        <v>350747.24</v>
      </c>
      <c r="V674" s="110"/>
      <c r="W674" s="110">
        <v>350747.24</v>
      </c>
      <c r="X674" s="111">
        <v>1</v>
      </c>
      <c r="Y674" s="112">
        <v>0</v>
      </c>
      <c r="Z674" s="110">
        <v>210448.34399999998</v>
      </c>
      <c r="AA674" s="110">
        <v>0</v>
      </c>
      <c r="AB674" s="110">
        <v>140298.89600000001</v>
      </c>
      <c r="AC674" s="110">
        <v>0</v>
      </c>
      <c r="AD674" s="110">
        <v>0</v>
      </c>
      <c r="AE674" t="s">
        <v>1909</v>
      </c>
      <c r="AF674" t="s">
        <v>764</v>
      </c>
      <c r="AG674" t="s">
        <v>365</v>
      </c>
    </row>
    <row r="675" spans="1:34" ht="25">
      <c r="A675" s="104" t="s">
        <v>26</v>
      </c>
      <c r="B675" s="104" t="s">
        <v>11</v>
      </c>
      <c r="D675" s="1" t="s">
        <v>862</v>
      </c>
      <c r="F675" s="28" t="s">
        <v>861</v>
      </c>
      <c r="G675" s="28" t="s">
        <v>1176</v>
      </c>
      <c r="H675" s="28"/>
      <c r="I675" s="28"/>
      <c r="J675" s="28"/>
      <c r="K675" s="28"/>
      <c r="L675" s="28"/>
      <c r="M675" s="106" t="s">
        <v>6024</v>
      </c>
      <c r="N675" s="332"/>
      <c r="O675" s="28"/>
      <c r="P675" s="28"/>
      <c r="Q675" s="28"/>
      <c r="S675" s="112">
        <v>0.1</v>
      </c>
      <c r="T675" s="114">
        <v>2028</v>
      </c>
      <c r="U675" s="110">
        <v>1002.5</v>
      </c>
      <c r="V675" s="110"/>
      <c r="W675" s="110">
        <v>1002.5</v>
      </c>
      <c r="X675" s="111">
        <v>1</v>
      </c>
      <c r="Y675" s="112">
        <v>0</v>
      </c>
      <c r="Z675" s="110">
        <v>902.25</v>
      </c>
      <c r="AA675" s="110">
        <v>0</v>
      </c>
      <c r="AB675" s="110">
        <v>100.25</v>
      </c>
      <c r="AC675" s="110">
        <v>0</v>
      </c>
      <c r="AD675" s="110">
        <v>0</v>
      </c>
      <c r="AE675" t="s">
        <v>1892</v>
      </c>
      <c r="AF675" t="s">
        <v>764</v>
      </c>
      <c r="AG675" t="s">
        <v>7524</v>
      </c>
      <c r="AH675" t="s">
        <v>30</v>
      </c>
    </row>
    <row r="676" spans="1:34" ht="25">
      <c r="A676" s="104" t="s">
        <v>26</v>
      </c>
      <c r="B676" s="104" t="s">
        <v>11</v>
      </c>
      <c r="D676" s="113" t="s">
        <v>862</v>
      </c>
      <c r="F676" s="28" t="s">
        <v>861</v>
      </c>
      <c r="G676" s="28" t="s">
        <v>1176</v>
      </c>
      <c r="H676" s="28"/>
      <c r="I676" s="28"/>
      <c r="J676" s="28"/>
      <c r="K676" s="28"/>
      <c r="L676" s="28"/>
      <c r="M676" s="106" t="s">
        <v>6024</v>
      </c>
      <c r="N676" s="332"/>
      <c r="O676" s="28"/>
      <c r="P676" s="28"/>
      <c r="Q676" s="28"/>
      <c r="S676" s="112">
        <v>0.1</v>
      </c>
      <c r="T676" s="114">
        <v>2028</v>
      </c>
      <c r="U676" s="110">
        <v>263691.58</v>
      </c>
      <c r="V676" s="110"/>
      <c r="W676" s="110">
        <v>263691.58</v>
      </c>
      <c r="X676" s="111">
        <v>1</v>
      </c>
      <c r="Y676" s="112">
        <v>0</v>
      </c>
      <c r="Z676" s="110">
        <v>237322.42200000002</v>
      </c>
      <c r="AA676" s="110">
        <v>0</v>
      </c>
      <c r="AB676" s="110">
        <v>26369.157999999996</v>
      </c>
      <c r="AC676" s="110">
        <v>0</v>
      </c>
      <c r="AD676" s="110">
        <v>0</v>
      </c>
      <c r="AE676" t="s">
        <v>1892</v>
      </c>
      <c r="AF676" t="s">
        <v>764</v>
      </c>
      <c r="AG676" t="s">
        <v>7524</v>
      </c>
      <c r="AH676" t="s">
        <v>30</v>
      </c>
    </row>
    <row r="677" spans="1:34" ht="25">
      <c r="A677" s="104" t="s">
        <v>26</v>
      </c>
      <c r="B677" s="104" t="s">
        <v>11</v>
      </c>
      <c r="D677" s="113" t="s">
        <v>864</v>
      </c>
      <c r="F677" s="28" t="s">
        <v>1199</v>
      </c>
      <c r="G677" s="28" t="s">
        <v>1184</v>
      </c>
      <c r="H677" s="28"/>
      <c r="I677" s="28"/>
      <c r="J677" s="28"/>
      <c r="K677" s="28"/>
      <c r="L677" s="28"/>
      <c r="M677" s="106" t="s">
        <v>6190</v>
      </c>
      <c r="N677" s="332"/>
      <c r="O677" s="28"/>
      <c r="P677" s="28"/>
      <c r="Q677" s="28"/>
      <c r="S677" s="112">
        <v>0.1</v>
      </c>
      <c r="T677" s="114">
        <v>2028</v>
      </c>
      <c r="U677" s="110">
        <v>651608.59</v>
      </c>
      <c r="V677" s="110"/>
      <c r="W677" s="110">
        <v>651608.59</v>
      </c>
      <c r="X677" s="111">
        <v>1</v>
      </c>
      <c r="Y677" s="112">
        <v>0</v>
      </c>
      <c r="Z677" s="110">
        <v>586447.73100000003</v>
      </c>
      <c r="AA677" s="110">
        <v>0</v>
      </c>
      <c r="AB677" s="110">
        <v>65160.858999999939</v>
      </c>
      <c r="AC677" s="110">
        <v>0</v>
      </c>
      <c r="AD677" s="110">
        <v>0</v>
      </c>
      <c r="AE677" t="s">
        <v>1899</v>
      </c>
      <c r="AF677" t="s">
        <v>764</v>
      </c>
      <c r="AG677" t="s">
        <v>365</v>
      </c>
    </row>
    <row r="678" spans="1:34" ht="25">
      <c r="A678" s="104" t="s">
        <v>26</v>
      </c>
      <c r="B678" s="104" t="s">
        <v>11</v>
      </c>
      <c r="D678" s="113" t="s">
        <v>863</v>
      </c>
      <c r="F678" s="28" t="s">
        <v>1271</v>
      </c>
      <c r="G678" s="28" t="s">
        <v>1270</v>
      </c>
      <c r="H678" s="28"/>
      <c r="I678" s="28"/>
      <c r="J678" s="28"/>
      <c r="K678" s="28"/>
      <c r="L678" s="28"/>
      <c r="M678" s="106" t="s">
        <v>6073</v>
      </c>
      <c r="N678" s="332"/>
      <c r="O678" s="28"/>
      <c r="P678" s="28"/>
      <c r="Q678" s="28"/>
      <c r="S678" s="112">
        <v>0.9</v>
      </c>
      <c r="T678" s="114">
        <v>2028</v>
      </c>
      <c r="U678" s="110">
        <v>747391.6599999998</v>
      </c>
      <c r="V678" s="110"/>
      <c r="W678" s="110">
        <v>747391.6599999998</v>
      </c>
      <c r="X678" s="111">
        <v>1</v>
      </c>
      <c r="Y678" s="112">
        <v>0</v>
      </c>
      <c r="Z678" s="110">
        <v>74739.165999999968</v>
      </c>
      <c r="AA678" s="110">
        <v>0</v>
      </c>
      <c r="AB678" s="110">
        <v>672652.49399999983</v>
      </c>
      <c r="AC678" s="110">
        <v>0</v>
      </c>
      <c r="AD678" s="110">
        <v>0</v>
      </c>
      <c r="AE678" t="s">
        <v>1884</v>
      </c>
      <c r="AF678" t="s">
        <v>764</v>
      </c>
      <c r="AG678" t="s">
        <v>365</v>
      </c>
    </row>
    <row r="679" spans="1:34" ht="25">
      <c r="A679" s="104" t="s">
        <v>26</v>
      </c>
      <c r="B679" s="104" t="s">
        <v>11</v>
      </c>
      <c r="D679" s="1" t="s">
        <v>854</v>
      </c>
      <c r="F679" s="28" t="s">
        <v>853</v>
      </c>
      <c r="G679" s="28" t="s">
        <v>1176</v>
      </c>
      <c r="H679" s="28"/>
      <c r="I679" s="28"/>
      <c r="J679" s="28"/>
      <c r="K679" s="28"/>
      <c r="L679" s="28"/>
      <c r="M679" s="106" t="s">
        <v>6013</v>
      </c>
      <c r="N679" s="332"/>
      <c r="O679" s="28"/>
      <c r="P679" s="28"/>
      <c r="Q679" s="28"/>
      <c r="S679" s="112">
        <v>0.1</v>
      </c>
      <c r="T679" s="114">
        <v>2028</v>
      </c>
      <c r="U679" s="110">
        <v>326523.94</v>
      </c>
      <c r="V679" s="110"/>
      <c r="W679" s="110">
        <v>326523.94</v>
      </c>
      <c r="X679" s="111">
        <v>1</v>
      </c>
      <c r="Y679" s="112">
        <v>0</v>
      </c>
      <c r="Z679" s="110">
        <v>293871.54600000003</v>
      </c>
      <c r="AA679" s="110">
        <v>0</v>
      </c>
      <c r="AB679" s="110">
        <v>32652.393999999971</v>
      </c>
      <c r="AC679" s="110">
        <v>0</v>
      </c>
      <c r="AD679" s="110">
        <v>0</v>
      </c>
      <c r="AE679" t="s">
        <v>1909</v>
      </c>
      <c r="AF679" t="s">
        <v>764</v>
      </c>
      <c r="AG679" t="s">
        <v>7524</v>
      </c>
      <c r="AH679" t="s">
        <v>30</v>
      </c>
    </row>
    <row r="680" spans="1:34" ht="37.5">
      <c r="A680" s="104" t="s">
        <v>26</v>
      </c>
      <c r="B680" s="104" t="s">
        <v>11</v>
      </c>
      <c r="D680" s="113" t="s">
        <v>858</v>
      </c>
      <c r="F680" s="28" t="s">
        <v>857</v>
      </c>
      <c r="G680" s="28" t="s">
        <v>1276</v>
      </c>
      <c r="H680" s="28"/>
      <c r="I680" s="28"/>
      <c r="J680" s="28"/>
      <c r="K680" s="28"/>
      <c r="L680" s="28"/>
      <c r="M680" s="106" t="s">
        <v>6033</v>
      </c>
      <c r="N680" s="332"/>
      <c r="O680" s="28"/>
      <c r="P680" s="28"/>
      <c r="Q680" s="28"/>
      <c r="S680" s="112">
        <v>0.1</v>
      </c>
      <c r="T680" s="114">
        <v>2028</v>
      </c>
      <c r="U680" s="110">
        <v>45198.89</v>
      </c>
      <c r="V680" s="110"/>
      <c r="W680" s="110">
        <v>45198.89</v>
      </c>
      <c r="X680" s="111">
        <v>1</v>
      </c>
      <c r="Y680" s="112">
        <v>0</v>
      </c>
      <c r="Z680" s="110">
        <v>40679.001000000004</v>
      </c>
      <c r="AA680" s="110">
        <v>0</v>
      </c>
      <c r="AB680" s="110">
        <v>4519.8889999999956</v>
      </c>
      <c r="AC680" s="110">
        <v>0</v>
      </c>
      <c r="AD680" s="110">
        <v>0</v>
      </c>
      <c r="AE680" t="s">
        <v>1894</v>
      </c>
      <c r="AF680" t="s">
        <v>764</v>
      </c>
      <c r="AG680" t="s">
        <v>7524</v>
      </c>
      <c r="AH680" t="s">
        <v>30</v>
      </c>
    </row>
    <row r="681" spans="1:34" ht="50">
      <c r="A681" s="104" t="s">
        <v>5882</v>
      </c>
      <c r="B681" s="104" t="s">
        <v>280</v>
      </c>
      <c r="D681" s="113" t="s">
        <v>1716</v>
      </c>
      <c r="F681" s="28" t="s">
        <v>1007</v>
      </c>
      <c r="G681" s="28" t="s">
        <v>1715</v>
      </c>
      <c r="H681" s="28"/>
      <c r="I681" s="28"/>
      <c r="J681" s="28"/>
      <c r="K681" s="28"/>
      <c r="L681" s="28"/>
      <c r="M681" s="106" t="s">
        <v>6304</v>
      </c>
      <c r="N681" s="332"/>
      <c r="O681" s="28"/>
      <c r="P681" s="28"/>
      <c r="Q681" s="28"/>
      <c r="S681" s="112">
        <v>0.625</v>
      </c>
      <c r="T681" s="114">
        <v>2028</v>
      </c>
      <c r="U681" s="110">
        <v>1960.87</v>
      </c>
      <c r="V681" s="110"/>
      <c r="W681" s="110">
        <v>1960.87</v>
      </c>
      <c r="X681" s="111">
        <v>1</v>
      </c>
      <c r="Y681" s="112">
        <v>0</v>
      </c>
      <c r="Z681" s="110">
        <v>735.32624999999996</v>
      </c>
      <c r="AA681" s="110">
        <v>0</v>
      </c>
      <c r="AB681" s="110">
        <v>1225.5437499999998</v>
      </c>
      <c r="AC681" s="110">
        <v>0</v>
      </c>
      <c r="AD681" s="110">
        <v>0</v>
      </c>
      <c r="AE681" t="s">
        <v>552</v>
      </c>
      <c r="AF681" t="s">
        <v>764</v>
      </c>
      <c r="AG681" t="s">
        <v>7524</v>
      </c>
      <c r="AH681" t="s">
        <v>7525</v>
      </c>
    </row>
    <row r="682" spans="1:34" ht="50">
      <c r="A682" s="104" t="s">
        <v>5882</v>
      </c>
      <c r="B682" s="104" t="s">
        <v>280</v>
      </c>
      <c r="D682" s="1" t="s">
        <v>1716</v>
      </c>
      <c r="F682" s="28" t="s">
        <v>1007</v>
      </c>
      <c r="G682" s="28" t="s">
        <v>1715</v>
      </c>
      <c r="H682" s="28"/>
      <c r="I682" s="28"/>
      <c r="J682" s="28"/>
      <c r="K682" s="28"/>
      <c r="L682" s="28"/>
      <c r="M682" s="106" t="s">
        <v>6304</v>
      </c>
      <c r="N682" s="332"/>
      <c r="O682" s="28"/>
      <c r="P682" s="28"/>
      <c r="Q682" s="28"/>
      <c r="S682" s="112">
        <v>0.625</v>
      </c>
      <c r="T682" s="114">
        <v>2028</v>
      </c>
      <c r="U682" s="110">
        <v>295457.42</v>
      </c>
      <c r="V682" s="110"/>
      <c r="W682" s="110">
        <v>295457.42</v>
      </c>
      <c r="X682" s="111">
        <v>1</v>
      </c>
      <c r="Y682" s="112">
        <v>0</v>
      </c>
      <c r="Z682" s="110">
        <v>110796.5325</v>
      </c>
      <c r="AA682" s="110">
        <v>0</v>
      </c>
      <c r="AB682" s="110">
        <v>184660.88749999998</v>
      </c>
      <c r="AC682" s="110">
        <v>0</v>
      </c>
      <c r="AD682" s="110">
        <v>0</v>
      </c>
      <c r="AE682" t="s">
        <v>552</v>
      </c>
      <c r="AF682" t="s">
        <v>764</v>
      </c>
      <c r="AG682" t="s">
        <v>365</v>
      </c>
    </row>
    <row r="683" spans="1:34" ht="50">
      <c r="A683" s="104" t="s">
        <v>5882</v>
      </c>
      <c r="B683" s="104" t="s">
        <v>280</v>
      </c>
      <c r="D683" s="1" t="s">
        <v>6643</v>
      </c>
      <c r="F683" s="28" t="s">
        <v>1007</v>
      </c>
      <c r="G683" s="28" t="s">
        <v>1715</v>
      </c>
      <c r="H683" s="28"/>
      <c r="I683" s="28"/>
      <c r="J683" s="28"/>
      <c r="K683" s="28"/>
      <c r="L683" s="28"/>
      <c r="M683" s="106" t="s">
        <v>6304</v>
      </c>
      <c r="N683" s="332"/>
      <c r="O683" s="28"/>
      <c r="P683" s="28"/>
      <c r="Q683" s="28"/>
      <c r="S683" s="112">
        <v>0.625</v>
      </c>
      <c r="T683" s="114">
        <v>2028</v>
      </c>
      <c r="U683" s="110">
        <v>10440</v>
      </c>
      <c r="V683" s="110"/>
      <c r="W683" s="110">
        <v>10440</v>
      </c>
      <c r="X683" s="111">
        <v>1</v>
      </c>
      <c r="Y683" s="112">
        <v>0</v>
      </c>
      <c r="Z683" s="110">
        <v>3915</v>
      </c>
      <c r="AA683" s="110">
        <v>0</v>
      </c>
      <c r="AB683" s="110">
        <v>6525</v>
      </c>
      <c r="AC683" s="110">
        <v>0</v>
      </c>
      <c r="AD683" s="110">
        <v>0</v>
      </c>
      <c r="AE683" t="s">
        <v>552</v>
      </c>
      <c r="AF683" t="s">
        <v>764</v>
      </c>
      <c r="AG683" t="s">
        <v>7524</v>
      </c>
      <c r="AH683" t="s">
        <v>7525</v>
      </c>
    </row>
    <row r="684" spans="1:34" ht="50">
      <c r="A684" s="104" t="s">
        <v>5882</v>
      </c>
      <c r="B684" s="104" t="s">
        <v>280</v>
      </c>
      <c r="D684" s="1" t="s">
        <v>6644</v>
      </c>
      <c r="F684" s="28" t="s">
        <v>1007</v>
      </c>
      <c r="G684" s="28" t="s">
        <v>1715</v>
      </c>
      <c r="H684" s="28"/>
      <c r="I684" s="28"/>
      <c r="J684" s="28"/>
      <c r="K684" s="28"/>
      <c r="L684" s="28"/>
      <c r="M684" s="106" t="s">
        <v>6304</v>
      </c>
      <c r="N684" s="332"/>
      <c r="O684" s="28"/>
      <c r="P684" s="28"/>
      <c r="Q684" s="28"/>
      <c r="S684" s="112">
        <v>0.625</v>
      </c>
      <c r="T684" s="114">
        <v>2028</v>
      </c>
      <c r="U684" s="110">
        <v>240</v>
      </c>
      <c r="V684" s="110"/>
      <c r="W684" s="110">
        <v>240</v>
      </c>
      <c r="X684" s="111">
        <v>1</v>
      </c>
      <c r="Y684" s="112">
        <v>0</v>
      </c>
      <c r="Z684" s="110">
        <v>90</v>
      </c>
      <c r="AA684" s="110">
        <v>0</v>
      </c>
      <c r="AB684" s="110">
        <v>150</v>
      </c>
      <c r="AC684" s="110">
        <v>0</v>
      </c>
      <c r="AD684" s="110">
        <v>0</v>
      </c>
      <c r="AE684" t="s">
        <v>552</v>
      </c>
      <c r="AF684" t="s">
        <v>764</v>
      </c>
      <c r="AG684" t="s">
        <v>7524</v>
      </c>
      <c r="AH684" t="s">
        <v>7525</v>
      </c>
    </row>
    <row r="685" spans="1:34" ht="62.5">
      <c r="A685" s="104" t="s">
        <v>5882</v>
      </c>
      <c r="B685" s="104" t="s">
        <v>280</v>
      </c>
      <c r="D685" s="1" t="s">
        <v>1634</v>
      </c>
      <c r="F685" s="28" t="s">
        <v>1004</v>
      </c>
      <c r="G685" s="28" t="s">
        <v>1619</v>
      </c>
      <c r="H685" s="28"/>
      <c r="I685" s="28"/>
      <c r="J685" s="28"/>
      <c r="K685" s="28"/>
      <c r="L685" s="28"/>
      <c r="M685" s="106" t="s">
        <v>6304</v>
      </c>
      <c r="N685" s="332"/>
      <c r="O685" s="28"/>
      <c r="P685" s="28"/>
      <c r="Q685" s="28"/>
      <c r="S685" s="112">
        <v>0.625</v>
      </c>
      <c r="T685" s="114">
        <v>2028</v>
      </c>
      <c r="U685" s="110">
        <v>9241.25</v>
      </c>
      <c r="V685" s="110"/>
      <c r="W685" s="110">
        <v>9241.25</v>
      </c>
      <c r="X685" s="111">
        <v>1</v>
      </c>
      <c r="Y685" s="112">
        <v>0</v>
      </c>
      <c r="Z685" s="110">
        <v>3465.46875</v>
      </c>
      <c r="AA685" s="110">
        <v>0</v>
      </c>
      <c r="AB685" s="110">
        <v>5775.78125</v>
      </c>
      <c r="AC685" s="110">
        <v>0</v>
      </c>
      <c r="AD685" s="110">
        <v>0</v>
      </c>
      <c r="AE685" t="s">
        <v>552</v>
      </c>
      <c r="AF685" t="s">
        <v>764</v>
      </c>
      <c r="AG685" t="s">
        <v>7524</v>
      </c>
      <c r="AH685" t="s">
        <v>30</v>
      </c>
    </row>
    <row r="686" spans="1:34" ht="50">
      <c r="A686" s="104" t="s">
        <v>5882</v>
      </c>
      <c r="B686" s="104" t="s">
        <v>280</v>
      </c>
      <c r="D686" s="113" t="s">
        <v>1633</v>
      </c>
      <c r="F686" s="28" t="s">
        <v>1000</v>
      </c>
      <c r="G686" s="28" t="s">
        <v>1618</v>
      </c>
      <c r="H686" s="28"/>
      <c r="I686" s="28"/>
      <c r="J686" s="28"/>
      <c r="K686" s="28"/>
      <c r="L686" s="28"/>
      <c r="M686" s="106" t="s">
        <v>6304</v>
      </c>
      <c r="N686" s="332"/>
      <c r="O686" s="28"/>
      <c r="P686" s="28"/>
      <c r="Q686" s="28"/>
      <c r="S686" s="112">
        <v>0.625</v>
      </c>
      <c r="T686" s="114">
        <v>2028</v>
      </c>
      <c r="U686" s="110">
        <v>17977.749999999996</v>
      </c>
      <c r="V686" s="110"/>
      <c r="W686" s="110">
        <v>17977.749999999996</v>
      </c>
      <c r="X686" s="111">
        <v>1</v>
      </c>
      <c r="Y686" s="112">
        <v>0</v>
      </c>
      <c r="Z686" s="110">
        <v>6741.6562499999982</v>
      </c>
      <c r="AA686" s="110">
        <v>0</v>
      </c>
      <c r="AB686" s="110">
        <v>11236.093749999998</v>
      </c>
      <c r="AC686" s="110">
        <v>0</v>
      </c>
      <c r="AD686" s="110">
        <v>0</v>
      </c>
      <c r="AE686" t="s">
        <v>552</v>
      </c>
      <c r="AF686" t="s">
        <v>764</v>
      </c>
      <c r="AG686" t="s">
        <v>7524</v>
      </c>
      <c r="AH686" t="s">
        <v>7525</v>
      </c>
    </row>
    <row r="687" spans="1:34" ht="37.5">
      <c r="A687" s="104" t="s">
        <v>2015</v>
      </c>
      <c r="B687" s="104" t="s">
        <v>1940</v>
      </c>
      <c r="D687" s="113" t="s">
        <v>1743</v>
      </c>
      <c r="F687" s="28" t="s">
        <v>1161</v>
      </c>
      <c r="G687" s="28" t="s">
        <v>1742</v>
      </c>
      <c r="H687" s="28"/>
      <c r="I687" s="28"/>
      <c r="J687" s="28"/>
      <c r="K687" s="28"/>
      <c r="L687" s="28"/>
      <c r="M687" s="106" t="s">
        <v>6577</v>
      </c>
      <c r="N687" s="332"/>
      <c r="O687" s="28"/>
      <c r="P687" s="28"/>
      <c r="Q687" s="28"/>
      <c r="S687" s="112">
        <v>0.875</v>
      </c>
      <c r="T687" s="114">
        <v>2028</v>
      </c>
      <c r="U687" s="110">
        <v>2200</v>
      </c>
      <c r="V687" s="110"/>
      <c r="W687" s="110">
        <v>2200</v>
      </c>
      <c r="X687" s="111">
        <v>1</v>
      </c>
      <c r="Y687" s="112">
        <v>0</v>
      </c>
      <c r="Z687" s="110">
        <v>275</v>
      </c>
      <c r="AA687" s="110">
        <v>0</v>
      </c>
      <c r="AB687" s="110">
        <v>1925</v>
      </c>
      <c r="AC687" s="110">
        <v>0</v>
      </c>
      <c r="AD687" s="110">
        <v>0</v>
      </c>
      <c r="AE687" t="s">
        <v>646</v>
      </c>
      <c r="AF687" t="s">
        <v>765</v>
      </c>
      <c r="AG687" t="s">
        <v>7524</v>
      </c>
      <c r="AH687" t="s">
        <v>30</v>
      </c>
    </row>
    <row r="688" spans="1:34" ht="62.5">
      <c r="A688" s="104" t="s">
        <v>5882</v>
      </c>
      <c r="B688" s="104" t="s">
        <v>280</v>
      </c>
      <c r="D688" s="1" t="s">
        <v>1732</v>
      </c>
      <c r="F688" s="28" t="s">
        <v>998</v>
      </c>
      <c r="G688" s="28" t="s">
        <v>1731</v>
      </c>
      <c r="H688" s="28"/>
      <c r="I688" s="28"/>
      <c r="J688" s="28"/>
      <c r="K688" s="28"/>
      <c r="L688" s="28"/>
      <c r="M688" s="106" t="s">
        <v>5976</v>
      </c>
      <c r="N688" s="332"/>
      <c r="O688" s="28"/>
      <c r="P688" s="28"/>
      <c r="Q688" s="28"/>
      <c r="S688" s="112">
        <v>0.5</v>
      </c>
      <c r="T688" s="114">
        <v>2028</v>
      </c>
      <c r="U688" s="110">
        <v>1300</v>
      </c>
      <c r="V688" s="110"/>
      <c r="W688" s="110">
        <v>1300</v>
      </c>
      <c r="X688" s="111">
        <v>1</v>
      </c>
      <c r="Y688" s="112">
        <v>0</v>
      </c>
      <c r="Z688" s="110">
        <v>650</v>
      </c>
      <c r="AA688" s="110">
        <v>0</v>
      </c>
      <c r="AB688" s="110">
        <v>650</v>
      </c>
      <c r="AC688" s="110">
        <v>0</v>
      </c>
      <c r="AD688" s="110">
        <v>0</v>
      </c>
      <c r="AE688" t="s">
        <v>526</v>
      </c>
      <c r="AF688" t="s">
        <v>765</v>
      </c>
      <c r="AG688" t="s">
        <v>7524</v>
      </c>
      <c r="AH688" t="s">
        <v>30</v>
      </c>
    </row>
    <row r="689" spans="1:34" ht="50">
      <c r="A689" s="104" t="s">
        <v>2015</v>
      </c>
      <c r="B689" s="104" t="s">
        <v>1940</v>
      </c>
      <c r="D689" s="113" t="s">
        <v>1680</v>
      </c>
      <c r="F689" s="28" t="s">
        <v>1012</v>
      </c>
      <c r="G689" s="28" t="s">
        <v>1679</v>
      </c>
      <c r="H689" s="28"/>
      <c r="I689" s="28"/>
      <c r="J689" s="28"/>
      <c r="K689" s="28"/>
      <c r="L689" s="28"/>
      <c r="M689" s="106" t="s">
        <v>6711</v>
      </c>
      <c r="N689" s="332"/>
      <c r="O689" s="28"/>
      <c r="P689" s="28"/>
      <c r="Q689" s="28"/>
      <c r="S689" s="112">
        <v>0.875</v>
      </c>
      <c r="T689" s="114">
        <v>2028</v>
      </c>
      <c r="U689" s="110">
        <v>931620.88999999978</v>
      </c>
      <c r="V689" s="110"/>
      <c r="W689" s="110">
        <v>931620.88999999978</v>
      </c>
      <c r="X689" s="111">
        <v>1</v>
      </c>
      <c r="Y689" s="112">
        <v>0</v>
      </c>
      <c r="Z689" s="110">
        <v>116452.61124999997</v>
      </c>
      <c r="AA689" s="110">
        <v>0</v>
      </c>
      <c r="AB689" s="110">
        <v>815168.27874999982</v>
      </c>
      <c r="AC689" s="110">
        <v>0</v>
      </c>
      <c r="AD689" s="110">
        <v>0</v>
      </c>
      <c r="AE689" t="s">
        <v>664</v>
      </c>
      <c r="AF689" t="s">
        <v>765</v>
      </c>
      <c r="AG689" t="s">
        <v>365</v>
      </c>
    </row>
    <row r="690" spans="1:34" ht="37.5">
      <c r="A690" s="104" t="s">
        <v>5882</v>
      </c>
      <c r="B690" s="104" t="s">
        <v>280</v>
      </c>
      <c r="D690" s="1" t="s">
        <v>1701</v>
      </c>
      <c r="F690" s="28" t="s">
        <v>1009</v>
      </c>
      <c r="G690" s="28" t="s">
        <v>1700</v>
      </c>
      <c r="H690" s="28"/>
      <c r="I690" s="28"/>
      <c r="J690" s="28"/>
      <c r="K690" s="28"/>
      <c r="L690" s="28"/>
      <c r="M690" s="106" t="s">
        <v>6351</v>
      </c>
      <c r="N690" s="332"/>
      <c r="O690" s="28"/>
      <c r="P690" s="28"/>
      <c r="Q690" s="28"/>
      <c r="S690" s="112">
        <v>0.875</v>
      </c>
      <c r="T690" s="114">
        <v>2028</v>
      </c>
      <c r="U690" s="110">
        <v>640</v>
      </c>
      <c r="V690" s="110"/>
      <c r="W690" s="110">
        <v>640</v>
      </c>
      <c r="X690" s="111">
        <v>1</v>
      </c>
      <c r="Y690" s="112">
        <v>0</v>
      </c>
      <c r="Z690" s="110">
        <v>80</v>
      </c>
      <c r="AA690" s="110">
        <v>0</v>
      </c>
      <c r="AB690" s="110">
        <v>560</v>
      </c>
      <c r="AC690" s="110">
        <v>0</v>
      </c>
      <c r="AD690" s="110">
        <v>0</v>
      </c>
      <c r="AE690" t="s">
        <v>540</v>
      </c>
      <c r="AF690" t="s">
        <v>764</v>
      </c>
      <c r="AG690" t="s">
        <v>7524</v>
      </c>
      <c r="AH690" t="s">
        <v>7525</v>
      </c>
    </row>
    <row r="691" spans="1:34" ht="37.5">
      <c r="A691" s="104" t="s">
        <v>5882</v>
      </c>
      <c r="B691" s="104" t="s">
        <v>280</v>
      </c>
      <c r="D691" s="113" t="s">
        <v>1701</v>
      </c>
      <c r="F691" s="28" t="s">
        <v>1009</v>
      </c>
      <c r="G691" s="28" t="s">
        <v>1700</v>
      </c>
      <c r="H691" s="28"/>
      <c r="I691" s="28"/>
      <c r="J691" s="28"/>
      <c r="K691" s="28"/>
      <c r="L691" s="28"/>
      <c r="M691" s="106" t="s">
        <v>6351</v>
      </c>
      <c r="N691" s="332"/>
      <c r="O691" s="28"/>
      <c r="P691" s="28"/>
      <c r="Q691" s="28"/>
      <c r="S691" s="112">
        <v>0.875</v>
      </c>
      <c r="T691" s="114">
        <v>2028</v>
      </c>
      <c r="U691" s="110">
        <v>313438.30999999994</v>
      </c>
      <c r="V691" s="110"/>
      <c r="W691" s="110">
        <v>313438.30999999994</v>
      </c>
      <c r="X691" s="111">
        <v>1</v>
      </c>
      <c r="Y691" s="112">
        <v>0</v>
      </c>
      <c r="Z691" s="110">
        <v>39179.788749999992</v>
      </c>
      <c r="AA691" s="110">
        <v>0</v>
      </c>
      <c r="AB691" s="110">
        <v>274258.52124999993</v>
      </c>
      <c r="AC691" s="110">
        <v>0</v>
      </c>
      <c r="AD691" s="110">
        <v>0</v>
      </c>
      <c r="AE691" t="s">
        <v>540</v>
      </c>
      <c r="AF691" t="s">
        <v>764</v>
      </c>
      <c r="AG691" t="s">
        <v>365</v>
      </c>
    </row>
    <row r="692" spans="1:34" ht="62.5">
      <c r="A692" s="104" t="s">
        <v>2015</v>
      </c>
      <c r="B692" s="104" t="s">
        <v>1940</v>
      </c>
      <c r="D692" s="113" t="s">
        <v>1640</v>
      </c>
      <c r="F692" s="28" t="s">
        <v>1010</v>
      </c>
      <c r="G692" s="28" t="s">
        <v>1625</v>
      </c>
      <c r="H692" s="28"/>
      <c r="I692" s="28"/>
      <c r="J692" s="28"/>
      <c r="K692" s="28"/>
      <c r="L692" s="28"/>
      <c r="M692" s="106" t="s">
        <v>5962</v>
      </c>
      <c r="N692" s="332"/>
      <c r="O692" s="28"/>
      <c r="P692" s="28"/>
      <c r="Q692" s="28"/>
      <c r="S692" s="112">
        <v>0.75</v>
      </c>
      <c r="T692" s="114">
        <v>2028</v>
      </c>
      <c r="U692" s="110">
        <v>150</v>
      </c>
      <c r="V692" s="110"/>
      <c r="W692" s="110">
        <v>150</v>
      </c>
      <c r="X692" s="111">
        <v>1</v>
      </c>
      <c r="Y692" s="112">
        <v>0</v>
      </c>
      <c r="Z692" s="110">
        <v>37.5</v>
      </c>
      <c r="AA692" s="110">
        <v>0</v>
      </c>
      <c r="AB692" s="110">
        <v>112.5</v>
      </c>
      <c r="AC692" s="110">
        <v>0</v>
      </c>
      <c r="AD692" s="110">
        <v>0</v>
      </c>
      <c r="AE692" t="s">
        <v>658</v>
      </c>
      <c r="AF692" t="s">
        <v>765</v>
      </c>
      <c r="AG692" t="s">
        <v>7524</v>
      </c>
      <c r="AH692" t="s">
        <v>30</v>
      </c>
    </row>
    <row r="693" spans="1:34" ht="87.5">
      <c r="A693" s="104" t="s">
        <v>5882</v>
      </c>
      <c r="B693" s="104" t="s">
        <v>280</v>
      </c>
      <c r="D693" s="113" t="s">
        <v>6613</v>
      </c>
      <c r="F693" s="28" t="s">
        <v>1013</v>
      </c>
      <c r="G693" s="28" t="s">
        <v>1726</v>
      </c>
      <c r="H693" s="28"/>
      <c r="I693" s="28"/>
      <c r="J693" s="28"/>
      <c r="K693" s="28"/>
      <c r="L693" s="28"/>
      <c r="M693" s="106" t="s">
        <v>5976</v>
      </c>
      <c r="N693" s="332"/>
      <c r="O693" s="28"/>
      <c r="P693" s="28"/>
      <c r="Q693" s="28"/>
      <c r="S693" s="112">
        <v>0.5</v>
      </c>
      <c r="T693" s="114">
        <v>2028</v>
      </c>
      <c r="U693" s="110">
        <v>143356.47999999998</v>
      </c>
      <c r="V693" s="110"/>
      <c r="W693" s="110">
        <v>143356.47999999998</v>
      </c>
      <c r="X693" s="111">
        <v>1</v>
      </c>
      <c r="Y693" s="112">
        <v>0</v>
      </c>
      <c r="Z693" s="110">
        <v>71678.239999999991</v>
      </c>
      <c r="AA693" s="110">
        <v>0</v>
      </c>
      <c r="AB693" s="110">
        <v>71678.239999999991</v>
      </c>
      <c r="AC693" s="110">
        <v>0</v>
      </c>
      <c r="AD693" s="110">
        <v>0</v>
      </c>
      <c r="AE693" t="s">
        <v>526</v>
      </c>
      <c r="AF693" t="s">
        <v>765</v>
      </c>
      <c r="AG693" t="s">
        <v>365</v>
      </c>
    </row>
    <row r="694" spans="1:34" ht="75">
      <c r="A694" s="104" t="s">
        <v>5882</v>
      </c>
      <c r="B694" s="104" t="s">
        <v>280</v>
      </c>
      <c r="D694" s="113" t="s">
        <v>1646</v>
      </c>
      <c r="F694" s="28" t="s">
        <v>1017</v>
      </c>
      <c r="G694" s="28" t="s">
        <v>1645</v>
      </c>
      <c r="H694" s="28"/>
      <c r="I694" s="28"/>
      <c r="J694" s="28"/>
      <c r="K694" s="28"/>
      <c r="L694" s="28"/>
      <c r="M694" s="106" t="s">
        <v>5963</v>
      </c>
      <c r="N694" s="332"/>
      <c r="O694" s="28"/>
      <c r="P694" s="28"/>
      <c r="Q694" s="28"/>
      <c r="S694" s="112">
        <v>0.75</v>
      </c>
      <c r="T694" s="114">
        <v>2028</v>
      </c>
      <c r="U694" s="110">
        <v>163201.21000000002</v>
      </c>
      <c r="V694" s="110"/>
      <c r="W694" s="110">
        <v>163201.21000000002</v>
      </c>
      <c r="X694" s="111">
        <v>1</v>
      </c>
      <c r="Y694" s="112">
        <v>0</v>
      </c>
      <c r="Z694" s="110">
        <v>40800.302500000005</v>
      </c>
      <c r="AA694" s="110">
        <v>0</v>
      </c>
      <c r="AB694" s="110">
        <v>122400.90750000002</v>
      </c>
      <c r="AC694" s="110">
        <v>0</v>
      </c>
      <c r="AD694" s="110">
        <v>0</v>
      </c>
      <c r="AE694" t="s">
        <v>544</v>
      </c>
      <c r="AF694" t="s">
        <v>765</v>
      </c>
      <c r="AG694" t="s">
        <v>365</v>
      </c>
    </row>
    <row r="695" spans="1:34" ht="62.5">
      <c r="A695" s="104" t="s">
        <v>5882</v>
      </c>
      <c r="B695" s="104" t="s">
        <v>280</v>
      </c>
      <c r="D695" s="42" t="s">
        <v>1734</v>
      </c>
      <c r="F695" s="28" t="s">
        <v>1016</v>
      </c>
      <c r="G695" s="28" t="s">
        <v>1733</v>
      </c>
      <c r="H695" s="28"/>
      <c r="I695" s="28"/>
      <c r="J695" s="28"/>
      <c r="K695" s="28"/>
      <c r="L695" s="28"/>
      <c r="M695" s="106" t="s">
        <v>5992</v>
      </c>
      <c r="N695" s="332"/>
      <c r="O695" s="28"/>
      <c r="P695" s="28"/>
      <c r="Q695" s="28"/>
      <c r="S695" s="112">
        <v>0.5</v>
      </c>
      <c r="T695" s="114">
        <v>2028</v>
      </c>
      <c r="U695" s="110">
        <v>102586.47999999988</v>
      </c>
      <c r="V695" s="110"/>
      <c r="W695" s="110">
        <v>102586.47999999988</v>
      </c>
      <c r="X695" s="111">
        <v>1</v>
      </c>
      <c r="Y695" s="112">
        <v>0</v>
      </c>
      <c r="Z695" s="110">
        <v>51293.23999999994</v>
      </c>
      <c r="AA695" s="110">
        <v>0</v>
      </c>
      <c r="AB695" s="110">
        <v>51293.23999999994</v>
      </c>
      <c r="AC695" s="110">
        <v>0</v>
      </c>
      <c r="AD695" s="110">
        <v>0</v>
      </c>
      <c r="AE695" t="s">
        <v>543</v>
      </c>
      <c r="AF695" t="s">
        <v>765</v>
      </c>
      <c r="AG695" t="s">
        <v>365</v>
      </c>
    </row>
    <row r="696" spans="1:34" ht="62.5">
      <c r="A696" s="104" t="s">
        <v>5882</v>
      </c>
      <c r="B696" s="104" t="s">
        <v>280</v>
      </c>
      <c r="D696" s="608" t="s">
        <v>1676</v>
      </c>
      <c r="F696" s="28" t="s">
        <v>1024</v>
      </c>
      <c r="G696" s="28" t="s">
        <v>1675</v>
      </c>
      <c r="H696" s="28"/>
      <c r="I696" s="28"/>
      <c r="J696" s="28"/>
      <c r="K696" s="28"/>
      <c r="L696" s="28"/>
      <c r="M696" s="106" t="s">
        <v>5976</v>
      </c>
      <c r="N696" s="332"/>
      <c r="O696" s="28"/>
      <c r="P696" s="28"/>
      <c r="Q696" s="28"/>
      <c r="S696" s="112">
        <v>0.625</v>
      </c>
      <c r="T696" s="114">
        <v>2028</v>
      </c>
      <c r="U696" s="110">
        <v>-6150</v>
      </c>
      <c r="V696" s="110"/>
      <c r="W696" s="110">
        <v>-6150</v>
      </c>
      <c r="X696" s="111">
        <v>1</v>
      </c>
      <c r="Y696" s="112">
        <v>0</v>
      </c>
      <c r="Z696" s="110">
        <v>-2306.25</v>
      </c>
      <c r="AA696" s="110">
        <v>0</v>
      </c>
      <c r="AB696" s="110">
        <v>-3843.75</v>
      </c>
      <c r="AC696" s="110">
        <v>0</v>
      </c>
      <c r="AD696" s="110">
        <v>0</v>
      </c>
      <c r="AE696" t="s">
        <v>526</v>
      </c>
      <c r="AF696" t="s">
        <v>765</v>
      </c>
      <c r="AG696" t="s">
        <v>7524</v>
      </c>
      <c r="AH696" t="s">
        <v>30</v>
      </c>
    </row>
    <row r="697" spans="1:34" ht="87.5">
      <c r="A697" s="104" t="s">
        <v>5882</v>
      </c>
      <c r="B697" s="104" t="s">
        <v>280</v>
      </c>
      <c r="D697" s="1" t="s">
        <v>1638</v>
      </c>
      <c r="F697" s="28" t="s">
        <v>1030</v>
      </c>
      <c r="G697" s="28" t="s">
        <v>1626</v>
      </c>
      <c r="H697" s="28"/>
      <c r="I697" s="28"/>
      <c r="J697" s="28"/>
      <c r="K697" s="28"/>
      <c r="L697" s="28"/>
      <c r="M697" s="106" t="s">
        <v>5976</v>
      </c>
      <c r="N697" s="332"/>
      <c r="O697" s="28"/>
      <c r="P697" s="28"/>
      <c r="Q697" s="28"/>
      <c r="S697" s="112">
        <v>0.625</v>
      </c>
      <c r="T697" s="114">
        <v>2028</v>
      </c>
      <c r="U697" s="110">
        <v>6790</v>
      </c>
      <c r="V697" s="110"/>
      <c r="W697" s="110">
        <v>6790</v>
      </c>
      <c r="X697" s="111">
        <v>1</v>
      </c>
      <c r="Y697" s="112">
        <v>0</v>
      </c>
      <c r="Z697" s="110">
        <v>2546.25</v>
      </c>
      <c r="AA697" s="110">
        <v>0</v>
      </c>
      <c r="AB697" s="110">
        <v>4243.75</v>
      </c>
      <c r="AC697" s="110">
        <v>0</v>
      </c>
      <c r="AD697" s="110">
        <v>0</v>
      </c>
      <c r="AE697" t="s">
        <v>526</v>
      </c>
      <c r="AF697" t="s">
        <v>765</v>
      </c>
      <c r="AG697" t="s">
        <v>7524</v>
      </c>
      <c r="AH697" t="s">
        <v>30</v>
      </c>
    </row>
    <row r="698" spans="1:34" ht="87.5">
      <c r="A698" s="104" t="s">
        <v>5882</v>
      </c>
      <c r="B698" s="104" t="s">
        <v>280</v>
      </c>
      <c r="D698" s="113" t="s">
        <v>1635</v>
      </c>
      <c r="F698" s="28" t="s">
        <v>1057</v>
      </c>
      <c r="G698" s="28" t="s">
        <v>1620</v>
      </c>
      <c r="H698" s="28"/>
      <c r="I698" s="28"/>
      <c r="J698" s="28"/>
      <c r="K698" s="28"/>
      <c r="L698" s="28"/>
      <c r="M698" s="106" t="s">
        <v>5976</v>
      </c>
      <c r="N698" s="332"/>
      <c r="O698" s="28"/>
      <c r="P698" s="28"/>
      <c r="Q698" s="28"/>
      <c r="S698" s="112">
        <v>0.625</v>
      </c>
      <c r="T698" s="114">
        <v>2028</v>
      </c>
      <c r="U698" s="110">
        <v>124635.87000000001</v>
      </c>
      <c r="V698" s="110"/>
      <c r="W698" s="110">
        <v>124635.87000000001</v>
      </c>
      <c r="X698" s="111">
        <v>1</v>
      </c>
      <c r="Y698" s="112">
        <v>0</v>
      </c>
      <c r="Z698" s="110">
        <v>46738.451250000006</v>
      </c>
      <c r="AA698" s="110">
        <v>0</v>
      </c>
      <c r="AB698" s="110">
        <v>77897.418750000012</v>
      </c>
      <c r="AC698" s="110">
        <v>0</v>
      </c>
      <c r="AD698" s="110">
        <v>0</v>
      </c>
      <c r="AE698" t="s">
        <v>526</v>
      </c>
      <c r="AF698" t="s">
        <v>765</v>
      </c>
      <c r="AG698" t="s">
        <v>365</v>
      </c>
    </row>
    <row r="699" spans="1:34" ht="37.5">
      <c r="A699" s="104" t="s">
        <v>2015</v>
      </c>
      <c r="B699" s="104" t="s">
        <v>1940</v>
      </c>
      <c r="D699" s="42" t="s">
        <v>6726</v>
      </c>
      <c r="F699" s="28" t="s">
        <v>6727</v>
      </c>
      <c r="G699" s="28" t="s">
        <v>1688</v>
      </c>
      <c r="H699" s="28"/>
      <c r="I699" s="28"/>
      <c r="J699" s="28"/>
      <c r="K699" s="28"/>
      <c r="L699" s="28"/>
      <c r="M699" s="106" t="s">
        <v>6615</v>
      </c>
      <c r="N699" s="332"/>
      <c r="O699" s="28"/>
      <c r="P699" s="28"/>
      <c r="Q699" s="28"/>
      <c r="S699" s="112">
        <v>0.88</v>
      </c>
      <c r="T699" s="114">
        <v>2028</v>
      </c>
      <c r="U699" s="110">
        <v>423264.44000000018</v>
      </c>
      <c r="V699" s="110"/>
      <c r="W699" s="110">
        <v>423264.44000000018</v>
      </c>
      <c r="X699" s="111">
        <v>1</v>
      </c>
      <c r="Y699" s="112">
        <v>0</v>
      </c>
      <c r="Z699" s="110">
        <v>50791.73280000002</v>
      </c>
      <c r="AA699" s="110">
        <v>0</v>
      </c>
      <c r="AB699" s="110">
        <v>372472.70720000018</v>
      </c>
      <c r="AC699" s="110">
        <v>0</v>
      </c>
      <c r="AD699" s="110">
        <v>0</v>
      </c>
      <c r="AE699" t="s">
        <v>654</v>
      </c>
      <c r="AF699" t="s">
        <v>764</v>
      </c>
      <c r="AG699" t="s">
        <v>365</v>
      </c>
    </row>
    <row r="700" spans="1:34" ht="37.5">
      <c r="A700" s="104" t="s">
        <v>2015</v>
      </c>
      <c r="B700" s="104" t="s">
        <v>1940</v>
      </c>
      <c r="D700" s="42" t="s">
        <v>6728</v>
      </c>
      <c r="F700" s="28" t="s">
        <v>6727</v>
      </c>
      <c r="G700" s="28" t="s">
        <v>1688</v>
      </c>
      <c r="H700" s="28"/>
      <c r="I700" s="28"/>
      <c r="J700" s="28"/>
      <c r="K700" s="28"/>
      <c r="L700" s="28"/>
      <c r="M700" s="106" t="s">
        <v>6615</v>
      </c>
      <c r="N700" s="332"/>
      <c r="O700" s="28"/>
      <c r="P700" s="28"/>
      <c r="Q700" s="28"/>
      <c r="S700" s="112">
        <v>0.875</v>
      </c>
      <c r="T700" s="114">
        <v>2028</v>
      </c>
      <c r="U700" s="110">
        <v>6736.12</v>
      </c>
      <c r="V700" s="110"/>
      <c r="W700" s="110">
        <v>6736.12</v>
      </c>
      <c r="X700" s="111">
        <v>1</v>
      </c>
      <c r="Y700" s="112">
        <v>0</v>
      </c>
      <c r="Z700" s="110">
        <v>842.01499999999999</v>
      </c>
      <c r="AA700" s="110">
        <v>0</v>
      </c>
      <c r="AB700" s="110">
        <v>5894.1049999999996</v>
      </c>
      <c r="AC700" s="110">
        <v>0</v>
      </c>
      <c r="AD700" s="110">
        <v>0</v>
      </c>
      <c r="AE700" t="s">
        <v>654</v>
      </c>
      <c r="AF700" t="s">
        <v>764</v>
      </c>
      <c r="AG700" t="s">
        <v>7524</v>
      </c>
      <c r="AH700" t="s">
        <v>7525</v>
      </c>
    </row>
    <row r="701" spans="1:34" ht="37.5">
      <c r="A701" s="104" t="s">
        <v>2015</v>
      </c>
      <c r="B701" s="104" t="s">
        <v>1940</v>
      </c>
      <c r="D701" s="42" t="s">
        <v>6729</v>
      </c>
      <c r="F701" s="28" t="s">
        <v>6727</v>
      </c>
      <c r="G701" s="28" t="s">
        <v>1688</v>
      </c>
      <c r="H701" s="28"/>
      <c r="I701" s="28"/>
      <c r="J701" s="28"/>
      <c r="K701" s="28"/>
      <c r="L701" s="28"/>
      <c r="M701" s="106" t="s">
        <v>6615</v>
      </c>
      <c r="N701" s="332"/>
      <c r="O701" s="28"/>
      <c r="P701" s="28"/>
      <c r="Q701" s="28"/>
      <c r="S701" s="112">
        <v>0.875</v>
      </c>
      <c r="T701" s="114">
        <v>2028</v>
      </c>
      <c r="U701" s="110">
        <v>880</v>
      </c>
      <c r="V701" s="110"/>
      <c r="W701" s="110">
        <v>880</v>
      </c>
      <c r="X701" s="111">
        <v>1</v>
      </c>
      <c r="Y701" s="112">
        <v>0</v>
      </c>
      <c r="Z701" s="110">
        <v>110</v>
      </c>
      <c r="AA701" s="110">
        <v>0</v>
      </c>
      <c r="AB701" s="110">
        <v>770</v>
      </c>
      <c r="AC701" s="110">
        <v>0</v>
      </c>
      <c r="AD701" s="110">
        <v>0</v>
      </c>
      <c r="AE701" t="s">
        <v>654</v>
      </c>
      <c r="AF701" t="s">
        <v>764</v>
      </c>
      <c r="AG701" t="s">
        <v>7524</v>
      </c>
      <c r="AH701" t="s">
        <v>7525</v>
      </c>
    </row>
    <row r="702" spans="1:34" ht="37.5">
      <c r="A702" s="104" t="s">
        <v>2015</v>
      </c>
      <c r="B702" s="104" t="s">
        <v>1940</v>
      </c>
      <c r="D702" s="606" t="s">
        <v>1689</v>
      </c>
      <c r="F702" s="28" t="s">
        <v>1049</v>
      </c>
      <c r="G702" s="28" t="s">
        <v>1688</v>
      </c>
      <c r="H702" s="28"/>
      <c r="I702" s="28"/>
      <c r="J702" s="28"/>
      <c r="K702" s="28"/>
      <c r="L702" s="28"/>
      <c r="M702" s="106" t="s">
        <v>6615</v>
      </c>
      <c r="N702" s="332"/>
      <c r="O702" s="28"/>
      <c r="P702" s="28"/>
      <c r="Q702" s="28"/>
      <c r="S702" s="112">
        <v>0.625</v>
      </c>
      <c r="T702" s="114">
        <v>2028</v>
      </c>
      <c r="U702" s="110">
        <v>-3032.25</v>
      </c>
      <c r="V702" s="110"/>
      <c r="W702" s="110">
        <v>-3032.25</v>
      </c>
      <c r="X702" s="111">
        <v>1</v>
      </c>
      <c r="Y702" s="112">
        <v>0</v>
      </c>
      <c r="Z702" s="110">
        <v>-1137.09375</v>
      </c>
      <c r="AA702" s="110">
        <v>0</v>
      </c>
      <c r="AB702" s="110">
        <v>-1895.15625</v>
      </c>
      <c r="AC702" s="110">
        <v>0</v>
      </c>
      <c r="AD702" s="110">
        <v>0</v>
      </c>
      <c r="AE702" t="s">
        <v>654</v>
      </c>
      <c r="AF702" t="s">
        <v>764</v>
      </c>
      <c r="AG702" t="s">
        <v>7524</v>
      </c>
      <c r="AH702" t="s">
        <v>7525</v>
      </c>
    </row>
    <row r="703" spans="1:34" ht="37.5">
      <c r="A703" s="104" t="s">
        <v>2015</v>
      </c>
      <c r="B703" s="104" t="s">
        <v>1940</v>
      </c>
      <c r="D703" s="607" t="s">
        <v>1689</v>
      </c>
      <c r="F703" s="28" t="s">
        <v>1049</v>
      </c>
      <c r="G703" s="28" t="s">
        <v>1688</v>
      </c>
      <c r="H703" s="28"/>
      <c r="I703" s="28"/>
      <c r="J703" s="28"/>
      <c r="K703" s="28"/>
      <c r="L703" s="28"/>
      <c r="M703" s="106" t="s">
        <v>6615</v>
      </c>
      <c r="N703" s="332"/>
      <c r="O703" s="28"/>
      <c r="P703" s="28"/>
      <c r="Q703" s="28"/>
      <c r="S703" s="112">
        <v>0.625</v>
      </c>
      <c r="T703" s="114">
        <v>2028</v>
      </c>
      <c r="U703" s="110">
        <v>259973.71000000002</v>
      </c>
      <c r="V703" s="110"/>
      <c r="W703" s="110">
        <v>259973.71000000002</v>
      </c>
      <c r="X703" s="111">
        <v>1</v>
      </c>
      <c r="Y703" s="112">
        <v>0</v>
      </c>
      <c r="Z703" s="110">
        <v>97490.141250000015</v>
      </c>
      <c r="AA703" s="110">
        <v>0</v>
      </c>
      <c r="AB703" s="110">
        <v>162483.56875000001</v>
      </c>
      <c r="AC703" s="110">
        <v>0</v>
      </c>
      <c r="AD703" s="110">
        <v>0</v>
      </c>
      <c r="AE703" t="s">
        <v>654</v>
      </c>
      <c r="AF703" t="s">
        <v>764</v>
      </c>
      <c r="AG703" t="s">
        <v>365</v>
      </c>
    </row>
    <row r="704" spans="1:34" ht="37.5">
      <c r="A704" s="104" t="s">
        <v>2015</v>
      </c>
      <c r="B704" s="104" t="s">
        <v>1940</v>
      </c>
      <c r="D704" s="42" t="s">
        <v>6730</v>
      </c>
      <c r="F704" s="28" t="s">
        <v>1049</v>
      </c>
      <c r="G704" s="28" t="s">
        <v>1688</v>
      </c>
      <c r="H704" s="28"/>
      <c r="I704" s="28"/>
      <c r="J704" s="28"/>
      <c r="K704" s="28"/>
      <c r="L704" s="28"/>
      <c r="M704" s="106" t="s">
        <v>6615</v>
      </c>
      <c r="N704" s="332"/>
      <c r="O704" s="28"/>
      <c r="P704" s="28"/>
      <c r="Q704" s="28"/>
      <c r="S704" s="112">
        <v>0.625</v>
      </c>
      <c r="T704" s="114">
        <v>2028</v>
      </c>
      <c r="U704" s="110">
        <v>7400</v>
      </c>
      <c r="V704" s="110"/>
      <c r="W704" s="110">
        <v>7400</v>
      </c>
      <c r="X704" s="111">
        <v>1</v>
      </c>
      <c r="Y704" s="112">
        <v>0</v>
      </c>
      <c r="Z704" s="110">
        <v>2775</v>
      </c>
      <c r="AA704" s="110">
        <v>0</v>
      </c>
      <c r="AB704" s="110">
        <v>4625</v>
      </c>
      <c r="AC704" s="110">
        <v>0</v>
      </c>
      <c r="AD704" s="110">
        <v>0</v>
      </c>
      <c r="AE704" t="s">
        <v>654</v>
      </c>
      <c r="AF704" t="s">
        <v>764</v>
      </c>
      <c r="AG704" t="s">
        <v>7524</v>
      </c>
      <c r="AH704" t="s">
        <v>7525</v>
      </c>
    </row>
    <row r="705" spans="1:34" ht="37.5">
      <c r="A705" s="104" t="s">
        <v>2015</v>
      </c>
      <c r="B705" s="104" t="s">
        <v>1940</v>
      </c>
      <c r="D705" s="42" t="s">
        <v>6731</v>
      </c>
      <c r="F705" s="28" t="s">
        <v>1049</v>
      </c>
      <c r="G705" s="28" t="s">
        <v>1688</v>
      </c>
      <c r="H705" s="28"/>
      <c r="I705" s="28"/>
      <c r="J705" s="28"/>
      <c r="K705" s="28"/>
      <c r="L705" s="28"/>
      <c r="M705" s="106" t="s">
        <v>6615</v>
      </c>
      <c r="N705" s="332"/>
      <c r="O705" s="28"/>
      <c r="P705" s="28"/>
      <c r="Q705" s="28"/>
      <c r="S705" s="112">
        <v>0.625</v>
      </c>
      <c r="T705" s="114">
        <v>2028</v>
      </c>
      <c r="U705" s="110">
        <v>2295</v>
      </c>
      <c r="V705" s="110"/>
      <c r="W705" s="110">
        <v>2295</v>
      </c>
      <c r="X705" s="111">
        <v>1</v>
      </c>
      <c r="Y705" s="112">
        <v>0</v>
      </c>
      <c r="Z705" s="110">
        <v>860.625</v>
      </c>
      <c r="AA705" s="110">
        <v>0</v>
      </c>
      <c r="AB705" s="110">
        <v>1434.375</v>
      </c>
      <c r="AC705" s="110">
        <v>0</v>
      </c>
      <c r="AD705" s="110">
        <v>0</v>
      </c>
      <c r="AE705" t="s">
        <v>654</v>
      </c>
      <c r="AF705" t="s">
        <v>764</v>
      </c>
      <c r="AG705" t="s">
        <v>7524</v>
      </c>
      <c r="AH705" t="s">
        <v>7525</v>
      </c>
    </row>
    <row r="706" spans="1:34" ht="50">
      <c r="A706" s="104" t="s">
        <v>5882</v>
      </c>
      <c r="B706" s="104" t="s">
        <v>280</v>
      </c>
      <c r="D706" s="113" t="s">
        <v>1639</v>
      </c>
      <c r="F706" s="28" t="s">
        <v>1031</v>
      </c>
      <c r="G706" s="28" t="s">
        <v>1612</v>
      </c>
      <c r="H706" s="28"/>
      <c r="I706" s="28"/>
      <c r="J706" s="28"/>
      <c r="K706" s="28"/>
      <c r="L706" s="28"/>
      <c r="M706" s="106" t="s">
        <v>5976</v>
      </c>
      <c r="N706" s="332"/>
      <c r="O706" s="28"/>
      <c r="P706" s="28"/>
      <c r="Q706" s="28"/>
      <c r="S706" s="112">
        <v>0.625</v>
      </c>
      <c r="T706" s="114">
        <v>2028</v>
      </c>
      <c r="U706" s="110">
        <v>272509.30999999988</v>
      </c>
      <c r="V706" s="110"/>
      <c r="W706" s="110">
        <v>272509.30999999988</v>
      </c>
      <c r="X706" s="111">
        <v>1</v>
      </c>
      <c r="Y706" s="112">
        <v>0</v>
      </c>
      <c r="Z706" s="110">
        <v>102190.99124999996</v>
      </c>
      <c r="AA706" s="110">
        <v>0</v>
      </c>
      <c r="AB706" s="110">
        <v>170318.31874999992</v>
      </c>
      <c r="AC706" s="110">
        <v>0</v>
      </c>
      <c r="AD706" s="110">
        <v>0</v>
      </c>
      <c r="AE706" t="s">
        <v>526</v>
      </c>
      <c r="AF706" t="s">
        <v>765</v>
      </c>
      <c r="AG706" t="s">
        <v>365</v>
      </c>
    </row>
    <row r="707" spans="1:34" ht="50">
      <c r="A707" s="104" t="s">
        <v>5882</v>
      </c>
      <c r="B707" s="104" t="s">
        <v>280</v>
      </c>
      <c r="D707" s="1" t="s">
        <v>6652</v>
      </c>
      <c r="F707" s="28" t="s">
        <v>1031</v>
      </c>
      <c r="G707" s="28" t="s">
        <v>1612</v>
      </c>
      <c r="H707" s="28"/>
      <c r="I707" s="28"/>
      <c r="J707" s="28"/>
      <c r="K707" s="28"/>
      <c r="L707" s="28"/>
      <c r="M707" s="106" t="s">
        <v>5976</v>
      </c>
      <c r="N707" s="332"/>
      <c r="O707" s="28"/>
      <c r="P707" s="28"/>
      <c r="Q707" s="28"/>
      <c r="S707" s="112">
        <v>0.625</v>
      </c>
      <c r="T707" s="114">
        <v>2028</v>
      </c>
      <c r="U707" s="110">
        <v>26755</v>
      </c>
      <c r="V707" s="110"/>
      <c r="W707" s="110">
        <v>26755</v>
      </c>
      <c r="X707" s="111">
        <v>1</v>
      </c>
      <c r="Y707" s="112">
        <v>0</v>
      </c>
      <c r="Z707" s="110">
        <v>10033.125</v>
      </c>
      <c r="AA707" s="110">
        <v>0</v>
      </c>
      <c r="AB707" s="110">
        <v>16721.875</v>
      </c>
      <c r="AC707" s="110">
        <v>0</v>
      </c>
      <c r="AD707" s="110">
        <v>0</v>
      </c>
      <c r="AE707" t="s">
        <v>526</v>
      </c>
      <c r="AF707" t="s">
        <v>765</v>
      </c>
      <c r="AG707" t="s">
        <v>7524</v>
      </c>
      <c r="AH707" t="s">
        <v>7525</v>
      </c>
    </row>
    <row r="708" spans="1:34" ht="62.5">
      <c r="A708" s="104" t="s">
        <v>5882</v>
      </c>
      <c r="B708" s="104" t="s">
        <v>280</v>
      </c>
      <c r="D708" s="113" t="s">
        <v>1673</v>
      </c>
      <c r="F708" s="28" t="s">
        <v>1044</v>
      </c>
      <c r="G708" s="28" t="s">
        <v>1672</v>
      </c>
      <c r="H708" s="28"/>
      <c r="I708" s="28"/>
      <c r="J708" s="28"/>
      <c r="K708" s="28"/>
      <c r="L708" s="28"/>
      <c r="M708" s="106" t="s">
        <v>5976</v>
      </c>
      <c r="N708" s="332"/>
      <c r="O708" s="28"/>
      <c r="P708" s="28"/>
      <c r="Q708" s="28"/>
      <c r="S708" s="112">
        <v>0.7</v>
      </c>
      <c r="T708" s="114">
        <v>2028</v>
      </c>
      <c r="U708" s="110">
        <v>214162.97000000003</v>
      </c>
      <c r="V708" s="110"/>
      <c r="W708" s="110">
        <v>214162.97000000003</v>
      </c>
      <c r="X708" s="111">
        <v>1</v>
      </c>
      <c r="Y708" s="112">
        <v>0</v>
      </c>
      <c r="Z708" s="110">
        <v>64248.891000000018</v>
      </c>
      <c r="AA708" s="110">
        <v>0</v>
      </c>
      <c r="AB708" s="110">
        <v>149914.07900000003</v>
      </c>
      <c r="AC708" s="110">
        <v>0</v>
      </c>
      <c r="AD708" s="110">
        <v>0</v>
      </c>
      <c r="AE708" t="s">
        <v>526</v>
      </c>
      <c r="AF708" t="s">
        <v>765</v>
      </c>
      <c r="AG708" t="s">
        <v>365</v>
      </c>
    </row>
    <row r="709" spans="1:34" ht="62.5">
      <c r="A709" s="104" t="s">
        <v>5882</v>
      </c>
      <c r="B709" s="104" t="s">
        <v>280</v>
      </c>
      <c r="D709" s="113" t="s">
        <v>1673</v>
      </c>
      <c r="F709" s="28" t="s">
        <v>1044</v>
      </c>
      <c r="G709" s="28" t="s">
        <v>1672</v>
      </c>
      <c r="H709" s="28"/>
      <c r="I709" s="28"/>
      <c r="J709" s="28"/>
      <c r="K709" s="28"/>
      <c r="L709" s="28"/>
      <c r="M709" s="106" t="s">
        <v>5976</v>
      </c>
      <c r="N709" s="332"/>
      <c r="O709" s="28"/>
      <c r="P709" s="28"/>
      <c r="Q709" s="28"/>
      <c r="S709" s="112">
        <v>0.7</v>
      </c>
      <c r="T709" s="114">
        <v>2028</v>
      </c>
      <c r="U709" s="110">
        <v>49656.25</v>
      </c>
      <c r="V709" s="110"/>
      <c r="W709" s="110">
        <v>49656.25</v>
      </c>
      <c r="X709" s="111">
        <v>1</v>
      </c>
      <c r="Y709" s="112">
        <v>0</v>
      </c>
      <c r="Z709" s="110">
        <v>14896.875000000002</v>
      </c>
      <c r="AA709" s="110">
        <v>0</v>
      </c>
      <c r="AB709" s="110">
        <v>34759.375</v>
      </c>
      <c r="AC709" s="110">
        <v>0</v>
      </c>
      <c r="AD709" s="110">
        <v>0</v>
      </c>
      <c r="AE709" t="s">
        <v>526</v>
      </c>
      <c r="AF709" t="s">
        <v>765</v>
      </c>
      <c r="AG709" t="s">
        <v>7524</v>
      </c>
      <c r="AH709" t="s">
        <v>7525</v>
      </c>
    </row>
    <row r="710" spans="1:34" ht="62.5">
      <c r="A710" s="104" t="s">
        <v>5882</v>
      </c>
      <c r="B710" s="104" t="s">
        <v>280</v>
      </c>
      <c r="D710" s="113" t="s">
        <v>1651</v>
      </c>
      <c r="F710" s="28" t="s">
        <v>1055</v>
      </c>
      <c r="G710" s="28" t="s">
        <v>1652</v>
      </c>
      <c r="H710" s="28"/>
      <c r="I710" s="28"/>
      <c r="J710" s="28"/>
      <c r="K710" s="28"/>
      <c r="L710" s="28"/>
      <c r="M710" s="106" t="s">
        <v>5976</v>
      </c>
      <c r="N710" s="332"/>
      <c r="O710" s="28"/>
      <c r="P710" s="28"/>
      <c r="Q710" s="28"/>
      <c r="S710" s="112">
        <v>0.7</v>
      </c>
      <c r="T710" s="114">
        <v>2028</v>
      </c>
      <c r="U710" s="110">
        <v>236665.25000000003</v>
      </c>
      <c r="V710" s="110"/>
      <c r="W710" s="110">
        <v>236665.25000000003</v>
      </c>
      <c r="X710" s="111">
        <v>1</v>
      </c>
      <c r="Y710" s="112">
        <v>0</v>
      </c>
      <c r="Z710" s="110">
        <v>70999.575000000026</v>
      </c>
      <c r="AA710" s="110">
        <v>0</v>
      </c>
      <c r="AB710" s="110">
        <v>165665.67499999999</v>
      </c>
      <c r="AC710" s="110">
        <v>0</v>
      </c>
      <c r="AD710" s="110">
        <v>0</v>
      </c>
      <c r="AE710" t="s">
        <v>526</v>
      </c>
      <c r="AF710" t="s">
        <v>765</v>
      </c>
      <c r="AG710" t="s">
        <v>365</v>
      </c>
    </row>
    <row r="711" spans="1:34" ht="62.5">
      <c r="A711" s="104" t="s">
        <v>5882</v>
      </c>
      <c r="B711" s="104" t="s">
        <v>280</v>
      </c>
      <c r="D711" s="113" t="s">
        <v>1651</v>
      </c>
      <c r="F711" s="28" t="s">
        <v>1055</v>
      </c>
      <c r="G711" s="28" t="s">
        <v>1652</v>
      </c>
      <c r="H711" s="28"/>
      <c r="I711" s="28"/>
      <c r="J711" s="28"/>
      <c r="K711" s="28"/>
      <c r="L711" s="28"/>
      <c r="M711" s="106" t="s">
        <v>5976</v>
      </c>
      <c r="N711" s="332"/>
      <c r="O711" s="28"/>
      <c r="P711" s="28"/>
      <c r="Q711" s="28"/>
      <c r="S711" s="112">
        <v>0.7</v>
      </c>
      <c r="T711" s="114">
        <v>2028</v>
      </c>
      <c r="U711" s="110">
        <v>662198.56000000017</v>
      </c>
      <c r="V711" s="110"/>
      <c r="W711" s="110">
        <v>662198.56000000017</v>
      </c>
      <c r="X711" s="111">
        <v>1</v>
      </c>
      <c r="Y711" s="112">
        <v>0</v>
      </c>
      <c r="Z711" s="110">
        <v>198659.56800000009</v>
      </c>
      <c r="AA711" s="110">
        <v>0</v>
      </c>
      <c r="AB711" s="110">
        <v>463538.99200000009</v>
      </c>
      <c r="AC711" s="110">
        <v>0</v>
      </c>
      <c r="AD711" s="110">
        <v>0</v>
      </c>
      <c r="AE711" t="s">
        <v>526</v>
      </c>
      <c r="AF711" t="s">
        <v>765</v>
      </c>
      <c r="AG711" t="s">
        <v>365</v>
      </c>
    </row>
    <row r="712" spans="1:34" ht="87.5">
      <c r="A712" s="104" t="s">
        <v>5882</v>
      </c>
      <c r="B712" s="104" t="s">
        <v>280</v>
      </c>
      <c r="D712" s="113" t="s">
        <v>1643</v>
      </c>
      <c r="F712" s="28" t="s">
        <v>1056</v>
      </c>
      <c r="G712" s="28" t="s">
        <v>1642</v>
      </c>
      <c r="H712" s="28"/>
      <c r="I712" s="28"/>
      <c r="J712" s="28"/>
      <c r="K712" s="28"/>
      <c r="L712" s="28"/>
      <c r="M712" s="106" t="s">
        <v>5976</v>
      </c>
      <c r="N712" s="332"/>
      <c r="O712" s="28"/>
      <c r="P712" s="28"/>
      <c r="Q712" s="28"/>
      <c r="S712" s="112">
        <v>0.875</v>
      </c>
      <c r="T712" s="114">
        <v>2028</v>
      </c>
      <c r="U712" s="110">
        <v>8520</v>
      </c>
      <c r="V712" s="110"/>
      <c r="W712" s="110">
        <v>8520</v>
      </c>
      <c r="X712" s="111">
        <v>1</v>
      </c>
      <c r="Y712" s="112">
        <v>0</v>
      </c>
      <c r="Z712" s="110">
        <v>1065</v>
      </c>
      <c r="AA712" s="110">
        <v>0</v>
      </c>
      <c r="AB712" s="110">
        <v>7455</v>
      </c>
      <c r="AC712" s="110">
        <v>0</v>
      </c>
      <c r="AD712" s="110">
        <v>0</v>
      </c>
      <c r="AE712" t="s">
        <v>526</v>
      </c>
      <c r="AF712" t="s">
        <v>765</v>
      </c>
      <c r="AG712" t="s">
        <v>7524</v>
      </c>
      <c r="AH712" t="s">
        <v>30</v>
      </c>
    </row>
    <row r="713" spans="1:34" ht="87.5">
      <c r="A713" s="104" t="s">
        <v>5882</v>
      </c>
      <c r="B713" s="104" t="s">
        <v>280</v>
      </c>
      <c r="D713" s="113" t="s">
        <v>1648</v>
      </c>
      <c r="F713" s="28" t="s">
        <v>1047</v>
      </c>
      <c r="G713" s="28" t="s">
        <v>1647</v>
      </c>
      <c r="H713" s="28"/>
      <c r="I713" s="28"/>
      <c r="J713" s="28"/>
      <c r="K713" s="28"/>
      <c r="L713" s="28"/>
      <c r="M713" s="106" t="s">
        <v>5976</v>
      </c>
      <c r="N713" s="332"/>
      <c r="O713" s="28"/>
      <c r="P713" s="28"/>
      <c r="Q713" s="28"/>
      <c r="S713" s="112">
        <v>0.625</v>
      </c>
      <c r="T713" s="114">
        <v>2028</v>
      </c>
      <c r="U713" s="110">
        <v>2600</v>
      </c>
      <c r="V713" s="110"/>
      <c r="W713" s="110">
        <v>2600</v>
      </c>
      <c r="X713" s="111">
        <v>1</v>
      </c>
      <c r="Y713" s="112">
        <v>0</v>
      </c>
      <c r="Z713" s="110">
        <v>975</v>
      </c>
      <c r="AA713" s="110">
        <v>0</v>
      </c>
      <c r="AB713" s="110">
        <v>1625</v>
      </c>
      <c r="AC713" s="110">
        <v>0</v>
      </c>
      <c r="AD713" s="110">
        <v>0</v>
      </c>
      <c r="AE713" t="s">
        <v>526</v>
      </c>
      <c r="AF713" t="s">
        <v>765</v>
      </c>
      <c r="AG713" t="s">
        <v>7524</v>
      </c>
      <c r="AH713" t="s">
        <v>30</v>
      </c>
    </row>
    <row r="714" spans="1:34" ht="87.5">
      <c r="A714" s="104" t="s">
        <v>5882</v>
      </c>
      <c r="B714" s="104" t="s">
        <v>280</v>
      </c>
      <c r="D714" s="113" t="s">
        <v>1648</v>
      </c>
      <c r="F714" s="28" t="s">
        <v>1047</v>
      </c>
      <c r="G714" s="28" t="s">
        <v>1647</v>
      </c>
      <c r="H714" s="28"/>
      <c r="I714" s="28"/>
      <c r="J714" s="28"/>
      <c r="K714" s="28"/>
      <c r="L714" s="28"/>
      <c r="M714" s="106" t="s">
        <v>5976</v>
      </c>
      <c r="N714" s="332"/>
      <c r="O714" s="28"/>
      <c r="P714" s="28"/>
      <c r="Q714" s="28"/>
      <c r="S714" s="112">
        <v>0.625</v>
      </c>
      <c r="T714" s="114">
        <v>2028</v>
      </c>
      <c r="U714" s="110">
        <v>74149.649999999994</v>
      </c>
      <c r="V714" s="110"/>
      <c r="W714" s="110">
        <v>74149.649999999994</v>
      </c>
      <c r="X714" s="111">
        <v>1</v>
      </c>
      <c r="Y714" s="112">
        <v>0</v>
      </c>
      <c r="Z714" s="110">
        <v>27806.118749999998</v>
      </c>
      <c r="AA714" s="110">
        <v>0</v>
      </c>
      <c r="AB714" s="110">
        <v>46343.53125</v>
      </c>
      <c r="AC714" s="110">
        <v>0</v>
      </c>
      <c r="AD714" s="110">
        <v>0</v>
      </c>
      <c r="AE714" t="s">
        <v>526</v>
      </c>
      <c r="AF714" t="s">
        <v>765</v>
      </c>
      <c r="AG714" t="s">
        <v>7524</v>
      </c>
      <c r="AH714" t="s">
        <v>30</v>
      </c>
    </row>
    <row r="715" spans="1:34" ht="50">
      <c r="A715" s="104" t="s">
        <v>5882</v>
      </c>
      <c r="B715" s="104" t="s">
        <v>280</v>
      </c>
      <c r="D715" s="113" t="s">
        <v>6653</v>
      </c>
      <c r="F715" s="28" t="s">
        <v>1037</v>
      </c>
      <c r="G715" s="28" t="s">
        <v>1702</v>
      </c>
      <c r="H715" s="28"/>
      <c r="I715" s="28"/>
      <c r="J715" s="28"/>
      <c r="K715" s="28"/>
      <c r="L715" s="28"/>
      <c r="M715" s="106" t="s">
        <v>5976</v>
      </c>
      <c r="N715" s="332"/>
      <c r="O715" s="28"/>
      <c r="P715" s="28"/>
      <c r="Q715" s="28"/>
      <c r="S715" s="112">
        <v>0.75</v>
      </c>
      <c r="T715" s="114">
        <v>2028</v>
      </c>
      <c r="U715" s="110">
        <v>433400.84</v>
      </c>
      <c r="V715" s="110"/>
      <c r="W715" s="110">
        <v>433400.84</v>
      </c>
      <c r="X715" s="111">
        <v>1</v>
      </c>
      <c r="Y715" s="112">
        <v>0</v>
      </c>
      <c r="Z715" s="110">
        <v>108350.21</v>
      </c>
      <c r="AA715" s="110">
        <v>0</v>
      </c>
      <c r="AB715" s="110">
        <v>325050.63</v>
      </c>
      <c r="AC715" s="110">
        <v>0</v>
      </c>
      <c r="AD715" s="110">
        <v>0</v>
      </c>
      <c r="AE715" t="s">
        <v>526</v>
      </c>
      <c r="AF715" t="s">
        <v>765</v>
      </c>
      <c r="AG715" t="s">
        <v>365</v>
      </c>
    </row>
    <row r="716" spans="1:34" ht="50">
      <c r="A716" s="104" t="s">
        <v>5882</v>
      </c>
      <c r="B716" s="104" t="s">
        <v>280</v>
      </c>
      <c r="D716" s="1" t="s">
        <v>1704</v>
      </c>
      <c r="F716" s="28" t="s">
        <v>1037</v>
      </c>
      <c r="G716" s="28" t="s">
        <v>1702</v>
      </c>
      <c r="H716" s="28"/>
      <c r="I716" s="28"/>
      <c r="J716" s="28"/>
      <c r="K716" s="28"/>
      <c r="L716" s="28"/>
      <c r="M716" s="106" t="s">
        <v>5976</v>
      </c>
      <c r="N716" s="332"/>
      <c r="O716" s="28"/>
      <c r="P716" s="28"/>
      <c r="Q716" s="28"/>
      <c r="S716" s="112">
        <v>0.75</v>
      </c>
      <c r="T716" s="114">
        <v>2028</v>
      </c>
      <c r="U716" s="110">
        <v>165007.93000000005</v>
      </c>
      <c r="V716" s="110"/>
      <c r="W716" s="110">
        <v>165007.93000000005</v>
      </c>
      <c r="X716" s="111">
        <v>1</v>
      </c>
      <c r="Y716" s="112">
        <v>0</v>
      </c>
      <c r="Z716" s="110">
        <v>41251.982500000013</v>
      </c>
      <c r="AA716" s="110">
        <v>0</v>
      </c>
      <c r="AB716" s="110">
        <v>123755.94750000004</v>
      </c>
      <c r="AC716" s="110">
        <v>0</v>
      </c>
      <c r="AD716" s="110">
        <v>0</v>
      </c>
      <c r="AE716" t="s">
        <v>526</v>
      </c>
      <c r="AF716" t="s">
        <v>765</v>
      </c>
      <c r="AG716" t="s">
        <v>365</v>
      </c>
    </row>
    <row r="717" spans="1:34" ht="87.5">
      <c r="A717" s="104" t="s">
        <v>5882</v>
      </c>
      <c r="B717" s="104" t="s">
        <v>280</v>
      </c>
      <c r="D717" s="113" t="s">
        <v>1650</v>
      </c>
      <c r="F717" s="28" t="s">
        <v>1054</v>
      </c>
      <c r="G717" s="28" t="s">
        <v>1649</v>
      </c>
      <c r="H717" s="28"/>
      <c r="I717" s="28"/>
      <c r="J717" s="28"/>
      <c r="K717" s="28"/>
      <c r="L717" s="28"/>
      <c r="M717" s="106" t="s">
        <v>5976</v>
      </c>
      <c r="N717" s="332"/>
      <c r="O717" s="28"/>
      <c r="P717" s="28"/>
      <c r="Q717" s="28"/>
      <c r="S717" s="112">
        <v>0.875</v>
      </c>
      <c r="T717" s="114">
        <v>2028</v>
      </c>
      <c r="U717" s="110">
        <v>76816.800000000003</v>
      </c>
      <c r="V717" s="110"/>
      <c r="W717" s="110">
        <v>76816.800000000003</v>
      </c>
      <c r="X717" s="111">
        <v>1</v>
      </c>
      <c r="Y717" s="112">
        <v>0</v>
      </c>
      <c r="Z717" s="110">
        <v>9602.1</v>
      </c>
      <c r="AA717" s="110">
        <v>0</v>
      </c>
      <c r="AB717" s="110">
        <v>67214.7</v>
      </c>
      <c r="AC717" s="110">
        <v>0</v>
      </c>
      <c r="AD717" s="110">
        <v>0</v>
      </c>
      <c r="AE717" t="s">
        <v>526</v>
      </c>
      <c r="AF717" t="s">
        <v>765</v>
      </c>
      <c r="AG717" t="s">
        <v>365</v>
      </c>
    </row>
    <row r="718" spans="1:34" ht="62.5">
      <c r="A718" s="104" t="s">
        <v>5882</v>
      </c>
      <c r="B718" s="104" t="s">
        <v>280</v>
      </c>
      <c r="D718" s="113" t="s">
        <v>1712</v>
      </c>
      <c r="F718" s="28" t="s">
        <v>1039</v>
      </c>
      <c r="G718" s="28" t="s">
        <v>1711</v>
      </c>
      <c r="H718" s="28"/>
      <c r="I718" s="28"/>
      <c r="J718" s="28"/>
      <c r="K718" s="28"/>
      <c r="L718" s="28"/>
      <c r="M718" s="106" t="s">
        <v>5976</v>
      </c>
      <c r="N718" s="332"/>
      <c r="O718" s="28"/>
      <c r="P718" s="28"/>
      <c r="Q718" s="28"/>
      <c r="S718" s="112">
        <v>0.75</v>
      </c>
      <c r="T718" s="114">
        <v>2028</v>
      </c>
      <c r="U718" s="110">
        <v>9856.6699999999983</v>
      </c>
      <c r="V718" s="110"/>
      <c r="W718" s="110">
        <v>9856.6699999999983</v>
      </c>
      <c r="X718" s="111">
        <v>1</v>
      </c>
      <c r="Y718" s="112">
        <v>0</v>
      </c>
      <c r="Z718" s="110">
        <v>2464.1674999999996</v>
      </c>
      <c r="AA718" s="110">
        <v>0</v>
      </c>
      <c r="AB718" s="110">
        <v>7392.5024999999987</v>
      </c>
      <c r="AC718" s="110">
        <v>0</v>
      </c>
      <c r="AD718" s="110">
        <v>0</v>
      </c>
      <c r="AE718" t="s">
        <v>526</v>
      </c>
      <c r="AF718" t="s">
        <v>765</v>
      </c>
      <c r="AG718" t="s">
        <v>7524</v>
      </c>
      <c r="AH718" t="s">
        <v>30</v>
      </c>
    </row>
    <row r="719" spans="1:34" ht="13">
      <c r="A719" s="104" t="s">
        <v>26</v>
      </c>
      <c r="B719" s="104" t="s">
        <v>11</v>
      </c>
      <c r="D719" s="1" t="s">
        <v>856</v>
      </c>
      <c r="F719" s="28" t="s">
        <v>855</v>
      </c>
      <c r="G719" s="28" t="s">
        <v>1187</v>
      </c>
      <c r="H719" s="28"/>
      <c r="I719" s="28"/>
      <c r="J719" s="28"/>
      <c r="K719" s="28"/>
      <c r="L719" s="28"/>
      <c r="M719" s="106" t="s">
        <v>6101</v>
      </c>
      <c r="N719" s="332"/>
      <c r="O719" s="28"/>
      <c r="P719" s="28"/>
      <c r="Q719" s="28"/>
      <c r="S719" s="112">
        <v>0.1</v>
      </c>
      <c r="T719" s="114">
        <v>2028</v>
      </c>
      <c r="U719" s="110">
        <v>35902.31</v>
      </c>
      <c r="V719" s="110"/>
      <c r="W719" s="110">
        <v>35902.31</v>
      </c>
      <c r="X719" s="111">
        <v>1</v>
      </c>
      <c r="Y719" s="112">
        <v>0</v>
      </c>
      <c r="Z719" s="110">
        <v>32312.078999999998</v>
      </c>
      <c r="AA719" s="110">
        <v>0</v>
      </c>
      <c r="AB719" s="110">
        <v>3590.2309999999998</v>
      </c>
      <c r="AC719" s="110">
        <v>0</v>
      </c>
      <c r="AD719" s="110">
        <v>0</v>
      </c>
      <c r="AE719" t="s">
        <v>1916</v>
      </c>
      <c r="AF719" t="s">
        <v>764</v>
      </c>
      <c r="AG719" t="s">
        <v>7524</v>
      </c>
      <c r="AH719" t="s">
        <v>7525</v>
      </c>
    </row>
    <row r="720" spans="1:34" ht="13">
      <c r="A720" s="104" t="s">
        <v>26</v>
      </c>
      <c r="B720" s="104" t="s">
        <v>11</v>
      </c>
      <c r="D720" s="1" t="s">
        <v>856</v>
      </c>
      <c r="F720" s="28" t="s">
        <v>855</v>
      </c>
      <c r="G720" s="28" t="s">
        <v>1187</v>
      </c>
      <c r="H720" s="28"/>
      <c r="I720" s="28"/>
      <c r="J720" s="28"/>
      <c r="K720" s="28"/>
      <c r="L720" s="28"/>
      <c r="M720" s="106" t="s">
        <v>6101</v>
      </c>
      <c r="N720" s="332"/>
      <c r="O720" s="28"/>
      <c r="P720" s="28"/>
      <c r="Q720" s="28"/>
      <c r="S720" s="112">
        <v>0.1</v>
      </c>
      <c r="T720" s="114">
        <v>2028</v>
      </c>
      <c r="U720" s="110">
        <v>503870.0500000001</v>
      </c>
      <c r="V720" s="110"/>
      <c r="W720" s="110">
        <v>503870.0500000001</v>
      </c>
      <c r="X720" s="111">
        <v>1</v>
      </c>
      <c r="Y720" s="112">
        <v>0</v>
      </c>
      <c r="Z720" s="110">
        <v>453483.0450000001</v>
      </c>
      <c r="AA720" s="110">
        <v>0</v>
      </c>
      <c r="AB720" s="110">
        <v>50387.005000000005</v>
      </c>
      <c r="AC720" s="110">
        <v>0</v>
      </c>
      <c r="AD720" s="110">
        <v>0</v>
      </c>
      <c r="AE720" t="s">
        <v>1916</v>
      </c>
      <c r="AF720" t="s">
        <v>764</v>
      </c>
      <c r="AG720" t="s">
        <v>365</v>
      </c>
    </row>
    <row r="721" spans="1:34" ht="25">
      <c r="A721" s="104" t="s">
        <v>26</v>
      </c>
      <c r="B721" s="104" t="s">
        <v>11</v>
      </c>
      <c r="D721" s="1" t="s">
        <v>860</v>
      </c>
      <c r="F721" s="28" t="s">
        <v>1191</v>
      </c>
      <c r="G721" s="28" t="s">
        <v>1184</v>
      </c>
      <c r="H721" s="28"/>
      <c r="I721" s="28"/>
      <c r="J721" s="28"/>
      <c r="K721" s="28"/>
      <c r="L721" s="28"/>
      <c r="M721" s="106" t="s">
        <v>6055</v>
      </c>
      <c r="N721" s="332"/>
      <c r="O721" s="28"/>
      <c r="P721" s="28"/>
      <c r="Q721" s="28"/>
      <c r="S721" s="112">
        <v>0.25</v>
      </c>
      <c r="T721" s="114">
        <v>2028</v>
      </c>
      <c r="U721" s="110">
        <v>214155.29</v>
      </c>
      <c r="V721" s="110"/>
      <c r="W721" s="110">
        <v>214155.29</v>
      </c>
      <c r="X721" s="111">
        <v>1</v>
      </c>
      <c r="Y721" s="112">
        <v>0</v>
      </c>
      <c r="Z721" s="110">
        <v>160616.4675</v>
      </c>
      <c r="AA721" s="110">
        <v>0</v>
      </c>
      <c r="AB721" s="110">
        <v>53538.822500000009</v>
      </c>
      <c r="AC721" s="110">
        <v>0</v>
      </c>
      <c r="AD721" s="110">
        <v>0</v>
      </c>
      <c r="AE721" t="s">
        <v>1886</v>
      </c>
      <c r="AF721" t="s">
        <v>764</v>
      </c>
      <c r="AG721" t="s">
        <v>365</v>
      </c>
    </row>
    <row r="722" spans="1:34" ht="25">
      <c r="A722" s="104" t="s">
        <v>26</v>
      </c>
      <c r="B722" s="104" t="s">
        <v>11</v>
      </c>
      <c r="D722" s="1" t="s">
        <v>859</v>
      </c>
      <c r="F722" s="28" t="s">
        <v>1229</v>
      </c>
      <c r="G722" s="28" t="s">
        <v>1228</v>
      </c>
      <c r="H722" s="28"/>
      <c r="I722" s="28"/>
      <c r="J722" s="28"/>
      <c r="K722" s="28"/>
      <c r="L722" s="28"/>
      <c r="M722" s="106" t="s">
        <v>6073</v>
      </c>
      <c r="N722" s="332"/>
      <c r="O722" s="28"/>
      <c r="P722" s="28"/>
      <c r="Q722" s="28"/>
      <c r="S722" s="112">
        <v>0.25</v>
      </c>
      <c r="T722" s="114">
        <v>2028</v>
      </c>
      <c r="U722" s="110">
        <v>5392.5399999999991</v>
      </c>
      <c r="V722" s="110"/>
      <c r="W722" s="110">
        <v>5392.5399999999991</v>
      </c>
      <c r="X722" s="111">
        <v>1</v>
      </c>
      <c r="Y722" s="112">
        <v>0</v>
      </c>
      <c r="Z722" s="110">
        <v>4044.4049999999993</v>
      </c>
      <c r="AA722" s="110">
        <v>0</v>
      </c>
      <c r="AB722" s="110">
        <v>1348.1349999999998</v>
      </c>
      <c r="AC722" s="110">
        <v>0</v>
      </c>
      <c r="AD722" s="110">
        <v>0</v>
      </c>
      <c r="AE722" t="s">
        <v>1884</v>
      </c>
      <c r="AF722" t="s">
        <v>764</v>
      </c>
      <c r="AG722" t="s">
        <v>7524</v>
      </c>
      <c r="AH722" t="s">
        <v>30</v>
      </c>
    </row>
    <row r="723" spans="1:34" ht="25">
      <c r="A723" s="104" t="s">
        <v>26</v>
      </c>
      <c r="B723" s="104" t="s">
        <v>11</v>
      </c>
      <c r="D723" s="113" t="s">
        <v>859</v>
      </c>
      <c r="F723" s="28" t="s">
        <v>1229</v>
      </c>
      <c r="G723" s="28" t="s">
        <v>1228</v>
      </c>
      <c r="H723" s="28"/>
      <c r="I723" s="28"/>
      <c r="J723" s="28"/>
      <c r="K723" s="28"/>
      <c r="L723" s="28"/>
      <c r="M723" s="106" t="s">
        <v>6073</v>
      </c>
      <c r="N723" s="332"/>
      <c r="O723" s="28"/>
      <c r="P723" s="28"/>
      <c r="Q723" s="28"/>
      <c r="S723" s="112">
        <v>0.25</v>
      </c>
      <c r="T723" s="114">
        <v>2028</v>
      </c>
      <c r="U723" s="110">
        <v>109869.66</v>
      </c>
      <c r="V723" s="110"/>
      <c r="W723" s="110">
        <v>109869.66</v>
      </c>
      <c r="X723" s="111">
        <v>1</v>
      </c>
      <c r="Y723" s="112">
        <v>0</v>
      </c>
      <c r="Z723" s="110">
        <v>82402.244999999995</v>
      </c>
      <c r="AA723" s="110">
        <v>0</v>
      </c>
      <c r="AB723" s="110">
        <v>27467.415000000008</v>
      </c>
      <c r="AC723" s="110">
        <v>0</v>
      </c>
      <c r="AD723" s="110">
        <v>0</v>
      </c>
      <c r="AE723" t="s">
        <v>1884</v>
      </c>
      <c r="AF723" t="s">
        <v>764</v>
      </c>
      <c r="AG723" t="s">
        <v>7524</v>
      </c>
      <c r="AH723" t="s">
        <v>30</v>
      </c>
    </row>
    <row r="724" spans="1:34" ht="25">
      <c r="A724" s="104" t="s">
        <v>26</v>
      </c>
      <c r="B724" s="104" t="s">
        <v>11</v>
      </c>
      <c r="D724" s="113" t="s">
        <v>877</v>
      </c>
      <c r="F724" s="28" t="s">
        <v>1282</v>
      </c>
      <c r="G724" s="28" t="s">
        <v>1281</v>
      </c>
      <c r="H724" s="28"/>
      <c r="I724" s="28"/>
      <c r="J724" s="28"/>
      <c r="K724" s="28"/>
      <c r="L724" s="28"/>
      <c r="M724" s="106" t="s">
        <v>6116</v>
      </c>
      <c r="N724" s="332"/>
      <c r="O724" s="28"/>
      <c r="P724" s="28"/>
      <c r="Q724" s="28"/>
      <c r="S724" s="112">
        <v>0.3</v>
      </c>
      <c r="T724" s="114">
        <v>2028</v>
      </c>
      <c r="U724" s="110">
        <v>11167.5</v>
      </c>
      <c r="V724" s="110"/>
      <c r="W724" s="110">
        <v>11167.5</v>
      </c>
      <c r="X724" s="111">
        <v>1</v>
      </c>
      <c r="Y724" s="112">
        <v>0</v>
      </c>
      <c r="Z724" s="110">
        <v>7817.2499999999991</v>
      </c>
      <c r="AA724" s="110">
        <v>0</v>
      </c>
      <c r="AB724" s="110">
        <v>3350.2500000000009</v>
      </c>
      <c r="AC724" s="110">
        <v>0</v>
      </c>
      <c r="AD724" s="110">
        <v>0</v>
      </c>
      <c r="AE724" t="s">
        <v>1915</v>
      </c>
      <c r="AF724" t="s">
        <v>764</v>
      </c>
      <c r="AG724" t="s">
        <v>7524</v>
      </c>
      <c r="AH724" t="s">
        <v>30</v>
      </c>
    </row>
    <row r="725" spans="1:34" ht="25">
      <c r="A725" s="104" t="s">
        <v>26</v>
      </c>
      <c r="B725" s="104" t="s">
        <v>11</v>
      </c>
      <c r="D725" s="113" t="s">
        <v>877</v>
      </c>
      <c r="F725" s="28" t="s">
        <v>1282</v>
      </c>
      <c r="G725" s="28" t="s">
        <v>1281</v>
      </c>
      <c r="H725" s="28"/>
      <c r="I725" s="28"/>
      <c r="J725" s="28"/>
      <c r="K725" s="28"/>
      <c r="L725" s="28"/>
      <c r="M725" s="106" t="s">
        <v>6116</v>
      </c>
      <c r="N725" s="332"/>
      <c r="O725" s="28"/>
      <c r="P725" s="28"/>
      <c r="Q725" s="28"/>
      <c r="S725" s="112">
        <v>0.3</v>
      </c>
      <c r="T725" s="114">
        <v>2028</v>
      </c>
      <c r="U725" s="110">
        <v>7312.63</v>
      </c>
      <c r="V725" s="110"/>
      <c r="W725" s="110">
        <v>7312.63</v>
      </c>
      <c r="X725" s="111">
        <v>1</v>
      </c>
      <c r="Y725" s="112">
        <v>0</v>
      </c>
      <c r="Z725" s="110">
        <v>5118.8409999999994</v>
      </c>
      <c r="AA725" s="110">
        <v>0</v>
      </c>
      <c r="AB725" s="110">
        <v>2193.7890000000007</v>
      </c>
      <c r="AC725" s="110">
        <v>0</v>
      </c>
      <c r="AD725" s="110">
        <v>0</v>
      </c>
      <c r="AE725" t="s">
        <v>1915</v>
      </c>
      <c r="AF725" t="s">
        <v>764</v>
      </c>
      <c r="AG725" t="s">
        <v>7524</v>
      </c>
      <c r="AH725" t="s">
        <v>30</v>
      </c>
    </row>
    <row r="726" spans="1:34" ht="37.5">
      <c r="A726" s="104" t="s">
        <v>26</v>
      </c>
      <c r="B726" s="104" t="s">
        <v>11</v>
      </c>
      <c r="D726" s="113" t="s">
        <v>941</v>
      </c>
      <c r="F726" s="28" t="s">
        <v>1223</v>
      </c>
      <c r="G726" s="28" t="s">
        <v>1321</v>
      </c>
      <c r="H726" s="28"/>
      <c r="I726" s="28"/>
      <c r="J726" s="28"/>
      <c r="K726" s="28"/>
      <c r="L726" s="28"/>
      <c r="M726" s="106" t="s">
        <v>6073</v>
      </c>
      <c r="N726" s="332"/>
      <c r="O726" s="28"/>
      <c r="P726" s="28"/>
      <c r="Q726" s="28"/>
      <c r="S726" s="112">
        <v>0.3</v>
      </c>
      <c r="T726" s="114">
        <v>2028</v>
      </c>
      <c r="U726" s="110">
        <v>13203.5</v>
      </c>
      <c r="V726" s="110"/>
      <c r="W726" s="110">
        <v>13203.5</v>
      </c>
      <c r="X726" s="111">
        <v>1</v>
      </c>
      <c r="Y726" s="112">
        <v>0</v>
      </c>
      <c r="Z726" s="110">
        <v>9242.4499999999989</v>
      </c>
      <c r="AA726" s="110">
        <v>0</v>
      </c>
      <c r="AB726" s="110">
        <v>3961.0500000000011</v>
      </c>
      <c r="AC726" s="110">
        <v>0</v>
      </c>
      <c r="AD726" s="110">
        <v>0</v>
      </c>
      <c r="AE726" t="s">
        <v>1884</v>
      </c>
      <c r="AF726" t="s">
        <v>764</v>
      </c>
      <c r="AG726" t="s">
        <v>7524</v>
      </c>
      <c r="AH726" t="s">
        <v>7525</v>
      </c>
    </row>
    <row r="727" spans="1:34" ht="37.5">
      <c r="A727" s="104" t="s">
        <v>26</v>
      </c>
      <c r="B727" s="104" t="s">
        <v>11</v>
      </c>
      <c r="D727" s="113" t="s">
        <v>941</v>
      </c>
      <c r="F727" s="28" t="s">
        <v>1223</v>
      </c>
      <c r="G727" s="28" t="s">
        <v>1321</v>
      </c>
      <c r="H727" s="28"/>
      <c r="I727" s="28"/>
      <c r="J727" s="28"/>
      <c r="K727" s="28"/>
      <c r="L727" s="28"/>
      <c r="M727" s="106" t="s">
        <v>6073</v>
      </c>
      <c r="N727" s="332"/>
      <c r="O727" s="28"/>
      <c r="P727" s="28"/>
      <c r="Q727" s="28"/>
      <c r="S727" s="112">
        <v>0.3</v>
      </c>
      <c r="T727" s="114">
        <v>2028</v>
      </c>
      <c r="U727" s="110">
        <v>295966.99000000005</v>
      </c>
      <c r="V727" s="110"/>
      <c r="W727" s="110">
        <v>295966.99000000005</v>
      </c>
      <c r="X727" s="111">
        <v>1</v>
      </c>
      <c r="Y727" s="112">
        <v>0</v>
      </c>
      <c r="Z727" s="110">
        <v>207176.89300000001</v>
      </c>
      <c r="AA727" s="110">
        <v>0</v>
      </c>
      <c r="AB727" s="110">
        <v>88790.097000000038</v>
      </c>
      <c r="AC727" s="110">
        <v>0</v>
      </c>
      <c r="AD727" s="110">
        <v>0</v>
      </c>
      <c r="AE727" t="s">
        <v>1884</v>
      </c>
      <c r="AF727" t="s">
        <v>764</v>
      </c>
      <c r="AG727" t="s">
        <v>365</v>
      </c>
    </row>
    <row r="728" spans="1:34" ht="37.5">
      <c r="A728" s="104" t="s">
        <v>26</v>
      </c>
      <c r="B728" s="104" t="s">
        <v>11</v>
      </c>
      <c r="D728" s="113" t="s">
        <v>881</v>
      </c>
      <c r="F728" s="28" t="s">
        <v>880</v>
      </c>
      <c r="G728" s="28" t="s">
        <v>1179</v>
      </c>
      <c r="H728" s="28"/>
      <c r="I728" s="28"/>
      <c r="J728" s="28"/>
      <c r="K728" s="28"/>
      <c r="L728" s="28"/>
      <c r="M728" s="106" t="s">
        <v>6039</v>
      </c>
      <c r="N728" s="332"/>
      <c r="O728" s="28"/>
      <c r="P728" s="28"/>
      <c r="Q728" s="28"/>
      <c r="S728" s="112">
        <v>0.05</v>
      </c>
      <c r="T728" s="114">
        <v>2028</v>
      </c>
      <c r="U728" s="110">
        <v>54369.200000000004</v>
      </c>
      <c r="V728" s="110"/>
      <c r="W728" s="110">
        <v>54369.200000000004</v>
      </c>
      <c r="X728" s="111">
        <v>1</v>
      </c>
      <c r="Y728" s="112">
        <v>0</v>
      </c>
      <c r="Z728" s="110">
        <v>51650.740000000005</v>
      </c>
      <c r="AA728" s="110">
        <v>0</v>
      </c>
      <c r="AB728" s="110">
        <v>2718.4599999999991</v>
      </c>
      <c r="AC728" s="110">
        <v>0</v>
      </c>
      <c r="AD728" s="110">
        <v>0</v>
      </c>
      <c r="AE728" t="s">
        <v>1900</v>
      </c>
      <c r="AF728" t="s">
        <v>764</v>
      </c>
      <c r="AG728" t="s">
        <v>7524</v>
      </c>
      <c r="AH728" t="s">
        <v>30</v>
      </c>
    </row>
    <row r="729" spans="1:34" ht="25">
      <c r="A729" s="104" t="s">
        <v>26</v>
      </c>
      <c r="B729" s="104" t="s">
        <v>11</v>
      </c>
      <c r="D729" s="113" t="s">
        <v>876</v>
      </c>
      <c r="F729" s="28" t="s">
        <v>1196</v>
      </c>
      <c r="G729" s="28" t="s">
        <v>1195</v>
      </c>
      <c r="H729" s="28"/>
      <c r="I729" s="28"/>
      <c r="J729" s="28"/>
      <c r="K729" s="28"/>
      <c r="L729" s="28"/>
      <c r="M729" s="106" t="s">
        <v>6021</v>
      </c>
      <c r="N729" s="332"/>
      <c r="O729" s="28"/>
      <c r="P729" s="28"/>
      <c r="Q729" s="28"/>
      <c r="S729" s="112">
        <v>0.1</v>
      </c>
      <c r="T729" s="114">
        <v>2028</v>
      </c>
      <c r="U729" s="110">
        <v>23258.53</v>
      </c>
      <c r="V729" s="110"/>
      <c r="W729" s="110">
        <v>23258.53</v>
      </c>
      <c r="X729" s="111">
        <v>1</v>
      </c>
      <c r="Y729" s="112">
        <v>0</v>
      </c>
      <c r="Z729" s="110">
        <v>20932.677</v>
      </c>
      <c r="AA729" s="110">
        <v>0</v>
      </c>
      <c r="AB729" s="110">
        <v>2325.8529999999992</v>
      </c>
      <c r="AC729" s="110">
        <v>0</v>
      </c>
      <c r="AD729" s="110">
        <v>0</v>
      </c>
      <c r="AE729" t="s">
        <v>1885</v>
      </c>
      <c r="AF729" t="s">
        <v>764</v>
      </c>
      <c r="AG729" t="s">
        <v>7524</v>
      </c>
      <c r="AH729" t="s">
        <v>30</v>
      </c>
    </row>
    <row r="730" spans="1:34" ht="25">
      <c r="A730" s="104" t="s">
        <v>26</v>
      </c>
      <c r="B730" s="104" t="s">
        <v>11</v>
      </c>
      <c r="D730" s="42" t="s">
        <v>876</v>
      </c>
      <c r="F730" s="28" t="s">
        <v>1196</v>
      </c>
      <c r="G730" s="28" t="s">
        <v>1195</v>
      </c>
      <c r="H730" s="28"/>
      <c r="I730" s="28"/>
      <c r="J730" s="28"/>
      <c r="K730" s="28"/>
      <c r="L730" s="28"/>
      <c r="M730" s="106" t="s">
        <v>6021</v>
      </c>
      <c r="N730" s="332"/>
      <c r="O730" s="28"/>
      <c r="P730" s="28"/>
      <c r="Q730" s="28"/>
      <c r="S730" s="112">
        <v>0.1</v>
      </c>
      <c r="T730" s="114">
        <v>2028</v>
      </c>
      <c r="U730" s="110">
        <v>355571.94</v>
      </c>
      <c r="V730" s="110"/>
      <c r="W730" s="110">
        <v>355571.94</v>
      </c>
      <c r="X730" s="111">
        <v>1</v>
      </c>
      <c r="Y730" s="112">
        <v>0</v>
      </c>
      <c r="Z730" s="110">
        <v>320014.74599999998</v>
      </c>
      <c r="AA730" s="110">
        <v>0</v>
      </c>
      <c r="AB730" s="110">
        <v>35557.194000000018</v>
      </c>
      <c r="AC730" s="110">
        <v>0</v>
      </c>
      <c r="AD730" s="110">
        <v>0</v>
      </c>
      <c r="AE730" t="s">
        <v>1885</v>
      </c>
      <c r="AF730" t="s">
        <v>764</v>
      </c>
      <c r="AG730" t="s">
        <v>7524</v>
      </c>
      <c r="AH730" t="s">
        <v>30</v>
      </c>
    </row>
    <row r="731" spans="1:34" ht="37.5">
      <c r="A731" s="104" t="s">
        <v>26</v>
      </c>
      <c r="B731" s="104" t="s">
        <v>11</v>
      </c>
      <c r="D731" s="113" t="s">
        <v>946</v>
      </c>
      <c r="F731" s="28" t="s">
        <v>947</v>
      </c>
      <c r="G731" s="28" t="s">
        <v>1179</v>
      </c>
      <c r="H731" s="28"/>
      <c r="I731" s="28"/>
      <c r="J731" s="28"/>
      <c r="K731" s="28"/>
      <c r="L731" s="28"/>
      <c r="M731" s="106" t="s">
        <v>6033</v>
      </c>
      <c r="N731" s="332"/>
      <c r="O731" s="28"/>
      <c r="P731" s="28"/>
      <c r="Q731" s="28"/>
      <c r="S731" s="112">
        <v>0.05</v>
      </c>
      <c r="T731" s="114">
        <v>2028</v>
      </c>
      <c r="U731" s="110">
        <v>277050.98000000004</v>
      </c>
      <c r="V731" s="110"/>
      <c r="W731" s="110">
        <v>277050.98000000004</v>
      </c>
      <c r="X731" s="111">
        <v>1</v>
      </c>
      <c r="Y731" s="112">
        <v>0</v>
      </c>
      <c r="Z731" s="110">
        <v>263198.43100000004</v>
      </c>
      <c r="AA731" s="110">
        <v>0</v>
      </c>
      <c r="AB731" s="110">
        <v>13852.548999999999</v>
      </c>
      <c r="AC731" s="110">
        <v>0</v>
      </c>
      <c r="AD731" s="110">
        <v>0</v>
      </c>
      <c r="AE731" t="s">
        <v>1894</v>
      </c>
      <c r="AF731" t="s">
        <v>764</v>
      </c>
      <c r="AG731" t="s">
        <v>7524</v>
      </c>
      <c r="AH731" t="s">
        <v>30</v>
      </c>
    </row>
    <row r="732" spans="1:34" ht="25">
      <c r="A732" s="104" t="s">
        <v>26</v>
      </c>
      <c r="B732" s="104" t="s">
        <v>11</v>
      </c>
      <c r="D732" s="113" t="s">
        <v>944</v>
      </c>
      <c r="F732" s="28" t="s">
        <v>945</v>
      </c>
      <c r="G732" s="28" t="s">
        <v>1211</v>
      </c>
      <c r="H732" s="28"/>
      <c r="I732" s="28"/>
      <c r="J732" s="28"/>
      <c r="K732" s="28"/>
      <c r="L732" s="28"/>
      <c r="M732" s="106" t="s">
        <v>6073</v>
      </c>
      <c r="N732" s="332"/>
      <c r="O732" s="28"/>
      <c r="P732" s="28"/>
      <c r="Q732" s="28"/>
      <c r="S732" s="112">
        <v>0.83</v>
      </c>
      <c r="T732" s="114">
        <v>2028</v>
      </c>
      <c r="U732" s="110">
        <v>7093.39</v>
      </c>
      <c r="V732" s="110"/>
      <c r="W732" s="110">
        <v>7093.39</v>
      </c>
      <c r="X732" s="111">
        <v>1</v>
      </c>
      <c r="Y732" s="112">
        <v>0</v>
      </c>
      <c r="Z732" s="110">
        <v>1205.8763000000004</v>
      </c>
      <c r="AA732" s="110">
        <v>0</v>
      </c>
      <c r="AB732" s="110">
        <v>5887.5136999999995</v>
      </c>
      <c r="AC732" s="110">
        <v>0</v>
      </c>
      <c r="AD732" s="110">
        <v>0</v>
      </c>
      <c r="AE732" t="s">
        <v>1884</v>
      </c>
      <c r="AF732" t="s">
        <v>764</v>
      </c>
      <c r="AG732" t="s">
        <v>7524</v>
      </c>
      <c r="AH732" t="s">
        <v>7525</v>
      </c>
    </row>
    <row r="733" spans="1:34" ht="25">
      <c r="A733" s="104" t="s">
        <v>26</v>
      </c>
      <c r="B733" s="104" t="s">
        <v>11</v>
      </c>
      <c r="D733" s="42" t="s">
        <v>944</v>
      </c>
      <c r="F733" s="28" t="s">
        <v>945</v>
      </c>
      <c r="G733" s="28" t="s">
        <v>1211</v>
      </c>
      <c r="H733" s="28"/>
      <c r="I733" s="28"/>
      <c r="J733" s="28"/>
      <c r="K733" s="28"/>
      <c r="L733" s="28"/>
      <c r="M733" s="106" t="s">
        <v>6073</v>
      </c>
      <c r="N733" s="332"/>
      <c r="O733" s="28"/>
      <c r="P733" s="28"/>
      <c r="Q733" s="28"/>
      <c r="S733" s="112">
        <v>0.83</v>
      </c>
      <c r="T733" s="114">
        <v>2028</v>
      </c>
      <c r="U733" s="110">
        <v>540999.07999999996</v>
      </c>
      <c r="V733" s="110"/>
      <c r="W733" s="110">
        <v>540999.07999999996</v>
      </c>
      <c r="X733" s="111">
        <v>1</v>
      </c>
      <c r="Y733" s="112">
        <v>0</v>
      </c>
      <c r="Z733" s="110">
        <v>91969.843600000007</v>
      </c>
      <c r="AA733" s="110">
        <v>0</v>
      </c>
      <c r="AB733" s="110">
        <v>449029.23639999994</v>
      </c>
      <c r="AC733" s="110">
        <v>0</v>
      </c>
      <c r="AD733" s="110">
        <v>0</v>
      </c>
      <c r="AE733" t="s">
        <v>1884</v>
      </c>
      <c r="AF733" t="s">
        <v>764</v>
      </c>
      <c r="AG733" t="s">
        <v>365</v>
      </c>
    </row>
    <row r="734" spans="1:34" ht="62.5">
      <c r="A734" s="104" t="s">
        <v>26</v>
      </c>
      <c r="B734" s="104" t="s">
        <v>11</v>
      </c>
      <c r="D734" s="1" t="s">
        <v>879</v>
      </c>
      <c r="F734" s="28" t="s">
        <v>878</v>
      </c>
      <c r="G734" s="28" t="s">
        <v>1226</v>
      </c>
      <c r="H734" s="28"/>
      <c r="I734" s="28"/>
      <c r="J734" s="28"/>
      <c r="K734" s="28"/>
      <c r="L734" s="28"/>
      <c r="M734" s="106" t="s">
        <v>6024</v>
      </c>
      <c r="N734" s="332"/>
      <c r="O734" s="28"/>
      <c r="P734" s="28"/>
      <c r="Q734" s="28"/>
      <c r="S734" s="112">
        <v>0.3</v>
      </c>
      <c r="T734" s="114">
        <v>2028</v>
      </c>
      <c r="U734" s="110">
        <v>259205.41999999998</v>
      </c>
      <c r="V734" s="110"/>
      <c r="W734" s="110">
        <v>259205.41999999998</v>
      </c>
      <c r="X734" s="111">
        <v>1</v>
      </c>
      <c r="Y734" s="112">
        <v>0</v>
      </c>
      <c r="Z734" s="110">
        <v>181443.79399999997</v>
      </c>
      <c r="AA734" s="110">
        <v>0</v>
      </c>
      <c r="AB734" s="110">
        <v>77761.626000000018</v>
      </c>
      <c r="AC734" s="110">
        <v>0</v>
      </c>
      <c r="AD734" s="110">
        <v>0</v>
      </c>
      <c r="AE734" t="s">
        <v>1892</v>
      </c>
      <c r="AF734" t="s">
        <v>764</v>
      </c>
      <c r="AG734" t="s">
        <v>365</v>
      </c>
    </row>
    <row r="735" spans="1:34" ht="62.5">
      <c r="A735" s="104" t="s">
        <v>26</v>
      </c>
      <c r="B735" s="104" t="s">
        <v>11</v>
      </c>
      <c r="D735" s="1" t="s">
        <v>879</v>
      </c>
      <c r="F735" s="28" t="s">
        <v>878</v>
      </c>
      <c r="G735" s="28" t="s">
        <v>1226</v>
      </c>
      <c r="H735" s="28"/>
      <c r="I735" s="28"/>
      <c r="J735" s="28"/>
      <c r="K735" s="28"/>
      <c r="L735" s="28"/>
      <c r="M735" s="106" t="s">
        <v>6024</v>
      </c>
      <c r="N735" s="332"/>
      <c r="O735" s="28"/>
      <c r="P735" s="28"/>
      <c r="Q735" s="28"/>
      <c r="S735" s="112">
        <v>0.3</v>
      </c>
      <c r="T735" s="114">
        <v>2028</v>
      </c>
      <c r="U735" s="110">
        <v>1888458.1600000001</v>
      </c>
      <c r="V735" s="110"/>
      <c r="W735" s="110">
        <v>1888458.1600000001</v>
      </c>
      <c r="X735" s="111">
        <v>1</v>
      </c>
      <c r="Y735" s="112">
        <v>0</v>
      </c>
      <c r="Z735" s="110">
        <v>1321920.7120000001</v>
      </c>
      <c r="AA735" s="110">
        <v>0</v>
      </c>
      <c r="AB735" s="110">
        <v>566537.44800000009</v>
      </c>
      <c r="AC735" s="110">
        <v>0</v>
      </c>
      <c r="AD735" s="110">
        <v>0</v>
      </c>
      <c r="AE735" t="s">
        <v>1892</v>
      </c>
      <c r="AF735" t="s">
        <v>764</v>
      </c>
      <c r="AG735" t="s">
        <v>365</v>
      </c>
    </row>
    <row r="736" spans="1:34" ht="25">
      <c r="A736" s="104" t="s">
        <v>26</v>
      </c>
      <c r="B736" s="104" t="s">
        <v>11</v>
      </c>
      <c r="D736" s="1" t="s">
        <v>874</v>
      </c>
      <c r="F736" s="28" t="s">
        <v>873</v>
      </c>
      <c r="G736" s="28" t="s">
        <v>1176</v>
      </c>
      <c r="H736" s="28"/>
      <c r="I736" s="28"/>
      <c r="J736" s="28"/>
      <c r="K736" s="28"/>
      <c r="L736" s="28"/>
      <c r="M736" s="106" t="s">
        <v>6024</v>
      </c>
      <c r="N736" s="332"/>
      <c r="O736" s="28"/>
      <c r="P736" s="28"/>
      <c r="Q736" s="28"/>
      <c r="S736" s="112">
        <v>0.1</v>
      </c>
      <c r="T736" s="114">
        <v>2028</v>
      </c>
      <c r="U736" s="110">
        <v>2641.37</v>
      </c>
      <c r="V736" s="110"/>
      <c r="W736" s="110">
        <v>2641.37</v>
      </c>
      <c r="X736" s="111">
        <v>1</v>
      </c>
      <c r="Y736" s="112">
        <v>0</v>
      </c>
      <c r="Z736" s="110">
        <v>2377.2330000000002</v>
      </c>
      <c r="AA736" s="110">
        <v>0</v>
      </c>
      <c r="AB736" s="110">
        <v>264.13699999999972</v>
      </c>
      <c r="AC736" s="110">
        <v>0</v>
      </c>
      <c r="AD736" s="110">
        <v>0</v>
      </c>
      <c r="AE736" t="s">
        <v>1892</v>
      </c>
      <c r="AF736" t="s">
        <v>764</v>
      </c>
      <c r="AG736" t="s">
        <v>7524</v>
      </c>
      <c r="AH736" t="s">
        <v>30</v>
      </c>
    </row>
    <row r="737" spans="1:34" ht="25">
      <c r="A737" s="104" t="s">
        <v>26</v>
      </c>
      <c r="B737" s="104" t="s">
        <v>11</v>
      </c>
      <c r="D737" s="113" t="s">
        <v>874</v>
      </c>
      <c r="F737" s="28" t="s">
        <v>873</v>
      </c>
      <c r="G737" s="28" t="s">
        <v>1176</v>
      </c>
      <c r="H737" s="28"/>
      <c r="I737" s="28"/>
      <c r="J737" s="28"/>
      <c r="K737" s="28"/>
      <c r="L737" s="28"/>
      <c r="M737" s="106" t="s">
        <v>6024</v>
      </c>
      <c r="N737" s="332"/>
      <c r="O737" s="28"/>
      <c r="P737" s="28"/>
      <c r="Q737" s="28"/>
      <c r="S737" s="112">
        <v>0.1</v>
      </c>
      <c r="T737" s="114">
        <v>2028</v>
      </c>
      <c r="U737" s="110">
        <v>74506.00999999998</v>
      </c>
      <c r="V737" s="110"/>
      <c r="W737" s="110">
        <v>74506.00999999998</v>
      </c>
      <c r="X737" s="111">
        <v>1</v>
      </c>
      <c r="Y737" s="112">
        <v>0</v>
      </c>
      <c r="Z737" s="110">
        <v>67055.408999999985</v>
      </c>
      <c r="AA737" s="110">
        <v>0</v>
      </c>
      <c r="AB737" s="110">
        <v>7450.6009999999951</v>
      </c>
      <c r="AC737" s="110">
        <v>0</v>
      </c>
      <c r="AD737" s="110">
        <v>0</v>
      </c>
      <c r="AE737" t="s">
        <v>1892</v>
      </c>
      <c r="AF737" t="s">
        <v>764</v>
      </c>
      <c r="AG737" t="s">
        <v>7524</v>
      </c>
      <c r="AH737" t="s">
        <v>30</v>
      </c>
    </row>
    <row r="738" spans="1:34" ht="25">
      <c r="A738" s="104" t="s">
        <v>26</v>
      </c>
      <c r="B738" s="104" t="s">
        <v>11</v>
      </c>
      <c r="D738" s="1" t="s">
        <v>942</v>
      </c>
      <c r="F738" s="28" t="s">
        <v>943</v>
      </c>
      <c r="G738" s="28" t="s">
        <v>1176</v>
      </c>
      <c r="H738" s="28"/>
      <c r="I738" s="28"/>
      <c r="J738" s="28"/>
      <c r="K738" s="28"/>
      <c r="L738" s="28"/>
      <c r="M738" s="106" t="s">
        <v>6033</v>
      </c>
      <c r="N738" s="332"/>
      <c r="O738" s="28"/>
      <c r="P738" s="28"/>
      <c r="Q738" s="28"/>
      <c r="S738" s="112">
        <v>0.1</v>
      </c>
      <c r="T738" s="114">
        <v>2028</v>
      </c>
      <c r="U738" s="110">
        <v>36217.96</v>
      </c>
      <c r="V738" s="110"/>
      <c r="W738" s="110">
        <v>36217.96</v>
      </c>
      <c r="X738" s="111">
        <v>1</v>
      </c>
      <c r="Y738" s="112">
        <v>0</v>
      </c>
      <c r="Z738" s="110">
        <v>32596.164000000001</v>
      </c>
      <c r="AA738" s="110">
        <v>0</v>
      </c>
      <c r="AB738" s="110">
        <v>3621.7959999999985</v>
      </c>
      <c r="AC738" s="110">
        <v>0</v>
      </c>
      <c r="AD738" s="110">
        <v>0</v>
      </c>
      <c r="AE738" t="s">
        <v>1894</v>
      </c>
      <c r="AF738" t="s">
        <v>764</v>
      </c>
      <c r="AG738" t="s">
        <v>7524</v>
      </c>
      <c r="AH738" t="s">
        <v>30</v>
      </c>
    </row>
    <row r="739" spans="1:34" ht="25">
      <c r="A739" s="104" t="s">
        <v>26</v>
      </c>
      <c r="B739" s="104" t="s">
        <v>11</v>
      </c>
      <c r="D739" s="1" t="s">
        <v>942</v>
      </c>
      <c r="F739" s="28" t="s">
        <v>943</v>
      </c>
      <c r="G739" s="28" t="s">
        <v>1176</v>
      </c>
      <c r="H739" s="28"/>
      <c r="I739" s="28"/>
      <c r="J739" s="28"/>
      <c r="K739" s="28"/>
      <c r="L739" s="28"/>
      <c r="M739" s="106" t="s">
        <v>6033</v>
      </c>
      <c r="N739" s="332"/>
      <c r="O739" s="28"/>
      <c r="P739" s="28"/>
      <c r="Q739" s="28"/>
      <c r="S739" s="112">
        <v>0.1</v>
      </c>
      <c r="T739" s="114">
        <v>2028</v>
      </c>
      <c r="U739" s="110">
        <v>342848.21999999986</v>
      </c>
      <c r="V739" s="110"/>
      <c r="W739" s="110">
        <v>342848.21999999986</v>
      </c>
      <c r="X739" s="111">
        <v>1</v>
      </c>
      <c r="Y739" s="112">
        <v>0</v>
      </c>
      <c r="Z739" s="110">
        <v>308563.39799999987</v>
      </c>
      <c r="AA739" s="110">
        <v>0</v>
      </c>
      <c r="AB739" s="110">
        <v>34284.821999999986</v>
      </c>
      <c r="AC739" s="110">
        <v>0</v>
      </c>
      <c r="AD739" s="110">
        <v>0</v>
      </c>
      <c r="AE739" t="s">
        <v>1894</v>
      </c>
      <c r="AF739" t="s">
        <v>764</v>
      </c>
      <c r="AG739" t="s">
        <v>7524</v>
      </c>
      <c r="AH739" t="s">
        <v>30</v>
      </c>
    </row>
    <row r="740" spans="1:34" ht="25">
      <c r="A740" s="104" t="s">
        <v>26</v>
      </c>
      <c r="B740" s="104" t="s">
        <v>11</v>
      </c>
      <c r="D740" s="113" t="s">
        <v>875</v>
      </c>
      <c r="F740" s="28" t="s">
        <v>1197</v>
      </c>
      <c r="G740" s="28" t="s">
        <v>1176</v>
      </c>
      <c r="H740" s="28"/>
      <c r="I740" s="28"/>
      <c r="J740" s="28"/>
      <c r="K740" s="28"/>
      <c r="L740" s="28"/>
      <c r="M740" s="106" t="s">
        <v>6021</v>
      </c>
      <c r="N740" s="332"/>
      <c r="O740" s="28"/>
      <c r="P740" s="28"/>
      <c r="Q740" s="28"/>
      <c r="S740" s="112">
        <v>0.1</v>
      </c>
      <c r="T740" s="114">
        <v>2028</v>
      </c>
      <c r="U740" s="110">
        <v>2348.5000000000005</v>
      </c>
      <c r="V740" s="110"/>
      <c r="W740" s="110">
        <v>2348.5000000000005</v>
      </c>
      <c r="X740" s="111">
        <v>1</v>
      </c>
      <c r="Y740" s="112">
        <v>0</v>
      </c>
      <c r="Z740" s="110">
        <v>2113.6500000000005</v>
      </c>
      <c r="AA740" s="110">
        <v>0</v>
      </c>
      <c r="AB740" s="110">
        <v>234.84999999999991</v>
      </c>
      <c r="AC740" s="110">
        <v>0</v>
      </c>
      <c r="AD740" s="110">
        <v>0</v>
      </c>
      <c r="AE740" t="s">
        <v>1885</v>
      </c>
      <c r="AF740" t="s">
        <v>764</v>
      </c>
      <c r="AG740" t="s">
        <v>7524</v>
      </c>
      <c r="AH740" t="s">
        <v>30</v>
      </c>
    </row>
    <row r="741" spans="1:34" ht="25">
      <c r="A741" s="104" t="s">
        <v>26</v>
      </c>
      <c r="B741" s="104" t="s">
        <v>11</v>
      </c>
      <c r="D741" s="113" t="s">
        <v>875</v>
      </c>
      <c r="F741" s="28" t="s">
        <v>1197</v>
      </c>
      <c r="G741" s="28" t="s">
        <v>1176</v>
      </c>
      <c r="H741" s="28"/>
      <c r="I741" s="28"/>
      <c r="J741" s="28"/>
      <c r="K741" s="28"/>
      <c r="L741" s="28"/>
      <c r="M741" s="106" t="s">
        <v>6021</v>
      </c>
      <c r="N741" s="332"/>
      <c r="O741" s="28"/>
      <c r="P741" s="28"/>
      <c r="Q741" s="28"/>
      <c r="S741" s="112">
        <v>0.1</v>
      </c>
      <c r="T741" s="114">
        <v>2028</v>
      </c>
      <c r="U741" s="110">
        <v>119496.04</v>
      </c>
      <c r="V741" s="110"/>
      <c r="W741" s="110">
        <v>119496.04</v>
      </c>
      <c r="X741" s="111">
        <v>1</v>
      </c>
      <c r="Y741" s="112">
        <v>0</v>
      </c>
      <c r="Z741" s="110">
        <v>107546.436</v>
      </c>
      <c r="AA741" s="110">
        <v>0</v>
      </c>
      <c r="AB741" s="110">
        <v>11949.603999999992</v>
      </c>
      <c r="AC741" s="110">
        <v>0</v>
      </c>
      <c r="AD741" s="110">
        <v>0</v>
      </c>
      <c r="AE741" t="s">
        <v>1885</v>
      </c>
      <c r="AF741" t="s">
        <v>764</v>
      </c>
      <c r="AG741" t="s">
        <v>7524</v>
      </c>
      <c r="AH741" t="s">
        <v>30</v>
      </c>
    </row>
    <row r="742" spans="1:34" ht="25">
      <c r="A742" s="104" t="s">
        <v>26</v>
      </c>
      <c r="B742" s="104" t="s">
        <v>11</v>
      </c>
      <c r="D742" s="113" t="s">
        <v>948</v>
      </c>
      <c r="F742" s="28" t="s">
        <v>949</v>
      </c>
      <c r="G742" s="28" t="s">
        <v>1243</v>
      </c>
      <c r="H742" s="28"/>
      <c r="I742" s="28"/>
      <c r="J742" s="28"/>
      <c r="K742" s="28"/>
      <c r="L742" s="28"/>
      <c r="M742" s="106" t="s">
        <v>6026</v>
      </c>
      <c r="N742" s="332"/>
      <c r="O742" s="28"/>
      <c r="P742" s="28"/>
      <c r="Q742" s="28"/>
      <c r="S742" s="112">
        <v>0.15</v>
      </c>
      <c r="T742" s="114">
        <v>2028</v>
      </c>
      <c r="U742" s="110">
        <v>33540.89</v>
      </c>
      <c r="V742" s="110"/>
      <c r="W742" s="110">
        <v>33540.89</v>
      </c>
      <c r="X742" s="111">
        <v>1</v>
      </c>
      <c r="Y742" s="112">
        <v>0</v>
      </c>
      <c r="Z742" s="110">
        <v>28509.7565</v>
      </c>
      <c r="AA742" s="110">
        <v>0</v>
      </c>
      <c r="AB742" s="110">
        <v>5031.1334999999999</v>
      </c>
      <c r="AC742" s="110">
        <v>0</v>
      </c>
      <c r="AD742" s="110">
        <v>0</v>
      </c>
      <c r="AE742" t="s">
        <v>1908</v>
      </c>
      <c r="AF742" t="s">
        <v>764</v>
      </c>
      <c r="AG742" t="s">
        <v>7524</v>
      </c>
      <c r="AH742" t="s">
        <v>30</v>
      </c>
    </row>
    <row r="743" spans="1:34" ht="25">
      <c r="A743" s="104" t="s">
        <v>26</v>
      </c>
      <c r="B743" s="104" t="s">
        <v>11</v>
      </c>
      <c r="D743" s="42" t="s">
        <v>948</v>
      </c>
      <c r="F743" s="28" t="s">
        <v>949</v>
      </c>
      <c r="G743" s="28" t="s">
        <v>1243</v>
      </c>
      <c r="H743" s="28"/>
      <c r="I743" s="28"/>
      <c r="J743" s="28"/>
      <c r="K743" s="28"/>
      <c r="L743" s="28"/>
      <c r="M743" s="106" t="s">
        <v>6026</v>
      </c>
      <c r="N743" s="332"/>
      <c r="O743" s="28"/>
      <c r="P743" s="28"/>
      <c r="Q743" s="28"/>
      <c r="S743" s="112">
        <v>0.15</v>
      </c>
      <c r="T743" s="114">
        <v>2028</v>
      </c>
      <c r="U743" s="110">
        <v>102662.26</v>
      </c>
      <c r="V743" s="110"/>
      <c r="W743" s="110">
        <v>102662.26</v>
      </c>
      <c r="X743" s="111">
        <v>1</v>
      </c>
      <c r="Y743" s="112">
        <v>0</v>
      </c>
      <c r="Z743" s="110">
        <v>87262.920999999988</v>
      </c>
      <c r="AA743" s="110">
        <v>0</v>
      </c>
      <c r="AB743" s="110">
        <v>15399.339000000007</v>
      </c>
      <c r="AC743" s="110">
        <v>0</v>
      </c>
      <c r="AD743" s="110">
        <v>0</v>
      </c>
      <c r="AE743" t="s">
        <v>1908</v>
      </c>
      <c r="AF743" t="s">
        <v>764</v>
      </c>
      <c r="AG743" t="s">
        <v>7524</v>
      </c>
      <c r="AH743" t="s">
        <v>30</v>
      </c>
    </row>
    <row r="744" spans="1:34" ht="37.5">
      <c r="A744" s="104" t="s">
        <v>26</v>
      </c>
      <c r="B744" s="104" t="s">
        <v>11</v>
      </c>
      <c r="D744" s="1" t="s">
        <v>870</v>
      </c>
      <c r="F744" s="28" t="s">
        <v>869</v>
      </c>
      <c r="G744" s="28" t="s">
        <v>1287</v>
      </c>
      <c r="H744" s="28"/>
      <c r="I744" s="28"/>
      <c r="J744" s="28"/>
      <c r="K744" s="28"/>
      <c r="L744" s="28"/>
      <c r="M744" s="106" t="s">
        <v>6083</v>
      </c>
      <c r="N744" s="332"/>
      <c r="O744" s="28"/>
      <c r="P744" s="28"/>
      <c r="Q744" s="28"/>
      <c r="S744" s="112">
        <v>0.4</v>
      </c>
      <c r="T744" s="114">
        <v>2028</v>
      </c>
      <c r="U744" s="110">
        <v>14742.55</v>
      </c>
      <c r="V744" s="110"/>
      <c r="W744" s="110">
        <v>14742.55</v>
      </c>
      <c r="X744" s="111">
        <v>1</v>
      </c>
      <c r="Y744" s="112">
        <v>0</v>
      </c>
      <c r="Z744" s="110">
        <v>8845.5299999999988</v>
      </c>
      <c r="AA744" s="110">
        <v>0</v>
      </c>
      <c r="AB744" s="110">
        <v>5897.02</v>
      </c>
      <c r="AC744" s="110">
        <v>0</v>
      </c>
      <c r="AD744" s="110">
        <v>0</v>
      </c>
      <c r="AE744" t="s">
        <v>1913</v>
      </c>
      <c r="AF744" t="s">
        <v>764</v>
      </c>
      <c r="AG744" t="s">
        <v>7524</v>
      </c>
      <c r="AH744" t="s">
        <v>7525</v>
      </c>
    </row>
    <row r="745" spans="1:34" ht="37.5">
      <c r="A745" s="104" t="s">
        <v>26</v>
      </c>
      <c r="B745" s="104" t="s">
        <v>11</v>
      </c>
      <c r="D745" s="1" t="s">
        <v>870</v>
      </c>
      <c r="F745" s="28" t="s">
        <v>869</v>
      </c>
      <c r="G745" s="28" t="s">
        <v>1287</v>
      </c>
      <c r="H745" s="28"/>
      <c r="I745" s="28"/>
      <c r="J745" s="28"/>
      <c r="K745" s="28"/>
      <c r="L745" s="28"/>
      <c r="M745" s="106" t="s">
        <v>6083</v>
      </c>
      <c r="N745" s="332"/>
      <c r="O745" s="28"/>
      <c r="P745" s="28"/>
      <c r="Q745" s="28"/>
      <c r="S745" s="112">
        <v>0.4</v>
      </c>
      <c r="T745" s="114">
        <v>2028</v>
      </c>
      <c r="U745" s="110">
        <v>1076221.3600000003</v>
      </c>
      <c r="V745" s="110"/>
      <c r="W745" s="110">
        <v>1076221.3600000003</v>
      </c>
      <c r="X745" s="111">
        <v>1</v>
      </c>
      <c r="Y745" s="112">
        <v>0</v>
      </c>
      <c r="Z745" s="110">
        <v>645732.81600000022</v>
      </c>
      <c r="AA745" s="110">
        <v>0</v>
      </c>
      <c r="AB745" s="110">
        <v>430488.54400000011</v>
      </c>
      <c r="AC745" s="110">
        <v>0</v>
      </c>
      <c r="AD745" s="110">
        <v>0</v>
      </c>
      <c r="AE745" t="s">
        <v>1913</v>
      </c>
      <c r="AF745" t="s">
        <v>764</v>
      </c>
      <c r="AG745" t="s">
        <v>365</v>
      </c>
    </row>
    <row r="746" spans="1:34" ht="37.5">
      <c r="A746" s="104" t="s">
        <v>26</v>
      </c>
      <c r="B746" s="104" t="s">
        <v>11</v>
      </c>
      <c r="D746" s="113" t="s">
        <v>872</v>
      </c>
      <c r="F746" s="28" t="s">
        <v>871</v>
      </c>
      <c r="G746" s="28" t="s">
        <v>1209</v>
      </c>
      <c r="H746" s="28"/>
      <c r="I746" s="28"/>
      <c r="J746" s="28"/>
      <c r="K746" s="28"/>
      <c r="L746" s="28"/>
      <c r="M746" s="106" t="s">
        <v>6024</v>
      </c>
      <c r="N746" s="332"/>
      <c r="O746" s="28"/>
      <c r="P746" s="28"/>
      <c r="Q746" s="28"/>
      <c r="S746" s="112">
        <v>0.9</v>
      </c>
      <c r="T746" s="114">
        <v>2028</v>
      </c>
      <c r="U746" s="110">
        <v>139485.41</v>
      </c>
      <c r="V746" s="110"/>
      <c r="W746" s="110">
        <v>139485.41</v>
      </c>
      <c r="X746" s="111">
        <v>1</v>
      </c>
      <c r="Y746" s="112">
        <v>0</v>
      </c>
      <c r="Z746" s="110">
        <v>13948.540999999997</v>
      </c>
      <c r="AA746" s="110">
        <v>0</v>
      </c>
      <c r="AB746" s="110">
        <v>125536.86900000001</v>
      </c>
      <c r="AC746" s="110">
        <v>0</v>
      </c>
      <c r="AD746" s="110">
        <v>0</v>
      </c>
      <c r="AE746" t="s">
        <v>1892</v>
      </c>
      <c r="AF746" t="s">
        <v>764</v>
      </c>
      <c r="AG746" t="s">
        <v>365</v>
      </c>
    </row>
    <row r="747" spans="1:34" ht="37.5">
      <c r="A747" s="104" t="s">
        <v>26</v>
      </c>
      <c r="B747" s="104" t="s">
        <v>11</v>
      </c>
      <c r="D747" s="113" t="s">
        <v>872</v>
      </c>
      <c r="F747" s="28" t="s">
        <v>871</v>
      </c>
      <c r="G747" s="28" t="s">
        <v>1209</v>
      </c>
      <c r="H747" s="28"/>
      <c r="I747" s="28"/>
      <c r="J747" s="28"/>
      <c r="K747" s="28"/>
      <c r="L747" s="28"/>
      <c r="M747" s="106" t="s">
        <v>6024</v>
      </c>
      <c r="N747" s="332"/>
      <c r="O747" s="28"/>
      <c r="P747" s="28"/>
      <c r="Q747" s="28"/>
      <c r="S747" s="112">
        <v>0.9</v>
      </c>
      <c r="T747" s="114">
        <v>2028</v>
      </c>
      <c r="U747" s="110">
        <v>791530.62000000011</v>
      </c>
      <c r="V747" s="110"/>
      <c r="W747" s="110">
        <v>791530.62000000011</v>
      </c>
      <c r="X747" s="111">
        <v>1</v>
      </c>
      <c r="Y747" s="112">
        <v>0</v>
      </c>
      <c r="Z747" s="110">
        <v>79153.061999999991</v>
      </c>
      <c r="AA747" s="110">
        <v>0</v>
      </c>
      <c r="AB747" s="110">
        <v>712377.55800000008</v>
      </c>
      <c r="AC747" s="110">
        <v>0</v>
      </c>
      <c r="AD747" s="110">
        <v>0</v>
      </c>
      <c r="AE747" t="s">
        <v>1892</v>
      </c>
      <c r="AF747" t="s">
        <v>764</v>
      </c>
      <c r="AG747" t="s">
        <v>365</v>
      </c>
    </row>
    <row r="748" spans="1:34" ht="37.5">
      <c r="A748" s="104" t="s">
        <v>26</v>
      </c>
      <c r="B748" s="104" t="s">
        <v>11</v>
      </c>
      <c r="D748" s="113" t="s">
        <v>884</v>
      </c>
      <c r="F748" s="28" t="s">
        <v>1289</v>
      </c>
      <c r="G748" s="28" t="s">
        <v>1288</v>
      </c>
      <c r="H748" s="28"/>
      <c r="I748" s="28"/>
      <c r="J748" s="28"/>
      <c r="K748" s="28"/>
      <c r="L748" s="28"/>
      <c r="M748" s="106" t="s">
        <v>6024</v>
      </c>
      <c r="N748" s="332"/>
      <c r="O748" s="28"/>
      <c r="P748" s="28"/>
      <c r="Q748" s="28"/>
      <c r="S748" s="112">
        <v>0.3</v>
      </c>
      <c r="T748" s="114">
        <v>2028</v>
      </c>
      <c r="U748" s="110">
        <v>90094.71</v>
      </c>
      <c r="V748" s="110"/>
      <c r="W748" s="110">
        <v>90094.71</v>
      </c>
      <c r="X748" s="111">
        <v>1</v>
      </c>
      <c r="Y748" s="112">
        <v>0</v>
      </c>
      <c r="Z748" s="110">
        <v>63066.296999999999</v>
      </c>
      <c r="AA748" s="110">
        <v>0</v>
      </c>
      <c r="AB748" s="110">
        <v>27028.413000000008</v>
      </c>
      <c r="AC748" s="110">
        <v>0</v>
      </c>
      <c r="AD748" s="110">
        <v>0</v>
      </c>
      <c r="AE748" t="s">
        <v>1892</v>
      </c>
      <c r="AF748" t="s">
        <v>764</v>
      </c>
      <c r="AG748" t="s">
        <v>7524</v>
      </c>
      <c r="AH748" t="s">
        <v>7525</v>
      </c>
    </row>
    <row r="749" spans="1:34" ht="37.5">
      <c r="A749" s="104" t="s">
        <v>26</v>
      </c>
      <c r="B749" s="104" t="s">
        <v>11</v>
      </c>
      <c r="D749" s="113" t="s">
        <v>884</v>
      </c>
      <c r="F749" s="28" t="s">
        <v>1289</v>
      </c>
      <c r="G749" s="28" t="s">
        <v>1288</v>
      </c>
      <c r="H749" s="28"/>
      <c r="I749" s="28"/>
      <c r="J749" s="28"/>
      <c r="K749" s="28"/>
      <c r="L749" s="28"/>
      <c r="M749" s="106" t="s">
        <v>6024</v>
      </c>
      <c r="N749" s="332"/>
      <c r="O749" s="28"/>
      <c r="P749" s="28"/>
      <c r="Q749" s="28"/>
      <c r="S749" s="112">
        <v>0.3</v>
      </c>
      <c r="T749" s="114">
        <v>2028</v>
      </c>
      <c r="U749" s="110">
        <v>398543.39000000013</v>
      </c>
      <c r="V749" s="110"/>
      <c r="W749" s="110">
        <v>398543.39000000013</v>
      </c>
      <c r="X749" s="111">
        <v>1</v>
      </c>
      <c r="Y749" s="112">
        <v>0</v>
      </c>
      <c r="Z749" s="110">
        <v>278980.37300000008</v>
      </c>
      <c r="AA749" s="110">
        <v>0</v>
      </c>
      <c r="AB749" s="110">
        <v>119563.01700000005</v>
      </c>
      <c r="AC749" s="110">
        <v>0</v>
      </c>
      <c r="AD749" s="110">
        <v>0</v>
      </c>
      <c r="AE749" t="s">
        <v>1892</v>
      </c>
      <c r="AF749" t="s">
        <v>764</v>
      </c>
      <c r="AG749" t="s">
        <v>365</v>
      </c>
    </row>
    <row r="750" spans="1:34" ht="25">
      <c r="A750" s="104" t="s">
        <v>26</v>
      </c>
      <c r="B750" s="104" t="s">
        <v>11</v>
      </c>
      <c r="D750" s="113" t="s">
        <v>6579</v>
      </c>
      <c r="F750" s="28" t="s">
        <v>827</v>
      </c>
      <c r="G750" s="28" t="s">
        <v>1237</v>
      </c>
      <c r="H750" s="28"/>
      <c r="I750" s="28"/>
      <c r="J750" s="28"/>
      <c r="K750" s="28"/>
      <c r="L750" s="28"/>
      <c r="M750" s="106" t="s">
        <v>6039</v>
      </c>
      <c r="N750" s="332"/>
      <c r="O750" s="28"/>
      <c r="P750" s="28"/>
      <c r="Q750" s="28"/>
      <c r="S750" s="112">
        <v>0.9</v>
      </c>
      <c r="T750" s="114">
        <v>2028</v>
      </c>
      <c r="U750" s="110">
        <v>52.5</v>
      </c>
      <c r="V750" s="110"/>
      <c r="W750" s="110">
        <v>52.5</v>
      </c>
      <c r="X750" s="111">
        <v>1</v>
      </c>
      <c r="Y750" s="112">
        <v>0</v>
      </c>
      <c r="Z750" s="110">
        <v>5.2499999999999991</v>
      </c>
      <c r="AA750" s="110">
        <v>0</v>
      </c>
      <c r="AB750" s="110">
        <v>47.25</v>
      </c>
      <c r="AC750" s="110">
        <v>0</v>
      </c>
      <c r="AD750" s="110">
        <v>0</v>
      </c>
      <c r="AE750" t="s">
        <v>1900</v>
      </c>
      <c r="AF750" t="s">
        <v>764</v>
      </c>
      <c r="AG750" t="s">
        <v>7524</v>
      </c>
      <c r="AH750" t="s">
        <v>7525</v>
      </c>
    </row>
    <row r="751" spans="1:34" ht="37.5">
      <c r="A751" s="104" t="s">
        <v>26</v>
      </c>
      <c r="B751" s="104" t="s">
        <v>11</v>
      </c>
      <c r="D751" s="1" t="s">
        <v>955</v>
      </c>
      <c r="F751" s="28" t="s">
        <v>956</v>
      </c>
      <c r="G751" s="28" t="s">
        <v>1176</v>
      </c>
      <c r="H751" s="28"/>
      <c r="I751" s="28"/>
      <c r="J751" s="28"/>
      <c r="K751" s="28"/>
      <c r="L751" s="28"/>
      <c r="M751" s="106" t="s">
        <v>6005</v>
      </c>
      <c r="N751" s="332"/>
      <c r="O751" s="28"/>
      <c r="P751" s="28"/>
      <c r="Q751" s="28"/>
      <c r="S751" s="112">
        <v>0.1</v>
      </c>
      <c r="T751" s="114">
        <v>2028</v>
      </c>
      <c r="U751" s="110">
        <v>4248.29</v>
      </c>
      <c r="V751" s="110"/>
      <c r="W751" s="110">
        <v>4248.29</v>
      </c>
      <c r="X751" s="111">
        <v>1</v>
      </c>
      <c r="Y751" s="112">
        <v>0</v>
      </c>
      <c r="Z751" s="110">
        <v>3823.4610000000002</v>
      </c>
      <c r="AA751" s="110">
        <v>0</v>
      </c>
      <c r="AB751" s="110">
        <v>424.82899999999972</v>
      </c>
      <c r="AC751" s="110">
        <v>0</v>
      </c>
      <c r="AD751" s="110">
        <v>0</v>
      </c>
      <c r="AE751" t="s">
        <v>1911</v>
      </c>
      <c r="AF751" t="s">
        <v>765</v>
      </c>
      <c r="AG751" t="s">
        <v>7524</v>
      </c>
      <c r="AH751" t="s">
        <v>30</v>
      </c>
    </row>
    <row r="752" spans="1:34" ht="37.5">
      <c r="A752" s="104" t="s">
        <v>26</v>
      </c>
      <c r="B752" s="104" t="s">
        <v>11</v>
      </c>
      <c r="D752" s="113" t="s">
        <v>955</v>
      </c>
      <c r="F752" s="28" t="s">
        <v>956</v>
      </c>
      <c r="G752" s="28" t="s">
        <v>1176</v>
      </c>
      <c r="H752" s="28"/>
      <c r="I752" s="28"/>
      <c r="J752" s="28"/>
      <c r="K752" s="28"/>
      <c r="L752" s="28"/>
      <c r="M752" s="106" t="s">
        <v>6005</v>
      </c>
      <c r="N752" s="332"/>
      <c r="O752" s="28"/>
      <c r="P752" s="28"/>
      <c r="Q752" s="28"/>
      <c r="S752" s="112">
        <v>0.1</v>
      </c>
      <c r="T752" s="114">
        <v>2028</v>
      </c>
      <c r="U752" s="110">
        <v>19929.73</v>
      </c>
      <c r="V752" s="110"/>
      <c r="W752" s="110">
        <v>19929.73</v>
      </c>
      <c r="X752" s="111">
        <v>1</v>
      </c>
      <c r="Y752" s="112">
        <v>0</v>
      </c>
      <c r="Z752" s="110">
        <v>17936.757000000001</v>
      </c>
      <c r="AA752" s="110">
        <v>0</v>
      </c>
      <c r="AB752" s="110">
        <v>1992.9729999999981</v>
      </c>
      <c r="AC752" s="110">
        <v>0</v>
      </c>
      <c r="AD752" s="110">
        <v>0</v>
      </c>
      <c r="AE752" t="s">
        <v>1911</v>
      </c>
      <c r="AF752" t="s">
        <v>765</v>
      </c>
      <c r="AG752" t="s">
        <v>7524</v>
      </c>
      <c r="AH752" t="s">
        <v>30</v>
      </c>
    </row>
    <row r="753" spans="1:34" ht="25">
      <c r="A753" s="104" t="s">
        <v>26</v>
      </c>
      <c r="B753" s="104" t="s">
        <v>11</v>
      </c>
      <c r="D753" s="1" t="s">
        <v>883</v>
      </c>
      <c r="F753" s="28" t="s">
        <v>882</v>
      </c>
      <c r="G753" s="28" t="s">
        <v>1176</v>
      </c>
      <c r="H753" s="28"/>
      <c r="I753" s="28"/>
      <c r="J753" s="28"/>
      <c r="K753" s="28"/>
      <c r="L753" s="28"/>
      <c r="M753" s="106" t="s">
        <v>6005</v>
      </c>
      <c r="N753" s="332"/>
      <c r="O753" s="28"/>
      <c r="P753" s="28"/>
      <c r="Q753" s="28"/>
      <c r="S753" s="112">
        <v>0.1</v>
      </c>
      <c r="T753" s="114">
        <v>2028</v>
      </c>
      <c r="U753" s="110">
        <v>367.93999999999994</v>
      </c>
      <c r="V753" s="110"/>
      <c r="W753" s="110">
        <v>367.93999999999994</v>
      </c>
      <c r="X753" s="111">
        <v>1</v>
      </c>
      <c r="Y753" s="112">
        <v>0</v>
      </c>
      <c r="Z753" s="110">
        <v>331.14599999999996</v>
      </c>
      <c r="AA753" s="110">
        <v>0</v>
      </c>
      <c r="AB753" s="110">
        <v>36.793999999999983</v>
      </c>
      <c r="AC753" s="110">
        <v>0</v>
      </c>
      <c r="AD753" s="110">
        <v>0</v>
      </c>
      <c r="AE753" t="s">
        <v>1911</v>
      </c>
      <c r="AF753" t="s">
        <v>765</v>
      </c>
      <c r="AG753" t="s">
        <v>7524</v>
      </c>
      <c r="AH753" t="s">
        <v>30</v>
      </c>
    </row>
    <row r="754" spans="1:34" ht="25">
      <c r="A754" s="104" t="s">
        <v>26</v>
      </c>
      <c r="B754" s="104" t="s">
        <v>11</v>
      </c>
      <c r="D754" s="113" t="s">
        <v>883</v>
      </c>
      <c r="F754" s="28" t="s">
        <v>882</v>
      </c>
      <c r="G754" s="28" t="s">
        <v>1176</v>
      </c>
      <c r="H754" s="28"/>
      <c r="I754" s="28"/>
      <c r="J754" s="28"/>
      <c r="K754" s="28"/>
      <c r="L754" s="28"/>
      <c r="M754" s="106" t="s">
        <v>6005</v>
      </c>
      <c r="N754" s="332"/>
      <c r="O754" s="28"/>
      <c r="P754" s="28"/>
      <c r="Q754" s="28"/>
      <c r="S754" s="112">
        <v>0.1</v>
      </c>
      <c r="T754" s="114">
        <v>2028</v>
      </c>
      <c r="U754" s="110">
        <v>152123.82</v>
      </c>
      <c r="V754" s="110"/>
      <c r="W754" s="110">
        <v>152123.82</v>
      </c>
      <c r="X754" s="111">
        <v>1</v>
      </c>
      <c r="Y754" s="112">
        <v>0</v>
      </c>
      <c r="Z754" s="110">
        <v>136911.43800000002</v>
      </c>
      <c r="AA754" s="110">
        <v>0</v>
      </c>
      <c r="AB754" s="110">
        <v>15212.381999999983</v>
      </c>
      <c r="AC754" s="110">
        <v>0</v>
      </c>
      <c r="AD754" s="110">
        <v>0</v>
      </c>
      <c r="AE754" t="s">
        <v>1911</v>
      </c>
      <c r="AF754" t="s">
        <v>765</v>
      </c>
      <c r="AG754" t="s">
        <v>7524</v>
      </c>
      <c r="AH754" t="s">
        <v>30</v>
      </c>
    </row>
    <row r="755" spans="1:34" ht="25">
      <c r="A755" s="104" t="s">
        <v>26</v>
      </c>
      <c r="B755" s="104" t="s">
        <v>11</v>
      </c>
      <c r="D755" s="1" t="s">
        <v>953</v>
      </c>
      <c r="F755" s="28" t="s">
        <v>954</v>
      </c>
      <c r="G755" s="28" t="s">
        <v>1176</v>
      </c>
      <c r="H755" s="28"/>
      <c r="I755" s="28"/>
      <c r="J755" s="28"/>
      <c r="K755" s="28"/>
      <c r="L755" s="28"/>
      <c r="M755" s="106" t="s">
        <v>6033</v>
      </c>
      <c r="N755" s="332"/>
      <c r="O755" s="28"/>
      <c r="P755" s="28"/>
      <c r="Q755" s="28"/>
      <c r="S755" s="112">
        <v>0.1</v>
      </c>
      <c r="T755" s="114">
        <v>2028</v>
      </c>
      <c r="U755" s="110">
        <v>15667.32</v>
      </c>
      <c r="V755" s="110"/>
      <c r="W755" s="110">
        <v>15667.32</v>
      </c>
      <c r="X755" s="111">
        <v>1</v>
      </c>
      <c r="Y755" s="112">
        <v>0</v>
      </c>
      <c r="Z755" s="110">
        <v>14100.588</v>
      </c>
      <c r="AA755" s="110">
        <v>0</v>
      </c>
      <c r="AB755" s="110">
        <v>1566.732</v>
      </c>
      <c r="AC755" s="110">
        <v>0</v>
      </c>
      <c r="AD755" s="110">
        <v>0</v>
      </c>
      <c r="AE755" t="s">
        <v>1894</v>
      </c>
      <c r="AF755" t="s">
        <v>764</v>
      </c>
      <c r="AG755" t="s">
        <v>7524</v>
      </c>
      <c r="AH755" t="s">
        <v>30</v>
      </c>
    </row>
    <row r="756" spans="1:34" ht="25">
      <c r="A756" s="104" t="s">
        <v>26</v>
      </c>
      <c r="B756" s="104" t="s">
        <v>11</v>
      </c>
      <c r="D756" s="113" t="s">
        <v>953</v>
      </c>
      <c r="F756" s="28" t="s">
        <v>954</v>
      </c>
      <c r="G756" s="28" t="s">
        <v>1176</v>
      </c>
      <c r="H756" s="28"/>
      <c r="I756" s="28"/>
      <c r="J756" s="28"/>
      <c r="K756" s="28"/>
      <c r="L756" s="28"/>
      <c r="M756" s="106" t="s">
        <v>6033</v>
      </c>
      <c r="N756" s="332"/>
      <c r="O756" s="28"/>
      <c r="P756" s="28"/>
      <c r="Q756" s="28"/>
      <c r="S756" s="112">
        <v>0.1</v>
      </c>
      <c r="T756" s="114">
        <v>2028</v>
      </c>
      <c r="U756" s="110">
        <v>219005.92999999996</v>
      </c>
      <c r="V756" s="110"/>
      <c r="W756" s="110">
        <v>219005.92999999996</v>
      </c>
      <c r="X756" s="111">
        <v>1</v>
      </c>
      <c r="Y756" s="112">
        <v>0</v>
      </c>
      <c r="Z756" s="110">
        <v>197105.33699999997</v>
      </c>
      <c r="AA756" s="110">
        <v>0</v>
      </c>
      <c r="AB756" s="110">
        <v>21900.592999999993</v>
      </c>
      <c r="AC756" s="110">
        <v>0</v>
      </c>
      <c r="AD756" s="110">
        <v>0</v>
      </c>
      <c r="AE756" t="s">
        <v>1894</v>
      </c>
      <c r="AF756" t="s">
        <v>764</v>
      </c>
      <c r="AG756" t="s">
        <v>7524</v>
      </c>
      <c r="AH756" t="s">
        <v>30</v>
      </c>
    </row>
    <row r="757" spans="1:34" ht="25">
      <c r="A757" s="104" t="s">
        <v>26</v>
      </c>
      <c r="B757" s="104" t="s">
        <v>11</v>
      </c>
      <c r="D757" s="113" t="s">
        <v>939</v>
      </c>
      <c r="F757" s="28" t="s">
        <v>1232</v>
      </c>
      <c r="G757" s="28" t="s">
        <v>1231</v>
      </c>
      <c r="H757" s="28"/>
      <c r="I757" s="28"/>
      <c r="J757" s="28"/>
      <c r="K757" s="28"/>
      <c r="L757" s="28"/>
      <c r="M757" s="106" t="s">
        <v>6013</v>
      </c>
      <c r="N757" s="332"/>
      <c r="O757" s="28"/>
      <c r="P757" s="28"/>
      <c r="Q757" s="28"/>
      <c r="S757" s="112">
        <v>0.2</v>
      </c>
      <c r="T757" s="114">
        <v>2028</v>
      </c>
      <c r="U757" s="110">
        <v>32557.9</v>
      </c>
      <c r="V757" s="110"/>
      <c r="W757" s="110">
        <v>32557.9</v>
      </c>
      <c r="X757" s="111">
        <v>1</v>
      </c>
      <c r="Y757" s="112">
        <v>0</v>
      </c>
      <c r="Z757" s="110">
        <v>26046.320000000003</v>
      </c>
      <c r="AA757" s="110">
        <v>0</v>
      </c>
      <c r="AB757" s="110">
        <v>6511.5799999999981</v>
      </c>
      <c r="AC757" s="110">
        <v>0</v>
      </c>
      <c r="AD757" s="110">
        <v>0</v>
      </c>
      <c r="AE757" t="s">
        <v>1909</v>
      </c>
      <c r="AF757" t="s">
        <v>764</v>
      </c>
      <c r="AG757" t="s">
        <v>7524</v>
      </c>
      <c r="AH757" t="s">
        <v>30</v>
      </c>
    </row>
    <row r="758" spans="1:34" ht="50">
      <c r="A758" s="104" t="s">
        <v>26</v>
      </c>
      <c r="B758" s="104" t="s">
        <v>11</v>
      </c>
      <c r="D758" s="113" t="s">
        <v>951</v>
      </c>
      <c r="F758" s="28" t="s">
        <v>952</v>
      </c>
      <c r="G758" s="28" t="s">
        <v>1291</v>
      </c>
      <c r="H758" s="28"/>
      <c r="I758" s="28"/>
      <c r="J758" s="28"/>
      <c r="K758" s="28"/>
      <c r="L758" s="28"/>
      <c r="M758" s="106" t="s">
        <v>6073</v>
      </c>
      <c r="N758" s="332"/>
      <c r="O758" s="28"/>
      <c r="P758" s="28"/>
      <c r="Q758" s="28"/>
      <c r="S758" s="112">
        <v>0.25</v>
      </c>
      <c r="T758" s="114">
        <v>2028</v>
      </c>
      <c r="U758" s="110">
        <v>219282.74999999997</v>
      </c>
      <c r="V758" s="110"/>
      <c r="W758" s="110">
        <v>219282.74999999997</v>
      </c>
      <c r="X758" s="111">
        <v>1</v>
      </c>
      <c r="Y758" s="112">
        <v>0</v>
      </c>
      <c r="Z758" s="110">
        <v>164462.06249999997</v>
      </c>
      <c r="AA758" s="110">
        <v>0</v>
      </c>
      <c r="AB758" s="110">
        <v>54820.6875</v>
      </c>
      <c r="AC758" s="110">
        <v>0</v>
      </c>
      <c r="AD758" s="110">
        <v>0</v>
      </c>
      <c r="AE758" t="s">
        <v>1884</v>
      </c>
      <c r="AF758" t="s">
        <v>764</v>
      </c>
      <c r="AG758" t="s">
        <v>365</v>
      </c>
    </row>
    <row r="759" spans="1:34" ht="25">
      <c r="A759" s="104" t="s">
        <v>26</v>
      </c>
      <c r="B759" s="104" t="s">
        <v>11</v>
      </c>
      <c r="D759" s="113" t="s">
        <v>957</v>
      </c>
      <c r="F759" s="28" t="s">
        <v>1185</v>
      </c>
      <c r="G759" s="28" t="s">
        <v>1183</v>
      </c>
      <c r="H759" s="28"/>
      <c r="I759" s="28"/>
      <c r="J759" s="28"/>
      <c r="K759" s="28"/>
      <c r="L759" s="28"/>
      <c r="M759" s="106" t="s">
        <v>6033</v>
      </c>
      <c r="N759" s="332"/>
      <c r="O759" s="28"/>
      <c r="P759" s="28"/>
      <c r="Q759" s="28"/>
      <c r="S759" s="112">
        <v>0.1</v>
      </c>
      <c r="T759" s="114">
        <v>2028</v>
      </c>
      <c r="U759" s="110">
        <v>386994.25</v>
      </c>
      <c r="V759" s="110"/>
      <c r="W759" s="110">
        <v>386994.25</v>
      </c>
      <c r="X759" s="111">
        <v>1</v>
      </c>
      <c r="Y759" s="112">
        <v>0</v>
      </c>
      <c r="Z759" s="110">
        <v>348294.82500000001</v>
      </c>
      <c r="AA759" s="110">
        <v>0</v>
      </c>
      <c r="AB759" s="110">
        <v>38699.424999999988</v>
      </c>
      <c r="AC759" s="110">
        <v>0</v>
      </c>
      <c r="AD759" s="110">
        <v>0</v>
      </c>
      <c r="AE759" t="s">
        <v>1894</v>
      </c>
      <c r="AF759" t="s">
        <v>764</v>
      </c>
      <c r="AG759" t="s">
        <v>7524</v>
      </c>
      <c r="AH759" t="s">
        <v>30</v>
      </c>
    </row>
    <row r="760" spans="1:34" ht="25">
      <c r="A760" s="104" t="s">
        <v>26</v>
      </c>
      <c r="B760" s="104" t="s">
        <v>11</v>
      </c>
      <c r="D760" s="113" t="s">
        <v>950</v>
      </c>
      <c r="F760" s="28" t="s">
        <v>1186</v>
      </c>
      <c r="G760" s="28" t="s">
        <v>1171</v>
      </c>
      <c r="H760" s="28"/>
      <c r="I760" s="28"/>
      <c r="J760" s="28"/>
      <c r="K760" s="28"/>
      <c r="L760" s="28"/>
      <c r="M760" s="106" t="s">
        <v>6073</v>
      </c>
      <c r="N760" s="332"/>
      <c r="O760" s="28"/>
      <c r="P760" s="28"/>
      <c r="Q760" s="28"/>
      <c r="S760" s="112">
        <v>0.4</v>
      </c>
      <c r="T760" s="114">
        <v>2028</v>
      </c>
      <c r="U760" s="110">
        <v>219921.26</v>
      </c>
      <c r="V760" s="110"/>
      <c r="W760" s="110">
        <v>219921.26</v>
      </c>
      <c r="X760" s="111">
        <v>1</v>
      </c>
      <c r="Y760" s="112">
        <v>0</v>
      </c>
      <c r="Z760" s="110">
        <v>131952.75599999999</v>
      </c>
      <c r="AA760" s="110">
        <v>0</v>
      </c>
      <c r="AB760" s="110">
        <v>87968.504000000015</v>
      </c>
      <c r="AC760" s="110">
        <v>0</v>
      </c>
      <c r="AD760" s="110">
        <v>0</v>
      </c>
      <c r="AE760" t="s">
        <v>1884</v>
      </c>
      <c r="AF760" t="s">
        <v>764</v>
      </c>
      <c r="AG760" t="s">
        <v>365</v>
      </c>
    </row>
    <row r="761" spans="1:34" ht="62.5">
      <c r="A761" s="104" t="s">
        <v>26</v>
      </c>
      <c r="B761" s="104" t="s">
        <v>11</v>
      </c>
      <c r="D761" s="113" t="s">
        <v>972</v>
      </c>
      <c r="F761" s="28" t="s">
        <v>6578</v>
      </c>
      <c r="G761" s="28" t="s">
        <v>1210</v>
      </c>
      <c r="H761" s="28"/>
      <c r="I761" s="28"/>
      <c r="J761" s="28"/>
      <c r="K761" s="28"/>
      <c r="L761" s="28"/>
      <c r="M761" s="106" t="s">
        <v>6009</v>
      </c>
      <c r="N761" s="332"/>
      <c r="O761" s="28"/>
      <c r="P761" s="28"/>
      <c r="Q761" s="28"/>
      <c r="S761" s="112">
        <v>0.9</v>
      </c>
      <c r="T761" s="114">
        <v>2033</v>
      </c>
      <c r="U761" s="110">
        <v>6214.34</v>
      </c>
      <c r="V761" s="110"/>
      <c r="W761" s="110">
        <v>6214.34</v>
      </c>
      <c r="X761" s="111">
        <v>0.67</v>
      </c>
      <c r="Y761" s="112">
        <v>0.32999999999999996</v>
      </c>
      <c r="Z761" s="110">
        <v>621.43399999999986</v>
      </c>
      <c r="AA761" s="110">
        <v>0</v>
      </c>
      <c r="AB761" s="110">
        <v>3747.2470200000002</v>
      </c>
      <c r="AC761" s="110">
        <v>1845.6589799999997</v>
      </c>
      <c r="AD761" s="110">
        <v>0</v>
      </c>
      <c r="AE761" t="s">
        <v>1907</v>
      </c>
      <c r="AF761" t="s">
        <v>764</v>
      </c>
      <c r="AG761" t="s">
        <v>365</v>
      </c>
    </row>
    <row r="762" spans="1:34" ht="62.5">
      <c r="A762" s="104" t="s">
        <v>26</v>
      </c>
      <c r="B762" s="104" t="s">
        <v>11</v>
      </c>
      <c r="D762" s="113" t="s">
        <v>972</v>
      </c>
      <c r="F762" s="28" t="s">
        <v>6578</v>
      </c>
      <c r="G762" s="28" t="s">
        <v>1210</v>
      </c>
      <c r="H762" s="28"/>
      <c r="I762" s="28"/>
      <c r="J762" s="28"/>
      <c r="K762" s="28"/>
      <c r="L762" s="28"/>
      <c r="M762" s="106" t="s">
        <v>6009</v>
      </c>
      <c r="N762" s="332"/>
      <c r="O762" s="28"/>
      <c r="P762" s="28"/>
      <c r="Q762" s="28"/>
      <c r="S762" s="112">
        <v>0.9</v>
      </c>
      <c r="T762" s="114">
        <v>2033</v>
      </c>
      <c r="U762" s="110">
        <v>170240.71</v>
      </c>
      <c r="V762" s="110"/>
      <c r="W762" s="110">
        <v>170240.71</v>
      </c>
      <c r="X762" s="111">
        <v>0.67</v>
      </c>
      <c r="Y762" s="112">
        <v>0.32999999999999996</v>
      </c>
      <c r="Z762" s="110">
        <v>17024.070999999996</v>
      </c>
      <c r="AA762" s="110">
        <v>0</v>
      </c>
      <c r="AB762" s="110">
        <v>102655.14813</v>
      </c>
      <c r="AC762" s="110">
        <v>50561.490869999994</v>
      </c>
      <c r="AD762" s="110">
        <v>0</v>
      </c>
      <c r="AE762" t="s">
        <v>1907</v>
      </c>
      <c r="AF762" t="s">
        <v>764</v>
      </c>
      <c r="AG762" t="s">
        <v>365</v>
      </c>
    </row>
    <row r="763" spans="1:34" ht="50">
      <c r="A763" s="104" t="s">
        <v>26</v>
      </c>
      <c r="B763" s="104" t="s">
        <v>11</v>
      </c>
      <c r="D763" s="113" t="s">
        <v>973</v>
      </c>
      <c r="F763" s="28" t="s">
        <v>974</v>
      </c>
      <c r="G763" s="28" t="s">
        <v>1290</v>
      </c>
      <c r="H763" s="28"/>
      <c r="I763" s="28"/>
      <c r="J763" s="28"/>
      <c r="K763" s="28"/>
      <c r="L763" s="28"/>
      <c r="M763" s="106" t="s">
        <v>6009</v>
      </c>
      <c r="N763" s="332"/>
      <c r="O763" s="28"/>
      <c r="P763" s="28"/>
      <c r="Q763" s="28"/>
      <c r="S763" s="112">
        <v>0.9</v>
      </c>
      <c r="T763" s="114">
        <v>2033</v>
      </c>
      <c r="U763" s="110">
        <v>2160</v>
      </c>
      <c r="V763" s="110"/>
      <c r="W763" s="110">
        <v>2160</v>
      </c>
      <c r="X763" s="111">
        <v>0.67</v>
      </c>
      <c r="Y763" s="112">
        <v>0.32999999999999996</v>
      </c>
      <c r="Z763" s="110">
        <v>215.99999999999994</v>
      </c>
      <c r="AA763" s="110">
        <v>0</v>
      </c>
      <c r="AB763" s="110">
        <v>1302.48</v>
      </c>
      <c r="AC763" s="110">
        <v>641.51999999999987</v>
      </c>
      <c r="AD763" s="110">
        <v>0</v>
      </c>
      <c r="AE763" t="s">
        <v>1907</v>
      </c>
      <c r="AF763" t="s">
        <v>764</v>
      </c>
      <c r="AG763" t="s">
        <v>365</v>
      </c>
    </row>
    <row r="764" spans="1:34" ht="50">
      <c r="A764" s="104" t="s">
        <v>26</v>
      </c>
      <c r="B764" s="104" t="s">
        <v>11</v>
      </c>
      <c r="D764" s="113" t="s">
        <v>973</v>
      </c>
      <c r="F764" s="28" t="s">
        <v>974</v>
      </c>
      <c r="G764" s="28" t="s">
        <v>1290</v>
      </c>
      <c r="H764" s="28"/>
      <c r="I764" s="28"/>
      <c r="J764" s="28"/>
      <c r="K764" s="28"/>
      <c r="L764" s="28"/>
      <c r="M764" s="106" t="s">
        <v>6009</v>
      </c>
      <c r="N764" s="332"/>
      <c r="O764" s="28"/>
      <c r="P764" s="28"/>
      <c r="Q764" s="28"/>
      <c r="S764" s="112">
        <v>0.9</v>
      </c>
      <c r="T764" s="114">
        <v>2033</v>
      </c>
      <c r="U764" s="110">
        <v>151595.11000000002</v>
      </c>
      <c r="V764" s="110"/>
      <c r="W764" s="110">
        <v>151595.11000000002</v>
      </c>
      <c r="X764" s="111">
        <v>0.67</v>
      </c>
      <c r="Y764" s="112">
        <v>0.32999999999999996</v>
      </c>
      <c r="Z764" s="110">
        <v>15159.510999999999</v>
      </c>
      <c r="AA764" s="110">
        <v>0</v>
      </c>
      <c r="AB764" s="110">
        <v>91411.85133000002</v>
      </c>
      <c r="AC764" s="110">
        <v>45023.747669999997</v>
      </c>
      <c r="AD764" s="110">
        <v>0</v>
      </c>
      <c r="AE764" t="s">
        <v>1907</v>
      </c>
      <c r="AF764" t="s">
        <v>764</v>
      </c>
      <c r="AG764" t="s">
        <v>365</v>
      </c>
    </row>
    <row r="765" spans="1:34" ht="25">
      <c r="A765" s="104" t="s">
        <v>26</v>
      </c>
      <c r="B765" s="104" t="s">
        <v>11</v>
      </c>
      <c r="D765" s="113" t="s">
        <v>892</v>
      </c>
      <c r="F765" s="28" t="s">
        <v>891</v>
      </c>
      <c r="G765" s="28" t="s">
        <v>1171</v>
      </c>
      <c r="H765" s="28"/>
      <c r="I765" s="28"/>
      <c r="J765" s="28"/>
      <c r="K765" s="28"/>
      <c r="L765" s="28"/>
      <c r="M765" s="106" t="s">
        <v>6590</v>
      </c>
      <c r="N765" s="332"/>
      <c r="O765" s="28"/>
      <c r="P765" s="28"/>
      <c r="Q765" s="28"/>
      <c r="S765" s="112">
        <v>0</v>
      </c>
      <c r="T765" s="114">
        <v>2028</v>
      </c>
      <c r="U765" s="110">
        <v>104069.75999999995</v>
      </c>
      <c r="V765" s="110"/>
      <c r="W765" s="110">
        <v>104069.75999999995</v>
      </c>
      <c r="X765" s="111">
        <v>1</v>
      </c>
      <c r="Y765" s="112">
        <v>0</v>
      </c>
      <c r="Z765" s="110">
        <v>104069.75999999995</v>
      </c>
      <c r="AA765" s="110">
        <v>0</v>
      </c>
      <c r="AB765" s="110">
        <v>0</v>
      </c>
      <c r="AC765" s="110">
        <v>0</v>
      </c>
      <c r="AD765" s="110">
        <v>0</v>
      </c>
      <c r="AE765" t="s">
        <v>1914</v>
      </c>
      <c r="AF765" t="s">
        <v>764</v>
      </c>
      <c r="AG765" t="s">
        <v>7524</v>
      </c>
      <c r="AH765" t="s">
        <v>30</v>
      </c>
    </row>
    <row r="766" spans="1:34" ht="25">
      <c r="A766" s="104" t="s">
        <v>26</v>
      </c>
      <c r="B766" s="104" t="s">
        <v>11</v>
      </c>
      <c r="D766" s="1" t="s">
        <v>958</v>
      </c>
      <c r="F766" s="28" t="s">
        <v>1245</v>
      </c>
      <c r="G766" s="28" t="s">
        <v>1244</v>
      </c>
      <c r="H766" s="28"/>
      <c r="I766" s="28"/>
      <c r="J766" s="28"/>
      <c r="K766" s="28"/>
      <c r="L766" s="28"/>
      <c r="M766" s="106" t="s">
        <v>6024</v>
      </c>
      <c r="N766" s="332"/>
      <c r="O766" s="28"/>
      <c r="P766" s="28"/>
      <c r="Q766" s="28"/>
      <c r="S766" s="112">
        <v>0.15</v>
      </c>
      <c r="T766" s="114">
        <v>2028</v>
      </c>
      <c r="U766" s="110">
        <v>751.46</v>
      </c>
      <c r="V766" s="110"/>
      <c r="W766" s="110">
        <v>751.46</v>
      </c>
      <c r="X766" s="111">
        <v>1</v>
      </c>
      <c r="Y766" s="112">
        <v>0</v>
      </c>
      <c r="Z766" s="110">
        <v>638.74099999999999</v>
      </c>
      <c r="AA766" s="110">
        <v>0</v>
      </c>
      <c r="AB766" s="110">
        <v>112.71900000000005</v>
      </c>
      <c r="AC766" s="110">
        <v>0</v>
      </c>
      <c r="AD766" s="110">
        <v>0</v>
      </c>
      <c r="AE766" t="s">
        <v>1892</v>
      </c>
      <c r="AF766" t="s">
        <v>764</v>
      </c>
      <c r="AG766" t="s">
        <v>7524</v>
      </c>
      <c r="AH766" t="s">
        <v>30</v>
      </c>
    </row>
    <row r="767" spans="1:34" ht="25">
      <c r="A767" s="104" t="s">
        <v>26</v>
      </c>
      <c r="B767" s="104" t="s">
        <v>11</v>
      </c>
      <c r="D767" s="113" t="s">
        <v>958</v>
      </c>
      <c r="F767" s="28" t="s">
        <v>1245</v>
      </c>
      <c r="G767" s="28" t="s">
        <v>1244</v>
      </c>
      <c r="H767" s="28"/>
      <c r="I767" s="28"/>
      <c r="J767" s="28"/>
      <c r="K767" s="28"/>
      <c r="L767" s="28"/>
      <c r="M767" s="106" t="s">
        <v>6024</v>
      </c>
      <c r="N767" s="332"/>
      <c r="O767" s="28"/>
      <c r="P767" s="28"/>
      <c r="Q767" s="28"/>
      <c r="S767" s="112">
        <v>0.15</v>
      </c>
      <c r="T767" s="114">
        <v>2028</v>
      </c>
      <c r="U767" s="110">
        <v>282925.70999999996</v>
      </c>
      <c r="V767" s="110"/>
      <c r="W767" s="110">
        <v>282925.70999999996</v>
      </c>
      <c r="X767" s="111">
        <v>1</v>
      </c>
      <c r="Y767" s="112">
        <v>0</v>
      </c>
      <c r="Z767" s="110">
        <v>240486.85349999997</v>
      </c>
      <c r="AA767" s="110">
        <v>0</v>
      </c>
      <c r="AB767" s="110">
        <v>42438.856499999994</v>
      </c>
      <c r="AC767" s="110">
        <v>0</v>
      </c>
      <c r="AD767" s="110">
        <v>0</v>
      </c>
      <c r="AE767" t="s">
        <v>1892</v>
      </c>
      <c r="AF767" t="s">
        <v>764</v>
      </c>
      <c r="AG767" t="s">
        <v>7524</v>
      </c>
      <c r="AH767" t="s">
        <v>30</v>
      </c>
    </row>
    <row r="768" spans="1:34" ht="25">
      <c r="A768" s="104" t="s">
        <v>26</v>
      </c>
      <c r="B768" s="104" t="s">
        <v>11</v>
      </c>
      <c r="D768" s="113" t="s">
        <v>940</v>
      </c>
      <c r="F768" s="28" t="s">
        <v>1193</v>
      </c>
      <c r="G768" s="28" t="s">
        <v>1184</v>
      </c>
      <c r="H768" s="28"/>
      <c r="I768" s="28"/>
      <c r="J768" s="28"/>
      <c r="K768" s="28"/>
      <c r="L768" s="28"/>
      <c r="M768" s="106" t="s">
        <v>6024</v>
      </c>
      <c r="N768" s="332"/>
      <c r="O768" s="28"/>
      <c r="P768" s="28"/>
      <c r="Q768" s="28"/>
      <c r="S768" s="112">
        <v>0.1</v>
      </c>
      <c r="T768" s="114">
        <v>2028</v>
      </c>
      <c r="U768" s="110">
        <v>3915</v>
      </c>
      <c r="V768" s="110"/>
      <c r="W768" s="110">
        <v>3915</v>
      </c>
      <c r="X768" s="111">
        <v>1</v>
      </c>
      <c r="Y768" s="112">
        <v>0</v>
      </c>
      <c r="Z768" s="110">
        <v>3523.5</v>
      </c>
      <c r="AA768" s="110">
        <v>0</v>
      </c>
      <c r="AB768" s="110">
        <v>391.5</v>
      </c>
      <c r="AC768" s="110">
        <v>0</v>
      </c>
      <c r="AD768" s="110">
        <v>0</v>
      </c>
      <c r="AE768" t="s">
        <v>1892</v>
      </c>
      <c r="AF768" t="s">
        <v>764</v>
      </c>
      <c r="AG768" t="s">
        <v>7524</v>
      </c>
      <c r="AH768" t="s">
        <v>30</v>
      </c>
    </row>
    <row r="769" spans="1:34" ht="25">
      <c r="A769" s="104" t="s">
        <v>26</v>
      </c>
      <c r="B769" s="104" t="s">
        <v>11</v>
      </c>
      <c r="D769" s="1" t="s">
        <v>940</v>
      </c>
      <c r="F769" s="28" t="s">
        <v>1193</v>
      </c>
      <c r="G769" s="28" t="s">
        <v>1184</v>
      </c>
      <c r="H769" s="28"/>
      <c r="I769" s="28"/>
      <c r="J769" s="28"/>
      <c r="K769" s="28"/>
      <c r="L769" s="28"/>
      <c r="M769" s="106" t="s">
        <v>6024</v>
      </c>
      <c r="N769" s="332"/>
      <c r="O769" s="28"/>
      <c r="P769" s="28"/>
      <c r="Q769" s="28"/>
      <c r="S769" s="112">
        <v>0.1</v>
      </c>
      <c r="T769" s="114">
        <v>2028</v>
      </c>
      <c r="U769" s="110">
        <v>83177.719999999987</v>
      </c>
      <c r="V769" s="110"/>
      <c r="W769" s="110">
        <v>83177.719999999987</v>
      </c>
      <c r="X769" s="111">
        <v>1</v>
      </c>
      <c r="Y769" s="112">
        <v>0</v>
      </c>
      <c r="Z769" s="110">
        <v>74859.947999999989</v>
      </c>
      <c r="AA769" s="110">
        <v>0</v>
      </c>
      <c r="AB769" s="110">
        <v>8317.7719999999972</v>
      </c>
      <c r="AC769" s="110">
        <v>0</v>
      </c>
      <c r="AD769" s="110">
        <v>0</v>
      </c>
      <c r="AE769" t="s">
        <v>1892</v>
      </c>
      <c r="AF769" t="s">
        <v>764</v>
      </c>
      <c r="AG769" t="s">
        <v>7524</v>
      </c>
      <c r="AH769" t="s">
        <v>30</v>
      </c>
    </row>
    <row r="770" spans="1:34" ht="25">
      <c r="A770" s="104" t="s">
        <v>26</v>
      </c>
      <c r="B770" s="104" t="s">
        <v>11</v>
      </c>
      <c r="D770" s="42" t="s">
        <v>893</v>
      </c>
      <c r="F770" s="28" t="s">
        <v>1205</v>
      </c>
      <c r="G770" s="28" t="s">
        <v>1184</v>
      </c>
      <c r="H770" s="28"/>
      <c r="I770" s="28"/>
      <c r="J770" s="28"/>
      <c r="K770" s="28"/>
      <c r="L770" s="28"/>
      <c r="M770" s="106" t="s">
        <v>6033</v>
      </c>
      <c r="N770" s="332"/>
      <c r="O770" s="28"/>
      <c r="P770" s="28"/>
      <c r="Q770" s="28"/>
      <c r="S770" s="112">
        <v>0.4</v>
      </c>
      <c r="T770" s="114">
        <v>2028</v>
      </c>
      <c r="U770" s="110">
        <v>225181.92</v>
      </c>
      <c r="V770" s="110"/>
      <c r="W770" s="110">
        <v>225181.92</v>
      </c>
      <c r="X770" s="111">
        <v>1</v>
      </c>
      <c r="Y770" s="112">
        <v>0</v>
      </c>
      <c r="Z770" s="110">
        <v>135109.152</v>
      </c>
      <c r="AA770" s="110">
        <v>0</v>
      </c>
      <c r="AB770" s="110">
        <v>90072.768000000011</v>
      </c>
      <c r="AC770" s="110">
        <v>0</v>
      </c>
      <c r="AD770" s="110">
        <v>0</v>
      </c>
      <c r="AE770" t="s">
        <v>1894</v>
      </c>
      <c r="AF770" t="s">
        <v>764</v>
      </c>
      <c r="AG770" t="s">
        <v>365</v>
      </c>
    </row>
    <row r="771" spans="1:34" ht="13">
      <c r="A771" s="104" t="s">
        <v>26</v>
      </c>
      <c r="B771" s="104" t="s">
        <v>11</v>
      </c>
      <c r="D771" s="113" t="s">
        <v>977</v>
      </c>
      <c r="F771" s="28" t="s">
        <v>978</v>
      </c>
      <c r="G771" s="28" t="s">
        <v>1187</v>
      </c>
      <c r="H771" s="28"/>
      <c r="I771" s="28"/>
      <c r="J771" s="28"/>
      <c r="K771" s="28"/>
      <c r="L771" s="28"/>
      <c r="M771" s="106" t="s">
        <v>6190</v>
      </c>
      <c r="N771" s="332"/>
      <c r="O771" s="28"/>
      <c r="P771" s="28"/>
      <c r="Q771" s="28"/>
      <c r="S771" s="112">
        <v>0.3</v>
      </c>
      <c r="T771" s="114">
        <v>2028</v>
      </c>
      <c r="U771" s="110">
        <v>73722.679999999993</v>
      </c>
      <c r="V771" s="110"/>
      <c r="W771" s="110">
        <v>73722.679999999993</v>
      </c>
      <c r="X771" s="111">
        <v>1</v>
      </c>
      <c r="Y771" s="112">
        <v>0</v>
      </c>
      <c r="Z771" s="110">
        <v>51605.875999999989</v>
      </c>
      <c r="AA771" s="110">
        <v>0</v>
      </c>
      <c r="AB771" s="110">
        <v>22116.804000000004</v>
      </c>
      <c r="AC771" s="110">
        <v>0</v>
      </c>
      <c r="AD771" s="110">
        <v>0</v>
      </c>
      <c r="AE771" t="s">
        <v>1899</v>
      </c>
      <c r="AF771" t="s">
        <v>764</v>
      </c>
      <c r="AG771" t="s">
        <v>7524</v>
      </c>
      <c r="AH771" t="s">
        <v>30</v>
      </c>
    </row>
    <row r="772" spans="1:34" ht="13">
      <c r="A772" s="104" t="s">
        <v>26</v>
      </c>
      <c r="B772" s="104" t="s">
        <v>11</v>
      </c>
      <c r="D772" s="1" t="s">
        <v>977</v>
      </c>
      <c r="F772" s="28" t="s">
        <v>978</v>
      </c>
      <c r="G772" s="28" t="s">
        <v>1187</v>
      </c>
      <c r="H772" s="28"/>
      <c r="I772" s="28"/>
      <c r="J772" s="28"/>
      <c r="K772" s="28"/>
      <c r="L772" s="28"/>
      <c r="M772" s="106" t="s">
        <v>6190</v>
      </c>
      <c r="N772" s="332"/>
      <c r="O772" s="28"/>
      <c r="P772" s="28"/>
      <c r="Q772" s="28"/>
      <c r="S772" s="112">
        <v>0.3</v>
      </c>
      <c r="T772" s="114">
        <v>2028</v>
      </c>
      <c r="U772" s="110">
        <v>4237.54</v>
      </c>
      <c r="V772" s="110"/>
      <c r="W772" s="110">
        <v>4237.54</v>
      </c>
      <c r="X772" s="111">
        <v>1</v>
      </c>
      <c r="Y772" s="112">
        <v>0</v>
      </c>
      <c r="Z772" s="110">
        <v>2966.2779999999998</v>
      </c>
      <c r="AA772" s="110">
        <v>0</v>
      </c>
      <c r="AB772" s="110">
        <v>1271.2620000000002</v>
      </c>
      <c r="AC772" s="110">
        <v>0</v>
      </c>
      <c r="AD772" s="110">
        <v>0</v>
      </c>
      <c r="AE772" t="s">
        <v>1899</v>
      </c>
      <c r="AF772" t="s">
        <v>764</v>
      </c>
      <c r="AG772" t="s">
        <v>7524</v>
      </c>
      <c r="AH772" t="s">
        <v>30</v>
      </c>
    </row>
    <row r="773" spans="1:34" ht="62.5">
      <c r="A773" s="104" t="s">
        <v>26</v>
      </c>
      <c r="B773" s="104" t="s">
        <v>11</v>
      </c>
      <c r="D773" s="113" t="s">
        <v>970</v>
      </c>
      <c r="F773" s="28" t="s">
        <v>1283</v>
      </c>
      <c r="G773" s="28" t="s">
        <v>1284</v>
      </c>
      <c r="H773" s="28"/>
      <c r="I773" s="28"/>
      <c r="J773" s="28"/>
      <c r="K773" s="28"/>
      <c r="L773" s="28"/>
      <c r="M773" s="106" t="s">
        <v>6045</v>
      </c>
      <c r="N773" s="332"/>
      <c r="O773" s="28"/>
      <c r="P773" s="28"/>
      <c r="Q773" s="28"/>
      <c r="S773" s="112">
        <v>0.6</v>
      </c>
      <c r="T773" s="114">
        <v>2028</v>
      </c>
      <c r="U773" s="110">
        <v>5491.4400000000005</v>
      </c>
      <c r="V773" s="110"/>
      <c r="W773" s="110">
        <v>5491.4400000000005</v>
      </c>
      <c r="X773" s="111">
        <v>1</v>
      </c>
      <c r="Y773" s="112">
        <v>0</v>
      </c>
      <c r="Z773" s="110">
        <v>2196.5760000000005</v>
      </c>
      <c r="AA773" s="110">
        <v>0</v>
      </c>
      <c r="AB773" s="110">
        <v>3294.864</v>
      </c>
      <c r="AC773" s="110">
        <v>0</v>
      </c>
      <c r="AD773" s="110">
        <v>0</v>
      </c>
      <c r="AE773" t="s">
        <v>1912</v>
      </c>
      <c r="AF773" t="s">
        <v>764</v>
      </c>
      <c r="AG773" t="s">
        <v>7524</v>
      </c>
      <c r="AH773" t="s">
        <v>7525</v>
      </c>
    </row>
    <row r="774" spans="1:34" ht="62.5">
      <c r="A774" s="104" t="s">
        <v>26</v>
      </c>
      <c r="B774" s="104" t="s">
        <v>11</v>
      </c>
      <c r="D774" s="113" t="s">
        <v>970</v>
      </c>
      <c r="F774" s="28" t="s">
        <v>1283</v>
      </c>
      <c r="G774" s="28" t="s">
        <v>1284</v>
      </c>
      <c r="H774" s="28"/>
      <c r="I774" s="28"/>
      <c r="J774" s="28"/>
      <c r="K774" s="28"/>
      <c r="L774" s="28"/>
      <c r="M774" s="106" t="s">
        <v>6045</v>
      </c>
      <c r="N774" s="332"/>
      <c r="O774" s="28"/>
      <c r="P774" s="28"/>
      <c r="Q774" s="28"/>
      <c r="S774" s="112">
        <v>0.6</v>
      </c>
      <c r="T774" s="114">
        <v>2028</v>
      </c>
      <c r="U774" s="110">
        <v>134681.59999999998</v>
      </c>
      <c r="V774" s="110"/>
      <c r="W774" s="110">
        <v>134681.59999999998</v>
      </c>
      <c r="X774" s="111">
        <v>1</v>
      </c>
      <c r="Y774" s="112">
        <v>0</v>
      </c>
      <c r="Z774" s="110">
        <v>53872.639999999992</v>
      </c>
      <c r="AA774" s="110">
        <v>0</v>
      </c>
      <c r="AB774" s="110">
        <v>80808.959999999992</v>
      </c>
      <c r="AC774" s="110">
        <v>0</v>
      </c>
      <c r="AD774" s="110">
        <v>0</v>
      </c>
      <c r="AE774" t="s">
        <v>1912</v>
      </c>
      <c r="AF774" t="s">
        <v>764</v>
      </c>
      <c r="AG774" t="s">
        <v>365</v>
      </c>
    </row>
    <row r="775" spans="1:34" ht="25">
      <c r="A775" s="104" t="s">
        <v>26</v>
      </c>
      <c r="B775" s="104" t="s">
        <v>11</v>
      </c>
      <c r="D775" s="42" t="s">
        <v>959</v>
      </c>
      <c r="F775" s="28" t="s">
        <v>960</v>
      </c>
      <c r="G775" s="28" t="s">
        <v>1184</v>
      </c>
      <c r="H775" s="28"/>
      <c r="I775" s="28"/>
      <c r="J775" s="28"/>
      <c r="K775" s="28"/>
      <c r="L775" s="28"/>
      <c r="M775" s="106" t="s">
        <v>6055</v>
      </c>
      <c r="N775" s="332"/>
      <c r="O775" s="28"/>
      <c r="P775" s="28"/>
      <c r="Q775" s="28"/>
      <c r="S775" s="112">
        <v>0.83</v>
      </c>
      <c r="T775" s="114">
        <v>2028</v>
      </c>
      <c r="U775" s="110">
        <v>282582.70999999996</v>
      </c>
      <c r="V775" s="110"/>
      <c r="W775" s="110">
        <v>282582.70999999996</v>
      </c>
      <c r="X775" s="111">
        <v>1</v>
      </c>
      <c r="Y775" s="112">
        <v>0</v>
      </c>
      <c r="Z775" s="110">
        <v>48039.060700000002</v>
      </c>
      <c r="AA775" s="110">
        <v>0</v>
      </c>
      <c r="AB775" s="110">
        <v>234543.64929999996</v>
      </c>
      <c r="AC775" s="110">
        <v>0</v>
      </c>
      <c r="AD775" s="110">
        <v>0</v>
      </c>
      <c r="AE775" t="s">
        <v>1886</v>
      </c>
      <c r="AF775" t="s">
        <v>764</v>
      </c>
      <c r="AG775" t="s">
        <v>365</v>
      </c>
    </row>
    <row r="776" spans="1:34" ht="37.5">
      <c r="A776" s="104" t="s">
        <v>26</v>
      </c>
      <c r="B776" s="104" t="s">
        <v>11</v>
      </c>
      <c r="D776" s="113" t="s">
        <v>969</v>
      </c>
      <c r="F776" s="28" t="s">
        <v>1215</v>
      </c>
      <c r="G776" s="28" t="s">
        <v>1214</v>
      </c>
      <c r="H776" s="28"/>
      <c r="I776" s="28"/>
      <c r="J776" s="28"/>
      <c r="K776" s="28"/>
      <c r="L776" s="28"/>
      <c r="M776" s="106" t="s">
        <v>6021</v>
      </c>
      <c r="N776" s="332"/>
      <c r="O776" s="28"/>
      <c r="P776" s="28"/>
      <c r="Q776" s="28"/>
      <c r="S776" s="112">
        <v>0.2</v>
      </c>
      <c r="T776" s="114">
        <v>2028</v>
      </c>
      <c r="U776" s="110">
        <v>6825.68</v>
      </c>
      <c r="V776" s="110"/>
      <c r="W776" s="110">
        <v>6825.68</v>
      </c>
      <c r="X776" s="111">
        <v>1</v>
      </c>
      <c r="Y776" s="112">
        <v>0</v>
      </c>
      <c r="Z776" s="110">
        <v>5460.5440000000008</v>
      </c>
      <c r="AA776" s="110">
        <v>0</v>
      </c>
      <c r="AB776" s="110">
        <v>1365.1359999999995</v>
      </c>
      <c r="AC776" s="110">
        <v>0</v>
      </c>
      <c r="AD776" s="110">
        <v>0</v>
      </c>
      <c r="AE776" t="s">
        <v>1885</v>
      </c>
      <c r="AF776" t="s">
        <v>764</v>
      </c>
      <c r="AG776" t="s">
        <v>7524</v>
      </c>
      <c r="AH776" t="s">
        <v>30</v>
      </c>
    </row>
    <row r="777" spans="1:34" ht="37.5">
      <c r="A777" s="104" t="s">
        <v>26</v>
      </c>
      <c r="B777" s="104" t="s">
        <v>11</v>
      </c>
      <c r="D777" s="113" t="s">
        <v>969</v>
      </c>
      <c r="F777" s="28" t="s">
        <v>1215</v>
      </c>
      <c r="G777" s="28" t="s">
        <v>1214</v>
      </c>
      <c r="H777" s="28"/>
      <c r="I777" s="28"/>
      <c r="J777" s="28"/>
      <c r="K777" s="28"/>
      <c r="L777" s="28"/>
      <c r="M777" s="106" t="s">
        <v>6021</v>
      </c>
      <c r="N777" s="332"/>
      <c r="O777" s="28"/>
      <c r="P777" s="28"/>
      <c r="Q777" s="28"/>
      <c r="S777" s="112">
        <v>0.2</v>
      </c>
      <c r="T777" s="114">
        <v>2028</v>
      </c>
      <c r="U777" s="110">
        <v>105131.82</v>
      </c>
      <c r="V777" s="110"/>
      <c r="W777" s="110">
        <v>105131.82</v>
      </c>
      <c r="X777" s="111">
        <v>1</v>
      </c>
      <c r="Y777" s="112">
        <v>0</v>
      </c>
      <c r="Z777" s="110">
        <v>84105.456000000006</v>
      </c>
      <c r="AA777" s="110">
        <v>0</v>
      </c>
      <c r="AB777" s="110">
        <v>21026.364000000001</v>
      </c>
      <c r="AC777" s="110">
        <v>0</v>
      </c>
      <c r="AD777" s="110">
        <v>0</v>
      </c>
      <c r="AE777" t="s">
        <v>1885</v>
      </c>
      <c r="AF777" t="s">
        <v>764</v>
      </c>
      <c r="AG777" t="s">
        <v>7524</v>
      </c>
      <c r="AH777" t="s">
        <v>30</v>
      </c>
    </row>
    <row r="778" spans="1:34" ht="37.5">
      <c r="A778" s="104" t="s">
        <v>26</v>
      </c>
      <c r="B778" s="104" t="s">
        <v>11</v>
      </c>
      <c r="D778" s="113" t="s">
        <v>962</v>
      </c>
      <c r="F778" s="28" t="s">
        <v>963</v>
      </c>
      <c r="G778" s="28" t="s">
        <v>1269</v>
      </c>
      <c r="H778" s="28"/>
      <c r="I778" s="28"/>
      <c r="J778" s="28"/>
      <c r="K778" s="28"/>
      <c r="L778" s="28"/>
      <c r="M778" s="106" t="s">
        <v>6055</v>
      </c>
      <c r="N778" s="332"/>
      <c r="O778" s="28"/>
      <c r="P778" s="28"/>
      <c r="Q778" s="28"/>
      <c r="S778" s="112">
        <v>0.7</v>
      </c>
      <c r="T778" s="114">
        <v>2028</v>
      </c>
      <c r="U778" s="110">
        <v>33569.160000000003</v>
      </c>
      <c r="V778" s="110"/>
      <c r="W778" s="110">
        <v>33569.160000000003</v>
      </c>
      <c r="X778" s="111">
        <v>1</v>
      </c>
      <c r="Y778" s="112">
        <v>0</v>
      </c>
      <c r="Z778" s="110">
        <v>10070.748000000003</v>
      </c>
      <c r="AA778" s="110">
        <v>0</v>
      </c>
      <c r="AB778" s="110">
        <v>23498.412</v>
      </c>
      <c r="AC778" s="110">
        <v>0</v>
      </c>
      <c r="AD778" s="110">
        <v>0</v>
      </c>
      <c r="AE778" t="s">
        <v>1886</v>
      </c>
      <c r="AF778" t="s">
        <v>764</v>
      </c>
      <c r="AG778" t="s">
        <v>7524</v>
      </c>
      <c r="AH778" t="s">
        <v>7525</v>
      </c>
    </row>
    <row r="779" spans="1:34" ht="37.5">
      <c r="A779" s="104" t="s">
        <v>26</v>
      </c>
      <c r="B779" s="104" t="s">
        <v>11</v>
      </c>
      <c r="D779" s="113" t="s">
        <v>962</v>
      </c>
      <c r="F779" s="28" t="s">
        <v>963</v>
      </c>
      <c r="G779" s="28" t="s">
        <v>1269</v>
      </c>
      <c r="H779" s="28"/>
      <c r="I779" s="28"/>
      <c r="J779" s="28"/>
      <c r="K779" s="28"/>
      <c r="L779" s="28"/>
      <c r="M779" s="106" t="s">
        <v>6055</v>
      </c>
      <c r="N779" s="332"/>
      <c r="O779" s="28"/>
      <c r="P779" s="28"/>
      <c r="Q779" s="28"/>
      <c r="S779" s="112">
        <v>0.7</v>
      </c>
      <c r="T779" s="114">
        <v>2028</v>
      </c>
      <c r="U779" s="110">
        <v>41923.070000000007</v>
      </c>
      <c r="V779" s="110"/>
      <c r="W779" s="110">
        <v>41923.070000000007</v>
      </c>
      <c r="X779" s="111">
        <v>1</v>
      </c>
      <c r="Y779" s="112">
        <v>0</v>
      </c>
      <c r="Z779" s="110">
        <v>12576.921000000004</v>
      </c>
      <c r="AA779" s="110">
        <v>0</v>
      </c>
      <c r="AB779" s="110">
        <v>29346.149000000005</v>
      </c>
      <c r="AC779" s="110">
        <v>0</v>
      </c>
      <c r="AD779" s="110">
        <v>0</v>
      </c>
      <c r="AE779" t="s">
        <v>1886</v>
      </c>
      <c r="AF779" t="s">
        <v>764</v>
      </c>
      <c r="AG779" t="s">
        <v>7524</v>
      </c>
      <c r="AH779" t="s">
        <v>7525</v>
      </c>
    </row>
    <row r="780" spans="1:34" ht="37.5">
      <c r="A780" s="104" t="s">
        <v>26</v>
      </c>
      <c r="B780" s="104" t="s">
        <v>11</v>
      </c>
      <c r="D780" s="113" t="s">
        <v>967</v>
      </c>
      <c r="F780" s="28" t="s">
        <v>1213</v>
      </c>
      <c r="G780" s="28" t="s">
        <v>1212</v>
      </c>
      <c r="H780" s="28"/>
      <c r="I780" s="28"/>
      <c r="J780" s="28"/>
      <c r="K780" s="28"/>
      <c r="L780" s="28"/>
      <c r="M780" s="106" t="s">
        <v>6055</v>
      </c>
      <c r="N780" s="332"/>
      <c r="O780" s="28"/>
      <c r="P780" s="28"/>
      <c r="Q780" s="28"/>
      <c r="S780" s="112">
        <v>0.83</v>
      </c>
      <c r="T780" s="114">
        <v>2028</v>
      </c>
      <c r="U780" s="110">
        <v>1921.5</v>
      </c>
      <c r="V780" s="110"/>
      <c r="W780" s="110">
        <v>1921.5</v>
      </c>
      <c r="X780" s="111">
        <v>1</v>
      </c>
      <c r="Y780" s="112">
        <v>0</v>
      </c>
      <c r="Z780" s="110">
        <v>326.65500000000009</v>
      </c>
      <c r="AA780" s="110">
        <v>0</v>
      </c>
      <c r="AB780" s="110">
        <v>1594.8449999999998</v>
      </c>
      <c r="AC780" s="110">
        <v>0</v>
      </c>
      <c r="AD780" s="110">
        <v>0</v>
      </c>
      <c r="AE780" t="s">
        <v>1886</v>
      </c>
      <c r="AF780" t="s">
        <v>764</v>
      </c>
      <c r="AG780" t="s">
        <v>7524</v>
      </c>
      <c r="AH780" t="s">
        <v>7525</v>
      </c>
    </row>
    <row r="781" spans="1:34" ht="37.5">
      <c r="A781" s="104" t="s">
        <v>26</v>
      </c>
      <c r="B781" s="104" t="s">
        <v>11</v>
      </c>
      <c r="D781" s="113" t="s">
        <v>967</v>
      </c>
      <c r="F781" s="28" t="s">
        <v>1213</v>
      </c>
      <c r="G781" s="28" t="s">
        <v>1212</v>
      </c>
      <c r="H781" s="28"/>
      <c r="I781" s="28"/>
      <c r="J781" s="28"/>
      <c r="K781" s="28"/>
      <c r="L781" s="28"/>
      <c r="M781" s="106" t="s">
        <v>6055</v>
      </c>
      <c r="N781" s="332"/>
      <c r="O781" s="28"/>
      <c r="P781" s="28"/>
      <c r="Q781" s="28"/>
      <c r="S781" s="112">
        <v>0.83</v>
      </c>
      <c r="T781" s="114">
        <v>2028</v>
      </c>
      <c r="U781" s="110">
        <v>91983.75</v>
      </c>
      <c r="V781" s="110"/>
      <c r="W781" s="110">
        <v>91983.75</v>
      </c>
      <c r="X781" s="111">
        <v>1</v>
      </c>
      <c r="Y781" s="112">
        <v>0</v>
      </c>
      <c r="Z781" s="110">
        <v>15637.237500000003</v>
      </c>
      <c r="AA781" s="110">
        <v>0</v>
      </c>
      <c r="AB781" s="110">
        <v>76346.512499999997</v>
      </c>
      <c r="AC781" s="110">
        <v>0</v>
      </c>
      <c r="AD781" s="110">
        <v>0</v>
      </c>
      <c r="AE781" t="s">
        <v>1886</v>
      </c>
      <c r="AF781" t="s">
        <v>764</v>
      </c>
      <c r="AG781" t="s">
        <v>365</v>
      </c>
    </row>
    <row r="782" spans="1:34" ht="25">
      <c r="A782" s="104" t="s">
        <v>26</v>
      </c>
      <c r="B782" s="104" t="s">
        <v>11</v>
      </c>
      <c r="D782" s="1" t="s">
        <v>961</v>
      </c>
      <c r="F782" s="28" t="s">
        <v>1293</v>
      </c>
      <c r="G782" s="28" t="s">
        <v>1292</v>
      </c>
      <c r="H782" s="28"/>
      <c r="I782" s="28"/>
      <c r="J782" s="28"/>
      <c r="K782" s="28"/>
      <c r="L782" s="28"/>
      <c r="M782" s="106" t="s">
        <v>6055</v>
      </c>
      <c r="N782" s="332"/>
      <c r="O782" s="28"/>
      <c r="P782" s="28"/>
      <c r="Q782" s="28"/>
      <c r="S782" s="112">
        <v>0.2</v>
      </c>
      <c r="T782" s="114">
        <v>2028</v>
      </c>
      <c r="U782" s="110">
        <v>3087.01</v>
      </c>
      <c r="V782" s="110"/>
      <c r="W782" s="110">
        <v>3087.01</v>
      </c>
      <c r="X782" s="111">
        <v>1</v>
      </c>
      <c r="Y782" s="112">
        <v>0</v>
      </c>
      <c r="Z782" s="110">
        <v>2469.6080000000002</v>
      </c>
      <c r="AA782" s="110">
        <v>0</v>
      </c>
      <c r="AB782" s="110">
        <v>617.40200000000004</v>
      </c>
      <c r="AC782" s="110">
        <v>0</v>
      </c>
      <c r="AD782" s="110">
        <v>0</v>
      </c>
      <c r="AE782" t="s">
        <v>1886</v>
      </c>
      <c r="AF782" t="s">
        <v>764</v>
      </c>
      <c r="AG782" t="s">
        <v>7524</v>
      </c>
      <c r="AH782" t="s">
        <v>30</v>
      </c>
    </row>
    <row r="783" spans="1:34" ht="25">
      <c r="A783" s="104" t="s">
        <v>26</v>
      </c>
      <c r="B783" s="104" t="s">
        <v>11</v>
      </c>
      <c r="D783" s="1" t="s">
        <v>961</v>
      </c>
      <c r="F783" s="28" t="s">
        <v>1293</v>
      </c>
      <c r="G783" s="28" t="s">
        <v>1292</v>
      </c>
      <c r="H783" s="28"/>
      <c r="I783" s="28"/>
      <c r="J783" s="28"/>
      <c r="K783" s="28"/>
      <c r="L783" s="28"/>
      <c r="M783" s="106" t="s">
        <v>6055</v>
      </c>
      <c r="N783" s="332"/>
      <c r="O783" s="28"/>
      <c r="P783" s="28"/>
      <c r="Q783" s="28"/>
      <c r="S783" s="112">
        <v>0.2</v>
      </c>
      <c r="T783" s="114">
        <v>2028</v>
      </c>
      <c r="U783" s="110">
        <v>47951.34</v>
      </c>
      <c r="V783" s="110"/>
      <c r="W783" s="110">
        <v>47951.34</v>
      </c>
      <c r="X783" s="111">
        <v>1</v>
      </c>
      <c r="Y783" s="112">
        <v>0</v>
      </c>
      <c r="Z783" s="110">
        <v>38361.072</v>
      </c>
      <c r="AA783" s="110">
        <v>0</v>
      </c>
      <c r="AB783" s="110">
        <v>9590.2679999999964</v>
      </c>
      <c r="AC783" s="110">
        <v>0</v>
      </c>
      <c r="AD783" s="110">
        <v>0</v>
      </c>
      <c r="AE783" t="s">
        <v>1886</v>
      </c>
      <c r="AF783" t="s">
        <v>764</v>
      </c>
      <c r="AG783" t="s">
        <v>7524</v>
      </c>
      <c r="AH783" t="s">
        <v>30</v>
      </c>
    </row>
    <row r="784" spans="1:34" ht="25">
      <c r="A784" s="104" t="s">
        <v>26</v>
      </c>
      <c r="B784" s="104" t="s">
        <v>11</v>
      </c>
      <c r="D784" s="113" t="s">
        <v>965</v>
      </c>
      <c r="F784" s="28" t="s">
        <v>966</v>
      </c>
      <c r="G784" s="28" t="s">
        <v>1184</v>
      </c>
      <c r="H784" s="28"/>
      <c r="I784" s="28"/>
      <c r="J784" s="28"/>
      <c r="K784" s="28"/>
      <c r="L784" s="28"/>
      <c r="M784" s="106" t="s">
        <v>6055</v>
      </c>
      <c r="N784" s="332"/>
      <c r="O784" s="28"/>
      <c r="P784" s="28"/>
      <c r="Q784" s="28"/>
      <c r="S784" s="112">
        <v>0.3</v>
      </c>
      <c r="T784" s="114">
        <v>2028</v>
      </c>
      <c r="U784" s="110">
        <v>1230.5899999999999</v>
      </c>
      <c r="V784" s="110"/>
      <c r="W784" s="110">
        <v>1230.5899999999999</v>
      </c>
      <c r="X784" s="111">
        <v>1</v>
      </c>
      <c r="Y784" s="112">
        <v>0</v>
      </c>
      <c r="Z784" s="110">
        <v>861.4129999999999</v>
      </c>
      <c r="AA784" s="110">
        <v>0</v>
      </c>
      <c r="AB784" s="110">
        <v>369.17700000000002</v>
      </c>
      <c r="AC784" s="110">
        <v>0</v>
      </c>
      <c r="AD784" s="110">
        <v>0</v>
      </c>
      <c r="AE784" t="s">
        <v>1886</v>
      </c>
      <c r="AF784" t="s">
        <v>764</v>
      </c>
      <c r="AG784" t="s">
        <v>7524</v>
      </c>
      <c r="AH784" t="s">
        <v>30</v>
      </c>
    </row>
    <row r="785" spans="1:34" ht="25">
      <c r="A785" s="104" t="s">
        <v>26</v>
      </c>
      <c r="B785" s="104" t="s">
        <v>11</v>
      </c>
      <c r="D785" s="113" t="s">
        <v>965</v>
      </c>
      <c r="F785" s="28" t="s">
        <v>966</v>
      </c>
      <c r="G785" s="28" t="s">
        <v>1184</v>
      </c>
      <c r="H785" s="28"/>
      <c r="I785" s="28"/>
      <c r="J785" s="28"/>
      <c r="K785" s="28"/>
      <c r="L785" s="28"/>
      <c r="M785" s="106" t="s">
        <v>6055</v>
      </c>
      <c r="N785" s="332"/>
      <c r="O785" s="28"/>
      <c r="P785" s="28"/>
      <c r="Q785" s="28"/>
      <c r="S785" s="112">
        <v>0.3</v>
      </c>
      <c r="T785" s="114">
        <v>2028</v>
      </c>
      <c r="U785" s="110">
        <v>40356.29</v>
      </c>
      <c r="V785" s="110"/>
      <c r="W785" s="110">
        <v>40356.29</v>
      </c>
      <c r="X785" s="111">
        <v>1</v>
      </c>
      <c r="Y785" s="112">
        <v>0</v>
      </c>
      <c r="Z785" s="110">
        <v>28249.402999999998</v>
      </c>
      <c r="AA785" s="110">
        <v>0</v>
      </c>
      <c r="AB785" s="110">
        <v>12106.887000000002</v>
      </c>
      <c r="AC785" s="110">
        <v>0</v>
      </c>
      <c r="AD785" s="110">
        <v>0</v>
      </c>
      <c r="AE785" t="s">
        <v>1886</v>
      </c>
      <c r="AF785" t="s">
        <v>764</v>
      </c>
      <c r="AG785" t="s">
        <v>7524</v>
      </c>
      <c r="AH785" t="s">
        <v>30</v>
      </c>
    </row>
    <row r="786" spans="1:34" ht="25">
      <c r="A786" s="104" t="s">
        <v>26</v>
      </c>
      <c r="B786" s="104" t="s">
        <v>11</v>
      </c>
      <c r="D786" s="113" t="s">
        <v>964</v>
      </c>
      <c r="F786" s="28" t="s">
        <v>1079</v>
      </c>
      <c r="G786" s="28" t="s">
        <v>1183</v>
      </c>
      <c r="H786" s="28"/>
      <c r="I786" s="28"/>
      <c r="J786" s="28"/>
      <c r="K786" s="28"/>
      <c r="L786" s="28"/>
      <c r="M786" s="106" t="s">
        <v>6021</v>
      </c>
      <c r="N786" s="332"/>
      <c r="O786" s="28"/>
      <c r="P786" s="28"/>
      <c r="Q786" s="28"/>
      <c r="S786" s="112">
        <v>0.3</v>
      </c>
      <c r="T786" s="114">
        <v>2028</v>
      </c>
      <c r="U786" s="110">
        <v>3772.6699999999996</v>
      </c>
      <c r="V786" s="110"/>
      <c r="W786" s="110">
        <v>3772.6699999999996</v>
      </c>
      <c r="X786" s="111">
        <v>1</v>
      </c>
      <c r="Y786" s="112">
        <v>0</v>
      </c>
      <c r="Z786" s="110">
        <v>2640.8689999999997</v>
      </c>
      <c r="AA786" s="110">
        <v>0</v>
      </c>
      <c r="AB786" s="110">
        <v>1131.8009999999999</v>
      </c>
      <c r="AC786" s="110">
        <v>0</v>
      </c>
      <c r="AD786" s="110">
        <v>0</v>
      </c>
      <c r="AE786" t="s">
        <v>1885</v>
      </c>
      <c r="AF786" t="s">
        <v>764</v>
      </c>
      <c r="AG786" t="s">
        <v>7524</v>
      </c>
      <c r="AH786" t="s">
        <v>30</v>
      </c>
    </row>
    <row r="787" spans="1:34" ht="25">
      <c r="A787" s="104" t="s">
        <v>26</v>
      </c>
      <c r="B787" s="104" t="s">
        <v>11</v>
      </c>
      <c r="D787" s="113" t="s">
        <v>964</v>
      </c>
      <c r="F787" s="28" t="s">
        <v>1079</v>
      </c>
      <c r="G787" s="28" t="s">
        <v>1183</v>
      </c>
      <c r="H787" s="28"/>
      <c r="I787" s="28"/>
      <c r="J787" s="28"/>
      <c r="K787" s="28"/>
      <c r="L787" s="28"/>
      <c r="M787" s="106" t="s">
        <v>6021</v>
      </c>
      <c r="N787" s="332"/>
      <c r="O787" s="28"/>
      <c r="P787" s="28"/>
      <c r="Q787" s="28"/>
      <c r="S787" s="112">
        <v>0.3</v>
      </c>
      <c r="T787" s="114">
        <v>2028</v>
      </c>
      <c r="U787" s="110">
        <v>46265.87000000001</v>
      </c>
      <c r="V787" s="110"/>
      <c r="W787" s="110">
        <v>46265.87000000001</v>
      </c>
      <c r="X787" s="111">
        <v>1</v>
      </c>
      <c r="Y787" s="112">
        <v>0</v>
      </c>
      <c r="Z787" s="110">
        <v>32386.109000000004</v>
      </c>
      <c r="AA787" s="110">
        <v>0</v>
      </c>
      <c r="AB787" s="110">
        <v>13879.761000000006</v>
      </c>
      <c r="AC787" s="110">
        <v>0</v>
      </c>
      <c r="AD787" s="110">
        <v>0</v>
      </c>
      <c r="AE787" t="s">
        <v>1885</v>
      </c>
      <c r="AF787" t="s">
        <v>764</v>
      </c>
      <c r="AG787" t="s">
        <v>7524</v>
      </c>
      <c r="AH787" t="s">
        <v>30</v>
      </c>
    </row>
    <row r="788" spans="1:34" ht="37.5">
      <c r="A788" s="104" t="s">
        <v>26</v>
      </c>
      <c r="B788" s="104" t="s">
        <v>11</v>
      </c>
      <c r="D788" s="1" t="s">
        <v>968</v>
      </c>
      <c r="F788" s="28" t="s">
        <v>1295</v>
      </c>
      <c r="G788" s="28" t="s">
        <v>1294</v>
      </c>
      <c r="H788" s="28"/>
      <c r="I788" s="28"/>
      <c r="J788" s="28"/>
      <c r="K788" s="28"/>
      <c r="L788" s="28"/>
      <c r="M788" s="106" t="s">
        <v>6021</v>
      </c>
      <c r="N788" s="332"/>
      <c r="O788" s="28"/>
      <c r="P788" s="28"/>
      <c r="Q788" s="28"/>
      <c r="S788" s="112">
        <v>0.2</v>
      </c>
      <c r="T788" s="114">
        <v>2028</v>
      </c>
      <c r="U788" s="110">
        <v>7171.4400000000005</v>
      </c>
      <c r="V788" s="110"/>
      <c r="W788" s="110">
        <v>7171.4400000000005</v>
      </c>
      <c r="X788" s="111">
        <v>1</v>
      </c>
      <c r="Y788" s="112">
        <v>0</v>
      </c>
      <c r="Z788" s="110">
        <v>5737.152000000001</v>
      </c>
      <c r="AA788" s="110">
        <v>0</v>
      </c>
      <c r="AB788" s="110">
        <v>1434.2879999999996</v>
      </c>
      <c r="AC788" s="110">
        <v>0</v>
      </c>
      <c r="AD788" s="110">
        <v>0</v>
      </c>
      <c r="AE788" t="s">
        <v>1885</v>
      </c>
      <c r="AF788" t="s">
        <v>764</v>
      </c>
      <c r="AG788" t="s">
        <v>7524</v>
      </c>
      <c r="AH788" t="s">
        <v>30</v>
      </c>
    </row>
    <row r="789" spans="1:34" ht="37.5">
      <c r="A789" s="104" t="s">
        <v>26</v>
      </c>
      <c r="B789" s="104" t="s">
        <v>11</v>
      </c>
      <c r="D789" s="113" t="s">
        <v>968</v>
      </c>
      <c r="F789" s="28" t="s">
        <v>1295</v>
      </c>
      <c r="G789" s="28" t="s">
        <v>1294</v>
      </c>
      <c r="H789" s="28"/>
      <c r="I789" s="28"/>
      <c r="J789" s="28"/>
      <c r="K789" s="28"/>
      <c r="L789" s="28"/>
      <c r="M789" s="106" t="s">
        <v>6021</v>
      </c>
      <c r="N789" s="332"/>
      <c r="O789" s="28"/>
      <c r="P789" s="28"/>
      <c r="Q789" s="28"/>
      <c r="S789" s="112">
        <v>0.2</v>
      </c>
      <c r="T789" s="114">
        <v>2028</v>
      </c>
      <c r="U789" s="110">
        <v>89663.27</v>
      </c>
      <c r="V789" s="110"/>
      <c r="W789" s="110">
        <v>89663.27</v>
      </c>
      <c r="X789" s="111">
        <v>1</v>
      </c>
      <c r="Y789" s="112">
        <v>0</v>
      </c>
      <c r="Z789" s="110">
        <v>71730.616000000009</v>
      </c>
      <c r="AA789" s="110">
        <v>0</v>
      </c>
      <c r="AB789" s="110">
        <v>17932.653999999995</v>
      </c>
      <c r="AC789" s="110">
        <v>0</v>
      </c>
      <c r="AD789" s="110">
        <v>0</v>
      </c>
      <c r="AE789" t="s">
        <v>1885</v>
      </c>
      <c r="AF789" t="s">
        <v>764</v>
      </c>
      <c r="AG789" t="s">
        <v>7524</v>
      </c>
      <c r="AH789" t="s">
        <v>30</v>
      </c>
    </row>
    <row r="790" spans="1:34" ht="25">
      <c r="A790" s="104" t="s">
        <v>26</v>
      </c>
      <c r="B790" s="104" t="s">
        <v>11</v>
      </c>
      <c r="D790" s="113" t="s">
        <v>971</v>
      </c>
      <c r="F790" s="28" t="s">
        <v>1192</v>
      </c>
      <c r="G790" s="28" t="s">
        <v>1184</v>
      </c>
      <c r="H790" s="28"/>
      <c r="I790" s="28"/>
      <c r="J790" s="28"/>
      <c r="K790" s="28"/>
      <c r="L790" s="28"/>
      <c r="M790" s="106" t="s">
        <v>6033</v>
      </c>
      <c r="N790" s="332"/>
      <c r="O790" s="28"/>
      <c r="P790" s="28"/>
      <c r="Q790" s="28"/>
      <c r="S790" s="112">
        <v>0.1</v>
      </c>
      <c r="T790" s="114">
        <v>2028</v>
      </c>
      <c r="U790" s="110">
        <v>25567.73</v>
      </c>
      <c r="V790" s="110"/>
      <c r="W790" s="110">
        <v>25567.73</v>
      </c>
      <c r="X790" s="111">
        <v>1</v>
      </c>
      <c r="Y790" s="112">
        <v>0</v>
      </c>
      <c r="Z790" s="110">
        <v>23010.956999999999</v>
      </c>
      <c r="AA790" s="110">
        <v>0</v>
      </c>
      <c r="AB790" s="110">
        <v>2556.773000000001</v>
      </c>
      <c r="AC790" s="110">
        <v>0</v>
      </c>
      <c r="AD790" s="110">
        <v>0</v>
      </c>
      <c r="AE790" t="s">
        <v>1894</v>
      </c>
      <c r="AF790" t="s">
        <v>764</v>
      </c>
      <c r="AG790" t="s">
        <v>7524</v>
      </c>
      <c r="AH790" t="s">
        <v>30</v>
      </c>
    </row>
    <row r="791" spans="1:34" ht="37.5">
      <c r="A791" s="104" t="s">
        <v>5882</v>
      </c>
      <c r="B791" s="104" t="s">
        <v>280</v>
      </c>
      <c r="D791" s="1" t="s">
        <v>6589</v>
      </c>
      <c r="F791" s="28" t="s">
        <v>713</v>
      </c>
      <c r="G791" s="28" t="s">
        <v>1286</v>
      </c>
      <c r="H791" s="28"/>
      <c r="I791" s="28"/>
      <c r="J791" s="28"/>
      <c r="K791" s="28"/>
      <c r="L791" s="28"/>
      <c r="M791" s="106" t="s">
        <v>6332</v>
      </c>
      <c r="N791" s="332"/>
      <c r="O791" s="28"/>
      <c r="P791" s="28"/>
      <c r="Q791" s="28"/>
      <c r="S791" s="112">
        <v>0.5</v>
      </c>
      <c r="T791" s="114">
        <v>2028</v>
      </c>
      <c r="U791" s="110">
        <v>2637885.4400000004</v>
      </c>
      <c r="V791" s="110"/>
      <c r="W791" s="110">
        <v>2637885.4400000004</v>
      </c>
      <c r="X791" s="111">
        <v>1</v>
      </c>
      <c r="Y791" s="112">
        <v>0</v>
      </c>
      <c r="Z791" s="110">
        <v>1318942.7200000002</v>
      </c>
      <c r="AA791" s="110">
        <v>0</v>
      </c>
      <c r="AB791" s="110">
        <v>1318942.7200000002</v>
      </c>
      <c r="AC791" s="110">
        <v>0</v>
      </c>
      <c r="AD791" s="110">
        <v>0</v>
      </c>
      <c r="AE791" t="s">
        <v>542</v>
      </c>
      <c r="AF791" t="s">
        <v>765</v>
      </c>
      <c r="AG791" t="s">
        <v>365</v>
      </c>
    </row>
    <row r="792" spans="1:34" ht="37.5">
      <c r="A792" s="104" t="s">
        <v>26</v>
      </c>
      <c r="B792" s="104" t="s">
        <v>11</v>
      </c>
      <c r="D792" s="113" t="s">
        <v>987</v>
      </c>
      <c r="F792" s="28" t="s">
        <v>988</v>
      </c>
      <c r="G792" s="28" t="s">
        <v>1182</v>
      </c>
      <c r="H792" s="28"/>
      <c r="I792" s="28"/>
      <c r="J792" s="28"/>
      <c r="K792" s="28"/>
      <c r="L792" s="28"/>
      <c r="M792" s="106" t="s">
        <v>6009</v>
      </c>
      <c r="N792" s="332"/>
      <c r="O792" s="28"/>
      <c r="P792" s="28"/>
      <c r="Q792" s="28"/>
      <c r="S792" s="112">
        <v>0.1</v>
      </c>
      <c r="T792" s="114">
        <v>2028</v>
      </c>
      <c r="U792" s="110">
        <v>3748733.41</v>
      </c>
      <c r="V792" s="110"/>
      <c r="W792" s="110">
        <v>3748733.41</v>
      </c>
      <c r="X792" s="111">
        <v>1</v>
      </c>
      <c r="Y792" s="112">
        <v>0</v>
      </c>
      <c r="Z792" s="110">
        <v>3373860.0690000001</v>
      </c>
      <c r="AA792" s="110">
        <v>0</v>
      </c>
      <c r="AB792" s="110">
        <v>374873.34100000001</v>
      </c>
      <c r="AC792" s="110">
        <v>0</v>
      </c>
      <c r="AD792" s="110">
        <v>0</v>
      </c>
      <c r="AE792" t="s">
        <v>1907</v>
      </c>
      <c r="AF792" t="s">
        <v>764</v>
      </c>
      <c r="AG792" t="s">
        <v>365</v>
      </c>
    </row>
    <row r="793" spans="1:34" ht="25">
      <c r="A793" s="104" t="s">
        <v>26</v>
      </c>
      <c r="B793" s="104" t="s">
        <v>11</v>
      </c>
      <c r="D793" s="1" t="s">
        <v>979</v>
      </c>
      <c r="F793" s="28" t="s">
        <v>980</v>
      </c>
      <c r="G793" s="28" t="s">
        <v>1171</v>
      </c>
      <c r="H793" s="28"/>
      <c r="I793" s="28"/>
      <c r="J793" s="28"/>
      <c r="K793" s="28"/>
      <c r="L793" s="28"/>
      <c r="M793" s="106" t="s">
        <v>6055</v>
      </c>
      <c r="N793" s="332"/>
      <c r="O793" s="28"/>
      <c r="P793" s="28"/>
      <c r="Q793" s="28"/>
      <c r="S793" s="112">
        <v>0.15</v>
      </c>
      <c r="T793" s="114">
        <v>2028</v>
      </c>
      <c r="U793" s="110">
        <v>136341.24</v>
      </c>
      <c r="V793" s="110"/>
      <c r="W793" s="110">
        <v>136341.24</v>
      </c>
      <c r="X793" s="111">
        <v>1</v>
      </c>
      <c r="Y793" s="112">
        <v>0</v>
      </c>
      <c r="Z793" s="110">
        <v>115890.05399999999</v>
      </c>
      <c r="AA793" s="110">
        <v>0</v>
      </c>
      <c r="AB793" s="110">
        <v>20451.186000000002</v>
      </c>
      <c r="AC793" s="110">
        <v>0</v>
      </c>
      <c r="AD793" s="110">
        <v>0</v>
      </c>
      <c r="AE793" t="s">
        <v>1886</v>
      </c>
      <c r="AF793" t="s">
        <v>764</v>
      </c>
      <c r="AG793" t="s">
        <v>7524</v>
      </c>
      <c r="AH793" t="s">
        <v>30</v>
      </c>
    </row>
    <row r="794" spans="1:34" ht="25">
      <c r="A794" s="104" t="s">
        <v>26</v>
      </c>
      <c r="B794" s="104" t="s">
        <v>11</v>
      </c>
      <c r="D794" s="1" t="s">
        <v>981</v>
      </c>
      <c r="F794" s="28" t="s">
        <v>982</v>
      </c>
      <c r="G794" s="28" t="s">
        <v>1181</v>
      </c>
      <c r="H794" s="28"/>
      <c r="I794" s="28"/>
      <c r="J794" s="28"/>
      <c r="K794" s="28"/>
      <c r="L794" s="28"/>
      <c r="M794" s="106" t="s">
        <v>6019</v>
      </c>
      <c r="N794" s="332"/>
      <c r="O794" s="28"/>
      <c r="P794" s="28"/>
      <c r="Q794" s="28"/>
      <c r="S794" s="112">
        <v>0.15</v>
      </c>
      <c r="T794" s="114">
        <v>2028</v>
      </c>
      <c r="U794" s="110">
        <v>3360</v>
      </c>
      <c r="V794" s="110"/>
      <c r="W794" s="110">
        <v>3360</v>
      </c>
      <c r="X794" s="111">
        <v>1</v>
      </c>
      <c r="Y794" s="112">
        <v>0</v>
      </c>
      <c r="Z794" s="110">
        <v>2856</v>
      </c>
      <c r="AA794" s="110">
        <v>0</v>
      </c>
      <c r="AB794" s="110">
        <v>504</v>
      </c>
      <c r="AC794" s="110">
        <v>0</v>
      </c>
      <c r="AD794" s="110">
        <v>0</v>
      </c>
      <c r="AE794" t="s">
        <v>1891</v>
      </c>
      <c r="AF794" t="s">
        <v>764</v>
      </c>
      <c r="AG794" t="s">
        <v>7524</v>
      </c>
      <c r="AH794" t="s">
        <v>7525</v>
      </c>
    </row>
    <row r="795" spans="1:34" ht="25">
      <c r="A795" s="104" t="s">
        <v>26</v>
      </c>
      <c r="B795" s="104" t="s">
        <v>11</v>
      </c>
      <c r="D795" s="113" t="s">
        <v>981</v>
      </c>
      <c r="F795" s="28" t="s">
        <v>982</v>
      </c>
      <c r="G795" s="28" t="s">
        <v>1181</v>
      </c>
      <c r="H795" s="28"/>
      <c r="I795" s="28"/>
      <c r="J795" s="28"/>
      <c r="K795" s="28"/>
      <c r="L795" s="28"/>
      <c r="M795" s="106" t="s">
        <v>6019</v>
      </c>
      <c r="N795" s="332"/>
      <c r="O795" s="28"/>
      <c r="P795" s="28"/>
      <c r="Q795" s="28"/>
      <c r="S795" s="112">
        <v>0.15</v>
      </c>
      <c r="T795" s="114">
        <v>2028</v>
      </c>
      <c r="U795" s="110">
        <v>356503.57</v>
      </c>
      <c r="V795" s="110"/>
      <c r="W795" s="110">
        <v>356503.57</v>
      </c>
      <c r="X795" s="111">
        <v>1</v>
      </c>
      <c r="Y795" s="112">
        <v>0</v>
      </c>
      <c r="Z795" s="110">
        <v>303028.03450000001</v>
      </c>
      <c r="AA795" s="110">
        <v>0</v>
      </c>
      <c r="AB795" s="110">
        <v>53475.535499999998</v>
      </c>
      <c r="AC795" s="110">
        <v>0</v>
      </c>
      <c r="AD795" s="110">
        <v>0</v>
      </c>
      <c r="AE795" t="s">
        <v>1891</v>
      </c>
      <c r="AF795" t="s">
        <v>764</v>
      </c>
      <c r="AG795" t="s">
        <v>365</v>
      </c>
    </row>
    <row r="796" spans="1:34" ht="25">
      <c r="A796" s="104" t="s">
        <v>26</v>
      </c>
      <c r="B796" s="104" t="s">
        <v>11</v>
      </c>
      <c r="D796" s="1" t="s">
        <v>983</v>
      </c>
      <c r="F796" s="28" t="s">
        <v>984</v>
      </c>
      <c r="G796" s="28" t="s">
        <v>1176</v>
      </c>
      <c r="H796" s="28"/>
      <c r="I796" s="28"/>
      <c r="J796" s="28"/>
      <c r="K796" s="28"/>
      <c r="L796" s="28"/>
      <c r="M796" s="106" t="s">
        <v>6055</v>
      </c>
      <c r="N796" s="332"/>
      <c r="O796" s="28"/>
      <c r="P796" s="28"/>
      <c r="Q796" s="28"/>
      <c r="S796" s="112">
        <v>0.3</v>
      </c>
      <c r="T796" s="114">
        <v>2028</v>
      </c>
      <c r="U796" s="110">
        <v>1230.58</v>
      </c>
      <c r="V796" s="110"/>
      <c r="W796" s="110">
        <v>1230.58</v>
      </c>
      <c r="X796" s="111">
        <v>1</v>
      </c>
      <c r="Y796" s="112">
        <v>0</v>
      </c>
      <c r="Z796" s="110">
        <v>861.40599999999995</v>
      </c>
      <c r="AA796" s="110">
        <v>0</v>
      </c>
      <c r="AB796" s="110">
        <v>369.17399999999998</v>
      </c>
      <c r="AC796" s="110">
        <v>0</v>
      </c>
      <c r="AD796" s="110">
        <v>0</v>
      </c>
      <c r="AE796" t="s">
        <v>1886</v>
      </c>
      <c r="AF796" t="s">
        <v>764</v>
      </c>
      <c r="AG796" t="s">
        <v>7524</v>
      </c>
      <c r="AH796" t="s">
        <v>30</v>
      </c>
    </row>
    <row r="797" spans="1:34" ht="25">
      <c r="A797" s="104" t="s">
        <v>26</v>
      </c>
      <c r="B797" s="104" t="s">
        <v>11</v>
      </c>
      <c r="D797" s="113" t="s">
        <v>983</v>
      </c>
      <c r="F797" s="28" t="s">
        <v>984</v>
      </c>
      <c r="G797" s="28" t="s">
        <v>1176</v>
      </c>
      <c r="H797" s="28"/>
      <c r="I797" s="28"/>
      <c r="J797" s="28"/>
      <c r="K797" s="28"/>
      <c r="L797" s="28"/>
      <c r="M797" s="106" t="s">
        <v>6055</v>
      </c>
      <c r="N797" s="332"/>
      <c r="O797" s="28"/>
      <c r="P797" s="28"/>
      <c r="Q797" s="28"/>
      <c r="S797" s="112">
        <v>0.3</v>
      </c>
      <c r="T797" s="114">
        <v>2028</v>
      </c>
      <c r="U797" s="110">
        <v>41724.75</v>
      </c>
      <c r="V797" s="110"/>
      <c r="W797" s="110">
        <v>41724.75</v>
      </c>
      <c r="X797" s="111">
        <v>1</v>
      </c>
      <c r="Y797" s="112">
        <v>0</v>
      </c>
      <c r="Z797" s="110">
        <v>29207.324999999997</v>
      </c>
      <c r="AA797" s="110">
        <v>0</v>
      </c>
      <c r="AB797" s="110">
        <v>12517.425000000003</v>
      </c>
      <c r="AC797" s="110">
        <v>0</v>
      </c>
      <c r="AD797" s="110">
        <v>0</v>
      </c>
      <c r="AE797" t="s">
        <v>1886</v>
      </c>
      <c r="AF797" t="s">
        <v>764</v>
      </c>
      <c r="AG797" t="s">
        <v>7524</v>
      </c>
      <c r="AH797" t="s">
        <v>30</v>
      </c>
    </row>
    <row r="798" spans="1:34" ht="25">
      <c r="A798" s="104" t="s">
        <v>26</v>
      </c>
      <c r="B798" s="104" t="s">
        <v>11</v>
      </c>
      <c r="D798" s="1" t="s">
        <v>885</v>
      </c>
      <c r="F798" s="471" t="s">
        <v>1298</v>
      </c>
      <c r="G798" s="471" t="s">
        <v>1297</v>
      </c>
      <c r="H798" s="471"/>
      <c r="I798" s="471"/>
      <c r="J798" s="471"/>
      <c r="K798" s="471"/>
      <c r="L798" s="471"/>
      <c r="M798" s="381" t="s">
        <v>6590</v>
      </c>
      <c r="N798" s="472"/>
      <c r="O798" s="471"/>
      <c r="P798" s="471"/>
      <c r="Q798" s="471"/>
      <c r="R798" s="473"/>
      <c r="S798" s="474">
        <v>0</v>
      </c>
      <c r="T798" s="114">
        <v>2028</v>
      </c>
      <c r="U798" s="302">
        <v>1440</v>
      </c>
      <c r="V798" s="302"/>
      <c r="W798" s="302">
        <v>1440</v>
      </c>
      <c r="X798" s="475">
        <v>1</v>
      </c>
      <c r="Y798" s="112">
        <v>0</v>
      </c>
      <c r="Z798" s="110">
        <v>1440</v>
      </c>
      <c r="AA798" s="110">
        <v>0</v>
      </c>
      <c r="AB798" s="110">
        <v>0</v>
      </c>
      <c r="AC798" s="110">
        <v>0</v>
      </c>
      <c r="AD798" s="110">
        <v>0</v>
      </c>
      <c r="AE798" t="s">
        <v>1914</v>
      </c>
      <c r="AF798" t="s">
        <v>764</v>
      </c>
      <c r="AG798" t="s">
        <v>7524</v>
      </c>
      <c r="AH798" t="s">
        <v>7525</v>
      </c>
    </row>
    <row r="799" spans="1:34" ht="25">
      <c r="A799" s="104" t="s">
        <v>26</v>
      </c>
      <c r="B799" s="104" t="s">
        <v>11</v>
      </c>
      <c r="D799" s="1" t="s">
        <v>885</v>
      </c>
      <c r="F799" s="471" t="s">
        <v>1298</v>
      </c>
      <c r="G799" s="471" t="s">
        <v>1297</v>
      </c>
      <c r="H799" s="471"/>
      <c r="I799" s="471"/>
      <c r="J799" s="471"/>
      <c r="K799" s="471"/>
      <c r="L799" s="471"/>
      <c r="M799" s="381" t="s">
        <v>6590</v>
      </c>
      <c r="N799" s="472"/>
      <c r="O799" s="471"/>
      <c r="P799" s="471"/>
      <c r="Q799" s="471"/>
      <c r="R799" s="473"/>
      <c r="S799" s="474">
        <v>0</v>
      </c>
      <c r="T799" s="114">
        <v>2028</v>
      </c>
      <c r="U799" s="302">
        <v>956497.40999999992</v>
      </c>
      <c r="V799" s="302"/>
      <c r="W799" s="302">
        <v>956497.40999999992</v>
      </c>
      <c r="X799" s="475">
        <v>1</v>
      </c>
      <c r="Y799" s="112">
        <v>0</v>
      </c>
      <c r="Z799" s="110">
        <v>956497.40999999992</v>
      </c>
      <c r="AA799" s="110">
        <v>0</v>
      </c>
      <c r="AB799" s="110">
        <v>0</v>
      </c>
      <c r="AC799" s="110">
        <v>0</v>
      </c>
      <c r="AD799" s="110">
        <v>0</v>
      </c>
      <c r="AE799" t="s">
        <v>1914</v>
      </c>
      <c r="AF799" t="s">
        <v>764</v>
      </c>
      <c r="AG799" t="s">
        <v>7524</v>
      </c>
    </row>
    <row r="800" spans="1:34" ht="25">
      <c r="A800" s="104" t="s">
        <v>26</v>
      </c>
      <c r="B800" s="104" t="s">
        <v>11</v>
      </c>
      <c r="D800" s="1" t="s">
        <v>985</v>
      </c>
      <c r="F800" s="28" t="s">
        <v>986</v>
      </c>
      <c r="G800" s="28" t="s">
        <v>1175</v>
      </c>
      <c r="H800" s="28"/>
      <c r="I800" s="28"/>
      <c r="J800" s="28"/>
      <c r="K800" s="28"/>
      <c r="L800" s="28"/>
      <c r="M800" s="106" t="s">
        <v>6024</v>
      </c>
      <c r="N800" s="332"/>
      <c r="O800" s="28"/>
      <c r="P800" s="28"/>
      <c r="Q800" s="28"/>
      <c r="S800" s="112">
        <v>0.1</v>
      </c>
      <c r="T800" s="114">
        <v>2028</v>
      </c>
      <c r="U800" s="110">
        <v>721378.87999999989</v>
      </c>
      <c r="V800" s="110"/>
      <c r="W800" s="110">
        <v>721378.87999999989</v>
      </c>
      <c r="X800" s="111">
        <v>1</v>
      </c>
      <c r="Y800" s="112">
        <v>0</v>
      </c>
      <c r="Z800" s="110">
        <v>649240.99199999997</v>
      </c>
      <c r="AA800" s="110">
        <v>0</v>
      </c>
      <c r="AB800" s="110">
        <v>72137.887999999919</v>
      </c>
      <c r="AC800" s="110">
        <v>0</v>
      </c>
      <c r="AD800" s="110">
        <v>0</v>
      </c>
      <c r="AE800" t="s">
        <v>1892</v>
      </c>
      <c r="AF800" t="s">
        <v>764</v>
      </c>
      <c r="AG800" t="s">
        <v>365</v>
      </c>
    </row>
    <row r="801" spans="1:34" ht="25">
      <c r="A801" s="104" t="s">
        <v>15</v>
      </c>
      <c r="B801" s="104" t="s">
        <v>5</v>
      </c>
      <c r="D801" s="113" t="s">
        <v>6559</v>
      </c>
      <c r="F801" s="28" t="s">
        <v>6560</v>
      </c>
      <c r="G801" s="28" t="s">
        <v>1108</v>
      </c>
      <c r="H801" s="28"/>
      <c r="I801" s="28"/>
      <c r="J801" s="28"/>
      <c r="K801" s="28"/>
      <c r="L801" s="28"/>
      <c r="M801" s="106" t="s">
        <v>6435</v>
      </c>
      <c r="N801" s="332"/>
      <c r="O801" s="28"/>
      <c r="P801" s="28"/>
      <c r="Q801" s="28"/>
      <c r="S801" s="112">
        <v>6.8000000000000005E-2</v>
      </c>
      <c r="T801" s="114">
        <v>2035</v>
      </c>
      <c r="U801" s="110">
        <v>80753937.590000004</v>
      </c>
      <c r="V801" s="110"/>
      <c r="W801" s="110">
        <v>80753937.590000004</v>
      </c>
      <c r="X801" s="111">
        <v>0.58823529411764708</v>
      </c>
      <c r="Y801" s="112">
        <v>0.41176470588235292</v>
      </c>
      <c r="Z801" s="110">
        <v>75262669.833879992</v>
      </c>
      <c r="AA801" s="110">
        <v>0</v>
      </c>
      <c r="AB801" s="110">
        <v>3230157.5036000069</v>
      </c>
      <c r="AC801" s="110">
        <v>2261110.2525200043</v>
      </c>
      <c r="AD801" s="110">
        <v>0</v>
      </c>
      <c r="AE801" t="s">
        <v>608</v>
      </c>
      <c r="AF801" t="s">
        <v>765</v>
      </c>
      <c r="AG801" t="s">
        <v>365</v>
      </c>
    </row>
    <row r="802" spans="1:34" ht="25">
      <c r="A802" s="104" t="s">
        <v>15</v>
      </c>
      <c r="B802" s="104" t="s">
        <v>5</v>
      </c>
      <c r="D802" s="113" t="s">
        <v>6559</v>
      </c>
      <c r="F802" s="28" t="s">
        <v>6560</v>
      </c>
      <c r="G802" s="28" t="s">
        <v>1108</v>
      </c>
      <c r="H802" s="28"/>
      <c r="I802" s="28"/>
      <c r="J802" s="28"/>
      <c r="K802" s="28"/>
      <c r="L802" s="28"/>
      <c r="M802" s="106" t="s">
        <v>6435</v>
      </c>
      <c r="N802" s="332"/>
      <c r="O802" s="28"/>
      <c r="P802" s="28"/>
      <c r="Q802" s="28"/>
      <c r="S802" s="112">
        <v>6.8000000000000005E-2</v>
      </c>
      <c r="T802" s="114">
        <v>2035</v>
      </c>
      <c r="U802" s="110">
        <v>269.99999999998545</v>
      </c>
      <c r="V802" s="110"/>
      <c r="W802" s="110">
        <v>269.99999999998545</v>
      </c>
      <c r="X802" s="111">
        <v>0.58823529411764708</v>
      </c>
      <c r="Y802" s="112">
        <v>0.41176470588235292</v>
      </c>
      <c r="Z802" s="110">
        <v>251.63999999998643</v>
      </c>
      <c r="AA802" s="110">
        <v>0</v>
      </c>
      <c r="AB802" s="110">
        <v>10.799999999999423</v>
      </c>
      <c r="AC802" s="110">
        <v>7.5599999999995955</v>
      </c>
      <c r="AD802" s="110">
        <v>0</v>
      </c>
      <c r="AE802" t="s">
        <v>608</v>
      </c>
      <c r="AF802" t="s">
        <v>765</v>
      </c>
      <c r="AG802" t="s">
        <v>365</v>
      </c>
    </row>
    <row r="803" spans="1:34" ht="25">
      <c r="A803" s="104" t="s">
        <v>26</v>
      </c>
      <c r="B803" s="104" t="s">
        <v>11</v>
      </c>
      <c r="D803" s="113" t="s">
        <v>6619</v>
      </c>
      <c r="F803" s="28" t="s">
        <v>1254</v>
      </c>
      <c r="G803" s="28" t="s">
        <v>1253</v>
      </c>
      <c r="H803" s="28"/>
      <c r="I803" s="28"/>
      <c r="J803" s="28"/>
      <c r="K803" s="28"/>
      <c r="L803" s="28"/>
      <c r="M803" s="106" t="s">
        <v>6009</v>
      </c>
      <c r="N803" s="332"/>
      <c r="O803" s="28"/>
      <c r="P803" s="28"/>
      <c r="Q803" s="28"/>
      <c r="S803" s="112">
        <v>0.1</v>
      </c>
      <c r="T803" s="114">
        <v>2028</v>
      </c>
      <c r="U803" s="110">
        <v>8450.66</v>
      </c>
      <c r="V803" s="110"/>
      <c r="W803" s="110">
        <v>8450.66</v>
      </c>
      <c r="X803" s="111">
        <v>1</v>
      </c>
      <c r="Y803" s="112">
        <v>0</v>
      </c>
      <c r="Z803" s="110">
        <v>7605.5940000000001</v>
      </c>
      <c r="AA803" s="110">
        <v>0</v>
      </c>
      <c r="AB803" s="110">
        <v>845.0659999999998</v>
      </c>
      <c r="AC803" s="110">
        <v>0</v>
      </c>
      <c r="AD803" s="110">
        <v>0</v>
      </c>
      <c r="AE803" t="s">
        <v>1907</v>
      </c>
      <c r="AF803" t="s">
        <v>764</v>
      </c>
      <c r="AG803" t="s">
        <v>7524</v>
      </c>
      <c r="AH803" t="s">
        <v>30</v>
      </c>
    </row>
    <row r="804" spans="1:34" ht="37.5">
      <c r="A804" s="104" t="s">
        <v>26</v>
      </c>
      <c r="B804" s="104" t="s">
        <v>11</v>
      </c>
      <c r="D804" s="608" t="s">
        <v>815</v>
      </c>
      <c r="F804" s="28" t="s">
        <v>814</v>
      </c>
      <c r="G804" s="28" t="s">
        <v>1203</v>
      </c>
      <c r="H804" s="28"/>
      <c r="I804" s="28"/>
      <c r="J804" s="28"/>
      <c r="K804" s="28"/>
      <c r="L804" s="28"/>
      <c r="M804" s="106" t="s">
        <v>6055</v>
      </c>
      <c r="N804" s="332"/>
      <c r="O804" s="28"/>
      <c r="P804" s="28"/>
      <c r="Q804" s="28"/>
      <c r="S804" s="112">
        <v>0.1</v>
      </c>
      <c r="T804" s="114">
        <v>2028</v>
      </c>
      <c r="U804" s="110">
        <v>-3269.0099999999993</v>
      </c>
      <c r="V804" s="110"/>
      <c r="W804" s="110">
        <v>-3269.0099999999993</v>
      </c>
      <c r="X804" s="111">
        <v>1</v>
      </c>
      <c r="Y804" s="112">
        <v>0</v>
      </c>
      <c r="Z804" s="110">
        <v>-2942.1089999999995</v>
      </c>
      <c r="AA804" s="110">
        <v>0</v>
      </c>
      <c r="AB804" s="110">
        <v>-326.90099999999984</v>
      </c>
      <c r="AC804" s="110">
        <v>0</v>
      </c>
      <c r="AD804" s="110">
        <v>0</v>
      </c>
      <c r="AE804" t="s">
        <v>1886</v>
      </c>
      <c r="AF804" t="s">
        <v>764</v>
      </c>
      <c r="AG804" t="s">
        <v>7524</v>
      </c>
      <c r="AH804" t="s">
        <v>30</v>
      </c>
    </row>
    <row r="805" spans="1:34" ht="25">
      <c r="A805" s="104" t="s">
        <v>26</v>
      </c>
      <c r="B805" s="104" t="s">
        <v>11</v>
      </c>
      <c r="D805" s="1" t="s">
        <v>789</v>
      </c>
      <c r="F805" s="28" t="s">
        <v>788</v>
      </c>
      <c r="G805" s="28" t="s">
        <v>1240</v>
      </c>
      <c r="H805" s="28"/>
      <c r="I805" s="28"/>
      <c r="J805" s="28"/>
      <c r="K805" s="28"/>
      <c r="L805" s="28"/>
      <c r="M805" s="106" t="s">
        <v>6019</v>
      </c>
      <c r="N805" s="332"/>
      <c r="O805" s="28"/>
      <c r="P805" s="28"/>
      <c r="Q805" s="28"/>
      <c r="S805" s="112">
        <v>0.25</v>
      </c>
      <c r="T805" s="114">
        <v>2028</v>
      </c>
      <c r="U805" s="110">
        <v>156748.53000000003</v>
      </c>
      <c r="V805" s="110"/>
      <c r="W805" s="110">
        <v>156748.53000000003</v>
      </c>
      <c r="X805" s="111">
        <v>1</v>
      </c>
      <c r="Y805" s="112">
        <v>0</v>
      </c>
      <c r="Z805" s="110">
        <v>117561.39750000002</v>
      </c>
      <c r="AA805" s="110">
        <v>0</v>
      </c>
      <c r="AB805" s="110">
        <v>39187.132500000007</v>
      </c>
      <c r="AC805" s="110">
        <v>0</v>
      </c>
      <c r="AD805" s="110">
        <v>0</v>
      </c>
      <c r="AE805" t="s">
        <v>1891</v>
      </c>
      <c r="AF805" t="s">
        <v>764</v>
      </c>
      <c r="AG805" t="s">
        <v>7524</v>
      </c>
      <c r="AH805" t="s">
        <v>7525</v>
      </c>
    </row>
    <row r="806" spans="1:34" ht="25">
      <c r="A806" s="104" t="s">
        <v>26</v>
      </c>
      <c r="B806" s="104" t="s">
        <v>11</v>
      </c>
      <c r="D806" s="113" t="s">
        <v>789</v>
      </c>
      <c r="F806" s="28" t="s">
        <v>788</v>
      </c>
      <c r="G806" s="28" t="s">
        <v>1240</v>
      </c>
      <c r="H806" s="28"/>
      <c r="I806" s="28"/>
      <c r="J806" s="28"/>
      <c r="K806" s="28"/>
      <c r="L806" s="28"/>
      <c r="M806" s="106" t="s">
        <v>6019</v>
      </c>
      <c r="N806" s="332"/>
      <c r="O806" s="28"/>
      <c r="P806" s="28"/>
      <c r="Q806" s="28"/>
      <c r="S806" s="112">
        <v>0.25</v>
      </c>
      <c r="T806" s="114">
        <v>2028</v>
      </c>
      <c r="U806" s="110">
        <v>3658494.3099999977</v>
      </c>
      <c r="V806" s="110"/>
      <c r="W806" s="110">
        <v>3658494.3099999977</v>
      </c>
      <c r="X806" s="111">
        <v>1</v>
      </c>
      <c r="Y806" s="112">
        <v>0</v>
      </c>
      <c r="Z806" s="110">
        <v>2743870.7324999981</v>
      </c>
      <c r="AA806" s="110">
        <v>0</v>
      </c>
      <c r="AB806" s="110">
        <v>914623.57749999966</v>
      </c>
      <c r="AC806" s="110">
        <v>0</v>
      </c>
      <c r="AD806" s="110">
        <v>0</v>
      </c>
      <c r="AE806" t="s">
        <v>1891</v>
      </c>
      <c r="AF806" t="s">
        <v>764</v>
      </c>
      <c r="AG806" t="s">
        <v>365</v>
      </c>
    </row>
    <row r="807" spans="1:34" ht="25">
      <c r="A807" s="104" t="s">
        <v>26</v>
      </c>
      <c r="B807" s="104" t="s">
        <v>11</v>
      </c>
      <c r="D807" s="606" t="s">
        <v>898</v>
      </c>
      <c r="F807" s="28" t="s">
        <v>897</v>
      </c>
      <c r="G807" s="28" t="s">
        <v>1175</v>
      </c>
      <c r="H807" s="28"/>
      <c r="I807" s="28"/>
      <c r="J807" s="28"/>
      <c r="K807" s="28"/>
      <c r="L807" s="28"/>
      <c r="M807" s="106" t="s">
        <v>6024</v>
      </c>
      <c r="N807" s="332"/>
      <c r="O807" s="28"/>
      <c r="P807" s="28"/>
      <c r="Q807" s="28"/>
      <c r="S807" s="112">
        <v>0.1</v>
      </c>
      <c r="T807" s="114">
        <v>2028</v>
      </c>
      <c r="U807" s="110">
        <v>6900.1</v>
      </c>
      <c r="V807" s="110"/>
      <c r="W807" s="110">
        <v>6900.1</v>
      </c>
      <c r="X807" s="111">
        <v>1</v>
      </c>
      <c r="Y807" s="112">
        <v>0</v>
      </c>
      <c r="Z807" s="110">
        <v>6210.09</v>
      </c>
      <c r="AA807" s="110">
        <v>0</v>
      </c>
      <c r="AB807" s="110">
        <v>690.01000000000022</v>
      </c>
      <c r="AC807" s="110">
        <v>0</v>
      </c>
      <c r="AD807" s="110">
        <v>0</v>
      </c>
      <c r="AE807" t="s">
        <v>1892</v>
      </c>
      <c r="AF807" t="s">
        <v>764</v>
      </c>
      <c r="AG807" t="s">
        <v>7524</v>
      </c>
      <c r="AH807" t="s">
        <v>30</v>
      </c>
    </row>
    <row r="808" spans="1:34" ht="25">
      <c r="A808" s="104" t="s">
        <v>26</v>
      </c>
      <c r="B808" s="104" t="s">
        <v>11</v>
      </c>
      <c r="D808" s="607" t="s">
        <v>898</v>
      </c>
      <c r="F808" s="28" t="s">
        <v>897</v>
      </c>
      <c r="G808" s="28" t="s">
        <v>1175</v>
      </c>
      <c r="H808" s="28"/>
      <c r="I808" s="28"/>
      <c r="J808" s="28"/>
      <c r="K808" s="28"/>
      <c r="L808" s="28"/>
      <c r="M808" s="106" t="s">
        <v>6024</v>
      </c>
      <c r="N808" s="332"/>
      <c r="O808" s="28"/>
      <c r="P808" s="28"/>
      <c r="Q808" s="28"/>
      <c r="S808" s="112">
        <v>0.1</v>
      </c>
      <c r="T808" s="114">
        <v>2028</v>
      </c>
      <c r="U808" s="110">
        <v>-169439.46000000002</v>
      </c>
      <c r="V808" s="110"/>
      <c r="W808" s="110">
        <v>-169439.46000000002</v>
      </c>
      <c r="X808" s="111">
        <v>1</v>
      </c>
      <c r="Y808" s="112">
        <v>0</v>
      </c>
      <c r="Z808" s="110">
        <v>-152495.51400000002</v>
      </c>
      <c r="AA808" s="110">
        <v>0</v>
      </c>
      <c r="AB808" s="110">
        <v>-16943.945999999996</v>
      </c>
      <c r="AC808" s="110">
        <v>0</v>
      </c>
      <c r="AD808" s="110">
        <v>0</v>
      </c>
      <c r="AE808" t="s">
        <v>1892</v>
      </c>
      <c r="AF808" t="s">
        <v>764</v>
      </c>
      <c r="AG808" t="s">
        <v>7524</v>
      </c>
      <c r="AH808" t="s">
        <v>30</v>
      </c>
    </row>
    <row r="809" spans="1:34" ht="37.5">
      <c r="A809" s="104" t="s">
        <v>26</v>
      </c>
      <c r="B809" s="104" t="s">
        <v>11</v>
      </c>
      <c r="D809" s="1" t="s">
        <v>919</v>
      </c>
      <c r="F809" s="28" t="s">
        <v>920</v>
      </c>
      <c r="G809" s="28" t="s">
        <v>1230</v>
      </c>
      <c r="H809" s="28"/>
      <c r="I809" s="28"/>
      <c r="J809" s="28"/>
      <c r="K809" s="28"/>
      <c r="L809" s="28"/>
      <c r="M809" s="106" t="s">
        <v>6009</v>
      </c>
      <c r="N809" s="332"/>
      <c r="O809" s="28"/>
      <c r="P809" s="28"/>
      <c r="Q809" s="28"/>
      <c r="S809" s="112">
        <v>0.9</v>
      </c>
      <c r="T809" s="114">
        <v>2033</v>
      </c>
      <c r="U809" s="110">
        <v>1119108.5799999998</v>
      </c>
      <c r="V809" s="110"/>
      <c r="W809" s="110">
        <v>1119108.5799999998</v>
      </c>
      <c r="X809" s="111">
        <v>0.67</v>
      </c>
      <c r="Y809" s="112">
        <v>0.32999999999999996</v>
      </c>
      <c r="Z809" s="110">
        <v>111910.85799999996</v>
      </c>
      <c r="AA809" s="110">
        <v>0</v>
      </c>
      <c r="AB809" s="110">
        <v>674822.47373999993</v>
      </c>
      <c r="AC809" s="110">
        <v>332375.24825999991</v>
      </c>
      <c r="AD809" s="110">
        <v>0</v>
      </c>
      <c r="AE809" t="s">
        <v>1907</v>
      </c>
      <c r="AF809" t="s">
        <v>764</v>
      </c>
      <c r="AG809" t="s">
        <v>365</v>
      </c>
    </row>
    <row r="810" spans="1:34" ht="37.5">
      <c r="A810" s="104" t="s">
        <v>26</v>
      </c>
      <c r="B810" s="104" t="s">
        <v>11</v>
      </c>
      <c r="D810" s="42" t="s">
        <v>919</v>
      </c>
      <c r="F810" s="28" t="s">
        <v>920</v>
      </c>
      <c r="G810" s="28" t="s">
        <v>1230</v>
      </c>
      <c r="H810" s="28"/>
      <c r="I810" s="28"/>
      <c r="J810" s="28"/>
      <c r="K810" s="28"/>
      <c r="L810" s="28"/>
      <c r="M810" s="106" t="s">
        <v>6009</v>
      </c>
      <c r="N810" s="332"/>
      <c r="O810" s="28"/>
      <c r="P810" s="28"/>
      <c r="Q810" s="28"/>
      <c r="S810" s="112">
        <v>0.9</v>
      </c>
      <c r="T810" s="114">
        <v>2033</v>
      </c>
      <c r="U810" s="110">
        <v>7775353.9400000004</v>
      </c>
      <c r="V810" s="110"/>
      <c r="W810" s="110">
        <v>7775353.9400000004</v>
      </c>
      <c r="X810" s="111">
        <v>0.67</v>
      </c>
      <c r="Y810" s="112">
        <v>0.32999999999999996</v>
      </c>
      <c r="Z810" s="110">
        <v>777535.39399999985</v>
      </c>
      <c r="AA810" s="110">
        <v>0</v>
      </c>
      <c r="AB810" s="110">
        <v>4688538.4258200005</v>
      </c>
      <c r="AC810" s="110">
        <v>2309280.1201799996</v>
      </c>
      <c r="AD810" s="110">
        <v>0</v>
      </c>
      <c r="AE810" t="s">
        <v>1907</v>
      </c>
      <c r="AF810" t="s">
        <v>764</v>
      </c>
      <c r="AG810" t="s">
        <v>365</v>
      </c>
    </row>
    <row r="811" spans="1:34" ht="25">
      <c r="A811" s="104" t="s">
        <v>26</v>
      </c>
      <c r="B811" s="104" t="s">
        <v>11</v>
      </c>
      <c r="D811" s="113" t="s">
        <v>924</v>
      </c>
      <c r="F811" s="28" t="s">
        <v>1194</v>
      </c>
      <c r="G811" s="28" t="s">
        <v>1184</v>
      </c>
      <c r="H811" s="28"/>
      <c r="I811" s="28"/>
      <c r="J811" s="28"/>
      <c r="K811" s="28"/>
      <c r="L811" s="28"/>
      <c r="M811" s="106" t="s">
        <v>6033</v>
      </c>
      <c r="N811" s="332"/>
      <c r="O811" s="28"/>
      <c r="P811" s="28"/>
      <c r="Q811" s="28"/>
      <c r="S811" s="112">
        <v>0.1</v>
      </c>
      <c r="T811" s="114">
        <v>2028</v>
      </c>
      <c r="U811" s="110">
        <v>3830</v>
      </c>
      <c r="V811" s="110"/>
      <c r="W811" s="110">
        <v>3830</v>
      </c>
      <c r="X811" s="111">
        <v>1</v>
      </c>
      <c r="Y811" s="112">
        <v>0</v>
      </c>
      <c r="Z811" s="110">
        <v>3447</v>
      </c>
      <c r="AA811" s="110">
        <v>0</v>
      </c>
      <c r="AB811" s="110">
        <v>383</v>
      </c>
      <c r="AC811" s="110">
        <v>0</v>
      </c>
      <c r="AD811" s="110">
        <v>0</v>
      </c>
      <c r="AE811" t="s">
        <v>1894</v>
      </c>
      <c r="AF811" t="s">
        <v>764</v>
      </c>
      <c r="AG811" t="s">
        <v>7524</v>
      </c>
      <c r="AH811" t="s">
        <v>30</v>
      </c>
    </row>
    <row r="812" spans="1:34" ht="25">
      <c r="A812" s="104" t="s">
        <v>26</v>
      </c>
      <c r="B812" s="104" t="s">
        <v>11</v>
      </c>
      <c r="D812" s="42" t="s">
        <v>924</v>
      </c>
      <c r="F812" s="28" t="s">
        <v>1194</v>
      </c>
      <c r="G812" s="28" t="s">
        <v>1184</v>
      </c>
      <c r="H812" s="28"/>
      <c r="I812" s="28"/>
      <c r="J812" s="28"/>
      <c r="K812" s="28"/>
      <c r="L812" s="28"/>
      <c r="M812" s="106" t="s">
        <v>6033</v>
      </c>
      <c r="N812" s="332"/>
      <c r="O812" s="28"/>
      <c r="P812" s="28"/>
      <c r="Q812" s="28"/>
      <c r="S812" s="112">
        <v>0.1</v>
      </c>
      <c r="T812" s="114">
        <v>2028</v>
      </c>
      <c r="U812" s="110">
        <v>91071.959999999992</v>
      </c>
      <c r="V812" s="110"/>
      <c r="W812" s="110">
        <v>91071.959999999992</v>
      </c>
      <c r="X812" s="111">
        <v>1</v>
      </c>
      <c r="Y812" s="112">
        <v>0</v>
      </c>
      <c r="Z812" s="110">
        <v>81964.763999999996</v>
      </c>
      <c r="AA812" s="110">
        <v>0</v>
      </c>
      <c r="AB812" s="110">
        <v>9107.1959999999963</v>
      </c>
      <c r="AC812" s="110">
        <v>0</v>
      </c>
      <c r="AD812" s="110">
        <v>0</v>
      </c>
      <c r="AE812" t="s">
        <v>1894</v>
      </c>
      <c r="AF812" t="s">
        <v>764</v>
      </c>
      <c r="AG812" t="s">
        <v>7524</v>
      </c>
      <c r="AH812" t="s">
        <v>30</v>
      </c>
    </row>
    <row r="813" spans="1:34" ht="62.5">
      <c r="A813" s="104" t="s">
        <v>5882</v>
      </c>
      <c r="B813" s="104" t="s">
        <v>280</v>
      </c>
      <c r="D813" s="113" t="s">
        <v>6349</v>
      </c>
      <c r="F813" s="28" t="s">
        <v>1005</v>
      </c>
      <c r="G813" s="28" t="s">
        <v>1665</v>
      </c>
      <c r="H813" s="28"/>
      <c r="I813" s="28"/>
      <c r="J813" s="28"/>
      <c r="K813" s="28"/>
      <c r="L813" s="28"/>
      <c r="M813" s="106" t="s">
        <v>6351</v>
      </c>
      <c r="N813" s="332"/>
      <c r="O813" s="28"/>
      <c r="P813" s="28"/>
      <c r="Q813" s="28"/>
      <c r="S813" s="112">
        <v>0.875</v>
      </c>
      <c r="T813" s="114">
        <v>2028</v>
      </c>
      <c r="U813" s="110">
        <v>996940.69</v>
      </c>
      <c r="V813" s="110"/>
      <c r="W813" s="110">
        <v>996940.69</v>
      </c>
      <c r="X813" s="111">
        <v>1</v>
      </c>
      <c r="Y813" s="112">
        <v>0</v>
      </c>
      <c r="Z813" s="110">
        <v>124617.58624999999</v>
      </c>
      <c r="AA813" s="110">
        <v>0</v>
      </c>
      <c r="AB813" s="110">
        <v>872323.10375000001</v>
      </c>
      <c r="AC813" s="110">
        <v>0</v>
      </c>
      <c r="AD813" s="110">
        <v>0</v>
      </c>
      <c r="AE813" t="s">
        <v>540</v>
      </c>
      <c r="AF813" t="s">
        <v>764</v>
      </c>
      <c r="AG813" t="s">
        <v>365</v>
      </c>
    </row>
    <row r="814" spans="1:34" ht="62.5">
      <c r="A814" s="104" t="s">
        <v>5882</v>
      </c>
      <c r="B814" s="104" t="s">
        <v>280</v>
      </c>
      <c r="D814" s="1" t="s">
        <v>6349</v>
      </c>
      <c r="F814" s="28" t="s">
        <v>1005</v>
      </c>
      <c r="G814" s="28" t="s">
        <v>1665</v>
      </c>
      <c r="H814" s="28"/>
      <c r="I814" s="28"/>
      <c r="J814" s="28"/>
      <c r="K814" s="28"/>
      <c r="L814" s="28"/>
      <c r="M814" s="106" t="s">
        <v>6351</v>
      </c>
      <c r="N814" s="332"/>
      <c r="O814" s="28"/>
      <c r="P814" s="28"/>
      <c r="Q814" s="28"/>
      <c r="S814" s="112">
        <v>0.875</v>
      </c>
      <c r="T814" s="114">
        <v>2028</v>
      </c>
      <c r="U814" s="110">
        <v>228417.66000000003</v>
      </c>
      <c r="V814" s="110"/>
      <c r="W814" s="110">
        <v>228417.66000000003</v>
      </c>
      <c r="X814" s="111">
        <v>1</v>
      </c>
      <c r="Y814" s="112">
        <v>0</v>
      </c>
      <c r="Z814" s="110">
        <v>28552.207500000004</v>
      </c>
      <c r="AA814" s="110">
        <v>0</v>
      </c>
      <c r="AB814" s="110">
        <v>199865.45250000001</v>
      </c>
      <c r="AC814" s="110">
        <v>0</v>
      </c>
      <c r="AD814" s="110">
        <v>0</v>
      </c>
      <c r="AE814" t="s">
        <v>540</v>
      </c>
      <c r="AF814" t="s">
        <v>764</v>
      </c>
      <c r="AG814" t="s">
        <v>365</v>
      </c>
    </row>
    <row r="815" spans="1:34" ht="62.5">
      <c r="A815" s="104" t="s">
        <v>5882</v>
      </c>
      <c r="B815" s="104" t="s">
        <v>280</v>
      </c>
      <c r="D815" s="113" t="s">
        <v>6642</v>
      </c>
      <c r="F815" s="28" t="s">
        <v>1004</v>
      </c>
      <c r="G815" s="28" t="s">
        <v>1619</v>
      </c>
      <c r="H815" s="28"/>
      <c r="I815" s="28"/>
      <c r="J815" s="28"/>
      <c r="K815" s="28"/>
      <c r="L815" s="28"/>
      <c r="M815" s="106" t="s">
        <v>6304</v>
      </c>
      <c r="N815" s="332"/>
      <c r="O815" s="28"/>
      <c r="P815" s="28"/>
      <c r="Q815" s="28"/>
      <c r="S815" s="112">
        <v>0.625</v>
      </c>
      <c r="T815" s="114">
        <v>2028</v>
      </c>
      <c r="U815" s="110">
        <v>35199.33</v>
      </c>
      <c r="V815" s="110"/>
      <c r="W815" s="110">
        <v>35199.33</v>
      </c>
      <c r="X815" s="111">
        <v>1</v>
      </c>
      <c r="Y815" s="112">
        <v>0</v>
      </c>
      <c r="Z815" s="110">
        <v>13199.748750000001</v>
      </c>
      <c r="AA815" s="110">
        <v>0</v>
      </c>
      <c r="AB815" s="110">
        <v>21999.581250000003</v>
      </c>
      <c r="AC815" s="110">
        <v>0</v>
      </c>
      <c r="AD815" s="110">
        <v>0</v>
      </c>
      <c r="AE815" t="s">
        <v>552</v>
      </c>
      <c r="AF815" t="s">
        <v>764</v>
      </c>
      <c r="AG815" t="s">
        <v>7524</v>
      </c>
      <c r="AH815" t="s">
        <v>30</v>
      </c>
    </row>
    <row r="816" spans="1:34" ht="50">
      <c r="A816" s="104" t="s">
        <v>5882</v>
      </c>
      <c r="B816" s="104" t="s">
        <v>280</v>
      </c>
      <c r="D816" s="113" t="s">
        <v>6360</v>
      </c>
      <c r="F816" s="28" t="s">
        <v>1000</v>
      </c>
      <c r="G816" s="28" t="s">
        <v>1618</v>
      </c>
      <c r="H816" s="28"/>
      <c r="I816" s="28"/>
      <c r="J816" s="28"/>
      <c r="K816" s="28"/>
      <c r="L816" s="28"/>
      <c r="M816" s="106" t="s">
        <v>6304</v>
      </c>
      <c r="N816" s="332"/>
      <c r="O816" s="28"/>
      <c r="P816" s="28"/>
      <c r="Q816" s="28"/>
      <c r="S816" s="112">
        <v>0.625</v>
      </c>
      <c r="T816" s="114">
        <v>2028</v>
      </c>
      <c r="U816" s="110">
        <v>1148.8600000000001</v>
      </c>
      <c r="V816" s="110"/>
      <c r="W816" s="110">
        <v>1148.8600000000001</v>
      </c>
      <c r="X816" s="111">
        <v>1</v>
      </c>
      <c r="Y816" s="112">
        <v>0</v>
      </c>
      <c r="Z816" s="110">
        <v>430.82250000000005</v>
      </c>
      <c r="AA816" s="110">
        <v>0</v>
      </c>
      <c r="AB816" s="110">
        <v>718.03750000000014</v>
      </c>
      <c r="AC816" s="110">
        <v>0</v>
      </c>
      <c r="AD816" s="110">
        <v>0</v>
      </c>
      <c r="AE816" t="s">
        <v>552</v>
      </c>
      <c r="AF816" t="s">
        <v>764</v>
      </c>
      <c r="AG816" t="s">
        <v>7524</v>
      </c>
      <c r="AH816" t="s">
        <v>7525</v>
      </c>
    </row>
    <row r="817" spans="1:34" ht="50">
      <c r="A817" s="104" t="s">
        <v>5882</v>
      </c>
      <c r="B817" s="104" t="s">
        <v>280</v>
      </c>
      <c r="D817" s="113" t="s">
        <v>6360</v>
      </c>
      <c r="F817" s="28" t="s">
        <v>1000</v>
      </c>
      <c r="G817" s="28" t="s">
        <v>1618</v>
      </c>
      <c r="H817" s="28"/>
      <c r="I817" s="28"/>
      <c r="J817" s="28"/>
      <c r="K817" s="28"/>
      <c r="L817" s="28"/>
      <c r="M817" s="106" t="s">
        <v>6304</v>
      </c>
      <c r="N817" s="332"/>
      <c r="O817" s="28"/>
      <c r="P817" s="28"/>
      <c r="Q817" s="28"/>
      <c r="S817" s="112">
        <v>0.625</v>
      </c>
      <c r="T817" s="114">
        <v>2028</v>
      </c>
      <c r="U817" s="110">
        <v>94186.510000000009</v>
      </c>
      <c r="V817" s="110"/>
      <c r="W817" s="110">
        <v>94186.510000000009</v>
      </c>
      <c r="X817" s="111">
        <v>1</v>
      </c>
      <c r="Y817" s="112">
        <v>0</v>
      </c>
      <c r="Z817" s="110">
        <v>35319.941250000003</v>
      </c>
      <c r="AA817" s="110">
        <v>0</v>
      </c>
      <c r="AB817" s="110">
        <v>58866.568750000006</v>
      </c>
      <c r="AC817" s="110">
        <v>0</v>
      </c>
      <c r="AD817" s="110">
        <v>0</v>
      </c>
      <c r="AE817" t="s">
        <v>552</v>
      </c>
      <c r="AF817" t="s">
        <v>764</v>
      </c>
      <c r="AG817" t="s">
        <v>365</v>
      </c>
    </row>
    <row r="818" spans="1:34" ht="50">
      <c r="A818" s="104" t="s">
        <v>5882</v>
      </c>
      <c r="B818" s="104" t="s">
        <v>280</v>
      </c>
      <c r="D818" s="113" t="s">
        <v>6319</v>
      </c>
      <c r="F818" s="28" t="s">
        <v>1003</v>
      </c>
      <c r="G818" s="28" t="s">
        <v>1655</v>
      </c>
      <c r="H818" s="28"/>
      <c r="I818" s="28"/>
      <c r="J818" s="28"/>
      <c r="K818" s="28"/>
      <c r="L818" s="28"/>
      <c r="M818" s="106" t="s">
        <v>6321</v>
      </c>
      <c r="N818" s="332"/>
      <c r="O818" s="28"/>
      <c r="P818" s="28"/>
      <c r="Q818" s="28"/>
      <c r="S818" s="112">
        <v>0.875</v>
      </c>
      <c r="T818" s="114">
        <v>2028</v>
      </c>
      <c r="U818" s="110">
        <v>33569.160000000003</v>
      </c>
      <c r="V818" s="110"/>
      <c r="W818" s="110">
        <v>33569.160000000003</v>
      </c>
      <c r="X818" s="111">
        <v>1</v>
      </c>
      <c r="Y818" s="112">
        <v>0</v>
      </c>
      <c r="Z818" s="110">
        <v>4196.1450000000004</v>
      </c>
      <c r="AA818" s="110">
        <v>0</v>
      </c>
      <c r="AB818" s="110">
        <v>29373.015000000003</v>
      </c>
      <c r="AC818" s="110">
        <v>0</v>
      </c>
      <c r="AD818" s="110">
        <v>0</v>
      </c>
      <c r="AE818" t="s">
        <v>538</v>
      </c>
      <c r="AF818" t="s">
        <v>764</v>
      </c>
      <c r="AG818" t="s">
        <v>7524</v>
      </c>
      <c r="AH818" t="s">
        <v>7525</v>
      </c>
    </row>
    <row r="819" spans="1:34" ht="50">
      <c r="A819" s="104" t="s">
        <v>5882</v>
      </c>
      <c r="B819" s="104" t="s">
        <v>280</v>
      </c>
      <c r="D819" s="113" t="s">
        <v>6319</v>
      </c>
      <c r="F819" s="28" t="s">
        <v>1003</v>
      </c>
      <c r="G819" s="28" t="s">
        <v>1655</v>
      </c>
      <c r="H819" s="28"/>
      <c r="I819" s="28"/>
      <c r="J819" s="28"/>
      <c r="K819" s="28"/>
      <c r="L819" s="28"/>
      <c r="M819" s="106" t="s">
        <v>6321</v>
      </c>
      <c r="N819" s="332"/>
      <c r="O819" s="28"/>
      <c r="P819" s="28"/>
      <c r="Q819" s="28"/>
      <c r="S819" s="112">
        <v>0.875</v>
      </c>
      <c r="T819" s="114">
        <v>2028</v>
      </c>
      <c r="U819" s="110">
        <v>96155.449999999822</v>
      </c>
      <c r="V819" s="110"/>
      <c r="W819" s="110">
        <v>96155.449999999822</v>
      </c>
      <c r="X819" s="111">
        <v>1</v>
      </c>
      <c r="Y819" s="112">
        <v>0</v>
      </c>
      <c r="Z819" s="110">
        <v>12019.431249999978</v>
      </c>
      <c r="AA819" s="110">
        <v>0</v>
      </c>
      <c r="AB819" s="110">
        <v>84136.018749999843</v>
      </c>
      <c r="AC819" s="110">
        <v>0</v>
      </c>
      <c r="AD819" s="110">
        <v>0</v>
      </c>
      <c r="AE819" t="s">
        <v>538</v>
      </c>
      <c r="AF819" t="s">
        <v>764</v>
      </c>
      <c r="AG819" t="s">
        <v>365</v>
      </c>
    </row>
    <row r="820" spans="1:34" ht="37.5">
      <c r="A820" s="104" t="s">
        <v>2015</v>
      </c>
      <c r="B820" s="104" t="s">
        <v>1940</v>
      </c>
      <c r="D820" s="113" t="s">
        <v>6362</v>
      </c>
      <c r="F820" s="28" t="s">
        <v>1161</v>
      </c>
      <c r="G820" s="28" t="s">
        <v>1742</v>
      </c>
      <c r="H820" s="28"/>
      <c r="I820" s="28"/>
      <c r="J820" s="28"/>
      <c r="K820" s="28"/>
      <c r="L820" s="28"/>
      <c r="M820" s="106" t="s">
        <v>6577</v>
      </c>
      <c r="N820" s="332"/>
      <c r="O820" s="28"/>
      <c r="P820" s="28"/>
      <c r="Q820" s="28"/>
      <c r="S820" s="112">
        <v>0.875</v>
      </c>
      <c r="T820" s="114">
        <v>2028</v>
      </c>
      <c r="U820" s="110">
        <v>27171.589999999997</v>
      </c>
      <c r="V820" s="110"/>
      <c r="W820" s="110">
        <v>27171.589999999997</v>
      </c>
      <c r="X820" s="111">
        <v>1</v>
      </c>
      <c r="Y820" s="112">
        <v>0</v>
      </c>
      <c r="Z820" s="110">
        <v>3396.4487499999996</v>
      </c>
      <c r="AA820" s="110">
        <v>0</v>
      </c>
      <c r="AB820" s="110">
        <v>23775.141249999997</v>
      </c>
      <c r="AC820" s="110">
        <v>0</v>
      </c>
      <c r="AD820" s="110">
        <v>0</v>
      </c>
      <c r="AE820" t="s">
        <v>646</v>
      </c>
      <c r="AF820" t="s">
        <v>765</v>
      </c>
      <c r="AG820" t="s">
        <v>7524</v>
      </c>
      <c r="AH820" t="s">
        <v>30</v>
      </c>
    </row>
    <row r="821" spans="1:34" ht="50">
      <c r="A821" s="104" t="s">
        <v>2015</v>
      </c>
      <c r="B821" s="104" t="s">
        <v>1940</v>
      </c>
      <c r="D821" s="113" t="s">
        <v>6710</v>
      </c>
      <c r="F821" s="28" t="s">
        <v>1012</v>
      </c>
      <c r="G821" s="28" t="s">
        <v>1679</v>
      </c>
      <c r="H821" s="28"/>
      <c r="I821" s="28"/>
      <c r="J821" s="28"/>
      <c r="K821" s="28"/>
      <c r="L821" s="28"/>
      <c r="M821" s="106" t="s">
        <v>6711</v>
      </c>
      <c r="N821" s="332"/>
      <c r="O821" s="28"/>
      <c r="P821" s="28"/>
      <c r="Q821" s="28"/>
      <c r="S821" s="112">
        <v>0.875</v>
      </c>
      <c r="T821" s="114">
        <v>2028</v>
      </c>
      <c r="U821" s="110">
        <v>18386.530000000046</v>
      </c>
      <c r="V821" s="110"/>
      <c r="W821" s="110">
        <v>18386.530000000046</v>
      </c>
      <c r="X821" s="111">
        <v>1</v>
      </c>
      <c r="Y821" s="112">
        <v>0</v>
      </c>
      <c r="Z821" s="110">
        <v>2298.3162500000058</v>
      </c>
      <c r="AA821" s="110">
        <v>0</v>
      </c>
      <c r="AB821" s="110">
        <v>16088.213750000041</v>
      </c>
      <c r="AC821" s="110">
        <v>0</v>
      </c>
      <c r="AD821" s="110">
        <v>0</v>
      </c>
      <c r="AE821" t="s">
        <v>664</v>
      </c>
      <c r="AF821" t="s">
        <v>765</v>
      </c>
      <c r="AG821" t="s">
        <v>7524</v>
      </c>
      <c r="AH821" t="s">
        <v>7525</v>
      </c>
    </row>
    <row r="822" spans="1:34" ht="37.5">
      <c r="A822" s="104" t="s">
        <v>5882</v>
      </c>
      <c r="B822" s="104" t="s">
        <v>280</v>
      </c>
      <c r="D822" s="1" t="s">
        <v>6661</v>
      </c>
      <c r="F822" s="28" t="s">
        <v>1008</v>
      </c>
      <c r="G822" s="28" t="s">
        <v>1609</v>
      </c>
      <c r="H822" s="28"/>
      <c r="I822" s="28"/>
      <c r="J822" s="28"/>
      <c r="K822" s="28"/>
      <c r="L822" s="28"/>
      <c r="M822" s="106" t="s">
        <v>5976</v>
      </c>
      <c r="N822" s="332"/>
      <c r="O822" s="28"/>
      <c r="P822" s="28"/>
      <c r="Q822" s="28"/>
      <c r="S822" s="112">
        <v>0.5</v>
      </c>
      <c r="T822" s="114">
        <v>2028</v>
      </c>
      <c r="U822" s="110">
        <v>17240</v>
      </c>
      <c r="V822" s="110"/>
      <c r="W822" s="110">
        <v>17240</v>
      </c>
      <c r="X822" s="111">
        <v>1</v>
      </c>
      <c r="Y822" s="112">
        <v>0</v>
      </c>
      <c r="Z822" s="110">
        <v>8620</v>
      </c>
      <c r="AA822" s="110">
        <v>0</v>
      </c>
      <c r="AB822" s="110">
        <v>8620</v>
      </c>
      <c r="AC822" s="110">
        <v>0</v>
      </c>
      <c r="AD822" s="110">
        <v>0</v>
      </c>
      <c r="AE822" t="s">
        <v>526</v>
      </c>
      <c r="AF822" t="s">
        <v>765</v>
      </c>
      <c r="AG822" t="s">
        <v>7524</v>
      </c>
      <c r="AH822" t="s">
        <v>30</v>
      </c>
    </row>
    <row r="823" spans="1:34" ht="50">
      <c r="A823" s="104" t="s">
        <v>5882</v>
      </c>
      <c r="B823" s="104" t="s">
        <v>280</v>
      </c>
      <c r="D823" s="113" t="s">
        <v>6588</v>
      </c>
      <c r="F823" s="28" t="s">
        <v>1020</v>
      </c>
      <c r="G823" s="28" t="s">
        <v>1659</v>
      </c>
      <c r="H823" s="28"/>
      <c r="I823" s="28"/>
      <c r="J823" s="28"/>
      <c r="K823" s="28"/>
      <c r="L823" s="28"/>
      <c r="M823" s="106" t="s">
        <v>5992</v>
      </c>
      <c r="N823" s="332"/>
      <c r="O823" s="28"/>
      <c r="P823" s="28"/>
      <c r="Q823" s="28"/>
      <c r="S823" s="112">
        <v>0.5</v>
      </c>
      <c r="T823" s="114">
        <v>2028</v>
      </c>
      <c r="U823" s="110">
        <v>445</v>
      </c>
      <c r="V823" s="110"/>
      <c r="W823" s="110">
        <v>445</v>
      </c>
      <c r="X823" s="111">
        <v>1</v>
      </c>
      <c r="Y823" s="112">
        <v>0</v>
      </c>
      <c r="Z823" s="110">
        <v>222.5</v>
      </c>
      <c r="AA823" s="110">
        <v>0</v>
      </c>
      <c r="AB823" s="110">
        <v>222.5</v>
      </c>
      <c r="AC823" s="110">
        <v>0</v>
      </c>
      <c r="AD823" s="110">
        <v>0</v>
      </c>
      <c r="AE823" t="s">
        <v>543</v>
      </c>
      <c r="AF823" t="s">
        <v>765</v>
      </c>
      <c r="AG823" t="s">
        <v>7524</v>
      </c>
      <c r="AH823" t="s">
        <v>7525</v>
      </c>
    </row>
    <row r="824" spans="1:34" ht="62.5">
      <c r="A824" s="104" t="s">
        <v>5882</v>
      </c>
      <c r="B824" s="104" t="s">
        <v>280</v>
      </c>
      <c r="D824" s="113" t="s">
        <v>6352</v>
      </c>
      <c r="F824" s="28" t="s">
        <v>1016</v>
      </c>
      <c r="G824" s="28" t="s">
        <v>1733</v>
      </c>
      <c r="H824" s="28"/>
      <c r="I824" s="28"/>
      <c r="J824" s="28"/>
      <c r="K824" s="28"/>
      <c r="L824" s="28"/>
      <c r="M824" s="106" t="s">
        <v>5992</v>
      </c>
      <c r="N824" s="332"/>
      <c r="O824" s="28"/>
      <c r="P824" s="28"/>
      <c r="Q824" s="28"/>
      <c r="S824" s="112">
        <v>0.5</v>
      </c>
      <c r="T824" s="114">
        <v>2028</v>
      </c>
      <c r="U824" s="110">
        <v>8315.7199999999993</v>
      </c>
      <c r="V824" s="110"/>
      <c r="W824" s="110">
        <v>8315.7199999999993</v>
      </c>
      <c r="X824" s="111">
        <v>1</v>
      </c>
      <c r="Y824" s="112">
        <v>0</v>
      </c>
      <c r="Z824" s="110">
        <v>4157.8599999999997</v>
      </c>
      <c r="AA824" s="110">
        <v>0</v>
      </c>
      <c r="AB824" s="110">
        <v>4157.8599999999997</v>
      </c>
      <c r="AC824" s="110">
        <v>0</v>
      </c>
      <c r="AD824" s="110">
        <v>0</v>
      </c>
      <c r="AE824" t="s">
        <v>543</v>
      </c>
      <c r="AF824" t="s">
        <v>765</v>
      </c>
      <c r="AG824" t="s">
        <v>7524</v>
      </c>
      <c r="AH824" t="s">
        <v>7525</v>
      </c>
    </row>
    <row r="825" spans="1:34" ht="50">
      <c r="A825" s="104" t="s">
        <v>5882</v>
      </c>
      <c r="B825" s="104" t="s">
        <v>280</v>
      </c>
      <c r="D825" s="1" t="s">
        <v>6616</v>
      </c>
      <c r="F825" s="28" t="s">
        <v>751</v>
      </c>
      <c r="G825" s="28" t="s">
        <v>1671</v>
      </c>
      <c r="H825" s="28"/>
      <c r="I825" s="28"/>
      <c r="J825" s="28"/>
      <c r="K825" s="28"/>
      <c r="L825" s="28"/>
      <c r="M825" s="106" t="s">
        <v>5992</v>
      </c>
      <c r="N825" s="332"/>
      <c r="O825" s="28"/>
      <c r="P825" s="28"/>
      <c r="Q825" s="28"/>
      <c r="S825" s="112">
        <v>0.625</v>
      </c>
      <c r="T825" s="114">
        <v>2028</v>
      </c>
      <c r="U825" s="110">
        <v>5225.68</v>
      </c>
      <c r="V825" s="110"/>
      <c r="W825" s="110">
        <v>5225.68</v>
      </c>
      <c r="X825" s="111">
        <v>1</v>
      </c>
      <c r="Y825" s="112">
        <v>0</v>
      </c>
      <c r="Z825" s="110">
        <v>1959.63</v>
      </c>
      <c r="AA825" s="110">
        <v>0</v>
      </c>
      <c r="AB825" s="110">
        <v>3266.05</v>
      </c>
      <c r="AC825" s="110">
        <v>0</v>
      </c>
      <c r="AD825" s="110">
        <v>0</v>
      </c>
      <c r="AE825" t="s">
        <v>543</v>
      </c>
      <c r="AF825" t="s">
        <v>765</v>
      </c>
      <c r="AG825" t="s">
        <v>7524</v>
      </c>
      <c r="AH825" t="s">
        <v>7525</v>
      </c>
    </row>
    <row r="826" spans="1:34" ht="50">
      <c r="A826" s="104" t="s">
        <v>5882</v>
      </c>
      <c r="B826" s="104" t="s">
        <v>280</v>
      </c>
      <c r="D826" s="113" t="s">
        <v>6585</v>
      </c>
      <c r="F826" s="28" t="s">
        <v>1018</v>
      </c>
      <c r="G826" s="28" t="s">
        <v>1614</v>
      </c>
      <c r="H826" s="28"/>
      <c r="I826" s="28"/>
      <c r="J826" s="28"/>
      <c r="K826" s="28"/>
      <c r="L826" s="28"/>
      <c r="M826" s="106" t="s">
        <v>6586</v>
      </c>
      <c r="N826" s="332"/>
      <c r="O826" s="28"/>
      <c r="P826" s="28"/>
      <c r="Q826" s="28"/>
      <c r="S826" s="112">
        <v>0.75</v>
      </c>
      <c r="T826" s="114">
        <v>2028</v>
      </c>
      <c r="U826" s="110">
        <v>41526.19</v>
      </c>
      <c r="V826" s="110"/>
      <c r="W826" s="110">
        <v>41526.19</v>
      </c>
      <c r="X826" s="111">
        <v>1</v>
      </c>
      <c r="Y826" s="112">
        <v>0</v>
      </c>
      <c r="Z826" s="110">
        <v>10381.547500000001</v>
      </c>
      <c r="AA826" s="110">
        <v>0</v>
      </c>
      <c r="AB826" s="110">
        <v>31144.642500000002</v>
      </c>
      <c r="AC826" s="110">
        <v>0</v>
      </c>
      <c r="AD826" s="110">
        <v>0</v>
      </c>
      <c r="AE826" t="s">
        <v>530</v>
      </c>
      <c r="AF826" t="s">
        <v>764</v>
      </c>
      <c r="AG826" t="s">
        <v>7524</v>
      </c>
      <c r="AH826" t="s">
        <v>7525</v>
      </c>
    </row>
    <row r="827" spans="1:34" ht="100">
      <c r="A827" s="104" t="s">
        <v>5882</v>
      </c>
      <c r="B827" s="104" t="s">
        <v>280</v>
      </c>
      <c r="D827" s="113" t="s">
        <v>6597</v>
      </c>
      <c r="F827" s="28" t="s">
        <v>1029</v>
      </c>
      <c r="G827" s="28" t="s">
        <v>1727</v>
      </c>
      <c r="H827" s="28"/>
      <c r="I827" s="28"/>
      <c r="J827" s="28"/>
      <c r="K827" s="28"/>
      <c r="L827" s="28"/>
      <c r="M827" s="106" t="s">
        <v>5976</v>
      </c>
      <c r="N827" s="332"/>
      <c r="O827" s="28"/>
      <c r="P827" s="28"/>
      <c r="Q827" s="28"/>
      <c r="S827" s="112">
        <v>0.625</v>
      </c>
      <c r="T827" s="114">
        <v>2028</v>
      </c>
      <c r="U827" s="110">
        <v>1040</v>
      </c>
      <c r="V827" s="110"/>
      <c r="W827" s="110">
        <v>1040</v>
      </c>
      <c r="X827" s="111">
        <v>1</v>
      </c>
      <c r="Y827" s="112">
        <v>0</v>
      </c>
      <c r="Z827" s="110">
        <v>390</v>
      </c>
      <c r="AA827" s="110">
        <v>0</v>
      </c>
      <c r="AB827" s="110">
        <v>650</v>
      </c>
      <c r="AC827" s="110">
        <v>0</v>
      </c>
      <c r="AD827" s="110">
        <v>0</v>
      </c>
      <c r="AE827" t="s">
        <v>526</v>
      </c>
      <c r="AF827" t="s">
        <v>765</v>
      </c>
      <c r="AG827" t="s">
        <v>7524</v>
      </c>
      <c r="AH827" t="s">
        <v>7525</v>
      </c>
    </row>
    <row r="828" spans="1:34" ht="50">
      <c r="A828" s="104" t="s">
        <v>2015</v>
      </c>
      <c r="B828" s="104" t="s">
        <v>1940</v>
      </c>
      <c r="D828" s="113" t="s">
        <v>6313</v>
      </c>
      <c r="F828" s="28" t="s">
        <v>6582</v>
      </c>
      <c r="G828" s="28" t="s">
        <v>1686</v>
      </c>
      <c r="H828" s="28"/>
      <c r="I828" s="28"/>
      <c r="J828" s="28"/>
      <c r="K828" s="28"/>
      <c r="L828" s="28"/>
      <c r="M828" s="106" t="s">
        <v>6583</v>
      </c>
      <c r="N828" s="332"/>
      <c r="O828" s="28"/>
      <c r="P828" s="28"/>
      <c r="Q828" s="28"/>
      <c r="S828" s="112">
        <v>0.6</v>
      </c>
      <c r="T828" s="114">
        <v>2028</v>
      </c>
      <c r="U828" s="110">
        <v>388.68</v>
      </c>
      <c r="V828" s="110"/>
      <c r="W828" s="110">
        <v>388.68</v>
      </c>
      <c r="X828" s="111">
        <v>1</v>
      </c>
      <c r="Y828" s="112">
        <v>0</v>
      </c>
      <c r="Z828" s="110">
        <v>155.47200000000001</v>
      </c>
      <c r="AA828" s="110">
        <v>0</v>
      </c>
      <c r="AB828" s="110">
        <v>233.208</v>
      </c>
      <c r="AC828" s="110">
        <v>0</v>
      </c>
      <c r="AD828" s="110">
        <v>0</v>
      </c>
      <c r="AE828" t="s">
        <v>657</v>
      </c>
      <c r="AF828" t="s">
        <v>765</v>
      </c>
      <c r="AG828" t="s">
        <v>7524</v>
      </c>
      <c r="AH828" t="s">
        <v>7525</v>
      </c>
    </row>
    <row r="829" spans="1:34" ht="50">
      <c r="A829" s="104" t="s">
        <v>2015</v>
      </c>
      <c r="B829" s="104" t="s">
        <v>1940</v>
      </c>
      <c r="D829" s="113" t="s">
        <v>6313</v>
      </c>
      <c r="F829" s="28" t="s">
        <v>6582</v>
      </c>
      <c r="G829" s="28" t="s">
        <v>1686</v>
      </c>
      <c r="H829" s="28"/>
      <c r="I829" s="28"/>
      <c r="J829" s="28"/>
      <c r="K829" s="28"/>
      <c r="L829" s="28"/>
      <c r="M829" s="106" t="s">
        <v>6583</v>
      </c>
      <c r="N829" s="332"/>
      <c r="O829" s="28"/>
      <c r="P829" s="28"/>
      <c r="Q829" s="28"/>
      <c r="S829" s="112">
        <v>0.6</v>
      </c>
      <c r="T829" s="114">
        <v>2028</v>
      </c>
      <c r="U829" s="110">
        <v>236712.2</v>
      </c>
      <c r="V829" s="110"/>
      <c r="W829" s="110">
        <v>236712.2</v>
      </c>
      <c r="X829" s="111">
        <v>1</v>
      </c>
      <c r="Y829" s="112">
        <v>0</v>
      </c>
      <c r="Z829" s="110">
        <v>94684.88</v>
      </c>
      <c r="AA829" s="110">
        <v>0</v>
      </c>
      <c r="AB829" s="110">
        <v>142027.32</v>
      </c>
      <c r="AC829" s="110">
        <v>0</v>
      </c>
      <c r="AD829" s="110">
        <v>0</v>
      </c>
      <c r="AE829" t="s">
        <v>657</v>
      </c>
      <c r="AF829" t="s">
        <v>765</v>
      </c>
      <c r="AG829" t="s">
        <v>365</v>
      </c>
    </row>
    <row r="830" spans="1:34" ht="62.5">
      <c r="A830" s="104" t="s">
        <v>5882</v>
      </c>
      <c r="B830" s="104" t="s">
        <v>280</v>
      </c>
      <c r="D830" s="1" t="s">
        <v>6648</v>
      </c>
      <c r="F830" s="28" t="s">
        <v>1023</v>
      </c>
      <c r="G830" s="28" t="s">
        <v>1663</v>
      </c>
      <c r="H830" s="28"/>
      <c r="I830" s="28"/>
      <c r="J830" s="28"/>
      <c r="K830" s="28"/>
      <c r="L830" s="28"/>
      <c r="M830" s="106" t="s">
        <v>5976</v>
      </c>
      <c r="N830" s="332"/>
      <c r="O830" s="28"/>
      <c r="P830" s="28"/>
      <c r="Q830" s="28"/>
      <c r="S830" s="112">
        <v>0.625</v>
      </c>
      <c r="T830" s="114">
        <v>2028</v>
      </c>
      <c r="U830" s="110">
        <v>191988.00999999998</v>
      </c>
      <c r="V830" s="110"/>
      <c r="W830" s="110">
        <v>191988.00999999998</v>
      </c>
      <c r="X830" s="111">
        <v>1</v>
      </c>
      <c r="Y830" s="112">
        <v>0</v>
      </c>
      <c r="Z830" s="110">
        <v>71995.503749999989</v>
      </c>
      <c r="AA830" s="110">
        <v>0</v>
      </c>
      <c r="AB830" s="110">
        <v>119992.50624999999</v>
      </c>
      <c r="AC830" s="110">
        <v>0</v>
      </c>
      <c r="AD830" s="110">
        <v>0</v>
      </c>
      <c r="AE830" t="s">
        <v>526</v>
      </c>
      <c r="AF830" t="s">
        <v>765</v>
      </c>
      <c r="AG830" t="s">
        <v>365</v>
      </c>
    </row>
    <row r="831" spans="1:34" ht="87.5">
      <c r="A831" s="104" t="s">
        <v>5882</v>
      </c>
      <c r="B831" s="104" t="s">
        <v>280</v>
      </c>
      <c r="D831" s="113" t="s">
        <v>6717</v>
      </c>
      <c r="F831" s="28" t="s">
        <v>1040</v>
      </c>
      <c r="G831" s="28" t="s">
        <v>1744</v>
      </c>
      <c r="H831" s="28"/>
      <c r="I831" s="28"/>
      <c r="J831" s="28"/>
      <c r="K831" s="28"/>
      <c r="L831" s="28"/>
      <c r="M831" s="106" t="s">
        <v>5976</v>
      </c>
      <c r="N831" s="332"/>
      <c r="O831" s="28"/>
      <c r="P831" s="28"/>
      <c r="Q831" s="28"/>
      <c r="S831" s="112">
        <v>0.75</v>
      </c>
      <c r="T831" s="114">
        <v>2028</v>
      </c>
      <c r="U831" s="110">
        <v>28080.65</v>
      </c>
      <c r="V831" s="110"/>
      <c r="W831" s="110">
        <v>28080.65</v>
      </c>
      <c r="X831" s="111">
        <v>1</v>
      </c>
      <c r="Y831" s="112">
        <v>0</v>
      </c>
      <c r="Z831" s="110">
        <v>7020.1625000000004</v>
      </c>
      <c r="AA831" s="110">
        <v>0</v>
      </c>
      <c r="AB831" s="110">
        <v>21060.487500000003</v>
      </c>
      <c r="AC831" s="110">
        <v>0</v>
      </c>
      <c r="AD831" s="110">
        <v>0</v>
      </c>
      <c r="AE831" t="s">
        <v>526</v>
      </c>
      <c r="AF831" t="s">
        <v>765</v>
      </c>
      <c r="AG831" t="s">
        <v>7524</v>
      </c>
      <c r="AH831" t="s">
        <v>30</v>
      </c>
    </row>
    <row r="832" spans="1:34" ht="37.5">
      <c r="A832" s="104" t="s">
        <v>5882</v>
      </c>
      <c r="B832" s="104" t="s">
        <v>280</v>
      </c>
      <c r="D832" s="113" t="s">
        <v>6630</v>
      </c>
      <c r="F832" s="28" t="s">
        <v>6629</v>
      </c>
      <c r="G832" s="28" t="s">
        <v>1736</v>
      </c>
      <c r="H832" s="28"/>
      <c r="I832" s="28"/>
      <c r="J832" s="28"/>
      <c r="K832" s="28"/>
      <c r="L832" s="28"/>
      <c r="M832" s="106" t="s">
        <v>5976</v>
      </c>
      <c r="N832" s="332"/>
      <c r="O832" s="28"/>
      <c r="P832" s="28"/>
      <c r="Q832" s="28"/>
      <c r="S832" s="112">
        <v>0.625</v>
      </c>
      <c r="T832" s="114">
        <v>2028</v>
      </c>
      <c r="U832" s="110">
        <v>3710</v>
      </c>
      <c r="V832" s="110"/>
      <c r="W832" s="110">
        <v>3710</v>
      </c>
      <c r="X832" s="111">
        <v>1</v>
      </c>
      <c r="Y832" s="112">
        <v>0</v>
      </c>
      <c r="Z832" s="110">
        <v>1391.25</v>
      </c>
      <c r="AA832" s="110">
        <v>0</v>
      </c>
      <c r="AB832" s="110">
        <v>2318.75</v>
      </c>
      <c r="AC832" s="110">
        <v>0</v>
      </c>
      <c r="AD832" s="110">
        <v>0</v>
      </c>
      <c r="AE832" t="s">
        <v>526</v>
      </c>
      <c r="AF832" t="s">
        <v>765</v>
      </c>
      <c r="AG832" t="s">
        <v>7524</v>
      </c>
      <c r="AH832" t="s">
        <v>30</v>
      </c>
    </row>
    <row r="833" spans="1:34" ht="37.5">
      <c r="A833" s="104" t="s">
        <v>2015</v>
      </c>
      <c r="B833" s="104" t="s">
        <v>1940</v>
      </c>
      <c r="D833" s="1" t="s">
        <v>6580</v>
      </c>
      <c r="F833" s="28" t="s">
        <v>1045</v>
      </c>
      <c r="G833" s="28" t="s">
        <v>1736</v>
      </c>
      <c r="H833" s="28"/>
      <c r="I833" s="28"/>
      <c r="J833" s="28"/>
      <c r="K833" s="28"/>
      <c r="L833" s="28"/>
      <c r="M833" s="106" t="s">
        <v>6581</v>
      </c>
      <c r="N833" s="332"/>
      <c r="O833" s="28"/>
      <c r="P833" s="28"/>
      <c r="Q833" s="28"/>
      <c r="S833" s="112">
        <v>0.52500000000000002</v>
      </c>
      <c r="T833" s="114">
        <v>2028</v>
      </c>
      <c r="U833" s="110">
        <v>2465</v>
      </c>
      <c r="V833" s="110"/>
      <c r="W833" s="110">
        <v>2465</v>
      </c>
      <c r="X833" s="111">
        <v>1</v>
      </c>
      <c r="Y833" s="112">
        <v>0</v>
      </c>
      <c r="Z833" s="110">
        <v>1170.875</v>
      </c>
      <c r="AA833" s="110">
        <v>0</v>
      </c>
      <c r="AB833" s="110">
        <v>1294.125</v>
      </c>
      <c r="AC833" s="110">
        <v>0</v>
      </c>
      <c r="AD833" s="110">
        <v>0</v>
      </c>
      <c r="AE833" t="s">
        <v>651</v>
      </c>
      <c r="AF833" t="s">
        <v>764</v>
      </c>
      <c r="AG833" t="s">
        <v>7524</v>
      </c>
      <c r="AH833" t="s">
        <v>7525</v>
      </c>
    </row>
    <row r="834" spans="1:34" ht="37.5">
      <c r="A834" s="104" t="s">
        <v>2015</v>
      </c>
      <c r="B834" s="104" t="s">
        <v>1940</v>
      </c>
      <c r="D834" s="113" t="s">
        <v>6580</v>
      </c>
      <c r="F834" s="28" t="s">
        <v>1045</v>
      </c>
      <c r="G834" s="28" t="s">
        <v>1736</v>
      </c>
      <c r="H834" s="28"/>
      <c r="I834" s="28"/>
      <c r="J834" s="28"/>
      <c r="K834" s="28"/>
      <c r="L834" s="28"/>
      <c r="M834" s="106" t="s">
        <v>6581</v>
      </c>
      <c r="N834" s="332"/>
      <c r="O834" s="28"/>
      <c r="P834" s="28"/>
      <c r="Q834" s="28"/>
      <c r="S834" s="112">
        <v>0.52500000000000002</v>
      </c>
      <c r="T834" s="114">
        <v>2028</v>
      </c>
      <c r="U834" s="110">
        <v>3623814.2800000003</v>
      </c>
      <c r="V834" s="110"/>
      <c r="W834" s="110">
        <v>3623814.2800000003</v>
      </c>
      <c r="X834" s="111">
        <v>1</v>
      </c>
      <c r="Y834" s="112">
        <v>0</v>
      </c>
      <c r="Z834" s="110">
        <v>1721311.7830000001</v>
      </c>
      <c r="AA834" s="110">
        <v>0</v>
      </c>
      <c r="AB834" s="110">
        <v>1902502.4970000002</v>
      </c>
      <c r="AC834" s="110">
        <v>0</v>
      </c>
      <c r="AD834" s="110">
        <v>0</v>
      </c>
      <c r="AE834" t="s">
        <v>651</v>
      </c>
      <c r="AF834" t="s">
        <v>764</v>
      </c>
      <c r="AG834" t="s">
        <v>365</v>
      </c>
    </row>
    <row r="835" spans="1:34" ht="75">
      <c r="A835" s="104" t="s">
        <v>2015</v>
      </c>
      <c r="B835" s="104" t="s">
        <v>1940</v>
      </c>
      <c r="D835" s="113" t="s">
        <v>6631</v>
      </c>
      <c r="F835" s="28" t="s">
        <v>1036</v>
      </c>
      <c r="G835" s="28" t="s">
        <v>1729</v>
      </c>
      <c r="H835" s="28"/>
      <c r="I835" s="28"/>
      <c r="J835" s="28"/>
      <c r="K835" s="28"/>
      <c r="L835" s="28"/>
      <c r="M835" s="106" t="s">
        <v>6583</v>
      </c>
      <c r="N835" s="332"/>
      <c r="O835" s="28"/>
      <c r="P835" s="28"/>
      <c r="Q835" s="28"/>
      <c r="S835" s="112">
        <v>0.75</v>
      </c>
      <c r="T835" s="114">
        <v>2028</v>
      </c>
      <c r="U835" s="110">
        <v>6150</v>
      </c>
      <c r="V835" s="110"/>
      <c r="W835" s="110">
        <v>6150</v>
      </c>
      <c r="X835" s="111">
        <v>1</v>
      </c>
      <c r="Y835" s="112">
        <v>0</v>
      </c>
      <c r="Z835" s="110">
        <v>1537.5</v>
      </c>
      <c r="AA835" s="110">
        <v>0</v>
      </c>
      <c r="AB835" s="110">
        <v>4612.5</v>
      </c>
      <c r="AC835" s="110">
        <v>0</v>
      </c>
      <c r="AD835" s="110">
        <v>0</v>
      </c>
      <c r="AE835" t="s">
        <v>657</v>
      </c>
      <c r="AF835" t="s">
        <v>765</v>
      </c>
      <c r="AG835" t="s">
        <v>7524</v>
      </c>
      <c r="AH835" t="s">
        <v>30</v>
      </c>
    </row>
    <row r="836" spans="1:34" ht="50">
      <c r="A836" s="104" t="s">
        <v>5882</v>
      </c>
      <c r="B836" s="104" t="s">
        <v>280</v>
      </c>
      <c r="D836" s="1" t="s">
        <v>6654</v>
      </c>
      <c r="F836" s="28" t="s">
        <v>1037</v>
      </c>
      <c r="G836" s="28" t="s">
        <v>1702</v>
      </c>
      <c r="H836" s="28"/>
      <c r="I836" s="28"/>
      <c r="J836" s="28"/>
      <c r="K836" s="28"/>
      <c r="L836" s="28"/>
      <c r="M836" s="106" t="s">
        <v>5976</v>
      </c>
      <c r="N836" s="332"/>
      <c r="O836" s="28"/>
      <c r="P836" s="28"/>
      <c r="Q836" s="28"/>
      <c r="S836" s="112">
        <v>0.75</v>
      </c>
      <c r="T836" s="114">
        <v>2028</v>
      </c>
      <c r="U836" s="110">
        <v>497712.59</v>
      </c>
      <c r="V836" s="110"/>
      <c r="W836" s="110">
        <v>497712.59</v>
      </c>
      <c r="X836" s="111">
        <v>1</v>
      </c>
      <c r="Y836" s="112">
        <v>0</v>
      </c>
      <c r="Z836" s="110">
        <v>124428.14750000001</v>
      </c>
      <c r="AA836" s="110">
        <v>0</v>
      </c>
      <c r="AB836" s="110">
        <v>373284.4425</v>
      </c>
      <c r="AC836" s="110">
        <v>0</v>
      </c>
      <c r="AD836" s="110">
        <v>0</v>
      </c>
      <c r="AE836" t="s">
        <v>526</v>
      </c>
      <c r="AF836" t="s">
        <v>765</v>
      </c>
      <c r="AG836" t="s">
        <v>365</v>
      </c>
    </row>
    <row r="837" spans="1:34" ht="50">
      <c r="A837" s="104" t="s">
        <v>5882</v>
      </c>
      <c r="B837" s="104" t="s">
        <v>280</v>
      </c>
      <c r="D837" s="1" t="s">
        <v>6655</v>
      </c>
      <c r="F837" s="28" t="s">
        <v>1037</v>
      </c>
      <c r="G837" s="28" t="s">
        <v>1702</v>
      </c>
      <c r="H837" s="28"/>
      <c r="I837" s="28"/>
      <c r="J837" s="28"/>
      <c r="K837" s="28"/>
      <c r="L837" s="28"/>
      <c r="M837" s="106" t="s">
        <v>5976</v>
      </c>
      <c r="N837" s="332"/>
      <c r="O837" s="28"/>
      <c r="P837" s="28"/>
      <c r="Q837" s="28"/>
      <c r="S837" s="112">
        <v>0.75</v>
      </c>
      <c r="T837" s="114">
        <v>2028</v>
      </c>
      <c r="U837" s="110">
        <v>399029.32999999996</v>
      </c>
      <c r="V837" s="110"/>
      <c r="W837" s="110">
        <v>399029.32999999996</v>
      </c>
      <c r="X837" s="111">
        <v>1</v>
      </c>
      <c r="Y837" s="112">
        <v>0</v>
      </c>
      <c r="Z837" s="110">
        <v>99757.33249999999</v>
      </c>
      <c r="AA837" s="110">
        <v>0</v>
      </c>
      <c r="AB837" s="110">
        <v>299271.99749999994</v>
      </c>
      <c r="AC837" s="110">
        <v>0</v>
      </c>
      <c r="AD837" s="110">
        <v>0</v>
      </c>
      <c r="AE837" t="s">
        <v>526</v>
      </c>
      <c r="AF837" t="s">
        <v>765</v>
      </c>
      <c r="AG837" t="s">
        <v>365</v>
      </c>
    </row>
    <row r="838" spans="1:34" ht="112.5">
      <c r="A838" s="104" t="s">
        <v>5882</v>
      </c>
      <c r="B838" s="104" t="s">
        <v>280</v>
      </c>
      <c r="D838" s="113" t="s">
        <v>6340</v>
      </c>
      <c r="F838" s="28" t="s">
        <v>1050</v>
      </c>
      <c r="G838" s="28" t="s">
        <v>1698</v>
      </c>
      <c r="H838" s="28"/>
      <c r="I838" s="28"/>
      <c r="J838" s="28"/>
      <c r="K838" s="28"/>
      <c r="L838" s="28"/>
      <c r="M838" s="106" t="s">
        <v>5976</v>
      </c>
      <c r="N838" s="332"/>
      <c r="O838" s="28"/>
      <c r="P838" s="28"/>
      <c r="Q838" s="28"/>
      <c r="S838" s="112">
        <v>1</v>
      </c>
      <c r="T838" s="114">
        <v>2028</v>
      </c>
      <c r="U838" s="110">
        <v>630</v>
      </c>
      <c r="V838" s="110"/>
      <c r="W838" s="110">
        <v>630</v>
      </c>
      <c r="X838" s="111">
        <v>1</v>
      </c>
      <c r="Y838" s="112">
        <v>0</v>
      </c>
      <c r="Z838" s="110">
        <v>0</v>
      </c>
      <c r="AA838" s="110">
        <v>0</v>
      </c>
      <c r="AB838" s="110">
        <v>630</v>
      </c>
      <c r="AC838" s="110">
        <v>0</v>
      </c>
      <c r="AD838" s="110">
        <v>0</v>
      </c>
      <c r="AE838" t="s">
        <v>526</v>
      </c>
      <c r="AF838" t="s">
        <v>765</v>
      </c>
      <c r="AG838" t="s">
        <v>7524</v>
      </c>
      <c r="AH838" t="s">
        <v>7525</v>
      </c>
    </row>
    <row r="839" spans="1:34" ht="112.5">
      <c r="A839" s="104" t="s">
        <v>5882</v>
      </c>
      <c r="B839" s="104" t="s">
        <v>280</v>
      </c>
      <c r="D839" s="1" t="s">
        <v>6340</v>
      </c>
      <c r="F839" s="28" t="s">
        <v>1050</v>
      </c>
      <c r="G839" s="28" t="s">
        <v>1698</v>
      </c>
      <c r="H839" s="28"/>
      <c r="I839" s="28"/>
      <c r="J839" s="28"/>
      <c r="K839" s="28"/>
      <c r="L839" s="28"/>
      <c r="M839" s="106" t="s">
        <v>5976</v>
      </c>
      <c r="N839" s="332"/>
      <c r="O839" s="28"/>
      <c r="P839" s="28"/>
      <c r="Q839" s="28"/>
      <c r="S839" s="112">
        <v>1</v>
      </c>
      <c r="T839" s="114">
        <v>2028</v>
      </c>
      <c r="U839" s="110">
        <v>559346.87</v>
      </c>
      <c r="V839" s="110"/>
      <c r="W839" s="110">
        <v>559346.87</v>
      </c>
      <c r="X839" s="111">
        <v>1</v>
      </c>
      <c r="Y839" s="112">
        <v>0</v>
      </c>
      <c r="Z839" s="110">
        <v>0</v>
      </c>
      <c r="AA839" s="110">
        <v>0</v>
      </c>
      <c r="AB839" s="110">
        <v>559346.87</v>
      </c>
      <c r="AC839" s="110">
        <v>0</v>
      </c>
      <c r="AD839" s="110">
        <v>0</v>
      </c>
      <c r="AE839" t="s">
        <v>526</v>
      </c>
      <c r="AF839" t="s">
        <v>765</v>
      </c>
      <c r="AG839" t="s">
        <v>365</v>
      </c>
    </row>
    <row r="840" spans="1:34" ht="50">
      <c r="A840" s="104" t="s">
        <v>5882</v>
      </c>
      <c r="B840" s="104" t="s">
        <v>280</v>
      </c>
      <c r="D840" s="1" t="s">
        <v>6598</v>
      </c>
      <c r="F840" s="28" t="s">
        <v>1061</v>
      </c>
      <c r="G840" s="28" t="s">
        <v>1670</v>
      </c>
      <c r="H840" s="28"/>
      <c r="I840" s="28"/>
      <c r="J840" s="28"/>
      <c r="K840" s="28"/>
      <c r="L840" s="28"/>
      <c r="M840" s="106" t="s">
        <v>5976</v>
      </c>
      <c r="N840" s="332"/>
      <c r="O840" s="28"/>
      <c r="P840" s="28"/>
      <c r="Q840" s="28"/>
      <c r="S840" s="112">
        <v>0.625</v>
      </c>
      <c r="T840" s="114">
        <v>2028</v>
      </c>
      <c r="U840" s="110">
        <v>549.16</v>
      </c>
      <c r="V840" s="110"/>
      <c r="W840" s="110">
        <v>549.16</v>
      </c>
      <c r="X840" s="111">
        <v>1</v>
      </c>
      <c r="Y840" s="112">
        <v>0</v>
      </c>
      <c r="Z840" s="110">
        <v>205.935</v>
      </c>
      <c r="AA840" s="110">
        <v>0</v>
      </c>
      <c r="AB840" s="110">
        <v>343.22499999999997</v>
      </c>
      <c r="AC840" s="110">
        <v>0</v>
      </c>
      <c r="AD840" s="110">
        <v>0</v>
      </c>
      <c r="AE840" t="s">
        <v>526</v>
      </c>
      <c r="AF840" t="s">
        <v>765</v>
      </c>
      <c r="AG840" t="s">
        <v>7524</v>
      </c>
      <c r="AH840" t="s">
        <v>7525</v>
      </c>
    </row>
    <row r="841" spans="1:34" ht="62.5">
      <c r="A841" s="104" t="s">
        <v>2015</v>
      </c>
      <c r="B841" s="104" t="s">
        <v>1940</v>
      </c>
      <c r="D841" s="1" t="s">
        <v>6593</v>
      </c>
      <c r="F841" s="28" t="s">
        <v>1058</v>
      </c>
      <c r="G841" s="28" t="s">
        <v>1674</v>
      </c>
      <c r="H841" s="28"/>
      <c r="I841" s="28"/>
      <c r="J841" s="28"/>
      <c r="K841" s="28"/>
      <c r="L841" s="28"/>
      <c r="M841" s="106" t="s">
        <v>6594</v>
      </c>
      <c r="N841" s="332"/>
      <c r="O841" s="28"/>
      <c r="P841" s="28"/>
      <c r="Q841" s="28"/>
      <c r="S841" s="112">
        <v>0.35</v>
      </c>
      <c r="T841" s="114">
        <v>2028</v>
      </c>
      <c r="U841" s="110">
        <v>3410.66</v>
      </c>
      <c r="V841" s="110"/>
      <c r="W841" s="110">
        <v>3410.66</v>
      </c>
      <c r="X841" s="111">
        <v>1</v>
      </c>
      <c r="Y841" s="112">
        <v>0</v>
      </c>
      <c r="Z841" s="110">
        <v>2216.9290000000001</v>
      </c>
      <c r="AA841" s="110">
        <v>0</v>
      </c>
      <c r="AB841" s="110">
        <v>1193.7309999999998</v>
      </c>
      <c r="AC841" s="110">
        <v>0</v>
      </c>
      <c r="AD841" s="110">
        <v>0</v>
      </c>
      <c r="AE841" t="s">
        <v>659</v>
      </c>
      <c r="AF841" t="s">
        <v>765</v>
      </c>
      <c r="AG841" t="s">
        <v>7524</v>
      </c>
      <c r="AH841" t="s">
        <v>30</v>
      </c>
    </row>
    <row r="842" spans="1:34" ht="50">
      <c r="A842" s="104" t="s">
        <v>2015</v>
      </c>
      <c r="B842" s="104" t="s">
        <v>1940</v>
      </c>
      <c r="D842" s="113" t="s">
        <v>6591</v>
      </c>
      <c r="F842" s="28" t="s">
        <v>6592</v>
      </c>
      <c r="G842" s="28" t="s">
        <v>1735</v>
      </c>
      <c r="H842" s="28"/>
      <c r="I842" s="28"/>
      <c r="J842" s="28"/>
      <c r="K842" s="28"/>
      <c r="L842" s="28"/>
      <c r="M842" s="106" t="s">
        <v>6396</v>
      </c>
      <c r="N842" s="332"/>
      <c r="O842" s="28"/>
      <c r="P842" s="28"/>
      <c r="Q842" s="28"/>
      <c r="S842" s="112">
        <v>0.12</v>
      </c>
      <c r="T842" s="114">
        <v>2028</v>
      </c>
      <c r="U842" s="110">
        <v>3699.51</v>
      </c>
      <c r="V842" s="110"/>
      <c r="W842" s="110">
        <v>3699.51</v>
      </c>
      <c r="X842" s="111">
        <v>1</v>
      </c>
      <c r="Y842" s="112">
        <v>0</v>
      </c>
      <c r="Z842" s="110">
        <v>3255.5688</v>
      </c>
      <c r="AA842" s="110">
        <v>0</v>
      </c>
      <c r="AB842" s="110">
        <v>443.94120000000021</v>
      </c>
      <c r="AC842" s="110">
        <v>0</v>
      </c>
      <c r="AD842" s="110">
        <v>0</v>
      </c>
      <c r="AE842" t="s">
        <v>650</v>
      </c>
      <c r="AF842" t="s">
        <v>764</v>
      </c>
      <c r="AG842" t="s">
        <v>7524</v>
      </c>
      <c r="AH842" t="s">
        <v>30</v>
      </c>
    </row>
    <row r="843" spans="1:34" ht="37.5">
      <c r="A843" s="104" t="s">
        <v>2015</v>
      </c>
      <c r="B843" s="104" t="s">
        <v>1940</v>
      </c>
      <c r="D843" s="42" t="s">
        <v>6725</v>
      </c>
      <c r="F843" s="28" t="s">
        <v>721</v>
      </c>
      <c r="G843" s="28" t="s">
        <v>1688</v>
      </c>
      <c r="H843" s="28"/>
      <c r="I843" s="28"/>
      <c r="J843" s="28"/>
      <c r="K843" s="28"/>
      <c r="L843" s="28"/>
      <c r="M843" s="106" t="s">
        <v>6584</v>
      </c>
      <c r="N843" s="332"/>
      <c r="O843" s="28"/>
      <c r="P843" s="28"/>
      <c r="Q843" s="28"/>
      <c r="S843" s="112">
        <v>0.63</v>
      </c>
      <c r="T843" s="114">
        <v>2028</v>
      </c>
      <c r="U843" s="110">
        <v>130635.18000000002</v>
      </c>
      <c r="V843" s="110"/>
      <c r="W843" s="110">
        <v>130635.18000000002</v>
      </c>
      <c r="X843" s="111">
        <v>1</v>
      </c>
      <c r="Y843" s="112">
        <v>0</v>
      </c>
      <c r="Z843" s="110">
        <v>48335.01660000001</v>
      </c>
      <c r="AA843" s="110">
        <v>0</v>
      </c>
      <c r="AB843" s="110">
        <v>82300.163400000019</v>
      </c>
      <c r="AC843" s="110">
        <v>0</v>
      </c>
      <c r="AD843" s="110">
        <v>0</v>
      </c>
      <c r="AE843" t="s">
        <v>640</v>
      </c>
      <c r="AF843" t="s">
        <v>765</v>
      </c>
      <c r="AG843" t="s">
        <v>365</v>
      </c>
    </row>
    <row r="844" spans="1:34" ht="25">
      <c r="A844" s="104" t="s">
        <v>5882</v>
      </c>
      <c r="B844" s="104" t="s">
        <v>280</v>
      </c>
      <c r="D844" s="113" t="s">
        <v>6302</v>
      </c>
      <c r="F844" s="28" t="s">
        <v>1163</v>
      </c>
      <c r="G844" s="28" t="s">
        <v>1741</v>
      </c>
      <c r="H844" s="28"/>
      <c r="I844" s="28"/>
      <c r="J844" s="28"/>
      <c r="K844" s="28"/>
      <c r="L844" s="28"/>
      <c r="M844" s="106" t="s">
        <v>5992</v>
      </c>
      <c r="N844" s="332"/>
      <c r="O844" s="28"/>
      <c r="P844" s="28"/>
      <c r="Q844" s="28"/>
      <c r="S844" s="112">
        <v>0.61</v>
      </c>
      <c r="T844" s="114">
        <v>2028</v>
      </c>
      <c r="U844" s="110">
        <v>15719.21</v>
      </c>
      <c r="V844" s="110"/>
      <c r="W844" s="110">
        <v>15719.21</v>
      </c>
      <c r="X844" s="111">
        <v>1</v>
      </c>
      <c r="Y844" s="112">
        <v>0</v>
      </c>
      <c r="Z844" s="110">
        <v>6130.4919</v>
      </c>
      <c r="AA844" s="110">
        <v>0</v>
      </c>
      <c r="AB844" s="110">
        <v>9588.7180999999982</v>
      </c>
      <c r="AC844" s="110">
        <v>0</v>
      </c>
      <c r="AD844" s="110">
        <v>0</v>
      </c>
      <c r="AE844" t="s">
        <v>543</v>
      </c>
      <c r="AF844" t="s">
        <v>765</v>
      </c>
      <c r="AG844" t="s">
        <v>7524</v>
      </c>
      <c r="AH844" t="s">
        <v>7525</v>
      </c>
    </row>
    <row r="845" spans="1:34" ht="50">
      <c r="A845" s="104" t="s">
        <v>2015</v>
      </c>
      <c r="B845" s="104" t="s">
        <v>1940</v>
      </c>
      <c r="D845" s="113" t="s">
        <v>6306</v>
      </c>
      <c r="F845" s="28" t="s">
        <v>695</v>
      </c>
      <c r="G845" s="28" t="s">
        <v>1616</v>
      </c>
      <c r="H845" s="28" t="s">
        <v>5017</v>
      </c>
      <c r="I845" s="28"/>
      <c r="J845" s="28"/>
      <c r="K845" s="28"/>
      <c r="L845" s="28"/>
      <c r="M845" s="106" t="s">
        <v>6627</v>
      </c>
      <c r="N845" s="332"/>
      <c r="O845" s="28"/>
      <c r="P845" s="28"/>
      <c r="Q845" s="28"/>
      <c r="S845" s="303">
        <v>0.33381505705084491</v>
      </c>
      <c r="T845" s="114">
        <v>2028</v>
      </c>
      <c r="U845" s="110">
        <v>140664</v>
      </c>
      <c r="V845" s="110"/>
      <c r="W845" s="110">
        <v>140664</v>
      </c>
      <c r="X845" s="111">
        <v>1</v>
      </c>
      <c r="Y845" s="112">
        <v>0</v>
      </c>
      <c r="Z845" s="110">
        <v>105498</v>
      </c>
      <c r="AA845" s="110">
        <v>0</v>
      </c>
      <c r="AB845" s="110">
        <v>35166</v>
      </c>
      <c r="AC845" s="110">
        <v>0</v>
      </c>
      <c r="AD845" s="110">
        <v>0</v>
      </c>
      <c r="AE845" t="s">
        <v>649</v>
      </c>
      <c r="AF845" t="s">
        <v>764</v>
      </c>
      <c r="AG845" t="s">
        <v>7524</v>
      </c>
      <c r="AH845" t="s">
        <v>7525</v>
      </c>
    </row>
    <row r="846" spans="1:34" ht="37.5">
      <c r="A846" s="104" t="s">
        <v>2015</v>
      </c>
      <c r="B846" s="104" t="s">
        <v>1940</v>
      </c>
      <c r="D846" s="113" t="s">
        <v>6624</v>
      </c>
      <c r="F846" s="28" t="s">
        <v>6625</v>
      </c>
      <c r="G846" s="28" t="s">
        <v>6626</v>
      </c>
      <c r="H846" s="28" t="s">
        <v>5017</v>
      </c>
      <c r="I846" s="28"/>
      <c r="J846" s="28"/>
      <c r="K846" s="28"/>
      <c r="L846" s="28"/>
      <c r="M846" s="106" t="s">
        <v>6627</v>
      </c>
      <c r="N846" s="332"/>
      <c r="O846" s="28"/>
      <c r="P846" s="28"/>
      <c r="Q846" s="28"/>
      <c r="S846" s="303">
        <v>0.28713073567366332</v>
      </c>
      <c r="T846" s="114">
        <v>2028</v>
      </c>
      <c r="U846" s="110">
        <v>16922</v>
      </c>
      <c r="V846" s="110"/>
      <c r="W846" s="110">
        <v>16922</v>
      </c>
      <c r="X846" s="111">
        <v>1</v>
      </c>
      <c r="Y846" s="112">
        <v>0</v>
      </c>
      <c r="Z846" s="110">
        <v>10491.64</v>
      </c>
      <c r="AA846" s="110">
        <v>0</v>
      </c>
      <c r="AB846" s="110">
        <v>6430.3600000000006</v>
      </c>
      <c r="AC846" s="110">
        <v>0</v>
      </c>
      <c r="AD846" s="110">
        <v>0</v>
      </c>
      <c r="AE846" t="s">
        <v>649</v>
      </c>
      <c r="AF846" t="s">
        <v>764</v>
      </c>
      <c r="AG846" t="s">
        <v>7524</v>
      </c>
      <c r="AH846" t="s">
        <v>7525</v>
      </c>
    </row>
    <row r="847" spans="1:34" ht="87.5">
      <c r="A847" s="104" t="s">
        <v>5882</v>
      </c>
      <c r="B847" s="104" t="s">
        <v>280</v>
      </c>
      <c r="D847" s="113" t="s">
        <v>6614</v>
      </c>
      <c r="F847" s="28" t="s">
        <v>1013</v>
      </c>
      <c r="G847" s="28" t="s">
        <v>1726</v>
      </c>
      <c r="H847" s="28"/>
      <c r="I847" s="28"/>
      <c r="J847" s="28"/>
      <c r="K847" s="28"/>
      <c r="L847" s="28"/>
      <c r="M847" s="106" t="s">
        <v>5976</v>
      </c>
      <c r="N847" s="332"/>
      <c r="O847" s="28"/>
      <c r="P847" s="28"/>
      <c r="Q847" s="28"/>
      <c r="S847" s="112">
        <v>0.5</v>
      </c>
      <c r="T847" s="114">
        <v>2028</v>
      </c>
      <c r="U847" s="110">
        <v>3699.51</v>
      </c>
      <c r="V847" s="110"/>
      <c r="W847" s="110">
        <v>3699.51</v>
      </c>
      <c r="X847" s="111">
        <v>1</v>
      </c>
      <c r="Y847" s="112">
        <v>0</v>
      </c>
      <c r="Z847" s="110">
        <v>1849.7550000000001</v>
      </c>
      <c r="AA847" s="110">
        <v>0</v>
      </c>
      <c r="AB847" s="110">
        <v>1849.7550000000001</v>
      </c>
      <c r="AC847" s="110">
        <v>0</v>
      </c>
      <c r="AD847" s="110">
        <v>0</v>
      </c>
      <c r="AE847" t="s">
        <v>526</v>
      </c>
      <c r="AF847" t="s">
        <v>765</v>
      </c>
      <c r="AG847" t="s">
        <v>7524</v>
      </c>
      <c r="AH847" t="s">
        <v>7525</v>
      </c>
    </row>
    <row r="848" spans="1:34" ht="37.5">
      <c r="A848" s="104" t="s">
        <v>26</v>
      </c>
      <c r="B848" s="104" t="s">
        <v>11</v>
      </c>
      <c r="D848" s="1" t="s">
        <v>923</v>
      </c>
      <c r="F848" s="28" t="s">
        <v>1242</v>
      </c>
      <c r="G848" s="28" t="s">
        <v>1241</v>
      </c>
      <c r="H848" s="28"/>
      <c r="I848" s="28"/>
      <c r="J848" s="28"/>
      <c r="K848" s="28"/>
      <c r="L848" s="28"/>
      <c r="M848" s="106" t="s">
        <v>6045</v>
      </c>
      <c r="N848" s="332"/>
      <c r="O848" s="28"/>
      <c r="P848" s="28"/>
      <c r="Q848" s="28"/>
      <c r="S848" s="112">
        <v>0.83</v>
      </c>
      <c r="T848" s="114">
        <v>2028</v>
      </c>
      <c r="U848" s="110">
        <v>79.459999999999994</v>
      </c>
      <c r="V848" s="110"/>
      <c r="W848" s="110">
        <v>79.459999999999994</v>
      </c>
      <c r="X848" s="111">
        <v>1</v>
      </c>
      <c r="Y848" s="112">
        <v>0</v>
      </c>
      <c r="Z848" s="110">
        <v>13.508200000000002</v>
      </c>
      <c r="AA848" s="110">
        <v>0</v>
      </c>
      <c r="AB848" s="110">
        <v>65.951799999999992</v>
      </c>
      <c r="AC848" s="110">
        <v>0</v>
      </c>
      <c r="AD848" s="110">
        <v>0</v>
      </c>
      <c r="AE848" t="s">
        <v>1912</v>
      </c>
      <c r="AF848" t="s">
        <v>764</v>
      </c>
      <c r="AG848" t="s">
        <v>7524</v>
      </c>
      <c r="AH848" t="s">
        <v>30</v>
      </c>
    </row>
    <row r="849" spans="1:34" ht="37.5">
      <c r="A849" s="104" t="s">
        <v>26</v>
      </c>
      <c r="B849" s="104" t="s">
        <v>11</v>
      </c>
      <c r="D849" s="113" t="s">
        <v>921</v>
      </c>
      <c r="F849" s="28" t="s">
        <v>1082</v>
      </c>
      <c r="G849" s="28" t="s">
        <v>1239</v>
      </c>
      <c r="H849" s="28"/>
      <c r="I849" s="28"/>
      <c r="J849" s="28"/>
      <c r="K849" s="28"/>
      <c r="L849" s="28"/>
      <c r="M849" s="106" t="s">
        <v>6009</v>
      </c>
      <c r="N849" s="332"/>
      <c r="O849" s="28"/>
      <c r="P849" s="28"/>
      <c r="Q849" s="28"/>
      <c r="S849" s="112">
        <v>0.9</v>
      </c>
      <c r="T849" s="114">
        <v>2033</v>
      </c>
      <c r="U849" s="110">
        <v>63535.479999999996</v>
      </c>
      <c r="V849" s="110"/>
      <c r="W849" s="110">
        <v>63535.479999999996</v>
      </c>
      <c r="X849" s="111">
        <v>0.67</v>
      </c>
      <c r="Y849" s="112">
        <v>0.32999999999999996</v>
      </c>
      <c r="Z849" s="110">
        <v>6353.547999999998</v>
      </c>
      <c r="AA849" s="110">
        <v>0</v>
      </c>
      <c r="AB849" s="110">
        <v>38311.894440000004</v>
      </c>
      <c r="AC849" s="110">
        <v>18870.037559999997</v>
      </c>
      <c r="AD849" s="110">
        <v>0</v>
      </c>
      <c r="AE849" t="s">
        <v>1907</v>
      </c>
      <c r="AF849" t="s">
        <v>764</v>
      </c>
      <c r="AG849" t="s">
        <v>365</v>
      </c>
    </row>
    <row r="850" spans="1:34" ht="25">
      <c r="A850" s="104" t="s">
        <v>26</v>
      </c>
      <c r="B850" s="104" t="s">
        <v>11</v>
      </c>
      <c r="D850" s="42" t="s">
        <v>799</v>
      </c>
      <c r="F850" s="28" t="s">
        <v>1254</v>
      </c>
      <c r="G850" s="28" t="s">
        <v>1253</v>
      </c>
      <c r="H850" s="28"/>
      <c r="I850" s="28"/>
      <c r="J850" s="28"/>
      <c r="K850" s="28"/>
      <c r="L850" s="28"/>
      <c r="M850" s="106" t="s">
        <v>6009</v>
      </c>
      <c r="N850" s="332"/>
      <c r="O850" s="28"/>
      <c r="P850" s="28"/>
      <c r="Q850" s="28"/>
      <c r="S850" s="112">
        <v>0.1</v>
      </c>
      <c r="T850" s="114">
        <v>2028</v>
      </c>
      <c r="U850" s="110">
        <v>119551.47</v>
      </c>
      <c r="V850" s="110"/>
      <c r="W850" s="110">
        <v>119551.47</v>
      </c>
      <c r="X850" s="111">
        <v>1</v>
      </c>
      <c r="Y850" s="112">
        <v>0</v>
      </c>
      <c r="Z850" s="110">
        <v>107596.323</v>
      </c>
      <c r="AA850" s="110">
        <v>0</v>
      </c>
      <c r="AB850" s="110">
        <v>11955.146999999997</v>
      </c>
      <c r="AC850" s="110">
        <v>0</v>
      </c>
      <c r="AD850" s="110">
        <v>0</v>
      </c>
      <c r="AE850" t="s">
        <v>1907</v>
      </c>
      <c r="AF850" t="s">
        <v>764</v>
      </c>
      <c r="AG850" t="s">
        <v>7524</v>
      </c>
      <c r="AH850" t="s">
        <v>30</v>
      </c>
    </row>
    <row r="851" spans="1:34" ht="25">
      <c r="A851" s="104" t="s">
        <v>26</v>
      </c>
      <c r="B851" s="104" t="s">
        <v>11</v>
      </c>
      <c r="D851" s="113" t="s">
        <v>917</v>
      </c>
      <c r="F851" s="28" t="s">
        <v>918</v>
      </c>
      <c r="G851" s="28" t="s">
        <v>1221</v>
      </c>
      <c r="H851" s="28"/>
      <c r="I851" s="28"/>
      <c r="J851" s="28"/>
      <c r="K851" s="28"/>
      <c r="L851" s="28"/>
      <c r="M851" s="106" t="s">
        <v>6026</v>
      </c>
      <c r="N851" s="332"/>
      <c r="O851" s="28"/>
      <c r="P851" s="28"/>
      <c r="Q851" s="28"/>
      <c r="S851" s="112">
        <v>0.35</v>
      </c>
      <c r="T851" s="114">
        <v>2028</v>
      </c>
      <c r="U851" s="110">
        <v>3783220.1800000006</v>
      </c>
      <c r="V851" s="110"/>
      <c r="W851" s="110">
        <v>3783220.1800000006</v>
      </c>
      <c r="X851" s="111">
        <v>1</v>
      </c>
      <c r="Y851" s="112">
        <v>0</v>
      </c>
      <c r="Z851" s="110">
        <v>2459093.1170000006</v>
      </c>
      <c r="AA851" s="110">
        <v>0</v>
      </c>
      <c r="AB851" s="110">
        <v>1324127.0630000001</v>
      </c>
      <c r="AC851" s="110">
        <v>0</v>
      </c>
      <c r="AD851" s="110">
        <v>0</v>
      </c>
      <c r="AE851" t="s">
        <v>1908</v>
      </c>
      <c r="AF851" t="s">
        <v>764</v>
      </c>
      <c r="AG851" t="s">
        <v>365</v>
      </c>
    </row>
    <row r="852" spans="1:34" ht="25">
      <c r="A852" s="104" t="s">
        <v>26</v>
      </c>
      <c r="B852" s="104" t="s">
        <v>11</v>
      </c>
      <c r="D852" s="113" t="s">
        <v>909</v>
      </c>
      <c r="F852" s="28" t="s">
        <v>1250</v>
      </c>
      <c r="G852" s="28" t="s">
        <v>1221</v>
      </c>
      <c r="H852" s="28"/>
      <c r="I852" s="28"/>
      <c r="J852" s="28"/>
      <c r="K852" s="28"/>
      <c r="L852" s="28"/>
      <c r="M852" s="106" t="s">
        <v>6013</v>
      </c>
      <c r="N852" s="332"/>
      <c r="O852" s="28"/>
      <c r="P852" s="28"/>
      <c r="Q852" s="28"/>
      <c r="S852" s="112">
        <v>0.1</v>
      </c>
      <c r="T852" s="114">
        <v>2028</v>
      </c>
      <c r="U852" s="110">
        <v>33782.240000000005</v>
      </c>
      <c r="V852" s="110"/>
      <c r="W852" s="110">
        <v>33782.240000000005</v>
      </c>
      <c r="X852" s="111">
        <v>1</v>
      </c>
      <c r="Y852" s="112">
        <v>0</v>
      </c>
      <c r="Z852" s="110">
        <v>30404.016000000007</v>
      </c>
      <c r="AA852" s="110">
        <v>0</v>
      </c>
      <c r="AB852" s="110">
        <v>3378.2239999999983</v>
      </c>
      <c r="AC852" s="110">
        <v>0</v>
      </c>
      <c r="AD852" s="110">
        <v>0</v>
      </c>
      <c r="AE852" t="s">
        <v>1909</v>
      </c>
      <c r="AF852" t="s">
        <v>764</v>
      </c>
      <c r="AG852" t="s">
        <v>7524</v>
      </c>
      <c r="AH852" t="s">
        <v>30</v>
      </c>
    </row>
    <row r="853" spans="1:34" ht="37.5">
      <c r="A853" s="104" t="s">
        <v>2015</v>
      </c>
      <c r="B853" s="104" t="s">
        <v>1940</v>
      </c>
      <c r="D853" s="609" t="s">
        <v>6647</v>
      </c>
      <c r="F853" s="28" t="s">
        <v>710</v>
      </c>
      <c r="G853" s="28" t="s">
        <v>1577</v>
      </c>
      <c r="H853" s="28"/>
      <c r="I853" s="28"/>
      <c r="J853" s="28"/>
      <c r="K853" s="28"/>
      <c r="L853" s="28"/>
      <c r="M853" s="106" t="s">
        <v>6584</v>
      </c>
      <c r="N853" s="332"/>
      <c r="O853" s="28"/>
      <c r="P853" s="28"/>
      <c r="Q853" s="28"/>
      <c r="S853" s="112">
        <v>0.55000000000000004</v>
      </c>
      <c r="T853" s="114">
        <v>2032</v>
      </c>
      <c r="U853" s="110">
        <v>-382.5</v>
      </c>
      <c r="V853" s="110"/>
      <c r="W853" s="110">
        <v>-382.5</v>
      </c>
      <c r="X853" s="111">
        <v>0.7142857142857143</v>
      </c>
      <c r="Y853" s="112">
        <v>0.2857142857142857</v>
      </c>
      <c r="Z853" s="110">
        <v>-172.12499999999997</v>
      </c>
      <c r="AA853" s="110">
        <v>0</v>
      </c>
      <c r="AB853" s="110">
        <v>-150.26785714285717</v>
      </c>
      <c r="AC853" s="110">
        <v>-60.107142857142861</v>
      </c>
      <c r="AD853" s="110">
        <v>0</v>
      </c>
      <c r="AE853" t="s">
        <v>640</v>
      </c>
      <c r="AF853" t="s">
        <v>765</v>
      </c>
      <c r="AG853" t="s">
        <v>365</v>
      </c>
    </row>
    <row r="854" spans="1:34" ht="50">
      <c r="A854" s="104" t="s">
        <v>2015</v>
      </c>
      <c r="B854" s="104" t="s">
        <v>1940</v>
      </c>
      <c r="D854" s="1" t="s">
        <v>50</v>
      </c>
      <c r="F854" s="28" t="s">
        <v>6712</v>
      </c>
      <c r="G854" s="28" t="s">
        <v>6713</v>
      </c>
      <c r="H854" s="28" t="s">
        <v>5017</v>
      </c>
      <c r="I854" s="28"/>
      <c r="J854" s="28"/>
      <c r="K854" s="28"/>
      <c r="L854" s="28"/>
      <c r="M854" s="106" t="s">
        <v>5952</v>
      </c>
      <c r="N854" s="332"/>
      <c r="O854" s="28"/>
      <c r="P854" s="28"/>
      <c r="Q854" s="28"/>
      <c r="S854" s="303">
        <v>0.31340930646328724</v>
      </c>
      <c r="T854" s="114">
        <v>2035</v>
      </c>
      <c r="U854" s="110">
        <v>23872.69</v>
      </c>
      <c r="V854" s="110"/>
      <c r="W854" s="110">
        <v>23872.69</v>
      </c>
      <c r="X854" s="111">
        <v>0.6</v>
      </c>
      <c r="Y854" s="112">
        <v>0.4</v>
      </c>
      <c r="Z854" s="110">
        <v>15517.2485</v>
      </c>
      <c r="AA854" s="110">
        <v>0</v>
      </c>
      <c r="AB854" s="110">
        <v>5013.2648999999992</v>
      </c>
      <c r="AC854" s="110">
        <v>3342.1765999999998</v>
      </c>
      <c r="AD854" s="110">
        <v>0</v>
      </c>
      <c r="AE854" t="s">
        <v>656</v>
      </c>
      <c r="AF854" t="s">
        <v>765</v>
      </c>
      <c r="AG854" t="s">
        <v>365</v>
      </c>
      <c r="AH854" t="s">
        <v>7525</v>
      </c>
    </row>
    <row r="855" spans="1:34" ht="50">
      <c r="A855" s="104" t="s">
        <v>2015</v>
      </c>
      <c r="B855" s="104" t="s">
        <v>1940</v>
      </c>
      <c r="D855" s="113" t="s">
        <v>51</v>
      </c>
      <c r="F855" s="28" t="s">
        <v>1882</v>
      </c>
      <c r="G855" s="28" t="s">
        <v>6576</v>
      </c>
      <c r="H855" s="28" t="s">
        <v>5017</v>
      </c>
      <c r="I855" s="28"/>
      <c r="J855" s="28"/>
      <c r="K855" s="28"/>
      <c r="L855" s="28"/>
      <c r="M855" s="106" t="s">
        <v>6577</v>
      </c>
      <c r="N855" s="332"/>
      <c r="O855" s="28"/>
      <c r="P855" s="28"/>
      <c r="Q855" s="28"/>
      <c r="S855" s="303">
        <v>0.48830699350665518</v>
      </c>
      <c r="T855" s="114">
        <v>2048</v>
      </c>
      <c r="U855" s="110">
        <v>1638272</v>
      </c>
      <c r="V855" s="110"/>
      <c r="W855" s="110">
        <v>1638272</v>
      </c>
      <c r="X855" s="111">
        <v>0.33300000000000002</v>
      </c>
      <c r="Y855" s="112">
        <v>0.66700000000000004</v>
      </c>
      <c r="Z855" s="110">
        <v>737222.39999999991</v>
      </c>
      <c r="AA855" s="110">
        <v>0</v>
      </c>
      <c r="AB855" s="110">
        <v>300049.51680000004</v>
      </c>
      <c r="AC855" s="110">
        <v>601000.08320000011</v>
      </c>
      <c r="AD855" s="110">
        <v>0</v>
      </c>
      <c r="AE855" t="s">
        <v>646</v>
      </c>
      <c r="AF855" t="s">
        <v>765</v>
      </c>
      <c r="AG855" t="s">
        <v>365</v>
      </c>
      <c r="AH855" t="s">
        <v>7525</v>
      </c>
    </row>
    <row r="856" spans="1:34" ht="25">
      <c r="A856" s="104" t="s">
        <v>2015</v>
      </c>
      <c r="B856" s="104" t="s">
        <v>1940</v>
      </c>
      <c r="D856" s="113" t="s">
        <v>1881</v>
      </c>
      <c r="F856" s="28" t="s">
        <v>1883</v>
      </c>
      <c r="G856" s="28" t="s">
        <v>6575</v>
      </c>
      <c r="H856" s="28" t="s">
        <v>5017</v>
      </c>
      <c r="I856" s="28"/>
      <c r="J856" s="28"/>
      <c r="K856" s="28"/>
      <c r="L856" s="28"/>
      <c r="M856" s="106" t="s">
        <v>5962</v>
      </c>
      <c r="N856" s="332"/>
      <c r="O856" s="28"/>
      <c r="P856" s="28"/>
      <c r="Q856" s="28"/>
      <c r="S856" s="303">
        <v>0.22384024702530292</v>
      </c>
      <c r="T856" s="114">
        <v>2048</v>
      </c>
      <c r="U856" s="110">
        <v>3100393</v>
      </c>
      <c r="V856" s="110"/>
      <c r="W856" s="110">
        <v>3100393</v>
      </c>
      <c r="X856" s="111">
        <v>0.33300000000000002</v>
      </c>
      <c r="Y856" s="112">
        <v>0.66700000000000004</v>
      </c>
      <c r="Z856" s="110">
        <v>2325294.75</v>
      </c>
      <c r="AA856" s="110">
        <v>0</v>
      </c>
      <c r="AB856" s="110">
        <v>258107.71725000002</v>
      </c>
      <c r="AC856" s="110">
        <v>516990.53275000001</v>
      </c>
      <c r="AD856" s="110">
        <v>0</v>
      </c>
      <c r="AE856" t="s">
        <v>658</v>
      </c>
      <c r="AF856" t="s">
        <v>765</v>
      </c>
      <c r="AG856" t="s">
        <v>365</v>
      </c>
      <c r="AH856" t="s">
        <v>7525</v>
      </c>
    </row>
    <row r="857" spans="1:34" ht="25">
      <c r="A857" s="104" t="s">
        <v>2015</v>
      </c>
      <c r="B857" s="104" t="s">
        <v>1940</v>
      </c>
      <c r="D857" s="42" t="s">
        <v>1881</v>
      </c>
      <c r="F857" s="28" t="s">
        <v>1883</v>
      </c>
      <c r="G857" s="28" t="s">
        <v>6575</v>
      </c>
      <c r="H857" s="28" t="s">
        <v>5017</v>
      </c>
      <c r="I857" s="28"/>
      <c r="J857" s="28"/>
      <c r="K857" s="28"/>
      <c r="L857" s="28"/>
      <c r="M857" s="106" t="s">
        <v>5962</v>
      </c>
      <c r="N857" s="332"/>
      <c r="O857" s="28"/>
      <c r="P857" s="28"/>
      <c r="Q857" s="28"/>
      <c r="S857" s="303">
        <v>0.22384024702530292</v>
      </c>
      <c r="T857" s="114">
        <v>2048</v>
      </c>
      <c r="U857" s="110">
        <v>342144.32</v>
      </c>
      <c r="V857" s="110"/>
      <c r="W857" s="110">
        <v>342144.32</v>
      </c>
      <c r="X857" s="111">
        <v>0.64</v>
      </c>
      <c r="Y857" s="112">
        <v>0.36</v>
      </c>
      <c r="Z857" s="110">
        <v>256608.24</v>
      </c>
      <c r="AA857" s="110">
        <v>0</v>
      </c>
      <c r="AB857" s="110">
        <v>54743.09120000001</v>
      </c>
      <c r="AC857" s="110">
        <v>30792.988800000006</v>
      </c>
      <c r="AD857" s="110">
        <v>0</v>
      </c>
      <c r="AE857" t="s">
        <v>658</v>
      </c>
      <c r="AF857" t="s">
        <v>765</v>
      </c>
      <c r="AG857" t="s">
        <v>365</v>
      </c>
      <c r="AH857" t="s">
        <v>7525</v>
      </c>
    </row>
    <row r="858" spans="1:34" ht="87.5">
      <c r="A858" s="104" t="s">
        <v>2015</v>
      </c>
      <c r="B858" s="104" t="s">
        <v>1940</v>
      </c>
      <c r="D858" s="113" t="s">
        <v>6572</v>
      </c>
      <c r="F858" s="28" t="s">
        <v>6573</v>
      </c>
      <c r="G858" s="28" t="s">
        <v>6574</v>
      </c>
      <c r="H858" s="28" t="s">
        <v>5017</v>
      </c>
      <c r="I858" s="28"/>
      <c r="J858" s="28"/>
      <c r="K858" s="28"/>
      <c r="L858" s="28"/>
      <c r="M858" s="106" t="s">
        <v>5962</v>
      </c>
      <c r="N858" s="332"/>
      <c r="O858" s="28"/>
      <c r="P858" s="28"/>
      <c r="Q858" s="28"/>
      <c r="S858" s="303">
        <v>8.8295180445741472E-2</v>
      </c>
      <c r="T858" s="114">
        <v>2028</v>
      </c>
      <c r="U858" s="110">
        <v>9346</v>
      </c>
      <c r="V858" s="110"/>
      <c r="W858" s="110">
        <v>9346</v>
      </c>
      <c r="X858" s="111">
        <v>1</v>
      </c>
      <c r="Y858" s="112">
        <v>0</v>
      </c>
      <c r="Z858" s="110">
        <v>8411.4</v>
      </c>
      <c r="AA858" s="110">
        <v>0</v>
      </c>
      <c r="AB858" s="110">
        <v>934.60000000000036</v>
      </c>
      <c r="AC858" s="110">
        <v>0</v>
      </c>
      <c r="AD858" s="110">
        <v>0</v>
      </c>
      <c r="AE858" t="s">
        <v>658</v>
      </c>
      <c r="AF858" t="s">
        <v>765</v>
      </c>
      <c r="AG858" t="s">
        <v>7524</v>
      </c>
      <c r="AH858" t="s">
        <v>7525</v>
      </c>
    </row>
    <row r="859" spans="1:34" ht="37.5">
      <c r="A859" s="104" t="s">
        <v>26</v>
      </c>
      <c r="B859" s="104" t="s">
        <v>11</v>
      </c>
      <c r="D859" s="1" t="s">
        <v>6602</v>
      </c>
      <c r="F859" s="28" t="s">
        <v>1826</v>
      </c>
      <c r="G859" s="28" t="s">
        <v>1170</v>
      </c>
      <c r="H859" s="28"/>
      <c r="I859" s="28"/>
      <c r="J859" s="28"/>
      <c r="K859" s="28"/>
      <c r="L859" s="28"/>
      <c r="M859" s="106" t="s">
        <v>6005</v>
      </c>
      <c r="N859" s="332"/>
      <c r="O859" s="28"/>
      <c r="P859" s="28"/>
      <c r="Q859" s="28"/>
      <c r="S859" s="112">
        <v>0.37</v>
      </c>
      <c r="T859" s="114">
        <v>2028</v>
      </c>
      <c r="U859" s="110">
        <v>188716.85</v>
      </c>
      <c r="V859" s="110"/>
      <c r="W859" s="110">
        <v>188716.85</v>
      </c>
      <c r="X859" s="111">
        <v>1</v>
      </c>
      <c r="Y859" s="112">
        <v>0</v>
      </c>
      <c r="Z859" s="110">
        <v>118891.6155</v>
      </c>
      <c r="AA859" s="110">
        <v>0</v>
      </c>
      <c r="AB859" s="110">
        <v>69825.234500000006</v>
      </c>
      <c r="AC859" s="110">
        <v>0</v>
      </c>
      <c r="AD859" s="110">
        <v>0</v>
      </c>
      <c r="AE859" t="s">
        <v>1911</v>
      </c>
      <c r="AF859" t="s">
        <v>765</v>
      </c>
      <c r="AG859" t="s">
        <v>365</v>
      </c>
    </row>
    <row r="860" spans="1:34" ht="37.5">
      <c r="A860" s="104" t="s">
        <v>26</v>
      </c>
      <c r="B860" s="104" t="s">
        <v>11</v>
      </c>
      <c r="D860" s="1" t="s">
        <v>6603</v>
      </c>
      <c r="F860" s="28" t="s">
        <v>990</v>
      </c>
      <c r="G860" s="28" t="s">
        <v>1170</v>
      </c>
      <c r="H860" s="28"/>
      <c r="I860" s="28"/>
      <c r="J860" s="28"/>
      <c r="K860" s="28"/>
      <c r="L860" s="28"/>
      <c r="M860" s="106" t="s">
        <v>6005</v>
      </c>
      <c r="N860" s="332"/>
      <c r="O860" s="28"/>
      <c r="P860" s="28"/>
      <c r="Q860" s="28"/>
      <c r="S860" s="112">
        <v>0.37</v>
      </c>
      <c r="T860" s="114">
        <v>2028</v>
      </c>
      <c r="U860" s="110">
        <v>20395</v>
      </c>
      <c r="V860" s="110"/>
      <c r="W860" s="110">
        <v>20395</v>
      </c>
      <c r="X860" s="111">
        <v>1</v>
      </c>
      <c r="Y860" s="112">
        <v>0</v>
      </c>
      <c r="Z860" s="110">
        <v>12848.85</v>
      </c>
      <c r="AA860" s="110">
        <v>0</v>
      </c>
      <c r="AB860" s="110">
        <v>7546.15</v>
      </c>
      <c r="AC860" s="110">
        <v>0</v>
      </c>
      <c r="AD860" s="110">
        <v>0</v>
      </c>
      <c r="AE860" t="s">
        <v>1911</v>
      </c>
      <c r="AF860" t="s">
        <v>765</v>
      </c>
      <c r="AG860" t="s">
        <v>7524</v>
      </c>
      <c r="AH860" t="s">
        <v>7525</v>
      </c>
    </row>
    <row r="861" spans="1:34" ht="37.5">
      <c r="A861" s="104" t="s">
        <v>26</v>
      </c>
      <c r="B861" s="104" t="s">
        <v>11</v>
      </c>
      <c r="D861" s="113" t="s">
        <v>6604</v>
      </c>
      <c r="F861" s="28" t="s">
        <v>989</v>
      </c>
      <c r="G861" s="28" t="s">
        <v>1170</v>
      </c>
      <c r="H861" s="28"/>
      <c r="I861" s="28"/>
      <c r="J861" s="28"/>
      <c r="K861" s="28"/>
      <c r="L861" s="28"/>
      <c r="M861" s="106" t="s">
        <v>6005</v>
      </c>
      <c r="N861" s="332"/>
      <c r="O861" s="28"/>
      <c r="P861" s="28"/>
      <c r="Q861" s="28"/>
      <c r="S861" s="112">
        <v>0.37</v>
      </c>
      <c r="T861" s="114">
        <v>2028</v>
      </c>
      <c r="U861" s="110">
        <v>236233.35</v>
      </c>
      <c r="V861" s="110"/>
      <c r="W861" s="110">
        <v>236233.35</v>
      </c>
      <c r="X861" s="111">
        <v>1</v>
      </c>
      <c r="Y861" s="112">
        <v>0</v>
      </c>
      <c r="Z861" s="110">
        <v>148827.0105</v>
      </c>
      <c r="AA861" s="110">
        <v>0</v>
      </c>
      <c r="AB861" s="110">
        <v>87406.339500000002</v>
      </c>
      <c r="AC861" s="110">
        <v>0</v>
      </c>
      <c r="AD861" s="110">
        <v>0</v>
      </c>
      <c r="AE861" t="s">
        <v>1911</v>
      </c>
      <c r="AF861" t="s">
        <v>765</v>
      </c>
      <c r="AG861" t="s">
        <v>365</v>
      </c>
    </row>
    <row r="862" spans="1:34" ht="37.5">
      <c r="A862" s="104" t="s">
        <v>26</v>
      </c>
      <c r="B862" s="104" t="s">
        <v>11</v>
      </c>
      <c r="D862" s="113" t="s">
        <v>6605</v>
      </c>
      <c r="F862" s="28" t="s">
        <v>1750</v>
      </c>
      <c r="G862" s="28" t="s">
        <v>1170</v>
      </c>
      <c r="H862" s="28"/>
      <c r="I862" s="28"/>
      <c r="J862" s="28"/>
      <c r="K862" s="28"/>
      <c r="L862" s="28"/>
      <c r="M862" s="106" t="s">
        <v>6005</v>
      </c>
      <c r="N862" s="332"/>
      <c r="O862" s="28"/>
      <c r="P862" s="28"/>
      <c r="Q862" s="28"/>
      <c r="S862" s="112">
        <v>0.37</v>
      </c>
      <c r="T862" s="114">
        <v>2028</v>
      </c>
      <c r="U862" s="110">
        <v>258830.5</v>
      </c>
      <c r="V862" s="110"/>
      <c r="W862" s="110">
        <v>258830.5</v>
      </c>
      <c r="X862" s="111">
        <v>1</v>
      </c>
      <c r="Y862" s="112">
        <v>0</v>
      </c>
      <c r="Z862" s="110">
        <v>163063.215</v>
      </c>
      <c r="AA862" s="110">
        <v>0</v>
      </c>
      <c r="AB862" s="110">
        <v>95767.285000000003</v>
      </c>
      <c r="AC862" s="110">
        <v>0</v>
      </c>
      <c r="AD862" s="110">
        <v>0</v>
      </c>
      <c r="AE862" t="s">
        <v>1911</v>
      </c>
      <c r="AF862" t="s">
        <v>765</v>
      </c>
      <c r="AG862" t="s">
        <v>365</v>
      </c>
    </row>
    <row r="863" spans="1:34" ht="37.5">
      <c r="A863" s="104" t="s">
        <v>26</v>
      </c>
      <c r="B863" s="104" t="s">
        <v>11</v>
      </c>
      <c r="D863" s="113" t="s">
        <v>6608</v>
      </c>
      <c r="F863" s="28" t="s">
        <v>1749</v>
      </c>
      <c r="G863" s="28" t="s">
        <v>1170</v>
      </c>
      <c r="H863" s="28"/>
      <c r="I863" s="28"/>
      <c r="J863" s="28"/>
      <c r="K863" s="28"/>
      <c r="L863" s="28"/>
      <c r="M863" s="106" t="s">
        <v>6005</v>
      </c>
      <c r="N863" s="332"/>
      <c r="O863" s="28"/>
      <c r="P863" s="28"/>
      <c r="Q863" s="28"/>
      <c r="S863" s="112">
        <v>0.37</v>
      </c>
      <c r="T863" s="114">
        <v>2028</v>
      </c>
      <c r="U863" s="110">
        <v>543251.6</v>
      </c>
      <c r="V863" s="110"/>
      <c r="W863" s="110">
        <v>543251.6</v>
      </c>
      <c r="X863" s="111">
        <v>1</v>
      </c>
      <c r="Y863" s="112">
        <v>0</v>
      </c>
      <c r="Z863" s="110">
        <v>342248.50799999997</v>
      </c>
      <c r="AA863" s="110">
        <v>0</v>
      </c>
      <c r="AB863" s="110">
        <v>201003.092</v>
      </c>
      <c r="AC863" s="110">
        <v>0</v>
      </c>
      <c r="AD863" s="110">
        <v>0</v>
      </c>
      <c r="AE863" t="s">
        <v>1911</v>
      </c>
      <c r="AF863" t="s">
        <v>765</v>
      </c>
      <c r="AG863" t="s">
        <v>365</v>
      </c>
    </row>
    <row r="864" spans="1:34" ht="37.5">
      <c r="A864" s="104" t="s">
        <v>26</v>
      </c>
      <c r="B864" s="104" t="s">
        <v>11</v>
      </c>
      <c r="D864" s="113" t="s">
        <v>6609</v>
      </c>
      <c r="F864" s="28" t="s">
        <v>1748</v>
      </c>
      <c r="G864" s="28" t="s">
        <v>1170</v>
      </c>
      <c r="H864" s="28"/>
      <c r="I864" s="28"/>
      <c r="J864" s="28"/>
      <c r="K864" s="28"/>
      <c r="L864" s="28"/>
      <c r="M864" s="106" t="s">
        <v>6005</v>
      </c>
      <c r="N864" s="332"/>
      <c r="O864" s="28"/>
      <c r="P864" s="28"/>
      <c r="Q864" s="28"/>
      <c r="S864" s="112">
        <v>0.37</v>
      </c>
      <c r="T864" s="114">
        <v>2028</v>
      </c>
      <c r="U864" s="110">
        <v>9545.68</v>
      </c>
      <c r="V864" s="110"/>
      <c r="W864" s="110">
        <v>9545.68</v>
      </c>
      <c r="X864" s="111">
        <v>1</v>
      </c>
      <c r="Y864" s="112">
        <v>0</v>
      </c>
      <c r="Z864" s="110">
        <v>6013.7784000000001</v>
      </c>
      <c r="AA864" s="110">
        <v>0</v>
      </c>
      <c r="AB864" s="110">
        <v>3531.9016000000001</v>
      </c>
      <c r="AC864" s="110">
        <v>0</v>
      </c>
      <c r="AD864" s="110">
        <v>0</v>
      </c>
      <c r="AE864" t="s">
        <v>1911</v>
      </c>
      <c r="AF864" t="s">
        <v>765</v>
      </c>
      <c r="AG864" t="s">
        <v>7524</v>
      </c>
      <c r="AH864" t="s">
        <v>30</v>
      </c>
    </row>
    <row r="865" spans="1:34" ht="37.5">
      <c r="A865" s="104" t="s">
        <v>26</v>
      </c>
      <c r="B865" s="104" t="s">
        <v>11</v>
      </c>
      <c r="D865" s="1" t="s">
        <v>6610</v>
      </c>
      <c r="F865" s="28" t="s">
        <v>991</v>
      </c>
      <c r="G865" s="28" t="s">
        <v>1170</v>
      </c>
      <c r="H865" s="28"/>
      <c r="I865" s="28"/>
      <c r="J865" s="28"/>
      <c r="K865" s="28"/>
      <c r="L865" s="28"/>
      <c r="M865" s="106" t="s">
        <v>6005</v>
      </c>
      <c r="N865" s="332"/>
      <c r="O865" s="28"/>
      <c r="P865" s="28"/>
      <c r="Q865" s="28"/>
      <c r="S865" s="112">
        <v>0.37</v>
      </c>
      <c r="T865" s="114">
        <v>2028</v>
      </c>
      <c r="U865" s="110">
        <v>51596.5</v>
      </c>
      <c r="V865" s="110"/>
      <c r="W865" s="110">
        <v>51596.5</v>
      </c>
      <c r="X865" s="111">
        <v>1</v>
      </c>
      <c r="Y865" s="112">
        <v>0</v>
      </c>
      <c r="Z865" s="110">
        <v>32505.795000000002</v>
      </c>
      <c r="AA865" s="110">
        <v>0</v>
      </c>
      <c r="AB865" s="110">
        <v>19090.704999999998</v>
      </c>
      <c r="AC865" s="110">
        <v>0</v>
      </c>
      <c r="AD865" s="110">
        <v>0</v>
      </c>
      <c r="AE865" t="s">
        <v>1911</v>
      </c>
      <c r="AF865" t="s">
        <v>765</v>
      </c>
      <c r="AG865" t="s">
        <v>7524</v>
      </c>
      <c r="AH865" t="s">
        <v>7525</v>
      </c>
    </row>
    <row r="866" spans="1:34" ht="37.5">
      <c r="A866" s="104" t="s">
        <v>26</v>
      </c>
      <c r="B866" s="104" t="s">
        <v>11</v>
      </c>
      <c r="D866" s="113" t="s">
        <v>6600</v>
      </c>
      <c r="F866" s="28" t="s">
        <v>6601</v>
      </c>
      <c r="G866" s="28" t="s">
        <v>1170</v>
      </c>
      <c r="H866" s="28"/>
      <c r="I866" s="28"/>
      <c r="J866" s="28"/>
      <c r="K866" s="28"/>
      <c r="L866" s="28"/>
      <c r="M866" s="106" t="s">
        <v>6005</v>
      </c>
      <c r="N866" s="332"/>
      <c r="O866" s="28"/>
      <c r="P866" s="28"/>
      <c r="Q866" s="28"/>
      <c r="S866" s="112">
        <v>0.37</v>
      </c>
      <c r="T866" s="114">
        <v>2028</v>
      </c>
      <c r="U866" s="110">
        <v>26930.17</v>
      </c>
      <c r="V866" s="110"/>
      <c r="W866" s="110">
        <v>26930.17</v>
      </c>
      <c r="X866" s="111">
        <v>1</v>
      </c>
      <c r="Y866" s="112">
        <v>0</v>
      </c>
      <c r="Z866" s="110">
        <v>16966.007099999999</v>
      </c>
      <c r="AA866" s="110">
        <v>0</v>
      </c>
      <c r="AB866" s="110">
        <v>9964.1628999999994</v>
      </c>
      <c r="AC866" s="110">
        <v>0</v>
      </c>
      <c r="AD866" s="110">
        <v>0</v>
      </c>
      <c r="AE866" t="s">
        <v>1911</v>
      </c>
      <c r="AF866" t="s">
        <v>765</v>
      </c>
      <c r="AG866" t="s">
        <v>7524</v>
      </c>
      <c r="AH866" t="s">
        <v>30</v>
      </c>
    </row>
    <row r="867" spans="1:34" ht="25">
      <c r="A867" s="104" t="s">
        <v>26</v>
      </c>
      <c r="B867" s="104" t="s">
        <v>11</v>
      </c>
      <c r="D867" s="42" t="s">
        <v>219</v>
      </c>
      <c r="F867" s="28" t="s">
        <v>6787</v>
      </c>
      <c r="G867" s="28" t="s">
        <v>1325</v>
      </c>
      <c r="H867" s="28"/>
      <c r="I867" s="28" t="s">
        <v>16</v>
      </c>
      <c r="J867" s="28"/>
      <c r="K867" s="28"/>
      <c r="L867" s="28"/>
      <c r="M867" s="106" t="s">
        <v>6073</v>
      </c>
      <c r="N867" s="332"/>
      <c r="O867" s="28"/>
      <c r="P867" s="28"/>
      <c r="Q867" s="28"/>
      <c r="S867" s="112">
        <v>0.71015118790496801</v>
      </c>
      <c r="T867" s="114">
        <v>2050</v>
      </c>
      <c r="U867" s="110">
        <v>463000</v>
      </c>
      <c r="V867" s="110"/>
      <c r="W867" s="110">
        <v>463000</v>
      </c>
      <c r="X867" s="111">
        <v>0.30805687203791476</v>
      </c>
      <c r="Y867" s="112">
        <v>0.69194312796208524</v>
      </c>
      <c r="Z867" s="110">
        <v>134199.99999999983</v>
      </c>
      <c r="AA867" s="110">
        <v>229758.70160627388</v>
      </c>
      <c r="AB867" s="110">
        <v>30510.352585745073</v>
      </c>
      <c r="AC867" s="110">
        <v>68530.945807981218</v>
      </c>
      <c r="AD867" s="110">
        <v>0</v>
      </c>
      <c r="AE867" t="s">
        <v>1884</v>
      </c>
      <c r="AF867" t="s">
        <v>764</v>
      </c>
      <c r="AG867" t="s">
        <v>365</v>
      </c>
    </row>
    <row r="868" spans="1:34" ht="65">
      <c r="A868" s="104" t="s">
        <v>15</v>
      </c>
      <c r="B868" s="104" t="s">
        <v>5</v>
      </c>
      <c r="C868" s="104"/>
      <c r="D868" s="105"/>
      <c r="E868" s="104"/>
      <c r="F868" s="106" t="s">
        <v>1818</v>
      </c>
      <c r="G868" s="106" t="s">
        <v>1122</v>
      </c>
      <c r="H868" s="106"/>
      <c r="I868" s="106"/>
      <c r="J868" s="106"/>
      <c r="K868" s="106"/>
      <c r="L868" s="106"/>
      <c r="M868" s="106" t="s">
        <v>6435</v>
      </c>
      <c r="N868" s="331"/>
      <c r="O868" s="106"/>
      <c r="P868" s="106"/>
      <c r="Q868" s="106"/>
      <c r="R868" s="104"/>
      <c r="S868" s="107">
        <v>0.1598</v>
      </c>
      <c r="T868" s="108">
        <v>2048</v>
      </c>
      <c r="U868" s="109">
        <v>5469318</v>
      </c>
      <c r="V868" s="110"/>
      <c r="W868" s="110">
        <v>5469318</v>
      </c>
      <c r="X868" s="111">
        <v>0.33</v>
      </c>
      <c r="Y868" s="112">
        <v>0.66999999999999993</v>
      </c>
      <c r="Z868" s="110">
        <v>4595320.9835999999</v>
      </c>
      <c r="AA868" s="110">
        <v>0</v>
      </c>
      <c r="AB868" s="110">
        <v>288419.01541200007</v>
      </c>
      <c r="AC868" s="110">
        <v>585578.00098799996</v>
      </c>
      <c r="AD868" s="110">
        <v>0</v>
      </c>
      <c r="AE868" t="s">
        <v>608</v>
      </c>
      <c r="AF868" t="s">
        <v>765</v>
      </c>
      <c r="AG868" t="s">
        <v>365</v>
      </c>
    </row>
    <row r="869" spans="1:34" ht="25">
      <c r="A869" s="104" t="s">
        <v>15</v>
      </c>
      <c r="B869" s="104" t="s">
        <v>5</v>
      </c>
      <c r="D869" s="113"/>
      <c r="E869" s="42" t="s">
        <v>6555</v>
      </c>
      <c r="F869" s="28" t="s">
        <v>784</v>
      </c>
      <c r="G869" s="28" t="s">
        <v>1127</v>
      </c>
      <c r="H869" s="28"/>
      <c r="I869" s="28"/>
      <c r="J869" s="28"/>
      <c r="K869" s="28"/>
      <c r="L869" s="28"/>
      <c r="M869" s="106" t="s">
        <v>6435</v>
      </c>
      <c r="N869" s="332"/>
      <c r="O869" s="28"/>
      <c r="P869" s="28"/>
      <c r="Q869" s="28"/>
      <c r="S869" s="112">
        <v>0.23</v>
      </c>
      <c r="T869" s="114">
        <v>2035</v>
      </c>
      <c r="U869" s="110">
        <v>90156.55</v>
      </c>
      <c r="V869" s="110"/>
      <c r="W869" s="110">
        <v>90156.55</v>
      </c>
      <c r="X869" s="111">
        <v>0.58823529411764708</v>
      </c>
      <c r="Y869" s="112">
        <v>0.41176470588235292</v>
      </c>
      <c r="Z869" s="110">
        <v>69420.5435</v>
      </c>
      <c r="AA869" s="110">
        <v>0</v>
      </c>
      <c r="AB869" s="110">
        <v>12197.650882352944</v>
      </c>
      <c r="AC869" s="110">
        <v>8538.3556176470593</v>
      </c>
      <c r="AD869" s="110">
        <v>0</v>
      </c>
      <c r="AE869" t="s">
        <v>608</v>
      </c>
      <c r="AF869" t="s">
        <v>765</v>
      </c>
      <c r="AG869" t="s">
        <v>365</v>
      </c>
    </row>
    <row r="870" spans="1:34" ht="37.5">
      <c r="A870" s="104" t="s">
        <v>15</v>
      </c>
      <c r="B870" s="104" t="s">
        <v>5</v>
      </c>
      <c r="D870" s="113"/>
      <c r="E870" s="42" t="s">
        <v>6556</v>
      </c>
      <c r="F870" s="28" t="s">
        <v>1064</v>
      </c>
      <c r="G870" s="28" t="s">
        <v>1124</v>
      </c>
      <c r="H870" s="28"/>
      <c r="I870" s="28"/>
      <c r="J870" s="28"/>
      <c r="K870" s="28"/>
      <c r="L870" s="28"/>
      <c r="M870" s="106" t="s">
        <v>6435</v>
      </c>
      <c r="N870" s="332"/>
      <c r="O870" s="28"/>
      <c r="P870" s="28"/>
      <c r="Q870" s="28"/>
      <c r="S870" s="112">
        <v>0.23</v>
      </c>
      <c r="T870" s="114">
        <v>2035</v>
      </c>
      <c r="U870" s="110">
        <v>12497474.319999997</v>
      </c>
      <c r="V870" s="110">
        <v>6373711.9031999996</v>
      </c>
      <c r="W870" s="110">
        <v>6123762.416799997</v>
      </c>
      <c r="X870" s="111">
        <v>0.58823529411764708</v>
      </c>
      <c r="Y870" s="112">
        <v>0.41176470588235292</v>
      </c>
      <c r="Z870" s="110">
        <v>11089008.964135997</v>
      </c>
      <c r="AA870" s="110">
        <v>0</v>
      </c>
      <c r="AB870" s="110">
        <v>828509.0328611763</v>
      </c>
      <c r="AC870" s="110">
        <v>579956.32300282328</v>
      </c>
      <c r="AD870" s="110">
        <v>0</v>
      </c>
      <c r="AE870" t="s">
        <v>608</v>
      </c>
      <c r="AF870" t="s">
        <v>765</v>
      </c>
      <c r="AG870" t="s">
        <v>365</v>
      </c>
    </row>
    <row r="871" spans="1:34" ht="75">
      <c r="A871" s="104" t="s">
        <v>15</v>
      </c>
      <c r="B871" s="104" t="s">
        <v>5</v>
      </c>
      <c r="D871" s="113"/>
      <c r="E871" s="42" t="s">
        <v>6557</v>
      </c>
      <c r="F871" s="28" t="s">
        <v>782</v>
      </c>
      <c r="G871" s="28" t="s">
        <v>1125</v>
      </c>
      <c r="H871" s="28"/>
      <c r="I871" s="28"/>
      <c r="J871" s="28"/>
      <c r="K871" s="28"/>
      <c r="L871" s="28"/>
      <c r="M871" s="106" t="s">
        <v>6435</v>
      </c>
      <c r="N871" s="332"/>
      <c r="O871" s="28"/>
      <c r="P871" s="28"/>
      <c r="Q871" s="28"/>
      <c r="S871" s="112">
        <v>0.23</v>
      </c>
      <c r="T871" s="114">
        <v>2035</v>
      </c>
      <c r="U871" s="110">
        <v>99849042.659999952</v>
      </c>
      <c r="V871" s="110">
        <v>50923011.7566</v>
      </c>
      <c r="W871" s="110">
        <v>48926030.903399952</v>
      </c>
      <c r="X871" s="111">
        <v>0.58823529411764708</v>
      </c>
      <c r="Y871" s="112">
        <v>0.41176470588235292</v>
      </c>
      <c r="Z871" s="110">
        <v>88596055.55221796</v>
      </c>
      <c r="AA871" s="110">
        <v>0</v>
      </c>
      <c r="AB871" s="110">
        <v>6619404.1810482303</v>
      </c>
      <c r="AC871" s="110">
        <v>4633582.9267337611</v>
      </c>
      <c r="AD871" s="110">
        <v>0</v>
      </c>
      <c r="AE871" t="s">
        <v>608</v>
      </c>
      <c r="AF871" t="s">
        <v>765</v>
      </c>
      <c r="AG871" t="s">
        <v>365</v>
      </c>
    </row>
    <row r="872" spans="1:34" ht="62.5">
      <c r="A872" s="104" t="s">
        <v>15</v>
      </c>
      <c r="B872" s="104" t="s">
        <v>5</v>
      </c>
      <c r="D872" s="113"/>
      <c r="E872" s="42" t="s">
        <v>6558</v>
      </c>
      <c r="F872" s="28" t="s">
        <v>1819</v>
      </c>
      <c r="G872" s="28" t="s">
        <v>1126</v>
      </c>
      <c r="H872" s="28"/>
      <c r="I872" s="28"/>
      <c r="J872" s="28"/>
      <c r="K872" s="28"/>
      <c r="L872" s="28"/>
      <c r="M872" s="106" t="s">
        <v>6435</v>
      </c>
      <c r="N872" s="332"/>
      <c r="O872" s="28"/>
      <c r="P872" s="28"/>
      <c r="Q872" s="28"/>
      <c r="S872" s="112">
        <v>0.23</v>
      </c>
      <c r="T872" s="114">
        <v>2035</v>
      </c>
      <c r="U872" s="110">
        <v>44344021.890000008</v>
      </c>
      <c r="V872" s="110"/>
      <c r="W872" s="110">
        <v>44344021.890000008</v>
      </c>
      <c r="X872" s="111">
        <v>0.58823529411764708</v>
      </c>
      <c r="Y872" s="112">
        <v>0.41176470588235292</v>
      </c>
      <c r="Z872" s="110">
        <v>34144896.855300009</v>
      </c>
      <c r="AA872" s="110">
        <v>0</v>
      </c>
      <c r="AB872" s="110">
        <v>5999485.3145294115</v>
      </c>
      <c r="AC872" s="110">
        <v>4199639.7201705873</v>
      </c>
      <c r="AD872" s="110">
        <v>0</v>
      </c>
      <c r="AE872" t="s">
        <v>608</v>
      </c>
      <c r="AF872" t="s">
        <v>765</v>
      </c>
      <c r="AG872" t="s">
        <v>365</v>
      </c>
    </row>
    <row r="873" spans="1:34" ht="37.5">
      <c r="A873" s="104" t="s">
        <v>15</v>
      </c>
      <c r="B873" s="104" t="s">
        <v>5</v>
      </c>
      <c r="D873" s="113"/>
      <c r="F873" s="28" t="s">
        <v>1301</v>
      </c>
      <c r="G873" s="28" t="s">
        <v>1103</v>
      </c>
      <c r="H873" s="28"/>
      <c r="I873" s="28"/>
      <c r="J873" s="28"/>
      <c r="K873" s="28"/>
      <c r="L873" s="28"/>
      <c r="M873" s="106" t="s">
        <v>6435</v>
      </c>
      <c r="N873" s="332"/>
      <c r="O873" s="28"/>
      <c r="P873" s="28"/>
      <c r="Q873" s="28"/>
      <c r="S873" s="112">
        <v>0.1598</v>
      </c>
      <c r="T873" s="114">
        <v>2028</v>
      </c>
      <c r="U873" s="110">
        <v>8305388.2000000011</v>
      </c>
      <c r="V873" s="110"/>
      <c r="W873" s="110">
        <v>8305388.2000000011</v>
      </c>
      <c r="X873" s="111">
        <v>1</v>
      </c>
      <c r="Y873" s="112">
        <v>0</v>
      </c>
      <c r="Z873" s="110">
        <v>6978187.1656400012</v>
      </c>
      <c r="AA873" s="110">
        <v>0</v>
      </c>
      <c r="AB873" s="110">
        <v>1327201.0343599999</v>
      </c>
      <c r="AC873" s="110">
        <v>0</v>
      </c>
      <c r="AD873" s="110">
        <v>0</v>
      </c>
      <c r="AE873" t="s">
        <v>608</v>
      </c>
      <c r="AF873" t="s">
        <v>765</v>
      </c>
      <c r="AG873" t="s">
        <v>365</v>
      </c>
    </row>
    <row r="874" spans="1:34" ht="37.5">
      <c r="A874" s="104" t="s">
        <v>15</v>
      </c>
      <c r="B874" s="104" t="s">
        <v>5</v>
      </c>
      <c r="D874" s="1"/>
      <c r="F874" s="28" t="s">
        <v>359</v>
      </c>
      <c r="G874" s="28" t="s">
        <v>1105</v>
      </c>
      <c r="H874" s="28"/>
      <c r="I874" s="28"/>
      <c r="J874" s="28"/>
      <c r="K874" s="28"/>
      <c r="L874" s="28"/>
      <c r="M874" s="106" t="s">
        <v>6435</v>
      </c>
      <c r="N874" s="332"/>
      <c r="O874" s="28"/>
      <c r="P874" s="28"/>
      <c r="Q874" s="28"/>
      <c r="S874" s="115">
        <v>0.1598</v>
      </c>
      <c r="T874" s="114">
        <v>2038</v>
      </c>
      <c r="U874" s="110">
        <v>1821306.77</v>
      </c>
      <c r="V874" s="110"/>
      <c r="W874" s="110">
        <v>1821306.77</v>
      </c>
      <c r="X874" s="111">
        <v>0.5</v>
      </c>
      <c r="Y874" s="112">
        <v>0.5</v>
      </c>
      <c r="Z874" s="110">
        <v>1530261.9481540001</v>
      </c>
      <c r="AA874" s="110">
        <v>0</v>
      </c>
      <c r="AB874" s="110">
        <v>145522.41092299996</v>
      </c>
      <c r="AC874" s="110">
        <v>145522.41092299996</v>
      </c>
      <c r="AD874" s="110">
        <v>0</v>
      </c>
      <c r="AE874" t="s">
        <v>608</v>
      </c>
      <c r="AF874" t="s">
        <v>765</v>
      </c>
      <c r="AG874" t="s">
        <v>365</v>
      </c>
    </row>
    <row r="875" spans="1:34" ht="37.5">
      <c r="A875" s="104" t="s">
        <v>15</v>
      </c>
      <c r="B875" s="104" t="s">
        <v>6</v>
      </c>
      <c r="D875" s="1"/>
      <c r="F875" s="28" t="s">
        <v>727</v>
      </c>
      <c r="G875" s="28" t="s">
        <v>1131</v>
      </c>
      <c r="H875" s="28"/>
      <c r="I875" s="28"/>
      <c r="J875" s="28"/>
      <c r="K875" s="28"/>
      <c r="L875" s="28"/>
      <c r="M875" s="106" t="s">
        <v>6429</v>
      </c>
      <c r="N875" s="332"/>
      <c r="O875" s="28"/>
      <c r="P875" s="28"/>
      <c r="Q875" s="28"/>
      <c r="S875" s="112">
        <v>0.66</v>
      </c>
      <c r="T875" s="114">
        <v>2035</v>
      </c>
      <c r="U875" s="110">
        <v>647047.02</v>
      </c>
      <c r="V875" s="110"/>
      <c r="W875" s="110">
        <v>647047.02</v>
      </c>
      <c r="X875" s="111">
        <v>0.58823529411764708</v>
      </c>
      <c r="Y875" s="112">
        <v>0.41176470588235292</v>
      </c>
      <c r="Z875" s="110">
        <v>219995.98679999998</v>
      </c>
      <c r="AA875" s="110">
        <v>0</v>
      </c>
      <c r="AB875" s="110">
        <v>251206.4901176471</v>
      </c>
      <c r="AC875" s="110">
        <v>175844.54308235296</v>
      </c>
      <c r="AD875" s="110">
        <v>0</v>
      </c>
      <c r="AE875" t="s">
        <v>577</v>
      </c>
      <c r="AF875" t="s">
        <v>765</v>
      </c>
      <c r="AG875" t="s">
        <v>365</v>
      </c>
    </row>
    <row r="876" spans="1:34" ht="50">
      <c r="A876" s="104" t="s">
        <v>15</v>
      </c>
      <c r="B876" s="104" t="s">
        <v>5</v>
      </c>
      <c r="D876" s="113"/>
      <c r="F876" s="28" t="s">
        <v>705</v>
      </c>
      <c r="G876" s="28" t="s">
        <v>1136</v>
      </c>
      <c r="H876" s="28"/>
      <c r="I876" s="28"/>
      <c r="J876" s="28"/>
      <c r="K876" s="28"/>
      <c r="L876" s="28"/>
      <c r="M876" s="106" t="s">
        <v>6435</v>
      </c>
      <c r="N876" s="332"/>
      <c r="O876" s="28"/>
      <c r="P876" s="28"/>
      <c r="Q876" s="28"/>
      <c r="S876" s="112">
        <v>0.11</v>
      </c>
      <c r="T876" s="114">
        <v>2028</v>
      </c>
      <c r="U876" s="110">
        <v>7607523.2000000002</v>
      </c>
      <c r="V876" s="110"/>
      <c r="W876" s="110">
        <v>7607523.2000000002</v>
      </c>
      <c r="X876" s="111">
        <v>1</v>
      </c>
      <c r="Y876" s="112">
        <v>0</v>
      </c>
      <c r="Z876" s="110">
        <v>6770695.648</v>
      </c>
      <c r="AA876" s="110">
        <v>0</v>
      </c>
      <c r="AB876" s="110">
        <v>836827.55200000014</v>
      </c>
      <c r="AC876" s="110">
        <v>0</v>
      </c>
      <c r="AD876" s="110">
        <v>0</v>
      </c>
      <c r="AE876" t="s">
        <v>608</v>
      </c>
      <c r="AF876" t="s">
        <v>765</v>
      </c>
      <c r="AG876" t="s">
        <v>365</v>
      </c>
    </row>
    <row r="877" spans="1:34" ht="37.5">
      <c r="A877" s="104" t="s">
        <v>15</v>
      </c>
      <c r="B877" s="104" t="s">
        <v>5</v>
      </c>
      <c r="D877" s="1"/>
      <c r="F877" s="28" t="s">
        <v>1302</v>
      </c>
      <c r="G877" s="28" t="s">
        <v>1106</v>
      </c>
      <c r="H877" s="28"/>
      <c r="I877" s="28"/>
      <c r="J877" s="28"/>
      <c r="K877" s="28"/>
      <c r="L877" s="28"/>
      <c r="M877" s="106" t="s">
        <v>6435</v>
      </c>
      <c r="N877" s="332"/>
      <c r="O877" s="28"/>
      <c r="P877" s="28"/>
      <c r="Q877" s="28"/>
      <c r="S877" s="112">
        <v>0.1598</v>
      </c>
      <c r="T877" s="114">
        <v>2038</v>
      </c>
      <c r="U877" s="110">
        <v>15091943.699999999</v>
      </c>
      <c r="V877" s="110"/>
      <c r="W877" s="110">
        <v>15091943.699999999</v>
      </c>
      <c r="X877" s="111">
        <v>0.5</v>
      </c>
      <c r="Y877" s="112">
        <v>0.5</v>
      </c>
      <c r="Z877" s="110">
        <v>12680251.09674</v>
      </c>
      <c r="AA877" s="110"/>
      <c r="AB877" s="110">
        <v>1205846.3016299997</v>
      </c>
      <c r="AC877" s="110">
        <v>1205846.3016299997</v>
      </c>
      <c r="AD877" s="110">
        <v>0</v>
      </c>
      <c r="AE877" t="s">
        <v>608</v>
      </c>
      <c r="AF877" t="s">
        <v>765</v>
      </c>
      <c r="AG877" t="s">
        <v>365</v>
      </c>
    </row>
    <row r="878" spans="1:34" ht="37.5">
      <c r="A878" s="104" t="s">
        <v>15</v>
      </c>
      <c r="B878" s="104" t="s">
        <v>5</v>
      </c>
      <c r="D878" s="113"/>
      <c r="F878" s="28" t="s">
        <v>1304</v>
      </c>
      <c r="G878" s="28" t="s">
        <v>1129</v>
      </c>
      <c r="H878" s="28"/>
      <c r="I878" s="28"/>
      <c r="J878" s="28"/>
      <c r="K878" s="28"/>
      <c r="L878" s="28"/>
      <c r="M878" s="106" t="s">
        <v>6435</v>
      </c>
      <c r="N878" s="332"/>
      <c r="O878" s="28"/>
      <c r="P878" s="28"/>
      <c r="Q878" s="28"/>
      <c r="S878" s="112">
        <v>0.16</v>
      </c>
      <c r="T878" s="114">
        <v>2028</v>
      </c>
      <c r="U878" s="110">
        <v>99868421.409999996</v>
      </c>
      <c r="V878" s="110">
        <v>50932894.919100001</v>
      </c>
      <c r="W878" s="110">
        <v>48935526.490899995</v>
      </c>
      <c r="X878" s="111">
        <v>1</v>
      </c>
      <c r="Y878" s="112">
        <v>0</v>
      </c>
      <c r="Z878" s="110">
        <v>92038737.171455994</v>
      </c>
      <c r="AA878" s="110">
        <v>0</v>
      </c>
      <c r="AB878" s="110">
        <v>7829684.2385440022</v>
      </c>
      <c r="AC878" s="110">
        <v>0</v>
      </c>
      <c r="AD878" s="110">
        <v>0</v>
      </c>
      <c r="AE878" t="s">
        <v>608</v>
      </c>
      <c r="AF878" t="s">
        <v>765</v>
      </c>
      <c r="AG878" t="s">
        <v>365</v>
      </c>
    </row>
    <row r="879" spans="1:34" ht="37.5">
      <c r="A879" s="104" t="s">
        <v>15</v>
      </c>
      <c r="B879" s="104" t="s">
        <v>5</v>
      </c>
      <c r="D879" s="1"/>
      <c r="F879" s="28" t="s">
        <v>1311</v>
      </c>
      <c r="G879" s="28" t="s">
        <v>6561</v>
      </c>
      <c r="H879" s="28"/>
      <c r="I879" s="28"/>
      <c r="J879" s="28"/>
      <c r="K879" s="28"/>
      <c r="L879" s="28"/>
      <c r="M879" s="106" t="s">
        <v>6435</v>
      </c>
      <c r="N879" s="332"/>
      <c r="O879" s="28"/>
      <c r="P879" s="28"/>
      <c r="Q879" s="28"/>
      <c r="S879" s="112">
        <v>0.27300000000000002</v>
      </c>
      <c r="T879" s="114">
        <v>2038</v>
      </c>
      <c r="U879" s="110">
        <v>4322743.7600000007</v>
      </c>
      <c r="V879" s="110"/>
      <c r="W879" s="110">
        <v>4322743.7600000007</v>
      </c>
      <c r="X879" s="111">
        <v>0.5</v>
      </c>
      <c r="Y879" s="112">
        <v>0.5</v>
      </c>
      <c r="Z879" s="110">
        <v>3142634.7135200002</v>
      </c>
      <c r="AA879" s="110">
        <v>0</v>
      </c>
      <c r="AB879" s="110">
        <v>590054.52324000024</v>
      </c>
      <c r="AC879" s="110">
        <v>590054.52324000024</v>
      </c>
      <c r="AD879" s="110">
        <v>0</v>
      </c>
      <c r="AE879" t="s">
        <v>608</v>
      </c>
      <c r="AF879" t="s">
        <v>765</v>
      </c>
      <c r="AG879" t="s">
        <v>365</v>
      </c>
    </row>
    <row r="880" spans="1:34" ht="25">
      <c r="A880" s="104" t="s">
        <v>15</v>
      </c>
      <c r="B880" s="104" t="s">
        <v>6</v>
      </c>
      <c r="D880" s="113"/>
      <c r="F880" s="28" t="s">
        <v>728</v>
      </c>
      <c r="G880" s="28" t="s">
        <v>1145</v>
      </c>
      <c r="H880" s="28"/>
      <c r="I880" s="28"/>
      <c r="J880" s="28"/>
      <c r="K880" s="28"/>
      <c r="L880" s="28"/>
      <c r="M880" s="106" t="s">
        <v>6562</v>
      </c>
      <c r="N880" s="332"/>
      <c r="O880" s="28"/>
      <c r="P880" s="28"/>
      <c r="Q880" s="28"/>
      <c r="S880" s="112">
        <v>0.84250000000000003</v>
      </c>
      <c r="T880" s="114">
        <v>2038</v>
      </c>
      <c r="U880" s="110">
        <v>771281.17999999993</v>
      </c>
      <c r="V880" s="110">
        <v>393353.40179999999</v>
      </c>
      <c r="W880" s="110">
        <v>377927.77819999994</v>
      </c>
      <c r="X880" s="111">
        <v>0.5</v>
      </c>
      <c r="Y880" s="112">
        <v>0.5</v>
      </c>
      <c r="Z880" s="110">
        <v>452877.02686649997</v>
      </c>
      <c r="AA880" s="110">
        <v>0</v>
      </c>
      <c r="AB880" s="110">
        <v>159202.07656674998</v>
      </c>
      <c r="AC880" s="110">
        <v>159202.07656674998</v>
      </c>
      <c r="AD880" s="110">
        <v>0</v>
      </c>
      <c r="AE880" t="s">
        <v>587</v>
      </c>
      <c r="AF880" t="s">
        <v>764</v>
      </c>
      <c r="AG880" t="s">
        <v>365</v>
      </c>
    </row>
    <row r="881" spans="1:33" ht="37.5">
      <c r="A881" s="104" t="s">
        <v>15</v>
      </c>
      <c r="B881" s="104" t="s">
        <v>6</v>
      </c>
      <c r="D881" s="113"/>
      <c r="F881" s="28" t="s">
        <v>769</v>
      </c>
      <c r="G881" s="28" t="s">
        <v>1132</v>
      </c>
      <c r="H881" s="28"/>
      <c r="I881" s="28"/>
      <c r="J881" s="28"/>
      <c r="K881" s="28"/>
      <c r="L881" s="28"/>
      <c r="M881" s="106" t="s">
        <v>6429</v>
      </c>
      <c r="N881" s="332"/>
      <c r="O881" s="28"/>
      <c r="P881" s="28"/>
      <c r="Q881" s="28"/>
      <c r="S881" s="112">
        <v>0.54669999999999996</v>
      </c>
      <c r="T881" s="114">
        <v>2038</v>
      </c>
      <c r="U881" s="110">
        <v>797608.57000000007</v>
      </c>
      <c r="V881" s="110"/>
      <c r="W881" s="110">
        <v>797608.57000000007</v>
      </c>
      <c r="X881" s="111">
        <v>0.5</v>
      </c>
      <c r="Y881" s="112">
        <v>0.5</v>
      </c>
      <c r="Z881" s="110">
        <v>361555.96478100005</v>
      </c>
      <c r="AA881" s="110">
        <v>0</v>
      </c>
      <c r="AB881" s="110">
        <v>218026.30260950001</v>
      </c>
      <c r="AC881" s="110">
        <v>218026.30260950001</v>
      </c>
      <c r="AD881" s="110">
        <v>0</v>
      </c>
      <c r="AE881" t="s">
        <v>577</v>
      </c>
      <c r="AF881" t="s">
        <v>765</v>
      </c>
      <c r="AG881" t="s">
        <v>365</v>
      </c>
    </row>
    <row r="882" spans="1:33" ht="37.5">
      <c r="A882" s="104" t="s">
        <v>15</v>
      </c>
      <c r="B882" s="104" t="s">
        <v>6</v>
      </c>
      <c r="D882" s="1"/>
      <c r="F882" s="28" t="s">
        <v>6563</v>
      </c>
      <c r="G882" s="28" t="s">
        <v>6493</v>
      </c>
      <c r="H882" s="28"/>
      <c r="I882" s="28"/>
      <c r="J882" s="28"/>
      <c r="K882" s="28"/>
      <c r="L882" s="28"/>
      <c r="M882" s="106" t="s">
        <v>6564</v>
      </c>
      <c r="N882" s="332"/>
      <c r="O882" s="28"/>
      <c r="P882" s="28"/>
      <c r="Q882" s="28"/>
      <c r="S882" s="112">
        <v>0.72</v>
      </c>
      <c r="T882" s="114">
        <v>2042</v>
      </c>
      <c r="U882" s="110">
        <v>9260374.6499999985</v>
      </c>
      <c r="V882" s="110"/>
      <c r="W882" s="110">
        <v>9260374.6499999985</v>
      </c>
      <c r="X882" s="111">
        <v>0.41</v>
      </c>
      <c r="Y882" s="112">
        <v>0.59000000000000008</v>
      </c>
      <c r="Z882" s="110">
        <v>2592904.9019999998</v>
      </c>
      <c r="AA882" s="110">
        <v>0</v>
      </c>
      <c r="AB882" s="110">
        <v>2733662.5966799995</v>
      </c>
      <c r="AC882" s="110">
        <v>3933807.1513199997</v>
      </c>
      <c r="AD882" s="110">
        <v>0</v>
      </c>
      <c r="AE882" t="s">
        <v>584</v>
      </c>
      <c r="AF882" t="s">
        <v>765</v>
      </c>
      <c r="AG882" t="s">
        <v>365</v>
      </c>
    </row>
    <row r="883" spans="1:33" ht="13">
      <c r="A883" s="104" t="s">
        <v>15</v>
      </c>
      <c r="B883" s="104" t="s">
        <v>6</v>
      </c>
      <c r="D883" s="113"/>
      <c r="F883" s="28" t="s">
        <v>732</v>
      </c>
      <c r="G883" s="28" t="s">
        <v>1815</v>
      </c>
      <c r="H883" s="28"/>
      <c r="I883" s="28"/>
      <c r="J883" s="28"/>
      <c r="K883" s="28"/>
      <c r="L883" s="28"/>
      <c r="M883" s="106" t="s">
        <v>6475</v>
      </c>
      <c r="N883" s="332"/>
      <c r="O883" s="28"/>
      <c r="P883" s="28"/>
      <c r="Q883" s="28"/>
      <c r="S883" s="112">
        <v>0.85250000000000004</v>
      </c>
      <c r="T883" s="114">
        <v>2028</v>
      </c>
      <c r="U883" s="110">
        <v>6569353.379999999</v>
      </c>
      <c r="V883" s="110"/>
      <c r="W883" s="110">
        <v>6569353.379999999</v>
      </c>
      <c r="X883" s="111">
        <v>1</v>
      </c>
      <c r="Y883" s="112">
        <v>0</v>
      </c>
      <c r="Z883" s="110">
        <v>968979.62354999967</v>
      </c>
      <c r="AA883" s="110">
        <v>0</v>
      </c>
      <c r="AB883" s="110">
        <v>5600373.7564499993</v>
      </c>
      <c r="AC883" s="110">
        <v>0</v>
      </c>
      <c r="AD883" s="110">
        <v>0</v>
      </c>
      <c r="AE883" t="s">
        <v>580</v>
      </c>
      <c r="AF883" t="s">
        <v>765</v>
      </c>
      <c r="AG883" t="s">
        <v>365</v>
      </c>
    </row>
    <row r="884" spans="1:33" ht="25">
      <c r="A884" s="104" t="s">
        <v>15</v>
      </c>
      <c r="B884" s="104" t="s">
        <v>6</v>
      </c>
      <c r="D884" s="1"/>
      <c r="F884" s="28" t="s">
        <v>775</v>
      </c>
      <c r="G884" s="28" t="s">
        <v>1147</v>
      </c>
      <c r="H884" s="28"/>
      <c r="I884" s="28"/>
      <c r="J884" s="28"/>
      <c r="K884" s="28"/>
      <c r="L884" s="28"/>
      <c r="M884" s="106" t="s">
        <v>6565</v>
      </c>
      <c r="N884" s="332"/>
      <c r="O884" s="28"/>
      <c r="P884" s="28"/>
      <c r="Q884" s="28"/>
      <c r="S884" s="112">
        <v>1</v>
      </c>
      <c r="T884" s="114">
        <v>2028</v>
      </c>
      <c r="U884" s="110">
        <v>10910978.83</v>
      </c>
      <c r="V884" s="110"/>
      <c r="W884" s="110">
        <v>10910978.83</v>
      </c>
      <c r="X884" s="111">
        <v>1</v>
      </c>
      <c r="Y884" s="112">
        <v>0</v>
      </c>
      <c r="Z884" s="110">
        <v>0</v>
      </c>
      <c r="AA884" s="110">
        <v>0</v>
      </c>
      <c r="AB884" s="110">
        <v>10910978.83</v>
      </c>
      <c r="AC884" s="110">
        <v>0</v>
      </c>
      <c r="AD884" s="110">
        <v>0</v>
      </c>
      <c r="AE884" t="s">
        <v>581</v>
      </c>
      <c r="AF884" t="s">
        <v>764</v>
      </c>
      <c r="AG884" t="s">
        <v>365</v>
      </c>
    </row>
    <row r="885" spans="1:33" ht="37.5">
      <c r="A885" s="104" t="s">
        <v>15</v>
      </c>
      <c r="B885" s="104" t="s">
        <v>6</v>
      </c>
      <c r="D885" s="113"/>
      <c r="F885" s="28" t="s">
        <v>1166</v>
      </c>
      <c r="G885" s="28" t="s">
        <v>1112</v>
      </c>
      <c r="H885" s="28"/>
      <c r="I885" s="28"/>
      <c r="J885" s="28"/>
      <c r="K885" s="28"/>
      <c r="L885" s="28"/>
      <c r="M885" s="106" t="s">
        <v>6465</v>
      </c>
      <c r="N885" s="332"/>
      <c r="O885" s="28"/>
      <c r="P885" s="28"/>
      <c r="Q885" s="28"/>
      <c r="S885" s="112">
        <v>0.1598</v>
      </c>
      <c r="T885" s="114">
        <v>2028</v>
      </c>
      <c r="U885" s="110">
        <v>13923245.410000008</v>
      </c>
      <c r="V885" s="110"/>
      <c r="W885" s="110">
        <v>13923245.410000008</v>
      </c>
      <c r="X885" s="111">
        <v>1</v>
      </c>
      <c r="Y885" s="112">
        <v>0</v>
      </c>
      <c r="Z885" s="110">
        <v>11698310.793482007</v>
      </c>
      <c r="AA885" s="110">
        <v>0</v>
      </c>
      <c r="AB885" s="110">
        <v>2224934.6165180001</v>
      </c>
      <c r="AC885" s="110">
        <v>0</v>
      </c>
      <c r="AD885" s="110">
        <v>0</v>
      </c>
      <c r="AE885" t="s">
        <v>576</v>
      </c>
      <c r="AF885" t="s">
        <v>765</v>
      </c>
      <c r="AG885" t="s">
        <v>365</v>
      </c>
    </row>
    <row r="886" spans="1:33" ht="13">
      <c r="A886" s="104" t="s">
        <v>15</v>
      </c>
      <c r="B886" s="104" t="s">
        <v>6</v>
      </c>
      <c r="D886" s="1"/>
      <c r="F886" s="28" t="s">
        <v>766</v>
      </c>
      <c r="G886" s="28" t="s">
        <v>1144</v>
      </c>
      <c r="H886" s="28"/>
      <c r="I886" s="28"/>
      <c r="J886" s="28"/>
      <c r="K886" s="28"/>
      <c r="L886" s="28"/>
      <c r="M886" s="106" t="s">
        <v>6505</v>
      </c>
      <c r="N886" s="332"/>
      <c r="O886" s="28"/>
      <c r="P886" s="28"/>
      <c r="Q886" s="28"/>
      <c r="S886" s="112">
        <v>0.91335</v>
      </c>
      <c r="T886" s="114">
        <v>2038</v>
      </c>
      <c r="U886" s="110">
        <v>2761764.8100000005</v>
      </c>
      <c r="V886" s="110"/>
      <c r="W886" s="110">
        <v>2761764.8100000005</v>
      </c>
      <c r="X886" s="111">
        <v>0.5</v>
      </c>
      <c r="Y886" s="112">
        <v>0.5</v>
      </c>
      <c r="Z886" s="110">
        <v>239306.92078650006</v>
      </c>
      <c r="AA886" s="110">
        <v>0</v>
      </c>
      <c r="AB886" s="110">
        <v>1261228.9446067503</v>
      </c>
      <c r="AC886" s="110">
        <v>1261228.9446067503</v>
      </c>
      <c r="AD886" s="110">
        <v>0</v>
      </c>
      <c r="AE886" t="s">
        <v>579</v>
      </c>
      <c r="AF886" t="s">
        <v>765</v>
      </c>
      <c r="AG886" t="s">
        <v>365</v>
      </c>
    </row>
    <row r="887" spans="1:33" ht="62.5">
      <c r="A887" s="104" t="s">
        <v>15</v>
      </c>
      <c r="B887" s="104" t="s">
        <v>6</v>
      </c>
      <c r="D887" s="113"/>
      <c r="F887" s="28" t="s">
        <v>744</v>
      </c>
      <c r="G887" s="28" t="s">
        <v>1138</v>
      </c>
      <c r="H887" s="28"/>
      <c r="I887" s="28"/>
      <c r="J887" s="28"/>
      <c r="K887" s="28"/>
      <c r="L887" s="28"/>
      <c r="M887" s="106" t="s">
        <v>6505</v>
      </c>
      <c r="N887" s="332"/>
      <c r="O887" s="28"/>
      <c r="P887" s="28"/>
      <c r="Q887" s="28"/>
      <c r="S887" s="112">
        <v>0.18</v>
      </c>
      <c r="T887" s="114">
        <v>2038</v>
      </c>
      <c r="U887" s="110">
        <v>5739367</v>
      </c>
      <c r="V887" s="110">
        <v>2927077.17</v>
      </c>
      <c r="W887" s="110">
        <v>2812289.83</v>
      </c>
      <c r="X887" s="111">
        <v>0.5</v>
      </c>
      <c r="Y887" s="112">
        <v>0.5</v>
      </c>
      <c r="Z887" s="110">
        <v>5233154.8306</v>
      </c>
      <c r="AA887" s="110">
        <v>0</v>
      </c>
      <c r="AB887" s="110">
        <v>253106.08470000001</v>
      </c>
      <c r="AC887" s="110">
        <v>253106.08470000001</v>
      </c>
      <c r="AD887" s="110">
        <v>0</v>
      </c>
      <c r="AE887" t="s">
        <v>579</v>
      </c>
      <c r="AF887" t="s">
        <v>765</v>
      </c>
      <c r="AG887" t="s">
        <v>365</v>
      </c>
    </row>
    <row r="888" spans="1:33" ht="37.5">
      <c r="A888" s="104" t="s">
        <v>15</v>
      </c>
      <c r="B888" s="104" t="s">
        <v>6</v>
      </c>
      <c r="D888" s="113"/>
      <c r="F888" s="28" t="s">
        <v>6508</v>
      </c>
      <c r="G888" s="28" t="s">
        <v>6509</v>
      </c>
      <c r="H888" s="28"/>
      <c r="I888" s="28"/>
      <c r="J888" s="28"/>
      <c r="K888" s="28"/>
      <c r="L888" s="28"/>
      <c r="M888" s="106" t="s">
        <v>6465</v>
      </c>
      <c r="N888" s="332"/>
      <c r="O888" s="28"/>
      <c r="P888" s="28"/>
      <c r="Q888" s="28"/>
      <c r="S888" s="112">
        <v>9.7000000000000003E-2</v>
      </c>
      <c r="T888" s="114">
        <v>2042</v>
      </c>
      <c r="U888" s="110">
        <v>927338.55</v>
      </c>
      <c r="V888" s="110"/>
      <c r="W888" s="110">
        <v>927338.55</v>
      </c>
      <c r="X888" s="111">
        <v>0.41</v>
      </c>
      <c r="Y888" s="112">
        <v>0.59000000000000008</v>
      </c>
      <c r="Z888" s="110">
        <v>837386.71065000002</v>
      </c>
      <c r="AA888" s="110">
        <v>0</v>
      </c>
      <c r="AB888" s="110">
        <v>36880.254133500006</v>
      </c>
      <c r="AC888" s="110">
        <v>53071.585216500018</v>
      </c>
      <c r="AD888" s="110">
        <v>0</v>
      </c>
      <c r="AE888" t="s">
        <v>576</v>
      </c>
      <c r="AF888" t="s">
        <v>765</v>
      </c>
      <c r="AG888" t="s">
        <v>365</v>
      </c>
    </row>
    <row r="889" spans="1:33" ht="37.5">
      <c r="A889" s="104" t="s">
        <v>15</v>
      </c>
      <c r="B889" s="104" t="s">
        <v>5</v>
      </c>
      <c r="D889" s="1"/>
      <c r="F889" s="28" t="s">
        <v>745</v>
      </c>
      <c r="G889" s="28" t="s">
        <v>1114</v>
      </c>
      <c r="H889" s="28"/>
      <c r="I889" s="28"/>
      <c r="J889" s="28"/>
      <c r="K889" s="28"/>
      <c r="L889" s="28"/>
      <c r="M889" s="106" t="s">
        <v>6435</v>
      </c>
      <c r="N889" s="332"/>
      <c r="O889" s="28"/>
      <c r="P889" s="28"/>
      <c r="Q889" s="28"/>
      <c r="S889" s="112">
        <v>0.1598</v>
      </c>
      <c r="T889" s="114">
        <v>2038</v>
      </c>
      <c r="U889" s="110">
        <v>97658.84</v>
      </c>
      <c r="V889" s="110"/>
      <c r="W889" s="110">
        <v>97658.84</v>
      </c>
      <c r="X889" s="111">
        <v>0.5</v>
      </c>
      <c r="Y889" s="112">
        <v>0.5</v>
      </c>
      <c r="Z889" s="110">
        <v>82052.957368000003</v>
      </c>
      <c r="AA889" s="110">
        <v>0</v>
      </c>
      <c r="AB889" s="110">
        <v>7802.9413159999967</v>
      </c>
      <c r="AC889" s="110">
        <v>7802.9413159999967</v>
      </c>
      <c r="AD889" s="110">
        <v>0</v>
      </c>
      <c r="AE889" t="s">
        <v>608</v>
      </c>
      <c r="AF889" t="s">
        <v>765</v>
      </c>
      <c r="AG889" t="s">
        <v>365</v>
      </c>
    </row>
    <row r="890" spans="1:33" ht="37.5">
      <c r="A890" s="104" t="s">
        <v>15</v>
      </c>
      <c r="B890" s="104" t="s">
        <v>6</v>
      </c>
      <c r="D890" s="1"/>
      <c r="F890" s="28" t="s">
        <v>733</v>
      </c>
      <c r="G890" s="28" t="s">
        <v>1146</v>
      </c>
      <c r="H890" s="28"/>
      <c r="I890" s="28"/>
      <c r="J890" s="28"/>
      <c r="K890" s="28"/>
      <c r="L890" s="28"/>
      <c r="M890" s="106" t="s">
        <v>6562</v>
      </c>
      <c r="N890" s="332"/>
      <c r="O890" s="28"/>
      <c r="P890" s="28"/>
      <c r="Q890" s="28"/>
      <c r="S890" s="112">
        <v>0.77699999999999991</v>
      </c>
      <c r="T890" s="114">
        <v>2038</v>
      </c>
      <c r="U890" s="110">
        <v>5268487.93</v>
      </c>
      <c r="V890" s="110">
        <v>2686928.8443</v>
      </c>
      <c r="W890" s="110">
        <v>2581559.0856999997</v>
      </c>
      <c r="X890" s="111">
        <v>0.5</v>
      </c>
      <c r="Y890" s="112">
        <v>0.5</v>
      </c>
      <c r="Z890" s="110">
        <v>3262616.5204111002</v>
      </c>
      <c r="AA890" s="110">
        <v>0</v>
      </c>
      <c r="AB890" s="110">
        <v>1002935.7047944497</v>
      </c>
      <c r="AC890" s="110">
        <v>1002935.7047944497</v>
      </c>
      <c r="AD890" s="110">
        <v>0</v>
      </c>
      <c r="AE890" t="s">
        <v>587</v>
      </c>
      <c r="AF890" t="s">
        <v>764</v>
      </c>
      <c r="AG890" t="s">
        <v>365</v>
      </c>
    </row>
    <row r="891" spans="1:33" ht="125">
      <c r="A891" s="104" t="s">
        <v>15</v>
      </c>
      <c r="B891" s="104" t="s">
        <v>6</v>
      </c>
      <c r="D891" s="1"/>
      <c r="F891" s="28" t="s">
        <v>781</v>
      </c>
      <c r="G891" s="28" t="s">
        <v>1834</v>
      </c>
      <c r="H891" s="28"/>
      <c r="I891" s="28"/>
      <c r="J891" s="28"/>
      <c r="K891" s="28"/>
      <c r="L891" s="28"/>
      <c r="M891" s="106" t="s">
        <v>6465</v>
      </c>
      <c r="N891" s="332"/>
      <c r="O891" s="28"/>
      <c r="P891" s="28"/>
      <c r="Q891" s="28"/>
      <c r="S891" s="112">
        <v>0.1598</v>
      </c>
      <c r="T891" s="114">
        <v>2033</v>
      </c>
      <c r="U891" s="110">
        <v>19650783</v>
      </c>
      <c r="V891" s="110"/>
      <c r="W891" s="110">
        <v>19650783</v>
      </c>
      <c r="X891" s="111">
        <v>0.67</v>
      </c>
      <c r="Y891" s="112">
        <v>0.32999999999999996</v>
      </c>
      <c r="Z891" s="110">
        <v>16510587.876600001</v>
      </c>
      <c r="AA891" s="110">
        <v>0</v>
      </c>
      <c r="AB891" s="110">
        <v>2103930.7326779994</v>
      </c>
      <c r="AC891" s="110">
        <v>1036264.3907219996</v>
      </c>
      <c r="AD891" s="110">
        <v>0</v>
      </c>
      <c r="AE891" t="s">
        <v>576</v>
      </c>
      <c r="AF891" t="s">
        <v>765</v>
      </c>
      <c r="AG891" t="s">
        <v>365</v>
      </c>
    </row>
    <row r="892" spans="1:33" ht="50">
      <c r="A892" s="104" t="s">
        <v>15</v>
      </c>
      <c r="B892" s="104" t="s">
        <v>6</v>
      </c>
      <c r="D892" s="1"/>
      <c r="F892" s="28" t="s">
        <v>1306</v>
      </c>
      <c r="G892" s="28" t="s">
        <v>1139</v>
      </c>
      <c r="H892" s="28"/>
      <c r="I892" s="28"/>
      <c r="J892" s="28"/>
      <c r="K892" s="28"/>
      <c r="L892" s="28"/>
      <c r="M892" s="106" t="s">
        <v>6475</v>
      </c>
      <c r="N892" s="332"/>
      <c r="O892" s="28"/>
      <c r="P892" s="28"/>
      <c r="Q892" s="28"/>
      <c r="S892" s="112">
        <v>0.16600000000000001</v>
      </c>
      <c r="T892" s="114">
        <v>2028</v>
      </c>
      <c r="U892" s="110">
        <v>19611680.719999999</v>
      </c>
      <c r="V892" s="110"/>
      <c r="W892" s="110">
        <v>19611680.719999999</v>
      </c>
      <c r="X892" s="111">
        <v>1</v>
      </c>
      <c r="Y892" s="112">
        <v>0</v>
      </c>
      <c r="Z892" s="110">
        <v>16356141.720479999</v>
      </c>
      <c r="AA892" s="110">
        <v>0</v>
      </c>
      <c r="AB892" s="110">
        <v>3255538.9995200001</v>
      </c>
      <c r="AC892" s="110">
        <v>0</v>
      </c>
      <c r="AD892" s="110">
        <v>0</v>
      </c>
      <c r="AE892" t="s">
        <v>580</v>
      </c>
      <c r="AF892" t="s">
        <v>765</v>
      </c>
      <c r="AG892" t="s">
        <v>365</v>
      </c>
    </row>
    <row r="893" spans="1:33" ht="137.5">
      <c r="A893" s="104" t="s">
        <v>15</v>
      </c>
      <c r="B893" s="104" t="s">
        <v>5</v>
      </c>
      <c r="D893" s="113"/>
      <c r="F893" s="28" t="s">
        <v>1307</v>
      </c>
      <c r="G893" s="28" t="s">
        <v>1111</v>
      </c>
      <c r="H893" s="28"/>
      <c r="I893" s="28"/>
      <c r="J893" s="28"/>
      <c r="K893" s="28"/>
      <c r="L893" s="28"/>
      <c r="M893" s="106" t="s">
        <v>6435</v>
      </c>
      <c r="N893" s="332"/>
      <c r="O893" s="28"/>
      <c r="P893" s="28"/>
      <c r="Q893" s="28"/>
      <c r="S893" s="112">
        <v>0.1598</v>
      </c>
      <c r="T893" s="114">
        <v>2028</v>
      </c>
      <c r="U893" s="110">
        <v>25166774.879999995</v>
      </c>
      <c r="V893" s="110"/>
      <c r="W893" s="110">
        <v>25166774.879999995</v>
      </c>
      <c r="X893" s="111">
        <v>1</v>
      </c>
      <c r="Y893" s="112">
        <v>0</v>
      </c>
      <c r="Z893" s="110">
        <v>21145124.254175998</v>
      </c>
      <c r="AA893" s="110">
        <v>0</v>
      </c>
      <c r="AB893" s="110">
        <v>4021650.625823997</v>
      </c>
      <c r="AC893" s="110">
        <v>0</v>
      </c>
      <c r="AD893" s="110">
        <v>0</v>
      </c>
      <c r="AE893" t="s">
        <v>608</v>
      </c>
      <c r="AF893" t="s">
        <v>765</v>
      </c>
      <c r="AG893" t="s">
        <v>365</v>
      </c>
    </row>
    <row r="894" spans="1:33" ht="13">
      <c r="A894" s="104" t="s">
        <v>15</v>
      </c>
      <c r="B894" s="104" t="s">
        <v>5</v>
      </c>
      <c r="D894" s="113"/>
      <c r="F894" s="28" t="s">
        <v>1820</v>
      </c>
      <c r="G894" s="28" t="s">
        <v>1821</v>
      </c>
      <c r="H894" s="28"/>
      <c r="I894" s="28"/>
      <c r="J894" s="28"/>
      <c r="K894" s="28"/>
      <c r="L894" s="28"/>
      <c r="M894" s="106" t="s">
        <v>6435</v>
      </c>
      <c r="N894" s="332"/>
      <c r="O894" s="28"/>
      <c r="P894" s="28"/>
      <c r="Q894" s="28"/>
      <c r="S894" s="112">
        <v>0.1598</v>
      </c>
      <c r="T894" s="114">
        <v>2038</v>
      </c>
      <c r="U894" s="110">
        <v>8394940.6700000018</v>
      </c>
      <c r="V894" s="110"/>
      <c r="W894" s="110">
        <v>8394940.6700000018</v>
      </c>
      <c r="X894" s="111">
        <v>0.5</v>
      </c>
      <c r="Y894" s="112">
        <v>0.5</v>
      </c>
      <c r="Z894" s="110">
        <v>7053429.1509340024</v>
      </c>
      <c r="AA894" s="110">
        <v>0</v>
      </c>
      <c r="AB894" s="110">
        <v>670755.75953299971</v>
      </c>
      <c r="AC894" s="110">
        <v>670755.75953299971</v>
      </c>
      <c r="AD894" s="110">
        <v>0</v>
      </c>
      <c r="AE894" t="s">
        <v>608</v>
      </c>
      <c r="AF894" t="s">
        <v>765</v>
      </c>
      <c r="AG894" t="s">
        <v>365</v>
      </c>
    </row>
    <row r="895" spans="1:33" ht="37.5">
      <c r="A895" s="104" t="s">
        <v>15</v>
      </c>
      <c r="B895" s="104" t="s">
        <v>5</v>
      </c>
      <c r="D895" s="113"/>
      <c r="F895" s="28" t="s">
        <v>1117</v>
      </c>
      <c r="G895" s="28" t="s">
        <v>1113</v>
      </c>
      <c r="H895" s="28"/>
      <c r="I895" s="28"/>
      <c r="J895" s="28"/>
      <c r="K895" s="28"/>
      <c r="L895" s="28"/>
      <c r="M895" s="106" t="s">
        <v>6435</v>
      </c>
      <c r="N895" s="332"/>
      <c r="O895" s="28"/>
      <c r="P895" s="28"/>
      <c r="Q895" s="28"/>
      <c r="S895" s="112">
        <v>0.18</v>
      </c>
      <c r="T895" s="114">
        <v>2028</v>
      </c>
      <c r="U895" s="110">
        <v>3043745.6300000004</v>
      </c>
      <c r="V895" s="110"/>
      <c r="W895" s="110">
        <v>3043745.6300000004</v>
      </c>
      <c r="X895" s="111">
        <v>1</v>
      </c>
      <c r="Y895" s="112">
        <v>0</v>
      </c>
      <c r="Z895" s="110">
        <v>2495871.4166000006</v>
      </c>
      <c r="AA895" s="110"/>
      <c r="AB895" s="110">
        <v>547874.21339999977</v>
      </c>
      <c r="AC895" s="110">
        <v>0</v>
      </c>
      <c r="AD895" s="110">
        <v>0</v>
      </c>
      <c r="AE895" t="s">
        <v>608</v>
      </c>
      <c r="AF895" t="s">
        <v>765</v>
      </c>
      <c r="AG895" t="s">
        <v>365</v>
      </c>
    </row>
    <row r="896" spans="1:33" ht="37.5">
      <c r="A896" s="104" t="s">
        <v>15</v>
      </c>
      <c r="B896" s="104" t="s">
        <v>5</v>
      </c>
      <c r="D896" s="1"/>
      <c r="F896" s="28" t="s">
        <v>1116</v>
      </c>
      <c r="G896" s="28" t="s">
        <v>1115</v>
      </c>
      <c r="H896" s="28"/>
      <c r="I896" s="28"/>
      <c r="J896" s="28"/>
      <c r="K896" s="28"/>
      <c r="L896" s="28"/>
      <c r="M896" s="106" t="s">
        <v>6435</v>
      </c>
      <c r="N896" s="332"/>
      <c r="O896" s="28"/>
      <c r="P896" s="28"/>
      <c r="Q896" s="28"/>
      <c r="S896" s="112">
        <v>0.1598</v>
      </c>
      <c r="T896" s="114">
        <v>2028</v>
      </c>
      <c r="U896" s="110">
        <v>393895.00000000006</v>
      </c>
      <c r="V896" s="110"/>
      <c r="W896" s="110">
        <v>393895.00000000006</v>
      </c>
      <c r="X896" s="111">
        <v>1</v>
      </c>
      <c r="Y896" s="112">
        <v>0</v>
      </c>
      <c r="Z896" s="110">
        <v>330950.57900000009</v>
      </c>
      <c r="AA896" s="110">
        <v>0</v>
      </c>
      <c r="AB896" s="110">
        <v>62944.420999999973</v>
      </c>
      <c r="AC896" s="110">
        <v>0</v>
      </c>
      <c r="AD896" s="110">
        <v>0</v>
      </c>
      <c r="AE896" t="s">
        <v>608</v>
      </c>
      <c r="AF896" t="s">
        <v>765</v>
      </c>
      <c r="AG896" t="s">
        <v>365</v>
      </c>
    </row>
    <row r="897" spans="1:34" ht="50">
      <c r="A897" s="104" t="s">
        <v>15</v>
      </c>
      <c r="B897" s="104" t="s">
        <v>5</v>
      </c>
      <c r="D897" s="113"/>
      <c r="F897" s="28" t="s">
        <v>772</v>
      </c>
      <c r="G897" s="28" t="s">
        <v>1104</v>
      </c>
      <c r="H897" s="28"/>
      <c r="I897" s="28"/>
      <c r="J897" s="28"/>
      <c r="K897" s="28"/>
      <c r="L897" s="28"/>
      <c r="M897" s="106" t="s">
        <v>6435</v>
      </c>
      <c r="N897" s="332"/>
      <c r="O897" s="28"/>
      <c r="P897" s="28"/>
      <c r="Q897" s="28"/>
      <c r="S897" s="112">
        <v>0.1598</v>
      </c>
      <c r="T897" s="114">
        <v>2028</v>
      </c>
      <c r="U897" s="110">
        <v>28617679.029999994</v>
      </c>
      <c r="V897" s="110"/>
      <c r="W897" s="110">
        <v>28617679.029999994</v>
      </c>
      <c r="X897" s="111">
        <v>1</v>
      </c>
      <c r="Y897" s="112">
        <v>0</v>
      </c>
      <c r="Z897" s="110">
        <v>24044573.921005998</v>
      </c>
      <c r="AA897" s="110">
        <v>0</v>
      </c>
      <c r="AB897" s="110">
        <v>4573105.1089939959</v>
      </c>
      <c r="AC897" s="110">
        <v>0</v>
      </c>
      <c r="AD897" s="110">
        <v>0</v>
      </c>
      <c r="AE897" t="s">
        <v>608</v>
      </c>
      <c r="AF897" t="s">
        <v>765</v>
      </c>
      <c r="AG897" t="s">
        <v>365</v>
      </c>
    </row>
    <row r="898" spans="1:34" ht="13">
      <c r="A898" s="104" t="s">
        <v>15</v>
      </c>
      <c r="B898" s="104" t="s">
        <v>5</v>
      </c>
      <c r="D898" s="113"/>
      <c r="F898" s="28" t="s">
        <v>746</v>
      </c>
      <c r="G898" s="28" t="s">
        <v>1300</v>
      </c>
      <c r="H898" s="28"/>
      <c r="I898" s="28"/>
      <c r="J898" s="28"/>
      <c r="K898" s="28"/>
      <c r="L898" s="28"/>
      <c r="M898" s="106" t="s">
        <v>6435</v>
      </c>
      <c r="N898" s="332"/>
      <c r="O898" s="28"/>
      <c r="P898" s="28"/>
      <c r="Q898" s="28"/>
      <c r="S898" s="112">
        <v>0.1598</v>
      </c>
      <c r="T898" s="114">
        <v>2038</v>
      </c>
      <c r="U898" s="110">
        <v>28454550.5</v>
      </c>
      <c r="V898" s="110"/>
      <c r="W898" s="110">
        <v>28454550.5</v>
      </c>
      <c r="X898" s="111">
        <v>0.5</v>
      </c>
      <c r="Y898" s="112">
        <v>0.5</v>
      </c>
      <c r="Z898" s="110">
        <v>23907513.3301</v>
      </c>
      <c r="AA898" s="110">
        <v>0</v>
      </c>
      <c r="AB898" s="110">
        <v>2273518.58495</v>
      </c>
      <c r="AC898" s="110">
        <v>2273518.58495</v>
      </c>
      <c r="AD898" s="110">
        <v>0</v>
      </c>
      <c r="AE898" t="s">
        <v>608</v>
      </c>
      <c r="AF898" t="s">
        <v>765</v>
      </c>
      <c r="AG898" t="s">
        <v>365</v>
      </c>
    </row>
    <row r="899" spans="1:34" ht="25">
      <c r="A899" s="104" t="s">
        <v>15</v>
      </c>
      <c r="B899" s="104" t="s">
        <v>6</v>
      </c>
      <c r="D899" s="113"/>
      <c r="F899" s="28" t="s">
        <v>747</v>
      </c>
      <c r="G899" s="28" t="s">
        <v>1109</v>
      </c>
      <c r="H899" s="28"/>
      <c r="I899" s="28"/>
      <c r="J899" s="28"/>
      <c r="K899" s="28"/>
      <c r="L899" s="28"/>
      <c r="M899" s="106" t="s">
        <v>6465</v>
      </c>
      <c r="N899" s="332"/>
      <c r="O899" s="28"/>
      <c r="P899" s="28"/>
      <c r="Q899" s="28"/>
      <c r="S899" s="112">
        <v>0.14000000000000001</v>
      </c>
      <c r="T899" s="114">
        <v>2028</v>
      </c>
      <c r="U899" s="110">
        <v>1777647.89</v>
      </c>
      <c r="V899" s="110"/>
      <c r="W899" s="110">
        <v>1777647.89</v>
      </c>
      <c r="X899" s="111">
        <v>1</v>
      </c>
      <c r="Y899" s="112">
        <v>0</v>
      </c>
      <c r="Z899" s="110">
        <v>1528777.1853999998</v>
      </c>
      <c r="AA899" s="110">
        <v>0</v>
      </c>
      <c r="AB899" s="110">
        <v>248870.70460000006</v>
      </c>
      <c r="AC899" s="110">
        <v>0</v>
      </c>
      <c r="AD899" s="110">
        <v>0</v>
      </c>
      <c r="AE899" t="s">
        <v>576</v>
      </c>
      <c r="AF899" t="s">
        <v>765</v>
      </c>
      <c r="AG899" t="s">
        <v>365</v>
      </c>
    </row>
    <row r="900" spans="1:34" ht="25">
      <c r="A900" s="104" t="s">
        <v>15</v>
      </c>
      <c r="B900" s="104" t="s">
        <v>6</v>
      </c>
      <c r="D900" s="113"/>
      <c r="F900" s="28" t="s">
        <v>734</v>
      </c>
      <c r="G900" s="28" t="s">
        <v>6566</v>
      </c>
      <c r="H900" s="28"/>
      <c r="I900" s="28"/>
      <c r="J900" s="28"/>
      <c r="K900" s="28"/>
      <c r="L900" s="28"/>
      <c r="M900" s="106" t="s">
        <v>6465</v>
      </c>
      <c r="N900" s="332"/>
      <c r="O900" s="28"/>
      <c r="P900" s="28"/>
      <c r="Q900" s="28"/>
      <c r="S900" s="112">
        <v>0.1</v>
      </c>
      <c r="T900" s="114">
        <v>2042</v>
      </c>
      <c r="U900" s="110">
        <v>5560526.1500000004</v>
      </c>
      <c r="V900" s="110"/>
      <c r="W900" s="110">
        <v>5560526.1500000004</v>
      </c>
      <c r="X900" s="111">
        <v>0.41</v>
      </c>
      <c r="Y900" s="112">
        <v>0.59000000000000008</v>
      </c>
      <c r="Z900" s="110">
        <v>5004473.5350000001</v>
      </c>
      <c r="AA900" s="110">
        <v>0</v>
      </c>
      <c r="AB900" s="110">
        <v>227981.57215000008</v>
      </c>
      <c r="AC900" s="110">
        <v>328071.0428500002</v>
      </c>
      <c r="AD900" s="110">
        <v>0</v>
      </c>
      <c r="AE900" t="s">
        <v>576</v>
      </c>
      <c r="AF900" t="s">
        <v>765</v>
      </c>
      <c r="AG900" t="s">
        <v>365</v>
      </c>
    </row>
    <row r="901" spans="1:34" ht="125">
      <c r="A901" s="104" t="s">
        <v>15</v>
      </c>
      <c r="B901" s="104" t="s">
        <v>6</v>
      </c>
      <c r="D901" s="113"/>
      <c r="F901" s="28" t="s">
        <v>1110</v>
      </c>
      <c r="G901" s="28" t="s">
        <v>1833</v>
      </c>
      <c r="H901" s="28"/>
      <c r="I901" s="28"/>
      <c r="J901" s="28"/>
      <c r="K901" s="28"/>
      <c r="L901" s="28"/>
      <c r="M901" s="106" t="s">
        <v>6465</v>
      </c>
      <c r="N901" s="332"/>
      <c r="O901" s="28"/>
      <c r="P901" s="28"/>
      <c r="Q901" s="28"/>
      <c r="S901" s="112">
        <v>0.1598</v>
      </c>
      <c r="T901" s="114">
        <v>2033</v>
      </c>
      <c r="U901" s="110">
        <v>69287855.170000032</v>
      </c>
      <c r="V901" s="110"/>
      <c r="W901" s="110">
        <v>69287855.170000032</v>
      </c>
      <c r="X901" s="111">
        <v>0.67</v>
      </c>
      <c r="Y901" s="112">
        <v>0.32999999999999996</v>
      </c>
      <c r="Z901" s="110">
        <v>58215655.913834028</v>
      </c>
      <c r="AA901" s="110">
        <v>0</v>
      </c>
      <c r="AB901" s="110">
        <v>7418373.5016312227</v>
      </c>
      <c r="AC901" s="110">
        <v>3653825.754534781</v>
      </c>
      <c r="AD901" s="110">
        <v>0</v>
      </c>
      <c r="AE901" t="s">
        <v>576</v>
      </c>
      <c r="AF901" t="s">
        <v>765</v>
      </c>
      <c r="AG901" t="s">
        <v>365</v>
      </c>
    </row>
    <row r="902" spans="1:34" ht="112.5">
      <c r="A902" s="104" t="s">
        <v>15</v>
      </c>
      <c r="B902" s="104" t="s">
        <v>6</v>
      </c>
      <c r="D902" s="1"/>
      <c r="F902" s="28" t="s">
        <v>1309</v>
      </c>
      <c r="G902" s="28" t="s">
        <v>1835</v>
      </c>
      <c r="H902" s="28"/>
      <c r="I902" s="28"/>
      <c r="J902" s="28"/>
      <c r="K902" s="28"/>
      <c r="L902" s="28"/>
      <c r="M902" s="106" t="s">
        <v>6465</v>
      </c>
      <c r="N902" s="332"/>
      <c r="O902" s="28"/>
      <c r="P902" s="28"/>
      <c r="Q902" s="28"/>
      <c r="S902" s="112">
        <v>0.1598</v>
      </c>
      <c r="T902" s="114">
        <v>2033</v>
      </c>
      <c r="U902" s="110">
        <v>20879207.399999995</v>
      </c>
      <c r="V902" s="110"/>
      <c r="W902" s="110">
        <v>20879207.399999995</v>
      </c>
      <c r="X902" s="111">
        <v>0.67</v>
      </c>
      <c r="Y902" s="112">
        <v>0.32999999999999996</v>
      </c>
      <c r="Z902" s="110">
        <v>17542710.057479996</v>
      </c>
      <c r="AA902" s="110">
        <v>0</v>
      </c>
      <c r="AB902" s="110">
        <v>2235453.2194883991</v>
      </c>
      <c r="AC902" s="110">
        <v>1101044.1230315994</v>
      </c>
      <c r="AD902" s="110">
        <v>0</v>
      </c>
      <c r="AE902" t="s">
        <v>576</v>
      </c>
      <c r="AF902" t="s">
        <v>765</v>
      </c>
      <c r="AG902" t="s">
        <v>365</v>
      </c>
    </row>
    <row r="903" spans="1:34" ht="25">
      <c r="A903" s="104" t="s">
        <v>15</v>
      </c>
      <c r="B903" s="104" t="s">
        <v>6</v>
      </c>
      <c r="D903" s="1"/>
      <c r="E903" s="42" t="s">
        <v>6567</v>
      </c>
      <c r="F903" s="28" t="s">
        <v>1094</v>
      </c>
      <c r="G903" s="28" t="s">
        <v>1119</v>
      </c>
      <c r="H903" s="28"/>
      <c r="I903" s="28"/>
      <c r="J903" s="28"/>
      <c r="K903" s="28"/>
      <c r="L903" s="28"/>
      <c r="M903" s="106" t="s">
        <v>6568</v>
      </c>
      <c r="N903" s="332"/>
      <c r="O903" s="28"/>
      <c r="P903" s="28"/>
      <c r="Q903" s="28"/>
      <c r="S903" s="112">
        <v>7.0000000000000007E-2</v>
      </c>
      <c r="T903" s="114">
        <v>2033</v>
      </c>
      <c r="U903" s="110">
        <v>8488734</v>
      </c>
      <c r="V903" s="110"/>
      <c r="W903" s="110">
        <v>8488734</v>
      </c>
      <c r="X903" s="111">
        <v>0.67</v>
      </c>
      <c r="Y903" s="112">
        <v>0.32999999999999996</v>
      </c>
      <c r="Z903" s="110">
        <v>7894522.6199999992</v>
      </c>
      <c r="AA903" s="110">
        <v>0</v>
      </c>
      <c r="AB903" s="110">
        <v>398121.62460000056</v>
      </c>
      <c r="AC903" s="110">
        <v>196089.75540000026</v>
      </c>
      <c r="AD903" s="110">
        <v>0</v>
      </c>
      <c r="AE903" t="s">
        <v>588</v>
      </c>
      <c r="AF903" t="s">
        <v>765</v>
      </c>
      <c r="AG903" t="s">
        <v>365</v>
      </c>
    </row>
    <row r="904" spans="1:34" ht="25">
      <c r="A904" s="104" t="s">
        <v>15</v>
      </c>
      <c r="B904" s="104" t="s">
        <v>6</v>
      </c>
      <c r="D904" s="1"/>
      <c r="F904" s="28" t="s">
        <v>1095</v>
      </c>
      <c r="G904" s="28" t="s">
        <v>1119</v>
      </c>
      <c r="H904" s="28"/>
      <c r="I904" s="28"/>
      <c r="J904" s="28"/>
      <c r="K904" s="28"/>
      <c r="L904" s="28"/>
      <c r="M904" s="106" t="s">
        <v>6569</v>
      </c>
      <c r="N904" s="332"/>
      <c r="O904" s="28"/>
      <c r="P904" s="28"/>
      <c r="Q904" s="28"/>
      <c r="S904" s="112">
        <v>0.04</v>
      </c>
      <c r="T904" s="114">
        <v>2033</v>
      </c>
      <c r="U904" s="110">
        <v>4411387</v>
      </c>
      <c r="V904" s="110"/>
      <c r="W904" s="110">
        <v>4411387</v>
      </c>
      <c r="X904" s="111">
        <v>0.67</v>
      </c>
      <c r="Y904" s="112">
        <v>0.32999999999999996</v>
      </c>
      <c r="Z904" s="110">
        <v>4234931.5199999996</v>
      </c>
      <c r="AA904" s="110">
        <v>0</v>
      </c>
      <c r="AB904" s="110">
        <v>118225.17160000031</v>
      </c>
      <c r="AC904" s="110">
        <v>58230.30840000014</v>
      </c>
      <c r="AD904" s="110">
        <v>0</v>
      </c>
      <c r="AE904" t="s">
        <v>589</v>
      </c>
      <c r="AF904" t="s">
        <v>765</v>
      </c>
      <c r="AG904" t="s">
        <v>365</v>
      </c>
    </row>
    <row r="905" spans="1:34" ht="37.5">
      <c r="A905" s="104" t="s">
        <v>15</v>
      </c>
      <c r="B905" s="104" t="s">
        <v>6</v>
      </c>
      <c r="D905" s="1"/>
      <c r="F905" s="28" t="s">
        <v>1825</v>
      </c>
      <c r="G905" s="28" t="s">
        <v>6541</v>
      </c>
      <c r="H905" s="28"/>
      <c r="I905" s="28"/>
      <c r="J905" s="28"/>
      <c r="K905" s="28"/>
      <c r="L905" s="28"/>
      <c r="M905" s="106" t="s">
        <v>6475</v>
      </c>
      <c r="N905" s="332"/>
      <c r="O905" s="28"/>
      <c r="P905" s="28"/>
      <c r="Q905" s="28"/>
      <c r="S905" s="112">
        <v>0.1598</v>
      </c>
      <c r="T905" s="114">
        <v>2028</v>
      </c>
      <c r="U905" s="110">
        <v>93118.610000000015</v>
      </c>
      <c r="V905" s="110"/>
      <c r="W905" s="110">
        <v>93118.610000000015</v>
      </c>
      <c r="X905" s="111">
        <v>1</v>
      </c>
      <c r="Y905" s="112">
        <v>0</v>
      </c>
      <c r="Z905" s="110">
        <v>78238.256122000021</v>
      </c>
      <c r="AA905" s="110">
        <v>0</v>
      </c>
      <c r="AB905" s="110">
        <v>14880.353877999994</v>
      </c>
      <c r="AC905" s="110">
        <v>0</v>
      </c>
      <c r="AD905" s="110">
        <v>0</v>
      </c>
      <c r="AE905" t="s">
        <v>580</v>
      </c>
      <c r="AF905" t="s">
        <v>765</v>
      </c>
      <c r="AG905" t="s">
        <v>7524</v>
      </c>
      <c r="AH905" t="s">
        <v>30</v>
      </c>
    </row>
    <row r="906" spans="1:34" ht="37.5">
      <c r="A906" s="104" t="s">
        <v>15</v>
      </c>
      <c r="B906" s="104" t="s">
        <v>5</v>
      </c>
      <c r="D906" s="1"/>
      <c r="F906" s="28" t="s">
        <v>776</v>
      </c>
      <c r="G906" s="28" t="s">
        <v>1128</v>
      </c>
      <c r="H906" s="28"/>
      <c r="I906" s="28"/>
      <c r="J906" s="28"/>
      <c r="K906" s="28"/>
      <c r="L906" s="28"/>
      <c r="M906" s="106" t="s">
        <v>6435</v>
      </c>
      <c r="N906" s="332"/>
      <c r="O906" s="28"/>
      <c r="P906" s="28"/>
      <c r="Q906" s="28"/>
      <c r="S906" s="112">
        <v>0.1598</v>
      </c>
      <c r="T906" s="114">
        <v>2038</v>
      </c>
      <c r="U906" s="110">
        <v>24599979.84</v>
      </c>
      <c r="V906" s="110">
        <v>12545989.7184</v>
      </c>
      <c r="W906" s="110">
        <v>12053990.1216</v>
      </c>
      <c r="X906" s="111">
        <v>0.5</v>
      </c>
      <c r="Y906" s="112">
        <v>0.5</v>
      </c>
      <c r="Z906" s="110">
        <v>22673752.218568321</v>
      </c>
      <c r="AA906" s="110">
        <v>0</v>
      </c>
      <c r="AB906" s="110">
        <v>963113.81071583927</v>
      </c>
      <c r="AC906" s="110">
        <v>963113.81071583927</v>
      </c>
      <c r="AD906" s="110">
        <v>0</v>
      </c>
      <c r="AE906" t="s">
        <v>608</v>
      </c>
      <c r="AF906" t="s">
        <v>765</v>
      </c>
      <c r="AG906" t="s">
        <v>365</v>
      </c>
    </row>
    <row r="907" spans="1:34" ht="25">
      <c r="A907" s="104" t="s">
        <v>15</v>
      </c>
      <c r="B907" s="104" t="s">
        <v>6</v>
      </c>
      <c r="D907" s="1"/>
      <c r="F907" s="28" t="s">
        <v>777</v>
      </c>
      <c r="G907" s="28" t="s">
        <v>1143</v>
      </c>
      <c r="H907" s="28"/>
      <c r="I907" s="28"/>
      <c r="J907" s="28"/>
      <c r="K907" s="28"/>
      <c r="L907" s="28"/>
      <c r="M907" s="106" t="s">
        <v>6465</v>
      </c>
      <c r="N907" s="332"/>
      <c r="O907" s="28"/>
      <c r="P907" s="28"/>
      <c r="Q907" s="28"/>
      <c r="S907" s="112">
        <v>0.1598</v>
      </c>
      <c r="T907" s="114">
        <v>2048</v>
      </c>
      <c r="U907" s="110">
        <v>30970137.399999999</v>
      </c>
      <c r="V907" s="110">
        <v>15794770.073999999</v>
      </c>
      <c r="W907" s="110">
        <v>15175367.325999999</v>
      </c>
      <c r="X907" s="111">
        <v>0.33</v>
      </c>
      <c r="Y907" s="112">
        <v>0.66999999999999993</v>
      </c>
      <c r="Z907" s="110">
        <v>28545113.701305199</v>
      </c>
      <c r="AA907" s="110">
        <v>0</v>
      </c>
      <c r="AB907" s="110">
        <v>800257.82056928379</v>
      </c>
      <c r="AC907" s="110">
        <v>1624765.8781255153</v>
      </c>
      <c r="AD907" s="110">
        <v>0</v>
      </c>
      <c r="AE907" t="s">
        <v>576</v>
      </c>
      <c r="AF907" t="s">
        <v>765</v>
      </c>
      <c r="AG907" t="s">
        <v>365</v>
      </c>
    </row>
    <row r="908" spans="1:34" ht="37.5">
      <c r="A908" s="104" t="s">
        <v>15</v>
      </c>
      <c r="B908" s="104" t="s">
        <v>6</v>
      </c>
      <c r="D908" s="1"/>
      <c r="F908" s="28" t="s">
        <v>1824</v>
      </c>
      <c r="G908" s="28" t="s">
        <v>6547</v>
      </c>
      <c r="H908" s="28"/>
      <c r="I908" s="28"/>
      <c r="J908" s="28"/>
      <c r="K908" s="28"/>
      <c r="L908" s="28"/>
      <c r="M908" s="106" t="s">
        <v>6459</v>
      </c>
      <c r="N908" s="332"/>
      <c r="O908" s="28"/>
      <c r="P908" s="28"/>
      <c r="Q908" s="28"/>
      <c r="S908" s="112">
        <v>0.59499999999999997</v>
      </c>
      <c r="T908" s="114">
        <v>2038</v>
      </c>
      <c r="U908" s="110">
        <v>574654</v>
      </c>
      <c r="V908" s="110"/>
      <c r="W908" s="110">
        <v>574654</v>
      </c>
      <c r="X908" s="111">
        <v>0.5</v>
      </c>
      <c r="Y908" s="112">
        <v>0.5</v>
      </c>
      <c r="Z908" s="110">
        <v>232734.87000000002</v>
      </c>
      <c r="AA908" s="110">
        <v>0</v>
      </c>
      <c r="AB908" s="110">
        <v>170959.565</v>
      </c>
      <c r="AC908" s="110">
        <v>170959.565</v>
      </c>
      <c r="AD908" s="110">
        <v>0</v>
      </c>
      <c r="AE908" t="s">
        <v>578</v>
      </c>
      <c r="AF908" t="s">
        <v>765</v>
      </c>
      <c r="AG908" t="s">
        <v>365</v>
      </c>
    </row>
    <row r="909" spans="1:34" ht="50">
      <c r="A909" s="104" t="s">
        <v>15</v>
      </c>
      <c r="B909" s="104" t="s">
        <v>6</v>
      </c>
      <c r="D909" s="1"/>
      <c r="F909" s="28" t="s">
        <v>1822</v>
      </c>
      <c r="G909" s="28" t="s">
        <v>1148</v>
      </c>
      <c r="H909" s="28"/>
      <c r="I909" s="28"/>
      <c r="J909" s="28"/>
      <c r="K909" s="28"/>
      <c r="L909" s="28"/>
      <c r="M909" s="106" t="s">
        <v>6446</v>
      </c>
      <c r="N909" s="332"/>
      <c r="O909" s="28"/>
      <c r="P909" s="28"/>
      <c r="Q909" s="28"/>
      <c r="S909" s="112">
        <v>0.56999999999999995</v>
      </c>
      <c r="T909" s="114">
        <v>2033</v>
      </c>
      <c r="U909" s="110">
        <v>64030.880000000005</v>
      </c>
      <c r="V909" s="110"/>
      <c r="W909" s="110">
        <v>64030.880000000005</v>
      </c>
      <c r="X909" s="111">
        <v>0.67</v>
      </c>
      <c r="Y909" s="112">
        <v>0.32999999999999996</v>
      </c>
      <c r="Z909" s="110">
        <v>27533.278400000007</v>
      </c>
      <c r="AA909" s="110">
        <v>0</v>
      </c>
      <c r="AB909" s="110">
        <v>24453.393071999999</v>
      </c>
      <c r="AC909" s="110">
        <v>12044.208527999997</v>
      </c>
      <c r="AD909" s="110">
        <v>0</v>
      </c>
      <c r="AE909" t="s">
        <v>586</v>
      </c>
      <c r="AF909" t="s">
        <v>764</v>
      </c>
      <c r="AG909" t="s">
        <v>365</v>
      </c>
    </row>
    <row r="910" spans="1:34" ht="25">
      <c r="A910" s="104" t="s">
        <v>15</v>
      </c>
      <c r="B910" s="104" t="s">
        <v>6</v>
      </c>
      <c r="D910" s="1"/>
      <c r="F910" s="28" t="s">
        <v>774</v>
      </c>
      <c r="G910" s="28" t="s">
        <v>1120</v>
      </c>
      <c r="H910" s="28"/>
      <c r="I910" s="28"/>
      <c r="J910" s="28"/>
      <c r="K910" s="28"/>
      <c r="L910" s="28"/>
      <c r="M910" s="106" t="s">
        <v>6465</v>
      </c>
      <c r="N910" s="332"/>
      <c r="O910" s="28"/>
      <c r="P910" s="28"/>
      <c r="Q910" s="28"/>
      <c r="S910" s="112">
        <v>0.1598</v>
      </c>
      <c r="T910" s="114">
        <v>2038</v>
      </c>
      <c r="U910" s="110">
        <v>58222702.700000003</v>
      </c>
      <c r="V910" s="110"/>
      <c r="W910" s="110">
        <v>58222702.700000003</v>
      </c>
      <c r="X910" s="111">
        <v>0.5</v>
      </c>
      <c r="Y910" s="112">
        <v>0.5</v>
      </c>
      <c r="Z910" s="110">
        <v>48918714.808540009</v>
      </c>
      <c r="AA910" s="110">
        <v>0</v>
      </c>
      <c r="AB910" s="110">
        <v>4651993.945729997</v>
      </c>
      <c r="AC910" s="110">
        <v>4651993.945729997</v>
      </c>
      <c r="AD910" s="110">
        <v>0</v>
      </c>
      <c r="AE910" t="s">
        <v>576</v>
      </c>
      <c r="AF910" t="s">
        <v>765</v>
      </c>
      <c r="AG910" t="s">
        <v>365</v>
      </c>
    </row>
    <row r="911" spans="1:34" ht="50">
      <c r="A911" s="104" t="s">
        <v>15</v>
      </c>
      <c r="B911" s="104" t="s">
        <v>5</v>
      </c>
      <c r="D911" s="113"/>
      <c r="F911" s="28" t="s">
        <v>773</v>
      </c>
      <c r="G911" s="28" t="s">
        <v>1121</v>
      </c>
      <c r="H911" s="28"/>
      <c r="I911" s="28"/>
      <c r="J911" s="28"/>
      <c r="K911" s="28"/>
      <c r="L911" s="28"/>
      <c r="M911" s="106" t="s">
        <v>6435</v>
      </c>
      <c r="N911" s="332"/>
      <c r="O911" s="28"/>
      <c r="P911" s="28"/>
      <c r="Q911" s="28"/>
      <c r="S911" s="112">
        <v>0.1598</v>
      </c>
      <c r="T911" s="114">
        <v>2038</v>
      </c>
      <c r="U911" s="110">
        <v>380889.41</v>
      </c>
      <c r="V911" s="110"/>
      <c r="W911" s="110">
        <v>380889.41</v>
      </c>
      <c r="X911" s="111">
        <v>0.5</v>
      </c>
      <c r="Y911" s="112">
        <v>0.5</v>
      </c>
      <c r="Z911" s="110">
        <v>320023.282282</v>
      </c>
      <c r="AA911" s="110">
        <v>0</v>
      </c>
      <c r="AB911" s="110">
        <v>30433.063858999987</v>
      </c>
      <c r="AC911" s="110">
        <v>30433.063858999987</v>
      </c>
      <c r="AD911" s="110">
        <v>0</v>
      </c>
      <c r="AE911" t="s">
        <v>608</v>
      </c>
      <c r="AF911" t="s">
        <v>765</v>
      </c>
      <c r="AG911" t="s">
        <v>365</v>
      </c>
    </row>
    <row r="912" spans="1:34" ht="62.5">
      <c r="A912" s="104" t="s">
        <v>5882</v>
      </c>
      <c r="B912" s="104" t="s">
        <v>280</v>
      </c>
      <c r="D912" s="1"/>
      <c r="F912" s="28" t="s">
        <v>1016</v>
      </c>
      <c r="G912" s="28" t="s">
        <v>1733</v>
      </c>
      <c r="H912" s="28"/>
      <c r="I912" s="28"/>
      <c r="J912" s="28"/>
      <c r="K912" s="28"/>
      <c r="L912" s="28"/>
      <c r="M912" s="106" t="s">
        <v>5992</v>
      </c>
      <c r="N912" s="332"/>
      <c r="O912" s="28"/>
      <c r="P912" s="28"/>
      <c r="Q912" s="28"/>
      <c r="S912" s="112">
        <v>0.5</v>
      </c>
      <c r="T912" s="114">
        <v>2028</v>
      </c>
      <c r="U912" s="110">
        <v>231083.68000000002</v>
      </c>
      <c r="V912" s="110"/>
      <c r="W912" s="110">
        <v>231083.68000000002</v>
      </c>
      <c r="X912" s="111">
        <v>1</v>
      </c>
      <c r="Y912" s="112">
        <v>0</v>
      </c>
      <c r="Z912" s="110">
        <v>115541.84000000001</v>
      </c>
      <c r="AA912" s="110">
        <v>0</v>
      </c>
      <c r="AB912" s="110">
        <v>115541.84000000001</v>
      </c>
      <c r="AC912" s="110">
        <v>0</v>
      </c>
      <c r="AD912" s="110">
        <v>0</v>
      </c>
      <c r="AE912" t="s">
        <v>543</v>
      </c>
      <c r="AF912" t="s">
        <v>765</v>
      </c>
      <c r="AG912" t="s">
        <v>365</v>
      </c>
    </row>
    <row r="913" spans="1:34" ht="25">
      <c r="A913" s="104" t="s">
        <v>15</v>
      </c>
      <c r="B913" s="104" t="s">
        <v>6</v>
      </c>
      <c r="D913" s="113"/>
      <c r="F913" s="28" t="s">
        <v>363</v>
      </c>
      <c r="G913" s="28" t="s">
        <v>1812</v>
      </c>
      <c r="H913" s="28"/>
      <c r="I913" s="28"/>
      <c r="J913" s="28"/>
      <c r="K913" s="28"/>
      <c r="L913" s="28"/>
      <c r="M913" s="106" t="s">
        <v>6429</v>
      </c>
      <c r="N913" s="332"/>
      <c r="O913" s="28"/>
      <c r="P913" s="28"/>
      <c r="Q913" s="28"/>
      <c r="S913" s="112">
        <v>0.3</v>
      </c>
      <c r="T913" s="114">
        <v>2028</v>
      </c>
      <c r="U913" s="110">
        <v>20411.7</v>
      </c>
      <c r="V913" s="110"/>
      <c r="W913" s="110">
        <v>20411.7</v>
      </c>
      <c r="X913" s="111">
        <v>1</v>
      </c>
      <c r="Y913" s="112">
        <v>0</v>
      </c>
      <c r="Z913" s="110">
        <v>14288.19</v>
      </c>
      <c r="AA913" s="110">
        <v>0</v>
      </c>
      <c r="AB913" s="110">
        <v>6123.51</v>
      </c>
      <c r="AC913" s="110">
        <v>0</v>
      </c>
      <c r="AD913" s="110">
        <v>0</v>
      </c>
      <c r="AE913" t="s">
        <v>577</v>
      </c>
      <c r="AF913" t="s">
        <v>765</v>
      </c>
      <c r="AG913" t="s">
        <v>7524</v>
      </c>
      <c r="AH913" t="s">
        <v>7525</v>
      </c>
    </row>
    <row r="914" spans="1:34" ht="37.5">
      <c r="A914" s="104" t="s">
        <v>15</v>
      </c>
      <c r="B914" s="104" t="s">
        <v>5</v>
      </c>
      <c r="D914" s="113"/>
      <c r="F914" s="28" t="s">
        <v>767</v>
      </c>
      <c r="G914" s="28" t="s">
        <v>1142</v>
      </c>
      <c r="H914" s="28"/>
      <c r="I914" s="28"/>
      <c r="J914" s="28"/>
      <c r="K914" s="28"/>
      <c r="L914" s="28"/>
      <c r="M914" s="106" t="s">
        <v>6487</v>
      </c>
      <c r="N914" s="332"/>
      <c r="O914" s="28"/>
      <c r="P914" s="28"/>
      <c r="Q914" s="28"/>
      <c r="S914" s="112">
        <v>0.1598</v>
      </c>
      <c r="T914" s="114">
        <v>2038</v>
      </c>
      <c r="U914" s="110">
        <v>15262190.57</v>
      </c>
      <c r="V914" s="110"/>
      <c r="W914" s="110">
        <v>15262190.57</v>
      </c>
      <c r="X914" s="111">
        <v>0.5</v>
      </c>
      <c r="Y914" s="112">
        <v>0.5</v>
      </c>
      <c r="Z914" s="110">
        <v>12823292.516914001</v>
      </c>
      <c r="AA914" s="110">
        <v>0</v>
      </c>
      <c r="AB914" s="110">
        <v>1219449.0265429998</v>
      </c>
      <c r="AC914" s="110">
        <v>1219449.0265429998</v>
      </c>
      <c r="AD914" s="110">
        <v>0</v>
      </c>
      <c r="AE914" t="s">
        <v>610</v>
      </c>
      <c r="AF914" t="s">
        <v>765</v>
      </c>
      <c r="AG914" t="s">
        <v>365</v>
      </c>
    </row>
    <row r="915" spans="1:34" ht="37.5">
      <c r="A915" s="104" t="s">
        <v>15</v>
      </c>
      <c r="B915" s="104" t="s">
        <v>5</v>
      </c>
      <c r="D915" s="113"/>
      <c r="F915" s="28" t="s">
        <v>768</v>
      </c>
      <c r="G915" s="28" t="s">
        <v>1142</v>
      </c>
      <c r="H915" s="28"/>
      <c r="I915" s="28"/>
      <c r="J915" s="28"/>
      <c r="K915" s="28"/>
      <c r="L915" s="28"/>
      <c r="M915" s="106" t="s">
        <v>6570</v>
      </c>
      <c r="N915" s="332"/>
      <c r="O915" s="28"/>
      <c r="P915" s="28"/>
      <c r="Q915" s="28"/>
      <c r="S915" s="112">
        <v>0.1598</v>
      </c>
      <c r="T915" s="114">
        <v>2038</v>
      </c>
      <c r="U915" s="110">
        <v>3885093.2899999996</v>
      </c>
      <c r="V915" s="110"/>
      <c r="W915" s="110">
        <v>3885093.2899999996</v>
      </c>
      <c r="X915" s="111">
        <v>0.5</v>
      </c>
      <c r="Y915" s="112">
        <v>0.5</v>
      </c>
      <c r="Z915" s="110">
        <v>3264255.3822579999</v>
      </c>
      <c r="AA915" s="110">
        <v>0</v>
      </c>
      <c r="AB915" s="110">
        <v>310418.95387099986</v>
      </c>
      <c r="AC915" s="110">
        <v>310418.95387099986</v>
      </c>
      <c r="AD915" s="110">
        <v>0</v>
      </c>
      <c r="AE915" t="s">
        <v>612</v>
      </c>
      <c r="AF915" t="s">
        <v>765</v>
      </c>
      <c r="AG915" t="s">
        <v>365</v>
      </c>
    </row>
    <row r="916" spans="1:34" ht="25">
      <c r="A916" s="104" t="s">
        <v>15</v>
      </c>
      <c r="B916" s="104" t="s">
        <v>6</v>
      </c>
      <c r="D916" s="113"/>
      <c r="F916" s="28" t="s">
        <v>6571</v>
      </c>
      <c r="G916" s="28" t="s">
        <v>1137</v>
      </c>
      <c r="H916" s="28"/>
      <c r="I916" s="28"/>
      <c r="J916" s="28"/>
      <c r="K916" s="28"/>
      <c r="L916" s="28"/>
      <c r="M916" s="106" t="s">
        <v>6459</v>
      </c>
      <c r="N916" s="332"/>
      <c r="O916" s="28"/>
      <c r="P916" s="28"/>
      <c r="Q916" s="28"/>
      <c r="S916" s="112">
        <v>0.1598</v>
      </c>
      <c r="T916" s="114">
        <v>2033</v>
      </c>
      <c r="U916" s="110">
        <v>116980.5</v>
      </c>
      <c r="V916" s="110"/>
      <c r="W916" s="110">
        <v>116980.5</v>
      </c>
      <c r="X916" s="111">
        <v>0.67</v>
      </c>
      <c r="Y916" s="112">
        <v>0.32999999999999996</v>
      </c>
      <c r="Z916" s="110">
        <v>98287.016100000008</v>
      </c>
      <c r="AA916" s="110">
        <v>0</v>
      </c>
      <c r="AB916" s="110">
        <v>12524.634212999996</v>
      </c>
      <c r="AC916" s="110">
        <v>6168.8496869999963</v>
      </c>
      <c r="AD916" s="110">
        <v>0</v>
      </c>
      <c r="AE916" t="s">
        <v>578</v>
      </c>
      <c r="AF916" t="s">
        <v>765</v>
      </c>
      <c r="AG916" t="s">
        <v>365</v>
      </c>
    </row>
    <row r="917" spans="1:34" ht="25">
      <c r="A917" s="104" t="s">
        <v>15</v>
      </c>
      <c r="B917" s="104" t="s">
        <v>6</v>
      </c>
      <c r="D917" s="113"/>
      <c r="F917" s="28" t="s">
        <v>778</v>
      </c>
      <c r="G917" s="28" t="s">
        <v>1137</v>
      </c>
      <c r="H917" s="28"/>
      <c r="I917" s="28"/>
      <c r="J917" s="28"/>
      <c r="K917" s="28"/>
      <c r="L917" s="28"/>
      <c r="M917" s="106" t="s">
        <v>6459</v>
      </c>
      <c r="N917" s="332"/>
      <c r="O917" s="28"/>
      <c r="P917" s="28"/>
      <c r="Q917" s="28"/>
      <c r="S917" s="112">
        <v>0.1598</v>
      </c>
      <c r="T917" s="114">
        <v>2033</v>
      </c>
      <c r="U917" s="110">
        <v>23338888.539999999</v>
      </c>
      <c r="V917" s="110"/>
      <c r="W917" s="110">
        <v>23338888.539999999</v>
      </c>
      <c r="X917" s="111">
        <v>0.67</v>
      </c>
      <c r="Y917" s="112">
        <v>0.32999999999999996</v>
      </c>
      <c r="Z917" s="110">
        <v>19609334.151308</v>
      </c>
      <c r="AA917" s="110">
        <v>0</v>
      </c>
      <c r="AB917" s="110">
        <v>2498801.4404236395</v>
      </c>
      <c r="AC917" s="110">
        <v>1230752.9482683595</v>
      </c>
      <c r="AD917" s="110">
        <v>0</v>
      </c>
      <c r="AE917" t="s">
        <v>578</v>
      </c>
      <c r="AF917" t="s">
        <v>765</v>
      </c>
      <c r="AG917" t="s">
        <v>365</v>
      </c>
    </row>
    <row r="918" spans="1:34" ht="62.5">
      <c r="A918" s="104" t="s">
        <v>15</v>
      </c>
      <c r="B918" s="104" t="s">
        <v>5</v>
      </c>
      <c r="D918" s="113"/>
      <c r="F918" s="28" t="s">
        <v>1310</v>
      </c>
      <c r="G918" s="28" t="s">
        <v>1123</v>
      </c>
      <c r="H918" s="28"/>
      <c r="I918" s="28"/>
      <c r="J918" s="28"/>
      <c r="K918" s="28"/>
      <c r="L918" s="28"/>
      <c r="M918" s="106" t="s">
        <v>6435</v>
      </c>
      <c r="N918" s="332"/>
      <c r="O918" s="28"/>
      <c r="P918" s="28"/>
      <c r="Q918" s="28"/>
      <c r="S918" s="112">
        <v>0.1598</v>
      </c>
      <c r="T918" s="114">
        <v>2028</v>
      </c>
      <c r="U918" s="110">
        <v>8799291.8399999999</v>
      </c>
      <c r="V918" s="110"/>
      <c r="W918" s="110">
        <v>8799291.8399999999</v>
      </c>
      <c r="X918" s="111">
        <v>1</v>
      </c>
      <c r="Y918" s="112">
        <v>0</v>
      </c>
      <c r="Z918" s="110">
        <v>7393165.0039680004</v>
      </c>
      <c r="AA918" s="110">
        <v>0</v>
      </c>
      <c r="AB918" s="110">
        <v>1406126.8360319994</v>
      </c>
      <c r="AC918" s="110">
        <v>0</v>
      </c>
      <c r="AD918" s="110">
        <v>0</v>
      </c>
      <c r="AE918" t="s">
        <v>608</v>
      </c>
      <c r="AF918" t="s">
        <v>765</v>
      </c>
      <c r="AG918" t="s">
        <v>365</v>
      </c>
    </row>
    <row r="919" spans="1:34" ht="62.5">
      <c r="A919" s="104" t="s">
        <v>15</v>
      </c>
      <c r="B919" s="104" t="s">
        <v>5</v>
      </c>
      <c r="D919" s="113"/>
      <c r="F919" s="28" t="s">
        <v>1818</v>
      </c>
      <c r="G919" s="28" t="s">
        <v>1122</v>
      </c>
      <c r="H919" s="28"/>
      <c r="I919" s="28"/>
      <c r="J919" s="28"/>
      <c r="K919" s="28"/>
      <c r="L919" s="28"/>
      <c r="M919" s="106" t="s">
        <v>6435</v>
      </c>
      <c r="N919" s="332"/>
      <c r="O919" s="28"/>
      <c r="P919" s="28"/>
      <c r="Q919" s="28"/>
      <c r="S919" s="112">
        <v>0.1598</v>
      </c>
      <c r="T919" s="114">
        <v>2048</v>
      </c>
      <c r="U919" s="110">
        <v>2040845.5699999987</v>
      </c>
      <c r="V919" s="110"/>
      <c r="W919" s="110">
        <v>2040845.5699999987</v>
      </c>
      <c r="X919" s="111">
        <v>0.33</v>
      </c>
      <c r="Y919" s="112">
        <v>0.66999999999999993</v>
      </c>
      <c r="Z919" s="110">
        <v>1714718.447913999</v>
      </c>
      <c r="AA919" s="110">
        <v>0</v>
      </c>
      <c r="AB919" s="110">
        <v>107621.9502883799</v>
      </c>
      <c r="AC919" s="110">
        <v>218505.17179761978</v>
      </c>
      <c r="AD919" s="110">
        <v>0</v>
      </c>
      <c r="AE919" t="s">
        <v>608</v>
      </c>
      <c r="AF919" t="s">
        <v>765</v>
      </c>
      <c r="AG919" t="s">
        <v>365</v>
      </c>
    </row>
    <row r="920" spans="1:34" ht="25">
      <c r="A920" s="104" t="s">
        <v>15</v>
      </c>
      <c r="B920" s="104" t="s">
        <v>5</v>
      </c>
      <c r="D920" s="113"/>
      <c r="E920" s="42" t="s">
        <v>6555</v>
      </c>
      <c r="F920" s="28" t="s">
        <v>784</v>
      </c>
      <c r="G920" s="28" t="s">
        <v>1127</v>
      </c>
      <c r="H920" s="28"/>
      <c r="I920" s="28"/>
      <c r="J920" s="28"/>
      <c r="K920" s="28"/>
      <c r="L920" s="28"/>
      <c r="M920" s="106" t="s">
        <v>6435</v>
      </c>
      <c r="N920" s="332"/>
      <c r="O920" s="28"/>
      <c r="P920" s="28"/>
      <c r="Q920" s="28"/>
      <c r="S920" s="112">
        <v>0.23</v>
      </c>
      <c r="T920" s="114">
        <v>2035</v>
      </c>
      <c r="U920" s="110">
        <v>484063.97</v>
      </c>
      <c r="V920" s="110"/>
      <c r="W920" s="110">
        <v>484063.97</v>
      </c>
      <c r="X920" s="111">
        <v>0.58823529411764708</v>
      </c>
      <c r="Y920" s="112">
        <v>0.41176470588235292</v>
      </c>
      <c r="Z920" s="110">
        <v>372729.25689999998</v>
      </c>
      <c r="AA920" s="110">
        <v>0</v>
      </c>
      <c r="AB920" s="110">
        <v>65491.007705882352</v>
      </c>
      <c r="AC920" s="110">
        <v>45843.705394117642</v>
      </c>
      <c r="AD920" s="110">
        <v>0</v>
      </c>
      <c r="AE920" t="s">
        <v>608</v>
      </c>
      <c r="AF920" t="s">
        <v>765</v>
      </c>
      <c r="AG920" t="s">
        <v>365</v>
      </c>
    </row>
    <row r="921" spans="1:34" ht="37.5">
      <c r="A921" s="104" t="s">
        <v>15</v>
      </c>
      <c r="B921" s="104" t="s">
        <v>5</v>
      </c>
      <c r="D921" s="113"/>
      <c r="E921" s="42" t="s">
        <v>6556</v>
      </c>
      <c r="F921" s="28" t="s">
        <v>1064</v>
      </c>
      <c r="G921" s="28" t="s">
        <v>1124</v>
      </c>
      <c r="H921" s="28"/>
      <c r="I921" s="28"/>
      <c r="J921" s="28"/>
      <c r="K921" s="28"/>
      <c r="L921" s="28"/>
      <c r="M921" s="106" t="s">
        <v>6435</v>
      </c>
      <c r="N921" s="332"/>
      <c r="O921" s="28"/>
      <c r="P921" s="28"/>
      <c r="Q921" s="28"/>
      <c r="S921" s="112">
        <v>0.23</v>
      </c>
      <c r="T921" s="114">
        <v>2035</v>
      </c>
      <c r="U921" s="110">
        <v>25195803.920000002</v>
      </c>
      <c r="V921" s="110">
        <v>12849859.999199999</v>
      </c>
      <c r="W921" s="110">
        <v>12345943.920800002</v>
      </c>
      <c r="X921" s="111">
        <v>0.58823529411764708</v>
      </c>
      <c r="Y921" s="112">
        <v>0.41176470588235292</v>
      </c>
      <c r="Z921" s="110">
        <v>22356236.818216003</v>
      </c>
      <c r="AA921" s="110">
        <v>0</v>
      </c>
      <c r="AB921" s="110">
        <v>1670333.589284705</v>
      </c>
      <c r="AC921" s="110">
        <v>1169233.5124992933</v>
      </c>
      <c r="AD921" s="110">
        <v>0</v>
      </c>
      <c r="AE921" t="s">
        <v>608</v>
      </c>
      <c r="AF921" t="s">
        <v>765</v>
      </c>
      <c r="AG921" t="s">
        <v>365</v>
      </c>
    </row>
    <row r="922" spans="1:34" ht="75">
      <c r="A922" s="104" t="s">
        <v>15</v>
      </c>
      <c r="B922" s="104" t="s">
        <v>5</v>
      </c>
      <c r="D922" s="113"/>
      <c r="E922" s="42" t="s">
        <v>6557</v>
      </c>
      <c r="F922" s="28" t="s">
        <v>782</v>
      </c>
      <c r="G922" s="28" t="s">
        <v>1125</v>
      </c>
      <c r="H922" s="28"/>
      <c r="I922" s="28"/>
      <c r="J922" s="28"/>
      <c r="K922" s="28"/>
      <c r="L922" s="28"/>
      <c r="M922" s="106" t="s">
        <v>6435</v>
      </c>
      <c r="N922" s="332"/>
      <c r="O922" s="28"/>
      <c r="P922" s="28"/>
      <c r="Q922" s="28"/>
      <c r="S922" s="112">
        <v>0.23</v>
      </c>
      <c r="T922" s="114">
        <v>2035</v>
      </c>
      <c r="U922" s="110">
        <v>57847825.200000018</v>
      </c>
      <c r="V922" s="110">
        <v>29502390.852000002</v>
      </c>
      <c r="W922" s="110">
        <v>28345434.348000016</v>
      </c>
      <c r="X922" s="111">
        <v>0.58823529411764708</v>
      </c>
      <c r="Y922" s="112">
        <v>0.41176470588235292</v>
      </c>
      <c r="Z922" s="110">
        <v>51328375.299960017</v>
      </c>
      <c r="AA922" s="110">
        <v>0</v>
      </c>
      <c r="AB922" s="110">
        <v>3834970.5294352947</v>
      </c>
      <c r="AC922" s="110">
        <v>2684479.370604706</v>
      </c>
      <c r="AD922" s="110">
        <v>0</v>
      </c>
      <c r="AE922" t="s">
        <v>608</v>
      </c>
      <c r="AF922" t="s">
        <v>765</v>
      </c>
      <c r="AG922" t="s">
        <v>365</v>
      </c>
    </row>
    <row r="923" spans="1:34" ht="62.5">
      <c r="A923" s="104" t="s">
        <v>15</v>
      </c>
      <c r="B923" s="104" t="s">
        <v>5</v>
      </c>
      <c r="D923" s="608"/>
      <c r="E923" s="42" t="s">
        <v>6558</v>
      </c>
      <c r="F923" s="28" t="s">
        <v>1819</v>
      </c>
      <c r="G923" s="28" t="s">
        <v>1126</v>
      </c>
      <c r="H923" s="28"/>
      <c r="I923" s="28"/>
      <c r="J923" s="28"/>
      <c r="K923" s="28"/>
      <c r="L923" s="28"/>
      <c r="M923" s="106" t="s">
        <v>6435</v>
      </c>
      <c r="N923" s="332"/>
      <c r="O923" s="28"/>
      <c r="P923" s="28"/>
      <c r="Q923" s="28"/>
      <c r="S923" s="112">
        <v>0.23</v>
      </c>
      <c r="T923" s="114">
        <v>2035</v>
      </c>
      <c r="U923" s="110">
        <v>-703345.67000000016</v>
      </c>
      <c r="V923" s="110"/>
      <c r="W923" s="110">
        <v>-703345.67000000016</v>
      </c>
      <c r="X923" s="111">
        <v>0.58823529411764708</v>
      </c>
      <c r="Y923" s="112">
        <v>0.41176470588235292</v>
      </c>
      <c r="Z923" s="110">
        <v>-541576.16590000014</v>
      </c>
      <c r="AA923" s="110">
        <v>0</v>
      </c>
      <c r="AB923" s="110">
        <v>-95158.531823529425</v>
      </c>
      <c r="AC923" s="110">
        <v>-66610.972276470595</v>
      </c>
      <c r="AD923" s="110">
        <v>0</v>
      </c>
      <c r="AE923" t="s">
        <v>608</v>
      </c>
      <c r="AF923" t="s">
        <v>765</v>
      </c>
      <c r="AG923" t="s">
        <v>365</v>
      </c>
    </row>
    <row r="924" spans="1:34" ht="37.5">
      <c r="A924" s="104" t="s">
        <v>15</v>
      </c>
      <c r="B924" s="104" t="s">
        <v>5</v>
      </c>
      <c r="D924" s="113"/>
      <c r="F924" s="28" t="s">
        <v>1301</v>
      </c>
      <c r="G924" s="28" t="s">
        <v>1103</v>
      </c>
      <c r="H924" s="28"/>
      <c r="I924" s="28"/>
      <c r="J924" s="28"/>
      <c r="K924" s="28"/>
      <c r="L924" s="28"/>
      <c r="M924" s="106" t="s">
        <v>6435</v>
      </c>
      <c r="N924" s="332"/>
      <c r="O924" s="28"/>
      <c r="P924" s="28"/>
      <c r="Q924" s="28"/>
      <c r="S924" s="112">
        <v>0.1598</v>
      </c>
      <c r="T924" s="114">
        <v>2028</v>
      </c>
      <c r="U924" s="110">
        <v>2997309.2100000004</v>
      </c>
      <c r="V924" s="110"/>
      <c r="W924" s="110">
        <v>2997309.2100000004</v>
      </c>
      <c r="X924" s="111">
        <v>1</v>
      </c>
      <c r="Y924" s="112">
        <v>0</v>
      </c>
      <c r="Z924" s="110">
        <v>2518339.1982420003</v>
      </c>
      <c r="AA924" s="110">
        <v>0</v>
      </c>
      <c r="AB924" s="110">
        <v>478970.01175800012</v>
      </c>
      <c r="AC924" s="110">
        <v>0</v>
      </c>
      <c r="AD924" s="110">
        <v>0</v>
      </c>
      <c r="AE924" t="s">
        <v>608</v>
      </c>
      <c r="AF924" t="s">
        <v>765</v>
      </c>
      <c r="AG924" t="s">
        <v>365</v>
      </c>
    </row>
    <row r="925" spans="1:34" ht="37.5">
      <c r="A925" s="104" t="s">
        <v>15</v>
      </c>
      <c r="B925" s="104" t="s">
        <v>5</v>
      </c>
      <c r="D925" s="113"/>
      <c r="F925" s="28" t="s">
        <v>359</v>
      </c>
      <c r="G925" s="28" t="s">
        <v>1105</v>
      </c>
      <c r="H925" s="28"/>
      <c r="I925" s="28"/>
      <c r="J925" s="28"/>
      <c r="K925" s="28"/>
      <c r="L925" s="28"/>
      <c r="M925" s="106" t="s">
        <v>6435</v>
      </c>
      <c r="N925" s="332"/>
      <c r="O925" s="28"/>
      <c r="P925" s="28"/>
      <c r="Q925" s="28"/>
      <c r="S925" s="112">
        <v>0.1598</v>
      </c>
      <c r="T925" s="114">
        <v>2038</v>
      </c>
      <c r="U925" s="110">
        <v>565366.31000000006</v>
      </c>
      <c r="V925" s="110"/>
      <c r="W925" s="110">
        <v>565366.31000000006</v>
      </c>
      <c r="X925" s="111">
        <v>0.5</v>
      </c>
      <c r="Y925" s="112">
        <v>0.5</v>
      </c>
      <c r="Z925" s="110">
        <v>475020.77366200008</v>
      </c>
      <c r="AA925" s="110">
        <v>0</v>
      </c>
      <c r="AB925" s="110">
        <v>45172.768168999988</v>
      </c>
      <c r="AC925" s="110">
        <v>45172.768168999988</v>
      </c>
      <c r="AD925" s="110">
        <v>0</v>
      </c>
      <c r="AE925" t="s">
        <v>608</v>
      </c>
      <c r="AF925" t="s">
        <v>765</v>
      </c>
      <c r="AG925" t="s">
        <v>365</v>
      </c>
    </row>
    <row r="926" spans="1:34" ht="50">
      <c r="A926" s="104" t="s">
        <v>15</v>
      </c>
      <c r="B926" s="104" t="s">
        <v>5</v>
      </c>
      <c r="D926" s="113"/>
      <c r="F926" s="28" t="s">
        <v>360</v>
      </c>
      <c r="G926" s="28" t="s">
        <v>1136</v>
      </c>
      <c r="H926" s="28"/>
      <c r="I926" s="28"/>
      <c r="J926" s="28"/>
      <c r="K926" s="28"/>
      <c r="L926" s="28"/>
      <c r="M926" s="106" t="s">
        <v>6487</v>
      </c>
      <c r="N926" s="332"/>
      <c r="O926" s="28"/>
      <c r="P926" s="28"/>
      <c r="Q926" s="28"/>
      <c r="S926" s="112">
        <v>0.1598</v>
      </c>
      <c r="T926" s="114">
        <v>2028</v>
      </c>
      <c r="U926" s="110">
        <v>87111.669999999984</v>
      </c>
      <c r="V926" s="110"/>
      <c r="W926" s="110">
        <v>87111.669999999984</v>
      </c>
      <c r="X926" s="111">
        <v>1</v>
      </c>
      <c r="Y926" s="112">
        <v>0</v>
      </c>
      <c r="Z926" s="110">
        <v>73191.225133999993</v>
      </c>
      <c r="AA926" s="110">
        <v>0</v>
      </c>
      <c r="AB926" s="110">
        <v>13920.444865999991</v>
      </c>
      <c r="AC926" s="110">
        <v>0</v>
      </c>
      <c r="AD926" s="110">
        <v>0</v>
      </c>
      <c r="AE926" t="s">
        <v>610</v>
      </c>
      <c r="AF926" t="s">
        <v>765</v>
      </c>
      <c r="AG926" t="s">
        <v>7524</v>
      </c>
      <c r="AH926" t="s">
        <v>7525</v>
      </c>
    </row>
    <row r="927" spans="1:34" ht="37.5">
      <c r="A927" s="104" t="s">
        <v>15</v>
      </c>
      <c r="B927" s="104" t="s">
        <v>5</v>
      </c>
      <c r="D927" s="113"/>
      <c r="F927" s="28" t="s">
        <v>1302</v>
      </c>
      <c r="G927" s="28" t="s">
        <v>1106</v>
      </c>
      <c r="H927" s="28"/>
      <c r="I927" s="28"/>
      <c r="J927" s="28"/>
      <c r="K927" s="28"/>
      <c r="L927" s="28"/>
      <c r="M927" s="106" t="s">
        <v>6435</v>
      </c>
      <c r="N927" s="332"/>
      <c r="O927" s="28"/>
      <c r="P927" s="28"/>
      <c r="Q927" s="28"/>
      <c r="S927" s="112">
        <v>0.1598</v>
      </c>
      <c r="T927" s="114">
        <v>2038</v>
      </c>
      <c r="U927" s="110">
        <v>5220572.0699999994</v>
      </c>
      <c r="V927" s="110"/>
      <c r="W927" s="110">
        <v>5220572.0699999994</v>
      </c>
      <c r="X927" s="111">
        <v>0.5</v>
      </c>
      <c r="Y927" s="112">
        <v>0.5</v>
      </c>
      <c r="Z927" s="110">
        <v>4386324.6532140002</v>
      </c>
      <c r="AA927" s="110">
        <v>0</v>
      </c>
      <c r="AB927" s="110">
        <v>417123.7083929996</v>
      </c>
      <c r="AC927" s="110">
        <v>417123.7083929996</v>
      </c>
      <c r="AD927" s="110">
        <v>0</v>
      </c>
      <c r="AE927" t="s">
        <v>608</v>
      </c>
      <c r="AF927" t="s">
        <v>765</v>
      </c>
      <c r="AG927" t="s">
        <v>365</v>
      </c>
    </row>
    <row r="928" spans="1:34" ht="25">
      <c r="A928" s="104" t="s">
        <v>15</v>
      </c>
      <c r="B928" s="104" t="s">
        <v>5</v>
      </c>
      <c r="D928" s="113"/>
      <c r="F928" s="28" t="s">
        <v>1303</v>
      </c>
      <c r="G928" s="28" t="s">
        <v>1107</v>
      </c>
      <c r="H928" s="28"/>
      <c r="I928" s="28"/>
      <c r="J928" s="28"/>
      <c r="K928" s="28"/>
      <c r="L928" s="28"/>
      <c r="M928" s="106" t="s">
        <v>6435</v>
      </c>
      <c r="N928" s="332"/>
      <c r="O928" s="28"/>
      <c r="P928" s="28"/>
      <c r="Q928" s="28"/>
      <c r="S928" s="112">
        <v>6.8000000000000005E-2</v>
      </c>
      <c r="T928" s="114">
        <v>2035</v>
      </c>
      <c r="U928" s="110">
        <v>35658767.590000011</v>
      </c>
      <c r="V928" s="110"/>
      <c r="W928" s="110">
        <v>35658767.590000011</v>
      </c>
      <c r="X928" s="111">
        <v>0.58823529411764708</v>
      </c>
      <c r="Y928" s="112">
        <v>0.41176470588235292</v>
      </c>
      <c r="Z928" s="110">
        <v>33233971.39388001</v>
      </c>
      <c r="AA928" s="110">
        <v>0</v>
      </c>
      <c r="AB928" s="110">
        <v>1426350.7036000008</v>
      </c>
      <c r="AC928" s="110">
        <v>998445.49252000055</v>
      </c>
      <c r="AD928" s="110">
        <v>0</v>
      </c>
      <c r="AE928" t="s">
        <v>608</v>
      </c>
      <c r="AF928" t="s">
        <v>765</v>
      </c>
      <c r="AG928" t="s">
        <v>365</v>
      </c>
    </row>
    <row r="929" spans="1:34" ht="37.5">
      <c r="A929" s="104" t="s">
        <v>15</v>
      </c>
      <c r="B929" s="104" t="s">
        <v>5</v>
      </c>
      <c r="D929" s="113"/>
      <c r="F929" s="28" t="s">
        <v>1304</v>
      </c>
      <c r="G929" s="28" t="s">
        <v>1129</v>
      </c>
      <c r="H929" s="28"/>
      <c r="I929" s="28"/>
      <c r="J929" s="28"/>
      <c r="K929" s="28"/>
      <c r="L929" s="28"/>
      <c r="M929" s="106" t="s">
        <v>6435</v>
      </c>
      <c r="N929" s="332"/>
      <c r="O929" s="28"/>
      <c r="P929" s="28"/>
      <c r="Q929" s="28"/>
      <c r="S929" s="112">
        <v>0.16</v>
      </c>
      <c r="T929" s="114">
        <v>2028</v>
      </c>
      <c r="U929" s="110">
        <v>39805393.710000001</v>
      </c>
      <c r="V929" s="110">
        <v>20300750.792100001</v>
      </c>
      <c r="W929" s="110">
        <v>19504642.9179</v>
      </c>
      <c r="X929" s="111">
        <v>1</v>
      </c>
      <c r="Y929" s="112">
        <v>0</v>
      </c>
      <c r="Z929" s="110">
        <v>36684650.843135998</v>
      </c>
      <c r="AA929" s="110">
        <v>0</v>
      </c>
      <c r="AB929" s="110">
        <v>3120742.8668640032</v>
      </c>
      <c r="AC929" s="110">
        <v>0</v>
      </c>
      <c r="AD929" s="110">
        <v>0</v>
      </c>
      <c r="AE929" t="s">
        <v>608</v>
      </c>
      <c r="AF929" t="s">
        <v>765</v>
      </c>
      <c r="AG929" t="s">
        <v>365</v>
      </c>
    </row>
    <row r="930" spans="1:34" ht="37.5">
      <c r="A930" s="104" t="s">
        <v>15</v>
      </c>
      <c r="B930" s="104" t="s">
        <v>5</v>
      </c>
      <c r="D930" s="113"/>
      <c r="F930" s="28" t="s">
        <v>1311</v>
      </c>
      <c r="G930" s="28" t="s">
        <v>6561</v>
      </c>
      <c r="H930" s="28"/>
      <c r="I930" s="28"/>
      <c r="J930" s="28"/>
      <c r="K930" s="28"/>
      <c r="L930" s="28"/>
      <c r="M930" s="106" t="s">
        <v>6435</v>
      </c>
      <c r="N930" s="332"/>
      <c r="O930" s="28"/>
      <c r="P930" s="28"/>
      <c r="Q930" s="28"/>
      <c r="S930" s="112">
        <v>0.27300000000000002</v>
      </c>
      <c r="T930" s="114">
        <v>2038</v>
      </c>
      <c r="U930" s="110">
        <v>20542.370000000003</v>
      </c>
      <c r="V930" s="110"/>
      <c r="W930" s="110">
        <v>20542.370000000003</v>
      </c>
      <c r="X930" s="111">
        <v>0.5</v>
      </c>
      <c r="Y930" s="112">
        <v>0.5</v>
      </c>
      <c r="Z930" s="110">
        <v>14934.302990000002</v>
      </c>
      <c r="AA930" s="110">
        <v>0</v>
      </c>
      <c r="AB930" s="110">
        <v>2804.0335050000003</v>
      </c>
      <c r="AC930" s="110">
        <v>2804.0335050000003</v>
      </c>
      <c r="AD930" s="110">
        <v>0</v>
      </c>
      <c r="AE930" t="s">
        <v>608</v>
      </c>
      <c r="AF930" t="s">
        <v>765</v>
      </c>
      <c r="AG930" t="s">
        <v>365</v>
      </c>
    </row>
    <row r="931" spans="1:34" ht="25">
      <c r="A931" s="104" t="s">
        <v>15</v>
      </c>
      <c r="B931" s="104" t="s">
        <v>6</v>
      </c>
      <c r="D931" s="113"/>
      <c r="F931" s="28" t="s">
        <v>728</v>
      </c>
      <c r="G931" s="28" t="s">
        <v>1145</v>
      </c>
      <c r="H931" s="28"/>
      <c r="I931" s="28"/>
      <c r="J931" s="28"/>
      <c r="K931" s="28"/>
      <c r="L931" s="28"/>
      <c r="M931" s="106" t="s">
        <v>6562</v>
      </c>
      <c r="N931" s="332"/>
      <c r="O931" s="28"/>
      <c r="P931" s="28"/>
      <c r="Q931" s="28"/>
      <c r="S931" s="112">
        <v>0.84250000000000003</v>
      </c>
      <c r="T931" s="114">
        <v>2038</v>
      </c>
      <c r="U931" s="110">
        <v>74094.86</v>
      </c>
      <c r="V931" s="110">
        <v>30006.196800000002</v>
      </c>
      <c r="W931" s="110">
        <v>44088.663199999995</v>
      </c>
      <c r="X931" s="111">
        <v>0.5</v>
      </c>
      <c r="Y931" s="112">
        <v>0.5</v>
      </c>
      <c r="Z931" s="110">
        <v>36950.161253999999</v>
      </c>
      <c r="AA931" s="110">
        <v>0</v>
      </c>
      <c r="AB931" s="110">
        <v>18572.349373000001</v>
      </c>
      <c r="AC931" s="110">
        <v>18572.349373000001</v>
      </c>
      <c r="AD931" s="110">
        <v>0</v>
      </c>
      <c r="AE931" t="s">
        <v>587</v>
      </c>
      <c r="AF931" t="s">
        <v>764</v>
      </c>
      <c r="AG931" t="s">
        <v>365</v>
      </c>
    </row>
    <row r="932" spans="1:34" ht="37.5">
      <c r="A932" s="104" t="s">
        <v>15</v>
      </c>
      <c r="B932" s="104" t="s">
        <v>6</v>
      </c>
      <c r="D932" s="113"/>
      <c r="F932" s="28" t="s">
        <v>769</v>
      </c>
      <c r="G932" s="28" t="s">
        <v>1132</v>
      </c>
      <c r="H932" s="28"/>
      <c r="I932" s="28"/>
      <c r="J932" s="28"/>
      <c r="K932" s="28"/>
      <c r="L932" s="28"/>
      <c r="M932" s="106" t="s">
        <v>6429</v>
      </c>
      <c r="N932" s="332"/>
      <c r="O932" s="28"/>
      <c r="P932" s="28"/>
      <c r="Q932" s="28"/>
      <c r="S932" s="112">
        <v>0.54669999999999996</v>
      </c>
      <c r="T932" s="114">
        <v>2038</v>
      </c>
      <c r="U932" s="110">
        <v>38371.25</v>
      </c>
      <c r="V932" s="110"/>
      <c r="W932" s="110">
        <v>38371.25</v>
      </c>
      <c r="X932" s="111">
        <v>0.5</v>
      </c>
      <c r="Y932" s="112">
        <v>0.5</v>
      </c>
      <c r="Z932" s="110">
        <v>17393.687625000002</v>
      </c>
      <c r="AA932" s="110">
        <v>0</v>
      </c>
      <c r="AB932" s="110">
        <v>10488.781187499999</v>
      </c>
      <c r="AC932" s="110">
        <v>10488.781187499999</v>
      </c>
      <c r="AD932" s="110">
        <v>0</v>
      </c>
      <c r="AE932" t="s">
        <v>577</v>
      </c>
      <c r="AF932" t="s">
        <v>765</v>
      </c>
      <c r="AG932" t="s">
        <v>365</v>
      </c>
    </row>
    <row r="933" spans="1:34" ht="37.5">
      <c r="A933" s="104" t="s">
        <v>15</v>
      </c>
      <c r="B933" s="104" t="s">
        <v>6</v>
      </c>
      <c r="D933" s="113"/>
      <c r="F933" s="28" t="s">
        <v>6563</v>
      </c>
      <c r="G933" s="28" t="s">
        <v>6493</v>
      </c>
      <c r="H933" s="28"/>
      <c r="I933" s="28"/>
      <c r="J933" s="28"/>
      <c r="K933" s="28"/>
      <c r="L933" s="28"/>
      <c r="M933" s="106" t="s">
        <v>6564</v>
      </c>
      <c r="N933" s="332"/>
      <c r="O933" s="28"/>
      <c r="P933" s="28"/>
      <c r="Q933" s="28"/>
      <c r="S933" s="112">
        <v>0.72</v>
      </c>
      <c r="T933" s="114">
        <v>2042</v>
      </c>
      <c r="U933" s="110">
        <v>1194285.45</v>
      </c>
      <c r="V933" s="110"/>
      <c r="W933" s="110">
        <v>1194285.45</v>
      </c>
      <c r="X933" s="111">
        <v>0.41</v>
      </c>
      <c r="Y933" s="112">
        <v>0.59000000000000008</v>
      </c>
      <c r="Z933" s="110">
        <v>334399.92600000004</v>
      </c>
      <c r="AA933" s="110">
        <v>0</v>
      </c>
      <c r="AB933" s="110">
        <v>352553.06483999995</v>
      </c>
      <c r="AC933" s="110">
        <v>507332.45916000003</v>
      </c>
      <c r="AD933" s="110">
        <v>0</v>
      </c>
      <c r="AE933" t="s">
        <v>584</v>
      </c>
      <c r="AF933" t="s">
        <v>765</v>
      </c>
      <c r="AG933" t="s">
        <v>365</v>
      </c>
    </row>
    <row r="934" spans="1:34" ht="13">
      <c r="A934" s="104" t="s">
        <v>15</v>
      </c>
      <c r="B934" s="104" t="s">
        <v>6</v>
      </c>
      <c r="D934" s="113"/>
      <c r="F934" s="28" t="s">
        <v>732</v>
      </c>
      <c r="G934" s="28" t="s">
        <v>1815</v>
      </c>
      <c r="H934" s="28"/>
      <c r="I934" s="28"/>
      <c r="J934" s="28"/>
      <c r="K934" s="28"/>
      <c r="L934" s="28"/>
      <c r="M934" s="106" t="s">
        <v>6475</v>
      </c>
      <c r="N934" s="332"/>
      <c r="O934" s="28"/>
      <c r="P934" s="28"/>
      <c r="Q934" s="28"/>
      <c r="S934" s="112">
        <v>0.85250000000000004</v>
      </c>
      <c r="T934" s="114">
        <v>2028</v>
      </c>
      <c r="U934" s="110">
        <v>215890.90999999997</v>
      </c>
      <c r="V934" s="110"/>
      <c r="W934" s="110">
        <v>215890.90999999997</v>
      </c>
      <c r="X934" s="111">
        <v>1</v>
      </c>
      <c r="Y934" s="112">
        <v>0</v>
      </c>
      <c r="Z934" s="110">
        <v>31843.909224999989</v>
      </c>
      <c r="AA934" s="110">
        <v>0</v>
      </c>
      <c r="AB934" s="110">
        <v>184047.00077499999</v>
      </c>
      <c r="AC934" s="110">
        <v>0</v>
      </c>
      <c r="AD934" s="110">
        <v>0</v>
      </c>
      <c r="AE934" t="s">
        <v>580</v>
      </c>
      <c r="AF934" t="s">
        <v>765</v>
      </c>
      <c r="AG934" t="s">
        <v>365</v>
      </c>
    </row>
    <row r="935" spans="1:34" ht="75">
      <c r="A935" s="104" t="s">
        <v>15</v>
      </c>
      <c r="B935" s="104" t="s">
        <v>6</v>
      </c>
      <c r="D935" s="113"/>
      <c r="F935" s="28" t="s">
        <v>6497</v>
      </c>
      <c r="G935" s="28" t="s">
        <v>1392</v>
      </c>
      <c r="H935" s="28"/>
      <c r="I935" s="28"/>
      <c r="J935" s="28"/>
      <c r="K935" s="28"/>
      <c r="L935" s="28"/>
      <c r="M935" s="106" t="s">
        <v>6429</v>
      </c>
      <c r="N935" s="332"/>
      <c r="O935" s="28"/>
      <c r="P935" s="28"/>
      <c r="Q935" s="28"/>
      <c r="S935" s="112">
        <v>0.18722075142783134</v>
      </c>
      <c r="T935" s="114">
        <v>2037</v>
      </c>
      <c r="U935" s="110">
        <v>1229608.1900000037</v>
      </c>
      <c r="V935" s="110"/>
      <c r="W935" s="110">
        <v>1229608.1900000037</v>
      </c>
      <c r="X935" s="111">
        <v>0.52631578947368429</v>
      </c>
      <c r="Y935" s="112">
        <v>0.47368421052631571</v>
      </c>
      <c r="Z935" s="110">
        <v>999400.02070638735</v>
      </c>
      <c r="AA935" s="110">
        <v>0</v>
      </c>
      <c r="AB935" s="110">
        <v>121162.19436506124</v>
      </c>
      <c r="AC935" s="110">
        <v>109045.97492855508</v>
      </c>
      <c r="AD935" s="110">
        <v>0</v>
      </c>
      <c r="AE935" t="s">
        <v>577</v>
      </c>
      <c r="AF935" t="s">
        <v>765</v>
      </c>
      <c r="AG935" t="s">
        <v>365</v>
      </c>
    </row>
    <row r="936" spans="1:34" ht="25">
      <c r="A936" s="104" t="s">
        <v>15</v>
      </c>
      <c r="B936" s="104" t="s">
        <v>6</v>
      </c>
      <c r="D936" s="113"/>
      <c r="F936" s="28" t="s">
        <v>775</v>
      </c>
      <c r="G936" s="28" t="s">
        <v>1147</v>
      </c>
      <c r="H936" s="28"/>
      <c r="I936" s="28"/>
      <c r="J936" s="28"/>
      <c r="K936" s="28"/>
      <c r="L936" s="28"/>
      <c r="M936" s="106" t="s">
        <v>6565</v>
      </c>
      <c r="N936" s="332"/>
      <c r="O936" s="28"/>
      <c r="P936" s="28"/>
      <c r="Q936" s="28"/>
      <c r="S936" s="112">
        <v>1</v>
      </c>
      <c r="T936" s="114">
        <v>2028</v>
      </c>
      <c r="U936" s="110">
        <v>4559.5999999999985</v>
      </c>
      <c r="V936" s="110"/>
      <c r="W936" s="110">
        <v>4559.5999999999985</v>
      </c>
      <c r="X936" s="111">
        <v>1</v>
      </c>
      <c r="Y936" s="112">
        <v>0</v>
      </c>
      <c r="Z936" s="110">
        <v>0</v>
      </c>
      <c r="AA936" s="110">
        <v>0</v>
      </c>
      <c r="AB936" s="110">
        <v>4559.5999999999985</v>
      </c>
      <c r="AC936" s="110">
        <v>0</v>
      </c>
      <c r="AD936" s="110">
        <v>0</v>
      </c>
      <c r="AE936" t="s">
        <v>581</v>
      </c>
      <c r="AF936" t="s">
        <v>764</v>
      </c>
      <c r="AG936" t="s">
        <v>7524</v>
      </c>
      <c r="AH936" t="s">
        <v>7525</v>
      </c>
    </row>
    <row r="937" spans="1:34" ht="37.5">
      <c r="A937" s="104" t="s">
        <v>15</v>
      </c>
      <c r="B937" s="104" t="s">
        <v>6</v>
      </c>
      <c r="D937" s="113"/>
      <c r="F937" s="28" t="s">
        <v>1166</v>
      </c>
      <c r="G937" s="28" t="s">
        <v>1112</v>
      </c>
      <c r="H937" s="28"/>
      <c r="I937" s="28"/>
      <c r="J937" s="28"/>
      <c r="K937" s="28"/>
      <c r="L937" s="28"/>
      <c r="M937" s="106" t="s">
        <v>6465</v>
      </c>
      <c r="N937" s="332"/>
      <c r="O937" s="28"/>
      <c r="P937" s="28"/>
      <c r="Q937" s="28"/>
      <c r="S937" s="112">
        <v>0.1598</v>
      </c>
      <c r="T937" s="114">
        <v>2028</v>
      </c>
      <c r="U937" s="110">
        <v>7034544.2000000002</v>
      </c>
      <c r="V937" s="110"/>
      <c r="W937" s="110">
        <v>7034544.2000000002</v>
      </c>
      <c r="X937" s="111">
        <v>1</v>
      </c>
      <c r="Y937" s="112">
        <v>0</v>
      </c>
      <c r="Z937" s="110">
        <v>5910424.0368400002</v>
      </c>
      <c r="AA937" s="110">
        <v>0</v>
      </c>
      <c r="AB937" s="110">
        <v>1124120.16316</v>
      </c>
      <c r="AC937" s="110">
        <v>0</v>
      </c>
      <c r="AD937" s="110">
        <v>0</v>
      </c>
      <c r="AE937" t="s">
        <v>576</v>
      </c>
      <c r="AF937" t="s">
        <v>765</v>
      </c>
      <c r="AG937" t="s">
        <v>365</v>
      </c>
    </row>
    <row r="938" spans="1:34" ht="13">
      <c r="A938" s="104" t="s">
        <v>15</v>
      </c>
      <c r="B938" s="104" t="s">
        <v>6</v>
      </c>
      <c r="D938" s="113"/>
      <c r="F938" s="28" t="s">
        <v>766</v>
      </c>
      <c r="G938" s="28" t="s">
        <v>1144</v>
      </c>
      <c r="H938" s="28"/>
      <c r="I938" s="28"/>
      <c r="J938" s="28"/>
      <c r="K938" s="28"/>
      <c r="L938" s="28"/>
      <c r="M938" s="106" t="s">
        <v>6505</v>
      </c>
      <c r="N938" s="332"/>
      <c r="O938" s="28"/>
      <c r="P938" s="28"/>
      <c r="Q938" s="28"/>
      <c r="S938" s="112">
        <v>0.91335</v>
      </c>
      <c r="T938" s="114">
        <v>2038</v>
      </c>
      <c r="U938" s="110">
        <v>1585822.8900000004</v>
      </c>
      <c r="V938" s="110"/>
      <c r="W938" s="110">
        <v>1585822.8900000004</v>
      </c>
      <c r="X938" s="111">
        <v>0.5</v>
      </c>
      <c r="Y938" s="112">
        <v>0.5</v>
      </c>
      <c r="Z938" s="110">
        <v>137411.55341850003</v>
      </c>
      <c r="AA938" s="110">
        <v>0</v>
      </c>
      <c r="AB938" s="110">
        <v>724205.66829075012</v>
      </c>
      <c r="AC938" s="110">
        <v>724205.66829075012</v>
      </c>
      <c r="AD938" s="110">
        <v>0</v>
      </c>
      <c r="AE938" t="s">
        <v>579</v>
      </c>
      <c r="AF938" t="s">
        <v>765</v>
      </c>
      <c r="AG938" t="s">
        <v>365</v>
      </c>
    </row>
    <row r="939" spans="1:34" ht="37.5">
      <c r="A939" s="104" t="s">
        <v>15</v>
      </c>
      <c r="B939" s="104" t="s">
        <v>6</v>
      </c>
      <c r="D939" s="113"/>
      <c r="F939" s="28" t="s">
        <v>1305</v>
      </c>
      <c r="G939" s="28" t="s">
        <v>1134</v>
      </c>
      <c r="H939" s="28"/>
      <c r="I939" s="28"/>
      <c r="J939" s="28"/>
      <c r="K939" s="28"/>
      <c r="L939" s="28"/>
      <c r="M939" s="106" t="s">
        <v>6429</v>
      </c>
      <c r="N939" s="332"/>
      <c r="O939" s="28"/>
      <c r="P939" s="28"/>
      <c r="Q939" s="28"/>
      <c r="S939" s="112">
        <v>0.1598</v>
      </c>
      <c r="T939" s="114">
        <v>2038</v>
      </c>
      <c r="U939" s="110">
        <v>90186.87</v>
      </c>
      <c r="V939" s="110"/>
      <c r="W939" s="110">
        <v>90186.87</v>
      </c>
      <c r="X939" s="111">
        <v>0.5</v>
      </c>
      <c r="Y939" s="112">
        <v>0.5</v>
      </c>
      <c r="Z939" s="110">
        <v>75775.008174000002</v>
      </c>
      <c r="AA939" s="110">
        <v>0</v>
      </c>
      <c r="AB939" s="110">
        <v>7205.9309129999965</v>
      </c>
      <c r="AC939" s="110">
        <v>7205.9309129999965</v>
      </c>
      <c r="AD939" s="110">
        <v>0</v>
      </c>
      <c r="AE939" t="s">
        <v>577</v>
      </c>
      <c r="AF939" t="s">
        <v>765</v>
      </c>
      <c r="AG939" t="s">
        <v>365</v>
      </c>
    </row>
    <row r="940" spans="1:34" ht="62.5">
      <c r="A940" s="104" t="s">
        <v>15</v>
      </c>
      <c r="B940" s="104" t="s">
        <v>6</v>
      </c>
      <c r="D940" s="113"/>
      <c r="F940" s="28" t="s">
        <v>744</v>
      </c>
      <c r="G940" s="28" t="s">
        <v>1138</v>
      </c>
      <c r="H940" s="28"/>
      <c r="I940" s="28"/>
      <c r="J940" s="28"/>
      <c r="K940" s="28"/>
      <c r="L940" s="28"/>
      <c r="M940" s="106" t="s">
        <v>6505</v>
      </c>
      <c r="N940" s="332"/>
      <c r="O940" s="28"/>
      <c r="P940" s="28"/>
      <c r="Q940" s="28"/>
      <c r="S940" s="112">
        <v>0.18</v>
      </c>
      <c r="T940" s="114">
        <v>2038</v>
      </c>
      <c r="U940" s="110">
        <v>482590.87000000005</v>
      </c>
      <c r="V940" s="110">
        <v>246121.3437</v>
      </c>
      <c r="W940" s="110">
        <v>236469.52630000006</v>
      </c>
      <c r="X940" s="111">
        <v>0.5</v>
      </c>
      <c r="Y940" s="112">
        <v>0.5</v>
      </c>
      <c r="Z940" s="110">
        <v>440026.35526600003</v>
      </c>
      <c r="AA940" s="110">
        <v>0</v>
      </c>
      <c r="AB940" s="110">
        <v>21282.257367000013</v>
      </c>
      <c r="AC940" s="110">
        <v>21282.257367000013</v>
      </c>
      <c r="AD940" s="110">
        <v>0</v>
      </c>
      <c r="AE940" t="s">
        <v>579</v>
      </c>
      <c r="AF940" t="s">
        <v>765</v>
      </c>
      <c r="AG940" t="s">
        <v>365</v>
      </c>
    </row>
    <row r="941" spans="1:34" ht="25">
      <c r="A941" s="104" t="s">
        <v>15</v>
      </c>
      <c r="B941" s="104" t="s">
        <v>6</v>
      </c>
      <c r="D941" s="113"/>
      <c r="F941" s="28" t="s">
        <v>1823</v>
      </c>
      <c r="G941" s="28" t="s">
        <v>1133</v>
      </c>
      <c r="H941" s="28"/>
      <c r="I941" s="28"/>
      <c r="J941" s="28"/>
      <c r="K941" s="28"/>
      <c r="L941" s="28"/>
      <c r="M941" s="106" t="s">
        <v>6429</v>
      </c>
      <c r="N941" s="332"/>
      <c r="O941" s="28"/>
      <c r="P941" s="28"/>
      <c r="Q941" s="28"/>
      <c r="S941" s="112">
        <v>0.1598</v>
      </c>
      <c r="T941" s="114">
        <v>2038</v>
      </c>
      <c r="U941" s="110">
        <v>17516669.970000003</v>
      </c>
      <c r="V941" s="110"/>
      <c r="W941" s="110">
        <v>17516669.970000003</v>
      </c>
      <c r="X941" s="111">
        <v>0.5</v>
      </c>
      <c r="Y941" s="112">
        <v>0.5</v>
      </c>
      <c r="Z941" s="110">
        <v>14717506.108794004</v>
      </c>
      <c r="AA941" s="110">
        <v>0</v>
      </c>
      <c r="AB941" s="110">
        <v>1399581.9306029994</v>
      </c>
      <c r="AC941" s="110">
        <v>1399581.9306029994</v>
      </c>
      <c r="AD941" s="110">
        <v>0</v>
      </c>
      <c r="AE941" t="s">
        <v>577</v>
      </c>
      <c r="AF941" t="s">
        <v>765</v>
      </c>
      <c r="AG941" t="s">
        <v>365</v>
      </c>
    </row>
    <row r="942" spans="1:34" ht="37.5">
      <c r="A942" s="104" t="s">
        <v>15</v>
      </c>
      <c r="B942" s="104" t="s">
        <v>6</v>
      </c>
      <c r="D942" s="113"/>
      <c r="F942" s="28" t="s">
        <v>733</v>
      </c>
      <c r="G942" s="28" t="s">
        <v>1146</v>
      </c>
      <c r="H942" s="28"/>
      <c r="I942" s="28"/>
      <c r="J942" s="28"/>
      <c r="K942" s="28"/>
      <c r="L942" s="28"/>
      <c r="M942" s="106" t="s">
        <v>6562</v>
      </c>
      <c r="N942" s="332"/>
      <c r="O942" s="28"/>
      <c r="P942" s="28"/>
      <c r="Q942" s="28"/>
      <c r="S942" s="112">
        <v>0.77699999999999991</v>
      </c>
      <c r="T942" s="114">
        <v>2038</v>
      </c>
      <c r="U942" s="110">
        <v>9138347.0100000035</v>
      </c>
      <c r="V942" s="110">
        <v>4660556.9751000004</v>
      </c>
      <c r="W942" s="110">
        <v>4477790.0349000031</v>
      </c>
      <c r="X942" s="111">
        <v>0.5</v>
      </c>
      <c r="Y942" s="112">
        <v>0.5</v>
      </c>
      <c r="Z942" s="110">
        <v>5659104.1528827017</v>
      </c>
      <c r="AA942" s="110">
        <v>0</v>
      </c>
      <c r="AB942" s="110">
        <v>1739621.4285586509</v>
      </c>
      <c r="AC942" s="110">
        <v>1739621.4285586509</v>
      </c>
      <c r="AD942" s="110">
        <v>0</v>
      </c>
      <c r="AE942" t="s">
        <v>587</v>
      </c>
      <c r="AF942" t="s">
        <v>764</v>
      </c>
      <c r="AG942" t="s">
        <v>365</v>
      </c>
    </row>
    <row r="943" spans="1:34" ht="125">
      <c r="A943" s="104" t="s">
        <v>15</v>
      </c>
      <c r="B943" s="104" t="s">
        <v>6</v>
      </c>
      <c r="D943" s="113"/>
      <c r="F943" s="28" t="s">
        <v>781</v>
      </c>
      <c r="G943" s="28" t="s">
        <v>1834</v>
      </c>
      <c r="H943" s="28"/>
      <c r="I943" s="28"/>
      <c r="J943" s="28"/>
      <c r="K943" s="28"/>
      <c r="L943" s="28"/>
      <c r="M943" s="106" t="s">
        <v>6465</v>
      </c>
      <c r="N943" s="332"/>
      <c r="O943" s="28"/>
      <c r="P943" s="28"/>
      <c r="Q943" s="28"/>
      <c r="S943" s="112">
        <v>0.1598</v>
      </c>
      <c r="T943" s="114">
        <v>2033</v>
      </c>
      <c r="U943" s="110">
        <v>9084618.9700000007</v>
      </c>
      <c r="V943" s="110"/>
      <c r="W943" s="110">
        <v>9084618.9700000007</v>
      </c>
      <c r="X943" s="111">
        <v>0.67</v>
      </c>
      <c r="Y943" s="112">
        <v>0.32999999999999996</v>
      </c>
      <c r="Z943" s="110">
        <v>7632896.8585940013</v>
      </c>
      <c r="AA943" s="110">
        <v>0</v>
      </c>
      <c r="AB943" s="110">
        <v>972653.81464201969</v>
      </c>
      <c r="AC943" s="110">
        <v>479068.29676397977</v>
      </c>
      <c r="AD943" s="110">
        <v>0</v>
      </c>
      <c r="AE943" t="s">
        <v>576</v>
      </c>
      <c r="AF943" t="s">
        <v>765</v>
      </c>
      <c r="AG943" t="s">
        <v>365</v>
      </c>
    </row>
    <row r="944" spans="1:34" ht="50">
      <c r="A944" s="104" t="s">
        <v>15</v>
      </c>
      <c r="B944" s="104" t="s">
        <v>6</v>
      </c>
      <c r="D944" s="113"/>
      <c r="F944" s="28" t="s">
        <v>1306</v>
      </c>
      <c r="G944" s="28" t="s">
        <v>1139</v>
      </c>
      <c r="H944" s="28"/>
      <c r="I944" s="28"/>
      <c r="J944" s="28"/>
      <c r="K944" s="28"/>
      <c r="L944" s="28"/>
      <c r="M944" s="106" t="s">
        <v>6475</v>
      </c>
      <c r="N944" s="332"/>
      <c r="O944" s="28"/>
      <c r="P944" s="28"/>
      <c r="Q944" s="28"/>
      <c r="S944" s="112">
        <v>0.16600000000000001</v>
      </c>
      <c r="T944" s="114">
        <v>2028</v>
      </c>
      <c r="U944" s="110">
        <v>1573469.3300000003</v>
      </c>
      <c r="V944" s="110"/>
      <c r="W944" s="110">
        <v>1573469.3300000003</v>
      </c>
      <c r="X944" s="111">
        <v>1</v>
      </c>
      <c r="Y944" s="112">
        <v>0</v>
      </c>
      <c r="Z944" s="110">
        <v>1312273.4212200001</v>
      </c>
      <c r="AA944" s="110">
        <v>0</v>
      </c>
      <c r="AB944" s="110">
        <v>261195.90878000017</v>
      </c>
      <c r="AC944" s="110">
        <v>0</v>
      </c>
      <c r="AD944" s="110">
        <v>0</v>
      </c>
      <c r="AE944" t="s">
        <v>580</v>
      </c>
      <c r="AF944" t="s">
        <v>765</v>
      </c>
      <c r="AG944" t="s">
        <v>365</v>
      </c>
    </row>
    <row r="945" spans="1:34" ht="137.5">
      <c r="A945" s="104" t="s">
        <v>15</v>
      </c>
      <c r="B945" s="104" t="s">
        <v>5</v>
      </c>
      <c r="D945" s="113"/>
      <c r="F945" s="28" t="s">
        <v>1307</v>
      </c>
      <c r="G945" s="28" t="s">
        <v>1111</v>
      </c>
      <c r="H945" s="28"/>
      <c r="I945" s="28"/>
      <c r="J945" s="28"/>
      <c r="K945" s="28"/>
      <c r="L945" s="28"/>
      <c r="M945" s="106" t="s">
        <v>6435</v>
      </c>
      <c r="N945" s="332"/>
      <c r="O945" s="28"/>
      <c r="P945" s="28"/>
      <c r="Q945" s="28"/>
      <c r="S945" s="112">
        <v>0.1598</v>
      </c>
      <c r="T945" s="114">
        <v>2028</v>
      </c>
      <c r="U945" s="110">
        <v>6355197.7900000019</v>
      </c>
      <c r="V945" s="110"/>
      <c r="W945" s="110">
        <v>6355197.7900000019</v>
      </c>
      <c r="X945" s="111">
        <v>1</v>
      </c>
      <c r="Y945" s="112">
        <v>0</v>
      </c>
      <c r="Z945" s="110">
        <v>5339637.1831580019</v>
      </c>
      <c r="AA945" s="110">
        <v>0</v>
      </c>
      <c r="AB945" s="110">
        <v>1015560.606842</v>
      </c>
      <c r="AC945" s="110">
        <v>0</v>
      </c>
      <c r="AD945" s="110">
        <v>0</v>
      </c>
      <c r="AE945" t="s">
        <v>608</v>
      </c>
      <c r="AF945" t="s">
        <v>765</v>
      </c>
      <c r="AG945" t="s">
        <v>365</v>
      </c>
    </row>
    <row r="946" spans="1:34" ht="13">
      <c r="A946" s="104" t="s">
        <v>15</v>
      </c>
      <c r="B946" s="104" t="s">
        <v>5</v>
      </c>
      <c r="D946" s="113"/>
      <c r="F946" s="28" t="s">
        <v>1820</v>
      </c>
      <c r="G946" s="28" t="s">
        <v>1821</v>
      </c>
      <c r="H946" s="28"/>
      <c r="I946" s="28"/>
      <c r="J946" s="28"/>
      <c r="K946" s="28"/>
      <c r="L946" s="28"/>
      <c r="M946" s="106" t="s">
        <v>6435</v>
      </c>
      <c r="N946" s="332"/>
      <c r="O946" s="28"/>
      <c r="P946" s="28"/>
      <c r="Q946" s="28"/>
      <c r="S946" s="112">
        <v>0.1598</v>
      </c>
      <c r="T946" s="114">
        <v>2038</v>
      </c>
      <c r="U946" s="110">
        <v>2319291.8400000003</v>
      </c>
      <c r="V946" s="110"/>
      <c r="W946" s="110">
        <v>2319291.8400000003</v>
      </c>
      <c r="X946" s="111">
        <v>0.5</v>
      </c>
      <c r="Y946" s="112">
        <v>0.5</v>
      </c>
      <c r="Z946" s="110">
        <v>1948669.0039680004</v>
      </c>
      <c r="AA946" s="110">
        <v>0</v>
      </c>
      <c r="AB946" s="110">
        <v>185311.41801599995</v>
      </c>
      <c r="AC946" s="110">
        <v>185311.41801599995</v>
      </c>
      <c r="AD946" s="110">
        <v>0</v>
      </c>
      <c r="AE946" t="s">
        <v>608</v>
      </c>
      <c r="AF946" t="s">
        <v>765</v>
      </c>
      <c r="AG946" t="s">
        <v>365</v>
      </c>
    </row>
    <row r="947" spans="1:34" ht="50">
      <c r="A947" s="104" t="s">
        <v>15</v>
      </c>
      <c r="B947" s="104" t="s">
        <v>5</v>
      </c>
      <c r="D947" s="113"/>
      <c r="F947" s="28" t="s">
        <v>772</v>
      </c>
      <c r="G947" s="28" t="s">
        <v>1104</v>
      </c>
      <c r="H947" s="28"/>
      <c r="I947" s="28"/>
      <c r="J947" s="28"/>
      <c r="K947" s="28"/>
      <c r="L947" s="28"/>
      <c r="M947" s="106" t="s">
        <v>6435</v>
      </c>
      <c r="N947" s="332"/>
      <c r="O947" s="28"/>
      <c r="P947" s="28"/>
      <c r="Q947" s="28"/>
      <c r="S947" s="112">
        <v>0.1598</v>
      </c>
      <c r="T947" s="114">
        <v>2028</v>
      </c>
      <c r="U947" s="110">
        <v>6240044.4499999983</v>
      </c>
      <c r="V947" s="110"/>
      <c r="W947" s="110">
        <v>6240044.4499999983</v>
      </c>
      <c r="X947" s="111">
        <v>1</v>
      </c>
      <c r="Y947" s="112">
        <v>0</v>
      </c>
      <c r="Z947" s="110">
        <v>5242885.3468899988</v>
      </c>
      <c r="AA947" s="110">
        <v>0</v>
      </c>
      <c r="AB947" s="110">
        <v>997159.10310999956</v>
      </c>
      <c r="AC947" s="110">
        <v>0</v>
      </c>
      <c r="AD947" s="110">
        <v>0</v>
      </c>
      <c r="AE947" t="s">
        <v>608</v>
      </c>
      <c r="AF947" t="s">
        <v>765</v>
      </c>
      <c r="AG947" t="s">
        <v>365</v>
      </c>
    </row>
    <row r="948" spans="1:34" ht="13">
      <c r="A948" s="104" t="s">
        <v>15</v>
      </c>
      <c r="B948" s="104" t="s">
        <v>5</v>
      </c>
      <c r="D948" s="113"/>
      <c r="F948" s="28" t="s">
        <v>746</v>
      </c>
      <c r="G948" s="28" t="s">
        <v>1300</v>
      </c>
      <c r="H948" s="28"/>
      <c r="I948" s="28"/>
      <c r="J948" s="28"/>
      <c r="K948" s="28"/>
      <c r="L948" s="28"/>
      <c r="M948" s="106" t="s">
        <v>6435</v>
      </c>
      <c r="N948" s="332"/>
      <c r="O948" s="28"/>
      <c r="P948" s="28"/>
      <c r="Q948" s="28"/>
      <c r="S948" s="112">
        <v>0.1598</v>
      </c>
      <c r="T948" s="114">
        <v>2038</v>
      </c>
      <c r="U948" s="110">
        <v>40875734.639999993</v>
      </c>
      <c r="V948" s="110"/>
      <c r="W948" s="110">
        <v>40875734.639999993</v>
      </c>
      <c r="X948" s="111">
        <v>0.5</v>
      </c>
      <c r="Y948" s="112">
        <v>0.5</v>
      </c>
      <c r="Z948" s="110">
        <v>34343792.244527996</v>
      </c>
      <c r="AA948" s="110">
        <v>0</v>
      </c>
      <c r="AB948" s="110">
        <v>3265971.1977359988</v>
      </c>
      <c r="AC948" s="110">
        <v>3265971.1977359988</v>
      </c>
      <c r="AD948" s="110">
        <v>0</v>
      </c>
      <c r="AE948" t="s">
        <v>608</v>
      </c>
      <c r="AF948" t="s">
        <v>765</v>
      </c>
      <c r="AG948" t="s">
        <v>365</v>
      </c>
    </row>
    <row r="949" spans="1:34" ht="25">
      <c r="A949" s="104" t="s">
        <v>15</v>
      </c>
      <c r="B949" s="104" t="s">
        <v>6</v>
      </c>
      <c r="D949" s="1"/>
      <c r="F949" s="28" t="s">
        <v>747</v>
      </c>
      <c r="G949" s="28" t="s">
        <v>1109</v>
      </c>
      <c r="H949" s="28"/>
      <c r="I949" s="28"/>
      <c r="J949" s="28"/>
      <c r="K949" s="28"/>
      <c r="L949" s="28"/>
      <c r="M949" s="106" t="s">
        <v>6465</v>
      </c>
      <c r="N949" s="332"/>
      <c r="O949" s="28"/>
      <c r="P949" s="28"/>
      <c r="Q949" s="28"/>
      <c r="S949" s="112">
        <v>0.14000000000000001</v>
      </c>
      <c r="T949" s="114">
        <v>2028</v>
      </c>
      <c r="U949" s="110">
        <v>1165646.42</v>
      </c>
      <c r="V949" s="110"/>
      <c r="W949" s="110">
        <v>1165646.42</v>
      </c>
      <c r="X949" s="111">
        <v>1</v>
      </c>
      <c r="Y949" s="112">
        <v>0</v>
      </c>
      <c r="Z949" s="110">
        <v>1002455.9211999999</v>
      </c>
      <c r="AA949" s="110">
        <v>0</v>
      </c>
      <c r="AB949" s="110">
        <v>163190.49880000006</v>
      </c>
      <c r="AC949" s="110">
        <v>0</v>
      </c>
      <c r="AD949" s="110">
        <v>0</v>
      </c>
      <c r="AE949" t="s">
        <v>576</v>
      </c>
      <c r="AF949" t="s">
        <v>765</v>
      </c>
      <c r="AG949" t="s">
        <v>365</v>
      </c>
    </row>
    <row r="950" spans="1:34" ht="37.5">
      <c r="A950" s="104" t="s">
        <v>15</v>
      </c>
      <c r="B950" s="104" t="s">
        <v>6</v>
      </c>
      <c r="D950" s="113"/>
      <c r="F950" s="28" t="s">
        <v>779</v>
      </c>
      <c r="G950" s="28" t="s">
        <v>6493</v>
      </c>
      <c r="H950" s="28"/>
      <c r="I950" s="28"/>
      <c r="J950" s="28"/>
      <c r="K950" s="28"/>
      <c r="L950" s="28"/>
      <c r="M950" s="106" t="s">
        <v>6564</v>
      </c>
      <c r="N950" s="332"/>
      <c r="O950" s="28"/>
      <c r="P950" s="28"/>
      <c r="Q950" s="28"/>
      <c r="S950" s="112">
        <v>0.75</v>
      </c>
      <c r="T950" s="114">
        <v>2033</v>
      </c>
      <c r="U950" s="110">
        <v>233723.46000000002</v>
      </c>
      <c r="V950" s="110"/>
      <c r="W950" s="110">
        <v>233723.46000000002</v>
      </c>
      <c r="X950" s="111">
        <v>0.67</v>
      </c>
      <c r="Y950" s="112">
        <v>0.32999999999999996</v>
      </c>
      <c r="Z950" s="110">
        <v>58430.865000000005</v>
      </c>
      <c r="AA950" s="110">
        <v>0</v>
      </c>
      <c r="AB950" s="110">
        <v>117446.03865000003</v>
      </c>
      <c r="AC950" s="110">
        <v>57846.556350000006</v>
      </c>
      <c r="AD950" s="110">
        <v>0</v>
      </c>
      <c r="AE950" t="s">
        <v>584</v>
      </c>
      <c r="AF950" t="s">
        <v>765</v>
      </c>
      <c r="AG950" t="s">
        <v>365</v>
      </c>
    </row>
    <row r="951" spans="1:34" ht="125">
      <c r="A951" s="104" t="s">
        <v>15</v>
      </c>
      <c r="B951" s="104" t="s">
        <v>6</v>
      </c>
      <c r="D951" s="1"/>
      <c r="F951" s="28" t="s">
        <v>1110</v>
      </c>
      <c r="G951" s="28" t="s">
        <v>1833</v>
      </c>
      <c r="H951" s="28"/>
      <c r="I951" s="28"/>
      <c r="J951" s="28"/>
      <c r="K951" s="28"/>
      <c r="L951" s="28"/>
      <c r="M951" s="106" t="s">
        <v>6465</v>
      </c>
      <c r="N951" s="332"/>
      <c r="O951" s="28"/>
      <c r="P951" s="28"/>
      <c r="Q951" s="28"/>
      <c r="S951" s="112">
        <v>0.1598</v>
      </c>
      <c r="T951" s="114">
        <v>2033</v>
      </c>
      <c r="U951" s="110">
        <v>29191086.440000009</v>
      </c>
      <c r="V951" s="110"/>
      <c r="W951" s="110">
        <v>29191086.440000009</v>
      </c>
      <c r="X951" s="111">
        <v>0.67</v>
      </c>
      <c r="Y951" s="112">
        <v>0.32999999999999996</v>
      </c>
      <c r="Z951" s="110">
        <v>24526350.82688801</v>
      </c>
      <c r="AA951" s="110">
        <v>0</v>
      </c>
      <c r="AB951" s="110">
        <v>3125372.8607850396</v>
      </c>
      <c r="AC951" s="110">
        <v>1539362.7523269595</v>
      </c>
      <c r="AD951" s="110">
        <v>0</v>
      </c>
      <c r="AE951" t="s">
        <v>576</v>
      </c>
      <c r="AF951" t="s">
        <v>765</v>
      </c>
      <c r="AG951" t="s">
        <v>365</v>
      </c>
    </row>
    <row r="952" spans="1:34" ht="112.5">
      <c r="A952" s="104" t="s">
        <v>15</v>
      </c>
      <c r="B952" s="104" t="s">
        <v>6</v>
      </c>
      <c r="D952" s="113"/>
      <c r="F952" s="28" t="s">
        <v>1309</v>
      </c>
      <c r="G952" s="28" t="s">
        <v>1835</v>
      </c>
      <c r="H952" s="28"/>
      <c r="I952" s="28"/>
      <c r="J952" s="28"/>
      <c r="K952" s="28"/>
      <c r="L952" s="28"/>
      <c r="M952" s="106" t="s">
        <v>6465</v>
      </c>
      <c r="N952" s="332"/>
      <c r="O952" s="28"/>
      <c r="P952" s="28"/>
      <c r="Q952" s="28"/>
      <c r="S952" s="112">
        <v>0.1598</v>
      </c>
      <c r="T952" s="114">
        <v>2033</v>
      </c>
      <c r="U952" s="110">
        <v>13109241.259999996</v>
      </c>
      <c r="V952" s="110"/>
      <c r="W952" s="110">
        <v>13109241.259999996</v>
      </c>
      <c r="X952" s="111">
        <v>0.67</v>
      </c>
      <c r="Y952" s="112">
        <v>0.32999999999999996</v>
      </c>
      <c r="Z952" s="110">
        <v>11014384.506651998</v>
      </c>
      <c r="AA952" s="110">
        <v>0</v>
      </c>
      <c r="AB952" s="110">
        <v>1403554.0247431591</v>
      </c>
      <c r="AC952" s="110">
        <v>691302.72860483942</v>
      </c>
      <c r="AD952" s="110">
        <v>0</v>
      </c>
      <c r="AE952" t="s">
        <v>576</v>
      </c>
      <c r="AF952" t="s">
        <v>765</v>
      </c>
      <c r="AG952" t="s">
        <v>365</v>
      </c>
    </row>
    <row r="953" spans="1:34" ht="25">
      <c r="A953" s="104" t="s">
        <v>15</v>
      </c>
      <c r="B953" s="104" t="s">
        <v>6</v>
      </c>
      <c r="D953" s="113"/>
      <c r="F953" s="28" t="s">
        <v>1096</v>
      </c>
      <c r="G953" s="28" t="s">
        <v>1119</v>
      </c>
      <c r="H953" s="28"/>
      <c r="I953" s="28"/>
      <c r="J953" s="28"/>
      <c r="K953" s="28"/>
      <c r="L953" s="28"/>
      <c r="M953" s="106" t="s">
        <v>6620</v>
      </c>
      <c r="N953" s="332"/>
      <c r="O953" s="28"/>
      <c r="P953" s="28"/>
      <c r="Q953" s="28"/>
      <c r="S953" s="112">
        <v>0.08</v>
      </c>
      <c r="T953" s="114">
        <v>2033</v>
      </c>
      <c r="U953" s="110">
        <v>7388.5599999999995</v>
      </c>
      <c r="V953" s="110"/>
      <c r="W953" s="110">
        <v>7388.5599999999995</v>
      </c>
      <c r="X953" s="111">
        <v>0.67</v>
      </c>
      <c r="Y953" s="112">
        <v>0.32999999999999996</v>
      </c>
      <c r="Z953" s="110">
        <v>6797.4751999999999</v>
      </c>
      <c r="AA953" s="110">
        <v>0</v>
      </c>
      <c r="AB953" s="110">
        <v>396.02681599999977</v>
      </c>
      <c r="AC953" s="110">
        <v>195.05798399999986</v>
      </c>
      <c r="AD953" s="110">
        <v>0</v>
      </c>
      <c r="AE953" t="s">
        <v>582</v>
      </c>
      <c r="AF953" t="s">
        <v>764</v>
      </c>
      <c r="AG953" t="s">
        <v>365</v>
      </c>
    </row>
    <row r="954" spans="1:34" ht="25">
      <c r="A954" s="104" t="s">
        <v>15</v>
      </c>
      <c r="B954" s="104" t="s">
        <v>6</v>
      </c>
      <c r="D954" s="113"/>
      <c r="E954" s="42" t="s">
        <v>6567</v>
      </c>
      <c r="F954" s="28" t="s">
        <v>1094</v>
      </c>
      <c r="G954" s="28" t="s">
        <v>1119</v>
      </c>
      <c r="H954" s="28"/>
      <c r="I954" s="28"/>
      <c r="J954" s="28"/>
      <c r="K954" s="28"/>
      <c r="L954" s="28"/>
      <c r="M954" s="106" t="s">
        <v>6568</v>
      </c>
      <c r="N954" s="332"/>
      <c r="O954" s="28"/>
      <c r="P954" s="28"/>
      <c r="Q954" s="28"/>
      <c r="S954" s="112">
        <v>7.0000000000000007E-2</v>
      </c>
      <c r="T954" s="114">
        <v>2033</v>
      </c>
      <c r="U954" s="110">
        <v>2753137.01</v>
      </c>
      <c r="V954" s="110"/>
      <c r="W954" s="110">
        <v>2753137.01</v>
      </c>
      <c r="X954" s="111">
        <v>0.67</v>
      </c>
      <c r="Y954" s="112">
        <v>0.32999999999999996</v>
      </c>
      <c r="Z954" s="110">
        <v>2560417.4192999997</v>
      </c>
      <c r="AA954" s="110">
        <v>0</v>
      </c>
      <c r="AB954" s="110">
        <v>129122.12576900005</v>
      </c>
      <c r="AC954" s="110">
        <v>63597.46493100001</v>
      </c>
      <c r="AD954" s="110">
        <v>0</v>
      </c>
      <c r="AE954" t="s">
        <v>588</v>
      </c>
      <c r="AF954" t="s">
        <v>765</v>
      </c>
      <c r="AG954" t="s">
        <v>365</v>
      </c>
    </row>
    <row r="955" spans="1:34" ht="25">
      <c r="A955" s="104" t="s">
        <v>15</v>
      </c>
      <c r="B955" s="104" t="s">
        <v>6</v>
      </c>
      <c r="D955" s="113"/>
      <c r="F955" s="28" t="s">
        <v>1095</v>
      </c>
      <c r="G955" s="28" t="s">
        <v>1119</v>
      </c>
      <c r="H955" s="28"/>
      <c r="I955" s="28"/>
      <c r="J955" s="28"/>
      <c r="K955" s="28"/>
      <c r="L955" s="28"/>
      <c r="M955" s="106" t="s">
        <v>6569</v>
      </c>
      <c r="N955" s="332"/>
      <c r="O955" s="28"/>
      <c r="P955" s="28"/>
      <c r="Q955" s="28"/>
      <c r="S955" s="112">
        <v>0.04</v>
      </c>
      <c r="T955" s="114">
        <v>2033</v>
      </c>
      <c r="U955" s="110">
        <v>11428.17</v>
      </c>
      <c r="V955" s="110"/>
      <c r="W955" s="110">
        <v>11428.17</v>
      </c>
      <c r="X955" s="111">
        <v>0.67</v>
      </c>
      <c r="Y955" s="112">
        <v>0.32999999999999996</v>
      </c>
      <c r="Z955" s="110">
        <v>10971.0432</v>
      </c>
      <c r="AA955" s="110">
        <v>0</v>
      </c>
      <c r="AB955" s="110">
        <v>306.27495600000003</v>
      </c>
      <c r="AC955" s="110">
        <v>150.85184399999997</v>
      </c>
      <c r="AD955" s="110">
        <v>0</v>
      </c>
      <c r="AE955" t="s">
        <v>589</v>
      </c>
      <c r="AF955" t="s">
        <v>765</v>
      </c>
      <c r="AG955" t="s">
        <v>365</v>
      </c>
    </row>
    <row r="956" spans="1:34" ht="50">
      <c r="A956" s="104" t="s">
        <v>15</v>
      </c>
      <c r="B956" s="104" t="s">
        <v>6</v>
      </c>
      <c r="D956" s="113"/>
      <c r="F956" s="28" t="s">
        <v>1825</v>
      </c>
      <c r="G956" s="28" t="s">
        <v>1140</v>
      </c>
      <c r="H956" s="28"/>
      <c r="I956" s="28"/>
      <c r="J956" s="28"/>
      <c r="K956" s="28"/>
      <c r="L956" s="28"/>
      <c r="M956" s="106" t="s">
        <v>6475</v>
      </c>
      <c r="N956" s="332"/>
      <c r="O956" s="28"/>
      <c r="P956" s="28"/>
      <c r="Q956" s="28"/>
      <c r="S956" s="112">
        <v>0.1598</v>
      </c>
      <c r="T956" s="114">
        <v>2028</v>
      </c>
      <c r="U956" s="110">
        <v>27302.22</v>
      </c>
      <c r="V956" s="110"/>
      <c r="W956" s="110">
        <v>27302.22</v>
      </c>
      <c r="X956" s="111">
        <v>1</v>
      </c>
      <c r="Y956" s="112">
        <v>0</v>
      </c>
      <c r="Z956" s="110">
        <v>22939.325244000003</v>
      </c>
      <c r="AA956" s="110">
        <v>0</v>
      </c>
      <c r="AB956" s="110">
        <v>4362.8947559999979</v>
      </c>
      <c r="AC956" s="110">
        <v>0</v>
      </c>
      <c r="AD956" s="110">
        <v>0</v>
      </c>
      <c r="AE956" t="s">
        <v>580</v>
      </c>
      <c r="AF956" t="s">
        <v>765</v>
      </c>
      <c r="AG956" t="s">
        <v>7524</v>
      </c>
      <c r="AH956" t="s">
        <v>30</v>
      </c>
    </row>
    <row r="957" spans="1:34" ht="37.5">
      <c r="A957" s="104" t="s">
        <v>15</v>
      </c>
      <c r="B957" s="104" t="s">
        <v>5</v>
      </c>
      <c r="D957" s="113"/>
      <c r="F957" s="28" t="s">
        <v>776</v>
      </c>
      <c r="G957" s="28" t="s">
        <v>1128</v>
      </c>
      <c r="H957" s="28"/>
      <c r="I957" s="28"/>
      <c r="J957" s="28"/>
      <c r="K957" s="28"/>
      <c r="L957" s="28"/>
      <c r="M957" s="106" t="s">
        <v>6435</v>
      </c>
      <c r="N957" s="332"/>
      <c r="O957" s="28"/>
      <c r="P957" s="28"/>
      <c r="Q957" s="28"/>
      <c r="S957" s="112">
        <v>0.1598</v>
      </c>
      <c r="T957" s="114">
        <v>2038</v>
      </c>
      <c r="U957" s="110">
        <v>33451343.719999991</v>
      </c>
      <c r="V957" s="110">
        <v>17060185.297200002</v>
      </c>
      <c r="W957" s="110">
        <v>16391158.42279999</v>
      </c>
      <c r="X957" s="111">
        <v>0.5</v>
      </c>
      <c r="Y957" s="112">
        <v>0.5</v>
      </c>
      <c r="Z957" s="110">
        <v>30832036.604036555</v>
      </c>
      <c r="AA957" s="110">
        <v>0</v>
      </c>
      <c r="AB957" s="110">
        <v>1309653.5579817183</v>
      </c>
      <c r="AC957" s="110">
        <v>1309653.5579817183</v>
      </c>
      <c r="AD957" s="110">
        <v>0</v>
      </c>
      <c r="AE957" t="s">
        <v>608</v>
      </c>
      <c r="AF957" t="s">
        <v>765</v>
      </c>
      <c r="AG957" t="s">
        <v>365</v>
      </c>
    </row>
    <row r="958" spans="1:34" ht="25">
      <c r="A958" s="104" t="s">
        <v>15</v>
      </c>
      <c r="B958" s="104" t="s">
        <v>6</v>
      </c>
      <c r="D958" s="113"/>
      <c r="F958" s="28" t="s">
        <v>777</v>
      </c>
      <c r="G958" s="28" t="s">
        <v>1143</v>
      </c>
      <c r="H958" s="28"/>
      <c r="I958" s="28"/>
      <c r="J958" s="28"/>
      <c r="K958" s="28"/>
      <c r="L958" s="28"/>
      <c r="M958" s="106" t="s">
        <v>6465</v>
      </c>
      <c r="N958" s="332"/>
      <c r="O958" s="28"/>
      <c r="P958" s="28"/>
      <c r="Q958" s="28"/>
      <c r="S958" s="112">
        <v>0.1598</v>
      </c>
      <c r="T958" s="114">
        <v>2048</v>
      </c>
      <c r="U958" s="110">
        <v>10693583.529999996</v>
      </c>
      <c r="V958" s="110">
        <v>5453727.6003</v>
      </c>
      <c r="W958" s="110">
        <v>5239855.9296999956</v>
      </c>
      <c r="X958" s="111">
        <v>0.33</v>
      </c>
      <c r="Y958" s="112">
        <v>0.66999999999999993</v>
      </c>
      <c r="Z958" s="110">
        <v>9856254.5524339378</v>
      </c>
      <c r="AA958" s="110">
        <v>0</v>
      </c>
      <c r="AB958" s="110">
        <v>276318.56259679911</v>
      </c>
      <c r="AC958" s="110">
        <v>561010.41496925871</v>
      </c>
      <c r="AD958" s="110">
        <v>0</v>
      </c>
      <c r="AE958" t="s">
        <v>576</v>
      </c>
      <c r="AF958" t="s">
        <v>765</v>
      </c>
      <c r="AG958" t="s">
        <v>365</v>
      </c>
    </row>
    <row r="959" spans="1:34" ht="37.5">
      <c r="A959" s="104" t="s">
        <v>15</v>
      </c>
      <c r="B959" s="104" t="s">
        <v>6</v>
      </c>
      <c r="D959" s="113"/>
      <c r="F959" s="28" t="s">
        <v>1824</v>
      </c>
      <c r="G959" s="28" t="s">
        <v>6547</v>
      </c>
      <c r="H959" s="28"/>
      <c r="I959" s="28"/>
      <c r="J959" s="28"/>
      <c r="K959" s="28"/>
      <c r="L959" s="28"/>
      <c r="M959" s="106" t="s">
        <v>6459</v>
      </c>
      <c r="N959" s="332"/>
      <c r="O959" s="28"/>
      <c r="P959" s="28"/>
      <c r="Q959" s="28"/>
      <c r="S959" s="112">
        <v>0.59499999999999997</v>
      </c>
      <c r="T959" s="114">
        <v>2038</v>
      </c>
      <c r="U959" s="110">
        <v>671563.13999999978</v>
      </c>
      <c r="V959" s="110"/>
      <c r="W959" s="110">
        <v>671563.13999999978</v>
      </c>
      <c r="X959" s="111">
        <v>0.5</v>
      </c>
      <c r="Y959" s="112">
        <v>0.5</v>
      </c>
      <c r="Z959" s="110">
        <v>271983.07169999991</v>
      </c>
      <c r="AA959" s="110">
        <v>0</v>
      </c>
      <c r="AB959" s="110">
        <v>199790.03414999993</v>
      </c>
      <c r="AC959" s="110">
        <v>199790.03414999993</v>
      </c>
      <c r="AD959" s="110">
        <v>0</v>
      </c>
      <c r="AE959" t="s">
        <v>578</v>
      </c>
      <c r="AF959" t="s">
        <v>765</v>
      </c>
      <c r="AG959" t="s">
        <v>365</v>
      </c>
    </row>
    <row r="960" spans="1:34" ht="25">
      <c r="A960" s="104" t="s">
        <v>15</v>
      </c>
      <c r="B960" s="104" t="s">
        <v>6</v>
      </c>
      <c r="D960" s="113"/>
      <c r="F960" s="28" t="s">
        <v>774</v>
      </c>
      <c r="G960" s="28" t="s">
        <v>1120</v>
      </c>
      <c r="H960" s="28"/>
      <c r="I960" s="28"/>
      <c r="J960" s="28"/>
      <c r="K960" s="28"/>
      <c r="L960" s="28"/>
      <c r="M960" s="106" t="s">
        <v>6465</v>
      </c>
      <c r="N960" s="332"/>
      <c r="O960" s="28"/>
      <c r="P960" s="28"/>
      <c r="Q960" s="28"/>
      <c r="S960" s="112">
        <v>0.1598</v>
      </c>
      <c r="T960" s="114">
        <v>2038</v>
      </c>
      <c r="U960" s="110">
        <v>51612913.469999999</v>
      </c>
      <c r="V960" s="110"/>
      <c r="W960" s="110">
        <v>51612913.469999999</v>
      </c>
      <c r="X960" s="111">
        <v>0.5</v>
      </c>
      <c r="Y960" s="112">
        <v>0.5</v>
      </c>
      <c r="Z960" s="110">
        <v>43365169.897494003</v>
      </c>
      <c r="AA960" s="110">
        <v>0</v>
      </c>
      <c r="AB960" s="110">
        <v>4123871.7862529978</v>
      </c>
      <c r="AC960" s="110">
        <v>4123871.7862529978</v>
      </c>
      <c r="AD960" s="110">
        <v>0</v>
      </c>
      <c r="AE960" t="s">
        <v>576</v>
      </c>
      <c r="AF960" t="s">
        <v>765</v>
      </c>
      <c r="AG960" t="s">
        <v>365</v>
      </c>
    </row>
    <row r="961" spans="1:33" ht="25">
      <c r="A961" s="104" t="s">
        <v>15</v>
      </c>
      <c r="B961" s="104" t="s">
        <v>6</v>
      </c>
      <c r="D961" s="113"/>
      <c r="F961" s="28" t="s">
        <v>748</v>
      </c>
      <c r="G961" s="28" t="s">
        <v>1149</v>
      </c>
      <c r="H961" s="28"/>
      <c r="I961" s="28"/>
      <c r="J961" s="28"/>
      <c r="K961" s="28"/>
      <c r="L961" s="28"/>
      <c r="M961" s="106" t="s">
        <v>6550</v>
      </c>
      <c r="N961" s="332"/>
      <c r="O961" s="28"/>
      <c r="P961" s="28"/>
      <c r="Q961" s="28"/>
      <c r="S961" s="112">
        <v>0.91500000000000004</v>
      </c>
      <c r="T961" s="114">
        <v>2038</v>
      </c>
      <c r="U961" s="110">
        <v>333.75</v>
      </c>
      <c r="V961" s="110"/>
      <c r="W961" s="110">
        <v>333.75</v>
      </c>
      <c r="X961" s="111">
        <v>0.5</v>
      </c>
      <c r="Y961" s="112">
        <v>0.5</v>
      </c>
      <c r="Z961" s="110">
        <v>28.368749999999988</v>
      </c>
      <c r="AA961" s="110">
        <v>0</v>
      </c>
      <c r="AB961" s="110">
        <v>152.69062500000001</v>
      </c>
      <c r="AC961" s="110">
        <v>152.69062500000001</v>
      </c>
      <c r="AD961" s="110">
        <v>0</v>
      </c>
      <c r="AE961" t="s">
        <v>585</v>
      </c>
      <c r="AF961" t="s">
        <v>764</v>
      </c>
      <c r="AG961" t="s">
        <v>365</v>
      </c>
    </row>
    <row r="962" spans="1:33" ht="50">
      <c r="A962" s="104" t="s">
        <v>15</v>
      </c>
      <c r="B962" s="104" t="s">
        <v>5</v>
      </c>
      <c r="D962" s="113"/>
      <c r="F962" s="28" t="s">
        <v>773</v>
      </c>
      <c r="G962" s="28" t="s">
        <v>1121</v>
      </c>
      <c r="H962" s="28"/>
      <c r="I962" s="28"/>
      <c r="J962" s="28"/>
      <c r="K962" s="28"/>
      <c r="L962" s="28"/>
      <c r="M962" s="106" t="s">
        <v>6435</v>
      </c>
      <c r="N962" s="332"/>
      <c r="O962" s="28"/>
      <c r="P962" s="28"/>
      <c r="Q962" s="28"/>
      <c r="S962" s="112">
        <v>0.1598</v>
      </c>
      <c r="T962" s="114">
        <v>2038</v>
      </c>
      <c r="U962" s="110">
        <v>1039029.6599999999</v>
      </c>
      <c r="V962" s="110"/>
      <c r="W962" s="110">
        <v>1039029.6599999999</v>
      </c>
      <c r="X962" s="111">
        <v>0.5</v>
      </c>
      <c r="Y962" s="112">
        <v>0.5</v>
      </c>
      <c r="Z962" s="110">
        <v>872992.72033199994</v>
      </c>
      <c r="AA962" s="110">
        <v>0</v>
      </c>
      <c r="AB962" s="110">
        <v>83018.469833999989</v>
      </c>
      <c r="AC962" s="110">
        <v>83018.469833999989</v>
      </c>
      <c r="AD962" s="110">
        <v>0</v>
      </c>
      <c r="AE962" t="s">
        <v>608</v>
      </c>
      <c r="AF962" t="s">
        <v>765</v>
      </c>
      <c r="AG962" t="s">
        <v>365</v>
      </c>
    </row>
    <row r="963" spans="1:33" ht="62.5">
      <c r="A963" s="104" t="s">
        <v>5882</v>
      </c>
      <c r="B963" s="104" t="s">
        <v>280</v>
      </c>
      <c r="D963" s="113"/>
      <c r="F963" s="28" t="s">
        <v>1016</v>
      </c>
      <c r="G963" s="28" t="s">
        <v>1733</v>
      </c>
      <c r="H963" s="28"/>
      <c r="I963" s="28"/>
      <c r="J963" s="28"/>
      <c r="K963" s="28"/>
      <c r="L963" s="28"/>
      <c r="M963" s="106" t="s">
        <v>5992</v>
      </c>
      <c r="N963" s="332"/>
      <c r="O963" s="28"/>
      <c r="P963" s="28"/>
      <c r="Q963" s="28"/>
      <c r="S963" s="112">
        <v>0.5</v>
      </c>
      <c r="T963" s="114">
        <v>2028</v>
      </c>
      <c r="U963" s="110">
        <v>371739.27999999997</v>
      </c>
      <c r="V963" s="110"/>
      <c r="W963" s="110">
        <v>371739.27999999997</v>
      </c>
      <c r="X963" s="111">
        <v>1</v>
      </c>
      <c r="Y963" s="112">
        <v>0</v>
      </c>
      <c r="Z963" s="110">
        <v>185869.63999999998</v>
      </c>
      <c r="AA963" s="110">
        <v>0</v>
      </c>
      <c r="AB963" s="110">
        <v>185869.63999999998</v>
      </c>
      <c r="AC963" s="110">
        <v>0</v>
      </c>
      <c r="AD963" s="110">
        <v>0</v>
      </c>
      <c r="AE963" t="s">
        <v>543</v>
      </c>
      <c r="AF963" t="s">
        <v>765</v>
      </c>
      <c r="AG963" t="s">
        <v>365</v>
      </c>
    </row>
    <row r="964" spans="1:33" ht="13">
      <c r="A964" s="104" t="s">
        <v>15</v>
      </c>
      <c r="B964" s="104" t="s">
        <v>6</v>
      </c>
      <c r="D964" s="113"/>
      <c r="F964" s="28" t="s">
        <v>780</v>
      </c>
      <c r="G964" s="28" t="s">
        <v>6621</v>
      </c>
      <c r="H964" s="28"/>
      <c r="I964" s="28"/>
      <c r="J964" s="28"/>
      <c r="K964" s="28"/>
      <c r="L964" s="28"/>
      <c r="M964" s="106" t="s">
        <v>6564</v>
      </c>
      <c r="N964" s="332"/>
      <c r="O964" s="28"/>
      <c r="P964" s="28"/>
      <c r="Q964" s="28"/>
      <c r="S964" s="112">
        <v>0.67</v>
      </c>
      <c r="T964" s="114">
        <v>2048</v>
      </c>
      <c r="U964" s="110">
        <v>4553.75</v>
      </c>
      <c r="V964" s="110"/>
      <c r="W964" s="110">
        <v>4553.75</v>
      </c>
      <c r="X964" s="111">
        <v>0.33</v>
      </c>
      <c r="Y964" s="112">
        <v>0.66999999999999993</v>
      </c>
      <c r="Z964" s="110">
        <v>1502.7374999999997</v>
      </c>
      <c r="AA964" s="110">
        <v>0</v>
      </c>
      <c r="AB964" s="110">
        <v>1006.8341250000001</v>
      </c>
      <c r="AC964" s="110">
        <v>2044.178375</v>
      </c>
      <c r="AD964" s="110">
        <v>0</v>
      </c>
      <c r="AE964" t="s">
        <v>584</v>
      </c>
      <c r="AF964" t="s">
        <v>765</v>
      </c>
      <c r="AG964" t="s">
        <v>365</v>
      </c>
    </row>
    <row r="965" spans="1:33" ht="37.5">
      <c r="A965" s="104" t="s">
        <v>15</v>
      </c>
      <c r="B965" s="104" t="s">
        <v>5</v>
      </c>
      <c r="D965" s="113"/>
      <c r="F965" s="28" t="s">
        <v>767</v>
      </c>
      <c r="G965" s="28" t="s">
        <v>1142</v>
      </c>
      <c r="H965" s="28"/>
      <c r="I965" s="28"/>
      <c r="J965" s="28"/>
      <c r="K965" s="28"/>
      <c r="L965" s="28"/>
      <c r="M965" s="106" t="s">
        <v>6487</v>
      </c>
      <c r="N965" s="332"/>
      <c r="O965" s="28"/>
      <c r="P965" s="28"/>
      <c r="Q965" s="28"/>
      <c r="S965" s="112">
        <v>0.1598</v>
      </c>
      <c r="T965" s="114">
        <v>2038</v>
      </c>
      <c r="U965" s="110">
        <v>2573696.4499999997</v>
      </c>
      <c r="V965" s="110"/>
      <c r="W965" s="110">
        <v>2573696.4499999997</v>
      </c>
      <c r="X965" s="111">
        <v>0.5</v>
      </c>
      <c r="Y965" s="112">
        <v>0.5</v>
      </c>
      <c r="Z965" s="110">
        <v>2162419.7572900001</v>
      </c>
      <c r="AA965" s="110">
        <v>0</v>
      </c>
      <c r="AB965" s="110">
        <v>205638.34635499981</v>
      </c>
      <c r="AC965" s="110">
        <v>205638.34635499981</v>
      </c>
      <c r="AD965" s="110">
        <v>0</v>
      </c>
      <c r="AE965" t="s">
        <v>610</v>
      </c>
      <c r="AF965" t="s">
        <v>765</v>
      </c>
      <c r="AG965" t="s">
        <v>365</v>
      </c>
    </row>
    <row r="966" spans="1:33" ht="37.5">
      <c r="A966" s="104" t="s">
        <v>15</v>
      </c>
      <c r="B966" s="104" t="s">
        <v>5</v>
      </c>
      <c r="D966" s="113"/>
      <c r="F966" s="28" t="s">
        <v>768</v>
      </c>
      <c r="G966" s="28" t="s">
        <v>1142</v>
      </c>
      <c r="H966" s="28"/>
      <c r="I966" s="28"/>
      <c r="J966" s="28"/>
      <c r="K966" s="28"/>
      <c r="L966" s="28"/>
      <c r="M966" s="106" t="s">
        <v>6570</v>
      </c>
      <c r="N966" s="332"/>
      <c r="O966" s="28"/>
      <c r="P966" s="28"/>
      <c r="Q966" s="28"/>
      <c r="S966" s="112">
        <v>0.1598</v>
      </c>
      <c r="T966" s="114">
        <v>2038</v>
      </c>
      <c r="U966" s="110">
        <v>429461.43999999994</v>
      </c>
      <c r="V966" s="110"/>
      <c r="W966" s="110">
        <v>429461.43999999994</v>
      </c>
      <c r="X966" s="111">
        <v>0.5</v>
      </c>
      <c r="Y966" s="112">
        <v>0.5</v>
      </c>
      <c r="Z966" s="110">
        <v>360833.501888</v>
      </c>
      <c r="AA966" s="110">
        <v>0</v>
      </c>
      <c r="AB966" s="110">
        <v>34313.969055999973</v>
      </c>
      <c r="AC966" s="110">
        <v>34313.969055999973</v>
      </c>
      <c r="AD966" s="110">
        <v>0</v>
      </c>
      <c r="AE966" t="s">
        <v>612</v>
      </c>
      <c r="AF966" t="s">
        <v>765</v>
      </c>
      <c r="AG966" t="s">
        <v>365</v>
      </c>
    </row>
    <row r="967" spans="1:33" ht="25">
      <c r="A967" s="104" t="s">
        <v>15</v>
      </c>
      <c r="B967" s="104" t="s">
        <v>6</v>
      </c>
      <c r="D967" s="113"/>
      <c r="F967" s="28" t="s">
        <v>6571</v>
      </c>
      <c r="G967" s="28" t="s">
        <v>1137</v>
      </c>
      <c r="H967" s="28"/>
      <c r="I967" s="28"/>
      <c r="J967" s="28"/>
      <c r="K967" s="28"/>
      <c r="L967" s="28"/>
      <c r="M967" s="106" t="s">
        <v>6459</v>
      </c>
      <c r="N967" s="332"/>
      <c r="O967" s="28"/>
      <c r="P967" s="28"/>
      <c r="Q967" s="28"/>
      <c r="S967" s="112">
        <v>0.1598</v>
      </c>
      <c r="T967" s="114">
        <v>2033</v>
      </c>
      <c r="U967" s="110">
        <v>177741.75</v>
      </c>
      <c r="V967" s="110"/>
      <c r="W967" s="110">
        <v>177741.75</v>
      </c>
      <c r="X967" s="111">
        <v>0.67</v>
      </c>
      <c r="Y967" s="112">
        <v>0.32999999999999996</v>
      </c>
      <c r="Z967" s="110">
        <v>149338.61835</v>
      </c>
      <c r="AA967" s="110">
        <v>0</v>
      </c>
      <c r="AB967" s="110">
        <v>19030.098205499999</v>
      </c>
      <c r="AC967" s="110">
        <v>9373.0334444999971</v>
      </c>
      <c r="AD967" s="110">
        <v>0</v>
      </c>
      <c r="AE967" t="s">
        <v>578</v>
      </c>
      <c r="AF967" t="s">
        <v>765</v>
      </c>
      <c r="AG967" t="s">
        <v>365</v>
      </c>
    </row>
    <row r="968" spans="1:33" ht="25">
      <c r="A968" s="104" t="s">
        <v>15</v>
      </c>
      <c r="B968" s="104" t="s">
        <v>6</v>
      </c>
      <c r="D968" s="113"/>
      <c r="F968" s="28" t="s">
        <v>778</v>
      </c>
      <c r="G968" s="28" t="s">
        <v>1137</v>
      </c>
      <c r="H968" s="28"/>
      <c r="I968" s="28"/>
      <c r="J968" s="28"/>
      <c r="K968" s="28"/>
      <c r="L968" s="28"/>
      <c r="M968" s="106" t="s">
        <v>6459</v>
      </c>
      <c r="N968" s="332"/>
      <c r="O968" s="28"/>
      <c r="P968" s="28"/>
      <c r="Q968" s="28"/>
      <c r="S968" s="112">
        <v>0.1598</v>
      </c>
      <c r="T968" s="114">
        <v>2033</v>
      </c>
      <c r="U968" s="110">
        <v>4573684.33</v>
      </c>
      <c r="V968" s="110"/>
      <c r="W968" s="110">
        <v>4573684.33</v>
      </c>
      <c r="X968" s="111">
        <v>0.67</v>
      </c>
      <c r="Y968" s="112">
        <v>0.32999999999999996</v>
      </c>
      <c r="Z968" s="110">
        <v>3842809.5740660005</v>
      </c>
      <c r="AA968" s="110">
        <v>0</v>
      </c>
      <c r="AB968" s="110">
        <v>489686.08647577971</v>
      </c>
      <c r="AC968" s="110">
        <v>241188.66945821981</v>
      </c>
      <c r="AD968" s="110">
        <v>0</v>
      </c>
      <c r="AE968" t="s">
        <v>578</v>
      </c>
      <c r="AF968" t="s">
        <v>765</v>
      </c>
      <c r="AG968" t="s">
        <v>365</v>
      </c>
    </row>
    <row r="969" spans="1:33" ht="62.5">
      <c r="A969" s="104" t="s">
        <v>15</v>
      </c>
      <c r="B969" s="104" t="s">
        <v>6</v>
      </c>
      <c r="D969" s="42"/>
      <c r="F969" s="28" t="s">
        <v>275</v>
      </c>
      <c r="G969" s="28" t="s">
        <v>1379</v>
      </c>
      <c r="H969" s="28"/>
      <c r="I969" s="28" t="s">
        <v>25</v>
      </c>
      <c r="J969" s="28"/>
      <c r="K969" s="28"/>
      <c r="L969" s="28"/>
      <c r="M969" s="106" t="s">
        <v>6429</v>
      </c>
      <c r="N969" s="332"/>
      <c r="O969" s="28"/>
      <c r="P969" s="28"/>
      <c r="Q969" s="28"/>
      <c r="S969" s="112">
        <v>0.43</v>
      </c>
      <c r="T969" s="114">
        <v>2028</v>
      </c>
      <c r="U969" s="110">
        <v>33191989.579999998</v>
      </c>
      <c r="V969" s="110"/>
      <c r="W969" s="110">
        <v>33191989.579999998</v>
      </c>
      <c r="X969" s="111">
        <v>1</v>
      </c>
      <c r="Y969" s="112">
        <v>0</v>
      </c>
      <c r="Z969" s="110">
        <v>18919434.060600001</v>
      </c>
      <c r="AA969" s="110">
        <v>3109855.2704256624</v>
      </c>
      <c r="AB969" s="110">
        <v>11162700.248974334</v>
      </c>
      <c r="AC969" s="110">
        <v>0</v>
      </c>
      <c r="AD969" s="110">
        <v>0</v>
      </c>
      <c r="AE969" t="s">
        <v>577</v>
      </c>
      <c r="AF969" t="s">
        <v>765</v>
      </c>
      <c r="AG969" t="s">
        <v>365</v>
      </c>
    </row>
    <row r="970" spans="1:33" ht="62.5">
      <c r="A970" s="104" t="s">
        <v>15</v>
      </c>
      <c r="B970" s="104" t="s">
        <v>5</v>
      </c>
      <c r="D970" s="42"/>
      <c r="F970" s="28" t="s">
        <v>1097</v>
      </c>
      <c r="G970" s="28" t="s">
        <v>1799</v>
      </c>
      <c r="H970" s="28"/>
      <c r="I970" s="28"/>
      <c r="J970" s="28"/>
      <c r="K970" s="28"/>
      <c r="L970" s="28"/>
      <c r="M970" s="106" t="s">
        <v>6435</v>
      </c>
      <c r="N970" s="332"/>
      <c r="O970" s="28"/>
      <c r="P970" s="28"/>
      <c r="Q970" s="28"/>
      <c r="S970" s="112">
        <v>0.23</v>
      </c>
      <c r="T970" s="114">
        <v>2035</v>
      </c>
      <c r="U970" s="110">
        <v>23074829</v>
      </c>
      <c r="V970" s="110"/>
      <c r="W970" s="110">
        <v>23074829</v>
      </c>
      <c r="X970" s="111">
        <v>0.58823529411764708</v>
      </c>
      <c r="Y970" s="112">
        <v>0.41176470588235292</v>
      </c>
      <c r="Z970" s="110">
        <v>17767618.330000002</v>
      </c>
      <c r="AA970" s="110">
        <v>1092728.1567650922</v>
      </c>
      <c r="AB970" s="110">
        <v>2479107.3607264152</v>
      </c>
      <c r="AC970" s="110">
        <v>1735375.1525084905</v>
      </c>
      <c r="AD970" s="110">
        <v>0</v>
      </c>
      <c r="AE970" t="s">
        <v>608</v>
      </c>
      <c r="AF970" t="s">
        <v>765</v>
      </c>
      <c r="AG970" t="s">
        <v>365</v>
      </c>
    </row>
    <row r="971" spans="1:33" ht="25">
      <c r="A971" s="104" t="s">
        <v>15</v>
      </c>
      <c r="B971" s="104" t="s">
        <v>5</v>
      </c>
      <c r="D971" s="42"/>
      <c r="F971" s="28" t="s">
        <v>784</v>
      </c>
      <c r="G971" s="28" t="s">
        <v>1127</v>
      </c>
      <c r="H971" s="28"/>
      <c r="I971" s="28"/>
      <c r="J971" s="28"/>
      <c r="K971" s="28"/>
      <c r="L971" s="28"/>
      <c r="M971" s="106" t="s">
        <v>6435</v>
      </c>
      <c r="N971" s="332"/>
      <c r="O971" s="28"/>
      <c r="P971" s="28"/>
      <c r="Q971" s="28"/>
      <c r="S971" s="112">
        <v>0.23</v>
      </c>
      <c r="T971" s="114">
        <v>2035</v>
      </c>
      <c r="U971" s="110">
        <v>25356.3</v>
      </c>
      <c r="V971" s="110"/>
      <c r="W971" s="110">
        <v>25356.3</v>
      </c>
      <c r="X971" s="111">
        <v>0.58823529411764708</v>
      </c>
      <c r="Y971" s="112">
        <v>0.41176470588235292</v>
      </c>
      <c r="Z971" s="110">
        <v>19524.350999999999</v>
      </c>
      <c r="AA971" s="110">
        <v>1200.7691567891015</v>
      </c>
      <c r="AB971" s="110">
        <v>2724.2234371828818</v>
      </c>
      <c r="AC971" s="110">
        <v>1906.9564060280172</v>
      </c>
      <c r="AD971" s="110">
        <v>0</v>
      </c>
      <c r="AE971" t="s">
        <v>608</v>
      </c>
      <c r="AF971" t="s">
        <v>765</v>
      </c>
      <c r="AG971" t="s">
        <v>365</v>
      </c>
    </row>
    <row r="972" spans="1:33" ht="37.5">
      <c r="A972" s="104" t="s">
        <v>15</v>
      </c>
      <c r="B972" s="104" t="s">
        <v>5</v>
      </c>
      <c r="D972" s="42"/>
      <c r="F972" s="28" t="s">
        <v>1064</v>
      </c>
      <c r="G972" s="28" t="s">
        <v>1124</v>
      </c>
      <c r="H972" s="28"/>
      <c r="I972" s="28"/>
      <c r="J972" s="28"/>
      <c r="K972" s="28"/>
      <c r="L972" s="28"/>
      <c r="M972" s="106" t="s">
        <v>6435</v>
      </c>
      <c r="N972" s="332"/>
      <c r="O972" s="28"/>
      <c r="P972" s="28"/>
      <c r="Q972" s="28"/>
      <c r="S972" s="112">
        <v>0.23</v>
      </c>
      <c r="T972" s="114">
        <v>2035</v>
      </c>
      <c r="U972" s="110">
        <v>2619291.16</v>
      </c>
      <c r="V972" s="110"/>
      <c r="W972" s="110">
        <v>2619291.16</v>
      </c>
      <c r="X972" s="111">
        <v>0.58823529411764708</v>
      </c>
      <c r="Y972" s="112">
        <v>0.41176470588235292</v>
      </c>
      <c r="Z972" s="110">
        <v>2016854.1932000001</v>
      </c>
      <c r="AA972" s="110">
        <v>124038.76108021848</v>
      </c>
      <c r="AB972" s="110">
        <v>281410.70924693038</v>
      </c>
      <c r="AC972" s="110">
        <v>196987.49647285123</v>
      </c>
      <c r="AD972" s="110">
        <v>0</v>
      </c>
      <c r="AE972" t="s">
        <v>608</v>
      </c>
      <c r="AF972" t="s">
        <v>765</v>
      </c>
      <c r="AG972" t="s">
        <v>365</v>
      </c>
    </row>
    <row r="973" spans="1:33" ht="75">
      <c r="A973" s="104" t="s">
        <v>15</v>
      </c>
      <c r="B973" s="104" t="s">
        <v>5</v>
      </c>
      <c r="D973" s="42"/>
      <c r="F973" s="28" t="s">
        <v>782</v>
      </c>
      <c r="G973" s="28" t="s">
        <v>1125</v>
      </c>
      <c r="H973" s="28"/>
      <c r="I973" s="28"/>
      <c r="J973" s="28"/>
      <c r="K973" s="28"/>
      <c r="L973" s="28"/>
      <c r="M973" s="106" t="s">
        <v>6435</v>
      </c>
      <c r="N973" s="332"/>
      <c r="O973" s="28"/>
      <c r="P973" s="28"/>
      <c r="Q973" s="28"/>
      <c r="S973" s="112">
        <v>0.23</v>
      </c>
      <c r="T973" s="114">
        <v>2035</v>
      </c>
      <c r="U973" s="110">
        <v>14066200.560000001</v>
      </c>
      <c r="V973" s="110"/>
      <c r="W973" s="110">
        <v>14066200.560000001</v>
      </c>
      <c r="X973" s="111">
        <v>0.58823529411764708</v>
      </c>
      <c r="Y973" s="112">
        <v>0.41176470588235292</v>
      </c>
      <c r="Z973" s="110">
        <v>10830974.431200001</v>
      </c>
      <c r="AA973" s="110">
        <v>666116.89346070215</v>
      </c>
      <c r="AB973" s="110">
        <v>1511240.7266701749</v>
      </c>
      <c r="AC973" s="110">
        <v>1057868.5086691221</v>
      </c>
      <c r="AD973" s="110">
        <v>0</v>
      </c>
      <c r="AE973" t="s">
        <v>608</v>
      </c>
      <c r="AF973" t="s">
        <v>765</v>
      </c>
      <c r="AG973" t="s">
        <v>365</v>
      </c>
    </row>
    <row r="974" spans="1:33" ht="62.5">
      <c r="A974" s="104" t="s">
        <v>15</v>
      </c>
      <c r="B974" s="104" t="s">
        <v>5</v>
      </c>
      <c r="D974" s="42"/>
      <c r="F974" s="28" t="s">
        <v>783</v>
      </c>
      <c r="G974" s="28" t="s">
        <v>1126</v>
      </c>
      <c r="H974" s="28"/>
      <c r="I974" s="28"/>
      <c r="J974" s="28"/>
      <c r="K974" s="28"/>
      <c r="L974" s="28"/>
      <c r="M974" s="106" t="s">
        <v>6435</v>
      </c>
      <c r="N974" s="332"/>
      <c r="O974" s="28"/>
      <c r="P974" s="28"/>
      <c r="Q974" s="28"/>
      <c r="S974" s="112">
        <v>0.23</v>
      </c>
      <c r="T974" s="114">
        <v>2035</v>
      </c>
      <c r="U974" s="110">
        <v>15649052.01</v>
      </c>
      <c r="V974" s="110"/>
      <c r="W974" s="110">
        <v>15649052.01</v>
      </c>
      <c r="X974" s="111">
        <v>0.58823529411764708</v>
      </c>
      <c r="Y974" s="112">
        <v>0.41176470588235292</v>
      </c>
      <c r="Z974" s="110">
        <v>12049770.047700001</v>
      </c>
      <c r="AA974" s="110">
        <v>741074.17038749717</v>
      </c>
      <c r="AB974" s="110">
        <v>1681298.7011250011</v>
      </c>
      <c r="AC974" s="110">
        <v>1176909.0907875006</v>
      </c>
      <c r="AD974" s="110">
        <v>0</v>
      </c>
      <c r="AE974" t="s">
        <v>608</v>
      </c>
      <c r="AF974" t="s">
        <v>765</v>
      </c>
      <c r="AG974" t="s">
        <v>365</v>
      </c>
    </row>
    <row r="975" spans="1:33" ht="25">
      <c r="A975" s="104" t="s">
        <v>15</v>
      </c>
      <c r="B975" s="104" t="s">
        <v>5</v>
      </c>
      <c r="D975" s="42"/>
      <c r="F975" s="28" t="s">
        <v>1065</v>
      </c>
      <c r="G975" s="28" t="s">
        <v>1800</v>
      </c>
      <c r="H975" s="28"/>
      <c r="I975" s="28"/>
      <c r="J975" s="28"/>
      <c r="K975" s="28"/>
      <c r="L975" s="28"/>
      <c r="M975" s="106" t="s">
        <v>6435</v>
      </c>
      <c r="N975" s="332"/>
      <c r="O975" s="28"/>
      <c r="P975" s="28"/>
      <c r="Q975" s="28"/>
      <c r="S975" s="112">
        <v>0.23</v>
      </c>
      <c r="T975" s="114">
        <v>2035</v>
      </c>
      <c r="U975" s="110">
        <v>270034.34999999998</v>
      </c>
      <c r="V975" s="110"/>
      <c r="W975" s="110">
        <v>270034.34999999998</v>
      </c>
      <c r="X975" s="111">
        <v>0.58823529411764708</v>
      </c>
      <c r="Y975" s="112">
        <v>0.41176470588235292</v>
      </c>
      <c r="Z975" s="110">
        <v>207926.44949999999</v>
      </c>
      <c r="AA975" s="110">
        <v>12787.706359113625</v>
      </c>
      <c r="AB975" s="110">
        <v>29011.878906403745</v>
      </c>
      <c r="AC975" s="110">
        <v>20308.315234482619</v>
      </c>
      <c r="AD975" s="110">
        <v>0</v>
      </c>
      <c r="AE975" t="s">
        <v>608</v>
      </c>
      <c r="AF975" t="s">
        <v>765</v>
      </c>
      <c r="AG975" t="s">
        <v>365</v>
      </c>
    </row>
    <row r="976" spans="1:33" ht="25">
      <c r="A976" s="104" t="s">
        <v>15</v>
      </c>
      <c r="B976" s="104" t="s">
        <v>5</v>
      </c>
      <c r="D976" s="42"/>
      <c r="F976" s="28" t="s">
        <v>358</v>
      </c>
      <c r="G976" s="28" t="s">
        <v>1801</v>
      </c>
      <c r="H976" s="28"/>
      <c r="I976" s="28"/>
      <c r="J976" s="28"/>
      <c r="K976" s="28"/>
      <c r="L976" s="28"/>
      <c r="M976" s="106" t="s">
        <v>6435</v>
      </c>
      <c r="N976" s="332"/>
      <c r="O976" s="28"/>
      <c r="P976" s="28"/>
      <c r="Q976" s="28"/>
      <c r="S976" s="112">
        <v>0.11</v>
      </c>
      <c r="T976" s="114">
        <v>2028</v>
      </c>
      <c r="U976" s="110">
        <v>12256937</v>
      </c>
      <c r="V976" s="110"/>
      <c r="W976" s="110">
        <v>12256937</v>
      </c>
      <c r="X976" s="111">
        <v>1</v>
      </c>
      <c r="Y976" s="112">
        <v>0</v>
      </c>
      <c r="Z976" s="110">
        <v>10908673.93</v>
      </c>
      <c r="AA976" s="110">
        <v>321633.0700000003</v>
      </c>
      <c r="AB976" s="110">
        <v>1026630</v>
      </c>
      <c r="AC976" s="110">
        <v>0</v>
      </c>
      <c r="AD976" s="110">
        <v>0</v>
      </c>
      <c r="AE976" t="s">
        <v>608</v>
      </c>
      <c r="AF976" t="s">
        <v>765</v>
      </c>
      <c r="AG976" t="s">
        <v>365</v>
      </c>
    </row>
    <row r="977" spans="1:34" ht="25">
      <c r="A977" s="104" t="s">
        <v>15</v>
      </c>
      <c r="B977" s="104" t="s">
        <v>5</v>
      </c>
      <c r="D977" s="42"/>
      <c r="F977" s="28" t="s">
        <v>359</v>
      </c>
      <c r="G977" s="28" t="s">
        <v>1802</v>
      </c>
      <c r="H977" s="28"/>
      <c r="I977" s="28"/>
      <c r="J977" s="28"/>
      <c r="K977" s="28"/>
      <c r="L977" s="28"/>
      <c r="M977" s="106" t="s">
        <v>6435</v>
      </c>
      <c r="N977" s="332"/>
      <c r="O977" s="28"/>
      <c r="P977" s="28"/>
      <c r="Q977" s="28"/>
      <c r="S977" s="112">
        <v>0.11</v>
      </c>
      <c r="T977" s="114">
        <v>2035</v>
      </c>
      <c r="U977" s="110">
        <v>1653310</v>
      </c>
      <c r="V977" s="110"/>
      <c r="W977" s="110">
        <v>1653310</v>
      </c>
      <c r="X977" s="111">
        <v>0.58823529411764708</v>
      </c>
      <c r="Y977" s="112">
        <v>0.41176470588235292</v>
      </c>
      <c r="Z977" s="110">
        <v>1471445.9</v>
      </c>
      <c r="AA977" s="110">
        <v>37444.90941316681</v>
      </c>
      <c r="AB977" s="110">
        <v>84952.465051078398</v>
      </c>
      <c r="AC977" s="110">
        <v>59466.725535754878</v>
      </c>
      <c r="AD977" s="110">
        <v>0</v>
      </c>
      <c r="AE977" t="s">
        <v>608</v>
      </c>
      <c r="AF977" t="s">
        <v>765</v>
      </c>
      <c r="AG977" t="s">
        <v>365</v>
      </c>
    </row>
    <row r="978" spans="1:34" ht="25">
      <c r="A978" s="104" t="s">
        <v>15</v>
      </c>
      <c r="B978" s="104" t="s">
        <v>5</v>
      </c>
      <c r="D978" s="42"/>
      <c r="F978" s="28" t="s">
        <v>359</v>
      </c>
      <c r="G978" s="28" t="s">
        <v>1802</v>
      </c>
      <c r="H978" s="28"/>
      <c r="I978" s="28"/>
      <c r="J978" s="28"/>
      <c r="K978" s="28"/>
      <c r="L978" s="28"/>
      <c r="M978" s="106" t="s">
        <v>6435</v>
      </c>
      <c r="N978" s="332"/>
      <c r="O978" s="28"/>
      <c r="P978" s="28"/>
      <c r="Q978" s="28"/>
      <c r="S978" s="112">
        <v>0.11</v>
      </c>
      <c r="T978" s="114">
        <v>2035</v>
      </c>
      <c r="U978" s="110">
        <v>1058463.25</v>
      </c>
      <c r="V978" s="110"/>
      <c r="W978" s="110">
        <v>1058463.25</v>
      </c>
      <c r="X978" s="111">
        <v>0.58823529411764708</v>
      </c>
      <c r="Y978" s="112">
        <v>0.41176470588235292</v>
      </c>
      <c r="Z978" s="110">
        <v>942032.29249999998</v>
      </c>
      <c r="AA978" s="110">
        <v>23972.552342522657</v>
      </c>
      <c r="AB978" s="110">
        <v>54387.297151457271</v>
      </c>
      <c r="AC978" s="110">
        <v>38071.108006020091</v>
      </c>
      <c r="AD978" s="110">
        <v>0</v>
      </c>
      <c r="AE978" t="s">
        <v>608</v>
      </c>
      <c r="AF978" t="s">
        <v>765</v>
      </c>
      <c r="AG978" t="s">
        <v>365</v>
      </c>
    </row>
    <row r="979" spans="1:34" ht="37.5">
      <c r="A979" s="104" t="s">
        <v>2015</v>
      </c>
      <c r="B979" s="104" t="s">
        <v>1940</v>
      </c>
      <c r="D979" s="42"/>
      <c r="F979" s="28" t="s">
        <v>401</v>
      </c>
      <c r="G979" s="28" t="s">
        <v>1333</v>
      </c>
      <c r="H979" s="28"/>
      <c r="I979" s="28" t="s">
        <v>21</v>
      </c>
      <c r="J979" s="28"/>
      <c r="K979" s="28"/>
      <c r="L979" s="28"/>
      <c r="M979" s="106" t="s">
        <v>5982</v>
      </c>
      <c r="N979" s="332"/>
      <c r="O979" s="28"/>
      <c r="P979" s="28"/>
      <c r="Q979" s="28"/>
      <c r="S979" s="112">
        <v>1</v>
      </c>
      <c r="T979" s="114">
        <v>2028</v>
      </c>
      <c r="U979" s="110">
        <v>4085054</v>
      </c>
      <c r="V979" s="110"/>
      <c r="W979" s="110">
        <v>4085054</v>
      </c>
      <c r="X979" s="111">
        <v>1</v>
      </c>
      <c r="Y979" s="112">
        <v>0</v>
      </c>
      <c r="Z979" s="110">
        <v>0</v>
      </c>
      <c r="AA979" s="110">
        <v>169947.89094709078</v>
      </c>
      <c r="AB979" s="110">
        <v>3915106.1090529091</v>
      </c>
      <c r="AC979" s="110">
        <v>0</v>
      </c>
      <c r="AD979" s="110">
        <v>0</v>
      </c>
      <c r="AE979" t="s">
        <v>653</v>
      </c>
      <c r="AF979" t="s">
        <v>764</v>
      </c>
      <c r="AG979" t="s">
        <v>365</v>
      </c>
    </row>
    <row r="980" spans="1:34" ht="37.5">
      <c r="A980" s="104" t="s">
        <v>15</v>
      </c>
      <c r="B980" s="104" t="s">
        <v>6</v>
      </c>
      <c r="D980" s="42"/>
      <c r="F980" s="28" t="s">
        <v>727</v>
      </c>
      <c r="G980" s="28" t="s">
        <v>1131</v>
      </c>
      <c r="H980" s="28"/>
      <c r="I980" s="28"/>
      <c r="J980" s="28"/>
      <c r="K980" s="28"/>
      <c r="L980" s="28"/>
      <c r="M980" s="106" t="s">
        <v>6429</v>
      </c>
      <c r="N980" s="332"/>
      <c r="O980" s="28"/>
      <c r="P980" s="28"/>
      <c r="Q980" s="28"/>
      <c r="S980" s="112">
        <v>0.66</v>
      </c>
      <c r="T980" s="114">
        <v>2035</v>
      </c>
      <c r="U980" s="110">
        <v>468858.64</v>
      </c>
      <c r="V980" s="110"/>
      <c r="W980" s="110">
        <v>468858.64</v>
      </c>
      <c r="X980" s="111">
        <v>0.58823529411764708</v>
      </c>
      <c r="Y980" s="112">
        <v>0.41176470588235292</v>
      </c>
      <c r="Z980" s="110">
        <v>159411.93759999998</v>
      </c>
      <c r="AA980" s="110">
        <v>36470.098756374849</v>
      </c>
      <c r="AB980" s="110">
        <v>160574.47273154426</v>
      </c>
      <c r="AC980" s="110">
        <v>112402.13091208096</v>
      </c>
      <c r="AD980" s="110">
        <v>0</v>
      </c>
      <c r="AE980" t="s">
        <v>577</v>
      </c>
      <c r="AF980" t="s">
        <v>765</v>
      </c>
      <c r="AG980" t="s">
        <v>365</v>
      </c>
    </row>
    <row r="981" spans="1:34" ht="25">
      <c r="A981" s="104" t="s">
        <v>15</v>
      </c>
      <c r="B981" s="104" t="s">
        <v>6</v>
      </c>
      <c r="D981" s="42"/>
      <c r="F981" s="28" t="s">
        <v>361</v>
      </c>
      <c r="G981" s="28" t="s">
        <v>1335</v>
      </c>
      <c r="H981" s="28"/>
      <c r="I981" s="28"/>
      <c r="J981" s="28"/>
      <c r="K981" s="28"/>
      <c r="L981" s="28"/>
      <c r="M981" s="106" t="s">
        <v>6459</v>
      </c>
      <c r="N981" s="332"/>
      <c r="O981" s="28"/>
      <c r="P981" s="28"/>
      <c r="Q981" s="28"/>
      <c r="S981" s="112">
        <v>0.11</v>
      </c>
      <c r="T981" s="114">
        <v>2028</v>
      </c>
      <c r="U981" s="110">
        <v>1031291</v>
      </c>
      <c r="V981" s="110"/>
      <c r="W981" s="110">
        <v>1031291</v>
      </c>
      <c r="X981" s="111">
        <v>1</v>
      </c>
      <c r="Y981" s="112">
        <v>0</v>
      </c>
      <c r="Z981" s="110">
        <v>917848.99</v>
      </c>
      <c r="AA981" s="110">
        <v>44218.706832281314</v>
      </c>
      <c r="AB981" s="110">
        <v>69223.303167718695</v>
      </c>
      <c r="AC981" s="110">
        <v>0</v>
      </c>
      <c r="AD981" s="110">
        <v>0</v>
      </c>
      <c r="AE981" t="s">
        <v>578</v>
      </c>
      <c r="AF981" t="s">
        <v>765</v>
      </c>
      <c r="AG981" t="s">
        <v>365</v>
      </c>
    </row>
    <row r="982" spans="1:34" ht="25">
      <c r="A982" s="104" t="s">
        <v>15</v>
      </c>
      <c r="B982" s="104" t="s">
        <v>6</v>
      </c>
      <c r="D982" s="42"/>
      <c r="F982" s="28" t="s">
        <v>361</v>
      </c>
      <c r="G982" s="28" t="s">
        <v>1335</v>
      </c>
      <c r="H982" s="28"/>
      <c r="I982" s="28"/>
      <c r="J982" s="28"/>
      <c r="K982" s="28"/>
      <c r="L982" s="28"/>
      <c r="M982" s="106" t="s">
        <v>6459</v>
      </c>
      <c r="N982" s="332"/>
      <c r="O982" s="28"/>
      <c r="P982" s="28"/>
      <c r="Q982" s="28"/>
      <c r="S982" s="112">
        <v>0.11</v>
      </c>
      <c r="T982" s="114">
        <v>2028</v>
      </c>
      <c r="U982" s="110">
        <v>2347056.81</v>
      </c>
      <c r="V982" s="110"/>
      <c r="W982" s="110">
        <v>2347056.81</v>
      </c>
      <c r="X982" s="111">
        <v>1</v>
      </c>
      <c r="Y982" s="112">
        <v>0</v>
      </c>
      <c r="Z982" s="110">
        <v>2088880.5609000002</v>
      </c>
      <c r="AA982" s="110">
        <v>100634.85185083491</v>
      </c>
      <c r="AB982" s="110">
        <v>157541.39724916499</v>
      </c>
      <c r="AC982" s="110">
        <v>0</v>
      </c>
      <c r="AD982" s="110">
        <v>0</v>
      </c>
      <c r="AE982" t="s">
        <v>578</v>
      </c>
      <c r="AF982" t="s">
        <v>765</v>
      </c>
      <c r="AG982" t="s">
        <v>365</v>
      </c>
    </row>
    <row r="983" spans="1:34" ht="50">
      <c r="A983" s="104" t="s">
        <v>15</v>
      </c>
      <c r="B983" s="104" t="s">
        <v>5</v>
      </c>
      <c r="D983" s="42"/>
      <c r="F983" s="28" t="s">
        <v>705</v>
      </c>
      <c r="G983" s="28" t="s">
        <v>1136</v>
      </c>
      <c r="H983" s="28"/>
      <c r="I983" s="28"/>
      <c r="J983" s="28"/>
      <c r="K983" s="28"/>
      <c r="L983" s="28"/>
      <c r="M983" s="106" t="s">
        <v>6435</v>
      </c>
      <c r="N983" s="332"/>
      <c r="O983" s="28"/>
      <c r="P983" s="28"/>
      <c r="Q983" s="28"/>
      <c r="S983" s="112">
        <v>0.11</v>
      </c>
      <c r="T983" s="114">
        <v>2028</v>
      </c>
      <c r="U983" s="110">
        <v>11145977</v>
      </c>
      <c r="V983" s="110"/>
      <c r="W983" s="110">
        <v>11145977</v>
      </c>
      <c r="X983" s="111">
        <v>1</v>
      </c>
      <c r="Y983" s="112">
        <v>0</v>
      </c>
      <c r="Z983" s="110">
        <v>9919919.5299999993</v>
      </c>
      <c r="AA983" s="110">
        <v>252439.10645084083</v>
      </c>
      <c r="AB983" s="110">
        <v>973618.36354915984</v>
      </c>
      <c r="AC983" s="110">
        <v>0</v>
      </c>
      <c r="AD983" s="110">
        <v>0</v>
      </c>
      <c r="AE983" t="s">
        <v>608</v>
      </c>
      <c r="AF983" t="s">
        <v>765</v>
      </c>
      <c r="AG983" t="s">
        <v>365</v>
      </c>
    </row>
    <row r="984" spans="1:34" ht="50">
      <c r="A984" s="104" t="s">
        <v>15</v>
      </c>
      <c r="B984" s="104" t="s">
        <v>5</v>
      </c>
      <c r="D984" s="42"/>
      <c r="F984" s="28" t="s">
        <v>705</v>
      </c>
      <c r="G984" s="28" t="s">
        <v>1136</v>
      </c>
      <c r="H984" s="28"/>
      <c r="I984" s="28"/>
      <c r="J984" s="28"/>
      <c r="K984" s="28"/>
      <c r="L984" s="28"/>
      <c r="M984" s="106" t="s">
        <v>6435</v>
      </c>
      <c r="N984" s="332"/>
      <c r="O984" s="28"/>
      <c r="P984" s="28"/>
      <c r="Q984" s="28"/>
      <c r="S984" s="112">
        <v>0.11</v>
      </c>
      <c r="T984" s="114">
        <v>2028</v>
      </c>
      <c r="U984" s="110">
        <v>6294044.290000001</v>
      </c>
      <c r="V984" s="110"/>
      <c r="W984" s="110">
        <v>6294044.290000001</v>
      </c>
      <c r="X984" s="111">
        <v>1</v>
      </c>
      <c r="Y984" s="112">
        <v>0</v>
      </c>
      <c r="Z984" s="110">
        <v>5601699.4181000013</v>
      </c>
      <c r="AA984" s="110">
        <v>142550.34946955461</v>
      </c>
      <c r="AB984" s="110">
        <v>549794.52243044507</v>
      </c>
      <c r="AC984" s="110">
        <v>0</v>
      </c>
      <c r="AD984" s="110">
        <v>0</v>
      </c>
      <c r="AE984" t="s">
        <v>608</v>
      </c>
      <c r="AF984" t="s">
        <v>765</v>
      </c>
      <c r="AG984" t="s">
        <v>365</v>
      </c>
    </row>
    <row r="985" spans="1:34" ht="25">
      <c r="A985" s="104" t="s">
        <v>15</v>
      </c>
      <c r="B985" s="104" t="s">
        <v>5</v>
      </c>
      <c r="D985" s="42"/>
      <c r="F985" s="28" t="s">
        <v>6560</v>
      </c>
      <c r="G985" s="28" t="s">
        <v>1108</v>
      </c>
      <c r="H985" s="28"/>
      <c r="I985" s="28"/>
      <c r="J985" s="28"/>
      <c r="K985" s="28"/>
      <c r="L985" s="28"/>
      <c r="M985" s="106" t="s">
        <v>6435</v>
      </c>
      <c r="N985" s="332"/>
      <c r="O985" s="28"/>
      <c r="P985" s="28"/>
      <c r="Q985" s="28"/>
      <c r="S985" s="112">
        <v>0.18</v>
      </c>
      <c r="T985" s="114">
        <v>2035</v>
      </c>
      <c r="U985" s="110">
        <v>308020.12</v>
      </c>
      <c r="V985" s="110"/>
      <c r="W985" s="110">
        <v>308020.12</v>
      </c>
      <c r="X985" s="111">
        <v>0.58823529411764708</v>
      </c>
      <c r="Y985" s="112">
        <v>0.41176470588235292</v>
      </c>
      <c r="Z985" s="110">
        <v>252576.49840000001</v>
      </c>
      <c r="AA985" s="110">
        <v>11415.564635075891</v>
      </c>
      <c r="AB985" s="110">
        <v>25898.857038190643</v>
      </c>
      <c r="AC985" s="110">
        <v>18129.19992673345</v>
      </c>
      <c r="AD985" s="110">
        <v>0</v>
      </c>
      <c r="AE985" t="s">
        <v>608</v>
      </c>
      <c r="AF985" t="s">
        <v>765</v>
      </c>
      <c r="AG985" t="s">
        <v>365</v>
      </c>
    </row>
    <row r="986" spans="1:34" ht="37.5">
      <c r="A986" s="104" t="s">
        <v>15</v>
      </c>
      <c r="B986" s="104" t="s">
        <v>6</v>
      </c>
      <c r="D986" s="42"/>
      <c r="F986" s="28" t="s">
        <v>278</v>
      </c>
      <c r="G986" s="28" t="s">
        <v>1803</v>
      </c>
      <c r="H986" s="28"/>
      <c r="I986" s="28"/>
      <c r="J986" s="28"/>
      <c r="K986" s="28"/>
      <c r="L986" s="28"/>
      <c r="M986" s="106" t="s">
        <v>6459</v>
      </c>
      <c r="N986" s="332"/>
      <c r="O986" s="28"/>
      <c r="P986" s="28"/>
      <c r="Q986" s="28"/>
      <c r="S986" s="112">
        <v>0.16</v>
      </c>
      <c r="T986" s="114">
        <v>2028</v>
      </c>
      <c r="U986" s="110">
        <v>7564946</v>
      </c>
      <c r="V986" s="110"/>
      <c r="W986" s="110">
        <v>7564946</v>
      </c>
      <c r="X986" s="111">
        <v>1</v>
      </c>
      <c r="Y986" s="112">
        <v>0</v>
      </c>
      <c r="Z986" s="110">
        <v>6354554.6399999997</v>
      </c>
      <c r="AA986" s="110">
        <v>368004.0026276838</v>
      </c>
      <c r="AB986" s="110">
        <v>842387.35737231653</v>
      </c>
      <c r="AC986" s="110">
        <v>0</v>
      </c>
      <c r="AD986" s="110">
        <v>0</v>
      </c>
      <c r="AE986" t="s">
        <v>578</v>
      </c>
      <c r="AF986" t="s">
        <v>765</v>
      </c>
      <c r="AG986" t="s">
        <v>365</v>
      </c>
    </row>
    <row r="987" spans="1:34" ht="37.5">
      <c r="A987" s="104" t="s">
        <v>15</v>
      </c>
      <c r="B987" s="104" t="s">
        <v>6</v>
      </c>
      <c r="D987" s="42"/>
      <c r="F987" s="28" t="s">
        <v>278</v>
      </c>
      <c r="G987" s="28" t="s">
        <v>1803</v>
      </c>
      <c r="H987" s="28"/>
      <c r="I987" s="28"/>
      <c r="J987" s="28"/>
      <c r="K987" s="28"/>
      <c r="L987" s="28"/>
      <c r="M987" s="106" t="s">
        <v>6459</v>
      </c>
      <c r="N987" s="332"/>
      <c r="O987" s="28"/>
      <c r="P987" s="28"/>
      <c r="Q987" s="28"/>
      <c r="S987" s="112">
        <v>0.16</v>
      </c>
      <c r="T987" s="114">
        <v>2028</v>
      </c>
      <c r="U987" s="110">
        <v>1405697</v>
      </c>
      <c r="V987" s="110"/>
      <c r="W987" s="110">
        <v>1405697</v>
      </c>
      <c r="X987" s="111">
        <v>1</v>
      </c>
      <c r="Y987" s="112">
        <v>0</v>
      </c>
      <c r="Z987" s="110">
        <v>1180785.48</v>
      </c>
      <c r="AA987" s="110">
        <v>53386.520000000019</v>
      </c>
      <c r="AB987" s="110">
        <v>171525</v>
      </c>
      <c r="AC987" s="110">
        <v>0</v>
      </c>
      <c r="AD987" s="110">
        <v>0</v>
      </c>
      <c r="AE987" t="s">
        <v>578</v>
      </c>
      <c r="AF987" t="s">
        <v>765</v>
      </c>
      <c r="AG987" t="s">
        <v>365</v>
      </c>
    </row>
    <row r="988" spans="1:34" ht="37.5">
      <c r="A988" s="104" t="s">
        <v>15</v>
      </c>
      <c r="B988" s="104" t="s">
        <v>6</v>
      </c>
      <c r="D988" s="42"/>
      <c r="F988" s="28" t="s">
        <v>278</v>
      </c>
      <c r="G988" s="28" t="s">
        <v>1803</v>
      </c>
      <c r="H988" s="28"/>
      <c r="I988" s="28"/>
      <c r="J988" s="28"/>
      <c r="K988" s="28"/>
      <c r="L988" s="28"/>
      <c r="M988" s="106" t="s">
        <v>6475</v>
      </c>
      <c r="N988" s="332"/>
      <c r="O988" s="28"/>
      <c r="P988" s="28"/>
      <c r="Q988" s="28"/>
      <c r="S988" s="112">
        <v>0.16</v>
      </c>
      <c r="T988" s="114">
        <v>2028</v>
      </c>
      <c r="U988" s="110">
        <v>7564946</v>
      </c>
      <c r="V988" s="110"/>
      <c r="W988" s="110">
        <v>7564946</v>
      </c>
      <c r="X988" s="111">
        <v>1</v>
      </c>
      <c r="Y988" s="112">
        <v>0</v>
      </c>
      <c r="Z988" s="110">
        <v>6354554.6399999997</v>
      </c>
      <c r="AA988" s="110">
        <v>699850.87861860264</v>
      </c>
      <c r="AB988" s="110">
        <v>510540.48138139769</v>
      </c>
      <c r="AC988" s="110">
        <v>0</v>
      </c>
      <c r="AD988" s="110">
        <v>0</v>
      </c>
      <c r="AE988" t="s">
        <v>580</v>
      </c>
      <c r="AF988" t="s">
        <v>765</v>
      </c>
      <c r="AG988" t="s">
        <v>365</v>
      </c>
    </row>
    <row r="989" spans="1:34" ht="37.5">
      <c r="A989" s="104" t="s">
        <v>15</v>
      </c>
      <c r="B989" s="104" t="s">
        <v>6</v>
      </c>
      <c r="D989" s="42"/>
      <c r="F989" s="28" t="s">
        <v>278</v>
      </c>
      <c r="G989" s="28" t="s">
        <v>1803</v>
      </c>
      <c r="H989" s="28"/>
      <c r="I989" s="28"/>
      <c r="J989" s="28"/>
      <c r="K989" s="28"/>
      <c r="L989" s="28"/>
      <c r="M989" s="106" t="s">
        <v>6475</v>
      </c>
      <c r="N989" s="332"/>
      <c r="O989" s="28"/>
      <c r="P989" s="28"/>
      <c r="Q989" s="28"/>
      <c r="S989" s="112">
        <v>0.16</v>
      </c>
      <c r="T989" s="114">
        <v>2028</v>
      </c>
      <c r="U989" s="110">
        <v>1405697</v>
      </c>
      <c r="V989" s="110"/>
      <c r="W989" s="110">
        <v>1405697</v>
      </c>
      <c r="X989" s="111">
        <v>1</v>
      </c>
      <c r="Y989" s="112">
        <v>0</v>
      </c>
      <c r="Z989" s="110">
        <v>1180785.48</v>
      </c>
      <c r="AA989" s="110">
        <v>120956.52000000002</v>
      </c>
      <c r="AB989" s="110">
        <v>103955</v>
      </c>
      <c r="AC989" s="110">
        <v>0</v>
      </c>
      <c r="AD989" s="110">
        <v>0</v>
      </c>
      <c r="AE989" t="s">
        <v>580</v>
      </c>
      <c r="AF989" t="s">
        <v>765</v>
      </c>
      <c r="AG989" t="s">
        <v>365</v>
      </c>
    </row>
    <row r="990" spans="1:34" ht="37.5">
      <c r="A990" s="104" t="s">
        <v>26</v>
      </c>
      <c r="B990" s="104" t="s">
        <v>11</v>
      </c>
      <c r="D990" s="42"/>
      <c r="F990" s="28" t="s">
        <v>1085</v>
      </c>
      <c r="G990" s="28" t="s">
        <v>1360</v>
      </c>
      <c r="H990" s="28"/>
      <c r="I990" s="28" t="s">
        <v>21</v>
      </c>
      <c r="J990" s="28"/>
      <c r="K990" s="28"/>
      <c r="L990" s="28"/>
      <c r="M990" s="106" t="s">
        <v>6237</v>
      </c>
      <c r="N990" s="332"/>
      <c r="O990" s="28"/>
      <c r="P990" s="28"/>
      <c r="Q990" s="28"/>
      <c r="S990" s="112">
        <v>1</v>
      </c>
      <c r="T990" s="114">
        <v>2028</v>
      </c>
      <c r="U990" s="110">
        <v>1052819</v>
      </c>
      <c r="V990" s="110"/>
      <c r="W990" s="110">
        <v>1052819</v>
      </c>
      <c r="X990" s="111">
        <v>1</v>
      </c>
      <c r="Y990" s="112">
        <v>0</v>
      </c>
      <c r="Z990" s="110">
        <v>0</v>
      </c>
      <c r="AA990" s="110">
        <v>1043065.1603552593</v>
      </c>
      <c r="AB990" s="110">
        <v>9753.8396447406849</v>
      </c>
      <c r="AC990" s="110">
        <v>0</v>
      </c>
      <c r="AD990" s="110">
        <v>0</v>
      </c>
      <c r="AE990" t="s">
        <v>1887</v>
      </c>
      <c r="AF990" t="s">
        <v>764</v>
      </c>
      <c r="AG990" t="s">
        <v>7524</v>
      </c>
      <c r="AH990" t="s">
        <v>7525</v>
      </c>
    </row>
    <row r="991" spans="1:34" ht="37.5">
      <c r="A991" s="104" t="s">
        <v>26</v>
      </c>
      <c r="B991" s="104" t="s">
        <v>11</v>
      </c>
      <c r="D991" s="42"/>
      <c r="F991" s="28" t="s">
        <v>1085</v>
      </c>
      <c r="G991" s="28" t="s">
        <v>1360</v>
      </c>
      <c r="H991" s="28"/>
      <c r="I991" s="28" t="s">
        <v>21</v>
      </c>
      <c r="J991" s="28"/>
      <c r="K991" s="28"/>
      <c r="L991" s="28"/>
      <c r="M991" s="106" t="s">
        <v>6760</v>
      </c>
      <c r="N991" s="332"/>
      <c r="O991" s="28"/>
      <c r="P991" s="28"/>
      <c r="Q991" s="28"/>
      <c r="S991" s="112">
        <v>1</v>
      </c>
      <c r="T991" s="114">
        <v>2028</v>
      </c>
      <c r="U991" s="110">
        <v>1052819</v>
      </c>
      <c r="V991" s="110"/>
      <c r="W991" s="110">
        <v>1052819</v>
      </c>
      <c r="X991" s="111">
        <v>1</v>
      </c>
      <c r="Y991" s="112">
        <v>0</v>
      </c>
      <c r="Z991" s="110">
        <v>0</v>
      </c>
      <c r="AA991" s="110">
        <v>564434.92889210186</v>
      </c>
      <c r="AB991" s="110">
        <v>488384.07110789814</v>
      </c>
      <c r="AC991" s="110">
        <v>0</v>
      </c>
      <c r="AD991" s="110">
        <v>0</v>
      </c>
      <c r="AE991" t="s">
        <v>1888</v>
      </c>
      <c r="AF991" t="s">
        <v>764</v>
      </c>
      <c r="AG991" t="s">
        <v>365</v>
      </c>
    </row>
    <row r="992" spans="1:34" ht="37.5">
      <c r="A992" s="104" t="s">
        <v>26</v>
      </c>
      <c r="B992" s="104" t="s">
        <v>11</v>
      </c>
      <c r="D992" s="42"/>
      <c r="F992" s="28" t="s">
        <v>1086</v>
      </c>
      <c r="G992" s="28" t="s">
        <v>1361</v>
      </c>
      <c r="H992" s="28"/>
      <c r="I992" s="28" t="s">
        <v>21</v>
      </c>
      <c r="J992" s="28"/>
      <c r="K992" s="28"/>
      <c r="L992" s="28"/>
      <c r="M992" s="106" t="s">
        <v>6761</v>
      </c>
      <c r="N992" s="332"/>
      <c r="O992" s="28"/>
      <c r="P992" s="28"/>
      <c r="Q992" s="28"/>
      <c r="S992" s="112">
        <v>1</v>
      </c>
      <c r="T992" s="114">
        <v>2028</v>
      </c>
      <c r="U992" s="110">
        <v>1751099</v>
      </c>
      <c r="V992" s="110"/>
      <c r="W992" s="110">
        <v>1751099</v>
      </c>
      <c r="X992" s="111">
        <v>1</v>
      </c>
      <c r="Y992" s="112">
        <v>0</v>
      </c>
      <c r="Z992" s="110">
        <v>0</v>
      </c>
      <c r="AA992" s="110">
        <v>607787.99999999977</v>
      </c>
      <c r="AB992" s="110">
        <v>1143311.0000000002</v>
      </c>
      <c r="AC992" s="110">
        <v>0</v>
      </c>
      <c r="AD992" s="110">
        <v>0</v>
      </c>
      <c r="AE992" t="s">
        <v>1889</v>
      </c>
      <c r="AF992" t="s">
        <v>764</v>
      </c>
      <c r="AG992" t="s">
        <v>365</v>
      </c>
    </row>
    <row r="993" spans="1:34" ht="13">
      <c r="A993" s="104" t="s">
        <v>15</v>
      </c>
      <c r="B993" s="104" t="s">
        <v>6</v>
      </c>
      <c r="D993" s="42"/>
      <c r="F993" s="28" t="s">
        <v>436</v>
      </c>
      <c r="G993" s="28" t="s">
        <v>1813</v>
      </c>
      <c r="H993" s="28"/>
      <c r="I993" s="28"/>
      <c r="J993" s="28"/>
      <c r="K993" s="28"/>
      <c r="L993" s="28"/>
      <c r="M993" s="106" t="s">
        <v>6475</v>
      </c>
      <c r="N993" s="332"/>
      <c r="O993" s="28"/>
      <c r="P993" s="28"/>
      <c r="Q993" s="28"/>
      <c r="S993" s="112">
        <v>0.215</v>
      </c>
      <c r="T993" s="114">
        <v>2028</v>
      </c>
      <c r="U993" s="110">
        <v>1560450</v>
      </c>
      <c r="V993" s="110"/>
      <c r="W993" s="110">
        <v>1560450</v>
      </c>
      <c r="X993" s="111">
        <v>1</v>
      </c>
      <c r="Y993" s="112">
        <v>0</v>
      </c>
      <c r="Z993" s="110">
        <v>1224953.25</v>
      </c>
      <c r="AA993" s="110">
        <v>124349.32046783995</v>
      </c>
      <c r="AB993" s="110">
        <v>211147.42953216005</v>
      </c>
      <c r="AC993" s="110">
        <v>0</v>
      </c>
      <c r="AD993" s="110">
        <v>0</v>
      </c>
      <c r="AE993" t="s">
        <v>580</v>
      </c>
      <c r="AF993" t="s">
        <v>765</v>
      </c>
      <c r="AG993" t="s">
        <v>365</v>
      </c>
    </row>
    <row r="994" spans="1:34" ht="13">
      <c r="A994" s="104" t="s">
        <v>15</v>
      </c>
      <c r="B994" s="104" t="s">
        <v>6</v>
      </c>
      <c r="D994" s="42"/>
      <c r="F994" s="28" t="s">
        <v>1066</v>
      </c>
      <c r="G994" s="28" t="s">
        <v>1815</v>
      </c>
      <c r="H994" s="28"/>
      <c r="I994" s="28"/>
      <c r="J994" s="28"/>
      <c r="K994" s="28"/>
      <c r="L994" s="28"/>
      <c r="M994" s="106" t="s">
        <v>6475</v>
      </c>
      <c r="N994" s="332"/>
      <c r="O994" s="28"/>
      <c r="P994" s="28"/>
      <c r="Q994" s="28"/>
      <c r="S994" s="112">
        <v>0.8</v>
      </c>
      <c r="T994" s="114">
        <v>2028</v>
      </c>
      <c r="U994" s="110">
        <v>1846658.58</v>
      </c>
      <c r="V994" s="110"/>
      <c r="W994" s="110">
        <v>1846658.58</v>
      </c>
      <c r="X994" s="111">
        <v>1</v>
      </c>
      <c r="Y994" s="112">
        <v>0</v>
      </c>
      <c r="Z994" s="110">
        <v>369331.71599999996</v>
      </c>
      <c r="AA994" s="110">
        <v>547559.97382175853</v>
      </c>
      <c r="AB994" s="110">
        <v>929766.89017824153</v>
      </c>
      <c r="AC994" s="110">
        <v>0</v>
      </c>
      <c r="AD994" s="110">
        <v>0</v>
      </c>
      <c r="AE994" t="s">
        <v>580</v>
      </c>
      <c r="AF994" t="s">
        <v>765</v>
      </c>
      <c r="AG994" t="s">
        <v>365</v>
      </c>
    </row>
    <row r="995" spans="1:34" ht="13">
      <c r="A995" s="104" t="s">
        <v>15</v>
      </c>
      <c r="B995" s="104" t="s">
        <v>6</v>
      </c>
      <c r="D995" s="42"/>
      <c r="F995" s="28" t="s">
        <v>729</v>
      </c>
      <c r="G995" s="28" t="s">
        <v>1815</v>
      </c>
      <c r="H995" s="28"/>
      <c r="I995" s="28"/>
      <c r="J995" s="28"/>
      <c r="K995" s="28"/>
      <c r="L995" s="28"/>
      <c r="M995" s="106" t="s">
        <v>6475</v>
      </c>
      <c r="N995" s="332"/>
      <c r="O995" s="28"/>
      <c r="P995" s="28"/>
      <c r="Q995" s="28"/>
      <c r="S995" s="112">
        <v>0.8</v>
      </c>
      <c r="T995" s="114">
        <v>2028</v>
      </c>
      <c r="U995" s="110">
        <v>126382.55</v>
      </c>
      <c r="V995" s="110"/>
      <c r="W995" s="110">
        <v>126382.55</v>
      </c>
      <c r="X995" s="111">
        <v>1</v>
      </c>
      <c r="Y995" s="112">
        <v>0</v>
      </c>
      <c r="Z995" s="110">
        <v>25276.509999999995</v>
      </c>
      <c r="AA995" s="110">
        <v>37474.185276591357</v>
      </c>
      <c r="AB995" s="110">
        <v>63631.854723408651</v>
      </c>
      <c r="AC995" s="110">
        <v>0</v>
      </c>
      <c r="AD995" s="110">
        <v>0</v>
      </c>
      <c r="AE995" t="s">
        <v>580</v>
      </c>
      <c r="AF995" t="s">
        <v>765</v>
      </c>
      <c r="AG995" t="s">
        <v>365</v>
      </c>
    </row>
    <row r="996" spans="1:34" ht="13">
      <c r="A996" s="104" t="s">
        <v>15</v>
      </c>
      <c r="B996" s="104" t="s">
        <v>6</v>
      </c>
      <c r="D996" s="42"/>
      <c r="F996" s="28" t="s">
        <v>730</v>
      </c>
      <c r="G996" s="28" t="s">
        <v>1815</v>
      </c>
      <c r="H996" s="28"/>
      <c r="I996" s="28"/>
      <c r="J996" s="28"/>
      <c r="K996" s="28"/>
      <c r="L996" s="28"/>
      <c r="M996" s="106" t="s">
        <v>6475</v>
      </c>
      <c r="N996" s="332"/>
      <c r="O996" s="28"/>
      <c r="P996" s="28"/>
      <c r="Q996" s="28"/>
      <c r="S996" s="112">
        <v>0.8</v>
      </c>
      <c r="T996" s="114">
        <v>2028</v>
      </c>
      <c r="U996" s="110">
        <v>16043.72</v>
      </c>
      <c r="V996" s="110"/>
      <c r="W996" s="110">
        <v>16043.72</v>
      </c>
      <c r="X996" s="111">
        <v>1</v>
      </c>
      <c r="Y996" s="112">
        <v>0</v>
      </c>
      <c r="Z996" s="110">
        <v>3208.7439999999992</v>
      </c>
      <c r="AA996" s="110">
        <v>4757.1863030596724</v>
      </c>
      <c r="AB996" s="110">
        <v>8077.7896969403282</v>
      </c>
      <c r="AC996" s="110">
        <v>0</v>
      </c>
      <c r="AD996" s="110">
        <v>0</v>
      </c>
      <c r="AE996" t="s">
        <v>580</v>
      </c>
      <c r="AF996" t="s">
        <v>765</v>
      </c>
      <c r="AG996" t="s">
        <v>7524</v>
      </c>
      <c r="AH996" t="s">
        <v>30</v>
      </c>
    </row>
    <row r="997" spans="1:34" ht="13">
      <c r="A997" s="104" t="s">
        <v>15</v>
      </c>
      <c r="B997" s="104" t="s">
        <v>6</v>
      </c>
      <c r="D997" s="42"/>
      <c r="F997" s="28" t="s">
        <v>731</v>
      </c>
      <c r="G997" s="28" t="s">
        <v>1815</v>
      </c>
      <c r="H997" s="28"/>
      <c r="I997" s="28"/>
      <c r="J997" s="28"/>
      <c r="K997" s="28"/>
      <c r="L997" s="28"/>
      <c r="M997" s="106" t="s">
        <v>6475</v>
      </c>
      <c r="N997" s="332"/>
      <c r="O997" s="28"/>
      <c r="P997" s="28"/>
      <c r="Q997" s="28"/>
      <c r="S997" s="112">
        <v>0.8</v>
      </c>
      <c r="T997" s="114">
        <v>2028</v>
      </c>
      <c r="U997" s="110">
        <v>21392.81</v>
      </c>
      <c r="V997" s="110"/>
      <c r="W997" s="110">
        <v>21392.81</v>
      </c>
      <c r="X997" s="111">
        <v>1</v>
      </c>
      <c r="Y997" s="112">
        <v>0</v>
      </c>
      <c r="Z997" s="110">
        <v>4278.561999999999</v>
      </c>
      <c r="AA997" s="110">
        <v>6343.2659455511575</v>
      </c>
      <c r="AB997" s="110">
        <v>10770.982054448847</v>
      </c>
      <c r="AC997" s="110">
        <v>0</v>
      </c>
      <c r="AD997" s="110">
        <v>0</v>
      </c>
      <c r="AE997" t="s">
        <v>580</v>
      </c>
      <c r="AF997" t="s">
        <v>765</v>
      </c>
      <c r="AG997" t="s">
        <v>7524</v>
      </c>
      <c r="AH997" t="s">
        <v>30</v>
      </c>
    </row>
    <row r="998" spans="1:34" ht="13">
      <c r="A998" s="104" t="s">
        <v>15</v>
      </c>
      <c r="B998" s="104" t="s">
        <v>6</v>
      </c>
      <c r="D998" s="42"/>
      <c r="F998" s="28" t="s">
        <v>732</v>
      </c>
      <c r="G998" s="28" t="s">
        <v>1815</v>
      </c>
      <c r="H998" s="28"/>
      <c r="I998" s="28"/>
      <c r="J998" s="28"/>
      <c r="K998" s="28"/>
      <c r="L998" s="28"/>
      <c r="M998" s="106" t="s">
        <v>6475</v>
      </c>
      <c r="N998" s="332"/>
      <c r="O998" s="28"/>
      <c r="P998" s="28"/>
      <c r="Q998" s="28"/>
      <c r="S998" s="112">
        <v>0.8</v>
      </c>
      <c r="T998" s="114">
        <v>2028</v>
      </c>
      <c r="U998" s="110">
        <v>2705170.99</v>
      </c>
      <c r="V998" s="110"/>
      <c r="W998" s="110">
        <v>2705170.99</v>
      </c>
      <c r="X998" s="111">
        <v>1</v>
      </c>
      <c r="Y998" s="112">
        <v>0</v>
      </c>
      <c r="Z998" s="110">
        <v>541034.19799999997</v>
      </c>
      <c r="AA998" s="110">
        <v>802120.85358398024</v>
      </c>
      <c r="AB998" s="110">
        <v>1362015.93841602</v>
      </c>
      <c r="AC998" s="110">
        <v>0</v>
      </c>
      <c r="AD998" s="110">
        <v>0</v>
      </c>
      <c r="AE998" t="s">
        <v>580</v>
      </c>
      <c r="AF998" t="s">
        <v>765</v>
      </c>
      <c r="AG998" t="s">
        <v>365</v>
      </c>
    </row>
    <row r="999" spans="1:34" ht="13">
      <c r="A999" s="104" t="s">
        <v>15</v>
      </c>
      <c r="B999" s="104" t="s">
        <v>6</v>
      </c>
      <c r="D999" s="42"/>
      <c r="F999" s="28" t="s">
        <v>766</v>
      </c>
      <c r="G999" s="28" t="s">
        <v>1144</v>
      </c>
      <c r="H999" s="28"/>
      <c r="I999" s="28"/>
      <c r="J999" s="28"/>
      <c r="K999" s="28"/>
      <c r="L999" s="28"/>
      <c r="M999" s="106" t="s">
        <v>6505</v>
      </c>
      <c r="N999" s="332"/>
      <c r="O999" s="28"/>
      <c r="P999" s="28"/>
      <c r="Q999" s="28"/>
      <c r="S999" s="112">
        <v>0.91</v>
      </c>
      <c r="T999" s="114">
        <v>2035</v>
      </c>
      <c r="U999" s="110">
        <v>843992.96</v>
      </c>
      <c r="V999" s="110"/>
      <c r="W999" s="110">
        <v>843992.96</v>
      </c>
      <c r="X999" s="111">
        <v>0.58823529411764708</v>
      </c>
      <c r="Y999" s="112">
        <v>0.41176470588235292</v>
      </c>
      <c r="Z999" s="110">
        <v>75959.36639999997</v>
      </c>
      <c r="AA999" s="110">
        <v>497893.96767203289</v>
      </c>
      <c r="AB999" s="110">
        <v>158905.66231056891</v>
      </c>
      <c r="AC999" s="110">
        <v>111233.96361739823</v>
      </c>
      <c r="AD999" s="110">
        <v>0</v>
      </c>
      <c r="AE999" t="s">
        <v>579</v>
      </c>
      <c r="AF999" t="s">
        <v>765</v>
      </c>
      <c r="AG999" t="s">
        <v>365</v>
      </c>
    </row>
    <row r="1000" spans="1:34" ht="25">
      <c r="A1000" s="104" t="s">
        <v>15</v>
      </c>
      <c r="B1000" s="104" t="s">
        <v>6</v>
      </c>
      <c r="D1000" s="42"/>
      <c r="F1000" s="28" t="s">
        <v>1493</v>
      </c>
      <c r="G1000" s="28" t="s">
        <v>1838</v>
      </c>
      <c r="H1000" s="28"/>
      <c r="I1000" s="28" t="s">
        <v>17</v>
      </c>
      <c r="J1000" s="28"/>
      <c r="K1000" s="28"/>
      <c r="L1000" s="28"/>
      <c r="M1000" s="106" t="s">
        <v>6429</v>
      </c>
      <c r="N1000" s="332"/>
      <c r="O1000" s="28"/>
      <c r="P1000" s="28"/>
      <c r="Q1000" s="28"/>
      <c r="S1000" s="112">
        <v>0.47</v>
      </c>
      <c r="T1000" s="114">
        <v>2028</v>
      </c>
      <c r="U1000" s="110">
        <v>4600000</v>
      </c>
      <c r="V1000" s="110"/>
      <c r="W1000" s="110">
        <v>4600000</v>
      </c>
      <c r="X1000" s="111">
        <v>1</v>
      </c>
      <c r="Y1000" s="112">
        <v>0</v>
      </c>
      <c r="Z1000" s="110">
        <v>2438000</v>
      </c>
      <c r="AA1000" s="110">
        <v>930840.59487294685</v>
      </c>
      <c r="AB1000" s="110">
        <v>1231159.4051270531</v>
      </c>
      <c r="AC1000" s="110">
        <v>0</v>
      </c>
      <c r="AD1000" s="110">
        <v>0</v>
      </c>
      <c r="AE1000" t="s">
        <v>577</v>
      </c>
      <c r="AF1000" t="s">
        <v>765</v>
      </c>
      <c r="AG1000" t="s">
        <v>365</v>
      </c>
    </row>
    <row r="1001" spans="1:34" ht="62.5">
      <c r="A1001" s="104" t="s">
        <v>15</v>
      </c>
      <c r="B1001" s="104" t="s">
        <v>6</v>
      </c>
      <c r="D1001" s="42"/>
      <c r="F1001" s="28" t="s">
        <v>744</v>
      </c>
      <c r="G1001" s="28" t="s">
        <v>1138</v>
      </c>
      <c r="H1001" s="28"/>
      <c r="I1001" s="28" t="s">
        <v>16</v>
      </c>
      <c r="J1001" s="28"/>
      <c r="K1001" s="28"/>
      <c r="L1001" s="28"/>
      <c r="M1001" s="106" t="s">
        <v>6505</v>
      </c>
      <c r="N1001" s="332"/>
      <c r="O1001" s="28"/>
      <c r="P1001" s="28"/>
      <c r="Q1001" s="28"/>
      <c r="S1001" s="112">
        <v>0.18</v>
      </c>
      <c r="T1001" s="114">
        <v>2028</v>
      </c>
      <c r="U1001" s="110">
        <v>6416020</v>
      </c>
      <c r="V1001" s="110"/>
      <c r="W1001" s="110">
        <v>6416020</v>
      </c>
      <c r="X1001" s="111">
        <v>1</v>
      </c>
      <c r="Y1001" s="112">
        <v>0</v>
      </c>
      <c r="Z1001" s="110">
        <v>5261136.4000000004</v>
      </c>
      <c r="AA1001" s="110">
        <v>689412.76409550011</v>
      </c>
      <c r="AB1001" s="110">
        <v>465470.83590449952</v>
      </c>
      <c r="AC1001" s="110">
        <v>0</v>
      </c>
      <c r="AD1001" s="110">
        <v>0</v>
      </c>
      <c r="AE1001" t="s">
        <v>579</v>
      </c>
      <c r="AF1001" t="s">
        <v>765</v>
      </c>
      <c r="AG1001" t="s">
        <v>365</v>
      </c>
    </row>
    <row r="1002" spans="1:34" ht="62.5">
      <c r="A1002" s="104" t="s">
        <v>15</v>
      </c>
      <c r="B1002" s="104" t="s">
        <v>6</v>
      </c>
      <c r="D1002" s="42"/>
      <c r="F1002" s="28" t="s">
        <v>744</v>
      </c>
      <c r="G1002" s="28" t="s">
        <v>1138</v>
      </c>
      <c r="H1002" s="28"/>
      <c r="I1002" s="28"/>
      <c r="J1002" s="28"/>
      <c r="K1002" s="28"/>
      <c r="L1002" s="28"/>
      <c r="M1002" s="106" t="s">
        <v>6505</v>
      </c>
      <c r="N1002" s="332"/>
      <c r="O1002" s="28"/>
      <c r="P1002" s="28"/>
      <c r="Q1002" s="28"/>
      <c r="S1002" s="112">
        <v>0.18</v>
      </c>
      <c r="T1002" s="114">
        <v>2028</v>
      </c>
      <c r="U1002" s="110">
        <v>7018501</v>
      </c>
      <c r="V1002" s="110"/>
      <c r="W1002" s="110">
        <v>7018501</v>
      </c>
      <c r="X1002" s="111">
        <v>1</v>
      </c>
      <c r="Y1002" s="112">
        <v>0</v>
      </c>
      <c r="Z1002" s="110">
        <v>5755170.8200000003</v>
      </c>
      <c r="AA1002" s="110">
        <v>758230.19367371779</v>
      </c>
      <c r="AB1002" s="110">
        <v>505099.98632628191</v>
      </c>
      <c r="AC1002" s="110">
        <v>0</v>
      </c>
      <c r="AD1002" s="110">
        <v>0</v>
      </c>
      <c r="AE1002" t="s">
        <v>579</v>
      </c>
      <c r="AF1002" t="s">
        <v>765</v>
      </c>
      <c r="AG1002" t="s">
        <v>365</v>
      </c>
    </row>
    <row r="1003" spans="1:34" ht="25">
      <c r="A1003" s="104" t="s">
        <v>15</v>
      </c>
      <c r="B1003" s="104" t="s">
        <v>5</v>
      </c>
      <c r="D1003" s="42"/>
      <c r="F1003" s="28" t="s">
        <v>271</v>
      </c>
      <c r="G1003" s="28" t="s">
        <v>1805</v>
      </c>
      <c r="H1003" s="28"/>
      <c r="I1003" s="28"/>
      <c r="J1003" s="28"/>
      <c r="K1003" s="28"/>
      <c r="L1003" s="28"/>
      <c r="M1003" s="106" t="s">
        <v>6435</v>
      </c>
      <c r="N1003" s="332"/>
      <c r="O1003" s="28"/>
      <c r="P1003" s="28"/>
      <c r="Q1003" s="28"/>
      <c r="S1003" s="112">
        <v>0.11</v>
      </c>
      <c r="T1003" s="114">
        <v>2035</v>
      </c>
      <c r="U1003" s="110">
        <v>17245004</v>
      </c>
      <c r="V1003" s="110"/>
      <c r="W1003" s="110">
        <v>17245004</v>
      </c>
      <c r="X1003" s="111">
        <v>0.58823529411764708</v>
      </c>
      <c r="Y1003" s="112">
        <v>0.41176470588235292</v>
      </c>
      <c r="Z1003" s="110">
        <v>15348053.560000001</v>
      </c>
      <c r="AA1003" s="110">
        <v>1.1622564867138863E-2</v>
      </c>
      <c r="AB1003" s="110">
        <v>1115853.1931631968</v>
      </c>
      <c r="AC1003" s="110">
        <v>781097.23521423771</v>
      </c>
      <c r="AD1003" s="110">
        <v>0</v>
      </c>
      <c r="AE1003" t="s">
        <v>608</v>
      </c>
      <c r="AF1003" t="s">
        <v>765</v>
      </c>
      <c r="AG1003" t="s">
        <v>365</v>
      </c>
    </row>
    <row r="1004" spans="1:34" ht="37.5">
      <c r="A1004" s="104" t="s">
        <v>15</v>
      </c>
      <c r="B1004" s="104" t="s">
        <v>6</v>
      </c>
      <c r="D1004" s="42"/>
      <c r="F1004" s="28" t="s">
        <v>733</v>
      </c>
      <c r="G1004" s="28" t="s">
        <v>1146</v>
      </c>
      <c r="H1004" s="28"/>
      <c r="I1004" s="28"/>
      <c r="J1004" s="28"/>
      <c r="K1004" s="28"/>
      <c r="L1004" s="28"/>
      <c r="M1004" s="106" t="s">
        <v>6562</v>
      </c>
      <c r="N1004" s="332"/>
      <c r="O1004" s="28"/>
      <c r="P1004" s="28"/>
      <c r="Q1004" s="28"/>
      <c r="S1004" s="112">
        <v>0.78</v>
      </c>
      <c r="T1004" s="114">
        <v>2035</v>
      </c>
      <c r="U1004" s="110">
        <v>137581</v>
      </c>
      <c r="V1004" s="110"/>
      <c r="W1004" s="110">
        <v>137581</v>
      </c>
      <c r="X1004" s="111">
        <v>0.58823529411764708</v>
      </c>
      <c r="Y1004" s="112">
        <v>0.41176470588235292</v>
      </c>
      <c r="Z1004" s="110">
        <v>30267.819999999996</v>
      </c>
      <c r="AA1004" s="110">
        <v>0</v>
      </c>
      <c r="AB1004" s="110">
        <v>63125.400000000009</v>
      </c>
      <c r="AC1004" s="110">
        <v>44187.78</v>
      </c>
      <c r="AD1004" s="110">
        <v>0</v>
      </c>
      <c r="AE1004" t="s">
        <v>587</v>
      </c>
      <c r="AF1004" t="s">
        <v>764</v>
      </c>
      <c r="AG1004" t="s">
        <v>365</v>
      </c>
    </row>
    <row r="1005" spans="1:34" ht="50">
      <c r="A1005" s="104" t="s">
        <v>15</v>
      </c>
      <c r="B1005" s="104" t="s">
        <v>6</v>
      </c>
      <c r="D1005" s="42"/>
      <c r="F1005" s="28" t="s">
        <v>362</v>
      </c>
      <c r="G1005" s="28" t="s">
        <v>1141</v>
      </c>
      <c r="H1005" s="28"/>
      <c r="I1005" s="28"/>
      <c r="J1005" s="28"/>
      <c r="K1005" s="28"/>
      <c r="L1005" s="28"/>
      <c r="M1005" s="106" t="s">
        <v>6475</v>
      </c>
      <c r="N1005" s="332"/>
      <c r="O1005" s="28"/>
      <c r="P1005" s="28"/>
      <c r="Q1005" s="28"/>
      <c r="S1005" s="112">
        <v>0.31</v>
      </c>
      <c r="T1005" s="114">
        <v>2028</v>
      </c>
      <c r="U1005" s="110">
        <v>15524746</v>
      </c>
      <c r="V1005" s="110"/>
      <c r="W1005" s="110">
        <v>15524746</v>
      </c>
      <c r="X1005" s="111">
        <v>1</v>
      </c>
      <c r="Y1005" s="112">
        <v>0</v>
      </c>
      <c r="Z1005" s="110">
        <v>10712074.739999998</v>
      </c>
      <c r="AA1005" s="110">
        <v>3567560.0482931845</v>
      </c>
      <c r="AB1005" s="110">
        <v>1245111.2117068172</v>
      </c>
      <c r="AC1005" s="110">
        <v>0</v>
      </c>
      <c r="AD1005" s="110">
        <v>0</v>
      </c>
      <c r="AE1005" t="s">
        <v>580</v>
      </c>
      <c r="AF1005" t="s">
        <v>765</v>
      </c>
      <c r="AG1005" t="s">
        <v>365</v>
      </c>
    </row>
    <row r="1006" spans="1:34" ht="50">
      <c r="A1006" s="104" t="s">
        <v>15</v>
      </c>
      <c r="B1006" s="104" t="s">
        <v>6</v>
      </c>
      <c r="D1006" s="42"/>
      <c r="F1006" s="28" t="s">
        <v>362</v>
      </c>
      <c r="G1006" s="28" t="s">
        <v>1141</v>
      </c>
      <c r="H1006" s="28"/>
      <c r="I1006" s="28"/>
      <c r="J1006" s="28"/>
      <c r="K1006" s="28"/>
      <c r="L1006" s="28"/>
      <c r="M1006" s="106" t="s">
        <v>6475</v>
      </c>
      <c r="N1006" s="332"/>
      <c r="O1006" s="28"/>
      <c r="P1006" s="28"/>
      <c r="Q1006" s="28"/>
      <c r="S1006" s="112">
        <v>0.31</v>
      </c>
      <c r="T1006" s="114">
        <v>2028</v>
      </c>
      <c r="U1006" s="110">
        <v>28212203.880000003</v>
      </c>
      <c r="V1006" s="110"/>
      <c r="W1006" s="110">
        <v>28212203.880000003</v>
      </c>
      <c r="X1006" s="111">
        <v>1</v>
      </c>
      <c r="Y1006" s="112">
        <v>0</v>
      </c>
      <c r="Z1006" s="110">
        <v>19466420.677200001</v>
      </c>
      <c r="AA1006" s="110">
        <v>6483116.1448045559</v>
      </c>
      <c r="AB1006" s="110">
        <v>2262667.057995446</v>
      </c>
      <c r="AC1006" s="110">
        <v>0</v>
      </c>
      <c r="AD1006" s="110">
        <v>0</v>
      </c>
      <c r="AE1006" t="s">
        <v>580</v>
      </c>
      <c r="AF1006" t="s">
        <v>765</v>
      </c>
      <c r="AG1006" t="s">
        <v>365</v>
      </c>
    </row>
    <row r="1007" spans="1:34" ht="50">
      <c r="A1007" s="104" t="s">
        <v>15</v>
      </c>
      <c r="B1007" s="104" t="s">
        <v>6</v>
      </c>
      <c r="D1007" s="42"/>
      <c r="F1007" s="28" t="s">
        <v>1306</v>
      </c>
      <c r="G1007" s="28" t="s">
        <v>1139</v>
      </c>
      <c r="H1007" s="28"/>
      <c r="I1007" s="28"/>
      <c r="J1007" s="28"/>
      <c r="K1007" s="28"/>
      <c r="L1007" s="28"/>
      <c r="M1007" s="106" t="s">
        <v>6475</v>
      </c>
      <c r="N1007" s="332"/>
      <c r="O1007" s="28"/>
      <c r="P1007" s="28"/>
      <c r="Q1007" s="28"/>
      <c r="S1007" s="112">
        <v>0.31</v>
      </c>
      <c r="T1007" s="114">
        <v>2028</v>
      </c>
      <c r="U1007" s="110">
        <v>832673</v>
      </c>
      <c r="V1007" s="110"/>
      <c r="W1007" s="110">
        <v>832673</v>
      </c>
      <c r="X1007" s="111">
        <v>1</v>
      </c>
      <c r="Y1007" s="112">
        <v>0</v>
      </c>
      <c r="Z1007" s="110">
        <v>574544.37</v>
      </c>
      <c r="AA1007" s="110">
        <v>149250.52712051442</v>
      </c>
      <c r="AB1007" s="110">
        <v>108878.10287948558</v>
      </c>
      <c r="AC1007" s="110">
        <v>0</v>
      </c>
      <c r="AD1007" s="110">
        <v>0</v>
      </c>
      <c r="AE1007" t="s">
        <v>580</v>
      </c>
      <c r="AF1007" t="s">
        <v>765</v>
      </c>
      <c r="AG1007" t="s">
        <v>365</v>
      </c>
    </row>
    <row r="1008" spans="1:34" ht="50">
      <c r="A1008" s="104" t="s">
        <v>15</v>
      </c>
      <c r="B1008" s="104" t="s">
        <v>6</v>
      </c>
      <c r="D1008" s="42"/>
      <c r="F1008" s="28" t="s">
        <v>1306</v>
      </c>
      <c r="G1008" s="28" t="s">
        <v>1139</v>
      </c>
      <c r="H1008" s="28"/>
      <c r="I1008" s="28"/>
      <c r="J1008" s="28"/>
      <c r="K1008" s="28"/>
      <c r="L1008" s="28"/>
      <c r="M1008" s="106" t="s">
        <v>6475</v>
      </c>
      <c r="N1008" s="332"/>
      <c r="O1008" s="28"/>
      <c r="P1008" s="28"/>
      <c r="Q1008" s="28"/>
      <c r="S1008" s="112">
        <v>0.31</v>
      </c>
      <c r="T1008" s="114">
        <v>2028</v>
      </c>
      <c r="U1008" s="110">
        <v>3903978.09</v>
      </c>
      <c r="V1008" s="110"/>
      <c r="W1008" s="110">
        <v>3903978.09</v>
      </c>
      <c r="X1008" s="111">
        <v>1</v>
      </c>
      <c r="Y1008" s="112">
        <v>0</v>
      </c>
      <c r="Z1008" s="110">
        <v>2693744.8820999996</v>
      </c>
      <c r="AA1008" s="110">
        <v>699759.43473541085</v>
      </c>
      <c r="AB1008" s="110">
        <v>510473.77316458942</v>
      </c>
      <c r="AC1008" s="110">
        <v>0</v>
      </c>
      <c r="AD1008" s="110">
        <v>0</v>
      </c>
      <c r="AE1008" t="s">
        <v>580</v>
      </c>
      <c r="AF1008" t="s">
        <v>765</v>
      </c>
      <c r="AG1008" t="s">
        <v>365</v>
      </c>
    </row>
    <row r="1009" spans="1:34" ht="37.5">
      <c r="A1009" s="104" t="s">
        <v>5883</v>
      </c>
      <c r="B1009" s="104" t="s">
        <v>10</v>
      </c>
      <c r="D1009" s="42"/>
      <c r="F1009" s="28" t="s">
        <v>1067</v>
      </c>
      <c r="G1009" s="28" t="s">
        <v>1314</v>
      </c>
      <c r="H1009" s="28"/>
      <c r="I1009" s="28"/>
      <c r="J1009" s="28"/>
      <c r="K1009" s="28"/>
      <c r="L1009" s="28"/>
      <c r="M1009" s="106" t="s">
        <v>5946</v>
      </c>
      <c r="N1009" s="332"/>
      <c r="O1009" s="28"/>
      <c r="P1009" s="28"/>
      <c r="Q1009" s="28"/>
      <c r="S1009" s="112">
        <v>0.82</v>
      </c>
      <c r="T1009" s="114">
        <v>2028</v>
      </c>
      <c r="U1009" s="110">
        <v>13878668</v>
      </c>
      <c r="V1009" s="110"/>
      <c r="W1009" s="110">
        <v>13878668</v>
      </c>
      <c r="X1009" s="111">
        <v>0.967741935483871</v>
      </c>
      <c r="Y1009" s="112">
        <v>3.2258064516129004E-2</v>
      </c>
      <c r="Z1009" s="110">
        <v>2498160.2400000007</v>
      </c>
      <c r="AA1009" s="110">
        <v>0</v>
      </c>
      <c r="AB1009" s="110">
        <v>11013394.606451614</v>
      </c>
      <c r="AC1009" s="110">
        <v>367113.15354838676</v>
      </c>
      <c r="AD1009" s="110">
        <v>0</v>
      </c>
      <c r="AE1009" t="s">
        <v>454</v>
      </c>
      <c r="AF1009" t="s">
        <v>765</v>
      </c>
      <c r="AG1009" t="s">
        <v>365</v>
      </c>
    </row>
    <row r="1010" spans="1:34" ht="37.5">
      <c r="A1010" s="104" t="s">
        <v>5883</v>
      </c>
      <c r="B1010" s="104" t="s">
        <v>10</v>
      </c>
      <c r="D1010" s="42"/>
      <c r="F1010" s="28" t="s">
        <v>1071</v>
      </c>
      <c r="G1010" s="28" t="s">
        <v>1315</v>
      </c>
      <c r="H1010" s="28"/>
      <c r="I1010" s="28"/>
      <c r="J1010" s="28"/>
      <c r="K1010" s="28"/>
      <c r="L1010" s="28"/>
      <c r="M1010" s="106" t="s">
        <v>5944</v>
      </c>
      <c r="N1010" s="332"/>
      <c r="O1010" s="28"/>
      <c r="P1010" s="28"/>
      <c r="Q1010" s="28"/>
      <c r="S1010" s="112">
        <v>0.82</v>
      </c>
      <c r="T1010" s="114">
        <v>2028</v>
      </c>
      <c r="U1010" s="110">
        <v>21944110</v>
      </c>
      <c r="V1010" s="110"/>
      <c r="W1010" s="110">
        <v>21944110</v>
      </c>
      <c r="X1010" s="111">
        <v>1</v>
      </c>
      <c r="Y1010" s="112">
        <v>0</v>
      </c>
      <c r="Z1010" s="110">
        <v>3949939.8000000012</v>
      </c>
      <c r="AA1010" s="110">
        <v>12000936.685982693</v>
      </c>
      <c r="AB1010" s="110">
        <v>5993233.5140173063</v>
      </c>
      <c r="AC1010" s="110">
        <v>0</v>
      </c>
      <c r="AD1010" s="110">
        <v>0</v>
      </c>
      <c r="AE1010" t="s">
        <v>452</v>
      </c>
      <c r="AF1010" t="s">
        <v>765</v>
      </c>
      <c r="AG1010" t="s">
        <v>365</v>
      </c>
    </row>
    <row r="1011" spans="1:34" ht="37.5">
      <c r="A1011" s="104" t="s">
        <v>5883</v>
      </c>
      <c r="B1011" s="104" t="s">
        <v>10</v>
      </c>
      <c r="D1011" s="42"/>
      <c r="F1011" s="299" t="s">
        <v>1099</v>
      </c>
      <c r="G1011" s="28" t="s">
        <v>1315</v>
      </c>
      <c r="H1011" s="28"/>
      <c r="I1011" s="28"/>
      <c r="J1011" s="28"/>
      <c r="K1011" s="28"/>
      <c r="L1011" s="28"/>
      <c r="M1011" s="106" t="s">
        <v>5947</v>
      </c>
      <c r="N1011" s="332"/>
      <c r="O1011" s="28"/>
      <c r="P1011" s="28"/>
      <c r="Q1011" s="28"/>
      <c r="S1011" s="112">
        <v>0.82</v>
      </c>
      <c r="T1011" s="114">
        <v>2028</v>
      </c>
      <c r="U1011" s="110">
        <v>3325039</v>
      </c>
      <c r="V1011" s="110"/>
      <c r="W1011" s="110">
        <v>3325039</v>
      </c>
      <c r="X1011" s="111">
        <v>1</v>
      </c>
      <c r="Y1011" s="112">
        <v>0</v>
      </c>
      <c r="Z1011" s="110">
        <v>598507.02000000014</v>
      </c>
      <c r="AA1011" s="110">
        <v>1449217.3318682532</v>
      </c>
      <c r="AB1011" s="110">
        <v>1277314.6481317468</v>
      </c>
      <c r="AC1011" s="110">
        <v>0</v>
      </c>
      <c r="AD1011" s="110">
        <v>0</v>
      </c>
      <c r="AE1011" t="s">
        <v>480</v>
      </c>
      <c r="AF1011" t="s">
        <v>765</v>
      </c>
      <c r="AG1011" t="s">
        <v>365</v>
      </c>
    </row>
    <row r="1012" spans="1:34" ht="37.5">
      <c r="A1012" s="104" t="s">
        <v>5883</v>
      </c>
      <c r="B1012" s="104" t="s">
        <v>10</v>
      </c>
      <c r="D1012" s="42"/>
      <c r="F1012" s="28" t="s">
        <v>1068</v>
      </c>
      <c r="G1012" s="28" t="s">
        <v>1315</v>
      </c>
      <c r="H1012" s="28"/>
      <c r="I1012" s="28"/>
      <c r="J1012" s="28"/>
      <c r="K1012" s="28"/>
      <c r="L1012" s="28"/>
      <c r="M1012" s="106" t="s">
        <v>5943</v>
      </c>
      <c r="N1012" s="332"/>
      <c r="O1012" s="28"/>
      <c r="P1012" s="28"/>
      <c r="Q1012" s="28"/>
      <c r="S1012" s="112">
        <v>0.82</v>
      </c>
      <c r="T1012" s="114">
        <v>2028</v>
      </c>
      <c r="U1012" s="110">
        <v>22200649</v>
      </c>
      <c r="V1012" s="110"/>
      <c r="W1012" s="110">
        <v>22200649</v>
      </c>
      <c r="X1012" s="111">
        <v>0.967741935483871</v>
      </c>
      <c r="Y1012" s="112">
        <v>3.2258064516129004E-2</v>
      </c>
      <c r="Z1012" s="110">
        <v>3996116.8200000012</v>
      </c>
      <c r="AA1012" s="110">
        <v>419140.11809444148</v>
      </c>
      <c r="AB1012" s="110">
        <v>17211669.737327959</v>
      </c>
      <c r="AC1012" s="110">
        <v>573722.32457759813</v>
      </c>
      <c r="AD1012" s="110">
        <v>0</v>
      </c>
      <c r="AE1012" t="s">
        <v>456</v>
      </c>
      <c r="AF1012" t="s">
        <v>765</v>
      </c>
      <c r="AG1012" t="s">
        <v>365</v>
      </c>
    </row>
    <row r="1013" spans="1:34" ht="37.5">
      <c r="A1013" s="104" t="s">
        <v>5883</v>
      </c>
      <c r="B1013" s="104" t="s">
        <v>10</v>
      </c>
      <c r="D1013" s="42"/>
      <c r="F1013" s="28" t="s">
        <v>1072</v>
      </c>
      <c r="G1013" s="28" t="s">
        <v>1315</v>
      </c>
      <c r="H1013" s="28"/>
      <c r="I1013" s="28"/>
      <c r="J1013" s="28"/>
      <c r="K1013" s="28"/>
      <c r="L1013" s="28"/>
      <c r="M1013" s="106" t="s">
        <v>5942</v>
      </c>
      <c r="N1013" s="332"/>
      <c r="O1013" s="28"/>
      <c r="P1013" s="28"/>
      <c r="Q1013" s="28"/>
      <c r="S1013" s="112">
        <v>0.82</v>
      </c>
      <c r="T1013" s="114">
        <v>2028</v>
      </c>
      <c r="U1013" s="110">
        <v>19895971</v>
      </c>
      <c r="V1013" s="110"/>
      <c r="W1013" s="110">
        <v>19895971</v>
      </c>
      <c r="X1013" s="111">
        <v>1</v>
      </c>
      <c r="Y1013" s="112">
        <v>0</v>
      </c>
      <c r="Z1013" s="110">
        <v>3581274.7800000012</v>
      </c>
      <c r="AA1013" s="110">
        <v>8208493.3044334911</v>
      </c>
      <c r="AB1013" s="110">
        <v>8106202.9155665077</v>
      </c>
      <c r="AC1013" s="110">
        <v>0</v>
      </c>
      <c r="AD1013" s="110">
        <v>0</v>
      </c>
      <c r="AE1013" t="s">
        <v>445</v>
      </c>
      <c r="AF1013" t="s">
        <v>765</v>
      </c>
      <c r="AG1013" t="s">
        <v>365</v>
      </c>
    </row>
    <row r="1014" spans="1:34" ht="25">
      <c r="A1014" s="104" t="s">
        <v>15</v>
      </c>
      <c r="B1014" s="104" t="s">
        <v>6</v>
      </c>
      <c r="D1014" s="42"/>
      <c r="F1014" s="28" t="s">
        <v>276</v>
      </c>
      <c r="G1014" s="28" t="s">
        <v>1839</v>
      </c>
      <c r="H1014" s="28"/>
      <c r="I1014" s="28"/>
      <c r="J1014" s="28"/>
      <c r="K1014" s="28"/>
      <c r="L1014" s="28"/>
      <c r="M1014" s="106" t="s">
        <v>6505</v>
      </c>
      <c r="N1014" s="332"/>
      <c r="O1014" s="28"/>
      <c r="P1014" s="28"/>
      <c r="Q1014" s="28"/>
      <c r="S1014" s="112">
        <v>0.38</v>
      </c>
      <c r="T1014" s="114">
        <v>2028</v>
      </c>
      <c r="U1014" s="110">
        <v>48876</v>
      </c>
      <c r="V1014" s="110"/>
      <c r="W1014" s="110">
        <v>48876</v>
      </c>
      <c r="X1014" s="111">
        <v>1</v>
      </c>
      <c r="Y1014" s="112">
        <v>0</v>
      </c>
      <c r="Z1014" s="110">
        <v>30303.119999999999</v>
      </c>
      <c r="AA1014" s="110">
        <v>11015.283950963694</v>
      </c>
      <c r="AB1014" s="110">
        <v>7557.5960490363068</v>
      </c>
      <c r="AC1014" s="110">
        <v>0</v>
      </c>
      <c r="AD1014" s="110">
        <v>0</v>
      </c>
      <c r="AE1014" t="s">
        <v>579</v>
      </c>
      <c r="AF1014" t="s">
        <v>765</v>
      </c>
      <c r="AG1014" t="s">
        <v>7524</v>
      </c>
      <c r="AH1014" t="s">
        <v>30</v>
      </c>
    </row>
    <row r="1015" spans="1:34" ht="25">
      <c r="A1015" s="104" t="s">
        <v>15</v>
      </c>
      <c r="B1015" s="104" t="s">
        <v>6</v>
      </c>
      <c r="D1015" s="42"/>
      <c r="F1015" s="28" t="s">
        <v>687</v>
      </c>
      <c r="G1015" s="28" t="s">
        <v>1839</v>
      </c>
      <c r="H1015" s="28"/>
      <c r="I1015" s="28"/>
      <c r="J1015" s="28"/>
      <c r="K1015" s="28"/>
      <c r="L1015" s="28"/>
      <c r="M1015" s="106" t="s">
        <v>6505</v>
      </c>
      <c r="N1015" s="332"/>
      <c r="O1015" s="28"/>
      <c r="P1015" s="28"/>
      <c r="Q1015" s="28"/>
      <c r="S1015" s="112">
        <v>0.38</v>
      </c>
      <c r="T1015" s="114">
        <v>2028</v>
      </c>
      <c r="U1015" s="110">
        <v>1740577</v>
      </c>
      <c r="V1015" s="110"/>
      <c r="W1015" s="110">
        <v>1740577</v>
      </c>
      <c r="X1015" s="111">
        <v>1</v>
      </c>
      <c r="Y1015" s="112">
        <v>0</v>
      </c>
      <c r="Z1015" s="110">
        <v>1079157.74</v>
      </c>
      <c r="AA1015" s="110">
        <v>392277.39368026285</v>
      </c>
      <c r="AB1015" s="110">
        <v>269141.86631973716</v>
      </c>
      <c r="AC1015" s="110">
        <v>0</v>
      </c>
      <c r="AD1015" s="110">
        <v>0</v>
      </c>
      <c r="AE1015" t="s">
        <v>579</v>
      </c>
      <c r="AF1015" t="s">
        <v>765</v>
      </c>
      <c r="AG1015" t="s">
        <v>365</v>
      </c>
    </row>
    <row r="1016" spans="1:34" ht="25">
      <c r="A1016" s="104" t="s">
        <v>15</v>
      </c>
      <c r="B1016" s="104" t="s">
        <v>6</v>
      </c>
      <c r="D1016" s="42"/>
      <c r="F1016" s="28" t="s">
        <v>277</v>
      </c>
      <c r="G1016" s="28" t="s">
        <v>1839</v>
      </c>
      <c r="H1016" s="28"/>
      <c r="I1016" s="28"/>
      <c r="J1016" s="28"/>
      <c r="K1016" s="28"/>
      <c r="L1016" s="28"/>
      <c r="M1016" s="106" t="s">
        <v>6505</v>
      </c>
      <c r="N1016" s="332"/>
      <c r="O1016" s="28"/>
      <c r="P1016" s="28"/>
      <c r="Q1016" s="28"/>
      <c r="S1016" s="112">
        <v>0.38</v>
      </c>
      <c r="T1016" s="114">
        <v>2028</v>
      </c>
      <c r="U1016" s="110">
        <v>6770901</v>
      </c>
      <c r="V1016" s="110"/>
      <c r="W1016" s="110">
        <v>6770901</v>
      </c>
      <c r="X1016" s="111">
        <v>1</v>
      </c>
      <c r="Y1016" s="112">
        <v>0</v>
      </c>
      <c r="Z1016" s="110">
        <v>4197958.62</v>
      </c>
      <c r="AA1016" s="110">
        <v>1525971.7881754646</v>
      </c>
      <c r="AB1016" s="110">
        <v>1046970.5918245353</v>
      </c>
      <c r="AC1016" s="110">
        <v>0</v>
      </c>
      <c r="AD1016" s="110">
        <v>0</v>
      </c>
      <c r="AE1016" t="s">
        <v>579</v>
      </c>
      <c r="AF1016" t="s">
        <v>765</v>
      </c>
      <c r="AG1016" t="s">
        <v>365</v>
      </c>
    </row>
    <row r="1017" spans="1:34" ht="25">
      <c r="A1017" s="104" t="s">
        <v>15</v>
      </c>
      <c r="B1017" s="104" t="s">
        <v>6</v>
      </c>
      <c r="D1017" s="42"/>
      <c r="F1017" s="28" t="s">
        <v>277</v>
      </c>
      <c r="G1017" s="28" t="s">
        <v>1839</v>
      </c>
      <c r="H1017" s="28"/>
      <c r="I1017" s="28"/>
      <c r="J1017" s="28"/>
      <c r="K1017" s="28"/>
      <c r="L1017" s="28"/>
      <c r="M1017" s="106" t="s">
        <v>6505</v>
      </c>
      <c r="N1017" s="332"/>
      <c r="O1017" s="28"/>
      <c r="P1017" s="28"/>
      <c r="Q1017" s="28"/>
      <c r="S1017" s="112">
        <v>0.38</v>
      </c>
      <c r="T1017" s="114">
        <v>2028</v>
      </c>
      <c r="U1017" s="110">
        <v>457212.13</v>
      </c>
      <c r="V1017" s="110"/>
      <c r="W1017" s="110">
        <v>457212.13</v>
      </c>
      <c r="X1017" s="111">
        <v>1</v>
      </c>
      <c r="Y1017" s="112">
        <v>0</v>
      </c>
      <c r="Z1017" s="110">
        <v>283471.52059999999</v>
      </c>
      <c r="AA1017" s="110">
        <v>103042.83161009342</v>
      </c>
      <c r="AB1017" s="110">
        <v>70697.777789906599</v>
      </c>
      <c r="AC1017" s="110">
        <v>0</v>
      </c>
      <c r="AD1017" s="110">
        <v>0</v>
      </c>
      <c r="AE1017" t="s">
        <v>579</v>
      </c>
      <c r="AF1017" t="s">
        <v>765</v>
      </c>
      <c r="AG1017" t="s">
        <v>365</v>
      </c>
    </row>
    <row r="1018" spans="1:34" ht="37.5">
      <c r="A1018" s="104" t="s">
        <v>5883</v>
      </c>
      <c r="B1018" s="104" t="s">
        <v>10</v>
      </c>
      <c r="D1018" s="42"/>
      <c r="F1018" s="28" t="s">
        <v>759</v>
      </c>
      <c r="G1018" s="28" t="s">
        <v>1318</v>
      </c>
      <c r="H1018" s="28"/>
      <c r="I1018" s="28"/>
      <c r="J1018" s="28"/>
      <c r="K1018" s="28"/>
      <c r="L1018" s="28"/>
      <c r="M1018" s="106" t="s">
        <v>5944</v>
      </c>
      <c r="N1018" s="332"/>
      <c r="O1018" s="28"/>
      <c r="P1018" s="28"/>
      <c r="Q1018" s="28"/>
      <c r="S1018" s="112">
        <v>0.82</v>
      </c>
      <c r="T1018" s="114">
        <v>2028</v>
      </c>
      <c r="U1018" s="110">
        <v>5524522</v>
      </c>
      <c r="V1018" s="110"/>
      <c r="W1018" s="110">
        <v>5524522</v>
      </c>
      <c r="X1018" s="111">
        <v>1</v>
      </c>
      <c r="Y1018" s="112">
        <v>0</v>
      </c>
      <c r="Z1018" s="110">
        <v>994413.96000000031</v>
      </c>
      <c r="AA1018" s="110">
        <v>3021286.2924182611</v>
      </c>
      <c r="AB1018" s="110">
        <v>1508821.747581739</v>
      </c>
      <c r="AC1018" s="110">
        <v>0</v>
      </c>
      <c r="AD1018" s="110">
        <v>0</v>
      </c>
      <c r="AE1018" t="s">
        <v>452</v>
      </c>
      <c r="AF1018" t="s">
        <v>765</v>
      </c>
      <c r="AG1018" t="s">
        <v>365</v>
      </c>
    </row>
    <row r="1019" spans="1:34" ht="37.5">
      <c r="A1019" s="104" t="s">
        <v>5883</v>
      </c>
      <c r="B1019" s="104" t="s">
        <v>10</v>
      </c>
      <c r="D1019" s="42"/>
      <c r="F1019" s="28" t="s">
        <v>760</v>
      </c>
      <c r="G1019" s="28" t="s">
        <v>1318</v>
      </c>
      <c r="H1019" s="28"/>
      <c r="I1019" s="28"/>
      <c r="J1019" s="28"/>
      <c r="K1019" s="28"/>
      <c r="L1019" s="28"/>
      <c r="M1019" s="106" t="s">
        <v>5943</v>
      </c>
      <c r="N1019" s="332"/>
      <c r="O1019" s="28"/>
      <c r="P1019" s="28"/>
      <c r="Q1019" s="28"/>
      <c r="S1019" s="112">
        <v>0.82</v>
      </c>
      <c r="T1019" s="114">
        <v>2028</v>
      </c>
      <c r="U1019" s="110">
        <v>6542401</v>
      </c>
      <c r="V1019" s="110"/>
      <c r="W1019" s="110">
        <v>6542401</v>
      </c>
      <c r="X1019" s="111">
        <v>0.967741935483871</v>
      </c>
      <c r="Y1019" s="112">
        <v>3.2258064516129004E-2</v>
      </c>
      <c r="Z1019" s="110">
        <v>1177632.1800000004</v>
      </c>
      <c r="AA1019" s="110">
        <v>123518.13353569875</v>
      </c>
      <c r="AB1019" s="110">
        <v>5072178.0836751293</v>
      </c>
      <c r="AC1019" s="110">
        <v>169072.60278917084</v>
      </c>
      <c r="AD1019" s="110">
        <v>0</v>
      </c>
      <c r="AE1019" t="s">
        <v>456</v>
      </c>
      <c r="AF1019" t="s">
        <v>765</v>
      </c>
      <c r="AG1019" t="s">
        <v>365</v>
      </c>
    </row>
    <row r="1020" spans="1:34" ht="37.5">
      <c r="A1020" s="104" t="s">
        <v>15</v>
      </c>
      <c r="B1020" s="104" t="s">
        <v>5</v>
      </c>
      <c r="D1020" s="42"/>
      <c r="F1020" s="28" t="s">
        <v>272</v>
      </c>
      <c r="G1020" s="28" t="s">
        <v>1808</v>
      </c>
      <c r="H1020" s="28"/>
      <c r="I1020" s="28"/>
      <c r="J1020" s="28"/>
      <c r="K1020" s="28"/>
      <c r="L1020" s="28"/>
      <c r="M1020" s="106" t="s">
        <v>6435</v>
      </c>
      <c r="N1020" s="332"/>
      <c r="O1020" s="28"/>
      <c r="P1020" s="28"/>
      <c r="Q1020" s="28"/>
      <c r="S1020" s="112">
        <v>0.11</v>
      </c>
      <c r="T1020" s="114">
        <v>2035</v>
      </c>
      <c r="U1020" s="110">
        <v>27853835</v>
      </c>
      <c r="V1020" s="110"/>
      <c r="W1020" s="110">
        <v>27853835</v>
      </c>
      <c r="X1020" s="111">
        <v>0.58823529411764708</v>
      </c>
      <c r="Y1020" s="112">
        <v>0.41176470588235292</v>
      </c>
      <c r="Z1020" s="110">
        <v>24789913.149999999</v>
      </c>
      <c r="AA1020" s="110">
        <v>1.8772568553686142E-2</v>
      </c>
      <c r="AB1020" s="110">
        <v>1802306.9595455488</v>
      </c>
      <c r="AC1020" s="110">
        <v>1261614.8716818842</v>
      </c>
      <c r="AD1020" s="110">
        <v>0</v>
      </c>
      <c r="AE1020" t="s">
        <v>608</v>
      </c>
      <c r="AF1020" t="s">
        <v>765</v>
      </c>
      <c r="AG1020" t="s">
        <v>365</v>
      </c>
    </row>
    <row r="1021" spans="1:34" ht="37.5">
      <c r="A1021" s="104" t="s">
        <v>15</v>
      </c>
      <c r="B1021" s="104" t="s">
        <v>5</v>
      </c>
      <c r="D1021" s="42"/>
      <c r="F1021" s="28" t="s">
        <v>272</v>
      </c>
      <c r="G1021" s="28" t="s">
        <v>1808</v>
      </c>
      <c r="H1021" s="28"/>
      <c r="I1021" s="28"/>
      <c r="J1021" s="28"/>
      <c r="K1021" s="28"/>
      <c r="L1021" s="28"/>
      <c r="M1021" s="106" t="s">
        <v>6435</v>
      </c>
      <c r="N1021" s="332"/>
      <c r="O1021" s="28"/>
      <c r="P1021" s="28"/>
      <c r="Q1021" s="28"/>
      <c r="S1021" s="112">
        <v>0.11</v>
      </c>
      <c r="T1021" s="114">
        <v>2035</v>
      </c>
      <c r="U1021" s="110">
        <v>52924.05</v>
      </c>
      <c r="V1021" s="110"/>
      <c r="W1021" s="110">
        <v>52924.05</v>
      </c>
      <c r="X1021" s="111">
        <v>0.58823529411764708</v>
      </c>
      <c r="Y1021" s="112">
        <v>0.41176470588235292</v>
      </c>
      <c r="Z1021" s="110">
        <v>47102.404500000004</v>
      </c>
      <c r="AA1021" s="110">
        <v>3.5669065255206078E-5</v>
      </c>
      <c r="AB1021" s="110">
        <v>3424.4973319593728</v>
      </c>
      <c r="AC1021" s="110">
        <v>2397.1481323715607</v>
      </c>
      <c r="AD1021" s="110">
        <v>0</v>
      </c>
      <c r="AE1021" t="s">
        <v>608</v>
      </c>
      <c r="AF1021" t="s">
        <v>765</v>
      </c>
      <c r="AG1021" t="s">
        <v>365</v>
      </c>
    </row>
    <row r="1022" spans="1:34" ht="37.5">
      <c r="A1022" s="104" t="s">
        <v>15</v>
      </c>
      <c r="B1022" s="104" t="s">
        <v>5</v>
      </c>
      <c r="D1022" s="42"/>
      <c r="F1022" s="28" t="s">
        <v>1117</v>
      </c>
      <c r="G1022" s="28" t="s">
        <v>1113</v>
      </c>
      <c r="H1022" s="28"/>
      <c r="I1022" s="28"/>
      <c r="J1022" s="28"/>
      <c r="K1022" s="28"/>
      <c r="L1022" s="28"/>
      <c r="M1022" s="106" t="s">
        <v>6435</v>
      </c>
      <c r="N1022" s="332"/>
      <c r="O1022" s="28"/>
      <c r="P1022" s="28"/>
      <c r="Q1022" s="28"/>
      <c r="S1022" s="112">
        <v>0.18</v>
      </c>
      <c r="T1022" s="114">
        <v>2028</v>
      </c>
      <c r="U1022" s="110">
        <v>111950.75</v>
      </c>
      <c r="V1022" s="110"/>
      <c r="W1022" s="110">
        <v>111950.75</v>
      </c>
      <c r="X1022" s="111">
        <v>1</v>
      </c>
      <c r="Y1022" s="112">
        <v>0</v>
      </c>
      <c r="Z1022" s="110">
        <v>91799.615000000005</v>
      </c>
      <c r="AA1022" s="110">
        <v>8298.0360021301167</v>
      </c>
      <c r="AB1022" s="110">
        <v>11853.098997869878</v>
      </c>
      <c r="AC1022" s="110">
        <v>0</v>
      </c>
      <c r="AD1022" s="110">
        <v>0</v>
      </c>
      <c r="AE1022" t="s">
        <v>608</v>
      </c>
      <c r="AF1022" t="s">
        <v>765</v>
      </c>
      <c r="AG1022" t="s">
        <v>7524</v>
      </c>
      <c r="AH1022" t="s">
        <v>7525</v>
      </c>
    </row>
    <row r="1023" spans="1:34" ht="37.5">
      <c r="A1023" s="104" t="s">
        <v>15</v>
      </c>
      <c r="B1023" s="104" t="s">
        <v>5</v>
      </c>
      <c r="D1023" s="42"/>
      <c r="F1023" s="28" t="s">
        <v>1116</v>
      </c>
      <c r="G1023" s="28" t="s">
        <v>1115</v>
      </c>
      <c r="H1023" s="28"/>
      <c r="I1023" s="28"/>
      <c r="J1023" s="28"/>
      <c r="K1023" s="28"/>
      <c r="L1023" s="28"/>
      <c r="M1023" s="106" t="s">
        <v>6435</v>
      </c>
      <c r="N1023" s="332"/>
      <c r="O1023" s="28"/>
      <c r="P1023" s="28"/>
      <c r="Q1023" s="28"/>
      <c r="S1023" s="112">
        <v>0.11</v>
      </c>
      <c r="T1023" s="114">
        <v>2035</v>
      </c>
      <c r="U1023" s="110">
        <v>32447</v>
      </c>
      <c r="V1023" s="110"/>
      <c r="W1023" s="110">
        <v>32447</v>
      </c>
      <c r="X1023" s="111">
        <v>0.58823529411764708</v>
      </c>
      <c r="Y1023" s="112">
        <v>0.41176470588235292</v>
      </c>
      <c r="Z1023" s="110">
        <v>28877.83</v>
      </c>
      <c r="AA1023" s="110">
        <v>2.1868210751563311E-5</v>
      </c>
      <c r="AB1023" s="110">
        <v>2099.511751842228</v>
      </c>
      <c r="AC1023" s="110">
        <v>1469.6582262895595</v>
      </c>
      <c r="AD1023" s="110">
        <v>0</v>
      </c>
      <c r="AE1023" t="s">
        <v>608</v>
      </c>
      <c r="AF1023" t="s">
        <v>765</v>
      </c>
      <c r="AG1023" t="s">
        <v>365</v>
      </c>
    </row>
    <row r="1024" spans="1:34" ht="37.5">
      <c r="A1024" s="104" t="s">
        <v>15</v>
      </c>
      <c r="B1024" s="104" t="s">
        <v>5</v>
      </c>
      <c r="D1024" s="42"/>
      <c r="F1024" s="28" t="s">
        <v>1116</v>
      </c>
      <c r="G1024" s="28" t="s">
        <v>1115</v>
      </c>
      <c r="H1024" s="28"/>
      <c r="I1024" s="28"/>
      <c r="J1024" s="28"/>
      <c r="K1024" s="28"/>
      <c r="L1024" s="28"/>
      <c r="M1024" s="106" t="s">
        <v>6435</v>
      </c>
      <c r="N1024" s="332"/>
      <c r="O1024" s="28"/>
      <c r="P1024" s="28"/>
      <c r="Q1024" s="28"/>
      <c r="S1024" s="112">
        <v>0.11</v>
      </c>
      <c r="T1024" s="114">
        <v>2035</v>
      </c>
      <c r="U1024" s="110">
        <v>108947.57</v>
      </c>
      <c r="V1024" s="110"/>
      <c r="W1024" s="110">
        <v>108947.57</v>
      </c>
      <c r="X1024" s="111">
        <v>0.58823529411764708</v>
      </c>
      <c r="Y1024" s="112">
        <v>0.41176470588235292</v>
      </c>
      <c r="Z1024" s="110">
        <v>96963.337300000014</v>
      </c>
      <c r="AA1024" s="110">
        <v>7.3427072493359447E-5</v>
      </c>
      <c r="AB1024" s="110">
        <v>7049.5486038664239</v>
      </c>
      <c r="AC1024" s="110">
        <v>4934.6840227064968</v>
      </c>
      <c r="AD1024" s="110">
        <v>0</v>
      </c>
      <c r="AE1024" t="s">
        <v>608</v>
      </c>
      <c r="AF1024" t="s">
        <v>765</v>
      </c>
      <c r="AG1024" t="s">
        <v>365</v>
      </c>
    </row>
    <row r="1025" spans="1:34" ht="13">
      <c r="A1025" s="104" t="s">
        <v>15</v>
      </c>
      <c r="B1025" s="104" t="s">
        <v>5</v>
      </c>
      <c r="D1025" s="42"/>
      <c r="F1025" s="28" t="s">
        <v>1374</v>
      </c>
      <c r="G1025" s="28" t="s">
        <v>1809</v>
      </c>
      <c r="H1025" s="28"/>
      <c r="I1025" s="28"/>
      <c r="J1025" s="28"/>
      <c r="K1025" s="28"/>
      <c r="L1025" s="28"/>
      <c r="M1025" s="106" t="s">
        <v>6435</v>
      </c>
      <c r="N1025" s="332"/>
      <c r="O1025" s="28"/>
      <c r="P1025" s="28"/>
      <c r="Q1025" s="28"/>
      <c r="S1025" s="112">
        <v>0.11</v>
      </c>
      <c r="T1025" s="114">
        <v>2028</v>
      </c>
      <c r="U1025" s="110">
        <v>4697882</v>
      </c>
      <c r="V1025" s="110"/>
      <c r="W1025" s="110">
        <v>4697882</v>
      </c>
      <c r="X1025" s="111">
        <v>1</v>
      </c>
      <c r="Y1025" s="112">
        <v>0</v>
      </c>
      <c r="Z1025" s="110">
        <v>4181114.98</v>
      </c>
      <c r="AA1025" s="110">
        <v>212786.02000000002</v>
      </c>
      <c r="AB1025" s="110">
        <v>303981</v>
      </c>
      <c r="AC1025" s="110">
        <v>0</v>
      </c>
      <c r="AD1025" s="110">
        <v>0</v>
      </c>
      <c r="AE1025" t="s">
        <v>608</v>
      </c>
      <c r="AF1025" t="s">
        <v>765</v>
      </c>
      <c r="AG1025" t="s">
        <v>365</v>
      </c>
    </row>
    <row r="1026" spans="1:34" ht="13">
      <c r="A1026" s="104" t="s">
        <v>15</v>
      </c>
      <c r="B1026" s="104" t="s">
        <v>5</v>
      </c>
      <c r="D1026" s="42"/>
      <c r="F1026" s="28" t="s">
        <v>1374</v>
      </c>
      <c r="G1026" s="28" t="s">
        <v>1809</v>
      </c>
      <c r="H1026" s="28"/>
      <c r="I1026" s="28"/>
      <c r="J1026" s="28"/>
      <c r="K1026" s="28"/>
      <c r="L1026" s="28"/>
      <c r="M1026" s="106" t="s">
        <v>6435</v>
      </c>
      <c r="N1026" s="332"/>
      <c r="O1026" s="28"/>
      <c r="P1026" s="28"/>
      <c r="Q1026" s="28"/>
      <c r="S1026" s="112">
        <v>0.11</v>
      </c>
      <c r="T1026" s="114">
        <v>2028</v>
      </c>
      <c r="U1026" s="110">
        <v>6268640.1799999997</v>
      </c>
      <c r="V1026" s="110"/>
      <c r="W1026" s="110">
        <v>6268640.1799999997</v>
      </c>
      <c r="X1026" s="111">
        <v>1</v>
      </c>
      <c r="Y1026" s="112">
        <v>0</v>
      </c>
      <c r="Z1026" s="110">
        <v>5579089.7601999994</v>
      </c>
      <c r="AA1026" s="110">
        <v>283931.992058184</v>
      </c>
      <c r="AB1026" s="110">
        <v>405618.42774181627</v>
      </c>
      <c r="AC1026" s="110">
        <v>0</v>
      </c>
      <c r="AD1026" s="110">
        <v>0</v>
      </c>
      <c r="AE1026" t="s">
        <v>608</v>
      </c>
      <c r="AF1026" t="s">
        <v>765</v>
      </c>
      <c r="AG1026" t="s">
        <v>365</v>
      </c>
    </row>
    <row r="1027" spans="1:34" ht="37.5">
      <c r="A1027" s="104" t="s">
        <v>15</v>
      </c>
      <c r="B1027" s="104" t="s">
        <v>6</v>
      </c>
      <c r="D1027" s="42"/>
      <c r="F1027" s="28" t="s">
        <v>771</v>
      </c>
      <c r="G1027" s="28" t="s">
        <v>1135</v>
      </c>
      <c r="H1027" s="28"/>
      <c r="I1027" s="28"/>
      <c r="J1027" s="28"/>
      <c r="K1027" s="28"/>
      <c r="L1027" s="28"/>
      <c r="M1027" s="106" t="s">
        <v>6429</v>
      </c>
      <c r="N1027" s="332"/>
      <c r="O1027" s="28"/>
      <c r="P1027" s="28"/>
      <c r="Q1027" s="28"/>
      <c r="S1027" s="112">
        <v>0.16</v>
      </c>
      <c r="T1027" s="114">
        <v>2028</v>
      </c>
      <c r="U1027" s="110">
        <v>4567176</v>
      </c>
      <c r="V1027" s="110"/>
      <c r="W1027" s="110">
        <v>4567176</v>
      </c>
      <c r="X1027" s="111">
        <v>1</v>
      </c>
      <c r="Y1027" s="112">
        <v>0</v>
      </c>
      <c r="Z1027" s="110">
        <v>3836427.84</v>
      </c>
      <c r="AA1027" s="110">
        <v>124194.04434194881</v>
      </c>
      <c r="AB1027" s="110">
        <v>606554.11565805133</v>
      </c>
      <c r="AC1027" s="110">
        <v>0</v>
      </c>
      <c r="AD1027" s="110">
        <v>0</v>
      </c>
      <c r="AE1027" t="s">
        <v>577</v>
      </c>
      <c r="AF1027" t="s">
        <v>765</v>
      </c>
      <c r="AG1027" t="s">
        <v>365</v>
      </c>
    </row>
    <row r="1028" spans="1:34" ht="37.5">
      <c r="A1028" s="104" t="s">
        <v>15</v>
      </c>
      <c r="B1028" s="104" t="s">
        <v>6</v>
      </c>
      <c r="D1028" s="42"/>
      <c r="F1028" s="28" t="s">
        <v>771</v>
      </c>
      <c r="G1028" s="28" t="s">
        <v>1135</v>
      </c>
      <c r="H1028" s="28"/>
      <c r="I1028" s="28"/>
      <c r="J1028" s="28"/>
      <c r="K1028" s="28"/>
      <c r="L1028" s="28"/>
      <c r="M1028" s="106" t="s">
        <v>6429</v>
      </c>
      <c r="N1028" s="332"/>
      <c r="O1028" s="28"/>
      <c r="P1028" s="28"/>
      <c r="Q1028" s="28"/>
      <c r="S1028" s="112">
        <v>0.16</v>
      </c>
      <c r="T1028" s="114">
        <v>2028</v>
      </c>
      <c r="U1028" s="110">
        <v>3739182.3</v>
      </c>
      <c r="V1028" s="110"/>
      <c r="W1028" s="110">
        <v>3739182.3</v>
      </c>
      <c r="X1028" s="111">
        <v>1</v>
      </c>
      <c r="Y1028" s="112">
        <v>0</v>
      </c>
      <c r="Z1028" s="110">
        <v>3140913.1319999998</v>
      </c>
      <c r="AA1028" s="110">
        <v>101678.62424588623</v>
      </c>
      <c r="AB1028" s="110">
        <v>496590.54375411384</v>
      </c>
      <c r="AC1028" s="110">
        <v>0</v>
      </c>
      <c r="AD1028" s="110">
        <v>0</v>
      </c>
      <c r="AE1028" t="s">
        <v>577</v>
      </c>
      <c r="AF1028" t="s">
        <v>765</v>
      </c>
      <c r="AG1028" t="s">
        <v>365</v>
      </c>
    </row>
    <row r="1029" spans="1:34" ht="25">
      <c r="A1029" s="104" t="s">
        <v>15</v>
      </c>
      <c r="B1029" s="104" t="s">
        <v>5</v>
      </c>
      <c r="D1029" s="42"/>
      <c r="F1029" s="28" t="s">
        <v>270</v>
      </c>
      <c r="G1029" s="28" t="s">
        <v>1355</v>
      </c>
      <c r="H1029" s="28"/>
      <c r="I1029" s="28"/>
      <c r="J1029" s="28"/>
      <c r="K1029" s="28"/>
      <c r="L1029" s="28"/>
      <c r="M1029" s="106" t="s">
        <v>6435</v>
      </c>
      <c r="N1029" s="332"/>
      <c r="O1029" s="28"/>
      <c r="P1029" s="28"/>
      <c r="Q1029" s="28"/>
      <c r="S1029" s="112">
        <v>0.11</v>
      </c>
      <c r="T1029" s="114">
        <v>2028</v>
      </c>
      <c r="U1029" s="110">
        <v>2704837</v>
      </c>
      <c r="V1029" s="110"/>
      <c r="W1029" s="110">
        <v>2704837</v>
      </c>
      <c r="X1029" s="111">
        <v>1</v>
      </c>
      <c r="Y1029" s="112">
        <v>0</v>
      </c>
      <c r="Z1029" s="110">
        <v>2407304.9300000002</v>
      </c>
      <c r="AA1029" s="110">
        <v>61260.366442095954</v>
      </c>
      <c r="AB1029" s="110">
        <v>236271.70355790388</v>
      </c>
      <c r="AC1029" s="110">
        <v>0</v>
      </c>
      <c r="AD1029" s="110">
        <v>0</v>
      </c>
      <c r="AE1029" t="s">
        <v>608</v>
      </c>
      <c r="AF1029" t="s">
        <v>765</v>
      </c>
      <c r="AG1029" t="s">
        <v>365</v>
      </c>
    </row>
    <row r="1030" spans="1:34" ht="25">
      <c r="A1030" s="104" t="s">
        <v>15</v>
      </c>
      <c r="B1030" s="104" t="s">
        <v>5</v>
      </c>
      <c r="D1030" s="42"/>
      <c r="F1030" s="28" t="s">
        <v>270</v>
      </c>
      <c r="G1030" s="28" t="s">
        <v>1355</v>
      </c>
      <c r="H1030" s="28"/>
      <c r="I1030" s="28"/>
      <c r="J1030" s="28"/>
      <c r="K1030" s="28"/>
      <c r="L1030" s="28"/>
      <c r="M1030" s="106" t="s">
        <v>6435</v>
      </c>
      <c r="N1030" s="332"/>
      <c r="O1030" s="28"/>
      <c r="P1030" s="28"/>
      <c r="Q1030" s="28"/>
      <c r="S1030" s="112">
        <v>0.11</v>
      </c>
      <c r="T1030" s="114">
        <v>2028</v>
      </c>
      <c r="U1030" s="110">
        <v>1090173.99</v>
      </c>
      <c r="V1030" s="110"/>
      <c r="W1030" s="110">
        <v>1090173.99</v>
      </c>
      <c r="X1030" s="111">
        <v>1</v>
      </c>
      <c r="Y1030" s="112">
        <v>0</v>
      </c>
      <c r="Z1030" s="110">
        <v>970254.85109999997</v>
      </c>
      <c r="AA1030" s="110">
        <v>24690.751462303335</v>
      </c>
      <c r="AB1030" s="110">
        <v>95228.387437696685</v>
      </c>
      <c r="AC1030" s="110">
        <v>0</v>
      </c>
      <c r="AD1030" s="110">
        <v>0</v>
      </c>
      <c r="AE1030" t="s">
        <v>608</v>
      </c>
      <c r="AF1030" t="s">
        <v>765</v>
      </c>
      <c r="AG1030" t="s">
        <v>365</v>
      </c>
    </row>
    <row r="1031" spans="1:34" ht="25">
      <c r="A1031" s="104" t="s">
        <v>15</v>
      </c>
      <c r="B1031" s="104" t="s">
        <v>5</v>
      </c>
      <c r="D1031" s="42"/>
      <c r="F1031" s="28" t="s">
        <v>274</v>
      </c>
      <c r="G1031" s="28" t="s">
        <v>1356</v>
      </c>
      <c r="H1031" s="28"/>
      <c r="I1031" s="28"/>
      <c r="J1031" s="28"/>
      <c r="K1031" s="28"/>
      <c r="L1031" s="28"/>
      <c r="M1031" s="106" t="s">
        <v>6435</v>
      </c>
      <c r="N1031" s="332"/>
      <c r="O1031" s="28"/>
      <c r="P1031" s="28"/>
      <c r="Q1031" s="28"/>
      <c r="S1031" s="112">
        <v>0.11</v>
      </c>
      <c r="T1031" s="114">
        <v>2028</v>
      </c>
      <c r="U1031" s="110">
        <v>640987</v>
      </c>
      <c r="V1031" s="110"/>
      <c r="W1031" s="110">
        <v>640987</v>
      </c>
      <c r="X1031" s="111">
        <v>1</v>
      </c>
      <c r="Y1031" s="112">
        <v>0</v>
      </c>
      <c r="Z1031" s="110">
        <v>570478.43000000005</v>
      </c>
      <c r="AA1031" s="110">
        <v>14517.362230929197</v>
      </c>
      <c r="AB1031" s="110">
        <v>55991.207769070752</v>
      </c>
      <c r="AC1031" s="110">
        <v>0</v>
      </c>
      <c r="AD1031" s="110">
        <v>0</v>
      </c>
      <c r="AE1031" t="s">
        <v>608</v>
      </c>
      <c r="AF1031" t="s">
        <v>765</v>
      </c>
      <c r="AG1031" t="s">
        <v>365</v>
      </c>
    </row>
    <row r="1032" spans="1:34" ht="25">
      <c r="A1032" s="104" t="s">
        <v>15</v>
      </c>
      <c r="B1032" s="104" t="s">
        <v>5</v>
      </c>
      <c r="D1032" s="42"/>
      <c r="F1032" s="28" t="s">
        <v>274</v>
      </c>
      <c r="G1032" s="28" t="s">
        <v>1356</v>
      </c>
      <c r="H1032" s="28"/>
      <c r="I1032" s="28"/>
      <c r="J1032" s="28"/>
      <c r="K1032" s="28"/>
      <c r="L1032" s="28"/>
      <c r="M1032" s="106" t="s">
        <v>6435</v>
      </c>
      <c r="N1032" s="332"/>
      <c r="O1032" s="28"/>
      <c r="P1032" s="28"/>
      <c r="Q1032" s="28"/>
      <c r="S1032" s="112">
        <v>0.11</v>
      </c>
      <c r="T1032" s="114">
        <v>2028</v>
      </c>
      <c r="U1032" s="110">
        <v>189127.78</v>
      </c>
      <c r="V1032" s="110"/>
      <c r="W1032" s="110">
        <v>189127.78</v>
      </c>
      <c r="X1032" s="111">
        <v>1</v>
      </c>
      <c r="Y1032" s="112">
        <v>0</v>
      </c>
      <c r="Z1032" s="110">
        <v>168323.7242</v>
      </c>
      <c r="AA1032" s="110">
        <v>4283.451131132897</v>
      </c>
      <c r="AB1032" s="110">
        <v>16520.604668867105</v>
      </c>
      <c r="AC1032" s="110">
        <v>0</v>
      </c>
      <c r="AD1032" s="110">
        <v>0</v>
      </c>
      <c r="AE1032" t="s">
        <v>608</v>
      </c>
      <c r="AF1032" t="s">
        <v>765</v>
      </c>
      <c r="AG1032" t="s">
        <v>7524</v>
      </c>
      <c r="AH1032" t="s">
        <v>7525</v>
      </c>
    </row>
    <row r="1033" spans="1:34" ht="25">
      <c r="A1033" s="104" t="s">
        <v>15</v>
      </c>
      <c r="B1033" s="104" t="s">
        <v>5</v>
      </c>
      <c r="D1033" s="42"/>
      <c r="F1033" s="28" t="s">
        <v>273</v>
      </c>
      <c r="G1033" s="28" t="s">
        <v>1357</v>
      </c>
      <c r="H1033" s="28"/>
      <c r="I1033" s="28"/>
      <c r="J1033" s="28"/>
      <c r="K1033" s="28"/>
      <c r="L1033" s="28"/>
      <c r="M1033" s="106" t="s">
        <v>6435</v>
      </c>
      <c r="N1033" s="332"/>
      <c r="O1033" s="28"/>
      <c r="P1033" s="28"/>
      <c r="Q1033" s="28"/>
      <c r="S1033" s="112">
        <v>0.08</v>
      </c>
      <c r="T1033" s="114">
        <v>2028</v>
      </c>
      <c r="U1033" s="110">
        <v>1376012</v>
      </c>
      <c r="V1033" s="110"/>
      <c r="W1033" s="110">
        <v>1376012</v>
      </c>
      <c r="X1033" s="111">
        <v>1</v>
      </c>
      <c r="Y1033" s="112">
        <v>0</v>
      </c>
      <c r="Z1033" s="110">
        <v>1265931.04</v>
      </c>
      <c r="AA1033" s="110">
        <v>22665.119588277303</v>
      </c>
      <c r="AB1033" s="110">
        <v>87415.84041172266</v>
      </c>
      <c r="AC1033" s="110">
        <v>0</v>
      </c>
      <c r="AD1033" s="110">
        <v>0</v>
      </c>
      <c r="AE1033" t="s">
        <v>608</v>
      </c>
      <c r="AF1033" t="s">
        <v>765</v>
      </c>
      <c r="AG1033" t="s">
        <v>365</v>
      </c>
    </row>
    <row r="1034" spans="1:34" ht="25">
      <c r="A1034" s="104" t="s">
        <v>15</v>
      </c>
      <c r="B1034" s="104" t="s">
        <v>5</v>
      </c>
      <c r="D1034" s="42"/>
      <c r="F1034" s="28" t="s">
        <v>273</v>
      </c>
      <c r="G1034" s="28" t="s">
        <v>1357</v>
      </c>
      <c r="H1034" s="28"/>
      <c r="I1034" s="28"/>
      <c r="J1034" s="28"/>
      <c r="K1034" s="28"/>
      <c r="L1034" s="28"/>
      <c r="M1034" s="106" t="s">
        <v>6435</v>
      </c>
      <c r="N1034" s="332"/>
      <c r="O1034" s="28"/>
      <c r="P1034" s="28"/>
      <c r="Q1034" s="28"/>
      <c r="S1034" s="112">
        <v>0.08</v>
      </c>
      <c r="T1034" s="114">
        <v>2028</v>
      </c>
      <c r="U1034" s="110">
        <v>433837.65</v>
      </c>
      <c r="V1034" s="110"/>
      <c r="W1034" s="110">
        <v>433837.65</v>
      </c>
      <c r="X1034" s="111">
        <v>1</v>
      </c>
      <c r="Y1034" s="112">
        <v>0</v>
      </c>
      <c r="Z1034" s="110">
        <v>399130.63800000004</v>
      </c>
      <c r="AA1034" s="110">
        <v>7146.0003394935629</v>
      </c>
      <c r="AB1034" s="110">
        <v>27561.011660506425</v>
      </c>
      <c r="AC1034" s="110">
        <v>0</v>
      </c>
      <c r="AD1034" s="110">
        <v>0</v>
      </c>
      <c r="AE1034" t="s">
        <v>608</v>
      </c>
      <c r="AF1034" t="s">
        <v>765</v>
      </c>
      <c r="AG1034" t="s">
        <v>7524</v>
      </c>
      <c r="AH1034" t="s">
        <v>7525</v>
      </c>
    </row>
    <row r="1035" spans="1:34" ht="50">
      <c r="A1035" s="104" t="s">
        <v>15</v>
      </c>
      <c r="B1035" s="104" t="s">
        <v>6</v>
      </c>
      <c r="D1035" s="42"/>
      <c r="F1035" s="28" t="s">
        <v>735</v>
      </c>
      <c r="G1035" s="28" t="s">
        <v>1140</v>
      </c>
      <c r="H1035" s="28"/>
      <c r="I1035" s="28"/>
      <c r="J1035" s="28"/>
      <c r="K1035" s="28"/>
      <c r="L1035" s="28"/>
      <c r="M1035" s="106" t="s">
        <v>6475</v>
      </c>
      <c r="N1035" s="332"/>
      <c r="O1035" s="28"/>
      <c r="P1035" s="28"/>
      <c r="Q1035" s="28"/>
      <c r="S1035" s="112">
        <v>0.18</v>
      </c>
      <c r="T1035" s="114">
        <v>2028</v>
      </c>
      <c r="U1035" s="110">
        <v>432406.59</v>
      </c>
      <c r="V1035" s="110"/>
      <c r="W1035" s="110">
        <v>432406.59</v>
      </c>
      <c r="X1035" s="111">
        <v>1</v>
      </c>
      <c r="Y1035" s="112">
        <v>0</v>
      </c>
      <c r="Z1035" s="110">
        <v>354573.40380000003</v>
      </c>
      <c r="AA1035" s="110">
        <v>45003.315082945803</v>
      </c>
      <c r="AB1035" s="110">
        <v>32829.871117054194</v>
      </c>
      <c r="AC1035" s="110">
        <v>0</v>
      </c>
      <c r="AD1035" s="110">
        <v>0</v>
      </c>
      <c r="AE1035" t="s">
        <v>580</v>
      </c>
      <c r="AF1035" t="s">
        <v>765</v>
      </c>
      <c r="AG1035" t="s">
        <v>7524</v>
      </c>
      <c r="AH1035" t="s">
        <v>30</v>
      </c>
    </row>
    <row r="1036" spans="1:34" ht="37.5">
      <c r="A1036" s="104" t="s">
        <v>5883</v>
      </c>
      <c r="B1036" s="104" t="s">
        <v>10</v>
      </c>
      <c r="D1036" s="42"/>
      <c r="F1036" s="28" t="s">
        <v>761</v>
      </c>
      <c r="G1036" s="28" t="s">
        <v>1319</v>
      </c>
      <c r="H1036" s="28"/>
      <c r="I1036" s="28"/>
      <c r="J1036" s="28"/>
      <c r="K1036" s="28"/>
      <c r="L1036" s="28"/>
      <c r="M1036" s="106" t="s">
        <v>5946</v>
      </c>
      <c r="N1036" s="332"/>
      <c r="O1036" s="28"/>
      <c r="P1036" s="28"/>
      <c r="Q1036" s="28"/>
      <c r="S1036" s="112">
        <v>0.82</v>
      </c>
      <c r="T1036" s="114">
        <v>2028</v>
      </c>
      <c r="U1036" s="110">
        <v>3300048</v>
      </c>
      <c r="V1036" s="110"/>
      <c r="W1036" s="110">
        <v>3300048</v>
      </c>
      <c r="X1036" s="111">
        <v>0.967741935483871</v>
      </c>
      <c r="Y1036" s="112">
        <v>3.2258064516129004E-2</v>
      </c>
      <c r="Z1036" s="110">
        <v>594008.64000000013</v>
      </c>
      <c r="AA1036" s="110">
        <v>0</v>
      </c>
      <c r="AB1036" s="110">
        <v>2618747.7677419353</v>
      </c>
      <c r="AC1036" s="110">
        <v>87291.59225806444</v>
      </c>
      <c r="AD1036" s="110">
        <v>0</v>
      </c>
      <c r="AE1036" t="s">
        <v>454</v>
      </c>
      <c r="AF1036" t="s">
        <v>765</v>
      </c>
      <c r="AG1036" t="s">
        <v>365</v>
      </c>
    </row>
    <row r="1037" spans="1:34" ht="37.5">
      <c r="A1037" s="104" t="s">
        <v>5883</v>
      </c>
      <c r="B1037" s="104" t="s">
        <v>10</v>
      </c>
      <c r="D1037" s="42"/>
      <c r="F1037" s="28" t="s">
        <v>762</v>
      </c>
      <c r="G1037" s="28" t="s">
        <v>1319</v>
      </c>
      <c r="H1037" s="28"/>
      <c r="I1037" s="28"/>
      <c r="J1037" s="28"/>
      <c r="K1037" s="28"/>
      <c r="L1037" s="28"/>
      <c r="M1037" s="106" t="s">
        <v>5944</v>
      </c>
      <c r="N1037" s="332"/>
      <c r="O1037" s="28"/>
      <c r="P1037" s="28"/>
      <c r="Q1037" s="28"/>
      <c r="S1037" s="112">
        <v>0.82</v>
      </c>
      <c r="T1037" s="114">
        <v>2028</v>
      </c>
      <c r="U1037" s="110">
        <v>1757000</v>
      </c>
      <c r="V1037" s="110"/>
      <c r="W1037" s="110">
        <v>1757000</v>
      </c>
      <c r="X1037" s="111">
        <v>1</v>
      </c>
      <c r="Y1037" s="112">
        <v>0</v>
      </c>
      <c r="Z1037" s="110">
        <v>316260.00000000006</v>
      </c>
      <c r="AA1037" s="110">
        <v>960879.51424193522</v>
      </c>
      <c r="AB1037" s="110">
        <v>479860.48575806478</v>
      </c>
      <c r="AC1037" s="110">
        <v>0</v>
      </c>
      <c r="AD1037" s="110">
        <v>0</v>
      </c>
      <c r="AE1037" t="s">
        <v>452</v>
      </c>
      <c r="AF1037" t="s">
        <v>765</v>
      </c>
      <c r="AG1037" t="s">
        <v>365</v>
      </c>
    </row>
    <row r="1038" spans="1:34" ht="37.5">
      <c r="A1038" s="104" t="s">
        <v>5883</v>
      </c>
      <c r="B1038" s="104" t="s">
        <v>10</v>
      </c>
      <c r="D1038" s="42"/>
      <c r="F1038" s="28" t="s">
        <v>763</v>
      </c>
      <c r="G1038" s="28" t="s">
        <v>1319</v>
      </c>
      <c r="H1038" s="28"/>
      <c r="I1038" s="28"/>
      <c r="J1038" s="28"/>
      <c r="K1038" s="28"/>
      <c r="L1038" s="28"/>
      <c r="M1038" s="106" t="s">
        <v>5943</v>
      </c>
      <c r="N1038" s="332"/>
      <c r="O1038" s="28"/>
      <c r="P1038" s="28"/>
      <c r="Q1038" s="28"/>
      <c r="S1038" s="112">
        <v>0.82</v>
      </c>
      <c r="T1038" s="114">
        <v>2028</v>
      </c>
      <c r="U1038" s="110">
        <v>6040819</v>
      </c>
      <c r="V1038" s="110"/>
      <c r="W1038" s="110">
        <v>6040819</v>
      </c>
      <c r="X1038" s="111">
        <v>0.967741935483871</v>
      </c>
      <c r="Y1038" s="112">
        <v>3.2258064516129004E-2</v>
      </c>
      <c r="Z1038" s="110">
        <v>1087347.4200000004</v>
      </c>
      <c r="AA1038" s="110">
        <v>114048.44917133544</v>
      </c>
      <c r="AB1038" s="110">
        <v>4683312.7072535465</v>
      </c>
      <c r="AC1038" s="110">
        <v>156110.42357511807</v>
      </c>
      <c r="AD1038" s="110">
        <v>0</v>
      </c>
      <c r="AE1038" t="s">
        <v>456</v>
      </c>
      <c r="AF1038" t="s">
        <v>765</v>
      </c>
      <c r="AG1038" t="s">
        <v>365</v>
      </c>
    </row>
    <row r="1039" spans="1:34" ht="37.5">
      <c r="A1039" s="104" t="s">
        <v>5883</v>
      </c>
      <c r="B1039" s="104" t="s">
        <v>10</v>
      </c>
      <c r="D1039" s="42"/>
      <c r="F1039" s="28" t="s">
        <v>1073</v>
      </c>
      <c r="G1039" s="28" t="s">
        <v>1364</v>
      </c>
      <c r="H1039" s="28"/>
      <c r="I1039" s="28"/>
      <c r="J1039" s="28"/>
      <c r="K1039" s="28"/>
      <c r="L1039" s="28"/>
      <c r="M1039" s="106" t="s">
        <v>5942</v>
      </c>
      <c r="N1039" s="332"/>
      <c r="O1039" s="28"/>
      <c r="P1039" s="28"/>
      <c r="Q1039" s="28"/>
      <c r="S1039" s="112">
        <v>0.82</v>
      </c>
      <c r="T1039" s="114">
        <v>2028</v>
      </c>
      <c r="U1039" s="110">
        <v>5447081</v>
      </c>
      <c r="V1039" s="110"/>
      <c r="W1039" s="110">
        <v>5447081</v>
      </c>
      <c r="X1039" s="111">
        <v>1</v>
      </c>
      <c r="Y1039" s="112">
        <v>0</v>
      </c>
      <c r="Z1039" s="110">
        <v>980474.58000000031</v>
      </c>
      <c r="AA1039" s="110">
        <v>2247305.6438012952</v>
      </c>
      <c r="AB1039" s="110">
        <v>2219300.7761987047</v>
      </c>
      <c r="AC1039" s="110">
        <v>0</v>
      </c>
      <c r="AD1039" s="110">
        <v>0</v>
      </c>
      <c r="AE1039" t="s">
        <v>445</v>
      </c>
      <c r="AF1039" t="s">
        <v>765</v>
      </c>
      <c r="AG1039" t="s">
        <v>365</v>
      </c>
    </row>
    <row r="1040" spans="1:34" ht="25">
      <c r="A1040" s="104" t="s">
        <v>15</v>
      </c>
      <c r="B1040" s="104" t="s">
        <v>6</v>
      </c>
      <c r="D1040" s="42"/>
      <c r="F1040" s="28" t="s">
        <v>6847</v>
      </c>
      <c r="G1040" s="28" t="s">
        <v>1810</v>
      </c>
      <c r="H1040" s="28"/>
      <c r="I1040" s="28"/>
      <c r="J1040" s="28"/>
      <c r="K1040" s="28"/>
      <c r="L1040" s="28"/>
      <c r="M1040" s="106" t="s">
        <v>6429</v>
      </c>
      <c r="N1040" s="332"/>
      <c r="O1040" s="28"/>
      <c r="P1040" s="28"/>
      <c r="Q1040" s="28"/>
      <c r="S1040" s="112">
        <v>0.56000000000000005</v>
      </c>
      <c r="T1040" s="114">
        <v>2028</v>
      </c>
      <c r="U1040" s="110">
        <v>1278135</v>
      </c>
      <c r="V1040" s="110"/>
      <c r="W1040" s="110">
        <v>1278135</v>
      </c>
      <c r="X1040" s="111">
        <v>1</v>
      </c>
      <c r="Y1040" s="112">
        <v>0</v>
      </c>
      <c r="Z1040" s="110">
        <v>562379.39999999991</v>
      </c>
      <c r="AA1040" s="110">
        <v>121645.98912489647</v>
      </c>
      <c r="AB1040" s="110">
        <v>594109.61087510362</v>
      </c>
      <c r="AC1040" s="110">
        <v>0</v>
      </c>
      <c r="AD1040" s="110">
        <v>0</v>
      </c>
      <c r="AE1040" t="s">
        <v>577</v>
      </c>
      <c r="AF1040" t="s">
        <v>765</v>
      </c>
      <c r="AG1040" t="s">
        <v>365</v>
      </c>
    </row>
    <row r="1041" spans="1:34" ht="25">
      <c r="A1041" s="104" t="s">
        <v>15</v>
      </c>
      <c r="B1041" s="104" t="s">
        <v>6</v>
      </c>
      <c r="D1041" s="42"/>
      <c r="F1041" s="28" t="s">
        <v>6847</v>
      </c>
      <c r="G1041" s="28" t="s">
        <v>1810</v>
      </c>
      <c r="H1041" s="28"/>
      <c r="I1041" s="28"/>
      <c r="J1041" s="28"/>
      <c r="K1041" s="28"/>
      <c r="L1041" s="28"/>
      <c r="M1041" s="106" t="s">
        <v>6429</v>
      </c>
      <c r="N1041" s="332"/>
      <c r="O1041" s="28"/>
      <c r="P1041" s="28"/>
      <c r="Q1041" s="28"/>
      <c r="S1041" s="112">
        <v>0.56000000000000005</v>
      </c>
      <c r="T1041" s="114">
        <v>2028</v>
      </c>
      <c r="U1041" s="110">
        <v>270725.42</v>
      </c>
      <c r="V1041" s="110"/>
      <c r="W1041" s="110">
        <v>270725.42</v>
      </c>
      <c r="X1041" s="111">
        <v>1</v>
      </c>
      <c r="Y1041" s="112">
        <v>0</v>
      </c>
      <c r="Z1041" s="110">
        <v>119119.18479999997</v>
      </c>
      <c r="AA1041" s="110">
        <v>25766.183929829785</v>
      </c>
      <c r="AB1041" s="110">
        <v>125840.05127017021</v>
      </c>
      <c r="AC1041" s="110">
        <v>0</v>
      </c>
      <c r="AD1041" s="110">
        <v>0</v>
      </c>
      <c r="AE1041" t="s">
        <v>577</v>
      </c>
      <c r="AF1041" t="s">
        <v>765</v>
      </c>
      <c r="AG1041" t="s">
        <v>365</v>
      </c>
    </row>
    <row r="1042" spans="1:34" ht="37.5">
      <c r="A1042" s="104" t="s">
        <v>15</v>
      </c>
      <c r="B1042" s="104" t="s">
        <v>6</v>
      </c>
      <c r="D1042" s="42"/>
      <c r="F1042" s="28" t="s">
        <v>688</v>
      </c>
      <c r="G1042" s="28" t="s">
        <v>1811</v>
      </c>
      <c r="H1042" s="28"/>
      <c r="I1042" s="28"/>
      <c r="J1042" s="28"/>
      <c r="K1042" s="28"/>
      <c r="L1042" s="28"/>
      <c r="M1042" s="106" t="s">
        <v>6505</v>
      </c>
      <c r="N1042" s="332"/>
      <c r="O1042" s="28"/>
      <c r="P1042" s="28"/>
      <c r="Q1042" s="28"/>
      <c r="S1042" s="112">
        <v>0.17</v>
      </c>
      <c r="T1042" s="114">
        <v>2028</v>
      </c>
      <c r="U1042" s="110">
        <v>21393273</v>
      </c>
      <c r="V1042" s="110"/>
      <c r="W1042" s="110">
        <v>21393273</v>
      </c>
      <c r="X1042" s="111">
        <v>1</v>
      </c>
      <c r="Y1042" s="112">
        <v>0</v>
      </c>
      <c r="Z1042" s="110">
        <v>17756416.59</v>
      </c>
      <c r="AA1042" s="110">
        <v>2156962.5198155828</v>
      </c>
      <c r="AB1042" s="110">
        <v>1479893.8901844174</v>
      </c>
      <c r="AC1042" s="110">
        <v>0</v>
      </c>
      <c r="AD1042" s="110">
        <v>0</v>
      </c>
      <c r="AE1042" t="s">
        <v>579</v>
      </c>
      <c r="AF1042" t="s">
        <v>765</v>
      </c>
      <c r="AG1042" t="s">
        <v>365</v>
      </c>
    </row>
    <row r="1043" spans="1:34" ht="37.5">
      <c r="A1043" s="104" t="s">
        <v>15</v>
      </c>
      <c r="B1043" s="104" t="s">
        <v>6</v>
      </c>
      <c r="D1043" s="42"/>
      <c r="F1043" s="28" t="s">
        <v>688</v>
      </c>
      <c r="G1043" s="28" t="s">
        <v>1811</v>
      </c>
      <c r="H1043" s="28"/>
      <c r="I1043" s="28"/>
      <c r="J1043" s="28"/>
      <c r="K1043" s="28"/>
      <c r="L1043" s="28"/>
      <c r="M1043" s="106" t="s">
        <v>6505</v>
      </c>
      <c r="N1043" s="332"/>
      <c r="O1043" s="28"/>
      <c r="P1043" s="28"/>
      <c r="Q1043" s="28"/>
      <c r="S1043" s="112">
        <v>0.17</v>
      </c>
      <c r="T1043" s="114">
        <v>2028</v>
      </c>
      <c r="U1043" s="110">
        <v>3861657.4299999997</v>
      </c>
      <c r="V1043" s="110"/>
      <c r="W1043" s="110">
        <v>3861657.4299999997</v>
      </c>
      <c r="X1043" s="111">
        <v>1</v>
      </c>
      <c r="Y1043" s="112">
        <v>0</v>
      </c>
      <c r="Z1043" s="110">
        <v>3205175.6668999996</v>
      </c>
      <c r="AA1043" s="110">
        <v>389349.04167666938</v>
      </c>
      <c r="AB1043" s="110">
        <v>267132.72142333072</v>
      </c>
      <c r="AC1043" s="110">
        <v>0</v>
      </c>
      <c r="AD1043" s="110">
        <v>0</v>
      </c>
      <c r="AE1043" t="s">
        <v>579</v>
      </c>
      <c r="AF1043" t="s">
        <v>765</v>
      </c>
      <c r="AG1043" t="s">
        <v>365</v>
      </c>
    </row>
    <row r="1044" spans="1:34" ht="37.5">
      <c r="A1044" s="104" t="s">
        <v>15</v>
      </c>
      <c r="B1044" s="104" t="s">
        <v>6</v>
      </c>
      <c r="D1044" s="42"/>
      <c r="F1044" s="28" t="s">
        <v>400</v>
      </c>
      <c r="G1044" s="28" t="s">
        <v>1368</v>
      </c>
      <c r="H1044" s="28"/>
      <c r="I1044" s="28" t="s">
        <v>21</v>
      </c>
      <c r="J1044" s="28"/>
      <c r="K1044" s="28"/>
      <c r="L1044" s="28"/>
      <c r="M1044" s="106" t="s">
        <v>6475</v>
      </c>
      <c r="N1044" s="332"/>
      <c r="O1044" s="28"/>
      <c r="P1044" s="28"/>
      <c r="Q1044" s="28"/>
      <c r="S1044" s="112">
        <v>0.85</v>
      </c>
      <c r="T1044" s="114">
        <v>2028</v>
      </c>
      <c r="U1044" s="110">
        <v>11013584</v>
      </c>
      <c r="V1044" s="110"/>
      <c r="W1044" s="110">
        <v>11013584</v>
      </c>
      <c r="X1044" s="111">
        <v>1</v>
      </c>
      <c r="Y1044" s="112">
        <v>0</v>
      </c>
      <c r="Z1044" s="110">
        <v>1652037.6000000003</v>
      </c>
      <c r="AA1044" s="110">
        <v>8256641.3353292504</v>
      </c>
      <c r="AB1044" s="110">
        <v>1104905.0646707499</v>
      </c>
      <c r="AC1044" s="110">
        <v>0</v>
      </c>
      <c r="AD1044" s="110">
        <v>0</v>
      </c>
      <c r="AE1044" t="s">
        <v>580</v>
      </c>
      <c r="AF1044" t="s">
        <v>765</v>
      </c>
      <c r="AG1044" t="s">
        <v>365</v>
      </c>
    </row>
    <row r="1045" spans="1:34" ht="25">
      <c r="A1045" s="104" t="s">
        <v>15</v>
      </c>
      <c r="B1045" s="104" t="s">
        <v>6</v>
      </c>
      <c r="D1045" s="42"/>
      <c r="F1045" s="28" t="s">
        <v>770</v>
      </c>
      <c r="G1045" s="28" t="s">
        <v>1133</v>
      </c>
      <c r="H1045" s="28"/>
      <c r="I1045" s="28"/>
      <c r="J1045" s="28"/>
      <c r="K1045" s="28"/>
      <c r="L1045" s="28"/>
      <c r="M1045" s="106" t="s">
        <v>6429</v>
      </c>
      <c r="N1045" s="332"/>
      <c r="O1045" s="28"/>
      <c r="P1045" s="28"/>
      <c r="Q1045" s="28"/>
      <c r="S1045" s="112">
        <v>0.18</v>
      </c>
      <c r="T1045" s="114">
        <v>2035</v>
      </c>
      <c r="U1045" s="110">
        <v>923238.29709999997</v>
      </c>
      <c r="V1045" s="110"/>
      <c r="W1045" s="110">
        <v>923238.29709999997</v>
      </c>
      <c r="X1045" s="111">
        <v>0.58823529411764708</v>
      </c>
      <c r="Y1045" s="112">
        <v>0.41176470588235292</v>
      </c>
      <c r="Z1045" s="110">
        <v>757055.40362200001</v>
      </c>
      <c r="AA1045" s="110">
        <v>18104.842767459457</v>
      </c>
      <c r="AB1045" s="110">
        <v>87104.735712082649</v>
      </c>
      <c r="AC1045" s="110">
        <v>60973.314998457849</v>
      </c>
      <c r="AD1045" s="110">
        <v>0</v>
      </c>
      <c r="AE1045" t="s">
        <v>577</v>
      </c>
      <c r="AF1045" t="s">
        <v>765</v>
      </c>
      <c r="AG1045" t="s">
        <v>365</v>
      </c>
    </row>
    <row r="1046" spans="1:34" ht="25">
      <c r="A1046" s="104" t="s">
        <v>15</v>
      </c>
      <c r="B1046" s="104" t="s">
        <v>6</v>
      </c>
      <c r="D1046" s="42"/>
      <c r="F1046" s="28" t="s">
        <v>363</v>
      </c>
      <c r="G1046" s="28" t="s">
        <v>1812</v>
      </c>
      <c r="H1046" s="28"/>
      <c r="I1046" s="28"/>
      <c r="J1046" s="28"/>
      <c r="K1046" s="28"/>
      <c r="L1046" s="28"/>
      <c r="M1046" s="106" t="s">
        <v>6429</v>
      </c>
      <c r="N1046" s="332"/>
      <c r="O1046" s="28"/>
      <c r="P1046" s="28"/>
      <c r="Q1046" s="28"/>
      <c r="S1046" s="112">
        <v>0.3</v>
      </c>
      <c r="T1046" s="114">
        <v>2028</v>
      </c>
      <c r="U1046" s="110">
        <v>4615300</v>
      </c>
      <c r="V1046" s="110"/>
      <c r="W1046" s="110">
        <v>4615300</v>
      </c>
      <c r="X1046" s="111">
        <v>1</v>
      </c>
      <c r="Y1046" s="112">
        <v>0</v>
      </c>
      <c r="Z1046" s="110">
        <v>3230710</v>
      </c>
      <c r="AA1046" s="110">
        <v>235317.50234638806</v>
      </c>
      <c r="AB1046" s="110">
        <v>1149272.4976536119</v>
      </c>
      <c r="AC1046" s="110">
        <v>0</v>
      </c>
      <c r="AD1046" s="110">
        <v>0</v>
      </c>
      <c r="AE1046" t="s">
        <v>577</v>
      </c>
      <c r="AF1046" t="s">
        <v>765</v>
      </c>
      <c r="AG1046" t="s">
        <v>365</v>
      </c>
    </row>
    <row r="1047" spans="1:34" ht="25">
      <c r="A1047" s="104" t="s">
        <v>15</v>
      </c>
      <c r="B1047" s="104" t="s">
        <v>6</v>
      </c>
      <c r="D1047" s="42"/>
      <c r="F1047" s="28" t="s">
        <v>363</v>
      </c>
      <c r="G1047" s="28" t="s">
        <v>1812</v>
      </c>
      <c r="H1047" s="28"/>
      <c r="I1047" s="28"/>
      <c r="J1047" s="28"/>
      <c r="K1047" s="28"/>
      <c r="L1047" s="28"/>
      <c r="M1047" s="106" t="s">
        <v>6429</v>
      </c>
      <c r="N1047" s="332"/>
      <c r="O1047" s="28"/>
      <c r="P1047" s="28"/>
      <c r="Q1047" s="28"/>
      <c r="S1047" s="112">
        <v>0.3</v>
      </c>
      <c r="T1047" s="114">
        <v>2028</v>
      </c>
      <c r="U1047" s="110">
        <v>157776.73000000001</v>
      </c>
      <c r="V1047" s="110"/>
      <c r="W1047" s="110">
        <v>157776.73000000001</v>
      </c>
      <c r="X1047" s="111">
        <v>1</v>
      </c>
      <c r="Y1047" s="112">
        <v>0</v>
      </c>
      <c r="Z1047" s="110">
        <v>110443.711</v>
      </c>
      <c r="AA1047" s="110">
        <v>8044.4664554807823</v>
      </c>
      <c r="AB1047" s="110">
        <v>39288.552544519232</v>
      </c>
      <c r="AC1047" s="110">
        <v>0</v>
      </c>
      <c r="AD1047" s="110">
        <v>0</v>
      </c>
      <c r="AE1047" t="s">
        <v>577</v>
      </c>
      <c r="AF1047" t="s">
        <v>765</v>
      </c>
      <c r="AG1047" t="s">
        <v>7524</v>
      </c>
      <c r="AH1047" t="s">
        <v>7525</v>
      </c>
    </row>
    <row r="1048" spans="1:34" ht="25">
      <c r="A1048" s="104" t="s">
        <v>15</v>
      </c>
      <c r="B1048" s="104" t="s">
        <v>5</v>
      </c>
      <c r="D1048" s="42"/>
      <c r="F1048" s="28" t="s">
        <v>749</v>
      </c>
      <c r="G1048" s="28" t="s">
        <v>1130</v>
      </c>
      <c r="H1048" s="28"/>
      <c r="I1048" s="28"/>
      <c r="J1048" s="28"/>
      <c r="K1048" s="28"/>
      <c r="L1048" s="28"/>
      <c r="M1048" s="106" t="s">
        <v>6435</v>
      </c>
      <c r="N1048" s="332"/>
      <c r="O1048" s="28"/>
      <c r="P1048" s="28"/>
      <c r="Q1048" s="28"/>
      <c r="S1048" s="112">
        <v>0.11</v>
      </c>
      <c r="T1048" s="114">
        <v>2035</v>
      </c>
      <c r="U1048" s="110">
        <v>513344.82999999996</v>
      </c>
      <c r="V1048" s="110"/>
      <c r="W1048" s="110">
        <v>513344.82999999996</v>
      </c>
      <c r="X1048" s="111">
        <v>0.58823529411764708</v>
      </c>
      <c r="Y1048" s="112">
        <v>0.41176470588235292</v>
      </c>
      <c r="Z1048" s="110">
        <v>456876.89869999996</v>
      </c>
      <c r="AA1048" s="110">
        <v>11626.464883819455</v>
      </c>
      <c r="AB1048" s="110">
        <v>26377.333185988555</v>
      </c>
      <c r="AC1048" s="110">
        <v>18464.133230191987</v>
      </c>
      <c r="AD1048" s="110">
        <v>0</v>
      </c>
      <c r="AE1048" t="s">
        <v>608</v>
      </c>
      <c r="AF1048" t="s">
        <v>765</v>
      </c>
      <c r="AG1048" t="s">
        <v>365</v>
      </c>
    </row>
    <row r="1049" spans="1:34" ht="25">
      <c r="A1049" s="104" t="s">
        <v>15</v>
      </c>
      <c r="B1049" s="104" t="s">
        <v>6</v>
      </c>
      <c r="D1049" s="42"/>
      <c r="F1049" s="28" t="s">
        <v>778</v>
      </c>
      <c r="G1049" s="28" t="s">
        <v>1137</v>
      </c>
      <c r="H1049" s="28"/>
      <c r="I1049" s="28"/>
      <c r="J1049" s="28"/>
      <c r="K1049" s="28"/>
      <c r="L1049" s="28"/>
      <c r="M1049" s="106" t="s">
        <v>6459</v>
      </c>
      <c r="N1049" s="332"/>
      <c r="O1049" s="28"/>
      <c r="P1049" s="28"/>
      <c r="Q1049" s="28"/>
      <c r="S1049" s="112">
        <v>0.18</v>
      </c>
      <c r="T1049" s="114">
        <v>2030</v>
      </c>
      <c r="U1049" s="110">
        <v>14449672.870000001</v>
      </c>
      <c r="V1049" s="110"/>
      <c r="W1049" s="110">
        <v>14449672.870000001</v>
      </c>
      <c r="X1049" s="111">
        <v>0.83854818523153951</v>
      </c>
      <c r="Y1049" s="112">
        <v>0.16145181476846049</v>
      </c>
      <c r="Z1049" s="110">
        <v>11848731.753400002</v>
      </c>
      <c r="AA1049" s="110">
        <v>679262.20034698397</v>
      </c>
      <c r="AB1049" s="110">
        <v>1611420.3678216776</v>
      </c>
      <c r="AC1049" s="110">
        <v>310258.54843133775</v>
      </c>
      <c r="AD1049" s="110">
        <v>0</v>
      </c>
      <c r="AE1049" t="s">
        <v>578</v>
      </c>
      <c r="AF1049" t="s">
        <v>765</v>
      </c>
      <c r="AG1049" t="s">
        <v>365</v>
      </c>
    </row>
    <row r="1050" spans="1:34">
      <c r="F1050" s="28"/>
      <c r="G1050" s="28"/>
      <c r="H1050" s="28"/>
      <c r="I1050" s="28"/>
      <c r="J1050" s="28"/>
      <c r="K1050" s="28"/>
      <c r="L1050" s="28"/>
      <c r="M1050" s="28"/>
      <c r="N1050" s="28"/>
      <c r="O1050" s="28"/>
      <c r="P1050" s="28"/>
      <c r="Q1050" s="28"/>
    </row>
    <row r="1051" spans="1:34" ht="13.5" thickBot="1">
      <c r="T1051" s="487" t="s">
        <v>5661</v>
      </c>
      <c r="U1051" s="129">
        <v>5173909194.4962196</v>
      </c>
      <c r="V1051" s="129">
        <v>233507677.4253</v>
      </c>
      <c r="W1051" s="129">
        <v>4940401517.0709181</v>
      </c>
      <c r="Z1051" s="129">
        <v>3450177786.4930267</v>
      </c>
      <c r="AA1051" s="129">
        <v>582419955.25738645</v>
      </c>
      <c r="AB1051" s="129">
        <v>823437266.45313752</v>
      </c>
      <c r="AC1051" s="129">
        <v>317874186.29267317</v>
      </c>
      <c r="AD1051" s="129">
        <v>0</v>
      </c>
      <c r="AH1051">
        <v>201</v>
      </c>
    </row>
  </sheetData>
  <autoFilter ref="A5:AJ1049" xr:uid="{F79BD098-32A3-474C-9F62-93B988C261DE}"/>
  <pageMargins left="0.51181102362204722" right="0.31496062992125984" top="0.55118110236220474" bottom="0.74803149606299213" header="0.31496062992125984" footer="0.31496062992125984"/>
  <pageSetup paperSize="8" scale="35" fitToHeight="21" orientation="landscape" r:id="rId1"/>
  <headerFooter>
    <oddFooter>&amp;L&amp;F&amp;C&amp;A&amp;RPage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B73FE-D71E-4E8F-88FE-4A5CF5BB187D}">
  <sheetPr codeName="Sheet40">
    <tabColor rgb="FFA9D08E"/>
    <pageSetUpPr fitToPage="1"/>
  </sheetPr>
  <dimension ref="A1:CF836"/>
  <sheetViews>
    <sheetView zoomScaleNormal="100" workbookViewId="0"/>
  </sheetViews>
  <sheetFormatPr defaultRowHeight="12.5"/>
  <cols>
    <col min="1" max="1" width="28.54296875" customWidth="1"/>
    <col min="2" max="2" width="11.453125" customWidth="1"/>
    <col min="4" max="4" width="14.54296875" bestFit="1" customWidth="1"/>
    <col min="5" max="5" width="9.26953125" bestFit="1" customWidth="1"/>
    <col min="6" max="6" width="57.453125" style="488" customWidth="1"/>
    <col min="7" max="7" width="67.453125" customWidth="1"/>
    <col min="8" max="8" width="17.453125" customWidth="1"/>
    <col min="9" max="9" width="19.54296875" customWidth="1"/>
    <col min="10" max="10" width="27.54296875" customWidth="1"/>
    <col min="11" max="11" width="35.453125" customWidth="1"/>
    <col min="12" max="18" width="9.26953125" bestFit="1" customWidth="1"/>
    <col min="19" max="19" width="13" customWidth="1"/>
    <col min="20" max="20" width="13.81640625" customWidth="1"/>
    <col min="21" max="21" width="11.81640625" bestFit="1" customWidth="1"/>
    <col min="22" max="23" width="12" bestFit="1" customWidth="1"/>
    <col min="24" max="25" width="11.81640625" bestFit="1" customWidth="1"/>
    <col min="26" max="28" width="12.81640625" customWidth="1"/>
    <col min="29" max="29" width="15.453125" customWidth="1"/>
    <col min="31" max="31" width="4.26953125" customWidth="1"/>
    <col min="33" max="33" width="9.54296875" bestFit="1" customWidth="1"/>
    <col min="34" max="34" width="13.1796875" customWidth="1"/>
    <col min="35" max="35" width="8.1796875" customWidth="1"/>
    <col min="36" max="37" width="9.26953125" bestFit="1" customWidth="1"/>
    <col min="38" max="38" width="13" customWidth="1"/>
    <col min="39" max="39" width="12.453125" customWidth="1"/>
    <col min="40" max="48" width="11.453125" customWidth="1"/>
    <col min="49" max="49" width="13.1796875" customWidth="1"/>
    <col min="50" max="50" width="11.7265625" bestFit="1" customWidth="1"/>
    <col min="51" max="51" width="9.26953125" bestFit="1" customWidth="1"/>
    <col min="53" max="53" width="11.453125" customWidth="1"/>
    <col min="54" max="55" width="11.7265625" customWidth="1"/>
    <col min="56" max="56" width="12.26953125" customWidth="1"/>
    <col min="57" max="57" width="10.54296875" customWidth="1"/>
    <col min="58" max="58" width="11.81640625" customWidth="1"/>
    <col min="59" max="61" width="12.1796875" customWidth="1"/>
    <col min="62" max="62" width="11.81640625" customWidth="1"/>
    <col min="63" max="63" width="13.7265625" customWidth="1"/>
    <col min="65" max="65" width="57" customWidth="1"/>
    <col min="66" max="66" width="8.7265625" customWidth="1"/>
    <col min="67" max="67" width="11.453125" customWidth="1"/>
    <col min="68" max="68" width="13" customWidth="1"/>
    <col min="69" max="69" width="9.453125" customWidth="1"/>
    <col min="70" max="70" width="14.54296875" customWidth="1"/>
    <col min="71" max="71" width="14.26953125" customWidth="1"/>
    <col min="72" max="72" width="16.81640625" customWidth="1"/>
    <col min="73" max="73" width="14.1796875" customWidth="1"/>
    <col min="74" max="74" width="12.54296875" customWidth="1"/>
  </cols>
  <sheetData>
    <row r="1" spans="1:84" ht="25">
      <c r="A1" s="91" t="s">
        <v>7184</v>
      </c>
      <c r="F1"/>
    </row>
    <row r="2" spans="1:84" ht="13">
      <c r="A2" s="135" t="s">
        <v>7074</v>
      </c>
      <c r="F2"/>
    </row>
    <row r="3" spans="1:84" ht="13">
      <c r="A3" s="40" t="s">
        <v>5073</v>
      </c>
      <c r="F3"/>
    </row>
    <row r="4" spans="1:84" ht="13">
      <c r="A4" s="40" t="s">
        <v>5072</v>
      </c>
      <c r="F4"/>
    </row>
    <row r="5" spans="1:84" ht="13">
      <c r="A5" s="25"/>
      <c r="F5"/>
      <c r="G5" s="25" t="s">
        <v>7016</v>
      </c>
      <c r="AJ5" s="94" t="s">
        <v>5074</v>
      </c>
    </row>
    <row r="6" spans="1:84" ht="13">
      <c r="A6" s="40" t="s">
        <v>5657</v>
      </c>
      <c r="B6" s="134">
        <v>2021</v>
      </c>
      <c r="F6"/>
      <c r="AJ6" s="134">
        <v>2031</v>
      </c>
    </row>
    <row r="7" spans="1:84" ht="144">
      <c r="A7" s="45" t="s">
        <v>1941</v>
      </c>
      <c r="B7" s="45" t="s">
        <v>52</v>
      </c>
      <c r="C7" s="45" t="s">
        <v>1942</v>
      </c>
      <c r="D7" s="45" t="s">
        <v>1943</v>
      </c>
      <c r="E7" s="45" t="s">
        <v>1944</v>
      </c>
      <c r="F7" s="45" t="s">
        <v>1945</v>
      </c>
      <c r="G7" s="45" t="s">
        <v>1946</v>
      </c>
      <c r="H7" s="45" t="s">
        <v>1947</v>
      </c>
      <c r="I7" s="45" t="s">
        <v>1948</v>
      </c>
      <c r="J7" s="133" t="s">
        <v>1957</v>
      </c>
      <c r="K7" s="45" t="s">
        <v>1949</v>
      </c>
      <c r="L7" s="45" t="s">
        <v>1950</v>
      </c>
      <c r="M7" s="45" t="s">
        <v>1951</v>
      </c>
      <c r="N7" s="45" t="s">
        <v>1952</v>
      </c>
      <c r="O7" s="45" t="s">
        <v>1953</v>
      </c>
      <c r="P7" s="45" t="s">
        <v>1954</v>
      </c>
      <c r="Q7" s="45" t="s">
        <v>5082</v>
      </c>
      <c r="R7" s="45" t="s">
        <v>1955</v>
      </c>
      <c r="S7" s="45" t="s">
        <v>54</v>
      </c>
      <c r="T7" s="45" t="s">
        <v>437</v>
      </c>
      <c r="U7" s="45" t="s">
        <v>438</v>
      </c>
      <c r="V7" s="45" t="s">
        <v>439</v>
      </c>
      <c r="W7" s="45" t="s">
        <v>696</v>
      </c>
      <c r="X7" s="45" t="s">
        <v>697</v>
      </c>
      <c r="Y7" s="45" t="s">
        <v>698</v>
      </c>
      <c r="Z7" s="45" t="s">
        <v>7185</v>
      </c>
      <c r="AA7" s="45" t="s">
        <v>7186</v>
      </c>
      <c r="AB7" s="45" t="s">
        <v>7187</v>
      </c>
      <c r="AC7" s="45" t="s">
        <v>786</v>
      </c>
      <c r="AD7" s="45" t="s">
        <v>1956</v>
      </c>
      <c r="AF7" s="525" t="s">
        <v>7194</v>
      </c>
      <c r="AG7" s="525" t="s">
        <v>7195</v>
      </c>
      <c r="AH7" s="525" t="s">
        <v>4</v>
      </c>
      <c r="AI7" s="525" t="s">
        <v>7196</v>
      </c>
      <c r="AJ7" s="525" t="s">
        <v>7197</v>
      </c>
      <c r="AK7" s="525" t="s">
        <v>7198</v>
      </c>
      <c r="AL7" s="525" t="s">
        <v>5014</v>
      </c>
      <c r="AM7" s="526" t="str">
        <f>"Intergenerational cost (1 - 10) FY"&amp;RIGHT(B6+1,2)</f>
        <v>Intergenerational cost (1 - 10) FY22</v>
      </c>
      <c r="AN7" s="526" t="str">
        <f>"Intergenerational cost (1 - 10) FY"&amp;RIGHT(B6+2,2)</f>
        <v>Intergenerational cost (1 - 10) FY23</v>
      </c>
      <c r="AO7" s="526" t="str">
        <f>"Intergenerational cost (1 - 10) FY"&amp;RIGHT(B6+3,2)</f>
        <v>Intergenerational cost (1 - 10) FY24</v>
      </c>
      <c r="AP7" s="526" t="str">
        <f>"Intergenerational cost (1 - 10) FY"&amp;RIGHT(B6+4,2)</f>
        <v>Intergenerational cost (1 - 10) FY25</v>
      </c>
      <c r="AQ7" s="526" t="str">
        <f>"Intergenerational cost (1 - 10) FY"&amp;RIGHT(B6+5,2)</f>
        <v>Intergenerational cost (1 - 10) FY26</v>
      </c>
      <c r="AR7" s="526" t="str">
        <f>"Intergenerational cost (1 - 10) FY"&amp;RIGHT(B6+6,2)</f>
        <v>Intergenerational cost (1 - 10) FY27</v>
      </c>
      <c r="AS7" s="526" t="str">
        <f>"Intergenerational cost (1 - 10) FY"&amp;RIGHT(B6+7,2)</f>
        <v>Intergenerational cost (1 - 10) FY28</v>
      </c>
      <c r="AT7" s="526" t="str">
        <f>"Intergenerational cost (1 - 10) FY"&amp;RIGHT(B6+8,2)</f>
        <v>Intergenerational cost (1 - 10) FY29</v>
      </c>
      <c r="AU7" s="526" t="str">
        <f>"Intergenerational cost (1 - 10) FY"&amp;RIGHT(B6+9,2)</f>
        <v>Intergenerational cost (1 - 10) FY30</v>
      </c>
      <c r="AV7" s="526" t="str">
        <f>"Intergenerational cost (1 - 10) FY"&amp;RIGHT(B6+10,2)</f>
        <v>Intergenerational cost (1 - 10) FY31</v>
      </c>
      <c r="AW7" s="527" t="s">
        <v>7199</v>
      </c>
      <c r="AX7" s="525" t="s">
        <v>7200</v>
      </c>
      <c r="AY7" s="525" t="s">
        <v>7201</v>
      </c>
      <c r="AZ7" s="528" t="s">
        <v>7202</v>
      </c>
      <c r="BA7" s="526" t="str">
        <f>"Intergenerational cost (11-20) F"&amp;RIGHT(B6+1,2)</f>
        <v>Intergenerational cost (11-20) F22</v>
      </c>
      <c r="BB7" s="526" t="str">
        <f>"Intergenerational cost (11-20) F"&amp;RIGHT(B6+2,2)</f>
        <v>Intergenerational cost (11-20) F23</v>
      </c>
      <c r="BC7" s="526" t="str">
        <f>"Intergenerational cost (11-20) F"&amp;RIGHT(B6+3,2)</f>
        <v>Intergenerational cost (11-20) F24</v>
      </c>
      <c r="BD7" s="526" t="str">
        <f>"Intergenerational cost (11-20) F"&amp;RIGHT(B6+4,2)</f>
        <v>Intergenerational cost (11-20) F25</v>
      </c>
      <c r="BE7" s="526" t="str">
        <f>"Intergenerational cost (11-20) F"&amp;RIGHT(B6+5,2)</f>
        <v>Intergenerational cost (11-20) F26</v>
      </c>
      <c r="BF7" s="526" t="str">
        <f>"Intergenerational cost (11-20) F"&amp;RIGHT(B6+6,2)</f>
        <v>Intergenerational cost (11-20) F27</v>
      </c>
      <c r="BG7" s="526" t="str">
        <f>"Intergenerational cost (11-20) F"&amp;RIGHT(B6+7,2)</f>
        <v>Intergenerational cost (11-20) F28</v>
      </c>
      <c r="BH7" s="526" t="str">
        <f>"Intergenerational cost (11-20) F"&amp;RIGHT(B6+8,2)</f>
        <v>Intergenerational cost (11-20) F29</v>
      </c>
      <c r="BI7" s="526" t="str">
        <f>"Intergenerational cost (11-20) F"&amp;RIGHT(B6+9,2)</f>
        <v>Intergenerational cost (11-20) F30</v>
      </c>
      <c r="BJ7" s="526" t="str">
        <f>"Intergenerational cost (11-20) F"&amp;RIGHT(B6+10,2)</f>
        <v>Intergenerational cost (11-20) F31</v>
      </c>
      <c r="BK7" s="527" t="s">
        <v>7203</v>
      </c>
      <c r="BL7" s="526" t="s">
        <v>7204</v>
      </c>
      <c r="BM7" s="525" t="s">
        <v>7205</v>
      </c>
    </row>
    <row r="8" spans="1:84" ht="25">
      <c r="A8" s="42" t="s">
        <v>5941</v>
      </c>
      <c r="B8" s="42" t="s">
        <v>5941</v>
      </c>
      <c r="C8" s="42"/>
      <c r="D8" s="42"/>
      <c r="E8" t="s">
        <v>280</v>
      </c>
      <c r="F8" s="497" t="s">
        <v>1069</v>
      </c>
      <c r="G8" s="28" t="s">
        <v>1316</v>
      </c>
      <c r="H8" s="28"/>
      <c r="I8" s="28"/>
      <c r="J8" s="28"/>
      <c r="K8" s="28" t="s">
        <v>5942</v>
      </c>
      <c r="L8" s="387">
        <v>0.8</v>
      </c>
      <c r="M8" s="387">
        <v>0.2</v>
      </c>
      <c r="N8" s="387">
        <v>0</v>
      </c>
      <c r="O8" s="387">
        <v>0.8</v>
      </c>
      <c r="P8" s="387">
        <v>1</v>
      </c>
      <c r="Q8" s="387">
        <v>0.85</v>
      </c>
      <c r="R8" s="42">
        <v>2031</v>
      </c>
      <c r="S8" s="388">
        <v>5800000</v>
      </c>
      <c r="T8" s="388">
        <v>7400000</v>
      </c>
      <c r="U8" s="388">
        <v>4200000</v>
      </c>
      <c r="V8" s="388">
        <v>4500000</v>
      </c>
      <c r="W8" s="388">
        <v>12900000</v>
      </c>
      <c r="X8" s="388">
        <v>32200000.000000004</v>
      </c>
      <c r="Y8" s="388">
        <v>19100000</v>
      </c>
      <c r="Z8" s="388">
        <v>48500000</v>
      </c>
      <c r="AA8" s="388">
        <v>45400000</v>
      </c>
      <c r="AB8" s="388">
        <v>20000000</v>
      </c>
      <c r="AC8" s="296">
        <v>200000000</v>
      </c>
      <c r="AD8" s="110"/>
      <c r="AF8" s="42" t="s">
        <v>445</v>
      </c>
      <c r="AG8" s="110">
        <v>0</v>
      </c>
      <c r="AH8" s="110">
        <v>200000000</v>
      </c>
      <c r="AI8" s="42" t="s">
        <v>765</v>
      </c>
      <c r="AJ8" s="112">
        <v>1</v>
      </c>
      <c r="AK8" s="112">
        <v>0</v>
      </c>
      <c r="AL8" s="529">
        <v>30000000.000000004</v>
      </c>
      <c r="AM8" s="529">
        <v>4930000</v>
      </c>
      <c r="AN8" s="529">
        <v>6290000</v>
      </c>
      <c r="AO8" s="529">
        <v>3570000</v>
      </c>
      <c r="AP8" s="529">
        <v>3825000</v>
      </c>
      <c r="AQ8" s="529">
        <v>10965000</v>
      </c>
      <c r="AR8" s="529">
        <v>27370000.000000004</v>
      </c>
      <c r="AS8" s="529">
        <v>16235000</v>
      </c>
      <c r="AT8" s="529">
        <v>41225000</v>
      </c>
      <c r="AU8" s="529">
        <v>38590000</v>
      </c>
      <c r="AV8" s="529">
        <v>17000000</v>
      </c>
      <c r="AW8" s="529">
        <v>170000000</v>
      </c>
      <c r="AX8" s="529">
        <v>0</v>
      </c>
      <c r="AY8" s="116">
        <v>0</v>
      </c>
      <c r="AZ8" s="42"/>
      <c r="BA8" s="529">
        <v>0</v>
      </c>
      <c r="BB8" s="529">
        <v>0</v>
      </c>
      <c r="BC8" s="529">
        <v>0</v>
      </c>
      <c r="BD8" s="529">
        <v>0</v>
      </c>
      <c r="BE8" s="529">
        <v>0</v>
      </c>
      <c r="BF8" s="529">
        <v>0</v>
      </c>
      <c r="BG8" s="529">
        <v>0</v>
      </c>
      <c r="BH8" s="529">
        <v>0</v>
      </c>
      <c r="BI8" s="529">
        <v>0</v>
      </c>
      <c r="BJ8" s="529">
        <v>0</v>
      </c>
      <c r="BK8" s="529">
        <v>0</v>
      </c>
      <c r="BL8" s="42" t="s">
        <v>7188</v>
      </c>
      <c r="BM8" s="350" t="s">
        <v>7206</v>
      </c>
      <c r="BS8" s="42"/>
      <c r="BT8" s="42"/>
      <c r="BU8" s="42"/>
      <c r="BV8" s="42"/>
      <c r="BW8" s="42"/>
      <c r="BX8" s="42"/>
      <c r="BY8" s="42"/>
      <c r="BZ8" s="42"/>
      <c r="CA8" s="42"/>
      <c r="CB8" s="42"/>
      <c r="CC8" s="42"/>
      <c r="CD8" s="42"/>
      <c r="CE8" s="42"/>
      <c r="CF8" s="42"/>
    </row>
    <row r="9" spans="1:84" ht="26">
      <c r="A9" s="42" t="s">
        <v>5941</v>
      </c>
      <c r="B9" s="42" t="s">
        <v>5941</v>
      </c>
      <c r="C9" s="42"/>
      <c r="D9" s="42"/>
      <c r="E9" t="s">
        <v>280</v>
      </c>
      <c r="F9" s="497" t="s">
        <v>6949</v>
      </c>
      <c r="G9" s="28" t="s">
        <v>1313</v>
      </c>
      <c r="H9" s="28"/>
      <c r="I9" s="28"/>
      <c r="J9" s="28"/>
      <c r="K9" s="28" t="s">
        <v>6885</v>
      </c>
      <c r="L9" s="387">
        <v>0.96000000000000008</v>
      </c>
      <c r="M9" s="387">
        <v>4.0000000000000008E-2</v>
      </c>
      <c r="N9" s="387">
        <v>0</v>
      </c>
      <c r="O9" s="387">
        <v>0.9</v>
      </c>
      <c r="P9" s="387">
        <v>1</v>
      </c>
      <c r="Q9" s="387">
        <v>0.95</v>
      </c>
      <c r="R9" s="42">
        <v>2051</v>
      </c>
      <c r="S9" s="389">
        <v>1981200</v>
      </c>
      <c r="T9" s="389">
        <v>2540000</v>
      </c>
      <c r="U9" s="389">
        <v>3962400</v>
      </c>
      <c r="V9" s="389">
        <v>3911600</v>
      </c>
      <c r="W9" s="389">
        <v>8331199.9999999991</v>
      </c>
      <c r="X9" s="389">
        <v>15849600</v>
      </c>
      <c r="Y9" s="389">
        <v>7569200</v>
      </c>
      <c r="Z9" s="389">
        <v>14833600</v>
      </c>
      <c r="AA9" s="389">
        <v>15240000</v>
      </c>
      <c r="AB9" s="389">
        <v>5892800</v>
      </c>
      <c r="AC9" s="296">
        <v>80111600</v>
      </c>
      <c r="AD9" s="110"/>
      <c r="AF9" s="42" t="s">
        <v>462</v>
      </c>
      <c r="AG9" s="110">
        <v>0</v>
      </c>
      <c r="AH9" s="110">
        <v>80111600</v>
      </c>
      <c r="AI9" s="42" t="s">
        <v>764</v>
      </c>
      <c r="AJ9" s="112">
        <v>0.17799999999999999</v>
      </c>
      <c r="AK9" s="112">
        <v>0.82200000000000006</v>
      </c>
      <c r="AL9" s="529">
        <v>4005580.0000000037</v>
      </c>
      <c r="AM9" s="529">
        <v>335020.92</v>
      </c>
      <c r="AN9" s="529">
        <v>429514</v>
      </c>
      <c r="AO9" s="529">
        <v>670041.84</v>
      </c>
      <c r="AP9" s="529">
        <v>661451.55999999994</v>
      </c>
      <c r="AQ9" s="529">
        <v>1408805.9199999997</v>
      </c>
      <c r="AR9" s="529">
        <v>2680167.36</v>
      </c>
      <c r="AS9" s="529">
        <v>1279951.72</v>
      </c>
      <c r="AT9" s="529">
        <v>2508361.7599999998</v>
      </c>
      <c r="AU9" s="529">
        <v>2577084</v>
      </c>
      <c r="AV9" s="529">
        <v>996472.48</v>
      </c>
      <c r="AW9" s="529">
        <v>13546871.559999999</v>
      </c>
      <c r="AX9" s="529">
        <v>0</v>
      </c>
      <c r="AY9" s="116">
        <v>0</v>
      </c>
      <c r="AZ9" s="42"/>
      <c r="BA9" s="529">
        <v>1547119.08</v>
      </c>
      <c r="BB9" s="529">
        <v>1983486.0000000002</v>
      </c>
      <c r="BC9" s="529">
        <v>3094238.16</v>
      </c>
      <c r="BD9" s="529">
        <v>3054568.4400000004</v>
      </c>
      <c r="BE9" s="529">
        <v>6505834.0800000001</v>
      </c>
      <c r="BF9" s="529">
        <v>12376952.640000001</v>
      </c>
      <c r="BG9" s="529">
        <v>5910788.2800000003</v>
      </c>
      <c r="BH9" s="529">
        <v>11583558.24</v>
      </c>
      <c r="BI9" s="529">
        <v>11900916</v>
      </c>
      <c r="BJ9" s="529">
        <v>4601687.5200000005</v>
      </c>
      <c r="BK9" s="529">
        <v>62559148.440000005</v>
      </c>
      <c r="BL9" s="42" t="s">
        <v>7188</v>
      </c>
      <c r="BM9" s="350" t="s">
        <v>7207</v>
      </c>
      <c r="BS9" s="42"/>
      <c r="BT9" s="42"/>
      <c r="BU9" s="42"/>
      <c r="BV9" s="42"/>
      <c r="BW9" s="42"/>
      <c r="BX9" s="42"/>
      <c r="BY9" s="42"/>
      <c r="BZ9" s="42"/>
      <c r="CA9" s="42"/>
      <c r="CB9" s="42"/>
      <c r="CC9" s="42"/>
      <c r="CD9" s="42"/>
      <c r="CE9" s="42"/>
      <c r="CF9" s="42"/>
    </row>
    <row r="10" spans="1:84" ht="26">
      <c r="A10" s="42" t="s">
        <v>5941</v>
      </c>
      <c r="B10" s="42" t="s">
        <v>5941</v>
      </c>
      <c r="C10" s="42"/>
      <c r="D10" s="42"/>
      <c r="E10" t="s">
        <v>280</v>
      </c>
      <c r="F10" s="497" t="s">
        <v>1831</v>
      </c>
      <c r="G10" s="28" t="s">
        <v>1313</v>
      </c>
      <c r="H10" s="28"/>
      <c r="I10" s="28"/>
      <c r="J10" s="28"/>
      <c r="K10" s="28" t="s">
        <v>5943</v>
      </c>
      <c r="L10" s="387">
        <v>0.96000000000000008</v>
      </c>
      <c r="M10" s="387">
        <v>4.0000000000000008E-2</v>
      </c>
      <c r="N10" s="387">
        <v>0</v>
      </c>
      <c r="O10" s="387">
        <v>0.9</v>
      </c>
      <c r="P10" s="387">
        <v>1</v>
      </c>
      <c r="Q10" s="387">
        <v>0.95</v>
      </c>
      <c r="R10" s="42">
        <v>2031</v>
      </c>
      <c r="S10" s="389">
        <v>1918800</v>
      </c>
      <c r="T10" s="389">
        <v>2460000</v>
      </c>
      <c r="U10" s="389">
        <v>3837600</v>
      </c>
      <c r="V10" s="389">
        <v>3788400</v>
      </c>
      <c r="W10" s="389">
        <v>8068799.9999999991</v>
      </c>
      <c r="X10" s="389">
        <v>15350400</v>
      </c>
      <c r="Y10" s="389">
        <v>7330800</v>
      </c>
      <c r="Z10" s="389">
        <v>14366400</v>
      </c>
      <c r="AA10" s="389">
        <v>14760000</v>
      </c>
      <c r="AB10" s="389">
        <v>5707200</v>
      </c>
      <c r="AC10" s="296">
        <v>77588400</v>
      </c>
      <c r="AD10" s="110"/>
      <c r="AF10" s="42" t="s">
        <v>456</v>
      </c>
      <c r="AG10" s="110">
        <v>0</v>
      </c>
      <c r="AH10" s="110">
        <v>77588400</v>
      </c>
      <c r="AI10" s="42" t="s">
        <v>765</v>
      </c>
      <c r="AJ10" s="112">
        <v>1</v>
      </c>
      <c r="AK10" s="112">
        <v>0</v>
      </c>
      <c r="AL10" s="529">
        <v>3879420.0000000033</v>
      </c>
      <c r="AM10" s="529">
        <v>1822860</v>
      </c>
      <c r="AN10" s="529">
        <v>2337000</v>
      </c>
      <c r="AO10" s="529">
        <v>3645720</v>
      </c>
      <c r="AP10" s="529">
        <v>3598980</v>
      </c>
      <c r="AQ10" s="529">
        <v>7665359.9999999991</v>
      </c>
      <c r="AR10" s="529">
        <v>14582880</v>
      </c>
      <c r="AS10" s="529">
        <v>6964260</v>
      </c>
      <c r="AT10" s="529">
        <v>13648080</v>
      </c>
      <c r="AU10" s="529">
        <v>14022000</v>
      </c>
      <c r="AV10" s="529">
        <v>5421840</v>
      </c>
      <c r="AW10" s="529">
        <v>73708980</v>
      </c>
      <c r="AX10" s="529">
        <v>0</v>
      </c>
      <c r="AY10" s="116">
        <v>0</v>
      </c>
      <c r="AZ10" s="42"/>
      <c r="BA10" s="529">
        <v>0</v>
      </c>
      <c r="BB10" s="529">
        <v>0</v>
      </c>
      <c r="BC10" s="529">
        <v>0</v>
      </c>
      <c r="BD10" s="529">
        <v>0</v>
      </c>
      <c r="BE10" s="529">
        <v>0</v>
      </c>
      <c r="BF10" s="529">
        <v>0</v>
      </c>
      <c r="BG10" s="529">
        <v>0</v>
      </c>
      <c r="BH10" s="529">
        <v>0</v>
      </c>
      <c r="BI10" s="529">
        <v>0</v>
      </c>
      <c r="BJ10" s="529">
        <v>0</v>
      </c>
      <c r="BK10" s="529">
        <v>0</v>
      </c>
      <c r="BL10" s="42" t="s">
        <v>7188</v>
      </c>
      <c r="BM10" s="350" t="s">
        <v>7208</v>
      </c>
      <c r="BS10" s="42"/>
      <c r="BT10" s="42"/>
      <c r="BU10" s="42"/>
      <c r="BV10" s="42"/>
      <c r="BW10" s="42"/>
      <c r="BX10" s="42"/>
      <c r="BY10" s="42"/>
      <c r="BZ10" s="42"/>
      <c r="CA10" s="42"/>
      <c r="CB10" s="42"/>
      <c r="CC10" s="42"/>
      <c r="CD10" s="42"/>
      <c r="CE10" s="42"/>
      <c r="CF10" s="42"/>
    </row>
    <row r="11" spans="1:84" ht="26">
      <c r="A11" s="42" t="s">
        <v>5941</v>
      </c>
      <c r="B11" s="42" t="s">
        <v>5941</v>
      </c>
      <c r="C11" s="42"/>
      <c r="D11" s="42"/>
      <c r="E11" t="s">
        <v>280</v>
      </c>
      <c r="F11" s="497" t="s">
        <v>1745</v>
      </c>
      <c r="G11" s="28" t="s">
        <v>1313</v>
      </c>
      <c r="H11" s="28"/>
      <c r="I11" s="28"/>
      <c r="J11" s="28"/>
      <c r="K11" s="28" t="s">
        <v>5944</v>
      </c>
      <c r="L11" s="387">
        <v>0.96000000000000008</v>
      </c>
      <c r="M11" s="387">
        <v>4.0000000000000008E-2</v>
      </c>
      <c r="N11" s="387">
        <v>0</v>
      </c>
      <c r="O11" s="387">
        <v>0.97</v>
      </c>
      <c r="P11" s="387">
        <v>1</v>
      </c>
      <c r="Q11" s="387">
        <v>0.98499999999999999</v>
      </c>
      <c r="R11" s="42">
        <v>2031</v>
      </c>
      <c r="S11" s="388">
        <v>1400000</v>
      </c>
      <c r="T11" s="388">
        <v>1800000</v>
      </c>
      <c r="U11" s="388">
        <v>100000</v>
      </c>
      <c r="V11" s="388">
        <v>500000</v>
      </c>
      <c r="W11" s="388">
        <v>2000000</v>
      </c>
      <c r="X11" s="388">
        <v>6200000</v>
      </c>
      <c r="Y11" s="388">
        <v>3600000</v>
      </c>
      <c r="Z11" s="388">
        <v>9400000</v>
      </c>
      <c r="AA11" s="388">
        <v>9200000</v>
      </c>
      <c r="AB11" s="388">
        <v>16700000</v>
      </c>
      <c r="AC11" s="296">
        <v>50900000</v>
      </c>
      <c r="AD11" s="110"/>
      <c r="AF11" s="42" t="s">
        <v>452</v>
      </c>
      <c r="AG11" s="110">
        <v>0</v>
      </c>
      <c r="AH11" s="110">
        <v>50900000</v>
      </c>
      <c r="AI11" s="42" t="s">
        <v>765</v>
      </c>
      <c r="AJ11" s="112">
        <v>1</v>
      </c>
      <c r="AK11" s="112">
        <v>0</v>
      </c>
      <c r="AL11" s="529">
        <v>763500.0000000007</v>
      </c>
      <c r="AM11" s="529">
        <v>1379000</v>
      </c>
      <c r="AN11" s="529">
        <v>1773000</v>
      </c>
      <c r="AO11" s="529">
        <v>98500</v>
      </c>
      <c r="AP11" s="529">
        <v>492500</v>
      </c>
      <c r="AQ11" s="529">
        <v>1970000</v>
      </c>
      <c r="AR11" s="529">
        <v>6107000</v>
      </c>
      <c r="AS11" s="529">
        <v>3546000</v>
      </c>
      <c r="AT11" s="529">
        <v>9259000</v>
      </c>
      <c r="AU11" s="529">
        <v>9062000</v>
      </c>
      <c r="AV11" s="529">
        <v>16449500</v>
      </c>
      <c r="AW11" s="529">
        <v>50136500</v>
      </c>
      <c r="AX11" s="529">
        <v>0</v>
      </c>
      <c r="AY11" s="116">
        <v>0</v>
      </c>
      <c r="AZ11" s="42"/>
      <c r="BA11" s="529">
        <v>0</v>
      </c>
      <c r="BB11" s="529">
        <v>0</v>
      </c>
      <c r="BC11" s="529">
        <v>0</v>
      </c>
      <c r="BD11" s="529">
        <v>0</v>
      </c>
      <c r="BE11" s="529">
        <v>0</v>
      </c>
      <c r="BF11" s="529">
        <v>0</v>
      </c>
      <c r="BG11" s="529">
        <v>0</v>
      </c>
      <c r="BH11" s="529">
        <v>0</v>
      </c>
      <c r="BI11" s="529">
        <v>0</v>
      </c>
      <c r="BJ11" s="529">
        <v>0</v>
      </c>
      <c r="BK11" s="529">
        <v>0</v>
      </c>
      <c r="BL11" s="42" t="s">
        <v>7188</v>
      </c>
      <c r="BM11" s="350" t="s">
        <v>7209</v>
      </c>
      <c r="BS11" s="42"/>
      <c r="BT11" s="42"/>
      <c r="BU11" s="42"/>
      <c r="BV11" s="42"/>
      <c r="BW11" s="42"/>
      <c r="BX11" s="42"/>
      <c r="BY11" s="42"/>
      <c r="BZ11" s="42"/>
      <c r="CA11" s="42"/>
      <c r="CB11" s="42"/>
      <c r="CC11" s="42"/>
      <c r="CD11" s="42"/>
      <c r="CE11" s="42"/>
      <c r="CF11" s="42"/>
    </row>
    <row r="12" spans="1:84" ht="26">
      <c r="A12" s="42" t="s">
        <v>5941</v>
      </c>
      <c r="B12" s="42" t="s">
        <v>5941</v>
      </c>
      <c r="C12" s="42"/>
      <c r="D12" s="42"/>
      <c r="E12" t="s">
        <v>280</v>
      </c>
      <c r="F12" s="497" t="s">
        <v>6950</v>
      </c>
      <c r="G12" s="28" t="s">
        <v>1318</v>
      </c>
      <c r="H12" s="28"/>
      <c r="I12" s="28"/>
      <c r="J12" s="28"/>
      <c r="K12" s="28" t="s">
        <v>6646</v>
      </c>
      <c r="L12" s="387">
        <v>0.96000000000000008</v>
      </c>
      <c r="M12" s="387">
        <v>4.0000000000000008E-2</v>
      </c>
      <c r="N12" s="387">
        <v>0</v>
      </c>
      <c r="O12" s="387">
        <v>0.9</v>
      </c>
      <c r="P12" s="387">
        <v>1</v>
      </c>
      <c r="Q12" s="387">
        <v>0.95</v>
      </c>
      <c r="R12" s="42">
        <v>2051</v>
      </c>
      <c r="S12" s="389">
        <v>0</v>
      </c>
      <c r="T12" s="389">
        <v>0</v>
      </c>
      <c r="U12" s="389">
        <v>609600</v>
      </c>
      <c r="V12" s="389">
        <v>660400</v>
      </c>
      <c r="W12" s="389">
        <v>1828800</v>
      </c>
      <c r="X12" s="389">
        <v>4724400</v>
      </c>
      <c r="Y12" s="389">
        <v>2895600</v>
      </c>
      <c r="Z12" s="389">
        <v>7467600</v>
      </c>
      <c r="AA12" s="389">
        <v>7010400</v>
      </c>
      <c r="AB12" s="389">
        <v>3860800</v>
      </c>
      <c r="AC12" s="296">
        <v>29057600</v>
      </c>
      <c r="AD12" s="110"/>
      <c r="AF12" s="42" t="s">
        <v>441</v>
      </c>
      <c r="AG12" s="110">
        <v>0</v>
      </c>
      <c r="AH12" s="110">
        <v>29057600</v>
      </c>
      <c r="AI12" s="42" t="s">
        <v>765</v>
      </c>
      <c r="AJ12" s="112">
        <v>0.33333333333333331</v>
      </c>
      <c r="AK12" s="112">
        <v>0.66666666666666674</v>
      </c>
      <c r="AL12" s="529">
        <v>1452880.0000000014</v>
      </c>
      <c r="AM12" s="529">
        <v>0</v>
      </c>
      <c r="AN12" s="529">
        <v>0</v>
      </c>
      <c r="AO12" s="529">
        <v>193040</v>
      </c>
      <c r="AP12" s="529">
        <v>209126.66666666666</v>
      </c>
      <c r="AQ12" s="529">
        <v>579120</v>
      </c>
      <c r="AR12" s="529">
        <v>1496060</v>
      </c>
      <c r="AS12" s="529">
        <v>916940</v>
      </c>
      <c r="AT12" s="529">
        <v>2364740</v>
      </c>
      <c r="AU12" s="529">
        <v>2219960</v>
      </c>
      <c r="AV12" s="529">
        <v>1222586.6666666665</v>
      </c>
      <c r="AW12" s="529">
        <v>9201573.3333333321</v>
      </c>
      <c r="AX12" s="529">
        <v>0</v>
      </c>
      <c r="AY12" s="116">
        <v>0</v>
      </c>
      <c r="AZ12" s="42"/>
      <c r="BA12" s="529">
        <v>0</v>
      </c>
      <c r="BB12" s="529">
        <v>0</v>
      </c>
      <c r="BC12" s="529">
        <v>386080.00000000006</v>
      </c>
      <c r="BD12" s="529">
        <v>418253.33333333337</v>
      </c>
      <c r="BE12" s="529">
        <v>1158240.0000000002</v>
      </c>
      <c r="BF12" s="529">
        <v>2992120.0000000005</v>
      </c>
      <c r="BG12" s="529">
        <v>1833880.0000000002</v>
      </c>
      <c r="BH12" s="529">
        <v>4729480.0000000009</v>
      </c>
      <c r="BI12" s="529">
        <v>4439920.0000000009</v>
      </c>
      <c r="BJ12" s="529">
        <v>2445173.3333333335</v>
      </c>
      <c r="BK12" s="529">
        <v>18403146.666666668</v>
      </c>
      <c r="BL12" s="42" t="s">
        <v>7188</v>
      </c>
      <c r="BM12" s="350" t="s">
        <v>7210</v>
      </c>
      <c r="BS12" s="42"/>
      <c r="BT12" s="42"/>
      <c r="BU12" s="42"/>
      <c r="BV12" s="42"/>
      <c r="BW12" s="42"/>
      <c r="BX12" s="42"/>
      <c r="BY12" s="42"/>
      <c r="BZ12" s="42"/>
      <c r="CA12" s="42"/>
      <c r="CB12" s="42"/>
      <c r="CC12" s="42"/>
      <c r="CD12" s="42"/>
      <c r="CE12" s="42"/>
      <c r="CF12" s="42"/>
    </row>
    <row r="13" spans="1:84" ht="25">
      <c r="A13" s="42" t="s">
        <v>5941</v>
      </c>
      <c r="B13" s="42" t="s">
        <v>5941</v>
      </c>
      <c r="C13" s="42"/>
      <c r="D13" s="42"/>
      <c r="E13" t="s">
        <v>280</v>
      </c>
      <c r="F13" s="497" t="s">
        <v>760</v>
      </c>
      <c r="G13" s="28" t="s">
        <v>1318</v>
      </c>
      <c r="H13" s="28"/>
      <c r="I13" s="28"/>
      <c r="J13" s="28"/>
      <c r="K13" s="28" t="s">
        <v>6646</v>
      </c>
      <c r="L13" s="387">
        <v>0.96000000000000008</v>
      </c>
      <c r="M13" s="387">
        <v>4.0000000000000008E-2</v>
      </c>
      <c r="N13" s="387">
        <v>0</v>
      </c>
      <c r="O13" s="387">
        <v>0.9</v>
      </c>
      <c r="P13" s="387">
        <v>1</v>
      </c>
      <c r="Q13" s="387">
        <v>0.95</v>
      </c>
      <c r="R13" s="42">
        <v>2031</v>
      </c>
      <c r="S13" s="389">
        <v>0</v>
      </c>
      <c r="T13" s="389">
        <v>0</v>
      </c>
      <c r="U13" s="389">
        <v>590400</v>
      </c>
      <c r="V13" s="389">
        <v>639600</v>
      </c>
      <c r="W13" s="389">
        <v>1771200</v>
      </c>
      <c r="X13" s="389">
        <v>4575600</v>
      </c>
      <c r="Y13" s="389">
        <v>2804400</v>
      </c>
      <c r="Z13" s="389">
        <v>7232400</v>
      </c>
      <c r="AA13" s="389">
        <v>6789600</v>
      </c>
      <c r="AB13" s="389">
        <v>3739200</v>
      </c>
      <c r="AC13" s="296">
        <v>28142400</v>
      </c>
      <c r="AD13" s="110"/>
      <c r="AF13" s="42" t="s">
        <v>441</v>
      </c>
      <c r="AG13" s="110">
        <v>0</v>
      </c>
      <c r="AH13" s="110">
        <v>28142400</v>
      </c>
      <c r="AI13" s="42" t="s">
        <v>765</v>
      </c>
      <c r="AJ13" s="112">
        <v>1</v>
      </c>
      <c r="AK13" s="112">
        <v>0</v>
      </c>
      <c r="AL13" s="529">
        <v>1407120.0000000012</v>
      </c>
      <c r="AM13" s="529">
        <v>0</v>
      </c>
      <c r="AN13" s="529">
        <v>0</v>
      </c>
      <c r="AO13" s="529">
        <v>560880</v>
      </c>
      <c r="AP13" s="529">
        <v>607620</v>
      </c>
      <c r="AQ13" s="529">
        <v>1682640</v>
      </c>
      <c r="AR13" s="529">
        <v>4346820</v>
      </c>
      <c r="AS13" s="529">
        <v>2664180</v>
      </c>
      <c r="AT13" s="529">
        <v>6870780</v>
      </c>
      <c r="AU13" s="529">
        <v>6450120</v>
      </c>
      <c r="AV13" s="529">
        <v>3552240</v>
      </c>
      <c r="AW13" s="529">
        <v>26735280</v>
      </c>
      <c r="AX13" s="529">
        <v>0</v>
      </c>
      <c r="AY13" s="116">
        <v>0</v>
      </c>
      <c r="AZ13" s="42"/>
      <c r="BA13" s="529">
        <v>0</v>
      </c>
      <c r="BB13" s="529">
        <v>0</v>
      </c>
      <c r="BC13" s="529">
        <v>0</v>
      </c>
      <c r="BD13" s="529">
        <v>0</v>
      </c>
      <c r="BE13" s="529">
        <v>0</v>
      </c>
      <c r="BF13" s="529">
        <v>0</v>
      </c>
      <c r="BG13" s="529">
        <v>0</v>
      </c>
      <c r="BH13" s="529">
        <v>0</v>
      </c>
      <c r="BI13" s="529">
        <v>0</v>
      </c>
      <c r="BJ13" s="529">
        <v>0</v>
      </c>
      <c r="BK13" s="529">
        <v>0</v>
      </c>
      <c r="BL13" s="42" t="s">
        <v>7188</v>
      </c>
      <c r="BM13" s="350" t="s">
        <v>7211</v>
      </c>
      <c r="BS13" s="42"/>
      <c r="BT13" s="42"/>
      <c r="BU13" s="42"/>
      <c r="BV13" s="42"/>
      <c r="BW13" s="42"/>
      <c r="BX13" s="42"/>
      <c r="BY13" s="42"/>
      <c r="BZ13" s="42"/>
      <c r="CA13" s="42"/>
      <c r="CB13" s="42"/>
      <c r="CC13" s="42"/>
      <c r="CD13" s="42"/>
      <c r="CE13" s="42"/>
      <c r="CF13" s="42"/>
    </row>
    <row r="14" spans="1:84" ht="25">
      <c r="A14" s="42" t="s">
        <v>5941</v>
      </c>
      <c r="B14" s="42" t="s">
        <v>5941</v>
      </c>
      <c r="C14" s="42"/>
      <c r="D14" s="42"/>
      <c r="E14" t="s">
        <v>280</v>
      </c>
      <c r="F14" s="497" t="s">
        <v>5945</v>
      </c>
      <c r="G14" s="28" t="s">
        <v>1318</v>
      </c>
      <c r="H14" s="28"/>
      <c r="I14" s="28"/>
      <c r="J14" s="28"/>
      <c r="K14" s="28" t="s">
        <v>6646</v>
      </c>
      <c r="L14" s="387"/>
      <c r="M14" s="387"/>
      <c r="N14" s="387"/>
      <c r="O14" s="387">
        <v>0.9</v>
      </c>
      <c r="P14" s="387">
        <v>1</v>
      </c>
      <c r="Q14" s="387">
        <v>0.95</v>
      </c>
      <c r="R14" s="42">
        <v>2031</v>
      </c>
      <c r="S14" s="388">
        <v>0</v>
      </c>
      <c r="T14" s="388">
        <v>0</v>
      </c>
      <c r="U14" s="388">
        <v>0</v>
      </c>
      <c r="V14" s="388">
        <v>0</v>
      </c>
      <c r="W14" s="388">
        <v>0</v>
      </c>
      <c r="X14" s="388">
        <v>0</v>
      </c>
      <c r="Y14" s="388">
        <v>0</v>
      </c>
      <c r="Z14" s="388">
        <v>0</v>
      </c>
      <c r="AA14" s="388">
        <v>400000</v>
      </c>
      <c r="AB14" s="388">
        <v>400000</v>
      </c>
      <c r="AC14" s="296">
        <v>800000</v>
      </c>
      <c r="AD14" s="110"/>
      <c r="AF14" s="42" t="s">
        <v>441</v>
      </c>
      <c r="AG14" s="110">
        <v>0</v>
      </c>
      <c r="AH14" s="110">
        <v>800000</v>
      </c>
      <c r="AI14" s="42" t="s">
        <v>765</v>
      </c>
      <c r="AJ14" s="112">
        <v>1</v>
      </c>
      <c r="AK14" s="112">
        <v>0</v>
      </c>
      <c r="AL14" s="529">
        <v>40000.000000000036</v>
      </c>
      <c r="AM14" s="529">
        <v>0</v>
      </c>
      <c r="AN14" s="529">
        <v>0</v>
      </c>
      <c r="AO14" s="529">
        <v>0</v>
      </c>
      <c r="AP14" s="529">
        <v>0</v>
      </c>
      <c r="AQ14" s="529">
        <v>0</v>
      </c>
      <c r="AR14" s="529">
        <v>0</v>
      </c>
      <c r="AS14" s="529">
        <v>0</v>
      </c>
      <c r="AT14" s="529">
        <v>0</v>
      </c>
      <c r="AU14" s="529">
        <v>380000</v>
      </c>
      <c r="AV14" s="529">
        <v>380000</v>
      </c>
      <c r="AW14" s="529">
        <v>760000</v>
      </c>
      <c r="AX14" s="529">
        <v>0</v>
      </c>
      <c r="AY14" s="116">
        <v>0</v>
      </c>
      <c r="AZ14" s="42"/>
      <c r="BA14" s="529">
        <v>0</v>
      </c>
      <c r="BB14" s="529">
        <v>0</v>
      </c>
      <c r="BC14" s="529">
        <v>0</v>
      </c>
      <c r="BD14" s="529">
        <v>0</v>
      </c>
      <c r="BE14" s="529">
        <v>0</v>
      </c>
      <c r="BF14" s="529">
        <v>0</v>
      </c>
      <c r="BG14" s="529">
        <v>0</v>
      </c>
      <c r="BH14" s="529">
        <v>0</v>
      </c>
      <c r="BI14" s="529">
        <v>0</v>
      </c>
      <c r="BJ14" s="529">
        <v>0</v>
      </c>
      <c r="BK14" s="529">
        <v>0</v>
      </c>
      <c r="BL14" s="42" t="s">
        <v>7188</v>
      </c>
      <c r="BM14" s="350" t="s">
        <v>7212</v>
      </c>
      <c r="BS14" s="42"/>
      <c r="BT14" s="42"/>
      <c r="BU14" s="42"/>
      <c r="BV14" s="42"/>
      <c r="BW14" s="42"/>
      <c r="BX14" s="42"/>
      <c r="BY14" s="42"/>
      <c r="BZ14" s="42"/>
      <c r="CA14" s="42"/>
      <c r="CB14" s="42"/>
      <c r="CC14" s="42"/>
      <c r="CD14" s="42"/>
      <c r="CE14" s="42"/>
      <c r="CF14" s="42"/>
    </row>
    <row r="15" spans="1:84" ht="26">
      <c r="A15" s="42" t="s">
        <v>5941</v>
      </c>
      <c r="B15" s="42" t="s">
        <v>5941</v>
      </c>
      <c r="C15" s="42"/>
      <c r="D15" s="42"/>
      <c r="E15" t="s">
        <v>280</v>
      </c>
      <c r="F15" s="497" t="s">
        <v>1099</v>
      </c>
      <c r="G15" s="28" t="s">
        <v>1317</v>
      </c>
      <c r="H15" s="28"/>
      <c r="I15" s="28"/>
      <c r="J15" s="28"/>
      <c r="K15" s="28" t="s">
        <v>5947</v>
      </c>
      <c r="L15" s="387">
        <v>0.96000000000000008</v>
      </c>
      <c r="M15" s="387">
        <v>4.0000000000000008E-2</v>
      </c>
      <c r="N15" s="387">
        <v>0</v>
      </c>
      <c r="O15" s="387">
        <v>0.92</v>
      </c>
      <c r="P15" s="387">
        <v>1</v>
      </c>
      <c r="Q15" s="387">
        <v>0.96</v>
      </c>
      <c r="R15" s="42">
        <v>2036</v>
      </c>
      <c r="S15" s="388">
        <v>0</v>
      </c>
      <c r="T15" s="388">
        <v>0</v>
      </c>
      <c r="U15" s="388">
        <v>100000</v>
      </c>
      <c r="V15" s="388">
        <v>100000</v>
      </c>
      <c r="W15" s="388">
        <v>200000</v>
      </c>
      <c r="X15" s="388">
        <v>1100000</v>
      </c>
      <c r="Y15" s="388">
        <v>800000</v>
      </c>
      <c r="Z15" s="388">
        <v>2900000</v>
      </c>
      <c r="AA15" s="388">
        <v>2000000</v>
      </c>
      <c r="AB15" s="388">
        <v>1100000</v>
      </c>
      <c r="AC15" s="296">
        <v>8300000</v>
      </c>
      <c r="AD15" s="110"/>
      <c r="AF15" s="42" t="s">
        <v>480</v>
      </c>
      <c r="AG15" s="110">
        <v>0</v>
      </c>
      <c r="AH15" s="110">
        <v>8300000</v>
      </c>
      <c r="AI15" s="42" t="s">
        <v>765</v>
      </c>
      <c r="AJ15" s="112">
        <v>0.66666666666666663</v>
      </c>
      <c r="AK15" s="112">
        <v>0.33333333333333337</v>
      </c>
      <c r="AL15" s="529">
        <v>332000.00000000029</v>
      </c>
      <c r="AM15" s="529">
        <v>0</v>
      </c>
      <c r="AN15" s="529">
        <v>0</v>
      </c>
      <c r="AO15" s="529">
        <v>64000</v>
      </c>
      <c r="AP15" s="529">
        <v>64000</v>
      </c>
      <c r="AQ15" s="529">
        <v>128000</v>
      </c>
      <c r="AR15" s="529">
        <v>704000</v>
      </c>
      <c r="AS15" s="529">
        <v>512000</v>
      </c>
      <c r="AT15" s="529">
        <v>1856000</v>
      </c>
      <c r="AU15" s="529">
        <v>1280000</v>
      </c>
      <c r="AV15" s="529">
        <v>704000</v>
      </c>
      <c r="AW15" s="529">
        <v>5312000</v>
      </c>
      <c r="AX15" s="529">
        <v>0</v>
      </c>
      <c r="AY15" s="116">
        <v>0</v>
      </c>
      <c r="AZ15" s="42"/>
      <c r="BA15" s="529">
        <v>0</v>
      </c>
      <c r="BB15" s="529">
        <v>0</v>
      </c>
      <c r="BC15" s="529">
        <v>32000.000000000004</v>
      </c>
      <c r="BD15" s="529">
        <v>32000.000000000004</v>
      </c>
      <c r="BE15" s="529">
        <v>64000.000000000007</v>
      </c>
      <c r="BF15" s="529">
        <v>352000.00000000006</v>
      </c>
      <c r="BG15" s="529">
        <v>256000.00000000003</v>
      </c>
      <c r="BH15" s="529">
        <v>928000.00000000012</v>
      </c>
      <c r="BI15" s="529">
        <v>640000.00000000012</v>
      </c>
      <c r="BJ15" s="529">
        <v>352000.00000000006</v>
      </c>
      <c r="BK15" s="529">
        <v>2656000.0000000005</v>
      </c>
      <c r="BL15" s="42" t="s">
        <v>7188</v>
      </c>
      <c r="BM15" s="350" t="s">
        <v>7213</v>
      </c>
      <c r="BS15" s="42"/>
      <c r="BT15" s="42"/>
      <c r="BU15" s="42"/>
      <c r="BV15" s="42"/>
      <c r="BW15" s="42"/>
      <c r="BX15" s="42"/>
      <c r="BY15" s="42"/>
      <c r="BZ15" s="42"/>
      <c r="CA15" s="42"/>
      <c r="CB15" s="42"/>
      <c r="CC15" s="42"/>
      <c r="CD15" s="42"/>
      <c r="CE15" s="42"/>
      <c r="CF15" s="42"/>
    </row>
    <row r="16" spans="1:84" ht="26">
      <c r="A16" s="42" t="s">
        <v>5941</v>
      </c>
      <c r="B16" s="42" t="s">
        <v>5941</v>
      </c>
      <c r="C16" s="42"/>
      <c r="D16" s="42"/>
      <c r="E16" t="s">
        <v>280</v>
      </c>
      <c r="F16" s="497" t="s">
        <v>1830</v>
      </c>
      <c r="G16" s="28" t="s">
        <v>1314</v>
      </c>
      <c r="H16" s="28"/>
      <c r="I16" s="28"/>
      <c r="J16" s="28"/>
      <c r="K16" s="390" t="s">
        <v>5946</v>
      </c>
      <c r="L16" s="387">
        <v>0.96000000000000008</v>
      </c>
      <c r="M16" s="387">
        <v>4.0000000000000008E-2</v>
      </c>
      <c r="N16" s="387">
        <v>0</v>
      </c>
      <c r="O16" s="387">
        <v>0.9</v>
      </c>
      <c r="P16" s="387">
        <v>1</v>
      </c>
      <c r="Q16" s="387">
        <v>0.95</v>
      </c>
      <c r="R16" s="42">
        <v>2031</v>
      </c>
      <c r="S16" s="388">
        <v>0</v>
      </c>
      <c r="T16" s="388">
        <v>0</v>
      </c>
      <c r="U16" s="388">
        <v>200000</v>
      </c>
      <c r="V16" s="388">
        <v>200000</v>
      </c>
      <c r="W16" s="388">
        <v>300000</v>
      </c>
      <c r="X16" s="388">
        <v>600000</v>
      </c>
      <c r="Y16" s="388">
        <v>300000</v>
      </c>
      <c r="Z16" s="388">
        <v>400000</v>
      </c>
      <c r="AA16" s="388">
        <v>600000</v>
      </c>
      <c r="AB16" s="388">
        <v>300000</v>
      </c>
      <c r="AC16" s="296">
        <v>2900000</v>
      </c>
      <c r="AD16" s="110"/>
      <c r="AF16" s="42" t="s">
        <v>454</v>
      </c>
      <c r="AG16" s="110">
        <v>0</v>
      </c>
      <c r="AH16" s="110">
        <v>2900000</v>
      </c>
      <c r="AI16" s="42" t="s">
        <v>765</v>
      </c>
      <c r="AJ16" s="112">
        <v>1</v>
      </c>
      <c r="AK16" s="112">
        <v>0</v>
      </c>
      <c r="AL16" s="529">
        <v>145000.00000000012</v>
      </c>
      <c r="AM16" s="529">
        <v>0</v>
      </c>
      <c r="AN16" s="529">
        <v>0</v>
      </c>
      <c r="AO16" s="529">
        <v>190000</v>
      </c>
      <c r="AP16" s="529">
        <v>190000</v>
      </c>
      <c r="AQ16" s="529">
        <v>285000</v>
      </c>
      <c r="AR16" s="529">
        <v>570000</v>
      </c>
      <c r="AS16" s="529">
        <v>285000</v>
      </c>
      <c r="AT16" s="529">
        <v>380000</v>
      </c>
      <c r="AU16" s="529">
        <v>570000</v>
      </c>
      <c r="AV16" s="529">
        <v>285000</v>
      </c>
      <c r="AW16" s="529">
        <v>2755000</v>
      </c>
      <c r="AX16" s="529">
        <v>0</v>
      </c>
      <c r="AY16" s="116">
        <v>0</v>
      </c>
      <c r="AZ16" s="42"/>
      <c r="BA16" s="529">
        <v>0</v>
      </c>
      <c r="BB16" s="529">
        <v>0</v>
      </c>
      <c r="BC16" s="529">
        <v>0</v>
      </c>
      <c r="BD16" s="529">
        <v>0</v>
      </c>
      <c r="BE16" s="529">
        <v>0</v>
      </c>
      <c r="BF16" s="529">
        <v>0</v>
      </c>
      <c r="BG16" s="529">
        <v>0</v>
      </c>
      <c r="BH16" s="529">
        <v>0</v>
      </c>
      <c r="BI16" s="529">
        <v>0</v>
      </c>
      <c r="BJ16" s="529">
        <v>0</v>
      </c>
      <c r="BK16" s="529">
        <v>0</v>
      </c>
      <c r="BL16" s="42" t="s">
        <v>7188</v>
      </c>
      <c r="BM16" s="350" t="s">
        <v>7214</v>
      </c>
      <c r="BS16" s="42"/>
      <c r="BT16" s="42"/>
      <c r="BU16" s="42"/>
      <c r="BV16" s="42"/>
      <c r="BW16" s="42"/>
      <c r="BX16" s="42"/>
      <c r="BY16" s="42"/>
      <c r="BZ16" s="42"/>
      <c r="CA16" s="42"/>
      <c r="CB16" s="42"/>
      <c r="CC16" s="42"/>
      <c r="CD16" s="42"/>
      <c r="CE16" s="42"/>
      <c r="CF16" s="42"/>
    </row>
    <row r="17" spans="1:84" ht="26">
      <c r="A17" s="42" t="s">
        <v>5941</v>
      </c>
      <c r="B17" s="42" t="s">
        <v>5941</v>
      </c>
      <c r="C17" s="42"/>
      <c r="D17" s="42"/>
      <c r="E17" t="s">
        <v>280</v>
      </c>
      <c r="F17" s="497" t="s">
        <v>761</v>
      </c>
      <c r="G17" s="28" t="s">
        <v>1319</v>
      </c>
      <c r="H17" s="28"/>
      <c r="I17" s="28"/>
      <c r="J17" s="28"/>
      <c r="K17" s="28" t="s">
        <v>5946</v>
      </c>
      <c r="L17" s="387">
        <v>0.96000000000000008</v>
      </c>
      <c r="M17" s="387">
        <v>4.0000000000000008E-2</v>
      </c>
      <c r="N17" s="387">
        <v>0</v>
      </c>
      <c r="O17" s="387">
        <v>0.9</v>
      </c>
      <c r="P17" s="387">
        <v>1</v>
      </c>
      <c r="Q17" s="387">
        <v>0.95</v>
      </c>
      <c r="R17" s="42">
        <v>2036</v>
      </c>
      <c r="S17" s="388">
        <v>0</v>
      </c>
      <c r="T17" s="388">
        <v>0</v>
      </c>
      <c r="U17" s="388">
        <v>0</v>
      </c>
      <c r="V17" s="388">
        <v>0</v>
      </c>
      <c r="W17" s="388">
        <v>0</v>
      </c>
      <c r="X17" s="388">
        <v>0</v>
      </c>
      <c r="Y17" s="388">
        <v>0</v>
      </c>
      <c r="Z17" s="388">
        <v>0</v>
      </c>
      <c r="AA17" s="388">
        <v>200000</v>
      </c>
      <c r="AB17" s="388">
        <v>200000</v>
      </c>
      <c r="AC17" s="296">
        <v>400000</v>
      </c>
      <c r="AD17" s="110"/>
      <c r="AF17" s="42" t="s">
        <v>454</v>
      </c>
      <c r="AG17" s="110">
        <v>0</v>
      </c>
      <c r="AH17" s="110">
        <v>400000</v>
      </c>
      <c r="AI17" s="42" t="s">
        <v>765</v>
      </c>
      <c r="AJ17" s="112">
        <v>0.66666666666666663</v>
      </c>
      <c r="AK17" s="112">
        <v>0.33333333333333337</v>
      </c>
      <c r="AL17" s="529">
        <v>20000.000000000018</v>
      </c>
      <c r="AM17" s="529">
        <v>0</v>
      </c>
      <c r="AN17" s="529">
        <v>0</v>
      </c>
      <c r="AO17" s="529">
        <v>0</v>
      </c>
      <c r="AP17" s="529">
        <v>0</v>
      </c>
      <c r="AQ17" s="529">
        <v>0</v>
      </c>
      <c r="AR17" s="529">
        <v>0</v>
      </c>
      <c r="AS17" s="529">
        <v>0</v>
      </c>
      <c r="AT17" s="529">
        <v>0</v>
      </c>
      <c r="AU17" s="529">
        <v>126666.66666666666</v>
      </c>
      <c r="AV17" s="529">
        <v>126666.66666666666</v>
      </c>
      <c r="AW17" s="529">
        <v>253333.33333333331</v>
      </c>
      <c r="AX17" s="529">
        <v>0</v>
      </c>
      <c r="AY17" s="116">
        <v>0</v>
      </c>
      <c r="AZ17" s="42"/>
      <c r="BA17" s="529">
        <v>0</v>
      </c>
      <c r="BB17" s="529">
        <v>0</v>
      </c>
      <c r="BC17" s="529">
        <v>0</v>
      </c>
      <c r="BD17" s="529">
        <v>0</v>
      </c>
      <c r="BE17" s="529">
        <v>0</v>
      </c>
      <c r="BF17" s="529">
        <v>0</v>
      </c>
      <c r="BG17" s="529">
        <v>0</v>
      </c>
      <c r="BH17" s="529">
        <v>0</v>
      </c>
      <c r="BI17" s="529">
        <v>63333.333333333343</v>
      </c>
      <c r="BJ17" s="529">
        <v>63333.333333333343</v>
      </c>
      <c r="BK17" s="529">
        <v>126666.66666666669</v>
      </c>
      <c r="BL17" s="42" t="s">
        <v>7188</v>
      </c>
      <c r="BM17" s="350" t="s">
        <v>7215</v>
      </c>
      <c r="BS17" s="42"/>
      <c r="BT17" s="42"/>
      <c r="BU17" s="42"/>
      <c r="BV17" s="42"/>
      <c r="BW17" s="42"/>
      <c r="BX17" s="42"/>
      <c r="BY17" s="42"/>
      <c r="BZ17" s="42"/>
      <c r="CA17" s="42"/>
      <c r="CB17" s="42"/>
      <c r="CC17" s="42"/>
      <c r="CD17" s="42"/>
      <c r="CE17" s="42"/>
      <c r="CF17" s="42"/>
    </row>
    <row r="18" spans="1:84" ht="25">
      <c r="A18" s="42" t="s">
        <v>5941</v>
      </c>
      <c r="B18" s="42" t="s">
        <v>5941</v>
      </c>
      <c r="C18" s="42"/>
      <c r="D18" s="42"/>
      <c r="E18" t="s">
        <v>280</v>
      </c>
      <c r="F18" s="497" t="s">
        <v>762</v>
      </c>
      <c r="G18" s="28" t="s">
        <v>1319</v>
      </c>
      <c r="H18" s="28"/>
      <c r="I18" s="28"/>
      <c r="J18" s="28"/>
      <c r="K18" s="28" t="s">
        <v>5944</v>
      </c>
      <c r="L18" s="387">
        <v>0.96000000000000008</v>
      </c>
      <c r="M18" s="387">
        <v>4.0000000000000008E-2</v>
      </c>
      <c r="N18" s="387">
        <v>0</v>
      </c>
      <c r="O18" s="387">
        <v>0.97</v>
      </c>
      <c r="P18" s="387">
        <v>1</v>
      </c>
      <c r="Q18" s="387">
        <v>0.98499999999999999</v>
      </c>
      <c r="R18" s="42">
        <v>2031</v>
      </c>
      <c r="S18" s="388">
        <v>3400000</v>
      </c>
      <c r="T18" s="388">
        <v>4300000</v>
      </c>
      <c r="U18" s="388">
        <v>700000</v>
      </c>
      <c r="V18" s="388">
        <v>700000</v>
      </c>
      <c r="W18" s="388">
        <v>1600000</v>
      </c>
      <c r="X18" s="388">
        <v>3600000</v>
      </c>
      <c r="Y18" s="388">
        <v>2600000</v>
      </c>
      <c r="Z18" s="388">
        <v>9200000</v>
      </c>
      <c r="AA18" s="388">
        <v>12200000</v>
      </c>
      <c r="AB18" s="388">
        <v>7500000</v>
      </c>
      <c r="AC18" s="296">
        <v>45800000</v>
      </c>
      <c r="AD18" s="110"/>
      <c r="AF18" s="42" t="s">
        <v>452</v>
      </c>
      <c r="AG18" s="110">
        <v>0</v>
      </c>
      <c r="AH18" s="110">
        <v>45800000</v>
      </c>
      <c r="AI18" s="42" t="s">
        <v>765</v>
      </c>
      <c r="AJ18" s="112">
        <v>1</v>
      </c>
      <c r="AK18" s="112">
        <v>0</v>
      </c>
      <c r="AL18" s="529">
        <v>687000.00000000058</v>
      </c>
      <c r="AM18" s="529">
        <v>3349000</v>
      </c>
      <c r="AN18" s="529">
        <v>4235500</v>
      </c>
      <c r="AO18" s="529">
        <v>689500</v>
      </c>
      <c r="AP18" s="529">
        <v>689500</v>
      </c>
      <c r="AQ18" s="529">
        <v>1576000</v>
      </c>
      <c r="AR18" s="529">
        <v>3546000</v>
      </c>
      <c r="AS18" s="529">
        <v>2561000</v>
      </c>
      <c r="AT18" s="529">
        <v>9062000</v>
      </c>
      <c r="AU18" s="529">
        <v>12017000</v>
      </c>
      <c r="AV18" s="529">
        <v>7387500</v>
      </c>
      <c r="AW18" s="529">
        <v>45113000</v>
      </c>
      <c r="AX18" s="529">
        <v>0</v>
      </c>
      <c r="AY18" s="116">
        <v>0</v>
      </c>
      <c r="AZ18" s="42"/>
      <c r="BA18" s="529">
        <v>0</v>
      </c>
      <c r="BB18" s="529">
        <v>0</v>
      </c>
      <c r="BC18" s="529">
        <v>0</v>
      </c>
      <c r="BD18" s="529">
        <v>0</v>
      </c>
      <c r="BE18" s="529">
        <v>0</v>
      </c>
      <c r="BF18" s="529">
        <v>0</v>
      </c>
      <c r="BG18" s="529">
        <v>0</v>
      </c>
      <c r="BH18" s="529">
        <v>0</v>
      </c>
      <c r="BI18" s="529">
        <v>0</v>
      </c>
      <c r="BJ18" s="529">
        <v>0</v>
      </c>
      <c r="BK18" s="529">
        <v>0</v>
      </c>
      <c r="BL18" s="42" t="s">
        <v>7188</v>
      </c>
      <c r="BM18" s="350" t="s">
        <v>7216</v>
      </c>
      <c r="BS18" s="42"/>
      <c r="BT18" s="42"/>
      <c r="BU18" s="42"/>
      <c r="BV18" s="42"/>
      <c r="BW18" s="42"/>
      <c r="BX18" s="42"/>
      <c r="BY18" s="42"/>
      <c r="BZ18" s="42"/>
      <c r="CA18" s="42"/>
      <c r="CB18" s="42"/>
      <c r="CC18" s="42"/>
      <c r="CD18" s="42"/>
      <c r="CE18" s="42"/>
      <c r="CF18" s="42"/>
    </row>
    <row r="19" spans="1:84" ht="25">
      <c r="A19" s="42" t="s">
        <v>5941</v>
      </c>
      <c r="B19" s="42" t="s">
        <v>5941</v>
      </c>
      <c r="C19" s="42"/>
      <c r="D19" s="42"/>
      <c r="E19" t="s">
        <v>280</v>
      </c>
      <c r="F19" s="497" t="s">
        <v>6951</v>
      </c>
      <c r="G19" s="28" t="s">
        <v>1319</v>
      </c>
      <c r="H19" s="28"/>
      <c r="I19" s="28"/>
      <c r="J19" s="28"/>
      <c r="K19" s="28" t="s">
        <v>6885</v>
      </c>
      <c r="L19" s="387">
        <v>0.96000000000000008</v>
      </c>
      <c r="M19" s="387">
        <v>4.0000000000000008E-2</v>
      </c>
      <c r="N19" s="387">
        <v>0</v>
      </c>
      <c r="O19" s="387">
        <v>0.9</v>
      </c>
      <c r="P19" s="387">
        <v>1</v>
      </c>
      <c r="Q19" s="387">
        <v>0.95</v>
      </c>
      <c r="R19" s="42">
        <v>2051</v>
      </c>
      <c r="S19" s="389">
        <v>0</v>
      </c>
      <c r="T19" s="389">
        <v>0</v>
      </c>
      <c r="U19" s="389">
        <v>1727200</v>
      </c>
      <c r="V19" s="389">
        <v>1778000</v>
      </c>
      <c r="W19" s="389">
        <v>4013200</v>
      </c>
      <c r="X19" s="389">
        <v>8128000</v>
      </c>
      <c r="Y19" s="389">
        <v>4622800</v>
      </c>
      <c r="Z19" s="389">
        <v>11379200</v>
      </c>
      <c r="AA19" s="389">
        <v>10109200</v>
      </c>
      <c r="AB19" s="389">
        <v>4724400</v>
      </c>
      <c r="AC19" s="296">
        <v>46482000</v>
      </c>
      <c r="AD19" s="110"/>
      <c r="AF19" s="42" t="s">
        <v>462</v>
      </c>
      <c r="AG19" s="110">
        <v>0</v>
      </c>
      <c r="AH19" s="110">
        <v>46482000</v>
      </c>
      <c r="AI19" s="42" t="s">
        <v>764</v>
      </c>
      <c r="AJ19" s="112">
        <v>0.17799999999999999</v>
      </c>
      <c r="AK19" s="112">
        <v>0.82200000000000006</v>
      </c>
      <c r="AL19" s="529">
        <v>2324100.0000000019</v>
      </c>
      <c r="AM19" s="529">
        <v>0</v>
      </c>
      <c r="AN19" s="529">
        <v>0</v>
      </c>
      <c r="AO19" s="529">
        <v>292069.51999999996</v>
      </c>
      <c r="AP19" s="529">
        <v>300659.8</v>
      </c>
      <c r="AQ19" s="529">
        <v>678632.12</v>
      </c>
      <c r="AR19" s="529">
        <v>1374444.8</v>
      </c>
      <c r="AS19" s="529">
        <v>781715.48</v>
      </c>
      <c r="AT19" s="529">
        <v>1924222.72</v>
      </c>
      <c r="AU19" s="529">
        <v>1709465.72</v>
      </c>
      <c r="AV19" s="529">
        <v>798896.03999999992</v>
      </c>
      <c r="AW19" s="529">
        <v>7860106.2000000002</v>
      </c>
      <c r="AX19" s="529">
        <v>0</v>
      </c>
      <c r="AY19" s="116">
        <v>0</v>
      </c>
      <c r="AZ19" s="42"/>
      <c r="BA19" s="529">
        <v>0</v>
      </c>
      <c r="BB19" s="529">
        <v>0</v>
      </c>
      <c r="BC19" s="529">
        <v>1348770.4800000002</v>
      </c>
      <c r="BD19" s="529">
        <v>1388440.2000000002</v>
      </c>
      <c r="BE19" s="529">
        <v>3133907.8800000004</v>
      </c>
      <c r="BF19" s="529">
        <v>6347155.2000000002</v>
      </c>
      <c r="BG19" s="529">
        <v>3609944.5200000005</v>
      </c>
      <c r="BH19" s="529">
        <v>8886017.2800000012</v>
      </c>
      <c r="BI19" s="529">
        <v>7894274.2800000003</v>
      </c>
      <c r="BJ19" s="529">
        <v>3689283.9600000004</v>
      </c>
      <c r="BK19" s="529">
        <v>36297793.800000004</v>
      </c>
      <c r="BL19" s="42" t="s">
        <v>7188</v>
      </c>
      <c r="BM19" s="350" t="s">
        <v>7217</v>
      </c>
      <c r="BS19" s="42"/>
      <c r="BT19" s="42"/>
      <c r="BU19" s="42"/>
      <c r="BV19" s="42"/>
      <c r="BW19" s="42"/>
      <c r="BX19" s="42"/>
      <c r="BY19" s="42"/>
      <c r="BZ19" s="42"/>
      <c r="CA19" s="42"/>
      <c r="CB19" s="42"/>
      <c r="CC19" s="42"/>
      <c r="CD19" s="42"/>
      <c r="CE19" s="42"/>
      <c r="CF19" s="42"/>
    </row>
    <row r="20" spans="1:84" ht="25">
      <c r="A20" s="42" t="s">
        <v>5941</v>
      </c>
      <c r="B20" s="42" t="s">
        <v>5941</v>
      </c>
      <c r="C20" s="42"/>
      <c r="D20" s="42"/>
      <c r="E20" t="s">
        <v>280</v>
      </c>
      <c r="F20" s="497" t="s">
        <v>763</v>
      </c>
      <c r="G20" s="28" t="s">
        <v>1319</v>
      </c>
      <c r="H20" s="28"/>
      <c r="I20" s="28"/>
      <c r="J20" s="28"/>
      <c r="K20" s="28" t="s">
        <v>5943</v>
      </c>
      <c r="L20" s="387">
        <v>0.96000000000000008</v>
      </c>
      <c r="M20" s="387">
        <v>4.0000000000000008E-2</v>
      </c>
      <c r="N20" s="387">
        <v>0</v>
      </c>
      <c r="O20" s="387">
        <v>0.9</v>
      </c>
      <c r="P20" s="387">
        <v>1</v>
      </c>
      <c r="Q20" s="387">
        <v>0.95</v>
      </c>
      <c r="R20" s="42">
        <v>2031</v>
      </c>
      <c r="S20" s="389">
        <v>0</v>
      </c>
      <c r="T20" s="389">
        <v>0</v>
      </c>
      <c r="U20" s="389">
        <v>1672800</v>
      </c>
      <c r="V20" s="389">
        <v>1722000</v>
      </c>
      <c r="W20" s="389">
        <v>3886800</v>
      </c>
      <c r="X20" s="389">
        <v>7872000</v>
      </c>
      <c r="Y20" s="389">
        <v>4477200</v>
      </c>
      <c r="Z20" s="389">
        <v>11020800</v>
      </c>
      <c r="AA20" s="389">
        <v>9790800</v>
      </c>
      <c r="AB20" s="389">
        <v>4575600</v>
      </c>
      <c r="AC20" s="296">
        <v>45018000</v>
      </c>
      <c r="AD20" s="110"/>
      <c r="AF20" s="42" t="s">
        <v>456</v>
      </c>
      <c r="AG20" s="110">
        <v>0</v>
      </c>
      <c r="AH20" s="110">
        <v>45018000</v>
      </c>
      <c r="AI20" s="42" t="s">
        <v>765</v>
      </c>
      <c r="AJ20" s="112">
        <v>1</v>
      </c>
      <c r="AK20" s="112">
        <v>0</v>
      </c>
      <c r="AL20" s="529">
        <v>2250900.0000000019</v>
      </c>
      <c r="AM20" s="529">
        <v>0</v>
      </c>
      <c r="AN20" s="529">
        <v>0</v>
      </c>
      <c r="AO20" s="529">
        <v>1589160</v>
      </c>
      <c r="AP20" s="529">
        <v>1635900</v>
      </c>
      <c r="AQ20" s="529">
        <v>3692460</v>
      </c>
      <c r="AR20" s="529">
        <v>7478400</v>
      </c>
      <c r="AS20" s="529">
        <v>4253340</v>
      </c>
      <c r="AT20" s="529">
        <v>10469760</v>
      </c>
      <c r="AU20" s="529">
        <v>9301260</v>
      </c>
      <c r="AV20" s="529">
        <v>4346820</v>
      </c>
      <c r="AW20" s="529">
        <v>42767100</v>
      </c>
      <c r="AX20" s="529">
        <v>0</v>
      </c>
      <c r="AY20" s="116">
        <v>0</v>
      </c>
      <c r="AZ20" s="42"/>
      <c r="BA20" s="529">
        <v>0</v>
      </c>
      <c r="BB20" s="529">
        <v>0</v>
      </c>
      <c r="BC20" s="529">
        <v>0</v>
      </c>
      <c r="BD20" s="529">
        <v>0</v>
      </c>
      <c r="BE20" s="529">
        <v>0</v>
      </c>
      <c r="BF20" s="529">
        <v>0</v>
      </c>
      <c r="BG20" s="529">
        <v>0</v>
      </c>
      <c r="BH20" s="529">
        <v>0</v>
      </c>
      <c r="BI20" s="529">
        <v>0</v>
      </c>
      <c r="BJ20" s="529">
        <v>0</v>
      </c>
      <c r="BK20" s="529">
        <v>0</v>
      </c>
      <c r="BL20" s="42" t="s">
        <v>7188</v>
      </c>
      <c r="BM20" s="350" t="s">
        <v>7218</v>
      </c>
      <c r="BS20" s="42"/>
      <c r="BT20" s="42"/>
      <c r="BU20" s="42"/>
      <c r="BV20" s="42"/>
      <c r="BW20" s="42"/>
      <c r="BX20" s="42"/>
      <c r="BY20" s="42"/>
      <c r="BZ20" s="42"/>
      <c r="CA20" s="42"/>
      <c r="CB20" s="42"/>
      <c r="CC20" s="42"/>
      <c r="CD20" s="42"/>
      <c r="CE20" s="42"/>
      <c r="CF20" s="42"/>
    </row>
    <row r="21" spans="1:84" ht="26">
      <c r="A21" s="42" t="s">
        <v>5941</v>
      </c>
      <c r="B21" s="42" t="s">
        <v>5941</v>
      </c>
      <c r="C21" s="42"/>
      <c r="D21" s="42"/>
      <c r="E21" t="s">
        <v>280</v>
      </c>
      <c r="F21" s="497" t="s">
        <v>5948</v>
      </c>
      <c r="G21" s="28" t="s">
        <v>1319</v>
      </c>
      <c r="H21" s="28"/>
      <c r="I21" s="28"/>
      <c r="J21" s="28"/>
      <c r="K21" s="28" t="s">
        <v>5947</v>
      </c>
      <c r="L21" s="387"/>
      <c r="M21" s="387"/>
      <c r="N21" s="387"/>
      <c r="O21" s="387">
        <v>0.94</v>
      </c>
      <c r="P21" s="387">
        <v>1</v>
      </c>
      <c r="Q21" s="387">
        <v>0.97</v>
      </c>
      <c r="R21" s="42">
        <v>2036</v>
      </c>
      <c r="S21" s="388">
        <v>0</v>
      </c>
      <c r="T21" s="388">
        <v>0</v>
      </c>
      <c r="U21" s="388">
        <v>0</v>
      </c>
      <c r="V21" s="388">
        <v>0</v>
      </c>
      <c r="W21" s="388">
        <v>0</v>
      </c>
      <c r="X21" s="388">
        <v>0</v>
      </c>
      <c r="Y21" s="388">
        <v>0</v>
      </c>
      <c r="Z21" s="388">
        <v>0</v>
      </c>
      <c r="AA21" s="388">
        <v>400000</v>
      </c>
      <c r="AB21" s="388">
        <v>400000</v>
      </c>
      <c r="AC21" s="296">
        <v>800000</v>
      </c>
      <c r="AD21" s="110"/>
      <c r="AF21" s="42" t="s">
        <v>480</v>
      </c>
      <c r="AG21" s="110">
        <v>0</v>
      </c>
      <c r="AH21" s="110">
        <v>800000</v>
      </c>
      <c r="AI21" s="42" t="s">
        <v>765</v>
      </c>
      <c r="AJ21" s="112">
        <v>0.66666666666666663</v>
      </c>
      <c r="AK21" s="112">
        <v>0.33333333333333337</v>
      </c>
      <c r="AL21" s="529">
        <v>24000.000000000022</v>
      </c>
      <c r="AM21" s="529">
        <v>0</v>
      </c>
      <c r="AN21" s="529">
        <v>0</v>
      </c>
      <c r="AO21" s="529">
        <v>0</v>
      </c>
      <c r="AP21" s="529">
        <v>0</v>
      </c>
      <c r="AQ21" s="529">
        <v>0</v>
      </c>
      <c r="AR21" s="529">
        <v>0</v>
      </c>
      <c r="AS21" s="529">
        <v>0</v>
      </c>
      <c r="AT21" s="529">
        <v>0</v>
      </c>
      <c r="AU21" s="529">
        <v>258666.66666666666</v>
      </c>
      <c r="AV21" s="529">
        <v>258666.66666666666</v>
      </c>
      <c r="AW21" s="529">
        <v>517333.33333333331</v>
      </c>
      <c r="AX21" s="529">
        <v>0</v>
      </c>
      <c r="AY21" s="116">
        <v>0</v>
      </c>
      <c r="AZ21" s="42"/>
      <c r="BA21" s="529">
        <v>0</v>
      </c>
      <c r="BB21" s="529">
        <v>0</v>
      </c>
      <c r="BC21" s="529">
        <v>0</v>
      </c>
      <c r="BD21" s="529">
        <v>0</v>
      </c>
      <c r="BE21" s="529">
        <v>0</v>
      </c>
      <c r="BF21" s="529">
        <v>0</v>
      </c>
      <c r="BG21" s="529">
        <v>0</v>
      </c>
      <c r="BH21" s="529">
        <v>0</v>
      </c>
      <c r="BI21" s="529">
        <v>129333.33333333334</v>
      </c>
      <c r="BJ21" s="529">
        <v>129333.33333333334</v>
      </c>
      <c r="BK21" s="529">
        <v>258666.66666666669</v>
      </c>
      <c r="BL21" s="42" t="s">
        <v>7188</v>
      </c>
      <c r="BM21" s="350" t="s">
        <v>7219</v>
      </c>
      <c r="BS21" s="42"/>
      <c r="BT21" s="42"/>
      <c r="BU21" s="42"/>
      <c r="BV21" s="42"/>
      <c r="BW21" s="42"/>
      <c r="BX21" s="42"/>
      <c r="BY21" s="42"/>
      <c r="BZ21" s="42"/>
      <c r="CA21" s="42"/>
      <c r="CB21" s="42"/>
      <c r="CC21" s="42"/>
      <c r="CD21" s="42"/>
      <c r="CE21" s="42"/>
      <c r="CF21" s="42"/>
    </row>
    <row r="22" spans="1:84" ht="25">
      <c r="A22" s="42" t="s">
        <v>5941</v>
      </c>
      <c r="B22" s="42" t="s">
        <v>5941</v>
      </c>
      <c r="C22" s="42"/>
      <c r="D22" s="42"/>
      <c r="E22" t="s">
        <v>280</v>
      </c>
      <c r="F22" s="497" t="s">
        <v>759</v>
      </c>
      <c r="G22" s="28" t="s">
        <v>1318</v>
      </c>
      <c r="H22" s="28"/>
      <c r="I22" s="28"/>
      <c r="J22" s="28"/>
      <c r="K22" s="28" t="s">
        <v>6646</v>
      </c>
      <c r="L22" s="387">
        <v>0.96000000000000008</v>
      </c>
      <c r="M22" s="387">
        <v>4.0000000000000008E-2</v>
      </c>
      <c r="N22" s="387">
        <v>0</v>
      </c>
      <c r="O22" s="387">
        <v>0.97</v>
      </c>
      <c r="P22" s="387">
        <v>1</v>
      </c>
      <c r="Q22" s="387">
        <v>0.98499999999999999</v>
      </c>
      <c r="R22" s="42">
        <v>2031</v>
      </c>
      <c r="S22" s="388">
        <v>0</v>
      </c>
      <c r="T22" s="388">
        <v>0</v>
      </c>
      <c r="U22" s="388">
        <v>700000</v>
      </c>
      <c r="V22" s="388">
        <v>600000</v>
      </c>
      <c r="W22" s="388">
        <v>1600000</v>
      </c>
      <c r="X22" s="388">
        <v>3500000</v>
      </c>
      <c r="Y22" s="388">
        <v>1900000</v>
      </c>
      <c r="Z22" s="388">
        <v>4500000</v>
      </c>
      <c r="AA22" s="388">
        <v>3500000</v>
      </c>
      <c r="AB22" s="388">
        <v>0</v>
      </c>
      <c r="AC22" s="296">
        <v>16300000</v>
      </c>
      <c r="AD22" s="110"/>
      <c r="AF22" s="42" t="s">
        <v>441</v>
      </c>
      <c r="AG22" s="110">
        <v>0</v>
      </c>
      <c r="AH22" s="110">
        <v>16300000</v>
      </c>
      <c r="AI22" s="42" t="s">
        <v>765</v>
      </c>
      <c r="AJ22" s="112">
        <v>1</v>
      </c>
      <c r="AK22" s="112">
        <v>0</v>
      </c>
      <c r="AL22" s="529">
        <v>244500.0000000002</v>
      </c>
      <c r="AM22" s="529">
        <v>0</v>
      </c>
      <c r="AN22" s="529">
        <v>0</v>
      </c>
      <c r="AO22" s="529">
        <v>689500</v>
      </c>
      <c r="AP22" s="529">
        <v>591000</v>
      </c>
      <c r="AQ22" s="529">
        <v>1576000</v>
      </c>
      <c r="AR22" s="529">
        <v>3447500</v>
      </c>
      <c r="AS22" s="529">
        <v>1871500</v>
      </c>
      <c r="AT22" s="529">
        <v>4432500</v>
      </c>
      <c r="AU22" s="529">
        <v>3447500</v>
      </c>
      <c r="AV22" s="529">
        <v>0</v>
      </c>
      <c r="AW22" s="529">
        <v>16055500</v>
      </c>
      <c r="AX22" s="529">
        <v>0</v>
      </c>
      <c r="AY22" s="116">
        <v>0</v>
      </c>
      <c r="AZ22" s="42"/>
      <c r="BA22" s="529">
        <v>0</v>
      </c>
      <c r="BB22" s="529">
        <v>0</v>
      </c>
      <c r="BC22" s="529">
        <v>0</v>
      </c>
      <c r="BD22" s="529">
        <v>0</v>
      </c>
      <c r="BE22" s="529">
        <v>0</v>
      </c>
      <c r="BF22" s="529">
        <v>0</v>
      </c>
      <c r="BG22" s="529">
        <v>0</v>
      </c>
      <c r="BH22" s="529">
        <v>0</v>
      </c>
      <c r="BI22" s="529">
        <v>0</v>
      </c>
      <c r="BJ22" s="529">
        <v>0</v>
      </c>
      <c r="BK22" s="529">
        <v>0</v>
      </c>
      <c r="BL22" s="42" t="s">
        <v>7188</v>
      </c>
      <c r="BM22" s="350" t="s">
        <v>7220</v>
      </c>
      <c r="BS22" s="42"/>
      <c r="BT22" s="42"/>
      <c r="BU22" s="42"/>
      <c r="BV22" s="42"/>
      <c r="BW22" s="42"/>
      <c r="BX22" s="42"/>
      <c r="BY22" s="42"/>
      <c r="BZ22" s="42"/>
      <c r="CA22" s="42"/>
      <c r="CB22" s="42"/>
      <c r="CC22" s="42"/>
      <c r="CD22" s="42"/>
      <c r="CE22" s="42"/>
      <c r="CF22" s="42"/>
    </row>
    <row r="23" spans="1:84" ht="26">
      <c r="A23" s="42" t="s">
        <v>5941</v>
      </c>
      <c r="B23" s="42" t="s">
        <v>5941</v>
      </c>
      <c r="C23" s="42"/>
      <c r="D23" s="42"/>
      <c r="E23" t="s">
        <v>280</v>
      </c>
      <c r="F23" s="497" t="s">
        <v>5949</v>
      </c>
      <c r="G23" s="28" t="s">
        <v>1318</v>
      </c>
      <c r="H23" s="28"/>
      <c r="I23" s="28"/>
      <c r="J23" s="28"/>
      <c r="K23" s="28" t="s">
        <v>6646</v>
      </c>
      <c r="L23" s="387"/>
      <c r="M23" s="387"/>
      <c r="N23" s="387"/>
      <c r="O23" s="387">
        <v>0.9</v>
      </c>
      <c r="P23" s="387">
        <v>1</v>
      </c>
      <c r="Q23" s="387">
        <v>0.95</v>
      </c>
      <c r="R23" s="42">
        <v>2036</v>
      </c>
      <c r="S23" s="388">
        <v>0</v>
      </c>
      <c r="T23" s="388">
        <v>0</v>
      </c>
      <c r="U23" s="388">
        <v>0</v>
      </c>
      <c r="V23" s="388">
        <v>0</v>
      </c>
      <c r="W23" s="388">
        <v>0</v>
      </c>
      <c r="X23" s="388">
        <v>0</v>
      </c>
      <c r="Y23" s="388">
        <v>0</v>
      </c>
      <c r="Z23" s="388">
        <v>0</v>
      </c>
      <c r="AA23" s="388">
        <v>1200000</v>
      </c>
      <c r="AB23" s="388">
        <v>1200000</v>
      </c>
      <c r="AC23" s="296">
        <v>2400000</v>
      </c>
      <c r="AD23" s="110"/>
      <c r="AF23" s="42" t="s">
        <v>441</v>
      </c>
      <c r="AG23" s="110">
        <v>0</v>
      </c>
      <c r="AH23" s="110">
        <v>2400000</v>
      </c>
      <c r="AI23" s="42" t="s">
        <v>765</v>
      </c>
      <c r="AJ23" s="112">
        <v>0.66666666666666663</v>
      </c>
      <c r="AK23" s="112">
        <v>0.33333333333333337</v>
      </c>
      <c r="AL23" s="529">
        <v>120000.0000000001</v>
      </c>
      <c r="AM23" s="529">
        <v>0</v>
      </c>
      <c r="AN23" s="529">
        <v>0</v>
      </c>
      <c r="AO23" s="529">
        <v>0</v>
      </c>
      <c r="AP23" s="529">
        <v>0</v>
      </c>
      <c r="AQ23" s="529">
        <v>0</v>
      </c>
      <c r="AR23" s="529">
        <v>0</v>
      </c>
      <c r="AS23" s="529">
        <v>0</v>
      </c>
      <c r="AT23" s="529">
        <v>0</v>
      </c>
      <c r="AU23" s="529">
        <v>760000</v>
      </c>
      <c r="AV23" s="529">
        <v>760000</v>
      </c>
      <c r="AW23" s="529">
        <v>1520000</v>
      </c>
      <c r="AX23" s="529">
        <v>0</v>
      </c>
      <c r="AY23" s="116">
        <v>0</v>
      </c>
      <c r="AZ23" s="42"/>
      <c r="BA23" s="529">
        <v>0</v>
      </c>
      <c r="BB23" s="529">
        <v>0</v>
      </c>
      <c r="BC23" s="529">
        <v>0</v>
      </c>
      <c r="BD23" s="529">
        <v>0</v>
      </c>
      <c r="BE23" s="529">
        <v>0</v>
      </c>
      <c r="BF23" s="529">
        <v>0</v>
      </c>
      <c r="BG23" s="529">
        <v>0</v>
      </c>
      <c r="BH23" s="529">
        <v>0</v>
      </c>
      <c r="BI23" s="529">
        <v>380000.00000000006</v>
      </c>
      <c r="BJ23" s="529">
        <v>380000.00000000006</v>
      </c>
      <c r="BK23" s="529">
        <v>760000.00000000012</v>
      </c>
      <c r="BL23" s="42" t="s">
        <v>7188</v>
      </c>
      <c r="BM23" s="350" t="s">
        <v>7221</v>
      </c>
      <c r="BS23" s="42"/>
      <c r="BT23" s="42"/>
      <c r="BU23" s="42"/>
      <c r="BV23" s="42"/>
      <c r="BW23" s="42"/>
      <c r="BX23" s="42"/>
      <c r="BY23" s="42"/>
      <c r="BZ23" s="42"/>
      <c r="CA23" s="42"/>
      <c r="CB23" s="42"/>
      <c r="CC23" s="42"/>
      <c r="CD23" s="42"/>
      <c r="CE23" s="42"/>
      <c r="CF23" s="42"/>
    </row>
    <row r="24" spans="1:84" ht="58">
      <c r="A24" s="391" t="s">
        <v>758</v>
      </c>
      <c r="B24" s="392" t="s">
        <v>2016</v>
      </c>
      <c r="C24" s="393"/>
      <c r="D24" s="391"/>
      <c r="E24">
        <v>27501</v>
      </c>
      <c r="F24" s="498" t="s">
        <v>5950</v>
      </c>
      <c r="G24" s="390" t="s">
        <v>5951</v>
      </c>
      <c r="H24" s="394" t="s">
        <v>1979</v>
      </c>
      <c r="I24" s="390" t="s">
        <v>2002</v>
      </c>
      <c r="J24" s="390" t="s">
        <v>2003</v>
      </c>
      <c r="K24" s="390" t="s">
        <v>5952</v>
      </c>
      <c r="L24" s="395">
        <v>0.23</v>
      </c>
      <c r="M24" s="395"/>
      <c r="N24" s="395"/>
      <c r="O24" s="396">
        <v>0.5</v>
      </c>
      <c r="P24" s="396">
        <v>0.5</v>
      </c>
      <c r="Q24" s="396">
        <v>0.5</v>
      </c>
      <c r="R24" s="391">
        <v>2032</v>
      </c>
      <c r="S24" s="397">
        <v>574000</v>
      </c>
      <c r="T24" s="397">
        <v>3050447</v>
      </c>
      <c r="U24" s="397">
        <v>3030000</v>
      </c>
      <c r="V24" s="398"/>
      <c r="W24" s="398"/>
      <c r="X24" s="398"/>
      <c r="Y24" s="398"/>
      <c r="Z24" s="398"/>
      <c r="AA24" s="398"/>
      <c r="AB24" s="398"/>
      <c r="AC24" s="296">
        <v>6654447</v>
      </c>
      <c r="AD24" s="110"/>
      <c r="AF24" s="42" t="s">
        <v>656</v>
      </c>
      <c r="AG24" s="110">
        <v>0</v>
      </c>
      <c r="AH24" s="110">
        <v>6654447</v>
      </c>
      <c r="AI24" s="42" t="s">
        <v>765</v>
      </c>
      <c r="AJ24" s="112">
        <v>0.90909090909090906</v>
      </c>
      <c r="AK24" s="112">
        <v>9.0909090909090939E-2</v>
      </c>
      <c r="AL24" s="529">
        <v>3327223.5</v>
      </c>
      <c r="AM24" s="529">
        <v>260909.09090909091</v>
      </c>
      <c r="AN24" s="529">
        <v>1386566.8181818181</v>
      </c>
      <c r="AO24" s="529">
        <v>1377272.7272727273</v>
      </c>
      <c r="AP24" s="529">
        <v>0</v>
      </c>
      <c r="AQ24" s="529">
        <v>0</v>
      </c>
      <c r="AR24" s="529">
        <v>0</v>
      </c>
      <c r="AS24" s="529">
        <v>0</v>
      </c>
      <c r="AT24" s="529">
        <v>0</v>
      </c>
      <c r="AU24" s="529">
        <v>0</v>
      </c>
      <c r="AV24" s="529">
        <v>0</v>
      </c>
      <c r="AW24" s="529">
        <v>3024748.6363636362</v>
      </c>
      <c r="AX24" s="529">
        <v>0</v>
      </c>
      <c r="AY24" s="116">
        <v>0</v>
      </c>
      <c r="AZ24" s="42"/>
      <c r="BA24" s="529">
        <v>26090.909090909099</v>
      </c>
      <c r="BB24" s="529">
        <v>138656.68181818185</v>
      </c>
      <c r="BC24" s="529">
        <v>137727.27272727276</v>
      </c>
      <c r="BD24" s="529">
        <v>0</v>
      </c>
      <c r="BE24" s="529">
        <v>0</v>
      </c>
      <c r="BF24" s="529">
        <v>0</v>
      </c>
      <c r="BG24" s="529">
        <v>0</v>
      </c>
      <c r="BH24" s="529">
        <v>0</v>
      </c>
      <c r="BI24" s="529">
        <v>0</v>
      </c>
      <c r="BJ24" s="529">
        <v>0</v>
      </c>
      <c r="BK24" s="529">
        <v>302474.86363636371</v>
      </c>
      <c r="BL24" s="42" t="s">
        <v>7188</v>
      </c>
      <c r="BM24" s="350" t="s">
        <v>7222</v>
      </c>
      <c r="BS24" s="42"/>
      <c r="BT24" s="42"/>
      <c r="BU24" s="42"/>
      <c r="BV24" s="42"/>
      <c r="BW24" s="42"/>
      <c r="BX24" s="42"/>
      <c r="BY24" s="42"/>
      <c r="BZ24" s="42"/>
      <c r="CA24" s="42"/>
      <c r="CB24" s="42"/>
      <c r="CC24" s="42"/>
      <c r="CD24" s="42"/>
      <c r="CE24" s="42"/>
      <c r="CF24" s="42"/>
    </row>
    <row r="25" spans="1:84" ht="43.5">
      <c r="A25" s="391" t="s">
        <v>758</v>
      </c>
      <c r="B25" s="392" t="s">
        <v>2016</v>
      </c>
      <c r="C25" s="393"/>
      <c r="D25" s="391"/>
      <c r="E25">
        <v>27509</v>
      </c>
      <c r="F25" s="498" t="s">
        <v>5953</v>
      </c>
      <c r="G25" s="390" t="s">
        <v>5954</v>
      </c>
      <c r="H25" s="394" t="s">
        <v>1964</v>
      </c>
      <c r="I25" s="390" t="s">
        <v>2002</v>
      </c>
      <c r="J25" s="390" t="s">
        <v>2003</v>
      </c>
      <c r="K25" s="390" t="s">
        <v>5952</v>
      </c>
      <c r="L25" s="395">
        <v>0.3</v>
      </c>
      <c r="M25" s="395"/>
      <c r="N25" s="395"/>
      <c r="O25" s="396">
        <v>0.3</v>
      </c>
      <c r="P25" s="396">
        <v>0.3</v>
      </c>
      <c r="Q25" s="396">
        <v>0.3</v>
      </c>
      <c r="R25" s="391">
        <v>2032</v>
      </c>
      <c r="S25" s="398"/>
      <c r="T25" s="398"/>
      <c r="U25" s="397">
        <v>1000000</v>
      </c>
      <c r="V25" s="398"/>
      <c r="W25" s="398"/>
      <c r="X25" s="398"/>
      <c r="Y25" s="398"/>
      <c r="Z25" s="398"/>
      <c r="AA25" s="398"/>
      <c r="AB25" s="398"/>
      <c r="AC25" s="296">
        <v>1000000</v>
      </c>
      <c r="AD25" s="110"/>
      <c r="AF25" s="42" t="s">
        <v>656</v>
      </c>
      <c r="AG25" s="110">
        <v>0</v>
      </c>
      <c r="AH25" s="110">
        <v>1000000</v>
      </c>
      <c r="AI25" s="42" t="s">
        <v>765</v>
      </c>
      <c r="AJ25" s="112">
        <v>0.90909090909090906</v>
      </c>
      <c r="AK25" s="112">
        <v>9.0909090909090939E-2</v>
      </c>
      <c r="AL25" s="529">
        <v>700000</v>
      </c>
      <c r="AM25" s="529">
        <v>0</v>
      </c>
      <c r="AN25" s="529">
        <v>0</v>
      </c>
      <c r="AO25" s="529">
        <v>272727.27272727271</v>
      </c>
      <c r="AP25" s="529">
        <v>0</v>
      </c>
      <c r="AQ25" s="529">
        <v>0</v>
      </c>
      <c r="AR25" s="529">
        <v>0</v>
      </c>
      <c r="AS25" s="529">
        <v>0</v>
      </c>
      <c r="AT25" s="529">
        <v>0</v>
      </c>
      <c r="AU25" s="529">
        <v>0</v>
      </c>
      <c r="AV25" s="529">
        <v>0</v>
      </c>
      <c r="AW25" s="529">
        <v>272727.27272727271</v>
      </c>
      <c r="AX25" s="529">
        <v>0</v>
      </c>
      <c r="AY25" s="116">
        <v>0</v>
      </c>
      <c r="AZ25" s="42"/>
      <c r="BA25" s="529">
        <v>0</v>
      </c>
      <c r="BB25" s="529">
        <v>0</v>
      </c>
      <c r="BC25" s="529">
        <v>27272.727272727283</v>
      </c>
      <c r="BD25" s="529">
        <v>0</v>
      </c>
      <c r="BE25" s="529">
        <v>0</v>
      </c>
      <c r="BF25" s="529">
        <v>0</v>
      </c>
      <c r="BG25" s="529">
        <v>0</v>
      </c>
      <c r="BH25" s="529">
        <v>0</v>
      </c>
      <c r="BI25" s="529">
        <v>0</v>
      </c>
      <c r="BJ25" s="529">
        <v>0</v>
      </c>
      <c r="BK25" s="529">
        <v>27272.727272727283</v>
      </c>
      <c r="BL25" s="42" t="s">
        <v>7188</v>
      </c>
      <c r="BM25" s="350" t="s">
        <v>7223</v>
      </c>
      <c r="BS25" s="42"/>
      <c r="BT25" s="42"/>
      <c r="BU25" s="42"/>
      <c r="BV25" s="42"/>
      <c r="BW25" s="42"/>
      <c r="BX25" s="42"/>
      <c r="BY25" s="42"/>
      <c r="BZ25" s="42"/>
      <c r="CA25" s="42"/>
      <c r="CB25" s="42"/>
      <c r="CC25" s="42"/>
      <c r="CD25" s="42"/>
      <c r="CE25" s="42"/>
      <c r="CF25" s="42"/>
    </row>
    <row r="26" spans="1:84" ht="43.5">
      <c r="A26" s="391" t="s">
        <v>758</v>
      </c>
      <c r="B26" s="392" t="s">
        <v>2016</v>
      </c>
      <c r="C26" s="393"/>
      <c r="D26" s="391"/>
      <c r="E26">
        <v>27513</v>
      </c>
      <c r="F26" s="498" t="s">
        <v>5955</v>
      </c>
      <c r="G26" s="390" t="s">
        <v>5954</v>
      </c>
      <c r="H26" s="394" t="s">
        <v>1964</v>
      </c>
      <c r="I26" s="390" t="s">
        <v>2002</v>
      </c>
      <c r="J26" s="390" t="s">
        <v>2003</v>
      </c>
      <c r="K26" s="390" t="s">
        <v>5952</v>
      </c>
      <c r="L26" s="395">
        <v>0.3</v>
      </c>
      <c r="M26" s="395"/>
      <c r="N26" s="395"/>
      <c r="O26" s="396">
        <v>0.3</v>
      </c>
      <c r="P26" s="396">
        <v>0.3</v>
      </c>
      <c r="Q26" s="396">
        <v>0.3</v>
      </c>
      <c r="R26" s="391">
        <v>2032</v>
      </c>
      <c r="S26" s="398"/>
      <c r="T26" s="397">
        <v>500000</v>
      </c>
      <c r="U26" s="398"/>
      <c r="V26" s="398"/>
      <c r="W26" s="398"/>
      <c r="X26" s="398"/>
      <c r="Y26" s="398"/>
      <c r="Z26" s="398"/>
      <c r="AA26" s="398"/>
      <c r="AB26" s="398"/>
      <c r="AC26" s="296">
        <v>500000</v>
      </c>
      <c r="AD26" s="110"/>
      <c r="AF26" s="42" t="s">
        <v>656</v>
      </c>
      <c r="AG26" s="110">
        <v>0</v>
      </c>
      <c r="AH26" s="110">
        <v>500000</v>
      </c>
      <c r="AI26" s="42" t="s">
        <v>765</v>
      </c>
      <c r="AJ26" s="112">
        <v>0.90909090909090906</v>
      </c>
      <c r="AK26" s="112">
        <v>9.0909090909090939E-2</v>
      </c>
      <c r="AL26" s="529">
        <v>350000</v>
      </c>
      <c r="AM26" s="529">
        <v>0</v>
      </c>
      <c r="AN26" s="529">
        <v>136363.63636363635</v>
      </c>
      <c r="AO26" s="529">
        <v>0</v>
      </c>
      <c r="AP26" s="529">
        <v>0</v>
      </c>
      <c r="AQ26" s="529">
        <v>0</v>
      </c>
      <c r="AR26" s="529">
        <v>0</v>
      </c>
      <c r="AS26" s="529">
        <v>0</v>
      </c>
      <c r="AT26" s="529">
        <v>0</v>
      </c>
      <c r="AU26" s="529">
        <v>0</v>
      </c>
      <c r="AV26" s="529">
        <v>0</v>
      </c>
      <c r="AW26" s="529">
        <v>136363.63636363635</v>
      </c>
      <c r="AX26" s="529">
        <v>0</v>
      </c>
      <c r="AY26" s="116">
        <v>0</v>
      </c>
      <c r="AZ26" s="42"/>
      <c r="BA26" s="529">
        <v>0</v>
      </c>
      <c r="BB26" s="529">
        <v>13636.363636363641</v>
      </c>
      <c r="BC26" s="529">
        <v>0</v>
      </c>
      <c r="BD26" s="529">
        <v>0</v>
      </c>
      <c r="BE26" s="529">
        <v>0</v>
      </c>
      <c r="BF26" s="529">
        <v>0</v>
      </c>
      <c r="BG26" s="529">
        <v>0</v>
      </c>
      <c r="BH26" s="529">
        <v>0</v>
      </c>
      <c r="BI26" s="529">
        <v>0</v>
      </c>
      <c r="BJ26" s="529">
        <v>0</v>
      </c>
      <c r="BK26" s="529">
        <v>13636.363636363641</v>
      </c>
      <c r="BL26" s="42" t="s">
        <v>7188</v>
      </c>
      <c r="BM26" s="350" t="s">
        <v>7224</v>
      </c>
      <c r="BS26" s="42"/>
      <c r="BT26" s="42"/>
      <c r="BU26" s="42"/>
      <c r="BV26" s="42"/>
      <c r="BW26" s="42"/>
      <c r="BX26" s="42"/>
      <c r="BY26" s="42"/>
      <c r="BZ26" s="42"/>
      <c r="CA26" s="42"/>
      <c r="CB26" s="42"/>
      <c r="CC26" s="42"/>
      <c r="CD26" s="42"/>
      <c r="CE26" s="42"/>
      <c r="CF26" s="42"/>
    </row>
    <row r="27" spans="1:84" ht="43.5">
      <c r="A27" s="391" t="s">
        <v>758</v>
      </c>
      <c r="B27" s="392" t="s">
        <v>2016</v>
      </c>
      <c r="C27" s="393"/>
      <c r="D27" s="391"/>
      <c r="E27">
        <v>20839</v>
      </c>
      <c r="F27" s="498" t="s">
        <v>5956</v>
      </c>
      <c r="G27" s="390" t="s">
        <v>5954</v>
      </c>
      <c r="H27" s="394" t="s">
        <v>1964</v>
      </c>
      <c r="I27" s="390" t="s">
        <v>2002</v>
      </c>
      <c r="J27" s="390" t="s">
        <v>2003</v>
      </c>
      <c r="K27" s="390" t="s">
        <v>5952</v>
      </c>
      <c r="L27" s="395">
        <v>0.3</v>
      </c>
      <c r="M27" s="395"/>
      <c r="N27" s="395"/>
      <c r="O27" s="396">
        <v>0.3</v>
      </c>
      <c r="P27" s="396">
        <v>0.3</v>
      </c>
      <c r="Q27" s="396">
        <v>0.3</v>
      </c>
      <c r="R27" s="391">
        <v>2032</v>
      </c>
      <c r="S27" s="397">
        <v>500000</v>
      </c>
      <c r="T27" s="397"/>
      <c r="U27" s="397">
        <v>2300000</v>
      </c>
      <c r="V27" s="397">
        <v>1000000</v>
      </c>
      <c r="W27" s="398"/>
      <c r="X27" s="398"/>
      <c r="Y27" s="398"/>
      <c r="Z27" s="398"/>
      <c r="AA27" s="398"/>
      <c r="AB27" s="398"/>
      <c r="AC27" s="296">
        <v>3800000</v>
      </c>
      <c r="AD27" s="110"/>
      <c r="AF27" s="42" t="s">
        <v>656</v>
      </c>
      <c r="AG27" s="110">
        <v>0</v>
      </c>
      <c r="AH27" s="110">
        <v>3800000</v>
      </c>
      <c r="AI27" s="42" t="s">
        <v>765</v>
      </c>
      <c r="AJ27" s="112">
        <v>0.90909090909090906</v>
      </c>
      <c r="AK27" s="112">
        <v>9.0909090909090939E-2</v>
      </c>
      <c r="AL27" s="529">
        <v>2660000</v>
      </c>
      <c r="AM27" s="529">
        <v>136363.63636363635</v>
      </c>
      <c r="AN27" s="529">
        <v>0</v>
      </c>
      <c r="AO27" s="529">
        <v>627272.72727272729</v>
      </c>
      <c r="AP27" s="529">
        <v>272727.27272727271</v>
      </c>
      <c r="AQ27" s="529">
        <v>0</v>
      </c>
      <c r="AR27" s="529">
        <v>0</v>
      </c>
      <c r="AS27" s="529">
        <v>0</v>
      </c>
      <c r="AT27" s="529">
        <v>0</v>
      </c>
      <c r="AU27" s="529">
        <v>0</v>
      </c>
      <c r="AV27" s="529">
        <v>0</v>
      </c>
      <c r="AW27" s="529">
        <v>1036363.6363636364</v>
      </c>
      <c r="AX27" s="529">
        <v>0</v>
      </c>
      <c r="AY27" s="116">
        <v>0</v>
      </c>
      <c r="AZ27" s="42"/>
      <c r="BA27" s="529">
        <v>13636.363636363641</v>
      </c>
      <c r="BB27" s="529">
        <v>0</v>
      </c>
      <c r="BC27" s="529">
        <v>62727.27272727275</v>
      </c>
      <c r="BD27" s="529">
        <v>27272.727272727283</v>
      </c>
      <c r="BE27" s="529">
        <v>0</v>
      </c>
      <c r="BF27" s="529">
        <v>0</v>
      </c>
      <c r="BG27" s="529">
        <v>0</v>
      </c>
      <c r="BH27" s="529">
        <v>0</v>
      </c>
      <c r="BI27" s="529">
        <v>0</v>
      </c>
      <c r="BJ27" s="529">
        <v>0</v>
      </c>
      <c r="BK27" s="529">
        <v>103636.36363636368</v>
      </c>
      <c r="BL27" s="42" t="s">
        <v>7188</v>
      </c>
      <c r="BM27" s="350" t="s">
        <v>7225</v>
      </c>
      <c r="BS27" s="42"/>
      <c r="BT27" s="42"/>
      <c r="BU27" s="42"/>
      <c r="BV27" s="42"/>
      <c r="BW27" s="42"/>
      <c r="BX27" s="42"/>
      <c r="BY27" s="42"/>
      <c r="BZ27" s="42"/>
      <c r="CA27" s="42"/>
      <c r="CB27" s="42"/>
      <c r="CC27" s="42"/>
      <c r="CD27" s="42"/>
      <c r="CE27" s="42"/>
      <c r="CF27" s="42"/>
    </row>
    <row r="28" spans="1:84" ht="43.5">
      <c r="A28" s="391" t="s">
        <v>758</v>
      </c>
      <c r="B28" s="392" t="s">
        <v>2016</v>
      </c>
      <c r="C28" s="393"/>
      <c r="D28" s="391"/>
      <c r="E28">
        <v>25014</v>
      </c>
      <c r="F28" s="498" t="s">
        <v>5957</v>
      </c>
      <c r="G28" s="390" t="s">
        <v>5954</v>
      </c>
      <c r="H28" s="390" t="s">
        <v>49</v>
      </c>
      <c r="I28" s="390" t="s">
        <v>2002</v>
      </c>
      <c r="J28" s="390" t="s">
        <v>2003</v>
      </c>
      <c r="K28" s="390" t="s">
        <v>5952</v>
      </c>
      <c r="L28" s="395">
        <v>0.3</v>
      </c>
      <c r="M28" s="395"/>
      <c r="N28" s="395"/>
      <c r="O28" s="396">
        <v>0.3</v>
      </c>
      <c r="P28" s="396">
        <v>0.3</v>
      </c>
      <c r="Q28" s="396">
        <v>0.3</v>
      </c>
      <c r="R28" s="391">
        <v>2032</v>
      </c>
      <c r="S28" s="397">
        <v>1507000</v>
      </c>
      <c r="T28" s="397">
        <v>2240000</v>
      </c>
      <c r="U28" s="397">
        <v>2161977.6399999997</v>
      </c>
      <c r="V28" s="397">
        <v>330000</v>
      </c>
      <c r="W28" s="398"/>
      <c r="X28" s="398"/>
      <c r="Y28" s="398"/>
      <c r="Z28" s="398"/>
      <c r="AA28" s="398"/>
      <c r="AB28" s="398"/>
      <c r="AC28" s="296">
        <v>6238977.6399999997</v>
      </c>
      <c r="AD28" s="110"/>
      <c r="AF28" s="42" t="s">
        <v>656</v>
      </c>
      <c r="AG28" s="110">
        <v>0</v>
      </c>
      <c r="AH28" s="110">
        <v>6238977.6399999997</v>
      </c>
      <c r="AI28" s="42" t="s">
        <v>765</v>
      </c>
      <c r="AJ28" s="112">
        <v>0.90909090909090906</v>
      </c>
      <c r="AK28" s="112">
        <v>9.0909090909090939E-2</v>
      </c>
      <c r="AL28" s="529">
        <v>4367284.3479999993</v>
      </c>
      <c r="AM28" s="529">
        <v>411000</v>
      </c>
      <c r="AN28" s="529">
        <v>610909.09090909094</v>
      </c>
      <c r="AO28" s="529">
        <v>589630.26545454538</v>
      </c>
      <c r="AP28" s="529">
        <v>90000</v>
      </c>
      <c r="AQ28" s="529">
        <v>0</v>
      </c>
      <c r="AR28" s="529">
        <v>0</v>
      </c>
      <c r="AS28" s="529">
        <v>0</v>
      </c>
      <c r="AT28" s="529">
        <v>0</v>
      </c>
      <c r="AU28" s="529">
        <v>0</v>
      </c>
      <c r="AV28" s="529">
        <v>0</v>
      </c>
      <c r="AW28" s="529">
        <v>1701539.3563636364</v>
      </c>
      <c r="AX28" s="529">
        <v>0</v>
      </c>
      <c r="AY28" s="116">
        <v>0</v>
      </c>
      <c r="AZ28" s="42"/>
      <c r="BA28" s="529">
        <v>41100.000000000015</v>
      </c>
      <c r="BB28" s="529">
        <v>61090.90909090911</v>
      </c>
      <c r="BC28" s="529">
        <v>58963.026545454559</v>
      </c>
      <c r="BD28" s="529">
        <v>9000.0000000000036</v>
      </c>
      <c r="BE28" s="529">
        <v>0</v>
      </c>
      <c r="BF28" s="529">
        <v>0</v>
      </c>
      <c r="BG28" s="529">
        <v>0</v>
      </c>
      <c r="BH28" s="529">
        <v>0</v>
      </c>
      <c r="BI28" s="529">
        <v>0</v>
      </c>
      <c r="BJ28" s="529">
        <v>0</v>
      </c>
      <c r="BK28" s="529">
        <v>170153.93563636369</v>
      </c>
      <c r="BL28" s="42" t="s">
        <v>7188</v>
      </c>
      <c r="BM28" s="350" t="s">
        <v>7226</v>
      </c>
      <c r="BS28" s="42"/>
      <c r="BT28" s="42"/>
      <c r="BU28" s="42"/>
      <c r="BV28" s="42"/>
      <c r="BW28" s="42"/>
      <c r="BX28" s="42"/>
      <c r="BY28" s="42"/>
      <c r="BZ28" s="42"/>
      <c r="CA28" s="42"/>
      <c r="CB28" s="42"/>
      <c r="CC28" s="42"/>
      <c r="CD28" s="42"/>
      <c r="CE28" s="42"/>
      <c r="CF28" s="42"/>
    </row>
    <row r="29" spans="1:84" ht="58">
      <c r="A29" s="391" t="s">
        <v>758</v>
      </c>
      <c r="B29" s="392" t="s">
        <v>2016</v>
      </c>
      <c r="C29" s="399" t="s">
        <v>5958</v>
      </c>
      <c r="D29" s="391"/>
      <c r="E29">
        <v>28483</v>
      </c>
      <c r="F29" s="498" t="s">
        <v>5959</v>
      </c>
      <c r="G29" s="390" t="s">
        <v>5960</v>
      </c>
      <c r="H29" s="390" t="s">
        <v>5961</v>
      </c>
      <c r="I29" s="390" t="s">
        <v>2002</v>
      </c>
      <c r="J29" s="390" t="s">
        <v>2003</v>
      </c>
      <c r="K29" s="390" t="s">
        <v>5962</v>
      </c>
      <c r="L29" s="395">
        <v>0.3</v>
      </c>
      <c r="M29" s="395"/>
      <c r="N29" s="395"/>
      <c r="O29" s="396">
        <v>0.3</v>
      </c>
      <c r="P29" s="396">
        <v>0.3</v>
      </c>
      <c r="Q29" s="396">
        <v>0.3</v>
      </c>
      <c r="R29" s="391">
        <v>2032</v>
      </c>
      <c r="S29" s="398">
        <v>3000000</v>
      </c>
      <c r="T29" s="398">
        <v>2700000</v>
      </c>
      <c r="U29" s="398"/>
      <c r="V29" s="398"/>
      <c r="W29" s="398"/>
      <c r="X29" s="398"/>
      <c r="Y29" s="398"/>
      <c r="Z29" s="398"/>
      <c r="AA29" s="398"/>
      <c r="AB29" s="398"/>
      <c r="AC29" s="296">
        <v>5700000</v>
      </c>
      <c r="AD29" s="110"/>
      <c r="AF29" s="42" t="s">
        <v>658</v>
      </c>
      <c r="AG29" s="110">
        <v>0</v>
      </c>
      <c r="AH29" s="110">
        <v>5700000</v>
      </c>
      <c r="AI29" s="42" t="s">
        <v>765</v>
      </c>
      <c r="AJ29" s="112">
        <v>0.90909090909090906</v>
      </c>
      <c r="AK29" s="112">
        <v>9.0909090909090939E-2</v>
      </c>
      <c r="AL29" s="529">
        <v>3989999.9999999995</v>
      </c>
      <c r="AM29" s="529">
        <v>818181.81818181812</v>
      </c>
      <c r="AN29" s="529">
        <v>736363.63636363635</v>
      </c>
      <c r="AO29" s="529">
        <v>0</v>
      </c>
      <c r="AP29" s="529">
        <v>0</v>
      </c>
      <c r="AQ29" s="529">
        <v>0</v>
      </c>
      <c r="AR29" s="529">
        <v>0</v>
      </c>
      <c r="AS29" s="529">
        <v>0</v>
      </c>
      <c r="AT29" s="529">
        <v>0</v>
      </c>
      <c r="AU29" s="529">
        <v>0</v>
      </c>
      <c r="AV29" s="529">
        <v>0</v>
      </c>
      <c r="AW29" s="529">
        <v>1554545.4545454546</v>
      </c>
      <c r="AX29" s="529">
        <v>0</v>
      </c>
      <c r="AY29" s="116">
        <v>0</v>
      </c>
      <c r="AZ29" s="42"/>
      <c r="BA29" s="529">
        <v>81818.181818181853</v>
      </c>
      <c r="BB29" s="529">
        <v>73636.363636363661</v>
      </c>
      <c r="BC29" s="529">
        <v>0</v>
      </c>
      <c r="BD29" s="529">
        <v>0</v>
      </c>
      <c r="BE29" s="529">
        <v>0</v>
      </c>
      <c r="BF29" s="529">
        <v>0</v>
      </c>
      <c r="BG29" s="529">
        <v>0</v>
      </c>
      <c r="BH29" s="529">
        <v>0</v>
      </c>
      <c r="BI29" s="529">
        <v>0</v>
      </c>
      <c r="BJ29" s="529">
        <v>0</v>
      </c>
      <c r="BK29" s="529">
        <v>155454.54545454553</v>
      </c>
      <c r="BL29" s="42" t="s">
        <v>7188</v>
      </c>
      <c r="BM29" s="350" t="s">
        <v>7227</v>
      </c>
      <c r="BS29" s="42"/>
      <c r="BT29" s="42"/>
      <c r="BU29" s="42"/>
      <c r="BV29" s="42"/>
      <c r="BW29" s="42"/>
      <c r="BX29" s="42"/>
      <c r="BY29" s="42"/>
      <c r="BZ29" s="42"/>
      <c r="CA29" s="42"/>
      <c r="CB29" s="42"/>
      <c r="CC29" s="42"/>
      <c r="CD29" s="42"/>
      <c r="CE29" s="42"/>
      <c r="CF29" s="42"/>
    </row>
    <row r="30" spans="1:84" ht="58">
      <c r="A30" s="391" t="s">
        <v>758</v>
      </c>
      <c r="B30" s="392" t="s">
        <v>2016</v>
      </c>
      <c r="C30" s="399" t="s">
        <v>5958</v>
      </c>
      <c r="D30" s="391"/>
      <c r="E30">
        <v>22296</v>
      </c>
      <c r="F30" s="498" t="s">
        <v>6952</v>
      </c>
      <c r="G30" s="390" t="s">
        <v>6929</v>
      </c>
      <c r="H30" s="390" t="s">
        <v>5961</v>
      </c>
      <c r="I30" s="390" t="s">
        <v>2002</v>
      </c>
      <c r="J30" s="390" t="s">
        <v>2003</v>
      </c>
      <c r="K30" s="390" t="s">
        <v>5963</v>
      </c>
      <c r="L30" s="400">
        <v>0.3</v>
      </c>
      <c r="M30" s="400"/>
      <c r="N30" s="400"/>
      <c r="O30" s="396">
        <v>0.3</v>
      </c>
      <c r="P30" s="396">
        <v>0.3</v>
      </c>
      <c r="Q30" s="396">
        <v>0.3</v>
      </c>
      <c r="R30" s="42">
        <v>2031</v>
      </c>
      <c r="S30" s="397">
        <v>3260000</v>
      </c>
      <c r="T30" s="397">
        <v>280000</v>
      </c>
      <c r="U30" s="397">
        <v>1330000</v>
      </c>
      <c r="V30" s="397">
        <v>4780000</v>
      </c>
      <c r="W30" s="398"/>
      <c r="X30" s="398"/>
      <c r="Y30" s="398"/>
      <c r="Z30" s="398"/>
      <c r="AA30" s="398"/>
      <c r="AB30" s="398"/>
      <c r="AC30" s="296">
        <v>9650000</v>
      </c>
      <c r="AD30" s="110"/>
      <c r="AF30" s="42" t="s">
        <v>544</v>
      </c>
      <c r="AG30" s="110">
        <v>0</v>
      </c>
      <c r="AH30" s="110">
        <v>9650000</v>
      </c>
      <c r="AI30" s="42" t="s">
        <v>765</v>
      </c>
      <c r="AJ30" s="112">
        <v>1</v>
      </c>
      <c r="AK30" s="112">
        <v>0</v>
      </c>
      <c r="AL30" s="529">
        <v>6755000</v>
      </c>
      <c r="AM30" s="529">
        <v>978000</v>
      </c>
      <c r="AN30" s="529">
        <v>84000</v>
      </c>
      <c r="AO30" s="529">
        <v>399000</v>
      </c>
      <c r="AP30" s="529">
        <v>1434000</v>
      </c>
      <c r="AQ30" s="529">
        <v>0</v>
      </c>
      <c r="AR30" s="529">
        <v>0</v>
      </c>
      <c r="AS30" s="529">
        <v>0</v>
      </c>
      <c r="AT30" s="529">
        <v>0</v>
      </c>
      <c r="AU30" s="529">
        <v>0</v>
      </c>
      <c r="AV30" s="529">
        <v>0</v>
      </c>
      <c r="AW30" s="529">
        <v>2895000</v>
      </c>
      <c r="AX30" s="529">
        <v>0</v>
      </c>
      <c r="AY30" s="116">
        <v>0</v>
      </c>
      <c r="AZ30" s="42"/>
      <c r="BA30" s="529">
        <v>0</v>
      </c>
      <c r="BB30" s="529">
        <v>0</v>
      </c>
      <c r="BC30" s="529">
        <v>0</v>
      </c>
      <c r="BD30" s="529">
        <v>0</v>
      </c>
      <c r="BE30" s="529">
        <v>0</v>
      </c>
      <c r="BF30" s="529">
        <v>0</v>
      </c>
      <c r="BG30" s="529">
        <v>0</v>
      </c>
      <c r="BH30" s="529">
        <v>0</v>
      </c>
      <c r="BI30" s="529">
        <v>0</v>
      </c>
      <c r="BJ30" s="529">
        <v>0</v>
      </c>
      <c r="BK30" s="529">
        <v>0</v>
      </c>
      <c r="BL30" s="42" t="s">
        <v>7188</v>
      </c>
      <c r="BM30" s="350" t="s">
        <v>7228</v>
      </c>
      <c r="BS30" s="42"/>
      <c r="BT30" s="42"/>
      <c r="BU30" s="42"/>
      <c r="BV30" s="42"/>
      <c r="BW30" s="42"/>
      <c r="BX30" s="42"/>
      <c r="BY30" s="42"/>
      <c r="BZ30" s="42"/>
      <c r="CA30" s="42"/>
      <c r="CB30" s="42"/>
      <c r="CC30" s="42"/>
      <c r="CD30" s="42"/>
      <c r="CE30" s="42"/>
      <c r="CF30" s="42"/>
    </row>
    <row r="31" spans="1:84" ht="58">
      <c r="A31" s="391" t="s">
        <v>758</v>
      </c>
      <c r="B31" s="392" t="s">
        <v>2016</v>
      </c>
      <c r="C31" s="399" t="s">
        <v>5958</v>
      </c>
      <c r="D31" s="391"/>
      <c r="E31">
        <v>28475</v>
      </c>
      <c r="F31" s="498" t="s">
        <v>5964</v>
      </c>
      <c r="G31" s="390" t="s">
        <v>6926</v>
      </c>
      <c r="H31" s="390" t="s">
        <v>1969</v>
      </c>
      <c r="I31" s="390" t="s">
        <v>2002</v>
      </c>
      <c r="J31" s="390" t="s">
        <v>2003</v>
      </c>
      <c r="K31" s="390" t="s">
        <v>5962</v>
      </c>
      <c r="L31" s="395">
        <v>0.3</v>
      </c>
      <c r="M31" s="395"/>
      <c r="N31" s="395"/>
      <c r="O31" s="396">
        <v>0.3</v>
      </c>
      <c r="P31" s="396">
        <v>0.3</v>
      </c>
      <c r="Q31" s="396">
        <v>0.3</v>
      </c>
      <c r="R31" s="391">
        <v>2032</v>
      </c>
      <c r="S31" s="397">
        <v>210000</v>
      </c>
      <c r="T31" s="397">
        <v>1400000</v>
      </c>
      <c r="U31" s="397">
        <v>2300000</v>
      </c>
      <c r="V31" s="398"/>
      <c r="W31" s="398"/>
      <c r="X31" s="398"/>
      <c r="Y31" s="398"/>
      <c r="Z31" s="398"/>
      <c r="AA31" s="398"/>
      <c r="AB31" s="398"/>
      <c r="AC31" s="296">
        <v>3910000</v>
      </c>
      <c r="AD31" s="110"/>
      <c r="AF31" s="42" t="s">
        <v>658</v>
      </c>
      <c r="AG31" s="110">
        <v>0</v>
      </c>
      <c r="AH31" s="110">
        <v>3910000</v>
      </c>
      <c r="AI31" s="42" t="s">
        <v>765</v>
      </c>
      <c r="AJ31" s="112">
        <v>0.90909090909090906</v>
      </c>
      <c r="AK31" s="112">
        <v>9.0909090909090939E-2</v>
      </c>
      <c r="AL31" s="529">
        <v>2737000</v>
      </c>
      <c r="AM31" s="529">
        <v>57272.727272727272</v>
      </c>
      <c r="AN31" s="529">
        <v>381818.18181818182</v>
      </c>
      <c r="AO31" s="529">
        <v>627272.72727272729</v>
      </c>
      <c r="AP31" s="529">
        <v>0</v>
      </c>
      <c r="AQ31" s="529">
        <v>0</v>
      </c>
      <c r="AR31" s="529">
        <v>0</v>
      </c>
      <c r="AS31" s="529">
        <v>0</v>
      </c>
      <c r="AT31" s="529">
        <v>0</v>
      </c>
      <c r="AU31" s="529">
        <v>0</v>
      </c>
      <c r="AV31" s="529">
        <v>0</v>
      </c>
      <c r="AW31" s="529">
        <v>1066363.6363636365</v>
      </c>
      <c r="AX31" s="529">
        <v>0</v>
      </c>
      <c r="AY31" s="116">
        <v>0</v>
      </c>
      <c r="AZ31" s="42"/>
      <c r="BA31" s="529">
        <v>5727.2727272727288</v>
      </c>
      <c r="BB31" s="529">
        <v>38181.818181818191</v>
      </c>
      <c r="BC31" s="529">
        <v>62727.27272727275</v>
      </c>
      <c r="BD31" s="529">
        <v>0</v>
      </c>
      <c r="BE31" s="529">
        <v>0</v>
      </c>
      <c r="BF31" s="529">
        <v>0</v>
      </c>
      <c r="BG31" s="529">
        <v>0</v>
      </c>
      <c r="BH31" s="529">
        <v>0</v>
      </c>
      <c r="BI31" s="529">
        <v>0</v>
      </c>
      <c r="BJ31" s="529">
        <v>0</v>
      </c>
      <c r="BK31" s="529">
        <v>106636.36363636368</v>
      </c>
      <c r="BL31" s="42" t="s">
        <v>7188</v>
      </c>
      <c r="BM31" s="350" t="s">
        <v>7229</v>
      </c>
      <c r="BS31" s="42"/>
      <c r="BT31" s="42"/>
      <c r="BU31" s="42"/>
      <c r="BV31" s="42"/>
      <c r="BW31" s="42"/>
      <c r="BX31" s="42"/>
      <c r="BY31" s="42"/>
      <c r="BZ31" s="42"/>
      <c r="CA31" s="42"/>
      <c r="CB31" s="42"/>
      <c r="CC31" s="42"/>
      <c r="CD31" s="42"/>
      <c r="CE31" s="42"/>
      <c r="CF31" s="42"/>
    </row>
    <row r="32" spans="1:84" ht="58">
      <c r="A32" s="391" t="s">
        <v>758</v>
      </c>
      <c r="B32" s="392" t="s">
        <v>2016</v>
      </c>
      <c r="C32" s="399" t="s">
        <v>5958</v>
      </c>
      <c r="D32" s="391"/>
      <c r="E32">
        <v>26589</v>
      </c>
      <c r="F32" s="498" t="s">
        <v>6953</v>
      </c>
      <c r="G32" s="390" t="s">
        <v>6927</v>
      </c>
      <c r="H32" s="390" t="s">
        <v>5961</v>
      </c>
      <c r="I32" s="390" t="s">
        <v>2002</v>
      </c>
      <c r="J32" s="390" t="s">
        <v>2003</v>
      </c>
      <c r="K32" s="390" t="s">
        <v>5962</v>
      </c>
      <c r="L32" s="395">
        <v>0.3</v>
      </c>
      <c r="M32" s="395"/>
      <c r="N32" s="395"/>
      <c r="O32" s="396">
        <v>0.5</v>
      </c>
      <c r="P32" s="396">
        <v>0.5</v>
      </c>
      <c r="Q32" s="396">
        <v>0.5</v>
      </c>
      <c r="R32" s="391">
        <v>2032</v>
      </c>
      <c r="S32" s="397">
        <v>0</v>
      </c>
      <c r="T32" s="397"/>
      <c r="U32" s="397">
        <v>300000</v>
      </c>
      <c r="V32" s="397">
        <v>1200000</v>
      </c>
      <c r="W32" s="397">
        <v>3500000</v>
      </c>
      <c r="X32" s="397">
        <v>1500000</v>
      </c>
      <c r="Y32" s="397">
        <v>1000000</v>
      </c>
      <c r="Z32" s="398"/>
      <c r="AA32" s="398"/>
      <c r="AB32" s="398"/>
      <c r="AC32" s="296">
        <v>7500000</v>
      </c>
      <c r="AD32" s="110"/>
      <c r="AF32" s="42" t="s">
        <v>658</v>
      </c>
      <c r="AG32" s="110">
        <v>0</v>
      </c>
      <c r="AH32" s="110">
        <v>7500000</v>
      </c>
      <c r="AI32" s="42" t="s">
        <v>765</v>
      </c>
      <c r="AJ32" s="112">
        <v>0.90909090909090906</v>
      </c>
      <c r="AK32" s="112">
        <v>9.0909090909090939E-2</v>
      </c>
      <c r="AL32" s="529">
        <v>3750000</v>
      </c>
      <c r="AM32" s="529">
        <v>0</v>
      </c>
      <c r="AN32" s="529">
        <v>0</v>
      </c>
      <c r="AO32" s="529">
        <v>136363.63636363635</v>
      </c>
      <c r="AP32" s="529">
        <v>545454.54545454541</v>
      </c>
      <c r="AQ32" s="529">
        <v>1590909.0909090908</v>
      </c>
      <c r="AR32" s="529">
        <v>681818.18181818177</v>
      </c>
      <c r="AS32" s="529">
        <v>454545.45454545453</v>
      </c>
      <c r="AT32" s="529">
        <v>0</v>
      </c>
      <c r="AU32" s="529">
        <v>0</v>
      </c>
      <c r="AV32" s="529">
        <v>0</v>
      </c>
      <c r="AW32" s="529">
        <v>3409090.9090909087</v>
      </c>
      <c r="AX32" s="529">
        <v>0</v>
      </c>
      <c r="AY32" s="116">
        <v>0</v>
      </c>
      <c r="AZ32" s="42"/>
      <c r="BA32" s="529">
        <v>0</v>
      </c>
      <c r="BB32" s="529">
        <v>0</v>
      </c>
      <c r="BC32" s="529">
        <v>13636.363636363641</v>
      </c>
      <c r="BD32" s="529">
        <v>54545.454545454566</v>
      </c>
      <c r="BE32" s="529">
        <v>159090.90909090915</v>
      </c>
      <c r="BF32" s="529">
        <v>68181.818181818206</v>
      </c>
      <c r="BG32" s="529">
        <v>45454.54545454547</v>
      </c>
      <c r="BH32" s="529">
        <v>0</v>
      </c>
      <c r="BI32" s="529">
        <v>0</v>
      </c>
      <c r="BJ32" s="529">
        <v>0</v>
      </c>
      <c r="BK32" s="529">
        <v>340909.090909091</v>
      </c>
      <c r="BL32" s="42" t="s">
        <v>7188</v>
      </c>
      <c r="BM32" s="350" t="s">
        <v>7230</v>
      </c>
      <c r="BS32" s="42"/>
      <c r="BT32" s="42"/>
      <c r="BU32" s="42"/>
      <c r="BV32" s="42"/>
      <c r="BW32" s="42"/>
      <c r="BX32" s="42"/>
      <c r="BY32" s="42"/>
      <c r="BZ32" s="42"/>
      <c r="CA32" s="42"/>
      <c r="CB32" s="42"/>
      <c r="CC32" s="42"/>
      <c r="CD32" s="42"/>
      <c r="CE32" s="42"/>
      <c r="CF32" s="42"/>
    </row>
    <row r="33" spans="1:84" ht="58">
      <c r="A33" s="391" t="s">
        <v>758</v>
      </c>
      <c r="B33" s="392" t="s">
        <v>2016</v>
      </c>
      <c r="C33" s="399" t="s">
        <v>5958</v>
      </c>
      <c r="D33" s="391"/>
      <c r="E33">
        <v>28474</v>
      </c>
      <c r="F33" s="498" t="s">
        <v>5965</v>
      </c>
      <c r="G33" s="390" t="s">
        <v>6930</v>
      </c>
      <c r="H33" s="390" t="s">
        <v>1969</v>
      </c>
      <c r="I33" s="390" t="s">
        <v>2002</v>
      </c>
      <c r="J33" s="390" t="s">
        <v>2003</v>
      </c>
      <c r="K33" s="390" t="s">
        <v>5963</v>
      </c>
      <c r="L33" s="395">
        <v>0.3</v>
      </c>
      <c r="M33" s="395"/>
      <c r="N33" s="395"/>
      <c r="O33" s="396">
        <v>0.3</v>
      </c>
      <c r="P33" s="396">
        <v>0.3</v>
      </c>
      <c r="Q33" s="396">
        <v>0.3</v>
      </c>
      <c r="R33" s="42">
        <v>2031</v>
      </c>
      <c r="S33" s="398">
        <v>0</v>
      </c>
      <c r="T33" s="398"/>
      <c r="U33" s="398">
        <v>300000</v>
      </c>
      <c r="V33" s="398">
        <v>500000</v>
      </c>
      <c r="W33" s="398">
        <v>2600000</v>
      </c>
      <c r="X33" s="398">
        <v>2600000</v>
      </c>
      <c r="Y33" s="398"/>
      <c r="Z33" s="398"/>
      <c r="AA33" s="398"/>
      <c r="AB33" s="398"/>
      <c r="AC33" s="296">
        <v>6000000</v>
      </c>
      <c r="AD33" s="110"/>
      <c r="AF33" s="42" t="s">
        <v>544</v>
      </c>
      <c r="AG33" s="110">
        <v>0</v>
      </c>
      <c r="AH33" s="110">
        <v>6000000</v>
      </c>
      <c r="AI33" s="42" t="s">
        <v>765</v>
      </c>
      <c r="AJ33" s="112">
        <v>1</v>
      </c>
      <c r="AK33" s="112">
        <v>0</v>
      </c>
      <c r="AL33" s="529">
        <v>4200000</v>
      </c>
      <c r="AM33" s="529">
        <v>0</v>
      </c>
      <c r="AN33" s="529">
        <v>0</v>
      </c>
      <c r="AO33" s="529">
        <v>90000</v>
      </c>
      <c r="AP33" s="529">
        <v>150000</v>
      </c>
      <c r="AQ33" s="529">
        <v>780000</v>
      </c>
      <c r="AR33" s="529">
        <v>780000</v>
      </c>
      <c r="AS33" s="529">
        <v>0</v>
      </c>
      <c r="AT33" s="529">
        <v>0</v>
      </c>
      <c r="AU33" s="529">
        <v>0</v>
      </c>
      <c r="AV33" s="529">
        <v>0</v>
      </c>
      <c r="AW33" s="529">
        <v>1800000</v>
      </c>
      <c r="AX33" s="529">
        <v>0</v>
      </c>
      <c r="AY33" s="116">
        <v>0</v>
      </c>
      <c r="AZ33" s="42"/>
      <c r="BA33" s="529">
        <v>0</v>
      </c>
      <c r="BB33" s="529">
        <v>0</v>
      </c>
      <c r="BC33" s="529">
        <v>0</v>
      </c>
      <c r="BD33" s="529">
        <v>0</v>
      </c>
      <c r="BE33" s="529">
        <v>0</v>
      </c>
      <c r="BF33" s="529">
        <v>0</v>
      </c>
      <c r="BG33" s="529">
        <v>0</v>
      </c>
      <c r="BH33" s="529">
        <v>0</v>
      </c>
      <c r="BI33" s="529">
        <v>0</v>
      </c>
      <c r="BJ33" s="529">
        <v>0</v>
      </c>
      <c r="BK33" s="529">
        <v>0</v>
      </c>
      <c r="BL33" s="42" t="s">
        <v>7188</v>
      </c>
      <c r="BM33" s="350" t="s">
        <v>7231</v>
      </c>
      <c r="BS33" s="42"/>
      <c r="BT33" s="42"/>
      <c r="BU33" s="42"/>
      <c r="BV33" s="42"/>
      <c r="BW33" s="42"/>
      <c r="BX33" s="42"/>
      <c r="BY33" s="42"/>
      <c r="BZ33" s="42"/>
      <c r="CA33" s="42"/>
      <c r="CB33" s="42"/>
      <c r="CC33" s="42"/>
      <c r="CD33" s="42"/>
      <c r="CE33" s="42"/>
      <c r="CF33" s="42"/>
    </row>
    <row r="34" spans="1:84" ht="58">
      <c r="A34" s="391" t="s">
        <v>758</v>
      </c>
      <c r="B34" s="392" t="s">
        <v>2016</v>
      </c>
      <c r="C34" s="399" t="s">
        <v>5958</v>
      </c>
      <c r="D34" s="391"/>
      <c r="E34">
        <v>28476</v>
      </c>
      <c r="F34" s="498" t="s">
        <v>5966</v>
      </c>
      <c r="G34" s="390" t="s">
        <v>6930</v>
      </c>
      <c r="H34" s="390" t="s">
        <v>1969</v>
      </c>
      <c r="I34" s="390" t="s">
        <v>2002</v>
      </c>
      <c r="J34" s="390" t="s">
        <v>2003</v>
      </c>
      <c r="K34" s="390" t="s">
        <v>5963</v>
      </c>
      <c r="L34" s="395">
        <v>0.3</v>
      </c>
      <c r="M34" s="395"/>
      <c r="N34" s="395"/>
      <c r="O34" s="396">
        <v>0.3</v>
      </c>
      <c r="P34" s="396">
        <v>0.3</v>
      </c>
      <c r="Q34" s="396">
        <v>0.3</v>
      </c>
      <c r="R34" s="42">
        <v>2031</v>
      </c>
      <c r="S34" s="398"/>
      <c r="T34" s="398"/>
      <c r="U34" s="398"/>
      <c r="V34" s="398">
        <v>100000</v>
      </c>
      <c r="W34" s="398">
        <v>500000</v>
      </c>
      <c r="X34" s="398">
        <v>900000</v>
      </c>
      <c r="Y34" s="398"/>
      <c r="Z34" s="398"/>
      <c r="AA34" s="398"/>
      <c r="AB34" s="398"/>
      <c r="AC34" s="296">
        <v>1500000</v>
      </c>
      <c r="AD34" s="110"/>
      <c r="AF34" s="42" t="s">
        <v>544</v>
      </c>
      <c r="AG34" s="110">
        <v>0</v>
      </c>
      <c r="AH34" s="110">
        <v>1500000</v>
      </c>
      <c r="AI34" s="42" t="s">
        <v>765</v>
      </c>
      <c r="AJ34" s="112">
        <v>1</v>
      </c>
      <c r="AK34" s="112">
        <v>0</v>
      </c>
      <c r="AL34" s="529">
        <v>1050000</v>
      </c>
      <c r="AM34" s="529">
        <v>0</v>
      </c>
      <c r="AN34" s="529">
        <v>0</v>
      </c>
      <c r="AO34" s="529">
        <v>0</v>
      </c>
      <c r="AP34" s="529">
        <v>30000</v>
      </c>
      <c r="AQ34" s="529">
        <v>150000</v>
      </c>
      <c r="AR34" s="529">
        <v>270000</v>
      </c>
      <c r="AS34" s="529">
        <v>0</v>
      </c>
      <c r="AT34" s="529">
        <v>0</v>
      </c>
      <c r="AU34" s="529">
        <v>0</v>
      </c>
      <c r="AV34" s="529">
        <v>0</v>
      </c>
      <c r="AW34" s="529">
        <v>450000</v>
      </c>
      <c r="AX34" s="529">
        <v>0</v>
      </c>
      <c r="AY34" s="116">
        <v>0</v>
      </c>
      <c r="AZ34" s="42"/>
      <c r="BA34" s="529">
        <v>0</v>
      </c>
      <c r="BB34" s="529">
        <v>0</v>
      </c>
      <c r="BC34" s="529">
        <v>0</v>
      </c>
      <c r="BD34" s="529">
        <v>0</v>
      </c>
      <c r="BE34" s="529">
        <v>0</v>
      </c>
      <c r="BF34" s="529">
        <v>0</v>
      </c>
      <c r="BG34" s="529">
        <v>0</v>
      </c>
      <c r="BH34" s="529">
        <v>0</v>
      </c>
      <c r="BI34" s="529">
        <v>0</v>
      </c>
      <c r="BJ34" s="529">
        <v>0</v>
      </c>
      <c r="BK34" s="529">
        <v>0</v>
      </c>
      <c r="BL34" s="42" t="s">
        <v>7188</v>
      </c>
      <c r="BM34" s="350" t="s">
        <v>7232</v>
      </c>
      <c r="BS34" s="42"/>
      <c r="BT34" s="42"/>
      <c r="BU34" s="42"/>
      <c r="BV34" s="42"/>
      <c r="BW34" s="42"/>
      <c r="BX34" s="42"/>
      <c r="BY34" s="42"/>
      <c r="BZ34" s="42"/>
      <c r="CA34" s="42"/>
      <c r="CB34" s="42"/>
      <c r="CC34" s="42"/>
      <c r="CD34" s="42"/>
      <c r="CE34" s="42"/>
      <c r="CF34" s="42"/>
    </row>
    <row r="35" spans="1:84" ht="58">
      <c r="A35" s="391" t="s">
        <v>758</v>
      </c>
      <c r="B35" s="392" t="s">
        <v>2016</v>
      </c>
      <c r="C35" s="399" t="s">
        <v>5958</v>
      </c>
      <c r="D35" s="391"/>
      <c r="E35">
        <v>28477</v>
      </c>
      <c r="F35" s="498" t="s">
        <v>5967</v>
      </c>
      <c r="G35" s="390" t="s">
        <v>6930</v>
      </c>
      <c r="H35" s="390" t="s">
        <v>5961</v>
      </c>
      <c r="I35" s="390" t="s">
        <v>2002</v>
      </c>
      <c r="J35" s="390" t="s">
        <v>2003</v>
      </c>
      <c r="K35" s="390" t="s">
        <v>5963</v>
      </c>
      <c r="L35" s="395">
        <v>0.3</v>
      </c>
      <c r="M35" s="395"/>
      <c r="N35" s="395"/>
      <c r="O35" s="396">
        <v>0.3</v>
      </c>
      <c r="P35" s="396">
        <v>0.3</v>
      </c>
      <c r="Q35" s="396">
        <v>0.3</v>
      </c>
      <c r="R35" s="42">
        <v>2031</v>
      </c>
      <c r="S35" s="398"/>
      <c r="T35" s="398"/>
      <c r="U35" s="398"/>
      <c r="V35" s="398">
        <v>0</v>
      </c>
      <c r="W35" s="398">
        <v>500000</v>
      </c>
      <c r="X35" s="398">
        <v>200000</v>
      </c>
      <c r="Y35" s="398"/>
      <c r="Z35" s="398"/>
      <c r="AA35" s="398"/>
      <c r="AB35" s="398"/>
      <c r="AC35" s="296">
        <v>700000</v>
      </c>
      <c r="AD35" s="110"/>
      <c r="AF35" s="42" t="s">
        <v>544</v>
      </c>
      <c r="AG35" s="110">
        <v>0</v>
      </c>
      <c r="AH35" s="110">
        <v>700000</v>
      </c>
      <c r="AI35" s="42" t="s">
        <v>765</v>
      </c>
      <c r="AJ35" s="112">
        <v>1</v>
      </c>
      <c r="AK35" s="112">
        <v>0</v>
      </c>
      <c r="AL35" s="529">
        <v>489999.99999999994</v>
      </c>
      <c r="AM35" s="529">
        <v>0</v>
      </c>
      <c r="AN35" s="529">
        <v>0</v>
      </c>
      <c r="AO35" s="529">
        <v>0</v>
      </c>
      <c r="AP35" s="529">
        <v>0</v>
      </c>
      <c r="AQ35" s="529">
        <v>150000</v>
      </c>
      <c r="AR35" s="529">
        <v>60000</v>
      </c>
      <c r="AS35" s="529">
        <v>0</v>
      </c>
      <c r="AT35" s="529">
        <v>0</v>
      </c>
      <c r="AU35" s="529">
        <v>0</v>
      </c>
      <c r="AV35" s="529">
        <v>0</v>
      </c>
      <c r="AW35" s="529">
        <v>210000</v>
      </c>
      <c r="AX35" s="529">
        <v>0</v>
      </c>
      <c r="AY35" s="116">
        <v>0</v>
      </c>
      <c r="AZ35" s="42"/>
      <c r="BA35" s="529">
        <v>0</v>
      </c>
      <c r="BB35" s="529">
        <v>0</v>
      </c>
      <c r="BC35" s="529">
        <v>0</v>
      </c>
      <c r="BD35" s="529">
        <v>0</v>
      </c>
      <c r="BE35" s="529">
        <v>0</v>
      </c>
      <c r="BF35" s="529">
        <v>0</v>
      </c>
      <c r="BG35" s="529">
        <v>0</v>
      </c>
      <c r="BH35" s="529">
        <v>0</v>
      </c>
      <c r="BI35" s="529">
        <v>0</v>
      </c>
      <c r="BJ35" s="529">
        <v>0</v>
      </c>
      <c r="BK35" s="529">
        <v>0</v>
      </c>
      <c r="BL35" s="42" t="s">
        <v>7188</v>
      </c>
      <c r="BM35" s="350" t="s">
        <v>7233</v>
      </c>
      <c r="BS35" s="42"/>
      <c r="BT35" s="42"/>
      <c r="BU35" s="42"/>
      <c r="BV35" s="42"/>
      <c r="BW35" s="42"/>
      <c r="BX35" s="42"/>
      <c r="BY35" s="42"/>
      <c r="BZ35" s="42"/>
      <c r="CA35" s="42"/>
      <c r="CB35" s="42"/>
      <c r="CC35" s="42"/>
      <c r="CD35" s="42"/>
      <c r="CE35" s="42"/>
      <c r="CF35" s="42"/>
    </row>
    <row r="36" spans="1:84" ht="58">
      <c r="A36" s="391" t="s">
        <v>758</v>
      </c>
      <c r="B36" s="392" t="s">
        <v>2040</v>
      </c>
      <c r="C36" s="393"/>
      <c r="D36" s="391"/>
      <c r="E36">
        <v>29167</v>
      </c>
      <c r="F36" s="498" t="s">
        <v>5968</v>
      </c>
      <c r="G36" s="390" t="s">
        <v>5969</v>
      </c>
      <c r="H36" s="390" t="s">
        <v>1967</v>
      </c>
      <c r="I36" s="390" t="s">
        <v>2002</v>
      </c>
      <c r="J36" s="390" t="s">
        <v>2003</v>
      </c>
      <c r="K36" s="390" t="s">
        <v>5970</v>
      </c>
      <c r="L36" s="395">
        <v>0.3</v>
      </c>
      <c r="M36" s="395"/>
      <c r="N36" s="395"/>
      <c r="O36" s="396">
        <v>0.3</v>
      </c>
      <c r="P36" s="396">
        <v>0.3</v>
      </c>
      <c r="Q36" s="396">
        <v>0.3</v>
      </c>
      <c r="R36" s="391">
        <v>2032</v>
      </c>
      <c r="S36" s="397">
        <v>900000</v>
      </c>
      <c r="T36" s="397"/>
      <c r="U36" s="397"/>
      <c r="V36" s="397"/>
      <c r="W36" s="397">
        <v>1400000</v>
      </c>
      <c r="X36" s="397">
        <v>6000000</v>
      </c>
      <c r="Y36" s="397">
        <v>9000000</v>
      </c>
      <c r="Z36" s="398"/>
      <c r="AA36" s="398"/>
      <c r="AB36" s="398"/>
      <c r="AC36" s="296">
        <v>17300000</v>
      </c>
      <c r="AD36" s="110"/>
      <c r="AF36" s="42" t="s">
        <v>655</v>
      </c>
      <c r="AG36" s="110">
        <v>0</v>
      </c>
      <c r="AH36" s="110">
        <v>17300000</v>
      </c>
      <c r="AI36" s="42" t="s">
        <v>764</v>
      </c>
      <c r="AJ36" s="112">
        <v>0.90909090909090906</v>
      </c>
      <c r="AK36" s="112">
        <v>9.0909090909090939E-2</v>
      </c>
      <c r="AL36" s="529">
        <v>12110000</v>
      </c>
      <c r="AM36" s="529">
        <v>245454.54545454544</v>
      </c>
      <c r="AN36" s="529">
        <v>0</v>
      </c>
      <c r="AO36" s="529">
        <v>0</v>
      </c>
      <c r="AP36" s="529">
        <v>0</v>
      </c>
      <c r="AQ36" s="529">
        <v>381818.18181818182</v>
      </c>
      <c r="AR36" s="529">
        <v>1636363.6363636362</v>
      </c>
      <c r="AS36" s="529">
        <v>2454545.4545454546</v>
      </c>
      <c r="AT36" s="529">
        <v>0</v>
      </c>
      <c r="AU36" s="529">
        <v>0</v>
      </c>
      <c r="AV36" s="529">
        <v>0</v>
      </c>
      <c r="AW36" s="529">
        <v>4718181.8181818184</v>
      </c>
      <c r="AX36" s="529">
        <v>0</v>
      </c>
      <c r="AY36" s="116">
        <v>0</v>
      </c>
      <c r="AZ36" s="42"/>
      <c r="BA36" s="529">
        <v>24545.454545454555</v>
      </c>
      <c r="BB36" s="529">
        <v>0</v>
      </c>
      <c r="BC36" s="529">
        <v>0</v>
      </c>
      <c r="BD36" s="529">
        <v>0</v>
      </c>
      <c r="BE36" s="529">
        <v>38181.818181818191</v>
      </c>
      <c r="BF36" s="529">
        <v>163636.36363636371</v>
      </c>
      <c r="BG36" s="529">
        <v>245454.54545454553</v>
      </c>
      <c r="BH36" s="529">
        <v>0</v>
      </c>
      <c r="BI36" s="529">
        <v>0</v>
      </c>
      <c r="BJ36" s="529">
        <v>0</v>
      </c>
      <c r="BK36" s="529">
        <v>471818.181818182</v>
      </c>
      <c r="BL36" s="42" t="s">
        <v>7188</v>
      </c>
      <c r="BM36" s="350" t="s">
        <v>7234</v>
      </c>
      <c r="BS36" s="42"/>
      <c r="BT36" s="42"/>
      <c r="BU36" s="42"/>
      <c r="BV36" s="42"/>
      <c r="BW36" s="42"/>
      <c r="BX36" s="42"/>
      <c r="BY36" s="42"/>
      <c r="BZ36" s="42"/>
      <c r="CA36" s="42"/>
      <c r="CB36" s="42"/>
      <c r="CC36" s="42"/>
      <c r="CD36" s="42"/>
      <c r="CE36" s="42"/>
      <c r="CF36" s="42"/>
    </row>
    <row r="37" spans="1:84" ht="72.5">
      <c r="A37" s="391" t="s">
        <v>758</v>
      </c>
      <c r="B37" s="392" t="s">
        <v>2016</v>
      </c>
      <c r="C37" s="393"/>
      <c r="D37" s="391"/>
      <c r="E37">
        <v>23485</v>
      </c>
      <c r="F37" s="498" t="s">
        <v>5971</v>
      </c>
      <c r="G37" s="390" t="s">
        <v>5972</v>
      </c>
      <c r="H37" s="390" t="s">
        <v>1967</v>
      </c>
      <c r="I37" s="390" t="s">
        <v>2002</v>
      </c>
      <c r="J37" s="390" t="s">
        <v>2003</v>
      </c>
      <c r="K37" s="390" t="s">
        <v>5973</v>
      </c>
      <c r="L37" s="395">
        <v>0.3</v>
      </c>
      <c r="M37" s="395"/>
      <c r="N37" s="395"/>
      <c r="O37" s="396">
        <v>0.3</v>
      </c>
      <c r="P37" s="396">
        <v>0.3</v>
      </c>
      <c r="Q37" s="396">
        <v>0.3</v>
      </c>
      <c r="R37" s="42">
        <v>2031</v>
      </c>
      <c r="S37" s="398">
        <v>644000</v>
      </c>
      <c r="T37" s="398"/>
      <c r="U37" s="398"/>
      <c r="V37" s="398"/>
      <c r="W37" s="398"/>
      <c r="X37" s="398"/>
      <c r="Y37" s="398"/>
      <c r="Z37" s="398"/>
      <c r="AA37" s="398"/>
      <c r="AB37" s="398"/>
      <c r="AC37" s="296">
        <v>644000</v>
      </c>
      <c r="AD37" s="110"/>
      <c r="AF37" s="42" t="s">
        <v>541</v>
      </c>
      <c r="AG37" s="110">
        <v>0</v>
      </c>
      <c r="AH37" s="110">
        <v>644000</v>
      </c>
      <c r="AI37" s="42" t="s">
        <v>764</v>
      </c>
      <c r="AJ37" s="112">
        <v>1</v>
      </c>
      <c r="AK37" s="112">
        <v>0</v>
      </c>
      <c r="AL37" s="529">
        <v>450800</v>
      </c>
      <c r="AM37" s="529">
        <v>193200</v>
      </c>
      <c r="AN37" s="529">
        <v>0</v>
      </c>
      <c r="AO37" s="529">
        <v>0</v>
      </c>
      <c r="AP37" s="529">
        <v>0</v>
      </c>
      <c r="AQ37" s="529">
        <v>0</v>
      </c>
      <c r="AR37" s="529">
        <v>0</v>
      </c>
      <c r="AS37" s="529">
        <v>0</v>
      </c>
      <c r="AT37" s="529">
        <v>0</v>
      </c>
      <c r="AU37" s="529">
        <v>0</v>
      </c>
      <c r="AV37" s="529">
        <v>0</v>
      </c>
      <c r="AW37" s="529">
        <v>193200</v>
      </c>
      <c r="AX37" s="529">
        <v>0</v>
      </c>
      <c r="AY37" s="116">
        <v>0</v>
      </c>
      <c r="AZ37" s="42"/>
      <c r="BA37" s="529">
        <v>0</v>
      </c>
      <c r="BB37" s="529">
        <v>0</v>
      </c>
      <c r="BC37" s="529">
        <v>0</v>
      </c>
      <c r="BD37" s="529">
        <v>0</v>
      </c>
      <c r="BE37" s="529">
        <v>0</v>
      </c>
      <c r="BF37" s="529">
        <v>0</v>
      </c>
      <c r="BG37" s="529">
        <v>0</v>
      </c>
      <c r="BH37" s="529">
        <v>0</v>
      </c>
      <c r="BI37" s="529">
        <v>0</v>
      </c>
      <c r="BJ37" s="529">
        <v>0</v>
      </c>
      <c r="BK37" s="529">
        <v>0</v>
      </c>
      <c r="BL37" s="42" t="s">
        <v>7188</v>
      </c>
      <c r="BM37" s="350" t="s">
        <v>7235</v>
      </c>
      <c r="BS37" s="42"/>
      <c r="BT37" s="42"/>
      <c r="BU37" s="42"/>
      <c r="BV37" s="42"/>
      <c r="BW37" s="42"/>
      <c r="BX37" s="42"/>
      <c r="BY37" s="42"/>
      <c r="BZ37" s="42"/>
      <c r="CA37" s="42"/>
      <c r="CB37" s="42"/>
      <c r="CC37" s="42"/>
      <c r="CD37" s="42"/>
      <c r="CE37" s="42"/>
      <c r="CF37" s="42"/>
    </row>
    <row r="38" spans="1:84" ht="72.5">
      <c r="A38" s="391" t="s">
        <v>758</v>
      </c>
      <c r="B38" s="392" t="s">
        <v>2016</v>
      </c>
      <c r="C38" s="399" t="s">
        <v>28</v>
      </c>
      <c r="D38" s="391"/>
      <c r="E38">
        <v>26919</v>
      </c>
      <c r="F38" s="498" t="s">
        <v>5974</v>
      </c>
      <c r="G38" s="390" t="s">
        <v>5972</v>
      </c>
      <c r="H38" s="390" t="s">
        <v>1967</v>
      </c>
      <c r="I38" s="390" t="s">
        <v>2002</v>
      </c>
      <c r="J38" s="390" t="s">
        <v>2003</v>
      </c>
      <c r="K38" s="390" t="s">
        <v>5973</v>
      </c>
      <c r="L38" s="395">
        <v>0.3</v>
      </c>
      <c r="M38" s="395"/>
      <c r="N38" s="395"/>
      <c r="O38" s="396">
        <v>0.3</v>
      </c>
      <c r="P38" s="396">
        <v>0.3</v>
      </c>
      <c r="Q38" s="396">
        <v>0.3</v>
      </c>
      <c r="R38" s="42">
        <v>2031</v>
      </c>
      <c r="S38" s="397">
        <v>1450000</v>
      </c>
      <c r="T38" s="397">
        <v>900000</v>
      </c>
      <c r="U38" s="397">
        <v>450000</v>
      </c>
      <c r="V38" s="397">
        <v>250000</v>
      </c>
      <c r="W38" s="398">
        <v>0</v>
      </c>
      <c r="X38" s="398"/>
      <c r="Y38" s="398"/>
      <c r="Z38" s="398"/>
      <c r="AA38" s="398"/>
      <c r="AB38" s="398"/>
      <c r="AC38" s="296">
        <v>3050000</v>
      </c>
      <c r="AD38" s="110"/>
      <c r="AF38" s="42" t="s">
        <v>541</v>
      </c>
      <c r="AG38" s="110">
        <v>0</v>
      </c>
      <c r="AH38" s="110">
        <v>3050000</v>
      </c>
      <c r="AI38" s="42" t="s">
        <v>764</v>
      </c>
      <c r="AJ38" s="112">
        <v>1</v>
      </c>
      <c r="AK38" s="112">
        <v>0</v>
      </c>
      <c r="AL38" s="529">
        <v>2135000</v>
      </c>
      <c r="AM38" s="529">
        <v>435000</v>
      </c>
      <c r="AN38" s="529">
        <v>270000</v>
      </c>
      <c r="AO38" s="529">
        <v>135000</v>
      </c>
      <c r="AP38" s="529">
        <v>75000</v>
      </c>
      <c r="AQ38" s="529">
        <v>0</v>
      </c>
      <c r="AR38" s="529">
        <v>0</v>
      </c>
      <c r="AS38" s="529">
        <v>0</v>
      </c>
      <c r="AT38" s="529">
        <v>0</v>
      </c>
      <c r="AU38" s="529">
        <v>0</v>
      </c>
      <c r="AV38" s="529">
        <v>0</v>
      </c>
      <c r="AW38" s="529">
        <v>915000</v>
      </c>
      <c r="AX38" s="529">
        <v>0</v>
      </c>
      <c r="AY38" s="116">
        <v>0</v>
      </c>
      <c r="AZ38" s="42"/>
      <c r="BA38" s="529">
        <v>0</v>
      </c>
      <c r="BB38" s="529">
        <v>0</v>
      </c>
      <c r="BC38" s="529">
        <v>0</v>
      </c>
      <c r="BD38" s="529">
        <v>0</v>
      </c>
      <c r="BE38" s="529">
        <v>0</v>
      </c>
      <c r="BF38" s="529">
        <v>0</v>
      </c>
      <c r="BG38" s="529">
        <v>0</v>
      </c>
      <c r="BH38" s="529">
        <v>0</v>
      </c>
      <c r="BI38" s="529">
        <v>0</v>
      </c>
      <c r="BJ38" s="529">
        <v>0</v>
      </c>
      <c r="BK38" s="529">
        <v>0</v>
      </c>
      <c r="BL38" s="42" t="s">
        <v>7188</v>
      </c>
      <c r="BM38" s="350" t="s">
        <v>7236</v>
      </c>
      <c r="BS38" s="42"/>
      <c r="BT38" s="42"/>
      <c r="BU38" s="42"/>
      <c r="BV38" s="42"/>
      <c r="BW38" s="42"/>
      <c r="BX38" s="42"/>
      <c r="BY38" s="42"/>
      <c r="BZ38" s="42"/>
      <c r="CA38" s="42"/>
      <c r="CB38" s="42"/>
      <c r="CC38" s="42"/>
      <c r="CD38" s="42"/>
      <c r="CE38" s="42"/>
      <c r="CF38" s="42"/>
    </row>
    <row r="39" spans="1:84" ht="43.5">
      <c r="A39" s="391" t="s">
        <v>758</v>
      </c>
      <c r="B39" s="392" t="s">
        <v>2016</v>
      </c>
      <c r="C39" s="399" t="s">
        <v>28</v>
      </c>
      <c r="D39" s="391"/>
      <c r="E39">
        <v>29285</v>
      </c>
      <c r="F39" s="498" t="s">
        <v>6954</v>
      </c>
      <c r="G39" s="390" t="s">
        <v>5975</v>
      </c>
      <c r="H39" s="390" t="s">
        <v>5961</v>
      </c>
      <c r="I39" s="390" t="s">
        <v>2002</v>
      </c>
      <c r="J39" s="390" t="s">
        <v>2003</v>
      </c>
      <c r="K39" s="334" t="s">
        <v>5976</v>
      </c>
      <c r="L39" s="395">
        <v>0.9</v>
      </c>
      <c r="M39" s="395"/>
      <c r="N39" s="395"/>
      <c r="O39" s="396">
        <v>0.9</v>
      </c>
      <c r="P39" s="396">
        <v>0.9</v>
      </c>
      <c r="Q39" s="396">
        <v>0.9</v>
      </c>
      <c r="R39" s="42">
        <v>2031</v>
      </c>
      <c r="S39" s="397"/>
      <c r="T39" s="397"/>
      <c r="U39" s="397"/>
      <c r="V39" s="397"/>
      <c r="W39" s="397">
        <v>0</v>
      </c>
      <c r="X39" s="397">
        <v>0</v>
      </c>
      <c r="Y39" s="397">
        <v>1200000</v>
      </c>
      <c r="Z39" s="398"/>
      <c r="AA39" s="398"/>
      <c r="AB39" s="398"/>
      <c r="AC39" s="296">
        <v>1200000</v>
      </c>
      <c r="AD39" s="110"/>
      <c r="AF39" s="42" t="s">
        <v>526</v>
      </c>
      <c r="AG39" s="110">
        <v>0</v>
      </c>
      <c r="AH39" s="110">
        <v>1200000</v>
      </c>
      <c r="AI39" s="42" t="s">
        <v>765</v>
      </c>
      <c r="AJ39" s="112">
        <v>1</v>
      </c>
      <c r="AK39" s="112">
        <v>0</v>
      </c>
      <c r="AL39" s="529">
        <v>119999.99999999997</v>
      </c>
      <c r="AM39" s="529">
        <v>0</v>
      </c>
      <c r="AN39" s="529">
        <v>0</v>
      </c>
      <c r="AO39" s="529">
        <v>0</v>
      </c>
      <c r="AP39" s="529">
        <v>0</v>
      </c>
      <c r="AQ39" s="529">
        <v>0</v>
      </c>
      <c r="AR39" s="529">
        <v>0</v>
      </c>
      <c r="AS39" s="529">
        <v>1080000</v>
      </c>
      <c r="AT39" s="529">
        <v>0</v>
      </c>
      <c r="AU39" s="529">
        <v>0</v>
      </c>
      <c r="AV39" s="529">
        <v>0</v>
      </c>
      <c r="AW39" s="529">
        <v>1080000</v>
      </c>
      <c r="AX39" s="529">
        <v>0</v>
      </c>
      <c r="AY39" s="116">
        <v>0</v>
      </c>
      <c r="AZ39" s="42"/>
      <c r="BA39" s="529">
        <v>0</v>
      </c>
      <c r="BB39" s="529">
        <v>0</v>
      </c>
      <c r="BC39" s="529">
        <v>0</v>
      </c>
      <c r="BD39" s="529">
        <v>0</v>
      </c>
      <c r="BE39" s="529">
        <v>0</v>
      </c>
      <c r="BF39" s="529">
        <v>0</v>
      </c>
      <c r="BG39" s="529">
        <v>0</v>
      </c>
      <c r="BH39" s="529">
        <v>0</v>
      </c>
      <c r="BI39" s="529">
        <v>0</v>
      </c>
      <c r="BJ39" s="529">
        <v>0</v>
      </c>
      <c r="BK39" s="529">
        <v>0</v>
      </c>
      <c r="BL39" s="42" t="s">
        <v>7188</v>
      </c>
      <c r="BM39" s="350" t="s">
        <v>7237</v>
      </c>
      <c r="BS39" s="42"/>
      <c r="BT39" s="42"/>
      <c r="BU39" s="42"/>
      <c r="BV39" s="42"/>
      <c r="BW39" s="42"/>
      <c r="BX39" s="42"/>
      <c r="BY39" s="42"/>
      <c r="BZ39" s="42"/>
      <c r="CA39" s="42"/>
      <c r="CB39" s="42"/>
      <c r="CC39" s="42"/>
      <c r="CD39" s="42"/>
      <c r="CE39" s="42"/>
      <c r="CF39" s="42"/>
    </row>
    <row r="40" spans="1:84" ht="43.5">
      <c r="A40" s="391" t="s">
        <v>758</v>
      </c>
      <c r="B40" s="392" t="s">
        <v>2016</v>
      </c>
      <c r="C40" s="399" t="s">
        <v>28</v>
      </c>
      <c r="D40" s="391"/>
      <c r="E40">
        <v>29284</v>
      </c>
      <c r="F40" s="498" t="s">
        <v>6955</v>
      </c>
      <c r="G40" s="390" t="s">
        <v>5977</v>
      </c>
      <c r="H40" s="390" t="s">
        <v>5961</v>
      </c>
      <c r="I40" s="390" t="s">
        <v>2002</v>
      </c>
      <c r="J40" s="390" t="s">
        <v>2003</v>
      </c>
      <c r="K40" s="390" t="s">
        <v>5963</v>
      </c>
      <c r="L40" s="395">
        <v>0.1</v>
      </c>
      <c r="M40" s="395"/>
      <c r="N40" s="395"/>
      <c r="O40" s="396">
        <v>0.1</v>
      </c>
      <c r="P40" s="396">
        <v>0.1</v>
      </c>
      <c r="Q40" s="396">
        <v>0.1</v>
      </c>
      <c r="R40" s="42">
        <v>2031</v>
      </c>
      <c r="S40" s="398"/>
      <c r="T40" s="398"/>
      <c r="U40" s="398"/>
      <c r="V40" s="398"/>
      <c r="W40" s="398">
        <v>100000</v>
      </c>
      <c r="X40" s="398">
        <v>300000</v>
      </c>
      <c r="Y40" s="398">
        <v>700000</v>
      </c>
      <c r="Z40" s="398"/>
      <c r="AA40" s="398"/>
      <c r="AB40" s="398"/>
      <c r="AC40" s="296">
        <v>1100000</v>
      </c>
      <c r="AD40" s="110"/>
      <c r="AF40" s="42" t="s">
        <v>544</v>
      </c>
      <c r="AG40" s="110">
        <v>0</v>
      </c>
      <c r="AH40" s="110">
        <v>1100000</v>
      </c>
      <c r="AI40" s="42" t="s">
        <v>765</v>
      </c>
      <c r="AJ40" s="112">
        <v>1</v>
      </c>
      <c r="AK40" s="112">
        <v>0</v>
      </c>
      <c r="AL40" s="529">
        <v>990000</v>
      </c>
      <c r="AM40" s="529">
        <v>0</v>
      </c>
      <c r="AN40" s="529">
        <v>0</v>
      </c>
      <c r="AO40" s="529">
        <v>0</v>
      </c>
      <c r="AP40" s="529">
        <v>0</v>
      </c>
      <c r="AQ40" s="529">
        <v>10000</v>
      </c>
      <c r="AR40" s="529">
        <v>30000</v>
      </c>
      <c r="AS40" s="529">
        <v>70000</v>
      </c>
      <c r="AT40" s="529">
        <v>0</v>
      </c>
      <c r="AU40" s="529">
        <v>0</v>
      </c>
      <c r="AV40" s="529">
        <v>0</v>
      </c>
      <c r="AW40" s="529">
        <v>110000</v>
      </c>
      <c r="AX40" s="529">
        <v>0</v>
      </c>
      <c r="AY40" s="116">
        <v>0</v>
      </c>
      <c r="AZ40" s="42"/>
      <c r="BA40" s="529">
        <v>0</v>
      </c>
      <c r="BB40" s="529">
        <v>0</v>
      </c>
      <c r="BC40" s="529">
        <v>0</v>
      </c>
      <c r="BD40" s="529">
        <v>0</v>
      </c>
      <c r="BE40" s="529">
        <v>0</v>
      </c>
      <c r="BF40" s="529">
        <v>0</v>
      </c>
      <c r="BG40" s="529">
        <v>0</v>
      </c>
      <c r="BH40" s="529">
        <v>0</v>
      </c>
      <c r="BI40" s="529">
        <v>0</v>
      </c>
      <c r="BJ40" s="529">
        <v>0</v>
      </c>
      <c r="BK40" s="529">
        <v>0</v>
      </c>
      <c r="BL40" s="42" t="s">
        <v>7188</v>
      </c>
      <c r="BM40" s="350" t="s">
        <v>7238</v>
      </c>
      <c r="BS40" s="42"/>
      <c r="BT40" s="42"/>
      <c r="BU40" s="42"/>
      <c r="BV40" s="42"/>
      <c r="BW40" s="42"/>
      <c r="BX40" s="42"/>
      <c r="BY40" s="42"/>
      <c r="BZ40" s="42"/>
      <c r="CA40" s="42"/>
      <c r="CB40" s="42"/>
      <c r="CC40" s="42"/>
      <c r="CD40" s="42"/>
      <c r="CE40" s="42"/>
      <c r="CF40" s="42"/>
    </row>
    <row r="41" spans="1:84" ht="43.5">
      <c r="A41" s="392" t="s">
        <v>758</v>
      </c>
      <c r="B41" s="392" t="s">
        <v>2040</v>
      </c>
      <c r="C41" s="401" t="s">
        <v>28</v>
      </c>
      <c r="D41" s="392"/>
      <c r="E41">
        <v>28529</v>
      </c>
      <c r="F41" s="499" t="s">
        <v>6956</v>
      </c>
      <c r="G41" s="390" t="s">
        <v>5978</v>
      </c>
      <c r="H41" s="402" t="s">
        <v>5961</v>
      </c>
      <c r="I41" s="402" t="s">
        <v>2002</v>
      </c>
      <c r="J41" s="402" t="s">
        <v>2003</v>
      </c>
      <c r="K41" s="402" t="s">
        <v>5962</v>
      </c>
      <c r="L41" s="403">
        <v>0.3</v>
      </c>
      <c r="M41" s="403"/>
      <c r="N41" s="403"/>
      <c r="O41" s="404">
        <v>0.3</v>
      </c>
      <c r="P41" s="404">
        <v>0.3</v>
      </c>
      <c r="Q41" s="404">
        <v>0.3</v>
      </c>
      <c r="R41" s="392">
        <v>2032</v>
      </c>
      <c r="S41" s="405"/>
      <c r="T41" s="405"/>
      <c r="U41" s="405"/>
      <c r="V41" s="405"/>
      <c r="W41" s="405"/>
      <c r="X41" s="405">
        <v>300000</v>
      </c>
      <c r="Y41" s="405">
        <v>500000</v>
      </c>
      <c r="Z41" s="405">
        <v>4000000</v>
      </c>
      <c r="AA41" s="405">
        <v>1000000</v>
      </c>
      <c r="AB41" s="405"/>
      <c r="AC41" s="296">
        <v>5800000</v>
      </c>
      <c r="AD41" s="110"/>
      <c r="AF41" s="42" t="s">
        <v>658</v>
      </c>
      <c r="AG41" s="110">
        <v>0</v>
      </c>
      <c r="AH41" s="110">
        <v>5800000</v>
      </c>
      <c r="AI41" s="42" t="s">
        <v>765</v>
      </c>
      <c r="AJ41" s="112">
        <v>0.90909090909090906</v>
      </c>
      <c r="AK41" s="112">
        <v>9.0909090909090939E-2</v>
      </c>
      <c r="AL41" s="529">
        <v>4059999.9999999995</v>
      </c>
      <c r="AM41" s="529">
        <v>0</v>
      </c>
      <c r="AN41" s="529">
        <v>0</v>
      </c>
      <c r="AO41" s="529">
        <v>0</v>
      </c>
      <c r="AP41" s="529">
        <v>0</v>
      </c>
      <c r="AQ41" s="529">
        <v>0</v>
      </c>
      <c r="AR41" s="529">
        <v>81818.181818181809</v>
      </c>
      <c r="AS41" s="529">
        <v>136363.63636363635</v>
      </c>
      <c r="AT41" s="529">
        <v>1090909.0909090908</v>
      </c>
      <c r="AU41" s="529">
        <v>272727.27272727271</v>
      </c>
      <c r="AV41" s="529">
        <v>0</v>
      </c>
      <c r="AW41" s="529">
        <v>1581818.1818181816</v>
      </c>
      <c r="AX41" s="529">
        <v>0</v>
      </c>
      <c r="AY41" s="116">
        <v>0</v>
      </c>
      <c r="AZ41" s="42"/>
      <c r="BA41" s="529">
        <v>0</v>
      </c>
      <c r="BB41" s="529">
        <v>0</v>
      </c>
      <c r="BC41" s="529">
        <v>0</v>
      </c>
      <c r="BD41" s="529">
        <v>0</v>
      </c>
      <c r="BE41" s="529">
        <v>0</v>
      </c>
      <c r="BF41" s="529">
        <v>8181.8181818181847</v>
      </c>
      <c r="BG41" s="529">
        <v>13636.363636363641</v>
      </c>
      <c r="BH41" s="529">
        <v>109090.90909090913</v>
      </c>
      <c r="BI41" s="529">
        <v>27272.727272727283</v>
      </c>
      <c r="BJ41" s="529">
        <v>0</v>
      </c>
      <c r="BK41" s="529">
        <v>158181.81818181823</v>
      </c>
      <c r="BL41" s="42" t="s">
        <v>7188</v>
      </c>
      <c r="BM41" s="350" t="s">
        <v>7239</v>
      </c>
      <c r="BS41" s="42"/>
      <c r="BT41" s="42"/>
      <c r="BU41" s="42"/>
      <c r="BV41" s="42"/>
      <c r="BW41" s="42"/>
      <c r="BX41" s="42"/>
      <c r="BY41" s="42"/>
      <c r="BZ41" s="42"/>
      <c r="CA41" s="42"/>
      <c r="CB41" s="42"/>
      <c r="CC41" s="42"/>
      <c r="CD41" s="42"/>
      <c r="CE41" s="42"/>
      <c r="CF41" s="42"/>
    </row>
    <row r="42" spans="1:84" ht="29">
      <c r="A42" s="392" t="s">
        <v>758</v>
      </c>
      <c r="B42" s="392" t="s">
        <v>2016</v>
      </c>
      <c r="C42" s="401" t="s">
        <v>28</v>
      </c>
      <c r="D42" s="392"/>
      <c r="E42">
        <v>28530</v>
      </c>
      <c r="F42" s="499" t="s">
        <v>6957</v>
      </c>
      <c r="G42" s="406" t="s">
        <v>5979</v>
      </c>
      <c r="H42" s="402" t="s">
        <v>5961</v>
      </c>
      <c r="I42" s="402" t="s">
        <v>2002</v>
      </c>
      <c r="J42" s="402" t="s">
        <v>2003</v>
      </c>
      <c r="K42" s="402" t="s">
        <v>5963</v>
      </c>
      <c r="L42" s="403">
        <v>0.1</v>
      </c>
      <c r="M42" s="403"/>
      <c r="N42" s="403"/>
      <c r="O42" s="404"/>
      <c r="P42" s="404"/>
      <c r="Q42" s="404">
        <v>0.1</v>
      </c>
      <c r="R42" s="42">
        <v>2031</v>
      </c>
      <c r="S42" s="407">
        <v>0</v>
      </c>
      <c r="T42" s="407">
        <v>200000</v>
      </c>
      <c r="U42" s="407">
        <v>300000</v>
      </c>
      <c r="V42" s="407">
        <v>6200000</v>
      </c>
      <c r="W42" s="407">
        <v>400000</v>
      </c>
      <c r="X42" s="405"/>
      <c r="Y42" s="405"/>
      <c r="Z42" s="405"/>
      <c r="AA42" s="405"/>
      <c r="AB42" s="405"/>
      <c r="AC42" s="296">
        <v>7100000</v>
      </c>
      <c r="AD42" s="110"/>
      <c r="AF42" s="42" t="s">
        <v>544</v>
      </c>
      <c r="AG42" s="110">
        <v>0</v>
      </c>
      <c r="AH42" s="110">
        <v>7100000</v>
      </c>
      <c r="AI42" s="42" t="s">
        <v>765</v>
      </c>
      <c r="AJ42" s="112">
        <v>1</v>
      </c>
      <c r="AK42" s="112">
        <v>0</v>
      </c>
      <c r="AL42" s="529">
        <v>6390000</v>
      </c>
      <c r="AM42" s="529">
        <v>0</v>
      </c>
      <c r="AN42" s="529">
        <v>20000</v>
      </c>
      <c r="AO42" s="529">
        <v>30000</v>
      </c>
      <c r="AP42" s="529">
        <v>620000</v>
      </c>
      <c r="AQ42" s="529">
        <v>40000</v>
      </c>
      <c r="AR42" s="529">
        <v>0</v>
      </c>
      <c r="AS42" s="529">
        <v>0</v>
      </c>
      <c r="AT42" s="529">
        <v>0</v>
      </c>
      <c r="AU42" s="529">
        <v>0</v>
      </c>
      <c r="AV42" s="529">
        <v>0</v>
      </c>
      <c r="AW42" s="529">
        <v>710000</v>
      </c>
      <c r="AX42" s="529">
        <v>0</v>
      </c>
      <c r="AY42" s="116">
        <v>0</v>
      </c>
      <c r="AZ42" s="42"/>
      <c r="BA42" s="529">
        <v>0</v>
      </c>
      <c r="BB42" s="529">
        <v>0</v>
      </c>
      <c r="BC42" s="529">
        <v>0</v>
      </c>
      <c r="BD42" s="529">
        <v>0</v>
      </c>
      <c r="BE42" s="529">
        <v>0</v>
      </c>
      <c r="BF42" s="529">
        <v>0</v>
      </c>
      <c r="BG42" s="529">
        <v>0</v>
      </c>
      <c r="BH42" s="529">
        <v>0</v>
      </c>
      <c r="BI42" s="529">
        <v>0</v>
      </c>
      <c r="BJ42" s="529">
        <v>0</v>
      </c>
      <c r="BK42" s="529">
        <v>0</v>
      </c>
      <c r="BL42" s="42" t="s">
        <v>7188</v>
      </c>
      <c r="BM42" s="350" t="s">
        <v>7240</v>
      </c>
      <c r="BS42" s="42"/>
      <c r="BT42" s="42"/>
      <c r="BU42" s="42"/>
      <c r="BV42" s="42"/>
      <c r="BW42" s="42"/>
      <c r="BX42" s="42"/>
      <c r="BY42" s="42"/>
      <c r="BZ42" s="42"/>
      <c r="CA42" s="42"/>
      <c r="CB42" s="42"/>
      <c r="CC42" s="42"/>
      <c r="CD42" s="42"/>
      <c r="CE42" s="42"/>
      <c r="CF42" s="42"/>
    </row>
    <row r="43" spans="1:84" ht="72.5">
      <c r="A43" s="392" t="s">
        <v>758</v>
      </c>
      <c r="B43" s="392" t="s">
        <v>2016</v>
      </c>
      <c r="C43" s="408"/>
      <c r="D43" s="392"/>
      <c r="E43">
        <v>28447</v>
      </c>
      <c r="F43" s="499" t="s">
        <v>6958</v>
      </c>
      <c r="G43" s="390" t="s">
        <v>5980</v>
      </c>
      <c r="H43" s="409" t="s">
        <v>5981</v>
      </c>
      <c r="I43" s="402" t="s">
        <v>2002</v>
      </c>
      <c r="J43" s="402" t="s">
        <v>2003</v>
      </c>
      <c r="K43" s="402" t="s">
        <v>5982</v>
      </c>
      <c r="L43" s="403">
        <v>0.5</v>
      </c>
      <c r="M43" s="403"/>
      <c r="N43" s="403"/>
      <c r="O43" s="404">
        <v>0.5</v>
      </c>
      <c r="P43" s="404">
        <v>0.5</v>
      </c>
      <c r="Q43" s="404">
        <v>0.5</v>
      </c>
      <c r="R43" s="392">
        <v>2032</v>
      </c>
      <c r="S43" s="405"/>
      <c r="T43" s="405"/>
      <c r="U43" s="405"/>
      <c r="V43" s="405"/>
      <c r="W43" s="405"/>
      <c r="X43" s="405">
        <v>1000000</v>
      </c>
      <c r="Y43" s="405"/>
      <c r="Z43" s="405"/>
      <c r="AA43" s="405"/>
      <c r="AB43" s="405"/>
      <c r="AC43" s="296">
        <v>1000000</v>
      </c>
      <c r="AD43" s="110"/>
      <c r="AF43" s="42" t="s">
        <v>653</v>
      </c>
      <c r="AG43" s="110">
        <v>0</v>
      </c>
      <c r="AH43" s="110">
        <v>1000000</v>
      </c>
      <c r="AI43" s="42" t="s">
        <v>764</v>
      </c>
      <c r="AJ43" s="112">
        <v>0.90909090909090906</v>
      </c>
      <c r="AK43" s="112">
        <v>9.0909090909090939E-2</v>
      </c>
      <c r="AL43" s="529">
        <v>500000</v>
      </c>
      <c r="AM43" s="529">
        <v>0</v>
      </c>
      <c r="AN43" s="529">
        <v>0</v>
      </c>
      <c r="AO43" s="529">
        <v>0</v>
      </c>
      <c r="AP43" s="529">
        <v>0</v>
      </c>
      <c r="AQ43" s="529">
        <v>0</v>
      </c>
      <c r="AR43" s="529">
        <v>454545.45454545453</v>
      </c>
      <c r="AS43" s="529">
        <v>0</v>
      </c>
      <c r="AT43" s="529">
        <v>0</v>
      </c>
      <c r="AU43" s="529">
        <v>0</v>
      </c>
      <c r="AV43" s="529">
        <v>0</v>
      </c>
      <c r="AW43" s="529">
        <v>454545.45454545453</v>
      </c>
      <c r="AX43" s="529">
        <v>0</v>
      </c>
      <c r="AY43" s="116">
        <v>0</v>
      </c>
      <c r="AZ43" s="42"/>
      <c r="BA43" s="529">
        <v>0</v>
      </c>
      <c r="BB43" s="529">
        <v>0</v>
      </c>
      <c r="BC43" s="529">
        <v>0</v>
      </c>
      <c r="BD43" s="529">
        <v>0</v>
      </c>
      <c r="BE43" s="529">
        <v>0</v>
      </c>
      <c r="BF43" s="529">
        <v>45454.54545454547</v>
      </c>
      <c r="BG43" s="529">
        <v>0</v>
      </c>
      <c r="BH43" s="529">
        <v>0</v>
      </c>
      <c r="BI43" s="529">
        <v>0</v>
      </c>
      <c r="BJ43" s="529">
        <v>0</v>
      </c>
      <c r="BK43" s="529">
        <v>45454.54545454547</v>
      </c>
      <c r="BL43" s="42" t="s">
        <v>7188</v>
      </c>
      <c r="BM43" s="350" t="s">
        <v>7241</v>
      </c>
      <c r="BS43" s="42"/>
      <c r="BT43" s="42"/>
      <c r="BU43" s="42"/>
      <c r="BV43" s="42"/>
      <c r="BW43" s="42"/>
      <c r="BX43" s="42"/>
      <c r="BY43" s="42"/>
      <c r="BZ43" s="42"/>
      <c r="CA43" s="42"/>
      <c r="CB43" s="42"/>
      <c r="CC43" s="42"/>
      <c r="CD43" s="42"/>
      <c r="CE43" s="42"/>
      <c r="CF43" s="42"/>
    </row>
    <row r="44" spans="1:84" ht="58">
      <c r="A44" s="392" t="s">
        <v>758</v>
      </c>
      <c r="B44" s="392" t="s">
        <v>2016</v>
      </c>
      <c r="C44" s="408"/>
      <c r="D44" s="392"/>
      <c r="E44">
        <v>28447</v>
      </c>
      <c r="F44" s="499" t="s">
        <v>6959</v>
      </c>
      <c r="G44" s="390" t="s">
        <v>5983</v>
      </c>
      <c r="H44" s="409" t="s">
        <v>5981</v>
      </c>
      <c r="I44" s="402" t="s">
        <v>2002</v>
      </c>
      <c r="J44" s="402" t="s">
        <v>2003</v>
      </c>
      <c r="K44" s="402" t="s">
        <v>5982</v>
      </c>
      <c r="L44" s="403">
        <v>0.5</v>
      </c>
      <c r="M44" s="403"/>
      <c r="N44" s="403"/>
      <c r="O44" s="404">
        <v>0.5</v>
      </c>
      <c r="P44" s="404">
        <v>0.5</v>
      </c>
      <c r="Q44" s="404">
        <v>0.5</v>
      </c>
      <c r="R44" s="392">
        <v>2032</v>
      </c>
      <c r="S44" s="405"/>
      <c r="T44" s="405"/>
      <c r="U44" s="405"/>
      <c r="V44" s="405">
        <v>50000</v>
      </c>
      <c r="W44" s="405">
        <v>250000</v>
      </c>
      <c r="X44" s="405">
        <v>3000000</v>
      </c>
      <c r="Y44" s="405">
        <v>2700000</v>
      </c>
      <c r="Z44" s="405"/>
      <c r="AA44" s="405"/>
      <c r="AB44" s="405"/>
      <c r="AC44" s="296">
        <v>6000000</v>
      </c>
      <c r="AD44" s="110"/>
      <c r="AF44" s="42" t="s">
        <v>653</v>
      </c>
      <c r="AG44" s="110">
        <v>0</v>
      </c>
      <c r="AH44" s="110">
        <v>6000000</v>
      </c>
      <c r="AI44" s="42" t="s">
        <v>764</v>
      </c>
      <c r="AJ44" s="112">
        <v>0.90909090909090906</v>
      </c>
      <c r="AK44" s="112">
        <v>9.0909090909090939E-2</v>
      </c>
      <c r="AL44" s="529">
        <v>3000000</v>
      </c>
      <c r="AM44" s="529">
        <v>0</v>
      </c>
      <c r="AN44" s="529">
        <v>0</v>
      </c>
      <c r="AO44" s="529">
        <v>0</v>
      </c>
      <c r="AP44" s="529">
        <v>22727.272727272728</v>
      </c>
      <c r="AQ44" s="529">
        <v>113636.36363636363</v>
      </c>
      <c r="AR44" s="529">
        <v>1363636.3636363635</v>
      </c>
      <c r="AS44" s="529">
        <v>1227272.7272727273</v>
      </c>
      <c r="AT44" s="529">
        <v>0</v>
      </c>
      <c r="AU44" s="529">
        <v>0</v>
      </c>
      <c r="AV44" s="529">
        <v>0</v>
      </c>
      <c r="AW44" s="529">
        <v>2727272.7272727275</v>
      </c>
      <c r="AX44" s="529">
        <v>0</v>
      </c>
      <c r="AY44" s="116">
        <v>0</v>
      </c>
      <c r="AZ44" s="42"/>
      <c r="BA44" s="529">
        <v>0</v>
      </c>
      <c r="BB44" s="529">
        <v>0</v>
      </c>
      <c r="BC44" s="529">
        <v>0</v>
      </c>
      <c r="BD44" s="529">
        <v>2272.7272727272734</v>
      </c>
      <c r="BE44" s="529">
        <v>11363.636363636368</v>
      </c>
      <c r="BF44" s="529">
        <v>136363.63636363641</v>
      </c>
      <c r="BG44" s="529">
        <v>122727.27272727276</v>
      </c>
      <c r="BH44" s="529">
        <v>0</v>
      </c>
      <c r="BI44" s="529">
        <v>0</v>
      </c>
      <c r="BJ44" s="529">
        <v>0</v>
      </c>
      <c r="BK44" s="529">
        <v>272727.27272727282</v>
      </c>
      <c r="BL44" s="42" t="s">
        <v>7188</v>
      </c>
      <c r="BM44" s="350" t="s">
        <v>7242</v>
      </c>
      <c r="BS44" s="42"/>
      <c r="BT44" s="42"/>
      <c r="BU44" s="42"/>
      <c r="BV44" s="42"/>
      <c r="BW44" s="42"/>
      <c r="BX44" s="42"/>
      <c r="BY44" s="42"/>
      <c r="BZ44" s="42"/>
      <c r="CA44" s="42"/>
      <c r="CB44" s="42"/>
      <c r="CC44" s="42"/>
      <c r="CD44" s="42"/>
      <c r="CE44" s="42"/>
      <c r="CF44" s="42"/>
    </row>
    <row r="45" spans="1:84" ht="72.5">
      <c r="A45" s="392" t="s">
        <v>758</v>
      </c>
      <c r="B45" s="392" t="s">
        <v>2016</v>
      </c>
      <c r="C45" s="408"/>
      <c r="D45" s="392"/>
      <c r="E45">
        <v>28448</v>
      </c>
      <c r="F45" s="499" t="s">
        <v>6960</v>
      </c>
      <c r="G45" s="390" t="s">
        <v>5984</v>
      </c>
      <c r="H45" s="409" t="s">
        <v>5981</v>
      </c>
      <c r="I45" s="402" t="s">
        <v>2002</v>
      </c>
      <c r="J45" s="402" t="s">
        <v>2003</v>
      </c>
      <c r="K45" s="402" t="s">
        <v>5982</v>
      </c>
      <c r="L45" s="403">
        <v>0.3</v>
      </c>
      <c r="M45" s="403"/>
      <c r="N45" s="403"/>
      <c r="O45" s="404">
        <v>0.3</v>
      </c>
      <c r="P45" s="404">
        <v>0.3</v>
      </c>
      <c r="Q45" s="404">
        <v>0.3</v>
      </c>
      <c r="R45" s="392">
        <v>2032</v>
      </c>
      <c r="S45" s="407">
        <v>710000</v>
      </c>
      <c r="T45" s="405"/>
      <c r="U45" s="405"/>
      <c r="V45" s="405"/>
      <c r="W45" s="405"/>
      <c r="X45" s="405"/>
      <c r="Y45" s="405"/>
      <c r="Z45" s="405"/>
      <c r="AA45" s="405"/>
      <c r="AB45" s="405"/>
      <c r="AC45" s="296">
        <v>710000</v>
      </c>
      <c r="AD45" s="110"/>
      <c r="AF45" s="42" t="s">
        <v>653</v>
      </c>
      <c r="AG45" s="110">
        <v>0</v>
      </c>
      <c r="AH45" s="110">
        <v>710000</v>
      </c>
      <c r="AI45" s="42" t="s">
        <v>764</v>
      </c>
      <c r="AJ45" s="112">
        <v>0.90909090909090906</v>
      </c>
      <c r="AK45" s="112">
        <v>9.0909090909090939E-2</v>
      </c>
      <c r="AL45" s="529">
        <v>496999.99999999994</v>
      </c>
      <c r="AM45" s="529">
        <v>193636.36363636362</v>
      </c>
      <c r="AN45" s="529">
        <v>0</v>
      </c>
      <c r="AO45" s="529">
        <v>0</v>
      </c>
      <c r="AP45" s="529">
        <v>0</v>
      </c>
      <c r="AQ45" s="529">
        <v>0</v>
      </c>
      <c r="AR45" s="529">
        <v>0</v>
      </c>
      <c r="AS45" s="529">
        <v>0</v>
      </c>
      <c r="AT45" s="529">
        <v>0</v>
      </c>
      <c r="AU45" s="529">
        <v>0</v>
      </c>
      <c r="AV45" s="529">
        <v>0</v>
      </c>
      <c r="AW45" s="529">
        <v>193636.36363636362</v>
      </c>
      <c r="AX45" s="529">
        <v>0</v>
      </c>
      <c r="AY45" s="116">
        <v>0</v>
      </c>
      <c r="AZ45" s="42"/>
      <c r="BA45" s="529">
        <v>19363.636363636371</v>
      </c>
      <c r="BB45" s="529">
        <v>0</v>
      </c>
      <c r="BC45" s="529">
        <v>0</v>
      </c>
      <c r="BD45" s="529">
        <v>0</v>
      </c>
      <c r="BE45" s="529">
        <v>0</v>
      </c>
      <c r="BF45" s="529">
        <v>0</v>
      </c>
      <c r="BG45" s="529">
        <v>0</v>
      </c>
      <c r="BH45" s="529">
        <v>0</v>
      </c>
      <c r="BI45" s="529">
        <v>0</v>
      </c>
      <c r="BJ45" s="529">
        <v>0</v>
      </c>
      <c r="BK45" s="529">
        <v>19363.636363636371</v>
      </c>
      <c r="BL45" s="42" t="s">
        <v>7188</v>
      </c>
      <c r="BM45" s="350" t="s">
        <v>7243</v>
      </c>
      <c r="BS45" s="42"/>
      <c r="BT45" s="42"/>
      <c r="BU45" s="42"/>
      <c r="BV45" s="42"/>
      <c r="BW45" s="42"/>
      <c r="BX45" s="42"/>
      <c r="BY45" s="42"/>
      <c r="BZ45" s="42"/>
      <c r="CA45" s="42"/>
      <c r="CB45" s="42"/>
      <c r="CC45" s="42"/>
      <c r="CD45" s="42"/>
      <c r="CE45" s="42"/>
      <c r="CF45" s="42"/>
    </row>
    <row r="46" spans="1:84" ht="72.5">
      <c r="A46" s="392" t="s">
        <v>758</v>
      </c>
      <c r="B46" s="392" t="s">
        <v>2016</v>
      </c>
      <c r="C46" s="408"/>
      <c r="D46" s="392"/>
      <c r="E46">
        <v>28492</v>
      </c>
      <c r="F46" s="499" t="s">
        <v>6961</v>
      </c>
      <c r="G46" s="390" t="s">
        <v>5985</v>
      </c>
      <c r="H46" s="409" t="s">
        <v>5981</v>
      </c>
      <c r="I46" s="402" t="s">
        <v>2002</v>
      </c>
      <c r="J46" s="402" t="s">
        <v>2003</v>
      </c>
      <c r="K46" s="402" t="s">
        <v>5982</v>
      </c>
      <c r="L46" s="403">
        <v>0.3</v>
      </c>
      <c r="M46" s="403"/>
      <c r="N46" s="403"/>
      <c r="O46" s="404">
        <v>0.3</v>
      </c>
      <c r="P46" s="404">
        <v>0.3</v>
      </c>
      <c r="Q46" s="404">
        <v>0.3</v>
      </c>
      <c r="R46" s="392">
        <v>2032</v>
      </c>
      <c r="S46" s="405"/>
      <c r="T46" s="405"/>
      <c r="U46" s="405"/>
      <c r="V46" s="405">
        <v>500000</v>
      </c>
      <c r="W46" s="405"/>
      <c r="X46" s="405"/>
      <c r="Y46" s="405"/>
      <c r="Z46" s="405"/>
      <c r="AA46" s="405"/>
      <c r="AB46" s="405"/>
      <c r="AC46" s="296">
        <v>500000</v>
      </c>
      <c r="AD46" s="110"/>
      <c r="AF46" s="42" t="s">
        <v>653</v>
      </c>
      <c r="AG46" s="110">
        <v>0</v>
      </c>
      <c r="AH46" s="110">
        <v>500000</v>
      </c>
      <c r="AI46" s="42" t="s">
        <v>764</v>
      </c>
      <c r="AJ46" s="112">
        <v>0.90909090909090906</v>
      </c>
      <c r="AK46" s="112">
        <v>9.0909090909090939E-2</v>
      </c>
      <c r="AL46" s="529">
        <v>350000</v>
      </c>
      <c r="AM46" s="529">
        <v>0</v>
      </c>
      <c r="AN46" s="529">
        <v>0</v>
      </c>
      <c r="AO46" s="529">
        <v>0</v>
      </c>
      <c r="AP46" s="529">
        <v>136363.63636363635</v>
      </c>
      <c r="AQ46" s="529">
        <v>0</v>
      </c>
      <c r="AR46" s="529">
        <v>0</v>
      </c>
      <c r="AS46" s="529">
        <v>0</v>
      </c>
      <c r="AT46" s="529">
        <v>0</v>
      </c>
      <c r="AU46" s="529">
        <v>0</v>
      </c>
      <c r="AV46" s="529">
        <v>0</v>
      </c>
      <c r="AW46" s="529">
        <v>136363.63636363635</v>
      </c>
      <c r="AX46" s="529">
        <v>0</v>
      </c>
      <c r="AY46" s="116">
        <v>0</v>
      </c>
      <c r="AZ46" s="42"/>
      <c r="BA46" s="529">
        <v>0</v>
      </c>
      <c r="BB46" s="529">
        <v>0</v>
      </c>
      <c r="BC46" s="529">
        <v>0</v>
      </c>
      <c r="BD46" s="529">
        <v>13636.363636363641</v>
      </c>
      <c r="BE46" s="529">
        <v>0</v>
      </c>
      <c r="BF46" s="529">
        <v>0</v>
      </c>
      <c r="BG46" s="529">
        <v>0</v>
      </c>
      <c r="BH46" s="529">
        <v>0</v>
      </c>
      <c r="BI46" s="529">
        <v>0</v>
      </c>
      <c r="BJ46" s="529">
        <v>0</v>
      </c>
      <c r="BK46" s="529">
        <v>13636.363636363641</v>
      </c>
      <c r="BL46" s="42" t="s">
        <v>7188</v>
      </c>
      <c r="BM46" s="350" t="s">
        <v>7244</v>
      </c>
      <c r="BS46" s="42"/>
      <c r="BT46" s="42"/>
      <c r="BU46" s="42"/>
      <c r="BV46" s="42"/>
      <c r="BW46" s="42"/>
      <c r="BX46" s="42"/>
      <c r="BY46" s="42"/>
      <c r="BZ46" s="42"/>
      <c r="CA46" s="42"/>
      <c r="CB46" s="42"/>
      <c r="CC46" s="42"/>
      <c r="CD46" s="42"/>
      <c r="CE46" s="42"/>
      <c r="CF46" s="42"/>
    </row>
    <row r="47" spans="1:84" ht="72.5">
      <c r="A47" s="392" t="s">
        <v>758</v>
      </c>
      <c r="B47" s="392" t="s">
        <v>2016</v>
      </c>
      <c r="C47" s="408"/>
      <c r="D47" s="392"/>
      <c r="E47">
        <v>28490</v>
      </c>
      <c r="F47" s="499" t="s">
        <v>6962</v>
      </c>
      <c r="G47" s="390" t="s">
        <v>6933</v>
      </c>
      <c r="H47" s="409" t="s">
        <v>5981</v>
      </c>
      <c r="I47" s="402" t="s">
        <v>2002</v>
      </c>
      <c r="J47" s="402" t="s">
        <v>2003</v>
      </c>
      <c r="K47" s="402" t="s">
        <v>5982</v>
      </c>
      <c r="L47" s="403">
        <v>0.3</v>
      </c>
      <c r="M47" s="403"/>
      <c r="N47" s="403"/>
      <c r="O47" s="404">
        <v>0.3</v>
      </c>
      <c r="P47" s="404">
        <v>0.3</v>
      </c>
      <c r="Q47" s="404">
        <v>0.3</v>
      </c>
      <c r="R47" s="392">
        <v>2032</v>
      </c>
      <c r="S47" s="405"/>
      <c r="T47" s="405"/>
      <c r="U47" s="405"/>
      <c r="V47" s="405">
        <v>400000</v>
      </c>
      <c r="W47" s="405"/>
      <c r="X47" s="405"/>
      <c r="Y47" s="405"/>
      <c r="Z47" s="405"/>
      <c r="AA47" s="405"/>
      <c r="AB47" s="405"/>
      <c r="AC47" s="296">
        <v>400000</v>
      </c>
      <c r="AD47" s="110"/>
      <c r="AF47" s="42" t="s">
        <v>653</v>
      </c>
      <c r="AG47" s="110">
        <v>0</v>
      </c>
      <c r="AH47" s="110">
        <v>400000</v>
      </c>
      <c r="AI47" s="42" t="s">
        <v>764</v>
      </c>
      <c r="AJ47" s="112">
        <v>0.90909090909090906</v>
      </c>
      <c r="AK47" s="112">
        <v>9.0909090909090939E-2</v>
      </c>
      <c r="AL47" s="529">
        <v>280000</v>
      </c>
      <c r="AM47" s="529">
        <v>0</v>
      </c>
      <c r="AN47" s="529">
        <v>0</v>
      </c>
      <c r="AO47" s="529">
        <v>0</v>
      </c>
      <c r="AP47" s="529">
        <v>109090.90909090909</v>
      </c>
      <c r="AQ47" s="529">
        <v>0</v>
      </c>
      <c r="AR47" s="529">
        <v>0</v>
      </c>
      <c r="AS47" s="529">
        <v>0</v>
      </c>
      <c r="AT47" s="529">
        <v>0</v>
      </c>
      <c r="AU47" s="529">
        <v>0</v>
      </c>
      <c r="AV47" s="529">
        <v>0</v>
      </c>
      <c r="AW47" s="529">
        <v>109090.90909090909</v>
      </c>
      <c r="AX47" s="529">
        <v>0</v>
      </c>
      <c r="AY47" s="116">
        <v>0</v>
      </c>
      <c r="AZ47" s="42"/>
      <c r="BA47" s="529">
        <v>0</v>
      </c>
      <c r="BB47" s="529">
        <v>0</v>
      </c>
      <c r="BC47" s="529">
        <v>0</v>
      </c>
      <c r="BD47" s="529">
        <v>10909.090909090914</v>
      </c>
      <c r="BE47" s="529">
        <v>0</v>
      </c>
      <c r="BF47" s="529">
        <v>0</v>
      </c>
      <c r="BG47" s="529">
        <v>0</v>
      </c>
      <c r="BH47" s="529">
        <v>0</v>
      </c>
      <c r="BI47" s="529">
        <v>0</v>
      </c>
      <c r="BJ47" s="529">
        <v>0</v>
      </c>
      <c r="BK47" s="529">
        <v>10909.090909090914</v>
      </c>
      <c r="BL47" s="42" t="s">
        <v>7188</v>
      </c>
      <c r="BM47" s="350" t="s">
        <v>7245</v>
      </c>
      <c r="BS47" s="42"/>
      <c r="BT47" s="42"/>
      <c r="BU47" s="42"/>
      <c r="BV47" s="42"/>
      <c r="BW47" s="42"/>
      <c r="BX47" s="42"/>
      <c r="BY47" s="42"/>
      <c r="BZ47" s="42"/>
      <c r="CA47" s="42"/>
      <c r="CB47" s="42"/>
      <c r="CC47" s="42"/>
      <c r="CD47" s="42"/>
      <c r="CE47" s="42"/>
      <c r="CF47" s="42"/>
    </row>
    <row r="48" spans="1:84" ht="72.5">
      <c r="A48" s="392" t="s">
        <v>758</v>
      </c>
      <c r="B48" s="392" t="s">
        <v>2016</v>
      </c>
      <c r="C48" s="408"/>
      <c r="D48" s="392"/>
      <c r="E48">
        <v>27904</v>
      </c>
      <c r="F48" s="499" t="s">
        <v>6963</v>
      </c>
      <c r="G48" s="390" t="s">
        <v>5986</v>
      </c>
      <c r="H48" s="409" t="s">
        <v>5981</v>
      </c>
      <c r="I48" s="402" t="s">
        <v>2002</v>
      </c>
      <c r="J48" s="402" t="s">
        <v>2003</v>
      </c>
      <c r="K48" s="402" t="s">
        <v>5982</v>
      </c>
      <c r="L48" s="403">
        <v>0.3</v>
      </c>
      <c r="M48" s="403"/>
      <c r="N48" s="403"/>
      <c r="O48" s="404">
        <v>0.3</v>
      </c>
      <c r="P48" s="404">
        <v>0.3</v>
      </c>
      <c r="Q48" s="404">
        <v>0.3</v>
      </c>
      <c r="R48" s="392">
        <v>2032</v>
      </c>
      <c r="S48" s="407">
        <v>140000</v>
      </c>
      <c r="T48" s="407"/>
      <c r="U48" s="407">
        <v>660000</v>
      </c>
      <c r="V48" s="407">
        <v>1740000</v>
      </c>
      <c r="W48" s="405"/>
      <c r="X48" s="405"/>
      <c r="Y48" s="405"/>
      <c r="Z48" s="405"/>
      <c r="AA48" s="405"/>
      <c r="AB48" s="405"/>
      <c r="AC48" s="296">
        <v>2540000</v>
      </c>
      <c r="AD48" s="110"/>
      <c r="AF48" s="42" t="s">
        <v>653</v>
      </c>
      <c r="AG48" s="110">
        <v>0</v>
      </c>
      <c r="AH48" s="110">
        <v>2540000</v>
      </c>
      <c r="AI48" s="42" t="s">
        <v>764</v>
      </c>
      <c r="AJ48" s="112">
        <v>0.90909090909090906</v>
      </c>
      <c r="AK48" s="112">
        <v>9.0909090909090939E-2</v>
      </c>
      <c r="AL48" s="529">
        <v>1778000</v>
      </c>
      <c r="AM48" s="529">
        <v>38181.818181818184</v>
      </c>
      <c r="AN48" s="529">
        <v>0</v>
      </c>
      <c r="AO48" s="529">
        <v>180000</v>
      </c>
      <c r="AP48" s="529">
        <v>474545.45454545453</v>
      </c>
      <c r="AQ48" s="529">
        <v>0</v>
      </c>
      <c r="AR48" s="529">
        <v>0</v>
      </c>
      <c r="AS48" s="529">
        <v>0</v>
      </c>
      <c r="AT48" s="529">
        <v>0</v>
      </c>
      <c r="AU48" s="529">
        <v>0</v>
      </c>
      <c r="AV48" s="529">
        <v>0</v>
      </c>
      <c r="AW48" s="529">
        <v>692727.27272727271</v>
      </c>
      <c r="AX48" s="529">
        <v>0</v>
      </c>
      <c r="AY48" s="116">
        <v>0</v>
      </c>
      <c r="AZ48" s="42"/>
      <c r="BA48" s="529">
        <v>3818.1818181818194</v>
      </c>
      <c r="BB48" s="529">
        <v>0</v>
      </c>
      <c r="BC48" s="529">
        <v>18000.000000000007</v>
      </c>
      <c r="BD48" s="529">
        <v>47454.54545454547</v>
      </c>
      <c r="BE48" s="529">
        <v>0</v>
      </c>
      <c r="BF48" s="529">
        <v>0</v>
      </c>
      <c r="BG48" s="529">
        <v>0</v>
      </c>
      <c r="BH48" s="529">
        <v>0</v>
      </c>
      <c r="BI48" s="529">
        <v>0</v>
      </c>
      <c r="BJ48" s="529">
        <v>0</v>
      </c>
      <c r="BK48" s="529">
        <v>69272.727272727294</v>
      </c>
      <c r="BL48" s="42" t="s">
        <v>7188</v>
      </c>
      <c r="BM48" s="350" t="s">
        <v>7246</v>
      </c>
      <c r="BS48" s="42"/>
      <c r="BT48" s="42"/>
      <c r="BU48" s="42"/>
      <c r="BV48" s="42"/>
      <c r="BW48" s="42"/>
      <c r="BX48" s="42"/>
      <c r="BY48" s="42"/>
      <c r="BZ48" s="42"/>
      <c r="CA48" s="42"/>
      <c r="CB48" s="42"/>
      <c r="CC48" s="42"/>
      <c r="CD48" s="42"/>
      <c r="CE48" s="42"/>
      <c r="CF48" s="42"/>
    </row>
    <row r="49" spans="1:84" ht="29">
      <c r="A49" s="392" t="s">
        <v>758</v>
      </c>
      <c r="B49" s="392" t="s">
        <v>2016</v>
      </c>
      <c r="C49" s="408"/>
      <c r="D49" s="392"/>
      <c r="E49">
        <v>20277</v>
      </c>
      <c r="F49" s="499" t="s">
        <v>5987</v>
      </c>
      <c r="G49" s="402" t="s">
        <v>5988</v>
      </c>
      <c r="H49" s="409" t="s">
        <v>1978</v>
      </c>
      <c r="I49" s="402" t="s">
        <v>2002</v>
      </c>
      <c r="J49" s="402" t="s">
        <v>2003</v>
      </c>
      <c r="K49" s="402" t="s">
        <v>5989</v>
      </c>
      <c r="L49" s="403">
        <v>0.2</v>
      </c>
      <c r="M49" s="403"/>
      <c r="N49" s="403"/>
      <c r="O49" s="404">
        <v>0.1</v>
      </c>
      <c r="P49" s="404">
        <v>0.1</v>
      </c>
      <c r="Q49" s="404">
        <v>0.1</v>
      </c>
      <c r="R49" s="42">
        <v>2031</v>
      </c>
      <c r="S49" s="407">
        <v>0</v>
      </c>
      <c r="T49" s="407">
        <v>100000</v>
      </c>
      <c r="U49" s="407">
        <v>150000</v>
      </c>
      <c r="V49" s="407"/>
      <c r="W49" s="407"/>
      <c r="X49" s="407">
        <v>2760000</v>
      </c>
      <c r="Y49" s="407">
        <v>19545000</v>
      </c>
      <c r="Z49" s="407">
        <v>19545000</v>
      </c>
      <c r="AA49" s="405">
        <v>0</v>
      </c>
      <c r="AB49" s="405">
        <v>0</v>
      </c>
      <c r="AC49" s="296">
        <v>42100000</v>
      </c>
      <c r="AD49" s="110"/>
      <c r="AF49" s="42" t="s">
        <v>526</v>
      </c>
      <c r="AG49" s="110">
        <v>0</v>
      </c>
      <c r="AH49" s="110">
        <v>42100000</v>
      </c>
      <c r="AI49" s="42" t="s">
        <v>765</v>
      </c>
      <c r="AJ49" s="112">
        <v>1</v>
      </c>
      <c r="AK49" s="112">
        <v>0</v>
      </c>
      <c r="AL49" s="529">
        <v>37890000</v>
      </c>
      <c r="AM49" s="529">
        <v>0</v>
      </c>
      <c r="AN49" s="529">
        <v>10000</v>
      </c>
      <c r="AO49" s="529">
        <v>15000</v>
      </c>
      <c r="AP49" s="529">
        <v>0</v>
      </c>
      <c r="AQ49" s="529">
        <v>0</v>
      </c>
      <c r="AR49" s="529">
        <v>276000</v>
      </c>
      <c r="AS49" s="529">
        <v>1954500</v>
      </c>
      <c r="AT49" s="529">
        <v>1954500</v>
      </c>
      <c r="AU49" s="529">
        <v>0</v>
      </c>
      <c r="AV49" s="529">
        <v>0</v>
      </c>
      <c r="AW49" s="529">
        <v>4210000</v>
      </c>
      <c r="AX49" s="529">
        <v>0</v>
      </c>
      <c r="AY49" s="116">
        <v>0</v>
      </c>
      <c r="AZ49" s="42"/>
      <c r="BA49" s="529">
        <v>0</v>
      </c>
      <c r="BB49" s="529">
        <v>0</v>
      </c>
      <c r="BC49" s="529">
        <v>0</v>
      </c>
      <c r="BD49" s="529">
        <v>0</v>
      </c>
      <c r="BE49" s="529">
        <v>0</v>
      </c>
      <c r="BF49" s="529">
        <v>0</v>
      </c>
      <c r="BG49" s="529">
        <v>0</v>
      </c>
      <c r="BH49" s="529">
        <v>0</v>
      </c>
      <c r="BI49" s="529">
        <v>0</v>
      </c>
      <c r="BJ49" s="529">
        <v>0</v>
      </c>
      <c r="BK49" s="529">
        <v>0</v>
      </c>
      <c r="BL49" s="42" t="s">
        <v>7188</v>
      </c>
      <c r="BM49" s="350" t="s">
        <v>7247</v>
      </c>
      <c r="BS49" s="42"/>
      <c r="BT49" s="42"/>
      <c r="BU49" s="42"/>
      <c r="BV49" s="42"/>
      <c r="BW49" s="42"/>
      <c r="BX49" s="42"/>
      <c r="BY49" s="42"/>
      <c r="BZ49" s="42"/>
      <c r="CA49" s="42"/>
      <c r="CB49" s="42"/>
      <c r="CC49" s="42"/>
      <c r="CD49" s="42"/>
      <c r="CE49" s="42"/>
      <c r="CF49" s="42"/>
    </row>
    <row r="50" spans="1:84" ht="29">
      <c r="A50" s="392" t="s">
        <v>758</v>
      </c>
      <c r="B50" s="392" t="s">
        <v>2016</v>
      </c>
      <c r="C50" s="408"/>
      <c r="D50" s="392"/>
      <c r="E50">
        <v>27897</v>
      </c>
      <c r="F50" s="499" t="s">
        <v>5990</v>
      </c>
      <c r="G50" s="402" t="s">
        <v>5991</v>
      </c>
      <c r="H50" s="409" t="s">
        <v>1978</v>
      </c>
      <c r="I50" s="402" t="s">
        <v>2002</v>
      </c>
      <c r="J50" s="402" t="s">
        <v>2003</v>
      </c>
      <c r="K50" s="390" t="s">
        <v>5992</v>
      </c>
      <c r="L50" s="403">
        <v>0.2</v>
      </c>
      <c r="M50" s="403"/>
      <c r="N50" s="403"/>
      <c r="O50" s="404">
        <v>0.2</v>
      </c>
      <c r="P50" s="404">
        <v>0.2</v>
      </c>
      <c r="Q50" s="404">
        <v>0.2</v>
      </c>
      <c r="R50" s="42">
        <v>2031</v>
      </c>
      <c r="S50" s="407">
        <v>4618506</v>
      </c>
      <c r="T50" s="407">
        <v>2151494</v>
      </c>
      <c r="U50" s="407">
        <v>1230000</v>
      </c>
      <c r="V50" s="405">
        <v>0</v>
      </c>
      <c r="W50" s="405">
        <v>0</v>
      </c>
      <c r="X50" s="405">
        <v>0</v>
      </c>
      <c r="Y50" s="405">
        <v>0</v>
      </c>
      <c r="Z50" s="405">
        <v>0</v>
      </c>
      <c r="AA50" s="405">
        <v>0</v>
      </c>
      <c r="AB50" s="405">
        <v>0</v>
      </c>
      <c r="AC50" s="296">
        <v>8000000</v>
      </c>
      <c r="AD50" s="110"/>
      <c r="AF50" s="42" t="s">
        <v>543</v>
      </c>
      <c r="AG50" s="110">
        <v>0</v>
      </c>
      <c r="AH50" s="110">
        <v>8000000</v>
      </c>
      <c r="AI50" s="42" t="s">
        <v>765</v>
      </c>
      <c r="AJ50" s="112">
        <v>1</v>
      </c>
      <c r="AK50" s="112">
        <v>0</v>
      </c>
      <c r="AL50" s="529">
        <v>6400000</v>
      </c>
      <c r="AM50" s="529">
        <v>923701.20000000007</v>
      </c>
      <c r="AN50" s="529">
        <v>430298.80000000005</v>
      </c>
      <c r="AO50" s="529">
        <v>246000</v>
      </c>
      <c r="AP50" s="529">
        <v>0</v>
      </c>
      <c r="AQ50" s="529">
        <v>0</v>
      </c>
      <c r="AR50" s="529">
        <v>0</v>
      </c>
      <c r="AS50" s="529">
        <v>0</v>
      </c>
      <c r="AT50" s="529">
        <v>0</v>
      </c>
      <c r="AU50" s="529">
        <v>0</v>
      </c>
      <c r="AV50" s="529">
        <v>0</v>
      </c>
      <c r="AW50" s="529">
        <v>1600000</v>
      </c>
      <c r="AX50" s="529">
        <v>0</v>
      </c>
      <c r="AY50" s="116">
        <v>0</v>
      </c>
      <c r="AZ50" s="42"/>
      <c r="BA50" s="529">
        <v>0</v>
      </c>
      <c r="BB50" s="529">
        <v>0</v>
      </c>
      <c r="BC50" s="529">
        <v>0</v>
      </c>
      <c r="BD50" s="529">
        <v>0</v>
      </c>
      <c r="BE50" s="529">
        <v>0</v>
      </c>
      <c r="BF50" s="529">
        <v>0</v>
      </c>
      <c r="BG50" s="529">
        <v>0</v>
      </c>
      <c r="BH50" s="529">
        <v>0</v>
      </c>
      <c r="BI50" s="529">
        <v>0</v>
      </c>
      <c r="BJ50" s="529">
        <v>0</v>
      </c>
      <c r="BK50" s="529">
        <v>0</v>
      </c>
      <c r="BL50" s="42" t="s">
        <v>7188</v>
      </c>
      <c r="BM50" s="350" t="s">
        <v>7248</v>
      </c>
      <c r="BS50" s="42"/>
      <c r="BT50" s="42"/>
      <c r="BU50" s="42"/>
      <c r="BV50" s="42"/>
      <c r="BW50" s="42"/>
      <c r="BX50" s="42"/>
      <c r="BY50" s="42"/>
      <c r="BZ50" s="42"/>
      <c r="CA50" s="42"/>
      <c r="CB50" s="42"/>
      <c r="CC50" s="42"/>
      <c r="CD50" s="42"/>
      <c r="CE50" s="42"/>
      <c r="CF50" s="42"/>
    </row>
    <row r="51" spans="1:84" ht="43.5">
      <c r="A51" s="392" t="s">
        <v>758</v>
      </c>
      <c r="B51" s="392" t="s">
        <v>2016</v>
      </c>
      <c r="C51" s="408"/>
      <c r="D51" s="392"/>
      <c r="E51">
        <v>29274</v>
      </c>
      <c r="F51" s="499" t="s">
        <v>6964</v>
      </c>
      <c r="G51" s="402" t="s">
        <v>5993</v>
      </c>
      <c r="H51" s="409" t="s">
        <v>1978</v>
      </c>
      <c r="I51" s="402" t="s">
        <v>2002</v>
      </c>
      <c r="J51" s="402" t="s">
        <v>2003</v>
      </c>
      <c r="K51" s="402" t="s">
        <v>5989</v>
      </c>
      <c r="L51" s="403">
        <v>0.2</v>
      </c>
      <c r="M51" s="403"/>
      <c r="N51" s="403"/>
      <c r="O51" s="404">
        <v>0.2</v>
      </c>
      <c r="P51" s="404">
        <v>0.2</v>
      </c>
      <c r="Q51" s="404">
        <v>0.2</v>
      </c>
      <c r="R51" s="42">
        <v>2031</v>
      </c>
      <c r="S51" s="405"/>
      <c r="T51" s="405"/>
      <c r="U51" s="405"/>
      <c r="V51" s="405"/>
      <c r="W51" s="405"/>
      <c r="X51" s="405"/>
      <c r="Y51" s="405"/>
      <c r="Z51" s="407"/>
      <c r="AA51" s="407">
        <v>2116668</v>
      </c>
      <c r="AB51" s="407">
        <v>2116668</v>
      </c>
      <c r="AC51" s="296">
        <v>4233336</v>
      </c>
      <c r="AD51" s="110"/>
      <c r="AF51" s="42" t="s">
        <v>526</v>
      </c>
      <c r="AG51" s="110">
        <v>0</v>
      </c>
      <c r="AH51" s="110">
        <v>4233336</v>
      </c>
      <c r="AI51" s="42" t="s">
        <v>765</v>
      </c>
      <c r="AJ51" s="112">
        <v>1</v>
      </c>
      <c r="AK51" s="112">
        <v>0</v>
      </c>
      <c r="AL51" s="529">
        <v>3386668.8000000003</v>
      </c>
      <c r="AM51" s="529">
        <v>0</v>
      </c>
      <c r="AN51" s="529">
        <v>0</v>
      </c>
      <c r="AO51" s="529">
        <v>0</v>
      </c>
      <c r="AP51" s="529">
        <v>0</v>
      </c>
      <c r="AQ51" s="529">
        <v>0</v>
      </c>
      <c r="AR51" s="529">
        <v>0</v>
      </c>
      <c r="AS51" s="529">
        <v>0</v>
      </c>
      <c r="AT51" s="529">
        <v>0</v>
      </c>
      <c r="AU51" s="529">
        <v>423333.60000000003</v>
      </c>
      <c r="AV51" s="529">
        <v>423333.60000000003</v>
      </c>
      <c r="AW51" s="529">
        <v>846667.20000000007</v>
      </c>
      <c r="AX51" s="529">
        <v>0</v>
      </c>
      <c r="AY51" s="116">
        <v>0</v>
      </c>
      <c r="AZ51" s="42"/>
      <c r="BA51" s="529">
        <v>0</v>
      </c>
      <c r="BB51" s="529">
        <v>0</v>
      </c>
      <c r="BC51" s="529">
        <v>0</v>
      </c>
      <c r="BD51" s="529">
        <v>0</v>
      </c>
      <c r="BE51" s="529">
        <v>0</v>
      </c>
      <c r="BF51" s="529">
        <v>0</v>
      </c>
      <c r="BG51" s="529">
        <v>0</v>
      </c>
      <c r="BH51" s="529">
        <v>0</v>
      </c>
      <c r="BI51" s="529">
        <v>0</v>
      </c>
      <c r="BJ51" s="529">
        <v>0</v>
      </c>
      <c r="BK51" s="529">
        <v>0</v>
      </c>
      <c r="BL51" s="42" t="s">
        <v>7188</v>
      </c>
      <c r="BM51" s="350" t="s">
        <v>7249</v>
      </c>
      <c r="BS51" s="42"/>
      <c r="BT51" s="42"/>
      <c r="BU51" s="42"/>
      <c r="BV51" s="42"/>
      <c r="BW51" s="42"/>
      <c r="BX51" s="42"/>
      <c r="BY51" s="42"/>
      <c r="BZ51" s="42"/>
      <c r="CA51" s="42"/>
      <c r="CB51" s="42"/>
      <c r="CC51" s="42"/>
      <c r="CD51" s="42"/>
      <c r="CE51" s="42"/>
      <c r="CF51" s="42"/>
    </row>
    <row r="52" spans="1:84" ht="43.5">
      <c r="A52" s="392" t="s">
        <v>758</v>
      </c>
      <c r="B52" s="392" t="s">
        <v>2016</v>
      </c>
      <c r="C52" s="408"/>
      <c r="D52" s="392"/>
      <c r="E52">
        <v>29273</v>
      </c>
      <c r="F52" s="499" t="s">
        <v>6965</v>
      </c>
      <c r="G52" s="402" t="s">
        <v>5993</v>
      </c>
      <c r="H52" s="409" t="s">
        <v>1978</v>
      </c>
      <c r="I52" s="402" t="s">
        <v>2002</v>
      </c>
      <c r="J52" s="402" t="s">
        <v>2003</v>
      </c>
      <c r="K52" s="402" t="s">
        <v>5989</v>
      </c>
      <c r="L52" s="403">
        <v>0.2</v>
      </c>
      <c r="M52" s="403"/>
      <c r="N52" s="403"/>
      <c r="O52" s="404">
        <v>0.2</v>
      </c>
      <c r="P52" s="404">
        <v>0.2</v>
      </c>
      <c r="Q52" s="404">
        <v>0.2</v>
      </c>
      <c r="R52" s="42">
        <v>2031</v>
      </c>
      <c r="S52" s="405"/>
      <c r="T52" s="405"/>
      <c r="U52" s="405"/>
      <c r="V52" s="405"/>
      <c r="W52" s="405"/>
      <c r="X52" s="405"/>
      <c r="Y52" s="407"/>
      <c r="Z52" s="407"/>
      <c r="AA52" s="407">
        <v>2000000</v>
      </c>
      <c r="AB52" s="407">
        <v>2000000</v>
      </c>
      <c r="AC52" s="296">
        <v>4000000</v>
      </c>
      <c r="AD52" s="110"/>
      <c r="AF52" s="42" t="s">
        <v>526</v>
      </c>
      <c r="AG52" s="110">
        <v>0</v>
      </c>
      <c r="AH52" s="110">
        <v>4000000</v>
      </c>
      <c r="AI52" s="42" t="s">
        <v>765</v>
      </c>
      <c r="AJ52" s="112">
        <v>1</v>
      </c>
      <c r="AK52" s="112">
        <v>0</v>
      </c>
      <c r="AL52" s="529">
        <v>3200000</v>
      </c>
      <c r="AM52" s="529">
        <v>0</v>
      </c>
      <c r="AN52" s="529">
        <v>0</v>
      </c>
      <c r="AO52" s="529">
        <v>0</v>
      </c>
      <c r="AP52" s="529">
        <v>0</v>
      </c>
      <c r="AQ52" s="529">
        <v>0</v>
      </c>
      <c r="AR52" s="529">
        <v>0</v>
      </c>
      <c r="AS52" s="529">
        <v>0</v>
      </c>
      <c r="AT52" s="529">
        <v>0</v>
      </c>
      <c r="AU52" s="529">
        <v>400000</v>
      </c>
      <c r="AV52" s="529">
        <v>400000</v>
      </c>
      <c r="AW52" s="529">
        <v>800000</v>
      </c>
      <c r="AX52" s="529">
        <v>0</v>
      </c>
      <c r="AY52" s="116">
        <v>0</v>
      </c>
      <c r="AZ52" s="42"/>
      <c r="BA52" s="529">
        <v>0</v>
      </c>
      <c r="BB52" s="529">
        <v>0</v>
      </c>
      <c r="BC52" s="529">
        <v>0</v>
      </c>
      <c r="BD52" s="529">
        <v>0</v>
      </c>
      <c r="BE52" s="529">
        <v>0</v>
      </c>
      <c r="BF52" s="529">
        <v>0</v>
      </c>
      <c r="BG52" s="529">
        <v>0</v>
      </c>
      <c r="BH52" s="529">
        <v>0</v>
      </c>
      <c r="BI52" s="529">
        <v>0</v>
      </c>
      <c r="BJ52" s="529">
        <v>0</v>
      </c>
      <c r="BK52" s="529">
        <v>0</v>
      </c>
      <c r="BL52" s="42" t="s">
        <v>7188</v>
      </c>
      <c r="BM52" s="350" t="s">
        <v>7250</v>
      </c>
      <c r="BS52" s="42"/>
      <c r="BT52" s="42"/>
      <c r="BU52" s="42"/>
      <c r="BV52" s="42"/>
      <c r="BW52" s="42"/>
      <c r="BX52" s="42"/>
      <c r="BY52" s="42"/>
      <c r="BZ52" s="42"/>
      <c r="CA52" s="42"/>
      <c r="CB52" s="42"/>
      <c r="CC52" s="42"/>
      <c r="CD52" s="42"/>
      <c r="CE52" s="42"/>
      <c r="CF52" s="42"/>
    </row>
    <row r="53" spans="1:84" ht="43.5">
      <c r="A53" s="392" t="s">
        <v>758</v>
      </c>
      <c r="B53" s="392" t="s">
        <v>2016</v>
      </c>
      <c r="C53" s="408"/>
      <c r="D53" s="392"/>
      <c r="E53">
        <v>29261</v>
      </c>
      <c r="F53" s="499" t="s">
        <v>6966</v>
      </c>
      <c r="G53" s="390" t="s">
        <v>5993</v>
      </c>
      <c r="H53" s="409" t="s">
        <v>1978</v>
      </c>
      <c r="I53" s="402" t="s">
        <v>2002</v>
      </c>
      <c r="J53" s="402" t="s">
        <v>2003</v>
      </c>
      <c r="K53" s="402" t="s">
        <v>5989</v>
      </c>
      <c r="L53" s="403">
        <v>0.2</v>
      </c>
      <c r="M53" s="403"/>
      <c r="N53" s="403"/>
      <c r="O53" s="404">
        <v>0.2</v>
      </c>
      <c r="P53" s="404">
        <v>0.2</v>
      </c>
      <c r="Q53" s="404">
        <v>0.2</v>
      </c>
      <c r="R53" s="42">
        <v>2031</v>
      </c>
      <c r="S53" s="407">
        <v>1500000</v>
      </c>
      <c r="T53" s="407"/>
      <c r="U53" s="407">
        <v>6500000</v>
      </c>
      <c r="V53" s="407">
        <v>6500000</v>
      </c>
      <c r="W53" s="407">
        <v>6500000</v>
      </c>
      <c r="X53" s="407">
        <v>5000000</v>
      </c>
      <c r="Y53" s="405">
        <v>0</v>
      </c>
      <c r="Z53" s="405">
        <v>0</v>
      </c>
      <c r="AA53" s="405">
        <v>0</v>
      </c>
      <c r="AB53" s="405">
        <v>0</v>
      </c>
      <c r="AC53" s="296">
        <v>26000000</v>
      </c>
      <c r="AD53" s="110"/>
      <c r="AF53" s="42" t="s">
        <v>526</v>
      </c>
      <c r="AG53" s="110">
        <v>0</v>
      </c>
      <c r="AH53" s="110">
        <v>26000000</v>
      </c>
      <c r="AI53" s="42" t="s">
        <v>765</v>
      </c>
      <c r="AJ53" s="112">
        <v>1</v>
      </c>
      <c r="AK53" s="112">
        <v>0</v>
      </c>
      <c r="AL53" s="529">
        <v>20800000</v>
      </c>
      <c r="AM53" s="529">
        <v>300000</v>
      </c>
      <c r="AN53" s="529">
        <v>0</v>
      </c>
      <c r="AO53" s="529">
        <v>1300000</v>
      </c>
      <c r="AP53" s="529">
        <v>1300000</v>
      </c>
      <c r="AQ53" s="529">
        <v>1300000</v>
      </c>
      <c r="AR53" s="529">
        <v>1000000</v>
      </c>
      <c r="AS53" s="529">
        <v>0</v>
      </c>
      <c r="AT53" s="529">
        <v>0</v>
      </c>
      <c r="AU53" s="529">
        <v>0</v>
      </c>
      <c r="AV53" s="529">
        <v>0</v>
      </c>
      <c r="AW53" s="529">
        <v>5200000</v>
      </c>
      <c r="AX53" s="529">
        <v>0</v>
      </c>
      <c r="AY53" s="116">
        <v>0</v>
      </c>
      <c r="AZ53" s="42"/>
      <c r="BA53" s="529">
        <v>0</v>
      </c>
      <c r="BB53" s="529">
        <v>0</v>
      </c>
      <c r="BC53" s="529">
        <v>0</v>
      </c>
      <c r="BD53" s="529">
        <v>0</v>
      </c>
      <c r="BE53" s="529">
        <v>0</v>
      </c>
      <c r="BF53" s="529">
        <v>0</v>
      </c>
      <c r="BG53" s="529">
        <v>0</v>
      </c>
      <c r="BH53" s="529">
        <v>0</v>
      </c>
      <c r="BI53" s="529">
        <v>0</v>
      </c>
      <c r="BJ53" s="529">
        <v>0</v>
      </c>
      <c r="BK53" s="529">
        <v>0</v>
      </c>
      <c r="BL53" s="42" t="s">
        <v>7188</v>
      </c>
      <c r="BM53" s="350" t="s">
        <v>7251</v>
      </c>
      <c r="BS53" s="42"/>
      <c r="BT53" s="42"/>
      <c r="BU53" s="42"/>
      <c r="BV53" s="42"/>
      <c r="BW53" s="42"/>
      <c r="BX53" s="42"/>
      <c r="BY53" s="42"/>
      <c r="BZ53" s="42"/>
      <c r="CA53" s="42"/>
      <c r="CB53" s="42"/>
      <c r="CC53" s="42"/>
      <c r="CD53" s="42"/>
      <c r="CE53" s="42"/>
      <c r="CF53" s="42"/>
    </row>
    <row r="54" spans="1:84" ht="43.5">
      <c r="A54" s="392" t="s">
        <v>758</v>
      </c>
      <c r="B54" s="392" t="s">
        <v>2016</v>
      </c>
      <c r="C54" s="408"/>
      <c r="D54" s="392"/>
      <c r="E54">
        <v>29266</v>
      </c>
      <c r="F54" s="499" t="s">
        <v>6967</v>
      </c>
      <c r="G54" s="402" t="s">
        <v>5993</v>
      </c>
      <c r="H54" s="409" t="s">
        <v>1978</v>
      </c>
      <c r="I54" s="402" t="s">
        <v>2002</v>
      </c>
      <c r="J54" s="402" t="s">
        <v>2003</v>
      </c>
      <c r="K54" s="402" t="s">
        <v>5989</v>
      </c>
      <c r="L54" s="403">
        <v>0.2</v>
      </c>
      <c r="M54" s="403"/>
      <c r="N54" s="403"/>
      <c r="O54" s="404">
        <v>0.2</v>
      </c>
      <c r="P54" s="404">
        <v>0.2</v>
      </c>
      <c r="Q54" s="404">
        <v>0.2</v>
      </c>
      <c r="R54" s="42">
        <v>2031</v>
      </c>
      <c r="S54" s="405"/>
      <c r="T54" s="405"/>
      <c r="U54" s="405"/>
      <c r="V54" s="405"/>
      <c r="W54" s="407"/>
      <c r="X54" s="407">
        <v>1000000</v>
      </c>
      <c r="Y54" s="407">
        <v>10300000</v>
      </c>
      <c r="Z54" s="407">
        <v>16033336</v>
      </c>
      <c r="AA54" s="407">
        <v>13666664</v>
      </c>
      <c r="AB54" s="405">
        <v>0</v>
      </c>
      <c r="AC54" s="296">
        <v>41000000</v>
      </c>
      <c r="AD54" s="110"/>
      <c r="AF54" s="42" t="s">
        <v>526</v>
      </c>
      <c r="AG54" s="110">
        <v>0</v>
      </c>
      <c r="AH54" s="110">
        <v>41000000</v>
      </c>
      <c r="AI54" s="42" t="s">
        <v>765</v>
      </c>
      <c r="AJ54" s="112">
        <v>1</v>
      </c>
      <c r="AK54" s="112">
        <v>0</v>
      </c>
      <c r="AL54" s="529">
        <v>32800000</v>
      </c>
      <c r="AM54" s="529">
        <v>0</v>
      </c>
      <c r="AN54" s="529">
        <v>0</v>
      </c>
      <c r="AO54" s="529">
        <v>0</v>
      </c>
      <c r="AP54" s="529">
        <v>0</v>
      </c>
      <c r="AQ54" s="529">
        <v>0</v>
      </c>
      <c r="AR54" s="529">
        <v>200000</v>
      </c>
      <c r="AS54" s="529">
        <v>2060000</v>
      </c>
      <c r="AT54" s="529">
        <v>3206667.2</v>
      </c>
      <c r="AU54" s="529">
        <v>2733332.8000000003</v>
      </c>
      <c r="AV54" s="529">
        <v>0</v>
      </c>
      <c r="AW54" s="529">
        <v>8200000</v>
      </c>
      <c r="AX54" s="529">
        <v>0</v>
      </c>
      <c r="AY54" s="116">
        <v>0</v>
      </c>
      <c r="AZ54" s="42"/>
      <c r="BA54" s="529">
        <v>0</v>
      </c>
      <c r="BB54" s="529">
        <v>0</v>
      </c>
      <c r="BC54" s="529">
        <v>0</v>
      </c>
      <c r="BD54" s="529">
        <v>0</v>
      </c>
      <c r="BE54" s="529">
        <v>0</v>
      </c>
      <c r="BF54" s="529">
        <v>0</v>
      </c>
      <c r="BG54" s="529">
        <v>0</v>
      </c>
      <c r="BH54" s="529">
        <v>0</v>
      </c>
      <c r="BI54" s="529">
        <v>0</v>
      </c>
      <c r="BJ54" s="529">
        <v>0</v>
      </c>
      <c r="BK54" s="529">
        <v>0</v>
      </c>
      <c r="BL54" s="42" t="s">
        <v>7188</v>
      </c>
      <c r="BM54" s="350" t="s">
        <v>7252</v>
      </c>
      <c r="BS54" s="42"/>
      <c r="BT54" s="42"/>
      <c r="BU54" s="42"/>
      <c r="BV54" s="42"/>
      <c r="BW54" s="42"/>
      <c r="BX54" s="42"/>
      <c r="BY54" s="42"/>
      <c r="BZ54" s="42"/>
      <c r="CA54" s="42"/>
      <c r="CB54" s="42"/>
      <c r="CC54" s="42"/>
      <c r="CD54" s="42"/>
      <c r="CE54" s="42"/>
      <c r="CF54" s="42"/>
    </row>
    <row r="55" spans="1:84" ht="43.5">
      <c r="A55" s="392" t="s">
        <v>758</v>
      </c>
      <c r="B55" s="392" t="s">
        <v>2016</v>
      </c>
      <c r="C55" s="408"/>
      <c r="D55" s="392"/>
      <c r="E55">
        <v>29271</v>
      </c>
      <c r="F55" s="499" t="s">
        <v>6968</v>
      </c>
      <c r="G55" s="402" t="s">
        <v>5993</v>
      </c>
      <c r="H55" s="409" t="s">
        <v>1978</v>
      </c>
      <c r="I55" s="402" t="s">
        <v>2002</v>
      </c>
      <c r="J55" s="402" t="s">
        <v>2003</v>
      </c>
      <c r="K55" s="402" t="s">
        <v>5989</v>
      </c>
      <c r="L55" s="403">
        <v>0.2</v>
      </c>
      <c r="M55" s="403"/>
      <c r="N55" s="403"/>
      <c r="O55" s="404">
        <v>0.2</v>
      </c>
      <c r="P55" s="404">
        <v>0.2</v>
      </c>
      <c r="Q55" s="404">
        <v>0.2</v>
      </c>
      <c r="R55" s="42">
        <v>2031</v>
      </c>
      <c r="S55" s="405"/>
      <c r="T55" s="405"/>
      <c r="U55" s="405"/>
      <c r="V55" s="405"/>
      <c r="W55" s="405"/>
      <c r="X55" s="405"/>
      <c r="Y55" s="405"/>
      <c r="Z55" s="407">
        <v>1000000</v>
      </c>
      <c r="AA55" s="407">
        <v>6000000</v>
      </c>
      <c r="AB55" s="407">
        <v>6220899</v>
      </c>
      <c r="AC55" s="296">
        <v>13220899</v>
      </c>
      <c r="AD55" s="110"/>
      <c r="AF55" s="42" t="s">
        <v>526</v>
      </c>
      <c r="AG55" s="110">
        <v>0</v>
      </c>
      <c r="AH55" s="110">
        <v>13220899</v>
      </c>
      <c r="AI55" s="42" t="s">
        <v>765</v>
      </c>
      <c r="AJ55" s="112">
        <v>1</v>
      </c>
      <c r="AK55" s="112">
        <v>0</v>
      </c>
      <c r="AL55" s="529">
        <v>10576719.200000001</v>
      </c>
      <c r="AM55" s="529">
        <v>0</v>
      </c>
      <c r="AN55" s="529">
        <v>0</v>
      </c>
      <c r="AO55" s="529">
        <v>0</v>
      </c>
      <c r="AP55" s="529">
        <v>0</v>
      </c>
      <c r="AQ55" s="529">
        <v>0</v>
      </c>
      <c r="AR55" s="529">
        <v>0</v>
      </c>
      <c r="AS55" s="529">
        <v>0</v>
      </c>
      <c r="AT55" s="529">
        <v>200000</v>
      </c>
      <c r="AU55" s="529">
        <v>1200000</v>
      </c>
      <c r="AV55" s="529">
        <v>1244179.8</v>
      </c>
      <c r="AW55" s="529">
        <v>2644179.7999999998</v>
      </c>
      <c r="AX55" s="529">
        <v>0</v>
      </c>
      <c r="AY55" s="116">
        <v>0</v>
      </c>
      <c r="AZ55" s="42"/>
      <c r="BA55" s="529">
        <v>0</v>
      </c>
      <c r="BB55" s="529">
        <v>0</v>
      </c>
      <c r="BC55" s="529">
        <v>0</v>
      </c>
      <c r="BD55" s="529">
        <v>0</v>
      </c>
      <c r="BE55" s="529">
        <v>0</v>
      </c>
      <c r="BF55" s="529">
        <v>0</v>
      </c>
      <c r="BG55" s="529">
        <v>0</v>
      </c>
      <c r="BH55" s="529">
        <v>0</v>
      </c>
      <c r="BI55" s="529">
        <v>0</v>
      </c>
      <c r="BJ55" s="529">
        <v>0</v>
      </c>
      <c r="BK55" s="529">
        <v>0</v>
      </c>
      <c r="BL55" s="42" t="s">
        <v>7188</v>
      </c>
      <c r="BM55" s="350" t="s">
        <v>7253</v>
      </c>
      <c r="BS55" s="42"/>
      <c r="BT55" s="42"/>
      <c r="BU55" s="42"/>
      <c r="BV55" s="42"/>
      <c r="BW55" s="42"/>
      <c r="BX55" s="42"/>
      <c r="BY55" s="42"/>
      <c r="BZ55" s="42"/>
      <c r="CA55" s="42"/>
      <c r="CB55" s="42"/>
      <c r="CC55" s="42"/>
      <c r="CD55" s="42"/>
      <c r="CE55" s="42"/>
      <c r="CF55" s="42"/>
    </row>
    <row r="56" spans="1:84" ht="29">
      <c r="A56" s="392" t="s">
        <v>758</v>
      </c>
      <c r="B56" s="392" t="s">
        <v>2016</v>
      </c>
      <c r="C56" s="408"/>
      <c r="D56" s="392"/>
      <c r="E56">
        <v>28324</v>
      </c>
      <c r="F56" s="499" t="s">
        <v>5994</v>
      </c>
      <c r="G56" s="390" t="s">
        <v>5995</v>
      </c>
      <c r="H56" s="409" t="s">
        <v>1978</v>
      </c>
      <c r="I56" s="402" t="s">
        <v>2002</v>
      </c>
      <c r="J56" s="402" t="s">
        <v>2003</v>
      </c>
      <c r="K56" s="402" t="s">
        <v>5989</v>
      </c>
      <c r="L56" s="403">
        <v>0.2</v>
      </c>
      <c r="M56" s="403"/>
      <c r="N56" s="403"/>
      <c r="O56" s="404">
        <v>0.2</v>
      </c>
      <c r="P56" s="404">
        <v>0.2</v>
      </c>
      <c r="Q56" s="404">
        <v>0.2</v>
      </c>
      <c r="R56" s="42">
        <v>2031</v>
      </c>
      <c r="S56" s="407">
        <v>526000</v>
      </c>
      <c r="T56" s="405"/>
      <c r="U56" s="405"/>
      <c r="V56" s="405"/>
      <c r="W56" s="405">
        <v>0</v>
      </c>
      <c r="X56" s="405">
        <v>0</v>
      </c>
      <c r="Y56" s="405">
        <v>0</v>
      </c>
      <c r="Z56" s="405">
        <v>0</v>
      </c>
      <c r="AA56" s="405">
        <v>0</v>
      </c>
      <c r="AB56" s="405">
        <v>0</v>
      </c>
      <c r="AC56" s="296">
        <v>526000</v>
      </c>
      <c r="AD56" s="110"/>
      <c r="AF56" s="42" t="s">
        <v>526</v>
      </c>
      <c r="AG56" s="110">
        <v>0</v>
      </c>
      <c r="AH56" s="110">
        <v>526000</v>
      </c>
      <c r="AI56" s="42" t="s">
        <v>765</v>
      </c>
      <c r="AJ56" s="112">
        <v>1</v>
      </c>
      <c r="AK56" s="112">
        <v>0</v>
      </c>
      <c r="AL56" s="529">
        <v>420800</v>
      </c>
      <c r="AM56" s="529">
        <v>105200</v>
      </c>
      <c r="AN56" s="529">
        <v>0</v>
      </c>
      <c r="AO56" s="529">
        <v>0</v>
      </c>
      <c r="AP56" s="529">
        <v>0</v>
      </c>
      <c r="AQ56" s="529">
        <v>0</v>
      </c>
      <c r="AR56" s="529">
        <v>0</v>
      </c>
      <c r="AS56" s="529">
        <v>0</v>
      </c>
      <c r="AT56" s="529">
        <v>0</v>
      </c>
      <c r="AU56" s="529">
        <v>0</v>
      </c>
      <c r="AV56" s="529">
        <v>0</v>
      </c>
      <c r="AW56" s="529">
        <v>105200</v>
      </c>
      <c r="AX56" s="529">
        <v>0</v>
      </c>
      <c r="AY56" s="116">
        <v>0</v>
      </c>
      <c r="AZ56" s="42"/>
      <c r="BA56" s="529">
        <v>0</v>
      </c>
      <c r="BB56" s="529">
        <v>0</v>
      </c>
      <c r="BC56" s="529">
        <v>0</v>
      </c>
      <c r="BD56" s="529">
        <v>0</v>
      </c>
      <c r="BE56" s="529">
        <v>0</v>
      </c>
      <c r="BF56" s="529">
        <v>0</v>
      </c>
      <c r="BG56" s="529">
        <v>0</v>
      </c>
      <c r="BH56" s="529">
        <v>0</v>
      </c>
      <c r="BI56" s="529">
        <v>0</v>
      </c>
      <c r="BJ56" s="529">
        <v>0</v>
      </c>
      <c r="BK56" s="529">
        <v>0</v>
      </c>
      <c r="BL56" s="42" t="s">
        <v>7188</v>
      </c>
      <c r="BM56" s="350" t="s">
        <v>7254</v>
      </c>
      <c r="BS56" s="42"/>
      <c r="BT56" s="42"/>
      <c r="BU56" s="42"/>
      <c r="BV56" s="42"/>
      <c r="BW56" s="42"/>
      <c r="BX56" s="42"/>
      <c r="BY56" s="42"/>
      <c r="BZ56" s="42"/>
      <c r="CA56" s="42"/>
      <c r="CB56" s="42"/>
      <c r="CC56" s="42"/>
      <c r="CD56" s="42"/>
      <c r="CE56" s="42"/>
      <c r="CF56" s="42"/>
    </row>
    <row r="57" spans="1:84" ht="58">
      <c r="A57" s="392" t="s">
        <v>758</v>
      </c>
      <c r="B57" s="392" t="s">
        <v>2016</v>
      </c>
      <c r="C57" s="408"/>
      <c r="D57" s="392"/>
      <c r="E57">
        <v>28495</v>
      </c>
      <c r="F57" s="500" t="s">
        <v>6969</v>
      </c>
      <c r="G57" s="402" t="s">
        <v>6928</v>
      </c>
      <c r="H57" s="402" t="s">
        <v>5961</v>
      </c>
      <c r="I57" s="402" t="s">
        <v>2002</v>
      </c>
      <c r="J57" s="402" t="s">
        <v>2003</v>
      </c>
      <c r="K57" s="402" t="s">
        <v>5962</v>
      </c>
      <c r="L57" s="403">
        <v>0.3</v>
      </c>
      <c r="M57" s="403"/>
      <c r="N57" s="403"/>
      <c r="O57" s="404"/>
      <c r="P57" s="404"/>
      <c r="Q57" s="403">
        <v>0.3</v>
      </c>
      <c r="R57" s="392">
        <v>2032</v>
      </c>
      <c r="S57" s="405">
        <v>0</v>
      </c>
      <c r="T57" s="407">
        <v>200000</v>
      </c>
      <c r="U57" s="407">
        <v>800000</v>
      </c>
      <c r="V57" s="407">
        <v>1814066</v>
      </c>
      <c r="W57" s="407">
        <v>2000000</v>
      </c>
      <c r="X57" s="407">
        <v>6092967</v>
      </c>
      <c r="Y57" s="407">
        <v>6092967</v>
      </c>
      <c r="Z57" s="407"/>
      <c r="AA57" s="407"/>
      <c r="AB57" s="407"/>
      <c r="AC57" s="296">
        <v>17000000</v>
      </c>
      <c r="AD57" s="110"/>
      <c r="AF57" s="42" t="s">
        <v>658</v>
      </c>
      <c r="AG57" s="110">
        <v>0</v>
      </c>
      <c r="AH57" s="110">
        <v>17000000</v>
      </c>
      <c r="AI57" s="42" t="s">
        <v>765</v>
      </c>
      <c r="AJ57" s="112">
        <v>0.90909090909090906</v>
      </c>
      <c r="AK57" s="112">
        <v>9.0909090909090939E-2</v>
      </c>
      <c r="AL57" s="529">
        <v>11900000</v>
      </c>
      <c r="AM57" s="529">
        <v>0</v>
      </c>
      <c r="AN57" s="529">
        <v>54545.454545454544</v>
      </c>
      <c r="AO57" s="529">
        <v>218181.81818181818</v>
      </c>
      <c r="AP57" s="529">
        <v>494745.27272727265</v>
      </c>
      <c r="AQ57" s="529">
        <v>545454.54545454541</v>
      </c>
      <c r="AR57" s="529">
        <v>1661718.2727272725</v>
      </c>
      <c r="AS57" s="529">
        <v>1661718.2727272725</v>
      </c>
      <c r="AT57" s="529">
        <v>0</v>
      </c>
      <c r="AU57" s="529">
        <v>0</v>
      </c>
      <c r="AV57" s="529">
        <v>0</v>
      </c>
      <c r="AW57" s="529">
        <v>4636363.6363636358</v>
      </c>
      <c r="AX57" s="529">
        <v>0</v>
      </c>
      <c r="AY57" s="116">
        <v>0</v>
      </c>
      <c r="AZ57" s="42"/>
      <c r="BA57" s="529">
        <v>0</v>
      </c>
      <c r="BB57" s="529">
        <v>5454.5454545454568</v>
      </c>
      <c r="BC57" s="529">
        <v>21818.181818181827</v>
      </c>
      <c r="BD57" s="529">
        <v>49474.527272727282</v>
      </c>
      <c r="BE57" s="529">
        <v>54545.454545454566</v>
      </c>
      <c r="BF57" s="529">
        <v>166171.82727272733</v>
      </c>
      <c r="BG57" s="529">
        <v>166171.82727272733</v>
      </c>
      <c r="BH57" s="529">
        <v>0</v>
      </c>
      <c r="BI57" s="529">
        <v>0</v>
      </c>
      <c r="BJ57" s="529">
        <v>0</v>
      </c>
      <c r="BK57" s="529">
        <v>463636.36363636382</v>
      </c>
      <c r="BL57" s="42" t="s">
        <v>7188</v>
      </c>
      <c r="BM57" s="350" t="s">
        <v>7255</v>
      </c>
      <c r="BS57" s="42"/>
      <c r="BT57" s="42"/>
      <c r="BU57" s="42"/>
      <c r="BV57" s="42"/>
      <c r="BW57" s="42"/>
      <c r="BX57" s="42"/>
      <c r="BY57" s="42"/>
      <c r="BZ57" s="42"/>
      <c r="CA57" s="42"/>
      <c r="CB57" s="42"/>
      <c r="CC57" s="42"/>
      <c r="CD57" s="42"/>
      <c r="CE57" s="42"/>
      <c r="CF57" s="42"/>
    </row>
    <row r="58" spans="1:84" ht="39">
      <c r="A58" s="392" t="s">
        <v>758</v>
      </c>
      <c r="B58" s="392" t="s">
        <v>2016</v>
      </c>
      <c r="C58" s="408"/>
      <c r="D58" s="392"/>
      <c r="E58">
        <v>27113</v>
      </c>
      <c r="F58" s="500" t="s">
        <v>6970</v>
      </c>
      <c r="G58" s="402" t="s">
        <v>6931</v>
      </c>
      <c r="H58" s="402" t="s">
        <v>5996</v>
      </c>
      <c r="I58" s="402" t="s">
        <v>2002</v>
      </c>
      <c r="J58" s="402" t="s">
        <v>2003</v>
      </c>
      <c r="K58" s="402" t="s">
        <v>5997</v>
      </c>
      <c r="L58" s="410">
        <v>0.75</v>
      </c>
      <c r="M58" s="410">
        <v>0.25</v>
      </c>
      <c r="N58" s="410">
        <v>0</v>
      </c>
      <c r="O58" s="298">
        <v>0.75</v>
      </c>
      <c r="P58" s="298">
        <v>0.75</v>
      </c>
      <c r="Q58" s="298">
        <v>0.75</v>
      </c>
      <c r="R58" s="392">
        <v>2032</v>
      </c>
      <c r="S58" s="407">
        <v>44000</v>
      </c>
      <c r="T58" s="407">
        <v>400000</v>
      </c>
      <c r="U58" s="407">
        <v>550000</v>
      </c>
      <c r="V58" s="407">
        <v>4525000</v>
      </c>
      <c r="W58" s="407">
        <v>4525000</v>
      </c>
      <c r="X58" s="407">
        <v>2000000</v>
      </c>
      <c r="Y58" s="407"/>
      <c r="Z58" s="407"/>
      <c r="AA58" s="407"/>
      <c r="AB58" s="407"/>
      <c r="AC58" s="296">
        <v>12044000</v>
      </c>
      <c r="AD58" s="110"/>
      <c r="AF58" s="42" t="s">
        <v>666</v>
      </c>
      <c r="AG58" s="110">
        <v>0</v>
      </c>
      <c r="AH58" s="110">
        <v>12044000</v>
      </c>
      <c r="AI58" s="42" t="s">
        <v>764</v>
      </c>
      <c r="AJ58" s="112">
        <v>0.90909090909090906</v>
      </c>
      <c r="AK58" s="112">
        <v>9.0909090909090939E-2</v>
      </c>
      <c r="AL58" s="529">
        <v>3011000</v>
      </c>
      <c r="AM58" s="529">
        <v>30000</v>
      </c>
      <c r="AN58" s="529">
        <v>272727.27272727271</v>
      </c>
      <c r="AO58" s="529">
        <v>375000</v>
      </c>
      <c r="AP58" s="529">
        <v>3085227.2727272725</v>
      </c>
      <c r="AQ58" s="529">
        <v>3085227.2727272725</v>
      </c>
      <c r="AR58" s="529">
        <v>1363636.3636363635</v>
      </c>
      <c r="AS58" s="529">
        <v>0</v>
      </c>
      <c r="AT58" s="529">
        <v>0</v>
      </c>
      <c r="AU58" s="529">
        <v>0</v>
      </c>
      <c r="AV58" s="529">
        <v>0</v>
      </c>
      <c r="AW58" s="529">
        <v>8211818.1818181807</v>
      </c>
      <c r="AX58" s="529">
        <v>0</v>
      </c>
      <c r="AY58" s="116">
        <v>0</v>
      </c>
      <c r="AZ58" s="42"/>
      <c r="BA58" s="529">
        <v>3000.0000000000009</v>
      </c>
      <c r="BB58" s="529">
        <v>27272.727272727283</v>
      </c>
      <c r="BC58" s="529">
        <v>37500.000000000015</v>
      </c>
      <c r="BD58" s="529">
        <v>308522.72727272735</v>
      </c>
      <c r="BE58" s="529">
        <v>308522.72727272735</v>
      </c>
      <c r="BF58" s="529">
        <v>136363.63636363641</v>
      </c>
      <c r="BG58" s="529">
        <v>0</v>
      </c>
      <c r="BH58" s="529">
        <v>0</v>
      </c>
      <c r="BI58" s="529">
        <v>0</v>
      </c>
      <c r="BJ58" s="529">
        <v>0</v>
      </c>
      <c r="BK58" s="529">
        <v>821181.81818181835</v>
      </c>
      <c r="BL58" s="42" t="s">
        <v>7188</v>
      </c>
      <c r="BM58" s="350" t="s">
        <v>7256</v>
      </c>
      <c r="BS58" s="42"/>
      <c r="BT58" s="42"/>
      <c r="BU58" s="42"/>
      <c r="BV58" s="42"/>
      <c r="BW58" s="42"/>
      <c r="BX58" s="42"/>
      <c r="BY58" s="42"/>
      <c r="BZ58" s="42"/>
      <c r="CA58" s="42"/>
      <c r="CB58" s="42"/>
      <c r="CC58" s="42"/>
      <c r="CD58" s="42"/>
      <c r="CE58" s="42"/>
      <c r="CF58" s="42"/>
    </row>
    <row r="59" spans="1:84" ht="29">
      <c r="A59" s="392" t="s">
        <v>758</v>
      </c>
      <c r="B59" s="392" t="s">
        <v>2040</v>
      </c>
      <c r="C59" s="408"/>
      <c r="D59" s="392"/>
      <c r="E59">
        <v>20308</v>
      </c>
      <c r="F59" s="500" t="s">
        <v>6971</v>
      </c>
      <c r="G59" s="402" t="s">
        <v>5998</v>
      </c>
      <c r="H59" s="402" t="s">
        <v>5996</v>
      </c>
      <c r="I59" s="402" t="s">
        <v>2002</v>
      </c>
      <c r="J59" s="402" t="s">
        <v>2003</v>
      </c>
      <c r="K59" s="402" t="s">
        <v>5997</v>
      </c>
      <c r="L59" s="410">
        <v>0.75</v>
      </c>
      <c r="M59" s="410">
        <v>0.25</v>
      </c>
      <c r="N59" s="410">
        <v>0</v>
      </c>
      <c r="O59" s="298">
        <v>0.75</v>
      </c>
      <c r="P59" s="298">
        <v>0.75</v>
      </c>
      <c r="Q59" s="298">
        <v>0.75</v>
      </c>
      <c r="R59" s="392">
        <v>2032</v>
      </c>
      <c r="S59" s="407">
        <v>10000</v>
      </c>
      <c r="T59" s="407"/>
      <c r="U59" s="407">
        <v>1022500</v>
      </c>
      <c r="V59" s="407">
        <v>197500</v>
      </c>
      <c r="W59" s="407">
        <v>1022500</v>
      </c>
      <c r="X59" s="407">
        <v>6034290</v>
      </c>
      <c r="Y59" s="407">
        <v>575055</v>
      </c>
      <c r="Z59" s="407"/>
      <c r="AA59" s="407"/>
      <c r="AB59" s="407"/>
      <c r="AC59" s="296">
        <v>8861845</v>
      </c>
      <c r="AD59" s="110"/>
      <c r="AF59" s="42" t="s">
        <v>666</v>
      </c>
      <c r="AG59" s="110">
        <v>0</v>
      </c>
      <c r="AH59" s="110">
        <v>8861845</v>
      </c>
      <c r="AI59" s="42" t="s">
        <v>764</v>
      </c>
      <c r="AJ59" s="112">
        <v>0.90909090909090906</v>
      </c>
      <c r="AK59" s="112">
        <v>9.0909090909090939E-2</v>
      </c>
      <c r="AL59" s="529">
        <v>2215461.25</v>
      </c>
      <c r="AM59" s="529">
        <v>6818.181818181818</v>
      </c>
      <c r="AN59" s="529">
        <v>0</v>
      </c>
      <c r="AO59" s="529">
        <v>697159.09090909094</v>
      </c>
      <c r="AP59" s="529">
        <v>134659.09090909091</v>
      </c>
      <c r="AQ59" s="529">
        <v>697159.09090909094</v>
      </c>
      <c r="AR59" s="529">
        <v>4114288.6363636362</v>
      </c>
      <c r="AS59" s="529">
        <v>392082.95454545453</v>
      </c>
      <c r="AT59" s="529">
        <v>0</v>
      </c>
      <c r="AU59" s="529">
        <v>0</v>
      </c>
      <c r="AV59" s="529">
        <v>0</v>
      </c>
      <c r="AW59" s="529">
        <v>6042167.0454545449</v>
      </c>
      <c r="AX59" s="529">
        <v>0</v>
      </c>
      <c r="AY59" s="116">
        <v>0</v>
      </c>
      <c r="AZ59" s="42"/>
      <c r="BA59" s="529">
        <v>681.8181818181821</v>
      </c>
      <c r="BB59" s="529">
        <v>0</v>
      </c>
      <c r="BC59" s="529">
        <v>69715.909090909117</v>
      </c>
      <c r="BD59" s="529">
        <v>13465.909090909096</v>
      </c>
      <c r="BE59" s="529">
        <v>69715.909090909117</v>
      </c>
      <c r="BF59" s="529">
        <v>411428.86363636376</v>
      </c>
      <c r="BG59" s="529">
        <v>39208.29545454547</v>
      </c>
      <c r="BH59" s="529">
        <v>0</v>
      </c>
      <c r="BI59" s="529">
        <v>0</v>
      </c>
      <c r="BJ59" s="529">
        <v>0</v>
      </c>
      <c r="BK59" s="529">
        <v>604216.70454545482</v>
      </c>
      <c r="BL59" s="42" t="s">
        <v>7188</v>
      </c>
      <c r="BM59" s="350" t="s">
        <v>7257</v>
      </c>
      <c r="BS59" s="42"/>
      <c r="BT59" s="42"/>
      <c r="BU59" s="42"/>
      <c r="BV59" s="42"/>
      <c r="BW59" s="42"/>
      <c r="BX59" s="42"/>
      <c r="BY59" s="42"/>
      <c r="BZ59" s="42"/>
      <c r="CA59" s="42"/>
      <c r="CB59" s="42"/>
      <c r="CC59" s="42"/>
      <c r="CD59" s="42"/>
      <c r="CE59" s="42"/>
      <c r="CF59" s="42"/>
    </row>
    <row r="60" spans="1:84" ht="43.5">
      <c r="A60" s="392" t="s">
        <v>758</v>
      </c>
      <c r="B60" s="392" t="s">
        <v>2016</v>
      </c>
      <c r="C60" s="408"/>
      <c r="D60" s="392"/>
      <c r="E60">
        <v>22594</v>
      </c>
      <c r="F60" s="500" t="s">
        <v>6972</v>
      </c>
      <c r="G60" s="402" t="s">
        <v>5999</v>
      </c>
      <c r="H60" s="402" t="s">
        <v>1962</v>
      </c>
      <c r="I60" s="402" t="s">
        <v>2002</v>
      </c>
      <c r="J60" s="402" t="s">
        <v>2003</v>
      </c>
      <c r="K60" s="402" t="s">
        <v>5970</v>
      </c>
      <c r="L60" s="403">
        <v>0.1</v>
      </c>
      <c r="M60" s="403"/>
      <c r="N60" s="403"/>
      <c r="O60" s="404"/>
      <c r="P60" s="404"/>
      <c r="Q60" s="404">
        <v>0.1</v>
      </c>
      <c r="R60" s="392">
        <v>2032</v>
      </c>
      <c r="S60" s="407">
        <v>7750000</v>
      </c>
      <c r="T60" s="407">
        <v>7750000</v>
      </c>
      <c r="U60" s="407"/>
      <c r="V60" s="407"/>
      <c r="W60" s="407"/>
      <c r="X60" s="407"/>
      <c r="Y60" s="407"/>
      <c r="Z60" s="407"/>
      <c r="AA60" s="407"/>
      <c r="AB60" s="407"/>
      <c r="AC60" s="296">
        <v>15500000</v>
      </c>
      <c r="AD60" s="110"/>
      <c r="AF60" s="42" t="s">
        <v>655</v>
      </c>
      <c r="AG60" s="110">
        <v>0</v>
      </c>
      <c r="AH60" s="110">
        <v>15500000</v>
      </c>
      <c r="AI60" s="42" t="s">
        <v>764</v>
      </c>
      <c r="AJ60" s="112">
        <v>0.90909090909090906</v>
      </c>
      <c r="AK60" s="112">
        <v>9.0909090909090939E-2</v>
      </c>
      <c r="AL60" s="529">
        <v>13950000</v>
      </c>
      <c r="AM60" s="529">
        <v>704545.45454545447</v>
      </c>
      <c r="AN60" s="529">
        <v>704545.45454545447</v>
      </c>
      <c r="AO60" s="529">
        <v>0</v>
      </c>
      <c r="AP60" s="529">
        <v>0</v>
      </c>
      <c r="AQ60" s="529">
        <v>0</v>
      </c>
      <c r="AR60" s="529">
        <v>0</v>
      </c>
      <c r="AS60" s="529">
        <v>0</v>
      </c>
      <c r="AT60" s="529">
        <v>0</v>
      </c>
      <c r="AU60" s="529">
        <v>0</v>
      </c>
      <c r="AV60" s="529">
        <v>0</v>
      </c>
      <c r="AW60" s="529">
        <v>1409090.9090909089</v>
      </c>
      <c r="AX60" s="529">
        <v>0</v>
      </c>
      <c r="AY60" s="116">
        <v>0</v>
      </c>
      <c r="AZ60" s="42"/>
      <c r="BA60" s="529">
        <v>70454.545454545485</v>
      </c>
      <c r="BB60" s="529">
        <v>70454.545454545485</v>
      </c>
      <c r="BC60" s="529">
        <v>0</v>
      </c>
      <c r="BD60" s="529">
        <v>0</v>
      </c>
      <c r="BE60" s="529">
        <v>0</v>
      </c>
      <c r="BF60" s="529">
        <v>0</v>
      </c>
      <c r="BG60" s="529">
        <v>0</v>
      </c>
      <c r="BH60" s="529">
        <v>0</v>
      </c>
      <c r="BI60" s="529">
        <v>0</v>
      </c>
      <c r="BJ60" s="529">
        <v>0</v>
      </c>
      <c r="BK60" s="529">
        <v>140909.09090909097</v>
      </c>
      <c r="BL60" s="42" t="s">
        <v>7188</v>
      </c>
      <c r="BM60" s="350" t="s">
        <v>7258</v>
      </c>
      <c r="BS60" s="42"/>
      <c r="BT60" s="42"/>
      <c r="BU60" s="42"/>
      <c r="BV60" s="42"/>
      <c r="BW60" s="42"/>
      <c r="BX60" s="42"/>
      <c r="BY60" s="42"/>
      <c r="BZ60" s="42"/>
      <c r="CA60" s="42"/>
      <c r="CB60" s="42"/>
      <c r="CC60" s="42"/>
      <c r="CD60" s="42"/>
      <c r="CE60" s="42"/>
      <c r="CF60" s="42"/>
    </row>
    <row r="61" spans="1:84" ht="29">
      <c r="A61" s="392" t="s">
        <v>758</v>
      </c>
      <c r="B61" s="392" t="s">
        <v>2016</v>
      </c>
      <c r="C61" s="408"/>
      <c r="D61" s="392"/>
      <c r="E61">
        <v>28427</v>
      </c>
      <c r="F61" s="500" t="s">
        <v>6000</v>
      </c>
      <c r="G61" s="402" t="s">
        <v>6001</v>
      </c>
      <c r="H61" s="402" t="s">
        <v>1978</v>
      </c>
      <c r="I61" s="402" t="s">
        <v>2002</v>
      </c>
      <c r="J61" s="402" t="s">
        <v>2003</v>
      </c>
      <c r="K61" s="402" t="s">
        <v>5989</v>
      </c>
      <c r="L61" s="403">
        <v>0.2</v>
      </c>
      <c r="M61" s="403"/>
      <c r="N61" s="403"/>
      <c r="O61" s="404"/>
      <c r="P61" s="404"/>
      <c r="Q61" s="404">
        <v>0.2</v>
      </c>
      <c r="R61" s="42">
        <v>2031</v>
      </c>
      <c r="S61" s="407">
        <v>1000000</v>
      </c>
      <c r="T61" s="407">
        <v>2870000</v>
      </c>
      <c r="U61" s="407">
        <v>4397000</v>
      </c>
      <c r="V61" s="407">
        <v>3000000</v>
      </c>
      <c r="W61" s="407">
        <v>2838000</v>
      </c>
      <c r="X61" s="407">
        <v>1907500</v>
      </c>
      <c r="Y61" s="407"/>
      <c r="Z61" s="407"/>
      <c r="AA61" s="407">
        <v>1000000</v>
      </c>
      <c r="AB61" s="407">
        <v>2996500</v>
      </c>
      <c r="AC61" s="296">
        <v>20009000</v>
      </c>
      <c r="AD61" s="110"/>
      <c r="AF61" s="42" t="s">
        <v>526</v>
      </c>
      <c r="AG61" s="110">
        <v>0</v>
      </c>
      <c r="AH61" s="110">
        <v>20009000</v>
      </c>
      <c r="AI61" s="42" t="s">
        <v>765</v>
      </c>
      <c r="AJ61" s="112">
        <v>1</v>
      </c>
      <c r="AK61" s="112">
        <v>0</v>
      </c>
      <c r="AL61" s="529">
        <v>16007200</v>
      </c>
      <c r="AM61" s="529">
        <v>200000</v>
      </c>
      <c r="AN61" s="529">
        <v>574000</v>
      </c>
      <c r="AO61" s="529">
        <v>879400</v>
      </c>
      <c r="AP61" s="529">
        <v>600000</v>
      </c>
      <c r="AQ61" s="529">
        <v>567600</v>
      </c>
      <c r="AR61" s="529">
        <v>381500</v>
      </c>
      <c r="AS61" s="529">
        <v>0</v>
      </c>
      <c r="AT61" s="529">
        <v>0</v>
      </c>
      <c r="AU61" s="529">
        <v>200000</v>
      </c>
      <c r="AV61" s="529">
        <v>599300</v>
      </c>
      <c r="AW61" s="529">
        <v>4001800</v>
      </c>
      <c r="AX61" s="529">
        <v>0</v>
      </c>
      <c r="AY61" s="116">
        <v>0</v>
      </c>
      <c r="AZ61" s="42"/>
      <c r="BA61" s="529">
        <v>0</v>
      </c>
      <c r="BB61" s="529">
        <v>0</v>
      </c>
      <c r="BC61" s="529">
        <v>0</v>
      </c>
      <c r="BD61" s="529">
        <v>0</v>
      </c>
      <c r="BE61" s="529">
        <v>0</v>
      </c>
      <c r="BF61" s="529">
        <v>0</v>
      </c>
      <c r="BG61" s="529">
        <v>0</v>
      </c>
      <c r="BH61" s="529">
        <v>0</v>
      </c>
      <c r="BI61" s="529">
        <v>0</v>
      </c>
      <c r="BJ61" s="529">
        <v>0</v>
      </c>
      <c r="BK61" s="529">
        <v>0</v>
      </c>
      <c r="BL61" s="42" t="s">
        <v>7188</v>
      </c>
      <c r="BM61" s="350" t="s">
        <v>7259</v>
      </c>
      <c r="BS61" s="42"/>
      <c r="BT61" s="42"/>
      <c r="BU61" s="42"/>
      <c r="BV61" s="42"/>
      <c r="BW61" s="42"/>
      <c r="BX61" s="42"/>
      <c r="BY61" s="42"/>
      <c r="BZ61" s="42"/>
      <c r="CA61" s="42"/>
      <c r="CB61" s="42"/>
      <c r="CC61" s="42"/>
      <c r="CD61" s="42"/>
      <c r="CE61" s="42"/>
      <c r="CF61" s="42"/>
    </row>
    <row r="62" spans="1:84" ht="26">
      <c r="A62" s="411" t="s">
        <v>1980</v>
      </c>
      <c r="B62" s="411" t="s">
        <v>26</v>
      </c>
      <c r="C62" s="411" t="s">
        <v>890</v>
      </c>
      <c r="D62" s="411" t="s">
        <v>6002</v>
      </c>
      <c r="E62">
        <v>12282</v>
      </c>
      <c r="F62" s="501" t="s">
        <v>6003</v>
      </c>
      <c r="G62" s="412" t="s">
        <v>6004</v>
      </c>
      <c r="H62" s="413" t="s">
        <v>1934</v>
      </c>
      <c r="I62" s="413" t="s">
        <v>26</v>
      </c>
      <c r="J62" s="413" t="s">
        <v>26</v>
      </c>
      <c r="K62" s="414" t="s">
        <v>6005</v>
      </c>
      <c r="L62" s="415">
        <v>0.51</v>
      </c>
      <c r="M62" s="415">
        <v>0.22</v>
      </c>
      <c r="N62" s="415">
        <v>0.27</v>
      </c>
      <c r="O62" s="416">
        <v>0.37</v>
      </c>
      <c r="P62" s="416">
        <v>0.37</v>
      </c>
      <c r="Q62" s="416">
        <v>0.37</v>
      </c>
      <c r="R62" s="411">
        <v>2031</v>
      </c>
      <c r="S62" s="417">
        <v>11200000</v>
      </c>
      <c r="T62" s="417">
        <v>12000000</v>
      </c>
      <c r="U62" s="417">
        <v>12000000</v>
      </c>
      <c r="V62" s="417">
        <v>12000000</v>
      </c>
      <c r="W62" s="417">
        <v>12000000</v>
      </c>
      <c r="X62" s="417">
        <v>12000000</v>
      </c>
      <c r="Y62" s="417">
        <v>12000000</v>
      </c>
      <c r="Z62" s="417">
        <v>12000000</v>
      </c>
      <c r="AA62" s="417">
        <v>12000000</v>
      </c>
      <c r="AB62" s="417">
        <v>12000000</v>
      </c>
      <c r="AC62" s="296">
        <v>119200000</v>
      </c>
      <c r="AD62" s="110"/>
      <c r="AF62" s="42" t="s">
        <v>1911</v>
      </c>
      <c r="AG62" s="110">
        <v>0</v>
      </c>
      <c r="AH62" s="110">
        <v>119200000</v>
      </c>
      <c r="AI62" s="42" t="s">
        <v>765</v>
      </c>
      <c r="AJ62" s="112">
        <v>1</v>
      </c>
      <c r="AK62" s="112">
        <v>0</v>
      </c>
      <c r="AL62" s="529">
        <v>75096000</v>
      </c>
      <c r="AM62" s="529">
        <v>4144000</v>
      </c>
      <c r="AN62" s="529">
        <v>4440000</v>
      </c>
      <c r="AO62" s="529">
        <v>4440000</v>
      </c>
      <c r="AP62" s="529">
        <v>4440000</v>
      </c>
      <c r="AQ62" s="529">
        <v>4440000</v>
      </c>
      <c r="AR62" s="529">
        <v>4440000</v>
      </c>
      <c r="AS62" s="529">
        <v>4440000</v>
      </c>
      <c r="AT62" s="529">
        <v>4440000</v>
      </c>
      <c r="AU62" s="529">
        <v>4440000</v>
      </c>
      <c r="AV62" s="529">
        <v>4440000</v>
      </c>
      <c r="AW62" s="529">
        <v>44104000</v>
      </c>
      <c r="AX62" s="529">
        <v>0</v>
      </c>
      <c r="AY62" s="116">
        <v>0</v>
      </c>
      <c r="AZ62" s="42"/>
      <c r="BA62" s="529">
        <v>0</v>
      </c>
      <c r="BB62" s="529">
        <v>0</v>
      </c>
      <c r="BC62" s="529">
        <v>0</v>
      </c>
      <c r="BD62" s="529">
        <v>0</v>
      </c>
      <c r="BE62" s="529">
        <v>0</v>
      </c>
      <c r="BF62" s="529">
        <v>0</v>
      </c>
      <c r="BG62" s="529">
        <v>0</v>
      </c>
      <c r="BH62" s="529">
        <v>0</v>
      </c>
      <c r="BI62" s="529">
        <v>0</v>
      </c>
      <c r="BJ62" s="529">
        <v>0</v>
      </c>
      <c r="BK62" s="529">
        <v>0</v>
      </c>
      <c r="BL62" s="42" t="s">
        <v>7188</v>
      </c>
      <c r="BM62" s="350" t="s">
        <v>7260</v>
      </c>
      <c r="BS62" s="42"/>
      <c r="BT62" s="42"/>
      <c r="BU62" s="42"/>
      <c r="BV62" s="42"/>
      <c r="BW62" s="42"/>
      <c r="BX62" s="42"/>
      <c r="BY62" s="42"/>
      <c r="BZ62" s="42"/>
      <c r="CA62" s="42"/>
      <c r="CB62" s="42"/>
      <c r="CC62" s="42"/>
      <c r="CD62" s="42"/>
      <c r="CE62" s="42"/>
      <c r="CF62" s="42"/>
    </row>
    <row r="63" spans="1:84" ht="26">
      <c r="A63" s="411" t="s">
        <v>1980</v>
      </c>
      <c r="B63" s="411" t="s">
        <v>26</v>
      </c>
      <c r="C63" s="411" t="s">
        <v>809</v>
      </c>
      <c r="D63" s="411" t="s">
        <v>6006</v>
      </c>
      <c r="E63">
        <v>12937</v>
      </c>
      <c r="F63" s="501" t="s">
        <v>6007</v>
      </c>
      <c r="G63" s="413" t="s">
        <v>6008</v>
      </c>
      <c r="H63" s="413" t="s">
        <v>5961</v>
      </c>
      <c r="I63" s="413" t="s">
        <v>26</v>
      </c>
      <c r="J63" s="413" t="s">
        <v>26</v>
      </c>
      <c r="K63" s="413" t="s">
        <v>6009</v>
      </c>
      <c r="L63" s="415">
        <v>0.1</v>
      </c>
      <c r="M63" s="415">
        <v>0.3</v>
      </c>
      <c r="N63" s="415">
        <v>0.6</v>
      </c>
      <c r="O63" s="416">
        <v>0.1</v>
      </c>
      <c r="P63" s="416">
        <v>0.1</v>
      </c>
      <c r="Q63" s="416">
        <v>0.1</v>
      </c>
      <c r="R63" s="411">
        <v>2031</v>
      </c>
      <c r="S63" s="417">
        <v>83000</v>
      </c>
      <c r="T63" s="417">
        <v>1086292</v>
      </c>
      <c r="U63" s="335"/>
      <c r="V63" s="417"/>
      <c r="W63" s="417"/>
      <c r="X63" s="417"/>
      <c r="Y63" s="417"/>
      <c r="Z63" s="417"/>
      <c r="AA63" s="417"/>
      <c r="AB63" s="417"/>
      <c r="AC63" s="296">
        <v>1169292</v>
      </c>
      <c r="AD63" s="110"/>
      <c r="AF63" s="42" t="s">
        <v>1907</v>
      </c>
      <c r="AG63" s="110">
        <v>0</v>
      </c>
      <c r="AH63" s="110">
        <v>1169292</v>
      </c>
      <c r="AI63" s="42" t="s">
        <v>764</v>
      </c>
      <c r="AJ63" s="112">
        <v>1</v>
      </c>
      <c r="AK63" s="112">
        <v>0</v>
      </c>
      <c r="AL63" s="529">
        <v>1052362.8</v>
      </c>
      <c r="AM63" s="529">
        <v>8300</v>
      </c>
      <c r="AN63" s="529">
        <v>108629.20000000001</v>
      </c>
      <c r="AO63" s="529">
        <v>0</v>
      </c>
      <c r="AP63" s="529">
        <v>0</v>
      </c>
      <c r="AQ63" s="529">
        <v>0</v>
      </c>
      <c r="AR63" s="529">
        <v>0</v>
      </c>
      <c r="AS63" s="529">
        <v>0</v>
      </c>
      <c r="AT63" s="529">
        <v>0</v>
      </c>
      <c r="AU63" s="529">
        <v>0</v>
      </c>
      <c r="AV63" s="529">
        <v>0</v>
      </c>
      <c r="AW63" s="529">
        <v>116929.20000000001</v>
      </c>
      <c r="AX63" s="529">
        <v>0</v>
      </c>
      <c r="AY63" s="116">
        <v>0</v>
      </c>
      <c r="AZ63" s="42"/>
      <c r="BA63" s="529">
        <v>0</v>
      </c>
      <c r="BB63" s="529">
        <v>0</v>
      </c>
      <c r="BC63" s="529">
        <v>0</v>
      </c>
      <c r="BD63" s="529">
        <v>0</v>
      </c>
      <c r="BE63" s="529">
        <v>0</v>
      </c>
      <c r="BF63" s="529">
        <v>0</v>
      </c>
      <c r="BG63" s="529">
        <v>0</v>
      </c>
      <c r="BH63" s="529">
        <v>0</v>
      </c>
      <c r="BI63" s="529">
        <v>0</v>
      </c>
      <c r="BJ63" s="529">
        <v>0</v>
      </c>
      <c r="BK63" s="529">
        <v>0</v>
      </c>
      <c r="BL63" s="42" t="s">
        <v>7188</v>
      </c>
      <c r="BM63" s="350" t="s">
        <v>7261</v>
      </c>
      <c r="BS63" s="42"/>
      <c r="BT63" s="42"/>
      <c r="BU63" s="42"/>
      <c r="BV63" s="42"/>
      <c r="BW63" s="42"/>
      <c r="BX63" s="42"/>
      <c r="BY63" s="42"/>
      <c r="BZ63" s="42"/>
      <c r="CA63" s="42"/>
      <c r="CB63" s="42"/>
      <c r="CC63" s="42"/>
      <c r="CD63" s="42"/>
      <c r="CE63" s="42"/>
      <c r="CF63" s="42"/>
    </row>
    <row r="64" spans="1:84" ht="26">
      <c r="A64" s="411" t="s">
        <v>1980</v>
      </c>
      <c r="B64" s="411" t="s">
        <v>26</v>
      </c>
      <c r="C64" s="411" t="s">
        <v>809</v>
      </c>
      <c r="D64" s="411" t="s">
        <v>6010</v>
      </c>
      <c r="E64">
        <v>12954</v>
      </c>
      <c r="F64" s="501" t="s">
        <v>6011</v>
      </c>
      <c r="G64" s="413" t="s">
        <v>6012</v>
      </c>
      <c r="H64" s="413" t="s">
        <v>1966</v>
      </c>
      <c r="I64" s="413" t="s">
        <v>26</v>
      </c>
      <c r="J64" s="413" t="s">
        <v>26</v>
      </c>
      <c r="K64" s="413" t="s">
        <v>6013</v>
      </c>
      <c r="L64" s="415">
        <v>0.15</v>
      </c>
      <c r="M64" s="415">
        <v>0.4</v>
      </c>
      <c r="N64" s="415">
        <v>0.45</v>
      </c>
      <c r="O64" s="416">
        <v>0.15</v>
      </c>
      <c r="P64" s="416">
        <v>0.15</v>
      </c>
      <c r="Q64" s="416">
        <v>0.15</v>
      </c>
      <c r="R64" s="411">
        <v>2031</v>
      </c>
      <c r="S64" s="417">
        <v>63000</v>
      </c>
      <c r="T64" s="417">
        <v>2100000</v>
      </c>
      <c r="U64" s="335"/>
      <c r="V64" s="417"/>
      <c r="W64" s="417"/>
      <c r="X64" s="417"/>
      <c r="Y64" s="335"/>
      <c r="Z64" s="335"/>
      <c r="AA64" s="417"/>
      <c r="AB64" s="417"/>
      <c r="AC64" s="296">
        <v>2163000</v>
      </c>
      <c r="AD64" s="110"/>
      <c r="AF64" s="42" t="s">
        <v>1909</v>
      </c>
      <c r="AG64" s="110">
        <v>0</v>
      </c>
      <c r="AH64" s="110">
        <v>2163000</v>
      </c>
      <c r="AI64" s="42" t="s">
        <v>764</v>
      </c>
      <c r="AJ64" s="112">
        <v>1</v>
      </c>
      <c r="AK64" s="112">
        <v>0</v>
      </c>
      <c r="AL64" s="529">
        <v>1838550</v>
      </c>
      <c r="AM64" s="529">
        <v>9450</v>
      </c>
      <c r="AN64" s="529">
        <v>315000</v>
      </c>
      <c r="AO64" s="529">
        <v>0</v>
      </c>
      <c r="AP64" s="529">
        <v>0</v>
      </c>
      <c r="AQ64" s="529">
        <v>0</v>
      </c>
      <c r="AR64" s="529">
        <v>0</v>
      </c>
      <c r="AS64" s="529">
        <v>0</v>
      </c>
      <c r="AT64" s="529">
        <v>0</v>
      </c>
      <c r="AU64" s="529">
        <v>0</v>
      </c>
      <c r="AV64" s="529">
        <v>0</v>
      </c>
      <c r="AW64" s="529">
        <v>324450</v>
      </c>
      <c r="AX64" s="529">
        <v>0</v>
      </c>
      <c r="AY64" s="116">
        <v>0</v>
      </c>
      <c r="AZ64" s="42"/>
      <c r="BA64" s="529">
        <v>0</v>
      </c>
      <c r="BB64" s="529">
        <v>0</v>
      </c>
      <c r="BC64" s="529">
        <v>0</v>
      </c>
      <c r="BD64" s="529">
        <v>0</v>
      </c>
      <c r="BE64" s="529">
        <v>0</v>
      </c>
      <c r="BF64" s="529">
        <v>0</v>
      </c>
      <c r="BG64" s="529">
        <v>0</v>
      </c>
      <c r="BH64" s="529">
        <v>0</v>
      </c>
      <c r="BI64" s="529">
        <v>0</v>
      </c>
      <c r="BJ64" s="529">
        <v>0</v>
      </c>
      <c r="BK64" s="529">
        <v>0</v>
      </c>
      <c r="BL64" s="42" t="s">
        <v>7188</v>
      </c>
      <c r="BM64" s="350" t="s">
        <v>7262</v>
      </c>
      <c r="BS64" s="42"/>
      <c r="BT64" s="42"/>
      <c r="BU64" s="42"/>
      <c r="BV64" s="42"/>
      <c r="BW64" s="42"/>
      <c r="BX64" s="42"/>
      <c r="BY64" s="42"/>
      <c r="BZ64" s="42"/>
      <c r="CA64" s="42"/>
      <c r="CB64" s="42"/>
      <c r="CC64" s="42"/>
      <c r="CD64" s="42"/>
      <c r="CE64" s="42"/>
      <c r="CF64" s="42"/>
    </row>
    <row r="65" spans="1:84" ht="26">
      <c r="A65" s="411" t="s">
        <v>1980</v>
      </c>
      <c r="B65" s="411" t="s">
        <v>26</v>
      </c>
      <c r="C65" s="411" t="s">
        <v>809</v>
      </c>
      <c r="D65" s="411" t="s">
        <v>6014</v>
      </c>
      <c r="E65">
        <v>12971</v>
      </c>
      <c r="F65" s="501" t="s">
        <v>6015</v>
      </c>
      <c r="G65" s="413" t="s">
        <v>1221</v>
      </c>
      <c r="H65" s="413" t="s">
        <v>5961</v>
      </c>
      <c r="I65" s="413" t="s">
        <v>26</v>
      </c>
      <c r="J65" s="413" t="s">
        <v>26</v>
      </c>
      <c r="K65" s="413" t="s">
        <v>6013</v>
      </c>
      <c r="L65" s="415">
        <v>0.1</v>
      </c>
      <c r="M65" s="415">
        <v>0.5</v>
      </c>
      <c r="N65" s="415">
        <v>0.4</v>
      </c>
      <c r="O65" s="416">
        <v>0.1</v>
      </c>
      <c r="P65" s="416">
        <v>0.1</v>
      </c>
      <c r="Q65" s="416">
        <v>0.1</v>
      </c>
      <c r="R65" s="411">
        <v>2031</v>
      </c>
      <c r="S65" s="417"/>
      <c r="T65" s="417"/>
      <c r="U65" s="417"/>
      <c r="V65" s="417"/>
      <c r="W65" s="417"/>
      <c r="X65" s="417">
        <v>850000</v>
      </c>
      <c r="Y65" s="417">
        <v>470000</v>
      </c>
      <c r="Z65" s="335"/>
      <c r="AA65" s="417"/>
      <c r="AB65" s="417"/>
      <c r="AC65" s="296">
        <v>1320000</v>
      </c>
      <c r="AD65" s="110"/>
      <c r="AF65" s="42" t="s">
        <v>1909</v>
      </c>
      <c r="AG65" s="110">
        <v>0</v>
      </c>
      <c r="AH65" s="110">
        <v>1320000</v>
      </c>
      <c r="AI65" s="42" t="s">
        <v>764</v>
      </c>
      <c r="AJ65" s="112">
        <v>1</v>
      </c>
      <c r="AK65" s="112">
        <v>0</v>
      </c>
      <c r="AL65" s="529">
        <v>1188000</v>
      </c>
      <c r="AM65" s="529">
        <v>0</v>
      </c>
      <c r="AN65" s="529">
        <v>0</v>
      </c>
      <c r="AO65" s="529">
        <v>0</v>
      </c>
      <c r="AP65" s="529">
        <v>0</v>
      </c>
      <c r="AQ65" s="529">
        <v>0</v>
      </c>
      <c r="AR65" s="529">
        <v>85000</v>
      </c>
      <c r="AS65" s="529">
        <v>47000</v>
      </c>
      <c r="AT65" s="529">
        <v>0</v>
      </c>
      <c r="AU65" s="529">
        <v>0</v>
      </c>
      <c r="AV65" s="529">
        <v>0</v>
      </c>
      <c r="AW65" s="529">
        <v>132000</v>
      </c>
      <c r="AX65" s="529">
        <v>0</v>
      </c>
      <c r="AY65" s="116">
        <v>0</v>
      </c>
      <c r="AZ65" s="42"/>
      <c r="BA65" s="529">
        <v>0</v>
      </c>
      <c r="BB65" s="529">
        <v>0</v>
      </c>
      <c r="BC65" s="529">
        <v>0</v>
      </c>
      <c r="BD65" s="529">
        <v>0</v>
      </c>
      <c r="BE65" s="529">
        <v>0</v>
      </c>
      <c r="BF65" s="529">
        <v>0</v>
      </c>
      <c r="BG65" s="529">
        <v>0</v>
      </c>
      <c r="BH65" s="529">
        <v>0</v>
      </c>
      <c r="BI65" s="529">
        <v>0</v>
      </c>
      <c r="BJ65" s="529">
        <v>0</v>
      </c>
      <c r="BK65" s="529">
        <v>0</v>
      </c>
      <c r="BL65" s="42" t="s">
        <v>7188</v>
      </c>
      <c r="BM65" s="350" t="s">
        <v>7263</v>
      </c>
      <c r="BS65" s="42"/>
      <c r="BT65" s="42"/>
      <c r="BU65" s="42"/>
      <c r="BV65" s="42"/>
      <c r="BW65" s="42"/>
      <c r="BX65" s="42"/>
      <c r="BY65" s="42"/>
      <c r="BZ65" s="42"/>
      <c r="CA65" s="42"/>
      <c r="CB65" s="42"/>
      <c r="CC65" s="42"/>
      <c r="CD65" s="42"/>
      <c r="CE65" s="42"/>
      <c r="CF65" s="42"/>
    </row>
    <row r="66" spans="1:84" ht="65">
      <c r="A66" s="411" t="s">
        <v>1980</v>
      </c>
      <c r="B66" s="411" t="s">
        <v>26</v>
      </c>
      <c r="C66" s="411" t="s">
        <v>795</v>
      </c>
      <c r="D66" s="411" t="s">
        <v>6016</v>
      </c>
      <c r="E66">
        <v>13014</v>
      </c>
      <c r="F66" s="501" t="s">
        <v>6017</v>
      </c>
      <c r="G66" s="413" t="s">
        <v>6018</v>
      </c>
      <c r="H66" s="414" t="s">
        <v>1978</v>
      </c>
      <c r="I66" s="413" t="s">
        <v>26</v>
      </c>
      <c r="J66" s="413" t="s">
        <v>26</v>
      </c>
      <c r="K66" s="413" t="s">
        <v>6019</v>
      </c>
      <c r="L66" s="415">
        <v>0.05</v>
      </c>
      <c r="M66" s="415">
        <v>0.95</v>
      </c>
      <c r="N66" s="415">
        <v>0</v>
      </c>
      <c r="O66" s="416">
        <v>0.05</v>
      </c>
      <c r="P66" s="416">
        <v>0.05</v>
      </c>
      <c r="Q66" s="416">
        <v>0.05</v>
      </c>
      <c r="R66" s="411">
        <v>2031</v>
      </c>
      <c r="S66" s="417">
        <v>3000000</v>
      </c>
      <c r="T66" s="417"/>
      <c r="U66" s="417"/>
      <c r="V66" s="417"/>
      <c r="W66" s="417"/>
      <c r="X66" s="417"/>
      <c r="Y66" s="417"/>
      <c r="Z66" s="417"/>
      <c r="AA66" s="417"/>
      <c r="AB66" s="417"/>
      <c r="AC66" s="296">
        <v>3000000</v>
      </c>
      <c r="AD66" s="110"/>
      <c r="AF66" s="42" t="s">
        <v>1891</v>
      </c>
      <c r="AG66" s="110">
        <v>0</v>
      </c>
      <c r="AH66" s="110">
        <v>3000000</v>
      </c>
      <c r="AI66" s="42" t="s">
        <v>764</v>
      </c>
      <c r="AJ66" s="112">
        <v>1</v>
      </c>
      <c r="AK66" s="112">
        <v>0</v>
      </c>
      <c r="AL66" s="529">
        <v>2850000</v>
      </c>
      <c r="AM66" s="529">
        <v>150000</v>
      </c>
      <c r="AN66" s="529">
        <v>0</v>
      </c>
      <c r="AO66" s="529">
        <v>0</v>
      </c>
      <c r="AP66" s="529">
        <v>0</v>
      </c>
      <c r="AQ66" s="529">
        <v>0</v>
      </c>
      <c r="AR66" s="529">
        <v>0</v>
      </c>
      <c r="AS66" s="529">
        <v>0</v>
      </c>
      <c r="AT66" s="529">
        <v>0</v>
      </c>
      <c r="AU66" s="529">
        <v>0</v>
      </c>
      <c r="AV66" s="529">
        <v>0</v>
      </c>
      <c r="AW66" s="529">
        <v>150000</v>
      </c>
      <c r="AX66" s="529">
        <v>0</v>
      </c>
      <c r="AY66" s="116">
        <v>0</v>
      </c>
      <c r="AZ66" s="42"/>
      <c r="BA66" s="529">
        <v>0</v>
      </c>
      <c r="BB66" s="529">
        <v>0</v>
      </c>
      <c r="BC66" s="529">
        <v>0</v>
      </c>
      <c r="BD66" s="529">
        <v>0</v>
      </c>
      <c r="BE66" s="529">
        <v>0</v>
      </c>
      <c r="BF66" s="529">
        <v>0</v>
      </c>
      <c r="BG66" s="529">
        <v>0</v>
      </c>
      <c r="BH66" s="529">
        <v>0</v>
      </c>
      <c r="BI66" s="529">
        <v>0</v>
      </c>
      <c r="BJ66" s="529">
        <v>0</v>
      </c>
      <c r="BK66" s="529">
        <v>0</v>
      </c>
      <c r="BL66" s="42" t="s">
        <v>7188</v>
      </c>
      <c r="BM66" s="350" t="s">
        <v>7264</v>
      </c>
      <c r="BS66" s="42"/>
      <c r="BT66" s="42"/>
      <c r="BU66" s="42"/>
      <c r="BV66" s="42"/>
      <c r="BW66" s="42"/>
      <c r="BX66" s="42"/>
      <c r="BY66" s="42"/>
      <c r="BZ66" s="42"/>
      <c r="CA66" s="42"/>
      <c r="CB66" s="42"/>
      <c r="CC66" s="42"/>
      <c r="CD66" s="42"/>
      <c r="CE66" s="42"/>
      <c r="CF66" s="42"/>
    </row>
    <row r="67" spans="1:84" ht="58">
      <c r="A67" s="411" t="s">
        <v>1980</v>
      </c>
      <c r="B67" s="411" t="s">
        <v>26</v>
      </c>
      <c r="C67" s="411" t="s">
        <v>798</v>
      </c>
      <c r="D67" s="411" t="s">
        <v>6020</v>
      </c>
      <c r="E67">
        <v>13017</v>
      </c>
      <c r="F67" s="501" t="s">
        <v>796</v>
      </c>
      <c r="G67" s="414" t="s">
        <v>6934</v>
      </c>
      <c r="H67" s="413" t="s">
        <v>1976</v>
      </c>
      <c r="I67" s="413" t="s">
        <v>26</v>
      </c>
      <c r="J67" s="413" t="s">
        <v>26</v>
      </c>
      <c r="K67" s="413" t="s">
        <v>6021</v>
      </c>
      <c r="L67" s="415">
        <v>0.3</v>
      </c>
      <c r="M67" s="415">
        <v>0.35</v>
      </c>
      <c r="N67" s="415">
        <v>0.35</v>
      </c>
      <c r="O67" s="416">
        <v>0.3</v>
      </c>
      <c r="P67" s="416">
        <v>0.3</v>
      </c>
      <c r="Q67" s="416">
        <v>0.3</v>
      </c>
      <c r="R67" s="411">
        <v>2031</v>
      </c>
      <c r="S67" s="417"/>
      <c r="T67" s="335"/>
      <c r="U67" s="417">
        <v>51000</v>
      </c>
      <c r="V67" s="417">
        <v>7000</v>
      </c>
      <c r="W67" s="417">
        <v>2100000</v>
      </c>
      <c r="X67" s="417"/>
      <c r="Y67" s="417"/>
      <c r="Z67" s="417"/>
      <c r="AA67" s="417"/>
      <c r="AB67" s="417"/>
      <c r="AC67" s="296">
        <v>2158000</v>
      </c>
      <c r="AD67" s="110"/>
      <c r="AF67" s="42" t="s">
        <v>1885</v>
      </c>
      <c r="AG67" s="110">
        <v>0</v>
      </c>
      <c r="AH67" s="110">
        <v>2158000</v>
      </c>
      <c r="AI67" s="42" t="s">
        <v>764</v>
      </c>
      <c r="AJ67" s="112">
        <v>1</v>
      </c>
      <c r="AK67" s="112">
        <v>0</v>
      </c>
      <c r="AL67" s="529">
        <v>1510600</v>
      </c>
      <c r="AM67" s="529">
        <v>0</v>
      </c>
      <c r="AN67" s="529">
        <v>0</v>
      </c>
      <c r="AO67" s="529">
        <v>15300</v>
      </c>
      <c r="AP67" s="529">
        <v>2100</v>
      </c>
      <c r="AQ67" s="529">
        <v>630000</v>
      </c>
      <c r="AR67" s="529">
        <v>0</v>
      </c>
      <c r="AS67" s="529">
        <v>0</v>
      </c>
      <c r="AT67" s="529">
        <v>0</v>
      </c>
      <c r="AU67" s="529">
        <v>0</v>
      </c>
      <c r="AV67" s="529">
        <v>0</v>
      </c>
      <c r="AW67" s="529">
        <v>647400</v>
      </c>
      <c r="AX67" s="529">
        <v>0</v>
      </c>
      <c r="AY67" s="116">
        <v>0</v>
      </c>
      <c r="AZ67" s="42"/>
      <c r="BA67" s="529">
        <v>0</v>
      </c>
      <c r="BB67" s="529">
        <v>0</v>
      </c>
      <c r="BC67" s="529">
        <v>0</v>
      </c>
      <c r="BD67" s="529">
        <v>0</v>
      </c>
      <c r="BE67" s="529">
        <v>0</v>
      </c>
      <c r="BF67" s="529">
        <v>0</v>
      </c>
      <c r="BG67" s="529">
        <v>0</v>
      </c>
      <c r="BH67" s="529">
        <v>0</v>
      </c>
      <c r="BI67" s="529">
        <v>0</v>
      </c>
      <c r="BJ67" s="529">
        <v>0</v>
      </c>
      <c r="BK67" s="529">
        <v>0</v>
      </c>
      <c r="BL67" s="42" t="s">
        <v>7188</v>
      </c>
      <c r="BM67" s="350" t="s">
        <v>7265</v>
      </c>
      <c r="BS67" s="42"/>
      <c r="BT67" s="42"/>
      <c r="BU67" s="42"/>
      <c r="BV67" s="42"/>
      <c r="BW67" s="42"/>
      <c r="BX67" s="42"/>
      <c r="BY67" s="42"/>
      <c r="BZ67" s="42"/>
      <c r="CA67" s="42"/>
      <c r="CB67" s="42"/>
      <c r="CC67" s="42"/>
      <c r="CD67" s="42"/>
      <c r="CE67" s="42"/>
      <c r="CF67" s="42"/>
    </row>
    <row r="68" spans="1:84" ht="26">
      <c r="A68" s="411" t="s">
        <v>1980</v>
      </c>
      <c r="B68" s="411" t="s">
        <v>26</v>
      </c>
      <c r="C68" s="411" t="s">
        <v>899</v>
      </c>
      <c r="D68" s="411" t="s">
        <v>6022</v>
      </c>
      <c r="E68">
        <v>13023</v>
      </c>
      <c r="F68" s="501" t="s">
        <v>897</v>
      </c>
      <c r="G68" s="413" t="s">
        <v>6023</v>
      </c>
      <c r="H68" s="413" t="s">
        <v>1978</v>
      </c>
      <c r="I68" s="413" t="s">
        <v>26</v>
      </c>
      <c r="J68" s="413" t="s">
        <v>26</v>
      </c>
      <c r="K68" s="413" t="s">
        <v>6024</v>
      </c>
      <c r="L68" s="415">
        <v>0.1</v>
      </c>
      <c r="M68" s="415">
        <v>0.1</v>
      </c>
      <c r="N68" s="415">
        <v>0.8</v>
      </c>
      <c r="O68" s="416">
        <v>0.1</v>
      </c>
      <c r="P68" s="416">
        <v>0.1</v>
      </c>
      <c r="Q68" s="416">
        <v>0.1</v>
      </c>
      <c r="R68" s="411">
        <v>2031</v>
      </c>
      <c r="S68" s="417"/>
      <c r="T68" s="417"/>
      <c r="U68" s="417">
        <v>138266</v>
      </c>
      <c r="V68" s="417">
        <v>4350000</v>
      </c>
      <c r="W68" s="417">
        <v>2100000</v>
      </c>
      <c r="X68" s="417"/>
      <c r="Y68" s="417"/>
      <c r="Z68" s="417"/>
      <c r="AA68" s="417"/>
      <c r="AB68" s="417"/>
      <c r="AC68" s="296">
        <v>6588266</v>
      </c>
      <c r="AD68" s="110"/>
      <c r="AF68" s="42" t="s">
        <v>1892</v>
      </c>
      <c r="AG68" s="110">
        <v>0</v>
      </c>
      <c r="AH68" s="110">
        <v>6588266</v>
      </c>
      <c r="AI68" s="42" t="s">
        <v>764</v>
      </c>
      <c r="AJ68" s="112">
        <v>1</v>
      </c>
      <c r="AK68" s="112">
        <v>0</v>
      </c>
      <c r="AL68" s="529">
        <v>5929439.4000000004</v>
      </c>
      <c r="AM68" s="529">
        <v>0</v>
      </c>
      <c r="AN68" s="529">
        <v>0</v>
      </c>
      <c r="AO68" s="529">
        <v>13826.6</v>
      </c>
      <c r="AP68" s="529">
        <v>435000</v>
      </c>
      <c r="AQ68" s="529">
        <v>210000</v>
      </c>
      <c r="AR68" s="529">
        <v>0</v>
      </c>
      <c r="AS68" s="529">
        <v>0</v>
      </c>
      <c r="AT68" s="529">
        <v>0</v>
      </c>
      <c r="AU68" s="529">
        <v>0</v>
      </c>
      <c r="AV68" s="529">
        <v>0</v>
      </c>
      <c r="AW68" s="529">
        <v>658826.6</v>
      </c>
      <c r="AX68" s="529">
        <v>0</v>
      </c>
      <c r="AY68" s="116">
        <v>0</v>
      </c>
      <c r="AZ68" s="42"/>
      <c r="BA68" s="529">
        <v>0</v>
      </c>
      <c r="BB68" s="529">
        <v>0</v>
      </c>
      <c r="BC68" s="529">
        <v>0</v>
      </c>
      <c r="BD68" s="529">
        <v>0</v>
      </c>
      <c r="BE68" s="529">
        <v>0</v>
      </c>
      <c r="BF68" s="529">
        <v>0</v>
      </c>
      <c r="BG68" s="529">
        <v>0</v>
      </c>
      <c r="BH68" s="529">
        <v>0</v>
      </c>
      <c r="BI68" s="529">
        <v>0</v>
      </c>
      <c r="BJ68" s="529">
        <v>0</v>
      </c>
      <c r="BK68" s="529">
        <v>0</v>
      </c>
      <c r="BL68" s="42" t="s">
        <v>7188</v>
      </c>
      <c r="BM68" s="350" t="s">
        <v>7266</v>
      </c>
      <c r="BS68" s="42"/>
      <c r="BT68" s="42"/>
      <c r="BU68" s="42"/>
      <c r="BV68" s="42"/>
      <c r="BW68" s="42"/>
      <c r="BX68" s="42"/>
      <c r="BY68" s="42"/>
      <c r="BZ68" s="42"/>
      <c r="CA68" s="42"/>
      <c r="CB68" s="42"/>
      <c r="CC68" s="42"/>
      <c r="CD68" s="42"/>
      <c r="CE68" s="42"/>
      <c r="CF68" s="42"/>
    </row>
    <row r="69" spans="1:84" ht="26">
      <c r="A69" s="411" t="s">
        <v>1980</v>
      </c>
      <c r="B69" s="411" t="s">
        <v>26</v>
      </c>
      <c r="C69" s="411" t="s">
        <v>798</v>
      </c>
      <c r="D69" s="411" t="s">
        <v>6025</v>
      </c>
      <c r="E69">
        <v>13026</v>
      </c>
      <c r="F69" s="501" t="s">
        <v>918</v>
      </c>
      <c r="G69" s="413" t="s">
        <v>1221</v>
      </c>
      <c r="H69" s="413" t="s">
        <v>5961</v>
      </c>
      <c r="I69" s="413" t="s">
        <v>26</v>
      </c>
      <c r="J69" s="413" t="s">
        <v>26</v>
      </c>
      <c r="K69" s="413" t="s">
        <v>6026</v>
      </c>
      <c r="L69" s="415">
        <v>0.35</v>
      </c>
      <c r="M69" s="415">
        <v>0.4</v>
      </c>
      <c r="N69" s="415">
        <v>0.25</v>
      </c>
      <c r="O69" s="416">
        <v>0.35</v>
      </c>
      <c r="P69" s="416">
        <v>0.35</v>
      </c>
      <c r="Q69" s="416">
        <v>0.35</v>
      </c>
      <c r="R69" s="411">
        <v>2031</v>
      </c>
      <c r="S69" s="417">
        <v>1093200</v>
      </c>
      <c r="T69" s="417">
        <v>10000</v>
      </c>
      <c r="U69" s="417"/>
      <c r="V69" s="417"/>
      <c r="W69" s="417"/>
      <c r="X69" s="417"/>
      <c r="Y69" s="417"/>
      <c r="Z69" s="417"/>
      <c r="AA69" s="417"/>
      <c r="AB69" s="417"/>
      <c r="AC69" s="296">
        <v>1103200</v>
      </c>
      <c r="AD69" s="110"/>
      <c r="AF69" s="42" t="s">
        <v>1908</v>
      </c>
      <c r="AG69" s="110">
        <v>0</v>
      </c>
      <c r="AH69" s="110">
        <v>1103200</v>
      </c>
      <c r="AI69" s="42" t="s">
        <v>764</v>
      </c>
      <c r="AJ69" s="112">
        <v>1</v>
      </c>
      <c r="AK69" s="112">
        <v>0</v>
      </c>
      <c r="AL69" s="529">
        <v>717080</v>
      </c>
      <c r="AM69" s="529">
        <v>382620</v>
      </c>
      <c r="AN69" s="529">
        <v>3500</v>
      </c>
      <c r="AO69" s="529">
        <v>0</v>
      </c>
      <c r="AP69" s="529">
        <v>0</v>
      </c>
      <c r="AQ69" s="529">
        <v>0</v>
      </c>
      <c r="AR69" s="529">
        <v>0</v>
      </c>
      <c r="AS69" s="529">
        <v>0</v>
      </c>
      <c r="AT69" s="529">
        <v>0</v>
      </c>
      <c r="AU69" s="529">
        <v>0</v>
      </c>
      <c r="AV69" s="529">
        <v>0</v>
      </c>
      <c r="AW69" s="529">
        <v>386120</v>
      </c>
      <c r="AX69" s="529">
        <v>0</v>
      </c>
      <c r="AY69" s="116">
        <v>0</v>
      </c>
      <c r="AZ69" s="42"/>
      <c r="BA69" s="529">
        <v>0</v>
      </c>
      <c r="BB69" s="529">
        <v>0</v>
      </c>
      <c r="BC69" s="529">
        <v>0</v>
      </c>
      <c r="BD69" s="529">
        <v>0</v>
      </c>
      <c r="BE69" s="529">
        <v>0</v>
      </c>
      <c r="BF69" s="529">
        <v>0</v>
      </c>
      <c r="BG69" s="529">
        <v>0</v>
      </c>
      <c r="BH69" s="529">
        <v>0</v>
      </c>
      <c r="BI69" s="529">
        <v>0</v>
      </c>
      <c r="BJ69" s="529">
        <v>0</v>
      </c>
      <c r="BK69" s="529">
        <v>0</v>
      </c>
      <c r="BL69" s="42" t="s">
        <v>7188</v>
      </c>
      <c r="BM69" s="350" t="s">
        <v>7267</v>
      </c>
      <c r="BS69" s="42"/>
      <c r="BT69" s="42"/>
      <c r="BU69" s="42"/>
      <c r="BV69" s="42"/>
      <c r="BW69" s="42"/>
      <c r="BX69" s="42"/>
      <c r="BY69" s="42"/>
      <c r="BZ69" s="42"/>
      <c r="CA69" s="42"/>
      <c r="CB69" s="42"/>
      <c r="CC69" s="42"/>
      <c r="CD69" s="42"/>
      <c r="CE69" s="42"/>
      <c r="CF69" s="42"/>
    </row>
    <row r="70" spans="1:84" ht="26">
      <c r="A70" s="411" t="s">
        <v>1980</v>
      </c>
      <c r="B70" s="411" t="s">
        <v>26</v>
      </c>
      <c r="C70" s="411" t="s">
        <v>809</v>
      </c>
      <c r="D70" s="411" t="s">
        <v>6027</v>
      </c>
      <c r="E70">
        <v>13036</v>
      </c>
      <c r="F70" s="501" t="s">
        <v>896</v>
      </c>
      <c r="G70" s="413" t="s">
        <v>6028</v>
      </c>
      <c r="H70" s="413" t="s">
        <v>6029</v>
      </c>
      <c r="I70" s="413" t="s">
        <v>26</v>
      </c>
      <c r="J70" s="413" t="s">
        <v>26</v>
      </c>
      <c r="K70" s="413" t="s">
        <v>6009</v>
      </c>
      <c r="L70" s="415">
        <v>0.1</v>
      </c>
      <c r="M70" s="415">
        <v>0.4</v>
      </c>
      <c r="N70" s="415">
        <v>0.5</v>
      </c>
      <c r="O70" s="416">
        <v>0.1</v>
      </c>
      <c r="P70" s="416">
        <v>0.1</v>
      </c>
      <c r="Q70" s="416">
        <v>0.1</v>
      </c>
      <c r="R70" s="411">
        <v>2031</v>
      </c>
      <c r="S70" s="417"/>
      <c r="T70" s="417">
        <v>25010</v>
      </c>
      <c r="U70" s="417">
        <v>166000</v>
      </c>
      <c r="V70" s="417">
        <v>1405000</v>
      </c>
      <c r="W70" s="335"/>
      <c r="X70" s="417"/>
      <c r="Y70" s="417"/>
      <c r="Z70" s="417"/>
      <c r="AA70" s="417"/>
      <c r="AB70" s="417"/>
      <c r="AC70" s="296">
        <v>1596010</v>
      </c>
      <c r="AD70" s="110"/>
      <c r="AF70" s="42" t="s">
        <v>1907</v>
      </c>
      <c r="AG70" s="110">
        <v>0</v>
      </c>
      <c r="AH70" s="110">
        <v>1596010</v>
      </c>
      <c r="AI70" s="42" t="s">
        <v>764</v>
      </c>
      <c r="AJ70" s="112">
        <v>1</v>
      </c>
      <c r="AK70" s="112">
        <v>0</v>
      </c>
      <c r="AL70" s="529">
        <v>1436409</v>
      </c>
      <c r="AM70" s="529">
        <v>0</v>
      </c>
      <c r="AN70" s="529">
        <v>2501</v>
      </c>
      <c r="AO70" s="529">
        <v>16600</v>
      </c>
      <c r="AP70" s="529">
        <v>140500</v>
      </c>
      <c r="AQ70" s="529">
        <v>0</v>
      </c>
      <c r="AR70" s="529">
        <v>0</v>
      </c>
      <c r="AS70" s="529">
        <v>0</v>
      </c>
      <c r="AT70" s="529">
        <v>0</v>
      </c>
      <c r="AU70" s="529">
        <v>0</v>
      </c>
      <c r="AV70" s="529">
        <v>0</v>
      </c>
      <c r="AW70" s="529">
        <v>159601</v>
      </c>
      <c r="AX70" s="529">
        <v>0</v>
      </c>
      <c r="AY70" s="116">
        <v>0</v>
      </c>
      <c r="AZ70" s="42"/>
      <c r="BA70" s="529">
        <v>0</v>
      </c>
      <c r="BB70" s="529">
        <v>0</v>
      </c>
      <c r="BC70" s="529">
        <v>0</v>
      </c>
      <c r="BD70" s="529">
        <v>0</v>
      </c>
      <c r="BE70" s="529">
        <v>0</v>
      </c>
      <c r="BF70" s="529">
        <v>0</v>
      </c>
      <c r="BG70" s="529">
        <v>0</v>
      </c>
      <c r="BH70" s="529">
        <v>0</v>
      </c>
      <c r="BI70" s="529">
        <v>0</v>
      </c>
      <c r="BJ70" s="529">
        <v>0</v>
      </c>
      <c r="BK70" s="529">
        <v>0</v>
      </c>
      <c r="BL70" s="42" t="s">
        <v>7188</v>
      </c>
      <c r="BM70" s="350" t="s">
        <v>7268</v>
      </c>
      <c r="BS70" s="42"/>
      <c r="BT70" s="42"/>
      <c r="BU70" s="42"/>
      <c r="BV70" s="42"/>
      <c r="BW70" s="42"/>
      <c r="BX70" s="42"/>
      <c r="BY70" s="42"/>
      <c r="BZ70" s="42"/>
      <c r="CA70" s="42"/>
      <c r="CB70" s="42"/>
      <c r="CC70" s="42"/>
      <c r="CD70" s="42"/>
      <c r="CE70" s="42"/>
      <c r="CF70" s="42"/>
    </row>
    <row r="71" spans="1:84" ht="26">
      <c r="A71" s="411" t="s">
        <v>1980</v>
      </c>
      <c r="B71" s="411" t="s">
        <v>26</v>
      </c>
      <c r="C71" s="411" t="s">
        <v>6030</v>
      </c>
      <c r="D71" s="411" t="s">
        <v>6031</v>
      </c>
      <c r="E71">
        <v>13047</v>
      </c>
      <c r="F71" s="501" t="s">
        <v>819</v>
      </c>
      <c r="G71" s="413" t="s">
        <v>6032</v>
      </c>
      <c r="H71" s="413" t="s">
        <v>1979</v>
      </c>
      <c r="I71" s="413" t="s">
        <v>26</v>
      </c>
      <c r="J71" s="413" t="s">
        <v>26</v>
      </c>
      <c r="K71" s="413" t="s">
        <v>6033</v>
      </c>
      <c r="L71" s="415">
        <v>1</v>
      </c>
      <c r="M71" s="415">
        <v>0</v>
      </c>
      <c r="N71" s="415">
        <v>0</v>
      </c>
      <c r="O71" s="416">
        <v>1</v>
      </c>
      <c r="P71" s="416">
        <v>1</v>
      </c>
      <c r="Q71" s="416">
        <v>1</v>
      </c>
      <c r="R71" s="411">
        <v>2031</v>
      </c>
      <c r="S71" s="417">
        <v>5000000</v>
      </c>
      <c r="T71" s="417">
        <v>5000000</v>
      </c>
      <c r="U71" s="417"/>
      <c r="V71" s="417"/>
      <c r="W71" s="417"/>
      <c r="X71" s="417"/>
      <c r="Y71" s="417"/>
      <c r="Z71" s="417"/>
      <c r="AA71" s="417"/>
      <c r="AB71" s="417"/>
      <c r="AC71" s="296">
        <v>10000000</v>
      </c>
      <c r="AD71" s="110"/>
      <c r="AF71" s="42" t="s">
        <v>1894</v>
      </c>
      <c r="AG71" s="110">
        <v>0</v>
      </c>
      <c r="AH71" s="110">
        <v>10000000</v>
      </c>
      <c r="AI71" s="42" t="s">
        <v>764</v>
      </c>
      <c r="AJ71" s="112">
        <v>1</v>
      </c>
      <c r="AK71" s="112">
        <v>0</v>
      </c>
      <c r="AL71" s="529">
        <v>0</v>
      </c>
      <c r="AM71" s="529">
        <v>5000000</v>
      </c>
      <c r="AN71" s="529">
        <v>5000000</v>
      </c>
      <c r="AO71" s="529">
        <v>0</v>
      </c>
      <c r="AP71" s="529">
        <v>0</v>
      </c>
      <c r="AQ71" s="529">
        <v>0</v>
      </c>
      <c r="AR71" s="529">
        <v>0</v>
      </c>
      <c r="AS71" s="529">
        <v>0</v>
      </c>
      <c r="AT71" s="529">
        <v>0</v>
      </c>
      <c r="AU71" s="529">
        <v>0</v>
      </c>
      <c r="AV71" s="529">
        <v>0</v>
      </c>
      <c r="AW71" s="529">
        <v>10000000</v>
      </c>
      <c r="AX71" s="529">
        <v>0</v>
      </c>
      <c r="AY71" s="116">
        <v>0</v>
      </c>
      <c r="AZ71" s="42"/>
      <c r="BA71" s="529">
        <v>0</v>
      </c>
      <c r="BB71" s="529">
        <v>0</v>
      </c>
      <c r="BC71" s="529">
        <v>0</v>
      </c>
      <c r="BD71" s="529">
        <v>0</v>
      </c>
      <c r="BE71" s="529">
        <v>0</v>
      </c>
      <c r="BF71" s="529">
        <v>0</v>
      </c>
      <c r="BG71" s="529">
        <v>0</v>
      </c>
      <c r="BH71" s="529">
        <v>0</v>
      </c>
      <c r="BI71" s="529">
        <v>0</v>
      </c>
      <c r="BJ71" s="529">
        <v>0</v>
      </c>
      <c r="BK71" s="529">
        <v>0</v>
      </c>
      <c r="BL71" s="42" t="s">
        <v>7188</v>
      </c>
      <c r="BM71" s="350" t="s">
        <v>7269</v>
      </c>
      <c r="BS71" s="42"/>
      <c r="BT71" s="42"/>
      <c r="BU71" s="42"/>
      <c r="BV71" s="42"/>
      <c r="BW71" s="42"/>
      <c r="BX71" s="42"/>
      <c r="BY71" s="42"/>
      <c r="BZ71" s="42"/>
      <c r="CA71" s="42"/>
      <c r="CB71" s="42"/>
      <c r="CC71" s="42"/>
      <c r="CD71" s="42"/>
      <c r="CE71" s="42"/>
      <c r="CF71" s="42"/>
    </row>
    <row r="72" spans="1:84" ht="39">
      <c r="A72" s="411" t="s">
        <v>1980</v>
      </c>
      <c r="B72" s="411" t="s">
        <v>26</v>
      </c>
      <c r="C72" s="411" t="s">
        <v>793</v>
      </c>
      <c r="D72" s="411" t="s">
        <v>6034</v>
      </c>
      <c r="E72">
        <v>13049</v>
      </c>
      <c r="F72" s="501" t="s">
        <v>6035</v>
      </c>
      <c r="G72" s="413" t="s">
        <v>6036</v>
      </c>
      <c r="H72" s="413" t="s">
        <v>1971</v>
      </c>
      <c r="I72" s="413" t="s">
        <v>26</v>
      </c>
      <c r="J72" s="413" t="s">
        <v>26</v>
      </c>
      <c r="K72" s="413" t="s">
        <v>6024</v>
      </c>
      <c r="L72" s="415">
        <v>0.4</v>
      </c>
      <c r="M72" s="415">
        <v>0.6</v>
      </c>
      <c r="N72" s="415">
        <v>0</v>
      </c>
      <c r="O72" s="416">
        <v>0.4</v>
      </c>
      <c r="P72" s="416">
        <v>0.4</v>
      </c>
      <c r="Q72" s="416">
        <v>0.4</v>
      </c>
      <c r="R72" s="411">
        <v>2031</v>
      </c>
      <c r="S72" s="417">
        <v>5000</v>
      </c>
      <c r="T72" s="417"/>
      <c r="U72" s="417"/>
      <c r="V72" s="417"/>
      <c r="W72" s="417"/>
      <c r="X72" s="417"/>
      <c r="Y72" s="417"/>
      <c r="Z72" s="417"/>
      <c r="AA72" s="417"/>
      <c r="AB72" s="417"/>
      <c r="AC72" s="296">
        <v>5000</v>
      </c>
      <c r="AD72" s="110"/>
      <c r="AF72" s="42" t="s">
        <v>1892</v>
      </c>
      <c r="AG72" s="110">
        <v>0</v>
      </c>
      <c r="AH72" s="110">
        <v>5000</v>
      </c>
      <c r="AI72" s="42" t="s">
        <v>764</v>
      </c>
      <c r="AJ72" s="112">
        <v>1</v>
      </c>
      <c r="AK72" s="112">
        <v>0</v>
      </c>
      <c r="AL72" s="529">
        <v>3000</v>
      </c>
      <c r="AM72" s="529">
        <v>2000</v>
      </c>
      <c r="AN72" s="529">
        <v>0</v>
      </c>
      <c r="AO72" s="529">
        <v>0</v>
      </c>
      <c r="AP72" s="529">
        <v>0</v>
      </c>
      <c r="AQ72" s="529">
        <v>0</v>
      </c>
      <c r="AR72" s="529">
        <v>0</v>
      </c>
      <c r="AS72" s="529">
        <v>0</v>
      </c>
      <c r="AT72" s="529">
        <v>0</v>
      </c>
      <c r="AU72" s="529">
        <v>0</v>
      </c>
      <c r="AV72" s="529">
        <v>0</v>
      </c>
      <c r="AW72" s="529">
        <v>2000</v>
      </c>
      <c r="AX72" s="529">
        <v>0</v>
      </c>
      <c r="AY72" s="116">
        <v>0</v>
      </c>
      <c r="AZ72" s="42"/>
      <c r="BA72" s="529">
        <v>0</v>
      </c>
      <c r="BB72" s="529">
        <v>0</v>
      </c>
      <c r="BC72" s="529">
        <v>0</v>
      </c>
      <c r="BD72" s="529">
        <v>0</v>
      </c>
      <c r="BE72" s="529">
        <v>0</v>
      </c>
      <c r="BF72" s="529">
        <v>0</v>
      </c>
      <c r="BG72" s="529">
        <v>0</v>
      </c>
      <c r="BH72" s="529">
        <v>0</v>
      </c>
      <c r="BI72" s="529">
        <v>0</v>
      </c>
      <c r="BJ72" s="529">
        <v>0</v>
      </c>
      <c r="BK72" s="529">
        <v>0</v>
      </c>
      <c r="BL72" s="42" t="s">
        <v>7188</v>
      </c>
      <c r="BM72" s="350" t="s">
        <v>7270</v>
      </c>
      <c r="BS72" s="42"/>
      <c r="BT72" s="42"/>
      <c r="BU72" s="42"/>
      <c r="BV72" s="42"/>
      <c r="BW72" s="42"/>
      <c r="BX72" s="42"/>
      <c r="BY72" s="42"/>
      <c r="BZ72" s="42"/>
      <c r="CA72" s="42"/>
      <c r="CB72" s="42"/>
      <c r="CC72" s="42"/>
      <c r="CD72" s="42"/>
      <c r="CE72" s="42"/>
      <c r="CF72" s="42"/>
    </row>
    <row r="73" spans="1:84" ht="52">
      <c r="A73" s="411" t="s">
        <v>1980</v>
      </c>
      <c r="B73" s="411" t="s">
        <v>26</v>
      </c>
      <c r="C73" s="411" t="s">
        <v>829</v>
      </c>
      <c r="D73" s="411" t="s">
        <v>6037</v>
      </c>
      <c r="E73">
        <v>13050</v>
      </c>
      <c r="F73" s="501" t="s">
        <v>827</v>
      </c>
      <c r="G73" s="413" t="s">
        <v>6038</v>
      </c>
      <c r="H73" s="413" t="s">
        <v>1973</v>
      </c>
      <c r="I73" s="413" t="s">
        <v>26</v>
      </c>
      <c r="J73" s="413" t="s">
        <v>26</v>
      </c>
      <c r="K73" s="414" t="s">
        <v>6039</v>
      </c>
      <c r="L73" s="415">
        <v>0.9</v>
      </c>
      <c r="M73" s="415">
        <v>0.1</v>
      </c>
      <c r="N73" s="415">
        <v>0</v>
      </c>
      <c r="O73" s="416">
        <v>0.9</v>
      </c>
      <c r="P73" s="416">
        <v>0.9</v>
      </c>
      <c r="Q73" s="416">
        <v>0.9</v>
      </c>
      <c r="R73" s="418">
        <v>2034</v>
      </c>
      <c r="S73" s="417">
        <v>418500</v>
      </c>
      <c r="T73" s="417">
        <v>65000</v>
      </c>
      <c r="U73" s="417">
        <v>1603932</v>
      </c>
      <c r="V73" s="417">
        <v>2456000.37</v>
      </c>
      <c r="W73" s="417"/>
      <c r="X73" s="417"/>
      <c r="Y73" s="417"/>
      <c r="Z73" s="417"/>
      <c r="AA73" s="417"/>
      <c r="AB73" s="417"/>
      <c r="AC73" s="296">
        <v>4543432.37</v>
      </c>
      <c r="AD73" s="110"/>
      <c r="AF73" s="42" t="s">
        <v>1900</v>
      </c>
      <c r="AG73" s="110">
        <v>0</v>
      </c>
      <c r="AH73" s="110">
        <v>4543432.37</v>
      </c>
      <c r="AI73" s="42" t="s">
        <v>764</v>
      </c>
      <c r="AJ73" s="112">
        <v>0.76923076923076927</v>
      </c>
      <c r="AK73" s="112">
        <v>0.23076923076923073</v>
      </c>
      <c r="AL73" s="529">
        <v>454343.23699999991</v>
      </c>
      <c r="AM73" s="529">
        <v>289730.76923076925</v>
      </c>
      <c r="AN73" s="529">
        <v>45000</v>
      </c>
      <c r="AO73" s="529">
        <v>1110414.4615384617</v>
      </c>
      <c r="AP73" s="529">
        <v>1700307.9484615386</v>
      </c>
      <c r="AQ73" s="529">
        <v>0</v>
      </c>
      <c r="AR73" s="529">
        <v>0</v>
      </c>
      <c r="AS73" s="529">
        <v>0</v>
      </c>
      <c r="AT73" s="529">
        <v>0</v>
      </c>
      <c r="AU73" s="529">
        <v>0</v>
      </c>
      <c r="AV73" s="529">
        <v>0</v>
      </c>
      <c r="AW73" s="529">
        <v>3145453.1792307696</v>
      </c>
      <c r="AX73" s="529">
        <v>0</v>
      </c>
      <c r="AY73" s="116">
        <v>0</v>
      </c>
      <c r="AZ73" s="42"/>
      <c r="BA73" s="529">
        <v>86919.230769230751</v>
      </c>
      <c r="BB73" s="529">
        <v>13499.999999999998</v>
      </c>
      <c r="BC73" s="529">
        <v>333124.33846153843</v>
      </c>
      <c r="BD73" s="529">
        <v>510092.38453846145</v>
      </c>
      <c r="BE73" s="529">
        <v>0</v>
      </c>
      <c r="BF73" s="529">
        <v>0</v>
      </c>
      <c r="BG73" s="529">
        <v>0</v>
      </c>
      <c r="BH73" s="529">
        <v>0</v>
      </c>
      <c r="BI73" s="529">
        <v>0</v>
      </c>
      <c r="BJ73" s="529">
        <v>0</v>
      </c>
      <c r="BK73" s="529">
        <v>943635.95376923063</v>
      </c>
      <c r="BL73" s="42" t="s">
        <v>7188</v>
      </c>
      <c r="BM73" s="350" t="s">
        <v>7271</v>
      </c>
      <c r="BS73" s="42"/>
      <c r="BT73" s="42"/>
      <c r="BU73" s="42"/>
      <c r="BV73" s="42"/>
      <c r="BW73" s="42"/>
      <c r="BX73" s="42"/>
      <c r="BY73" s="42"/>
      <c r="BZ73" s="42"/>
      <c r="CA73" s="42"/>
      <c r="CB73" s="42"/>
      <c r="CC73" s="42"/>
      <c r="CD73" s="42"/>
      <c r="CE73" s="42"/>
      <c r="CF73" s="42"/>
    </row>
    <row r="74" spans="1:84" ht="52">
      <c r="A74" s="411" t="s">
        <v>1980</v>
      </c>
      <c r="B74" s="411" t="s">
        <v>26</v>
      </c>
      <c r="C74" s="411" t="s">
        <v>790</v>
      </c>
      <c r="D74" s="411" t="s">
        <v>6040</v>
      </c>
      <c r="E74">
        <v>13069</v>
      </c>
      <c r="F74" s="501" t="s">
        <v>788</v>
      </c>
      <c r="G74" s="413" t="s">
        <v>6041</v>
      </c>
      <c r="H74" s="413" t="s">
        <v>1978</v>
      </c>
      <c r="I74" s="413" t="s">
        <v>26</v>
      </c>
      <c r="J74" s="413" t="s">
        <v>26</v>
      </c>
      <c r="K74" s="413" t="s">
        <v>6019</v>
      </c>
      <c r="L74" s="415">
        <v>0.25</v>
      </c>
      <c r="M74" s="415">
        <v>0.25</v>
      </c>
      <c r="N74" s="415">
        <v>0.5</v>
      </c>
      <c r="O74" s="416">
        <v>0.25</v>
      </c>
      <c r="P74" s="416">
        <v>0.25</v>
      </c>
      <c r="Q74" s="416">
        <v>0.25</v>
      </c>
      <c r="R74" s="411">
        <v>2031</v>
      </c>
      <c r="S74" s="417">
        <v>10410000</v>
      </c>
      <c r="T74" s="417">
        <v>15896547</v>
      </c>
      <c r="U74" s="417">
        <v>12381015</v>
      </c>
      <c r="V74" s="417"/>
      <c r="W74" s="417"/>
      <c r="X74" s="417"/>
      <c r="Y74" s="417"/>
      <c r="Z74" s="417"/>
      <c r="AA74" s="417"/>
      <c r="AB74" s="417"/>
      <c r="AC74" s="296">
        <v>38687562</v>
      </c>
      <c r="AD74" s="110"/>
      <c r="AF74" s="42" t="s">
        <v>1891</v>
      </c>
      <c r="AG74" s="110">
        <v>0</v>
      </c>
      <c r="AH74" s="110">
        <v>38687562</v>
      </c>
      <c r="AI74" s="42" t="s">
        <v>764</v>
      </c>
      <c r="AJ74" s="112">
        <v>1</v>
      </c>
      <c r="AK74" s="112">
        <v>0</v>
      </c>
      <c r="AL74" s="529">
        <v>29015671.5</v>
      </c>
      <c r="AM74" s="529">
        <v>2602500</v>
      </c>
      <c r="AN74" s="529">
        <v>3974136.75</v>
      </c>
      <c r="AO74" s="529">
        <v>3095253.75</v>
      </c>
      <c r="AP74" s="529">
        <v>0</v>
      </c>
      <c r="AQ74" s="529">
        <v>0</v>
      </c>
      <c r="AR74" s="529">
        <v>0</v>
      </c>
      <c r="AS74" s="529">
        <v>0</v>
      </c>
      <c r="AT74" s="529">
        <v>0</v>
      </c>
      <c r="AU74" s="529">
        <v>0</v>
      </c>
      <c r="AV74" s="529">
        <v>0</v>
      </c>
      <c r="AW74" s="529">
        <v>9671890.5</v>
      </c>
      <c r="AX74" s="529">
        <v>0</v>
      </c>
      <c r="AY74" s="116">
        <v>0</v>
      </c>
      <c r="AZ74" s="42"/>
      <c r="BA74" s="529">
        <v>0</v>
      </c>
      <c r="BB74" s="529">
        <v>0</v>
      </c>
      <c r="BC74" s="529">
        <v>0</v>
      </c>
      <c r="BD74" s="529">
        <v>0</v>
      </c>
      <c r="BE74" s="529">
        <v>0</v>
      </c>
      <c r="BF74" s="529">
        <v>0</v>
      </c>
      <c r="BG74" s="529">
        <v>0</v>
      </c>
      <c r="BH74" s="529">
        <v>0</v>
      </c>
      <c r="BI74" s="529">
        <v>0</v>
      </c>
      <c r="BJ74" s="529">
        <v>0</v>
      </c>
      <c r="BK74" s="529">
        <v>0</v>
      </c>
      <c r="BL74" s="42" t="s">
        <v>7188</v>
      </c>
      <c r="BM74" s="350" t="s">
        <v>7272</v>
      </c>
      <c r="BS74" s="42"/>
      <c r="BT74" s="42"/>
      <c r="BU74" s="42"/>
      <c r="BV74" s="42"/>
      <c r="BW74" s="42"/>
      <c r="BX74" s="42"/>
      <c r="BY74" s="42"/>
      <c r="BZ74" s="42"/>
      <c r="CA74" s="42"/>
      <c r="CB74" s="42"/>
      <c r="CC74" s="42"/>
      <c r="CD74" s="42"/>
      <c r="CE74" s="42"/>
      <c r="CF74" s="42"/>
    </row>
    <row r="75" spans="1:84" ht="26">
      <c r="A75" s="411" t="s">
        <v>1980</v>
      </c>
      <c r="B75" s="411" t="s">
        <v>26</v>
      </c>
      <c r="C75" s="411" t="s">
        <v>912</v>
      </c>
      <c r="D75" s="411" t="s">
        <v>6042</v>
      </c>
      <c r="E75">
        <v>13096</v>
      </c>
      <c r="F75" s="501" t="s">
        <v>6043</v>
      </c>
      <c r="G75" s="413" t="s">
        <v>6044</v>
      </c>
      <c r="H75" s="413" t="s">
        <v>1962</v>
      </c>
      <c r="I75" s="413" t="s">
        <v>26</v>
      </c>
      <c r="J75" s="413" t="s">
        <v>26</v>
      </c>
      <c r="K75" s="413" t="s">
        <v>6045</v>
      </c>
      <c r="L75" s="415">
        <v>0.83</v>
      </c>
      <c r="M75" s="415">
        <v>0.12</v>
      </c>
      <c r="N75" s="415">
        <v>0.05</v>
      </c>
      <c r="O75" s="416">
        <v>0.83</v>
      </c>
      <c r="P75" s="416">
        <v>0.83</v>
      </c>
      <c r="Q75" s="416">
        <v>0.83</v>
      </c>
      <c r="R75" s="411">
        <v>2031</v>
      </c>
      <c r="S75" s="417"/>
      <c r="T75" s="417"/>
      <c r="U75" s="417"/>
      <c r="V75" s="417"/>
      <c r="W75" s="335"/>
      <c r="X75" s="335"/>
      <c r="Y75" s="417"/>
      <c r="Z75" s="417">
        <v>908991</v>
      </c>
      <c r="AA75" s="417">
        <v>9782989</v>
      </c>
      <c r="AB75" s="417">
        <v>3308020</v>
      </c>
      <c r="AC75" s="296">
        <v>14000000</v>
      </c>
      <c r="AD75" s="110"/>
      <c r="AF75" s="42" t="s">
        <v>1912</v>
      </c>
      <c r="AG75" s="110">
        <v>0</v>
      </c>
      <c r="AH75" s="110">
        <v>14000000</v>
      </c>
      <c r="AI75" s="42" t="s">
        <v>764</v>
      </c>
      <c r="AJ75" s="112">
        <v>1</v>
      </c>
      <c r="AK75" s="112">
        <v>0</v>
      </c>
      <c r="AL75" s="529">
        <v>2380000.0000000005</v>
      </c>
      <c r="AM75" s="529">
        <v>0</v>
      </c>
      <c r="AN75" s="529">
        <v>0</v>
      </c>
      <c r="AO75" s="529">
        <v>0</v>
      </c>
      <c r="AP75" s="529">
        <v>0</v>
      </c>
      <c r="AQ75" s="529">
        <v>0</v>
      </c>
      <c r="AR75" s="529">
        <v>0</v>
      </c>
      <c r="AS75" s="529">
        <v>0</v>
      </c>
      <c r="AT75" s="529">
        <v>754462.52999999991</v>
      </c>
      <c r="AU75" s="529">
        <v>8119880.8699999992</v>
      </c>
      <c r="AV75" s="529">
        <v>2745656.6</v>
      </c>
      <c r="AW75" s="529">
        <v>11619999.999999998</v>
      </c>
      <c r="AX75" s="529">
        <v>0</v>
      </c>
      <c r="AY75" s="116">
        <v>0</v>
      </c>
      <c r="AZ75" s="42"/>
      <c r="BA75" s="529">
        <v>0</v>
      </c>
      <c r="BB75" s="529">
        <v>0</v>
      </c>
      <c r="BC75" s="529">
        <v>0</v>
      </c>
      <c r="BD75" s="529">
        <v>0</v>
      </c>
      <c r="BE75" s="529">
        <v>0</v>
      </c>
      <c r="BF75" s="529">
        <v>0</v>
      </c>
      <c r="BG75" s="529">
        <v>0</v>
      </c>
      <c r="BH75" s="529">
        <v>0</v>
      </c>
      <c r="BI75" s="529">
        <v>0</v>
      </c>
      <c r="BJ75" s="529">
        <v>0</v>
      </c>
      <c r="BK75" s="529">
        <v>0</v>
      </c>
      <c r="BL75" s="42" t="s">
        <v>7188</v>
      </c>
      <c r="BM75" s="350" t="s">
        <v>7273</v>
      </c>
      <c r="BS75" s="42"/>
      <c r="BT75" s="42"/>
      <c r="BU75" s="42"/>
      <c r="BV75" s="42"/>
      <c r="BW75" s="42"/>
      <c r="BX75" s="42"/>
      <c r="BY75" s="42"/>
      <c r="BZ75" s="42"/>
      <c r="CA75" s="42"/>
      <c r="CB75" s="42"/>
      <c r="CC75" s="42"/>
      <c r="CD75" s="42"/>
      <c r="CE75" s="42"/>
      <c r="CF75" s="42"/>
    </row>
    <row r="76" spans="1:84" ht="14.5">
      <c r="A76" s="411" t="s">
        <v>1980</v>
      </c>
      <c r="B76" s="411" t="s">
        <v>26</v>
      </c>
      <c r="C76" s="411" t="s">
        <v>809</v>
      </c>
      <c r="D76" s="411" t="s">
        <v>6046</v>
      </c>
      <c r="E76">
        <v>13159</v>
      </c>
      <c r="F76" s="501" t="s">
        <v>6047</v>
      </c>
      <c r="G76" s="413" t="s">
        <v>6048</v>
      </c>
      <c r="H76" s="413" t="s">
        <v>1979</v>
      </c>
      <c r="I76" s="413" t="s">
        <v>26</v>
      </c>
      <c r="J76" s="413" t="s">
        <v>26</v>
      </c>
      <c r="K76" s="413" t="s">
        <v>6033</v>
      </c>
      <c r="L76" s="415">
        <v>0.1</v>
      </c>
      <c r="M76" s="415">
        <v>0.1</v>
      </c>
      <c r="N76" s="415">
        <v>0.8</v>
      </c>
      <c r="O76" s="416">
        <v>0.1</v>
      </c>
      <c r="P76" s="416">
        <v>0.1</v>
      </c>
      <c r="Q76" s="416">
        <v>0.1</v>
      </c>
      <c r="R76" s="411">
        <v>2031</v>
      </c>
      <c r="S76" s="417"/>
      <c r="T76" s="417"/>
      <c r="U76" s="417">
        <v>963400</v>
      </c>
      <c r="V76" s="417"/>
      <c r="W76" s="417"/>
      <c r="X76" s="417"/>
      <c r="Y76" s="417"/>
      <c r="Z76" s="417"/>
      <c r="AA76" s="417"/>
      <c r="AB76" s="417"/>
      <c r="AC76" s="296">
        <v>963400</v>
      </c>
      <c r="AD76" s="110"/>
      <c r="AF76" s="42" t="s">
        <v>1894</v>
      </c>
      <c r="AG76" s="110">
        <v>0</v>
      </c>
      <c r="AH76" s="110">
        <v>963400</v>
      </c>
      <c r="AI76" s="42" t="s">
        <v>764</v>
      </c>
      <c r="AJ76" s="112">
        <v>1</v>
      </c>
      <c r="AK76" s="112">
        <v>0</v>
      </c>
      <c r="AL76" s="529">
        <v>867060</v>
      </c>
      <c r="AM76" s="529">
        <v>0</v>
      </c>
      <c r="AN76" s="529">
        <v>0</v>
      </c>
      <c r="AO76" s="529">
        <v>96340</v>
      </c>
      <c r="AP76" s="529">
        <v>0</v>
      </c>
      <c r="AQ76" s="529">
        <v>0</v>
      </c>
      <c r="AR76" s="529">
        <v>0</v>
      </c>
      <c r="AS76" s="529">
        <v>0</v>
      </c>
      <c r="AT76" s="529">
        <v>0</v>
      </c>
      <c r="AU76" s="529">
        <v>0</v>
      </c>
      <c r="AV76" s="529">
        <v>0</v>
      </c>
      <c r="AW76" s="529">
        <v>96340</v>
      </c>
      <c r="AX76" s="529">
        <v>0</v>
      </c>
      <c r="AY76" s="116">
        <v>0</v>
      </c>
      <c r="AZ76" s="42"/>
      <c r="BA76" s="529">
        <v>0</v>
      </c>
      <c r="BB76" s="529">
        <v>0</v>
      </c>
      <c r="BC76" s="529">
        <v>0</v>
      </c>
      <c r="BD76" s="529">
        <v>0</v>
      </c>
      <c r="BE76" s="529">
        <v>0</v>
      </c>
      <c r="BF76" s="529">
        <v>0</v>
      </c>
      <c r="BG76" s="529">
        <v>0</v>
      </c>
      <c r="BH76" s="529">
        <v>0</v>
      </c>
      <c r="BI76" s="529">
        <v>0</v>
      </c>
      <c r="BJ76" s="529">
        <v>0</v>
      </c>
      <c r="BK76" s="529">
        <v>0</v>
      </c>
      <c r="BL76" s="42" t="s">
        <v>7188</v>
      </c>
      <c r="BM76" s="350" t="s">
        <v>7274</v>
      </c>
      <c r="BS76" s="42"/>
      <c r="BT76" s="42"/>
      <c r="BU76" s="42"/>
      <c r="BV76" s="42"/>
      <c r="BW76" s="42"/>
      <c r="BX76" s="42"/>
      <c r="BY76" s="42"/>
      <c r="BZ76" s="42"/>
      <c r="CA76" s="42"/>
      <c r="CB76" s="42"/>
      <c r="CC76" s="42"/>
      <c r="CD76" s="42"/>
      <c r="CE76" s="42"/>
      <c r="CF76" s="42"/>
    </row>
    <row r="77" spans="1:84" ht="26">
      <c r="A77" s="411" t="s">
        <v>1980</v>
      </c>
      <c r="B77" s="411" t="s">
        <v>26</v>
      </c>
      <c r="C77" s="411" t="s">
        <v>6030</v>
      </c>
      <c r="D77" s="411" t="s">
        <v>6049</v>
      </c>
      <c r="E77">
        <v>13340</v>
      </c>
      <c r="F77" s="502" t="s">
        <v>820</v>
      </c>
      <c r="G77" s="413" t="s">
        <v>6050</v>
      </c>
      <c r="H77" s="413" t="s">
        <v>1960</v>
      </c>
      <c r="I77" s="413" t="s">
        <v>26</v>
      </c>
      <c r="J77" s="413" t="s">
        <v>26</v>
      </c>
      <c r="K77" s="419" t="s">
        <v>6051</v>
      </c>
      <c r="L77" s="415">
        <v>0.5</v>
      </c>
      <c r="M77" s="415">
        <v>0.5</v>
      </c>
      <c r="N77" s="415">
        <v>0</v>
      </c>
      <c r="O77" s="416">
        <v>0.5</v>
      </c>
      <c r="P77" s="416">
        <v>0.5</v>
      </c>
      <c r="Q77" s="416">
        <v>0.5</v>
      </c>
      <c r="R77" s="411">
        <v>2031</v>
      </c>
      <c r="S77" s="417">
        <v>840000</v>
      </c>
      <c r="T77" s="417">
        <v>2708000</v>
      </c>
      <c r="U77" s="417">
        <v>6176085</v>
      </c>
      <c r="V77" s="417">
        <v>8024000</v>
      </c>
      <c r="W77" s="417">
        <v>3387915</v>
      </c>
      <c r="X77" s="417"/>
      <c r="Y77" s="417"/>
      <c r="Z77" s="417"/>
      <c r="AA77" s="417"/>
      <c r="AB77" s="417"/>
      <c r="AC77" s="296">
        <v>21136000</v>
      </c>
      <c r="AD77" s="110"/>
      <c r="AF77" s="42" t="s">
        <v>1926</v>
      </c>
      <c r="AG77" s="110">
        <v>0</v>
      </c>
      <c r="AH77" s="110">
        <v>21136000</v>
      </c>
      <c r="AI77" s="42" t="s">
        <v>764</v>
      </c>
      <c r="AJ77" s="112">
        <v>1</v>
      </c>
      <c r="AK77" s="112">
        <v>0</v>
      </c>
      <c r="AL77" s="529">
        <v>10568000</v>
      </c>
      <c r="AM77" s="529">
        <v>420000</v>
      </c>
      <c r="AN77" s="529">
        <v>1354000</v>
      </c>
      <c r="AO77" s="529">
        <v>3088042.5</v>
      </c>
      <c r="AP77" s="529">
        <v>4012000</v>
      </c>
      <c r="AQ77" s="529">
        <v>1693957.5</v>
      </c>
      <c r="AR77" s="529">
        <v>0</v>
      </c>
      <c r="AS77" s="529">
        <v>0</v>
      </c>
      <c r="AT77" s="529">
        <v>0</v>
      </c>
      <c r="AU77" s="529">
        <v>0</v>
      </c>
      <c r="AV77" s="529">
        <v>0</v>
      </c>
      <c r="AW77" s="529">
        <v>10568000</v>
      </c>
      <c r="AX77" s="529">
        <v>0</v>
      </c>
      <c r="AY77" s="116">
        <v>0</v>
      </c>
      <c r="AZ77" s="42"/>
      <c r="BA77" s="529">
        <v>0</v>
      </c>
      <c r="BB77" s="529">
        <v>0</v>
      </c>
      <c r="BC77" s="529">
        <v>0</v>
      </c>
      <c r="BD77" s="529">
        <v>0</v>
      </c>
      <c r="BE77" s="529">
        <v>0</v>
      </c>
      <c r="BF77" s="529">
        <v>0</v>
      </c>
      <c r="BG77" s="529">
        <v>0</v>
      </c>
      <c r="BH77" s="529">
        <v>0</v>
      </c>
      <c r="BI77" s="529">
        <v>0</v>
      </c>
      <c r="BJ77" s="529">
        <v>0</v>
      </c>
      <c r="BK77" s="529">
        <v>0</v>
      </c>
      <c r="BL77" s="42" t="s">
        <v>7188</v>
      </c>
      <c r="BM77" s="350" t="s">
        <v>7275</v>
      </c>
      <c r="BS77" s="42"/>
      <c r="BT77" s="42"/>
      <c r="BU77" s="42"/>
      <c r="BV77" s="42"/>
      <c r="BW77" s="42"/>
      <c r="BX77" s="42"/>
      <c r="BY77" s="42"/>
      <c r="BZ77" s="42"/>
      <c r="CA77" s="42"/>
      <c r="CB77" s="42"/>
      <c r="CC77" s="42"/>
      <c r="CD77" s="42"/>
      <c r="CE77" s="42"/>
      <c r="CF77" s="42"/>
    </row>
    <row r="78" spans="1:84" ht="14.5">
      <c r="A78" s="411" t="s">
        <v>1980</v>
      </c>
      <c r="B78" s="411" t="s">
        <v>26</v>
      </c>
      <c r="C78" s="411" t="s">
        <v>809</v>
      </c>
      <c r="D78" s="411" t="s">
        <v>6052</v>
      </c>
      <c r="E78">
        <v>13395</v>
      </c>
      <c r="F78" s="501" t="s">
        <v>6053</v>
      </c>
      <c r="G78" s="413" t="s">
        <v>6054</v>
      </c>
      <c r="H78" s="413" t="s">
        <v>1965</v>
      </c>
      <c r="I78" s="413" t="s">
        <v>26</v>
      </c>
      <c r="J78" s="413" t="s">
        <v>26</v>
      </c>
      <c r="K78" s="413" t="s">
        <v>6055</v>
      </c>
      <c r="L78" s="415">
        <v>0.1</v>
      </c>
      <c r="M78" s="415">
        <v>0.4</v>
      </c>
      <c r="N78" s="415">
        <v>0.5</v>
      </c>
      <c r="O78" s="416">
        <v>0.1</v>
      </c>
      <c r="P78" s="416">
        <v>0.1</v>
      </c>
      <c r="Q78" s="416">
        <v>0.1</v>
      </c>
      <c r="R78" s="411">
        <v>2031</v>
      </c>
      <c r="S78" s="417">
        <v>12000</v>
      </c>
      <c r="T78" s="417">
        <v>100000</v>
      </c>
      <c r="U78" s="417">
        <v>1401400</v>
      </c>
      <c r="V78" s="335"/>
      <c r="W78" s="417"/>
      <c r="X78" s="417"/>
      <c r="Y78" s="417"/>
      <c r="Z78" s="417"/>
      <c r="AA78" s="417"/>
      <c r="AB78" s="417"/>
      <c r="AC78" s="296">
        <v>1513400</v>
      </c>
      <c r="AD78" s="110"/>
      <c r="AF78" s="42" t="s">
        <v>1886</v>
      </c>
      <c r="AG78" s="110">
        <v>0</v>
      </c>
      <c r="AH78" s="110">
        <v>1513400</v>
      </c>
      <c r="AI78" s="42" t="s">
        <v>764</v>
      </c>
      <c r="AJ78" s="112">
        <v>1</v>
      </c>
      <c r="AK78" s="112">
        <v>0</v>
      </c>
      <c r="AL78" s="529">
        <v>1362060</v>
      </c>
      <c r="AM78" s="529">
        <v>1200</v>
      </c>
      <c r="AN78" s="529">
        <v>10000</v>
      </c>
      <c r="AO78" s="529">
        <v>140140</v>
      </c>
      <c r="AP78" s="529">
        <v>0</v>
      </c>
      <c r="AQ78" s="529">
        <v>0</v>
      </c>
      <c r="AR78" s="529">
        <v>0</v>
      </c>
      <c r="AS78" s="529">
        <v>0</v>
      </c>
      <c r="AT78" s="529">
        <v>0</v>
      </c>
      <c r="AU78" s="529">
        <v>0</v>
      </c>
      <c r="AV78" s="529">
        <v>0</v>
      </c>
      <c r="AW78" s="529">
        <v>151340</v>
      </c>
      <c r="AX78" s="529">
        <v>0</v>
      </c>
      <c r="AY78" s="116">
        <v>0</v>
      </c>
      <c r="AZ78" s="42"/>
      <c r="BA78" s="529">
        <v>0</v>
      </c>
      <c r="BB78" s="529">
        <v>0</v>
      </c>
      <c r="BC78" s="529">
        <v>0</v>
      </c>
      <c r="BD78" s="529">
        <v>0</v>
      </c>
      <c r="BE78" s="529">
        <v>0</v>
      </c>
      <c r="BF78" s="529">
        <v>0</v>
      </c>
      <c r="BG78" s="529">
        <v>0</v>
      </c>
      <c r="BH78" s="529">
        <v>0</v>
      </c>
      <c r="BI78" s="529">
        <v>0</v>
      </c>
      <c r="BJ78" s="529">
        <v>0</v>
      </c>
      <c r="BK78" s="529">
        <v>0</v>
      </c>
      <c r="BL78" s="42" t="s">
        <v>7188</v>
      </c>
      <c r="BM78" s="350" t="s">
        <v>7276</v>
      </c>
      <c r="BS78" s="42"/>
      <c r="BT78" s="42"/>
      <c r="BU78" s="42"/>
      <c r="BV78" s="42"/>
      <c r="BW78" s="42"/>
      <c r="BX78" s="42"/>
      <c r="BY78" s="42"/>
      <c r="BZ78" s="42"/>
      <c r="CA78" s="42"/>
      <c r="CB78" s="42"/>
      <c r="CC78" s="42"/>
      <c r="CD78" s="42"/>
      <c r="CE78" s="42"/>
      <c r="CF78" s="42"/>
    </row>
    <row r="79" spans="1:84" ht="101.25" customHeight="1">
      <c r="A79" s="411" t="s">
        <v>1980</v>
      </c>
      <c r="B79" s="411" t="s">
        <v>26</v>
      </c>
      <c r="C79" s="411" t="s">
        <v>832</v>
      </c>
      <c r="D79" s="411" t="s">
        <v>6056</v>
      </c>
      <c r="E79">
        <v>13737</v>
      </c>
      <c r="F79" s="501" t="s">
        <v>839</v>
      </c>
      <c r="G79" s="420" t="s">
        <v>7058</v>
      </c>
      <c r="H79" s="413" t="s">
        <v>1978</v>
      </c>
      <c r="I79" s="413" t="s">
        <v>26</v>
      </c>
      <c r="J79" s="413" t="s">
        <v>26</v>
      </c>
      <c r="K79" s="413" t="s">
        <v>6019</v>
      </c>
      <c r="L79" s="415">
        <v>0.65</v>
      </c>
      <c r="M79" s="415">
        <v>0.35</v>
      </c>
      <c r="N79" s="415">
        <v>0</v>
      </c>
      <c r="O79" s="416">
        <v>0.65</v>
      </c>
      <c r="P79" s="416">
        <v>0.65</v>
      </c>
      <c r="Q79" s="416">
        <v>0.65</v>
      </c>
      <c r="R79" s="411">
        <v>2031</v>
      </c>
      <c r="S79" s="417"/>
      <c r="T79" s="417"/>
      <c r="U79" s="417"/>
      <c r="V79" s="417"/>
      <c r="W79" s="417"/>
      <c r="X79" s="417">
        <v>1855500</v>
      </c>
      <c r="Y79" s="417">
        <v>3000000</v>
      </c>
      <c r="Z79" s="417"/>
      <c r="AA79" s="417"/>
      <c r="AB79" s="417"/>
      <c r="AC79" s="296">
        <v>4855500</v>
      </c>
      <c r="AD79" s="110"/>
      <c r="AF79" s="42" t="s">
        <v>1891</v>
      </c>
      <c r="AG79" s="110">
        <v>0</v>
      </c>
      <c r="AH79" s="110">
        <v>4855500</v>
      </c>
      <c r="AI79" s="42" t="s">
        <v>764</v>
      </c>
      <c r="AJ79" s="112">
        <v>1</v>
      </c>
      <c r="AK79" s="112">
        <v>0</v>
      </c>
      <c r="AL79" s="529">
        <v>1699425</v>
      </c>
      <c r="AM79" s="529">
        <v>0</v>
      </c>
      <c r="AN79" s="529">
        <v>0</v>
      </c>
      <c r="AO79" s="529">
        <v>0</v>
      </c>
      <c r="AP79" s="529">
        <v>0</v>
      </c>
      <c r="AQ79" s="529">
        <v>0</v>
      </c>
      <c r="AR79" s="529">
        <v>1206075</v>
      </c>
      <c r="AS79" s="529">
        <v>1950000</v>
      </c>
      <c r="AT79" s="529">
        <v>0</v>
      </c>
      <c r="AU79" s="529">
        <v>0</v>
      </c>
      <c r="AV79" s="529">
        <v>0</v>
      </c>
      <c r="AW79" s="529">
        <v>3156075</v>
      </c>
      <c r="AX79" s="529">
        <v>0</v>
      </c>
      <c r="AY79" s="116">
        <v>0</v>
      </c>
      <c r="AZ79" s="42"/>
      <c r="BA79" s="529">
        <v>0</v>
      </c>
      <c r="BB79" s="529">
        <v>0</v>
      </c>
      <c r="BC79" s="529">
        <v>0</v>
      </c>
      <c r="BD79" s="529">
        <v>0</v>
      </c>
      <c r="BE79" s="529">
        <v>0</v>
      </c>
      <c r="BF79" s="529">
        <v>0</v>
      </c>
      <c r="BG79" s="529">
        <v>0</v>
      </c>
      <c r="BH79" s="529">
        <v>0</v>
      </c>
      <c r="BI79" s="529">
        <v>0</v>
      </c>
      <c r="BJ79" s="529">
        <v>0</v>
      </c>
      <c r="BK79" s="529">
        <v>0</v>
      </c>
      <c r="BL79" s="42" t="s">
        <v>7188</v>
      </c>
      <c r="BM79" s="350" t="s">
        <v>7277</v>
      </c>
      <c r="BS79" s="42"/>
      <c r="BT79" s="42"/>
      <c r="BU79" s="42"/>
      <c r="BV79" s="42"/>
      <c r="BW79" s="42"/>
      <c r="BX79" s="42"/>
      <c r="BY79" s="42"/>
      <c r="BZ79" s="42"/>
      <c r="CA79" s="42"/>
      <c r="CB79" s="42"/>
      <c r="CC79" s="42"/>
      <c r="CD79" s="42"/>
      <c r="CE79" s="42"/>
      <c r="CF79" s="42"/>
    </row>
    <row r="80" spans="1:84" ht="0.75" customHeight="1">
      <c r="A80" s="411" t="s">
        <v>1980</v>
      </c>
      <c r="B80" s="411" t="s">
        <v>26</v>
      </c>
      <c r="C80" s="411" t="s">
        <v>846</v>
      </c>
      <c r="D80" s="411" t="s">
        <v>6057</v>
      </c>
      <c r="E80">
        <v>13950</v>
      </c>
      <c r="F80" s="503" t="s">
        <v>830</v>
      </c>
      <c r="G80" s="413" t="s">
        <v>6058</v>
      </c>
      <c r="H80" s="413" t="s">
        <v>1978</v>
      </c>
      <c r="I80" s="413" t="s">
        <v>26</v>
      </c>
      <c r="J80" s="413" t="s">
        <v>26</v>
      </c>
      <c r="K80" s="413" t="s">
        <v>6024</v>
      </c>
      <c r="L80" s="415">
        <v>0.3</v>
      </c>
      <c r="M80" s="415">
        <v>0.55000000000000004</v>
      </c>
      <c r="N80" s="415">
        <v>0.15</v>
      </c>
      <c r="O80" s="416">
        <v>0.3</v>
      </c>
      <c r="P80" s="416">
        <v>0.3</v>
      </c>
      <c r="Q80" s="416">
        <v>0.3</v>
      </c>
      <c r="R80" s="411">
        <v>2031</v>
      </c>
      <c r="S80" s="417"/>
      <c r="T80" s="417"/>
      <c r="U80" s="335"/>
      <c r="V80" s="335"/>
      <c r="W80" s="335"/>
      <c r="X80" s="335"/>
      <c r="Y80" s="417"/>
      <c r="Z80" s="417"/>
      <c r="AA80" s="417">
        <v>3005000</v>
      </c>
      <c r="AB80" s="417"/>
      <c r="AC80" s="296">
        <v>3005000</v>
      </c>
      <c r="AD80" s="110"/>
      <c r="AF80" s="42" t="s">
        <v>1892</v>
      </c>
      <c r="AG80" s="110">
        <v>0</v>
      </c>
      <c r="AH80" s="110">
        <v>3005000</v>
      </c>
      <c r="AI80" s="42" t="s">
        <v>764</v>
      </c>
      <c r="AJ80" s="112">
        <v>1</v>
      </c>
      <c r="AK80" s="112">
        <v>0</v>
      </c>
      <c r="AL80" s="529">
        <v>2103500</v>
      </c>
      <c r="AM80" s="529">
        <v>0</v>
      </c>
      <c r="AN80" s="529">
        <v>0</v>
      </c>
      <c r="AO80" s="529">
        <v>0</v>
      </c>
      <c r="AP80" s="529">
        <v>0</v>
      </c>
      <c r="AQ80" s="529">
        <v>0</v>
      </c>
      <c r="AR80" s="529">
        <v>0</v>
      </c>
      <c r="AS80" s="529">
        <v>0</v>
      </c>
      <c r="AT80" s="529">
        <v>0</v>
      </c>
      <c r="AU80" s="529">
        <v>901500</v>
      </c>
      <c r="AV80" s="529">
        <v>0</v>
      </c>
      <c r="AW80" s="529">
        <v>901500</v>
      </c>
      <c r="AX80" s="529">
        <v>0</v>
      </c>
      <c r="AY80" s="116">
        <v>0</v>
      </c>
      <c r="AZ80" s="42"/>
      <c r="BA80" s="529">
        <v>0</v>
      </c>
      <c r="BB80" s="529">
        <v>0</v>
      </c>
      <c r="BC80" s="529">
        <v>0</v>
      </c>
      <c r="BD80" s="529">
        <v>0</v>
      </c>
      <c r="BE80" s="529">
        <v>0</v>
      </c>
      <c r="BF80" s="529">
        <v>0</v>
      </c>
      <c r="BG80" s="529">
        <v>0</v>
      </c>
      <c r="BH80" s="529">
        <v>0</v>
      </c>
      <c r="BI80" s="529">
        <v>0</v>
      </c>
      <c r="BJ80" s="529">
        <v>0</v>
      </c>
      <c r="BK80" s="529">
        <v>0</v>
      </c>
      <c r="BL80" s="42" t="s">
        <v>7188</v>
      </c>
      <c r="BM80" s="350" t="s">
        <v>7278</v>
      </c>
      <c r="BS80" s="42"/>
      <c r="BT80" s="42"/>
      <c r="BU80" s="42"/>
      <c r="BV80" s="42"/>
      <c r="BW80" s="42"/>
      <c r="BX80" s="42"/>
      <c r="BY80" s="42"/>
      <c r="BZ80" s="42"/>
      <c r="CA80" s="42"/>
      <c r="CB80" s="42"/>
      <c r="CC80" s="42"/>
      <c r="CD80" s="42"/>
      <c r="CE80" s="42"/>
      <c r="CF80" s="42"/>
    </row>
    <row r="81" spans="1:84" ht="54.75" customHeight="1">
      <c r="A81" s="411" t="s">
        <v>1980</v>
      </c>
      <c r="B81" s="411" t="s">
        <v>26</v>
      </c>
      <c r="C81" s="411" t="s">
        <v>809</v>
      </c>
      <c r="D81" s="411" t="s">
        <v>6059</v>
      </c>
      <c r="E81">
        <v>14769</v>
      </c>
      <c r="F81" s="501" t="s">
        <v>6060</v>
      </c>
      <c r="G81" s="420" t="s">
        <v>7059</v>
      </c>
      <c r="H81" s="413" t="s">
        <v>1962</v>
      </c>
      <c r="I81" s="413" t="s">
        <v>26</v>
      </c>
      <c r="J81" s="413" t="s">
        <v>26</v>
      </c>
      <c r="K81" s="413" t="s">
        <v>6021</v>
      </c>
      <c r="L81" s="415">
        <v>0.1</v>
      </c>
      <c r="M81" s="415">
        <v>0.05</v>
      </c>
      <c r="N81" s="415">
        <v>0.85</v>
      </c>
      <c r="O81" s="416">
        <v>0.1</v>
      </c>
      <c r="P81" s="416">
        <v>0.1</v>
      </c>
      <c r="Q81" s="416">
        <v>0.1</v>
      </c>
      <c r="R81" s="411">
        <v>2031</v>
      </c>
      <c r="S81" s="417">
        <v>182140</v>
      </c>
      <c r="T81" s="417">
        <v>720000</v>
      </c>
      <c r="U81" s="417"/>
      <c r="V81" s="417"/>
      <c r="W81" s="417"/>
      <c r="X81" s="417"/>
      <c r="Y81" s="417"/>
      <c r="Z81" s="417"/>
      <c r="AA81" s="417"/>
      <c r="AB81" s="417"/>
      <c r="AC81" s="296">
        <v>902140</v>
      </c>
      <c r="AD81" s="110"/>
      <c r="AF81" s="42" t="s">
        <v>1885</v>
      </c>
      <c r="AG81" s="110">
        <v>0</v>
      </c>
      <c r="AH81" s="110">
        <v>902140</v>
      </c>
      <c r="AI81" s="42" t="s">
        <v>764</v>
      </c>
      <c r="AJ81" s="112">
        <v>1</v>
      </c>
      <c r="AK81" s="112">
        <v>0</v>
      </c>
      <c r="AL81" s="529">
        <v>811926</v>
      </c>
      <c r="AM81" s="529">
        <v>18214</v>
      </c>
      <c r="AN81" s="529">
        <v>72000</v>
      </c>
      <c r="AO81" s="529">
        <v>0</v>
      </c>
      <c r="AP81" s="529">
        <v>0</v>
      </c>
      <c r="AQ81" s="529">
        <v>0</v>
      </c>
      <c r="AR81" s="529">
        <v>0</v>
      </c>
      <c r="AS81" s="529">
        <v>0</v>
      </c>
      <c r="AT81" s="529">
        <v>0</v>
      </c>
      <c r="AU81" s="529">
        <v>0</v>
      </c>
      <c r="AV81" s="529">
        <v>0</v>
      </c>
      <c r="AW81" s="529">
        <v>90214</v>
      </c>
      <c r="AX81" s="529">
        <v>0</v>
      </c>
      <c r="AY81" s="116">
        <v>0</v>
      </c>
      <c r="AZ81" s="42"/>
      <c r="BA81" s="529">
        <v>0</v>
      </c>
      <c r="BB81" s="529">
        <v>0</v>
      </c>
      <c r="BC81" s="529">
        <v>0</v>
      </c>
      <c r="BD81" s="529">
        <v>0</v>
      </c>
      <c r="BE81" s="529">
        <v>0</v>
      </c>
      <c r="BF81" s="529">
        <v>0</v>
      </c>
      <c r="BG81" s="529">
        <v>0</v>
      </c>
      <c r="BH81" s="529">
        <v>0</v>
      </c>
      <c r="BI81" s="529">
        <v>0</v>
      </c>
      <c r="BJ81" s="529">
        <v>0</v>
      </c>
      <c r="BK81" s="529">
        <v>0</v>
      </c>
      <c r="BL81" s="42" t="s">
        <v>7188</v>
      </c>
      <c r="BM81" s="350" t="s">
        <v>7279</v>
      </c>
      <c r="BS81" s="42"/>
      <c r="BT81" s="42"/>
      <c r="BU81" s="42"/>
      <c r="BV81" s="42"/>
      <c r="BW81" s="42"/>
      <c r="BX81" s="42"/>
      <c r="BY81" s="42"/>
      <c r="BZ81" s="42"/>
      <c r="CA81" s="42"/>
      <c r="CB81" s="42"/>
      <c r="CC81" s="42"/>
      <c r="CD81" s="42"/>
      <c r="CE81" s="42"/>
      <c r="CF81" s="42"/>
    </row>
    <row r="82" spans="1:84" ht="26">
      <c r="A82" s="411" t="s">
        <v>1980</v>
      </c>
      <c r="B82" s="411" t="s">
        <v>26</v>
      </c>
      <c r="C82" s="411" t="s">
        <v>809</v>
      </c>
      <c r="D82" s="411" t="s">
        <v>6061</v>
      </c>
      <c r="E82">
        <v>14771</v>
      </c>
      <c r="F82" s="501" t="s">
        <v>6062</v>
      </c>
      <c r="G82" s="413" t="s">
        <v>6063</v>
      </c>
      <c r="H82" s="413" t="s">
        <v>1962</v>
      </c>
      <c r="I82" s="413" t="s">
        <v>26</v>
      </c>
      <c r="J82" s="413" t="s">
        <v>26</v>
      </c>
      <c r="K82" s="413" t="s">
        <v>6021</v>
      </c>
      <c r="L82" s="415">
        <v>0.1</v>
      </c>
      <c r="M82" s="415">
        <v>0.1</v>
      </c>
      <c r="N82" s="415">
        <v>0.8</v>
      </c>
      <c r="O82" s="416">
        <v>0.1</v>
      </c>
      <c r="P82" s="416">
        <v>0.1</v>
      </c>
      <c r="Q82" s="416">
        <v>0.1</v>
      </c>
      <c r="R82" s="411">
        <v>2031</v>
      </c>
      <c r="S82" s="417">
        <v>730751</v>
      </c>
      <c r="T82" s="417"/>
      <c r="U82" s="417"/>
      <c r="V82" s="417"/>
      <c r="W82" s="417"/>
      <c r="X82" s="417"/>
      <c r="Y82" s="417"/>
      <c r="Z82" s="417"/>
      <c r="AA82" s="417"/>
      <c r="AB82" s="417"/>
      <c r="AC82" s="296">
        <v>730751</v>
      </c>
      <c r="AD82" s="110"/>
      <c r="AF82" s="42" t="s">
        <v>1885</v>
      </c>
      <c r="AG82" s="110">
        <v>0</v>
      </c>
      <c r="AH82" s="110">
        <v>730751</v>
      </c>
      <c r="AI82" s="42" t="s">
        <v>764</v>
      </c>
      <c r="AJ82" s="112">
        <v>1</v>
      </c>
      <c r="AK82" s="112">
        <v>0</v>
      </c>
      <c r="AL82" s="529">
        <v>657675.9</v>
      </c>
      <c r="AM82" s="529">
        <v>73075.100000000006</v>
      </c>
      <c r="AN82" s="529">
        <v>0</v>
      </c>
      <c r="AO82" s="529">
        <v>0</v>
      </c>
      <c r="AP82" s="529">
        <v>0</v>
      </c>
      <c r="AQ82" s="529">
        <v>0</v>
      </c>
      <c r="AR82" s="529">
        <v>0</v>
      </c>
      <c r="AS82" s="529">
        <v>0</v>
      </c>
      <c r="AT82" s="529">
        <v>0</v>
      </c>
      <c r="AU82" s="529">
        <v>0</v>
      </c>
      <c r="AV82" s="529">
        <v>0</v>
      </c>
      <c r="AW82" s="529">
        <v>73075.100000000006</v>
      </c>
      <c r="AX82" s="529">
        <v>0</v>
      </c>
      <c r="AY82" s="116">
        <v>0</v>
      </c>
      <c r="AZ82" s="42"/>
      <c r="BA82" s="529">
        <v>0</v>
      </c>
      <c r="BB82" s="529">
        <v>0</v>
      </c>
      <c r="BC82" s="529">
        <v>0</v>
      </c>
      <c r="BD82" s="529">
        <v>0</v>
      </c>
      <c r="BE82" s="529">
        <v>0</v>
      </c>
      <c r="BF82" s="529">
        <v>0</v>
      </c>
      <c r="BG82" s="529">
        <v>0</v>
      </c>
      <c r="BH82" s="529">
        <v>0</v>
      </c>
      <c r="BI82" s="529">
        <v>0</v>
      </c>
      <c r="BJ82" s="529">
        <v>0</v>
      </c>
      <c r="BK82" s="529">
        <v>0</v>
      </c>
      <c r="BL82" s="42" t="s">
        <v>7188</v>
      </c>
      <c r="BM82" s="350" t="s">
        <v>7280</v>
      </c>
      <c r="BS82" s="42"/>
      <c r="BT82" s="42"/>
      <c r="BU82" s="42"/>
      <c r="BV82" s="42"/>
      <c r="BW82" s="42"/>
      <c r="BX82" s="42"/>
      <c r="BY82" s="42"/>
      <c r="BZ82" s="42"/>
      <c r="CA82" s="42"/>
      <c r="CB82" s="42"/>
      <c r="CC82" s="42"/>
      <c r="CD82" s="42"/>
      <c r="CE82" s="42"/>
      <c r="CF82" s="42"/>
    </row>
    <row r="83" spans="1:84" ht="26">
      <c r="A83" s="411" t="s">
        <v>1980</v>
      </c>
      <c r="B83" s="411" t="s">
        <v>26</v>
      </c>
      <c r="C83" s="411" t="s">
        <v>809</v>
      </c>
      <c r="D83" s="411" t="s">
        <v>6064</v>
      </c>
      <c r="E83">
        <v>14974</v>
      </c>
      <c r="F83" s="501" t="s">
        <v>6065</v>
      </c>
      <c r="G83" s="413" t="s">
        <v>6066</v>
      </c>
      <c r="H83" s="413" t="s">
        <v>1962</v>
      </c>
      <c r="I83" s="413" t="s">
        <v>26</v>
      </c>
      <c r="J83" s="413" t="s">
        <v>26</v>
      </c>
      <c r="K83" s="413" t="s">
        <v>6021</v>
      </c>
      <c r="L83" s="415">
        <v>0.1</v>
      </c>
      <c r="M83" s="415">
        <v>0.1</v>
      </c>
      <c r="N83" s="415">
        <v>0.8</v>
      </c>
      <c r="O83" s="416">
        <v>0.1</v>
      </c>
      <c r="P83" s="416">
        <v>0.1</v>
      </c>
      <c r="Q83" s="416">
        <v>0.1</v>
      </c>
      <c r="R83" s="411">
        <v>2031</v>
      </c>
      <c r="S83" s="417"/>
      <c r="T83" s="417"/>
      <c r="U83" s="417">
        <v>300000</v>
      </c>
      <c r="V83" s="417">
        <v>400000</v>
      </c>
      <c r="W83" s="417"/>
      <c r="X83" s="417"/>
      <c r="Y83" s="417"/>
      <c r="Z83" s="417"/>
      <c r="AA83" s="417"/>
      <c r="AB83" s="417"/>
      <c r="AC83" s="296">
        <v>700000</v>
      </c>
      <c r="AD83" s="110"/>
      <c r="AF83" s="42" t="s">
        <v>1885</v>
      </c>
      <c r="AG83" s="110">
        <v>0</v>
      </c>
      <c r="AH83" s="110">
        <v>700000</v>
      </c>
      <c r="AI83" s="42" t="s">
        <v>764</v>
      </c>
      <c r="AJ83" s="112">
        <v>1</v>
      </c>
      <c r="AK83" s="112">
        <v>0</v>
      </c>
      <c r="AL83" s="529">
        <v>630000</v>
      </c>
      <c r="AM83" s="529">
        <v>0</v>
      </c>
      <c r="AN83" s="529">
        <v>0</v>
      </c>
      <c r="AO83" s="529">
        <v>30000</v>
      </c>
      <c r="AP83" s="529">
        <v>40000</v>
      </c>
      <c r="AQ83" s="529">
        <v>0</v>
      </c>
      <c r="AR83" s="529">
        <v>0</v>
      </c>
      <c r="AS83" s="529">
        <v>0</v>
      </c>
      <c r="AT83" s="529">
        <v>0</v>
      </c>
      <c r="AU83" s="529">
        <v>0</v>
      </c>
      <c r="AV83" s="529">
        <v>0</v>
      </c>
      <c r="AW83" s="529">
        <v>70000</v>
      </c>
      <c r="AX83" s="529">
        <v>0</v>
      </c>
      <c r="AY83" s="116">
        <v>0</v>
      </c>
      <c r="AZ83" s="42"/>
      <c r="BA83" s="529">
        <v>0</v>
      </c>
      <c r="BB83" s="529">
        <v>0</v>
      </c>
      <c r="BC83" s="529">
        <v>0</v>
      </c>
      <c r="BD83" s="529">
        <v>0</v>
      </c>
      <c r="BE83" s="529">
        <v>0</v>
      </c>
      <c r="BF83" s="529">
        <v>0</v>
      </c>
      <c r="BG83" s="529">
        <v>0</v>
      </c>
      <c r="BH83" s="529">
        <v>0</v>
      </c>
      <c r="BI83" s="529">
        <v>0</v>
      </c>
      <c r="BJ83" s="529">
        <v>0</v>
      </c>
      <c r="BK83" s="529">
        <v>0</v>
      </c>
      <c r="BL83" s="42" t="s">
        <v>7188</v>
      </c>
      <c r="BM83" s="350" t="s">
        <v>7281</v>
      </c>
      <c r="BS83" s="42"/>
      <c r="BT83" s="42"/>
      <c r="BU83" s="42"/>
      <c r="BV83" s="42"/>
      <c r="BW83" s="42"/>
      <c r="BX83" s="42"/>
      <c r="BY83" s="42"/>
      <c r="BZ83" s="42"/>
      <c r="CA83" s="42"/>
      <c r="CB83" s="42"/>
      <c r="CC83" s="42"/>
      <c r="CD83" s="42"/>
      <c r="CE83" s="42"/>
      <c r="CF83" s="42"/>
    </row>
    <row r="84" spans="1:84" ht="52">
      <c r="A84" s="411" t="s">
        <v>1980</v>
      </c>
      <c r="B84" s="411" t="s">
        <v>26</v>
      </c>
      <c r="C84" s="411" t="s">
        <v>809</v>
      </c>
      <c r="D84" s="411" t="s">
        <v>6067</v>
      </c>
      <c r="E84">
        <v>15109</v>
      </c>
      <c r="F84" s="501" t="s">
        <v>6068</v>
      </c>
      <c r="G84" s="413" t="s">
        <v>6069</v>
      </c>
      <c r="H84" s="413" t="s">
        <v>5996</v>
      </c>
      <c r="I84" s="413" t="s">
        <v>26</v>
      </c>
      <c r="J84" s="413" t="s">
        <v>26</v>
      </c>
      <c r="K84" s="413" t="s">
        <v>6070</v>
      </c>
      <c r="L84" s="415">
        <v>0.1</v>
      </c>
      <c r="M84" s="415">
        <v>0.3</v>
      </c>
      <c r="N84" s="415">
        <v>0.6</v>
      </c>
      <c r="O84" s="416">
        <v>0.1</v>
      </c>
      <c r="P84" s="416">
        <v>0.1</v>
      </c>
      <c r="Q84" s="416">
        <v>0.1</v>
      </c>
      <c r="R84" s="411">
        <v>2031</v>
      </c>
      <c r="S84" s="417">
        <v>1460000</v>
      </c>
      <c r="T84" s="417"/>
      <c r="U84" s="417"/>
      <c r="V84" s="417"/>
      <c r="W84" s="417"/>
      <c r="X84" s="417"/>
      <c r="Y84" s="417"/>
      <c r="Z84" s="417"/>
      <c r="AA84" s="417"/>
      <c r="AB84" s="417"/>
      <c r="AC84" s="296">
        <v>1460000</v>
      </c>
      <c r="AD84" s="110"/>
      <c r="AF84" s="42" t="s">
        <v>1903</v>
      </c>
      <c r="AG84" s="110">
        <v>0</v>
      </c>
      <c r="AH84" s="110">
        <v>1460000</v>
      </c>
      <c r="AI84" s="42" t="s">
        <v>764</v>
      </c>
      <c r="AJ84" s="112">
        <v>1</v>
      </c>
      <c r="AK84" s="112">
        <v>0</v>
      </c>
      <c r="AL84" s="529">
        <v>1314000</v>
      </c>
      <c r="AM84" s="529">
        <v>146000</v>
      </c>
      <c r="AN84" s="529">
        <v>0</v>
      </c>
      <c r="AO84" s="529">
        <v>0</v>
      </c>
      <c r="AP84" s="529">
        <v>0</v>
      </c>
      <c r="AQ84" s="529">
        <v>0</v>
      </c>
      <c r="AR84" s="529">
        <v>0</v>
      </c>
      <c r="AS84" s="529">
        <v>0</v>
      </c>
      <c r="AT84" s="529">
        <v>0</v>
      </c>
      <c r="AU84" s="529">
        <v>0</v>
      </c>
      <c r="AV84" s="529">
        <v>0</v>
      </c>
      <c r="AW84" s="529">
        <v>146000</v>
      </c>
      <c r="AX84" s="529">
        <v>0</v>
      </c>
      <c r="AY84" s="116">
        <v>0</v>
      </c>
      <c r="AZ84" s="42"/>
      <c r="BA84" s="529">
        <v>0</v>
      </c>
      <c r="BB84" s="529">
        <v>0</v>
      </c>
      <c r="BC84" s="529">
        <v>0</v>
      </c>
      <c r="BD84" s="529">
        <v>0</v>
      </c>
      <c r="BE84" s="529">
        <v>0</v>
      </c>
      <c r="BF84" s="529">
        <v>0</v>
      </c>
      <c r="BG84" s="529">
        <v>0</v>
      </c>
      <c r="BH84" s="529">
        <v>0</v>
      </c>
      <c r="BI84" s="529">
        <v>0</v>
      </c>
      <c r="BJ84" s="529">
        <v>0</v>
      </c>
      <c r="BK84" s="529">
        <v>0</v>
      </c>
      <c r="BL84" s="42" t="s">
        <v>7188</v>
      </c>
      <c r="BM84" s="350" t="s">
        <v>7282</v>
      </c>
      <c r="BS84" s="42"/>
      <c r="BT84" s="42"/>
      <c r="BU84" s="42"/>
      <c r="BV84" s="42"/>
      <c r="BW84" s="42"/>
      <c r="BX84" s="42"/>
      <c r="BY84" s="42"/>
      <c r="BZ84" s="42"/>
      <c r="CA84" s="42"/>
      <c r="CB84" s="42"/>
      <c r="CC84" s="42"/>
      <c r="CD84" s="42"/>
      <c r="CE84" s="42"/>
      <c r="CF84" s="42"/>
    </row>
    <row r="85" spans="1:84" ht="116">
      <c r="A85" s="411" t="s">
        <v>1980</v>
      </c>
      <c r="B85" s="411" t="s">
        <v>26</v>
      </c>
      <c r="C85" s="411" t="s">
        <v>798</v>
      </c>
      <c r="D85" s="411" t="s">
        <v>6071</v>
      </c>
      <c r="E85">
        <v>15113</v>
      </c>
      <c r="F85" s="501" t="s">
        <v>6072</v>
      </c>
      <c r="G85" s="414" t="s">
        <v>7065</v>
      </c>
      <c r="H85" s="413" t="s">
        <v>1964</v>
      </c>
      <c r="I85" s="413" t="s">
        <v>26</v>
      </c>
      <c r="J85" s="413" t="s">
        <v>26</v>
      </c>
      <c r="K85" s="413" t="s">
        <v>6073</v>
      </c>
      <c r="L85" s="415">
        <v>0.35</v>
      </c>
      <c r="M85" s="415">
        <v>0.5</v>
      </c>
      <c r="N85" s="415">
        <v>0.15</v>
      </c>
      <c r="O85" s="416">
        <v>0.35</v>
      </c>
      <c r="P85" s="416">
        <v>0.35</v>
      </c>
      <c r="Q85" s="416">
        <v>0.35</v>
      </c>
      <c r="R85" s="411">
        <v>2031</v>
      </c>
      <c r="S85" s="417">
        <v>9137276</v>
      </c>
      <c r="T85" s="417">
        <v>9429124</v>
      </c>
      <c r="U85" s="417">
        <v>13523147</v>
      </c>
      <c r="V85" s="417"/>
      <c r="W85" s="417"/>
      <c r="X85" s="417"/>
      <c r="Y85" s="417"/>
      <c r="Z85" s="417"/>
      <c r="AA85" s="417"/>
      <c r="AB85" s="417"/>
      <c r="AC85" s="296">
        <v>32089547</v>
      </c>
      <c r="AD85" s="110"/>
      <c r="AF85" s="42" t="s">
        <v>1884</v>
      </c>
      <c r="AG85" s="110">
        <v>0</v>
      </c>
      <c r="AH85" s="110">
        <v>32089547</v>
      </c>
      <c r="AI85" s="42" t="s">
        <v>764</v>
      </c>
      <c r="AJ85" s="112">
        <v>1</v>
      </c>
      <c r="AK85" s="112">
        <v>0</v>
      </c>
      <c r="AL85" s="529">
        <v>20858205.550000001</v>
      </c>
      <c r="AM85" s="529">
        <v>3198046.5999999996</v>
      </c>
      <c r="AN85" s="529">
        <v>3300193.4</v>
      </c>
      <c r="AO85" s="529">
        <v>4733101.4499999993</v>
      </c>
      <c r="AP85" s="529">
        <v>0</v>
      </c>
      <c r="AQ85" s="529">
        <v>0</v>
      </c>
      <c r="AR85" s="529">
        <v>0</v>
      </c>
      <c r="AS85" s="529">
        <v>0</v>
      </c>
      <c r="AT85" s="529">
        <v>0</v>
      </c>
      <c r="AU85" s="529">
        <v>0</v>
      </c>
      <c r="AV85" s="529">
        <v>0</v>
      </c>
      <c r="AW85" s="529">
        <v>11231341.449999999</v>
      </c>
      <c r="AX85" s="529">
        <v>0</v>
      </c>
      <c r="AY85" s="116">
        <v>0</v>
      </c>
      <c r="AZ85" s="42"/>
      <c r="BA85" s="529">
        <v>0</v>
      </c>
      <c r="BB85" s="529">
        <v>0</v>
      </c>
      <c r="BC85" s="529">
        <v>0</v>
      </c>
      <c r="BD85" s="529">
        <v>0</v>
      </c>
      <c r="BE85" s="529">
        <v>0</v>
      </c>
      <c r="BF85" s="529">
        <v>0</v>
      </c>
      <c r="BG85" s="529">
        <v>0</v>
      </c>
      <c r="BH85" s="529">
        <v>0</v>
      </c>
      <c r="BI85" s="529">
        <v>0</v>
      </c>
      <c r="BJ85" s="529">
        <v>0</v>
      </c>
      <c r="BK85" s="529">
        <v>0</v>
      </c>
      <c r="BL85" s="42" t="s">
        <v>7188</v>
      </c>
      <c r="BM85" s="350" t="s">
        <v>7283</v>
      </c>
      <c r="BS85" s="42"/>
      <c r="BT85" s="42"/>
      <c r="BU85" s="42"/>
      <c r="BV85" s="42"/>
      <c r="BW85" s="42"/>
      <c r="BX85" s="42"/>
      <c r="BY85" s="42"/>
      <c r="BZ85" s="42"/>
      <c r="CA85" s="42"/>
      <c r="CB85" s="42"/>
      <c r="CC85" s="42"/>
      <c r="CD85" s="42"/>
      <c r="CE85" s="42"/>
      <c r="CF85" s="42"/>
    </row>
    <row r="86" spans="1:84" ht="29">
      <c r="A86" s="411" t="s">
        <v>1980</v>
      </c>
      <c r="B86" s="411" t="s">
        <v>26</v>
      </c>
      <c r="C86" s="411" t="s">
        <v>843</v>
      </c>
      <c r="D86" s="411" t="s">
        <v>6074</v>
      </c>
      <c r="E86">
        <v>15271</v>
      </c>
      <c r="F86" s="501" t="s">
        <v>6075</v>
      </c>
      <c r="G86" s="413" t="s">
        <v>6076</v>
      </c>
      <c r="H86" s="414" t="s">
        <v>1962</v>
      </c>
      <c r="I86" s="413" t="s">
        <v>26</v>
      </c>
      <c r="J86" s="413" t="s">
        <v>26</v>
      </c>
      <c r="K86" s="421" t="s">
        <v>6045</v>
      </c>
      <c r="L86" s="415">
        <v>0.25</v>
      </c>
      <c r="M86" s="415">
        <v>0.5</v>
      </c>
      <c r="N86" s="415">
        <v>0.25</v>
      </c>
      <c r="O86" s="416">
        <v>0.25</v>
      </c>
      <c r="P86" s="416">
        <v>0.25</v>
      </c>
      <c r="Q86" s="416">
        <v>0.25</v>
      </c>
      <c r="R86" s="411">
        <v>2031</v>
      </c>
      <c r="S86" s="417">
        <v>4000000</v>
      </c>
      <c r="T86" s="417"/>
      <c r="U86" s="417"/>
      <c r="V86" s="417"/>
      <c r="W86" s="417"/>
      <c r="X86" s="417"/>
      <c r="Y86" s="417"/>
      <c r="Z86" s="417"/>
      <c r="AA86" s="417"/>
      <c r="AB86" s="417"/>
      <c r="AC86" s="296">
        <v>4000000</v>
      </c>
      <c r="AD86" s="110"/>
      <c r="AF86" s="42" t="s">
        <v>1912</v>
      </c>
      <c r="AG86" s="110">
        <v>0</v>
      </c>
      <c r="AH86" s="110">
        <v>4000000</v>
      </c>
      <c r="AI86" s="42" t="s">
        <v>764</v>
      </c>
      <c r="AJ86" s="112">
        <v>1</v>
      </c>
      <c r="AK86" s="112">
        <v>0</v>
      </c>
      <c r="AL86" s="529">
        <v>3000000</v>
      </c>
      <c r="AM86" s="529">
        <v>1000000</v>
      </c>
      <c r="AN86" s="529">
        <v>0</v>
      </c>
      <c r="AO86" s="529">
        <v>0</v>
      </c>
      <c r="AP86" s="529">
        <v>0</v>
      </c>
      <c r="AQ86" s="529">
        <v>0</v>
      </c>
      <c r="AR86" s="529">
        <v>0</v>
      </c>
      <c r="AS86" s="529">
        <v>0</v>
      </c>
      <c r="AT86" s="529">
        <v>0</v>
      </c>
      <c r="AU86" s="529">
        <v>0</v>
      </c>
      <c r="AV86" s="529">
        <v>0</v>
      </c>
      <c r="AW86" s="529">
        <v>1000000</v>
      </c>
      <c r="AX86" s="529">
        <v>0</v>
      </c>
      <c r="AY86" s="116">
        <v>0</v>
      </c>
      <c r="AZ86" s="42"/>
      <c r="BA86" s="529">
        <v>0</v>
      </c>
      <c r="BB86" s="529">
        <v>0</v>
      </c>
      <c r="BC86" s="529">
        <v>0</v>
      </c>
      <c r="BD86" s="529">
        <v>0</v>
      </c>
      <c r="BE86" s="529">
        <v>0</v>
      </c>
      <c r="BF86" s="529">
        <v>0</v>
      </c>
      <c r="BG86" s="529">
        <v>0</v>
      </c>
      <c r="BH86" s="529">
        <v>0</v>
      </c>
      <c r="BI86" s="529">
        <v>0</v>
      </c>
      <c r="BJ86" s="529">
        <v>0</v>
      </c>
      <c r="BK86" s="529">
        <v>0</v>
      </c>
      <c r="BL86" s="42" t="s">
        <v>7188</v>
      </c>
      <c r="BM86" s="350" t="s">
        <v>7284</v>
      </c>
      <c r="BS86" s="42"/>
      <c r="BT86" s="42"/>
      <c r="BU86" s="42"/>
      <c r="BV86" s="42"/>
      <c r="BW86" s="42"/>
      <c r="BX86" s="42"/>
      <c r="BY86" s="42"/>
      <c r="BZ86" s="42"/>
      <c r="CA86" s="42"/>
      <c r="CB86" s="42"/>
      <c r="CC86" s="42"/>
      <c r="CD86" s="42"/>
      <c r="CE86" s="42"/>
      <c r="CF86" s="42"/>
    </row>
    <row r="87" spans="1:84" ht="39">
      <c r="A87" s="411" t="s">
        <v>1980</v>
      </c>
      <c r="B87" s="411" t="s">
        <v>26</v>
      </c>
      <c r="C87" s="411" t="s">
        <v>809</v>
      </c>
      <c r="D87" s="411" t="s">
        <v>6077</v>
      </c>
      <c r="E87">
        <v>15276</v>
      </c>
      <c r="F87" s="501" t="s">
        <v>6078</v>
      </c>
      <c r="G87" s="413" t="s">
        <v>6079</v>
      </c>
      <c r="H87" s="413" t="s">
        <v>5961</v>
      </c>
      <c r="I87" s="413" t="s">
        <v>26</v>
      </c>
      <c r="J87" s="413" t="s">
        <v>26</v>
      </c>
      <c r="K87" s="413" t="s">
        <v>6013</v>
      </c>
      <c r="L87" s="415">
        <v>0.1</v>
      </c>
      <c r="M87" s="415">
        <v>0.6</v>
      </c>
      <c r="N87" s="415">
        <v>0.3</v>
      </c>
      <c r="O87" s="416">
        <v>0.1</v>
      </c>
      <c r="P87" s="416">
        <v>0.1</v>
      </c>
      <c r="Q87" s="416">
        <v>0.1</v>
      </c>
      <c r="R87" s="411">
        <v>2031</v>
      </c>
      <c r="S87" s="417">
        <v>38000</v>
      </c>
      <c r="T87" s="335"/>
      <c r="U87" s="417">
        <v>1805000</v>
      </c>
      <c r="V87" s="417">
        <v>675000</v>
      </c>
      <c r="W87" s="335"/>
      <c r="X87" s="335"/>
      <c r="Y87" s="335"/>
      <c r="Z87" s="417"/>
      <c r="AA87" s="417"/>
      <c r="AB87" s="417"/>
      <c r="AC87" s="296">
        <v>2518000</v>
      </c>
      <c r="AD87" s="110"/>
      <c r="AF87" s="42" t="s">
        <v>1909</v>
      </c>
      <c r="AG87" s="110">
        <v>0</v>
      </c>
      <c r="AH87" s="110">
        <v>2518000</v>
      </c>
      <c r="AI87" s="42" t="s">
        <v>764</v>
      </c>
      <c r="AJ87" s="112">
        <v>1</v>
      </c>
      <c r="AK87" s="112">
        <v>0</v>
      </c>
      <c r="AL87" s="529">
        <v>2266200</v>
      </c>
      <c r="AM87" s="529">
        <v>3800</v>
      </c>
      <c r="AN87" s="529">
        <v>0</v>
      </c>
      <c r="AO87" s="529">
        <v>180500</v>
      </c>
      <c r="AP87" s="529">
        <v>67500</v>
      </c>
      <c r="AQ87" s="529">
        <v>0</v>
      </c>
      <c r="AR87" s="529">
        <v>0</v>
      </c>
      <c r="AS87" s="529">
        <v>0</v>
      </c>
      <c r="AT87" s="529">
        <v>0</v>
      </c>
      <c r="AU87" s="529">
        <v>0</v>
      </c>
      <c r="AV87" s="529">
        <v>0</v>
      </c>
      <c r="AW87" s="529">
        <v>251800</v>
      </c>
      <c r="AX87" s="529">
        <v>0</v>
      </c>
      <c r="AY87" s="116">
        <v>0</v>
      </c>
      <c r="AZ87" s="42"/>
      <c r="BA87" s="529">
        <v>0</v>
      </c>
      <c r="BB87" s="529">
        <v>0</v>
      </c>
      <c r="BC87" s="529">
        <v>0</v>
      </c>
      <c r="BD87" s="529">
        <v>0</v>
      </c>
      <c r="BE87" s="529">
        <v>0</v>
      </c>
      <c r="BF87" s="529">
        <v>0</v>
      </c>
      <c r="BG87" s="529">
        <v>0</v>
      </c>
      <c r="BH87" s="529">
        <v>0</v>
      </c>
      <c r="BI87" s="529">
        <v>0</v>
      </c>
      <c r="BJ87" s="529">
        <v>0</v>
      </c>
      <c r="BK87" s="529">
        <v>0</v>
      </c>
      <c r="BL87" s="42" t="s">
        <v>7188</v>
      </c>
      <c r="BM87" s="350" t="s">
        <v>7285</v>
      </c>
      <c r="BS87" s="42"/>
      <c r="BT87" s="42"/>
      <c r="BU87" s="42"/>
      <c r="BV87" s="42"/>
      <c r="BW87" s="42"/>
      <c r="BX87" s="42"/>
      <c r="BY87" s="42"/>
      <c r="BZ87" s="42"/>
      <c r="CA87" s="42"/>
      <c r="CB87" s="42"/>
      <c r="CC87" s="42"/>
      <c r="CD87" s="42"/>
      <c r="CE87" s="42"/>
      <c r="CF87" s="42"/>
    </row>
    <row r="88" spans="1:84" ht="26">
      <c r="A88" s="411" t="s">
        <v>1980</v>
      </c>
      <c r="B88" s="411" t="s">
        <v>26</v>
      </c>
      <c r="C88" s="411" t="s">
        <v>809</v>
      </c>
      <c r="D88" s="411" t="s">
        <v>6080</v>
      </c>
      <c r="E88">
        <v>15279</v>
      </c>
      <c r="F88" s="501" t="s">
        <v>6081</v>
      </c>
      <c r="G88" s="413" t="s">
        <v>6082</v>
      </c>
      <c r="H88" s="413" t="s">
        <v>5996</v>
      </c>
      <c r="I88" s="413" t="s">
        <v>26</v>
      </c>
      <c r="J88" s="413" t="s">
        <v>26</v>
      </c>
      <c r="K88" s="413" t="s">
        <v>6083</v>
      </c>
      <c r="L88" s="415">
        <v>0.3</v>
      </c>
      <c r="M88" s="415">
        <v>0.1</v>
      </c>
      <c r="N88" s="415">
        <v>0.6</v>
      </c>
      <c r="O88" s="416">
        <v>0.3</v>
      </c>
      <c r="P88" s="416">
        <v>0.3</v>
      </c>
      <c r="Q88" s="416">
        <v>0.3</v>
      </c>
      <c r="R88" s="411">
        <v>2031</v>
      </c>
      <c r="S88" s="417">
        <v>4015000</v>
      </c>
      <c r="T88" s="417"/>
      <c r="U88" s="417"/>
      <c r="V88" s="417"/>
      <c r="W88" s="417"/>
      <c r="X88" s="417"/>
      <c r="Y88" s="417"/>
      <c r="Z88" s="417"/>
      <c r="AA88" s="417"/>
      <c r="AB88" s="417"/>
      <c r="AC88" s="296">
        <v>4015000</v>
      </c>
      <c r="AD88" s="110"/>
      <c r="AF88" s="42" t="s">
        <v>1913</v>
      </c>
      <c r="AG88" s="110">
        <v>0</v>
      </c>
      <c r="AH88" s="110">
        <v>4015000</v>
      </c>
      <c r="AI88" s="42" t="s">
        <v>764</v>
      </c>
      <c r="AJ88" s="112">
        <v>1</v>
      </c>
      <c r="AK88" s="112">
        <v>0</v>
      </c>
      <c r="AL88" s="529">
        <v>2810500</v>
      </c>
      <c r="AM88" s="529">
        <v>1204500</v>
      </c>
      <c r="AN88" s="529">
        <v>0</v>
      </c>
      <c r="AO88" s="529">
        <v>0</v>
      </c>
      <c r="AP88" s="529">
        <v>0</v>
      </c>
      <c r="AQ88" s="529">
        <v>0</v>
      </c>
      <c r="AR88" s="529">
        <v>0</v>
      </c>
      <c r="AS88" s="529">
        <v>0</v>
      </c>
      <c r="AT88" s="529">
        <v>0</v>
      </c>
      <c r="AU88" s="529">
        <v>0</v>
      </c>
      <c r="AV88" s="529">
        <v>0</v>
      </c>
      <c r="AW88" s="529">
        <v>1204500</v>
      </c>
      <c r="AX88" s="529">
        <v>0</v>
      </c>
      <c r="AY88" s="116">
        <v>0</v>
      </c>
      <c r="AZ88" s="42"/>
      <c r="BA88" s="529">
        <v>0</v>
      </c>
      <c r="BB88" s="529">
        <v>0</v>
      </c>
      <c r="BC88" s="529">
        <v>0</v>
      </c>
      <c r="BD88" s="529">
        <v>0</v>
      </c>
      <c r="BE88" s="529">
        <v>0</v>
      </c>
      <c r="BF88" s="529">
        <v>0</v>
      </c>
      <c r="BG88" s="529">
        <v>0</v>
      </c>
      <c r="BH88" s="529">
        <v>0</v>
      </c>
      <c r="BI88" s="529">
        <v>0</v>
      </c>
      <c r="BJ88" s="529">
        <v>0</v>
      </c>
      <c r="BK88" s="529">
        <v>0</v>
      </c>
      <c r="BL88" s="42" t="s">
        <v>7188</v>
      </c>
      <c r="BM88" s="350" t="s">
        <v>7286</v>
      </c>
      <c r="BS88" s="42"/>
      <c r="BT88" s="42"/>
      <c r="BU88" s="42"/>
      <c r="BV88" s="42"/>
      <c r="BW88" s="42"/>
      <c r="BX88" s="42"/>
      <c r="BY88" s="42"/>
      <c r="BZ88" s="42"/>
      <c r="CA88" s="42"/>
      <c r="CB88" s="42"/>
      <c r="CC88" s="42"/>
      <c r="CD88" s="42"/>
      <c r="CE88" s="42"/>
      <c r="CF88" s="42"/>
    </row>
    <row r="89" spans="1:84" ht="39">
      <c r="A89" s="411" t="s">
        <v>1980</v>
      </c>
      <c r="B89" s="411" t="s">
        <v>26</v>
      </c>
      <c r="C89" s="411" t="s">
        <v>868</v>
      </c>
      <c r="D89" s="411" t="s">
        <v>6084</v>
      </c>
      <c r="E89">
        <v>17240</v>
      </c>
      <c r="F89" s="501" t="s">
        <v>6085</v>
      </c>
      <c r="G89" s="413" t="s">
        <v>6086</v>
      </c>
      <c r="H89" s="413" t="s">
        <v>1967</v>
      </c>
      <c r="I89" s="413" t="s">
        <v>26</v>
      </c>
      <c r="J89" s="413" t="s">
        <v>26</v>
      </c>
      <c r="K89" s="413" t="s">
        <v>6055</v>
      </c>
      <c r="L89" s="415">
        <v>0.1</v>
      </c>
      <c r="M89" s="415">
        <v>0.1</v>
      </c>
      <c r="N89" s="415">
        <v>0.8</v>
      </c>
      <c r="O89" s="416">
        <v>0.1</v>
      </c>
      <c r="P89" s="416">
        <v>0.1</v>
      </c>
      <c r="Q89" s="416">
        <v>0.1</v>
      </c>
      <c r="R89" s="411">
        <v>2031</v>
      </c>
      <c r="S89" s="417"/>
      <c r="T89" s="417"/>
      <c r="U89" s="417">
        <v>878000</v>
      </c>
      <c r="V89" s="417"/>
      <c r="W89" s="417"/>
      <c r="X89" s="417"/>
      <c r="Y89" s="417"/>
      <c r="Z89" s="417"/>
      <c r="AA89" s="417"/>
      <c r="AB89" s="417"/>
      <c r="AC89" s="296">
        <v>878000</v>
      </c>
      <c r="AD89" s="110"/>
      <c r="AF89" s="42" t="s">
        <v>1886</v>
      </c>
      <c r="AG89" s="110">
        <v>0</v>
      </c>
      <c r="AH89" s="110">
        <v>878000</v>
      </c>
      <c r="AI89" s="42" t="s">
        <v>764</v>
      </c>
      <c r="AJ89" s="112">
        <v>1</v>
      </c>
      <c r="AK89" s="112">
        <v>0</v>
      </c>
      <c r="AL89" s="529">
        <v>790200</v>
      </c>
      <c r="AM89" s="529">
        <v>0</v>
      </c>
      <c r="AN89" s="529">
        <v>0</v>
      </c>
      <c r="AO89" s="529">
        <v>87800</v>
      </c>
      <c r="AP89" s="529">
        <v>0</v>
      </c>
      <c r="AQ89" s="529">
        <v>0</v>
      </c>
      <c r="AR89" s="529">
        <v>0</v>
      </c>
      <c r="AS89" s="529">
        <v>0</v>
      </c>
      <c r="AT89" s="529">
        <v>0</v>
      </c>
      <c r="AU89" s="529">
        <v>0</v>
      </c>
      <c r="AV89" s="529">
        <v>0</v>
      </c>
      <c r="AW89" s="529">
        <v>87800</v>
      </c>
      <c r="AX89" s="529">
        <v>0</v>
      </c>
      <c r="AY89" s="116">
        <v>0</v>
      </c>
      <c r="AZ89" s="42"/>
      <c r="BA89" s="529">
        <v>0</v>
      </c>
      <c r="BB89" s="529">
        <v>0</v>
      </c>
      <c r="BC89" s="529">
        <v>0</v>
      </c>
      <c r="BD89" s="529">
        <v>0</v>
      </c>
      <c r="BE89" s="529">
        <v>0</v>
      </c>
      <c r="BF89" s="529">
        <v>0</v>
      </c>
      <c r="BG89" s="529">
        <v>0</v>
      </c>
      <c r="BH89" s="529">
        <v>0</v>
      </c>
      <c r="BI89" s="529">
        <v>0</v>
      </c>
      <c r="BJ89" s="529">
        <v>0</v>
      </c>
      <c r="BK89" s="529">
        <v>0</v>
      </c>
      <c r="BL89" s="42" t="s">
        <v>7188</v>
      </c>
      <c r="BM89" s="350" t="s">
        <v>7287</v>
      </c>
      <c r="BS89" s="42"/>
      <c r="BT89" s="42"/>
      <c r="BU89" s="42"/>
      <c r="BV89" s="42"/>
      <c r="BW89" s="42"/>
      <c r="BX89" s="42"/>
      <c r="BY89" s="42"/>
      <c r="BZ89" s="42"/>
      <c r="CA89" s="42"/>
      <c r="CB89" s="42"/>
      <c r="CC89" s="42"/>
      <c r="CD89" s="42"/>
      <c r="CE89" s="42"/>
      <c r="CF89" s="42"/>
    </row>
    <row r="90" spans="1:84" ht="52">
      <c r="A90" s="411" t="s">
        <v>1980</v>
      </c>
      <c r="B90" s="411" t="s">
        <v>26</v>
      </c>
      <c r="C90" s="411" t="s">
        <v>809</v>
      </c>
      <c r="D90" s="411" t="s">
        <v>6087</v>
      </c>
      <c r="E90">
        <v>17355</v>
      </c>
      <c r="F90" s="501" t="s">
        <v>6088</v>
      </c>
      <c r="G90" s="413" t="s">
        <v>6089</v>
      </c>
      <c r="H90" s="413" t="s">
        <v>5961</v>
      </c>
      <c r="I90" s="413" t="s">
        <v>26</v>
      </c>
      <c r="J90" s="413" t="s">
        <v>26</v>
      </c>
      <c r="K90" s="184" t="s">
        <v>6190</v>
      </c>
      <c r="L90" s="415">
        <v>0.1</v>
      </c>
      <c r="M90" s="415">
        <v>0.1</v>
      </c>
      <c r="N90" s="415">
        <v>0.8</v>
      </c>
      <c r="O90" s="416">
        <v>0.1</v>
      </c>
      <c r="P90" s="416">
        <v>0.1</v>
      </c>
      <c r="Q90" s="416">
        <v>0.1</v>
      </c>
      <c r="R90" s="411">
        <v>2031</v>
      </c>
      <c r="S90" s="417"/>
      <c r="T90" s="417">
        <v>125000</v>
      </c>
      <c r="U90" s="417"/>
      <c r="V90" s="417"/>
      <c r="W90" s="417"/>
      <c r="X90" s="417"/>
      <c r="Y90" s="417"/>
      <c r="Z90" s="417"/>
      <c r="AA90" s="417"/>
      <c r="AB90" s="417"/>
      <c r="AC90" s="296">
        <v>125000</v>
      </c>
      <c r="AD90" s="110"/>
      <c r="AF90" s="42" t="s">
        <v>1899</v>
      </c>
      <c r="AG90" s="110">
        <v>0</v>
      </c>
      <c r="AH90" s="110">
        <v>125000</v>
      </c>
      <c r="AI90" s="42" t="s">
        <v>764</v>
      </c>
      <c r="AJ90" s="112">
        <v>1</v>
      </c>
      <c r="AK90" s="112">
        <v>0</v>
      </c>
      <c r="AL90" s="529">
        <v>112500</v>
      </c>
      <c r="AM90" s="529">
        <v>0</v>
      </c>
      <c r="AN90" s="529">
        <v>12500</v>
      </c>
      <c r="AO90" s="529">
        <v>0</v>
      </c>
      <c r="AP90" s="529">
        <v>0</v>
      </c>
      <c r="AQ90" s="529">
        <v>0</v>
      </c>
      <c r="AR90" s="529">
        <v>0</v>
      </c>
      <c r="AS90" s="529">
        <v>0</v>
      </c>
      <c r="AT90" s="529">
        <v>0</v>
      </c>
      <c r="AU90" s="529">
        <v>0</v>
      </c>
      <c r="AV90" s="529">
        <v>0</v>
      </c>
      <c r="AW90" s="529">
        <v>12500</v>
      </c>
      <c r="AX90" s="529">
        <v>0</v>
      </c>
      <c r="AY90" s="116">
        <v>0</v>
      </c>
      <c r="AZ90" s="42"/>
      <c r="BA90" s="529">
        <v>0</v>
      </c>
      <c r="BB90" s="529">
        <v>0</v>
      </c>
      <c r="BC90" s="529">
        <v>0</v>
      </c>
      <c r="BD90" s="529">
        <v>0</v>
      </c>
      <c r="BE90" s="529">
        <v>0</v>
      </c>
      <c r="BF90" s="529">
        <v>0</v>
      </c>
      <c r="BG90" s="529">
        <v>0</v>
      </c>
      <c r="BH90" s="529">
        <v>0</v>
      </c>
      <c r="BI90" s="529">
        <v>0</v>
      </c>
      <c r="BJ90" s="529">
        <v>0</v>
      </c>
      <c r="BK90" s="529">
        <v>0</v>
      </c>
      <c r="BL90" s="42" t="s">
        <v>7188</v>
      </c>
      <c r="BM90" s="350" t="s">
        <v>7288</v>
      </c>
      <c r="BS90" s="42"/>
      <c r="BT90" s="42"/>
      <c r="BU90" s="42"/>
      <c r="BV90" s="42"/>
      <c r="BW90" s="42"/>
      <c r="BX90" s="42"/>
      <c r="BY90" s="42"/>
      <c r="BZ90" s="42"/>
      <c r="CA90" s="42"/>
      <c r="CB90" s="42"/>
      <c r="CC90" s="42"/>
      <c r="CD90" s="42"/>
      <c r="CE90" s="42"/>
      <c r="CF90" s="42"/>
    </row>
    <row r="91" spans="1:84" ht="26">
      <c r="A91" s="411" t="s">
        <v>1980</v>
      </c>
      <c r="B91" s="411" t="s">
        <v>26</v>
      </c>
      <c r="C91" s="411" t="s">
        <v>6090</v>
      </c>
      <c r="D91" s="411" t="s">
        <v>6091</v>
      </c>
      <c r="E91">
        <v>17420</v>
      </c>
      <c r="F91" s="502" t="s">
        <v>887</v>
      </c>
      <c r="G91" s="413" t="s">
        <v>6092</v>
      </c>
      <c r="H91" s="413" t="s">
        <v>1934</v>
      </c>
      <c r="I91" s="413" t="s">
        <v>26</v>
      </c>
      <c r="J91" s="413" t="s">
        <v>26</v>
      </c>
      <c r="K91" s="414" t="s">
        <v>6005</v>
      </c>
      <c r="L91" s="415">
        <v>0.37</v>
      </c>
      <c r="M91" s="415">
        <v>0.63</v>
      </c>
      <c r="N91" s="415">
        <v>0</v>
      </c>
      <c r="O91" s="416">
        <v>0.37</v>
      </c>
      <c r="P91" s="416">
        <v>0.37</v>
      </c>
      <c r="Q91" s="416">
        <v>0.37</v>
      </c>
      <c r="R91" s="411">
        <v>2031</v>
      </c>
      <c r="S91" s="417">
        <v>1000000</v>
      </c>
      <c r="T91" s="417">
        <v>1000000</v>
      </c>
      <c r="U91" s="417">
        <v>1000000</v>
      </c>
      <c r="V91" s="417">
        <v>1000000</v>
      </c>
      <c r="W91" s="417">
        <v>1000000</v>
      </c>
      <c r="X91" s="417">
        <v>1000000</v>
      </c>
      <c r="Y91" s="417">
        <v>1000000</v>
      </c>
      <c r="Z91" s="417">
        <v>1000000</v>
      </c>
      <c r="AA91" s="417">
        <v>1000000</v>
      </c>
      <c r="AB91" s="417">
        <v>1000000</v>
      </c>
      <c r="AC91" s="296">
        <v>10000000</v>
      </c>
      <c r="AD91" s="110"/>
      <c r="AF91" s="42" t="s">
        <v>1911</v>
      </c>
      <c r="AG91" s="110">
        <v>0</v>
      </c>
      <c r="AH91" s="110">
        <v>10000000</v>
      </c>
      <c r="AI91" s="42" t="s">
        <v>765</v>
      </c>
      <c r="AJ91" s="112">
        <v>1</v>
      </c>
      <c r="AK91" s="112">
        <v>0</v>
      </c>
      <c r="AL91" s="529">
        <v>6300000</v>
      </c>
      <c r="AM91" s="529">
        <v>370000</v>
      </c>
      <c r="AN91" s="529">
        <v>370000</v>
      </c>
      <c r="AO91" s="529">
        <v>370000</v>
      </c>
      <c r="AP91" s="529">
        <v>370000</v>
      </c>
      <c r="AQ91" s="529">
        <v>370000</v>
      </c>
      <c r="AR91" s="529">
        <v>370000</v>
      </c>
      <c r="AS91" s="529">
        <v>370000</v>
      </c>
      <c r="AT91" s="529">
        <v>370000</v>
      </c>
      <c r="AU91" s="529">
        <v>370000</v>
      </c>
      <c r="AV91" s="529">
        <v>370000</v>
      </c>
      <c r="AW91" s="529">
        <v>3700000</v>
      </c>
      <c r="AX91" s="529">
        <v>0</v>
      </c>
      <c r="AY91" s="116">
        <v>0</v>
      </c>
      <c r="AZ91" s="42"/>
      <c r="BA91" s="529">
        <v>0</v>
      </c>
      <c r="BB91" s="529">
        <v>0</v>
      </c>
      <c r="BC91" s="529">
        <v>0</v>
      </c>
      <c r="BD91" s="529">
        <v>0</v>
      </c>
      <c r="BE91" s="529">
        <v>0</v>
      </c>
      <c r="BF91" s="529">
        <v>0</v>
      </c>
      <c r="BG91" s="529">
        <v>0</v>
      </c>
      <c r="BH91" s="529">
        <v>0</v>
      </c>
      <c r="BI91" s="529">
        <v>0</v>
      </c>
      <c r="BJ91" s="529">
        <v>0</v>
      </c>
      <c r="BK91" s="529">
        <v>0</v>
      </c>
      <c r="BL91" s="42" t="s">
        <v>7188</v>
      </c>
      <c r="BM91" s="350" t="s">
        <v>7289</v>
      </c>
      <c r="BS91" s="42"/>
      <c r="BT91" s="42"/>
      <c r="BU91" s="42"/>
      <c r="BV91" s="42"/>
      <c r="BW91" s="42"/>
      <c r="BX91" s="42"/>
      <c r="BY91" s="42"/>
      <c r="BZ91" s="42"/>
      <c r="CA91" s="42"/>
      <c r="CB91" s="42"/>
      <c r="CC91" s="42"/>
      <c r="CD91" s="42"/>
      <c r="CE91" s="42"/>
      <c r="CF91" s="42"/>
    </row>
    <row r="92" spans="1:84" ht="39">
      <c r="A92" s="411" t="s">
        <v>1980</v>
      </c>
      <c r="B92" s="411" t="s">
        <v>26</v>
      </c>
      <c r="C92" s="411" t="s">
        <v>868</v>
      </c>
      <c r="D92" s="411" t="s">
        <v>6093</v>
      </c>
      <c r="E92">
        <v>17448</v>
      </c>
      <c r="F92" s="501" t="s">
        <v>865</v>
      </c>
      <c r="G92" s="413" t="s">
        <v>6094</v>
      </c>
      <c r="H92" s="413" t="s">
        <v>5961</v>
      </c>
      <c r="I92" s="413" t="s">
        <v>26</v>
      </c>
      <c r="J92" s="413" t="s">
        <v>26</v>
      </c>
      <c r="K92" s="413" t="s">
        <v>6013</v>
      </c>
      <c r="L92" s="415">
        <v>0.4</v>
      </c>
      <c r="M92" s="415">
        <v>0.2</v>
      </c>
      <c r="N92" s="415">
        <v>0.4</v>
      </c>
      <c r="O92" s="416">
        <v>0.4</v>
      </c>
      <c r="P92" s="416">
        <v>0.4</v>
      </c>
      <c r="Q92" s="416">
        <v>0.4</v>
      </c>
      <c r="R92" s="411">
        <v>2031</v>
      </c>
      <c r="S92" s="417">
        <v>4233470</v>
      </c>
      <c r="T92" s="417">
        <v>2527530</v>
      </c>
      <c r="U92" s="417"/>
      <c r="V92" s="417"/>
      <c r="W92" s="417"/>
      <c r="X92" s="417"/>
      <c r="Y92" s="417"/>
      <c r="Z92" s="417"/>
      <c r="AA92" s="417"/>
      <c r="AB92" s="417"/>
      <c r="AC92" s="296">
        <v>6761000</v>
      </c>
      <c r="AD92" s="110"/>
      <c r="AF92" s="42" t="s">
        <v>1909</v>
      </c>
      <c r="AG92" s="110">
        <v>0</v>
      </c>
      <c r="AH92" s="110">
        <v>6761000</v>
      </c>
      <c r="AI92" s="42" t="s">
        <v>764</v>
      </c>
      <c r="AJ92" s="112">
        <v>1</v>
      </c>
      <c r="AK92" s="112">
        <v>0</v>
      </c>
      <c r="AL92" s="529">
        <v>4056600</v>
      </c>
      <c r="AM92" s="529">
        <v>1693388</v>
      </c>
      <c r="AN92" s="529">
        <v>1011012</v>
      </c>
      <c r="AO92" s="529">
        <v>0</v>
      </c>
      <c r="AP92" s="529">
        <v>0</v>
      </c>
      <c r="AQ92" s="529">
        <v>0</v>
      </c>
      <c r="AR92" s="529">
        <v>0</v>
      </c>
      <c r="AS92" s="529">
        <v>0</v>
      </c>
      <c r="AT92" s="529">
        <v>0</v>
      </c>
      <c r="AU92" s="529">
        <v>0</v>
      </c>
      <c r="AV92" s="529">
        <v>0</v>
      </c>
      <c r="AW92" s="529">
        <v>2704400</v>
      </c>
      <c r="AX92" s="529">
        <v>0</v>
      </c>
      <c r="AY92" s="116">
        <v>0</v>
      </c>
      <c r="AZ92" s="42"/>
      <c r="BA92" s="529">
        <v>0</v>
      </c>
      <c r="BB92" s="529">
        <v>0</v>
      </c>
      <c r="BC92" s="529">
        <v>0</v>
      </c>
      <c r="BD92" s="529">
        <v>0</v>
      </c>
      <c r="BE92" s="529">
        <v>0</v>
      </c>
      <c r="BF92" s="529">
        <v>0</v>
      </c>
      <c r="BG92" s="529">
        <v>0</v>
      </c>
      <c r="BH92" s="529">
        <v>0</v>
      </c>
      <c r="BI92" s="529">
        <v>0</v>
      </c>
      <c r="BJ92" s="529">
        <v>0</v>
      </c>
      <c r="BK92" s="529">
        <v>0</v>
      </c>
      <c r="BL92" s="42" t="s">
        <v>7188</v>
      </c>
      <c r="BM92" s="350" t="s">
        <v>7290</v>
      </c>
      <c r="BS92" s="42"/>
      <c r="BT92" s="42"/>
      <c r="BU92" s="42"/>
      <c r="BV92" s="42"/>
      <c r="BW92" s="42"/>
      <c r="BX92" s="42"/>
      <c r="BY92" s="42"/>
      <c r="BZ92" s="42"/>
      <c r="CA92" s="42"/>
      <c r="CB92" s="42"/>
      <c r="CC92" s="42"/>
      <c r="CD92" s="42"/>
      <c r="CE92" s="42"/>
      <c r="CF92" s="42"/>
    </row>
    <row r="93" spans="1:84" ht="26">
      <c r="A93" s="411" t="s">
        <v>1980</v>
      </c>
      <c r="B93" s="411" t="s">
        <v>26</v>
      </c>
      <c r="C93" s="411" t="s">
        <v>809</v>
      </c>
      <c r="D93" s="411" t="s">
        <v>6095</v>
      </c>
      <c r="E93">
        <v>17716</v>
      </c>
      <c r="F93" s="501" t="s">
        <v>861</v>
      </c>
      <c r="G93" s="413" t="s">
        <v>6096</v>
      </c>
      <c r="H93" s="413" t="s">
        <v>1971</v>
      </c>
      <c r="I93" s="413" t="s">
        <v>26</v>
      </c>
      <c r="J93" s="413" t="s">
        <v>26</v>
      </c>
      <c r="K93" s="413" t="s">
        <v>6024</v>
      </c>
      <c r="L93" s="415">
        <v>0.1</v>
      </c>
      <c r="M93" s="415">
        <v>0.44999999999999996</v>
      </c>
      <c r="N93" s="415">
        <v>0.45</v>
      </c>
      <c r="O93" s="416">
        <v>0.1</v>
      </c>
      <c r="P93" s="416">
        <v>0.1</v>
      </c>
      <c r="Q93" s="416">
        <v>0.1</v>
      </c>
      <c r="R93" s="411">
        <v>2031</v>
      </c>
      <c r="S93" s="417">
        <v>1240000</v>
      </c>
      <c r="T93" s="335"/>
      <c r="U93" s="417"/>
      <c r="V93" s="417"/>
      <c r="W93" s="417"/>
      <c r="X93" s="417"/>
      <c r="Y93" s="417"/>
      <c r="Z93" s="417"/>
      <c r="AA93" s="417"/>
      <c r="AB93" s="417"/>
      <c r="AC93" s="296">
        <v>1240000</v>
      </c>
      <c r="AD93" s="110"/>
      <c r="AF93" s="42" t="s">
        <v>1892</v>
      </c>
      <c r="AG93" s="110">
        <v>0</v>
      </c>
      <c r="AH93" s="110">
        <v>1240000</v>
      </c>
      <c r="AI93" s="42" t="s">
        <v>764</v>
      </c>
      <c r="AJ93" s="112">
        <v>1</v>
      </c>
      <c r="AK93" s="112">
        <v>0</v>
      </c>
      <c r="AL93" s="529">
        <v>1116000</v>
      </c>
      <c r="AM93" s="529">
        <v>124000</v>
      </c>
      <c r="AN93" s="529">
        <v>0</v>
      </c>
      <c r="AO93" s="529">
        <v>0</v>
      </c>
      <c r="AP93" s="529">
        <v>0</v>
      </c>
      <c r="AQ93" s="529">
        <v>0</v>
      </c>
      <c r="AR93" s="529">
        <v>0</v>
      </c>
      <c r="AS93" s="529">
        <v>0</v>
      </c>
      <c r="AT93" s="529">
        <v>0</v>
      </c>
      <c r="AU93" s="529">
        <v>0</v>
      </c>
      <c r="AV93" s="529">
        <v>0</v>
      </c>
      <c r="AW93" s="529">
        <v>124000</v>
      </c>
      <c r="AX93" s="529">
        <v>0</v>
      </c>
      <c r="AY93" s="116">
        <v>0</v>
      </c>
      <c r="AZ93" s="42"/>
      <c r="BA93" s="529">
        <v>0</v>
      </c>
      <c r="BB93" s="529">
        <v>0</v>
      </c>
      <c r="BC93" s="529">
        <v>0</v>
      </c>
      <c r="BD93" s="529">
        <v>0</v>
      </c>
      <c r="BE93" s="529">
        <v>0</v>
      </c>
      <c r="BF93" s="529">
        <v>0</v>
      </c>
      <c r="BG93" s="529">
        <v>0</v>
      </c>
      <c r="BH93" s="529">
        <v>0</v>
      </c>
      <c r="BI93" s="529">
        <v>0</v>
      </c>
      <c r="BJ93" s="529">
        <v>0</v>
      </c>
      <c r="BK93" s="529">
        <v>0</v>
      </c>
      <c r="BL93" s="42" t="s">
        <v>7188</v>
      </c>
      <c r="BM93" s="350" t="s">
        <v>7291</v>
      </c>
      <c r="BS93" s="42"/>
      <c r="BT93" s="42"/>
      <c r="BU93" s="42"/>
      <c r="BV93" s="42"/>
      <c r="BW93" s="42"/>
      <c r="BX93" s="42"/>
      <c r="BY93" s="42"/>
      <c r="BZ93" s="42"/>
      <c r="CA93" s="42"/>
      <c r="CB93" s="42"/>
      <c r="CC93" s="42"/>
      <c r="CD93" s="42"/>
      <c r="CE93" s="42"/>
      <c r="CF93" s="42"/>
    </row>
    <row r="94" spans="1:84" ht="78">
      <c r="A94" s="411" t="s">
        <v>1980</v>
      </c>
      <c r="B94" s="411" t="s">
        <v>26</v>
      </c>
      <c r="C94" s="411" t="s">
        <v>886</v>
      </c>
      <c r="D94" s="411" t="s">
        <v>6097</v>
      </c>
      <c r="E94">
        <v>19197</v>
      </c>
      <c r="F94" s="501" t="s">
        <v>6098</v>
      </c>
      <c r="G94" s="413" t="s">
        <v>6099</v>
      </c>
      <c r="H94" s="413" t="s">
        <v>6100</v>
      </c>
      <c r="I94" s="413" t="s">
        <v>26</v>
      </c>
      <c r="J94" s="413" t="s">
        <v>26</v>
      </c>
      <c r="K94" s="414" t="s">
        <v>6101</v>
      </c>
      <c r="L94" s="415">
        <v>0.1</v>
      </c>
      <c r="M94" s="415">
        <v>0.9</v>
      </c>
      <c r="N94" s="415">
        <v>0</v>
      </c>
      <c r="O94" s="416">
        <v>0.1</v>
      </c>
      <c r="P94" s="416">
        <v>0.1</v>
      </c>
      <c r="Q94" s="416">
        <v>0.1</v>
      </c>
      <c r="R94" s="411">
        <v>2031</v>
      </c>
      <c r="S94" s="417"/>
      <c r="T94" s="417"/>
      <c r="U94" s="417"/>
      <c r="V94" s="417"/>
      <c r="W94" s="417"/>
      <c r="X94" s="417">
        <v>3349367</v>
      </c>
      <c r="Y94" s="417"/>
      <c r="Z94" s="417"/>
      <c r="AA94" s="417"/>
      <c r="AB94" s="417"/>
      <c r="AC94" s="296">
        <v>3349367</v>
      </c>
      <c r="AD94" s="110"/>
      <c r="AF94" s="42" t="s">
        <v>1916</v>
      </c>
      <c r="AG94" s="110">
        <v>0</v>
      </c>
      <c r="AH94" s="110">
        <v>3349367</v>
      </c>
      <c r="AI94" s="42" t="s">
        <v>764</v>
      </c>
      <c r="AJ94" s="112">
        <v>1</v>
      </c>
      <c r="AK94" s="112">
        <v>0</v>
      </c>
      <c r="AL94" s="529">
        <v>3014430.3000000003</v>
      </c>
      <c r="AM94" s="529">
        <v>0</v>
      </c>
      <c r="AN94" s="529">
        <v>0</v>
      </c>
      <c r="AO94" s="529">
        <v>0</v>
      </c>
      <c r="AP94" s="529">
        <v>0</v>
      </c>
      <c r="AQ94" s="529">
        <v>0</v>
      </c>
      <c r="AR94" s="529">
        <v>334936.7</v>
      </c>
      <c r="AS94" s="529">
        <v>0</v>
      </c>
      <c r="AT94" s="529">
        <v>0</v>
      </c>
      <c r="AU94" s="529">
        <v>0</v>
      </c>
      <c r="AV94" s="529">
        <v>0</v>
      </c>
      <c r="AW94" s="529">
        <v>334936.7</v>
      </c>
      <c r="AX94" s="529">
        <v>0</v>
      </c>
      <c r="AY94" s="116">
        <v>0</v>
      </c>
      <c r="AZ94" s="42"/>
      <c r="BA94" s="529">
        <v>0</v>
      </c>
      <c r="BB94" s="529">
        <v>0</v>
      </c>
      <c r="BC94" s="529">
        <v>0</v>
      </c>
      <c r="BD94" s="529">
        <v>0</v>
      </c>
      <c r="BE94" s="529">
        <v>0</v>
      </c>
      <c r="BF94" s="529">
        <v>0</v>
      </c>
      <c r="BG94" s="529">
        <v>0</v>
      </c>
      <c r="BH94" s="529">
        <v>0</v>
      </c>
      <c r="BI94" s="529">
        <v>0</v>
      </c>
      <c r="BJ94" s="529">
        <v>0</v>
      </c>
      <c r="BK94" s="529">
        <v>0</v>
      </c>
      <c r="BL94" s="42" t="s">
        <v>7188</v>
      </c>
      <c r="BM94" s="350" t="s">
        <v>7292</v>
      </c>
      <c r="BS94" s="42"/>
      <c r="BT94" s="42"/>
      <c r="BU94" s="42"/>
      <c r="BV94" s="42"/>
      <c r="BW94" s="42"/>
      <c r="BX94" s="42"/>
      <c r="BY94" s="42"/>
      <c r="BZ94" s="42"/>
      <c r="CA94" s="42"/>
      <c r="CB94" s="42"/>
      <c r="CC94" s="42"/>
      <c r="CD94" s="42"/>
      <c r="CE94" s="42"/>
      <c r="CF94" s="42"/>
    </row>
    <row r="95" spans="1:84" ht="14.5">
      <c r="A95" s="411" t="s">
        <v>1980</v>
      </c>
      <c r="B95" s="411" t="s">
        <v>26</v>
      </c>
      <c r="C95" s="411" t="s">
        <v>868</v>
      </c>
      <c r="D95" s="411" t="s">
        <v>6102</v>
      </c>
      <c r="E95">
        <v>19298</v>
      </c>
      <c r="F95" s="501" t="s">
        <v>6103</v>
      </c>
      <c r="G95" s="413" t="s">
        <v>6104</v>
      </c>
      <c r="H95" s="413" t="s">
        <v>1966</v>
      </c>
      <c r="I95" s="413" t="s">
        <v>26</v>
      </c>
      <c r="J95" s="413" t="s">
        <v>26</v>
      </c>
      <c r="K95" s="413" t="s">
        <v>6013</v>
      </c>
      <c r="L95" s="415">
        <v>0.2</v>
      </c>
      <c r="M95" s="415">
        <v>0.2</v>
      </c>
      <c r="N95" s="415">
        <v>0.6</v>
      </c>
      <c r="O95" s="416">
        <v>0.2</v>
      </c>
      <c r="P95" s="416">
        <v>0.2</v>
      </c>
      <c r="Q95" s="416">
        <v>0.2</v>
      </c>
      <c r="R95" s="411">
        <v>2031</v>
      </c>
      <c r="S95" s="422">
        <v>1327000</v>
      </c>
      <c r="T95" s="422"/>
      <c r="U95" s="422"/>
      <c r="V95" s="422"/>
      <c r="W95" s="422"/>
      <c r="X95" s="422"/>
      <c r="Y95" s="422"/>
      <c r="Z95" s="422"/>
      <c r="AA95" s="422"/>
      <c r="AB95" s="422"/>
      <c r="AC95" s="296">
        <v>1327000</v>
      </c>
      <c r="AD95" s="110"/>
      <c r="AF95" s="42" t="s">
        <v>1909</v>
      </c>
      <c r="AG95" s="110">
        <v>0</v>
      </c>
      <c r="AH95" s="110">
        <v>1327000</v>
      </c>
      <c r="AI95" s="42" t="s">
        <v>764</v>
      </c>
      <c r="AJ95" s="112">
        <v>1</v>
      </c>
      <c r="AK95" s="112">
        <v>0</v>
      </c>
      <c r="AL95" s="529">
        <v>1061600</v>
      </c>
      <c r="AM95" s="529">
        <v>265400</v>
      </c>
      <c r="AN95" s="529">
        <v>0</v>
      </c>
      <c r="AO95" s="529">
        <v>0</v>
      </c>
      <c r="AP95" s="529">
        <v>0</v>
      </c>
      <c r="AQ95" s="529">
        <v>0</v>
      </c>
      <c r="AR95" s="529">
        <v>0</v>
      </c>
      <c r="AS95" s="529">
        <v>0</v>
      </c>
      <c r="AT95" s="529">
        <v>0</v>
      </c>
      <c r="AU95" s="529">
        <v>0</v>
      </c>
      <c r="AV95" s="529">
        <v>0</v>
      </c>
      <c r="AW95" s="529">
        <v>265400</v>
      </c>
      <c r="AX95" s="529">
        <v>0</v>
      </c>
      <c r="AY95" s="116">
        <v>0</v>
      </c>
      <c r="AZ95" s="42"/>
      <c r="BA95" s="529">
        <v>0</v>
      </c>
      <c r="BB95" s="529">
        <v>0</v>
      </c>
      <c r="BC95" s="529">
        <v>0</v>
      </c>
      <c r="BD95" s="529">
        <v>0</v>
      </c>
      <c r="BE95" s="529">
        <v>0</v>
      </c>
      <c r="BF95" s="529">
        <v>0</v>
      </c>
      <c r="BG95" s="529">
        <v>0</v>
      </c>
      <c r="BH95" s="529">
        <v>0</v>
      </c>
      <c r="BI95" s="529">
        <v>0</v>
      </c>
      <c r="BJ95" s="529">
        <v>0</v>
      </c>
      <c r="BK95" s="529">
        <v>0</v>
      </c>
      <c r="BL95" s="42" t="s">
        <v>7188</v>
      </c>
      <c r="BM95" s="350" t="s">
        <v>7293</v>
      </c>
      <c r="BS95" s="42"/>
      <c r="BT95" s="42"/>
      <c r="BU95" s="42"/>
      <c r="BV95" s="42"/>
      <c r="BW95" s="42"/>
      <c r="BX95" s="42"/>
      <c r="BY95" s="42"/>
      <c r="BZ95" s="42"/>
      <c r="CA95" s="42"/>
      <c r="CB95" s="42"/>
      <c r="CC95" s="42"/>
      <c r="CD95" s="42"/>
      <c r="CE95" s="42"/>
      <c r="CF95" s="42"/>
    </row>
    <row r="96" spans="1:84" ht="26">
      <c r="A96" s="411" t="s">
        <v>1980</v>
      </c>
      <c r="B96" s="411" t="s">
        <v>26</v>
      </c>
      <c r="C96" s="411" t="s">
        <v>868</v>
      </c>
      <c r="D96" s="411" t="s">
        <v>6105</v>
      </c>
      <c r="E96">
        <v>19300</v>
      </c>
      <c r="F96" s="503" t="s">
        <v>6106</v>
      </c>
      <c r="G96" s="413" t="s">
        <v>6107</v>
      </c>
      <c r="H96" s="413" t="s">
        <v>1960</v>
      </c>
      <c r="I96" s="413" t="s">
        <v>26</v>
      </c>
      <c r="J96" s="413" t="s">
        <v>26</v>
      </c>
      <c r="K96" s="413" t="s">
        <v>6024</v>
      </c>
      <c r="L96" s="415">
        <v>0.1</v>
      </c>
      <c r="M96" s="415">
        <v>0.1</v>
      </c>
      <c r="N96" s="415">
        <v>0.8</v>
      </c>
      <c r="O96" s="416">
        <v>0.1</v>
      </c>
      <c r="P96" s="416">
        <v>0.1</v>
      </c>
      <c r="Q96" s="416">
        <v>0.1</v>
      </c>
      <c r="R96" s="411">
        <v>2031</v>
      </c>
      <c r="S96" s="417">
        <v>289569</v>
      </c>
      <c r="T96" s="417">
        <v>502031</v>
      </c>
      <c r="U96" s="417"/>
      <c r="V96" s="417"/>
      <c r="W96" s="417"/>
      <c r="X96" s="417"/>
      <c r="Y96" s="417"/>
      <c r="Z96" s="417"/>
      <c r="AA96" s="417"/>
      <c r="AB96" s="417"/>
      <c r="AC96" s="296">
        <v>791600</v>
      </c>
      <c r="AD96" s="110"/>
      <c r="AF96" s="42" t="s">
        <v>1892</v>
      </c>
      <c r="AG96" s="110">
        <v>0</v>
      </c>
      <c r="AH96" s="110">
        <v>791600</v>
      </c>
      <c r="AI96" s="42" t="s">
        <v>764</v>
      </c>
      <c r="AJ96" s="112">
        <v>1</v>
      </c>
      <c r="AK96" s="112">
        <v>0</v>
      </c>
      <c r="AL96" s="529">
        <v>712440</v>
      </c>
      <c r="AM96" s="529">
        <v>28956.9</v>
      </c>
      <c r="AN96" s="529">
        <v>50203.100000000006</v>
      </c>
      <c r="AO96" s="529">
        <v>0</v>
      </c>
      <c r="AP96" s="529">
        <v>0</v>
      </c>
      <c r="AQ96" s="529">
        <v>0</v>
      </c>
      <c r="AR96" s="529">
        <v>0</v>
      </c>
      <c r="AS96" s="529">
        <v>0</v>
      </c>
      <c r="AT96" s="529">
        <v>0</v>
      </c>
      <c r="AU96" s="529">
        <v>0</v>
      </c>
      <c r="AV96" s="529">
        <v>0</v>
      </c>
      <c r="AW96" s="529">
        <v>79160</v>
      </c>
      <c r="AX96" s="529">
        <v>0</v>
      </c>
      <c r="AY96" s="116">
        <v>0</v>
      </c>
      <c r="AZ96" s="42"/>
      <c r="BA96" s="529">
        <v>0</v>
      </c>
      <c r="BB96" s="529">
        <v>0</v>
      </c>
      <c r="BC96" s="529">
        <v>0</v>
      </c>
      <c r="BD96" s="529">
        <v>0</v>
      </c>
      <c r="BE96" s="529">
        <v>0</v>
      </c>
      <c r="BF96" s="529">
        <v>0</v>
      </c>
      <c r="BG96" s="529">
        <v>0</v>
      </c>
      <c r="BH96" s="529">
        <v>0</v>
      </c>
      <c r="BI96" s="529">
        <v>0</v>
      </c>
      <c r="BJ96" s="529">
        <v>0</v>
      </c>
      <c r="BK96" s="529">
        <v>0</v>
      </c>
      <c r="BL96" s="42" t="s">
        <v>7188</v>
      </c>
      <c r="BM96" s="350" t="s">
        <v>7294</v>
      </c>
      <c r="BS96" s="42"/>
      <c r="BT96" s="42"/>
      <c r="BU96" s="42"/>
      <c r="BV96" s="42"/>
      <c r="BW96" s="42"/>
      <c r="BX96" s="42"/>
      <c r="BY96" s="42"/>
      <c r="BZ96" s="42"/>
      <c r="CA96" s="42"/>
      <c r="CB96" s="42"/>
      <c r="CC96" s="42"/>
      <c r="CD96" s="42"/>
      <c r="CE96" s="42"/>
      <c r="CF96" s="42"/>
    </row>
    <row r="97" spans="1:84" ht="39">
      <c r="A97" s="411" t="s">
        <v>1980</v>
      </c>
      <c r="B97" s="411" t="s">
        <v>26</v>
      </c>
      <c r="C97" s="411" t="s">
        <v>868</v>
      </c>
      <c r="D97" s="411" t="s">
        <v>6108</v>
      </c>
      <c r="E97">
        <v>19301</v>
      </c>
      <c r="F97" s="503" t="s">
        <v>6109</v>
      </c>
      <c r="G97" s="413" t="s">
        <v>6110</v>
      </c>
      <c r="H97" s="413" t="s">
        <v>1979</v>
      </c>
      <c r="I97" s="413" t="s">
        <v>26</v>
      </c>
      <c r="J97" s="413" t="s">
        <v>26</v>
      </c>
      <c r="K97" s="421" t="s">
        <v>6033</v>
      </c>
      <c r="L97" s="415">
        <v>0.3</v>
      </c>
      <c r="M97" s="415">
        <v>0.3</v>
      </c>
      <c r="N97" s="415">
        <v>0.4</v>
      </c>
      <c r="O97" s="416">
        <v>0.3</v>
      </c>
      <c r="P97" s="416">
        <v>0.3</v>
      </c>
      <c r="Q97" s="416">
        <v>0.3</v>
      </c>
      <c r="R97" s="411">
        <v>2031</v>
      </c>
      <c r="S97" s="417"/>
      <c r="T97" s="417">
        <v>2000000</v>
      </c>
      <c r="U97" s="417">
        <v>2000000</v>
      </c>
      <c r="V97" s="417"/>
      <c r="W97" s="417"/>
      <c r="X97" s="417"/>
      <c r="Y97" s="417"/>
      <c r="Z97" s="417"/>
      <c r="AA97" s="417"/>
      <c r="AB97" s="417"/>
      <c r="AC97" s="296">
        <v>4000000</v>
      </c>
      <c r="AD97" s="110"/>
      <c r="AF97" s="42" t="s">
        <v>1894</v>
      </c>
      <c r="AG97" s="110">
        <v>0</v>
      </c>
      <c r="AH97" s="110">
        <v>4000000</v>
      </c>
      <c r="AI97" s="42" t="s">
        <v>764</v>
      </c>
      <c r="AJ97" s="112">
        <v>1</v>
      </c>
      <c r="AK97" s="112">
        <v>0</v>
      </c>
      <c r="AL97" s="529">
        <v>2800000</v>
      </c>
      <c r="AM97" s="529">
        <v>0</v>
      </c>
      <c r="AN97" s="529">
        <v>600000</v>
      </c>
      <c r="AO97" s="529">
        <v>600000</v>
      </c>
      <c r="AP97" s="529">
        <v>0</v>
      </c>
      <c r="AQ97" s="529">
        <v>0</v>
      </c>
      <c r="AR97" s="529">
        <v>0</v>
      </c>
      <c r="AS97" s="529">
        <v>0</v>
      </c>
      <c r="AT97" s="529">
        <v>0</v>
      </c>
      <c r="AU97" s="529">
        <v>0</v>
      </c>
      <c r="AV97" s="529">
        <v>0</v>
      </c>
      <c r="AW97" s="529">
        <v>1200000</v>
      </c>
      <c r="AX97" s="529">
        <v>0</v>
      </c>
      <c r="AY97" s="116">
        <v>0</v>
      </c>
      <c r="AZ97" s="42"/>
      <c r="BA97" s="529">
        <v>0</v>
      </c>
      <c r="BB97" s="529">
        <v>0</v>
      </c>
      <c r="BC97" s="529">
        <v>0</v>
      </c>
      <c r="BD97" s="529">
        <v>0</v>
      </c>
      <c r="BE97" s="529">
        <v>0</v>
      </c>
      <c r="BF97" s="529">
        <v>0</v>
      </c>
      <c r="BG97" s="529">
        <v>0</v>
      </c>
      <c r="BH97" s="529">
        <v>0</v>
      </c>
      <c r="BI97" s="529">
        <v>0</v>
      </c>
      <c r="BJ97" s="529">
        <v>0</v>
      </c>
      <c r="BK97" s="529">
        <v>0</v>
      </c>
      <c r="BL97" s="42" t="s">
        <v>7188</v>
      </c>
      <c r="BM97" s="350" t="s">
        <v>7295</v>
      </c>
      <c r="BS97" s="42"/>
      <c r="BT97" s="42"/>
      <c r="BU97" s="42"/>
      <c r="BV97" s="42"/>
      <c r="BW97" s="42"/>
      <c r="BX97" s="42"/>
      <c r="BY97" s="42"/>
      <c r="BZ97" s="42"/>
      <c r="CA97" s="42"/>
      <c r="CB97" s="42"/>
      <c r="CC97" s="42"/>
      <c r="CD97" s="42"/>
      <c r="CE97" s="42"/>
      <c r="CF97" s="42"/>
    </row>
    <row r="98" spans="1:84" ht="116">
      <c r="A98" s="411" t="s">
        <v>1980</v>
      </c>
      <c r="B98" s="411" t="s">
        <v>26</v>
      </c>
      <c r="C98" s="411" t="s">
        <v>868</v>
      </c>
      <c r="D98" s="411" t="s">
        <v>6111</v>
      </c>
      <c r="E98">
        <v>19327</v>
      </c>
      <c r="F98" s="501" t="s">
        <v>6112</v>
      </c>
      <c r="G98" s="414" t="s">
        <v>7066</v>
      </c>
      <c r="H98" s="413" t="s">
        <v>49</v>
      </c>
      <c r="I98" s="413" t="s">
        <v>26</v>
      </c>
      <c r="J98" s="413" t="s">
        <v>26</v>
      </c>
      <c r="K98" s="423" t="s">
        <v>6073</v>
      </c>
      <c r="L98" s="415">
        <v>0.25</v>
      </c>
      <c r="M98" s="415">
        <v>0.25</v>
      </c>
      <c r="N98" s="415">
        <v>0.5</v>
      </c>
      <c r="O98" s="416">
        <v>0.25</v>
      </c>
      <c r="P98" s="416">
        <v>0.25</v>
      </c>
      <c r="Q98" s="416">
        <v>0.25</v>
      </c>
      <c r="R98" s="411">
        <v>2031</v>
      </c>
      <c r="S98" s="417">
        <v>1000000</v>
      </c>
      <c r="T98" s="417"/>
      <c r="U98" s="417"/>
      <c r="V98" s="417"/>
      <c r="W98" s="417"/>
      <c r="X98" s="417"/>
      <c r="Y98" s="417"/>
      <c r="Z98" s="417"/>
      <c r="AA98" s="417"/>
      <c r="AB98" s="417"/>
      <c r="AC98" s="296">
        <v>1000000</v>
      </c>
      <c r="AD98" s="110"/>
      <c r="AF98" s="42" t="s">
        <v>1884</v>
      </c>
      <c r="AG98" s="110">
        <v>0</v>
      </c>
      <c r="AH98" s="110">
        <v>1000000</v>
      </c>
      <c r="AI98" s="42" t="s">
        <v>764</v>
      </c>
      <c r="AJ98" s="112">
        <v>1</v>
      </c>
      <c r="AK98" s="112">
        <v>0</v>
      </c>
      <c r="AL98" s="529">
        <v>750000</v>
      </c>
      <c r="AM98" s="529">
        <v>250000</v>
      </c>
      <c r="AN98" s="529">
        <v>0</v>
      </c>
      <c r="AO98" s="529">
        <v>0</v>
      </c>
      <c r="AP98" s="529">
        <v>0</v>
      </c>
      <c r="AQ98" s="529">
        <v>0</v>
      </c>
      <c r="AR98" s="529">
        <v>0</v>
      </c>
      <c r="AS98" s="529">
        <v>0</v>
      </c>
      <c r="AT98" s="529">
        <v>0</v>
      </c>
      <c r="AU98" s="529">
        <v>0</v>
      </c>
      <c r="AV98" s="529">
        <v>0</v>
      </c>
      <c r="AW98" s="529">
        <v>250000</v>
      </c>
      <c r="AX98" s="529">
        <v>0</v>
      </c>
      <c r="AY98" s="116">
        <v>0</v>
      </c>
      <c r="AZ98" s="42"/>
      <c r="BA98" s="529">
        <v>0</v>
      </c>
      <c r="BB98" s="529">
        <v>0</v>
      </c>
      <c r="BC98" s="529">
        <v>0</v>
      </c>
      <c r="BD98" s="529">
        <v>0</v>
      </c>
      <c r="BE98" s="529">
        <v>0</v>
      </c>
      <c r="BF98" s="529">
        <v>0</v>
      </c>
      <c r="BG98" s="529">
        <v>0</v>
      </c>
      <c r="BH98" s="529">
        <v>0</v>
      </c>
      <c r="BI98" s="529">
        <v>0</v>
      </c>
      <c r="BJ98" s="529">
        <v>0</v>
      </c>
      <c r="BK98" s="529">
        <v>0</v>
      </c>
      <c r="BL98" s="42" t="s">
        <v>7188</v>
      </c>
      <c r="BM98" s="350" t="s">
        <v>7296</v>
      </c>
      <c r="BS98" s="42"/>
      <c r="BT98" s="42"/>
      <c r="BU98" s="42"/>
      <c r="BV98" s="42"/>
      <c r="BW98" s="42"/>
      <c r="BX98" s="42"/>
      <c r="BY98" s="42"/>
      <c r="BZ98" s="42"/>
      <c r="CA98" s="42"/>
      <c r="CB98" s="42"/>
      <c r="CC98" s="42"/>
      <c r="CD98" s="42"/>
      <c r="CE98" s="42"/>
      <c r="CF98" s="42"/>
    </row>
    <row r="99" spans="1:84" ht="26">
      <c r="A99" s="411" t="s">
        <v>1980</v>
      </c>
      <c r="B99" s="411" t="s">
        <v>26</v>
      </c>
      <c r="C99" s="411" t="s">
        <v>798</v>
      </c>
      <c r="D99" s="411" t="s">
        <v>6113</v>
      </c>
      <c r="E99">
        <v>19389</v>
      </c>
      <c r="F99" s="501" t="s">
        <v>6114</v>
      </c>
      <c r="G99" s="413" t="s">
        <v>6115</v>
      </c>
      <c r="H99" s="413" t="s">
        <v>1979</v>
      </c>
      <c r="I99" s="413" t="s">
        <v>26</v>
      </c>
      <c r="J99" s="413" t="s">
        <v>26</v>
      </c>
      <c r="K99" s="413" t="s">
        <v>6116</v>
      </c>
      <c r="L99" s="415">
        <v>0.3</v>
      </c>
      <c r="M99" s="415">
        <v>0.6</v>
      </c>
      <c r="N99" s="415">
        <v>0.1</v>
      </c>
      <c r="O99" s="416">
        <v>0.3</v>
      </c>
      <c r="P99" s="416">
        <v>0.3</v>
      </c>
      <c r="Q99" s="416">
        <v>0.3</v>
      </c>
      <c r="R99" s="411">
        <v>2031</v>
      </c>
      <c r="S99" s="417"/>
      <c r="T99" s="417"/>
      <c r="U99" s="417">
        <v>140000</v>
      </c>
      <c r="V99" s="417">
        <v>840000</v>
      </c>
      <c r="W99" s="417"/>
      <c r="X99" s="417"/>
      <c r="Y99" s="417"/>
      <c r="Z99" s="417"/>
      <c r="AA99" s="417"/>
      <c r="AB99" s="417"/>
      <c r="AC99" s="296">
        <v>980000</v>
      </c>
      <c r="AD99" s="110"/>
      <c r="AF99" s="42" t="s">
        <v>1915</v>
      </c>
      <c r="AG99" s="110">
        <v>0</v>
      </c>
      <c r="AH99" s="110">
        <v>980000</v>
      </c>
      <c r="AI99" s="42" t="s">
        <v>764</v>
      </c>
      <c r="AJ99" s="112">
        <v>1</v>
      </c>
      <c r="AK99" s="112">
        <v>0</v>
      </c>
      <c r="AL99" s="529">
        <v>686000</v>
      </c>
      <c r="AM99" s="529">
        <v>0</v>
      </c>
      <c r="AN99" s="529">
        <v>0</v>
      </c>
      <c r="AO99" s="529">
        <v>42000</v>
      </c>
      <c r="AP99" s="529">
        <v>252000</v>
      </c>
      <c r="AQ99" s="529">
        <v>0</v>
      </c>
      <c r="AR99" s="529">
        <v>0</v>
      </c>
      <c r="AS99" s="529">
        <v>0</v>
      </c>
      <c r="AT99" s="529">
        <v>0</v>
      </c>
      <c r="AU99" s="529">
        <v>0</v>
      </c>
      <c r="AV99" s="529">
        <v>0</v>
      </c>
      <c r="AW99" s="529">
        <v>294000</v>
      </c>
      <c r="AX99" s="529">
        <v>0</v>
      </c>
      <c r="AY99" s="116">
        <v>0</v>
      </c>
      <c r="AZ99" s="42"/>
      <c r="BA99" s="529">
        <v>0</v>
      </c>
      <c r="BB99" s="529">
        <v>0</v>
      </c>
      <c r="BC99" s="529">
        <v>0</v>
      </c>
      <c r="BD99" s="529">
        <v>0</v>
      </c>
      <c r="BE99" s="529">
        <v>0</v>
      </c>
      <c r="BF99" s="529">
        <v>0</v>
      </c>
      <c r="BG99" s="529">
        <v>0</v>
      </c>
      <c r="BH99" s="529">
        <v>0</v>
      </c>
      <c r="BI99" s="529">
        <v>0</v>
      </c>
      <c r="BJ99" s="529">
        <v>0</v>
      </c>
      <c r="BK99" s="529">
        <v>0</v>
      </c>
      <c r="BL99" s="42" t="s">
        <v>7188</v>
      </c>
      <c r="BM99" s="350" t="s">
        <v>7297</v>
      </c>
      <c r="BS99" s="42"/>
      <c r="BT99" s="42"/>
      <c r="BU99" s="42"/>
      <c r="BV99" s="42"/>
      <c r="BW99" s="42"/>
      <c r="BX99" s="42"/>
      <c r="BY99" s="42"/>
      <c r="BZ99" s="42"/>
      <c r="CA99" s="42"/>
      <c r="CB99" s="42"/>
      <c r="CC99" s="42"/>
      <c r="CD99" s="42"/>
      <c r="CE99" s="42"/>
      <c r="CF99" s="42"/>
    </row>
    <row r="100" spans="1:84" ht="39">
      <c r="A100" s="411" t="s">
        <v>1980</v>
      </c>
      <c r="B100" s="411" t="s">
        <v>26</v>
      </c>
      <c r="C100" s="411" t="s">
        <v>798</v>
      </c>
      <c r="D100" s="411" t="s">
        <v>6117</v>
      </c>
      <c r="E100">
        <v>19434</v>
      </c>
      <c r="F100" s="501" t="s">
        <v>6118</v>
      </c>
      <c r="G100" s="413" t="s">
        <v>6119</v>
      </c>
      <c r="H100" s="413" t="s">
        <v>1979</v>
      </c>
      <c r="I100" s="413" t="s">
        <v>26</v>
      </c>
      <c r="J100" s="413" t="s">
        <v>26</v>
      </c>
      <c r="K100" s="413" t="s">
        <v>6073</v>
      </c>
      <c r="L100" s="415">
        <v>0.3</v>
      </c>
      <c r="M100" s="415">
        <v>0.65</v>
      </c>
      <c r="N100" s="415">
        <v>0.05</v>
      </c>
      <c r="O100" s="416">
        <v>0.3</v>
      </c>
      <c r="P100" s="416">
        <v>0.3</v>
      </c>
      <c r="Q100" s="416">
        <v>0.3</v>
      </c>
      <c r="R100" s="411">
        <v>2031</v>
      </c>
      <c r="S100" s="417"/>
      <c r="T100" s="417"/>
      <c r="U100" s="417"/>
      <c r="V100" s="417"/>
      <c r="W100" s="417"/>
      <c r="X100" s="417">
        <v>5000</v>
      </c>
      <c r="Y100" s="417">
        <v>425000</v>
      </c>
      <c r="Z100" s="417"/>
      <c r="AA100" s="417"/>
      <c r="AB100" s="417"/>
      <c r="AC100" s="296">
        <v>430000</v>
      </c>
      <c r="AD100" s="110"/>
      <c r="AF100" s="42" t="s">
        <v>1884</v>
      </c>
      <c r="AG100" s="110">
        <v>0</v>
      </c>
      <c r="AH100" s="110">
        <v>430000</v>
      </c>
      <c r="AI100" s="42" t="s">
        <v>764</v>
      </c>
      <c r="AJ100" s="112">
        <v>1</v>
      </c>
      <c r="AK100" s="112">
        <v>0</v>
      </c>
      <c r="AL100" s="529">
        <v>301000</v>
      </c>
      <c r="AM100" s="529">
        <v>0</v>
      </c>
      <c r="AN100" s="529">
        <v>0</v>
      </c>
      <c r="AO100" s="529">
        <v>0</v>
      </c>
      <c r="AP100" s="529">
        <v>0</v>
      </c>
      <c r="AQ100" s="529">
        <v>0</v>
      </c>
      <c r="AR100" s="529">
        <v>1500</v>
      </c>
      <c r="AS100" s="529">
        <v>127500</v>
      </c>
      <c r="AT100" s="529">
        <v>0</v>
      </c>
      <c r="AU100" s="529">
        <v>0</v>
      </c>
      <c r="AV100" s="529">
        <v>0</v>
      </c>
      <c r="AW100" s="529">
        <v>129000</v>
      </c>
      <c r="AX100" s="529">
        <v>0</v>
      </c>
      <c r="AY100" s="116">
        <v>0</v>
      </c>
      <c r="AZ100" s="42"/>
      <c r="BA100" s="529">
        <v>0</v>
      </c>
      <c r="BB100" s="529">
        <v>0</v>
      </c>
      <c r="BC100" s="529">
        <v>0</v>
      </c>
      <c r="BD100" s="529">
        <v>0</v>
      </c>
      <c r="BE100" s="529">
        <v>0</v>
      </c>
      <c r="BF100" s="529">
        <v>0</v>
      </c>
      <c r="BG100" s="529">
        <v>0</v>
      </c>
      <c r="BH100" s="529">
        <v>0</v>
      </c>
      <c r="BI100" s="529">
        <v>0</v>
      </c>
      <c r="BJ100" s="529">
        <v>0</v>
      </c>
      <c r="BK100" s="529">
        <v>0</v>
      </c>
      <c r="BL100" s="42" t="s">
        <v>7188</v>
      </c>
      <c r="BM100" s="350" t="s">
        <v>7298</v>
      </c>
      <c r="BS100" s="42"/>
      <c r="BT100" s="42"/>
      <c r="BU100" s="42"/>
      <c r="BV100" s="42"/>
      <c r="BW100" s="42"/>
      <c r="BX100" s="42"/>
      <c r="BY100" s="42"/>
      <c r="BZ100" s="42"/>
      <c r="CA100" s="42"/>
      <c r="CB100" s="42"/>
      <c r="CC100" s="42"/>
      <c r="CD100" s="42"/>
      <c r="CE100" s="42"/>
      <c r="CF100" s="42"/>
    </row>
    <row r="101" spans="1:84" ht="39">
      <c r="A101" s="411" t="s">
        <v>1980</v>
      </c>
      <c r="B101" s="411" t="s">
        <v>26</v>
      </c>
      <c r="C101" s="411" t="s">
        <v>868</v>
      </c>
      <c r="D101" s="411" t="s">
        <v>6120</v>
      </c>
      <c r="E101">
        <v>19640</v>
      </c>
      <c r="F101" s="501" t="s">
        <v>873</v>
      </c>
      <c r="G101" s="413" t="s">
        <v>6121</v>
      </c>
      <c r="H101" s="413" t="s">
        <v>1974</v>
      </c>
      <c r="I101" s="413" t="s">
        <v>26</v>
      </c>
      <c r="J101" s="413" t="s">
        <v>26</v>
      </c>
      <c r="K101" s="419" t="s">
        <v>6051</v>
      </c>
      <c r="L101" s="415">
        <v>0.1</v>
      </c>
      <c r="M101" s="415">
        <v>0.1</v>
      </c>
      <c r="N101" s="415">
        <v>0.8</v>
      </c>
      <c r="O101" s="416">
        <v>0.1</v>
      </c>
      <c r="P101" s="416">
        <v>0.1</v>
      </c>
      <c r="Q101" s="416">
        <v>0.1</v>
      </c>
      <c r="R101" s="411">
        <v>2031</v>
      </c>
      <c r="S101" s="417">
        <v>765600</v>
      </c>
      <c r="T101" s="417"/>
      <c r="U101" s="417"/>
      <c r="V101" s="417"/>
      <c r="W101" s="417"/>
      <c r="X101" s="417"/>
      <c r="Y101" s="417"/>
      <c r="Z101" s="417"/>
      <c r="AA101" s="417"/>
      <c r="AB101" s="417"/>
      <c r="AC101" s="296">
        <v>765600</v>
      </c>
      <c r="AD101" s="110"/>
      <c r="AF101" s="42" t="s">
        <v>1926</v>
      </c>
      <c r="AG101" s="110">
        <v>0</v>
      </c>
      <c r="AH101" s="110">
        <v>765600</v>
      </c>
      <c r="AI101" s="42" t="s">
        <v>764</v>
      </c>
      <c r="AJ101" s="112">
        <v>1</v>
      </c>
      <c r="AK101" s="112">
        <v>0</v>
      </c>
      <c r="AL101" s="529">
        <v>689040</v>
      </c>
      <c r="AM101" s="529">
        <v>76560</v>
      </c>
      <c r="AN101" s="529">
        <v>0</v>
      </c>
      <c r="AO101" s="529">
        <v>0</v>
      </c>
      <c r="AP101" s="529">
        <v>0</v>
      </c>
      <c r="AQ101" s="529">
        <v>0</v>
      </c>
      <c r="AR101" s="529">
        <v>0</v>
      </c>
      <c r="AS101" s="529">
        <v>0</v>
      </c>
      <c r="AT101" s="529">
        <v>0</v>
      </c>
      <c r="AU101" s="529">
        <v>0</v>
      </c>
      <c r="AV101" s="529">
        <v>0</v>
      </c>
      <c r="AW101" s="529">
        <v>76560</v>
      </c>
      <c r="AX101" s="529">
        <v>0</v>
      </c>
      <c r="AY101" s="116">
        <v>0</v>
      </c>
      <c r="AZ101" s="42"/>
      <c r="BA101" s="529">
        <v>0</v>
      </c>
      <c r="BB101" s="529">
        <v>0</v>
      </c>
      <c r="BC101" s="529">
        <v>0</v>
      </c>
      <c r="BD101" s="529">
        <v>0</v>
      </c>
      <c r="BE101" s="529">
        <v>0</v>
      </c>
      <c r="BF101" s="529">
        <v>0</v>
      </c>
      <c r="BG101" s="529">
        <v>0</v>
      </c>
      <c r="BH101" s="529">
        <v>0</v>
      </c>
      <c r="BI101" s="529">
        <v>0</v>
      </c>
      <c r="BJ101" s="529">
        <v>0</v>
      </c>
      <c r="BK101" s="529">
        <v>0</v>
      </c>
      <c r="BL101" s="42" t="s">
        <v>7188</v>
      </c>
      <c r="BM101" s="350" t="s">
        <v>7299</v>
      </c>
      <c r="BS101" s="42"/>
      <c r="BT101" s="42"/>
      <c r="BU101" s="42"/>
      <c r="BV101" s="42"/>
      <c r="BW101" s="42"/>
      <c r="BX101" s="42"/>
      <c r="BY101" s="42"/>
      <c r="BZ101" s="42"/>
      <c r="CA101" s="42"/>
      <c r="CB101" s="42"/>
      <c r="CC101" s="42"/>
      <c r="CD101" s="42"/>
      <c r="CE101" s="42"/>
      <c r="CF101" s="42"/>
    </row>
    <row r="102" spans="1:84" ht="39">
      <c r="A102" s="411" t="s">
        <v>1980</v>
      </c>
      <c r="B102" s="411" t="s">
        <v>26</v>
      </c>
      <c r="C102" s="411" t="s">
        <v>832</v>
      </c>
      <c r="D102" s="411" t="s">
        <v>6122</v>
      </c>
      <c r="E102">
        <v>19653</v>
      </c>
      <c r="F102" s="501" t="s">
        <v>6123</v>
      </c>
      <c r="G102" s="423" t="s">
        <v>6124</v>
      </c>
      <c r="H102" s="413" t="s">
        <v>1964</v>
      </c>
      <c r="I102" s="413" t="s">
        <v>26</v>
      </c>
      <c r="J102" s="413" t="s">
        <v>26</v>
      </c>
      <c r="K102" s="413" t="s">
        <v>6073</v>
      </c>
      <c r="L102" s="415">
        <v>0.83</v>
      </c>
      <c r="M102" s="415">
        <v>0.17</v>
      </c>
      <c r="N102" s="415">
        <v>0</v>
      </c>
      <c r="O102" s="416">
        <v>0.83</v>
      </c>
      <c r="P102" s="416">
        <v>0.83</v>
      </c>
      <c r="Q102" s="416">
        <v>0.83</v>
      </c>
      <c r="R102" s="411">
        <v>2031</v>
      </c>
      <c r="S102" s="417"/>
      <c r="T102" s="335"/>
      <c r="U102" s="417"/>
      <c r="V102" s="417">
        <v>25000</v>
      </c>
      <c r="W102" s="417">
        <v>3264000</v>
      </c>
      <c r="X102" s="417">
        <v>1652000</v>
      </c>
      <c r="Y102" s="417"/>
      <c r="Z102" s="417"/>
      <c r="AA102" s="417"/>
      <c r="AB102" s="417"/>
      <c r="AC102" s="296">
        <v>4941000</v>
      </c>
      <c r="AD102" s="110"/>
      <c r="AF102" s="42" t="s">
        <v>1884</v>
      </c>
      <c r="AG102" s="110">
        <v>0</v>
      </c>
      <c r="AH102" s="110">
        <v>4941000</v>
      </c>
      <c r="AI102" s="42" t="s">
        <v>764</v>
      </c>
      <c r="AJ102" s="112">
        <v>1</v>
      </c>
      <c r="AK102" s="112">
        <v>0</v>
      </c>
      <c r="AL102" s="529">
        <v>839970.00000000023</v>
      </c>
      <c r="AM102" s="529">
        <v>0</v>
      </c>
      <c r="AN102" s="529">
        <v>0</v>
      </c>
      <c r="AO102" s="529">
        <v>0</v>
      </c>
      <c r="AP102" s="529">
        <v>20750</v>
      </c>
      <c r="AQ102" s="529">
        <v>2709120</v>
      </c>
      <c r="AR102" s="529">
        <v>1371160</v>
      </c>
      <c r="AS102" s="529">
        <v>0</v>
      </c>
      <c r="AT102" s="529">
        <v>0</v>
      </c>
      <c r="AU102" s="529">
        <v>0</v>
      </c>
      <c r="AV102" s="529">
        <v>0</v>
      </c>
      <c r="AW102" s="529">
        <v>4101030</v>
      </c>
      <c r="AX102" s="529">
        <v>0</v>
      </c>
      <c r="AY102" s="116">
        <v>0</v>
      </c>
      <c r="AZ102" s="42"/>
      <c r="BA102" s="529">
        <v>0</v>
      </c>
      <c r="BB102" s="529">
        <v>0</v>
      </c>
      <c r="BC102" s="529">
        <v>0</v>
      </c>
      <c r="BD102" s="529">
        <v>0</v>
      </c>
      <c r="BE102" s="529">
        <v>0</v>
      </c>
      <c r="BF102" s="529">
        <v>0</v>
      </c>
      <c r="BG102" s="529">
        <v>0</v>
      </c>
      <c r="BH102" s="529">
        <v>0</v>
      </c>
      <c r="BI102" s="529">
        <v>0</v>
      </c>
      <c r="BJ102" s="529">
        <v>0</v>
      </c>
      <c r="BK102" s="529">
        <v>0</v>
      </c>
      <c r="BL102" s="42" t="s">
        <v>7188</v>
      </c>
      <c r="BM102" s="350" t="s">
        <v>7300</v>
      </c>
      <c r="BS102" s="42"/>
      <c r="BT102" s="42"/>
      <c r="BU102" s="42"/>
      <c r="BV102" s="42"/>
      <c r="BW102" s="42"/>
      <c r="BX102" s="42"/>
      <c r="BY102" s="42"/>
      <c r="BZ102" s="42"/>
      <c r="CA102" s="42"/>
      <c r="CB102" s="42"/>
      <c r="CC102" s="42"/>
      <c r="CD102" s="42"/>
      <c r="CE102" s="42"/>
      <c r="CF102" s="42"/>
    </row>
    <row r="103" spans="1:84" ht="26">
      <c r="A103" s="411" t="s">
        <v>1980</v>
      </c>
      <c r="B103" s="411" t="s">
        <v>26</v>
      </c>
      <c r="C103" s="411" t="s">
        <v>798</v>
      </c>
      <c r="D103" s="411" t="s">
        <v>6125</v>
      </c>
      <c r="E103">
        <v>19654</v>
      </c>
      <c r="F103" s="501" t="s">
        <v>947</v>
      </c>
      <c r="G103" s="413" t="s">
        <v>6126</v>
      </c>
      <c r="H103" s="413" t="s">
        <v>1979</v>
      </c>
      <c r="I103" s="413" t="s">
        <v>26</v>
      </c>
      <c r="J103" s="413" t="s">
        <v>26</v>
      </c>
      <c r="K103" s="413" t="s">
        <v>6033</v>
      </c>
      <c r="L103" s="415">
        <v>0.05</v>
      </c>
      <c r="M103" s="415">
        <v>0.8</v>
      </c>
      <c r="N103" s="415">
        <v>0.15</v>
      </c>
      <c r="O103" s="416">
        <v>0.05</v>
      </c>
      <c r="P103" s="416">
        <v>0.05</v>
      </c>
      <c r="Q103" s="416">
        <v>0.05</v>
      </c>
      <c r="R103" s="411">
        <v>2031</v>
      </c>
      <c r="S103" s="417"/>
      <c r="T103" s="417"/>
      <c r="U103" s="417"/>
      <c r="V103" s="417"/>
      <c r="W103" s="417"/>
      <c r="X103" s="417">
        <v>119000</v>
      </c>
      <c r="Y103" s="417">
        <v>1800000</v>
      </c>
      <c r="Z103" s="417">
        <v>870000</v>
      </c>
      <c r="AA103" s="417"/>
      <c r="AB103" s="417"/>
      <c r="AC103" s="296">
        <v>2789000</v>
      </c>
      <c r="AD103" s="110"/>
      <c r="AF103" s="42" t="s">
        <v>1894</v>
      </c>
      <c r="AG103" s="110">
        <v>0</v>
      </c>
      <c r="AH103" s="110">
        <v>2789000</v>
      </c>
      <c r="AI103" s="42" t="s">
        <v>764</v>
      </c>
      <c r="AJ103" s="112">
        <v>1</v>
      </c>
      <c r="AK103" s="112">
        <v>0</v>
      </c>
      <c r="AL103" s="529">
        <v>2649550</v>
      </c>
      <c r="AM103" s="529">
        <v>0</v>
      </c>
      <c r="AN103" s="529">
        <v>0</v>
      </c>
      <c r="AO103" s="529">
        <v>0</v>
      </c>
      <c r="AP103" s="529">
        <v>0</v>
      </c>
      <c r="AQ103" s="529">
        <v>0</v>
      </c>
      <c r="AR103" s="529">
        <v>5950</v>
      </c>
      <c r="AS103" s="529">
        <v>90000</v>
      </c>
      <c r="AT103" s="529">
        <v>43500</v>
      </c>
      <c r="AU103" s="529">
        <v>0</v>
      </c>
      <c r="AV103" s="529">
        <v>0</v>
      </c>
      <c r="AW103" s="529">
        <v>139450</v>
      </c>
      <c r="AX103" s="529">
        <v>0</v>
      </c>
      <c r="AY103" s="116">
        <v>0</v>
      </c>
      <c r="AZ103" s="42"/>
      <c r="BA103" s="529">
        <v>0</v>
      </c>
      <c r="BB103" s="529">
        <v>0</v>
      </c>
      <c r="BC103" s="529">
        <v>0</v>
      </c>
      <c r="BD103" s="529">
        <v>0</v>
      </c>
      <c r="BE103" s="529">
        <v>0</v>
      </c>
      <c r="BF103" s="529">
        <v>0</v>
      </c>
      <c r="BG103" s="529">
        <v>0</v>
      </c>
      <c r="BH103" s="529">
        <v>0</v>
      </c>
      <c r="BI103" s="529">
        <v>0</v>
      </c>
      <c r="BJ103" s="529">
        <v>0</v>
      </c>
      <c r="BK103" s="529">
        <v>0</v>
      </c>
      <c r="BL103" s="42" t="s">
        <v>7188</v>
      </c>
      <c r="BM103" s="350" t="s">
        <v>7301</v>
      </c>
      <c r="BS103" s="42"/>
      <c r="BT103" s="42"/>
      <c r="BU103" s="42"/>
      <c r="BV103" s="42"/>
      <c r="BW103" s="42"/>
      <c r="BX103" s="42"/>
      <c r="BY103" s="42"/>
      <c r="BZ103" s="42"/>
      <c r="CA103" s="42"/>
      <c r="CB103" s="42"/>
      <c r="CC103" s="42"/>
      <c r="CD103" s="42"/>
      <c r="CE103" s="42"/>
      <c r="CF103" s="42"/>
    </row>
    <row r="104" spans="1:84" ht="26">
      <c r="A104" s="411" t="s">
        <v>1980</v>
      </c>
      <c r="B104" s="411" t="s">
        <v>26</v>
      </c>
      <c r="C104" s="411" t="s">
        <v>868</v>
      </c>
      <c r="D104" s="411" t="s">
        <v>6127</v>
      </c>
      <c r="E104">
        <v>19702</v>
      </c>
      <c r="F104" s="501" t="s">
        <v>6128</v>
      </c>
      <c r="G104" s="413" t="s">
        <v>6129</v>
      </c>
      <c r="H104" s="413" t="s">
        <v>1967</v>
      </c>
      <c r="I104" s="413" t="s">
        <v>26</v>
      </c>
      <c r="J104" s="413" t="s">
        <v>26</v>
      </c>
      <c r="K104" s="413" t="s">
        <v>6021</v>
      </c>
      <c r="L104" s="415">
        <v>0.1</v>
      </c>
      <c r="M104" s="415">
        <v>0.1</v>
      </c>
      <c r="N104" s="415">
        <v>0.8</v>
      </c>
      <c r="O104" s="416">
        <v>0.1</v>
      </c>
      <c r="P104" s="416">
        <v>0.1</v>
      </c>
      <c r="Q104" s="416">
        <v>0.1</v>
      </c>
      <c r="R104" s="411">
        <v>2031</v>
      </c>
      <c r="S104" s="417">
        <v>630280</v>
      </c>
      <c r="T104" s="417"/>
      <c r="U104" s="417"/>
      <c r="V104" s="417"/>
      <c r="W104" s="417"/>
      <c r="X104" s="417"/>
      <c r="Y104" s="417"/>
      <c r="Z104" s="417"/>
      <c r="AA104" s="417"/>
      <c r="AB104" s="417"/>
      <c r="AC104" s="296">
        <v>630280</v>
      </c>
      <c r="AD104" s="110"/>
      <c r="AF104" s="42" t="s">
        <v>1885</v>
      </c>
      <c r="AG104" s="110">
        <v>0</v>
      </c>
      <c r="AH104" s="110">
        <v>630280</v>
      </c>
      <c r="AI104" s="42" t="s">
        <v>764</v>
      </c>
      <c r="AJ104" s="112">
        <v>1</v>
      </c>
      <c r="AK104" s="112">
        <v>0</v>
      </c>
      <c r="AL104" s="529">
        <v>567252</v>
      </c>
      <c r="AM104" s="529">
        <v>63028</v>
      </c>
      <c r="AN104" s="529">
        <v>0</v>
      </c>
      <c r="AO104" s="529">
        <v>0</v>
      </c>
      <c r="AP104" s="529">
        <v>0</v>
      </c>
      <c r="AQ104" s="529">
        <v>0</v>
      </c>
      <c r="AR104" s="529">
        <v>0</v>
      </c>
      <c r="AS104" s="529">
        <v>0</v>
      </c>
      <c r="AT104" s="529">
        <v>0</v>
      </c>
      <c r="AU104" s="529">
        <v>0</v>
      </c>
      <c r="AV104" s="529">
        <v>0</v>
      </c>
      <c r="AW104" s="529">
        <v>63028</v>
      </c>
      <c r="AX104" s="529">
        <v>0</v>
      </c>
      <c r="AY104" s="116">
        <v>0</v>
      </c>
      <c r="AZ104" s="42"/>
      <c r="BA104" s="529">
        <v>0</v>
      </c>
      <c r="BB104" s="529">
        <v>0</v>
      </c>
      <c r="BC104" s="529">
        <v>0</v>
      </c>
      <c r="BD104" s="529">
        <v>0</v>
      </c>
      <c r="BE104" s="529">
        <v>0</v>
      </c>
      <c r="BF104" s="529">
        <v>0</v>
      </c>
      <c r="BG104" s="529">
        <v>0</v>
      </c>
      <c r="BH104" s="529">
        <v>0</v>
      </c>
      <c r="BI104" s="529">
        <v>0</v>
      </c>
      <c r="BJ104" s="529">
        <v>0</v>
      </c>
      <c r="BK104" s="529">
        <v>0</v>
      </c>
      <c r="BL104" s="42" t="s">
        <v>7188</v>
      </c>
      <c r="BM104" s="350" t="s">
        <v>7302</v>
      </c>
      <c r="BS104" s="42"/>
      <c r="BT104" s="42"/>
      <c r="BU104" s="42"/>
      <c r="BV104" s="42"/>
      <c r="BW104" s="42"/>
      <c r="BX104" s="42"/>
      <c r="BY104" s="42"/>
      <c r="BZ104" s="42"/>
      <c r="CA104" s="42"/>
      <c r="CB104" s="42"/>
      <c r="CC104" s="42"/>
      <c r="CD104" s="42"/>
      <c r="CE104" s="42"/>
      <c r="CF104" s="42"/>
    </row>
    <row r="105" spans="1:84" ht="52">
      <c r="A105" s="411" t="s">
        <v>1980</v>
      </c>
      <c r="B105" s="411" t="s">
        <v>26</v>
      </c>
      <c r="C105" s="411" t="s">
        <v>846</v>
      </c>
      <c r="D105" s="411" t="s">
        <v>6130</v>
      </c>
      <c r="E105">
        <v>19787</v>
      </c>
      <c r="F105" s="501" t="s">
        <v>6131</v>
      </c>
      <c r="G105" s="413" t="s">
        <v>6132</v>
      </c>
      <c r="H105" s="413" t="s">
        <v>1974</v>
      </c>
      <c r="I105" s="413" t="s">
        <v>26</v>
      </c>
      <c r="J105" s="413" t="s">
        <v>26</v>
      </c>
      <c r="K105" s="413" t="s">
        <v>6024</v>
      </c>
      <c r="L105" s="415">
        <v>0.9</v>
      </c>
      <c r="M105" s="415">
        <v>0.1</v>
      </c>
      <c r="N105" s="415">
        <v>0</v>
      </c>
      <c r="O105" s="416">
        <v>0.9</v>
      </c>
      <c r="P105" s="416">
        <v>0.9</v>
      </c>
      <c r="Q105" s="416">
        <v>0.9</v>
      </c>
      <c r="R105" s="411">
        <v>2031</v>
      </c>
      <c r="S105" s="417"/>
      <c r="T105" s="417"/>
      <c r="U105" s="335"/>
      <c r="V105" s="335"/>
      <c r="W105" s="417"/>
      <c r="X105" s="417"/>
      <c r="Y105" s="417"/>
      <c r="Z105" s="335"/>
      <c r="AA105" s="417">
        <v>3375000</v>
      </c>
      <c r="AB105" s="417"/>
      <c r="AC105" s="296">
        <v>3375000</v>
      </c>
      <c r="AD105" s="110"/>
      <c r="AF105" s="42" t="s">
        <v>1892</v>
      </c>
      <c r="AG105" s="110">
        <v>0</v>
      </c>
      <c r="AH105" s="110">
        <v>3375000</v>
      </c>
      <c r="AI105" s="42" t="s">
        <v>764</v>
      </c>
      <c r="AJ105" s="112">
        <v>1</v>
      </c>
      <c r="AK105" s="112">
        <v>0</v>
      </c>
      <c r="AL105" s="529">
        <v>337499.99999999994</v>
      </c>
      <c r="AM105" s="529">
        <v>0</v>
      </c>
      <c r="AN105" s="529">
        <v>0</v>
      </c>
      <c r="AO105" s="529">
        <v>0</v>
      </c>
      <c r="AP105" s="529">
        <v>0</v>
      </c>
      <c r="AQ105" s="529">
        <v>0</v>
      </c>
      <c r="AR105" s="529">
        <v>0</v>
      </c>
      <c r="AS105" s="529">
        <v>0</v>
      </c>
      <c r="AT105" s="529">
        <v>0</v>
      </c>
      <c r="AU105" s="529">
        <v>3037500</v>
      </c>
      <c r="AV105" s="529">
        <v>0</v>
      </c>
      <c r="AW105" s="529">
        <v>3037500</v>
      </c>
      <c r="AX105" s="529">
        <v>0</v>
      </c>
      <c r="AY105" s="116">
        <v>0</v>
      </c>
      <c r="AZ105" s="42"/>
      <c r="BA105" s="529">
        <v>0</v>
      </c>
      <c r="BB105" s="529">
        <v>0</v>
      </c>
      <c r="BC105" s="529">
        <v>0</v>
      </c>
      <c r="BD105" s="529">
        <v>0</v>
      </c>
      <c r="BE105" s="529">
        <v>0</v>
      </c>
      <c r="BF105" s="529">
        <v>0</v>
      </c>
      <c r="BG105" s="529">
        <v>0</v>
      </c>
      <c r="BH105" s="529">
        <v>0</v>
      </c>
      <c r="BI105" s="529">
        <v>0</v>
      </c>
      <c r="BJ105" s="529">
        <v>0</v>
      </c>
      <c r="BK105" s="529">
        <v>0</v>
      </c>
      <c r="BL105" s="42" t="s">
        <v>7188</v>
      </c>
      <c r="BM105" s="350" t="s">
        <v>7303</v>
      </c>
      <c r="BS105" s="42"/>
      <c r="BT105" s="42"/>
      <c r="BU105" s="42"/>
      <c r="BV105" s="42"/>
      <c r="BW105" s="42"/>
      <c r="BX105" s="42"/>
      <c r="BY105" s="42"/>
      <c r="BZ105" s="42"/>
      <c r="CA105" s="42"/>
      <c r="CB105" s="42"/>
      <c r="CC105" s="42"/>
      <c r="CD105" s="42"/>
      <c r="CE105" s="42"/>
      <c r="CF105" s="42"/>
    </row>
    <row r="106" spans="1:84" ht="26">
      <c r="A106" s="424" t="s">
        <v>1980</v>
      </c>
      <c r="B106" s="424" t="s">
        <v>26</v>
      </c>
      <c r="C106" s="424" t="s">
        <v>798</v>
      </c>
      <c r="D106" s="424" t="s">
        <v>6133</v>
      </c>
      <c r="E106">
        <v>19791</v>
      </c>
      <c r="F106" s="504" t="s">
        <v>949</v>
      </c>
      <c r="G106" s="423" t="s">
        <v>6134</v>
      </c>
      <c r="H106" s="423" t="s">
        <v>6029</v>
      </c>
      <c r="I106" s="423" t="s">
        <v>26</v>
      </c>
      <c r="J106" s="423" t="s">
        <v>26</v>
      </c>
      <c r="K106" s="423" t="s">
        <v>6026</v>
      </c>
      <c r="L106" s="425">
        <v>0.15</v>
      </c>
      <c r="M106" s="425">
        <v>0.55000000000000004</v>
      </c>
      <c r="N106" s="425">
        <v>0.3</v>
      </c>
      <c r="O106" s="426">
        <v>0.15</v>
      </c>
      <c r="P106" s="426">
        <v>0.15</v>
      </c>
      <c r="Q106" s="426">
        <v>0.15</v>
      </c>
      <c r="R106" s="424">
        <v>2031</v>
      </c>
      <c r="S106" s="422"/>
      <c r="T106" s="422"/>
      <c r="U106" s="422"/>
      <c r="V106" s="422"/>
      <c r="W106" s="422"/>
      <c r="X106" s="422"/>
      <c r="Y106" s="422">
        <v>1100000</v>
      </c>
      <c r="Z106" s="422"/>
      <c r="AA106" s="422"/>
      <c r="AB106" s="422"/>
      <c r="AC106" s="296">
        <v>1100000</v>
      </c>
      <c r="AD106" s="110"/>
      <c r="AF106" s="42" t="s">
        <v>1908</v>
      </c>
      <c r="AG106" s="110">
        <v>0</v>
      </c>
      <c r="AH106" s="110">
        <v>1100000</v>
      </c>
      <c r="AI106" s="42" t="s">
        <v>764</v>
      </c>
      <c r="AJ106" s="112">
        <v>1</v>
      </c>
      <c r="AK106" s="112">
        <v>0</v>
      </c>
      <c r="AL106" s="529">
        <v>935000</v>
      </c>
      <c r="AM106" s="529">
        <v>0</v>
      </c>
      <c r="AN106" s="529">
        <v>0</v>
      </c>
      <c r="AO106" s="529">
        <v>0</v>
      </c>
      <c r="AP106" s="529">
        <v>0</v>
      </c>
      <c r="AQ106" s="529">
        <v>0</v>
      </c>
      <c r="AR106" s="529">
        <v>0</v>
      </c>
      <c r="AS106" s="529">
        <v>165000</v>
      </c>
      <c r="AT106" s="529">
        <v>0</v>
      </c>
      <c r="AU106" s="529">
        <v>0</v>
      </c>
      <c r="AV106" s="529">
        <v>0</v>
      </c>
      <c r="AW106" s="529">
        <v>165000</v>
      </c>
      <c r="AX106" s="529">
        <v>0</v>
      </c>
      <c r="AY106" s="116">
        <v>0</v>
      </c>
      <c r="AZ106" s="42"/>
      <c r="BA106" s="529">
        <v>0</v>
      </c>
      <c r="BB106" s="529">
        <v>0</v>
      </c>
      <c r="BC106" s="529">
        <v>0</v>
      </c>
      <c r="BD106" s="529">
        <v>0</v>
      </c>
      <c r="BE106" s="529">
        <v>0</v>
      </c>
      <c r="BF106" s="529">
        <v>0</v>
      </c>
      <c r="BG106" s="529">
        <v>0</v>
      </c>
      <c r="BH106" s="529">
        <v>0</v>
      </c>
      <c r="BI106" s="529">
        <v>0</v>
      </c>
      <c r="BJ106" s="529">
        <v>0</v>
      </c>
      <c r="BK106" s="529">
        <v>0</v>
      </c>
      <c r="BL106" s="42" t="s">
        <v>7188</v>
      </c>
      <c r="BM106" s="350" t="s">
        <v>7304</v>
      </c>
      <c r="BS106" s="42"/>
      <c r="BT106" s="42"/>
      <c r="BU106" s="42"/>
      <c r="BV106" s="42"/>
      <c r="BW106" s="42"/>
      <c r="BX106" s="42"/>
      <c r="BY106" s="42"/>
      <c r="BZ106" s="42"/>
      <c r="CA106" s="42"/>
      <c r="CB106" s="42"/>
      <c r="CC106" s="42"/>
      <c r="CD106" s="42"/>
      <c r="CE106" s="42"/>
      <c r="CF106" s="42"/>
    </row>
    <row r="107" spans="1:84" ht="26">
      <c r="A107" s="424" t="s">
        <v>1980</v>
      </c>
      <c r="B107" s="424" t="s">
        <v>26</v>
      </c>
      <c r="C107" s="424" t="s">
        <v>798</v>
      </c>
      <c r="D107" s="424" t="s">
        <v>6135</v>
      </c>
      <c r="E107">
        <v>19853</v>
      </c>
      <c r="F107" s="504" t="s">
        <v>6136</v>
      </c>
      <c r="G107" s="423" t="s">
        <v>6137</v>
      </c>
      <c r="H107" s="423" t="s">
        <v>1971</v>
      </c>
      <c r="I107" s="423" t="s">
        <v>26</v>
      </c>
      <c r="J107" s="423" t="s">
        <v>26</v>
      </c>
      <c r="K107" s="423" t="s">
        <v>6024</v>
      </c>
      <c r="L107" s="425">
        <v>0.3</v>
      </c>
      <c r="M107" s="425">
        <v>0.65</v>
      </c>
      <c r="N107" s="425">
        <v>0.05</v>
      </c>
      <c r="O107" s="426">
        <v>0.3</v>
      </c>
      <c r="P107" s="426">
        <v>0.3</v>
      </c>
      <c r="Q107" s="426">
        <v>0.3</v>
      </c>
      <c r="R107" s="424">
        <v>2031</v>
      </c>
      <c r="S107" s="336"/>
      <c r="T107" s="336"/>
      <c r="U107" s="336"/>
      <c r="V107" s="422">
        <v>484288</v>
      </c>
      <c r="W107" s="422"/>
      <c r="X107" s="422"/>
      <c r="Y107" s="422"/>
      <c r="Z107" s="422"/>
      <c r="AA107" s="422"/>
      <c r="AB107" s="422"/>
      <c r="AC107" s="296">
        <v>484288</v>
      </c>
      <c r="AD107" s="110"/>
      <c r="AF107" s="42" t="s">
        <v>1892</v>
      </c>
      <c r="AG107" s="110">
        <v>0</v>
      </c>
      <c r="AH107" s="110">
        <v>484288</v>
      </c>
      <c r="AI107" s="42" t="s">
        <v>764</v>
      </c>
      <c r="AJ107" s="112">
        <v>1</v>
      </c>
      <c r="AK107" s="112">
        <v>0</v>
      </c>
      <c r="AL107" s="529">
        <v>339001.59999999998</v>
      </c>
      <c r="AM107" s="529">
        <v>0</v>
      </c>
      <c r="AN107" s="529">
        <v>0</v>
      </c>
      <c r="AO107" s="529">
        <v>0</v>
      </c>
      <c r="AP107" s="529">
        <v>145286.39999999999</v>
      </c>
      <c r="AQ107" s="529">
        <v>0</v>
      </c>
      <c r="AR107" s="529">
        <v>0</v>
      </c>
      <c r="AS107" s="529">
        <v>0</v>
      </c>
      <c r="AT107" s="529">
        <v>0</v>
      </c>
      <c r="AU107" s="529">
        <v>0</v>
      </c>
      <c r="AV107" s="529">
        <v>0</v>
      </c>
      <c r="AW107" s="529">
        <v>145286.39999999999</v>
      </c>
      <c r="AX107" s="529">
        <v>0</v>
      </c>
      <c r="AY107" s="116">
        <v>0</v>
      </c>
      <c r="AZ107" s="42"/>
      <c r="BA107" s="529">
        <v>0</v>
      </c>
      <c r="BB107" s="529">
        <v>0</v>
      </c>
      <c r="BC107" s="529">
        <v>0</v>
      </c>
      <c r="BD107" s="529">
        <v>0</v>
      </c>
      <c r="BE107" s="529">
        <v>0</v>
      </c>
      <c r="BF107" s="529">
        <v>0</v>
      </c>
      <c r="BG107" s="529">
        <v>0</v>
      </c>
      <c r="BH107" s="529">
        <v>0</v>
      </c>
      <c r="BI107" s="529">
        <v>0</v>
      </c>
      <c r="BJ107" s="529">
        <v>0</v>
      </c>
      <c r="BK107" s="529">
        <v>0</v>
      </c>
      <c r="BL107" s="42" t="s">
        <v>7188</v>
      </c>
      <c r="BM107" s="350" t="s">
        <v>7305</v>
      </c>
      <c r="BS107" s="42"/>
      <c r="BT107" s="42"/>
      <c r="BU107" s="42"/>
      <c r="BV107" s="42"/>
      <c r="BW107" s="42"/>
      <c r="BX107" s="42"/>
      <c r="BY107" s="42"/>
      <c r="BZ107" s="42"/>
      <c r="CA107" s="42"/>
      <c r="CB107" s="42"/>
      <c r="CC107" s="42"/>
      <c r="CD107" s="42"/>
      <c r="CE107" s="42"/>
      <c r="CF107" s="42"/>
    </row>
    <row r="108" spans="1:84" ht="39">
      <c r="A108" s="424" t="s">
        <v>1980</v>
      </c>
      <c r="B108" s="424" t="s">
        <v>26</v>
      </c>
      <c r="C108" s="424" t="s">
        <v>809</v>
      </c>
      <c r="D108" s="424" t="s">
        <v>6138</v>
      </c>
      <c r="E108">
        <v>20047</v>
      </c>
      <c r="F108" s="504" t="s">
        <v>6139</v>
      </c>
      <c r="G108" s="423" t="s">
        <v>6140</v>
      </c>
      <c r="H108" s="423" t="s">
        <v>1964</v>
      </c>
      <c r="I108" s="423" t="s">
        <v>26</v>
      </c>
      <c r="J108" s="423" t="s">
        <v>26</v>
      </c>
      <c r="K108" s="423" t="s">
        <v>6073</v>
      </c>
      <c r="L108" s="425">
        <v>0.4</v>
      </c>
      <c r="M108" s="425">
        <v>0.1</v>
      </c>
      <c r="N108" s="425">
        <v>0.5</v>
      </c>
      <c r="O108" s="426">
        <v>0.4</v>
      </c>
      <c r="P108" s="426">
        <v>0.4</v>
      </c>
      <c r="Q108" s="426">
        <v>0.4</v>
      </c>
      <c r="R108" s="424">
        <v>2031</v>
      </c>
      <c r="S108" s="422">
        <v>264000</v>
      </c>
      <c r="T108" s="336"/>
      <c r="U108" s="422">
        <v>891240</v>
      </c>
      <c r="V108" s="422">
        <v>1180320</v>
      </c>
      <c r="W108" s="422">
        <v>301440</v>
      </c>
      <c r="X108" s="422"/>
      <c r="Y108" s="422"/>
      <c r="Z108" s="422"/>
      <c r="AA108" s="422"/>
      <c r="AB108" s="422"/>
      <c r="AC108" s="296">
        <v>2637000</v>
      </c>
      <c r="AD108" s="110"/>
      <c r="AF108" s="42" t="s">
        <v>1884</v>
      </c>
      <c r="AG108" s="110">
        <v>0</v>
      </c>
      <c r="AH108" s="110">
        <v>2637000</v>
      </c>
      <c r="AI108" s="42" t="s">
        <v>764</v>
      </c>
      <c r="AJ108" s="112">
        <v>1</v>
      </c>
      <c r="AK108" s="112">
        <v>0</v>
      </c>
      <c r="AL108" s="529">
        <v>1582200</v>
      </c>
      <c r="AM108" s="529">
        <v>105600</v>
      </c>
      <c r="AN108" s="529">
        <v>0</v>
      </c>
      <c r="AO108" s="529">
        <v>356496</v>
      </c>
      <c r="AP108" s="529">
        <v>472128</v>
      </c>
      <c r="AQ108" s="529">
        <v>120576</v>
      </c>
      <c r="AR108" s="529">
        <v>0</v>
      </c>
      <c r="AS108" s="529">
        <v>0</v>
      </c>
      <c r="AT108" s="529">
        <v>0</v>
      </c>
      <c r="AU108" s="529">
        <v>0</v>
      </c>
      <c r="AV108" s="529">
        <v>0</v>
      </c>
      <c r="AW108" s="529">
        <v>1054800</v>
      </c>
      <c r="AX108" s="529">
        <v>0</v>
      </c>
      <c r="AY108" s="116">
        <v>0</v>
      </c>
      <c r="AZ108" s="42"/>
      <c r="BA108" s="529">
        <v>0</v>
      </c>
      <c r="BB108" s="529">
        <v>0</v>
      </c>
      <c r="BC108" s="529">
        <v>0</v>
      </c>
      <c r="BD108" s="529">
        <v>0</v>
      </c>
      <c r="BE108" s="529">
        <v>0</v>
      </c>
      <c r="BF108" s="529">
        <v>0</v>
      </c>
      <c r="BG108" s="529">
        <v>0</v>
      </c>
      <c r="BH108" s="529">
        <v>0</v>
      </c>
      <c r="BI108" s="529">
        <v>0</v>
      </c>
      <c r="BJ108" s="529">
        <v>0</v>
      </c>
      <c r="BK108" s="529">
        <v>0</v>
      </c>
      <c r="BL108" s="42" t="s">
        <v>7188</v>
      </c>
      <c r="BM108" s="350" t="s">
        <v>7306</v>
      </c>
      <c r="BS108" s="42"/>
      <c r="BT108" s="42"/>
      <c r="BU108" s="42"/>
      <c r="BV108" s="42"/>
      <c r="BW108" s="42"/>
      <c r="BX108" s="42"/>
      <c r="BY108" s="42"/>
      <c r="BZ108" s="42"/>
      <c r="CA108" s="42"/>
      <c r="CB108" s="42"/>
      <c r="CC108" s="42"/>
      <c r="CD108" s="42"/>
      <c r="CE108" s="42"/>
      <c r="CF108" s="42"/>
    </row>
    <row r="109" spans="1:84" ht="39">
      <c r="A109" s="424" t="s">
        <v>1980</v>
      </c>
      <c r="B109" s="424" t="s">
        <v>26</v>
      </c>
      <c r="C109" s="424" t="s">
        <v>798</v>
      </c>
      <c r="D109" s="424" t="s">
        <v>6141</v>
      </c>
      <c r="E109">
        <v>20050</v>
      </c>
      <c r="F109" s="504" t="s">
        <v>952</v>
      </c>
      <c r="G109" s="423" t="s">
        <v>6142</v>
      </c>
      <c r="H109" s="423" t="s">
        <v>49</v>
      </c>
      <c r="I109" s="423" t="s">
        <v>26</v>
      </c>
      <c r="J109" s="423" t="s">
        <v>26</v>
      </c>
      <c r="K109" s="423" t="s">
        <v>6073</v>
      </c>
      <c r="L109" s="425">
        <v>0.25</v>
      </c>
      <c r="M109" s="425">
        <v>0.6</v>
      </c>
      <c r="N109" s="425">
        <v>0.15</v>
      </c>
      <c r="O109" s="426">
        <v>0.25</v>
      </c>
      <c r="P109" s="426">
        <v>0.25</v>
      </c>
      <c r="Q109" s="426">
        <v>0.25</v>
      </c>
      <c r="R109" s="424">
        <v>2031</v>
      </c>
      <c r="S109" s="422"/>
      <c r="T109" s="422"/>
      <c r="U109" s="422"/>
      <c r="V109" s="422"/>
      <c r="W109" s="422"/>
      <c r="X109" s="422">
        <v>154400</v>
      </c>
      <c r="Y109" s="422">
        <v>754200</v>
      </c>
      <c r="Z109" s="422">
        <v>751489</v>
      </c>
      <c r="AA109" s="422"/>
      <c r="AB109" s="422"/>
      <c r="AC109" s="296">
        <v>1660089</v>
      </c>
      <c r="AD109" s="110"/>
      <c r="AF109" s="42" t="s">
        <v>1884</v>
      </c>
      <c r="AG109" s="110">
        <v>0</v>
      </c>
      <c r="AH109" s="110">
        <v>1660089</v>
      </c>
      <c r="AI109" s="42" t="s">
        <v>764</v>
      </c>
      <c r="AJ109" s="112">
        <v>1</v>
      </c>
      <c r="AK109" s="112">
        <v>0</v>
      </c>
      <c r="AL109" s="529">
        <v>1245066.75</v>
      </c>
      <c r="AM109" s="529">
        <v>0</v>
      </c>
      <c r="AN109" s="529">
        <v>0</v>
      </c>
      <c r="AO109" s="529">
        <v>0</v>
      </c>
      <c r="AP109" s="529">
        <v>0</v>
      </c>
      <c r="AQ109" s="529">
        <v>0</v>
      </c>
      <c r="AR109" s="529">
        <v>38600</v>
      </c>
      <c r="AS109" s="529">
        <v>188550</v>
      </c>
      <c r="AT109" s="529">
        <v>187872.25</v>
      </c>
      <c r="AU109" s="529">
        <v>0</v>
      </c>
      <c r="AV109" s="529">
        <v>0</v>
      </c>
      <c r="AW109" s="529">
        <v>415022.25</v>
      </c>
      <c r="AX109" s="529">
        <v>0</v>
      </c>
      <c r="AY109" s="116">
        <v>0</v>
      </c>
      <c r="AZ109" s="42"/>
      <c r="BA109" s="529">
        <v>0</v>
      </c>
      <c r="BB109" s="529">
        <v>0</v>
      </c>
      <c r="BC109" s="529">
        <v>0</v>
      </c>
      <c r="BD109" s="529">
        <v>0</v>
      </c>
      <c r="BE109" s="529">
        <v>0</v>
      </c>
      <c r="BF109" s="529">
        <v>0</v>
      </c>
      <c r="BG109" s="529">
        <v>0</v>
      </c>
      <c r="BH109" s="529">
        <v>0</v>
      </c>
      <c r="BI109" s="529">
        <v>0</v>
      </c>
      <c r="BJ109" s="529">
        <v>0</v>
      </c>
      <c r="BK109" s="529">
        <v>0</v>
      </c>
      <c r="BL109" s="42" t="s">
        <v>7188</v>
      </c>
      <c r="BM109" s="350" t="s">
        <v>7307</v>
      </c>
      <c r="BS109" s="42"/>
      <c r="BT109" s="42"/>
      <c r="BU109" s="42"/>
      <c r="BV109" s="42"/>
      <c r="BW109" s="42"/>
      <c r="BX109" s="42"/>
      <c r="BY109" s="42"/>
      <c r="BZ109" s="42"/>
      <c r="CA109" s="42"/>
      <c r="CB109" s="42"/>
      <c r="CC109" s="42"/>
      <c r="CD109" s="42"/>
      <c r="CE109" s="42"/>
      <c r="CF109" s="42"/>
    </row>
    <row r="110" spans="1:84" ht="39">
      <c r="A110" s="424" t="s">
        <v>1980</v>
      </c>
      <c r="B110" s="424" t="s">
        <v>26</v>
      </c>
      <c r="C110" s="424" t="s">
        <v>922</v>
      </c>
      <c r="D110" s="424" t="s">
        <v>6143</v>
      </c>
      <c r="E110">
        <v>20052</v>
      </c>
      <c r="F110" s="504" t="s">
        <v>954</v>
      </c>
      <c r="G110" s="423" t="s">
        <v>6144</v>
      </c>
      <c r="H110" s="423" t="s">
        <v>6145</v>
      </c>
      <c r="I110" s="423" t="s">
        <v>26</v>
      </c>
      <c r="J110" s="423" t="s">
        <v>26</v>
      </c>
      <c r="K110" s="423" t="s">
        <v>6005</v>
      </c>
      <c r="L110" s="425">
        <v>0.1</v>
      </c>
      <c r="M110" s="425">
        <v>0.05</v>
      </c>
      <c r="N110" s="425">
        <v>0.85</v>
      </c>
      <c r="O110" s="426">
        <v>0.1</v>
      </c>
      <c r="P110" s="426">
        <v>0.1</v>
      </c>
      <c r="Q110" s="426">
        <v>0.1</v>
      </c>
      <c r="R110" s="424">
        <v>2031</v>
      </c>
      <c r="S110" s="422"/>
      <c r="T110" s="422">
        <v>492000</v>
      </c>
      <c r="U110" s="422"/>
      <c r="V110" s="422"/>
      <c r="W110" s="422"/>
      <c r="X110" s="422"/>
      <c r="Y110" s="422"/>
      <c r="Z110" s="422"/>
      <c r="AA110" s="422"/>
      <c r="AB110" s="422"/>
      <c r="AC110" s="296">
        <v>492000</v>
      </c>
      <c r="AD110" s="110"/>
      <c r="AF110" s="42" t="s">
        <v>1911</v>
      </c>
      <c r="AG110" s="110">
        <v>0</v>
      </c>
      <c r="AH110" s="110">
        <v>492000</v>
      </c>
      <c r="AI110" s="42" t="s">
        <v>765</v>
      </c>
      <c r="AJ110" s="112">
        <v>1</v>
      </c>
      <c r="AK110" s="112">
        <v>0</v>
      </c>
      <c r="AL110" s="529">
        <v>442800</v>
      </c>
      <c r="AM110" s="529">
        <v>0</v>
      </c>
      <c r="AN110" s="529">
        <v>49200</v>
      </c>
      <c r="AO110" s="529">
        <v>0</v>
      </c>
      <c r="AP110" s="529">
        <v>0</v>
      </c>
      <c r="AQ110" s="529">
        <v>0</v>
      </c>
      <c r="AR110" s="529">
        <v>0</v>
      </c>
      <c r="AS110" s="529">
        <v>0</v>
      </c>
      <c r="AT110" s="529">
        <v>0</v>
      </c>
      <c r="AU110" s="529">
        <v>0</v>
      </c>
      <c r="AV110" s="529">
        <v>0</v>
      </c>
      <c r="AW110" s="529">
        <v>49200</v>
      </c>
      <c r="AX110" s="529">
        <v>0</v>
      </c>
      <c r="AY110" s="116">
        <v>0</v>
      </c>
      <c r="AZ110" s="42"/>
      <c r="BA110" s="529">
        <v>0</v>
      </c>
      <c r="BB110" s="529">
        <v>0</v>
      </c>
      <c r="BC110" s="529">
        <v>0</v>
      </c>
      <c r="BD110" s="529">
        <v>0</v>
      </c>
      <c r="BE110" s="529">
        <v>0</v>
      </c>
      <c r="BF110" s="529">
        <v>0</v>
      </c>
      <c r="BG110" s="529">
        <v>0</v>
      </c>
      <c r="BH110" s="529">
        <v>0</v>
      </c>
      <c r="BI110" s="529">
        <v>0</v>
      </c>
      <c r="BJ110" s="529">
        <v>0</v>
      </c>
      <c r="BK110" s="529">
        <v>0</v>
      </c>
      <c r="BL110" s="42" t="s">
        <v>7188</v>
      </c>
      <c r="BM110" s="350" t="s">
        <v>7308</v>
      </c>
      <c r="BS110" s="42"/>
      <c r="BT110" s="42"/>
      <c r="BU110" s="42"/>
      <c r="BV110" s="42"/>
      <c r="BW110" s="42"/>
      <c r="BX110" s="42"/>
      <c r="BY110" s="42"/>
      <c r="BZ110" s="42"/>
      <c r="CA110" s="42"/>
      <c r="CB110" s="42"/>
      <c r="CC110" s="42"/>
      <c r="CD110" s="42"/>
      <c r="CE110" s="42"/>
      <c r="CF110" s="42"/>
    </row>
    <row r="111" spans="1:84" ht="39">
      <c r="A111" s="424" t="s">
        <v>1980</v>
      </c>
      <c r="B111" s="424" t="s">
        <v>26</v>
      </c>
      <c r="C111" s="424" t="s">
        <v>922</v>
      </c>
      <c r="D111" s="424" t="s">
        <v>6146</v>
      </c>
      <c r="E111">
        <v>20053</v>
      </c>
      <c r="F111" s="504" t="s">
        <v>882</v>
      </c>
      <c r="G111" s="423" t="s">
        <v>6144</v>
      </c>
      <c r="H111" s="423" t="s">
        <v>6147</v>
      </c>
      <c r="I111" s="423" t="s">
        <v>26</v>
      </c>
      <c r="J111" s="423" t="s">
        <v>26</v>
      </c>
      <c r="K111" s="423" t="s">
        <v>6005</v>
      </c>
      <c r="L111" s="425">
        <v>0.1</v>
      </c>
      <c r="M111" s="425">
        <v>0.05</v>
      </c>
      <c r="N111" s="425">
        <v>0.85</v>
      </c>
      <c r="O111" s="426">
        <v>0.1</v>
      </c>
      <c r="P111" s="426">
        <v>0.1</v>
      </c>
      <c r="Q111" s="426">
        <v>0.1</v>
      </c>
      <c r="R111" s="424">
        <v>2031</v>
      </c>
      <c r="S111" s="422"/>
      <c r="T111" s="422"/>
      <c r="U111" s="422"/>
      <c r="V111" s="422"/>
      <c r="W111" s="422">
        <v>513000</v>
      </c>
      <c r="X111" s="422"/>
      <c r="Y111" s="422"/>
      <c r="Z111" s="336"/>
      <c r="AA111" s="422"/>
      <c r="AB111" s="422"/>
      <c r="AC111" s="296">
        <v>513000</v>
      </c>
      <c r="AD111" s="110"/>
      <c r="AF111" s="42" t="s">
        <v>1911</v>
      </c>
      <c r="AG111" s="110">
        <v>0</v>
      </c>
      <c r="AH111" s="110">
        <v>513000</v>
      </c>
      <c r="AI111" s="42" t="s">
        <v>765</v>
      </c>
      <c r="AJ111" s="112">
        <v>1</v>
      </c>
      <c r="AK111" s="112">
        <v>0</v>
      </c>
      <c r="AL111" s="529">
        <v>461700</v>
      </c>
      <c r="AM111" s="529">
        <v>0</v>
      </c>
      <c r="AN111" s="529">
        <v>0</v>
      </c>
      <c r="AO111" s="529">
        <v>0</v>
      </c>
      <c r="AP111" s="529">
        <v>0</v>
      </c>
      <c r="AQ111" s="529">
        <v>51300</v>
      </c>
      <c r="AR111" s="529">
        <v>0</v>
      </c>
      <c r="AS111" s="529">
        <v>0</v>
      </c>
      <c r="AT111" s="529">
        <v>0</v>
      </c>
      <c r="AU111" s="529">
        <v>0</v>
      </c>
      <c r="AV111" s="529">
        <v>0</v>
      </c>
      <c r="AW111" s="529">
        <v>51300</v>
      </c>
      <c r="AX111" s="529">
        <v>0</v>
      </c>
      <c r="AY111" s="116">
        <v>0</v>
      </c>
      <c r="AZ111" s="42"/>
      <c r="BA111" s="529">
        <v>0</v>
      </c>
      <c r="BB111" s="529">
        <v>0</v>
      </c>
      <c r="BC111" s="529">
        <v>0</v>
      </c>
      <c r="BD111" s="529">
        <v>0</v>
      </c>
      <c r="BE111" s="529">
        <v>0</v>
      </c>
      <c r="BF111" s="529">
        <v>0</v>
      </c>
      <c r="BG111" s="529">
        <v>0</v>
      </c>
      <c r="BH111" s="529">
        <v>0</v>
      </c>
      <c r="BI111" s="529">
        <v>0</v>
      </c>
      <c r="BJ111" s="529">
        <v>0</v>
      </c>
      <c r="BK111" s="529">
        <v>0</v>
      </c>
      <c r="BL111" s="42" t="s">
        <v>7188</v>
      </c>
      <c r="BM111" s="350" t="s">
        <v>7309</v>
      </c>
      <c r="BS111" s="42"/>
      <c r="BT111" s="42"/>
      <c r="BU111" s="42"/>
      <c r="BV111" s="42"/>
      <c r="BW111" s="42"/>
      <c r="BX111" s="42"/>
      <c r="BY111" s="42"/>
      <c r="BZ111" s="42"/>
      <c r="CA111" s="42"/>
      <c r="CB111" s="42"/>
      <c r="CC111" s="42"/>
      <c r="CD111" s="42"/>
      <c r="CE111" s="42"/>
      <c r="CF111" s="42"/>
    </row>
    <row r="112" spans="1:84" ht="39">
      <c r="A112" s="424" t="s">
        <v>1980</v>
      </c>
      <c r="B112" s="424" t="s">
        <v>26</v>
      </c>
      <c r="C112" s="424" t="s">
        <v>922</v>
      </c>
      <c r="D112" s="424" t="s">
        <v>6148</v>
      </c>
      <c r="E112">
        <v>20054</v>
      </c>
      <c r="F112" s="504" t="s">
        <v>956</v>
      </c>
      <c r="G112" s="423" t="s">
        <v>6144</v>
      </c>
      <c r="H112" s="423" t="s">
        <v>6149</v>
      </c>
      <c r="I112" s="423" t="s">
        <v>26</v>
      </c>
      <c r="J112" s="423" t="s">
        <v>26</v>
      </c>
      <c r="K112" s="423" t="s">
        <v>6005</v>
      </c>
      <c r="L112" s="425">
        <v>0.1</v>
      </c>
      <c r="M112" s="425">
        <v>0.05</v>
      </c>
      <c r="N112" s="425">
        <v>0.85</v>
      </c>
      <c r="O112" s="426">
        <v>0.1</v>
      </c>
      <c r="P112" s="426">
        <v>0.1</v>
      </c>
      <c r="Q112" s="426">
        <v>0.1</v>
      </c>
      <c r="R112" s="424">
        <v>2031</v>
      </c>
      <c r="S112" s="422"/>
      <c r="T112" s="422"/>
      <c r="U112" s="422"/>
      <c r="V112" s="422"/>
      <c r="W112" s="422">
        <v>262200</v>
      </c>
      <c r="X112" s="422">
        <v>1151000</v>
      </c>
      <c r="Y112" s="422"/>
      <c r="Z112" s="422"/>
      <c r="AA112" s="422"/>
      <c r="AB112" s="422"/>
      <c r="AC112" s="296">
        <v>1413200</v>
      </c>
      <c r="AD112" s="110"/>
      <c r="AF112" s="42" t="s">
        <v>1911</v>
      </c>
      <c r="AG112" s="110">
        <v>0</v>
      </c>
      <c r="AH112" s="110">
        <v>1413200</v>
      </c>
      <c r="AI112" s="42" t="s">
        <v>765</v>
      </c>
      <c r="AJ112" s="112">
        <v>1</v>
      </c>
      <c r="AK112" s="112">
        <v>0</v>
      </c>
      <c r="AL112" s="529">
        <v>1271880</v>
      </c>
      <c r="AM112" s="529">
        <v>0</v>
      </c>
      <c r="AN112" s="529">
        <v>0</v>
      </c>
      <c r="AO112" s="529">
        <v>0</v>
      </c>
      <c r="AP112" s="529">
        <v>0</v>
      </c>
      <c r="AQ112" s="529">
        <v>26220</v>
      </c>
      <c r="AR112" s="529">
        <v>115100</v>
      </c>
      <c r="AS112" s="529">
        <v>0</v>
      </c>
      <c r="AT112" s="529">
        <v>0</v>
      </c>
      <c r="AU112" s="529">
        <v>0</v>
      </c>
      <c r="AV112" s="529">
        <v>0</v>
      </c>
      <c r="AW112" s="529">
        <v>141320</v>
      </c>
      <c r="AX112" s="529">
        <v>0</v>
      </c>
      <c r="AY112" s="116">
        <v>0</v>
      </c>
      <c r="AZ112" s="42"/>
      <c r="BA112" s="529">
        <v>0</v>
      </c>
      <c r="BB112" s="529">
        <v>0</v>
      </c>
      <c r="BC112" s="529">
        <v>0</v>
      </c>
      <c r="BD112" s="529">
        <v>0</v>
      </c>
      <c r="BE112" s="529">
        <v>0</v>
      </c>
      <c r="BF112" s="529">
        <v>0</v>
      </c>
      <c r="BG112" s="529">
        <v>0</v>
      </c>
      <c r="BH112" s="529">
        <v>0</v>
      </c>
      <c r="BI112" s="529">
        <v>0</v>
      </c>
      <c r="BJ112" s="529">
        <v>0</v>
      </c>
      <c r="BK112" s="529">
        <v>0</v>
      </c>
      <c r="BL112" s="42" t="s">
        <v>7188</v>
      </c>
      <c r="BM112" s="350" t="s">
        <v>7310</v>
      </c>
      <c r="BS112" s="42"/>
      <c r="BT112" s="42"/>
      <c r="BU112" s="42"/>
      <c r="BV112" s="42"/>
      <c r="BW112" s="42"/>
      <c r="BX112" s="42"/>
      <c r="BY112" s="42"/>
      <c r="BZ112" s="42"/>
      <c r="CA112" s="42"/>
      <c r="CB112" s="42"/>
      <c r="CC112" s="42"/>
      <c r="CD112" s="42"/>
      <c r="CE112" s="42"/>
      <c r="CF112" s="42"/>
    </row>
    <row r="113" spans="1:84" ht="43.5">
      <c r="A113" s="424" t="s">
        <v>1980</v>
      </c>
      <c r="B113" s="424" t="s">
        <v>26</v>
      </c>
      <c r="C113" s="424" t="s">
        <v>868</v>
      </c>
      <c r="D113" s="424" t="s">
        <v>6150</v>
      </c>
      <c r="E113">
        <v>20055</v>
      </c>
      <c r="F113" s="504" t="s">
        <v>6151</v>
      </c>
      <c r="G113" s="427" t="s">
        <v>6935</v>
      </c>
      <c r="H113" s="423" t="s">
        <v>1979</v>
      </c>
      <c r="I113" s="423" t="s">
        <v>26</v>
      </c>
      <c r="J113" s="423" t="s">
        <v>26</v>
      </c>
      <c r="K113" s="423" t="s">
        <v>6033</v>
      </c>
      <c r="L113" s="425">
        <v>0.1</v>
      </c>
      <c r="M113" s="425">
        <v>0.5</v>
      </c>
      <c r="N113" s="425">
        <v>0.4</v>
      </c>
      <c r="O113" s="426">
        <v>0.1</v>
      </c>
      <c r="P113" s="426">
        <v>0.1</v>
      </c>
      <c r="Q113" s="426">
        <v>0.1</v>
      </c>
      <c r="R113" s="424">
        <v>2031</v>
      </c>
      <c r="S113" s="422">
        <v>35000</v>
      </c>
      <c r="T113" s="422">
        <v>60000</v>
      </c>
      <c r="U113" s="422">
        <v>275000</v>
      </c>
      <c r="V113" s="422">
        <v>767000</v>
      </c>
      <c r="W113" s="422">
        <v>2000000</v>
      </c>
      <c r="X113" s="336"/>
      <c r="Y113" s="422"/>
      <c r="Z113" s="422"/>
      <c r="AA113" s="422"/>
      <c r="AB113" s="422"/>
      <c r="AC113" s="296">
        <v>3137000</v>
      </c>
      <c r="AD113" s="110"/>
      <c r="AF113" s="42" t="s">
        <v>1894</v>
      </c>
      <c r="AG113" s="110">
        <v>0</v>
      </c>
      <c r="AH113" s="110">
        <v>3137000</v>
      </c>
      <c r="AI113" s="42" t="s">
        <v>764</v>
      </c>
      <c r="AJ113" s="112">
        <v>1</v>
      </c>
      <c r="AK113" s="112">
        <v>0</v>
      </c>
      <c r="AL113" s="529">
        <v>2823300</v>
      </c>
      <c r="AM113" s="529">
        <v>3500</v>
      </c>
      <c r="AN113" s="529">
        <v>6000</v>
      </c>
      <c r="AO113" s="529">
        <v>27500</v>
      </c>
      <c r="AP113" s="529">
        <v>76700</v>
      </c>
      <c r="AQ113" s="529">
        <v>200000</v>
      </c>
      <c r="AR113" s="529">
        <v>0</v>
      </c>
      <c r="AS113" s="529">
        <v>0</v>
      </c>
      <c r="AT113" s="529">
        <v>0</v>
      </c>
      <c r="AU113" s="529">
        <v>0</v>
      </c>
      <c r="AV113" s="529">
        <v>0</v>
      </c>
      <c r="AW113" s="529">
        <v>313700</v>
      </c>
      <c r="AX113" s="529">
        <v>0</v>
      </c>
      <c r="AY113" s="116">
        <v>0</v>
      </c>
      <c r="AZ113" s="42"/>
      <c r="BA113" s="529">
        <v>0</v>
      </c>
      <c r="BB113" s="529">
        <v>0</v>
      </c>
      <c r="BC113" s="529">
        <v>0</v>
      </c>
      <c r="BD113" s="529">
        <v>0</v>
      </c>
      <c r="BE113" s="529">
        <v>0</v>
      </c>
      <c r="BF113" s="529">
        <v>0</v>
      </c>
      <c r="BG113" s="529">
        <v>0</v>
      </c>
      <c r="BH113" s="529">
        <v>0</v>
      </c>
      <c r="BI113" s="529">
        <v>0</v>
      </c>
      <c r="BJ113" s="529">
        <v>0</v>
      </c>
      <c r="BK113" s="529">
        <v>0</v>
      </c>
      <c r="BL113" s="42" t="s">
        <v>7188</v>
      </c>
      <c r="BM113" s="350" t="s">
        <v>7311</v>
      </c>
      <c r="BS113" s="42"/>
      <c r="BT113" s="42"/>
      <c r="BU113" s="42"/>
      <c r="BV113" s="42"/>
      <c r="BW113" s="42"/>
      <c r="BX113" s="42"/>
      <c r="BY113" s="42"/>
      <c r="BZ113" s="42"/>
      <c r="CA113" s="42"/>
      <c r="CB113" s="42"/>
      <c r="CC113" s="42"/>
      <c r="CD113" s="42"/>
      <c r="CE113" s="42"/>
      <c r="CF113" s="42"/>
    </row>
    <row r="114" spans="1:84" ht="87">
      <c r="A114" s="424" t="s">
        <v>1980</v>
      </c>
      <c r="B114" s="424" t="s">
        <v>26</v>
      </c>
      <c r="C114" s="424" t="s">
        <v>809</v>
      </c>
      <c r="D114" s="424" t="s">
        <v>6152</v>
      </c>
      <c r="E114">
        <v>20084</v>
      </c>
      <c r="F114" s="504" t="s">
        <v>6153</v>
      </c>
      <c r="G114" s="427" t="s">
        <v>6936</v>
      </c>
      <c r="H114" s="423" t="s">
        <v>1971</v>
      </c>
      <c r="I114" s="423" t="s">
        <v>26</v>
      </c>
      <c r="J114" s="423" t="s">
        <v>26</v>
      </c>
      <c r="K114" s="423" t="s">
        <v>6024</v>
      </c>
      <c r="L114" s="425">
        <v>0.15</v>
      </c>
      <c r="M114" s="425">
        <v>0.35</v>
      </c>
      <c r="N114" s="425">
        <v>0.5</v>
      </c>
      <c r="O114" s="426">
        <v>0.15</v>
      </c>
      <c r="P114" s="426">
        <v>0.15</v>
      </c>
      <c r="Q114" s="426">
        <v>0.15</v>
      </c>
      <c r="R114" s="424">
        <v>2031</v>
      </c>
      <c r="S114" s="422">
        <v>305927</v>
      </c>
      <c r="T114" s="422">
        <v>940286</v>
      </c>
      <c r="U114" s="422">
        <v>1042034</v>
      </c>
      <c r="V114" s="336"/>
      <c r="W114" s="422"/>
      <c r="X114" s="422"/>
      <c r="Y114" s="422"/>
      <c r="Z114" s="422"/>
      <c r="AA114" s="422"/>
      <c r="AB114" s="422"/>
      <c r="AC114" s="296">
        <v>2288247</v>
      </c>
      <c r="AD114" s="110"/>
      <c r="AF114" s="42" t="s">
        <v>1892</v>
      </c>
      <c r="AG114" s="110">
        <v>0</v>
      </c>
      <c r="AH114" s="110">
        <v>2288247</v>
      </c>
      <c r="AI114" s="42" t="s">
        <v>764</v>
      </c>
      <c r="AJ114" s="112">
        <v>1</v>
      </c>
      <c r="AK114" s="112">
        <v>0</v>
      </c>
      <c r="AL114" s="529">
        <v>1945009.95</v>
      </c>
      <c r="AM114" s="529">
        <v>45889.049999999996</v>
      </c>
      <c r="AN114" s="529">
        <v>141042.9</v>
      </c>
      <c r="AO114" s="529">
        <v>156305.1</v>
      </c>
      <c r="AP114" s="529">
        <v>0</v>
      </c>
      <c r="AQ114" s="529">
        <v>0</v>
      </c>
      <c r="AR114" s="529">
        <v>0</v>
      </c>
      <c r="AS114" s="529">
        <v>0</v>
      </c>
      <c r="AT114" s="529">
        <v>0</v>
      </c>
      <c r="AU114" s="529">
        <v>0</v>
      </c>
      <c r="AV114" s="529">
        <v>0</v>
      </c>
      <c r="AW114" s="529">
        <v>343237.05</v>
      </c>
      <c r="AX114" s="529">
        <v>0</v>
      </c>
      <c r="AY114" s="116">
        <v>0</v>
      </c>
      <c r="AZ114" s="42"/>
      <c r="BA114" s="529">
        <v>0</v>
      </c>
      <c r="BB114" s="529">
        <v>0</v>
      </c>
      <c r="BC114" s="529">
        <v>0</v>
      </c>
      <c r="BD114" s="529">
        <v>0</v>
      </c>
      <c r="BE114" s="529">
        <v>0</v>
      </c>
      <c r="BF114" s="529">
        <v>0</v>
      </c>
      <c r="BG114" s="529">
        <v>0</v>
      </c>
      <c r="BH114" s="529">
        <v>0</v>
      </c>
      <c r="BI114" s="529">
        <v>0</v>
      </c>
      <c r="BJ114" s="529">
        <v>0</v>
      </c>
      <c r="BK114" s="529">
        <v>0</v>
      </c>
      <c r="BL114" s="42" t="s">
        <v>7188</v>
      </c>
      <c r="BM114" s="350" t="s">
        <v>7312</v>
      </c>
      <c r="BS114" s="42"/>
      <c r="BT114" s="42"/>
      <c r="BU114" s="42"/>
      <c r="BV114" s="42"/>
      <c r="BW114" s="42"/>
      <c r="BX114" s="42"/>
      <c r="BY114" s="42"/>
      <c r="BZ114" s="42"/>
      <c r="CA114" s="42"/>
      <c r="CB114" s="42"/>
      <c r="CC114" s="42"/>
      <c r="CD114" s="42"/>
      <c r="CE114" s="42"/>
      <c r="CF114" s="42"/>
    </row>
    <row r="115" spans="1:84" ht="52">
      <c r="A115" s="424" t="s">
        <v>1980</v>
      </c>
      <c r="B115" s="424" t="s">
        <v>26</v>
      </c>
      <c r="C115" s="424" t="s">
        <v>846</v>
      </c>
      <c r="D115" s="424" t="s">
        <v>6154</v>
      </c>
      <c r="E115">
        <v>20087</v>
      </c>
      <c r="F115" s="504" t="s">
        <v>6155</v>
      </c>
      <c r="G115" s="423" t="s">
        <v>6156</v>
      </c>
      <c r="H115" s="423" t="s">
        <v>1967</v>
      </c>
      <c r="I115" s="423" t="s">
        <v>26</v>
      </c>
      <c r="J115" s="423" t="s">
        <v>26</v>
      </c>
      <c r="K115" s="423" t="s">
        <v>6055</v>
      </c>
      <c r="L115" s="425">
        <v>0.83</v>
      </c>
      <c r="M115" s="425">
        <v>0.1</v>
      </c>
      <c r="N115" s="425">
        <v>7.0000000000000007E-2</v>
      </c>
      <c r="O115" s="426">
        <v>0.83</v>
      </c>
      <c r="P115" s="426">
        <v>0.83</v>
      </c>
      <c r="Q115" s="426">
        <v>0.83</v>
      </c>
      <c r="R115" s="424">
        <v>2031</v>
      </c>
      <c r="S115" s="422">
        <v>1000000</v>
      </c>
      <c r="T115" s="336">
        <v>500000</v>
      </c>
      <c r="U115" s="336">
        <v>800000</v>
      </c>
      <c r="V115" s="422"/>
      <c r="W115" s="422"/>
      <c r="X115" s="422"/>
      <c r="Y115" s="422"/>
      <c r="Z115" s="422"/>
      <c r="AA115" s="422"/>
      <c r="AB115" s="422"/>
      <c r="AC115" s="296">
        <v>2300000</v>
      </c>
      <c r="AD115" s="110"/>
      <c r="AF115" s="42" t="s">
        <v>1886</v>
      </c>
      <c r="AG115" s="110">
        <v>0</v>
      </c>
      <c r="AH115" s="110">
        <v>2300000</v>
      </c>
      <c r="AI115" s="42" t="s">
        <v>764</v>
      </c>
      <c r="AJ115" s="112">
        <v>1</v>
      </c>
      <c r="AK115" s="112">
        <v>0</v>
      </c>
      <c r="AL115" s="529">
        <v>391000.00000000012</v>
      </c>
      <c r="AM115" s="529">
        <v>830000</v>
      </c>
      <c r="AN115" s="529">
        <v>415000</v>
      </c>
      <c r="AO115" s="529">
        <v>664000</v>
      </c>
      <c r="AP115" s="529">
        <v>0</v>
      </c>
      <c r="AQ115" s="529">
        <v>0</v>
      </c>
      <c r="AR115" s="529">
        <v>0</v>
      </c>
      <c r="AS115" s="529">
        <v>0</v>
      </c>
      <c r="AT115" s="529">
        <v>0</v>
      </c>
      <c r="AU115" s="529">
        <v>0</v>
      </c>
      <c r="AV115" s="529">
        <v>0</v>
      </c>
      <c r="AW115" s="529">
        <v>1909000</v>
      </c>
      <c r="AX115" s="529">
        <v>0</v>
      </c>
      <c r="AY115" s="116">
        <v>0</v>
      </c>
      <c r="AZ115" s="42"/>
      <c r="BA115" s="529">
        <v>0</v>
      </c>
      <c r="BB115" s="529">
        <v>0</v>
      </c>
      <c r="BC115" s="529">
        <v>0</v>
      </c>
      <c r="BD115" s="529">
        <v>0</v>
      </c>
      <c r="BE115" s="529">
        <v>0</v>
      </c>
      <c r="BF115" s="529">
        <v>0</v>
      </c>
      <c r="BG115" s="529">
        <v>0</v>
      </c>
      <c r="BH115" s="529">
        <v>0</v>
      </c>
      <c r="BI115" s="529">
        <v>0</v>
      </c>
      <c r="BJ115" s="529">
        <v>0</v>
      </c>
      <c r="BK115" s="529">
        <v>0</v>
      </c>
      <c r="BL115" s="42" t="s">
        <v>7188</v>
      </c>
      <c r="BM115" s="350" t="s">
        <v>7313</v>
      </c>
      <c r="BS115" s="42"/>
      <c r="BT115" s="42"/>
      <c r="BU115" s="42"/>
      <c r="BV115" s="42"/>
      <c r="BW115" s="42"/>
      <c r="BX115" s="42"/>
      <c r="BY115" s="42"/>
      <c r="BZ115" s="42"/>
      <c r="CA115" s="42"/>
      <c r="CB115" s="42"/>
      <c r="CC115" s="42"/>
      <c r="CD115" s="42"/>
      <c r="CE115" s="42"/>
      <c r="CF115" s="42"/>
    </row>
    <row r="116" spans="1:84" ht="26">
      <c r="A116" s="424" t="s">
        <v>1980</v>
      </c>
      <c r="B116" s="424" t="s">
        <v>26</v>
      </c>
      <c r="C116" s="424" t="s">
        <v>809</v>
      </c>
      <c r="D116" s="424" t="s">
        <v>6157</v>
      </c>
      <c r="E116">
        <v>20088</v>
      </c>
      <c r="F116" s="504" t="s">
        <v>6158</v>
      </c>
      <c r="G116" s="423" t="s">
        <v>6159</v>
      </c>
      <c r="H116" s="423" t="s">
        <v>1967</v>
      </c>
      <c r="I116" s="423" t="s">
        <v>26</v>
      </c>
      <c r="J116" s="423" t="s">
        <v>26</v>
      </c>
      <c r="K116" s="423" t="s">
        <v>6055</v>
      </c>
      <c r="L116" s="425">
        <v>0.2</v>
      </c>
      <c r="M116" s="425">
        <v>0.3</v>
      </c>
      <c r="N116" s="425">
        <v>0.5</v>
      </c>
      <c r="O116" s="426">
        <v>0.2</v>
      </c>
      <c r="P116" s="426">
        <v>0.2</v>
      </c>
      <c r="Q116" s="426">
        <v>0.2</v>
      </c>
      <c r="R116" s="424">
        <v>2031</v>
      </c>
      <c r="S116" s="422">
        <v>41932</v>
      </c>
      <c r="T116" s="422">
        <v>1401123</v>
      </c>
      <c r="U116" s="336"/>
      <c r="V116" s="422"/>
      <c r="W116" s="422"/>
      <c r="X116" s="422"/>
      <c r="Y116" s="422"/>
      <c r="Z116" s="422"/>
      <c r="AA116" s="422"/>
      <c r="AB116" s="422"/>
      <c r="AC116" s="296">
        <v>1443055</v>
      </c>
      <c r="AD116" s="110"/>
      <c r="AF116" s="42" t="s">
        <v>1886</v>
      </c>
      <c r="AG116" s="110">
        <v>0</v>
      </c>
      <c r="AH116" s="110">
        <v>1443055</v>
      </c>
      <c r="AI116" s="42" t="s">
        <v>764</v>
      </c>
      <c r="AJ116" s="112">
        <v>1</v>
      </c>
      <c r="AK116" s="112">
        <v>0</v>
      </c>
      <c r="AL116" s="529">
        <v>1154444</v>
      </c>
      <c r="AM116" s="529">
        <v>8386.4</v>
      </c>
      <c r="AN116" s="529">
        <v>280224.60000000003</v>
      </c>
      <c r="AO116" s="529">
        <v>0</v>
      </c>
      <c r="AP116" s="529">
        <v>0</v>
      </c>
      <c r="AQ116" s="529">
        <v>0</v>
      </c>
      <c r="AR116" s="529">
        <v>0</v>
      </c>
      <c r="AS116" s="529">
        <v>0</v>
      </c>
      <c r="AT116" s="529">
        <v>0</v>
      </c>
      <c r="AU116" s="529">
        <v>0</v>
      </c>
      <c r="AV116" s="529">
        <v>0</v>
      </c>
      <c r="AW116" s="529">
        <v>288611.00000000006</v>
      </c>
      <c r="AX116" s="529">
        <v>0</v>
      </c>
      <c r="AY116" s="116">
        <v>0</v>
      </c>
      <c r="AZ116" s="42"/>
      <c r="BA116" s="529">
        <v>0</v>
      </c>
      <c r="BB116" s="529">
        <v>0</v>
      </c>
      <c r="BC116" s="529">
        <v>0</v>
      </c>
      <c r="BD116" s="529">
        <v>0</v>
      </c>
      <c r="BE116" s="529">
        <v>0</v>
      </c>
      <c r="BF116" s="529">
        <v>0</v>
      </c>
      <c r="BG116" s="529">
        <v>0</v>
      </c>
      <c r="BH116" s="529">
        <v>0</v>
      </c>
      <c r="BI116" s="529">
        <v>0</v>
      </c>
      <c r="BJ116" s="529">
        <v>0</v>
      </c>
      <c r="BK116" s="529">
        <v>0</v>
      </c>
      <c r="BL116" s="42" t="s">
        <v>7188</v>
      </c>
      <c r="BM116" s="350" t="s">
        <v>7314</v>
      </c>
      <c r="BS116" s="42"/>
      <c r="BT116" s="42"/>
      <c r="BU116" s="42"/>
      <c r="BV116" s="42"/>
      <c r="BW116" s="42"/>
      <c r="BX116" s="42"/>
      <c r="BY116" s="42"/>
      <c r="BZ116" s="42"/>
      <c r="CA116" s="42"/>
      <c r="CB116" s="42"/>
      <c r="CC116" s="42"/>
      <c r="CD116" s="42"/>
      <c r="CE116" s="42"/>
      <c r="CF116" s="42"/>
    </row>
    <row r="117" spans="1:84" ht="39">
      <c r="A117" s="424" t="s">
        <v>1980</v>
      </c>
      <c r="B117" s="424" t="s">
        <v>26</v>
      </c>
      <c r="C117" s="424" t="s">
        <v>846</v>
      </c>
      <c r="D117" s="424" t="s">
        <v>6160</v>
      </c>
      <c r="E117">
        <v>20089</v>
      </c>
      <c r="F117" s="504" t="s">
        <v>963</v>
      </c>
      <c r="G117" s="423" t="s">
        <v>6161</v>
      </c>
      <c r="H117" s="423" t="s">
        <v>1967</v>
      </c>
      <c r="I117" s="423" t="s">
        <v>26</v>
      </c>
      <c r="J117" s="423" t="s">
        <v>26</v>
      </c>
      <c r="K117" s="423" t="s">
        <v>6055</v>
      </c>
      <c r="L117" s="425">
        <v>0.7</v>
      </c>
      <c r="M117" s="425">
        <v>0.25</v>
      </c>
      <c r="N117" s="425">
        <v>0.05</v>
      </c>
      <c r="O117" s="426">
        <v>0.7</v>
      </c>
      <c r="P117" s="426">
        <v>0.7</v>
      </c>
      <c r="Q117" s="426">
        <v>0.7</v>
      </c>
      <c r="R117" s="424">
        <v>2031</v>
      </c>
      <c r="S117" s="422"/>
      <c r="T117" s="422"/>
      <c r="U117" s="422"/>
      <c r="V117" s="422">
        <v>358113</v>
      </c>
      <c r="W117" s="422">
        <v>925420</v>
      </c>
      <c r="X117" s="422"/>
      <c r="Y117" s="422"/>
      <c r="Z117" s="422"/>
      <c r="AA117" s="422"/>
      <c r="AB117" s="422"/>
      <c r="AC117" s="296">
        <v>1283533</v>
      </c>
      <c r="AD117" s="110"/>
      <c r="AF117" s="42" t="s">
        <v>1886</v>
      </c>
      <c r="AG117" s="110">
        <v>0</v>
      </c>
      <c r="AH117" s="110">
        <v>1283533</v>
      </c>
      <c r="AI117" s="42" t="s">
        <v>764</v>
      </c>
      <c r="AJ117" s="112">
        <v>1</v>
      </c>
      <c r="AK117" s="112">
        <v>0</v>
      </c>
      <c r="AL117" s="529">
        <v>385059.90000000008</v>
      </c>
      <c r="AM117" s="529">
        <v>0</v>
      </c>
      <c r="AN117" s="529">
        <v>0</v>
      </c>
      <c r="AO117" s="529">
        <v>0</v>
      </c>
      <c r="AP117" s="529">
        <v>250679.09999999998</v>
      </c>
      <c r="AQ117" s="529">
        <v>647794</v>
      </c>
      <c r="AR117" s="529">
        <v>0</v>
      </c>
      <c r="AS117" s="529">
        <v>0</v>
      </c>
      <c r="AT117" s="529">
        <v>0</v>
      </c>
      <c r="AU117" s="529">
        <v>0</v>
      </c>
      <c r="AV117" s="529">
        <v>0</v>
      </c>
      <c r="AW117" s="529">
        <v>898473.1</v>
      </c>
      <c r="AX117" s="529">
        <v>0</v>
      </c>
      <c r="AY117" s="116">
        <v>0</v>
      </c>
      <c r="AZ117" s="42"/>
      <c r="BA117" s="529">
        <v>0</v>
      </c>
      <c r="BB117" s="529">
        <v>0</v>
      </c>
      <c r="BC117" s="529">
        <v>0</v>
      </c>
      <c r="BD117" s="529">
        <v>0</v>
      </c>
      <c r="BE117" s="529">
        <v>0</v>
      </c>
      <c r="BF117" s="529">
        <v>0</v>
      </c>
      <c r="BG117" s="529">
        <v>0</v>
      </c>
      <c r="BH117" s="529">
        <v>0</v>
      </c>
      <c r="BI117" s="529">
        <v>0</v>
      </c>
      <c r="BJ117" s="529">
        <v>0</v>
      </c>
      <c r="BK117" s="529">
        <v>0</v>
      </c>
      <c r="BL117" s="42" t="s">
        <v>7188</v>
      </c>
      <c r="BM117" s="350" t="s">
        <v>7315</v>
      </c>
      <c r="BS117" s="42"/>
      <c r="BT117" s="42"/>
      <c r="BU117" s="42"/>
      <c r="BV117" s="42"/>
      <c r="BW117" s="42"/>
      <c r="BX117" s="42"/>
      <c r="BY117" s="42"/>
      <c r="BZ117" s="42"/>
      <c r="CA117" s="42"/>
      <c r="CB117" s="42"/>
      <c r="CC117" s="42"/>
      <c r="CD117" s="42"/>
      <c r="CE117" s="42"/>
      <c r="CF117" s="42"/>
    </row>
    <row r="118" spans="1:84" ht="26">
      <c r="A118" s="424" t="s">
        <v>1980</v>
      </c>
      <c r="B118" s="424" t="s">
        <v>26</v>
      </c>
      <c r="C118" s="424" t="s">
        <v>798</v>
      </c>
      <c r="D118" s="424" t="s">
        <v>6162</v>
      </c>
      <c r="E118">
        <v>20090</v>
      </c>
      <c r="F118" s="504" t="s">
        <v>6163</v>
      </c>
      <c r="G118" s="423" t="s">
        <v>6164</v>
      </c>
      <c r="H118" s="423" t="s">
        <v>1967</v>
      </c>
      <c r="I118" s="423" t="s">
        <v>26</v>
      </c>
      <c r="J118" s="423" t="s">
        <v>26</v>
      </c>
      <c r="K118" s="427" t="s">
        <v>6055</v>
      </c>
      <c r="L118" s="428">
        <v>0.1</v>
      </c>
      <c r="M118" s="425">
        <v>0.6</v>
      </c>
      <c r="N118" s="425">
        <v>0.1</v>
      </c>
      <c r="O118" s="426">
        <v>0.6</v>
      </c>
      <c r="P118" s="426">
        <v>0.6</v>
      </c>
      <c r="Q118" s="426">
        <v>0.6</v>
      </c>
      <c r="R118" s="424">
        <v>2031</v>
      </c>
      <c r="S118" s="336"/>
      <c r="T118" s="336"/>
      <c r="U118" s="336"/>
      <c r="V118" s="422">
        <v>67774</v>
      </c>
      <c r="W118" s="422">
        <v>652700</v>
      </c>
      <c r="X118" s="422"/>
      <c r="Y118" s="422"/>
      <c r="Z118" s="422"/>
      <c r="AA118" s="422"/>
      <c r="AB118" s="422"/>
      <c r="AC118" s="296">
        <v>720474</v>
      </c>
      <c r="AD118" s="110"/>
      <c r="AF118" s="42" t="s">
        <v>1886</v>
      </c>
      <c r="AG118" s="110">
        <v>0</v>
      </c>
      <c r="AH118" s="110">
        <v>720474</v>
      </c>
      <c r="AI118" s="42" t="s">
        <v>764</v>
      </c>
      <c r="AJ118" s="112">
        <v>1</v>
      </c>
      <c r="AK118" s="112">
        <v>0</v>
      </c>
      <c r="AL118" s="529">
        <v>288189.60000000003</v>
      </c>
      <c r="AM118" s="529">
        <v>0</v>
      </c>
      <c r="AN118" s="529">
        <v>0</v>
      </c>
      <c r="AO118" s="529">
        <v>0</v>
      </c>
      <c r="AP118" s="529">
        <v>40664.400000000001</v>
      </c>
      <c r="AQ118" s="529">
        <v>391620</v>
      </c>
      <c r="AR118" s="529">
        <v>0</v>
      </c>
      <c r="AS118" s="529">
        <v>0</v>
      </c>
      <c r="AT118" s="529">
        <v>0</v>
      </c>
      <c r="AU118" s="529">
        <v>0</v>
      </c>
      <c r="AV118" s="529">
        <v>0</v>
      </c>
      <c r="AW118" s="529">
        <v>432284.4</v>
      </c>
      <c r="AX118" s="529">
        <v>0</v>
      </c>
      <c r="AY118" s="116">
        <v>0</v>
      </c>
      <c r="AZ118" s="42"/>
      <c r="BA118" s="529">
        <v>0</v>
      </c>
      <c r="BB118" s="529">
        <v>0</v>
      </c>
      <c r="BC118" s="529">
        <v>0</v>
      </c>
      <c r="BD118" s="529">
        <v>0</v>
      </c>
      <c r="BE118" s="529">
        <v>0</v>
      </c>
      <c r="BF118" s="529">
        <v>0</v>
      </c>
      <c r="BG118" s="529">
        <v>0</v>
      </c>
      <c r="BH118" s="529">
        <v>0</v>
      </c>
      <c r="BI118" s="529">
        <v>0</v>
      </c>
      <c r="BJ118" s="529">
        <v>0</v>
      </c>
      <c r="BK118" s="529">
        <v>0</v>
      </c>
      <c r="BL118" s="42" t="s">
        <v>7188</v>
      </c>
      <c r="BM118" s="350" t="s">
        <v>7316</v>
      </c>
      <c r="BS118" s="42"/>
      <c r="BT118" s="42"/>
      <c r="BU118" s="42"/>
      <c r="BV118" s="42"/>
      <c r="BW118" s="42"/>
      <c r="BX118" s="42"/>
      <c r="BY118" s="42"/>
      <c r="BZ118" s="42"/>
      <c r="CA118" s="42"/>
      <c r="CB118" s="42"/>
      <c r="CC118" s="42"/>
      <c r="CD118" s="42"/>
      <c r="CE118" s="42"/>
      <c r="CF118" s="42"/>
    </row>
    <row r="119" spans="1:84" ht="39">
      <c r="A119" s="424" t="s">
        <v>1980</v>
      </c>
      <c r="B119" s="424" t="s">
        <v>26</v>
      </c>
      <c r="C119" s="424" t="s">
        <v>846</v>
      </c>
      <c r="D119" s="424" t="s">
        <v>6165</v>
      </c>
      <c r="E119">
        <v>20091</v>
      </c>
      <c r="F119" s="504" t="s">
        <v>966</v>
      </c>
      <c r="G119" s="423" t="s">
        <v>6166</v>
      </c>
      <c r="H119" s="423" t="s">
        <v>1962</v>
      </c>
      <c r="I119" s="423" t="s">
        <v>26</v>
      </c>
      <c r="J119" s="423" t="s">
        <v>26</v>
      </c>
      <c r="K119" s="423" t="s">
        <v>6055</v>
      </c>
      <c r="L119" s="425">
        <v>0.3</v>
      </c>
      <c r="M119" s="425">
        <v>0.7</v>
      </c>
      <c r="N119" s="425">
        <v>0</v>
      </c>
      <c r="O119" s="426">
        <v>0.3</v>
      </c>
      <c r="P119" s="426">
        <v>0.3</v>
      </c>
      <c r="Q119" s="426">
        <v>0.3</v>
      </c>
      <c r="R119" s="424">
        <v>2031</v>
      </c>
      <c r="S119" s="422"/>
      <c r="T119" s="422"/>
      <c r="U119" s="336"/>
      <c r="V119" s="336"/>
      <c r="W119" s="422"/>
      <c r="X119" s="422">
        <v>41932</v>
      </c>
      <c r="Y119" s="422">
        <v>1448500</v>
      </c>
      <c r="Z119" s="422"/>
      <c r="AA119" s="422"/>
      <c r="AB119" s="422"/>
      <c r="AC119" s="296">
        <v>1490432</v>
      </c>
      <c r="AD119" s="110"/>
      <c r="AF119" s="42" t="s">
        <v>1886</v>
      </c>
      <c r="AG119" s="110">
        <v>0</v>
      </c>
      <c r="AH119" s="110">
        <v>1490432</v>
      </c>
      <c r="AI119" s="42" t="s">
        <v>764</v>
      </c>
      <c r="AJ119" s="112">
        <v>1</v>
      </c>
      <c r="AK119" s="112">
        <v>0</v>
      </c>
      <c r="AL119" s="529">
        <v>1043302.3999999999</v>
      </c>
      <c r="AM119" s="529">
        <v>0</v>
      </c>
      <c r="AN119" s="529">
        <v>0</v>
      </c>
      <c r="AO119" s="529">
        <v>0</v>
      </c>
      <c r="AP119" s="529">
        <v>0</v>
      </c>
      <c r="AQ119" s="529">
        <v>0</v>
      </c>
      <c r="AR119" s="529">
        <v>12579.6</v>
      </c>
      <c r="AS119" s="529">
        <v>434550</v>
      </c>
      <c r="AT119" s="529">
        <v>0</v>
      </c>
      <c r="AU119" s="529">
        <v>0</v>
      </c>
      <c r="AV119" s="529">
        <v>0</v>
      </c>
      <c r="AW119" s="529">
        <v>447129.59999999998</v>
      </c>
      <c r="AX119" s="529">
        <v>0</v>
      </c>
      <c r="AY119" s="116">
        <v>0</v>
      </c>
      <c r="AZ119" s="42"/>
      <c r="BA119" s="529">
        <v>0</v>
      </c>
      <c r="BB119" s="529">
        <v>0</v>
      </c>
      <c r="BC119" s="529">
        <v>0</v>
      </c>
      <c r="BD119" s="529">
        <v>0</v>
      </c>
      <c r="BE119" s="529">
        <v>0</v>
      </c>
      <c r="BF119" s="529">
        <v>0</v>
      </c>
      <c r="BG119" s="529">
        <v>0</v>
      </c>
      <c r="BH119" s="529">
        <v>0</v>
      </c>
      <c r="BI119" s="529">
        <v>0</v>
      </c>
      <c r="BJ119" s="529">
        <v>0</v>
      </c>
      <c r="BK119" s="529">
        <v>0</v>
      </c>
      <c r="BL119" s="42" t="s">
        <v>7188</v>
      </c>
      <c r="BM119" s="350" t="s">
        <v>7317</v>
      </c>
      <c r="BS119" s="42"/>
      <c r="BT119" s="42"/>
      <c r="BU119" s="42"/>
      <c r="BV119" s="42"/>
      <c r="BW119" s="42"/>
      <c r="BX119" s="42"/>
      <c r="BY119" s="42"/>
      <c r="BZ119" s="42"/>
      <c r="CA119" s="42"/>
      <c r="CB119" s="42"/>
      <c r="CC119" s="42"/>
      <c r="CD119" s="42"/>
      <c r="CE119" s="42"/>
      <c r="CF119" s="42"/>
    </row>
    <row r="120" spans="1:84" ht="78">
      <c r="A120" s="424" t="s">
        <v>1980</v>
      </c>
      <c r="B120" s="424" t="s">
        <v>26</v>
      </c>
      <c r="C120" s="424" t="s">
        <v>846</v>
      </c>
      <c r="D120" s="424" t="s">
        <v>6167</v>
      </c>
      <c r="E120">
        <v>20092</v>
      </c>
      <c r="F120" s="504" t="s">
        <v>6168</v>
      </c>
      <c r="G120" s="423" t="s">
        <v>6169</v>
      </c>
      <c r="H120" s="423" t="s">
        <v>1965</v>
      </c>
      <c r="I120" s="423" t="s">
        <v>26</v>
      </c>
      <c r="J120" s="423" t="s">
        <v>26</v>
      </c>
      <c r="K120" s="423" t="s">
        <v>6055</v>
      </c>
      <c r="L120" s="425">
        <v>0.83</v>
      </c>
      <c r="M120" s="425">
        <v>0.17</v>
      </c>
      <c r="N120" s="425">
        <v>0</v>
      </c>
      <c r="O120" s="426">
        <v>0.83</v>
      </c>
      <c r="P120" s="426">
        <v>0.83</v>
      </c>
      <c r="Q120" s="426">
        <v>0.83</v>
      </c>
      <c r="R120" s="424">
        <v>2031</v>
      </c>
      <c r="S120" s="422"/>
      <c r="T120" s="336"/>
      <c r="U120" s="336"/>
      <c r="V120" s="422">
        <v>37500</v>
      </c>
      <c r="W120" s="422">
        <v>5000</v>
      </c>
      <c r="X120" s="422">
        <v>840000</v>
      </c>
      <c r="Y120" s="422"/>
      <c r="Z120" s="422"/>
      <c r="AA120" s="422"/>
      <c r="AB120" s="422"/>
      <c r="AC120" s="296">
        <v>882500</v>
      </c>
      <c r="AD120" s="110"/>
      <c r="AF120" s="42" t="s">
        <v>1886</v>
      </c>
      <c r="AG120" s="110">
        <v>0</v>
      </c>
      <c r="AH120" s="110">
        <v>882500</v>
      </c>
      <c r="AI120" s="42" t="s">
        <v>764</v>
      </c>
      <c r="AJ120" s="112">
        <v>1</v>
      </c>
      <c r="AK120" s="112">
        <v>0</v>
      </c>
      <c r="AL120" s="529">
        <v>150025.00000000003</v>
      </c>
      <c r="AM120" s="529">
        <v>0</v>
      </c>
      <c r="AN120" s="529">
        <v>0</v>
      </c>
      <c r="AO120" s="529">
        <v>0</v>
      </c>
      <c r="AP120" s="529">
        <v>31125</v>
      </c>
      <c r="AQ120" s="529">
        <v>4150</v>
      </c>
      <c r="AR120" s="529">
        <v>697200</v>
      </c>
      <c r="AS120" s="529">
        <v>0</v>
      </c>
      <c r="AT120" s="529">
        <v>0</v>
      </c>
      <c r="AU120" s="529">
        <v>0</v>
      </c>
      <c r="AV120" s="529">
        <v>0</v>
      </c>
      <c r="AW120" s="529">
        <v>732475</v>
      </c>
      <c r="AX120" s="529">
        <v>0</v>
      </c>
      <c r="AY120" s="116">
        <v>0</v>
      </c>
      <c r="AZ120" s="42"/>
      <c r="BA120" s="529">
        <v>0</v>
      </c>
      <c r="BB120" s="529">
        <v>0</v>
      </c>
      <c r="BC120" s="529">
        <v>0</v>
      </c>
      <c r="BD120" s="529">
        <v>0</v>
      </c>
      <c r="BE120" s="529">
        <v>0</v>
      </c>
      <c r="BF120" s="529">
        <v>0</v>
      </c>
      <c r="BG120" s="529">
        <v>0</v>
      </c>
      <c r="BH120" s="529">
        <v>0</v>
      </c>
      <c r="BI120" s="529">
        <v>0</v>
      </c>
      <c r="BJ120" s="529">
        <v>0</v>
      </c>
      <c r="BK120" s="529">
        <v>0</v>
      </c>
      <c r="BL120" s="42" t="s">
        <v>7188</v>
      </c>
      <c r="BM120" s="350" t="s">
        <v>7318</v>
      </c>
      <c r="BS120" s="42"/>
      <c r="BT120" s="42"/>
      <c r="BU120" s="42"/>
      <c r="BV120" s="42"/>
      <c r="BW120" s="42"/>
      <c r="BX120" s="42"/>
      <c r="BY120" s="42"/>
      <c r="BZ120" s="42"/>
      <c r="CA120" s="42"/>
      <c r="CB120" s="42"/>
      <c r="CC120" s="42"/>
      <c r="CD120" s="42"/>
      <c r="CE120" s="42"/>
      <c r="CF120" s="42"/>
    </row>
    <row r="121" spans="1:84" ht="78">
      <c r="A121" s="424" t="s">
        <v>1980</v>
      </c>
      <c r="B121" s="424" t="s">
        <v>26</v>
      </c>
      <c r="C121" s="424" t="s">
        <v>809</v>
      </c>
      <c r="D121" s="424" t="s">
        <v>6170</v>
      </c>
      <c r="E121">
        <v>20093</v>
      </c>
      <c r="F121" s="504" t="s">
        <v>6171</v>
      </c>
      <c r="G121" s="423" t="s">
        <v>6172</v>
      </c>
      <c r="H121" s="423" t="s">
        <v>1967</v>
      </c>
      <c r="I121" s="423" t="s">
        <v>26</v>
      </c>
      <c r="J121" s="423" t="s">
        <v>26</v>
      </c>
      <c r="K121" s="423" t="s">
        <v>6021</v>
      </c>
      <c r="L121" s="425">
        <v>0.2</v>
      </c>
      <c r="M121" s="425">
        <v>0.2</v>
      </c>
      <c r="N121" s="425">
        <v>0.6</v>
      </c>
      <c r="O121" s="426">
        <v>0.2</v>
      </c>
      <c r="P121" s="426">
        <v>0.2</v>
      </c>
      <c r="Q121" s="426">
        <v>0.2</v>
      </c>
      <c r="R121" s="424">
        <v>2031</v>
      </c>
      <c r="S121" s="422">
        <v>56000</v>
      </c>
      <c r="T121" s="336"/>
      <c r="U121" s="422">
        <v>950000</v>
      </c>
      <c r="V121" s="422"/>
      <c r="W121" s="422"/>
      <c r="X121" s="422"/>
      <c r="Y121" s="422"/>
      <c r="Z121" s="422"/>
      <c r="AA121" s="422"/>
      <c r="AB121" s="422"/>
      <c r="AC121" s="296">
        <v>1006000</v>
      </c>
      <c r="AD121" s="110"/>
      <c r="AF121" s="42" t="s">
        <v>1885</v>
      </c>
      <c r="AG121" s="110">
        <v>0</v>
      </c>
      <c r="AH121" s="110">
        <v>1006000</v>
      </c>
      <c r="AI121" s="42" t="s">
        <v>764</v>
      </c>
      <c r="AJ121" s="112">
        <v>1</v>
      </c>
      <c r="AK121" s="112">
        <v>0</v>
      </c>
      <c r="AL121" s="529">
        <v>804800</v>
      </c>
      <c r="AM121" s="529">
        <v>11200</v>
      </c>
      <c r="AN121" s="529">
        <v>0</v>
      </c>
      <c r="AO121" s="529">
        <v>190000</v>
      </c>
      <c r="AP121" s="529">
        <v>0</v>
      </c>
      <c r="AQ121" s="529">
        <v>0</v>
      </c>
      <c r="AR121" s="529">
        <v>0</v>
      </c>
      <c r="AS121" s="529">
        <v>0</v>
      </c>
      <c r="AT121" s="529">
        <v>0</v>
      </c>
      <c r="AU121" s="529">
        <v>0</v>
      </c>
      <c r="AV121" s="529">
        <v>0</v>
      </c>
      <c r="AW121" s="529">
        <v>201200</v>
      </c>
      <c r="AX121" s="529">
        <v>0</v>
      </c>
      <c r="AY121" s="116">
        <v>0</v>
      </c>
      <c r="AZ121" s="42"/>
      <c r="BA121" s="529">
        <v>0</v>
      </c>
      <c r="BB121" s="529">
        <v>0</v>
      </c>
      <c r="BC121" s="529">
        <v>0</v>
      </c>
      <c r="BD121" s="529">
        <v>0</v>
      </c>
      <c r="BE121" s="529">
        <v>0</v>
      </c>
      <c r="BF121" s="529">
        <v>0</v>
      </c>
      <c r="BG121" s="529">
        <v>0</v>
      </c>
      <c r="BH121" s="529">
        <v>0</v>
      </c>
      <c r="BI121" s="529">
        <v>0</v>
      </c>
      <c r="BJ121" s="529">
        <v>0</v>
      </c>
      <c r="BK121" s="529">
        <v>0</v>
      </c>
      <c r="BL121" s="42" t="s">
        <v>7188</v>
      </c>
      <c r="BM121" s="350" t="s">
        <v>7319</v>
      </c>
      <c r="BS121" s="42"/>
      <c r="BT121" s="42"/>
      <c r="BU121" s="42"/>
      <c r="BV121" s="42"/>
      <c r="BW121" s="42"/>
      <c r="BX121" s="42"/>
      <c r="BY121" s="42"/>
      <c r="BZ121" s="42"/>
      <c r="CA121" s="42"/>
      <c r="CB121" s="42"/>
      <c r="CC121" s="42"/>
      <c r="CD121" s="42"/>
      <c r="CE121" s="42"/>
      <c r="CF121" s="42"/>
    </row>
    <row r="122" spans="1:84" ht="87">
      <c r="A122" s="424" t="s">
        <v>1980</v>
      </c>
      <c r="B122" s="424" t="s">
        <v>26</v>
      </c>
      <c r="C122" s="424" t="s">
        <v>846</v>
      </c>
      <c r="D122" s="424" t="s">
        <v>6173</v>
      </c>
      <c r="E122">
        <v>20094</v>
      </c>
      <c r="F122" s="504" t="s">
        <v>6174</v>
      </c>
      <c r="G122" s="427" t="s">
        <v>7067</v>
      </c>
      <c r="H122" s="423" t="s">
        <v>1967</v>
      </c>
      <c r="I122" s="423" t="s">
        <v>26</v>
      </c>
      <c r="J122" s="423" t="s">
        <v>26</v>
      </c>
      <c r="K122" s="423" t="s">
        <v>6021</v>
      </c>
      <c r="L122" s="425">
        <v>0.2</v>
      </c>
      <c r="M122" s="425">
        <v>0</v>
      </c>
      <c r="N122" s="425">
        <v>0.8</v>
      </c>
      <c r="O122" s="426">
        <v>0.2</v>
      </c>
      <c r="P122" s="426">
        <v>0.2</v>
      </c>
      <c r="Q122" s="426">
        <v>0.2</v>
      </c>
      <c r="R122" s="424">
        <v>2031</v>
      </c>
      <c r="S122" s="422"/>
      <c r="T122" s="422"/>
      <c r="U122" s="422">
        <v>1770125.51</v>
      </c>
      <c r="V122" s="422">
        <v>237999.53</v>
      </c>
      <c r="W122" s="336"/>
      <c r="X122" s="336"/>
      <c r="Y122" s="336"/>
      <c r="Z122" s="422"/>
      <c r="AA122" s="422"/>
      <c r="AB122" s="422"/>
      <c r="AC122" s="296">
        <v>2008125.04</v>
      </c>
      <c r="AD122" s="110"/>
      <c r="AF122" s="42" t="s">
        <v>1885</v>
      </c>
      <c r="AG122" s="110">
        <v>0</v>
      </c>
      <c r="AH122" s="110">
        <v>2008125.04</v>
      </c>
      <c r="AI122" s="42" t="s">
        <v>764</v>
      </c>
      <c r="AJ122" s="112">
        <v>1</v>
      </c>
      <c r="AK122" s="112">
        <v>0</v>
      </c>
      <c r="AL122" s="529">
        <v>1606500.0320000001</v>
      </c>
      <c r="AM122" s="529">
        <v>0</v>
      </c>
      <c r="AN122" s="529">
        <v>0</v>
      </c>
      <c r="AO122" s="529">
        <v>354025.10200000001</v>
      </c>
      <c r="AP122" s="529">
        <v>47599.906000000003</v>
      </c>
      <c r="AQ122" s="529">
        <v>0</v>
      </c>
      <c r="AR122" s="529">
        <v>0</v>
      </c>
      <c r="AS122" s="529">
        <v>0</v>
      </c>
      <c r="AT122" s="529">
        <v>0</v>
      </c>
      <c r="AU122" s="529">
        <v>0</v>
      </c>
      <c r="AV122" s="529">
        <v>0</v>
      </c>
      <c r="AW122" s="529">
        <v>401625.00800000003</v>
      </c>
      <c r="AX122" s="529">
        <v>0</v>
      </c>
      <c r="AY122" s="116">
        <v>0</v>
      </c>
      <c r="AZ122" s="42"/>
      <c r="BA122" s="529">
        <v>0</v>
      </c>
      <c r="BB122" s="529">
        <v>0</v>
      </c>
      <c r="BC122" s="529">
        <v>0</v>
      </c>
      <c r="BD122" s="529">
        <v>0</v>
      </c>
      <c r="BE122" s="529">
        <v>0</v>
      </c>
      <c r="BF122" s="529">
        <v>0</v>
      </c>
      <c r="BG122" s="529">
        <v>0</v>
      </c>
      <c r="BH122" s="529">
        <v>0</v>
      </c>
      <c r="BI122" s="529">
        <v>0</v>
      </c>
      <c r="BJ122" s="529">
        <v>0</v>
      </c>
      <c r="BK122" s="529">
        <v>0</v>
      </c>
      <c r="BL122" s="42" t="s">
        <v>7188</v>
      </c>
      <c r="BM122" s="350" t="s">
        <v>7320</v>
      </c>
      <c r="BS122" s="42"/>
      <c r="BT122" s="42"/>
      <c r="BU122" s="42"/>
      <c r="BV122" s="42"/>
      <c r="BW122" s="42"/>
      <c r="BX122" s="42"/>
      <c r="BY122" s="42"/>
      <c r="BZ122" s="42"/>
      <c r="CA122" s="42"/>
      <c r="CB122" s="42"/>
      <c r="CC122" s="42"/>
      <c r="CD122" s="42"/>
      <c r="CE122" s="42"/>
      <c r="CF122" s="42"/>
    </row>
    <row r="123" spans="1:84" ht="87">
      <c r="A123" s="424" t="s">
        <v>1980</v>
      </c>
      <c r="B123" s="424" t="s">
        <v>26</v>
      </c>
      <c r="C123" s="424" t="s">
        <v>912</v>
      </c>
      <c r="D123" s="424" t="s">
        <v>6175</v>
      </c>
      <c r="E123">
        <v>20095</v>
      </c>
      <c r="F123" s="504" t="s">
        <v>6176</v>
      </c>
      <c r="G123" s="427" t="s">
        <v>7068</v>
      </c>
      <c r="H123" s="423" t="s">
        <v>1962</v>
      </c>
      <c r="I123" s="423" t="s">
        <v>26</v>
      </c>
      <c r="J123" s="423" t="s">
        <v>26</v>
      </c>
      <c r="K123" s="423" t="s">
        <v>6045</v>
      </c>
      <c r="L123" s="425">
        <v>0.6</v>
      </c>
      <c r="M123" s="425">
        <v>0.4</v>
      </c>
      <c r="N123" s="425">
        <v>0</v>
      </c>
      <c r="O123" s="426">
        <v>0.6</v>
      </c>
      <c r="P123" s="426">
        <v>0.6</v>
      </c>
      <c r="Q123" s="426">
        <v>0.6</v>
      </c>
      <c r="R123" s="424">
        <v>2031</v>
      </c>
      <c r="S123" s="422"/>
      <c r="T123" s="336"/>
      <c r="U123" s="336"/>
      <c r="V123" s="422">
        <v>160000</v>
      </c>
      <c r="W123" s="422">
        <v>3622500</v>
      </c>
      <c r="X123" s="422">
        <v>485000</v>
      </c>
      <c r="Y123" s="336"/>
      <c r="Z123" s="422"/>
      <c r="AA123" s="422"/>
      <c r="AB123" s="422"/>
      <c r="AC123" s="296">
        <v>4267500</v>
      </c>
      <c r="AD123" s="110"/>
      <c r="AF123" s="42" t="s">
        <v>1912</v>
      </c>
      <c r="AG123" s="110">
        <v>0</v>
      </c>
      <c r="AH123" s="110">
        <v>4267500</v>
      </c>
      <c r="AI123" s="42" t="s">
        <v>764</v>
      </c>
      <c r="AJ123" s="112">
        <v>1</v>
      </c>
      <c r="AK123" s="112">
        <v>0</v>
      </c>
      <c r="AL123" s="529">
        <v>1707000</v>
      </c>
      <c r="AM123" s="529">
        <v>0</v>
      </c>
      <c r="AN123" s="529">
        <v>0</v>
      </c>
      <c r="AO123" s="529">
        <v>0</v>
      </c>
      <c r="AP123" s="529">
        <v>96000</v>
      </c>
      <c r="AQ123" s="529">
        <v>2173500</v>
      </c>
      <c r="AR123" s="529">
        <v>291000</v>
      </c>
      <c r="AS123" s="529">
        <v>0</v>
      </c>
      <c r="AT123" s="529">
        <v>0</v>
      </c>
      <c r="AU123" s="529">
        <v>0</v>
      </c>
      <c r="AV123" s="529">
        <v>0</v>
      </c>
      <c r="AW123" s="529">
        <v>2560500</v>
      </c>
      <c r="AX123" s="529">
        <v>0</v>
      </c>
      <c r="AY123" s="116">
        <v>0</v>
      </c>
      <c r="AZ123" s="42"/>
      <c r="BA123" s="529">
        <v>0</v>
      </c>
      <c r="BB123" s="529">
        <v>0</v>
      </c>
      <c r="BC123" s="529">
        <v>0</v>
      </c>
      <c r="BD123" s="529">
        <v>0</v>
      </c>
      <c r="BE123" s="529">
        <v>0</v>
      </c>
      <c r="BF123" s="529">
        <v>0</v>
      </c>
      <c r="BG123" s="529">
        <v>0</v>
      </c>
      <c r="BH123" s="529">
        <v>0</v>
      </c>
      <c r="BI123" s="529">
        <v>0</v>
      </c>
      <c r="BJ123" s="529">
        <v>0</v>
      </c>
      <c r="BK123" s="529">
        <v>0</v>
      </c>
      <c r="BL123" s="42" t="s">
        <v>7188</v>
      </c>
      <c r="BM123" s="350" t="s">
        <v>7321</v>
      </c>
      <c r="BS123" s="42"/>
      <c r="BT123" s="42"/>
      <c r="BU123" s="42"/>
      <c r="BV123" s="42"/>
      <c r="BW123" s="42"/>
      <c r="BX123" s="42"/>
      <c r="BY123" s="42"/>
      <c r="BZ123" s="42"/>
      <c r="CA123" s="42"/>
      <c r="CB123" s="42"/>
      <c r="CC123" s="42"/>
      <c r="CD123" s="42"/>
      <c r="CE123" s="42"/>
      <c r="CF123" s="42"/>
    </row>
    <row r="124" spans="1:84" ht="58">
      <c r="A124" s="424" t="s">
        <v>1980</v>
      </c>
      <c r="B124" s="424" t="s">
        <v>26</v>
      </c>
      <c r="C124" s="424" t="s">
        <v>868</v>
      </c>
      <c r="D124" s="424" t="s">
        <v>6177</v>
      </c>
      <c r="E124">
        <v>20097</v>
      </c>
      <c r="F124" s="504" t="s">
        <v>6178</v>
      </c>
      <c r="G124" s="427" t="s">
        <v>7069</v>
      </c>
      <c r="H124" s="423" t="s">
        <v>1979</v>
      </c>
      <c r="I124" s="423" t="s">
        <v>26</v>
      </c>
      <c r="J124" s="423" t="s">
        <v>26</v>
      </c>
      <c r="K124" s="423" t="s">
        <v>6033</v>
      </c>
      <c r="L124" s="425">
        <v>0.1</v>
      </c>
      <c r="M124" s="425">
        <v>0</v>
      </c>
      <c r="N124" s="425">
        <v>0.9</v>
      </c>
      <c r="O124" s="426">
        <v>0.1</v>
      </c>
      <c r="P124" s="426">
        <v>0.1</v>
      </c>
      <c r="Q124" s="426">
        <v>0.1</v>
      </c>
      <c r="R124" s="424">
        <v>2031</v>
      </c>
      <c r="S124" s="422">
        <v>173600</v>
      </c>
      <c r="T124" s="422">
        <v>301000</v>
      </c>
      <c r="U124" s="336"/>
      <c r="V124" s="422"/>
      <c r="W124" s="422"/>
      <c r="X124" s="422"/>
      <c r="Y124" s="422"/>
      <c r="Z124" s="422"/>
      <c r="AA124" s="422"/>
      <c r="AB124" s="422"/>
      <c r="AC124" s="296">
        <v>474600</v>
      </c>
      <c r="AD124" s="110"/>
      <c r="AF124" s="42" t="s">
        <v>1894</v>
      </c>
      <c r="AG124" s="110">
        <v>0</v>
      </c>
      <c r="AH124" s="110">
        <v>474600</v>
      </c>
      <c r="AI124" s="42" t="s">
        <v>764</v>
      </c>
      <c r="AJ124" s="112">
        <v>1</v>
      </c>
      <c r="AK124" s="112">
        <v>0</v>
      </c>
      <c r="AL124" s="529">
        <v>427140</v>
      </c>
      <c r="AM124" s="529">
        <v>17360</v>
      </c>
      <c r="AN124" s="529">
        <v>30100</v>
      </c>
      <c r="AO124" s="529">
        <v>0</v>
      </c>
      <c r="AP124" s="529">
        <v>0</v>
      </c>
      <c r="AQ124" s="529">
        <v>0</v>
      </c>
      <c r="AR124" s="529">
        <v>0</v>
      </c>
      <c r="AS124" s="529">
        <v>0</v>
      </c>
      <c r="AT124" s="529">
        <v>0</v>
      </c>
      <c r="AU124" s="529">
        <v>0</v>
      </c>
      <c r="AV124" s="529">
        <v>0</v>
      </c>
      <c r="AW124" s="529">
        <v>47460</v>
      </c>
      <c r="AX124" s="529">
        <v>0</v>
      </c>
      <c r="AY124" s="116">
        <v>0</v>
      </c>
      <c r="AZ124" s="42"/>
      <c r="BA124" s="529">
        <v>0</v>
      </c>
      <c r="BB124" s="529">
        <v>0</v>
      </c>
      <c r="BC124" s="529">
        <v>0</v>
      </c>
      <c r="BD124" s="529">
        <v>0</v>
      </c>
      <c r="BE124" s="529">
        <v>0</v>
      </c>
      <c r="BF124" s="529">
        <v>0</v>
      </c>
      <c r="BG124" s="529">
        <v>0</v>
      </c>
      <c r="BH124" s="529">
        <v>0</v>
      </c>
      <c r="BI124" s="529">
        <v>0</v>
      </c>
      <c r="BJ124" s="529">
        <v>0</v>
      </c>
      <c r="BK124" s="529">
        <v>0</v>
      </c>
      <c r="BL124" s="42" t="s">
        <v>7188</v>
      </c>
      <c r="BM124" s="350" t="s">
        <v>7322</v>
      </c>
      <c r="BS124" s="42"/>
      <c r="BT124" s="42"/>
      <c r="BU124" s="42"/>
      <c r="BV124" s="42"/>
      <c r="BW124" s="42"/>
      <c r="BX124" s="42"/>
      <c r="BY124" s="42"/>
      <c r="BZ124" s="42"/>
      <c r="CA124" s="42"/>
      <c r="CB124" s="42"/>
      <c r="CC124" s="42"/>
      <c r="CD124" s="42"/>
      <c r="CE124" s="42"/>
      <c r="CF124" s="42"/>
    </row>
    <row r="125" spans="1:84" ht="26">
      <c r="A125" s="424" t="s">
        <v>1980</v>
      </c>
      <c r="B125" s="424" t="s">
        <v>26</v>
      </c>
      <c r="C125" s="424" t="s">
        <v>829</v>
      </c>
      <c r="D125" s="424" t="s">
        <v>6179</v>
      </c>
      <c r="E125">
        <v>20134</v>
      </c>
      <c r="F125" s="504" t="s">
        <v>6180</v>
      </c>
      <c r="G125" s="423" t="s">
        <v>6181</v>
      </c>
      <c r="H125" s="423" t="s">
        <v>1973</v>
      </c>
      <c r="I125" s="423" t="s">
        <v>26</v>
      </c>
      <c r="J125" s="423" t="s">
        <v>26</v>
      </c>
      <c r="K125" s="429" t="s">
        <v>6039</v>
      </c>
      <c r="L125" s="425">
        <v>0.9</v>
      </c>
      <c r="M125" s="425">
        <v>0.1</v>
      </c>
      <c r="N125" s="425">
        <v>0</v>
      </c>
      <c r="O125" s="426">
        <v>0.9</v>
      </c>
      <c r="P125" s="426">
        <v>0.9</v>
      </c>
      <c r="Q125" s="426">
        <v>0.9</v>
      </c>
      <c r="R125" s="430">
        <v>2034</v>
      </c>
      <c r="S125" s="422">
        <v>3500000</v>
      </c>
      <c r="T125" s="422">
        <v>3000000</v>
      </c>
      <c r="U125" s="422">
        <v>3000000</v>
      </c>
      <c r="V125" s="422"/>
      <c r="W125" s="422"/>
      <c r="X125" s="422"/>
      <c r="Y125" s="422"/>
      <c r="Z125" s="422"/>
      <c r="AA125" s="422"/>
      <c r="AB125" s="422"/>
      <c r="AC125" s="296">
        <v>9500000</v>
      </c>
      <c r="AD125" s="110"/>
      <c r="AF125" s="42" t="s">
        <v>1900</v>
      </c>
      <c r="AG125" s="110">
        <v>0</v>
      </c>
      <c r="AH125" s="110">
        <v>9500000</v>
      </c>
      <c r="AI125" s="42" t="s">
        <v>764</v>
      </c>
      <c r="AJ125" s="112">
        <v>0.76923076923076927</v>
      </c>
      <c r="AK125" s="112">
        <v>0.23076923076923073</v>
      </c>
      <c r="AL125" s="529">
        <v>949999.99999999977</v>
      </c>
      <c r="AM125" s="529">
        <v>2423076.923076923</v>
      </c>
      <c r="AN125" s="529">
        <v>2076923.076923077</v>
      </c>
      <c r="AO125" s="529">
        <v>2076923.076923077</v>
      </c>
      <c r="AP125" s="529">
        <v>0</v>
      </c>
      <c r="AQ125" s="529">
        <v>0</v>
      </c>
      <c r="AR125" s="529">
        <v>0</v>
      </c>
      <c r="AS125" s="529">
        <v>0</v>
      </c>
      <c r="AT125" s="529">
        <v>0</v>
      </c>
      <c r="AU125" s="529">
        <v>0</v>
      </c>
      <c r="AV125" s="529">
        <v>0</v>
      </c>
      <c r="AW125" s="529">
        <v>6576923.076923077</v>
      </c>
      <c r="AX125" s="529">
        <v>0</v>
      </c>
      <c r="AY125" s="116">
        <v>0</v>
      </c>
      <c r="AZ125" s="42"/>
      <c r="BA125" s="529">
        <v>726923.07692307676</v>
      </c>
      <c r="BB125" s="529">
        <v>623076.92307692301</v>
      </c>
      <c r="BC125" s="529">
        <v>623076.92307692301</v>
      </c>
      <c r="BD125" s="529">
        <v>0</v>
      </c>
      <c r="BE125" s="529">
        <v>0</v>
      </c>
      <c r="BF125" s="529">
        <v>0</v>
      </c>
      <c r="BG125" s="529">
        <v>0</v>
      </c>
      <c r="BH125" s="529">
        <v>0</v>
      </c>
      <c r="BI125" s="529">
        <v>0</v>
      </c>
      <c r="BJ125" s="529">
        <v>0</v>
      </c>
      <c r="BK125" s="529">
        <v>1973076.9230769228</v>
      </c>
      <c r="BL125" s="42" t="s">
        <v>7188</v>
      </c>
      <c r="BM125" s="350" t="s">
        <v>7323</v>
      </c>
      <c r="BS125" s="42"/>
      <c r="BT125" s="42"/>
      <c r="BU125" s="42"/>
      <c r="BV125" s="42"/>
      <c r="BW125" s="42"/>
      <c r="BX125" s="42"/>
      <c r="BY125" s="42"/>
      <c r="BZ125" s="42"/>
      <c r="CA125" s="42"/>
      <c r="CB125" s="42"/>
      <c r="CC125" s="42"/>
      <c r="CD125" s="42"/>
      <c r="CE125" s="42"/>
      <c r="CF125" s="42"/>
    </row>
    <row r="126" spans="1:84" ht="65">
      <c r="A126" s="424" t="s">
        <v>1980</v>
      </c>
      <c r="B126" s="424" t="s">
        <v>26</v>
      </c>
      <c r="C126" s="424" t="s">
        <v>829</v>
      </c>
      <c r="D126" s="424" t="s">
        <v>6182</v>
      </c>
      <c r="E126">
        <v>20135</v>
      </c>
      <c r="F126" s="504" t="s">
        <v>6183</v>
      </c>
      <c r="G126" s="423" t="s">
        <v>6184</v>
      </c>
      <c r="H126" s="423" t="s">
        <v>1973</v>
      </c>
      <c r="I126" s="423" t="s">
        <v>26</v>
      </c>
      <c r="J126" s="423" t="s">
        <v>26</v>
      </c>
      <c r="K126" s="429" t="s">
        <v>6039</v>
      </c>
      <c r="L126" s="425">
        <v>0.9</v>
      </c>
      <c r="M126" s="425">
        <v>0.1</v>
      </c>
      <c r="N126" s="425">
        <v>0</v>
      </c>
      <c r="O126" s="426">
        <v>0.9</v>
      </c>
      <c r="P126" s="426">
        <v>0.9</v>
      </c>
      <c r="Q126" s="426">
        <v>0.9</v>
      </c>
      <c r="R126" s="430">
        <v>2034</v>
      </c>
      <c r="S126" s="422"/>
      <c r="T126" s="422"/>
      <c r="U126" s="422"/>
      <c r="V126" s="422"/>
      <c r="W126" s="422"/>
      <c r="X126" s="422">
        <v>4064610</v>
      </c>
      <c r="Y126" s="422">
        <v>2968390</v>
      </c>
      <c r="Z126" s="422">
        <v>10168000</v>
      </c>
      <c r="AA126" s="336">
        <v>2000000</v>
      </c>
      <c r="AB126" s="336"/>
      <c r="AC126" s="296">
        <v>19201000</v>
      </c>
      <c r="AD126" s="110"/>
      <c r="AF126" s="42" t="s">
        <v>1900</v>
      </c>
      <c r="AG126" s="110">
        <v>0</v>
      </c>
      <c r="AH126" s="110">
        <v>19201000</v>
      </c>
      <c r="AI126" s="42" t="s">
        <v>764</v>
      </c>
      <c r="AJ126" s="112">
        <v>0.76923076923076927</v>
      </c>
      <c r="AK126" s="112">
        <v>0.23076923076923073</v>
      </c>
      <c r="AL126" s="529">
        <v>1920099.9999999995</v>
      </c>
      <c r="AM126" s="529">
        <v>0</v>
      </c>
      <c r="AN126" s="529">
        <v>0</v>
      </c>
      <c r="AO126" s="529">
        <v>0</v>
      </c>
      <c r="AP126" s="529">
        <v>0</v>
      </c>
      <c r="AQ126" s="529">
        <v>0</v>
      </c>
      <c r="AR126" s="529">
        <v>2813960.7692307695</v>
      </c>
      <c r="AS126" s="529">
        <v>2055039.230769231</v>
      </c>
      <c r="AT126" s="529">
        <v>7039384.615384616</v>
      </c>
      <c r="AU126" s="529">
        <v>1384615.3846153847</v>
      </c>
      <c r="AV126" s="529">
        <v>0</v>
      </c>
      <c r="AW126" s="529">
        <v>13293000</v>
      </c>
      <c r="AX126" s="529">
        <v>0</v>
      </c>
      <c r="AY126" s="116">
        <v>0</v>
      </c>
      <c r="AZ126" s="42"/>
      <c r="BA126" s="529">
        <v>0</v>
      </c>
      <c r="BB126" s="529">
        <v>0</v>
      </c>
      <c r="BC126" s="529">
        <v>0</v>
      </c>
      <c r="BD126" s="529">
        <v>0</v>
      </c>
      <c r="BE126" s="529">
        <v>0</v>
      </c>
      <c r="BF126" s="529">
        <v>844188.23076923063</v>
      </c>
      <c r="BG126" s="529">
        <v>616511.76923076913</v>
      </c>
      <c r="BH126" s="529">
        <v>2111815.384615384</v>
      </c>
      <c r="BI126" s="529">
        <v>415384.61538461532</v>
      </c>
      <c r="BJ126" s="529">
        <v>0</v>
      </c>
      <c r="BK126" s="529">
        <v>3987899.9999999995</v>
      </c>
      <c r="BL126" s="42" t="s">
        <v>7188</v>
      </c>
      <c r="BM126" s="350" t="s">
        <v>7324</v>
      </c>
      <c r="BS126" s="42"/>
      <c r="BT126" s="42"/>
      <c r="BU126" s="42"/>
      <c r="BV126" s="42"/>
      <c r="BW126" s="42"/>
      <c r="BX126" s="42"/>
      <c r="BY126" s="42"/>
      <c r="BZ126" s="42"/>
      <c r="CA126" s="42"/>
      <c r="CB126" s="42"/>
      <c r="CC126" s="42"/>
      <c r="CD126" s="42"/>
      <c r="CE126" s="42"/>
      <c r="CF126" s="42"/>
    </row>
    <row r="127" spans="1:84" ht="26">
      <c r="A127" s="424" t="s">
        <v>1980</v>
      </c>
      <c r="B127" s="424" t="s">
        <v>26</v>
      </c>
      <c r="C127" s="424" t="s">
        <v>975</v>
      </c>
      <c r="D127" s="424" t="s">
        <v>6185</v>
      </c>
      <c r="E127">
        <v>20140</v>
      </c>
      <c r="F127" s="505" t="s">
        <v>976</v>
      </c>
      <c r="G127" s="423" t="s">
        <v>6186</v>
      </c>
      <c r="H127" s="423" t="s">
        <v>1971</v>
      </c>
      <c r="I127" s="423" t="s">
        <v>26</v>
      </c>
      <c r="J127" s="423" t="s">
        <v>26</v>
      </c>
      <c r="K127" s="423" t="s">
        <v>6024</v>
      </c>
      <c r="L127" s="425">
        <v>0.1</v>
      </c>
      <c r="M127" s="425">
        <v>0.75</v>
      </c>
      <c r="N127" s="425">
        <v>0.15</v>
      </c>
      <c r="O127" s="426">
        <v>0.1</v>
      </c>
      <c r="P127" s="426">
        <v>0.1</v>
      </c>
      <c r="Q127" s="426">
        <v>0.1</v>
      </c>
      <c r="R127" s="424">
        <v>2031</v>
      </c>
      <c r="S127" s="422">
        <v>490000</v>
      </c>
      <c r="T127" s="422"/>
      <c r="U127" s="422"/>
      <c r="V127" s="422"/>
      <c r="W127" s="422"/>
      <c r="X127" s="422"/>
      <c r="Y127" s="422"/>
      <c r="Z127" s="422"/>
      <c r="AA127" s="422"/>
      <c r="AB127" s="422"/>
      <c r="AC127" s="296">
        <v>490000</v>
      </c>
      <c r="AD127" s="110"/>
      <c r="AF127" s="42" t="s">
        <v>1892</v>
      </c>
      <c r="AG127" s="110">
        <v>0</v>
      </c>
      <c r="AH127" s="110">
        <v>490000</v>
      </c>
      <c r="AI127" s="42" t="s">
        <v>764</v>
      </c>
      <c r="AJ127" s="112">
        <v>1</v>
      </c>
      <c r="AK127" s="112">
        <v>0</v>
      </c>
      <c r="AL127" s="529">
        <v>441000</v>
      </c>
      <c r="AM127" s="529">
        <v>49000</v>
      </c>
      <c r="AN127" s="529">
        <v>0</v>
      </c>
      <c r="AO127" s="529">
        <v>0</v>
      </c>
      <c r="AP127" s="529">
        <v>0</v>
      </c>
      <c r="AQ127" s="529">
        <v>0</v>
      </c>
      <c r="AR127" s="529">
        <v>0</v>
      </c>
      <c r="AS127" s="529">
        <v>0</v>
      </c>
      <c r="AT127" s="529">
        <v>0</v>
      </c>
      <c r="AU127" s="529">
        <v>0</v>
      </c>
      <c r="AV127" s="529">
        <v>0</v>
      </c>
      <c r="AW127" s="529">
        <v>49000</v>
      </c>
      <c r="AX127" s="529">
        <v>0</v>
      </c>
      <c r="AY127" s="116">
        <v>0</v>
      </c>
      <c r="AZ127" s="42"/>
      <c r="BA127" s="529">
        <v>0</v>
      </c>
      <c r="BB127" s="529">
        <v>0</v>
      </c>
      <c r="BC127" s="529">
        <v>0</v>
      </c>
      <c r="BD127" s="529">
        <v>0</v>
      </c>
      <c r="BE127" s="529">
        <v>0</v>
      </c>
      <c r="BF127" s="529">
        <v>0</v>
      </c>
      <c r="BG127" s="529">
        <v>0</v>
      </c>
      <c r="BH127" s="529">
        <v>0</v>
      </c>
      <c r="BI127" s="529">
        <v>0</v>
      </c>
      <c r="BJ127" s="529">
        <v>0</v>
      </c>
      <c r="BK127" s="529">
        <v>0</v>
      </c>
      <c r="BL127" s="42" t="s">
        <v>7188</v>
      </c>
      <c r="BM127" s="350" t="s">
        <v>7325</v>
      </c>
      <c r="BS127" s="42"/>
      <c r="BT127" s="42"/>
      <c r="BU127" s="42"/>
      <c r="BV127" s="42"/>
      <c r="BW127" s="42"/>
      <c r="BX127" s="42"/>
      <c r="BY127" s="42"/>
      <c r="BZ127" s="42"/>
      <c r="CA127" s="42"/>
      <c r="CB127" s="42"/>
      <c r="CC127" s="42"/>
      <c r="CD127" s="42"/>
      <c r="CE127" s="42"/>
      <c r="CF127" s="42"/>
    </row>
    <row r="128" spans="1:84" ht="26">
      <c r="A128" s="424" t="s">
        <v>1980</v>
      </c>
      <c r="B128" s="424" t="s">
        <v>26</v>
      </c>
      <c r="C128" s="424" t="s">
        <v>846</v>
      </c>
      <c r="D128" s="424" t="s">
        <v>6187</v>
      </c>
      <c r="E128">
        <v>20178</v>
      </c>
      <c r="F128" s="504" t="s">
        <v>6188</v>
      </c>
      <c r="G128" s="423" t="s">
        <v>6189</v>
      </c>
      <c r="H128" s="423" t="s">
        <v>5961</v>
      </c>
      <c r="I128" s="423" t="s">
        <v>26</v>
      </c>
      <c r="J128" s="423" t="s">
        <v>26</v>
      </c>
      <c r="K128" s="423" t="s">
        <v>6190</v>
      </c>
      <c r="L128" s="425">
        <v>0.3</v>
      </c>
      <c r="M128" s="425">
        <v>0</v>
      </c>
      <c r="N128" s="425">
        <v>0.7</v>
      </c>
      <c r="O128" s="426">
        <v>0.3</v>
      </c>
      <c r="P128" s="426">
        <v>0.3</v>
      </c>
      <c r="Q128" s="426">
        <v>0.3</v>
      </c>
      <c r="R128" s="424">
        <v>2031</v>
      </c>
      <c r="S128" s="336"/>
      <c r="T128" s="422"/>
      <c r="U128" s="422">
        <v>235800</v>
      </c>
      <c r="V128" s="422">
        <v>2860000</v>
      </c>
      <c r="W128" s="422">
        <v>520000</v>
      </c>
      <c r="X128" s="422"/>
      <c r="Y128" s="422"/>
      <c r="Z128" s="422"/>
      <c r="AA128" s="422"/>
      <c r="AB128" s="422"/>
      <c r="AC128" s="296">
        <v>3615800</v>
      </c>
      <c r="AD128" s="110"/>
      <c r="AF128" s="42" t="s">
        <v>1899</v>
      </c>
      <c r="AG128" s="110">
        <v>0</v>
      </c>
      <c r="AH128" s="110">
        <v>3615800</v>
      </c>
      <c r="AI128" s="42" t="s">
        <v>764</v>
      </c>
      <c r="AJ128" s="112">
        <v>1</v>
      </c>
      <c r="AK128" s="112">
        <v>0</v>
      </c>
      <c r="AL128" s="529">
        <v>2531060</v>
      </c>
      <c r="AM128" s="529">
        <v>0</v>
      </c>
      <c r="AN128" s="529">
        <v>0</v>
      </c>
      <c r="AO128" s="529">
        <v>70740</v>
      </c>
      <c r="AP128" s="529">
        <v>858000</v>
      </c>
      <c r="AQ128" s="529">
        <v>156000</v>
      </c>
      <c r="AR128" s="529">
        <v>0</v>
      </c>
      <c r="AS128" s="529">
        <v>0</v>
      </c>
      <c r="AT128" s="529">
        <v>0</v>
      </c>
      <c r="AU128" s="529">
        <v>0</v>
      </c>
      <c r="AV128" s="529">
        <v>0</v>
      </c>
      <c r="AW128" s="529">
        <v>1084740</v>
      </c>
      <c r="AX128" s="529">
        <v>0</v>
      </c>
      <c r="AY128" s="116">
        <v>0</v>
      </c>
      <c r="AZ128" s="42"/>
      <c r="BA128" s="529">
        <v>0</v>
      </c>
      <c r="BB128" s="529">
        <v>0</v>
      </c>
      <c r="BC128" s="529">
        <v>0</v>
      </c>
      <c r="BD128" s="529">
        <v>0</v>
      </c>
      <c r="BE128" s="529">
        <v>0</v>
      </c>
      <c r="BF128" s="529">
        <v>0</v>
      </c>
      <c r="BG128" s="529">
        <v>0</v>
      </c>
      <c r="BH128" s="529">
        <v>0</v>
      </c>
      <c r="BI128" s="529">
        <v>0</v>
      </c>
      <c r="BJ128" s="529">
        <v>0</v>
      </c>
      <c r="BK128" s="529">
        <v>0</v>
      </c>
      <c r="BL128" s="42" t="s">
        <v>7188</v>
      </c>
      <c r="BM128" s="350" t="s">
        <v>7326</v>
      </c>
      <c r="BS128" s="42"/>
      <c r="BT128" s="42"/>
      <c r="BU128" s="42"/>
      <c r="BV128" s="42"/>
      <c r="BW128" s="42"/>
      <c r="BX128" s="42"/>
      <c r="BY128" s="42"/>
      <c r="BZ128" s="42"/>
      <c r="CA128" s="42"/>
      <c r="CB128" s="42"/>
      <c r="CC128" s="42"/>
      <c r="CD128" s="42"/>
      <c r="CE128" s="42"/>
      <c r="CF128" s="42"/>
    </row>
    <row r="129" spans="1:84" ht="130.5">
      <c r="A129" s="424" t="s">
        <v>1980</v>
      </c>
      <c r="B129" s="424" t="s">
        <v>26</v>
      </c>
      <c r="C129" s="424" t="s">
        <v>798</v>
      </c>
      <c r="D129" s="424" t="s">
        <v>6105</v>
      </c>
      <c r="E129">
        <v>20204</v>
      </c>
      <c r="F129" s="504" t="s">
        <v>980</v>
      </c>
      <c r="G129" s="427" t="s">
        <v>6937</v>
      </c>
      <c r="H129" s="423" t="s">
        <v>1962</v>
      </c>
      <c r="I129" s="423" t="s">
        <v>26</v>
      </c>
      <c r="J129" s="423" t="s">
        <v>26</v>
      </c>
      <c r="K129" s="423" t="s">
        <v>6055</v>
      </c>
      <c r="L129" s="425">
        <v>0.15</v>
      </c>
      <c r="M129" s="425">
        <v>0.65</v>
      </c>
      <c r="N129" s="425">
        <v>0.2</v>
      </c>
      <c r="O129" s="426">
        <v>0.15</v>
      </c>
      <c r="P129" s="426">
        <v>0.15</v>
      </c>
      <c r="Q129" s="426">
        <v>0.15</v>
      </c>
      <c r="R129" s="424">
        <v>2031</v>
      </c>
      <c r="S129" s="422"/>
      <c r="T129" s="422"/>
      <c r="U129" s="422"/>
      <c r="V129" s="336"/>
      <c r="W129" s="336"/>
      <c r="X129" s="336"/>
      <c r="Y129" s="422">
        <v>30400</v>
      </c>
      <c r="Z129" s="422">
        <v>1177100</v>
      </c>
      <c r="AA129" s="422"/>
      <c r="AB129" s="422"/>
      <c r="AC129" s="296">
        <v>1207500</v>
      </c>
      <c r="AD129" s="110"/>
      <c r="AF129" s="42" t="s">
        <v>1886</v>
      </c>
      <c r="AG129" s="110">
        <v>0</v>
      </c>
      <c r="AH129" s="110">
        <v>1207500</v>
      </c>
      <c r="AI129" s="42" t="s">
        <v>764</v>
      </c>
      <c r="AJ129" s="112">
        <v>1</v>
      </c>
      <c r="AK129" s="112">
        <v>0</v>
      </c>
      <c r="AL129" s="529">
        <v>1026375</v>
      </c>
      <c r="AM129" s="529">
        <v>0</v>
      </c>
      <c r="AN129" s="529">
        <v>0</v>
      </c>
      <c r="AO129" s="529">
        <v>0</v>
      </c>
      <c r="AP129" s="529">
        <v>0</v>
      </c>
      <c r="AQ129" s="529">
        <v>0</v>
      </c>
      <c r="AR129" s="529">
        <v>0</v>
      </c>
      <c r="AS129" s="529">
        <v>4560</v>
      </c>
      <c r="AT129" s="529">
        <v>176565</v>
      </c>
      <c r="AU129" s="529">
        <v>0</v>
      </c>
      <c r="AV129" s="529">
        <v>0</v>
      </c>
      <c r="AW129" s="529">
        <v>181125</v>
      </c>
      <c r="AX129" s="529">
        <v>0</v>
      </c>
      <c r="AY129" s="116">
        <v>0</v>
      </c>
      <c r="AZ129" s="42"/>
      <c r="BA129" s="529">
        <v>0</v>
      </c>
      <c r="BB129" s="529">
        <v>0</v>
      </c>
      <c r="BC129" s="529">
        <v>0</v>
      </c>
      <c r="BD129" s="529">
        <v>0</v>
      </c>
      <c r="BE129" s="529">
        <v>0</v>
      </c>
      <c r="BF129" s="529">
        <v>0</v>
      </c>
      <c r="BG129" s="529">
        <v>0</v>
      </c>
      <c r="BH129" s="529">
        <v>0</v>
      </c>
      <c r="BI129" s="529">
        <v>0</v>
      </c>
      <c r="BJ129" s="529">
        <v>0</v>
      </c>
      <c r="BK129" s="529">
        <v>0</v>
      </c>
      <c r="BL129" s="42" t="s">
        <v>7188</v>
      </c>
      <c r="BM129" s="350" t="s">
        <v>7327</v>
      </c>
      <c r="BS129" s="42"/>
      <c r="BT129" s="42"/>
      <c r="BU129" s="42"/>
      <c r="BV129" s="42"/>
      <c r="BW129" s="42"/>
      <c r="BX129" s="42"/>
      <c r="BY129" s="42"/>
      <c r="BZ129" s="42"/>
      <c r="CA129" s="42"/>
      <c r="CB129" s="42"/>
      <c r="CC129" s="42"/>
      <c r="CD129" s="42"/>
      <c r="CE129" s="42"/>
      <c r="CF129" s="42"/>
    </row>
    <row r="130" spans="1:84" ht="101.5">
      <c r="A130" s="424" t="s">
        <v>1980</v>
      </c>
      <c r="B130" s="424" t="s">
        <v>26</v>
      </c>
      <c r="C130" s="424" t="s">
        <v>798</v>
      </c>
      <c r="D130" s="424" t="s">
        <v>6191</v>
      </c>
      <c r="E130">
        <v>20206</v>
      </c>
      <c r="F130" s="504" t="s">
        <v>982</v>
      </c>
      <c r="G130" s="427" t="s">
        <v>6938</v>
      </c>
      <c r="H130" s="423" t="s">
        <v>1971</v>
      </c>
      <c r="I130" s="423" t="s">
        <v>26</v>
      </c>
      <c r="J130" s="423" t="s">
        <v>26</v>
      </c>
      <c r="K130" s="423" t="s">
        <v>6019</v>
      </c>
      <c r="L130" s="425">
        <v>0.15</v>
      </c>
      <c r="M130" s="425">
        <v>0.7</v>
      </c>
      <c r="N130" s="425">
        <v>0.15</v>
      </c>
      <c r="O130" s="426">
        <v>0.15</v>
      </c>
      <c r="P130" s="426">
        <v>0.15</v>
      </c>
      <c r="Q130" s="426">
        <v>0.15</v>
      </c>
      <c r="R130" s="424">
        <v>2031</v>
      </c>
      <c r="S130" s="336"/>
      <c r="T130" s="422"/>
      <c r="U130" s="422">
        <v>20000</v>
      </c>
      <c r="V130" s="422">
        <v>60000</v>
      </c>
      <c r="W130" s="422">
        <v>2605000</v>
      </c>
      <c r="X130" s="336"/>
      <c r="Y130" s="422">
        <v>1850000</v>
      </c>
      <c r="Z130" s="422"/>
      <c r="AA130" s="422"/>
      <c r="AB130" s="422"/>
      <c r="AC130" s="296">
        <v>4535000</v>
      </c>
      <c r="AD130" s="110"/>
      <c r="AF130" s="42" t="s">
        <v>1891</v>
      </c>
      <c r="AG130" s="110">
        <v>0</v>
      </c>
      <c r="AH130" s="110">
        <v>4535000</v>
      </c>
      <c r="AI130" s="42" t="s">
        <v>764</v>
      </c>
      <c r="AJ130" s="112">
        <v>1</v>
      </c>
      <c r="AK130" s="112">
        <v>0</v>
      </c>
      <c r="AL130" s="529">
        <v>3854750</v>
      </c>
      <c r="AM130" s="529">
        <v>0</v>
      </c>
      <c r="AN130" s="529">
        <v>0</v>
      </c>
      <c r="AO130" s="529">
        <v>3000</v>
      </c>
      <c r="AP130" s="529">
        <v>9000</v>
      </c>
      <c r="AQ130" s="529">
        <v>390750</v>
      </c>
      <c r="AR130" s="529">
        <v>0</v>
      </c>
      <c r="AS130" s="529">
        <v>277500</v>
      </c>
      <c r="AT130" s="529">
        <v>0</v>
      </c>
      <c r="AU130" s="529">
        <v>0</v>
      </c>
      <c r="AV130" s="529">
        <v>0</v>
      </c>
      <c r="AW130" s="529">
        <v>680250</v>
      </c>
      <c r="AX130" s="529">
        <v>0</v>
      </c>
      <c r="AY130" s="116">
        <v>0</v>
      </c>
      <c r="AZ130" s="42"/>
      <c r="BA130" s="529">
        <v>0</v>
      </c>
      <c r="BB130" s="529">
        <v>0</v>
      </c>
      <c r="BC130" s="529">
        <v>0</v>
      </c>
      <c r="BD130" s="529">
        <v>0</v>
      </c>
      <c r="BE130" s="529">
        <v>0</v>
      </c>
      <c r="BF130" s="529">
        <v>0</v>
      </c>
      <c r="BG130" s="529">
        <v>0</v>
      </c>
      <c r="BH130" s="529">
        <v>0</v>
      </c>
      <c r="BI130" s="529">
        <v>0</v>
      </c>
      <c r="BJ130" s="529">
        <v>0</v>
      </c>
      <c r="BK130" s="529">
        <v>0</v>
      </c>
      <c r="BL130" s="42" t="s">
        <v>7188</v>
      </c>
      <c r="BM130" s="350" t="s">
        <v>7328</v>
      </c>
      <c r="BS130" s="42"/>
      <c r="BT130" s="42"/>
      <c r="BU130" s="42"/>
      <c r="BV130" s="42"/>
      <c r="BW130" s="42"/>
      <c r="BX130" s="42"/>
      <c r="BY130" s="42"/>
      <c r="BZ130" s="42"/>
      <c r="CA130" s="42"/>
      <c r="CB130" s="42"/>
      <c r="CC130" s="42"/>
      <c r="CD130" s="42"/>
      <c r="CE130" s="42"/>
      <c r="CF130" s="42"/>
    </row>
    <row r="131" spans="1:84" ht="87">
      <c r="A131" s="424" t="s">
        <v>1980</v>
      </c>
      <c r="B131" s="424" t="s">
        <v>26</v>
      </c>
      <c r="C131" s="424" t="s">
        <v>798</v>
      </c>
      <c r="D131" s="424" t="s">
        <v>6192</v>
      </c>
      <c r="E131">
        <v>20227</v>
      </c>
      <c r="F131" s="504" t="s">
        <v>984</v>
      </c>
      <c r="G131" s="427" t="s">
        <v>6939</v>
      </c>
      <c r="H131" s="423" t="s">
        <v>1962</v>
      </c>
      <c r="I131" s="423" t="s">
        <v>26</v>
      </c>
      <c r="J131" s="423" t="s">
        <v>26</v>
      </c>
      <c r="K131" s="423" t="s">
        <v>6055</v>
      </c>
      <c r="L131" s="425">
        <v>0.3</v>
      </c>
      <c r="M131" s="425">
        <v>0.6</v>
      </c>
      <c r="N131" s="425">
        <v>0.1</v>
      </c>
      <c r="O131" s="426">
        <v>0.3</v>
      </c>
      <c r="P131" s="426">
        <v>0.3</v>
      </c>
      <c r="Q131" s="426">
        <v>0.3</v>
      </c>
      <c r="R131" s="424">
        <v>2031</v>
      </c>
      <c r="S131" s="336"/>
      <c r="T131" s="422"/>
      <c r="U131" s="336"/>
      <c r="V131" s="422">
        <v>41974</v>
      </c>
      <c r="W131" s="422">
        <v>138100</v>
      </c>
      <c r="X131" s="422"/>
      <c r="Y131" s="422"/>
      <c r="Z131" s="422"/>
      <c r="AA131" s="422"/>
      <c r="AB131" s="422"/>
      <c r="AC131" s="296">
        <v>180074</v>
      </c>
      <c r="AD131" s="110"/>
      <c r="AF131" s="42" t="s">
        <v>1886</v>
      </c>
      <c r="AG131" s="110">
        <v>0</v>
      </c>
      <c r="AH131" s="110">
        <v>180074</v>
      </c>
      <c r="AI131" s="42" t="s">
        <v>764</v>
      </c>
      <c r="AJ131" s="112">
        <v>1</v>
      </c>
      <c r="AK131" s="112">
        <v>0</v>
      </c>
      <c r="AL131" s="529">
        <v>126051.79999999999</v>
      </c>
      <c r="AM131" s="529">
        <v>0</v>
      </c>
      <c r="AN131" s="529">
        <v>0</v>
      </c>
      <c r="AO131" s="529">
        <v>0</v>
      </c>
      <c r="AP131" s="529">
        <v>12592.199999999999</v>
      </c>
      <c r="AQ131" s="529">
        <v>41430</v>
      </c>
      <c r="AR131" s="529">
        <v>0</v>
      </c>
      <c r="AS131" s="529">
        <v>0</v>
      </c>
      <c r="AT131" s="529">
        <v>0</v>
      </c>
      <c r="AU131" s="529">
        <v>0</v>
      </c>
      <c r="AV131" s="529">
        <v>0</v>
      </c>
      <c r="AW131" s="529">
        <v>54022.2</v>
      </c>
      <c r="AX131" s="529">
        <v>0</v>
      </c>
      <c r="AY131" s="116">
        <v>0</v>
      </c>
      <c r="AZ131" s="42"/>
      <c r="BA131" s="529">
        <v>0</v>
      </c>
      <c r="BB131" s="529">
        <v>0</v>
      </c>
      <c r="BC131" s="529">
        <v>0</v>
      </c>
      <c r="BD131" s="529">
        <v>0</v>
      </c>
      <c r="BE131" s="529">
        <v>0</v>
      </c>
      <c r="BF131" s="529">
        <v>0</v>
      </c>
      <c r="BG131" s="529">
        <v>0</v>
      </c>
      <c r="BH131" s="529">
        <v>0</v>
      </c>
      <c r="BI131" s="529">
        <v>0</v>
      </c>
      <c r="BJ131" s="529">
        <v>0</v>
      </c>
      <c r="BK131" s="529">
        <v>0</v>
      </c>
      <c r="BL131" s="42" t="s">
        <v>7188</v>
      </c>
      <c r="BM131" s="350" t="s">
        <v>7329</v>
      </c>
      <c r="BS131" s="42"/>
      <c r="BT131" s="42"/>
      <c r="BU131" s="42"/>
      <c r="BV131" s="42"/>
      <c r="BW131" s="42"/>
      <c r="BX131" s="42"/>
      <c r="BY131" s="42"/>
      <c r="BZ131" s="42"/>
      <c r="CA131" s="42"/>
      <c r="CB131" s="42"/>
      <c r="CC131" s="42"/>
      <c r="CD131" s="42"/>
      <c r="CE131" s="42"/>
      <c r="CF131" s="42"/>
    </row>
    <row r="132" spans="1:84" ht="26">
      <c r="A132" s="424" t="s">
        <v>1980</v>
      </c>
      <c r="B132" s="424" t="s">
        <v>26</v>
      </c>
      <c r="C132" s="424" t="s">
        <v>899</v>
      </c>
      <c r="D132" s="424" t="s">
        <v>6193</v>
      </c>
      <c r="E132">
        <v>20302</v>
      </c>
      <c r="F132" s="504" t="s">
        <v>986</v>
      </c>
      <c r="G132" s="423" t="s">
        <v>6194</v>
      </c>
      <c r="H132" s="423" t="s">
        <v>1978</v>
      </c>
      <c r="I132" s="423" t="s">
        <v>26</v>
      </c>
      <c r="J132" s="423" t="s">
        <v>26</v>
      </c>
      <c r="K132" s="423" t="s">
        <v>6024</v>
      </c>
      <c r="L132" s="425">
        <v>0.1</v>
      </c>
      <c r="M132" s="425">
        <v>0.1</v>
      </c>
      <c r="N132" s="425">
        <v>0.8</v>
      </c>
      <c r="O132" s="426">
        <v>0.1</v>
      </c>
      <c r="P132" s="426">
        <v>0.1</v>
      </c>
      <c r="Q132" s="426">
        <v>0.1</v>
      </c>
      <c r="R132" s="424">
        <v>2031</v>
      </c>
      <c r="S132" s="422"/>
      <c r="T132" s="422"/>
      <c r="U132" s="422"/>
      <c r="V132" s="422">
        <v>2455000</v>
      </c>
      <c r="W132" s="422"/>
      <c r="X132" s="422"/>
      <c r="Y132" s="422"/>
      <c r="Z132" s="422"/>
      <c r="AA132" s="422"/>
      <c r="AB132" s="422"/>
      <c r="AC132" s="296">
        <v>2455000</v>
      </c>
      <c r="AD132" s="110"/>
      <c r="AF132" s="42" t="s">
        <v>1892</v>
      </c>
      <c r="AG132" s="110">
        <v>0</v>
      </c>
      <c r="AH132" s="110">
        <v>2455000</v>
      </c>
      <c r="AI132" s="42" t="s">
        <v>764</v>
      </c>
      <c r="AJ132" s="112">
        <v>1</v>
      </c>
      <c r="AK132" s="112">
        <v>0</v>
      </c>
      <c r="AL132" s="529">
        <v>2209500</v>
      </c>
      <c r="AM132" s="529">
        <v>0</v>
      </c>
      <c r="AN132" s="529">
        <v>0</v>
      </c>
      <c r="AO132" s="529">
        <v>0</v>
      </c>
      <c r="AP132" s="529">
        <v>245500</v>
      </c>
      <c r="AQ132" s="529">
        <v>0</v>
      </c>
      <c r="AR132" s="529">
        <v>0</v>
      </c>
      <c r="AS132" s="529">
        <v>0</v>
      </c>
      <c r="AT132" s="529">
        <v>0</v>
      </c>
      <c r="AU132" s="529">
        <v>0</v>
      </c>
      <c r="AV132" s="529">
        <v>0</v>
      </c>
      <c r="AW132" s="529">
        <v>245500</v>
      </c>
      <c r="AX132" s="529">
        <v>0</v>
      </c>
      <c r="AY132" s="116">
        <v>0</v>
      </c>
      <c r="AZ132" s="42"/>
      <c r="BA132" s="529">
        <v>0</v>
      </c>
      <c r="BB132" s="529">
        <v>0</v>
      </c>
      <c r="BC132" s="529">
        <v>0</v>
      </c>
      <c r="BD132" s="529">
        <v>0</v>
      </c>
      <c r="BE132" s="529">
        <v>0</v>
      </c>
      <c r="BF132" s="529">
        <v>0</v>
      </c>
      <c r="BG132" s="529">
        <v>0</v>
      </c>
      <c r="BH132" s="529">
        <v>0</v>
      </c>
      <c r="BI132" s="529">
        <v>0</v>
      </c>
      <c r="BJ132" s="529">
        <v>0</v>
      </c>
      <c r="BK132" s="529">
        <v>0</v>
      </c>
      <c r="BL132" s="42" t="s">
        <v>7188</v>
      </c>
      <c r="BM132" s="350" t="s">
        <v>7330</v>
      </c>
      <c r="BS132" s="42"/>
      <c r="BT132" s="42"/>
      <c r="BU132" s="42"/>
      <c r="BV132" s="42"/>
      <c r="BW132" s="42"/>
      <c r="BX132" s="42"/>
      <c r="BY132" s="42"/>
      <c r="BZ132" s="42"/>
      <c r="CA132" s="42"/>
      <c r="CB132" s="42"/>
      <c r="CC132" s="42"/>
      <c r="CD132" s="42"/>
      <c r="CE132" s="42"/>
      <c r="CF132" s="42"/>
    </row>
    <row r="133" spans="1:84" ht="26">
      <c r="A133" s="424" t="s">
        <v>1980</v>
      </c>
      <c r="B133" s="424" t="s">
        <v>26</v>
      </c>
      <c r="C133" s="424" t="s">
        <v>6195</v>
      </c>
      <c r="D133" s="424" t="s">
        <v>6196</v>
      </c>
      <c r="E133">
        <v>20309</v>
      </c>
      <c r="F133" s="504" t="s">
        <v>6197</v>
      </c>
      <c r="G133" s="423" t="s">
        <v>6198</v>
      </c>
      <c r="H133" s="423" t="s">
        <v>6029</v>
      </c>
      <c r="I133" s="423" t="s">
        <v>26</v>
      </c>
      <c r="J133" s="423" t="s">
        <v>26</v>
      </c>
      <c r="K133" s="423" t="s">
        <v>6009</v>
      </c>
      <c r="L133" s="425">
        <v>0.1</v>
      </c>
      <c r="M133" s="425">
        <v>0.9</v>
      </c>
      <c r="N133" s="425">
        <v>0</v>
      </c>
      <c r="O133" s="426">
        <v>0.1</v>
      </c>
      <c r="P133" s="426">
        <v>0.1</v>
      </c>
      <c r="Q133" s="426">
        <v>0.1</v>
      </c>
      <c r="R133" s="424">
        <v>2031</v>
      </c>
      <c r="S133" s="422">
        <v>47400</v>
      </c>
      <c r="T133" s="422">
        <v>1900</v>
      </c>
      <c r="U133" s="422">
        <v>700</v>
      </c>
      <c r="V133" s="422"/>
      <c r="W133" s="422"/>
      <c r="X133" s="422"/>
      <c r="Y133" s="422"/>
      <c r="Z133" s="422"/>
      <c r="AA133" s="422"/>
      <c r="AB133" s="422"/>
      <c r="AC133" s="296">
        <v>50000</v>
      </c>
      <c r="AD133" s="110"/>
      <c r="AF133" s="42" t="s">
        <v>1907</v>
      </c>
      <c r="AG133" s="110">
        <v>0</v>
      </c>
      <c r="AH133" s="110">
        <v>50000</v>
      </c>
      <c r="AI133" s="42" t="s">
        <v>764</v>
      </c>
      <c r="AJ133" s="112">
        <v>1</v>
      </c>
      <c r="AK133" s="112">
        <v>0</v>
      </c>
      <c r="AL133" s="529">
        <v>45000</v>
      </c>
      <c r="AM133" s="529">
        <v>4740</v>
      </c>
      <c r="AN133" s="529">
        <v>190</v>
      </c>
      <c r="AO133" s="529">
        <v>70</v>
      </c>
      <c r="AP133" s="529">
        <v>0</v>
      </c>
      <c r="AQ133" s="529">
        <v>0</v>
      </c>
      <c r="AR133" s="529">
        <v>0</v>
      </c>
      <c r="AS133" s="529">
        <v>0</v>
      </c>
      <c r="AT133" s="529">
        <v>0</v>
      </c>
      <c r="AU133" s="529">
        <v>0</v>
      </c>
      <c r="AV133" s="529">
        <v>0</v>
      </c>
      <c r="AW133" s="529">
        <v>5000</v>
      </c>
      <c r="AX133" s="529">
        <v>0</v>
      </c>
      <c r="AY133" s="116">
        <v>0</v>
      </c>
      <c r="AZ133" s="42"/>
      <c r="BA133" s="529">
        <v>0</v>
      </c>
      <c r="BB133" s="529">
        <v>0</v>
      </c>
      <c r="BC133" s="529">
        <v>0</v>
      </c>
      <c r="BD133" s="529">
        <v>0</v>
      </c>
      <c r="BE133" s="529">
        <v>0</v>
      </c>
      <c r="BF133" s="529">
        <v>0</v>
      </c>
      <c r="BG133" s="529">
        <v>0</v>
      </c>
      <c r="BH133" s="529">
        <v>0</v>
      </c>
      <c r="BI133" s="529">
        <v>0</v>
      </c>
      <c r="BJ133" s="529">
        <v>0</v>
      </c>
      <c r="BK133" s="529">
        <v>0</v>
      </c>
      <c r="BL133" s="42" t="s">
        <v>7188</v>
      </c>
      <c r="BM133" s="350" t="s">
        <v>7331</v>
      </c>
      <c r="BS133" s="42"/>
      <c r="BT133" s="42"/>
      <c r="BU133" s="42"/>
      <c r="BV133" s="42"/>
      <c r="BW133" s="42"/>
      <c r="BX133" s="42"/>
      <c r="BY133" s="42"/>
      <c r="BZ133" s="42"/>
      <c r="CA133" s="42"/>
      <c r="CB133" s="42"/>
      <c r="CC133" s="42"/>
      <c r="CD133" s="42"/>
      <c r="CE133" s="42"/>
      <c r="CF133" s="42"/>
    </row>
    <row r="134" spans="1:84" ht="14.5">
      <c r="A134" s="424" t="s">
        <v>1980</v>
      </c>
      <c r="B134" s="424" t="s">
        <v>26</v>
      </c>
      <c r="C134" s="424" t="s">
        <v>809</v>
      </c>
      <c r="D134" s="424" t="s">
        <v>6199</v>
      </c>
      <c r="E134">
        <v>20310</v>
      </c>
      <c r="F134" s="504" t="s">
        <v>6200</v>
      </c>
      <c r="G134" s="423" t="s">
        <v>6201</v>
      </c>
      <c r="H134" s="423" t="s">
        <v>5961</v>
      </c>
      <c r="I134" s="423" t="s">
        <v>26</v>
      </c>
      <c r="J134" s="423" t="s">
        <v>26</v>
      </c>
      <c r="K134" s="423" t="s">
        <v>6013</v>
      </c>
      <c r="L134" s="425">
        <v>0.1</v>
      </c>
      <c r="M134" s="425">
        <v>0.4</v>
      </c>
      <c r="N134" s="425">
        <v>0.5</v>
      </c>
      <c r="O134" s="426">
        <v>0.1</v>
      </c>
      <c r="P134" s="426">
        <v>0.1</v>
      </c>
      <c r="Q134" s="426">
        <v>0.1</v>
      </c>
      <c r="R134" s="424">
        <v>2031</v>
      </c>
      <c r="S134" s="422">
        <v>60000</v>
      </c>
      <c r="T134" s="422">
        <v>33000</v>
      </c>
      <c r="U134" s="422">
        <v>1285720</v>
      </c>
      <c r="V134" s="422">
        <v>1369280</v>
      </c>
      <c r="W134" s="336"/>
      <c r="X134" s="422"/>
      <c r="Y134" s="336"/>
      <c r="Z134" s="336"/>
      <c r="AA134" s="422"/>
      <c r="AB134" s="422"/>
      <c r="AC134" s="296">
        <v>2748000</v>
      </c>
      <c r="AD134" s="110"/>
      <c r="AF134" s="42" t="s">
        <v>1909</v>
      </c>
      <c r="AG134" s="110">
        <v>0</v>
      </c>
      <c r="AH134" s="110">
        <v>2748000</v>
      </c>
      <c r="AI134" s="42" t="s">
        <v>764</v>
      </c>
      <c r="AJ134" s="112">
        <v>1</v>
      </c>
      <c r="AK134" s="112">
        <v>0</v>
      </c>
      <c r="AL134" s="529">
        <v>2473200</v>
      </c>
      <c r="AM134" s="529">
        <v>6000</v>
      </c>
      <c r="AN134" s="529">
        <v>3300</v>
      </c>
      <c r="AO134" s="529">
        <v>128572</v>
      </c>
      <c r="AP134" s="529">
        <v>136928</v>
      </c>
      <c r="AQ134" s="529">
        <v>0</v>
      </c>
      <c r="AR134" s="529">
        <v>0</v>
      </c>
      <c r="AS134" s="529">
        <v>0</v>
      </c>
      <c r="AT134" s="529">
        <v>0</v>
      </c>
      <c r="AU134" s="529">
        <v>0</v>
      </c>
      <c r="AV134" s="529">
        <v>0</v>
      </c>
      <c r="AW134" s="529">
        <v>274800</v>
      </c>
      <c r="AX134" s="529">
        <v>0</v>
      </c>
      <c r="AY134" s="116">
        <v>0</v>
      </c>
      <c r="AZ134" s="42"/>
      <c r="BA134" s="529">
        <v>0</v>
      </c>
      <c r="BB134" s="529">
        <v>0</v>
      </c>
      <c r="BC134" s="529">
        <v>0</v>
      </c>
      <c r="BD134" s="529">
        <v>0</v>
      </c>
      <c r="BE134" s="529">
        <v>0</v>
      </c>
      <c r="BF134" s="529">
        <v>0</v>
      </c>
      <c r="BG134" s="529">
        <v>0</v>
      </c>
      <c r="BH134" s="529">
        <v>0</v>
      </c>
      <c r="BI134" s="529">
        <v>0</v>
      </c>
      <c r="BJ134" s="529">
        <v>0</v>
      </c>
      <c r="BK134" s="529">
        <v>0</v>
      </c>
      <c r="BL134" s="42" t="s">
        <v>7188</v>
      </c>
      <c r="BM134" s="350" t="s">
        <v>7332</v>
      </c>
      <c r="BS134" s="42"/>
      <c r="BT134" s="42"/>
      <c r="BU134" s="42"/>
      <c r="BV134" s="42"/>
      <c r="BW134" s="42"/>
      <c r="BX134" s="42"/>
      <c r="BY134" s="42"/>
      <c r="BZ134" s="42"/>
      <c r="CA134" s="42"/>
      <c r="CB134" s="42"/>
      <c r="CC134" s="42"/>
      <c r="CD134" s="42"/>
      <c r="CE134" s="42"/>
      <c r="CF134" s="42"/>
    </row>
    <row r="135" spans="1:84" ht="91">
      <c r="A135" s="424" t="s">
        <v>1980</v>
      </c>
      <c r="B135" s="424" t="s">
        <v>26</v>
      </c>
      <c r="C135" s="424" t="s">
        <v>868</v>
      </c>
      <c r="D135" s="424" t="s">
        <v>6202</v>
      </c>
      <c r="E135">
        <v>21883</v>
      </c>
      <c r="F135" s="504" t="s">
        <v>6203</v>
      </c>
      <c r="G135" s="423" t="s">
        <v>6204</v>
      </c>
      <c r="H135" s="423" t="s">
        <v>1962</v>
      </c>
      <c r="I135" s="423" t="s">
        <v>26</v>
      </c>
      <c r="J135" s="423" t="s">
        <v>26</v>
      </c>
      <c r="K135" s="423" t="s">
        <v>6055</v>
      </c>
      <c r="L135" s="425">
        <v>0.05</v>
      </c>
      <c r="M135" s="425">
        <v>0.2</v>
      </c>
      <c r="N135" s="425">
        <v>0.75</v>
      </c>
      <c r="O135" s="426">
        <v>0.05</v>
      </c>
      <c r="P135" s="426">
        <v>0.05</v>
      </c>
      <c r="Q135" s="426">
        <v>0.05</v>
      </c>
      <c r="R135" s="424">
        <v>2031</v>
      </c>
      <c r="S135" s="422">
        <v>4161400</v>
      </c>
      <c r="T135" s="422"/>
      <c r="U135" s="422"/>
      <c r="V135" s="422"/>
      <c r="W135" s="422"/>
      <c r="X135" s="422"/>
      <c r="Y135" s="422"/>
      <c r="Z135" s="422"/>
      <c r="AA135" s="422"/>
      <c r="AB135" s="422"/>
      <c r="AC135" s="296">
        <v>4161400</v>
      </c>
      <c r="AD135" s="110"/>
      <c r="AF135" s="42" t="s">
        <v>1886</v>
      </c>
      <c r="AG135" s="110">
        <v>0</v>
      </c>
      <c r="AH135" s="110">
        <v>4161400</v>
      </c>
      <c r="AI135" s="42" t="s">
        <v>764</v>
      </c>
      <c r="AJ135" s="112">
        <v>1</v>
      </c>
      <c r="AK135" s="112">
        <v>0</v>
      </c>
      <c r="AL135" s="529">
        <v>3953330</v>
      </c>
      <c r="AM135" s="529">
        <v>208070</v>
      </c>
      <c r="AN135" s="529">
        <v>0</v>
      </c>
      <c r="AO135" s="529">
        <v>0</v>
      </c>
      <c r="AP135" s="529">
        <v>0</v>
      </c>
      <c r="AQ135" s="529">
        <v>0</v>
      </c>
      <c r="AR135" s="529">
        <v>0</v>
      </c>
      <c r="AS135" s="529">
        <v>0</v>
      </c>
      <c r="AT135" s="529">
        <v>0</v>
      </c>
      <c r="AU135" s="529">
        <v>0</v>
      </c>
      <c r="AV135" s="529">
        <v>0</v>
      </c>
      <c r="AW135" s="529">
        <v>208070</v>
      </c>
      <c r="AX135" s="529">
        <v>0</v>
      </c>
      <c r="AY135" s="116">
        <v>0</v>
      </c>
      <c r="AZ135" s="42"/>
      <c r="BA135" s="529">
        <v>0</v>
      </c>
      <c r="BB135" s="529">
        <v>0</v>
      </c>
      <c r="BC135" s="529">
        <v>0</v>
      </c>
      <c r="BD135" s="529">
        <v>0</v>
      </c>
      <c r="BE135" s="529">
        <v>0</v>
      </c>
      <c r="BF135" s="529">
        <v>0</v>
      </c>
      <c r="BG135" s="529">
        <v>0</v>
      </c>
      <c r="BH135" s="529">
        <v>0</v>
      </c>
      <c r="BI135" s="529">
        <v>0</v>
      </c>
      <c r="BJ135" s="529">
        <v>0</v>
      </c>
      <c r="BK135" s="529">
        <v>0</v>
      </c>
      <c r="BL135" s="42" t="s">
        <v>7188</v>
      </c>
      <c r="BM135" s="350" t="s">
        <v>7333</v>
      </c>
      <c r="BS135" s="42"/>
      <c r="BT135" s="42"/>
      <c r="BU135" s="42"/>
      <c r="BV135" s="42"/>
      <c r="BW135" s="42"/>
      <c r="BX135" s="42"/>
      <c r="BY135" s="42"/>
      <c r="BZ135" s="42"/>
      <c r="CA135" s="42"/>
      <c r="CB135" s="42"/>
      <c r="CC135" s="42"/>
      <c r="CD135" s="42"/>
      <c r="CE135" s="42"/>
      <c r="CF135" s="42"/>
    </row>
    <row r="136" spans="1:84" ht="52">
      <c r="A136" s="424" t="s">
        <v>1980</v>
      </c>
      <c r="B136" s="424" t="s">
        <v>26</v>
      </c>
      <c r="C136" s="424" t="s">
        <v>832</v>
      </c>
      <c r="D136" s="424" t="s">
        <v>6205</v>
      </c>
      <c r="E136">
        <v>21981</v>
      </c>
      <c r="F136" s="504" t="s">
        <v>6206</v>
      </c>
      <c r="G136" s="423" t="s">
        <v>6207</v>
      </c>
      <c r="H136" s="423" t="s">
        <v>1962</v>
      </c>
      <c r="I136" s="423" t="s">
        <v>26</v>
      </c>
      <c r="J136" s="423" t="s">
        <v>26</v>
      </c>
      <c r="K136" s="423" t="s">
        <v>6055</v>
      </c>
      <c r="L136" s="425">
        <v>0.6</v>
      </c>
      <c r="M136" s="425">
        <v>0.3</v>
      </c>
      <c r="N136" s="425">
        <v>0.1</v>
      </c>
      <c r="O136" s="426">
        <v>0.6</v>
      </c>
      <c r="P136" s="426">
        <v>0.6</v>
      </c>
      <c r="Q136" s="426">
        <v>0.6</v>
      </c>
      <c r="R136" s="424">
        <v>2031</v>
      </c>
      <c r="S136" s="422"/>
      <c r="T136" s="422"/>
      <c r="U136" s="422"/>
      <c r="V136" s="422">
        <v>122047</v>
      </c>
      <c r="W136" s="336">
        <v>324086</v>
      </c>
      <c r="X136" s="422">
        <v>1808431</v>
      </c>
      <c r="Y136" s="422"/>
      <c r="Z136" s="422"/>
      <c r="AA136" s="422"/>
      <c r="AB136" s="422"/>
      <c r="AC136" s="296">
        <v>2254564</v>
      </c>
      <c r="AD136" s="110"/>
      <c r="AF136" s="42" t="s">
        <v>1886</v>
      </c>
      <c r="AG136" s="110">
        <v>0</v>
      </c>
      <c r="AH136" s="110">
        <v>2254564</v>
      </c>
      <c r="AI136" s="42" t="s">
        <v>764</v>
      </c>
      <c r="AJ136" s="112">
        <v>1</v>
      </c>
      <c r="AK136" s="112">
        <v>0</v>
      </c>
      <c r="AL136" s="529">
        <v>901825.60000000009</v>
      </c>
      <c r="AM136" s="529">
        <v>0</v>
      </c>
      <c r="AN136" s="529">
        <v>0</v>
      </c>
      <c r="AO136" s="529">
        <v>0</v>
      </c>
      <c r="AP136" s="529">
        <v>73228.2</v>
      </c>
      <c r="AQ136" s="529">
        <v>194451.6</v>
      </c>
      <c r="AR136" s="529">
        <v>1085058.5999999999</v>
      </c>
      <c r="AS136" s="529">
        <v>0</v>
      </c>
      <c r="AT136" s="529">
        <v>0</v>
      </c>
      <c r="AU136" s="529">
        <v>0</v>
      </c>
      <c r="AV136" s="529">
        <v>0</v>
      </c>
      <c r="AW136" s="529">
        <v>1352738.4</v>
      </c>
      <c r="AX136" s="529">
        <v>0</v>
      </c>
      <c r="AY136" s="116">
        <v>0</v>
      </c>
      <c r="AZ136" s="42"/>
      <c r="BA136" s="529">
        <v>0</v>
      </c>
      <c r="BB136" s="529">
        <v>0</v>
      </c>
      <c r="BC136" s="529">
        <v>0</v>
      </c>
      <c r="BD136" s="529">
        <v>0</v>
      </c>
      <c r="BE136" s="529">
        <v>0</v>
      </c>
      <c r="BF136" s="529">
        <v>0</v>
      </c>
      <c r="BG136" s="529">
        <v>0</v>
      </c>
      <c r="BH136" s="529">
        <v>0</v>
      </c>
      <c r="BI136" s="529">
        <v>0</v>
      </c>
      <c r="BJ136" s="529">
        <v>0</v>
      </c>
      <c r="BK136" s="529">
        <v>0</v>
      </c>
      <c r="BL136" s="42" t="s">
        <v>7188</v>
      </c>
      <c r="BM136" s="350" t="s">
        <v>7334</v>
      </c>
      <c r="BS136" s="42"/>
      <c r="BT136" s="42"/>
      <c r="BU136" s="42"/>
      <c r="BV136" s="42"/>
      <c r="BW136" s="42"/>
      <c r="BX136" s="42"/>
      <c r="BY136" s="42"/>
      <c r="BZ136" s="42"/>
      <c r="CA136" s="42"/>
      <c r="CB136" s="42"/>
      <c r="CC136" s="42"/>
      <c r="CD136" s="42"/>
      <c r="CE136" s="42"/>
      <c r="CF136" s="42"/>
    </row>
    <row r="137" spans="1:84" ht="52">
      <c r="A137" s="424" t="s">
        <v>1980</v>
      </c>
      <c r="B137" s="424" t="s">
        <v>26</v>
      </c>
      <c r="C137" s="424" t="s">
        <v>832</v>
      </c>
      <c r="D137" s="424" t="s">
        <v>6208</v>
      </c>
      <c r="E137">
        <v>22057</v>
      </c>
      <c r="F137" s="504" t="s">
        <v>6209</v>
      </c>
      <c r="G137" s="423" t="s">
        <v>6210</v>
      </c>
      <c r="H137" s="423" t="s">
        <v>1967</v>
      </c>
      <c r="I137" s="423" t="s">
        <v>26</v>
      </c>
      <c r="J137" s="423" t="s">
        <v>26</v>
      </c>
      <c r="K137" s="423" t="s">
        <v>6021</v>
      </c>
      <c r="L137" s="425">
        <v>0.8</v>
      </c>
      <c r="M137" s="425">
        <v>0.2</v>
      </c>
      <c r="N137" s="425">
        <v>0</v>
      </c>
      <c r="O137" s="426">
        <v>0.8</v>
      </c>
      <c r="P137" s="426">
        <v>0.8</v>
      </c>
      <c r="Q137" s="426">
        <v>0.8</v>
      </c>
      <c r="R137" s="424">
        <v>2031</v>
      </c>
      <c r="S137" s="422"/>
      <c r="T137" s="336"/>
      <c r="U137" s="336"/>
      <c r="V137" s="422">
        <v>132000</v>
      </c>
      <c r="W137" s="422">
        <v>970000</v>
      </c>
      <c r="X137" s="422"/>
      <c r="Y137" s="422"/>
      <c r="Z137" s="422"/>
      <c r="AA137" s="422"/>
      <c r="AB137" s="422"/>
      <c r="AC137" s="296">
        <v>1102000</v>
      </c>
      <c r="AD137" s="110"/>
      <c r="AF137" s="42" t="s">
        <v>1885</v>
      </c>
      <c r="AG137" s="110">
        <v>0</v>
      </c>
      <c r="AH137" s="110">
        <v>1102000</v>
      </c>
      <c r="AI137" s="42" t="s">
        <v>764</v>
      </c>
      <c r="AJ137" s="112">
        <v>1</v>
      </c>
      <c r="AK137" s="112">
        <v>0</v>
      </c>
      <c r="AL137" s="529">
        <v>220399.99999999994</v>
      </c>
      <c r="AM137" s="529">
        <v>0</v>
      </c>
      <c r="AN137" s="529">
        <v>0</v>
      </c>
      <c r="AO137" s="529">
        <v>0</v>
      </c>
      <c r="AP137" s="529">
        <v>105600</v>
      </c>
      <c r="AQ137" s="529">
        <v>776000</v>
      </c>
      <c r="AR137" s="529">
        <v>0</v>
      </c>
      <c r="AS137" s="529">
        <v>0</v>
      </c>
      <c r="AT137" s="529">
        <v>0</v>
      </c>
      <c r="AU137" s="529">
        <v>0</v>
      </c>
      <c r="AV137" s="529">
        <v>0</v>
      </c>
      <c r="AW137" s="529">
        <v>881600</v>
      </c>
      <c r="AX137" s="529">
        <v>0</v>
      </c>
      <c r="AY137" s="116">
        <v>0</v>
      </c>
      <c r="AZ137" s="42"/>
      <c r="BA137" s="529">
        <v>0</v>
      </c>
      <c r="BB137" s="529">
        <v>0</v>
      </c>
      <c r="BC137" s="529">
        <v>0</v>
      </c>
      <c r="BD137" s="529">
        <v>0</v>
      </c>
      <c r="BE137" s="529">
        <v>0</v>
      </c>
      <c r="BF137" s="529">
        <v>0</v>
      </c>
      <c r="BG137" s="529">
        <v>0</v>
      </c>
      <c r="BH137" s="529">
        <v>0</v>
      </c>
      <c r="BI137" s="529">
        <v>0</v>
      </c>
      <c r="BJ137" s="529">
        <v>0</v>
      </c>
      <c r="BK137" s="529">
        <v>0</v>
      </c>
      <c r="BL137" s="42" t="s">
        <v>7188</v>
      </c>
      <c r="BM137" s="350" t="s">
        <v>7335</v>
      </c>
      <c r="BS137" s="42"/>
      <c r="BT137" s="42"/>
      <c r="BU137" s="42"/>
      <c r="BV137" s="42"/>
      <c r="BW137" s="42"/>
      <c r="BX137" s="42"/>
      <c r="BY137" s="42"/>
      <c r="BZ137" s="42"/>
      <c r="CA137" s="42"/>
      <c r="CB137" s="42"/>
      <c r="CC137" s="42"/>
      <c r="CD137" s="42"/>
      <c r="CE137" s="42"/>
      <c r="CF137" s="42"/>
    </row>
    <row r="138" spans="1:84" ht="39">
      <c r="A138" s="424" t="s">
        <v>1980</v>
      </c>
      <c r="B138" s="424" t="s">
        <v>26</v>
      </c>
      <c r="C138" s="424" t="s">
        <v>912</v>
      </c>
      <c r="D138" s="424" t="s">
        <v>6211</v>
      </c>
      <c r="E138">
        <v>22059</v>
      </c>
      <c r="F138" s="504" t="s">
        <v>6212</v>
      </c>
      <c r="G138" s="423" t="s">
        <v>6213</v>
      </c>
      <c r="H138" s="423" t="s">
        <v>1962</v>
      </c>
      <c r="I138" s="423" t="s">
        <v>26</v>
      </c>
      <c r="J138" s="423" t="s">
        <v>26</v>
      </c>
      <c r="K138" s="423" t="s">
        <v>6045</v>
      </c>
      <c r="L138" s="425">
        <v>0.7</v>
      </c>
      <c r="M138" s="425">
        <v>0.3</v>
      </c>
      <c r="N138" s="425">
        <v>0</v>
      </c>
      <c r="O138" s="426">
        <v>0.7</v>
      </c>
      <c r="P138" s="426">
        <v>0.7</v>
      </c>
      <c r="Q138" s="426">
        <v>0.7</v>
      </c>
      <c r="R138" s="424">
        <v>2031</v>
      </c>
      <c r="S138" s="422">
        <v>500000</v>
      </c>
      <c r="T138" s="422">
        <v>500000</v>
      </c>
      <c r="U138" s="336"/>
      <c r="V138" s="422"/>
      <c r="W138" s="422"/>
      <c r="X138" s="422"/>
      <c r="Y138" s="422"/>
      <c r="Z138" s="422"/>
      <c r="AA138" s="422"/>
      <c r="AB138" s="422"/>
      <c r="AC138" s="296">
        <v>1000000</v>
      </c>
      <c r="AD138" s="110"/>
      <c r="AF138" s="42" t="s">
        <v>1912</v>
      </c>
      <c r="AG138" s="110">
        <v>0</v>
      </c>
      <c r="AH138" s="110">
        <v>1000000</v>
      </c>
      <c r="AI138" s="42" t="s">
        <v>764</v>
      </c>
      <c r="AJ138" s="112">
        <v>1</v>
      </c>
      <c r="AK138" s="112">
        <v>0</v>
      </c>
      <c r="AL138" s="529">
        <v>300000.00000000006</v>
      </c>
      <c r="AM138" s="529">
        <v>350000</v>
      </c>
      <c r="AN138" s="529">
        <v>350000</v>
      </c>
      <c r="AO138" s="529">
        <v>0</v>
      </c>
      <c r="AP138" s="529">
        <v>0</v>
      </c>
      <c r="AQ138" s="529">
        <v>0</v>
      </c>
      <c r="AR138" s="529">
        <v>0</v>
      </c>
      <c r="AS138" s="529">
        <v>0</v>
      </c>
      <c r="AT138" s="529">
        <v>0</v>
      </c>
      <c r="AU138" s="529">
        <v>0</v>
      </c>
      <c r="AV138" s="529">
        <v>0</v>
      </c>
      <c r="AW138" s="529">
        <v>700000</v>
      </c>
      <c r="AX138" s="529">
        <v>0</v>
      </c>
      <c r="AY138" s="116">
        <v>0</v>
      </c>
      <c r="AZ138" s="42"/>
      <c r="BA138" s="529">
        <v>0</v>
      </c>
      <c r="BB138" s="529">
        <v>0</v>
      </c>
      <c r="BC138" s="529">
        <v>0</v>
      </c>
      <c r="BD138" s="529">
        <v>0</v>
      </c>
      <c r="BE138" s="529">
        <v>0</v>
      </c>
      <c r="BF138" s="529">
        <v>0</v>
      </c>
      <c r="BG138" s="529">
        <v>0</v>
      </c>
      <c r="BH138" s="529">
        <v>0</v>
      </c>
      <c r="BI138" s="529">
        <v>0</v>
      </c>
      <c r="BJ138" s="529">
        <v>0</v>
      </c>
      <c r="BK138" s="529">
        <v>0</v>
      </c>
      <c r="BL138" s="42" t="s">
        <v>7188</v>
      </c>
      <c r="BM138" s="350" t="s">
        <v>7336</v>
      </c>
      <c r="BS138" s="42"/>
      <c r="BT138" s="42"/>
      <c r="BU138" s="42"/>
      <c r="BV138" s="42"/>
      <c r="BW138" s="42"/>
      <c r="BX138" s="42"/>
      <c r="BY138" s="42"/>
      <c r="BZ138" s="42"/>
      <c r="CA138" s="42"/>
      <c r="CB138" s="42"/>
      <c r="CC138" s="42"/>
      <c r="CD138" s="42"/>
      <c r="CE138" s="42"/>
      <c r="CF138" s="42"/>
    </row>
    <row r="139" spans="1:84" ht="26">
      <c r="A139" s="424" t="s">
        <v>1980</v>
      </c>
      <c r="B139" s="424" t="s">
        <v>26</v>
      </c>
      <c r="C139" s="424" t="s">
        <v>798</v>
      </c>
      <c r="D139" s="424" t="s">
        <v>6214</v>
      </c>
      <c r="E139">
        <v>22060</v>
      </c>
      <c r="F139" s="504" t="s">
        <v>6215</v>
      </c>
      <c r="G139" s="423" t="s">
        <v>6216</v>
      </c>
      <c r="H139" s="423" t="s">
        <v>1965</v>
      </c>
      <c r="I139" s="423" t="s">
        <v>26</v>
      </c>
      <c r="J139" s="423" t="s">
        <v>26</v>
      </c>
      <c r="K139" s="423" t="s">
        <v>6055</v>
      </c>
      <c r="L139" s="425">
        <v>0.2</v>
      </c>
      <c r="M139" s="425">
        <v>0.8</v>
      </c>
      <c r="N139" s="425">
        <v>0</v>
      </c>
      <c r="O139" s="426">
        <v>0.2</v>
      </c>
      <c r="P139" s="426">
        <v>0.2</v>
      </c>
      <c r="Q139" s="426">
        <v>0.2</v>
      </c>
      <c r="R139" s="424">
        <v>2031</v>
      </c>
      <c r="S139" s="422"/>
      <c r="T139" s="336"/>
      <c r="U139" s="336"/>
      <c r="V139" s="422">
        <v>181000</v>
      </c>
      <c r="W139" s="422">
        <v>2000000</v>
      </c>
      <c r="X139" s="422"/>
      <c r="Y139" s="422"/>
      <c r="Z139" s="422"/>
      <c r="AA139" s="422"/>
      <c r="AB139" s="422"/>
      <c r="AC139" s="296">
        <v>2181000</v>
      </c>
      <c r="AD139" s="110"/>
      <c r="AF139" s="42" t="s">
        <v>1886</v>
      </c>
      <c r="AG139" s="110">
        <v>0</v>
      </c>
      <c r="AH139" s="110">
        <v>2181000</v>
      </c>
      <c r="AI139" s="42" t="s">
        <v>764</v>
      </c>
      <c r="AJ139" s="112">
        <v>1</v>
      </c>
      <c r="AK139" s="112">
        <v>0</v>
      </c>
      <c r="AL139" s="529">
        <v>1744800</v>
      </c>
      <c r="AM139" s="529">
        <v>0</v>
      </c>
      <c r="AN139" s="529">
        <v>0</v>
      </c>
      <c r="AO139" s="529">
        <v>0</v>
      </c>
      <c r="AP139" s="529">
        <v>36200</v>
      </c>
      <c r="AQ139" s="529">
        <v>400000</v>
      </c>
      <c r="AR139" s="529">
        <v>0</v>
      </c>
      <c r="AS139" s="529">
        <v>0</v>
      </c>
      <c r="AT139" s="529">
        <v>0</v>
      </c>
      <c r="AU139" s="529">
        <v>0</v>
      </c>
      <c r="AV139" s="529">
        <v>0</v>
      </c>
      <c r="AW139" s="529">
        <v>436200</v>
      </c>
      <c r="AX139" s="529">
        <v>0</v>
      </c>
      <c r="AY139" s="116">
        <v>0</v>
      </c>
      <c r="AZ139" s="42"/>
      <c r="BA139" s="529">
        <v>0</v>
      </c>
      <c r="BB139" s="529">
        <v>0</v>
      </c>
      <c r="BC139" s="529">
        <v>0</v>
      </c>
      <c r="BD139" s="529">
        <v>0</v>
      </c>
      <c r="BE139" s="529">
        <v>0</v>
      </c>
      <c r="BF139" s="529">
        <v>0</v>
      </c>
      <c r="BG139" s="529">
        <v>0</v>
      </c>
      <c r="BH139" s="529">
        <v>0</v>
      </c>
      <c r="BI139" s="529">
        <v>0</v>
      </c>
      <c r="BJ139" s="529">
        <v>0</v>
      </c>
      <c r="BK139" s="529">
        <v>0</v>
      </c>
      <c r="BL139" s="42" t="s">
        <v>7188</v>
      </c>
      <c r="BM139" s="350" t="s">
        <v>7337</v>
      </c>
      <c r="BS139" s="42"/>
      <c r="BT139" s="42"/>
      <c r="BU139" s="42"/>
      <c r="BV139" s="42"/>
      <c r="BW139" s="42"/>
      <c r="BX139" s="42"/>
      <c r="BY139" s="42"/>
      <c r="BZ139" s="42"/>
      <c r="CA139" s="42"/>
      <c r="CB139" s="42"/>
      <c r="CC139" s="42"/>
      <c r="CD139" s="42"/>
      <c r="CE139" s="42"/>
      <c r="CF139" s="42"/>
    </row>
    <row r="140" spans="1:84" ht="29">
      <c r="A140" s="424" t="s">
        <v>1980</v>
      </c>
      <c r="B140" s="424" t="s">
        <v>26</v>
      </c>
      <c r="C140" s="424" t="s">
        <v>868</v>
      </c>
      <c r="D140" s="424" t="s">
        <v>6217</v>
      </c>
      <c r="E140">
        <v>22715</v>
      </c>
      <c r="F140" s="504" t="s">
        <v>6218</v>
      </c>
      <c r="G140" s="427" t="s">
        <v>6932</v>
      </c>
      <c r="H140" s="423" t="s">
        <v>1979</v>
      </c>
      <c r="I140" s="423" t="s">
        <v>26</v>
      </c>
      <c r="J140" s="423" t="s">
        <v>26</v>
      </c>
      <c r="K140" s="423" t="s">
        <v>6033</v>
      </c>
      <c r="L140" s="425">
        <v>0.35</v>
      </c>
      <c r="M140" s="425">
        <v>0.65</v>
      </c>
      <c r="N140" s="425">
        <v>0</v>
      </c>
      <c r="O140" s="426">
        <v>0.35</v>
      </c>
      <c r="P140" s="426">
        <v>0.35</v>
      </c>
      <c r="Q140" s="426">
        <v>0.35</v>
      </c>
      <c r="R140" s="424">
        <v>2031</v>
      </c>
      <c r="S140" s="422">
        <v>6000000</v>
      </c>
      <c r="T140" s="422">
        <v>0</v>
      </c>
      <c r="U140" s="422"/>
      <c r="V140" s="422"/>
      <c r="W140" s="422"/>
      <c r="X140" s="422"/>
      <c r="Y140" s="422"/>
      <c r="Z140" s="422"/>
      <c r="AA140" s="422"/>
      <c r="AB140" s="422"/>
      <c r="AC140" s="296">
        <v>6000000</v>
      </c>
      <c r="AD140" s="110"/>
      <c r="AF140" s="42" t="s">
        <v>1894</v>
      </c>
      <c r="AG140" s="110">
        <v>0</v>
      </c>
      <c r="AH140" s="110">
        <v>6000000</v>
      </c>
      <c r="AI140" s="42" t="s">
        <v>764</v>
      </c>
      <c r="AJ140" s="112">
        <v>1</v>
      </c>
      <c r="AK140" s="112">
        <v>0</v>
      </c>
      <c r="AL140" s="529">
        <v>3900000</v>
      </c>
      <c r="AM140" s="529">
        <v>2100000</v>
      </c>
      <c r="AN140" s="529">
        <v>0</v>
      </c>
      <c r="AO140" s="529">
        <v>0</v>
      </c>
      <c r="AP140" s="529">
        <v>0</v>
      </c>
      <c r="AQ140" s="529">
        <v>0</v>
      </c>
      <c r="AR140" s="529">
        <v>0</v>
      </c>
      <c r="AS140" s="529">
        <v>0</v>
      </c>
      <c r="AT140" s="529">
        <v>0</v>
      </c>
      <c r="AU140" s="529">
        <v>0</v>
      </c>
      <c r="AV140" s="529">
        <v>0</v>
      </c>
      <c r="AW140" s="529">
        <v>2100000</v>
      </c>
      <c r="AX140" s="529">
        <v>0</v>
      </c>
      <c r="AY140" s="116">
        <v>0</v>
      </c>
      <c r="AZ140" s="42"/>
      <c r="BA140" s="529">
        <v>0</v>
      </c>
      <c r="BB140" s="529">
        <v>0</v>
      </c>
      <c r="BC140" s="529">
        <v>0</v>
      </c>
      <c r="BD140" s="529">
        <v>0</v>
      </c>
      <c r="BE140" s="529">
        <v>0</v>
      </c>
      <c r="BF140" s="529">
        <v>0</v>
      </c>
      <c r="BG140" s="529">
        <v>0</v>
      </c>
      <c r="BH140" s="529">
        <v>0</v>
      </c>
      <c r="BI140" s="529">
        <v>0</v>
      </c>
      <c r="BJ140" s="529">
        <v>0</v>
      </c>
      <c r="BK140" s="529">
        <v>0</v>
      </c>
      <c r="BL140" s="42" t="s">
        <v>7188</v>
      </c>
      <c r="BM140" s="350" t="s">
        <v>7338</v>
      </c>
      <c r="BS140" s="42"/>
      <c r="BT140" s="42"/>
      <c r="BU140" s="42"/>
      <c r="BV140" s="42"/>
      <c r="BW140" s="42"/>
      <c r="BX140" s="42"/>
      <c r="BY140" s="42"/>
      <c r="BZ140" s="42"/>
      <c r="CA140" s="42"/>
      <c r="CB140" s="42"/>
      <c r="CC140" s="42"/>
      <c r="CD140" s="42"/>
      <c r="CE140" s="42"/>
      <c r="CF140" s="42"/>
    </row>
    <row r="141" spans="1:84" ht="26">
      <c r="A141" s="424" t="s">
        <v>1980</v>
      </c>
      <c r="B141" s="424" t="s">
        <v>26</v>
      </c>
      <c r="C141" s="424" t="s">
        <v>868</v>
      </c>
      <c r="D141" s="424" t="s">
        <v>6219</v>
      </c>
      <c r="E141">
        <v>25016</v>
      </c>
      <c r="F141" s="504" t="s">
        <v>6220</v>
      </c>
      <c r="G141" s="423" t="s">
        <v>6221</v>
      </c>
      <c r="H141" s="423" t="s">
        <v>1979</v>
      </c>
      <c r="I141" s="423" t="s">
        <v>26</v>
      </c>
      <c r="J141" s="423" t="s">
        <v>26</v>
      </c>
      <c r="K141" s="423" t="s">
        <v>6033</v>
      </c>
      <c r="L141" s="425">
        <v>0.1</v>
      </c>
      <c r="M141" s="425">
        <v>0.39999999999999997</v>
      </c>
      <c r="N141" s="425">
        <v>0.5</v>
      </c>
      <c r="O141" s="426">
        <v>0.1</v>
      </c>
      <c r="P141" s="426">
        <v>0.1</v>
      </c>
      <c r="Q141" s="426">
        <v>0.1</v>
      </c>
      <c r="R141" s="424">
        <v>2031</v>
      </c>
      <c r="S141" s="422">
        <v>1027000</v>
      </c>
      <c r="T141" s="422">
        <v>2540200</v>
      </c>
      <c r="U141" s="422">
        <v>1255000</v>
      </c>
      <c r="V141" s="422">
        <v>7500000</v>
      </c>
      <c r="W141" s="422"/>
      <c r="X141" s="336"/>
      <c r="Y141" s="422"/>
      <c r="Z141" s="422"/>
      <c r="AA141" s="422"/>
      <c r="AB141" s="422"/>
      <c r="AC141" s="296">
        <v>12322200</v>
      </c>
      <c r="AD141" s="110"/>
      <c r="AF141" s="42" t="s">
        <v>1894</v>
      </c>
      <c r="AG141" s="110">
        <v>0</v>
      </c>
      <c r="AH141" s="110">
        <v>12322200</v>
      </c>
      <c r="AI141" s="42" t="s">
        <v>764</v>
      </c>
      <c r="AJ141" s="112">
        <v>1</v>
      </c>
      <c r="AK141" s="112">
        <v>0</v>
      </c>
      <c r="AL141" s="529">
        <v>11089980</v>
      </c>
      <c r="AM141" s="529">
        <v>102700</v>
      </c>
      <c r="AN141" s="529">
        <v>254020</v>
      </c>
      <c r="AO141" s="529">
        <v>125500</v>
      </c>
      <c r="AP141" s="529">
        <v>750000</v>
      </c>
      <c r="AQ141" s="529">
        <v>0</v>
      </c>
      <c r="AR141" s="529">
        <v>0</v>
      </c>
      <c r="AS141" s="529">
        <v>0</v>
      </c>
      <c r="AT141" s="529">
        <v>0</v>
      </c>
      <c r="AU141" s="529">
        <v>0</v>
      </c>
      <c r="AV141" s="529">
        <v>0</v>
      </c>
      <c r="AW141" s="529">
        <v>1232220</v>
      </c>
      <c r="AX141" s="529">
        <v>0</v>
      </c>
      <c r="AY141" s="116">
        <v>0</v>
      </c>
      <c r="AZ141" s="42"/>
      <c r="BA141" s="529">
        <v>0</v>
      </c>
      <c r="BB141" s="529">
        <v>0</v>
      </c>
      <c r="BC141" s="529">
        <v>0</v>
      </c>
      <c r="BD141" s="529">
        <v>0</v>
      </c>
      <c r="BE141" s="529">
        <v>0</v>
      </c>
      <c r="BF141" s="529">
        <v>0</v>
      </c>
      <c r="BG141" s="529">
        <v>0</v>
      </c>
      <c r="BH141" s="529">
        <v>0</v>
      </c>
      <c r="BI141" s="529">
        <v>0</v>
      </c>
      <c r="BJ141" s="529">
        <v>0</v>
      </c>
      <c r="BK141" s="529">
        <v>0</v>
      </c>
      <c r="BL141" s="42" t="s">
        <v>7188</v>
      </c>
      <c r="BM141" s="350" t="s">
        <v>7339</v>
      </c>
      <c r="BS141" s="42"/>
      <c r="BT141" s="42"/>
      <c r="BU141" s="42"/>
      <c r="BV141" s="42"/>
      <c r="BW141" s="42"/>
      <c r="BX141" s="42"/>
      <c r="BY141" s="42"/>
      <c r="BZ141" s="42"/>
      <c r="CA141" s="42"/>
      <c r="CB141" s="42"/>
      <c r="CC141" s="42"/>
      <c r="CD141" s="42"/>
      <c r="CE141" s="42"/>
      <c r="CF141" s="42"/>
    </row>
    <row r="142" spans="1:84" ht="51.75" customHeight="1">
      <c r="A142" s="424" t="s">
        <v>1980</v>
      </c>
      <c r="B142" s="424" t="s">
        <v>26</v>
      </c>
      <c r="C142" s="424" t="s">
        <v>6222</v>
      </c>
      <c r="D142" s="424" t="s">
        <v>6223</v>
      </c>
      <c r="E142">
        <v>25166</v>
      </c>
      <c r="F142" s="505" t="s">
        <v>6224</v>
      </c>
      <c r="G142" s="431" t="s">
        <v>7060</v>
      </c>
      <c r="H142" s="423" t="s">
        <v>5996</v>
      </c>
      <c r="I142" s="423" t="s">
        <v>26</v>
      </c>
      <c r="J142" s="423" t="s">
        <v>26</v>
      </c>
      <c r="K142" s="432" t="s">
        <v>6083</v>
      </c>
      <c r="L142" s="425">
        <v>0.3</v>
      </c>
      <c r="M142" s="425">
        <v>0.7</v>
      </c>
      <c r="N142" s="425">
        <v>0</v>
      </c>
      <c r="O142" s="426">
        <v>0.3</v>
      </c>
      <c r="P142" s="426">
        <v>0.3</v>
      </c>
      <c r="Q142" s="426">
        <v>0.3</v>
      </c>
      <c r="R142" s="424">
        <v>2031</v>
      </c>
      <c r="S142" s="422"/>
      <c r="T142" s="422">
        <v>30000</v>
      </c>
      <c r="U142" s="422">
        <v>2005000</v>
      </c>
      <c r="V142" s="422"/>
      <c r="W142" s="422"/>
      <c r="X142" s="422"/>
      <c r="Y142" s="422"/>
      <c r="Z142" s="422"/>
      <c r="AA142" s="422"/>
      <c r="AB142" s="422"/>
      <c r="AC142" s="296">
        <v>2035000</v>
      </c>
      <c r="AD142" s="110"/>
      <c r="AF142" s="42" t="s">
        <v>1913</v>
      </c>
      <c r="AG142" s="110">
        <v>0</v>
      </c>
      <c r="AH142" s="110">
        <v>2035000</v>
      </c>
      <c r="AI142" s="42" t="s">
        <v>764</v>
      </c>
      <c r="AJ142" s="112">
        <v>1</v>
      </c>
      <c r="AK142" s="112">
        <v>0</v>
      </c>
      <c r="AL142" s="529">
        <v>1424500</v>
      </c>
      <c r="AM142" s="529">
        <v>0</v>
      </c>
      <c r="AN142" s="529">
        <v>9000</v>
      </c>
      <c r="AO142" s="529">
        <v>601500</v>
      </c>
      <c r="AP142" s="529">
        <v>0</v>
      </c>
      <c r="AQ142" s="529">
        <v>0</v>
      </c>
      <c r="AR142" s="529">
        <v>0</v>
      </c>
      <c r="AS142" s="529">
        <v>0</v>
      </c>
      <c r="AT142" s="529">
        <v>0</v>
      </c>
      <c r="AU142" s="529">
        <v>0</v>
      </c>
      <c r="AV142" s="529">
        <v>0</v>
      </c>
      <c r="AW142" s="529">
        <v>610500</v>
      </c>
      <c r="AX142" s="529">
        <v>0</v>
      </c>
      <c r="AY142" s="116">
        <v>0</v>
      </c>
      <c r="AZ142" s="42"/>
      <c r="BA142" s="529">
        <v>0</v>
      </c>
      <c r="BB142" s="529">
        <v>0</v>
      </c>
      <c r="BC142" s="529">
        <v>0</v>
      </c>
      <c r="BD142" s="529">
        <v>0</v>
      </c>
      <c r="BE142" s="529">
        <v>0</v>
      </c>
      <c r="BF142" s="529">
        <v>0</v>
      </c>
      <c r="BG142" s="529">
        <v>0</v>
      </c>
      <c r="BH142" s="529">
        <v>0</v>
      </c>
      <c r="BI142" s="529">
        <v>0</v>
      </c>
      <c r="BJ142" s="529">
        <v>0</v>
      </c>
      <c r="BK142" s="529">
        <v>0</v>
      </c>
      <c r="BL142" s="42" t="s">
        <v>7188</v>
      </c>
      <c r="BM142" s="350" t="s">
        <v>7340</v>
      </c>
      <c r="BS142" s="42"/>
      <c r="BT142" s="42"/>
      <c r="BU142" s="42"/>
      <c r="BV142" s="42"/>
      <c r="BW142" s="42"/>
      <c r="BX142" s="42"/>
      <c r="BY142" s="42"/>
      <c r="BZ142" s="42"/>
      <c r="CA142" s="42"/>
      <c r="CB142" s="42"/>
      <c r="CC142" s="42"/>
      <c r="CD142" s="42"/>
      <c r="CE142" s="42"/>
      <c r="CF142" s="42"/>
    </row>
    <row r="143" spans="1:84" ht="159.5">
      <c r="A143" s="424" t="s">
        <v>1980</v>
      </c>
      <c r="B143" s="424" t="s">
        <v>26</v>
      </c>
      <c r="C143" s="424" t="s">
        <v>809</v>
      </c>
      <c r="D143" s="424" t="s">
        <v>6226</v>
      </c>
      <c r="E143">
        <v>26301</v>
      </c>
      <c r="F143" s="504" t="s">
        <v>6227</v>
      </c>
      <c r="G143" s="427" t="s">
        <v>7070</v>
      </c>
      <c r="H143" s="423" t="s">
        <v>1962</v>
      </c>
      <c r="I143" s="423" t="s">
        <v>26</v>
      </c>
      <c r="J143" s="423" t="s">
        <v>26</v>
      </c>
      <c r="K143" s="423" t="s">
        <v>6055</v>
      </c>
      <c r="L143" s="425">
        <v>0.1</v>
      </c>
      <c r="M143" s="425">
        <v>0.45</v>
      </c>
      <c r="N143" s="425">
        <v>0.45</v>
      </c>
      <c r="O143" s="426">
        <v>0.1</v>
      </c>
      <c r="P143" s="426">
        <v>0.1</v>
      </c>
      <c r="Q143" s="426">
        <v>0.1</v>
      </c>
      <c r="R143" s="424">
        <v>2031</v>
      </c>
      <c r="S143" s="422">
        <v>124000</v>
      </c>
      <c r="T143" s="336"/>
      <c r="U143" s="422">
        <v>962000</v>
      </c>
      <c r="V143" s="422">
        <v>1668000</v>
      </c>
      <c r="W143" s="422">
        <v>1668000</v>
      </c>
      <c r="X143" s="422"/>
      <c r="Y143" s="422"/>
      <c r="Z143" s="422"/>
      <c r="AA143" s="422"/>
      <c r="AB143" s="422"/>
      <c r="AC143" s="296">
        <v>4422000</v>
      </c>
      <c r="AD143" s="110"/>
      <c r="AF143" s="42" t="s">
        <v>1886</v>
      </c>
      <c r="AG143" s="110">
        <v>0</v>
      </c>
      <c r="AH143" s="110">
        <v>4422000</v>
      </c>
      <c r="AI143" s="42" t="s">
        <v>764</v>
      </c>
      <c r="AJ143" s="112">
        <v>1</v>
      </c>
      <c r="AK143" s="112">
        <v>0</v>
      </c>
      <c r="AL143" s="529">
        <v>3979800</v>
      </c>
      <c r="AM143" s="529">
        <v>12400</v>
      </c>
      <c r="AN143" s="529">
        <v>0</v>
      </c>
      <c r="AO143" s="529">
        <v>96200</v>
      </c>
      <c r="AP143" s="529">
        <v>166800</v>
      </c>
      <c r="AQ143" s="529">
        <v>166800</v>
      </c>
      <c r="AR143" s="529">
        <v>0</v>
      </c>
      <c r="AS143" s="529">
        <v>0</v>
      </c>
      <c r="AT143" s="529">
        <v>0</v>
      </c>
      <c r="AU143" s="529">
        <v>0</v>
      </c>
      <c r="AV143" s="529">
        <v>0</v>
      </c>
      <c r="AW143" s="529">
        <v>442200</v>
      </c>
      <c r="AX143" s="529">
        <v>0</v>
      </c>
      <c r="AY143" s="116">
        <v>0</v>
      </c>
      <c r="AZ143" s="42"/>
      <c r="BA143" s="529">
        <v>0</v>
      </c>
      <c r="BB143" s="529">
        <v>0</v>
      </c>
      <c r="BC143" s="529">
        <v>0</v>
      </c>
      <c r="BD143" s="529">
        <v>0</v>
      </c>
      <c r="BE143" s="529">
        <v>0</v>
      </c>
      <c r="BF143" s="529">
        <v>0</v>
      </c>
      <c r="BG143" s="529">
        <v>0</v>
      </c>
      <c r="BH143" s="529">
        <v>0</v>
      </c>
      <c r="BI143" s="529">
        <v>0</v>
      </c>
      <c r="BJ143" s="529">
        <v>0</v>
      </c>
      <c r="BK143" s="529">
        <v>0</v>
      </c>
      <c r="BL143" s="42" t="s">
        <v>7188</v>
      </c>
      <c r="BM143" s="350" t="s">
        <v>7341</v>
      </c>
      <c r="BS143" s="42"/>
      <c r="BT143" s="42"/>
      <c r="BU143" s="42"/>
      <c r="BV143" s="42"/>
      <c r="BW143" s="42"/>
      <c r="BX143" s="42"/>
      <c r="BY143" s="42"/>
      <c r="BZ143" s="42"/>
      <c r="CA143" s="42"/>
      <c r="CB143" s="42"/>
      <c r="CC143" s="42"/>
      <c r="CD143" s="42"/>
      <c r="CE143" s="42"/>
      <c r="CF143" s="42"/>
    </row>
    <row r="144" spans="1:84" ht="52">
      <c r="A144" s="424" t="s">
        <v>1980</v>
      </c>
      <c r="B144" s="424" t="s">
        <v>26</v>
      </c>
      <c r="C144" s="424" t="s">
        <v>846</v>
      </c>
      <c r="D144" s="424" t="s">
        <v>6228</v>
      </c>
      <c r="E144">
        <v>26442</v>
      </c>
      <c r="F144" s="505" t="s">
        <v>6229</v>
      </c>
      <c r="G144" s="423" t="s">
        <v>6230</v>
      </c>
      <c r="H144" s="423" t="s">
        <v>1978</v>
      </c>
      <c r="I144" s="423" t="s">
        <v>26</v>
      </c>
      <c r="J144" s="423" t="s">
        <v>26</v>
      </c>
      <c r="K144" s="423" t="s">
        <v>6024</v>
      </c>
      <c r="L144" s="425">
        <v>0.3</v>
      </c>
      <c r="M144" s="425">
        <v>0.7</v>
      </c>
      <c r="N144" s="425">
        <v>0</v>
      </c>
      <c r="O144" s="426">
        <v>0.3</v>
      </c>
      <c r="P144" s="426">
        <v>0.3</v>
      </c>
      <c r="Q144" s="426">
        <v>0.3</v>
      </c>
      <c r="R144" s="424">
        <v>2031</v>
      </c>
      <c r="S144" s="422">
        <v>818025</v>
      </c>
      <c r="T144" s="422"/>
      <c r="U144" s="422"/>
      <c r="V144" s="422"/>
      <c r="W144" s="422"/>
      <c r="X144" s="422"/>
      <c r="Y144" s="422"/>
      <c r="Z144" s="422"/>
      <c r="AA144" s="422"/>
      <c r="AB144" s="422"/>
      <c r="AC144" s="296">
        <v>818025</v>
      </c>
      <c r="AD144" s="110"/>
      <c r="AF144" s="42" t="s">
        <v>1892</v>
      </c>
      <c r="AG144" s="110">
        <v>0</v>
      </c>
      <c r="AH144" s="110">
        <v>818025</v>
      </c>
      <c r="AI144" s="42" t="s">
        <v>764</v>
      </c>
      <c r="AJ144" s="112">
        <v>1</v>
      </c>
      <c r="AK144" s="112">
        <v>0</v>
      </c>
      <c r="AL144" s="529">
        <v>572617.5</v>
      </c>
      <c r="AM144" s="529">
        <v>245407.5</v>
      </c>
      <c r="AN144" s="529">
        <v>0</v>
      </c>
      <c r="AO144" s="529">
        <v>0</v>
      </c>
      <c r="AP144" s="529">
        <v>0</v>
      </c>
      <c r="AQ144" s="529">
        <v>0</v>
      </c>
      <c r="AR144" s="529">
        <v>0</v>
      </c>
      <c r="AS144" s="529">
        <v>0</v>
      </c>
      <c r="AT144" s="529">
        <v>0</v>
      </c>
      <c r="AU144" s="529">
        <v>0</v>
      </c>
      <c r="AV144" s="529">
        <v>0</v>
      </c>
      <c r="AW144" s="529">
        <v>245407.5</v>
      </c>
      <c r="AX144" s="529">
        <v>0</v>
      </c>
      <c r="AY144" s="116">
        <v>0</v>
      </c>
      <c r="AZ144" s="42"/>
      <c r="BA144" s="529">
        <v>0</v>
      </c>
      <c r="BB144" s="529">
        <v>0</v>
      </c>
      <c r="BC144" s="529">
        <v>0</v>
      </c>
      <c r="BD144" s="529">
        <v>0</v>
      </c>
      <c r="BE144" s="529">
        <v>0</v>
      </c>
      <c r="BF144" s="529">
        <v>0</v>
      </c>
      <c r="BG144" s="529">
        <v>0</v>
      </c>
      <c r="BH144" s="529">
        <v>0</v>
      </c>
      <c r="BI144" s="529">
        <v>0</v>
      </c>
      <c r="BJ144" s="529">
        <v>0</v>
      </c>
      <c r="BK144" s="529">
        <v>0</v>
      </c>
      <c r="BL144" s="42" t="s">
        <v>7188</v>
      </c>
      <c r="BM144" s="350" t="s">
        <v>7342</v>
      </c>
      <c r="BS144" s="42"/>
      <c r="BT144" s="42"/>
      <c r="BU144" s="42"/>
      <c r="BV144" s="42"/>
      <c r="BW144" s="42"/>
      <c r="BX144" s="42"/>
      <c r="BY144" s="42"/>
      <c r="BZ144" s="42"/>
      <c r="CA144" s="42"/>
      <c r="CB144" s="42"/>
      <c r="CC144" s="42"/>
      <c r="CD144" s="42"/>
      <c r="CE144" s="42"/>
      <c r="CF144" s="42"/>
    </row>
    <row r="145" spans="1:84" ht="14.5">
      <c r="A145" s="424" t="s">
        <v>1980</v>
      </c>
      <c r="B145" s="424" t="s">
        <v>26</v>
      </c>
      <c r="C145" s="424" t="s">
        <v>809</v>
      </c>
      <c r="D145" s="424" t="s">
        <v>6231</v>
      </c>
      <c r="E145">
        <v>26445</v>
      </c>
      <c r="F145" s="504" t="s">
        <v>6232</v>
      </c>
      <c r="G145" s="423" t="s">
        <v>6233</v>
      </c>
      <c r="H145" s="423" t="s">
        <v>1967</v>
      </c>
      <c r="I145" s="423" t="s">
        <v>26</v>
      </c>
      <c r="J145" s="423" t="s">
        <v>26</v>
      </c>
      <c r="K145" s="423" t="s">
        <v>6021</v>
      </c>
      <c r="L145" s="425">
        <v>0.3</v>
      </c>
      <c r="M145" s="425">
        <v>0.2</v>
      </c>
      <c r="N145" s="425">
        <v>0.5</v>
      </c>
      <c r="O145" s="426">
        <v>0.3</v>
      </c>
      <c r="P145" s="426">
        <v>0.3</v>
      </c>
      <c r="Q145" s="426">
        <v>0.3</v>
      </c>
      <c r="R145" s="424">
        <v>2031</v>
      </c>
      <c r="S145" s="422"/>
      <c r="T145" s="422"/>
      <c r="U145" s="422">
        <v>309500</v>
      </c>
      <c r="V145" s="422">
        <v>1237000</v>
      </c>
      <c r="W145" s="422"/>
      <c r="X145" s="422"/>
      <c r="Y145" s="422"/>
      <c r="Z145" s="422"/>
      <c r="AA145" s="422"/>
      <c r="AB145" s="422"/>
      <c r="AC145" s="296">
        <v>1546500</v>
      </c>
      <c r="AD145" s="110"/>
      <c r="AF145" s="42" t="s">
        <v>1885</v>
      </c>
      <c r="AG145" s="110">
        <v>0</v>
      </c>
      <c r="AH145" s="110">
        <v>1546500</v>
      </c>
      <c r="AI145" s="42" t="s">
        <v>764</v>
      </c>
      <c r="AJ145" s="112">
        <v>1</v>
      </c>
      <c r="AK145" s="112">
        <v>0</v>
      </c>
      <c r="AL145" s="529">
        <v>1082550</v>
      </c>
      <c r="AM145" s="529">
        <v>0</v>
      </c>
      <c r="AN145" s="529">
        <v>0</v>
      </c>
      <c r="AO145" s="529">
        <v>92850</v>
      </c>
      <c r="AP145" s="529">
        <v>371100</v>
      </c>
      <c r="AQ145" s="529">
        <v>0</v>
      </c>
      <c r="AR145" s="529">
        <v>0</v>
      </c>
      <c r="AS145" s="529">
        <v>0</v>
      </c>
      <c r="AT145" s="529">
        <v>0</v>
      </c>
      <c r="AU145" s="529">
        <v>0</v>
      </c>
      <c r="AV145" s="529">
        <v>0</v>
      </c>
      <c r="AW145" s="529">
        <v>463950</v>
      </c>
      <c r="AX145" s="529">
        <v>0</v>
      </c>
      <c r="AY145" s="116">
        <v>0</v>
      </c>
      <c r="AZ145" s="42"/>
      <c r="BA145" s="529">
        <v>0</v>
      </c>
      <c r="BB145" s="529">
        <v>0</v>
      </c>
      <c r="BC145" s="529">
        <v>0</v>
      </c>
      <c r="BD145" s="529">
        <v>0</v>
      </c>
      <c r="BE145" s="529">
        <v>0</v>
      </c>
      <c r="BF145" s="529">
        <v>0</v>
      </c>
      <c r="BG145" s="529">
        <v>0</v>
      </c>
      <c r="BH145" s="529">
        <v>0</v>
      </c>
      <c r="BI145" s="529">
        <v>0</v>
      </c>
      <c r="BJ145" s="529">
        <v>0</v>
      </c>
      <c r="BK145" s="529">
        <v>0</v>
      </c>
      <c r="BL145" s="42" t="s">
        <v>7188</v>
      </c>
      <c r="BM145" s="350" t="s">
        <v>7343</v>
      </c>
      <c r="BS145" s="42"/>
      <c r="BT145" s="42"/>
      <c r="BU145" s="42"/>
      <c r="BV145" s="42"/>
      <c r="BW145" s="42"/>
      <c r="BX145" s="42"/>
      <c r="BY145" s="42"/>
      <c r="BZ145" s="42"/>
      <c r="CA145" s="42"/>
      <c r="CB145" s="42"/>
      <c r="CC145" s="42"/>
      <c r="CD145" s="42"/>
      <c r="CE145" s="42"/>
      <c r="CF145" s="42"/>
    </row>
    <row r="146" spans="1:84" ht="78">
      <c r="A146" s="424" t="s">
        <v>1980</v>
      </c>
      <c r="B146" s="424" t="s">
        <v>26</v>
      </c>
      <c r="C146" s="424" t="s">
        <v>798</v>
      </c>
      <c r="D146" s="424" t="s">
        <v>6234</v>
      </c>
      <c r="E146">
        <v>26454</v>
      </c>
      <c r="F146" s="504" t="s">
        <v>6235</v>
      </c>
      <c r="G146" s="423" t="s">
        <v>6236</v>
      </c>
      <c r="H146" s="423" t="s">
        <v>1963</v>
      </c>
      <c r="I146" s="423" t="s">
        <v>26</v>
      </c>
      <c r="J146" s="423" t="s">
        <v>26</v>
      </c>
      <c r="K146" s="423" t="s">
        <v>6237</v>
      </c>
      <c r="L146" s="425">
        <v>0.5</v>
      </c>
      <c r="M146" s="425">
        <v>0.5</v>
      </c>
      <c r="N146" s="425">
        <v>0</v>
      </c>
      <c r="O146" s="426">
        <v>0.5</v>
      </c>
      <c r="P146" s="426">
        <v>0.5</v>
      </c>
      <c r="Q146" s="426">
        <v>0.5</v>
      </c>
      <c r="R146" s="424">
        <v>2031</v>
      </c>
      <c r="S146" s="422">
        <v>2405000</v>
      </c>
      <c r="T146" s="422"/>
      <c r="U146" s="422"/>
      <c r="V146" s="422"/>
      <c r="W146" s="422"/>
      <c r="X146" s="422"/>
      <c r="Y146" s="422"/>
      <c r="Z146" s="422"/>
      <c r="AA146" s="422"/>
      <c r="AB146" s="422"/>
      <c r="AC146" s="296">
        <v>2405000</v>
      </c>
      <c r="AD146" s="110"/>
      <c r="AF146" s="42" t="s">
        <v>1887</v>
      </c>
      <c r="AG146" s="110">
        <v>0</v>
      </c>
      <c r="AH146" s="110">
        <v>2405000</v>
      </c>
      <c r="AI146" s="42" t="s">
        <v>764</v>
      </c>
      <c r="AJ146" s="112">
        <v>1</v>
      </c>
      <c r="AK146" s="112">
        <v>0</v>
      </c>
      <c r="AL146" s="529">
        <v>1202500</v>
      </c>
      <c r="AM146" s="529">
        <v>1202500</v>
      </c>
      <c r="AN146" s="529">
        <v>0</v>
      </c>
      <c r="AO146" s="529">
        <v>0</v>
      </c>
      <c r="AP146" s="529">
        <v>0</v>
      </c>
      <c r="AQ146" s="529">
        <v>0</v>
      </c>
      <c r="AR146" s="529">
        <v>0</v>
      </c>
      <c r="AS146" s="529">
        <v>0</v>
      </c>
      <c r="AT146" s="529">
        <v>0</v>
      </c>
      <c r="AU146" s="529">
        <v>0</v>
      </c>
      <c r="AV146" s="529">
        <v>0</v>
      </c>
      <c r="AW146" s="529">
        <v>1202500</v>
      </c>
      <c r="AX146" s="529">
        <v>0</v>
      </c>
      <c r="AY146" s="116">
        <v>0</v>
      </c>
      <c r="AZ146" s="42"/>
      <c r="BA146" s="529">
        <v>0</v>
      </c>
      <c r="BB146" s="529">
        <v>0</v>
      </c>
      <c r="BC146" s="529">
        <v>0</v>
      </c>
      <c r="BD146" s="529">
        <v>0</v>
      </c>
      <c r="BE146" s="529">
        <v>0</v>
      </c>
      <c r="BF146" s="529">
        <v>0</v>
      </c>
      <c r="BG146" s="529">
        <v>0</v>
      </c>
      <c r="BH146" s="529">
        <v>0</v>
      </c>
      <c r="BI146" s="529">
        <v>0</v>
      </c>
      <c r="BJ146" s="529">
        <v>0</v>
      </c>
      <c r="BK146" s="529">
        <v>0</v>
      </c>
      <c r="BL146" s="42" t="s">
        <v>7188</v>
      </c>
      <c r="BM146" s="350" t="s">
        <v>7344</v>
      </c>
      <c r="BS146" s="42"/>
      <c r="BT146" s="42"/>
      <c r="BU146" s="42"/>
      <c r="BV146" s="42"/>
      <c r="BW146" s="42"/>
      <c r="BX146" s="42"/>
      <c r="BY146" s="42"/>
      <c r="BZ146" s="42"/>
      <c r="CA146" s="42"/>
      <c r="CB146" s="42"/>
      <c r="CC146" s="42"/>
      <c r="CD146" s="42"/>
      <c r="CE146" s="42"/>
      <c r="CF146" s="42"/>
    </row>
    <row r="147" spans="1:84" ht="65">
      <c r="A147" s="424" t="s">
        <v>1980</v>
      </c>
      <c r="B147" s="424" t="s">
        <v>26</v>
      </c>
      <c r="C147" s="424" t="s">
        <v>868</v>
      </c>
      <c r="D147" s="424" t="s">
        <v>6238</v>
      </c>
      <c r="E147">
        <v>26463</v>
      </c>
      <c r="F147" s="504" t="s">
        <v>6239</v>
      </c>
      <c r="G147" s="423" t="s">
        <v>6240</v>
      </c>
      <c r="H147" s="423" t="s">
        <v>1967</v>
      </c>
      <c r="I147" s="423" t="s">
        <v>26</v>
      </c>
      <c r="J147" s="423" t="s">
        <v>26</v>
      </c>
      <c r="K147" s="423" t="s">
        <v>6021</v>
      </c>
      <c r="L147" s="425">
        <v>0.1</v>
      </c>
      <c r="M147" s="425">
        <v>0</v>
      </c>
      <c r="N147" s="425">
        <v>0.9</v>
      </c>
      <c r="O147" s="426">
        <v>0.1</v>
      </c>
      <c r="P147" s="426">
        <v>0.1</v>
      </c>
      <c r="Q147" s="426">
        <v>0.1</v>
      </c>
      <c r="R147" s="424">
        <v>2031</v>
      </c>
      <c r="S147" s="422">
        <v>159000</v>
      </c>
      <c r="T147" s="422">
        <v>600000</v>
      </c>
      <c r="U147" s="422"/>
      <c r="V147" s="422"/>
      <c r="W147" s="422"/>
      <c r="X147" s="422"/>
      <c r="Y147" s="422"/>
      <c r="Z147" s="422"/>
      <c r="AA147" s="422"/>
      <c r="AB147" s="422"/>
      <c r="AC147" s="296">
        <v>759000</v>
      </c>
      <c r="AD147" s="110"/>
      <c r="AF147" s="42" t="s">
        <v>1885</v>
      </c>
      <c r="AG147" s="110">
        <v>0</v>
      </c>
      <c r="AH147" s="110">
        <v>759000</v>
      </c>
      <c r="AI147" s="42" t="s">
        <v>764</v>
      </c>
      <c r="AJ147" s="112">
        <v>1</v>
      </c>
      <c r="AK147" s="112">
        <v>0</v>
      </c>
      <c r="AL147" s="529">
        <v>683100</v>
      </c>
      <c r="AM147" s="529">
        <v>15900</v>
      </c>
      <c r="AN147" s="529">
        <v>60000</v>
      </c>
      <c r="AO147" s="529">
        <v>0</v>
      </c>
      <c r="AP147" s="529">
        <v>0</v>
      </c>
      <c r="AQ147" s="529">
        <v>0</v>
      </c>
      <c r="AR147" s="529">
        <v>0</v>
      </c>
      <c r="AS147" s="529">
        <v>0</v>
      </c>
      <c r="AT147" s="529">
        <v>0</v>
      </c>
      <c r="AU147" s="529">
        <v>0</v>
      </c>
      <c r="AV147" s="529">
        <v>0</v>
      </c>
      <c r="AW147" s="529">
        <v>75900</v>
      </c>
      <c r="AX147" s="529">
        <v>0</v>
      </c>
      <c r="AY147" s="116">
        <v>0</v>
      </c>
      <c r="AZ147" s="42"/>
      <c r="BA147" s="529">
        <v>0</v>
      </c>
      <c r="BB147" s="529">
        <v>0</v>
      </c>
      <c r="BC147" s="529">
        <v>0</v>
      </c>
      <c r="BD147" s="529">
        <v>0</v>
      </c>
      <c r="BE147" s="529">
        <v>0</v>
      </c>
      <c r="BF147" s="529">
        <v>0</v>
      </c>
      <c r="BG147" s="529">
        <v>0</v>
      </c>
      <c r="BH147" s="529">
        <v>0</v>
      </c>
      <c r="BI147" s="529">
        <v>0</v>
      </c>
      <c r="BJ147" s="529">
        <v>0</v>
      </c>
      <c r="BK147" s="529">
        <v>0</v>
      </c>
      <c r="BL147" s="42" t="s">
        <v>7188</v>
      </c>
      <c r="BM147" s="350" t="s">
        <v>7345</v>
      </c>
      <c r="BS147" s="42"/>
      <c r="BT147" s="42"/>
      <c r="BU147" s="42"/>
      <c r="BV147" s="42"/>
      <c r="BW147" s="42"/>
      <c r="BX147" s="42"/>
      <c r="BY147" s="42"/>
      <c r="BZ147" s="42"/>
      <c r="CA147" s="42"/>
      <c r="CB147" s="42"/>
      <c r="CC147" s="42"/>
      <c r="CD147" s="42"/>
      <c r="CE147" s="42"/>
      <c r="CF147" s="42"/>
    </row>
    <row r="148" spans="1:84" ht="26">
      <c r="A148" s="424" t="s">
        <v>1980</v>
      </c>
      <c r="B148" s="424" t="s">
        <v>26</v>
      </c>
      <c r="C148" s="424" t="s">
        <v>832</v>
      </c>
      <c r="D148" s="424" t="s">
        <v>6241</v>
      </c>
      <c r="E148">
        <v>26498</v>
      </c>
      <c r="F148" s="504" t="s">
        <v>6242</v>
      </c>
      <c r="G148" s="423" t="s">
        <v>6243</v>
      </c>
      <c r="H148" s="423" t="s">
        <v>1964</v>
      </c>
      <c r="I148" s="423" t="s">
        <v>26</v>
      </c>
      <c r="J148" s="423" t="s">
        <v>26</v>
      </c>
      <c r="K148" s="423" t="s">
        <v>6073</v>
      </c>
      <c r="L148" s="425">
        <v>0.4</v>
      </c>
      <c r="M148" s="425">
        <v>0.2</v>
      </c>
      <c r="N148" s="425">
        <v>0.4</v>
      </c>
      <c r="O148" s="426">
        <v>0.4</v>
      </c>
      <c r="P148" s="426">
        <v>0.4</v>
      </c>
      <c r="Q148" s="426">
        <v>0.4</v>
      </c>
      <c r="R148" s="424">
        <v>2031</v>
      </c>
      <c r="S148" s="422"/>
      <c r="T148" s="422"/>
      <c r="U148" s="422"/>
      <c r="V148" s="422"/>
      <c r="W148" s="422"/>
      <c r="X148" s="422">
        <v>1387700</v>
      </c>
      <c r="Y148" s="422">
        <v>539450</v>
      </c>
      <c r="Z148" s="422">
        <v>5712200</v>
      </c>
      <c r="AA148" s="422">
        <v>5254550</v>
      </c>
      <c r="AB148" s="422">
        <v>577050</v>
      </c>
      <c r="AC148" s="296">
        <v>13470950</v>
      </c>
      <c r="AD148" s="110"/>
      <c r="AF148" s="42" t="s">
        <v>1884</v>
      </c>
      <c r="AG148" s="110">
        <v>0</v>
      </c>
      <c r="AH148" s="110">
        <v>13470950</v>
      </c>
      <c r="AI148" s="42" t="s">
        <v>764</v>
      </c>
      <c r="AJ148" s="112">
        <v>1</v>
      </c>
      <c r="AK148" s="112">
        <v>0</v>
      </c>
      <c r="AL148" s="529">
        <v>8082570</v>
      </c>
      <c r="AM148" s="529">
        <v>0</v>
      </c>
      <c r="AN148" s="529">
        <v>0</v>
      </c>
      <c r="AO148" s="529">
        <v>0</v>
      </c>
      <c r="AP148" s="529">
        <v>0</v>
      </c>
      <c r="AQ148" s="529">
        <v>0</v>
      </c>
      <c r="AR148" s="529">
        <v>555080</v>
      </c>
      <c r="AS148" s="529">
        <v>215780</v>
      </c>
      <c r="AT148" s="529">
        <v>2284880</v>
      </c>
      <c r="AU148" s="529">
        <v>2101820</v>
      </c>
      <c r="AV148" s="529">
        <v>230820</v>
      </c>
      <c r="AW148" s="529">
        <v>5388380</v>
      </c>
      <c r="AX148" s="529">
        <v>0</v>
      </c>
      <c r="AY148" s="116">
        <v>0</v>
      </c>
      <c r="AZ148" s="42"/>
      <c r="BA148" s="529">
        <v>0</v>
      </c>
      <c r="BB148" s="529">
        <v>0</v>
      </c>
      <c r="BC148" s="529">
        <v>0</v>
      </c>
      <c r="BD148" s="529">
        <v>0</v>
      </c>
      <c r="BE148" s="529">
        <v>0</v>
      </c>
      <c r="BF148" s="529">
        <v>0</v>
      </c>
      <c r="BG148" s="529">
        <v>0</v>
      </c>
      <c r="BH148" s="529">
        <v>0</v>
      </c>
      <c r="BI148" s="529">
        <v>0</v>
      </c>
      <c r="BJ148" s="529">
        <v>0</v>
      </c>
      <c r="BK148" s="529">
        <v>0</v>
      </c>
      <c r="BL148" s="42" t="s">
        <v>7188</v>
      </c>
      <c r="BM148" s="350" t="s">
        <v>7346</v>
      </c>
      <c r="BS148" s="42"/>
      <c r="BT148" s="42"/>
      <c r="BU148" s="42"/>
      <c r="BV148" s="42"/>
      <c r="BW148" s="42"/>
      <c r="BX148" s="42"/>
      <c r="BY148" s="42"/>
      <c r="BZ148" s="42"/>
      <c r="CA148" s="42"/>
      <c r="CB148" s="42"/>
      <c r="CC148" s="42"/>
      <c r="CD148" s="42"/>
      <c r="CE148" s="42"/>
      <c r="CF148" s="42"/>
    </row>
    <row r="149" spans="1:84" ht="26">
      <c r="A149" s="424" t="s">
        <v>1980</v>
      </c>
      <c r="B149" s="424" t="s">
        <v>26</v>
      </c>
      <c r="C149" s="424" t="s">
        <v>832</v>
      </c>
      <c r="D149" s="424" t="s">
        <v>6244</v>
      </c>
      <c r="E149">
        <v>26499</v>
      </c>
      <c r="F149" s="504" t="s">
        <v>6245</v>
      </c>
      <c r="G149" s="423" t="s">
        <v>6243</v>
      </c>
      <c r="H149" s="423" t="s">
        <v>1964</v>
      </c>
      <c r="I149" s="423" t="s">
        <v>26</v>
      </c>
      <c r="J149" s="423" t="s">
        <v>26</v>
      </c>
      <c r="K149" s="423" t="s">
        <v>6073</v>
      </c>
      <c r="L149" s="425">
        <v>0.4</v>
      </c>
      <c r="M149" s="425">
        <v>0.2</v>
      </c>
      <c r="N149" s="425">
        <v>0.4</v>
      </c>
      <c r="O149" s="426">
        <v>0.4</v>
      </c>
      <c r="P149" s="426">
        <v>0.4</v>
      </c>
      <c r="Q149" s="426">
        <v>0.4</v>
      </c>
      <c r="R149" s="424">
        <v>2031</v>
      </c>
      <c r="S149" s="422"/>
      <c r="T149" s="422"/>
      <c r="U149" s="422"/>
      <c r="V149" s="422"/>
      <c r="W149" s="422"/>
      <c r="X149" s="422">
        <v>836050</v>
      </c>
      <c r="Y149" s="422">
        <v>363850</v>
      </c>
      <c r="Z149" s="422">
        <v>3503900</v>
      </c>
      <c r="AA149" s="422">
        <v>3369850</v>
      </c>
      <c r="AB149" s="422">
        <v>114050</v>
      </c>
      <c r="AC149" s="296">
        <v>8187700</v>
      </c>
      <c r="AD149" s="110"/>
      <c r="AF149" s="42" t="s">
        <v>1884</v>
      </c>
      <c r="AG149" s="110">
        <v>0</v>
      </c>
      <c r="AH149" s="110">
        <v>8187700</v>
      </c>
      <c r="AI149" s="42" t="s">
        <v>764</v>
      </c>
      <c r="AJ149" s="112">
        <v>1</v>
      </c>
      <c r="AK149" s="112">
        <v>0</v>
      </c>
      <c r="AL149" s="529">
        <v>4912620</v>
      </c>
      <c r="AM149" s="529">
        <v>0</v>
      </c>
      <c r="AN149" s="529">
        <v>0</v>
      </c>
      <c r="AO149" s="529">
        <v>0</v>
      </c>
      <c r="AP149" s="529">
        <v>0</v>
      </c>
      <c r="AQ149" s="529">
        <v>0</v>
      </c>
      <c r="AR149" s="529">
        <v>334420</v>
      </c>
      <c r="AS149" s="529">
        <v>145540</v>
      </c>
      <c r="AT149" s="529">
        <v>1401560</v>
      </c>
      <c r="AU149" s="529">
        <v>1347940</v>
      </c>
      <c r="AV149" s="529">
        <v>45620</v>
      </c>
      <c r="AW149" s="529">
        <v>3275080</v>
      </c>
      <c r="AX149" s="529">
        <v>0</v>
      </c>
      <c r="AY149" s="116">
        <v>0</v>
      </c>
      <c r="AZ149" s="42"/>
      <c r="BA149" s="529">
        <v>0</v>
      </c>
      <c r="BB149" s="529">
        <v>0</v>
      </c>
      <c r="BC149" s="529">
        <v>0</v>
      </c>
      <c r="BD149" s="529">
        <v>0</v>
      </c>
      <c r="BE149" s="529">
        <v>0</v>
      </c>
      <c r="BF149" s="529">
        <v>0</v>
      </c>
      <c r="BG149" s="529">
        <v>0</v>
      </c>
      <c r="BH149" s="529">
        <v>0</v>
      </c>
      <c r="BI149" s="529">
        <v>0</v>
      </c>
      <c r="BJ149" s="529">
        <v>0</v>
      </c>
      <c r="BK149" s="529">
        <v>0</v>
      </c>
      <c r="BL149" s="42" t="s">
        <v>7188</v>
      </c>
      <c r="BM149" s="350" t="s">
        <v>7347</v>
      </c>
      <c r="BS149" s="42"/>
      <c r="BT149" s="42"/>
      <c r="BU149" s="42"/>
      <c r="BV149" s="42"/>
      <c r="BW149" s="42"/>
      <c r="BX149" s="42"/>
      <c r="BY149" s="42"/>
      <c r="BZ149" s="42"/>
      <c r="CA149" s="42"/>
      <c r="CB149" s="42"/>
      <c r="CC149" s="42"/>
      <c r="CD149" s="42"/>
      <c r="CE149" s="42"/>
      <c r="CF149" s="42"/>
    </row>
    <row r="150" spans="1:84" ht="26">
      <c r="A150" s="424" t="s">
        <v>1980</v>
      </c>
      <c r="B150" s="424" t="s">
        <v>26</v>
      </c>
      <c r="C150" s="424" t="s">
        <v>832</v>
      </c>
      <c r="D150" s="424" t="s">
        <v>6246</v>
      </c>
      <c r="E150">
        <v>26500</v>
      </c>
      <c r="F150" s="504" t="s">
        <v>6247</v>
      </c>
      <c r="G150" s="423" t="s">
        <v>6243</v>
      </c>
      <c r="H150" s="423" t="s">
        <v>1964</v>
      </c>
      <c r="I150" s="423" t="s">
        <v>26</v>
      </c>
      <c r="J150" s="423" t="s">
        <v>26</v>
      </c>
      <c r="K150" s="423" t="s">
        <v>6073</v>
      </c>
      <c r="L150" s="425">
        <v>0.4</v>
      </c>
      <c r="M150" s="425">
        <v>0.2</v>
      </c>
      <c r="N150" s="425">
        <v>0.4</v>
      </c>
      <c r="O150" s="426">
        <v>0.4</v>
      </c>
      <c r="P150" s="426">
        <v>0.4</v>
      </c>
      <c r="Q150" s="426">
        <v>0.4</v>
      </c>
      <c r="R150" s="424">
        <v>2031</v>
      </c>
      <c r="S150" s="422"/>
      <c r="T150" s="422"/>
      <c r="U150" s="422"/>
      <c r="V150" s="422"/>
      <c r="W150" s="422"/>
      <c r="X150" s="422">
        <v>828050</v>
      </c>
      <c r="Y150" s="422">
        <v>274650</v>
      </c>
      <c r="Z150" s="422">
        <v>2981100</v>
      </c>
      <c r="AA150" s="422">
        <v>2853850</v>
      </c>
      <c r="AB150" s="422">
        <v>147350</v>
      </c>
      <c r="AC150" s="296">
        <v>7085000</v>
      </c>
      <c r="AD150" s="110"/>
      <c r="AF150" s="42" t="s">
        <v>1884</v>
      </c>
      <c r="AG150" s="110">
        <v>0</v>
      </c>
      <c r="AH150" s="110">
        <v>7085000</v>
      </c>
      <c r="AI150" s="42" t="s">
        <v>764</v>
      </c>
      <c r="AJ150" s="112">
        <v>1</v>
      </c>
      <c r="AK150" s="112">
        <v>0</v>
      </c>
      <c r="AL150" s="529">
        <v>4251000</v>
      </c>
      <c r="AM150" s="529">
        <v>0</v>
      </c>
      <c r="AN150" s="529">
        <v>0</v>
      </c>
      <c r="AO150" s="529">
        <v>0</v>
      </c>
      <c r="AP150" s="529">
        <v>0</v>
      </c>
      <c r="AQ150" s="529">
        <v>0</v>
      </c>
      <c r="AR150" s="529">
        <v>331220</v>
      </c>
      <c r="AS150" s="529">
        <v>109860</v>
      </c>
      <c r="AT150" s="529">
        <v>1192440</v>
      </c>
      <c r="AU150" s="529">
        <v>1141540</v>
      </c>
      <c r="AV150" s="529">
        <v>58940</v>
      </c>
      <c r="AW150" s="529">
        <v>2834000</v>
      </c>
      <c r="AX150" s="529">
        <v>0</v>
      </c>
      <c r="AY150" s="116">
        <v>0</v>
      </c>
      <c r="AZ150" s="42"/>
      <c r="BA150" s="529">
        <v>0</v>
      </c>
      <c r="BB150" s="529">
        <v>0</v>
      </c>
      <c r="BC150" s="529">
        <v>0</v>
      </c>
      <c r="BD150" s="529">
        <v>0</v>
      </c>
      <c r="BE150" s="529">
        <v>0</v>
      </c>
      <c r="BF150" s="529">
        <v>0</v>
      </c>
      <c r="BG150" s="529">
        <v>0</v>
      </c>
      <c r="BH150" s="529">
        <v>0</v>
      </c>
      <c r="BI150" s="529">
        <v>0</v>
      </c>
      <c r="BJ150" s="529">
        <v>0</v>
      </c>
      <c r="BK150" s="529">
        <v>0</v>
      </c>
      <c r="BL150" s="42" t="s">
        <v>7188</v>
      </c>
      <c r="BM150" s="350" t="s">
        <v>7348</v>
      </c>
      <c r="BS150" s="42"/>
      <c r="BT150" s="42"/>
      <c r="BU150" s="42"/>
      <c r="BV150" s="42"/>
      <c r="BW150" s="42"/>
      <c r="BX150" s="42"/>
      <c r="BY150" s="42"/>
      <c r="BZ150" s="42"/>
      <c r="CA150" s="42"/>
      <c r="CB150" s="42"/>
      <c r="CC150" s="42"/>
      <c r="CD150" s="42"/>
      <c r="CE150" s="42"/>
      <c r="CF150" s="42"/>
    </row>
    <row r="151" spans="1:84" ht="29">
      <c r="A151" s="424" t="s">
        <v>1980</v>
      </c>
      <c r="B151" s="424" t="s">
        <v>26</v>
      </c>
      <c r="C151" s="424" t="s">
        <v>832</v>
      </c>
      <c r="D151" s="424" t="s">
        <v>6248</v>
      </c>
      <c r="E151">
        <v>26515</v>
      </c>
      <c r="F151" s="506" t="s">
        <v>6249</v>
      </c>
      <c r="G151" s="423" t="s">
        <v>6250</v>
      </c>
      <c r="H151" s="423" t="s">
        <v>1978</v>
      </c>
      <c r="I151" s="423" t="s">
        <v>26</v>
      </c>
      <c r="J151" s="423" t="s">
        <v>26</v>
      </c>
      <c r="K151" s="423" t="s">
        <v>6024</v>
      </c>
      <c r="L151" s="425">
        <v>0.3</v>
      </c>
      <c r="M151" s="425">
        <v>0.7</v>
      </c>
      <c r="N151" s="425">
        <v>0</v>
      </c>
      <c r="O151" s="426">
        <v>0.3</v>
      </c>
      <c r="P151" s="426">
        <v>0.3</v>
      </c>
      <c r="Q151" s="426">
        <v>0.3</v>
      </c>
      <c r="R151" s="424">
        <v>2031</v>
      </c>
      <c r="S151" s="422"/>
      <c r="T151" s="422"/>
      <c r="U151" s="422"/>
      <c r="V151" s="422"/>
      <c r="W151" s="422">
        <v>1196675</v>
      </c>
      <c r="X151" s="422"/>
      <c r="Y151" s="422"/>
      <c r="Z151" s="422"/>
      <c r="AA151" s="422"/>
      <c r="AB151" s="422"/>
      <c r="AC151" s="296">
        <v>1196675</v>
      </c>
      <c r="AD151" s="110"/>
      <c r="AF151" s="42" t="s">
        <v>1892</v>
      </c>
      <c r="AG151" s="110">
        <v>0</v>
      </c>
      <c r="AH151" s="110">
        <v>1196675</v>
      </c>
      <c r="AI151" s="42" t="s">
        <v>764</v>
      </c>
      <c r="AJ151" s="112">
        <v>1</v>
      </c>
      <c r="AK151" s="112">
        <v>0</v>
      </c>
      <c r="AL151" s="529">
        <v>837672.5</v>
      </c>
      <c r="AM151" s="529">
        <v>0</v>
      </c>
      <c r="AN151" s="529">
        <v>0</v>
      </c>
      <c r="AO151" s="529">
        <v>0</v>
      </c>
      <c r="AP151" s="529">
        <v>0</v>
      </c>
      <c r="AQ151" s="529">
        <v>359002.5</v>
      </c>
      <c r="AR151" s="529">
        <v>0</v>
      </c>
      <c r="AS151" s="529">
        <v>0</v>
      </c>
      <c r="AT151" s="529">
        <v>0</v>
      </c>
      <c r="AU151" s="529">
        <v>0</v>
      </c>
      <c r="AV151" s="529">
        <v>0</v>
      </c>
      <c r="AW151" s="529">
        <v>359002.5</v>
      </c>
      <c r="AX151" s="529">
        <v>0</v>
      </c>
      <c r="AY151" s="116">
        <v>0</v>
      </c>
      <c r="AZ151" s="42"/>
      <c r="BA151" s="529">
        <v>0</v>
      </c>
      <c r="BB151" s="529">
        <v>0</v>
      </c>
      <c r="BC151" s="529">
        <v>0</v>
      </c>
      <c r="BD151" s="529">
        <v>0</v>
      </c>
      <c r="BE151" s="529">
        <v>0</v>
      </c>
      <c r="BF151" s="529">
        <v>0</v>
      </c>
      <c r="BG151" s="529">
        <v>0</v>
      </c>
      <c r="BH151" s="529">
        <v>0</v>
      </c>
      <c r="BI151" s="529">
        <v>0</v>
      </c>
      <c r="BJ151" s="529">
        <v>0</v>
      </c>
      <c r="BK151" s="529">
        <v>0</v>
      </c>
      <c r="BL151" s="42" t="s">
        <v>7188</v>
      </c>
      <c r="BM151" s="350" t="s">
        <v>7349</v>
      </c>
      <c r="BS151" s="42"/>
      <c r="BT151" s="42"/>
      <c r="BU151" s="42"/>
      <c r="BV151" s="42"/>
      <c r="BW151" s="42"/>
      <c r="BX151" s="42"/>
      <c r="BY151" s="42"/>
      <c r="BZ151" s="42"/>
      <c r="CA151" s="42"/>
      <c r="CB151" s="42"/>
      <c r="CC151" s="42"/>
      <c r="CD151" s="42"/>
      <c r="CE151" s="42"/>
      <c r="CF151" s="42"/>
    </row>
    <row r="152" spans="1:84" ht="26">
      <c r="A152" s="424" t="s">
        <v>1980</v>
      </c>
      <c r="B152" s="424" t="s">
        <v>26</v>
      </c>
      <c r="C152" s="424" t="s">
        <v>832</v>
      </c>
      <c r="D152" s="424" t="s">
        <v>6251</v>
      </c>
      <c r="E152">
        <v>26519</v>
      </c>
      <c r="F152" s="504" t="s">
        <v>6252</v>
      </c>
      <c r="G152" s="423" t="s">
        <v>6253</v>
      </c>
      <c r="H152" s="423" t="s">
        <v>1967</v>
      </c>
      <c r="I152" s="423" t="s">
        <v>26</v>
      </c>
      <c r="J152" s="423" t="s">
        <v>26</v>
      </c>
      <c r="K152" s="423" t="s">
        <v>6021</v>
      </c>
      <c r="L152" s="425">
        <v>0.6</v>
      </c>
      <c r="M152" s="425">
        <v>0.4</v>
      </c>
      <c r="N152" s="425">
        <v>0</v>
      </c>
      <c r="O152" s="426">
        <v>0.6</v>
      </c>
      <c r="P152" s="426">
        <v>0.6</v>
      </c>
      <c r="Q152" s="426">
        <v>0.6</v>
      </c>
      <c r="R152" s="424">
        <v>2031</v>
      </c>
      <c r="S152" s="336"/>
      <c r="T152" s="336"/>
      <c r="U152" s="422">
        <v>4500</v>
      </c>
      <c r="V152" s="422">
        <v>166000</v>
      </c>
      <c r="W152" s="422">
        <v>1199000</v>
      </c>
      <c r="X152" s="422"/>
      <c r="Y152" s="422"/>
      <c r="Z152" s="422"/>
      <c r="AA152" s="422"/>
      <c r="AB152" s="422"/>
      <c r="AC152" s="296">
        <v>1369500</v>
      </c>
      <c r="AD152" s="110"/>
      <c r="AF152" s="42" t="s">
        <v>1885</v>
      </c>
      <c r="AG152" s="110">
        <v>0</v>
      </c>
      <c r="AH152" s="110">
        <v>1369500</v>
      </c>
      <c r="AI152" s="42" t="s">
        <v>764</v>
      </c>
      <c r="AJ152" s="112">
        <v>1</v>
      </c>
      <c r="AK152" s="112">
        <v>0</v>
      </c>
      <c r="AL152" s="529">
        <v>547800</v>
      </c>
      <c r="AM152" s="529">
        <v>0</v>
      </c>
      <c r="AN152" s="529">
        <v>0</v>
      </c>
      <c r="AO152" s="529">
        <v>2700</v>
      </c>
      <c r="AP152" s="529">
        <v>99600</v>
      </c>
      <c r="AQ152" s="529">
        <v>719400</v>
      </c>
      <c r="AR152" s="529">
        <v>0</v>
      </c>
      <c r="AS152" s="529">
        <v>0</v>
      </c>
      <c r="AT152" s="529">
        <v>0</v>
      </c>
      <c r="AU152" s="529">
        <v>0</v>
      </c>
      <c r="AV152" s="529">
        <v>0</v>
      </c>
      <c r="AW152" s="529">
        <v>821700</v>
      </c>
      <c r="AX152" s="529">
        <v>0</v>
      </c>
      <c r="AY152" s="116">
        <v>0</v>
      </c>
      <c r="AZ152" s="42"/>
      <c r="BA152" s="529">
        <v>0</v>
      </c>
      <c r="BB152" s="529">
        <v>0</v>
      </c>
      <c r="BC152" s="529">
        <v>0</v>
      </c>
      <c r="BD152" s="529">
        <v>0</v>
      </c>
      <c r="BE152" s="529">
        <v>0</v>
      </c>
      <c r="BF152" s="529">
        <v>0</v>
      </c>
      <c r="BG152" s="529">
        <v>0</v>
      </c>
      <c r="BH152" s="529">
        <v>0</v>
      </c>
      <c r="BI152" s="529">
        <v>0</v>
      </c>
      <c r="BJ152" s="529">
        <v>0</v>
      </c>
      <c r="BK152" s="529">
        <v>0</v>
      </c>
      <c r="BL152" s="42" t="s">
        <v>7188</v>
      </c>
      <c r="BM152" s="350" t="s">
        <v>7350</v>
      </c>
      <c r="BS152" s="42"/>
      <c r="BT152" s="42"/>
      <c r="BU152" s="42"/>
      <c r="BV152" s="42"/>
      <c r="BW152" s="42"/>
      <c r="BX152" s="42"/>
      <c r="BY152" s="42"/>
      <c r="BZ152" s="42"/>
      <c r="CA152" s="42"/>
      <c r="CB152" s="42"/>
      <c r="CC152" s="42"/>
      <c r="CD152" s="42"/>
      <c r="CE152" s="42"/>
      <c r="CF152" s="42"/>
    </row>
    <row r="153" spans="1:84" ht="29">
      <c r="A153" s="424" t="s">
        <v>1980</v>
      </c>
      <c r="B153" s="424" t="s">
        <v>26</v>
      </c>
      <c r="C153" s="424" t="s">
        <v>6254</v>
      </c>
      <c r="D153" s="424" t="s">
        <v>6255</v>
      </c>
      <c r="E153">
        <v>26558</v>
      </c>
      <c r="F153" s="504" t="s">
        <v>6256</v>
      </c>
      <c r="G153" s="427" t="s">
        <v>6940</v>
      </c>
      <c r="H153" s="427" t="s">
        <v>6029</v>
      </c>
      <c r="I153" s="423" t="s">
        <v>26</v>
      </c>
      <c r="J153" s="423" t="s">
        <v>26</v>
      </c>
      <c r="K153" s="423" t="s">
        <v>6026</v>
      </c>
      <c r="L153" s="425">
        <v>0.3</v>
      </c>
      <c r="M153" s="425">
        <v>0.4</v>
      </c>
      <c r="N153" s="425">
        <v>0.3</v>
      </c>
      <c r="O153" s="426">
        <v>0.3</v>
      </c>
      <c r="P153" s="426">
        <v>0.3</v>
      </c>
      <c r="Q153" s="426">
        <v>0.3</v>
      </c>
      <c r="R153" s="424">
        <v>2031</v>
      </c>
      <c r="S153" s="422">
        <v>1988300</v>
      </c>
      <c r="T153" s="422"/>
      <c r="U153" s="422"/>
      <c r="V153" s="422"/>
      <c r="W153" s="422"/>
      <c r="X153" s="422"/>
      <c r="Y153" s="422"/>
      <c r="Z153" s="422"/>
      <c r="AA153" s="422"/>
      <c r="AB153" s="422"/>
      <c r="AC153" s="296">
        <v>1988300</v>
      </c>
      <c r="AD153" s="110"/>
      <c r="AF153" s="42" t="s">
        <v>1908</v>
      </c>
      <c r="AG153" s="110">
        <v>0</v>
      </c>
      <c r="AH153" s="110">
        <v>1988300</v>
      </c>
      <c r="AI153" s="42" t="s">
        <v>764</v>
      </c>
      <c r="AJ153" s="112">
        <v>1</v>
      </c>
      <c r="AK153" s="112">
        <v>0</v>
      </c>
      <c r="AL153" s="529">
        <v>1391810</v>
      </c>
      <c r="AM153" s="529">
        <v>596490</v>
      </c>
      <c r="AN153" s="529">
        <v>0</v>
      </c>
      <c r="AO153" s="529">
        <v>0</v>
      </c>
      <c r="AP153" s="529">
        <v>0</v>
      </c>
      <c r="AQ153" s="529">
        <v>0</v>
      </c>
      <c r="AR153" s="529">
        <v>0</v>
      </c>
      <c r="AS153" s="529">
        <v>0</v>
      </c>
      <c r="AT153" s="529">
        <v>0</v>
      </c>
      <c r="AU153" s="529">
        <v>0</v>
      </c>
      <c r="AV153" s="529">
        <v>0</v>
      </c>
      <c r="AW153" s="529">
        <v>596490</v>
      </c>
      <c r="AX153" s="529">
        <v>0</v>
      </c>
      <c r="AY153" s="116">
        <v>0</v>
      </c>
      <c r="AZ153" s="42"/>
      <c r="BA153" s="529">
        <v>0</v>
      </c>
      <c r="BB153" s="529">
        <v>0</v>
      </c>
      <c r="BC153" s="529">
        <v>0</v>
      </c>
      <c r="BD153" s="529">
        <v>0</v>
      </c>
      <c r="BE153" s="529">
        <v>0</v>
      </c>
      <c r="BF153" s="529">
        <v>0</v>
      </c>
      <c r="BG153" s="529">
        <v>0</v>
      </c>
      <c r="BH153" s="529">
        <v>0</v>
      </c>
      <c r="BI153" s="529">
        <v>0</v>
      </c>
      <c r="BJ153" s="529">
        <v>0</v>
      </c>
      <c r="BK153" s="529">
        <v>0</v>
      </c>
      <c r="BL153" s="42" t="s">
        <v>7188</v>
      </c>
      <c r="BM153" s="350" t="s">
        <v>7351</v>
      </c>
      <c r="BS153" s="42"/>
      <c r="BT153" s="42"/>
      <c r="BU153" s="42"/>
      <c r="BV153" s="42"/>
      <c r="BW153" s="42"/>
      <c r="BX153" s="42"/>
      <c r="BY153" s="42"/>
      <c r="BZ153" s="42"/>
      <c r="CA153" s="42"/>
      <c r="CB153" s="42"/>
      <c r="CC153" s="42"/>
      <c r="CD153" s="42"/>
      <c r="CE153" s="42"/>
      <c r="CF153" s="42"/>
    </row>
    <row r="154" spans="1:84" ht="39">
      <c r="A154" s="424" t="s">
        <v>1980</v>
      </c>
      <c r="B154" s="424" t="s">
        <v>26</v>
      </c>
      <c r="C154" s="424" t="s">
        <v>809</v>
      </c>
      <c r="D154" s="424" t="s">
        <v>6257</v>
      </c>
      <c r="E154">
        <v>26601</v>
      </c>
      <c r="F154" s="504" t="s">
        <v>6258</v>
      </c>
      <c r="G154" s="423" t="s">
        <v>6144</v>
      </c>
      <c r="H154" s="427" t="s">
        <v>1963</v>
      </c>
      <c r="I154" s="423" t="s">
        <v>26</v>
      </c>
      <c r="J154" s="423" t="s">
        <v>26</v>
      </c>
      <c r="K154" s="423" t="s">
        <v>6005</v>
      </c>
      <c r="L154" s="425">
        <v>0.3</v>
      </c>
      <c r="M154" s="425">
        <v>0</v>
      </c>
      <c r="N154" s="425">
        <v>0.7</v>
      </c>
      <c r="O154" s="426">
        <v>0.3</v>
      </c>
      <c r="P154" s="426">
        <v>0.3</v>
      </c>
      <c r="Q154" s="426">
        <v>0.3</v>
      </c>
      <c r="R154" s="424">
        <v>2031</v>
      </c>
      <c r="S154" s="422"/>
      <c r="T154" s="422"/>
      <c r="U154" s="422"/>
      <c r="V154" s="422"/>
      <c r="W154" s="422">
        <v>185000</v>
      </c>
      <c r="X154" s="422">
        <v>1185000</v>
      </c>
      <c r="Y154" s="422"/>
      <c r="Z154" s="422"/>
      <c r="AA154" s="422"/>
      <c r="AB154" s="422"/>
      <c r="AC154" s="296">
        <v>1370000</v>
      </c>
      <c r="AD154" s="110"/>
      <c r="AF154" s="42" t="s">
        <v>1911</v>
      </c>
      <c r="AG154" s="110">
        <v>0</v>
      </c>
      <c r="AH154" s="110">
        <v>1370000</v>
      </c>
      <c r="AI154" s="42" t="s">
        <v>765</v>
      </c>
      <c r="AJ154" s="112">
        <v>1</v>
      </c>
      <c r="AK154" s="112">
        <v>0</v>
      </c>
      <c r="AL154" s="529">
        <v>958999.99999999988</v>
      </c>
      <c r="AM154" s="529">
        <v>0</v>
      </c>
      <c r="AN154" s="529">
        <v>0</v>
      </c>
      <c r="AO154" s="529">
        <v>0</v>
      </c>
      <c r="AP154" s="529">
        <v>0</v>
      </c>
      <c r="AQ154" s="529">
        <v>55500</v>
      </c>
      <c r="AR154" s="529">
        <v>355500</v>
      </c>
      <c r="AS154" s="529">
        <v>0</v>
      </c>
      <c r="AT154" s="529">
        <v>0</v>
      </c>
      <c r="AU154" s="529">
        <v>0</v>
      </c>
      <c r="AV154" s="529">
        <v>0</v>
      </c>
      <c r="AW154" s="529">
        <v>411000</v>
      </c>
      <c r="AX154" s="529">
        <v>0</v>
      </c>
      <c r="AY154" s="116">
        <v>0</v>
      </c>
      <c r="AZ154" s="42"/>
      <c r="BA154" s="529">
        <v>0</v>
      </c>
      <c r="BB154" s="529">
        <v>0</v>
      </c>
      <c r="BC154" s="529">
        <v>0</v>
      </c>
      <c r="BD154" s="529">
        <v>0</v>
      </c>
      <c r="BE154" s="529">
        <v>0</v>
      </c>
      <c r="BF154" s="529">
        <v>0</v>
      </c>
      <c r="BG154" s="529">
        <v>0</v>
      </c>
      <c r="BH154" s="529">
        <v>0</v>
      </c>
      <c r="BI154" s="529">
        <v>0</v>
      </c>
      <c r="BJ154" s="529">
        <v>0</v>
      </c>
      <c r="BK154" s="529">
        <v>0</v>
      </c>
      <c r="BL154" s="42" t="s">
        <v>7188</v>
      </c>
      <c r="BM154" s="350" t="s">
        <v>7352</v>
      </c>
      <c r="BS154" s="42"/>
      <c r="BT154" s="42"/>
      <c r="BU154" s="42"/>
      <c r="BV154" s="42"/>
      <c r="BW154" s="42"/>
      <c r="BX154" s="42"/>
      <c r="BY154" s="42"/>
      <c r="BZ154" s="42"/>
      <c r="CA154" s="42"/>
      <c r="CB154" s="42"/>
      <c r="CC154" s="42"/>
      <c r="CD154" s="42"/>
      <c r="CE154" s="42"/>
      <c r="CF154" s="42"/>
    </row>
    <row r="155" spans="1:84" ht="39">
      <c r="A155" s="424" t="s">
        <v>1980</v>
      </c>
      <c r="B155" s="424" t="s">
        <v>26</v>
      </c>
      <c r="C155" s="424" t="s">
        <v>809</v>
      </c>
      <c r="D155" s="424" t="s">
        <v>6259</v>
      </c>
      <c r="E155">
        <v>26602</v>
      </c>
      <c r="F155" s="504" t="s">
        <v>6260</v>
      </c>
      <c r="G155" s="423" t="s">
        <v>6144</v>
      </c>
      <c r="H155" s="423" t="s">
        <v>1973</v>
      </c>
      <c r="I155" s="423" t="s">
        <v>26</v>
      </c>
      <c r="J155" s="423" t="s">
        <v>26</v>
      </c>
      <c r="K155" s="423" t="s">
        <v>6005</v>
      </c>
      <c r="L155" s="425">
        <v>0.3</v>
      </c>
      <c r="M155" s="425">
        <v>0</v>
      </c>
      <c r="N155" s="425">
        <v>0.7</v>
      </c>
      <c r="O155" s="426">
        <v>0.3</v>
      </c>
      <c r="P155" s="426">
        <v>0.3</v>
      </c>
      <c r="Q155" s="426">
        <v>0.3</v>
      </c>
      <c r="R155" s="424">
        <v>2031</v>
      </c>
      <c r="S155" s="422"/>
      <c r="T155" s="422"/>
      <c r="U155" s="422"/>
      <c r="V155" s="422"/>
      <c r="W155" s="422">
        <v>135000</v>
      </c>
      <c r="X155" s="422">
        <v>550000</v>
      </c>
      <c r="Y155" s="336"/>
      <c r="Z155" s="336"/>
      <c r="AA155" s="422"/>
      <c r="AB155" s="422"/>
      <c r="AC155" s="296">
        <v>685000</v>
      </c>
      <c r="AD155" s="110"/>
      <c r="AF155" s="42" t="s">
        <v>1911</v>
      </c>
      <c r="AG155" s="110">
        <v>0</v>
      </c>
      <c r="AH155" s="110">
        <v>685000</v>
      </c>
      <c r="AI155" s="42" t="s">
        <v>765</v>
      </c>
      <c r="AJ155" s="112">
        <v>1</v>
      </c>
      <c r="AK155" s="112">
        <v>0</v>
      </c>
      <c r="AL155" s="529">
        <v>479499.99999999994</v>
      </c>
      <c r="AM155" s="529">
        <v>0</v>
      </c>
      <c r="AN155" s="529">
        <v>0</v>
      </c>
      <c r="AO155" s="529">
        <v>0</v>
      </c>
      <c r="AP155" s="529">
        <v>0</v>
      </c>
      <c r="AQ155" s="529">
        <v>40500</v>
      </c>
      <c r="AR155" s="529">
        <v>165000</v>
      </c>
      <c r="AS155" s="529">
        <v>0</v>
      </c>
      <c r="AT155" s="529">
        <v>0</v>
      </c>
      <c r="AU155" s="529">
        <v>0</v>
      </c>
      <c r="AV155" s="529">
        <v>0</v>
      </c>
      <c r="AW155" s="529">
        <v>205500</v>
      </c>
      <c r="AX155" s="529">
        <v>0</v>
      </c>
      <c r="AY155" s="116">
        <v>0</v>
      </c>
      <c r="AZ155" s="42"/>
      <c r="BA155" s="529">
        <v>0</v>
      </c>
      <c r="BB155" s="529">
        <v>0</v>
      </c>
      <c r="BC155" s="529">
        <v>0</v>
      </c>
      <c r="BD155" s="529">
        <v>0</v>
      </c>
      <c r="BE155" s="529">
        <v>0</v>
      </c>
      <c r="BF155" s="529">
        <v>0</v>
      </c>
      <c r="BG155" s="529">
        <v>0</v>
      </c>
      <c r="BH155" s="529">
        <v>0</v>
      </c>
      <c r="BI155" s="529">
        <v>0</v>
      </c>
      <c r="BJ155" s="529">
        <v>0</v>
      </c>
      <c r="BK155" s="529">
        <v>0</v>
      </c>
      <c r="BL155" s="42" t="s">
        <v>7188</v>
      </c>
      <c r="BM155" s="350" t="s">
        <v>7353</v>
      </c>
      <c r="BS155" s="42"/>
      <c r="BT155" s="42"/>
      <c r="BU155" s="42"/>
      <c r="BV155" s="42"/>
      <c r="BW155" s="42"/>
      <c r="BX155" s="42"/>
      <c r="BY155" s="42"/>
      <c r="BZ155" s="42"/>
      <c r="CA155" s="42"/>
      <c r="CB155" s="42"/>
      <c r="CC155" s="42"/>
      <c r="CD155" s="42"/>
      <c r="CE155" s="42"/>
      <c r="CF155" s="42"/>
    </row>
    <row r="156" spans="1:84" ht="39">
      <c r="A156" s="424" t="s">
        <v>1980</v>
      </c>
      <c r="B156" s="424" t="s">
        <v>26</v>
      </c>
      <c r="C156" s="424" t="s">
        <v>809</v>
      </c>
      <c r="D156" s="424" t="s">
        <v>6261</v>
      </c>
      <c r="E156">
        <v>26603</v>
      </c>
      <c r="F156" s="504" t="s">
        <v>6262</v>
      </c>
      <c r="G156" s="423" t="s">
        <v>6144</v>
      </c>
      <c r="H156" s="423" t="s">
        <v>6263</v>
      </c>
      <c r="I156" s="423" t="s">
        <v>26</v>
      </c>
      <c r="J156" s="423" t="s">
        <v>26</v>
      </c>
      <c r="K156" s="423" t="s">
        <v>6005</v>
      </c>
      <c r="L156" s="425">
        <v>0.3</v>
      </c>
      <c r="M156" s="425">
        <v>0</v>
      </c>
      <c r="N156" s="425">
        <v>0.7</v>
      </c>
      <c r="O156" s="426">
        <v>0.3</v>
      </c>
      <c r="P156" s="426">
        <v>0.3</v>
      </c>
      <c r="Q156" s="426">
        <v>0.3</v>
      </c>
      <c r="R156" s="424">
        <v>2031</v>
      </c>
      <c r="S156" s="422"/>
      <c r="T156" s="422">
        <v>47500</v>
      </c>
      <c r="U156" s="422">
        <v>942500</v>
      </c>
      <c r="V156" s="422"/>
      <c r="W156" s="422"/>
      <c r="X156" s="422"/>
      <c r="Y156" s="422"/>
      <c r="Z156" s="422"/>
      <c r="AA156" s="422"/>
      <c r="AB156" s="422"/>
      <c r="AC156" s="296">
        <v>990000</v>
      </c>
      <c r="AD156" s="110"/>
      <c r="AF156" s="42" t="s">
        <v>1911</v>
      </c>
      <c r="AG156" s="110">
        <v>0</v>
      </c>
      <c r="AH156" s="110">
        <v>990000</v>
      </c>
      <c r="AI156" s="42" t="s">
        <v>765</v>
      </c>
      <c r="AJ156" s="112">
        <v>1</v>
      </c>
      <c r="AK156" s="112">
        <v>0</v>
      </c>
      <c r="AL156" s="529">
        <v>693000</v>
      </c>
      <c r="AM156" s="529">
        <v>0</v>
      </c>
      <c r="AN156" s="529">
        <v>14250</v>
      </c>
      <c r="AO156" s="529">
        <v>282750</v>
      </c>
      <c r="AP156" s="529">
        <v>0</v>
      </c>
      <c r="AQ156" s="529">
        <v>0</v>
      </c>
      <c r="AR156" s="529">
        <v>0</v>
      </c>
      <c r="AS156" s="529">
        <v>0</v>
      </c>
      <c r="AT156" s="529">
        <v>0</v>
      </c>
      <c r="AU156" s="529">
        <v>0</v>
      </c>
      <c r="AV156" s="529">
        <v>0</v>
      </c>
      <c r="AW156" s="529">
        <v>297000</v>
      </c>
      <c r="AX156" s="529">
        <v>0</v>
      </c>
      <c r="AY156" s="116">
        <v>0</v>
      </c>
      <c r="AZ156" s="42"/>
      <c r="BA156" s="529">
        <v>0</v>
      </c>
      <c r="BB156" s="529">
        <v>0</v>
      </c>
      <c r="BC156" s="529">
        <v>0</v>
      </c>
      <c r="BD156" s="529">
        <v>0</v>
      </c>
      <c r="BE156" s="529">
        <v>0</v>
      </c>
      <c r="BF156" s="529">
        <v>0</v>
      </c>
      <c r="BG156" s="529">
        <v>0</v>
      </c>
      <c r="BH156" s="529">
        <v>0</v>
      </c>
      <c r="BI156" s="529">
        <v>0</v>
      </c>
      <c r="BJ156" s="529">
        <v>0</v>
      </c>
      <c r="BK156" s="529">
        <v>0</v>
      </c>
      <c r="BL156" s="42" t="s">
        <v>7188</v>
      </c>
      <c r="BM156" s="350" t="s">
        <v>7354</v>
      </c>
      <c r="BS156" s="42"/>
      <c r="BT156" s="42"/>
      <c r="BU156" s="42"/>
      <c r="BV156" s="42"/>
      <c r="BW156" s="42"/>
      <c r="BX156" s="42"/>
      <c r="BY156" s="42"/>
      <c r="BZ156" s="42"/>
      <c r="CA156" s="42"/>
      <c r="CB156" s="42"/>
      <c r="CC156" s="42"/>
      <c r="CD156" s="42"/>
      <c r="CE156" s="42"/>
      <c r="CF156" s="42"/>
    </row>
    <row r="157" spans="1:84" ht="39">
      <c r="A157" s="424" t="s">
        <v>1980</v>
      </c>
      <c r="B157" s="424" t="s">
        <v>26</v>
      </c>
      <c r="C157" s="424" t="s">
        <v>809</v>
      </c>
      <c r="D157" s="424" t="s">
        <v>6264</v>
      </c>
      <c r="E157">
        <v>26604</v>
      </c>
      <c r="F157" s="504" t="s">
        <v>6265</v>
      </c>
      <c r="G157" s="423" t="s">
        <v>6144</v>
      </c>
      <c r="H157" s="423" t="s">
        <v>1965</v>
      </c>
      <c r="I157" s="423" t="s">
        <v>26</v>
      </c>
      <c r="J157" s="423" t="s">
        <v>26</v>
      </c>
      <c r="K157" s="423" t="s">
        <v>6005</v>
      </c>
      <c r="L157" s="425">
        <v>0.3</v>
      </c>
      <c r="M157" s="425">
        <v>0</v>
      </c>
      <c r="N157" s="425">
        <v>0.7</v>
      </c>
      <c r="O157" s="426">
        <v>0.3</v>
      </c>
      <c r="P157" s="426">
        <v>0.3</v>
      </c>
      <c r="Q157" s="426">
        <v>0.3</v>
      </c>
      <c r="R157" s="424">
        <v>2031</v>
      </c>
      <c r="S157" s="422"/>
      <c r="T157" s="422"/>
      <c r="U157" s="422"/>
      <c r="V157" s="422">
        <v>75000</v>
      </c>
      <c r="W157" s="422"/>
      <c r="X157" s="422"/>
      <c r="Y157" s="422"/>
      <c r="Z157" s="422"/>
      <c r="AA157" s="422"/>
      <c r="AB157" s="422"/>
      <c r="AC157" s="296">
        <v>75000</v>
      </c>
      <c r="AD157" s="110"/>
      <c r="AF157" s="42" t="s">
        <v>1911</v>
      </c>
      <c r="AG157" s="110">
        <v>0</v>
      </c>
      <c r="AH157" s="110">
        <v>75000</v>
      </c>
      <c r="AI157" s="42" t="s">
        <v>765</v>
      </c>
      <c r="AJ157" s="112">
        <v>1</v>
      </c>
      <c r="AK157" s="112">
        <v>0</v>
      </c>
      <c r="AL157" s="529">
        <v>52500</v>
      </c>
      <c r="AM157" s="529">
        <v>0</v>
      </c>
      <c r="AN157" s="529">
        <v>0</v>
      </c>
      <c r="AO157" s="529">
        <v>0</v>
      </c>
      <c r="AP157" s="529">
        <v>22500</v>
      </c>
      <c r="AQ157" s="529">
        <v>0</v>
      </c>
      <c r="AR157" s="529">
        <v>0</v>
      </c>
      <c r="AS157" s="529">
        <v>0</v>
      </c>
      <c r="AT157" s="529">
        <v>0</v>
      </c>
      <c r="AU157" s="529">
        <v>0</v>
      </c>
      <c r="AV157" s="529">
        <v>0</v>
      </c>
      <c r="AW157" s="529">
        <v>22500</v>
      </c>
      <c r="AX157" s="529">
        <v>0</v>
      </c>
      <c r="AY157" s="116">
        <v>0</v>
      </c>
      <c r="AZ157" s="42"/>
      <c r="BA157" s="529">
        <v>0</v>
      </c>
      <c r="BB157" s="529">
        <v>0</v>
      </c>
      <c r="BC157" s="529">
        <v>0</v>
      </c>
      <c r="BD157" s="529">
        <v>0</v>
      </c>
      <c r="BE157" s="529">
        <v>0</v>
      </c>
      <c r="BF157" s="529">
        <v>0</v>
      </c>
      <c r="BG157" s="529">
        <v>0</v>
      </c>
      <c r="BH157" s="529">
        <v>0</v>
      </c>
      <c r="BI157" s="529">
        <v>0</v>
      </c>
      <c r="BJ157" s="529">
        <v>0</v>
      </c>
      <c r="BK157" s="529">
        <v>0</v>
      </c>
      <c r="BL157" s="42" t="s">
        <v>7188</v>
      </c>
      <c r="BM157" s="350" t="s">
        <v>7355</v>
      </c>
      <c r="BS157" s="42"/>
      <c r="BT157" s="42"/>
      <c r="BU157" s="42"/>
      <c r="BV157" s="42"/>
      <c r="BW157" s="42"/>
      <c r="BX157" s="42"/>
      <c r="BY157" s="42"/>
      <c r="BZ157" s="42"/>
      <c r="CA157" s="42"/>
      <c r="CB157" s="42"/>
      <c r="CC157" s="42"/>
      <c r="CD157" s="42"/>
      <c r="CE157" s="42"/>
      <c r="CF157" s="42"/>
    </row>
    <row r="158" spans="1:84" ht="39">
      <c r="A158" s="424" t="s">
        <v>1980</v>
      </c>
      <c r="B158" s="424" t="s">
        <v>26</v>
      </c>
      <c r="C158" s="424" t="s">
        <v>809</v>
      </c>
      <c r="D158" s="424" t="s">
        <v>6266</v>
      </c>
      <c r="E158">
        <v>26605</v>
      </c>
      <c r="F158" s="504" t="s">
        <v>6267</v>
      </c>
      <c r="G158" s="423" t="s">
        <v>6144</v>
      </c>
      <c r="H158" s="423" t="s">
        <v>1975</v>
      </c>
      <c r="I158" s="423" t="s">
        <v>26</v>
      </c>
      <c r="J158" s="423" t="s">
        <v>26</v>
      </c>
      <c r="K158" s="423" t="s">
        <v>6005</v>
      </c>
      <c r="L158" s="425">
        <v>0.3</v>
      </c>
      <c r="M158" s="425">
        <v>0</v>
      </c>
      <c r="N158" s="425">
        <v>0.7</v>
      </c>
      <c r="O158" s="426">
        <v>0.3</v>
      </c>
      <c r="P158" s="426">
        <v>0.3</v>
      </c>
      <c r="Q158" s="426">
        <v>0.3</v>
      </c>
      <c r="R158" s="424">
        <v>2031</v>
      </c>
      <c r="S158" s="422"/>
      <c r="T158" s="422"/>
      <c r="U158" s="422"/>
      <c r="V158" s="422">
        <v>287500</v>
      </c>
      <c r="W158" s="422"/>
      <c r="X158" s="422"/>
      <c r="Y158" s="422"/>
      <c r="Z158" s="422"/>
      <c r="AA158" s="422"/>
      <c r="AB158" s="422"/>
      <c r="AC158" s="296">
        <v>287500</v>
      </c>
      <c r="AD158" s="110"/>
      <c r="AF158" s="42" t="s">
        <v>1911</v>
      </c>
      <c r="AG158" s="110">
        <v>0</v>
      </c>
      <c r="AH158" s="110">
        <v>287500</v>
      </c>
      <c r="AI158" s="42" t="s">
        <v>765</v>
      </c>
      <c r="AJ158" s="112">
        <v>1</v>
      </c>
      <c r="AK158" s="112">
        <v>0</v>
      </c>
      <c r="AL158" s="529">
        <v>201250</v>
      </c>
      <c r="AM158" s="529">
        <v>0</v>
      </c>
      <c r="AN158" s="529">
        <v>0</v>
      </c>
      <c r="AO158" s="529">
        <v>0</v>
      </c>
      <c r="AP158" s="529">
        <v>86250</v>
      </c>
      <c r="AQ158" s="529">
        <v>0</v>
      </c>
      <c r="AR158" s="529">
        <v>0</v>
      </c>
      <c r="AS158" s="529">
        <v>0</v>
      </c>
      <c r="AT158" s="529">
        <v>0</v>
      </c>
      <c r="AU158" s="529">
        <v>0</v>
      </c>
      <c r="AV158" s="529">
        <v>0</v>
      </c>
      <c r="AW158" s="529">
        <v>86250</v>
      </c>
      <c r="AX158" s="529">
        <v>0</v>
      </c>
      <c r="AY158" s="116">
        <v>0</v>
      </c>
      <c r="AZ158" s="42"/>
      <c r="BA158" s="529">
        <v>0</v>
      </c>
      <c r="BB158" s="529">
        <v>0</v>
      </c>
      <c r="BC158" s="529">
        <v>0</v>
      </c>
      <c r="BD158" s="529">
        <v>0</v>
      </c>
      <c r="BE158" s="529">
        <v>0</v>
      </c>
      <c r="BF158" s="529">
        <v>0</v>
      </c>
      <c r="BG158" s="529">
        <v>0</v>
      </c>
      <c r="BH158" s="529">
        <v>0</v>
      </c>
      <c r="BI158" s="529">
        <v>0</v>
      </c>
      <c r="BJ158" s="529">
        <v>0</v>
      </c>
      <c r="BK158" s="529">
        <v>0</v>
      </c>
      <c r="BL158" s="42" t="s">
        <v>7188</v>
      </c>
      <c r="BM158" s="350" t="s">
        <v>7356</v>
      </c>
      <c r="BS158" s="42"/>
      <c r="BT158" s="42"/>
      <c r="BU158" s="42"/>
      <c r="BV158" s="42"/>
      <c r="BW158" s="42"/>
      <c r="BX158" s="42"/>
      <c r="BY158" s="42"/>
      <c r="BZ158" s="42"/>
      <c r="CA158" s="42"/>
      <c r="CB158" s="42"/>
      <c r="CC158" s="42"/>
      <c r="CD158" s="42"/>
      <c r="CE158" s="42"/>
      <c r="CF158" s="42"/>
    </row>
    <row r="159" spans="1:84" ht="39">
      <c r="A159" s="424" t="s">
        <v>1980</v>
      </c>
      <c r="B159" s="424" t="s">
        <v>26</v>
      </c>
      <c r="C159" s="424" t="s">
        <v>6222</v>
      </c>
      <c r="D159" s="424" t="s">
        <v>6268</v>
      </c>
      <c r="E159">
        <v>26608</v>
      </c>
      <c r="F159" s="505" t="s">
        <v>6269</v>
      </c>
      <c r="G159" s="423" t="s">
        <v>6270</v>
      </c>
      <c r="H159" s="427" t="s">
        <v>1964</v>
      </c>
      <c r="I159" s="423" t="s">
        <v>26</v>
      </c>
      <c r="J159" s="423" t="s">
        <v>26</v>
      </c>
      <c r="K159" s="423" t="s">
        <v>6073</v>
      </c>
      <c r="L159" s="425">
        <v>0.2</v>
      </c>
      <c r="M159" s="425">
        <v>0</v>
      </c>
      <c r="N159" s="425">
        <v>0.8</v>
      </c>
      <c r="O159" s="426">
        <v>0.2</v>
      </c>
      <c r="P159" s="426">
        <v>0.2</v>
      </c>
      <c r="Q159" s="426">
        <v>0.2</v>
      </c>
      <c r="R159" s="424">
        <v>2031</v>
      </c>
      <c r="S159" s="422"/>
      <c r="T159" s="422"/>
      <c r="U159" s="422">
        <v>1050000</v>
      </c>
      <c r="V159" s="422">
        <v>80000</v>
      </c>
      <c r="W159" s="422"/>
      <c r="X159" s="422"/>
      <c r="Y159" s="422"/>
      <c r="Z159" s="422"/>
      <c r="AA159" s="422"/>
      <c r="AB159" s="422"/>
      <c r="AC159" s="296">
        <v>1130000</v>
      </c>
      <c r="AD159" s="110"/>
      <c r="AF159" s="42" t="s">
        <v>1884</v>
      </c>
      <c r="AG159" s="110">
        <v>0</v>
      </c>
      <c r="AH159" s="110">
        <v>1130000</v>
      </c>
      <c r="AI159" s="42" t="s">
        <v>764</v>
      </c>
      <c r="AJ159" s="112">
        <v>1</v>
      </c>
      <c r="AK159" s="112">
        <v>0</v>
      </c>
      <c r="AL159" s="529">
        <v>904000</v>
      </c>
      <c r="AM159" s="529">
        <v>0</v>
      </c>
      <c r="AN159" s="529">
        <v>0</v>
      </c>
      <c r="AO159" s="529">
        <v>210000</v>
      </c>
      <c r="AP159" s="529">
        <v>16000</v>
      </c>
      <c r="AQ159" s="529">
        <v>0</v>
      </c>
      <c r="AR159" s="529">
        <v>0</v>
      </c>
      <c r="AS159" s="529">
        <v>0</v>
      </c>
      <c r="AT159" s="529">
        <v>0</v>
      </c>
      <c r="AU159" s="529">
        <v>0</v>
      </c>
      <c r="AV159" s="529">
        <v>0</v>
      </c>
      <c r="AW159" s="529">
        <v>226000</v>
      </c>
      <c r="AX159" s="529">
        <v>0</v>
      </c>
      <c r="AY159" s="116">
        <v>0</v>
      </c>
      <c r="AZ159" s="42"/>
      <c r="BA159" s="529">
        <v>0</v>
      </c>
      <c r="BB159" s="529">
        <v>0</v>
      </c>
      <c r="BC159" s="529">
        <v>0</v>
      </c>
      <c r="BD159" s="529">
        <v>0</v>
      </c>
      <c r="BE159" s="529">
        <v>0</v>
      </c>
      <c r="BF159" s="529">
        <v>0</v>
      </c>
      <c r="BG159" s="529">
        <v>0</v>
      </c>
      <c r="BH159" s="529">
        <v>0</v>
      </c>
      <c r="BI159" s="529">
        <v>0</v>
      </c>
      <c r="BJ159" s="529">
        <v>0</v>
      </c>
      <c r="BK159" s="529">
        <v>0</v>
      </c>
      <c r="BL159" s="42" t="s">
        <v>7188</v>
      </c>
      <c r="BM159" s="350" t="s">
        <v>7357</v>
      </c>
      <c r="BS159" s="42"/>
      <c r="BT159" s="42"/>
      <c r="BU159" s="42"/>
      <c r="BV159" s="42"/>
      <c r="BW159" s="42"/>
      <c r="BX159" s="42"/>
      <c r="BY159" s="42"/>
      <c r="BZ159" s="42"/>
      <c r="CA159" s="42"/>
      <c r="CB159" s="42"/>
      <c r="CC159" s="42"/>
      <c r="CD159" s="42"/>
      <c r="CE159" s="42"/>
      <c r="CF159" s="42"/>
    </row>
    <row r="160" spans="1:84" ht="26">
      <c r="A160" s="424" t="s">
        <v>1980</v>
      </c>
      <c r="B160" s="424" t="s">
        <v>26</v>
      </c>
      <c r="C160" s="424" t="s">
        <v>838</v>
      </c>
      <c r="D160" s="424" t="s">
        <v>6271</v>
      </c>
      <c r="E160">
        <v>27125</v>
      </c>
      <c r="F160" s="504" t="s">
        <v>6272</v>
      </c>
      <c r="G160" s="423" t="s">
        <v>6273</v>
      </c>
      <c r="H160" s="423" t="s">
        <v>5996</v>
      </c>
      <c r="I160" s="423" t="s">
        <v>26</v>
      </c>
      <c r="J160" s="423" t="s">
        <v>26</v>
      </c>
      <c r="K160" s="423" t="s">
        <v>6274</v>
      </c>
      <c r="L160" s="415">
        <v>0.7</v>
      </c>
      <c r="M160" s="415">
        <v>0.3</v>
      </c>
      <c r="N160" s="415">
        <v>0</v>
      </c>
      <c r="O160" s="426">
        <v>0.7</v>
      </c>
      <c r="P160" s="426">
        <v>0.7</v>
      </c>
      <c r="Q160" s="426">
        <v>0.7</v>
      </c>
      <c r="R160" s="424">
        <v>2031</v>
      </c>
      <c r="S160" s="422"/>
      <c r="T160" s="296"/>
      <c r="U160" s="296"/>
      <c r="V160" s="422">
        <v>110000</v>
      </c>
      <c r="W160" s="422">
        <v>110000</v>
      </c>
      <c r="X160" s="422">
        <v>1000000</v>
      </c>
      <c r="Y160" s="422"/>
      <c r="Z160" s="422"/>
      <c r="AA160" s="422"/>
      <c r="AB160" s="422"/>
      <c r="AC160" s="296">
        <v>1220000</v>
      </c>
      <c r="AD160" s="110"/>
      <c r="AF160" s="42" t="s">
        <v>1922</v>
      </c>
      <c r="AG160" s="110">
        <v>0</v>
      </c>
      <c r="AH160" s="110">
        <v>1220000</v>
      </c>
      <c r="AI160" s="42" t="s">
        <v>764</v>
      </c>
      <c r="AJ160" s="112">
        <v>1</v>
      </c>
      <c r="AK160" s="112">
        <v>0</v>
      </c>
      <c r="AL160" s="529">
        <v>366000.00000000006</v>
      </c>
      <c r="AM160" s="529">
        <v>0</v>
      </c>
      <c r="AN160" s="529">
        <v>0</v>
      </c>
      <c r="AO160" s="529">
        <v>0</v>
      </c>
      <c r="AP160" s="529">
        <v>77000</v>
      </c>
      <c r="AQ160" s="529">
        <v>77000</v>
      </c>
      <c r="AR160" s="529">
        <v>700000</v>
      </c>
      <c r="AS160" s="529">
        <v>0</v>
      </c>
      <c r="AT160" s="529">
        <v>0</v>
      </c>
      <c r="AU160" s="529">
        <v>0</v>
      </c>
      <c r="AV160" s="529">
        <v>0</v>
      </c>
      <c r="AW160" s="529">
        <v>854000</v>
      </c>
      <c r="AX160" s="529">
        <v>0</v>
      </c>
      <c r="AY160" s="116">
        <v>0</v>
      </c>
      <c r="AZ160" s="42"/>
      <c r="BA160" s="529">
        <v>0</v>
      </c>
      <c r="BB160" s="529">
        <v>0</v>
      </c>
      <c r="BC160" s="529">
        <v>0</v>
      </c>
      <c r="BD160" s="529">
        <v>0</v>
      </c>
      <c r="BE160" s="529">
        <v>0</v>
      </c>
      <c r="BF160" s="529">
        <v>0</v>
      </c>
      <c r="BG160" s="529">
        <v>0</v>
      </c>
      <c r="BH160" s="529">
        <v>0</v>
      </c>
      <c r="BI160" s="529">
        <v>0</v>
      </c>
      <c r="BJ160" s="529">
        <v>0</v>
      </c>
      <c r="BK160" s="529">
        <v>0</v>
      </c>
      <c r="BL160" s="42" t="s">
        <v>7188</v>
      </c>
      <c r="BM160" s="350" t="s">
        <v>7358</v>
      </c>
      <c r="BS160" s="42"/>
      <c r="BT160" s="42"/>
      <c r="BU160" s="42"/>
      <c r="BV160" s="42"/>
      <c r="BW160" s="42"/>
      <c r="BX160" s="42"/>
      <c r="BY160" s="42"/>
      <c r="BZ160" s="42"/>
      <c r="CA160" s="42"/>
      <c r="CB160" s="42"/>
      <c r="CC160" s="42"/>
      <c r="CD160" s="42"/>
      <c r="CE160" s="42"/>
      <c r="CF160" s="42"/>
    </row>
    <row r="161" spans="1:84" ht="52">
      <c r="A161" s="424" t="s">
        <v>1980</v>
      </c>
      <c r="B161" s="424" t="s">
        <v>26</v>
      </c>
      <c r="C161" s="424" t="s">
        <v>6275</v>
      </c>
      <c r="D161" s="424" t="s">
        <v>6276</v>
      </c>
      <c r="E161">
        <v>27311</v>
      </c>
      <c r="F161" s="504" t="s">
        <v>6277</v>
      </c>
      <c r="G161" s="423" t="s">
        <v>6278</v>
      </c>
      <c r="H161" s="423" t="s">
        <v>5996</v>
      </c>
      <c r="I161" s="423" t="s">
        <v>26</v>
      </c>
      <c r="J161" s="423" t="s">
        <v>26</v>
      </c>
      <c r="K161" s="427" t="s">
        <v>6083</v>
      </c>
      <c r="L161" s="428">
        <v>0.95</v>
      </c>
      <c r="M161" s="425">
        <v>0.05</v>
      </c>
      <c r="N161" s="425">
        <v>0</v>
      </c>
      <c r="O161" s="426">
        <v>0.95</v>
      </c>
      <c r="P161" s="426">
        <v>0.95</v>
      </c>
      <c r="Q161" s="426">
        <v>0.95</v>
      </c>
      <c r="R161" s="424">
        <v>2031</v>
      </c>
      <c r="S161" s="422"/>
      <c r="T161" s="422"/>
      <c r="U161" s="422"/>
      <c r="V161" s="422"/>
      <c r="W161" s="422"/>
      <c r="X161" s="422">
        <v>1200000</v>
      </c>
      <c r="Y161" s="422">
        <v>1200000</v>
      </c>
      <c r="Z161" s="422">
        <v>9600000</v>
      </c>
      <c r="AA161" s="422">
        <v>10387674</v>
      </c>
      <c r="AB161" s="422">
        <v>2059999</v>
      </c>
      <c r="AC161" s="296">
        <v>24447673</v>
      </c>
      <c r="AD161" s="110"/>
      <c r="AF161" s="42" t="s">
        <v>1913</v>
      </c>
      <c r="AG161" s="110">
        <v>0</v>
      </c>
      <c r="AH161" s="110">
        <v>24447673</v>
      </c>
      <c r="AI161" s="42" t="s">
        <v>764</v>
      </c>
      <c r="AJ161" s="112">
        <v>1</v>
      </c>
      <c r="AK161" s="112">
        <v>0</v>
      </c>
      <c r="AL161" s="529">
        <v>1222383.6500000011</v>
      </c>
      <c r="AM161" s="529">
        <v>0</v>
      </c>
      <c r="AN161" s="529">
        <v>0</v>
      </c>
      <c r="AO161" s="529">
        <v>0</v>
      </c>
      <c r="AP161" s="529">
        <v>0</v>
      </c>
      <c r="AQ161" s="529">
        <v>0</v>
      </c>
      <c r="AR161" s="529">
        <v>1140000</v>
      </c>
      <c r="AS161" s="529">
        <v>1140000</v>
      </c>
      <c r="AT161" s="529">
        <v>9120000</v>
      </c>
      <c r="AU161" s="529">
        <v>9868290.2999999989</v>
      </c>
      <c r="AV161" s="529">
        <v>1956999.0499999998</v>
      </c>
      <c r="AW161" s="529">
        <v>23225289.349999998</v>
      </c>
      <c r="AX161" s="529">
        <v>0</v>
      </c>
      <c r="AY161" s="116">
        <v>0</v>
      </c>
      <c r="AZ161" s="42"/>
      <c r="BA161" s="529">
        <v>0</v>
      </c>
      <c r="BB161" s="529">
        <v>0</v>
      </c>
      <c r="BC161" s="529">
        <v>0</v>
      </c>
      <c r="BD161" s="529">
        <v>0</v>
      </c>
      <c r="BE161" s="529">
        <v>0</v>
      </c>
      <c r="BF161" s="529">
        <v>0</v>
      </c>
      <c r="BG161" s="529">
        <v>0</v>
      </c>
      <c r="BH161" s="529">
        <v>0</v>
      </c>
      <c r="BI161" s="529">
        <v>0</v>
      </c>
      <c r="BJ161" s="529">
        <v>0</v>
      </c>
      <c r="BK161" s="529">
        <v>0</v>
      </c>
      <c r="BL161" s="42" t="s">
        <v>7188</v>
      </c>
      <c r="BM161" s="350" t="s">
        <v>7359</v>
      </c>
      <c r="BS161" s="42"/>
      <c r="BT161" s="42"/>
      <c r="BU161" s="42"/>
      <c r="BV161" s="42"/>
      <c r="BW161" s="42"/>
      <c r="BX161" s="42"/>
      <c r="BY161" s="42"/>
      <c r="BZ161" s="42"/>
      <c r="CA161" s="42"/>
      <c r="CB161" s="42"/>
      <c r="CC161" s="42"/>
      <c r="CD161" s="42"/>
      <c r="CE161" s="42"/>
      <c r="CF161" s="42"/>
    </row>
    <row r="162" spans="1:84" ht="101.5">
      <c r="A162" s="424" t="s">
        <v>1980</v>
      </c>
      <c r="B162" s="424" t="s">
        <v>26</v>
      </c>
      <c r="C162" s="424" t="s">
        <v>846</v>
      </c>
      <c r="D162" s="424" t="s">
        <v>6279</v>
      </c>
      <c r="E162">
        <v>27573</v>
      </c>
      <c r="F162" s="504" t="s">
        <v>6280</v>
      </c>
      <c r="G162" s="427" t="s">
        <v>7071</v>
      </c>
      <c r="H162" s="423" t="s">
        <v>1973</v>
      </c>
      <c r="I162" s="423" t="s">
        <v>26</v>
      </c>
      <c r="J162" s="423" t="s">
        <v>26</v>
      </c>
      <c r="K162" s="427" t="s">
        <v>6039</v>
      </c>
      <c r="L162" s="425">
        <v>0.8</v>
      </c>
      <c r="M162" s="425">
        <v>0.2</v>
      </c>
      <c r="N162" s="425">
        <v>0</v>
      </c>
      <c r="O162" s="426">
        <v>0.8</v>
      </c>
      <c r="P162" s="426">
        <v>0.8</v>
      </c>
      <c r="Q162" s="426">
        <v>0.8</v>
      </c>
      <c r="R162" s="424">
        <v>2031</v>
      </c>
      <c r="S162" s="422"/>
      <c r="T162" s="422"/>
      <c r="U162" s="422"/>
      <c r="V162" s="422"/>
      <c r="W162" s="422"/>
      <c r="X162" s="422">
        <v>660000</v>
      </c>
      <c r="Y162" s="422">
        <v>70000</v>
      </c>
      <c r="Z162" s="296"/>
      <c r="AA162" s="422"/>
      <c r="AB162" s="422"/>
      <c r="AC162" s="296">
        <v>730000</v>
      </c>
      <c r="AD162" s="110"/>
      <c r="AF162" s="42" t="s">
        <v>1900</v>
      </c>
      <c r="AG162" s="110">
        <v>0</v>
      </c>
      <c r="AH162" s="110">
        <v>730000</v>
      </c>
      <c r="AI162" s="42" t="s">
        <v>764</v>
      </c>
      <c r="AJ162" s="112">
        <v>1</v>
      </c>
      <c r="AK162" s="112">
        <v>0</v>
      </c>
      <c r="AL162" s="529">
        <v>145999.99999999997</v>
      </c>
      <c r="AM162" s="529">
        <v>0</v>
      </c>
      <c r="AN162" s="529">
        <v>0</v>
      </c>
      <c r="AO162" s="529">
        <v>0</v>
      </c>
      <c r="AP162" s="529">
        <v>0</v>
      </c>
      <c r="AQ162" s="529">
        <v>0</v>
      </c>
      <c r="AR162" s="529">
        <v>528000</v>
      </c>
      <c r="AS162" s="529">
        <v>56000</v>
      </c>
      <c r="AT162" s="529">
        <v>0</v>
      </c>
      <c r="AU162" s="529">
        <v>0</v>
      </c>
      <c r="AV162" s="529">
        <v>0</v>
      </c>
      <c r="AW162" s="529">
        <v>584000</v>
      </c>
      <c r="AX162" s="529">
        <v>0</v>
      </c>
      <c r="AY162" s="116">
        <v>0</v>
      </c>
      <c r="AZ162" s="42"/>
      <c r="BA162" s="529">
        <v>0</v>
      </c>
      <c r="BB162" s="529">
        <v>0</v>
      </c>
      <c r="BC162" s="529">
        <v>0</v>
      </c>
      <c r="BD162" s="529">
        <v>0</v>
      </c>
      <c r="BE162" s="529">
        <v>0</v>
      </c>
      <c r="BF162" s="529">
        <v>0</v>
      </c>
      <c r="BG162" s="529">
        <v>0</v>
      </c>
      <c r="BH162" s="529">
        <v>0</v>
      </c>
      <c r="BI162" s="529">
        <v>0</v>
      </c>
      <c r="BJ162" s="529">
        <v>0</v>
      </c>
      <c r="BK162" s="529">
        <v>0</v>
      </c>
      <c r="BL162" s="42" t="s">
        <v>7188</v>
      </c>
      <c r="BM162" s="350" t="s">
        <v>7360</v>
      </c>
      <c r="BS162" s="42"/>
      <c r="BT162" s="42"/>
      <c r="BU162" s="42"/>
      <c r="BV162" s="42"/>
      <c r="BW162" s="42"/>
      <c r="BX162" s="42"/>
      <c r="BY162" s="42"/>
      <c r="BZ162" s="42"/>
      <c r="CA162" s="42"/>
      <c r="CB162" s="42"/>
      <c r="CC162" s="42"/>
      <c r="CD162" s="42"/>
      <c r="CE162" s="42"/>
      <c r="CF162" s="42"/>
    </row>
    <row r="163" spans="1:84" ht="26">
      <c r="A163" s="424" t="s">
        <v>1980</v>
      </c>
      <c r="B163" s="424" t="s">
        <v>26</v>
      </c>
      <c r="C163" s="424" t="s">
        <v>798</v>
      </c>
      <c r="D163" s="424" t="s">
        <v>6281</v>
      </c>
      <c r="E163">
        <v>27718</v>
      </c>
      <c r="F163" s="504" t="s">
        <v>6282</v>
      </c>
      <c r="G163" s="423" t="s">
        <v>6283</v>
      </c>
      <c r="H163" s="423" t="s">
        <v>1974</v>
      </c>
      <c r="I163" s="423" t="s">
        <v>26</v>
      </c>
      <c r="J163" s="423" t="s">
        <v>26</v>
      </c>
      <c r="K163" s="429" t="s">
        <v>6051</v>
      </c>
      <c r="L163" s="425">
        <v>0.05</v>
      </c>
      <c r="M163" s="425">
        <v>0.95</v>
      </c>
      <c r="N163" s="425">
        <v>0</v>
      </c>
      <c r="O163" s="426">
        <v>0.05</v>
      </c>
      <c r="P163" s="426">
        <v>0.05</v>
      </c>
      <c r="Q163" s="426">
        <v>0.05</v>
      </c>
      <c r="R163" s="424">
        <v>2031</v>
      </c>
      <c r="S163" s="422"/>
      <c r="T163" s="422"/>
      <c r="U163" s="296"/>
      <c r="V163" s="296"/>
      <c r="W163" s="422"/>
      <c r="X163" s="422"/>
      <c r="Y163" s="422">
        <v>1247000</v>
      </c>
      <c r="Z163" s="422"/>
      <c r="AA163" s="422"/>
      <c r="AB163" s="422"/>
      <c r="AC163" s="296">
        <v>1247000</v>
      </c>
      <c r="AD163" s="110"/>
      <c r="AF163" s="42" t="s">
        <v>1926</v>
      </c>
      <c r="AG163" s="110">
        <v>0</v>
      </c>
      <c r="AH163" s="110">
        <v>1247000</v>
      </c>
      <c r="AI163" s="42" t="s">
        <v>764</v>
      </c>
      <c r="AJ163" s="112">
        <v>1</v>
      </c>
      <c r="AK163" s="112">
        <v>0</v>
      </c>
      <c r="AL163" s="529">
        <v>1184650</v>
      </c>
      <c r="AM163" s="529">
        <v>0</v>
      </c>
      <c r="AN163" s="529">
        <v>0</v>
      </c>
      <c r="AO163" s="529">
        <v>0</v>
      </c>
      <c r="AP163" s="529">
        <v>0</v>
      </c>
      <c r="AQ163" s="529">
        <v>0</v>
      </c>
      <c r="AR163" s="529">
        <v>0</v>
      </c>
      <c r="AS163" s="529">
        <v>62350</v>
      </c>
      <c r="AT163" s="529">
        <v>0</v>
      </c>
      <c r="AU163" s="529">
        <v>0</v>
      </c>
      <c r="AV163" s="529">
        <v>0</v>
      </c>
      <c r="AW163" s="529">
        <v>62350</v>
      </c>
      <c r="AX163" s="529">
        <v>0</v>
      </c>
      <c r="AY163" s="116">
        <v>0</v>
      </c>
      <c r="AZ163" s="42"/>
      <c r="BA163" s="529">
        <v>0</v>
      </c>
      <c r="BB163" s="529">
        <v>0</v>
      </c>
      <c r="BC163" s="529">
        <v>0</v>
      </c>
      <c r="BD163" s="529">
        <v>0</v>
      </c>
      <c r="BE163" s="529">
        <v>0</v>
      </c>
      <c r="BF163" s="529">
        <v>0</v>
      </c>
      <c r="BG163" s="529">
        <v>0</v>
      </c>
      <c r="BH163" s="529">
        <v>0</v>
      </c>
      <c r="BI163" s="529">
        <v>0</v>
      </c>
      <c r="BJ163" s="529">
        <v>0</v>
      </c>
      <c r="BK163" s="529">
        <v>0</v>
      </c>
      <c r="BL163" s="42" t="s">
        <v>7188</v>
      </c>
      <c r="BM163" s="350" t="s">
        <v>7361</v>
      </c>
      <c r="BS163" s="42"/>
      <c r="BT163" s="42"/>
      <c r="BU163" s="42"/>
      <c r="BV163" s="42"/>
      <c r="BW163" s="42"/>
      <c r="BX163" s="42"/>
      <c r="BY163" s="42"/>
      <c r="BZ163" s="42"/>
      <c r="CA163" s="42"/>
      <c r="CB163" s="42"/>
      <c r="CC163" s="42"/>
      <c r="CD163" s="42"/>
      <c r="CE163" s="42"/>
      <c r="CF163" s="42"/>
    </row>
    <row r="164" spans="1:84" ht="29">
      <c r="A164" s="424" t="s">
        <v>1980</v>
      </c>
      <c r="B164" s="424" t="s">
        <v>26</v>
      </c>
      <c r="C164" s="424" t="s">
        <v>6284</v>
      </c>
      <c r="D164" s="424" t="s">
        <v>6284</v>
      </c>
      <c r="E164">
        <v>28223</v>
      </c>
      <c r="F164" s="504" t="s">
        <v>6285</v>
      </c>
      <c r="G164" s="423" t="s">
        <v>6286</v>
      </c>
      <c r="H164" s="427" t="s">
        <v>5996</v>
      </c>
      <c r="I164" s="423" t="s">
        <v>26</v>
      </c>
      <c r="J164" s="423" t="s">
        <v>26</v>
      </c>
      <c r="K164" s="423" t="s">
        <v>6083</v>
      </c>
      <c r="L164" s="425">
        <v>1</v>
      </c>
      <c r="M164" s="425">
        <v>0</v>
      </c>
      <c r="N164" s="425">
        <v>0</v>
      </c>
      <c r="O164" s="426">
        <v>1</v>
      </c>
      <c r="P164" s="426">
        <v>1</v>
      </c>
      <c r="Q164" s="426">
        <v>1</v>
      </c>
      <c r="R164" s="424">
        <v>2031</v>
      </c>
      <c r="S164" s="422"/>
      <c r="T164" s="422"/>
      <c r="U164" s="422"/>
      <c r="V164" s="422">
        <v>600000</v>
      </c>
      <c r="W164" s="422"/>
      <c r="X164" s="422"/>
      <c r="Y164" s="422"/>
      <c r="Z164" s="422"/>
      <c r="AA164" s="422"/>
      <c r="AB164" s="422"/>
      <c r="AC164" s="296">
        <v>600000</v>
      </c>
      <c r="AD164" s="110"/>
      <c r="AF164" s="42" t="s">
        <v>1913</v>
      </c>
      <c r="AG164" s="110">
        <v>0</v>
      </c>
      <c r="AH164" s="110">
        <v>600000</v>
      </c>
      <c r="AI164" s="42" t="s">
        <v>764</v>
      </c>
      <c r="AJ164" s="112">
        <v>1</v>
      </c>
      <c r="AK164" s="112">
        <v>0</v>
      </c>
      <c r="AL164" s="529">
        <v>0</v>
      </c>
      <c r="AM164" s="529">
        <v>0</v>
      </c>
      <c r="AN164" s="529">
        <v>0</v>
      </c>
      <c r="AO164" s="529">
        <v>0</v>
      </c>
      <c r="AP164" s="529">
        <v>600000</v>
      </c>
      <c r="AQ164" s="529">
        <v>0</v>
      </c>
      <c r="AR164" s="529">
        <v>0</v>
      </c>
      <c r="AS164" s="529">
        <v>0</v>
      </c>
      <c r="AT164" s="529">
        <v>0</v>
      </c>
      <c r="AU164" s="529">
        <v>0</v>
      </c>
      <c r="AV164" s="529">
        <v>0</v>
      </c>
      <c r="AW164" s="529">
        <v>600000</v>
      </c>
      <c r="AX164" s="529">
        <v>0</v>
      </c>
      <c r="AY164" s="116">
        <v>0</v>
      </c>
      <c r="AZ164" s="42"/>
      <c r="BA164" s="529">
        <v>0</v>
      </c>
      <c r="BB164" s="529">
        <v>0</v>
      </c>
      <c r="BC164" s="529">
        <v>0</v>
      </c>
      <c r="BD164" s="529">
        <v>0</v>
      </c>
      <c r="BE164" s="529">
        <v>0</v>
      </c>
      <c r="BF164" s="529">
        <v>0</v>
      </c>
      <c r="BG164" s="529">
        <v>0</v>
      </c>
      <c r="BH164" s="529">
        <v>0</v>
      </c>
      <c r="BI164" s="529">
        <v>0</v>
      </c>
      <c r="BJ164" s="529">
        <v>0</v>
      </c>
      <c r="BK164" s="529">
        <v>0</v>
      </c>
      <c r="BL164" s="42" t="s">
        <v>7188</v>
      </c>
      <c r="BM164" s="350" t="s">
        <v>7362</v>
      </c>
      <c r="BS164" s="42"/>
      <c r="BT164" s="42"/>
      <c r="BU164" s="42"/>
      <c r="BV164" s="42"/>
      <c r="BW164" s="42"/>
      <c r="BX164" s="42"/>
      <c r="BY164" s="42"/>
      <c r="BZ164" s="42"/>
      <c r="CA164" s="42"/>
      <c r="CB164" s="42"/>
      <c r="CC164" s="42"/>
      <c r="CD164" s="42"/>
      <c r="CE164" s="42"/>
      <c r="CF164" s="42"/>
    </row>
    <row r="165" spans="1:84" ht="65">
      <c r="A165" s="424" t="s">
        <v>1980</v>
      </c>
      <c r="B165" s="424" t="s">
        <v>26</v>
      </c>
      <c r="C165" s="424" t="s">
        <v>6222</v>
      </c>
      <c r="D165" s="424" t="s">
        <v>6287</v>
      </c>
      <c r="E165">
        <v>28277</v>
      </c>
      <c r="F165" s="505" t="s">
        <v>6288</v>
      </c>
      <c r="G165" s="423" t="s">
        <v>6289</v>
      </c>
      <c r="H165" s="423" t="s">
        <v>1978</v>
      </c>
      <c r="I165" s="423" t="s">
        <v>26</v>
      </c>
      <c r="J165" s="423" t="s">
        <v>26</v>
      </c>
      <c r="K165" s="423" t="s">
        <v>6024</v>
      </c>
      <c r="L165" s="425">
        <v>0.2</v>
      </c>
      <c r="M165" s="425">
        <v>0.8</v>
      </c>
      <c r="N165" s="425">
        <v>0</v>
      </c>
      <c r="O165" s="426">
        <v>0.2</v>
      </c>
      <c r="P165" s="426">
        <v>0.2</v>
      </c>
      <c r="Q165" s="426">
        <v>0.2</v>
      </c>
      <c r="R165" s="424">
        <v>2031</v>
      </c>
      <c r="S165" s="422"/>
      <c r="T165" s="422">
        <v>300000</v>
      </c>
      <c r="U165" s="422">
        <v>300000</v>
      </c>
      <c r="V165" s="422">
        <v>5600000</v>
      </c>
      <c r="W165" s="422"/>
      <c r="X165" s="422"/>
      <c r="Y165" s="422"/>
      <c r="Z165" s="422"/>
      <c r="AA165" s="422"/>
      <c r="AB165" s="422"/>
      <c r="AC165" s="296">
        <v>6200000</v>
      </c>
      <c r="AD165" s="110"/>
      <c r="AF165" s="42" t="s">
        <v>1892</v>
      </c>
      <c r="AG165" s="110">
        <v>0</v>
      </c>
      <c r="AH165" s="110">
        <v>6200000</v>
      </c>
      <c r="AI165" s="42" t="s">
        <v>764</v>
      </c>
      <c r="AJ165" s="112">
        <v>1</v>
      </c>
      <c r="AK165" s="112">
        <v>0</v>
      </c>
      <c r="AL165" s="529">
        <v>4960000</v>
      </c>
      <c r="AM165" s="529">
        <v>0</v>
      </c>
      <c r="AN165" s="529">
        <v>60000</v>
      </c>
      <c r="AO165" s="529">
        <v>60000</v>
      </c>
      <c r="AP165" s="529">
        <v>1120000</v>
      </c>
      <c r="AQ165" s="529">
        <v>0</v>
      </c>
      <c r="AR165" s="529">
        <v>0</v>
      </c>
      <c r="AS165" s="529">
        <v>0</v>
      </c>
      <c r="AT165" s="529">
        <v>0</v>
      </c>
      <c r="AU165" s="529">
        <v>0</v>
      </c>
      <c r="AV165" s="529">
        <v>0</v>
      </c>
      <c r="AW165" s="529">
        <v>1240000</v>
      </c>
      <c r="AX165" s="529">
        <v>0</v>
      </c>
      <c r="AY165" s="116">
        <v>0</v>
      </c>
      <c r="AZ165" s="42"/>
      <c r="BA165" s="529">
        <v>0</v>
      </c>
      <c r="BB165" s="529">
        <v>0</v>
      </c>
      <c r="BC165" s="529">
        <v>0</v>
      </c>
      <c r="BD165" s="529">
        <v>0</v>
      </c>
      <c r="BE165" s="529">
        <v>0</v>
      </c>
      <c r="BF165" s="529">
        <v>0</v>
      </c>
      <c r="BG165" s="529">
        <v>0</v>
      </c>
      <c r="BH165" s="529">
        <v>0</v>
      </c>
      <c r="BI165" s="529">
        <v>0</v>
      </c>
      <c r="BJ165" s="529">
        <v>0</v>
      </c>
      <c r="BK165" s="529">
        <v>0</v>
      </c>
      <c r="BL165" s="42" t="s">
        <v>7188</v>
      </c>
      <c r="BM165" s="350" t="s">
        <v>7363</v>
      </c>
      <c r="BS165" s="42"/>
      <c r="BT165" s="42"/>
      <c r="BU165" s="42"/>
      <c r="BV165" s="42"/>
      <c r="BW165" s="42"/>
      <c r="BX165" s="42"/>
      <c r="BY165" s="42"/>
      <c r="BZ165" s="42"/>
      <c r="CA165" s="42"/>
      <c r="CB165" s="42"/>
      <c r="CC165" s="42"/>
      <c r="CD165" s="42"/>
      <c r="CE165" s="42"/>
      <c r="CF165" s="42"/>
    </row>
    <row r="166" spans="1:84" ht="65">
      <c r="A166" s="424" t="s">
        <v>1980</v>
      </c>
      <c r="B166" s="424" t="s">
        <v>26</v>
      </c>
      <c r="C166" s="424" t="s">
        <v>6222</v>
      </c>
      <c r="D166" s="424" t="s">
        <v>6105</v>
      </c>
      <c r="E166">
        <v>28452</v>
      </c>
      <c r="F166" s="504" t="s">
        <v>6290</v>
      </c>
      <c r="G166" s="423" t="s">
        <v>6291</v>
      </c>
      <c r="H166" s="423" t="s">
        <v>1978</v>
      </c>
      <c r="I166" s="423" t="s">
        <v>26</v>
      </c>
      <c r="J166" s="423" t="s">
        <v>26</v>
      </c>
      <c r="K166" s="432" t="s">
        <v>6019</v>
      </c>
      <c r="L166" s="425">
        <v>0.1</v>
      </c>
      <c r="M166" s="425">
        <v>0.9</v>
      </c>
      <c r="N166" s="425">
        <v>0</v>
      </c>
      <c r="O166" s="426">
        <v>0.1</v>
      </c>
      <c r="P166" s="426">
        <v>0.1</v>
      </c>
      <c r="Q166" s="426">
        <v>0.1</v>
      </c>
      <c r="R166" s="424">
        <v>2031</v>
      </c>
      <c r="S166" s="422">
        <v>4315000</v>
      </c>
      <c r="T166" s="422">
        <v>4020000</v>
      </c>
      <c r="U166" s="422">
        <v>4020000</v>
      </c>
      <c r="V166" s="422"/>
      <c r="W166" s="422"/>
      <c r="X166" s="422"/>
      <c r="Y166" s="422"/>
      <c r="Z166" s="422"/>
      <c r="AA166" s="422"/>
      <c r="AB166" s="422"/>
      <c r="AC166" s="296">
        <v>12355000</v>
      </c>
      <c r="AD166" s="110"/>
      <c r="AF166" s="42" t="s">
        <v>1891</v>
      </c>
      <c r="AG166" s="110">
        <v>0</v>
      </c>
      <c r="AH166" s="110">
        <v>12355000</v>
      </c>
      <c r="AI166" s="42" t="s">
        <v>764</v>
      </c>
      <c r="AJ166" s="112">
        <v>1</v>
      </c>
      <c r="AK166" s="112">
        <v>0</v>
      </c>
      <c r="AL166" s="529">
        <v>11119500</v>
      </c>
      <c r="AM166" s="529">
        <v>431500</v>
      </c>
      <c r="AN166" s="529">
        <v>402000</v>
      </c>
      <c r="AO166" s="529">
        <v>402000</v>
      </c>
      <c r="AP166" s="529">
        <v>0</v>
      </c>
      <c r="AQ166" s="529">
        <v>0</v>
      </c>
      <c r="AR166" s="529">
        <v>0</v>
      </c>
      <c r="AS166" s="529">
        <v>0</v>
      </c>
      <c r="AT166" s="529">
        <v>0</v>
      </c>
      <c r="AU166" s="529">
        <v>0</v>
      </c>
      <c r="AV166" s="529">
        <v>0</v>
      </c>
      <c r="AW166" s="529">
        <v>1235500</v>
      </c>
      <c r="AX166" s="529">
        <v>0</v>
      </c>
      <c r="AY166" s="116">
        <v>0</v>
      </c>
      <c r="AZ166" s="42"/>
      <c r="BA166" s="529">
        <v>0</v>
      </c>
      <c r="BB166" s="529">
        <v>0</v>
      </c>
      <c r="BC166" s="529">
        <v>0</v>
      </c>
      <c r="BD166" s="529">
        <v>0</v>
      </c>
      <c r="BE166" s="529">
        <v>0</v>
      </c>
      <c r="BF166" s="529">
        <v>0</v>
      </c>
      <c r="BG166" s="529">
        <v>0</v>
      </c>
      <c r="BH166" s="529">
        <v>0</v>
      </c>
      <c r="BI166" s="529">
        <v>0</v>
      </c>
      <c r="BJ166" s="529">
        <v>0</v>
      </c>
      <c r="BK166" s="529">
        <v>0</v>
      </c>
      <c r="BL166" s="42" t="s">
        <v>7188</v>
      </c>
      <c r="BM166" s="350" t="s">
        <v>7364</v>
      </c>
      <c r="BS166" s="42"/>
      <c r="BT166" s="42"/>
      <c r="BU166" s="42"/>
      <c r="BV166" s="42"/>
      <c r="BW166" s="42"/>
      <c r="BX166" s="42"/>
      <c r="BY166" s="42"/>
      <c r="BZ166" s="42"/>
      <c r="CA166" s="42"/>
      <c r="CB166" s="42"/>
      <c r="CC166" s="42"/>
      <c r="CD166" s="42"/>
      <c r="CE166" s="42"/>
      <c r="CF166" s="42"/>
    </row>
    <row r="167" spans="1:84" ht="26">
      <c r="A167" s="424" t="s">
        <v>1980</v>
      </c>
      <c r="B167" s="424" t="s">
        <v>26</v>
      </c>
      <c r="C167" s="424" t="s">
        <v>807</v>
      </c>
      <c r="D167" s="424" t="s">
        <v>6292</v>
      </c>
      <c r="E167">
        <v>28480</v>
      </c>
      <c r="F167" s="504" t="s">
        <v>6293</v>
      </c>
      <c r="G167" s="423" t="s">
        <v>6294</v>
      </c>
      <c r="H167" s="427" t="s">
        <v>1934</v>
      </c>
      <c r="I167" s="423" t="s">
        <v>26</v>
      </c>
      <c r="J167" s="423" t="s">
        <v>26</v>
      </c>
      <c r="K167" s="423" t="s">
        <v>6005</v>
      </c>
      <c r="L167" s="415">
        <v>1</v>
      </c>
      <c r="M167" s="415">
        <v>0</v>
      </c>
      <c r="N167" s="415">
        <v>0</v>
      </c>
      <c r="O167" s="426">
        <v>1</v>
      </c>
      <c r="P167" s="426">
        <v>1</v>
      </c>
      <c r="Q167" s="426">
        <v>1</v>
      </c>
      <c r="R167" s="424">
        <v>2031</v>
      </c>
      <c r="S167" s="422">
        <v>793199.99999999907</v>
      </c>
      <c r="T167" s="422">
        <v>700000.00000000012</v>
      </c>
      <c r="U167" s="422">
        <v>525642.49000000069</v>
      </c>
      <c r="V167" s="422">
        <v>522940.09999999963</v>
      </c>
      <c r="W167" s="422">
        <v>536453</v>
      </c>
      <c r="X167" s="422">
        <v>506149</v>
      </c>
      <c r="Y167" s="422">
        <v>275404</v>
      </c>
      <c r="Z167" s="422">
        <v>552031</v>
      </c>
      <c r="AA167" s="422">
        <v>477754</v>
      </c>
      <c r="AB167" s="422">
        <v>520198</v>
      </c>
      <c r="AC167" s="296">
        <v>5409771.5899999999</v>
      </c>
      <c r="AD167" s="110"/>
      <c r="AF167" s="42" t="s">
        <v>1911</v>
      </c>
      <c r="AG167" s="110">
        <v>0</v>
      </c>
      <c r="AH167" s="110">
        <v>5409771.5899999999</v>
      </c>
      <c r="AI167" s="42" t="s">
        <v>765</v>
      </c>
      <c r="AJ167" s="112">
        <v>1</v>
      </c>
      <c r="AK167" s="112">
        <v>0</v>
      </c>
      <c r="AL167" s="529">
        <v>0</v>
      </c>
      <c r="AM167" s="529">
        <v>793199.99999999907</v>
      </c>
      <c r="AN167" s="529">
        <v>700000.00000000012</v>
      </c>
      <c r="AO167" s="529">
        <v>525642.49000000069</v>
      </c>
      <c r="AP167" s="529">
        <v>522940.09999999963</v>
      </c>
      <c r="AQ167" s="529">
        <v>536453</v>
      </c>
      <c r="AR167" s="529">
        <v>506149</v>
      </c>
      <c r="AS167" s="529">
        <v>275404</v>
      </c>
      <c r="AT167" s="529">
        <v>552031</v>
      </c>
      <c r="AU167" s="529">
        <v>477754</v>
      </c>
      <c r="AV167" s="529">
        <v>520198</v>
      </c>
      <c r="AW167" s="529">
        <v>5409771.5899999999</v>
      </c>
      <c r="AX167" s="529">
        <v>0</v>
      </c>
      <c r="AY167" s="116">
        <v>0</v>
      </c>
      <c r="AZ167" s="42"/>
      <c r="BA167" s="529">
        <v>0</v>
      </c>
      <c r="BB167" s="529">
        <v>0</v>
      </c>
      <c r="BC167" s="529">
        <v>0</v>
      </c>
      <c r="BD167" s="529">
        <v>0</v>
      </c>
      <c r="BE167" s="529">
        <v>0</v>
      </c>
      <c r="BF167" s="529">
        <v>0</v>
      </c>
      <c r="BG167" s="529">
        <v>0</v>
      </c>
      <c r="BH167" s="529">
        <v>0</v>
      </c>
      <c r="BI167" s="529">
        <v>0</v>
      </c>
      <c r="BJ167" s="529">
        <v>0</v>
      </c>
      <c r="BK167" s="529">
        <v>0</v>
      </c>
      <c r="BL167" s="42" t="s">
        <v>7188</v>
      </c>
      <c r="BM167" s="350" t="s">
        <v>7365</v>
      </c>
      <c r="BS167" s="42"/>
      <c r="BT167" s="42"/>
      <c r="BU167" s="42"/>
      <c r="BV167" s="42"/>
      <c r="BW167" s="42"/>
      <c r="BX167" s="42"/>
      <c r="BY167" s="42"/>
      <c r="BZ167" s="42"/>
      <c r="CA167" s="42"/>
      <c r="CB167" s="42"/>
      <c r="CC167" s="42"/>
      <c r="CD167" s="42"/>
      <c r="CE167" s="42"/>
      <c r="CF167" s="42"/>
    </row>
    <row r="168" spans="1:84" ht="14.5">
      <c r="A168" s="424" t="s">
        <v>1980</v>
      </c>
      <c r="B168" s="424" t="s">
        <v>26</v>
      </c>
      <c r="C168" s="424" t="s">
        <v>6284</v>
      </c>
      <c r="D168" s="424" t="s">
        <v>6284</v>
      </c>
      <c r="E168" t="s">
        <v>6284</v>
      </c>
      <c r="F168" s="504" t="s">
        <v>6295</v>
      </c>
      <c r="G168" s="28" t="s">
        <v>6296</v>
      </c>
      <c r="H168" s="423" t="s">
        <v>1934</v>
      </c>
      <c r="I168" s="423" t="s">
        <v>26</v>
      </c>
      <c r="J168" s="423" t="s">
        <v>26</v>
      </c>
      <c r="K168" s="423" t="s">
        <v>6005</v>
      </c>
      <c r="L168" s="425">
        <v>1</v>
      </c>
      <c r="M168" s="425">
        <v>0</v>
      </c>
      <c r="N168" s="425">
        <v>0</v>
      </c>
      <c r="O168" s="426">
        <v>1</v>
      </c>
      <c r="P168" s="426">
        <v>1</v>
      </c>
      <c r="Q168" s="426">
        <v>1</v>
      </c>
      <c r="R168" s="424">
        <v>2031</v>
      </c>
      <c r="S168" s="422">
        <v>1500000</v>
      </c>
      <c r="T168" s="422"/>
      <c r="U168" s="422">
        <v>78200</v>
      </c>
      <c r="V168" s="422">
        <v>6084341.2609052062</v>
      </c>
      <c r="W168" s="422">
        <v>4269979.2715210319</v>
      </c>
      <c r="X168" s="422">
        <v>4431453</v>
      </c>
      <c r="Y168" s="422">
        <v>4931790</v>
      </c>
      <c r="Z168" s="422">
        <v>2206709</v>
      </c>
      <c r="AA168" s="422">
        <v>1333334</v>
      </c>
      <c r="AB168" s="422">
        <v>23273333</v>
      </c>
      <c r="AC168" s="296">
        <v>48109139.532426238</v>
      </c>
      <c r="AD168" s="110"/>
      <c r="AF168" s="42" t="s">
        <v>1911</v>
      </c>
      <c r="AG168" s="110">
        <v>0</v>
      </c>
      <c r="AH168" s="110">
        <v>48109139.532426238</v>
      </c>
      <c r="AI168" s="42" t="s">
        <v>765</v>
      </c>
      <c r="AJ168" s="112">
        <v>1</v>
      </c>
      <c r="AK168" s="112">
        <v>0</v>
      </c>
      <c r="AL168" s="529">
        <v>0</v>
      </c>
      <c r="AM168" s="529">
        <v>1500000</v>
      </c>
      <c r="AN168" s="529">
        <v>0</v>
      </c>
      <c r="AO168" s="529">
        <v>78200</v>
      </c>
      <c r="AP168" s="529">
        <v>6084341.2609052062</v>
      </c>
      <c r="AQ168" s="529">
        <v>4269979.2715210319</v>
      </c>
      <c r="AR168" s="529">
        <v>4431453</v>
      </c>
      <c r="AS168" s="529">
        <v>4931790</v>
      </c>
      <c r="AT168" s="529">
        <v>2206709</v>
      </c>
      <c r="AU168" s="529">
        <v>1333334</v>
      </c>
      <c r="AV168" s="529">
        <v>23273333</v>
      </c>
      <c r="AW168" s="529">
        <v>48109139.532426238</v>
      </c>
      <c r="AX168" s="529">
        <v>0</v>
      </c>
      <c r="AY168" s="116">
        <v>0</v>
      </c>
      <c r="AZ168" s="42"/>
      <c r="BA168" s="529">
        <v>0</v>
      </c>
      <c r="BB168" s="529">
        <v>0</v>
      </c>
      <c r="BC168" s="529">
        <v>0</v>
      </c>
      <c r="BD168" s="529">
        <v>0</v>
      </c>
      <c r="BE168" s="529">
        <v>0</v>
      </c>
      <c r="BF168" s="529">
        <v>0</v>
      </c>
      <c r="BG168" s="529">
        <v>0</v>
      </c>
      <c r="BH168" s="529">
        <v>0</v>
      </c>
      <c r="BI168" s="529">
        <v>0</v>
      </c>
      <c r="BJ168" s="529">
        <v>0</v>
      </c>
      <c r="BK168" s="529">
        <v>0</v>
      </c>
      <c r="BL168" s="42" t="s">
        <v>7188</v>
      </c>
      <c r="BM168" s="350" t="s">
        <v>7366</v>
      </c>
      <c r="BS168" s="42"/>
      <c r="BT168" s="42"/>
      <c r="BU168" s="42"/>
      <c r="BV168" s="42"/>
      <c r="BW168" s="42"/>
      <c r="BX168" s="42"/>
      <c r="BY168" s="42"/>
      <c r="BZ168" s="42"/>
      <c r="CA168" s="42"/>
      <c r="CB168" s="42"/>
      <c r="CC168" s="42"/>
      <c r="CD168" s="42"/>
      <c r="CE168" s="42"/>
      <c r="CF168" s="42"/>
    </row>
    <row r="169" spans="1:84" ht="130">
      <c r="A169" s="104" t="s">
        <v>6297</v>
      </c>
      <c r="B169" s="337" t="s">
        <v>2016</v>
      </c>
      <c r="C169" s="337" t="s">
        <v>6298</v>
      </c>
      <c r="D169" s="338" t="s">
        <v>6299</v>
      </c>
      <c r="E169">
        <v>5752</v>
      </c>
      <c r="F169" s="507" t="s">
        <v>6973</v>
      </c>
      <c r="G169" s="334" t="s">
        <v>6300</v>
      </c>
      <c r="H169" s="106" t="s">
        <v>5996</v>
      </c>
      <c r="I169" s="106" t="s">
        <v>2002</v>
      </c>
      <c r="J169" s="106" t="s">
        <v>2003</v>
      </c>
      <c r="K169" s="106" t="s">
        <v>5976</v>
      </c>
      <c r="L169" s="433">
        <v>0.75</v>
      </c>
      <c r="M169" s="433">
        <v>0.25</v>
      </c>
      <c r="N169" s="433">
        <v>0</v>
      </c>
      <c r="O169" s="339">
        <v>0.5</v>
      </c>
      <c r="P169" s="339">
        <v>0.75</v>
      </c>
      <c r="Q169" s="339">
        <v>0.625</v>
      </c>
      <c r="R169" s="42">
        <v>2031</v>
      </c>
      <c r="S169" s="340"/>
      <c r="T169" s="340"/>
      <c r="U169" s="340"/>
      <c r="V169" s="340">
        <v>500000</v>
      </c>
      <c r="W169" s="340">
        <v>1203652</v>
      </c>
      <c r="X169" s="340"/>
      <c r="Y169" s="340"/>
      <c r="Z169" s="340"/>
      <c r="AA169" s="340"/>
      <c r="AB169" s="340"/>
      <c r="AC169" s="340">
        <v>1703652</v>
      </c>
      <c r="AD169" s="110"/>
      <c r="AF169" s="42" t="s">
        <v>526</v>
      </c>
      <c r="AG169" s="110">
        <v>0</v>
      </c>
      <c r="AH169" s="110">
        <v>1703652</v>
      </c>
      <c r="AI169" s="42" t="s">
        <v>765</v>
      </c>
      <c r="AJ169" s="112">
        <v>1</v>
      </c>
      <c r="AK169" s="112">
        <v>0</v>
      </c>
      <c r="AL169" s="529">
        <v>638869.5</v>
      </c>
      <c r="AM169" s="529">
        <v>0</v>
      </c>
      <c r="AN169" s="529">
        <v>0</v>
      </c>
      <c r="AO169" s="529">
        <v>0</v>
      </c>
      <c r="AP169" s="529">
        <v>312500</v>
      </c>
      <c r="AQ169" s="529">
        <v>752282.5</v>
      </c>
      <c r="AR169" s="529">
        <v>0</v>
      </c>
      <c r="AS169" s="529">
        <v>0</v>
      </c>
      <c r="AT169" s="529">
        <v>0</v>
      </c>
      <c r="AU169" s="529">
        <v>0</v>
      </c>
      <c r="AV169" s="529">
        <v>0</v>
      </c>
      <c r="AW169" s="529">
        <v>1064782.5</v>
      </c>
      <c r="AX169" s="529">
        <v>0</v>
      </c>
      <c r="AY169" s="116">
        <v>0</v>
      </c>
      <c r="AZ169" s="42"/>
      <c r="BA169" s="529">
        <v>0</v>
      </c>
      <c r="BB169" s="529">
        <v>0</v>
      </c>
      <c r="BC169" s="529">
        <v>0</v>
      </c>
      <c r="BD169" s="529">
        <v>0</v>
      </c>
      <c r="BE169" s="529">
        <v>0</v>
      </c>
      <c r="BF169" s="529">
        <v>0</v>
      </c>
      <c r="BG169" s="529">
        <v>0</v>
      </c>
      <c r="BH169" s="529">
        <v>0</v>
      </c>
      <c r="BI169" s="529">
        <v>0</v>
      </c>
      <c r="BJ169" s="529">
        <v>0</v>
      </c>
      <c r="BK169" s="529">
        <v>0</v>
      </c>
      <c r="BL169" s="42" t="s">
        <v>7188</v>
      </c>
      <c r="BM169" s="350" t="s">
        <v>7367</v>
      </c>
      <c r="BS169" s="42"/>
      <c r="BT169" s="42"/>
      <c r="BU169" s="42"/>
      <c r="BV169" s="42"/>
      <c r="BW169" s="42"/>
      <c r="BX169" s="42"/>
      <c r="BY169" s="42"/>
      <c r="BZ169" s="42"/>
      <c r="CA169" s="42"/>
      <c r="CB169" s="42"/>
      <c r="CC169" s="42"/>
      <c r="CD169" s="42"/>
      <c r="CE169" s="42"/>
      <c r="CF169" s="42"/>
    </row>
    <row r="170" spans="1:84" ht="52">
      <c r="A170" s="297" t="s">
        <v>6297</v>
      </c>
      <c r="B170" s="337" t="s">
        <v>2016</v>
      </c>
      <c r="C170" s="341" t="s">
        <v>6301</v>
      </c>
      <c r="D170" s="297" t="s">
        <v>6302</v>
      </c>
      <c r="E170">
        <v>9404</v>
      </c>
      <c r="F170" s="508" t="s">
        <v>1163</v>
      </c>
      <c r="G170" s="434" t="s">
        <v>6303</v>
      </c>
      <c r="H170" s="334" t="s">
        <v>5996</v>
      </c>
      <c r="I170" s="334" t="s">
        <v>2002</v>
      </c>
      <c r="J170" s="334" t="s">
        <v>2003</v>
      </c>
      <c r="K170" s="334" t="s">
        <v>6304</v>
      </c>
      <c r="L170" s="435">
        <v>0.61</v>
      </c>
      <c r="M170" s="435">
        <v>0.2</v>
      </c>
      <c r="N170" s="435">
        <v>0.19</v>
      </c>
      <c r="O170" s="342">
        <v>0.5</v>
      </c>
      <c r="P170" s="342">
        <v>0.5</v>
      </c>
      <c r="Q170" s="342">
        <v>0.5</v>
      </c>
      <c r="R170" s="42">
        <v>2031</v>
      </c>
      <c r="S170" s="343">
        <v>250000</v>
      </c>
      <c r="T170" s="343">
        <v>142132.5</v>
      </c>
      <c r="U170" s="343"/>
      <c r="V170" s="343"/>
      <c r="W170" s="343"/>
      <c r="X170" s="343"/>
      <c r="Y170" s="343"/>
      <c r="Z170" s="343"/>
      <c r="AA170" s="343"/>
      <c r="AB170" s="343"/>
      <c r="AC170" s="343">
        <v>392132.5</v>
      </c>
      <c r="AD170" s="110"/>
      <c r="AF170" s="42" t="s">
        <v>552</v>
      </c>
      <c r="AG170" s="110">
        <v>0</v>
      </c>
      <c r="AH170" s="110">
        <v>392132.5</v>
      </c>
      <c r="AI170" s="42" t="s">
        <v>764</v>
      </c>
      <c r="AJ170" s="112">
        <v>1</v>
      </c>
      <c r="AK170" s="112">
        <v>0</v>
      </c>
      <c r="AL170" s="529">
        <v>196066.25</v>
      </c>
      <c r="AM170" s="529">
        <v>125000</v>
      </c>
      <c r="AN170" s="529">
        <v>71066.25</v>
      </c>
      <c r="AO170" s="529">
        <v>0</v>
      </c>
      <c r="AP170" s="529">
        <v>0</v>
      </c>
      <c r="AQ170" s="529">
        <v>0</v>
      </c>
      <c r="AR170" s="529">
        <v>0</v>
      </c>
      <c r="AS170" s="529">
        <v>0</v>
      </c>
      <c r="AT170" s="529">
        <v>0</v>
      </c>
      <c r="AU170" s="529">
        <v>0</v>
      </c>
      <c r="AV170" s="529">
        <v>0</v>
      </c>
      <c r="AW170" s="529">
        <v>196066.25</v>
      </c>
      <c r="AX170" s="529">
        <v>0</v>
      </c>
      <c r="AY170" s="116">
        <v>0</v>
      </c>
      <c r="AZ170" s="42"/>
      <c r="BA170" s="529">
        <v>0</v>
      </c>
      <c r="BB170" s="529">
        <v>0</v>
      </c>
      <c r="BC170" s="529">
        <v>0</v>
      </c>
      <c r="BD170" s="529">
        <v>0</v>
      </c>
      <c r="BE170" s="529">
        <v>0</v>
      </c>
      <c r="BF170" s="529">
        <v>0</v>
      </c>
      <c r="BG170" s="529">
        <v>0</v>
      </c>
      <c r="BH170" s="529">
        <v>0</v>
      </c>
      <c r="BI170" s="529">
        <v>0</v>
      </c>
      <c r="BJ170" s="529">
        <v>0</v>
      </c>
      <c r="BK170" s="529">
        <v>0</v>
      </c>
      <c r="BL170" s="42" t="s">
        <v>7188</v>
      </c>
      <c r="BM170" s="350" t="s">
        <v>7368</v>
      </c>
      <c r="BS170" s="42"/>
      <c r="BT170" s="42"/>
      <c r="BU170" s="42"/>
      <c r="BV170" s="42"/>
      <c r="BW170" s="42"/>
      <c r="BX170" s="42"/>
      <c r="BY170" s="42"/>
      <c r="BZ170" s="42"/>
      <c r="CA170" s="42"/>
      <c r="CB170" s="42"/>
      <c r="CC170" s="42"/>
      <c r="CD170" s="42"/>
      <c r="CE170" s="42"/>
      <c r="CF170" s="42"/>
    </row>
    <row r="171" spans="1:84" ht="52">
      <c r="A171" s="297" t="s">
        <v>6297</v>
      </c>
      <c r="B171" s="337" t="s">
        <v>2016</v>
      </c>
      <c r="C171" s="341" t="s">
        <v>6301</v>
      </c>
      <c r="D171" s="297" t="s">
        <v>6302</v>
      </c>
      <c r="E171">
        <v>9404</v>
      </c>
      <c r="F171" s="508" t="s">
        <v>1163</v>
      </c>
      <c r="G171" s="434" t="s">
        <v>6303</v>
      </c>
      <c r="H171" s="334" t="s">
        <v>5996</v>
      </c>
      <c r="I171" s="334" t="s">
        <v>2002</v>
      </c>
      <c r="J171" s="334" t="s">
        <v>2003</v>
      </c>
      <c r="K171" s="334" t="s">
        <v>5992</v>
      </c>
      <c r="L171" s="435">
        <v>0.61</v>
      </c>
      <c r="M171" s="435">
        <v>0.2</v>
      </c>
      <c r="N171" s="435">
        <v>0.19</v>
      </c>
      <c r="O171" s="342">
        <v>0.5</v>
      </c>
      <c r="P171" s="342">
        <v>0.5</v>
      </c>
      <c r="Q171" s="342">
        <v>0.5</v>
      </c>
      <c r="R171" s="42">
        <v>2031</v>
      </c>
      <c r="S171" s="343">
        <v>750000</v>
      </c>
      <c r="T171" s="343">
        <v>426397.5</v>
      </c>
      <c r="U171" s="343"/>
      <c r="V171" s="343"/>
      <c r="W171" s="343"/>
      <c r="X171" s="343"/>
      <c r="Y171" s="343"/>
      <c r="Z171" s="343"/>
      <c r="AA171" s="343"/>
      <c r="AB171" s="343"/>
      <c r="AC171" s="343">
        <v>1176397.5</v>
      </c>
      <c r="AD171" s="110"/>
      <c r="AF171" s="42" t="s">
        <v>543</v>
      </c>
      <c r="AG171" s="110">
        <v>0</v>
      </c>
      <c r="AH171" s="110">
        <v>1176397.5</v>
      </c>
      <c r="AI171" s="42" t="s">
        <v>765</v>
      </c>
      <c r="AJ171" s="112">
        <v>1</v>
      </c>
      <c r="AK171" s="112">
        <v>0</v>
      </c>
      <c r="AL171" s="529">
        <v>588198.75</v>
      </c>
      <c r="AM171" s="529">
        <v>375000</v>
      </c>
      <c r="AN171" s="529">
        <v>213198.75</v>
      </c>
      <c r="AO171" s="529">
        <v>0</v>
      </c>
      <c r="AP171" s="529">
        <v>0</v>
      </c>
      <c r="AQ171" s="529">
        <v>0</v>
      </c>
      <c r="AR171" s="529">
        <v>0</v>
      </c>
      <c r="AS171" s="529">
        <v>0</v>
      </c>
      <c r="AT171" s="529">
        <v>0</v>
      </c>
      <c r="AU171" s="529">
        <v>0</v>
      </c>
      <c r="AV171" s="529">
        <v>0</v>
      </c>
      <c r="AW171" s="529">
        <v>588198.75</v>
      </c>
      <c r="AX171" s="529">
        <v>0</v>
      </c>
      <c r="AY171" s="116">
        <v>0</v>
      </c>
      <c r="AZ171" s="42"/>
      <c r="BA171" s="529">
        <v>0</v>
      </c>
      <c r="BB171" s="529">
        <v>0</v>
      </c>
      <c r="BC171" s="529">
        <v>0</v>
      </c>
      <c r="BD171" s="529">
        <v>0</v>
      </c>
      <c r="BE171" s="529">
        <v>0</v>
      </c>
      <c r="BF171" s="529">
        <v>0</v>
      </c>
      <c r="BG171" s="529">
        <v>0</v>
      </c>
      <c r="BH171" s="529">
        <v>0</v>
      </c>
      <c r="BI171" s="529">
        <v>0</v>
      </c>
      <c r="BJ171" s="529">
        <v>0</v>
      </c>
      <c r="BK171" s="529">
        <v>0</v>
      </c>
      <c r="BL171" s="42" t="s">
        <v>7188</v>
      </c>
      <c r="BM171" s="350" t="s">
        <v>7369</v>
      </c>
      <c r="BS171" s="42"/>
      <c r="BT171" s="42"/>
      <c r="BU171" s="42"/>
      <c r="BV171" s="42"/>
      <c r="BW171" s="42"/>
      <c r="BX171" s="42"/>
      <c r="BY171" s="42"/>
      <c r="BZ171" s="42"/>
      <c r="CA171" s="42"/>
      <c r="CB171" s="42"/>
      <c r="CC171" s="42"/>
      <c r="CD171" s="42"/>
      <c r="CE171" s="42"/>
      <c r="CF171" s="42"/>
    </row>
    <row r="172" spans="1:84" ht="26">
      <c r="A172" s="104" t="s">
        <v>6297</v>
      </c>
      <c r="B172" s="337" t="s">
        <v>2040</v>
      </c>
      <c r="C172" s="337" t="s">
        <v>6305</v>
      </c>
      <c r="D172" s="104" t="s">
        <v>6306</v>
      </c>
      <c r="E172">
        <v>10946</v>
      </c>
      <c r="F172" s="507" t="s">
        <v>695</v>
      </c>
      <c r="G172" s="434" t="s">
        <v>6307</v>
      </c>
      <c r="H172" s="106" t="s">
        <v>1966</v>
      </c>
      <c r="I172" s="106" t="s">
        <v>2002</v>
      </c>
      <c r="J172" s="106" t="s">
        <v>2003</v>
      </c>
      <c r="K172" s="106" t="s">
        <v>6308</v>
      </c>
      <c r="L172" s="433">
        <v>1</v>
      </c>
      <c r="M172" s="433">
        <v>0</v>
      </c>
      <c r="N172" s="433">
        <v>0</v>
      </c>
      <c r="O172" s="339">
        <v>0.75</v>
      </c>
      <c r="P172" s="339">
        <v>1</v>
      </c>
      <c r="Q172" s="339">
        <v>0.66100000000000003</v>
      </c>
      <c r="R172" s="104">
        <v>2032</v>
      </c>
      <c r="S172" s="340"/>
      <c r="T172" s="340"/>
      <c r="U172" s="340">
        <v>2000000</v>
      </c>
      <c r="V172" s="340">
        <v>15000000</v>
      </c>
      <c r="W172" s="340">
        <v>15002570</v>
      </c>
      <c r="X172" s="340">
        <v>460000</v>
      </c>
      <c r="Y172" s="340"/>
      <c r="Z172" s="340"/>
      <c r="AA172" s="340"/>
      <c r="AB172" s="340"/>
      <c r="AC172" s="340">
        <v>32462570</v>
      </c>
      <c r="AD172" s="110"/>
      <c r="AF172" s="42" t="s">
        <v>649</v>
      </c>
      <c r="AG172" s="110">
        <v>0</v>
      </c>
      <c r="AH172" s="110">
        <v>32462570</v>
      </c>
      <c r="AI172" s="42" t="s">
        <v>764</v>
      </c>
      <c r="AJ172" s="112">
        <v>0.90909090909090906</v>
      </c>
      <c r="AK172" s="112">
        <v>9.0909090909090939E-2</v>
      </c>
      <c r="AL172" s="529">
        <v>11004811.229999999</v>
      </c>
      <c r="AM172" s="529">
        <v>0</v>
      </c>
      <c r="AN172" s="529">
        <v>0</v>
      </c>
      <c r="AO172" s="529">
        <v>1201818.1818181819</v>
      </c>
      <c r="AP172" s="529">
        <v>9013636.3636363633</v>
      </c>
      <c r="AQ172" s="529">
        <v>9015180.6999999993</v>
      </c>
      <c r="AR172" s="529">
        <v>276418.18181818182</v>
      </c>
      <c r="AS172" s="529">
        <v>0</v>
      </c>
      <c r="AT172" s="529">
        <v>0</v>
      </c>
      <c r="AU172" s="529">
        <v>0</v>
      </c>
      <c r="AV172" s="529">
        <v>0</v>
      </c>
      <c r="AW172" s="529">
        <v>19507053.427272726</v>
      </c>
      <c r="AX172" s="529">
        <v>0</v>
      </c>
      <c r="AY172" s="116">
        <v>0</v>
      </c>
      <c r="AZ172" s="42"/>
      <c r="BA172" s="529">
        <v>0</v>
      </c>
      <c r="BB172" s="529">
        <v>0</v>
      </c>
      <c r="BC172" s="529">
        <v>120181.81818181822</v>
      </c>
      <c r="BD172" s="529">
        <v>901363.6363636367</v>
      </c>
      <c r="BE172" s="529">
        <v>901518.0700000003</v>
      </c>
      <c r="BF172" s="529">
        <v>27641.818181818191</v>
      </c>
      <c r="BG172" s="529">
        <v>0</v>
      </c>
      <c r="BH172" s="529">
        <v>0</v>
      </c>
      <c r="BI172" s="529">
        <v>0</v>
      </c>
      <c r="BJ172" s="529">
        <v>0</v>
      </c>
      <c r="BK172" s="529">
        <v>1950705.3427272735</v>
      </c>
      <c r="BL172" s="42" t="s">
        <v>7188</v>
      </c>
      <c r="BM172" s="350" t="s">
        <v>7370</v>
      </c>
      <c r="BS172" s="42"/>
      <c r="BT172" s="42"/>
      <c r="BU172" s="42"/>
      <c r="BV172" s="42"/>
      <c r="BW172" s="42"/>
      <c r="BX172" s="42"/>
      <c r="BY172" s="42"/>
      <c r="BZ172" s="42"/>
      <c r="CA172" s="42"/>
      <c r="CB172" s="42"/>
      <c r="CC172" s="42"/>
      <c r="CD172" s="42"/>
      <c r="CE172" s="42"/>
      <c r="CF172" s="42"/>
    </row>
    <row r="173" spans="1:84" ht="26">
      <c r="A173" s="104" t="s">
        <v>6297</v>
      </c>
      <c r="B173" s="337" t="s">
        <v>2040</v>
      </c>
      <c r="C173" s="337" t="s">
        <v>6309</v>
      </c>
      <c r="D173" s="104" t="s">
        <v>6310</v>
      </c>
      <c r="E173">
        <v>15336</v>
      </c>
      <c r="F173" s="507" t="s">
        <v>6974</v>
      </c>
      <c r="G173" s="436" t="s">
        <v>6311</v>
      </c>
      <c r="H173" s="106" t="s">
        <v>1966</v>
      </c>
      <c r="I173" s="106" t="s">
        <v>2002</v>
      </c>
      <c r="J173" s="106" t="s">
        <v>2003</v>
      </c>
      <c r="K173" s="106" t="s">
        <v>6308</v>
      </c>
      <c r="L173" s="433">
        <v>0.5</v>
      </c>
      <c r="M173" s="433">
        <v>0.5</v>
      </c>
      <c r="N173" s="433">
        <v>0</v>
      </c>
      <c r="O173" s="339">
        <v>0.5</v>
      </c>
      <c r="P173" s="339">
        <v>0.5</v>
      </c>
      <c r="Q173" s="339">
        <v>0.5</v>
      </c>
      <c r="R173" s="104">
        <v>2032</v>
      </c>
      <c r="S173" s="340"/>
      <c r="T173" s="340"/>
      <c r="U173" s="340"/>
      <c r="V173" s="340"/>
      <c r="W173" s="340">
        <v>604843</v>
      </c>
      <c r="X173" s="340"/>
      <c r="Y173" s="340"/>
      <c r="Z173" s="340"/>
      <c r="AA173" s="340"/>
      <c r="AB173" s="340"/>
      <c r="AC173" s="340">
        <v>604843</v>
      </c>
      <c r="AD173" s="110"/>
      <c r="AF173" s="42" t="s">
        <v>649</v>
      </c>
      <c r="AG173" s="110">
        <v>0</v>
      </c>
      <c r="AH173" s="110">
        <v>604843</v>
      </c>
      <c r="AI173" s="42" t="s">
        <v>764</v>
      </c>
      <c r="AJ173" s="112">
        <v>0.90909090909090906</v>
      </c>
      <c r="AK173" s="112">
        <v>9.0909090909090939E-2</v>
      </c>
      <c r="AL173" s="529">
        <v>302421.5</v>
      </c>
      <c r="AM173" s="529">
        <v>0</v>
      </c>
      <c r="AN173" s="529">
        <v>0</v>
      </c>
      <c r="AO173" s="529">
        <v>0</v>
      </c>
      <c r="AP173" s="529">
        <v>0</v>
      </c>
      <c r="AQ173" s="529">
        <v>274928.63636363635</v>
      </c>
      <c r="AR173" s="529">
        <v>0</v>
      </c>
      <c r="AS173" s="529">
        <v>0</v>
      </c>
      <c r="AT173" s="529">
        <v>0</v>
      </c>
      <c r="AU173" s="529">
        <v>0</v>
      </c>
      <c r="AV173" s="529">
        <v>0</v>
      </c>
      <c r="AW173" s="529">
        <v>274928.63636363635</v>
      </c>
      <c r="AX173" s="529">
        <v>0</v>
      </c>
      <c r="AY173" s="116">
        <v>0</v>
      </c>
      <c r="AZ173" s="42"/>
      <c r="BA173" s="529">
        <v>0</v>
      </c>
      <c r="BB173" s="529">
        <v>0</v>
      </c>
      <c r="BC173" s="529">
        <v>0</v>
      </c>
      <c r="BD173" s="529">
        <v>0</v>
      </c>
      <c r="BE173" s="529">
        <v>27492.863636363647</v>
      </c>
      <c r="BF173" s="529">
        <v>0</v>
      </c>
      <c r="BG173" s="529">
        <v>0</v>
      </c>
      <c r="BH173" s="529">
        <v>0</v>
      </c>
      <c r="BI173" s="529">
        <v>0</v>
      </c>
      <c r="BJ173" s="529">
        <v>0</v>
      </c>
      <c r="BK173" s="529">
        <v>27492.863636363647</v>
      </c>
      <c r="BL173" s="42" t="s">
        <v>7188</v>
      </c>
      <c r="BM173" s="350" t="s">
        <v>7371</v>
      </c>
      <c r="BS173" s="42"/>
      <c r="BT173" s="42"/>
      <c r="BU173" s="42"/>
      <c r="BV173" s="42"/>
      <c r="BW173" s="42"/>
      <c r="BX173" s="42"/>
      <c r="BY173" s="42"/>
      <c r="BZ173" s="42"/>
      <c r="CA173" s="42"/>
      <c r="CB173" s="42"/>
      <c r="CC173" s="42"/>
      <c r="CD173" s="42"/>
      <c r="CE173" s="42"/>
      <c r="CF173" s="42"/>
    </row>
    <row r="174" spans="1:84" ht="39">
      <c r="A174" s="104" t="s">
        <v>6297</v>
      </c>
      <c r="B174" s="337" t="s">
        <v>2040</v>
      </c>
      <c r="C174" s="337" t="s">
        <v>6312</v>
      </c>
      <c r="D174" s="104" t="s">
        <v>6313</v>
      </c>
      <c r="E174">
        <v>15348</v>
      </c>
      <c r="F174" s="507" t="s">
        <v>6975</v>
      </c>
      <c r="G174" s="437" t="s">
        <v>6314</v>
      </c>
      <c r="H174" s="106" t="s">
        <v>1960</v>
      </c>
      <c r="I174" s="106" t="s">
        <v>2002</v>
      </c>
      <c r="J174" s="106" t="s">
        <v>2003</v>
      </c>
      <c r="K174" s="106" t="s">
        <v>6315</v>
      </c>
      <c r="L174" s="433">
        <v>0.75</v>
      </c>
      <c r="M174" s="433">
        <v>0.25</v>
      </c>
      <c r="N174" s="433">
        <v>0</v>
      </c>
      <c r="O174" s="339">
        <v>0.5</v>
      </c>
      <c r="P174" s="339">
        <v>0.75</v>
      </c>
      <c r="Q174" s="339">
        <v>0.625</v>
      </c>
      <c r="R174" s="104">
        <v>2052</v>
      </c>
      <c r="S174" s="340">
        <v>603744</v>
      </c>
      <c r="T174" s="340"/>
      <c r="U174" s="340"/>
      <c r="V174" s="340"/>
      <c r="W174" s="340"/>
      <c r="X174" s="340"/>
      <c r="Y174" s="340"/>
      <c r="Z174" s="340"/>
      <c r="AA174" s="340"/>
      <c r="AB174" s="340"/>
      <c r="AC174" s="340">
        <v>603744</v>
      </c>
      <c r="AD174" s="110"/>
      <c r="AF174" s="42" t="s">
        <v>657</v>
      </c>
      <c r="AG174" s="110">
        <v>0</v>
      </c>
      <c r="AH174" s="110">
        <v>603744</v>
      </c>
      <c r="AI174" s="42" t="s">
        <v>765</v>
      </c>
      <c r="AJ174" s="112">
        <v>0.32258064516129031</v>
      </c>
      <c r="AK174" s="112">
        <v>0.67741935483870974</v>
      </c>
      <c r="AL174" s="529">
        <v>226404</v>
      </c>
      <c r="AM174" s="529">
        <v>121722.58064516129</v>
      </c>
      <c r="AN174" s="529">
        <v>0</v>
      </c>
      <c r="AO174" s="529">
        <v>0</v>
      </c>
      <c r="AP174" s="529">
        <v>0</v>
      </c>
      <c r="AQ174" s="529">
        <v>0</v>
      </c>
      <c r="AR174" s="529">
        <v>0</v>
      </c>
      <c r="AS174" s="529">
        <v>0</v>
      </c>
      <c r="AT174" s="529">
        <v>0</v>
      </c>
      <c r="AU174" s="529">
        <v>0</v>
      </c>
      <c r="AV174" s="529">
        <v>0</v>
      </c>
      <c r="AW174" s="529">
        <v>121722.58064516129</v>
      </c>
      <c r="AX174" s="529">
        <v>0</v>
      </c>
      <c r="AY174" s="116">
        <v>0</v>
      </c>
      <c r="AZ174" s="42"/>
      <c r="BA174" s="529">
        <v>255617.41935483873</v>
      </c>
      <c r="BB174" s="529">
        <v>0</v>
      </c>
      <c r="BC174" s="529">
        <v>0</v>
      </c>
      <c r="BD174" s="529">
        <v>0</v>
      </c>
      <c r="BE174" s="529">
        <v>0</v>
      </c>
      <c r="BF174" s="529">
        <v>0</v>
      </c>
      <c r="BG174" s="529">
        <v>0</v>
      </c>
      <c r="BH174" s="529">
        <v>0</v>
      </c>
      <c r="BI174" s="529">
        <v>0</v>
      </c>
      <c r="BJ174" s="529">
        <v>0</v>
      </c>
      <c r="BK174" s="529">
        <v>255617.41935483873</v>
      </c>
      <c r="BL174" s="42" t="s">
        <v>7188</v>
      </c>
      <c r="BM174" s="350" t="s">
        <v>7372</v>
      </c>
      <c r="BS174" s="42"/>
      <c r="BT174" s="42"/>
      <c r="BU174" s="42"/>
      <c r="BV174" s="42"/>
      <c r="BW174" s="42"/>
      <c r="BX174" s="42"/>
      <c r="BY174" s="42"/>
      <c r="BZ174" s="42"/>
      <c r="CA174" s="42"/>
      <c r="CB174" s="42"/>
      <c r="CC174" s="42"/>
      <c r="CD174" s="42"/>
      <c r="CE174" s="42"/>
      <c r="CF174" s="42"/>
    </row>
    <row r="175" spans="1:84" ht="26">
      <c r="A175" s="104" t="s">
        <v>6297</v>
      </c>
      <c r="B175" s="337" t="s">
        <v>2016</v>
      </c>
      <c r="C175" s="337" t="s">
        <v>6316</v>
      </c>
      <c r="D175" s="104" t="s">
        <v>1631</v>
      </c>
      <c r="E175">
        <v>15354</v>
      </c>
      <c r="F175" s="507" t="s">
        <v>1101</v>
      </c>
      <c r="G175" s="106" t="s">
        <v>6317</v>
      </c>
      <c r="H175" s="106" t="s">
        <v>1963</v>
      </c>
      <c r="I175" s="106" t="s">
        <v>2002</v>
      </c>
      <c r="J175" s="106" t="s">
        <v>2003</v>
      </c>
      <c r="K175" s="106" t="s">
        <v>6318</v>
      </c>
      <c r="L175" s="433">
        <v>0.75</v>
      </c>
      <c r="M175" s="433">
        <v>0.25</v>
      </c>
      <c r="N175" s="433">
        <v>0</v>
      </c>
      <c r="O175" s="339">
        <v>0.75</v>
      </c>
      <c r="P175" s="339">
        <v>0.75</v>
      </c>
      <c r="Q175" s="339">
        <v>0.75</v>
      </c>
      <c r="R175" s="104">
        <v>2032</v>
      </c>
      <c r="S175" s="340">
        <v>50000</v>
      </c>
      <c r="T175" s="340">
        <v>550000</v>
      </c>
      <c r="U175" s="340"/>
      <c r="V175" s="340"/>
      <c r="W175" s="340"/>
      <c r="X175" s="340"/>
      <c r="Y175" s="340"/>
      <c r="Z175" s="340"/>
      <c r="AA175" s="340"/>
      <c r="AB175" s="340"/>
      <c r="AC175" s="340">
        <v>600000</v>
      </c>
      <c r="AD175" s="110"/>
      <c r="AF175" s="42" t="s">
        <v>539</v>
      </c>
      <c r="AG175" s="110">
        <v>0</v>
      </c>
      <c r="AH175" s="110">
        <v>600000</v>
      </c>
      <c r="AI175" s="42" t="s">
        <v>764</v>
      </c>
      <c r="AJ175" s="112">
        <v>0.90909090909090906</v>
      </c>
      <c r="AK175" s="112">
        <v>9.0909090909090939E-2</v>
      </c>
      <c r="AL175" s="529">
        <v>150000</v>
      </c>
      <c r="AM175" s="529">
        <v>34090.909090909088</v>
      </c>
      <c r="AN175" s="529">
        <v>375000</v>
      </c>
      <c r="AO175" s="529">
        <v>0</v>
      </c>
      <c r="AP175" s="529">
        <v>0</v>
      </c>
      <c r="AQ175" s="529">
        <v>0</v>
      </c>
      <c r="AR175" s="529">
        <v>0</v>
      </c>
      <c r="AS175" s="529">
        <v>0</v>
      </c>
      <c r="AT175" s="529">
        <v>0</v>
      </c>
      <c r="AU175" s="529">
        <v>0</v>
      </c>
      <c r="AV175" s="529">
        <v>0</v>
      </c>
      <c r="AW175" s="529">
        <v>409090.90909090906</v>
      </c>
      <c r="AX175" s="529">
        <v>0</v>
      </c>
      <c r="AY175" s="116">
        <v>0</v>
      </c>
      <c r="AZ175" s="42"/>
      <c r="BA175" s="529">
        <v>3409.0909090909104</v>
      </c>
      <c r="BB175" s="529">
        <v>37500.000000000015</v>
      </c>
      <c r="BC175" s="529">
        <v>0</v>
      </c>
      <c r="BD175" s="529">
        <v>0</v>
      </c>
      <c r="BE175" s="529">
        <v>0</v>
      </c>
      <c r="BF175" s="529">
        <v>0</v>
      </c>
      <c r="BG175" s="529">
        <v>0</v>
      </c>
      <c r="BH175" s="529">
        <v>0</v>
      </c>
      <c r="BI175" s="529">
        <v>0</v>
      </c>
      <c r="BJ175" s="529">
        <v>0</v>
      </c>
      <c r="BK175" s="529">
        <v>40909.090909090926</v>
      </c>
      <c r="BL175" s="42" t="s">
        <v>7188</v>
      </c>
      <c r="BM175" s="350" t="s">
        <v>7373</v>
      </c>
      <c r="BS175" s="42"/>
      <c r="BT175" s="42"/>
      <c r="BU175" s="42"/>
      <c r="BV175" s="42"/>
      <c r="BW175" s="42"/>
      <c r="BX175" s="42"/>
      <c r="BY175" s="42"/>
      <c r="BZ175" s="42"/>
      <c r="CA175" s="42"/>
      <c r="CB175" s="42"/>
      <c r="CC175" s="42"/>
      <c r="CD175" s="42"/>
      <c r="CE175" s="42"/>
      <c r="CF175" s="42"/>
    </row>
    <row r="176" spans="1:84" ht="39">
      <c r="A176" s="104" t="s">
        <v>6297</v>
      </c>
      <c r="B176" s="337" t="s">
        <v>2016</v>
      </c>
      <c r="C176" s="337" t="s">
        <v>6316</v>
      </c>
      <c r="D176" s="104" t="s">
        <v>6319</v>
      </c>
      <c r="E176">
        <v>15378</v>
      </c>
      <c r="F176" s="507" t="s">
        <v>6976</v>
      </c>
      <c r="G176" s="106" t="s">
        <v>6320</v>
      </c>
      <c r="H176" s="106" t="s">
        <v>1973</v>
      </c>
      <c r="I176" s="106" t="s">
        <v>2002</v>
      </c>
      <c r="J176" s="106" t="s">
        <v>2003</v>
      </c>
      <c r="K176" s="106" t="s">
        <v>6321</v>
      </c>
      <c r="L176" s="433">
        <v>1</v>
      </c>
      <c r="M176" s="433">
        <v>0</v>
      </c>
      <c r="N176" s="433">
        <v>0</v>
      </c>
      <c r="O176" s="339">
        <v>1</v>
      </c>
      <c r="P176" s="339">
        <v>1</v>
      </c>
      <c r="Q176" s="339">
        <v>1</v>
      </c>
      <c r="R176" s="104">
        <v>2032</v>
      </c>
      <c r="S176" s="340">
        <v>2041751</v>
      </c>
      <c r="T176" s="340">
        <v>445000</v>
      </c>
      <c r="U176" s="340"/>
      <c r="V176" s="340"/>
      <c r="W176" s="340"/>
      <c r="X176" s="340"/>
      <c r="Y176" s="340"/>
      <c r="Z176" s="340"/>
      <c r="AA176" s="340"/>
      <c r="AB176" s="340"/>
      <c r="AC176" s="340">
        <v>2486751</v>
      </c>
      <c r="AD176" s="110"/>
      <c r="AF176" s="42" t="s">
        <v>538</v>
      </c>
      <c r="AG176" s="110">
        <v>0</v>
      </c>
      <c r="AH176" s="110">
        <v>2486751</v>
      </c>
      <c r="AI176" s="42" t="s">
        <v>764</v>
      </c>
      <c r="AJ176" s="112">
        <v>0.90909090909090906</v>
      </c>
      <c r="AK176" s="112">
        <v>9.0909090909090939E-2</v>
      </c>
      <c r="AL176" s="529">
        <v>0</v>
      </c>
      <c r="AM176" s="529">
        <v>1856137.2727272727</v>
      </c>
      <c r="AN176" s="529">
        <v>404545.45454545453</v>
      </c>
      <c r="AO176" s="529">
        <v>0</v>
      </c>
      <c r="AP176" s="529">
        <v>0</v>
      </c>
      <c r="AQ176" s="529">
        <v>0</v>
      </c>
      <c r="AR176" s="529">
        <v>0</v>
      </c>
      <c r="AS176" s="529">
        <v>0</v>
      </c>
      <c r="AT176" s="529">
        <v>0</v>
      </c>
      <c r="AU176" s="529">
        <v>0</v>
      </c>
      <c r="AV176" s="529">
        <v>0</v>
      </c>
      <c r="AW176" s="529">
        <v>2260682.7272727271</v>
      </c>
      <c r="AX176" s="529">
        <v>0</v>
      </c>
      <c r="AY176" s="116">
        <v>0</v>
      </c>
      <c r="AZ176" s="42"/>
      <c r="BA176" s="529">
        <v>185613.72727272732</v>
      </c>
      <c r="BB176" s="529">
        <v>40454.54545454547</v>
      </c>
      <c r="BC176" s="529">
        <v>0</v>
      </c>
      <c r="BD176" s="529">
        <v>0</v>
      </c>
      <c r="BE176" s="529">
        <v>0</v>
      </c>
      <c r="BF176" s="529">
        <v>0</v>
      </c>
      <c r="BG176" s="529">
        <v>0</v>
      </c>
      <c r="BH176" s="529">
        <v>0</v>
      </c>
      <c r="BI176" s="529">
        <v>0</v>
      </c>
      <c r="BJ176" s="529">
        <v>0</v>
      </c>
      <c r="BK176" s="529">
        <v>226068.27272727279</v>
      </c>
      <c r="BL176" s="42" t="s">
        <v>7188</v>
      </c>
      <c r="BM176" s="350" t="s">
        <v>7374</v>
      </c>
      <c r="BS176" s="42"/>
      <c r="BT176" s="42"/>
      <c r="BU176" s="42"/>
      <c r="BV176" s="42"/>
      <c r="BW176" s="42"/>
      <c r="BX176" s="42"/>
      <c r="BY176" s="42"/>
      <c r="BZ176" s="42"/>
      <c r="CA176" s="42"/>
      <c r="CB176" s="42"/>
      <c r="CC176" s="42"/>
      <c r="CD176" s="42"/>
      <c r="CE176" s="42"/>
      <c r="CF176" s="42"/>
    </row>
    <row r="177" spans="1:84" ht="26">
      <c r="A177" s="104" t="s">
        <v>6297</v>
      </c>
      <c r="B177" s="337" t="s">
        <v>2016</v>
      </c>
      <c r="C177" s="337" t="s">
        <v>6322</v>
      </c>
      <c r="D177" s="104" t="s">
        <v>6323</v>
      </c>
      <c r="E177">
        <v>15701</v>
      </c>
      <c r="F177" s="507" t="s">
        <v>6977</v>
      </c>
      <c r="G177" s="438" t="s">
        <v>6324</v>
      </c>
      <c r="H177" s="106" t="s">
        <v>1966</v>
      </c>
      <c r="I177" s="106" t="s">
        <v>2002</v>
      </c>
      <c r="J177" s="106" t="s">
        <v>2003</v>
      </c>
      <c r="K177" s="106" t="s">
        <v>6325</v>
      </c>
      <c r="L177" s="433">
        <v>0.7</v>
      </c>
      <c r="M177" s="433">
        <v>0.3</v>
      </c>
      <c r="N177" s="433">
        <v>0</v>
      </c>
      <c r="O177" s="339">
        <v>0.5</v>
      </c>
      <c r="P177" s="339">
        <v>0.75</v>
      </c>
      <c r="Q177" s="339">
        <v>0.625</v>
      </c>
      <c r="R177" s="42">
        <v>2031</v>
      </c>
      <c r="S177" s="340"/>
      <c r="T177" s="340"/>
      <c r="U177" s="340"/>
      <c r="V177" s="340">
        <v>3010819</v>
      </c>
      <c r="W177" s="340"/>
      <c r="X177" s="340"/>
      <c r="Y177" s="340"/>
      <c r="Z177" s="340"/>
      <c r="AA177" s="340"/>
      <c r="AB177" s="340"/>
      <c r="AC177" s="340">
        <v>3010819</v>
      </c>
      <c r="AD177" s="110"/>
      <c r="AF177" s="42" t="s">
        <v>545</v>
      </c>
      <c r="AG177" s="110">
        <v>0</v>
      </c>
      <c r="AH177" s="110">
        <v>3010819</v>
      </c>
      <c r="AI177" s="42" t="s">
        <v>765</v>
      </c>
      <c r="AJ177" s="112">
        <v>1</v>
      </c>
      <c r="AK177" s="112">
        <v>0</v>
      </c>
      <c r="AL177" s="529">
        <v>1129057.125</v>
      </c>
      <c r="AM177" s="529">
        <v>0</v>
      </c>
      <c r="AN177" s="529">
        <v>0</v>
      </c>
      <c r="AO177" s="529">
        <v>0</v>
      </c>
      <c r="AP177" s="529">
        <v>1881761.875</v>
      </c>
      <c r="AQ177" s="529">
        <v>0</v>
      </c>
      <c r="AR177" s="529">
        <v>0</v>
      </c>
      <c r="AS177" s="529">
        <v>0</v>
      </c>
      <c r="AT177" s="529">
        <v>0</v>
      </c>
      <c r="AU177" s="529">
        <v>0</v>
      </c>
      <c r="AV177" s="529">
        <v>0</v>
      </c>
      <c r="AW177" s="529">
        <v>1881761.875</v>
      </c>
      <c r="AX177" s="529">
        <v>0</v>
      </c>
      <c r="AY177" s="116">
        <v>0</v>
      </c>
      <c r="AZ177" s="42"/>
      <c r="BA177" s="529">
        <v>0</v>
      </c>
      <c r="BB177" s="529">
        <v>0</v>
      </c>
      <c r="BC177" s="529">
        <v>0</v>
      </c>
      <c r="BD177" s="529">
        <v>0</v>
      </c>
      <c r="BE177" s="529">
        <v>0</v>
      </c>
      <c r="BF177" s="529">
        <v>0</v>
      </c>
      <c r="BG177" s="529">
        <v>0</v>
      </c>
      <c r="BH177" s="529">
        <v>0</v>
      </c>
      <c r="BI177" s="529">
        <v>0</v>
      </c>
      <c r="BJ177" s="529">
        <v>0</v>
      </c>
      <c r="BK177" s="529">
        <v>0</v>
      </c>
      <c r="BL177" s="42" t="s">
        <v>7188</v>
      </c>
      <c r="BM177" s="350" t="s">
        <v>7375</v>
      </c>
      <c r="BS177" s="42"/>
      <c r="BT177" s="42"/>
      <c r="BU177" s="42"/>
      <c r="BV177" s="42"/>
      <c r="BW177" s="42"/>
      <c r="BX177" s="42"/>
      <c r="BY177" s="42"/>
      <c r="BZ177" s="42"/>
      <c r="CA177" s="42"/>
      <c r="CB177" s="42"/>
      <c r="CC177" s="42"/>
      <c r="CD177" s="42"/>
      <c r="CE177" s="42"/>
      <c r="CF177" s="42"/>
    </row>
    <row r="178" spans="1:84" ht="65">
      <c r="A178" s="104" t="s">
        <v>6297</v>
      </c>
      <c r="B178" s="337" t="s">
        <v>2040</v>
      </c>
      <c r="C178" s="337" t="s">
        <v>6326</v>
      </c>
      <c r="D178" s="104" t="s">
        <v>1646</v>
      </c>
      <c r="E178">
        <v>15707</v>
      </c>
      <c r="F178" s="507" t="s">
        <v>1017</v>
      </c>
      <c r="G178" s="439" t="s">
        <v>6327</v>
      </c>
      <c r="H178" s="106" t="s">
        <v>6029</v>
      </c>
      <c r="I178" s="106" t="s">
        <v>2002</v>
      </c>
      <c r="J178" s="106" t="s">
        <v>2003</v>
      </c>
      <c r="K178" s="106" t="s">
        <v>6328</v>
      </c>
      <c r="L178" s="433">
        <v>0.75</v>
      </c>
      <c r="M178" s="433">
        <v>0.25</v>
      </c>
      <c r="N178" s="433">
        <v>0</v>
      </c>
      <c r="O178" s="339">
        <v>0.5</v>
      </c>
      <c r="P178" s="339">
        <v>0.75</v>
      </c>
      <c r="Q178" s="339">
        <v>0.625</v>
      </c>
      <c r="R178" s="104">
        <v>2052</v>
      </c>
      <c r="S178" s="340"/>
      <c r="T178" s="340">
        <v>515000</v>
      </c>
      <c r="U178" s="340"/>
      <c r="V178" s="340">
        <v>2000000</v>
      </c>
      <c r="W178" s="340">
        <v>2203960</v>
      </c>
      <c r="X178" s="340"/>
      <c r="Y178" s="340"/>
      <c r="Z178" s="340"/>
      <c r="AA178" s="340"/>
      <c r="AB178" s="340"/>
      <c r="AC178" s="340">
        <v>4718960</v>
      </c>
      <c r="AD178" s="110"/>
      <c r="AF178" s="42" t="s">
        <v>658</v>
      </c>
      <c r="AG178" s="110">
        <v>0</v>
      </c>
      <c r="AH178" s="110">
        <v>4718960</v>
      </c>
      <c r="AI178" s="42" t="s">
        <v>765</v>
      </c>
      <c r="AJ178" s="112">
        <v>0.32258064516129031</v>
      </c>
      <c r="AK178" s="112">
        <v>0.67741935483870974</v>
      </c>
      <c r="AL178" s="529">
        <v>1769610</v>
      </c>
      <c r="AM178" s="529">
        <v>0</v>
      </c>
      <c r="AN178" s="529">
        <v>103830.64516129032</v>
      </c>
      <c r="AO178" s="529">
        <v>0</v>
      </c>
      <c r="AP178" s="529">
        <v>403225.80645161291</v>
      </c>
      <c r="AQ178" s="529">
        <v>444346.77419354836</v>
      </c>
      <c r="AR178" s="529">
        <v>0</v>
      </c>
      <c r="AS178" s="529">
        <v>0</v>
      </c>
      <c r="AT178" s="529">
        <v>0</v>
      </c>
      <c r="AU178" s="529">
        <v>0</v>
      </c>
      <c r="AV178" s="529">
        <v>0</v>
      </c>
      <c r="AW178" s="529">
        <v>951403.22580645164</v>
      </c>
      <c r="AX178" s="529">
        <v>0</v>
      </c>
      <c r="AY178" s="116">
        <v>0</v>
      </c>
      <c r="AZ178" s="42"/>
      <c r="BA178" s="529">
        <v>0</v>
      </c>
      <c r="BB178" s="529">
        <v>218044.3548387097</v>
      </c>
      <c r="BC178" s="529">
        <v>0</v>
      </c>
      <c r="BD178" s="529">
        <v>846774.19354838715</v>
      </c>
      <c r="BE178" s="529">
        <v>933128.22580645175</v>
      </c>
      <c r="BF178" s="529">
        <v>0</v>
      </c>
      <c r="BG178" s="529">
        <v>0</v>
      </c>
      <c r="BH178" s="529">
        <v>0</v>
      </c>
      <c r="BI178" s="529">
        <v>0</v>
      </c>
      <c r="BJ178" s="529">
        <v>0</v>
      </c>
      <c r="BK178" s="529">
        <v>1997946.7741935486</v>
      </c>
      <c r="BL178" s="42" t="s">
        <v>7188</v>
      </c>
      <c r="BM178" s="350" t="s">
        <v>7376</v>
      </c>
      <c r="BS178" s="42"/>
      <c r="BT178" s="42"/>
      <c r="BU178" s="42"/>
      <c r="BV178" s="42"/>
      <c r="BW178" s="42"/>
      <c r="BX178" s="42"/>
      <c r="BY178" s="42"/>
      <c r="BZ178" s="42"/>
      <c r="CA178" s="42"/>
      <c r="CB178" s="42"/>
      <c r="CC178" s="42"/>
      <c r="CD178" s="42"/>
      <c r="CE178" s="42"/>
      <c r="CF178" s="42"/>
    </row>
    <row r="179" spans="1:84" ht="26">
      <c r="A179" s="104" t="s">
        <v>6297</v>
      </c>
      <c r="B179" s="337" t="s">
        <v>2016</v>
      </c>
      <c r="C179" s="337" t="s">
        <v>6329</v>
      </c>
      <c r="D179" s="104" t="s">
        <v>6330</v>
      </c>
      <c r="E179">
        <v>16138</v>
      </c>
      <c r="F179" s="507" t="s">
        <v>6978</v>
      </c>
      <c r="G179" s="439" t="s">
        <v>6331</v>
      </c>
      <c r="H179" s="106" t="s">
        <v>1979</v>
      </c>
      <c r="I179" s="106" t="s">
        <v>2002</v>
      </c>
      <c r="J179" s="106" t="s">
        <v>2003</v>
      </c>
      <c r="K179" s="106" t="s">
        <v>6332</v>
      </c>
      <c r="L179" s="440">
        <v>0.5</v>
      </c>
      <c r="M179" s="440">
        <v>0.5</v>
      </c>
      <c r="N179" s="440">
        <v>0</v>
      </c>
      <c r="O179" s="344">
        <v>0.5</v>
      </c>
      <c r="P179" s="344">
        <v>0.5</v>
      </c>
      <c r="Q179" s="344">
        <v>0.5</v>
      </c>
      <c r="R179" s="42">
        <v>2031</v>
      </c>
      <c r="S179" s="340"/>
      <c r="T179" s="340"/>
      <c r="U179" s="340"/>
      <c r="V179" s="340"/>
      <c r="W179" s="340"/>
      <c r="X179" s="340"/>
      <c r="Y179" s="340"/>
      <c r="Z179" s="340">
        <v>4687820</v>
      </c>
      <c r="AA179" s="340">
        <v>512040</v>
      </c>
      <c r="AB179" s="340"/>
      <c r="AC179" s="340">
        <v>5199860</v>
      </c>
      <c r="AD179" s="110"/>
      <c r="AF179" s="42" t="s">
        <v>542</v>
      </c>
      <c r="AG179" s="110">
        <v>0</v>
      </c>
      <c r="AH179" s="110">
        <v>5199860</v>
      </c>
      <c r="AI179" s="42" t="s">
        <v>765</v>
      </c>
      <c r="AJ179" s="112">
        <v>1</v>
      </c>
      <c r="AK179" s="112">
        <v>0</v>
      </c>
      <c r="AL179" s="529">
        <v>2599930</v>
      </c>
      <c r="AM179" s="529">
        <v>0</v>
      </c>
      <c r="AN179" s="529">
        <v>0</v>
      </c>
      <c r="AO179" s="529">
        <v>0</v>
      </c>
      <c r="AP179" s="529">
        <v>0</v>
      </c>
      <c r="AQ179" s="529">
        <v>0</v>
      </c>
      <c r="AR179" s="529">
        <v>0</v>
      </c>
      <c r="AS179" s="529">
        <v>0</v>
      </c>
      <c r="AT179" s="529">
        <v>2343910</v>
      </c>
      <c r="AU179" s="529">
        <v>256020</v>
      </c>
      <c r="AV179" s="529">
        <v>0</v>
      </c>
      <c r="AW179" s="529">
        <v>2599930</v>
      </c>
      <c r="AX179" s="529">
        <v>0</v>
      </c>
      <c r="AY179" s="116">
        <v>0</v>
      </c>
      <c r="AZ179" s="42"/>
      <c r="BA179" s="529">
        <v>0</v>
      </c>
      <c r="BB179" s="529">
        <v>0</v>
      </c>
      <c r="BC179" s="529">
        <v>0</v>
      </c>
      <c r="BD179" s="529">
        <v>0</v>
      </c>
      <c r="BE179" s="529">
        <v>0</v>
      </c>
      <c r="BF179" s="529">
        <v>0</v>
      </c>
      <c r="BG179" s="529">
        <v>0</v>
      </c>
      <c r="BH179" s="529">
        <v>0</v>
      </c>
      <c r="BI179" s="529">
        <v>0</v>
      </c>
      <c r="BJ179" s="529">
        <v>0</v>
      </c>
      <c r="BK179" s="529">
        <v>0</v>
      </c>
      <c r="BL179" s="42" t="s">
        <v>7188</v>
      </c>
      <c r="BM179" s="350" t="s">
        <v>7377</v>
      </c>
      <c r="BS179" s="42"/>
      <c r="BT179" s="42"/>
      <c r="BU179" s="42"/>
      <c r="BV179" s="42"/>
      <c r="BW179" s="42"/>
      <c r="BX179" s="42"/>
      <c r="BY179" s="42"/>
      <c r="BZ179" s="42"/>
      <c r="CA179" s="42"/>
      <c r="CB179" s="42"/>
      <c r="CC179" s="42"/>
      <c r="CD179" s="42"/>
      <c r="CE179" s="42"/>
      <c r="CF179" s="42"/>
    </row>
    <row r="180" spans="1:84" ht="65">
      <c r="A180" s="104" t="s">
        <v>6297</v>
      </c>
      <c r="B180" s="337" t="s">
        <v>2016</v>
      </c>
      <c r="C180" s="337" t="s">
        <v>6312</v>
      </c>
      <c r="D180" s="104" t="s">
        <v>6333</v>
      </c>
      <c r="E180">
        <v>16165</v>
      </c>
      <c r="F180" s="507" t="s">
        <v>6979</v>
      </c>
      <c r="G180" s="437" t="s">
        <v>6334</v>
      </c>
      <c r="H180" s="106" t="s">
        <v>1971</v>
      </c>
      <c r="I180" s="106" t="s">
        <v>2002</v>
      </c>
      <c r="J180" s="106" t="s">
        <v>2003</v>
      </c>
      <c r="K180" s="106" t="s">
        <v>6335</v>
      </c>
      <c r="L180" s="440">
        <v>0.5</v>
      </c>
      <c r="M180" s="440">
        <v>0.5</v>
      </c>
      <c r="N180" s="440">
        <v>0</v>
      </c>
      <c r="O180" s="344">
        <v>0.5</v>
      </c>
      <c r="P180" s="339">
        <v>0.5</v>
      </c>
      <c r="Q180" s="339">
        <v>0.5</v>
      </c>
      <c r="R180" s="104">
        <v>2032</v>
      </c>
      <c r="S180" s="340">
        <v>100000</v>
      </c>
      <c r="T180" s="340">
        <v>2620000</v>
      </c>
      <c r="U180" s="340"/>
      <c r="V180" s="340"/>
      <c r="W180" s="340"/>
      <c r="X180" s="340"/>
      <c r="Y180" s="340"/>
      <c r="Z180" s="340"/>
      <c r="AA180" s="340"/>
      <c r="AB180" s="340"/>
      <c r="AC180" s="340">
        <v>2720000</v>
      </c>
      <c r="AD180" s="110"/>
      <c r="AF180" s="42" t="s">
        <v>640</v>
      </c>
      <c r="AG180" s="110">
        <v>0</v>
      </c>
      <c r="AH180" s="110">
        <v>2720000</v>
      </c>
      <c r="AI180" s="42" t="s">
        <v>765</v>
      </c>
      <c r="AJ180" s="112">
        <v>0.90909090909090906</v>
      </c>
      <c r="AK180" s="112">
        <v>9.0909090909090939E-2</v>
      </c>
      <c r="AL180" s="529">
        <v>1360000</v>
      </c>
      <c r="AM180" s="529">
        <v>45454.545454545456</v>
      </c>
      <c r="AN180" s="529">
        <v>1190909.0909090908</v>
      </c>
      <c r="AO180" s="529">
        <v>0</v>
      </c>
      <c r="AP180" s="529">
        <v>0</v>
      </c>
      <c r="AQ180" s="529">
        <v>0</v>
      </c>
      <c r="AR180" s="529">
        <v>0</v>
      </c>
      <c r="AS180" s="529">
        <v>0</v>
      </c>
      <c r="AT180" s="529">
        <v>0</v>
      </c>
      <c r="AU180" s="529">
        <v>0</v>
      </c>
      <c r="AV180" s="529">
        <v>0</v>
      </c>
      <c r="AW180" s="529">
        <v>1236363.6363636362</v>
      </c>
      <c r="AX180" s="529">
        <v>0</v>
      </c>
      <c r="AY180" s="116">
        <v>0</v>
      </c>
      <c r="AZ180" s="42"/>
      <c r="BA180" s="529">
        <v>4545.4545454545469</v>
      </c>
      <c r="BB180" s="529">
        <v>119090.90909090913</v>
      </c>
      <c r="BC180" s="529">
        <v>0</v>
      </c>
      <c r="BD180" s="529">
        <v>0</v>
      </c>
      <c r="BE180" s="529">
        <v>0</v>
      </c>
      <c r="BF180" s="529">
        <v>0</v>
      </c>
      <c r="BG180" s="529">
        <v>0</v>
      </c>
      <c r="BH180" s="529">
        <v>0</v>
      </c>
      <c r="BI180" s="529">
        <v>0</v>
      </c>
      <c r="BJ180" s="529">
        <v>0</v>
      </c>
      <c r="BK180" s="529">
        <v>123636.36363636368</v>
      </c>
      <c r="BL180" s="42" t="s">
        <v>7188</v>
      </c>
      <c r="BM180" s="350" t="s">
        <v>7378</v>
      </c>
      <c r="BS180" s="42"/>
      <c r="BT180" s="42"/>
      <c r="BU180" s="42"/>
      <c r="BV180" s="42"/>
      <c r="BW180" s="42"/>
      <c r="BX180" s="42"/>
      <c r="BY180" s="42"/>
      <c r="BZ180" s="42"/>
      <c r="CA180" s="42"/>
      <c r="CB180" s="42"/>
      <c r="CC180" s="42"/>
      <c r="CD180" s="42"/>
      <c r="CE180" s="42"/>
      <c r="CF180" s="42"/>
    </row>
    <row r="181" spans="1:84" ht="52">
      <c r="A181" s="104" t="s">
        <v>6297</v>
      </c>
      <c r="B181" s="337" t="s">
        <v>2016</v>
      </c>
      <c r="C181" s="337" t="s">
        <v>6312</v>
      </c>
      <c r="D181" s="104" t="s">
        <v>6336</v>
      </c>
      <c r="E181">
        <v>16172</v>
      </c>
      <c r="F181" s="507" t="s">
        <v>6980</v>
      </c>
      <c r="G181" s="106" t="s">
        <v>6337</v>
      </c>
      <c r="H181" s="106" t="s">
        <v>1971</v>
      </c>
      <c r="I181" s="106" t="s">
        <v>2002</v>
      </c>
      <c r="J181" s="106" t="s">
        <v>2003</v>
      </c>
      <c r="K181" s="106" t="s">
        <v>5976</v>
      </c>
      <c r="L181" s="433">
        <v>0.75</v>
      </c>
      <c r="M181" s="433">
        <v>0.25</v>
      </c>
      <c r="N181" s="433">
        <v>0</v>
      </c>
      <c r="O181" s="339">
        <v>0.5</v>
      </c>
      <c r="P181" s="339">
        <v>0.75</v>
      </c>
      <c r="Q181" s="339">
        <v>0.625</v>
      </c>
      <c r="R181" s="42">
        <v>2031</v>
      </c>
      <c r="S181" s="340">
        <v>687474</v>
      </c>
      <c r="T181" s="340"/>
      <c r="U181" s="340"/>
      <c r="V181" s="340"/>
      <c r="W181" s="340"/>
      <c r="X181" s="340"/>
      <c r="Y181" s="340"/>
      <c r="Z181" s="340"/>
      <c r="AA181" s="340"/>
      <c r="AB181" s="340"/>
      <c r="AC181" s="340">
        <v>687474</v>
      </c>
      <c r="AD181" s="110"/>
      <c r="AF181" s="42" t="s">
        <v>526</v>
      </c>
      <c r="AG181" s="110">
        <v>0</v>
      </c>
      <c r="AH181" s="110">
        <v>687474</v>
      </c>
      <c r="AI181" s="42" t="s">
        <v>765</v>
      </c>
      <c r="AJ181" s="112">
        <v>1</v>
      </c>
      <c r="AK181" s="112">
        <v>0</v>
      </c>
      <c r="AL181" s="529">
        <v>257802.75</v>
      </c>
      <c r="AM181" s="529">
        <v>429671.25</v>
      </c>
      <c r="AN181" s="529">
        <v>0</v>
      </c>
      <c r="AO181" s="529">
        <v>0</v>
      </c>
      <c r="AP181" s="529">
        <v>0</v>
      </c>
      <c r="AQ181" s="529">
        <v>0</v>
      </c>
      <c r="AR181" s="529">
        <v>0</v>
      </c>
      <c r="AS181" s="529">
        <v>0</v>
      </c>
      <c r="AT181" s="529">
        <v>0</v>
      </c>
      <c r="AU181" s="529">
        <v>0</v>
      </c>
      <c r="AV181" s="529">
        <v>0</v>
      </c>
      <c r="AW181" s="529">
        <v>429671.25</v>
      </c>
      <c r="AX181" s="529">
        <v>0</v>
      </c>
      <c r="AY181" s="116">
        <v>0</v>
      </c>
      <c r="AZ181" s="42"/>
      <c r="BA181" s="529">
        <v>0</v>
      </c>
      <c r="BB181" s="529">
        <v>0</v>
      </c>
      <c r="BC181" s="529">
        <v>0</v>
      </c>
      <c r="BD181" s="529">
        <v>0</v>
      </c>
      <c r="BE181" s="529">
        <v>0</v>
      </c>
      <c r="BF181" s="529">
        <v>0</v>
      </c>
      <c r="BG181" s="529">
        <v>0</v>
      </c>
      <c r="BH181" s="529">
        <v>0</v>
      </c>
      <c r="BI181" s="529">
        <v>0</v>
      </c>
      <c r="BJ181" s="529">
        <v>0</v>
      </c>
      <c r="BK181" s="529">
        <v>0</v>
      </c>
      <c r="BL181" s="42" t="s">
        <v>7188</v>
      </c>
      <c r="BM181" s="350" t="s">
        <v>7379</v>
      </c>
      <c r="BS181" s="42"/>
      <c r="BT181" s="42"/>
      <c r="BU181" s="42"/>
      <c r="BV181" s="42"/>
      <c r="BW181" s="42"/>
      <c r="BX181" s="42"/>
      <c r="BY181" s="42"/>
      <c r="BZ181" s="42"/>
      <c r="CA181" s="42"/>
      <c r="CB181" s="42"/>
      <c r="CC181" s="42"/>
      <c r="CD181" s="42"/>
      <c r="CE181" s="42"/>
      <c r="CF181" s="42"/>
    </row>
    <row r="182" spans="1:84" ht="39">
      <c r="A182" s="104" t="s">
        <v>6297</v>
      </c>
      <c r="B182" s="337" t="s">
        <v>2016</v>
      </c>
      <c r="C182" s="337" t="s">
        <v>6312</v>
      </c>
      <c r="D182" s="104" t="s">
        <v>1637</v>
      </c>
      <c r="E182">
        <v>16173</v>
      </c>
      <c r="F182" s="507" t="s">
        <v>1053</v>
      </c>
      <c r="G182" s="106" t="s">
        <v>6338</v>
      </c>
      <c r="H182" s="106" t="s">
        <v>5961</v>
      </c>
      <c r="I182" s="106" t="s">
        <v>2002</v>
      </c>
      <c r="J182" s="106" t="s">
        <v>2003</v>
      </c>
      <c r="K182" s="106" t="s">
        <v>6584</v>
      </c>
      <c r="L182" s="433">
        <v>0.75</v>
      </c>
      <c r="M182" s="433">
        <v>0.25</v>
      </c>
      <c r="N182" s="433">
        <v>0</v>
      </c>
      <c r="O182" s="339">
        <v>0.5</v>
      </c>
      <c r="P182" s="339">
        <v>0.75</v>
      </c>
      <c r="Q182" s="339">
        <v>0.625</v>
      </c>
      <c r="R182" s="104">
        <v>2052</v>
      </c>
      <c r="S182" s="340">
        <v>1228001</v>
      </c>
      <c r="T182" s="340"/>
      <c r="U182" s="340"/>
      <c r="V182" s="340"/>
      <c r="W182" s="340"/>
      <c r="X182" s="340"/>
      <c r="Y182" s="340"/>
      <c r="Z182" s="340"/>
      <c r="AA182" s="340"/>
      <c r="AB182" s="340"/>
      <c r="AC182" s="340">
        <v>1228001</v>
      </c>
      <c r="AD182" s="110"/>
      <c r="AF182" s="42" t="s">
        <v>640</v>
      </c>
      <c r="AG182" s="110">
        <v>0</v>
      </c>
      <c r="AH182" s="110">
        <v>1228001</v>
      </c>
      <c r="AI182" s="42" t="s">
        <v>765</v>
      </c>
      <c r="AJ182" s="112">
        <v>0.32258064516129031</v>
      </c>
      <c r="AK182" s="112">
        <v>0.67741935483870974</v>
      </c>
      <c r="AL182" s="529">
        <v>460500.375</v>
      </c>
      <c r="AM182" s="529">
        <v>247580.84677419355</v>
      </c>
      <c r="AN182" s="529">
        <v>0</v>
      </c>
      <c r="AO182" s="529">
        <v>0</v>
      </c>
      <c r="AP182" s="529">
        <v>0</v>
      </c>
      <c r="AQ182" s="529">
        <v>0</v>
      </c>
      <c r="AR182" s="529">
        <v>0</v>
      </c>
      <c r="AS182" s="529">
        <v>0</v>
      </c>
      <c r="AT182" s="529">
        <v>0</v>
      </c>
      <c r="AU182" s="529">
        <v>0</v>
      </c>
      <c r="AV182" s="529">
        <v>0</v>
      </c>
      <c r="AW182" s="529">
        <v>247580.84677419355</v>
      </c>
      <c r="AX182" s="529">
        <v>0</v>
      </c>
      <c r="AY182" s="116">
        <v>0</v>
      </c>
      <c r="AZ182" s="42"/>
      <c r="BA182" s="529">
        <v>519919.77822580648</v>
      </c>
      <c r="BB182" s="529">
        <v>0</v>
      </c>
      <c r="BC182" s="529">
        <v>0</v>
      </c>
      <c r="BD182" s="529">
        <v>0</v>
      </c>
      <c r="BE182" s="529">
        <v>0</v>
      </c>
      <c r="BF182" s="529">
        <v>0</v>
      </c>
      <c r="BG182" s="529">
        <v>0</v>
      </c>
      <c r="BH182" s="529">
        <v>0</v>
      </c>
      <c r="BI182" s="529">
        <v>0</v>
      </c>
      <c r="BJ182" s="529">
        <v>0</v>
      </c>
      <c r="BK182" s="529">
        <v>519919.77822580648</v>
      </c>
      <c r="BL182" s="42" t="s">
        <v>7188</v>
      </c>
      <c r="BM182" s="350" t="s">
        <v>7380</v>
      </c>
      <c r="BS182" s="42"/>
      <c r="BT182" s="42"/>
      <c r="BU182" s="42"/>
      <c r="BV182" s="42"/>
      <c r="BW182" s="42"/>
      <c r="BX182" s="42"/>
      <c r="BY182" s="42"/>
      <c r="BZ182" s="42"/>
      <c r="CA182" s="42"/>
      <c r="CB182" s="42"/>
      <c r="CC182" s="42"/>
      <c r="CD182" s="42"/>
      <c r="CE182" s="42"/>
      <c r="CF182" s="42"/>
    </row>
    <row r="183" spans="1:84" ht="78">
      <c r="A183" s="104" t="s">
        <v>6297</v>
      </c>
      <c r="B183" s="337" t="s">
        <v>2016</v>
      </c>
      <c r="C183" s="337" t="s">
        <v>6312</v>
      </c>
      <c r="D183" s="104" t="s">
        <v>6340</v>
      </c>
      <c r="E183">
        <v>16182</v>
      </c>
      <c r="F183" s="509" t="s">
        <v>1050</v>
      </c>
      <c r="G183" s="439" t="s">
        <v>6341</v>
      </c>
      <c r="H183" s="106" t="s">
        <v>1976</v>
      </c>
      <c r="I183" s="106" t="s">
        <v>2002</v>
      </c>
      <c r="J183" s="106" t="s">
        <v>2003</v>
      </c>
      <c r="K183" s="106" t="s">
        <v>5976</v>
      </c>
      <c r="L183" s="440">
        <v>1</v>
      </c>
      <c r="M183" s="440">
        <v>0</v>
      </c>
      <c r="N183" s="440">
        <v>0</v>
      </c>
      <c r="O183" s="339">
        <v>0.75</v>
      </c>
      <c r="P183" s="339">
        <v>0.75</v>
      </c>
      <c r="Q183" s="339">
        <v>0.75</v>
      </c>
      <c r="R183" s="42">
        <v>2031</v>
      </c>
      <c r="S183" s="340">
        <v>8673653.4127170332</v>
      </c>
      <c r="T183" s="340">
        <v>4386618.5872829668</v>
      </c>
      <c r="U183" s="340"/>
      <c r="V183" s="340"/>
      <c r="W183" s="340"/>
      <c r="X183" s="340"/>
      <c r="Y183" s="340"/>
      <c r="Z183" s="340"/>
      <c r="AA183" s="340"/>
      <c r="AB183" s="340"/>
      <c r="AC183" s="340">
        <v>13060272</v>
      </c>
      <c r="AD183" s="340"/>
      <c r="AF183" s="42" t="s">
        <v>526</v>
      </c>
      <c r="AG183" s="110">
        <v>0</v>
      </c>
      <c r="AH183" s="110">
        <v>13060272</v>
      </c>
      <c r="AI183" s="42" t="s">
        <v>765</v>
      </c>
      <c r="AJ183" s="112">
        <v>1</v>
      </c>
      <c r="AK183" s="112">
        <v>0</v>
      </c>
      <c r="AL183" s="529">
        <v>3265068</v>
      </c>
      <c r="AM183" s="529">
        <v>6505240.0595377749</v>
      </c>
      <c r="AN183" s="529">
        <v>3289963.9404622251</v>
      </c>
      <c r="AO183" s="529">
        <v>0</v>
      </c>
      <c r="AP183" s="529">
        <v>0</v>
      </c>
      <c r="AQ183" s="529">
        <v>0</v>
      </c>
      <c r="AR183" s="529">
        <v>0</v>
      </c>
      <c r="AS183" s="529">
        <v>0</v>
      </c>
      <c r="AT183" s="529">
        <v>0</v>
      </c>
      <c r="AU183" s="529">
        <v>0</v>
      </c>
      <c r="AV183" s="529">
        <v>0</v>
      </c>
      <c r="AW183" s="529">
        <v>9795204</v>
      </c>
      <c r="AX183" s="529">
        <v>0</v>
      </c>
      <c r="AY183" s="116">
        <v>0</v>
      </c>
      <c r="AZ183" s="42"/>
      <c r="BA183" s="529">
        <v>0</v>
      </c>
      <c r="BB183" s="529">
        <v>0</v>
      </c>
      <c r="BC183" s="529">
        <v>0</v>
      </c>
      <c r="BD183" s="529">
        <v>0</v>
      </c>
      <c r="BE183" s="529">
        <v>0</v>
      </c>
      <c r="BF183" s="529">
        <v>0</v>
      </c>
      <c r="BG183" s="529">
        <v>0</v>
      </c>
      <c r="BH183" s="529">
        <v>0</v>
      </c>
      <c r="BI183" s="529">
        <v>0</v>
      </c>
      <c r="BJ183" s="529">
        <v>0</v>
      </c>
      <c r="BK183" s="529">
        <v>0</v>
      </c>
      <c r="BL183" s="42" t="s">
        <v>7188</v>
      </c>
      <c r="BM183" s="350" t="s">
        <v>7381</v>
      </c>
      <c r="BS183" s="42"/>
      <c r="BT183" s="42"/>
      <c r="BU183" s="42"/>
      <c r="BV183" s="42"/>
      <c r="BW183" s="42"/>
      <c r="BX183" s="42"/>
      <c r="BY183" s="42"/>
      <c r="BZ183" s="42"/>
      <c r="CA183" s="42"/>
      <c r="CB183" s="42"/>
      <c r="CC183" s="42"/>
      <c r="CD183" s="42"/>
      <c r="CE183" s="42"/>
      <c r="CF183" s="42"/>
    </row>
    <row r="184" spans="1:84" ht="78">
      <c r="A184" s="104" t="s">
        <v>6297</v>
      </c>
      <c r="B184" s="337" t="s">
        <v>2016</v>
      </c>
      <c r="C184" s="337" t="s">
        <v>6312</v>
      </c>
      <c r="D184" s="104" t="s">
        <v>6340</v>
      </c>
      <c r="E184">
        <v>16182</v>
      </c>
      <c r="F184" s="509" t="s">
        <v>1050</v>
      </c>
      <c r="G184" s="439" t="s">
        <v>6341</v>
      </c>
      <c r="H184" s="106" t="s">
        <v>1976</v>
      </c>
      <c r="I184" s="106" t="s">
        <v>2002</v>
      </c>
      <c r="J184" s="106" t="s">
        <v>2003</v>
      </c>
      <c r="K184" s="106" t="s">
        <v>5976</v>
      </c>
      <c r="L184" s="440">
        <v>1</v>
      </c>
      <c r="M184" s="440">
        <v>0</v>
      </c>
      <c r="N184" s="440">
        <v>0</v>
      </c>
      <c r="O184" s="339">
        <v>0.75</v>
      </c>
      <c r="P184" s="339">
        <v>0.75</v>
      </c>
      <c r="Q184" s="339">
        <v>0.75</v>
      </c>
      <c r="R184" s="42">
        <v>2031</v>
      </c>
      <c r="S184" s="340">
        <v>-5213381.4127170332</v>
      </c>
      <c r="T184" s="340">
        <v>-2636618.5872829673</v>
      </c>
      <c r="U184" s="340"/>
      <c r="V184" s="340"/>
      <c r="W184" s="340"/>
      <c r="X184" s="340"/>
      <c r="Y184" s="340"/>
      <c r="Z184" s="340"/>
      <c r="AA184" s="340"/>
      <c r="AB184" s="340"/>
      <c r="AC184" s="340">
        <v>-7850000</v>
      </c>
      <c r="AD184" s="340"/>
      <c r="AF184" s="42" t="s">
        <v>526</v>
      </c>
      <c r="AG184" s="110">
        <v>0</v>
      </c>
      <c r="AH184" s="110">
        <v>-7850000</v>
      </c>
      <c r="AI184" s="42" t="s">
        <v>765</v>
      </c>
      <c r="AJ184" s="112">
        <v>1</v>
      </c>
      <c r="AK184" s="112">
        <v>0</v>
      </c>
      <c r="AL184" s="529">
        <v>-1962500</v>
      </c>
      <c r="AM184" s="529">
        <v>-3910036.0595377749</v>
      </c>
      <c r="AN184" s="529">
        <v>-1977463.9404622256</v>
      </c>
      <c r="AO184" s="529">
        <v>0</v>
      </c>
      <c r="AP184" s="529">
        <v>0</v>
      </c>
      <c r="AQ184" s="529">
        <v>0</v>
      </c>
      <c r="AR184" s="529">
        <v>0</v>
      </c>
      <c r="AS184" s="529">
        <v>0</v>
      </c>
      <c r="AT184" s="529">
        <v>0</v>
      </c>
      <c r="AU184" s="529">
        <v>0</v>
      </c>
      <c r="AV184" s="529">
        <v>0</v>
      </c>
      <c r="AW184" s="529">
        <v>-5887500</v>
      </c>
      <c r="AX184" s="529">
        <v>0</v>
      </c>
      <c r="AY184" s="116">
        <v>0</v>
      </c>
      <c r="AZ184" s="42"/>
      <c r="BA184" s="529">
        <v>0</v>
      </c>
      <c r="BB184" s="529">
        <v>0</v>
      </c>
      <c r="BC184" s="529">
        <v>0</v>
      </c>
      <c r="BD184" s="529">
        <v>0</v>
      </c>
      <c r="BE184" s="529">
        <v>0</v>
      </c>
      <c r="BF184" s="529">
        <v>0</v>
      </c>
      <c r="BG184" s="529">
        <v>0</v>
      </c>
      <c r="BH184" s="529">
        <v>0</v>
      </c>
      <c r="BI184" s="529">
        <v>0</v>
      </c>
      <c r="BJ184" s="529">
        <v>0</v>
      </c>
      <c r="BK184" s="529">
        <v>0</v>
      </c>
      <c r="BL184" s="42" t="s">
        <v>7188</v>
      </c>
      <c r="BM184" s="350" t="s">
        <v>7381</v>
      </c>
      <c r="BS184" s="42"/>
      <c r="BT184" s="42"/>
      <c r="BU184" s="42"/>
      <c r="BV184" s="42"/>
      <c r="BW184" s="42"/>
      <c r="BX184" s="42"/>
      <c r="BY184" s="42"/>
      <c r="BZ184" s="42"/>
      <c r="CA184" s="42"/>
      <c r="CB184" s="42"/>
      <c r="CC184" s="42"/>
      <c r="CD184" s="42"/>
      <c r="CE184" s="42"/>
      <c r="CF184" s="42"/>
    </row>
    <row r="185" spans="1:84" ht="39">
      <c r="A185" s="104" t="s">
        <v>6297</v>
      </c>
      <c r="B185" s="337" t="s">
        <v>2040</v>
      </c>
      <c r="C185" s="337" t="s">
        <v>6342</v>
      </c>
      <c r="D185" s="104" t="s">
        <v>6343</v>
      </c>
      <c r="E185">
        <v>16213</v>
      </c>
      <c r="F185" s="507" t="s">
        <v>6981</v>
      </c>
      <c r="G185" s="439" t="s">
        <v>6344</v>
      </c>
      <c r="H185" s="106" t="s">
        <v>1966</v>
      </c>
      <c r="I185" s="106" t="s">
        <v>2002</v>
      </c>
      <c r="J185" s="106" t="s">
        <v>2003</v>
      </c>
      <c r="K185" s="106" t="s">
        <v>6308</v>
      </c>
      <c r="L185" s="441">
        <v>0.3</v>
      </c>
      <c r="M185" s="441">
        <v>0.3</v>
      </c>
      <c r="N185" s="441">
        <v>0.4</v>
      </c>
      <c r="O185" s="339">
        <v>0.25</v>
      </c>
      <c r="P185" s="339">
        <v>0.25</v>
      </c>
      <c r="Q185" s="339">
        <v>0.25</v>
      </c>
      <c r="R185" s="104">
        <v>2052</v>
      </c>
      <c r="S185" s="340"/>
      <c r="T185" s="340"/>
      <c r="U185" s="340"/>
      <c r="V185" s="340">
        <v>697137</v>
      </c>
      <c r="W185" s="340"/>
      <c r="X185" s="340"/>
      <c r="Y185" s="340"/>
      <c r="Z185" s="340"/>
      <c r="AA185" s="340"/>
      <c r="AB185" s="340"/>
      <c r="AC185" s="340">
        <v>697137</v>
      </c>
      <c r="AD185" s="110"/>
      <c r="AF185" s="42" t="s">
        <v>649</v>
      </c>
      <c r="AG185" s="110">
        <v>0</v>
      </c>
      <c r="AH185" s="110">
        <v>697137</v>
      </c>
      <c r="AI185" s="42" t="s">
        <v>764</v>
      </c>
      <c r="AJ185" s="112">
        <v>0.32258064516129031</v>
      </c>
      <c r="AK185" s="112">
        <v>0.67741935483870974</v>
      </c>
      <c r="AL185" s="529">
        <v>522852.75</v>
      </c>
      <c r="AM185" s="529">
        <v>0</v>
      </c>
      <c r="AN185" s="529">
        <v>0</v>
      </c>
      <c r="AO185" s="529">
        <v>0</v>
      </c>
      <c r="AP185" s="529">
        <v>56220.725806451614</v>
      </c>
      <c r="AQ185" s="529">
        <v>0</v>
      </c>
      <c r="AR185" s="529">
        <v>0</v>
      </c>
      <c r="AS185" s="529">
        <v>0</v>
      </c>
      <c r="AT185" s="529">
        <v>0</v>
      </c>
      <c r="AU185" s="529">
        <v>0</v>
      </c>
      <c r="AV185" s="529">
        <v>0</v>
      </c>
      <c r="AW185" s="529">
        <v>56220.725806451614</v>
      </c>
      <c r="AX185" s="529">
        <v>0</v>
      </c>
      <c r="AY185" s="116">
        <v>0</v>
      </c>
      <c r="AZ185" s="42"/>
      <c r="BA185" s="529">
        <v>0</v>
      </c>
      <c r="BB185" s="529">
        <v>0</v>
      </c>
      <c r="BC185" s="529">
        <v>0</v>
      </c>
      <c r="BD185" s="529">
        <v>118063.52419354839</v>
      </c>
      <c r="BE185" s="529">
        <v>0</v>
      </c>
      <c r="BF185" s="529">
        <v>0</v>
      </c>
      <c r="BG185" s="529">
        <v>0</v>
      </c>
      <c r="BH185" s="529">
        <v>0</v>
      </c>
      <c r="BI185" s="529">
        <v>0</v>
      </c>
      <c r="BJ185" s="529">
        <v>0</v>
      </c>
      <c r="BK185" s="529">
        <v>118063.52419354839</v>
      </c>
      <c r="BL185" s="42" t="s">
        <v>7188</v>
      </c>
      <c r="BM185" s="350" t="s">
        <v>7382</v>
      </c>
      <c r="BS185" s="42"/>
      <c r="BT185" s="42"/>
      <c r="BU185" s="42"/>
      <c r="BV185" s="42"/>
      <c r="BW185" s="42"/>
      <c r="BX185" s="42"/>
      <c r="BY185" s="42"/>
      <c r="BZ185" s="42"/>
      <c r="CA185" s="42"/>
      <c r="CB185" s="42"/>
      <c r="CC185" s="42"/>
      <c r="CD185" s="42"/>
      <c r="CE185" s="42"/>
      <c r="CF185" s="42"/>
    </row>
    <row r="186" spans="1:84" ht="26">
      <c r="A186" s="104" t="s">
        <v>6297</v>
      </c>
      <c r="B186" s="337" t="s">
        <v>2016</v>
      </c>
      <c r="C186" s="337" t="s">
        <v>6345</v>
      </c>
      <c r="D186" s="338" t="s">
        <v>6346</v>
      </c>
      <c r="E186">
        <v>16641</v>
      </c>
      <c r="F186" s="507" t="s">
        <v>6347</v>
      </c>
      <c r="G186" s="439" t="s">
        <v>6348</v>
      </c>
      <c r="H186" s="106" t="s">
        <v>1966</v>
      </c>
      <c r="I186" s="106" t="s">
        <v>2002</v>
      </c>
      <c r="J186" s="106" t="s">
        <v>2003</v>
      </c>
      <c r="K186" s="106" t="s">
        <v>5976</v>
      </c>
      <c r="L186" s="433">
        <v>0.75</v>
      </c>
      <c r="M186" s="433">
        <v>0.25</v>
      </c>
      <c r="N186" s="433">
        <v>0</v>
      </c>
      <c r="O186" s="339">
        <v>0.5</v>
      </c>
      <c r="P186" s="339">
        <v>0.75</v>
      </c>
      <c r="Q186" s="339">
        <v>0.625</v>
      </c>
      <c r="R186" s="42">
        <v>2031</v>
      </c>
      <c r="S186" s="340"/>
      <c r="T186" s="340"/>
      <c r="U186" s="340"/>
      <c r="V186" s="340">
        <v>500000</v>
      </c>
      <c r="W186" s="340">
        <v>2152800</v>
      </c>
      <c r="X186" s="340">
        <v>3684215</v>
      </c>
      <c r="Y186" s="340"/>
      <c r="Z186" s="340"/>
      <c r="AA186" s="340"/>
      <c r="AB186" s="340"/>
      <c r="AC186" s="340">
        <v>6337015</v>
      </c>
      <c r="AD186" s="110"/>
      <c r="AF186" s="42" t="s">
        <v>526</v>
      </c>
      <c r="AG186" s="110">
        <v>0</v>
      </c>
      <c r="AH186" s="110">
        <v>6337015</v>
      </c>
      <c r="AI186" s="42" t="s">
        <v>765</v>
      </c>
      <c r="AJ186" s="112">
        <v>1</v>
      </c>
      <c r="AK186" s="112">
        <v>0</v>
      </c>
      <c r="AL186" s="529">
        <v>2376380.625</v>
      </c>
      <c r="AM186" s="529">
        <v>0</v>
      </c>
      <c r="AN186" s="529">
        <v>0</v>
      </c>
      <c r="AO186" s="529">
        <v>0</v>
      </c>
      <c r="AP186" s="529">
        <v>312500</v>
      </c>
      <c r="AQ186" s="529">
        <v>1345500</v>
      </c>
      <c r="AR186" s="529">
        <v>2302634.375</v>
      </c>
      <c r="AS186" s="529">
        <v>0</v>
      </c>
      <c r="AT186" s="529">
        <v>0</v>
      </c>
      <c r="AU186" s="529">
        <v>0</v>
      </c>
      <c r="AV186" s="529">
        <v>0</v>
      </c>
      <c r="AW186" s="529">
        <v>3960634.375</v>
      </c>
      <c r="AX186" s="529">
        <v>0</v>
      </c>
      <c r="AY186" s="116">
        <v>0</v>
      </c>
      <c r="AZ186" s="42"/>
      <c r="BA186" s="529">
        <v>0</v>
      </c>
      <c r="BB186" s="529">
        <v>0</v>
      </c>
      <c r="BC186" s="529">
        <v>0</v>
      </c>
      <c r="BD186" s="529">
        <v>0</v>
      </c>
      <c r="BE186" s="529">
        <v>0</v>
      </c>
      <c r="BF186" s="529">
        <v>0</v>
      </c>
      <c r="BG186" s="529">
        <v>0</v>
      </c>
      <c r="BH186" s="529">
        <v>0</v>
      </c>
      <c r="BI186" s="529">
        <v>0</v>
      </c>
      <c r="BJ186" s="529">
        <v>0</v>
      </c>
      <c r="BK186" s="529">
        <v>0</v>
      </c>
      <c r="BL186" s="42" t="s">
        <v>7188</v>
      </c>
      <c r="BM186" s="350" t="s">
        <v>7383</v>
      </c>
      <c r="BS186" s="42"/>
      <c r="BT186" s="42"/>
      <c r="BU186" s="42"/>
      <c r="BV186" s="42"/>
      <c r="BW186" s="42"/>
      <c r="BX186" s="42"/>
      <c r="BY186" s="42"/>
      <c r="BZ186" s="42"/>
      <c r="CA186" s="42"/>
      <c r="CB186" s="42"/>
      <c r="CC186" s="42"/>
      <c r="CD186" s="42"/>
      <c r="CE186" s="42"/>
      <c r="CF186" s="42"/>
    </row>
    <row r="187" spans="1:84" ht="39">
      <c r="A187" s="104" t="s">
        <v>6297</v>
      </c>
      <c r="B187" s="337" t="s">
        <v>2016</v>
      </c>
      <c r="C187" s="337" t="s">
        <v>6316</v>
      </c>
      <c r="D187" s="104" t="s">
        <v>6349</v>
      </c>
      <c r="E187">
        <v>16686</v>
      </c>
      <c r="F187" s="507" t="s">
        <v>1005</v>
      </c>
      <c r="G187" s="442" t="s">
        <v>6350</v>
      </c>
      <c r="H187" s="106" t="s">
        <v>1965</v>
      </c>
      <c r="I187" s="106" t="s">
        <v>2002</v>
      </c>
      <c r="J187" s="106" t="s">
        <v>2003</v>
      </c>
      <c r="K187" s="106" t="s">
        <v>6351</v>
      </c>
      <c r="L187" s="440">
        <v>0.75</v>
      </c>
      <c r="M187" s="440">
        <v>0.25</v>
      </c>
      <c r="N187" s="440">
        <v>0</v>
      </c>
      <c r="O187" s="345">
        <v>0.75</v>
      </c>
      <c r="P187" s="345">
        <v>0.75</v>
      </c>
      <c r="Q187" s="345">
        <v>0.75</v>
      </c>
      <c r="R187" s="104">
        <v>2052</v>
      </c>
      <c r="S187" s="340"/>
      <c r="T187" s="340"/>
      <c r="U187" s="340">
        <v>2000000</v>
      </c>
      <c r="V187" s="340">
        <v>6899911</v>
      </c>
      <c r="W187" s="340"/>
      <c r="X187" s="340"/>
      <c r="Y187" s="340"/>
      <c r="Z187" s="340"/>
      <c r="AA187" s="340"/>
      <c r="AB187" s="340"/>
      <c r="AC187" s="340">
        <v>8899911</v>
      </c>
      <c r="AD187" s="110"/>
      <c r="AF187" s="42" t="s">
        <v>540</v>
      </c>
      <c r="AG187" s="110">
        <v>0</v>
      </c>
      <c r="AH187" s="110">
        <v>8899911</v>
      </c>
      <c r="AI187" s="42" t="s">
        <v>764</v>
      </c>
      <c r="AJ187" s="112">
        <v>0.32258064516129031</v>
      </c>
      <c r="AK187" s="112">
        <v>0.67741935483870974</v>
      </c>
      <c r="AL187" s="529">
        <v>2224977.75</v>
      </c>
      <c r="AM187" s="529">
        <v>0</v>
      </c>
      <c r="AN187" s="529">
        <v>0</v>
      </c>
      <c r="AO187" s="529">
        <v>483870.96774193546</v>
      </c>
      <c r="AP187" s="529">
        <v>1669333.3064516129</v>
      </c>
      <c r="AQ187" s="529">
        <v>0</v>
      </c>
      <c r="AR187" s="529">
        <v>0</v>
      </c>
      <c r="AS187" s="529">
        <v>0</v>
      </c>
      <c r="AT187" s="529">
        <v>0</v>
      </c>
      <c r="AU187" s="529">
        <v>0</v>
      </c>
      <c r="AV187" s="529">
        <v>0</v>
      </c>
      <c r="AW187" s="529">
        <v>2153204.2741935481</v>
      </c>
      <c r="AX187" s="529">
        <v>0</v>
      </c>
      <c r="AY187" s="116">
        <v>0</v>
      </c>
      <c r="AZ187" s="42"/>
      <c r="BA187" s="529">
        <v>0</v>
      </c>
      <c r="BB187" s="529">
        <v>0</v>
      </c>
      <c r="BC187" s="529">
        <v>1016129.0322580646</v>
      </c>
      <c r="BD187" s="529">
        <v>3505599.9435483874</v>
      </c>
      <c r="BE187" s="529">
        <v>0</v>
      </c>
      <c r="BF187" s="529">
        <v>0</v>
      </c>
      <c r="BG187" s="529">
        <v>0</v>
      </c>
      <c r="BH187" s="529">
        <v>0</v>
      </c>
      <c r="BI187" s="529">
        <v>0</v>
      </c>
      <c r="BJ187" s="529">
        <v>0</v>
      </c>
      <c r="BK187" s="529">
        <v>4521728.9758064523</v>
      </c>
      <c r="BL187" s="42" t="s">
        <v>7188</v>
      </c>
      <c r="BM187" s="350" t="s">
        <v>7384</v>
      </c>
      <c r="BS187" s="42"/>
      <c r="BT187" s="42"/>
      <c r="BU187" s="42"/>
      <c r="BV187" s="42"/>
      <c r="BW187" s="42"/>
      <c r="BX187" s="42"/>
      <c r="BY187" s="42"/>
      <c r="BZ187" s="42"/>
      <c r="CA187" s="42"/>
      <c r="CB187" s="42"/>
      <c r="CC187" s="42"/>
      <c r="CD187" s="42"/>
      <c r="CE187" s="42"/>
      <c r="CF187" s="42"/>
    </row>
    <row r="188" spans="1:84" ht="65">
      <c r="A188" s="104" t="s">
        <v>6297</v>
      </c>
      <c r="B188" s="337" t="s">
        <v>2040</v>
      </c>
      <c r="C188" s="337" t="s">
        <v>6326</v>
      </c>
      <c r="D188" s="104" t="s">
        <v>6352</v>
      </c>
      <c r="E188">
        <v>17468</v>
      </c>
      <c r="F188" s="507" t="s">
        <v>1016</v>
      </c>
      <c r="G188" s="439" t="s">
        <v>6353</v>
      </c>
      <c r="H188" s="106" t="s">
        <v>1971</v>
      </c>
      <c r="I188" s="106" t="s">
        <v>2002</v>
      </c>
      <c r="J188" s="106" t="s">
        <v>2003</v>
      </c>
      <c r="K188" s="106" t="s">
        <v>6315</v>
      </c>
      <c r="L188" s="433">
        <v>0.75</v>
      </c>
      <c r="M188" s="433">
        <v>0.25</v>
      </c>
      <c r="N188" s="433">
        <v>0</v>
      </c>
      <c r="O188" s="339">
        <v>0.5</v>
      </c>
      <c r="P188" s="339">
        <v>0.75</v>
      </c>
      <c r="Q188" s="339">
        <v>0.625</v>
      </c>
      <c r="R188" s="104">
        <v>2052</v>
      </c>
      <c r="S188" s="340">
        <v>773532</v>
      </c>
      <c r="T188" s="340"/>
      <c r="U188" s="340"/>
      <c r="V188" s="340"/>
      <c r="W188" s="340"/>
      <c r="X188" s="340"/>
      <c r="Y188" s="340"/>
      <c r="Z188" s="340"/>
      <c r="AA188" s="340"/>
      <c r="AB188" s="340"/>
      <c r="AC188" s="340">
        <v>773532</v>
      </c>
      <c r="AD188" s="110"/>
      <c r="AF188" s="42" t="s">
        <v>657</v>
      </c>
      <c r="AG188" s="110">
        <v>0</v>
      </c>
      <c r="AH188" s="110">
        <v>773532</v>
      </c>
      <c r="AI188" s="42" t="s">
        <v>765</v>
      </c>
      <c r="AJ188" s="112">
        <v>0.32258064516129031</v>
      </c>
      <c r="AK188" s="112">
        <v>0.67741935483870974</v>
      </c>
      <c r="AL188" s="529">
        <v>290074.5</v>
      </c>
      <c r="AM188" s="529">
        <v>155954.03225806452</v>
      </c>
      <c r="AN188" s="529">
        <v>0</v>
      </c>
      <c r="AO188" s="529">
        <v>0</v>
      </c>
      <c r="AP188" s="529">
        <v>0</v>
      </c>
      <c r="AQ188" s="529">
        <v>0</v>
      </c>
      <c r="AR188" s="529">
        <v>0</v>
      </c>
      <c r="AS188" s="529">
        <v>0</v>
      </c>
      <c r="AT188" s="529">
        <v>0</v>
      </c>
      <c r="AU188" s="529">
        <v>0</v>
      </c>
      <c r="AV188" s="529">
        <v>0</v>
      </c>
      <c r="AW188" s="529">
        <v>155954.03225806452</v>
      </c>
      <c r="AX188" s="529">
        <v>0</v>
      </c>
      <c r="AY188" s="116">
        <v>0</v>
      </c>
      <c r="AZ188" s="42"/>
      <c r="BA188" s="529">
        <v>327503.46774193551</v>
      </c>
      <c r="BB188" s="529">
        <v>0</v>
      </c>
      <c r="BC188" s="529">
        <v>0</v>
      </c>
      <c r="BD188" s="529">
        <v>0</v>
      </c>
      <c r="BE188" s="529">
        <v>0</v>
      </c>
      <c r="BF188" s="529">
        <v>0</v>
      </c>
      <c r="BG188" s="529">
        <v>0</v>
      </c>
      <c r="BH188" s="529">
        <v>0</v>
      </c>
      <c r="BI188" s="529">
        <v>0</v>
      </c>
      <c r="BJ188" s="529">
        <v>0</v>
      </c>
      <c r="BK188" s="529">
        <v>327503.46774193551</v>
      </c>
      <c r="BL188" s="42" t="s">
        <v>7188</v>
      </c>
      <c r="BM188" s="350" t="s">
        <v>7385</v>
      </c>
      <c r="BS188" s="42"/>
      <c r="BT188" s="42"/>
      <c r="BU188" s="42"/>
      <c r="BV188" s="42"/>
      <c r="BW188" s="42"/>
      <c r="BX188" s="42"/>
      <c r="BY188" s="42"/>
      <c r="BZ188" s="42"/>
      <c r="CA188" s="42"/>
      <c r="CB188" s="42"/>
      <c r="CC188" s="42"/>
      <c r="CD188" s="42"/>
      <c r="CE188" s="42"/>
      <c r="CF188" s="42"/>
    </row>
    <row r="189" spans="1:84" ht="26">
      <c r="A189" s="104" t="s">
        <v>6297</v>
      </c>
      <c r="B189" s="337" t="s">
        <v>2040</v>
      </c>
      <c r="C189" s="337" t="s">
        <v>1880</v>
      </c>
      <c r="D189" s="104" t="s">
        <v>6354</v>
      </c>
      <c r="E189">
        <v>17967</v>
      </c>
      <c r="F189" s="507" t="s">
        <v>6982</v>
      </c>
      <c r="G189" s="439" t="s">
        <v>6355</v>
      </c>
      <c r="H189" s="106" t="s">
        <v>1979</v>
      </c>
      <c r="I189" s="106" t="s">
        <v>2002</v>
      </c>
      <c r="J189" s="106" t="s">
        <v>2003</v>
      </c>
      <c r="K189" s="106" t="s">
        <v>6356</v>
      </c>
      <c r="L189" s="440">
        <v>0.5</v>
      </c>
      <c r="M189" s="440">
        <v>0.25</v>
      </c>
      <c r="N189" s="440">
        <v>0.25</v>
      </c>
      <c r="O189" s="339">
        <v>0.5</v>
      </c>
      <c r="P189" s="344">
        <v>0.5</v>
      </c>
      <c r="Q189" s="344">
        <v>0.5</v>
      </c>
      <c r="R189" s="104">
        <v>2032</v>
      </c>
      <c r="S189" s="340">
        <v>1456341</v>
      </c>
      <c r="T189" s="340">
        <v>9015222</v>
      </c>
      <c r="U189" s="340">
        <v>9643867</v>
      </c>
      <c r="V189" s="340"/>
      <c r="W189" s="340"/>
      <c r="X189" s="340"/>
      <c r="Y189" s="340"/>
      <c r="Z189" s="340"/>
      <c r="AA189" s="340"/>
      <c r="AB189" s="340"/>
      <c r="AC189" s="340">
        <v>20115430</v>
      </c>
      <c r="AD189" s="110"/>
      <c r="AF189" s="42" t="s">
        <v>656</v>
      </c>
      <c r="AG189" s="110">
        <v>0</v>
      </c>
      <c r="AH189" s="110">
        <v>20115430</v>
      </c>
      <c r="AI189" s="42" t="s">
        <v>765</v>
      </c>
      <c r="AJ189" s="112">
        <v>0.90909090909090906</v>
      </c>
      <c r="AK189" s="112">
        <v>9.0909090909090939E-2</v>
      </c>
      <c r="AL189" s="529">
        <v>10057715</v>
      </c>
      <c r="AM189" s="529">
        <v>661973.18181818177</v>
      </c>
      <c r="AN189" s="529">
        <v>4097828.1818181816</v>
      </c>
      <c r="AO189" s="529">
        <v>4383575.9090909092</v>
      </c>
      <c r="AP189" s="529">
        <v>0</v>
      </c>
      <c r="AQ189" s="529">
        <v>0</v>
      </c>
      <c r="AR189" s="529">
        <v>0</v>
      </c>
      <c r="AS189" s="529">
        <v>0</v>
      </c>
      <c r="AT189" s="529">
        <v>0</v>
      </c>
      <c r="AU189" s="529">
        <v>0</v>
      </c>
      <c r="AV189" s="529">
        <v>0</v>
      </c>
      <c r="AW189" s="529">
        <v>9143377.2727272734</v>
      </c>
      <c r="AX189" s="529">
        <v>0</v>
      </c>
      <c r="AY189" s="116">
        <v>0</v>
      </c>
      <c r="AZ189" s="42"/>
      <c r="BA189" s="529">
        <v>66197.318181818206</v>
      </c>
      <c r="BB189" s="529">
        <v>409782.81818181829</v>
      </c>
      <c r="BC189" s="529">
        <v>438357.59090909106</v>
      </c>
      <c r="BD189" s="529">
        <v>0</v>
      </c>
      <c r="BE189" s="529">
        <v>0</v>
      </c>
      <c r="BF189" s="529">
        <v>0</v>
      </c>
      <c r="BG189" s="529">
        <v>0</v>
      </c>
      <c r="BH189" s="529">
        <v>0</v>
      </c>
      <c r="BI189" s="529">
        <v>0</v>
      </c>
      <c r="BJ189" s="529">
        <v>0</v>
      </c>
      <c r="BK189" s="529">
        <v>914337.72727272753</v>
      </c>
      <c r="BL189" s="42" t="s">
        <v>7188</v>
      </c>
      <c r="BM189" s="350" t="s">
        <v>7386</v>
      </c>
      <c r="BS189" s="42"/>
      <c r="BT189" s="42"/>
      <c r="BU189" s="42"/>
      <c r="BV189" s="42"/>
      <c r="BW189" s="42"/>
      <c r="BX189" s="42"/>
      <c r="BY189" s="42"/>
      <c r="BZ189" s="42"/>
      <c r="CA189" s="42"/>
      <c r="CB189" s="42"/>
      <c r="CC189" s="42"/>
      <c r="CD189" s="42"/>
      <c r="CE189" s="42"/>
      <c r="CF189" s="42"/>
    </row>
    <row r="190" spans="1:84" ht="52">
      <c r="A190" s="104" t="s">
        <v>6297</v>
      </c>
      <c r="B190" s="337" t="s">
        <v>2016</v>
      </c>
      <c r="C190" s="337" t="s">
        <v>6316</v>
      </c>
      <c r="D190" s="104" t="s">
        <v>6357</v>
      </c>
      <c r="E190">
        <v>19907</v>
      </c>
      <c r="F190" s="507" t="s">
        <v>6983</v>
      </c>
      <c r="G190" s="437" t="s">
        <v>6358</v>
      </c>
      <c r="H190" s="106" t="s">
        <v>1973</v>
      </c>
      <c r="I190" s="106" t="s">
        <v>2002</v>
      </c>
      <c r="J190" s="106" t="s">
        <v>2003</v>
      </c>
      <c r="K190" s="106" t="s">
        <v>6359</v>
      </c>
      <c r="L190" s="433">
        <v>1</v>
      </c>
      <c r="M190" s="433">
        <v>0</v>
      </c>
      <c r="N190" s="433">
        <v>0</v>
      </c>
      <c r="O190" s="339">
        <v>1</v>
      </c>
      <c r="P190" s="339">
        <v>1</v>
      </c>
      <c r="Q190" s="339">
        <v>1</v>
      </c>
      <c r="R190" s="104">
        <v>2032</v>
      </c>
      <c r="S190" s="340">
        <v>675323</v>
      </c>
      <c r="T190" s="340"/>
      <c r="U190" s="340"/>
      <c r="V190" s="340"/>
      <c r="W190" s="340"/>
      <c r="X190" s="340"/>
      <c r="Y190" s="340"/>
      <c r="Z190" s="340"/>
      <c r="AA190" s="340"/>
      <c r="AB190" s="340"/>
      <c r="AC190" s="340">
        <v>675323</v>
      </c>
      <c r="AD190" s="110"/>
      <c r="AF190" s="42" t="s">
        <v>536</v>
      </c>
      <c r="AG190" s="110">
        <v>0</v>
      </c>
      <c r="AH190" s="110">
        <v>675323</v>
      </c>
      <c r="AI190" s="42" t="s">
        <v>764</v>
      </c>
      <c r="AJ190" s="112">
        <v>0.90909090909090906</v>
      </c>
      <c r="AK190" s="112">
        <v>9.0909090909090939E-2</v>
      </c>
      <c r="AL190" s="529">
        <v>0</v>
      </c>
      <c r="AM190" s="529">
        <v>613930</v>
      </c>
      <c r="AN190" s="529">
        <v>0</v>
      </c>
      <c r="AO190" s="529">
        <v>0</v>
      </c>
      <c r="AP190" s="529">
        <v>0</v>
      </c>
      <c r="AQ190" s="529">
        <v>0</v>
      </c>
      <c r="AR190" s="529">
        <v>0</v>
      </c>
      <c r="AS190" s="529">
        <v>0</v>
      </c>
      <c r="AT190" s="529">
        <v>0</v>
      </c>
      <c r="AU190" s="529">
        <v>0</v>
      </c>
      <c r="AV190" s="529">
        <v>0</v>
      </c>
      <c r="AW190" s="529">
        <v>613930</v>
      </c>
      <c r="AX190" s="529">
        <v>0</v>
      </c>
      <c r="AY190" s="116">
        <v>0</v>
      </c>
      <c r="AZ190" s="42"/>
      <c r="BA190" s="529">
        <v>61393.000000000022</v>
      </c>
      <c r="BB190" s="529">
        <v>0</v>
      </c>
      <c r="BC190" s="529">
        <v>0</v>
      </c>
      <c r="BD190" s="529">
        <v>0</v>
      </c>
      <c r="BE190" s="529">
        <v>0</v>
      </c>
      <c r="BF190" s="529">
        <v>0</v>
      </c>
      <c r="BG190" s="529">
        <v>0</v>
      </c>
      <c r="BH190" s="529">
        <v>0</v>
      </c>
      <c r="BI190" s="529">
        <v>0</v>
      </c>
      <c r="BJ190" s="529">
        <v>0</v>
      </c>
      <c r="BK190" s="529">
        <v>61393.000000000022</v>
      </c>
      <c r="BL190" s="42" t="s">
        <v>7188</v>
      </c>
      <c r="BM190" s="350" t="s">
        <v>7387</v>
      </c>
      <c r="BS190" s="42"/>
      <c r="BT190" s="42"/>
      <c r="BU190" s="42"/>
      <c r="BV190" s="42"/>
      <c r="BW190" s="42"/>
      <c r="BX190" s="42"/>
      <c r="BY190" s="42"/>
      <c r="BZ190" s="42"/>
      <c r="CA190" s="42"/>
      <c r="CB190" s="42"/>
      <c r="CC190" s="42"/>
      <c r="CD190" s="42"/>
      <c r="CE190" s="42"/>
      <c r="CF190" s="42"/>
    </row>
    <row r="191" spans="1:84" ht="26">
      <c r="A191" s="104" t="s">
        <v>6297</v>
      </c>
      <c r="B191" s="337" t="s">
        <v>2016</v>
      </c>
      <c r="C191" s="337" t="s">
        <v>6316</v>
      </c>
      <c r="D191" s="104" t="s">
        <v>6360</v>
      </c>
      <c r="E191">
        <v>20464</v>
      </c>
      <c r="F191" s="507" t="s">
        <v>1000</v>
      </c>
      <c r="G191" s="106" t="s">
        <v>6361</v>
      </c>
      <c r="H191" s="106" t="s">
        <v>5996</v>
      </c>
      <c r="I191" s="106" t="s">
        <v>2002</v>
      </c>
      <c r="J191" s="106" t="s">
        <v>2003</v>
      </c>
      <c r="K191" s="106" t="s">
        <v>6304</v>
      </c>
      <c r="L191" s="433">
        <v>0.75</v>
      </c>
      <c r="M191" s="433">
        <v>0.25</v>
      </c>
      <c r="N191" s="433">
        <v>0</v>
      </c>
      <c r="O191" s="339">
        <v>0.75</v>
      </c>
      <c r="P191" s="339">
        <v>0.75</v>
      </c>
      <c r="Q191" s="339">
        <v>0.75</v>
      </c>
      <c r="R191" s="104">
        <v>2046</v>
      </c>
      <c r="S191" s="340"/>
      <c r="T191" s="340"/>
      <c r="U191" s="340">
        <v>1464785</v>
      </c>
      <c r="V191" s="340">
        <v>1353051</v>
      </c>
      <c r="W191" s="340"/>
      <c r="X191" s="340"/>
      <c r="Y191" s="340"/>
      <c r="Z191" s="340"/>
      <c r="AA191" s="340"/>
      <c r="AB191" s="340"/>
      <c r="AC191" s="340">
        <v>2817836</v>
      </c>
      <c r="AD191" s="110"/>
      <c r="AF191" s="42" t="s">
        <v>552</v>
      </c>
      <c r="AG191" s="110">
        <v>0</v>
      </c>
      <c r="AH191" s="110">
        <v>2817836</v>
      </c>
      <c r="AI191" s="42" t="s">
        <v>764</v>
      </c>
      <c r="AJ191" s="112">
        <v>0.4</v>
      </c>
      <c r="AK191" s="112">
        <v>0.6</v>
      </c>
      <c r="AL191" s="529">
        <v>704459</v>
      </c>
      <c r="AM191" s="529">
        <v>0</v>
      </c>
      <c r="AN191" s="529">
        <v>0</v>
      </c>
      <c r="AO191" s="529">
        <v>439435.5</v>
      </c>
      <c r="AP191" s="529">
        <v>405915.30000000005</v>
      </c>
      <c r="AQ191" s="529">
        <v>0</v>
      </c>
      <c r="AR191" s="529">
        <v>0</v>
      </c>
      <c r="AS191" s="529">
        <v>0</v>
      </c>
      <c r="AT191" s="529">
        <v>0</v>
      </c>
      <c r="AU191" s="529">
        <v>0</v>
      </c>
      <c r="AV191" s="529">
        <v>0</v>
      </c>
      <c r="AW191" s="529">
        <v>845350.8</v>
      </c>
      <c r="AX191" s="529">
        <v>0</v>
      </c>
      <c r="AY191" s="116">
        <v>0</v>
      </c>
      <c r="AZ191" s="42"/>
      <c r="BA191" s="529">
        <v>0</v>
      </c>
      <c r="BB191" s="529">
        <v>0</v>
      </c>
      <c r="BC191" s="529">
        <v>659153.25</v>
      </c>
      <c r="BD191" s="529">
        <v>608872.94999999995</v>
      </c>
      <c r="BE191" s="529">
        <v>0</v>
      </c>
      <c r="BF191" s="529">
        <v>0</v>
      </c>
      <c r="BG191" s="529">
        <v>0</v>
      </c>
      <c r="BH191" s="529">
        <v>0</v>
      </c>
      <c r="BI191" s="529">
        <v>0</v>
      </c>
      <c r="BJ191" s="529">
        <v>0</v>
      </c>
      <c r="BK191" s="529">
        <v>1268026.2</v>
      </c>
      <c r="BL191" s="42" t="s">
        <v>7188</v>
      </c>
      <c r="BM191" s="350" t="s">
        <v>7388</v>
      </c>
      <c r="BS191" s="42"/>
      <c r="BT191" s="42"/>
      <c r="BU191" s="42"/>
      <c r="BV191" s="42"/>
      <c r="BW191" s="42"/>
      <c r="BX191" s="42"/>
      <c r="BY191" s="42"/>
      <c r="BZ191" s="42"/>
      <c r="CA191" s="42"/>
      <c r="CB191" s="42"/>
      <c r="CC191" s="42"/>
      <c r="CD191" s="42"/>
      <c r="CE191" s="42"/>
      <c r="CF191" s="42"/>
    </row>
    <row r="192" spans="1:84" ht="26">
      <c r="A192" s="104" t="s">
        <v>6297</v>
      </c>
      <c r="B192" s="337" t="s">
        <v>2040</v>
      </c>
      <c r="C192" s="337" t="s">
        <v>6316</v>
      </c>
      <c r="D192" s="104" t="s">
        <v>6362</v>
      </c>
      <c r="E192">
        <v>20513</v>
      </c>
      <c r="F192" s="507" t="s">
        <v>6984</v>
      </c>
      <c r="G192" s="106" t="s">
        <v>6363</v>
      </c>
      <c r="H192" s="106" t="s">
        <v>1975</v>
      </c>
      <c r="I192" s="106" t="s">
        <v>2002</v>
      </c>
      <c r="J192" s="106" t="s">
        <v>2003</v>
      </c>
      <c r="K192" s="106" t="s">
        <v>6364</v>
      </c>
      <c r="L192" s="433">
        <v>0.75</v>
      </c>
      <c r="M192" s="433">
        <v>0</v>
      </c>
      <c r="N192" s="433">
        <v>0.25</v>
      </c>
      <c r="O192" s="339">
        <v>0.75</v>
      </c>
      <c r="P192" s="339">
        <v>0.75</v>
      </c>
      <c r="Q192" s="339">
        <v>0.75</v>
      </c>
      <c r="R192" s="104">
        <v>2032</v>
      </c>
      <c r="S192" s="340">
        <v>514452</v>
      </c>
      <c r="T192" s="340"/>
      <c r="U192" s="340"/>
      <c r="V192" s="340"/>
      <c r="W192" s="340"/>
      <c r="X192" s="340"/>
      <c r="Y192" s="340"/>
      <c r="Z192" s="340"/>
      <c r="AA192" s="340"/>
      <c r="AB192" s="340"/>
      <c r="AC192" s="340">
        <v>514452</v>
      </c>
      <c r="AD192" s="110"/>
      <c r="AF192" s="42" t="s">
        <v>646</v>
      </c>
      <c r="AG192" s="110">
        <v>0</v>
      </c>
      <c r="AH192" s="110">
        <v>514452</v>
      </c>
      <c r="AI192" s="42" t="s">
        <v>765</v>
      </c>
      <c r="AJ192" s="112">
        <v>0.90909090909090906</v>
      </c>
      <c r="AK192" s="112">
        <v>9.0909090909090939E-2</v>
      </c>
      <c r="AL192" s="529">
        <v>128613</v>
      </c>
      <c r="AM192" s="529">
        <v>350762.72727272724</v>
      </c>
      <c r="AN192" s="529">
        <v>0</v>
      </c>
      <c r="AO192" s="529">
        <v>0</v>
      </c>
      <c r="AP192" s="529">
        <v>0</v>
      </c>
      <c r="AQ192" s="529">
        <v>0</v>
      </c>
      <c r="AR192" s="529">
        <v>0</v>
      </c>
      <c r="AS192" s="529">
        <v>0</v>
      </c>
      <c r="AT192" s="529">
        <v>0</v>
      </c>
      <c r="AU192" s="529">
        <v>0</v>
      </c>
      <c r="AV192" s="529">
        <v>0</v>
      </c>
      <c r="AW192" s="529">
        <v>350762.72727272724</v>
      </c>
      <c r="AX192" s="529">
        <v>0</v>
      </c>
      <c r="AY192" s="116">
        <v>0</v>
      </c>
      <c r="AZ192" s="42"/>
      <c r="BA192" s="529">
        <v>35076.272727272742</v>
      </c>
      <c r="BB192" s="529">
        <v>0</v>
      </c>
      <c r="BC192" s="529">
        <v>0</v>
      </c>
      <c r="BD192" s="529">
        <v>0</v>
      </c>
      <c r="BE192" s="529">
        <v>0</v>
      </c>
      <c r="BF192" s="529">
        <v>0</v>
      </c>
      <c r="BG192" s="529">
        <v>0</v>
      </c>
      <c r="BH192" s="529">
        <v>0</v>
      </c>
      <c r="BI192" s="529">
        <v>0</v>
      </c>
      <c r="BJ192" s="529">
        <v>0</v>
      </c>
      <c r="BK192" s="529">
        <v>35076.272727272742</v>
      </c>
      <c r="BL192" s="42" t="s">
        <v>7188</v>
      </c>
      <c r="BM192" s="350" t="s">
        <v>7389</v>
      </c>
      <c r="BS192" s="42"/>
      <c r="BT192" s="42"/>
      <c r="BU192" s="42"/>
      <c r="BV192" s="42"/>
      <c r="BW192" s="42"/>
      <c r="BX192" s="42"/>
      <c r="BY192" s="42"/>
      <c r="BZ192" s="42"/>
      <c r="CA192" s="42"/>
      <c r="CB192" s="42"/>
      <c r="CC192" s="42"/>
      <c r="CD192" s="42"/>
      <c r="CE192" s="42"/>
      <c r="CF192" s="42"/>
    </row>
    <row r="193" spans="1:84" ht="26">
      <c r="A193" s="104" t="s">
        <v>6297</v>
      </c>
      <c r="B193" s="337" t="s">
        <v>2040</v>
      </c>
      <c r="C193" s="337" t="s">
        <v>6365</v>
      </c>
      <c r="D193" s="104" t="s">
        <v>6366</v>
      </c>
      <c r="E193">
        <v>20567</v>
      </c>
      <c r="F193" s="509" t="s">
        <v>6632</v>
      </c>
      <c r="G193" s="439" t="s">
        <v>6367</v>
      </c>
      <c r="H193" s="106" t="s">
        <v>1969</v>
      </c>
      <c r="I193" s="106" t="s">
        <v>2002</v>
      </c>
      <c r="J193" s="106" t="s">
        <v>2003</v>
      </c>
      <c r="K193" s="106" t="s">
        <v>6328</v>
      </c>
      <c r="L193" s="433">
        <v>0.75</v>
      </c>
      <c r="M193" s="433">
        <v>0.25</v>
      </c>
      <c r="N193" s="433">
        <v>0</v>
      </c>
      <c r="O193" s="339">
        <v>0.5</v>
      </c>
      <c r="P193" s="339">
        <v>0.75</v>
      </c>
      <c r="Q193" s="339">
        <v>0.625</v>
      </c>
      <c r="R193" s="104">
        <v>2052</v>
      </c>
      <c r="S193" s="340"/>
      <c r="T193" s="340">
        <v>256529</v>
      </c>
      <c r="U193" s="340">
        <v>2427825</v>
      </c>
      <c r="V193" s="340"/>
      <c r="W193" s="340"/>
      <c r="X193" s="340"/>
      <c r="Y193" s="340"/>
      <c r="Z193" s="340"/>
      <c r="AA193" s="340"/>
      <c r="AB193" s="340"/>
      <c r="AC193" s="340">
        <v>2684354</v>
      </c>
      <c r="AD193" s="110"/>
      <c r="AF193" s="42" t="s">
        <v>658</v>
      </c>
      <c r="AG193" s="110">
        <v>0</v>
      </c>
      <c r="AH193" s="110">
        <v>2684354</v>
      </c>
      <c r="AI193" s="42" t="s">
        <v>765</v>
      </c>
      <c r="AJ193" s="112">
        <v>0.32258064516129031</v>
      </c>
      <c r="AK193" s="112">
        <v>0.67741935483870974</v>
      </c>
      <c r="AL193" s="529">
        <v>1006632.75</v>
      </c>
      <c r="AM193" s="529">
        <v>0</v>
      </c>
      <c r="AN193" s="529">
        <v>51719.556451612902</v>
      </c>
      <c r="AO193" s="529">
        <v>489480.84677419352</v>
      </c>
      <c r="AP193" s="529">
        <v>0</v>
      </c>
      <c r="AQ193" s="529">
        <v>0</v>
      </c>
      <c r="AR193" s="529">
        <v>0</v>
      </c>
      <c r="AS193" s="529">
        <v>0</v>
      </c>
      <c r="AT193" s="529">
        <v>0</v>
      </c>
      <c r="AU193" s="529">
        <v>0</v>
      </c>
      <c r="AV193" s="529">
        <v>0</v>
      </c>
      <c r="AW193" s="529">
        <v>541200.40322580643</v>
      </c>
      <c r="AX193" s="529">
        <v>0</v>
      </c>
      <c r="AY193" s="116">
        <v>0</v>
      </c>
      <c r="AZ193" s="42"/>
      <c r="BA193" s="529">
        <v>0</v>
      </c>
      <c r="BB193" s="529">
        <v>108611.06854838711</v>
      </c>
      <c r="BC193" s="529">
        <v>1027909.7782258065</v>
      </c>
      <c r="BD193" s="529">
        <v>0</v>
      </c>
      <c r="BE193" s="529">
        <v>0</v>
      </c>
      <c r="BF193" s="529">
        <v>0</v>
      </c>
      <c r="BG193" s="529">
        <v>0</v>
      </c>
      <c r="BH193" s="529">
        <v>0</v>
      </c>
      <c r="BI193" s="529">
        <v>0</v>
      </c>
      <c r="BJ193" s="529">
        <v>0</v>
      </c>
      <c r="BK193" s="529">
        <v>1136520.8467741937</v>
      </c>
      <c r="BL193" s="42" t="s">
        <v>7188</v>
      </c>
      <c r="BM193" s="350" t="s">
        <v>7390</v>
      </c>
      <c r="BS193" s="42"/>
      <c r="BT193" s="42"/>
      <c r="BU193" s="42"/>
      <c r="BV193" s="42"/>
      <c r="BW193" s="42"/>
      <c r="BX193" s="42"/>
      <c r="BY193" s="42"/>
      <c r="BZ193" s="42"/>
      <c r="CA193" s="42"/>
      <c r="CB193" s="42"/>
      <c r="CC193" s="42"/>
      <c r="CD193" s="42"/>
      <c r="CE193" s="42"/>
      <c r="CF193" s="42"/>
    </row>
    <row r="194" spans="1:84" ht="39">
      <c r="A194" s="104" t="s">
        <v>6297</v>
      </c>
      <c r="B194" s="337" t="s">
        <v>2040</v>
      </c>
      <c r="C194" s="337" t="s">
        <v>6368</v>
      </c>
      <c r="D194" s="338" t="s">
        <v>6369</v>
      </c>
      <c r="E194">
        <v>20585</v>
      </c>
      <c r="F194" s="510" t="s">
        <v>6985</v>
      </c>
      <c r="G194" s="439" t="s">
        <v>6370</v>
      </c>
      <c r="H194" s="106" t="s">
        <v>1964</v>
      </c>
      <c r="I194" s="346" t="s">
        <v>2002</v>
      </c>
      <c r="J194" s="106" t="s">
        <v>2003</v>
      </c>
      <c r="K194" s="106" t="s">
        <v>6356</v>
      </c>
      <c r="L194" s="433">
        <v>0.5</v>
      </c>
      <c r="M194" s="433">
        <v>0</v>
      </c>
      <c r="N194" s="433">
        <v>0.5</v>
      </c>
      <c r="O194" s="339">
        <v>0.5</v>
      </c>
      <c r="P194" s="339">
        <v>0.5</v>
      </c>
      <c r="Q194" s="339">
        <v>0.5</v>
      </c>
      <c r="R194" s="337">
        <v>2052</v>
      </c>
      <c r="S194" s="340">
        <v>700000</v>
      </c>
      <c r="T194" s="340"/>
      <c r="U194" s="340"/>
      <c r="V194" s="340"/>
      <c r="W194" s="340"/>
      <c r="X194" s="340"/>
      <c r="Y194" s="340"/>
      <c r="Z194" s="340"/>
      <c r="AA194" s="340"/>
      <c r="AB194" s="340"/>
      <c r="AC194" s="340">
        <v>700000</v>
      </c>
      <c r="AD194" s="110"/>
      <c r="AF194" s="42" t="s">
        <v>656</v>
      </c>
      <c r="AG194" s="110">
        <v>0</v>
      </c>
      <c r="AH194" s="110">
        <v>700000</v>
      </c>
      <c r="AI194" s="42" t="s">
        <v>765</v>
      </c>
      <c r="AJ194" s="112">
        <v>0.32258064516129031</v>
      </c>
      <c r="AK194" s="112">
        <v>0.67741935483870974</v>
      </c>
      <c r="AL194" s="529">
        <v>350000</v>
      </c>
      <c r="AM194" s="529">
        <v>112903.22580645161</v>
      </c>
      <c r="AN194" s="529">
        <v>0</v>
      </c>
      <c r="AO194" s="529">
        <v>0</v>
      </c>
      <c r="AP194" s="529">
        <v>0</v>
      </c>
      <c r="AQ194" s="529">
        <v>0</v>
      </c>
      <c r="AR194" s="529">
        <v>0</v>
      </c>
      <c r="AS194" s="529">
        <v>0</v>
      </c>
      <c r="AT194" s="529">
        <v>0</v>
      </c>
      <c r="AU194" s="529">
        <v>0</v>
      </c>
      <c r="AV194" s="529">
        <v>0</v>
      </c>
      <c r="AW194" s="529">
        <v>112903.22580645161</v>
      </c>
      <c r="AX194" s="529">
        <v>0</v>
      </c>
      <c r="AY194" s="116">
        <v>0</v>
      </c>
      <c r="AZ194" s="42"/>
      <c r="BA194" s="529">
        <v>237096.77419354842</v>
      </c>
      <c r="BB194" s="529">
        <v>0</v>
      </c>
      <c r="BC194" s="529">
        <v>0</v>
      </c>
      <c r="BD194" s="529">
        <v>0</v>
      </c>
      <c r="BE194" s="529">
        <v>0</v>
      </c>
      <c r="BF194" s="529">
        <v>0</v>
      </c>
      <c r="BG194" s="529">
        <v>0</v>
      </c>
      <c r="BH194" s="529">
        <v>0</v>
      </c>
      <c r="BI194" s="529">
        <v>0</v>
      </c>
      <c r="BJ194" s="529">
        <v>0</v>
      </c>
      <c r="BK194" s="529">
        <v>237096.77419354842</v>
      </c>
      <c r="BL194" s="42" t="s">
        <v>7188</v>
      </c>
      <c r="BM194" s="350" t="s">
        <v>7391</v>
      </c>
      <c r="BS194" s="42"/>
      <c r="BT194" s="42"/>
      <c r="BU194" s="42"/>
      <c r="BV194" s="42"/>
      <c r="BW194" s="42"/>
      <c r="BX194" s="42"/>
      <c r="BY194" s="42"/>
      <c r="BZ194" s="42"/>
      <c r="CA194" s="42"/>
      <c r="CB194" s="42"/>
      <c r="CC194" s="42"/>
      <c r="CD194" s="42"/>
      <c r="CE194" s="42"/>
      <c r="CF194" s="42"/>
    </row>
    <row r="195" spans="1:84" ht="52">
      <c r="A195" s="104" t="s">
        <v>6297</v>
      </c>
      <c r="B195" s="337" t="s">
        <v>2016</v>
      </c>
      <c r="C195" s="337" t="s">
        <v>6312</v>
      </c>
      <c r="D195" s="104" t="s">
        <v>1650</v>
      </c>
      <c r="E195">
        <v>20731</v>
      </c>
      <c r="F195" s="507" t="s">
        <v>6986</v>
      </c>
      <c r="G195" s="439" t="s">
        <v>6371</v>
      </c>
      <c r="H195" s="106" t="s">
        <v>49</v>
      </c>
      <c r="I195" s="106" t="s">
        <v>2002</v>
      </c>
      <c r="J195" s="106" t="s">
        <v>2003</v>
      </c>
      <c r="K195" s="106" t="s">
        <v>5976</v>
      </c>
      <c r="L195" s="433">
        <v>0.75</v>
      </c>
      <c r="M195" s="433">
        <v>0.25</v>
      </c>
      <c r="N195" s="433">
        <v>0</v>
      </c>
      <c r="O195" s="339">
        <v>0.5</v>
      </c>
      <c r="P195" s="339">
        <v>0.75</v>
      </c>
      <c r="Q195" s="339">
        <v>0.625</v>
      </c>
      <c r="R195" s="42">
        <v>2031</v>
      </c>
      <c r="S195" s="340">
        <v>723183</v>
      </c>
      <c r="T195" s="340"/>
      <c r="U195" s="340"/>
      <c r="V195" s="340"/>
      <c r="W195" s="340"/>
      <c r="X195" s="340"/>
      <c r="Y195" s="340"/>
      <c r="Z195" s="340"/>
      <c r="AA195" s="340"/>
      <c r="AB195" s="340"/>
      <c r="AC195" s="340">
        <v>723183</v>
      </c>
      <c r="AD195" s="110"/>
      <c r="AF195" s="42" t="s">
        <v>526</v>
      </c>
      <c r="AG195" s="110">
        <v>0</v>
      </c>
      <c r="AH195" s="110">
        <v>723183</v>
      </c>
      <c r="AI195" s="42" t="s">
        <v>765</v>
      </c>
      <c r="AJ195" s="112">
        <v>1</v>
      </c>
      <c r="AK195" s="112">
        <v>0</v>
      </c>
      <c r="AL195" s="529">
        <v>271193.625</v>
      </c>
      <c r="AM195" s="529">
        <v>451989.375</v>
      </c>
      <c r="AN195" s="529">
        <v>0</v>
      </c>
      <c r="AO195" s="529">
        <v>0</v>
      </c>
      <c r="AP195" s="529">
        <v>0</v>
      </c>
      <c r="AQ195" s="529">
        <v>0</v>
      </c>
      <c r="AR195" s="529">
        <v>0</v>
      </c>
      <c r="AS195" s="529">
        <v>0</v>
      </c>
      <c r="AT195" s="529">
        <v>0</v>
      </c>
      <c r="AU195" s="529">
        <v>0</v>
      </c>
      <c r="AV195" s="529">
        <v>0</v>
      </c>
      <c r="AW195" s="529">
        <v>451989.375</v>
      </c>
      <c r="AX195" s="529">
        <v>0</v>
      </c>
      <c r="AY195" s="116">
        <v>0</v>
      </c>
      <c r="AZ195" s="42"/>
      <c r="BA195" s="529">
        <v>0</v>
      </c>
      <c r="BB195" s="529">
        <v>0</v>
      </c>
      <c r="BC195" s="529">
        <v>0</v>
      </c>
      <c r="BD195" s="529">
        <v>0</v>
      </c>
      <c r="BE195" s="529">
        <v>0</v>
      </c>
      <c r="BF195" s="529">
        <v>0</v>
      </c>
      <c r="BG195" s="529">
        <v>0</v>
      </c>
      <c r="BH195" s="529">
        <v>0</v>
      </c>
      <c r="BI195" s="529">
        <v>0</v>
      </c>
      <c r="BJ195" s="529">
        <v>0</v>
      </c>
      <c r="BK195" s="529">
        <v>0</v>
      </c>
      <c r="BL195" s="42" t="s">
        <v>7188</v>
      </c>
      <c r="BM195" s="350" t="s">
        <v>7392</v>
      </c>
      <c r="BS195" s="42"/>
      <c r="BT195" s="42"/>
      <c r="BU195" s="42"/>
      <c r="BV195" s="42"/>
      <c r="BW195" s="42"/>
      <c r="BX195" s="42"/>
      <c r="BY195" s="42"/>
      <c r="BZ195" s="42"/>
      <c r="CA195" s="42"/>
      <c r="CB195" s="42"/>
      <c r="CC195" s="42"/>
      <c r="CD195" s="42"/>
      <c r="CE195" s="42"/>
      <c r="CF195" s="42"/>
    </row>
    <row r="196" spans="1:84" ht="39">
      <c r="A196" s="104" t="s">
        <v>6297</v>
      </c>
      <c r="B196" s="337" t="s">
        <v>2016</v>
      </c>
      <c r="C196" s="337" t="s">
        <v>6312</v>
      </c>
      <c r="D196" s="104" t="s">
        <v>1635</v>
      </c>
      <c r="E196">
        <v>23487</v>
      </c>
      <c r="F196" s="507" t="s">
        <v>6987</v>
      </c>
      <c r="G196" s="439" t="s">
        <v>6372</v>
      </c>
      <c r="H196" s="106" t="s">
        <v>1964</v>
      </c>
      <c r="I196" s="106" t="s">
        <v>2002</v>
      </c>
      <c r="J196" s="106" t="s">
        <v>2003</v>
      </c>
      <c r="K196" s="106" t="s">
        <v>5976</v>
      </c>
      <c r="L196" s="433">
        <v>0.75</v>
      </c>
      <c r="M196" s="433">
        <v>0.25</v>
      </c>
      <c r="N196" s="433">
        <v>0</v>
      </c>
      <c r="O196" s="339">
        <v>0.5</v>
      </c>
      <c r="P196" s="339">
        <v>0.75</v>
      </c>
      <c r="Q196" s="339">
        <v>0.625</v>
      </c>
      <c r="R196" s="42">
        <v>2031</v>
      </c>
      <c r="S196" s="340">
        <v>875847</v>
      </c>
      <c r="T196" s="340"/>
      <c r="U196" s="340"/>
      <c r="V196" s="340"/>
      <c r="W196" s="340"/>
      <c r="X196" s="340"/>
      <c r="Y196" s="340"/>
      <c r="Z196" s="340"/>
      <c r="AA196" s="340"/>
      <c r="AB196" s="340"/>
      <c r="AC196" s="340">
        <v>875847</v>
      </c>
      <c r="AD196" s="110"/>
      <c r="AF196" s="42" t="s">
        <v>526</v>
      </c>
      <c r="AG196" s="110">
        <v>0</v>
      </c>
      <c r="AH196" s="110">
        <v>875847</v>
      </c>
      <c r="AI196" s="42" t="s">
        <v>765</v>
      </c>
      <c r="AJ196" s="112">
        <v>1</v>
      </c>
      <c r="AK196" s="112">
        <v>0</v>
      </c>
      <c r="AL196" s="529">
        <v>328442.625</v>
      </c>
      <c r="AM196" s="529">
        <v>547404.375</v>
      </c>
      <c r="AN196" s="529">
        <v>0</v>
      </c>
      <c r="AO196" s="529">
        <v>0</v>
      </c>
      <c r="AP196" s="529">
        <v>0</v>
      </c>
      <c r="AQ196" s="529">
        <v>0</v>
      </c>
      <c r="AR196" s="529">
        <v>0</v>
      </c>
      <c r="AS196" s="529">
        <v>0</v>
      </c>
      <c r="AT196" s="529">
        <v>0</v>
      </c>
      <c r="AU196" s="529">
        <v>0</v>
      </c>
      <c r="AV196" s="529">
        <v>0</v>
      </c>
      <c r="AW196" s="529">
        <v>547404.375</v>
      </c>
      <c r="AX196" s="529">
        <v>0</v>
      </c>
      <c r="AY196" s="116">
        <v>0</v>
      </c>
      <c r="AZ196" s="42"/>
      <c r="BA196" s="529">
        <v>0</v>
      </c>
      <c r="BB196" s="529">
        <v>0</v>
      </c>
      <c r="BC196" s="529">
        <v>0</v>
      </c>
      <c r="BD196" s="529">
        <v>0</v>
      </c>
      <c r="BE196" s="529">
        <v>0</v>
      </c>
      <c r="BF196" s="529">
        <v>0</v>
      </c>
      <c r="BG196" s="529">
        <v>0</v>
      </c>
      <c r="BH196" s="529">
        <v>0</v>
      </c>
      <c r="BI196" s="529">
        <v>0</v>
      </c>
      <c r="BJ196" s="529">
        <v>0</v>
      </c>
      <c r="BK196" s="529">
        <v>0</v>
      </c>
      <c r="BL196" s="42" t="s">
        <v>7188</v>
      </c>
      <c r="BM196" s="350" t="s">
        <v>7393</v>
      </c>
      <c r="BS196" s="42"/>
      <c r="BT196" s="42"/>
      <c r="BU196" s="42"/>
      <c r="BV196" s="42"/>
      <c r="BW196" s="42"/>
      <c r="BX196" s="42"/>
      <c r="BY196" s="42"/>
      <c r="BZ196" s="42"/>
      <c r="CA196" s="42"/>
      <c r="CB196" s="42"/>
      <c r="CC196" s="42"/>
      <c r="CD196" s="42"/>
      <c r="CE196" s="42"/>
      <c r="CF196" s="42"/>
    </row>
    <row r="197" spans="1:84" ht="65">
      <c r="A197" s="104" t="s">
        <v>6297</v>
      </c>
      <c r="B197" s="337" t="s">
        <v>2040</v>
      </c>
      <c r="C197" s="337" t="s">
        <v>6373</v>
      </c>
      <c r="D197" s="104" t="s">
        <v>6374</v>
      </c>
      <c r="E197">
        <v>23767</v>
      </c>
      <c r="F197" s="507" t="s">
        <v>6988</v>
      </c>
      <c r="G197" s="437" t="s">
        <v>6375</v>
      </c>
      <c r="H197" s="106" t="s">
        <v>1975</v>
      </c>
      <c r="I197" s="106" t="s">
        <v>2002</v>
      </c>
      <c r="J197" s="106" t="s">
        <v>2003</v>
      </c>
      <c r="K197" s="106" t="s">
        <v>6364</v>
      </c>
      <c r="L197" s="433">
        <v>1</v>
      </c>
      <c r="M197" s="433">
        <v>0</v>
      </c>
      <c r="N197" s="433">
        <v>0</v>
      </c>
      <c r="O197" s="339">
        <v>1</v>
      </c>
      <c r="P197" s="339">
        <v>1</v>
      </c>
      <c r="Q197" s="339">
        <v>1</v>
      </c>
      <c r="R197" s="104">
        <v>2052</v>
      </c>
      <c r="S197" s="340">
        <v>363860</v>
      </c>
      <c r="T197" s="340"/>
      <c r="U197" s="340"/>
      <c r="V197" s="340"/>
      <c r="W197" s="340"/>
      <c r="X197" s="340"/>
      <c r="Y197" s="340"/>
      <c r="Z197" s="340"/>
      <c r="AA197" s="340"/>
      <c r="AB197" s="340"/>
      <c r="AC197" s="340">
        <v>363860</v>
      </c>
      <c r="AD197" s="110"/>
      <c r="AF197" s="42" t="s">
        <v>646</v>
      </c>
      <c r="AG197" s="110">
        <v>0</v>
      </c>
      <c r="AH197" s="110">
        <v>363860</v>
      </c>
      <c r="AI197" s="42" t="s">
        <v>765</v>
      </c>
      <c r="AJ197" s="112">
        <v>0.32258064516129031</v>
      </c>
      <c r="AK197" s="112">
        <v>0.67741935483870974</v>
      </c>
      <c r="AL197" s="529">
        <v>0</v>
      </c>
      <c r="AM197" s="529">
        <v>117374.19354838709</v>
      </c>
      <c r="AN197" s="529">
        <v>0</v>
      </c>
      <c r="AO197" s="529">
        <v>0</v>
      </c>
      <c r="AP197" s="529">
        <v>0</v>
      </c>
      <c r="AQ197" s="529">
        <v>0</v>
      </c>
      <c r="AR197" s="529">
        <v>0</v>
      </c>
      <c r="AS197" s="529">
        <v>0</v>
      </c>
      <c r="AT197" s="529">
        <v>0</v>
      </c>
      <c r="AU197" s="529">
        <v>0</v>
      </c>
      <c r="AV197" s="529">
        <v>0</v>
      </c>
      <c r="AW197" s="529">
        <v>117374.19354838709</v>
      </c>
      <c r="AX197" s="529">
        <v>0</v>
      </c>
      <c r="AY197" s="116">
        <v>0</v>
      </c>
      <c r="AZ197" s="42"/>
      <c r="BA197" s="529">
        <v>246485.80645161294</v>
      </c>
      <c r="BB197" s="529">
        <v>0</v>
      </c>
      <c r="BC197" s="529">
        <v>0</v>
      </c>
      <c r="BD197" s="529">
        <v>0</v>
      </c>
      <c r="BE197" s="529">
        <v>0</v>
      </c>
      <c r="BF197" s="529">
        <v>0</v>
      </c>
      <c r="BG197" s="529">
        <v>0</v>
      </c>
      <c r="BH197" s="529">
        <v>0</v>
      </c>
      <c r="BI197" s="529">
        <v>0</v>
      </c>
      <c r="BJ197" s="529">
        <v>0</v>
      </c>
      <c r="BK197" s="529">
        <v>246485.80645161294</v>
      </c>
      <c r="BL197" s="42" t="s">
        <v>7188</v>
      </c>
      <c r="BM197" s="350" t="s">
        <v>7394</v>
      </c>
      <c r="BS197" s="42"/>
      <c r="BT197" s="42"/>
      <c r="BU197" s="42"/>
      <c r="BV197" s="42"/>
      <c r="BW197" s="42"/>
      <c r="BX197" s="42"/>
      <c r="BY197" s="42"/>
      <c r="BZ197" s="42"/>
      <c r="CA197" s="42"/>
      <c r="CB197" s="42"/>
      <c r="CC197" s="42"/>
      <c r="CD197" s="42"/>
      <c r="CE197" s="42"/>
      <c r="CF197" s="42"/>
    </row>
    <row r="198" spans="1:84" ht="52">
      <c r="A198" s="104" t="s">
        <v>6297</v>
      </c>
      <c r="B198" s="337" t="s">
        <v>2040</v>
      </c>
      <c r="C198" s="337" t="s">
        <v>6373</v>
      </c>
      <c r="D198" s="104" t="s">
        <v>6376</v>
      </c>
      <c r="E198">
        <v>23772</v>
      </c>
      <c r="F198" s="507" t="s">
        <v>6989</v>
      </c>
      <c r="G198" s="437" t="s">
        <v>6377</v>
      </c>
      <c r="H198" s="106" t="s">
        <v>1975</v>
      </c>
      <c r="I198" s="106" t="s">
        <v>2002</v>
      </c>
      <c r="J198" s="106" t="s">
        <v>2003</v>
      </c>
      <c r="K198" s="106" t="s">
        <v>6364</v>
      </c>
      <c r="L198" s="433">
        <v>0.3</v>
      </c>
      <c r="M198" s="433">
        <v>0.4</v>
      </c>
      <c r="N198" s="433">
        <v>0.3</v>
      </c>
      <c r="O198" s="344">
        <v>0.25</v>
      </c>
      <c r="P198" s="344">
        <v>0.25</v>
      </c>
      <c r="Q198" s="344">
        <v>0.25</v>
      </c>
      <c r="R198" s="104">
        <v>2033</v>
      </c>
      <c r="S198" s="340">
        <v>515000</v>
      </c>
      <c r="T198" s="340">
        <v>1022305</v>
      </c>
      <c r="U198" s="340">
        <v>500000</v>
      </c>
      <c r="V198" s="340">
        <v>711000</v>
      </c>
      <c r="W198" s="340"/>
      <c r="X198" s="340"/>
      <c r="Y198" s="340"/>
      <c r="Z198" s="340"/>
      <c r="AA198" s="340"/>
      <c r="AB198" s="340"/>
      <c r="AC198" s="340">
        <v>2748305</v>
      </c>
      <c r="AD198" s="110"/>
      <c r="AF198" s="42" t="s">
        <v>646</v>
      </c>
      <c r="AG198" s="110">
        <v>0</v>
      </c>
      <c r="AH198" s="110">
        <v>2748305</v>
      </c>
      <c r="AI198" s="42" t="s">
        <v>765</v>
      </c>
      <c r="AJ198" s="112">
        <v>0.83333333333333337</v>
      </c>
      <c r="AK198" s="112">
        <v>0.16666666666666663</v>
      </c>
      <c r="AL198" s="529">
        <v>2061228.75</v>
      </c>
      <c r="AM198" s="529">
        <v>107291.66666666667</v>
      </c>
      <c r="AN198" s="529">
        <v>212980.20833333334</v>
      </c>
      <c r="AO198" s="529">
        <v>104166.66666666667</v>
      </c>
      <c r="AP198" s="529">
        <v>148125</v>
      </c>
      <c r="AQ198" s="529">
        <v>0</v>
      </c>
      <c r="AR198" s="529">
        <v>0</v>
      </c>
      <c r="AS198" s="529">
        <v>0</v>
      </c>
      <c r="AT198" s="529">
        <v>0</v>
      </c>
      <c r="AU198" s="529">
        <v>0</v>
      </c>
      <c r="AV198" s="529">
        <v>0</v>
      </c>
      <c r="AW198" s="529">
        <v>572563.54166666674</v>
      </c>
      <c r="AX198" s="529">
        <v>0</v>
      </c>
      <c r="AY198" s="116">
        <v>0</v>
      </c>
      <c r="AZ198" s="42"/>
      <c r="BA198" s="529">
        <v>21458.333333333328</v>
      </c>
      <c r="BB198" s="529">
        <v>42596.041666666657</v>
      </c>
      <c r="BC198" s="529">
        <v>20833.333333333328</v>
      </c>
      <c r="BD198" s="529">
        <v>29624.999999999993</v>
      </c>
      <c r="BE198" s="529">
        <v>0</v>
      </c>
      <c r="BF198" s="529">
        <v>0</v>
      </c>
      <c r="BG198" s="529">
        <v>0</v>
      </c>
      <c r="BH198" s="529">
        <v>0</v>
      </c>
      <c r="BI198" s="529">
        <v>0</v>
      </c>
      <c r="BJ198" s="529">
        <v>0</v>
      </c>
      <c r="BK198" s="529">
        <v>114512.70833333331</v>
      </c>
      <c r="BL198" s="42" t="s">
        <v>7188</v>
      </c>
      <c r="BM198" s="350" t="s">
        <v>7395</v>
      </c>
      <c r="BS198" s="42"/>
      <c r="BT198" s="42"/>
      <c r="BU198" s="42"/>
      <c r="BV198" s="42"/>
      <c r="BW198" s="42"/>
      <c r="BX198" s="42"/>
      <c r="BY198" s="42"/>
      <c r="BZ198" s="42"/>
      <c r="CA198" s="42"/>
      <c r="CB198" s="42"/>
      <c r="CC198" s="42"/>
      <c r="CD198" s="42"/>
      <c r="CE198" s="42"/>
      <c r="CF198" s="42"/>
    </row>
    <row r="199" spans="1:84" ht="39">
      <c r="A199" s="104" t="s">
        <v>6297</v>
      </c>
      <c r="B199" s="337" t="s">
        <v>2016</v>
      </c>
      <c r="C199" s="337" t="s">
        <v>6312</v>
      </c>
      <c r="D199" s="104" t="s">
        <v>6378</v>
      </c>
      <c r="E199">
        <v>23773</v>
      </c>
      <c r="F199" s="507" t="s">
        <v>6990</v>
      </c>
      <c r="G199" s="437" t="s">
        <v>6379</v>
      </c>
      <c r="H199" s="106" t="s">
        <v>1963</v>
      </c>
      <c r="I199" s="106" t="s">
        <v>2002</v>
      </c>
      <c r="J199" s="106" t="s">
        <v>2003</v>
      </c>
      <c r="K199" s="106" t="s">
        <v>5976</v>
      </c>
      <c r="L199" s="433">
        <v>0.75</v>
      </c>
      <c r="M199" s="433">
        <v>0.25</v>
      </c>
      <c r="N199" s="433">
        <v>0</v>
      </c>
      <c r="O199" s="339">
        <v>0.5</v>
      </c>
      <c r="P199" s="339">
        <v>0.75</v>
      </c>
      <c r="Q199" s="339">
        <v>0.625</v>
      </c>
      <c r="R199" s="42">
        <v>2031</v>
      </c>
      <c r="S199" s="340">
        <v>336000</v>
      </c>
      <c r="T199" s="340"/>
      <c r="U199" s="340"/>
      <c r="V199" s="340"/>
      <c r="W199" s="340"/>
      <c r="X199" s="340"/>
      <c r="Y199" s="340"/>
      <c r="Z199" s="340"/>
      <c r="AA199" s="340"/>
      <c r="AB199" s="340"/>
      <c r="AC199" s="340">
        <v>336000</v>
      </c>
      <c r="AD199" s="110"/>
      <c r="AF199" s="42" t="s">
        <v>526</v>
      </c>
      <c r="AG199" s="110">
        <v>0</v>
      </c>
      <c r="AH199" s="110">
        <v>336000</v>
      </c>
      <c r="AI199" s="42" t="s">
        <v>765</v>
      </c>
      <c r="AJ199" s="112">
        <v>1</v>
      </c>
      <c r="AK199" s="112">
        <v>0</v>
      </c>
      <c r="AL199" s="529">
        <v>126000</v>
      </c>
      <c r="AM199" s="529">
        <v>210000</v>
      </c>
      <c r="AN199" s="529">
        <v>0</v>
      </c>
      <c r="AO199" s="529">
        <v>0</v>
      </c>
      <c r="AP199" s="529">
        <v>0</v>
      </c>
      <c r="AQ199" s="529">
        <v>0</v>
      </c>
      <c r="AR199" s="529">
        <v>0</v>
      </c>
      <c r="AS199" s="529">
        <v>0</v>
      </c>
      <c r="AT199" s="529">
        <v>0</v>
      </c>
      <c r="AU199" s="529">
        <v>0</v>
      </c>
      <c r="AV199" s="529">
        <v>0</v>
      </c>
      <c r="AW199" s="529">
        <v>210000</v>
      </c>
      <c r="AX199" s="529">
        <v>0</v>
      </c>
      <c r="AY199" s="116">
        <v>0</v>
      </c>
      <c r="AZ199" s="42"/>
      <c r="BA199" s="529">
        <v>0</v>
      </c>
      <c r="BB199" s="529">
        <v>0</v>
      </c>
      <c r="BC199" s="529">
        <v>0</v>
      </c>
      <c r="BD199" s="529">
        <v>0</v>
      </c>
      <c r="BE199" s="529">
        <v>0</v>
      </c>
      <c r="BF199" s="529">
        <v>0</v>
      </c>
      <c r="BG199" s="529">
        <v>0</v>
      </c>
      <c r="BH199" s="529">
        <v>0</v>
      </c>
      <c r="BI199" s="529">
        <v>0</v>
      </c>
      <c r="BJ199" s="529">
        <v>0</v>
      </c>
      <c r="BK199" s="529">
        <v>0</v>
      </c>
      <c r="BL199" s="42" t="s">
        <v>7188</v>
      </c>
      <c r="BM199" s="350" t="s">
        <v>7396</v>
      </c>
      <c r="BS199" s="42"/>
      <c r="BT199" s="42"/>
      <c r="BU199" s="42"/>
      <c r="BV199" s="42"/>
      <c r="BW199" s="42"/>
      <c r="BX199" s="42"/>
      <c r="BY199" s="42"/>
      <c r="BZ199" s="42"/>
      <c r="CA199" s="42"/>
      <c r="CB199" s="42"/>
      <c r="CC199" s="42"/>
      <c r="CD199" s="42"/>
      <c r="CE199" s="42"/>
      <c r="CF199" s="42"/>
    </row>
    <row r="200" spans="1:84" ht="39">
      <c r="A200" s="104" t="s">
        <v>6297</v>
      </c>
      <c r="B200" s="337" t="s">
        <v>2016</v>
      </c>
      <c r="C200" s="337" t="s">
        <v>6312</v>
      </c>
      <c r="D200" s="104" t="s">
        <v>6333</v>
      </c>
      <c r="E200">
        <v>24053</v>
      </c>
      <c r="F200" s="507" t="s">
        <v>6991</v>
      </c>
      <c r="G200" s="439" t="s">
        <v>6380</v>
      </c>
      <c r="H200" s="106" t="s">
        <v>1966</v>
      </c>
      <c r="I200" s="106" t="s">
        <v>2002</v>
      </c>
      <c r="J200" s="106" t="s">
        <v>2003</v>
      </c>
      <c r="K200" s="106" t="s">
        <v>5976</v>
      </c>
      <c r="L200" s="433">
        <v>0.75</v>
      </c>
      <c r="M200" s="433">
        <v>0.25</v>
      </c>
      <c r="N200" s="433">
        <v>0</v>
      </c>
      <c r="O200" s="339">
        <v>0.75</v>
      </c>
      <c r="P200" s="339">
        <v>0.75</v>
      </c>
      <c r="Q200" s="339">
        <v>0.75</v>
      </c>
      <c r="R200" s="42">
        <v>2031</v>
      </c>
      <c r="S200" s="340">
        <v>50000</v>
      </c>
      <c r="T200" s="340">
        <v>500000</v>
      </c>
      <c r="U200" s="340">
        <v>500000</v>
      </c>
      <c r="V200" s="340"/>
      <c r="W200" s="340"/>
      <c r="X200" s="340"/>
      <c r="Y200" s="340"/>
      <c r="Z200" s="340"/>
      <c r="AA200" s="340"/>
      <c r="AB200" s="340"/>
      <c r="AC200" s="340">
        <v>1050000</v>
      </c>
      <c r="AD200" s="110"/>
      <c r="AF200" s="42" t="s">
        <v>526</v>
      </c>
      <c r="AG200" s="110">
        <v>0</v>
      </c>
      <c r="AH200" s="110">
        <v>1050000</v>
      </c>
      <c r="AI200" s="42" t="s">
        <v>765</v>
      </c>
      <c r="AJ200" s="112">
        <v>1</v>
      </c>
      <c r="AK200" s="112">
        <v>0</v>
      </c>
      <c r="AL200" s="529">
        <v>262500</v>
      </c>
      <c r="AM200" s="529">
        <v>37500</v>
      </c>
      <c r="AN200" s="529">
        <v>375000</v>
      </c>
      <c r="AO200" s="529">
        <v>375000</v>
      </c>
      <c r="AP200" s="529">
        <v>0</v>
      </c>
      <c r="AQ200" s="529">
        <v>0</v>
      </c>
      <c r="AR200" s="529">
        <v>0</v>
      </c>
      <c r="AS200" s="529">
        <v>0</v>
      </c>
      <c r="AT200" s="529">
        <v>0</v>
      </c>
      <c r="AU200" s="529">
        <v>0</v>
      </c>
      <c r="AV200" s="529">
        <v>0</v>
      </c>
      <c r="AW200" s="529">
        <v>787500</v>
      </c>
      <c r="AX200" s="529">
        <v>0</v>
      </c>
      <c r="AY200" s="116">
        <v>0</v>
      </c>
      <c r="AZ200" s="42"/>
      <c r="BA200" s="529">
        <v>0</v>
      </c>
      <c r="BB200" s="529">
        <v>0</v>
      </c>
      <c r="BC200" s="529">
        <v>0</v>
      </c>
      <c r="BD200" s="529">
        <v>0</v>
      </c>
      <c r="BE200" s="529">
        <v>0</v>
      </c>
      <c r="BF200" s="529">
        <v>0</v>
      </c>
      <c r="BG200" s="529">
        <v>0</v>
      </c>
      <c r="BH200" s="529">
        <v>0</v>
      </c>
      <c r="BI200" s="529">
        <v>0</v>
      </c>
      <c r="BJ200" s="529">
        <v>0</v>
      </c>
      <c r="BK200" s="529">
        <v>0</v>
      </c>
      <c r="BL200" s="42" t="s">
        <v>7188</v>
      </c>
      <c r="BM200" s="350" t="s">
        <v>7397</v>
      </c>
      <c r="BS200" s="42"/>
      <c r="BT200" s="42"/>
      <c r="BU200" s="42"/>
      <c r="BV200" s="42"/>
      <c r="BW200" s="42"/>
      <c r="BX200" s="42"/>
      <c r="BY200" s="42"/>
      <c r="BZ200" s="42"/>
      <c r="CA200" s="42"/>
      <c r="CB200" s="42"/>
      <c r="CC200" s="42"/>
      <c r="CD200" s="42"/>
      <c r="CE200" s="42"/>
      <c r="CF200" s="42"/>
    </row>
    <row r="201" spans="1:84" ht="39">
      <c r="A201" s="104" t="s">
        <v>6297</v>
      </c>
      <c r="B201" s="337" t="s">
        <v>2016</v>
      </c>
      <c r="C201" s="337" t="s">
        <v>6316</v>
      </c>
      <c r="D201" s="104" t="s">
        <v>6333</v>
      </c>
      <c r="E201">
        <v>24134</v>
      </c>
      <c r="F201" s="507" t="s">
        <v>6992</v>
      </c>
      <c r="G201" s="106" t="s">
        <v>6381</v>
      </c>
      <c r="H201" s="106" t="s">
        <v>5996</v>
      </c>
      <c r="I201" s="106" t="s">
        <v>2002</v>
      </c>
      <c r="J201" s="106" t="s">
        <v>2003</v>
      </c>
      <c r="K201" s="106" t="s">
        <v>6304</v>
      </c>
      <c r="L201" s="433">
        <v>0.75</v>
      </c>
      <c r="M201" s="433">
        <v>0.25</v>
      </c>
      <c r="N201" s="433">
        <v>0</v>
      </c>
      <c r="O201" s="339">
        <v>0.75</v>
      </c>
      <c r="P201" s="339">
        <v>0.75</v>
      </c>
      <c r="Q201" s="339">
        <v>0.75</v>
      </c>
      <c r="R201" s="42">
        <v>2031</v>
      </c>
      <c r="S201" s="340">
        <v>200000</v>
      </c>
      <c r="T201" s="340">
        <v>1800000</v>
      </c>
      <c r="U201" s="340"/>
      <c r="V201" s="340"/>
      <c r="W201" s="340"/>
      <c r="X201" s="340"/>
      <c r="Y201" s="340"/>
      <c r="Z201" s="340"/>
      <c r="AA201" s="340"/>
      <c r="AB201" s="340"/>
      <c r="AC201" s="340">
        <v>2000000</v>
      </c>
      <c r="AD201" s="110"/>
      <c r="AF201" s="42" t="s">
        <v>552</v>
      </c>
      <c r="AG201" s="110">
        <v>0</v>
      </c>
      <c r="AH201" s="110">
        <v>2000000</v>
      </c>
      <c r="AI201" s="42" t="s">
        <v>764</v>
      </c>
      <c r="AJ201" s="112">
        <v>1</v>
      </c>
      <c r="AK201" s="112">
        <v>0</v>
      </c>
      <c r="AL201" s="529">
        <v>500000</v>
      </c>
      <c r="AM201" s="529">
        <v>150000</v>
      </c>
      <c r="AN201" s="529">
        <v>1350000</v>
      </c>
      <c r="AO201" s="529">
        <v>0</v>
      </c>
      <c r="AP201" s="529">
        <v>0</v>
      </c>
      <c r="AQ201" s="529">
        <v>0</v>
      </c>
      <c r="AR201" s="529">
        <v>0</v>
      </c>
      <c r="AS201" s="529">
        <v>0</v>
      </c>
      <c r="AT201" s="529">
        <v>0</v>
      </c>
      <c r="AU201" s="529">
        <v>0</v>
      </c>
      <c r="AV201" s="529">
        <v>0</v>
      </c>
      <c r="AW201" s="529">
        <v>1500000</v>
      </c>
      <c r="AX201" s="529">
        <v>0</v>
      </c>
      <c r="AY201" s="116">
        <v>0</v>
      </c>
      <c r="AZ201" s="42"/>
      <c r="BA201" s="529">
        <v>0</v>
      </c>
      <c r="BB201" s="529">
        <v>0</v>
      </c>
      <c r="BC201" s="529">
        <v>0</v>
      </c>
      <c r="BD201" s="529">
        <v>0</v>
      </c>
      <c r="BE201" s="529">
        <v>0</v>
      </c>
      <c r="BF201" s="529">
        <v>0</v>
      </c>
      <c r="BG201" s="529">
        <v>0</v>
      </c>
      <c r="BH201" s="529">
        <v>0</v>
      </c>
      <c r="BI201" s="529">
        <v>0</v>
      </c>
      <c r="BJ201" s="529">
        <v>0</v>
      </c>
      <c r="BK201" s="529">
        <v>0</v>
      </c>
      <c r="BL201" s="42" t="s">
        <v>7188</v>
      </c>
      <c r="BM201" s="350" t="s">
        <v>7398</v>
      </c>
      <c r="BS201" s="42"/>
      <c r="BT201" s="42"/>
      <c r="BU201" s="42"/>
      <c r="BV201" s="42"/>
      <c r="BW201" s="42"/>
      <c r="BX201" s="42"/>
      <c r="BY201" s="42"/>
      <c r="BZ201" s="42"/>
      <c r="CA201" s="42"/>
      <c r="CB201" s="42"/>
      <c r="CC201" s="42"/>
      <c r="CD201" s="42"/>
      <c r="CE201" s="42"/>
      <c r="CF201" s="42"/>
    </row>
    <row r="202" spans="1:84" ht="52">
      <c r="A202" s="104" t="s">
        <v>6297</v>
      </c>
      <c r="B202" s="337" t="s">
        <v>2016</v>
      </c>
      <c r="C202" s="337" t="s">
        <v>6382</v>
      </c>
      <c r="D202" s="104" t="s">
        <v>6333</v>
      </c>
      <c r="E202">
        <v>24239</v>
      </c>
      <c r="F202" s="507" t="s">
        <v>6993</v>
      </c>
      <c r="G202" s="437" t="s">
        <v>6941</v>
      </c>
      <c r="H202" s="106" t="s">
        <v>5996</v>
      </c>
      <c r="I202" s="106" t="s">
        <v>2002</v>
      </c>
      <c r="J202" s="106" t="s">
        <v>2003</v>
      </c>
      <c r="K202" s="106" t="s">
        <v>6383</v>
      </c>
      <c r="L202" s="433">
        <v>0.75</v>
      </c>
      <c r="M202" s="433">
        <v>0.25</v>
      </c>
      <c r="N202" s="433">
        <v>0</v>
      </c>
      <c r="O202" s="339">
        <v>0.75</v>
      </c>
      <c r="P202" s="339">
        <v>0.75</v>
      </c>
      <c r="Q202" s="339">
        <v>0.75</v>
      </c>
      <c r="R202" s="104">
        <v>2046</v>
      </c>
      <c r="S202" s="340"/>
      <c r="T202" s="340">
        <v>200000</v>
      </c>
      <c r="U202" s="340">
        <v>100000</v>
      </c>
      <c r="V202" s="340"/>
      <c r="W202" s="340"/>
      <c r="X202" s="340"/>
      <c r="Y202" s="340"/>
      <c r="Z202" s="340"/>
      <c r="AA202" s="340"/>
      <c r="AB202" s="340"/>
      <c r="AC202" s="340">
        <v>300000</v>
      </c>
      <c r="AD202" s="110"/>
      <c r="AF202" s="42" t="s">
        <v>666</v>
      </c>
      <c r="AG202" s="110">
        <v>0</v>
      </c>
      <c r="AH202" s="110">
        <v>300000</v>
      </c>
      <c r="AI202" s="42" t="s">
        <v>764</v>
      </c>
      <c r="AJ202" s="112">
        <v>0.4</v>
      </c>
      <c r="AK202" s="112">
        <v>0.6</v>
      </c>
      <c r="AL202" s="529">
        <v>75000</v>
      </c>
      <c r="AM202" s="529">
        <v>0</v>
      </c>
      <c r="AN202" s="529">
        <v>60000</v>
      </c>
      <c r="AO202" s="529">
        <v>30000</v>
      </c>
      <c r="AP202" s="529">
        <v>0</v>
      </c>
      <c r="AQ202" s="529">
        <v>0</v>
      </c>
      <c r="AR202" s="529">
        <v>0</v>
      </c>
      <c r="AS202" s="529">
        <v>0</v>
      </c>
      <c r="AT202" s="529">
        <v>0</v>
      </c>
      <c r="AU202" s="529">
        <v>0</v>
      </c>
      <c r="AV202" s="529">
        <v>0</v>
      </c>
      <c r="AW202" s="529">
        <v>90000</v>
      </c>
      <c r="AX202" s="529">
        <v>0</v>
      </c>
      <c r="AY202" s="116">
        <v>0</v>
      </c>
      <c r="AZ202" s="42"/>
      <c r="BA202" s="529">
        <v>0</v>
      </c>
      <c r="BB202" s="529">
        <v>90000</v>
      </c>
      <c r="BC202" s="529">
        <v>45000</v>
      </c>
      <c r="BD202" s="529">
        <v>0</v>
      </c>
      <c r="BE202" s="529">
        <v>0</v>
      </c>
      <c r="BF202" s="529">
        <v>0</v>
      </c>
      <c r="BG202" s="529">
        <v>0</v>
      </c>
      <c r="BH202" s="529">
        <v>0</v>
      </c>
      <c r="BI202" s="529">
        <v>0</v>
      </c>
      <c r="BJ202" s="529">
        <v>0</v>
      </c>
      <c r="BK202" s="529">
        <v>135000</v>
      </c>
      <c r="BL202" s="42" t="s">
        <v>7188</v>
      </c>
      <c r="BM202" s="350" t="s">
        <v>7399</v>
      </c>
      <c r="BS202" s="42"/>
      <c r="BT202" s="42"/>
      <c r="BU202" s="42"/>
      <c r="BV202" s="42"/>
      <c r="BW202" s="42"/>
      <c r="BX202" s="42"/>
      <c r="BY202" s="42"/>
      <c r="BZ202" s="42"/>
      <c r="CA202" s="42"/>
      <c r="CB202" s="42"/>
      <c r="CC202" s="42"/>
      <c r="CD202" s="42"/>
      <c r="CE202" s="42"/>
      <c r="CF202" s="42"/>
    </row>
    <row r="203" spans="1:84" ht="52">
      <c r="A203" s="104" t="s">
        <v>6297</v>
      </c>
      <c r="B203" s="337" t="s">
        <v>2040</v>
      </c>
      <c r="C203" s="337" t="s">
        <v>6384</v>
      </c>
      <c r="D203" s="104" t="s">
        <v>6385</v>
      </c>
      <c r="E203">
        <v>24279</v>
      </c>
      <c r="F203" s="509" t="s">
        <v>6634</v>
      </c>
      <c r="G203" s="439" t="s">
        <v>6386</v>
      </c>
      <c r="H203" s="106" t="s">
        <v>1971</v>
      </c>
      <c r="I203" s="106" t="s">
        <v>2002</v>
      </c>
      <c r="J203" s="106" t="s">
        <v>2003</v>
      </c>
      <c r="K203" s="106" t="s">
        <v>6315</v>
      </c>
      <c r="L203" s="440">
        <v>0.25</v>
      </c>
      <c r="M203" s="440">
        <v>0.3</v>
      </c>
      <c r="N203" s="440">
        <v>0.45</v>
      </c>
      <c r="O203" s="339">
        <v>0.25</v>
      </c>
      <c r="P203" s="339">
        <v>0.25</v>
      </c>
      <c r="Q203" s="339">
        <v>0.25</v>
      </c>
      <c r="R203" s="104">
        <v>2032</v>
      </c>
      <c r="S203" s="340"/>
      <c r="T203" s="340"/>
      <c r="U203" s="340"/>
      <c r="V203" s="340">
        <v>3081276</v>
      </c>
      <c r="W203" s="340"/>
      <c r="X203" s="340"/>
      <c r="Y203" s="340"/>
      <c r="Z203" s="340"/>
      <c r="AA203" s="340"/>
      <c r="AB203" s="340"/>
      <c r="AC203" s="340">
        <v>3081276</v>
      </c>
      <c r="AD203" s="110"/>
      <c r="AF203" s="42" t="s">
        <v>657</v>
      </c>
      <c r="AG203" s="110">
        <v>0</v>
      </c>
      <c r="AH203" s="110">
        <v>3081276</v>
      </c>
      <c r="AI203" s="42" t="s">
        <v>765</v>
      </c>
      <c r="AJ203" s="112">
        <v>0.90909090909090906</v>
      </c>
      <c r="AK203" s="112">
        <v>9.0909090909090939E-2</v>
      </c>
      <c r="AL203" s="529">
        <v>2310957</v>
      </c>
      <c r="AM203" s="529">
        <v>0</v>
      </c>
      <c r="AN203" s="529">
        <v>0</v>
      </c>
      <c r="AO203" s="529">
        <v>0</v>
      </c>
      <c r="AP203" s="529">
        <v>700290</v>
      </c>
      <c r="AQ203" s="529">
        <v>0</v>
      </c>
      <c r="AR203" s="529">
        <v>0</v>
      </c>
      <c r="AS203" s="529">
        <v>0</v>
      </c>
      <c r="AT203" s="529">
        <v>0</v>
      </c>
      <c r="AU203" s="529">
        <v>0</v>
      </c>
      <c r="AV203" s="529">
        <v>0</v>
      </c>
      <c r="AW203" s="529">
        <v>700290</v>
      </c>
      <c r="AX203" s="529">
        <v>0</v>
      </c>
      <c r="AY203" s="116">
        <v>0</v>
      </c>
      <c r="AZ203" s="42"/>
      <c r="BA203" s="529">
        <v>0</v>
      </c>
      <c r="BB203" s="529">
        <v>0</v>
      </c>
      <c r="BC203" s="529">
        <v>0</v>
      </c>
      <c r="BD203" s="529">
        <v>70029.000000000029</v>
      </c>
      <c r="BE203" s="529">
        <v>0</v>
      </c>
      <c r="BF203" s="529">
        <v>0</v>
      </c>
      <c r="BG203" s="529">
        <v>0</v>
      </c>
      <c r="BH203" s="529">
        <v>0</v>
      </c>
      <c r="BI203" s="529">
        <v>0</v>
      </c>
      <c r="BJ203" s="529">
        <v>0</v>
      </c>
      <c r="BK203" s="529">
        <v>70029.000000000029</v>
      </c>
      <c r="BL203" s="42" t="s">
        <v>7188</v>
      </c>
      <c r="BM203" s="350" t="s">
        <v>7400</v>
      </c>
      <c r="BS203" s="42"/>
      <c r="BT203" s="42"/>
      <c r="BU203" s="42"/>
      <c r="BV203" s="42"/>
      <c r="BW203" s="42"/>
      <c r="BX203" s="42"/>
      <c r="BY203" s="42"/>
      <c r="BZ203" s="42"/>
      <c r="CA203" s="42"/>
      <c r="CB203" s="42"/>
      <c r="CC203" s="42"/>
      <c r="CD203" s="42"/>
      <c r="CE203" s="42"/>
      <c r="CF203" s="42"/>
    </row>
    <row r="204" spans="1:84" ht="26">
      <c r="A204" s="104" t="s">
        <v>6297</v>
      </c>
      <c r="B204" s="337" t="s">
        <v>2016</v>
      </c>
      <c r="C204" s="337" t="s">
        <v>6373</v>
      </c>
      <c r="D204" s="104" t="s">
        <v>6387</v>
      </c>
      <c r="E204">
        <v>24439</v>
      </c>
      <c r="F204" s="507" t="s">
        <v>6994</v>
      </c>
      <c r="G204" s="106" t="s">
        <v>6388</v>
      </c>
      <c r="H204" s="106" t="s">
        <v>49</v>
      </c>
      <c r="I204" s="106" t="s">
        <v>2002</v>
      </c>
      <c r="J204" s="106" t="s">
        <v>2003</v>
      </c>
      <c r="K204" s="106" t="s">
        <v>6389</v>
      </c>
      <c r="L204" s="433">
        <v>1</v>
      </c>
      <c r="M204" s="433">
        <v>0</v>
      </c>
      <c r="N204" s="433">
        <v>0</v>
      </c>
      <c r="O204" s="339">
        <v>1</v>
      </c>
      <c r="P204" s="339">
        <v>1</v>
      </c>
      <c r="Q204" s="339">
        <v>1</v>
      </c>
      <c r="R204" s="104">
        <v>2052</v>
      </c>
      <c r="S204" s="340">
        <v>300000</v>
      </c>
      <c r="T204" s="340"/>
      <c r="U204" s="340"/>
      <c r="V204" s="340"/>
      <c r="W204" s="340"/>
      <c r="X204" s="340"/>
      <c r="Y204" s="340"/>
      <c r="Z204" s="340"/>
      <c r="AA204" s="340"/>
      <c r="AB204" s="340"/>
      <c r="AC204" s="340">
        <v>300000</v>
      </c>
      <c r="AD204" s="110"/>
      <c r="AF204" s="42" t="s">
        <v>548</v>
      </c>
      <c r="AG204" s="110">
        <v>0</v>
      </c>
      <c r="AH204" s="110">
        <v>300000</v>
      </c>
      <c r="AI204" s="42" t="s">
        <v>765</v>
      </c>
      <c r="AJ204" s="112">
        <v>0.32258064516129031</v>
      </c>
      <c r="AK204" s="112">
        <v>0.67741935483870974</v>
      </c>
      <c r="AL204" s="529">
        <v>0</v>
      </c>
      <c r="AM204" s="529">
        <v>96774.193548387091</v>
      </c>
      <c r="AN204" s="529">
        <v>0</v>
      </c>
      <c r="AO204" s="529">
        <v>0</v>
      </c>
      <c r="AP204" s="529">
        <v>0</v>
      </c>
      <c r="AQ204" s="529">
        <v>0</v>
      </c>
      <c r="AR204" s="529">
        <v>0</v>
      </c>
      <c r="AS204" s="529">
        <v>0</v>
      </c>
      <c r="AT204" s="529">
        <v>0</v>
      </c>
      <c r="AU204" s="529">
        <v>0</v>
      </c>
      <c r="AV204" s="529">
        <v>0</v>
      </c>
      <c r="AW204" s="529">
        <v>96774.193548387091</v>
      </c>
      <c r="AX204" s="529">
        <v>0</v>
      </c>
      <c r="AY204" s="116">
        <v>0</v>
      </c>
      <c r="AZ204" s="42"/>
      <c r="BA204" s="529">
        <v>203225.80645161291</v>
      </c>
      <c r="BB204" s="529">
        <v>0</v>
      </c>
      <c r="BC204" s="529">
        <v>0</v>
      </c>
      <c r="BD204" s="529">
        <v>0</v>
      </c>
      <c r="BE204" s="529">
        <v>0</v>
      </c>
      <c r="BF204" s="529">
        <v>0</v>
      </c>
      <c r="BG204" s="529">
        <v>0</v>
      </c>
      <c r="BH204" s="529">
        <v>0</v>
      </c>
      <c r="BI204" s="529">
        <v>0</v>
      </c>
      <c r="BJ204" s="529">
        <v>0</v>
      </c>
      <c r="BK204" s="529">
        <v>203225.80645161291</v>
      </c>
      <c r="BL204" s="42" t="s">
        <v>7188</v>
      </c>
      <c r="BM204" s="350" t="s">
        <v>7401</v>
      </c>
      <c r="BS204" s="42"/>
      <c r="BT204" s="42"/>
      <c r="BU204" s="42"/>
      <c r="BV204" s="42"/>
      <c r="BW204" s="42"/>
      <c r="BX204" s="42"/>
      <c r="BY204" s="42"/>
      <c r="BZ204" s="42"/>
      <c r="CA204" s="42"/>
      <c r="CB204" s="42"/>
      <c r="CC204" s="42"/>
      <c r="CD204" s="42"/>
      <c r="CE204" s="42"/>
      <c r="CF204" s="42"/>
    </row>
    <row r="205" spans="1:84" ht="39">
      <c r="A205" s="104" t="s">
        <v>6297</v>
      </c>
      <c r="B205" s="337" t="s">
        <v>2016</v>
      </c>
      <c r="C205" s="337" t="s">
        <v>6312</v>
      </c>
      <c r="D205" s="104" t="s">
        <v>6390</v>
      </c>
      <c r="E205">
        <v>25981</v>
      </c>
      <c r="F205" s="507" t="s">
        <v>6995</v>
      </c>
      <c r="G205" s="106" t="s">
        <v>6391</v>
      </c>
      <c r="H205" s="106" t="s">
        <v>1963</v>
      </c>
      <c r="I205" s="106" t="s">
        <v>2002</v>
      </c>
      <c r="J205" s="106" t="s">
        <v>2003</v>
      </c>
      <c r="K205" s="106" t="s">
        <v>5976</v>
      </c>
      <c r="L205" s="441">
        <v>0.65</v>
      </c>
      <c r="M205" s="433">
        <v>0</v>
      </c>
      <c r="N205" s="441">
        <v>0.35</v>
      </c>
      <c r="O205" s="339">
        <v>0.5</v>
      </c>
      <c r="P205" s="339">
        <v>0.75</v>
      </c>
      <c r="Q205" s="339">
        <v>0.625</v>
      </c>
      <c r="R205" s="42">
        <v>2031</v>
      </c>
      <c r="S205" s="340">
        <v>689873</v>
      </c>
      <c r="T205" s="340"/>
      <c r="U205" s="340"/>
      <c r="V205" s="340"/>
      <c r="W205" s="340"/>
      <c r="X205" s="340"/>
      <c r="Y205" s="340"/>
      <c r="Z205" s="340"/>
      <c r="AA205" s="340"/>
      <c r="AB205" s="340"/>
      <c r="AC205" s="340">
        <v>689873</v>
      </c>
      <c r="AD205" s="110"/>
      <c r="AF205" s="42" t="s">
        <v>526</v>
      </c>
      <c r="AG205" s="110">
        <v>0</v>
      </c>
      <c r="AH205" s="110">
        <v>689873</v>
      </c>
      <c r="AI205" s="42" t="s">
        <v>765</v>
      </c>
      <c r="AJ205" s="112">
        <v>1</v>
      </c>
      <c r="AK205" s="112">
        <v>0</v>
      </c>
      <c r="AL205" s="529">
        <v>258702.375</v>
      </c>
      <c r="AM205" s="529">
        <v>431170.625</v>
      </c>
      <c r="AN205" s="529">
        <v>0</v>
      </c>
      <c r="AO205" s="529">
        <v>0</v>
      </c>
      <c r="AP205" s="529">
        <v>0</v>
      </c>
      <c r="AQ205" s="529">
        <v>0</v>
      </c>
      <c r="AR205" s="529">
        <v>0</v>
      </c>
      <c r="AS205" s="529">
        <v>0</v>
      </c>
      <c r="AT205" s="529">
        <v>0</v>
      </c>
      <c r="AU205" s="529">
        <v>0</v>
      </c>
      <c r="AV205" s="529">
        <v>0</v>
      </c>
      <c r="AW205" s="529">
        <v>431170.625</v>
      </c>
      <c r="AX205" s="529">
        <v>0</v>
      </c>
      <c r="AY205" s="116">
        <v>0</v>
      </c>
      <c r="AZ205" s="42"/>
      <c r="BA205" s="529">
        <v>0</v>
      </c>
      <c r="BB205" s="529">
        <v>0</v>
      </c>
      <c r="BC205" s="529">
        <v>0</v>
      </c>
      <c r="BD205" s="529">
        <v>0</v>
      </c>
      <c r="BE205" s="529">
        <v>0</v>
      </c>
      <c r="BF205" s="529">
        <v>0</v>
      </c>
      <c r="BG205" s="529">
        <v>0</v>
      </c>
      <c r="BH205" s="529">
        <v>0</v>
      </c>
      <c r="BI205" s="529">
        <v>0</v>
      </c>
      <c r="BJ205" s="529">
        <v>0</v>
      </c>
      <c r="BK205" s="529">
        <v>0</v>
      </c>
      <c r="BL205" s="42" t="s">
        <v>7188</v>
      </c>
      <c r="BM205" s="350" t="s">
        <v>7402</v>
      </c>
      <c r="BS205" s="42"/>
      <c r="BT205" s="42"/>
      <c r="BU205" s="42"/>
      <c r="BV205" s="42"/>
      <c r="BW205" s="42"/>
      <c r="BX205" s="42"/>
      <c r="BY205" s="42"/>
      <c r="BZ205" s="42"/>
      <c r="CA205" s="42"/>
      <c r="CB205" s="42"/>
      <c r="CC205" s="42"/>
      <c r="CD205" s="42"/>
      <c r="CE205" s="42"/>
      <c r="CF205" s="42"/>
    </row>
    <row r="206" spans="1:84" ht="52">
      <c r="A206" s="104" t="s">
        <v>6297</v>
      </c>
      <c r="B206" s="337" t="s">
        <v>2016</v>
      </c>
      <c r="C206" s="337" t="s">
        <v>6316</v>
      </c>
      <c r="D206" s="104" t="s">
        <v>6333</v>
      </c>
      <c r="E206">
        <v>25994</v>
      </c>
      <c r="F206" s="507" t="s">
        <v>6996</v>
      </c>
      <c r="G206" s="437" t="s">
        <v>6392</v>
      </c>
      <c r="H206" s="106" t="s">
        <v>1964</v>
      </c>
      <c r="I206" s="106" t="s">
        <v>2002</v>
      </c>
      <c r="J206" s="106" t="s">
        <v>2003</v>
      </c>
      <c r="K206" s="106" t="s">
        <v>6393</v>
      </c>
      <c r="L206" s="433">
        <v>1</v>
      </c>
      <c r="M206" s="433">
        <v>0</v>
      </c>
      <c r="N206" s="433">
        <v>0</v>
      </c>
      <c r="O206" s="339">
        <v>1</v>
      </c>
      <c r="P206" s="339">
        <v>1</v>
      </c>
      <c r="Q206" s="339">
        <v>1</v>
      </c>
      <c r="R206" s="42">
        <v>2031</v>
      </c>
      <c r="S206" s="340"/>
      <c r="T206" s="340">
        <v>50000</v>
      </c>
      <c r="U206" s="340">
        <v>500000</v>
      </c>
      <c r="V206" s="340">
        <v>3500000</v>
      </c>
      <c r="W206" s="340">
        <v>3500000</v>
      </c>
      <c r="X206" s="340"/>
      <c r="Y206" s="340"/>
      <c r="Z206" s="340"/>
      <c r="AA206" s="340"/>
      <c r="AB206" s="340"/>
      <c r="AC206" s="340">
        <v>7550000</v>
      </c>
      <c r="AD206" s="110"/>
      <c r="AF206" s="42" t="s">
        <v>532</v>
      </c>
      <c r="AG206" s="110">
        <v>0</v>
      </c>
      <c r="AH206" s="110">
        <v>7550000</v>
      </c>
      <c r="AI206" s="42" t="s">
        <v>765</v>
      </c>
      <c r="AJ206" s="112">
        <v>1</v>
      </c>
      <c r="AK206" s="112">
        <v>0</v>
      </c>
      <c r="AL206" s="529">
        <v>0</v>
      </c>
      <c r="AM206" s="529">
        <v>0</v>
      </c>
      <c r="AN206" s="529">
        <v>50000</v>
      </c>
      <c r="AO206" s="529">
        <v>500000</v>
      </c>
      <c r="AP206" s="529">
        <v>3500000</v>
      </c>
      <c r="AQ206" s="529">
        <v>3500000</v>
      </c>
      <c r="AR206" s="529">
        <v>0</v>
      </c>
      <c r="AS206" s="529">
        <v>0</v>
      </c>
      <c r="AT206" s="529">
        <v>0</v>
      </c>
      <c r="AU206" s="529">
        <v>0</v>
      </c>
      <c r="AV206" s="529">
        <v>0</v>
      </c>
      <c r="AW206" s="529">
        <v>7550000</v>
      </c>
      <c r="AX206" s="529">
        <v>0</v>
      </c>
      <c r="AY206" s="116">
        <v>0</v>
      </c>
      <c r="AZ206" s="42"/>
      <c r="BA206" s="529">
        <v>0</v>
      </c>
      <c r="BB206" s="529">
        <v>0</v>
      </c>
      <c r="BC206" s="529">
        <v>0</v>
      </c>
      <c r="BD206" s="529">
        <v>0</v>
      </c>
      <c r="BE206" s="529">
        <v>0</v>
      </c>
      <c r="BF206" s="529">
        <v>0</v>
      </c>
      <c r="BG206" s="529">
        <v>0</v>
      </c>
      <c r="BH206" s="529">
        <v>0</v>
      </c>
      <c r="BI206" s="529">
        <v>0</v>
      </c>
      <c r="BJ206" s="529">
        <v>0</v>
      </c>
      <c r="BK206" s="529">
        <v>0</v>
      </c>
      <c r="BL206" s="42" t="s">
        <v>7188</v>
      </c>
      <c r="BM206" s="350" t="s">
        <v>7403</v>
      </c>
      <c r="BS206" s="42"/>
      <c r="BT206" s="42"/>
      <c r="BU206" s="42"/>
      <c r="BV206" s="42"/>
      <c r="BW206" s="42"/>
      <c r="BX206" s="42"/>
      <c r="BY206" s="42"/>
      <c r="BZ206" s="42"/>
      <c r="CA206" s="42"/>
      <c r="CB206" s="42"/>
      <c r="CC206" s="42"/>
      <c r="CD206" s="42"/>
      <c r="CE206" s="42"/>
      <c r="CF206" s="42"/>
    </row>
    <row r="207" spans="1:84" ht="26">
      <c r="A207" s="104" t="s">
        <v>6297</v>
      </c>
      <c r="B207" s="337" t="s">
        <v>2016</v>
      </c>
      <c r="C207" s="337" t="s">
        <v>6316</v>
      </c>
      <c r="D207" s="104" t="s">
        <v>6333</v>
      </c>
      <c r="E207">
        <v>26010</v>
      </c>
      <c r="F207" s="507" t="s">
        <v>6997</v>
      </c>
      <c r="G207" s="106" t="s">
        <v>6394</v>
      </c>
      <c r="H207" s="106" t="s">
        <v>1965</v>
      </c>
      <c r="I207" s="106" t="s">
        <v>2002</v>
      </c>
      <c r="J207" s="106" t="s">
        <v>2003</v>
      </c>
      <c r="K207" s="106" t="s">
        <v>6351</v>
      </c>
      <c r="L207" s="433">
        <v>1</v>
      </c>
      <c r="M207" s="433">
        <v>0</v>
      </c>
      <c r="N207" s="433">
        <v>0</v>
      </c>
      <c r="O207" s="339">
        <v>1</v>
      </c>
      <c r="P207" s="339">
        <v>1</v>
      </c>
      <c r="Q207" s="339">
        <v>1</v>
      </c>
      <c r="R207" s="104">
        <v>2032</v>
      </c>
      <c r="S207" s="340">
        <v>25000</v>
      </c>
      <c r="T207" s="340">
        <v>500000</v>
      </c>
      <c r="U207" s="340"/>
      <c r="V207" s="340"/>
      <c r="W207" s="340"/>
      <c r="X207" s="340"/>
      <c r="Y207" s="340"/>
      <c r="Z207" s="340"/>
      <c r="AA207" s="340"/>
      <c r="AB207" s="340"/>
      <c r="AC207" s="340">
        <v>525000</v>
      </c>
      <c r="AD207" s="110"/>
      <c r="AF207" s="42" t="s">
        <v>540</v>
      </c>
      <c r="AG207" s="110">
        <v>0</v>
      </c>
      <c r="AH207" s="110">
        <v>525000</v>
      </c>
      <c r="AI207" s="42" t="s">
        <v>764</v>
      </c>
      <c r="AJ207" s="112">
        <v>0.90909090909090906</v>
      </c>
      <c r="AK207" s="112">
        <v>9.0909090909090939E-2</v>
      </c>
      <c r="AL207" s="529">
        <v>0</v>
      </c>
      <c r="AM207" s="529">
        <v>22727.272727272728</v>
      </c>
      <c r="AN207" s="529">
        <v>454545.45454545453</v>
      </c>
      <c r="AO207" s="529">
        <v>0</v>
      </c>
      <c r="AP207" s="529">
        <v>0</v>
      </c>
      <c r="AQ207" s="529">
        <v>0</v>
      </c>
      <c r="AR207" s="529">
        <v>0</v>
      </c>
      <c r="AS207" s="529">
        <v>0</v>
      </c>
      <c r="AT207" s="529">
        <v>0</v>
      </c>
      <c r="AU207" s="529">
        <v>0</v>
      </c>
      <c r="AV207" s="529">
        <v>0</v>
      </c>
      <c r="AW207" s="529">
        <v>477272.72727272724</v>
      </c>
      <c r="AX207" s="529">
        <v>0</v>
      </c>
      <c r="AY207" s="116">
        <v>0</v>
      </c>
      <c r="AZ207" s="42"/>
      <c r="BA207" s="529">
        <v>2272.7272727272734</v>
      </c>
      <c r="BB207" s="529">
        <v>45454.54545454547</v>
      </c>
      <c r="BC207" s="529">
        <v>0</v>
      </c>
      <c r="BD207" s="529">
        <v>0</v>
      </c>
      <c r="BE207" s="529">
        <v>0</v>
      </c>
      <c r="BF207" s="529">
        <v>0</v>
      </c>
      <c r="BG207" s="529">
        <v>0</v>
      </c>
      <c r="BH207" s="529">
        <v>0</v>
      </c>
      <c r="BI207" s="529">
        <v>0</v>
      </c>
      <c r="BJ207" s="529">
        <v>0</v>
      </c>
      <c r="BK207" s="529">
        <v>47727.272727272742</v>
      </c>
      <c r="BL207" s="42" t="s">
        <v>7188</v>
      </c>
      <c r="BM207" s="350" t="s">
        <v>7404</v>
      </c>
      <c r="BS207" s="42"/>
      <c r="BT207" s="42"/>
      <c r="BU207" s="42"/>
      <c r="BV207" s="42"/>
      <c r="BW207" s="42"/>
      <c r="BX207" s="42"/>
      <c r="BY207" s="42"/>
      <c r="BZ207" s="42"/>
      <c r="CA207" s="42"/>
      <c r="CB207" s="42"/>
      <c r="CC207" s="42"/>
      <c r="CD207" s="42"/>
      <c r="CE207" s="42"/>
      <c r="CF207" s="42"/>
    </row>
    <row r="208" spans="1:84" ht="26">
      <c r="A208" s="104" t="s">
        <v>6297</v>
      </c>
      <c r="B208" s="337" t="s">
        <v>2040</v>
      </c>
      <c r="C208" s="337" t="s">
        <v>6326</v>
      </c>
      <c r="D208" s="104" t="s">
        <v>6333</v>
      </c>
      <c r="E208">
        <v>26113</v>
      </c>
      <c r="F208" s="507" t="s">
        <v>6998</v>
      </c>
      <c r="G208" s="106" t="s">
        <v>6395</v>
      </c>
      <c r="H208" s="106" t="s">
        <v>1967</v>
      </c>
      <c r="I208" s="106" t="s">
        <v>2002</v>
      </c>
      <c r="J208" s="106" t="s">
        <v>2003</v>
      </c>
      <c r="K208" s="390" t="s">
        <v>6871</v>
      </c>
      <c r="L208" s="440">
        <v>0.75</v>
      </c>
      <c r="M208" s="440">
        <v>0.25</v>
      </c>
      <c r="N208" s="440">
        <v>0</v>
      </c>
      <c r="O208" s="339">
        <v>0.75</v>
      </c>
      <c r="P208" s="339">
        <v>0.75</v>
      </c>
      <c r="Q208" s="339">
        <v>0.75</v>
      </c>
      <c r="R208" s="104">
        <v>2052</v>
      </c>
      <c r="S208" s="340"/>
      <c r="T208" s="340">
        <v>500000</v>
      </c>
      <c r="U208" s="340">
        <v>2500000</v>
      </c>
      <c r="V208" s="340"/>
      <c r="W208" s="340"/>
      <c r="X208" s="340"/>
      <c r="Y208" s="340"/>
      <c r="Z208" s="340"/>
      <c r="AA208" s="340"/>
      <c r="AB208" s="340"/>
      <c r="AC208" s="340">
        <v>3000000</v>
      </c>
      <c r="AD208" s="110"/>
      <c r="AF208" s="42" t="s">
        <v>655</v>
      </c>
      <c r="AG208" s="110">
        <v>0</v>
      </c>
      <c r="AH208" s="110">
        <v>3000000</v>
      </c>
      <c r="AI208" s="42" t="s">
        <v>764</v>
      </c>
      <c r="AJ208" s="112">
        <v>0.32258064516129031</v>
      </c>
      <c r="AK208" s="112">
        <v>0.67741935483870974</v>
      </c>
      <c r="AL208" s="529">
        <v>750000</v>
      </c>
      <c r="AM208" s="529">
        <v>0</v>
      </c>
      <c r="AN208" s="529">
        <v>120967.74193548386</v>
      </c>
      <c r="AO208" s="529">
        <v>604838.70967741939</v>
      </c>
      <c r="AP208" s="529">
        <v>0</v>
      </c>
      <c r="AQ208" s="529">
        <v>0</v>
      </c>
      <c r="AR208" s="529">
        <v>0</v>
      </c>
      <c r="AS208" s="529">
        <v>0</v>
      </c>
      <c r="AT208" s="529">
        <v>0</v>
      </c>
      <c r="AU208" s="529">
        <v>0</v>
      </c>
      <c r="AV208" s="529">
        <v>0</v>
      </c>
      <c r="AW208" s="529">
        <v>725806.45161290327</v>
      </c>
      <c r="AX208" s="529">
        <v>0</v>
      </c>
      <c r="AY208" s="116">
        <v>0</v>
      </c>
      <c r="AZ208" s="42"/>
      <c r="BA208" s="529">
        <v>0</v>
      </c>
      <c r="BB208" s="529">
        <v>254032.25806451615</v>
      </c>
      <c r="BC208" s="529">
        <v>1270161.2903225808</v>
      </c>
      <c r="BD208" s="529">
        <v>0</v>
      </c>
      <c r="BE208" s="529">
        <v>0</v>
      </c>
      <c r="BF208" s="529">
        <v>0</v>
      </c>
      <c r="BG208" s="529">
        <v>0</v>
      </c>
      <c r="BH208" s="529">
        <v>0</v>
      </c>
      <c r="BI208" s="529">
        <v>0</v>
      </c>
      <c r="BJ208" s="529">
        <v>0</v>
      </c>
      <c r="BK208" s="529">
        <v>1524193.548387097</v>
      </c>
      <c r="BL208" s="42" t="s">
        <v>7188</v>
      </c>
      <c r="BM208" s="350" t="s">
        <v>7405</v>
      </c>
      <c r="BS208" s="42"/>
      <c r="BT208" s="42"/>
      <c r="BU208" s="42"/>
      <c r="BV208" s="42"/>
      <c r="BW208" s="42"/>
      <c r="BX208" s="42"/>
      <c r="BY208" s="42"/>
      <c r="BZ208" s="42"/>
      <c r="CA208" s="42"/>
      <c r="CB208" s="42"/>
      <c r="CC208" s="42"/>
      <c r="CD208" s="42"/>
      <c r="CE208" s="42"/>
      <c r="CF208" s="42"/>
    </row>
    <row r="209" spans="1:84" ht="39">
      <c r="A209" s="104" t="s">
        <v>6297</v>
      </c>
      <c r="B209" s="337" t="s">
        <v>2016</v>
      </c>
      <c r="C209" s="337" t="s">
        <v>6316</v>
      </c>
      <c r="D209" s="104" t="s">
        <v>6333</v>
      </c>
      <c r="E209">
        <v>26116</v>
      </c>
      <c r="F209" s="507" t="s">
        <v>6999</v>
      </c>
      <c r="G209" s="439" t="s">
        <v>6397</v>
      </c>
      <c r="H209" s="106" t="s">
        <v>1963</v>
      </c>
      <c r="I209" s="106" t="s">
        <v>2002</v>
      </c>
      <c r="J209" s="106" t="s">
        <v>2003</v>
      </c>
      <c r="K209" s="106" t="s">
        <v>6398</v>
      </c>
      <c r="L209" s="433">
        <v>1</v>
      </c>
      <c r="M209" s="433">
        <v>0</v>
      </c>
      <c r="N209" s="433">
        <v>0</v>
      </c>
      <c r="O209" s="339">
        <v>1</v>
      </c>
      <c r="P209" s="339">
        <v>1</v>
      </c>
      <c r="Q209" s="339">
        <v>1</v>
      </c>
      <c r="R209" s="104">
        <v>2032</v>
      </c>
      <c r="S209" s="340"/>
      <c r="T209" s="340">
        <v>50000</v>
      </c>
      <c r="U209" s="340">
        <v>550000</v>
      </c>
      <c r="V209" s="340"/>
      <c r="W209" s="340"/>
      <c r="X209" s="340"/>
      <c r="Y209" s="340"/>
      <c r="Z209" s="340"/>
      <c r="AA209" s="340"/>
      <c r="AB209" s="340"/>
      <c r="AC209" s="340">
        <v>600000</v>
      </c>
      <c r="AD209" s="110"/>
      <c r="AF209" s="42" t="s">
        <v>549</v>
      </c>
      <c r="AG209" s="110">
        <v>0</v>
      </c>
      <c r="AH209" s="110">
        <v>600000</v>
      </c>
      <c r="AI209" s="42" t="s">
        <v>765</v>
      </c>
      <c r="AJ209" s="112">
        <v>0.90909090909090906</v>
      </c>
      <c r="AK209" s="112">
        <v>9.0909090909090939E-2</v>
      </c>
      <c r="AL209" s="529">
        <v>0</v>
      </c>
      <c r="AM209" s="529">
        <v>0</v>
      </c>
      <c r="AN209" s="529">
        <v>45454.545454545456</v>
      </c>
      <c r="AO209" s="529">
        <v>500000</v>
      </c>
      <c r="AP209" s="529">
        <v>0</v>
      </c>
      <c r="AQ209" s="529">
        <v>0</v>
      </c>
      <c r="AR209" s="529">
        <v>0</v>
      </c>
      <c r="AS209" s="529">
        <v>0</v>
      </c>
      <c r="AT209" s="529">
        <v>0</v>
      </c>
      <c r="AU209" s="529">
        <v>0</v>
      </c>
      <c r="AV209" s="529">
        <v>0</v>
      </c>
      <c r="AW209" s="529">
        <v>545454.54545454541</v>
      </c>
      <c r="AX209" s="529">
        <v>0</v>
      </c>
      <c r="AY209" s="116">
        <v>0</v>
      </c>
      <c r="AZ209" s="42"/>
      <c r="BA209" s="529">
        <v>0</v>
      </c>
      <c r="BB209" s="529">
        <v>4545.4545454545469</v>
      </c>
      <c r="BC209" s="529">
        <v>50000.000000000015</v>
      </c>
      <c r="BD209" s="529">
        <v>0</v>
      </c>
      <c r="BE209" s="529">
        <v>0</v>
      </c>
      <c r="BF209" s="529">
        <v>0</v>
      </c>
      <c r="BG209" s="529">
        <v>0</v>
      </c>
      <c r="BH209" s="529">
        <v>0</v>
      </c>
      <c r="BI209" s="529">
        <v>0</v>
      </c>
      <c r="BJ209" s="529">
        <v>0</v>
      </c>
      <c r="BK209" s="529">
        <v>54545.454545454559</v>
      </c>
      <c r="BL209" s="42" t="s">
        <v>7188</v>
      </c>
      <c r="BM209" s="350" t="s">
        <v>7406</v>
      </c>
      <c r="BS209" s="42"/>
      <c r="BT209" s="42"/>
      <c r="BU209" s="42"/>
      <c r="BV209" s="42"/>
      <c r="BW209" s="42"/>
      <c r="BX209" s="42"/>
      <c r="BY209" s="42"/>
      <c r="BZ209" s="42"/>
      <c r="CA209" s="42"/>
      <c r="CB209" s="42"/>
      <c r="CC209" s="42"/>
      <c r="CD209" s="42"/>
      <c r="CE209" s="42"/>
      <c r="CF209" s="42"/>
    </row>
    <row r="210" spans="1:84" ht="52">
      <c r="A210" s="104" t="s">
        <v>6297</v>
      </c>
      <c r="B210" s="337" t="s">
        <v>2016</v>
      </c>
      <c r="C210" s="337" t="s">
        <v>6312</v>
      </c>
      <c r="D210" s="104" t="s">
        <v>6399</v>
      </c>
      <c r="E210">
        <v>26282</v>
      </c>
      <c r="F210" s="507" t="s">
        <v>7000</v>
      </c>
      <c r="G210" s="106" t="s">
        <v>6400</v>
      </c>
      <c r="H210" s="106" t="s">
        <v>1963</v>
      </c>
      <c r="I210" s="106" t="s">
        <v>2002</v>
      </c>
      <c r="J210" s="106" t="s">
        <v>2003</v>
      </c>
      <c r="K210" s="106" t="s">
        <v>5976</v>
      </c>
      <c r="L210" s="433">
        <v>0.75</v>
      </c>
      <c r="M210" s="433">
        <v>0.25</v>
      </c>
      <c r="N210" s="433">
        <v>0</v>
      </c>
      <c r="O210" s="339">
        <v>0.5</v>
      </c>
      <c r="P210" s="339">
        <v>0.75</v>
      </c>
      <c r="Q210" s="339">
        <v>0.625</v>
      </c>
      <c r="R210" s="42">
        <v>2031</v>
      </c>
      <c r="S210" s="340">
        <v>543790</v>
      </c>
      <c r="T210" s="340"/>
      <c r="U210" s="340"/>
      <c r="V210" s="340"/>
      <c r="W210" s="340"/>
      <c r="X210" s="340"/>
      <c r="Y210" s="340"/>
      <c r="Z210" s="340"/>
      <c r="AA210" s="340"/>
      <c r="AB210" s="340"/>
      <c r="AC210" s="340">
        <v>543790</v>
      </c>
      <c r="AD210" s="110"/>
      <c r="AF210" s="42" t="s">
        <v>526</v>
      </c>
      <c r="AG210" s="110">
        <v>0</v>
      </c>
      <c r="AH210" s="110">
        <v>543790</v>
      </c>
      <c r="AI210" s="42" t="s">
        <v>765</v>
      </c>
      <c r="AJ210" s="112">
        <v>1</v>
      </c>
      <c r="AK210" s="112">
        <v>0</v>
      </c>
      <c r="AL210" s="529">
        <v>203921.25</v>
      </c>
      <c r="AM210" s="529">
        <v>339868.75</v>
      </c>
      <c r="AN210" s="529">
        <v>0</v>
      </c>
      <c r="AO210" s="529">
        <v>0</v>
      </c>
      <c r="AP210" s="529">
        <v>0</v>
      </c>
      <c r="AQ210" s="529">
        <v>0</v>
      </c>
      <c r="AR210" s="529">
        <v>0</v>
      </c>
      <c r="AS210" s="529">
        <v>0</v>
      </c>
      <c r="AT210" s="529">
        <v>0</v>
      </c>
      <c r="AU210" s="529">
        <v>0</v>
      </c>
      <c r="AV210" s="529">
        <v>0</v>
      </c>
      <c r="AW210" s="529">
        <v>339868.75</v>
      </c>
      <c r="AX210" s="529">
        <v>0</v>
      </c>
      <c r="AY210" s="116">
        <v>0</v>
      </c>
      <c r="AZ210" s="42"/>
      <c r="BA210" s="529">
        <v>0</v>
      </c>
      <c r="BB210" s="529">
        <v>0</v>
      </c>
      <c r="BC210" s="529">
        <v>0</v>
      </c>
      <c r="BD210" s="529">
        <v>0</v>
      </c>
      <c r="BE210" s="529">
        <v>0</v>
      </c>
      <c r="BF210" s="529">
        <v>0</v>
      </c>
      <c r="BG210" s="529">
        <v>0</v>
      </c>
      <c r="BH210" s="529">
        <v>0</v>
      </c>
      <c r="BI210" s="529">
        <v>0</v>
      </c>
      <c r="BJ210" s="529">
        <v>0</v>
      </c>
      <c r="BK210" s="529">
        <v>0</v>
      </c>
      <c r="BL210" s="42" t="s">
        <v>7188</v>
      </c>
      <c r="BM210" s="350" t="s">
        <v>7407</v>
      </c>
      <c r="BS210" s="42"/>
      <c r="BT210" s="42"/>
      <c r="BU210" s="42"/>
      <c r="BV210" s="42"/>
      <c r="BW210" s="42"/>
      <c r="BX210" s="42"/>
      <c r="BY210" s="42"/>
      <c r="BZ210" s="42"/>
      <c r="CA210" s="42"/>
      <c r="CB210" s="42"/>
      <c r="CC210" s="42"/>
      <c r="CD210" s="42"/>
      <c r="CE210" s="42"/>
      <c r="CF210" s="42"/>
    </row>
    <row r="211" spans="1:84" ht="52">
      <c r="A211" s="104" t="s">
        <v>6297</v>
      </c>
      <c r="B211" s="337" t="s">
        <v>2016</v>
      </c>
      <c r="C211" s="337" t="s">
        <v>6316</v>
      </c>
      <c r="D211" s="104" t="s">
        <v>6401</v>
      </c>
      <c r="E211">
        <v>26675</v>
      </c>
      <c r="F211" s="507" t="s">
        <v>7001</v>
      </c>
      <c r="G211" s="437" t="s">
        <v>6402</v>
      </c>
      <c r="H211" s="106" t="s">
        <v>5996</v>
      </c>
      <c r="I211" s="106" t="s">
        <v>2002</v>
      </c>
      <c r="J211" s="106" t="s">
        <v>2003</v>
      </c>
      <c r="K211" s="106" t="s">
        <v>6304</v>
      </c>
      <c r="L211" s="433">
        <v>0.75</v>
      </c>
      <c r="M211" s="433">
        <v>0.25</v>
      </c>
      <c r="N211" s="433">
        <v>0</v>
      </c>
      <c r="O211" s="339">
        <v>0.5</v>
      </c>
      <c r="P211" s="339">
        <v>0.75</v>
      </c>
      <c r="Q211" s="339">
        <v>0.625</v>
      </c>
      <c r="R211" s="104">
        <v>2046</v>
      </c>
      <c r="S211" s="340"/>
      <c r="T211" s="340"/>
      <c r="U211" s="340">
        <v>500000</v>
      </c>
      <c r="V211" s="340">
        <v>1500000</v>
      </c>
      <c r="W211" s="340">
        <v>4000000</v>
      </c>
      <c r="X211" s="340"/>
      <c r="Y211" s="340"/>
      <c r="Z211" s="340"/>
      <c r="AA211" s="340"/>
      <c r="AB211" s="340"/>
      <c r="AC211" s="340">
        <v>6000000</v>
      </c>
      <c r="AD211" s="110"/>
      <c r="AF211" s="42" t="s">
        <v>552</v>
      </c>
      <c r="AG211" s="110">
        <v>0</v>
      </c>
      <c r="AH211" s="110">
        <v>6000000</v>
      </c>
      <c r="AI211" s="42" t="s">
        <v>764</v>
      </c>
      <c r="AJ211" s="112">
        <v>0.4</v>
      </c>
      <c r="AK211" s="112">
        <v>0.6</v>
      </c>
      <c r="AL211" s="529">
        <v>2250000</v>
      </c>
      <c r="AM211" s="529">
        <v>0</v>
      </c>
      <c r="AN211" s="529">
        <v>0</v>
      </c>
      <c r="AO211" s="529">
        <v>125000</v>
      </c>
      <c r="AP211" s="529">
        <v>375000</v>
      </c>
      <c r="AQ211" s="529">
        <v>1000000</v>
      </c>
      <c r="AR211" s="529">
        <v>0</v>
      </c>
      <c r="AS211" s="529">
        <v>0</v>
      </c>
      <c r="AT211" s="529">
        <v>0</v>
      </c>
      <c r="AU211" s="529">
        <v>0</v>
      </c>
      <c r="AV211" s="529">
        <v>0</v>
      </c>
      <c r="AW211" s="529">
        <v>1500000</v>
      </c>
      <c r="AX211" s="529">
        <v>0</v>
      </c>
      <c r="AY211" s="116">
        <v>0</v>
      </c>
      <c r="AZ211" s="42"/>
      <c r="BA211" s="529">
        <v>0</v>
      </c>
      <c r="BB211" s="529">
        <v>0</v>
      </c>
      <c r="BC211" s="529">
        <v>187500</v>
      </c>
      <c r="BD211" s="529">
        <v>562500</v>
      </c>
      <c r="BE211" s="529">
        <v>1500000</v>
      </c>
      <c r="BF211" s="529">
        <v>0</v>
      </c>
      <c r="BG211" s="529">
        <v>0</v>
      </c>
      <c r="BH211" s="529">
        <v>0</v>
      </c>
      <c r="BI211" s="529">
        <v>0</v>
      </c>
      <c r="BJ211" s="529">
        <v>0</v>
      </c>
      <c r="BK211" s="529">
        <v>2250000</v>
      </c>
      <c r="BL211" s="42" t="s">
        <v>7188</v>
      </c>
      <c r="BM211" s="350" t="s">
        <v>7408</v>
      </c>
      <c r="BS211" s="42"/>
      <c r="BT211" s="42"/>
      <c r="BU211" s="42"/>
      <c r="BV211" s="42"/>
      <c r="BW211" s="42"/>
      <c r="BX211" s="42"/>
      <c r="BY211" s="42"/>
      <c r="BZ211" s="42"/>
      <c r="CA211" s="42"/>
      <c r="CB211" s="42"/>
      <c r="CC211" s="42"/>
      <c r="CD211" s="42"/>
      <c r="CE211" s="42"/>
      <c r="CF211" s="42"/>
    </row>
    <row r="212" spans="1:84" ht="78">
      <c r="A212" s="104" t="s">
        <v>6297</v>
      </c>
      <c r="B212" s="337" t="s">
        <v>2040</v>
      </c>
      <c r="C212" s="337" t="s">
        <v>6373</v>
      </c>
      <c r="D212" s="104" t="s">
        <v>6403</v>
      </c>
      <c r="E212">
        <v>26692</v>
      </c>
      <c r="F212" s="507" t="s">
        <v>7002</v>
      </c>
      <c r="G212" s="437" t="s">
        <v>6404</v>
      </c>
      <c r="H212" s="106" t="s">
        <v>1975</v>
      </c>
      <c r="I212" s="106" t="s">
        <v>2002</v>
      </c>
      <c r="J212" s="106" t="s">
        <v>2003</v>
      </c>
      <c r="K212" s="106" t="s">
        <v>6405</v>
      </c>
      <c r="L212" s="433">
        <v>0.75</v>
      </c>
      <c r="M212" s="433">
        <v>0.25</v>
      </c>
      <c r="N212" s="433">
        <v>0</v>
      </c>
      <c r="O212" s="339">
        <v>0.75</v>
      </c>
      <c r="P212" s="339">
        <v>0.75</v>
      </c>
      <c r="Q212" s="339">
        <v>0.75</v>
      </c>
      <c r="R212" s="104">
        <v>2052</v>
      </c>
      <c r="S212" s="340">
        <v>495870</v>
      </c>
      <c r="T212" s="340"/>
      <c r="U212" s="340"/>
      <c r="V212" s="340"/>
      <c r="W212" s="340"/>
      <c r="X212" s="340"/>
      <c r="Y212" s="340"/>
      <c r="Z212" s="340"/>
      <c r="AA212" s="340"/>
      <c r="AB212" s="340"/>
      <c r="AC212" s="340">
        <v>495870</v>
      </c>
      <c r="AD212" s="110"/>
      <c r="AF212" s="42" t="s">
        <v>662</v>
      </c>
      <c r="AG212" s="110">
        <v>0</v>
      </c>
      <c r="AH212" s="110">
        <v>495870</v>
      </c>
      <c r="AI212" s="42" t="s">
        <v>765</v>
      </c>
      <c r="AJ212" s="112">
        <v>0.32258064516129031</v>
      </c>
      <c r="AK212" s="112">
        <v>0.67741935483870974</v>
      </c>
      <c r="AL212" s="529">
        <v>123967.5</v>
      </c>
      <c r="AM212" s="529">
        <v>119968.54838709677</v>
      </c>
      <c r="AN212" s="529">
        <v>0</v>
      </c>
      <c r="AO212" s="529">
        <v>0</v>
      </c>
      <c r="AP212" s="529">
        <v>0</v>
      </c>
      <c r="AQ212" s="529">
        <v>0</v>
      </c>
      <c r="AR212" s="529">
        <v>0</v>
      </c>
      <c r="AS212" s="529">
        <v>0</v>
      </c>
      <c r="AT212" s="529">
        <v>0</v>
      </c>
      <c r="AU212" s="529">
        <v>0</v>
      </c>
      <c r="AV212" s="529">
        <v>0</v>
      </c>
      <c r="AW212" s="529">
        <v>119968.54838709677</v>
      </c>
      <c r="AX212" s="529">
        <v>0</v>
      </c>
      <c r="AY212" s="116">
        <v>0</v>
      </c>
      <c r="AZ212" s="42"/>
      <c r="BA212" s="529">
        <v>251933.95161290324</v>
      </c>
      <c r="BB212" s="529">
        <v>0</v>
      </c>
      <c r="BC212" s="529">
        <v>0</v>
      </c>
      <c r="BD212" s="529">
        <v>0</v>
      </c>
      <c r="BE212" s="529">
        <v>0</v>
      </c>
      <c r="BF212" s="529">
        <v>0</v>
      </c>
      <c r="BG212" s="529">
        <v>0</v>
      </c>
      <c r="BH212" s="529">
        <v>0</v>
      </c>
      <c r="BI212" s="529">
        <v>0</v>
      </c>
      <c r="BJ212" s="529">
        <v>0</v>
      </c>
      <c r="BK212" s="529">
        <v>251933.95161290324</v>
      </c>
      <c r="BL212" s="42" t="s">
        <v>7188</v>
      </c>
      <c r="BM212" s="350" t="s">
        <v>7409</v>
      </c>
      <c r="BS212" s="42"/>
      <c r="BT212" s="42"/>
      <c r="BU212" s="42"/>
      <c r="BV212" s="42"/>
      <c r="BW212" s="42"/>
      <c r="BX212" s="42"/>
      <c r="BY212" s="42"/>
      <c r="BZ212" s="42"/>
      <c r="CA212" s="42"/>
      <c r="CB212" s="42"/>
      <c r="CC212" s="42"/>
      <c r="CD212" s="42"/>
      <c r="CE212" s="42"/>
      <c r="CF212" s="42"/>
    </row>
    <row r="213" spans="1:84" ht="39">
      <c r="A213" s="104" t="s">
        <v>6297</v>
      </c>
      <c r="B213" s="337" t="s">
        <v>2016</v>
      </c>
      <c r="C213" s="337" t="s">
        <v>6406</v>
      </c>
      <c r="D213" s="104" t="s">
        <v>6333</v>
      </c>
      <c r="E213">
        <v>26814</v>
      </c>
      <c r="F213" s="507" t="s">
        <v>7003</v>
      </c>
      <c r="G213" s="439" t="s">
        <v>6407</v>
      </c>
      <c r="H213" s="106" t="s">
        <v>5961</v>
      </c>
      <c r="I213" s="106" t="s">
        <v>2002</v>
      </c>
      <c r="J213" s="106" t="s">
        <v>2003</v>
      </c>
      <c r="K213" s="106" t="s">
        <v>5976</v>
      </c>
      <c r="L213" s="433">
        <v>0.5</v>
      </c>
      <c r="M213" s="433">
        <v>0</v>
      </c>
      <c r="N213" s="433">
        <v>0.5</v>
      </c>
      <c r="O213" s="339">
        <v>0.5</v>
      </c>
      <c r="P213" s="339">
        <v>0.5</v>
      </c>
      <c r="Q213" s="339">
        <v>0.5</v>
      </c>
      <c r="R213" s="42">
        <v>2031</v>
      </c>
      <c r="S213" s="340"/>
      <c r="T213" s="340">
        <v>650000</v>
      </c>
      <c r="U213" s="340"/>
      <c r="V213" s="340"/>
      <c r="W213" s="340"/>
      <c r="X213" s="340"/>
      <c r="Y213" s="340"/>
      <c r="Z213" s="340"/>
      <c r="AA213" s="340"/>
      <c r="AB213" s="340"/>
      <c r="AC213" s="340">
        <v>650000</v>
      </c>
      <c r="AD213" s="110"/>
      <c r="AF213" s="42" t="s">
        <v>526</v>
      </c>
      <c r="AG213" s="110">
        <v>0</v>
      </c>
      <c r="AH213" s="110">
        <v>650000</v>
      </c>
      <c r="AI213" s="42" t="s">
        <v>765</v>
      </c>
      <c r="AJ213" s="112">
        <v>1</v>
      </c>
      <c r="AK213" s="112">
        <v>0</v>
      </c>
      <c r="AL213" s="529">
        <v>325000</v>
      </c>
      <c r="AM213" s="529">
        <v>0</v>
      </c>
      <c r="AN213" s="529">
        <v>325000</v>
      </c>
      <c r="AO213" s="529">
        <v>0</v>
      </c>
      <c r="AP213" s="529">
        <v>0</v>
      </c>
      <c r="AQ213" s="529">
        <v>0</v>
      </c>
      <c r="AR213" s="529">
        <v>0</v>
      </c>
      <c r="AS213" s="529">
        <v>0</v>
      </c>
      <c r="AT213" s="529">
        <v>0</v>
      </c>
      <c r="AU213" s="529">
        <v>0</v>
      </c>
      <c r="AV213" s="529">
        <v>0</v>
      </c>
      <c r="AW213" s="529">
        <v>325000</v>
      </c>
      <c r="AX213" s="529">
        <v>0</v>
      </c>
      <c r="AY213" s="116">
        <v>0</v>
      </c>
      <c r="AZ213" s="42"/>
      <c r="BA213" s="529">
        <v>0</v>
      </c>
      <c r="BB213" s="529">
        <v>0</v>
      </c>
      <c r="BC213" s="529">
        <v>0</v>
      </c>
      <c r="BD213" s="529">
        <v>0</v>
      </c>
      <c r="BE213" s="529">
        <v>0</v>
      </c>
      <c r="BF213" s="529">
        <v>0</v>
      </c>
      <c r="BG213" s="529">
        <v>0</v>
      </c>
      <c r="BH213" s="529">
        <v>0</v>
      </c>
      <c r="BI213" s="529">
        <v>0</v>
      </c>
      <c r="BJ213" s="529">
        <v>0</v>
      </c>
      <c r="BK213" s="529">
        <v>0</v>
      </c>
      <c r="BL213" s="42" t="s">
        <v>7188</v>
      </c>
      <c r="BM213" s="350" t="s">
        <v>7410</v>
      </c>
      <c r="BS213" s="42"/>
      <c r="BT213" s="42"/>
      <c r="BU213" s="42"/>
      <c r="BV213" s="42"/>
      <c r="BW213" s="42"/>
      <c r="BX213" s="42"/>
      <c r="BY213" s="42"/>
      <c r="BZ213" s="42"/>
      <c r="CA213" s="42"/>
      <c r="CB213" s="42"/>
      <c r="CC213" s="42"/>
      <c r="CD213" s="42"/>
      <c r="CE213" s="42"/>
      <c r="CF213" s="42"/>
    </row>
    <row r="214" spans="1:84" ht="26">
      <c r="A214" s="104" t="s">
        <v>6297</v>
      </c>
      <c r="B214" s="337" t="s">
        <v>2040</v>
      </c>
      <c r="C214" s="337" t="s">
        <v>6316</v>
      </c>
      <c r="D214" s="104" t="s">
        <v>6408</v>
      </c>
      <c r="E214">
        <v>28159</v>
      </c>
      <c r="F214" s="507" t="s">
        <v>7004</v>
      </c>
      <c r="G214" s="442" t="s">
        <v>6409</v>
      </c>
      <c r="H214" s="106" t="s">
        <v>1975</v>
      </c>
      <c r="I214" s="106" t="s">
        <v>2002</v>
      </c>
      <c r="J214" s="106" t="s">
        <v>2003</v>
      </c>
      <c r="K214" s="106" t="s">
        <v>6389</v>
      </c>
      <c r="L214" s="433">
        <v>0.75</v>
      </c>
      <c r="M214" s="433">
        <v>0.25</v>
      </c>
      <c r="N214" s="433">
        <v>0</v>
      </c>
      <c r="O214" s="339">
        <v>0.5</v>
      </c>
      <c r="P214" s="339">
        <v>0.75</v>
      </c>
      <c r="Q214" s="339">
        <v>0.625</v>
      </c>
      <c r="R214" s="104">
        <v>2052</v>
      </c>
      <c r="S214" s="340"/>
      <c r="T214" s="340"/>
      <c r="U214" s="340">
        <v>50000</v>
      </c>
      <c r="V214" s="340">
        <v>550000</v>
      </c>
      <c r="W214" s="340"/>
      <c r="X214" s="340"/>
      <c r="Y214" s="340"/>
      <c r="Z214" s="340"/>
      <c r="AA214" s="340"/>
      <c r="AB214" s="340"/>
      <c r="AC214" s="340">
        <v>600000</v>
      </c>
      <c r="AD214" s="110"/>
      <c r="AF214" s="42" t="s">
        <v>548</v>
      </c>
      <c r="AG214" s="110">
        <v>0</v>
      </c>
      <c r="AH214" s="110">
        <v>600000</v>
      </c>
      <c r="AI214" s="42" t="s">
        <v>765</v>
      </c>
      <c r="AJ214" s="112">
        <v>0.32258064516129031</v>
      </c>
      <c r="AK214" s="112">
        <v>0.67741935483870974</v>
      </c>
      <c r="AL214" s="529">
        <v>225000</v>
      </c>
      <c r="AM214" s="529">
        <v>0</v>
      </c>
      <c r="AN214" s="529">
        <v>0</v>
      </c>
      <c r="AO214" s="529">
        <v>10080.645161290322</v>
      </c>
      <c r="AP214" s="529">
        <v>110887.09677419355</v>
      </c>
      <c r="AQ214" s="529">
        <v>0</v>
      </c>
      <c r="AR214" s="529">
        <v>0</v>
      </c>
      <c r="AS214" s="529">
        <v>0</v>
      </c>
      <c r="AT214" s="529">
        <v>0</v>
      </c>
      <c r="AU214" s="529">
        <v>0</v>
      </c>
      <c r="AV214" s="529">
        <v>0</v>
      </c>
      <c r="AW214" s="529">
        <v>120967.74193548386</v>
      </c>
      <c r="AX214" s="529">
        <v>0</v>
      </c>
      <c r="AY214" s="116">
        <v>0</v>
      </c>
      <c r="AZ214" s="42"/>
      <c r="BA214" s="529">
        <v>0</v>
      </c>
      <c r="BB214" s="529">
        <v>0</v>
      </c>
      <c r="BC214" s="529">
        <v>21169.354838709678</v>
      </c>
      <c r="BD214" s="529">
        <v>232862.90322580648</v>
      </c>
      <c r="BE214" s="529">
        <v>0</v>
      </c>
      <c r="BF214" s="529">
        <v>0</v>
      </c>
      <c r="BG214" s="529">
        <v>0</v>
      </c>
      <c r="BH214" s="529">
        <v>0</v>
      </c>
      <c r="BI214" s="529">
        <v>0</v>
      </c>
      <c r="BJ214" s="529">
        <v>0</v>
      </c>
      <c r="BK214" s="529">
        <v>254032.25806451615</v>
      </c>
      <c r="BL214" s="42" t="s">
        <v>7188</v>
      </c>
      <c r="BM214" s="350" t="s">
        <v>7411</v>
      </c>
      <c r="BS214" s="42"/>
      <c r="BT214" s="42"/>
      <c r="BU214" s="42"/>
      <c r="BV214" s="42"/>
      <c r="BW214" s="42"/>
      <c r="BX214" s="42"/>
      <c r="BY214" s="42"/>
      <c r="BZ214" s="42"/>
      <c r="CA214" s="42"/>
      <c r="CB214" s="42"/>
      <c r="CC214" s="42"/>
      <c r="CD214" s="42"/>
      <c r="CE214" s="42"/>
      <c r="CF214" s="42"/>
    </row>
    <row r="215" spans="1:84" ht="26">
      <c r="A215" s="104" t="s">
        <v>6297</v>
      </c>
      <c r="B215" s="337" t="s">
        <v>2016</v>
      </c>
      <c r="C215" s="337" t="s">
        <v>6312</v>
      </c>
      <c r="D215" s="104" t="s">
        <v>6333</v>
      </c>
      <c r="E215">
        <v>28541</v>
      </c>
      <c r="F215" s="507" t="s">
        <v>7005</v>
      </c>
      <c r="G215" s="439" t="s">
        <v>6410</v>
      </c>
      <c r="H215" s="106" t="s">
        <v>5961</v>
      </c>
      <c r="I215" s="106" t="s">
        <v>2002</v>
      </c>
      <c r="J215" s="106" t="s">
        <v>2003</v>
      </c>
      <c r="K215" s="106" t="s">
        <v>5976</v>
      </c>
      <c r="L215" s="433">
        <v>0.75</v>
      </c>
      <c r="M215" s="433">
        <v>0.25</v>
      </c>
      <c r="N215" s="433">
        <v>0</v>
      </c>
      <c r="O215" s="339">
        <v>0.5</v>
      </c>
      <c r="P215" s="339">
        <v>0.75</v>
      </c>
      <c r="Q215" s="339">
        <v>0.625</v>
      </c>
      <c r="R215" s="42">
        <v>2031</v>
      </c>
      <c r="S215" s="340">
        <v>100000</v>
      </c>
      <c r="T215" s="340">
        <v>800000</v>
      </c>
      <c r="U215" s="340"/>
      <c r="V215" s="340"/>
      <c r="W215" s="340"/>
      <c r="X215" s="340"/>
      <c r="Y215" s="340"/>
      <c r="Z215" s="340"/>
      <c r="AA215" s="340"/>
      <c r="AB215" s="340"/>
      <c r="AC215" s="340">
        <v>900000</v>
      </c>
      <c r="AD215" s="110"/>
      <c r="AF215" s="42" t="s">
        <v>526</v>
      </c>
      <c r="AG215" s="110">
        <v>0</v>
      </c>
      <c r="AH215" s="110">
        <v>900000</v>
      </c>
      <c r="AI215" s="42" t="s">
        <v>765</v>
      </c>
      <c r="AJ215" s="112">
        <v>1</v>
      </c>
      <c r="AK215" s="112">
        <v>0</v>
      </c>
      <c r="AL215" s="529">
        <v>337500</v>
      </c>
      <c r="AM215" s="529">
        <v>62500</v>
      </c>
      <c r="AN215" s="529">
        <v>500000</v>
      </c>
      <c r="AO215" s="529">
        <v>0</v>
      </c>
      <c r="AP215" s="529">
        <v>0</v>
      </c>
      <c r="AQ215" s="529">
        <v>0</v>
      </c>
      <c r="AR215" s="529">
        <v>0</v>
      </c>
      <c r="AS215" s="529">
        <v>0</v>
      </c>
      <c r="AT215" s="529">
        <v>0</v>
      </c>
      <c r="AU215" s="529">
        <v>0</v>
      </c>
      <c r="AV215" s="529">
        <v>0</v>
      </c>
      <c r="AW215" s="529">
        <v>562500</v>
      </c>
      <c r="AX215" s="529">
        <v>0</v>
      </c>
      <c r="AY215" s="116">
        <v>0</v>
      </c>
      <c r="AZ215" s="42"/>
      <c r="BA215" s="529">
        <v>0</v>
      </c>
      <c r="BB215" s="529">
        <v>0</v>
      </c>
      <c r="BC215" s="529">
        <v>0</v>
      </c>
      <c r="BD215" s="529">
        <v>0</v>
      </c>
      <c r="BE215" s="529">
        <v>0</v>
      </c>
      <c r="BF215" s="529">
        <v>0</v>
      </c>
      <c r="BG215" s="529">
        <v>0</v>
      </c>
      <c r="BH215" s="529">
        <v>0</v>
      </c>
      <c r="BI215" s="529">
        <v>0</v>
      </c>
      <c r="BJ215" s="529">
        <v>0</v>
      </c>
      <c r="BK215" s="529">
        <v>0</v>
      </c>
      <c r="BL215" s="42" t="s">
        <v>7188</v>
      </c>
      <c r="BM215" s="350" t="s">
        <v>7412</v>
      </c>
      <c r="BS215" s="42"/>
      <c r="BT215" s="42"/>
      <c r="BU215" s="42"/>
      <c r="BV215" s="42"/>
      <c r="BW215" s="42"/>
      <c r="BX215" s="42"/>
      <c r="BY215" s="42"/>
      <c r="BZ215" s="42"/>
      <c r="CA215" s="42"/>
      <c r="CB215" s="42"/>
      <c r="CC215" s="42"/>
      <c r="CD215" s="42"/>
      <c r="CE215" s="42"/>
      <c r="CF215" s="42"/>
    </row>
    <row r="216" spans="1:84" ht="26">
      <c r="A216" s="104" t="s">
        <v>6297</v>
      </c>
      <c r="B216" s="337" t="s">
        <v>2016</v>
      </c>
      <c r="C216" s="337" t="s">
        <v>6316</v>
      </c>
      <c r="D216" s="104" t="s">
        <v>6333</v>
      </c>
      <c r="E216">
        <v>29151</v>
      </c>
      <c r="F216" s="507" t="s">
        <v>7006</v>
      </c>
      <c r="G216" s="437" t="s">
        <v>6411</v>
      </c>
      <c r="H216" s="106" t="s">
        <v>1976</v>
      </c>
      <c r="I216" s="106" t="s">
        <v>2002</v>
      </c>
      <c r="J216" s="106" t="s">
        <v>2003</v>
      </c>
      <c r="K216" s="347" t="s">
        <v>6364</v>
      </c>
      <c r="L216" s="433">
        <v>1</v>
      </c>
      <c r="M216" s="433">
        <v>0</v>
      </c>
      <c r="N216" s="433">
        <v>0</v>
      </c>
      <c r="O216" s="339">
        <v>1</v>
      </c>
      <c r="P216" s="339">
        <v>1</v>
      </c>
      <c r="Q216" s="339">
        <v>1</v>
      </c>
      <c r="R216" s="104">
        <v>2032</v>
      </c>
      <c r="S216" s="340">
        <v>740000</v>
      </c>
      <c r="T216" s="340"/>
      <c r="U216" s="340"/>
      <c r="V216" s="340"/>
      <c r="W216" s="340"/>
      <c r="X216" s="340"/>
      <c r="Y216" s="340"/>
      <c r="Z216" s="340"/>
      <c r="AA216" s="340"/>
      <c r="AB216" s="340"/>
      <c r="AC216" s="340">
        <v>740000</v>
      </c>
      <c r="AD216" s="110"/>
      <c r="AF216" s="42" t="s">
        <v>646</v>
      </c>
      <c r="AG216" s="110">
        <v>0</v>
      </c>
      <c r="AH216" s="110">
        <v>740000</v>
      </c>
      <c r="AI216" s="42" t="s">
        <v>765</v>
      </c>
      <c r="AJ216" s="112">
        <v>0.90909090909090906</v>
      </c>
      <c r="AK216" s="112">
        <v>9.0909090909090939E-2</v>
      </c>
      <c r="AL216" s="529">
        <v>0</v>
      </c>
      <c r="AM216" s="529">
        <v>672727.27272727271</v>
      </c>
      <c r="AN216" s="529">
        <v>0</v>
      </c>
      <c r="AO216" s="529">
        <v>0</v>
      </c>
      <c r="AP216" s="529">
        <v>0</v>
      </c>
      <c r="AQ216" s="529">
        <v>0</v>
      </c>
      <c r="AR216" s="529">
        <v>0</v>
      </c>
      <c r="AS216" s="529">
        <v>0</v>
      </c>
      <c r="AT216" s="529">
        <v>0</v>
      </c>
      <c r="AU216" s="529">
        <v>0</v>
      </c>
      <c r="AV216" s="529">
        <v>0</v>
      </c>
      <c r="AW216" s="529">
        <v>672727.27272727271</v>
      </c>
      <c r="AX216" s="529">
        <v>0</v>
      </c>
      <c r="AY216" s="116">
        <v>0</v>
      </c>
      <c r="AZ216" s="42"/>
      <c r="BA216" s="529">
        <v>67272.727272727294</v>
      </c>
      <c r="BB216" s="529">
        <v>0</v>
      </c>
      <c r="BC216" s="529">
        <v>0</v>
      </c>
      <c r="BD216" s="529">
        <v>0</v>
      </c>
      <c r="BE216" s="529">
        <v>0</v>
      </c>
      <c r="BF216" s="529">
        <v>0</v>
      </c>
      <c r="BG216" s="529">
        <v>0</v>
      </c>
      <c r="BH216" s="529">
        <v>0</v>
      </c>
      <c r="BI216" s="529">
        <v>0</v>
      </c>
      <c r="BJ216" s="529">
        <v>0</v>
      </c>
      <c r="BK216" s="529">
        <v>67272.727272727294</v>
      </c>
      <c r="BL216" s="42" t="s">
        <v>7188</v>
      </c>
      <c r="BM216" s="350" t="s">
        <v>7413</v>
      </c>
      <c r="BS216" s="42"/>
      <c r="BT216" s="42"/>
      <c r="BU216" s="42"/>
      <c r="BV216" s="42"/>
      <c r="BW216" s="42"/>
      <c r="BX216" s="42"/>
      <c r="BY216" s="42"/>
      <c r="BZ216" s="42"/>
      <c r="CA216" s="42"/>
      <c r="CB216" s="42"/>
      <c r="CC216" s="42"/>
      <c r="CD216" s="42"/>
      <c r="CE216" s="42"/>
      <c r="CF216" s="42"/>
    </row>
    <row r="217" spans="1:84" ht="26">
      <c r="A217" s="104" t="s">
        <v>6297</v>
      </c>
      <c r="B217" s="337" t="s">
        <v>2016</v>
      </c>
      <c r="C217" s="337" t="s">
        <v>6316</v>
      </c>
      <c r="D217" s="104" t="s">
        <v>6333</v>
      </c>
      <c r="E217">
        <v>30036</v>
      </c>
      <c r="F217" s="507" t="s">
        <v>7007</v>
      </c>
      <c r="G217" s="106" t="s">
        <v>6412</v>
      </c>
      <c r="H217" s="106" t="s">
        <v>1963</v>
      </c>
      <c r="I217" s="106" t="s">
        <v>2002</v>
      </c>
      <c r="J217" s="106" t="s">
        <v>2003</v>
      </c>
      <c r="K217" s="106" t="s">
        <v>6413</v>
      </c>
      <c r="L217" s="433">
        <v>1</v>
      </c>
      <c r="M217" s="433">
        <v>0</v>
      </c>
      <c r="N217" s="433">
        <v>0</v>
      </c>
      <c r="O217" s="339">
        <v>1</v>
      </c>
      <c r="P217" s="339">
        <v>1</v>
      </c>
      <c r="Q217" s="339">
        <v>1</v>
      </c>
      <c r="R217" s="104">
        <v>2032</v>
      </c>
      <c r="S217" s="340">
        <v>0</v>
      </c>
      <c r="T217" s="340">
        <v>25000</v>
      </c>
      <c r="U217" s="340">
        <v>575000</v>
      </c>
      <c r="V217" s="340"/>
      <c r="W217" s="340"/>
      <c r="X217" s="340"/>
      <c r="Y217" s="340"/>
      <c r="Z217" s="340"/>
      <c r="AA217" s="340"/>
      <c r="AB217" s="340"/>
      <c r="AC217" s="340">
        <v>600000</v>
      </c>
      <c r="AD217" s="110"/>
      <c r="AF217" s="42" t="s">
        <v>550</v>
      </c>
      <c r="AG217" s="110">
        <v>0</v>
      </c>
      <c r="AH217" s="110">
        <v>600000</v>
      </c>
      <c r="AI217" s="42" t="s">
        <v>765</v>
      </c>
      <c r="AJ217" s="112">
        <v>0.90909090909090906</v>
      </c>
      <c r="AK217" s="112">
        <v>9.0909090909090939E-2</v>
      </c>
      <c r="AL217" s="529">
        <v>0</v>
      </c>
      <c r="AM217" s="529">
        <v>0</v>
      </c>
      <c r="AN217" s="529">
        <v>22727.272727272728</v>
      </c>
      <c r="AO217" s="529">
        <v>522727.27272727271</v>
      </c>
      <c r="AP217" s="529">
        <v>0</v>
      </c>
      <c r="AQ217" s="529">
        <v>0</v>
      </c>
      <c r="AR217" s="529">
        <v>0</v>
      </c>
      <c r="AS217" s="529">
        <v>0</v>
      </c>
      <c r="AT217" s="529">
        <v>0</v>
      </c>
      <c r="AU217" s="529">
        <v>0</v>
      </c>
      <c r="AV217" s="529">
        <v>0</v>
      </c>
      <c r="AW217" s="529">
        <v>545454.54545454541</v>
      </c>
      <c r="AX217" s="529">
        <v>0</v>
      </c>
      <c r="AY217" s="116">
        <v>0</v>
      </c>
      <c r="AZ217" s="42"/>
      <c r="BA217" s="529">
        <v>0</v>
      </c>
      <c r="BB217" s="529">
        <v>2272.7272727272734</v>
      </c>
      <c r="BC217" s="529">
        <v>52272.727272727287</v>
      </c>
      <c r="BD217" s="529">
        <v>0</v>
      </c>
      <c r="BE217" s="529">
        <v>0</v>
      </c>
      <c r="BF217" s="529">
        <v>0</v>
      </c>
      <c r="BG217" s="529">
        <v>0</v>
      </c>
      <c r="BH217" s="529">
        <v>0</v>
      </c>
      <c r="BI217" s="529">
        <v>0</v>
      </c>
      <c r="BJ217" s="529">
        <v>0</v>
      </c>
      <c r="BK217" s="529">
        <v>54545.454545454559</v>
      </c>
      <c r="BL217" s="42" t="s">
        <v>7188</v>
      </c>
      <c r="BM217" s="350" t="s">
        <v>7414</v>
      </c>
      <c r="BS217" s="42"/>
      <c r="BT217" s="42"/>
      <c r="BU217" s="42"/>
      <c r="BV217" s="42"/>
      <c r="BW217" s="42"/>
      <c r="BX217" s="42"/>
      <c r="BY217" s="42"/>
      <c r="BZ217" s="42"/>
      <c r="CA217" s="42"/>
      <c r="CB217" s="42"/>
      <c r="CC217" s="42"/>
      <c r="CD217" s="42"/>
      <c r="CE217" s="42"/>
      <c r="CF217" s="42"/>
    </row>
    <row r="218" spans="1:84" ht="52">
      <c r="A218" s="104" t="s">
        <v>6297</v>
      </c>
      <c r="B218" s="337" t="s">
        <v>2016</v>
      </c>
      <c r="C218" s="337" t="s">
        <v>6316</v>
      </c>
      <c r="D218" s="104" t="s">
        <v>6333</v>
      </c>
      <c r="E218">
        <v>30135</v>
      </c>
      <c r="F218" s="507" t="s">
        <v>7008</v>
      </c>
      <c r="G218" s="437" t="s">
        <v>6414</v>
      </c>
      <c r="H218" s="106" t="s">
        <v>1973</v>
      </c>
      <c r="I218" s="106" t="s">
        <v>2002</v>
      </c>
      <c r="J218" s="106" t="s">
        <v>2003</v>
      </c>
      <c r="K218" s="106" t="s">
        <v>6321</v>
      </c>
      <c r="L218" s="433">
        <v>1</v>
      </c>
      <c r="M218" s="433">
        <v>0</v>
      </c>
      <c r="N218" s="433">
        <v>0</v>
      </c>
      <c r="O218" s="339">
        <v>1</v>
      </c>
      <c r="P218" s="339">
        <v>1</v>
      </c>
      <c r="Q218" s="339">
        <v>1</v>
      </c>
      <c r="R218" s="104">
        <v>2036</v>
      </c>
      <c r="S218" s="340"/>
      <c r="T218" s="340">
        <v>50000</v>
      </c>
      <c r="U218" s="340">
        <v>500000</v>
      </c>
      <c r="V218" s="340">
        <v>3000000</v>
      </c>
      <c r="W218" s="340">
        <v>7000000</v>
      </c>
      <c r="X218" s="340"/>
      <c r="Y218" s="340"/>
      <c r="Z218" s="340"/>
      <c r="AA218" s="340"/>
      <c r="AB218" s="340"/>
      <c r="AC218" s="340">
        <v>10550000</v>
      </c>
      <c r="AD218" s="110"/>
      <c r="AF218" s="42" t="s">
        <v>538</v>
      </c>
      <c r="AG218" s="110">
        <v>0</v>
      </c>
      <c r="AH218" s="110">
        <v>10550000</v>
      </c>
      <c r="AI218" s="42" t="s">
        <v>764</v>
      </c>
      <c r="AJ218" s="112">
        <v>0.66666666666666663</v>
      </c>
      <c r="AK218" s="112">
        <v>0.33333333333333337</v>
      </c>
      <c r="AL218" s="529">
        <v>0</v>
      </c>
      <c r="AM218" s="529">
        <v>0</v>
      </c>
      <c r="AN218" s="529">
        <v>33333.333333333328</v>
      </c>
      <c r="AO218" s="529">
        <v>333333.33333333331</v>
      </c>
      <c r="AP218" s="529">
        <v>2000000</v>
      </c>
      <c r="AQ218" s="529">
        <v>4666666.666666666</v>
      </c>
      <c r="AR218" s="529">
        <v>0</v>
      </c>
      <c r="AS218" s="529">
        <v>0</v>
      </c>
      <c r="AT218" s="529">
        <v>0</v>
      </c>
      <c r="AU218" s="529">
        <v>0</v>
      </c>
      <c r="AV218" s="529">
        <v>0</v>
      </c>
      <c r="AW218" s="529">
        <v>7033333.3333333321</v>
      </c>
      <c r="AX218" s="529">
        <v>0</v>
      </c>
      <c r="AY218" s="116">
        <v>0</v>
      </c>
      <c r="AZ218" s="42"/>
      <c r="BA218" s="529">
        <v>0</v>
      </c>
      <c r="BB218" s="529">
        <v>16666.666666666668</v>
      </c>
      <c r="BC218" s="529">
        <v>166666.66666666669</v>
      </c>
      <c r="BD218" s="529">
        <v>1000000.0000000001</v>
      </c>
      <c r="BE218" s="529">
        <v>2333333.3333333335</v>
      </c>
      <c r="BF218" s="529">
        <v>0</v>
      </c>
      <c r="BG218" s="529">
        <v>0</v>
      </c>
      <c r="BH218" s="529">
        <v>0</v>
      </c>
      <c r="BI218" s="529">
        <v>0</v>
      </c>
      <c r="BJ218" s="529">
        <v>0</v>
      </c>
      <c r="BK218" s="529">
        <v>3516666.666666667</v>
      </c>
      <c r="BL218" s="42" t="s">
        <v>7188</v>
      </c>
      <c r="BM218" s="350" t="s">
        <v>7415</v>
      </c>
      <c r="BS218" s="42"/>
      <c r="BT218" s="42"/>
      <c r="BU218" s="42"/>
      <c r="BV218" s="42"/>
      <c r="BW218" s="42"/>
      <c r="BX218" s="42"/>
      <c r="BY218" s="42"/>
      <c r="BZ218" s="42"/>
      <c r="CA218" s="42"/>
      <c r="CB218" s="42"/>
      <c r="CC218" s="42"/>
      <c r="CD218" s="42"/>
      <c r="CE218" s="42"/>
      <c r="CF218" s="42"/>
    </row>
    <row r="219" spans="1:84" ht="26">
      <c r="A219" s="104" t="s">
        <v>6297</v>
      </c>
      <c r="B219" s="337" t="s">
        <v>2016</v>
      </c>
      <c r="C219" s="337" t="s">
        <v>6316</v>
      </c>
      <c r="D219" s="104" t="s">
        <v>6333</v>
      </c>
      <c r="E219">
        <v>30136</v>
      </c>
      <c r="F219" s="507" t="s">
        <v>7009</v>
      </c>
      <c r="G219" s="106" t="s">
        <v>6394</v>
      </c>
      <c r="H219" s="106" t="s">
        <v>1975</v>
      </c>
      <c r="I219" s="106" t="s">
        <v>2002</v>
      </c>
      <c r="J219" s="106" t="s">
        <v>2003</v>
      </c>
      <c r="K219" s="106" t="s">
        <v>6393</v>
      </c>
      <c r="L219" s="433">
        <v>1</v>
      </c>
      <c r="M219" s="433">
        <v>0</v>
      </c>
      <c r="N219" s="433">
        <v>0</v>
      </c>
      <c r="O219" s="339">
        <v>1</v>
      </c>
      <c r="P219" s="339">
        <v>1</v>
      </c>
      <c r="Q219" s="339">
        <v>1</v>
      </c>
      <c r="R219" s="42">
        <v>2031</v>
      </c>
      <c r="S219" s="340">
        <v>20000</v>
      </c>
      <c r="T219" s="340">
        <v>500000</v>
      </c>
      <c r="U219" s="340"/>
      <c r="V219" s="340"/>
      <c r="W219" s="340"/>
      <c r="X219" s="340"/>
      <c r="Y219" s="340"/>
      <c r="Z219" s="340"/>
      <c r="AA219" s="340"/>
      <c r="AB219" s="340"/>
      <c r="AC219" s="340">
        <v>520000</v>
      </c>
      <c r="AD219" s="110"/>
      <c r="AF219" s="42" t="s">
        <v>532</v>
      </c>
      <c r="AG219" s="110">
        <v>0</v>
      </c>
      <c r="AH219" s="110">
        <v>520000</v>
      </c>
      <c r="AI219" s="42" t="s">
        <v>765</v>
      </c>
      <c r="AJ219" s="112">
        <v>1</v>
      </c>
      <c r="AK219" s="112">
        <v>0</v>
      </c>
      <c r="AL219" s="529">
        <v>0</v>
      </c>
      <c r="AM219" s="529">
        <v>20000</v>
      </c>
      <c r="AN219" s="529">
        <v>500000</v>
      </c>
      <c r="AO219" s="529">
        <v>0</v>
      </c>
      <c r="AP219" s="529">
        <v>0</v>
      </c>
      <c r="AQ219" s="529">
        <v>0</v>
      </c>
      <c r="AR219" s="529">
        <v>0</v>
      </c>
      <c r="AS219" s="529">
        <v>0</v>
      </c>
      <c r="AT219" s="529">
        <v>0</v>
      </c>
      <c r="AU219" s="529">
        <v>0</v>
      </c>
      <c r="AV219" s="529">
        <v>0</v>
      </c>
      <c r="AW219" s="529">
        <v>520000</v>
      </c>
      <c r="AX219" s="529">
        <v>0</v>
      </c>
      <c r="AY219" s="116">
        <v>0</v>
      </c>
      <c r="AZ219" s="42"/>
      <c r="BA219" s="529">
        <v>0</v>
      </c>
      <c r="BB219" s="529">
        <v>0</v>
      </c>
      <c r="BC219" s="529">
        <v>0</v>
      </c>
      <c r="BD219" s="529">
        <v>0</v>
      </c>
      <c r="BE219" s="529">
        <v>0</v>
      </c>
      <c r="BF219" s="529">
        <v>0</v>
      </c>
      <c r="BG219" s="529">
        <v>0</v>
      </c>
      <c r="BH219" s="529">
        <v>0</v>
      </c>
      <c r="BI219" s="529">
        <v>0</v>
      </c>
      <c r="BJ219" s="529">
        <v>0</v>
      </c>
      <c r="BK219" s="529">
        <v>0</v>
      </c>
      <c r="BL219" s="42" t="s">
        <v>7188</v>
      </c>
      <c r="BM219" s="350" t="s">
        <v>7416</v>
      </c>
      <c r="BS219" s="42"/>
      <c r="BT219" s="42"/>
      <c r="BU219" s="42"/>
      <c r="BV219" s="42"/>
      <c r="BW219" s="42"/>
      <c r="BX219" s="42"/>
      <c r="BY219" s="42"/>
      <c r="BZ219" s="42"/>
      <c r="CA219" s="42"/>
      <c r="CB219" s="42"/>
      <c r="CC219" s="42"/>
      <c r="CD219" s="42"/>
      <c r="CE219" s="42"/>
      <c r="CF219" s="42"/>
    </row>
    <row r="220" spans="1:84" ht="26">
      <c r="A220" s="104" t="s">
        <v>6297</v>
      </c>
      <c r="B220" s="337" t="s">
        <v>2016</v>
      </c>
      <c r="C220" s="337" t="s">
        <v>6316</v>
      </c>
      <c r="D220" s="104" t="s">
        <v>6333</v>
      </c>
      <c r="E220">
        <v>30153</v>
      </c>
      <c r="F220" s="507" t="s">
        <v>7010</v>
      </c>
      <c r="G220" s="106" t="s">
        <v>6412</v>
      </c>
      <c r="H220" s="106" t="s">
        <v>1966</v>
      </c>
      <c r="I220" s="106" t="s">
        <v>2002</v>
      </c>
      <c r="J220" s="106" t="s">
        <v>2003</v>
      </c>
      <c r="K220" s="106" t="s">
        <v>6415</v>
      </c>
      <c r="L220" s="433">
        <v>1</v>
      </c>
      <c r="M220" s="433">
        <v>0</v>
      </c>
      <c r="N220" s="433">
        <v>0</v>
      </c>
      <c r="O220" s="339">
        <v>1</v>
      </c>
      <c r="P220" s="339">
        <v>1</v>
      </c>
      <c r="Q220" s="339">
        <v>1</v>
      </c>
      <c r="R220" s="104">
        <v>2046</v>
      </c>
      <c r="S220" s="340">
        <v>25000</v>
      </c>
      <c r="T220" s="340">
        <v>575000</v>
      </c>
      <c r="U220" s="340"/>
      <c r="V220" s="340"/>
      <c r="W220" s="340"/>
      <c r="X220" s="340"/>
      <c r="Y220" s="340"/>
      <c r="Z220" s="340"/>
      <c r="AA220" s="340"/>
      <c r="AB220" s="340"/>
      <c r="AC220" s="340">
        <v>600000</v>
      </c>
      <c r="AD220" s="110"/>
      <c r="AF220" s="42" t="s">
        <v>535</v>
      </c>
      <c r="AG220" s="110">
        <v>0</v>
      </c>
      <c r="AH220" s="110">
        <v>600000</v>
      </c>
      <c r="AI220" s="42" t="s">
        <v>764</v>
      </c>
      <c r="AJ220" s="112">
        <v>0.4</v>
      </c>
      <c r="AK220" s="112">
        <v>0.6</v>
      </c>
      <c r="AL220" s="529">
        <v>0</v>
      </c>
      <c r="AM220" s="529">
        <v>10000</v>
      </c>
      <c r="AN220" s="529">
        <v>230000</v>
      </c>
      <c r="AO220" s="529">
        <v>0</v>
      </c>
      <c r="AP220" s="529">
        <v>0</v>
      </c>
      <c r="AQ220" s="529">
        <v>0</v>
      </c>
      <c r="AR220" s="529">
        <v>0</v>
      </c>
      <c r="AS220" s="529">
        <v>0</v>
      </c>
      <c r="AT220" s="529">
        <v>0</v>
      </c>
      <c r="AU220" s="529">
        <v>0</v>
      </c>
      <c r="AV220" s="529">
        <v>0</v>
      </c>
      <c r="AW220" s="529">
        <v>240000</v>
      </c>
      <c r="AX220" s="529">
        <v>0</v>
      </c>
      <c r="AY220" s="116">
        <v>0</v>
      </c>
      <c r="AZ220" s="42"/>
      <c r="BA220" s="529">
        <v>15000</v>
      </c>
      <c r="BB220" s="529">
        <v>345000</v>
      </c>
      <c r="BC220" s="529">
        <v>0</v>
      </c>
      <c r="BD220" s="529">
        <v>0</v>
      </c>
      <c r="BE220" s="529">
        <v>0</v>
      </c>
      <c r="BF220" s="529">
        <v>0</v>
      </c>
      <c r="BG220" s="529">
        <v>0</v>
      </c>
      <c r="BH220" s="529">
        <v>0</v>
      </c>
      <c r="BI220" s="529">
        <v>0</v>
      </c>
      <c r="BJ220" s="529">
        <v>0</v>
      </c>
      <c r="BK220" s="529">
        <v>360000</v>
      </c>
      <c r="BL220" s="42" t="s">
        <v>7188</v>
      </c>
      <c r="BM220" s="350" t="s">
        <v>7417</v>
      </c>
      <c r="BS220" s="42"/>
      <c r="BT220" s="42"/>
      <c r="BU220" s="42"/>
      <c r="BV220" s="42"/>
      <c r="BW220" s="42"/>
      <c r="BX220" s="42"/>
      <c r="BY220" s="42"/>
      <c r="BZ220" s="42"/>
      <c r="CA220" s="42"/>
      <c r="CB220" s="42"/>
      <c r="CC220" s="42"/>
      <c r="CD220" s="42"/>
      <c r="CE220" s="42"/>
      <c r="CF220" s="42"/>
    </row>
    <row r="221" spans="1:84" ht="26">
      <c r="A221" s="104" t="s">
        <v>6297</v>
      </c>
      <c r="B221" s="337" t="s">
        <v>2016</v>
      </c>
      <c r="C221" s="337" t="s">
        <v>6316</v>
      </c>
      <c r="D221" s="104" t="s">
        <v>6333</v>
      </c>
      <c r="E221">
        <v>30165</v>
      </c>
      <c r="F221" s="507" t="s">
        <v>7011</v>
      </c>
      <c r="G221" s="106" t="s">
        <v>6394</v>
      </c>
      <c r="H221" s="106" t="s">
        <v>1973</v>
      </c>
      <c r="I221" s="106" t="s">
        <v>2002</v>
      </c>
      <c r="J221" s="106" t="s">
        <v>2003</v>
      </c>
      <c r="K221" s="106" t="s">
        <v>6359</v>
      </c>
      <c r="L221" s="433">
        <v>1</v>
      </c>
      <c r="M221" s="433">
        <v>0</v>
      </c>
      <c r="N221" s="433">
        <v>0</v>
      </c>
      <c r="O221" s="339">
        <v>1</v>
      </c>
      <c r="P221" s="339">
        <v>1</v>
      </c>
      <c r="Q221" s="339">
        <v>1</v>
      </c>
      <c r="R221" s="104">
        <v>2032</v>
      </c>
      <c r="S221" s="340">
        <v>20000</v>
      </c>
      <c r="T221" s="340">
        <v>550000</v>
      </c>
      <c r="U221" s="340"/>
      <c r="V221" s="340"/>
      <c r="W221" s="340"/>
      <c r="X221" s="340"/>
      <c r="Y221" s="340"/>
      <c r="Z221" s="340"/>
      <c r="AA221" s="340"/>
      <c r="AB221" s="340"/>
      <c r="AC221" s="340">
        <v>570000</v>
      </c>
      <c r="AD221" s="110"/>
      <c r="AF221" s="42" t="s">
        <v>536</v>
      </c>
      <c r="AG221" s="110">
        <v>0</v>
      </c>
      <c r="AH221" s="110">
        <v>570000</v>
      </c>
      <c r="AI221" s="42" t="s">
        <v>764</v>
      </c>
      <c r="AJ221" s="112">
        <v>0.90909090909090906</v>
      </c>
      <c r="AK221" s="112">
        <v>9.0909090909090939E-2</v>
      </c>
      <c r="AL221" s="529">
        <v>0</v>
      </c>
      <c r="AM221" s="529">
        <v>18181.81818181818</v>
      </c>
      <c r="AN221" s="529">
        <v>500000</v>
      </c>
      <c r="AO221" s="529">
        <v>0</v>
      </c>
      <c r="AP221" s="529">
        <v>0</v>
      </c>
      <c r="AQ221" s="529">
        <v>0</v>
      </c>
      <c r="AR221" s="529">
        <v>0</v>
      </c>
      <c r="AS221" s="529">
        <v>0</v>
      </c>
      <c r="AT221" s="529">
        <v>0</v>
      </c>
      <c r="AU221" s="529">
        <v>0</v>
      </c>
      <c r="AV221" s="529">
        <v>0</v>
      </c>
      <c r="AW221" s="529">
        <v>518181.81818181818</v>
      </c>
      <c r="AX221" s="529">
        <v>0</v>
      </c>
      <c r="AY221" s="116">
        <v>0</v>
      </c>
      <c r="AZ221" s="42"/>
      <c r="BA221" s="529">
        <v>1818.1818181818187</v>
      </c>
      <c r="BB221" s="529">
        <v>50000.000000000015</v>
      </c>
      <c r="BC221" s="529">
        <v>0</v>
      </c>
      <c r="BD221" s="529">
        <v>0</v>
      </c>
      <c r="BE221" s="529">
        <v>0</v>
      </c>
      <c r="BF221" s="529">
        <v>0</v>
      </c>
      <c r="BG221" s="529">
        <v>0</v>
      </c>
      <c r="BH221" s="529">
        <v>0</v>
      </c>
      <c r="BI221" s="529">
        <v>0</v>
      </c>
      <c r="BJ221" s="529">
        <v>0</v>
      </c>
      <c r="BK221" s="529">
        <v>51818.181818181831</v>
      </c>
      <c r="BL221" s="42" t="s">
        <v>7188</v>
      </c>
      <c r="BM221" s="350" t="s">
        <v>7418</v>
      </c>
      <c r="BS221" s="42"/>
      <c r="BT221" s="42"/>
      <c r="BU221" s="42"/>
      <c r="BV221" s="42"/>
      <c r="BW221" s="42"/>
      <c r="BX221" s="42"/>
      <c r="BY221" s="42"/>
      <c r="BZ221" s="42"/>
      <c r="CA221" s="42"/>
      <c r="CB221" s="42"/>
      <c r="CC221" s="42"/>
      <c r="CD221" s="42"/>
      <c r="CE221" s="42"/>
      <c r="CF221" s="42"/>
    </row>
    <row r="222" spans="1:84" ht="78">
      <c r="A222" s="104" t="s">
        <v>6297</v>
      </c>
      <c r="B222" s="337" t="s">
        <v>2016</v>
      </c>
      <c r="C222" s="337" t="s">
        <v>6316</v>
      </c>
      <c r="D222" s="104" t="s">
        <v>6333</v>
      </c>
      <c r="E222">
        <v>30212</v>
      </c>
      <c r="F222" s="507" t="s">
        <v>7072</v>
      </c>
      <c r="G222" s="437" t="s">
        <v>6942</v>
      </c>
      <c r="H222" s="106" t="s">
        <v>5996</v>
      </c>
      <c r="I222" s="106" t="s">
        <v>2002</v>
      </c>
      <c r="J222" s="106" t="s">
        <v>2003</v>
      </c>
      <c r="K222" s="106" t="s">
        <v>6304</v>
      </c>
      <c r="L222" s="433">
        <v>0.75</v>
      </c>
      <c r="M222" s="433">
        <v>0.25</v>
      </c>
      <c r="N222" s="433">
        <v>0</v>
      </c>
      <c r="O222" s="339">
        <v>0.75</v>
      </c>
      <c r="P222" s="339">
        <v>0.75</v>
      </c>
      <c r="Q222" s="339">
        <v>0.75</v>
      </c>
      <c r="R222" s="104">
        <v>2046</v>
      </c>
      <c r="S222" s="340"/>
      <c r="T222" s="340"/>
      <c r="U222" s="340">
        <v>340000</v>
      </c>
      <c r="V222" s="340"/>
      <c r="W222" s="340"/>
      <c r="X222" s="340"/>
      <c r="Y222" s="340"/>
      <c r="Z222" s="340"/>
      <c r="AA222" s="340"/>
      <c r="AB222" s="340"/>
      <c r="AC222" s="340">
        <v>340000</v>
      </c>
      <c r="AD222" s="110"/>
      <c r="AF222" s="42" t="s">
        <v>552</v>
      </c>
      <c r="AG222" s="110">
        <v>0</v>
      </c>
      <c r="AH222" s="110">
        <v>340000</v>
      </c>
      <c r="AI222" s="42" t="s">
        <v>764</v>
      </c>
      <c r="AJ222" s="112">
        <v>0.4</v>
      </c>
      <c r="AK222" s="112">
        <v>0.6</v>
      </c>
      <c r="AL222" s="529">
        <v>85000</v>
      </c>
      <c r="AM222" s="529">
        <v>0</v>
      </c>
      <c r="AN222" s="529">
        <v>0</v>
      </c>
      <c r="AO222" s="529">
        <v>102000</v>
      </c>
      <c r="AP222" s="529">
        <v>0</v>
      </c>
      <c r="AQ222" s="529">
        <v>0</v>
      </c>
      <c r="AR222" s="529">
        <v>0</v>
      </c>
      <c r="AS222" s="529">
        <v>0</v>
      </c>
      <c r="AT222" s="529">
        <v>0</v>
      </c>
      <c r="AU222" s="529">
        <v>0</v>
      </c>
      <c r="AV222" s="529">
        <v>0</v>
      </c>
      <c r="AW222" s="529">
        <v>102000</v>
      </c>
      <c r="AX222" s="529">
        <v>0</v>
      </c>
      <c r="AY222" s="116">
        <v>0</v>
      </c>
      <c r="AZ222" s="42"/>
      <c r="BA222" s="529">
        <v>0</v>
      </c>
      <c r="BB222" s="529">
        <v>0</v>
      </c>
      <c r="BC222" s="529">
        <v>153000</v>
      </c>
      <c r="BD222" s="529">
        <v>0</v>
      </c>
      <c r="BE222" s="529">
        <v>0</v>
      </c>
      <c r="BF222" s="529">
        <v>0</v>
      </c>
      <c r="BG222" s="529">
        <v>0</v>
      </c>
      <c r="BH222" s="529">
        <v>0</v>
      </c>
      <c r="BI222" s="529">
        <v>0</v>
      </c>
      <c r="BJ222" s="529">
        <v>0</v>
      </c>
      <c r="BK222" s="529">
        <v>153000</v>
      </c>
      <c r="BL222" s="42" t="s">
        <v>7188</v>
      </c>
      <c r="BM222" s="350" t="s">
        <v>7419</v>
      </c>
      <c r="BS222" s="42"/>
      <c r="BT222" s="42"/>
      <c r="BU222" s="42"/>
      <c r="BV222" s="42"/>
      <c r="BW222" s="42"/>
      <c r="BX222" s="42"/>
      <c r="BY222" s="42"/>
      <c r="BZ222" s="42"/>
      <c r="CA222" s="42"/>
      <c r="CB222" s="42"/>
      <c r="CC222" s="42"/>
      <c r="CD222" s="42"/>
      <c r="CE222" s="42"/>
      <c r="CF222" s="42"/>
    </row>
    <row r="223" spans="1:84" ht="26">
      <c r="A223" s="104" t="s">
        <v>6297</v>
      </c>
      <c r="B223" s="337" t="s">
        <v>2016</v>
      </c>
      <c r="C223" s="348" t="s">
        <v>6416</v>
      </c>
      <c r="D223" s="349" t="s">
        <v>6417</v>
      </c>
      <c r="E223" t="s">
        <v>6417</v>
      </c>
      <c r="F223" s="366" t="s">
        <v>6418</v>
      </c>
      <c r="G223" s="351" t="s">
        <v>1320</v>
      </c>
      <c r="H223" s="350" t="s">
        <v>6419</v>
      </c>
      <c r="I223" s="350" t="s">
        <v>2002</v>
      </c>
      <c r="J223" s="106" t="s">
        <v>2003</v>
      </c>
      <c r="K223" s="350" t="s">
        <v>5976</v>
      </c>
      <c r="L223" s="433">
        <v>1</v>
      </c>
      <c r="M223" s="443">
        <v>0</v>
      </c>
      <c r="N223" s="443">
        <v>0</v>
      </c>
      <c r="O223" s="352">
        <v>0.75</v>
      </c>
      <c r="P223" s="352">
        <v>0.75</v>
      </c>
      <c r="Q223" s="352">
        <v>0.75</v>
      </c>
      <c r="R223" s="42">
        <v>2031</v>
      </c>
      <c r="S223" s="340"/>
      <c r="T223" s="340"/>
      <c r="U223" s="340"/>
      <c r="V223" s="340">
        <v>63938201</v>
      </c>
      <c r="W223" s="340">
        <v>65823660</v>
      </c>
      <c r="X223" s="340">
        <v>96035785</v>
      </c>
      <c r="Y223" s="340">
        <v>79800000</v>
      </c>
      <c r="Z223" s="340">
        <v>124737183</v>
      </c>
      <c r="AA223" s="340">
        <v>111135531</v>
      </c>
      <c r="AB223" s="340">
        <v>141760032</v>
      </c>
      <c r="AC223" s="340">
        <v>683230392</v>
      </c>
      <c r="AD223" s="110"/>
      <c r="AF223" s="42" t="s">
        <v>526</v>
      </c>
      <c r="AG223" s="110">
        <v>0</v>
      </c>
      <c r="AH223" s="110">
        <v>683230392</v>
      </c>
      <c r="AI223" s="42" t="s">
        <v>765</v>
      </c>
      <c r="AJ223" s="112">
        <v>1</v>
      </c>
      <c r="AK223" s="112">
        <v>0</v>
      </c>
      <c r="AL223" s="529">
        <v>170807598</v>
      </c>
      <c r="AM223" s="529">
        <v>0</v>
      </c>
      <c r="AN223" s="529">
        <v>0</v>
      </c>
      <c r="AO223" s="529">
        <v>0</v>
      </c>
      <c r="AP223" s="529">
        <v>47953650.75</v>
      </c>
      <c r="AQ223" s="529">
        <v>49367745</v>
      </c>
      <c r="AR223" s="529">
        <v>72026838.75</v>
      </c>
      <c r="AS223" s="529">
        <v>59850000</v>
      </c>
      <c r="AT223" s="529">
        <v>93552887.25</v>
      </c>
      <c r="AU223" s="529">
        <v>83351648.25</v>
      </c>
      <c r="AV223" s="529">
        <v>106320024</v>
      </c>
      <c r="AW223" s="529">
        <v>512422794</v>
      </c>
      <c r="AX223" s="529">
        <v>0</v>
      </c>
      <c r="AY223" s="116">
        <v>0</v>
      </c>
      <c r="AZ223" s="42"/>
      <c r="BA223" s="529">
        <v>0</v>
      </c>
      <c r="BB223" s="529">
        <v>0</v>
      </c>
      <c r="BC223" s="529">
        <v>0</v>
      </c>
      <c r="BD223" s="529">
        <v>0</v>
      </c>
      <c r="BE223" s="529">
        <v>0</v>
      </c>
      <c r="BF223" s="529">
        <v>0</v>
      </c>
      <c r="BG223" s="529">
        <v>0</v>
      </c>
      <c r="BH223" s="529">
        <v>0</v>
      </c>
      <c r="BI223" s="529">
        <v>0</v>
      </c>
      <c r="BJ223" s="529">
        <v>0</v>
      </c>
      <c r="BK223" s="529">
        <v>0</v>
      </c>
      <c r="BL223" s="42" t="s">
        <v>7188</v>
      </c>
      <c r="BM223" s="350" t="s">
        <v>7420</v>
      </c>
      <c r="BS223" s="42"/>
      <c r="BT223" s="42"/>
      <c r="BU223" s="42"/>
      <c r="BV223" s="42"/>
      <c r="BW223" s="42"/>
      <c r="BX223" s="42"/>
      <c r="BY223" s="42"/>
      <c r="BZ223" s="42"/>
      <c r="CA223" s="42"/>
      <c r="CB223" s="42"/>
      <c r="CC223" s="42"/>
      <c r="CD223" s="42"/>
      <c r="CE223" s="42"/>
      <c r="CF223" s="42"/>
    </row>
    <row r="224" spans="1:84" ht="26">
      <c r="A224" s="353" t="s">
        <v>6297</v>
      </c>
      <c r="B224" s="337" t="s">
        <v>2016</v>
      </c>
      <c r="C224" s="354" t="s">
        <v>6312</v>
      </c>
      <c r="D224" s="355" t="s">
        <v>6420</v>
      </c>
      <c r="E224">
        <v>20402</v>
      </c>
      <c r="F224" s="507" t="s">
        <v>7012</v>
      </c>
      <c r="G224" s="442" t="s">
        <v>6421</v>
      </c>
      <c r="H224" s="356" t="s">
        <v>5961</v>
      </c>
      <c r="I224" s="356" t="s">
        <v>2002</v>
      </c>
      <c r="J224" s="356" t="s">
        <v>2003</v>
      </c>
      <c r="K224" s="356" t="s">
        <v>6422</v>
      </c>
      <c r="L224" s="444">
        <v>0.25</v>
      </c>
      <c r="M224" s="444" t="s">
        <v>6423</v>
      </c>
      <c r="N224" s="444">
        <v>0.75</v>
      </c>
      <c r="O224" s="445">
        <v>0.25</v>
      </c>
      <c r="P224" s="445">
        <v>0.25</v>
      </c>
      <c r="Q224" s="357">
        <v>0.25</v>
      </c>
      <c r="R224" s="42">
        <v>2031</v>
      </c>
      <c r="S224" s="446">
        <v>50000</v>
      </c>
      <c r="T224" s="446">
        <v>1361000</v>
      </c>
      <c r="U224" s="446"/>
      <c r="V224" s="446"/>
      <c r="W224" s="446"/>
      <c r="X224" s="446"/>
      <c r="Y224" s="446"/>
      <c r="Z224" s="446"/>
      <c r="AA224" s="446"/>
      <c r="AB224" s="446"/>
      <c r="AC224" s="446">
        <v>1411000</v>
      </c>
      <c r="AD224" s="110"/>
      <c r="AF224" s="42" t="s">
        <v>544</v>
      </c>
      <c r="AG224" s="110">
        <v>0</v>
      </c>
      <c r="AH224" s="110">
        <v>1411000</v>
      </c>
      <c r="AI224" s="42" t="s">
        <v>765</v>
      </c>
      <c r="AJ224" s="112">
        <v>1</v>
      </c>
      <c r="AK224" s="112">
        <v>0</v>
      </c>
      <c r="AL224" s="529">
        <v>1058250</v>
      </c>
      <c r="AM224" s="529">
        <v>12500</v>
      </c>
      <c r="AN224" s="529">
        <v>340250</v>
      </c>
      <c r="AO224" s="529">
        <v>0</v>
      </c>
      <c r="AP224" s="529">
        <v>0</v>
      </c>
      <c r="AQ224" s="529">
        <v>0</v>
      </c>
      <c r="AR224" s="529">
        <v>0</v>
      </c>
      <c r="AS224" s="529">
        <v>0</v>
      </c>
      <c r="AT224" s="529">
        <v>0</v>
      </c>
      <c r="AU224" s="529">
        <v>0</v>
      </c>
      <c r="AV224" s="529">
        <v>0</v>
      </c>
      <c r="AW224" s="529">
        <v>352750</v>
      </c>
      <c r="AX224" s="529">
        <v>0</v>
      </c>
      <c r="AY224" s="116">
        <v>0</v>
      </c>
      <c r="AZ224" s="42"/>
      <c r="BA224" s="529">
        <v>0</v>
      </c>
      <c r="BB224" s="529">
        <v>0</v>
      </c>
      <c r="BC224" s="529">
        <v>0</v>
      </c>
      <c r="BD224" s="529">
        <v>0</v>
      </c>
      <c r="BE224" s="529">
        <v>0</v>
      </c>
      <c r="BF224" s="529">
        <v>0</v>
      </c>
      <c r="BG224" s="529">
        <v>0</v>
      </c>
      <c r="BH224" s="529">
        <v>0</v>
      </c>
      <c r="BI224" s="529">
        <v>0</v>
      </c>
      <c r="BJ224" s="529">
        <v>0</v>
      </c>
      <c r="BK224" s="529">
        <v>0</v>
      </c>
      <c r="BL224" s="42" t="s">
        <v>7188</v>
      </c>
      <c r="BM224" s="350" t="s">
        <v>7421</v>
      </c>
      <c r="BS224" s="42"/>
      <c r="BT224" s="42"/>
      <c r="BU224" s="42"/>
      <c r="BV224" s="42"/>
      <c r="BW224" s="42"/>
      <c r="BX224" s="42"/>
      <c r="BY224" s="42"/>
      <c r="BZ224" s="42"/>
      <c r="CA224" s="42"/>
      <c r="CB224" s="42"/>
      <c r="CC224" s="42"/>
      <c r="CD224" s="42"/>
      <c r="CE224" s="42"/>
      <c r="CF224" s="42"/>
    </row>
    <row r="225" spans="1:84" ht="26">
      <c r="A225" s="353" t="s">
        <v>6297</v>
      </c>
      <c r="B225" s="337" t="s">
        <v>2016</v>
      </c>
      <c r="C225" s="354" t="s">
        <v>6316</v>
      </c>
      <c r="D225" s="354" t="s">
        <v>6333</v>
      </c>
      <c r="E225">
        <v>30818</v>
      </c>
      <c r="F225" s="510" t="s">
        <v>7013</v>
      </c>
      <c r="G225" s="447" t="s">
        <v>6412</v>
      </c>
      <c r="H225" s="447" t="s">
        <v>1973</v>
      </c>
      <c r="I225" s="356" t="s">
        <v>2002</v>
      </c>
      <c r="J225" s="356" t="s">
        <v>2003</v>
      </c>
      <c r="K225" s="356" t="s">
        <v>6359</v>
      </c>
      <c r="L225" s="357">
        <v>1</v>
      </c>
      <c r="M225" s="357">
        <v>0</v>
      </c>
      <c r="N225" s="357">
        <v>0</v>
      </c>
      <c r="O225" s="358">
        <v>1</v>
      </c>
      <c r="P225" s="358">
        <v>1</v>
      </c>
      <c r="Q225" s="358">
        <v>1</v>
      </c>
      <c r="R225" s="353">
        <v>2046</v>
      </c>
      <c r="S225" s="446"/>
      <c r="T225" s="446">
        <v>375000</v>
      </c>
      <c r="U225" s="446"/>
      <c r="V225" s="446"/>
      <c r="W225" s="446"/>
      <c r="X225" s="446"/>
      <c r="Y225" s="446"/>
      <c r="Z225" s="446"/>
      <c r="AA225" s="446"/>
      <c r="AB225" s="446"/>
      <c r="AC225" s="446">
        <v>375000</v>
      </c>
      <c r="AD225" s="110"/>
      <c r="AF225" s="42" t="s">
        <v>536</v>
      </c>
      <c r="AG225" s="110">
        <v>0</v>
      </c>
      <c r="AH225" s="110">
        <v>375000</v>
      </c>
      <c r="AI225" s="42" t="s">
        <v>764</v>
      </c>
      <c r="AJ225" s="112">
        <v>0.4</v>
      </c>
      <c r="AK225" s="112">
        <v>0.6</v>
      </c>
      <c r="AL225" s="529">
        <v>0</v>
      </c>
      <c r="AM225" s="529">
        <v>0</v>
      </c>
      <c r="AN225" s="529">
        <v>150000</v>
      </c>
      <c r="AO225" s="529">
        <v>0</v>
      </c>
      <c r="AP225" s="529">
        <v>0</v>
      </c>
      <c r="AQ225" s="529">
        <v>0</v>
      </c>
      <c r="AR225" s="529">
        <v>0</v>
      </c>
      <c r="AS225" s="529">
        <v>0</v>
      </c>
      <c r="AT225" s="529">
        <v>0</v>
      </c>
      <c r="AU225" s="529">
        <v>0</v>
      </c>
      <c r="AV225" s="529">
        <v>0</v>
      </c>
      <c r="AW225" s="529">
        <v>150000</v>
      </c>
      <c r="AX225" s="529">
        <v>0</v>
      </c>
      <c r="AY225" s="116">
        <v>0</v>
      </c>
      <c r="AZ225" s="42"/>
      <c r="BA225" s="529">
        <v>0</v>
      </c>
      <c r="BB225" s="529">
        <v>225000</v>
      </c>
      <c r="BC225" s="529">
        <v>0</v>
      </c>
      <c r="BD225" s="529">
        <v>0</v>
      </c>
      <c r="BE225" s="529">
        <v>0</v>
      </c>
      <c r="BF225" s="529">
        <v>0</v>
      </c>
      <c r="BG225" s="529">
        <v>0</v>
      </c>
      <c r="BH225" s="529">
        <v>0</v>
      </c>
      <c r="BI225" s="529">
        <v>0</v>
      </c>
      <c r="BJ225" s="529">
        <v>0</v>
      </c>
      <c r="BK225" s="529">
        <v>225000</v>
      </c>
      <c r="BL225" s="42" t="s">
        <v>7188</v>
      </c>
      <c r="BM225" s="350" t="s">
        <v>7422</v>
      </c>
      <c r="BS225" s="42"/>
      <c r="BT225" s="42"/>
      <c r="BU225" s="42"/>
      <c r="BV225" s="42"/>
      <c r="BW225" s="42"/>
      <c r="BX225" s="42"/>
      <c r="BY225" s="42"/>
      <c r="BZ225" s="42"/>
      <c r="CA225" s="42"/>
      <c r="CB225" s="42"/>
      <c r="CC225" s="42"/>
      <c r="CD225" s="42"/>
      <c r="CE225" s="42"/>
      <c r="CF225" s="42"/>
    </row>
    <row r="226" spans="1:84" ht="26">
      <c r="A226" s="424" t="s">
        <v>6424</v>
      </c>
      <c r="B226" s="42" t="s">
        <v>15</v>
      </c>
      <c r="C226" s="42"/>
      <c r="D226" s="42"/>
      <c r="E226" s="42"/>
      <c r="F226" s="497" t="s">
        <v>6425</v>
      </c>
      <c r="G226" s="28" t="s">
        <v>6426</v>
      </c>
      <c r="H226" s="28" t="s">
        <v>6427</v>
      </c>
      <c r="I226" s="28" t="s">
        <v>6428</v>
      </c>
      <c r="J226" s="106" t="s">
        <v>2277</v>
      </c>
      <c r="K226" s="28" t="s">
        <v>6429</v>
      </c>
      <c r="L226" s="387">
        <v>0.28566406979227854</v>
      </c>
      <c r="M226" s="387">
        <v>0.71433593020772146</v>
      </c>
      <c r="N226" s="387">
        <v>0</v>
      </c>
      <c r="O226" s="387">
        <v>0.28566406979227854</v>
      </c>
      <c r="P226" s="387">
        <v>0.28566406979227854</v>
      </c>
      <c r="Q226" s="387">
        <v>0.28566406979227854</v>
      </c>
      <c r="R226" s="448">
        <v>2043</v>
      </c>
      <c r="S226" s="388">
        <v>0</v>
      </c>
      <c r="T226" s="388">
        <v>0</v>
      </c>
      <c r="U226" s="388">
        <v>0</v>
      </c>
      <c r="V226" s="388">
        <v>0</v>
      </c>
      <c r="W226" s="388">
        <v>0</v>
      </c>
      <c r="X226" s="388">
        <v>0</v>
      </c>
      <c r="Y226" s="388">
        <v>0</v>
      </c>
      <c r="Z226" s="388">
        <v>300000</v>
      </c>
      <c r="AA226" s="388">
        <v>0</v>
      </c>
      <c r="AB226" s="388">
        <v>0</v>
      </c>
      <c r="AC226" s="296">
        <v>300000</v>
      </c>
      <c r="AD226" s="110"/>
      <c r="AF226" s="42" t="s">
        <v>577</v>
      </c>
      <c r="AG226" s="110">
        <v>0</v>
      </c>
      <c r="AH226" s="110">
        <v>300000</v>
      </c>
      <c r="AI226" s="42" t="s">
        <v>765</v>
      </c>
      <c r="AJ226" s="112">
        <v>0.45454545454545453</v>
      </c>
      <c r="AK226" s="112">
        <v>0.54545454545454541</v>
      </c>
      <c r="AL226" s="529">
        <v>214300.77906231643</v>
      </c>
      <c r="AM226" s="529">
        <v>0</v>
      </c>
      <c r="AN226" s="529">
        <v>0</v>
      </c>
      <c r="AO226" s="529">
        <v>0</v>
      </c>
      <c r="AP226" s="529">
        <v>0</v>
      </c>
      <c r="AQ226" s="529">
        <v>0</v>
      </c>
      <c r="AR226" s="529">
        <v>0</v>
      </c>
      <c r="AS226" s="529">
        <v>0</v>
      </c>
      <c r="AT226" s="529">
        <v>38954.191335310708</v>
      </c>
      <c r="AU226" s="529">
        <v>0</v>
      </c>
      <c r="AV226" s="529">
        <v>0</v>
      </c>
      <c r="AW226" s="529">
        <v>38954.191335310708</v>
      </c>
      <c r="AX226" s="529">
        <v>0</v>
      </c>
      <c r="AY226" s="116">
        <v>0</v>
      </c>
      <c r="AZ226" s="42"/>
      <c r="BA226" s="529">
        <v>0</v>
      </c>
      <c r="BB226" s="529">
        <v>0</v>
      </c>
      <c r="BC226" s="529">
        <v>0</v>
      </c>
      <c r="BD226" s="529">
        <v>0</v>
      </c>
      <c r="BE226" s="529">
        <v>0</v>
      </c>
      <c r="BF226" s="529">
        <v>0</v>
      </c>
      <c r="BG226" s="529">
        <v>0</v>
      </c>
      <c r="BH226" s="529">
        <v>46745.029602372852</v>
      </c>
      <c r="BI226" s="529">
        <v>0</v>
      </c>
      <c r="BJ226" s="529">
        <v>0</v>
      </c>
      <c r="BK226" s="529">
        <v>46745.029602372852</v>
      </c>
      <c r="BL226" s="42" t="s">
        <v>7188</v>
      </c>
      <c r="BM226" s="350" t="s">
        <v>7423</v>
      </c>
      <c r="BS226" s="42"/>
      <c r="BT226" s="42"/>
      <c r="BU226" s="42"/>
      <c r="BV226" s="42"/>
      <c r="BW226" s="42"/>
      <c r="BX226" s="42"/>
      <c r="BY226" s="42"/>
      <c r="BZ226" s="42"/>
      <c r="CA226" s="42"/>
      <c r="CB226" s="42"/>
      <c r="CC226" s="42"/>
      <c r="CD226" s="42"/>
      <c r="CE226" s="42"/>
      <c r="CF226" s="42"/>
    </row>
    <row r="227" spans="1:84" ht="26">
      <c r="A227" s="424" t="s">
        <v>6424</v>
      </c>
      <c r="B227" s="424" t="s">
        <v>15</v>
      </c>
      <c r="C227" s="424"/>
      <c r="D227" s="424"/>
      <c r="E227" s="424"/>
      <c r="F227" s="497" t="s">
        <v>6425</v>
      </c>
      <c r="G227" s="28" t="s">
        <v>6426</v>
      </c>
      <c r="H227" s="28" t="s">
        <v>6427</v>
      </c>
      <c r="I227" s="28" t="s">
        <v>6428</v>
      </c>
      <c r="J227" s="106" t="s">
        <v>2277</v>
      </c>
      <c r="K227" s="28" t="s">
        <v>6429</v>
      </c>
      <c r="L227" s="387">
        <v>0.28566406979227854</v>
      </c>
      <c r="M227" s="387">
        <v>0.71433593020772146</v>
      </c>
      <c r="N227" s="387">
        <v>0</v>
      </c>
      <c r="O227" s="449">
        <v>0.28566406979227854</v>
      </c>
      <c r="P227" s="449">
        <v>0.28566406979227854</v>
      </c>
      <c r="Q227" s="387">
        <v>0.28566406979227854</v>
      </c>
      <c r="R227" s="448">
        <v>2043</v>
      </c>
      <c r="S227" s="388">
        <v>0</v>
      </c>
      <c r="T227" s="388">
        <v>0</v>
      </c>
      <c r="U227" s="388">
        <v>0</v>
      </c>
      <c r="V227" s="388">
        <v>0</v>
      </c>
      <c r="W227" s="388">
        <v>0</v>
      </c>
      <c r="X227" s="388">
        <v>0</v>
      </c>
      <c r="Y227" s="388">
        <v>0</v>
      </c>
      <c r="Z227" s="388">
        <v>-153000</v>
      </c>
      <c r="AA227" s="388">
        <v>0</v>
      </c>
      <c r="AB227" s="388">
        <v>0</v>
      </c>
      <c r="AC227" s="296">
        <v>-153000</v>
      </c>
      <c r="AD227" s="110"/>
      <c r="AF227" s="42" t="s">
        <v>577</v>
      </c>
      <c r="AG227" s="110">
        <v>0</v>
      </c>
      <c r="AH227" s="110">
        <v>-153000</v>
      </c>
      <c r="AI227" s="42" t="s">
        <v>765</v>
      </c>
      <c r="AJ227" s="112">
        <v>0.45454545454545453</v>
      </c>
      <c r="AK227" s="112">
        <v>0.54545454545454541</v>
      </c>
      <c r="AL227" s="529">
        <v>-109293.39732178138</v>
      </c>
      <c r="AM227" s="529">
        <v>0</v>
      </c>
      <c r="AN227" s="529">
        <v>0</v>
      </c>
      <c r="AO227" s="529">
        <v>0</v>
      </c>
      <c r="AP227" s="529">
        <v>0</v>
      </c>
      <c r="AQ227" s="529">
        <v>0</v>
      </c>
      <c r="AR227" s="529">
        <v>0</v>
      </c>
      <c r="AS227" s="529">
        <v>0</v>
      </c>
      <c r="AT227" s="529">
        <v>-19866.637581008461</v>
      </c>
      <c r="AU227" s="529">
        <v>0</v>
      </c>
      <c r="AV227" s="529">
        <v>0</v>
      </c>
      <c r="AW227" s="529">
        <v>-19866.637581008461</v>
      </c>
      <c r="AX227" s="529">
        <v>0</v>
      </c>
      <c r="AY227" s="116">
        <v>0</v>
      </c>
      <c r="AZ227" s="42"/>
      <c r="BA227" s="529">
        <v>0</v>
      </c>
      <c r="BB227" s="529">
        <v>0</v>
      </c>
      <c r="BC227" s="529">
        <v>0</v>
      </c>
      <c r="BD227" s="529">
        <v>0</v>
      </c>
      <c r="BE227" s="529">
        <v>0</v>
      </c>
      <c r="BF227" s="529">
        <v>0</v>
      </c>
      <c r="BG227" s="529">
        <v>0</v>
      </c>
      <c r="BH227" s="529">
        <v>-23839.965097210152</v>
      </c>
      <c r="BI227" s="529">
        <v>0</v>
      </c>
      <c r="BJ227" s="529">
        <v>0</v>
      </c>
      <c r="BK227" s="529">
        <v>-23839.965097210152</v>
      </c>
      <c r="BL227" s="42" t="s">
        <v>7188</v>
      </c>
      <c r="BM227" s="350" t="s">
        <v>7423</v>
      </c>
      <c r="BS227" s="42"/>
      <c r="BT227" s="42"/>
      <c r="BU227" s="42"/>
      <c r="BV227" s="42"/>
      <c r="BW227" s="42"/>
      <c r="BX227" s="42"/>
      <c r="BY227" s="42"/>
      <c r="BZ227" s="42"/>
      <c r="CA227" s="42"/>
      <c r="CB227" s="42"/>
      <c r="CC227" s="42"/>
      <c r="CD227" s="42"/>
      <c r="CE227" s="42"/>
      <c r="CF227" s="42"/>
    </row>
    <row r="228" spans="1:84" ht="39">
      <c r="A228" s="424" t="s">
        <v>6424</v>
      </c>
      <c r="B228" s="42" t="s">
        <v>6430</v>
      </c>
      <c r="C228" s="42"/>
      <c r="D228" s="42"/>
      <c r="E228" s="42"/>
      <c r="F228" s="497" t="s">
        <v>6431</v>
      </c>
      <c r="G228" s="28" t="s">
        <v>6432</v>
      </c>
      <c r="H228" s="28" t="s">
        <v>1934</v>
      </c>
      <c r="I228" s="450" t="s">
        <v>6433</v>
      </c>
      <c r="J228" s="106" t="s">
        <v>6434</v>
      </c>
      <c r="K228" s="28" t="s">
        <v>6435</v>
      </c>
      <c r="L228" s="387"/>
      <c r="M228" s="387"/>
      <c r="N228" s="387"/>
      <c r="O228" s="387"/>
      <c r="P228" s="387"/>
      <c r="Q228" s="387">
        <v>0.26700000000000002</v>
      </c>
      <c r="R228" s="42">
        <v>2043</v>
      </c>
      <c r="S228" s="388">
        <v>5500000</v>
      </c>
      <c r="T228" s="388">
        <v>5500000</v>
      </c>
      <c r="U228" s="388">
        <v>11500000</v>
      </c>
      <c r="V228" s="388">
        <v>6000000</v>
      </c>
      <c r="W228" s="388">
        <v>7000000</v>
      </c>
      <c r="X228" s="388">
        <v>7000000</v>
      </c>
      <c r="Y228" s="388">
        <v>7000000</v>
      </c>
      <c r="Z228" s="388">
        <v>0</v>
      </c>
      <c r="AA228" s="388">
        <v>0</v>
      </c>
      <c r="AB228" s="388">
        <v>0</v>
      </c>
      <c r="AC228" s="296">
        <v>49500000</v>
      </c>
      <c r="AD228" s="110"/>
      <c r="AF228" s="42" t="s">
        <v>608</v>
      </c>
      <c r="AG228" s="110">
        <v>0</v>
      </c>
      <c r="AH228" s="110">
        <v>49500000</v>
      </c>
      <c r="AI228" s="42" t="s">
        <v>765</v>
      </c>
      <c r="AJ228" s="112">
        <v>0.45454545454545453</v>
      </c>
      <c r="AK228" s="112">
        <v>0.54545454545454541</v>
      </c>
      <c r="AL228" s="529">
        <v>36283500</v>
      </c>
      <c r="AM228" s="529">
        <v>667500</v>
      </c>
      <c r="AN228" s="529">
        <v>667500</v>
      </c>
      <c r="AO228" s="529">
        <v>1395681.8181818181</v>
      </c>
      <c r="AP228" s="529">
        <v>728181.81818181812</v>
      </c>
      <c r="AQ228" s="529">
        <v>849545.45454545447</v>
      </c>
      <c r="AR228" s="529">
        <v>849545.45454545447</v>
      </c>
      <c r="AS228" s="529">
        <v>849545.45454545447</v>
      </c>
      <c r="AT228" s="529">
        <v>0</v>
      </c>
      <c r="AU228" s="529">
        <v>0</v>
      </c>
      <c r="AV228" s="529">
        <v>0</v>
      </c>
      <c r="AW228" s="529">
        <v>6007499.9999999991</v>
      </c>
      <c r="AX228" s="529">
        <v>0</v>
      </c>
      <c r="AY228" s="116">
        <v>0</v>
      </c>
      <c r="AZ228" s="42"/>
      <c r="BA228" s="529">
        <v>800999.99999999988</v>
      </c>
      <c r="BB228" s="529">
        <v>800999.99999999988</v>
      </c>
      <c r="BC228" s="529">
        <v>1674818.1818181816</v>
      </c>
      <c r="BD228" s="529">
        <v>873818.18181818177</v>
      </c>
      <c r="BE228" s="529">
        <v>1019454.5454545454</v>
      </c>
      <c r="BF228" s="529">
        <v>1019454.5454545454</v>
      </c>
      <c r="BG228" s="529">
        <v>1019454.5454545454</v>
      </c>
      <c r="BH228" s="529">
        <v>0</v>
      </c>
      <c r="BI228" s="529">
        <v>0</v>
      </c>
      <c r="BJ228" s="529">
        <v>0</v>
      </c>
      <c r="BK228" s="529">
        <v>7208999.9999999981</v>
      </c>
      <c r="BL228" s="42" t="s">
        <v>7188</v>
      </c>
      <c r="BM228" s="350" t="s">
        <v>7424</v>
      </c>
      <c r="BS228" s="42"/>
      <c r="BT228" s="42"/>
      <c r="BU228" s="42"/>
      <c r="BV228" s="42"/>
      <c r="BW228" s="42"/>
      <c r="BX228" s="42"/>
      <c r="BY228" s="42"/>
      <c r="BZ228" s="42"/>
      <c r="CA228" s="42"/>
      <c r="CB228" s="42"/>
      <c r="CC228" s="42"/>
      <c r="CD228" s="42"/>
      <c r="CE228" s="42"/>
      <c r="CF228" s="42"/>
    </row>
    <row r="229" spans="1:84" ht="39">
      <c r="A229" s="424" t="s">
        <v>6424</v>
      </c>
      <c r="B229" s="424" t="s">
        <v>6430</v>
      </c>
      <c r="C229" s="424"/>
      <c r="D229" s="424"/>
      <c r="E229" s="424"/>
      <c r="F229" s="497" t="s">
        <v>6431</v>
      </c>
      <c r="G229" s="28" t="s">
        <v>6432</v>
      </c>
      <c r="H229" s="28" t="s">
        <v>1934</v>
      </c>
      <c r="I229" s="450" t="s">
        <v>6433</v>
      </c>
      <c r="J229" s="106" t="s">
        <v>6434</v>
      </c>
      <c r="K229" s="28" t="s">
        <v>6435</v>
      </c>
      <c r="L229" s="387"/>
      <c r="M229" s="387"/>
      <c r="N229" s="387"/>
      <c r="O229" s="449">
        <v>0</v>
      </c>
      <c r="P229" s="449">
        <v>0</v>
      </c>
      <c r="Q229" s="387">
        <v>0.26700000000000002</v>
      </c>
      <c r="R229" s="42">
        <v>2043</v>
      </c>
      <c r="S229" s="388">
        <v>-2805000</v>
      </c>
      <c r="T229" s="388">
        <v>-2805000</v>
      </c>
      <c r="U229" s="388">
        <v>-5865000</v>
      </c>
      <c r="V229" s="388">
        <v>-3060000</v>
      </c>
      <c r="W229" s="388">
        <v>-3570000</v>
      </c>
      <c r="X229" s="388">
        <v>-3570000</v>
      </c>
      <c r="Y229" s="388">
        <v>-3570000</v>
      </c>
      <c r="Z229" s="388">
        <v>0</v>
      </c>
      <c r="AA229" s="388">
        <v>0</v>
      </c>
      <c r="AB229" s="388">
        <v>0</v>
      </c>
      <c r="AC229" s="296">
        <v>-25245000</v>
      </c>
      <c r="AD229" s="110"/>
      <c r="AF229" s="42" t="s">
        <v>608</v>
      </c>
      <c r="AG229" s="110">
        <v>0</v>
      </c>
      <c r="AH229" s="110">
        <v>-25245000</v>
      </c>
      <c r="AI229" s="42" t="s">
        <v>765</v>
      </c>
      <c r="AJ229" s="112">
        <v>0.45454545454545453</v>
      </c>
      <c r="AK229" s="112">
        <v>0.54545454545454541</v>
      </c>
      <c r="AL229" s="529">
        <v>-18504585</v>
      </c>
      <c r="AM229" s="529">
        <v>-340425</v>
      </c>
      <c r="AN229" s="529">
        <v>-340425</v>
      </c>
      <c r="AO229" s="529">
        <v>-711797.72727272729</v>
      </c>
      <c r="AP229" s="529">
        <v>-371372.72727272724</v>
      </c>
      <c r="AQ229" s="529">
        <v>-433268.18181818182</v>
      </c>
      <c r="AR229" s="529">
        <v>-433268.18181818182</v>
      </c>
      <c r="AS229" s="529">
        <v>-433268.18181818182</v>
      </c>
      <c r="AT229" s="529">
        <v>0</v>
      </c>
      <c r="AU229" s="529">
        <v>0</v>
      </c>
      <c r="AV229" s="529">
        <v>0</v>
      </c>
      <c r="AW229" s="529">
        <v>-3063824.9999999995</v>
      </c>
      <c r="AX229" s="529">
        <v>0</v>
      </c>
      <c r="AY229" s="116">
        <v>0</v>
      </c>
      <c r="AZ229" s="42"/>
      <c r="BA229" s="529">
        <v>-408509.99999999994</v>
      </c>
      <c r="BB229" s="529">
        <v>-408509.99999999994</v>
      </c>
      <c r="BC229" s="529">
        <v>-854157.27272727271</v>
      </c>
      <c r="BD229" s="529">
        <v>-445647.27272727271</v>
      </c>
      <c r="BE229" s="529">
        <v>-519921.81818181812</v>
      </c>
      <c r="BF229" s="529">
        <v>-519921.81818181812</v>
      </c>
      <c r="BG229" s="529">
        <v>-519921.81818181812</v>
      </c>
      <c r="BH229" s="529">
        <v>0</v>
      </c>
      <c r="BI229" s="529">
        <v>0</v>
      </c>
      <c r="BJ229" s="529">
        <v>0</v>
      </c>
      <c r="BK229" s="529">
        <v>-3676590</v>
      </c>
      <c r="BL229" s="42" t="s">
        <v>7188</v>
      </c>
      <c r="BM229" s="350" t="s">
        <v>7424</v>
      </c>
      <c r="BS229" s="42"/>
      <c r="BT229" s="42"/>
      <c r="BU229" s="42"/>
      <c r="BV229" s="42"/>
      <c r="BW229" s="42"/>
      <c r="BX229" s="42"/>
      <c r="BY229" s="42"/>
      <c r="BZ229" s="42"/>
      <c r="CA229" s="42"/>
      <c r="CB229" s="42"/>
      <c r="CC229" s="42"/>
      <c r="CD229" s="42"/>
      <c r="CE229" s="42"/>
      <c r="CF229" s="42"/>
    </row>
    <row r="230" spans="1:84" ht="39">
      <c r="A230" s="424" t="s">
        <v>6424</v>
      </c>
      <c r="B230" s="42" t="s">
        <v>6430</v>
      </c>
      <c r="C230" s="42"/>
      <c r="D230" s="42"/>
      <c r="E230" s="42"/>
      <c r="F230" s="497" t="s">
        <v>6436</v>
      </c>
      <c r="G230" s="28" t="s">
        <v>6437</v>
      </c>
      <c r="H230" s="28" t="s">
        <v>1934</v>
      </c>
      <c r="I230" s="450" t="s">
        <v>6433</v>
      </c>
      <c r="J230" s="106" t="s">
        <v>6434</v>
      </c>
      <c r="K230" s="28" t="s">
        <v>6435</v>
      </c>
      <c r="L230" s="387"/>
      <c r="M230" s="387"/>
      <c r="N230" s="387"/>
      <c r="O230" s="387"/>
      <c r="P230" s="387"/>
      <c r="Q230" s="387">
        <v>0.26700000000000002</v>
      </c>
      <c r="R230" s="42">
        <v>2043</v>
      </c>
      <c r="S230" s="388">
        <v>0</v>
      </c>
      <c r="T230" s="388">
        <v>0</v>
      </c>
      <c r="U230" s="388">
        <v>0</v>
      </c>
      <c r="V230" s="388">
        <v>1041552.4</v>
      </c>
      <c r="W230" s="388">
        <v>3180901.0296</v>
      </c>
      <c r="X230" s="388">
        <v>25905257.985062398</v>
      </c>
      <c r="Y230" s="388">
        <v>0</v>
      </c>
      <c r="Z230" s="388">
        <v>0</v>
      </c>
      <c r="AA230" s="388">
        <v>0</v>
      </c>
      <c r="AB230" s="388">
        <v>0</v>
      </c>
      <c r="AC230" s="296">
        <v>30127711.414662398</v>
      </c>
      <c r="AD230" s="110"/>
      <c r="AF230" s="42" t="s">
        <v>608</v>
      </c>
      <c r="AG230" s="110">
        <v>0</v>
      </c>
      <c r="AH230" s="110">
        <v>30127711.414662398</v>
      </c>
      <c r="AI230" s="42" t="s">
        <v>765</v>
      </c>
      <c r="AJ230" s="112">
        <v>0.45454545454545453</v>
      </c>
      <c r="AK230" s="112">
        <v>0.54545454545454541</v>
      </c>
      <c r="AL230" s="529">
        <v>22083612.466947537</v>
      </c>
      <c r="AM230" s="529">
        <v>0</v>
      </c>
      <c r="AN230" s="529">
        <v>0</v>
      </c>
      <c r="AO230" s="529">
        <v>0</v>
      </c>
      <c r="AP230" s="529">
        <v>126406.58672727273</v>
      </c>
      <c r="AQ230" s="529">
        <v>386045.7158650909</v>
      </c>
      <c r="AR230" s="529">
        <v>3143956.3100053002</v>
      </c>
      <c r="AS230" s="529">
        <v>0</v>
      </c>
      <c r="AT230" s="529">
        <v>0</v>
      </c>
      <c r="AU230" s="529">
        <v>0</v>
      </c>
      <c r="AV230" s="529">
        <v>0</v>
      </c>
      <c r="AW230" s="529">
        <v>3656408.6125976639</v>
      </c>
      <c r="AX230" s="529">
        <v>0</v>
      </c>
      <c r="AY230" s="116">
        <v>0</v>
      </c>
      <c r="AZ230" s="42"/>
      <c r="BA230" s="529">
        <v>0</v>
      </c>
      <c r="BB230" s="529">
        <v>0</v>
      </c>
      <c r="BC230" s="529">
        <v>0</v>
      </c>
      <c r="BD230" s="529">
        <v>151687.90407272728</v>
      </c>
      <c r="BE230" s="529">
        <v>463254.85903810908</v>
      </c>
      <c r="BF230" s="529">
        <v>3772747.5720063597</v>
      </c>
      <c r="BG230" s="529">
        <v>0</v>
      </c>
      <c r="BH230" s="529">
        <v>0</v>
      </c>
      <c r="BI230" s="529">
        <v>0</v>
      </c>
      <c r="BJ230" s="529">
        <v>0</v>
      </c>
      <c r="BK230" s="529">
        <v>4387690.3351171957</v>
      </c>
      <c r="BL230" s="42" t="s">
        <v>7188</v>
      </c>
      <c r="BM230" s="350" t="s">
        <v>7425</v>
      </c>
      <c r="BS230" s="42"/>
      <c r="BT230" s="42"/>
      <c r="BU230" s="42"/>
      <c r="BV230" s="42"/>
      <c r="BW230" s="42"/>
      <c r="BX230" s="42"/>
      <c r="BY230" s="42"/>
      <c r="BZ230" s="42"/>
      <c r="CA230" s="42"/>
      <c r="CB230" s="42"/>
      <c r="CC230" s="42"/>
      <c r="CD230" s="42"/>
      <c r="CE230" s="42"/>
      <c r="CF230" s="42"/>
    </row>
    <row r="231" spans="1:84" ht="39">
      <c r="A231" s="424" t="s">
        <v>6424</v>
      </c>
      <c r="B231" s="424" t="s">
        <v>6430</v>
      </c>
      <c r="C231" s="424"/>
      <c r="D231" s="424"/>
      <c r="E231" s="424"/>
      <c r="F231" s="497" t="s">
        <v>6436</v>
      </c>
      <c r="G231" s="28" t="s">
        <v>6437</v>
      </c>
      <c r="H231" s="28" t="s">
        <v>1934</v>
      </c>
      <c r="I231" s="450" t="s">
        <v>6433</v>
      </c>
      <c r="J231" s="106" t="s">
        <v>6434</v>
      </c>
      <c r="K231" s="28" t="s">
        <v>6435</v>
      </c>
      <c r="L231" s="387"/>
      <c r="M231" s="387"/>
      <c r="N231" s="387"/>
      <c r="O231" s="449">
        <v>0</v>
      </c>
      <c r="P231" s="449">
        <v>0</v>
      </c>
      <c r="Q231" s="387">
        <v>0.26700000000000002</v>
      </c>
      <c r="R231" s="42">
        <v>2043</v>
      </c>
      <c r="S231" s="388">
        <v>0</v>
      </c>
      <c r="T231" s="388">
        <v>0</v>
      </c>
      <c r="U231" s="388">
        <v>0</v>
      </c>
      <c r="V231" s="388">
        <v>-531191.72400000005</v>
      </c>
      <c r="W231" s="388">
        <v>-1622259.5250959999</v>
      </c>
      <c r="X231" s="388">
        <v>-13211681.572381822</v>
      </c>
      <c r="Y231" s="388">
        <v>0</v>
      </c>
      <c r="Z231" s="388">
        <v>0</v>
      </c>
      <c r="AA231" s="388">
        <v>0</v>
      </c>
      <c r="AB231" s="388">
        <v>0</v>
      </c>
      <c r="AC231" s="296">
        <v>-15365132.821477823</v>
      </c>
      <c r="AD231" s="110"/>
      <c r="AF231" s="42" t="s">
        <v>608</v>
      </c>
      <c r="AG231" s="110">
        <v>0</v>
      </c>
      <c r="AH231" s="110">
        <v>-15365132.821477823</v>
      </c>
      <c r="AI231" s="42" t="s">
        <v>765</v>
      </c>
      <c r="AJ231" s="112">
        <v>0.45454545454545453</v>
      </c>
      <c r="AK231" s="112">
        <v>0.54545454545454541</v>
      </c>
      <c r="AL231" s="529">
        <v>-11262642.358143244</v>
      </c>
      <c r="AM231" s="529">
        <v>0</v>
      </c>
      <c r="AN231" s="529">
        <v>0</v>
      </c>
      <c r="AO231" s="529">
        <v>0</v>
      </c>
      <c r="AP231" s="529">
        <v>-64467.359230909096</v>
      </c>
      <c r="AQ231" s="529">
        <v>-196883.31509119636</v>
      </c>
      <c r="AR231" s="529">
        <v>-1603417.7181027031</v>
      </c>
      <c r="AS231" s="529">
        <v>0</v>
      </c>
      <c r="AT231" s="529">
        <v>0</v>
      </c>
      <c r="AU231" s="529">
        <v>0</v>
      </c>
      <c r="AV231" s="529">
        <v>0</v>
      </c>
      <c r="AW231" s="529">
        <v>-1864768.3924248086</v>
      </c>
      <c r="AX231" s="529">
        <v>0</v>
      </c>
      <c r="AY231" s="116">
        <v>0</v>
      </c>
      <c r="AZ231" s="42"/>
      <c r="BA231" s="529">
        <v>0</v>
      </c>
      <c r="BB231" s="529">
        <v>0</v>
      </c>
      <c r="BC231" s="529">
        <v>0</v>
      </c>
      <c r="BD231" s="529">
        <v>-77360.831077090916</v>
      </c>
      <c r="BE231" s="529">
        <v>-236259.97810943564</v>
      </c>
      <c r="BF231" s="529">
        <v>-1924101.2617232436</v>
      </c>
      <c r="BG231" s="529">
        <v>0</v>
      </c>
      <c r="BH231" s="529">
        <v>0</v>
      </c>
      <c r="BI231" s="529">
        <v>0</v>
      </c>
      <c r="BJ231" s="529">
        <v>0</v>
      </c>
      <c r="BK231" s="529">
        <v>-2237722.0709097702</v>
      </c>
      <c r="BL231" s="42" t="s">
        <v>7188</v>
      </c>
      <c r="BM231" s="350" t="s">
        <v>7425</v>
      </c>
      <c r="BS231" s="42"/>
      <c r="BT231" s="42"/>
      <c r="BU231" s="42"/>
      <c r="BV231" s="42"/>
      <c r="BW231" s="42"/>
      <c r="BX231" s="42"/>
      <c r="BY231" s="42"/>
      <c r="BZ231" s="42"/>
      <c r="CA231" s="42"/>
      <c r="CB231" s="42"/>
      <c r="CC231" s="42"/>
      <c r="CD231" s="42"/>
      <c r="CE231" s="42"/>
      <c r="CF231" s="42"/>
    </row>
    <row r="232" spans="1:84" ht="39">
      <c r="A232" s="424" t="s">
        <v>6424</v>
      </c>
      <c r="B232" s="42" t="s">
        <v>6430</v>
      </c>
      <c r="C232" s="42"/>
      <c r="D232" s="42"/>
      <c r="E232" s="42"/>
      <c r="F232" s="497" t="s">
        <v>6438</v>
      </c>
      <c r="G232" s="28" t="s">
        <v>6439</v>
      </c>
      <c r="H232" s="28" t="s">
        <v>1934</v>
      </c>
      <c r="I232" s="450" t="s">
        <v>6433</v>
      </c>
      <c r="J232" s="106" t="s">
        <v>6434</v>
      </c>
      <c r="K232" s="28" t="s">
        <v>6435</v>
      </c>
      <c r="L232" s="387"/>
      <c r="M232" s="387"/>
      <c r="N232" s="387"/>
      <c r="O232" s="387"/>
      <c r="P232" s="387"/>
      <c r="Q232" s="387">
        <v>0.16</v>
      </c>
      <c r="R232" s="42">
        <v>2043</v>
      </c>
      <c r="S232" s="388">
        <v>0</v>
      </c>
      <c r="T232" s="388">
        <v>0</v>
      </c>
      <c r="U232" s="388">
        <v>0</v>
      </c>
      <c r="V232" s="388">
        <v>0</v>
      </c>
      <c r="W232" s="388">
        <v>0</v>
      </c>
      <c r="X232" s="388">
        <v>0</v>
      </c>
      <c r="Y232" s="388">
        <v>0</v>
      </c>
      <c r="Z232" s="388">
        <v>3436358.3769765124</v>
      </c>
      <c r="AA232" s="388">
        <v>4673447.3926880574</v>
      </c>
      <c r="AB232" s="388">
        <v>0</v>
      </c>
      <c r="AC232" s="296">
        <v>8109805.7696645698</v>
      </c>
      <c r="AD232" s="110"/>
      <c r="AF232" s="42" t="s">
        <v>608</v>
      </c>
      <c r="AG232" s="110">
        <v>0</v>
      </c>
      <c r="AH232" s="110">
        <v>8109805.7696645698</v>
      </c>
      <c r="AI232" s="42" t="s">
        <v>765</v>
      </c>
      <c r="AJ232" s="112">
        <v>0.45454545454545453</v>
      </c>
      <c r="AK232" s="112">
        <v>0.54545454545454541</v>
      </c>
      <c r="AL232" s="529">
        <v>6812236.8465182381</v>
      </c>
      <c r="AM232" s="529">
        <v>0</v>
      </c>
      <c r="AN232" s="529">
        <v>0</v>
      </c>
      <c r="AO232" s="529">
        <v>0</v>
      </c>
      <c r="AP232" s="529">
        <v>0</v>
      </c>
      <c r="AQ232" s="529">
        <v>0</v>
      </c>
      <c r="AR232" s="529">
        <v>0</v>
      </c>
      <c r="AS232" s="529">
        <v>0</v>
      </c>
      <c r="AT232" s="529">
        <v>249916.97287101907</v>
      </c>
      <c r="AU232" s="529">
        <v>339887.08310458594</v>
      </c>
      <c r="AV232" s="529">
        <v>0</v>
      </c>
      <c r="AW232" s="529">
        <v>589804.05597560504</v>
      </c>
      <c r="AX232" s="529">
        <v>0</v>
      </c>
      <c r="AY232" s="116">
        <v>0</v>
      </c>
      <c r="AZ232" s="42"/>
      <c r="BA232" s="529">
        <v>0</v>
      </c>
      <c r="BB232" s="529">
        <v>0</v>
      </c>
      <c r="BC232" s="529">
        <v>0</v>
      </c>
      <c r="BD232" s="529">
        <v>0</v>
      </c>
      <c r="BE232" s="529">
        <v>0</v>
      </c>
      <c r="BF232" s="529">
        <v>0</v>
      </c>
      <c r="BG232" s="529">
        <v>0</v>
      </c>
      <c r="BH232" s="529">
        <v>299900.36744522286</v>
      </c>
      <c r="BI232" s="529">
        <v>407864.49972550315</v>
      </c>
      <c r="BJ232" s="529">
        <v>0</v>
      </c>
      <c r="BK232" s="529">
        <v>707764.86717072595</v>
      </c>
      <c r="BL232" s="42" t="s">
        <v>7188</v>
      </c>
      <c r="BM232" s="350" t="s">
        <v>7426</v>
      </c>
      <c r="BS232" s="42"/>
      <c r="BT232" s="42"/>
      <c r="BU232" s="42"/>
      <c r="BV232" s="42"/>
      <c r="BW232" s="42"/>
      <c r="BX232" s="42"/>
      <c r="BY232" s="42"/>
      <c r="BZ232" s="42"/>
      <c r="CA232" s="42"/>
      <c r="CB232" s="42"/>
      <c r="CC232" s="42"/>
      <c r="CD232" s="42"/>
      <c r="CE232" s="42"/>
      <c r="CF232" s="42"/>
    </row>
    <row r="233" spans="1:84" ht="39">
      <c r="A233" s="424" t="s">
        <v>6424</v>
      </c>
      <c r="B233" s="424" t="s">
        <v>6430</v>
      </c>
      <c r="C233" s="424"/>
      <c r="D233" s="424"/>
      <c r="E233" s="424"/>
      <c r="F233" s="497" t="s">
        <v>6438</v>
      </c>
      <c r="G233" s="28" t="s">
        <v>6439</v>
      </c>
      <c r="H233" s="28" t="s">
        <v>1934</v>
      </c>
      <c r="I233" s="450" t="s">
        <v>6433</v>
      </c>
      <c r="J233" s="106" t="s">
        <v>6434</v>
      </c>
      <c r="K233" s="28" t="s">
        <v>6435</v>
      </c>
      <c r="L233" s="387"/>
      <c r="M233" s="387"/>
      <c r="N233" s="387"/>
      <c r="O233" s="449">
        <v>0</v>
      </c>
      <c r="P233" s="449">
        <v>0</v>
      </c>
      <c r="Q233" s="387">
        <v>0.16</v>
      </c>
      <c r="R233" s="42">
        <v>2043</v>
      </c>
      <c r="S233" s="388">
        <v>0</v>
      </c>
      <c r="T233" s="388">
        <v>0</v>
      </c>
      <c r="U233" s="388">
        <v>0</v>
      </c>
      <c r="V233" s="388">
        <v>0</v>
      </c>
      <c r="W233" s="388">
        <v>0</v>
      </c>
      <c r="X233" s="388">
        <v>0</v>
      </c>
      <c r="Y233" s="388">
        <v>0</v>
      </c>
      <c r="Z233" s="388">
        <v>-1752542.7722580214</v>
      </c>
      <c r="AA233" s="388">
        <v>-2383458.1702709091</v>
      </c>
      <c r="AB233" s="388">
        <v>0</v>
      </c>
      <c r="AC233" s="296">
        <v>-4136000.9425289305</v>
      </c>
      <c r="AD233" s="110"/>
      <c r="AF233" s="42" t="s">
        <v>608</v>
      </c>
      <c r="AG233" s="110">
        <v>0</v>
      </c>
      <c r="AH233" s="110">
        <v>-4136000.9425289305</v>
      </c>
      <c r="AI233" s="42" t="s">
        <v>765</v>
      </c>
      <c r="AJ233" s="112">
        <v>0.45454545454545453</v>
      </c>
      <c r="AK233" s="112">
        <v>0.54545454545454541</v>
      </c>
      <c r="AL233" s="529">
        <v>-3474240.7917243014</v>
      </c>
      <c r="AM233" s="529">
        <v>0</v>
      </c>
      <c r="AN233" s="529">
        <v>0</v>
      </c>
      <c r="AO233" s="529">
        <v>0</v>
      </c>
      <c r="AP233" s="529">
        <v>0</v>
      </c>
      <c r="AQ233" s="529">
        <v>0</v>
      </c>
      <c r="AR233" s="529">
        <v>0</v>
      </c>
      <c r="AS233" s="529">
        <v>0</v>
      </c>
      <c r="AT233" s="529">
        <v>-127457.65616421973</v>
      </c>
      <c r="AU233" s="529">
        <v>-173342.41238333884</v>
      </c>
      <c r="AV233" s="529">
        <v>0</v>
      </c>
      <c r="AW233" s="529">
        <v>-300800.06854755856</v>
      </c>
      <c r="AX233" s="529">
        <v>0</v>
      </c>
      <c r="AY233" s="116">
        <v>0</v>
      </c>
      <c r="AZ233" s="42"/>
      <c r="BA233" s="529">
        <v>0</v>
      </c>
      <c r="BB233" s="529">
        <v>0</v>
      </c>
      <c r="BC233" s="529">
        <v>0</v>
      </c>
      <c r="BD233" s="529">
        <v>0</v>
      </c>
      <c r="BE233" s="529">
        <v>0</v>
      </c>
      <c r="BF233" s="529">
        <v>0</v>
      </c>
      <c r="BG233" s="529">
        <v>0</v>
      </c>
      <c r="BH233" s="529">
        <v>-152949.18739706368</v>
      </c>
      <c r="BI233" s="529">
        <v>-208010.89486000661</v>
      </c>
      <c r="BJ233" s="529">
        <v>0</v>
      </c>
      <c r="BK233" s="529">
        <v>-360960.08225707029</v>
      </c>
      <c r="BL233" s="42" t="s">
        <v>7188</v>
      </c>
      <c r="BM233" s="350" t="s">
        <v>7426</v>
      </c>
      <c r="BS233" s="42"/>
      <c r="BT233" s="42"/>
      <c r="BU233" s="42"/>
      <c r="BV233" s="42"/>
      <c r="BW233" s="42"/>
      <c r="BX233" s="42"/>
      <c r="BY233" s="42"/>
      <c r="BZ233" s="42"/>
      <c r="CA233" s="42"/>
      <c r="CB233" s="42"/>
      <c r="CC233" s="42"/>
      <c r="CD233" s="42"/>
      <c r="CE233" s="42"/>
      <c r="CF233" s="42"/>
    </row>
    <row r="234" spans="1:84" ht="26">
      <c r="A234" s="424" t="s">
        <v>6424</v>
      </c>
      <c r="B234" s="42" t="s">
        <v>27</v>
      </c>
      <c r="C234" s="42"/>
      <c r="D234" s="42"/>
      <c r="E234" s="42"/>
      <c r="F234" s="511" t="s">
        <v>6440</v>
      </c>
      <c r="G234" s="412" t="s">
        <v>6441</v>
      </c>
      <c r="H234" s="28" t="s">
        <v>6442</v>
      </c>
      <c r="I234" s="28" t="s">
        <v>6428</v>
      </c>
      <c r="J234" s="106" t="s">
        <v>2277</v>
      </c>
      <c r="K234" s="28" t="s">
        <v>6443</v>
      </c>
      <c r="L234" s="452">
        <v>0.35414127138519264</v>
      </c>
      <c r="M234" s="452">
        <v>0.39585872861480742</v>
      </c>
      <c r="N234" s="452">
        <v>0.25</v>
      </c>
      <c r="O234" s="387">
        <v>0.35414127138519269</v>
      </c>
      <c r="P234" s="387">
        <v>0.75</v>
      </c>
      <c r="Q234" s="387">
        <v>0.6770706356925964</v>
      </c>
      <c r="R234" s="42">
        <v>2043</v>
      </c>
      <c r="S234" s="422">
        <v>0</v>
      </c>
      <c r="T234" s="422">
        <v>0</v>
      </c>
      <c r="U234" s="422">
        <v>0</v>
      </c>
      <c r="V234" s="422">
        <v>0</v>
      </c>
      <c r="W234" s="422">
        <v>3000000</v>
      </c>
      <c r="X234" s="422">
        <v>0</v>
      </c>
      <c r="Y234" s="422">
        <v>0</v>
      </c>
      <c r="Z234" s="422">
        <v>0</v>
      </c>
      <c r="AA234" s="422">
        <v>0</v>
      </c>
      <c r="AB234" s="422">
        <v>0</v>
      </c>
      <c r="AC234" s="296">
        <v>3000000</v>
      </c>
      <c r="AD234" s="110"/>
      <c r="AF234" s="42" t="s">
        <v>618</v>
      </c>
      <c r="AG234" s="110">
        <v>0</v>
      </c>
      <c r="AH234" s="110">
        <v>3000000</v>
      </c>
      <c r="AI234" s="42" t="s">
        <v>764</v>
      </c>
      <c r="AJ234" s="112">
        <v>0.45454545454545453</v>
      </c>
      <c r="AK234" s="112">
        <v>0.54545454545454541</v>
      </c>
      <c r="AL234" s="529">
        <v>968788.09292221081</v>
      </c>
      <c r="AM234" s="529">
        <v>0</v>
      </c>
      <c r="AN234" s="529">
        <v>0</v>
      </c>
      <c r="AO234" s="529">
        <v>0</v>
      </c>
      <c r="AP234" s="529">
        <v>0</v>
      </c>
      <c r="AQ234" s="529">
        <v>923278.13958081324</v>
      </c>
      <c r="AR234" s="529">
        <v>0</v>
      </c>
      <c r="AS234" s="529">
        <v>0</v>
      </c>
      <c r="AT234" s="529">
        <v>0</v>
      </c>
      <c r="AU234" s="529">
        <v>0</v>
      </c>
      <c r="AV234" s="529">
        <v>0</v>
      </c>
      <c r="AW234" s="529">
        <v>923278.13958081324</v>
      </c>
      <c r="AX234" s="529">
        <v>0</v>
      </c>
      <c r="AY234" s="116">
        <v>0</v>
      </c>
      <c r="AZ234" s="42"/>
      <c r="BA234" s="529">
        <v>0</v>
      </c>
      <c r="BB234" s="529">
        <v>0</v>
      </c>
      <c r="BC234" s="529">
        <v>0</v>
      </c>
      <c r="BD234" s="529">
        <v>0</v>
      </c>
      <c r="BE234" s="529">
        <v>1107933.7674969758</v>
      </c>
      <c r="BF234" s="529">
        <v>0</v>
      </c>
      <c r="BG234" s="529">
        <v>0</v>
      </c>
      <c r="BH234" s="529">
        <v>0</v>
      </c>
      <c r="BI234" s="529">
        <v>0</v>
      </c>
      <c r="BJ234" s="529">
        <v>0</v>
      </c>
      <c r="BK234" s="529">
        <v>1107933.7674969758</v>
      </c>
      <c r="BL234" s="42" t="s">
        <v>7188</v>
      </c>
      <c r="BM234" s="350" t="s">
        <v>7427</v>
      </c>
      <c r="BS234" s="42"/>
      <c r="BT234" s="42"/>
      <c r="BU234" s="42"/>
      <c r="BV234" s="42"/>
      <c r="BW234" s="42"/>
      <c r="BX234" s="42"/>
      <c r="BY234" s="42"/>
      <c r="BZ234" s="42"/>
      <c r="CA234" s="42"/>
      <c r="CB234" s="42"/>
      <c r="CC234" s="42"/>
      <c r="CD234" s="42"/>
      <c r="CE234" s="42"/>
      <c r="CF234" s="42"/>
    </row>
    <row r="235" spans="1:84" ht="26">
      <c r="A235" s="424" t="s">
        <v>6424</v>
      </c>
      <c r="B235" s="42" t="s">
        <v>15</v>
      </c>
      <c r="C235" s="42"/>
      <c r="D235" s="42"/>
      <c r="E235" s="42"/>
      <c r="F235" s="512" t="s">
        <v>6444</v>
      </c>
      <c r="G235" s="412" t="s">
        <v>6445</v>
      </c>
      <c r="H235" s="28" t="s">
        <v>6442</v>
      </c>
      <c r="I235" s="28" t="s">
        <v>6428</v>
      </c>
      <c r="J235" s="106" t="s">
        <v>2277</v>
      </c>
      <c r="K235" s="28" t="s">
        <v>6446</v>
      </c>
      <c r="L235" s="452">
        <v>0.35414127138519264</v>
      </c>
      <c r="M235" s="452">
        <v>0.39585872861480742</v>
      </c>
      <c r="N235" s="452">
        <v>0.25</v>
      </c>
      <c r="O235" s="387">
        <v>0.35414127138519269</v>
      </c>
      <c r="P235" s="387">
        <v>0.75</v>
      </c>
      <c r="Q235" s="387">
        <v>0.6770706356925964</v>
      </c>
      <c r="R235" s="42">
        <v>2043</v>
      </c>
      <c r="S235" s="422">
        <v>0</v>
      </c>
      <c r="T235" s="422">
        <v>0</v>
      </c>
      <c r="U235" s="422">
        <v>0</v>
      </c>
      <c r="V235" s="422">
        <v>0</v>
      </c>
      <c r="W235" s="422">
        <v>3000000</v>
      </c>
      <c r="X235" s="422">
        <v>0</v>
      </c>
      <c r="Y235" s="422">
        <v>0</v>
      </c>
      <c r="Z235" s="422">
        <v>0</v>
      </c>
      <c r="AA235" s="422">
        <v>0</v>
      </c>
      <c r="AB235" s="422">
        <v>0</v>
      </c>
      <c r="AC235" s="296">
        <v>3000000</v>
      </c>
      <c r="AD235" s="110"/>
      <c r="AF235" s="42" t="s">
        <v>586</v>
      </c>
      <c r="AG235" s="110">
        <v>0</v>
      </c>
      <c r="AH235" s="110">
        <v>3000000</v>
      </c>
      <c r="AI235" s="42" t="s">
        <v>764</v>
      </c>
      <c r="AJ235" s="112">
        <v>0.45454545454545453</v>
      </c>
      <c r="AK235" s="112">
        <v>0.54545454545454541</v>
      </c>
      <c r="AL235" s="529">
        <v>968788.09292221081</v>
      </c>
      <c r="AM235" s="529">
        <v>0</v>
      </c>
      <c r="AN235" s="529">
        <v>0</v>
      </c>
      <c r="AO235" s="529">
        <v>0</v>
      </c>
      <c r="AP235" s="529">
        <v>0</v>
      </c>
      <c r="AQ235" s="529">
        <v>923278.13958081324</v>
      </c>
      <c r="AR235" s="529">
        <v>0</v>
      </c>
      <c r="AS235" s="529">
        <v>0</v>
      </c>
      <c r="AT235" s="529">
        <v>0</v>
      </c>
      <c r="AU235" s="529">
        <v>0</v>
      </c>
      <c r="AV235" s="529">
        <v>0</v>
      </c>
      <c r="AW235" s="529">
        <v>923278.13958081324</v>
      </c>
      <c r="AX235" s="529">
        <v>0</v>
      </c>
      <c r="AY235" s="116">
        <v>0</v>
      </c>
      <c r="AZ235" s="42"/>
      <c r="BA235" s="529">
        <v>0</v>
      </c>
      <c r="BB235" s="529">
        <v>0</v>
      </c>
      <c r="BC235" s="529">
        <v>0</v>
      </c>
      <c r="BD235" s="529">
        <v>0</v>
      </c>
      <c r="BE235" s="529">
        <v>1107933.7674969758</v>
      </c>
      <c r="BF235" s="529">
        <v>0</v>
      </c>
      <c r="BG235" s="529">
        <v>0</v>
      </c>
      <c r="BH235" s="529">
        <v>0</v>
      </c>
      <c r="BI235" s="529">
        <v>0</v>
      </c>
      <c r="BJ235" s="529">
        <v>0</v>
      </c>
      <c r="BK235" s="529">
        <v>1107933.7674969758</v>
      </c>
      <c r="BL235" s="42" t="s">
        <v>7188</v>
      </c>
      <c r="BM235" s="350" t="s">
        <v>7428</v>
      </c>
      <c r="BS235" s="42"/>
      <c r="BT235" s="42"/>
      <c r="BU235" s="42"/>
      <c r="BV235" s="42"/>
      <c r="BW235" s="42"/>
      <c r="BX235" s="42"/>
      <c r="BY235" s="42"/>
      <c r="BZ235" s="42"/>
      <c r="CA235" s="42"/>
      <c r="CB235" s="42"/>
      <c r="CC235" s="42"/>
      <c r="CD235" s="42"/>
      <c r="CE235" s="42"/>
      <c r="CF235" s="42"/>
    </row>
    <row r="236" spans="1:84" ht="26">
      <c r="A236" s="424" t="s">
        <v>6424</v>
      </c>
      <c r="B236" s="42" t="s">
        <v>15</v>
      </c>
      <c r="C236" s="42"/>
      <c r="D236" s="42"/>
      <c r="E236" s="42"/>
      <c r="F236" s="513" t="s">
        <v>6444</v>
      </c>
      <c r="G236" s="412" t="s">
        <v>6445</v>
      </c>
      <c r="H236" s="28" t="s">
        <v>6442</v>
      </c>
      <c r="I236" s="28" t="s">
        <v>6428</v>
      </c>
      <c r="J236" s="106" t="s">
        <v>2277</v>
      </c>
      <c r="K236" s="28" t="s">
        <v>6446</v>
      </c>
      <c r="L236" s="452">
        <v>0.35414127138519264</v>
      </c>
      <c r="M236" s="452">
        <v>0.39585872861480742</v>
      </c>
      <c r="N236" s="452">
        <v>0.25</v>
      </c>
      <c r="O236" s="387">
        <v>0.35414127138519269</v>
      </c>
      <c r="P236" s="387">
        <v>0.75</v>
      </c>
      <c r="Q236" s="387">
        <v>0.6770706356925964</v>
      </c>
      <c r="R236" s="42">
        <v>2043</v>
      </c>
      <c r="S236" s="422">
        <v>0</v>
      </c>
      <c r="T236" s="422">
        <v>0</v>
      </c>
      <c r="U236" s="422">
        <v>0</v>
      </c>
      <c r="V236" s="422">
        <v>0</v>
      </c>
      <c r="W236" s="422">
        <v>-1530000</v>
      </c>
      <c r="X236" s="422">
        <v>0</v>
      </c>
      <c r="Y236" s="422">
        <v>0</v>
      </c>
      <c r="Z236" s="422">
        <v>0</v>
      </c>
      <c r="AA236" s="422">
        <v>0</v>
      </c>
      <c r="AB236" s="422">
        <v>0</v>
      </c>
      <c r="AC236" s="296">
        <v>-1530000</v>
      </c>
      <c r="AD236" s="110"/>
      <c r="AF236" s="42" t="s">
        <v>586</v>
      </c>
      <c r="AG236" s="110">
        <v>0</v>
      </c>
      <c r="AH236" s="110">
        <v>-1530000</v>
      </c>
      <c r="AI236" s="42" t="s">
        <v>764</v>
      </c>
      <c r="AJ236" s="112">
        <v>0.45454545454545453</v>
      </c>
      <c r="AK236" s="112">
        <v>0.54545454545454541</v>
      </c>
      <c r="AL236" s="529">
        <v>-494081.9273903275</v>
      </c>
      <c r="AM236" s="529">
        <v>0</v>
      </c>
      <c r="AN236" s="529">
        <v>0</v>
      </c>
      <c r="AO236" s="529">
        <v>0</v>
      </c>
      <c r="AP236" s="529">
        <v>0</v>
      </c>
      <c r="AQ236" s="529">
        <v>-470871.85118621471</v>
      </c>
      <c r="AR236" s="529">
        <v>0</v>
      </c>
      <c r="AS236" s="529">
        <v>0</v>
      </c>
      <c r="AT236" s="529">
        <v>0</v>
      </c>
      <c r="AU236" s="529">
        <v>0</v>
      </c>
      <c r="AV236" s="529">
        <v>0</v>
      </c>
      <c r="AW236" s="529">
        <v>-470871.85118621471</v>
      </c>
      <c r="AX236" s="529">
        <v>0</v>
      </c>
      <c r="AY236" s="116">
        <v>0</v>
      </c>
      <c r="AZ236" s="42"/>
      <c r="BA236" s="529">
        <v>0</v>
      </c>
      <c r="BB236" s="529">
        <v>0</v>
      </c>
      <c r="BC236" s="529">
        <v>0</v>
      </c>
      <c r="BD236" s="529">
        <v>0</v>
      </c>
      <c r="BE236" s="529">
        <v>-565046.22142345761</v>
      </c>
      <c r="BF236" s="529">
        <v>0</v>
      </c>
      <c r="BG236" s="529">
        <v>0</v>
      </c>
      <c r="BH236" s="529">
        <v>0</v>
      </c>
      <c r="BI236" s="529">
        <v>0</v>
      </c>
      <c r="BJ236" s="529">
        <v>0</v>
      </c>
      <c r="BK236" s="529">
        <v>-565046.22142345761</v>
      </c>
      <c r="BL236" s="42" t="s">
        <v>7188</v>
      </c>
      <c r="BM236" s="350" t="s">
        <v>7428</v>
      </c>
      <c r="BS236" s="42"/>
      <c r="BT236" s="42"/>
      <c r="BU236" s="42"/>
      <c r="BV236" s="42"/>
      <c r="BW236" s="42"/>
      <c r="BX236" s="42"/>
      <c r="BY236" s="42"/>
      <c r="BZ236" s="42"/>
      <c r="CA236" s="42"/>
      <c r="CB236" s="42"/>
      <c r="CC236" s="42"/>
      <c r="CD236" s="42"/>
      <c r="CE236" s="42"/>
      <c r="CF236" s="42"/>
    </row>
    <row r="237" spans="1:84" ht="26">
      <c r="A237" s="424" t="s">
        <v>6424</v>
      </c>
      <c r="B237" s="42" t="s">
        <v>15</v>
      </c>
      <c r="C237" s="42"/>
      <c r="D237" s="42"/>
      <c r="E237" s="42"/>
      <c r="F237" s="514" t="s">
        <v>6444</v>
      </c>
      <c r="G237" s="28" t="s">
        <v>6445</v>
      </c>
      <c r="H237" s="28" t="s">
        <v>6442</v>
      </c>
      <c r="I237" s="28" t="s">
        <v>6428</v>
      </c>
      <c r="J237" s="106" t="s">
        <v>2277</v>
      </c>
      <c r="K237" s="28" t="s">
        <v>6446</v>
      </c>
      <c r="L237" s="452">
        <v>0.35414127138519264</v>
      </c>
      <c r="M237" s="452">
        <v>0.39585872861480742</v>
      </c>
      <c r="N237" s="452">
        <v>0.25</v>
      </c>
      <c r="O237" s="387">
        <v>0.35414127138519269</v>
      </c>
      <c r="P237" s="387">
        <v>0.75</v>
      </c>
      <c r="Q237" s="387">
        <v>0.6770706356925964</v>
      </c>
      <c r="R237" s="42">
        <v>2043</v>
      </c>
      <c r="S237" s="422">
        <v>0</v>
      </c>
      <c r="T237" s="422">
        <v>0</v>
      </c>
      <c r="U237" s="422">
        <v>0</v>
      </c>
      <c r="V237" s="422">
        <v>0</v>
      </c>
      <c r="W237" s="422">
        <v>-1530000</v>
      </c>
      <c r="X237" s="422">
        <v>0</v>
      </c>
      <c r="Y237" s="422">
        <v>0</v>
      </c>
      <c r="Z237" s="422">
        <v>0</v>
      </c>
      <c r="AA237" s="422">
        <v>0</v>
      </c>
      <c r="AB237" s="422">
        <v>0</v>
      </c>
      <c r="AC237" s="296">
        <v>-1530000</v>
      </c>
      <c r="AD237" s="110"/>
      <c r="AF237" s="42" t="s">
        <v>586</v>
      </c>
      <c r="AG237" s="110">
        <v>0</v>
      </c>
      <c r="AH237" s="110">
        <v>-1530000</v>
      </c>
      <c r="AI237" s="42" t="s">
        <v>764</v>
      </c>
      <c r="AJ237" s="112">
        <v>0.45454545454545453</v>
      </c>
      <c r="AK237" s="112">
        <v>0.54545454545454541</v>
      </c>
      <c r="AL237" s="529">
        <v>-494081.9273903275</v>
      </c>
      <c r="AM237" s="529">
        <v>0</v>
      </c>
      <c r="AN237" s="529">
        <v>0</v>
      </c>
      <c r="AO237" s="529">
        <v>0</v>
      </c>
      <c r="AP237" s="529">
        <v>0</v>
      </c>
      <c r="AQ237" s="529">
        <v>-470871.85118621471</v>
      </c>
      <c r="AR237" s="529">
        <v>0</v>
      </c>
      <c r="AS237" s="529">
        <v>0</v>
      </c>
      <c r="AT237" s="529">
        <v>0</v>
      </c>
      <c r="AU237" s="529">
        <v>0</v>
      </c>
      <c r="AV237" s="529">
        <v>0</v>
      </c>
      <c r="AW237" s="529">
        <v>-470871.85118621471</v>
      </c>
      <c r="AX237" s="529">
        <v>0</v>
      </c>
      <c r="AY237" s="116">
        <v>0</v>
      </c>
      <c r="AZ237" s="42"/>
      <c r="BA237" s="529">
        <v>0</v>
      </c>
      <c r="BB237" s="529">
        <v>0</v>
      </c>
      <c r="BC237" s="529">
        <v>0</v>
      </c>
      <c r="BD237" s="529">
        <v>0</v>
      </c>
      <c r="BE237" s="529">
        <v>-565046.22142345761</v>
      </c>
      <c r="BF237" s="529">
        <v>0</v>
      </c>
      <c r="BG237" s="529">
        <v>0</v>
      </c>
      <c r="BH237" s="529">
        <v>0</v>
      </c>
      <c r="BI237" s="529">
        <v>0</v>
      </c>
      <c r="BJ237" s="529">
        <v>0</v>
      </c>
      <c r="BK237" s="529">
        <v>-565046.22142345761</v>
      </c>
      <c r="BL237" s="42" t="s">
        <v>7188</v>
      </c>
      <c r="BM237" s="350" t="s">
        <v>7428</v>
      </c>
      <c r="BS237" s="42"/>
      <c r="BT237" s="42"/>
      <c r="BU237" s="42"/>
      <c r="BV237" s="42"/>
      <c r="BW237" s="42"/>
      <c r="BX237" s="42"/>
      <c r="BY237" s="42"/>
      <c r="BZ237" s="42"/>
      <c r="CA237" s="42"/>
      <c r="CB237" s="42"/>
      <c r="CC237" s="42"/>
      <c r="CD237" s="42"/>
      <c r="CE237" s="42"/>
      <c r="CF237" s="42"/>
    </row>
    <row r="238" spans="1:84" ht="26">
      <c r="A238" s="424" t="s">
        <v>6424</v>
      </c>
      <c r="B238" s="42" t="s">
        <v>27</v>
      </c>
      <c r="C238" s="42"/>
      <c r="D238" s="42"/>
      <c r="E238" s="42"/>
      <c r="F238" s="511" t="s">
        <v>6440</v>
      </c>
      <c r="G238" s="412" t="s">
        <v>6441</v>
      </c>
      <c r="H238" s="28" t="s">
        <v>6442</v>
      </c>
      <c r="I238" s="28" t="s">
        <v>6428</v>
      </c>
      <c r="J238" s="106" t="s">
        <v>2277</v>
      </c>
      <c r="K238" s="28" t="s">
        <v>6443</v>
      </c>
      <c r="L238" s="452">
        <v>0.33289279510208114</v>
      </c>
      <c r="M238" s="452">
        <v>0.37210720489791888</v>
      </c>
      <c r="N238" s="452">
        <v>0.29499999999999998</v>
      </c>
      <c r="O238" s="387">
        <v>0.33289279510208114</v>
      </c>
      <c r="P238" s="387">
        <v>0.33289279510208114</v>
      </c>
      <c r="Q238" s="387">
        <v>0.33289279510208114</v>
      </c>
      <c r="R238" s="42">
        <v>2043</v>
      </c>
      <c r="S238" s="422">
        <v>0</v>
      </c>
      <c r="T238" s="422">
        <v>0</v>
      </c>
      <c r="U238" s="422">
        <v>0</v>
      </c>
      <c r="V238" s="422">
        <v>0</v>
      </c>
      <c r="W238" s="422">
        <v>0</v>
      </c>
      <c r="X238" s="422">
        <v>3782500</v>
      </c>
      <c r="Y238" s="422">
        <v>0</v>
      </c>
      <c r="Z238" s="422">
        <v>0</v>
      </c>
      <c r="AA238" s="422">
        <v>0</v>
      </c>
      <c r="AB238" s="422">
        <v>0</v>
      </c>
      <c r="AC238" s="453">
        <v>3782500</v>
      </c>
      <c r="AD238" s="110"/>
      <c r="AF238" s="42" t="s">
        <v>618</v>
      </c>
      <c r="AG238" s="110">
        <v>0</v>
      </c>
      <c r="AH238" s="110">
        <v>3782500</v>
      </c>
      <c r="AI238" s="42" t="s">
        <v>764</v>
      </c>
      <c r="AJ238" s="112">
        <v>0.45454545454545453</v>
      </c>
      <c r="AK238" s="112">
        <v>0.54545454545454541</v>
      </c>
      <c r="AL238" s="529">
        <v>2523333.0025263783</v>
      </c>
      <c r="AM238" s="529">
        <v>0</v>
      </c>
      <c r="AN238" s="529">
        <v>0</v>
      </c>
      <c r="AO238" s="529">
        <v>0</v>
      </c>
      <c r="AP238" s="529">
        <v>0</v>
      </c>
      <c r="AQ238" s="529">
        <v>0</v>
      </c>
      <c r="AR238" s="529">
        <v>572348.63521528267</v>
      </c>
      <c r="AS238" s="529">
        <v>0</v>
      </c>
      <c r="AT238" s="529">
        <v>0</v>
      </c>
      <c r="AU238" s="529">
        <v>0</v>
      </c>
      <c r="AV238" s="529">
        <v>0</v>
      </c>
      <c r="AW238" s="529">
        <v>572348.63521528267</v>
      </c>
      <c r="AX238" s="529">
        <v>0</v>
      </c>
      <c r="AY238" s="116">
        <v>0</v>
      </c>
      <c r="AZ238" s="42"/>
      <c r="BA238" s="529">
        <v>0</v>
      </c>
      <c r="BB238" s="529">
        <v>0</v>
      </c>
      <c r="BC238" s="529">
        <v>0</v>
      </c>
      <c r="BD238" s="529">
        <v>0</v>
      </c>
      <c r="BE238" s="529">
        <v>0</v>
      </c>
      <c r="BF238" s="529">
        <v>686818.36225833918</v>
      </c>
      <c r="BG238" s="529">
        <v>0</v>
      </c>
      <c r="BH238" s="529">
        <v>0</v>
      </c>
      <c r="BI238" s="529">
        <v>0</v>
      </c>
      <c r="BJ238" s="529">
        <v>0</v>
      </c>
      <c r="BK238" s="529">
        <v>686818.36225833918</v>
      </c>
      <c r="BL238" s="42" t="s">
        <v>7188</v>
      </c>
      <c r="BM238" s="350" t="s">
        <v>7429</v>
      </c>
      <c r="BS238" s="42"/>
      <c r="BT238" s="42"/>
      <c r="BU238" s="42"/>
      <c r="BV238" s="42"/>
      <c r="BW238" s="42"/>
      <c r="BX238" s="42"/>
      <c r="BY238" s="42"/>
      <c r="BZ238" s="42"/>
      <c r="CA238" s="42"/>
      <c r="CB238" s="42"/>
      <c r="CC238" s="42"/>
      <c r="CD238" s="42"/>
      <c r="CE238" s="42"/>
      <c r="CF238" s="42"/>
    </row>
    <row r="239" spans="1:84" ht="26">
      <c r="A239" s="424" t="s">
        <v>6424</v>
      </c>
      <c r="B239" s="42" t="s">
        <v>15</v>
      </c>
      <c r="C239" s="42"/>
      <c r="D239" s="42"/>
      <c r="E239" s="42"/>
      <c r="F239" s="512" t="s">
        <v>6444</v>
      </c>
      <c r="G239" s="412" t="s">
        <v>6445</v>
      </c>
      <c r="H239" s="28" t="s">
        <v>6442</v>
      </c>
      <c r="I239" s="28" t="s">
        <v>6428</v>
      </c>
      <c r="J239" s="106" t="s">
        <v>2277</v>
      </c>
      <c r="K239" s="28" t="s">
        <v>6446</v>
      </c>
      <c r="L239" s="452">
        <v>0.33289279510208114</v>
      </c>
      <c r="M239" s="452">
        <v>0.37210720489791888</v>
      </c>
      <c r="N239" s="452">
        <v>0.29499999999999998</v>
      </c>
      <c r="O239" s="387">
        <v>0.33289279510208114</v>
      </c>
      <c r="P239" s="387">
        <v>0.33289279510208114</v>
      </c>
      <c r="Q239" s="387">
        <v>0.33289279510208114</v>
      </c>
      <c r="R239" s="42">
        <v>2043</v>
      </c>
      <c r="S239" s="422">
        <v>0</v>
      </c>
      <c r="T239" s="422">
        <v>0</v>
      </c>
      <c r="U239" s="422">
        <v>0</v>
      </c>
      <c r="V239" s="422">
        <v>0</v>
      </c>
      <c r="W239" s="422">
        <v>0</v>
      </c>
      <c r="X239" s="422">
        <v>3782500</v>
      </c>
      <c r="Y239" s="422">
        <v>0</v>
      </c>
      <c r="Z239" s="422">
        <v>0</v>
      </c>
      <c r="AA239" s="422">
        <v>0</v>
      </c>
      <c r="AB239" s="422">
        <v>0</v>
      </c>
      <c r="AC239" s="453">
        <v>3782500</v>
      </c>
      <c r="AD239" s="110"/>
      <c r="AF239" s="42" t="s">
        <v>586</v>
      </c>
      <c r="AG239" s="110">
        <v>0</v>
      </c>
      <c r="AH239" s="110">
        <v>3782500</v>
      </c>
      <c r="AI239" s="42" t="s">
        <v>764</v>
      </c>
      <c r="AJ239" s="112">
        <v>0.45454545454545453</v>
      </c>
      <c r="AK239" s="112">
        <v>0.54545454545454541</v>
      </c>
      <c r="AL239" s="529">
        <v>2523333.0025263783</v>
      </c>
      <c r="AM239" s="529">
        <v>0</v>
      </c>
      <c r="AN239" s="529">
        <v>0</v>
      </c>
      <c r="AO239" s="529">
        <v>0</v>
      </c>
      <c r="AP239" s="529">
        <v>0</v>
      </c>
      <c r="AQ239" s="529">
        <v>0</v>
      </c>
      <c r="AR239" s="529">
        <v>572348.63521528267</v>
      </c>
      <c r="AS239" s="529">
        <v>0</v>
      </c>
      <c r="AT239" s="529">
        <v>0</v>
      </c>
      <c r="AU239" s="529">
        <v>0</v>
      </c>
      <c r="AV239" s="529">
        <v>0</v>
      </c>
      <c r="AW239" s="529">
        <v>572348.63521528267</v>
      </c>
      <c r="AX239" s="529">
        <v>0</v>
      </c>
      <c r="AY239" s="116">
        <v>0</v>
      </c>
      <c r="AZ239" s="42"/>
      <c r="BA239" s="529">
        <v>0</v>
      </c>
      <c r="BB239" s="529">
        <v>0</v>
      </c>
      <c r="BC239" s="529">
        <v>0</v>
      </c>
      <c r="BD239" s="529">
        <v>0</v>
      </c>
      <c r="BE239" s="529">
        <v>0</v>
      </c>
      <c r="BF239" s="529">
        <v>686818.36225833918</v>
      </c>
      <c r="BG239" s="529">
        <v>0</v>
      </c>
      <c r="BH239" s="529">
        <v>0</v>
      </c>
      <c r="BI239" s="529">
        <v>0</v>
      </c>
      <c r="BJ239" s="529">
        <v>0</v>
      </c>
      <c r="BK239" s="529">
        <v>686818.36225833918</v>
      </c>
      <c r="BL239" s="42" t="s">
        <v>7188</v>
      </c>
      <c r="BM239" s="350" t="s">
        <v>7430</v>
      </c>
      <c r="BS239" s="42"/>
      <c r="BT239" s="42"/>
      <c r="BU239" s="42"/>
      <c r="BV239" s="42"/>
      <c r="BW239" s="42"/>
      <c r="BX239" s="42"/>
      <c r="BY239" s="42"/>
      <c r="BZ239" s="42"/>
      <c r="CA239" s="42"/>
      <c r="CB239" s="42"/>
      <c r="CC239" s="42"/>
      <c r="CD239" s="42"/>
      <c r="CE239" s="42"/>
      <c r="CF239" s="42"/>
    </row>
    <row r="240" spans="1:84" ht="26">
      <c r="A240" s="424" t="s">
        <v>6424</v>
      </c>
      <c r="B240" s="42" t="s">
        <v>15</v>
      </c>
      <c r="C240" s="42"/>
      <c r="D240" s="42"/>
      <c r="E240" s="42"/>
      <c r="F240" s="512" t="s">
        <v>6444</v>
      </c>
      <c r="G240" s="412" t="s">
        <v>6445</v>
      </c>
      <c r="H240" s="28" t="s">
        <v>6442</v>
      </c>
      <c r="I240" s="28" t="s">
        <v>6428</v>
      </c>
      <c r="J240" s="106" t="s">
        <v>2277</v>
      </c>
      <c r="K240" s="28" t="s">
        <v>6446</v>
      </c>
      <c r="L240" s="452">
        <v>0.33289279510208114</v>
      </c>
      <c r="M240" s="452">
        <v>0.37210720489791888</v>
      </c>
      <c r="N240" s="452">
        <v>0.29499999999999998</v>
      </c>
      <c r="O240" s="387">
        <v>0.33289279510208114</v>
      </c>
      <c r="P240" s="387">
        <v>0.33289279510208114</v>
      </c>
      <c r="Q240" s="387">
        <v>0.33289279510208114</v>
      </c>
      <c r="R240" s="42">
        <v>2043</v>
      </c>
      <c r="S240" s="422">
        <v>0</v>
      </c>
      <c r="T240" s="422">
        <v>0</v>
      </c>
      <c r="U240" s="422">
        <v>0</v>
      </c>
      <c r="V240" s="422">
        <v>0</v>
      </c>
      <c r="W240" s="422">
        <v>0</v>
      </c>
      <c r="X240" s="422">
        <v>-1929075</v>
      </c>
      <c r="Y240" s="422">
        <v>0</v>
      </c>
      <c r="Z240" s="422">
        <v>0</v>
      </c>
      <c r="AA240" s="422">
        <v>0</v>
      </c>
      <c r="AB240" s="422">
        <v>0</v>
      </c>
      <c r="AC240" s="453">
        <v>-1929075</v>
      </c>
      <c r="AD240" s="110"/>
      <c r="AF240" s="42" t="s">
        <v>586</v>
      </c>
      <c r="AG240" s="110">
        <v>0</v>
      </c>
      <c r="AH240" s="110">
        <v>-1929075</v>
      </c>
      <c r="AI240" s="42" t="s">
        <v>764</v>
      </c>
      <c r="AJ240" s="112">
        <v>0.45454545454545453</v>
      </c>
      <c r="AK240" s="112">
        <v>0.54545454545454541</v>
      </c>
      <c r="AL240" s="529">
        <v>-1286899.8312884527</v>
      </c>
      <c r="AM240" s="529">
        <v>0</v>
      </c>
      <c r="AN240" s="529">
        <v>0</v>
      </c>
      <c r="AO240" s="529">
        <v>0</v>
      </c>
      <c r="AP240" s="529">
        <v>0</v>
      </c>
      <c r="AQ240" s="529">
        <v>0</v>
      </c>
      <c r="AR240" s="529">
        <v>-291897.80395979417</v>
      </c>
      <c r="AS240" s="529">
        <v>0</v>
      </c>
      <c r="AT240" s="529">
        <v>0</v>
      </c>
      <c r="AU240" s="529">
        <v>0</v>
      </c>
      <c r="AV240" s="529">
        <v>0</v>
      </c>
      <c r="AW240" s="529">
        <v>-291897.80395979417</v>
      </c>
      <c r="AX240" s="529">
        <v>0</v>
      </c>
      <c r="AY240" s="116">
        <v>0</v>
      </c>
      <c r="AZ240" s="42"/>
      <c r="BA240" s="529">
        <v>0</v>
      </c>
      <c r="BB240" s="529">
        <v>0</v>
      </c>
      <c r="BC240" s="529">
        <v>0</v>
      </c>
      <c r="BD240" s="529">
        <v>0</v>
      </c>
      <c r="BE240" s="529">
        <v>0</v>
      </c>
      <c r="BF240" s="529">
        <v>-350277.36475175299</v>
      </c>
      <c r="BG240" s="529">
        <v>0</v>
      </c>
      <c r="BH240" s="529">
        <v>0</v>
      </c>
      <c r="BI240" s="529">
        <v>0</v>
      </c>
      <c r="BJ240" s="529">
        <v>0</v>
      </c>
      <c r="BK240" s="529">
        <v>-350277.36475175299</v>
      </c>
      <c r="BL240" s="42" t="s">
        <v>7188</v>
      </c>
      <c r="BM240" s="350" t="s">
        <v>7430</v>
      </c>
      <c r="BS240" s="42"/>
      <c r="BT240" s="42"/>
      <c r="BU240" s="42"/>
      <c r="BV240" s="42"/>
      <c r="BW240" s="42"/>
      <c r="BX240" s="42"/>
      <c r="BY240" s="42"/>
      <c r="BZ240" s="42"/>
      <c r="CA240" s="42"/>
      <c r="CB240" s="42"/>
      <c r="CC240" s="42"/>
      <c r="CD240" s="42"/>
      <c r="CE240" s="42"/>
      <c r="CF240" s="42"/>
    </row>
    <row r="241" spans="1:84" ht="26">
      <c r="A241" s="424" t="s">
        <v>6424</v>
      </c>
      <c r="B241" s="42" t="s">
        <v>15</v>
      </c>
      <c r="C241" s="42"/>
      <c r="D241" s="42"/>
      <c r="E241" s="42"/>
      <c r="F241" s="513" t="s">
        <v>6444</v>
      </c>
      <c r="G241" s="412" t="s">
        <v>6445</v>
      </c>
      <c r="H241" s="28" t="s">
        <v>6442</v>
      </c>
      <c r="I241" s="28" t="s">
        <v>6428</v>
      </c>
      <c r="J241" s="106" t="s">
        <v>2277</v>
      </c>
      <c r="K241" s="28" t="s">
        <v>6446</v>
      </c>
      <c r="L241" s="452">
        <v>0.33289279510208114</v>
      </c>
      <c r="M241" s="452">
        <v>0.37210720489791888</v>
      </c>
      <c r="N241" s="452">
        <v>0.29499999999999998</v>
      </c>
      <c r="O241" s="387">
        <v>0.33289279510208114</v>
      </c>
      <c r="P241" s="387">
        <v>0.33289279510208114</v>
      </c>
      <c r="Q241" s="387">
        <v>0.33289279510208114</v>
      </c>
      <c r="R241" s="42">
        <v>2043</v>
      </c>
      <c r="S241" s="422">
        <v>0</v>
      </c>
      <c r="T241" s="422">
        <v>0</v>
      </c>
      <c r="U241" s="422">
        <v>0</v>
      </c>
      <c r="V241" s="422">
        <v>0</v>
      </c>
      <c r="W241" s="422">
        <v>0</v>
      </c>
      <c r="X241" s="422">
        <v>-1929075</v>
      </c>
      <c r="Y241" s="422">
        <v>0</v>
      </c>
      <c r="Z241" s="422">
        <v>0</v>
      </c>
      <c r="AA241" s="422">
        <v>0</v>
      </c>
      <c r="AB241" s="422">
        <v>0</v>
      </c>
      <c r="AC241" s="453">
        <v>-1929075</v>
      </c>
      <c r="AD241" s="110"/>
      <c r="AF241" s="42" t="s">
        <v>586</v>
      </c>
      <c r="AG241" s="110">
        <v>0</v>
      </c>
      <c r="AH241" s="110">
        <v>-1929075</v>
      </c>
      <c r="AI241" s="42" t="s">
        <v>764</v>
      </c>
      <c r="AJ241" s="112">
        <v>0.45454545454545453</v>
      </c>
      <c r="AK241" s="112">
        <v>0.54545454545454541</v>
      </c>
      <c r="AL241" s="529">
        <v>-1286899.8312884527</v>
      </c>
      <c r="AM241" s="529">
        <v>0</v>
      </c>
      <c r="AN241" s="529">
        <v>0</v>
      </c>
      <c r="AO241" s="529">
        <v>0</v>
      </c>
      <c r="AP241" s="529">
        <v>0</v>
      </c>
      <c r="AQ241" s="529">
        <v>0</v>
      </c>
      <c r="AR241" s="529">
        <v>-291897.80395979417</v>
      </c>
      <c r="AS241" s="529">
        <v>0</v>
      </c>
      <c r="AT241" s="529">
        <v>0</v>
      </c>
      <c r="AU241" s="529">
        <v>0</v>
      </c>
      <c r="AV241" s="529">
        <v>0</v>
      </c>
      <c r="AW241" s="529">
        <v>-291897.80395979417</v>
      </c>
      <c r="AX241" s="529">
        <v>0</v>
      </c>
      <c r="AY241" s="116">
        <v>0</v>
      </c>
      <c r="AZ241" s="42"/>
      <c r="BA241" s="529">
        <v>0</v>
      </c>
      <c r="BB241" s="529">
        <v>0</v>
      </c>
      <c r="BC241" s="529">
        <v>0</v>
      </c>
      <c r="BD241" s="529">
        <v>0</v>
      </c>
      <c r="BE241" s="529">
        <v>0</v>
      </c>
      <c r="BF241" s="529">
        <v>-350277.36475175299</v>
      </c>
      <c r="BG241" s="529">
        <v>0</v>
      </c>
      <c r="BH241" s="529">
        <v>0</v>
      </c>
      <c r="BI241" s="529">
        <v>0</v>
      </c>
      <c r="BJ241" s="529">
        <v>0</v>
      </c>
      <c r="BK241" s="529">
        <v>-350277.36475175299</v>
      </c>
      <c r="BL241" s="42" t="s">
        <v>7188</v>
      </c>
      <c r="BM241" s="350" t="s">
        <v>7430</v>
      </c>
      <c r="BS241" s="42"/>
      <c r="BT241" s="42"/>
      <c r="BU241" s="42"/>
      <c r="BV241" s="42"/>
      <c r="BW241" s="42"/>
      <c r="BX241" s="42"/>
      <c r="BY241" s="42"/>
      <c r="BZ241" s="42"/>
      <c r="CA241" s="42"/>
      <c r="CB241" s="42"/>
      <c r="CC241" s="42"/>
      <c r="CD241" s="42"/>
      <c r="CE241" s="42"/>
      <c r="CF241" s="42"/>
    </row>
    <row r="242" spans="1:84" ht="26">
      <c r="A242" s="424" t="s">
        <v>6424</v>
      </c>
      <c r="B242" s="42" t="s">
        <v>27</v>
      </c>
      <c r="C242" s="42"/>
      <c r="D242" s="42"/>
      <c r="E242" s="42"/>
      <c r="F242" s="497" t="s">
        <v>6440</v>
      </c>
      <c r="G242" s="412" t="s">
        <v>6441</v>
      </c>
      <c r="H242" s="28" t="s">
        <v>6442</v>
      </c>
      <c r="I242" s="28" t="s">
        <v>6428</v>
      </c>
      <c r="J242" s="106" t="s">
        <v>2277</v>
      </c>
      <c r="K242" s="28" t="s">
        <v>6443</v>
      </c>
      <c r="L242" s="452">
        <v>0.33289279510208114</v>
      </c>
      <c r="M242" s="452">
        <v>0.37210720489791888</v>
      </c>
      <c r="N242" s="452">
        <v>0.29499999999999998</v>
      </c>
      <c r="O242" s="387">
        <v>0.33289279510208114</v>
      </c>
      <c r="P242" s="387">
        <v>0.33289279510208114</v>
      </c>
      <c r="Q242" s="387">
        <v>0.33289279510208114</v>
      </c>
      <c r="R242" s="42">
        <v>2043</v>
      </c>
      <c r="S242" s="454">
        <v>0</v>
      </c>
      <c r="T242" s="454">
        <v>0</v>
      </c>
      <c r="U242" s="454">
        <v>0</v>
      </c>
      <c r="V242" s="454">
        <v>0</v>
      </c>
      <c r="W242" s="454">
        <v>0</v>
      </c>
      <c r="X242" s="454">
        <v>3300000</v>
      </c>
      <c r="Y242" s="454">
        <v>0</v>
      </c>
      <c r="Z242" s="454">
        <v>0</v>
      </c>
      <c r="AA242" s="454">
        <v>0</v>
      </c>
      <c r="AB242" s="454">
        <v>0</v>
      </c>
      <c r="AC242" s="296">
        <v>3300000</v>
      </c>
      <c r="AD242" s="359"/>
      <c r="AF242" s="42" t="s">
        <v>618</v>
      </c>
      <c r="AG242" s="110">
        <v>0</v>
      </c>
      <c r="AH242" s="110">
        <v>3300000</v>
      </c>
      <c r="AI242" s="42" t="s">
        <v>764</v>
      </c>
      <c r="AJ242" s="112">
        <v>0.45454545454545453</v>
      </c>
      <c r="AK242" s="112">
        <v>0.54545454545454541</v>
      </c>
      <c r="AL242" s="529">
        <v>2201453.7761631324</v>
      </c>
      <c r="AM242" s="529">
        <v>0</v>
      </c>
      <c r="AN242" s="529">
        <v>0</v>
      </c>
      <c r="AO242" s="529">
        <v>0</v>
      </c>
      <c r="AP242" s="529">
        <v>0</v>
      </c>
      <c r="AQ242" s="529">
        <v>0</v>
      </c>
      <c r="AR242" s="529">
        <v>499339.19265312172</v>
      </c>
      <c r="AS242" s="529">
        <v>0</v>
      </c>
      <c r="AT242" s="529">
        <v>0</v>
      </c>
      <c r="AU242" s="529">
        <v>0</v>
      </c>
      <c r="AV242" s="529">
        <v>0</v>
      </c>
      <c r="AW242" s="529">
        <v>499339.19265312172</v>
      </c>
      <c r="AX242" s="529">
        <v>0</v>
      </c>
      <c r="AY242" s="116">
        <v>0</v>
      </c>
      <c r="AZ242" s="42"/>
      <c r="BA242" s="529">
        <v>0</v>
      </c>
      <c r="BB242" s="529">
        <v>0</v>
      </c>
      <c r="BC242" s="529">
        <v>0</v>
      </c>
      <c r="BD242" s="529">
        <v>0</v>
      </c>
      <c r="BE242" s="529">
        <v>0</v>
      </c>
      <c r="BF242" s="529">
        <v>599207.03118374606</v>
      </c>
      <c r="BG242" s="529">
        <v>0</v>
      </c>
      <c r="BH242" s="529">
        <v>0</v>
      </c>
      <c r="BI242" s="529">
        <v>0</v>
      </c>
      <c r="BJ242" s="529">
        <v>0</v>
      </c>
      <c r="BK242" s="529">
        <v>599207.03118374606</v>
      </c>
      <c r="BL242" s="42" t="s">
        <v>7188</v>
      </c>
      <c r="BM242" s="350" t="s">
        <v>7429</v>
      </c>
      <c r="BS242" s="42"/>
      <c r="BT242" s="42"/>
      <c r="BU242" s="42"/>
      <c r="BV242" s="42"/>
      <c r="BW242" s="42"/>
      <c r="BX242" s="42"/>
      <c r="BY242" s="42"/>
      <c r="BZ242" s="42"/>
      <c r="CA242" s="42"/>
      <c r="CB242" s="42"/>
      <c r="CC242" s="42"/>
      <c r="CD242" s="42"/>
      <c r="CE242" s="42"/>
      <c r="CF242" s="42"/>
    </row>
    <row r="243" spans="1:84" ht="26">
      <c r="A243" s="424" t="s">
        <v>6424</v>
      </c>
      <c r="B243" s="42" t="s">
        <v>15</v>
      </c>
      <c r="C243" s="42"/>
      <c r="D243" s="42"/>
      <c r="E243" s="42"/>
      <c r="F243" s="515" t="s">
        <v>6444</v>
      </c>
      <c r="G243" s="28" t="s">
        <v>6445</v>
      </c>
      <c r="H243" s="28" t="s">
        <v>6442</v>
      </c>
      <c r="I243" s="28" t="s">
        <v>6428</v>
      </c>
      <c r="J243" s="106" t="s">
        <v>2277</v>
      </c>
      <c r="K243" s="28" t="s">
        <v>6446</v>
      </c>
      <c r="L243" s="452">
        <v>0.33289279510208114</v>
      </c>
      <c r="M243" s="452">
        <v>0.37210720489791888</v>
      </c>
      <c r="N243" s="452">
        <v>0.29499999999999998</v>
      </c>
      <c r="O243" s="387">
        <v>0.33289279510208114</v>
      </c>
      <c r="P243" s="387">
        <v>0.33289279510208114</v>
      </c>
      <c r="Q243" s="387">
        <v>0.33289279510208114</v>
      </c>
      <c r="R243" s="42">
        <v>2043</v>
      </c>
      <c r="S243" s="454">
        <v>0</v>
      </c>
      <c r="T243" s="454">
        <v>0</v>
      </c>
      <c r="U243" s="454">
        <v>0</v>
      </c>
      <c r="V243" s="454">
        <v>0</v>
      </c>
      <c r="W243" s="454">
        <v>0</v>
      </c>
      <c r="X243" s="454">
        <v>3300000</v>
      </c>
      <c r="Y243" s="454">
        <v>0</v>
      </c>
      <c r="Z243" s="454">
        <v>0</v>
      </c>
      <c r="AA243" s="454">
        <v>0</v>
      </c>
      <c r="AB243" s="454">
        <v>0</v>
      </c>
      <c r="AC243" s="296">
        <v>3300000</v>
      </c>
      <c r="AD243" s="359"/>
      <c r="AF243" s="42" t="s">
        <v>586</v>
      </c>
      <c r="AG243" s="110">
        <v>0</v>
      </c>
      <c r="AH243" s="110">
        <v>3300000</v>
      </c>
      <c r="AI243" s="42" t="s">
        <v>764</v>
      </c>
      <c r="AJ243" s="112">
        <v>0.45454545454545453</v>
      </c>
      <c r="AK243" s="112">
        <v>0.54545454545454541</v>
      </c>
      <c r="AL243" s="529">
        <v>2201453.7761631324</v>
      </c>
      <c r="AM243" s="529">
        <v>0</v>
      </c>
      <c r="AN243" s="529">
        <v>0</v>
      </c>
      <c r="AO243" s="529">
        <v>0</v>
      </c>
      <c r="AP243" s="529">
        <v>0</v>
      </c>
      <c r="AQ243" s="529">
        <v>0</v>
      </c>
      <c r="AR243" s="529">
        <v>499339.19265312172</v>
      </c>
      <c r="AS243" s="529">
        <v>0</v>
      </c>
      <c r="AT243" s="529">
        <v>0</v>
      </c>
      <c r="AU243" s="529">
        <v>0</v>
      </c>
      <c r="AV243" s="529">
        <v>0</v>
      </c>
      <c r="AW243" s="529">
        <v>499339.19265312172</v>
      </c>
      <c r="AX243" s="529">
        <v>0</v>
      </c>
      <c r="AY243" s="116">
        <v>0</v>
      </c>
      <c r="AZ243" s="42"/>
      <c r="BA243" s="529">
        <v>0</v>
      </c>
      <c r="BB243" s="529">
        <v>0</v>
      </c>
      <c r="BC243" s="529">
        <v>0</v>
      </c>
      <c r="BD243" s="529">
        <v>0</v>
      </c>
      <c r="BE243" s="529">
        <v>0</v>
      </c>
      <c r="BF243" s="529">
        <v>599207.03118374606</v>
      </c>
      <c r="BG243" s="529">
        <v>0</v>
      </c>
      <c r="BH243" s="529">
        <v>0</v>
      </c>
      <c r="BI243" s="529">
        <v>0</v>
      </c>
      <c r="BJ243" s="529">
        <v>0</v>
      </c>
      <c r="BK243" s="529">
        <v>599207.03118374606</v>
      </c>
      <c r="BL243" s="42" t="s">
        <v>7188</v>
      </c>
      <c r="BM243" s="350" t="s">
        <v>7430</v>
      </c>
      <c r="BS243" s="42"/>
      <c r="BT243" s="42"/>
      <c r="BU243" s="42"/>
      <c r="BV243" s="42"/>
      <c r="BW243" s="42"/>
      <c r="BX243" s="42"/>
      <c r="BY243" s="42"/>
      <c r="BZ243" s="42"/>
      <c r="CA243" s="42"/>
      <c r="CB243" s="42"/>
      <c r="CC243" s="42"/>
      <c r="CD243" s="42"/>
      <c r="CE243" s="42"/>
      <c r="CF243" s="42"/>
    </row>
    <row r="244" spans="1:84" ht="26">
      <c r="A244" s="424" t="s">
        <v>6424</v>
      </c>
      <c r="B244" s="42" t="s">
        <v>15</v>
      </c>
      <c r="C244" s="42"/>
      <c r="D244" s="42"/>
      <c r="E244" s="42"/>
      <c r="F244" s="514" t="s">
        <v>6444</v>
      </c>
      <c r="G244" s="412" t="s">
        <v>6445</v>
      </c>
      <c r="H244" s="28" t="s">
        <v>6442</v>
      </c>
      <c r="I244" s="28" t="s">
        <v>6428</v>
      </c>
      <c r="J244" s="106" t="s">
        <v>2277</v>
      </c>
      <c r="K244" s="28" t="s">
        <v>6446</v>
      </c>
      <c r="L244" s="452">
        <v>0.33289279510208114</v>
      </c>
      <c r="M244" s="452">
        <v>0.37210720489791888</v>
      </c>
      <c r="N244" s="452">
        <v>0.29499999999999998</v>
      </c>
      <c r="O244" s="387">
        <v>0.33289279510208114</v>
      </c>
      <c r="P244" s="387">
        <v>0.33289279510208114</v>
      </c>
      <c r="Q244" s="387">
        <v>0.33289279510208114</v>
      </c>
      <c r="R244" s="42">
        <v>2043</v>
      </c>
      <c r="S244" s="422">
        <v>0</v>
      </c>
      <c r="T244" s="422">
        <v>0</v>
      </c>
      <c r="U244" s="422">
        <v>0</v>
      </c>
      <c r="V244" s="422">
        <v>0</v>
      </c>
      <c r="W244" s="422">
        <v>0</v>
      </c>
      <c r="X244" s="422">
        <v>-1683000</v>
      </c>
      <c r="Y244" s="422">
        <v>0</v>
      </c>
      <c r="Z244" s="422">
        <v>0</v>
      </c>
      <c r="AA244" s="422">
        <v>0</v>
      </c>
      <c r="AB244" s="422">
        <v>0</v>
      </c>
      <c r="AC244" s="296">
        <v>-1683000</v>
      </c>
      <c r="AD244" s="110"/>
      <c r="AF244" s="42" t="s">
        <v>586</v>
      </c>
      <c r="AG244" s="110">
        <v>0</v>
      </c>
      <c r="AH244" s="110">
        <v>-1683000</v>
      </c>
      <c r="AI244" s="42" t="s">
        <v>764</v>
      </c>
      <c r="AJ244" s="112">
        <v>0.45454545454545453</v>
      </c>
      <c r="AK244" s="112">
        <v>0.54545454545454541</v>
      </c>
      <c r="AL244" s="529">
        <v>-1122741.4258431974</v>
      </c>
      <c r="AM244" s="529">
        <v>0</v>
      </c>
      <c r="AN244" s="529">
        <v>0</v>
      </c>
      <c r="AO244" s="529">
        <v>0</v>
      </c>
      <c r="AP244" s="529">
        <v>0</v>
      </c>
      <c r="AQ244" s="529">
        <v>0</v>
      </c>
      <c r="AR244" s="529">
        <v>-254662.9882530921</v>
      </c>
      <c r="AS244" s="529">
        <v>0</v>
      </c>
      <c r="AT244" s="529">
        <v>0</v>
      </c>
      <c r="AU244" s="529">
        <v>0</v>
      </c>
      <c r="AV244" s="529">
        <v>0</v>
      </c>
      <c r="AW244" s="529">
        <v>-254662.9882530921</v>
      </c>
      <c r="AX244" s="529">
        <v>0</v>
      </c>
      <c r="AY244" s="116">
        <v>0</v>
      </c>
      <c r="AZ244" s="42"/>
      <c r="BA244" s="529">
        <v>0</v>
      </c>
      <c r="BB244" s="529">
        <v>0</v>
      </c>
      <c r="BC244" s="529">
        <v>0</v>
      </c>
      <c r="BD244" s="529">
        <v>0</v>
      </c>
      <c r="BE244" s="529">
        <v>0</v>
      </c>
      <c r="BF244" s="529">
        <v>-305595.58590371051</v>
      </c>
      <c r="BG244" s="529">
        <v>0</v>
      </c>
      <c r="BH244" s="529">
        <v>0</v>
      </c>
      <c r="BI244" s="529">
        <v>0</v>
      </c>
      <c r="BJ244" s="529">
        <v>0</v>
      </c>
      <c r="BK244" s="529">
        <v>-305595.58590371051</v>
      </c>
      <c r="BL244" s="42" t="s">
        <v>7188</v>
      </c>
      <c r="BM244" s="350" t="s">
        <v>7430</v>
      </c>
      <c r="BS244" s="42"/>
      <c r="BT244" s="42"/>
      <c r="BU244" s="42"/>
      <c r="BV244" s="42"/>
      <c r="BW244" s="42"/>
      <c r="BX244" s="42"/>
      <c r="BY244" s="42"/>
      <c r="BZ244" s="42"/>
      <c r="CA244" s="42"/>
      <c r="CB244" s="42"/>
      <c r="CC244" s="42"/>
      <c r="CD244" s="42"/>
      <c r="CE244" s="42"/>
      <c r="CF244" s="42"/>
    </row>
    <row r="245" spans="1:84" ht="26">
      <c r="A245" s="424" t="s">
        <v>6424</v>
      </c>
      <c r="B245" s="42" t="s">
        <v>15</v>
      </c>
      <c r="C245" s="42"/>
      <c r="D245" s="42"/>
      <c r="E245" s="42"/>
      <c r="F245" s="514" t="s">
        <v>6444</v>
      </c>
      <c r="G245" s="28" t="s">
        <v>6445</v>
      </c>
      <c r="H245" s="28" t="s">
        <v>6442</v>
      </c>
      <c r="I245" s="28" t="s">
        <v>6428</v>
      </c>
      <c r="J245" s="106" t="s">
        <v>2277</v>
      </c>
      <c r="K245" s="28" t="s">
        <v>6446</v>
      </c>
      <c r="L245" s="452">
        <v>0.33289279510208114</v>
      </c>
      <c r="M245" s="452">
        <v>0.37210720489791888</v>
      </c>
      <c r="N245" s="452">
        <v>0.29499999999999998</v>
      </c>
      <c r="O245" s="387">
        <v>0.33289279510208114</v>
      </c>
      <c r="P245" s="387">
        <v>0.33289279510208114</v>
      </c>
      <c r="Q245" s="387">
        <v>0.33289279510208114</v>
      </c>
      <c r="R245" s="42">
        <v>2043</v>
      </c>
      <c r="S245" s="422">
        <v>0</v>
      </c>
      <c r="T245" s="422">
        <v>0</v>
      </c>
      <c r="U245" s="422">
        <v>0</v>
      </c>
      <c r="V245" s="422">
        <v>0</v>
      </c>
      <c r="W245" s="422">
        <v>0</v>
      </c>
      <c r="X245" s="422">
        <v>-1683000</v>
      </c>
      <c r="Y245" s="422">
        <v>0</v>
      </c>
      <c r="Z245" s="422">
        <v>0</v>
      </c>
      <c r="AA245" s="422">
        <v>0</v>
      </c>
      <c r="AB245" s="422">
        <v>0</v>
      </c>
      <c r="AC245" s="296">
        <v>-1683000</v>
      </c>
      <c r="AD245" s="110"/>
      <c r="AF245" s="42" t="s">
        <v>586</v>
      </c>
      <c r="AG245" s="110">
        <v>0</v>
      </c>
      <c r="AH245" s="110">
        <v>-1683000</v>
      </c>
      <c r="AI245" s="42" t="s">
        <v>764</v>
      </c>
      <c r="AJ245" s="112">
        <v>0.45454545454545453</v>
      </c>
      <c r="AK245" s="112">
        <v>0.54545454545454541</v>
      </c>
      <c r="AL245" s="529">
        <v>-1122741.4258431974</v>
      </c>
      <c r="AM245" s="529">
        <v>0</v>
      </c>
      <c r="AN245" s="529">
        <v>0</v>
      </c>
      <c r="AO245" s="529">
        <v>0</v>
      </c>
      <c r="AP245" s="529">
        <v>0</v>
      </c>
      <c r="AQ245" s="529">
        <v>0</v>
      </c>
      <c r="AR245" s="529">
        <v>-254662.9882530921</v>
      </c>
      <c r="AS245" s="529">
        <v>0</v>
      </c>
      <c r="AT245" s="529">
        <v>0</v>
      </c>
      <c r="AU245" s="529">
        <v>0</v>
      </c>
      <c r="AV245" s="529">
        <v>0</v>
      </c>
      <c r="AW245" s="529">
        <v>-254662.9882530921</v>
      </c>
      <c r="AX245" s="529">
        <v>0</v>
      </c>
      <c r="AY245" s="116">
        <v>0</v>
      </c>
      <c r="AZ245" s="42"/>
      <c r="BA245" s="529">
        <v>0</v>
      </c>
      <c r="BB245" s="529">
        <v>0</v>
      </c>
      <c r="BC245" s="529">
        <v>0</v>
      </c>
      <c r="BD245" s="529">
        <v>0</v>
      </c>
      <c r="BE245" s="529">
        <v>0</v>
      </c>
      <c r="BF245" s="529">
        <v>-305595.58590371051</v>
      </c>
      <c r="BG245" s="529">
        <v>0</v>
      </c>
      <c r="BH245" s="529">
        <v>0</v>
      </c>
      <c r="BI245" s="529">
        <v>0</v>
      </c>
      <c r="BJ245" s="529">
        <v>0</v>
      </c>
      <c r="BK245" s="529">
        <v>-305595.58590371051</v>
      </c>
      <c r="BL245" s="42" t="s">
        <v>7188</v>
      </c>
      <c r="BM245" s="350" t="s">
        <v>7430</v>
      </c>
      <c r="BS245" s="42"/>
      <c r="BT245" s="42"/>
      <c r="BU245" s="42"/>
      <c r="BV245" s="42"/>
      <c r="BW245" s="42"/>
      <c r="BX245" s="42"/>
      <c r="BY245" s="42"/>
      <c r="BZ245" s="42"/>
      <c r="CA245" s="42"/>
      <c r="CB245" s="42"/>
      <c r="CC245" s="42"/>
      <c r="CD245" s="42"/>
      <c r="CE245" s="42"/>
      <c r="CF245" s="42"/>
    </row>
    <row r="246" spans="1:84" ht="26">
      <c r="A246" s="424" t="s">
        <v>6424</v>
      </c>
      <c r="B246" s="42" t="s">
        <v>15</v>
      </c>
      <c r="C246" s="42"/>
      <c r="D246" s="42"/>
      <c r="E246" s="42"/>
      <c r="F246" s="514" t="s">
        <v>6447</v>
      </c>
      <c r="G246" s="412" t="s">
        <v>6448</v>
      </c>
      <c r="H246" s="28" t="s">
        <v>6449</v>
      </c>
      <c r="I246" s="28" t="s">
        <v>6428</v>
      </c>
      <c r="J246" s="106" t="s">
        <v>2277</v>
      </c>
      <c r="K246" s="28" t="s">
        <v>6450</v>
      </c>
      <c r="L246" s="387">
        <v>0.35414127138519264</v>
      </c>
      <c r="M246" s="387">
        <v>0.39585872861480742</v>
      </c>
      <c r="N246" s="387">
        <v>0.25</v>
      </c>
      <c r="O246" s="387">
        <v>0.27286719517866953</v>
      </c>
      <c r="P246" s="387">
        <v>0.75</v>
      </c>
      <c r="Q246" s="387">
        <v>0.63643359758933471</v>
      </c>
      <c r="R246" s="42">
        <v>2043</v>
      </c>
      <c r="S246" s="388">
        <v>0</v>
      </c>
      <c r="T246" s="388">
        <v>0</v>
      </c>
      <c r="U246" s="388">
        <v>0</v>
      </c>
      <c r="V246" s="388">
        <v>0</v>
      </c>
      <c r="W246" s="388">
        <v>0</v>
      </c>
      <c r="X246" s="388">
        <v>0</v>
      </c>
      <c r="Y246" s="388">
        <v>0</v>
      </c>
      <c r="Z246" s="388">
        <v>0</v>
      </c>
      <c r="AA246" s="388">
        <v>0</v>
      </c>
      <c r="AB246" s="388">
        <v>6000000</v>
      </c>
      <c r="AC246" s="296">
        <v>6000000</v>
      </c>
      <c r="AD246" s="110"/>
      <c r="AF246" s="42" t="s">
        <v>593</v>
      </c>
      <c r="AG246" s="110">
        <v>0</v>
      </c>
      <c r="AH246" s="110">
        <v>6000000</v>
      </c>
      <c r="AI246" s="42" t="s">
        <v>764</v>
      </c>
      <c r="AJ246" s="112">
        <v>0.45454545454545453</v>
      </c>
      <c r="AK246" s="112">
        <v>0.54545454545454541</v>
      </c>
      <c r="AL246" s="529">
        <v>2181398.4144639918</v>
      </c>
      <c r="AM246" s="529">
        <v>0</v>
      </c>
      <c r="AN246" s="529">
        <v>0</v>
      </c>
      <c r="AO246" s="529">
        <v>0</v>
      </c>
      <c r="AP246" s="529">
        <v>0</v>
      </c>
      <c r="AQ246" s="529">
        <v>0</v>
      </c>
      <c r="AR246" s="529">
        <v>0</v>
      </c>
      <c r="AS246" s="529">
        <v>0</v>
      </c>
      <c r="AT246" s="529">
        <v>0</v>
      </c>
      <c r="AU246" s="529">
        <v>0</v>
      </c>
      <c r="AV246" s="529">
        <v>1735727.9934254582</v>
      </c>
      <c r="AW246" s="529">
        <v>1735727.9934254582</v>
      </c>
      <c r="AX246" s="529">
        <v>0</v>
      </c>
      <c r="AY246" s="116">
        <v>0</v>
      </c>
      <c r="AZ246" s="42"/>
      <c r="BA246" s="529">
        <v>0</v>
      </c>
      <c r="BB246" s="529">
        <v>0</v>
      </c>
      <c r="BC246" s="529">
        <v>0</v>
      </c>
      <c r="BD246" s="529">
        <v>0</v>
      </c>
      <c r="BE246" s="529">
        <v>0</v>
      </c>
      <c r="BF246" s="529">
        <v>0</v>
      </c>
      <c r="BG246" s="529">
        <v>0</v>
      </c>
      <c r="BH246" s="529">
        <v>0</v>
      </c>
      <c r="BI246" s="529">
        <v>0</v>
      </c>
      <c r="BJ246" s="529">
        <v>2082873.5921105498</v>
      </c>
      <c r="BK246" s="529">
        <v>2082873.5921105498</v>
      </c>
      <c r="BL246" s="42" t="s">
        <v>7188</v>
      </c>
      <c r="BM246" s="350" t="s">
        <v>7431</v>
      </c>
      <c r="BS246" s="42"/>
      <c r="BT246" s="42"/>
      <c r="BU246" s="42"/>
      <c r="BV246" s="42"/>
      <c r="BW246" s="42"/>
      <c r="BX246" s="42"/>
      <c r="BY246" s="42"/>
      <c r="BZ246" s="42"/>
      <c r="CA246" s="42"/>
      <c r="CB246" s="42"/>
      <c r="CC246" s="42"/>
      <c r="CD246" s="42"/>
      <c r="CE246" s="42"/>
      <c r="CF246" s="42"/>
    </row>
    <row r="247" spans="1:84" ht="26">
      <c r="A247" s="424" t="s">
        <v>6424</v>
      </c>
      <c r="B247" s="42" t="s">
        <v>15</v>
      </c>
      <c r="C247" s="42"/>
      <c r="D247" s="42"/>
      <c r="E247" s="42"/>
      <c r="F247" s="514" t="s">
        <v>6447</v>
      </c>
      <c r="G247" s="28" t="s">
        <v>6448</v>
      </c>
      <c r="H247" s="28" t="s">
        <v>6449</v>
      </c>
      <c r="I247" s="28" t="s">
        <v>6428</v>
      </c>
      <c r="J247" s="106" t="s">
        <v>2277</v>
      </c>
      <c r="K247" s="28" t="s">
        <v>6450</v>
      </c>
      <c r="L247" s="387">
        <v>0.35414127138519264</v>
      </c>
      <c r="M247" s="387">
        <v>0.39585872861480742</v>
      </c>
      <c r="N247" s="387">
        <v>0.25</v>
      </c>
      <c r="O247" s="387">
        <v>0.27286719517866953</v>
      </c>
      <c r="P247" s="387">
        <v>0.75</v>
      </c>
      <c r="Q247" s="387">
        <v>0.63643359758933471</v>
      </c>
      <c r="R247" s="42">
        <v>2043</v>
      </c>
      <c r="S247" s="455">
        <v>0</v>
      </c>
      <c r="T247" s="455">
        <v>0</v>
      </c>
      <c r="U247" s="455">
        <v>0</v>
      </c>
      <c r="V247" s="455">
        <v>0</v>
      </c>
      <c r="W247" s="455">
        <v>0</v>
      </c>
      <c r="X247" s="455">
        <v>0</v>
      </c>
      <c r="Y247" s="455">
        <v>0</v>
      </c>
      <c r="Z247" s="455">
        <v>0</v>
      </c>
      <c r="AA247" s="455">
        <v>0</v>
      </c>
      <c r="AB247" s="455">
        <v>-3060000</v>
      </c>
      <c r="AC247" s="296">
        <v>-3060000</v>
      </c>
      <c r="AD247" s="110"/>
      <c r="AF247" s="42" t="s">
        <v>593</v>
      </c>
      <c r="AG247" s="110">
        <v>0</v>
      </c>
      <c r="AH247" s="110">
        <v>-3060000</v>
      </c>
      <c r="AI247" s="42" t="s">
        <v>764</v>
      </c>
      <c r="AJ247" s="112">
        <v>0.45454545454545453</v>
      </c>
      <c r="AK247" s="112">
        <v>0.54545454545454541</v>
      </c>
      <c r="AL247" s="529">
        <v>-1112513.1913766358</v>
      </c>
      <c r="AM247" s="529">
        <v>0</v>
      </c>
      <c r="AN247" s="529">
        <v>0</v>
      </c>
      <c r="AO247" s="529">
        <v>0</v>
      </c>
      <c r="AP247" s="529">
        <v>0</v>
      </c>
      <c r="AQ247" s="529">
        <v>0</v>
      </c>
      <c r="AR247" s="529">
        <v>0</v>
      </c>
      <c r="AS247" s="529">
        <v>0</v>
      </c>
      <c r="AT247" s="529">
        <v>0</v>
      </c>
      <c r="AU247" s="529">
        <v>0</v>
      </c>
      <c r="AV247" s="529">
        <v>-885221.27664698369</v>
      </c>
      <c r="AW247" s="529">
        <v>-885221.27664698369</v>
      </c>
      <c r="AX247" s="529">
        <v>0</v>
      </c>
      <c r="AY247" s="116">
        <v>0</v>
      </c>
      <c r="AZ247" s="42"/>
      <c r="BA247" s="529">
        <v>0</v>
      </c>
      <c r="BB247" s="529">
        <v>0</v>
      </c>
      <c r="BC247" s="529">
        <v>0</v>
      </c>
      <c r="BD247" s="529">
        <v>0</v>
      </c>
      <c r="BE247" s="529">
        <v>0</v>
      </c>
      <c r="BF247" s="529">
        <v>0</v>
      </c>
      <c r="BG247" s="529">
        <v>0</v>
      </c>
      <c r="BH247" s="529">
        <v>0</v>
      </c>
      <c r="BI247" s="529">
        <v>0</v>
      </c>
      <c r="BJ247" s="529">
        <v>-1062265.5319763804</v>
      </c>
      <c r="BK247" s="529">
        <v>-1062265.5319763804</v>
      </c>
      <c r="BL247" s="42" t="s">
        <v>7188</v>
      </c>
      <c r="BM247" s="350" t="s">
        <v>7431</v>
      </c>
      <c r="BS247" s="42"/>
      <c r="BT247" s="42"/>
      <c r="BU247" s="42"/>
      <c r="BV247" s="42"/>
      <c r="BW247" s="42"/>
      <c r="BX247" s="42"/>
      <c r="BY247" s="42"/>
      <c r="BZ247" s="42"/>
      <c r="CA247" s="42"/>
      <c r="CB247" s="42"/>
      <c r="CC247" s="42"/>
      <c r="CD247" s="42"/>
      <c r="CE247" s="42"/>
      <c r="CF247" s="42"/>
    </row>
    <row r="248" spans="1:84" ht="26">
      <c r="A248" s="424" t="s">
        <v>6424</v>
      </c>
      <c r="B248" s="424" t="s">
        <v>27</v>
      </c>
      <c r="C248" s="42"/>
      <c r="D248" s="42"/>
      <c r="E248" s="42"/>
      <c r="F248" s="497" t="s">
        <v>6451</v>
      </c>
      <c r="G248" s="412" t="s">
        <v>6452</v>
      </c>
      <c r="H248" s="28"/>
      <c r="I248" s="28" t="s">
        <v>6428</v>
      </c>
      <c r="J248" s="106" t="s">
        <v>2277</v>
      </c>
      <c r="K248" s="28" t="s">
        <v>6453</v>
      </c>
      <c r="L248" s="452">
        <v>0.20402371613837456</v>
      </c>
      <c r="M248" s="452">
        <v>0.5009762838616254</v>
      </c>
      <c r="N248" s="452">
        <v>0.29499999999999998</v>
      </c>
      <c r="O248" s="387">
        <v>0.20402371613837461</v>
      </c>
      <c r="P248" s="387">
        <v>0.20402371613837461</v>
      </c>
      <c r="Q248" s="387">
        <v>0.20402371613837461</v>
      </c>
      <c r="R248" s="42">
        <v>2043</v>
      </c>
      <c r="S248" s="456">
        <v>0</v>
      </c>
      <c r="T248" s="456">
        <v>0</v>
      </c>
      <c r="U248" s="456">
        <v>0</v>
      </c>
      <c r="V248" s="456">
        <v>0</v>
      </c>
      <c r="W248" s="456">
        <v>0</v>
      </c>
      <c r="X248" s="456">
        <v>0</v>
      </c>
      <c r="Y248" s="456">
        <v>0</v>
      </c>
      <c r="Z248" s="456">
        <v>0</v>
      </c>
      <c r="AA248" s="456">
        <v>0</v>
      </c>
      <c r="AB248" s="456">
        <v>6875000</v>
      </c>
      <c r="AC248" s="296">
        <v>6875000</v>
      </c>
      <c r="AD248" s="110"/>
      <c r="AF248" s="42" t="s">
        <v>624</v>
      </c>
      <c r="AG248" s="110">
        <v>0</v>
      </c>
      <c r="AH248" s="110">
        <v>6875000</v>
      </c>
      <c r="AI248" s="42" t="s">
        <v>764</v>
      </c>
      <c r="AJ248" s="112">
        <v>0.45454545454545453</v>
      </c>
      <c r="AK248" s="112">
        <v>0.54545454545454541</v>
      </c>
      <c r="AL248" s="529">
        <v>5472336.9515486741</v>
      </c>
      <c r="AM248" s="529">
        <v>0</v>
      </c>
      <c r="AN248" s="529">
        <v>0</v>
      </c>
      <c r="AO248" s="529">
        <v>0</v>
      </c>
      <c r="AP248" s="529">
        <v>0</v>
      </c>
      <c r="AQ248" s="529">
        <v>0</v>
      </c>
      <c r="AR248" s="529">
        <v>0</v>
      </c>
      <c r="AS248" s="529">
        <v>0</v>
      </c>
      <c r="AT248" s="529">
        <v>0</v>
      </c>
      <c r="AU248" s="529">
        <v>0</v>
      </c>
      <c r="AV248" s="529">
        <v>637574.11293242057</v>
      </c>
      <c r="AW248" s="529">
        <v>637574.11293242057</v>
      </c>
      <c r="AX248" s="529">
        <v>0</v>
      </c>
      <c r="AY248" s="116">
        <v>0</v>
      </c>
      <c r="AZ248" s="42"/>
      <c r="BA248" s="529">
        <v>0</v>
      </c>
      <c r="BB248" s="529">
        <v>0</v>
      </c>
      <c r="BC248" s="529">
        <v>0</v>
      </c>
      <c r="BD248" s="529">
        <v>0</v>
      </c>
      <c r="BE248" s="529">
        <v>0</v>
      </c>
      <c r="BF248" s="529">
        <v>0</v>
      </c>
      <c r="BG248" s="529">
        <v>0</v>
      </c>
      <c r="BH248" s="529">
        <v>0</v>
      </c>
      <c r="BI248" s="529">
        <v>0</v>
      </c>
      <c r="BJ248" s="529">
        <v>765088.93551890471</v>
      </c>
      <c r="BK248" s="529">
        <v>765088.93551890471</v>
      </c>
      <c r="BL248" s="42" t="s">
        <v>7188</v>
      </c>
      <c r="BM248" s="350" t="s">
        <v>7432</v>
      </c>
      <c r="BS248" s="42"/>
      <c r="BT248" s="42"/>
      <c r="BU248" s="42"/>
      <c r="BV248" s="42"/>
      <c r="BW248" s="42"/>
      <c r="BX248" s="42"/>
      <c r="BY248" s="42"/>
      <c r="BZ248" s="42"/>
      <c r="CA248" s="42"/>
      <c r="CB248" s="42"/>
      <c r="CC248" s="42"/>
      <c r="CD248" s="42"/>
      <c r="CE248" s="42"/>
      <c r="CF248" s="42"/>
    </row>
    <row r="249" spans="1:84" ht="26">
      <c r="A249" s="424" t="s">
        <v>6424</v>
      </c>
      <c r="B249" s="424" t="s">
        <v>27</v>
      </c>
      <c r="C249" s="424"/>
      <c r="D249" s="424"/>
      <c r="E249" s="424"/>
      <c r="F249" s="514" t="s">
        <v>6451</v>
      </c>
      <c r="G249" s="28" t="s">
        <v>6452</v>
      </c>
      <c r="H249" s="28"/>
      <c r="I249" s="423" t="s">
        <v>6428</v>
      </c>
      <c r="J249" s="106" t="s">
        <v>2277</v>
      </c>
      <c r="K249" s="28" t="s">
        <v>6453</v>
      </c>
      <c r="L249" s="452">
        <v>0.20402371613837456</v>
      </c>
      <c r="M249" s="452">
        <v>0.5009762838616254</v>
      </c>
      <c r="N249" s="452">
        <v>0.29499999999999998</v>
      </c>
      <c r="O249" s="449">
        <v>0.20402371613837461</v>
      </c>
      <c r="P249" s="449">
        <v>0.20402371613837461</v>
      </c>
      <c r="Q249" s="387">
        <v>0.20402371613837461</v>
      </c>
      <c r="R249" s="42">
        <v>2043</v>
      </c>
      <c r="S249" s="456">
        <v>0</v>
      </c>
      <c r="T249" s="456">
        <v>0</v>
      </c>
      <c r="U249" s="456">
        <v>0</v>
      </c>
      <c r="V249" s="456">
        <v>0</v>
      </c>
      <c r="W249" s="456">
        <v>0</v>
      </c>
      <c r="X249" s="456">
        <v>0</v>
      </c>
      <c r="Y249" s="456">
        <v>0</v>
      </c>
      <c r="Z249" s="456">
        <v>0</v>
      </c>
      <c r="AA249" s="456">
        <v>0</v>
      </c>
      <c r="AB249" s="456">
        <v>-3506250</v>
      </c>
      <c r="AC249" s="296">
        <v>-3506250</v>
      </c>
      <c r="AD249" s="110"/>
      <c r="AF249" s="42" t="s">
        <v>624</v>
      </c>
      <c r="AG249" s="110">
        <v>0</v>
      </c>
      <c r="AH249" s="110">
        <v>-3506250</v>
      </c>
      <c r="AI249" s="42" t="s">
        <v>764</v>
      </c>
      <c r="AJ249" s="112">
        <v>0.45454545454545453</v>
      </c>
      <c r="AK249" s="112">
        <v>0.54545454545454541</v>
      </c>
      <c r="AL249" s="529">
        <v>-2790891.8452898236</v>
      </c>
      <c r="AM249" s="529">
        <v>0</v>
      </c>
      <c r="AN249" s="529">
        <v>0</v>
      </c>
      <c r="AO249" s="529">
        <v>0</v>
      </c>
      <c r="AP249" s="529">
        <v>0</v>
      </c>
      <c r="AQ249" s="529">
        <v>0</v>
      </c>
      <c r="AR249" s="529">
        <v>0</v>
      </c>
      <c r="AS249" s="529">
        <v>0</v>
      </c>
      <c r="AT249" s="529">
        <v>0</v>
      </c>
      <c r="AU249" s="529">
        <v>0</v>
      </c>
      <c r="AV249" s="529">
        <v>-325162.79759553453</v>
      </c>
      <c r="AW249" s="529">
        <v>-325162.79759553453</v>
      </c>
      <c r="AX249" s="529">
        <v>0</v>
      </c>
      <c r="AY249" s="116">
        <v>0</v>
      </c>
      <c r="AZ249" s="42"/>
      <c r="BA249" s="529">
        <v>0</v>
      </c>
      <c r="BB249" s="529">
        <v>0</v>
      </c>
      <c r="BC249" s="529">
        <v>0</v>
      </c>
      <c r="BD249" s="529">
        <v>0</v>
      </c>
      <c r="BE249" s="529">
        <v>0</v>
      </c>
      <c r="BF249" s="529">
        <v>0</v>
      </c>
      <c r="BG249" s="529">
        <v>0</v>
      </c>
      <c r="BH249" s="529">
        <v>0</v>
      </c>
      <c r="BI249" s="529">
        <v>0</v>
      </c>
      <c r="BJ249" s="529">
        <v>-390195.3571146414</v>
      </c>
      <c r="BK249" s="529">
        <v>-390195.3571146414</v>
      </c>
      <c r="BL249" s="42" t="s">
        <v>7188</v>
      </c>
      <c r="BM249" s="350" t="s">
        <v>7432</v>
      </c>
      <c r="BS249" s="42"/>
      <c r="BT249" s="42"/>
      <c r="BU249" s="42"/>
      <c r="BV249" s="42"/>
      <c r="BW249" s="42"/>
      <c r="BX249" s="42"/>
      <c r="BY249" s="42"/>
      <c r="BZ249" s="42"/>
      <c r="CA249" s="42"/>
      <c r="CB249" s="42"/>
      <c r="CC249" s="42"/>
      <c r="CD249" s="42"/>
      <c r="CE249" s="42"/>
      <c r="CF249" s="42"/>
    </row>
    <row r="250" spans="1:84" ht="26.5" thickBot="1">
      <c r="A250" s="424" t="s">
        <v>6424</v>
      </c>
      <c r="B250" s="42" t="s">
        <v>15</v>
      </c>
      <c r="C250" s="42"/>
      <c r="D250" s="42"/>
      <c r="E250" s="42"/>
      <c r="F250" s="514" t="s">
        <v>6451</v>
      </c>
      <c r="G250" s="412" t="s">
        <v>6452</v>
      </c>
      <c r="H250" s="28"/>
      <c r="I250" s="28" t="s">
        <v>6428</v>
      </c>
      <c r="J250" s="106" t="s">
        <v>2277</v>
      </c>
      <c r="K250" s="28" t="s">
        <v>6454</v>
      </c>
      <c r="L250" s="452">
        <v>0.20402371613837456</v>
      </c>
      <c r="M250" s="452">
        <v>0.5009762838616254</v>
      </c>
      <c r="N250" s="452">
        <v>0.29499999999999998</v>
      </c>
      <c r="O250" s="387">
        <v>0.20402371613837461</v>
      </c>
      <c r="P250" s="387">
        <v>0.20402371613837461</v>
      </c>
      <c r="Q250" s="387">
        <v>0.20402371613837461</v>
      </c>
      <c r="R250" s="42">
        <v>2043</v>
      </c>
      <c r="S250" s="456">
        <v>0</v>
      </c>
      <c r="T250" s="456">
        <v>0</v>
      </c>
      <c r="U250" s="456">
        <v>0</v>
      </c>
      <c r="V250" s="456">
        <v>0</v>
      </c>
      <c r="W250" s="456">
        <v>0</v>
      </c>
      <c r="X250" s="456">
        <v>0</v>
      </c>
      <c r="Y250" s="456">
        <v>0</v>
      </c>
      <c r="Z250" s="456">
        <v>0</v>
      </c>
      <c r="AA250" s="456">
        <v>0</v>
      </c>
      <c r="AB250" s="456">
        <v>6875000</v>
      </c>
      <c r="AC250" s="296">
        <v>6875000</v>
      </c>
      <c r="AD250" s="110"/>
      <c r="AF250" s="42" t="s">
        <v>592</v>
      </c>
      <c r="AG250" s="110">
        <v>0</v>
      </c>
      <c r="AH250" s="110">
        <v>6875000</v>
      </c>
      <c r="AI250" s="42" t="s">
        <v>764</v>
      </c>
      <c r="AJ250" s="112">
        <v>0.45454545454545453</v>
      </c>
      <c r="AK250" s="112">
        <v>0.54545454545454541</v>
      </c>
      <c r="AL250" s="529">
        <v>5472336.9515486741</v>
      </c>
      <c r="AM250" s="529">
        <v>0</v>
      </c>
      <c r="AN250" s="529">
        <v>0</v>
      </c>
      <c r="AO250" s="529">
        <v>0</v>
      </c>
      <c r="AP250" s="529">
        <v>0</v>
      </c>
      <c r="AQ250" s="529">
        <v>0</v>
      </c>
      <c r="AR250" s="529">
        <v>0</v>
      </c>
      <c r="AS250" s="529">
        <v>0</v>
      </c>
      <c r="AT250" s="529">
        <v>0</v>
      </c>
      <c r="AU250" s="529">
        <v>0</v>
      </c>
      <c r="AV250" s="529">
        <v>637574.11293242057</v>
      </c>
      <c r="AW250" s="529">
        <v>637574.11293242057</v>
      </c>
      <c r="AX250" s="529">
        <v>0</v>
      </c>
      <c r="AY250" s="116">
        <v>0</v>
      </c>
      <c r="AZ250" s="42"/>
      <c r="BA250" s="529">
        <v>0</v>
      </c>
      <c r="BB250" s="529">
        <v>0</v>
      </c>
      <c r="BC250" s="529">
        <v>0</v>
      </c>
      <c r="BD250" s="529">
        <v>0</v>
      </c>
      <c r="BE250" s="529">
        <v>0</v>
      </c>
      <c r="BF250" s="529">
        <v>0</v>
      </c>
      <c r="BG250" s="529">
        <v>0</v>
      </c>
      <c r="BH250" s="529">
        <v>0</v>
      </c>
      <c r="BI250" s="529">
        <v>0</v>
      </c>
      <c r="BJ250" s="529">
        <v>765088.93551890471</v>
      </c>
      <c r="BK250" s="529">
        <v>765088.93551890471</v>
      </c>
      <c r="BL250" s="42" t="s">
        <v>7188</v>
      </c>
      <c r="BM250" s="350" t="s">
        <v>7433</v>
      </c>
      <c r="BS250" s="42"/>
      <c r="BT250" s="42"/>
      <c r="BU250" s="42"/>
      <c r="BV250" s="42"/>
      <c r="BW250" s="42"/>
      <c r="BX250" s="42"/>
      <c r="BY250" s="42"/>
      <c r="BZ250" s="42"/>
      <c r="CA250" s="42"/>
      <c r="CB250" s="42"/>
      <c r="CC250" s="42"/>
      <c r="CD250" s="42"/>
      <c r="CE250" s="42"/>
      <c r="CF250" s="42"/>
    </row>
    <row r="251" spans="1:84" ht="26.5" thickBot="1">
      <c r="A251" s="424" t="s">
        <v>6424</v>
      </c>
      <c r="B251" s="424" t="s">
        <v>15</v>
      </c>
      <c r="C251" s="424"/>
      <c r="D251" s="424"/>
      <c r="E251" s="424"/>
      <c r="F251" s="516" t="s">
        <v>6451</v>
      </c>
      <c r="G251" s="412" t="s">
        <v>6452</v>
      </c>
      <c r="H251" s="28"/>
      <c r="I251" s="423" t="s">
        <v>6428</v>
      </c>
      <c r="J251" s="106" t="s">
        <v>2277</v>
      </c>
      <c r="K251" s="28" t="s">
        <v>6454</v>
      </c>
      <c r="L251" s="452">
        <v>0.20402371613837456</v>
      </c>
      <c r="M251" s="452">
        <v>0.5009762838616254</v>
      </c>
      <c r="N251" s="452">
        <v>0.29499999999999998</v>
      </c>
      <c r="O251" s="449">
        <v>0.20402371613837461</v>
      </c>
      <c r="P251" s="449">
        <v>0.20402371613837461</v>
      </c>
      <c r="Q251" s="387">
        <v>0.20402371613837461</v>
      </c>
      <c r="R251" s="42">
        <v>2043</v>
      </c>
      <c r="S251" s="456">
        <v>0</v>
      </c>
      <c r="T251" s="456">
        <v>0</v>
      </c>
      <c r="U251" s="456">
        <v>0</v>
      </c>
      <c r="V251" s="456">
        <v>0</v>
      </c>
      <c r="W251" s="456">
        <v>0</v>
      </c>
      <c r="X251" s="456">
        <v>0</v>
      </c>
      <c r="Y251" s="456">
        <v>0</v>
      </c>
      <c r="Z251" s="456">
        <v>0</v>
      </c>
      <c r="AA251" s="456">
        <v>0</v>
      </c>
      <c r="AB251" s="456">
        <v>-3506250</v>
      </c>
      <c r="AC251" s="296">
        <v>-3506250</v>
      </c>
      <c r="AD251" s="110"/>
      <c r="AF251" s="42" t="s">
        <v>592</v>
      </c>
      <c r="AG251" s="110">
        <v>0</v>
      </c>
      <c r="AH251" s="110">
        <v>-3506250</v>
      </c>
      <c r="AI251" s="42" t="s">
        <v>764</v>
      </c>
      <c r="AJ251" s="112">
        <v>0.45454545454545453</v>
      </c>
      <c r="AK251" s="112">
        <v>0.54545454545454541</v>
      </c>
      <c r="AL251" s="529">
        <v>-2790891.8452898236</v>
      </c>
      <c r="AM251" s="529">
        <v>0</v>
      </c>
      <c r="AN251" s="529">
        <v>0</v>
      </c>
      <c r="AO251" s="529">
        <v>0</v>
      </c>
      <c r="AP251" s="529">
        <v>0</v>
      </c>
      <c r="AQ251" s="529">
        <v>0</v>
      </c>
      <c r="AR251" s="529">
        <v>0</v>
      </c>
      <c r="AS251" s="529">
        <v>0</v>
      </c>
      <c r="AT251" s="529">
        <v>0</v>
      </c>
      <c r="AU251" s="529">
        <v>0</v>
      </c>
      <c r="AV251" s="529">
        <v>-325162.79759553453</v>
      </c>
      <c r="AW251" s="529">
        <v>-325162.79759553453</v>
      </c>
      <c r="AX251" s="529">
        <v>0</v>
      </c>
      <c r="AY251" s="116">
        <v>0</v>
      </c>
      <c r="AZ251" s="42"/>
      <c r="BA251" s="529">
        <v>0</v>
      </c>
      <c r="BB251" s="529">
        <v>0</v>
      </c>
      <c r="BC251" s="529">
        <v>0</v>
      </c>
      <c r="BD251" s="529">
        <v>0</v>
      </c>
      <c r="BE251" s="529">
        <v>0</v>
      </c>
      <c r="BF251" s="529">
        <v>0</v>
      </c>
      <c r="BG251" s="529">
        <v>0</v>
      </c>
      <c r="BH251" s="529">
        <v>0</v>
      </c>
      <c r="BI251" s="529">
        <v>0</v>
      </c>
      <c r="BJ251" s="529">
        <v>-390195.3571146414</v>
      </c>
      <c r="BK251" s="529">
        <v>-390195.3571146414</v>
      </c>
      <c r="BL251" s="42" t="s">
        <v>7188</v>
      </c>
      <c r="BM251" s="350" t="s">
        <v>7433</v>
      </c>
      <c r="BS251" s="42"/>
      <c r="BT251" s="42"/>
      <c r="BU251" s="42"/>
      <c r="BV251" s="42"/>
      <c r="BW251" s="42"/>
      <c r="BX251" s="42"/>
      <c r="BY251" s="42"/>
      <c r="BZ251" s="42"/>
      <c r="CA251" s="42"/>
      <c r="CB251" s="42"/>
      <c r="CC251" s="42"/>
      <c r="CD251" s="42"/>
      <c r="CE251" s="42"/>
      <c r="CF251" s="42"/>
    </row>
    <row r="252" spans="1:84" ht="26">
      <c r="A252" s="424" t="s">
        <v>6424</v>
      </c>
      <c r="B252" s="42" t="s">
        <v>15</v>
      </c>
      <c r="C252" s="42"/>
      <c r="D252" s="42"/>
      <c r="E252" s="42"/>
      <c r="F252" s="514" t="s">
        <v>6447</v>
      </c>
      <c r="G252" s="28" t="s">
        <v>6448</v>
      </c>
      <c r="H252" s="28" t="s">
        <v>6449</v>
      </c>
      <c r="I252" s="28" t="s">
        <v>6428</v>
      </c>
      <c r="J252" s="106" t="s">
        <v>2277</v>
      </c>
      <c r="K252" s="28" t="s">
        <v>6450</v>
      </c>
      <c r="L252" s="387">
        <v>3.666347385176829E-2</v>
      </c>
      <c r="M252" s="387">
        <v>0.71333652614823173</v>
      </c>
      <c r="N252" s="387">
        <v>0.25</v>
      </c>
      <c r="O252" s="387">
        <v>0.27286719517866953</v>
      </c>
      <c r="P252" s="387">
        <v>0.27286719517866953</v>
      </c>
      <c r="Q252" s="387">
        <v>0.27286719517866953</v>
      </c>
      <c r="R252" s="42">
        <v>2043</v>
      </c>
      <c r="S252" s="455">
        <v>0</v>
      </c>
      <c r="T252" s="455">
        <v>0</v>
      </c>
      <c r="U252" s="455">
        <v>0</v>
      </c>
      <c r="V252" s="455">
        <v>6230000</v>
      </c>
      <c r="W252" s="455">
        <v>0</v>
      </c>
      <c r="X252" s="455">
        <v>0</v>
      </c>
      <c r="Y252" s="455">
        <v>0</v>
      </c>
      <c r="Z252" s="455">
        <v>0</v>
      </c>
      <c r="AA252" s="455">
        <v>0</v>
      </c>
      <c r="AB252" s="455">
        <v>0</v>
      </c>
      <c r="AC252" s="296">
        <v>6230000</v>
      </c>
      <c r="AD252" s="110"/>
      <c r="AF252" s="42" t="s">
        <v>593</v>
      </c>
      <c r="AG252" s="110">
        <v>0</v>
      </c>
      <c r="AH252" s="110">
        <v>6230000</v>
      </c>
      <c r="AI252" s="42" t="s">
        <v>764</v>
      </c>
      <c r="AJ252" s="112">
        <v>0.45454545454545453</v>
      </c>
      <c r="AK252" s="112">
        <v>0.54545454545454541</v>
      </c>
      <c r="AL252" s="529">
        <v>4530037.3740368886</v>
      </c>
      <c r="AM252" s="529">
        <v>0</v>
      </c>
      <c r="AN252" s="529">
        <v>0</v>
      </c>
      <c r="AO252" s="529">
        <v>0</v>
      </c>
      <c r="AP252" s="529">
        <v>772710.2845286869</v>
      </c>
      <c r="AQ252" s="529">
        <v>0</v>
      </c>
      <c r="AR252" s="529">
        <v>0</v>
      </c>
      <c r="AS252" s="529">
        <v>0</v>
      </c>
      <c r="AT252" s="529">
        <v>0</v>
      </c>
      <c r="AU252" s="529">
        <v>0</v>
      </c>
      <c r="AV252" s="529">
        <v>0</v>
      </c>
      <c r="AW252" s="529">
        <v>772710.2845286869</v>
      </c>
      <c r="AX252" s="529">
        <v>0</v>
      </c>
      <c r="AY252" s="116">
        <v>0</v>
      </c>
      <c r="AZ252" s="42"/>
      <c r="BA252" s="529">
        <v>0</v>
      </c>
      <c r="BB252" s="529">
        <v>0</v>
      </c>
      <c r="BC252" s="529">
        <v>0</v>
      </c>
      <c r="BD252" s="529">
        <v>927252.34143442416</v>
      </c>
      <c r="BE252" s="529">
        <v>0</v>
      </c>
      <c r="BF252" s="529">
        <v>0</v>
      </c>
      <c r="BG252" s="529">
        <v>0</v>
      </c>
      <c r="BH252" s="529">
        <v>0</v>
      </c>
      <c r="BI252" s="529">
        <v>0</v>
      </c>
      <c r="BJ252" s="529">
        <v>0</v>
      </c>
      <c r="BK252" s="529">
        <v>927252.34143442416</v>
      </c>
      <c r="BL252" s="42" t="s">
        <v>7188</v>
      </c>
      <c r="BM252" s="350" t="s">
        <v>7434</v>
      </c>
      <c r="BS252" s="42"/>
      <c r="BT252" s="42"/>
      <c r="BU252" s="42"/>
      <c r="BV252" s="42"/>
      <c r="BW252" s="42"/>
      <c r="BX252" s="42"/>
      <c r="BY252" s="42"/>
      <c r="BZ252" s="42"/>
      <c r="CA252" s="42"/>
      <c r="CB252" s="42"/>
      <c r="CC252" s="42"/>
      <c r="CD252" s="42"/>
      <c r="CE252" s="42"/>
      <c r="CF252" s="42"/>
    </row>
    <row r="253" spans="1:84" ht="26">
      <c r="A253" s="424" t="s">
        <v>6424</v>
      </c>
      <c r="B253" s="42" t="s">
        <v>15</v>
      </c>
      <c r="C253" s="42"/>
      <c r="D253" s="42"/>
      <c r="E253" s="42"/>
      <c r="F253" s="514" t="s">
        <v>6447</v>
      </c>
      <c r="G253" s="28" t="s">
        <v>6448</v>
      </c>
      <c r="H253" s="28" t="s">
        <v>6449</v>
      </c>
      <c r="I253" s="28" t="s">
        <v>6428</v>
      </c>
      <c r="J253" s="106" t="s">
        <v>2277</v>
      </c>
      <c r="K253" s="28" t="s">
        <v>6450</v>
      </c>
      <c r="L253" s="387">
        <v>3.666347385176829E-2</v>
      </c>
      <c r="M253" s="387">
        <v>0.71333652614823173</v>
      </c>
      <c r="N253" s="387">
        <v>0.25</v>
      </c>
      <c r="O253" s="387">
        <v>0.27286719517866953</v>
      </c>
      <c r="P253" s="387">
        <v>0.27286719517866953</v>
      </c>
      <c r="Q253" s="387">
        <v>0.27286719517866953</v>
      </c>
      <c r="R253" s="42">
        <v>2043</v>
      </c>
      <c r="S253" s="455">
        <v>0</v>
      </c>
      <c r="T253" s="455">
        <v>0</v>
      </c>
      <c r="U253" s="455">
        <v>0</v>
      </c>
      <c r="V253" s="455">
        <v>-3177300</v>
      </c>
      <c r="W253" s="455">
        <v>0</v>
      </c>
      <c r="X253" s="455">
        <v>0</v>
      </c>
      <c r="Y253" s="455">
        <v>0</v>
      </c>
      <c r="Z253" s="455">
        <v>0</v>
      </c>
      <c r="AA253" s="455">
        <v>0</v>
      </c>
      <c r="AB253" s="455">
        <v>0</v>
      </c>
      <c r="AC253" s="296">
        <v>-3177300</v>
      </c>
      <c r="AD253" s="110"/>
      <c r="AF253" s="42" t="s">
        <v>593</v>
      </c>
      <c r="AG253" s="110">
        <v>0</v>
      </c>
      <c r="AH253" s="110">
        <v>-3177300</v>
      </c>
      <c r="AI253" s="42" t="s">
        <v>764</v>
      </c>
      <c r="AJ253" s="112">
        <v>0.45454545454545453</v>
      </c>
      <c r="AK253" s="112">
        <v>0.54545454545454541</v>
      </c>
      <c r="AL253" s="529">
        <v>-2310319.0607588133</v>
      </c>
      <c r="AM253" s="529">
        <v>0</v>
      </c>
      <c r="AN253" s="529">
        <v>0</v>
      </c>
      <c r="AO253" s="529">
        <v>0</v>
      </c>
      <c r="AP253" s="529">
        <v>-394082.24510963034</v>
      </c>
      <c r="AQ253" s="529">
        <v>0</v>
      </c>
      <c r="AR253" s="529">
        <v>0</v>
      </c>
      <c r="AS253" s="529">
        <v>0</v>
      </c>
      <c r="AT253" s="529">
        <v>0</v>
      </c>
      <c r="AU253" s="529">
        <v>0</v>
      </c>
      <c r="AV253" s="529">
        <v>0</v>
      </c>
      <c r="AW253" s="529">
        <v>-394082.24510963034</v>
      </c>
      <c r="AX253" s="529">
        <v>0</v>
      </c>
      <c r="AY253" s="116">
        <v>0</v>
      </c>
      <c r="AZ253" s="42"/>
      <c r="BA253" s="529">
        <v>0</v>
      </c>
      <c r="BB253" s="529">
        <v>0</v>
      </c>
      <c r="BC253" s="529">
        <v>0</v>
      </c>
      <c r="BD253" s="529">
        <v>-472898.69413155637</v>
      </c>
      <c r="BE253" s="529">
        <v>0</v>
      </c>
      <c r="BF253" s="529">
        <v>0</v>
      </c>
      <c r="BG253" s="529">
        <v>0</v>
      </c>
      <c r="BH253" s="529">
        <v>0</v>
      </c>
      <c r="BI253" s="529">
        <v>0</v>
      </c>
      <c r="BJ253" s="529">
        <v>0</v>
      </c>
      <c r="BK253" s="529">
        <v>-472898.69413155637</v>
      </c>
      <c r="BL253" s="42" t="s">
        <v>7188</v>
      </c>
      <c r="BM253" s="350" t="s">
        <v>7434</v>
      </c>
      <c r="BS253" s="42"/>
      <c r="BT253" s="42"/>
      <c r="BU253" s="42"/>
      <c r="BV253" s="42"/>
      <c r="BW253" s="42"/>
      <c r="BX253" s="42"/>
      <c r="BY253" s="42"/>
      <c r="BZ253" s="42"/>
      <c r="CA253" s="42"/>
      <c r="CB253" s="42"/>
      <c r="CC253" s="42"/>
      <c r="CD253" s="42"/>
      <c r="CE253" s="42"/>
      <c r="CF253" s="42"/>
    </row>
    <row r="254" spans="1:84" ht="26">
      <c r="A254" s="424" t="s">
        <v>6424</v>
      </c>
      <c r="B254" s="42" t="s">
        <v>6430</v>
      </c>
      <c r="C254" s="42"/>
      <c r="D254" s="42"/>
      <c r="E254" s="42"/>
      <c r="F254" s="497" t="s">
        <v>6455</v>
      </c>
      <c r="G254" s="28" t="s">
        <v>6456</v>
      </c>
      <c r="H254" s="28" t="s">
        <v>6449</v>
      </c>
      <c r="I254" s="28" t="s">
        <v>6428</v>
      </c>
      <c r="J254" s="106" t="s">
        <v>2277</v>
      </c>
      <c r="K254" s="28" t="s">
        <v>6457</v>
      </c>
      <c r="L254" s="387">
        <v>0.25649516346794937</v>
      </c>
      <c r="M254" s="387">
        <v>0.4485048365320507</v>
      </c>
      <c r="N254" s="387">
        <v>0.29499999999999998</v>
      </c>
      <c r="O254" s="387">
        <v>0.25649516346794937</v>
      </c>
      <c r="P254" s="387">
        <v>0.25649516346794937</v>
      </c>
      <c r="Q254" s="387">
        <v>0.25649516346794937</v>
      </c>
      <c r="R254" s="42">
        <v>2043</v>
      </c>
      <c r="S254" s="455">
        <v>0</v>
      </c>
      <c r="T254" s="455">
        <v>0</v>
      </c>
      <c r="U254" s="455">
        <v>0</v>
      </c>
      <c r="V254" s="455">
        <v>0</v>
      </c>
      <c r="W254" s="455">
        <v>0</v>
      </c>
      <c r="X254" s="455">
        <v>0</v>
      </c>
      <c r="Y254" s="455">
        <v>0</v>
      </c>
      <c r="Z254" s="455">
        <v>0</v>
      </c>
      <c r="AA254" s="455">
        <v>0</v>
      </c>
      <c r="AB254" s="455">
        <v>-14025000</v>
      </c>
      <c r="AC254" s="296">
        <v>-14025000</v>
      </c>
      <c r="AD254" s="110"/>
      <c r="AF254" s="42" t="s">
        <v>625</v>
      </c>
      <c r="AG254" s="110">
        <v>0</v>
      </c>
      <c r="AH254" s="110">
        <v>-14025000</v>
      </c>
      <c r="AI254" s="42" t="s">
        <v>764</v>
      </c>
      <c r="AJ254" s="112">
        <v>0.45454545454545453</v>
      </c>
      <c r="AK254" s="112">
        <v>0.54545454545454541</v>
      </c>
      <c r="AL254" s="529">
        <v>-10427655.332362011</v>
      </c>
      <c r="AM254" s="529">
        <v>0</v>
      </c>
      <c r="AN254" s="529">
        <v>0</v>
      </c>
      <c r="AO254" s="529">
        <v>0</v>
      </c>
      <c r="AP254" s="529">
        <v>0</v>
      </c>
      <c r="AQ254" s="529">
        <v>0</v>
      </c>
      <c r="AR254" s="529">
        <v>0</v>
      </c>
      <c r="AS254" s="529">
        <v>0</v>
      </c>
      <c r="AT254" s="529">
        <v>0</v>
      </c>
      <c r="AU254" s="529">
        <v>0</v>
      </c>
      <c r="AV254" s="529">
        <v>-1635156.6671081772</v>
      </c>
      <c r="AW254" s="529">
        <v>-1635156.6671081772</v>
      </c>
      <c r="AX254" s="529">
        <v>0</v>
      </c>
      <c r="AY254" s="116">
        <v>0</v>
      </c>
      <c r="AZ254" s="42"/>
      <c r="BA254" s="529">
        <v>0</v>
      </c>
      <c r="BB254" s="529">
        <v>0</v>
      </c>
      <c r="BC254" s="529">
        <v>0</v>
      </c>
      <c r="BD254" s="529">
        <v>0</v>
      </c>
      <c r="BE254" s="529">
        <v>0</v>
      </c>
      <c r="BF254" s="529">
        <v>0</v>
      </c>
      <c r="BG254" s="529">
        <v>0</v>
      </c>
      <c r="BH254" s="529">
        <v>0</v>
      </c>
      <c r="BI254" s="529">
        <v>0</v>
      </c>
      <c r="BJ254" s="529">
        <v>-1962188.0005298124</v>
      </c>
      <c r="BK254" s="529">
        <v>-1962188.0005298124</v>
      </c>
      <c r="BL254" s="42" t="s">
        <v>7188</v>
      </c>
      <c r="BM254" s="350" t="s">
        <v>7435</v>
      </c>
      <c r="BS254" s="42"/>
      <c r="BT254" s="42"/>
      <c r="BU254" s="42"/>
      <c r="BV254" s="42"/>
      <c r="BW254" s="42"/>
      <c r="BX254" s="42"/>
      <c r="BY254" s="42"/>
      <c r="BZ254" s="42"/>
      <c r="CA254" s="42"/>
      <c r="CB254" s="42"/>
      <c r="CC254" s="42"/>
      <c r="CD254" s="42"/>
      <c r="CE254" s="42"/>
      <c r="CF254" s="42"/>
    </row>
    <row r="255" spans="1:84" ht="26">
      <c r="A255" s="424" t="s">
        <v>6424</v>
      </c>
      <c r="B255" s="42" t="s">
        <v>6430</v>
      </c>
      <c r="C255" s="42"/>
      <c r="D255" s="42"/>
      <c r="E255" s="42"/>
      <c r="F255" s="497" t="s">
        <v>6455</v>
      </c>
      <c r="G255" s="28" t="s">
        <v>6456</v>
      </c>
      <c r="H255" s="28" t="s">
        <v>6449</v>
      </c>
      <c r="I255" s="28" t="s">
        <v>6428</v>
      </c>
      <c r="J255" s="106" t="s">
        <v>2277</v>
      </c>
      <c r="K255" s="28" t="s">
        <v>6457</v>
      </c>
      <c r="L255" s="387">
        <v>0.25649516346794937</v>
      </c>
      <c r="M255" s="387">
        <v>0.4485048365320507</v>
      </c>
      <c r="N255" s="387">
        <v>0.29499999999999998</v>
      </c>
      <c r="O255" s="387">
        <v>0.25649516346794937</v>
      </c>
      <c r="P255" s="387">
        <v>0.25649516346794937</v>
      </c>
      <c r="Q255" s="387">
        <v>0.25649516346794937</v>
      </c>
      <c r="R255" s="42">
        <v>2043</v>
      </c>
      <c r="S255" s="388">
        <v>0</v>
      </c>
      <c r="T255" s="388">
        <v>0</v>
      </c>
      <c r="U255" s="388">
        <v>0</v>
      </c>
      <c r="V255" s="388">
        <v>0</v>
      </c>
      <c r="W255" s="388">
        <v>0</v>
      </c>
      <c r="X255" s="388">
        <v>0</v>
      </c>
      <c r="Y255" s="388">
        <v>0</v>
      </c>
      <c r="Z255" s="388">
        <v>0</v>
      </c>
      <c r="AA255" s="388">
        <v>0</v>
      </c>
      <c r="AB255" s="388">
        <v>27500000</v>
      </c>
      <c r="AC255" s="296">
        <v>27500000</v>
      </c>
      <c r="AD255" s="110"/>
      <c r="AF255" s="42" t="s">
        <v>625</v>
      </c>
      <c r="AG255" s="110">
        <v>0</v>
      </c>
      <c r="AH255" s="110">
        <v>27500000</v>
      </c>
      <c r="AI255" s="42" t="s">
        <v>764</v>
      </c>
      <c r="AJ255" s="112">
        <v>0.45454545454545453</v>
      </c>
      <c r="AK255" s="112">
        <v>0.54545454545454541</v>
      </c>
      <c r="AL255" s="529">
        <v>20446383.004631393</v>
      </c>
      <c r="AM255" s="529">
        <v>0</v>
      </c>
      <c r="AN255" s="529">
        <v>0</v>
      </c>
      <c r="AO255" s="529">
        <v>0</v>
      </c>
      <c r="AP255" s="529">
        <v>0</v>
      </c>
      <c r="AQ255" s="529">
        <v>0</v>
      </c>
      <c r="AR255" s="529">
        <v>0</v>
      </c>
      <c r="AS255" s="529">
        <v>0</v>
      </c>
      <c r="AT255" s="529">
        <v>0</v>
      </c>
      <c r="AU255" s="529">
        <v>0</v>
      </c>
      <c r="AV255" s="529">
        <v>3206189.5433493666</v>
      </c>
      <c r="AW255" s="529">
        <v>3206189.5433493666</v>
      </c>
      <c r="AX255" s="529">
        <v>0</v>
      </c>
      <c r="AY255" s="116">
        <v>0</v>
      </c>
      <c r="AZ255" s="42"/>
      <c r="BA255" s="529">
        <v>0</v>
      </c>
      <c r="BB255" s="529">
        <v>0</v>
      </c>
      <c r="BC255" s="529">
        <v>0</v>
      </c>
      <c r="BD255" s="529">
        <v>0</v>
      </c>
      <c r="BE255" s="529">
        <v>0</v>
      </c>
      <c r="BF255" s="529">
        <v>0</v>
      </c>
      <c r="BG255" s="529">
        <v>0</v>
      </c>
      <c r="BH255" s="529">
        <v>0</v>
      </c>
      <c r="BI255" s="529">
        <v>0</v>
      </c>
      <c r="BJ255" s="529">
        <v>3847427.4520192402</v>
      </c>
      <c r="BK255" s="529">
        <v>3847427.4520192402</v>
      </c>
      <c r="BL255" s="42" t="s">
        <v>7188</v>
      </c>
      <c r="BM255" s="350" t="s">
        <v>7435</v>
      </c>
      <c r="BS255" s="42"/>
      <c r="BT255" s="42"/>
      <c r="BU255" s="42"/>
      <c r="BV255" s="42"/>
      <c r="BW255" s="42"/>
      <c r="BX255" s="42"/>
      <c r="BY255" s="42"/>
      <c r="BZ255" s="42"/>
      <c r="CA255" s="42"/>
      <c r="CB255" s="42"/>
      <c r="CC255" s="42"/>
      <c r="CD255" s="42"/>
      <c r="CE255" s="42"/>
      <c r="CF255" s="42"/>
    </row>
    <row r="256" spans="1:84" ht="25">
      <c r="A256" s="424" t="s">
        <v>6424</v>
      </c>
      <c r="B256" s="424" t="s">
        <v>15</v>
      </c>
      <c r="C256" s="424"/>
      <c r="D256" s="424"/>
      <c r="E256" s="424"/>
      <c r="F256" s="497" t="s">
        <v>1312</v>
      </c>
      <c r="G256" s="28" t="s">
        <v>6458</v>
      </c>
      <c r="H256" s="28">
        <v>0</v>
      </c>
      <c r="I256" s="423" t="s">
        <v>6428</v>
      </c>
      <c r="J256" s="106" t="s">
        <v>2277</v>
      </c>
      <c r="K256" s="28" t="s">
        <v>6459</v>
      </c>
      <c r="L256" s="387"/>
      <c r="M256" s="387"/>
      <c r="N256" s="387"/>
      <c r="O256" s="449">
        <v>0</v>
      </c>
      <c r="P256" s="449">
        <v>0</v>
      </c>
      <c r="Q256" s="387">
        <v>0.53600000000000003</v>
      </c>
      <c r="R256" s="42">
        <v>2043</v>
      </c>
      <c r="S256" s="388">
        <v>0</v>
      </c>
      <c r="T256" s="388">
        <v>0</v>
      </c>
      <c r="U256" s="388">
        <v>0</v>
      </c>
      <c r="V256" s="388">
        <v>0</v>
      </c>
      <c r="W256" s="388">
        <v>0</v>
      </c>
      <c r="X256" s="388">
        <v>-5435285.7988778818</v>
      </c>
      <c r="Y256" s="388">
        <v>-11087983.029710881</v>
      </c>
      <c r="Z256" s="388">
        <v>-11309742.690305097</v>
      </c>
      <c r="AA256" s="388">
        <v>0</v>
      </c>
      <c r="AB256" s="388">
        <v>0</v>
      </c>
      <c r="AC256" s="296">
        <v>-27833011.51889386</v>
      </c>
      <c r="AD256" s="110"/>
      <c r="AF256" s="42" t="s">
        <v>578</v>
      </c>
      <c r="AG256" s="110">
        <v>0</v>
      </c>
      <c r="AH256" s="110">
        <v>-27833011.51889386</v>
      </c>
      <c r="AI256" s="42" t="s">
        <v>765</v>
      </c>
      <c r="AJ256" s="112">
        <v>0.45454545454545453</v>
      </c>
      <c r="AK256" s="112">
        <v>0.54545454545454541</v>
      </c>
      <c r="AL256" s="529">
        <v>-12914517.344766751</v>
      </c>
      <c r="AM256" s="529">
        <v>0</v>
      </c>
      <c r="AN256" s="529">
        <v>0</v>
      </c>
      <c r="AO256" s="529">
        <v>0</v>
      </c>
      <c r="AP256" s="529">
        <v>0</v>
      </c>
      <c r="AQ256" s="529">
        <v>0</v>
      </c>
      <c r="AR256" s="529">
        <v>-1324233.267362975</v>
      </c>
      <c r="AS256" s="529">
        <v>-2701435.8654204691</v>
      </c>
      <c r="AT256" s="529">
        <v>-2755464.5827288781</v>
      </c>
      <c r="AU256" s="529">
        <v>0</v>
      </c>
      <c r="AV256" s="529">
        <v>0</v>
      </c>
      <c r="AW256" s="529">
        <v>-6781133.7155123223</v>
      </c>
      <c r="AX256" s="529">
        <v>0</v>
      </c>
      <c r="AY256" s="116">
        <v>0</v>
      </c>
      <c r="AZ256" s="42"/>
      <c r="BA256" s="529">
        <v>0</v>
      </c>
      <c r="BB256" s="529">
        <v>0</v>
      </c>
      <c r="BC256" s="529">
        <v>0</v>
      </c>
      <c r="BD256" s="529">
        <v>0</v>
      </c>
      <c r="BE256" s="529">
        <v>0</v>
      </c>
      <c r="BF256" s="529">
        <v>-1589079.92083557</v>
      </c>
      <c r="BG256" s="529">
        <v>-3241723.0385045628</v>
      </c>
      <c r="BH256" s="529">
        <v>-3306557.4992746534</v>
      </c>
      <c r="BI256" s="529">
        <v>0</v>
      </c>
      <c r="BJ256" s="529">
        <v>0</v>
      </c>
      <c r="BK256" s="529">
        <v>-8137360.4586147862</v>
      </c>
      <c r="BL256" s="42" t="s">
        <v>7188</v>
      </c>
      <c r="BM256" s="350" t="s">
        <v>7436</v>
      </c>
      <c r="BS256" s="42"/>
      <c r="BT256" s="42"/>
      <c r="BU256" s="42"/>
      <c r="BV256" s="42"/>
      <c r="BW256" s="42"/>
      <c r="BX256" s="42"/>
      <c r="BY256" s="42"/>
      <c r="BZ256" s="42"/>
      <c r="CA256" s="42"/>
      <c r="CB256" s="42"/>
      <c r="CC256" s="42"/>
      <c r="CD256" s="42"/>
      <c r="CE256" s="42"/>
      <c r="CF256" s="42"/>
    </row>
    <row r="257" spans="1:84" ht="25">
      <c r="A257" s="424" t="s">
        <v>6424</v>
      </c>
      <c r="B257" s="42" t="s">
        <v>15</v>
      </c>
      <c r="C257" s="42"/>
      <c r="D257" s="42"/>
      <c r="E257" s="42"/>
      <c r="F257" s="497" t="s">
        <v>1312</v>
      </c>
      <c r="G257" s="28" t="s">
        <v>6458</v>
      </c>
      <c r="H257" s="28">
        <v>0</v>
      </c>
      <c r="I257" s="28" t="s">
        <v>6428</v>
      </c>
      <c r="J257" s="106" t="s">
        <v>2277</v>
      </c>
      <c r="K257" s="28" t="s">
        <v>6459</v>
      </c>
      <c r="L257" s="387"/>
      <c r="M257" s="387"/>
      <c r="N257" s="387"/>
      <c r="O257" s="387"/>
      <c r="P257" s="387"/>
      <c r="Q257" s="387">
        <v>0.53600000000000003</v>
      </c>
      <c r="R257" s="42">
        <v>2043</v>
      </c>
      <c r="S257" s="388">
        <v>0</v>
      </c>
      <c r="T257" s="388">
        <v>0</v>
      </c>
      <c r="U257" s="388">
        <v>0</v>
      </c>
      <c r="V257" s="388">
        <v>0</v>
      </c>
      <c r="W257" s="388">
        <v>0</v>
      </c>
      <c r="X257" s="388">
        <v>10657423.13505467</v>
      </c>
      <c r="Y257" s="388">
        <v>21741143.195511531</v>
      </c>
      <c r="Z257" s="388">
        <v>22175966.059421759</v>
      </c>
      <c r="AA257" s="388">
        <v>0</v>
      </c>
      <c r="AB257" s="388">
        <v>0</v>
      </c>
      <c r="AC257" s="296">
        <v>54574532.38998796</v>
      </c>
      <c r="AD257" s="110"/>
      <c r="AF257" s="42" t="s">
        <v>578</v>
      </c>
      <c r="AG257" s="110">
        <v>0</v>
      </c>
      <c r="AH257" s="110">
        <v>54574532.38998796</v>
      </c>
      <c r="AI257" s="42" t="s">
        <v>765</v>
      </c>
      <c r="AJ257" s="112">
        <v>0.45454545454545453</v>
      </c>
      <c r="AK257" s="112">
        <v>0.54545454545454541</v>
      </c>
      <c r="AL257" s="529">
        <v>25322583.028954413</v>
      </c>
      <c r="AM257" s="529">
        <v>0</v>
      </c>
      <c r="AN257" s="529">
        <v>0</v>
      </c>
      <c r="AO257" s="529">
        <v>0</v>
      </c>
      <c r="AP257" s="529">
        <v>0</v>
      </c>
      <c r="AQ257" s="529">
        <v>0</v>
      </c>
      <c r="AR257" s="529">
        <v>2596535.8183587743</v>
      </c>
      <c r="AS257" s="529">
        <v>5296933.0694519011</v>
      </c>
      <c r="AT257" s="529">
        <v>5402871.7308409372</v>
      </c>
      <c r="AU257" s="529">
        <v>0</v>
      </c>
      <c r="AV257" s="529">
        <v>0</v>
      </c>
      <c r="AW257" s="529">
        <v>13296340.618651614</v>
      </c>
      <c r="AX257" s="529">
        <v>0</v>
      </c>
      <c r="AY257" s="116">
        <v>0</v>
      </c>
      <c r="AZ257" s="42"/>
      <c r="BA257" s="529">
        <v>0</v>
      </c>
      <c r="BB257" s="529">
        <v>0</v>
      </c>
      <c r="BC257" s="529">
        <v>0</v>
      </c>
      <c r="BD257" s="529">
        <v>0</v>
      </c>
      <c r="BE257" s="529">
        <v>0</v>
      </c>
      <c r="BF257" s="529">
        <v>3115842.9820305291</v>
      </c>
      <c r="BG257" s="529">
        <v>6356319.6833422808</v>
      </c>
      <c r="BH257" s="529">
        <v>6483446.0770091247</v>
      </c>
      <c r="BI257" s="529">
        <v>0</v>
      </c>
      <c r="BJ257" s="529">
        <v>0</v>
      </c>
      <c r="BK257" s="529">
        <v>15955608.742381934</v>
      </c>
      <c r="BL257" s="42" t="s">
        <v>7188</v>
      </c>
      <c r="BM257" s="350" t="s">
        <v>7436</v>
      </c>
      <c r="BS257" s="42"/>
      <c r="BT257" s="42"/>
      <c r="BU257" s="42"/>
      <c r="BV257" s="42"/>
      <c r="BW257" s="42"/>
      <c r="BX257" s="42"/>
      <c r="BY257" s="42"/>
      <c r="BZ257" s="42"/>
      <c r="CA257" s="42"/>
      <c r="CB257" s="42"/>
      <c r="CC257" s="42"/>
      <c r="CD257" s="42"/>
      <c r="CE257" s="42"/>
      <c r="CF257" s="42"/>
    </row>
    <row r="258" spans="1:84" ht="39">
      <c r="A258" s="424" t="s">
        <v>6424</v>
      </c>
      <c r="B258" s="42" t="s">
        <v>6430</v>
      </c>
      <c r="C258" s="42"/>
      <c r="D258" s="42"/>
      <c r="E258" s="42"/>
      <c r="F258" s="497" t="s">
        <v>6460</v>
      </c>
      <c r="G258" s="28" t="s">
        <v>6461</v>
      </c>
      <c r="H258" s="28" t="s">
        <v>1934</v>
      </c>
      <c r="I258" s="450" t="s">
        <v>6433</v>
      </c>
      <c r="J258" s="106" t="s">
        <v>6434</v>
      </c>
      <c r="K258" s="28" t="s">
        <v>6462</v>
      </c>
      <c r="L258" s="387"/>
      <c r="M258" s="387"/>
      <c r="N258" s="387"/>
      <c r="O258" s="457"/>
      <c r="P258" s="457"/>
      <c r="Q258" s="457">
        <v>0.23</v>
      </c>
      <c r="R258" s="42">
        <v>2048</v>
      </c>
      <c r="S258" s="458">
        <v>584592546.75409901</v>
      </c>
      <c r="T258" s="458">
        <v>439027129.64076906</v>
      </c>
      <c r="U258" s="458">
        <v>182653085.99550998</v>
      </c>
      <c r="V258" s="458">
        <v>52597744.064324997</v>
      </c>
      <c r="W258" s="458">
        <v>-91000000</v>
      </c>
      <c r="X258" s="458"/>
      <c r="Y258" s="458"/>
      <c r="Z258" s="458"/>
      <c r="AA258" s="458"/>
      <c r="AB258" s="458"/>
      <c r="AC258" s="296">
        <v>1167870506.4547031</v>
      </c>
      <c r="AD258" s="110"/>
      <c r="AF258" s="42" t="s">
        <v>608</v>
      </c>
      <c r="AG258" s="110">
        <v>0</v>
      </c>
      <c r="AH258" s="110">
        <v>1167870506.4547031</v>
      </c>
      <c r="AI258" s="42" t="s">
        <v>765</v>
      </c>
      <c r="AJ258" s="112">
        <v>0.37037037037037035</v>
      </c>
      <c r="AK258" s="112">
        <v>0.62962962962962965</v>
      </c>
      <c r="AL258" s="529">
        <v>899260289.97012138</v>
      </c>
      <c r="AM258" s="529">
        <v>49798624.353126951</v>
      </c>
      <c r="AN258" s="529">
        <v>37398607.339769214</v>
      </c>
      <c r="AO258" s="529">
        <v>15559336.955173073</v>
      </c>
      <c r="AP258" s="529">
        <v>4480548.5684424993</v>
      </c>
      <c r="AQ258" s="529">
        <v>-7751851.8518518517</v>
      </c>
      <c r="AR258" s="529">
        <v>0</v>
      </c>
      <c r="AS258" s="529">
        <v>0</v>
      </c>
      <c r="AT258" s="529">
        <v>0</v>
      </c>
      <c r="AU258" s="529">
        <v>0</v>
      </c>
      <c r="AV258" s="529">
        <v>0</v>
      </c>
      <c r="AW258" s="529">
        <v>99485265.364659876</v>
      </c>
      <c r="AX258" s="529">
        <v>0</v>
      </c>
      <c r="AY258" s="116">
        <v>0</v>
      </c>
      <c r="AZ258" s="42"/>
      <c r="BA258" s="529">
        <v>84657661.400315821</v>
      </c>
      <c r="BB258" s="529">
        <v>63577632.477607667</v>
      </c>
      <c r="BC258" s="529">
        <v>26450872.823794227</v>
      </c>
      <c r="BD258" s="529">
        <v>7616932.5663522501</v>
      </c>
      <c r="BE258" s="529">
        <v>-13178148.148148149</v>
      </c>
      <c r="BF258" s="529">
        <v>0</v>
      </c>
      <c r="BG258" s="529">
        <v>0</v>
      </c>
      <c r="BH258" s="529">
        <v>0</v>
      </c>
      <c r="BI258" s="529">
        <v>0</v>
      </c>
      <c r="BJ258" s="529">
        <v>0</v>
      </c>
      <c r="BK258" s="529">
        <v>169124951.1199218</v>
      </c>
      <c r="BL258" s="42" t="s">
        <v>7188</v>
      </c>
      <c r="BM258" s="350" t="s">
        <v>7437</v>
      </c>
      <c r="BS258" s="42"/>
      <c r="BT258" s="42"/>
      <c r="BU258" s="42"/>
      <c r="BV258" s="42"/>
      <c r="BW258" s="42"/>
      <c r="BX258" s="42"/>
      <c r="BY258" s="42"/>
      <c r="BZ258" s="42"/>
      <c r="CA258" s="42"/>
      <c r="CB258" s="42"/>
      <c r="CC258" s="42"/>
      <c r="CD258" s="42"/>
      <c r="CE258" s="42"/>
      <c r="CF258" s="42"/>
    </row>
    <row r="259" spans="1:84" ht="50">
      <c r="A259" s="424" t="s">
        <v>6424</v>
      </c>
      <c r="B259" s="42" t="s">
        <v>15</v>
      </c>
      <c r="C259" s="42"/>
      <c r="D259" s="42"/>
      <c r="E259" s="42"/>
      <c r="F259" s="497" t="s">
        <v>6463</v>
      </c>
      <c r="G259" s="28" t="s">
        <v>6464</v>
      </c>
      <c r="H259" s="28" t="s">
        <v>1934</v>
      </c>
      <c r="I259" s="450" t="s">
        <v>6428</v>
      </c>
      <c r="J259" s="106" t="s">
        <v>2277</v>
      </c>
      <c r="K259" s="28" t="s">
        <v>6465</v>
      </c>
      <c r="L259" s="387"/>
      <c r="M259" s="387"/>
      <c r="N259" s="387"/>
      <c r="O259" s="387"/>
      <c r="P259" s="387"/>
      <c r="Q259" s="387">
        <v>0.13800000000000001</v>
      </c>
      <c r="R259" s="42">
        <v>2043</v>
      </c>
      <c r="S259" s="388">
        <v>5000000</v>
      </c>
      <c r="T259" s="388">
        <v>5000000</v>
      </c>
      <c r="U259" s="388">
        <v>5000000</v>
      </c>
      <c r="V259" s="388">
        <v>5000000</v>
      </c>
      <c r="W259" s="388">
        <v>5000000</v>
      </c>
      <c r="X259" s="388">
        <v>6500000</v>
      </c>
      <c r="Y259" s="388">
        <v>6500000</v>
      </c>
      <c r="Z259" s="388">
        <v>6500000</v>
      </c>
      <c r="AA259" s="388">
        <v>6500000</v>
      </c>
      <c r="AB259" s="388">
        <v>6000000</v>
      </c>
      <c r="AC259" s="296">
        <v>57000000</v>
      </c>
      <c r="AD259" s="110"/>
      <c r="AF259" s="42" t="s">
        <v>576</v>
      </c>
      <c r="AG259" s="110">
        <v>0</v>
      </c>
      <c r="AH259" s="110">
        <v>57000000</v>
      </c>
      <c r="AI259" s="42" t="s">
        <v>765</v>
      </c>
      <c r="AJ259" s="112">
        <v>0.45454545454545453</v>
      </c>
      <c r="AK259" s="112">
        <v>0.54545454545454541</v>
      </c>
      <c r="AL259" s="529">
        <v>49134000</v>
      </c>
      <c r="AM259" s="529">
        <v>313636.36363636365</v>
      </c>
      <c r="AN259" s="529">
        <v>313636.36363636365</v>
      </c>
      <c r="AO259" s="529">
        <v>313636.36363636365</v>
      </c>
      <c r="AP259" s="529">
        <v>313636.36363636365</v>
      </c>
      <c r="AQ259" s="529">
        <v>313636.36363636365</v>
      </c>
      <c r="AR259" s="529">
        <v>407727.27272727276</v>
      </c>
      <c r="AS259" s="529">
        <v>407727.27272727276</v>
      </c>
      <c r="AT259" s="529">
        <v>407727.27272727276</v>
      </c>
      <c r="AU259" s="529">
        <v>407727.27272727276</v>
      </c>
      <c r="AV259" s="529">
        <v>376363.63636363641</v>
      </c>
      <c r="AW259" s="529">
        <v>3575454.5454545459</v>
      </c>
      <c r="AX259" s="529">
        <v>0</v>
      </c>
      <c r="AY259" s="116">
        <v>0</v>
      </c>
      <c r="AZ259" s="42"/>
      <c r="BA259" s="529">
        <v>376363.63636363635</v>
      </c>
      <c r="BB259" s="529">
        <v>376363.63636363635</v>
      </c>
      <c r="BC259" s="529">
        <v>376363.63636363635</v>
      </c>
      <c r="BD259" s="529">
        <v>376363.63636363635</v>
      </c>
      <c r="BE259" s="529">
        <v>376363.63636363635</v>
      </c>
      <c r="BF259" s="529">
        <v>489272.72727272729</v>
      </c>
      <c r="BG259" s="529">
        <v>489272.72727272729</v>
      </c>
      <c r="BH259" s="529">
        <v>489272.72727272729</v>
      </c>
      <c r="BI259" s="529">
        <v>489272.72727272729</v>
      </c>
      <c r="BJ259" s="529">
        <v>451636.36363636365</v>
      </c>
      <c r="BK259" s="529">
        <v>4290545.4545454551</v>
      </c>
      <c r="BL259" s="42" t="s">
        <v>7188</v>
      </c>
      <c r="BM259" s="350" t="s">
        <v>7438</v>
      </c>
      <c r="BS259" s="42"/>
      <c r="BT259" s="42"/>
      <c r="BU259" s="42"/>
      <c r="BV259" s="42"/>
      <c r="BW259" s="42"/>
      <c r="BX259" s="42"/>
      <c r="BY259" s="42"/>
      <c r="BZ259" s="42"/>
      <c r="CA259" s="42"/>
      <c r="CB259" s="42"/>
      <c r="CC259" s="42"/>
      <c r="CD259" s="42"/>
      <c r="CE259" s="42"/>
      <c r="CF259" s="42"/>
    </row>
    <row r="260" spans="1:84" ht="39">
      <c r="A260" s="424" t="s">
        <v>6424</v>
      </c>
      <c r="B260" s="424" t="s">
        <v>6430</v>
      </c>
      <c r="C260" s="424"/>
      <c r="D260" s="424"/>
      <c r="E260" s="424"/>
      <c r="F260" s="497" t="s">
        <v>6466</v>
      </c>
      <c r="G260" s="28" t="s">
        <v>6467</v>
      </c>
      <c r="H260" s="28" t="s">
        <v>1934</v>
      </c>
      <c r="I260" s="450" t="s">
        <v>6433</v>
      </c>
      <c r="J260" s="106" t="s">
        <v>6434</v>
      </c>
      <c r="K260" s="28" t="s">
        <v>6435</v>
      </c>
      <c r="L260" s="387"/>
      <c r="M260" s="387"/>
      <c r="N260" s="387"/>
      <c r="O260" s="449">
        <v>0</v>
      </c>
      <c r="P260" s="449">
        <v>0</v>
      </c>
      <c r="Q260" s="387">
        <v>0.25</v>
      </c>
      <c r="R260" s="42">
        <v>2048</v>
      </c>
      <c r="S260" s="388">
        <v>0</v>
      </c>
      <c r="T260" s="388">
        <v>-457473.1875</v>
      </c>
      <c r="U260" s="388">
        <v>-3253549.3095</v>
      </c>
      <c r="V260" s="388">
        <v>0</v>
      </c>
      <c r="W260" s="388">
        <v>0</v>
      </c>
      <c r="X260" s="388">
        <v>0</v>
      </c>
      <c r="Y260" s="388">
        <v>0</v>
      </c>
      <c r="Z260" s="388">
        <v>0</v>
      </c>
      <c r="AA260" s="388">
        <v>0</v>
      </c>
      <c r="AB260" s="388">
        <v>0</v>
      </c>
      <c r="AC260" s="296">
        <v>-3711022.497</v>
      </c>
      <c r="AD260" s="110"/>
      <c r="AF260" s="42" t="s">
        <v>608</v>
      </c>
      <c r="AG260" s="110">
        <v>0</v>
      </c>
      <c r="AH260" s="110">
        <v>-3711022.497</v>
      </c>
      <c r="AI260" s="42" t="s">
        <v>765</v>
      </c>
      <c r="AJ260" s="112">
        <v>0.37037037037037035</v>
      </c>
      <c r="AK260" s="112">
        <v>0.62962962962962965</v>
      </c>
      <c r="AL260" s="529">
        <v>-2783266.8727500001</v>
      </c>
      <c r="AM260" s="529">
        <v>0</v>
      </c>
      <c r="AN260" s="529">
        <v>-42358.628472222219</v>
      </c>
      <c r="AO260" s="529">
        <v>-301254.56569444441</v>
      </c>
      <c r="AP260" s="529">
        <v>0</v>
      </c>
      <c r="AQ260" s="529">
        <v>0</v>
      </c>
      <c r="AR260" s="529">
        <v>0</v>
      </c>
      <c r="AS260" s="529">
        <v>0</v>
      </c>
      <c r="AT260" s="529">
        <v>0</v>
      </c>
      <c r="AU260" s="529">
        <v>0</v>
      </c>
      <c r="AV260" s="529">
        <v>0</v>
      </c>
      <c r="AW260" s="529">
        <v>-343613.1941666666</v>
      </c>
      <c r="AX260" s="529">
        <v>0</v>
      </c>
      <c r="AY260" s="116">
        <v>0</v>
      </c>
      <c r="AZ260" s="42"/>
      <c r="BA260" s="529">
        <v>0</v>
      </c>
      <c r="BB260" s="529">
        <v>-72009.668402777781</v>
      </c>
      <c r="BC260" s="529">
        <v>-512132.76168055559</v>
      </c>
      <c r="BD260" s="529">
        <v>0</v>
      </c>
      <c r="BE260" s="529">
        <v>0</v>
      </c>
      <c r="BF260" s="529">
        <v>0</v>
      </c>
      <c r="BG260" s="529">
        <v>0</v>
      </c>
      <c r="BH260" s="529">
        <v>0</v>
      </c>
      <c r="BI260" s="529">
        <v>0</v>
      </c>
      <c r="BJ260" s="529">
        <v>0</v>
      </c>
      <c r="BK260" s="529">
        <v>-584142.4300833334</v>
      </c>
      <c r="BL260" s="42" t="s">
        <v>7188</v>
      </c>
      <c r="BM260" s="350" t="s">
        <v>7439</v>
      </c>
      <c r="BS260" s="42"/>
      <c r="BT260" s="42"/>
      <c r="BU260" s="42"/>
      <c r="BV260" s="42"/>
      <c r="BW260" s="42"/>
      <c r="BX260" s="42"/>
      <c r="BY260" s="42"/>
      <c r="BZ260" s="42"/>
      <c r="CA260" s="42"/>
      <c r="CB260" s="42"/>
      <c r="CC260" s="42"/>
      <c r="CD260" s="42"/>
      <c r="CE260" s="42"/>
      <c r="CF260" s="42"/>
    </row>
    <row r="261" spans="1:84" ht="39">
      <c r="A261" s="424" t="s">
        <v>6424</v>
      </c>
      <c r="B261" s="42" t="s">
        <v>6430</v>
      </c>
      <c r="C261" s="42"/>
      <c r="D261" s="42"/>
      <c r="E261" s="42"/>
      <c r="F261" s="497" t="s">
        <v>6466</v>
      </c>
      <c r="G261" s="28" t="s">
        <v>6467</v>
      </c>
      <c r="H261" s="28" t="s">
        <v>1934</v>
      </c>
      <c r="I261" s="450" t="s">
        <v>6433</v>
      </c>
      <c r="J261" s="106" t="s">
        <v>6434</v>
      </c>
      <c r="K261" s="28" t="s">
        <v>6435</v>
      </c>
      <c r="L261" s="387"/>
      <c r="M261" s="387"/>
      <c r="N261" s="387"/>
      <c r="O261" s="387"/>
      <c r="P261" s="387"/>
      <c r="Q261" s="387">
        <v>0.25</v>
      </c>
      <c r="R261" s="42">
        <v>2048</v>
      </c>
      <c r="S261" s="388">
        <v>0</v>
      </c>
      <c r="T261" s="388">
        <v>897006.25</v>
      </c>
      <c r="U261" s="388">
        <v>6379508.4500000002</v>
      </c>
      <c r="V261" s="388">
        <v>0</v>
      </c>
      <c r="W261" s="388">
        <v>0</v>
      </c>
      <c r="X261" s="388">
        <v>0</v>
      </c>
      <c r="Y261" s="388">
        <v>0</v>
      </c>
      <c r="Z261" s="388">
        <v>0</v>
      </c>
      <c r="AA261" s="388">
        <v>0</v>
      </c>
      <c r="AB261" s="388">
        <v>0</v>
      </c>
      <c r="AC261" s="296">
        <v>7276514.7000000002</v>
      </c>
      <c r="AD261" s="110"/>
      <c r="AF261" s="42" t="s">
        <v>608</v>
      </c>
      <c r="AG261" s="110">
        <v>0</v>
      </c>
      <c r="AH261" s="110">
        <v>7276514.7000000002</v>
      </c>
      <c r="AI261" s="42" t="s">
        <v>765</v>
      </c>
      <c r="AJ261" s="112">
        <v>0.37037037037037035</v>
      </c>
      <c r="AK261" s="112">
        <v>0.62962962962962965</v>
      </c>
      <c r="AL261" s="529">
        <v>5457386.0250000004</v>
      </c>
      <c r="AM261" s="529">
        <v>0</v>
      </c>
      <c r="AN261" s="529">
        <v>83056.134259259255</v>
      </c>
      <c r="AO261" s="529">
        <v>590695.2268518518</v>
      </c>
      <c r="AP261" s="529">
        <v>0</v>
      </c>
      <c r="AQ261" s="529">
        <v>0</v>
      </c>
      <c r="AR261" s="529">
        <v>0</v>
      </c>
      <c r="AS261" s="529">
        <v>0</v>
      </c>
      <c r="AT261" s="529">
        <v>0</v>
      </c>
      <c r="AU261" s="529">
        <v>0</v>
      </c>
      <c r="AV261" s="529">
        <v>0</v>
      </c>
      <c r="AW261" s="529">
        <v>673751.36111111101</v>
      </c>
      <c r="AX261" s="529">
        <v>0</v>
      </c>
      <c r="AY261" s="116">
        <v>0</v>
      </c>
      <c r="AZ261" s="42"/>
      <c r="BA261" s="529">
        <v>0</v>
      </c>
      <c r="BB261" s="529">
        <v>141195.42824074076</v>
      </c>
      <c r="BC261" s="529">
        <v>1004181.8856481483</v>
      </c>
      <c r="BD261" s="529">
        <v>0</v>
      </c>
      <c r="BE261" s="529">
        <v>0</v>
      </c>
      <c r="BF261" s="529">
        <v>0</v>
      </c>
      <c r="BG261" s="529">
        <v>0</v>
      </c>
      <c r="BH261" s="529">
        <v>0</v>
      </c>
      <c r="BI261" s="529">
        <v>0</v>
      </c>
      <c r="BJ261" s="529">
        <v>0</v>
      </c>
      <c r="BK261" s="529">
        <v>1145377.313888889</v>
      </c>
      <c r="BL261" s="42" t="s">
        <v>7188</v>
      </c>
      <c r="BM261" s="350" t="s">
        <v>7439</v>
      </c>
      <c r="BS261" s="42"/>
      <c r="BT261" s="42"/>
      <c r="BU261" s="42"/>
      <c r="BV261" s="42"/>
      <c r="BW261" s="42"/>
      <c r="BX261" s="42"/>
      <c r="BY261" s="42"/>
      <c r="BZ261" s="42"/>
      <c r="CA261" s="42"/>
      <c r="CB261" s="42"/>
      <c r="CC261" s="42"/>
      <c r="CD261" s="42"/>
      <c r="CE261" s="42"/>
      <c r="CF261" s="42"/>
    </row>
    <row r="262" spans="1:84" ht="26">
      <c r="A262" s="424" t="s">
        <v>6424</v>
      </c>
      <c r="B262" s="42" t="s">
        <v>15</v>
      </c>
      <c r="C262" s="42"/>
      <c r="D262" s="42"/>
      <c r="E262" s="42"/>
      <c r="F262" s="497" t="s">
        <v>6468</v>
      </c>
      <c r="G262" s="28" t="s">
        <v>6469</v>
      </c>
      <c r="H262" s="28" t="s">
        <v>1934</v>
      </c>
      <c r="I262" s="450" t="s">
        <v>6428</v>
      </c>
      <c r="J262" s="106" t="s">
        <v>2277</v>
      </c>
      <c r="K262" s="28" t="s">
        <v>6465</v>
      </c>
      <c r="L262" s="387"/>
      <c r="M262" s="387"/>
      <c r="N262" s="387"/>
      <c r="O262" s="449">
        <v>0</v>
      </c>
      <c r="P262" s="449">
        <v>0</v>
      </c>
      <c r="Q262" s="387">
        <v>0.13800000000000001</v>
      </c>
      <c r="R262" s="42">
        <v>2043</v>
      </c>
      <c r="S262" s="388">
        <v>-12495000</v>
      </c>
      <c r="T262" s="388">
        <v>-12495000</v>
      </c>
      <c r="U262" s="388">
        <v>-12495000</v>
      </c>
      <c r="V262" s="388">
        <v>-13566000</v>
      </c>
      <c r="W262" s="388">
        <v>-13209000</v>
      </c>
      <c r="X262" s="388">
        <v>-13923000</v>
      </c>
      <c r="Y262" s="388">
        <v>-17314500</v>
      </c>
      <c r="Z262" s="388">
        <v>-11245500</v>
      </c>
      <c r="AA262" s="388">
        <v>-9996000</v>
      </c>
      <c r="AB262" s="388">
        <v>-9282000</v>
      </c>
      <c r="AC262" s="296">
        <v>-126021000</v>
      </c>
      <c r="AD262" s="110"/>
      <c r="AF262" s="42" t="s">
        <v>576</v>
      </c>
      <c r="AG262" s="110">
        <v>0</v>
      </c>
      <c r="AH262" s="110">
        <v>-126021000</v>
      </c>
      <c r="AI262" s="42" t="s">
        <v>765</v>
      </c>
      <c r="AJ262" s="112">
        <v>0.45454545454545453</v>
      </c>
      <c r="AK262" s="112">
        <v>0.54545454545454541</v>
      </c>
      <c r="AL262" s="529">
        <v>-108630102</v>
      </c>
      <c r="AM262" s="529">
        <v>-783777.27272727282</v>
      </c>
      <c r="AN262" s="529">
        <v>-783777.27272727282</v>
      </c>
      <c r="AO262" s="529">
        <v>-783777.27272727282</v>
      </c>
      <c r="AP262" s="529">
        <v>-850958.18181818188</v>
      </c>
      <c r="AQ262" s="529">
        <v>-828564.54545454553</v>
      </c>
      <c r="AR262" s="529">
        <v>-873351.81818181823</v>
      </c>
      <c r="AS262" s="529">
        <v>-1086091.3636363635</v>
      </c>
      <c r="AT262" s="529">
        <v>-705399.54545454553</v>
      </c>
      <c r="AU262" s="529">
        <v>-627021.81818181812</v>
      </c>
      <c r="AV262" s="529">
        <v>-582234.54545454541</v>
      </c>
      <c r="AW262" s="529">
        <v>-7904953.6363636367</v>
      </c>
      <c r="AX262" s="529">
        <v>0</v>
      </c>
      <c r="AY262" s="116">
        <v>0</v>
      </c>
      <c r="AZ262" s="42"/>
      <c r="BA262" s="529">
        <v>-940532.72727272729</v>
      </c>
      <c r="BB262" s="529">
        <v>-940532.72727272729</v>
      </c>
      <c r="BC262" s="529">
        <v>-940532.72727272729</v>
      </c>
      <c r="BD262" s="529">
        <v>-1021149.8181818182</v>
      </c>
      <c r="BE262" s="529">
        <v>-994277.45454545459</v>
      </c>
      <c r="BF262" s="529">
        <v>-1048022.1818181819</v>
      </c>
      <c r="BG262" s="529">
        <v>-1303309.6363636362</v>
      </c>
      <c r="BH262" s="529">
        <v>-846479.45454545459</v>
      </c>
      <c r="BI262" s="529">
        <v>-752426.18181818177</v>
      </c>
      <c r="BJ262" s="529">
        <v>-698681.45454545447</v>
      </c>
      <c r="BK262" s="529">
        <v>-9485944.3636363652</v>
      </c>
      <c r="BL262" s="42" t="s">
        <v>7188</v>
      </c>
      <c r="BM262" s="350" t="s">
        <v>7440</v>
      </c>
      <c r="BS262" s="42"/>
      <c r="BT262" s="42"/>
      <c r="BU262" s="42"/>
      <c r="BV262" s="42"/>
      <c r="BW262" s="42"/>
      <c r="BX262" s="42"/>
      <c r="BY262" s="42"/>
      <c r="BZ262" s="42"/>
      <c r="CA262" s="42"/>
      <c r="CB262" s="42"/>
      <c r="CC262" s="42"/>
      <c r="CD262" s="42"/>
      <c r="CE262" s="42"/>
      <c r="CF262" s="42"/>
    </row>
    <row r="263" spans="1:84" ht="26">
      <c r="A263" s="424" t="s">
        <v>6424</v>
      </c>
      <c r="B263" s="42" t="s">
        <v>15</v>
      </c>
      <c r="C263" s="42"/>
      <c r="D263" s="42"/>
      <c r="E263" s="42"/>
      <c r="F263" s="497" t="s">
        <v>6468</v>
      </c>
      <c r="G263" s="412" t="s">
        <v>6469</v>
      </c>
      <c r="H263" s="28" t="s">
        <v>1934</v>
      </c>
      <c r="I263" s="450" t="s">
        <v>6428</v>
      </c>
      <c r="J263" s="106" t="s">
        <v>2277</v>
      </c>
      <c r="K263" s="28" t="s">
        <v>6465</v>
      </c>
      <c r="L263" s="387"/>
      <c r="M263" s="387"/>
      <c r="N263" s="387"/>
      <c r="O263" s="387"/>
      <c r="P263" s="387"/>
      <c r="Q263" s="387">
        <v>0.13800000000000001</v>
      </c>
      <c r="R263" s="42">
        <v>2043</v>
      </c>
      <c r="S263" s="388">
        <v>35000000</v>
      </c>
      <c r="T263" s="388">
        <v>35000000</v>
      </c>
      <c r="U263" s="388">
        <v>35000000</v>
      </c>
      <c r="V263" s="388">
        <v>38000000</v>
      </c>
      <c r="W263" s="388">
        <v>37000000</v>
      </c>
      <c r="X263" s="388">
        <v>39000000</v>
      </c>
      <c r="Y263" s="388">
        <v>48500000</v>
      </c>
      <c r="Z263" s="388">
        <v>31500000</v>
      </c>
      <c r="AA263" s="388">
        <v>28000000</v>
      </c>
      <c r="AB263" s="388">
        <v>26000000</v>
      </c>
      <c r="AC263" s="296">
        <v>353000000</v>
      </c>
      <c r="AD263" s="110"/>
      <c r="AF263" s="42" t="s">
        <v>576</v>
      </c>
      <c r="AG263" s="110">
        <v>0</v>
      </c>
      <c r="AH263" s="110">
        <v>353000000</v>
      </c>
      <c r="AI263" s="42" t="s">
        <v>765</v>
      </c>
      <c r="AJ263" s="112">
        <v>0.45454545454545453</v>
      </c>
      <c r="AK263" s="112">
        <v>0.54545454545454541</v>
      </c>
      <c r="AL263" s="529">
        <v>304286000</v>
      </c>
      <c r="AM263" s="529">
        <v>2195454.5454545454</v>
      </c>
      <c r="AN263" s="529">
        <v>2195454.5454545454</v>
      </c>
      <c r="AO263" s="529">
        <v>2195454.5454545454</v>
      </c>
      <c r="AP263" s="529">
        <v>2383636.3636363638</v>
      </c>
      <c r="AQ263" s="529">
        <v>2320909.0909090908</v>
      </c>
      <c r="AR263" s="529">
        <v>2446363.6363636362</v>
      </c>
      <c r="AS263" s="529">
        <v>3042272.7272727275</v>
      </c>
      <c r="AT263" s="529">
        <v>1975909.0909090908</v>
      </c>
      <c r="AU263" s="529">
        <v>1756363.6363636365</v>
      </c>
      <c r="AV263" s="529">
        <v>1630909.0909090911</v>
      </c>
      <c r="AW263" s="529">
        <v>22142727.27272727</v>
      </c>
      <c r="AX263" s="529">
        <v>0</v>
      </c>
      <c r="AY263" s="116">
        <v>0</v>
      </c>
      <c r="AZ263" s="42"/>
      <c r="BA263" s="529">
        <v>2634545.4545454541</v>
      </c>
      <c r="BB263" s="529">
        <v>2634545.4545454541</v>
      </c>
      <c r="BC263" s="529">
        <v>2634545.4545454541</v>
      </c>
      <c r="BD263" s="529">
        <v>2860363.6363636362</v>
      </c>
      <c r="BE263" s="529">
        <v>2785090.9090909087</v>
      </c>
      <c r="BF263" s="529">
        <v>2935636.3636363633</v>
      </c>
      <c r="BG263" s="529">
        <v>3650727.2727272729</v>
      </c>
      <c r="BH263" s="529">
        <v>2371090.9090909087</v>
      </c>
      <c r="BI263" s="529">
        <v>2107636.3636363638</v>
      </c>
      <c r="BJ263" s="529">
        <v>1957090.9090909092</v>
      </c>
      <c r="BK263" s="529">
        <v>26571272.727272727</v>
      </c>
      <c r="BL263" s="42" t="s">
        <v>7188</v>
      </c>
      <c r="BM263" s="350" t="s">
        <v>7440</v>
      </c>
      <c r="BS263" s="42"/>
      <c r="BT263" s="42"/>
      <c r="BU263" s="42"/>
      <c r="BV263" s="42"/>
      <c r="BW263" s="42"/>
      <c r="BX263" s="42"/>
      <c r="BY263" s="42"/>
      <c r="BZ263" s="42"/>
      <c r="CA263" s="42"/>
      <c r="CB263" s="42"/>
      <c r="CC263" s="42"/>
      <c r="CD263" s="42"/>
      <c r="CE263" s="42"/>
      <c r="CF263" s="42"/>
    </row>
    <row r="264" spans="1:84" ht="26.5" thickBot="1">
      <c r="A264" s="424" t="s">
        <v>6424</v>
      </c>
      <c r="B264" s="42" t="s">
        <v>27</v>
      </c>
      <c r="C264" s="42"/>
      <c r="D264" s="42"/>
      <c r="E264" s="42"/>
      <c r="F264" s="497" t="s">
        <v>6451</v>
      </c>
      <c r="G264" s="28" t="s">
        <v>6452</v>
      </c>
      <c r="H264" s="28"/>
      <c r="I264" s="28" t="s">
        <v>6428</v>
      </c>
      <c r="J264" s="106" t="s">
        <v>2277</v>
      </c>
      <c r="K264" s="28" t="s">
        <v>6453</v>
      </c>
      <c r="L264" s="452">
        <v>0.23151627363219807</v>
      </c>
      <c r="M264" s="452">
        <v>0.56848372636780198</v>
      </c>
      <c r="N264" s="452">
        <v>0.2</v>
      </c>
      <c r="O264" s="387">
        <v>0.23151627363219812</v>
      </c>
      <c r="P264" s="387">
        <v>0.23151627363219812</v>
      </c>
      <c r="Q264" s="387">
        <v>0.23151627363219812</v>
      </c>
      <c r="R264" s="42">
        <v>2043</v>
      </c>
      <c r="S264" s="456">
        <v>0</v>
      </c>
      <c r="T264" s="456">
        <v>0</v>
      </c>
      <c r="U264" s="456">
        <v>0</v>
      </c>
      <c r="V264" s="456">
        <v>1800000</v>
      </c>
      <c r="W264" s="456">
        <v>0</v>
      </c>
      <c r="X264" s="456">
        <v>0</v>
      </c>
      <c r="Y264" s="456">
        <v>0</v>
      </c>
      <c r="Z264" s="456">
        <v>0</v>
      </c>
      <c r="AA264" s="456">
        <v>0</v>
      </c>
      <c r="AB264" s="456">
        <v>0</v>
      </c>
      <c r="AC264" s="296">
        <v>1800000</v>
      </c>
      <c r="AD264" s="110"/>
      <c r="AF264" s="42" t="s">
        <v>624</v>
      </c>
      <c r="AG264" s="110">
        <v>0</v>
      </c>
      <c r="AH264" s="110">
        <v>1800000</v>
      </c>
      <c r="AI264" s="42" t="s">
        <v>764</v>
      </c>
      <c r="AJ264" s="112">
        <v>0.45454545454545453</v>
      </c>
      <c r="AK264" s="112">
        <v>0.54545454545454541</v>
      </c>
      <c r="AL264" s="529">
        <v>1383270.7074620435</v>
      </c>
      <c r="AM264" s="529">
        <v>0</v>
      </c>
      <c r="AN264" s="529">
        <v>0</v>
      </c>
      <c r="AO264" s="529">
        <v>0</v>
      </c>
      <c r="AP264" s="529">
        <v>189422.40569907118</v>
      </c>
      <c r="AQ264" s="529">
        <v>0</v>
      </c>
      <c r="AR264" s="529">
        <v>0</v>
      </c>
      <c r="AS264" s="529">
        <v>0</v>
      </c>
      <c r="AT264" s="529">
        <v>0</v>
      </c>
      <c r="AU264" s="529">
        <v>0</v>
      </c>
      <c r="AV264" s="529">
        <v>0</v>
      </c>
      <c r="AW264" s="529">
        <v>189422.40569907118</v>
      </c>
      <c r="AX264" s="529">
        <v>0</v>
      </c>
      <c r="AY264" s="116">
        <v>0</v>
      </c>
      <c r="AZ264" s="42"/>
      <c r="BA264" s="529">
        <v>0</v>
      </c>
      <c r="BB264" s="529">
        <v>0</v>
      </c>
      <c r="BC264" s="529">
        <v>0</v>
      </c>
      <c r="BD264" s="529">
        <v>227306.8868388854</v>
      </c>
      <c r="BE264" s="529">
        <v>0</v>
      </c>
      <c r="BF264" s="529">
        <v>0</v>
      </c>
      <c r="BG264" s="529">
        <v>0</v>
      </c>
      <c r="BH264" s="529">
        <v>0</v>
      </c>
      <c r="BI264" s="529">
        <v>0</v>
      </c>
      <c r="BJ264" s="529">
        <v>0</v>
      </c>
      <c r="BK264" s="529">
        <v>227306.8868388854</v>
      </c>
      <c r="BL264" s="42" t="s">
        <v>7188</v>
      </c>
      <c r="BM264" s="350" t="s">
        <v>7441</v>
      </c>
      <c r="BS264" s="42"/>
      <c r="BT264" s="42"/>
      <c r="BU264" s="42"/>
      <c r="BV264" s="42"/>
      <c r="BW264" s="42"/>
      <c r="BX264" s="42"/>
      <c r="BY264" s="42"/>
      <c r="BZ264" s="42"/>
      <c r="CA264" s="42"/>
      <c r="CB264" s="42"/>
      <c r="CC264" s="42"/>
      <c r="CD264" s="42"/>
      <c r="CE264" s="42"/>
      <c r="CF264" s="42"/>
    </row>
    <row r="265" spans="1:84" ht="26.5" thickBot="1">
      <c r="A265" s="424" t="s">
        <v>6424</v>
      </c>
      <c r="B265" s="42" t="s">
        <v>27</v>
      </c>
      <c r="C265" s="424"/>
      <c r="D265" s="424"/>
      <c r="E265" s="424"/>
      <c r="F265" s="516" t="s">
        <v>6451</v>
      </c>
      <c r="G265" s="412" t="s">
        <v>6452</v>
      </c>
      <c r="H265" s="28"/>
      <c r="I265" s="423" t="s">
        <v>6428</v>
      </c>
      <c r="J265" s="106" t="s">
        <v>2277</v>
      </c>
      <c r="K265" s="28" t="s">
        <v>6453</v>
      </c>
      <c r="L265" s="452">
        <v>0.23151627363219807</v>
      </c>
      <c r="M265" s="452">
        <v>0.56848372636780198</v>
      </c>
      <c r="N265" s="452">
        <v>0.2</v>
      </c>
      <c r="O265" s="449">
        <v>0.23151627363219812</v>
      </c>
      <c r="P265" s="449">
        <v>0.23151627363219812</v>
      </c>
      <c r="Q265" s="387">
        <v>0.23151627363219812</v>
      </c>
      <c r="R265" s="42">
        <v>2043</v>
      </c>
      <c r="S265" s="456">
        <v>0</v>
      </c>
      <c r="T265" s="456">
        <v>0</v>
      </c>
      <c r="U265" s="456">
        <v>0</v>
      </c>
      <c r="V265" s="456">
        <v>-918000</v>
      </c>
      <c r="W265" s="456">
        <v>0</v>
      </c>
      <c r="X265" s="456">
        <v>0</v>
      </c>
      <c r="Y265" s="456">
        <v>0</v>
      </c>
      <c r="Z265" s="456">
        <v>0</v>
      </c>
      <c r="AA265" s="456">
        <v>0</v>
      </c>
      <c r="AB265" s="456">
        <v>0</v>
      </c>
      <c r="AC265" s="296">
        <v>-918000</v>
      </c>
      <c r="AD265" s="110"/>
      <c r="AF265" s="42" t="s">
        <v>624</v>
      </c>
      <c r="AG265" s="110">
        <v>0</v>
      </c>
      <c r="AH265" s="110">
        <v>-918000</v>
      </c>
      <c r="AI265" s="42" t="s">
        <v>764</v>
      </c>
      <c r="AJ265" s="112">
        <v>0.45454545454545453</v>
      </c>
      <c r="AK265" s="112">
        <v>0.54545454545454541</v>
      </c>
      <c r="AL265" s="529">
        <v>-705468.06080564216</v>
      </c>
      <c r="AM265" s="529">
        <v>0</v>
      </c>
      <c r="AN265" s="529">
        <v>0</v>
      </c>
      <c r="AO265" s="529">
        <v>0</v>
      </c>
      <c r="AP265" s="529">
        <v>-96605.426906526307</v>
      </c>
      <c r="AQ265" s="529">
        <v>0</v>
      </c>
      <c r="AR265" s="529">
        <v>0</v>
      </c>
      <c r="AS265" s="529">
        <v>0</v>
      </c>
      <c r="AT265" s="529">
        <v>0</v>
      </c>
      <c r="AU265" s="529">
        <v>0</v>
      </c>
      <c r="AV265" s="529">
        <v>0</v>
      </c>
      <c r="AW265" s="529">
        <v>-96605.426906526307</v>
      </c>
      <c r="AX265" s="529">
        <v>0</v>
      </c>
      <c r="AY265" s="116">
        <v>0</v>
      </c>
      <c r="AZ265" s="42"/>
      <c r="BA265" s="529">
        <v>0</v>
      </c>
      <c r="BB265" s="529">
        <v>0</v>
      </c>
      <c r="BC265" s="529">
        <v>0</v>
      </c>
      <c r="BD265" s="529">
        <v>-115926.51228783156</v>
      </c>
      <c r="BE265" s="529">
        <v>0</v>
      </c>
      <c r="BF265" s="529">
        <v>0</v>
      </c>
      <c r="BG265" s="529">
        <v>0</v>
      </c>
      <c r="BH265" s="529">
        <v>0</v>
      </c>
      <c r="BI265" s="529">
        <v>0</v>
      </c>
      <c r="BJ265" s="529">
        <v>0</v>
      </c>
      <c r="BK265" s="529">
        <v>-115926.51228783156</v>
      </c>
      <c r="BL265" s="42" t="s">
        <v>7188</v>
      </c>
      <c r="BM265" s="350" t="s">
        <v>7441</v>
      </c>
      <c r="BS265" s="42"/>
      <c r="BT265" s="42"/>
      <c r="BU265" s="42"/>
      <c r="BV265" s="42"/>
      <c r="BW265" s="42"/>
      <c r="BX265" s="42"/>
      <c r="BY265" s="42"/>
      <c r="BZ265" s="42"/>
      <c r="CA265" s="42"/>
      <c r="CB265" s="42"/>
      <c r="CC265" s="42"/>
      <c r="CD265" s="42"/>
      <c r="CE265" s="42"/>
      <c r="CF265" s="42"/>
    </row>
    <row r="266" spans="1:84" ht="26">
      <c r="A266" s="424" t="s">
        <v>6424</v>
      </c>
      <c r="B266" s="42" t="s">
        <v>15</v>
      </c>
      <c r="C266" s="42"/>
      <c r="D266" s="42"/>
      <c r="E266" s="42"/>
      <c r="F266" s="514" t="s">
        <v>6451</v>
      </c>
      <c r="G266" s="412" t="s">
        <v>6452</v>
      </c>
      <c r="H266" s="28"/>
      <c r="I266" s="28" t="s">
        <v>6428</v>
      </c>
      <c r="J266" s="106" t="s">
        <v>2277</v>
      </c>
      <c r="K266" s="28" t="s">
        <v>6454</v>
      </c>
      <c r="L266" s="452">
        <v>0.23151627363219807</v>
      </c>
      <c r="M266" s="452">
        <v>0.56848372636780198</v>
      </c>
      <c r="N266" s="452">
        <v>0.2</v>
      </c>
      <c r="O266" s="387">
        <v>0.23151627363219812</v>
      </c>
      <c r="P266" s="387">
        <v>0.23151627363219812</v>
      </c>
      <c r="Q266" s="387">
        <v>0.23151627363219812</v>
      </c>
      <c r="R266" s="42">
        <v>2043</v>
      </c>
      <c r="S266" s="456">
        <v>0</v>
      </c>
      <c r="T266" s="456">
        <v>0</v>
      </c>
      <c r="U266" s="456">
        <v>0</v>
      </c>
      <c r="V266" s="456">
        <v>1200000</v>
      </c>
      <c r="W266" s="456">
        <v>0</v>
      </c>
      <c r="X266" s="456">
        <v>0</v>
      </c>
      <c r="Y266" s="456">
        <v>0</v>
      </c>
      <c r="Z266" s="456">
        <v>0</v>
      </c>
      <c r="AA266" s="456">
        <v>0</v>
      </c>
      <c r="AB266" s="456">
        <v>0</v>
      </c>
      <c r="AC266" s="296">
        <v>1200000</v>
      </c>
      <c r="AD266" s="110"/>
      <c r="AF266" s="42" t="s">
        <v>592</v>
      </c>
      <c r="AG266" s="110">
        <v>0</v>
      </c>
      <c r="AH266" s="110">
        <v>1200000</v>
      </c>
      <c r="AI266" s="42" t="s">
        <v>764</v>
      </c>
      <c r="AJ266" s="112">
        <v>0.45454545454545453</v>
      </c>
      <c r="AK266" s="112">
        <v>0.54545454545454541</v>
      </c>
      <c r="AL266" s="529">
        <v>922180.4716413623</v>
      </c>
      <c r="AM266" s="529">
        <v>0</v>
      </c>
      <c r="AN266" s="529">
        <v>0</v>
      </c>
      <c r="AO266" s="529">
        <v>0</v>
      </c>
      <c r="AP266" s="529">
        <v>126281.6037993808</v>
      </c>
      <c r="AQ266" s="529">
        <v>0</v>
      </c>
      <c r="AR266" s="529">
        <v>0</v>
      </c>
      <c r="AS266" s="529">
        <v>0</v>
      </c>
      <c r="AT266" s="529">
        <v>0</v>
      </c>
      <c r="AU266" s="529">
        <v>0</v>
      </c>
      <c r="AV266" s="529">
        <v>0</v>
      </c>
      <c r="AW266" s="529">
        <v>126281.6037993808</v>
      </c>
      <c r="AX266" s="529">
        <v>0</v>
      </c>
      <c r="AY266" s="116">
        <v>0</v>
      </c>
      <c r="AZ266" s="42"/>
      <c r="BA266" s="529">
        <v>0</v>
      </c>
      <c r="BB266" s="529">
        <v>0</v>
      </c>
      <c r="BC266" s="529">
        <v>0</v>
      </c>
      <c r="BD266" s="529">
        <v>151537.92455925696</v>
      </c>
      <c r="BE266" s="529">
        <v>0</v>
      </c>
      <c r="BF266" s="529">
        <v>0</v>
      </c>
      <c r="BG266" s="529">
        <v>0</v>
      </c>
      <c r="BH266" s="529">
        <v>0</v>
      </c>
      <c r="BI266" s="529">
        <v>0</v>
      </c>
      <c r="BJ266" s="529">
        <v>0</v>
      </c>
      <c r="BK266" s="529">
        <v>151537.92455925696</v>
      </c>
      <c r="BL266" s="42" t="s">
        <v>7188</v>
      </c>
      <c r="BM266" s="350" t="s">
        <v>7442</v>
      </c>
      <c r="BS266" s="42"/>
      <c r="BT266" s="42"/>
      <c r="BU266" s="42"/>
      <c r="BV266" s="42"/>
      <c r="BW266" s="42"/>
      <c r="BX266" s="42"/>
      <c r="BY266" s="42"/>
      <c r="BZ266" s="42"/>
      <c r="CA266" s="42"/>
      <c r="CB266" s="42"/>
      <c r="CC266" s="42"/>
      <c r="CD266" s="42"/>
      <c r="CE266" s="42"/>
      <c r="CF266" s="42"/>
    </row>
    <row r="267" spans="1:84" ht="26">
      <c r="A267" s="424" t="s">
        <v>6424</v>
      </c>
      <c r="B267" s="424" t="s">
        <v>15</v>
      </c>
      <c r="C267" s="424"/>
      <c r="D267" s="424"/>
      <c r="E267" s="424"/>
      <c r="F267" s="514" t="s">
        <v>6451</v>
      </c>
      <c r="G267" s="451" t="s">
        <v>6452</v>
      </c>
      <c r="H267" s="28"/>
      <c r="I267" s="423" t="s">
        <v>6428</v>
      </c>
      <c r="J267" s="106" t="s">
        <v>2277</v>
      </c>
      <c r="K267" s="28" t="s">
        <v>6454</v>
      </c>
      <c r="L267" s="452">
        <v>0.23151627363219807</v>
      </c>
      <c r="M267" s="452">
        <v>0.56848372636780198</v>
      </c>
      <c r="N267" s="452">
        <v>0.2</v>
      </c>
      <c r="O267" s="449">
        <v>0.23151627363219812</v>
      </c>
      <c r="P267" s="449">
        <v>0.23151627363219812</v>
      </c>
      <c r="Q267" s="387">
        <v>0.23151627363219812</v>
      </c>
      <c r="R267" s="42">
        <v>2043</v>
      </c>
      <c r="S267" s="456">
        <v>0</v>
      </c>
      <c r="T267" s="456">
        <v>0</v>
      </c>
      <c r="U267" s="456">
        <v>0</v>
      </c>
      <c r="V267" s="456">
        <v>-612000</v>
      </c>
      <c r="W267" s="456">
        <v>0</v>
      </c>
      <c r="X267" s="456">
        <v>0</v>
      </c>
      <c r="Y267" s="456">
        <v>0</v>
      </c>
      <c r="Z267" s="456">
        <v>0</v>
      </c>
      <c r="AA267" s="456">
        <v>0</v>
      </c>
      <c r="AB267" s="456">
        <v>0</v>
      </c>
      <c r="AC267" s="296">
        <v>-612000</v>
      </c>
      <c r="AD267" s="110"/>
      <c r="AF267" s="42" t="s">
        <v>592</v>
      </c>
      <c r="AG267" s="110">
        <v>0</v>
      </c>
      <c r="AH267" s="110">
        <v>-612000</v>
      </c>
      <c r="AI267" s="42" t="s">
        <v>764</v>
      </c>
      <c r="AJ267" s="112">
        <v>0.45454545454545453</v>
      </c>
      <c r="AK267" s="112">
        <v>0.54545454545454541</v>
      </c>
      <c r="AL267" s="529">
        <v>-470312.04053709476</v>
      </c>
      <c r="AM267" s="529">
        <v>0</v>
      </c>
      <c r="AN267" s="529">
        <v>0</v>
      </c>
      <c r="AO267" s="529">
        <v>0</v>
      </c>
      <c r="AP267" s="529">
        <v>-64403.617937684197</v>
      </c>
      <c r="AQ267" s="529">
        <v>0</v>
      </c>
      <c r="AR267" s="529">
        <v>0</v>
      </c>
      <c r="AS267" s="529">
        <v>0</v>
      </c>
      <c r="AT267" s="529">
        <v>0</v>
      </c>
      <c r="AU267" s="529">
        <v>0</v>
      </c>
      <c r="AV267" s="529">
        <v>0</v>
      </c>
      <c r="AW267" s="529">
        <v>-64403.617937684197</v>
      </c>
      <c r="AX267" s="529">
        <v>0</v>
      </c>
      <c r="AY267" s="116">
        <v>0</v>
      </c>
      <c r="AZ267" s="42"/>
      <c r="BA267" s="529">
        <v>0</v>
      </c>
      <c r="BB267" s="529">
        <v>0</v>
      </c>
      <c r="BC267" s="529">
        <v>0</v>
      </c>
      <c r="BD267" s="529">
        <v>-77284.34152522104</v>
      </c>
      <c r="BE267" s="529">
        <v>0</v>
      </c>
      <c r="BF267" s="529">
        <v>0</v>
      </c>
      <c r="BG267" s="529">
        <v>0</v>
      </c>
      <c r="BH267" s="529">
        <v>0</v>
      </c>
      <c r="BI267" s="529">
        <v>0</v>
      </c>
      <c r="BJ267" s="529">
        <v>0</v>
      </c>
      <c r="BK267" s="529">
        <v>-77284.34152522104</v>
      </c>
      <c r="BL267" s="42" t="s">
        <v>7188</v>
      </c>
      <c r="BM267" s="350" t="s">
        <v>7442</v>
      </c>
      <c r="BS267" s="42"/>
      <c r="BT267" s="42"/>
      <c r="BU267" s="42"/>
      <c r="BV267" s="42"/>
      <c r="BW267" s="42"/>
      <c r="BX267" s="42"/>
      <c r="BY267" s="42"/>
      <c r="BZ267" s="42"/>
      <c r="CA267" s="42"/>
      <c r="CB267" s="42"/>
      <c r="CC267" s="42"/>
      <c r="CD267" s="42"/>
      <c r="CE267" s="42"/>
      <c r="CF267" s="42"/>
    </row>
    <row r="268" spans="1:84" ht="26">
      <c r="A268" s="424" t="s">
        <v>6424</v>
      </c>
      <c r="B268" s="42" t="s">
        <v>15</v>
      </c>
      <c r="C268" s="42"/>
      <c r="D268" s="42"/>
      <c r="E268" s="42"/>
      <c r="F268" s="512" t="s">
        <v>6451</v>
      </c>
      <c r="G268" s="451" t="s">
        <v>6452</v>
      </c>
      <c r="H268" s="28"/>
      <c r="I268" s="28" t="s">
        <v>6428</v>
      </c>
      <c r="J268" s="106" t="s">
        <v>2277</v>
      </c>
      <c r="K268" s="28" t="s">
        <v>6454</v>
      </c>
      <c r="L268" s="387">
        <v>0.23151627363219807</v>
      </c>
      <c r="M268" s="387">
        <v>0.56848372636780198</v>
      </c>
      <c r="N268" s="387">
        <v>0.2</v>
      </c>
      <c r="O268" s="387">
        <v>0.23151627363219812</v>
      </c>
      <c r="P268" s="387">
        <v>0.8</v>
      </c>
      <c r="Q268" s="387">
        <v>0.61575813681609903</v>
      </c>
      <c r="R268" s="42">
        <v>2043</v>
      </c>
      <c r="S268" s="388">
        <v>0</v>
      </c>
      <c r="T268" s="388">
        <v>3000000</v>
      </c>
      <c r="U268" s="388">
        <v>0</v>
      </c>
      <c r="V268" s="388">
        <v>0</v>
      </c>
      <c r="W268" s="388">
        <v>0</v>
      </c>
      <c r="X268" s="388">
        <v>0</v>
      </c>
      <c r="Y268" s="388">
        <v>0</v>
      </c>
      <c r="Z268" s="388">
        <v>0</v>
      </c>
      <c r="AA268" s="388">
        <v>0</v>
      </c>
      <c r="AB268" s="388">
        <v>0</v>
      </c>
      <c r="AC268" s="296">
        <v>3000000</v>
      </c>
      <c r="AD268" s="110"/>
      <c r="AF268" s="42" t="s">
        <v>592</v>
      </c>
      <c r="AG268" s="110">
        <v>0</v>
      </c>
      <c r="AH268" s="110">
        <v>3000000</v>
      </c>
      <c r="AI268" s="42" t="s">
        <v>764</v>
      </c>
      <c r="AJ268" s="112">
        <v>0.45454545454545453</v>
      </c>
      <c r="AK268" s="112">
        <v>0.54545454545454541</v>
      </c>
      <c r="AL268" s="529">
        <v>1152725.5895517028</v>
      </c>
      <c r="AM268" s="529">
        <v>0</v>
      </c>
      <c r="AN268" s="529">
        <v>839670.1865674078</v>
      </c>
      <c r="AO268" s="529">
        <v>0</v>
      </c>
      <c r="AP268" s="529">
        <v>0</v>
      </c>
      <c r="AQ268" s="529">
        <v>0</v>
      </c>
      <c r="AR268" s="529">
        <v>0</v>
      </c>
      <c r="AS268" s="529">
        <v>0</v>
      </c>
      <c r="AT268" s="529">
        <v>0</v>
      </c>
      <c r="AU268" s="529">
        <v>0</v>
      </c>
      <c r="AV268" s="529">
        <v>0</v>
      </c>
      <c r="AW268" s="529">
        <v>839670.1865674078</v>
      </c>
      <c r="AX268" s="529">
        <v>0</v>
      </c>
      <c r="AY268" s="116">
        <v>0</v>
      </c>
      <c r="AZ268" s="42"/>
      <c r="BA268" s="529">
        <v>0</v>
      </c>
      <c r="BB268" s="529">
        <v>1007604.2238808892</v>
      </c>
      <c r="BC268" s="529">
        <v>0</v>
      </c>
      <c r="BD268" s="529">
        <v>0</v>
      </c>
      <c r="BE268" s="529">
        <v>0</v>
      </c>
      <c r="BF268" s="529">
        <v>0</v>
      </c>
      <c r="BG268" s="529">
        <v>0</v>
      </c>
      <c r="BH268" s="529">
        <v>0</v>
      </c>
      <c r="BI268" s="529">
        <v>0</v>
      </c>
      <c r="BJ268" s="529">
        <v>0</v>
      </c>
      <c r="BK268" s="529">
        <v>1007604.2238808892</v>
      </c>
      <c r="BL268" s="42" t="s">
        <v>7188</v>
      </c>
      <c r="BM268" s="350" t="s">
        <v>7443</v>
      </c>
      <c r="BS268" s="42"/>
      <c r="BT268" s="42"/>
      <c r="BU268" s="42"/>
      <c r="BV268" s="42"/>
      <c r="BW268" s="42"/>
      <c r="BX268" s="42"/>
      <c r="BY268" s="42"/>
      <c r="BZ268" s="42"/>
      <c r="CA268" s="42"/>
      <c r="CB268" s="42"/>
      <c r="CC268" s="42"/>
      <c r="CD268" s="42"/>
      <c r="CE268" s="42"/>
      <c r="CF268" s="42"/>
    </row>
    <row r="269" spans="1:84" ht="26">
      <c r="A269" s="424" t="s">
        <v>6424</v>
      </c>
      <c r="B269" s="42" t="s">
        <v>15</v>
      </c>
      <c r="C269" s="42"/>
      <c r="D269" s="42"/>
      <c r="E269" s="42"/>
      <c r="F269" s="514" t="s">
        <v>6451</v>
      </c>
      <c r="G269" s="412" t="s">
        <v>6452</v>
      </c>
      <c r="H269" s="28"/>
      <c r="I269" s="28" t="s">
        <v>6428</v>
      </c>
      <c r="J269" s="106" t="s">
        <v>2277</v>
      </c>
      <c r="K269" s="28" t="s">
        <v>6454</v>
      </c>
      <c r="L269" s="387">
        <v>0.23151627363219807</v>
      </c>
      <c r="M269" s="387">
        <v>0.56848372636780198</v>
      </c>
      <c r="N269" s="387">
        <v>0.2</v>
      </c>
      <c r="O269" s="387">
        <v>0.23151627363219812</v>
      </c>
      <c r="P269" s="387">
        <v>0.8</v>
      </c>
      <c r="Q269" s="387">
        <v>0.61575813681609903</v>
      </c>
      <c r="R269" s="42">
        <v>2043</v>
      </c>
      <c r="S269" s="455">
        <v>0</v>
      </c>
      <c r="T269" s="455">
        <v>-1530000</v>
      </c>
      <c r="U269" s="455">
        <v>0</v>
      </c>
      <c r="V269" s="455">
        <v>0</v>
      </c>
      <c r="W269" s="455">
        <v>0</v>
      </c>
      <c r="X269" s="455">
        <v>0</v>
      </c>
      <c r="Y269" s="455">
        <v>0</v>
      </c>
      <c r="Z269" s="455">
        <v>0</v>
      </c>
      <c r="AA269" s="455">
        <v>0</v>
      </c>
      <c r="AB269" s="455">
        <v>0</v>
      </c>
      <c r="AC269" s="296">
        <v>-1530000</v>
      </c>
      <c r="AD269" s="110"/>
      <c r="AF269" s="42" t="s">
        <v>592</v>
      </c>
      <c r="AG269" s="110">
        <v>0</v>
      </c>
      <c r="AH269" s="110">
        <v>-1530000</v>
      </c>
      <c r="AI269" s="42" t="s">
        <v>764</v>
      </c>
      <c r="AJ269" s="112">
        <v>0.45454545454545453</v>
      </c>
      <c r="AK269" s="112">
        <v>0.54545454545454541</v>
      </c>
      <c r="AL269" s="529">
        <v>-587890.05067136849</v>
      </c>
      <c r="AM269" s="529">
        <v>0</v>
      </c>
      <c r="AN269" s="529">
        <v>-428231.79514937795</v>
      </c>
      <c r="AO269" s="529">
        <v>0</v>
      </c>
      <c r="AP269" s="529">
        <v>0</v>
      </c>
      <c r="AQ269" s="529">
        <v>0</v>
      </c>
      <c r="AR269" s="529">
        <v>0</v>
      </c>
      <c r="AS269" s="529">
        <v>0</v>
      </c>
      <c r="AT269" s="529">
        <v>0</v>
      </c>
      <c r="AU269" s="529">
        <v>0</v>
      </c>
      <c r="AV269" s="529">
        <v>0</v>
      </c>
      <c r="AW269" s="529">
        <v>-428231.79514937795</v>
      </c>
      <c r="AX269" s="529">
        <v>0</v>
      </c>
      <c r="AY269" s="116">
        <v>0</v>
      </c>
      <c r="AZ269" s="42"/>
      <c r="BA269" s="529">
        <v>0</v>
      </c>
      <c r="BB269" s="529">
        <v>-513878.1541792535</v>
      </c>
      <c r="BC269" s="529">
        <v>0</v>
      </c>
      <c r="BD269" s="529">
        <v>0</v>
      </c>
      <c r="BE269" s="529">
        <v>0</v>
      </c>
      <c r="BF269" s="529">
        <v>0</v>
      </c>
      <c r="BG269" s="529">
        <v>0</v>
      </c>
      <c r="BH269" s="529">
        <v>0</v>
      </c>
      <c r="BI269" s="529">
        <v>0</v>
      </c>
      <c r="BJ269" s="529">
        <v>0</v>
      </c>
      <c r="BK269" s="529">
        <v>-513878.1541792535</v>
      </c>
      <c r="BL269" s="42" t="s">
        <v>7188</v>
      </c>
      <c r="BM269" s="350" t="s">
        <v>7443</v>
      </c>
      <c r="BS269" s="42"/>
      <c r="BT269" s="42"/>
      <c r="BU269" s="42"/>
      <c r="BV269" s="42"/>
      <c r="BW269" s="42"/>
      <c r="BX269" s="42"/>
      <c r="BY269" s="42"/>
      <c r="BZ269" s="42"/>
      <c r="CA269" s="42"/>
      <c r="CB269" s="42"/>
      <c r="CC269" s="42"/>
      <c r="CD269" s="42"/>
      <c r="CE269" s="42"/>
      <c r="CF269" s="42"/>
    </row>
    <row r="270" spans="1:84" ht="26">
      <c r="A270" s="424" t="s">
        <v>6424</v>
      </c>
      <c r="B270" s="42" t="s">
        <v>15</v>
      </c>
      <c r="C270" s="42"/>
      <c r="D270" s="42"/>
      <c r="E270" s="42"/>
      <c r="F270" s="512" t="s">
        <v>6451</v>
      </c>
      <c r="G270" s="28" t="s">
        <v>6452</v>
      </c>
      <c r="H270" s="28" t="s">
        <v>1960</v>
      </c>
      <c r="I270" s="28" t="s">
        <v>6428</v>
      </c>
      <c r="J270" s="106" t="s">
        <v>2277</v>
      </c>
      <c r="K270" s="28" t="s">
        <v>6454</v>
      </c>
      <c r="L270" s="387">
        <v>0.20402371613837456</v>
      </c>
      <c r="M270" s="387">
        <v>0.5009762838616254</v>
      </c>
      <c r="N270" s="387">
        <v>0.29499999999999998</v>
      </c>
      <c r="O270" s="387">
        <v>0.20402371613837461</v>
      </c>
      <c r="P270" s="387">
        <v>0.20402371613837461</v>
      </c>
      <c r="Q270" s="387">
        <v>0.20402371613837461</v>
      </c>
      <c r="R270" s="42">
        <v>2043</v>
      </c>
      <c r="S270" s="455">
        <v>0</v>
      </c>
      <c r="T270" s="455">
        <v>0</v>
      </c>
      <c r="U270" s="455">
        <v>0</v>
      </c>
      <c r="V270" s="455">
        <v>5785000</v>
      </c>
      <c r="W270" s="455">
        <v>0</v>
      </c>
      <c r="X270" s="455">
        <v>0</v>
      </c>
      <c r="Y270" s="455">
        <v>0</v>
      </c>
      <c r="Z270" s="455">
        <v>0</v>
      </c>
      <c r="AA270" s="455">
        <v>0</v>
      </c>
      <c r="AB270" s="455">
        <v>0</v>
      </c>
      <c r="AC270" s="296">
        <v>5785000</v>
      </c>
      <c r="AD270" s="110"/>
      <c r="AF270" s="42" t="s">
        <v>592</v>
      </c>
      <c r="AG270" s="110">
        <v>0</v>
      </c>
      <c r="AH270" s="110">
        <v>5785000</v>
      </c>
      <c r="AI270" s="42" t="s">
        <v>764</v>
      </c>
      <c r="AJ270" s="112">
        <v>0.45454545454545453</v>
      </c>
      <c r="AK270" s="112">
        <v>0.54545454545454541</v>
      </c>
      <c r="AL270" s="529">
        <v>4604722.802139503</v>
      </c>
      <c r="AM270" s="529">
        <v>0</v>
      </c>
      <c r="AN270" s="529">
        <v>0</v>
      </c>
      <c r="AO270" s="529">
        <v>0</v>
      </c>
      <c r="AP270" s="529">
        <v>536489.635391135</v>
      </c>
      <c r="AQ270" s="529">
        <v>0</v>
      </c>
      <c r="AR270" s="529">
        <v>0</v>
      </c>
      <c r="AS270" s="529">
        <v>0</v>
      </c>
      <c r="AT270" s="529">
        <v>0</v>
      </c>
      <c r="AU270" s="529">
        <v>0</v>
      </c>
      <c r="AV270" s="529">
        <v>0</v>
      </c>
      <c r="AW270" s="529">
        <v>536489.635391135</v>
      </c>
      <c r="AX270" s="529">
        <v>0</v>
      </c>
      <c r="AY270" s="116">
        <v>0</v>
      </c>
      <c r="AZ270" s="42"/>
      <c r="BA270" s="529">
        <v>0</v>
      </c>
      <c r="BB270" s="529">
        <v>0</v>
      </c>
      <c r="BC270" s="529">
        <v>0</v>
      </c>
      <c r="BD270" s="529">
        <v>643787.56246936193</v>
      </c>
      <c r="BE270" s="529">
        <v>0</v>
      </c>
      <c r="BF270" s="529">
        <v>0</v>
      </c>
      <c r="BG270" s="529">
        <v>0</v>
      </c>
      <c r="BH270" s="529">
        <v>0</v>
      </c>
      <c r="BI270" s="529">
        <v>0</v>
      </c>
      <c r="BJ270" s="529">
        <v>0</v>
      </c>
      <c r="BK270" s="529">
        <v>643787.56246936193</v>
      </c>
      <c r="BL270" s="42" t="s">
        <v>7188</v>
      </c>
      <c r="BM270" s="350" t="s">
        <v>7433</v>
      </c>
      <c r="BS270" s="42"/>
      <c r="BT270" s="42"/>
      <c r="BU270" s="42"/>
      <c r="BV270" s="42"/>
      <c r="BW270" s="42"/>
      <c r="BX270" s="42"/>
      <c r="BY270" s="42"/>
      <c r="BZ270" s="42"/>
      <c r="CA270" s="42"/>
      <c r="CB270" s="42"/>
      <c r="CC270" s="42"/>
      <c r="CD270" s="42"/>
      <c r="CE270" s="42"/>
      <c r="CF270" s="42"/>
    </row>
    <row r="271" spans="1:84" ht="26">
      <c r="A271" s="424" t="s">
        <v>6424</v>
      </c>
      <c r="B271" s="424" t="s">
        <v>15</v>
      </c>
      <c r="C271" s="424"/>
      <c r="D271" s="424"/>
      <c r="E271" s="424"/>
      <c r="F271" s="514" t="s">
        <v>6451</v>
      </c>
      <c r="G271" s="28" t="s">
        <v>6452</v>
      </c>
      <c r="H271" s="28" t="s">
        <v>1960</v>
      </c>
      <c r="I271" s="423" t="s">
        <v>6428</v>
      </c>
      <c r="J271" s="106" t="s">
        <v>2277</v>
      </c>
      <c r="K271" s="28" t="s">
        <v>6454</v>
      </c>
      <c r="L271" s="387">
        <v>0.20402371613837456</v>
      </c>
      <c r="M271" s="387">
        <v>0.5009762838616254</v>
      </c>
      <c r="N271" s="387">
        <v>0.29499999999999998</v>
      </c>
      <c r="O271" s="428">
        <v>0.20402371613837461</v>
      </c>
      <c r="P271" s="428">
        <v>0.20402371613837461</v>
      </c>
      <c r="Q271" s="387">
        <v>0.20402371613837461</v>
      </c>
      <c r="R271" s="42">
        <v>2043</v>
      </c>
      <c r="S271" s="455">
        <v>0</v>
      </c>
      <c r="T271" s="455">
        <v>0</v>
      </c>
      <c r="U271" s="455">
        <v>0</v>
      </c>
      <c r="V271" s="455">
        <v>-2950350</v>
      </c>
      <c r="W271" s="455">
        <v>0</v>
      </c>
      <c r="X271" s="455">
        <v>0</v>
      </c>
      <c r="Y271" s="455">
        <v>0</v>
      </c>
      <c r="Z271" s="455">
        <v>0</v>
      </c>
      <c r="AA271" s="455">
        <v>0</v>
      </c>
      <c r="AB271" s="455">
        <v>0</v>
      </c>
      <c r="AC271" s="296">
        <v>-2950350</v>
      </c>
      <c r="AD271" s="110"/>
      <c r="AF271" s="42" t="s">
        <v>592</v>
      </c>
      <c r="AG271" s="110">
        <v>0</v>
      </c>
      <c r="AH271" s="110">
        <v>-2950350</v>
      </c>
      <c r="AI271" s="42" t="s">
        <v>764</v>
      </c>
      <c r="AJ271" s="112">
        <v>0.45454545454545453</v>
      </c>
      <c r="AK271" s="112">
        <v>0.54545454545454541</v>
      </c>
      <c r="AL271" s="529">
        <v>-2348408.6290911464</v>
      </c>
      <c r="AM271" s="529">
        <v>0</v>
      </c>
      <c r="AN271" s="529">
        <v>0</v>
      </c>
      <c r="AO271" s="529">
        <v>0</v>
      </c>
      <c r="AP271" s="529">
        <v>-273609.71404947882</v>
      </c>
      <c r="AQ271" s="529">
        <v>0</v>
      </c>
      <c r="AR271" s="529">
        <v>0</v>
      </c>
      <c r="AS271" s="529">
        <v>0</v>
      </c>
      <c r="AT271" s="529">
        <v>0</v>
      </c>
      <c r="AU271" s="529">
        <v>0</v>
      </c>
      <c r="AV271" s="529">
        <v>0</v>
      </c>
      <c r="AW271" s="529">
        <v>-273609.71404947882</v>
      </c>
      <c r="AX271" s="529">
        <v>0</v>
      </c>
      <c r="AY271" s="116">
        <v>0</v>
      </c>
      <c r="AZ271" s="42"/>
      <c r="BA271" s="529">
        <v>0</v>
      </c>
      <c r="BB271" s="529">
        <v>0</v>
      </c>
      <c r="BC271" s="529">
        <v>0</v>
      </c>
      <c r="BD271" s="529">
        <v>-328331.65685937461</v>
      </c>
      <c r="BE271" s="529">
        <v>0</v>
      </c>
      <c r="BF271" s="529">
        <v>0</v>
      </c>
      <c r="BG271" s="529">
        <v>0</v>
      </c>
      <c r="BH271" s="529">
        <v>0</v>
      </c>
      <c r="BI271" s="529">
        <v>0</v>
      </c>
      <c r="BJ271" s="529">
        <v>0</v>
      </c>
      <c r="BK271" s="529">
        <v>-328331.65685937461</v>
      </c>
      <c r="BL271" s="42" t="s">
        <v>7188</v>
      </c>
      <c r="BM271" s="350" t="s">
        <v>7433</v>
      </c>
      <c r="BS271" s="42"/>
      <c r="BT271" s="42"/>
      <c r="BU271" s="42"/>
      <c r="BV271" s="42"/>
      <c r="BW271" s="42"/>
      <c r="BX271" s="42"/>
      <c r="BY271" s="42"/>
      <c r="BZ271" s="42"/>
      <c r="CA271" s="42"/>
      <c r="CB271" s="42"/>
      <c r="CC271" s="42"/>
      <c r="CD271" s="42"/>
      <c r="CE271" s="42"/>
      <c r="CF271" s="42"/>
    </row>
    <row r="272" spans="1:84" ht="39">
      <c r="A272" s="424" t="s">
        <v>6424</v>
      </c>
      <c r="B272" s="424" t="s">
        <v>6430</v>
      </c>
      <c r="C272" s="424"/>
      <c r="D272" s="424"/>
      <c r="E272" s="424"/>
      <c r="F272" s="497" t="s">
        <v>6470</v>
      </c>
      <c r="G272" s="28" t="s">
        <v>1136</v>
      </c>
      <c r="H272" s="28" t="s">
        <v>1934</v>
      </c>
      <c r="I272" s="450" t="s">
        <v>6433</v>
      </c>
      <c r="J272" s="106" t="s">
        <v>6434</v>
      </c>
      <c r="K272" s="28" t="s">
        <v>6435</v>
      </c>
      <c r="L272" s="387"/>
      <c r="M272" s="387"/>
      <c r="N272" s="387"/>
      <c r="O272" s="449">
        <v>0</v>
      </c>
      <c r="P272" s="449">
        <v>0</v>
      </c>
      <c r="Q272" s="387">
        <v>0.19600000000000001</v>
      </c>
      <c r="R272" s="42">
        <v>2043</v>
      </c>
      <c r="S272" s="388">
        <v>-1020000</v>
      </c>
      <c r="T272" s="388">
        <v>-1020000</v>
      </c>
      <c r="U272" s="388">
        <v>-1020000</v>
      </c>
      <c r="V272" s="388">
        <v>-2550000</v>
      </c>
      <c r="W272" s="388">
        <v>-2550000</v>
      </c>
      <c r="X272" s="388">
        <v>-2550000</v>
      </c>
      <c r="Y272" s="388">
        <v>-1020000</v>
      </c>
      <c r="Z272" s="388">
        <v>-1020000</v>
      </c>
      <c r="AA272" s="388">
        <v>-1020000</v>
      </c>
      <c r="AB272" s="388">
        <v>-1020000</v>
      </c>
      <c r="AC272" s="296">
        <v>-14790000</v>
      </c>
      <c r="AD272" s="110"/>
      <c r="AF272" s="42" t="s">
        <v>608</v>
      </c>
      <c r="AG272" s="110">
        <v>0</v>
      </c>
      <c r="AH272" s="110">
        <v>-14790000</v>
      </c>
      <c r="AI272" s="42" t="s">
        <v>765</v>
      </c>
      <c r="AJ272" s="112">
        <v>0.45454545454545453</v>
      </c>
      <c r="AK272" s="112">
        <v>0.54545454545454541</v>
      </c>
      <c r="AL272" s="529">
        <v>-11891160</v>
      </c>
      <c r="AM272" s="529">
        <v>-90872.727272727265</v>
      </c>
      <c r="AN272" s="529">
        <v>-90872.727272727265</v>
      </c>
      <c r="AO272" s="529">
        <v>-90872.727272727265</v>
      </c>
      <c r="AP272" s="529">
        <v>-227181.81818181818</v>
      </c>
      <c r="AQ272" s="529">
        <v>-227181.81818181818</v>
      </c>
      <c r="AR272" s="529">
        <v>-227181.81818181818</v>
      </c>
      <c r="AS272" s="529">
        <v>-90872.727272727265</v>
      </c>
      <c r="AT272" s="529">
        <v>-90872.727272727265</v>
      </c>
      <c r="AU272" s="529">
        <v>-90872.727272727265</v>
      </c>
      <c r="AV272" s="529">
        <v>-90872.727272727265</v>
      </c>
      <c r="AW272" s="529">
        <v>-1317654.5454545454</v>
      </c>
      <c r="AX272" s="529">
        <v>0</v>
      </c>
      <c r="AY272" s="116">
        <v>0</v>
      </c>
      <c r="AZ272" s="42"/>
      <c r="BA272" s="529">
        <v>-109047.27272727272</v>
      </c>
      <c r="BB272" s="529">
        <v>-109047.27272727272</v>
      </c>
      <c r="BC272" s="529">
        <v>-109047.27272727272</v>
      </c>
      <c r="BD272" s="529">
        <v>-272618.18181818182</v>
      </c>
      <c r="BE272" s="529">
        <v>-272618.18181818182</v>
      </c>
      <c r="BF272" s="529">
        <v>-272618.18181818182</v>
      </c>
      <c r="BG272" s="529">
        <v>-109047.27272727272</v>
      </c>
      <c r="BH272" s="529">
        <v>-109047.27272727272</v>
      </c>
      <c r="BI272" s="529">
        <v>-109047.27272727272</v>
      </c>
      <c r="BJ272" s="529">
        <v>-109047.27272727272</v>
      </c>
      <c r="BK272" s="529">
        <v>-1581185.4545454546</v>
      </c>
      <c r="BL272" s="42" t="s">
        <v>7188</v>
      </c>
      <c r="BM272" s="350" t="s">
        <v>7444</v>
      </c>
      <c r="BS272" s="42"/>
      <c r="BT272" s="42"/>
      <c r="BU272" s="42"/>
      <c r="BV272" s="42"/>
      <c r="BW272" s="42"/>
      <c r="BX272" s="42"/>
      <c r="BY272" s="42"/>
      <c r="BZ272" s="42"/>
      <c r="CA272" s="42"/>
      <c r="CB272" s="42"/>
      <c r="CC272" s="42"/>
      <c r="CD272" s="42"/>
      <c r="CE272" s="42"/>
      <c r="CF272" s="42"/>
    </row>
    <row r="273" spans="1:84" ht="39">
      <c r="A273" s="424" t="s">
        <v>6424</v>
      </c>
      <c r="B273" s="42" t="s">
        <v>6430</v>
      </c>
      <c r="C273" s="42"/>
      <c r="D273" s="42"/>
      <c r="E273" s="42"/>
      <c r="F273" s="497" t="s">
        <v>6470</v>
      </c>
      <c r="G273" s="28" t="s">
        <v>1136</v>
      </c>
      <c r="H273" s="28" t="s">
        <v>1934</v>
      </c>
      <c r="I273" s="450" t="s">
        <v>6433</v>
      </c>
      <c r="J273" s="106" t="s">
        <v>6434</v>
      </c>
      <c r="K273" s="28" t="s">
        <v>6435</v>
      </c>
      <c r="L273" s="387"/>
      <c r="M273" s="387"/>
      <c r="N273" s="387"/>
      <c r="O273" s="387"/>
      <c r="P273" s="387"/>
      <c r="Q273" s="387">
        <v>0.19600000000000001</v>
      </c>
      <c r="R273" s="42">
        <v>2043</v>
      </c>
      <c r="S273" s="388">
        <v>2000000</v>
      </c>
      <c r="T273" s="388">
        <v>2000000</v>
      </c>
      <c r="U273" s="388">
        <v>2000000</v>
      </c>
      <c r="V273" s="388">
        <v>5000000</v>
      </c>
      <c r="W273" s="388">
        <v>5000000</v>
      </c>
      <c r="X273" s="388">
        <v>5000000</v>
      </c>
      <c r="Y273" s="388">
        <v>2000000</v>
      </c>
      <c r="Z273" s="388">
        <v>2000000</v>
      </c>
      <c r="AA273" s="388">
        <v>2000000</v>
      </c>
      <c r="AB273" s="388">
        <v>2000000</v>
      </c>
      <c r="AC273" s="296">
        <v>29000000</v>
      </c>
      <c r="AD273" s="110"/>
      <c r="AF273" s="42" t="s">
        <v>608</v>
      </c>
      <c r="AG273" s="110">
        <v>0</v>
      </c>
      <c r="AH273" s="110">
        <v>29000000</v>
      </c>
      <c r="AI273" s="42" t="s">
        <v>765</v>
      </c>
      <c r="AJ273" s="112">
        <v>0.45454545454545453</v>
      </c>
      <c r="AK273" s="112">
        <v>0.54545454545454541</v>
      </c>
      <c r="AL273" s="529">
        <v>23316000</v>
      </c>
      <c r="AM273" s="529">
        <v>178181.81818181818</v>
      </c>
      <c r="AN273" s="529">
        <v>178181.81818181818</v>
      </c>
      <c r="AO273" s="529">
        <v>178181.81818181818</v>
      </c>
      <c r="AP273" s="529">
        <v>445454.54545454541</v>
      </c>
      <c r="AQ273" s="529">
        <v>445454.54545454541</v>
      </c>
      <c r="AR273" s="529">
        <v>445454.54545454541</v>
      </c>
      <c r="AS273" s="529">
        <v>178181.81818181818</v>
      </c>
      <c r="AT273" s="529">
        <v>178181.81818181818</v>
      </c>
      <c r="AU273" s="529">
        <v>178181.81818181818</v>
      </c>
      <c r="AV273" s="529">
        <v>178181.81818181818</v>
      </c>
      <c r="AW273" s="529">
        <v>2583636.3636363638</v>
      </c>
      <c r="AX273" s="529">
        <v>0</v>
      </c>
      <c r="AY273" s="116">
        <v>0</v>
      </c>
      <c r="AZ273" s="42"/>
      <c r="BA273" s="529">
        <v>213818.18181818179</v>
      </c>
      <c r="BB273" s="529">
        <v>213818.18181818179</v>
      </c>
      <c r="BC273" s="529">
        <v>213818.18181818179</v>
      </c>
      <c r="BD273" s="529">
        <v>534545.45454545447</v>
      </c>
      <c r="BE273" s="529">
        <v>534545.45454545447</v>
      </c>
      <c r="BF273" s="529">
        <v>534545.45454545447</v>
      </c>
      <c r="BG273" s="529">
        <v>213818.18181818179</v>
      </c>
      <c r="BH273" s="529">
        <v>213818.18181818179</v>
      </c>
      <c r="BI273" s="529">
        <v>213818.18181818179</v>
      </c>
      <c r="BJ273" s="529">
        <v>213818.18181818179</v>
      </c>
      <c r="BK273" s="529">
        <v>3100363.6363636358</v>
      </c>
      <c r="BL273" s="42" t="s">
        <v>7188</v>
      </c>
      <c r="BM273" s="350" t="s">
        <v>7444</v>
      </c>
      <c r="BS273" s="42"/>
      <c r="BT273" s="42"/>
      <c r="BU273" s="42"/>
      <c r="BV273" s="42"/>
      <c r="BW273" s="42"/>
      <c r="BX273" s="42"/>
      <c r="BY273" s="42"/>
      <c r="BZ273" s="42"/>
      <c r="CA273" s="42"/>
      <c r="CB273" s="42"/>
      <c r="CC273" s="42"/>
      <c r="CD273" s="42"/>
      <c r="CE273" s="42"/>
      <c r="CF273" s="42"/>
    </row>
    <row r="274" spans="1:84" ht="39">
      <c r="A274" s="424" t="s">
        <v>6424</v>
      </c>
      <c r="B274" s="424" t="s">
        <v>6430</v>
      </c>
      <c r="C274" s="424"/>
      <c r="D274" s="424"/>
      <c r="E274" s="424"/>
      <c r="F274" s="497" t="s">
        <v>6471</v>
      </c>
      <c r="G274" s="28" t="s">
        <v>6472</v>
      </c>
      <c r="H274" s="28" t="s">
        <v>1934</v>
      </c>
      <c r="I274" s="450" t="s">
        <v>6433</v>
      </c>
      <c r="J274" s="106" t="s">
        <v>6434</v>
      </c>
      <c r="K274" s="28" t="s">
        <v>6435</v>
      </c>
      <c r="L274" s="387"/>
      <c r="M274" s="387"/>
      <c r="N274" s="387"/>
      <c r="O274" s="449">
        <v>0</v>
      </c>
      <c r="P274" s="449">
        <v>0</v>
      </c>
      <c r="Q274" s="387">
        <v>0.34499999999999997</v>
      </c>
      <c r="R274" s="42">
        <v>2043</v>
      </c>
      <c r="S274" s="388">
        <v>0</v>
      </c>
      <c r="T274" s="388">
        <v>0</v>
      </c>
      <c r="U274" s="388">
        <v>0</v>
      </c>
      <c r="V274" s="388">
        <v>0</v>
      </c>
      <c r="W274" s="388">
        <v>0</v>
      </c>
      <c r="X274" s="388">
        <v>-2040000</v>
      </c>
      <c r="Y274" s="388">
        <v>-27540000</v>
      </c>
      <c r="Z274" s="388">
        <v>-27540000</v>
      </c>
      <c r="AA274" s="388">
        <v>-27540000</v>
      </c>
      <c r="AB274" s="388">
        <v>-27540000</v>
      </c>
      <c r="AC274" s="296">
        <v>-112200000</v>
      </c>
      <c r="AD274" s="110"/>
      <c r="AF274" s="42" t="s">
        <v>608</v>
      </c>
      <c r="AG274" s="110">
        <v>0</v>
      </c>
      <c r="AH274" s="110">
        <v>-112200000</v>
      </c>
      <c r="AI274" s="42" t="s">
        <v>765</v>
      </c>
      <c r="AJ274" s="112">
        <v>0.45454545454545453</v>
      </c>
      <c r="AK274" s="112">
        <v>0.54545454545454541</v>
      </c>
      <c r="AL274" s="529">
        <v>-73491000</v>
      </c>
      <c r="AM274" s="529">
        <v>0</v>
      </c>
      <c r="AN274" s="529">
        <v>0</v>
      </c>
      <c r="AO274" s="529">
        <v>0</v>
      </c>
      <c r="AP274" s="529">
        <v>0</v>
      </c>
      <c r="AQ274" s="529">
        <v>0</v>
      </c>
      <c r="AR274" s="529">
        <v>-319909.09090909088</v>
      </c>
      <c r="AS274" s="529">
        <v>-4318772.7272727275</v>
      </c>
      <c r="AT274" s="529">
        <v>-4318772.7272727275</v>
      </c>
      <c r="AU274" s="529">
        <v>-4318772.7272727275</v>
      </c>
      <c r="AV274" s="529">
        <v>-4318772.7272727275</v>
      </c>
      <c r="AW274" s="529">
        <v>-17595000</v>
      </c>
      <c r="AX274" s="529">
        <v>0</v>
      </c>
      <c r="AY274" s="116">
        <v>0</v>
      </c>
      <c r="AZ274" s="42"/>
      <c r="BA274" s="529">
        <v>0</v>
      </c>
      <c r="BB274" s="529">
        <v>0</v>
      </c>
      <c r="BC274" s="529">
        <v>0</v>
      </c>
      <c r="BD274" s="529">
        <v>0</v>
      </c>
      <c r="BE274" s="529">
        <v>0</v>
      </c>
      <c r="BF274" s="529">
        <v>-383890.90909090906</v>
      </c>
      <c r="BG274" s="529">
        <v>-5182527.2727272725</v>
      </c>
      <c r="BH274" s="529">
        <v>-5182527.2727272725</v>
      </c>
      <c r="BI274" s="529">
        <v>-5182527.2727272725</v>
      </c>
      <c r="BJ274" s="529">
        <v>-5182527.2727272725</v>
      </c>
      <c r="BK274" s="529">
        <v>-21114000</v>
      </c>
      <c r="BL274" s="42" t="s">
        <v>7188</v>
      </c>
      <c r="BM274" s="350" t="s">
        <v>7445</v>
      </c>
      <c r="BS274" s="42"/>
      <c r="BT274" s="42"/>
      <c r="BU274" s="42"/>
      <c r="BV274" s="42"/>
      <c r="BW274" s="42"/>
      <c r="BX274" s="42"/>
      <c r="BY274" s="42"/>
      <c r="BZ274" s="42"/>
      <c r="CA274" s="42"/>
      <c r="CB274" s="42"/>
      <c r="CC274" s="42"/>
      <c r="CD274" s="42"/>
      <c r="CE274" s="42"/>
      <c r="CF274" s="42"/>
    </row>
    <row r="275" spans="1:84" ht="39">
      <c r="A275" s="424" t="s">
        <v>6424</v>
      </c>
      <c r="B275" s="42" t="s">
        <v>6430</v>
      </c>
      <c r="C275" s="42"/>
      <c r="D275" s="42"/>
      <c r="E275" s="42"/>
      <c r="F275" s="497" t="s">
        <v>6471</v>
      </c>
      <c r="G275" s="28" t="s">
        <v>6472</v>
      </c>
      <c r="H275" s="28" t="s">
        <v>1934</v>
      </c>
      <c r="I275" s="450" t="s">
        <v>6433</v>
      </c>
      <c r="J275" s="106" t="s">
        <v>6434</v>
      </c>
      <c r="K275" s="28" t="s">
        <v>6435</v>
      </c>
      <c r="L275" s="387"/>
      <c r="M275" s="387"/>
      <c r="N275" s="387"/>
      <c r="O275" s="387"/>
      <c r="P275" s="387"/>
      <c r="Q275" s="387">
        <v>0.34499999999999997</v>
      </c>
      <c r="R275" s="42">
        <v>2043</v>
      </c>
      <c r="S275" s="388">
        <v>0</v>
      </c>
      <c r="T275" s="388">
        <v>0</v>
      </c>
      <c r="U275" s="388">
        <v>0</v>
      </c>
      <c r="V275" s="388">
        <v>0</v>
      </c>
      <c r="W275" s="388">
        <v>0</v>
      </c>
      <c r="X275" s="388">
        <v>4000000</v>
      </c>
      <c r="Y275" s="388">
        <v>54000000</v>
      </c>
      <c r="Z275" s="388">
        <v>54000000</v>
      </c>
      <c r="AA275" s="388">
        <v>54000000</v>
      </c>
      <c r="AB275" s="388">
        <v>54000000</v>
      </c>
      <c r="AC275" s="296">
        <v>220000000</v>
      </c>
      <c r="AD275" s="110"/>
      <c r="AF275" s="42" t="s">
        <v>608</v>
      </c>
      <c r="AG275" s="110">
        <v>0</v>
      </c>
      <c r="AH275" s="110">
        <v>220000000</v>
      </c>
      <c r="AI275" s="42" t="s">
        <v>765</v>
      </c>
      <c r="AJ275" s="112">
        <v>0.45454545454545453</v>
      </c>
      <c r="AK275" s="112">
        <v>0.54545454545454541</v>
      </c>
      <c r="AL275" s="529">
        <v>144100000</v>
      </c>
      <c r="AM275" s="529">
        <v>0</v>
      </c>
      <c r="AN275" s="529">
        <v>0</v>
      </c>
      <c r="AO275" s="529">
        <v>0</v>
      </c>
      <c r="AP275" s="529">
        <v>0</v>
      </c>
      <c r="AQ275" s="529">
        <v>0</v>
      </c>
      <c r="AR275" s="529">
        <v>627272.72727272729</v>
      </c>
      <c r="AS275" s="529">
        <v>8468181.8181818184</v>
      </c>
      <c r="AT275" s="529">
        <v>8468181.8181818184</v>
      </c>
      <c r="AU275" s="529">
        <v>8468181.8181818184</v>
      </c>
      <c r="AV275" s="529">
        <v>8468181.8181818184</v>
      </c>
      <c r="AW275" s="529">
        <v>34500000</v>
      </c>
      <c r="AX275" s="529">
        <v>0</v>
      </c>
      <c r="AY275" s="116">
        <v>0</v>
      </c>
      <c r="AZ275" s="42"/>
      <c r="BA275" s="529">
        <v>0</v>
      </c>
      <c r="BB275" s="529">
        <v>0</v>
      </c>
      <c r="BC275" s="529">
        <v>0</v>
      </c>
      <c r="BD275" s="529">
        <v>0</v>
      </c>
      <c r="BE275" s="529">
        <v>0</v>
      </c>
      <c r="BF275" s="529">
        <v>752727.27272727271</v>
      </c>
      <c r="BG275" s="529">
        <v>10161818.181818182</v>
      </c>
      <c r="BH275" s="529">
        <v>10161818.181818182</v>
      </c>
      <c r="BI275" s="529">
        <v>10161818.181818182</v>
      </c>
      <c r="BJ275" s="529">
        <v>10161818.181818182</v>
      </c>
      <c r="BK275" s="529">
        <v>41400000</v>
      </c>
      <c r="BL275" s="42" t="s">
        <v>7188</v>
      </c>
      <c r="BM275" s="350" t="s">
        <v>7445</v>
      </c>
      <c r="BS275" s="42"/>
      <c r="BT275" s="42"/>
      <c r="BU275" s="42"/>
      <c r="BV275" s="42"/>
      <c r="BW275" s="42"/>
      <c r="BX275" s="42"/>
      <c r="BY275" s="42"/>
      <c r="BZ275" s="42"/>
      <c r="CA275" s="42"/>
      <c r="CB275" s="42"/>
      <c r="CC275" s="42"/>
      <c r="CD275" s="42"/>
      <c r="CE275" s="42"/>
      <c r="CF275" s="42"/>
    </row>
    <row r="276" spans="1:84" ht="39">
      <c r="A276" s="424" t="s">
        <v>6424</v>
      </c>
      <c r="B276" s="42" t="s">
        <v>6430</v>
      </c>
      <c r="C276" s="42"/>
      <c r="D276" s="42"/>
      <c r="E276" s="42"/>
      <c r="F276" s="497" t="s">
        <v>1303</v>
      </c>
      <c r="G276" s="28" t="s">
        <v>6473</v>
      </c>
      <c r="H276" s="28" t="s">
        <v>1934</v>
      </c>
      <c r="I276" s="450" t="s">
        <v>6433</v>
      </c>
      <c r="J276" s="106" t="s">
        <v>6434</v>
      </c>
      <c r="K276" s="28" t="s">
        <v>6435</v>
      </c>
      <c r="L276" s="387"/>
      <c r="M276" s="387"/>
      <c r="N276" s="387"/>
      <c r="O276" s="387"/>
      <c r="P276" s="387"/>
      <c r="Q276" s="387">
        <v>0.27200000000000002</v>
      </c>
      <c r="R276" s="42">
        <v>2043</v>
      </c>
      <c r="S276" s="388">
        <v>2000000</v>
      </c>
      <c r="T276" s="388">
        <v>0</v>
      </c>
      <c r="U276" s="388">
        <v>0</v>
      </c>
      <c r="V276" s="388">
        <v>0</v>
      </c>
      <c r="W276" s="388">
        <v>0</v>
      </c>
      <c r="X276" s="388">
        <v>0</v>
      </c>
      <c r="Y276" s="388">
        <v>0</v>
      </c>
      <c r="Z276" s="388">
        <v>0</v>
      </c>
      <c r="AA276" s="388">
        <v>0</v>
      </c>
      <c r="AB276" s="388">
        <v>0</v>
      </c>
      <c r="AC276" s="296">
        <v>2000000</v>
      </c>
      <c r="AD276" s="110"/>
      <c r="AF276" s="42" t="s">
        <v>608</v>
      </c>
      <c r="AG276" s="110">
        <v>0</v>
      </c>
      <c r="AH276" s="110">
        <v>2000000</v>
      </c>
      <c r="AI276" s="42" t="s">
        <v>765</v>
      </c>
      <c r="AJ276" s="112">
        <v>0.45454545454545453</v>
      </c>
      <c r="AK276" s="112">
        <v>0.54545454545454541</v>
      </c>
      <c r="AL276" s="529">
        <v>1456000</v>
      </c>
      <c r="AM276" s="529">
        <v>247272.72727272726</v>
      </c>
      <c r="AN276" s="529">
        <v>0</v>
      </c>
      <c r="AO276" s="529">
        <v>0</v>
      </c>
      <c r="AP276" s="529">
        <v>0</v>
      </c>
      <c r="AQ276" s="529">
        <v>0</v>
      </c>
      <c r="AR276" s="529">
        <v>0</v>
      </c>
      <c r="AS276" s="529">
        <v>0</v>
      </c>
      <c r="AT276" s="529">
        <v>0</v>
      </c>
      <c r="AU276" s="529">
        <v>0</v>
      </c>
      <c r="AV276" s="529">
        <v>0</v>
      </c>
      <c r="AW276" s="529">
        <v>247272.72727272726</v>
      </c>
      <c r="AX276" s="529">
        <v>0</v>
      </c>
      <c r="AY276" s="116">
        <v>0</v>
      </c>
      <c r="AZ276" s="42"/>
      <c r="BA276" s="529">
        <v>296727.27272727271</v>
      </c>
      <c r="BB276" s="529">
        <v>0</v>
      </c>
      <c r="BC276" s="529">
        <v>0</v>
      </c>
      <c r="BD276" s="529">
        <v>0</v>
      </c>
      <c r="BE276" s="529">
        <v>0</v>
      </c>
      <c r="BF276" s="529">
        <v>0</v>
      </c>
      <c r="BG276" s="529">
        <v>0</v>
      </c>
      <c r="BH276" s="529">
        <v>0</v>
      </c>
      <c r="BI276" s="529">
        <v>0</v>
      </c>
      <c r="BJ276" s="529">
        <v>0</v>
      </c>
      <c r="BK276" s="529">
        <v>296727.27272727271</v>
      </c>
      <c r="BL276" s="42" t="s">
        <v>7188</v>
      </c>
      <c r="BM276" s="350" t="s">
        <v>7446</v>
      </c>
      <c r="BS276" s="42"/>
      <c r="BT276" s="42"/>
      <c r="BU276" s="42"/>
      <c r="BV276" s="42"/>
      <c r="BW276" s="42"/>
      <c r="BX276" s="42"/>
      <c r="BY276" s="42"/>
      <c r="BZ276" s="42"/>
      <c r="CA276" s="42"/>
      <c r="CB276" s="42"/>
      <c r="CC276" s="42"/>
      <c r="CD276" s="42"/>
      <c r="CE276" s="42"/>
      <c r="CF276" s="42"/>
    </row>
    <row r="277" spans="1:84" ht="62.5">
      <c r="A277" s="424" t="s">
        <v>6424</v>
      </c>
      <c r="B277" s="424" t="s">
        <v>15</v>
      </c>
      <c r="C277" s="424"/>
      <c r="D277" s="424"/>
      <c r="E277" s="424"/>
      <c r="F277" s="497" t="s">
        <v>6474</v>
      </c>
      <c r="G277" s="299" t="s">
        <v>7075</v>
      </c>
      <c r="H277" s="28" t="s">
        <v>1934</v>
      </c>
      <c r="I277" s="423" t="s">
        <v>6428</v>
      </c>
      <c r="J277" s="106" t="s">
        <v>2277</v>
      </c>
      <c r="K277" s="28" t="s">
        <v>6920</v>
      </c>
      <c r="L277" s="387"/>
      <c r="M277" s="387"/>
      <c r="N277" s="387"/>
      <c r="O277" s="449">
        <v>0</v>
      </c>
      <c r="P277" s="449">
        <v>0</v>
      </c>
      <c r="Q277" s="387">
        <v>0.90700000000000003</v>
      </c>
      <c r="R277" s="42">
        <v>2051</v>
      </c>
      <c r="S277" s="388">
        <v>0</v>
      </c>
      <c r="T277" s="388">
        <v>0</v>
      </c>
      <c r="U277" s="388">
        <v>0</v>
      </c>
      <c r="V277" s="388">
        <v>0</v>
      </c>
      <c r="W277" s="388">
        <v>0</v>
      </c>
      <c r="X277" s="388">
        <v>0</v>
      </c>
      <c r="Y277" s="388">
        <v>0</v>
      </c>
      <c r="Z277" s="388">
        <v>-41273280.000000007</v>
      </c>
      <c r="AA277" s="388">
        <v>-41273280.000000007</v>
      </c>
      <c r="AB277" s="388">
        <v>-41273280.000000007</v>
      </c>
      <c r="AC277" s="296">
        <v>-123819840.00000003</v>
      </c>
      <c r="AD277" s="110"/>
      <c r="AF277" s="42" t="s">
        <v>595</v>
      </c>
      <c r="AG277" s="110">
        <v>0</v>
      </c>
      <c r="AH277" s="110">
        <v>-123819840.00000003</v>
      </c>
      <c r="AI277" s="42" t="s">
        <v>764</v>
      </c>
      <c r="AJ277" s="112">
        <v>0.17799999999999999</v>
      </c>
      <c r="AK277" s="112">
        <v>0.82200000000000006</v>
      </c>
      <c r="AL277" s="529">
        <v>-11515245.119999999</v>
      </c>
      <c r="AM277" s="529">
        <v>0</v>
      </c>
      <c r="AN277" s="529">
        <v>0</v>
      </c>
      <c r="AO277" s="529">
        <v>0</v>
      </c>
      <c r="AP277" s="529">
        <v>0</v>
      </c>
      <c r="AQ277" s="529">
        <v>0</v>
      </c>
      <c r="AR277" s="529">
        <v>0</v>
      </c>
      <c r="AS277" s="529">
        <v>0</v>
      </c>
      <c r="AT277" s="529">
        <v>-6663405.9628800014</v>
      </c>
      <c r="AU277" s="529">
        <v>-6663405.9628800014</v>
      </c>
      <c r="AV277" s="529">
        <v>-6663405.9628800014</v>
      </c>
      <c r="AW277" s="529">
        <v>-19990217.888640005</v>
      </c>
      <c r="AX277" s="529">
        <v>0</v>
      </c>
      <c r="AY277" s="116">
        <v>0</v>
      </c>
      <c r="AZ277" s="42"/>
      <c r="BA277" s="529">
        <v>0</v>
      </c>
      <c r="BB277" s="529">
        <v>0</v>
      </c>
      <c r="BC277" s="529">
        <v>0</v>
      </c>
      <c r="BD277" s="529">
        <v>0</v>
      </c>
      <c r="BE277" s="529">
        <v>0</v>
      </c>
      <c r="BF277" s="529">
        <v>0</v>
      </c>
      <c r="BG277" s="529">
        <v>0</v>
      </c>
      <c r="BH277" s="529">
        <v>-30771458.997120008</v>
      </c>
      <c r="BI277" s="529">
        <v>-30771458.997120008</v>
      </c>
      <c r="BJ277" s="529">
        <v>-30771458.997120008</v>
      </c>
      <c r="BK277" s="529">
        <v>-92314376.991360024</v>
      </c>
      <c r="BL277" s="42" t="s">
        <v>7188</v>
      </c>
      <c r="BM277" s="350" t="s">
        <v>7447</v>
      </c>
      <c r="BS277" s="42"/>
      <c r="BT277" s="42"/>
      <c r="BU277" s="42"/>
      <c r="BV277" s="42"/>
      <c r="BW277" s="42"/>
      <c r="BX277" s="42"/>
      <c r="BY277" s="42"/>
      <c r="BZ277" s="42"/>
      <c r="CA277" s="42"/>
      <c r="CB277" s="42"/>
      <c r="CC277" s="42"/>
      <c r="CD277" s="42"/>
      <c r="CE277" s="42"/>
      <c r="CF277" s="42"/>
    </row>
    <row r="278" spans="1:84" ht="62.5">
      <c r="A278" s="424" t="s">
        <v>6424</v>
      </c>
      <c r="B278" s="42" t="s">
        <v>15</v>
      </c>
      <c r="C278" s="42"/>
      <c r="D278" s="42"/>
      <c r="E278" s="42"/>
      <c r="F278" s="497" t="s">
        <v>6474</v>
      </c>
      <c r="G278" s="299" t="s">
        <v>7075</v>
      </c>
      <c r="H278" s="28" t="s">
        <v>1934</v>
      </c>
      <c r="I278" s="28" t="s">
        <v>6428</v>
      </c>
      <c r="J278" s="106" t="s">
        <v>2277</v>
      </c>
      <c r="K278" s="28" t="s">
        <v>6920</v>
      </c>
      <c r="L278" s="387"/>
      <c r="M278" s="387"/>
      <c r="N278" s="387"/>
      <c r="O278" s="387"/>
      <c r="P278" s="387"/>
      <c r="Q278" s="387">
        <v>0.90700000000000003</v>
      </c>
      <c r="R278" s="42">
        <v>2051</v>
      </c>
      <c r="S278" s="388">
        <v>0</v>
      </c>
      <c r="T278" s="388">
        <v>0</v>
      </c>
      <c r="U278" s="388">
        <v>0</v>
      </c>
      <c r="V278" s="388">
        <v>0</v>
      </c>
      <c r="W278" s="388">
        <v>0</v>
      </c>
      <c r="X278" s="388">
        <v>0</v>
      </c>
      <c r="Y278" s="388">
        <v>0</v>
      </c>
      <c r="Z278" s="388">
        <v>80928000.000000015</v>
      </c>
      <c r="AA278" s="388">
        <v>80928000.000000015</v>
      </c>
      <c r="AB278" s="388">
        <v>80928000.000000015</v>
      </c>
      <c r="AC278" s="296">
        <v>242784000.00000006</v>
      </c>
      <c r="AD278" s="110"/>
      <c r="AF278" s="42" t="s">
        <v>595</v>
      </c>
      <c r="AG278" s="110">
        <v>0</v>
      </c>
      <c r="AH278" s="110">
        <v>242784000.00000006</v>
      </c>
      <c r="AI278" s="42" t="s">
        <v>764</v>
      </c>
      <c r="AJ278" s="112">
        <v>0.17799999999999999</v>
      </c>
      <c r="AK278" s="112">
        <v>0.82200000000000006</v>
      </c>
      <c r="AL278" s="529">
        <v>22578912</v>
      </c>
      <c r="AM278" s="529">
        <v>0</v>
      </c>
      <c r="AN278" s="529">
        <v>0</v>
      </c>
      <c r="AO278" s="529">
        <v>0</v>
      </c>
      <c r="AP278" s="529">
        <v>0</v>
      </c>
      <c r="AQ278" s="529">
        <v>0</v>
      </c>
      <c r="AR278" s="529">
        <v>0</v>
      </c>
      <c r="AS278" s="529">
        <v>0</v>
      </c>
      <c r="AT278" s="529">
        <v>13065501.888000002</v>
      </c>
      <c r="AU278" s="529">
        <v>13065501.888000002</v>
      </c>
      <c r="AV278" s="529">
        <v>13065501.888000002</v>
      </c>
      <c r="AW278" s="529">
        <v>39196505.664000005</v>
      </c>
      <c r="AX278" s="529">
        <v>0</v>
      </c>
      <c r="AY278" s="116">
        <v>0</v>
      </c>
      <c r="AZ278" s="42"/>
      <c r="BA278" s="529">
        <v>0</v>
      </c>
      <c r="BB278" s="529">
        <v>0</v>
      </c>
      <c r="BC278" s="529">
        <v>0</v>
      </c>
      <c r="BD278" s="529">
        <v>0</v>
      </c>
      <c r="BE278" s="529">
        <v>0</v>
      </c>
      <c r="BF278" s="529">
        <v>0</v>
      </c>
      <c r="BG278" s="529">
        <v>0</v>
      </c>
      <c r="BH278" s="529">
        <v>60336194.112000018</v>
      </c>
      <c r="BI278" s="529">
        <v>60336194.112000018</v>
      </c>
      <c r="BJ278" s="529">
        <v>60336194.112000018</v>
      </c>
      <c r="BK278" s="529">
        <v>181008582.33600006</v>
      </c>
      <c r="BL278" s="42" t="s">
        <v>7188</v>
      </c>
      <c r="BM278" s="350" t="s">
        <v>7447</v>
      </c>
      <c r="BS278" s="42"/>
      <c r="BT278" s="42"/>
      <c r="BU278" s="42"/>
      <c r="BV278" s="42"/>
      <c r="BW278" s="42"/>
      <c r="BX278" s="42"/>
      <c r="BY278" s="42"/>
      <c r="BZ278" s="42"/>
      <c r="CA278" s="42"/>
      <c r="CB278" s="42"/>
      <c r="CC278" s="42"/>
      <c r="CD278" s="42"/>
      <c r="CE278" s="42"/>
      <c r="CF278" s="42"/>
    </row>
    <row r="279" spans="1:84" ht="50">
      <c r="A279" s="424" t="s">
        <v>6424</v>
      </c>
      <c r="B279" s="424" t="s">
        <v>6430</v>
      </c>
      <c r="C279" s="424"/>
      <c r="D279" s="424"/>
      <c r="E279" s="424"/>
      <c r="F279" s="517" t="s">
        <v>6476</v>
      </c>
      <c r="G279" s="412" t="s">
        <v>6477</v>
      </c>
      <c r="H279" s="28" t="s">
        <v>1934</v>
      </c>
      <c r="I279" s="450" t="s">
        <v>6433</v>
      </c>
      <c r="J279" s="106" t="s">
        <v>6434</v>
      </c>
      <c r="K279" s="28" t="s">
        <v>6435</v>
      </c>
      <c r="L279" s="387"/>
      <c r="M279" s="387"/>
      <c r="N279" s="387"/>
      <c r="O279" s="449">
        <v>0</v>
      </c>
      <c r="P279" s="449">
        <v>0</v>
      </c>
      <c r="Q279" s="387">
        <v>0.20499999999999999</v>
      </c>
      <c r="R279" s="42">
        <v>2043</v>
      </c>
      <c r="S279" s="388">
        <v>-3825000</v>
      </c>
      <c r="T279" s="388">
        <v>0</v>
      </c>
      <c r="U279" s="388">
        <v>0</v>
      </c>
      <c r="V279" s="388">
        <v>0</v>
      </c>
      <c r="W279" s="388">
        <v>0</v>
      </c>
      <c r="X279" s="388">
        <v>0</v>
      </c>
      <c r="Y279" s="388">
        <v>0</v>
      </c>
      <c r="Z279" s="388">
        <v>0</v>
      </c>
      <c r="AA279" s="388">
        <v>0</v>
      </c>
      <c r="AB279" s="388">
        <v>0</v>
      </c>
      <c r="AC279" s="296">
        <v>-3825000</v>
      </c>
      <c r="AD279" s="110"/>
      <c r="AF279" s="42" t="s">
        <v>608</v>
      </c>
      <c r="AG279" s="110">
        <v>0</v>
      </c>
      <c r="AH279" s="110">
        <v>-3825000</v>
      </c>
      <c r="AI279" s="42" t="s">
        <v>765</v>
      </c>
      <c r="AJ279" s="112">
        <v>0.45454545454545453</v>
      </c>
      <c r="AK279" s="112">
        <v>0.54545454545454541</v>
      </c>
      <c r="AL279" s="529">
        <v>-3040875</v>
      </c>
      <c r="AM279" s="529">
        <v>-356420.45454545453</v>
      </c>
      <c r="AN279" s="529">
        <v>0</v>
      </c>
      <c r="AO279" s="529">
        <v>0</v>
      </c>
      <c r="AP279" s="529">
        <v>0</v>
      </c>
      <c r="AQ279" s="529">
        <v>0</v>
      </c>
      <c r="AR279" s="529">
        <v>0</v>
      </c>
      <c r="AS279" s="529">
        <v>0</v>
      </c>
      <c r="AT279" s="529">
        <v>0</v>
      </c>
      <c r="AU279" s="529">
        <v>0</v>
      </c>
      <c r="AV279" s="529">
        <v>0</v>
      </c>
      <c r="AW279" s="529">
        <v>-356420.45454545453</v>
      </c>
      <c r="AX279" s="529">
        <v>0</v>
      </c>
      <c r="AY279" s="116">
        <v>0</v>
      </c>
      <c r="AZ279" s="42"/>
      <c r="BA279" s="529">
        <v>-427704.54545454541</v>
      </c>
      <c r="BB279" s="529">
        <v>0</v>
      </c>
      <c r="BC279" s="529">
        <v>0</v>
      </c>
      <c r="BD279" s="529">
        <v>0</v>
      </c>
      <c r="BE279" s="529">
        <v>0</v>
      </c>
      <c r="BF279" s="529">
        <v>0</v>
      </c>
      <c r="BG279" s="529">
        <v>0</v>
      </c>
      <c r="BH279" s="529">
        <v>0</v>
      </c>
      <c r="BI279" s="529">
        <v>0</v>
      </c>
      <c r="BJ279" s="529">
        <v>0</v>
      </c>
      <c r="BK279" s="529">
        <v>-427704.54545454541</v>
      </c>
      <c r="BL279" s="42" t="s">
        <v>7188</v>
      </c>
      <c r="BM279" s="350" t="s">
        <v>7448</v>
      </c>
      <c r="BS279" s="42"/>
      <c r="BT279" s="42"/>
      <c r="BU279" s="42"/>
      <c r="BV279" s="42"/>
      <c r="BW279" s="42"/>
      <c r="BX279" s="42"/>
      <c r="BY279" s="42"/>
      <c r="BZ279" s="42"/>
      <c r="CA279" s="42"/>
      <c r="CB279" s="42"/>
      <c r="CC279" s="42"/>
      <c r="CD279" s="42"/>
      <c r="CE279" s="42"/>
      <c r="CF279" s="42"/>
    </row>
    <row r="280" spans="1:84" ht="50">
      <c r="A280" s="424" t="s">
        <v>6424</v>
      </c>
      <c r="B280" s="42" t="s">
        <v>6430</v>
      </c>
      <c r="C280" s="42"/>
      <c r="D280" s="42"/>
      <c r="E280" s="42"/>
      <c r="F280" s="497" t="s">
        <v>6476</v>
      </c>
      <c r="G280" s="28" t="s">
        <v>6477</v>
      </c>
      <c r="H280" s="28" t="s">
        <v>1934</v>
      </c>
      <c r="I280" s="450" t="s">
        <v>6433</v>
      </c>
      <c r="J280" s="106" t="s">
        <v>6434</v>
      </c>
      <c r="K280" s="28" t="s">
        <v>6435</v>
      </c>
      <c r="L280" s="387"/>
      <c r="M280" s="387"/>
      <c r="N280" s="387"/>
      <c r="O280" s="387"/>
      <c r="P280" s="387"/>
      <c r="Q280" s="387">
        <v>0.20499999999999999</v>
      </c>
      <c r="R280" s="42">
        <v>2043</v>
      </c>
      <c r="S280" s="388">
        <v>7500000</v>
      </c>
      <c r="T280" s="388">
        <v>0</v>
      </c>
      <c r="U280" s="388">
        <v>0</v>
      </c>
      <c r="V280" s="388">
        <v>0</v>
      </c>
      <c r="W280" s="388">
        <v>0</v>
      </c>
      <c r="X280" s="388">
        <v>0</v>
      </c>
      <c r="Y280" s="388">
        <v>0</v>
      </c>
      <c r="Z280" s="388">
        <v>0</v>
      </c>
      <c r="AA280" s="388">
        <v>0</v>
      </c>
      <c r="AB280" s="388">
        <v>0</v>
      </c>
      <c r="AC280" s="296">
        <v>7500000</v>
      </c>
      <c r="AD280" s="110"/>
      <c r="AF280" s="42" t="s">
        <v>608</v>
      </c>
      <c r="AG280" s="110">
        <v>0</v>
      </c>
      <c r="AH280" s="110">
        <v>7500000</v>
      </c>
      <c r="AI280" s="42" t="s">
        <v>765</v>
      </c>
      <c r="AJ280" s="112">
        <v>0.45454545454545453</v>
      </c>
      <c r="AK280" s="112">
        <v>0.54545454545454541</v>
      </c>
      <c r="AL280" s="529">
        <v>5962500</v>
      </c>
      <c r="AM280" s="529">
        <v>698863.63636363635</v>
      </c>
      <c r="AN280" s="529">
        <v>0</v>
      </c>
      <c r="AO280" s="529">
        <v>0</v>
      </c>
      <c r="AP280" s="529">
        <v>0</v>
      </c>
      <c r="AQ280" s="529">
        <v>0</v>
      </c>
      <c r="AR280" s="529">
        <v>0</v>
      </c>
      <c r="AS280" s="529">
        <v>0</v>
      </c>
      <c r="AT280" s="529">
        <v>0</v>
      </c>
      <c r="AU280" s="529">
        <v>0</v>
      </c>
      <c r="AV280" s="529">
        <v>0</v>
      </c>
      <c r="AW280" s="529">
        <v>698863.63636363635</v>
      </c>
      <c r="AX280" s="529">
        <v>0</v>
      </c>
      <c r="AY280" s="116">
        <v>0</v>
      </c>
      <c r="AZ280" s="42"/>
      <c r="BA280" s="529">
        <v>838636.36363636353</v>
      </c>
      <c r="BB280" s="529">
        <v>0</v>
      </c>
      <c r="BC280" s="529">
        <v>0</v>
      </c>
      <c r="BD280" s="529">
        <v>0</v>
      </c>
      <c r="BE280" s="529">
        <v>0</v>
      </c>
      <c r="BF280" s="529">
        <v>0</v>
      </c>
      <c r="BG280" s="529">
        <v>0</v>
      </c>
      <c r="BH280" s="529">
        <v>0</v>
      </c>
      <c r="BI280" s="529">
        <v>0</v>
      </c>
      <c r="BJ280" s="529">
        <v>0</v>
      </c>
      <c r="BK280" s="529">
        <v>838636.36363636353</v>
      </c>
      <c r="BL280" s="42" t="s">
        <v>7188</v>
      </c>
      <c r="BM280" s="350" t="s">
        <v>7448</v>
      </c>
      <c r="BS280" s="42"/>
      <c r="BT280" s="42"/>
      <c r="BU280" s="42"/>
      <c r="BV280" s="42"/>
      <c r="BW280" s="42"/>
      <c r="BX280" s="42"/>
      <c r="BY280" s="42"/>
      <c r="BZ280" s="42"/>
      <c r="CA280" s="42"/>
      <c r="CB280" s="42"/>
      <c r="CC280" s="42"/>
      <c r="CD280" s="42"/>
      <c r="CE280" s="42"/>
      <c r="CF280" s="42"/>
    </row>
    <row r="281" spans="1:84" ht="50">
      <c r="A281" s="424" t="s">
        <v>6424</v>
      </c>
      <c r="B281" s="424" t="s">
        <v>6430</v>
      </c>
      <c r="C281" s="424"/>
      <c r="D281" s="424"/>
      <c r="E281" s="424"/>
      <c r="F281" s="511" t="s">
        <v>6478</v>
      </c>
      <c r="G281" s="412" t="s">
        <v>6479</v>
      </c>
      <c r="H281" s="28" t="s">
        <v>1934</v>
      </c>
      <c r="I281" s="450" t="s">
        <v>6433</v>
      </c>
      <c r="J281" s="106" t="s">
        <v>6434</v>
      </c>
      <c r="K281" s="28" t="s">
        <v>6435</v>
      </c>
      <c r="L281" s="387"/>
      <c r="M281" s="387"/>
      <c r="N281" s="387"/>
      <c r="O281" s="449">
        <v>0</v>
      </c>
      <c r="P281" s="449">
        <v>0</v>
      </c>
      <c r="Q281" s="387">
        <v>0.16200000000000001</v>
      </c>
      <c r="R281" s="42">
        <v>2043</v>
      </c>
      <c r="S281" s="388">
        <v>-35980500</v>
      </c>
      <c r="T281" s="388">
        <v>-75745710.000000015</v>
      </c>
      <c r="U281" s="388">
        <v>-72135236.697060108</v>
      </c>
      <c r="V281" s="388">
        <v>-106116617.06296092</v>
      </c>
      <c r="W281" s="388">
        <v>-123814808.09587947</v>
      </c>
      <c r="X281" s="388">
        <v>-94800000</v>
      </c>
      <c r="Y281" s="388">
        <v>-80000000</v>
      </c>
      <c r="Z281" s="388">
        <v>0</v>
      </c>
      <c r="AA281" s="388">
        <v>0</v>
      </c>
      <c r="AB281" s="388">
        <v>0</v>
      </c>
      <c r="AC281" s="296">
        <v>-588592871.85590053</v>
      </c>
      <c r="AD281" s="110"/>
      <c r="AF281" s="42" t="s">
        <v>608</v>
      </c>
      <c r="AG281" s="110">
        <v>0</v>
      </c>
      <c r="AH281" s="110">
        <v>-588592871.85590053</v>
      </c>
      <c r="AI281" s="42" t="s">
        <v>765</v>
      </c>
      <c r="AJ281" s="112">
        <v>0.45454545454545453</v>
      </c>
      <c r="AK281" s="112">
        <v>0.54545454545454541</v>
      </c>
      <c r="AL281" s="529">
        <v>-493240826.61524463</v>
      </c>
      <c r="AM281" s="529">
        <v>-2649473.1818181816</v>
      </c>
      <c r="AN281" s="529">
        <v>-5577638.6454545464</v>
      </c>
      <c r="AO281" s="529">
        <v>-5311776.5204198807</v>
      </c>
      <c r="AP281" s="529">
        <v>-7814041.8019089401</v>
      </c>
      <c r="AQ281" s="529">
        <v>-9117272.2325147595</v>
      </c>
      <c r="AR281" s="529">
        <v>-6980727.2727272725</v>
      </c>
      <c r="AS281" s="529">
        <v>-5890909.0909090908</v>
      </c>
      <c r="AT281" s="529">
        <v>0</v>
      </c>
      <c r="AU281" s="529">
        <v>0</v>
      </c>
      <c r="AV281" s="529">
        <v>0</v>
      </c>
      <c r="AW281" s="529">
        <v>-43341838.745752677</v>
      </c>
      <c r="AX281" s="529">
        <v>0</v>
      </c>
      <c r="AY281" s="116">
        <v>0</v>
      </c>
      <c r="AZ281" s="42"/>
      <c r="BA281" s="529">
        <v>-3179367.8181818179</v>
      </c>
      <c r="BB281" s="529">
        <v>-6693166.3745454559</v>
      </c>
      <c r="BC281" s="529">
        <v>-6374131.8245038567</v>
      </c>
      <c r="BD281" s="529">
        <v>-9376850.1622907277</v>
      </c>
      <c r="BE281" s="529">
        <v>-10940726.679017711</v>
      </c>
      <c r="BF281" s="529">
        <v>-8376872.7272727266</v>
      </c>
      <c r="BG281" s="529">
        <v>-7069090.9090909082</v>
      </c>
      <c r="BH281" s="529">
        <v>0</v>
      </c>
      <c r="BI281" s="529">
        <v>0</v>
      </c>
      <c r="BJ281" s="529">
        <v>0</v>
      </c>
      <c r="BK281" s="529">
        <v>-52010206.494903199</v>
      </c>
      <c r="BL281" s="42" t="s">
        <v>7188</v>
      </c>
      <c r="BM281" s="350" t="s">
        <v>7449</v>
      </c>
      <c r="BS281" s="42"/>
      <c r="BT281" s="42"/>
      <c r="BU281" s="42"/>
      <c r="BV281" s="42"/>
      <c r="BW281" s="42"/>
      <c r="BX281" s="42"/>
      <c r="BY281" s="42"/>
      <c r="BZ281" s="42"/>
      <c r="CA281" s="42"/>
      <c r="CB281" s="42"/>
      <c r="CC281" s="42"/>
      <c r="CD281" s="42"/>
      <c r="CE281" s="42"/>
      <c r="CF281" s="42"/>
    </row>
    <row r="282" spans="1:84" ht="50">
      <c r="A282" s="424" t="s">
        <v>6424</v>
      </c>
      <c r="B282" s="42" t="s">
        <v>6430</v>
      </c>
      <c r="C282" s="42"/>
      <c r="D282" s="42"/>
      <c r="E282" s="42"/>
      <c r="F282" s="517" t="s">
        <v>6478</v>
      </c>
      <c r="G282" s="28" t="s">
        <v>6479</v>
      </c>
      <c r="H282" s="28" t="s">
        <v>1934</v>
      </c>
      <c r="I282" s="450" t="s">
        <v>6433</v>
      </c>
      <c r="J282" s="106" t="s">
        <v>6434</v>
      </c>
      <c r="K282" s="28" t="s">
        <v>6435</v>
      </c>
      <c r="L282" s="387"/>
      <c r="M282" s="387"/>
      <c r="N282" s="387"/>
      <c r="O282" s="387"/>
      <c r="P282" s="387"/>
      <c r="Q282" s="387">
        <v>0.16200000000000001</v>
      </c>
      <c r="R282" s="42">
        <v>2043</v>
      </c>
      <c r="S282" s="388">
        <v>70550000</v>
      </c>
      <c r="T282" s="388">
        <v>148521000.00000003</v>
      </c>
      <c r="U282" s="388">
        <v>141441640.5824708</v>
      </c>
      <c r="V282" s="388">
        <v>132645771.32870115</v>
      </c>
      <c r="W282" s="388">
        <v>154768510.11984932</v>
      </c>
      <c r="X282" s="388">
        <v>118500000</v>
      </c>
      <c r="Y282" s="388">
        <v>100000000</v>
      </c>
      <c r="Z282" s="388">
        <v>0</v>
      </c>
      <c r="AA282" s="388">
        <v>0</v>
      </c>
      <c r="AB282" s="388">
        <v>0</v>
      </c>
      <c r="AC282" s="296">
        <v>866426922.03102136</v>
      </c>
      <c r="AD282" s="110"/>
      <c r="AF282" s="42" t="s">
        <v>608</v>
      </c>
      <c r="AG282" s="110">
        <v>0</v>
      </c>
      <c r="AH282" s="110">
        <v>866426922.03102136</v>
      </c>
      <c r="AI282" s="42" t="s">
        <v>765</v>
      </c>
      <c r="AJ282" s="112">
        <v>0.45454545454545453</v>
      </c>
      <c r="AK282" s="112">
        <v>0.54545454545454541</v>
      </c>
      <c r="AL282" s="529">
        <v>726065760.66199589</v>
      </c>
      <c r="AM282" s="529">
        <v>5195045.4545454541</v>
      </c>
      <c r="AN282" s="529">
        <v>10936546.363636365</v>
      </c>
      <c r="AO282" s="529">
        <v>10415248.079254668</v>
      </c>
      <c r="AP282" s="529">
        <v>9767552.252386177</v>
      </c>
      <c r="AQ282" s="529">
        <v>11396590.29064345</v>
      </c>
      <c r="AR282" s="529">
        <v>8725909.0909090899</v>
      </c>
      <c r="AS282" s="529">
        <v>7363636.3636363633</v>
      </c>
      <c r="AT282" s="529">
        <v>0</v>
      </c>
      <c r="AU282" s="529">
        <v>0</v>
      </c>
      <c r="AV282" s="529">
        <v>0</v>
      </c>
      <c r="AW282" s="529">
        <v>63800527.895011574</v>
      </c>
      <c r="AX282" s="529">
        <v>0</v>
      </c>
      <c r="AY282" s="116">
        <v>0</v>
      </c>
      <c r="AZ282" s="42"/>
      <c r="BA282" s="529">
        <v>6234054.5454545449</v>
      </c>
      <c r="BB282" s="529">
        <v>13123855.636363637</v>
      </c>
      <c r="BC282" s="529">
        <v>12498297.695105601</v>
      </c>
      <c r="BD282" s="529">
        <v>11721062.702863412</v>
      </c>
      <c r="BE282" s="529">
        <v>13675908.34877214</v>
      </c>
      <c r="BF282" s="529">
        <v>10471090.909090908</v>
      </c>
      <c r="BG282" s="529">
        <v>8836363.6363636348</v>
      </c>
      <c r="BH282" s="529">
        <v>0</v>
      </c>
      <c r="BI282" s="529">
        <v>0</v>
      </c>
      <c r="BJ282" s="529">
        <v>0</v>
      </c>
      <c r="BK282" s="529">
        <v>76560633.47401388</v>
      </c>
      <c r="BL282" s="42" t="s">
        <v>7188</v>
      </c>
      <c r="BM282" s="350" t="s">
        <v>7449</v>
      </c>
      <c r="BS282" s="42"/>
      <c r="BT282" s="42"/>
      <c r="BU282" s="42"/>
      <c r="BV282" s="42"/>
      <c r="BW282" s="42"/>
      <c r="BX282" s="42"/>
      <c r="BY282" s="42"/>
      <c r="BZ282" s="42"/>
      <c r="CA282" s="42"/>
      <c r="CB282" s="42"/>
      <c r="CC282" s="42"/>
      <c r="CD282" s="42"/>
      <c r="CE282" s="42"/>
      <c r="CF282" s="42"/>
    </row>
    <row r="283" spans="1:84" ht="26">
      <c r="A283" s="424" t="s">
        <v>6424</v>
      </c>
      <c r="B283" s="42" t="s">
        <v>27</v>
      </c>
      <c r="C283" s="42"/>
      <c r="D283" s="42"/>
      <c r="E283" s="42"/>
      <c r="F283" s="511" t="s">
        <v>6440</v>
      </c>
      <c r="G283" s="412" t="s">
        <v>6441</v>
      </c>
      <c r="H283" s="28" t="s">
        <v>6442</v>
      </c>
      <c r="I283" s="28" t="s">
        <v>6428</v>
      </c>
      <c r="J283" s="106" t="s">
        <v>2277</v>
      </c>
      <c r="K283" s="28" t="s">
        <v>6443</v>
      </c>
      <c r="L283" s="452">
        <v>0.26045580783622285</v>
      </c>
      <c r="M283" s="452">
        <v>0.63954419216377711</v>
      </c>
      <c r="N283" s="452">
        <v>0.1</v>
      </c>
      <c r="O283" s="387">
        <v>0.42496952566223123</v>
      </c>
      <c r="P283" s="387">
        <v>0.9</v>
      </c>
      <c r="Q283" s="387">
        <v>0.71248476283111561</v>
      </c>
      <c r="R283" s="42">
        <v>2043</v>
      </c>
      <c r="S283" s="422">
        <v>0</v>
      </c>
      <c r="T283" s="422">
        <v>0</v>
      </c>
      <c r="U283" s="422">
        <v>0</v>
      </c>
      <c r="V283" s="422">
        <v>0</v>
      </c>
      <c r="W283" s="422">
        <v>0</v>
      </c>
      <c r="X283" s="422">
        <v>0</v>
      </c>
      <c r="Y283" s="422">
        <v>0</v>
      </c>
      <c r="Z283" s="422">
        <v>0</v>
      </c>
      <c r="AA283" s="422">
        <v>0</v>
      </c>
      <c r="AB283" s="422">
        <v>500000</v>
      </c>
      <c r="AC283" s="296">
        <v>500000</v>
      </c>
      <c r="AD283" s="110"/>
      <c r="AF283" s="42" t="s">
        <v>618</v>
      </c>
      <c r="AG283" s="110">
        <v>0</v>
      </c>
      <c r="AH283" s="110">
        <v>500000</v>
      </c>
      <c r="AI283" s="42" t="s">
        <v>764</v>
      </c>
      <c r="AJ283" s="112">
        <v>0.45454545454545453</v>
      </c>
      <c r="AK283" s="112">
        <v>0.54545454545454541</v>
      </c>
      <c r="AL283" s="529">
        <v>143757.61858444219</v>
      </c>
      <c r="AM283" s="529">
        <v>0</v>
      </c>
      <c r="AN283" s="529">
        <v>0</v>
      </c>
      <c r="AO283" s="529">
        <v>0</v>
      </c>
      <c r="AP283" s="529">
        <v>0</v>
      </c>
      <c r="AQ283" s="529">
        <v>0</v>
      </c>
      <c r="AR283" s="529">
        <v>0</v>
      </c>
      <c r="AS283" s="529">
        <v>0</v>
      </c>
      <c r="AT283" s="529">
        <v>0</v>
      </c>
      <c r="AU283" s="529">
        <v>0</v>
      </c>
      <c r="AV283" s="529">
        <v>161928.35518888992</v>
      </c>
      <c r="AW283" s="529">
        <v>161928.35518888992</v>
      </c>
      <c r="AX283" s="529">
        <v>0</v>
      </c>
      <c r="AY283" s="116">
        <v>0</v>
      </c>
      <c r="AZ283" s="42"/>
      <c r="BA283" s="529">
        <v>0</v>
      </c>
      <c r="BB283" s="529">
        <v>0</v>
      </c>
      <c r="BC283" s="529">
        <v>0</v>
      </c>
      <c r="BD283" s="529">
        <v>0</v>
      </c>
      <c r="BE283" s="529">
        <v>0</v>
      </c>
      <c r="BF283" s="529">
        <v>0</v>
      </c>
      <c r="BG283" s="529">
        <v>0</v>
      </c>
      <c r="BH283" s="529">
        <v>0</v>
      </c>
      <c r="BI283" s="529">
        <v>0</v>
      </c>
      <c r="BJ283" s="529">
        <v>194314.02622666789</v>
      </c>
      <c r="BK283" s="529">
        <v>194314.02622666789</v>
      </c>
      <c r="BL283" s="42" t="s">
        <v>7188</v>
      </c>
      <c r="BM283" s="350" t="s">
        <v>7450</v>
      </c>
      <c r="BS283" s="42"/>
      <c r="BT283" s="42"/>
      <c r="BU283" s="42"/>
      <c r="BV283" s="42"/>
      <c r="BW283" s="42"/>
      <c r="BX283" s="42"/>
      <c r="BY283" s="42"/>
      <c r="BZ283" s="42"/>
      <c r="CA283" s="42"/>
      <c r="CB283" s="42"/>
      <c r="CC283" s="42"/>
      <c r="CD283" s="42"/>
      <c r="CE283" s="42"/>
      <c r="CF283" s="42"/>
    </row>
    <row r="284" spans="1:84" ht="26">
      <c r="A284" s="424" t="s">
        <v>6424</v>
      </c>
      <c r="B284" s="42" t="s">
        <v>27</v>
      </c>
      <c r="C284" s="42"/>
      <c r="D284" s="42"/>
      <c r="E284" s="42"/>
      <c r="F284" s="497" t="s">
        <v>6440</v>
      </c>
      <c r="G284" s="412" t="s">
        <v>6441</v>
      </c>
      <c r="H284" s="28" t="s">
        <v>6442</v>
      </c>
      <c r="I284" s="28" t="s">
        <v>6428</v>
      </c>
      <c r="J284" s="106" t="s">
        <v>2277</v>
      </c>
      <c r="K284" s="28" t="s">
        <v>6443</v>
      </c>
      <c r="L284" s="452">
        <v>0.26045580783622285</v>
      </c>
      <c r="M284" s="452">
        <v>0.63954419216377711</v>
      </c>
      <c r="N284" s="452">
        <v>0.1</v>
      </c>
      <c r="O284" s="387">
        <v>0.42496952566223123</v>
      </c>
      <c r="P284" s="387">
        <v>0.9</v>
      </c>
      <c r="Q284" s="387">
        <v>0.71248476283111561</v>
      </c>
      <c r="R284" s="42">
        <v>2043</v>
      </c>
      <c r="S284" s="422">
        <v>0</v>
      </c>
      <c r="T284" s="422">
        <v>0</v>
      </c>
      <c r="U284" s="422">
        <v>0</v>
      </c>
      <c r="V284" s="422">
        <v>0</v>
      </c>
      <c r="W284" s="422">
        <v>0</v>
      </c>
      <c r="X284" s="422">
        <v>0</v>
      </c>
      <c r="Y284" s="422">
        <v>0</v>
      </c>
      <c r="Z284" s="422">
        <v>0</v>
      </c>
      <c r="AA284" s="422">
        <v>0</v>
      </c>
      <c r="AB284" s="422">
        <v>-255000</v>
      </c>
      <c r="AC284" s="296">
        <v>-255000</v>
      </c>
      <c r="AD284" s="110"/>
      <c r="AF284" s="42" t="s">
        <v>618</v>
      </c>
      <c r="AG284" s="110">
        <v>0</v>
      </c>
      <c r="AH284" s="110">
        <v>-255000</v>
      </c>
      <c r="AI284" s="42" t="s">
        <v>764</v>
      </c>
      <c r="AJ284" s="112">
        <v>0.45454545454545453</v>
      </c>
      <c r="AK284" s="112">
        <v>0.54545454545454541</v>
      </c>
      <c r="AL284" s="529">
        <v>-73316.385478065524</v>
      </c>
      <c r="AM284" s="529">
        <v>0</v>
      </c>
      <c r="AN284" s="529">
        <v>0</v>
      </c>
      <c r="AO284" s="529">
        <v>0</v>
      </c>
      <c r="AP284" s="529">
        <v>0</v>
      </c>
      <c r="AQ284" s="529">
        <v>0</v>
      </c>
      <c r="AR284" s="529">
        <v>0</v>
      </c>
      <c r="AS284" s="529">
        <v>0</v>
      </c>
      <c r="AT284" s="529">
        <v>0</v>
      </c>
      <c r="AU284" s="529">
        <v>0</v>
      </c>
      <c r="AV284" s="529">
        <v>-82583.461146333852</v>
      </c>
      <c r="AW284" s="529">
        <v>-82583.461146333852</v>
      </c>
      <c r="AX284" s="529">
        <v>0</v>
      </c>
      <c r="AY284" s="116">
        <v>0</v>
      </c>
      <c r="AZ284" s="42"/>
      <c r="BA284" s="529">
        <v>0</v>
      </c>
      <c r="BB284" s="529">
        <v>0</v>
      </c>
      <c r="BC284" s="529">
        <v>0</v>
      </c>
      <c r="BD284" s="529">
        <v>0</v>
      </c>
      <c r="BE284" s="529">
        <v>0</v>
      </c>
      <c r="BF284" s="529">
        <v>0</v>
      </c>
      <c r="BG284" s="529">
        <v>0</v>
      </c>
      <c r="BH284" s="529">
        <v>0</v>
      </c>
      <c r="BI284" s="529">
        <v>0</v>
      </c>
      <c r="BJ284" s="529">
        <v>-99100.15337560061</v>
      </c>
      <c r="BK284" s="529">
        <v>-99100.15337560061</v>
      </c>
      <c r="BL284" s="42" t="s">
        <v>7188</v>
      </c>
      <c r="BM284" s="350" t="s">
        <v>7450</v>
      </c>
      <c r="BS284" s="42"/>
      <c r="BT284" s="42"/>
      <c r="BU284" s="42"/>
      <c r="BV284" s="42"/>
      <c r="BW284" s="42"/>
      <c r="BX284" s="42"/>
      <c r="BY284" s="42"/>
      <c r="BZ284" s="42"/>
      <c r="CA284" s="42"/>
      <c r="CB284" s="42"/>
      <c r="CC284" s="42"/>
      <c r="CD284" s="42"/>
      <c r="CE284" s="42"/>
      <c r="CF284" s="42"/>
    </row>
    <row r="285" spans="1:84" ht="26">
      <c r="A285" s="424" t="s">
        <v>6424</v>
      </c>
      <c r="B285" s="42" t="s">
        <v>15</v>
      </c>
      <c r="C285" s="42"/>
      <c r="D285" s="42"/>
      <c r="E285" s="42"/>
      <c r="F285" s="514" t="s">
        <v>6444</v>
      </c>
      <c r="G285" s="412" t="s">
        <v>6445</v>
      </c>
      <c r="H285" s="28" t="s">
        <v>6442</v>
      </c>
      <c r="I285" s="28" t="s">
        <v>6428</v>
      </c>
      <c r="J285" s="106" t="s">
        <v>2277</v>
      </c>
      <c r="K285" s="28" t="s">
        <v>6446</v>
      </c>
      <c r="L285" s="452">
        <v>0.26045580783622285</v>
      </c>
      <c r="M285" s="452">
        <v>0.63954419216377711</v>
      </c>
      <c r="N285" s="452">
        <v>0.1</v>
      </c>
      <c r="O285" s="387">
        <v>0.42496952566223123</v>
      </c>
      <c r="P285" s="387">
        <v>0.9</v>
      </c>
      <c r="Q285" s="387">
        <v>0.71248476283111561</v>
      </c>
      <c r="R285" s="42">
        <v>2043</v>
      </c>
      <c r="S285" s="422">
        <v>0</v>
      </c>
      <c r="T285" s="422">
        <v>0</v>
      </c>
      <c r="U285" s="422">
        <v>0</v>
      </c>
      <c r="V285" s="422">
        <v>0</v>
      </c>
      <c r="W285" s="422">
        <v>0</v>
      </c>
      <c r="X285" s="422">
        <v>0</v>
      </c>
      <c r="Y285" s="422">
        <v>0</v>
      </c>
      <c r="Z285" s="422">
        <v>0</v>
      </c>
      <c r="AA285" s="422">
        <v>0</v>
      </c>
      <c r="AB285" s="422">
        <v>500000</v>
      </c>
      <c r="AC285" s="296">
        <v>500000</v>
      </c>
      <c r="AD285" s="110"/>
      <c r="AF285" s="42" t="s">
        <v>586</v>
      </c>
      <c r="AG285" s="110">
        <v>0</v>
      </c>
      <c r="AH285" s="110">
        <v>500000</v>
      </c>
      <c r="AI285" s="42" t="s">
        <v>764</v>
      </c>
      <c r="AJ285" s="112">
        <v>0.45454545454545453</v>
      </c>
      <c r="AK285" s="112">
        <v>0.54545454545454541</v>
      </c>
      <c r="AL285" s="529">
        <v>143757.61858444219</v>
      </c>
      <c r="AM285" s="529">
        <v>0</v>
      </c>
      <c r="AN285" s="529">
        <v>0</v>
      </c>
      <c r="AO285" s="529">
        <v>0</v>
      </c>
      <c r="AP285" s="529">
        <v>0</v>
      </c>
      <c r="AQ285" s="529">
        <v>0</v>
      </c>
      <c r="AR285" s="529">
        <v>0</v>
      </c>
      <c r="AS285" s="529">
        <v>0</v>
      </c>
      <c r="AT285" s="529">
        <v>0</v>
      </c>
      <c r="AU285" s="529">
        <v>0</v>
      </c>
      <c r="AV285" s="529">
        <v>161928.35518888992</v>
      </c>
      <c r="AW285" s="529">
        <v>161928.35518888992</v>
      </c>
      <c r="AX285" s="529">
        <v>0</v>
      </c>
      <c r="AY285" s="116">
        <v>0</v>
      </c>
      <c r="AZ285" s="42"/>
      <c r="BA285" s="529">
        <v>0</v>
      </c>
      <c r="BB285" s="529">
        <v>0</v>
      </c>
      <c r="BC285" s="529">
        <v>0</v>
      </c>
      <c r="BD285" s="529">
        <v>0</v>
      </c>
      <c r="BE285" s="529">
        <v>0</v>
      </c>
      <c r="BF285" s="529">
        <v>0</v>
      </c>
      <c r="BG285" s="529">
        <v>0</v>
      </c>
      <c r="BH285" s="529">
        <v>0</v>
      </c>
      <c r="BI285" s="529">
        <v>0</v>
      </c>
      <c r="BJ285" s="529">
        <v>194314.02622666789</v>
      </c>
      <c r="BK285" s="529">
        <v>194314.02622666789</v>
      </c>
      <c r="BL285" s="42" t="s">
        <v>7188</v>
      </c>
      <c r="BM285" s="350" t="s">
        <v>7451</v>
      </c>
      <c r="BS285" s="42"/>
      <c r="BT285" s="42"/>
      <c r="BU285" s="42"/>
      <c r="BV285" s="42"/>
      <c r="BW285" s="42"/>
      <c r="BX285" s="42"/>
      <c r="BY285" s="42"/>
      <c r="BZ285" s="42"/>
      <c r="CA285" s="42"/>
      <c r="CB285" s="42"/>
      <c r="CC285" s="42"/>
      <c r="CD285" s="42"/>
      <c r="CE285" s="42"/>
      <c r="CF285" s="42"/>
    </row>
    <row r="286" spans="1:84" ht="26">
      <c r="A286" s="424" t="s">
        <v>6424</v>
      </c>
      <c r="B286" s="42" t="s">
        <v>15</v>
      </c>
      <c r="C286" s="42"/>
      <c r="D286" s="42"/>
      <c r="E286" s="42"/>
      <c r="F286" s="512" t="s">
        <v>6444</v>
      </c>
      <c r="G286" s="28" t="s">
        <v>6445</v>
      </c>
      <c r="H286" s="28" t="s">
        <v>6442</v>
      </c>
      <c r="I286" s="28" t="s">
        <v>6428</v>
      </c>
      <c r="J286" s="106" t="s">
        <v>2277</v>
      </c>
      <c r="K286" s="28" t="s">
        <v>6446</v>
      </c>
      <c r="L286" s="452">
        <v>0.26045580783622285</v>
      </c>
      <c r="M286" s="452">
        <v>0.63954419216377711</v>
      </c>
      <c r="N286" s="452">
        <v>0.1</v>
      </c>
      <c r="O286" s="387">
        <v>0.42496952566223123</v>
      </c>
      <c r="P286" s="387">
        <v>0.9</v>
      </c>
      <c r="Q286" s="387">
        <v>0.71248476283111561</v>
      </c>
      <c r="R286" s="42">
        <v>2043</v>
      </c>
      <c r="S286" s="422">
        <v>0</v>
      </c>
      <c r="T286" s="422">
        <v>0</v>
      </c>
      <c r="U286" s="422">
        <v>0</v>
      </c>
      <c r="V286" s="422">
        <v>0</v>
      </c>
      <c r="W286" s="422">
        <v>0</v>
      </c>
      <c r="X286" s="422">
        <v>0</v>
      </c>
      <c r="Y286" s="422">
        <v>0</v>
      </c>
      <c r="Z286" s="422">
        <v>0</v>
      </c>
      <c r="AA286" s="422">
        <v>0</v>
      </c>
      <c r="AB286" s="422">
        <v>-255000</v>
      </c>
      <c r="AC286" s="296">
        <v>-255000</v>
      </c>
      <c r="AD286" s="110"/>
      <c r="AF286" s="42" t="s">
        <v>586</v>
      </c>
      <c r="AG286" s="110">
        <v>0</v>
      </c>
      <c r="AH286" s="110">
        <v>-255000</v>
      </c>
      <c r="AI286" s="42" t="s">
        <v>764</v>
      </c>
      <c r="AJ286" s="112">
        <v>0.45454545454545453</v>
      </c>
      <c r="AK286" s="112">
        <v>0.54545454545454541</v>
      </c>
      <c r="AL286" s="529">
        <v>-73316.385478065524</v>
      </c>
      <c r="AM286" s="529">
        <v>0</v>
      </c>
      <c r="AN286" s="529">
        <v>0</v>
      </c>
      <c r="AO286" s="529">
        <v>0</v>
      </c>
      <c r="AP286" s="529">
        <v>0</v>
      </c>
      <c r="AQ286" s="529">
        <v>0</v>
      </c>
      <c r="AR286" s="529">
        <v>0</v>
      </c>
      <c r="AS286" s="529">
        <v>0</v>
      </c>
      <c r="AT286" s="529">
        <v>0</v>
      </c>
      <c r="AU286" s="529">
        <v>0</v>
      </c>
      <c r="AV286" s="529">
        <v>-82583.461146333852</v>
      </c>
      <c r="AW286" s="529">
        <v>-82583.461146333852</v>
      </c>
      <c r="AX286" s="529">
        <v>0</v>
      </c>
      <c r="AY286" s="116">
        <v>0</v>
      </c>
      <c r="AZ286" s="42"/>
      <c r="BA286" s="529">
        <v>0</v>
      </c>
      <c r="BB286" s="529">
        <v>0</v>
      </c>
      <c r="BC286" s="529">
        <v>0</v>
      </c>
      <c r="BD286" s="529">
        <v>0</v>
      </c>
      <c r="BE286" s="529">
        <v>0</v>
      </c>
      <c r="BF286" s="529">
        <v>0</v>
      </c>
      <c r="BG286" s="529">
        <v>0</v>
      </c>
      <c r="BH286" s="529">
        <v>0</v>
      </c>
      <c r="BI286" s="529">
        <v>0</v>
      </c>
      <c r="BJ286" s="529">
        <v>-99100.15337560061</v>
      </c>
      <c r="BK286" s="529">
        <v>-99100.15337560061</v>
      </c>
      <c r="BL286" s="42" t="s">
        <v>7188</v>
      </c>
      <c r="BM286" s="350" t="s">
        <v>7451</v>
      </c>
      <c r="BS286" s="42"/>
      <c r="BT286" s="42"/>
      <c r="BU286" s="42"/>
      <c r="BV286" s="42"/>
      <c r="BW286" s="42"/>
      <c r="BX286" s="42"/>
      <c r="BY286" s="42"/>
      <c r="BZ286" s="42"/>
      <c r="CA286" s="42"/>
      <c r="CB286" s="42"/>
      <c r="CC286" s="42"/>
      <c r="CD286" s="42"/>
      <c r="CE286" s="42"/>
      <c r="CF286" s="42"/>
    </row>
    <row r="287" spans="1:84" ht="26">
      <c r="A287" s="424" t="s">
        <v>6424</v>
      </c>
      <c r="B287" s="42" t="s">
        <v>27</v>
      </c>
      <c r="C287" s="42"/>
      <c r="D287" s="42"/>
      <c r="E287" s="42"/>
      <c r="F287" s="497" t="s">
        <v>6440</v>
      </c>
      <c r="G287" s="28" t="s">
        <v>6441</v>
      </c>
      <c r="H287" s="28" t="s">
        <v>6442</v>
      </c>
      <c r="I287" s="28" t="s">
        <v>6428</v>
      </c>
      <c r="J287" s="106" t="s">
        <v>2277</v>
      </c>
      <c r="K287" s="28" t="s">
        <v>6443</v>
      </c>
      <c r="L287" s="452">
        <v>0.23151627363219807</v>
      </c>
      <c r="M287" s="452">
        <v>0.56848372636780198</v>
      </c>
      <c r="N287" s="452">
        <v>0.2</v>
      </c>
      <c r="O287" s="387">
        <v>0.37775068947753887</v>
      </c>
      <c r="P287" s="387">
        <v>0.8</v>
      </c>
      <c r="Q287" s="387">
        <v>0.68887534473876944</v>
      </c>
      <c r="R287" s="42">
        <v>2043</v>
      </c>
      <c r="S287" s="422">
        <v>0</v>
      </c>
      <c r="T287" s="422">
        <v>0</v>
      </c>
      <c r="U287" s="422">
        <v>0</v>
      </c>
      <c r="V287" s="422">
        <v>0</v>
      </c>
      <c r="W287" s="422">
        <v>0</v>
      </c>
      <c r="X287" s="422">
        <v>0</v>
      </c>
      <c r="Y287" s="422">
        <v>0</v>
      </c>
      <c r="Z287" s="422">
        <v>0</v>
      </c>
      <c r="AA287" s="422">
        <v>0</v>
      </c>
      <c r="AB287" s="422">
        <v>1500000</v>
      </c>
      <c r="AC287" s="296">
        <v>1500000</v>
      </c>
      <c r="AD287" s="110"/>
      <c r="AF287" s="42" t="s">
        <v>618</v>
      </c>
      <c r="AG287" s="110">
        <v>0</v>
      </c>
      <c r="AH287" s="110">
        <v>1500000</v>
      </c>
      <c r="AI287" s="42" t="s">
        <v>764</v>
      </c>
      <c r="AJ287" s="112">
        <v>0.45454545454545453</v>
      </c>
      <c r="AK287" s="112">
        <v>0.54545454545454541</v>
      </c>
      <c r="AL287" s="529">
        <v>466686.98289184587</v>
      </c>
      <c r="AM287" s="529">
        <v>0</v>
      </c>
      <c r="AN287" s="529">
        <v>0</v>
      </c>
      <c r="AO287" s="529">
        <v>0</v>
      </c>
      <c r="AP287" s="529">
        <v>0</v>
      </c>
      <c r="AQ287" s="529">
        <v>0</v>
      </c>
      <c r="AR287" s="529">
        <v>0</v>
      </c>
      <c r="AS287" s="529">
        <v>0</v>
      </c>
      <c r="AT287" s="529">
        <v>0</v>
      </c>
      <c r="AU287" s="529">
        <v>0</v>
      </c>
      <c r="AV287" s="529">
        <v>469687.73504916095</v>
      </c>
      <c r="AW287" s="529">
        <v>469687.73504916095</v>
      </c>
      <c r="AX287" s="529">
        <v>0</v>
      </c>
      <c r="AY287" s="116">
        <v>0</v>
      </c>
      <c r="AZ287" s="42"/>
      <c r="BA287" s="529">
        <v>0</v>
      </c>
      <c r="BB287" s="529">
        <v>0</v>
      </c>
      <c r="BC287" s="529">
        <v>0</v>
      </c>
      <c r="BD287" s="529">
        <v>0</v>
      </c>
      <c r="BE287" s="529">
        <v>0</v>
      </c>
      <c r="BF287" s="529">
        <v>0</v>
      </c>
      <c r="BG287" s="529">
        <v>0</v>
      </c>
      <c r="BH287" s="529">
        <v>0</v>
      </c>
      <c r="BI287" s="529">
        <v>0</v>
      </c>
      <c r="BJ287" s="529">
        <v>563625.28205899312</v>
      </c>
      <c r="BK287" s="529">
        <v>563625.28205899312</v>
      </c>
      <c r="BL287" s="42" t="s">
        <v>7188</v>
      </c>
      <c r="BM287" s="350" t="s">
        <v>7452</v>
      </c>
      <c r="BS287" s="42"/>
      <c r="BT287" s="42"/>
      <c r="BU287" s="42"/>
      <c r="BV287" s="42"/>
      <c r="BW287" s="42"/>
      <c r="BX287" s="42"/>
      <c r="BY287" s="42"/>
      <c r="BZ287" s="42"/>
      <c r="CA287" s="42"/>
      <c r="CB287" s="42"/>
      <c r="CC287" s="42"/>
      <c r="CD287" s="42"/>
      <c r="CE287" s="42"/>
      <c r="CF287" s="42"/>
    </row>
    <row r="288" spans="1:84" ht="26">
      <c r="A288" s="424" t="s">
        <v>6424</v>
      </c>
      <c r="B288" s="42" t="s">
        <v>27</v>
      </c>
      <c r="C288" s="42"/>
      <c r="D288" s="42"/>
      <c r="E288" s="42"/>
      <c r="F288" s="511" t="s">
        <v>6440</v>
      </c>
      <c r="G288" s="412" t="s">
        <v>6441</v>
      </c>
      <c r="H288" s="28" t="s">
        <v>6442</v>
      </c>
      <c r="I288" s="28" t="s">
        <v>6428</v>
      </c>
      <c r="J288" s="106" t="s">
        <v>2277</v>
      </c>
      <c r="K288" s="28" t="s">
        <v>6443</v>
      </c>
      <c r="L288" s="452">
        <v>0.23151627363219807</v>
      </c>
      <c r="M288" s="452">
        <v>0.56848372636780198</v>
      </c>
      <c r="N288" s="452">
        <v>0.2</v>
      </c>
      <c r="O288" s="387">
        <v>0.37775068947753887</v>
      </c>
      <c r="P288" s="387">
        <v>0.8</v>
      </c>
      <c r="Q288" s="387">
        <v>0.68887534473876944</v>
      </c>
      <c r="R288" s="42">
        <v>2043</v>
      </c>
      <c r="S288" s="422">
        <v>0</v>
      </c>
      <c r="T288" s="422">
        <v>0</v>
      </c>
      <c r="U288" s="422">
        <v>0</v>
      </c>
      <c r="V288" s="422">
        <v>0</v>
      </c>
      <c r="W288" s="422">
        <v>0</v>
      </c>
      <c r="X288" s="422">
        <v>0</v>
      </c>
      <c r="Y288" s="422">
        <v>0</v>
      </c>
      <c r="Z288" s="422">
        <v>0</v>
      </c>
      <c r="AA288" s="422">
        <v>0</v>
      </c>
      <c r="AB288" s="422">
        <v>-765000</v>
      </c>
      <c r="AC288" s="296">
        <v>-765000</v>
      </c>
      <c r="AD288" s="110"/>
      <c r="AF288" s="42" t="s">
        <v>618</v>
      </c>
      <c r="AG288" s="110">
        <v>0</v>
      </c>
      <c r="AH288" s="110">
        <v>-765000</v>
      </c>
      <c r="AI288" s="42" t="s">
        <v>764</v>
      </c>
      <c r="AJ288" s="112">
        <v>0.45454545454545453</v>
      </c>
      <c r="AK288" s="112">
        <v>0.54545454545454541</v>
      </c>
      <c r="AL288" s="529">
        <v>-238010.36127484139</v>
      </c>
      <c r="AM288" s="529">
        <v>0</v>
      </c>
      <c r="AN288" s="529">
        <v>0</v>
      </c>
      <c r="AO288" s="529">
        <v>0</v>
      </c>
      <c r="AP288" s="529">
        <v>0</v>
      </c>
      <c r="AQ288" s="529">
        <v>0</v>
      </c>
      <c r="AR288" s="529">
        <v>0</v>
      </c>
      <c r="AS288" s="529">
        <v>0</v>
      </c>
      <c r="AT288" s="529">
        <v>0</v>
      </c>
      <c r="AU288" s="529">
        <v>0</v>
      </c>
      <c r="AV288" s="529">
        <v>-239540.74487507209</v>
      </c>
      <c r="AW288" s="529">
        <v>-239540.74487507209</v>
      </c>
      <c r="AX288" s="529">
        <v>0</v>
      </c>
      <c r="AY288" s="116">
        <v>0</v>
      </c>
      <c r="AZ288" s="42"/>
      <c r="BA288" s="529">
        <v>0</v>
      </c>
      <c r="BB288" s="529">
        <v>0</v>
      </c>
      <c r="BC288" s="529">
        <v>0</v>
      </c>
      <c r="BD288" s="529">
        <v>0</v>
      </c>
      <c r="BE288" s="529">
        <v>0</v>
      </c>
      <c r="BF288" s="529">
        <v>0</v>
      </c>
      <c r="BG288" s="529">
        <v>0</v>
      </c>
      <c r="BH288" s="529">
        <v>0</v>
      </c>
      <c r="BI288" s="529">
        <v>0</v>
      </c>
      <c r="BJ288" s="529">
        <v>-287448.89385008649</v>
      </c>
      <c r="BK288" s="529">
        <v>-287448.89385008649</v>
      </c>
      <c r="BL288" s="42" t="s">
        <v>7188</v>
      </c>
      <c r="BM288" s="350" t="s">
        <v>7452</v>
      </c>
      <c r="BS288" s="42"/>
      <c r="BT288" s="42"/>
      <c r="BU288" s="42"/>
      <c r="BV288" s="42"/>
      <c r="BW288" s="42"/>
      <c r="BX288" s="42"/>
      <c r="BY288" s="42"/>
      <c r="BZ288" s="42"/>
      <c r="CA288" s="42"/>
      <c r="CB288" s="42"/>
      <c r="CC288" s="42"/>
      <c r="CD288" s="42"/>
      <c r="CE288" s="42"/>
      <c r="CF288" s="42"/>
    </row>
    <row r="289" spans="1:84" ht="26">
      <c r="A289" s="424" t="s">
        <v>6424</v>
      </c>
      <c r="B289" s="42" t="s">
        <v>15</v>
      </c>
      <c r="C289" s="42"/>
      <c r="D289" s="42"/>
      <c r="E289" s="42"/>
      <c r="F289" s="514" t="s">
        <v>6444</v>
      </c>
      <c r="G289" s="28" t="s">
        <v>6445</v>
      </c>
      <c r="H289" s="28" t="s">
        <v>6442</v>
      </c>
      <c r="I289" s="28" t="s">
        <v>6428</v>
      </c>
      <c r="J289" s="106" t="s">
        <v>2277</v>
      </c>
      <c r="K289" s="28" t="s">
        <v>6446</v>
      </c>
      <c r="L289" s="452">
        <v>0.23151627363219807</v>
      </c>
      <c r="M289" s="452">
        <v>0.56848372636780198</v>
      </c>
      <c r="N289" s="452">
        <v>0.2</v>
      </c>
      <c r="O289" s="387">
        <v>0.37775068947753887</v>
      </c>
      <c r="P289" s="387">
        <v>0.8</v>
      </c>
      <c r="Q289" s="387">
        <v>0.68887534473876944</v>
      </c>
      <c r="R289" s="42">
        <v>2043</v>
      </c>
      <c r="S289" s="422">
        <v>0</v>
      </c>
      <c r="T289" s="422">
        <v>0</v>
      </c>
      <c r="U289" s="422">
        <v>0</v>
      </c>
      <c r="V289" s="422">
        <v>0</v>
      </c>
      <c r="W289" s="422">
        <v>0</v>
      </c>
      <c r="X289" s="422">
        <v>0</v>
      </c>
      <c r="Y289" s="422">
        <v>0</v>
      </c>
      <c r="Z289" s="422">
        <v>0</v>
      </c>
      <c r="AA289" s="422">
        <v>0</v>
      </c>
      <c r="AB289" s="422">
        <v>1500000</v>
      </c>
      <c r="AC289" s="296">
        <v>1500000</v>
      </c>
      <c r="AD289" s="110"/>
      <c r="AF289" s="42" t="s">
        <v>586</v>
      </c>
      <c r="AG289" s="110">
        <v>0</v>
      </c>
      <c r="AH289" s="110">
        <v>1500000</v>
      </c>
      <c r="AI289" s="42" t="s">
        <v>764</v>
      </c>
      <c r="AJ289" s="112">
        <v>0.45454545454545453</v>
      </c>
      <c r="AK289" s="112">
        <v>0.54545454545454541</v>
      </c>
      <c r="AL289" s="529">
        <v>466686.98289184587</v>
      </c>
      <c r="AM289" s="529">
        <v>0</v>
      </c>
      <c r="AN289" s="529">
        <v>0</v>
      </c>
      <c r="AO289" s="529">
        <v>0</v>
      </c>
      <c r="AP289" s="529">
        <v>0</v>
      </c>
      <c r="AQ289" s="529">
        <v>0</v>
      </c>
      <c r="AR289" s="529">
        <v>0</v>
      </c>
      <c r="AS289" s="529">
        <v>0</v>
      </c>
      <c r="AT289" s="529">
        <v>0</v>
      </c>
      <c r="AU289" s="529">
        <v>0</v>
      </c>
      <c r="AV289" s="529">
        <v>469687.73504916095</v>
      </c>
      <c r="AW289" s="529">
        <v>469687.73504916095</v>
      </c>
      <c r="AX289" s="529">
        <v>0</v>
      </c>
      <c r="AY289" s="116">
        <v>0</v>
      </c>
      <c r="AZ289" s="42"/>
      <c r="BA289" s="529">
        <v>0</v>
      </c>
      <c r="BB289" s="529">
        <v>0</v>
      </c>
      <c r="BC289" s="529">
        <v>0</v>
      </c>
      <c r="BD289" s="529">
        <v>0</v>
      </c>
      <c r="BE289" s="529">
        <v>0</v>
      </c>
      <c r="BF289" s="529">
        <v>0</v>
      </c>
      <c r="BG289" s="529">
        <v>0</v>
      </c>
      <c r="BH289" s="529">
        <v>0</v>
      </c>
      <c r="BI289" s="529">
        <v>0</v>
      </c>
      <c r="BJ289" s="529">
        <v>563625.28205899312</v>
      </c>
      <c r="BK289" s="529">
        <v>563625.28205899312</v>
      </c>
      <c r="BL289" s="42" t="s">
        <v>7188</v>
      </c>
      <c r="BM289" s="350" t="s">
        <v>7453</v>
      </c>
      <c r="BS289" s="42"/>
      <c r="BT289" s="42"/>
      <c r="BU289" s="42"/>
      <c r="BV289" s="42"/>
      <c r="BW289" s="42"/>
      <c r="BX289" s="42"/>
      <c r="BY289" s="42"/>
      <c r="BZ289" s="42"/>
      <c r="CA289" s="42"/>
      <c r="CB289" s="42"/>
      <c r="CC289" s="42"/>
      <c r="CD289" s="42"/>
      <c r="CE289" s="42"/>
      <c r="CF289" s="42"/>
    </row>
    <row r="290" spans="1:84" ht="26">
      <c r="A290" s="424" t="s">
        <v>6424</v>
      </c>
      <c r="B290" s="42" t="s">
        <v>15</v>
      </c>
      <c r="C290" s="42"/>
      <c r="D290" s="42"/>
      <c r="E290" s="42"/>
      <c r="F290" s="513" t="s">
        <v>6444</v>
      </c>
      <c r="G290" s="412" t="s">
        <v>6445</v>
      </c>
      <c r="H290" s="28" t="s">
        <v>6442</v>
      </c>
      <c r="I290" s="28" t="s">
        <v>6428</v>
      </c>
      <c r="J290" s="106" t="s">
        <v>2277</v>
      </c>
      <c r="K290" s="28" t="s">
        <v>6446</v>
      </c>
      <c r="L290" s="452">
        <v>0.23151627363219807</v>
      </c>
      <c r="M290" s="452">
        <v>0.56848372636780198</v>
      </c>
      <c r="N290" s="452">
        <v>0.2</v>
      </c>
      <c r="O290" s="387">
        <v>0.37775068947753887</v>
      </c>
      <c r="P290" s="387">
        <v>0.8</v>
      </c>
      <c r="Q290" s="387">
        <v>0.68887534473876944</v>
      </c>
      <c r="R290" s="42">
        <v>2043</v>
      </c>
      <c r="S290" s="422">
        <v>0</v>
      </c>
      <c r="T290" s="422">
        <v>0</v>
      </c>
      <c r="U290" s="422">
        <v>0</v>
      </c>
      <c r="V290" s="422">
        <v>0</v>
      </c>
      <c r="W290" s="422">
        <v>0</v>
      </c>
      <c r="X290" s="422">
        <v>0</v>
      </c>
      <c r="Y290" s="422">
        <v>0</v>
      </c>
      <c r="Z290" s="422">
        <v>0</v>
      </c>
      <c r="AA290" s="422">
        <v>0</v>
      </c>
      <c r="AB290" s="422">
        <v>-765000</v>
      </c>
      <c r="AC290" s="296">
        <v>-765000</v>
      </c>
      <c r="AD290" s="110"/>
      <c r="AF290" s="42" t="s">
        <v>586</v>
      </c>
      <c r="AG290" s="110">
        <v>0</v>
      </c>
      <c r="AH290" s="110">
        <v>-765000</v>
      </c>
      <c r="AI290" s="42" t="s">
        <v>764</v>
      </c>
      <c r="AJ290" s="112">
        <v>0.45454545454545453</v>
      </c>
      <c r="AK290" s="112">
        <v>0.54545454545454541</v>
      </c>
      <c r="AL290" s="529">
        <v>-238010.36127484139</v>
      </c>
      <c r="AM290" s="529">
        <v>0</v>
      </c>
      <c r="AN290" s="529">
        <v>0</v>
      </c>
      <c r="AO290" s="529">
        <v>0</v>
      </c>
      <c r="AP290" s="529">
        <v>0</v>
      </c>
      <c r="AQ290" s="529">
        <v>0</v>
      </c>
      <c r="AR290" s="529">
        <v>0</v>
      </c>
      <c r="AS290" s="529">
        <v>0</v>
      </c>
      <c r="AT290" s="529">
        <v>0</v>
      </c>
      <c r="AU290" s="529">
        <v>0</v>
      </c>
      <c r="AV290" s="529">
        <v>-239540.74487507209</v>
      </c>
      <c r="AW290" s="529">
        <v>-239540.74487507209</v>
      </c>
      <c r="AX290" s="529">
        <v>0</v>
      </c>
      <c r="AY290" s="116">
        <v>0</v>
      </c>
      <c r="AZ290" s="42"/>
      <c r="BA290" s="529">
        <v>0</v>
      </c>
      <c r="BB290" s="529">
        <v>0</v>
      </c>
      <c r="BC290" s="529">
        <v>0</v>
      </c>
      <c r="BD290" s="529">
        <v>0</v>
      </c>
      <c r="BE290" s="529">
        <v>0</v>
      </c>
      <c r="BF290" s="529">
        <v>0</v>
      </c>
      <c r="BG290" s="529">
        <v>0</v>
      </c>
      <c r="BH290" s="529">
        <v>0</v>
      </c>
      <c r="BI290" s="529">
        <v>0</v>
      </c>
      <c r="BJ290" s="529">
        <v>-287448.89385008649</v>
      </c>
      <c r="BK290" s="529">
        <v>-287448.89385008649</v>
      </c>
      <c r="BL290" s="42" t="s">
        <v>7188</v>
      </c>
      <c r="BM290" s="350" t="s">
        <v>7453</v>
      </c>
      <c r="BS290" s="42"/>
      <c r="BT290" s="42"/>
      <c r="BU290" s="42"/>
      <c r="BV290" s="42"/>
      <c r="BW290" s="42"/>
      <c r="BX290" s="42"/>
      <c r="BY290" s="42"/>
      <c r="BZ290" s="42"/>
      <c r="CA290" s="42"/>
      <c r="CB290" s="42"/>
      <c r="CC290" s="42"/>
      <c r="CD290" s="42"/>
      <c r="CE290" s="42"/>
      <c r="CF290" s="42"/>
    </row>
    <row r="291" spans="1:84" ht="26">
      <c r="A291" s="424" t="s">
        <v>6424</v>
      </c>
      <c r="B291" s="42" t="s">
        <v>15</v>
      </c>
      <c r="C291" s="42"/>
      <c r="D291" s="42"/>
      <c r="E291" s="42"/>
      <c r="F291" s="514" t="s">
        <v>6444</v>
      </c>
      <c r="G291" s="28" t="s">
        <v>6445</v>
      </c>
      <c r="H291" s="28" t="s">
        <v>6442</v>
      </c>
      <c r="I291" s="28" t="s">
        <v>6428</v>
      </c>
      <c r="J291" s="106" t="s">
        <v>2277</v>
      </c>
      <c r="K291" s="28" t="s">
        <v>6446</v>
      </c>
      <c r="L291" s="387">
        <v>0.23151627363219807</v>
      </c>
      <c r="M291" s="387">
        <v>0.56848372636780198</v>
      </c>
      <c r="N291" s="387">
        <v>0.2</v>
      </c>
      <c r="O291" s="387">
        <v>0.37775068947753887</v>
      </c>
      <c r="P291" s="387">
        <v>0.8</v>
      </c>
      <c r="Q291" s="387">
        <v>0.68887534473876944</v>
      </c>
      <c r="R291" s="42">
        <v>2043</v>
      </c>
      <c r="S291" s="455">
        <v>0</v>
      </c>
      <c r="T291" s="455">
        <v>0</v>
      </c>
      <c r="U291" s="455">
        <v>0</v>
      </c>
      <c r="V291" s="455">
        <v>0</v>
      </c>
      <c r="W291" s="455">
        <v>0</v>
      </c>
      <c r="X291" s="455">
        <v>-1530000</v>
      </c>
      <c r="Y291" s="455">
        <v>0</v>
      </c>
      <c r="Z291" s="455">
        <v>0</v>
      </c>
      <c r="AA291" s="455">
        <v>0</v>
      </c>
      <c r="AB291" s="455">
        <v>0</v>
      </c>
      <c r="AC291" s="296">
        <v>-1530000</v>
      </c>
      <c r="AD291" s="110"/>
      <c r="AF291" s="42" t="s">
        <v>586</v>
      </c>
      <c r="AG291" s="110">
        <v>0</v>
      </c>
      <c r="AH291" s="110">
        <v>-1530000</v>
      </c>
      <c r="AI291" s="42" t="s">
        <v>764</v>
      </c>
      <c r="AJ291" s="112">
        <v>0.45454545454545453</v>
      </c>
      <c r="AK291" s="112">
        <v>0.54545454545454541</v>
      </c>
      <c r="AL291" s="529">
        <v>-476020.72254968277</v>
      </c>
      <c r="AM291" s="529">
        <v>0</v>
      </c>
      <c r="AN291" s="529">
        <v>0</v>
      </c>
      <c r="AO291" s="529">
        <v>0</v>
      </c>
      <c r="AP291" s="529">
        <v>0</v>
      </c>
      <c r="AQ291" s="529">
        <v>0</v>
      </c>
      <c r="AR291" s="529">
        <v>-479081.48975014419</v>
      </c>
      <c r="AS291" s="529">
        <v>0</v>
      </c>
      <c r="AT291" s="529">
        <v>0</v>
      </c>
      <c r="AU291" s="529">
        <v>0</v>
      </c>
      <c r="AV291" s="529">
        <v>0</v>
      </c>
      <c r="AW291" s="529">
        <v>-479081.48975014419</v>
      </c>
      <c r="AX291" s="529">
        <v>0</v>
      </c>
      <c r="AY291" s="116">
        <v>0</v>
      </c>
      <c r="AZ291" s="42"/>
      <c r="BA291" s="529">
        <v>0</v>
      </c>
      <c r="BB291" s="529">
        <v>0</v>
      </c>
      <c r="BC291" s="529">
        <v>0</v>
      </c>
      <c r="BD291" s="529">
        <v>0</v>
      </c>
      <c r="BE291" s="529">
        <v>0</v>
      </c>
      <c r="BF291" s="529">
        <v>-574897.78770017298</v>
      </c>
      <c r="BG291" s="529">
        <v>0</v>
      </c>
      <c r="BH291" s="529">
        <v>0</v>
      </c>
      <c r="BI291" s="529">
        <v>0</v>
      </c>
      <c r="BJ291" s="529">
        <v>0</v>
      </c>
      <c r="BK291" s="529">
        <v>-574897.78770017298</v>
      </c>
      <c r="BL291" s="42" t="s">
        <v>7188</v>
      </c>
      <c r="BM291" s="350" t="s">
        <v>7453</v>
      </c>
      <c r="BS291" s="42"/>
      <c r="BT291" s="42"/>
      <c r="BU291" s="42"/>
      <c r="BV291" s="42"/>
      <c r="BW291" s="42"/>
      <c r="BX291" s="42"/>
      <c r="BY291" s="42"/>
      <c r="BZ291" s="42"/>
      <c r="CA291" s="42"/>
      <c r="CB291" s="42"/>
      <c r="CC291" s="42"/>
      <c r="CD291" s="42"/>
      <c r="CE291" s="42"/>
      <c r="CF291" s="42"/>
    </row>
    <row r="292" spans="1:84" ht="26">
      <c r="A292" s="424" t="s">
        <v>6424</v>
      </c>
      <c r="B292" s="42" t="s">
        <v>15</v>
      </c>
      <c r="C292" s="42"/>
      <c r="D292" s="42"/>
      <c r="E292" s="42"/>
      <c r="F292" s="513" t="s">
        <v>6444</v>
      </c>
      <c r="G292" s="412" t="s">
        <v>6445</v>
      </c>
      <c r="H292" s="28" t="s">
        <v>6442</v>
      </c>
      <c r="I292" s="28" t="s">
        <v>6428</v>
      </c>
      <c r="J292" s="106" t="s">
        <v>2277</v>
      </c>
      <c r="K292" s="28" t="s">
        <v>6446</v>
      </c>
      <c r="L292" s="387">
        <v>0.23151627363219807</v>
      </c>
      <c r="M292" s="387">
        <v>0.56848372636780198</v>
      </c>
      <c r="N292" s="387">
        <v>0.2</v>
      </c>
      <c r="O292" s="387">
        <v>0.37775068947753887</v>
      </c>
      <c r="P292" s="387">
        <v>0.8</v>
      </c>
      <c r="Q292" s="387">
        <v>0.68887534473876944</v>
      </c>
      <c r="R292" s="42">
        <v>2043</v>
      </c>
      <c r="S292" s="455">
        <v>0</v>
      </c>
      <c r="T292" s="455">
        <v>0</v>
      </c>
      <c r="U292" s="455">
        <v>0</v>
      </c>
      <c r="V292" s="455">
        <v>0</v>
      </c>
      <c r="W292" s="455">
        <v>0</v>
      </c>
      <c r="X292" s="455">
        <v>3000000</v>
      </c>
      <c r="Y292" s="455">
        <v>0</v>
      </c>
      <c r="Z292" s="455">
        <v>0</v>
      </c>
      <c r="AA292" s="455">
        <v>0</v>
      </c>
      <c r="AB292" s="455">
        <v>0</v>
      </c>
      <c r="AC292" s="296">
        <v>3000000</v>
      </c>
      <c r="AD292" s="110"/>
      <c r="AF292" s="42" t="s">
        <v>586</v>
      </c>
      <c r="AG292" s="110">
        <v>0</v>
      </c>
      <c r="AH292" s="110">
        <v>3000000</v>
      </c>
      <c r="AI292" s="42" t="s">
        <v>764</v>
      </c>
      <c r="AJ292" s="112">
        <v>0.45454545454545453</v>
      </c>
      <c r="AK292" s="112">
        <v>0.54545454545454541</v>
      </c>
      <c r="AL292" s="529">
        <v>933373.96578369173</v>
      </c>
      <c r="AM292" s="529">
        <v>0</v>
      </c>
      <c r="AN292" s="529">
        <v>0</v>
      </c>
      <c r="AO292" s="529">
        <v>0</v>
      </c>
      <c r="AP292" s="529">
        <v>0</v>
      </c>
      <c r="AQ292" s="529">
        <v>0</v>
      </c>
      <c r="AR292" s="529">
        <v>939375.47009832191</v>
      </c>
      <c r="AS292" s="529">
        <v>0</v>
      </c>
      <c r="AT292" s="529">
        <v>0</v>
      </c>
      <c r="AU292" s="529">
        <v>0</v>
      </c>
      <c r="AV292" s="529">
        <v>0</v>
      </c>
      <c r="AW292" s="529">
        <v>939375.47009832191</v>
      </c>
      <c r="AX292" s="529">
        <v>0</v>
      </c>
      <c r="AY292" s="116">
        <v>0</v>
      </c>
      <c r="AZ292" s="42"/>
      <c r="BA292" s="529">
        <v>0</v>
      </c>
      <c r="BB292" s="529">
        <v>0</v>
      </c>
      <c r="BC292" s="529">
        <v>0</v>
      </c>
      <c r="BD292" s="529">
        <v>0</v>
      </c>
      <c r="BE292" s="529">
        <v>0</v>
      </c>
      <c r="BF292" s="529">
        <v>1127250.5641179862</v>
      </c>
      <c r="BG292" s="529">
        <v>0</v>
      </c>
      <c r="BH292" s="529">
        <v>0</v>
      </c>
      <c r="BI292" s="529">
        <v>0</v>
      </c>
      <c r="BJ292" s="529">
        <v>0</v>
      </c>
      <c r="BK292" s="529">
        <v>1127250.5641179862</v>
      </c>
      <c r="BL292" s="42" t="s">
        <v>7188</v>
      </c>
      <c r="BM292" s="350" t="s">
        <v>7453</v>
      </c>
      <c r="BS292" s="42"/>
      <c r="BT292" s="42"/>
      <c r="BU292" s="42"/>
      <c r="BV292" s="42"/>
      <c r="BW292" s="42"/>
      <c r="BX292" s="42"/>
      <c r="BY292" s="42"/>
      <c r="BZ292" s="42"/>
      <c r="CA292" s="42"/>
      <c r="CB292" s="42"/>
      <c r="CC292" s="42"/>
      <c r="CD292" s="42"/>
      <c r="CE292" s="42"/>
      <c r="CF292" s="42"/>
    </row>
    <row r="293" spans="1:84" ht="26">
      <c r="A293" s="424" t="s">
        <v>6424</v>
      </c>
      <c r="B293" s="42" t="s">
        <v>15</v>
      </c>
      <c r="C293" s="42"/>
      <c r="D293" s="42"/>
      <c r="E293" s="42"/>
      <c r="F293" s="513" t="s">
        <v>6444</v>
      </c>
      <c r="G293" s="412" t="s">
        <v>6445</v>
      </c>
      <c r="H293" s="28" t="s">
        <v>6442</v>
      </c>
      <c r="I293" s="28" t="s">
        <v>6428</v>
      </c>
      <c r="J293" s="106" t="s">
        <v>2277</v>
      </c>
      <c r="K293" s="28" t="s">
        <v>6446</v>
      </c>
      <c r="L293" s="387"/>
      <c r="M293" s="387"/>
      <c r="N293" s="387"/>
      <c r="O293" s="387">
        <v>0.35414127138519269</v>
      </c>
      <c r="P293" s="387">
        <v>0.75</v>
      </c>
      <c r="Q293" s="387">
        <v>0.6770706356925964</v>
      </c>
      <c r="R293" s="42">
        <v>2043</v>
      </c>
      <c r="S293" s="455">
        <v>0</v>
      </c>
      <c r="T293" s="455">
        <v>0</v>
      </c>
      <c r="U293" s="455">
        <v>0</v>
      </c>
      <c r="V293" s="455">
        <v>0</v>
      </c>
      <c r="W293" s="455">
        <v>0</v>
      </c>
      <c r="X293" s="455">
        <v>0</v>
      </c>
      <c r="Y293" s="455">
        <v>0</v>
      </c>
      <c r="Z293" s="455">
        <v>0</v>
      </c>
      <c r="AA293" s="455">
        <v>0</v>
      </c>
      <c r="AB293" s="455">
        <v>-1361700</v>
      </c>
      <c r="AC293" s="296">
        <v>-1361700</v>
      </c>
      <c r="AD293" s="110"/>
      <c r="AF293" s="42" t="s">
        <v>586</v>
      </c>
      <c r="AG293" s="110">
        <v>0</v>
      </c>
      <c r="AH293" s="110">
        <v>-1361700</v>
      </c>
      <c r="AI293" s="42" t="s">
        <v>764</v>
      </c>
      <c r="AJ293" s="112">
        <v>0.45454545454545453</v>
      </c>
      <c r="AK293" s="112">
        <v>0.54545454545454541</v>
      </c>
      <c r="AL293" s="529">
        <v>-439732.9153773915</v>
      </c>
      <c r="AM293" s="529">
        <v>0</v>
      </c>
      <c r="AN293" s="529">
        <v>0</v>
      </c>
      <c r="AO293" s="529">
        <v>0</v>
      </c>
      <c r="AP293" s="529">
        <v>0</v>
      </c>
      <c r="AQ293" s="529">
        <v>0</v>
      </c>
      <c r="AR293" s="529">
        <v>0</v>
      </c>
      <c r="AS293" s="529">
        <v>0</v>
      </c>
      <c r="AT293" s="529">
        <v>0</v>
      </c>
      <c r="AU293" s="529">
        <v>0</v>
      </c>
      <c r="AV293" s="529">
        <v>-419075.94755573111</v>
      </c>
      <c r="AW293" s="529">
        <v>-419075.94755573111</v>
      </c>
      <c r="AX293" s="529">
        <v>0</v>
      </c>
      <c r="AY293" s="116">
        <v>0</v>
      </c>
      <c r="AZ293" s="42"/>
      <c r="BA293" s="529">
        <v>0</v>
      </c>
      <c r="BB293" s="529">
        <v>0</v>
      </c>
      <c r="BC293" s="529">
        <v>0</v>
      </c>
      <c r="BD293" s="529">
        <v>0</v>
      </c>
      <c r="BE293" s="529">
        <v>0</v>
      </c>
      <c r="BF293" s="529">
        <v>0</v>
      </c>
      <c r="BG293" s="529">
        <v>0</v>
      </c>
      <c r="BH293" s="529">
        <v>0</v>
      </c>
      <c r="BI293" s="529">
        <v>0</v>
      </c>
      <c r="BJ293" s="529">
        <v>-502891.13706687733</v>
      </c>
      <c r="BK293" s="529">
        <v>-502891.13706687733</v>
      </c>
      <c r="BL293" s="42" t="s">
        <v>7188</v>
      </c>
      <c r="BM293" s="350" t="s">
        <v>7428</v>
      </c>
      <c r="BS293" s="42"/>
      <c r="BT293" s="42"/>
      <c r="BU293" s="42"/>
      <c r="BV293" s="42"/>
      <c r="BW293" s="42"/>
      <c r="BX293" s="42"/>
      <c r="BY293" s="42"/>
      <c r="BZ293" s="42"/>
      <c r="CA293" s="42"/>
      <c r="CB293" s="42"/>
      <c r="CC293" s="42"/>
      <c r="CD293" s="42"/>
      <c r="CE293" s="42"/>
      <c r="CF293" s="42"/>
    </row>
    <row r="294" spans="1:84" ht="26">
      <c r="A294" s="424" t="s">
        <v>6424</v>
      </c>
      <c r="B294" s="42" t="s">
        <v>15</v>
      </c>
      <c r="C294" s="42"/>
      <c r="D294" s="42"/>
      <c r="E294" s="42"/>
      <c r="F294" s="513" t="s">
        <v>6444</v>
      </c>
      <c r="G294" s="412" t="s">
        <v>6445</v>
      </c>
      <c r="H294" s="28" t="s">
        <v>6442</v>
      </c>
      <c r="I294" s="28" t="s">
        <v>6428</v>
      </c>
      <c r="J294" s="106" t="s">
        <v>2277</v>
      </c>
      <c r="K294" s="28" t="s">
        <v>6446</v>
      </c>
      <c r="L294" s="387"/>
      <c r="M294" s="387"/>
      <c r="N294" s="387"/>
      <c r="O294" s="387">
        <v>0.35414127138519269</v>
      </c>
      <c r="P294" s="387">
        <v>0.75</v>
      </c>
      <c r="Q294" s="387">
        <v>0.6770706356925964</v>
      </c>
      <c r="R294" s="42">
        <v>2043</v>
      </c>
      <c r="S294" s="455">
        <v>0</v>
      </c>
      <c r="T294" s="455">
        <v>0</v>
      </c>
      <c r="U294" s="455">
        <v>0</v>
      </c>
      <c r="V294" s="455">
        <v>0</v>
      </c>
      <c r="W294" s="455">
        <v>0</v>
      </c>
      <c r="X294" s="455">
        <v>0</v>
      </c>
      <c r="Y294" s="455">
        <v>0</v>
      </c>
      <c r="Z294" s="455">
        <v>0</v>
      </c>
      <c r="AA294" s="455">
        <v>0</v>
      </c>
      <c r="AB294" s="455">
        <v>2670000</v>
      </c>
      <c r="AC294" s="296">
        <v>2670000</v>
      </c>
      <c r="AD294" s="110"/>
      <c r="AF294" s="42" t="s">
        <v>586</v>
      </c>
      <c r="AG294" s="110">
        <v>0</v>
      </c>
      <c r="AH294" s="110">
        <v>2670000</v>
      </c>
      <c r="AI294" s="42" t="s">
        <v>764</v>
      </c>
      <c r="AJ294" s="112">
        <v>0.45454545454545453</v>
      </c>
      <c r="AK294" s="112">
        <v>0.54545454545454541</v>
      </c>
      <c r="AL294" s="529">
        <v>862221.40270076762</v>
      </c>
      <c r="AM294" s="529">
        <v>0</v>
      </c>
      <c r="AN294" s="529">
        <v>0</v>
      </c>
      <c r="AO294" s="529">
        <v>0</v>
      </c>
      <c r="AP294" s="529">
        <v>0</v>
      </c>
      <c r="AQ294" s="529">
        <v>0</v>
      </c>
      <c r="AR294" s="529">
        <v>0</v>
      </c>
      <c r="AS294" s="529">
        <v>0</v>
      </c>
      <c r="AT294" s="529">
        <v>0</v>
      </c>
      <c r="AU294" s="529">
        <v>0</v>
      </c>
      <c r="AV294" s="529">
        <v>821717.54422692372</v>
      </c>
      <c r="AW294" s="529">
        <v>821717.54422692372</v>
      </c>
      <c r="AX294" s="529">
        <v>0</v>
      </c>
      <c r="AY294" s="116">
        <v>0</v>
      </c>
      <c r="AZ294" s="42"/>
      <c r="BA294" s="529">
        <v>0</v>
      </c>
      <c r="BB294" s="529">
        <v>0</v>
      </c>
      <c r="BC294" s="529">
        <v>0</v>
      </c>
      <c r="BD294" s="529">
        <v>0</v>
      </c>
      <c r="BE294" s="529">
        <v>0</v>
      </c>
      <c r="BF294" s="529">
        <v>0</v>
      </c>
      <c r="BG294" s="529">
        <v>0</v>
      </c>
      <c r="BH294" s="529">
        <v>0</v>
      </c>
      <c r="BI294" s="529">
        <v>0</v>
      </c>
      <c r="BJ294" s="529">
        <v>986061.05307230854</v>
      </c>
      <c r="BK294" s="529">
        <v>986061.05307230854</v>
      </c>
      <c r="BL294" s="42" t="s">
        <v>7188</v>
      </c>
      <c r="BM294" s="350" t="s">
        <v>7428</v>
      </c>
      <c r="BS294" s="42"/>
      <c r="BT294" s="42"/>
      <c r="BU294" s="42"/>
      <c r="BV294" s="42"/>
      <c r="BW294" s="42"/>
      <c r="BX294" s="42"/>
      <c r="BY294" s="42"/>
      <c r="BZ294" s="42"/>
      <c r="CA294" s="42"/>
      <c r="CB294" s="42"/>
      <c r="CC294" s="42"/>
      <c r="CD294" s="42"/>
      <c r="CE294" s="42"/>
      <c r="CF294" s="42"/>
    </row>
    <row r="295" spans="1:84" ht="26">
      <c r="A295" s="424" t="s">
        <v>6424</v>
      </c>
      <c r="B295" s="42" t="s">
        <v>15</v>
      </c>
      <c r="C295" s="42"/>
      <c r="D295" s="42"/>
      <c r="E295" s="42"/>
      <c r="F295" s="513" t="s">
        <v>6444</v>
      </c>
      <c r="G295" s="412" t="s">
        <v>6445</v>
      </c>
      <c r="H295" s="28" t="s">
        <v>6442</v>
      </c>
      <c r="I295" s="28" t="s">
        <v>6428</v>
      </c>
      <c r="J295" s="106" t="s">
        <v>2277</v>
      </c>
      <c r="K295" s="28" t="s">
        <v>6446</v>
      </c>
      <c r="L295" s="387">
        <v>0.33289279510208114</v>
      </c>
      <c r="M295" s="387">
        <v>0.37210720489791888</v>
      </c>
      <c r="N295" s="387">
        <v>0.29499999999999998</v>
      </c>
      <c r="O295" s="387">
        <v>0.33289279510208114</v>
      </c>
      <c r="P295" s="387">
        <v>0.70500000000000007</v>
      </c>
      <c r="Q295" s="387">
        <v>0.66644639755104063</v>
      </c>
      <c r="R295" s="42">
        <v>2043</v>
      </c>
      <c r="S295" s="455">
        <v>0</v>
      </c>
      <c r="T295" s="455">
        <v>0</v>
      </c>
      <c r="U295" s="455">
        <v>0</v>
      </c>
      <c r="V295" s="455">
        <v>0</v>
      </c>
      <c r="W295" s="455">
        <v>0</v>
      </c>
      <c r="X295" s="455">
        <v>-2636700</v>
      </c>
      <c r="Y295" s="455">
        <v>-2636700</v>
      </c>
      <c r="Z295" s="455">
        <v>0</v>
      </c>
      <c r="AA295" s="455">
        <v>0</v>
      </c>
      <c r="AB295" s="455">
        <v>0</v>
      </c>
      <c r="AC295" s="296">
        <v>-5273400</v>
      </c>
      <c r="AD295" s="110"/>
      <c r="AF295" s="42" t="s">
        <v>586</v>
      </c>
      <c r="AG295" s="110">
        <v>0</v>
      </c>
      <c r="AH295" s="110">
        <v>-5273400</v>
      </c>
      <c r="AI295" s="42" t="s">
        <v>764</v>
      </c>
      <c r="AJ295" s="112">
        <v>0.45454545454545453</v>
      </c>
      <c r="AK295" s="112">
        <v>0.54545454545454541</v>
      </c>
      <c r="AL295" s="529">
        <v>-1758961.5671543423</v>
      </c>
      <c r="AM295" s="529">
        <v>0</v>
      </c>
      <c r="AN295" s="529">
        <v>0</v>
      </c>
      <c r="AO295" s="529">
        <v>0</v>
      </c>
      <c r="AP295" s="529">
        <v>0</v>
      </c>
      <c r="AQ295" s="529">
        <v>0</v>
      </c>
      <c r="AR295" s="529">
        <v>-798736.00746492215</v>
      </c>
      <c r="AS295" s="529">
        <v>-798736.00746492215</v>
      </c>
      <c r="AT295" s="529">
        <v>0</v>
      </c>
      <c r="AU295" s="529">
        <v>0</v>
      </c>
      <c r="AV295" s="529">
        <v>0</v>
      </c>
      <c r="AW295" s="529">
        <v>-1597472.0149298443</v>
      </c>
      <c r="AX295" s="529">
        <v>0</v>
      </c>
      <c r="AY295" s="116">
        <v>0</v>
      </c>
      <c r="AZ295" s="42"/>
      <c r="BA295" s="529">
        <v>0</v>
      </c>
      <c r="BB295" s="529">
        <v>0</v>
      </c>
      <c r="BC295" s="529">
        <v>0</v>
      </c>
      <c r="BD295" s="529">
        <v>0</v>
      </c>
      <c r="BE295" s="529">
        <v>0</v>
      </c>
      <c r="BF295" s="529">
        <v>-958483.20895790658</v>
      </c>
      <c r="BG295" s="529">
        <v>-958483.20895790658</v>
      </c>
      <c r="BH295" s="529">
        <v>0</v>
      </c>
      <c r="BI295" s="529">
        <v>0</v>
      </c>
      <c r="BJ295" s="529">
        <v>0</v>
      </c>
      <c r="BK295" s="529">
        <v>-1916966.4179158132</v>
      </c>
      <c r="BL295" s="42" t="s">
        <v>7188</v>
      </c>
      <c r="BM295" s="350" t="s">
        <v>7454</v>
      </c>
      <c r="BS295" s="42"/>
      <c r="BT295" s="42"/>
      <c r="BU295" s="42"/>
      <c r="BV295" s="42"/>
      <c r="BW295" s="42"/>
      <c r="BX295" s="42"/>
      <c r="BY295" s="42"/>
      <c r="BZ295" s="42"/>
      <c r="CA295" s="42"/>
      <c r="CB295" s="42"/>
      <c r="CC295" s="42"/>
      <c r="CD295" s="42"/>
      <c r="CE295" s="42"/>
      <c r="CF295" s="42"/>
    </row>
    <row r="296" spans="1:84" ht="26.5" thickBot="1">
      <c r="A296" s="424" t="s">
        <v>6424</v>
      </c>
      <c r="B296" s="42" t="s">
        <v>15</v>
      </c>
      <c r="C296" s="42"/>
      <c r="D296" s="42"/>
      <c r="E296" s="42"/>
      <c r="F296" s="513" t="s">
        <v>6444</v>
      </c>
      <c r="G296" s="412" t="s">
        <v>6445</v>
      </c>
      <c r="H296" s="28" t="s">
        <v>6442</v>
      </c>
      <c r="I296" s="28" t="s">
        <v>6428</v>
      </c>
      <c r="J296" s="106" t="s">
        <v>2277</v>
      </c>
      <c r="K296" s="28" t="s">
        <v>6446</v>
      </c>
      <c r="L296" s="387">
        <v>0.33289279510208114</v>
      </c>
      <c r="M296" s="387">
        <v>0.37210720489791888</v>
      </c>
      <c r="N296" s="387">
        <v>0.29499999999999998</v>
      </c>
      <c r="O296" s="387">
        <v>0.33289279510208114</v>
      </c>
      <c r="P296" s="387">
        <v>0.70500000000000007</v>
      </c>
      <c r="Q296" s="387">
        <v>0.66644639755104063</v>
      </c>
      <c r="R296" s="42">
        <v>2043</v>
      </c>
      <c r="S296" s="455">
        <v>0</v>
      </c>
      <c r="T296" s="455">
        <v>0</v>
      </c>
      <c r="U296" s="455">
        <v>0</v>
      </c>
      <c r="V296" s="455">
        <v>0</v>
      </c>
      <c r="W296" s="455">
        <v>0</v>
      </c>
      <c r="X296" s="455">
        <v>5170000</v>
      </c>
      <c r="Y296" s="455">
        <v>5170000</v>
      </c>
      <c r="Z296" s="455">
        <v>0</v>
      </c>
      <c r="AA296" s="455">
        <v>0</v>
      </c>
      <c r="AB296" s="455">
        <v>0</v>
      </c>
      <c r="AC296" s="296">
        <v>10340000</v>
      </c>
      <c r="AD296" s="110"/>
      <c r="AF296" s="42" t="s">
        <v>586</v>
      </c>
      <c r="AG296" s="110">
        <v>0</v>
      </c>
      <c r="AH296" s="110">
        <v>10340000</v>
      </c>
      <c r="AI296" s="42" t="s">
        <v>764</v>
      </c>
      <c r="AJ296" s="112">
        <v>0.45454545454545453</v>
      </c>
      <c r="AK296" s="112">
        <v>0.54545454545454541</v>
      </c>
      <c r="AL296" s="529">
        <v>3448944.2493222398</v>
      </c>
      <c r="AM296" s="529">
        <v>0</v>
      </c>
      <c r="AN296" s="529">
        <v>0</v>
      </c>
      <c r="AO296" s="529">
        <v>0</v>
      </c>
      <c r="AP296" s="529">
        <v>0</v>
      </c>
      <c r="AQ296" s="529">
        <v>0</v>
      </c>
      <c r="AR296" s="529">
        <v>1566149.0342449453</v>
      </c>
      <c r="AS296" s="529">
        <v>1566149.0342449453</v>
      </c>
      <c r="AT296" s="529">
        <v>0</v>
      </c>
      <c r="AU296" s="529">
        <v>0</v>
      </c>
      <c r="AV296" s="529">
        <v>0</v>
      </c>
      <c r="AW296" s="529">
        <v>3132298.0684898905</v>
      </c>
      <c r="AX296" s="529">
        <v>0</v>
      </c>
      <c r="AY296" s="116">
        <v>0</v>
      </c>
      <c r="AZ296" s="42"/>
      <c r="BA296" s="529">
        <v>0</v>
      </c>
      <c r="BB296" s="529">
        <v>0</v>
      </c>
      <c r="BC296" s="529">
        <v>0</v>
      </c>
      <c r="BD296" s="529">
        <v>0</v>
      </c>
      <c r="BE296" s="529">
        <v>0</v>
      </c>
      <c r="BF296" s="529">
        <v>1879378.8410939344</v>
      </c>
      <c r="BG296" s="529">
        <v>1879378.8410939344</v>
      </c>
      <c r="BH296" s="529">
        <v>0</v>
      </c>
      <c r="BI296" s="529">
        <v>0</v>
      </c>
      <c r="BJ296" s="529">
        <v>0</v>
      </c>
      <c r="BK296" s="529">
        <v>3758757.6821878687</v>
      </c>
      <c r="BL296" s="42" t="s">
        <v>7188</v>
      </c>
      <c r="BM296" s="350" t="s">
        <v>7454</v>
      </c>
      <c r="BS296" s="42"/>
      <c r="BT296" s="42"/>
      <c r="BU296" s="42"/>
      <c r="BV296" s="42"/>
      <c r="BW296" s="42"/>
      <c r="BX296" s="42"/>
      <c r="BY296" s="42"/>
      <c r="BZ296" s="42"/>
      <c r="CA296" s="42"/>
      <c r="CB296" s="42"/>
      <c r="CC296" s="42"/>
      <c r="CD296" s="42"/>
      <c r="CE296" s="42"/>
      <c r="CF296" s="42"/>
    </row>
    <row r="297" spans="1:84" ht="39.5" thickBot="1">
      <c r="A297" s="424" t="s">
        <v>6424</v>
      </c>
      <c r="B297" s="42" t="s">
        <v>6430</v>
      </c>
      <c r="C297" s="42"/>
      <c r="D297" s="42"/>
      <c r="E297" s="42"/>
      <c r="F297" s="518" t="s">
        <v>6480</v>
      </c>
      <c r="G297" s="412" t="s">
        <v>6481</v>
      </c>
      <c r="H297" s="28" t="s">
        <v>1934</v>
      </c>
      <c r="I297" s="450" t="s">
        <v>6433</v>
      </c>
      <c r="J297" s="106" t="s">
        <v>6434</v>
      </c>
      <c r="K297" s="28" t="s">
        <v>6435</v>
      </c>
      <c r="L297" s="387"/>
      <c r="M297" s="387"/>
      <c r="N297" s="387"/>
      <c r="O297" s="387"/>
      <c r="P297" s="387"/>
      <c r="Q297" s="387">
        <v>0.27300000000000002</v>
      </c>
      <c r="R297" s="42">
        <v>2043</v>
      </c>
      <c r="S297" s="388">
        <v>-10500000</v>
      </c>
      <c r="T297" s="388">
        <v>-37520000</v>
      </c>
      <c r="U297" s="388">
        <v>-80500000</v>
      </c>
      <c r="V297" s="388">
        <v>-124249999.99999999</v>
      </c>
      <c r="W297" s="388">
        <v>-35980000</v>
      </c>
      <c r="X297" s="388">
        <v>0</v>
      </c>
      <c r="Y297" s="388">
        <v>0</v>
      </c>
      <c r="Z297" s="388">
        <v>0</v>
      </c>
      <c r="AA297" s="388">
        <v>0</v>
      </c>
      <c r="AB297" s="388">
        <v>0</v>
      </c>
      <c r="AC297" s="296">
        <v>-288750000</v>
      </c>
      <c r="AD297" s="110"/>
      <c r="AF297" s="42" t="s">
        <v>608</v>
      </c>
      <c r="AG297" s="110">
        <v>0</v>
      </c>
      <c r="AH297" s="110">
        <v>-288750000</v>
      </c>
      <c r="AI297" s="42" t="s">
        <v>765</v>
      </c>
      <c r="AJ297" s="112">
        <v>0.45454545454545453</v>
      </c>
      <c r="AK297" s="112">
        <v>0.54545454545454541</v>
      </c>
      <c r="AL297" s="529">
        <v>-209921250</v>
      </c>
      <c r="AM297" s="529">
        <v>-1302954.5454545454</v>
      </c>
      <c r="AN297" s="529">
        <v>-4655890.9090909092</v>
      </c>
      <c r="AO297" s="529">
        <v>-9989318.1818181816</v>
      </c>
      <c r="AP297" s="529">
        <v>-15418295.454545453</v>
      </c>
      <c r="AQ297" s="529">
        <v>-4464790.9090909092</v>
      </c>
      <c r="AR297" s="529">
        <v>0</v>
      </c>
      <c r="AS297" s="529">
        <v>0</v>
      </c>
      <c r="AT297" s="529">
        <v>0</v>
      </c>
      <c r="AU297" s="529">
        <v>0</v>
      </c>
      <c r="AV297" s="529">
        <v>0</v>
      </c>
      <c r="AW297" s="529">
        <v>-35831250</v>
      </c>
      <c r="AX297" s="529">
        <v>0</v>
      </c>
      <c r="AY297" s="116">
        <v>0</v>
      </c>
      <c r="AZ297" s="42"/>
      <c r="BA297" s="529">
        <v>-1563545.4545454544</v>
      </c>
      <c r="BB297" s="529">
        <v>-5587069.0909090908</v>
      </c>
      <c r="BC297" s="529">
        <v>-11987181.818181816</v>
      </c>
      <c r="BD297" s="529">
        <v>-18501954.545454543</v>
      </c>
      <c r="BE297" s="529">
        <v>-5357749.0909090908</v>
      </c>
      <c r="BF297" s="529">
        <v>0</v>
      </c>
      <c r="BG297" s="529">
        <v>0</v>
      </c>
      <c r="BH297" s="529">
        <v>0</v>
      </c>
      <c r="BI297" s="529">
        <v>0</v>
      </c>
      <c r="BJ297" s="529">
        <v>0</v>
      </c>
      <c r="BK297" s="529">
        <v>-42997500</v>
      </c>
      <c r="BL297" s="42" t="s">
        <v>7188</v>
      </c>
      <c r="BM297" s="350" t="s">
        <v>7455</v>
      </c>
      <c r="BS297" s="42"/>
      <c r="BT297" s="42"/>
      <c r="BU297" s="42"/>
      <c r="BV297" s="42"/>
      <c r="BW297" s="42"/>
      <c r="BX297" s="42"/>
      <c r="BY297" s="42"/>
      <c r="BZ297" s="42"/>
      <c r="CA297" s="42"/>
      <c r="CB297" s="42"/>
      <c r="CC297" s="42"/>
      <c r="CD297" s="42"/>
      <c r="CE297" s="42"/>
      <c r="CF297" s="42"/>
    </row>
    <row r="298" spans="1:84" ht="39">
      <c r="A298" s="424" t="s">
        <v>6424</v>
      </c>
      <c r="B298" s="42" t="s">
        <v>6430</v>
      </c>
      <c r="C298" s="42"/>
      <c r="D298" s="42"/>
      <c r="E298" s="42"/>
      <c r="F298" s="497" t="s">
        <v>6480</v>
      </c>
      <c r="G298" s="412" t="s">
        <v>6481</v>
      </c>
      <c r="H298" s="28" t="s">
        <v>1934</v>
      </c>
      <c r="I298" s="450" t="s">
        <v>6433</v>
      </c>
      <c r="J298" s="106" t="s">
        <v>6434</v>
      </c>
      <c r="K298" s="28" t="s">
        <v>6435</v>
      </c>
      <c r="L298" s="387"/>
      <c r="M298" s="387"/>
      <c r="N298" s="387"/>
      <c r="O298" s="387"/>
      <c r="P298" s="387"/>
      <c r="Q298" s="387">
        <v>0.27300000000000002</v>
      </c>
      <c r="R298" s="42">
        <v>2043</v>
      </c>
      <c r="S298" s="388">
        <v>15000000</v>
      </c>
      <c r="T298" s="388">
        <v>53600000</v>
      </c>
      <c r="U298" s="388">
        <v>115000000</v>
      </c>
      <c r="V298" s="388">
        <v>177500000</v>
      </c>
      <c r="W298" s="388">
        <v>51400000.000000007</v>
      </c>
      <c r="X298" s="388">
        <v>0</v>
      </c>
      <c r="Y298" s="388">
        <v>0</v>
      </c>
      <c r="Z298" s="388">
        <v>0</v>
      </c>
      <c r="AA298" s="388">
        <v>0</v>
      </c>
      <c r="AB298" s="388">
        <v>0</v>
      </c>
      <c r="AC298" s="296">
        <v>412500000</v>
      </c>
      <c r="AD298" s="110"/>
      <c r="AF298" s="42" t="s">
        <v>608</v>
      </c>
      <c r="AG298" s="110">
        <v>0</v>
      </c>
      <c r="AH298" s="110">
        <v>412500000</v>
      </c>
      <c r="AI298" s="42" t="s">
        <v>765</v>
      </c>
      <c r="AJ298" s="112">
        <v>0.45454545454545453</v>
      </c>
      <c r="AK298" s="112">
        <v>0.54545454545454541</v>
      </c>
      <c r="AL298" s="529">
        <v>299887500</v>
      </c>
      <c r="AM298" s="529">
        <v>1861363.6363636365</v>
      </c>
      <c r="AN298" s="529">
        <v>6651272.7272727275</v>
      </c>
      <c r="AO298" s="529">
        <v>14270454.545454547</v>
      </c>
      <c r="AP298" s="529">
        <v>22026136.363636363</v>
      </c>
      <c r="AQ298" s="529">
        <v>6378272.7272727285</v>
      </c>
      <c r="AR298" s="529">
        <v>0</v>
      </c>
      <c r="AS298" s="529">
        <v>0</v>
      </c>
      <c r="AT298" s="529">
        <v>0</v>
      </c>
      <c r="AU298" s="529">
        <v>0</v>
      </c>
      <c r="AV298" s="529">
        <v>0</v>
      </c>
      <c r="AW298" s="529">
        <v>51187500</v>
      </c>
      <c r="AX298" s="529">
        <v>0</v>
      </c>
      <c r="AY298" s="116">
        <v>0</v>
      </c>
      <c r="AZ298" s="42"/>
      <c r="BA298" s="529">
        <v>2233636.3636363638</v>
      </c>
      <c r="BB298" s="529">
        <v>7981527.2727272734</v>
      </c>
      <c r="BC298" s="529">
        <v>17124545.454545457</v>
      </c>
      <c r="BD298" s="529">
        <v>26431363.636363633</v>
      </c>
      <c r="BE298" s="529">
        <v>7653927.2727272743</v>
      </c>
      <c r="BF298" s="529">
        <v>0</v>
      </c>
      <c r="BG298" s="529">
        <v>0</v>
      </c>
      <c r="BH298" s="529">
        <v>0</v>
      </c>
      <c r="BI298" s="529">
        <v>0</v>
      </c>
      <c r="BJ298" s="529">
        <v>0</v>
      </c>
      <c r="BK298" s="529">
        <v>61425000</v>
      </c>
      <c r="BL298" s="42" t="s">
        <v>7188</v>
      </c>
      <c r="BM298" s="350" t="s">
        <v>7455</v>
      </c>
      <c r="BS298" s="42"/>
      <c r="BT298" s="42"/>
      <c r="BU298" s="42"/>
      <c r="BV298" s="42"/>
      <c r="BW298" s="42"/>
      <c r="BX298" s="42"/>
      <c r="BY298" s="42"/>
      <c r="BZ298" s="42"/>
      <c r="CA298" s="42"/>
      <c r="CB298" s="42"/>
      <c r="CC298" s="42"/>
      <c r="CD298" s="42"/>
      <c r="CE298" s="42"/>
      <c r="CF298" s="42"/>
    </row>
    <row r="299" spans="1:84" ht="39">
      <c r="A299" s="424" t="s">
        <v>6424</v>
      </c>
      <c r="B299" s="42" t="s">
        <v>6430</v>
      </c>
      <c r="C299" s="42"/>
      <c r="D299" s="42"/>
      <c r="E299" s="42"/>
      <c r="F299" s="517" t="s">
        <v>6482</v>
      </c>
      <c r="G299" s="28" t="s">
        <v>6483</v>
      </c>
      <c r="H299" s="28" t="s">
        <v>1934</v>
      </c>
      <c r="I299" s="450" t="s">
        <v>6433</v>
      </c>
      <c r="J299" s="106" t="s">
        <v>6434</v>
      </c>
      <c r="K299" s="28" t="s">
        <v>6435</v>
      </c>
      <c r="L299" s="387"/>
      <c r="M299" s="387"/>
      <c r="N299" s="387"/>
      <c r="O299" s="387"/>
      <c r="P299" s="387"/>
      <c r="Q299" s="387">
        <v>0.25</v>
      </c>
      <c r="R299" s="42">
        <v>2043</v>
      </c>
      <c r="S299" s="388">
        <v>-2550000</v>
      </c>
      <c r="T299" s="388">
        <v>0</v>
      </c>
      <c r="U299" s="388">
        <v>0</v>
      </c>
      <c r="V299" s="388">
        <v>0</v>
      </c>
      <c r="W299" s="388">
        <v>0</v>
      </c>
      <c r="X299" s="388">
        <v>0</v>
      </c>
      <c r="Y299" s="388">
        <v>0</v>
      </c>
      <c r="Z299" s="388">
        <v>0</v>
      </c>
      <c r="AA299" s="388">
        <v>0</v>
      </c>
      <c r="AB299" s="388">
        <v>0</v>
      </c>
      <c r="AC299" s="296">
        <v>-2550000</v>
      </c>
      <c r="AD299" s="110"/>
      <c r="AF299" s="42" t="s">
        <v>608</v>
      </c>
      <c r="AG299" s="110">
        <v>0</v>
      </c>
      <c r="AH299" s="110">
        <v>-2550000</v>
      </c>
      <c r="AI299" s="42" t="s">
        <v>765</v>
      </c>
      <c r="AJ299" s="112">
        <v>0.45454545454545453</v>
      </c>
      <c r="AK299" s="112">
        <v>0.54545454545454541</v>
      </c>
      <c r="AL299" s="529">
        <v>-1912500</v>
      </c>
      <c r="AM299" s="529">
        <v>-289772.72727272724</v>
      </c>
      <c r="AN299" s="529">
        <v>0</v>
      </c>
      <c r="AO299" s="529">
        <v>0</v>
      </c>
      <c r="AP299" s="529">
        <v>0</v>
      </c>
      <c r="AQ299" s="529">
        <v>0</v>
      </c>
      <c r="AR299" s="529">
        <v>0</v>
      </c>
      <c r="AS299" s="529">
        <v>0</v>
      </c>
      <c r="AT299" s="529">
        <v>0</v>
      </c>
      <c r="AU299" s="529">
        <v>0</v>
      </c>
      <c r="AV299" s="529">
        <v>0</v>
      </c>
      <c r="AW299" s="529">
        <v>-289772.72727272724</v>
      </c>
      <c r="AX299" s="529">
        <v>0</v>
      </c>
      <c r="AY299" s="116">
        <v>0</v>
      </c>
      <c r="AZ299" s="42"/>
      <c r="BA299" s="529">
        <v>-347727.27272727271</v>
      </c>
      <c r="BB299" s="529">
        <v>0</v>
      </c>
      <c r="BC299" s="529">
        <v>0</v>
      </c>
      <c r="BD299" s="529">
        <v>0</v>
      </c>
      <c r="BE299" s="529">
        <v>0</v>
      </c>
      <c r="BF299" s="529">
        <v>0</v>
      </c>
      <c r="BG299" s="529">
        <v>0</v>
      </c>
      <c r="BH299" s="529">
        <v>0</v>
      </c>
      <c r="BI299" s="529">
        <v>0</v>
      </c>
      <c r="BJ299" s="529">
        <v>0</v>
      </c>
      <c r="BK299" s="529">
        <v>-347727.27272727271</v>
      </c>
      <c r="BL299" s="42" t="s">
        <v>7188</v>
      </c>
      <c r="BM299" s="350" t="s">
        <v>7456</v>
      </c>
      <c r="BS299" s="42"/>
      <c r="BT299" s="42"/>
      <c r="BU299" s="42"/>
      <c r="BV299" s="42"/>
      <c r="BW299" s="42"/>
      <c r="BX299" s="42"/>
      <c r="BY299" s="42"/>
      <c r="BZ299" s="42"/>
      <c r="CA299" s="42"/>
      <c r="CB299" s="42"/>
      <c r="CC299" s="42"/>
      <c r="CD299" s="42"/>
      <c r="CE299" s="42"/>
      <c r="CF299" s="42"/>
    </row>
    <row r="300" spans="1:84" ht="39">
      <c r="A300" s="424" t="s">
        <v>6424</v>
      </c>
      <c r="B300" s="42" t="s">
        <v>6430</v>
      </c>
      <c r="C300" s="42"/>
      <c r="D300" s="42"/>
      <c r="E300" s="42"/>
      <c r="F300" s="497" t="s">
        <v>6482</v>
      </c>
      <c r="G300" s="412" t="s">
        <v>6483</v>
      </c>
      <c r="H300" s="28" t="s">
        <v>1934</v>
      </c>
      <c r="I300" s="450" t="s">
        <v>6433</v>
      </c>
      <c r="J300" s="106" t="s">
        <v>6434</v>
      </c>
      <c r="K300" s="28" t="s">
        <v>6435</v>
      </c>
      <c r="L300" s="387"/>
      <c r="M300" s="387"/>
      <c r="N300" s="387"/>
      <c r="O300" s="387"/>
      <c r="P300" s="387"/>
      <c r="Q300" s="387">
        <v>0.25</v>
      </c>
      <c r="R300" s="42">
        <v>2043</v>
      </c>
      <c r="S300" s="388">
        <v>5000000</v>
      </c>
      <c r="T300" s="388">
        <v>0</v>
      </c>
      <c r="U300" s="388">
        <v>0</v>
      </c>
      <c r="V300" s="388">
        <v>0</v>
      </c>
      <c r="W300" s="388">
        <v>0</v>
      </c>
      <c r="X300" s="388">
        <v>0</v>
      </c>
      <c r="Y300" s="388">
        <v>0</v>
      </c>
      <c r="Z300" s="388">
        <v>0</v>
      </c>
      <c r="AA300" s="388">
        <v>0</v>
      </c>
      <c r="AB300" s="388">
        <v>0</v>
      </c>
      <c r="AC300" s="296">
        <v>5000000</v>
      </c>
      <c r="AD300" s="110"/>
      <c r="AF300" s="42" t="s">
        <v>608</v>
      </c>
      <c r="AG300" s="110">
        <v>0</v>
      </c>
      <c r="AH300" s="110">
        <v>5000000</v>
      </c>
      <c r="AI300" s="42" t="s">
        <v>765</v>
      </c>
      <c r="AJ300" s="112">
        <v>0.45454545454545453</v>
      </c>
      <c r="AK300" s="112">
        <v>0.54545454545454541</v>
      </c>
      <c r="AL300" s="529">
        <v>3750000</v>
      </c>
      <c r="AM300" s="529">
        <v>568181.81818181812</v>
      </c>
      <c r="AN300" s="529">
        <v>0</v>
      </c>
      <c r="AO300" s="529">
        <v>0</v>
      </c>
      <c r="AP300" s="529">
        <v>0</v>
      </c>
      <c r="AQ300" s="529">
        <v>0</v>
      </c>
      <c r="AR300" s="529">
        <v>0</v>
      </c>
      <c r="AS300" s="529">
        <v>0</v>
      </c>
      <c r="AT300" s="529">
        <v>0</v>
      </c>
      <c r="AU300" s="529">
        <v>0</v>
      </c>
      <c r="AV300" s="529">
        <v>0</v>
      </c>
      <c r="AW300" s="529">
        <v>568181.81818181812</v>
      </c>
      <c r="AX300" s="529">
        <v>0</v>
      </c>
      <c r="AY300" s="116">
        <v>0</v>
      </c>
      <c r="AZ300" s="42"/>
      <c r="BA300" s="529">
        <v>681818.18181818177</v>
      </c>
      <c r="BB300" s="529">
        <v>0</v>
      </c>
      <c r="BC300" s="529">
        <v>0</v>
      </c>
      <c r="BD300" s="529">
        <v>0</v>
      </c>
      <c r="BE300" s="529">
        <v>0</v>
      </c>
      <c r="BF300" s="529">
        <v>0</v>
      </c>
      <c r="BG300" s="529">
        <v>0</v>
      </c>
      <c r="BH300" s="529">
        <v>0</v>
      </c>
      <c r="BI300" s="529">
        <v>0</v>
      </c>
      <c r="BJ300" s="529">
        <v>0</v>
      </c>
      <c r="BK300" s="529">
        <v>681818.18181818177</v>
      </c>
      <c r="BL300" s="42" t="s">
        <v>7188</v>
      </c>
      <c r="BM300" s="350" t="s">
        <v>7456</v>
      </c>
      <c r="BS300" s="42"/>
      <c r="BT300" s="42"/>
      <c r="BU300" s="42"/>
      <c r="BV300" s="42"/>
      <c r="BW300" s="42"/>
      <c r="BX300" s="42"/>
      <c r="BY300" s="42"/>
      <c r="BZ300" s="42"/>
      <c r="CA300" s="42"/>
      <c r="CB300" s="42"/>
      <c r="CC300" s="42"/>
      <c r="CD300" s="42"/>
      <c r="CE300" s="42"/>
      <c r="CF300" s="42"/>
    </row>
    <row r="301" spans="1:84" ht="26">
      <c r="A301" s="424" t="s">
        <v>6424</v>
      </c>
      <c r="B301" s="424" t="s">
        <v>15</v>
      </c>
      <c r="C301" s="424"/>
      <c r="D301" s="424"/>
      <c r="E301" s="424"/>
      <c r="F301" s="517" t="s">
        <v>6484</v>
      </c>
      <c r="G301" s="28" t="s">
        <v>6426</v>
      </c>
      <c r="H301" s="28" t="s">
        <v>6427</v>
      </c>
      <c r="I301" s="28" t="s">
        <v>6428</v>
      </c>
      <c r="J301" s="106" t="s">
        <v>2277</v>
      </c>
      <c r="K301" s="28" t="s">
        <v>6429</v>
      </c>
      <c r="L301" s="387">
        <v>0.36382292690489271</v>
      </c>
      <c r="M301" s="387">
        <v>0.63617707309510729</v>
      </c>
      <c r="N301" s="387">
        <v>0</v>
      </c>
      <c r="O301" s="449">
        <v>0.28566406979227854</v>
      </c>
      <c r="P301" s="449">
        <v>0.28566406979227854</v>
      </c>
      <c r="Q301" s="387">
        <v>0.28566406979227854</v>
      </c>
      <c r="R301" s="42">
        <v>2043</v>
      </c>
      <c r="S301" s="388">
        <v>0</v>
      </c>
      <c r="T301" s="388">
        <v>0</v>
      </c>
      <c r="U301" s="388">
        <v>0</v>
      </c>
      <c r="V301" s="388">
        <v>0</v>
      </c>
      <c r="W301" s="388">
        <v>0</v>
      </c>
      <c r="X301" s="388">
        <v>0</v>
      </c>
      <c r="Y301" s="388">
        <v>0</v>
      </c>
      <c r="Z301" s="388">
        <v>-102000</v>
      </c>
      <c r="AA301" s="388">
        <v>0</v>
      </c>
      <c r="AB301" s="388">
        <v>0</v>
      </c>
      <c r="AC301" s="296">
        <v>-102000</v>
      </c>
      <c r="AD301" s="110"/>
      <c r="AF301" s="42" t="s">
        <v>577</v>
      </c>
      <c r="AG301" s="110">
        <v>0</v>
      </c>
      <c r="AH301" s="110">
        <v>-102000</v>
      </c>
      <c r="AI301" s="42" t="s">
        <v>765</v>
      </c>
      <c r="AJ301" s="112">
        <v>0.45454545454545453</v>
      </c>
      <c r="AK301" s="112">
        <v>0.54545454545454541</v>
      </c>
      <c r="AL301" s="529">
        <v>-72862.264881187584</v>
      </c>
      <c r="AM301" s="529">
        <v>0</v>
      </c>
      <c r="AN301" s="529">
        <v>0</v>
      </c>
      <c r="AO301" s="529">
        <v>0</v>
      </c>
      <c r="AP301" s="529">
        <v>0</v>
      </c>
      <c r="AQ301" s="529">
        <v>0</v>
      </c>
      <c r="AR301" s="529">
        <v>0</v>
      </c>
      <c r="AS301" s="529">
        <v>0</v>
      </c>
      <c r="AT301" s="529">
        <v>-13244.425054005642</v>
      </c>
      <c r="AU301" s="529">
        <v>0</v>
      </c>
      <c r="AV301" s="529">
        <v>0</v>
      </c>
      <c r="AW301" s="529">
        <v>-13244.425054005642</v>
      </c>
      <c r="AX301" s="529">
        <v>0</v>
      </c>
      <c r="AY301" s="116">
        <v>0</v>
      </c>
      <c r="AZ301" s="42"/>
      <c r="BA301" s="529">
        <v>0</v>
      </c>
      <c r="BB301" s="529">
        <v>0</v>
      </c>
      <c r="BC301" s="529">
        <v>0</v>
      </c>
      <c r="BD301" s="529">
        <v>0</v>
      </c>
      <c r="BE301" s="529">
        <v>0</v>
      </c>
      <c r="BF301" s="529">
        <v>0</v>
      </c>
      <c r="BG301" s="529">
        <v>0</v>
      </c>
      <c r="BH301" s="529">
        <v>-15893.310064806768</v>
      </c>
      <c r="BI301" s="529">
        <v>0</v>
      </c>
      <c r="BJ301" s="529">
        <v>0</v>
      </c>
      <c r="BK301" s="529">
        <v>-15893.310064806768</v>
      </c>
      <c r="BL301" s="42" t="s">
        <v>7188</v>
      </c>
      <c r="BM301" s="350" t="s">
        <v>7457</v>
      </c>
      <c r="BS301" s="42"/>
      <c r="BT301" s="42"/>
      <c r="BU301" s="42"/>
      <c r="BV301" s="42"/>
      <c r="BW301" s="42"/>
      <c r="BX301" s="42"/>
      <c r="BY301" s="42"/>
      <c r="BZ301" s="42"/>
      <c r="CA301" s="42"/>
      <c r="CB301" s="42"/>
      <c r="CC301" s="42"/>
      <c r="CD301" s="42"/>
      <c r="CE301" s="42"/>
      <c r="CF301" s="42"/>
    </row>
    <row r="302" spans="1:84" ht="26">
      <c r="A302" s="424" t="s">
        <v>6424</v>
      </c>
      <c r="B302" s="42" t="s">
        <v>15</v>
      </c>
      <c r="C302" s="42"/>
      <c r="D302" s="42"/>
      <c r="E302" s="42"/>
      <c r="F302" s="497" t="s">
        <v>6484</v>
      </c>
      <c r="G302" s="412" t="s">
        <v>6426</v>
      </c>
      <c r="H302" s="28" t="s">
        <v>6427</v>
      </c>
      <c r="I302" s="28" t="s">
        <v>6428</v>
      </c>
      <c r="J302" s="106" t="s">
        <v>2277</v>
      </c>
      <c r="K302" s="28" t="s">
        <v>6429</v>
      </c>
      <c r="L302" s="387">
        <v>0.36382292690489271</v>
      </c>
      <c r="M302" s="387">
        <v>0.63617707309510729</v>
      </c>
      <c r="N302" s="387">
        <v>0</v>
      </c>
      <c r="O302" s="387">
        <v>0.28566406979227854</v>
      </c>
      <c r="P302" s="387">
        <v>0.28566406979227854</v>
      </c>
      <c r="Q302" s="387">
        <v>0.28566406979227854</v>
      </c>
      <c r="R302" s="42">
        <v>2043</v>
      </c>
      <c r="S302" s="388">
        <v>0</v>
      </c>
      <c r="T302" s="388">
        <v>0</v>
      </c>
      <c r="U302" s="388">
        <v>0</v>
      </c>
      <c r="V302" s="388">
        <v>0</v>
      </c>
      <c r="W302" s="388">
        <v>0</v>
      </c>
      <c r="X302" s="388">
        <v>0</v>
      </c>
      <c r="Y302" s="388">
        <v>0</v>
      </c>
      <c r="Z302" s="388">
        <v>200000</v>
      </c>
      <c r="AA302" s="388">
        <v>0</v>
      </c>
      <c r="AB302" s="388">
        <v>0</v>
      </c>
      <c r="AC302" s="296">
        <v>200000</v>
      </c>
      <c r="AD302" s="110"/>
      <c r="AF302" s="42" t="s">
        <v>577</v>
      </c>
      <c r="AG302" s="110">
        <v>0</v>
      </c>
      <c r="AH302" s="110">
        <v>200000</v>
      </c>
      <c r="AI302" s="42" t="s">
        <v>765</v>
      </c>
      <c r="AJ302" s="112">
        <v>0.45454545454545453</v>
      </c>
      <c r="AK302" s="112">
        <v>0.54545454545454541</v>
      </c>
      <c r="AL302" s="529">
        <v>142867.18604154428</v>
      </c>
      <c r="AM302" s="529">
        <v>0</v>
      </c>
      <c r="AN302" s="529">
        <v>0</v>
      </c>
      <c r="AO302" s="529">
        <v>0</v>
      </c>
      <c r="AP302" s="529">
        <v>0</v>
      </c>
      <c r="AQ302" s="529">
        <v>0</v>
      </c>
      <c r="AR302" s="529">
        <v>0</v>
      </c>
      <c r="AS302" s="529">
        <v>0</v>
      </c>
      <c r="AT302" s="529">
        <v>25969.460890207138</v>
      </c>
      <c r="AU302" s="529">
        <v>0</v>
      </c>
      <c r="AV302" s="529">
        <v>0</v>
      </c>
      <c r="AW302" s="529">
        <v>25969.460890207138</v>
      </c>
      <c r="AX302" s="529">
        <v>0</v>
      </c>
      <c r="AY302" s="116">
        <v>0</v>
      </c>
      <c r="AZ302" s="42"/>
      <c r="BA302" s="529">
        <v>0</v>
      </c>
      <c r="BB302" s="529">
        <v>0</v>
      </c>
      <c r="BC302" s="529">
        <v>0</v>
      </c>
      <c r="BD302" s="529">
        <v>0</v>
      </c>
      <c r="BE302" s="529">
        <v>0</v>
      </c>
      <c r="BF302" s="529">
        <v>0</v>
      </c>
      <c r="BG302" s="529">
        <v>0</v>
      </c>
      <c r="BH302" s="529">
        <v>31163.353068248565</v>
      </c>
      <c r="BI302" s="529">
        <v>0</v>
      </c>
      <c r="BJ302" s="529">
        <v>0</v>
      </c>
      <c r="BK302" s="529">
        <v>31163.353068248565</v>
      </c>
      <c r="BL302" s="42" t="s">
        <v>7188</v>
      </c>
      <c r="BM302" s="350" t="s">
        <v>7457</v>
      </c>
      <c r="BS302" s="42"/>
      <c r="BT302" s="42"/>
      <c r="BU302" s="42"/>
      <c r="BV302" s="42"/>
      <c r="BW302" s="42"/>
      <c r="BX302" s="42"/>
      <c r="BY302" s="42"/>
      <c r="BZ302" s="42"/>
      <c r="CA302" s="42"/>
      <c r="CB302" s="42"/>
      <c r="CC302" s="42"/>
      <c r="CD302" s="42"/>
      <c r="CE302" s="42"/>
      <c r="CF302" s="42"/>
    </row>
    <row r="303" spans="1:84" ht="39">
      <c r="A303" s="424" t="s">
        <v>6424</v>
      </c>
      <c r="B303" s="42" t="s">
        <v>6430</v>
      </c>
      <c r="C303" s="42"/>
      <c r="D303" s="42"/>
      <c r="E303" s="42"/>
      <c r="F303" s="517" t="s">
        <v>6485</v>
      </c>
      <c r="G303" s="28" t="s">
        <v>6486</v>
      </c>
      <c r="H303" s="28" t="s">
        <v>6442</v>
      </c>
      <c r="I303" s="450" t="s">
        <v>6433</v>
      </c>
      <c r="J303" s="106" t="s">
        <v>6434</v>
      </c>
      <c r="K303" s="28" t="s">
        <v>6487</v>
      </c>
      <c r="L303" s="387">
        <v>4.888463180235772E-2</v>
      </c>
      <c r="M303" s="387">
        <v>0.95111536819764231</v>
      </c>
      <c r="N303" s="387">
        <v>0</v>
      </c>
      <c r="O303" s="387">
        <v>4.8884631802357692E-2</v>
      </c>
      <c r="P303" s="387">
        <v>1</v>
      </c>
      <c r="Q303" s="387">
        <v>0.52444231590117885</v>
      </c>
      <c r="R303" s="42">
        <v>2043</v>
      </c>
      <c r="S303" s="388">
        <v>0</v>
      </c>
      <c r="T303" s="388">
        <v>0</v>
      </c>
      <c r="U303" s="388">
        <v>300000</v>
      </c>
      <c r="V303" s="388">
        <v>0</v>
      </c>
      <c r="W303" s="388">
        <v>0</v>
      </c>
      <c r="X303" s="388">
        <v>0</v>
      </c>
      <c r="Y303" s="388">
        <v>0</v>
      </c>
      <c r="Z303" s="388">
        <v>0</v>
      </c>
      <c r="AA303" s="388">
        <v>0</v>
      </c>
      <c r="AB303" s="388">
        <v>0</v>
      </c>
      <c r="AC303" s="296">
        <v>300000</v>
      </c>
      <c r="AD303" s="110"/>
      <c r="AF303" s="42" t="s">
        <v>610</v>
      </c>
      <c r="AG303" s="110">
        <v>0</v>
      </c>
      <c r="AH303" s="110">
        <v>300000</v>
      </c>
      <c r="AI303" s="42" t="s">
        <v>765</v>
      </c>
      <c r="AJ303" s="112">
        <v>0.45454545454545453</v>
      </c>
      <c r="AK303" s="112">
        <v>0.54545454545454541</v>
      </c>
      <c r="AL303" s="529">
        <v>142667.30522964636</v>
      </c>
      <c r="AM303" s="529">
        <v>0</v>
      </c>
      <c r="AN303" s="529">
        <v>0</v>
      </c>
      <c r="AO303" s="529">
        <v>71514.861259251658</v>
      </c>
      <c r="AP303" s="529">
        <v>0</v>
      </c>
      <c r="AQ303" s="529">
        <v>0</v>
      </c>
      <c r="AR303" s="529">
        <v>0</v>
      </c>
      <c r="AS303" s="529">
        <v>0</v>
      </c>
      <c r="AT303" s="529">
        <v>0</v>
      </c>
      <c r="AU303" s="529">
        <v>0</v>
      </c>
      <c r="AV303" s="529">
        <v>0</v>
      </c>
      <c r="AW303" s="529">
        <v>71514.861259251658</v>
      </c>
      <c r="AX303" s="529">
        <v>0</v>
      </c>
      <c r="AY303" s="116">
        <v>0</v>
      </c>
      <c r="AZ303" s="42"/>
      <c r="BA303" s="529">
        <v>0</v>
      </c>
      <c r="BB303" s="529">
        <v>0</v>
      </c>
      <c r="BC303" s="529">
        <v>85817.833511101984</v>
      </c>
      <c r="BD303" s="529">
        <v>0</v>
      </c>
      <c r="BE303" s="529">
        <v>0</v>
      </c>
      <c r="BF303" s="529">
        <v>0</v>
      </c>
      <c r="BG303" s="529">
        <v>0</v>
      </c>
      <c r="BH303" s="529">
        <v>0</v>
      </c>
      <c r="BI303" s="529">
        <v>0</v>
      </c>
      <c r="BJ303" s="529">
        <v>0</v>
      </c>
      <c r="BK303" s="529">
        <v>85817.833511101984</v>
      </c>
      <c r="BL303" s="42" t="s">
        <v>7188</v>
      </c>
      <c r="BM303" s="350" t="s">
        <v>7458</v>
      </c>
      <c r="BS303" s="42"/>
      <c r="BT303" s="42"/>
      <c r="BU303" s="42"/>
      <c r="BV303" s="42"/>
      <c r="BW303" s="42"/>
      <c r="BX303" s="42"/>
      <c r="BY303" s="42"/>
      <c r="BZ303" s="42"/>
      <c r="CA303" s="42"/>
      <c r="CB303" s="42"/>
      <c r="CC303" s="42"/>
      <c r="CD303" s="42"/>
      <c r="CE303" s="42"/>
      <c r="CF303" s="42"/>
    </row>
    <row r="304" spans="1:84" ht="39">
      <c r="A304" s="424" t="s">
        <v>6424</v>
      </c>
      <c r="B304" s="424" t="s">
        <v>6430</v>
      </c>
      <c r="C304" s="424"/>
      <c r="D304" s="424"/>
      <c r="E304" s="424"/>
      <c r="F304" s="497" t="s">
        <v>6485</v>
      </c>
      <c r="G304" s="412" t="s">
        <v>6486</v>
      </c>
      <c r="H304" s="28" t="s">
        <v>6442</v>
      </c>
      <c r="I304" s="450" t="s">
        <v>6433</v>
      </c>
      <c r="J304" s="106" t="s">
        <v>6434</v>
      </c>
      <c r="K304" s="28" t="s">
        <v>6487</v>
      </c>
      <c r="L304" s="387">
        <v>4.888463180235772E-2</v>
      </c>
      <c r="M304" s="387">
        <v>0.95111536819764231</v>
      </c>
      <c r="N304" s="387">
        <v>0</v>
      </c>
      <c r="O304" s="449">
        <v>4.8884631802357692E-2</v>
      </c>
      <c r="P304" s="449">
        <v>1</v>
      </c>
      <c r="Q304" s="387">
        <v>0.52444231590117885</v>
      </c>
      <c r="R304" s="42">
        <v>2043</v>
      </c>
      <c r="S304" s="388">
        <v>0</v>
      </c>
      <c r="T304" s="388">
        <v>0</v>
      </c>
      <c r="U304" s="388">
        <v>-153000</v>
      </c>
      <c r="V304" s="388">
        <v>0</v>
      </c>
      <c r="W304" s="388">
        <v>0</v>
      </c>
      <c r="X304" s="388">
        <v>0</v>
      </c>
      <c r="Y304" s="388">
        <v>0</v>
      </c>
      <c r="Z304" s="388">
        <v>0</v>
      </c>
      <c r="AA304" s="388">
        <v>0</v>
      </c>
      <c r="AB304" s="388">
        <v>0</v>
      </c>
      <c r="AC304" s="296">
        <v>-153000</v>
      </c>
      <c r="AD304" s="110"/>
      <c r="AF304" s="42" t="s">
        <v>610</v>
      </c>
      <c r="AG304" s="110">
        <v>0</v>
      </c>
      <c r="AH304" s="110">
        <v>-153000</v>
      </c>
      <c r="AI304" s="42" t="s">
        <v>765</v>
      </c>
      <c r="AJ304" s="112">
        <v>0.45454545454545453</v>
      </c>
      <c r="AK304" s="112">
        <v>0.54545454545454541</v>
      </c>
      <c r="AL304" s="529">
        <v>-72760.325667119643</v>
      </c>
      <c r="AM304" s="529">
        <v>0</v>
      </c>
      <c r="AN304" s="529">
        <v>0</v>
      </c>
      <c r="AO304" s="529">
        <v>-36472.579242218344</v>
      </c>
      <c r="AP304" s="529">
        <v>0</v>
      </c>
      <c r="AQ304" s="529">
        <v>0</v>
      </c>
      <c r="AR304" s="529">
        <v>0</v>
      </c>
      <c r="AS304" s="529">
        <v>0</v>
      </c>
      <c r="AT304" s="529">
        <v>0</v>
      </c>
      <c r="AU304" s="529">
        <v>0</v>
      </c>
      <c r="AV304" s="529">
        <v>0</v>
      </c>
      <c r="AW304" s="529">
        <v>-36472.579242218344</v>
      </c>
      <c r="AX304" s="529">
        <v>0</v>
      </c>
      <c r="AY304" s="116">
        <v>0</v>
      </c>
      <c r="AZ304" s="42"/>
      <c r="BA304" s="529">
        <v>0</v>
      </c>
      <c r="BB304" s="529">
        <v>0</v>
      </c>
      <c r="BC304" s="529">
        <v>-43767.095090662013</v>
      </c>
      <c r="BD304" s="529">
        <v>0</v>
      </c>
      <c r="BE304" s="529">
        <v>0</v>
      </c>
      <c r="BF304" s="529">
        <v>0</v>
      </c>
      <c r="BG304" s="529">
        <v>0</v>
      </c>
      <c r="BH304" s="529">
        <v>0</v>
      </c>
      <c r="BI304" s="529">
        <v>0</v>
      </c>
      <c r="BJ304" s="529">
        <v>0</v>
      </c>
      <c r="BK304" s="529">
        <v>-43767.095090662013</v>
      </c>
      <c r="BL304" s="42" t="s">
        <v>7188</v>
      </c>
      <c r="BM304" s="350" t="s">
        <v>7458</v>
      </c>
      <c r="BS304" s="42"/>
      <c r="BT304" s="42"/>
      <c r="BU304" s="42"/>
      <c r="BV304" s="42"/>
      <c r="BW304" s="42"/>
      <c r="BX304" s="42"/>
      <c r="BY304" s="42"/>
      <c r="BZ304" s="42"/>
      <c r="CA304" s="42"/>
      <c r="CB304" s="42"/>
      <c r="CC304" s="42"/>
      <c r="CD304" s="42"/>
      <c r="CE304" s="42"/>
      <c r="CF304" s="42"/>
    </row>
    <row r="305" spans="1:84" ht="26">
      <c r="A305" s="424" t="s">
        <v>6424</v>
      </c>
      <c r="B305" s="42" t="s">
        <v>27</v>
      </c>
      <c r="C305" s="42"/>
      <c r="D305" s="42"/>
      <c r="E305" s="42"/>
      <c r="F305" s="517" t="s">
        <v>6440</v>
      </c>
      <c r="G305" s="28" t="s">
        <v>6441</v>
      </c>
      <c r="H305" s="28" t="s">
        <v>6442</v>
      </c>
      <c r="I305" s="28" t="s">
        <v>6428</v>
      </c>
      <c r="J305" s="106" t="s">
        <v>2277</v>
      </c>
      <c r="K305" s="28" t="s">
        <v>6443</v>
      </c>
      <c r="L305" s="452">
        <v>3.666347385176829E-2</v>
      </c>
      <c r="M305" s="452">
        <v>0.71333652614823173</v>
      </c>
      <c r="N305" s="452">
        <v>0.25</v>
      </c>
      <c r="O305" s="387">
        <v>0.35414127138519269</v>
      </c>
      <c r="P305" s="387">
        <v>0.35414127138519269</v>
      </c>
      <c r="Q305" s="387">
        <v>0.35414127138519269</v>
      </c>
      <c r="R305" s="42">
        <v>2043</v>
      </c>
      <c r="S305" s="422">
        <v>0</v>
      </c>
      <c r="T305" s="422">
        <v>0</v>
      </c>
      <c r="U305" s="422">
        <v>0</v>
      </c>
      <c r="V305" s="422">
        <v>0</v>
      </c>
      <c r="W305" s="422">
        <v>0</v>
      </c>
      <c r="X305" s="422">
        <v>0</v>
      </c>
      <c r="Y305" s="422">
        <v>0</v>
      </c>
      <c r="Z305" s="422">
        <v>0</v>
      </c>
      <c r="AA305" s="422">
        <v>0</v>
      </c>
      <c r="AB305" s="422">
        <v>2892500</v>
      </c>
      <c r="AC305" s="296">
        <v>2892500</v>
      </c>
      <c r="AD305" s="110"/>
      <c r="AF305" s="42" t="s">
        <v>618</v>
      </c>
      <c r="AG305" s="110">
        <v>0</v>
      </c>
      <c r="AH305" s="110">
        <v>2892500</v>
      </c>
      <c r="AI305" s="42" t="s">
        <v>764</v>
      </c>
      <c r="AJ305" s="112">
        <v>0.45454545454545453</v>
      </c>
      <c r="AK305" s="112">
        <v>0.54545454545454541</v>
      </c>
      <c r="AL305" s="529">
        <v>1868146.3725183301</v>
      </c>
      <c r="AM305" s="529">
        <v>0</v>
      </c>
      <c r="AN305" s="529">
        <v>0</v>
      </c>
      <c r="AO305" s="529">
        <v>0</v>
      </c>
      <c r="AP305" s="529">
        <v>0</v>
      </c>
      <c r="AQ305" s="529">
        <v>0</v>
      </c>
      <c r="AR305" s="529">
        <v>0</v>
      </c>
      <c r="AS305" s="529">
        <v>0</v>
      </c>
      <c r="AT305" s="529">
        <v>0</v>
      </c>
      <c r="AU305" s="529">
        <v>0</v>
      </c>
      <c r="AV305" s="529">
        <v>465615.28521894081</v>
      </c>
      <c r="AW305" s="529">
        <v>465615.28521894081</v>
      </c>
      <c r="AX305" s="529">
        <v>0</v>
      </c>
      <c r="AY305" s="116">
        <v>0</v>
      </c>
      <c r="AZ305" s="42"/>
      <c r="BA305" s="529">
        <v>0</v>
      </c>
      <c r="BB305" s="529">
        <v>0</v>
      </c>
      <c r="BC305" s="529">
        <v>0</v>
      </c>
      <c r="BD305" s="529">
        <v>0</v>
      </c>
      <c r="BE305" s="529">
        <v>0</v>
      </c>
      <c r="BF305" s="529">
        <v>0</v>
      </c>
      <c r="BG305" s="529">
        <v>0</v>
      </c>
      <c r="BH305" s="529">
        <v>0</v>
      </c>
      <c r="BI305" s="529">
        <v>0</v>
      </c>
      <c r="BJ305" s="529">
        <v>558738.34226272895</v>
      </c>
      <c r="BK305" s="529">
        <v>558738.34226272895</v>
      </c>
      <c r="BL305" s="42" t="s">
        <v>7188</v>
      </c>
      <c r="BM305" s="350" t="s">
        <v>7459</v>
      </c>
      <c r="BS305" s="42"/>
      <c r="BT305" s="42"/>
      <c r="BU305" s="42"/>
      <c r="BV305" s="42"/>
      <c r="BW305" s="42"/>
      <c r="BX305" s="42"/>
      <c r="BY305" s="42"/>
      <c r="BZ305" s="42"/>
      <c r="CA305" s="42"/>
      <c r="CB305" s="42"/>
      <c r="CC305" s="42"/>
      <c r="CD305" s="42"/>
      <c r="CE305" s="42"/>
      <c r="CF305" s="42"/>
    </row>
    <row r="306" spans="1:84" ht="26">
      <c r="A306" s="424" t="s">
        <v>6424</v>
      </c>
      <c r="B306" s="42" t="s">
        <v>27</v>
      </c>
      <c r="C306" s="42"/>
      <c r="D306" s="42"/>
      <c r="E306" s="42"/>
      <c r="F306" s="497" t="s">
        <v>6440</v>
      </c>
      <c r="G306" s="28" t="s">
        <v>6441</v>
      </c>
      <c r="H306" s="28" t="s">
        <v>6442</v>
      </c>
      <c r="I306" s="28" t="s">
        <v>6428</v>
      </c>
      <c r="J306" s="106" t="s">
        <v>2277</v>
      </c>
      <c r="K306" s="28" t="s">
        <v>6443</v>
      </c>
      <c r="L306" s="452">
        <v>3.666347385176829E-2</v>
      </c>
      <c r="M306" s="452">
        <v>0.71333652614823173</v>
      </c>
      <c r="N306" s="452">
        <v>0.25</v>
      </c>
      <c r="O306" s="387">
        <v>0.35414127138519269</v>
      </c>
      <c r="P306" s="387">
        <v>0.35414127138519269</v>
      </c>
      <c r="Q306" s="387">
        <v>0.35414127138519269</v>
      </c>
      <c r="R306" s="42">
        <v>2043</v>
      </c>
      <c r="S306" s="422">
        <v>0</v>
      </c>
      <c r="T306" s="422">
        <v>0</v>
      </c>
      <c r="U306" s="422">
        <v>0</v>
      </c>
      <c r="V306" s="422">
        <v>0</v>
      </c>
      <c r="W306" s="422">
        <v>0</v>
      </c>
      <c r="X306" s="422">
        <v>0</v>
      </c>
      <c r="Y306" s="422">
        <v>0</v>
      </c>
      <c r="Z306" s="422">
        <v>0</v>
      </c>
      <c r="AA306" s="422">
        <v>0</v>
      </c>
      <c r="AB306" s="422">
        <v>-1475175</v>
      </c>
      <c r="AC306" s="296">
        <v>-1475175</v>
      </c>
      <c r="AD306" s="110"/>
      <c r="AF306" s="42" t="s">
        <v>618</v>
      </c>
      <c r="AG306" s="110">
        <v>0</v>
      </c>
      <c r="AH306" s="110">
        <v>-1475175</v>
      </c>
      <c r="AI306" s="42" t="s">
        <v>764</v>
      </c>
      <c r="AJ306" s="112">
        <v>0.45454545454545453</v>
      </c>
      <c r="AK306" s="112">
        <v>0.54545454545454541</v>
      </c>
      <c r="AL306" s="529">
        <v>-952754.64998434833</v>
      </c>
      <c r="AM306" s="529">
        <v>0</v>
      </c>
      <c r="AN306" s="529">
        <v>0</v>
      </c>
      <c r="AO306" s="529">
        <v>0</v>
      </c>
      <c r="AP306" s="529">
        <v>0</v>
      </c>
      <c r="AQ306" s="529">
        <v>0</v>
      </c>
      <c r="AR306" s="529">
        <v>0</v>
      </c>
      <c r="AS306" s="529">
        <v>0</v>
      </c>
      <c r="AT306" s="529">
        <v>0</v>
      </c>
      <c r="AU306" s="529">
        <v>0</v>
      </c>
      <c r="AV306" s="529">
        <v>-237463.79546165981</v>
      </c>
      <c r="AW306" s="529">
        <v>-237463.79546165981</v>
      </c>
      <c r="AX306" s="529">
        <v>0</v>
      </c>
      <c r="AY306" s="116">
        <v>0</v>
      </c>
      <c r="AZ306" s="42"/>
      <c r="BA306" s="529">
        <v>0</v>
      </c>
      <c r="BB306" s="529">
        <v>0</v>
      </c>
      <c r="BC306" s="529">
        <v>0</v>
      </c>
      <c r="BD306" s="529">
        <v>0</v>
      </c>
      <c r="BE306" s="529">
        <v>0</v>
      </c>
      <c r="BF306" s="529">
        <v>0</v>
      </c>
      <c r="BG306" s="529">
        <v>0</v>
      </c>
      <c r="BH306" s="529">
        <v>0</v>
      </c>
      <c r="BI306" s="529">
        <v>0</v>
      </c>
      <c r="BJ306" s="529">
        <v>-284956.55455399177</v>
      </c>
      <c r="BK306" s="529">
        <v>-284956.55455399177</v>
      </c>
      <c r="BL306" s="42" t="s">
        <v>7188</v>
      </c>
      <c r="BM306" s="350" t="s">
        <v>7459</v>
      </c>
      <c r="BS306" s="42"/>
      <c r="BT306" s="42"/>
      <c r="BU306" s="42"/>
      <c r="BV306" s="42"/>
      <c r="BW306" s="42"/>
      <c r="BX306" s="42"/>
      <c r="BY306" s="42"/>
      <c r="BZ306" s="42"/>
      <c r="CA306" s="42"/>
      <c r="CB306" s="42"/>
      <c r="CC306" s="42"/>
      <c r="CD306" s="42"/>
      <c r="CE306" s="42"/>
      <c r="CF306" s="42"/>
    </row>
    <row r="307" spans="1:84" ht="26">
      <c r="A307" s="424" t="s">
        <v>6424</v>
      </c>
      <c r="B307" s="42" t="s">
        <v>15</v>
      </c>
      <c r="C307" s="42"/>
      <c r="D307" s="42"/>
      <c r="E307" s="42"/>
      <c r="F307" s="514" t="s">
        <v>6444</v>
      </c>
      <c r="G307" s="28" t="s">
        <v>6445</v>
      </c>
      <c r="H307" s="28" t="s">
        <v>6442</v>
      </c>
      <c r="I307" s="28" t="s">
        <v>6428</v>
      </c>
      <c r="J307" s="106" t="s">
        <v>2277</v>
      </c>
      <c r="K307" s="28" t="s">
        <v>6446</v>
      </c>
      <c r="L307" s="452">
        <v>3.666347385176829E-2</v>
      </c>
      <c r="M307" s="452">
        <v>0.71333652614823173</v>
      </c>
      <c r="N307" s="452">
        <v>0.25</v>
      </c>
      <c r="O307" s="387">
        <v>0.35414127138519269</v>
      </c>
      <c r="P307" s="387">
        <v>0.35414127138519269</v>
      </c>
      <c r="Q307" s="387">
        <v>0.35414127138519269</v>
      </c>
      <c r="R307" s="42">
        <v>2043</v>
      </c>
      <c r="S307" s="422">
        <v>0</v>
      </c>
      <c r="T307" s="422">
        <v>0</v>
      </c>
      <c r="U307" s="422">
        <v>0</v>
      </c>
      <c r="V307" s="422">
        <v>0</v>
      </c>
      <c r="W307" s="422">
        <v>0</v>
      </c>
      <c r="X307" s="422">
        <v>0</v>
      </c>
      <c r="Y307" s="422">
        <v>0</v>
      </c>
      <c r="Z307" s="422">
        <v>0</v>
      </c>
      <c r="AA307" s="422">
        <v>0</v>
      </c>
      <c r="AB307" s="422">
        <v>2892500</v>
      </c>
      <c r="AC307" s="296">
        <v>2892500</v>
      </c>
      <c r="AD307" s="110"/>
      <c r="AF307" s="42" t="s">
        <v>586</v>
      </c>
      <c r="AG307" s="110">
        <v>0</v>
      </c>
      <c r="AH307" s="110">
        <v>2892500</v>
      </c>
      <c r="AI307" s="42" t="s">
        <v>764</v>
      </c>
      <c r="AJ307" s="112">
        <v>0.45454545454545453</v>
      </c>
      <c r="AK307" s="112">
        <v>0.54545454545454541</v>
      </c>
      <c r="AL307" s="529">
        <v>1868146.3725183301</v>
      </c>
      <c r="AM307" s="529">
        <v>0</v>
      </c>
      <c r="AN307" s="529">
        <v>0</v>
      </c>
      <c r="AO307" s="529">
        <v>0</v>
      </c>
      <c r="AP307" s="529">
        <v>0</v>
      </c>
      <c r="AQ307" s="529">
        <v>0</v>
      </c>
      <c r="AR307" s="529">
        <v>0</v>
      </c>
      <c r="AS307" s="529">
        <v>0</v>
      </c>
      <c r="AT307" s="529">
        <v>0</v>
      </c>
      <c r="AU307" s="529">
        <v>0</v>
      </c>
      <c r="AV307" s="529">
        <v>465615.28521894081</v>
      </c>
      <c r="AW307" s="529">
        <v>465615.28521894081</v>
      </c>
      <c r="AX307" s="529">
        <v>0</v>
      </c>
      <c r="AY307" s="116">
        <v>0</v>
      </c>
      <c r="AZ307" s="42"/>
      <c r="BA307" s="529">
        <v>0</v>
      </c>
      <c r="BB307" s="529">
        <v>0</v>
      </c>
      <c r="BC307" s="529">
        <v>0</v>
      </c>
      <c r="BD307" s="529">
        <v>0</v>
      </c>
      <c r="BE307" s="529">
        <v>0</v>
      </c>
      <c r="BF307" s="529">
        <v>0</v>
      </c>
      <c r="BG307" s="529">
        <v>0</v>
      </c>
      <c r="BH307" s="529">
        <v>0</v>
      </c>
      <c r="BI307" s="529">
        <v>0</v>
      </c>
      <c r="BJ307" s="529">
        <v>558738.34226272895</v>
      </c>
      <c r="BK307" s="529">
        <v>558738.34226272895</v>
      </c>
      <c r="BL307" s="42" t="s">
        <v>7188</v>
      </c>
      <c r="BM307" s="350" t="s">
        <v>7460</v>
      </c>
      <c r="BS307" s="42"/>
      <c r="BT307" s="42"/>
      <c r="BU307" s="42"/>
      <c r="BV307" s="42"/>
      <c r="BW307" s="42"/>
      <c r="BX307" s="42"/>
      <c r="BY307" s="42"/>
      <c r="BZ307" s="42"/>
      <c r="CA307" s="42"/>
      <c r="CB307" s="42"/>
      <c r="CC307" s="42"/>
      <c r="CD307" s="42"/>
      <c r="CE307" s="42"/>
      <c r="CF307" s="42"/>
    </row>
    <row r="308" spans="1:84" ht="26">
      <c r="A308" s="424" t="s">
        <v>6424</v>
      </c>
      <c r="B308" s="42" t="s">
        <v>15</v>
      </c>
      <c r="C308" s="42"/>
      <c r="D308" s="42"/>
      <c r="E308" s="42"/>
      <c r="F308" s="514" t="s">
        <v>6444</v>
      </c>
      <c r="G308" s="28" t="s">
        <v>6445</v>
      </c>
      <c r="H308" s="28" t="s">
        <v>6442</v>
      </c>
      <c r="I308" s="28" t="s">
        <v>6428</v>
      </c>
      <c r="J308" s="106" t="s">
        <v>2277</v>
      </c>
      <c r="K308" s="28" t="s">
        <v>6446</v>
      </c>
      <c r="L308" s="452">
        <v>3.666347385176829E-2</v>
      </c>
      <c r="M308" s="452">
        <v>0.71333652614823173</v>
      </c>
      <c r="N308" s="452">
        <v>0.25</v>
      </c>
      <c r="O308" s="387">
        <v>0.35414127138519269</v>
      </c>
      <c r="P308" s="387">
        <v>0.35414127138519269</v>
      </c>
      <c r="Q308" s="387">
        <v>0.35414127138519269</v>
      </c>
      <c r="R308" s="42">
        <v>2043</v>
      </c>
      <c r="S308" s="422">
        <v>0</v>
      </c>
      <c r="T308" s="422">
        <v>0</v>
      </c>
      <c r="U308" s="422">
        <v>0</v>
      </c>
      <c r="V308" s="422">
        <v>0</v>
      </c>
      <c r="W308" s="422">
        <v>0</v>
      </c>
      <c r="X308" s="422">
        <v>0</v>
      </c>
      <c r="Y308" s="422">
        <v>0</v>
      </c>
      <c r="Z308" s="422">
        <v>0</v>
      </c>
      <c r="AA308" s="422">
        <v>0</v>
      </c>
      <c r="AB308" s="422">
        <v>-1475175</v>
      </c>
      <c r="AC308" s="296">
        <v>-1475175</v>
      </c>
      <c r="AD308" s="110"/>
      <c r="AF308" s="42" t="s">
        <v>586</v>
      </c>
      <c r="AG308" s="110">
        <v>0</v>
      </c>
      <c r="AH308" s="110">
        <v>-1475175</v>
      </c>
      <c r="AI308" s="42" t="s">
        <v>764</v>
      </c>
      <c r="AJ308" s="112">
        <v>0.45454545454545453</v>
      </c>
      <c r="AK308" s="112">
        <v>0.54545454545454541</v>
      </c>
      <c r="AL308" s="529">
        <v>-952754.64998434833</v>
      </c>
      <c r="AM308" s="529">
        <v>0</v>
      </c>
      <c r="AN308" s="529">
        <v>0</v>
      </c>
      <c r="AO308" s="529">
        <v>0</v>
      </c>
      <c r="AP308" s="529">
        <v>0</v>
      </c>
      <c r="AQ308" s="529">
        <v>0</v>
      </c>
      <c r="AR308" s="529">
        <v>0</v>
      </c>
      <c r="AS308" s="529">
        <v>0</v>
      </c>
      <c r="AT308" s="529">
        <v>0</v>
      </c>
      <c r="AU308" s="529">
        <v>0</v>
      </c>
      <c r="AV308" s="529">
        <v>-237463.79546165981</v>
      </c>
      <c r="AW308" s="529">
        <v>-237463.79546165981</v>
      </c>
      <c r="AX308" s="529">
        <v>0</v>
      </c>
      <c r="AY308" s="116">
        <v>0</v>
      </c>
      <c r="AZ308" s="42"/>
      <c r="BA308" s="529">
        <v>0</v>
      </c>
      <c r="BB308" s="529">
        <v>0</v>
      </c>
      <c r="BC308" s="529">
        <v>0</v>
      </c>
      <c r="BD308" s="529">
        <v>0</v>
      </c>
      <c r="BE308" s="529">
        <v>0</v>
      </c>
      <c r="BF308" s="529">
        <v>0</v>
      </c>
      <c r="BG308" s="529">
        <v>0</v>
      </c>
      <c r="BH308" s="529">
        <v>0</v>
      </c>
      <c r="BI308" s="529">
        <v>0</v>
      </c>
      <c r="BJ308" s="529">
        <v>-284956.55455399177</v>
      </c>
      <c r="BK308" s="529">
        <v>-284956.55455399177</v>
      </c>
      <c r="BL308" s="42" t="s">
        <v>7188</v>
      </c>
      <c r="BM308" s="350" t="s">
        <v>7460</v>
      </c>
      <c r="BS308" s="42"/>
      <c r="BT308" s="42"/>
      <c r="BU308" s="42"/>
      <c r="BV308" s="42"/>
      <c r="BW308" s="42"/>
      <c r="BX308" s="42"/>
      <c r="BY308" s="42"/>
      <c r="BZ308" s="42"/>
      <c r="CA308" s="42"/>
      <c r="CB308" s="42"/>
      <c r="CC308" s="42"/>
      <c r="CD308" s="42"/>
      <c r="CE308" s="42"/>
      <c r="CF308" s="42"/>
    </row>
    <row r="309" spans="1:84" ht="14.5">
      <c r="A309" s="424" t="s">
        <v>6424</v>
      </c>
      <c r="B309" s="424" t="s">
        <v>15</v>
      </c>
      <c r="C309" s="424"/>
      <c r="D309" s="424"/>
      <c r="E309" s="424"/>
      <c r="F309" s="497" t="s">
        <v>6488</v>
      </c>
      <c r="G309" s="28" t="s">
        <v>6489</v>
      </c>
      <c r="H309" s="28" t="s">
        <v>1934</v>
      </c>
      <c r="I309" s="423" t="s">
        <v>6428</v>
      </c>
      <c r="J309" s="106" t="s">
        <v>2277</v>
      </c>
      <c r="K309" s="28" t="s">
        <v>6465</v>
      </c>
      <c r="L309" s="387"/>
      <c r="M309" s="387"/>
      <c r="N309" s="387"/>
      <c r="O309" s="449">
        <v>0</v>
      </c>
      <c r="P309" s="449">
        <v>0</v>
      </c>
      <c r="Q309" s="387">
        <v>0.153</v>
      </c>
      <c r="R309" s="42">
        <v>2043</v>
      </c>
      <c r="S309" s="388">
        <v>0</v>
      </c>
      <c r="T309" s="388">
        <v>0</v>
      </c>
      <c r="U309" s="388">
        <v>0</v>
      </c>
      <c r="V309" s="388">
        <v>0</v>
      </c>
      <c r="W309" s="388">
        <v>0</v>
      </c>
      <c r="X309" s="388">
        <v>-3060000</v>
      </c>
      <c r="Y309" s="388">
        <v>-3060000</v>
      </c>
      <c r="Z309" s="388">
        <v>-3060000</v>
      </c>
      <c r="AA309" s="388">
        <v>-3060000</v>
      </c>
      <c r="AB309" s="388">
        <v>-3060000</v>
      </c>
      <c r="AC309" s="296">
        <v>-15300000</v>
      </c>
      <c r="AD309" s="110"/>
      <c r="AF309" s="42" t="s">
        <v>576</v>
      </c>
      <c r="AG309" s="110">
        <v>0</v>
      </c>
      <c r="AH309" s="110">
        <v>-15300000</v>
      </c>
      <c r="AI309" s="42" t="s">
        <v>765</v>
      </c>
      <c r="AJ309" s="112">
        <v>0.45454545454545453</v>
      </c>
      <c r="AK309" s="112">
        <v>0.54545454545454541</v>
      </c>
      <c r="AL309" s="529">
        <v>-12959100</v>
      </c>
      <c r="AM309" s="529">
        <v>0</v>
      </c>
      <c r="AN309" s="529">
        <v>0</v>
      </c>
      <c r="AO309" s="529">
        <v>0</v>
      </c>
      <c r="AP309" s="529">
        <v>0</v>
      </c>
      <c r="AQ309" s="529">
        <v>0</v>
      </c>
      <c r="AR309" s="529">
        <v>-212809.09090909091</v>
      </c>
      <c r="AS309" s="529">
        <v>-212809.09090909091</v>
      </c>
      <c r="AT309" s="529">
        <v>-212809.09090909091</v>
      </c>
      <c r="AU309" s="529">
        <v>-212809.09090909091</v>
      </c>
      <c r="AV309" s="529">
        <v>-212809.09090909091</v>
      </c>
      <c r="AW309" s="529">
        <v>-1064045.4545454546</v>
      </c>
      <c r="AX309" s="529">
        <v>0</v>
      </c>
      <c r="AY309" s="116">
        <v>0</v>
      </c>
      <c r="AZ309" s="42"/>
      <c r="BA309" s="529">
        <v>0</v>
      </c>
      <c r="BB309" s="529">
        <v>0</v>
      </c>
      <c r="BC309" s="529">
        <v>0</v>
      </c>
      <c r="BD309" s="529">
        <v>0</v>
      </c>
      <c r="BE309" s="529">
        <v>0</v>
      </c>
      <c r="BF309" s="529">
        <v>-255370.90909090906</v>
      </c>
      <c r="BG309" s="529">
        <v>-255370.90909090906</v>
      </c>
      <c r="BH309" s="529">
        <v>-255370.90909090906</v>
      </c>
      <c r="BI309" s="529">
        <v>-255370.90909090906</v>
      </c>
      <c r="BJ309" s="529">
        <v>-255370.90909090906</v>
      </c>
      <c r="BK309" s="529">
        <v>-1276854.5454545454</v>
      </c>
      <c r="BL309" s="42" t="s">
        <v>7188</v>
      </c>
      <c r="BM309" s="350" t="s">
        <v>7461</v>
      </c>
      <c r="BS309" s="42"/>
      <c r="BT309" s="42"/>
      <c r="BU309" s="42"/>
      <c r="BV309" s="42"/>
      <c r="BW309" s="42"/>
      <c r="BX309" s="42"/>
      <c r="BY309" s="42"/>
      <c r="BZ309" s="42"/>
      <c r="CA309" s="42"/>
      <c r="CB309" s="42"/>
      <c r="CC309" s="42"/>
      <c r="CD309" s="42"/>
      <c r="CE309" s="42"/>
      <c r="CF309" s="42"/>
    </row>
    <row r="310" spans="1:84" ht="13">
      <c r="A310" s="424" t="s">
        <v>6424</v>
      </c>
      <c r="B310" s="42" t="s">
        <v>15</v>
      </c>
      <c r="C310" s="42"/>
      <c r="D310" s="42"/>
      <c r="E310" s="42"/>
      <c r="F310" s="517" t="s">
        <v>6488</v>
      </c>
      <c r="G310" s="412" t="s">
        <v>6489</v>
      </c>
      <c r="H310" s="28" t="s">
        <v>1934</v>
      </c>
      <c r="I310" s="28" t="s">
        <v>6428</v>
      </c>
      <c r="J310" s="106" t="s">
        <v>2277</v>
      </c>
      <c r="K310" s="28" t="s">
        <v>6465</v>
      </c>
      <c r="L310" s="387"/>
      <c r="M310" s="387"/>
      <c r="N310" s="387"/>
      <c r="O310" s="387"/>
      <c r="P310" s="387"/>
      <c r="Q310" s="387">
        <v>0.153</v>
      </c>
      <c r="R310" s="42">
        <v>2043</v>
      </c>
      <c r="S310" s="388">
        <v>0</v>
      </c>
      <c r="T310" s="388">
        <v>0</v>
      </c>
      <c r="U310" s="388">
        <v>0</v>
      </c>
      <c r="V310" s="388">
        <v>0</v>
      </c>
      <c r="W310" s="388">
        <v>0</v>
      </c>
      <c r="X310" s="388">
        <v>6000000</v>
      </c>
      <c r="Y310" s="388">
        <v>6000000</v>
      </c>
      <c r="Z310" s="388">
        <v>6000000</v>
      </c>
      <c r="AA310" s="388">
        <v>6000000</v>
      </c>
      <c r="AB310" s="388">
        <v>6000000</v>
      </c>
      <c r="AC310" s="296">
        <v>30000000</v>
      </c>
      <c r="AD310" s="110"/>
      <c r="AF310" s="42" t="s">
        <v>576</v>
      </c>
      <c r="AG310" s="110">
        <v>0</v>
      </c>
      <c r="AH310" s="110">
        <v>30000000</v>
      </c>
      <c r="AI310" s="42" t="s">
        <v>765</v>
      </c>
      <c r="AJ310" s="112">
        <v>0.45454545454545453</v>
      </c>
      <c r="AK310" s="112">
        <v>0.54545454545454541</v>
      </c>
      <c r="AL310" s="529">
        <v>25410000</v>
      </c>
      <c r="AM310" s="529">
        <v>0</v>
      </c>
      <c r="AN310" s="529">
        <v>0</v>
      </c>
      <c r="AO310" s="529">
        <v>0</v>
      </c>
      <c r="AP310" s="529">
        <v>0</v>
      </c>
      <c r="AQ310" s="529">
        <v>0</v>
      </c>
      <c r="AR310" s="529">
        <v>417272.72727272724</v>
      </c>
      <c r="AS310" s="529">
        <v>417272.72727272724</v>
      </c>
      <c r="AT310" s="529">
        <v>417272.72727272724</v>
      </c>
      <c r="AU310" s="529">
        <v>417272.72727272724</v>
      </c>
      <c r="AV310" s="529">
        <v>417272.72727272724</v>
      </c>
      <c r="AW310" s="529">
        <v>2086363.6363636362</v>
      </c>
      <c r="AX310" s="529">
        <v>0</v>
      </c>
      <c r="AY310" s="116">
        <v>0</v>
      </c>
      <c r="AZ310" s="42"/>
      <c r="BA310" s="529">
        <v>0</v>
      </c>
      <c r="BB310" s="529">
        <v>0</v>
      </c>
      <c r="BC310" s="529">
        <v>0</v>
      </c>
      <c r="BD310" s="529">
        <v>0</v>
      </c>
      <c r="BE310" s="529">
        <v>0</v>
      </c>
      <c r="BF310" s="529">
        <v>500727.27272727271</v>
      </c>
      <c r="BG310" s="529">
        <v>500727.27272727271</v>
      </c>
      <c r="BH310" s="529">
        <v>500727.27272727271</v>
      </c>
      <c r="BI310" s="529">
        <v>500727.27272727271</v>
      </c>
      <c r="BJ310" s="529">
        <v>500727.27272727271</v>
      </c>
      <c r="BK310" s="529">
        <v>2503636.3636363633</v>
      </c>
      <c r="BL310" s="42" t="s">
        <v>7188</v>
      </c>
      <c r="BM310" s="350" t="s">
        <v>7461</v>
      </c>
      <c r="BS310" s="42"/>
      <c r="BT310" s="42"/>
      <c r="BU310" s="42"/>
      <c r="BV310" s="42"/>
      <c r="BW310" s="42"/>
      <c r="BX310" s="42"/>
      <c r="BY310" s="42"/>
      <c r="BZ310" s="42"/>
      <c r="CA310" s="42"/>
      <c r="CB310" s="42"/>
      <c r="CC310" s="42"/>
      <c r="CD310" s="42"/>
      <c r="CE310" s="42"/>
      <c r="CF310" s="42"/>
    </row>
    <row r="311" spans="1:84" ht="26">
      <c r="A311" s="424" t="s">
        <v>6424</v>
      </c>
      <c r="B311" s="42" t="s">
        <v>15</v>
      </c>
      <c r="C311" s="42"/>
      <c r="D311" s="42"/>
      <c r="E311" s="42"/>
      <c r="F311" s="497" t="s">
        <v>6447</v>
      </c>
      <c r="G311" s="459" t="s">
        <v>6448</v>
      </c>
      <c r="H311" s="28" t="s">
        <v>6449</v>
      </c>
      <c r="I311" s="28" t="s">
        <v>6428</v>
      </c>
      <c r="J311" s="106" t="s">
        <v>2277</v>
      </c>
      <c r="K311" s="28" t="s">
        <v>6450</v>
      </c>
      <c r="L311" s="387">
        <v>0.36382292690489271</v>
      </c>
      <c r="M311" s="387">
        <v>0.63617707309510729</v>
      </c>
      <c r="N311" s="387">
        <v>0</v>
      </c>
      <c r="O311" s="387">
        <v>0.36382292690489271</v>
      </c>
      <c r="P311" s="387">
        <v>0.36382292690489271</v>
      </c>
      <c r="Q311" s="387">
        <v>0.36382292690489271</v>
      </c>
      <c r="R311" s="448">
        <v>2043</v>
      </c>
      <c r="S311" s="455">
        <v>0</v>
      </c>
      <c r="T311" s="455">
        <v>0</v>
      </c>
      <c r="U311" s="455">
        <v>0</v>
      </c>
      <c r="V311" s="455">
        <v>0</v>
      </c>
      <c r="W311" s="455">
        <v>0</v>
      </c>
      <c r="X311" s="455">
        <v>0</v>
      </c>
      <c r="Y311" s="455">
        <v>0</v>
      </c>
      <c r="Z311" s="455">
        <v>-1530000</v>
      </c>
      <c r="AA311" s="455">
        <v>0</v>
      </c>
      <c r="AB311" s="455">
        <v>0</v>
      </c>
      <c r="AC311" s="296">
        <v>-1530000</v>
      </c>
      <c r="AD311" s="110"/>
      <c r="AF311" s="42" t="s">
        <v>593</v>
      </c>
      <c r="AG311" s="110">
        <v>0</v>
      </c>
      <c r="AH311" s="110">
        <v>-1530000</v>
      </c>
      <c r="AI311" s="42" t="s">
        <v>764</v>
      </c>
      <c r="AJ311" s="112">
        <v>0.45454545454545453</v>
      </c>
      <c r="AK311" s="112">
        <v>0.54545454545454541</v>
      </c>
      <c r="AL311" s="529">
        <v>-973350.92183551413</v>
      </c>
      <c r="AM311" s="529">
        <v>0</v>
      </c>
      <c r="AN311" s="529">
        <v>0</v>
      </c>
      <c r="AO311" s="529">
        <v>0</v>
      </c>
      <c r="AP311" s="529">
        <v>0</v>
      </c>
      <c r="AQ311" s="529">
        <v>0</v>
      </c>
      <c r="AR311" s="529">
        <v>0</v>
      </c>
      <c r="AS311" s="529">
        <v>0</v>
      </c>
      <c r="AT311" s="529">
        <v>-253022.30825658448</v>
      </c>
      <c r="AU311" s="529">
        <v>0</v>
      </c>
      <c r="AV311" s="529">
        <v>0</v>
      </c>
      <c r="AW311" s="529">
        <v>-253022.30825658448</v>
      </c>
      <c r="AX311" s="529">
        <v>0</v>
      </c>
      <c r="AY311" s="116">
        <v>0</v>
      </c>
      <c r="AZ311" s="42"/>
      <c r="BA311" s="529">
        <v>0</v>
      </c>
      <c r="BB311" s="529">
        <v>0</v>
      </c>
      <c r="BC311" s="529">
        <v>0</v>
      </c>
      <c r="BD311" s="529">
        <v>0</v>
      </c>
      <c r="BE311" s="529">
        <v>0</v>
      </c>
      <c r="BF311" s="529">
        <v>0</v>
      </c>
      <c r="BG311" s="529">
        <v>0</v>
      </c>
      <c r="BH311" s="529">
        <v>-303626.76990790135</v>
      </c>
      <c r="BI311" s="529">
        <v>0</v>
      </c>
      <c r="BJ311" s="529">
        <v>0</v>
      </c>
      <c r="BK311" s="529">
        <v>-303626.76990790135</v>
      </c>
      <c r="BL311" s="42" t="s">
        <v>7188</v>
      </c>
      <c r="BM311" s="350" t="s">
        <v>7462</v>
      </c>
      <c r="BS311" s="42"/>
      <c r="BT311" s="42"/>
      <c r="BU311" s="42"/>
      <c r="BV311" s="42"/>
      <c r="BW311" s="42"/>
      <c r="BX311" s="42"/>
      <c r="BY311" s="42"/>
      <c r="BZ311" s="42"/>
      <c r="CA311" s="42"/>
      <c r="CB311" s="42"/>
      <c r="CC311" s="42"/>
      <c r="CD311" s="42"/>
      <c r="CE311" s="42"/>
      <c r="CF311" s="42"/>
    </row>
    <row r="312" spans="1:84" ht="26">
      <c r="A312" s="424" t="s">
        <v>6424</v>
      </c>
      <c r="B312" s="42" t="s">
        <v>15</v>
      </c>
      <c r="C312" s="42"/>
      <c r="D312" s="42"/>
      <c r="E312" s="42"/>
      <c r="F312" s="497" t="s">
        <v>6447</v>
      </c>
      <c r="G312" s="460" t="s">
        <v>6448</v>
      </c>
      <c r="H312" s="28" t="s">
        <v>6449</v>
      </c>
      <c r="I312" s="28" t="s">
        <v>6428</v>
      </c>
      <c r="J312" s="106" t="s">
        <v>2277</v>
      </c>
      <c r="K312" s="28" t="s">
        <v>6450</v>
      </c>
      <c r="L312" s="387">
        <v>0.36382292690489271</v>
      </c>
      <c r="M312" s="387">
        <v>0.63617707309510729</v>
      </c>
      <c r="N312" s="387">
        <v>0</v>
      </c>
      <c r="O312" s="387">
        <v>0.36382292690489271</v>
      </c>
      <c r="P312" s="387">
        <v>0.36382292690489271</v>
      </c>
      <c r="Q312" s="387">
        <v>0.36382292690489271</v>
      </c>
      <c r="R312" s="448">
        <v>2043</v>
      </c>
      <c r="S312" s="455">
        <v>0</v>
      </c>
      <c r="T312" s="455">
        <v>0</v>
      </c>
      <c r="U312" s="455">
        <v>0</v>
      </c>
      <c r="V312" s="455">
        <v>0</v>
      </c>
      <c r="W312" s="455">
        <v>0</v>
      </c>
      <c r="X312" s="455">
        <v>0</v>
      </c>
      <c r="Y312" s="455">
        <v>0</v>
      </c>
      <c r="Z312" s="455">
        <v>3000000</v>
      </c>
      <c r="AA312" s="455">
        <v>0</v>
      </c>
      <c r="AB312" s="455">
        <v>0</v>
      </c>
      <c r="AC312" s="296">
        <v>3000000</v>
      </c>
      <c r="AD312" s="110"/>
      <c r="AF312" s="42" t="s">
        <v>593</v>
      </c>
      <c r="AG312" s="110">
        <v>0</v>
      </c>
      <c r="AH312" s="110">
        <v>3000000</v>
      </c>
      <c r="AI312" s="42" t="s">
        <v>764</v>
      </c>
      <c r="AJ312" s="112">
        <v>0.45454545454545453</v>
      </c>
      <c r="AK312" s="112">
        <v>0.54545454545454541</v>
      </c>
      <c r="AL312" s="529">
        <v>1908531.2192853219</v>
      </c>
      <c r="AM312" s="529">
        <v>0</v>
      </c>
      <c r="AN312" s="529">
        <v>0</v>
      </c>
      <c r="AO312" s="529">
        <v>0</v>
      </c>
      <c r="AP312" s="529">
        <v>0</v>
      </c>
      <c r="AQ312" s="529">
        <v>0</v>
      </c>
      <c r="AR312" s="529">
        <v>0</v>
      </c>
      <c r="AS312" s="529">
        <v>0</v>
      </c>
      <c r="AT312" s="529">
        <v>496122.17305212643</v>
      </c>
      <c r="AU312" s="529">
        <v>0</v>
      </c>
      <c r="AV312" s="529">
        <v>0</v>
      </c>
      <c r="AW312" s="529">
        <v>496122.17305212643</v>
      </c>
      <c r="AX312" s="529">
        <v>0</v>
      </c>
      <c r="AY312" s="116">
        <v>0</v>
      </c>
      <c r="AZ312" s="42"/>
      <c r="BA312" s="529">
        <v>0</v>
      </c>
      <c r="BB312" s="529">
        <v>0</v>
      </c>
      <c r="BC312" s="529">
        <v>0</v>
      </c>
      <c r="BD312" s="529">
        <v>0</v>
      </c>
      <c r="BE312" s="529">
        <v>0</v>
      </c>
      <c r="BF312" s="529">
        <v>0</v>
      </c>
      <c r="BG312" s="529">
        <v>0</v>
      </c>
      <c r="BH312" s="529">
        <v>595346.60766255169</v>
      </c>
      <c r="BI312" s="529">
        <v>0</v>
      </c>
      <c r="BJ312" s="529">
        <v>0</v>
      </c>
      <c r="BK312" s="529">
        <v>595346.60766255169</v>
      </c>
      <c r="BL312" s="42" t="s">
        <v>7188</v>
      </c>
      <c r="BM312" s="350" t="s">
        <v>7462</v>
      </c>
      <c r="BS312" s="42"/>
      <c r="BT312" s="42"/>
      <c r="BU312" s="42"/>
      <c r="BV312" s="42"/>
      <c r="BW312" s="42"/>
      <c r="BX312" s="42"/>
      <c r="BY312" s="42"/>
      <c r="BZ312" s="42"/>
      <c r="CA312" s="42"/>
      <c r="CB312" s="42"/>
      <c r="CC312" s="42"/>
      <c r="CD312" s="42"/>
      <c r="CE312" s="42"/>
      <c r="CF312" s="42"/>
    </row>
    <row r="313" spans="1:84" ht="39">
      <c r="A313" s="424" t="s">
        <v>6424</v>
      </c>
      <c r="B313" s="42" t="s">
        <v>6430</v>
      </c>
      <c r="C313" s="42"/>
      <c r="D313" s="42"/>
      <c r="E313" s="42"/>
      <c r="F313" s="511" t="s">
        <v>6440</v>
      </c>
      <c r="G313" s="412" t="s">
        <v>6441</v>
      </c>
      <c r="H313" s="28" t="s">
        <v>6442</v>
      </c>
      <c r="I313" s="450" t="s">
        <v>6433</v>
      </c>
      <c r="J313" s="106" t="s">
        <v>6434</v>
      </c>
      <c r="K313" s="28" t="s">
        <v>6443</v>
      </c>
      <c r="L313" s="387">
        <v>0.47218836184692353</v>
      </c>
      <c r="M313" s="387">
        <v>0.52781163815307641</v>
      </c>
      <c r="N313" s="387">
        <v>0</v>
      </c>
      <c r="O313" s="387">
        <v>0.47218836184692359</v>
      </c>
      <c r="P313" s="387">
        <v>0.47218836184692359</v>
      </c>
      <c r="Q313" s="387">
        <v>0.47218836184692359</v>
      </c>
      <c r="R313" s="42">
        <v>2043</v>
      </c>
      <c r="S313" s="455">
        <v>0</v>
      </c>
      <c r="T313" s="455">
        <v>0</v>
      </c>
      <c r="U313" s="455">
        <v>0</v>
      </c>
      <c r="V313" s="455">
        <v>0</v>
      </c>
      <c r="W313" s="455">
        <v>0</v>
      </c>
      <c r="X313" s="455">
        <v>0</v>
      </c>
      <c r="Y313" s="455">
        <v>0</v>
      </c>
      <c r="Z313" s="455">
        <v>0</v>
      </c>
      <c r="AA313" s="455">
        <v>-2550000</v>
      </c>
      <c r="AB313" s="455">
        <v>-2550000</v>
      </c>
      <c r="AC313" s="296">
        <v>-5100000</v>
      </c>
      <c r="AD313" s="110"/>
      <c r="AF313" s="42" t="s">
        <v>618</v>
      </c>
      <c r="AG313" s="110">
        <v>0</v>
      </c>
      <c r="AH313" s="110">
        <v>-5100000</v>
      </c>
      <c r="AI313" s="42" t="s">
        <v>764</v>
      </c>
      <c r="AJ313" s="112">
        <v>0.45454545454545453</v>
      </c>
      <c r="AK313" s="112">
        <v>0.54545454545454541</v>
      </c>
      <c r="AL313" s="529">
        <v>-2691839.3545806897</v>
      </c>
      <c r="AM313" s="529">
        <v>0</v>
      </c>
      <c r="AN313" s="529">
        <v>0</v>
      </c>
      <c r="AO313" s="529">
        <v>0</v>
      </c>
      <c r="AP313" s="529">
        <v>0</v>
      </c>
      <c r="AQ313" s="529">
        <v>0</v>
      </c>
      <c r="AR313" s="529">
        <v>0</v>
      </c>
      <c r="AS313" s="529">
        <v>0</v>
      </c>
      <c r="AT313" s="529">
        <v>0</v>
      </c>
      <c r="AU313" s="529">
        <v>-547309.23759529775</v>
      </c>
      <c r="AV313" s="529">
        <v>-547309.23759529775</v>
      </c>
      <c r="AW313" s="529">
        <v>-1094618.4751905955</v>
      </c>
      <c r="AX313" s="529">
        <v>0</v>
      </c>
      <c r="AY313" s="116">
        <v>0</v>
      </c>
      <c r="AZ313" s="42"/>
      <c r="BA313" s="529">
        <v>0</v>
      </c>
      <c r="BB313" s="529">
        <v>0</v>
      </c>
      <c r="BC313" s="529">
        <v>0</v>
      </c>
      <c r="BD313" s="529">
        <v>0</v>
      </c>
      <c r="BE313" s="529">
        <v>0</v>
      </c>
      <c r="BF313" s="529">
        <v>0</v>
      </c>
      <c r="BG313" s="529">
        <v>0</v>
      </c>
      <c r="BH313" s="529">
        <v>0</v>
      </c>
      <c r="BI313" s="529">
        <v>-656771.08511435729</v>
      </c>
      <c r="BJ313" s="529">
        <v>-656771.08511435729</v>
      </c>
      <c r="BK313" s="529">
        <v>-1313542.1702287146</v>
      </c>
      <c r="BL313" s="42" t="s">
        <v>7188</v>
      </c>
      <c r="BM313" s="350" t="s">
        <v>7463</v>
      </c>
      <c r="BS313" s="42"/>
      <c r="BT313" s="42"/>
      <c r="BU313" s="42"/>
      <c r="BV313" s="42"/>
      <c r="BW313" s="42"/>
      <c r="BX313" s="42"/>
      <c r="BY313" s="42"/>
      <c r="BZ313" s="42"/>
      <c r="CA313" s="42"/>
      <c r="CB313" s="42"/>
      <c r="CC313" s="42"/>
      <c r="CD313" s="42"/>
      <c r="CE313" s="42"/>
      <c r="CF313" s="42"/>
    </row>
    <row r="314" spans="1:84" ht="39">
      <c r="A314" s="424" t="s">
        <v>6424</v>
      </c>
      <c r="B314" s="42" t="s">
        <v>6430</v>
      </c>
      <c r="C314" s="42"/>
      <c r="D314" s="42"/>
      <c r="E314" s="42"/>
      <c r="F314" s="517" t="s">
        <v>6440</v>
      </c>
      <c r="G314" s="412" t="s">
        <v>6441</v>
      </c>
      <c r="H314" s="28" t="s">
        <v>6442</v>
      </c>
      <c r="I314" s="450" t="s">
        <v>6433</v>
      </c>
      <c r="J314" s="106" t="s">
        <v>6434</v>
      </c>
      <c r="K314" s="28" t="s">
        <v>6443</v>
      </c>
      <c r="L314" s="387">
        <v>0.47218836184692353</v>
      </c>
      <c r="M314" s="387">
        <v>0.52781163815307641</v>
      </c>
      <c r="N314" s="387">
        <v>0</v>
      </c>
      <c r="O314" s="387">
        <v>0.47218836184692359</v>
      </c>
      <c r="P314" s="387">
        <v>0.47218836184692359</v>
      </c>
      <c r="Q314" s="387">
        <v>0.47218836184692359</v>
      </c>
      <c r="R314" s="42">
        <v>2043</v>
      </c>
      <c r="S314" s="388">
        <v>0</v>
      </c>
      <c r="T314" s="388">
        <v>0</v>
      </c>
      <c r="U314" s="388">
        <v>0</v>
      </c>
      <c r="V314" s="388">
        <v>0</v>
      </c>
      <c r="W314" s="388">
        <v>0</v>
      </c>
      <c r="X314" s="388">
        <v>0</v>
      </c>
      <c r="Y314" s="388">
        <v>0</v>
      </c>
      <c r="Z314" s="388">
        <v>0</v>
      </c>
      <c r="AA314" s="388">
        <v>5000000</v>
      </c>
      <c r="AB314" s="388">
        <v>5000000</v>
      </c>
      <c r="AC314" s="296">
        <v>10000000</v>
      </c>
      <c r="AD314" s="110"/>
      <c r="AF314" s="42" t="s">
        <v>618</v>
      </c>
      <c r="AG314" s="110">
        <v>0</v>
      </c>
      <c r="AH314" s="110">
        <v>10000000</v>
      </c>
      <c r="AI314" s="42" t="s">
        <v>764</v>
      </c>
      <c r="AJ314" s="112">
        <v>0.45454545454545453</v>
      </c>
      <c r="AK314" s="112">
        <v>0.54545454545454541</v>
      </c>
      <c r="AL314" s="529">
        <v>5278116.3815307645</v>
      </c>
      <c r="AM314" s="529">
        <v>0</v>
      </c>
      <c r="AN314" s="529">
        <v>0</v>
      </c>
      <c r="AO314" s="529">
        <v>0</v>
      </c>
      <c r="AP314" s="529">
        <v>0</v>
      </c>
      <c r="AQ314" s="529">
        <v>0</v>
      </c>
      <c r="AR314" s="529">
        <v>0</v>
      </c>
      <c r="AS314" s="529">
        <v>0</v>
      </c>
      <c r="AT314" s="529">
        <v>0</v>
      </c>
      <c r="AU314" s="529">
        <v>1073155.367833917</v>
      </c>
      <c r="AV314" s="529">
        <v>1073155.367833917</v>
      </c>
      <c r="AW314" s="529">
        <v>2146310.7356678341</v>
      </c>
      <c r="AX314" s="529">
        <v>0</v>
      </c>
      <c r="AY314" s="116">
        <v>0</v>
      </c>
      <c r="AZ314" s="42"/>
      <c r="BA314" s="529">
        <v>0</v>
      </c>
      <c r="BB314" s="529">
        <v>0</v>
      </c>
      <c r="BC314" s="529">
        <v>0</v>
      </c>
      <c r="BD314" s="529">
        <v>0</v>
      </c>
      <c r="BE314" s="529">
        <v>0</v>
      </c>
      <c r="BF314" s="529">
        <v>0</v>
      </c>
      <c r="BG314" s="529">
        <v>0</v>
      </c>
      <c r="BH314" s="529">
        <v>0</v>
      </c>
      <c r="BI314" s="529">
        <v>1287786.4414007005</v>
      </c>
      <c r="BJ314" s="529">
        <v>1287786.4414007005</v>
      </c>
      <c r="BK314" s="529">
        <v>2575572.882801401</v>
      </c>
      <c r="BL314" s="42" t="s">
        <v>7188</v>
      </c>
      <c r="BM314" s="350" t="s">
        <v>7463</v>
      </c>
      <c r="BS314" s="42"/>
      <c r="BT314" s="42"/>
      <c r="BU314" s="42"/>
      <c r="BV314" s="42"/>
      <c r="BW314" s="42"/>
      <c r="BX314" s="42"/>
      <c r="BY314" s="42"/>
      <c r="BZ314" s="42"/>
      <c r="CA314" s="42"/>
      <c r="CB314" s="42"/>
      <c r="CC314" s="42"/>
      <c r="CD314" s="42"/>
      <c r="CE314" s="42"/>
      <c r="CF314" s="42"/>
    </row>
    <row r="315" spans="1:84" ht="39">
      <c r="A315" s="424" t="s">
        <v>6424</v>
      </c>
      <c r="B315" s="42" t="s">
        <v>6430</v>
      </c>
      <c r="C315" s="42"/>
      <c r="D315" s="42"/>
      <c r="E315" s="42"/>
      <c r="F315" s="511" t="s">
        <v>6440</v>
      </c>
      <c r="G315" s="412" t="s">
        <v>6441</v>
      </c>
      <c r="H315" s="28" t="s">
        <v>6442</v>
      </c>
      <c r="I315" s="450" t="s">
        <v>6433</v>
      </c>
      <c r="J315" s="106" t="s">
        <v>6434</v>
      </c>
      <c r="K315" s="28" t="s">
        <v>6443</v>
      </c>
      <c r="L315" s="387">
        <v>0.33289279510208114</v>
      </c>
      <c r="M315" s="387">
        <v>0.37210720489791888</v>
      </c>
      <c r="N315" s="387">
        <v>0.29499999999999998</v>
      </c>
      <c r="O315" s="387">
        <v>0.33289279510208114</v>
      </c>
      <c r="P315" s="387">
        <v>0.70500000000000007</v>
      </c>
      <c r="Q315" s="387">
        <v>0.66644639755104063</v>
      </c>
      <c r="R315" s="448">
        <v>2043</v>
      </c>
      <c r="S315" s="455">
        <v>0</v>
      </c>
      <c r="T315" s="455">
        <v>0</v>
      </c>
      <c r="U315" s="455">
        <v>0</v>
      </c>
      <c r="V315" s="455">
        <v>0</v>
      </c>
      <c r="W315" s="455">
        <v>0</v>
      </c>
      <c r="X315" s="455">
        <v>0</v>
      </c>
      <c r="Y315" s="455">
        <v>0</v>
      </c>
      <c r="Z315" s="455">
        <v>0</v>
      </c>
      <c r="AA315" s="455">
        <v>-20400000</v>
      </c>
      <c r="AB315" s="455">
        <v>0</v>
      </c>
      <c r="AC315" s="296">
        <v>-20400000</v>
      </c>
      <c r="AD315" s="110"/>
      <c r="AF315" s="42" t="s">
        <v>618</v>
      </c>
      <c r="AG315" s="110">
        <v>0</v>
      </c>
      <c r="AH315" s="110">
        <v>-20400000</v>
      </c>
      <c r="AI315" s="42" t="s">
        <v>764</v>
      </c>
      <c r="AJ315" s="112">
        <v>0.45454545454545453</v>
      </c>
      <c r="AK315" s="112">
        <v>0.54545454545454541</v>
      </c>
      <c r="AL315" s="529">
        <v>-6804493.4899587715</v>
      </c>
      <c r="AM315" s="529">
        <v>0</v>
      </c>
      <c r="AN315" s="529">
        <v>0</v>
      </c>
      <c r="AO315" s="529">
        <v>0</v>
      </c>
      <c r="AP315" s="529">
        <v>0</v>
      </c>
      <c r="AQ315" s="529">
        <v>0</v>
      </c>
      <c r="AR315" s="529">
        <v>0</v>
      </c>
      <c r="AS315" s="529">
        <v>0</v>
      </c>
      <c r="AT315" s="529">
        <v>0</v>
      </c>
      <c r="AU315" s="529">
        <v>-6179775.6863823766</v>
      </c>
      <c r="AV315" s="529">
        <v>0</v>
      </c>
      <c r="AW315" s="529">
        <v>-6179775.6863823766</v>
      </c>
      <c r="AX315" s="529">
        <v>0</v>
      </c>
      <c r="AY315" s="116">
        <v>0</v>
      </c>
      <c r="AZ315" s="42"/>
      <c r="BA315" s="529">
        <v>0</v>
      </c>
      <c r="BB315" s="529">
        <v>0</v>
      </c>
      <c r="BC315" s="529">
        <v>0</v>
      </c>
      <c r="BD315" s="529">
        <v>0</v>
      </c>
      <c r="BE315" s="529">
        <v>0</v>
      </c>
      <c r="BF315" s="529">
        <v>0</v>
      </c>
      <c r="BG315" s="529">
        <v>0</v>
      </c>
      <c r="BH315" s="529">
        <v>0</v>
      </c>
      <c r="BI315" s="529">
        <v>-7415730.8236588519</v>
      </c>
      <c r="BJ315" s="529">
        <v>0</v>
      </c>
      <c r="BK315" s="529">
        <v>-7415730.8236588519</v>
      </c>
      <c r="BL315" s="42" t="s">
        <v>7188</v>
      </c>
      <c r="BM315" s="350" t="s">
        <v>7464</v>
      </c>
      <c r="BS315" s="42"/>
      <c r="BT315" s="42"/>
      <c r="BU315" s="42"/>
      <c r="BV315" s="42"/>
      <c r="BW315" s="42"/>
      <c r="BX315" s="42"/>
      <c r="BY315" s="42"/>
      <c r="BZ315" s="42"/>
      <c r="CA315" s="42"/>
      <c r="CB315" s="42"/>
      <c r="CC315" s="42"/>
      <c r="CD315" s="42"/>
      <c r="CE315" s="42"/>
      <c r="CF315" s="42"/>
    </row>
    <row r="316" spans="1:84" ht="39">
      <c r="A316" s="424" t="s">
        <v>6424</v>
      </c>
      <c r="B316" s="42" t="s">
        <v>6430</v>
      </c>
      <c r="C316" s="42"/>
      <c r="D316" s="42"/>
      <c r="E316" s="42"/>
      <c r="F316" s="511" t="s">
        <v>6440</v>
      </c>
      <c r="G316" s="412" t="s">
        <v>6441</v>
      </c>
      <c r="H316" s="28" t="s">
        <v>6442</v>
      </c>
      <c r="I316" s="450" t="s">
        <v>6433</v>
      </c>
      <c r="J316" s="106" t="s">
        <v>6434</v>
      </c>
      <c r="K316" s="28" t="s">
        <v>6443</v>
      </c>
      <c r="L316" s="387">
        <v>0.33289279510208114</v>
      </c>
      <c r="M316" s="387">
        <v>0.37210720489791888</v>
      </c>
      <c r="N316" s="387">
        <v>0.29499999999999998</v>
      </c>
      <c r="O316" s="387">
        <v>0.33289279510208114</v>
      </c>
      <c r="P316" s="387">
        <v>0.70500000000000007</v>
      </c>
      <c r="Q316" s="387">
        <v>0.66644639755104063</v>
      </c>
      <c r="R316" s="448">
        <v>2043</v>
      </c>
      <c r="S316" s="388">
        <v>0</v>
      </c>
      <c r="T316" s="388">
        <v>0</v>
      </c>
      <c r="U316" s="388">
        <v>0</v>
      </c>
      <c r="V316" s="388">
        <v>0</v>
      </c>
      <c r="W316" s="388">
        <v>0</v>
      </c>
      <c r="X316" s="388">
        <v>0</v>
      </c>
      <c r="Y316" s="388">
        <v>0</v>
      </c>
      <c r="Z316" s="388">
        <v>0</v>
      </c>
      <c r="AA316" s="388">
        <v>40000000</v>
      </c>
      <c r="AB316" s="388">
        <v>0</v>
      </c>
      <c r="AC316" s="296">
        <v>40000000</v>
      </c>
      <c r="AD316" s="110"/>
      <c r="AF316" s="42" t="s">
        <v>618</v>
      </c>
      <c r="AG316" s="110">
        <v>0</v>
      </c>
      <c r="AH316" s="110">
        <v>40000000</v>
      </c>
      <c r="AI316" s="42" t="s">
        <v>764</v>
      </c>
      <c r="AJ316" s="112">
        <v>0.45454545454545453</v>
      </c>
      <c r="AK316" s="112">
        <v>0.54545454545454541</v>
      </c>
      <c r="AL316" s="529">
        <v>13342144.097958375</v>
      </c>
      <c r="AM316" s="529">
        <v>0</v>
      </c>
      <c r="AN316" s="529">
        <v>0</v>
      </c>
      <c r="AO316" s="529">
        <v>0</v>
      </c>
      <c r="AP316" s="529">
        <v>0</v>
      </c>
      <c r="AQ316" s="529">
        <v>0</v>
      </c>
      <c r="AR316" s="529">
        <v>0</v>
      </c>
      <c r="AS316" s="529">
        <v>0</v>
      </c>
      <c r="AT316" s="529">
        <v>0</v>
      </c>
      <c r="AU316" s="529">
        <v>12117207.228200739</v>
      </c>
      <c r="AV316" s="529">
        <v>0</v>
      </c>
      <c r="AW316" s="529">
        <v>12117207.228200739</v>
      </c>
      <c r="AX316" s="529">
        <v>0</v>
      </c>
      <c r="AY316" s="116">
        <v>0</v>
      </c>
      <c r="AZ316" s="42"/>
      <c r="BA316" s="529">
        <v>0</v>
      </c>
      <c r="BB316" s="529">
        <v>0</v>
      </c>
      <c r="BC316" s="529">
        <v>0</v>
      </c>
      <c r="BD316" s="529">
        <v>0</v>
      </c>
      <c r="BE316" s="529">
        <v>0</v>
      </c>
      <c r="BF316" s="529">
        <v>0</v>
      </c>
      <c r="BG316" s="529">
        <v>0</v>
      </c>
      <c r="BH316" s="529">
        <v>0</v>
      </c>
      <c r="BI316" s="529">
        <v>14540648.673840886</v>
      </c>
      <c r="BJ316" s="529">
        <v>0</v>
      </c>
      <c r="BK316" s="529">
        <v>14540648.673840886</v>
      </c>
      <c r="BL316" s="42" t="s">
        <v>7188</v>
      </c>
      <c r="BM316" s="350" t="s">
        <v>7464</v>
      </c>
      <c r="BS316" s="42"/>
      <c r="BT316" s="42"/>
      <c r="BU316" s="42"/>
      <c r="BV316" s="42"/>
      <c r="BW316" s="42"/>
      <c r="BX316" s="42"/>
      <c r="BY316" s="42"/>
      <c r="BZ316" s="42"/>
      <c r="CA316" s="42"/>
      <c r="CB316" s="42"/>
      <c r="CC316" s="42"/>
      <c r="CD316" s="42"/>
      <c r="CE316" s="42"/>
      <c r="CF316" s="42"/>
    </row>
    <row r="317" spans="1:84" ht="26">
      <c r="A317" s="424" t="s">
        <v>6424</v>
      </c>
      <c r="B317" s="424" t="s">
        <v>15</v>
      </c>
      <c r="C317" s="424"/>
      <c r="D317" s="424"/>
      <c r="E317" s="424"/>
      <c r="F317" s="517" t="s">
        <v>6490</v>
      </c>
      <c r="G317" s="412" t="s">
        <v>6491</v>
      </c>
      <c r="H317" s="28">
        <v>0</v>
      </c>
      <c r="I317" s="423" t="s">
        <v>6428</v>
      </c>
      <c r="J317" s="106" t="s">
        <v>2277</v>
      </c>
      <c r="K317" s="28" t="s">
        <v>6429</v>
      </c>
      <c r="L317" s="387"/>
      <c r="M317" s="387"/>
      <c r="N317" s="387"/>
      <c r="O317" s="449">
        <v>0</v>
      </c>
      <c r="P317" s="449">
        <v>0</v>
      </c>
      <c r="Q317" s="387">
        <v>0.29099999999999998</v>
      </c>
      <c r="R317" s="42">
        <v>2043</v>
      </c>
      <c r="S317" s="388">
        <v>-1426827</v>
      </c>
      <c r="T317" s="388">
        <v>-7277744.8799999999</v>
      </c>
      <c r="U317" s="388">
        <v>-10751320.493760001</v>
      </c>
      <c r="V317" s="388">
        <v>-9766002.34107792</v>
      </c>
      <c r="W317" s="388">
        <v>0</v>
      </c>
      <c r="X317" s="388">
        <v>0</v>
      </c>
      <c r="Y317" s="388">
        <v>0</v>
      </c>
      <c r="Z317" s="388">
        <v>0</v>
      </c>
      <c r="AA317" s="388">
        <v>0</v>
      </c>
      <c r="AB317" s="388">
        <v>0</v>
      </c>
      <c r="AC317" s="296">
        <v>-29221894.71483792</v>
      </c>
      <c r="AD317" s="110"/>
      <c r="AF317" s="42" t="s">
        <v>577</v>
      </c>
      <c r="AG317" s="110">
        <v>0</v>
      </c>
      <c r="AH317" s="110">
        <v>-29221894.71483792</v>
      </c>
      <c r="AI317" s="42" t="s">
        <v>765</v>
      </c>
      <c r="AJ317" s="112">
        <v>0.45454545454545453</v>
      </c>
      <c r="AK317" s="112">
        <v>0.54545454545454541</v>
      </c>
      <c r="AL317" s="529">
        <v>-20718323.352820087</v>
      </c>
      <c r="AM317" s="529">
        <v>-188730.29863636362</v>
      </c>
      <c r="AN317" s="529">
        <v>-962647.16367272718</v>
      </c>
      <c r="AO317" s="529">
        <v>-1422106.4834928</v>
      </c>
      <c r="AP317" s="529">
        <v>-1291775.7642062155</v>
      </c>
      <c r="AQ317" s="529">
        <v>0</v>
      </c>
      <c r="AR317" s="529">
        <v>0</v>
      </c>
      <c r="AS317" s="529">
        <v>0</v>
      </c>
      <c r="AT317" s="529">
        <v>0</v>
      </c>
      <c r="AU317" s="529">
        <v>0</v>
      </c>
      <c r="AV317" s="529">
        <v>0</v>
      </c>
      <c r="AW317" s="529">
        <v>-3865259.7100081062</v>
      </c>
      <c r="AX317" s="529">
        <v>0</v>
      </c>
      <c r="AY317" s="116">
        <v>0</v>
      </c>
      <c r="AZ317" s="42"/>
      <c r="BA317" s="529">
        <v>-226476.35836363633</v>
      </c>
      <c r="BB317" s="529">
        <v>-1155176.5964072726</v>
      </c>
      <c r="BC317" s="529">
        <v>-1706527.7801913598</v>
      </c>
      <c r="BD317" s="529">
        <v>-1550130.9170474587</v>
      </c>
      <c r="BE317" s="529">
        <v>0</v>
      </c>
      <c r="BF317" s="529">
        <v>0</v>
      </c>
      <c r="BG317" s="529">
        <v>0</v>
      </c>
      <c r="BH317" s="529">
        <v>0</v>
      </c>
      <c r="BI317" s="529">
        <v>0</v>
      </c>
      <c r="BJ317" s="529">
        <v>0</v>
      </c>
      <c r="BK317" s="529">
        <v>-4638311.6520097274</v>
      </c>
      <c r="BL317" s="42" t="s">
        <v>7188</v>
      </c>
      <c r="BM317" s="350" t="s">
        <v>7465</v>
      </c>
      <c r="BS317" s="42"/>
      <c r="BT317" s="42"/>
      <c r="BU317" s="42"/>
      <c r="BV317" s="42"/>
      <c r="BW317" s="42"/>
      <c r="BX317" s="42"/>
      <c r="BY317" s="42"/>
      <c r="BZ317" s="42"/>
      <c r="CA317" s="42"/>
      <c r="CB317" s="42"/>
      <c r="CC317" s="42"/>
      <c r="CD317" s="42"/>
      <c r="CE317" s="42"/>
      <c r="CF317" s="42"/>
    </row>
    <row r="318" spans="1:84" ht="26">
      <c r="A318" s="424" t="s">
        <v>6424</v>
      </c>
      <c r="B318" s="42" t="s">
        <v>15</v>
      </c>
      <c r="C318" s="42"/>
      <c r="D318" s="42"/>
      <c r="E318" s="42"/>
      <c r="F318" s="497" t="s">
        <v>6490</v>
      </c>
      <c r="G318" s="28" t="s">
        <v>6491</v>
      </c>
      <c r="H318" s="28">
        <v>0</v>
      </c>
      <c r="I318" s="28" t="s">
        <v>6428</v>
      </c>
      <c r="J318" s="106" t="s">
        <v>2277</v>
      </c>
      <c r="K318" s="28" t="s">
        <v>6429</v>
      </c>
      <c r="L318" s="387"/>
      <c r="M318" s="387"/>
      <c r="N318" s="387"/>
      <c r="O318" s="387"/>
      <c r="P318" s="387"/>
      <c r="Q318" s="387">
        <v>0.29099999999999998</v>
      </c>
      <c r="R318" s="42">
        <v>2043</v>
      </c>
      <c r="S318" s="388">
        <v>2797700</v>
      </c>
      <c r="T318" s="388">
        <v>14270088</v>
      </c>
      <c r="U318" s="388">
        <v>21081020.576000001</v>
      </c>
      <c r="V318" s="388">
        <v>19149024.198192</v>
      </c>
      <c r="W318" s="388">
        <v>0</v>
      </c>
      <c r="X318" s="388">
        <v>0</v>
      </c>
      <c r="Y318" s="388">
        <v>0</v>
      </c>
      <c r="Z318" s="388">
        <v>0</v>
      </c>
      <c r="AA318" s="388">
        <v>0</v>
      </c>
      <c r="AB318" s="388">
        <v>0</v>
      </c>
      <c r="AC318" s="296">
        <v>57297832.774192005</v>
      </c>
      <c r="AD318" s="110"/>
      <c r="AF318" s="42" t="s">
        <v>577</v>
      </c>
      <c r="AG318" s="110">
        <v>0</v>
      </c>
      <c r="AH318" s="110">
        <v>57297832.774192005</v>
      </c>
      <c r="AI318" s="42" t="s">
        <v>765</v>
      </c>
      <c r="AJ318" s="112">
        <v>0.45454545454545453</v>
      </c>
      <c r="AK318" s="112">
        <v>0.54545454545454541</v>
      </c>
      <c r="AL318" s="529">
        <v>40624163.436902136</v>
      </c>
      <c r="AM318" s="529">
        <v>370059.40909090906</v>
      </c>
      <c r="AN318" s="529">
        <v>1887543.458181818</v>
      </c>
      <c r="AO318" s="529">
        <v>2788444.0852799998</v>
      </c>
      <c r="AP318" s="529">
        <v>2532893.6553063053</v>
      </c>
      <c r="AQ318" s="529">
        <v>0</v>
      </c>
      <c r="AR318" s="529">
        <v>0</v>
      </c>
      <c r="AS318" s="529">
        <v>0</v>
      </c>
      <c r="AT318" s="529">
        <v>0</v>
      </c>
      <c r="AU318" s="529">
        <v>0</v>
      </c>
      <c r="AV318" s="529">
        <v>0</v>
      </c>
      <c r="AW318" s="529">
        <v>7578940.6078590322</v>
      </c>
      <c r="AX318" s="529">
        <v>0</v>
      </c>
      <c r="AY318" s="116">
        <v>0</v>
      </c>
      <c r="AZ318" s="42"/>
      <c r="BA318" s="529">
        <v>444071.29090909084</v>
      </c>
      <c r="BB318" s="529">
        <v>2265052.1498181815</v>
      </c>
      <c r="BC318" s="529">
        <v>3346132.9023359995</v>
      </c>
      <c r="BD318" s="529">
        <v>3039472.386367566</v>
      </c>
      <c r="BE318" s="529">
        <v>0</v>
      </c>
      <c r="BF318" s="529">
        <v>0</v>
      </c>
      <c r="BG318" s="529">
        <v>0</v>
      </c>
      <c r="BH318" s="529">
        <v>0</v>
      </c>
      <c r="BI318" s="529">
        <v>0</v>
      </c>
      <c r="BJ318" s="529">
        <v>0</v>
      </c>
      <c r="BK318" s="529">
        <v>9094728.7294308394</v>
      </c>
      <c r="BL318" s="42" t="s">
        <v>7188</v>
      </c>
      <c r="BM318" s="350" t="s">
        <v>7465</v>
      </c>
      <c r="BS318" s="42"/>
      <c r="BT318" s="42"/>
      <c r="BU318" s="42"/>
      <c r="BV318" s="42"/>
      <c r="BW318" s="42"/>
      <c r="BX318" s="42"/>
      <c r="BY318" s="42"/>
      <c r="BZ318" s="42"/>
      <c r="CA318" s="42"/>
      <c r="CB318" s="42"/>
      <c r="CC318" s="42"/>
      <c r="CD318" s="42"/>
      <c r="CE318" s="42"/>
      <c r="CF318" s="42"/>
    </row>
    <row r="319" spans="1:84" ht="26">
      <c r="A319" s="424" t="s">
        <v>6424</v>
      </c>
      <c r="B319" s="424" t="s">
        <v>15</v>
      </c>
      <c r="C319" s="424"/>
      <c r="D319" s="424"/>
      <c r="E319" s="424"/>
      <c r="F319" s="511" t="s">
        <v>6492</v>
      </c>
      <c r="G319" s="412" t="s">
        <v>6493</v>
      </c>
      <c r="H319" s="28">
        <v>0</v>
      </c>
      <c r="I319" s="423" t="s">
        <v>6428</v>
      </c>
      <c r="J319" s="106" t="s">
        <v>2277</v>
      </c>
      <c r="K319" s="28" t="s">
        <v>6494</v>
      </c>
      <c r="L319" s="387"/>
      <c r="M319" s="387"/>
      <c r="N319" s="387"/>
      <c r="O319" s="449">
        <v>0</v>
      </c>
      <c r="P319" s="449">
        <v>0</v>
      </c>
      <c r="Q319" s="387">
        <v>0.72</v>
      </c>
      <c r="R319" s="42">
        <v>2043</v>
      </c>
      <c r="S319" s="388">
        <v>-1530000</v>
      </c>
      <c r="T319" s="388">
        <v>-1530000</v>
      </c>
      <c r="U319" s="388">
        <v>-2550000</v>
      </c>
      <c r="V319" s="388">
        <v>-2550000</v>
      </c>
      <c r="W319" s="388">
        <v>-5610000</v>
      </c>
      <c r="X319" s="388">
        <v>-11730000</v>
      </c>
      <c r="Y319" s="388">
        <v>-11730000</v>
      </c>
      <c r="Z319" s="388">
        <v>-11730000</v>
      </c>
      <c r="AA319" s="388">
        <v>-11730000</v>
      </c>
      <c r="AB319" s="388">
        <v>-11730000</v>
      </c>
      <c r="AC319" s="296">
        <v>-72420000</v>
      </c>
      <c r="AD319" s="110"/>
      <c r="AF319" s="42" t="s">
        <v>584</v>
      </c>
      <c r="AG319" s="110">
        <v>0</v>
      </c>
      <c r="AH319" s="110">
        <v>-72420000</v>
      </c>
      <c r="AI319" s="42" t="s">
        <v>765</v>
      </c>
      <c r="AJ319" s="112">
        <v>0.45454545454545453</v>
      </c>
      <c r="AK319" s="112">
        <v>0.54545454545454541</v>
      </c>
      <c r="AL319" s="529">
        <v>-20277600.000000004</v>
      </c>
      <c r="AM319" s="529">
        <v>-500727.27272727271</v>
      </c>
      <c r="AN319" s="529">
        <v>-500727.27272727271</v>
      </c>
      <c r="AO319" s="529">
        <v>-834545.45454545447</v>
      </c>
      <c r="AP319" s="529">
        <v>-834545.45454545447</v>
      </c>
      <c r="AQ319" s="529">
        <v>-1836000</v>
      </c>
      <c r="AR319" s="529">
        <v>-3838909.0909090908</v>
      </c>
      <c r="AS319" s="529">
        <v>-3838909.0909090908</v>
      </c>
      <c r="AT319" s="529">
        <v>-3838909.0909090908</v>
      </c>
      <c r="AU319" s="529">
        <v>-3838909.0909090908</v>
      </c>
      <c r="AV319" s="529">
        <v>-3838909.0909090908</v>
      </c>
      <c r="AW319" s="529">
        <v>-23701090.909090906</v>
      </c>
      <c r="AX319" s="529">
        <v>0</v>
      </c>
      <c r="AY319" s="116">
        <v>0</v>
      </c>
      <c r="AZ319" s="42"/>
      <c r="BA319" s="529">
        <v>-600872.72727272718</v>
      </c>
      <c r="BB319" s="529">
        <v>-600872.72727272718</v>
      </c>
      <c r="BC319" s="529">
        <v>-1001454.5454545454</v>
      </c>
      <c r="BD319" s="529">
        <v>-1001454.5454545454</v>
      </c>
      <c r="BE319" s="529">
        <v>-2203200</v>
      </c>
      <c r="BF319" s="529">
        <v>-4606690.9090909092</v>
      </c>
      <c r="BG319" s="529">
        <v>-4606690.9090909092</v>
      </c>
      <c r="BH319" s="529">
        <v>-4606690.9090909092</v>
      </c>
      <c r="BI319" s="529">
        <v>-4606690.9090909092</v>
      </c>
      <c r="BJ319" s="529">
        <v>-4606690.9090909092</v>
      </c>
      <c r="BK319" s="529">
        <v>-28441309.090909094</v>
      </c>
      <c r="BL319" s="42" t="s">
        <v>7188</v>
      </c>
      <c r="BM319" s="350" t="s">
        <v>7466</v>
      </c>
      <c r="BS319" s="42"/>
      <c r="BT319" s="42"/>
      <c r="BU319" s="42"/>
      <c r="BV319" s="42"/>
      <c r="BW319" s="42"/>
      <c r="BX319" s="42"/>
      <c r="BY319" s="42"/>
      <c r="BZ319" s="42"/>
      <c r="CA319" s="42"/>
      <c r="CB319" s="42"/>
      <c r="CC319" s="42"/>
      <c r="CD319" s="42"/>
      <c r="CE319" s="42"/>
      <c r="CF319" s="42"/>
    </row>
    <row r="320" spans="1:84" ht="26">
      <c r="A320" s="424" t="s">
        <v>6424</v>
      </c>
      <c r="B320" s="42" t="s">
        <v>15</v>
      </c>
      <c r="C320" s="42"/>
      <c r="D320" s="42"/>
      <c r="E320" s="42"/>
      <c r="F320" s="497" t="s">
        <v>6492</v>
      </c>
      <c r="G320" s="28" t="s">
        <v>6493</v>
      </c>
      <c r="H320" s="28">
        <v>0</v>
      </c>
      <c r="I320" s="28" t="s">
        <v>6428</v>
      </c>
      <c r="J320" s="106" t="s">
        <v>2277</v>
      </c>
      <c r="K320" s="28" t="s">
        <v>6494</v>
      </c>
      <c r="L320" s="387"/>
      <c r="M320" s="387"/>
      <c r="N320" s="387"/>
      <c r="O320" s="387"/>
      <c r="P320" s="387"/>
      <c r="Q320" s="387">
        <v>0.72</v>
      </c>
      <c r="R320" s="42">
        <v>2043</v>
      </c>
      <c r="S320" s="388">
        <v>3000000</v>
      </c>
      <c r="T320" s="388">
        <v>3000000</v>
      </c>
      <c r="U320" s="388">
        <v>5000000</v>
      </c>
      <c r="V320" s="388">
        <v>5000000</v>
      </c>
      <c r="W320" s="388">
        <v>11000000</v>
      </c>
      <c r="X320" s="388">
        <v>23000000</v>
      </c>
      <c r="Y320" s="388">
        <v>23000000</v>
      </c>
      <c r="Z320" s="388">
        <v>23000000</v>
      </c>
      <c r="AA320" s="388">
        <v>23000000</v>
      </c>
      <c r="AB320" s="388">
        <v>23000000</v>
      </c>
      <c r="AC320" s="296">
        <v>142000000</v>
      </c>
      <c r="AD320" s="110"/>
      <c r="AF320" s="42" t="s">
        <v>584</v>
      </c>
      <c r="AG320" s="110">
        <v>0</v>
      </c>
      <c r="AH320" s="110">
        <v>142000000</v>
      </c>
      <c r="AI320" s="42" t="s">
        <v>765</v>
      </c>
      <c r="AJ320" s="112">
        <v>0.45454545454545453</v>
      </c>
      <c r="AK320" s="112">
        <v>0.54545454545454541</v>
      </c>
      <c r="AL320" s="529">
        <v>39760000.000000007</v>
      </c>
      <c r="AM320" s="529">
        <v>981818.18181818177</v>
      </c>
      <c r="AN320" s="529">
        <v>981818.18181818177</v>
      </c>
      <c r="AO320" s="529">
        <v>1636363.6363636362</v>
      </c>
      <c r="AP320" s="529">
        <v>1636363.6363636362</v>
      </c>
      <c r="AQ320" s="529">
        <v>3600000</v>
      </c>
      <c r="AR320" s="529">
        <v>7527272.7272727266</v>
      </c>
      <c r="AS320" s="529">
        <v>7527272.7272727266</v>
      </c>
      <c r="AT320" s="529">
        <v>7527272.7272727266</v>
      </c>
      <c r="AU320" s="529">
        <v>7527272.7272727266</v>
      </c>
      <c r="AV320" s="529">
        <v>7527272.7272727266</v>
      </c>
      <c r="AW320" s="529">
        <v>46472727.272727273</v>
      </c>
      <c r="AX320" s="529">
        <v>0</v>
      </c>
      <c r="AY320" s="116">
        <v>0</v>
      </c>
      <c r="AZ320" s="42"/>
      <c r="BA320" s="529">
        <v>1178181.8181818181</v>
      </c>
      <c r="BB320" s="529">
        <v>1178181.8181818181</v>
      </c>
      <c r="BC320" s="529">
        <v>1963636.3636363635</v>
      </c>
      <c r="BD320" s="529">
        <v>1963636.3636363635</v>
      </c>
      <c r="BE320" s="529">
        <v>4320000</v>
      </c>
      <c r="BF320" s="529">
        <v>9032727.2727272715</v>
      </c>
      <c r="BG320" s="529">
        <v>9032727.2727272715</v>
      </c>
      <c r="BH320" s="529">
        <v>9032727.2727272715</v>
      </c>
      <c r="BI320" s="529">
        <v>9032727.2727272715</v>
      </c>
      <c r="BJ320" s="529">
        <v>9032727.2727272715</v>
      </c>
      <c r="BK320" s="529">
        <v>55767272.727272727</v>
      </c>
      <c r="BL320" s="42" t="s">
        <v>7188</v>
      </c>
      <c r="BM320" s="350" t="s">
        <v>7466</v>
      </c>
      <c r="BS320" s="42"/>
      <c r="BT320" s="42"/>
      <c r="BU320" s="42"/>
      <c r="BV320" s="42"/>
      <c r="BW320" s="42"/>
      <c r="BX320" s="42"/>
      <c r="BY320" s="42"/>
      <c r="BZ320" s="42"/>
      <c r="CA320" s="42"/>
      <c r="CB320" s="42"/>
      <c r="CC320" s="42"/>
      <c r="CD320" s="42"/>
      <c r="CE320" s="42"/>
      <c r="CF320" s="42"/>
    </row>
    <row r="321" spans="1:84" ht="26">
      <c r="A321" s="424" t="s">
        <v>6424</v>
      </c>
      <c r="B321" s="42" t="s">
        <v>15</v>
      </c>
      <c r="C321" s="42"/>
      <c r="D321" s="42"/>
      <c r="E321" s="42"/>
      <c r="F321" s="512" t="s">
        <v>6447</v>
      </c>
      <c r="G321" s="412" t="s">
        <v>6448</v>
      </c>
      <c r="H321" s="28" t="s">
        <v>6449</v>
      </c>
      <c r="I321" s="28" t="s">
        <v>6428</v>
      </c>
      <c r="J321" s="106" t="s">
        <v>2277</v>
      </c>
      <c r="K321" s="28" t="s">
        <v>6450</v>
      </c>
      <c r="L321" s="387">
        <v>0.36382292690489271</v>
      </c>
      <c r="M321" s="387">
        <v>0.63617707309510729</v>
      </c>
      <c r="N321" s="387">
        <v>0</v>
      </c>
      <c r="O321" s="387">
        <v>0.36382292690489271</v>
      </c>
      <c r="P321" s="387">
        <v>0.36382292690489271</v>
      </c>
      <c r="Q321" s="387">
        <v>0.36382292690489271</v>
      </c>
      <c r="R321" s="42">
        <v>2043</v>
      </c>
      <c r="S321" s="455">
        <v>0</v>
      </c>
      <c r="T321" s="455">
        <v>0</v>
      </c>
      <c r="U321" s="455">
        <v>0</v>
      </c>
      <c r="V321" s="455">
        <v>0</v>
      </c>
      <c r="W321" s="455">
        <v>0</v>
      </c>
      <c r="X321" s="455">
        <v>0</v>
      </c>
      <c r="Y321" s="455">
        <v>-193800</v>
      </c>
      <c r="Z321" s="455">
        <v>0</v>
      </c>
      <c r="AA321" s="455">
        <v>0</v>
      </c>
      <c r="AB321" s="455">
        <v>0</v>
      </c>
      <c r="AC321" s="296">
        <v>-193800</v>
      </c>
      <c r="AD321" s="110"/>
      <c r="AF321" s="42" t="s">
        <v>593</v>
      </c>
      <c r="AG321" s="110">
        <v>0</v>
      </c>
      <c r="AH321" s="110">
        <v>-193800</v>
      </c>
      <c r="AI321" s="42" t="s">
        <v>764</v>
      </c>
      <c r="AJ321" s="112">
        <v>0.45454545454545453</v>
      </c>
      <c r="AK321" s="112">
        <v>0.54545454545454541</v>
      </c>
      <c r="AL321" s="529">
        <v>-123291.11676583179</v>
      </c>
      <c r="AM321" s="529">
        <v>0</v>
      </c>
      <c r="AN321" s="529">
        <v>0</v>
      </c>
      <c r="AO321" s="529">
        <v>0</v>
      </c>
      <c r="AP321" s="529">
        <v>0</v>
      </c>
      <c r="AQ321" s="529">
        <v>0</v>
      </c>
      <c r="AR321" s="529">
        <v>0</v>
      </c>
      <c r="AS321" s="529">
        <v>-32049.492379167368</v>
      </c>
      <c r="AT321" s="529">
        <v>0</v>
      </c>
      <c r="AU321" s="529">
        <v>0</v>
      </c>
      <c r="AV321" s="529">
        <v>0</v>
      </c>
      <c r="AW321" s="529">
        <v>-32049.492379167368</v>
      </c>
      <c r="AX321" s="529">
        <v>0</v>
      </c>
      <c r="AY321" s="116">
        <v>0</v>
      </c>
      <c r="AZ321" s="42"/>
      <c r="BA321" s="529">
        <v>0</v>
      </c>
      <c r="BB321" s="529">
        <v>0</v>
      </c>
      <c r="BC321" s="529">
        <v>0</v>
      </c>
      <c r="BD321" s="529">
        <v>0</v>
      </c>
      <c r="BE321" s="529">
        <v>0</v>
      </c>
      <c r="BF321" s="529">
        <v>0</v>
      </c>
      <c r="BG321" s="529">
        <v>-38459.390855000842</v>
      </c>
      <c r="BH321" s="529">
        <v>0</v>
      </c>
      <c r="BI321" s="529">
        <v>0</v>
      </c>
      <c r="BJ321" s="529">
        <v>0</v>
      </c>
      <c r="BK321" s="529">
        <v>-38459.390855000842</v>
      </c>
      <c r="BL321" s="42" t="s">
        <v>7188</v>
      </c>
      <c r="BM321" s="350" t="s">
        <v>7462</v>
      </c>
      <c r="BS321" s="42"/>
      <c r="BT321" s="42"/>
      <c r="BU321" s="42"/>
      <c r="BV321" s="42"/>
      <c r="BW321" s="42"/>
      <c r="BX321" s="42"/>
      <c r="BY321" s="42"/>
      <c r="BZ321" s="42"/>
      <c r="CA321" s="42"/>
      <c r="CB321" s="42"/>
      <c r="CC321" s="42"/>
      <c r="CD321" s="42"/>
      <c r="CE321" s="42"/>
      <c r="CF321" s="42"/>
    </row>
    <row r="322" spans="1:84" ht="26">
      <c r="A322" s="424" t="s">
        <v>6424</v>
      </c>
      <c r="B322" s="42" t="s">
        <v>15</v>
      </c>
      <c r="C322" s="42"/>
      <c r="D322" s="42"/>
      <c r="E322" s="42"/>
      <c r="F322" s="514" t="s">
        <v>6447</v>
      </c>
      <c r="G322" s="28" t="s">
        <v>6448</v>
      </c>
      <c r="H322" s="28" t="s">
        <v>6449</v>
      </c>
      <c r="I322" s="28" t="s">
        <v>6428</v>
      </c>
      <c r="J322" s="106" t="s">
        <v>2277</v>
      </c>
      <c r="K322" s="28" t="s">
        <v>6450</v>
      </c>
      <c r="L322" s="387">
        <v>0.36382292690489271</v>
      </c>
      <c r="M322" s="387">
        <v>0.63617707309510729</v>
      </c>
      <c r="N322" s="387">
        <v>0</v>
      </c>
      <c r="O322" s="387">
        <v>0.36382292690489271</v>
      </c>
      <c r="P322" s="387">
        <v>0.36382292690489271</v>
      </c>
      <c r="Q322" s="387">
        <v>0.36382292690489271</v>
      </c>
      <c r="R322" s="42">
        <v>2043</v>
      </c>
      <c r="S322" s="455">
        <v>0</v>
      </c>
      <c r="T322" s="455">
        <v>0</v>
      </c>
      <c r="U322" s="455">
        <v>0</v>
      </c>
      <c r="V322" s="455">
        <v>0</v>
      </c>
      <c r="W322" s="455">
        <v>0</v>
      </c>
      <c r="X322" s="455">
        <v>0</v>
      </c>
      <c r="Y322" s="455">
        <v>380000</v>
      </c>
      <c r="Z322" s="455">
        <v>0</v>
      </c>
      <c r="AA322" s="455">
        <v>0</v>
      </c>
      <c r="AB322" s="455">
        <v>0</v>
      </c>
      <c r="AC322" s="296">
        <v>380000</v>
      </c>
      <c r="AD322" s="110"/>
      <c r="AF322" s="42" t="s">
        <v>593</v>
      </c>
      <c r="AG322" s="110">
        <v>0</v>
      </c>
      <c r="AH322" s="110">
        <v>380000</v>
      </c>
      <c r="AI322" s="42" t="s">
        <v>764</v>
      </c>
      <c r="AJ322" s="112">
        <v>0.45454545454545453</v>
      </c>
      <c r="AK322" s="112">
        <v>0.54545454545454541</v>
      </c>
      <c r="AL322" s="529">
        <v>241747.28777614076</v>
      </c>
      <c r="AM322" s="529">
        <v>0</v>
      </c>
      <c r="AN322" s="529">
        <v>0</v>
      </c>
      <c r="AO322" s="529">
        <v>0</v>
      </c>
      <c r="AP322" s="529">
        <v>0</v>
      </c>
      <c r="AQ322" s="529">
        <v>0</v>
      </c>
      <c r="AR322" s="529">
        <v>0</v>
      </c>
      <c r="AS322" s="529">
        <v>62842.141919936017</v>
      </c>
      <c r="AT322" s="529">
        <v>0</v>
      </c>
      <c r="AU322" s="529">
        <v>0</v>
      </c>
      <c r="AV322" s="529">
        <v>0</v>
      </c>
      <c r="AW322" s="529">
        <v>62842.141919936017</v>
      </c>
      <c r="AX322" s="529">
        <v>0</v>
      </c>
      <c r="AY322" s="116">
        <v>0</v>
      </c>
      <c r="AZ322" s="42"/>
      <c r="BA322" s="529">
        <v>0</v>
      </c>
      <c r="BB322" s="529">
        <v>0</v>
      </c>
      <c r="BC322" s="529">
        <v>0</v>
      </c>
      <c r="BD322" s="529">
        <v>0</v>
      </c>
      <c r="BE322" s="529">
        <v>0</v>
      </c>
      <c r="BF322" s="529">
        <v>0</v>
      </c>
      <c r="BG322" s="529">
        <v>75410.570303923218</v>
      </c>
      <c r="BH322" s="529">
        <v>0</v>
      </c>
      <c r="BI322" s="529">
        <v>0</v>
      </c>
      <c r="BJ322" s="529">
        <v>0</v>
      </c>
      <c r="BK322" s="529">
        <v>75410.570303923218</v>
      </c>
      <c r="BL322" s="42" t="s">
        <v>7188</v>
      </c>
      <c r="BM322" s="350" t="s">
        <v>7462</v>
      </c>
      <c r="BS322" s="42"/>
      <c r="BT322" s="42"/>
      <c r="BU322" s="42"/>
      <c r="BV322" s="42"/>
      <c r="BW322" s="42"/>
      <c r="BX322" s="42"/>
      <c r="BY322" s="42"/>
      <c r="BZ322" s="42"/>
      <c r="CA322" s="42"/>
      <c r="CB322" s="42"/>
      <c r="CC322" s="42"/>
      <c r="CD322" s="42"/>
      <c r="CE322" s="42"/>
      <c r="CF322" s="42"/>
    </row>
    <row r="323" spans="1:84" ht="26">
      <c r="A323" s="424" t="s">
        <v>6424</v>
      </c>
      <c r="B323" s="424" t="s">
        <v>15</v>
      </c>
      <c r="C323" s="424"/>
      <c r="D323" s="424"/>
      <c r="E323" s="424"/>
      <c r="F323" s="513" t="s">
        <v>6451</v>
      </c>
      <c r="G323" s="412" t="s">
        <v>6452</v>
      </c>
      <c r="H323" s="28" t="s">
        <v>1960</v>
      </c>
      <c r="I323" s="423" t="s">
        <v>6428</v>
      </c>
      <c r="J323" s="106" t="s">
        <v>2277</v>
      </c>
      <c r="K323" s="28" t="s">
        <v>6454</v>
      </c>
      <c r="L323" s="387">
        <v>3.666347385176829E-2</v>
      </c>
      <c r="M323" s="387">
        <v>0.71333652614823173</v>
      </c>
      <c r="N323" s="387">
        <v>0.25</v>
      </c>
      <c r="O323" s="449">
        <v>0.21704650653018573</v>
      </c>
      <c r="P323" s="449">
        <v>0.21704650653018573</v>
      </c>
      <c r="Q323" s="387">
        <v>0.21704650653018573</v>
      </c>
      <c r="R323" s="42">
        <v>2043</v>
      </c>
      <c r="S323" s="388">
        <v>-816000</v>
      </c>
      <c r="T323" s="388">
        <v>0</v>
      </c>
      <c r="U323" s="388">
        <v>0</v>
      </c>
      <c r="V323" s="388">
        <v>0</v>
      </c>
      <c r="W323" s="388">
        <v>0</v>
      </c>
      <c r="X323" s="388">
        <v>0</v>
      </c>
      <c r="Y323" s="388">
        <v>0</v>
      </c>
      <c r="Z323" s="388">
        <v>0</v>
      </c>
      <c r="AA323" s="388">
        <v>0</v>
      </c>
      <c r="AB323" s="388">
        <v>0</v>
      </c>
      <c r="AC323" s="296">
        <v>-816000</v>
      </c>
      <c r="AD323" s="110"/>
      <c r="AF323" s="42" t="s">
        <v>592</v>
      </c>
      <c r="AG323" s="110">
        <v>0</v>
      </c>
      <c r="AH323" s="110">
        <v>-816000</v>
      </c>
      <c r="AI323" s="42" t="s">
        <v>764</v>
      </c>
      <c r="AJ323" s="112">
        <v>0.45454545454545453</v>
      </c>
      <c r="AK323" s="112">
        <v>0.54545454545454541</v>
      </c>
      <c r="AL323" s="529">
        <v>-638890.05067136837</v>
      </c>
      <c r="AM323" s="529">
        <v>-80504.522422105249</v>
      </c>
      <c r="AN323" s="529">
        <v>0</v>
      </c>
      <c r="AO323" s="529">
        <v>0</v>
      </c>
      <c r="AP323" s="529">
        <v>0</v>
      </c>
      <c r="AQ323" s="529">
        <v>0</v>
      </c>
      <c r="AR323" s="529">
        <v>0</v>
      </c>
      <c r="AS323" s="529">
        <v>0</v>
      </c>
      <c r="AT323" s="529">
        <v>0</v>
      </c>
      <c r="AU323" s="529">
        <v>0</v>
      </c>
      <c r="AV323" s="529">
        <v>0</v>
      </c>
      <c r="AW323" s="529">
        <v>-80504.522422105249</v>
      </c>
      <c r="AX323" s="529">
        <v>0</v>
      </c>
      <c r="AY323" s="116">
        <v>0</v>
      </c>
      <c r="AZ323" s="42"/>
      <c r="BA323" s="529">
        <v>-96605.426906526292</v>
      </c>
      <c r="BB323" s="529">
        <v>0</v>
      </c>
      <c r="BC323" s="529">
        <v>0</v>
      </c>
      <c r="BD323" s="529">
        <v>0</v>
      </c>
      <c r="BE323" s="529">
        <v>0</v>
      </c>
      <c r="BF323" s="529">
        <v>0</v>
      </c>
      <c r="BG323" s="529">
        <v>0</v>
      </c>
      <c r="BH323" s="529">
        <v>0</v>
      </c>
      <c r="BI323" s="529">
        <v>0</v>
      </c>
      <c r="BJ323" s="529">
        <v>0</v>
      </c>
      <c r="BK323" s="529">
        <v>-96605.426906526292</v>
      </c>
      <c r="BL323" s="42" t="s">
        <v>7188</v>
      </c>
      <c r="BM323" s="350" t="s">
        <v>7467</v>
      </c>
      <c r="BS323" s="42"/>
      <c r="BT323" s="42"/>
      <c r="BU323" s="42"/>
      <c r="BV323" s="42"/>
      <c r="BW323" s="42"/>
      <c r="BX323" s="42"/>
      <c r="BY323" s="42"/>
      <c r="BZ323" s="42"/>
      <c r="CA323" s="42"/>
      <c r="CB323" s="42"/>
      <c r="CC323" s="42"/>
      <c r="CD323" s="42"/>
      <c r="CE323" s="42"/>
      <c r="CF323" s="42"/>
    </row>
    <row r="324" spans="1:84" ht="26">
      <c r="A324" s="424" t="s">
        <v>6424</v>
      </c>
      <c r="B324" s="42" t="s">
        <v>15</v>
      </c>
      <c r="C324" s="42"/>
      <c r="D324" s="42"/>
      <c r="E324" s="42"/>
      <c r="F324" s="512" t="s">
        <v>6451</v>
      </c>
      <c r="G324" s="28" t="s">
        <v>6452</v>
      </c>
      <c r="H324" s="28" t="s">
        <v>1960</v>
      </c>
      <c r="I324" s="28" t="s">
        <v>6428</v>
      </c>
      <c r="J324" s="106" t="s">
        <v>2277</v>
      </c>
      <c r="K324" s="28" t="s">
        <v>6454</v>
      </c>
      <c r="L324" s="387">
        <v>3.666347385176829E-2</v>
      </c>
      <c r="M324" s="387">
        <v>0.71333652614823173</v>
      </c>
      <c r="N324" s="387">
        <v>0.25</v>
      </c>
      <c r="O324" s="387">
        <v>0.21704650653018573</v>
      </c>
      <c r="P324" s="387">
        <v>0.21704650653018573</v>
      </c>
      <c r="Q324" s="387">
        <v>0.21704650653018573</v>
      </c>
      <c r="R324" s="42">
        <v>2043</v>
      </c>
      <c r="S324" s="388">
        <v>1600000</v>
      </c>
      <c r="T324" s="388">
        <v>0</v>
      </c>
      <c r="U324" s="388">
        <v>0</v>
      </c>
      <c r="V324" s="388">
        <v>0</v>
      </c>
      <c r="W324" s="388">
        <v>0</v>
      </c>
      <c r="X324" s="388">
        <v>0</v>
      </c>
      <c r="Y324" s="388">
        <v>0</v>
      </c>
      <c r="Z324" s="388">
        <v>0</v>
      </c>
      <c r="AA324" s="388">
        <v>0</v>
      </c>
      <c r="AB324" s="388">
        <v>0</v>
      </c>
      <c r="AC324" s="296">
        <v>1600000</v>
      </c>
      <c r="AD324" s="110"/>
      <c r="AF324" s="42" t="s">
        <v>592</v>
      </c>
      <c r="AG324" s="110">
        <v>0</v>
      </c>
      <c r="AH324" s="110">
        <v>1600000</v>
      </c>
      <c r="AI324" s="42" t="s">
        <v>764</v>
      </c>
      <c r="AJ324" s="112">
        <v>0.45454545454545453</v>
      </c>
      <c r="AK324" s="112">
        <v>0.54545454545454541</v>
      </c>
      <c r="AL324" s="529">
        <v>1252725.5895517028</v>
      </c>
      <c r="AM324" s="529">
        <v>157852.00474922598</v>
      </c>
      <c r="AN324" s="529">
        <v>0</v>
      </c>
      <c r="AO324" s="529">
        <v>0</v>
      </c>
      <c r="AP324" s="529">
        <v>0</v>
      </c>
      <c r="AQ324" s="529">
        <v>0</v>
      </c>
      <c r="AR324" s="529">
        <v>0</v>
      </c>
      <c r="AS324" s="529">
        <v>0</v>
      </c>
      <c r="AT324" s="529">
        <v>0</v>
      </c>
      <c r="AU324" s="529">
        <v>0</v>
      </c>
      <c r="AV324" s="529">
        <v>0</v>
      </c>
      <c r="AW324" s="529">
        <v>157852.00474922598</v>
      </c>
      <c r="AX324" s="529">
        <v>0</v>
      </c>
      <c r="AY324" s="116">
        <v>0</v>
      </c>
      <c r="AZ324" s="42"/>
      <c r="BA324" s="529">
        <v>189422.40569907115</v>
      </c>
      <c r="BB324" s="529">
        <v>0</v>
      </c>
      <c r="BC324" s="529">
        <v>0</v>
      </c>
      <c r="BD324" s="529">
        <v>0</v>
      </c>
      <c r="BE324" s="529">
        <v>0</v>
      </c>
      <c r="BF324" s="529">
        <v>0</v>
      </c>
      <c r="BG324" s="529">
        <v>0</v>
      </c>
      <c r="BH324" s="529">
        <v>0</v>
      </c>
      <c r="BI324" s="529">
        <v>0</v>
      </c>
      <c r="BJ324" s="529">
        <v>0</v>
      </c>
      <c r="BK324" s="529">
        <v>189422.40569907115</v>
      </c>
      <c r="BL324" s="42" t="s">
        <v>7188</v>
      </c>
      <c r="BM324" s="350" t="s">
        <v>7467</v>
      </c>
      <c r="BS324" s="42"/>
      <c r="BT324" s="42"/>
      <c r="BU324" s="42"/>
      <c r="BV324" s="42"/>
      <c r="BW324" s="42"/>
      <c r="BX324" s="42"/>
      <c r="BY324" s="42"/>
      <c r="BZ324" s="42"/>
      <c r="CA324" s="42"/>
      <c r="CB324" s="42"/>
      <c r="CC324" s="42"/>
      <c r="CD324" s="42"/>
      <c r="CE324" s="42"/>
      <c r="CF324" s="42"/>
    </row>
    <row r="325" spans="1:84" ht="26">
      <c r="A325" s="424" t="s">
        <v>6424</v>
      </c>
      <c r="B325" s="424" t="s">
        <v>27</v>
      </c>
      <c r="C325" s="42"/>
      <c r="D325" s="42"/>
      <c r="E325" s="42"/>
      <c r="F325" s="517" t="s">
        <v>6451</v>
      </c>
      <c r="G325" s="412" t="s">
        <v>6452</v>
      </c>
      <c r="H325" s="28"/>
      <c r="I325" s="28" t="s">
        <v>6428</v>
      </c>
      <c r="J325" s="106" t="s">
        <v>2277</v>
      </c>
      <c r="K325" s="28" t="s">
        <v>6453</v>
      </c>
      <c r="L325" s="452">
        <v>0.20402371613837456</v>
      </c>
      <c r="M325" s="452">
        <v>0.5009762838616254</v>
      </c>
      <c r="N325" s="452">
        <v>0.29499999999999998</v>
      </c>
      <c r="O325" s="387">
        <v>0.20402371613837461</v>
      </c>
      <c r="P325" s="387">
        <v>0.70500000000000007</v>
      </c>
      <c r="Q325" s="387">
        <v>0.60201185806918733</v>
      </c>
      <c r="R325" s="42">
        <v>2043</v>
      </c>
      <c r="S325" s="456">
        <v>0</v>
      </c>
      <c r="T325" s="456">
        <v>0</v>
      </c>
      <c r="U325" s="456">
        <v>0</v>
      </c>
      <c r="V325" s="456">
        <v>0</v>
      </c>
      <c r="W325" s="456">
        <v>0</v>
      </c>
      <c r="X325" s="456">
        <v>0</v>
      </c>
      <c r="Y325" s="456">
        <v>0</v>
      </c>
      <c r="Z325" s="456">
        <v>0</v>
      </c>
      <c r="AA325" s="456">
        <v>0</v>
      </c>
      <c r="AB325" s="456">
        <v>6000000</v>
      </c>
      <c r="AC325" s="296">
        <v>6000000</v>
      </c>
      <c r="AD325" s="110"/>
      <c r="AF325" s="42" t="s">
        <v>624</v>
      </c>
      <c r="AG325" s="110">
        <v>0</v>
      </c>
      <c r="AH325" s="110">
        <v>6000000</v>
      </c>
      <c r="AI325" s="42" t="s">
        <v>764</v>
      </c>
      <c r="AJ325" s="112">
        <v>0.45454545454545453</v>
      </c>
      <c r="AK325" s="112">
        <v>0.54545454545454541</v>
      </c>
      <c r="AL325" s="529">
        <v>2387928.851584876</v>
      </c>
      <c r="AM325" s="529">
        <v>0</v>
      </c>
      <c r="AN325" s="529">
        <v>0</v>
      </c>
      <c r="AO325" s="529">
        <v>0</v>
      </c>
      <c r="AP325" s="529">
        <v>0</v>
      </c>
      <c r="AQ325" s="529">
        <v>0</v>
      </c>
      <c r="AR325" s="529">
        <v>0</v>
      </c>
      <c r="AS325" s="529">
        <v>0</v>
      </c>
      <c r="AT325" s="529">
        <v>0</v>
      </c>
      <c r="AU325" s="529">
        <v>0</v>
      </c>
      <c r="AV325" s="529">
        <v>1641850.5220068744</v>
      </c>
      <c r="AW325" s="529">
        <v>1641850.5220068744</v>
      </c>
      <c r="AX325" s="529">
        <v>0</v>
      </c>
      <c r="AY325" s="116">
        <v>0</v>
      </c>
      <c r="AZ325" s="42"/>
      <c r="BA325" s="529">
        <v>0</v>
      </c>
      <c r="BB325" s="529">
        <v>0</v>
      </c>
      <c r="BC325" s="529">
        <v>0</v>
      </c>
      <c r="BD325" s="529">
        <v>0</v>
      </c>
      <c r="BE325" s="529">
        <v>0</v>
      </c>
      <c r="BF325" s="529">
        <v>0</v>
      </c>
      <c r="BG325" s="529">
        <v>0</v>
      </c>
      <c r="BH325" s="529">
        <v>0</v>
      </c>
      <c r="BI325" s="529">
        <v>0</v>
      </c>
      <c r="BJ325" s="529">
        <v>1970220.6264082494</v>
      </c>
      <c r="BK325" s="529">
        <v>1970220.6264082494</v>
      </c>
      <c r="BL325" s="42" t="s">
        <v>7188</v>
      </c>
      <c r="BM325" s="350" t="s">
        <v>7468</v>
      </c>
      <c r="BS325" s="42"/>
      <c r="BT325" s="42"/>
      <c r="BU325" s="42"/>
      <c r="BV325" s="42"/>
      <c r="BW325" s="42"/>
      <c r="BX325" s="42"/>
      <c r="BY325" s="42"/>
      <c r="BZ325" s="42"/>
      <c r="CA325" s="42"/>
      <c r="CB325" s="42"/>
      <c r="CC325" s="42"/>
      <c r="CD325" s="42"/>
      <c r="CE325" s="42"/>
      <c r="CF325" s="42"/>
    </row>
    <row r="326" spans="1:84" ht="26">
      <c r="A326" s="424" t="s">
        <v>6424</v>
      </c>
      <c r="B326" s="424" t="s">
        <v>27</v>
      </c>
      <c r="C326" s="424"/>
      <c r="D326" s="424"/>
      <c r="E326" s="424"/>
      <c r="F326" s="514" t="s">
        <v>6451</v>
      </c>
      <c r="G326" s="28" t="s">
        <v>6452</v>
      </c>
      <c r="H326" s="28"/>
      <c r="I326" s="423" t="s">
        <v>6428</v>
      </c>
      <c r="J326" s="106" t="s">
        <v>2277</v>
      </c>
      <c r="K326" s="28" t="s">
        <v>6453</v>
      </c>
      <c r="L326" s="452">
        <v>0.20402371613837456</v>
      </c>
      <c r="M326" s="452">
        <v>0.5009762838616254</v>
      </c>
      <c r="N326" s="452">
        <v>0.29499999999999998</v>
      </c>
      <c r="O326" s="428">
        <v>0.20402371613837461</v>
      </c>
      <c r="P326" s="428">
        <v>0.70500000000000007</v>
      </c>
      <c r="Q326" s="387">
        <v>0.60201185806918733</v>
      </c>
      <c r="R326" s="42">
        <v>2043</v>
      </c>
      <c r="S326" s="422">
        <v>0</v>
      </c>
      <c r="T326" s="422">
        <v>0</v>
      </c>
      <c r="U326" s="422">
        <v>0</v>
      </c>
      <c r="V326" s="422">
        <v>0</v>
      </c>
      <c r="W326" s="422">
        <v>0</v>
      </c>
      <c r="X326" s="422">
        <v>0</v>
      </c>
      <c r="Y326" s="422">
        <v>0</v>
      </c>
      <c r="Z326" s="422">
        <v>0</v>
      </c>
      <c r="AA326" s="422">
        <v>0</v>
      </c>
      <c r="AB326" s="422">
        <v>-2550000</v>
      </c>
      <c r="AC326" s="296">
        <v>-2550000</v>
      </c>
      <c r="AD326" s="110"/>
      <c r="AF326" s="42" t="s">
        <v>624</v>
      </c>
      <c r="AG326" s="110">
        <v>0</v>
      </c>
      <c r="AH326" s="110">
        <v>-2550000</v>
      </c>
      <c r="AI326" s="42" t="s">
        <v>764</v>
      </c>
      <c r="AJ326" s="112">
        <v>0.45454545454545453</v>
      </c>
      <c r="AK326" s="112">
        <v>0.54545454545454541</v>
      </c>
      <c r="AL326" s="529">
        <v>-1014869.7619235723</v>
      </c>
      <c r="AM326" s="529">
        <v>0</v>
      </c>
      <c r="AN326" s="529">
        <v>0</v>
      </c>
      <c r="AO326" s="529">
        <v>0</v>
      </c>
      <c r="AP326" s="529">
        <v>0</v>
      </c>
      <c r="AQ326" s="529">
        <v>0</v>
      </c>
      <c r="AR326" s="529">
        <v>0</v>
      </c>
      <c r="AS326" s="529">
        <v>0</v>
      </c>
      <c r="AT326" s="529">
        <v>0</v>
      </c>
      <c r="AU326" s="529">
        <v>0</v>
      </c>
      <c r="AV326" s="529">
        <v>-697786.47185292165</v>
      </c>
      <c r="AW326" s="529">
        <v>-697786.47185292165</v>
      </c>
      <c r="AX326" s="529">
        <v>0</v>
      </c>
      <c r="AY326" s="116">
        <v>0</v>
      </c>
      <c r="AZ326" s="42"/>
      <c r="BA326" s="529">
        <v>0</v>
      </c>
      <c r="BB326" s="529">
        <v>0</v>
      </c>
      <c r="BC326" s="529">
        <v>0</v>
      </c>
      <c r="BD326" s="529">
        <v>0</v>
      </c>
      <c r="BE326" s="529">
        <v>0</v>
      </c>
      <c r="BF326" s="529">
        <v>0</v>
      </c>
      <c r="BG326" s="529">
        <v>0</v>
      </c>
      <c r="BH326" s="529">
        <v>0</v>
      </c>
      <c r="BI326" s="529">
        <v>0</v>
      </c>
      <c r="BJ326" s="529">
        <v>-837343.76622350595</v>
      </c>
      <c r="BK326" s="529">
        <v>-837343.76622350595</v>
      </c>
      <c r="BL326" s="42" t="s">
        <v>7188</v>
      </c>
      <c r="BM326" s="350" t="s">
        <v>7468</v>
      </c>
      <c r="BS326" s="42"/>
      <c r="BT326" s="42"/>
      <c r="BU326" s="42"/>
      <c r="BV326" s="42"/>
      <c r="BW326" s="42"/>
      <c r="BX326" s="42"/>
      <c r="BY326" s="42"/>
      <c r="BZ326" s="42"/>
      <c r="CA326" s="42"/>
      <c r="CB326" s="42"/>
      <c r="CC326" s="42"/>
      <c r="CD326" s="42"/>
      <c r="CE326" s="42"/>
      <c r="CF326" s="42"/>
    </row>
    <row r="327" spans="1:84" ht="26">
      <c r="A327" s="424" t="s">
        <v>6424</v>
      </c>
      <c r="B327" s="42" t="s">
        <v>15</v>
      </c>
      <c r="C327" s="42"/>
      <c r="D327" s="42"/>
      <c r="E327" s="42"/>
      <c r="F327" s="514" t="s">
        <v>6451</v>
      </c>
      <c r="G327" s="28" t="s">
        <v>6452</v>
      </c>
      <c r="H327" s="28"/>
      <c r="I327" s="28" t="s">
        <v>6428</v>
      </c>
      <c r="J327" s="106" t="s">
        <v>2277</v>
      </c>
      <c r="K327" s="28" t="s">
        <v>6454</v>
      </c>
      <c r="L327" s="452">
        <v>0.20402371613837456</v>
      </c>
      <c r="M327" s="452">
        <v>0.5009762838616254</v>
      </c>
      <c r="N327" s="452">
        <v>0.29499999999999998</v>
      </c>
      <c r="O327" s="387">
        <v>0.20402371613837461</v>
      </c>
      <c r="P327" s="387">
        <v>0.70500000000000007</v>
      </c>
      <c r="Q327" s="387">
        <v>0.60201185806918733</v>
      </c>
      <c r="R327" s="42">
        <v>2043</v>
      </c>
      <c r="S327" s="456">
        <v>0</v>
      </c>
      <c r="T327" s="456">
        <v>0</v>
      </c>
      <c r="U327" s="456">
        <v>0</v>
      </c>
      <c r="V327" s="456">
        <v>0</v>
      </c>
      <c r="W327" s="456">
        <v>0</v>
      </c>
      <c r="X327" s="456">
        <v>0</v>
      </c>
      <c r="Y327" s="456">
        <v>0</v>
      </c>
      <c r="Z327" s="456">
        <v>0</v>
      </c>
      <c r="AA327" s="456">
        <v>0</v>
      </c>
      <c r="AB327" s="456">
        <v>4000000</v>
      </c>
      <c r="AC327" s="296">
        <v>4000000</v>
      </c>
      <c r="AD327" s="110"/>
      <c r="AF327" s="42" t="s">
        <v>592</v>
      </c>
      <c r="AG327" s="110">
        <v>0</v>
      </c>
      <c r="AH327" s="110">
        <v>4000000</v>
      </c>
      <c r="AI327" s="42" t="s">
        <v>764</v>
      </c>
      <c r="AJ327" s="112">
        <v>0.45454545454545453</v>
      </c>
      <c r="AK327" s="112">
        <v>0.54545454545454541</v>
      </c>
      <c r="AL327" s="529">
        <v>1591952.5677232507</v>
      </c>
      <c r="AM327" s="529">
        <v>0</v>
      </c>
      <c r="AN327" s="529">
        <v>0</v>
      </c>
      <c r="AO327" s="529">
        <v>0</v>
      </c>
      <c r="AP327" s="529">
        <v>0</v>
      </c>
      <c r="AQ327" s="529">
        <v>0</v>
      </c>
      <c r="AR327" s="529">
        <v>0</v>
      </c>
      <c r="AS327" s="529">
        <v>0</v>
      </c>
      <c r="AT327" s="529">
        <v>0</v>
      </c>
      <c r="AU327" s="529">
        <v>0</v>
      </c>
      <c r="AV327" s="529">
        <v>1094567.0146712498</v>
      </c>
      <c r="AW327" s="529">
        <v>1094567.0146712498</v>
      </c>
      <c r="AX327" s="529">
        <v>0</v>
      </c>
      <c r="AY327" s="116">
        <v>0</v>
      </c>
      <c r="AZ327" s="42"/>
      <c r="BA327" s="529">
        <v>0</v>
      </c>
      <c r="BB327" s="529">
        <v>0</v>
      </c>
      <c r="BC327" s="529">
        <v>0</v>
      </c>
      <c r="BD327" s="529">
        <v>0</v>
      </c>
      <c r="BE327" s="529">
        <v>0</v>
      </c>
      <c r="BF327" s="529">
        <v>0</v>
      </c>
      <c r="BG327" s="529">
        <v>0</v>
      </c>
      <c r="BH327" s="529">
        <v>0</v>
      </c>
      <c r="BI327" s="529">
        <v>0</v>
      </c>
      <c r="BJ327" s="529">
        <v>1313480.4176054997</v>
      </c>
      <c r="BK327" s="529">
        <v>1313480.4176054997</v>
      </c>
      <c r="BL327" s="42" t="s">
        <v>7188</v>
      </c>
      <c r="BM327" s="350" t="s">
        <v>7469</v>
      </c>
      <c r="BS327" s="42"/>
      <c r="BT327" s="42"/>
      <c r="BU327" s="42"/>
      <c r="BV327" s="42"/>
      <c r="BW327" s="42"/>
      <c r="BX327" s="42"/>
      <c r="BY327" s="42"/>
      <c r="BZ327" s="42"/>
      <c r="CA327" s="42"/>
      <c r="CB327" s="42"/>
      <c r="CC327" s="42"/>
      <c r="CD327" s="42"/>
      <c r="CE327" s="42"/>
      <c r="CF327" s="42"/>
    </row>
    <row r="328" spans="1:84" ht="26">
      <c r="A328" s="424" t="s">
        <v>6424</v>
      </c>
      <c r="B328" s="424" t="s">
        <v>15</v>
      </c>
      <c r="C328" s="424"/>
      <c r="D328" s="424"/>
      <c r="E328" s="424"/>
      <c r="F328" s="514" t="s">
        <v>6451</v>
      </c>
      <c r="G328" s="28" t="s">
        <v>6452</v>
      </c>
      <c r="H328" s="28"/>
      <c r="I328" s="423" t="s">
        <v>6428</v>
      </c>
      <c r="J328" s="106" t="s">
        <v>2277</v>
      </c>
      <c r="K328" s="28" t="s">
        <v>6454</v>
      </c>
      <c r="L328" s="452">
        <v>0.20402371613837456</v>
      </c>
      <c r="M328" s="452">
        <v>0.5009762838616254</v>
      </c>
      <c r="N328" s="452">
        <v>0.29499999999999998</v>
      </c>
      <c r="O328" s="428">
        <v>0.20402371613837461</v>
      </c>
      <c r="P328" s="428">
        <v>0.70500000000000007</v>
      </c>
      <c r="Q328" s="387">
        <v>0.60201185806918733</v>
      </c>
      <c r="R328" s="42">
        <v>2043</v>
      </c>
      <c r="S328" s="422">
        <v>0</v>
      </c>
      <c r="T328" s="422">
        <v>0</v>
      </c>
      <c r="U328" s="422">
        <v>0</v>
      </c>
      <c r="V328" s="422">
        <v>0</v>
      </c>
      <c r="W328" s="422">
        <v>0</v>
      </c>
      <c r="X328" s="422">
        <v>0</v>
      </c>
      <c r="Y328" s="422">
        <v>0</v>
      </c>
      <c r="Z328" s="422">
        <v>0</v>
      </c>
      <c r="AA328" s="422">
        <v>0</v>
      </c>
      <c r="AB328" s="422">
        <v>-2550000</v>
      </c>
      <c r="AC328" s="296">
        <v>-2550000</v>
      </c>
      <c r="AD328" s="110"/>
      <c r="AF328" s="42" t="s">
        <v>592</v>
      </c>
      <c r="AG328" s="110">
        <v>0</v>
      </c>
      <c r="AH328" s="110">
        <v>-2550000</v>
      </c>
      <c r="AI328" s="42" t="s">
        <v>764</v>
      </c>
      <c r="AJ328" s="112">
        <v>0.45454545454545453</v>
      </c>
      <c r="AK328" s="112">
        <v>0.54545454545454541</v>
      </c>
      <c r="AL328" s="529">
        <v>-1014869.7619235723</v>
      </c>
      <c r="AM328" s="529">
        <v>0</v>
      </c>
      <c r="AN328" s="529">
        <v>0</v>
      </c>
      <c r="AO328" s="529">
        <v>0</v>
      </c>
      <c r="AP328" s="529">
        <v>0</v>
      </c>
      <c r="AQ328" s="529">
        <v>0</v>
      </c>
      <c r="AR328" s="529">
        <v>0</v>
      </c>
      <c r="AS328" s="529">
        <v>0</v>
      </c>
      <c r="AT328" s="529">
        <v>0</v>
      </c>
      <c r="AU328" s="529">
        <v>0</v>
      </c>
      <c r="AV328" s="529">
        <v>-697786.47185292165</v>
      </c>
      <c r="AW328" s="529">
        <v>-697786.47185292165</v>
      </c>
      <c r="AX328" s="529">
        <v>0</v>
      </c>
      <c r="AY328" s="116">
        <v>0</v>
      </c>
      <c r="AZ328" s="42"/>
      <c r="BA328" s="529">
        <v>0</v>
      </c>
      <c r="BB328" s="529">
        <v>0</v>
      </c>
      <c r="BC328" s="529">
        <v>0</v>
      </c>
      <c r="BD328" s="529">
        <v>0</v>
      </c>
      <c r="BE328" s="529">
        <v>0</v>
      </c>
      <c r="BF328" s="529">
        <v>0</v>
      </c>
      <c r="BG328" s="529">
        <v>0</v>
      </c>
      <c r="BH328" s="529">
        <v>0</v>
      </c>
      <c r="BI328" s="529">
        <v>0</v>
      </c>
      <c r="BJ328" s="529">
        <v>-837343.76622350595</v>
      </c>
      <c r="BK328" s="529">
        <v>-837343.76622350595</v>
      </c>
      <c r="BL328" s="42" t="s">
        <v>7188</v>
      </c>
      <c r="BM328" s="350" t="s">
        <v>7469</v>
      </c>
      <c r="BS328" s="42"/>
      <c r="BT328" s="42"/>
      <c r="BU328" s="42"/>
      <c r="BV328" s="42"/>
      <c r="BW328" s="42"/>
      <c r="BX328" s="42"/>
      <c r="BY328" s="42"/>
      <c r="BZ328" s="42"/>
      <c r="CA328" s="42"/>
      <c r="CB328" s="42"/>
      <c r="CC328" s="42"/>
      <c r="CD328" s="42"/>
      <c r="CE328" s="42"/>
      <c r="CF328" s="42"/>
    </row>
    <row r="329" spans="1:84" ht="26">
      <c r="A329" s="424" t="s">
        <v>6424</v>
      </c>
      <c r="B329" s="42" t="s">
        <v>27</v>
      </c>
      <c r="C329" s="42"/>
      <c r="D329" s="42"/>
      <c r="E329" s="42"/>
      <c r="F329" s="497" t="s">
        <v>6440</v>
      </c>
      <c r="G329" s="28" t="s">
        <v>6441</v>
      </c>
      <c r="H329" s="28" t="s">
        <v>6442</v>
      </c>
      <c r="I329" s="28" t="s">
        <v>6428</v>
      </c>
      <c r="J329" s="106" t="s">
        <v>2277</v>
      </c>
      <c r="K329" s="28" t="s">
        <v>6443</v>
      </c>
      <c r="L329" s="452">
        <v>0.23151627363219807</v>
      </c>
      <c r="M329" s="452">
        <v>0.56848372636780198</v>
      </c>
      <c r="N329" s="452">
        <v>0.2</v>
      </c>
      <c r="O329" s="387">
        <v>0.37775068947753887</v>
      </c>
      <c r="P329" s="387">
        <v>0.8</v>
      </c>
      <c r="Q329" s="387">
        <v>0.68887534473876944</v>
      </c>
      <c r="R329" s="42">
        <v>2043</v>
      </c>
      <c r="S329" s="422">
        <v>0</v>
      </c>
      <c r="T329" s="422">
        <v>0</v>
      </c>
      <c r="U329" s="422">
        <v>0</v>
      </c>
      <c r="V329" s="422">
        <v>0</v>
      </c>
      <c r="W329" s="422">
        <v>0</v>
      </c>
      <c r="X329" s="422">
        <v>1500000</v>
      </c>
      <c r="Y329" s="422">
        <v>0</v>
      </c>
      <c r="Z329" s="422">
        <v>0</v>
      </c>
      <c r="AA329" s="422">
        <v>0</v>
      </c>
      <c r="AB329" s="422">
        <v>0</v>
      </c>
      <c r="AC329" s="296">
        <v>1500000</v>
      </c>
      <c r="AD329" s="110"/>
      <c r="AF329" s="42" t="s">
        <v>618</v>
      </c>
      <c r="AG329" s="110">
        <v>0</v>
      </c>
      <c r="AH329" s="110">
        <v>1500000</v>
      </c>
      <c r="AI329" s="42" t="s">
        <v>764</v>
      </c>
      <c r="AJ329" s="112">
        <v>0.45454545454545453</v>
      </c>
      <c r="AK329" s="112">
        <v>0.54545454545454541</v>
      </c>
      <c r="AL329" s="529">
        <v>466686.98289184587</v>
      </c>
      <c r="AM329" s="529">
        <v>0</v>
      </c>
      <c r="AN329" s="529">
        <v>0</v>
      </c>
      <c r="AO329" s="529">
        <v>0</v>
      </c>
      <c r="AP329" s="529">
        <v>0</v>
      </c>
      <c r="AQ329" s="529">
        <v>0</v>
      </c>
      <c r="AR329" s="529">
        <v>469687.73504916095</v>
      </c>
      <c r="AS329" s="529">
        <v>0</v>
      </c>
      <c r="AT329" s="529">
        <v>0</v>
      </c>
      <c r="AU329" s="529">
        <v>0</v>
      </c>
      <c r="AV329" s="529">
        <v>0</v>
      </c>
      <c r="AW329" s="529">
        <v>469687.73504916095</v>
      </c>
      <c r="AX329" s="529">
        <v>0</v>
      </c>
      <c r="AY329" s="116">
        <v>0</v>
      </c>
      <c r="AZ329" s="42"/>
      <c r="BA329" s="529">
        <v>0</v>
      </c>
      <c r="BB329" s="529">
        <v>0</v>
      </c>
      <c r="BC329" s="529">
        <v>0</v>
      </c>
      <c r="BD329" s="529">
        <v>0</v>
      </c>
      <c r="BE329" s="529">
        <v>0</v>
      </c>
      <c r="BF329" s="529">
        <v>563625.28205899312</v>
      </c>
      <c r="BG329" s="529">
        <v>0</v>
      </c>
      <c r="BH329" s="529">
        <v>0</v>
      </c>
      <c r="BI329" s="529">
        <v>0</v>
      </c>
      <c r="BJ329" s="529">
        <v>0</v>
      </c>
      <c r="BK329" s="529">
        <v>563625.28205899312</v>
      </c>
      <c r="BL329" s="42" t="s">
        <v>7188</v>
      </c>
      <c r="BM329" s="350" t="s">
        <v>7452</v>
      </c>
      <c r="BS329" s="42"/>
      <c r="BT329" s="42"/>
      <c r="BU329" s="42"/>
      <c r="BV329" s="42"/>
      <c r="BW329" s="42"/>
      <c r="BX329" s="42"/>
      <c r="BY329" s="42"/>
      <c r="BZ329" s="42"/>
      <c r="CA329" s="42"/>
      <c r="CB329" s="42"/>
      <c r="CC329" s="42"/>
      <c r="CD329" s="42"/>
      <c r="CE329" s="42"/>
      <c r="CF329" s="42"/>
    </row>
    <row r="330" spans="1:84" ht="26">
      <c r="A330" s="424" t="s">
        <v>6424</v>
      </c>
      <c r="B330" s="42" t="s">
        <v>27</v>
      </c>
      <c r="C330" s="42"/>
      <c r="D330" s="42"/>
      <c r="E330" s="42"/>
      <c r="F330" s="497" t="s">
        <v>6440</v>
      </c>
      <c r="G330" s="28" t="s">
        <v>6441</v>
      </c>
      <c r="H330" s="28" t="s">
        <v>6442</v>
      </c>
      <c r="I330" s="28" t="s">
        <v>6428</v>
      </c>
      <c r="J330" s="106" t="s">
        <v>2277</v>
      </c>
      <c r="K330" s="28" t="s">
        <v>6443</v>
      </c>
      <c r="L330" s="452">
        <v>0.23151627363219807</v>
      </c>
      <c r="M330" s="452">
        <v>0.56848372636780198</v>
      </c>
      <c r="N330" s="452">
        <v>0.2</v>
      </c>
      <c r="O330" s="387">
        <v>0.37775068947753887</v>
      </c>
      <c r="P330" s="387">
        <v>0.8</v>
      </c>
      <c r="Q330" s="387">
        <v>0.68887534473876944</v>
      </c>
      <c r="R330" s="42">
        <v>2043</v>
      </c>
      <c r="S330" s="422">
        <v>0</v>
      </c>
      <c r="T330" s="422">
        <v>0</v>
      </c>
      <c r="U330" s="422">
        <v>0</v>
      </c>
      <c r="V330" s="422">
        <v>0</v>
      </c>
      <c r="W330" s="422">
        <v>0</v>
      </c>
      <c r="X330" s="422">
        <v>-765000</v>
      </c>
      <c r="Y330" s="422">
        <v>0</v>
      </c>
      <c r="Z330" s="422">
        <v>0</v>
      </c>
      <c r="AA330" s="422">
        <v>0</v>
      </c>
      <c r="AB330" s="422">
        <v>0</v>
      </c>
      <c r="AC330" s="296">
        <v>-765000</v>
      </c>
      <c r="AD330" s="110"/>
      <c r="AF330" s="42" t="s">
        <v>618</v>
      </c>
      <c r="AG330" s="110">
        <v>0</v>
      </c>
      <c r="AH330" s="110">
        <v>-765000</v>
      </c>
      <c r="AI330" s="42" t="s">
        <v>764</v>
      </c>
      <c r="AJ330" s="112">
        <v>0.45454545454545453</v>
      </c>
      <c r="AK330" s="112">
        <v>0.54545454545454541</v>
      </c>
      <c r="AL330" s="529">
        <v>-238010.36127484139</v>
      </c>
      <c r="AM330" s="529">
        <v>0</v>
      </c>
      <c r="AN330" s="529">
        <v>0</v>
      </c>
      <c r="AO330" s="529">
        <v>0</v>
      </c>
      <c r="AP330" s="529">
        <v>0</v>
      </c>
      <c r="AQ330" s="529">
        <v>0</v>
      </c>
      <c r="AR330" s="529">
        <v>-239540.74487507209</v>
      </c>
      <c r="AS330" s="529">
        <v>0</v>
      </c>
      <c r="AT330" s="529">
        <v>0</v>
      </c>
      <c r="AU330" s="529">
        <v>0</v>
      </c>
      <c r="AV330" s="529">
        <v>0</v>
      </c>
      <c r="AW330" s="529">
        <v>-239540.74487507209</v>
      </c>
      <c r="AX330" s="529">
        <v>0</v>
      </c>
      <c r="AY330" s="116">
        <v>0</v>
      </c>
      <c r="AZ330" s="42"/>
      <c r="BA330" s="529">
        <v>0</v>
      </c>
      <c r="BB330" s="529">
        <v>0</v>
      </c>
      <c r="BC330" s="529">
        <v>0</v>
      </c>
      <c r="BD330" s="529">
        <v>0</v>
      </c>
      <c r="BE330" s="529">
        <v>0</v>
      </c>
      <c r="BF330" s="529">
        <v>-287448.89385008649</v>
      </c>
      <c r="BG330" s="529">
        <v>0</v>
      </c>
      <c r="BH330" s="529">
        <v>0</v>
      </c>
      <c r="BI330" s="529">
        <v>0</v>
      </c>
      <c r="BJ330" s="529">
        <v>0</v>
      </c>
      <c r="BK330" s="529">
        <v>-287448.89385008649</v>
      </c>
      <c r="BL330" s="42" t="s">
        <v>7188</v>
      </c>
      <c r="BM330" s="350" t="s">
        <v>7452</v>
      </c>
      <c r="BS330" s="42"/>
      <c r="BT330" s="42"/>
      <c r="BU330" s="42"/>
      <c r="BV330" s="42"/>
      <c r="BW330" s="42"/>
      <c r="BX330" s="42"/>
      <c r="BY330" s="42"/>
      <c r="BZ330" s="42"/>
      <c r="CA330" s="42"/>
      <c r="CB330" s="42"/>
      <c r="CC330" s="42"/>
      <c r="CD330" s="42"/>
      <c r="CE330" s="42"/>
      <c r="CF330" s="42"/>
    </row>
    <row r="331" spans="1:84" ht="26">
      <c r="A331" s="424" t="s">
        <v>6424</v>
      </c>
      <c r="B331" s="42" t="s">
        <v>15</v>
      </c>
      <c r="C331" s="42"/>
      <c r="D331" s="42"/>
      <c r="E331" s="42"/>
      <c r="F331" s="514" t="s">
        <v>6444</v>
      </c>
      <c r="G331" s="28" t="s">
        <v>6445</v>
      </c>
      <c r="H331" s="28" t="s">
        <v>6442</v>
      </c>
      <c r="I331" s="28" t="s">
        <v>6428</v>
      </c>
      <c r="J331" s="106" t="s">
        <v>2277</v>
      </c>
      <c r="K331" s="28" t="s">
        <v>6446</v>
      </c>
      <c r="L331" s="452">
        <v>0.23151627363219807</v>
      </c>
      <c r="M331" s="452">
        <v>0.56848372636780198</v>
      </c>
      <c r="N331" s="452">
        <v>0.2</v>
      </c>
      <c r="O331" s="387">
        <v>0.37775068947753887</v>
      </c>
      <c r="P331" s="387">
        <v>0.8</v>
      </c>
      <c r="Q331" s="387">
        <v>0.68887534473876944</v>
      </c>
      <c r="R331" s="42">
        <v>2043</v>
      </c>
      <c r="S331" s="422">
        <v>0</v>
      </c>
      <c r="T331" s="422">
        <v>0</v>
      </c>
      <c r="U331" s="422">
        <v>0</v>
      </c>
      <c r="V331" s="422">
        <v>0</v>
      </c>
      <c r="W331" s="422">
        <v>0</v>
      </c>
      <c r="X331" s="422">
        <v>1500000</v>
      </c>
      <c r="Y331" s="422">
        <v>0</v>
      </c>
      <c r="Z331" s="422">
        <v>0</v>
      </c>
      <c r="AA331" s="422">
        <v>0</v>
      </c>
      <c r="AB331" s="422">
        <v>0</v>
      </c>
      <c r="AC331" s="296">
        <v>1500000</v>
      </c>
      <c r="AD331" s="110"/>
      <c r="AF331" s="42" t="s">
        <v>586</v>
      </c>
      <c r="AG331" s="110">
        <v>0</v>
      </c>
      <c r="AH331" s="110">
        <v>1500000</v>
      </c>
      <c r="AI331" s="42" t="s">
        <v>764</v>
      </c>
      <c r="AJ331" s="112">
        <v>0.45454545454545453</v>
      </c>
      <c r="AK331" s="112">
        <v>0.54545454545454541</v>
      </c>
      <c r="AL331" s="529">
        <v>466686.98289184587</v>
      </c>
      <c r="AM331" s="529">
        <v>0</v>
      </c>
      <c r="AN331" s="529">
        <v>0</v>
      </c>
      <c r="AO331" s="529">
        <v>0</v>
      </c>
      <c r="AP331" s="529">
        <v>0</v>
      </c>
      <c r="AQ331" s="529">
        <v>0</v>
      </c>
      <c r="AR331" s="529">
        <v>469687.73504916095</v>
      </c>
      <c r="AS331" s="529">
        <v>0</v>
      </c>
      <c r="AT331" s="529">
        <v>0</v>
      </c>
      <c r="AU331" s="529">
        <v>0</v>
      </c>
      <c r="AV331" s="529">
        <v>0</v>
      </c>
      <c r="AW331" s="529">
        <v>469687.73504916095</v>
      </c>
      <c r="AX331" s="529">
        <v>0</v>
      </c>
      <c r="AY331" s="116">
        <v>0</v>
      </c>
      <c r="AZ331" s="42"/>
      <c r="BA331" s="529">
        <v>0</v>
      </c>
      <c r="BB331" s="529">
        <v>0</v>
      </c>
      <c r="BC331" s="529">
        <v>0</v>
      </c>
      <c r="BD331" s="529">
        <v>0</v>
      </c>
      <c r="BE331" s="529">
        <v>0</v>
      </c>
      <c r="BF331" s="529">
        <v>563625.28205899312</v>
      </c>
      <c r="BG331" s="529">
        <v>0</v>
      </c>
      <c r="BH331" s="529">
        <v>0</v>
      </c>
      <c r="BI331" s="529">
        <v>0</v>
      </c>
      <c r="BJ331" s="529">
        <v>0</v>
      </c>
      <c r="BK331" s="529">
        <v>563625.28205899312</v>
      </c>
      <c r="BL331" s="42" t="s">
        <v>7188</v>
      </c>
      <c r="BM331" s="350" t="s">
        <v>7453</v>
      </c>
      <c r="BS331" s="42"/>
      <c r="BT331" s="42"/>
      <c r="BU331" s="42"/>
      <c r="BV331" s="42"/>
      <c r="BW331" s="42"/>
      <c r="BX331" s="42"/>
      <c r="BY331" s="42"/>
      <c r="BZ331" s="42"/>
      <c r="CA331" s="42"/>
      <c r="CB331" s="42"/>
      <c r="CC331" s="42"/>
      <c r="CD331" s="42"/>
      <c r="CE331" s="42"/>
      <c r="CF331" s="42"/>
    </row>
    <row r="332" spans="1:84" ht="26">
      <c r="A332" s="424" t="s">
        <v>6424</v>
      </c>
      <c r="B332" s="42" t="s">
        <v>15</v>
      </c>
      <c r="C332" s="42"/>
      <c r="D332" s="42"/>
      <c r="E332" s="42"/>
      <c r="F332" s="513" t="s">
        <v>6444</v>
      </c>
      <c r="G332" s="412" t="s">
        <v>6445</v>
      </c>
      <c r="H332" s="28" t="s">
        <v>6442</v>
      </c>
      <c r="I332" s="28" t="s">
        <v>6428</v>
      </c>
      <c r="J332" s="106" t="s">
        <v>2277</v>
      </c>
      <c r="K332" s="28" t="s">
        <v>6446</v>
      </c>
      <c r="L332" s="452">
        <v>0.23151627363219807</v>
      </c>
      <c r="M332" s="452">
        <v>0.56848372636780198</v>
      </c>
      <c r="N332" s="452">
        <v>0.2</v>
      </c>
      <c r="O332" s="387">
        <v>0.37775068947753887</v>
      </c>
      <c r="P332" s="387">
        <v>0.8</v>
      </c>
      <c r="Q332" s="387">
        <v>0.68887534473876944</v>
      </c>
      <c r="R332" s="42">
        <v>2043</v>
      </c>
      <c r="S332" s="422">
        <v>0</v>
      </c>
      <c r="T332" s="422">
        <v>0</v>
      </c>
      <c r="U332" s="422">
        <v>0</v>
      </c>
      <c r="V332" s="422">
        <v>0</v>
      </c>
      <c r="W332" s="422">
        <v>0</v>
      </c>
      <c r="X332" s="422">
        <v>-765000</v>
      </c>
      <c r="Y332" s="422">
        <v>0</v>
      </c>
      <c r="Z332" s="422">
        <v>0</v>
      </c>
      <c r="AA332" s="422">
        <v>0</v>
      </c>
      <c r="AB332" s="422">
        <v>0</v>
      </c>
      <c r="AC332" s="296">
        <v>-765000</v>
      </c>
      <c r="AD332" s="110"/>
      <c r="AF332" s="42" t="s">
        <v>586</v>
      </c>
      <c r="AG332" s="110">
        <v>0</v>
      </c>
      <c r="AH332" s="110">
        <v>-765000</v>
      </c>
      <c r="AI332" s="42" t="s">
        <v>764</v>
      </c>
      <c r="AJ332" s="112">
        <v>0.45454545454545453</v>
      </c>
      <c r="AK332" s="112">
        <v>0.54545454545454541</v>
      </c>
      <c r="AL332" s="529">
        <v>-238010.36127484139</v>
      </c>
      <c r="AM332" s="529">
        <v>0</v>
      </c>
      <c r="AN332" s="529">
        <v>0</v>
      </c>
      <c r="AO332" s="529">
        <v>0</v>
      </c>
      <c r="AP332" s="529">
        <v>0</v>
      </c>
      <c r="AQ332" s="529">
        <v>0</v>
      </c>
      <c r="AR332" s="529">
        <v>-239540.74487507209</v>
      </c>
      <c r="AS332" s="529">
        <v>0</v>
      </c>
      <c r="AT332" s="529">
        <v>0</v>
      </c>
      <c r="AU332" s="529">
        <v>0</v>
      </c>
      <c r="AV332" s="529">
        <v>0</v>
      </c>
      <c r="AW332" s="529">
        <v>-239540.74487507209</v>
      </c>
      <c r="AX332" s="529">
        <v>0</v>
      </c>
      <c r="AY332" s="116">
        <v>0</v>
      </c>
      <c r="AZ332" s="42"/>
      <c r="BA332" s="529">
        <v>0</v>
      </c>
      <c r="BB332" s="529">
        <v>0</v>
      </c>
      <c r="BC332" s="529">
        <v>0</v>
      </c>
      <c r="BD332" s="529">
        <v>0</v>
      </c>
      <c r="BE332" s="529">
        <v>0</v>
      </c>
      <c r="BF332" s="529">
        <v>-287448.89385008649</v>
      </c>
      <c r="BG332" s="529">
        <v>0</v>
      </c>
      <c r="BH332" s="529">
        <v>0</v>
      </c>
      <c r="BI332" s="529">
        <v>0</v>
      </c>
      <c r="BJ332" s="529">
        <v>0</v>
      </c>
      <c r="BK332" s="529">
        <v>-287448.89385008649</v>
      </c>
      <c r="BL332" s="42" t="s">
        <v>7188</v>
      </c>
      <c r="BM332" s="350" t="s">
        <v>7453</v>
      </c>
      <c r="BS332" s="42"/>
      <c r="BT332" s="42"/>
      <c r="BU332" s="42"/>
      <c r="BV332" s="42"/>
      <c r="BW332" s="42"/>
      <c r="BX332" s="42"/>
      <c r="BY332" s="42"/>
      <c r="BZ332" s="42"/>
      <c r="CA332" s="42"/>
      <c r="CB332" s="42"/>
      <c r="CC332" s="42"/>
      <c r="CD332" s="42"/>
      <c r="CE332" s="42"/>
      <c r="CF332" s="42"/>
    </row>
    <row r="333" spans="1:84" ht="26">
      <c r="A333" s="424" t="s">
        <v>6424</v>
      </c>
      <c r="B333" s="42" t="s">
        <v>27</v>
      </c>
      <c r="C333" s="42"/>
      <c r="D333" s="42"/>
      <c r="E333" s="42"/>
      <c r="F333" s="517" t="s">
        <v>6440</v>
      </c>
      <c r="G333" s="412" t="s">
        <v>6441</v>
      </c>
      <c r="H333" s="28" t="s">
        <v>6442</v>
      </c>
      <c r="I333" s="28" t="s">
        <v>6428</v>
      </c>
      <c r="J333" s="106" t="s">
        <v>2277</v>
      </c>
      <c r="K333" s="28" t="s">
        <v>6443</v>
      </c>
      <c r="L333" s="452">
        <v>3.666347385176829E-2</v>
      </c>
      <c r="M333" s="452">
        <v>0.71333652614823173</v>
      </c>
      <c r="N333" s="452">
        <v>0.25</v>
      </c>
      <c r="O333" s="387">
        <v>0.35414127138519269</v>
      </c>
      <c r="P333" s="387">
        <v>0.75</v>
      </c>
      <c r="Q333" s="387">
        <v>0.6770706356925964</v>
      </c>
      <c r="R333" s="42">
        <v>2043</v>
      </c>
      <c r="S333" s="422">
        <v>0</v>
      </c>
      <c r="T333" s="422">
        <v>0</v>
      </c>
      <c r="U333" s="422">
        <v>0</v>
      </c>
      <c r="V333" s="422">
        <v>0</v>
      </c>
      <c r="W333" s="422">
        <v>0</v>
      </c>
      <c r="X333" s="422">
        <v>1335000</v>
      </c>
      <c r="Y333" s="422">
        <v>0</v>
      </c>
      <c r="Z333" s="422">
        <v>0</v>
      </c>
      <c r="AA333" s="422">
        <v>0</v>
      </c>
      <c r="AB333" s="422">
        <v>0</v>
      </c>
      <c r="AC333" s="296">
        <v>1335000</v>
      </c>
      <c r="AD333" s="110"/>
      <c r="AF333" s="42" t="s">
        <v>618</v>
      </c>
      <c r="AG333" s="110">
        <v>0</v>
      </c>
      <c r="AH333" s="110">
        <v>1335000</v>
      </c>
      <c r="AI333" s="42" t="s">
        <v>764</v>
      </c>
      <c r="AJ333" s="112">
        <v>0.45454545454545453</v>
      </c>
      <c r="AK333" s="112">
        <v>0.54545454545454541</v>
      </c>
      <c r="AL333" s="529">
        <v>431110.70135038381</v>
      </c>
      <c r="AM333" s="529">
        <v>0</v>
      </c>
      <c r="AN333" s="529">
        <v>0</v>
      </c>
      <c r="AO333" s="529">
        <v>0</v>
      </c>
      <c r="AP333" s="529">
        <v>0</v>
      </c>
      <c r="AQ333" s="529">
        <v>0</v>
      </c>
      <c r="AR333" s="529">
        <v>410858.77211346186</v>
      </c>
      <c r="AS333" s="529">
        <v>0</v>
      </c>
      <c r="AT333" s="529">
        <v>0</v>
      </c>
      <c r="AU333" s="529">
        <v>0</v>
      </c>
      <c r="AV333" s="529">
        <v>0</v>
      </c>
      <c r="AW333" s="529">
        <v>410858.77211346186</v>
      </c>
      <c r="AX333" s="529">
        <v>0</v>
      </c>
      <c r="AY333" s="116">
        <v>0</v>
      </c>
      <c r="AZ333" s="42"/>
      <c r="BA333" s="529">
        <v>0</v>
      </c>
      <c r="BB333" s="529">
        <v>0</v>
      </c>
      <c r="BC333" s="529">
        <v>0</v>
      </c>
      <c r="BD333" s="529">
        <v>0</v>
      </c>
      <c r="BE333" s="529">
        <v>0</v>
      </c>
      <c r="BF333" s="529">
        <v>493030.52653615427</v>
      </c>
      <c r="BG333" s="529">
        <v>0</v>
      </c>
      <c r="BH333" s="529">
        <v>0</v>
      </c>
      <c r="BI333" s="529">
        <v>0</v>
      </c>
      <c r="BJ333" s="529">
        <v>0</v>
      </c>
      <c r="BK333" s="529">
        <v>493030.52653615427</v>
      </c>
      <c r="BL333" s="42" t="s">
        <v>7188</v>
      </c>
      <c r="BM333" s="350" t="s">
        <v>7427</v>
      </c>
      <c r="BS333" s="42"/>
      <c r="BT333" s="42"/>
      <c r="BU333" s="42"/>
      <c r="BV333" s="42"/>
      <c r="BW333" s="42"/>
      <c r="BX333" s="42"/>
      <c r="BY333" s="42"/>
      <c r="BZ333" s="42"/>
      <c r="CA333" s="42"/>
      <c r="CB333" s="42"/>
      <c r="CC333" s="42"/>
      <c r="CD333" s="42"/>
      <c r="CE333" s="42"/>
      <c r="CF333" s="42"/>
    </row>
    <row r="334" spans="1:84" ht="26">
      <c r="A334" s="424" t="s">
        <v>6424</v>
      </c>
      <c r="B334" s="42" t="s">
        <v>27</v>
      </c>
      <c r="C334" s="42"/>
      <c r="D334" s="42"/>
      <c r="E334" s="42"/>
      <c r="F334" s="511" t="s">
        <v>6440</v>
      </c>
      <c r="G334" s="412" t="s">
        <v>6441</v>
      </c>
      <c r="H334" s="28" t="s">
        <v>6442</v>
      </c>
      <c r="I334" s="28" t="s">
        <v>6428</v>
      </c>
      <c r="J334" s="106" t="s">
        <v>2277</v>
      </c>
      <c r="K334" s="28" t="s">
        <v>6443</v>
      </c>
      <c r="L334" s="452">
        <v>3.666347385176829E-2</v>
      </c>
      <c r="M334" s="452">
        <v>0.71333652614823173</v>
      </c>
      <c r="N334" s="452">
        <v>0.25</v>
      </c>
      <c r="O334" s="387">
        <v>0.35414127138519269</v>
      </c>
      <c r="P334" s="387">
        <v>0.75</v>
      </c>
      <c r="Q334" s="387">
        <v>0.6770706356925964</v>
      </c>
      <c r="R334" s="42">
        <v>2043</v>
      </c>
      <c r="S334" s="422">
        <v>0</v>
      </c>
      <c r="T334" s="422">
        <v>0</v>
      </c>
      <c r="U334" s="422">
        <v>0</v>
      </c>
      <c r="V334" s="422">
        <v>0</v>
      </c>
      <c r="W334" s="422">
        <v>0</v>
      </c>
      <c r="X334" s="422">
        <v>-680850</v>
      </c>
      <c r="Y334" s="422">
        <v>0</v>
      </c>
      <c r="Z334" s="422">
        <v>0</v>
      </c>
      <c r="AA334" s="422">
        <v>0</v>
      </c>
      <c r="AB334" s="422">
        <v>0</v>
      </c>
      <c r="AC334" s="296">
        <v>-680850</v>
      </c>
      <c r="AD334" s="110"/>
      <c r="AF334" s="42" t="s">
        <v>618</v>
      </c>
      <c r="AG334" s="110">
        <v>0</v>
      </c>
      <c r="AH334" s="110">
        <v>-680850</v>
      </c>
      <c r="AI334" s="42" t="s">
        <v>764</v>
      </c>
      <c r="AJ334" s="112">
        <v>0.45454545454545453</v>
      </c>
      <c r="AK334" s="112">
        <v>0.54545454545454541</v>
      </c>
      <c r="AL334" s="529">
        <v>-219866.45768869575</v>
      </c>
      <c r="AM334" s="529">
        <v>0</v>
      </c>
      <c r="AN334" s="529">
        <v>0</v>
      </c>
      <c r="AO334" s="529">
        <v>0</v>
      </c>
      <c r="AP334" s="529">
        <v>0</v>
      </c>
      <c r="AQ334" s="529">
        <v>0</v>
      </c>
      <c r="AR334" s="529">
        <v>-209537.97377786555</v>
      </c>
      <c r="AS334" s="529">
        <v>0</v>
      </c>
      <c r="AT334" s="529">
        <v>0</v>
      </c>
      <c r="AU334" s="529">
        <v>0</v>
      </c>
      <c r="AV334" s="529">
        <v>0</v>
      </c>
      <c r="AW334" s="529">
        <v>-209537.97377786555</v>
      </c>
      <c r="AX334" s="529">
        <v>0</v>
      </c>
      <c r="AY334" s="116">
        <v>0</v>
      </c>
      <c r="AZ334" s="42"/>
      <c r="BA334" s="529">
        <v>0</v>
      </c>
      <c r="BB334" s="529">
        <v>0</v>
      </c>
      <c r="BC334" s="529">
        <v>0</v>
      </c>
      <c r="BD334" s="529">
        <v>0</v>
      </c>
      <c r="BE334" s="529">
        <v>0</v>
      </c>
      <c r="BF334" s="529">
        <v>-251445.56853343867</v>
      </c>
      <c r="BG334" s="529">
        <v>0</v>
      </c>
      <c r="BH334" s="529">
        <v>0</v>
      </c>
      <c r="BI334" s="529">
        <v>0</v>
      </c>
      <c r="BJ334" s="529">
        <v>0</v>
      </c>
      <c r="BK334" s="529">
        <v>-251445.56853343867</v>
      </c>
      <c r="BL334" s="42" t="s">
        <v>7188</v>
      </c>
      <c r="BM334" s="350" t="s">
        <v>7427</v>
      </c>
      <c r="BS334" s="42"/>
      <c r="BT334" s="42"/>
      <c r="BU334" s="42"/>
      <c r="BV334" s="42"/>
      <c r="BW334" s="42"/>
      <c r="BX334" s="42"/>
      <c r="BY334" s="42"/>
      <c r="BZ334" s="42"/>
      <c r="CA334" s="42"/>
      <c r="CB334" s="42"/>
      <c r="CC334" s="42"/>
      <c r="CD334" s="42"/>
      <c r="CE334" s="42"/>
      <c r="CF334" s="42"/>
    </row>
    <row r="335" spans="1:84" ht="26">
      <c r="A335" s="424" t="s">
        <v>6424</v>
      </c>
      <c r="B335" s="42" t="s">
        <v>15</v>
      </c>
      <c r="C335" s="42"/>
      <c r="D335" s="42"/>
      <c r="E335" s="42"/>
      <c r="F335" s="514" t="s">
        <v>6444</v>
      </c>
      <c r="G335" s="28" t="s">
        <v>6445</v>
      </c>
      <c r="H335" s="28" t="s">
        <v>6442</v>
      </c>
      <c r="I335" s="28" t="s">
        <v>6428</v>
      </c>
      <c r="J335" s="106" t="s">
        <v>2277</v>
      </c>
      <c r="K335" s="28" t="s">
        <v>6446</v>
      </c>
      <c r="L335" s="452">
        <v>3.666347385176829E-2</v>
      </c>
      <c r="M335" s="452">
        <v>0.71333652614823173</v>
      </c>
      <c r="N335" s="452">
        <v>0.25</v>
      </c>
      <c r="O335" s="387">
        <v>0.35414127138519269</v>
      </c>
      <c r="P335" s="387">
        <v>0.75</v>
      </c>
      <c r="Q335" s="387">
        <v>0.6770706356925964</v>
      </c>
      <c r="R335" s="42">
        <v>2043</v>
      </c>
      <c r="S335" s="422">
        <v>0</v>
      </c>
      <c r="T335" s="422">
        <v>0</v>
      </c>
      <c r="U335" s="422">
        <v>0</v>
      </c>
      <c r="V335" s="422">
        <v>0</v>
      </c>
      <c r="W335" s="422">
        <v>0</v>
      </c>
      <c r="X335" s="422">
        <v>1335000</v>
      </c>
      <c r="Y335" s="422">
        <v>0</v>
      </c>
      <c r="Z335" s="422">
        <v>0</v>
      </c>
      <c r="AA335" s="422">
        <v>0</v>
      </c>
      <c r="AB335" s="422">
        <v>0</v>
      </c>
      <c r="AC335" s="296">
        <v>1335000</v>
      </c>
      <c r="AD335" s="110"/>
      <c r="AF335" s="42" t="s">
        <v>586</v>
      </c>
      <c r="AG335" s="110">
        <v>0</v>
      </c>
      <c r="AH335" s="110">
        <v>1335000</v>
      </c>
      <c r="AI335" s="42" t="s">
        <v>764</v>
      </c>
      <c r="AJ335" s="112">
        <v>0.45454545454545453</v>
      </c>
      <c r="AK335" s="112">
        <v>0.54545454545454541</v>
      </c>
      <c r="AL335" s="529">
        <v>431110.70135038381</v>
      </c>
      <c r="AM335" s="529">
        <v>0</v>
      </c>
      <c r="AN335" s="529">
        <v>0</v>
      </c>
      <c r="AO335" s="529">
        <v>0</v>
      </c>
      <c r="AP335" s="529">
        <v>0</v>
      </c>
      <c r="AQ335" s="529">
        <v>0</v>
      </c>
      <c r="AR335" s="529">
        <v>410858.77211346186</v>
      </c>
      <c r="AS335" s="529">
        <v>0</v>
      </c>
      <c r="AT335" s="529">
        <v>0</v>
      </c>
      <c r="AU335" s="529">
        <v>0</v>
      </c>
      <c r="AV335" s="529">
        <v>0</v>
      </c>
      <c r="AW335" s="529">
        <v>410858.77211346186</v>
      </c>
      <c r="AX335" s="529">
        <v>0</v>
      </c>
      <c r="AY335" s="116">
        <v>0</v>
      </c>
      <c r="AZ335" s="42"/>
      <c r="BA335" s="529">
        <v>0</v>
      </c>
      <c r="BB335" s="529">
        <v>0</v>
      </c>
      <c r="BC335" s="529">
        <v>0</v>
      </c>
      <c r="BD335" s="529">
        <v>0</v>
      </c>
      <c r="BE335" s="529">
        <v>0</v>
      </c>
      <c r="BF335" s="529">
        <v>493030.52653615427</v>
      </c>
      <c r="BG335" s="529">
        <v>0</v>
      </c>
      <c r="BH335" s="529">
        <v>0</v>
      </c>
      <c r="BI335" s="529">
        <v>0</v>
      </c>
      <c r="BJ335" s="529">
        <v>0</v>
      </c>
      <c r="BK335" s="529">
        <v>493030.52653615427</v>
      </c>
      <c r="BL335" s="42" t="s">
        <v>7188</v>
      </c>
      <c r="BM335" s="350" t="s">
        <v>7428</v>
      </c>
      <c r="BS335" s="42"/>
      <c r="BT335" s="42"/>
      <c r="BU335" s="42"/>
      <c r="BV335" s="42"/>
      <c r="BW335" s="42"/>
      <c r="BX335" s="42"/>
      <c r="BY335" s="42"/>
      <c r="BZ335" s="42"/>
      <c r="CA335" s="42"/>
      <c r="CB335" s="42"/>
      <c r="CC335" s="42"/>
      <c r="CD335" s="42"/>
      <c r="CE335" s="42"/>
      <c r="CF335" s="42"/>
    </row>
    <row r="336" spans="1:84" ht="26">
      <c r="A336" s="424" t="s">
        <v>6424</v>
      </c>
      <c r="B336" s="42" t="s">
        <v>15</v>
      </c>
      <c r="C336" s="42"/>
      <c r="D336" s="42"/>
      <c r="E336" s="42"/>
      <c r="F336" s="512" t="s">
        <v>6444</v>
      </c>
      <c r="G336" s="412" t="s">
        <v>6445</v>
      </c>
      <c r="H336" s="28" t="s">
        <v>6442</v>
      </c>
      <c r="I336" s="28" t="s">
        <v>6428</v>
      </c>
      <c r="J336" s="106" t="s">
        <v>2277</v>
      </c>
      <c r="K336" s="28" t="s">
        <v>6446</v>
      </c>
      <c r="L336" s="452">
        <v>3.666347385176829E-2</v>
      </c>
      <c r="M336" s="452">
        <v>0.71333652614823173</v>
      </c>
      <c r="N336" s="452">
        <v>0.25</v>
      </c>
      <c r="O336" s="387">
        <v>0.35414127138519269</v>
      </c>
      <c r="P336" s="387">
        <v>0.75</v>
      </c>
      <c r="Q336" s="387">
        <v>0.6770706356925964</v>
      </c>
      <c r="R336" s="42">
        <v>2043</v>
      </c>
      <c r="S336" s="422">
        <v>0</v>
      </c>
      <c r="T336" s="422">
        <v>0</v>
      </c>
      <c r="U336" s="422">
        <v>0</v>
      </c>
      <c r="V336" s="422">
        <v>0</v>
      </c>
      <c r="W336" s="422">
        <v>0</v>
      </c>
      <c r="X336" s="422">
        <v>-680850</v>
      </c>
      <c r="Y336" s="422">
        <v>0</v>
      </c>
      <c r="Z336" s="422">
        <v>0</v>
      </c>
      <c r="AA336" s="422">
        <v>0</v>
      </c>
      <c r="AB336" s="422">
        <v>0</v>
      </c>
      <c r="AC336" s="296">
        <v>-680850</v>
      </c>
      <c r="AD336" s="110"/>
      <c r="AF336" s="42" t="s">
        <v>586</v>
      </c>
      <c r="AG336" s="110">
        <v>0</v>
      </c>
      <c r="AH336" s="110">
        <v>-680850</v>
      </c>
      <c r="AI336" s="42" t="s">
        <v>764</v>
      </c>
      <c r="AJ336" s="112">
        <v>0.45454545454545453</v>
      </c>
      <c r="AK336" s="112">
        <v>0.54545454545454541</v>
      </c>
      <c r="AL336" s="529">
        <v>-219866.45768869575</v>
      </c>
      <c r="AM336" s="529">
        <v>0</v>
      </c>
      <c r="AN336" s="529">
        <v>0</v>
      </c>
      <c r="AO336" s="529">
        <v>0</v>
      </c>
      <c r="AP336" s="529">
        <v>0</v>
      </c>
      <c r="AQ336" s="529">
        <v>0</v>
      </c>
      <c r="AR336" s="529">
        <v>-209537.97377786555</v>
      </c>
      <c r="AS336" s="529">
        <v>0</v>
      </c>
      <c r="AT336" s="529">
        <v>0</v>
      </c>
      <c r="AU336" s="529">
        <v>0</v>
      </c>
      <c r="AV336" s="529">
        <v>0</v>
      </c>
      <c r="AW336" s="529">
        <v>-209537.97377786555</v>
      </c>
      <c r="AX336" s="529">
        <v>0</v>
      </c>
      <c r="AY336" s="116">
        <v>0</v>
      </c>
      <c r="AZ336" s="42"/>
      <c r="BA336" s="529">
        <v>0</v>
      </c>
      <c r="BB336" s="529">
        <v>0</v>
      </c>
      <c r="BC336" s="529">
        <v>0</v>
      </c>
      <c r="BD336" s="529">
        <v>0</v>
      </c>
      <c r="BE336" s="529">
        <v>0</v>
      </c>
      <c r="BF336" s="529">
        <v>-251445.56853343867</v>
      </c>
      <c r="BG336" s="529">
        <v>0</v>
      </c>
      <c r="BH336" s="529">
        <v>0</v>
      </c>
      <c r="BI336" s="529">
        <v>0</v>
      </c>
      <c r="BJ336" s="529">
        <v>0</v>
      </c>
      <c r="BK336" s="529">
        <v>-251445.56853343867</v>
      </c>
      <c r="BL336" s="42" t="s">
        <v>7188</v>
      </c>
      <c r="BM336" s="350" t="s">
        <v>7428</v>
      </c>
      <c r="BS336" s="42"/>
      <c r="BT336" s="42"/>
      <c r="BU336" s="42"/>
      <c r="BV336" s="42"/>
      <c r="BW336" s="42"/>
      <c r="BX336" s="42"/>
      <c r="BY336" s="42"/>
      <c r="BZ336" s="42"/>
      <c r="CA336" s="42"/>
      <c r="CB336" s="42"/>
      <c r="CC336" s="42"/>
      <c r="CD336" s="42"/>
      <c r="CE336" s="42"/>
      <c r="CF336" s="42"/>
    </row>
    <row r="337" spans="1:84" ht="26">
      <c r="A337" s="424" t="s">
        <v>6424</v>
      </c>
      <c r="B337" s="42" t="s">
        <v>15</v>
      </c>
      <c r="C337" s="42"/>
      <c r="D337" s="42"/>
      <c r="E337" s="42"/>
      <c r="F337" s="513" t="s">
        <v>6447</v>
      </c>
      <c r="G337" s="412" t="s">
        <v>6448</v>
      </c>
      <c r="H337" s="28" t="s">
        <v>6449</v>
      </c>
      <c r="I337" s="28" t="s">
        <v>6428</v>
      </c>
      <c r="J337" s="106" t="s">
        <v>2277</v>
      </c>
      <c r="K337" s="28" t="s">
        <v>6450</v>
      </c>
      <c r="L337" s="387">
        <v>3.666347385176829E-2</v>
      </c>
      <c r="M337" s="387">
        <v>0.71333652614823173</v>
      </c>
      <c r="N337" s="387">
        <v>0.25</v>
      </c>
      <c r="O337" s="387">
        <v>0.27286719517866953</v>
      </c>
      <c r="P337" s="387">
        <v>0.27286719517866953</v>
      </c>
      <c r="Q337" s="387">
        <v>0.27286719517866953</v>
      </c>
      <c r="R337" s="42">
        <v>2043</v>
      </c>
      <c r="S337" s="455">
        <v>0</v>
      </c>
      <c r="T337" s="455">
        <v>0</v>
      </c>
      <c r="U337" s="455">
        <v>0</v>
      </c>
      <c r="V337" s="455">
        <v>-2269500</v>
      </c>
      <c r="W337" s="455">
        <v>0</v>
      </c>
      <c r="X337" s="455">
        <v>0</v>
      </c>
      <c r="Y337" s="455">
        <v>0</v>
      </c>
      <c r="Z337" s="455">
        <v>0</v>
      </c>
      <c r="AA337" s="455">
        <v>0</v>
      </c>
      <c r="AB337" s="455">
        <v>0</v>
      </c>
      <c r="AC337" s="296">
        <v>-2269500</v>
      </c>
      <c r="AD337" s="110"/>
      <c r="AF337" s="42" t="s">
        <v>593</v>
      </c>
      <c r="AG337" s="110">
        <v>0</v>
      </c>
      <c r="AH337" s="110">
        <v>-2269500</v>
      </c>
      <c r="AI337" s="42" t="s">
        <v>764</v>
      </c>
      <c r="AJ337" s="112">
        <v>0.45454545454545453</v>
      </c>
      <c r="AK337" s="112">
        <v>0.54545454545454541</v>
      </c>
      <c r="AL337" s="529">
        <v>-1650227.9005420094</v>
      </c>
      <c r="AM337" s="529">
        <v>0</v>
      </c>
      <c r="AN337" s="529">
        <v>0</v>
      </c>
      <c r="AO337" s="529">
        <v>0</v>
      </c>
      <c r="AP337" s="529">
        <v>-281487.31793545024</v>
      </c>
      <c r="AQ337" s="529">
        <v>0</v>
      </c>
      <c r="AR337" s="529">
        <v>0</v>
      </c>
      <c r="AS337" s="529">
        <v>0</v>
      </c>
      <c r="AT337" s="529">
        <v>0</v>
      </c>
      <c r="AU337" s="529">
        <v>0</v>
      </c>
      <c r="AV337" s="529">
        <v>0</v>
      </c>
      <c r="AW337" s="529">
        <v>-281487.31793545024</v>
      </c>
      <c r="AX337" s="529">
        <v>0</v>
      </c>
      <c r="AY337" s="116">
        <v>0</v>
      </c>
      <c r="AZ337" s="42"/>
      <c r="BA337" s="529">
        <v>0</v>
      </c>
      <c r="BB337" s="529">
        <v>0</v>
      </c>
      <c r="BC337" s="529">
        <v>0</v>
      </c>
      <c r="BD337" s="529">
        <v>-337784.78152254026</v>
      </c>
      <c r="BE337" s="529">
        <v>0</v>
      </c>
      <c r="BF337" s="529">
        <v>0</v>
      </c>
      <c r="BG337" s="529">
        <v>0</v>
      </c>
      <c r="BH337" s="529">
        <v>0</v>
      </c>
      <c r="BI337" s="529">
        <v>0</v>
      </c>
      <c r="BJ337" s="529">
        <v>0</v>
      </c>
      <c r="BK337" s="529">
        <v>-337784.78152254026</v>
      </c>
      <c r="BL337" s="42" t="s">
        <v>7188</v>
      </c>
      <c r="BM337" s="350" t="s">
        <v>7434</v>
      </c>
      <c r="BS337" s="42"/>
      <c r="BT337" s="42"/>
      <c r="BU337" s="42"/>
      <c r="BV337" s="42"/>
      <c r="BW337" s="42"/>
      <c r="BX337" s="42"/>
      <c r="BY337" s="42"/>
      <c r="BZ337" s="42"/>
      <c r="CA337" s="42"/>
      <c r="CB337" s="42"/>
      <c r="CC337" s="42"/>
      <c r="CD337" s="42"/>
      <c r="CE337" s="42"/>
      <c r="CF337" s="42"/>
    </row>
    <row r="338" spans="1:84" ht="26">
      <c r="A338" s="424" t="s">
        <v>6424</v>
      </c>
      <c r="B338" s="42" t="s">
        <v>15</v>
      </c>
      <c r="C338" s="42"/>
      <c r="D338" s="42"/>
      <c r="E338" s="42"/>
      <c r="F338" s="513" t="s">
        <v>6447</v>
      </c>
      <c r="G338" s="412" t="s">
        <v>6448</v>
      </c>
      <c r="H338" s="28" t="s">
        <v>6449</v>
      </c>
      <c r="I338" s="28" t="s">
        <v>6428</v>
      </c>
      <c r="J338" s="106" t="s">
        <v>2277</v>
      </c>
      <c r="K338" s="28" t="s">
        <v>6450</v>
      </c>
      <c r="L338" s="387">
        <v>3.666347385176829E-2</v>
      </c>
      <c r="M338" s="387">
        <v>0.71333652614823173</v>
      </c>
      <c r="N338" s="387">
        <v>0.25</v>
      </c>
      <c r="O338" s="387">
        <v>0.27286719517866953</v>
      </c>
      <c r="P338" s="387">
        <v>0.27286719517866953</v>
      </c>
      <c r="Q338" s="387">
        <v>0.27286719517866953</v>
      </c>
      <c r="R338" s="42">
        <v>2043</v>
      </c>
      <c r="S338" s="455">
        <v>0</v>
      </c>
      <c r="T338" s="455">
        <v>0</v>
      </c>
      <c r="U338" s="455">
        <v>0</v>
      </c>
      <c r="V338" s="455">
        <v>4450000</v>
      </c>
      <c r="W338" s="455">
        <v>0</v>
      </c>
      <c r="X338" s="455">
        <v>0</v>
      </c>
      <c r="Y338" s="455">
        <v>0</v>
      </c>
      <c r="Z338" s="455">
        <v>0</v>
      </c>
      <c r="AA338" s="455">
        <v>0</v>
      </c>
      <c r="AB338" s="455">
        <v>0</v>
      </c>
      <c r="AC338" s="296">
        <v>4450000</v>
      </c>
      <c r="AD338" s="110"/>
      <c r="AF338" s="42" t="s">
        <v>593</v>
      </c>
      <c r="AG338" s="110">
        <v>0</v>
      </c>
      <c r="AH338" s="110">
        <v>4450000</v>
      </c>
      <c r="AI338" s="42" t="s">
        <v>764</v>
      </c>
      <c r="AJ338" s="112">
        <v>0.45454545454545453</v>
      </c>
      <c r="AK338" s="112">
        <v>0.54545454545454541</v>
      </c>
      <c r="AL338" s="529">
        <v>3235740.9814549205</v>
      </c>
      <c r="AM338" s="529">
        <v>0</v>
      </c>
      <c r="AN338" s="529">
        <v>0</v>
      </c>
      <c r="AO338" s="529">
        <v>0</v>
      </c>
      <c r="AP338" s="529">
        <v>551935.91752049071</v>
      </c>
      <c r="AQ338" s="529">
        <v>0</v>
      </c>
      <c r="AR338" s="529">
        <v>0</v>
      </c>
      <c r="AS338" s="529">
        <v>0</v>
      </c>
      <c r="AT338" s="529">
        <v>0</v>
      </c>
      <c r="AU338" s="529">
        <v>0</v>
      </c>
      <c r="AV338" s="529">
        <v>0</v>
      </c>
      <c r="AW338" s="529">
        <v>551935.91752049071</v>
      </c>
      <c r="AX338" s="529">
        <v>0</v>
      </c>
      <c r="AY338" s="116">
        <v>0</v>
      </c>
      <c r="AZ338" s="42"/>
      <c r="BA338" s="529">
        <v>0</v>
      </c>
      <c r="BB338" s="529">
        <v>0</v>
      </c>
      <c r="BC338" s="529">
        <v>0</v>
      </c>
      <c r="BD338" s="529">
        <v>662323.1010245888</v>
      </c>
      <c r="BE338" s="529">
        <v>0</v>
      </c>
      <c r="BF338" s="529">
        <v>0</v>
      </c>
      <c r="BG338" s="529">
        <v>0</v>
      </c>
      <c r="BH338" s="529">
        <v>0</v>
      </c>
      <c r="BI338" s="529">
        <v>0</v>
      </c>
      <c r="BJ338" s="529">
        <v>0</v>
      </c>
      <c r="BK338" s="529">
        <v>662323.1010245888</v>
      </c>
      <c r="BL338" s="42" t="s">
        <v>7188</v>
      </c>
      <c r="BM338" s="350" t="s">
        <v>7434</v>
      </c>
      <c r="BS338" s="42"/>
      <c r="BT338" s="42"/>
      <c r="BU338" s="42"/>
      <c r="BV338" s="42"/>
      <c r="BW338" s="42"/>
      <c r="BX338" s="42"/>
      <c r="BY338" s="42"/>
      <c r="BZ338" s="42"/>
      <c r="CA338" s="42"/>
      <c r="CB338" s="42"/>
      <c r="CC338" s="42"/>
      <c r="CD338" s="42"/>
      <c r="CE338" s="42"/>
      <c r="CF338" s="42"/>
    </row>
    <row r="339" spans="1:84" ht="14.5">
      <c r="A339" s="424" t="s">
        <v>6424</v>
      </c>
      <c r="B339" s="424" t="s">
        <v>15</v>
      </c>
      <c r="C339" s="424"/>
      <c r="D339" s="424"/>
      <c r="E339" s="424"/>
      <c r="F339" s="497" t="s">
        <v>6495</v>
      </c>
      <c r="G339" s="28" t="s">
        <v>6496</v>
      </c>
      <c r="H339" s="28">
        <v>0</v>
      </c>
      <c r="I339" s="423" t="s">
        <v>6428</v>
      </c>
      <c r="J339" s="106" t="s">
        <v>2277</v>
      </c>
      <c r="K339" s="28" t="s">
        <v>6494</v>
      </c>
      <c r="L339" s="387"/>
      <c r="M339" s="387"/>
      <c r="N339" s="387"/>
      <c r="O339" s="449">
        <v>0</v>
      </c>
      <c r="P339" s="449">
        <v>0</v>
      </c>
      <c r="Q339" s="387">
        <v>0.66</v>
      </c>
      <c r="R339" s="42">
        <v>2038</v>
      </c>
      <c r="S339" s="388">
        <v>-6850830.0000000009</v>
      </c>
      <c r="T339" s="388">
        <v>-2091306</v>
      </c>
      <c r="U339" s="388">
        <v>0</v>
      </c>
      <c r="V339" s="388">
        <v>0</v>
      </c>
      <c r="W339" s="388">
        <v>0</v>
      </c>
      <c r="X339" s="388">
        <v>0</v>
      </c>
      <c r="Y339" s="388">
        <v>0</v>
      </c>
      <c r="Z339" s="388">
        <v>0</v>
      </c>
      <c r="AA339" s="388">
        <v>0</v>
      </c>
      <c r="AB339" s="388">
        <v>0</v>
      </c>
      <c r="AC339" s="296">
        <v>-8942136</v>
      </c>
      <c r="AD339" s="110"/>
      <c r="AF339" s="42" t="s">
        <v>584</v>
      </c>
      <c r="AG339" s="110">
        <v>0</v>
      </c>
      <c r="AH339" s="110">
        <v>-8942136</v>
      </c>
      <c r="AI339" s="42" t="s">
        <v>765</v>
      </c>
      <c r="AJ339" s="112">
        <v>0.58823529411764708</v>
      </c>
      <c r="AK339" s="112">
        <v>0.41176470588235292</v>
      </c>
      <c r="AL339" s="529">
        <v>-3040326.2399999998</v>
      </c>
      <c r="AM339" s="529">
        <v>-2659734.0000000005</v>
      </c>
      <c r="AN339" s="529">
        <v>-811918.8</v>
      </c>
      <c r="AO339" s="529">
        <v>0</v>
      </c>
      <c r="AP339" s="529">
        <v>0</v>
      </c>
      <c r="AQ339" s="529">
        <v>0</v>
      </c>
      <c r="AR339" s="529">
        <v>0</v>
      </c>
      <c r="AS339" s="529">
        <v>0</v>
      </c>
      <c r="AT339" s="529">
        <v>0</v>
      </c>
      <c r="AU339" s="529">
        <v>0</v>
      </c>
      <c r="AV339" s="529">
        <v>0</v>
      </c>
      <c r="AW339" s="529">
        <v>-3471652.8000000007</v>
      </c>
      <c r="AX339" s="529">
        <v>0</v>
      </c>
      <c r="AY339" s="116">
        <v>0</v>
      </c>
      <c r="AZ339" s="42"/>
      <c r="BA339" s="529">
        <v>-1861813.8000000003</v>
      </c>
      <c r="BB339" s="529">
        <v>-568343.15999999992</v>
      </c>
      <c r="BC339" s="529">
        <v>0</v>
      </c>
      <c r="BD339" s="529">
        <v>0</v>
      </c>
      <c r="BE339" s="529">
        <v>0</v>
      </c>
      <c r="BF339" s="529">
        <v>0</v>
      </c>
      <c r="BG339" s="529">
        <v>0</v>
      </c>
      <c r="BH339" s="529">
        <v>0</v>
      </c>
      <c r="BI339" s="529">
        <v>0</v>
      </c>
      <c r="BJ339" s="529">
        <v>0</v>
      </c>
      <c r="BK339" s="529">
        <v>-2430156.96</v>
      </c>
      <c r="BL339" s="42" t="s">
        <v>7188</v>
      </c>
      <c r="BM339" s="350" t="s">
        <v>7470</v>
      </c>
      <c r="BS339" s="42"/>
      <c r="BT339" s="42"/>
      <c r="BU339" s="42"/>
      <c r="BV339" s="42"/>
      <c r="BW339" s="42"/>
      <c r="BX339" s="42"/>
      <c r="BY339" s="42"/>
      <c r="BZ339" s="42"/>
      <c r="CA339" s="42"/>
      <c r="CB339" s="42"/>
      <c r="CC339" s="42"/>
      <c r="CD339" s="42"/>
      <c r="CE339" s="42"/>
      <c r="CF339" s="42"/>
    </row>
    <row r="340" spans="1:84" ht="13">
      <c r="A340" s="424" t="s">
        <v>6424</v>
      </c>
      <c r="B340" s="42" t="s">
        <v>15</v>
      </c>
      <c r="C340" s="42"/>
      <c r="D340" s="42"/>
      <c r="E340" s="42"/>
      <c r="F340" s="497" t="s">
        <v>6495</v>
      </c>
      <c r="G340" s="28" t="s">
        <v>6496</v>
      </c>
      <c r="H340" s="28">
        <v>0</v>
      </c>
      <c r="I340" s="28" t="s">
        <v>6428</v>
      </c>
      <c r="J340" s="106" t="s">
        <v>2277</v>
      </c>
      <c r="K340" s="28" t="s">
        <v>6494</v>
      </c>
      <c r="L340" s="387"/>
      <c r="M340" s="387"/>
      <c r="N340" s="387"/>
      <c r="O340" s="387"/>
      <c r="P340" s="387"/>
      <c r="Q340" s="387">
        <v>0.66</v>
      </c>
      <c r="R340" s="42">
        <v>2038</v>
      </c>
      <c r="S340" s="388">
        <v>13433000.000000002</v>
      </c>
      <c r="T340" s="388">
        <v>4100600</v>
      </c>
      <c r="U340" s="388">
        <v>0</v>
      </c>
      <c r="V340" s="388">
        <v>0</v>
      </c>
      <c r="W340" s="388">
        <v>0</v>
      </c>
      <c r="X340" s="388">
        <v>0</v>
      </c>
      <c r="Y340" s="388">
        <v>0</v>
      </c>
      <c r="Z340" s="388">
        <v>0</v>
      </c>
      <c r="AA340" s="388">
        <v>0</v>
      </c>
      <c r="AB340" s="388">
        <v>0</v>
      </c>
      <c r="AC340" s="296">
        <v>17533600</v>
      </c>
      <c r="AD340" s="110"/>
      <c r="AF340" s="42" t="s">
        <v>584</v>
      </c>
      <c r="AG340" s="110">
        <v>0</v>
      </c>
      <c r="AH340" s="110">
        <v>17533600</v>
      </c>
      <c r="AI340" s="42" t="s">
        <v>765</v>
      </c>
      <c r="AJ340" s="112">
        <v>0.58823529411764708</v>
      </c>
      <c r="AK340" s="112">
        <v>0.41176470588235292</v>
      </c>
      <c r="AL340" s="529">
        <v>5961423.9999999991</v>
      </c>
      <c r="AM340" s="529">
        <v>5215164.7058823546</v>
      </c>
      <c r="AN340" s="529">
        <v>1591997.6470588236</v>
      </c>
      <c r="AO340" s="529">
        <v>0</v>
      </c>
      <c r="AP340" s="529">
        <v>0</v>
      </c>
      <c r="AQ340" s="529">
        <v>0</v>
      </c>
      <c r="AR340" s="529">
        <v>0</v>
      </c>
      <c r="AS340" s="529">
        <v>0</v>
      </c>
      <c r="AT340" s="529">
        <v>0</v>
      </c>
      <c r="AU340" s="529">
        <v>0</v>
      </c>
      <c r="AV340" s="529">
        <v>0</v>
      </c>
      <c r="AW340" s="529">
        <v>6807162.3529411778</v>
      </c>
      <c r="AX340" s="529">
        <v>0</v>
      </c>
      <c r="AY340" s="116">
        <v>0</v>
      </c>
      <c r="AZ340" s="42"/>
      <c r="BA340" s="529">
        <v>3650615.2941176477</v>
      </c>
      <c r="BB340" s="529">
        <v>1114398.3529411764</v>
      </c>
      <c r="BC340" s="529">
        <v>0</v>
      </c>
      <c r="BD340" s="529">
        <v>0</v>
      </c>
      <c r="BE340" s="529">
        <v>0</v>
      </c>
      <c r="BF340" s="529">
        <v>0</v>
      </c>
      <c r="BG340" s="529">
        <v>0</v>
      </c>
      <c r="BH340" s="529">
        <v>0</v>
      </c>
      <c r="BI340" s="529">
        <v>0</v>
      </c>
      <c r="BJ340" s="529">
        <v>0</v>
      </c>
      <c r="BK340" s="529">
        <v>4765013.6470588241</v>
      </c>
      <c r="BL340" s="42" t="s">
        <v>7188</v>
      </c>
      <c r="BM340" s="350" t="s">
        <v>7470</v>
      </c>
      <c r="BS340" s="42"/>
      <c r="BT340" s="42"/>
      <c r="BU340" s="42"/>
      <c r="BV340" s="42"/>
      <c r="BW340" s="42"/>
      <c r="BX340" s="42"/>
      <c r="BY340" s="42"/>
      <c r="BZ340" s="42"/>
      <c r="CA340" s="42"/>
      <c r="CB340" s="42"/>
      <c r="CC340" s="42"/>
      <c r="CD340" s="42"/>
      <c r="CE340" s="42"/>
      <c r="CF340" s="42"/>
    </row>
    <row r="341" spans="1:84" ht="26">
      <c r="A341" s="424" t="s">
        <v>6424</v>
      </c>
      <c r="B341" s="424" t="s">
        <v>15</v>
      </c>
      <c r="C341" s="424"/>
      <c r="D341" s="424"/>
      <c r="E341" s="424"/>
      <c r="F341" s="497" t="s">
        <v>6497</v>
      </c>
      <c r="G341" s="28" t="s">
        <v>6498</v>
      </c>
      <c r="H341" s="28" t="s">
        <v>1934</v>
      </c>
      <c r="I341" s="423" t="s">
        <v>6428</v>
      </c>
      <c r="J341" s="106" t="s">
        <v>2277</v>
      </c>
      <c r="K341" s="28" t="s">
        <v>6465</v>
      </c>
      <c r="L341" s="387"/>
      <c r="M341" s="387"/>
      <c r="N341" s="387"/>
      <c r="O341" s="449">
        <v>0</v>
      </c>
      <c r="P341" s="449">
        <v>0</v>
      </c>
      <c r="Q341" s="387">
        <v>0.16</v>
      </c>
      <c r="R341" s="42">
        <v>2043</v>
      </c>
      <c r="S341" s="388">
        <v>-367200</v>
      </c>
      <c r="T341" s="388">
        <v>-367200</v>
      </c>
      <c r="U341" s="388">
        <v>-367200</v>
      </c>
      <c r="V341" s="388">
        <v>-367200</v>
      </c>
      <c r="W341" s="388">
        <v>-367200</v>
      </c>
      <c r="X341" s="388">
        <v>-856799.99999999988</v>
      </c>
      <c r="Y341" s="388">
        <v>-856799.99999999988</v>
      </c>
      <c r="Z341" s="388">
        <v>-856799.99999999988</v>
      </c>
      <c r="AA341" s="388">
        <v>-856799.99999999988</v>
      </c>
      <c r="AB341" s="388">
        <v>-856799.99999999988</v>
      </c>
      <c r="AC341" s="296">
        <v>-6120000</v>
      </c>
      <c r="AD341" s="110"/>
      <c r="AF341" s="42" t="s">
        <v>576</v>
      </c>
      <c r="AG341" s="110">
        <v>0</v>
      </c>
      <c r="AH341" s="110">
        <v>-6120000</v>
      </c>
      <c r="AI341" s="42" t="s">
        <v>765</v>
      </c>
      <c r="AJ341" s="112">
        <v>0.45454545454545453</v>
      </c>
      <c r="AK341" s="112">
        <v>0.54545454545454541</v>
      </c>
      <c r="AL341" s="529">
        <v>-5140800</v>
      </c>
      <c r="AM341" s="529">
        <v>-26705.454545454544</v>
      </c>
      <c r="AN341" s="529">
        <v>-26705.454545454544</v>
      </c>
      <c r="AO341" s="529">
        <v>-26705.454545454544</v>
      </c>
      <c r="AP341" s="529">
        <v>-26705.454545454544</v>
      </c>
      <c r="AQ341" s="529">
        <v>-26705.454545454544</v>
      </c>
      <c r="AR341" s="529">
        <v>-62312.727272727258</v>
      </c>
      <c r="AS341" s="529">
        <v>-62312.727272727258</v>
      </c>
      <c r="AT341" s="529">
        <v>-62312.727272727258</v>
      </c>
      <c r="AU341" s="529">
        <v>-62312.727272727258</v>
      </c>
      <c r="AV341" s="529">
        <v>-62312.727272727258</v>
      </c>
      <c r="AW341" s="529">
        <v>-445090.90909090894</v>
      </c>
      <c r="AX341" s="529">
        <v>0</v>
      </c>
      <c r="AY341" s="116">
        <v>0</v>
      </c>
      <c r="AZ341" s="42"/>
      <c r="BA341" s="529">
        <v>-32046.545454545452</v>
      </c>
      <c r="BB341" s="529">
        <v>-32046.545454545452</v>
      </c>
      <c r="BC341" s="529">
        <v>-32046.545454545452</v>
      </c>
      <c r="BD341" s="529">
        <v>-32046.545454545452</v>
      </c>
      <c r="BE341" s="529">
        <v>-32046.545454545452</v>
      </c>
      <c r="BF341" s="529">
        <v>-74775.272727272706</v>
      </c>
      <c r="BG341" s="529">
        <v>-74775.272727272706</v>
      </c>
      <c r="BH341" s="529">
        <v>-74775.272727272706</v>
      </c>
      <c r="BI341" s="529">
        <v>-74775.272727272706</v>
      </c>
      <c r="BJ341" s="529">
        <v>-74775.272727272706</v>
      </c>
      <c r="BK341" s="529">
        <v>-534109.09090909082</v>
      </c>
      <c r="BL341" s="42" t="s">
        <v>7188</v>
      </c>
      <c r="BM341" s="350" t="s">
        <v>7471</v>
      </c>
      <c r="BS341" s="42"/>
      <c r="BT341" s="42"/>
      <c r="BU341" s="42"/>
      <c r="BV341" s="42"/>
      <c r="BW341" s="42"/>
      <c r="BX341" s="42"/>
      <c r="BY341" s="42"/>
      <c r="BZ341" s="42"/>
      <c r="CA341" s="42"/>
      <c r="CB341" s="42"/>
      <c r="CC341" s="42"/>
      <c r="CD341" s="42"/>
      <c r="CE341" s="42"/>
      <c r="CF341" s="42"/>
    </row>
    <row r="342" spans="1:84" ht="26">
      <c r="A342" s="424" t="s">
        <v>6424</v>
      </c>
      <c r="B342" s="42" t="s">
        <v>15</v>
      </c>
      <c r="C342" s="42"/>
      <c r="D342" s="42"/>
      <c r="E342" s="42"/>
      <c r="F342" s="497" t="s">
        <v>6497</v>
      </c>
      <c r="G342" s="28" t="s">
        <v>6498</v>
      </c>
      <c r="H342" s="28" t="s">
        <v>1934</v>
      </c>
      <c r="I342" s="28" t="s">
        <v>6428</v>
      </c>
      <c r="J342" s="106" t="s">
        <v>2277</v>
      </c>
      <c r="K342" s="28" t="s">
        <v>6465</v>
      </c>
      <c r="L342" s="387"/>
      <c r="M342" s="387"/>
      <c r="N342" s="387"/>
      <c r="O342" s="387"/>
      <c r="P342" s="387"/>
      <c r="Q342" s="387">
        <v>0.16</v>
      </c>
      <c r="R342" s="42">
        <v>2043</v>
      </c>
      <c r="S342" s="388">
        <v>720000</v>
      </c>
      <c r="T342" s="388">
        <v>720000</v>
      </c>
      <c r="U342" s="388">
        <v>720000</v>
      </c>
      <c r="V342" s="388">
        <v>720000</v>
      </c>
      <c r="W342" s="388">
        <v>720000</v>
      </c>
      <c r="X342" s="388">
        <v>1679999.9999999998</v>
      </c>
      <c r="Y342" s="388">
        <v>1679999.9999999998</v>
      </c>
      <c r="Z342" s="388">
        <v>1679999.9999999998</v>
      </c>
      <c r="AA342" s="388">
        <v>1679999.9999999998</v>
      </c>
      <c r="AB342" s="388">
        <v>1679999.9999999998</v>
      </c>
      <c r="AC342" s="296">
        <v>12000000</v>
      </c>
      <c r="AD342" s="110"/>
      <c r="AF342" s="42" t="s">
        <v>576</v>
      </c>
      <c r="AG342" s="110">
        <v>0</v>
      </c>
      <c r="AH342" s="110">
        <v>12000000</v>
      </c>
      <c r="AI342" s="42" t="s">
        <v>765</v>
      </c>
      <c r="AJ342" s="112">
        <v>0.45454545454545453</v>
      </c>
      <c r="AK342" s="112">
        <v>0.54545454545454541</v>
      </c>
      <c r="AL342" s="529">
        <v>10080000</v>
      </c>
      <c r="AM342" s="529">
        <v>52363.63636363636</v>
      </c>
      <c r="AN342" s="529">
        <v>52363.63636363636</v>
      </c>
      <c r="AO342" s="529">
        <v>52363.63636363636</v>
      </c>
      <c r="AP342" s="529">
        <v>52363.63636363636</v>
      </c>
      <c r="AQ342" s="529">
        <v>52363.63636363636</v>
      </c>
      <c r="AR342" s="529">
        <v>122181.81818181815</v>
      </c>
      <c r="AS342" s="529">
        <v>122181.81818181815</v>
      </c>
      <c r="AT342" s="529">
        <v>122181.81818181815</v>
      </c>
      <c r="AU342" s="529">
        <v>122181.81818181815</v>
      </c>
      <c r="AV342" s="529">
        <v>122181.81818181815</v>
      </c>
      <c r="AW342" s="529">
        <v>872727.27272727247</v>
      </c>
      <c r="AX342" s="529">
        <v>0</v>
      </c>
      <c r="AY342" s="116">
        <v>0</v>
      </c>
      <c r="AZ342" s="42"/>
      <c r="BA342" s="529">
        <v>62836.363636363632</v>
      </c>
      <c r="BB342" s="529">
        <v>62836.363636363632</v>
      </c>
      <c r="BC342" s="529">
        <v>62836.363636363632</v>
      </c>
      <c r="BD342" s="529">
        <v>62836.363636363632</v>
      </c>
      <c r="BE342" s="529">
        <v>62836.363636363632</v>
      </c>
      <c r="BF342" s="529">
        <v>146618.18181818177</v>
      </c>
      <c r="BG342" s="529">
        <v>146618.18181818177</v>
      </c>
      <c r="BH342" s="529">
        <v>146618.18181818177</v>
      </c>
      <c r="BI342" s="529">
        <v>146618.18181818177</v>
      </c>
      <c r="BJ342" s="529">
        <v>146618.18181818177</v>
      </c>
      <c r="BK342" s="529">
        <v>1047272.7272727269</v>
      </c>
      <c r="BL342" s="42" t="s">
        <v>7188</v>
      </c>
      <c r="BM342" s="350" t="s">
        <v>7471</v>
      </c>
      <c r="BS342" s="42"/>
      <c r="BT342" s="42"/>
      <c r="BU342" s="42"/>
      <c r="BV342" s="42"/>
      <c r="BW342" s="42"/>
      <c r="BX342" s="42"/>
      <c r="BY342" s="42"/>
      <c r="BZ342" s="42"/>
      <c r="CA342" s="42"/>
      <c r="CB342" s="42"/>
      <c r="CC342" s="42"/>
      <c r="CD342" s="42"/>
      <c r="CE342" s="42"/>
      <c r="CF342" s="42"/>
    </row>
    <row r="343" spans="1:84" ht="25">
      <c r="A343" s="424" t="s">
        <v>6424</v>
      </c>
      <c r="B343" s="42" t="s">
        <v>15</v>
      </c>
      <c r="C343" s="42"/>
      <c r="D343" s="42"/>
      <c r="E343" s="42"/>
      <c r="F343" s="497" t="s">
        <v>1166</v>
      </c>
      <c r="G343" s="28" t="s">
        <v>1112</v>
      </c>
      <c r="H343" s="28" t="s">
        <v>1934</v>
      </c>
      <c r="I343" s="450" t="s">
        <v>6428</v>
      </c>
      <c r="J343" s="106" t="s">
        <v>2277</v>
      </c>
      <c r="K343" s="28" t="s">
        <v>6465</v>
      </c>
      <c r="L343" s="387"/>
      <c r="M343" s="387"/>
      <c r="N343" s="387"/>
      <c r="O343" s="449">
        <v>0</v>
      </c>
      <c r="P343" s="449">
        <v>0</v>
      </c>
      <c r="Q343" s="387">
        <v>0.13800000000000001</v>
      </c>
      <c r="R343" s="42">
        <v>2043</v>
      </c>
      <c r="S343" s="388">
        <v>-2550000</v>
      </c>
      <c r="T343" s="388">
        <v>-2550000</v>
      </c>
      <c r="U343" s="388">
        <v>-2550000</v>
      </c>
      <c r="V343" s="388">
        <v>-3570000</v>
      </c>
      <c r="W343" s="388">
        <v>-3570000</v>
      </c>
      <c r="X343" s="388">
        <v>-2550000</v>
      </c>
      <c r="Y343" s="388">
        <v>-2550000</v>
      </c>
      <c r="Z343" s="388">
        <v>-2550000</v>
      </c>
      <c r="AA343" s="388">
        <v>-2040000</v>
      </c>
      <c r="AB343" s="388">
        <v>-2040000</v>
      </c>
      <c r="AC343" s="296">
        <v>-26520000</v>
      </c>
      <c r="AD343" s="110"/>
      <c r="AF343" s="42" t="s">
        <v>576</v>
      </c>
      <c r="AG343" s="110">
        <v>0</v>
      </c>
      <c r="AH343" s="110">
        <v>-26520000</v>
      </c>
      <c r="AI343" s="42" t="s">
        <v>765</v>
      </c>
      <c r="AJ343" s="112">
        <v>0.45454545454545453</v>
      </c>
      <c r="AK343" s="112">
        <v>0.54545454545454541</v>
      </c>
      <c r="AL343" s="529">
        <v>-22860240</v>
      </c>
      <c r="AM343" s="529">
        <v>-159954.54545454547</v>
      </c>
      <c r="AN343" s="529">
        <v>-159954.54545454547</v>
      </c>
      <c r="AO343" s="529">
        <v>-159954.54545454547</v>
      </c>
      <c r="AP343" s="529">
        <v>-223936.36363636365</v>
      </c>
      <c r="AQ343" s="529">
        <v>-223936.36363636365</v>
      </c>
      <c r="AR343" s="529">
        <v>-159954.54545454547</v>
      </c>
      <c r="AS343" s="529">
        <v>-159954.54545454547</v>
      </c>
      <c r="AT343" s="529">
        <v>-159954.54545454547</v>
      </c>
      <c r="AU343" s="529">
        <v>-127963.63636363635</v>
      </c>
      <c r="AV343" s="529">
        <v>-127963.63636363635</v>
      </c>
      <c r="AW343" s="529">
        <v>-1663527.2727272725</v>
      </c>
      <c r="AX343" s="529">
        <v>0</v>
      </c>
      <c r="AY343" s="116">
        <v>0</v>
      </c>
      <c r="AZ343" s="42"/>
      <c r="BA343" s="529">
        <v>-191945.45454545456</v>
      </c>
      <c r="BB343" s="529">
        <v>-191945.45454545456</v>
      </c>
      <c r="BC343" s="529">
        <v>-191945.45454545456</v>
      </c>
      <c r="BD343" s="529">
        <v>-268723.63636363635</v>
      </c>
      <c r="BE343" s="529">
        <v>-268723.63636363635</v>
      </c>
      <c r="BF343" s="529">
        <v>-191945.45454545456</v>
      </c>
      <c r="BG343" s="529">
        <v>-191945.45454545456</v>
      </c>
      <c r="BH343" s="529">
        <v>-191945.45454545456</v>
      </c>
      <c r="BI343" s="529">
        <v>-153556.36363636362</v>
      </c>
      <c r="BJ343" s="529">
        <v>-153556.36363636362</v>
      </c>
      <c r="BK343" s="529">
        <v>-1996232.7272727271</v>
      </c>
      <c r="BL343" s="42" t="s">
        <v>7188</v>
      </c>
      <c r="BM343" s="350" t="s">
        <v>7472</v>
      </c>
      <c r="BS343" s="42"/>
      <c r="BT343" s="42"/>
      <c r="BU343" s="42"/>
      <c r="BV343" s="42"/>
      <c r="BW343" s="42"/>
      <c r="BX343" s="42"/>
      <c r="BY343" s="42"/>
      <c r="BZ343" s="42"/>
      <c r="CA343" s="42"/>
      <c r="CB343" s="42"/>
      <c r="CC343" s="42"/>
      <c r="CD343" s="42"/>
      <c r="CE343" s="42"/>
      <c r="CF343" s="42"/>
    </row>
    <row r="344" spans="1:84" ht="25">
      <c r="A344" s="424" t="s">
        <v>6424</v>
      </c>
      <c r="B344" s="42" t="s">
        <v>15</v>
      </c>
      <c r="C344" s="42"/>
      <c r="D344" s="42"/>
      <c r="E344" s="42"/>
      <c r="F344" s="497" t="s">
        <v>1166</v>
      </c>
      <c r="G344" s="28" t="s">
        <v>1112</v>
      </c>
      <c r="H344" s="28" t="s">
        <v>1934</v>
      </c>
      <c r="I344" s="450" t="s">
        <v>6428</v>
      </c>
      <c r="J344" s="106" t="s">
        <v>2277</v>
      </c>
      <c r="K344" s="28" t="s">
        <v>6465</v>
      </c>
      <c r="L344" s="387"/>
      <c r="M344" s="387"/>
      <c r="N344" s="387"/>
      <c r="O344" s="387"/>
      <c r="P344" s="387"/>
      <c r="Q344" s="387">
        <v>0.13800000000000001</v>
      </c>
      <c r="R344" s="42">
        <v>2043</v>
      </c>
      <c r="S344" s="388">
        <v>5000000</v>
      </c>
      <c r="T344" s="388">
        <v>5000000</v>
      </c>
      <c r="U344" s="388">
        <v>5000000</v>
      </c>
      <c r="V344" s="388">
        <v>7000000</v>
      </c>
      <c r="W344" s="388">
        <v>7000000</v>
      </c>
      <c r="X344" s="388">
        <v>5000000</v>
      </c>
      <c r="Y344" s="388">
        <v>5000000</v>
      </c>
      <c r="Z344" s="388">
        <v>5000000</v>
      </c>
      <c r="AA344" s="388">
        <v>4000000</v>
      </c>
      <c r="AB344" s="388">
        <v>4000000</v>
      </c>
      <c r="AC344" s="296">
        <v>52000000</v>
      </c>
      <c r="AD344" s="110"/>
      <c r="AF344" s="42" t="s">
        <v>576</v>
      </c>
      <c r="AG344" s="110">
        <v>0</v>
      </c>
      <c r="AH344" s="110">
        <v>52000000</v>
      </c>
      <c r="AI344" s="42" t="s">
        <v>765</v>
      </c>
      <c r="AJ344" s="112">
        <v>0.45454545454545453</v>
      </c>
      <c r="AK344" s="112">
        <v>0.54545454545454541</v>
      </c>
      <c r="AL344" s="529">
        <v>44824000</v>
      </c>
      <c r="AM344" s="529">
        <v>313636.36363636365</v>
      </c>
      <c r="AN344" s="529">
        <v>313636.36363636365</v>
      </c>
      <c r="AO344" s="529">
        <v>313636.36363636365</v>
      </c>
      <c r="AP344" s="529">
        <v>439090.90909090912</v>
      </c>
      <c r="AQ344" s="529">
        <v>439090.90909090912</v>
      </c>
      <c r="AR344" s="529">
        <v>313636.36363636365</v>
      </c>
      <c r="AS344" s="529">
        <v>313636.36363636365</v>
      </c>
      <c r="AT344" s="529">
        <v>313636.36363636365</v>
      </c>
      <c r="AU344" s="529">
        <v>250909.09090909091</v>
      </c>
      <c r="AV344" s="529">
        <v>250909.09090909091</v>
      </c>
      <c r="AW344" s="529">
        <v>3261818.1818181821</v>
      </c>
      <c r="AX344" s="529">
        <v>0</v>
      </c>
      <c r="AY344" s="116">
        <v>0</v>
      </c>
      <c r="AZ344" s="42"/>
      <c r="BA344" s="529">
        <v>376363.63636363635</v>
      </c>
      <c r="BB344" s="529">
        <v>376363.63636363635</v>
      </c>
      <c r="BC344" s="529">
        <v>376363.63636363635</v>
      </c>
      <c r="BD344" s="529">
        <v>526909.09090909094</v>
      </c>
      <c r="BE344" s="529">
        <v>526909.09090909094</v>
      </c>
      <c r="BF344" s="529">
        <v>376363.63636363635</v>
      </c>
      <c r="BG344" s="529">
        <v>376363.63636363635</v>
      </c>
      <c r="BH344" s="529">
        <v>376363.63636363635</v>
      </c>
      <c r="BI344" s="529">
        <v>301090.90909090906</v>
      </c>
      <c r="BJ344" s="529">
        <v>301090.90909090906</v>
      </c>
      <c r="BK344" s="529">
        <v>3914181.8181818179</v>
      </c>
      <c r="BL344" s="42" t="s">
        <v>7188</v>
      </c>
      <c r="BM344" s="350" t="s">
        <v>7472</v>
      </c>
      <c r="BS344" s="42"/>
      <c r="BT344" s="42"/>
      <c r="BU344" s="42"/>
      <c r="BV344" s="42"/>
      <c r="BW344" s="42"/>
      <c r="BX344" s="42"/>
      <c r="BY344" s="42"/>
      <c r="BZ344" s="42"/>
      <c r="CA344" s="42"/>
      <c r="CB344" s="42"/>
      <c r="CC344" s="42"/>
      <c r="CD344" s="42"/>
      <c r="CE344" s="42"/>
      <c r="CF344" s="42"/>
    </row>
    <row r="345" spans="1:84" ht="26">
      <c r="A345" s="424" t="s">
        <v>6424</v>
      </c>
      <c r="B345" s="42" t="s">
        <v>15</v>
      </c>
      <c r="C345" s="42"/>
      <c r="D345" s="42"/>
      <c r="E345" s="42"/>
      <c r="F345" s="514" t="s">
        <v>6447</v>
      </c>
      <c r="G345" s="28" t="s">
        <v>6448</v>
      </c>
      <c r="H345" s="28" t="s">
        <v>6449</v>
      </c>
      <c r="I345" s="28" t="s">
        <v>6428</v>
      </c>
      <c r="J345" s="106" t="s">
        <v>2277</v>
      </c>
      <c r="K345" s="28" t="s">
        <v>6450</v>
      </c>
      <c r="L345" s="387">
        <v>0.25649516346794937</v>
      </c>
      <c r="M345" s="387">
        <v>0.4485048365320507</v>
      </c>
      <c r="N345" s="387">
        <v>0.29499999999999998</v>
      </c>
      <c r="O345" s="387">
        <v>0.25649516346794937</v>
      </c>
      <c r="P345" s="387">
        <v>0.70500000000000007</v>
      </c>
      <c r="Q345" s="387">
        <v>0.62824758173397466</v>
      </c>
      <c r="R345" s="42">
        <v>2043</v>
      </c>
      <c r="S345" s="455">
        <v>0</v>
      </c>
      <c r="T345" s="455">
        <v>0</v>
      </c>
      <c r="U345" s="455">
        <v>0</v>
      </c>
      <c r="V345" s="455">
        <v>0</v>
      </c>
      <c r="W345" s="455">
        <v>0</v>
      </c>
      <c r="X345" s="455">
        <v>0</v>
      </c>
      <c r="Y345" s="455">
        <v>0</v>
      </c>
      <c r="Z345" s="455">
        <v>0</v>
      </c>
      <c r="AA345" s="455">
        <v>0</v>
      </c>
      <c r="AB345" s="455">
        <v>-5100000</v>
      </c>
      <c r="AC345" s="296">
        <v>-5100000</v>
      </c>
      <c r="AD345" s="110"/>
      <c r="AF345" s="42" t="s">
        <v>593</v>
      </c>
      <c r="AG345" s="110">
        <v>0</v>
      </c>
      <c r="AH345" s="110">
        <v>-5100000</v>
      </c>
      <c r="AI345" s="42" t="s">
        <v>764</v>
      </c>
      <c r="AJ345" s="112">
        <v>0.45454545454545453</v>
      </c>
      <c r="AK345" s="112">
        <v>0.54545454545454541</v>
      </c>
      <c r="AL345" s="529">
        <v>-1895937.3331567293</v>
      </c>
      <c r="AM345" s="529">
        <v>0</v>
      </c>
      <c r="AN345" s="529">
        <v>0</v>
      </c>
      <c r="AO345" s="529">
        <v>0</v>
      </c>
      <c r="AP345" s="529">
        <v>0</v>
      </c>
      <c r="AQ345" s="529">
        <v>0</v>
      </c>
      <c r="AR345" s="529">
        <v>0</v>
      </c>
      <c r="AS345" s="529">
        <v>0</v>
      </c>
      <c r="AT345" s="529">
        <v>0</v>
      </c>
      <c r="AU345" s="529">
        <v>0</v>
      </c>
      <c r="AV345" s="529">
        <v>-1456392.1212923958</v>
      </c>
      <c r="AW345" s="529">
        <v>-1456392.1212923958</v>
      </c>
      <c r="AX345" s="529">
        <v>0</v>
      </c>
      <c r="AY345" s="116">
        <v>0</v>
      </c>
      <c r="AZ345" s="42"/>
      <c r="BA345" s="529">
        <v>0</v>
      </c>
      <c r="BB345" s="529">
        <v>0</v>
      </c>
      <c r="BC345" s="529">
        <v>0</v>
      </c>
      <c r="BD345" s="529">
        <v>0</v>
      </c>
      <c r="BE345" s="529">
        <v>0</v>
      </c>
      <c r="BF345" s="529">
        <v>0</v>
      </c>
      <c r="BG345" s="529">
        <v>0</v>
      </c>
      <c r="BH345" s="529">
        <v>0</v>
      </c>
      <c r="BI345" s="529">
        <v>0</v>
      </c>
      <c r="BJ345" s="529">
        <v>-1747670.5455508749</v>
      </c>
      <c r="BK345" s="529">
        <v>-1747670.5455508749</v>
      </c>
      <c r="BL345" s="42" t="s">
        <v>7188</v>
      </c>
      <c r="BM345" s="350" t="s">
        <v>7473</v>
      </c>
      <c r="BS345" s="42"/>
      <c r="BT345" s="42"/>
      <c r="BU345" s="42"/>
      <c r="BV345" s="42"/>
      <c r="BW345" s="42"/>
      <c r="BX345" s="42"/>
      <c r="BY345" s="42"/>
      <c r="BZ345" s="42"/>
      <c r="CA345" s="42"/>
      <c r="CB345" s="42"/>
      <c r="CC345" s="42"/>
      <c r="CD345" s="42"/>
      <c r="CE345" s="42"/>
      <c r="CF345" s="42"/>
    </row>
    <row r="346" spans="1:84" ht="26">
      <c r="A346" s="424" t="s">
        <v>6424</v>
      </c>
      <c r="B346" s="42" t="s">
        <v>15</v>
      </c>
      <c r="C346" s="42"/>
      <c r="D346" s="42"/>
      <c r="E346" s="42"/>
      <c r="F346" s="513" t="s">
        <v>6447</v>
      </c>
      <c r="G346" s="412" t="s">
        <v>6448</v>
      </c>
      <c r="H346" s="28" t="s">
        <v>6449</v>
      </c>
      <c r="I346" s="28" t="s">
        <v>6428</v>
      </c>
      <c r="J346" s="106" t="s">
        <v>2277</v>
      </c>
      <c r="K346" s="28" t="s">
        <v>6450</v>
      </c>
      <c r="L346" s="387">
        <v>0.25649516346794937</v>
      </c>
      <c r="M346" s="387">
        <v>0.4485048365320507</v>
      </c>
      <c r="N346" s="387">
        <v>0.29499999999999998</v>
      </c>
      <c r="O346" s="387">
        <v>0.25649516346794937</v>
      </c>
      <c r="P346" s="387">
        <v>0.70500000000000007</v>
      </c>
      <c r="Q346" s="387">
        <v>0.62824758173397466</v>
      </c>
      <c r="R346" s="42">
        <v>2043</v>
      </c>
      <c r="S346" s="388">
        <v>0</v>
      </c>
      <c r="T346" s="388">
        <v>0</v>
      </c>
      <c r="U346" s="388">
        <v>0</v>
      </c>
      <c r="V346" s="388">
        <v>0</v>
      </c>
      <c r="W346" s="388">
        <v>0</v>
      </c>
      <c r="X346" s="388">
        <v>0</v>
      </c>
      <c r="Y346" s="388">
        <v>0</v>
      </c>
      <c r="Z346" s="388">
        <v>0</v>
      </c>
      <c r="AA346" s="388">
        <v>0</v>
      </c>
      <c r="AB346" s="388">
        <v>10000000</v>
      </c>
      <c r="AC346" s="296">
        <v>10000000</v>
      </c>
      <c r="AD346" s="110"/>
      <c r="AF346" s="42" t="s">
        <v>593</v>
      </c>
      <c r="AG346" s="110">
        <v>0</v>
      </c>
      <c r="AH346" s="110">
        <v>10000000</v>
      </c>
      <c r="AI346" s="42" t="s">
        <v>764</v>
      </c>
      <c r="AJ346" s="112">
        <v>0.45454545454545453</v>
      </c>
      <c r="AK346" s="112">
        <v>0.54545454545454541</v>
      </c>
      <c r="AL346" s="529">
        <v>3717524.1826602533</v>
      </c>
      <c r="AM346" s="529">
        <v>0</v>
      </c>
      <c r="AN346" s="529">
        <v>0</v>
      </c>
      <c r="AO346" s="529">
        <v>0</v>
      </c>
      <c r="AP346" s="529">
        <v>0</v>
      </c>
      <c r="AQ346" s="529">
        <v>0</v>
      </c>
      <c r="AR346" s="529">
        <v>0</v>
      </c>
      <c r="AS346" s="529">
        <v>0</v>
      </c>
      <c r="AT346" s="529">
        <v>0</v>
      </c>
      <c r="AU346" s="529">
        <v>0</v>
      </c>
      <c r="AV346" s="529">
        <v>2855670.8260635207</v>
      </c>
      <c r="AW346" s="529">
        <v>2855670.8260635207</v>
      </c>
      <c r="AX346" s="529">
        <v>0</v>
      </c>
      <c r="AY346" s="116">
        <v>0</v>
      </c>
      <c r="AZ346" s="42"/>
      <c r="BA346" s="529">
        <v>0</v>
      </c>
      <c r="BB346" s="529">
        <v>0</v>
      </c>
      <c r="BC346" s="529">
        <v>0</v>
      </c>
      <c r="BD346" s="529">
        <v>0</v>
      </c>
      <c r="BE346" s="529">
        <v>0</v>
      </c>
      <c r="BF346" s="529">
        <v>0</v>
      </c>
      <c r="BG346" s="529">
        <v>0</v>
      </c>
      <c r="BH346" s="529">
        <v>0</v>
      </c>
      <c r="BI346" s="529">
        <v>0</v>
      </c>
      <c r="BJ346" s="529">
        <v>3426804.9912762251</v>
      </c>
      <c r="BK346" s="529">
        <v>3426804.9912762251</v>
      </c>
      <c r="BL346" s="42" t="s">
        <v>7188</v>
      </c>
      <c r="BM346" s="350" t="s">
        <v>7473</v>
      </c>
      <c r="BS346" s="42"/>
      <c r="BT346" s="42"/>
      <c r="BU346" s="42"/>
      <c r="BV346" s="42"/>
      <c r="BW346" s="42"/>
      <c r="BX346" s="42"/>
      <c r="BY346" s="42"/>
      <c r="BZ346" s="42"/>
      <c r="CA346" s="42"/>
      <c r="CB346" s="42"/>
      <c r="CC346" s="42"/>
      <c r="CD346" s="42"/>
      <c r="CE346" s="42"/>
      <c r="CF346" s="42"/>
    </row>
    <row r="347" spans="1:84" ht="26">
      <c r="A347" s="424" t="s">
        <v>6424</v>
      </c>
      <c r="B347" s="424" t="s">
        <v>15</v>
      </c>
      <c r="C347" s="424"/>
      <c r="D347" s="424"/>
      <c r="E347" s="424"/>
      <c r="F347" s="497" t="s">
        <v>6499</v>
      </c>
      <c r="G347" s="412" t="s">
        <v>6500</v>
      </c>
      <c r="H347" s="28">
        <v>0</v>
      </c>
      <c r="I347" s="423" t="s">
        <v>6428</v>
      </c>
      <c r="J347" s="106" t="s">
        <v>2277</v>
      </c>
      <c r="K347" s="28" t="s">
        <v>6429</v>
      </c>
      <c r="L347" s="387"/>
      <c r="M347" s="387"/>
      <c r="N347" s="387"/>
      <c r="O347" s="449">
        <v>0</v>
      </c>
      <c r="P347" s="449">
        <v>0</v>
      </c>
      <c r="Q347" s="387">
        <v>0.08</v>
      </c>
      <c r="R347" s="42">
        <v>2043</v>
      </c>
      <c r="S347" s="388">
        <v>0</v>
      </c>
      <c r="T347" s="388">
        <v>-1045653</v>
      </c>
      <c r="U347" s="388">
        <v>-3718342.068</v>
      </c>
      <c r="V347" s="388">
        <v>-5407531.7503200006</v>
      </c>
      <c r="W347" s="388">
        <v>-14522735.613972025</v>
      </c>
      <c r="X347" s="388">
        <v>0</v>
      </c>
      <c r="Y347" s="388">
        <v>0</v>
      </c>
      <c r="Z347" s="388">
        <v>0</v>
      </c>
      <c r="AA347" s="388">
        <v>0</v>
      </c>
      <c r="AB347" s="388">
        <v>0</v>
      </c>
      <c r="AC347" s="296">
        <v>-24694262.432292026</v>
      </c>
      <c r="AD347" s="110"/>
      <c r="AF347" s="42" t="s">
        <v>577</v>
      </c>
      <c r="AG347" s="110">
        <v>0</v>
      </c>
      <c r="AH347" s="110">
        <v>-24694262.432292026</v>
      </c>
      <c r="AI347" s="42" t="s">
        <v>765</v>
      </c>
      <c r="AJ347" s="112">
        <v>0.45454545454545453</v>
      </c>
      <c r="AK347" s="112">
        <v>0.54545454545454541</v>
      </c>
      <c r="AL347" s="529">
        <v>-22718721.437708665</v>
      </c>
      <c r="AM347" s="529">
        <v>0</v>
      </c>
      <c r="AN347" s="529">
        <v>-38023.745454545453</v>
      </c>
      <c r="AO347" s="529">
        <v>-135212.43883636364</v>
      </c>
      <c r="AP347" s="529">
        <v>-196637.51819345457</v>
      </c>
      <c r="AQ347" s="529">
        <v>-528099.47687170992</v>
      </c>
      <c r="AR347" s="529">
        <v>0</v>
      </c>
      <c r="AS347" s="529">
        <v>0</v>
      </c>
      <c r="AT347" s="529">
        <v>0</v>
      </c>
      <c r="AU347" s="529">
        <v>0</v>
      </c>
      <c r="AV347" s="529">
        <v>0</v>
      </c>
      <c r="AW347" s="529">
        <v>-897973.17935607361</v>
      </c>
      <c r="AX347" s="529">
        <v>0</v>
      </c>
      <c r="AY347" s="116">
        <v>0</v>
      </c>
      <c r="AZ347" s="42"/>
      <c r="BA347" s="529">
        <v>0</v>
      </c>
      <c r="BB347" s="529">
        <v>-45628.494545454545</v>
      </c>
      <c r="BC347" s="529">
        <v>-162254.92660363636</v>
      </c>
      <c r="BD347" s="529">
        <v>-235965.02183214546</v>
      </c>
      <c r="BE347" s="529">
        <v>-633719.37224605191</v>
      </c>
      <c r="BF347" s="529">
        <v>0</v>
      </c>
      <c r="BG347" s="529">
        <v>0</v>
      </c>
      <c r="BH347" s="529">
        <v>0</v>
      </c>
      <c r="BI347" s="529">
        <v>0</v>
      </c>
      <c r="BJ347" s="529">
        <v>0</v>
      </c>
      <c r="BK347" s="529">
        <v>-1077567.8152272883</v>
      </c>
      <c r="BL347" s="42" t="s">
        <v>7188</v>
      </c>
      <c r="BM347" s="350" t="s">
        <v>7474</v>
      </c>
      <c r="BS347" s="42"/>
      <c r="BT347" s="42"/>
      <c r="BU347" s="42"/>
      <c r="BV347" s="42"/>
      <c r="BW347" s="42"/>
      <c r="BX347" s="42"/>
      <c r="BY347" s="42"/>
      <c r="BZ347" s="42"/>
      <c r="CA347" s="42"/>
      <c r="CB347" s="42"/>
      <c r="CC347" s="42"/>
      <c r="CD347" s="42"/>
      <c r="CE347" s="42"/>
      <c r="CF347" s="42"/>
    </row>
    <row r="348" spans="1:84" ht="26">
      <c r="A348" s="424" t="s">
        <v>6424</v>
      </c>
      <c r="B348" s="42" t="s">
        <v>15</v>
      </c>
      <c r="C348" s="42"/>
      <c r="D348" s="42"/>
      <c r="E348" s="42"/>
      <c r="F348" s="497" t="s">
        <v>6499</v>
      </c>
      <c r="G348" s="28" t="s">
        <v>6500</v>
      </c>
      <c r="H348" s="28">
        <v>0</v>
      </c>
      <c r="I348" s="28" t="s">
        <v>6428</v>
      </c>
      <c r="J348" s="106" t="s">
        <v>2277</v>
      </c>
      <c r="K348" s="28" t="s">
        <v>6429</v>
      </c>
      <c r="L348" s="387"/>
      <c r="M348" s="387"/>
      <c r="N348" s="387"/>
      <c r="O348" s="387"/>
      <c r="P348" s="387"/>
      <c r="Q348" s="387">
        <v>0.08</v>
      </c>
      <c r="R348" s="42">
        <v>2043</v>
      </c>
      <c r="S348" s="388">
        <v>0</v>
      </c>
      <c r="T348" s="388">
        <v>2050300</v>
      </c>
      <c r="U348" s="388">
        <v>7290866.7999999998</v>
      </c>
      <c r="V348" s="388">
        <v>10603003.432</v>
      </c>
      <c r="W348" s="388">
        <v>28475952.184258871</v>
      </c>
      <c r="X348" s="388">
        <v>0</v>
      </c>
      <c r="Y348" s="388">
        <v>0</v>
      </c>
      <c r="Z348" s="388">
        <v>0</v>
      </c>
      <c r="AA348" s="388">
        <v>0</v>
      </c>
      <c r="AB348" s="388">
        <v>0</v>
      </c>
      <c r="AC348" s="296">
        <v>48420122.416258872</v>
      </c>
      <c r="AD348" s="110"/>
      <c r="AF348" s="42" t="s">
        <v>577</v>
      </c>
      <c r="AG348" s="110">
        <v>0</v>
      </c>
      <c r="AH348" s="110">
        <v>48420122.416258872</v>
      </c>
      <c r="AI348" s="42" t="s">
        <v>765</v>
      </c>
      <c r="AJ348" s="112">
        <v>0.45454545454545453</v>
      </c>
      <c r="AK348" s="112">
        <v>0.54545454545454541</v>
      </c>
      <c r="AL348" s="529">
        <v>44546512.622958161</v>
      </c>
      <c r="AM348" s="529">
        <v>0</v>
      </c>
      <c r="AN348" s="529">
        <v>74556.363636363632</v>
      </c>
      <c r="AO348" s="529">
        <v>265122.42909090908</v>
      </c>
      <c r="AP348" s="529">
        <v>385563.7611636364</v>
      </c>
      <c r="AQ348" s="529">
        <v>1035489.1703366863</v>
      </c>
      <c r="AR348" s="529">
        <v>0</v>
      </c>
      <c r="AS348" s="529">
        <v>0</v>
      </c>
      <c r="AT348" s="529">
        <v>0</v>
      </c>
      <c r="AU348" s="529">
        <v>0</v>
      </c>
      <c r="AV348" s="529">
        <v>0</v>
      </c>
      <c r="AW348" s="529">
        <v>1760731.7242275954</v>
      </c>
      <c r="AX348" s="529">
        <v>0</v>
      </c>
      <c r="AY348" s="116">
        <v>0</v>
      </c>
      <c r="AZ348" s="42"/>
      <c r="BA348" s="529">
        <v>0</v>
      </c>
      <c r="BB348" s="529">
        <v>89467.636363636353</v>
      </c>
      <c r="BC348" s="529">
        <v>318146.9149090909</v>
      </c>
      <c r="BD348" s="529">
        <v>462676.51339636365</v>
      </c>
      <c r="BE348" s="529">
        <v>1242587.0044040235</v>
      </c>
      <c r="BF348" s="529">
        <v>0</v>
      </c>
      <c r="BG348" s="529">
        <v>0</v>
      </c>
      <c r="BH348" s="529">
        <v>0</v>
      </c>
      <c r="BI348" s="529">
        <v>0</v>
      </c>
      <c r="BJ348" s="529">
        <v>0</v>
      </c>
      <c r="BK348" s="529">
        <v>2112878.0690731145</v>
      </c>
      <c r="BL348" s="42" t="s">
        <v>7188</v>
      </c>
      <c r="BM348" s="350" t="s">
        <v>7474</v>
      </c>
      <c r="BS348" s="42"/>
      <c r="BT348" s="42"/>
      <c r="BU348" s="42"/>
      <c r="BV348" s="42"/>
      <c r="BW348" s="42"/>
      <c r="BX348" s="42"/>
      <c r="BY348" s="42"/>
      <c r="BZ348" s="42"/>
      <c r="CA348" s="42"/>
      <c r="CB348" s="42"/>
      <c r="CC348" s="42"/>
      <c r="CD348" s="42"/>
      <c r="CE348" s="42"/>
      <c r="CF348" s="42"/>
    </row>
    <row r="349" spans="1:84" ht="39">
      <c r="A349" s="424" t="s">
        <v>6424</v>
      </c>
      <c r="B349" s="424" t="s">
        <v>6430</v>
      </c>
      <c r="C349" s="424"/>
      <c r="D349" s="424"/>
      <c r="E349" s="424"/>
      <c r="F349" s="517" t="s">
        <v>6501</v>
      </c>
      <c r="G349" s="412" t="s">
        <v>6502</v>
      </c>
      <c r="H349" s="28" t="s">
        <v>1934</v>
      </c>
      <c r="I349" s="450" t="s">
        <v>6433</v>
      </c>
      <c r="J349" s="106" t="s">
        <v>6434</v>
      </c>
      <c r="K349" s="28" t="s">
        <v>6435</v>
      </c>
      <c r="L349" s="387"/>
      <c r="M349" s="387"/>
      <c r="N349" s="387"/>
      <c r="O349" s="449">
        <v>0</v>
      </c>
      <c r="P349" s="449">
        <v>0</v>
      </c>
      <c r="Q349" s="387">
        <v>0.25</v>
      </c>
      <c r="R349" s="42">
        <v>2043</v>
      </c>
      <c r="S349" s="388">
        <v>0</v>
      </c>
      <c r="T349" s="388">
        <v>0</v>
      </c>
      <c r="U349" s="388">
        <v>0</v>
      </c>
      <c r="V349" s="388">
        <v>0</v>
      </c>
      <c r="W349" s="388">
        <v>0</v>
      </c>
      <c r="X349" s="388">
        <v>0</v>
      </c>
      <c r="Y349" s="388">
        <v>0</v>
      </c>
      <c r="Z349" s="388">
        <v>-17000000</v>
      </c>
      <c r="AA349" s="388">
        <v>-17000000</v>
      </c>
      <c r="AB349" s="388">
        <v>-17000000</v>
      </c>
      <c r="AC349" s="296">
        <v>-51000000</v>
      </c>
      <c r="AD349" s="110"/>
      <c r="AF349" s="42" t="s">
        <v>608</v>
      </c>
      <c r="AG349" s="110">
        <v>0</v>
      </c>
      <c r="AH349" s="110">
        <v>-51000000</v>
      </c>
      <c r="AI349" s="42" t="s">
        <v>765</v>
      </c>
      <c r="AJ349" s="112">
        <v>0.45454545454545453</v>
      </c>
      <c r="AK349" s="112">
        <v>0.54545454545454541</v>
      </c>
      <c r="AL349" s="529">
        <v>-38250000</v>
      </c>
      <c r="AM349" s="529">
        <v>0</v>
      </c>
      <c r="AN349" s="529">
        <v>0</v>
      </c>
      <c r="AO349" s="529">
        <v>0</v>
      </c>
      <c r="AP349" s="529">
        <v>0</v>
      </c>
      <c r="AQ349" s="529">
        <v>0</v>
      </c>
      <c r="AR349" s="529">
        <v>0</v>
      </c>
      <c r="AS349" s="529">
        <v>0</v>
      </c>
      <c r="AT349" s="529">
        <v>-1931818.1818181816</v>
      </c>
      <c r="AU349" s="529">
        <v>-1931818.1818181816</v>
      </c>
      <c r="AV349" s="529">
        <v>-1931818.1818181816</v>
      </c>
      <c r="AW349" s="529">
        <v>-5795454.5454545449</v>
      </c>
      <c r="AX349" s="529">
        <v>0</v>
      </c>
      <c r="AY349" s="116">
        <v>0</v>
      </c>
      <c r="AZ349" s="42"/>
      <c r="BA349" s="529">
        <v>0</v>
      </c>
      <c r="BB349" s="529">
        <v>0</v>
      </c>
      <c r="BC349" s="529">
        <v>0</v>
      </c>
      <c r="BD349" s="529">
        <v>0</v>
      </c>
      <c r="BE349" s="529">
        <v>0</v>
      </c>
      <c r="BF349" s="529">
        <v>0</v>
      </c>
      <c r="BG349" s="529">
        <v>0</v>
      </c>
      <c r="BH349" s="529">
        <v>-2318181.8181818179</v>
      </c>
      <c r="BI349" s="529">
        <v>-2318181.8181818179</v>
      </c>
      <c r="BJ349" s="529">
        <v>-2318181.8181818179</v>
      </c>
      <c r="BK349" s="529">
        <v>-6954545.4545454532</v>
      </c>
      <c r="BL349" s="42" t="s">
        <v>7188</v>
      </c>
      <c r="BM349" s="350" t="s">
        <v>7475</v>
      </c>
      <c r="BS349" s="42"/>
      <c r="BT349" s="42"/>
      <c r="BU349" s="42"/>
      <c r="BV349" s="42"/>
      <c r="BW349" s="42"/>
      <c r="BX349" s="42"/>
      <c r="BY349" s="42"/>
      <c r="BZ349" s="42"/>
      <c r="CA349" s="42"/>
      <c r="CB349" s="42"/>
      <c r="CC349" s="42"/>
      <c r="CD349" s="42"/>
      <c r="CE349" s="42"/>
      <c r="CF349" s="42"/>
    </row>
    <row r="350" spans="1:84" ht="39">
      <c r="A350" s="424" t="s">
        <v>6424</v>
      </c>
      <c r="B350" s="42" t="s">
        <v>6430</v>
      </c>
      <c r="C350" s="42"/>
      <c r="D350" s="42"/>
      <c r="E350" s="42"/>
      <c r="F350" s="497" t="s">
        <v>6501</v>
      </c>
      <c r="G350" s="28" t="s">
        <v>6502</v>
      </c>
      <c r="H350" s="28" t="s">
        <v>1934</v>
      </c>
      <c r="I350" s="450" t="s">
        <v>6433</v>
      </c>
      <c r="J350" s="106" t="s">
        <v>6434</v>
      </c>
      <c r="K350" s="28" t="s">
        <v>6435</v>
      </c>
      <c r="L350" s="387"/>
      <c r="M350" s="387"/>
      <c r="N350" s="387"/>
      <c r="O350" s="387"/>
      <c r="P350" s="387"/>
      <c r="Q350" s="387">
        <v>0.25</v>
      </c>
      <c r="R350" s="42">
        <v>2043</v>
      </c>
      <c r="S350" s="388">
        <v>0</v>
      </c>
      <c r="T350" s="388">
        <v>0</v>
      </c>
      <c r="U350" s="388">
        <v>0</v>
      </c>
      <c r="V350" s="388">
        <v>0</v>
      </c>
      <c r="W350" s="388">
        <v>0</v>
      </c>
      <c r="X350" s="388">
        <v>0</v>
      </c>
      <c r="Y350" s="388">
        <v>0</v>
      </c>
      <c r="Z350" s="388">
        <v>33333333.333333336</v>
      </c>
      <c r="AA350" s="388">
        <v>33333333.333333336</v>
      </c>
      <c r="AB350" s="388">
        <v>33333333.333333336</v>
      </c>
      <c r="AC350" s="296">
        <v>100000000</v>
      </c>
      <c r="AD350" s="110"/>
      <c r="AF350" s="42" t="s">
        <v>608</v>
      </c>
      <c r="AG350" s="110">
        <v>0</v>
      </c>
      <c r="AH350" s="110">
        <v>100000000</v>
      </c>
      <c r="AI350" s="42" t="s">
        <v>765</v>
      </c>
      <c r="AJ350" s="112">
        <v>0.45454545454545453</v>
      </c>
      <c r="AK350" s="112">
        <v>0.54545454545454541</v>
      </c>
      <c r="AL350" s="529">
        <v>75000000</v>
      </c>
      <c r="AM350" s="529">
        <v>0</v>
      </c>
      <c r="AN350" s="529">
        <v>0</v>
      </c>
      <c r="AO350" s="529">
        <v>0</v>
      </c>
      <c r="AP350" s="529">
        <v>0</v>
      </c>
      <c r="AQ350" s="529">
        <v>0</v>
      </c>
      <c r="AR350" s="529">
        <v>0</v>
      </c>
      <c r="AS350" s="529">
        <v>0</v>
      </c>
      <c r="AT350" s="529">
        <v>3787878.7878787881</v>
      </c>
      <c r="AU350" s="529">
        <v>3787878.7878787881</v>
      </c>
      <c r="AV350" s="529">
        <v>3787878.7878787881</v>
      </c>
      <c r="AW350" s="529">
        <v>11363636.363636363</v>
      </c>
      <c r="AX350" s="529">
        <v>0</v>
      </c>
      <c r="AY350" s="116">
        <v>0</v>
      </c>
      <c r="AZ350" s="42"/>
      <c r="BA350" s="529">
        <v>0</v>
      </c>
      <c r="BB350" s="529">
        <v>0</v>
      </c>
      <c r="BC350" s="529">
        <v>0</v>
      </c>
      <c r="BD350" s="529">
        <v>0</v>
      </c>
      <c r="BE350" s="529">
        <v>0</v>
      </c>
      <c r="BF350" s="529">
        <v>0</v>
      </c>
      <c r="BG350" s="529">
        <v>0</v>
      </c>
      <c r="BH350" s="529">
        <v>4545454.5454545459</v>
      </c>
      <c r="BI350" s="529">
        <v>4545454.5454545459</v>
      </c>
      <c r="BJ350" s="529">
        <v>4545454.5454545459</v>
      </c>
      <c r="BK350" s="529">
        <v>13636363.636363637</v>
      </c>
      <c r="BL350" s="42" t="s">
        <v>7188</v>
      </c>
      <c r="BM350" s="350" t="s">
        <v>7475</v>
      </c>
      <c r="BS350" s="42"/>
      <c r="BT350" s="42"/>
      <c r="BU350" s="42"/>
      <c r="BV350" s="42"/>
      <c r="BW350" s="42"/>
      <c r="BX350" s="42"/>
      <c r="BY350" s="42"/>
      <c r="BZ350" s="42"/>
      <c r="CA350" s="42"/>
      <c r="CB350" s="42"/>
      <c r="CC350" s="42"/>
      <c r="CD350" s="42"/>
      <c r="CE350" s="42"/>
      <c r="CF350" s="42"/>
    </row>
    <row r="351" spans="1:84" ht="37.5">
      <c r="A351" s="424" t="s">
        <v>6424</v>
      </c>
      <c r="B351" s="424" t="s">
        <v>15</v>
      </c>
      <c r="C351" s="424"/>
      <c r="D351" s="424"/>
      <c r="E351" s="424"/>
      <c r="F351" s="497" t="s">
        <v>6503</v>
      </c>
      <c r="G351" s="28" t="s">
        <v>6504</v>
      </c>
      <c r="H351" s="28">
        <v>0</v>
      </c>
      <c r="I351" s="423" t="s">
        <v>6428</v>
      </c>
      <c r="J351" s="106" t="s">
        <v>2277</v>
      </c>
      <c r="K351" s="28" t="s">
        <v>6505</v>
      </c>
      <c r="L351" s="387"/>
      <c r="M351" s="387"/>
      <c r="N351" s="387"/>
      <c r="O351" s="449">
        <v>0</v>
      </c>
      <c r="P351" s="449">
        <v>0</v>
      </c>
      <c r="Q351" s="387">
        <v>9.8000000000000004E-2</v>
      </c>
      <c r="R351" s="42">
        <v>2043</v>
      </c>
      <c r="S351" s="388">
        <v>-1030200</v>
      </c>
      <c r="T351" s="388">
        <v>-5824872.77568</v>
      </c>
      <c r="U351" s="388">
        <v>-3544172.6962912558</v>
      </c>
      <c r="V351" s="388">
        <v>-6979322.7910989029</v>
      </c>
      <c r="W351" s="388">
        <v>-13272756.638391575</v>
      </c>
      <c r="X351" s="388">
        <v>-13538211.771159407</v>
      </c>
      <c r="Y351" s="388">
        <v>-9990031.8852869421</v>
      </c>
      <c r="Z351" s="388">
        <v>0</v>
      </c>
      <c r="AA351" s="388">
        <v>0</v>
      </c>
      <c r="AB351" s="388">
        <v>0</v>
      </c>
      <c r="AC351" s="296">
        <v>-54179568.557908088</v>
      </c>
      <c r="AD351" s="110"/>
      <c r="AF351" s="42" t="s">
        <v>579</v>
      </c>
      <c r="AG351" s="110">
        <v>0</v>
      </c>
      <c r="AH351" s="110">
        <v>-54179568.557908088</v>
      </c>
      <c r="AI351" s="42" t="s">
        <v>765</v>
      </c>
      <c r="AJ351" s="112">
        <v>0.45454545454545453</v>
      </c>
      <c r="AK351" s="112">
        <v>0.54545454545454541</v>
      </c>
      <c r="AL351" s="529">
        <v>-48869970.839233093</v>
      </c>
      <c r="AM351" s="529">
        <v>-45890.727272727272</v>
      </c>
      <c r="AN351" s="529">
        <v>-259471.60546210912</v>
      </c>
      <c r="AO351" s="529">
        <v>-157876.78374388322</v>
      </c>
      <c r="AP351" s="529">
        <v>-310897.10614895116</v>
      </c>
      <c r="AQ351" s="529">
        <v>-591240.97752835194</v>
      </c>
      <c r="AR351" s="529">
        <v>-603065.79707891901</v>
      </c>
      <c r="AS351" s="529">
        <v>-445010.51125369105</v>
      </c>
      <c r="AT351" s="529">
        <v>0</v>
      </c>
      <c r="AU351" s="529">
        <v>0</v>
      </c>
      <c r="AV351" s="529">
        <v>0</v>
      </c>
      <c r="AW351" s="529">
        <v>-2413453.5084886327</v>
      </c>
      <c r="AX351" s="529">
        <v>0</v>
      </c>
      <c r="AY351" s="116">
        <v>0</v>
      </c>
      <c r="AZ351" s="42"/>
      <c r="BA351" s="529">
        <v>-55068.872727272726</v>
      </c>
      <c r="BB351" s="529">
        <v>-311365.92655453092</v>
      </c>
      <c r="BC351" s="529">
        <v>-189452.14049265985</v>
      </c>
      <c r="BD351" s="529">
        <v>-373076.52737874136</v>
      </c>
      <c r="BE351" s="529">
        <v>-709489.17303402233</v>
      </c>
      <c r="BF351" s="529">
        <v>-723678.95649470272</v>
      </c>
      <c r="BG351" s="529">
        <v>-534012.61350442923</v>
      </c>
      <c r="BH351" s="529">
        <v>0</v>
      </c>
      <c r="BI351" s="529">
        <v>0</v>
      </c>
      <c r="BJ351" s="529">
        <v>0</v>
      </c>
      <c r="BK351" s="529">
        <v>-2896144.2101863595</v>
      </c>
      <c r="BL351" s="42" t="s">
        <v>7188</v>
      </c>
      <c r="BM351" s="350" t="s">
        <v>7476</v>
      </c>
      <c r="BS351" s="42"/>
      <c r="BT351" s="42"/>
      <c r="BU351" s="42"/>
      <c r="BV351" s="42"/>
      <c r="BW351" s="42"/>
      <c r="BX351" s="42"/>
      <c r="BY351" s="42"/>
      <c r="BZ351" s="42"/>
      <c r="CA351" s="42"/>
      <c r="CB351" s="42"/>
      <c r="CC351" s="42"/>
      <c r="CD351" s="42"/>
      <c r="CE351" s="42"/>
      <c r="CF351" s="42"/>
    </row>
    <row r="352" spans="1:84" ht="37.5">
      <c r="A352" s="424" t="s">
        <v>6424</v>
      </c>
      <c r="B352" s="42" t="s">
        <v>15</v>
      </c>
      <c r="C352" s="42"/>
      <c r="D352" s="42"/>
      <c r="E352" s="42"/>
      <c r="F352" s="497" t="s">
        <v>6503</v>
      </c>
      <c r="G352" s="28" t="s">
        <v>6504</v>
      </c>
      <c r="H352" s="28">
        <v>0</v>
      </c>
      <c r="I352" s="28" t="s">
        <v>6428</v>
      </c>
      <c r="J352" s="106" t="s">
        <v>2277</v>
      </c>
      <c r="K352" s="28" t="s">
        <v>6505</v>
      </c>
      <c r="L352" s="387"/>
      <c r="M352" s="387"/>
      <c r="N352" s="387"/>
      <c r="O352" s="387"/>
      <c r="P352" s="387"/>
      <c r="Q352" s="387">
        <v>9.8000000000000004E-2</v>
      </c>
      <c r="R352" s="42">
        <v>2043</v>
      </c>
      <c r="S352" s="388">
        <v>2020000</v>
      </c>
      <c r="T352" s="388">
        <v>11421319.168</v>
      </c>
      <c r="U352" s="388">
        <v>6949358.2280220697</v>
      </c>
      <c r="V352" s="388">
        <v>13684946.649213536</v>
      </c>
      <c r="W352" s="388">
        <v>26025013.016454067</v>
      </c>
      <c r="X352" s="388">
        <v>26545513.27678315</v>
      </c>
      <c r="Y352" s="388">
        <v>19588297.814288121</v>
      </c>
      <c r="Z352" s="388">
        <v>0</v>
      </c>
      <c r="AA352" s="388">
        <v>0</v>
      </c>
      <c r="AB352" s="388">
        <v>0</v>
      </c>
      <c r="AC352" s="296">
        <v>106234448.15276095</v>
      </c>
      <c r="AD352" s="110"/>
      <c r="AF352" s="42" t="s">
        <v>579</v>
      </c>
      <c r="AG352" s="110">
        <v>0</v>
      </c>
      <c r="AH352" s="110">
        <v>106234448.15276095</v>
      </c>
      <c r="AI352" s="42" t="s">
        <v>765</v>
      </c>
      <c r="AJ352" s="112">
        <v>0.45454545454545453</v>
      </c>
      <c r="AK352" s="112">
        <v>0.54545454545454541</v>
      </c>
      <c r="AL352" s="529">
        <v>95823472.233790383</v>
      </c>
      <c r="AM352" s="529">
        <v>89981.818181818177</v>
      </c>
      <c r="AN352" s="529">
        <v>508767.85384727269</v>
      </c>
      <c r="AO352" s="529">
        <v>309562.32106643764</v>
      </c>
      <c r="AP352" s="529">
        <v>609602.16891951195</v>
      </c>
      <c r="AQ352" s="529">
        <v>1159296.0343693176</v>
      </c>
      <c r="AR352" s="529">
        <v>1182481.9550567039</v>
      </c>
      <c r="AS352" s="529">
        <v>872569.62990919815</v>
      </c>
      <c r="AT352" s="529">
        <v>0</v>
      </c>
      <c r="AU352" s="529">
        <v>0</v>
      </c>
      <c r="AV352" s="529">
        <v>0</v>
      </c>
      <c r="AW352" s="529">
        <v>4732261.7813502597</v>
      </c>
      <c r="AX352" s="529">
        <v>0</v>
      </c>
      <c r="AY352" s="116">
        <v>0</v>
      </c>
      <c r="AZ352" s="42"/>
      <c r="BA352" s="529">
        <v>107978.18181818181</v>
      </c>
      <c r="BB352" s="529">
        <v>610521.42461672716</v>
      </c>
      <c r="BC352" s="529">
        <v>371474.78527972515</v>
      </c>
      <c r="BD352" s="529">
        <v>731522.60270341439</v>
      </c>
      <c r="BE352" s="529">
        <v>1391155.2412431811</v>
      </c>
      <c r="BF352" s="529">
        <v>1418978.3460680447</v>
      </c>
      <c r="BG352" s="529">
        <v>1047083.5558910377</v>
      </c>
      <c r="BH352" s="529">
        <v>0</v>
      </c>
      <c r="BI352" s="529">
        <v>0</v>
      </c>
      <c r="BJ352" s="529">
        <v>0</v>
      </c>
      <c r="BK352" s="529">
        <v>5678714.1376203122</v>
      </c>
      <c r="BL352" s="42" t="s">
        <v>7188</v>
      </c>
      <c r="BM352" s="350" t="s">
        <v>7476</v>
      </c>
      <c r="BS352" s="42"/>
      <c r="BT352" s="42"/>
      <c r="BU352" s="42"/>
      <c r="BV352" s="42"/>
      <c r="BW352" s="42"/>
      <c r="BX352" s="42"/>
      <c r="BY352" s="42"/>
      <c r="BZ352" s="42"/>
      <c r="CA352" s="42"/>
      <c r="CB352" s="42"/>
      <c r="CC352" s="42"/>
      <c r="CD352" s="42"/>
      <c r="CE352" s="42"/>
      <c r="CF352" s="42"/>
    </row>
    <row r="353" spans="1:84" ht="26">
      <c r="A353" s="424" t="s">
        <v>6424</v>
      </c>
      <c r="B353" s="42" t="s">
        <v>15</v>
      </c>
      <c r="C353" s="42"/>
      <c r="D353" s="42"/>
      <c r="E353" s="42"/>
      <c r="F353" s="514" t="s">
        <v>6444</v>
      </c>
      <c r="G353" s="412" t="s">
        <v>6445</v>
      </c>
      <c r="H353" s="28" t="s">
        <v>6442</v>
      </c>
      <c r="I353" s="28" t="s">
        <v>6428</v>
      </c>
      <c r="J353" s="106" t="s">
        <v>2277</v>
      </c>
      <c r="K353" s="28" t="s">
        <v>6446</v>
      </c>
      <c r="L353" s="387">
        <v>0.23151627363219807</v>
      </c>
      <c r="M353" s="387">
        <v>0.56848372636780198</v>
      </c>
      <c r="N353" s="387">
        <v>0.2</v>
      </c>
      <c r="O353" s="387">
        <v>0.37775068947753887</v>
      </c>
      <c r="P353" s="387">
        <v>0.8</v>
      </c>
      <c r="Q353" s="387">
        <v>0.68887534473876944</v>
      </c>
      <c r="R353" s="42">
        <v>2043</v>
      </c>
      <c r="S353" s="455">
        <v>0</v>
      </c>
      <c r="T353" s="455">
        <v>0</v>
      </c>
      <c r="U353" s="455">
        <v>0</v>
      </c>
      <c r="V353" s="455">
        <v>0</v>
      </c>
      <c r="W353" s="455">
        <v>-1530000</v>
      </c>
      <c r="X353" s="455">
        <v>0</v>
      </c>
      <c r="Y353" s="455">
        <v>0</v>
      </c>
      <c r="Z353" s="455">
        <v>0</v>
      </c>
      <c r="AA353" s="455">
        <v>0</v>
      </c>
      <c r="AB353" s="455">
        <v>0</v>
      </c>
      <c r="AC353" s="296">
        <v>-1530000</v>
      </c>
      <c r="AD353" s="110"/>
      <c r="AF353" s="42" t="s">
        <v>586</v>
      </c>
      <c r="AG353" s="110">
        <v>0</v>
      </c>
      <c r="AH353" s="110">
        <v>-1530000</v>
      </c>
      <c r="AI353" s="42" t="s">
        <v>764</v>
      </c>
      <c r="AJ353" s="112">
        <v>0.45454545454545453</v>
      </c>
      <c r="AK353" s="112">
        <v>0.54545454545454541</v>
      </c>
      <c r="AL353" s="529">
        <v>-476020.72254968277</v>
      </c>
      <c r="AM353" s="529">
        <v>0</v>
      </c>
      <c r="AN353" s="529">
        <v>0</v>
      </c>
      <c r="AO353" s="529">
        <v>0</v>
      </c>
      <c r="AP353" s="529">
        <v>0</v>
      </c>
      <c r="AQ353" s="529">
        <v>-479081.48975014419</v>
      </c>
      <c r="AR353" s="529">
        <v>0</v>
      </c>
      <c r="AS353" s="529">
        <v>0</v>
      </c>
      <c r="AT353" s="529">
        <v>0</v>
      </c>
      <c r="AU353" s="529">
        <v>0</v>
      </c>
      <c r="AV353" s="529">
        <v>0</v>
      </c>
      <c r="AW353" s="529">
        <v>-479081.48975014419</v>
      </c>
      <c r="AX353" s="529">
        <v>0</v>
      </c>
      <c r="AY353" s="116">
        <v>0</v>
      </c>
      <c r="AZ353" s="42"/>
      <c r="BA353" s="529">
        <v>0</v>
      </c>
      <c r="BB353" s="529">
        <v>0</v>
      </c>
      <c r="BC353" s="529">
        <v>0</v>
      </c>
      <c r="BD353" s="529">
        <v>0</v>
      </c>
      <c r="BE353" s="529">
        <v>-574897.78770017298</v>
      </c>
      <c r="BF353" s="529">
        <v>0</v>
      </c>
      <c r="BG353" s="529">
        <v>0</v>
      </c>
      <c r="BH353" s="529">
        <v>0</v>
      </c>
      <c r="BI353" s="529">
        <v>0</v>
      </c>
      <c r="BJ353" s="529">
        <v>0</v>
      </c>
      <c r="BK353" s="529">
        <v>-574897.78770017298</v>
      </c>
      <c r="BL353" s="42" t="s">
        <v>7188</v>
      </c>
      <c r="BM353" s="350" t="s">
        <v>7453</v>
      </c>
      <c r="BS353" s="42"/>
      <c r="BT353" s="42"/>
      <c r="BU353" s="42"/>
      <c r="BV353" s="42"/>
      <c r="BW353" s="42"/>
      <c r="BX353" s="42"/>
      <c r="BY353" s="42"/>
      <c r="BZ353" s="42"/>
      <c r="CA353" s="42"/>
      <c r="CB353" s="42"/>
      <c r="CC353" s="42"/>
      <c r="CD353" s="42"/>
      <c r="CE353" s="42"/>
      <c r="CF353" s="42"/>
    </row>
    <row r="354" spans="1:84" ht="26">
      <c r="A354" s="424" t="s">
        <v>6424</v>
      </c>
      <c r="B354" s="42" t="s">
        <v>15</v>
      </c>
      <c r="C354" s="42"/>
      <c r="D354" s="42"/>
      <c r="E354" s="42"/>
      <c r="F354" s="514" t="s">
        <v>6444</v>
      </c>
      <c r="G354" s="28" t="s">
        <v>6445</v>
      </c>
      <c r="H354" s="28" t="s">
        <v>6442</v>
      </c>
      <c r="I354" s="28" t="s">
        <v>6428</v>
      </c>
      <c r="J354" s="106" t="s">
        <v>2277</v>
      </c>
      <c r="K354" s="28" t="s">
        <v>6446</v>
      </c>
      <c r="L354" s="387">
        <v>0.23151627363219807</v>
      </c>
      <c r="M354" s="387">
        <v>0.56848372636780198</v>
      </c>
      <c r="N354" s="387">
        <v>0.2</v>
      </c>
      <c r="O354" s="387">
        <v>0.37775068947753887</v>
      </c>
      <c r="P354" s="387">
        <v>0.8</v>
      </c>
      <c r="Q354" s="387">
        <v>0.68887534473876944</v>
      </c>
      <c r="R354" s="42">
        <v>2043</v>
      </c>
      <c r="S354" s="455">
        <v>0</v>
      </c>
      <c r="T354" s="455">
        <v>0</v>
      </c>
      <c r="U354" s="455">
        <v>0</v>
      </c>
      <c r="V354" s="455">
        <v>0</v>
      </c>
      <c r="W354" s="455">
        <v>3000000</v>
      </c>
      <c r="X354" s="455">
        <v>0</v>
      </c>
      <c r="Y354" s="455">
        <v>0</v>
      </c>
      <c r="Z354" s="455">
        <v>0</v>
      </c>
      <c r="AA354" s="455">
        <v>0</v>
      </c>
      <c r="AB354" s="455">
        <v>0</v>
      </c>
      <c r="AC354" s="296">
        <v>3000000</v>
      </c>
      <c r="AD354" s="110"/>
      <c r="AF354" s="42" t="s">
        <v>586</v>
      </c>
      <c r="AG354" s="110">
        <v>0</v>
      </c>
      <c r="AH354" s="110">
        <v>3000000</v>
      </c>
      <c r="AI354" s="42" t="s">
        <v>764</v>
      </c>
      <c r="AJ354" s="112">
        <v>0.45454545454545453</v>
      </c>
      <c r="AK354" s="112">
        <v>0.54545454545454541</v>
      </c>
      <c r="AL354" s="529">
        <v>933373.96578369173</v>
      </c>
      <c r="AM354" s="529">
        <v>0</v>
      </c>
      <c r="AN354" s="529">
        <v>0</v>
      </c>
      <c r="AO354" s="529">
        <v>0</v>
      </c>
      <c r="AP354" s="529">
        <v>0</v>
      </c>
      <c r="AQ354" s="529">
        <v>939375.47009832191</v>
      </c>
      <c r="AR354" s="529">
        <v>0</v>
      </c>
      <c r="AS354" s="529">
        <v>0</v>
      </c>
      <c r="AT354" s="529">
        <v>0</v>
      </c>
      <c r="AU354" s="529">
        <v>0</v>
      </c>
      <c r="AV354" s="529">
        <v>0</v>
      </c>
      <c r="AW354" s="529">
        <v>939375.47009832191</v>
      </c>
      <c r="AX354" s="529">
        <v>0</v>
      </c>
      <c r="AY354" s="116">
        <v>0</v>
      </c>
      <c r="AZ354" s="42"/>
      <c r="BA354" s="529">
        <v>0</v>
      </c>
      <c r="BB354" s="529">
        <v>0</v>
      </c>
      <c r="BC354" s="529">
        <v>0</v>
      </c>
      <c r="BD354" s="529">
        <v>0</v>
      </c>
      <c r="BE354" s="529">
        <v>1127250.5641179862</v>
      </c>
      <c r="BF354" s="529">
        <v>0</v>
      </c>
      <c r="BG354" s="529">
        <v>0</v>
      </c>
      <c r="BH354" s="529">
        <v>0</v>
      </c>
      <c r="BI354" s="529">
        <v>0</v>
      </c>
      <c r="BJ354" s="529">
        <v>0</v>
      </c>
      <c r="BK354" s="529">
        <v>1127250.5641179862</v>
      </c>
      <c r="BL354" s="42" t="s">
        <v>7188</v>
      </c>
      <c r="BM354" s="350" t="s">
        <v>7453</v>
      </c>
      <c r="BS354" s="42"/>
      <c r="BT354" s="42"/>
      <c r="BU354" s="42"/>
      <c r="BV354" s="42"/>
      <c r="BW354" s="42"/>
      <c r="BX354" s="42"/>
      <c r="BY354" s="42"/>
      <c r="BZ354" s="42"/>
      <c r="CA354" s="42"/>
      <c r="CB354" s="42"/>
      <c r="CC354" s="42"/>
      <c r="CD354" s="42"/>
      <c r="CE354" s="42"/>
      <c r="CF354" s="42"/>
    </row>
    <row r="355" spans="1:84" ht="26">
      <c r="A355" s="424" t="s">
        <v>6424</v>
      </c>
      <c r="B355" s="42" t="s">
        <v>15</v>
      </c>
      <c r="C355" s="42"/>
      <c r="D355" s="42"/>
      <c r="E355" s="42"/>
      <c r="F355" s="514" t="s">
        <v>6444</v>
      </c>
      <c r="G355" s="28" t="s">
        <v>6445</v>
      </c>
      <c r="H355" s="28" t="s">
        <v>6442</v>
      </c>
      <c r="I355" s="28" t="s">
        <v>6428</v>
      </c>
      <c r="J355" s="106" t="s">
        <v>2277</v>
      </c>
      <c r="K355" s="28" t="s">
        <v>6446</v>
      </c>
      <c r="L355" s="387">
        <v>0.35414127138519264</v>
      </c>
      <c r="M355" s="387">
        <v>0.39585872861480742</v>
      </c>
      <c r="N355" s="387">
        <v>0.25</v>
      </c>
      <c r="O355" s="387">
        <v>0.35414127138519269</v>
      </c>
      <c r="P355" s="387">
        <v>0.75</v>
      </c>
      <c r="Q355" s="387">
        <v>0.6770706356925964</v>
      </c>
      <c r="R355" s="42">
        <v>2043</v>
      </c>
      <c r="S355" s="455">
        <v>0</v>
      </c>
      <c r="T355" s="455">
        <v>0</v>
      </c>
      <c r="U355" s="455">
        <v>0</v>
      </c>
      <c r="V355" s="455">
        <v>0</v>
      </c>
      <c r="W355" s="455">
        <v>0</v>
      </c>
      <c r="X355" s="455">
        <v>0</v>
      </c>
      <c r="Y355" s="455">
        <v>0</v>
      </c>
      <c r="Z355" s="455">
        <v>0</v>
      </c>
      <c r="AA355" s="455">
        <v>0</v>
      </c>
      <c r="AB355" s="455">
        <v>-3060000</v>
      </c>
      <c r="AC355" s="296">
        <v>-3060000</v>
      </c>
      <c r="AD355" s="110"/>
      <c r="AF355" s="42" t="s">
        <v>586</v>
      </c>
      <c r="AG355" s="110">
        <v>0</v>
      </c>
      <c r="AH355" s="110">
        <v>-3060000</v>
      </c>
      <c r="AI355" s="42" t="s">
        <v>764</v>
      </c>
      <c r="AJ355" s="112">
        <v>0.45454545454545453</v>
      </c>
      <c r="AK355" s="112">
        <v>0.54545454545454541</v>
      </c>
      <c r="AL355" s="529">
        <v>-988163.85478065501</v>
      </c>
      <c r="AM355" s="529">
        <v>0</v>
      </c>
      <c r="AN355" s="529">
        <v>0</v>
      </c>
      <c r="AO355" s="529">
        <v>0</v>
      </c>
      <c r="AP355" s="529">
        <v>0</v>
      </c>
      <c r="AQ355" s="529">
        <v>0</v>
      </c>
      <c r="AR355" s="529">
        <v>0</v>
      </c>
      <c r="AS355" s="529">
        <v>0</v>
      </c>
      <c r="AT355" s="529">
        <v>0</v>
      </c>
      <c r="AU355" s="529">
        <v>0</v>
      </c>
      <c r="AV355" s="529">
        <v>-941743.70237242943</v>
      </c>
      <c r="AW355" s="529">
        <v>-941743.70237242943</v>
      </c>
      <c r="AX355" s="529">
        <v>0</v>
      </c>
      <c r="AY355" s="116">
        <v>0</v>
      </c>
      <c r="AZ355" s="42"/>
      <c r="BA355" s="529">
        <v>0</v>
      </c>
      <c r="BB355" s="529">
        <v>0</v>
      </c>
      <c r="BC355" s="529">
        <v>0</v>
      </c>
      <c r="BD355" s="529">
        <v>0</v>
      </c>
      <c r="BE355" s="529">
        <v>0</v>
      </c>
      <c r="BF355" s="529">
        <v>0</v>
      </c>
      <c r="BG355" s="529">
        <v>0</v>
      </c>
      <c r="BH355" s="529">
        <v>0</v>
      </c>
      <c r="BI355" s="529">
        <v>0</v>
      </c>
      <c r="BJ355" s="529">
        <v>-1130092.4428469152</v>
      </c>
      <c r="BK355" s="529">
        <v>-1130092.4428469152</v>
      </c>
      <c r="BL355" s="42" t="s">
        <v>7188</v>
      </c>
      <c r="BM355" s="350" t="s">
        <v>7428</v>
      </c>
      <c r="BS355" s="42"/>
      <c r="BT355" s="42"/>
      <c r="BU355" s="42"/>
      <c r="BV355" s="42"/>
      <c r="BW355" s="42"/>
      <c r="BX355" s="42"/>
      <c r="BY355" s="42"/>
      <c r="BZ355" s="42"/>
      <c r="CA355" s="42"/>
      <c r="CB355" s="42"/>
      <c r="CC355" s="42"/>
      <c r="CD355" s="42"/>
      <c r="CE355" s="42"/>
      <c r="CF355" s="42"/>
    </row>
    <row r="356" spans="1:84" ht="26">
      <c r="A356" s="424" t="s">
        <v>6424</v>
      </c>
      <c r="B356" s="42" t="s">
        <v>15</v>
      </c>
      <c r="C356" s="42"/>
      <c r="D356" s="42"/>
      <c r="E356" s="42"/>
      <c r="F356" s="514" t="s">
        <v>6444</v>
      </c>
      <c r="G356" s="28" t="s">
        <v>6445</v>
      </c>
      <c r="H356" s="28" t="s">
        <v>6442</v>
      </c>
      <c r="I356" s="28" t="s">
        <v>6428</v>
      </c>
      <c r="J356" s="106" t="s">
        <v>2277</v>
      </c>
      <c r="K356" s="28" t="s">
        <v>6446</v>
      </c>
      <c r="L356" s="387">
        <v>0.35414127138519264</v>
      </c>
      <c r="M356" s="387">
        <v>0.39585872861480742</v>
      </c>
      <c r="N356" s="387">
        <v>0.25</v>
      </c>
      <c r="O356" s="387">
        <v>0.35414127138519269</v>
      </c>
      <c r="P356" s="387">
        <v>0.75</v>
      </c>
      <c r="Q356" s="387">
        <v>0.6770706356925964</v>
      </c>
      <c r="R356" s="42">
        <v>2043</v>
      </c>
      <c r="S356" s="455">
        <v>0</v>
      </c>
      <c r="T356" s="455">
        <v>0</v>
      </c>
      <c r="U356" s="455">
        <v>0</v>
      </c>
      <c r="V356" s="455">
        <v>0</v>
      </c>
      <c r="W356" s="455">
        <v>0</v>
      </c>
      <c r="X356" s="455">
        <v>0</v>
      </c>
      <c r="Y356" s="455">
        <v>0</v>
      </c>
      <c r="Z356" s="455">
        <v>0</v>
      </c>
      <c r="AA356" s="455">
        <v>0</v>
      </c>
      <c r="AB356" s="455">
        <v>6000000</v>
      </c>
      <c r="AC356" s="296">
        <v>6000000</v>
      </c>
      <c r="AD356" s="110"/>
      <c r="AF356" s="42" t="s">
        <v>586</v>
      </c>
      <c r="AG356" s="110">
        <v>0</v>
      </c>
      <c r="AH356" s="110">
        <v>6000000</v>
      </c>
      <c r="AI356" s="42" t="s">
        <v>764</v>
      </c>
      <c r="AJ356" s="112">
        <v>0.45454545454545453</v>
      </c>
      <c r="AK356" s="112">
        <v>0.54545454545454541</v>
      </c>
      <c r="AL356" s="529">
        <v>1937576.1858444216</v>
      </c>
      <c r="AM356" s="529">
        <v>0</v>
      </c>
      <c r="AN356" s="529">
        <v>0</v>
      </c>
      <c r="AO356" s="529">
        <v>0</v>
      </c>
      <c r="AP356" s="529">
        <v>0</v>
      </c>
      <c r="AQ356" s="529">
        <v>0</v>
      </c>
      <c r="AR356" s="529">
        <v>0</v>
      </c>
      <c r="AS356" s="529">
        <v>0</v>
      </c>
      <c r="AT356" s="529">
        <v>0</v>
      </c>
      <c r="AU356" s="529">
        <v>0</v>
      </c>
      <c r="AV356" s="529">
        <v>1846556.2791616265</v>
      </c>
      <c r="AW356" s="529">
        <v>1846556.2791616265</v>
      </c>
      <c r="AX356" s="529">
        <v>0</v>
      </c>
      <c r="AY356" s="116">
        <v>0</v>
      </c>
      <c r="AZ356" s="42"/>
      <c r="BA356" s="529">
        <v>0</v>
      </c>
      <c r="BB356" s="529">
        <v>0</v>
      </c>
      <c r="BC356" s="529">
        <v>0</v>
      </c>
      <c r="BD356" s="529">
        <v>0</v>
      </c>
      <c r="BE356" s="529">
        <v>0</v>
      </c>
      <c r="BF356" s="529">
        <v>0</v>
      </c>
      <c r="BG356" s="529">
        <v>0</v>
      </c>
      <c r="BH356" s="529">
        <v>0</v>
      </c>
      <c r="BI356" s="529">
        <v>0</v>
      </c>
      <c r="BJ356" s="529">
        <v>2215867.5349939517</v>
      </c>
      <c r="BK356" s="529">
        <v>2215867.5349939517</v>
      </c>
      <c r="BL356" s="42" t="s">
        <v>7188</v>
      </c>
      <c r="BM356" s="350" t="s">
        <v>7428</v>
      </c>
      <c r="BS356" s="42"/>
      <c r="BT356" s="42"/>
      <c r="BU356" s="42"/>
      <c r="BV356" s="42"/>
      <c r="BW356" s="42"/>
      <c r="BX356" s="42"/>
      <c r="BY356" s="42"/>
      <c r="BZ356" s="42"/>
      <c r="CA356" s="42"/>
      <c r="CB356" s="42"/>
      <c r="CC356" s="42"/>
      <c r="CD356" s="42"/>
      <c r="CE356" s="42"/>
      <c r="CF356" s="42"/>
    </row>
    <row r="357" spans="1:84" ht="26">
      <c r="A357" s="424" t="s">
        <v>6424</v>
      </c>
      <c r="B357" s="42" t="s">
        <v>15</v>
      </c>
      <c r="C357" s="42"/>
      <c r="D357" s="42"/>
      <c r="E357" s="42"/>
      <c r="F357" s="514" t="s">
        <v>6444</v>
      </c>
      <c r="G357" s="28" t="s">
        <v>6445</v>
      </c>
      <c r="H357" s="28" t="s">
        <v>6442</v>
      </c>
      <c r="I357" s="28" t="s">
        <v>6428</v>
      </c>
      <c r="J357" s="106" t="s">
        <v>2277</v>
      </c>
      <c r="K357" s="28" t="s">
        <v>6446</v>
      </c>
      <c r="L357" s="387">
        <v>3.666347385176829E-2</v>
      </c>
      <c r="M357" s="387">
        <v>0.71333652614823173</v>
      </c>
      <c r="N357" s="387">
        <v>0.25</v>
      </c>
      <c r="O357" s="387">
        <v>0.35414127138519269</v>
      </c>
      <c r="P357" s="387">
        <v>0.75</v>
      </c>
      <c r="Q357" s="387">
        <v>0.6770706356925964</v>
      </c>
      <c r="R357" s="42">
        <v>2043</v>
      </c>
      <c r="S357" s="455">
        <v>0</v>
      </c>
      <c r="T357" s="455">
        <v>0</v>
      </c>
      <c r="U357" s="455">
        <v>0</v>
      </c>
      <c r="V357" s="455">
        <v>0</v>
      </c>
      <c r="W357" s="455">
        <v>0</v>
      </c>
      <c r="X357" s="455">
        <v>0</v>
      </c>
      <c r="Y357" s="455">
        <v>0</v>
      </c>
      <c r="Z357" s="455">
        <v>0</v>
      </c>
      <c r="AA357" s="455">
        <v>0</v>
      </c>
      <c r="AB357" s="455">
        <v>-2496450</v>
      </c>
      <c r="AC357" s="296">
        <v>-2496450</v>
      </c>
      <c r="AD357" s="110"/>
      <c r="AF357" s="42" t="s">
        <v>586</v>
      </c>
      <c r="AG357" s="110">
        <v>0</v>
      </c>
      <c r="AH357" s="110">
        <v>-2496450</v>
      </c>
      <c r="AI357" s="42" t="s">
        <v>764</v>
      </c>
      <c r="AJ357" s="112">
        <v>0.45454545454545453</v>
      </c>
      <c r="AK357" s="112">
        <v>0.54545454545454541</v>
      </c>
      <c r="AL357" s="529">
        <v>-806177.01152521768</v>
      </c>
      <c r="AM357" s="529">
        <v>0</v>
      </c>
      <c r="AN357" s="529">
        <v>0</v>
      </c>
      <c r="AO357" s="529">
        <v>0</v>
      </c>
      <c r="AP357" s="529">
        <v>0</v>
      </c>
      <c r="AQ357" s="529">
        <v>0</v>
      </c>
      <c r="AR357" s="529">
        <v>0</v>
      </c>
      <c r="AS357" s="529">
        <v>0</v>
      </c>
      <c r="AT357" s="529">
        <v>0</v>
      </c>
      <c r="AU357" s="529">
        <v>0</v>
      </c>
      <c r="AV357" s="529">
        <v>-768305.90385217371</v>
      </c>
      <c r="AW357" s="529">
        <v>-768305.90385217371</v>
      </c>
      <c r="AX357" s="529">
        <v>0</v>
      </c>
      <c r="AY357" s="116">
        <v>0</v>
      </c>
      <c r="AZ357" s="42"/>
      <c r="BA357" s="529">
        <v>0</v>
      </c>
      <c r="BB357" s="529">
        <v>0</v>
      </c>
      <c r="BC357" s="529">
        <v>0</v>
      </c>
      <c r="BD357" s="529">
        <v>0</v>
      </c>
      <c r="BE357" s="529">
        <v>0</v>
      </c>
      <c r="BF357" s="529">
        <v>0</v>
      </c>
      <c r="BG357" s="529">
        <v>0</v>
      </c>
      <c r="BH357" s="529">
        <v>0</v>
      </c>
      <c r="BI357" s="529">
        <v>0</v>
      </c>
      <c r="BJ357" s="529">
        <v>-921967.0846226085</v>
      </c>
      <c r="BK357" s="529">
        <v>-921967.0846226085</v>
      </c>
      <c r="BL357" s="42" t="s">
        <v>7188</v>
      </c>
      <c r="BM357" s="350" t="s">
        <v>7428</v>
      </c>
      <c r="BS357" s="42"/>
      <c r="BT357" s="42"/>
      <c r="BU357" s="42"/>
      <c r="BV357" s="42"/>
      <c r="BW357" s="42"/>
      <c r="BX357" s="42"/>
      <c r="BY357" s="42"/>
      <c r="BZ357" s="42"/>
      <c r="CA357" s="42"/>
      <c r="CB357" s="42"/>
      <c r="CC357" s="42"/>
      <c r="CD357" s="42"/>
      <c r="CE357" s="42"/>
      <c r="CF357" s="42"/>
    </row>
    <row r="358" spans="1:84" ht="26">
      <c r="A358" s="424" t="s">
        <v>6424</v>
      </c>
      <c r="B358" s="42" t="s">
        <v>15</v>
      </c>
      <c r="C358" s="42"/>
      <c r="D358" s="42"/>
      <c r="E358" s="42"/>
      <c r="F358" s="514" t="s">
        <v>6444</v>
      </c>
      <c r="G358" s="28" t="s">
        <v>6445</v>
      </c>
      <c r="H358" s="28" t="s">
        <v>6442</v>
      </c>
      <c r="I358" s="28" t="s">
        <v>6428</v>
      </c>
      <c r="J358" s="106" t="s">
        <v>2277</v>
      </c>
      <c r="K358" s="28" t="s">
        <v>6446</v>
      </c>
      <c r="L358" s="387">
        <v>3.666347385176829E-2</v>
      </c>
      <c r="M358" s="387">
        <v>0.71333652614823173</v>
      </c>
      <c r="N358" s="387">
        <v>0.25</v>
      </c>
      <c r="O358" s="387">
        <v>0.35414127138519269</v>
      </c>
      <c r="P358" s="387">
        <v>0.75</v>
      </c>
      <c r="Q358" s="387">
        <v>0.6770706356925964</v>
      </c>
      <c r="R358" s="42">
        <v>2043</v>
      </c>
      <c r="S358" s="455">
        <v>0</v>
      </c>
      <c r="T358" s="455">
        <v>0</v>
      </c>
      <c r="U358" s="455">
        <v>0</v>
      </c>
      <c r="V358" s="455">
        <v>0</v>
      </c>
      <c r="W358" s="455">
        <v>0</v>
      </c>
      <c r="X358" s="455">
        <v>0</v>
      </c>
      <c r="Y358" s="455">
        <v>0</v>
      </c>
      <c r="Z358" s="455">
        <v>0</v>
      </c>
      <c r="AA358" s="455">
        <v>0</v>
      </c>
      <c r="AB358" s="455">
        <v>4895000</v>
      </c>
      <c r="AC358" s="296">
        <v>4895000</v>
      </c>
      <c r="AD358" s="110"/>
      <c r="AF358" s="42" t="s">
        <v>586</v>
      </c>
      <c r="AG358" s="110">
        <v>0</v>
      </c>
      <c r="AH358" s="110">
        <v>4895000</v>
      </c>
      <c r="AI358" s="42" t="s">
        <v>764</v>
      </c>
      <c r="AJ358" s="112">
        <v>0.45454545454545453</v>
      </c>
      <c r="AK358" s="112">
        <v>0.54545454545454541</v>
      </c>
      <c r="AL358" s="529">
        <v>1580739.2382847406</v>
      </c>
      <c r="AM358" s="529">
        <v>0</v>
      </c>
      <c r="AN358" s="529">
        <v>0</v>
      </c>
      <c r="AO358" s="529">
        <v>0</v>
      </c>
      <c r="AP358" s="529">
        <v>0</v>
      </c>
      <c r="AQ358" s="529">
        <v>0</v>
      </c>
      <c r="AR358" s="529">
        <v>0</v>
      </c>
      <c r="AS358" s="529">
        <v>0</v>
      </c>
      <c r="AT358" s="529">
        <v>0</v>
      </c>
      <c r="AU358" s="529">
        <v>0</v>
      </c>
      <c r="AV358" s="529">
        <v>1506482.164416027</v>
      </c>
      <c r="AW358" s="529">
        <v>1506482.164416027</v>
      </c>
      <c r="AX358" s="529">
        <v>0</v>
      </c>
      <c r="AY358" s="116">
        <v>0</v>
      </c>
      <c r="AZ358" s="42"/>
      <c r="BA358" s="529">
        <v>0</v>
      </c>
      <c r="BB358" s="529">
        <v>0</v>
      </c>
      <c r="BC358" s="529">
        <v>0</v>
      </c>
      <c r="BD358" s="529">
        <v>0</v>
      </c>
      <c r="BE358" s="529">
        <v>0</v>
      </c>
      <c r="BF358" s="529">
        <v>0</v>
      </c>
      <c r="BG358" s="529">
        <v>0</v>
      </c>
      <c r="BH358" s="529">
        <v>0</v>
      </c>
      <c r="BI358" s="529">
        <v>0</v>
      </c>
      <c r="BJ358" s="529">
        <v>1807778.5972992324</v>
      </c>
      <c r="BK358" s="529">
        <v>1807778.5972992324</v>
      </c>
      <c r="BL358" s="42" t="s">
        <v>7188</v>
      </c>
      <c r="BM358" s="350" t="s">
        <v>7428</v>
      </c>
      <c r="BS358" s="42"/>
      <c r="BT358" s="42"/>
      <c r="BU358" s="42"/>
      <c r="BV358" s="42"/>
      <c r="BW358" s="42"/>
      <c r="BX358" s="42"/>
      <c r="BY358" s="42"/>
      <c r="BZ358" s="42"/>
      <c r="CA358" s="42"/>
      <c r="CB358" s="42"/>
      <c r="CC358" s="42"/>
      <c r="CD358" s="42"/>
      <c r="CE358" s="42"/>
      <c r="CF358" s="42"/>
    </row>
    <row r="359" spans="1:84" ht="26">
      <c r="A359" s="424" t="s">
        <v>6424</v>
      </c>
      <c r="B359" s="42" t="s">
        <v>15</v>
      </c>
      <c r="C359" s="42"/>
      <c r="D359" s="42"/>
      <c r="E359" s="42"/>
      <c r="F359" s="517" t="s">
        <v>6506</v>
      </c>
      <c r="G359" s="412" t="s">
        <v>6507</v>
      </c>
      <c r="H359" s="28">
        <v>0</v>
      </c>
      <c r="I359" s="450" t="s">
        <v>6428</v>
      </c>
      <c r="J359" s="106" t="s">
        <v>2277</v>
      </c>
      <c r="K359" s="28" t="s">
        <v>6475</v>
      </c>
      <c r="L359" s="387"/>
      <c r="M359" s="387"/>
      <c r="N359" s="387"/>
      <c r="O359" s="449">
        <v>0</v>
      </c>
      <c r="P359" s="449">
        <v>0</v>
      </c>
      <c r="Q359" s="387">
        <v>0.28599999999999998</v>
      </c>
      <c r="R359" s="42">
        <v>2043</v>
      </c>
      <c r="S359" s="388">
        <v>-3570000</v>
      </c>
      <c r="T359" s="388">
        <v>-2346000</v>
      </c>
      <c r="U359" s="388">
        <v>0</v>
      </c>
      <c r="V359" s="388">
        <v>0</v>
      </c>
      <c r="W359" s="388">
        <v>0</v>
      </c>
      <c r="X359" s="388">
        <v>0</v>
      </c>
      <c r="Y359" s="388">
        <v>0</v>
      </c>
      <c r="Z359" s="388">
        <v>0</v>
      </c>
      <c r="AA359" s="388">
        <v>0</v>
      </c>
      <c r="AB359" s="388">
        <v>0</v>
      </c>
      <c r="AC359" s="296">
        <v>-5916000</v>
      </c>
      <c r="AD359" s="110"/>
      <c r="AF359" s="42" t="s">
        <v>580</v>
      </c>
      <c r="AG359" s="110">
        <v>0</v>
      </c>
      <c r="AH359" s="110">
        <v>-5916000</v>
      </c>
      <c r="AI359" s="42" t="s">
        <v>765</v>
      </c>
      <c r="AJ359" s="112">
        <v>0.45454545454545453</v>
      </c>
      <c r="AK359" s="112">
        <v>0.54545454545454541</v>
      </c>
      <c r="AL359" s="529">
        <v>-4224024</v>
      </c>
      <c r="AM359" s="529">
        <v>-464099.99999999994</v>
      </c>
      <c r="AN359" s="529">
        <v>-304980</v>
      </c>
      <c r="AO359" s="529">
        <v>0</v>
      </c>
      <c r="AP359" s="529">
        <v>0</v>
      </c>
      <c r="AQ359" s="529">
        <v>0</v>
      </c>
      <c r="AR359" s="529">
        <v>0</v>
      </c>
      <c r="AS359" s="529">
        <v>0</v>
      </c>
      <c r="AT359" s="529">
        <v>0</v>
      </c>
      <c r="AU359" s="529">
        <v>0</v>
      </c>
      <c r="AV359" s="529">
        <v>0</v>
      </c>
      <c r="AW359" s="529">
        <v>-769080</v>
      </c>
      <c r="AX359" s="529">
        <v>0</v>
      </c>
      <c r="AY359" s="116">
        <v>0</v>
      </c>
      <c r="AZ359" s="42"/>
      <c r="BA359" s="529">
        <v>-556919.99999999988</v>
      </c>
      <c r="BB359" s="529">
        <v>-365976</v>
      </c>
      <c r="BC359" s="529">
        <v>0</v>
      </c>
      <c r="BD359" s="529">
        <v>0</v>
      </c>
      <c r="BE359" s="529">
        <v>0</v>
      </c>
      <c r="BF359" s="529">
        <v>0</v>
      </c>
      <c r="BG359" s="529">
        <v>0</v>
      </c>
      <c r="BH359" s="529">
        <v>0</v>
      </c>
      <c r="BI359" s="529">
        <v>0</v>
      </c>
      <c r="BJ359" s="529">
        <v>0</v>
      </c>
      <c r="BK359" s="529">
        <v>-922895.99999999988</v>
      </c>
      <c r="BL359" s="42" t="s">
        <v>7188</v>
      </c>
      <c r="BM359" s="350" t="s">
        <v>7477</v>
      </c>
      <c r="BS359" s="42"/>
      <c r="BT359" s="42"/>
      <c r="BU359" s="42"/>
      <c r="BV359" s="42"/>
      <c r="BW359" s="42"/>
      <c r="BX359" s="42"/>
      <c r="BY359" s="42"/>
      <c r="BZ359" s="42"/>
      <c r="CA359" s="42"/>
      <c r="CB359" s="42"/>
      <c r="CC359" s="42"/>
      <c r="CD359" s="42"/>
      <c r="CE359" s="42"/>
      <c r="CF359" s="42"/>
    </row>
    <row r="360" spans="1:84" ht="26">
      <c r="A360" s="424" t="s">
        <v>6424</v>
      </c>
      <c r="B360" s="42" t="s">
        <v>15</v>
      </c>
      <c r="C360" s="42"/>
      <c r="D360" s="42"/>
      <c r="E360" s="42"/>
      <c r="F360" s="497" t="s">
        <v>6506</v>
      </c>
      <c r="G360" s="28" t="s">
        <v>6507</v>
      </c>
      <c r="H360" s="28">
        <v>0</v>
      </c>
      <c r="I360" s="450" t="s">
        <v>6428</v>
      </c>
      <c r="J360" s="106" t="s">
        <v>2277</v>
      </c>
      <c r="K360" s="28" t="s">
        <v>6475</v>
      </c>
      <c r="L360" s="387"/>
      <c r="M360" s="387"/>
      <c r="N360" s="387"/>
      <c r="O360" s="387"/>
      <c r="P360" s="387"/>
      <c r="Q360" s="387">
        <v>0.28599999999999998</v>
      </c>
      <c r="R360" s="42">
        <v>2043</v>
      </c>
      <c r="S360" s="388">
        <v>7000000</v>
      </c>
      <c r="T360" s="388">
        <v>4600000</v>
      </c>
      <c r="U360" s="388">
        <v>0</v>
      </c>
      <c r="V360" s="388">
        <v>0</v>
      </c>
      <c r="W360" s="388">
        <v>0</v>
      </c>
      <c r="X360" s="388">
        <v>0</v>
      </c>
      <c r="Y360" s="388">
        <v>0</v>
      </c>
      <c r="Z360" s="388">
        <v>0</v>
      </c>
      <c r="AA360" s="388">
        <v>0</v>
      </c>
      <c r="AB360" s="388">
        <v>0</v>
      </c>
      <c r="AC360" s="296">
        <v>11600000</v>
      </c>
      <c r="AD360" s="110"/>
      <c r="AF360" s="42" t="s">
        <v>580</v>
      </c>
      <c r="AG360" s="110">
        <v>0</v>
      </c>
      <c r="AH360" s="110">
        <v>11600000</v>
      </c>
      <c r="AI360" s="42" t="s">
        <v>765</v>
      </c>
      <c r="AJ360" s="112">
        <v>0.45454545454545453</v>
      </c>
      <c r="AK360" s="112">
        <v>0.54545454545454541</v>
      </c>
      <c r="AL360" s="529">
        <v>8282400</v>
      </c>
      <c r="AM360" s="529">
        <v>909999.99999999988</v>
      </c>
      <c r="AN360" s="529">
        <v>598000</v>
      </c>
      <c r="AO360" s="529">
        <v>0</v>
      </c>
      <c r="AP360" s="529">
        <v>0</v>
      </c>
      <c r="AQ360" s="529">
        <v>0</v>
      </c>
      <c r="AR360" s="529">
        <v>0</v>
      </c>
      <c r="AS360" s="529">
        <v>0</v>
      </c>
      <c r="AT360" s="529">
        <v>0</v>
      </c>
      <c r="AU360" s="529">
        <v>0</v>
      </c>
      <c r="AV360" s="529">
        <v>0</v>
      </c>
      <c r="AW360" s="529">
        <v>1508000</v>
      </c>
      <c r="AX360" s="529">
        <v>0</v>
      </c>
      <c r="AY360" s="116">
        <v>0</v>
      </c>
      <c r="AZ360" s="42"/>
      <c r="BA360" s="529">
        <v>1091999.9999999998</v>
      </c>
      <c r="BB360" s="529">
        <v>717600</v>
      </c>
      <c r="BC360" s="529">
        <v>0</v>
      </c>
      <c r="BD360" s="529">
        <v>0</v>
      </c>
      <c r="BE360" s="529">
        <v>0</v>
      </c>
      <c r="BF360" s="529">
        <v>0</v>
      </c>
      <c r="BG360" s="529">
        <v>0</v>
      </c>
      <c r="BH360" s="529">
        <v>0</v>
      </c>
      <c r="BI360" s="529">
        <v>0</v>
      </c>
      <c r="BJ360" s="529">
        <v>0</v>
      </c>
      <c r="BK360" s="529">
        <v>1809599.9999999998</v>
      </c>
      <c r="BL360" s="42" t="s">
        <v>7188</v>
      </c>
      <c r="BM360" s="350" t="s">
        <v>7477</v>
      </c>
      <c r="BS360" s="42"/>
      <c r="BT360" s="42"/>
      <c r="BU360" s="42"/>
      <c r="BV360" s="42"/>
      <c r="BW360" s="42"/>
      <c r="BX360" s="42"/>
      <c r="BY360" s="42"/>
      <c r="BZ360" s="42"/>
      <c r="CA360" s="42"/>
      <c r="CB360" s="42"/>
      <c r="CC360" s="42"/>
      <c r="CD360" s="42"/>
      <c r="CE360" s="42"/>
      <c r="CF360" s="42"/>
    </row>
    <row r="361" spans="1:84" ht="26">
      <c r="A361" s="424" t="s">
        <v>6424</v>
      </c>
      <c r="B361" s="424" t="s">
        <v>15</v>
      </c>
      <c r="C361" s="424"/>
      <c r="D361" s="424"/>
      <c r="E361" s="424"/>
      <c r="F361" s="497" t="s">
        <v>6508</v>
      </c>
      <c r="G361" s="412" t="s">
        <v>6509</v>
      </c>
      <c r="H361" s="28" t="s">
        <v>1934</v>
      </c>
      <c r="I361" s="423" t="s">
        <v>6428</v>
      </c>
      <c r="J361" s="106" t="s">
        <v>2277</v>
      </c>
      <c r="K361" s="28" t="s">
        <v>6465</v>
      </c>
      <c r="L361" s="387"/>
      <c r="M361" s="387"/>
      <c r="N361" s="387"/>
      <c r="O361" s="449">
        <v>0</v>
      </c>
      <c r="P361" s="449">
        <v>0</v>
      </c>
      <c r="Q361" s="387">
        <v>0.1</v>
      </c>
      <c r="R361" s="42">
        <v>2043</v>
      </c>
      <c r="S361" s="388">
        <v>-540539.41195250885</v>
      </c>
      <c r="T361" s="388">
        <v>-540539.41195250885</v>
      </c>
      <c r="U361" s="388">
        <v>-540539.41195250885</v>
      </c>
      <c r="V361" s="388">
        <v>-540539.41195250885</v>
      </c>
      <c r="W361" s="388">
        <v>-540539.41195250885</v>
      </c>
      <c r="X361" s="388">
        <v>-810809.11792876304</v>
      </c>
      <c r="Y361" s="388">
        <v>-810809.11792876304</v>
      </c>
      <c r="Z361" s="388">
        <v>-810809.11792876304</v>
      </c>
      <c r="AA361" s="388">
        <v>-810809.11792876304</v>
      </c>
      <c r="AB361" s="388">
        <v>-810809.11792876304</v>
      </c>
      <c r="AC361" s="296">
        <v>-6756742.6494063586</v>
      </c>
      <c r="AD361" s="110"/>
      <c r="AF361" s="42" t="s">
        <v>576</v>
      </c>
      <c r="AG361" s="110">
        <v>0</v>
      </c>
      <c r="AH361" s="110">
        <v>-6756742.6494063586</v>
      </c>
      <c r="AI361" s="42" t="s">
        <v>765</v>
      </c>
      <c r="AJ361" s="112">
        <v>0.45454545454545453</v>
      </c>
      <c r="AK361" s="112">
        <v>0.54545454545454541</v>
      </c>
      <c r="AL361" s="529">
        <v>-6081068.3844657233</v>
      </c>
      <c r="AM361" s="529">
        <v>-24569.973270568586</v>
      </c>
      <c r="AN361" s="529">
        <v>-24569.973270568586</v>
      </c>
      <c r="AO361" s="529">
        <v>-24569.973270568586</v>
      </c>
      <c r="AP361" s="529">
        <v>-24569.973270568586</v>
      </c>
      <c r="AQ361" s="529">
        <v>-24569.973270568586</v>
      </c>
      <c r="AR361" s="529">
        <v>-36854.959905852869</v>
      </c>
      <c r="AS361" s="529">
        <v>-36854.959905852869</v>
      </c>
      <c r="AT361" s="529">
        <v>-36854.959905852869</v>
      </c>
      <c r="AU361" s="529">
        <v>-36854.959905852869</v>
      </c>
      <c r="AV361" s="529">
        <v>-36854.959905852869</v>
      </c>
      <c r="AW361" s="529">
        <v>-307124.66588210722</v>
      </c>
      <c r="AX361" s="529">
        <v>0</v>
      </c>
      <c r="AY361" s="116">
        <v>0</v>
      </c>
      <c r="AZ361" s="42"/>
      <c r="BA361" s="529">
        <v>-29483.9679246823</v>
      </c>
      <c r="BB361" s="529">
        <v>-29483.9679246823</v>
      </c>
      <c r="BC361" s="529">
        <v>-29483.9679246823</v>
      </c>
      <c r="BD361" s="529">
        <v>-29483.9679246823</v>
      </c>
      <c r="BE361" s="529">
        <v>-29483.9679246823</v>
      </c>
      <c r="BF361" s="529">
        <v>-44225.951887023439</v>
      </c>
      <c r="BG361" s="529">
        <v>-44225.951887023439</v>
      </c>
      <c r="BH361" s="529">
        <v>-44225.951887023439</v>
      </c>
      <c r="BI361" s="529">
        <v>-44225.951887023439</v>
      </c>
      <c r="BJ361" s="529">
        <v>-44225.951887023439</v>
      </c>
      <c r="BK361" s="529">
        <v>-368549.59905852872</v>
      </c>
      <c r="BL361" s="42" t="s">
        <v>7188</v>
      </c>
      <c r="BM361" s="350" t="s">
        <v>7478</v>
      </c>
      <c r="BS361" s="42"/>
      <c r="BT361" s="42"/>
      <c r="BU361" s="42"/>
      <c r="BV361" s="42"/>
      <c r="BW361" s="42"/>
      <c r="BX361" s="42"/>
      <c r="BY361" s="42"/>
      <c r="BZ361" s="42"/>
      <c r="CA361" s="42"/>
      <c r="CB361" s="42"/>
      <c r="CC361" s="42"/>
      <c r="CD361" s="42"/>
      <c r="CE361" s="42"/>
      <c r="CF361" s="42"/>
    </row>
    <row r="362" spans="1:84" ht="26">
      <c r="A362" s="424" t="s">
        <v>6424</v>
      </c>
      <c r="B362" s="42" t="s">
        <v>15</v>
      </c>
      <c r="C362" s="42"/>
      <c r="D362" s="42"/>
      <c r="E362" s="42"/>
      <c r="F362" s="497" t="s">
        <v>6508</v>
      </c>
      <c r="G362" s="28" t="s">
        <v>6509</v>
      </c>
      <c r="H362" s="28" t="s">
        <v>1934</v>
      </c>
      <c r="I362" s="28" t="s">
        <v>6428</v>
      </c>
      <c r="J362" s="106" t="s">
        <v>2277</v>
      </c>
      <c r="K362" s="28" t="s">
        <v>6465</v>
      </c>
      <c r="L362" s="387"/>
      <c r="M362" s="387"/>
      <c r="N362" s="387"/>
      <c r="O362" s="387"/>
      <c r="P362" s="387"/>
      <c r="Q362" s="387">
        <v>0.1</v>
      </c>
      <c r="R362" s="42">
        <v>2043</v>
      </c>
      <c r="S362" s="388">
        <v>1059881.19990688</v>
      </c>
      <c r="T362" s="388">
        <v>1059881.19990688</v>
      </c>
      <c r="U362" s="388">
        <v>1059881.19990688</v>
      </c>
      <c r="V362" s="388">
        <v>1059881.19990688</v>
      </c>
      <c r="W362" s="388">
        <v>1059881.19990688</v>
      </c>
      <c r="X362" s="388">
        <v>1589821.7998603196</v>
      </c>
      <c r="Y362" s="388">
        <v>1589821.7998603196</v>
      </c>
      <c r="Z362" s="388">
        <v>1589821.7998603196</v>
      </c>
      <c r="AA362" s="388">
        <v>1589821.7998603196</v>
      </c>
      <c r="AB362" s="388">
        <v>1589821.7998603196</v>
      </c>
      <c r="AC362" s="296">
        <v>13248514.998835996</v>
      </c>
      <c r="AD362" s="110"/>
      <c r="AF362" s="42" t="s">
        <v>576</v>
      </c>
      <c r="AG362" s="110">
        <v>0</v>
      </c>
      <c r="AH362" s="110">
        <v>13248514.998835996</v>
      </c>
      <c r="AI362" s="42" t="s">
        <v>765</v>
      </c>
      <c r="AJ362" s="112">
        <v>0.45454545454545453</v>
      </c>
      <c r="AK362" s="112">
        <v>0.54545454545454541</v>
      </c>
      <c r="AL362" s="529">
        <v>11923663.498952396</v>
      </c>
      <c r="AM362" s="529">
        <v>48176.418177585459</v>
      </c>
      <c r="AN362" s="529">
        <v>48176.418177585459</v>
      </c>
      <c r="AO362" s="529">
        <v>48176.418177585459</v>
      </c>
      <c r="AP362" s="529">
        <v>48176.418177585459</v>
      </c>
      <c r="AQ362" s="529">
        <v>48176.418177585459</v>
      </c>
      <c r="AR362" s="529">
        <v>72264.627266378156</v>
      </c>
      <c r="AS362" s="529">
        <v>72264.627266378156</v>
      </c>
      <c r="AT362" s="529">
        <v>72264.627266378156</v>
      </c>
      <c r="AU362" s="529">
        <v>72264.627266378156</v>
      </c>
      <c r="AV362" s="529">
        <v>72264.627266378156</v>
      </c>
      <c r="AW362" s="529">
        <v>602205.22721981804</v>
      </c>
      <c r="AX362" s="529">
        <v>0</v>
      </c>
      <c r="AY362" s="116">
        <v>0</v>
      </c>
      <c r="AZ362" s="42"/>
      <c r="BA362" s="529">
        <v>57811.701813102547</v>
      </c>
      <c r="BB362" s="529">
        <v>57811.701813102547</v>
      </c>
      <c r="BC362" s="529">
        <v>57811.701813102547</v>
      </c>
      <c r="BD362" s="529">
        <v>57811.701813102547</v>
      </c>
      <c r="BE362" s="529">
        <v>57811.701813102547</v>
      </c>
      <c r="BF362" s="529">
        <v>86717.552719653788</v>
      </c>
      <c r="BG362" s="529">
        <v>86717.552719653788</v>
      </c>
      <c r="BH362" s="529">
        <v>86717.552719653788</v>
      </c>
      <c r="BI362" s="529">
        <v>86717.552719653788</v>
      </c>
      <c r="BJ362" s="529">
        <v>86717.552719653788</v>
      </c>
      <c r="BK362" s="529">
        <v>722646.27266378177</v>
      </c>
      <c r="BL362" s="42" t="s">
        <v>7188</v>
      </c>
      <c r="BM362" s="350" t="s">
        <v>7478</v>
      </c>
      <c r="BS362" s="42"/>
      <c r="BT362" s="42"/>
      <c r="BU362" s="42"/>
      <c r="BV362" s="42"/>
      <c r="BW362" s="42"/>
      <c r="BX362" s="42"/>
      <c r="BY362" s="42"/>
      <c r="BZ362" s="42"/>
      <c r="CA362" s="42"/>
      <c r="CB362" s="42"/>
      <c r="CC362" s="42"/>
      <c r="CD362" s="42"/>
      <c r="CE362" s="42"/>
      <c r="CF362" s="42"/>
    </row>
    <row r="363" spans="1:84" ht="26">
      <c r="A363" s="424" t="s">
        <v>6424</v>
      </c>
      <c r="B363" s="42" t="s">
        <v>15</v>
      </c>
      <c r="C363" s="42"/>
      <c r="D363" s="42"/>
      <c r="E363" s="42"/>
      <c r="F363" s="512" t="s">
        <v>6447</v>
      </c>
      <c r="G363" s="412" t="s">
        <v>6448</v>
      </c>
      <c r="H363" s="28" t="s">
        <v>6449</v>
      </c>
      <c r="I363" s="28" t="s">
        <v>6428</v>
      </c>
      <c r="J363" s="106" t="s">
        <v>2277</v>
      </c>
      <c r="K363" s="28" t="s">
        <v>6450</v>
      </c>
      <c r="L363" s="387">
        <v>0.25649516346794937</v>
      </c>
      <c r="M363" s="387">
        <v>0.4485048365320507</v>
      </c>
      <c r="N363" s="387">
        <v>0.29499999999999998</v>
      </c>
      <c r="O363" s="387">
        <v>0.25649516346794937</v>
      </c>
      <c r="P363" s="387">
        <v>0.70500000000000007</v>
      </c>
      <c r="Q363" s="387">
        <v>0.62824758173397466</v>
      </c>
      <c r="R363" s="42">
        <v>2043</v>
      </c>
      <c r="S363" s="455">
        <v>0</v>
      </c>
      <c r="T363" s="455">
        <v>0</v>
      </c>
      <c r="U363" s="455">
        <v>-5100000</v>
      </c>
      <c r="V363" s="455">
        <v>0</v>
      </c>
      <c r="W363" s="455">
        <v>0</v>
      </c>
      <c r="X363" s="455">
        <v>0</v>
      </c>
      <c r="Y363" s="455">
        <v>0</v>
      </c>
      <c r="Z363" s="455">
        <v>0</v>
      </c>
      <c r="AA363" s="455">
        <v>0</v>
      </c>
      <c r="AB363" s="455">
        <v>0</v>
      </c>
      <c r="AC363" s="296">
        <v>-5100000</v>
      </c>
      <c r="AD363" s="110"/>
      <c r="AF363" s="42" t="s">
        <v>593</v>
      </c>
      <c r="AG363" s="110">
        <v>0</v>
      </c>
      <c r="AH363" s="110">
        <v>-5100000</v>
      </c>
      <c r="AI363" s="42" t="s">
        <v>764</v>
      </c>
      <c r="AJ363" s="112">
        <v>0.45454545454545453</v>
      </c>
      <c r="AK363" s="112">
        <v>0.54545454545454541</v>
      </c>
      <c r="AL363" s="529">
        <v>-1895937.3331567293</v>
      </c>
      <c r="AM363" s="529">
        <v>0</v>
      </c>
      <c r="AN363" s="529">
        <v>0</v>
      </c>
      <c r="AO363" s="529">
        <v>-1456392.1212923958</v>
      </c>
      <c r="AP363" s="529">
        <v>0</v>
      </c>
      <c r="AQ363" s="529">
        <v>0</v>
      </c>
      <c r="AR363" s="529">
        <v>0</v>
      </c>
      <c r="AS363" s="529">
        <v>0</v>
      </c>
      <c r="AT363" s="529">
        <v>0</v>
      </c>
      <c r="AU363" s="529">
        <v>0</v>
      </c>
      <c r="AV363" s="529">
        <v>0</v>
      </c>
      <c r="AW363" s="529">
        <v>-1456392.1212923958</v>
      </c>
      <c r="AX363" s="529">
        <v>0</v>
      </c>
      <c r="AY363" s="116">
        <v>0</v>
      </c>
      <c r="AZ363" s="42"/>
      <c r="BA363" s="529">
        <v>0</v>
      </c>
      <c r="BB363" s="529">
        <v>0</v>
      </c>
      <c r="BC363" s="529">
        <v>-1747670.5455508749</v>
      </c>
      <c r="BD363" s="529">
        <v>0</v>
      </c>
      <c r="BE363" s="529">
        <v>0</v>
      </c>
      <c r="BF363" s="529">
        <v>0</v>
      </c>
      <c r="BG363" s="529">
        <v>0</v>
      </c>
      <c r="BH363" s="529">
        <v>0</v>
      </c>
      <c r="BI363" s="529">
        <v>0</v>
      </c>
      <c r="BJ363" s="529">
        <v>0</v>
      </c>
      <c r="BK363" s="529">
        <v>-1747670.5455508749</v>
      </c>
      <c r="BL363" s="42" t="s">
        <v>7188</v>
      </c>
      <c r="BM363" s="350" t="s">
        <v>7473</v>
      </c>
      <c r="BS363" s="42"/>
      <c r="BT363" s="42"/>
      <c r="BU363" s="42"/>
      <c r="BV363" s="42"/>
      <c r="BW363" s="42"/>
      <c r="BX363" s="42"/>
      <c r="BY363" s="42"/>
      <c r="BZ363" s="42"/>
      <c r="CA363" s="42"/>
      <c r="CB363" s="42"/>
      <c r="CC363" s="42"/>
      <c r="CD363" s="42"/>
      <c r="CE363" s="42"/>
      <c r="CF363" s="42"/>
    </row>
    <row r="364" spans="1:84" ht="26">
      <c r="A364" s="424" t="s">
        <v>6424</v>
      </c>
      <c r="B364" s="42" t="s">
        <v>15</v>
      </c>
      <c r="C364" s="42"/>
      <c r="D364" s="42"/>
      <c r="E364" s="42"/>
      <c r="F364" s="514" t="s">
        <v>6447</v>
      </c>
      <c r="G364" s="28" t="s">
        <v>6448</v>
      </c>
      <c r="H364" s="28" t="s">
        <v>6449</v>
      </c>
      <c r="I364" s="28" t="s">
        <v>6428</v>
      </c>
      <c r="J364" s="106" t="s">
        <v>2277</v>
      </c>
      <c r="K364" s="28" t="s">
        <v>6450</v>
      </c>
      <c r="L364" s="387">
        <v>0.25649516346794937</v>
      </c>
      <c r="M364" s="387">
        <v>0.4485048365320507</v>
      </c>
      <c r="N364" s="387">
        <v>0.29499999999999998</v>
      </c>
      <c r="O364" s="387">
        <v>0.25649516346794937</v>
      </c>
      <c r="P364" s="387">
        <v>0.70500000000000007</v>
      </c>
      <c r="Q364" s="387">
        <v>0.62824758173397466</v>
      </c>
      <c r="R364" s="42">
        <v>2043</v>
      </c>
      <c r="S364" s="388">
        <v>0</v>
      </c>
      <c r="T364" s="388">
        <v>0</v>
      </c>
      <c r="U364" s="388">
        <v>10000000</v>
      </c>
      <c r="V364" s="388">
        <v>0</v>
      </c>
      <c r="W364" s="388">
        <v>0</v>
      </c>
      <c r="X364" s="388">
        <v>0</v>
      </c>
      <c r="Y364" s="388">
        <v>0</v>
      </c>
      <c r="Z364" s="388">
        <v>0</v>
      </c>
      <c r="AA364" s="388">
        <v>0</v>
      </c>
      <c r="AB364" s="388">
        <v>0</v>
      </c>
      <c r="AC364" s="296">
        <v>10000000</v>
      </c>
      <c r="AD364" s="110"/>
      <c r="AF364" s="42" t="s">
        <v>593</v>
      </c>
      <c r="AG364" s="110">
        <v>0</v>
      </c>
      <c r="AH364" s="110">
        <v>10000000</v>
      </c>
      <c r="AI364" s="42" t="s">
        <v>764</v>
      </c>
      <c r="AJ364" s="112">
        <v>0.45454545454545453</v>
      </c>
      <c r="AK364" s="112">
        <v>0.54545454545454541</v>
      </c>
      <c r="AL364" s="529">
        <v>3717524.1826602533</v>
      </c>
      <c r="AM364" s="529">
        <v>0</v>
      </c>
      <c r="AN364" s="529">
        <v>0</v>
      </c>
      <c r="AO364" s="529">
        <v>2855670.8260635207</v>
      </c>
      <c r="AP364" s="529">
        <v>0</v>
      </c>
      <c r="AQ364" s="529">
        <v>0</v>
      </c>
      <c r="AR364" s="529">
        <v>0</v>
      </c>
      <c r="AS364" s="529">
        <v>0</v>
      </c>
      <c r="AT364" s="529">
        <v>0</v>
      </c>
      <c r="AU364" s="529">
        <v>0</v>
      </c>
      <c r="AV364" s="529">
        <v>0</v>
      </c>
      <c r="AW364" s="529">
        <v>2855670.8260635207</v>
      </c>
      <c r="AX364" s="529">
        <v>0</v>
      </c>
      <c r="AY364" s="116">
        <v>0</v>
      </c>
      <c r="AZ364" s="42"/>
      <c r="BA364" s="529">
        <v>0</v>
      </c>
      <c r="BB364" s="529">
        <v>0</v>
      </c>
      <c r="BC364" s="529">
        <v>3426804.9912762251</v>
      </c>
      <c r="BD364" s="529">
        <v>0</v>
      </c>
      <c r="BE364" s="529">
        <v>0</v>
      </c>
      <c r="BF364" s="529">
        <v>0</v>
      </c>
      <c r="BG364" s="529">
        <v>0</v>
      </c>
      <c r="BH364" s="529">
        <v>0</v>
      </c>
      <c r="BI364" s="529">
        <v>0</v>
      </c>
      <c r="BJ364" s="529">
        <v>0</v>
      </c>
      <c r="BK364" s="529">
        <v>3426804.9912762251</v>
      </c>
      <c r="BL364" s="42" t="s">
        <v>7188</v>
      </c>
      <c r="BM364" s="350" t="s">
        <v>7473</v>
      </c>
      <c r="BS364" s="42"/>
      <c r="BT364" s="42"/>
      <c r="BU364" s="42"/>
      <c r="BV364" s="42"/>
      <c r="BW364" s="42"/>
      <c r="BX364" s="42"/>
      <c r="BY364" s="42"/>
      <c r="BZ364" s="42"/>
      <c r="CA364" s="42"/>
      <c r="CB364" s="42"/>
      <c r="CC364" s="42"/>
      <c r="CD364" s="42"/>
      <c r="CE364" s="42"/>
      <c r="CF364" s="42"/>
    </row>
    <row r="365" spans="1:84" ht="26">
      <c r="A365" s="424" t="s">
        <v>6424</v>
      </c>
      <c r="B365" s="42" t="s">
        <v>15</v>
      </c>
      <c r="C365" s="42"/>
      <c r="D365" s="42"/>
      <c r="E365" s="42"/>
      <c r="F365" s="513" t="s">
        <v>6447</v>
      </c>
      <c r="G365" s="412" t="s">
        <v>6448</v>
      </c>
      <c r="H365" s="28" t="s">
        <v>6449</v>
      </c>
      <c r="I365" s="28" t="s">
        <v>6428</v>
      </c>
      <c r="J365" s="106" t="s">
        <v>2277</v>
      </c>
      <c r="K365" s="28" t="s">
        <v>6450</v>
      </c>
      <c r="L365" s="387">
        <v>0.26045580783622285</v>
      </c>
      <c r="M365" s="387">
        <v>0.63954419216377711</v>
      </c>
      <c r="N365" s="387">
        <v>0.1</v>
      </c>
      <c r="O365" s="387">
        <v>0.32744063421440345</v>
      </c>
      <c r="P365" s="387">
        <v>0.9</v>
      </c>
      <c r="Q365" s="387">
        <v>0.6637203171072017</v>
      </c>
      <c r="R365" s="42">
        <v>2043</v>
      </c>
      <c r="S365" s="455">
        <v>0</v>
      </c>
      <c r="T365" s="455">
        <v>0</v>
      </c>
      <c r="U365" s="455">
        <v>0</v>
      </c>
      <c r="V365" s="455">
        <v>0</v>
      </c>
      <c r="W365" s="455">
        <v>0</v>
      </c>
      <c r="X365" s="455">
        <v>0</v>
      </c>
      <c r="Y365" s="455">
        <v>0</v>
      </c>
      <c r="Z365" s="455">
        <v>0</v>
      </c>
      <c r="AA365" s="455">
        <v>-510000</v>
      </c>
      <c r="AB365" s="455">
        <v>0</v>
      </c>
      <c r="AC365" s="296">
        <v>-510000</v>
      </c>
      <c r="AD365" s="110"/>
      <c r="AF365" s="42" t="s">
        <v>593</v>
      </c>
      <c r="AG365" s="110">
        <v>0</v>
      </c>
      <c r="AH365" s="110">
        <v>-510000</v>
      </c>
      <c r="AI365" s="42" t="s">
        <v>764</v>
      </c>
      <c r="AJ365" s="112">
        <v>0.45454545454545453</v>
      </c>
      <c r="AK365" s="112">
        <v>0.54545454545454541</v>
      </c>
      <c r="AL365" s="529">
        <v>-171502.63827532713</v>
      </c>
      <c r="AM365" s="529">
        <v>0</v>
      </c>
      <c r="AN365" s="529">
        <v>0</v>
      </c>
      <c r="AO365" s="529">
        <v>0</v>
      </c>
      <c r="AP365" s="529">
        <v>0</v>
      </c>
      <c r="AQ365" s="529">
        <v>0</v>
      </c>
      <c r="AR365" s="529">
        <v>0</v>
      </c>
      <c r="AS365" s="529">
        <v>0</v>
      </c>
      <c r="AT365" s="529">
        <v>0</v>
      </c>
      <c r="AU365" s="529">
        <v>-153862.43714757854</v>
      </c>
      <c r="AV365" s="529">
        <v>0</v>
      </c>
      <c r="AW365" s="529">
        <v>-153862.43714757854</v>
      </c>
      <c r="AX365" s="529">
        <v>0</v>
      </c>
      <c r="AY365" s="116">
        <v>0</v>
      </c>
      <c r="AZ365" s="42"/>
      <c r="BA365" s="529">
        <v>0</v>
      </c>
      <c r="BB365" s="529">
        <v>0</v>
      </c>
      <c r="BC365" s="529">
        <v>0</v>
      </c>
      <c r="BD365" s="529">
        <v>0</v>
      </c>
      <c r="BE365" s="529">
        <v>0</v>
      </c>
      <c r="BF365" s="529">
        <v>0</v>
      </c>
      <c r="BG365" s="529">
        <v>0</v>
      </c>
      <c r="BH365" s="529">
        <v>0</v>
      </c>
      <c r="BI365" s="529">
        <v>-184634.92457709427</v>
      </c>
      <c r="BJ365" s="529">
        <v>0</v>
      </c>
      <c r="BK365" s="529">
        <v>-184634.92457709427</v>
      </c>
      <c r="BL365" s="42" t="s">
        <v>7188</v>
      </c>
      <c r="BM365" s="350" t="s">
        <v>7479</v>
      </c>
      <c r="BS365" s="42"/>
      <c r="BT365" s="42"/>
      <c r="BU365" s="42"/>
      <c r="BV365" s="42"/>
      <c r="BW365" s="42"/>
      <c r="BX365" s="42"/>
      <c r="BY365" s="42"/>
      <c r="BZ365" s="42"/>
      <c r="CA365" s="42"/>
      <c r="CB365" s="42"/>
      <c r="CC365" s="42"/>
      <c r="CD365" s="42"/>
      <c r="CE365" s="42"/>
      <c r="CF365" s="42"/>
    </row>
    <row r="366" spans="1:84" ht="26.5" thickBot="1">
      <c r="A366" s="424" t="s">
        <v>6424</v>
      </c>
      <c r="B366" s="42" t="s">
        <v>15</v>
      </c>
      <c r="C366" s="42"/>
      <c r="D366" s="42"/>
      <c r="E366" s="42"/>
      <c r="F366" s="512" t="s">
        <v>6447</v>
      </c>
      <c r="G366" s="412" t="s">
        <v>6448</v>
      </c>
      <c r="H366" s="28" t="s">
        <v>6449</v>
      </c>
      <c r="I366" s="28" t="s">
        <v>6428</v>
      </c>
      <c r="J366" s="106" t="s">
        <v>2277</v>
      </c>
      <c r="K366" s="28" t="s">
        <v>6450</v>
      </c>
      <c r="L366" s="387">
        <v>0.26045580783622285</v>
      </c>
      <c r="M366" s="387">
        <v>0.63954419216377711</v>
      </c>
      <c r="N366" s="387">
        <v>0.1</v>
      </c>
      <c r="O366" s="387">
        <v>0.32744063421440345</v>
      </c>
      <c r="P366" s="387">
        <v>0.9</v>
      </c>
      <c r="Q366" s="387">
        <v>0.6637203171072017</v>
      </c>
      <c r="R366" s="42">
        <v>2043</v>
      </c>
      <c r="S366" s="388">
        <v>0</v>
      </c>
      <c r="T366" s="388">
        <v>0</v>
      </c>
      <c r="U366" s="388">
        <v>0</v>
      </c>
      <c r="V366" s="388">
        <v>0</v>
      </c>
      <c r="W366" s="388">
        <v>0</v>
      </c>
      <c r="X366" s="388">
        <v>0</v>
      </c>
      <c r="Y366" s="388">
        <v>0</v>
      </c>
      <c r="Z366" s="388">
        <v>0</v>
      </c>
      <c r="AA366" s="388">
        <v>1000000</v>
      </c>
      <c r="AB366" s="388">
        <v>0</v>
      </c>
      <c r="AC366" s="296">
        <v>1000000</v>
      </c>
      <c r="AD366" s="110"/>
      <c r="AF366" s="42" t="s">
        <v>593</v>
      </c>
      <c r="AG366" s="110">
        <v>0</v>
      </c>
      <c r="AH366" s="110">
        <v>1000000</v>
      </c>
      <c r="AI366" s="42" t="s">
        <v>764</v>
      </c>
      <c r="AJ366" s="112">
        <v>0.45454545454545453</v>
      </c>
      <c r="AK366" s="112">
        <v>0.54545454545454541</v>
      </c>
      <c r="AL366" s="529">
        <v>336279.68289279833</v>
      </c>
      <c r="AM366" s="529">
        <v>0</v>
      </c>
      <c r="AN366" s="529">
        <v>0</v>
      </c>
      <c r="AO366" s="529">
        <v>0</v>
      </c>
      <c r="AP366" s="529">
        <v>0</v>
      </c>
      <c r="AQ366" s="529">
        <v>0</v>
      </c>
      <c r="AR366" s="529">
        <v>0</v>
      </c>
      <c r="AS366" s="529">
        <v>0</v>
      </c>
      <c r="AT366" s="529">
        <v>0</v>
      </c>
      <c r="AU366" s="529">
        <v>301691.05323054618</v>
      </c>
      <c r="AV366" s="529">
        <v>0</v>
      </c>
      <c r="AW366" s="529">
        <v>301691.05323054618</v>
      </c>
      <c r="AX366" s="529">
        <v>0</v>
      </c>
      <c r="AY366" s="116">
        <v>0</v>
      </c>
      <c r="AZ366" s="42"/>
      <c r="BA366" s="529">
        <v>0</v>
      </c>
      <c r="BB366" s="529">
        <v>0</v>
      </c>
      <c r="BC366" s="529">
        <v>0</v>
      </c>
      <c r="BD366" s="529">
        <v>0</v>
      </c>
      <c r="BE366" s="529">
        <v>0</v>
      </c>
      <c r="BF366" s="529">
        <v>0</v>
      </c>
      <c r="BG366" s="529">
        <v>0</v>
      </c>
      <c r="BH366" s="529">
        <v>0</v>
      </c>
      <c r="BI366" s="529">
        <v>362029.26387665543</v>
      </c>
      <c r="BJ366" s="529">
        <v>0</v>
      </c>
      <c r="BK366" s="529">
        <v>362029.26387665543</v>
      </c>
      <c r="BL366" s="42" t="s">
        <v>7188</v>
      </c>
      <c r="BM366" s="350" t="s">
        <v>7479</v>
      </c>
      <c r="BS366" s="42"/>
      <c r="BT366" s="42"/>
      <c r="BU366" s="42"/>
      <c r="BV366" s="42"/>
      <c r="BW366" s="42"/>
      <c r="BX366" s="42"/>
      <c r="BY366" s="42"/>
      <c r="BZ366" s="42"/>
      <c r="CA366" s="42"/>
      <c r="CB366" s="42"/>
      <c r="CC366" s="42"/>
      <c r="CD366" s="42"/>
      <c r="CE366" s="42"/>
      <c r="CF366" s="42"/>
    </row>
    <row r="367" spans="1:84" ht="39.5" thickBot="1">
      <c r="A367" s="424" t="s">
        <v>6424</v>
      </c>
      <c r="B367" s="424" t="s">
        <v>6430</v>
      </c>
      <c r="C367" s="424"/>
      <c r="D367" s="424"/>
      <c r="E367" s="424"/>
      <c r="F367" s="518" t="s">
        <v>6510</v>
      </c>
      <c r="G367" s="412" t="s">
        <v>1114</v>
      </c>
      <c r="H367" s="28">
        <v>0</v>
      </c>
      <c r="I367" s="450" t="s">
        <v>6433</v>
      </c>
      <c r="J367" s="106" t="s">
        <v>6434</v>
      </c>
      <c r="K367" s="28" t="s">
        <v>6511</v>
      </c>
      <c r="L367" s="387"/>
      <c r="M367" s="387"/>
      <c r="N367" s="387"/>
      <c r="O367" s="449">
        <v>0</v>
      </c>
      <c r="P367" s="449">
        <v>0</v>
      </c>
      <c r="Q367" s="387">
        <v>0.55000000000000004</v>
      </c>
      <c r="R367" s="42">
        <v>2043</v>
      </c>
      <c r="S367" s="388">
        <v>-51510</v>
      </c>
      <c r="T367" s="388">
        <v>-522826.5</v>
      </c>
      <c r="U367" s="388">
        <v>-531191.72400000005</v>
      </c>
      <c r="V367" s="388">
        <v>-8111297.6254799999</v>
      </c>
      <c r="W367" s="388">
        <v>-3853407.1252780319</v>
      </c>
      <c r="X367" s="388">
        <v>0</v>
      </c>
      <c r="Y367" s="388">
        <v>0</v>
      </c>
      <c r="Z367" s="388">
        <v>0</v>
      </c>
      <c r="AA367" s="388">
        <v>0</v>
      </c>
      <c r="AB367" s="388">
        <v>0</v>
      </c>
      <c r="AC367" s="296">
        <v>-13070232.974758031</v>
      </c>
      <c r="AD367" s="110"/>
      <c r="AF367" s="42" t="s">
        <v>614</v>
      </c>
      <c r="AG367" s="110">
        <v>0</v>
      </c>
      <c r="AH367" s="110">
        <v>-13070232.974758031</v>
      </c>
      <c r="AI367" s="42" t="s">
        <v>764</v>
      </c>
      <c r="AJ367" s="112">
        <v>0.45454545454545453</v>
      </c>
      <c r="AK367" s="112">
        <v>0.54545454545454541</v>
      </c>
      <c r="AL367" s="529">
        <v>-5881604.8386411136</v>
      </c>
      <c r="AM367" s="529">
        <v>-12877.500000000002</v>
      </c>
      <c r="AN367" s="529">
        <v>-130706.625</v>
      </c>
      <c r="AO367" s="529">
        <v>-132797.93100000001</v>
      </c>
      <c r="AP367" s="529">
        <v>-2027824.4063700002</v>
      </c>
      <c r="AQ367" s="529">
        <v>-963351.7813195081</v>
      </c>
      <c r="AR367" s="529">
        <v>0</v>
      </c>
      <c r="AS367" s="529">
        <v>0</v>
      </c>
      <c r="AT367" s="529">
        <v>0</v>
      </c>
      <c r="AU367" s="529">
        <v>0</v>
      </c>
      <c r="AV367" s="529">
        <v>0</v>
      </c>
      <c r="AW367" s="529">
        <v>-3267558.2436895082</v>
      </c>
      <c r="AX367" s="529">
        <v>0</v>
      </c>
      <c r="AY367" s="116">
        <v>0</v>
      </c>
      <c r="AZ367" s="42"/>
      <c r="BA367" s="529">
        <v>-15453</v>
      </c>
      <c r="BB367" s="529">
        <v>-156847.94999999998</v>
      </c>
      <c r="BC367" s="529">
        <v>-159357.5172</v>
      </c>
      <c r="BD367" s="529">
        <v>-2433389.2876440003</v>
      </c>
      <c r="BE367" s="529">
        <v>-1156022.1375834097</v>
      </c>
      <c r="BF367" s="529">
        <v>0</v>
      </c>
      <c r="BG367" s="529">
        <v>0</v>
      </c>
      <c r="BH367" s="529">
        <v>0</v>
      </c>
      <c r="BI367" s="529">
        <v>0</v>
      </c>
      <c r="BJ367" s="529">
        <v>0</v>
      </c>
      <c r="BK367" s="529">
        <v>-3921069.89242741</v>
      </c>
      <c r="BL367" s="42" t="s">
        <v>7188</v>
      </c>
      <c r="BM367" s="350" t="s">
        <v>7480</v>
      </c>
      <c r="BS367" s="42"/>
      <c r="BT367" s="42"/>
      <c r="BU367" s="42"/>
      <c r="BV367" s="42"/>
      <c r="BW367" s="42"/>
      <c r="BX367" s="42"/>
      <c r="BY367" s="42"/>
      <c r="BZ367" s="42"/>
      <c r="CA367" s="42"/>
      <c r="CB367" s="42"/>
      <c r="CC367" s="42"/>
      <c r="CD367" s="42"/>
      <c r="CE367" s="42"/>
      <c r="CF367" s="42"/>
    </row>
    <row r="368" spans="1:84" ht="39">
      <c r="A368" s="424" t="s">
        <v>6424</v>
      </c>
      <c r="B368" s="42" t="s">
        <v>6430</v>
      </c>
      <c r="C368" s="42"/>
      <c r="D368" s="42"/>
      <c r="E368" s="42"/>
      <c r="F368" s="517" t="s">
        <v>6510</v>
      </c>
      <c r="G368" s="412" t="s">
        <v>1114</v>
      </c>
      <c r="H368" s="28">
        <v>0</v>
      </c>
      <c r="I368" s="450" t="s">
        <v>6433</v>
      </c>
      <c r="J368" s="106" t="s">
        <v>6434</v>
      </c>
      <c r="K368" s="28" t="s">
        <v>6511</v>
      </c>
      <c r="L368" s="387"/>
      <c r="M368" s="387"/>
      <c r="N368" s="387"/>
      <c r="O368" s="387"/>
      <c r="P368" s="387"/>
      <c r="Q368" s="387">
        <v>0.55000000000000004</v>
      </c>
      <c r="R368" s="42">
        <v>2043</v>
      </c>
      <c r="S368" s="388">
        <v>101000</v>
      </c>
      <c r="T368" s="388">
        <v>1025150</v>
      </c>
      <c r="U368" s="388">
        <v>1041552.4</v>
      </c>
      <c r="V368" s="388">
        <v>15904505.148</v>
      </c>
      <c r="W368" s="388">
        <v>7555700.2456431994</v>
      </c>
      <c r="X368" s="388">
        <v>0</v>
      </c>
      <c r="Y368" s="388">
        <v>0</v>
      </c>
      <c r="Z368" s="388">
        <v>0</v>
      </c>
      <c r="AA368" s="388">
        <v>0</v>
      </c>
      <c r="AB368" s="388">
        <v>0</v>
      </c>
      <c r="AC368" s="296">
        <v>25627907.793643199</v>
      </c>
      <c r="AD368" s="110"/>
      <c r="AF368" s="42" t="s">
        <v>614</v>
      </c>
      <c r="AG368" s="110">
        <v>0</v>
      </c>
      <c r="AH368" s="110">
        <v>25627907.793643199</v>
      </c>
      <c r="AI368" s="42" t="s">
        <v>764</v>
      </c>
      <c r="AJ368" s="112">
        <v>0.45454545454545453</v>
      </c>
      <c r="AK368" s="112">
        <v>0.54545454545454541</v>
      </c>
      <c r="AL368" s="529">
        <v>11532558.507139439</v>
      </c>
      <c r="AM368" s="529">
        <v>25250.000000000004</v>
      </c>
      <c r="AN368" s="529">
        <v>256287.5</v>
      </c>
      <c r="AO368" s="529">
        <v>260388.10000000003</v>
      </c>
      <c r="AP368" s="529">
        <v>3976126.2870000005</v>
      </c>
      <c r="AQ368" s="529">
        <v>1888925.0614107999</v>
      </c>
      <c r="AR368" s="529">
        <v>0</v>
      </c>
      <c r="AS368" s="529">
        <v>0</v>
      </c>
      <c r="AT368" s="529">
        <v>0</v>
      </c>
      <c r="AU368" s="529">
        <v>0</v>
      </c>
      <c r="AV368" s="529">
        <v>0</v>
      </c>
      <c r="AW368" s="529">
        <v>6406976.9484107997</v>
      </c>
      <c r="AX368" s="529">
        <v>0</v>
      </c>
      <c r="AY368" s="116">
        <v>0</v>
      </c>
      <c r="AZ368" s="42"/>
      <c r="BA368" s="529">
        <v>30300</v>
      </c>
      <c r="BB368" s="529">
        <v>307545</v>
      </c>
      <c r="BC368" s="529">
        <v>312465.72000000003</v>
      </c>
      <c r="BD368" s="529">
        <v>4771351.5444</v>
      </c>
      <c r="BE368" s="529">
        <v>2266710.0736929597</v>
      </c>
      <c r="BF368" s="529">
        <v>0</v>
      </c>
      <c r="BG368" s="529">
        <v>0</v>
      </c>
      <c r="BH368" s="529">
        <v>0</v>
      </c>
      <c r="BI368" s="529">
        <v>0</v>
      </c>
      <c r="BJ368" s="529">
        <v>0</v>
      </c>
      <c r="BK368" s="529">
        <v>7688372.3380929595</v>
      </c>
      <c r="BL368" s="42" t="s">
        <v>7188</v>
      </c>
      <c r="BM368" s="350" t="s">
        <v>7480</v>
      </c>
      <c r="BS368" s="42"/>
      <c r="BT368" s="42"/>
      <c r="BU368" s="42"/>
      <c r="BV368" s="42"/>
      <c r="BW368" s="42"/>
      <c r="BX368" s="42"/>
      <c r="BY368" s="42"/>
      <c r="BZ368" s="42"/>
      <c r="CA368" s="42"/>
      <c r="CB368" s="42"/>
      <c r="CC368" s="42"/>
      <c r="CD368" s="42"/>
      <c r="CE368" s="42"/>
      <c r="CF368" s="42"/>
    </row>
    <row r="369" spans="1:84" ht="26">
      <c r="A369" s="424" t="s">
        <v>6424</v>
      </c>
      <c r="B369" s="42" t="s">
        <v>15</v>
      </c>
      <c r="C369" s="42"/>
      <c r="D369" s="42"/>
      <c r="E369" s="42"/>
      <c r="F369" s="512" t="s">
        <v>6447</v>
      </c>
      <c r="G369" s="412" t="s">
        <v>6448</v>
      </c>
      <c r="H369" s="28" t="s">
        <v>6449</v>
      </c>
      <c r="I369" s="450" t="s">
        <v>6428</v>
      </c>
      <c r="J369" s="106" t="s">
        <v>2277</v>
      </c>
      <c r="K369" s="28" t="s">
        <v>6450</v>
      </c>
      <c r="L369" s="387">
        <v>0.25649516346794937</v>
      </c>
      <c r="M369" s="387">
        <v>0.4485048365320507</v>
      </c>
      <c r="N369" s="387">
        <v>0.29499999999999998</v>
      </c>
      <c r="O369" s="387">
        <v>0.25649516346794937</v>
      </c>
      <c r="P369" s="387">
        <v>0.70500000000000007</v>
      </c>
      <c r="Q369" s="387">
        <v>0.62824758173397466</v>
      </c>
      <c r="R369" s="42">
        <v>2043</v>
      </c>
      <c r="S369" s="455">
        <v>0</v>
      </c>
      <c r="T369" s="455">
        <v>0</v>
      </c>
      <c r="U369" s="455">
        <v>0</v>
      </c>
      <c r="V369" s="455">
        <v>0</v>
      </c>
      <c r="W369" s="455">
        <v>0</v>
      </c>
      <c r="X369" s="455">
        <v>0</v>
      </c>
      <c r="Y369" s="455">
        <v>-1530000</v>
      </c>
      <c r="Z369" s="455">
        <v>0</v>
      </c>
      <c r="AA369" s="455">
        <v>0</v>
      </c>
      <c r="AB369" s="455">
        <v>0</v>
      </c>
      <c r="AC369" s="296">
        <v>-1530000</v>
      </c>
      <c r="AD369" s="110"/>
      <c r="AF369" s="42" t="s">
        <v>593</v>
      </c>
      <c r="AG369" s="110">
        <v>0</v>
      </c>
      <c r="AH369" s="110">
        <v>-1530000</v>
      </c>
      <c r="AI369" s="42" t="s">
        <v>764</v>
      </c>
      <c r="AJ369" s="112">
        <v>0.45454545454545453</v>
      </c>
      <c r="AK369" s="112">
        <v>0.54545454545454541</v>
      </c>
      <c r="AL369" s="529">
        <v>-568781.19994701876</v>
      </c>
      <c r="AM369" s="529">
        <v>0</v>
      </c>
      <c r="AN369" s="529">
        <v>0</v>
      </c>
      <c r="AO369" s="529">
        <v>0</v>
      </c>
      <c r="AP369" s="529">
        <v>0</v>
      </c>
      <c r="AQ369" s="529">
        <v>0</v>
      </c>
      <c r="AR369" s="529">
        <v>0</v>
      </c>
      <c r="AS369" s="529">
        <v>-436917.63638771873</v>
      </c>
      <c r="AT369" s="529">
        <v>0</v>
      </c>
      <c r="AU369" s="529">
        <v>0</v>
      </c>
      <c r="AV369" s="529">
        <v>0</v>
      </c>
      <c r="AW369" s="529">
        <v>-436917.63638771873</v>
      </c>
      <c r="AX369" s="529">
        <v>0</v>
      </c>
      <c r="AY369" s="116">
        <v>0</v>
      </c>
      <c r="AZ369" s="42"/>
      <c r="BA369" s="529">
        <v>0</v>
      </c>
      <c r="BB369" s="529">
        <v>0</v>
      </c>
      <c r="BC369" s="529">
        <v>0</v>
      </c>
      <c r="BD369" s="529">
        <v>0</v>
      </c>
      <c r="BE369" s="529">
        <v>0</v>
      </c>
      <c r="BF369" s="529">
        <v>0</v>
      </c>
      <c r="BG369" s="529">
        <v>-524301.1636652624</v>
      </c>
      <c r="BH369" s="529">
        <v>0</v>
      </c>
      <c r="BI369" s="529">
        <v>0</v>
      </c>
      <c r="BJ369" s="529">
        <v>0</v>
      </c>
      <c r="BK369" s="529">
        <v>-524301.1636652624</v>
      </c>
      <c r="BL369" s="42" t="s">
        <v>7188</v>
      </c>
      <c r="BM369" s="350" t="s">
        <v>7473</v>
      </c>
      <c r="BS369" s="42"/>
      <c r="BT369" s="42"/>
      <c r="BU369" s="42"/>
      <c r="BV369" s="42"/>
      <c r="BW369" s="42"/>
      <c r="BX369" s="42"/>
      <c r="BY369" s="42"/>
      <c r="BZ369" s="42"/>
      <c r="CA369" s="42"/>
      <c r="CB369" s="42"/>
      <c r="CC369" s="42"/>
      <c r="CD369" s="42"/>
      <c r="CE369" s="42"/>
      <c r="CF369" s="42"/>
    </row>
    <row r="370" spans="1:84" ht="26">
      <c r="A370" s="424" t="s">
        <v>6424</v>
      </c>
      <c r="B370" s="42" t="s">
        <v>15</v>
      </c>
      <c r="C370" s="42"/>
      <c r="D370" s="42"/>
      <c r="E370" s="42"/>
      <c r="F370" s="514" t="s">
        <v>6447</v>
      </c>
      <c r="G370" s="412" t="s">
        <v>6448</v>
      </c>
      <c r="H370" s="28" t="s">
        <v>6449</v>
      </c>
      <c r="I370" s="450" t="s">
        <v>6428</v>
      </c>
      <c r="J370" s="106" t="s">
        <v>2277</v>
      </c>
      <c r="K370" s="28" t="s">
        <v>6450</v>
      </c>
      <c r="L370" s="387">
        <v>0.25649516346794937</v>
      </c>
      <c r="M370" s="387">
        <v>0.4485048365320507</v>
      </c>
      <c r="N370" s="387">
        <v>0.29499999999999998</v>
      </c>
      <c r="O370" s="387">
        <v>0.25649516346794937</v>
      </c>
      <c r="P370" s="387">
        <v>0.70500000000000007</v>
      </c>
      <c r="Q370" s="387">
        <v>0.62824758173397466</v>
      </c>
      <c r="R370" s="42">
        <v>2043</v>
      </c>
      <c r="S370" s="388">
        <v>0</v>
      </c>
      <c r="T370" s="388">
        <v>0</v>
      </c>
      <c r="U370" s="388">
        <v>0</v>
      </c>
      <c r="V370" s="388">
        <v>0</v>
      </c>
      <c r="W370" s="388">
        <v>0</v>
      </c>
      <c r="X370" s="388">
        <v>0</v>
      </c>
      <c r="Y370" s="388">
        <v>3000000</v>
      </c>
      <c r="Z370" s="388">
        <v>0</v>
      </c>
      <c r="AA370" s="388">
        <v>0</v>
      </c>
      <c r="AB370" s="388">
        <v>0</v>
      </c>
      <c r="AC370" s="296">
        <v>3000000</v>
      </c>
      <c r="AD370" s="110"/>
      <c r="AF370" s="42" t="s">
        <v>593</v>
      </c>
      <c r="AG370" s="110">
        <v>0</v>
      </c>
      <c r="AH370" s="110">
        <v>3000000</v>
      </c>
      <c r="AI370" s="42" t="s">
        <v>764</v>
      </c>
      <c r="AJ370" s="112">
        <v>0.45454545454545453</v>
      </c>
      <c r="AK370" s="112">
        <v>0.54545454545454541</v>
      </c>
      <c r="AL370" s="529">
        <v>1115257.2547980761</v>
      </c>
      <c r="AM370" s="529">
        <v>0</v>
      </c>
      <c r="AN370" s="529">
        <v>0</v>
      </c>
      <c r="AO370" s="529">
        <v>0</v>
      </c>
      <c r="AP370" s="529">
        <v>0</v>
      </c>
      <c r="AQ370" s="529">
        <v>0</v>
      </c>
      <c r="AR370" s="529">
        <v>0</v>
      </c>
      <c r="AS370" s="529">
        <v>856701.24781905627</v>
      </c>
      <c r="AT370" s="529">
        <v>0</v>
      </c>
      <c r="AU370" s="529">
        <v>0</v>
      </c>
      <c r="AV370" s="529">
        <v>0</v>
      </c>
      <c r="AW370" s="529">
        <v>856701.24781905627</v>
      </c>
      <c r="AX370" s="529">
        <v>0</v>
      </c>
      <c r="AY370" s="116">
        <v>0</v>
      </c>
      <c r="AZ370" s="42"/>
      <c r="BA370" s="529">
        <v>0</v>
      </c>
      <c r="BB370" s="529">
        <v>0</v>
      </c>
      <c r="BC370" s="529">
        <v>0</v>
      </c>
      <c r="BD370" s="529">
        <v>0</v>
      </c>
      <c r="BE370" s="529">
        <v>0</v>
      </c>
      <c r="BF370" s="529">
        <v>0</v>
      </c>
      <c r="BG370" s="529">
        <v>1028041.4973828675</v>
      </c>
      <c r="BH370" s="529">
        <v>0</v>
      </c>
      <c r="BI370" s="529">
        <v>0</v>
      </c>
      <c r="BJ370" s="529">
        <v>0</v>
      </c>
      <c r="BK370" s="529">
        <v>1028041.4973828675</v>
      </c>
      <c r="BL370" s="42" t="s">
        <v>7188</v>
      </c>
      <c r="BM370" s="350" t="s">
        <v>7473</v>
      </c>
      <c r="BS370" s="42"/>
      <c r="BT370" s="42"/>
      <c r="BU370" s="42"/>
      <c r="BV370" s="42"/>
      <c r="BW370" s="42"/>
      <c r="BX370" s="42"/>
      <c r="BY370" s="42"/>
      <c r="BZ370" s="42"/>
      <c r="CA370" s="42"/>
      <c r="CB370" s="42"/>
      <c r="CC370" s="42"/>
      <c r="CD370" s="42"/>
      <c r="CE370" s="42"/>
      <c r="CF370" s="42"/>
    </row>
    <row r="371" spans="1:84" ht="37.5">
      <c r="A371" s="424" t="s">
        <v>6424</v>
      </c>
      <c r="B371" s="424" t="s">
        <v>15</v>
      </c>
      <c r="C371" s="424"/>
      <c r="D371" s="424"/>
      <c r="E371" s="424"/>
      <c r="F371" s="511" t="s">
        <v>6512</v>
      </c>
      <c r="G371" s="412" t="s">
        <v>6513</v>
      </c>
      <c r="H371" s="28" t="s">
        <v>1971</v>
      </c>
      <c r="I371" s="423" t="s">
        <v>6428</v>
      </c>
      <c r="J371" s="106" t="s">
        <v>2277</v>
      </c>
      <c r="K371" s="28" t="s">
        <v>6459</v>
      </c>
      <c r="L371" s="387"/>
      <c r="M371" s="387"/>
      <c r="N371" s="387"/>
      <c r="O371" s="449">
        <v>0</v>
      </c>
      <c r="P371" s="449">
        <v>0</v>
      </c>
      <c r="Q371" s="387">
        <v>0.318</v>
      </c>
      <c r="R371" s="42">
        <v>2043</v>
      </c>
      <c r="S371" s="388">
        <v>-2487933</v>
      </c>
      <c r="T371" s="388">
        <v>-1835121.0150000001</v>
      </c>
      <c r="U371" s="388">
        <v>-6963923.5016400013</v>
      </c>
      <c r="V371" s="388">
        <v>0</v>
      </c>
      <c r="W371" s="388">
        <v>0</v>
      </c>
      <c r="X371" s="388">
        <v>0</v>
      </c>
      <c r="Y371" s="388">
        <v>0</v>
      </c>
      <c r="Z371" s="388">
        <v>0</v>
      </c>
      <c r="AA371" s="388">
        <v>0</v>
      </c>
      <c r="AB371" s="388">
        <v>0</v>
      </c>
      <c r="AC371" s="296">
        <v>-11286977.516640002</v>
      </c>
      <c r="AD371" s="110"/>
      <c r="AF371" s="42" t="s">
        <v>578</v>
      </c>
      <c r="AG371" s="110">
        <v>0</v>
      </c>
      <c r="AH371" s="110">
        <v>-11286977.516640002</v>
      </c>
      <c r="AI371" s="42" t="s">
        <v>765</v>
      </c>
      <c r="AJ371" s="112">
        <v>0.45454545454545453</v>
      </c>
      <c r="AK371" s="112">
        <v>0.54545454545454541</v>
      </c>
      <c r="AL371" s="529">
        <v>-7697718.6663484806</v>
      </c>
      <c r="AM371" s="529">
        <v>-359619.40636363637</v>
      </c>
      <c r="AN371" s="529">
        <v>-265258.40125909093</v>
      </c>
      <c r="AO371" s="529">
        <v>-1006603.4879643274</v>
      </c>
      <c r="AP371" s="529">
        <v>0</v>
      </c>
      <c r="AQ371" s="529">
        <v>0</v>
      </c>
      <c r="AR371" s="529">
        <v>0</v>
      </c>
      <c r="AS371" s="529">
        <v>0</v>
      </c>
      <c r="AT371" s="529">
        <v>0</v>
      </c>
      <c r="AU371" s="529">
        <v>0</v>
      </c>
      <c r="AV371" s="529">
        <v>0</v>
      </c>
      <c r="AW371" s="529">
        <v>-1631481.2955870547</v>
      </c>
      <c r="AX371" s="529">
        <v>0</v>
      </c>
      <c r="AY371" s="116">
        <v>0</v>
      </c>
      <c r="AZ371" s="42"/>
      <c r="BA371" s="529">
        <v>-431543.28763636359</v>
      </c>
      <c r="BB371" s="529">
        <v>-318310.08151090908</v>
      </c>
      <c r="BC371" s="529">
        <v>-1207924.1855571929</v>
      </c>
      <c r="BD371" s="529">
        <v>0</v>
      </c>
      <c r="BE371" s="529">
        <v>0</v>
      </c>
      <c r="BF371" s="529">
        <v>0</v>
      </c>
      <c r="BG371" s="529">
        <v>0</v>
      </c>
      <c r="BH371" s="529">
        <v>0</v>
      </c>
      <c r="BI371" s="529">
        <v>0</v>
      </c>
      <c r="BJ371" s="529">
        <v>0</v>
      </c>
      <c r="BK371" s="529">
        <v>-1957777.5547044654</v>
      </c>
      <c r="BL371" s="42" t="s">
        <v>7188</v>
      </c>
      <c r="BM371" s="350" t="s">
        <v>7481</v>
      </c>
      <c r="BS371" s="42"/>
      <c r="BT371" s="42"/>
      <c r="BU371" s="42"/>
      <c r="BV371" s="42"/>
      <c r="BW371" s="42"/>
      <c r="BX371" s="42"/>
      <c r="BY371" s="42"/>
      <c r="BZ371" s="42"/>
      <c r="CA371" s="42"/>
      <c r="CB371" s="42"/>
      <c r="CC371" s="42"/>
      <c r="CD371" s="42"/>
      <c r="CE371" s="42"/>
      <c r="CF371" s="42"/>
    </row>
    <row r="372" spans="1:84" ht="37.5">
      <c r="A372" s="424" t="s">
        <v>6424</v>
      </c>
      <c r="B372" s="42" t="s">
        <v>15</v>
      </c>
      <c r="C372" s="42"/>
      <c r="D372" s="42"/>
      <c r="E372" s="42"/>
      <c r="F372" s="511" t="s">
        <v>6512</v>
      </c>
      <c r="G372" s="412" t="s">
        <v>6513</v>
      </c>
      <c r="H372" s="28" t="s">
        <v>1971</v>
      </c>
      <c r="I372" s="28" t="s">
        <v>6428</v>
      </c>
      <c r="J372" s="106" t="s">
        <v>2277</v>
      </c>
      <c r="K372" s="28" t="s">
        <v>6459</v>
      </c>
      <c r="L372" s="387"/>
      <c r="M372" s="387"/>
      <c r="N372" s="387"/>
      <c r="O372" s="387"/>
      <c r="P372" s="387"/>
      <c r="Q372" s="387">
        <v>0.318</v>
      </c>
      <c r="R372" s="42">
        <v>2043</v>
      </c>
      <c r="S372" s="388">
        <v>4878300</v>
      </c>
      <c r="T372" s="388">
        <v>3598276.5</v>
      </c>
      <c r="U372" s="388">
        <v>13654751.964000002</v>
      </c>
      <c r="V372" s="388">
        <v>0</v>
      </c>
      <c r="W372" s="388">
        <v>0</v>
      </c>
      <c r="X372" s="388">
        <v>0</v>
      </c>
      <c r="Y372" s="388">
        <v>0</v>
      </c>
      <c r="Z372" s="388">
        <v>0</v>
      </c>
      <c r="AA372" s="388">
        <v>0</v>
      </c>
      <c r="AB372" s="388">
        <v>0</v>
      </c>
      <c r="AC372" s="296">
        <v>22131328.464000002</v>
      </c>
      <c r="AD372" s="110"/>
      <c r="AF372" s="42" t="s">
        <v>578</v>
      </c>
      <c r="AG372" s="110">
        <v>0</v>
      </c>
      <c r="AH372" s="110">
        <v>22131328.464000002</v>
      </c>
      <c r="AI372" s="42" t="s">
        <v>765</v>
      </c>
      <c r="AJ372" s="112">
        <v>0.45454545454545453</v>
      </c>
      <c r="AK372" s="112">
        <v>0.54545454545454541</v>
      </c>
      <c r="AL372" s="529">
        <v>15093566.012448</v>
      </c>
      <c r="AM372" s="529">
        <v>705136.09090909094</v>
      </c>
      <c r="AN372" s="529">
        <v>520114.51227272721</v>
      </c>
      <c r="AO372" s="529">
        <v>1973732.3293418183</v>
      </c>
      <c r="AP372" s="529">
        <v>0</v>
      </c>
      <c r="AQ372" s="529">
        <v>0</v>
      </c>
      <c r="AR372" s="529">
        <v>0</v>
      </c>
      <c r="AS372" s="529">
        <v>0</v>
      </c>
      <c r="AT372" s="529">
        <v>0</v>
      </c>
      <c r="AU372" s="529">
        <v>0</v>
      </c>
      <c r="AV372" s="529">
        <v>0</v>
      </c>
      <c r="AW372" s="529">
        <v>3198982.9325236361</v>
      </c>
      <c r="AX372" s="529">
        <v>0</v>
      </c>
      <c r="AY372" s="116">
        <v>0</v>
      </c>
      <c r="AZ372" s="42"/>
      <c r="BA372" s="529">
        <v>846163.30909090908</v>
      </c>
      <c r="BB372" s="529">
        <v>624137.41472727258</v>
      </c>
      <c r="BC372" s="529">
        <v>2368478.7952101817</v>
      </c>
      <c r="BD372" s="529">
        <v>0</v>
      </c>
      <c r="BE372" s="529">
        <v>0</v>
      </c>
      <c r="BF372" s="529">
        <v>0</v>
      </c>
      <c r="BG372" s="529">
        <v>0</v>
      </c>
      <c r="BH372" s="529">
        <v>0</v>
      </c>
      <c r="BI372" s="529">
        <v>0</v>
      </c>
      <c r="BJ372" s="529">
        <v>0</v>
      </c>
      <c r="BK372" s="529">
        <v>3838779.5190283633</v>
      </c>
      <c r="BL372" s="42" t="s">
        <v>7188</v>
      </c>
      <c r="BM372" s="350" t="s">
        <v>7481</v>
      </c>
      <c r="BS372" s="42"/>
      <c r="BT372" s="42"/>
      <c r="BU372" s="42"/>
      <c r="BV372" s="42"/>
      <c r="BW372" s="42"/>
      <c r="BX372" s="42"/>
      <c r="BY372" s="42"/>
      <c r="BZ372" s="42"/>
      <c r="CA372" s="42"/>
      <c r="CB372" s="42"/>
      <c r="CC372" s="42"/>
      <c r="CD372" s="42"/>
      <c r="CE372" s="42"/>
      <c r="CF372" s="42"/>
    </row>
    <row r="373" spans="1:84" ht="25">
      <c r="A373" s="424" t="s">
        <v>6424</v>
      </c>
      <c r="B373" s="424" t="s">
        <v>15</v>
      </c>
      <c r="C373" s="424"/>
      <c r="D373" s="424"/>
      <c r="E373" s="424"/>
      <c r="F373" s="511" t="s">
        <v>733</v>
      </c>
      <c r="G373" s="412" t="s">
        <v>1146</v>
      </c>
      <c r="H373" s="28">
        <v>0</v>
      </c>
      <c r="I373" s="423" t="s">
        <v>6428</v>
      </c>
      <c r="J373" s="106" t="s">
        <v>2277</v>
      </c>
      <c r="K373" s="28" t="s">
        <v>6429</v>
      </c>
      <c r="L373" s="387"/>
      <c r="M373" s="387"/>
      <c r="N373" s="387"/>
      <c r="O373" s="449">
        <v>0</v>
      </c>
      <c r="P373" s="449">
        <v>0</v>
      </c>
      <c r="Q373" s="387">
        <v>1</v>
      </c>
      <c r="R373" s="42">
        <v>2043</v>
      </c>
      <c r="S373" s="388">
        <v>-6120000</v>
      </c>
      <c r="T373" s="388">
        <v>0</v>
      </c>
      <c r="U373" s="388">
        <v>0</v>
      </c>
      <c r="V373" s="388">
        <v>0</v>
      </c>
      <c r="W373" s="388">
        <v>0</v>
      </c>
      <c r="X373" s="388">
        <v>0</v>
      </c>
      <c r="Y373" s="388">
        <v>0</v>
      </c>
      <c r="Z373" s="388">
        <v>0</v>
      </c>
      <c r="AA373" s="388">
        <v>0</v>
      </c>
      <c r="AB373" s="388">
        <v>0</v>
      </c>
      <c r="AC373" s="296">
        <v>-6120000</v>
      </c>
      <c r="AD373" s="110"/>
      <c r="AF373" s="42" t="s">
        <v>577</v>
      </c>
      <c r="AG373" s="110">
        <v>0</v>
      </c>
      <c r="AH373" s="110">
        <v>-6120000</v>
      </c>
      <c r="AI373" s="42" t="s">
        <v>765</v>
      </c>
      <c r="AJ373" s="112">
        <v>0.45454545454545453</v>
      </c>
      <c r="AK373" s="112">
        <v>0.54545454545454541</v>
      </c>
      <c r="AL373" s="529">
        <v>0</v>
      </c>
      <c r="AM373" s="529">
        <v>-2781818.1818181816</v>
      </c>
      <c r="AN373" s="529">
        <v>0</v>
      </c>
      <c r="AO373" s="529">
        <v>0</v>
      </c>
      <c r="AP373" s="529">
        <v>0</v>
      </c>
      <c r="AQ373" s="529">
        <v>0</v>
      </c>
      <c r="AR373" s="529">
        <v>0</v>
      </c>
      <c r="AS373" s="529">
        <v>0</v>
      </c>
      <c r="AT373" s="529">
        <v>0</v>
      </c>
      <c r="AU373" s="529">
        <v>0</v>
      </c>
      <c r="AV373" s="529">
        <v>0</v>
      </c>
      <c r="AW373" s="529">
        <v>-2781818.1818181816</v>
      </c>
      <c r="AX373" s="529">
        <v>0</v>
      </c>
      <c r="AY373" s="116">
        <v>0</v>
      </c>
      <c r="AZ373" s="42"/>
      <c r="BA373" s="529">
        <v>-3338181.8181818179</v>
      </c>
      <c r="BB373" s="529">
        <v>0</v>
      </c>
      <c r="BC373" s="529">
        <v>0</v>
      </c>
      <c r="BD373" s="529">
        <v>0</v>
      </c>
      <c r="BE373" s="529">
        <v>0</v>
      </c>
      <c r="BF373" s="529">
        <v>0</v>
      </c>
      <c r="BG373" s="529">
        <v>0</v>
      </c>
      <c r="BH373" s="529">
        <v>0</v>
      </c>
      <c r="BI373" s="529">
        <v>0</v>
      </c>
      <c r="BJ373" s="529">
        <v>0</v>
      </c>
      <c r="BK373" s="529">
        <v>-3338181.8181818179</v>
      </c>
      <c r="BL373" s="42" t="s">
        <v>7188</v>
      </c>
      <c r="BM373" s="350" t="s">
        <v>7482</v>
      </c>
      <c r="BS373" s="42"/>
      <c r="BT373" s="42"/>
      <c r="BU373" s="42"/>
      <c r="BV373" s="42"/>
      <c r="BW373" s="42"/>
      <c r="BX373" s="42"/>
      <c r="BY373" s="42"/>
      <c r="BZ373" s="42"/>
      <c r="CA373" s="42"/>
      <c r="CB373" s="42"/>
      <c r="CC373" s="42"/>
      <c r="CD373" s="42"/>
      <c r="CE373" s="42"/>
      <c r="CF373" s="42"/>
    </row>
    <row r="374" spans="1:84" ht="25">
      <c r="A374" s="424" t="s">
        <v>6424</v>
      </c>
      <c r="B374" s="42" t="s">
        <v>15</v>
      </c>
      <c r="C374" s="42"/>
      <c r="D374" s="42"/>
      <c r="E374" s="42"/>
      <c r="F374" s="497" t="s">
        <v>733</v>
      </c>
      <c r="G374" s="412" t="s">
        <v>1146</v>
      </c>
      <c r="H374" s="28">
        <v>0</v>
      </c>
      <c r="I374" s="28" t="s">
        <v>6428</v>
      </c>
      <c r="J374" s="106" t="s">
        <v>2277</v>
      </c>
      <c r="K374" s="28" t="s">
        <v>6429</v>
      </c>
      <c r="L374" s="387"/>
      <c r="M374" s="387"/>
      <c r="N374" s="387"/>
      <c r="O374" s="387"/>
      <c r="P374" s="387"/>
      <c r="Q374" s="387">
        <v>1</v>
      </c>
      <c r="R374" s="42">
        <v>2043</v>
      </c>
      <c r="S374" s="388">
        <v>12000000</v>
      </c>
      <c r="T374" s="388">
        <v>0</v>
      </c>
      <c r="U374" s="388">
        <v>0</v>
      </c>
      <c r="V374" s="388">
        <v>0</v>
      </c>
      <c r="W374" s="388">
        <v>0</v>
      </c>
      <c r="X374" s="388">
        <v>0</v>
      </c>
      <c r="Y374" s="388">
        <v>0</v>
      </c>
      <c r="Z374" s="388">
        <v>0</v>
      </c>
      <c r="AA374" s="388">
        <v>0</v>
      </c>
      <c r="AB374" s="388">
        <v>0</v>
      </c>
      <c r="AC374" s="296">
        <v>12000000</v>
      </c>
      <c r="AD374" s="110"/>
      <c r="AF374" s="42" t="s">
        <v>577</v>
      </c>
      <c r="AG374" s="110">
        <v>0</v>
      </c>
      <c r="AH374" s="110">
        <v>12000000</v>
      </c>
      <c r="AI374" s="42" t="s">
        <v>765</v>
      </c>
      <c r="AJ374" s="112">
        <v>0.45454545454545453</v>
      </c>
      <c r="AK374" s="112">
        <v>0.54545454545454541</v>
      </c>
      <c r="AL374" s="529">
        <v>0</v>
      </c>
      <c r="AM374" s="529">
        <v>5454545.4545454541</v>
      </c>
      <c r="AN374" s="529">
        <v>0</v>
      </c>
      <c r="AO374" s="529">
        <v>0</v>
      </c>
      <c r="AP374" s="529">
        <v>0</v>
      </c>
      <c r="AQ374" s="529">
        <v>0</v>
      </c>
      <c r="AR374" s="529">
        <v>0</v>
      </c>
      <c r="AS374" s="529">
        <v>0</v>
      </c>
      <c r="AT374" s="529">
        <v>0</v>
      </c>
      <c r="AU374" s="529">
        <v>0</v>
      </c>
      <c r="AV374" s="529">
        <v>0</v>
      </c>
      <c r="AW374" s="529">
        <v>5454545.4545454541</v>
      </c>
      <c r="AX374" s="529">
        <v>0</v>
      </c>
      <c r="AY374" s="116">
        <v>0</v>
      </c>
      <c r="AZ374" s="42"/>
      <c r="BA374" s="529">
        <v>6545454.5454545449</v>
      </c>
      <c r="BB374" s="529">
        <v>0</v>
      </c>
      <c r="BC374" s="529">
        <v>0</v>
      </c>
      <c r="BD374" s="529">
        <v>0</v>
      </c>
      <c r="BE374" s="529">
        <v>0</v>
      </c>
      <c r="BF374" s="529">
        <v>0</v>
      </c>
      <c r="BG374" s="529">
        <v>0</v>
      </c>
      <c r="BH374" s="529">
        <v>0</v>
      </c>
      <c r="BI374" s="529">
        <v>0</v>
      </c>
      <c r="BJ374" s="529">
        <v>0</v>
      </c>
      <c r="BK374" s="529">
        <v>6545454.5454545449</v>
      </c>
      <c r="BL374" s="42" t="s">
        <v>7188</v>
      </c>
      <c r="BM374" s="350" t="s">
        <v>7482</v>
      </c>
      <c r="BS374" s="42"/>
      <c r="BT374" s="42"/>
      <c r="BU374" s="42"/>
      <c r="BV374" s="42"/>
      <c r="BW374" s="42"/>
      <c r="BX374" s="42"/>
      <c r="BY374" s="42"/>
      <c r="BZ374" s="42"/>
      <c r="CA374" s="42"/>
      <c r="CB374" s="42"/>
      <c r="CC374" s="42"/>
      <c r="CD374" s="42"/>
      <c r="CE374" s="42"/>
      <c r="CF374" s="42"/>
    </row>
    <row r="375" spans="1:84" ht="26">
      <c r="A375" s="424" t="s">
        <v>6424</v>
      </c>
      <c r="B375" s="42" t="s">
        <v>6430</v>
      </c>
      <c r="C375" s="42"/>
      <c r="D375" s="42"/>
      <c r="E375" s="42"/>
      <c r="F375" s="519" t="s">
        <v>6440</v>
      </c>
      <c r="G375" s="412" t="s">
        <v>6441</v>
      </c>
      <c r="H375" s="28" t="s">
        <v>6442</v>
      </c>
      <c r="I375" s="28" t="s">
        <v>6428</v>
      </c>
      <c r="J375" s="106" t="s">
        <v>2277</v>
      </c>
      <c r="K375" s="28" t="s">
        <v>6443</v>
      </c>
      <c r="L375" s="387">
        <v>0.33289279510208114</v>
      </c>
      <c r="M375" s="387">
        <v>0.37210720489791888</v>
      </c>
      <c r="N375" s="387">
        <v>0.29499999999999998</v>
      </c>
      <c r="O375" s="387">
        <v>0.33289279510208114</v>
      </c>
      <c r="P375" s="387">
        <v>0.33289279510208114</v>
      </c>
      <c r="Q375" s="387">
        <v>0.33289279510208114</v>
      </c>
      <c r="R375" s="42">
        <v>2043</v>
      </c>
      <c r="S375" s="455">
        <v>0</v>
      </c>
      <c r="T375" s="455">
        <v>0</v>
      </c>
      <c r="U375" s="455">
        <v>0</v>
      </c>
      <c r="V375" s="455">
        <v>0</v>
      </c>
      <c r="W375" s="455">
        <v>0</v>
      </c>
      <c r="X375" s="455">
        <v>0</v>
      </c>
      <c r="Y375" s="455">
        <v>-2040000</v>
      </c>
      <c r="Z375" s="455">
        <v>0</v>
      </c>
      <c r="AA375" s="455">
        <v>0</v>
      </c>
      <c r="AB375" s="455">
        <v>0</v>
      </c>
      <c r="AC375" s="296">
        <v>-2040000</v>
      </c>
      <c r="AD375" s="110"/>
      <c r="AF375" s="42" t="s">
        <v>618</v>
      </c>
      <c r="AG375" s="110">
        <v>0</v>
      </c>
      <c r="AH375" s="110">
        <v>-2040000</v>
      </c>
      <c r="AI375" s="42" t="s">
        <v>764</v>
      </c>
      <c r="AJ375" s="112">
        <v>0.45454545454545453</v>
      </c>
      <c r="AK375" s="112">
        <v>0.54545454545454541</v>
      </c>
      <c r="AL375" s="529">
        <v>-1360898.6979917544</v>
      </c>
      <c r="AM375" s="529">
        <v>0</v>
      </c>
      <c r="AN375" s="529">
        <v>0</v>
      </c>
      <c r="AO375" s="529">
        <v>0</v>
      </c>
      <c r="AP375" s="529">
        <v>0</v>
      </c>
      <c r="AQ375" s="529">
        <v>0</v>
      </c>
      <c r="AR375" s="529">
        <v>0</v>
      </c>
      <c r="AS375" s="529">
        <v>-308682.41000374797</v>
      </c>
      <c r="AT375" s="529">
        <v>0</v>
      </c>
      <c r="AU375" s="529">
        <v>0</v>
      </c>
      <c r="AV375" s="529">
        <v>0</v>
      </c>
      <c r="AW375" s="529">
        <v>-308682.41000374797</v>
      </c>
      <c r="AX375" s="529">
        <v>0</v>
      </c>
      <c r="AY375" s="116">
        <v>0</v>
      </c>
      <c r="AZ375" s="42"/>
      <c r="BA375" s="529">
        <v>0</v>
      </c>
      <c r="BB375" s="529">
        <v>0</v>
      </c>
      <c r="BC375" s="529">
        <v>0</v>
      </c>
      <c r="BD375" s="529">
        <v>0</v>
      </c>
      <c r="BE375" s="529">
        <v>0</v>
      </c>
      <c r="BF375" s="529">
        <v>0</v>
      </c>
      <c r="BG375" s="529">
        <v>-370418.89200449752</v>
      </c>
      <c r="BH375" s="529">
        <v>0</v>
      </c>
      <c r="BI375" s="529">
        <v>0</v>
      </c>
      <c r="BJ375" s="529">
        <v>0</v>
      </c>
      <c r="BK375" s="529">
        <v>-370418.89200449752</v>
      </c>
      <c r="BL375" s="42" t="s">
        <v>7188</v>
      </c>
      <c r="BM375" s="350" t="s">
        <v>7429</v>
      </c>
      <c r="BS375" s="42"/>
      <c r="BT375" s="42"/>
      <c r="BU375" s="42"/>
      <c r="BV375" s="42"/>
      <c r="BW375" s="42"/>
      <c r="BX375" s="42"/>
      <c r="BY375" s="42"/>
      <c r="BZ375" s="42"/>
      <c r="CA375" s="42"/>
      <c r="CB375" s="42"/>
      <c r="CC375" s="42"/>
      <c r="CD375" s="42"/>
      <c r="CE375" s="42"/>
      <c r="CF375" s="42"/>
    </row>
    <row r="376" spans="1:84" ht="29">
      <c r="A376" s="360" t="s">
        <v>6424</v>
      </c>
      <c r="B376" s="361" t="s">
        <v>6430</v>
      </c>
      <c r="C376" s="361"/>
      <c r="D376" s="361"/>
      <c r="E376" s="361"/>
      <c r="F376" s="520" t="s">
        <v>6440</v>
      </c>
      <c r="G376" s="362" t="s">
        <v>6441</v>
      </c>
      <c r="H376" s="363" t="s">
        <v>6442</v>
      </c>
      <c r="I376" s="363" t="s">
        <v>6428</v>
      </c>
      <c r="J376" s="334" t="s">
        <v>2277</v>
      </c>
      <c r="K376" s="363" t="s">
        <v>6443</v>
      </c>
      <c r="L376" s="364">
        <v>0.33289279510208114</v>
      </c>
      <c r="M376" s="364">
        <v>0.37210720489791888</v>
      </c>
      <c r="N376" s="364">
        <v>0.29499999999999998</v>
      </c>
      <c r="O376" s="364">
        <v>0.33289279510208114</v>
      </c>
      <c r="P376" s="364">
        <v>0.33289279510208114</v>
      </c>
      <c r="Q376" s="364">
        <v>0.33289279510208114</v>
      </c>
      <c r="R376" s="361">
        <v>2043</v>
      </c>
      <c r="S376" s="461">
        <v>0</v>
      </c>
      <c r="T376" s="461">
        <v>0</v>
      </c>
      <c r="U376" s="461">
        <v>0</v>
      </c>
      <c r="V376" s="461">
        <v>0</v>
      </c>
      <c r="W376" s="461">
        <v>0</v>
      </c>
      <c r="X376" s="461">
        <v>0</v>
      </c>
      <c r="Y376" s="461">
        <v>4000000</v>
      </c>
      <c r="Z376" s="461">
        <v>0</v>
      </c>
      <c r="AA376" s="461">
        <v>0</v>
      </c>
      <c r="AB376" s="461">
        <v>0</v>
      </c>
      <c r="AC376" s="296">
        <v>4000000</v>
      </c>
      <c r="AD376" s="365"/>
      <c r="AF376" s="42" t="s">
        <v>618</v>
      </c>
      <c r="AG376" s="110">
        <v>0</v>
      </c>
      <c r="AH376" s="110">
        <v>4000000</v>
      </c>
      <c r="AI376" s="42" t="s">
        <v>764</v>
      </c>
      <c r="AJ376" s="112">
        <v>0.45454545454545453</v>
      </c>
      <c r="AK376" s="112">
        <v>0.54545454545454541</v>
      </c>
      <c r="AL376" s="529">
        <v>2668428.8195916754</v>
      </c>
      <c r="AM376" s="529">
        <v>0</v>
      </c>
      <c r="AN376" s="529">
        <v>0</v>
      </c>
      <c r="AO376" s="529">
        <v>0</v>
      </c>
      <c r="AP376" s="529">
        <v>0</v>
      </c>
      <c r="AQ376" s="529">
        <v>0</v>
      </c>
      <c r="AR376" s="529">
        <v>0</v>
      </c>
      <c r="AS376" s="529">
        <v>605259.62745832931</v>
      </c>
      <c r="AT376" s="529">
        <v>0</v>
      </c>
      <c r="AU376" s="529">
        <v>0</v>
      </c>
      <c r="AV376" s="529">
        <v>0</v>
      </c>
      <c r="AW376" s="529">
        <v>605259.62745832931</v>
      </c>
      <c r="AX376" s="529">
        <v>0</v>
      </c>
      <c r="AY376" s="116">
        <v>0</v>
      </c>
      <c r="AZ376" s="42"/>
      <c r="BA376" s="529">
        <v>0</v>
      </c>
      <c r="BB376" s="529">
        <v>0</v>
      </c>
      <c r="BC376" s="529">
        <v>0</v>
      </c>
      <c r="BD376" s="529">
        <v>0</v>
      </c>
      <c r="BE376" s="529">
        <v>0</v>
      </c>
      <c r="BF376" s="529">
        <v>0</v>
      </c>
      <c r="BG376" s="529">
        <v>726311.55294999515</v>
      </c>
      <c r="BH376" s="529">
        <v>0</v>
      </c>
      <c r="BI376" s="529">
        <v>0</v>
      </c>
      <c r="BJ376" s="529">
        <v>0</v>
      </c>
      <c r="BK376" s="529">
        <v>726311.55294999515</v>
      </c>
      <c r="BL376" s="42" t="s">
        <v>7188</v>
      </c>
      <c r="BM376" s="350" t="s">
        <v>7429</v>
      </c>
      <c r="BS376" s="42"/>
      <c r="BT376" s="42"/>
      <c r="BU376" s="42"/>
      <c r="BV376" s="42"/>
      <c r="BW376" s="42"/>
      <c r="BX376" s="42"/>
      <c r="BY376" s="42"/>
      <c r="BZ376" s="42"/>
      <c r="CA376" s="42"/>
      <c r="CB376" s="42"/>
      <c r="CC376" s="42"/>
      <c r="CD376" s="42"/>
      <c r="CE376" s="42"/>
      <c r="CF376" s="42"/>
    </row>
    <row r="377" spans="1:84" ht="26">
      <c r="A377" s="424" t="s">
        <v>6424</v>
      </c>
      <c r="B377" s="42" t="s">
        <v>15</v>
      </c>
      <c r="C377" s="42"/>
      <c r="D377" s="42"/>
      <c r="E377" s="42"/>
      <c r="F377" s="513" t="s">
        <v>6444</v>
      </c>
      <c r="G377" s="412" t="s">
        <v>6445</v>
      </c>
      <c r="H377" s="28" t="s">
        <v>6442</v>
      </c>
      <c r="I377" s="28" t="s">
        <v>6428</v>
      </c>
      <c r="J377" s="106" t="s">
        <v>2277</v>
      </c>
      <c r="K377" s="28" t="s">
        <v>6446</v>
      </c>
      <c r="L377" s="387">
        <v>0.33289279510208114</v>
      </c>
      <c r="M377" s="387">
        <v>0.37210720489791888</v>
      </c>
      <c r="N377" s="387">
        <v>0.29499999999999998</v>
      </c>
      <c r="O377" s="387">
        <v>0.33289279510208114</v>
      </c>
      <c r="P377" s="387">
        <v>0.33289279510208114</v>
      </c>
      <c r="Q377" s="387">
        <v>0.33289279510208114</v>
      </c>
      <c r="R377" s="42">
        <v>2043</v>
      </c>
      <c r="S377" s="455">
        <v>0</v>
      </c>
      <c r="T377" s="455">
        <v>0</v>
      </c>
      <c r="U377" s="455">
        <v>0</v>
      </c>
      <c r="V377" s="455">
        <v>0</v>
      </c>
      <c r="W377" s="455">
        <v>0</v>
      </c>
      <c r="X377" s="455">
        <v>0</v>
      </c>
      <c r="Y377" s="455">
        <v>-3060000</v>
      </c>
      <c r="Z377" s="455">
        <v>0</v>
      </c>
      <c r="AA377" s="455">
        <v>0</v>
      </c>
      <c r="AB377" s="455">
        <v>0</v>
      </c>
      <c r="AC377" s="296">
        <v>-3060000</v>
      </c>
      <c r="AD377" s="110"/>
      <c r="AF377" s="42" t="s">
        <v>586</v>
      </c>
      <c r="AG377" s="110">
        <v>0</v>
      </c>
      <c r="AH377" s="110">
        <v>-3060000</v>
      </c>
      <c r="AI377" s="42" t="s">
        <v>764</v>
      </c>
      <c r="AJ377" s="112">
        <v>0.45454545454545453</v>
      </c>
      <c r="AK377" s="112">
        <v>0.54545454545454541</v>
      </c>
      <c r="AL377" s="529">
        <v>-2041348.0469876318</v>
      </c>
      <c r="AM377" s="529">
        <v>0</v>
      </c>
      <c r="AN377" s="529">
        <v>0</v>
      </c>
      <c r="AO377" s="529">
        <v>0</v>
      </c>
      <c r="AP377" s="529">
        <v>0</v>
      </c>
      <c r="AQ377" s="529">
        <v>0</v>
      </c>
      <c r="AR377" s="529">
        <v>0</v>
      </c>
      <c r="AS377" s="529">
        <v>-463023.61500562192</v>
      </c>
      <c r="AT377" s="529">
        <v>0</v>
      </c>
      <c r="AU377" s="529">
        <v>0</v>
      </c>
      <c r="AV377" s="529">
        <v>0</v>
      </c>
      <c r="AW377" s="529">
        <v>-463023.61500562192</v>
      </c>
      <c r="AX377" s="529">
        <v>0</v>
      </c>
      <c r="AY377" s="116">
        <v>0</v>
      </c>
      <c r="AZ377" s="42"/>
      <c r="BA377" s="529">
        <v>0</v>
      </c>
      <c r="BB377" s="529">
        <v>0</v>
      </c>
      <c r="BC377" s="529">
        <v>0</v>
      </c>
      <c r="BD377" s="529">
        <v>0</v>
      </c>
      <c r="BE377" s="529">
        <v>0</v>
      </c>
      <c r="BF377" s="529">
        <v>0</v>
      </c>
      <c r="BG377" s="529">
        <v>-555628.33800674626</v>
      </c>
      <c r="BH377" s="529">
        <v>0</v>
      </c>
      <c r="BI377" s="529">
        <v>0</v>
      </c>
      <c r="BJ377" s="529">
        <v>0</v>
      </c>
      <c r="BK377" s="529">
        <v>-555628.33800674626</v>
      </c>
      <c r="BL377" s="42" t="s">
        <v>7188</v>
      </c>
      <c r="BM377" s="350" t="s">
        <v>7430</v>
      </c>
      <c r="BS377" s="42"/>
      <c r="BT377" s="42"/>
      <c r="BU377" s="42"/>
      <c r="BV377" s="42"/>
      <c r="BW377" s="42"/>
      <c r="BX377" s="42"/>
      <c r="BY377" s="42"/>
      <c r="BZ377" s="42"/>
      <c r="CA377" s="42"/>
      <c r="CB377" s="42"/>
      <c r="CC377" s="42"/>
      <c r="CD377" s="42"/>
      <c r="CE377" s="42"/>
      <c r="CF377" s="42"/>
    </row>
    <row r="378" spans="1:84" ht="29">
      <c r="A378" s="360" t="s">
        <v>6424</v>
      </c>
      <c r="B378" s="361" t="s">
        <v>15</v>
      </c>
      <c r="C378" s="361"/>
      <c r="D378" s="361"/>
      <c r="E378" s="361"/>
      <c r="F378" s="521" t="s">
        <v>6444</v>
      </c>
      <c r="G378" s="362" t="s">
        <v>6445</v>
      </c>
      <c r="H378" s="363" t="s">
        <v>6442</v>
      </c>
      <c r="I378" s="363" t="s">
        <v>6428</v>
      </c>
      <c r="J378" s="334" t="s">
        <v>2277</v>
      </c>
      <c r="K378" s="363" t="s">
        <v>6446</v>
      </c>
      <c r="L378" s="364">
        <v>0.33289279510208114</v>
      </c>
      <c r="M378" s="364">
        <v>0.37210720489791888</v>
      </c>
      <c r="N378" s="364">
        <v>0.29499999999999998</v>
      </c>
      <c r="O378" s="364">
        <v>0.33289279510208114</v>
      </c>
      <c r="P378" s="364">
        <v>0.33289279510208114</v>
      </c>
      <c r="Q378" s="364">
        <v>0.33289279510208114</v>
      </c>
      <c r="R378" s="361">
        <v>2043</v>
      </c>
      <c r="S378" s="461">
        <v>0</v>
      </c>
      <c r="T378" s="461">
        <v>0</v>
      </c>
      <c r="U378" s="461">
        <v>0</v>
      </c>
      <c r="V378" s="461">
        <v>0</v>
      </c>
      <c r="W378" s="461">
        <v>0</v>
      </c>
      <c r="X378" s="461">
        <v>0</v>
      </c>
      <c r="Y378" s="461">
        <v>6000000</v>
      </c>
      <c r="Z378" s="461">
        <v>0</v>
      </c>
      <c r="AA378" s="461">
        <v>0</v>
      </c>
      <c r="AB378" s="461">
        <v>0</v>
      </c>
      <c r="AC378" s="296">
        <v>6000000</v>
      </c>
      <c r="AD378" s="365"/>
      <c r="AF378" s="42" t="s">
        <v>586</v>
      </c>
      <c r="AG378" s="110">
        <v>0</v>
      </c>
      <c r="AH378" s="110">
        <v>6000000</v>
      </c>
      <c r="AI378" s="42" t="s">
        <v>764</v>
      </c>
      <c r="AJ378" s="112">
        <v>0.45454545454545453</v>
      </c>
      <c r="AK378" s="112">
        <v>0.54545454545454541</v>
      </c>
      <c r="AL378" s="529">
        <v>4002643.2293875134</v>
      </c>
      <c r="AM378" s="529">
        <v>0</v>
      </c>
      <c r="AN378" s="529">
        <v>0</v>
      </c>
      <c r="AO378" s="529">
        <v>0</v>
      </c>
      <c r="AP378" s="529">
        <v>0</v>
      </c>
      <c r="AQ378" s="529">
        <v>0</v>
      </c>
      <c r="AR378" s="529">
        <v>0</v>
      </c>
      <c r="AS378" s="529">
        <v>907889.44118749397</v>
      </c>
      <c r="AT378" s="529">
        <v>0</v>
      </c>
      <c r="AU378" s="529">
        <v>0</v>
      </c>
      <c r="AV378" s="529">
        <v>0</v>
      </c>
      <c r="AW378" s="529">
        <v>907889.44118749397</v>
      </c>
      <c r="AX378" s="529">
        <v>0</v>
      </c>
      <c r="AY378" s="116">
        <v>0</v>
      </c>
      <c r="AZ378" s="42"/>
      <c r="BA378" s="529">
        <v>0</v>
      </c>
      <c r="BB378" s="529">
        <v>0</v>
      </c>
      <c r="BC378" s="529">
        <v>0</v>
      </c>
      <c r="BD378" s="529">
        <v>0</v>
      </c>
      <c r="BE378" s="529">
        <v>0</v>
      </c>
      <c r="BF378" s="529">
        <v>0</v>
      </c>
      <c r="BG378" s="529">
        <v>1089467.3294249927</v>
      </c>
      <c r="BH378" s="529">
        <v>0</v>
      </c>
      <c r="BI378" s="529">
        <v>0</v>
      </c>
      <c r="BJ378" s="529">
        <v>0</v>
      </c>
      <c r="BK378" s="529">
        <v>1089467.3294249927</v>
      </c>
      <c r="BL378" s="42" t="s">
        <v>7188</v>
      </c>
      <c r="BM378" s="350" t="s">
        <v>7430</v>
      </c>
      <c r="BS378" s="42"/>
      <c r="BT378" s="42"/>
      <c r="BU378" s="42"/>
      <c r="BV378" s="42"/>
      <c r="BW378" s="42"/>
      <c r="BX378" s="42"/>
      <c r="BY378" s="42"/>
      <c r="BZ378" s="42"/>
      <c r="CA378" s="42"/>
      <c r="CB378" s="42"/>
      <c r="CC378" s="42"/>
      <c r="CD378" s="42"/>
      <c r="CE378" s="42"/>
      <c r="CF378" s="42"/>
    </row>
    <row r="379" spans="1:84" ht="26">
      <c r="A379" s="424" t="s">
        <v>6424</v>
      </c>
      <c r="B379" s="42" t="s">
        <v>27</v>
      </c>
      <c r="C379" s="42"/>
      <c r="D379" s="42"/>
      <c r="E379" s="42"/>
      <c r="F379" s="511" t="s">
        <v>6440</v>
      </c>
      <c r="G379" s="412" t="s">
        <v>6441</v>
      </c>
      <c r="H379" s="28" t="s">
        <v>6442</v>
      </c>
      <c r="I379" s="28" t="s">
        <v>6428</v>
      </c>
      <c r="J379" s="106" t="s">
        <v>2277</v>
      </c>
      <c r="K379" s="28" t="s">
        <v>6443</v>
      </c>
      <c r="L379" s="452">
        <v>0.35414127138519264</v>
      </c>
      <c r="M379" s="452">
        <v>0.39585872861480742</v>
      </c>
      <c r="N379" s="452">
        <v>0.25</v>
      </c>
      <c r="O379" s="387">
        <v>0.35414127138519269</v>
      </c>
      <c r="P379" s="387">
        <v>0.35414127138519269</v>
      </c>
      <c r="Q379" s="387">
        <v>0.35414127138519269</v>
      </c>
      <c r="R379" s="42">
        <v>2043</v>
      </c>
      <c r="S379" s="422">
        <v>0</v>
      </c>
      <c r="T379" s="422">
        <v>0</v>
      </c>
      <c r="U379" s="422">
        <v>0</v>
      </c>
      <c r="V379" s="422">
        <v>0</v>
      </c>
      <c r="W379" s="422">
        <v>0</v>
      </c>
      <c r="X379" s="422">
        <v>0</v>
      </c>
      <c r="Y379" s="422">
        <v>0</v>
      </c>
      <c r="Z379" s="422">
        <v>1500000</v>
      </c>
      <c r="AA379" s="422">
        <v>0</v>
      </c>
      <c r="AB379" s="422">
        <v>0</v>
      </c>
      <c r="AC379" s="296">
        <v>1500000</v>
      </c>
      <c r="AD379" s="110"/>
      <c r="AF379" s="42" t="s">
        <v>618</v>
      </c>
      <c r="AG379" s="110">
        <v>0</v>
      </c>
      <c r="AH379" s="110">
        <v>1500000</v>
      </c>
      <c r="AI379" s="42" t="s">
        <v>764</v>
      </c>
      <c r="AJ379" s="112">
        <v>0.45454545454545453</v>
      </c>
      <c r="AK379" s="112">
        <v>0.54545454545454541</v>
      </c>
      <c r="AL379" s="529">
        <v>968788.09292221093</v>
      </c>
      <c r="AM379" s="529">
        <v>0</v>
      </c>
      <c r="AN379" s="529">
        <v>0</v>
      </c>
      <c r="AO379" s="529">
        <v>0</v>
      </c>
      <c r="AP379" s="529">
        <v>0</v>
      </c>
      <c r="AQ379" s="529">
        <v>0</v>
      </c>
      <c r="AR379" s="529">
        <v>0</v>
      </c>
      <c r="AS379" s="529">
        <v>0</v>
      </c>
      <c r="AT379" s="529">
        <v>241459.95776263138</v>
      </c>
      <c r="AU379" s="529">
        <v>0</v>
      </c>
      <c r="AV379" s="529">
        <v>0</v>
      </c>
      <c r="AW379" s="529">
        <v>241459.95776263138</v>
      </c>
      <c r="AX379" s="529">
        <v>0</v>
      </c>
      <c r="AY379" s="116">
        <v>0</v>
      </c>
      <c r="AZ379" s="42"/>
      <c r="BA379" s="529">
        <v>0</v>
      </c>
      <c r="BB379" s="529">
        <v>0</v>
      </c>
      <c r="BC379" s="529">
        <v>0</v>
      </c>
      <c r="BD379" s="529">
        <v>0</v>
      </c>
      <c r="BE379" s="529">
        <v>0</v>
      </c>
      <c r="BF379" s="529">
        <v>0</v>
      </c>
      <c r="BG379" s="529">
        <v>0</v>
      </c>
      <c r="BH379" s="529">
        <v>289751.94931515766</v>
      </c>
      <c r="BI379" s="529">
        <v>0</v>
      </c>
      <c r="BJ379" s="529">
        <v>0</v>
      </c>
      <c r="BK379" s="529">
        <v>289751.94931515766</v>
      </c>
      <c r="BL379" s="42" t="s">
        <v>7188</v>
      </c>
      <c r="BM379" s="350" t="s">
        <v>7459</v>
      </c>
      <c r="BS379" s="42"/>
      <c r="BT379" s="42"/>
      <c r="BU379" s="42"/>
      <c r="BV379" s="42"/>
      <c r="BW379" s="42"/>
      <c r="BX379" s="42"/>
      <c r="BY379" s="42"/>
      <c r="BZ379" s="42"/>
      <c r="CA379" s="42"/>
      <c r="CB379" s="42"/>
      <c r="CC379" s="42"/>
      <c r="CD379" s="42"/>
      <c r="CE379" s="42"/>
      <c r="CF379" s="42"/>
    </row>
    <row r="380" spans="1:84" ht="26">
      <c r="A380" s="424" t="s">
        <v>6424</v>
      </c>
      <c r="B380" s="42" t="s">
        <v>27</v>
      </c>
      <c r="C380" s="42"/>
      <c r="D380" s="42"/>
      <c r="E380" s="42"/>
      <c r="F380" s="497" t="s">
        <v>6440</v>
      </c>
      <c r="G380" s="412" t="s">
        <v>6441</v>
      </c>
      <c r="H380" s="28" t="s">
        <v>6442</v>
      </c>
      <c r="I380" s="28" t="s">
        <v>6428</v>
      </c>
      <c r="J380" s="106" t="s">
        <v>2277</v>
      </c>
      <c r="K380" s="28" t="s">
        <v>6443</v>
      </c>
      <c r="L380" s="452">
        <v>0.35414127138519264</v>
      </c>
      <c r="M380" s="452">
        <v>0.39585872861480742</v>
      </c>
      <c r="N380" s="452">
        <v>0.25</v>
      </c>
      <c r="O380" s="387">
        <v>0.35414127138519269</v>
      </c>
      <c r="P380" s="387">
        <v>0.35414127138519269</v>
      </c>
      <c r="Q380" s="387">
        <v>0.35414127138519269</v>
      </c>
      <c r="R380" s="42">
        <v>2043</v>
      </c>
      <c r="S380" s="422">
        <v>0</v>
      </c>
      <c r="T380" s="422">
        <v>0</v>
      </c>
      <c r="U380" s="422">
        <v>0</v>
      </c>
      <c r="V380" s="422">
        <v>0</v>
      </c>
      <c r="W380" s="422">
        <v>0</v>
      </c>
      <c r="X380" s="422">
        <v>0</v>
      </c>
      <c r="Y380" s="422">
        <v>0</v>
      </c>
      <c r="Z380" s="422">
        <v>-765000</v>
      </c>
      <c r="AA380" s="422">
        <v>0</v>
      </c>
      <c r="AB380" s="422">
        <v>0</v>
      </c>
      <c r="AC380" s="296">
        <v>-765000</v>
      </c>
      <c r="AD380" s="110"/>
      <c r="AF380" s="42" t="s">
        <v>618</v>
      </c>
      <c r="AG380" s="110">
        <v>0</v>
      </c>
      <c r="AH380" s="110">
        <v>-765000</v>
      </c>
      <c r="AI380" s="42" t="s">
        <v>764</v>
      </c>
      <c r="AJ380" s="112">
        <v>0.45454545454545453</v>
      </c>
      <c r="AK380" s="112">
        <v>0.54545454545454541</v>
      </c>
      <c r="AL380" s="529">
        <v>-494081.92739032762</v>
      </c>
      <c r="AM380" s="529">
        <v>0</v>
      </c>
      <c r="AN380" s="529">
        <v>0</v>
      </c>
      <c r="AO380" s="529">
        <v>0</v>
      </c>
      <c r="AP380" s="529">
        <v>0</v>
      </c>
      <c r="AQ380" s="529">
        <v>0</v>
      </c>
      <c r="AR380" s="529">
        <v>0</v>
      </c>
      <c r="AS380" s="529">
        <v>0</v>
      </c>
      <c r="AT380" s="529">
        <v>-123144.57845894199</v>
      </c>
      <c r="AU380" s="529">
        <v>0</v>
      </c>
      <c r="AV380" s="529">
        <v>0</v>
      </c>
      <c r="AW380" s="529">
        <v>-123144.57845894199</v>
      </c>
      <c r="AX380" s="529">
        <v>0</v>
      </c>
      <c r="AY380" s="116">
        <v>0</v>
      </c>
      <c r="AZ380" s="42"/>
      <c r="BA380" s="529">
        <v>0</v>
      </c>
      <c r="BB380" s="529">
        <v>0</v>
      </c>
      <c r="BC380" s="529">
        <v>0</v>
      </c>
      <c r="BD380" s="529">
        <v>0</v>
      </c>
      <c r="BE380" s="529">
        <v>0</v>
      </c>
      <c r="BF380" s="529">
        <v>0</v>
      </c>
      <c r="BG380" s="529">
        <v>0</v>
      </c>
      <c r="BH380" s="529">
        <v>-147773.49415073037</v>
      </c>
      <c r="BI380" s="529">
        <v>0</v>
      </c>
      <c r="BJ380" s="529">
        <v>0</v>
      </c>
      <c r="BK380" s="529">
        <v>-147773.49415073037</v>
      </c>
      <c r="BL380" s="42" t="s">
        <v>7188</v>
      </c>
      <c r="BM380" s="350" t="s">
        <v>7459</v>
      </c>
      <c r="BS380" s="42"/>
      <c r="BT380" s="42"/>
      <c r="BU380" s="42"/>
      <c r="BV380" s="42"/>
      <c r="BW380" s="42"/>
      <c r="BX380" s="42"/>
      <c r="BY380" s="42"/>
      <c r="BZ380" s="42"/>
      <c r="CA380" s="42"/>
      <c r="CB380" s="42"/>
      <c r="CC380" s="42"/>
      <c r="CD380" s="42"/>
      <c r="CE380" s="42"/>
      <c r="CF380" s="42"/>
    </row>
    <row r="381" spans="1:84" ht="26">
      <c r="A381" s="424" t="s">
        <v>6424</v>
      </c>
      <c r="B381" s="42" t="s">
        <v>15</v>
      </c>
      <c r="C381" s="42"/>
      <c r="D381" s="42"/>
      <c r="E381" s="42"/>
      <c r="F381" s="513" t="s">
        <v>6444</v>
      </c>
      <c r="G381" s="412" t="s">
        <v>6445</v>
      </c>
      <c r="H381" s="28" t="s">
        <v>6442</v>
      </c>
      <c r="I381" s="28" t="s">
        <v>6428</v>
      </c>
      <c r="J381" s="106" t="s">
        <v>2277</v>
      </c>
      <c r="K381" s="28" t="s">
        <v>6446</v>
      </c>
      <c r="L381" s="452">
        <v>0.35414127138519264</v>
      </c>
      <c r="M381" s="452">
        <v>0.39585872861480742</v>
      </c>
      <c r="N381" s="452">
        <v>0.25</v>
      </c>
      <c r="O381" s="387">
        <v>0.35414127138519269</v>
      </c>
      <c r="P381" s="387">
        <v>0.35414127138519269</v>
      </c>
      <c r="Q381" s="387">
        <v>0.35414127138519269</v>
      </c>
      <c r="R381" s="42">
        <v>2043</v>
      </c>
      <c r="S381" s="422">
        <v>0</v>
      </c>
      <c r="T381" s="422">
        <v>0</v>
      </c>
      <c r="U381" s="422">
        <v>0</v>
      </c>
      <c r="V381" s="422">
        <v>0</v>
      </c>
      <c r="W381" s="422">
        <v>0</v>
      </c>
      <c r="X381" s="422">
        <v>0</v>
      </c>
      <c r="Y381" s="422">
        <v>0</v>
      </c>
      <c r="Z381" s="422">
        <v>4500000</v>
      </c>
      <c r="AA381" s="422">
        <v>0</v>
      </c>
      <c r="AB381" s="422">
        <v>0</v>
      </c>
      <c r="AC381" s="296">
        <v>4500000</v>
      </c>
      <c r="AD381" s="110"/>
      <c r="AF381" s="42" t="s">
        <v>586</v>
      </c>
      <c r="AG381" s="110">
        <v>0</v>
      </c>
      <c r="AH381" s="110">
        <v>4500000</v>
      </c>
      <c r="AI381" s="42" t="s">
        <v>764</v>
      </c>
      <c r="AJ381" s="112">
        <v>0.45454545454545453</v>
      </c>
      <c r="AK381" s="112">
        <v>0.54545454545454541</v>
      </c>
      <c r="AL381" s="529">
        <v>2906364.278766633</v>
      </c>
      <c r="AM381" s="529">
        <v>0</v>
      </c>
      <c r="AN381" s="529">
        <v>0</v>
      </c>
      <c r="AO381" s="529">
        <v>0</v>
      </c>
      <c r="AP381" s="529">
        <v>0</v>
      </c>
      <c r="AQ381" s="529">
        <v>0</v>
      </c>
      <c r="AR381" s="529">
        <v>0</v>
      </c>
      <c r="AS381" s="529">
        <v>0</v>
      </c>
      <c r="AT381" s="529">
        <v>724379.87328789418</v>
      </c>
      <c r="AU381" s="529">
        <v>0</v>
      </c>
      <c r="AV381" s="529">
        <v>0</v>
      </c>
      <c r="AW381" s="529">
        <v>724379.87328789418</v>
      </c>
      <c r="AX381" s="529">
        <v>0</v>
      </c>
      <c r="AY381" s="116">
        <v>0</v>
      </c>
      <c r="AZ381" s="42"/>
      <c r="BA381" s="529">
        <v>0</v>
      </c>
      <c r="BB381" s="529">
        <v>0</v>
      </c>
      <c r="BC381" s="529">
        <v>0</v>
      </c>
      <c r="BD381" s="529">
        <v>0</v>
      </c>
      <c r="BE381" s="529">
        <v>0</v>
      </c>
      <c r="BF381" s="529">
        <v>0</v>
      </c>
      <c r="BG381" s="529">
        <v>0</v>
      </c>
      <c r="BH381" s="529">
        <v>869255.84794547292</v>
      </c>
      <c r="BI381" s="529">
        <v>0</v>
      </c>
      <c r="BJ381" s="529">
        <v>0</v>
      </c>
      <c r="BK381" s="529">
        <v>869255.84794547292</v>
      </c>
      <c r="BL381" s="42" t="s">
        <v>7188</v>
      </c>
      <c r="BM381" s="350" t="s">
        <v>7460</v>
      </c>
      <c r="BS381" s="42"/>
      <c r="BT381" s="42"/>
      <c r="BU381" s="42"/>
      <c r="BV381" s="42"/>
      <c r="BW381" s="42"/>
      <c r="BX381" s="42"/>
      <c r="BY381" s="42"/>
      <c r="BZ381" s="42"/>
      <c r="CA381" s="42"/>
      <c r="CB381" s="42"/>
      <c r="CC381" s="42"/>
      <c r="CD381" s="42"/>
      <c r="CE381" s="42"/>
      <c r="CF381" s="42"/>
    </row>
    <row r="382" spans="1:84" ht="26">
      <c r="A382" s="424" t="s">
        <v>6424</v>
      </c>
      <c r="B382" s="42" t="s">
        <v>15</v>
      </c>
      <c r="C382" s="42"/>
      <c r="D382" s="42"/>
      <c r="E382" s="42"/>
      <c r="F382" s="514" t="s">
        <v>6444</v>
      </c>
      <c r="G382" s="412" t="s">
        <v>6445</v>
      </c>
      <c r="H382" s="28" t="s">
        <v>6442</v>
      </c>
      <c r="I382" s="28" t="s">
        <v>6428</v>
      </c>
      <c r="J382" s="106" t="s">
        <v>2277</v>
      </c>
      <c r="K382" s="28" t="s">
        <v>6446</v>
      </c>
      <c r="L382" s="452">
        <v>0.35414127138519264</v>
      </c>
      <c r="M382" s="452">
        <v>0.39585872861480742</v>
      </c>
      <c r="N382" s="452">
        <v>0.25</v>
      </c>
      <c r="O382" s="387">
        <v>0.35414127138519269</v>
      </c>
      <c r="P382" s="387">
        <v>0.35414127138519269</v>
      </c>
      <c r="Q382" s="387">
        <v>0.35414127138519269</v>
      </c>
      <c r="R382" s="42">
        <v>2043</v>
      </c>
      <c r="S382" s="422">
        <v>0</v>
      </c>
      <c r="T382" s="422">
        <v>0</v>
      </c>
      <c r="U382" s="422">
        <v>0</v>
      </c>
      <c r="V382" s="422">
        <v>0</v>
      </c>
      <c r="W382" s="422">
        <v>0</v>
      </c>
      <c r="X382" s="422">
        <v>0</v>
      </c>
      <c r="Y382" s="422">
        <v>0</v>
      </c>
      <c r="Z382" s="422">
        <v>-2295000</v>
      </c>
      <c r="AA382" s="422">
        <v>0</v>
      </c>
      <c r="AB382" s="422">
        <v>0</v>
      </c>
      <c r="AC382" s="296">
        <v>-2295000</v>
      </c>
      <c r="AD382" s="110"/>
      <c r="AF382" s="42" t="s">
        <v>586</v>
      </c>
      <c r="AG382" s="110">
        <v>0</v>
      </c>
      <c r="AH382" s="110">
        <v>-2295000</v>
      </c>
      <c r="AI382" s="42" t="s">
        <v>764</v>
      </c>
      <c r="AJ382" s="112">
        <v>0.45454545454545453</v>
      </c>
      <c r="AK382" s="112">
        <v>0.54545454545454541</v>
      </c>
      <c r="AL382" s="529">
        <v>-1482245.7821709828</v>
      </c>
      <c r="AM382" s="529">
        <v>0</v>
      </c>
      <c r="AN382" s="529">
        <v>0</v>
      </c>
      <c r="AO382" s="529">
        <v>0</v>
      </c>
      <c r="AP382" s="529">
        <v>0</v>
      </c>
      <c r="AQ382" s="529">
        <v>0</v>
      </c>
      <c r="AR382" s="529">
        <v>0</v>
      </c>
      <c r="AS382" s="529">
        <v>0</v>
      </c>
      <c r="AT382" s="529">
        <v>-369433.73537682596</v>
      </c>
      <c r="AU382" s="529">
        <v>0</v>
      </c>
      <c r="AV382" s="529">
        <v>0</v>
      </c>
      <c r="AW382" s="529">
        <v>-369433.73537682596</v>
      </c>
      <c r="AX382" s="529">
        <v>0</v>
      </c>
      <c r="AY382" s="116">
        <v>0</v>
      </c>
      <c r="AZ382" s="42"/>
      <c r="BA382" s="529">
        <v>0</v>
      </c>
      <c r="BB382" s="529">
        <v>0</v>
      </c>
      <c r="BC382" s="529">
        <v>0</v>
      </c>
      <c r="BD382" s="529">
        <v>0</v>
      </c>
      <c r="BE382" s="529">
        <v>0</v>
      </c>
      <c r="BF382" s="529">
        <v>0</v>
      </c>
      <c r="BG382" s="529">
        <v>0</v>
      </c>
      <c r="BH382" s="529">
        <v>-443320.48245219118</v>
      </c>
      <c r="BI382" s="529">
        <v>0</v>
      </c>
      <c r="BJ382" s="529">
        <v>0</v>
      </c>
      <c r="BK382" s="529">
        <v>-443320.48245219118</v>
      </c>
      <c r="BL382" s="42" t="s">
        <v>7188</v>
      </c>
      <c r="BM382" s="350" t="s">
        <v>7460</v>
      </c>
      <c r="BS382" s="42"/>
      <c r="BT382" s="42"/>
      <c r="BU382" s="42"/>
      <c r="BV382" s="42"/>
      <c r="BW382" s="42"/>
      <c r="BX382" s="42"/>
      <c r="BY382" s="42"/>
      <c r="BZ382" s="42"/>
      <c r="CA382" s="42"/>
      <c r="CB382" s="42"/>
      <c r="CC382" s="42"/>
      <c r="CD382" s="42"/>
      <c r="CE382" s="42"/>
      <c r="CF382" s="42"/>
    </row>
    <row r="383" spans="1:84" ht="39">
      <c r="A383" s="424" t="s">
        <v>6424</v>
      </c>
      <c r="B383" s="42" t="s">
        <v>6430</v>
      </c>
      <c r="C383" s="42"/>
      <c r="D383" s="42"/>
      <c r="E383" s="42"/>
      <c r="F383" s="517" t="s">
        <v>6455</v>
      </c>
      <c r="G383" s="412" t="s">
        <v>6456</v>
      </c>
      <c r="H383" s="28" t="s">
        <v>6449</v>
      </c>
      <c r="I383" s="450" t="s">
        <v>6433</v>
      </c>
      <c r="J383" s="106" t="s">
        <v>6434</v>
      </c>
      <c r="K383" s="28" t="s">
        <v>6457</v>
      </c>
      <c r="L383" s="387">
        <v>0.36382292690489271</v>
      </c>
      <c r="M383" s="387">
        <v>0.63617707309510729</v>
      </c>
      <c r="N383" s="387">
        <v>0</v>
      </c>
      <c r="O383" s="387">
        <v>0.36382292690489271</v>
      </c>
      <c r="P383" s="387">
        <v>0.36382292690489271</v>
      </c>
      <c r="Q383" s="387">
        <v>0.36382292690489271</v>
      </c>
      <c r="R383" s="448">
        <v>2043</v>
      </c>
      <c r="S383" s="455">
        <v>0</v>
      </c>
      <c r="T383" s="455">
        <v>0</v>
      </c>
      <c r="U383" s="455">
        <v>0</v>
      </c>
      <c r="V383" s="455">
        <v>0</v>
      </c>
      <c r="W383" s="455">
        <v>0</v>
      </c>
      <c r="X383" s="455">
        <v>0</v>
      </c>
      <c r="Y383" s="455">
        <v>-7650000</v>
      </c>
      <c r="Z383" s="455">
        <v>0</v>
      </c>
      <c r="AA383" s="455">
        <v>0</v>
      </c>
      <c r="AB383" s="455">
        <v>0</v>
      </c>
      <c r="AC383" s="296">
        <v>-7650000</v>
      </c>
      <c r="AD383" s="110"/>
      <c r="AF383" s="42" t="s">
        <v>625</v>
      </c>
      <c r="AG383" s="110">
        <v>0</v>
      </c>
      <c r="AH383" s="110">
        <v>-7650000</v>
      </c>
      <c r="AI383" s="42" t="s">
        <v>764</v>
      </c>
      <c r="AJ383" s="112">
        <v>0.45454545454545453</v>
      </c>
      <c r="AK383" s="112">
        <v>0.54545454545454541</v>
      </c>
      <c r="AL383" s="529">
        <v>-4866754.6091775708</v>
      </c>
      <c r="AM383" s="529">
        <v>0</v>
      </c>
      <c r="AN383" s="529">
        <v>0</v>
      </c>
      <c r="AO383" s="529">
        <v>0</v>
      </c>
      <c r="AP383" s="529">
        <v>0</v>
      </c>
      <c r="AQ383" s="529">
        <v>0</v>
      </c>
      <c r="AR383" s="529">
        <v>0</v>
      </c>
      <c r="AS383" s="529">
        <v>-1265111.5412829223</v>
      </c>
      <c r="AT383" s="529">
        <v>0</v>
      </c>
      <c r="AU383" s="529">
        <v>0</v>
      </c>
      <c r="AV383" s="529">
        <v>0</v>
      </c>
      <c r="AW383" s="529">
        <v>-1265111.5412829223</v>
      </c>
      <c r="AX383" s="529">
        <v>0</v>
      </c>
      <c r="AY383" s="116">
        <v>0</v>
      </c>
      <c r="AZ383" s="42"/>
      <c r="BA383" s="529">
        <v>0</v>
      </c>
      <c r="BB383" s="529">
        <v>0</v>
      </c>
      <c r="BC383" s="529">
        <v>0</v>
      </c>
      <c r="BD383" s="529">
        <v>0</v>
      </c>
      <c r="BE383" s="529">
        <v>0</v>
      </c>
      <c r="BF383" s="529">
        <v>0</v>
      </c>
      <c r="BG383" s="529">
        <v>-1518133.8495395067</v>
      </c>
      <c r="BH383" s="529">
        <v>0</v>
      </c>
      <c r="BI383" s="529">
        <v>0</v>
      </c>
      <c r="BJ383" s="529">
        <v>0</v>
      </c>
      <c r="BK383" s="529">
        <v>-1518133.8495395067</v>
      </c>
      <c r="BL383" s="42" t="s">
        <v>7188</v>
      </c>
      <c r="BM383" s="350" t="s">
        <v>7483</v>
      </c>
      <c r="BS383" s="42"/>
      <c r="BT383" s="42"/>
      <c r="BU383" s="42"/>
      <c r="BV383" s="42"/>
      <c r="BW383" s="42"/>
      <c r="BX383" s="42"/>
      <c r="BY383" s="42"/>
      <c r="BZ383" s="42"/>
      <c r="CA383" s="42"/>
      <c r="CB383" s="42"/>
      <c r="CC383" s="42"/>
      <c r="CD383" s="42"/>
      <c r="CE383" s="42"/>
      <c r="CF383" s="42"/>
    </row>
    <row r="384" spans="1:84" ht="39">
      <c r="A384" s="424" t="s">
        <v>6424</v>
      </c>
      <c r="B384" s="42" t="s">
        <v>6430</v>
      </c>
      <c r="C384" s="42"/>
      <c r="D384" s="42"/>
      <c r="E384" s="42"/>
      <c r="F384" s="497" t="s">
        <v>6455</v>
      </c>
      <c r="G384" s="412" t="s">
        <v>6456</v>
      </c>
      <c r="H384" s="28" t="s">
        <v>6449</v>
      </c>
      <c r="I384" s="450" t="s">
        <v>6433</v>
      </c>
      <c r="J384" s="106" t="s">
        <v>6434</v>
      </c>
      <c r="K384" s="28" t="s">
        <v>6457</v>
      </c>
      <c r="L384" s="387">
        <v>0.36382292690489271</v>
      </c>
      <c r="M384" s="387">
        <v>0.63617707309510729</v>
      </c>
      <c r="N384" s="387">
        <v>0</v>
      </c>
      <c r="O384" s="387">
        <v>0.36382292690489271</v>
      </c>
      <c r="P384" s="387">
        <v>0.36382292690489271</v>
      </c>
      <c r="Q384" s="387">
        <v>0.36382292690489271</v>
      </c>
      <c r="R384" s="448">
        <v>2043</v>
      </c>
      <c r="S384" s="455">
        <v>0</v>
      </c>
      <c r="T384" s="455">
        <v>0</v>
      </c>
      <c r="U384" s="455">
        <v>0</v>
      </c>
      <c r="V384" s="455">
        <v>0</v>
      </c>
      <c r="W384" s="455">
        <v>0</v>
      </c>
      <c r="X384" s="455">
        <v>0</v>
      </c>
      <c r="Y384" s="455">
        <v>15000000</v>
      </c>
      <c r="Z384" s="455">
        <v>0</v>
      </c>
      <c r="AA384" s="455">
        <v>0</v>
      </c>
      <c r="AB384" s="455">
        <v>0</v>
      </c>
      <c r="AC384" s="296">
        <v>15000000</v>
      </c>
      <c r="AD384" s="110"/>
      <c r="AF384" s="42" t="s">
        <v>625</v>
      </c>
      <c r="AG384" s="110">
        <v>0</v>
      </c>
      <c r="AH384" s="110">
        <v>15000000</v>
      </c>
      <c r="AI384" s="42" t="s">
        <v>764</v>
      </c>
      <c r="AJ384" s="112">
        <v>0.45454545454545453</v>
      </c>
      <c r="AK384" s="112">
        <v>0.54545454545454541</v>
      </c>
      <c r="AL384" s="529">
        <v>9542656.0964266099</v>
      </c>
      <c r="AM384" s="529">
        <v>0</v>
      </c>
      <c r="AN384" s="529">
        <v>0</v>
      </c>
      <c r="AO384" s="529">
        <v>0</v>
      </c>
      <c r="AP384" s="529">
        <v>0</v>
      </c>
      <c r="AQ384" s="529">
        <v>0</v>
      </c>
      <c r="AR384" s="529">
        <v>0</v>
      </c>
      <c r="AS384" s="529">
        <v>2480610.8652606322</v>
      </c>
      <c r="AT384" s="529">
        <v>0</v>
      </c>
      <c r="AU384" s="529">
        <v>0</v>
      </c>
      <c r="AV384" s="529">
        <v>0</v>
      </c>
      <c r="AW384" s="529">
        <v>2480610.8652606322</v>
      </c>
      <c r="AX384" s="529">
        <v>0</v>
      </c>
      <c r="AY384" s="116">
        <v>0</v>
      </c>
      <c r="AZ384" s="42"/>
      <c r="BA384" s="529">
        <v>0</v>
      </c>
      <c r="BB384" s="529">
        <v>0</v>
      </c>
      <c r="BC384" s="529">
        <v>0</v>
      </c>
      <c r="BD384" s="529">
        <v>0</v>
      </c>
      <c r="BE384" s="529">
        <v>0</v>
      </c>
      <c r="BF384" s="529">
        <v>0</v>
      </c>
      <c r="BG384" s="529">
        <v>2976733.0383127583</v>
      </c>
      <c r="BH384" s="529">
        <v>0</v>
      </c>
      <c r="BI384" s="529">
        <v>0</v>
      </c>
      <c r="BJ384" s="529">
        <v>0</v>
      </c>
      <c r="BK384" s="529">
        <v>2976733.0383127583</v>
      </c>
      <c r="BL384" s="42" t="s">
        <v>7188</v>
      </c>
      <c r="BM384" s="350" t="s">
        <v>7483</v>
      </c>
      <c r="BS384" s="42"/>
      <c r="BT384" s="42"/>
      <c r="BU384" s="42"/>
      <c r="BV384" s="42"/>
      <c r="BW384" s="42"/>
      <c r="BX384" s="42"/>
      <c r="BY384" s="42"/>
      <c r="BZ384" s="42"/>
      <c r="CA384" s="42"/>
      <c r="CB384" s="42"/>
      <c r="CC384" s="42"/>
      <c r="CD384" s="42"/>
      <c r="CE384" s="42"/>
      <c r="CF384" s="42"/>
    </row>
    <row r="385" spans="1:84" ht="39">
      <c r="A385" s="424" t="s">
        <v>6424</v>
      </c>
      <c r="B385" s="42" t="s">
        <v>6430</v>
      </c>
      <c r="C385" s="42"/>
      <c r="D385" s="42"/>
      <c r="E385" s="42"/>
      <c r="F385" s="497" t="s">
        <v>6455</v>
      </c>
      <c r="G385" s="412" t="s">
        <v>6456</v>
      </c>
      <c r="H385" s="28" t="s">
        <v>6449</v>
      </c>
      <c r="I385" s="450" t="s">
        <v>6433</v>
      </c>
      <c r="J385" s="106" t="s">
        <v>6434</v>
      </c>
      <c r="K385" s="28" t="s">
        <v>6457</v>
      </c>
      <c r="L385" s="387">
        <v>0.25649516346794937</v>
      </c>
      <c r="M385" s="387">
        <v>0.4485048365320507</v>
      </c>
      <c r="N385" s="387">
        <v>0.29499999999999998</v>
      </c>
      <c r="O385" s="387">
        <v>0.25649516346794937</v>
      </c>
      <c r="P385" s="387">
        <v>0.25649516346794937</v>
      </c>
      <c r="Q385" s="387">
        <v>0.25649516346794937</v>
      </c>
      <c r="R385" s="448">
        <v>2043</v>
      </c>
      <c r="S385" s="455">
        <v>0</v>
      </c>
      <c r="T385" s="455">
        <v>0</v>
      </c>
      <c r="U385" s="455">
        <v>0</v>
      </c>
      <c r="V385" s="455">
        <v>0</v>
      </c>
      <c r="W385" s="455">
        <v>0</v>
      </c>
      <c r="X385" s="455">
        <v>0</v>
      </c>
      <c r="Y385" s="455">
        <v>-15300000</v>
      </c>
      <c r="Z385" s="455">
        <v>0</v>
      </c>
      <c r="AA385" s="455">
        <v>0</v>
      </c>
      <c r="AB385" s="455">
        <v>0</v>
      </c>
      <c r="AC385" s="296">
        <v>-15300000</v>
      </c>
      <c r="AD385" s="110"/>
      <c r="AF385" s="42" t="s">
        <v>625</v>
      </c>
      <c r="AG385" s="110">
        <v>0</v>
      </c>
      <c r="AH385" s="110">
        <v>-15300000</v>
      </c>
      <c r="AI385" s="42" t="s">
        <v>764</v>
      </c>
      <c r="AJ385" s="112">
        <v>0.45454545454545453</v>
      </c>
      <c r="AK385" s="112">
        <v>0.54545454545454541</v>
      </c>
      <c r="AL385" s="529">
        <v>-11375623.998940375</v>
      </c>
      <c r="AM385" s="529">
        <v>0</v>
      </c>
      <c r="AN385" s="529">
        <v>0</v>
      </c>
      <c r="AO385" s="529">
        <v>0</v>
      </c>
      <c r="AP385" s="529">
        <v>0</v>
      </c>
      <c r="AQ385" s="529">
        <v>0</v>
      </c>
      <c r="AR385" s="529">
        <v>0</v>
      </c>
      <c r="AS385" s="529">
        <v>-1783807.2732089206</v>
      </c>
      <c r="AT385" s="529">
        <v>0</v>
      </c>
      <c r="AU385" s="529">
        <v>0</v>
      </c>
      <c r="AV385" s="529">
        <v>0</v>
      </c>
      <c r="AW385" s="529">
        <v>-1783807.2732089206</v>
      </c>
      <c r="AX385" s="529">
        <v>0</v>
      </c>
      <c r="AY385" s="116">
        <v>0</v>
      </c>
      <c r="AZ385" s="42"/>
      <c r="BA385" s="529">
        <v>0</v>
      </c>
      <c r="BB385" s="529">
        <v>0</v>
      </c>
      <c r="BC385" s="529">
        <v>0</v>
      </c>
      <c r="BD385" s="529">
        <v>0</v>
      </c>
      <c r="BE385" s="529">
        <v>0</v>
      </c>
      <c r="BF385" s="529">
        <v>0</v>
      </c>
      <c r="BG385" s="529">
        <v>-2140568.7278507045</v>
      </c>
      <c r="BH385" s="529">
        <v>0</v>
      </c>
      <c r="BI385" s="529">
        <v>0</v>
      </c>
      <c r="BJ385" s="529">
        <v>0</v>
      </c>
      <c r="BK385" s="529">
        <v>-2140568.7278507045</v>
      </c>
      <c r="BL385" s="42" t="s">
        <v>7188</v>
      </c>
      <c r="BM385" s="350" t="s">
        <v>7435</v>
      </c>
      <c r="BS385" s="42"/>
      <c r="BT385" s="42"/>
      <c r="BU385" s="42"/>
      <c r="BV385" s="42"/>
      <c r="BW385" s="42"/>
      <c r="BX385" s="42"/>
      <c r="BY385" s="42"/>
      <c r="BZ385" s="42"/>
      <c r="CA385" s="42"/>
      <c r="CB385" s="42"/>
      <c r="CC385" s="42"/>
      <c r="CD385" s="42"/>
      <c r="CE385" s="42"/>
      <c r="CF385" s="42"/>
    </row>
    <row r="386" spans="1:84" ht="39">
      <c r="A386" s="424" t="s">
        <v>6424</v>
      </c>
      <c r="B386" s="42" t="s">
        <v>6430</v>
      </c>
      <c r="C386" s="42"/>
      <c r="D386" s="42"/>
      <c r="E386" s="42"/>
      <c r="F386" s="497" t="s">
        <v>6455</v>
      </c>
      <c r="G386" s="412" t="s">
        <v>6456</v>
      </c>
      <c r="H386" s="28" t="s">
        <v>6449</v>
      </c>
      <c r="I386" s="450" t="s">
        <v>6433</v>
      </c>
      <c r="J386" s="106" t="s">
        <v>6434</v>
      </c>
      <c r="K386" s="28" t="s">
        <v>6457</v>
      </c>
      <c r="L386" s="387">
        <v>0.25649516346794937</v>
      </c>
      <c r="M386" s="387">
        <v>0.4485048365320507</v>
      </c>
      <c r="N386" s="387">
        <v>0.29499999999999998</v>
      </c>
      <c r="O386" s="387">
        <v>0.25649516346794937</v>
      </c>
      <c r="P386" s="387">
        <v>0.25649516346794937</v>
      </c>
      <c r="Q386" s="387">
        <v>0.25649516346794937</v>
      </c>
      <c r="R386" s="448">
        <v>2043</v>
      </c>
      <c r="S386" s="455">
        <v>0</v>
      </c>
      <c r="T386" s="455">
        <v>0</v>
      </c>
      <c r="U386" s="455">
        <v>0</v>
      </c>
      <c r="V386" s="455">
        <v>0</v>
      </c>
      <c r="W386" s="455">
        <v>0</v>
      </c>
      <c r="X386" s="455">
        <v>0</v>
      </c>
      <c r="Y386" s="455">
        <v>30000000</v>
      </c>
      <c r="Z386" s="455">
        <v>0</v>
      </c>
      <c r="AA386" s="455">
        <v>0</v>
      </c>
      <c r="AB386" s="455">
        <v>0</v>
      </c>
      <c r="AC386" s="296">
        <v>30000000</v>
      </c>
      <c r="AD386" s="110"/>
      <c r="AF386" s="42" t="s">
        <v>625</v>
      </c>
      <c r="AG386" s="110">
        <v>0</v>
      </c>
      <c r="AH386" s="110">
        <v>30000000</v>
      </c>
      <c r="AI386" s="42" t="s">
        <v>764</v>
      </c>
      <c r="AJ386" s="112">
        <v>0.45454545454545453</v>
      </c>
      <c r="AK386" s="112">
        <v>0.54545454545454541</v>
      </c>
      <c r="AL386" s="529">
        <v>22305145.095961522</v>
      </c>
      <c r="AM386" s="529">
        <v>0</v>
      </c>
      <c r="AN386" s="529">
        <v>0</v>
      </c>
      <c r="AO386" s="529">
        <v>0</v>
      </c>
      <c r="AP386" s="529">
        <v>0</v>
      </c>
      <c r="AQ386" s="529">
        <v>0</v>
      </c>
      <c r="AR386" s="529">
        <v>0</v>
      </c>
      <c r="AS386" s="529">
        <v>3497661.3200174915</v>
      </c>
      <c r="AT386" s="529">
        <v>0</v>
      </c>
      <c r="AU386" s="529">
        <v>0</v>
      </c>
      <c r="AV386" s="529">
        <v>0</v>
      </c>
      <c r="AW386" s="529">
        <v>3497661.3200174915</v>
      </c>
      <c r="AX386" s="529">
        <v>0</v>
      </c>
      <c r="AY386" s="116">
        <v>0</v>
      </c>
      <c r="AZ386" s="42"/>
      <c r="BA386" s="529">
        <v>0</v>
      </c>
      <c r="BB386" s="529">
        <v>0</v>
      </c>
      <c r="BC386" s="529">
        <v>0</v>
      </c>
      <c r="BD386" s="529">
        <v>0</v>
      </c>
      <c r="BE386" s="529">
        <v>0</v>
      </c>
      <c r="BF386" s="529">
        <v>0</v>
      </c>
      <c r="BG386" s="529">
        <v>4197193.5840209899</v>
      </c>
      <c r="BH386" s="529">
        <v>0</v>
      </c>
      <c r="BI386" s="529">
        <v>0</v>
      </c>
      <c r="BJ386" s="529">
        <v>0</v>
      </c>
      <c r="BK386" s="529">
        <v>4197193.5840209899</v>
      </c>
      <c r="BL386" s="42" t="s">
        <v>7188</v>
      </c>
      <c r="BM386" s="350" t="s">
        <v>7435</v>
      </c>
      <c r="BS386" s="42"/>
      <c r="BT386" s="42"/>
      <c r="BU386" s="42"/>
      <c r="BV386" s="42"/>
      <c r="BW386" s="42"/>
      <c r="BX386" s="42"/>
      <c r="BY386" s="42"/>
      <c r="BZ386" s="42"/>
      <c r="CA386" s="42"/>
      <c r="CB386" s="42"/>
      <c r="CC386" s="42"/>
      <c r="CD386" s="42"/>
      <c r="CE386" s="42"/>
      <c r="CF386" s="42"/>
    </row>
    <row r="387" spans="1:84" ht="39">
      <c r="A387" s="424" t="s">
        <v>6424</v>
      </c>
      <c r="B387" s="42" t="s">
        <v>6430</v>
      </c>
      <c r="C387" s="42"/>
      <c r="D387" s="42"/>
      <c r="E387" s="42"/>
      <c r="F387" s="497" t="s">
        <v>6455</v>
      </c>
      <c r="G387" s="28" t="s">
        <v>6456</v>
      </c>
      <c r="H387" s="28" t="s">
        <v>6449</v>
      </c>
      <c r="I387" s="450" t="s">
        <v>6433</v>
      </c>
      <c r="J387" s="106" t="s">
        <v>6434</v>
      </c>
      <c r="K387" s="28" t="s">
        <v>6457</v>
      </c>
      <c r="L387" s="387">
        <v>0.36382292690489271</v>
      </c>
      <c r="M387" s="387">
        <v>0.63617707309510729</v>
      </c>
      <c r="N387" s="387">
        <v>0</v>
      </c>
      <c r="O387" s="387">
        <v>0.36382292690489271</v>
      </c>
      <c r="P387" s="387">
        <v>0.36382292690489271</v>
      </c>
      <c r="Q387" s="387">
        <v>0.36382292690489271</v>
      </c>
      <c r="R387" s="448">
        <v>2043</v>
      </c>
      <c r="S387" s="455">
        <v>0</v>
      </c>
      <c r="T387" s="455">
        <v>0</v>
      </c>
      <c r="U387" s="455">
        <v>0</v>
      </c>
      <c r="V387" s="455">
        <v>-2550000</v>
      </c>
      <c r="W387" s="455">
        <v>0</v>
      </c>
      <c r="X387" s="455">
        <v>0</v>
      </c>
      <c r="Y387" s="455">
        <v>0</v>
      </c>
      <c r="Z387" s="455">
        <v>0</v>
      </c>
      <c r="AA387" s="455">
        <v>0</v>
      </c>
      <c r="AB387" s="455">
        <v>0</v>
      </c>
      <c r="AC387" s="296">
        <v>-2550000</v>
      </c>
      <c r="AD387" s="110"/>
      <c r="AF387" s="42" t="s">
        <v>625</v>
      </c>
      <c r="AG387" s="110">
        <v>0</v>
      </c>
      <c r="AH387" s="110">
        <v>-2550000</v>
      </c>
      <c r="AI387" s="42" t="s">
        <v>764</v>
      </c>
      <c r="AJ387" s="112">
        <v>0.45454545454545453</v>
      </c>
      <c r="AK387" s="112">
        <v>0.54545454545454541</v>
      </c>
      <c r="AL387" s="529">
        <v>-1622251.5363925237</v>
      </c>
      <c r="AM387" s="529">
        <v>0</v>
      </c>
      <c r="AN387" s="529">
        <v>0</v>
      </c>
      <c r="AO387" s="529">
        <v>0</v>
      </c>
      <c r="AP387" s="529">
        <v>-421703.84709430748</v>
      </c>
      <c r="AQ387" s="529">
        <v>0</v>
      </c>
      <c r="AR387" s="529">
        <v>0</v>
      </c>
      <c r="AS387" s="529">
        <v>0</v>
      </c>
      <c r="AT387" s="529">
        <v>0</v>
      </c>
      <c r="AU387" s="529">
        <v>0</v>
      </c>
      <c r="AV387" s="529">
        <v>0</v>
      </c>
      <c r="AW387" s="529">
        <v>-421703.84709430748</v>
      </c>
      <c r="AX387" s="529">
        <v>0</v>
      </c>
      <c r="AY387" s="116">
        <v>0</v>
      </c>
      <c r="AZ387" s="42"/>
      <c r="BA387" s="529">
        <v>0</v>
      </c>
      <c r="BB387" s="529">
        <v>0</v>
      </c>
      <c r="BC387" s="529">
        <v>0</v>
      </c>
      <c r="BD387" s="529">
        <v>-506044.6165131689</v>
      </c>
      <c r="BE387" s="529">
        <v>0</v>
      </c>
      <c r="BF387" s="529">
        <v>0</v>
      </c>
      <c r="BG387" s="529">
        <v>0</v>
      </c>
      <c r="BH387" s="529">
        <v>0</v>
      </c>
      <c r="BI387" s="529">
        <v>0</v>
      </c>
      <c r="BJ387" s="529">
        <v>0</v>
      </c>
      <c r="BK387" s="529">
        <v>-506044.6165131689</v>
      </c>
      <c r="BL387" s="42" t="s">
        <v>7188</v>
      </c>
      <c r="BM387" s="350" t="s">
        <v>7483</v>
      </c>
      <c r="BS387" s="42"/>
      <c r="BT387" s="42"/>
      <c r="BU387" s="42"/>
      <c r="BV387" s="42"/>
      <c r="BW387" s="42"/>
      <c r="BX387" s="42"/>
      <c r="BY387" s="42"/>
      <c r="BZ387" s="42"/>
      <c r="CA387" s="42"/>
      <c r="CB387" s="42"/>
      <c r="CC387" s="42"/>
      <c r="CD387" s="42"/>
      <c r="CE387" s="42"/>
      <c r="CF387" s="42"/>
    </row>
    <row r="388" spans="1:84" ht="39">
      <c r="A388" s="424" t="s">
        <v>6424</v>
      </c>
      <c r="B388" s="42" t="s">
        <v>6430</v>
      </c>
      <c r="C388" s="42"/>
      <c r="D388" s="42"/>
      <c r="E388" s="42"/>
      <c r="F388" s="497" t="s">
        <v>6455</v>
      </c>
      <c r="G388" s="412" t="s">
        <v>6456</v>
      </c>
      <c r="H388" s="28" t="s">
        <v>6449</v>
      </c>
      <c r="I388" s="450" t="s">
        <v>6433</v>
      </c>
      <c r="J388" s="106" t="s">
        <v>6434</v>
      </c>
      <c r="K388" s="28" t="s">
        <v>6457</v>
      </c>
      <c r="L388" s="387">
        <v>0.36382292690489271</v>
      </c>
      <c r="M388" s="387">
        <v>0.63617707309510729</v>
      </c>
      <c r="N388" s="387">
        <v>0</v>
      </c>
      <c r="O388" s="387">
        <v>0.36382292690489271</v>
      </c>
      <c r="P388" s="387">
        <v>0.36382292690489271</v>
      </c>
      <c r="Q388" s="387">
        <v>0.36382292690489271</v>
      </c>
      <c r="R388" s="448">
        <v>2043</v>
      </c>
      <c r="S388" s="455">
        <v>0</v>
      </c>
      <c r="T388" s="455">
        <v>0</v>
      </c>
      <c r="U388" s="455">
        <v>0</v>
      </c>
      <c r="V388" s="455">
        <v>5000000</v>
      </c>
      <c r="W388" s="455">
        <v>0</v>
      </c>
      <c r="X388" s="455">
        <v>0</v>
      </c>
      <c r="Y388" s="455">
        <v>0</v>
      </c>
      <c r="Z388" s="455">
        <v>0</v>
      </c>
      <c r="AA388" s="455">
        <v>0</v>
      </c>
      <c r="AB388" s="455">
        <v>0</v>
      </c>
      <c r="AC388" s="296">
        <v>5000000</v>
      </c>
      <c r="AD388" s="110"/>
      <c r="AF388" s="42" t="s">
        <v>625</v>
      </c>
      <c r="AG388" s="110">
        <v>0</v>
      </c>
      <c r="AH388" s="110">
        <v>5000000</v>
      </c>
      <c r="AI388" s="42" t="s">
        <v>764</v>
      </c>
      <c r="AJ388" s="112">
        <v>0.45454545454545453</v>
      </c>
      <c r="AK388" s="112">
        <v>0.54545454545454541</v>
      </c>
      <c r="AL388" s="529">
        <v>3180885.3654755363</v>
      </c>
      <c r="AM388" s="529">
        <v>0</v>
      </c>
      <c r="AN388" s="529">
        <v>0</v>
      </c>
      <c r="AO388" s="529">
        <v>0</v>
      </c>
      <c r="AP388" s="529">
        <v>826870.28842021059</v>
      </c>
      <c r="AQ388" s="529">
        <v>0</v>
      </c>
      <c r="AR388" s="529">
        <v>0</v>
      </c>
      <c r="AS388" s="529">
        <v>0</v>
      </c>
      <c r="AT388" s="529">
        <v>0</v>
      </c>
      <c r="AU388" s="529">
        <v>0</v>
      </c>
      <c r="AV388" s="529">
        <v>0</v>
      </c>
      <c r="AW388" s="529">
        <v>826870.28842021059</v>
      </c>
      <c r="AX388" s="529">
        <v>0</v>
      </c>
      <c r="AY388" s="116">
        <v>0</v>
      </c>
      <c r="AZ388" s="42"/>
      <c r="BA388" s="529">
        <v>0</v>
      </c>
      <c r="BB388" s="529">
        <v>0</v>
      </c>
      <c r="BC388" s="529">
        <v>0</v>
      </c>
      <c r="BD388" s="529">
        <v>992244.34610425273</v>
      </c>
      <c r="BE388" s="529">
        <v>0</v>
      </c>
      <c r="BF388" s="529">
        <v>0</v>
      </c>
      <c r="BG388" s="529">
        <v>0</v>
      </c>
      <c r="BH388" s="529">
        <v>0</v>
      </c>
      <c r="BI388" s="529">
        <v>0</v>
      </c>
      <c r="BJ388" s="529">
        <v>0</v>
      </c>
      <c r="BK388" s="529">
        <v>992244.34610425273</v>
      </c>
      <c r="BL388" s="42" t="s">
        <v>7188</v>
      </c>
      <c r="BM388" s="350" t="s">
        <v>7483</v>
      </c>
      <c r="BS388" s="42"/>
      <c r="BT388" s="42"/>
      <c r="BU388" s="42"/>
      <c r="BV388" s="42"/>
      <c r="BW388" s="42"/>
      <c r="BX388" s="42"/>
      <c r="BY388" s="42"/>
      <c r="BZ388" s="42"/>
      <c r="CA388" s="42"/>
      <c r="CB388" s="42"/>
      <c r="CC388" s="42"/>
      <c r="CD388" s="42"/>
      <c r="CE388" s="42"/>
      <c r="CF388" s="42"/>
    </row>
    <row r="389" spans="1:84" ht="39">
      <c r="A389" s="424" t="s">
        <v>6424</v>
      </c>
      <c r="B389" s="424" t="s">
        <v>6430</v>
      </c>
      <c r="C389" s="424"/>
      <c r="D389" s="424"/>
      <c r="E389" s="424"/>
      <c r="F389" s="497" t="s">
        <v>6514</v>
      </c>
      <c r="G389" s="28" t="s">
        <v>6515</v>
      </c>
      <c r="H389" s="28" t="s">
        <v>1934</v>
      </c>
      <c r="I389" s="450" t="s">
        <v>6433</v>
      </c>
      <c r="J389" s="106" t="s">
        <v>6434</v>
      </c>
      <c r="K389" s="28" t="s">
        <v>6435</v>
      </c>
      <c r="L389" s="387"/>
      <c r="M389" s="387"/>
      <c r="N389" s="387"/>
      <c r="O389" s="449">
        <v>0</v>
      </c>
      <c r="P389" s="449">
        <v>0</v>
      </c>
      <c r="Q389" s="387">
        <v>0.28599999999999998</v>
      </c>
      <c r="R389" s="42">
        <v>2043</v>
      </c>
      <c r="S389" s="388">
        <v>-1545300.0000000002</v>
      </c>
      <c r="T389" s="388">
        <v>-5228265</v>
      </c>
      <c r="U389" s="388">
        <v>-23372435.856000002</v>
      </c>
      <c r="V389" s="388">
        <v>0</v>
      </c>
      <c r="W389" s="388">
        <v>0</v>
      </c>
      <c r="X389" s="388">
        <v>-15032953.743671214</v>
      </c>
      <c r="Y389" s="388">
        <v>-15219284.464667607</v>
      </c>
      <c r="Z389" s="388">
        <v>-6775547.7923078183</v>
      </c>
      <c r="AA389" s="388">
        <v>0</v>
      </c>
      <c r="AB389" s="388">
        <v>0</v>
      </c>
      <c r="AC389" s="296">
        <v>-67173786.856646642</v>
      </c>
      <c r="AD389" s="110"/>
      <c r="AF389" s="42" t="s">
        <v>608</v>
      </c>
      <c r="AG389" s="110">
        <v>0</v>
      </c>
      <c r="AH389" s="110">
        <v>-67173786.856646642</v>
      </c>
      <c r="AI389" s="42" t="s">
        <v>765</v>
      </c>
      <c r="AJ389" s="112">
        <v>0.45454545454545453</v>
      </c>
      <c r="AK389" s="112">
        <v>0.54545454545454541</v>
      </c>
      <c r="AL389" s="529">
        <v>-47962083.815645702</v>
      </c>
      <c r="AM389" s="529">
        <v>-200889</v>
      </c>
      <c r="AN389" s="529">
        <v>-679674.44999999984</v>
      </c>
      <c r="AO389" s="529">
        <v>-3038416.6612799997</v>
      </c>
      <c r="AP389" s="529">
        <v>0</v>
      </c>
      <c r="AQ389" s="529">
        <v>0</v>
      </c>
      <c r="AR389" s="529">
        <v>-1954283.9866772578</v>
      </c>
      <c r="AS389" s="529">
        <v>-1978506.9804067889</v>
      </c>
      <c r="AT389" s="529">
        <v>-880821.21300001629</v>
      </c>
      <c r="AU389" s="529">
        <v>0</v>
      </c>
      <c r="AV389" s="529">
        <v>0</v>
      </c>
      <c r="AW389" s="529">
        <v>-8732592.2913640626</v>
      </c>
      <c r="AX389" s="529">
        <v>0</v>
      </c>
      <c r="AY389" s="116">
        <v>0</v>
      </c>
      <c r="AZ389" s="42"/>
      <c r="BA389" s="529">
        <v>-241066.80000000002</v>
      </c>
      <c r="BB389" s="529">
        <v>-815609.33999999985</v>
      </c>
      <c r="BC389" s="529">
        <v>-3646099.9935359997</v>
      </c>
      <c r="BD389" s="529">
        <v>0</v>
      </c>
      <c r="BE389" s="529">
        <v>0</v>
      </c>
      <c r="BF389" s="529">
        <v>-2345140.7840127093</v>
      </c>
      <c r="BG389" s="529">
        <v>-2374208.3764881464</v>
      </c>
      <c r="BH389" s="529">
        <v>-1056985.4556000195</v>
      </c>
      <c r="BI389" s="529">
        <v>0</v>
      </c>
      <c r="BJ389" s="529">
        <v>0</v>
      </c>
      <c r="BK389" s="529">
        <v>-10479110.749636874</v>
      </c>
      <c r="BL389" s="42" t="s">
        <v>7188</v>
      </c>
      <c r="BM389" s="350" t="s">
        <v>7484</v>
      </c>
      <c r="BS389" s="42"/>
      <c r="BT389" s="42"/>
      <c r="BU389" s="42"/>
      <c r="BV389" s="42"/>
      <c r="BW389" s="42"/>
      <c r="BX389" s="42"/>
      <c r="BY389" s="42"/>
      <c r="BZ389" s="42"/>
      <c r="CA389" s="42"/>
      <c r="CB389" s="42"/>
      <c r="CC389" s="42"/>
      <c r="CD389" s="42"/>
      <c r="CE389" s="42"/>
      <c r="CF389" s="42"/>
    </row>
    <row r="390" spans="1:84" ht="39">
      <c r="A390" s="424" t="s">
        <v>6424</v>
      </c>
      <c r="B390" s="42" t="s">
        <v>6430</v>
      </c>
      <c r="C390" s="42"/>
      <c r="D390" s="42"/>
      <c r="E390" s="42"/>
      <c r="F390" s="497" t="s">
        <v>6514</v>
      </c>
      <c r="G390" s="412" t="s">
        <v>6515</v>
      </c>
      <c r="H390" s="28" t="s">
        <v>1934</v>
      </c>
      <c r="I390" s="450" t="s">
        <v>6433</v>
      </c>
      <c r="J390" s="106" t="s">
        <v>6434</v>
      </c>
      <c r="K390" s="28" t="s">
        <v>6435</v>
      </c>
      <c r="L390" s="387"/>
      <c r="M390" s="387"/>
      <c r="N390" s="387"/>
      <c r="O390" s="387"/>
      <c r="P390" s="387"/>
      <c r="Q390" s="387">
        <v>0.28599999999999998</v>
      </c>
      <c r="R390" s="42">
        <v>2043</v>
      </c>
      <c r="S390" s="388">
        <v>3030000.0000000005</v>
      </c>
      <c r="T390" s="388">
        <v>10251500</v>
      </c>
      <c r="U390" s="388">
        <v>45828305.600000001</v>
      </c>
      <c r="V390" s="388">
        <v>0</v>
      </c>
      <c r="W390" s="388">
        <v>0</v>
      </c>
      <c r="X390" s="388">
        <v>29476379.889551401</v>
      </c>
      <c r="Y390" s="388">
        <v>29841734.244446289</v>
      </c>
      <c r="Z390" s="388">
        <v>13285387.828054545</v>
      </c>
      <c r="AA390" s="388">
        <v>0</v>
      </c>
      <c r="AB390" s="388">
        <v>0</v>
      </c>
      <c r="AC390" s="296">
        <v>131713307.56205224</v>
      </c>
      <c r="AD390" s="110"/>
      <c r="AF390" s="42" t="s">
        <v>608</v>
      </c>
      <c r="AG390" s="110">
        <v>0</v>
      </c>
      <c r="AH390" s="110">
        <v>131713307.56205224</v>
      </c>
      <c r="AI390" s="42" t="s">
        <v>765</v>
      </c>
      <c r="AJ390" s="112">
        <v>0.45454545454545453</v>
      </c>
      <c r="AK390" s="112">
        <v>0.54545454545454541</v>
      </c>
      <c r="AL390" s="529">
        <v>94043301.599305287</v>
      </c>
      <c r="AM390" s="529">
        <v>393900.00000000006</v>
      </c>
      <c r="AN390" s="529">
        <v>1332694.9999999998</v>
      </c>
      <c r="AO390" s="529">
        <v>5957679.7279999992</v>
      </c>
      <c r="AP390" s="529">
        <v>0</v>
      </c>
      <c r="AQ390" s="529">
        <v>0</v>
      </c>
      <c r="AR390" s="529">
        <v>3831929.385641682</v>
      </c>
      <c r="AS390" s="529">
        <v>3879425.4517780165</v>
      </c>
      <c r="AT390" s="529">
        <v>1727100.4176470907</v>
      </c>
      <c r="AU390" s="529">
        <v>0</v>
      </c>
      <c r="AV390" s="529">
        <v>0</v>
      </c>
      <c r="AW390" s="529">
        <v>17122729.98306679</v>
      </c>
      <c r="AX390" s="529">
        <v>0</v>
      </c>
      <c r="AY390" s="116">
        <v>0</v>
      </c>
      <c r="AZ390" s="42"/>
      <c r="BA390" s="529">
        <v>472680</v>
      </c>
      <c r="BB390" s="529">
        <v>1599233.9999999995</v>
      </c>
      <c r="BC390" s="529">
        <v>7149215.6735999994</v>
      </c>
      <c r="BD390" s="529">
        <v>0</v>
      </c>
      <c r="BE390" s="529">
        <v>0</v>
      </c>
      <c r="BF390" s="529">
        <v>4598315.2627700185</v>
      </c>
      <c r="BG390" s="529">
        <v>4655310.54213362</v>
      </c>
      <c r="BH390" s="529">
        <v>2072520.5011765088</v>
      </c>
      <c r="BI390" s="529">
        <v>0</v>
      </c>
      <c r="BJ390" s="529">
        <v>0</v>
      </c>
      <c r="BK390" s="529">
        <v>20547275.979680147</v>
      </c>
      <c r="BL390" s="42" t="s">
        <v>7188</v>
      </c>
      <c r="BM390" s="350" t="s">
        <v>7484</v>
      </c>
      <c r="BS390" s="42"/>
      <c r="BT390" s="42"/>
      <c r="BU390" s="42"/>
      <c r="BV390" s="42"/>
      <c r="BW390" s="42"/>
      <c r="BX390" s="42"/>
      <c r="BY390" s="42"/>
      <c r="BZ390" s="42"/>
      <c r="CA390" s="42"/>
      <c r="CB390" s="42"/>
      <c r="CC390" s="42"/>
      <c r="CD390" s="42"/>
      <c r="CE390" s="42"/>
      <c r="CF390" s="42"/>
    </row>
    <row r="391" spans="1:84" ht="50">
      <c r="A391" s="424" t="s">
        <v>6424</v>
      </c>
      <c r="B391" s="424" t="s">
        <v>15</v>
      </c>
      <c r="C391" s="424"/>
      <c r="D391" s="424"/>
      <c r="E391" s="424"/>
      <c r="F391" s="517" t="s">
        <v>6516</v>
      </c>
      <c r="G391" s="28" t="s">
        <v>6517</v>
      </c>
      <c r="H391" s="28" t="s">
        <v>1934</v>
      </c>
      <c r="I391" s="28" t="s">
        <v>6428</v>
      </c>
      <c r="J391" s="106" t="s">
        <v>2277</v>
      </c>
      <c r="K391" s="28" t="s">
        <v>6465</v>
      </c>
      <c r="L391" s="387"/>
      <c r="M391" s="387"/>
      <c r="N391" s="387"/>
      <c r="O391" s="449">
        <v>0</v>
      </c>
      <c r="P391" s="449">
        <v>0</v>
      </c>
      <c r="Q391" s="387">
        <v>0.312</v>
      </c>
      <c r="R391" s="42">
        <v>2043</v>
      </c>
      <c r="S391" s="388">
        <v>-2040000</v>
      </c>
      <c r="T391" s="388">
        <v>-3060000</v>
      </c>
      <c r="U391" s="388">
        <v>-3570000</v>
      </c>
      <c r="V391" s="388">
        <v>-3570000</v>
      </c>
      <c r="W391" s="388">
        <v>-3060000</v>
      </c>
      <c r="X391" s="388">
        <v>0</v>
      </c>
      <c r="Y391" s="388">
        <v>0</v>
      </c>
      <c r="Z391" s="388">
        <v>0</v>
      </c>
      <c r="AA391" s="388">
        <v>0</v>
      </c>
      <c r="AB391" s="388">
        <v>0</v>
      </c>
      <c r="AC391" s="296">
        <v>-15300000</v>
      </c>
      <c r="AD391" s="110"/>
      <c r="AF391" s="42" t="s">
        <v>576</v>
      </c>
      <c r="AG391" s="110">
        <v>0</v>
      </c>
      <c r="AH391" s="110">
        <v>-15300000</v>
      </c>
      <c r="AI391" s="42" t="s">
        <v>765</v>
      </c>
      <c r="AJ391" s="112">
        <v>0.45454545454545453</v>
      </c>
      <c r="AK391" s="112">
        <v>0.54545454545454541</v>
      </c>
      <c r="AL391" s="529">
        <v>-10526400</v>
      </c>
      <c r="AM391" s="529">
        <v>-289309.09090909088</v>
      </c>
      <c r="AN391" s="529">
        <v>-433963.63636363635</v>
      </c>
      <c r="AO391" s="529">
        <v>-506290.90909090906</v>
      </c>
      <c r="AP391" s="529">
        <v>-506290.90909090906</v>
      </c>
      <c r="AQ391" s="529">
        <v>-433963.63636363635</v>
      </c>
      <c r="AR391" s="529">
        <v>0</v>
      </c>
      <c r="AS391" s="529">
        <v>0</v>
      </c>
      <c r="AT391" s="529">
        <v>0</v>
      </c>
      <c r="AU391" s="529">
        <v>0</v>
      </c>
      <c r="AV391" s="529">
        <v>0</v>
      </c>
      <c r="AW391" s="529">
        <v>-2169818.1818181816</v>
      </c>
      <c r="AX391" s="529">
        <v>0</v>
      </c>
      <c r="AY391" s="116">
        <v>0</v>
      </c>
      <c r="AZ391" s="42"/>
      <c r="BA391" s="529">
        <v>-347170.90909090906</v>
      </c>
      <c r="BB391" s="529">
        <v>-520756.36363636359</v>
      </c>
      <c r="BC391" s="529">
        <v>-607549.09090909082</v>
      </c>
      <c r="BD391" s="529">
        <v>-607549.09090909082</v>
      </c>
      <c r="BE391" s="529">
        <v>-520756.36363636359</v>
      </c>
      <c r="BF391" s="529">
        <v>0</v>
      </c>
      <c r="BG391" s="529">
        <v>0</v>
      </c>
      <c r="BH391" s="529">
        <v>0</v>
      </c>
      <c r="BI391" s="529">
        <v>0</v>
      </c>
      <c r="BJ391" s="529">
        <v>0</v>
      </c>
      <c r="BK391" s="529">
        <v>-2603781.8181818179</v>
      </c>
      <c r="BL391" s="42" t="s">
        <v>7188</v>
      </c>
      <c r="BM391" s="350" t="s">
        <v>7485</v>
      </c>
      <c r="BS391" s="42"/>
      <c r="BT391" s="42"/>
      <c r="BU391" s="42"/>
      <c r="BV391" s="42"/>
      <c r="BW391" s="42"/>
      <c r="BX391" s="42"/>
      <c r="BY391" s="42"/>
      <c r="BZ391" s="42"/>
      <c r="CA391" s="42"/>
      <c r="CB391" s="42"/>
      <c r="CC391" s="42"/>
      <c r="CD391" s="42"/>
      <c r="CE391" s="42"/>
      <c r="CF391" s="42"/>
    </row>
    <row r="392" spans="1:84" ht="50">
      <c r="A392" s="424" t="s">
        <v>6424</v>
      </c>
      <c r="B392" s="42" t="s">
        <v>15</v>
      </c>
      <c r="C392" s="42"/>
      <c r="D392" s="42"/>
      <c r="E392" s="42"/>
      <c r="F392" s="497" t="s">
        <v>6516</v>
      </c>
      <c r="G392" s="412" t="s">
        <v>6517</v>
      </c>
      <c r="H392" s="28" t="s">
        <v>1934</v>
      </c>
      <c r="I392" s="28" t="s">
        <v>6428</v>
      </c>
      <c r="J392" s="106" t="s">
        <v>2277</v>
      </c>
      <c r="K392" s="28" t="s">
        <v>6465</v>
      </c>
      <c r="L392" s="387"/>
      <c r="M392" s="387"/>
      <c r="N392" s="387"/>
      <c r="O392" s="387"/>
      <c r="P392" s="387"/>
      <c r="Q392" s="387">
        <v>0.312</v>
      </c>
      <c r="R392" s="42">
        <v>2043</v>
      </c>
      <c r="S392" s="388">
        <v>4000000</v>
      </c>
      <c r="T392" s="388">
        <v>6000000</v>
      </c>
      <c r="U392" s="388">
        <v>7000000</v>
      </c>
      <c r="V392" s="388">
        <v>7000000</v>
      </c>
      <c r="W392" s="388">
        <v>6000000</v>
      </c>
      <c r="X392" s="388">
        <v>0</v>
      </c>
      <c r="Y392" s="388">
        <v>0</v>
      </c>
      <c r="Z392" s="388">
        <v>0</v>
      </c>
      <c r="AA392" s="388">
        <v>0</v>
      </c>
      <c r="AB392" s="388">
        <v>0</v>
      </c>
      <c r="AC392" s="296">
        <v>30000000</v>
      </c>
      <c r="AD392" s="110"/>
      <c r="AF392" s="42" t="s">
        <v>576</v>
      </c>
      <c r="AG392" s="110">
        <v>0</v>
      </c>
      <c r="AH392" s="110">
        <v>30000000</v>
      </c>
      <c r="AI392" s="42" t="s">
        <v>765</v>
      </c>
      <c r="AJ392" s="112">
        <v>0.45454545454545453</v>
      </c>
      <c r="AK392" s="112">
        <v>0.54545454545454541</v>
      </c>
      <c r="AL392" s="529">
        <v>20640000</v>
      </c>
      <c r="AM392" s="529">
        <v>567272.72727272729</v>
      </c>
      <c r="AN392" s="529">
        <v>850909.09090909082</v>
      </c>
      <c r="AO392" s="529">
        <v>992727.27272727271</v>
      </c>
      <c r="AP392" s="529">
        <v>992727.27272727271</v>
      </c>
      <c r="AQ392" s="529">
        <v>850909.09090909082</v>
      </c>
      <c r="AR392" s="529">
        <v>0</v>
      </c>
      <c r="AS392" s="529">
        <v>0</v>
      </c>
      <c r="AT392" s="529">
        <v>0</v>
      </c>
      <c r="AU392" s="529">
        <v>0</v>
      </c>
      <c r="AV392" s="529">
        <v>0</v>
      </c>
      <c r="AW392" s="529">
        <v>4254545.4545454541</v>
      </c>
      <c r="AX392" s="529">
        <v>0</v>
      </c>
      <c r="AY392" s="116">
        <v>0</v>
      </c>
      <c r="AZ392" s="42"/>
      <c r="BA392" s="529">
        <v>680727.27272727271</v>
      </c>
      <c r="BB392" s="529">
        <v>1021090.9090909091</v>
      </c>
      <c r="BC392" s="529">
        <v>1191272.7272727273</v>
      </c>
      <c r="BD392" s="529">
        <v>1191272.7272727273</v>
      </c>
      <c r="BE392" s="529">
        <v>1021090.9090909091</v>
      </c>
      <c r="BF392" s="529">
        <v>0</v>
      </c>
      <c r="BG392" s="529">
        <v>0</v>
      </c>
      <c r="BH392" s="529">
        <v>0</v>
      </c>
      <c r="BI392" s="529">
        <v>0</v>
      </c>
      <c r="BJ392" s="529">
        <v>0</v>
      </c>
      <c r="BK392" s="529">
        <v>5105454.5454545459</v>
      </c>
      <c r="BL392" s="42" t="s">
        <v>7188</v>
      </c>
      <c r="BM392" s="350" t="s">
        <v>7485</v>
      </c>
      <c r="BS392" s="42"/>
      <c r="BT392" s="42"/>
      <c r="BU392" s="42"/>
      <c r="BV392" s="42"/>
      <c r="BW392" s="42"/>
      <c r="BX392" s="42"/>
      <c r="BY392" s="42"/>
      <c r="BZ392" s="42"/>
      <c r="CA392" s="42"/>
      <c r="CB392" s="42"/>
      <c r="CC392" s="42"/>
      <c r="CD392" s="42"/>
      <c r="CE392" s="42"/>
      <c r="CF392" s="42"/>
    </row>
    <row r="393" spans="1:84" ht="25">
      <c r="A393" s="424" t="s">
        <v>6424</v>
      </c>
      <c r="B393" s="424" t="s">
        <v>15</v>
      </c>
      <c r="C393" s="424"/>
      <c r="D393" s="424"/>
      <c r="E393" s="424"/>
      <c r="F393" s="497" t="s">
        <v>6518</v>
      </c>
      <c r="G393" s="412" t="s">
        <v>6519</v>
      </c>
      <c r="H393" s="28" t="s">
        <v>1934</v>
      </c>
      <c r="I393" s="423" t="s">
        <v>6428</v>
      </c>
      <c r="J393" s="106" t="s">
        <v>2277</v>
      </c>
      <c r="K393" s="28" t="s">
        <v>6465</v>
      </c>
      <c r="L393" s="387"/>
      <c r="M393" s="387"/>
      <c r="N393" s="387"/>
      <c r="O393" s="449">
        <v>0</v>
      </c>
      <c r="P393" s="449">
        <v>0</v>
      </c>
      <c r="Q393" s="387">
        <v>0.1</v>
      </c>
      <c r="R393" s="42">
        <v>2043</v>
      </c>
      <c r="S393" s="388">
        <v>-5100000</v>
      </c>
      <c r="T393" s="388">
        <v>-4080000</v>
      </c>
      <c r="U393" s="388">
        <v>-4080000</v>
      </c>
      <c r="V393" s="388">
        <v>-5100000</v>
      </c>
      <c r="W393" s="388">
        <v>-5100000</v>
      </c>
      <c r="X393" s="388">
        <v>-6120000</v>
      </c>
      <c r="Y393" s="388">
        <v>-6120000</v>
      </c>
      <c r="Z393" s="388">
        <v>-5100000</v>
      </c>
      <c r="AA393" s="388">
        <v>-5100000</v>
      </c>
      <c r="AB393" s="388">
        <v>-5100000</v>
      </c>
      <c r="AC393" s="296">
        <v>-51000000</v>
      </c>
      <c r="AD393" s="110"/>
      <c r="AF393" s="42" t="s">
        <v>576</v>
      </c>
      <c r="AG393" s="110">
        <v>0</v>
      </c>
      <c r="AH393" s="110">
        <v>-51000000</v>
      </c>
      <c r="AI393" s="42" t="s">
        <v>765</v>
      </c>
      <c r="AJ393" s="112">
        <v>0.45454545454545453</v>
      </c>
      <c r="AK393" s="112">
        <v>0.54545454545454541</v>
      </c>
      <c r="AL393" s="529">
        <v>-45900000</v>
      </c>
      <c r="AM393" s="529">
        <v>-231818.18181818182</v>
      </c>
      <c r="AN393" s="529">
        <v>-185454.54545454544</v>
      </c>
      <c r="AO393" s="529">
        <v>-185454.54545454544</v>
      </c>
      <c r="AP393" s="529">
        <v>-231818.18181818182</v>
      </c>
      <c r="AQ393" s="529">
        <v>-231818.18181818182</v>
      </c>
      <c r="AR393" s="529">
        <v>-278181.81818181818</v>
      </c>
      <c r="AS393" s="529">
        <v>-278181.81818181818</v>
      </c>
      <c r="AT393" s="529">
        <v>-231818.18181818182</v>
      </c>
      <c r="AU393" s="529">
        <v>-231818.18181818182</v>
      </c>
      <c r="AV393" s="529">
        <v>-231818.18181818182</v>
      </c>
      <c r="AW393" s="529">
        <v>-2318181.8181818184</v>
      </c>
      <c r="AX393" s="529">
        <v>0</v>
      </c>
      <c r="AY393" s="116">
        <v>0</v>
      </c>
      <c r="AZ393" s="42"/>
      <c r="BA393" s="529">
        <v>-278181.81818181818</v>
      </c>
      <c r="BB393" s="529">
        <v>-222545.45454545453</v>
      </c>
      <c r="BC393" s="529">
        <v>-222545.45454545453</v>
      </c>
      <c r="BD393" s="529">
        <v>-278181.81818181818</v>
      </c>
      <c r="BE393" s="529">
        <v>-278181.81818181818</v>
      </c>
      <c r="BF393" s="529">
        <v>-333818.18181818177</v>
      </c>
      <c r="BG393" s="529">
        <v>-333818.18181818177</v>
      </c>
      <c r="BH393" s="529">
        <v>-278181.81818181818</v>
      </c>
      <c r="BI393" s="529">
        <v>-278181.81818181818</v>
      </c>
      <c r="BJ393" s="529">
        <v>-278181.81818181818</v>
      </c>
      <c r="BK393" s="529">
        <v>-2781818.1818181821</v>
      </c>
      <c r="BL393" s="42" t="s">
        <v>7188</v>
      </c>
      <c r="BM393" s="350" t="s">
        <v>7486</v>
      </c>
      <c r="BS393" s="42"/>
      <c r="BT393" s="42"/>
      <c r="BU393" s="42"/>
      <c r="BV393" s="42"/>
      <c r="BW393" s="42"/>
      <c r="BX393" s="42"/>
      <c r="BY393" s="42"/>
      <c r="BZ393" s="42"/>
      <c r="CA393" s="42"/>
      <c r="CB393" s="42"/>
      <c r="CC393" s="42"/>
      <c r="CD393" s="42"/>
      <c r="CE393" s="42"/>
      <c r="CF393" s="42"/>
    </row>
    <row r="394" spans="1:84" ht="25">
      <c r="A394" s="424" t="s">
        <v>6424</v>
      </c>
      <c r="B394" s="42" t="s">
        <v>15</v>
      </c>
      <c r="C394" s="42"/>
      <c r="D394" s="42"/>
      <c r="E394" s="42"/>
      <c r="F394" s="497" t="s">
        <v>6518</v>
      </c>
      <c r="G394" s="412" t="s">
        <v>6519</v>
      </c>
      <c r="H394" s="28" t="s">
        <v>1934</v>
      </c>
      <c r="I394" s="28" t="s">
        <v>6428</v>
      </c>
      <c r="J394" s="106" t="s">
        <v>2277</v>
      </c>
      <c r="K394" s="28" t="s">
        <v>6465</v>
      </c>
      <c r="L394" s="387"/>
      <c r="M394" s="387"/>
      <c r="N394" s="387"/>
      <c r="O394" s="387"/>
      <c r="P394" s="387"/>
      <c r="Q394" s="387">
        <v>0.1</v>
      </c>
      <c r="R394" s="42">
        <v>2043</v>
      </c>
      <c r="S394" s="388">
        <v>10000000</v>
      </c>
      <c r="T394" s="388">
        <v>8000000</v>
      </c>
      <c r="U394" s="388">
        <v>8000000</v>
      </c>
      <c r="V394" s="388">
        <v>10000000</v>
      </c>
      <c r="W394" s="388">
        <v>10000000</v>
      </c>
      <c r="X394" s="388">
        <v>12000000</v>
      </c>
      <c r="Y394" s="388">
        <v>12000000</v>
      </c>
      <c r="Z394" s="388">
        <v>10000000</v>
      </c>
      <c r="AA394" s="388">
        <v>10000000</v>
      </c>
      <c r="AB394" s="388">
        <v>10000000</v>
      </c>
      <c r="AC394" s="296">
        <v>100000000</v>
      </c>
      <c r="AD394" s="110"/>
      <c r="AF394" s="42" t="s">
        <v>576</v>
      </c>
      <c r="AG394" s="110">
        <v>0</v>
      </c>
      <c r="AH394" s="110">
        <v>100000000</v>
      </c>
      <c r="AI394" s="42" t="s">
        <v>765</v>
      </c>
      <c r="AJ394" s="112">
        <v>0.45454545454545453</v>
      </c>
      <c r="AK394" s="112">
        <v>0.54545454545454541</v>
      </c>
      <c r="AL394" s="529">
        <v>90000000</v>
      </c>
      <c r="AM394" s="529">
        <v>454545.45454545453</v>
      </c>
      <c r="AN394" s="529">
        <v>363636.36363636365</v>
      </c>
      <c r="AO394" s="529">
        <v>363636.36363636365</v>
      </c>
      <c r="AP394" s="529">
        <v>454545.45454545453</v>
      </c>
      <c r="AQ394" s="529">
        <v>454545.45454545453</v>
      </c>
      <c r="AR394" s="529">
        <v>545454.54545454541</v>
      </c>
      <c r="AS394" s="529">
        <v>545454.54545454541</v>
      </c>
      <c r="AT394" s="529">
        <v>454545.45454545453</v>
      </c>
      <c r="AU394" s="529">
        <v>454545.45454545453</v>
      </c>
      <c r="AV394" s="529">
        <v>454545.45454545453</v>
      </c>
      <c r="AW394" s="529">
        <v>4545454.5454545449</v>
      </c>
      <c r="AX394" s="529">
        <v>0</v>
      </c>
      <c r="AY394" s="116">
        <v>0</v>
      </c>
      <c r="AZ394" s="42"/>
      <c r="BA394" s="529">
        <v>545454.54545454541</v>
      </c>
      <c r="BB394" s="529">
        <v>436363.63636363635</v>
      </c>
      <c r="BC394" s="529">
        <v>436363.63636363635</v>
      </c>
      <c r="BD394" s="529">
        <v>545454.54545454541</v>
      </c>
      <c r="BE394" s="529">
        <v>545454.54545454541</v>
      </c>
      <c r="BF394" s="529">
        <v>654545.45454545447</v>
      </c>
      <c r="BG394" s="529">
        <v>654545.45454545447</v>
      </c>
      <c r="BH394" s="529">
        <v>545454.54545454541</v>
      </c>
      <c r="BI394" s="529">
        <v>545454.54545454541</v>
      </c>
      <c r="BJ394" s="529">
        <v>545454.54545454541</v>
      </c>
      <c r="BK394" s="529">
        <v>5454545.4545454532</v>
      </c>
      <c r="BL394" s="42" t="s">
        <v>7188</v>
      </c>
      <c r="BM394" s="350" t="s">
        <v>7486</v>
      </c>
      <c r="BS394" s="42"/>
      <c r="BT394" s="42"/>
      <c r="BU394" s="42"/>
      <c r="BV394" s="42"/>
      <c r="BW394" s="42"/>
      <c r="BX394" s="42"/>
      <c r="BY394" s="42"/>
      <c r="BZ394" s="42"/>
      <c r="CA394" s="42"/>
      <c r="CB394" s="42"/>
      <c r="CC394" s="42"/>
      <c r="CD394" s="42"/>
      <c r="CE394" s="42"/>
      <c r="CF394" s="42"/>
    </row>
    <row r="395" spans="1:84" ht="26">
      <c r="A395" s="424" t="s">
        <v>6424</v>
      </c>
      <c r="B395" s="42" t="s">
        <v>27</v>
      </c>
      <c r="C395" s="42"/>
      <c r="D395" s="42"/>
      <c r="E395" s="42"/>
      <c r="F395" s="497" t="s">
        <v>6451</v>
      </c>
      <c r="G395" s="412" t="s">
        <v>6452</v>
      </c>
      <c r="H395" s="28"/>
      <c r="I395" s="28" t="s">
        <v>6428</v>
      </c>
      <c r="J395" s="106" t="s">
        <v>2277</v>
      </c>
      <c r="K395" s="28" t="s">
        <v>6453</v>
      </c>
      <c r="L395" s="452">
        <v>0.23151627363219807</v>
      </c>
      <c r="M395" s="452">
        <v>0.56848372636780198</v>
      </c>
      <c r="N395" s="452">
        <v>0.2</v>
      </c>
      <c r="O395" s="387">
        <v>0.23151627363219812</v>
      </c>
      <c r="P395" s="387">
        <v>0.8</v>
      </c>
      <c r="Q395" s="387">
        <v>0.61575813681609903</v>
      </c>
      <c r="R395" s="42">
        <v>2043</v>
      </c>
      <c r="S395" s="456">
        <v>0</v>
      </c>
      <c r="T395" s="456">
        <v>0</v>
      </c>
      <c r="U395" s="456">
        <v>0</v>
      </c>
      <c r="V395" s="456">
        <v>0</v>
      </c>
      <c r="W395" s="456">
        <v>0</v>
      </c>
      <c r="X395" s="456">
        <v>0</v>
      </c>
      <c r="Y395" s="456">
        <v>0</v>
      </c>
      <c r="Z395" s="456">
        <v>0</v>
      </c>
      <c r="AA395" s="456">
        <v>1800000</v>
      </c>
      <c r="AB395" s="456">
        <v>0</v>
      </c>
      <c r="AC395" s="296">
        <v>1800000</v>
      </c>
      <c r="AD395" s="110"/>
      <c r="AF395" s="42" t="s">
        <v>624</v>
      </c>
      <c r="AG395" s="110">
        <v>0</v>
      </c>
      <c r="AH395" s="110">
        <v>1800000</v>
      </c>
      <c r="AI395" s="42" t="s">
        <v>764</v>
      </c>
      <c r="AJ395" s="112">
        <v>0.45454545454545453</v>
      </c>
      <c r="AK395" s="112">
        <v>0.54545454545454541</v>
      </c>
      <c r="AL395" s="529">
        <v>691635.35373102175</v>
      </c>
      <c r="AM395" s="529">
        <v>0</v>
      </c>
      <c r="AN395" s="529">
        <v>0</v>
      </c>
      <c r="AO395" s="529">
        <v>0</v>
      </c>
      <c r="AP395" s="529">
        <v>0</v>
      </c>
      <c r="AQ395" s="529">
        <v>0</v>
      </c>
      <c r="AR395" s="529">
        <v>0</v>
      </c>
      <c r="AS395" s="529">
        <v>0</v>
      </c>
      <c r="AT395" s="529">
        <v>0</v>
      </c>
      <c r="AU395" s="529">
        <v>503802.11194044462</v>
      </c>
      <c r="AV395" s="529">
        <v>0</v>
      </c>
      <c r="AW395" s="529">
        <v>503802.11194044462</v>
      </c>
      <c r="AX395" s="529">
        <v>0</v>
      </c>
      <c r="AY395" s="116">
        <v>0</v>
      </c>
      <c r="AZ395" s="42"/>
      <c r="BA395" s="529">
        <v>0</v>
      </c>
      <c r="BB395" s="529">
        <v>0</v>
      </c>
      <c r="BC395" s="529">
        <v>0</v>
      </c>
      <c r="BD395" s="529">
        <v>0</v>
      </c>
      <c r="BE395" s="529">
        <v>0</v>
      </c>
      <c r="BF395" s="529">
        <v>0</v>
      </c>
      <c r="BG395" s="529">
        <v>0</v>
      </c>
      <c r="BH395" s="529">
        <v>0</v>
      </c>
      <c r="BI395" s="529">
        <v>604562.53432853357</v>
      </c>
      <c r="BJ395" s="529">
        <v>0</v>
      </c>
      <c r="BK395" s="529">
        <v>604562.53432853357</v>
      </c>
      <c r="BL395" s="42" t="s">
        <v>7188</v>
      </c>
      <c r="BM395" s="350" t="s">
        <v>7487</v>
      </c>
      <c r="BS395" s="42"/>
      <c r="BT395" s="42"/>
      <c r="BU395" s="42"/>
      <c r="BV395" s="42"/>
      <c r="BW395" s="42"/>
      <c r="BX395" s="42"/>
      <c r="BY395" s="42"/>
      <c r="BZ395" s="42"/>
      <c r="CA395" s="42"/>
      <c r="CB395" s="42"/>
      <c r="CC395" s="42"/>
      <c r="CD395" s="42"/>
      <c r="CE395" s="42"/>
      <c r="CF395" s="42"/>
    </row>
    <row r="396" spans="1:84" ht="26">
      <c r="A396" s="424" t="s">
        <v>6424</v>
      </c>
      <c r="B396" s="42" t="s">
        <v>27</v>
      </c>
      <c r="C396" s="424"/>
      <c r="D396" s="424"/>
      <c r="E396" s="424"/>
      <c r="F396" s="513" t="s">
        <v>6451</v>
      </c>
      <c r="G396" s="412" t="s">
        <v>6452</v>
      </c>
      <c r="H396" s="28"/>
      <c r="I396" s="423" t="s">
        <v>6428</v>
      </c>
      <c r="J396" s="106" t="s">
        <v>2277</v>
      </c>
      <c r="K396" s="28" t="s">
        <v>6453</v>
      </c>
      <c r="L396" s="452">
        <v>0.23151627363219807</v>
      </c>
      <c r="M396" s="452">
        <v>0.56848372636780198</v>
      </c>
      <c r="N396" s="452">
        <v>0.2</v>
      </c>
      <c r="O396" s="449">
        <v>0.23151627363219812</v>
      </c>
      <c r="P396" s="449">
        <v>0.8</v>
      </c>
      <c r="Q396" s="387">
        <v>0.61575813681609903</v>
      </c>
      <c r="R396" s="42">
        <v>2043</v>
      </c>
      <c r="S396" s="456">
        <v>0</v>
      </c>
      <c r="T396" s="456">
        <v>0</v>
      </c>
      <c r="U396" s="456">
        <v>0</v>
      </c>
      <c r="V396" s="456">
        <v>0</v>
      </c>
      <c r="W396" s="456">
        <v>0</v>
      </c>
      <c r="X396" s="456">
        <v>0</v>
      </c>
      <c r="Y396" s="456">
        <v>0</v>
      </c>
      <c r="Z396" s="456">
        <v>0</v>
      </c>
      <c r="AA396" s="456">
        <v>-918000</v>
      </c>
      <c r="AB396" s="456">
        <v>0</v>
      </c>
      <c r="AC396" s="296">
        <v>-918000</v>
      </c>
      <c r="AD396" s="110"/>
      <c r="AF396" s="42" t="s">
        <v>624</v>
      </c>
      <c r="AG396" s="110">
        <v>0</v>
      </c>
      <c r="AH396" s="110">
        <v>-918000</v>
      </c>
      <c r="AI396" s="42" t="s">
        <v>764</v>
      </c>
      <c r="AJ396" s="112">
        <v>0.45454545454545453</v>
      </c>
      <c r="AK396" s="112">
        <v>0.54545454545454541</v>
      </c>
      <c r="AL396" s="529">
        <v>-352734.03040282108</v>
      </c>
      <c r="AM396" s="529">
        <v>0</v>
      </c>
      <c r="AN396" s="529">
        <v>0</v>
      </c>
      <c r="AO396" s="529">
        <v>0</v>
      </c>
      <c r="AP396" s="529">
        <v>0</v>
      </c>
      <c r="AQ396" s="529">
        <v>0</v>
      </c>
      <c r="AR396" s="529">
        <v>0</v>
      </c>
      <c r="AS396" s="529">
        <v>0</v>
      </c>
      <c r="AT396" s="529">
        <v>0</v>
      </c>
      <c r="AU396" s="529">
        <v>-256939.07708962675</v>
      </c>
      <c r="AV396" s="529">
        <v>0</v>
      </c>
      <c r="AW396" s="529">
        <v>-256939.07708962675</v>
      </c>
      <c r="AX396" s="529">
        <v>0</v>
      </c>
      <c r="AY396" s="116">
        <v>0</v>
      </c>
      <c r="AZ396" s="42"/>
      <c r="BA396" s="529">
        <v>0</v>
      </c>
      <c r="BB396" s="529">
        <v>0</v>
      </c>
      <c r="BC396" s="529">
        <v>0</v>
      </c>
      <c r="BD396" s="529">
        <v>0</v>
      </c>
      <c r="BE396" s="529">
        <v>0</v>
      </c>
      <c r="BF396" s="529">
        <v>0</v>
      </c>
      <c r="BG396" s="529">
        <v>0</v>
      </c>
      <c r="BH396" s="529">
        <v>0</v>
      </c>
      <c r="BI396" s="529">
        <v>-308326.89250755211</v>
      </c>
      <c r="BJ396" s="529">
        <v>0</v>
      </c>
      <c r="BK396" s="529">
        <v>-308326.89250755211</v>
      </c>
      <c r="BL396" s="42" t="s">
        <v>7188</v>
      </c>
      <c r="BM396" s="350" t="s">
        <v>7487</v>
      </c>
      <c r="BS396" s="42"/>
      <c r="BT396" s="42"/>
      <c r="BU396" s="42"/>
      <c r="BV396" s="42"/>
      <c r="BW396" s="42"/>
      <c r="BX396" s="42"/>
      <c r="BY396" s="42"/>
      <c r="BZ396" s="42"/>
      <c r="CA396" s="42"/>
      <c r="CB396" s="42"/>
      <c r="CC396" s="42"/>
      <c r="CD396" s="42"/>
      <c r="CE396" s="42"/>
      <c r="CF396" s="42"/>
    </row>
    <row r="397" spans="1:84" ht="26">
      <c r="A397" s="424" t="s">
        <v>6424</v>
      </c>
      <c r="B397" s="42" t="s">
        <v>15</v>
      </c>
      <c r="C397" s="42"/>
      <c r="D397" s="42"/>
      <c r="E397" s="42"/>
      <c r="F397" s="514" t="s">
        <v>6451</v>
      </c>
      <c r="G397" s="412" t="s">
        <v>6452</v>
      </c>
      <c r="H397" s="28"/>
      <c r="I397" s="28" t="s">
        <v>6428</v>
      </c>
      <c r="J397" s="106" t="s">
        <v>2277</v>
      </c>
      <c r="K397" s="28" t="s">
        <v>6454</v>
      </c>
      <c r="L397" s="452">
        <v>0.23151627363219807</v>
      </c>
      <c r="M397" s="452">
        <v>0.56848372636780198</v>
      </c>
      <c r="N397" s="452">
        <v>0.2</v>
      </c>
      <c r="O397" s="387">
        <v>0.23151627363219812</v>
      </c>
      <c r="P397" s="387">
        <v>0.8</v>
      </c>
      <c r="Q397" s="387">
        <v>0.61575813681609903</v>
      </c>
      <c r="R397" s="42">
        <v>2043</v>
      </c>
      <c r="S397" s="456">
        <v>0</v>
      </c>
      <c r="T397" s="456">
        <v>0</v>
      </c>
      <c r="U397" s="456">
        <v>0</v>
      </c>
      <c r="V397" s="456">
        <v>0</v>
      </c>
      <c r="W397" s="456">
        <v>0</v>
      </c>
      <c r="X397" s="456">
        <v>0</v>
      </c>
      <c r="Y397" s="456">
        <v>0</v>
      </c>
      <c r="Z397" s="456">
        <v>0</v>
      </c>
      <c r="AA397" s="456">
        <v>1200000</v>
      </c>
      <c r="AB397" s="456">
        <v>0</v>
      </c>
      <c r="AC397" s="296">
        <v>1200000</v>
      </c>
      <c r="AD397" s="110"/>
      <c r="AF397" s="42" t="s">
        <v>592</v>
      </c>
      <c r="AG397" s="110">
        <v>0</v>
      </c>
      <c r="AH397" s="110">
        <v>1200000</v>
      </c>
      <c r="AI397" s="42" t="s">
        <v>764</v>
      </c>
      <c r="AJ397" s="112">
        <v>0.45454545454545453</v>
      </c>
      <c r="AK397" s="112">
        <v>0.54545454545454541</v>
      </c>
      <c r="AL397" s="529">
        <v>461090.23582068115</v>
      </c>
      <c r="AM397" s="529">
        <v>0</v>
      </c>
      <c r="AN397" s="529">
        <v>0</v>
      </c>
      <c r="AO397" s="529">
        <v>0</v>
      </c>
      <c r="AP397" s="529">
        <v>0</v>
      </c>
      <c r="AQ397" s="529">
        <v>0</v>
      </c>
      <c r="AR397" s="529">
        <v>0</v>
      </c>
      <c r="AS397" s="529">
        <v>0</v>
      </c>
      <c r="AT397" s="529">
        <v>0</v>
      </c>
      <c r="AU397" s="529">
        <v>335868.07462696306</v>
      </c>
      <c r="AV397" s="529">
        <v>0</v>
      </c>
      <c r="AW397" s="529">
        <v>335868.07462696306</v>
      </c>
      <c r="AX397" s="529">
        <v>0</v>
      </c>
      <c r="AY397" s="116">
        <v>0</v>
      </c>
      <c r="AZ397" s="42"/>
      <c r="BA397" s="529">
        <v>0</v>
      </c>
      <c r="BB397" s="529">
        <v>0</v>
      </c>
      <c r="BC397" s="529">
        <v>0</v>
      </c>
      <c r="BD397" s="529">
        <v>0</v>
      </c>
      <c r="BE397" s="529">
        <v>0</v>
      </c>
      <c r="BF397" s="529">
        <v>0</v>
      </c>
      <c r="BG397" s="529">
        <v>0</v>
      </c>
      <c r="BH397" s="529">
        <v>0</v>
      </c>
      <c r="BI397" s="529">
        <v>403041.68955235567</v>
      </c>
      <c r="BJ397" s="529">
        <v>0</v>
      </c>
      <c r="BK397" s="529">
        <v>403041.68955235567</v>
      </c>
      <c r="BL397" s="42" t="s">
        <v>7188</v>
      </c>
      <c r="BM397" s="350" t="s">
        <v>7443</v>
      </c>
      <c r="BS397" s="42"/>
      <c r="BT397" s="42"/>
      <c r="BU397" s="42"/>
      <c r="BV397" s="42"/>
      <c r="BW397" s="42"/>
      <c r="BX397" s="42"/>
      <c r="BY397" s="42"/>
      <c r="BZ397" s="42"/>
      <c r="CA397" s="42"/>
      <c r="CB397" s="42"/>
      <c r="CC397" s="42"/>
      <c r="CD397" s="42"/>
      <c r="CE397" s="42"/>
      <c r="CF397" s="42"/>
    </row>
    <row r="398" spans="1:84" ht="26">
      <c r="A398" s="424" t="s">
        <v>6424</v>
      </c>
      <c r="B398" s="424" t="s">
        <v>15</v>
      </c>
      <c r="C398" s="424"/>
      <c r="D398" s="424"/>
      <c r="E398" s="424"/>
      <c r="F398" s="514" t="s">
        <v>6451</v>
      </c>
      <c r="G398" s="28" t="s">
        <v>6452</v>
      </c>
      <c r="H398" s="28"/>
      <c r="I398" s="423" t="s">
        <v>6428</v>
      </c>
      <c r="J398" s="106" t="s">
        <v>2277</v>
      </c>
      <c r="K398" s="28" t="s">
        <v>6454</v>
      </c>
      <c r="L398" s="452">
        <v>0.23151627363219807</v>
      </c>
      <c r="M398" s="452">
        <v>0.56848372636780198</v>
      </c>
      <c r="N398" s="452">
        <v>0.2</v>
      </c>
      <c r="O398" s="449">
        <v>0.23151627363219812</v>
      </c>
      <c r="P398" s="449">
        <v>0.8</v>
      </c>
      <c r="Q398" s="387">
        <v>0.61575813681609903</v>
      </c>
      <c r="R398" s="42">
        <v>2043</v>
      </c>
      <c r="S398" s="456">
        <v>0</v>
      </c>
      <c r="T398" s="456">
        <v>0</v>
      </c>
      <c r="U398" s="456">
        <v>0</v>
      </c>
      <c r="V398" s="456">
        <v>0</v>
      </c>
      <c r="W398" s="456">
        <v>0</v>
      </c>
      <c r="X398" s="456">
        <v>0</v>
      </c>
      <c r="Y398" s="456">
        <v>0</v>
      </c>
      <c r="Z398" s="456">
        <v>0</v>
      </c>
      <c r="AA398" s="456">
        <v>-612000</v>
      </c>
      <c r="AB398" s="456">
        <v>0</v>
      </c>
      <c r="AC398" s="296">
        <v>-612000</v>
      </c>
      <c r="AD398" s="110"/>
      <c r="AF398" s="42" t="s">
        <v>592</v>
      </c>
      <c r="AG398" s="110">
        <v>0</v>
      </c>
      <c r="AH398" s="110">
        <v>-612000</v>
      </c>
      <c r="AI398" s="42" t="s">
        <v>764</v>
      </c>
      <c r="AJ398" s="112">
        <v>0.45454545454545453</v>
      </c>
      <c r="AK398" s="112">
        <v>0.54545454545454541</v>
      </c>
      <c r="AL398" s="529">
        <v>-235156.02026854738</v>
      </c>
      <c r="AM398" s="529">
        <v>0</v>
      </c>
      <c r="AN398" s="529">
        <v>0</v>
      </c>
      <c r="AO398" s="529">
        <v>0</v>
      </c>
      <c r="AP398" s="529">
        <v>0</v>
      </c>
      <c r="AQ398" s="529">
        <v>0</v>
      </c>
      <c r="AR398" s="529">
        <v>0</v>
      </c>
      <c r="AS398" s="529">
        <v>0</v>
      </c>
      <c r="AT398" s="529">
        <v>0</v>
      </c>
      <c r="AU398" s="529">
        <v>-171292.71805975118</v>
      </c>
      <c r="AV398" s="529">
        <v>0</v>
      </c>
      <c r="AW398" s="529">
        <v>-171292.71805975118</v>
      </c>
      <c r="AX398" s="529">
        <v>0</v>
      </c>
      <c r="AY398" s="116">
        <v>0</v>
      </c>
      <c r="AZ398" s="42"/>
      <c r="BA398" s="529">
        <v>0</v>
      </c>
      <c r="BB398" s="529">
        <v>0</v>
      </c>
      <c r="BC398" s="529">
        <v>0</v>
      </c>
      <c r="BD398" s="529">
        <v>0</v>
      </c>
      <c r="BE398" s="529">
        <v>0</v>
      </c>
      <c r="BF398" s="529">
        <v>0</v>
      </c>
      <c r="BG398" s="529">
        <v>0</v>
      </c>
      <c r="BH398" s="529">
        <v>0</v>
      </c>
      <c r="BI398" s="529">
        <v>-205551.26167170139</v>
      </c>
      <c r="BJ398" s="529">
        <v>0</v>
      </c>
      <c r="BK398" s="529">
        <v>-205551.26167170139</v>
      </c>
      <c r="BL398" s="42" t="s">
        <v>7188</v>
      </c>
      <c r="BM398" s="350" t="s">
        <v>7443</v>
      </c>
      <c r="BS398" s="42"/>
      <c r="BT398" s="42"/>
      <c r="BU398" s="42"/>
      <c r="BV398" s="42"/>
      <c r="BW398" s="42"/>
      <c r="BX398" s="42"/>
      <c r="BY398" s="42"/>
      <c r="BZ398" s="42"/>
      <c r="CA398" s="42"/>
      <c r="CB398" s="42"/>
      <c r="CC398" s="42"/>
      <c r="CD398" s="42"/>
      <c r="CE398" s="42"/>
      <c r="CF398" s="42"/>
    </row>
    <row r="399" spans="1:84" ht="26">
      <c r="A399" s="424" t="s">
        <v>6424</v>
      </c>
      <c r="B399" s="42" t="s">
        <v>27</v>
      </c>
      <c r="C399" s="42"/>
      <c r="D399" s="42"/>
      <c r="E399" s="42"/>
      <c r="F399" s="511" t="s">
        <v>6451</v>
      </c>
      <c r="G399" s="412" t="s">
        <v>6452</v>
      </c>
      <c r="H399" s="28"/>
      <c r="I399" s="28" t="s">
        <v>6428</v>
      </c>
      <c r="J399" s="106" t="s">
        <v>2277</v>
      </c>
      <c r="K399" s="28" t="s">
        <v>6453</v>
      </c>
      <c r="L399" s="452">
        <v>0.23151627363219807</v>
      </c>
      <c r="M399" s="452">
        <v>0.56848372636780198</v>
      </c>
      <c r="N399" s="452">
        <v>0.2</v>
      </c>
      <c r="O399" s="387">
        <v>0.23151627363219812</v>
      </c>
      <c r="P399" s="387">
        <v>0.8</v>
      </c>
      <c r="Q399" s="387">
        <v>0.61575813681609903</v>
      </c>
      <c r="R399" s="42">
        <v>2043</v>
      </c>
      <c r="S399" s="456">
        <v>0</v>
      </c>
      <c r="T399" s="456">
        <v>1800000</v>
      </c>
      <c r="U399" s="456">
        <v>0</v>
      </c>
      <c r="V399" s="456">
        <v>0</v>
      </c>
      <c r="W399" s="456">
        <v>0</v>
      </c>
      <c r="X399" s="456">
        <v>0</v>
      </c>
      <c r="Y399" s="456">
        <v>0</v>
      </c>
      <c r="Z399" s="456">
        <v>0</v>
      </c>
      <c r="AA399" s="456">
        <v>0</v>
      </c>
      <c r="AB399" s="456">
        <v>0</v>
      </c>
      <c r="AC399" s="296">
        <v>1800000</v>
      </c>
      <c r="AD399" s="110"/>
      <c r="AF399" s="42" t="s">
        <v>624</v>
      </c>
      <c r="AG399" s="110">
        <v>0</v>
      </c>
      <c r="AH399" s="110">
        <v>1800000</v>
      </c>
      <c r="AI399" s="42" t="s">
        <v>764</v>
      </c>
      <c r="AJ399" s="112">
        <v>0.45454545454545453</v>
      </c>
      <c r="AK399" s="112">
        <v>0.54545454545454541</v>
      </c>
      <c r="AL399" s="529">
        <v>691635.35373102175</v>
      </c>
      <c r="AM399" s="529">
        <v>0</v>
      </c>
      <c r="AN399" s="529">
        <v>503802.11194044462</v>
      </c>
      <c r="AO399" s="529">
        <v>0</v>
      </c>
      <c r="AP399" s="529">
        <v>0</v>
      </c>
      <c r="AQ399" s="529">
        <v>0</v>
      </c>
      <c r="AR399" s="529">
        <v>0</v>
      </c>
      <c r="AS399" s="529">
        <v>0</v>
      </c>
      <c r="AT399" s="529">
        <v>0</v>
      </c>
      <c r="AU399" s="529">
        <v>0</v>
      </c>
      <c r="AV399" s="529">
        <v>0</v>
      </c>
      <c r="AW399" s="529">
        <v>503802.11194044462</v>
      </c>
      <c r="AX399" s="529">
        <v>0</v>
      </c>
      <c r="AY399" s="116">
        <v>0</v>
      </c>
      <c r="AZ399" s="42"/>
      <c r="BA399" s="529">
        <v>0</v>
      </c>
      <c r="BB399" s="529">
        <v>604562.53432853357</v>
      </c>
      <c r="BC399" s="529">
        <v>0</v>
      </c>
      <c r="BD399" s="529">
        <v>0</v>
      </c>
      <c r="BE399" s="529">
        <v>0</v>
      </c>
      <c r="BF399" s="529">
        <v>0</v>
      </c>
      <c r="BG399" s="529">
        <v>0</v>
      </c>
      <c r="BH399" s="529">
        <v>0</v>
      </c>
      <c r="BI399" s="529">
        <v>0</v>
      </c>
      <c r="BJ399" s="529">
        <v>0</v>
      </c>
      <c r="BK399" s="529">
        <v>604562.53432853357</v>
      </c>
      <c r="BL399" s="42" t="s">
        <v>7188</v>
      </c>
      <c r="BM399" s="350" t="s">
        <v>7487</v>
      </c>
      <c r="BS399" s="42"/>
      <c r="BT399" s="42"/>
      <c r="BU399" s="42"/>
      <c r="BV399" s="42"/>
      <c r="BW399" s="42"/>
      <c r="BX399" s="42"/>
      <c r="BY399" s="42"/>
      <c r="BZ399" s="42"/>
      <c r="CA399" s="42"/>
      <c r="CB399" s="42"/>
      <c r="CC399" s="42"/>
      <c r="CD399" s="42"/>
      <c r="CE399" s="42"/>
      <c r="CF399" s="42"/>
    </row>
    <row r="400" spans="1:84" ht="26">
      <c r="A400" s="424" t="s">
        <v>6424</v>
      </c>
      <c r="B400" s="42" t="s">
        <v>27</v>
      </c>
      <c r="C400" s="424"/>
      <c r="D400" s="424"/>
      <c r="E400" s="424"/>
      <c r="F400" s="514" t="s">
        <v>6451</v>
      </c>
      <c r="G400" s="28" t="s">
        <v>6452</v>
      </c>
      <c r="H400" s="28"/>
      <c r="I400" s="423" t="s">
        <v>6428</v>
      </c>
      <c r="J400" s="106" t="s">
        <v>2277</v>
      </c>
      <c r="K400" s="28" t="s">
        <v>6453</v>
      </c>
      <c r="L400" s="452">
        <v>0.23151627363219807</v>
      </c>
      <c r="M400" s="452">
        <v>0.56848372636780198</v>
      </c>
      <c r="N400" s="452">
        <v>0.2</v>
      </c>
      <c r="O400" s="449">
        <v>0.23151627363219812</v>
      </c>
      <c r="P400" s="449">
        <v>0.8</v>
      </c>
      <c r="Q400" s="387">
        <v>0.61575813681609903</v>
      </c>
      <c r="R400" s="42">
        <v>2043</v>
      </c>
      <c r="S400" s="456">
        <v>0</v>
      </c>
      <c r="T400" s="456">
        <v>-918000</v>
      </c>
      <c r="U400" s="456">
        <v>0</v>
      </c>
      <c r="V400" s="456">
        <v>0</v>
      </c>
      <c r="W400" s="456">
        <v>0</v>
      </c>
      <c r="X400" s="456">
        <v>0</v>
      </c>
      <c r="Y400" s="456">
        <v>0</v>
      </c>
      <c r="Z400" s="456">
        <v>0</v>
      </c>
      <c r="AA400" s="456">
        <v>0</v>
      </c>
      <c r="AB400" s="456">
        <v>0</v>
      </c>
      <c r="AC400" s="296">
        <v>-918000</v>
      </c>
      <c r="AD400" s="110"/>
      <c r="AF400" s="42" t="s">
        <v>624</v>
      </c>
      <c r="AG400" s="110">
        <v>0</v>
      </c>
      <c r="AH400" s="110">
        <v>-918000</v>
      </c>
      <c r="AI400" s="42" t="s">
        <v>764</v>
      </c>
      <c r="AJ400" s="112">
        <v>0.45454545454545453</v>
      </c>
      <c r="AK400" s="112">
        <v>0.54545454545454541</v>
      </c>
      <c r="AL400" s="529">
        <v>-352734.03040282108</v>
      </c>
      <c r="AM400" s="529">
        <v>0</v>
      </c>
      <c r="AN400" s="529">
        <v>-256939.07708962675</v>
      </c>
      <c r="AO400" s="529">
        <v>0</v>
      </c>
      <c r="AP400" s="529">
        <v>0</v>
      </c>
      <c r="AQ400" s="529">
        <v>0</v>
      </c>
      <c r="AR400" s="529">
        <v>0</v>
      </c>
      <c r="AS400" s="529">
        <v>0</v>
      </c>
      <c r="AT400" s="529">
        <v>0</v>
      </c>
      <c r="AU400" s="529">
        <v>0</v>
      </c>
      <c r="AV400" s="529">
        <v>0</v>
      </c>
      <c r="AW400" s="529">
        <v>-256939.07708962675</v>
      </c>
      <c r="AX400" s="529">
        <v>0</v>
      </c>
      <c r="AY400" s="116">
        <v>0</v>
      </c>
      <c r="AZ400" s="42"/>
      <c r="BA400" s="529">
        <v>0</v>
      </c>
      <c r="BB400" s="529">
        <v>-308326.89250755211</v>
      </c>
      <c r="BC400" s="529">
        <v>0</v>
      </c>
      <c r="BD400" s="529">
        <v>0</v>
      </c>
      <c r="BE400" s="529">
        <v>0</v>
      </c>
      <c r="BF400" s="529">
        <v>0</v>
      </c>
      <c r="BG400" s="529">
        <v>0</v>
      </c>
      <c r="BH400" s="529">
        <v>0</v>
      </c>
      <c r="BI400" s="529">
        <v>0</v>
      </c>
      <c r="BJ400" s="529">
        <v>0</v>
      </c>
      <c r="BK400" s="529">
        <v>-308326.89250755211</v>
      </c>
      <c r="BL400" s="42" t="s">
        <v>7188</v>
      </c>
      <c r="BM400" s="350" t="s">
        <v>7487</v>
      </c>
      <c r="BS400" s="42"/>
      <c r="BT400" s="42"/>
      <c r="BU400" s="42"/>
      <c r="BV400" s="42"/>
      <c r="BW400" s="42"/>
      <c r="BX400" s="42"/>
      <c r="BY400" s="42"/>
      <c r="BZ400" s="42"/>
      <c r="CA400" s="42"/>
      <c r="CB400" s="42"/>
      <c r="CC400" s="42"/>
      <c r="CD400" s="42"/>
      <c r="CE400" s="42"/>
      <c r="CF400" s="42"/>
    </row>
    <row r="401" spans="1:84" ht="26">
      <c r="A401" s="424" t="s">
        <v>6424</v>
      </c>
      <c r="B401" s="42" t="s">
        <v>15</v>
      </c>
      <c r="C401" s="42"/>
      <c r="D401" s="42"/>
      <c r="E401" s="42"/>
      <c r="F401" s="513" t="s">
        <v>6451</v>
      </c>
      <c r="G401" s="412" t="s">
        <v>6452</v>
      </c>
      <c r="H401" s="28"/>
      <c r="I401" s="28" t="s">
        <v>6428</v>
      </c>
      <c r="J401" s="106" t="s">
        <v>2277</v>
      </c>
      <c r="K401" s="28" t="s">
        <v>6454</v>
      </c>
      <c r="L401" s="452">
        <v>0.23151627363219807</v>
      </c>
      <c r="M401" s="452">
        <v>0.56848372636780198</v>
      </c>
      <c r="N401" s="452">
        <v>0.2</v>
      </c>
      <c r="O401" s="387">
        <v>0.23151627363219812</v>
      </c>
      <c r="P401" s="387">
        <v>0.8</v>
      </c>
      <c r="Q401" s="387">
        <v>0.61575813681609903</v>
      </c>
      <c r="R401" s="42">
        <v>2043</v>
      </c>
      <c r="S401" s="456">
        <v>0</v>
      </c>
      <c r="T401" s="456">
        <v>1200000</v>
      </c>
      <c r="U401" s="456">
        <v>0</v>
      </c>
      <c r="V401" s="456">
        <v>0</v>
      </c>
      <c r="W401" s="456">
        <v>0</v>
      </c>
      <c r="X401" s="456">
        <v>0</v>
      </c>
      <c r="Y401" s="456">
        <v>0</v>
      </c>
      <c r="Z401" s="456">
        <v>0</v>
      </c>
      <c r="AA401" s="456">
        <v>0</v>
      </c>
      <c r="AB401" s="456">
        <v>0</v>
      </c>
      <c r="AC401" s="296">
        <v>1200000</v>
      </c>
      <c r="AD401" s="110"/>
      <c r="AF401" s="42" t="s">
        <v>592</v>
      </c>
      <c r="AG401" s="110">
        <v>0</v>
      </c>
      <c r="AH401" s="110">
        <v>1200000</v>
      </c>
      <c r="AI401" s="42" t="s">
        <v>764</v>
      </c>
      <c r="AJ401" s="112">
        <v>0.45454545454545453</v>
      </c>
      <c r="AK401" s="112">
        <v>0.54545454545454541</v>
      </c>
      <c r="AL401" s="529">
        <v>461090.23582068115</v>
      </c>
      <c r="AM401" s="529">
        <v>0</v>
      </c>
      <c r="AN401" s="529">
        <v>335868.07462696306</v>
      </c>
      <c r="AO401" s="529">
        <v>0</v>
      </c>
      <c r="AP401" s="529">
        <v>0</v>
      </c>
      <c r="AQ401" s="529">
        <v>0</v>
      </c>
      <c r="AR401" s="529">
        <v>0</v>
      </c>
      <c r="AS401" s="529">
        <v>0</v>
      </c>
      <c r="AT401" s="529">
        <v>0</v>
      </c>
      <c r="AU401" s="529">
        <v>0</v>
      </c>
      <c r="AV401" s="529">
        <v>0</v>
      </c>
      <c r="AW401" s="529">
        <v>335868.07462696306</v>
      </c>
      <c r="AX401" s="529">
        <v>0</v>
      </c>
      <c r="AY401" s="116">
        <v>0</v>
      </c>
      <c r="AZ401" s="42"/>
      <c r="BA401" s="529">
        <v>0</v>
      </c>
      <c r="BB401" s="529">
        <v>403041.68955235567</v>
      </c>
      <c r="BC401" s="529">
        <v>0</v>
      </c>
      <c r="BD401" s="529">
        <v>0</v>
      </c>
      <c r="BE401" s="529">
        <v>0</v>
      </c>
      <c r="BF401" s="529">
        <v>0</v>
      </c>
      <c r="BG401" s="529">
        <v>0</v>
      </c>
      <c r="BH401" s="529">
        <v>0</v>
      </c>
      <c r="BI401" s="529">
        <v>0</v>
      </c>
      <c r="BJ401" s="529">
        <v>0</v>
      </c>
      <c r="BK401" s="529">
        <v>403041.68955235567</v>
      </c>
      <c r="BL401" s="42" t="s">
        <v>7188</v>
      </c>
      <c r="BM401" s="350" t="s">
        <v>7443</v>
      </c>
      <c r="BS401" s="42"/>
      <c r="BT401" s="42"/>
      <c r="BU401" s="42"/>
      <c r="BV401" s="42"/>
      <c r="BW401" s="42"/>
      <c r="BX401" s="42"/>
      <c r="BY401" s="42"/>
      <c r="BZ401" s="42"/>
      <c r="CA401" s="42"/>
      <c r="CB401" s="42"/>
      <c r="CC401" s="42"/>
      <c r="CD401" s="42"/>
      <c r="CE401" s="42"/>
      <c r="CF401" s="42"/>
    </row>
    <row r="402" spans="1:84" ht="26">
      <c r="A402" s="424" t="s">
        <v>6424</v>
      </c>
      <c r="B402" s="424" t="s">
        <v>15</v>
      </c>
      <c r="C402" s="424"/>
      <c r="D402" s="424"/>
      <c r="E402" s="424"/>
      <c r="F402" s="513" t="s">
        <v>6451</v>
      </c>
      <c r="G402" s="412" t="s">
        <v>6452</v>
      </c>
      <c r="H402" s="28"/>
      <c r="I402" s="423" t="s">
        <v>6428</v>
      </c>
      <c r="J402" s="106" t="s">
        <v>2277</v>
      </c>
      <c r="K402" s="28" t="s">
        <v>6454</v>
      </c>
      <c r="L402" s="452">
        <v>0.23151627363219807</v>
      </c>
      <c r="M402" s="452">
        <v>0.56848372636780198</v>
      </c>
      <c r="N402" s="452">
        <v>0.2</v>
      </c>
      <c r="O402" s="449">
        <v>0.23151627363219812</v>
      </c>
      <c r="P402" s="449">
        <v>0.8</v>
      </c>
      <c r="Q402" s="387">
        <v>0.61575813681609903</v>
      </c>
      <c r="R402" s="42">
        <v>2043</v>
      </c>
      <c r="S402" s="456">
        <v>0</v>
      </c>
      <c r="T402" s="456">
        <v>-612000</v>
      </c>
      <c r="U402" s="456">
        <v>0</v>
      </c>
      <c r="V402" s="456">
        <v>0</v>
      </c>
      <c r="W402" s="456">
        <v>0</v>
      </c>
      <c r="X402" s="456">
        <v>0</v>
      </c>
      <c r="Y402" s="456">
        <v>0</v>
      </c>
      <c r="Z402" s="456">
        <v>0</v>
      </c>
      <c r="AA402" s="456">
        <v>0</v>
      </c>
      <c r="AB402" s="456">
        <v>0</v>
      </c>
      <c r="AC402" s="296">
        <v>-612000</v>
      </c>
      <c r="AD402" s="110"/>
      <c r="AF402" s="42" t="s">
        <v>592</v>
      </c>
      <c r="AG402" s="110">
        <v>0</v>
      </c>
      <c r="AH402" s="110">
        <v>-612000</v>
      </c>
      <c r="AI402" s="42" t="s">
        <v>764</v>
      </c>
      <c r="AJ402" s="112">
        <v>0.45454545454545453</v>
      </c>
      <c r="AK402" s="112">
        <v>0.54545454545454541</v>
      </c>
      <c r="AL402" s="529">
        <v>-235156.02026854738</v>
      </c>
      <c r="AM402" s="529">
        <v>0</v>
      </c>
      <c r="AN402" s="529">
        <v>-171292.71805975118</v>
      </c>
      <c r="AO402" s="529">
        <v>0</v>
      </c>
      <c r="AP402" s="529">
        <v>0</v>
      </c>
      <c r="AQ402" s="529">
        <v>0</v>
      </c>
      <c r="AR402" s="529">
        <v>0</v>
      </c>
      <c r="AS402" s="529">
        <v>0</v>
      </c>
      <c r="AT402" s="529">
        <v>0</v>
      </c>
      <c r="AU402" s="529">
        <v>0</v>
      </c>
      <c r="AV402" s="529">
        <v>0</v>
      </c>
      <c r="AW402" s="529">
        <v>-171292.71805975118</v>
      </c>
      <c r="AX402" s="529">
        <v>0</v>
      </c>
      <c r="AY402" s="116">
        <v>0</v>
      </c>
      <c r="AZ402" s="42"/>
      <c r="BA402" s="529">
        <v>0</v>
      </c>
      <c r="BB402" s="529">
        <v>-205551.26167170139</v>
      </c>
      <c r="BC402" s="529">
        <v>0</v>
      </c>
      <c r="BD402" s="529">
        <v>0</v>
      </c>
      <c r="BE402" s="529">
        <v>0</v>
      </c>
      <c r="BF402" s="529">
        <v>0</v>
      </c>
      <c r="BG402" s="529">
        <v>0</v>
      </c>
      <c r="BH402" s="529">
        <v>0</v>
      </c>
      <c r="BI402" s="529">
        <v>0</v>
      </c>
      <c r="BJ402" s="529">
        <v>0</v>
      </c>
      <c r="BK402" s="529">
        <v>-205551.26167170139</v>
      </c>
      <c r="BL402" s="42" t="s">
        <v>7188</v>
      </c>
      <c r="BM402" s="350" t="s">
        <v>7443</v>
      </c>
      <c r="BS402" s="42"/>
      <c r="BT402" s="42"/>
      <c r="BU402" s="42"/>
      <c r="BV402" s="42"/>
      <c r="BW402" s="42"/>
      <c r="BX402" s="42"/>
      <c r="BY402" s="42"/>
      <c r="BZ402" s="42"/>
      <c r="CA402" s="42"/>
      <c r="CB402" s="42"/>
      <c r="CC402" s="42"/>
      <c r="CD402" s="42"/>
      <c r="CE402" s="42"/>
      <c r="CF402" s="42"/>
    </row>
    <row r="403" spans="1:84" ht="26">
      <c r="A403" s="424" t="s">
        <v>6424</v>
      </c>
      <c r="B403" s="42" t="s">
        <v>15</v>
      </c>
      <c r="C403" s="42"/>
      <c r="D403" s="42"/>
      <c r="E403" s="42"/>
      <c r="F403" s="514" t="s">
        <v>6451</v>
      </c>
      <c r="G403" s="412" t="s">
        <v>6452</v>
      </c>
      <c r="H403" s="28" t="s">
        <v>1960</v>
      </c>
      <c r="I403" s="28" t="s">
        <v>6428</v>
      </c>
      <c r="J403" s="106" t="s">
        <v>2277</v>
      </c>
      <c r="K403" s="28" t="s">
        <v>6454</v>
      </c>
      <c r="L403" s="387">
        <v>0.20402371613837456</v>
      </c>
      <c r="M403" s="387">
        <v>0.5009762838616254</v>
      </c>
      <c r="N403" s="387">
        <v>0.29499999999999998</v>
      </c>
      <c r="O403" s="387">
        <v>0.20402371613837461</v>
      </c>
      <c r="P403" s="387">
        <v>0.20402371613837461</v>
      </c>
      <c r="Q403" s="387">
        <v>0.20402371613837461</v>
      </c>
      <c r="R403" s="42">
        <v>2043</v>
      </c>
      <c r="S403" s="455">
        <v>0</v>
      </c>
      <c r="T403" s="455">
        <v>0</v>
      </c>
      <c r="U403" s="455">
        <v>0</v>
      </c>
      <c r="V403" s="455">
        <v>0</v>
      </c>
      <c r="W403" s="455">
        <v>0</v>
      </c>
      <c r="X403" s="455">
        <v>0</v>
      </c>
      <c r="Y403" s="455">
        <v>8677500</v>
      </c>
      <c r="Z403" s="455">
        <v>11570000</v>
      </c>
      <c r="AA403" s="455">
        <v>8677500</v>
      </c>
      <c r="AB403" s="455">
        <v>0</v>
      </c>
      <c r="AC403" s="296">
        <v>28925000</v>
      </c>
      <c r="AD403" s="110"/>
      <c r="AF403" s="42" t="s">
        <v>592</v>
      </c>
      <c r="AG403" s="110">
        <v>0</v>
      </c>
      <c r="AH403" s="110">
        <v>28925000</v>
      </c>
      <c r="AI403" s="42" t="s">
        <v>764</v>
      </c>
      <c r="AJ403" s="112">
        <v>0.45454545454545453</v>
      </c>
      <c r="AK403" s="112">
        <v>0.54545454545454541</v>
      </c>
      <c r="AL403" s="529">
        <v>23023614.010697514</v>
      </c>
      <c r="AM403" s="529">
        <v>0</v>
      </c>
      <c r="AN403" s="529">
        <v>0</v>
      </c>
      <c r="AO403" s="529">
        <v>0</v>
      </c>
      <c r="AP403" s="529">
        <v>0</v>
      </c>
      <c r="AQ403" s="529">
        <v>0</v>
      </c>
      <c r="AR403" s="529">
        <v>0</v>
      </c>
      <c r="AS403" s="529">
        <v>804734.4530867025</v>
      </c>
      <c r="AT403" s="529">
        <v>1072979.27078227</v>
      </c>
      <c r="AU403" s="529">
        <v>804734.4530867025</v>
      </c>
      <c r="AV403" s="529">
        <v>0</v>
      </c>
      <c r="AW403" s="529">
        <v>2682448.1769556752</v>
      </c>
      <c r="AX403" s="529">
        <v>0</v>
      </c>
      <c r="AY403" s="116">
        <v>0</v>
      </c>
      <c r="AZ403" s="42"/>
      <c r="BA403" s="529">
        <v>0</v>
      </c>
      <c r="BB403" s="529">
        <v>0</v>
      </c>
      <c r="BC403" s="529">
        <v>0</v>
      </c>
      <c r="BD403" s="529">
        <v>0</v>
      </c>
      <c r="BE403" s="529">
        <v>0</v>
      </c>
      <c r="BF403" s="529">
        <v>0</v>
      </c>
      <c r="BG403" s="529">
        <v>965681.34370404296</v>
      </c>
      <c r="BH403" s="529">
        <v>1287575.1249387239</v>
      </c>
      <c r="BI403" s="529">
        <v>965681.34370404296</v>
      </c>
      <c r="BJ403" s="529">
        <v>0</v>
      </c>
      <c r="BK403" s="529">
        <v>3218937.8123468095</v>
      </c>
      <c r="BL403" s="42" t="s">
        <v>7188</v>
      </c>
      <c r="BM403" s="350" t="s">
        <v>7433</v>
      </c>
      <c r="BS403" s="42"/>
      <c r="BT403" s="42"/>
      <c r="BU403" s="42"/>
      <c r="BV403" s="42"/>
      <c r="BW403" s="42"/>
      <c r="BX403" s="42"/>
      <c r="BY403" s="42"/>
      <c r="BZ403" s="42"/>
      <c r="CA403" s="42"/>
      <c r="CB403" s="42"/>
      <c r="CC403" s="42"/>
      <c r="CD403" s="42"/>
      <c r="CE403" s="42"/>
      <c r="CF403" s="42"/>
    </row>
    <row r="404" spans="1:84" ht="26">
      <c r="A404" s="424" t="s">
        <v>6424</v>
      </c>
      <c r="B404" s="424" t="s">
        <v>15</v>
      </c>
      <c r="C404" s="424"/>
      <c r="D404" s="424"/>
      <c r="E404" s="424"/>
      <c r="F404" s="514" t="s">
        <v>6451</v>
      </c>
      <c r="G404" s="28" t="s">
        <v>6452</v>
      </c>
      <c r="H404" s="28" t="s">
        <v>1960</v>
      </c>
      <c r="I404" s="423" t="s">
        <v>6428</v>
      </c>
      <c r="J404" s="106" t="s">
        <v>2277</v>
      </c>
      <c r="K404" s="28" t="s">
        <v>6454</v>
      </c>
      <c r="L404" s="387">
        <v>0.20402371613837456</v>
      </c>
      <c r="M404" s="387">
        <v>0.5009762838616254</v>
      </c>
      <c r="N404" s="387">
        <v>0.29499999999999998</v>
      </c>
      <c r="O404" s="428">
        <v>0.20402371613837461</v>
      </c>
      <c r="P404" s="428">
        <v>0.20402371613837461</v>
      </c>
      <c r="Q404" s="387">
        <v>0.20402371613837461</v>
      </c>
      <c r="R404" s="42">
        <v>2043</v>
      </c>
      <c r="S404" s="455">
        <v>0</v>
      </c>
      <c r="T404" s="455">
        <v>0</v>
      </c>
      <c r="U404" s="455">
        <v>0</v>
      </c>
      <c r="V404" s="455">
        <v>0</v>
      </c>
      <c r="W404" s="455">
        <v>0</v>
      </c>
      <c r="X404" s="455">
        <v>0</v>
      </c>
      <c r="Y404" s="455">
        <v>-4425525</v>
      </c>
      <c r="Z404" s="455">
        <v>-5900700</v>
      </c>
      <c r="AA404" s="455">
        <v>-4425525</v>
      </c>
      <c r="AB404" s="455">
        <v>0</v>
      </c>
      <c r="AC404" s="296">
        <v>-14751750</v>
      </c>
      <c r="AD404" s="110"/>
      <c r="AF404" s="42" t="s">
        <v>592</v>
      </c>
      <c r="AG404" s="110">
        <v>0</v>
      </c>
      <c r="AH404" s="110">
        <v>-14751750</v>
      </c>
      <c r="AI404" s="42" t="s">
        <v>764</v>
      </c>
      <c r="AJ404" s="112">
        <v>0.45454545454545453</v>
      </c>
      <c r="AK404" s="112">
        <v>0.54545454545454541</v>
      </c>
      <c r="AL404" s="529">
        <v>-11742043.145455731</v>
      </c>
      <c r="AM404" s="529">
        <v>0</v>
      </c>
      <c r="AN404" s="529">
        <v>0</v>
      </c>
      <c r="AO404" s="529">
        <v>0</v>
      </c>
      <c r="AP404" s="529">
        <v>0</v>
      </c>
      <c r="AQ404" s="529">
        <v>0</v>
      </c>
      <c r="AR404" s="529">
        <v>0</v>
      </c>
      <c r="AS404" s="529">
        <v>-410414.57107421831</v>
      </c>
      <c r="AT404" s="529">
        <v>-547219.42809895764</v>
      </c>
      <c r="AU404" s="529">
        <v>-410414.57107421831</v>
      </c>
      <c r="AV404" s="529">
        <v>0</v>
      </c>
      <c r="AW404" s="529">
        <v>-1368048.5702473943</v>
      </c>
      <c r="AX404" s="529">
        <v>0</v>
      </c>
      <c r="AY404" s="116">
        <v>0</v>
      </c>
      <c r="AZ404" s="42"/>
      <c r="BA404" s="529">
        <v>0</v>
      </c>
      <c r="BB404" s="529">
        <v>0</v>
      </c>
      <c r="BC404" s="529">
        <v>0</v>
      </c>
      <c r="BD404" s="529">
        <v>0</v>
      </c>
      <c r="BE404" s="529">
        <v>0</v>
      </c>
      <c r="BF404" s="529">
        <v>0</v>
      </c>
      <c r="BG404" s="529">
        <v>-492497.48528906191</v>
      </c>
      <c r="BH404" s="529">
        <v>-656663.31371874921</v>
      </c>
      <c r="BI404" s="529">
        <v>-492497.48528906191</v>
      </c>
      <c r="BJ404" s="529">
        <v>0</v>
      </c>
      <c r="BK404" s="529">
        <v>-1641658.284296873</v>
      </c>
      <c r="BL404" s="42" t="s">
        <v>7188</v>
      </c>
      <c r="BM404" s="350" t="s">
        <v>7433</v>
      </c>
      <c r="BS404" s="42"/>
      <c r="BT404" s="42"/>
      <c r="BU404" s="42"/>
      <c r="BV404" s="42"/>
      <c r="BW404" s="42"/>
      <c r="BX404" s="42"/>
      <c r="BY404" s="42"/>
      <c r="BZ404" s="42"/>
      <c r="CA404" s="42"/>
      <c r="CB404" s="42"/>
      <c r="CC404" s="42"/>
      <c r="CD404" s="42"/>
      <c r="CE404" s="42"/>
      <c r="CF404" s="42"/>
    </row>
    <row r="405" spans="1:84" ht="26">
      <c r="A405" s="424" t="s">
        <v>6424</v>
      </c>
      <c r="B405" s="42" t="s">
        <v>27</v>
      </c>
      <c r="C405" s="42"/>
      <c r="D405" s="42"/>
      <c r="E405" s="42"/>
      <c r="F405" s="517" t="s">
        <v>6451</v>
      </c>
      <c r="G405" s="28" t="s">
        <v>6452</v>
      </c>
      <c r="H405" s="28"/>
      <c r="I405" s="28" t="s">
        <v>6428</v>
      </c>
      <c r="J405" s="106" t="s">
        <v>2277</v>
      </c>
      <c r="K405" s="28" t="s">
        <v>6453</v>
      </c>
      <c r="L405" s="452">
        <v>0.23151627363219807</v>
      </c>
      <c r="M405" s="452">
        <v>0.56848372636780198</v>
      </c>
      <c r="N405" s="452">
        <v>0.2</v>
      </c>
      <c r="O405" s="387">
        <v>0.23151627363219812</v>
      </c>
      <c r="P405" s="387">
        <v>0.8</v>
      </c>
      <c r="Q405" s="387">
        <v>0.61575813681609903</v>
      </c>
      <c r="R405" s="42">
        <v>2043</v>
      </c>
      <c r="S405" s="456">
        <v>0</v>
      </c>
      <c r="T405" s="456">
        <v>0</v>
      </c>
      <c r="U405" s="456">
        <v>0</v>
      </c>
      <c r="V405" s="456">
        <v>0</v>
      </c>
      <c r="W405" s="456">
        <v>0</v>
      </c>
      <c r="X405" s="456">
        <v>0</v>
      </c>
      <c r="Y405" s="456">
        <v>0</v>
      </c>
      <c r="Z405" s="456">
        <v>0</v>
      </c>
      <c r="AA405" s="456">
        <v>0</v>
      </c>
      <c r="AB405" s="456">
        <v>1800000</v>
      </c>
      <c r="AC405" s="296">
        <v>1800000</v>
      </c>
      <c r="AD405" s="110"/>
      <c r="AF405" s="42" t="s">
        <v>624</v>
      </c>
      <c r="AG405" s="110">
        <v>0</v>
      </c>
      <c r="AH405" s="110">
        <v>1800000</v>
      </c>
      <c r="AI405" s="42" t="s">
        <v>764</v>
      </c>
      <c r="AJ405" s="112">
        <v>0.45454545454545453</v>
      </c>
      <c r="AK405" s="112">
        <v>0.54545454545454541</v>
      </c>
      <c r="AL405" s="529">
        <v>691635.35373102175</v>
      </c>
      <c r="AM405" s="529">
        <v>0</v>
      </c>
      <c r="AN405" s="529">
        <v>0</v>
      </c>
      <c r="AO405" s="529">
        <v>0</v>
      </c>
      <c r="AP405" s="529">
        <v>0</v>
      </c>
      <c r="AQ405" s="529">
        <v>0</v>
      </c>
      <c r="AR405" s="529">
        <v>0</v>
      </c>
      <c r="AS405" s="529">
        <v>0</v>
      </c>
      <c r="AT405" s="529">
        <v>0</v>
      </c>
      <c r="AU405" s="529">
        <v>0</v>
      </c>
      <c r="AV405" s="529">
        <v>503802.11194044462</v>
      </c>
      <c r="AW405" s="529">
        <v>503802.11194044462</v>
      </c>
      <c r="AX405" s="529">
        <v>0</v>
      </c>
      <c r="AY405" s="116">
        <v>0</v>
      </c>
      <c r="AZ405" s="42"/>
      <c r="BA405" s="529">
        <v>0</v>
      </c>
      <c r="BB405" s="529">
        <v>0</v>
      </c>
      <c r="BC405" s="529">
        <v>0</v>
      </c>
      <c r="BD405" s="529">
        <v>0</v>
      </c>
      <c r="BE405" s="529">
        <v>0</v>
      </c>
      <c r="BF405" s="529">
        <v>0</v>
      </c>
      <c r="BG405" s="529">
        <v>0</v>
      </c>
      <c r="BH405" s="529">
        <v>0</v>
      </c>
      <c r="BI405" s="529">
        <v>0</v>
      </c>
      <c r="BJ405" s="529">
        <v>604562.53432853357</v>
      </c>
      <c r="BK405" s="529">
        <v>604562.53432853357</v>
      </c>
      <c r="BL405" s="42" t="s">
        <v>7188</v>
      </c>
      <c r="BM405" s="350" t="s">
        <v>7487</v>
      </c>
      <c r="BS405" s="42"/>
      <c r="BT405" s="42"/>
      <c r="BU405" s="42"/>
      <c r="BV405" s="42"/>
      <c r="BW405" s="42"/>
      <c r="BX405" s="42"/>
      <c r="BY405" s="42"/>
      <c r="BZ405" s="42"/>
      <c r="CA405" s="42"/>
      <c r="CB405" s="42"/>
      <c r="CC405" s="42"/>
      <c r="CD405" s="42"/>
      <c r="CE405" s="42"/>
      <c r="CF405" s="42"/>
    </row>
    <row r="406" spans="1:84" ht="26">
      <c r="A406" s="424" t="s">
        <v>6424</v>
      </c>
      <c r="B406" s="42" t="s">
        <v>27</v>
      </c>
      <c r="C406" s="424"/>
      <c r="D406" s="424"/>
      <c r="E406" s="424"/>
      <c r="F406" s="514" t="s">
        <v>6451</v>
      </c>
      <c r="G406" s="451" t="s">
        <v>6452</v>
      </c>
      <c r="H406" s="28"/>
      <c r="I406" s="423" t="s">
        <v>6428</v>
      </c>
      <c r="J406" s="106" t="s">
        <v>2277</v>
      </c>
      <c r="K406" s="28" t="s">
        <v>6453</v>
      </c>
      <c r="L406" s="452">
        <v>0.23151627363219807</v>
      </c>
      <c r="M406" s="452">
        <v>0.56848372636780198</v>
      </c>
      <c r="N406" s="452">
        <v>0.2</v>
      </c>
      <c r="O406" s="449">
        <v>0.23151627363219812</v>
      </c>
      <c r="P406" s="449">
        <v>0.8</v>
      </c>
      <c r="Q406" s="387">
        <v>0.61575813681609903</v>
      </c>
      <c r="R406" s="42">
        <v>2043</v>
      </c>
      <c r="S406" s="456">
        <v>0</v>
      </c>
      <c r="T406" s="456">
        <v>0</v>
      </c>
      <c r="U406" s="456">
        <v>0</v>
      </c>
      <c r="V406" s="456">
        <v>0</v>
      </c>
      <c r="W406" s="456">
        <v>0</v>
      </c>
      <c r="X406" s="456">
        <v>0</v>
      </c>
      <c r="Y406" s="456">
        <v>0</v>
      </c>
      <c r="Z406" s="456">
        <v>0</v>
      </c>
      <c r="AA406" s="456">
        <v>0</v>
      </c>
      <c r="AB406" s="456">
        <v>-918000</v>
      </c>
      <c r="AC406" s="296">
        <v>-918000</v>
      </c>
      <c r="AD406" s="110"/>
      <c r="AF406" s="42" t="s">
        <v>624</v>
      </c>
      <c r="AG406" s="110">
        <v>0</v>
      </c>
      <c r="AH406" s="110">
        <v>-918000</v>
      </c>
      <c r="AI406" s="42" t="s">
        <v>764</v>
      </c>
      <c r="AJ406" s="112">
        <v>0.45454545454545453</v>
      </c>
      <c r="AK406" s="112">
        <v>0.54545454545454541</v>
      </c>
      <c r="AL406" s="529">
        <v>-352734.03040282108</v>
      </c>
      <c r="AM406" s="529">
        <v>0</v>
      </c>
      <c r="AN406" s="529">
        <v>0</v>
      </c>
      <c r="AO406" s="529">
        <v>0</v>
      </c>
      <c r="AP406" s="529">
        <v>0</v>
      </c>
      <c r="AQ406" s="529">
        <v>0</v>
      </c>
      <c r="AR406" s="529">
        <v>0</v>
      </c>
      <c r="AS406" s="529">
        <v>0</v>
      </c>
      <c r="AT406" s="529">
        <v>0</v>
      </c>
      <c r="AU406" s="529">
        <v>0</v>
      </c>
      <c r="AV406" s="529">
        <v>-256939.07708962675</v>
      </c>
      <c r="AW406" s="529">
        <v>-256939.07708962675</v>
      </c>
      <c r="AX406" s="529">
        <v>0</v>
      </c>
      <c r="AY406" s="116">
        <v>0</v>
      </c>
      <c r="AZ406" s="42"/>
      <c r="BA406" s="529">
        <v>0</v>
      </c>
      <c r="BB406" s="529">
        <v>0</v>
      </c>
      <c r="BC406" s="529">
        <v>0</v>
      </c>
      <c r="BD406" s="529">
        <v>0</v>
      </c>
      <c r="BE406" s="529">
        <v>0</v>
      </c>
      <c r="BF406" s="529">
        <v>0</v>
      </c>
      <c r="BG406" s="529">
        <v>0</v>
      </c>
      <c r="BH406" s="529">
        <v>0</v>
      </c>
      <c r="BI406" s="529">
        <v>0</v>
      </c>
      <c r="BJ406" s="529">
        <v>-308326.89250755211</v>
      </c>
      <c r="BK406" s="529">
        <v>-308326.89250755211</v>
      </c>
      <c r="BL406" s="42" t="s">
        <v>7188</v>
      </c>
      <c r="BM406" s="350" t="s">
        <v>7487</v>
      </c>
      <c r="BS406" s="42"/>
      <c r="BT406" s="42"/>
      <c r="BU406" s="42"/>
      <c r="BV406" s="42"/>
      <c r="BW406" s="42"/>
      <c r="BX406" s="42"/>
      <c r="BY406" s="42"/>
      <c r="BZ406" s="42"/>
      <c r="CA406" s="42"/>
      <c r="CB406" s="42"/>
      <c r="CC406" s="42"/>
      <c r="CD406" s="42"/>
      <c r="CE406" s="42"/>
      <c r="CF406" s="42"/>
    </row>
    <row r="407" spans="1:84" ht="26">
      <c r="A407" s="424" t="s">
        <v>6424</v>
      </c>
      <c r="B407" s="42" t="s">
        <v>15</v>
      </c>
      <c r="C407" s="42"/>
      <c r="D407" s="42"/>
      <c r="E407" s="42"/>
      <c r="F407" s="513" t="s">
        <v>6451</v>
      </c>
      <c r="G407" s="412" t="s">
        <v>6452</v>
      </c>
      <c r="H407" s="28"/>
      <c r="I407" s="28" t="s">
        <v>6428</v>
      </c>
      <c r="J407" s="106" t="s">
        <v>2277</v>
      </c>
      <c r="K407" s="28" t="s">
        <v>6454</v>
      </c>
      <c r="L407" s="452">
        <v>0.23151627363219807</v>
      </c>
      <c r="M407" s="452">
        <v>0.56848372636780198</v>
      </c>
      <c r="N407" s="452">
        <v>0.2</v>
      </c>
      <c r="O407" s="387">
        <v>0.23151627363219812</v>
      </c>
      <c r="P407" s="387">
        <v>0.8</v>
      </c>
      <c r="Q407" s="387">
        <v>0.61575813681609903</v>
      </c>
      <c r="R407" s="42">
        <v>2043</v>
      </c>
      <c r="S407" s="456">
        <v>0</v>
      </c>
      <c r="T407" s="456">
        <v>0</v>
      </c>
      <c r="U407" s="456">
        <v>0</v>
      </c>
      <c r="V407" s="456">
        <v>0</v>
      </c>
      <c r="W407" s="456">
        <v>0</v>
      </c>
      <c r="X407" s="456">
        <v>0</v>
      </c>
      <c r="Y407" s="456">
        <v>0</v>
      </c>
      <c r="Z407" s="456">
        <v>0</v>
      </c>
      <c r="AA407" s="456">
        <v>0</v>
      </c>
      <c r="AB407" s="456">
        <v>1200000</v>
      </c>
      <c r="AC407" s="296">
        <v>1200000</v>
      </c>
      <c r="AD407" s="110"/>
      <c r="AF407" s="42" t="s">
        <v>592</v>
      </c>
      <c r="AG407" s="110">
        <v>0</v>
      </c>
      <c r="AH407" s="110">
        <v>1200000</v>
      </c>
      <c r="AI407" s="42" t="s">
        <v>764</v>
      </c>
      <c r="AJ407" s="112">
        <v>0.45454545454545453</v>
      </c>
      <c r="AK407" s="112">
        <v>0.54545454545454541</v>
      </c>
      <c r="AL407" s="529">
        <v>461090.23582068115</v>
      </c>
      <c r="AM407" s="529">
        <v>0</v>
      </c>
      <c r="AN407" s="529">
        <v>0</v>
      </c>
      <c r="AO407" s="529">
        <v>0</v>
      </c>
      <c r="AP407" s="529">
        <v>0</v>
      </c>
      <c r="AQ407" s="529">
        <v>0</v>
      </c>
      <c r="AR407" s="529">
        <v>0</v>
      </c>
      <c r="AS407" s="529">
        <v>0</v>
      </c>
      <c r="AT407" s="529">
        <v>0</v>
      </c>
      <c r="AU407" s="529">
        <v>0</v>
      </c>
      <c r="AV407" s="529">
        <v>335868.07462696306</v>
      </c>
      <c r="AW407" s="529">
        <v>335868.07462696306</v>
      </c>
      <c r="AX407" s="529">
        <v>0</v>
      </c>
      <c r="AY407" s="116">
        <v>0</v>
      </c>
      <c r="AZ407" s="42"/>
      <c r="BA407" s="529">
        <v>0</v>
      </c>
      <c r="BB407" s="529">
        <v>0</v>
      </c>
      <c r="BC407" s="529">
        <v>0</v>
      </c>
      <c r="BD407" s="529">
        <v>0</v>
      </c>
      <c r="BE407" s="529">
        <v>0</v>
      </c>
      <c r="BF407" s="529">
        <v>0</v>
      </c>
      <c r="BG407" s="529">
        <v>0</v>
      </c>
      <c r="BH407" s="529">
        <v>0</v>
      </c>
      <c r="BI407" s="529">
        <v>0</v>
      </c>
      <c r="BJ407" s="529">
        <v>403041.68955235567</v>
      </c>
      <c r="BK407" s="529">
        <v>403041.68955235567</v>
      </c>
      <c r="BL407" s="42" t="s">
        <v>7188</v>
      </c>
      <c r="BM407" s="350" t="s">
        <v>7443</v>
      </c>
      <c r="BS407" s="42"/>
      <c r="BT407" s="42"/>
      <c r="BU407" s="42"/>
      <c r="BV407" s="42"/>
      <c r="BW407" s="42"/>
      <c r="BX407" s="42"/>
      <c r="BY407" s="42"/>
      <c r="BZ407" s="42"/>
      <c r="CA407" s="42"/>
      <c r="CB407" s="42"/>
      <c r="CC407" s="42"/>
      <c r="CD407" s="42"/>
      <c r="CE407" s="42"/>
      <c r="CF407" s="42"/>
    </row>
    <row r="408" spans="1:84" ht="26">
      <c r="A408" s="424" t="s">
        <v>6424</v>
      </c>
      <c r="B408" s="424" t="s">
        <v>15</v>
      </c>
      <c r="C408" s="424"/>
      <c r="D408" s="424"/>
      <c r="E408" s="424"/>
      <c r="F408" s="514" t="s">
        <v>6451</v>
      </c>
      <c r="G408" s="28" t="s">
        <v>6452</v>
      </c>
      <c r="H408" s="28"/>
      <c r="I408" s="423" t="s">
        <v>6428</v>
      </c>
      <c r="J408" s="106" t="s">
        <v>2277</v>
      </c>
      <c r="K408" s="28" t="s">
        <v>6454</v>
      </c>
      <c r="L408" s="452">
        <v>0.23151627363219807</v>
      </c>
      <c r="M408" s="452">
        <v>0.56848372636780198</v>
      </c>
      <c r="N408" s="452">
        <v>0.2</v>
      </c>
      <c r="O408" s="449">
        <v>0.23151627363219812</v>
      </c>
      <c r="P408" s="449">
        <v>0.8</v>
      </c>
      <c r="Q408" s="387">
        <v>0.61575813681609903</v>
      </c>
      <c r="R408" s="42">
        <v>2043</v>
      </c>
      <c r="S408" s="456">
        <v>0</v>
      </c>
      <c r="T408" s="456">
        <v>0</v>
      </c>
      <c r="U408" s="456">
        <v>0</v>
      </c>
      <c r="V408" s="456">
        <v>0</v>
      </c>
      <c r="W408" s="456">
        <v>0</v>
      </c>
      <c r="X408" s="456">
        <v>0</v>
      </c>
      <c r="Y408" s="456">
        <v>0</v>
      </c>
      <c r="Z408" s="456">
        <v>0</v>
      </c>
      <c r="AA408" s="456">
        <v>0</v>
      </c>
      <c r="AB408" s="456">
        <v>-612000</v>
      </c>
      <c r="AC408" s="296">
        <v>-612000</v>
      </c>
      <c r="AD408" s="110"/>
      <c r="AF408" s="42" t="s">
        <v>592</v>
      </c>
      <c r="AG408" s="110">
        <v>0</v>
      </c>
      <c r="AH408" s="110">
        <v>-612000</v>
      </c>
      <c r="AI408" s="42" t="s">
        <v>764</v>
      </c>
      <c r="AJ408" s="112">
        <v>0.45454545454545453</v>
      </c>
      <c r="AK408" s="112">
        <v>0.54545454545454541</v>
      </c>
      <c r="AL408" s="529">
        <v>-235156.02026854738</v>
      </c>
      <c r="AM408" s="529">
        <v>0</v>
      </c>
      <c r="AN408" s="529">
        <v>0</v>
      </c>
      <c r="AO408" s="529">
        <v>0</v>
      </c>
      <c r="AP408" s="529">
        <v>0</v>
      </c>
      <c r="AQ408" s="529">
        <v>0</v>
      </c>
      <c r="AR408" s="529">
        <v>0</v>
      </c>
      <c r="AS408" s="529">
        <v>0</v>
      </c>
      <c r="AT408" s="529">
        <v>0</v>
      </c>
      <c r="AU408" s="529">
        <v>0</v>
      </c>
      <c r="AV408" s="529">
        <v>-171292.71805975118</v>
      </c>
      <c r="AW408" s="529">
        <v>-171292.71805975118</v>
      </c>
      <c r="AX408" s="529">
        <v>0</v>
      </c>
      <c r="AY408" s="116">
        <v>0</v>
      </c>
      <c r="AZ408" s="42"/>
      <c r="BA408" s="529">
        <v>0</v>
      </c>
      <c r="BB408" s="529">
        <v>0</v>
      </c>
      <c r="BC408" s="529">
        <v>0</v>
      </c>
      <c r="BD408" s="529">
        <v>0</v>
      </c>
      <c r="BE408" s="529">
        <v>0</v>
      </c>
      <c r="BF408" s="529">
        <v>0</v>
      </c>
      <c r="BG408" s="529">
        <v>0</v>
      </c>
      <c r="BH408" s="529">
        <v>0</v>
      </c>
      <c r="BI408" s="529">
        <v>0</v>
      </c>
      <c r="BJ408" s="529">
        <v>-205551.26167170139</v>
      </c>
      <c r="BK408" s="529">
        <v>-205551.26167170139</v>
      </c>
      <c r="BL408" s="42" t="s">
        <v>7188</v>
      </c>
      <c r="BM408" s="350" t="s">
        <v>7443</v>
      </c>
      <c r="BS408" s="42"/>
      <c r="BT408" s="42"/>
      <c r="BU408" s="42"/>
      <c r="BV408" s="42"/>
      <c r="BW408" s="42"/>
      <c r="BX408" s="42"/>
      <c r="BY408" s="42"/>
      <c r="BZ408" s="42"/>
      <c r="CA408" s="42"/>
      <c r="CB408" s="42"/>
      <c r="CC408" s="42"/>
      <c r="CD408" s="42"/>
      <c r="CE408" s="42"/>
      <c r="CF408" s="42"/>
    </row>
    <row r="409" spans="1:84" ht="26">
      <c r="A409" s="424" t="s">
        <v>6424</v>
      </c>
      <c r="B409" s="424" t="s">
        <v>15</v>
      </c>
      <c r="C409" s="424"/>
      <c r="D409" s="424"/>
      <c r="E409" s="424"/>
      <c r="F409" s="497" t="s">
        <v>6451</v>
      </c>
      <c r="G409" s="412" t="s">
        <v>6452</v>
      </c>
      <c r="H409" s="28" t="s">
        <v>6520</v>
      </c>
      <c r="I409" s="28" t="s">
        <v>6428</v>
      </c>
      <c r="J409" s="106" t="s">
        <v>2277</v>
      </c>
      <c r="K409" s="28" t="s">
        <v>6454</v>
      </c>
      <c r="L409" s="387">
        <v>0.28939534204024758</v>
      </c>
      <c r="M409" s="387">
        <v>0.71060465795975247</v>
      </c>
      <c r="N409" s="387">
        <v>0</v>
      </c>
      <c r="O409" s="449">
        <v>0.28939534204024764</v>
      </c>
      <c r="P409" s="449">
        <v>0.28939534204024764</v>
      </c>
      <c r="Q409" s="387">
        <v>0.28939534204024764</v>
      </c>
      <c r="R409" s="42">
        <v>2043</v>
      </c>
      <c r="S409" s="388">
        <v>0</v>
      </c>
      <c r="T409" s="388">
        <v>0</v>
      </c>
      <c r="U409" s="388">
        <v>0</v>
      </c>
      <c r="V409" s="388">
        <v>0</v>
      </c>
      <c r="W409" s="388">
        <v>0</v>
      </c>
      <c r="X409" s="388">
        <v>0</v>
      </c>
      <c r="Y409" s="388">
        <v>0</v>
      </c>
      <c r="Z409" s="388">
        <v>-2550000</v>
      </c>
      <c r="AA409" s="388">
        <v>-2550000</v>
      </c>
      <c r="AB409" s="388">
        <v>0</v>
      </c>
      <c r="AC409" s="296">
        <v>-5100000</v>
      </c>
      <c r="AD409" s="110"/>
      <c r="AF409" s="42" t="s">
        <v>592</v>
      </c>
      <c r="AG409" s="110">
        <v>0</v>
      </c>
      <c r="AH409" s="110">
        <v>-5100000</v>
      </c>
      <c r="AI409" s="42" t="s">
        <v>764</v>
      </c>
      <c r="AJ409" s="112">
        <v>0.45454545454545453</v>
      </c>
      <c r="AK409" s="112">
        <v>0.54545454545454541</v>
      </c>
      <c r="AL409" s="529">
        <v>-3624083.7555947369</v>
      </c>
      <c r="AM409" s="529">
        <v>0</v>
      </c>
      <c r="AN409" s="529">
        <v>0</v>
      </c>
      <c r="AO409" s="529">
        <v>0</v>
      </c>
      <c r="AP409" s="529">
        <v>0</v>
      </c>
      <c r="AQ409" s="529">
        <v>0</v>
      </c>
      <c r="AR409" s="529">
        <v>0</v>
      </c>
      <c r="AS409" s="529">
        <v>0</v>
      </c>
      <c r="AT409" s="529">
        <v>-335435.51009210519</v>
      </c>
      <c r="AU409" s="529">
        <v>-335435.51009210519</v>
      </c>
      <c r="AV409" s="529">
        <v>0</v>
      </c>
      <c r="AW409" s="529">
        <v>-670871.02018421039</v>
      </c>
      <c r="AX409" s="529">
        <v>0</v>
      </c>
      <c r="AY409" s="116">
        <v>0</v>
      </c>
      <c r="AZ409" s="42"/>
      <c r="BA409" s="529">
        <v>0</v>
      </c>
      <c r="BB409" s="529">
        <v>0</v>
      </c>
      <c r="BC409" s="529">
        <v>0</v>
      </c>
      <c r="BD409" s="529">
        <v>0</v>
      </c>
      <c r="BE409" s="529">
        <v>0</v>
      </c>
      <c r="BF409" s="529">
        <v>0</v>
      </c>
      <c r="BG409" s="529">
        <v>0</v>
      </c>
      <c r="BH409" s="529">
        <v>-402522.61211052618</v>
      </c>
      <c r="BI409" s="529">
        <v>-402522.61211052618</v>
      </c>
      <c r="BJ409" s="529">
        <v>0</v>
      </c>
      <c r="BK409" s="529">
        <v>-805045.22422105237</v>
      </c>
      <c r="BL409" s="42" t="s">
        <v>7188</v>
      </c>
      <c r="BM409" s="350" t="s">
        <v>7488</v>
      </c>
      <c r="BS409" s="42"/>
      <c r="BT409" s="42"/>
      <c r="BU409" s="42"/>
      <c r="BV409" s="42"/>
      <c r="BW409" s="42"/>
      <c r="BX409" s="42"/>
      <c r="BY409" s="42"/>
      <c r="BZ409" s="42"/>
      <c r="CA409" s="42"/>
      <c r="CB409" s="42"/>
      <c r="CC409" s="42"/>
      <c r="CD409" s="42"/>
      <c r="CE409" s="42"/>
      <c r="CF409" s="42"/>
    </row>
    <row r="410" spans="1:84" ht="26">
      <c r="A410" s="424" t="s">
        <v>6424</v>
      </c>
      <c r="B410" s="42" t="s">
        <v>15</v>
      </c>
      <c r="C410" s="42"/>
      <c r="D410" s="42"/>
      <c r="E410" s="42"/>
      <c r="F410" s="497" t="s">
        <v>6451</v>
      </c>
      <c r="G410" s="28" t="s">
        <v>6452</v>
      </c>
      <c r="H410" s="28" t="s">
        <v>6520</v>
      </c>
      <c r="I410" s="28" t="s">
        <v>6428</v>
      </c>
      <c r="J410" s="106" t="s">
        <v>2277</v>
      </c>
      <c r="K410" s="28" t="s">
        <v>6454</v>
      </c>
      <c r="L410" s="387">
        <v>0.28939534204024758</v>
      </c>
      <c r="M410" s="387">
        <v>0.71060465795975247</v>
      </c>
      <c r="N410" s="387">
        <v>0</v>
      </c>
      <c r="O410" s="387">
        <v>0.28939534204024764</v>
      </c>
      <c r="P410" s="387">
        <v>0.28939534204024764</v>
      </c>
      <c r="Q410" s="387">
        <v>0.28939534204024764</v>
      </c>
      <c r="R410" s="42">
        <v>2043</v>
      </c>
      <c r="S410" s="388">
        <v>0</v>
      </c>
      <c r="T410" s="388">
        <v>0</v>
      </c>
      <c r="U410" s="388">
        <v>0</v>
      </c>
      <c r="V410" s="388">
        <v>0</v>
      </c>
      <c r="W410" s="388">
        <v>0</v>
      </c>
      <c r="X410" s="388">
        <v>0</v>
      </c>
      <c r="Y410" s="388">
        <v>0</v>
      </c>
      <c r="Z410" s="388">
        <v>5000000</v>
      </c>
      <c r="AA410" s="388">
        <v>5000000</v>
      </c>
      <c r="AB410" s="388">
        <v>0</v>
      </c>
      <c r="AC410" s="296">
        <v>10000000</v>
      </c>
      <c r="AD410" s="110"/>
      <c r="AF410" s="42" t="s">
        <v>592</v>
      </c>
      <c r="AG410" s="110">
        <v>0</v>
      </c>
      <c r="AH410" s="110">
        <v>10000000</v>
      </c>
      <c r="AI410" s="42" t="s">
        <v>764</v>
      </c>
      <c r="AJ410" s="112">
        <v>0.45454545454545453</v>
      </c>
      <c r="AK410" s="112">
        <v>0.54545454545454541</v>
      </c>
      <c r="AL410" s="529">
        <v>7106046.5795975234</v>
      </c>
      <c r="AM410" s="529">
        <v>0</v>
      </c>
      <c r="AN410" s="529">
        <v>0</v>
      </c>
      <c r="AO410" s="529">
        <v>0</v>
      </c>
      <c r="AP410" s="529">
        <v>0</v>
      </c>
      <c r="AQ410" s="529">
        <v>0</v>
      </c>
      <c r="AR410" s="529">
        <v>0</v>
      </c>
      <c r="AS410" s="529">
        <v>0</v>
      </c>
      <c r="AT410" s="529">
        <v>657716.68645510834</v>
      </c>
      <c r="AU410" s="529">
        <v>657716.68645510834</v>
      </c>
      <c r="AV410" s="529">
        <v>0</v>
      </c>
      <c r="AW410" s="529">
        <v>1315433.3729102167</v>
      </c>
      <c r="AX410" s="529">
        <v>0</v>
      </c>
      <c r="AY410" s="116">
        <v>0</v>
      </c>
      <c r="AZ410" s="42"/>
      <c r="BA410" s="529">
        <v>0</v>
      </c>
      <c r="BB410" s="529">
        <v>0</v>
      </c>
      <c r="BC410" s="529">
        <v>0</v>
      </c>
      <c r="BD410" s="529">
        <v>0</v>
      </c>
      <c r="BE410" s="529">
        <v>0</v>
      </c>
      <c r="BF410" s="529">
        <v>0</v>
      </c>
      <c r="BG410" s="529">
        <v>0</v>
      </c>
      <c r="BH410" s="529">
        <v>789260.02374612994</v>
      </c>
      <c r="BI410" s="529">
        <v>789260.02374612994</v>
      </c>
      <c r="BJ410" s="529">
        <v>0</v>
      </c>
      <c r="BK410" s="529">
        <v>1578520.0474922599</v>
      </c>
      <c r="BL410" s="42" t="s">
        <v>7188</v>
      </c>
      <c r="BM410" s="350" t="s">
        <v>7488</v>
      </c>
      <c r="BS410" s="42"/>
      <c r="BT410" s="42"/>
      <c r="BU410" s="42"/>
      <c r="BV410" s="42"/>
      <c r="BW410" s="42"/>
      <c r="BX410" s="42"/>
      <c r="BY410" s="42"/>
      <c r="BZ410" s="42"/>
      <c r="CA410" s="42"/>
      <c r="CB410" s="42"/>
      <c r="CC410" s="42"/>
      <c r="CD410" s="42"/>
      <c r="CE410" s="42"/>
      <c r="CF410" s="42"/>
    </row>
    <row r="411" spans="1:84" ht="39">
      <c r="A411" s="424" t="s">
        <v>6424</v>
      </c>
      <c r="B411" s="424" t="s">
        <v>6430</v>
      </c>
      <c r="C411" s="424"/>
      <c r="D411" s="424"/>
      <c r="E411" s="424"/>
      <c r="F411" s="497" t="s">
        <v>6485</v>
      </c>
      <c r="G411" s="28" t="s">
        <v>6486</v>
      </c>
      <c r="H411" s="28" t="s">
        <v>6442</v>
      </c>
      <c r="I411" s="450" t="s">
        <v>6433</v>
      </c>
      <c r="J411" s="106" t="s">
        <v>6434</v>
      </c>
      <c r="K411" s="28" t="s">
        <v>6487</v>
      </c>
      <c r="L411" s="387">
        <v>4.3996168622121946E-2</v>
      </c>
      <c r="M411" s="387">
        <v>0.85600383137787805</v>
      </c>
      <c r="N411" s="387">
        <v>0.1</v>
      </c>
      <c r="O411" s="449">
        <v>4.3996168622121926E-2</v>
      </c>
      <c r="P411" s="449">
        <v>4.3996168622121926E-2</v>
      </c>
      <c r="Q411" s="387">
        <v>4.3996168622121926E-2</v>
      </c>
      <c r="R411" s="42">
        <v>2043</v>
      </c>
      <c r="S411" s="388">
        <v>0</v>
      </c>
      <c r="T411" s="388">
        <v>0</v>
      </c>
      <c r="U411" s="388">
        <v>0</v>
      </c>
      <c r="V411" s="388">
        <v>-510000</v>
      </c>
      <c r="W411" s="388">
        <v>0</v>
      </c>
      <c r="X411" s="388">
        <v>0</v>
      </c>
      <c r="Y411" s="388">
        <v>0</v>
      </c>
      <c r="Z411" s="388">
        <v>0</v>
      </c>
      <c r="AA411" s="388">
        <v>0</v>
      </c>
      <c r="AB411" s="388">
        <v>0</v>
      </c>
      <c r="AC411" s="296">
        <v>-510000</v>
      </c>
      <c r="AD411" s="110"/>
      <c r="AF411" s="42" t="s">
        <v>610</v>
      </c>
      <c r="AG411" s="110">
        <v>0</v>
      </c>
      <c r="AH411" s="110">
        <v>-510000</v>
      </c>
      <c r="AI411" s="42" t="s">
        <v>765</v>
      </c>
      <c r="AJ411" s="112">
        <v>0.45454545454545453</v>
      </c>
      <c r="AK411" s="112">
        <v>0.54545454545454541</v>
      </c>
      <c r="AL411" s="529">
        <v>-487561.9540027178</v>
      </c>
      <c r="AM411" s="529">
        <v>0</v>
      </c>
      <c r="AN411" s="529">
        <v>0</v>
      </c>
      <c r="AO411" s="529">
        <v>0</v>
      </c>
      <c r="AP411" s="529">
        <v>-10199.111816946446</v>
      </c>
      <c r="AQ411" s="529">
        <v>0</v>
      </c>
      <c r="AR411" s="529">
        <v>0</v>
      </c>
      <c r="AS411" s="529">
        <v>0</v>
      </c>
      <c r="AT411" s="529">
        <v>0</v>
      </c>
      <c r="AU411" s="529">
        <v>0</v>
      </c>
      <c r="AV411" s="529">
        <v>0</v>
      </c>
      <c r="AW411" s="529">
        <v>-10199.111816946446</v>
      </c>
      <c r="AX411" s="529">
        <v>0</v>
      </c>
      <c r="AY411" s="116">
        <v>0</v>
      </c>
      <c r="AZ411" s="42"/>
      <c r="BA411" s="529">
        <v>0</v>
      </c>
      <c r="BB411" s="529">
        <v>0</v>
      </c>
      <c r="BC411" s="529">
        <v>0</v>
      </c>
      <c r="BD411" s="529">
        <v>-12238.934180335735</v>
      </c>
      <c r="BE411" s="529">
        <v>0</v>
      </c>
      <c r="BF411" s="529">
        <v>0</v>
      </c>
      <c r="BG411" s="529">
        <v>0</v>
      </c>
      <c r="BH411" s="529">
        <v>0</v>
      </c>
      <c r="BI411" s="529">
        <v>0</v>
      </c>
      <c r="BJ411" s="529">
        <v>0</v>
      </c>
      <c r="BK411" s="529">
        <v>-12238.934180335735</v>
      </c>
      <c r="BL411" s="42" t="s">
        <v>7188</v>
      </c>
      <c r="BM411" s="350" t="s">
        <v>7489</v>
      </c>
      <c r="BS411" s="42"/>
      <c r="BT411" s="42"/>
      <c r="BU411" s="42"/>
      <c r="BV411" s="42"/>
      <c r="BW411" s="42"/>
      <c r="BX411" s="42"/>
      <c r="BY411" s="42"/>
      <c r="BZ411" s="42"/>
      <c r="CA411" s="42"/>
      <c r="CB411" s="42"/>
      <c r="CC411" s="42"/>
      <c r="CD411" s="42"/>
      <c r="CE411" s="42"/>
      <c r="CF411" s="42"/>
    </row>
    <row r="412" spans="1:84" ht="39.5" thickBot="1">
      <c r="A412" s="424" t="s">
        <v>6424</v>
      </c>
      <c r="B412" s="42" t="s">
        <v>6430</v>
      </c>
      <c r="C412" s="42"/>
      <c r="D412" s="42"/>
      <c r="E412" s="42"/>
      <c r="F412" s="511" t="s">
        <v>6485</v>
      </c>
      <c r="G412" s="412" t="s">
        <v>6486</v>
      </c>
      <c r="H412" s="28" t="s">
        <v>6442</v>
      </c>
      <c r="I412" s="450" t="s">
        <v>6433</v>
      </c>
      <c r="J412" s="106" t="s">
        <v>6434</v>
      </c>
      <c r="K412" s="28" t="s">
        <v>6487</v>
      </c>
      <c r="L412" s="387">
        <v>4.3996168622121946E-2</v>
      </c>
      <c r="M412" s="387">
        <v>0.85600383137787805</v>
      </c>
      <c r="N412" s="387">
        <v>0.1</v>
      </c>
      <c r="O412" s="387">
        <v>4.3996168622121926E-2</v>
      </c>
      <c r="P412" s="387">
        <v>4.3996168622121926E-2</v>
      </c>
      <c r="Q412" s="387">
        <v>4.3996168622121926E-2</v>
      </c>
      <c r="R412" s="42">
        <v>2043</v>
      </c>
      <c r="S412" s="388">
        <v>0</v>
      </c>
      <c r="T412" s="388">
        <v>0</v>
      </c>
      <c r="U412" s="388">
        <v>0</v>
      </c>
      <c r="V412" s="388">
        <v>1000000</v>
      </c>
      <c r="W412" s="388">
        <v>0</v>
      </c>
      <c r="X412" s="388">
        <v>0</v>
      </c>
      <c r="Y412" s="388">
        <v>0</v>
      </c>
      <c r="Z412" s="388">
        <v>0</v>
      </c>
      <c r="AA412" s="388">
        <v>0</v>
      </c>
      <c r="AB412" s="388">
        <v>0</v>
      </c>
      <c r="AC412" s="296">
        <v>1000000</v>
      </c>
      <c r="AD412" s="110"/>
      <c r="AF412" s="42" t="s">
        <v>610</v>
      </c>
      <c r="AG412" s="110">
        <v>0</v>
      </c>
      <c r="AH412" s="110">
        <v>1000000</v>
      </c>
      <c r="AI412" s="42" t="s">
        <v>765</v>
      </c>
      <c r="AJ412" s="112">
        <v>0.45454545454545453</v>
      </c>
      <c r="AK412" s="112">
        <v>0.54545454545454541</v>
      </c>
      <c r="AL412" s="529">
        <v>956003.83137787809</v>
      </c>
      <c r="AM412" s="529">
        <v>0</v>
      </c>
      <c r="AN412" s="529">
        <v>0</v>
      </c>
      <c r="AO412" s="529">
        <v>0</v>
      </c>
      <c r="AP412" s="529">
        <v>19998.258464600876</v>
      </c>
      <c r="AQ412" s="529">
        <v>0</v>
      </c>
      <c r="AR412" s="529">
        <v>0</v>
      </c>
      <c r="AS412" s="529">
        <v>0</v>
      </c>
      <c r="AT412" s="529">
        <v>0</v>
      </c>
      <c r="AU412" s="529">
        <v>0</v>
      </c>
      <c r="AV412" s="529">
        <v>0</v>
      </c>
      <c r="AW412" s="529">
        <v>19998.258464600876</v>
      </c>
      <c r="AX412" s="529">
        <v>0</v>
      </c>
      <c r="AY412" s="116">
        <v>0</v>
      </c>
      <c r="AZ412" s="42"/>
      <c r="BA412" s="529">
        <v>0</v>
      </c>
      <c r="BB412" s="529">
        <v>0</v>
      </c>
      <c r="BC412" s="529">
        <v>0</v>
      </c>
      <c r="BD412" s="529">
        <v>23997.910157521052</v>
      </c>
      <c r="BE412" s="529">
        <v>0</v>
      </c>
      <c r="BF412" s="529">
        <v>0</v>
      </c>
      <c r="BG412" s="529">
        <v>0</v>
      </c>
      <c r="BH412" s="529">
        <v>0</v>
      </c>
      <c r="BI412" s="529">
        <v>0</v>
      </c>
      <c r="BJ412" s="529">
        <v>0</v>
      </c>
      <c r="BK412" s="529">
        <v>23997.910157521052</v>
      </c>
      <c r="BL412" s="42" t="s">
        <v>7188</v>
      </c>
      <c r="BM412" s="350" t="s">
        <v>7489</v>
      </c>
      <c r="BS412" s="42"/>
      <c r="BT412" s="42"/>
      <c r="BU412" s="42"/>
      <c r="BV412" s="42"/>
      <c r="BW412" s="42"/>
      <c r="BX412" s="42"/>
      <c r="BY412" s="42"/>
      <c r="BZ412" s="42"/>
      <c r="CA412" s="42"/>
      <c r="CB412" s="42"/>
      <c r="CC412" s="42"/>
      <c r="CD412" s="42"/>
      <c r="CE412" s="42"/>
      <c r="CF412" s="42"/>
    </row>
    <row r="413" spans="1:84" ht="26.5" thickBot="1">
      <c r="A413" s="424" t="s">
        <v>6424</v>
      </c>
      <c r="B413" s="424" t="s">
        <v>15</v>
      </c>
      <c r="C413" s="424"/>
      <c r="D413" s="424"/>
      <c r="E413" s="424"/>
      <c r="F413" s="518" t="s">
        <v>6485</v>
      </c>
      <c r="G413" s="412" t="s">
        <v>6486</v>
      </c>
      <c r="H413" s="28" t="s">
        <v>6442</v>
      </c>
      <c r="I413" s="423" t="s">
        <v>6428</v>
      </c>
      <c r="J413" s="106" t="s">
        <v>2277</v>
      </c>
      <c r="K413" s="28" t="s">
        <v>6459</v>
      </c>
      <c r="L413" s="387">
        <v>4.3996168622121946E-2</v>
      </c>
      <c r="M413" s="387">
        <v>0.85600383137787805</v>
      </c>
      <c r="N413" s="387">
        <v>0.1</v>
      </c>
      <c r="O413" s="449">
        <v>4.3996168622121926E-2</v>
      </c>
      <c r="P413" s="449">
        <v>0.9</v>
      </c>
      <c r="Q413" s="387">
        <v>0.52199808431106098</v>
      </c>
      <c r="R413" s="42">
        <v>2043</v>
      </c>
      <c r="S413" s="388">
        <v>0</v>
      </c>
      <c r="T413" s="388">
        <v>-510000</v>
      </c>
      <c r="U413" s="388">
        <v>0</v>
      </c>
      <c r="V413" s="388">
        <v>0</v>
      </c>
      <c r="W413" s="388">
        <v>0</v>
      </c>
      <c r="X413" s="388">
        <v>0</v>
      </c>
      <c r="Y413" s="388">
        <v>0</v>
      </c>
      <c r="Z413" s="388">
        <v>0</v>
      </c>
      <c r="AA413" s="388">
        <v>0</v>
      </c>
      <c r="AB413" s="388">
        <v>0</v>
      </c>
      <c r="AC413" s="296">
        <v>-510000</v>
      </c>
      <c r="AD413" s="110"/>
      <c r="AF413" s="42" t="s">
        <v>578</v>
      </c>
      <c r="AG413" s="110">
        <v>0</v>
      </c>
      <c r="AH413" s="110">
        <v>-510000</v>
      </c>
      <c r="AI413" s="42" t="s">
        <v>765</v>
      </c>
      <c r="AJ413" s="112">
        <v>0.45454545454545453</v>
      </c>
      <c r="AK413" s="112">
        <v>0.54545454545454541</v>
      </c>
      <c r="AL413" s="529">
        <v>-243780.9770013589</v>
      </c>
      <c r="AM413" s="529">
        <v>0</v>
      </c>
      <c r="AN413" s="529">
        <v>-121008.64681756415</v>
      </c>
      <c r="AO413" s="529">
        <v>0</v>
      </c>
      <c r="AP413" s="529">
        <v>0</v>
      </c>
      <c r="AQ413" s="529">
        <v>0</v>
      </c>
      <c r="AR413" s="529">
        <v>0</v>
      </c>
      <c r="AS413" s="529">
        <v>0</v>
      </c>
      <c r="AT413" s="529">
        <v>0</v>
      </c>
      <c r="AU413" s="529">
        <v>0</v>
      </c>
      <c r="AV413" s="529">
        <v>0</v>
      </c>
      <c r="AW413" s="529">
        <v>-121008.64681756415</v>
      </c>
      <c r="AX413" s="529">
        <v>0</v>
      </c>
      <c r="AY413" s="116">
        <v>0</v>
      </c>
      <c r="AZ413" s="42"/>
      <c r="BA413" s="529">
        <v>0</v>
      </c>
      <c r="BB413" s="529">
        <v>-145210.37618107698</v>
      </c>
      <c r="BC413" s="529">
        <v>0</v>
      </c>
      <c r="BD413" s="529">
        <v>0</v>
      </c>
      <c r="BE413" s="529">
        <v>0</v>
      </c>
      <c r="BF413" s="529">
        <v>0</v>
      </c>
      <c r="BG413" s="529">
        <v>0</v>
      </c>
      <c r="BH413" s="529">
        <v>0</v>
      </c>
      <c r="BI413" s="529">
        <v>0</v>
      </c>
      <c r="BJ413" s="529">
        <v>0</v>
      </c>
      <c r="BK413" s="529">
        <v>-145210.37618107698</v>
      </c>
      <c r="BL413" s="42" t="s">
        <v>7188</v>
      </c>
      <c r="BM413" s="350" t="s">
        <v>7490</v>
      </c>
      <c r="BS413" s="42"/>
      <c r="BT413" s="42"/>
      <c r="BU413" s="42"/>
      <c r="BV413" s="42"/>
      <c r="BW413" s="42"/>
      <c r="BX413" s="42"/>
      <c r="BY413" s="42"/>
      <c r="BZ413" s="42"/>
      <c r="CA413" s="42"/>
      <c r="CB413" s="42"/>
      <c r="CC413" s="42"/>
      <c r="CD413" s="42"/>
      <c r="CE413" s="42"/>
      <c r="CF413" s="42"/>
    </row>
    <row r="414" spans="1:84" ht="26">
      <c r="A414" s="424" t="s">
        <v>6424</v>
      </c>
      <c r="B414" s="42" t="s">
        <v>15</v>
      </c>
      <c r="C414" s="42"/>
      <c r="D414" s="42"/>
      <c r="E414" s="42"/>
      <c r="F414" s="511" t="s">
        <v>6485</v>
      </c>
      <c r="G414" s="412" t="s">
        <v>6486</v>
      </c>
      <c r="H414" s="28" t="s">
        <v>6442</v>
      </c>
      <c r="I414" s="28" t="s">
        <v>6428</v>
      </c>
      <c r="J414" s="106" t="s">
        <v>2277</v>
      </c>
      <c r="K414" s="28" t="s">
        <v>6459</v>
      </c>
      <c r="L414" s="387">
        <v>4.3996168622121946E-2</v>
      </c>
      <c r="M414" s="387">
        <v>0.85600383137787805</v>
      </c>
      <c r="N414" s="387">
        <v>0.1</v>
      </c>
      <c r="O414" s="387">
        <v>4.3996168622121926E-2</v>
      </c>
      <c r="P414" s="387">
        <v>0.9</v>
      </c>
      <c r="Q414" s="387">
        <v>0.52199808431106098</v>
      </c>
      <c r="R414" s="42">
        <v>2043</v>
      </c>
      <c r="S414" s="388">
        <v>0</v>
      </c>
      <c r="T414" s="388">
        <v>1000000</v>
      </c>
      <c r="U414" s="388">
        <v>0</v>
      </c>
      <c r="V414" s="388">
        <v>0</v>
      </c>
      <c r="W414" s="388">
        <v>0</v>
      </c>
      <c r="X414" s="388">
        <v>0</v>
      </c>
      <c r="Y414" s="388">
        <v>0</v>
      </c>
      <c r="Z414" s="388">
        <v>0</v>
      </c>
      <c r="AA414" s="388">
        <v>0</v>
      </c>
      <c r="AB414" s="388">
        <v>0</v>
      </c>
      <c r="AC414" s="296">
        <v>1000000</v>
      </c>
      <c r="AD414" s="110"/>
      <c r="AF414" s="42" t="s">
        <v>578</v>
      </c>
      <c r="AG414" s="110">
        <v>0</v>
      </c>
      <c r="AH414" s="110">
        <v>1000000</v>
      </c>
      <c r="AI414" s="42" t="s">
        <v>765</v>
      </c>
      <c r="AJ414" s="112">
        <v>0.45454545454545453</v>
      </c>
      <c r="AK414" s="112">
        <v>0.54545454545454541</v>
      </c>
      <c r="AL414" s="529">
        <v>478001.91568893904</v>
      </c>
      <c r="AM414" s="529">
        <v>0</v>
      </c>
      <c r="AN414" s="529">
        <v>237271.85650502771</v>
      </c>
      <c r="AO414" s="529">
        <v>0</v>
      </c>
      <c r="AP414" s="529">
        <v>0</v>
      </c>
      <c r="AQ414" s="529">
        <v>0</v>
      </c>
      <c r="AR414" s="529">
        <v>0</v>
      </c>
      <c r="AS414" s="529">
        <v>0</v>
      </c>
      <c r="AT414" s="529">
        <v>0</v>
      </c>
      <c r="AU414" s="529">
        <v>0</v>
      </c>
      <c r="AV414" s="529">
        <v>0</v>
      </c>
      <c r="AW414" s="529">
        <v>237271.85650502771</v>
      </c>
      <c r="AX414" s="529">
        <v>0</v>
      </c>
      <c r="AY414" s="116">
        <v>0</v>
      </c>
      <c r="AZ414" s="42"/>
      <c r="BA414" s="529">
        <v>0</v>
      </c>
      <c r="BB414" s="529">
        <v>284726.22780603322</v>
      </c>
      <c r="BC414" s="529">
        <v>0</v>
      </c>
      <c r="BD414" s="529">
        <v>0</v>
      </c>
      <c r="BE414" s="529">
        <v>0</v>
      </c>
      <c r="BF414" s="529">
        <v>0</v>
      </c>
      <c r="BG414" s="529">
        <v>0</v>
      </c>
      <c r="BH414" s="529">
        <v>0</v>
      </c>
      <c r="BI414" s="529">
        <v>0</v>
      </c>
      <c r="BJ414" s="529">
        <v>0</v>
      </c>
      <c r="BK414" s="529">
        <v>284726.22780603322</v>
      </c>
      <c r="BL414" s="42" t="s">
        <v>7188</v>
      </c>
      <c r="BM414" s="350" t="s">
        <v>7490</v>
      </c>
      <c r="BS414" s="42"/>
      <c r="BT414" s="42"/>
      <c r="BU414" s="42"/>
      <c r="BV414" s="42"/>
      <c r="BW414" s="42"/>
      <c r="BX414" s="42"/>
      <c r="BY414" s="42"/>
      <c r="BZ414" s="42"/>
      <c r="CA414" s="42"/>
      <c r="CB414" s="42"/>
      <c r="CC414" s="42"/>
      <c r="CD414" s="42"/>
      <c r="CE414" s="42"/>
      <c r="CF414" s="42"/>
    </row>
    <row r="415" spans="1:84" ht="50">
      <c r="A415" s="411" t="s">
        <v>6424</v>
      </c>
      <c r="B415" s="42" t="s">
        <v>15</v>
      </c>
      <c r="C415" s="42"/>
      <c r="D415" s="42"/>
      <c r="E415" s="42"/>
      <c r="F415" s="497" t="s">
        <v>7073</v>
      </c>
      <c r="G415" s="28" t="s">
        <v>6521</v>
      </c>
      <c r="H415" s="28" t="s">
        <v>1934</v>
      </c>
      <c r="I415" s="462" t="s">
        <v>6428</v>
      </c>
      <c r="J415" s="106" t="s">
        <v>2277</v>
      </c>
      <c r="K415" s="28" t="s">
        <v>6465</v>
      </c>
      <c r="L415" s="387"/>
      <c r="M415" s="387"/>
      <c r="N415" s="387"/>
      <c r="O415" s="463">
        <v>0</v>
      </c>
      <c r="P415" s="463">
        <v>0</v>
      </c>
      <c r="Q415" s="464">
        <v>0.153</v>
      </c>
      <c r="R415" s="42">
        <v>2043</v>
      </c>
      <c r="S415" s="465">
        <v>-4590000</v>
      </c>
      <c r="T415" s="465">
        <v>-4590000</v>
      </c>
      <c r="U415" s="465">
        <v>-4590000</v>
      </c>
      <c r="V415" s="465">
        <v>-4590000</v>
      </c>
      <c r="W415" s="465">
        <v>-4590000</v>
      </c>
      <c r="X415" s="465">
        <v>-9180000</v>
      </c>
      <c r="Y415" s="465">
        <v>-9180000</v>
      </c>
      <c r="Z415" s="465">
        <v>-9690000</v>
      </c>
      <c r="AA415" s="465">
        <v>-9690000</v>
      </c>
      <c r="AB415" s="465">
        <v>-9690000</v>
      </c>
      <c r="AC415" s="296">
        <v>-70380000</v>
      </c>
      <c r="AD415" s="110"/>
      <c r="AF415" s="42" t="s">
        <v>576</v>
      </c>
      <c r="AG415" s="110">
        <v>0</v>
      </c>
      <c r="AH415" s="110">
        <v>-70380000</v>
      </c>
      <c r="AI415" s="42" t="s">
        <v>765</v>
      </c>
      <c r="AJ415" s="112">
        <v>0.45454545454545453</v>
      </c>
      <c r="AK415" s="112">
        <v>0.54545454545454541</v>
      </c>
      <c r="AL415" s="529">
        <v>-59611860</v>
      </c>
      <c r="AM415" s="529">
        <v>-319213.63636363635</v>
      </c>
      <c r="AN415" s="529">
        <v>-319213.63636363635</v>
      </c>
      <c r="AO415" s="529">
        <v>-319213.63636363635</v>
      </c>
      <c r="AP415" s="529">
        <v>-319213.63636363635</v>
      </c>
      <c r="AQ415" s="529">
        <v>-319213.63636363635</v>
      </c>
      <c r="AR415" s="529">
        <v>-638427.27272727271</v>
      </c>
      <c r="AS415" s="529">
        <v>-638427.27272727271</v>
      </c>
      <c r="AT415" s="529">
        <v>-673895.45454545447</v>
      </c>
      <c r="AU415" s="529">
        <v>-673895.45454545447</v>
      </c>
      <c r="AV415" s="529">
        <v>-673895.45454545447</v>
      </c>
      <c r="AW415" s="529">
        <v>-4894609.0909090899</v>
      </c>
      <c r="AX415" s="529">
        <v>0</v>
      </c>
      <c r="AY415" s="116">
        <v>0</v>
      </c>
      <c r="AZ415" s="42"/>
      <c r="BA415" s="529">
        <v>-383056.36363636359</v>
      </c>
      <c r="BB415" s="529">
        <v>-383056.36363636359</v>
      </c>
      <c r="BC415" s="529">
        <v>-383056.36363636359</v>
      </c>
      <c r="BD415" s="529">
        <v>-383056.36363636359</v>
      </c>
      <c r="BE415" s="529">
        <v>-383056.36363636359</v>
      </c>
      <c r="BF415" s="529">
        <v>-766112.72727272718</v>
      </c>
      <c r="BG415" s="529">
        <v>-766112.72727272718</v>
      </c>
      <c r="BH415" s="529">
        <v>-808674.54545454541</v>
      </c>
      <c r="BI415" s="529">
        <v>-808674.54545454541</v>
      </c>
      <c r="BJ415" s="529">
        <v>-808674.54545454541</v>
      </c>
      <c r="BK415" s="529">
        <v>-5873530.9090909082</v>
      </c>
      <c r="BL415" s="42" t="s">
        <v>7188</v>
      </c>
      <c r="BM415" s="350" t="s">
        <v>7491</v>
      </c>
      <c r="BS415" s="42"/>
      <c r="BT415" s="42"/>
      <c r="BU415" s="42"/>
      <c r="BV415" s="42"/>
      <c r="BW415" s="42"/>
      <c r="BX415" s="42"/>
      <c r="BY415" s="42"/>
      <c r="BZ415" s="42"/>
      <c r="CA415" s="42"/>
      <c r="CB415" s="42"/>
      <c r="CC415" s="42"/>
      <c r="CD415" s="42"/>
      <c r="CE415" s="42"/>
      <c r="CF415" s="42"/>
    </row>
    <row r="416" spans="1:84" ht="50">
      <c r="A416" s="411" t="s">
        <v>6424</v>
      </c>
      <c r="B416" s="42" t="s">
        <v>15</v>
      </c>
      <c r="C416" s="42"/>
      <c r="D416" s="42"/>
      <c r="E416" s="42"/>
      <c r="F416" s="497" t="s">
        <v>7073</v>
      </c>
      <c r="G416" s="412" t="s">
        <v>6521</v>
      </c>
      <c r="H416" s="28" t="s">
        <v>1934</v>
      </c>
      <c r="I416" s="462" t="s">
        <v>6428</v>
      </c>
      <c r="J416" s="106" t="s">
        <v>2277</v>
      </c>
      <c r="K416" s="28" t="s">
        <v>6465</v>
      </c>
      <c r="L416" s="387"/>
      <c r="M416" s="387"/>
      <c r="N416" s="387"/>
      <c r="O416" s="464"/>
      <c r="P416" s="464"/>
      <c r="Q416" s="464">
        <v>0.153</v>
      </c>
      <c r="R416" s="42">
        <v>2043</v>
      </c>
      <c r="S416" s="465">
        <v>9000000</v>
      </c>
      <c r="T416" s="465">
        <v>9000000</v>
      </c>
      <c r="U416" s="465">
        <v>9000000</v>
      </c>
      <c r="V416" s="465">
        <v>9000000</v>
      </c>
      <c r="W416" s="465">
        <v>9000000</v>
      </c>
      <c r="X416" s="465">
        <v>18000000</v>
      </c>
      <c r="Y416" s="465">
        <v>18000000</v>
      </c>
      <c r="Z416" s="465">
        <v>19000000</v>
      </c>
      <c r="AA416" s="465">
        <v>19000000</v>
      </c>
      <c r="AB416" s="465">
        <v>19000000</v>
      </c>
      <c r="AC416" s="296">
        <v>138000000</v>
      </c>
      <c r="AD416" s="466"/>
      <c r="AF416" s="42" t="s">
        <v>576</v>
      </c>
      <c r="AG416" s="110">
        <v>0</v>
      </c>
      <c r="AH416" s="110">
        <v>138000000</v>
      </c>
      <c r="AI416" s="42" t="s">
        <v>765</v>
      </c>
      <c r="AJ416" s="112">
        <v>0.45454545454545453</v>
      </c>
      <c r="AK416" s="112">
        <v>0.54545454545454541</v>
      </c>
      <c r="AL416" s="529">
        <v>116886000</v>
      </c>
      <c r="AM416" s="529">
        <v>625909.09090909094</v>
      </c>
      <c r="AN416" s="529">
        <v>625909.09090909094</v>
      </c>
      <c r="AO416" s="529">
        <v>625909.09090909094</v>
      </c>
      <c r="AP416" s="529">
        <v>625909.09090909094</v>
      </c>
      <c r="AQ416" s="529">
        <v>625909.09090909094</v>
      </c>
      <c r="AR416" s="529">
        <v>1251818.1818181819</v>
      </c>
      <c r="AS416" s="529">
        <v>1251818.1818181819</v>
      </c>
      <c r="AT416" s="529">
        <v>1321363.6363636362</v>
      </c>
      <c r="AU416" s="529">
        <v>1321363.6363636362</v>
      </c>
      <c r="AV416" s="529">
        <v>1321363.6363636362</v>
      </c>
      <c r="AW416" s="529">
        <v>9597272.7272727285</v>
      </c>
      <c r="AX416" s="529">
        <v>0</v>
      </c>
      <c r="AY416" s="116">
        <v>0</v>
      </c>
      <c r="AZ416" s="42"/>
      <c r="BA416" s="529">
        <v>751090.90909090906</v>
      </c>
      <c r="BB416" s="529">
        <v>751090.90909090906</v>
      </c>
      <c r="BC416" s="529">
        <v>751090.90909090906</v>
      </c>
      <c r="BD416" s="529">
        <v>751090.90909090906</v>
      </c>
      <c r="BE416" s="529">
        <v>751090.90909090906</v>
      </c>
      <c r="BF416" s="529">
        <v>1502181.8181818181</v>
      </c>
      <c r="BG416" s="529">
        <v>1502181.8181818181</v>
      </c>
      <c r="BH416" s="529">
        <v>1585636.3636363635</v>
      </c>
      <c r="BI416" s="529">
        <v>1585636.3636363635</v>
      </c>
      <c r="BJ416" s="529">
        <v>1585636.3636363635</v>
      </c>
      <c r="BK416" s="529">
        <v>11516727.272727272</v>
      </c>
      <c r="BL416" s="42" t="s">
        <v>7188</v>
      </c>
      <c r="BM416" s="350" t="s">
        <v>7491</v>
      </c>
      <c r="BS416" s="42"/>
      <c r="BT416" s="42"/>
      <c r="BU416" s="42"/>
      <c r="BV416" s="42"/>
      <c r="BW416" s="42"/>
      <c r="BX416" s="42"/>
      <c r="BY416" s="42"/>
      <c r="BZ416" s="42"/>
      <c r="CA416" s="42"/>
      <c r="CB416" s="42"/>
      <c r="CC416" s="42"/>
      <c r="CD416" s="42"/>
      <c r="CE416" s="42"/>
      <c r="CF416" s="42"/>
    </row>
    <row r="417" spans="1:84" ht="26">
      <c r="A417" s="411" t="s">
        <v>6424</v>
      </c>
      <c r="B417" s="424" t="s">
        <v>15</v>
      </c>
      <c r="C417" s="424"/>
      <c r="D417" s="424"/>
      <c r="E417" s="424"/>
      <c r="F417" s="497" t="s">
        <v>6522</v>
      </c>
      <c r="G417" s="28" t="s">
        <v>1821</v>
      </c>
      <c r="H417" s="28" t="s">
        <v>1934</v>
      </c>
      <c r="I417" s="423" t="s">
        <v>6428</v>
      </c>
      <c r="J417" s="106" t="s">
        <v>2277</v>
      </c>
      <c r="K417" s="28" t="s">
        <v>6465</v>
      </c>
      <c r="L417" s="387"/>
      <c r="M417" s="387"/>
      <c r="N417" s="387"/>
      <c r="O417" s="463">
        <v>0</v>
      </c>
      <c r="P417" s="463">
        <v>0</v>
      </c>
      <c r="Q417" s="464">
        <v>0.32300000000000001</v>
      </c>
      <c r="R417" s="42">
        <v>2043</v>
      </c>
      <c r="S417" s="465">
        <v>-2040000</v>
      </c>
      <c r="T417" s="465">
        <v>-2040000</v>
      </c>
      <c r="U417" s="465">
        <v>-2040000</v>
      </c>
      <c r="V417" s="465">
        <v>-2040000</v>
      </c>
      <c r="W417" s="465">
        <v>-2040000</v>
      </c>
      <c r="X417" s="465">
        <v>-2550000</v>
      </c>
      <c r="Y417" s="465">
        <v>-3060000</v>
      </c>
      <c r="Z417" s="465">
        <v>-3060000</v>
      </c>
      <c r="AA417" s="465">
        <v>-3060000</v>
      </c>
      <c r="AB417" s="465">
        <v>-3060000</v>
      </c>
      <c r="AC417" s="296">
        <v>-24990000</v>
      </c>
      <c r="AD417" s="110"/>
      <c r="AF417" s="42" t="s">
        <v>576</v>
      </c>
      <c r="AG417" s="110">
        <v>0</v>
      </c>
      <c r="AH417" s="110">
        <v>-24990000</v>
      </c>
      <c r="AI417" s="42" t="s">
        <v>765</v>
      </c>
      <c r="AJ417" s="112">
        <v>0.45454545454545453</v>
      </c>
      <c r="AK417" s="112">
        <v>0.54545454545454541</v>
      </c>
      <c r="AL417" s="529">
        <v>-16918230</v>
      </c>
      <c r="AM417" s="529">
        <v>-299509.09090909088</v>
      </c>
      <c r="AN417" s="529">
        <v>-299509.09090909088</v>
      </c>
      <c r="AO417" s="529">
        <v>-299509.09090909088</v>
      </c>
      <c r="AP417" s="529">
        <v>-299509.09090909088</v>
      </c>
      <c r="AQ417" s="529">
        <v>-299509.09090909088</v>
      </c>
      <c r="AR417" s="529">
        <v>-374386.36363636365</v>
      </c>
      <c r="AS417" s="529">
        <v>-449263.63636363635</v>
      </c>
      <c r="AT417" s="529">
        <v>-449263.63636363635</v>
      </c>
      <c r="AU417" s="529">
        <v>-449263.63636363635</v>
      </c>
      <c r="AV417" s="529">
        <v>-449263.63636363635</v>
      </c>
      <c r="AW417" s="529">
        <v>-3668986.3636363628</v>
      </c>
      <c r="AX417" s="529">
        <v>0</v>
      </c>
      <c r="AY417" s="116">
        <v>0</v>
      </c>
      <c r="AZ417" s="42"/>
      <c r="BA417" s="529">
        <v>-359410.90909090906</v>
      </c>
      <c r="BB417" s="529">
        <v>-359410.90909090906</v>
      </c>
      <c r="BC417" s="529">
        <v>-359410.90909090906</v>
      </c>
      <c r="BD417" s="529">
        <v>-359410.90909090906</v>
      </c>
      <c r="BE417" s="529">
        <v>-359410.90909090906</v>
      </c>
      <c r="BF417" s="529">
        <v>-449263.63636363635</v>
      </c>
      <c r="BG417" s="529">
        <v>-539116.36363636365</v>
      </c>
      <c r="BH417" s="529">
        <v>-539116.36363636365</v>
      </c>
      <c r="BI417" s="529">
        <v>-539116.36363636365</v>
      </c>
      <c r="BJ417" s="529">
        <v>-539116.36363636365</v>
      </c>
      <c r="BK417" s="529">
        <v>-4402783.6363636367</v>
      </c>
      <c r="BL417" s="42" t="s">
        <v>7188</v>
      </c>
      <c r="BM417" s="350" t="s">
        <v>7492</v>
      </c>
      <c r="BS417" s="42"/>
      <c r="BT417" s="42"/>
      <c r="BU417" s="42"/>
      <c r="BV417" s="42"/>
      <c r="BW417" s="42"/>
      <c r="BX417" s="42"/>
      <c r="BY417" s="42"/>
      <c r="BZ417" s="42"/>
      <c r="CA417" s="42"/>
      <c r="CB417" s="42"/>
      <c r="CC417" s="42"/>
      <c r="CD417" s="42"/>
      <c r="CE417" s="42"/>
      <c r="CF417" s="42"/>
    </row>
    <row r="418" spans="1:84" ht="26">
      <c r="A418" s="411" t="s">
        <v>6424</v>
      </c>
      <c r="B418" s="42" t="s">
        <v>15</v>
      </c>
      <c r="C418" s="42"/>
      <c r="D418" s="42"/>
      <c r="E418" s="42"/>
      <c r="F418" s="517" t="s">
        <v>6522</v>
      </c>
      <c r="G418" s="412" t="s">
        <v>1821</v>
      </c>
      <c r="H418" s="28" t="s">
        <v>1934</v>
      </c>
      <c r="I418" s="28" t="s">
        <v>6428</v>
      </c>
      <c r="J418" s="106" t="s">
        <v>2277</v>
      </c>
      <c r="K418" s="28" t="s">
        <v>6465</v>
      </c>
      <c r="L418" s="387"/>
      <c r="M418" s="387"/>
      <c r="N418" s="387"/>
      <c r="O418" s="464"/>
      <c r="P418" s="464"/>
      <c r="Q418" s="464">
        <v>0.32300000000000001</v>
      </c>
      <c r="R418" s="42">
        <v>2043</v>
      </c>
      <c r="S418" s="465">
        <v>4000000</v>
      </c>
      <c r="T418" s="465">
        <v>4000000</v>
      </c>
      <c r="U418" s="465">
        <v>4000000</v>
      </c>
      <c r="V418" s="465">
        <v>4000000</v>
      </c>
      <c r="W418" s="465">
        <v>4000000</v>
      </c>
      <c r="X418" s="465">
        <v>5000000</v>
      </c>
      <c r="Y418" s="465">
        <v>6000000</v>
      </c>
      <c r="Z418" s="465">
        <v>6000000</v>
      </c>
      <c r="AA418" s="465">
        <v>6000000</v>
      </c>
      <c r="AB418" s="465">
        <v>6000000</v>
      </c>
      <c r="AC418" s="296">
        <v>49000000</v>
      </c>
      <c r="AD418" s="466"/>
      <c r="AF418" s="42" t="s">
        <v>576</v>
      </c>
      <c r="AG418" s="110">
        <v>0</v>
      </c>
      <c r="AH418" s="110">
        <v>49000000</v>
      </c>
      <c r="AI418" s="42" t="s">
        <v>765</v>
      </c>
      <c r="AJ418" s="112">
        <v>0.45454545454545453</v>
      </c>
      <c r="AK418" s="112">
        <v>0.54545454545454541</v>
      </c>
      <c r="AL418" s="529">
        <v>33173000.000000004</v>
      </c>
      <c r="AM418" s="529">
        <v>587272.72727272729</v>
      </c>
      <c r="AN418" s="529">
        <v>587272.72727272729</v>
      </c>
      <c r="AO418" s="529">
        <v>587272.72727272729</v>
      </c>
      <c r="AP418" s="529">
        <v>587272.72727272729</v>
      </c>
      <c r="AQ418" s="529">
        <v>587272.72727272729</v>
      </c>
      <c r="AR418" s="529">
        <v>734090.90909090906</v>
      </c>
      <c r="AS418" s="529">
        <v>880909.09090909082</v>
      </c>
      <c r="AT418" s="529">
        <v>880909.09090909082</v>
      </c>
      <c r="AU418" s="529">
        <v>880909.09090909082</v>
      </c>
      <c r="AV418" s="529">
        <v>880909.09090909082</v>
      </c>
      <c r="AW418" s="529">
        <v>7194090.9090909092</v>
      </c>
      <c r="AX418" s="529">
        <v>0</v>
      </c>
      <c r="AY418" s="116">
        <v>0</v>
      </c>
      <c r="AZ418" s="42"/>
      <c r="BA418" s="529">
        <v>704727.27272727271</v>
      </c>
      <c r="BB418" s="529">
        <v>704727.27272727271</v>
      </c>
      <c r="BC418" s="529">
        <v>704727.27272727271</v>
      </c>
      <c r="BD418" s="529">
        <v>704727.27272727271</v>
      </c>
      <c r="BE418" s="529">
        <v>704727.27272727271</v>
      </c>
      <c r="BF418" s="529">
        <v>880909.09090909082</v>
      </c>
      <c r="BG418" s="529">
        <v>1057090.9090909089</v>
      </c>
      <c r="BH418" s="529">
        <v>1057090.9090909089</v>
      </c>
      <c r="BI418" s="529">
        <v>1057090.9090909089</v>
      </c>
      <c r="BJ418" s="529">
        <v>1057090.9090909089</v>
      </c>
      <c r="BK418" s="529">
        <v>8632909.0909090899</v>
      </c>
      <c r="BL418" s="42" t="s">
        <v>7188</v>
      </c>
      <c r="BM418" s="350" t="s">
        <v>7492</v>
      </c>
      <c r="BS418" s="42"/>
      <c r="BT418" s="42"/>
      <c r="BU418" s="42"/>
      <c r="BV418" s="42"/>
      <c r="BW418" s="42"/>
      <c r="BX418" s="42"/>
      <c r="BY418" s="42"/>
      <c r="BZ418" s="42"/>
      <c r="CA418" s="42"/>
      <c r="CB418" s="42"/>
      <c r="CC418" s="42"/>
      <c r="CD418" s="42"/>
      <c r="CE418" s="42"/>
      <c r="CF418" s="42"/>
    </row>
    <row r="419" spans="1:84" ht="50">
      <c r="A419" s="411" t="s">
        <v>6424</v>
      </c>
      <c r="B419" s="424" t="s">
        <v>15</v>
      </c>
      <c r="C419" s="424"/>
      <c r="D419" s="424"/>
      <c r="E419" s="424"/>
      <c r="F419" s="497" t="s">
        <v>6523</v>
      </c>
      <c r="G419" s="28" t="s">
        <v>6524</v>
      </c>
      <c r="H419" s="28">
        <v>0</v>
      </c>
      <c r="I419" s="413" t="s">
        <v>6428</v>
      </c>
      <c r="J419" s="106" t="s">
        <v>2277</v>
      </c>
      <c r="K419" s="28" t="s">
        <v>6494</v>
      </c>
      <c r="L419" s="387"/>
      <c r="M419" s="387"/>
      <c r="N419" s="387"/>
      <c r="O419" s="463">
        <v>0</v>
      </c>
      <c r="P419" s="463">
        <v>0</v>
      </c>
      <c r="Q419" s="464">
        <v>0.81</v>
      </c>
      <c r="R419" s="42">
        <v>2043</v>
      </c>
      <c r="S419" s="465">
        <v>0</v>
      </c>
      <c r="T419" s="465">
        <v>0</v>
      </c>
      <c r="U419" s="465">
        <v>0</v>
      </c>
      <c r="V419" s="465">
        <v>0</v>
      </c>
      <c r="W419" s="465">
        <v>0</v>
      </c>
      <c r="X419" s="465">
        <v>-18921000</v>
      </c>
      <c r="Y419" s="465">
        <v>-18921000</v>
      </c>
      <c r="Z419" s="465">
        <v>-18921000</v>
      </c>
      <c r="AA419" s="465">
        <v>-18921000</v>
      </c>
      <c r="AB419" s="465">
        <v>-18921000</v>
      </c>
      <c r="AC419" s="296">
        <v>-94605000</v>
      </c>
      <c r="AD419" s="110"/>
      <c r="AF419" s="42" t="s">
        <v>584</v>
      </c>
      <c r="AG419" s="110">
        <v>0</v>
      </c>
      <c r="AH419" s="110">
        <v>-94605000</v>
      </c>
      <c r="AI419" s="42" t="s">
        <v>765</v>
      </c>
      <c r="AJ419" s="112">
        <v>0.45454545454545453</v>
      </c>
      <c r="AK419" s="112">
        <v>0.54545454545454541</v>
      </c>
      <c r="AL419" s="529">
        <v>-17974949.999999996</v>
      </c>
      <c r="AM419" s="529">
        <v>0</v>
      </c>
      <c r="AN419" s="529">
        <v>0</v>
      </c>
      <c r="AO419" s="529">
        <v>0</v>
      </c>
      <c r="AP419" s="529">
        <v>0</v>
      </c>
      <c r="AQ419" s="529">
        <v>0</v>
      </c>
      <c r="AR419" s="529">
        <v>-6966368.1818181826</v>
      </c>
      <c r="AS419" s="529">
        <v>-6966368.1818181826</v>
      </c>
      <c r="AT419" s="529">
        <v>-6966368.1818181826</v>
      </c>
      <c r="AU419" s="529">
        <v>-6966368.1818181826</v>
      </c>
      <c r="AV419" s="529">
        <v>-6966368.1818181826</v>
      </c>
      <c r="AW419" s="529">
        <v>-34831840.909090914</v>
      </c>
      <c r="AX419" s="529">
        <v>0</v>
      </c>
      <c r="AY419" s="116">
        <v>0</v>
      </c>
      <c r="AZ419" s="42"/>
      <c r="BA419" s="529">
        <v>0</v>
      </c>
      <c r="BB419" s="529">
        <v>0</v>
      </c>
      <c r="BC419" s="529">
        <v>0</v>
      </c>
      <c r="BD419" s="529">
        <v>0</v>
      </c>
      <c r="BE419" s="529">
        <v>0</v>
      </c>
      <c r="BF419" s="529">
        <v>-8359641.8181818184</v>
      </c>
      <c r="BG419" s="529">
        <v>-8359641.8181818184</v>
      </c>
      <c r="BH419" s="529">
        <v>-8359641.8181818184</v>
      </c>
      <c r="BI419" s="529">
        <v>-8359641.8181818184</v>
      </c>
      <c r="BJ419" s="529">
        <v>-8359641.8181818184</v>
      </c>
      <c r="BK419" s="529">
        <v>-41798209.090909094</v>
      </c>
      <c r="BL419" s="42" t="s">
        <v>7188</v>
      </c>
      <c r="BM419" s="350" t="s">
        <v>7493</v>
      </c>
      <c r="BS419" s="42"/>
      <c r="BT419" s="42"/>
      <c r="BU419" s="42"/>
      <c r="BV419" s="42"/>
      <c r="BW419" s="42"/>
      <c r="BX419" s="42"/>
      <c r="BY419" s="42"/>
      <c r="BZ419" s="42"/>
      <c r="CA419" s="42"/>
      <c r="CB419" s="42"/>
      <c r="CC419" s="42"/>
      <c r="CD419" s="42"/>
      <c r="CE419" s="42"/>
      <c r="CF419" s="42"/>
    </row>
    <row r="420" spans="1:84" ht="50">
      <c r="A420" s="411" t="s">
        <v>6424</v>
      </c>
      <c r="B420" s="42" t="s">
        <v>15</v>
      </c>
      <c r="C420" s="42"/>
      <c r="D420" s="42"/>
      <c r="E420" s="42"/>
      <c r="F420" s="497" t="s">
        <v>6523</v>
      </c>
      <c r="G420" s="412" t="s">
        <v>6524</v>
      </c>
      <c r="H420" s="28">
        <v>0</v>
      </c>
      <c r="I420" s="412" t="s">
        <v>6428</v>
      </c>
      <c r="J420" s="106" t="s">
        <v>2277</v>
      </c>
      <c r="K420" s="28" t="s">
        <v>6494</v>
      </c>
      <c r="L420" s="387"/>
      <c r="M420" s="387"/>
      <c r="N420" s="387"/>
      <c r="O420" s="464"/>
      <c r="P420" s="464"/>
      <c r="Q420" s="464">
        <v>0.81</v>
      </c>
      <c r="R420" s="42">
        <v>2043</v>
      </c>
      <c r="S420" s="465">
        <v>0</v>
      </c>
      <c r="T420" s="465">
        <v>0</v>
      </c>
      <c r="U420" s="465">
        <v>0</v>
      </c>
      <c r="V420" s="465">
        <v>0</v>
      </c>
      <c r="W420" s="465">
        <v>0</v>
      </c>
      <c r="X420" s="465">
        <v>37100000</v>
      </c>
      <c r="Y420" s="465">
        <v>37100000</v>
      </c>
      <c r="Z420" s="465">
        <v>37100000</v>
      </c>
      <c r="AA420" s="465">
        <v>37100000</v>
      </c>
      <c r="AB420" s="465">
        <v>37100000</v>
      </c>
      <c r="AC420" s="296">
        <v>185500000</v>
      </c>
      <c r="AD420" s="466"/>
      <c r="AF420" s="42" t="s">
        <v>584</v>
      </c>
      <c r="AG420" s="110">
        <v>0</v>
      </c>
      <c r="AH420" s="110">
        <v>185500000</v>
      </c>
      <c r="AI420" s="42" t="s">
        <v>765</v>
      </c>
      <c r="AJ420" s="112">
        <v>0.45454545454545453</v>
      </c>
      <c r="AK420" s="112">
        <v>0.54545454545454541</v>
      </c>
      <c r="AL420" s="529">
        <v>35244999.999999993</v>
      </c>
      <c r="AM420" s="529">
        <v>0</v>
      </c>
      <c r="AN420" s="529">
        <v>0</v>
      </c>
      <c r="AO420" s="529">
        <v>0</v>
      </c>
      <c r="AP420" s="529">
        <v>0</v>
      </c>
      <c r="AQ420" s="529">
        <v>0</v>
      </c>
      <c r="AR420" s="529">
        <v>13659545.454545455</v>
      </c>
      <c r="AS420" s="529">
        <v>13659545.454545455</v>
      </c>
      <c r="AT420" s="529">
        <v>13659545.454545455</v>
      </c>
      <c r="AU420" s="529">
        <v>13659545.454545455</v>
      </c>
      <c r="AV420" s="529">
        <v>13659545.454545455</v>
      </c>
      <c r="AW420" s="529">
        <v>68297727.272727281</v>
      </c>
      <c r="AX420" s="529">
        <v>0</v>
      </c>
      <c r="AY420" s="116">
        <v>0</v>
      </c>
      <c r="AZ420" s="42"/>
      <c r="BA420" s="529">
        <v>0</v>
      </c>
      <c r="BB420" s="529">
        <v>0</v>
      </c>
      <c r="BC420" s="529">
        <v>0</v>
      </c>
      <c r="BD420" s="529">
        <v>0</v>
      </c>
      <c r="BE420" s="529">
        <v>0</v>
      </c>
      <c r="BF420" s="529">
        <v>16391454.545454547</v>
      </c>
      <c r="BG420" s="529">
        <v>16391454.545454547</v>
      </c>
      <c r="BH420" s="529">
        <v>16391454.545454547</v>
      </c>
      <c r="BI420" s="529">
        <v>16391454.545454547</v>
      </c>
      <c r="BJ420" s="529">
        <v>16391454.545454547</v>
      </c>
      <c r="BK420" s="529">
        <v>81957272.727272734</v>
      </c>
      <c r="BL420" s="42" t="s">
        <v>7188</v>
      </c>
      <c r="BM420" s="350" t="s">
        <v>7493</v>
      </c>
      <c r="BS420" s="42"/>
      <c r="BT420" s="42"/>
      <c r="BU420" s="42"/>
      <c r="BV420" s="42"/>
      <c r="BW420" s="42"/>
      <c r="BX420" s="42"/>
      <c r="BY420" s="42"/>
      <c r="BZ420" s="42"/>
      <c r="CA420" s="42"/>
      <c r="CB420" s="42"/>
      <c r="CC420" s="42"/>
      <c r="CD420" s="42"/>
      <c r="CE420" s="42"/>
      <c r="CF420" s="42"/>
    </row>
    <row r="421" spans="1:84" ht="50">
      <c r="A421" s="411" t="s">
        <v>6424</v>
      </c>
      <c r="B421" s="424" t="s">
        <v>15</v>
      </c>
      <c r="C421" s="424"/>
      <c r="D421" s="424"/>
      <c r="E421" s="424"/>
      <c r="F421" s="511" t="s">
        <v>6525</v>
      </c>
      <c r="G421" s="412" t="s">
        <v>6526</v>
      </c>
      <c r="H421" s="28" t="s">
        <v>1934</v>
      </c>
      <c r="I421" s="412" t="s">
        <v>6428</v>
      </c>
      <c r="J421" s="106" t="s">
        <v>2277</v>
      </c>
      <c r="K421" s="28" t="s">
        <v>6465</v>
      </c>
      <c r="L421" s="387"/>
      <c r="M421" s="387"/>
      <c r="N421" s="387"/>
      <c r="O421" s="463">
        <v>0</v>
      </c>
      <c r="P421" s="463">
        <v>0</v>
      </c>
      <c r="Q421" s="464">
        <v>0.52600000000000002</v>
      </c>
      <c r="R421" s="42">
        <v>2040</v>
      </c>
      <c r="S421" s="465">
        <v>-2142000</v>
      </c>
      <c r="T421" s="465">
        <v>-3111000</v>
      </c>
      <c r="U421" s="465">
        <v>-3825000</v>
      </c>
      <c r="V421" s="465">
        <v>-15810000</v>
      </c>
      <c r="W421" s="465">
        <v>-15810000</v>
      </c>
      <c r="X421" s="465">
        <v>-15810000</v>
      </c>
      <c r="Y421" s="465">
        <v>-15198000</v>
      </c>
      <c r="Z421" s="465">
        <v>-14229000</v>
      </c>
      <c r="AA421" s="465">
        <v>-29325000</v>
      </c>
      <c r="AB421" s="465">
        <v>-40800000</v>
      </c>
      <c r="AC421" s="296">
        <v>-156060000</v>
      </c>
      <c r="AD421" s="110"/>
      <c r="AF421" s="42" t="s">
        <v>576</v>
      </c>
      <c r="AG421" s="110">
        <v>0</v>
      </c>
      <c r="AH421" s="110">
        <v>-156060000</v>
      </c>
      <c r="AI421" s="42" t="s">
        <v>765</v>
      </c>
      <c r="AJ421" s="112">
        <v>0.52631578947368418</v>
      </c>
      <c r="AK421" s="112">
        <v>0.47368421052631582</v>
      </c>
      <c r="AL421" s="529">
        <v>-73972440</v>
      </c>
      <c r="AM421" s="529">
        <v>-592995.78947368416</v>
      </c>
      <c r="AN421" s="529">
        <v>-861255.78947368416</v>
      </c>
      <c r="AO421" s="529">
        <v>-1058921.0526315789</v>
      </c>
      <c r="AP421" s="529">
        <v>-4376873.6842105258</v>
      </c>
      <c r="AQ421" s="529">
        <v>-4376873.6842105258</v>
      </c>
      <c r="AR421" s="529">
        <v>-4376873.6842105258</v>
      </c>
      <c r="AS421" s="529">
        <v>-4207446.3157894732</v>
      </c>
      <c r="AT421" s="529">
        <v>-3939186.3157894732</v>
      </c>
      <c r="AU421" s="529">
        <v>-8118394.7368421052</v>
      </c>
      <c r="AV421" s="529">
        <v>-11295157.894736841</v>
      </c>
      <c r="AW421" s="529">
        <v>-43203978.947368421</v>
      </c>
      <c r="AX421" s="529">
        <v>0</v>
      </c>
      <c r="AY421" s="116">
        <v>0</v>
      </c>
      <c r="AZ421" s="42"/>
      <c r="BA421" s="529">
        <v>-533696.21052631584</v>
      </c>
      <c r="BB421" s="529">
        <v>-775130.21052631584</v>
      </c>
      <c r="BC421" s="529">
        <v>-953028.94736842113</v>
      </c>
      <c r="BD421" s="529">
        <v>-3939186.3157894737</v>
      </c>
      <c r="BE421" s="529">
        <v>-3939186.3157894737</v>
      </c>
      <c r="BF421" s="529">
        <v>-3939186.3157894737</v>
      </c>
      <c r="BG421" s="529">
        <v>-3786701.6842105268</v>
      </c>
      <c r="BH421" s="529">
        <v>-3545267.6842105268</v>
      </c>
      <c r="BI421" s="529">
        <v>-7306555.2631578948</v>
      </c>
      <c r="BJ421" s="529">
        <v>-10165642.105263159</v>
      </c>
      <c r="BK421" s="529">
        <v>-38883581.052631579</v>
      </c>
      <c r="BL421" s="42" t="s">
        <v>7188</v>
      </c>
      <c r="BM421" s="350" t="s">
        <v>7494</v>
      </c>
      <c r="BS421" s="42"/>
      <c r="BT421" s="42"/>
      <c r="BU421" s="42"/>
      <c r="BV421" s="42"/>
      <c r="BW421" s="42"/>
      <c r="BX421" s="42"/>
      <c r="BY421" s="42"/>
      <c r="BZ421" s="42"/>
      <c r="CA421" s="42"/>
      <c r="CB421" s="42"/>
      <c r="CC421" s="42"/>
      <c r="CD421" s="42"/>
      <c r="CE421" s="42"/>
      <c r="CF421" s="42"/>
    </row>
    <row r="422" spans="1:84" ht="50">
      <c r="A422" s="411" t="s">
        <v>6424</v>
      </c>
      <c r="B422" s="42" t="s">
        <v>15</v>
      </c>
      <c r="C422" s="42"/>
      <c r="D422" s="42"/>
      <c r="E422" s="42"/>
      <c r="F422" s="497" t="s">
        <v>6525</v>
      </c>
      <c r="G422" s="412" t="s">
        <v>6526</v>
      </c>
      <c r="H422" s="28" t="s">
        <v>1934</v>
      </c>
      <c r="I422" s="412" t="s">
        <v>6428</v>
      </c>
      <c r="J422" s="106" t="s">
        <v>2277</v>
      </c>
      <c r="K422" s="28" t="s">
        <v>6465</v>
      </c>
      <c r="L422" s="387"/>
      <c r="M422" s="387"/>
      <c r="N422" s="387"/>
      <c r="O422" s="464"/>
      <c r="P422" s="464"/>
      <c r="Q422" s="464">
        <v>0.52600000000000002</v>
      </c>
      <c r="R422" s="42">
        <v>2040</v>
      </c>
      <c r="S422" s="465">
        <v>4200000</v>
      </c>
      <c r="T422" s="465">
        <v>6100000</v>
      </c>
      <c r="U422" s="465">
        <v>7500000</v>
      </c>
      <c r="V422" s="465">
        <v>31000000</v>
      </c>
      <c r="W422" s="465">
        <v>31000000</v>
      </c>
      <c r="X422" s="465">
        <v>31000000</v>
      </c>
      <c r="Y422" s="465">
        <v>29800000</v>
      </c>
      <c r="Z422" s="465">
        <v>27900000</v>
      </c>
      <c r="AA422" s="465">
        <v>57500000</v>
      </c>
      <c r="AB422" s="465">
        <v>80000000</v>
      </c>
      <c r="AC422" s="296">
        <v>306000000</v>
      </c>
      <c r="AD422" s="466"/>
      <c r="AF422" s="42" t="s">
        <v>576</v>
      </c>
      <c r="AG422" s="110">
        <v>0</v>
      </c>
      <c r="AH422" s="110">
        <v>306000000</v>
      </c>
      <c r="AI422" s="42" t="s">
        <v>765</v>
      </c>
      <c r="AJ422" s="112">
        <v>0.52631578947368418</v>
      </c>
      <c r="AK422" s="112">
        <v>0.47368421052631582</v>
      </c>
      <c r="AL422" s="529">
        <v>145044000</v>
      </c>
      <c r="AM422" s="529">
        <v>1162736.8421052631</v>
      </c>
      <c r="AN422" s="529">
        <v>1688736.8421052631</v>
      </c>
      <c r="AO422" s="529">
        <v>2076315.789473684</v>
      </c>
      <c r="AP422" s="529">
        <v>8582105.2631578948</v>
      </c>
      <c r="AQ422" s="529">
        <v>8582105.2631578948</v>
      </c>
      <c r="AR422" s="529">
        <v>8582105.2631578948</v>
      </c>
      <c r="AS422" s="529">
        <v>8249894.7368421052</v>
      </c>
      <c r="AT422" s="529">
        <v>7723894.7368421052</v>
      </c>
      <c r="AU422" s="529">
        <v>15918421.052631577</v>
      </c>
      <c r="AV422" s="529">
        <v>22147368.421052631</v>
      </c>
      <c r="AW422" s="529">
        <v>84713684.210526317</v>
      </c>
      <c r="AX422" s="529">
        <v>0</v>
      </c>
      <c r="AY422" s="116">
        <v>0</v>
      </c>
      <c r="AZ422" s="42"/>
      <c r="BA422" s="529">
        <v>1046463.1578947369</v>
      </c>
      <c r="BB422" s="529">
        <v>1519863.1578947369</v>
      </c>
      <c r="BC422" s="529">
        <v>1868684.210526316</v>
      </c>
      <c r="BD422" s="529">
        <v>7723894.7368421061</v>
      </c>
      <c r="BE422" s="529">
        <v>7723894.7368421061</v>
      </c>
      <c r="BF422" s="529">
        <v>7723894.7368421061</v>
      </c>
      <c r="BG422" s="529">
        <v>7424905.2631578948</v>
      </c>
      <c r="BH422" s="529">
        <v>6951505.2631578948</v>
      </c>
      <c r="BI422" s="529">
        <v>14326578.947368423</v>
      </c>
      <c r="BJ422" s="529">
        <v>19932631.578947369</v>
      </c>
      <c r="BK422" s="529">
        <v>76242315.789473698</v>
      </c>
      <c r="BL422" s="42" t="s">
        <v>7188</v>
      </c>
      <c r="BM422" s="350" t="s">
        <v>7494</v>
      </c>
      <c r="BS422" s="42"/>
      <c r="BT422" s="42"/>
      <c r="BU422" s="42"/>
      <c r="BV422" s="42"/>
      <c r="BW422" s="42"/>
      <c r="BX422" s="42"/>
      <c r="BY422" s="42"/>
      <c r="BZ422" s="42"/>
      <c r="CA422" s="42"/>
      <c r="CB422" s="42"/>
      <c r="CC422" s="42"/>
      <c r="CD422" s="42"/>
      <c r="CE422" s="42"/>
      <c r="CF422" s="42"/>
    </row>
    <row r="423" spans="1:84" ht="26">
      <c r="A423" s="411" t="s">
        <v>6424</v>
      </c>
      <c r="B423" s="424" t="s">
        <v>15</v>
      </c>
      <c r="C423" s="424"/>
      <c r="D423" s="424"/>
      <c r="E423" s="424"/>
      <c r="F423" s="497" t="s">
        <v>6485</v>
      </c>
      <c r="G423" s="28" t="s">
        <v>6486</v>
      </c>
      <c r="H423" s="28" t="s">
        <v>6442</v>
      </c>
      <c r="I423" s="412" t="s">
        <v>6428</v>
      </c>
      <c r="J423" s="106" t="s">
        <v>2277</v>
      </c>
      <c r="K423" s="28" t="s">
        <v>6459</v>
      </c>
      <c r="L423" s="387">
        <v>0.36382292690489271</v>
      </c>
      <c r="M423" s="387">
        <v>0.63617707309510729</v>
      </c>
      <c r="N423" s="387">
        <v>0</v>
      </c>
      <c r="O423" s="463">
        <v>4.8884631802357692E-2</v>
      </c>
      <c r="P423" s="463">
        <v>1</v>
      </c>
      <c r="Q423" s="464">
        <v>0.52444231590117885</v>
      </c>
      <c r="R423" s="42">
        <v>2043</v>
      </c>
      <c r="S423" s="465">
        <v>0</v>
      </c>
      <c r="T423" s="465">
        <v>-102000</v>
      </c>
      <c r="U423" s="465">
        <v>0</v>
      </c>
      <c r="V423" s="465">
        <v>0</v>
      </c>
      <c r="W423" s="465">
        <v>0</v>
      </c>
      <c r="X423" s="465">
        <v>0</v>
      </c>
      <c r="Y423" s="465">
        <v>0</v>
      </c>
      <c r="Z423" s="465">
        <v>0</v>
      </c>
      <c r="AA423" s="465">
        <v>0</v>
      </c>
      <c r="AB423" s="465">
        <v>0</v>
      </c>
      <c r="AC423" s="296">
        <v>-102000</v>
      </c>
      <c r="AD423" s="110"/>
      <c r="AF423" s="42" t="s">
        <v>578</v>
      </c>
      <c r="AG423" s="110">
        <v>0</v>
      </c>
      <c r="AH423" s="110">
        <v>-102000</v>
      </c>
      <c r="AI423" s="42" t="s">
        <v>765</v>
      </c>
      <c r="AJ423" s="112">
        <v>0.45454545454545453</v>
      </c>
      <c r="AK423" s="112">
        <v>0.54545454545454541</v>
      </c>
      <c r="AL423" s="529">
        <v>-48506.883778079755</v>
      </c>
      <c r="AM423" s="529">
        <v>0</v>
      </c>
      <c r="AN423" s="529">
        <v>-24315.052828145566</v>
      </c>
      <c r="AO423" s="529">
        <v>0</v>
      </c>
      <c r="AP423" s="529">
        <v>0</v>
      </c>
      <c r="AQ423" s="529">
        <v>0</v>
      </c>
      <c r="AR423" s="529">
        <v>0</v>
      </c>
      <c r="AS423" s="529">
        <v>0</v>
      </c>
      <c r="AT423" s="529">
        <v>0</v>
      </c>
      <c r="AU423" s="529">
        <v>0</v>
      </c>
      <c r="AV423" s="529">
        <v>0</v>
      </c>
      <c r="AW423" s="529">
        <v>-24315.052828145566</v>
      </c>
      <c r="AX423" s="529">
        <v>0</v>
      </c>
      <c r="AY423" s="116">
        <v>0</v>
      </c>
      <c r="AZ423" s="42"/>
      <c r="BA423" s="529">
        <v>0</v>
      </c>
      <c r="BB423" s="529">
        <v>-29178.063393774675</v>
      </c>
      <c r="BC423" s="529">
        <v>0</v>
      </c>
      <c r="BD423" s="529">
        <v>0</v>
      </c>
      <c r="BE423" s="529">
        <v>0</v>
      </c>
      <c r="BF423" s="529">
        <v>0</v>
      </c>
      <c r="BG423" s="529">
        <v>0</v>
      </c>
      <c r="BH423" s="529">
        <v>0</v>
      </c>
      <c r="BI423" s="529">
        <v>0</v>
      </c>
      <c r="BJ423" s="529">
        <v>0</v>
      </c>
      <c r="BK423" s="529">
        <v>-29178.063393774675</v>
      </c>
      <c r="BL423" s="42" t="s">
        <v>7188</v>
      </c>
      <c r="BM423" s="350" t="s">
        <v>7495</v>
      </c>
      <c r="BS423" s="42"/>
      <c r="BT423" s="42"/>
      <c r="BU423" s="42"/>
      <c r="BV423" s="42"/>
      <c r="BW423" s="42"/>
      <c r="BX423" s="42"/>
      <c r="BY423" s="42"/>
      <c r="BZ423" s="42"/>
      <c r="CA423" s="42"/>
      <c r="CB423" s="42"/>
      <c r="CC423" s="42"/>
      <c r="CD423" s="42"/>
      <c r="CE423" s="42"/>
      <c r="CF423" s="42"/>
    </row>
    <row r="424" spans="1:84" ht="26.5" thickBot="1">
      <c r="A424" s="411" t="s">
        <v>6424</v>
      </c>
      <c r="B424" s="42" t="s">
        <v>15</v>
      </c>
      <c r="C424" s="42"/>
      <c r="D424" s="42"/>
      <c r="E424" s="42"/>
      <c r="F424" s="511" t="s">
        <v>6485</v>
      </c>
      <c r="G424" s="412" t="s">
        <v>6486</v>
      </c>
      <c r="H424" s="28" t="s">
        <v>6442</v>
      </c>
      <c r="I424" s="412" t="s">
        <v>6428</v>
      </c>
      <c r="J424" s="106" t="s">
        <v>2277</v>
      </c>
      <c r="K424" s="28" t="s">
        <v>6459</v>
      </c>
      <c r="L424" s="387">
        <v>0.36382292690489271</v>
      </c>
      <c r="M424" s="387">
        <v>0.63617707309510729</v>
      </c>
      <c r="N424" s="387">
        <v>0</v>
      </c>
      <c r="O424" s="464">
        <v>4.8884631802357692E-2</v>
      </c>
      <c r="P424" s="464">
        <v>1</v>
      </c>
      <c r="Q424" s="464">
        <v>0.52444231590117885</v>
      </c>
      <c r="R424" s="42">
        <v>2043</v>
      </c>
      <c r="S424" s="465">
        <v>0</v>
      </c>
      <c r="T424" s="465">
        <v>200000</v>
      </c>
      <c r="U424" s="465">
        <v>0</v>
      </c>
      <c r="V424" s="465">
        <v>0</v>
      </c>
      <c r="W424" s="465">
        <v>0</v>
      </c>
      <c r="X424" s="465">
        <v>0</v>
      </c>
      <c r="Y424" s="465">
        <v>0</v>
      </c>
      <c r="Z424" s="465">
        <v>0</v>
      </c>
      <c r="AA424" s="465">
        <v>0</v>
      </c>
      <c r="AB424" s="465">
        <v>0</v>
      </c>
      <c r="AC424" s="296">
        <v>200000</v>
      </c>
      <c r="AD424" s="466"/>
      <c r="AF424" s="42" t="s">
        <v>578</v>
      </c>
      <c r="AG424" s="110">
        <v>0</v>
      </c>
      <c r="AH424" s="110">
        <v>200000</v>
      </c>
      <c r="AI424" s="42" t="s">
        <v>765</v>
      </c>
      <c r="AJ424" s="112">
        <v>0.45454545454545453</v>
      </c>
      <c r="AK424" s="112">
        <v>0.54545454545454541</v>
      </c>
      <c r="AL424" s="529">
        <v>95111.536819764224</v>
      </c>
      <c r="AM424" s="529">
        <v>0</v>
      </c>
      <c r="AN424" s="529">
        <v>47676.574172834444</v>
      </c>
      <c r="AO424" s="529">
        <v>0</v>
      </c>
      <c r="AP424" s="529">
        <v>0</v>
      </c>
      <c r="AQ424" s="529">
        <v>0</v>
      </c>
      <c r="AR424" s="529">
        <v>0</v>
      </c>
      <c r="AS424" s="529">
        <v>0</v>
      </c>
      <c r="AT424" s="529">
        <v>0</v>
      </c>
      <c r="AU424" s="529">
        <v>0</v>
      </c>
      <c r="AV424" s="529">
        <v>0</v>
      </c>
      <c r="AW424" s="529">
        <v>47676.574172834444</v>
      </c>
      <c r="AX424" s="529">
        <v>0</v>
      </c>
      <c r="AY424" s="116">
        <v>0</v>
      </c>
      <c r="AZ424" s="42"/>
      <c r="BA424" s="529">
        <v>0</v>
      </c>
      <c r="BB424" s="529">
        <v>57211.889007401325</v>
      </c>
      <c r="BC424" s="529">
        <v>0</v>
      </c>
      <c r="BD424" s="529">
        <v>0</v>
      </c>
      <c r="BE424" s="529">
        <v>0</v>
      </c>
      <c r="BF424" s="529">
        <v>0</v>
      </c>
      <c r="BG424" s="529">
        <v>0</v>
      </c>
      <c r="BH424" s="529">
        <v>0</v>
      </c>
      <c r="BI424" s="529">
        <v>0</v>
      </c>
      <c r="BJ424" s="529">
        <v>0</v>
      </c>
      <c r="BK424" s="529">
        <v>57211.889007401325</v>
      </c>
      <c r="BL424" s="42" t="s">
        <v>7188</v>
      </c>
      <c r="BM424" s="350" t="s">
        <v>7495</v>
      </c>
      <c r="BS424" s="42"/>
      <c r="BT424" s="42"/>
      <c r="BU424" s="42"/>
      <c r="BV424" s="42"/>
      <c r="BW424" s="42"/>
      <c r="BX424" s="42"/>
      <c r="BY424" s="42"/>
      <c r="BZ424" s="42"/>
      <c r="CA424" s="42"/>
      <c r="CB424" s="42"/>
      <c r="CC424" s="42"/>
      <c r="CD424" s="42"/>
      <c r="CE424" s="42"/>
      <c r="CF424" s="42"/>
    </row>
    <row r="425" spans="1:84" ht="25.5" thickBot="1">
      <c r="A425" s="411" t="s">
        <v>6424</v>
      </c>
      <c r="B425" s="424" t="s">
        <v>15</v>
      </c>
      <c r="C425" s="424"/>
      <c r="D425" s="424"/>
      <c r="E425" s="424"/>
      <c r="F425" s="518" t="s">
        <v>6527</v>
      </c>
      <c r="G425" s="412" t="s">
        <v>6528</v>
      </c>
      <c r="H425" s="28" t="s">
        <v>1966</v>
      </c>
      <c r="I425" s="413" t="s">
        <v>6428</v>
      </c>
      <c r="J425" s="106" t="s">
        <v>2277</v>
      </c>
      <c r="K425" s="28" t="s">
        <v>6475</v>
      </c>
      <c r="L425" s="387"/>
      <c r="M425" s="387"/>
      <c r="N425" s="387"/>
      <c r="O425" s="463">
        <v>0</v>
      </c>
      <c r="P425" s="463">
        <v>0</v>
      </c>
      <c r="Q425" s="464">
        <v>0.16600000000000001</v>
      </c>
      <c r="R425" s="42">
        <v>2043</v>
      </c>
      <c r="S425" s="465">
        <v>-854250</v>
      </c>
      <c r="T425" s="465">
        <v>-7688250.0000000009</v>
      </c>
      <c r="U425" s="465">
        <v>0</v>
      </c>
      <c r="V425" s="465">
        <v>0</v>
      </c>
      <c r="W425" s="465">
        <v>0</v>
      </c>
      <c r="X425" s="465">
        <v>0</v>
      </c>
      <c r="Y425" s="465">
        <v>0</v>
      </c>
      <c r="Z425" s="465">
        <v>0</v>
      </c>
      <c r="AA425" s="465">
        <v>0</v>
      </c>
      <c r="AB425" s="465">
        <v>0</v>
      </c>
      <c r="AC425" s="296">
        <v>-8542500</v>
      </c>
      <c r="AD425" s="110"/>
      <c r="AF425" s="42" t="s">
        <v>580</v>
      </c>
      <c r="AG425" s="110">
        <v>0</v>
      </c>
      <c r="AH425" s="110">
        <v>-8542500</v>
      </c>
      <c r="AI425" s="42" t="s">
        <v>765</v>
      </c>
      <c r="AJ425" s="112">
        <v>0.45454545454545453</v>
      </c>
      <c r="AK425" s="112">
        <v>0.54545454545454541</v>
      </c>
      <c r="AL425" s="529">
        <v>-7124445</v>
      </c>
      <c r="AM425" s="529">
        <v>-64457.045454545456</v>
      </c>
      <c r="AN425" s="529">
        <v>-580113.40909090918</v>
      </c>
      <c r="AO425" s="529">
        <v>0</v>
      </c>
      <c r="AP425" s="529">
        <v>0</v>
      </c>
      <c r="AQ425" s="529">
        <v>0</v>
      </c>
      <c r="AR425" s="529">
        <v>0</v>
      </c>
      <c r="AS425" s="529">
        <v>0</v>
      </c>
      <c r="AT425" s="529">
        <v>0</v>
      </c>
      <c r="AU425" s="529">
        <v>0</v>
      </c>
      <c r="AV425" s="529">
        <v>0</v>
      </c>
      <c r="AW425" s="529">
        <v>-644570.45454545459</v>
      </c>
      <c r="AX425" s="529">
        <v>0</v>
      </c>
      <c r="AY425" s="116">
        <v>0</v>
      </c>
      <c r="AZ425" s="42"/>
      <c r="BA425" s="529">
        <v>-77348.454545454544</v>
      </c>
      <c r="BB425" s="529">
        <v>-696136.09090909094</v>
      </c>
      <c r="BC425" s="529">
        <v>0</v>
      </c>
      <c r="BD425" s="529">
        <v>0</v>
      </c>
      <c r="BE425" s="529">
        <v>0</v>
      </c>
      <c r="BF425" s="529">
        <v>0</v>
      </c>
      <c r="BG425" s="529">
        <v>0</v>
      </c>
      <c r="BH425" s="529">
        <v>0</v>
      </c>
      <c r="BI425" s="529">
        <v>0</v>
      </c>
      <c r="BJ425" s="529">
        <v>0</v>
      </c>
      <c r="BK425" s="529">
        <v>-773484.54545454553</v>
      </c>
      <c r="BL425" s="42" t="s">
        <v>7188</v>
      </c>
      <c r="BM425" s="350" t="s">
        <v>7496</v>
      </c>
      <c r="BS425" s="42"/>
      <c r="BT425" s="42"/>
      <c r="BU425" s="42"/>
      <c r="BV425" s="42"/>
      <c r="BW425" s="42"/>
      <c r="BX425" s="42"/>
      <c r="BY425" s="42"/>
      <c r="BZ425" s="42"/>
      <c r="CA425" s="42"/>
      <c r="CB425" s="42"/>
      <c r="CC425" s="42"/>
      <c r="CD425" s="42"/>
      <c r="CE425" s="42"/>
      <c r="CF425" s="42"/>
    </row>
    <row r="426" spans="1:84" ht="25">
      <c r="A426" s="411" t="s">
        <v>6424</v>
      </c>
      <c r="B426" s="42" t="s">
        <v>15</v>
      </c>
      <c r="C426" s="42"/>
      <c r="D426" s="42"/>
      <c r="E426" s="42"/>
      <c r="F426" s="511" t="s">
        <v>6527</v>
      </c>
      <c r="G426" s="412" t="s">
        <v>6528</v>
      </c>
      <c r="H426" s="28" t="s">
        <v>1966</v>
      </c>
      <c r="I426" s="412" t="s">
        <v>6428</v>
      </c>
      <c r="J426" s="106" t="s">
        <v>2277</v>
      </c>
      <c r="K426" s="28" t="s">
        <v>6475</v>
      </c>
      <c r="L426" s="387"/>
      <c r="M426" s="387"/>
      <c r="N426" s="387"/>
      <c r="O426" s="464"/>
      <c r="P426" s="464"/>
      <c r="Q426" s="464">
        <v>0.16600000000000001</v>
      </c>
      <c r="R426" s="42">
        <v>2043</v>
      </c>
      <c r="S426" s="465">
        <v>1675000</v>
      </c>
      <c r="T426" s="465">
        <v>15075000.000000002</v>
      </c>
      <c r="U426" s="465">
        <v>0</v>
      </c>
      <c r="V426" s="465">
        <v>0</v>
      </c>
      <c r="W426" s="465">
        <v>0</v>
      </c>
      <c r="X426" s="465">
        <v>0</v>
      </c>
      <c r="Y426" s="465">
        <v>0</v>
      </c>
      <c r="Z426" s="465">
        <v>0</v>
      </c>
      <c r="AA426" s="465">
        <v>0</v>
      </c>
      <c r="AB426" s="465">
        <v>0</v>
      </c>
      <c r="AC426" s="296">
        <v>16750000.000000002</v>
      </c>
      <c r="AD426" s="110"/>
      <c r="AF426" s="42" t="s">
        <v>580</v>
      </c>
      <c r="AG426" s="110">
        <v>0</v>
      </c>
      <c r="AH426" s="110">
        <v>16750000.000000002</v>
      </c>
      <c r="AI426" s="42" t="s">
        <v>765</v>
      </c>
      <c r="AJ426" s="112">
        <v>0.45454545454545453</v>
      </c>
      <c r="AK426" s="112">
        <v>0.54545454545454541</v>
      </c>
      <c r="AL426" s="529">
        <v>13969500.000000002</v>
      </c>
      <c r="AM426" s="529">
        <v>126386.36363636363</v>
      </c>
      <c r="AN426" s="529">
        <v>1137477.2727272729</v>
      </c>
      <c r="AO426" s="529">
        <v>0</v>
      </c>
      <c r="AP426" s="529">
        <v>0</v>
      </c>
      <c r="AQ426" s="529">
        <v>0</v>
      </c>
      <c r="AR426" s="529">
        <v>0</v>
      </c>
      <c r="AS426" s="529">
        <v>0</v>
      </c>
      <c r="AT426" s="529">
        <v>0</v>
      </c>
      <c r="AU426" s="529">
        <v>0</v>
      </c>
      <c r="AV426" s="529">
        <v>0</v>
      </c>
      <c r="AW426" s="529">
        <v>1263863.6363636365</v>
      </c>
      <c r="AX426" s="529">
        <v>0</v>
      </c>
      <c r="AY426" s="116">
        <v>0</v>
      </c>
      <c r="AZ426" s="42"/>
      <c r="BA426" s="529">
        <v>151663.63636363635</v>
      </c>
      <c r="BB426" s="529">
        <v>1364972.7272727275</v>
      </c>
      <c r="BC426" s="529">
        <v>0</v>
      </c>
      <c r="BD426" s="529">
        <v>0</v>
      </c>
      <c r="BE426" s="529">
        <v>0</v>
      </c>
      <c r="BF426" s="529">
        <v>0</v>
      </c>
      <c r="BG426" s="529">
        <v>0</v>
      </c>
      <c r="BH426" s="529">
        <v>0</v>
      </c>
      <c r="BI426" s="529">
        <v>0</v>
      </c>
      <c r="BJ426" s="529">
        <v>0</v>
      </c>
      <c r="BK426" s="529">
        <v>1516636.3636363638</v>
      </c>
      <c r="BL426" s="42" t="s">
        <v>7188</v>
      </c>
      <c r="BM426" s="350" t="s">
        <v>7496</v>
      </c>
      <c r="BS426" s="42"/>
      <c r="BT426" s="42"/>
      <c r="BU426" s="42"/>
      <c r="BV426" s="42"/>
      <c r="BW426" s="42"/>
      <c r="BX426" s="42"/>
      <c r="BY426" s="42"/>
      <c r="BZ426" s="42"/>
      <c r="CA426" s="42"/>
      <c r="CB426" s="42"/>
      <c r="CC426" s="42"/>
      <c r="CD426" s="42"/>
      <c r="CE426" s="42"/>
      <c r="CF426" s="42"/>
    </row>
    <row r="427" spans="1:84" ht="39">
      <c r="A427" s="411" t="s">
        <v>6424</v>
      </c>
      <c r="B427" s="424" t="s">
        <v>6430</v>
      </c>
      <c r="C427" s="424"/>
      <c r="D427" s="424"/>
      <c r="E427" s="424"/>
      <c r="F427" s="497" t="s">
        <v>6529</v>
      </c>
      <c r="G427" s="28" t="s">
        <v>6530</v>
      </c>
      <c r="H427" s="28" t="s">
        <v>1934</v>
      </c>
      <c r="I427" s="462" t="s">
        <v>6433</v>
      </c>
      <c r="J427" s="106" t="s">
        <v>6434</v>
      </c>
      <c r="K427" s="28" t="s">
        <v>6435</v>
      </c>
      <c r="L427" s="387"/>
      <c r="M427" s="387"/>
      <c r="N427" s="387"/>
      <c r="O427" s="463">
        <v>0</v>
      </c>
      <c r="P427" s="463">
        <v>0</v>
      </c>
      <c r="Q427" s="464">
        <v>0.154</v>
      </c>
      <c r="R427" s="42">
        <v>2032</v>
      </c>
      <c r="S427" s="465">
        <v>-77265</v>
      </c>
      <c r="T427" s="465">
        <v>-392119.875</v>
      </c>
      <c r="U427" s="465">
        <v>-1327979.3100000003</v>
      </c>
      <c r="V427" s="465">
        <v>-3244519.0501919999</v>
      </c>
      <c r="W427" s="465">
        <v>0</v>
      </c>
      <c r="X427" s="465">
        <v>0</v>
      </c>
      <c r="Y427" s="465">
        <v>0</v>
      </c>
      <c r="Z427" s="465">
        <v>0</v>
      </c>
      <c r="AA427" s="465">
        <v>0</v>
      </c>
      <c r="AB427" s="465">
        <v>0</v>
      </c>
      <c r="AC427" s="296">
        <v>-5041883.2351919999</v>
      </c>
      <c r="AD427" s="110"/>
      <c r="AF427" s="42" t="s">
        <v>608</v>
      </c>
      <c r="AG427" s="110">
        <v>0</v>
      </c>
      <c r="AH427" s="110">
        <v>-5041883.2351919999</v>
      </c>
      <c r="AI427" s="42" t="s">
        <v>765</v>
      </c>
      <c r="AJ427" s="112">
        <v>0.90909090909090906</v>
      </c>
      <c r="AK427" s="112">
        <v>9.0909090909090939E-2</v>
      </c>
      <c r="AL427" s="529">
        <v>-4265433.2169724321</v>
      </c>
      <c r="AM427" s="529">
        <v>-10817.099999999999</v>
      </c>
      <c r="AN427" s="529">
        <v>-54896.782499999994</v>
      </c>
      <c r="AO427" s="529">
        <v>-185917.10340000002</v>
      </c>
      <c r="AP427" s="529">
        <v>-454232.66702687996</v>
      </c>
      <c r="AQ427" s="529">
        <v>0</v>
      </c>
      <c r="AR427" s="529">
        <v>0</v>
      </c>
      <c r="AS427" s="529">
        <v>0</v>
      </c>
      <c r="AT427" s="529">
        <v>0</v>
      </c>
      <c r="AU427" s="529">
        <v>0</v>
      </c>
      <c r="AV427" s="529">
        <v>0</v>
      </c>
      <c r="AW427" s="529">
        <v>-705863.65292687993</v>
      </c>
      <c r="AX427" s="529">
        <v>0</v>
      </c>
      <c r="AY427" s="116">
        <v>0</v>
      </c>
      <c r="AZ427" s="42"/>
      <c r="BA427" s="529">
        <v>-1081.7100000000003</v>
      </c>
      <c r="BB427" s="529">
        <v>-5489.6782500000018</v>
      </c>
      <c r="BC427" s="529">
        <v>-18591.710340000009</v>
      </c>
      <c r="BD427" s="529">
        <v>-45423.266702688015</v>
      </c>
      <c r="BE427" s="529">
        <v>0</v>
      </c>
      <c r="BF427" s="529">
        <v>0</v>
      </c>
      <c r="BG427" s="529">
        <v>0</v>
      </c>
      <c r="BH427" s="529">
        <v>0</v>
      </c>
      <c r="BI427" s="529">
        <v>0</v>
      </c>
      <c r="BJ427" s="529">
        <v>0</v>
      </c>
      <c r="BK427" s="529">
        <v>-70586.365292688017</v>
      </c>
      <c r="BL427" s="42" t="s">
        <v>7188</v>
      </c>
      <c r="BM427" s="350" t="s">
        <v>7497</v>
      </c>
      <c r="BS427" s="42"/>
      <c r="BT427" s="42"/>
      <c r="BU427" s="42"/>
      <c r="BV427" s="42"/>
      <c r="BW427" s="42"/>
      <c r="BX427" s="42"/>
      <c r="BY427" s="42"/>
      <c r="BZ427" s="42"/>
      <c r="CA427" s="42"/>
      <c r="CB427" s="42"/>
      <c r="CC427" s="42"/>
      <c r="CD427" s="42"/>
      <c r="CE427" s="42"/>
      <c r="CF427" s="42"/>
    </row>
    <row r="428" spans="1:84" ht="39">
      <c r="A428" s="411" t="s">
        <v>6424</v>
      </c>
      <c r="B428" s="42" t="s">
        <v>6430</v>
      </c>
      <c r="C428" s="42"/>
      <c r="D428" s="42"/>
      <c r="E428" s="42"/>
      <c r="F428" s="511" t="s">
        <v>6529</v>
      </c>
      <c r="G428" s="412" t="s">
        <v>6530</v>
      </c>
      <c r="H428" s="28" t="s">
        <v>1934</v>
      </c>
      <c r="I428" s="462" t="s">
        <v>6433</v>
      </c>
      <c r="J428" s="106" t="s">
        <v>6434</v>
      </c>
      <c r="K428" s="28" t="s">
        <v>6435</v>
      </c>
      <c r="L428" s="387"/>
      <c r="M428" s="387"/>
      <c r="N428" s="387"/>
      <c r="O428" s="464"/>
      <c r="P428" s="464"/>
      <c r="Q428" s="464">
        <v>0.154</v>
      </c>
      <c r="R428" s="42">
        <v>2032</v>
      </c>
      <c r="S428" s="465">
        <v>151500</v>
      </c>
      <c r="T428" s="465">
        <v>768862.5</v>
      </c>
      <c r="U428" s="465">
        <v>2603881.0000000005</v>
      </c>
      <c r="V428" s="465">
        <v>6361802.0592</v>
      </c>
      <c r="W428" s="465">
        <v>0</v>
      </c>
      <c r="X428" s="465">
        <v>0</v>
      </c>
      <c r="Y428" s="465">
        <v>0</v>
      </c>
      <c r="Z428" s="465">
        <v>0</v>
      </c>
      <c r="AA428" s="465">
        <v>0</v>
      </c>
      <c r="AB428" s="465">
        <v>0</v>
      </c>
      <c r="AC428" s="296">
        <v>9886045.5592</v>
      </c>
      <c r="AD428" s="110"/>
      <c r="AF428" s="42" t="s">
        <v>608</v>
      </c>
      <c r="AG428" s="110">
        <v>0</v>
      </c>
      <c r="AH428" s="110">
        <v>9886045.5592</v>
      </c>
      <c r="AI428" s="42" t="s">
        <v>765</v>
      </c>
      <c r="AJ428" s="112">
        <v>0.90909090909090906</v>
      </c>
      <c r="AK428" s="112">
        <v>9.0909090909090939E-2</v>
      </c>
      <c r="AL428" s="529">
        <v>8363594.5430831993</v>
      </c>
      <c r="AM428" s="529">
        <v>21210</v>
      </c>
      <c r="AN428" s="529">
        <v>107640.75</v>
      </c>
      <c r="AO428" s="529">
        <v>364543.34</v>
      </c>
      <c r="AP428" s="529">
        <v>890652.28828799992</v>
      </c>
      <c r="AQ428" s="529">
        <v>0</v>
      </c>
      <c r="AR428" s="529">
        <v>0</v>
      </c>
      <c r="AS428" s="529">
        <v>0</v>
      </c>
      <c r="AT428" s="529">
        <v>0</v>
      </c>
      <c r="AU428" s="529">
        <v>0</v>
      </c>
      <c r="AV428" s="529">
        <v>0</v>
      </c>
      <c r="AW428" s="529">
        <v>1384046.3782879999</v>
      </c>
      <c r="AX428" s="529">
        <v>0</v>
      </c>
      <c r="AY428" s="116">
        <v>0</v>
      </c>
      <c r="AZ428" s="42"/>
      <c r="BA428" s="529">
        <v>2121.0000000000009</v>
      </c>
      <c r="BB428" s="529">
        <v>10764.075000000003</v>
      </c>
      <c r="BC428" s="529">
        <v>36454.334000000017</v>
      </c>
      <c r="BD428" s="529">
        <v>89065.228828800027</v>
      </c>
      <c r="BE428" s="529">
        <v>0</v>
      </c>
      <c r="BF428" s="529">
        <v>0</v>
      </c>
      <c r="BG428" s="529">
        <v>0</v>
      </c>
      <c r="BH428" s="529">
        <v>0</v>
      </c>
      <c r="BI428" s="529">
        <v>0</v>
      </c>
      <c r="BJ428" s="529">
        <v>0</v>
      </c>
      <c r="BK428" s="529">
        <v>138404.63782880004</v>
      </c>
      <c r="BL428" s="42" t="s">
        <v>7188</v>
      </c>
      <c r="BM428" s="350" t="s">
        <v>7497</v>
      </c>
      <c r="BS428" s="42"/>
      <c r="BT428" s="42"/>
      <c r="BU428" s="42"/>
      <c r="BV428" s="42"/>
      <c r="BW428" s="42"/>
      <c r="BX428" s="42"/>
      <c r="BY428" s="42"/>
      <c r="BZ428" s="42"/>
      <c r="CA428" s="42"/>
      <c r="CB428" s="42"/>
      <c r="CC428" s="42"/>
      <c r="CD428" s="42"/>
      <c r="CE428" s="42"/>
      <c r="CF428" s="42"/>
    </row>
    <row r="429" spans="1:84" ht="39">
      <c r="A429" s="411" t="s">
        <v>6424</v>
      </c>
      <c r="B429" s="424" t="s">
        <v>6430</v>
      </c>
      <c r="C429" s="424"/>
      <c r="D429" s="424"/>
      <c r="E429" s="424"/>
      <c r="F429" s="511" t="s">
        <v>1308</v>
      </c>
      <c r="G429" s="412" t="s">
        <v>1118</v>
      </c>
      <c r="H429" s="28" t="s">
        <v>1934</v>
      </c>
      <c r="I429" s="462" t="s">
        <v>6433</v>
      </c>
      <c r="J429" s="106" t="s">
        <v>6434</v>
      </c>
      <c r="K429" s="28" t="s">
        <v>6435</v>
      </c>
      <c r="L429" s="387"/>
      <c r="M429" s="387"/>
      <c r="N429" s="387"/>
      <c r="O429" s="463">
        <v>0</v>
      </c>
      <c r="P429" s="463">
        <v>0</v>
      </c>
      <c r="Q429" s="464">
        <v>0.216</v>
      </c>
      <c r="R429" s="42">
        <v>2043</v>
      </c>
      <c r="S429" s="465">
        <v>0</v>
      </c>
      <c r="T429" s="465">
        <v>0</v>
      </c>
      <c r="U429" s="465">
        <v>0</v>
      </c>
      <c r="V429" s="465">
        <v>0</v>
      </c>
      <c r="W429" s="465">
        <v>-5610000</v>
      </c>
      <c r="X429" s="465">
        <v>-10200000</v>
      </c>
      <c r="Y429" s="465">
        <v>-10200000</v>
      </c>
      <c r="Z429" s="465">
        <v>0</v>
      </c>
      <c r="AA429" s="465">
        <v>0</v>
      </c>
      <c r="AB429" s="465">
        <v>0</v>
      </c>
      <c r="AC429" s="296">
        <v>-26010000</v>
      </c>
      <c r="AD429" s="110"/>
      <c r="AF429" s="42" t="s">
        <v>608</v>
      </c>
      <c r="AG429" s="110">
        <v>0</v>
      </c>
      <c r="AH429" s="110">
        <v>-26010000</v>
      </c>
      <c r="AI429" s="42" t="s">
        <v>765</v>
      </c>
      <c r="AJ429" s="112">
        <v>0.45454545454545453</v>
      </c>
      <c r="AK429" s="112">
        <v>0.54545454545454541</v>
      </c>
      <c r="AL429" s="529">
        <v>-20391840</v>
      </c>
      <c r="AM429" s="529">
        <v>0</v>
      </c>
      <c r="AN429" s="529">
        <v>0</v>
      </c>
      <c r="AO429" s="529">
        <v>0</v>
      </c>
      <c r="AP429" s="529">
        <v>0</v>
      </c>
      <c r="AQ429" s="529">
        <v>-550800</v>
      </c>
      <c r="AR429" s="529">
        <v>-1001454.5454545454</v>
      </c>
      <c r="AS429" s="529">
        <v>-1001454.5454545454</v>
      </c>
      <c r="AT429" s="529">
        <v>0</v>
      </c>
      <c r="AU429" s="529">
        <v>0</v>
      </c>
      <c r="AV429" s="529">
        <v>0</v>
      </c>
      <c r="AW429" s="529">
        <v>-2553709.0909090908</v>
      </c>
      <c r="AX429" s="529">
        <v>0</v>
      </c>
      <c r="AY429" s="116">
        <v>0</v>
      </c>
      <c r="AZ429" s="42"/>
      <c r="BA429" s="529">
        <v>0</v>
      </c>
      <c r="BB429" s="529">
        <v>0</v>
      </c>
      <c r="BC429" s="529">
        <v>0</v>
      </c>
      <c r="BD429" s="529">
        <v>0</v>
      </c>
      <c r="BE429" s="529">
        <v>-660960</v>
      </c>
      <c r="BF429" s="529">
        <v>-1201745.4545454544</v>
      </c>
      <c r="BG429" s="529">
        <v>-1201745.4545454544</v>
      </c>
      <c r="BH429" s="529">
        <v>0</v>
      </c>
      <c r="BI429" s="529">
        <v>0</v>
      </c>
      <c r="BJ429" s="529">
        <v>0</v>
      </c>
      <c r="BK429" s="529">
        <v>-3064450.9090909087</v>
      </c>
      <c r="BL429" s="42" t="s">
        <v>7188</v>
      </c>
      <c r="BM429" s="350" t="s">
        <v>7498</v>
      </c>
      <c r="BS429" s="42"/>
      <c r="BT429" s="42"/>
      <c r="BU429" s="42"/>
      <c r="BV429" s="42"/>
      <c r="BW429" s="42"/>
      <c r="BX429" s="42"/>
      <c r="BY429" s="42"/>
      <c r="BZ429" s="42"/>
      <c r="CA429" s="42"/>
      <c r="CB429" s="42"/>
      <c r="CC429" s="42"/>
      <c r="CD429" s="42"/>
      <c r="CE429" s="42"/>
      <c r="CF429" s="42"/>
    </row>
    <row r="430" spans="1:84" ht="39">
      <c r="A430" s="411" t="s">
        <v>6424</v>
      </c>
      <c r="B430" s="42" t="s">
        <v>6430</v>
      </c>
      <c r="C430" s="42"/>
      <c r="D430" s="42"/>
      <c r="E430" s="42"/>
      <c r="F430" s="511" t="s">
        <v>1308</v>
      </c>
      <c r="G430" s="412" t="s">
        <v>1118</v>
      </c>
      <c r="H430" s="28" t="s">
        <v>1934</v>
      </c>
      <c r="I430" s="462" t="s">
        <v>6433</v>
      </c>
      <c r="J430" s="106" t="s">
        <v>6434</v>
      </c>
      <c r="K430" s="28" t="s">
        <v>6435</v>
      </c>
      <c r="L430" s="387"/>
      <c r="M430" s="387"/>
      <c r="N430" s="387"/>
      <c r="O430" s="464"/>
      <c r="P430" s="464"/>
      <c r="Q430" s="464">
        <v>0.216</v>
      </c>
      <c r="R430" s="42">
        <v>2043</v>
      </c>
      <c r="S430" s="465">
        <v>0</v>
      </c>
      <c r="T430" s="465">
        <v>0</v>
      </c>
      <c r="U430" s="465">
        <v>0</v>
      </c>
      <c r="V430" s="465">
        <v>0</v>
      </c>
      <c r="W430" s="465">
        <v>11000000</v>
      </c>
      <c r="X430" s="465">
        <v>20000000</v>
      </c>
      <c r="Y430" s="465">
        <v>20000000</v>
      </c>
      <c r="Z430" s="465">
        <v>0</v>
      </c>
      <c r="AA430" s="465">
        <v>0</v>
      </c>
      <c r="AB430" s="465">
        <v>0</v>
      </c>
      <c r="AC430" s="296">
        <v>51000000</v>
      </c>
      <c r="AD430" s="110"/>
      <c r="AF430" s="42" t="s">
        <v>608</v>
      </c>
      <c r="AG430" s="110">
        <v>0</v>
      </c>
      <c r="AH430" s="110">
        <v>51000000</v>
      </c>
      <c r="AI430" s="42" t="s">
        <v>765</v>
      </c>
      <c r="AJ430" s="112">
        <v>0.45454545454545453</v>
      </c>
      <c r="AK430" s="112">
        <v>0.54545454545454541</v>
      </c>
      <c r="AL430" s="529">
        <v>39984000</v>
      </c>
      <c r="AM430" s="529">
        <v>0</v>
      </c>
      <c r="AN430" s="529">
        <v>0</v>
      </c>
      <c r="AO430" s="529">
        <v>0</v>
      </c>
      <c r="AP430" s="529">
        <v>0</v>
      </c>
      <c r="AQ430" s="529">
        <v>1080000</v>
      </c>
      <c r="AR430" s="529">
        <v>1963636.3636363635</v>
      </c>
      <c r="AS430" s="529">
        <v>1963636.3636363635</v>
      </c>
      <c r="AT430" s="529">
        <v>0</v>
      </c>
      <c r="AU430" s="529">
        <v>0</v>
      </c>
      <c r="AV430" s="529">
        <v>0</v>
      </c>
      <c r="AW430" s="529">
        <v>5007272.7272727266</v>
      </c>
      <c r="AX430" s="529">
        <v>0</v>
      </c>
      <c r="AY430" s="116">
        <v>0</v>
      </c>
      <c r="AZ430" s="42"/>
      <c r="BA430" s="529">
        <v>0</v>
      </c>
      <c r="BB430" s="529">
        <v>0</v>
      </c>
      <c r="BC430" s="529">
        <v>0</v>
      </c>
      <c r="BD430" s="529">
        <v>0</v>
      </c>
      <c r="BE430" s="529">
        <v>1296000</v>
      </c>
      <c r="BF430" s="529">
        <v>2356363.6363636362</v>
      </c>
      <c r="BG430" s="529">
        <v>2356363.6363636362</v>
      </c>
      <c r="BH430" s="529">
        <v>0</v>
      </c>
      <c r="BI430" s="529">
        <v>0</v>
      </c>
      <c r="BJ430" s="529">
        <v>0</v>
      </c>
      <c r="BK430" s="529">
        <v>6008727.2727272725</v>
      </c>
      <c r="BL430" s="42" t="s">
        <v>7188</v>
      </c>
      <c r="BM430" s="350" t="s">
        <v>7498</v>
      </c>
      <c r="BS430" s="42"/>
      <c r="BT430" s="42"/>
      <c r="BU430" s="42"/>
      <c r="BV430" s="42"/>
      <c r="BW430" s="42"/>
      <c r="BX430" s="42"/>
      <c r="BY430" s="42"/>
      <c r="BZ430" s="42"/>
      <c r="CA430" s="42"/>
      <c r="CB430" s="42"/>
      <c r="CC430" s="42"/>
      <c r="CD430" s="42"/>
      <c r="CE430" s="42"/>
      <c r="CF430" s="42"/>
    </row>
    <row r="431" spans="1:84" ht="26">
      <c r="A431" s="411" t="s">
        <v>6424</v>
      </c>
      <c r="B431" s="42" t="s">
        <v>27</v>
      </c>
      <c r="C431" s="42"/>
      <c r="D431" s="42"/>
      <c r="E431" s="42"/>
      <c r="F431" s="511" t="s">
        <v>6440</v>
      </c>
      <c r="G431" s="412" t="s">
        <v>6441</v>
      </c>
      <c r="H431" s="28" t="s">
        <v>6442</v>
      </c>
      <c r="I431" s="412" t="s">
        <v>6428</v>
      </c>
      <c r="J431" s="106" t="s">
        <v>2277</v>
      </c>
      <c r="K431" s="28" t="s">
        <v>6443</v>
      </c>
      <c r="L431" s="452">
        <v>0.23151627363219807</v>
      </c>
      <c r="M431" s="452">
        <v>0.56848372636780198</v>
      </c>
      <c r="N431" s="452">
        <v>0.2</v>
      </c>
      <c r="O431" s="464">
        <v>0.37775068947753887</v>
      </c>
      <c r="P431" s="464">
        <v>0.8</v>
      </c>
      <c r="Q431" s="464">
        <v>0.68887534473876944</v>
      </c>
      <c r="R431" s="42">
        <v>2043</v>
      </c>
      <c r="S431" s="417">
        <v>0</v>
      </c>
      <c r="T431" s="417">
        <v>0</v>
      </c>
      <c r="U431" s="417">
        <v>0</v>
      </c>
      <c r="V431" s="417">
        <v>0</v>
      </c>
      <c r="W431" s="417">
        <v>0</v>
      </c>
      <c r="X431" s="417">
        <v>1500000</v>
      </c>
      <c r="Y431" s="417">
        <v>0</v>
      </c>
      <c r="Z431" s="417">
        <v>0</v>
      </c>
      <c r="AA431" s="417">
        <v>0</v>
      </c>
      <c r="AB431" s="417">
        <v>0</v>
      </c>
      <c r="AC431" s="296">
        <v>1500000</v>
      </c>
      <c r="AD431" s="110"/>
      <c r="AF431" s="42" t="s">
        <v>618</v>
      </c>
      <c r="AG431" s="110">
        <v>0</v>
      </c>
      <c r="AH431" s="110">
        <v>1500000</v>
      </c>
      <c r="AI431" s="42" t="s">
        <v>764</v>
      </c>
      <c r="AJ431" s="112">
        <v>0.45454545454545453</v>
      </c>
      <c r="AK431" s="112">
        <v>0.54545454545454541</v>
      </c>
      <c r="AL431" s="529">
        <v>466686.98289184587</v>
      </c>
      <c r="AM431" s="529">
        <v>0</v>
      </c>
      <c r="AN431" s="529">
        <v>0</v>
      </c>
      <c r="AO431" s="529">
        <v>0</v>
      </c>
      <c r="AP431" s="529">
        <v>0</v>
      </c>
      <c r="AQ431" s="529">
        <v>0</v>
      </c>
      <c r="AR431" s="529">
        <v>469687.73504916095</v>
      </c>
      <c r="AS431" s="529">
        <v>0</v>
      </c>
      <c r="AT431" s="529">
        <v>0</v>
      </c>
      <c r="AU431" s="529">
        <v>0</v>
      </c>
      <c r="AV431" s="529">
        <v>0</v>
      </c>
      <c r="AW431" s="529">
        <v>469687.73504916095</v>
      </c>
      <c r="AX431" s="529">
        <v>0</v>
      </c>
      <c r="AY431" s="116">
        <v>0</v>
      </c>
      <c r="AZ431" s="42"/>
      <c r="BA431" s="529">
        <v>0</v>
      </c>
      <c r="BB431" s="529">
        <v>0</v>
      </c>
      <c r="BC431" s="529">
        <v>0</v>
      </c>
      <c r="BD431" s="529">
        <v>0</v>
      </c>
      <c r="BE431" s="529">
        <v>0</v>
      </c>
      <c r="BF431" s="529">
        <v>563625.28205899312</v>
      </c>
      <c r="BG431" s="529">
        <v>0</v>
      </c>
      <c r="BH431" s="529">
        <v>0</v>
      </c>
      <c r="BI431" s="529">
        <v>0</v>
      </c>
      <c r="BJ431" s="529">
        <v>0</v>
      </c>
      <c r="BK431" s="529">
        <v>563625.28205899312</v>
      </c>
      <c r="BL431" s="42" t="s">
        <v>7188</v>
      </c>
      <c r="BM431" s="350" t="s">
        <v>7452</v>
      </c>
      <c r="BS431" s="42"/>
      <c r="BT431" s="42"/>
      <c r="BU431" s="42"/>
      <c r="BV431" s="42"/>
      <c r="BW431" s="42"/>
      <c r="BX431" s="42"/>
      <c r="BY431" s="42"/>
      <c r="BZ431" s="42"/>
      <c r="CA431" s="42"/>
      <c r="CB431" s="42"/>
      <c r="CC431" s="42"/>
      <c r="CD431" s="42"/>
      <c r="CE431" s="42"/>
      <c r="CF431" s="42"/>
    </row>
    <row r="432" spans="1:84" ht="26">
      <c r="A432" s="411" t="s">
        <v>6424</v>
      </c>
      <c r="B432" s="42" t="s">
        <v>27</v>
      </c>
      <c r="C432" s="42"/>
      <c r="D432" s="42"/>
      <c r="E432" s="42"/>
      <c r="F432" s="497" t="s">
        <v>6440</v>
      </c>
      <c r="G432" s="412" t="s">
        <v>6441</v>
      </c>
      <c r="H432" s="28" t="s">
        <v>6442</v>
      </c>
      <c r="I432" s="412" t="s">
        <v>6428</v>
      </c>
      <c r="J432" s="106" t="s">
        <v>2277</v>
      </c>
      <c r="K432" s="28" t="s">
        <v>6443</v>
      </c>
      <c r="L432" s="452">
        <v>0.23151627363219807</v>
      </c>
      <c r="M432" s="452">
        <v>0.56848372636780198</v>
      </c>
      <c r="N432" s="452">
        <v>0.2</v>
      </c>
      <c r="O432" s="464">
        <v>0.37775068947753887</v>
      </c>
      <c r="P432" s="464">
        <v>0.8</v>
      </c>
      <c r="Q432" s="464">
        <v>0.68887534473876944</v>
      </c>
      <c r="R432" s="42">
        <v>2043</v>
      </c>
      <c r="S432" s="417">
        <v>0</v>
      </c>
      <c r="T432" s="417">
        <v>0</v>
      </c>
      <c r="U432" s="417">
        <v>0</v>
      </c>
      <c r="V432" s="417">
        <v>0</v>
      </c>
      <c r="W432" s="417">
        <v>0</v>
      </c>
      <c r="X432" s="417">
        <v>-765000</v>
      </c>
      <c r="Y432" s="417">
        <v>0</v>
      </c>
      <c r="Z432" s="417">
        <v>0</v>
      </c>
      <c r="AA432" s="417">
        <v>0</v>
      </c>
      <c r="AB432" s="417">
        <v>0</v>
      </c>
      <c r="AC432" s="296">
        <v>-765000</v>
      </c>
      <c r="AD432" s="110"/>
      <c r="AF432" s="42" t="s">
        <v>618</v>
      </c>
      <c r="AG432" s="110">
        <v>0</v>
      </c>
      <c r="AH432" s="110">
        <v>-765000</v>
      </c>
      <c r="AI432" s="42" t="s">
        <v>764</v>
      </c>
      <c r="AJ432" s="112">
        <v>0.45454545454545453</v>
      </c>
      <c r="AK432" s="112">
        <v>0.54545454545454541</v>
      </c>
      <c r="AL432" s="529">
        <v>-238010.36127484139</v>
      </c>
      <c r="AM432" s="529">
        <v>0</v>
      </c>
      <c r="AN432" s="529">
        <v>0</v>
      </c>
      <c r="AO432" s="529">
        <v>0</v>
      </c>
      <c r="AP432" s="529">
        <v>0</v>
      </c>
      <c r="AQ432" s="529">
        <v>0</v>
      </c>
      <c r="AR432" s="529">
        <v>-239540.74487507209</v>
      </c>
      <c r="AS432" s="529">
        <v>0</v>
      </c>
      <c r="AT432" s="529">
        <v>0</v>
      </c>
      <c r="AU432" s="529">
        <v>0</v>
      </c>
      <c r="AV432" s="529">
        <v>0</v>
      </c>
      <c r="AW432" s="529">
        <v>-239540.74487507209</v>
      </c>
      <c r="AX432" s="529">
        <v>0</v>
      </c>
      <c r="AY432" s="116">
        <v>0</v>
      </c>
      <c r="AZ432" s="42"/>
      <c r="BA432" s="529">
        <v>0</v>
      </c>
      <c r="BB432" s="529">
        <v>0</v>
      </c>
      <c r="BC432" s="529">
        <v>0</v>
      </c>
      <c r="BD432" s="529">
        <v>0</v>
      </c>
      <c r="BE432" s="529">
        <v>0</v>
      </c>
      <c r="BF432" s="529">
        <v>-287448.89385008649</v>
      </c>
      <c r="BG432" s="529">
        <v>0</v>
      </c>
      <c r="BH432" s="529">
        <v>0</v>
      </c>
      <c r="BI432" s="529">
        <v>0</v>
      </c>
      <c r="BJ432" s="529">
        <v>0</v>
      </c>
      <c r="BK432" s="529">
        <v>-287448.89385008649</v>
      </c>
      <c r="BL432" s="42" t="s">
        <v>7188</v>
      </c>
      <c r="BM432" s="350" t="s">
        <v>7452</v>
      </c>
      <c r="BS432" s="42"/>
      <c r="BT432" s="42"/>
      <c r="BU432" s="42"/>
      <c r="BV432" s="42"/>
      <c r="BW432" s="42"/>
      <c r="BX432" s="42"/>
      <c r="BY432" s="42"/>
      <c r="BZ432" s="42"/>
      <c r="CA432" s="42"/>
      <c r="CB432" s="42"/>
      <c r="CC432" s="42"/>
      <c r="CD432" s="42"/>
      <c r="CE432" s="42"/>
      <c r="CF432" s="42"/>
    </row>
    <row r="433" spans="1:84" ht="26">
      <c r="A433" s="411" t="s">
        <v>6424</v>
      </c>
      <c r="B433" s="42" t="s">
        <v>15</v>
      </c>
      <c r="C433" s="42"/>
      <c r="D433" s="42"/>
      <c r="E433" s="42"/>
      <c r="F433" s="514" t="s">
        <v>6444</v>
      </c>
      <c r="G433" s="28" t="s">
        <v>6445</v>
      </c>
      <c r="H433" s="28" t="s">
        <v>6442</v>
      </c>
      <c r="I433" s="412" t="s">
        <v>6428</v>
      </c>
      <c r="J433" s="106" t="s">
        <v>2277</v>
      </c>
      <c r="K433" s="28" t="s">
        <v>6446</v>
      </c>
      <c r="L433" s="452">
        <v>0.23151627363219807</v>
      </c>
      <c r="M433" s="452">
        <v>0.56848372636780198</v>
      </c>
      <c r="N433" s="452">
        <v>0.2</v>
      </c>
      <c r="O433" s="464">
        <v>0.37775068947753887</v>
      </c>
      <c r="P433" s="464">
        <v>0.8</v>
      </c>
      <c r="Q433" s="464">
        <v>0.68887534473876944</v>
      </c>
      <c r="R433" s="42">
        <v>2043</v>
      </c>
      <c r="S433" s="417">
        <v>0</v>
      </c>
      <c r="T433" s="417">
        <v>0</v>
      </c>
      <c r="U433" s="417">
        <v>0</v>
      </c>
      <c r="V433" s="417">
        <v>0</v>
      </c>
      <c r="W433" s="417">
        <v>0</v>
      </c>
      <c r="X433" s="417">
        <v>1500000</v>
      </c>
      <c r="Y433" s="417">
        <v>0</v>
      </c>
      <c r="Z433" s="417">
        <v>0</v>
      </c>
      <c r="AA433" s="417">
        <v>0</v>
      </c>
      <c r="AB433" s="417">
        <v>0</v>
      </c>
      <c r="AC433" s="296">
        <v>1500000</v>
      </c>
      <c r="AD433" s="110"/>
      <c r="AF433" s="42" t="s">
        <v>586</v>
      </c>
      <c r="AG433" s="110">
        <v>0</v>
      </c>
      <c r="AH433" s="110">
        <v>1500000</v>
      </c>
      <c r="AI433" s="42" t="s">
        <v>764</v>
      </c>
      <c r="AJ433" s="112">
        <v>0.45454545454545453</v>
      </c>
      <c r="AK433" s="112">
        <v>0.54545454545454541</v>
      </c>
      <c r="AL433" s="529">
        <v>466686.98289184587</v>
      </c>
      <c r="AM433" s="529">
        <v>0</v>
      </c>
      <c r="AN433" s="529">
        <v>0</v>
      </c>
      <c r="AO433" s="529">
        <v>0</v>
      </c>
      <c r="AP433" s="529">
        <v>0</v>
      </c>
      <c r="AQ433" s="529">
        <v>0</v>
      </c>
      <c r="AR433" s="529">
        <v>469687.73504916095</v>
      </c>
      <c r="AS433" s="529">
        <v>0</v>
      </c>
      <c r="AT433" s="529">
        <v>0</v>
      </c>
      <c r="AU433" s="529">
        <v>0</v>
      </c>
      <c r="AV433" s="529">
        <v>0</v>
      </c>
      <c r="AW433" s="529">
        <v>469687.73504916095</v>
      </c>
      <c r="AX433" s="529">
        <v>0</v>
      </c>
      <c r="AY433" s="116">
        <v>0</v>
      </c>
      <c r="AZ433" s="42"/>
      <c r="BA433" s="529">
        <v>0</v>
      </c>
      <c r="BB433" s="529">
        <v>0</v>
      </c>
      <c r="BC433" s="529">
        <v>0</v>
      </c>
      <c r="BD433" s="529">
        <v>0</v>
      </c>
      <c r="BE433" s="529">
        <v>0</v>
      </c>
      <c r="BF433" s="529">
        <v>563625.28205899312</v>
      </c>
      <c r="BG433" s="529">
        <v>0</v>
      </c>
      <c r="BH433" s="529">
        <v>0</v>
      </c>
      <c r="BI433" s="529">
        <v>0</v>
      </c>
      <c r="BJ433" s="529">
        <v>0</v>
      </c>
      <c r="BK433" s="529">
        <v>563625.28205899312</v>
      </c>
      <c r="BL433" s="42" t="s">
        <v>7188</v>
      </c>
      <c r="BM433" s="350" t="s">
        <v>7453</v>
      </c>
      <c r="BS433" s="42"/>
      <c r="BT433" s="42"/>
      <c r="BU433" s="42"/>
      <c r="BV433" s="42"/>
      <c r="BW433" s="42"/>
      <c r="BX433" s="42"/>
      <c r="BY433" s="42"/>
      <c r="BZ433" s="42"/>
      <c r="CA433" s="42"/>
      <c r="CB433" s="42"/>
      <c r="CC433" s="42"/>
      <c r="CD433" s="42"/>
      <c r="CE433" s="42"/>
      <c r="CF433" s="42"/>
    </row>
    <row r="434" spans="1:84" ht="26">
      <c r="A434" s="411" t="s">
        <v>6424</v>
      </c>
      <c r="B434" s="42" t="s">
        <v>15</v>
      </c>
      <c r="C434" s="42"/>
      <c r="D434" s="42"/>
      <c r="E434" s="42"/>
      <c r="F434" s="513" t="s">
        <v>6444</v>
      </c>
      <c r="G434" s="412" t="s">
        <v>6445</v>
      </c>
      <c r="H434" s="28" t="s">
        <v>6442</v>
      </c>
      <c r="I434" s="412" t="s">
        <v>6428</v>
      </c>
      <c r="J434" s="106" t="s">
        <v>2277</v>
      </c>
      <c r="K434" s="28" t="s">
        <v>6446</v>
      </c>
      <c r="L434" s="452">
        <v>0.23151627363219807</v>
      </c>
      <c r="M434" s="452">
        <v>0.56848372636780198</v>
      </c>
      <c r="N434" s="452">
        <v>0.2</v>
      </c>
      <c r="O434" s="464">
        <v>0.37775068947753887</v>
      </c>
      <c r="P434" s="464">
        <v>0.8</v>
      </c>
      <c r="Q434" s="464">
        <v>0.68887534473876944</v>
      </c>
      <c r="R434" s="42">
        <v>2043</v>
      </c>
      <c r="S434" s="417">
        <v>0</v>
      </c>
      <c r="T434" s="417">
        <v>0</v>
      </c>
      <c r="U434" s="417">
        <v>0</v>
      </c>
      <c r="V434" s="417">
        <v>0</v>
      </c>
      <c r="W434" s="417">
        <v>0</v>
      </c>
      <c r="X434" s="417">
        <v>-765000</v>
      </c>
      <c r="Y434" s="417">
        <v>0</v>
      </c>
      <c r="Z434" s="417">
        <v>0</v>
      </c>
      <c r="AA434" s="417">
        <v>0</v>
      </c>
      <c r="AB434" s="417">
        <v>0</v>
      </c>
      <c r="AC434" s="296">
        <v>-765000</v>
      </c>
      <c r="AD434" s="110"/>
      <c r="AF434" s="42" t="s">
        <v>586</v>
      </c>
      <c r="AG434" s="110">
        <v>0</v>
      </c>
      <c r="AH434" s="110">
        <v>-765000</v>
      </c>
      <c r="AI434" s="42" t="s">
        <v>764</v>
      </c>
      <c r="AJ434" s="112">
        <v>0.45454545454545453</v>
      </c>
      <c r="AK434" s="112">
        <v>0.54545454545454541</v>
      </c>
      <c r="AL434" s="529">
        <v>-238010.36127484139</v>
      </c>
      <c r="AM434" s="529">
        <v>0</v>
      </c>
      <c r="AN434" s="529">
        <v>0</v>
      </c>
      <c r="AO434" s="529">
        <v>0</v>
      </c>
      <c r="AP434" s="529">
        <v>0</v>
      </c>
      <c r="AQ434" s="529">
        <v>0</v>
      </c>
      <c r="AR434" s="529">
        <v>-239540.74487507209</v>
      </c>
      <c r="AS434" s="529">
        <v>0</v>
      </c>
      <c r="AT434" s="529">
        <v>0</v>
      </c>
      <c r="AU434" s="529">
        <v>0</v>
      </c>
      <c r="AV434" s="529">
        <v>0</v>
      </c>
      <c r="AW434" s="529">
        <v>-239540.74487507209</v>
      </c>
      <c r="AX434" s="529">
        <v>0</v>
      </c>
      <c r="AY434" s="116">
        <v>0</v>
      </c>
      <c r="AZ434" s="42"/>
      <c r="BA434" s="529">
        <v>0</v>
      </c>
      <c r="BB434" s="529">
        <v>0</v>
      </c>
      <c r="BC434" s="529">
        <v>0</v>
      </c>
      <c r="BD434" s="529">
        <v>0</v>
      </c>
      <c r="BE434" s="529">
        <v>0</v>
      </c>
      <c r="BF434" s="529">
        <v>-287448.89385008649</v>
      </c>
      <c r="BG434" s="529">
        <v>0</v>
      </c>
      <c r="BH434" s="529">
        <v>0</v>
      </c>
      <c r="BI434" s="529">
        <v>0</v>
      </c>
      <c r="BJ434" s="529">
        <v>0</v>
      </c>
      <c r="BK434" s="529">
        <v>-287448.89385008649</v>
      </c>
      <c r="BL434" s="42" t="s">
        <v>7188</v>
      </c>
      <c r="BM434" s="350" t="s">
        <v>7453</v>
      </c>
      <c r="BS434" s="42"/>
      <c r="BT434" s="42"/>
      <c r="BU434" s="42"/>
      <c r="BV434" s="42"/>
      <c r="BW434" s="42"/>
      <c r="BX434" s="42"/>
      <c r="BY434" s="42"/>
      <c r="BZ434" s="42"/>
      <c r="CA434" s="42"/>
      <c r="CB434" s="42"/>
      <c r="CC434" s="42"/>
      <c r="CD434" s="42"/>
      <c r="CE434" s="42"/>
      <c r="CF434" s="42"/>
    </row>
    <row r="435" spans="1:84" ht="39">
      <c r="A435" s="411" t="s">
        <v>6424</v>
      </c>
      <c r="B435" s="424" t="s">
        <v>6430</v>
      </c>
      <c r="C435" s="424"/>
      <c r="D435" s="424"/>
      <c r="E435" s="424"/>
      <c r="F435" s="511" t="s">
        <v>6531</v>
      </c>
      <c r="G435" s="412" t="s">
        <v>6532</v>
      </c>
      <c r="H435" s="28" t="s">
        <v>1934</v>
      </c>
      <c r="I435" s="462" t="s">
        <v>6433</v>
      </c>
      <c r="J435" s="106" t="s">
        <v>6434</v>
      </c>
      <c r="K435" s="28" t="s">
        <v>6435</v>
      </c>
      <c r="L435" s="387"/>
      <c r="M435" s="387"/>
      <c r="N435" s="387"/>
      <c r="O435" s="463">
        <v>0</v>
      </c>
      <c r="P435" s="463">
        <v>0</v>
      </c>
      <c r="Q435" s="464">
        <v>0.1</v>
      </c>
      <c r="R435" s="42">
        <v>2043</v>
      </c>
      <c r="S435" s="465">
        <v>-11220000</v>
      </c>
      <c r="T435" s="465">
        <v>-10200000</v>
      </c>
      <c r="U435" s="465">
        <v>-6630000</v>
      </c>
      <c r="V435" s="465">
        <v>-3788571.4285714133</v>
      </c>
      <c r="W435" s="465">
        <v>-3788571.4285714133</v>
      </c>
      <c r="X435" s="465">
        <v>-7613571.4285714142</v>
      </c>
      <c r="Y435" s="465">
        <v>-9143571.4285714142</v>
      </c>
      <c r="Z435" s="465">
        <v>-9143571.4285714142</v>
      </c>
      <c r="AA435" s="465">
        <v>-9143571.4285714142</v>
      </c>
      <c r="AB435" s="465">
        <v>-7868571.4285714282</v>
      </c>
      <c r="AC435" s="296">
        <v>-78539999.999999925</v>
      </c>
      <c r="AD435" s="110"/>
      <c r="AF435" s="42" t="s">
        <v>608</v>
      </c>
      <c r="AG435" s="110">
        <v>0</v>
      </c>
      <c r="AH435" s="110">
        <v>-78539999.999999925</v>
      </c>
      <c r="AI435" s="42" t="s">
        <v>765</v>
      </c>
      <c r="AJ435" s="112">
        <v>0.45454545454545453</v>
      </c>
      <c r="AK435" s="112">
        <v>0.54545454545454541</v>
      </c>
      <c r="AL435" s="529">
        <v>-70685999.99999994</v>
      </c>
      <c r="AM435" s="529">
        <v>-510000</v>
      </c>
      <c r="AN435" s="529">
        <v>-463636.36363636365</v>
      </c>
      <c r="AO435" s="529">
        <v>-301363.63636363635</v>
      </c>
      <c r="AP435" s="529">
        <v>-172207.7922077915</v>
      </c>
      <c r="AQ435" s="529">
        <v>-172207.7922077915</v>
      </c>
      <c r="AR435" s="529">
        <v>-346071.42857142794</v>
      </c>
      <c r="AS435" s="529">
        <v>-415616.88311688247</v>
      </c>
      <c r="AT435" s="529">
        <v>-415616.88311688247</v>
      </c>
      <c r="AU435" s="529">
        <v>-415616.88311688247</v>
      </c>
      <c r="AV435" s="529">
        <v>-357662.33766233764</v>
      </c>
      <c r="AW435" s="529">
        <v>-3569999.9999999958</v>
      </c>
      <c r="AX435" s="529">
        <v>0</v>
      </c>
      <c r="AY435" s="116">
        <v>0</v>
      </c>
      <c r="AZ435" s="42"/>
      <c r="BA435" s="529">
        <v>-612000</v>
      </c>
      <c r="BB435" s="529">
        <v>-556363.63636363635</v>
      </c>
      <c r="BC435" s="529">
        <v>-361636.36363636359</v>
      </c>
      <c r="BD435" s="529">
        <v>-206649.3506493498</v>
      </c>
      <c r="BE435" s="529">
        <v>-206649.3506493498</v>
      </c>
      <c r="BF435" s="529">
        <v>-415285.7142857135</v>
      </c>
      <c r="BG435" s="529">
        <v>-498740.25974025892</v>
      </c>
      <c r="BH435" s="529">
        <v>-498740.25974025892</v>
      </c>
      <c r="BI435" s="529">
        <v>-498740.25974025892</v>
      </c>
      <c r="BJ435" s="529">
        <v>-429194.80519480514</v>
      </c>
      <c r="BK435" s="529">
        <v>-4283999.9999999953</v>
      </c>
      <c r="BL435" s="42" t="s">
        <v>7188</v>
      </c>
      <c r="BM435" s="350" t="s">
        <v>7499</v>
      </c>
      <c r="BS435" s="42"/>
      <c r="BT435" s="42"/>
      <c r="BU435" s="42"/>
      <c r="BV435" s="42"/>
      <c r="BW435" s="42"/>
      <c r="BX435" s="42"/>
      <c r="BY435" s="42"/>
      <c r="BZ435" s="42"/>
      <c r="CA435" s="42"/>
      <c r="CB435" s="42"/>
      <c r="CC435" s="42"/>
      <c r="CD435" s="42"/>
      <c r="CE435" s="42"/>
      <c r="CF435" s="42"/>
    </row>
    <row r="436" spans="1:84" ht="39">
      <c r="A436" s="411" t="s">
        <v>6424</v>
      </c>
      <c r="B436" s="42" t="s">
        <v>6430</v>
      </c>
      <c r="C436" s="42"/>
      <c r="D436" s="42"/>
      <c r="E436" s="42"/>
      <c r="F436" s="497" t="s">
        <v>6531</v>
      </c>
      <c r="G436" s="412" t="s">
        <v>6532</v>
      </c>
      <c r="H436" s="28" t="s">
        <v>1934</v>
      </c>
      <c r="I436" s="462" t="s">
        <v>6433</v>
      </c>
      <c r="J436" s="106" t="s">
        <v>6434</v>
      </c>
      <c r="K436" s="28" t="s">
        <v>6435</v>
      </c>
      <c r="L436" s="387"/>
      <c r="M436" s="387"/>
      <c r="N436" s="387"/>
      <c r="O436" s="464"/>
      <c r="P436" s="464"/>
      <c r="Q436" s="464">
        <v>0.1</v>
      </c>
      <c r="R436" s="42">
        <v>2043</v>
      </c>
      <c r="S436" s="465">
        <v>22000000</v>
      </c>
      <c r="T436" s="465">
        <v>20000000</v>
      </c>
      <c r="U436" s="465">
        <v>13000000</v>
      </c>
      <c r="V436" s="465">
        <v>7428571.4285713984</v>
      </c>
      <c r="W436" s="465">
        <v>7428571.4285713984</v>
      </c>
      <c r="X436" s="465">
        <v>14928571.428571399</v>
      </c>
      <c r="Y436" s="465">
        <v>17928571.428571399</v>
      </c>
      <c r="Z436" s="465">
        <v>17928571.428571399</v>
      </c>
      <c r="AA436" s="465">
        <v>17928571.428571399</v>
      </c>
      <c r="AB436" s="465">
        <v>15428571.428571427</v>
      </c>
      <c r="AC436" s="296">
        <v>153999999.99999982</v>
      </c>
      <c r="AD436" s="110"/>
      <c r="AF436" s="42" t="s">
        <v>608</v>
      </c>
      <c r="AG436" s="110">
        <v>0</v>
      </c>
      <c r="AH436" s="110">
        <v>153999999.99999982</v>
      </c>
      <c r="AI436" s="42" t="s">
        <v>765</v>
      </c>
      <c r="AJ436" s="112">
        <v>0.45454545454545453</v>
      </c>
      <c r="AK436" s="112">
        <v>0.54545454545454541</v>
      </c>
      <c r="AL436" s="529">
        <v>138599999.99999985</v>
      </c>
      <c r="AM436" s="529">
        <v>1000000</v>
      </c>
      <c r="AN436" s="529">
        <v>909090.90909090906</v>
      </c>
      <c r="AO436" s="529">
        <v>590909.09090909094</v>
      </c>
      <c r="AP436" s="529">
        <v>337662.3376623363</v>
      </c>
      <c r="AQ436" s="529">
        <v>337662.3376623363</v>
      </c>
      <c r="AR436" s="529">
        <v>678571.42857142724</v>
      </c>
      <c r="AS436" s="529">
        <v>814935.06493506359</v>
      </c>
      <c r="AT436" s="529">
        <v>814935.06493506359</v>
      </c>
      <c r="AU436" s="529">
        <v>814935.06493506359</v>
      </c>
      <c r="AV436" s="529">
        <v>701298.70129870123</v>
      </c>
      <c r="AW436" s="529">
        <v>6999999.9999999935</v>
      </c>
      <c r="AX436" s="529">
        <v>0</v>
      </c>
      <c r="AY436" s="116">
        <v>0</v>
      </c>
      <c r="AZ436" s="42"/>
      <c r="BA436" s="529">
        <v>1200000</v>
      </c>
      <c r="BB436" s="529">
        <v>1090909.0909090908</v>
      </c>
      <c r="BC436" s="529">
        <v>709090.90909090906</v>
      </c>
      <c r="BD436" s="529">
        <v>405194.80519480357</v>
      </c>
      <c r="BE436" s="529">
        <v>405194.80519480357</v>
      </c>
      <c r="BF436" s="529">
        <v>814285.71428571257</v>
      </c>
      <c r="BG436" s="529">
        <v>977922.07792207622</v>
      </c>
      <c r="BH436" s="529">
        <v>977922.07792207622</v>
      </c>
      <c r="BI436" s="529">
        <v>977922.07792207622</v>
      </c>
      <c r="BJ436" s="529">
        <v>841558.44155844138</v>
      </c>
      <c r="BK436" s="529">
        <v>8399999.9999999888</v>
      </c>
      <c r="BL436" s="42" t="s">
        <v>7188</v>
      </c>
      <c r="BM436" s="350" t="s">
        <v>7499</v>
      </c>
      <c r="BS436" s="42"/>
      <c r="BT436" s="42"/>
      <c r="BU436" s="42"/>
      <c r="BV436" s="42"/>
      <c r="BW436" s="42"/>
      <c r="BX436" s="42"/>
      <c r="BY436" s="42"/>
      <c r="BZ436" s="42"/>
      <c r="CA436" s="42"/>
      <c r="CB436" s="42"/>
      <c r="CC436" s="42"/>
      <c r="CD436" s="42"/>
      <c r="CE436" s="42"/>
      <c r="CF436" s="42"/>
    </row>
    <row r="437" spans="1:84" ht="25">
      <c r="A437" s="411" t="s">
        <v>6424</v>
      </c>
      <c r="B437" s="424" t="s">
        <v>15</v>
      </c>
      <c r="C437" s="424"/>
      <c r="D437" s="424"/>
      <c r="E437" s="424"/>
      <c r="F437" s="511" t="s">
        <v>734</v>
      </c>
      <c r="G437" s="412" t="s">
        <v>6533</v>
      </c>
      <c r="H437" s="28" t="s">
        <v>1934</v>
      </c>
      <c r="I437" s="413" t="s">
        <v>6428</v>
      </c>
      <c r="J437" s="106" t="s">
        <v>2277</v>
      </c>
      <c r="K437" s="28" t="s">
        <v>6465</v>
      </c>
      <c r="L437" s="387"/>
      <c r="M437" s="387"/>
      <c r="N437" s="387"/>
      <c r="O437" s="463">
        <v>0</v>
      </c>
      <c r="P437" s="463">
        <v>0</v>
      </c>
      <c r="Q437" s="464">
        <v>0.1</v>
      </c>
      <c r="R437" s="42">
        <v>2043</v>
      </c>
      <c r="S437" s="465">
        <v>-2040000</v>
      </c>
      <c r="T437" s="465">
        <v>-2040000</v>
      </c>
      <c r="U437" s="465">
        <v>-2040000</v>
      </c>
      <c r="V437" s="465">
        <v>-2040000</v>
      </c>
      <c r="W437" s="465">
        <v>-2040000</v>
      </c>
      <c r="X437" s="465">
        <v>-4080000</v>
      </c>
      <c r="Y437" s="465">
        <v>-4080000</v>
      </c>
      <c r="Z437" s="465">
        <v>-4080000</v>
      </c>
      <c r="AA437" s="465">
        <v>-4590000</v>
      </c>
      <c r="AB437" s="465">
        <v>-4590000</v>
      </c>
      <c r="AC437" s="296">
        <v>-31620000</v>
      </c>
      <c r="AD437" s="110"/>
      <c r="AF437" s="42" t="s">
        <v>576</v>
      </c>
      <c r="AG437" s="110">
        <v>0</v>
      </c>
      <c r="AH437" s="110">
        <v>-31620000</v>
      </c>
      <c r="AI437" s="42" t="s">
        <v>765</v>
      </c>
      <c r="AJ437" s="112">
        <v>0.45454545454545453</v>
      </c>
      <c r="AK437" s="112">
        <v>0.54545454545454541</v>
      </c>
      <c r="AL437" s="529">
        <v>-28458000</v>
      </c>
      <c r="AM437" s="529">
        <v>-92727.272727272721</v>
      </c>
      <c r="AN437" s="529">
        <v>-92727.272727272721</v>
      </c>
      <c r="AO437" s="529">
        <v>-92727.272727272721</v>
      </c>
      <c r="AP437" s="529">
        <v>-92727.272727272721</v>
      </c>
      <c r="AQ437" s="529">
        <v>-92727.272727272721</v>
      </c>
      <c r="AR437" s="529">
        <v>-185454.54545454544</v>
      </c>
      <c r="AS437" s="529">
        <v>-185454.54545454544</v>
      </c>
      <c r="AT437" s="529">
        <v>-185454.54545454544</v>
      </c>
      <c r="AU437" s="529">
        <v>-208636.36363636362</v>
      </c>
      <c r="AV437" s="529">
        <v>-208636.36363636362</v>
      </c>
      <c r="AW437" s="529">
        <v>-1437272.7272727271</v>
      </c>
      <c r="AX437" s="529">
        <v>0</v>
      </c>
      <c r="AY437" s="116">
        <v>0</v>
      </c>
      <c r="AZ437" s="42"/>
      <c r="BA437" s="529">
        <v>-111272.72727272726</v>
      </c>
      <c r="BB437" s="529">
        <v>-111272.72727272726</v>
      </c>
      <c r="BC437" s="529">
        <v>-111272.72727272726</v>
      </c>
      <c r="BD437" s="529">
        <v>-111272.72727272726</v>
      </c>
      <c r="BE437" s="529">
        <v>-111272.72727272726</v>
      </c>
      <c r="BF437" s="529">
        <v>-222545.45454545453</v>
      </c>
      <c r="BG437" s="529">
        <v>-222545.45454545453</v>
      </c>
      <c r="BH437" s="529">
        <v>-222545.45454545453</v>
      </c>
      <c r="BI437" s="529">
        <v>-250363.63636363635</v>
      </c>
      <c r="BJ437" s="529">
        <v>-250363.63636363635</v>
      </c>
      <c r="BK437" s="529">
        <v>-1724727.2727272725</v>
      </c>
      <c r="BL437" s="42" t="s">
        <v>7188</v>
      </c>
      <c r="BM437" s="350" t="s">
        <v>7500</v>
      </c>
      <c r="BS437" s="42"/>
      <c r="BT437" s="42"/>
      <c r="BU437" s="42"/>
      <c r="BV437" s="42"/>
      <c r="BW437" s="42"/>
      <c r="BX437" s="42"/>
      <c r="BY437" s="42"/>
      <c r="BZ437" s="42"/>
      <c r="CA437" s="42"/>
      <c r="CB437" s="42"/>
      <c r="CC437" s="42"/>
      <c r="CD437" s="42"/>
      <c r="CE437" s="42"/>
      <c r="CF437" s="42"/>
    </row>
    <row r="438" spans="1:84" ht="25.5" thickBot="1">
      <c r="A438" s="411" t="s">
        <v>6424</v>
      </c>
      <c r="B438" s="42" t="s">
        <v>15</v>
      </c>
      <c r="C438" s="42"/>
      <c r="D438" s="42"/>
      <c r="E438" s="42"/>
      <c r="F438" s="497" t="s">
        <v>734</v>
      </c>
      <c r="G438" s="412" t="s">
        <v>6533</v>
      </c>
      <c r="H438" s="28" t="s">
        <v>1934</v>
      </c>
      <c r="I438" s="412" t="s">
        <v>6428</v>
      </c>
      <c r="J438" s="106" t="s">
        <v>2277</v>
      </c>
      <c r="K438" s="28" t="s">
        <v>6465</v>
      </c>
      <c r="L438" s="387"/>
      <c r="M438" s="387"/>
      <c r="N438" s="387"/>
      <c r="O438" s="464"/>
      <c r="P438" s="464"/>
      <c r="Q438" s="464">
        <v>0.1</v>
      </c>
      <c r="R438" s="42">
        <v>2043</v>
      </c>
      <c r="S438" s="465">
        <v>4000000</v>
      </c>
      <c r="T438" s="465">
        <v>4000000</v>
      </c>
      <c r="U438" s="465">
        <v>4000000</v>
      </c>
      <c r="V438" s="465">
        <v>4000000</v>
      </c>
      <c r="W438" s="465">
        <v>4000000</v>
      </c>
      <c r="X438" s="465">
        <v>8000000</v>
      </c>
      <c r="Y438" s="465">
        <v>8000000</v>
      </c>
      <c r="Z438" s="465">
        <v>8000000</v>
      </c>
      <c r="AA438" s="465">
        <v>9000000</v>
      </c>
      <c r="AB438" s="465">
        <v>9000000</v>
      </c>
      <c r="AC438" s="296">
        <v>62000000</v>
      </c>
      <c r="AD438" s="110"/>
      <c r="AF438" s="42" t="s">
        <v>576</v>
      </c>
      <c r="AG438" s="110">
        <v>0</v>
      </c>
      <c r="AH438" s="110">
        <v>62000000</v>
      </c>
      <c r="AI438" s="42" t="s">
        <v>765</v>
      </c>
      <c r="AJ438" s="112">
        <v>0.45454545454545453</v>
      </c>
      <c r="AK438" s="112">
        <v>0.54545454545454541</v>
      </c>
      <c r="AL438" s="529">
        <v>55800000</v>
      </c>
      <c r="AM438" s="529">
        <v>181818.18181818182</v>
      </c>
      <c r="AN438" s="529">
        <v>181818.18181818182</v>
      </c>
      <c r="AO438" s="529">
        <v>181818.18181818182</v>
      </c>
      <c r="AP438" s="529">
        <v>181818.18181818182</v>
      </c>
      <c r="AQ438" s="529">
        <v>181818.18181818182</v>
      </c>
      <c r="AR438" s="529">
        <v>363636.36363636365</v>
      </c>
      <c r="AS438" s="529">
        <v>363636.36363636365</v>
      </c>
      <c r="AT438" s="529">
        <v>363636.36363636365</v>
      </c>
      <c r="AU438" s="529">
        <v>409090.90909090906</v>
      </c>
      <c r="AV438" s="529">
        <v>409090.90909090906</v>
      </c>
      <c r="AW438" s="529">
        <v>2818181.8181818188</v>
      </c>
      <c r="AX438" s="529">
        <v>0</v>
      </c>
      <c r="AY438" s="116">
        <v>0</v>
      </c>
      <c r="AZ438" s="42"/>
      <c r="BA438" s="529">
        <v>218181.81818181818</v>
      </c>
      <c r="BB438" s="529">
        <v>218181.81818181818</v>
      </c>
      <c r="BC438" s="529">
        <v>218181.81818181818</v>
      </c>
      <c r="BD438" s="529">
        <v>218181.81818181818</v>
      </c>
      <c r="BE438" s="529">
        <v>218181.81818181818</v>
      </c>
      <c r="BF438" s="529">
        <v>436363.63636363635</v>
      </c>
      <c r="BG438" s="529">
        <v>436363.63636363635</v>
      </c>
      <c r="BH438" s="529">
        <v>436363.63636363635</v>
      </c>
      <c r="BI438" s="529">
        <v>490909.09090909088</v>
      </c>
      <c r="BJ438" s="529">
        <v>490909.09090909088</v>
      </c>
      <c r="BK438" s="529">
        <v>3381818.1818181812</v>
      </c>
      <c r="BL438" s="42" t="s">
        <v>7188</v>
      </c>
      <c r="BM438" s="350" t="s">
        <v>7500</v>
      </c>
      <c r="BS438" s="42"/>
      <c r="BT438" s="42"/>
      <c r="BU438" s="42"/>
      <c r="BV438" s="42"/>
      <c r="BW438" s="42"/>
      <c r="BX438" s="42"/>
      <c r="BY438" s="42"/>
      <c r="BZ438" s="42"/>
      <c r="CA438" s="42"/>
      <c r="CB438" s="42"/>
      <c r="CC438" s="42"/>
      <c r="CD438" s="42"/>
      <c r="CE438" s="42"/>
      <c r="CF438" s="42"/>
    </row>
    <row r="439" spans="1:84" ht="26.5" thickBot="1">
      <c r="A439" s="411" t="s">
        <v>6424</v>
      </c>
      <c r="B439" s="42" t="s">
        <v>15</v>
      </c>
      <c r="C439" s="42"/>
      <c r="D439" s="42"/>
      <c r="E439" s="42"/>
      <c r="F439" s="516" t="s">
        <v>6451</v>
      </c>
      <c r="G439" s="28" t="s">
        <v>6452</v>
      </c>
      <c r="H439" s="28"/>
      <c r="I439" s="412" t="s">
        <v>6428</v>
      </c>
      <c r="J439" s="106" t="s">
        <v>2277</v>
      </c>
      <c r="K439" s="28" t="s">
        <v>6454</v>
      </c>
      <c r="L439" s="387">
        <v>0.23151627363219807</v>
      </c>
      <c r="M439" s="387">
        <v>0.56848372636780198</v>
      </c>
      <c r="N439" s="387">
        <v>0.2</v>
      </c>
      <c r="O439" s="464">
        <v>0.23151627363219812</v>
      </c>
      <c r="P439" s="464">
        <v>0.23151627363219812</v>
      </c>
      <c r="Q439" s="464">
        <v>0.23151627363219812</v>
      </c>
      <c r="R439" s="42">
        <v>2043</v>
      </c>
      <c r="S439" s="465">
        <v>0</v>
      </c>
      <c r="T439" s="465">
        <v>3000000</v>
      </c>
      <c r="U439" s="465">
        <v>0</v>
      </c>
      <c r="V439" s="465">
        <v>0</v>
      </c>
      <c r="W439" s="465">
        <v>0</v>
      </c>
      <c r="X439" s="465">
        <v>0</v>
      </c>
      <c r="Y439" s="465">
        <v>0</v>
      </c>
      <c r="Z439" s="465">
        <v>0</v>
      </c>
      <c r="AA439" s="465">
        <v>0</v>
      </c>
      <c r="AB439" s="465">
        <v>0</v>
      </c>
      <c r="AC439" s="296">
        <v>3000000</v>
      </c>
      <c r="AD439" s="110"/>
      <c r="AF439" s="42" t="s">
        <v>592</v>
      </c>
      <c r="AG439" s="110">
        <v>0</v>
      </c>
      <c r="AH439" s="110">
        <v>3000000</v>
      </c>
      <c r="AI439" s="42" t="s">
        <v>764</v>
      </c>
      <c r="AJ439" s="112">
        <v>0.45454545454545453</v>
      </c>
      <c r="AK439" s="112">
        <v>0.54545454545454541</v>
      </c>
      <c r="AL439" s="529">
        <v>2305451.1791034057</v>
      </c>
      <c r="AM439" s="529">
        <v>0</v>
      </c>
      <c r="AN439" s="529">
        <v>315704.00949845195</v>
      </c>
      <c r="AO439" s="529">
        <v>0</v>
      </c>
      <c r="AP439" s="529">
        <v>0</v>
      </c>
      <c r="AQ439" s="529">
        <v>0</v>
      </c>
      <c r="AR439" s="529">
        <v>0</v>
      </c>
      <c r="AS439" s="529">
        <v>0</v>
      </c>
      <c r="AT439" s="529">
        <v>0</v>
      </c>
      <c r="AU439" s="529">
        <v>0</v>
      </c>
      <c r="AV439" s="529">
        <v>0</v>
      </c>
      <c r="AW439" s="529">
        <v>315704.00949845195</v>
      </c>
      <c r="AX439" s="529">
        <v>0</v>
      </c>
      <c r="AY439" s="116">
        <v>0</v>
      </c>
      <c r="AZ439" s="42"/>
      <c r="BA439" s="529">
        <v>0</v>
      </c>
      <c r="BB439" s="529">
        <v>378844.81139814231</v>
      </c>
      <c r="BC439" s="529">
        <v>0</v>
      </c>
      <c r="BD439" s="529">
        <v>0</v>
      </c>
      <c r="BE439" s="529">
        <v>0</v>
      </c>
      <c r="BF439" s="529">
        <v>0</v>
      </c>
      <c r="BG439" s="529">
        <v>0</v>
      </c>
      <c r="BH439" s="529">
        <v>0</v>
      </c>
      <c r="BI439" s="529">
        <v>0</v>
      </c>
      <c r="BJ439" s="529">
        <v>0</v>
      </c>
      <c r="BK439" s="529">
        <v>378844.81139814231</v>
      </c>
      <c r="BL439" s="42" t="s">
        <v>7188</v>
      </c>
      <c r="BM439" s="350" t="s">
        <v>7442</v>
      </c>
      <c r="BS439" s="42"/>
      <c r="BT439" s="42"/>
      <c r="BU439" s="42"/>
      <c r="BV439" s="42"/>
      <c r="BW439" s="42"/>
      <c r="BX439" s="42"/>
      <c r="BY439" s="42"/>
      <c r="BZ439" s="42"/>
      <c r="CA439" s="42"/>
      <c r="CB439" s="42"/>
      <c r="CC439" s="42"/>
      <c r="CD439" s="42"/>
      <c r="CE439" s="42"/>
      <c r="CF439" s="42"/>
    </row>
    <row r="440" spans="1:84" ht="26">
      <c r="A440" s="411" t="s">
        <v>6424</v>
      </c>
      <c r="B440" s="424" t="s">
        <v>15</v>
      </c>
      <c r="C440" s="424"/>
      <c r="D440" s="424"/>
      <c r="E440" s="424"/>
      <c r="F440" s="513" t="s">
        <v>6451</v>
      </c>
      <c r="G440" s="412" t="s">
        <v>6452</v>
      </c>
      <c r="H440" s="28"/>
      <c r="I440" s="413" t="s">
        <v>6428</v>
      </c>
      <c r="J440" s="106" t="s">
        <v>2277</v>
      </c>
      <c r="K440" s="28" t="s">
        <v>6454</v>
      </c>
      <c r="L440" s="387">
        <v>0.23151627363219807</v>
      </c>
      <c r="M440" s="387">
        <v>0.56848372636780198</v>
      </c>
      <c r="N440" s="387">
        <v>0.2</v>
      </c>
      <c r="O440" s="463">
        <v>0.23151627363219812</v>
      </c>
      <c r="P440" s="463">
        <v>0.23151627363219812</v>
      </c>
      <c r="Q440" s="464">
        <v>0.23151627363219812</v>
      </c>
      <c r="R440" s="42">
        <v>2043</v>
      </c>
      <c r="S440" s="465">
        <v>0</v>
      </c>
      <c r="T440" s="465">
        <v>-1530000</v>
      </c>
      <c r="U440" s="465">
        <v>0</v>
      </c>
      <c r="V440" s="465">
        <v>0</v>
      </c>
      <c r="W440" s="465">
        <v>0</v>
      </c>
      <c r="X440" s="465">
        <v>0</v>
      </c>
      <c r="Y440" s="465">
        <v>0</v>
      </c>
      <c r="Z440" s="465">
        <v>0</v>
      </c>
      <c r="AA440" s="465">
        <v>0</v>
      </c>
      <c r="AB440" s="465">
        <v>0</v>
      </c>
      <c r="AC440" s="296">
        <v>-1530000</v>
      </c>
      <c r="AD440" s="110"/>
      <c r="AF440" s="42" t="s">
        <v>592</v>
      </c>
      <c r="AG440" s="110">
        <v>0</v>
      </c>
      <c r="AH440" s="110">
        <v>-1530000</v>
      </c>
      <c r="AI440" s="42" t="s">
        <v>764</v>
      </c>
      <c r="AJ440" s="112">
        <v>0.45454545454545453</v>
      </c>
      <c r="AK440" s="112">
        <v>0.54545454545454541</v>
      </c>
      <c r="AL440" s="529">
        <v>-1175780.101342737</v>
      </c>
      <c r="AM440" s="529">
        <v>0</v>
      </c>
      <c r="AN440" s="529">
        <v>-161009.04484421053</v>
      </c>
      <c r="AO440" s="529">
        <v>0</v>
      </c>
      <c r="AP440" s="529">
        <v>0</v>
      </c>
      <c r="AQ440" s="529">
        <v>0</v>
      </c>
      <c r="AR440" s="529">
        <v>0</v>
      </c>
      <c r="AS440" s="529">
        <v>0</v>
      </c>
      <c r="AT440" s="529">
        <v>0</v>
      </c>
      <c r="AU440" s="529">
        <v>0</v>
      </c>
      <c r="AV440" s="529">
        <v>0</v>
      </c>
      <c r="AW440" s="529">
        <v>-161009.04484421053</v>
      </c>
      <c r="AX440" s="529">
        <v>0</v>
      </c>
      <c r="AY440" s="116">
        <v>0</v>
      </c>
      <c r="AZ440" s="42"/>
      <c r="BA440" s="529">
        <v>0</v>
      </c>
      <c r="BB440" s="529">
        <v>-193210.85381305261</v>
      </c>
      <c r="BC440" s="529">
        <v>0</v>
      </c>
      <c r="BD440" s="529">
        <v>0</v>
      </c>
      <c r="BE440" s="529">
        <v>0</v>
      </c>
      <c r="BF440" s="529">
        <v>0</v>
      </c>
      <c r="BG440" s="529">
        <v>0</v>
      </c>
      <c r="BH440" s="529">
        <v>0</v>
      </c>
      <c r="BI440" s="529">
        <v>0</v>
      </c>
      <c r="BJ440" s="529">
        <v>0</v>
      </c>
      <c r="BK440" s="529">
        <v>-193210.85381305261</v>
      </c>
      <c r="BL440" s="42" t="s">
        <v>7188</v>
      </c>
      <c r="BM440" s="350" t="s">
        <v>7442</v>
      </c>
      <c r="BS440" s="42"/>
      <c r="BT440" s="42"/>
      <c r="BU440" s="42"/>
      <c r="BV440" s="42"/>
      <c r="BW440" s="42"/>
      <c r="BX440" s="42"/>
      <c r="BY440" s="42"/>
      <c r="BZ440" s="42"/>
      <c r="CA440" s="42"/>
      <c r="CB440" s="42"/>
      <c r="CC440" s="42"/>
      <c r="CD440" s="42"/>
      <c r="CE440" s="42"/>
      <c r="CF440" s="42"/>
    </row>
    <row r="441" spans="1:84" ht="26">
      <c r="A441" s="411" t="s">
        <v>6424</v>
      </c>
      <c r="B441" s="42" t="s">
        <v>27</v>
      </c>
      <c r="C441" s="42"/>
      <c r="D441" s="42"/>
      <c r="E441" s="42"/>
      <c r="F441" s="497" t="s">
        <v>6451</v>
      </c>
      <c r="G441" s="28" t="s">
        <v>6452</v>
      </c>
      <c r="H441" s="28"/>
      <c r="I441" s="412" t="s">
        <v>6428</v>
      </c>
      <c r="J441" s="106" t="s">
        <v>2277</v>
      </c>
      <c r="K441" s="28" t="s">
        <v>6453</v>
      </c>
      <c r="L441" s="387">
        <v>0.26045580783622285</v>
      </c>
      <c r="M441" s="387">
        <v>0.63954419216377711</v>
      </c>
      <c r="N441" s="387">
        <v>0.1</v>
      </c>
      <c r="O441" s="464">
        <v>0.26045580783622291</v>
      </c>
      <c r="P441" s="464">
        <v>0.9</v>
      </c>
      <c r="Q441" s="464">
        <v>0.63022790391811145</v>
      </c>
      <c r="R441" s="42">
        <v>2043</v>
      </c>
      <c r="S441" s="465">
        <v>1000000</v>
      </c>
      <c r="T441" s="465">
        <v>0</v>
      </c>
      <c r="U441" s="465">
        <v>0</v>
      </c>
      <c r="V441" s="465">
        <v>0</v>
      </c>
      <c r="W441" s="465">
        <v>0</v>
      </c>
      <c r="X441" s="465">
        <v>0</v>
      </c>
      <c r="Y441" s="465">
        <v>0</v>
      </c>
      <c r="Z441" s="465">
        <v>0</v>
      </c>
      <c r="AA441" s="465">
        <v>0</v>
      </c>
      <c r="AB441" s="465">
        <v>0</v>
      </c>
      <c r="AC441" s="296">
        <v>1000000</v>
      </c>
      <c r="AD441" s="110"/>
      <c r="AF441" s="42" t="s">
        <v>624</v>
      </c>
      <c r="AG441" s="110">
        <v>0</v>
      </c>
      <c r="AH441" s="110">
        <v>1000000</v>
      </c>
      <c r="AI441" s="42" t="s">
        <v>764</v>
      </c>
      <c r="AJ441" s="112">
        <v>0.45454545454545453</v>
      </c>
      <c r="AK441" s="112">
        <v>0.54545454545454541</v>
      </c>
      <c r="AL441" s="529">
        <v>369772.09608188854</v>
      </c>
      <c r="AM441" s="529">
        <v>286467.22905368701</v>
      </c>
      <c r="AN441" s="529">
        <v>0</v>
      </c>
      <c r="AO441" s="529">
        <v>0</v>
      </c>
      <c r="AP441" s="529">
        <v>0</v>
      </c>
      <c r="AQ441" s="529">
        <v>0</v>
      </c>
      <c r="AR441" s="529">
        <v>0</v>
      </c>
      <c r="AS441" s="529">
        <v>0</v>
      </c>
      <c r="AT441" s="529">
        <v>0</v>
      </c>
      <c r="AU441" s="529">
        <v>0</v>
      </c>
      <c r="AV441" s="529">
        <v>0</v>
      </c>
      <c r="AW441" s="529">
        <v>286467.22905368701</v>
      </c>
      <c r="AX441" s="529">
        <v>0</v>
      </c>
      <c r="AY441" s="116">
        <v>0</v>
      </c>
      <c r="AZ441" s="42"/>
      <c r="BA441" s="529">
        <v>343760.67486442439</v>
      </c>
      <c r="BB441" s="529">
        <v>0</v>
      </c>
      <c r="BC441" s="529">
        <v>0</v>
      </c>
      <c r="BD441" s="529">
        <v>0</v>
      </c>
      <c r="BE441" s="529">
        <v>0</v>
      </c>
      <c r="BF441" s="529">
        <v>0</v>
      </c>
      <c r="BG441" s="529">
        <v>0</v>
      </c>
      <c r="BH441" s="529">
        <v>0</v>
      </c>
      <c r="BI441" s="529">
        <v>0</v>
      </c>
      <c r="BJ441" s="529">
        <v>0</v>
      </c>
      <c r="BK441" s="529">
        <v>343760.67486442439</v>
      </c>
      <c r="BL441" s="42" t="s">
        <v>7188</v>
      </c>
      <c r="BM441" s="350" t="s">
        <v>7501</v>
      </c>
      <c r="BS441" s="42"/>
      <c r="BT441" s="42"/>
      <c r="BU441" s="42"/>
      <c r="BV441" s="42"/>
      <c r="BW441" s="42"/>
      <c r="BX441" s="42"/>
      <c r="BY441" s="42"/>
      <c r="BZ441" s="42"/>
      <c r="CA441" s="42"/>
      <c r="CB441" s="42"/>
      <c r="CC441" s="42"/>
      <c r="CD441" s="42"/>
      <c r="CE441" s="42"/>
      <c r="CF441" s="42"/>
    </row>
    <row r="442" spans="1:84" ht="26.5" thickBot="1">
      <c r="A442" s="411" t="s">
        <v>6424</v>
      </c>
      <c r="B442" s="42" t="s">
        <v>27</v>
      </c>
      <c r="C442" s="424"/>
      <c r="D442" s="424"/>
      <c r="E442" s="424"/>
      <c r="F442" s="513" t="s">
        <v>6451</v>
      </c>
      <c r="G442" s="412" t="s">
        <v>6452</v>
      </c>
      <c r="H442" s="28"/>
      <c r="I442" s="413" t="s">
        <v>6428</v>
      </c>
      <c r="J442" s="106" t="s">
        <v>2277</v>
      </c>
      <c r="K442" s="28" t="s">
        <v>6453</v>
      </c>
      <c r="L442" s="387">
        <v>0.26045580783622285</v>
      </c>
      <c r="M442" s="387">
        <v>0.63954419216377711</v>
      </c>
      <c r="N442" s="387">
        <v>0.1</v>
      </c>
      <c r="O442" s="463">
        <v>0.26045580783622291</v>
      </c>
      <c r="P442" s="463">
        <v>0.9</v>
      </c>
      <c r="Q442" s="464">
        <v>0.63022790391811145</v>
      </c>
      <c r="R442" s="42">
        <v>2043</v>
      </c>
      <c r="S442" s="465">
        <v>-510000</v>
      </c>
      <c r="T442" s="465">
        <v>0</v>
      </c>
      <c r="U442" s="465">
        <v>0</v>
      </c>
      <c r="V442" s="465">
        <v>0</v>
      </c>
      <c r="W442" s="465">
        <v>0</v>
      </c>
      <c r="X442" s="465">
        <v>0</v>
      </c>
      <c r="Y442" s="465">
        <v>0</v>
      </c>
      <c r="Z442" s="465">
        <v>0</v>
      </c>
      <c r="AA442" s="465">
        <v>0</v>
      </c>
      <c r="AB442" s="465">
        <v>0</v>
      </c>
      <c r="AC442" s="296">
        <v>-510000</v>
      </c>
      <c r="AD442" s="110"/>
      <c r="AF442" s="42" t="s">
        <v>624</v>
      </c>
      <c r="AG442" s="110">
        <v>0</v>
      </c>
      <c r="AH442" s="110">
        <v>-510000</v>
      </c>
      <c r="AI442" s="42" t="s">
        <v>764</v>
      </c>
      <c r="AJ442" s="112">
        <v>0.45454545454545453</v>
      </c>
      <c r="AK442" s="112">
        <v>0.54545454545454541</v>
      </c>
      <c r="AL442" s="529">
        <v>-188583.76900176317</v>
      </c>
      <c r="AM442" s="529">
        <v>-146098.28681738037</v>
      </c>
      <c r="AN442" s="529">
        <v>0</v>
      </c>
      <c r="AO442" s="529">
        <v>0</v>
      </c>
      <c r="AP442" s="529">
        <v>0</v>
      </c>
      <c r="AQ442" s="529">
        <v>0</v>
      </c>
      <c r="AR442" s="529">
        <v>0</v>
      </c>
      <c r="AS442" s="529">
        <v>0</v>
      </c>
      <c r="AT442" s="529">
        <v>0</v>
      </c>
      <c r="AU442" s="529">
        <v>0</v>
      </c>
      <c r="AV442" s="529">
        <v>0</v>
      </c>
      <c r="AW442" s="529">
        <v>-146098.28681738037</v>
      </c>
      <c r="AX442" s="529">
        <v>0</v>
      </c>
      <c r="AY442" s="116">
        <v>0</v>
      </c>
      <c r="AZ442" s="42"/>
      <c r="BA442" s="529">
        <v>-175317.94418085646</v>
      </c>
      <c r="BB442" s="529">
        <v>0</v>
      </c>
      <c r="BC442" s="529">
        <v>0</v>
      </c>
      <c r="BD442" s="529">
        <v>0</v>
      </c>
      <c r="BE442" s="529">
        <v>0</v>
      </c>
      <c r="BF442" s="529">
        <v>0</v>
      </c>
      <c r="BG442" s="529">
        <v>0</v>
      </c>
      <c r="BH442" s="529">
        <v>0</v>
      </c>
      <c r="BI442" s="529">
        <v>0</v>
      </c>
      <c r="BJ442" s="529">
        <v>0</v>
      </c>
      <c r="BK442" s="529">
        <v>-175317.94418085646</v>
      </c>
      <c r="BL442" s="42" t="s">
        <v>7188</v>
      </c>
      <c r="BM442" s="350" t="s">
        <v>7501</v>
      </c>
      <c r="BS442" s="42"/>
      <c r="BT442" s="42"/>
      <c r="BU442" s="42"/>
      <c r="BV442" s="42"/>
      <c r="BW442" s="42"/>
      <c r="BX442" s="42"/>
      <c r="BY442" s="42"/>
      <c r="BZ442" s="42"/>
      <c r="CA442" s="42"/>
      <c r="CB442" s="42"/>
      <c r="CC442" s="42"/>
      <c r="CD442" s="42"/>
      <c r="CE442" s="42"/>
      <c r="CF442" s="42"/>
    </row>
    <row r="443" spans="1:84" ht="26.5" thickBot="1">
      <c r="A443" s="411" t="s">
        <v>6424</v>
      </c>
      <c r="B443" s="424" t="s">
        <v>15</v>
      </c>
      <c r="C443" s="424"/>
      <c r="D443" s="424"/>
      <c r="E443" s="424"/>
      <c r="F443" s="518" t="s">
        <v>6485</v>
      </c>
      <c r="G443" s="412" t="s">
        <v>6486</v>
      </c>
      <c r="H443" s="28" t="s">
        <v>6442</v>
      </c>
      <c r="I443" s="413" t="s">
        <v>6428</v>
      </c>
      <c r="J443" s="106" t="s">
        <v>2277</v>
      </c>
      <c r="K443" s="28" t="s">
        <v>6459</v>
      </c>
      <c r="L443" s="387">
        <v>0.36382292690489271</v>
      </c>
      <c r="M443" s="387">
        <v>0.63617707309510729</v>
      </c>
      <c r="N443" s="387">
        <v>0</v>
      </c>
      <c r="O443" s="463">
        <v>4.8884631802357692E-2</v>
      </c>
      <c r="P443" s="463">
        <v>4.8884631802357692E-2</v>
      </c>
      <c r="Q443" s="464">
        <v>4.8884631802357692E-2</v>
      </c>
      <c r="R443" s="42">
        <v>2043</v>
      </c>
      <c r="S443" s="465">
        <v>0</v>
      </c>
      <c r="T443" s="465">
        <v>-102000</v>
      </c>
      <c r="U443" s="465">
        <v>0</v>
      </c>
      <c r="V443" s="465">
        <v>0</v>
      </c>
      <c r="W443" s="465">
        <v>0</v>
      </c>
      <c r="X443" s="465">
        <v>0</v>
      </c>
      <c r="Y443" s="465">
        <v>0</v>
      </c>
      <c r="Z443" s="465">
        <v>0</v>
      </c>
      <c r="AA443" s="465">
        <v>0</v>
      </c>
      <c r="AB443" s="465">
        <v>0</v>
      </c>
      <c r="AC443" s="296">
        <v>-102000</v>
      </c>
      <c r="AD443" s="110"/>
      <c r="AF443" s="42" t="s">
        <v>578</v>
      </c>
      <c r="AG443" s="110">
        <v>0</v>
      </c>
      <c r="AH443" s="110">
        <v>-102000</v>
      </c>
      <c r="AI443" s="42" t="s">
        <v>765</v>
      </c>
      <c r="AJ443" s="112">
        <v>0.45454545454545453</v>
      </c>
      <c r="AK443" s="112">
        <v>0.54545454545454541</v>
      </c>
      <c r="AL443" s="529">
        <v>-97013.76755615951</v>
      </c>
      <c r="AM443" s="529">
        <v>0</v>
      </c>
      <c r="AN443" s="529">
        <v>-2266.4692926547659</v>
      </c>
      <c r="AO443" s="529">
        <v>0</v>
      </c>
      <c r="AP443" s="529">
        <v>0</v>
      </c>
      <c r="AQ443" s="529">
        <v>0</v>
      </c>
      <c r="AR443" s="529">
        <v>0</v>
      </c>
      <c r="AS443" s="529">
        <v>0</v>
      </c>
      <c r="AT443" s="529">
        <v>0</v>
      </c>
      <c r="AU443" s="529">
        <v>0</v>
      </c>
      <c r="AV443" s="529">
        <v>0</v>
      </c>
      <c r="AW443" s="529">
        <v>-2266.4692926547659</v>
      </c>
      <c r="AX443" s="529">
        <v>0</v>
      </c>
      <c r="AY443" s="116">
        <v>0</v>
      </c>
      <c r="AZ443" s="42"/>
      <c r="BA443" s="529">
        <v>0</v>
      </c>
      <c r="BB443" s="529">
        <v>-2719.7631511857189</v>
      </c>
      <c r="BC443" s="529">
        <v>0</v>
      </c>
      <c r="BD443" s="529">
        <v>0</v>
      </c>
      <c r="BE443" s="529">
        <v>0</v>
      </c>
      <c r="BF443" s="529">
        <v>0</v>
      </c>
      <c r="BG443" s="529">
        <v>0</v>
      </c>
      <c r="BH443" s="529">
        <v>0</v>
      </c>
      <c r="BI443" s="529">
        <v>0</v>
      </c>
      <c r="BJ443" s="529">
        <v>0</v>
      </c>
      <c r="BK443" s="529">
        <v>-2719.7631511857189</v>
      </c>
      <c r="BL443" s="42" t="s">
        <v>7188</v>
      </c>
      <c r="BM443" s="350" t="s">
        <v>7502</v>
      </c>
      <c r="BS443" s="42"/>
      <c r="BT443" s="42"/>
      <c r="BU443" s="42"/>
      <c r="BV443" s="42"/>
      <c r="BW443" s="42"/>
      <c r="BX443" s="42"/>
      <c r="BY443" s="42"/>
      <c r="BZ443" s="42"/>
      <c r="CA443" s="42"/>
      <c r="CB443" s="42"/>
      <c r="CC443" s="42"/>
      <c r="CD443" s="42"/>
      <c r="CE443" s="42"/>
      <c r="CF443" s="42"/>
    </row>
    <row r="444" spans="1:84" ht="26">
      <c r="A444" s="411" t="s">
        <v>6424</v>
      </c>
      <c r="B444" s="42" t="s">
        <v>15</v>
      </c>
      <c r="C444" s="42"/>
      <c r="D444" s="42"/>
      <c r="E444" s="42"/>
      <c r="F444" s="511" t="s">
        <v>6485</v>
      </c>
      <c r="G444" s="412" t="s">
        <v>6486</v>
      </c>
      <c r="H444" s="28" t="s">
        <v>6442</v>
      </c>
      <c r="I444" s="412" t="s">
        <v>6428</v>
      </c>
      <c r="J444" s="106" t="s">
        <v>2277</v>
      </c>
      <c r="K444" s="28" t="s">
        <v>6459</v>
      </c>
      <c r="L444" s="387">
        <v>0.36382292690489271</v>
      </c>
      <c r="M444" s="387">
        <v>0.63617707309510729</v>
      </c>
      <c r="N444" s="387">
        <v>0</v>
      </c>
      <c r="O444" s="464">
        <v>4.8884631802357692E-2</v>
      </c>
      <c r="P444" s="464">
        <v>4.8884631802357692E-2</v>
      </c>
      <c r="Q444" s="464">
        <v>4.8884631802357692E-2</v>
      </c>
      <c r="R444" s="42">
        <v>2043</v>
      </c>
      <c r="S444" s="465">
        <v>0</v>
      </c>
      <c r="T444" s="465">
        <v>200000</v>
      </c>
      <c r="U444" s="465">
        <v>0</v>
      </c>
      <c r="V444" s="465">
        <v>0</v>
      </c>
      <c r="W444" s="465">
        <v>0</v>
      </c>
      <c r="X444" s="465">
        <v>0</v>
      </c>
      <c r="Y444" s="465">
        <v>0</v>
      </c>
      <c r="Z444" s="465">
        <v>0</v>
      </c>
      <c r="AA444" s="465">
        <v>0</v>
      </c>
      <c r="AB444" s="465">
        <v>0</v>
      </c>
      <c r="AC444" s="296">
        <v>200000</v>
      </c>
      <c r="AD444" s="110"/>
      <c r="AF444" s="42" t="s">
        <v>578</v>
      </c>
      <c r="AG444" s="110">
        <v>0</v>
      </c>
      <c r="AH444" s="110">
        <v>200000</v>
      </c>
      <c r="AI444" s="42" t="s">
        <v>765</v>
      </c>
      <c r="AJ444" s="112">
        <v>0.45454545454545453</v>
      </c>
      <c r="AK444" s="112">
        <v>0.54545454545454541</v>
      </c>
      <c r="AL444" s="529">
        <v>190223.07363952845</v>
      </c>
      <c r="AM444" s="529">
        <v>0</v>
      </c>
      <c r="AN444" s="529">
        <v>4444.0574365779712</v>
      </c>
      <c r="AO444" s="529">
        <v>0</v>
      </c>
      <c r="AP444" s="529">
        <v>0</v>
      </c>
      <c r="AQ444" s="529">
        <v>0</v>
      </c>
      <c r="AR444" s="529">
        <v>0</v>
      </c>
      <c r="AS444" s="529">
        <v>0</v>
      </c>
      <c r="AT444" s="529">
        <v>0</v>
      </c>
      <c r="AU444" s="529">
        <v>0</v>
      </c>
      <c r="AV444" s="529">
        <v>0</v>
      </c>
      <c r="AW444" s="529">
        <v>4444.0574365779712</v>
      </c>
      <c r="AX444" s="529">
        <v>0</v>
      </c>
      <c r="AY444" s="116">
        <v>0</v>
      </c>
      <c r="AZ444" s="42"/>
      <c r="BA444" s="529">
        <v>0</v>
      </c>
      <c r="BB444" s="529">
        <v>5332.8689238935658</v>
      </c>
      <c r="BC444" s="529">
        <v>0</v>
      </c>
      <c r="BD444" s="529">
        <v>0</v>
      </c>
      <c r="BE444" s="529">
        <v>0</v>
      </c>
      <c r="BF444" s="529">
        <v>0</v>
      </c>
      <c r="BG444" s="529">
        <v>0</v>
      </c>
      <c r="BH444" s="529">
        <v>0</v>
      </c>
      <c r="BI444" s="529">
        <v>0</v>
      </c>
      <c r="BJ444" s="529">
        <v>0</v>
      </c>
      <c r="BK444" s="529">
        <v>5332.8689238935658</v>
      </c>
      <c r="BL444" s="42" t="s">
        <v>7188</v>
      </c>
      <c r="BM444" s="350" t="s">
        <v>7502</v>
      </c>
      <c r="BS444" s="42"/>
      <c r="BT444" s="42"/>
      <c r="BU444" s="42"/>
      <c r="BV444" s="42"/>
      <c r="BW444" s="42"/>
      <c r="BX444" s="42"/>
      <c r="BY444" s="42"/>
      <c r="BZ444" s="42"/>
      <c r="CA444" s="42"/>
      <c r="CB444" s="42"/>
      <c r="CC444" s="42"/>
      <c r="CD444" s="42"/>
      <c r="CE444" s="42"/>
      <c r="CF444" s="42"/>
    </row>
    <row r="445" spans="1:84" ht="39">
      <c r="A445" s="411" t="s">
        <v>6424</v>
      </c>
      <c r="B445" s="424" t="s">
        <v>6430</v>
      </c>
      <c r="C445" s="424"/>
      <c r="D445" s="424"/>
      <c r="E445" s="424"/>
      <c r="F445" s="511" t="s">
        <v>6534</v>
      </c>
      <c r="G445" s="412" t="s">
        <v>1128</v>
      </c>
      <c r="H445" s="28">
        <v>0</v>
      </c>
      <c r="I445" s="462" t="s">
        <v>6433</v>
      </c>
      <c r="J445" s="106" t="s">
        <v>6434</v>
      </c>
      <c r="K445" s="28" t="s">
        <v>6535</v>
      </c>
      <c r="L445" s="387"/>
      <c r="M445" s="387"/>
      <c r="N445" s="387"/>
      <c r="O445" s="463">
        <v>0</v>
      </c>
      <c r="P445" s="463">
        <v>0</v>
      </c>
      <c r="Q445" s="464">
        <v>0.27200000000000002</v>
      </c>
      <c r="R445" s="42">
        <v>2043</v>
      </c>
      <c r="S445" s="465">
        <v>-9699498.5673352443</v>
      </c>
      <c r="T445" s="465">
        <v>-11553180.515759312</v>
      </c>
      <c r="U445" s="465">
        <v>-8837320.9169054441</v>
      </c>
      <c r="V445" s="465">
        <v>0</v>
      </c>
      <c r="W445" s="465">
        <v>0</v>
      </c>
      <c r="X445" s="465">
        <v>0</v>
      </c>
      <c r="Y445" s="465">
        <v>0</v>
      </c>
      <c r="Z445" s="465">
        <v>0</v>
      </c>
      <c r="AA445" s="465">
        <v>0</v>
      </c>
      <c r="AB445" s="465">
        <v>0</v>
      </c>
      <c r="AC445" s="296">
        <v>-30090000</v>
      </c>
      <c r="AD445" s="110"/>
      <c r="AF445" s="42" t="s">
        <v>609</v>
      </c>
      <c r="AG445" s="110">
        <v>0</v>
      </c>
      <c r="AH445" s="110">
        <v>-30090000</v>
      </c>
      <c r="AI445" s="42" t="s">
        <v>765</v>
      </c>
      <c r="AJ445" s="112">
        <v>0.45454545454545453</v>
      </c>
      <c r="AK445" s="112">
        <v>0.54545454545454541</v>
      </c>
      <c r="AL445" s="529">
        <v>-21905520</v>
      </c>
      <c r="AM445" s="529">
        <v>-1199210.7319614484</v>
      </c>
      <c r="AN445" s="529">
        <v>-1428393.2274029695</v>
      </c>
      <c r="AO445" s="529">
        <v>-1092614.2224537639</v>
      </c>
      <c r="AP445" s="529">
        <v>0</v>
      </c>
      <c r="AQ445" s="529">
        <v>0</v>
      </c>
      <c r="AR445" s="529">
        <v>0</v>
      </c>
      <c r="AS445" s="529">
        <v>0</v>
      </c>
      <c r="AT445" s="529">
        <v>0</v>
      </c>
      <c r="AU445" s="529">
        <v>0</v>
      </c>
      <c r="AV445" s="529">
        <v>0</v>
      </c>
      <c r="AW445" s="529">
        <v>-3720218.1818181816</v>
      </c>
      <c r="AX445" s="529">
        <v>0</v>
      </c>
      <c r="AY445" s="116">
        <v>0</v>
      </c>
      <c r="AZ445" s="42"/>
      <c r="BA445" s="529">
        <v>-1439052.878353738</v>
      </c>
      <c r="BB445" s="529">
        <v>-1714071.8728835634</v>
      </c>
      <c r="BC445" s="529">
        <v>-1311137.0669445167</v>
      </c>
      <c r="BD445" s="529">
        <v>0</v>
      </c>
      <c r="BE445" s="529">
        <v>0</v>
      </c>
      <c r="BF445" s="529">
        <v>0</v>
      </c>
      <c r="BG445" s="529">
        <v>0</v>
      </c>
      <c r="BH445" s="529">
        <v>0</v>
      </c>
      <c r="BI445" s="529">
        <v>0</v>
      </c>
      <c r="BJ445" s="529">
        <v>0</v>
      </c>
      <c r="BK445" s="529">
        <v>-4464261.8181818184</v>
      </c>
      <c r="BL445" s="42" t="s">
        <v>7188</v>
      </c>
      <c r="BM445" s="350" t="s">
        <v>7503</v>
      </c>
      <c r="BS445" s="42"/>
      <c r="BT445" s="42"/>
      <c r="BU445" s="42"/>
      <c r="BV445" s="42"/>
      <c r="BW445" s="42"/>
      <c r="BX445" s="42"/>
      <c r="BY445" s="42"/>
      <c r="BZ445" s="42"/>
      <c r="CA445" s="42"/>
      <c r="CB445" s="42"/>
      <c r="CC445" s="42"/>
      <c r="CD445" s="42"/>
      <c r="CE445" s="42"/>
      <c r="CF445" s="42"/>
    </row>
    <row r="446" spans="1:84" ht="39">
      <c r="A446" s="411" t="s">
        <v>6424</v>
      </c>
      <c r="B446" s="42" t="s">
        <v>6430</v>
      </c>
      <c r="C446" s="42"/>
      <c r="D446" s="42"/>
      <c r="E446" s="42"/>
      <c r="F446" s="511" t="s">
        <v>6534</v>
      </c>
      <c r="G446" s="412" t="s">
        <v>1128</v>
      </c>
      <c r="H446" s="28">
        <v>0</v>
      </c>
      <c r="I446" s="462" t="s">
        <v>6433</v>
      </c>
      <c r="J446" s="106" t="s">
        <v>6434</v>
      </c>
      <c r="K446" s="28" t="s">
        <v>6535</v>
      </c>
      <c r="L446" s="387"/>
      <c r="M446" s="387"/>
      <c r="N446" s="387"/>
      <c r="O446" s="464"/>
      <c r="P446" s="464"/>
      <c r="Q446" s="464">
        <v>0.27200000000000002</v>
      </c>
      <c r="R446" s="42">
        <v>2043</v>
      </c>
      <c r="S446" s="465">
        <v>19018624.641833812</v>
      </c>
      <c r="T446" s="465">
        <v>22653295.128939826</v>
      </c>
      <c r="U446" s="465">
        <v>17328080.229226362</v>
      </c>
      <c r="V446" s="465">
        <v>0</v>
      </c>
      <c r="W446" s="465">
        <v>0</v>
      </c>
      <c r="X446" s="465">
        <v>0</v>
      </c>
      <c r="Y446" s="465">
        <v>0</v>
      </c>
      <c r="Z446" s="465">
        <v>0</v>
      </c>
      <c r="AA446" s="465">
        <v>0</v>
      </c>
      <c r="AB446" s="465">
        <v>0</v>
      </c>
      <c r="AC446" s="296">
        <v>59000000</v>
      </c>
      <c r="AD446" s="110"/>
      <c r="AF446" s="42" t="s">
        <v>609</v>
      </c>
      <c r="AG446" s="110">
        <v>0</v>
      </c>
      <c r="AH446" s="110">
        <v>59000000</v>
      </c>
      <c r="AI446" s="42" t="s">
        <v>765</v>
      </c>
      <c r="AJ446" s="112">
        <v>0.45454545454545453</v>
      </c>
      <c r="AK446" s="112">
        <v>0.54545454545454541</v>
      </c>
      <c r="AL446" s="529">
        <v>42952000</v>
      </c>
      <c r="AM446" s="529">
        <v>2351393.5920812716</v>
      </c>
      <c r="AN446" s="529">
        <v>2800771.0341234696</v>
      </c>
      <c r="AO446" s="529">
        <v>2142380.8283407139</v>
      </c>
      <c r="AP446" s="529">
        <v>0</v>
      </c>
      <c r="AQ446" s="529">
        <v>0</v>
      </c>
      <c r="AR446" s="529">
        <v>0</v>
      </c>
      <c r="AS446" s="529">
        <v>0</v>
      </c>
      <c r="AT446" s="529">
        <v>0</v>
      </c>
      <c r="AU446" s="529">
        <v>0</v>
      </c>
      <c r="AV446" s="529">
        <v>0</v>
      </c>
      <c r="AW446" s="529">
        <v>7294545.4545454551</v>
      </c>
      <c r="AX446" s="529">
        <v>0</v>
      </c>
      <c r="AY446" s="116">
        <v>0</v>
      </c>
      <c r="AZ446" s="42"/>
      <c r="BA446" s="529">
        <v>2821672.3104975256</v>
      </c>
      <c r="BB446" s="529">
        <v>3360925.2409481634</v>
      </c>
      <c r="BC446" s="529">
        <v>2570856.9940088564</v>
      </c>
      <c r="BD446" s="529">
        <v>0</v>
      </c>
      <c r="BE446" s="529">
        <v>0</v>
      </c>
      <c r="BF446" s="529">
        <v>0</v>
      </c>
      <c r="BG446" s="529">
        <v>0</v>
      </c>
      <c r="BH446" s="529">
        <v>0</v>
      </c>
      <c r="BI446" s="529">
        <v>0</v>
      </c>
      <c r="BJ446" s="529">
        <v>0</v>
      </c>
      <c r="BK446" s="529">
        <v>8753454.5454545449</v>
      </c>
      <c r="BL446" s="42" t="s">
        <v>7188</v>
      </c>
      <c r="BM446" s="350" t="s">
        <v>7503</v>
      </c>
      <c r="BS446" s="42"/>
      <c r="BT446" s="42"/>
      <c r="BU446" s="42"/>
      <c r="BV446" s="42"/>
      <c r="BW446" s="42"/>
      <c r="BX446" s="42"/>
      <c r="BY446" s="42"/>
      <c r="BZ446" s="42"/>
      <c r="CA446" s="42"/>
      <c r="CB446" s="42"/>
      <c r="CC446" s="42"/>
      <c r="CD446" s="42"/>
      <c r="CE446" s="42"/>
      <c r="CF446" s="42"/>
    </row>
    <row r="447" spans="1:84" ht="39">
      <c r="A447" s="411" t="s">
        <v>6424</v>
      </c>
      <c r="B447" s="424" t="s">
        <v>6430</v>
      </c>
      <c r="C447" s="424"/>
      <c r="D447" s="424"/>
      <c r="E447" s="424"/>
      <c r="F447" s="497" t="s">
        <v>6536</v>
      </c>
      <c r="G447" s="28" t="s">
        <v>6537</v>
      </c>
      <c r="H447" s="28" t="s">
        <v>1934</v>
      </c>
      <c r="I447" s="462" t="s">
        <v>6433</v>
      </c>
      <c r="J447" s="106" t="s">
        <v>6434</v>
      </c>
      <c r="K447" s="28" t="s">
        <v>6435</v>
      </c>
      <c r="L447" s="387"/>
      <c r="M447" s="387"/>
      <c r="N447" s="387"/>
      <c r="O447" s="463">
        <v>0</v>
      </c>
      <c r="P447" s="463">
        <v>0</v>
      </c>
      <c r="Q447" s="464">
        <v>0.27200000000000002</v>
      </c>
      <c r="R447" s="42">
        <v>2043</v>
      </c>
      <c r="S447" s="465">
        <v>-309060</v>
      </c>
      <c r="T447" s="465">
        <v>-1882175.4000000001</v>
      </c>
      <c r="U447" s="465">
        <v>-1912290.2063999998</v>
      </c>
      <c r="V447" s="465">
        <v>0</v>
      </c>
      <c r="W447" s="465">
        <v>0</v>
      </c>
      <c r="X447" s="465">
        <v>0</v>
      </c>
      <c r="Y447" s="465">
        <v>0</v>
      </c>
      <c r="Z447" s="465">
        <v>0</v>
      </c>
      <c r="AA447" s="465">
        <v>0</v>
      </c>
      <c r="AB447" s="465">
        <v>0</v>
      </c>
      <c r="AC447" s="296">
        <v>-4103525.6063999999</v>
      </c>
      <c r="AD447" s="110"/>
      <c r="AF447" s="42" t="s">
        <v>608</v>
      </c>
      <c r="AG447" s="110">
        <v>0</v>
      </c>
      <c r="AH447" s="110">
        <v>-4103525.6063999999</v>
      </c>
      <c r="AI447" s="42" t="s">
        <v>765</v>
      </c>
      <c r="AJ447" s="112">
        <v>0.45454545454545453</v>
      </c>
      <c r="AK447" s="112">
        <v>0.54545454545454541</v>
      </c>
      <c r="AL447" s="529">
        <v>-2987366.6414592001</v>
      </c>
      <c r="AM447" s="529">
        <v>-38211.05454545455</v>
      </c>
      <c r="AN447" s="529">
        <v>-232705.32218181822</v>
      </c>
      <c r="AO447" s="529">
        <v>-236428.60733672723</v>
      </c>
      <c r="AP447" s="529">
        <v>0</v>
      </c>
      <c r="AQ447" s="529">
        <v>0</v>
      </c>
      <c r="AR447" s="529">
        <v>0</v>
      </c>
      <c r="AS447" s="529">
        <v>0</v>
      </c>
      <c r="AT447" s="529">
        <v>0</v>
      </c>
      <c r="AU447" s="529">
        <v>0</v>
      </c>
      <c r="AV447" s="529">
        <v>0</v>
      </c>
      <c r="AW447" s="529">
        <v>-507344.98406399996</v>
      </c>
      <c r="AX447" s="529">
        <v>0</v>
      </c>
      <c r="AY447" s="116">
        <v>0</v>
      </c>
      <c r="AZ447" s="42"/>
      <c r="BA447" s="529">
        <v>-45853.265454545457</v>
      </c>
      <c r="BB447" s="529">
        <v>-279246.38661818183</v>
      </c>
      <c r="BC447" s="529">
        <v>-283714.32880407269</v>
      </c>
      <c r="BD447" s="529">
        <v>0</v>
      </c>
      <c r="BE447" s="529">
        <v>0</v>
      </c>
      <c r="BF447" s="529">
        <v>0</v>
      </c>
      <c r="BG447" s="529">
        <v>0</v>
      </c>
      <c r="BH447" s="529">
        <v>0</v>
      </c>
      <c r="BI447" s="529">
        <v>0</v>
      </c>
      <c r="BJ447" s="529">
        <v>0</v>
      </c>
      <c r="BK447" s="529">
        <v>-608813.98087679991</v>
      </c>
      <c r="BL447" s="42" t="s">
        <v>7188</v>
      </c>
      <c r="BM447" s="350" t="s">
        <v>7504</v>
      </c>
      <c r="BS447" s="42"/>
      <c r="BT447" s="42"/>
      <c r="BU447" s="42"/>
      <c r="BV447" s="42"/>
      <c r="BW447" s="42"/>
      <c r="BX447" s="42"/>
      <c r="BY447" s="42"/>
      <c r="BZ447" s="42"/>
      <c r="CA447" s="42"/>
      <c r="CB447" s="42"/>
      <c r="CC447" s="42"/>
      <c r="CD447" s="42"/>
      <c r="CE447" s="42"/>
      <c r="CF447" s="42"/>
    </row>
    <row r="448" spans="1:84" ht="39">
      <c r="A448" s="411" t="s">
        <v>6424</v>
      </c>
      <c r="B448" s="42" t="s">
        <v>6430</v>
      </c>
      <c r="C448" s="42"/>
      <c r="D448" s="42"/>
      <c r="E448" s="42"/>
      <c r="F448" s="511" t="s">
        <v>6536</v>
      </c>
      <c r="G448" s="412" t="s">
        <v>6537</v>
      </c>
      <c r="H448" s="28" t="s">
        <v>1934</v>
      </c>
      <c r="I448" s="462" t="s">
        <v>6433</v>
      </c>
      <c r="J448" s="106" t="s">
        <v>6434</v>
      </c>
      <c r="K448" s="28" t="s">
        <v>6435</v>
      </c>
      <c r="L448" s="387"/>
      <c r="M448" s="387"/>
      <c r="N448" s="387"/>
      <c r="O448" s="464"/>
      <c r="P448" s="464"/>
      <c r="Q448" s="464">
        <v>0.27200000000000002</v>
      </c>
      <c r="R448" s="42">
        <v>2043</v>
      </c>
      <c r="S448" s="465">
        <v>606000</v>
      </c>
      <c r="T448" s="465">
        <v>3690540</v>
      </c>
      <c r="U448" s="465">
        <v>3749588.6399999997</v>
      </c>
      <c r="V448" s="465">
        <v>0</v>
      </c>
      <c r="W448" s="465">
        <v>0</v>
      </c>
      <c r="X448" s="465">
        <v>0</v>
      </c>
      <c r="Y448" s="465">
        <v>0</v>
      </c>
      <c r="Z448" s="465">
        <v>0</v>
      </c>
      <c r="AA448" s="465">
        <v>0</v>
      </c>
      <c r="AB448" s="465">
        <v>0</v>
      </c>
      <c r="AC448" s="296">
        <v>8046128.6399999997</v>
      </c>
      <c r="AD448" s="110"/>
      <c r="AF448" s="42" t="s">
        <v>608</v>
      </c>
      <c r="AG448" s="110">
        <v>0</v>
      </c>
      <c r="AH448" s="110">
        <v>8046128.6399999997</v>
      </c>
      <c r="AI448" s="42" t="s">
        <v>765</v>
      </c>
      <c r="AJ448" s="112">
        <v>0.45454545454545453</v>
      </c>
      <c r="AK448" s="112">
        <v>0.54545454545454541</v>
      </c>
      <c r="AL448" s="529">
        <v>5857581.6499199998</v>
      </c>
      <c r="AM448" s="529">
        <v>74923.636363636368</v>
      </c>
      <c r="AN448" s="529">
        <v>456284.94545454549</v>
      </c>
      <c r="AO448" s="529">
        <v>463585.50458181818</v>
      </c>
      <c r="AP448" s="529">
        <v>0</v>
      </c>
      <c r="AQ448" s="529">
        <v>0</v>
      </c>
      <c r="AR448" s="529">
        <v>0</v>
      </c>
      <c r="AS448" s="529">
        <v>0</v>
      </c>
      <c r="AT448" s="529">
        <v>0</v>
      </c>
      <c r="AU448" s="529">
        <v>0</v>
      </c>
      <c r="AV448" s="529">
        <v>0</v>
      </c>
      <c r="AW448" s="529">
        <v>994794.08640000015</v>
      </c>
      <c r="AX448" s="529">
        <v>0</v>
      </c>
      <c r="AY448" s="116">
        <v>0</v>
      </c>
      <c r="AZ448" s="42"/>
      <c r="BA448" s="529">
        <v>89908.363636363632</v>
      </c>
      <c r="BB448" s="529">
        <v>547541.93454545457</v>
      </c>
      <c r="BC448" s="529">
        <v>556302.60549818177</v>
      </c>
      <c r="BD448" s="529">
        <v>0</v>
      </c>
      <c r="BE448" s="529">
        <v>0</v>
      </c>
      <c r="BF448" s="529">
        <v>0</v>
      </c>
      <c r="BG448" s="529">
        <v>0</v>
      </c>
      <c r="BH448" s="529">
        <v>0</v>
      </c>
      <c r="BI448" s="529">
        <v>0</v>
      </c>
      <c r="BJ448" s="529">
        <v>0</v>
      </c>
      <c r="BK448" s="529">
        <v>1193752.90368</v>
      </c>
      <c r="BL448" s="42" t="s">
        <v>7188</v>
      </c>
      <c r="BM448" s="350" t="s">
        <v>7504</v>
      </c>
      <c r="BS448" s="42"/>
      <c r="BT448" s="42"/>
      <c r="BU448" s="42"/>
      <c r="BV448" s="42"/>
      <c r="BW448" s="42"/>
      <c r="BX448" s="42"/>
      <c r="BY448" s="42"/>
      <c r="BZ448" s="42"/>
      <c r="CA448" s="42"/>
      <c r="CB448" s="42"/>
      <c r="CC448" s="42"/>
      <c r="CD448" s="42"/>
      <c r="CE448" s="42"/>
      <c r="CF448" s="42"/>
    </row>
    <row r="449" spans="1:84" ht="26">
      <c r="A449" s="411" t="s">
        <v>6424</v>
      </c>
      <c r="B449" s="424" t="s">
        <v>15</v>
      </c>
      <c r="C449" s="424"/>
      <c r="D449" s="424"/>
      <c r="E449" s="424"/>
      <c r="F449" s="514" t="s">
        <v>6451</v>
      </c>
      <c r="G449" s="28" t="s">
        <v>6452</v>
      </c>
      <c r="H449" s="28" t="s">
        <v>1960</v>
      </c>
      <c r="I449" s="423" t="s">
        <v>6428</v>
      </c>
      <c r="J449" s="106" t="s">
        <v>2277</v>
      </c>
      <c r="K449" s="28" t="s">
        <v>6454</v>
      </c>
      <c r="L449" s="387">
        <v>0.25649516346794937</v>
      </c>
      <c r="M449" s="387">
        <v>0.4485048365320507</v>
      </c>
      <c r="N449" s="387">
        <v>0.29499999999999998</v>
      </c>
      <c r="O449" s="463">
        <v>0.20402371613837461</v>
      </c>
      <c r="P449" s="463">
        <v>0.20402371613837461</v>
      </c>
      <c r="Q449" s="464">
        <v>0.20402371613837461</v>
      </c>
      <c r="R449" s="42">
        <v>2043</v>
      </c>
      <c r="S449" s="465">
        <v>0</v>
      </c>
      <c r="T449" s="465">
        <v>0</v>
      </c>
      <c r="U449" s="465">
        <v>0</v>
      </c>
      <c r="V449" s="465">
        <v>0</v>
      </c>
      <c r="W449" s="465">
        <v>0</v>
      </c>
      <c r="X449" s="465">
        <v>0</v>
      </c>
      <c r="Y449" s="465">
        <v>0</v>
      </c>
      <c r="Z449" s="465">
        <v>0</v>
      </c>
      <c r="AA449" s="465">
        <v>0</v>
      </c>
      <c r="AB449" s="465">
        <v>-5100000</v>
      </c>
      <c r="AC449" s="296">
        <v>-5100000</v>
      </c>
      <c r="AD449" s="110"/>
      <c r="AF449" s="42" t="s">
        <v>592</v>
      </c>
      <c r="AG449" s="110">
        <v>0</v>
      </c>
      <c r="AH449" s="110">
        <v>-5100000</v>
      </c>
      <c r="AI449" s="42" t="s">
        <v>764</v>
      </c>
      <c r="AJ449" s="112">
        <v>0.45454545454545453</v>
      </c>
      <c r="AK449" s="112">
        <v>0.54545454545454541</v>
      </c>
      <c r="AL449" s="529">
        <v>-4059479.0476942891</v>
      </c>
      <c r="AM449" s="529">
        <v>0</v>
      </c>
      <c r="AN449" s="529">
        <v>0</v>
      </c>
      <c r="AO449" s="529">
        <v>0</v>
      </c>
      <c r="AP449" s="529">
        <v>0</v>
      </c>
      <c r="AQ449" s="529">
        <v>0</v>
      </c>
      <c r="AR449" s="529">
        <v>0</v>
      </c>
      <c r="AS449" s="529">
        <v>0</v>
      </c>
      <c r="AT449" s="529">
        <v>0</v>
      </c>
      <c r="AU449" s="529">
        <v>0</v>
      </c>
      <c r="AV449" s="529">
        <v>-472964.06922986842</v>
      </c>
      <c r="AW449" s="529">
        <v>-472964.06922986842</v>
      </c>
      <c r="AX449" s="529">
        <v>0</v>
      </c>
      <c r="AY449" s="116">
        <v>0</v>
      </c>
      <c r="AZ449" s="42"/>
      <c r="BA449" s="529">
        <v>0</v>
      </c>
      <c r="BB449" s="529">
        <v>0</v>
      </c>
      <c r="BC449" s="529">
        <v>0</v>
      </c>
      <c r="BD449" s="529">
        <v>0</v>
      </c>
      <c r="BE449" s="529">
        <v>0</v>
      </c>
      <c r="BF449" s="529">
        <v>0</v>
      </c>
      <c r="BG449" s="529">
        <v>0</v>
      </c>
      <c r="BH449" s="529">
        <v>0</v>
      </c>
      <c r="BI449" s="529">
        <v>0</v>
      </c>
      <c r="BJ449" s="529">
        <v>-567556.88307584205</v>
      </c>
      <c r="BK449" s="529">
        <v>-567556.88307584205</v>
      </c>
      <c r="BL449" s="42" t="s">
        <v>7188</v>
      </c>
      <c r="BM449" s="350" t="s">
        <v>7433</v>
      </c>
      <c r="BS449" s="42"/>
      <c r="BT449" s="42"/>
      <c r="BU449" s="42"/>
      <c r="BV449" s="42"/>
      <c r="BW449" s="42"/>
      <c r="BX449" s="42"/>
      <c r="BY449" s="42"/>
      <c r="BZ449" s="42"/>
      <c r="CA449" s="42"/>
      <c r="CB449" s="42"/>
      <c r="CC449" s="42"/>
      <c r="CD449" s="42"/>
      <c r="CE449" s="42"/>
      <c r="CF449" s="42"/>
    </row>
    <row r="450" spans="1:84" ht="26.5" thickBot="1">
      <c r="A450" s="411" t="s">
        <v>6424</v>
      </c>
      <c r="B450" s="42" t="s">
        <v>15</v>
      </c>
      <c r="C450" s="42"/>
      <c r="D450" s="42"/>
      <c r="E450" s="42"/>
      <c r="F450" s="513" t="s">
        <v>6451</v>
      </c>
      <c r="G450" s="412" t="s">
        <v>6452</v>
      </c>
      <c r="H450" s="28" t="s">
        <v>1960</v>
      </c>
      <c r="I450" s="28" t="s">
        <v>6428</v>
      </c>
      <c r="J450" s="106" t="s">
        <v>2277</v>
      </c>
      <c r="K450" s="28" t="s">
        <v>6454</v>
      </c>
      <c r="L450" s="387">
        <v>0.25649516346794937</v>
      </c>
      <c r="M450" s="387">
        <v>0.4485048365320507</v>
      </c>
      <c r="N450" s="387">
        <v>0.29499999999999998</v>
      </c>
      <c r="O450" s="464">
        <v>0.20402371613837461</v>
      </c>
      <c r="P450" s="464">
        <v>0.20402371613837461</v>
      </c>
      <c r="Q450" s="464">
        <v>0.20402371613837461</v>
      </c>
      <c r="R450" s="42">
        <v>2043</v>
      </c>
      <c r="S450" s="465">
        <v>0</v>
      </c>
      <c r="T450" s="465">
        <v>0</v>
      </c>
      <c r="U450" s="465">
        <v>0</v>
      </c>
      <c r="V450" s="465">
        <v>0</v>
      </c>
      <c r="W450" s="465">
        <v>0</v>
      </c>
      <c r="X450" s="465">
        <v>0</v>
      </c>
      <c r="Y450" s="465">
        <v>0</v>
      </c>
      <c r="Z450" s="465">
        <v>0</v>
      </c>
      <c r="AA450" s="465">
        <v>0</v>
      </c>
      <c r="AB450" s="465">
        <v>10000000</v>
      </c>
      <c r="AC450" s="296">
        <v>10000000</v>
      </c>
      <c r="AD450" s="110"/>
      <c r="AF450" s="42" t="s">
        <v>592</v>
      </c>
      <c r="AG450" s="110">
        <v>0</v>
      </c>
      <c r="AH450" s="110">
        <v>10000000</v>
      </c>
      <c r="AI450" s="42" t="s">
        <v>764</v>
      </c>
      <c r="AJ450" s="112">
        <v>0.45454545454545453</v>
      </c>
      <c r="AK450" s="112">
        <v>0.54545454545454541</v>
      </c>
      <c r="AL450" s="529">
        <v>7959762.8386162529</v>
      </c>
      <c r="AM450" s="529">
        <v>0</v>
      </c>
      <c r="AN450" s="529">
        <v>0</v>
      </c>
      <c r="AO450" s="529">
        <v>0</v>
      </c>
      <c r="AP450" s="529">
        <v>0</v>
      </c>
      <c r="AQ450" s="529">
        <v>0</v>
      </c>
      <c r="AR450" s="529">
        <v>0</v>
      </c>
      <c r="AS450" s="529">
        <v>0</v>
      </c>
      <c r="AT450" s="529">
        <v>0</v>
      </c>
      <c r="AU450" s="529">
        <v>0</v>
      </c>
      <c r="AV450" s="529">
        <v>927380.52790170279</v>
      </c>
      <c r="AW450" s="529">
        <v>927380.52790170279</v>
      </c>
      <c r="AX450" s="529">
        <v>0</v>
      </c>
      <c r="AY450" s="116">
        <v>0</v>
      </c>
      <c r="AZ450" s="42"/>
      <c r="BA450" s="529">
        <v>0</v>
      </c>
      <c r="BB450" s="529">
        <v>0</v>
      </c>
      <c r="BC450" s="529">
        <v>0</v>
      </c>
      <c r="BD450" s="529">
        <v>0</v>
      </c>
      <c r="BE450" s="529">
        <v>0</v>
      </c>
      <c r="BF450" s="529">
        <v>0</v>
      </c>
      <c r="BG450" s="529">
        <v>0</v>
      </c>
      <c r="BH450" s="529">
        <v>0</v>
      </c>
      <c r="BI450" s="529">
        <v>0</v>
      </c>
      <c r="BJ450" s="529">
        <v>1112856.6334820434</v>
      </c>
      <c r="BK450" s="529">
        <v>1112856.6334820434</v>
      </c>
      <c r="BL450" s="42" t="s">
        <v>7188</v>
      </c>
      <c r="BM450" s="350" t="s">
        <v>7433</v>
      </c>
      <c r="BS450" s="42"/>
      <c r="BT450" s="42"/>
      <c r="BU450" s="42"/>
      <c r="BV450" s="42"/>
      <c r="BW450" s="42"/>
      <c r="BX450" s="42"/>
      <c r="BY450" s="42"/>
      <c r="BZ450" s="42"/>
      <c r="CA450" s="42"/>
      <c r="CB450" s="42"/>
      <c r="CC450" s="42"/>
      <c r="CD450" s="42"/>
      <c r="CE450" s="42"/>
      <c r="CF450" s="42"/>
    </row>
    <row r="451" spans="1:84" ht="50.5" thickBot="1">
      <c r="A451" s="411" t="s">
        <v>6424</v>
      </c>
      <c r="B451" s="424" t="s">
        <v>15</v>
      </c>
      <c r="C451" s="424"/>
      <c r="D451" s="424"/>
      <c r="E451" s="424"/>
      <c r="F451" s="518" t="s">
        <v>6538</v>
      </c>
      <c r="G451" s="412" t="s">
        <v>6539</v>
      </c>
      <c r="H451" s="28" t="s">
        <v>1934</v>
      </c>
      <c r="I451" s="412" t="s">
        <v>6428</v>
      </c>
      <c r="J451" s="106" t="s">
        <v>2277</v>
      </c>
      <c r="K451" s="28" t="s">
        <v>6465</v>
      </c>
      <c r="L451" s="387"/>
      <c r="M451" s="387"/>
      <c r="N451" s="387"/>
      <c r="O451" s="463">
        <v>0</v>
      </c>
      <c r="P451" s="463">
        <v>0</v>
      </c>
      <c r="Q451" s="464">
        <v>0.1</v>
      </c>
      <c r="R451" s="42">
        <v>2043</v>
      </c>
      <c r="S451" s="465">
        <v>-30753000</v>
      </c>
      <c r="T451" s="465">
        <v>-30753000</v>
      </c>
      <c r="U451" s="465">
        <v>-30753000</v>
      </c>
      <c r="V451" s="465">
        <v>-30600476.732371457</v>
      </c>
      <c r="W451" s="465">
        <v>-36720476.732371442</v>
      </c>
      <c r="X451" s="465">
        <v>-36720476.732371442</v>
      </c>
      <c r="Y451" s="465">
        <v>-34680476.732371479</v>
      </c>
      <c r="Z451" s="465">
        <v>-34680476.732371479</v>
      </c>
      <c r="AA451" s="465">
        <v>-34680476.732371479</v>
      </c>
      <c r="AB451" s="465">
        <v>-34680476.732371509</v>
      </c>
      <c r="AC451" s="296">
        <v>-335022337.12660033</v>
      </c>
      <c r="AD451" s="110"/>
      <c r="AF451" s="42" t="s">
        <v>576</v>
      </c>
      <c r="AG451" s="110">
        <v>0</v>
      </c>
      <c r="AH451" s="110">
        <v>-335022337.12660033</v>
      </c>
      <c r="AI451" s="42" t="s">
        <v>765</v>
      </c>
      <c r="AJ451" s="112">
        <v>0.45454545454545453</v>
      </c>
      <c r="AK451" s="112">
        <v>0.54545454545454541</v>
      </c>
      <c r="AL451" s="529">
        <v>-301520103.41394031</v>
      </c>
      <c r="AM451" s="529">
        <v>-1397863.6363636362</v>
      </c>
      <c r="AN451" s="529">
        <v>-1397863.6363636362</v>
      </c>
      <c r="AO451" s="529">
        <v>-1397863.6363636362</v>
      </c>
      <c r="AP451" s="529">
        <v>-1390930.7605623391</v>
      </c>
      <c r="AQ451" s="529">
        <v>-1669112.5787441565</v>
      </c>
      <c r="AR451" s="529">
        <v>-1669112.5787441565</v>
      </c>
      <c r="AS451" s="529">
        <v>-1576385.3060168854</v>
      </c>
      <c r="AT451" s="529">
        <v>-1576385.3060168854</v>
      </c>
      <c r="AU451" s="529">
        <v>-1576385.3060168854</v>
      </c>
      <c r="AV451" s="529">
        <v>-1576385.3060168868</v>
      </c>
      <c r="AW451" s="529">
        <v>-15228288.051209101</v>
      </c>
      <c r="AX451" s="529">
        <v>0</v>
      </c>
      <c r="AY451" s="116">
        <v>0</v>
      </c>
      <c r="AZ451" s="42"/>
      <c r="BA451" s="529">
        <v>-1677436.3636363635</v>
      </c>
      <c r="BB451" s="529">
        <v>-1677436.3636363635</v>
      </c>
      <c r="BC451" s="529">
        <v>-1677436.3636363635</v>
      </c>
      <c r="BD451" s="529">
        <v>-1669116.9126748068</v>
      </c>
      <c r="BE451" s="529">
        <v>-2002935.0944929877</v>
      </c>
      <c r="BF451" s="529">
        <v>-2002935.0944929877</v>
      </c>
      <c r="BG451" s="529">
        <v>-1891662.3672202625</v>
      </c>
      <c r="BH451" s="529">
        <v>-1891662.3672202625</v>
      </c>
      <c r="BI451" s="529">
        <v>-1891662.3672202625</v>
      </c>
      <c r="BJ451" s="529">
        <v>-1891662.3672202639</v>
      </c>
      <c r="BK451" s="529">
        <v>-18273945.661450922</v>
      </c>
      <c r="BL451" s="42" t="s">
        <v>7188</v>
      </c>
      <c r="BM451" s="350" t="s">
        <v>7505</v>
      </c>
      <c r="BS451" s="42"/>
      <c r="BT451" s="42"/>
      <c r="BU451" s="42"/>
      <c r="BV451" s="42"/>
      <c r="BW451" s="42"/>
      <c r="BX451" s="42"/>
      <c r="BY451" s="42"/>
      <c r="BZ451" s="42"/>
      <c r="CA451" s="42"/>
      <c r="CB451" s="42"/>
      <c r="CC451" s="42"/>
      <c r="CD451" s="42"/>
      <c r="CE451" s="42"/>
      <c r="CF451" s="42"/>
    </row>
    <row r="452" spans="1:84" ht="50.5" thickBot="1">
      <c r="A452" s="411" t="s">
        <v>6424</v>
      </c>
      <c r="B452" s="42" t="s">
        <v>15</v>
      </c>
      <c r="C452" s="42"/>
      <c r="D452" s="42"/>
      <c r="E452" s="42"/>
      <c r="F452" s="511" t="s">
        <v>6538</v>
      </c>
      <c r="G452" s="412" t="s">
        <v>6539</v>
      </c>
      <c r="H452" s="28" t="s">
        <v>1934</v>
      </c>
      <c r="I452" s="412" t="s">
        <v>6428</v>
      </c>
      <c r="J452" s="106" t="s">
        <v>2277</v>
      </c>
      <c r="K452" s="28" t="s">
        <v>6465</v>
      </c>
      <c r="L452" s="387"/>
      <c r="M452" s="387"/>
      <c r="N452" s="387"/>
      <c r="O452" s="464"/>
      <c r="P452" s="464"/>
      <c r="Q452" s="464">
        <v>0.1</v>
      </c>
      <c r="R452" s="42">
        <v>2043</v>
      </c>
      <c r="S452" s="465">
        <v>60300000</v>
      </c>
      <c r="T452" s="465">
        <v>60300000</v>
      </c>
      <c r="U452" s="465">
        <v>60300000</v>
      </c>
      <c r="V452" s="465">
        <v>60000934.769355796</v>
      </c>
      <c r="W452" s="465">
        <v>72000934.769355774</v>
      </c>
      <c r="X452" s="465">
        <v>72000934.769355774</v>
      </c>
      <c r="Y452" s="465">
        <v>68000934.769355834</v>
      </c>
      <c r="Z452" s="465">
        <v>68000934.769355834</v>
      </c>
      <c r="AA452" s="465">
        <v>68000934.769355834</v>
      </c>
      <c r="AB452" s="465">
        <v>68000934.769355893</v>
      </c>
      <c r="AC452" s="296">
        <v>656906543.38549078</v>
      </c>
      <c r="AD452" s="110"/>
      <c r="AF452" s="42" t="s">
        <v>576</v>
      </c>
      <c r="AG452" s="110">
        <v>0</v>
      </c>
      <c r="AH452" s="110">
        <v>656906543.38549078</v>
      </c>
      <c r="AI452" s="42" t="s">
        <v>765</v>
      </c>
      <c r="AJ452" s="112">
        <v>0.45454545454545453</v>
      </c>
      <c r="AK452" s="112">
        <v>0.54545454545454541</v>
      </c>
      <c r="AL452" s="529">
        <v>591215889.04694176</v>
      </c>
      <c r="AM452" s="529">
        <v>2740909.0909090908</v>
      </c>
      <c r="AN452" s="529">
        <v>2740909.0909090908</v>
      </c>
      <c r="AO452" s="529">
        <v>2740909.0909090908</v>
      </c>
      <c r="AP452" s="529">
        <v>2727315.2167889001</v>
      </c>
      <c r="AQ452" s="529">
        <v>3272769.7622434441</v>
      </c>
      <c r="AR452" s="529">
        <v>3272769.7622434441</v>
      </c>
      <c r="AS452" s="529">
        <v>3090951.5804252652</v>
      </c>
      <c r="AT452" s="529">
        <v>3090951.5804252652</v>
      </c>
      <c r="AU452" s="529">
        <v>3090951.5804252652</v>
      </c>
      <c r="AV452" s="529">
        <v>3090951.580425268</v>
      </c>
      <c r="AW452" s="529">
        <v>29859388.335704125</v>
      </c>
      <c r="AX452" s="529">
        <v>0</v>
      </c>
      <c r="AY452" s="116">
        <v>0</v>
      </c>
      <c r="AZ452" s="42"/>
      <c r="BA452" s="529">
        <v>3289090.9090909087</v>
      </c>
      <c r="BB452" s="529">
        <v>3289090.9090909087</v>
      </c>
      <c r="BC452" s="529">
        <v>3289090.9090909087</v>
      </c>
      <c r="BD452" s="529">
        <v>3272778.2601466798</v>
      </c>
      <c r="BE452" s="529">
        <v>3927323.714692133</v>
      </c>
      <c r="BF452" s="529">
        <v>3927323.714692133</v>
      </c>
      <c r="BG452" s="529">
        <v>3709141.8965103184</v>
      </c>
      <c r="BH452" s="529">
        <v>3709141.8965103184</v>
      </c>
      <c r="BI452" s="529">
        <v>3709141.8965103184</v>
      </c>
      <c r="BJ452" s="529">
        <v>3709141.8965103212</v>
      </c>
      <c r="BK452" s="529">
        <v>35831266.002844945</v>
      </c>
      <c r="BL452" s="42" t="s">
        <v>7188</v>
      </c>
      <c r="BM452" s="350" t="s">
        <v>7505</v>
      </c>
      <c r="BS452" s="42"/>
      <c r="BT452" s="42"/>
      <c r="BU452" s="42"/>
      <c r="BV452" s="42"/>
      <c r="BW452" s="42"/>
      <c r="BX452" s="42"/>
      <c r="BY452" s="42"/>
      <c r="BZ452" s="42"/>
      <c r="CA452" s="42"/>
      <c r="CB452" s="42"/>
      <c r="CC452" s="42"/>
      <c r="CD452" s="42"/>
      <c r="CE452" s="42"/>
      <c r="CF452" s="42"/>
    </row>
    <row r="453" spans="1:84" ht="26.5" thickBot="1">
      <c r="A453" s="411" t="s">
        <v>6424</v>
      </c>
      <c r="B453" s="42" t="s">
        <v>27</v>
      </c>
      <c r="C453" s="42"/>
      <c r="D453" s="42"/>
      <c r="E453" s="42"/>
      <c r="F453" s="518" t="s">
        <v>6451</v>
      </c>
      <c r="G453" s="412" t="s">
        <v>6452</v>
      </c>
      <c r="H453" s="28"/>
      <c r="I453" s="412" t="s">
        <v>6428</v>
      </c>
      <c r="J453" s="106" t="s">
        <v>2277</v>
      </c>
      <c r="K453" s="28" t="s">
        <v>6453</v>
      </c>
      <c r="L453" s="452">
        <v>0.23151627363219807</v>
      </c>
      <c r="M453" s="452">
        <v>0.56848372636780198</v>
      </c>
      <c r="N453" s="452">
        <v>0.2</v>
      </c>
      <c r="O453" s="464">
        <v>0.23151627363219812</v>
      </c>
      <c r="P453" s="464">
        <v>0.23151627363219812</v>
      </c>
      <c r="Q453" s="464">
        <v>0.23151627363219812</v>
      </c>
      <c r="R453" s="42">
        <v>2043</v>
      </c>
      <c r="S453" s="417">
        <v>0</v>
      </c>
      <c r="T453" s="417">
        <v>0</v>
      </c>
      <c r="U453" s="417">
        <v>0</v>
      </c>
      <c r="V453" s="417">
        <v>0</v>
      </c>
      <c r="W453" s="417">
        <v>0</v>
      </c>
      <c r="X453" s="417">
        <v>0</v>
      </c>
      <c r="Y453" s="417">
        <v>0</v>
      </c>
      <c r="Z453" s="417">
        <v>0</v>
      </c>
      <c r="AA453" s="417">
        <v>1200000</v>
      </c>
      <c r="AB453" s="417">
        <v>0</v>
      </c>
      <c r="AC453" s="296">
        <v>1200000</v>
      </c>
      <c r="AD453" s="110"/>
      <c r="AF453" s="42" t="s">
        <v>624</v>
      </c>
      <c r="AG453" s="110">
        <v>0</v>
      </c>
      <c r="AH453" s="110">
        <v>1200000</v>
      </c>
      <c r="AI453" s="42" t="s">
        <v>764</v>
      </c>
      <c r="AJ453" s="112">
        <v>0.45454545454545453</v>
      </c>
      <c r="AK453" s="112">
        <v>0.54545454545454541</v>
      </c>
      <c r="AL453" s="529">
        <v>922180.4716413623</v>
      </c>
      <c r="AM453" s="529">
        <v>0</v>
      </c>
      <c r="AN453" s="529">
        <v>0</v>
      </c>
      <c r="AO453" s="529">
        <v>0</v>
      </c>
      <c r="AP453" s="529">
        <v>0</v>
      </c>
      <c r="AQ453" s="529">
        <v>0</v>
      </c>
      <c r="AR453" s="529">
        <v>0</v>
      </c>
      <c r="AS453" s="529">
        <v>0</v>
      </c>
      <c r="AT453" s="529">
        <v>0</v>
      </c>
      <c r="AU453" s="529">
        <v>126281.6037993808</v>
      </c>
      <c r="AV453" s="529">
        <v>0</v>
      </c>
      <c r="AW453" s="529">
        <v>126281.6037993808</v>
      </c>
      <c r="AX453" s="529">
        <v>0</v>
      </c>
      <c r="AY453" s="116">
        <v>0</v>
      </c>
      <c r="AZ453" s="42"/>
      <c r="BA453" s="529">
        <v>0</v>
      </c>
      <c r="BB453" s="529">
        <v>0</v>
      </c>
      <c r="BC453" s="529">
        <v>0</v>
      </c>
      <c r="BD453" s="529">
        <v>0</v>
      </c>
      <c r="BE453" s="529">
        <v>0</v>
      </c>
      <c r="BF453" s="529">
        <v>0</v>
      </c>
      <c r="BG453" s="529">
        <v>0</v>
      </c>
      <c r="BH453" s="529">
        <v>0</v>
      </c>
      <c r="BI453" s="529">
        <v>151537.92455925696</v>
      </c>
      <c r="BJ453" s="529">
        <v>0</v>
      </c>
      <c r="BK453" s="529">
        <v>151537.92455925696</v>
      </c>
      <c r="BL453" s="42" t="s">
        <v>7188</v>
      </c>
      <c r="BM453" s="350" t="s">
        <v>7441</v>
      </c>
      <c r="BS453" s="42"/>
      <c r="BT453" s="42"/>
      <c r="BU453" s="42"/>
      <c r="BV453" s="42"/>
      <c r="BW453" s="42"/>
      <c r="BX453" s="42"/>
      <c r="BY453" s="42"/>
      <c r="BZ453" s="42"/>
      <c r="CA453" s="42"/>
      <c r="CB453" s="42"/>
      <c r="CC453" s="42"/>
      <c r="CD453" s="42"/>
      <c r="CE453" s="42"/>
      <c r="CF453" s="42"/>
    </row>
    <row r="454" spans="1:84" ht="26">
      <c r="A454" s="411" t="s">
        <v>6424</v>
      </c>
      <c r="B454" s="42" t="s">
        <v>27</v>
      </c>
      <c r="C454" s="424"/>
      <c r="D454" s="424"/>
      <c r="E454" s="424"/>
      <c r="F454" s="513" t="s">
        <v>6451</v>
      </c>
      <c r="G454" s="412" t="s">
        <v>6452</v>
      </c>
      <c r="H454" s="28"/>
      <c r="I454" s="413" t="s">
        <v>6428</v>
      </c>
      <c r="J454" s="106" t="s">
        <v>2277</v>
      </c>
      <c r="K454" s="28" t="s">
        <v>6453</v>
      </c>
      <c r="L454" s="452">
        <v>0.23151627363219807</v>
      </c>
      <c r="M454" s="452">
        <v>0.56848372636780198</v>
      </c>
      <c r="N454" s="452">
        <v>0.2</v>
      </c>
      <c r="O454" s="463">
        <v>0.23151627363219812</v>
      </c>
      <c r="P454" s="463">
        <v>0.23151627363219812</v>
      </c>
      <c r="Q454" s="464">
        <v>0.23151627363219812</v>
      </c>
      <c r="R454" s="42">
        <v>2043</v>
      </c>
      <c r="S454" s="417">
        <v>0</v>
      </c>
      <c r="T454" s="417">
        <v>0</v>
      </c>
      <c r="U454" s="417">
        <v>0</v>
      </c>
      <c r="V454" s="417">
        <v>0</v>
      </c>
      <c r="W454" s="417">
        <v>0</v>
      </c>
      <c r="X454" s="417">
        <v>0</v>
      </c>
      <c r="Y454" s="417">
        <v>0</v>
      </c>
      <c r="Z454" s="417">
        <v>0</v>
      </c>
      <c r="AA454" s="417">
        <v>-612000</v>
      </c>
      <c r="AB454" s="417">
        <v>0</v>
      </c>
      <c r="AC454" s="296">
        <v>-612000</v>
      </c>
      <c r="AD454" s="110"/>
      <c r="AF454" s="42" t="s">
        <v>624</v>
      </c>
      <c r="AG454" s="110">
        <v>0</v>
      </c>
      <c r="AH454" s="110">
        <v>-612000</v>
      </c>
      <c r="AI454" s="42" t="s">
        <v>764</v>
      </c>
      <c r="AJ454" s="112">
        <v>0.45454545454545453</v>
      </c>
      <c r="AK454" s="112">
        <v>0.54545454545454541</v>
      </c>
      <c r="AL454" s="529">
        <v>-470312.04053709476</v>
      </c>
      <c r="AM454" s="529">
        <v>0</v>
      </c>
      <c r="AN454" s="529">
        <v>0</v>
      </c>
      <c r="AO454" s="529">
        <v>0</v>
      </c>
      <c r="AP454" s="529">
        <v>0</v>
      </c>
      <c r="AQ454" s="529">
        <v>0</v>
      </c>
      <c r="AR454" s="529">
        <v>0</v>
      </c>
      <c r="AS454" s="529">
        <v>0</v>
      </c>
      <c r="AT454" s="529">
        <v>0</v>
      </c>
      <c r="AU454" s="529">
        <v>-64403.617937684197</v>
      </c>
      <c r="AV454" s="529">
        <v>0</v>
      </c>
      <c r="AW454" s="529">
        <v>-64403.617937684197</v>
      </c>
      <c r="AX454" s="529">
        <v>0</v>
      </c>
      <c r="AY454" s="116">
        <v>0</v>
      </c>
      <c r="AZ454" s="42"/>
      <c r="BA454" s="529">
        <v>0</v>
      </c>
      <c r="BB454" s="529">
        <v>0</v>
      </c>
      <c r="BC454" s="529">
        <v>0</v>
      </c>
      <c r="BD454" s="529">
        <v>0</v>
      </c>
      <c r="BE454" s="529">
        <v>0</v>
      </c>
      <c r="BF454" s="529">
        <v>0</v>
      </c>
      <c r="BG454" s="529">
        <v>0</v>
      </c>
      <c r="BH454" s="529">
        <v>0</v>
      </c>
      <c r="BI454" s="529">
        <v>-77284.34152522104</v>
      </c>
      <c r="BJ454" s="529">
        <v>0</v>
      </c>
      <c r="BK454" s="529">
        <v>-77284.34152522104</v>
      </c>
      <c r="BL454" s="42" t="s">
        <v>7188</v>
      </c>
      <c r="BM454" s="350" t="s">
        <v>7441</v>
      </c>
      <c r="BS454" s="42"/>
      <c r="BT454" s="42"/>
      <c r="BU454" s="42"/>
      <c r="BV454" s="42"/>
      <c r="BW454" s="42"/>
      <c r="BX454" s="42"/>
      <c r="BY454" s="42"/>
      <c r="BZ454" s="42"/>
      <c r="CA454" s="42"/>
      <c r="CB454" s="42"/>
      <c r="CC454" s="42"/>
      <c r="CD454" s="42"/>
      <c r="CE454" s="42"/>
      <c r="CF454" s="42"/>
    </row>
    <row r="455" spans="1:84" ht="26">
      <c r="A455" s="411" t="s">
        <v>6424</v>
      </c>
      <c r="B455" s="42" t="s">
        <v>15</v>
      </c>
      <c r="C455" s="42"/>
      <c r="D455" s="42"/>
      <c r="E455" s="42"/>
      <c r="F455" s="513" t="s">
        <v>6451</v>
      </c>
      <c r="G455" s="412" t="s">
        <v>6452</v>
      </c>
      <c r="H455" s="28"/>
      <c r="I455" s="412" t="s">
        <v>6428</v>
      </c>
      <c r="J455" s="106" t="s">
        <v>2277</v>
      </c>
      <c r="K455" s="28" t="s">
        <v>6454</v>
      </c>
      <c r="L455" s="452">
        <v>0.23151627363219807</v>
      </c>
      <c r="M455" s="452">
        <v>0.56848372636780198</v>
      </c>
      <c r="N455" s="452">
        <v>0.2</v>
      </c>
      <c r="O455" s="464">
        <v>0.23151627363219812</v>
      </c>
      <c r="P455" s="464">
        <v>0.23151627363219812</v>
      </c>
      <c r="Q455" s="464">
        <v>0.23151627363219812</v>
      </c>
      <c r="R455" s="42">
        <v>2043</v>
      </c>
      <c r="S455" s="417">
        <v>0</v>
      </c>
      <c r="T455" s="417">
        <v>0</v>
      </c>
      <c r="U455" s="417">
        <v>0</v>
      </c>
      <c r="V455" s="417">
        <v>0</v>
      </c>
      <c r="W455" s="417">
        <v>0</v>
      </c>
      <c r="X455" s="417">
        <v>0</v>
      </c>
      <c r="Y455" s="417">
        <v>0</v>
      </c>
      <c r="Z455" s="417">
        <v>0</v>
      </c>
      <c r="AA455" s="417">
        <v>1800000</v>
      </c>
      <c r="AB455" s="417">
        <v>0</v>
      </c>
      <c r="AC455" s="296">
        <v>1800000</v>
      </c>
      <c r="AD455" s="110"/>
      <c r="AF455" s="42" t="s">
        <v>592</v>
      </c>
      <c r="AG455" s="110">
        <v>0</v>
      </c>
      <c r="AH455" s="110">
        <v>1800000</v>
      </c>
      <c r="AI455" s="42" t="s">
        <v>764</v>
      </c>
      <c r="AJ455" s="112">
        <v>0.45454545454545453</v>
      </c>
      <c r="AK455" s="112">
        <v>0.54545454545454541</v>
      </c>
      <c r="AL455" s="529">
        <v>1383270.7074620435</v>
      </c>
      <c r="AM455" s="529">
        <v>0</v>
      </c>
      <c r="AN455" s="529">
        <v>0</v>
      </c>
      <c r="AO455" s="529">
        <v>0</v>
      </c>
      <c r="AP455" s="529">
        <v>0</v>
      </c>
      <c r="AQ455" s="529">
        <v>0</v>
      </c>
      <c r="AR455" s="529">
        <v>0</v>
      </c>
      <c r="AS455" s="529">
        <v>0</v>
      </c>
      <c r="AT455" s="529">
        <v>0</v>
      </c>
      <c r="AU455" s="529">
        <v>189422.40569907118</v>
      </c>
      <c r="AV455" s="529">
        <v>0</v>
      </c>
      <c r="AW455" s="529">
        <v>189422.40569907118</v>
      </c>
      <c r="AX455" s="529">
        <v>0</v>
      </c>
      <c r="AY455" s="116">
        <v>0</v>
      </c>
      <c r="AZ455" s="42"/>
      <c r="BA455" s="529">
        <v>0</v>
      </c>
      <c r="BB455" s="529">
        <v>0</v>
      </c>
      <c r="BC455" s="529">
        <v>0</v>
      </c>
      <c r="BD455" s="529">
        <v>0</v>
      </c>
      <c r="BE455" s="529">
        <v>0</v>
      </c>
      <c r="BF455" s="529">
        <v>0</v>
      </c>
      <c r="BG455" s="529">
        <v>0</v>
      </c>
      <c r="BH455" s="529">
        <v>0</v>
      </c>
      <c r="BI455" s="529">
        <v>227306.8868388854</v>
      </c>
      <c r="BJ455" s="529">
        <v>0</v>
      </c>
      <c r="BK455" s="529">
        <v>227306.8868388854</v>
      </c>
      <c r="BL455" s="42" t="s">
        <v>7188</v>
      </c>
      <c r="BM455" s="350" t="s">
        <v>7442</v>
      </c>
      <c r="BS455" s="42"/>
      <c r="BT455" s="42"/>
      <c r="BU455" s="42"/>
      <c r="BV455" s="42"/>
      <c r="BW455" s="42"/>
      <c r="BX455" s="42"/>
      <c r="BY455" s="42"/>
      <c r="BZ455" s="42"/>
      <c r="CA455" s="42"/>
      <c r="CB455" s="42"/>
      <c r="CC455" s="42"/>
      <c r="CD455" s="42"/>
      <c r="CE455" s="42"/>
      <c r="CF455" s="42"/>
    </row>
    <row r="456" spans="1:84" ht="26">
      <c r="A456" s="411" t="s">
        <v>6424</v>
      </c>
      <c r="B456" s="424" t="s">
        <v>15</v>
      </c>
      <c r="C456" s="424"/>
      <c r="D456" s="424"/>
      <c r="E456" s="424"/>
      <c r="F456" s="514" t="s">
        <v>6451</v>
      </c>
      <c r="G456" s="28" t="s">
        <v>6452</v>
      </c>
      <c r="H456" s="28"/>
      <c r="I456" s="413" t="s">
        <v>6428</v>
      </c>
      <c r="J456" s="106" t="s">
        <v>2277</v>
      </c>
      <c r="K456" s="28" t="s">
        <v>6454</v>
      </c>
      <c r="L456" s="452">
        <v>0.23151627363219807</v>
      </c>
      <c r="M456" s="452">
        <v>0.56848372636780198</v>
      </c>
      <c r="N456" s="452">
        <v>0.2</v>
      </c>
      <c r="O456" s="463">
        <v>0.23151627363219812</v>
      </c>
      <c r="P456" s="463">
        <v>0.23151627363219812</v>
      </c>
      <c r="Q456" s="464">
        <v>0.23151627363219812</v>
      </c>
      <c r="R456" s="42">
        <v>2043</v>
      </c>
      <c r="S456" s="417">
        <v>0</v>
      </c>
      <c r="T456" s="417">
        <v>0</v>
      </c>
      <c r="U456" s="417">
        <v>0</v>
      </c>
      <c r="V456" s="417">
        <v>0</v>
      </c>
      <c r="W456" s="417">
        <v>0</v>
      </c>
      <c r="X456" s="417">
        <v>0</v>
      </c>
      <c r="Y456" s="417">
        <v>0</v>
      </c>
      <c r="Z456" s="417">
        <v>0</v>
      </c>
      <c r="AA456" s="417">
        <v>-918000</v>
      </c>
      <c r="AB456" s="417">
        <v>0</v>
      </c>
      <c r="AC456" s="296">
        <v>-918000</v>
      </c>
      <c r="AD456" s="110"/>
      <c r="AF456" s="42" t="s">
        <v>592</v>
      </c>
      <c r="AG456" s="110">
        <v>0</v>
      </c>
      <c r="AH456" s="110">
        <v>-918000</v>
      </c>
      <c r="AI456" s="42" t="s">
        <v>764</v>
      </c>
      <c r="AJ456" s="112">
        <v>0.45454545454545453</v>
      </c>
      <c r="AK456" s="112">
        <v>0.54545454545454541</v>
      </c>
      <c r="AL456" s="529">
        <v>-705468.06080564216</v>
      </c>
      <c r="AM456" s="529">
        <v>0</v>
      </c>
      <c r="AN456" s="529">
        <v>0</v>
      </c>
      <c r="AO456" s="529">
        <v>0</v>
      </c>
      <c r="AP456" s="529">
        <v>0</v>
      </c>
      <c r="AQ456" s="529">
        <v>0</v>
      </c>
      <c r="AR456" s="529">
        <v>0</v>
      </c>
      <c r="AS456" s="529">
        <v>0</v>
      </c>
      <c r="AT456" s="529">
        <v>0</v>
      </c>
      <c r="AU456" s="529">
        <v>-96605.426906526307</v>
      </c>
      <c r="AV456" s="529">
        <v>0</v>
      </c>
      <c r="AW456" s="529">
        <v>-96605.426906526307</v>
      </c>
      <c r="AX456" s="529">
        <v>0</v>
      </c>
      <c r="AY456" s="116">
        <v>0</v>
      </c>
      <c r="AZ456" s="42"/>
      <c r="BA456" s="529">
        <v>0</v>
      </c>
      <c r="BB456" s="529">
        <v>0</v>
      </c>
      <c r="BC456" s="529">
        <v>0</v>
      </c>
      <c r="BD456" s="529">
        <v>0</v>
      </c>
      <c r="BE456" s="529">
        <v>0</v>
      </c>
      <c r="BF456" s="529">
        <v>0</v>
      </c>
      <c r="BG456" s="529">
        <v>0</v>
      </c>
      <c r="BH456" s="529">
        <v>0</v>
      </c>
      <c r="BI456" s="529">
        <v>-115926.51228783156</v>
      </c>
      <c r="BJ456" s="529">
        <v>0</v>
      </c>
      <c r="BK456" s="529">
        <v>-115926.51228783156</v>
      </c>
      <c r="BL456" s="42" t="s">
        <v>7188</v>
      </c>
      <c r="BM456" s="350" t="s">
        <v>7442</v>
      </c>
      <c r="BS456" s="42"/>
      <c r="BT456" s="42"/>
      <c r="BU456" s="42"/>
      <c r="BV456" s="42"/>
      <c r="BW456" s="42"/>
      <c r="BX456" s="42"/>
      <c r="BY456" s="42"/>
      <c r="BZ456" s="42"/>
      <c r="CA456" s="42"/>
      <c r="CB456" s="42"/>
      <c r="CC456" s="42"/>
      <c r="CD456" s="42"/>
      <c r="CE456" s="42"/>
      <c r="CF456" s="42"/>
    </row>
    <row r="457" spans="1:84" ht="26">
      <c r="A457" s="411" t="s">
        <v>6424</v>
      </c>
      <c r="B457" s="424" t="s">
        <v>15</v>
      </c>
      <c r="C457" s="424"/>
      <c r="D457" s="424"/>
      <c r="E457" s="424"/>
      <c r="F457" s="497" t="s">
        <v>6540</v>
      </c>
      <c r="G457" s="467" t="s">
        <v>6541</v>
      </c>
      <c r="H457" s="28">
        <v>0</v>
      </c>
      <c r="I457" s="413" t="s">
        <v>6428</v>
      </c>
      <c r="J457" s="106" t="s">
        <v>2277</v>
      </c>
      <c r="K457" s="28" t="s">
        <v>6475</v>
      </c>
      <c r="L457" s="387"/>
      <c r="M457" s="387"/>
      <c r="N457" s="387"/>
      <c r="O457" s="463">
        <v>0</v>
      </c>
      <c r="P457" s="463">
        <v>0</v>
      </c>
      <c r="Q457" s="464">
        <v>0.16</v>
      </c>
      <c r="R457" s="42">
        <v>2043</v>
      </c>
      <c r="S457" s="465">
        <v>0</v>
      </c>
      <c r="T457" s="465">
        <v>0</v>
      </c>
      <c r="U457" s="465">
        <v>0</v>
      </c>
      <c r="V457" s="465">
        <v>0</v>
      </c>
      <c r="W457" s="465">
        <v>-1288797.6861040443</v>
      </c>
      <c r="X457" s="465">
        <v>-4601007.7393914377</v>
      </c>
      <c r="Y457" s="465">
        <v>-6033893.0068019135</v>
      </c>
      <c r="Z457" s="465">
        <v>0</v>
      </c>
      <c r="AA457" s="465">
        <v>0</v>
      </c>
      <c r="AB457" s="465">
        <v>0</v>
      </c>
      <c r="AC457" s="296">
        <v>-11923698.432297396</v>
      </c>
      <c r="AD457" s="110"/>
      <c r="AF457" s="42" t="s">
        <v>580</v>
      </c>
      <c r="AG457" s="110">
        <v>0</v>
      </c>
      <c r="AH457" s="110">
        <v>-11923698.432297396</v>
      </c>
      <c r="AI457" s="42" t="s">
        <v>765</v>
      </c>
      <c r="AJ457" s="112">
        <v>0.45454545454545453</v>
      </c>
      <c r="AK457" s="112">
        <v>0.54545454545454541</v>
      </c>
      <c r="AL457" s="529">
        <v>-10015906.683129812</v>
      </c>
      <c r="AM457" s="529">
        <v>0</v>
      </c>
      <c r="AN457" s="529">
        <v>0</v>
      </c>
      <c r="AO457" s="529">
        <v>0</v>
      </c>
      <c r="AP457" s="529">
        <v>0</v>
      </c>
      <c r="AQ457" s="529">
        <v>-93730.74080756685</v>
      </c>
      <c r="AR457" s="529">
        <v>-334618.74468301365</v>
      </c>
      <c r="AS457" s="529">
        <v>-438828.58231286646</v>
      </c>
      <c r="AT457" s="529">
        <v>0</v>
      </c>
      <c r="AU457" s="529">
        <v>0</v>
      </c>
      <c r="AV457" s="529">
        <v>0</v>
      </c>
      <c r="AW457" s="529">
        <v>-867178.0678034469</v>
      </c>
      <c r="AX457" s="529">
        <v>0</v>
      </c>
      <c r="AY457" s="116">
        <v>0</v>
      </c>
      <c r="AZ457" s="42"/>
      <c r="BA457" s="529">
        <v>0</v>
      </c>
      <c r="BB457" s="529">
        <v>0</v>
      </c>
      <c r="BC457" s="529">
        <v>0</v>
      </c>
      <c r="BD457" s="529">
        <v>0</v>
      </c>
      <c r="BE457" s="529">
        <v>-112476.88896908022</v>
      </c>
      <c r="BF457" s="529">
        <v>-401542.49361961632</v>
      </c>
      <c r="BG457" s="529">
        <v>-526594.29877543973</v>
      </c>
      <c r="BH457" s="529">
        <v>0</v>
      </c>
      <c r="BI457" s="529">
        <v>0</v>
      </c>
      <c r="BJ457" s="529">
        <v>0</v>
      </c>
      <c r="BK457" s="529">
        <v>-1040613.6813641363</v>
      </c>
      <c r="BL457" s="42" t="s">
        <v>7188</v>
      </c>
      <c r="BM457" s="350" t="s">
        <v>7506</v>
      </c>
      <c r="BS457" s="42"/>
      <c r="BT457" s="42"/>
      <c r="BU457" s="42"/>
      <c r="BV457" s="42"/>
      <c r="BW457" s="42"/>
      <c r="BX457" s="42"/>
      <c r="BY457" s="42"/>
      <c r="BZ457" s="42"/>
      <c r="CA457" s="42"/>
      <c r="CB457" s="42"/>
      <c r="CC457" s="42"/>
      <c r="CD457" s="42"/>
      <c r="CE457" s="42"/>
      <c r="CF457" s="42"/>
    </row>
    <row r="458" spans="1:84" ht="26">
      <c r="A458" s="411" t="s">
        <v>6424</v>
      </c>
      <c r="B458" s="42" t="s">
        <v>15</v>
      </c>
      <c r="C458" s="42"/>
      <c r="D458" s="42"/>
      <c r="E458" s="42"/>
      <c r="F458" s="497" t="s">
        <v>6540</v>
      </c>
      <c r="G458" s="467" t="s">
        <v>6541</v>
      </c>
      <c r="H458" s="28">
        <v>0</v>
      </c>
      <c r="I458" s="412" t="s">
        <v>6428</v>
      </c>
      <c r="J458" s="106" t="s">
        <v>2277</v>
      </c>
      <c r="K458" s="28" t="s">
        <v>6475</v>
      </c>
      <c r="L458" s="387"/>
      <c r="M458" s="387"/>
      <c r="N458" s="387"/>
      <c r="O458" s="464"/>
      <c r="P458" s="464"/>
      <c r="Q458" s="464">
        <v>0.16</v>
      </c>
      <c r="R458" s="42">
        <v>2043</v>
      </c>
      <c r="S458" s="465">
        <v>0</v>
      </c>
      <c r="T458" s="465">
        <v>0</v>
      </c>
      <c r="U458" s="465">
        <v>0</v>
      </c>
      <c r="V458" s="465">
        <v>0</v>
      </c>
      <c r="W458" s="465">
        <v>2527054.286478518</v>
      </c>
      <c r="X458" s="465">
        <v>9021583.8027283084</v>
      </c>
      <c r="Y458" s="465">
        <v>11831162.758435125</v>
      </c>
      <c r="Z458" s="465">
        <v>0</v>
      </c>
      <c r="AA458" s="465">
        <v>0</v>
      </c>
      <c r="AB458" s="465">
        <v>0</v>
      </c>
      <c r="AC458" s="296">
        <v>23379800.847641952</v>
      </c>
      <c r="AD458" s="110"/>
      <c r="AF458" s="42" t="s">
        <v>580</v>
      </c>
      <c r="AG458" s="110">
        <v>0</v>
      </c>
      <c r="AH458" s="110">
        <v>23379800.847641952</v>
      </c>
      <c r="AI458" s="42" t="s">
        <v>765</v>
      </c>
      <c r="AJ458" s="112">
        <v>0.45454545454545453</v>
      </c>
      <c r="AK458" s="112">
        <v>0.54545454545454541</v>
      </c>
      <c r="AL458" s="529">
        <v>19639032.712019239</v>
      </c>
      <c r="AM458" s="529">
        <v>0</v>
      </c>
      <c r="AN458" s="529">
        <v>0</v>
      </c>
      <c r="AO458" s="529">
        <v>0</v>
      </c>
      <c r="AP458" s="529">
        <v>0</v>
      </c>
      <c r="AQ458" s="529">
        <v>183785.76628934676</v>
      </c>
      <c r="AR458" s="529">
        <v>656115.18565296789</v>
      </c>
      <c r="AS458" s="529">
        <v>860448.20061346353</v>
      </c>
      <c r="AT458" s="529">
        <v>0</v>
      </c>
      <c r="AU458" s="529">
        <v>0</v>
      </c>
      <c r="AV458" s="529">
        <v>0</v>
      </c>
      <c r="AW458" s="529">
        <v>1700349.1525557782</v>
      </c>
      <c r="AX458" s="529">
        <v>0</v>
      </c>
      <c r="AY458" s="116">
        <v>0</v>
      </c>
      <c r="AZ458" s="42"/>
      <c r="BA458" s="529">
        <v>0</v>
      </c>
      <c r="BB458" s="529">
        <v>0</v>
      </c>
      <c r="BC458" s="529">
        <v>0</v>
      </c>
      <c r="BD458" s="529">
        <v>0</v>
      </c>
      <c r="BE458" s="529">
        <v>220542.91954721609</v>
      </c>
      <c r="BF458" s="529">
        <v>787338.22278356145</v>
      </c>
      <c r="BG458" s="529">
        <v>1032537.8407361562</v>
      </c>
      <c r="BH458" s="529">
        <v>0</v>
      </c>
      <c r="BI458" s="529">
        <v>0</v>
      </c>
      <c r="BJ458" s="529">
        <v>0</v>
      </c>
      <c r="BK458" s="529">
        <v>2040418.9830669337</v>
      </c>
      <c r="BL458" s="42" t="s">
        <v>7188</v>
      </c>
      <c r="BM458" s="350" t="s">
        <v>7506</v>
      </c>
      <c r="BS458" s="42"/>
      <c r="BT458" s="42"/>
      <c r="BU458" s="42"/>
      <c r="BV458" s="42"/>
      <c r="BW458" s="42"/>
      <c r="BX458" s="42"/>
      <c r="BY458" s="42"/>
      <c r="BZ458" s="42"/>
      <c r="CA458" s="42"/>
      <c r="CB458" s="42"/>
      <c r="CC458" s="42"/>
      <c r="CD458" s="42"/>
      <c r="CE458" s="42"/>
      <c r="CF458" s="42"/>
    </row>
    <row r="459" spans="1:84" ht="26">
      <c r="A459" s="411" t="s">
        <v>6424</v>
      </c>
      <c r="B459" s="42" t="s">
        <v>15</v>
      </c>
      <c r="C459" s="42"/>
      <c r="D459" s="42"/>
      <c r="E459" s="42"/>
      <c r="F459" s="512" t="s">
        <v>6451</v>
      </c>
      <c r="G459" s="412" t="s">
        <v>6452</v>
      </c>
      <c r="H459" s="28"/>
      <c r="I459" s="412" t="s">
        <v>6428</v>
      </c>
      <c r="J459" s="106" t="s">
        <v>2277</v>
      </c>
      <c r="K459" s="28" t="s">
        <v>6454</v>
      </c>
      <c r="L459" s="387">
        <v>0.26045580783622285</v>
      </c>
      <c r="M459" s="387">
        <v>0.63954419216377711</v>
      </c>
      <c r="N459" s="387">
        <v>0.1</v>
      </c>
      <c r="O459" s="464">
        <v>0.26045580783622291</v>
      </c>
      <c r="P459" s="464">
        <v>0.9</v>
      </c>
      <c r="Q459" s="464">
        <v>0.63022790391811145</v>
      </c>
      <c r="R459" s="42">
        <v>2043</v>
      </c>
      <c r="S459" s="465">
        <v>0</v>
      </c>
      <c r="T459" s="465">
        <v>1000000</v>
      </c>
      <c r="U459" s="465">
        <v>0</v>
      </c>
      <c r="V459" s="465">
        <v>0</v>
      </c>
      <c r="W459" s="465">
        <v>0</v>
      </c>
      <c r="X459" s="465">
        <v>0</v>
      </c>
      <c r="Y459" s="465">
        <v>0</v>
      </c>
      <c r="Z459" s="465">
        <v>0</v>
      </c>
      <c r="AA459" s="465">
        <v>0</v>
      </c>
      <c r="AB459" s="465">
        <v>0</v>
      </c>
      <c r="AC459" s="296">
        <v>1000000</v>
      </c>
      <c r="AD459" s="110"/>
      <c r="AF459" s="42" t="s">
        <v>592</v>
      </c>
      <c r="AG459" s="110">
        <v>0</v>
      </c>
      <c r="AH459" s="110">
        <v>1000000</v>
      </c>
      <c r="AI459" s="42" t="s">
        <v>764</v>
      </c>
      <c r="AJ459" s="112">
        <v>0.45454545454545453</v>
      </c>
      <c r="AK459" s="112">
        <v>0.54545454545454541</v>
      </c>
      <c r="AL459" s="529">
        <v>369772.09608188854</v>
      </c>
      <c r="AM459" s="529">
        <v>0</v>
      </c>
      <c r="AN459" s="529">
        <v>286467.22905368701</v>
      </c>
      <c r="AO459" s="529">
        <v>0</v>
      </c>
      <c r="AP459" s="529">
        <v>0</v>
      </c>
      <c r="AQ459" s="529">
        <v>0</v>
      </c>
      <c r="AR459" s="529">
        <v>0</v>
      </c>
      <c r="AS459" s="529">
        <v>0</v>
      </c>
      <c r="AT459" s="529">
        <v>0</v>
      </c>
      <c r="AU459" s="529">
        <v>0</v>
      </c>
      <c r="AV459" s="529">
        <v>0</v>
      </c>
      <c r="AW459" s="529">
        <v>286467.22905368701</v>
      </c>
      <c r="AX459" s="529">
        <v>0</v>
      </c>
      <c r="AY459" s="116">
        <v>0</v>
      </c>
      <c r="AZ459" s="42"/>
      <c r="BA459" s="529">
        <v>0</v>
      </c>
      <c r="BB459" s="529">
        <v>343760.67486442439</v>
      </c>
      <c r="BC459" s="529">
        <v>0</v>
      </c>
      <c r="BD459" s="529">
        <v>0</v>
      </c>
      <c r="BE459" s="529">
        <v>0</v>
      </c>
      <c r="BF459" s="529">
        <v>0</v>
      </c>
      <c r="BG459" s="529">
        <v>0</v>
      </c>
      <c r="BH459" s="529">
        <v>0</v>
      </c>
      <c r="BI459" s="529">
        <v>0</v>
      </c>
      <c r="BJ459" s="529">
        <v>0</v>
      </c>
      <c r="BK459" s="529">
        <v>343760.67486442439</v>
      </c>
      <c r="BL459" s="42" t="s">
        <v>7188</v>
      </c>
      <c r="BM459" s="350" t="s">
        <v>7507</v>
      </c>
      <c r="BS459" s="42"/>
      <c r="BT459" s="42"/>
      <c r="BU459" s="42"/>
      <c r="BV459" s="42"/>
      <c r="BW459" s="42"/>
      <c r="BX459" s="42"/>
      <c r="BY459" s="42"/>
      <c r="BZ459" s="42"/>
      <c r="CA459" s="42"/>
      <c r="CB459" s="42"/>
      <c r="CC459" s="42"/>
      <c r="CD459" s="42"/>
      <c r="CE459" s="42"/>
      <c r="CF459" s="42"/>
    </row>
    <row r="460" spans="1:84" ht="26">
      <c r="A460" s="411" t="s">
        <v>6424</v>
      </c>
      <c r="B460" s="424" t="s">
        <v>15</v>
      </c>
      <c r="C460" s="424"/>
      <c r="D460" s="424"/>
      <c r="E460" s="424"/>
      <c r="F460" s="513" t="s">
        <v>6451</v>
      </c>
      <c r="G460" s="412" t="s">
        <v>6452</v>
      </c>
      <c r="H460" s="28"/>
      <c r="I460" s="413" t="s">
        <v>6428</v>
      </c>
      <c r="J460" s="106" t="s">
        <v>2277</v>
      </c>
      <c r="K460" s="28" t="s">
        <v>6454</v>
      </c>
      <c r="L460" s="387">
        <v>0.26045580783622285</v>
      </c>
      <c r="M460" s="387">
        <v>0.63954419216377711</v>
      </c>
      <c r="N460" s="387">
        <v>0.1</v>
      </c>
      <c r="O460" s="463">
        <v>0.26045580783622291</v>
      </c>
      <c r="P460" s="463">
        <v>0.9</v>
      </c>
      <c r="Q460" s="464">
        <v>0.63022790391811145</v>
      </c>
      <c r="R460" s="42">
        <v>2043</v>
      </c>
      <c r="S460" s="465">
        <v>0</v>
      </c>
      <c r="T460" s="465">
        <v>-510000</v>
      </c>
      <c r="U460" s="465">
        <v>0</v>
      </c>
      <c r="V460" s="465">
        <v>0</v>
      </c>
      <c r="W460" s="465">
        <v>0</v>
      </c>
      <c r="X460" s="465">
        <v>0</v>
      </c>
      <c r="Y460" s="465">
        <v>0</v>
      </c>
      <c r="Z460" s="465">
        <v>0</v>
      </c>
      <c r="AA460" s="465">
        <v>0</v>
      </c>
      <c r="AB460" s="465">
        <v>0</v>
      </c>
      <c r="AC460" s="296">
        <v>-510000</v>
      </c>
      <c r="AD460" s="110"/>
      <c r="AF460" s="42" t="s">
        <v>592</v>
      </c>
      <c r="AG460" s="110">
        <v>0</v>
      </c>
      <c r="AH460" s="110">
        <v>-510000</v>
      </c>
      <c r="AI460" s="42" t="s">
        <v>764</v>
      </c>
      <c r="AJ460" s="112">
        <v>0.45454545454545453</v>
      </c>
      <c r="AK460" s="112">
        <v>0.54545454545454541</v>
      </c>
      <c r="AL460" s="529">
        <v>-188583.76900176317</v>
      </c>
      <c r="AM460" s="529">
        <v>0</v>
      </c>
      <c r="AN460" s="529">
        <v>-146098.28681738037</v>
      </c>
      <c r="AO460" s="529">
        <v>0</v>
      </c>
      <c r="AP460" s="529">
        <v>0</v>
      </c>
      <c r="AQ460" s="529">
        <v>0</v>
      </c>
      <c r="AR460" s="529">
        <v>0</v>
      </c>
      <c r="AS460" s="529">
        <v>0</v>
      </c>
      <c r="AT460" s="529">
        <v>0</v>
      </c>
      <c r="AU460" s="529">
        <v>0</v>
      </c>
      <c r="AV460" s="529">
        <v>0</v>
      </c>
      <c r="AW460" s="529">
        <v>-146098.28681738037</v>
      </c>
      <c r="AX460" s="529">
        <v>0</v>
      </c>
      <c r="AY460" s="116">
        <v>0</v>
      </c>
      <c r="AZ460" s="42"/>
      <c r="BA460" s="529">
        <v>0</v>
      </c>
      <c r="BB460" s="529">
        <v>-175317.94418085646</v>
      </c>
      <c r="BC460" s="529">
        <v>0</v>
      </c>
      <c r="BD460" s="529">
        <v>0</v>
      </c>
      <c r="BE460" s="529">
        <v>0</v>
      </c>
      <c r="BF460" s="529">
        <v>0</v>
      </c>
      <c r="BG460" s="529">
        <v>0</v>
      </c>
      <c r="BH460" s="529">
        <v>0</v>
      </c>
      <c r="BI460" s="529">
        <v>0</v>
      </c>
      <c r="BJ460" s="529">
        <v>0</v>
      </c>
      <c r="BK460" s="529">
        <v>-175317.94418085646</v>
      </c>
      <c r="BL460" s="42" t="s">
        <v>7188</v>
      </c>
      <c r="BM460" s="350" t="s">
        <v>7507</v>
      </c>
      <c r="BS460" s="42"/>
      <c r="BT460" s="42"/>
      <c r="BU460" s="42"/>
      <c r="BV460" s="42"/>
      <c r="BW460" s="42"/>
      <c r="BX460" s="42"/>
      <c r="BY460" s="42"/>
      <c r="BZ460" s="42"/>
      <c r="CA460" s="42"/>
      <c r="CB460" s="42"/>
      <c r="CC460" s="42"/>
      <c r="CD460" s="42"/>
      <c r="CE460" s="42"/>
      <c r="CF460" s="42"/>
    </row>
    <row r="461" spans="1:84" ht="26">
      <c r="A461" s="411" t="s">
        <v>6424</v>
      </c>
      <c r="B461" s="42" t="s">
        <v>27</v>
      </c>
      <c r="C461" s="42"/>
      <c r="D461" s="42"/>
      <c r="E461" s="42"/>
      <c r="F461" s="517" t="s">
        <v>6451</v>
      </c>
      <c r="G461" s="412" t="s">
        <v>6452</v>
      </c>
      <c r="H461" s="28"/>
      <c r="I461" s="412" t="s">
        <v>6428</v>
      </c>
      <c r="J461" s="106" t="s">
        <v>2277</v>
      </c>
      <c r="K461" s="28" t="s">
        <v>6453</v>
      </c>
      <c r="L461" s="452">
        <v>0.26045580783622285</v>
      </c>
      <c r="M461" s="452">
        <v>0.63954419216377711</v>
      </c>
      <c r="N461" s="452">
        <v>0.1</v>
      </c>
      <c r="O461" s="464">
        <v>0.26045580783622291</v>
      </c>
      <c r="P461" s="464">
        <v>0.9</v>
      </c>
      <c r="Q461" s="464">
        <v>0.63022790391811145</v>
      </c>
      <c r="R461" s="42">
        <v>2043</v>
      </c>
      <c r="S461" s="417">
        <v>0</v>
      </c>
      <c r="T461" s="417">
        <v>0</v>
      </c>
      <c r="U461" s="417">
        <v>1000000</v>
      </c>
      <c r="V461" s="417">
        <v>0</v>
      </c>
      <c r="W461" s="417">
        <v>0</v>
      </c>
      <c r="X461" s="417">
        <v>0</v>
      </c>
      <c r="Y461" s="417">
        <v>0</v>
      </c>
      <c r="Z461" s="417">
        <v>0</v>
      </c>
      <c r="AA461" s="417">
        <v>0</v>
      </c>
      <c r="AB461" s="417">
        <v>0</v>
      </c>
      <c r="AC461" s="296">
        <v>1000000</v>
      </c>
      <c r="AD461" s="110"/>
      <c r="AF461" s="42" t="s">
        <v>624</v>
      </c>
      <c r="AG461" s="110">
        <v>0</v>
      </c>
      <c r="AH461" s="110">
        <v>1000000</v>
      </c>
      <c r="AI461" s="42" t="s">
        <v>764</v>
      </c>
      <c r="AJ461" s="112">
        <v>0.45454545454545453</v>
      </c>
      <c r="AK461" s="112">
        <v>0.54545454545454541</v>
      </c>
      <c r="AL461" s="529">
        <v>369772.09608188854</v>
      </c>
      <c r="AM461" s="529">
        <v>0</v>
      </c>
      <c r="AN461" s="529">
        <v>0</v>
      </c>
      <c r="AO461" s="529">
        <v>286467.22905368701</v>
      </c>
      <c r="AP461" s="529">
        <v>0</v>
      </c>
      <c r="AQ461" s="529">
        <v>0</v>
      </c>
      <c r="AR461" s="529">
        <v>0</v>
      </c>
      <c r="AS461" s="529">
        <v>0</v>
      </c>
      <c r="AT461" s="529">
        <v>0</v>
      </c>
      <c r="AU461" s="529">
        <v>0</v>
      </c>
      <c r="AV461" s="529">
        <v>0</v>
      </c>
      <c r="AW461" s="529">
        <v>286467.22905368701</v>
      </c>
      <c r="AX461" s="529">
        <v>0</v>
      </c>
      <c r="AY461" s="116">
        <v>0</v>
      </c>
      <c r="AZ461" s="42"/>
      <c r="BA461" s="529">
        <v>0</v>
      </c>
      <c r="BB461" s="529">
        <v>0</v>
      </c>
      <c r="BC461" s="529">
        <v>343760.67486442439</v>
      </c>
      <c r="BD461" s="529">
        <v>0</v>
      </c>
      <c r="BE461" s="529">
        <v>0</v>
      </c>
      <c r="BF461" s="529">
        <v>0</v>
      </c>
      <c r="BG461" s="529">
        <v>0</v>
      </c>
      <c r="BH461" s="529">
        <v>0</v>
      </c>
      <c r="BI461" s="529">
        <v>0</v>
      </c>
      <c r="BJ461" s="529">
        <v>0</v>
      </c>
      <c r="BK461" s="529">
        <v>343760.67486442439</v>
      </c>
      <c r="BL461" s="42" t="s">
        <v>7188</v>
      </c>
      <c r="BM461" s="350" t="s">
        <v>7501</v>
      </c>
      <c r="BS461" s="42"/>
      <c r="BT461" s="42"/>
      <c r="BU461" s="42"/>
      <c r="BV461" s="42"/>
      <c r="BW461" s="42"/>
      <c r="BX461" s="42"/>
      <c r="BY461" s="42"/>
      <c r="BZ461" s="42"/>
      <c r="CA461" s="42"/>
      <c r="CB461" s="42"/>
      <c r="CC461" s="42"/>
      <c r="CD461" s="42"/>
      <c r="CE461" s="42"/>
      <c r="CF461" s="42"/>
    </row>
    <row r="462" spans="1:84" ht="26">
      <c r="A462" s="411" t="s">
        <v>6424</v>
      </c>
      <c r="B462" s="42" t="s">
        <v>27</v>
      </c>
      <c r="C462" s="424"/>
      <c r="D462" s="424"/>
      <c r="E462" s="424"/>
      <c r="F462" s="513" t="s">
        <v>6451</v>
      </c>
      <c r="G462" s="412" t="s">
        <v>6452</v>
      </c>
      <c r="H462" s="28"/>
      <c r="I462" s="413" t="s">
        <v>6428</v>
      </c>
      <c r="J462" s="106" t="s">
        <v>2277</v>
      </c>
      <c r="K462" s="28" t="s">
        <v>6453</v>
      </c>
      <c r="L462" s="452">
        <v>0.26045580783622285</v>
      </c>
      <c r="M462" s="452">
        <v>0.63954419216377711</v>
      </c>
      <c r="N462" s="452">
        <v>0.1</v>
      </c>
      <c r="O462" s="463">
        <v>0.26045580783622291</v>
      </c>
      <c r="P462" s="463">
        <v>0.9</v>
      </c>
      <c r="Q462" s="464">
        <v>0.63022790391811145</v>
      </c>
      <c r="R462" s="42">
        <v>2043</v>
      </c>
      <c r="S462" s="417">
        <v>0</v>
      </c>
      <c r="T462" s="417">
        <v>0</v>
      </c>
      <c r="U462" s="417">
        <v>-510000</v>
      </c>
      <c r="V462" s="417">
        <v>0</v>
      </c>
      <c r="W462" s="417">
        <v>0</v>
      </c>
      <c r="X462" s="417">
        <v>0</v>
      </c>
      <c r="Y462" s="417">
        <v>0</v>
      </c>
      <c r="Z462" s="417">
        <v>0</v>
      </c>
      <c r="AA462" s="417">
        <v>0</v>
      </c>
      <c r="AB462" s="417">
        <v>0</v>
      </c>
      <c r="AC462" s="296">
        <v>-510000</v>
      </c>
      <c r="AD462" s="110"/>
      <c r="AF462" s="42" t="s">
        <v>624</v>
      </c>
      <c r="AG462" s="110">
        <v>0</v>
      </c>
      <c r="AH462" s="110">
        <v>-510000</v>
      </c>
      <c r="AI462" s="42" t="s">
        <v>764</v>
      </c>
      <c r="AJ462" s="112">
        <v>0.45454545454545453</v>
      </c>
      <c r="AK462" s="112">
        <v>0.54545454545454541</v>
      </c>
      <c r="AL462" s="529">
        <v>-188583.76900176317</v>
      </c>
      <c r="AM462" s="529">
        <v>0</v>
      </c>
      <c r="AN462" s="529">
        <v>0</v>
      </c>
      <c r="AO462" s="529">
        <v>-146098.28681738037</v>
      </c>
      <c r="AP462" s="529">
        <v>0</v>
      </c>
      <c r="AQ462" s="529">
        <v>0</v>
      </c>
      <c r="AR462" s="529">
        <v>0</v>
      </c>
      <c r="AS462" s="529">
        <v>0</v>
      </c>
      <c r="AT462" s="529">
        <v>0</v>
      </c>
      <c r="AU462" s="529">
        <v>0</v>
      </c>
      <c r="AV462" s="529">
        <v>0</v>
      </c>
      <c r="AW462" s="529">
        <v>-146098.28681738037</v>
      </c>
      <c r="AX462" s="529">
        <v>0</v>
      </c>
      <c r="AY462" s="116">
        <v>0</v>
      </c>
      <c r="AZ462" s="42"/>
      <c r="BA462" s="529">
        <v>0</v>
      </c>
      <c r="BB462" s="529">
        <v>0</v>
      </c>
      <c r="BC462" s="529">
        <v>-175317.94418085646</v>
      </c>
      <c r="BD462" s="529">
        <v>0</v>
      </c>
      <c r="BE462" s="529">
        <v>0</v>
      </c>
      <c r="BF462" s="529">
        <v>0</v>
      </c>
      <c r="BG462" s="529">
        <v>0</v>
      </c>
      <c r="BH462" s="529">
        <v>0</v>
      </c>
      <c r="BI462" s="529">
        <v>0</v>
      </c>
      <c r="BJ462" s="529">
        <v>0</v>
      </c>
      <c r="BK462" s="529">
        <v>-175317.94418085646</v>
      </c>
      <c r="BL462" s="42" t="s">
        <v>7188</v>
      </c>
      <c r="BM462" s="350" t="s">
        <v>7501</v>
      </c>
      <c r="BS462" s="42"/>
      <c r="BT462" s="42"/>
      <c r="BU462" s="42"/>
      <c r="BV462" s="42"/>
      <c r="BW462" s="42"/>
      <c r="BX462" s="42"/>
      <c r="BY462" s="42"/>
      <c r="BZ462" s="42"/>
      <c r="CA462" s="42"/>
      <c r="CB462" s="42"/>
      <c r="CC462" s="42"/>
      <c r="CD462" s="42"/>
      <c r="CE462" s="42"/>
      <c r="CF462" s="42"/>
    </row>
    <row r="463" spans="1:84" ht="26">
      <c r="A463" s="411" t="s">
        <v>6424</v>
      </c>
      <c r="B463" s="42" t="s">
        <v>27</v>
      </c>
      <c r="C463" s="42"/>
      <c r="D463" s="42"/>
      <c r="E463" s="42"/>
      <c r="F463" s="497" t="s">
        <v>6451</v>
      </c>
      <c r="G463" s="28" t="s">
        <v>6452</v>
      </c>
      <c r="H463" s="28"/>
      <c r="I463" s="412" t="s">
        <v>6428</v>
      </c>
      <c r="J463" s="106" t="s">
        <v>2277</v>
      </c>
      <c r="K463" s="28" t="s">
        <v>6453</v>
      </c>
      <c r="L463" s="452">
        <v>0.26045580783622285</v>
      </c>
      <c r="M463" s="452">
        <v>0.63954419216377711</v>
      </c>
      <c r="N463" s="452">
        <v>0.1</v>
      </c>
      <c r="O463" s="464">
        <v>0.26045580783622291</v>
      </c>
      <c r="P463" s="464">
        <v>0.9</v>
      </c>
      <c r="Q463" s="464">
        <v>0.63022790391811145</v>
      </c>
      <c r="R463" s="42">
        <v>2043</v>
      </c>
      <c r="S463" s="417">
        <v>0</v>
      </c>
      <c r="T463" s="417">
        <v>1000000</v>
      </c>
      <c r="U463" s="417">
        <v>0</v>
      </c>
      <c r="V463" s="417">
        <v>0</v>
      </c>
      <c r="W463" s="417">
        <v>0</v>
      </c>
      <c r="X463" s="417">
        <v>0</v>
      </c>
      <c r="Y463" s="417">
        <v>0</v>
      </c>
      <c r="Z463" s="417">
        <v>0</v>
      </c>
      <c r="AA463" s="417">
        <v>0</v>
      </c>
      <c r="AB463" s="417">
        <v>0</v>
      </c>
      <c r="AC463" s="296">
        <v>1000000</v>
      </c>
      <c r="AD463" s="110"/>
      <c r="AF463" s="42" t="s">
        <v>624</v>
      </c>
      <c r="AG463" s="110">
        <v>0</v>
      </c>
      <c r="AH463" s="110">
        <v>1000000</v>
      </c>
      <c r="AI463" s="42" t="s">
        <v>764</v>
      </c>
      <c r="AJ463" s="112">
        <v>0.45454545454545453</v>
      </c>
      <c r="AK463" s="112">
        <v>0.54545454545454541</v>
      </c>
      <c r="AL463" s="529">
        <v>369772.09608188854</v>
      </c>
      <c r="AM463" s="529">
        <v>0</v>
      </c>
      <c r="AN463" s="529">
        <v>286467.22905368701</v>
      </c>
      <c r="AO463" s="529">
        <v>0</v>
      </c>
      <c r="AP463" s="529">
        <v>0</v>
      </c>
      <c r="AQ463" s="529">
        <v>0</v>
      </c>
      <c r="AR463" s="529">
        <v>0</v>
      </c>
      <c r="AS463" s="529">
        <v>0</v>
      </c>
      <c r="AT463" s="529">
        <v>0</v>
      </c>
      <c r="AU463" s="529">
        <v>0</v>
      </c>
      <c r="AV463" s="529">
        <v>0</v>
      </c>
      <c r="AW463" s="529">
        <v>286467.22905368701</v>
      </c>
      <c r="AX463" s="529">
        <v>0</v>
      </c>
      <c r="AY463" s="116">
        <v>0</v>
      </c>
      <c r="AZ463" s="42"/>
      <c r="BA463" s="529">
        <v>0</v>
      </c>
      <c r="BB463" s="529">
        <v>343760.67486442439</v>
      </c>
      <c r="BC463" s="529">
        <v>0</v>
      </c>
      <c r="BD463" s="529">
        <v>0</v>
      </c>
      <c r="BE463" s="529">
        <v>0</v>
      </c>
      <c r="BF463" s="529">
        <v>0</v>
      </c>
      <c r="BG463" s="529">
        <v>0</v>
      </c>
      <c r="BH463" s="529">
        <v>0</v>
      </c>
      <c r="BI463" s="529">
        <v>0</v>
      </c>
      <c r="BJ463" s="529">
        <v>0</v>
      </c>
      <c r="BK463" s="529">
        <v>343760.67486442439</v>
      </c>
      <c r="BL463" s="42" t="s">
        <v>7188</v>
      </c>
      <c r="BM463" s="350" t="s">
        <v>7501</v>
      </c>
      <c r="BS463" s="42"/>
      <c r="BT463" s="42"/>
      <c r="BU463" s="42"/>
      <c r="BV463" s="42"/>
      <c r="BW463" s="42"/>
      <c r="BX463" s="42"/>
      <c r="BY463" s="42"/>
      <c r="BZ463" s="42"/>
      <c r="CA463" s="42"/>
      <c r="CB463" s="42"/>
      <c r="CC463" s="42"/>
      <c r="CD463" s="42"/>
      <c r="CE463" s="42"/>
      <c r="CF463" s="42"/>
    </row>
    <row r="464" spans="1:84" ht="26">
      <c r="A464" s="411" t="s">
        <v>6424</v>
      </c>
      <c r="B464" s="42" t="s">
        <v>27</v>
      </c>
      <c r="C464" s="42"/>
      <c r="D464" s="42"/>
      <c r="E464" s="42"/>
      <c r="F464" s="497" t="s">
        <v>6451</v>
      </c>
      <c r="G464" s="28" t="s">
        <v>6452</v>
      </c>
      <c r="H464" s="28"/>
      <c r="I464" s="412" t="s">
        <v>6428</v>
      </c>
      <c r="J464" s="106" t="s">
        <v>2277</v>
      </c>
      <c r="K464" s="28" t="s">
        <v>6453</v>
      </c>
      <c r="L464" s="452">
        <v>0.26045580783622285</v>
      </c>
      <c r="M464" s="452">
        <v>0.63954419216377711</v>
      </c>
      <c r="N464" s="452">
        <v>0.1</v>
      </c>
      <c r="O464" s="464">
        <v>0.26045580783622291</v>
      </c>
      <c r="P464" s="464">
        <v>0.9</v>
      </c>
      <c r="Q464" s="464">
        <v>0.63022790391811145</v>
      </c>
      <c r="R464" s="42">
        <v>2043</v>
      </c>
      <c r="S464" s="417">
        <v>0</v>
      </c>
      <c r="T464" s="417">
        <v>0</v>
      </c>
      <c r="U464" s="417">
        <v>3000000</v>
      </c>
      <c r="V464" s="417">
        <v>0</v>
      </c>
      <c r="W464" s="417">
        <v>0</v>
      </c>
      <c r="X464" s="417">
        <v>0</v>
      </c>
      <c r="Y464" s="417">
        <v>0</v>
      </c>
      <c r="Z464" s="417">
        <v>0</v>
      </c>
      <c r="AA464" s="417">
        <v>0</v>
      </c>
      <c r="AB464" s="417">
        <v>0</v>
      </c>
      <c r="AC464" s="296">
        <v>3000000</v>
      </c>
      <c r="AD464" s="110"/>
      <c r="AF464" s="42" t="s">
        <v>624</v>
      </c>
      <c r="AG464" s="110">
        <v>0</v>
      </c>
      <c r="AH464" s="110">
        <v>3000000</v>
      </c>
      <c r="AI464" s="42" t="s">
        <v>764</v>
      </c>
      <c r="AJ464" s="112">
        <v>0.45454545454545453</v>
      </c>
      <c r="AK464" s="112">
        <v>0.54545454545454541</v>
      </c>
      <c r="AL464" s="529">
        <v>1109316.2882456656</v>
      </c>
      <c r="AM464" s="529">
        <v>0</v>
      </c>
      <c r="AN464" s="529">
        <v>0</v>
      </c>
      <c r="AO464" s="529">
        <v>859401.6871610611</v>
      </c>
      <c r="AP464" s="529">
        <v>0</v>
      </c>
      <c r="AQ464" s="529">
        <v>0</v>
      </c>
      <c r="AR464" s="529">
        <v>0</v>
      </c>
      <c r="AS464" s="529">
        <v>0</v>
      </c>
      <c r="AT464" s="529">
        <v>0</v>
      </c>
      <c r="AU464" s="529">
        <v>0</v>
      </c>
      <c r="AV464" s="529">
        <v>0</v>
      </c>
      <c r="AW464" s="529">
        <v>859401.6871610611</v>
      </c>
      <c r="AX464" s="529">
        <v>0</v>
      </c>
      <c r="AY464" s="116">
        <v>0</v>
      </c>
      <c r="AZ464" s="42"/>
      <c r="BA464" s="529">
        <v>0</v>
      </c>
      <c r="BB464" s="529">
        <v>0</v>
      </c>
      <c r="BC464" s="529">
        <v>1031282.0245932732</v>
      </c>
      <c r="BD464" s="529">
        <v>0</v>
      </c>
      <c r="BE464" s="529">
        <v>0</v>
      </c>
      <c r="BF464" s="529">
        <v>0</v>
      </c>
      <c r="BG464" s="529">
        <v>0</v>
      </c>
      <c r="BH464" s="529">
        <v>0</v>
      </c>
      <c r="BI464" s="529">
        <v>0</v>
      </c>
      <c r="BJ464" s="529">
        <v>0</v>
      </c>
      <c r="BK464" s="529">
        <v>1031282.0245932732</v>
      </c>
      <c r="BL464" s="42" t="s">
        <v>7188</v>
      </c>
      <c r="BM464" s="350" t="s">
        <v>7501</v>
      </c>
      <c r="BS464" s="42"/>
      <c r="BT464" s="42"/>
      <c r="BU464" s="42"/>
      <c r="BV464" s="42"/>
      <c r="BW464" s="42"/>
      <c r="BX464" s="42"/>
      <c r="BY464" s="42"/>
      <c r="BZ464" s="42"/>
      <c r="CA464" s="42"/>
      <c r="CB464" s="42"/>
      <c r="CC464" s="42"/>
      <c r="CD464" s="42"/>
      <c r="CE464" s="42"/>
      <c r="CF464" s="42"/>
    </row>
    <row r="465" spans="1:84" ht="26">
      <c r="A465" s="411" t="s">
        <v>6424</v>
      </c>
      <c r="B465" s="42" t="s">
        <v>27</v>
      </c>
      <c r="C465" s="424"/>
      <c r="D465" s="424"/>
      <c r="E465" s="424"/>
      <c r="F465" s="514" t="s">
        <v>6451</v>
      </c>
      <c r="G465" s="28" t="s">
        <v>6452</v>
      </c>
      <c r="H465" s="28"/>
      <c r="I465" s="413" t="s">
        <v>6428</v>
      </c>
      <c r="J465" s="106" t="s">
        <v>2277</v>
      </c>
      <c r="K465" s="28" t="s">
        <v>6453</v>
      </c>
      <c r="L465" s="452">
        <v>0.26045580783622285</v>
      </c>
      <c r="M465" s="452">
        <v>0.63954419216377711</v>
      </c>
      <c r="N465" s="452">
        <v>0.1</v>
      </c>
      <c r="O465" s="463">
        <v>0.26045580783622291</v>
      </c>
      <c r="P465" s="463">
        <v>0.9</v>
      </c>
      <c r="Q465" s="464">
        <v>0.63022790391811145</v>
      </c>
      <c r="R465" s="42">
        <v>2043</v>
      </c>
      <c r="S465" s="417">
        <v>0</v>
      </c>
      <c r="T465" s="417">
        <v>-510000</v>
      </c>
      <c r="U465" s="417">
        <v>0</v>
      </c>
      <c r="V465" s="417">
        <v>0</v>
      </c>
      <c r="W465" s="417">
        <v>0</v>
      </c>
      <c r="X465" s="417">
        <v>0</v>
      </c>
      <c r="Y465" s="417">
        <v>0</v>
      </c>
      <c r="Z465" s="417">
        <v>0</v>
      </c>
      <c r="AA465" s="417">
        <v>0</v>
      </c>
      <c r="AB465" s="417">
        <v>0</v>
      </c>
      <c r="AC465" s="296">
        <v>-510000</v>
      </c>
      <c r="AD465" s="110"/>
      <c r="AF465" s="42" t="s">
        <v>624</v>
      </c>
      <c r="AG465" s="110">
        <v>0</v>
      </c>
      <c r="AH465" s="110">
        <v>-510000</v>
      </c>
      <c r="AI465" s="42" t="s">
        <v>764</v>
      </c>
      <c r="AJ465" s="112">
        <v>0.45454545454545453</v>
      </c>
      <c r="AK465" s="112">
        <v>0.54545454545454541</v>
      </c>
      <c r="AL465" s="529">
        <v>-188583.76900176317</v>
      </c>
      <c r="AM465" s="529">
        <v>0</v>
      </c>
      <c r="AN465" s="529">
        <v>-146098.28681738037</v>
      </c>
      <c r="AO465" s="529">
        <v>0</v>
      </c>
      <c r="AP465" s="529">
        <v>0</v>
      </c>
      <c r="AQ465" s="529">
        <v>0</v>
      </c>
      <c r="AR465" s="529">
        <v>0</v>
      </c>
      <c r="AS465" s="529">
        <v>0</v>
      </c>
      <c r="AT465" s="529">
        <v>0</v>
      </c>
      <c r="AU465" s="529">
        <v>0</v>
      </c>
      <c r="AV465" s="529">
        <v>0</v>
      </c>
      <c r="AW465" s="529">
        <v>-146098.28681738037</v>
      </c>
      <c r="AX465" s="529">
        <v>0</v>
      </c>
      <c r="AY465" s="116">
        <v>0</v>
      </c>
      <c r="AZ465" s="42"/>
      <c r="BA465" s="529">
        <v>0</v>
      </c>
      <c r="BB465" s="529">
        <v>-175317.94418085646</v>
      </c>
      <c r="BC465" s="529">
        <v>0</v>
      </c>
      <c r="BD465" s="529">
        <v>0</v>
      </c>
      <c r="BE465" s="529">
        <v>0</v>
      </c>
      <c r="BF465" s="529">
        <v>0</v>
      </c>
      <c r="BG465" s="529">
        <v>0</v>
      </c>
      <c r="BH465" s="529">
        <v>0</v>
      </c>
      <c r="BI465" s="529">
        <v>0</v>
      </c>
      <c r="BJ465" s="529">
        <v>0</v>
      </c>
      <c r="BK465" s="529">
        <v>-175317.94418085646</v>
      </c>
      <c r="BL465" s="42" t="s">
        <v>7188</v>
      </c>
      <c r="BM465" s="350" t="s">
        <v>7501</v>
      </c>
      <c r="BS465" s="42"/>
      <c r="BT465" s="42"/>
      <c r="BU465" s="42"/>
      <c r="BV465" s="42"/>
      <c r="BW465" s="42"/>
      <c r="BX465" s="42"/>
      <c r="BY465" s="42"/>
      <c r="BZ465" s="42"/>
      <c r="CA465" s="42"/>
      <c r="CB465" s="42"/>
      <c r="CC465" s="42"/>
      <c r="CD465" s="42"/>
      <c r="CE465" s="42"/>
      <c r="CF465" s="42"/>
    </row>
    <row r="466" spans="1:84" ht="26">
      <c r="A466" s="411" t="s">
        <v>6424</v>
      </c>
      <c r="B466" s="42" t="s">
        <v>27</v>
      </c>
      <c r="C466" s="424"/>
      <c r="D466" s="424"/>
      <c r="E466" s="424"/>
      <c r="F466" s="512" t="s">
        <v>6451</v>
      </c>
      <c r="G466" s="28" t="s">
        <v>6452</v>
      </c>
      <c r="H466" s="28"/>
      <c r="I466" s="413" t="s">
        <v>6428</v>
      </c>
      <c r="J466" s="106" t="s">
        <v>2277</v>
      </c>
      <c r="K466" s="28" t="s">
        <v>6453</v>
      </c>
      <c r="L466" s="452">
        <v>0.26045580783622285</v>
      </c>
      <c r="M466" s="452">
        <v>0.63954419216377711</v>
      </c>
      <c r="N466" s="452">
        <v>0.1</v>
      </c>
      <c r="O466" s="463">
        <v>0.26045580783622291</v>
      </c>
      <c r="P466" s="463">
        <v>0.9</v>
      </c>
      <c r="Q466" s="464">
        <v>0.63022790391811145</v>
      </c>
      <c r="R466" s="42">
        <v>2043</v>
      </c>
      <c r="S466" s="417">
        <v>0</v>
      </c>
      <c r="T466" s="417">
        <v>0</v>
      </c>
      <c r="U466" s="417">
        <v>-1530000</v>
      </c>
      <c r="V466" s="417">
        <v>0</v>
      </c>
      <c r="W466" s="417">
        <v>0</v>
      </c>
      <c r="X466" s="417">
        <v>0</v>
      </c>
      <c r="Y466" s="417">
        <v>0</v>
      </c>
      <c r="Z466" s="417">
        <v>0</v>
      </c>
      <c r="AA466" s="417">
        <v>0</v>
      </c>
      <c r="AB466" s="417">
        <v>0</v>
      </c>
      <c r="AC466" s="296">
        <v>-1530000</v>
      </c>
      <c r="AD466" s="110"/>
      <c r="AF466" s="42" t="s">
        <v>624</v>
      </c>
      <c r="AG466" s="110">
        <v>0</v>
      </c>
      <c r="AH466" s="110">
        <v>-1530000</v>
      </c>
      <c r="AI466" s="42" t="s">
        <v>764</v>
      </c>
      <c r="AJ466" s="112">
        <v>0.45454545454545453</v>
      </c>
      <c r="AK466" s="112">
        <v>0.54545454545454541</v>
      </c>
      <c r="AL466" s="529">
        <v>-565751.30700528948</v>
      </c>
      <c r="AM466" s="529">
        <v>0</v>
      </c>
      <c r="AN466" s="529">
        <v>0</v>
      </c>
      <c r="AO466" s="529">
        <v>-438294.86045214115</v>
      </c>
      <c r="AP466" s="529">
        <v>0</v>
      </c>
      <c r="AQ466" s="529">
        <v>0</v>
      </c>
      <c r="AR466" s="529">
        <v>0</v>
      </c>
      <c r="AS466" s="529">
        <v>0</v>
      </c>
      <c r="AT466" s="529">
        <v>0</v>
      </c>
      <c r="AU466" s="529">
        <v>0</v>
      </c>
      <c r="AV466" s="529">
        <v>0</v>
      </c>
      <c r="AW466" s="529">
        <v>-438294.86045214115</v>
      </c>
      <c r="AX466" s="529">
        <v>0</v>
      </c>
      <c r="AY466" s="116">
        <v>0</v>
      </c>
      <c r="AZ466" s="42"/>
      <c r="BA466" s="529">
        <v>0</v>
      </c>
      <c r="BB466" s="529">
        <v>0</v>
      </c>
      <c r="BC466" s="529">
        <v>-525953.83254256938</v>
      </c>
      <c r="BD466" s="529">
        <v>0</v>
      </c>
      <c r="BE466" s="529">
        <v>0</v>
      </c>
      <c r="BF466" s="529">
        <v>0</v>
      </c>
      <c r="BG466" s="529">
        <v>0</v>
      </c>
      <c r="BH466" s="529">
        <v>0</v>
      </c>
      <c r="BI466" s="529">
        <v>0</v>
      </c>
      <c r="BJ466" s="529">
        <v>0</v>
      </c>
      <c r="BK466" s="529">
        <v>-525953.83254256938</v>
      </c>
      <c r="BL466" s="42" t="s">
        <v>7188</v>
      </c>
      <c r="BM466" s="350" t="s">
        <v>7501</v>
      </c>
      <c r="BS466" s="42"/>
      <c r="BT466" s="42"/>
      <c r="BU466" s="42"/>
      <c r="BV466" s="42"/>
      <c r="BW466" s="42"/>
      <c r="BX466" s="42"/>
      <c r="BY466" s="42"/>
      <c r="BZ466" s="42"/>
      <c r="CA466" s="42"/>
      <c r="CB466" s="42"/>
      <c r="CC466" s="42"/>
      <c r="CD466" s="42"/>
      <c r="CE466" s="42"/>
      <c r="CF466" s="42"/>
    </row>
    <row r="467" spans="1:84" ht="26">
      <c r="A467" s="411" t="s">
        <v>6424</v>
      </c>
      <c r="B467" s="468" t="s">
        <v>15</v>
      </c>
      <c r="C467" s="424"/>
      <c r="D467" s="424"/>
      <c r="E467" s="424"/>
      <c r="F467" s="497" t="s">
        <v>6542</v>
      </c>
      <c r="G467" s="28" t="s">
        <v>6543</v>
      </c>
      <c r="H467" s="28" t="s">
        <v>1934</v>
      </c>
      <c r="I467" s="413" t="s">
        <v>6428</v>
      </c>
      <c r="J467" s="106" t="s">
        <v>2277</v>
      </c>
      <c r="K467" s="28" t="s">
        <v>6465</v>
      </c>
      <c r="L467" s="387"/>
      <c r="M467" s="387"/>
      <c r="N467" s="387"/>
      <c r="O467" s="463">
        <v>0</v>
      </c>
      <c r="P467" s="463">
        <v>0</v>
      </c>
      <c r="Q467" s="464">
        <v>0.72399999999999998</v>
      </c>
      <c r="R467" s="42">
        <v>2048</v>
      </c>
      <c r="S467" s="465">
        <v>-7650000</v>
      </c>
      <c r="T467" s="465">
        <v>-5100000</v>
      </c>
      <c r="U467" s="465">
        <v>-1530000</v>
      </c>
      <c r="V467" s="465">
        <v>0</v>
      </c>
      <c r="W467" s="465">
        <v>0</v>
      </c>
      <c r="X467" s="465">
        <v>0</v>
      </c>
      <c r="Y467" s="465">
        <v>0</v>
      </c>
      <c r="Z467" s="465">
        <v>0</v>
      </c>
      <c r="AA467" s="465">
        <v>0</v>
      </c>
      <c r="AB467" s="465">
        <v>0</v>
      </c>
      <c r="AC467" s="296">
        <v>-14280000</v>
      </c>
      <c r="AD467" s="110"/>
      <c r="AF467" s="42" t="s">
        <v>576</v>
      </c>
      <c r="AG467" s="110">
        <v>0</v>
      </c>
      <c r="AH467" s="110">
        <v>-14280000</v>
      </c>
      <c r="AI467" s="42" t="s">
        <v>765</v>
      </c>
      <c r="AJ467" s="112">
        <v>0.37037037037037035</v>
      </c>
      <c r="AK467" s="112">
        <v>0.62962962962962965</v>
      </c>
      <c r="AL467" s="529">
        <v>-3941280.0000000005</v>
      </c>
      <c r="AM467" s="529">
        <v>-2051333.3333333333</v>
      </c>
      <c r="AN467" s="529">
        <v>-1367555.5555555555</v>
      </c>
      <c r="AO467" s="529">
        <v>-410266.66666666663</v>
      </c>
      <c r="AP467" s="529">
        <v>0</v>
      </c>
      <c r="AQ467" s="529">
        <v>0</v>
      </c>
      <c r="AR467" s="529">
        <v>0</v>
      </c>
      <c r="AS467" s="529">
        <v>0</v>
      </c>
      <c r="AT467" s="529">
        <v>0</v>
      </c>
      <c r="AU467" s="529">
        <v>0</v>
      </c>
      <c r="AV467" s="529">
        <v>0</v>
      </c>
      <c r="AW467" s="529">
        <v>-3829155.5555555555</v>
      </c>
      <c r="AX467" s="529">
        <v>0</v>
      </c>
      <c r="AY467" s="116">
        <v>0</v>
      </c>
      <c r="AZ467" s="42"/>
      <c r="BA467" s="529">
        <v>-3487266.666666667</v>
      </c>
      <c r="BB467" s="529">
        <v>-2324844.4444444445</v>
      </c>
      <c r="BC467" s="529">
        <v>-697453.33333333337</v>
      </c>
      <c r="BD467" s="529">
        <v>0</v>
      </c>
      <c r="BE467" s="529">
        <v>0</v>
      </c>
      <c r="BF467" s="529">
        <v>0</v>
      </c>
      <c r="BG467" s="529">
        <v>0</v>
      </c>
      <c r="BH467" s="529">
        <v>0</v>
      </c>
      <c r="BI467" s="529">
        <v>0</v>
      </c>
      <c r="BJ467" s="529">
        <v>0</v>
      </c>
      <c r="BK467" s="529">
        <v>-6509564.444444445</v>
      </c>
      <c r="BL467" s="42" t="s">
        <v>7188</v>
      </c>
      <c r="BM467" s="350" t="s">
        <v>7508</v>
      </c>
      <c r="BS467" s="42"/>
      <c r="BT467" s="42"/>
      <c r="BU467" s="42"/>
      <c r="BV467" s="42"/>
      <c r="BW467" s="42"/>
      <c r="BX467" s="42"/>
      <c r="BY467" s="42"/>
      <c r="BZ467" s="42"/>
      <c r="CA467" s="42"/>
      <c r="CB467" s="42"/>
      <c r="CC467" s="42"/>
      <c r="CD467" s="42"/>
      <c r="CE467" s="42"/>
      <c r="CF467" s="42"/>
    </row>
    <row r="468" spans="1:84" ht="26">
      <c r="A468" s="411" t="s">
        <v>6424</v>
      </c>
      <c r="B468" s="42" t="s">
        <v>15</v>
      </c>
      <c r="C468" s="42"/>
      <c r="D468" s="42"/>
      <c r="E468" s="42"/>
      <c r="F468" s="497" t="s">
        <v>6542</v>
      </c>
      <c r="G468" s="28" t="s">
        <v>6543</v>
      </c>
      <c r="H468" s="28" t="s">
        <v>1934</v>
      </c>
      <c r="I468" s="412" t="s">
        <v>6428</v>
      </c>
      <c r="J468" s="106" t="s">
        <v>2277</v>
      </c>
      <c r="K468" s="28" t="s">
        <v>6465</v>
      </c>
      <c r="L468" s="387"/>
      <c r="M468" s="387"/>
      <c r="N468" s="387"/>
      <c r="O468" s="464"/>
      <c r="P468" s="464"/>
      <c r="Q468" s="464">
        <v>0.72399999999999998</v>
      </c>
      <c r="R468" s="42">
        <v>2048</v>
      </c>
      <c r="S468" s="465">
        <v>15000000</v>
      </c>
      <c r="T468" s="465">
        <v>10000000</v>
      </c>
      <c r="U468" s="465">
        <v>3000000</v>
      </c>
      <c r="V468" s="465">
        <v>0</v>
      </c>
      <c r="W468" s="465">
        <v>0</v>
      </c>
      <c r="X468" s="465">
        <v>0</v>
      </c>
      <c r="Y468" s="465">
        <v>0</v>
      </c>
      <c r="Z468" s="465">
        <v>0</v>
      </c>
      <c r="AA468" s="465">
        <v>0</v>
      </c>
      <c r="AB468" s="465">
        <v>0</v>
      </c>
      <c r="AC468" s="296">
        <v>28000000</v>
      </c>
      <c r="AD468" s="110"/>
      <c r="AF468" s="42" t="s">
        <v>576</v>
      </c>
      <c r="AG468" s="110">
        <v>0</v>
      </c>
      <c r="AH468" s="110">
        <v>28000000</v>
      </c>
      <c r="AI468" s="42" t="s">
        <v>765</v>
      </c>
      <c r="AJ468" s="112">
        <v>0.37037037037037035</v>
      </c>
      <c r="AK468" s="112">
        <v>0.62962962962962965</v>
      </c>
      <c r="AL468" s="529">
        <v>7728000.0000000009</v>
      </c>
      <c r="AM468" s="529">
        <v>4022222.222222222</v>
      </c>
      <c r="AN468" s="529">
        <v>2681481.4814814813</v>
      </c>
      <c r="AO468" s="529">
        <v>804444.44444444438</v>
      </c>
      <c r="AP468" s="529">
        <v>0</v>
      </c>
      <c r="AQ468" s="529">
        <v>0</v>
      </c>
      <c r="AR468" s="529">
        <v>0</v>
      </c>
      <c r="AS468" s="529">
        <v>0</v>
      </c>
      <c r="AT468" s="529">
        <v>0</v>
      </c>
      <c r="AU468" s="529">
        <v>0</v>
      </c>
      <c r="AV468" s="529">
        <v>0</v>
      </c>
      <c r="AW468" s="529">
        <v>7508148.1481481474</v>
      </c>
      <c r="AX468" s="529">
        <v>0</v>
      </c>
      <c r="AY468" s="116">
        <v>0</v>
      </c>
      <c r="AZ468" s="42"/>
      <c r="BA468" s="529">
        <v>6837777.777777778</v>
      </c>
      <c r="BB468" s="529">
        <v>4558518.5185185187</v>
      </c>
      <c r="BC468" s="529">
        <v>1367555.5555555555</v>
      </c>
      <c r="BD468" s="529">
        <v>0</v>
      </c>
      <c r="BE468" s="529">
        <v>0</v>
      </c>
      <c r="BF468" s="529">
        <v>0</v>
      </c>
      <c r="BG468" s="529">
        <v>0</v>
      </c>
      <c r="BH468" s="529">
        <v>0</v>
      </c>
      <c r="BI468" s="529">
        <v>0</v>
      </c>
      <c r="BJ468" s="529">
        <v>0</v>
      </c>
      <c r="BK468" s="529">
        <v>12763851.851851853</v>
      </c>
      <c r="BL468" s="42" t="s">
        <v>7188</v>
      </c>
      <c r="BM468" s="350" t="s">
        <v>7508</v>
      </c>
      <c r="BS468" s="42"/>
      <c r="BT468" s="42"/>
      <c r="BU468" s="42"/>
      <c r="BV468" s="42"/>
      <c r="BW468" s="42"/>
      <c r="BX468" s="42"/>
      <c r="BY468" s="42"/>
      <c r="BZ468" s="42"/>
      <c r="CA468" s="42"/>
      <c r="CB468" s="42"/>
      <c r="CC468" s="42"/>
      <c r="CD468" s="42"/>
      <c r="CE468" s="42"/>
      <c r="CF468" s="42"/>
    </row>
    <row r="469" spans="1:84" ht="38" thickBot="1">
      <c r="A469" s="424" t="s">
        <v>6424</v>
      </c>
      <c r="B469" s="424" t="s">
        <v>15</v>
      </c>
      <c r="C469" s="424"/>
      <c r="D469" s="424"/>
      <c r="E469" s="424"/>
      <c r="F469" s="517" t="s">
        <v>6544</v>
      </c>
      <c r="G469" s="28" t="s">
        <v>6545</v>
      </c>
      <c r="H469" s="28" t="s">
        <v>1934</v>
      </c>
      <c r="I469" s="423" t="s">
        <v>6428</v>
      </c>
      <c r="J469" s="106" t="s">
        <v>2277</v>
      </c>
      <c r="K469" s="28" t="s">
        <v>6465</v>
      </c>
      <c r="L469" s="387"/>
      <c r="M469" s="387"/>
      <c r="N469" s="387"/>
      <c r="O469" s="428">
        <v>0</v>
      </c>
      <c r="P469" s="428">
        <v>0</v>
      </c>
      <c r="Q469" s="387">
        <v>0.72399999999999998</v>
      </c>
      <c r="R469" s="42">
        <v>2051</v>
      </c>
      <c r="S469" s="455">
        <v>-1785000</v>
      </c>
      <c r="T469" s="455">
        <v>-3825000</v>
      </c>
      <c r="U469" s="455">
        <v>-8670000</v>
      </c>
      <c r="V469" s="455">
        <v>-2805000</v>
      </c>
      <c r="W469" s="455">
        <v>-2805000</v>
      </c>
      <c r="X469" s="455">
        <v>-2805000</v>
      </c>
      <c r="Y469" s="455">
        <v>-2805000</v>
      </c>
      <c r="Z469" s="455">
        <v>-2805000</v>
      </c>
      <c r="AA469" s="455">
        <v>-2550000</v>
      </c>
      <c r="AB469" s="455">
        <v>-2040000</v>
      </c>
      <c r="AC469" s="296">
        <v>-32895000</v>
      </c>
      <c r="AD469" s="110"/>
      <c r="AF469" s="42" t="s">
        <v>576</v>
      </c>
      <c r="AG469" s="110">
        <v>0</v>
      </c>
      <c r="AH469" s="110">
        <v>-32895000</v>
      </c>
      <c r="AI469" s="42" t="s">
        <v>765</v>
      </c>
      <c r="AJ469" s="112">
        <v>0.33333333333333331</v>
      </c>
      <c r="AK469" s="112">
        <v>0.66666666666666674</v>
      </c>
      <c r="AL469" s="529">
        <v>-9079020</v>
      </c>
      <c r="AM469" s="529">
        <v>-430780</v>
      </c>
      <c r="AN469" s="529">
        <v>-923100</v>
      </c>
      <c r="AO469" s="529">
        <v>-2092360</v>
      </c>
      <c r="AP469" s="529">
        <v>-676940</v>
      </c>
      <c r="AQ469" s="529">
        <v>-676940</v>
      </c>
      <c r="AR469" s="529">
        <v>-676940</v>
      </c>
      <c r="AS469" s="529">
        <v>-676940</v>
      </c>
      <c r="AT469" s="529">
        <v>-676940</v>
      </c>
      <c r="AU469" s="529">
        <v>-615400</v>
      </c>
      <c r="AV469" s="529">
        <v>-492320</v>
      </c>
      <c r="AW469" s="529">
        <v>-7938660</v>
      </c>
      <c r="AX469" s="529">
        <v>0</v>
      </c>
      <c r="AY469" s="116">
        <v>0</v>
      </c>
      <c r="AZ469" s="42"/>
      <c r="BA469" s="529">
        <v>-861560.00000000012</v>
      </c>
      <c r="BB469" s="529">
        <v>-1846200.0000000002</v>
      </c>
      <c r="BC469" s="529">
        <v>-4184720.0000000005</v>
      </c>
      <c r="BD469" s="529">
        <v>-1353880.0000000002</v>
      </c>
      <c r="BE469" s="529">
        <v>-1353880.0000000002</v>
      </c>
      <c r="BF469" s="529">
        <v>-1353880.0000000002</v>
      </c>
      <c r="BG469" s="529">
        <v>-1353880.0000000002</v>
      </c>
      <c r="BH469" s="529">
        <v>-1353880.0000000002</v>
      </c>
      <c r="BI469" s="529">
        <v>-1230800.0000000002</v>
      </c>
      <c r="BJ469" s="529">
        <v>-984640.00000000012</v>
      </c>
      <c r="BK469" s="529">
        <v>-15877320.000000002</v>
      </c>
      <c r="BL469" s="42" t="s">
        <v>7188</v>
      </c>
      <c r="BM469" s="350" t="s">
        <v>7509</v>
      </c>
      <c r="BS469" s="42"/>
      <c r="BT469" s="42"/>
      <c r="BU469" s="42"/>
      <c r="BV469" s="42"/>
      <c r="BW469" s="42"/>
      <c r="BX469" s="42"/>
      <c r="BY469" s="42"/>
      <c r="BZ469" s="42"/>
      <c r="CA469" s="42"/>
      <c r="CB469" s="42"/>
      <c r="CC469" s="42"/>
      <c r="CD469" s="42"/>
      <c r="CE469" s="42"/>
      <c r="CF469" s="42"/>
    </row>
    <row r="470" spans="1:84" ht="38" thickBot="1">
      <c r="A470" s="424" t="s">
        <v>6424</v>
      </c>
      <c r="B470" s="42" t="s">
        <v>15</v>
      </c>
      <c r="C470" s="42"/>
      <c r="D470" s="42"/>
      <c r="E470" s="42"/>
      <c r="F470" s="518" t="s">
        <v>6544</v>
      </c>
      <c r="G470" s="28" t="s">
        <v>6545</v>
      </c>
      <c r="H470" s="28" t="s">
        <v>1934</v>
      </c>
      <c r="I470" s="28" t="s">
        <v>6428</v>
      </c>
      <c r="J470" s="106" t="s">
        <v>2277</v>
      </c>
      <c r="K470" s="28" t="s">
        <v>6465</v>
      </c>
      <c r="L470" s="387"/>
      <c r="M470" s="387"/>
      <c r="N470" s="387"/>
      <c r="O470" s="387"/>
      <c r="P470" s="387"/>
      <c r="Q470" s="387">
        <v>0.72399999999999998</v>
      </c>
      <c r="R470" s="42">
        <v>2051</v>
      </c>
      <c r="S470" s="455">
        <v>3500000</v>
      </c>
      <c r="T470" s="455">
        <v>7500000</v>
      </c>
      <c r="U470" s="455">
        <v>17000000</v>
      </c>
      <c r="V470" s="455">
        <v>5500000</v>
      </c>
      <c r="W470" s="455">
        <v>5500000</v>
      </c>
      <c r="X470" s="455">
        <v>5500000</v>
      </c>
      <c r="Y470" s="455">
        <v>5500000</v>
      </c>
      <c r="Z470" s="455">
        <v>5500000</v>
      </c>
      <c r="AA470" s="455">
        <v>5000000</v>
      </c>
      <c r="AB470" s="455">
        <v>4000000</v>
      </c>
      <c r="AC470" s="296">
        <v>64500000</v>
      </c>
      <c r="AD470" s="110"/>
      <c r="AF470" s="42" t="s">
        <v>576</v>
      </c>
      <c r="AG470" s="110">
        <v>0</v>
      </c>
      <c r="AH470" s="110">
        <v>64500000</v>
      </c>
      <c r="AI470" s="42" t="s">
        <v>765</v>
      </c>
      <c r="AJ470" s="112">
        <v>0.33333333333333331</v>
      </c>
      <c r="AK470" s="112">
        <v>0.66666666666666674</v>
      </c>
      <c r="AL470" s="529">
        <v>17802000</v>
      </c>
      <c r="AM470" s="529">
        <v>844666.66666666663</v>
      </c>
      <c r="AN470" s="529">
        <v>1810000</v>
      </c>
      <c r="AO470" s="529">
        <v>4102666.6666666665</v>
      </c>
      <c r="AP470" s="529">
        <v>1327333.3333333333</v>
      </c>
      <c r="AQ470" s="529">
        <v>1327333.3333333333</v>
      </c>
      <c r="AR470" s="529">
        <v>1327333.3333333333</v>
      </c>
      <c r="AS470" s="529">
        <v>1327333.3333333333</v>
      </c>
      <c r="AT470" s="529">
        <v>1327333.3333333333</v>
      </c>
      <c r="AU470" s="529">
        <v>1206666.6666666665</v>
      </c>
      <c r="AV470" s="529">
        <v>965333.33333333326</v>
      </c>
      <c r="AW470" s="529">
        <v>15566000.000000002</v>
      </c>
      <c r="AX470" s="529">
        <v>0</v>
      </c>
      <c r="AY470" s="116">
        <v>0</v>
      </c>
      <c r="AZ470" s="42"/>
      <c r="BA470" s="529">
        <v>1689333.3333333335</v>
      </c>
      <c r="BB470" s="529">
        <v>3620000.0000000005</v>
      </c>
      <c r="BC470" s="529">
        <v>8205333.333333334</v>
      </c>
      <c r="BD470" s="529">
        <v>2654666.666666667</v>
      </c>
      <c r="BE470" s="529">
        <v>2654666.666666667</v>
      </c>
      <c r="BF470" s="529">
        <v>2654666.666666667</v>
      </c>
      <c r="BG470" s="529">
        <v>2654666.666666667</v>
      </c>
      <c r="BH470" s="529">
        <v>2654666.666666667</v>
      </c>
      <c r="BI470" s="529">
        <v>2413333.3333333335</v>
      </c>
      <c r="BJ470" s="529">
        <v>1930666.666666667</v>
      </c>
      <c r="BK470" s="529">
        <v>31132000.000000007</v>
      </c>
      <c r="BL470" s="42" t="s">
        <v>7188</v>
      </c>
      <c r="BM470" s="350" t="s">
        <v>7509</v>
      </c>
      <c r="BS470" s="42"/>
      <c r="BT470" s="42"/>
      <c r="BU470" s="42"/>
      <c r="BV470" s="42"/>
      <c r="BW470" s="42"/>
      <c r="BX470" s="42"/>
      <c r="BY470" s="42"/>
      <c r="BZ470" s="42"/>
      <c r="CA470" s="42"/>
      <c r="CB470" s="42"/>
      <c r="CC470" s="42"/>
      <c r="CD470" s="42"/>
      <c r="CE470" s="42"/>
      <c r="CF470" s="42"/>
    </row>
    <row r="471" spans="1:84" ht="26.5" thickBot="1">
      <c r="A471" s="424" t="s">
        <v>6424</v>
      </c>
      <c r="B471" s="424" t="s">
        <v>15</v>
      </c>
      <c r="C471" s="424"/>
      <c r="D471" s="424"/>
      <c r="E471" s="424"/>
      <c r="F471" s="511" t="s">
        <v>6546</v>
      </c>
      <c r="G471" s="28" t="s">
        <v>6547</v>
      </c>
      <c r="H471" s="28" t="s">
        <v>1971</v>
      </c>
      <c r="I471" s="423" t="s">
        <v>6428</v>
      </c>
      <c r="J471" s="106" t="s">
        <v>2277</v>
      </c>
      <c r="K471" s="28" t="s">
        <v>6459</v>
      </c>
      <c r="L471" s="387"/>
      <c r="M471" s="387"/>
      <c r="N471" s="387"/>
      <c r="O471" s="428">
        <v>0</v>
      </c>
      <c r="P471" s="428">
        <v>0</v>
      </c>
      <c r="Q471" s="387">
        <v>0.59</v>
      </c>
      <c r="R471" s="42">
        <v>2043</v>
      </c>
      <c r="S471" s="455">
        <v>-3442500</v>
      </c>
      <c r="T471" s="455">
        <v>0</v>
      </c>
      <c r="U471" s="455">
        <v>0</v>
      </c>
      <c r="V471" s="455">
        <v>0</v>
      </c>
      <c r="W471" s="455">
        <v>0</v>
      </c>
      <c r="X471" s="455">
        <v>0</v>
      </c>
      <c r="Y471" s="455">
        <v>0</v>
      </c>
      <c r="Z471" s="455">
        <v>0</v>
      </c>
      <c r="AA471" s="455">
        <v>0</v>
      </c>
      <c r="AB471" s="455">
        <v>0</v>
      </c>
      <c r="AC471" s="296">
        <v>-3442500</v>
      </c>
      <c r="AD471" s="110"/>
      <c r="AF471" s="42" t="s">
        <v>578</v>
      </c>
      <c r="AG471" s="110">
        <v>0</v>
      </c>
      <c r="AH471" s="110">
        <v>-3442500</v>
      </c>
      <c r="AI471" s="42" t="s">
        <v>765</v>
      </c>
      <c r="AJ471" s="112">
        <v>0.45454545454545453</v>
      </c>
      <c r="AK471" s="112">
        <v>0.54545454545454541</v>
      </c>
      <c r="AL471" s="529">
        <v>-1411425</v>
      </c>
      <c r="AM471" s="529">
        <v>-923215.90909090906</v>
      </c>
      <c r="AN471" s="529">
        <v>0</v>
      </c>
      <c r="AO471" s="529">
        <v>0</v>
      </c>
      <c r="AP471" s="529">
        <v>0</v>
      </c>
      <c r="AQ471" s="529">
        <v>0</v>
      </c>
      <c r="AR471" s="529">
        <v>0</v>
      </c>
      <c r="AS471" s="529">
        <v>0</v>
      </c>
      <c r="AT471" s="529">
        <v>0</v>
      </c>
      <c r="AU471" s="529">
        <v>0</v>
      </c>
      <c r="AV471" s="529">
        <v>0</v>
      </c>
      <c r="AW471" s="529">
        <v>-923215.90909090906</v>
      </c>
      <c r="AX471" s="529">
        <v>0</v>
      </c>
      <c r="AY471" s="116">
        <v>0</v>
      </c>
      <c r="AZ471" s="42"/>
      <c r="BA471" s="529">
        <v>-1107859.0909090908</v>
      </c>
      <c r="BB471" s="529">
        <v>0</v>
      </c>
      <c r="BC471" s="529">
        <v>0</v>
      </c>
      <c r="BD471" s="529">
        <v>0</v>
      </c>
      <c r="BE471" s="529">
        <v>0</v>
      </c>
      <c r="BF471" s="529">
        <v>0</v>
      </c>
      <c r="BG471" s="529">
        <v>0</v>
      </c>
      <c r="BH471" s="529">
        <v>0</v>
      </c>
      <c r="BI471" s="529">
        <v>0</v>
      </c>
      <c r="BJ471" s="529">
        <v>0</v>
      </c>
      <c r="BK471" s="529">
        <v>-1107859.0909090908</v>
      </c>
      <c r="BL471" s="42" t="s">
        <v>7188</v>
      </c>
      <c r="BM471" s="350" t="s">
        <v>7510</v>
      </c>
      <c r="BS471" s="42"/>
      <c r="BT471" s="42"/>
      <c r="BU471" s="42"/>
      <c r="BV471" s="42"/>
      <c r="BW471" s="42"/>
      <c r="BX471" s="42"/>
      <c r="BY471" s="42"/>
      <c r="BZ471" s="42"/>
      <c r="CA471" s="42"/>
      <c r="CB471" s="42"/>
      <c r="CC471" s="42"/>
      <c r="CD471" s="42"/>
      <c r="CE471" s="42"/>
      <c r="CF471" s="42"/>
    </row>
    <row r="472" spans="1:84" ht="26.5" thickBot="1">
      <c r="A472" s="424" t="s">
        <v>6424</v>
      </c>
      <c r="B472" s="42" t="s">
        <v>15</v>
      </c>
      <c r="C472" s="42"/>
      <c r="D472" s="42"/>
      <c r="E472" s="42"/>
      <c r="F472" s="518" t="s">
        <v>6546</v>
      </c>
      <c r="G472" s="28" t="s">
        <v>6547</v>
      </c>
      <c r="H472" s="28" t="s">
        <v>1971</v>
      </c>
      <c r="I472" s="28" t="s">
        <v>6428</v>
      </c>
      <c r="J472" s="106" t="s">
        <v>2277</v>
      </c>
      <c r="K472" s="28" t="s">
        <v>6459</v>
      </c>
      <c r="L472" s="387"/>
      <c r="M472" s="387"/>
      <c r="N472" s="387"/>
      <c r="O472" s="387"/>
      <c r="P472" s="387"/>
      <c r="Q472" s="387">
        <v>0.59</v>
      </c>
      <c r="R472" s="42">
        <v>2043</v>
      </c>
      <c r="S472" s="455">
        <v>6750000</v>
      </c>
      <c r="T472" s="455">
        <v>0</v>
      </c>
      <c r="U472" s="455">
        <v>0</v>
      </c>
      <c r="V472" s="455">
        <v>0</v>
      </c>
      <c r="W472" s="455">
        <v>0</v>
      </c>
      <c r="X472" s="455">
        <v>0</v>
      </c>
      <c r="Y472" s="455">
        <v>0</v>
      </c>
      <c r="Z472" s="455">
        <v>0</v>
      </c>
      <c r="AA472" s="455">
        <v>0</v>
      </c>
      <c r="AB472" s="455">
        <v>0</v>
      </c>
      <c r="AC472" s="296">
        <v>6750000</v>
      </c>
      <c r="AD472" s="110"/>
      <c r="AF472" s="42" t="s">
        <v>578</v>
      </c>
      <c r="AG472" s="110">
        <v>0</v>
      </c>
      <c r="AH472" s="110">
        <v>6750000</v>
      </c>
      <c r="AI472" s="42" t="s">
        <v>765</v>
      </c>
      <c r="AJ472" s="112">
        <v>0.45454545454545453</v>
      </c>
      <c r="AK472" s="112">
        <v>0.54545454545454541</v>
      </c>
      <c r="AL472" s="529">
        <v>2767500</v>
      </c>
      <c r="AM472" s="529">
        <v>1810227.2727272727</v>
      </c>
      <c r="AN472" s="529">
        <v>0</v>
      </c>
      <c r="AO472" s="529">
        <v>0</v>
      </c>
      <c r="AP472" s="529">
        <v>0</v>
      </c>
      <c r="AQ472" s="529">
        <v>0</v>
      </c>
      <c r="AR472" s="529">
        <v>0</v>
      </c>
      <c r="AS472" s="529">
        <v>0</v>
      </c>
      <c r="AT472" s="529">
        <v>0</v>
      </c>
      <c r="AU472" s="529">
        <v>0</v>
      </c>
      <c r="AV472" s="529">
        <v>0</v>
      </c>
      <c r="AW472" s="529">
        <v>1810227.2727272727</v>
      </c>
      <c r="AX472" s="529">
        <v>0</v>
      </c>
      <c r="AY472" s="116">
        <v>0</v>
      </c>
      <c r="AZ472" s="42"/>
      <c r="BA472" s="529">
        <v>2172272.7272727271</v>
      </c>
      <c r="BB472" s="529">
        <v>0</v>
      </c>
      <c r="BC472" s="529">
        <v>0</v>
      </c>
      <c r="BD472" s="529">
        <v>0</v>
      </c>
      <c r="BE472" s="529">
        <v>0</v>
      </c>
      <c r="BF472" s="529">
        <v>0</v>
      </c>
      <c r="BG472" s="529">
        <v>0</v>
      </c>
      <c r="BH472" s="529">
        <v>0</v>
      </c>
      <c r="BI472" s="529">
        <v>0</v>
      </c>
      <c r="BJ472" s="529">
        <v>0</v>
      </c>
      <c r="BK472" s="529">
        <v>2172272.7272727271</v>
      </c>
      <c r="BL472" s="42" t="s">
        <v>7188</v>
      </c>
      <c r="BM472" s="350" t="s">
        <v>7510</v>
      </c>
      <c r="BS472" s="42"/>
      <c r="BT472" s="42"/>
      <c r="BU472" s="42"/>
      <c r="BV472" s="42"/>
      <c r="BW472" s="42"/>
      <c r="BX472" s="42"/>
      <c r="BY472" s="42"/>
      <c r="BZ472" s="42"/>
      <c r="CA472" s="42"/>
      <c r="CB472" s="42"/>
      <c r="CC472" s="42"/>
      <c r="CD472" s="42"/>
      <c r="CE472" s="42"/>
      <c r="CF472" s="42"/>
    </row>
    <row r="473" spans="1:84" ht="26.5" thickBot="1">
      <c r="A473" s="424" t="s">
        <v>6424</v>
      </c>
      <c r="B473" s="42" t="s">
        <v>27</v>
      </c>
      <c r="C473" s="42"/>
      <c r="D473" s="42"/>
      <c r="E473" s="42"/>
      <c r="F473" s="518" t="s">
        <v>6440</v>
      </c>
      <c r="G473" s="412" t="s">
        <v>6441</v>
      </c>
      <c r="H473" s="28" t="s">
        <v>6442</v>
      </c>
      <c r="I473" s="28" t="s">
        <v>6428</v>
      </c>
      <c r="J473" s="106" t="s">
        <v>2277</v>
      </c>
      <c r="K473" s="28" t="s">
        <v>6443</v>
      </c>
      <c r="L473" s="452">
        <v>3.666347385176829E-2</v>
      </c>
      <c r="M473" s="452">
        <v>0.71333652614823173</v>
      </c>
      <c r="N473" s="452">
        <v>0.25</v>
      </c>
      <c r="O473" s="387">
        <v>0.35414127138519269</v>
      </c>
      <c r="P473" s="387">
        <v>0.75</v>
      </c>
      <c r="Q473" s="387">
        <v>0.6770706356925964</v>
      </c>
      <c r="R473" s="42">
        <v>2043</v>
      </c>
      <c r="S473" s="422">
        <v>0</v>
      </c>
      <c r="T473" s="422">
        <v>0</v>
      </c>
      <c r="U473" s="422">
        <v>0</v>
      </c>
      <c r="V473" s="422">
        <v>0</v>
      </c>
      <c r="W473" s="422">
        <v>0</v>
      </c>
      <c r="X473" s="422">
        <v>0</v>
      </c>
      <c r="Y473" s="422">
        <v>1681000</v>
      </c>
      <c r="Z473" s="422">
        <v>0</v>
      </c>
      <c r="AA473" s="422">
        <v>0</v>
      </c>
      <c r="AB473" s="422">
        <v>0</v>
      </c>
      <c r="AC473" s="296">
        <v>1681000</v>
      </c>
      <c r="AD473" s="110"/>
      <c r="AF473" s="42" t="s">
        <v>618</v>
      </c>
      <c r="AG473" s="110">
        <v>0</v>
      </c>
      <c r="AH473" s="110">
        <v>1681000</v>
      </c>
      <c r="AI473" s="42" t="s">
        <v>764</v>
      </c>
      <c r="AJ473" s="112">
        <v>0.45454545454545453</v>
      </c>
      <c r="AK473" s="112">
        <v>0.54545454545454541</v>
      </c>
      <c r="AL473" s="529">
        <v>542844.26140074548</v>
      </c>
      <c r="AM473" s="529">
        <v>0</v>
      </c>
      <c r="AN473" s="529">
        <v>0</v>
      </c>
      <c r="AO473" s="529">
        <v>0</v>
      </c>
      <c r="AP473" s="529">
        <v>0</v>
      </c>
      <c r="AQ473" s="529">
        <v>0</v>
      </c>
      <c r="AR473" s="529">
        <v>0</v>
      </c>
      <c r="AS473" s="529">
        <v>517343.51754511567</v>
      </c>
      <c r="AT473" s="529">
        <v>0</v>
      </c>
      <c r="AU473" s="529">
        <v>0</v>
      </c>
      <c r="AV473" s="529">
        <v>0</v>
      </c>
      <c r="AW473" s="529">
        <v>517343.51754511567</v>
      </c>
      <c r="AX473" s="529">
        <v>0</v>
      </c>
      <c r="AY473" s="116">
        <v>0</v>
      </c>
      <c r="AZ473" s="42"/>
      <c r="BA473" s="529">
        <v>0</v>
      </c>
      <c r="BB473" s="529">
        <v>0</v>
      </c>
      <c r="BC473" s="529">
        <v>0</v>
      </c>
      <c r="BD473" s="529">
        <v>0</v>
      </c>
      <c r="BE473" s="529">
        <v>0</v>
      </c>
      <c r="BF473" s="529">
        <v>0</v>
      </c>
      <c r="BG473" s="529">
        <v>620812.22105413873</v>
      </c>
      <c r="BH473" s="529">
        <v>0</v>
      </c>
      <c r="BI473" s="529">
        <v>0</v>
      </c>
      <c r="BJ473" s="529">
        <v>0</v>
      </c>
      <c r="BK473" s="529">
        <v>620812.22105413873</v>
      </c>
      <c r="BL473" s="42" t="s">
        <v>7188</v>
      </c>
      <c r="BM473" s="350" t="s">
        <v>7427</v>
      </c>
      <c r="BS473" s="42"/>
      <c r="BT473" s="42"/>
      <c r="BU473" s="42"/>
      <c r="BV473" s="42"/>
      <c r="BW473" s="42"/>
      <c r="BX473" s="42"/>
      <c r="BY473" s="42"/>
      <c r="BZ473" s="42"/>
      <c r="CA473" s="42"/>
      <c r="CB473" s="42"/>
      <c r="CC473" s="42"/>
      <c r="CD473" s="42"/>
      <c r="CE473" s="42"/>
      <c r="CF473" s="42"/>
    </row>
    <row r="474" spans="1:84" ht="26">
      <c r="A474" s="424" t="s">
        <v>6424</v>
      </c>
      <c r="B474" s="42" t="s">
        <v>27</v>
      </c>
      <c r="C474" s="42"/>
      <c r="D474" s="42"/>
      <c r="E474" s="42"/>
      <c r="F474" s="517" t="s">
        <v>6440</v>
      </c>
      <c r="G474" s="412" t="s">
        <v>6441</v>
      </c>
      <c r="H474" s="28" t="s">
        <v>6442</v>
      </c>
      <c r="I474" s="28" t="s">
        <v>6428</v>
      </c>
      <c r="J474" s="106" t="s">
        <v>2277</v>
      </c>
      <c r="K474" s="28" t="s">
        <v>6443</v>
      </c>
      <c r="L474" s="452">
        <v>3.666347385176829E-2</v>
      </c>
      <c r="M474" s="452">
        <v>0.71333652614823173</v>
      </c>
      <c r="N474" s="452">
        <v>0.25</v>
      </c>
      <c r="O474" s="387">
        <v>0.35414127138519269</v>
      </c>
      <c r="P474" s="387">
        <v>0.75</v>
      </c>
      <c r="Q474" s="387">
        <v>0.6770706356925964</v>
      </c>
      <c r="R474" s="42">
        <v>2043</v>
      </c>
      <c r="S474" s="422">
        <v>0</v>
      </c>
      <c r="T474" s="422">
        <v>0</v>
      </c>
      <c r="U474" s="422">
        <v>0</v>
      </c>
      <c r="V474" s="422">
        <v>0</v>
      </c>
      <c r="W474" s="422">
        <v>0</v>
      </c>
      <c r="X474" s="422">
        <v>0</v>
      </c>
      <c r="Y474" s="422">
        <v>-857310</v>
      </c>
      <c r="Z474" s="422">
        <v>0</v>
      </c>
      <c r="AA474" s="422">
        <v>0</v>
      </c>
      <c r="AB474" s="422">
        <v>0</v>
      </c>
      <c r="AC474" s="296">
        <v>-857310</v>
      </c>
      <c r="AD474" s="110"/>
      <c r="AF474" s="42" t="s">
        <v>618</v>
      </c>
      <c r="AG474" s="110">
        <v>0</v>
      </c>
      <c r="AH474" s="110">
        <v>-857310</v>
      </c>
      <c r="AI474" s="42" t="s">
        <v>764</v>
      </c>
      <c r="AJ474" s="112">
        <v>0.45454545454545453</v>
      </c>
      <c r="AK474" s="112">
        <v>0.54545454545454541</v>
      </c>
      <c r="AL474" s="529">
        <v>-276850.57331438019</v>
      </c>
      <c r="AM474" s="529">
        <v>0</v>
      </c>
      <c r="AN474" s="529">
        <v>0</v>
      </c>
      <c r="AO474" s="529">
        <v>0</v>
      </c>
      <c r="AP474" s="529">
        <v>0</v>
      </c>
      <c r="AQ474" s="529">
        <v>0</v>
      </c>
      <c r="AR474" s="529">
        <v>0</v>
      </c>
      <c r="AS474" s="529">
        <v>-263845.19394800899</v>
      </c>
      <c r="AT474" s="529">
        <v>0</v>
      </c>
      <c r="AU474" s="529">
        <v>0</v>
      </c>
      <c r="AV474" s="529">
        <v>0</v>
      </c>
      <c r="AW474" s="529">
        <v>-263845.19394800899</v>
      </c>
      <c r="AX474" s="529">
        <v>0</v>
      </c>
      <c r="AY474" s="116">
        <v>0</v>
      </c>
      <c r="AZ474" s="42"/>
      <c r="BA474" s="529">
        <v>0</v>
      </c>
      <c r="BB474" s="529">
        <v>0</v>
      </c>
      <c r="BC474" s="529">
        <v>0</v>
      </c>
      <c r="BD474" s="529">
        <v>0</v>
      </c>
      <c r="BE474" s="529">
        <v>0</v>
      </c>
      <c r="BF474" s="529">
        <v>0</v>
      </c>
      <c r="BG474" s="529">
        <v>-316614.23273761082</v>
      </c>
      <c r="BH474" s="529">
        <v>0</v>
      </c>
      <c r="BI474" s="529">
        <v>0</v>
      </c>
      <c r="BJ474" s="529">
        <v>0</v>
      </c>
      <c r="BK474" s="529">
        <v>-316614.23273761082</v>
      </c>
      <c r="BL474" s="42" t="s">
        <v>7188</v>
      </c>
      <c r="BM474" s="350" t="s">
        <v>7427</v>
      </c>
      <c r="BS474" s="42"/>
      <c r="BT474" s="42"/>
      <c r="BU474" s="42"/>
      <c r="BV474" s="42"/>
      <c r="BW474" s="42"/>
      <c r="BX474" s="42"/>
      <c r="BY474" s="42"/>
      <c r="BZ474" s="42"/>
      <c r="CA474" s="42"/>
      <c r="CB474" s="42"/>
      <c r="CC474" s="42"/>
      <c r="CD474" s="42"/>
      <c r="CE474" s="42"/>
      <c r="CF474" s="42"/>
    </row>
    <row r="475" spans="1:84" ht="26">
      <c r="A475" s="424" t="s">
        <v>6424</v>
      </c>
      <c r="B475" s="42" t="s">
        <v>15</v>
      </c>
      <c r="C475" s="42"/>
      <c r="D475" s="42"/>
      <c r="E475" s="42"/>
      <c r="F475" s="513" t="s">
        <v>6444</v>
      </c>
      <c r="G475" s="412" t="s">
        <v>6445</v>
      </c>
      <c r="H475" s="28" t="s">
        <v>6442</v>
      </c>
      <c r="I475" s="28" t="s">
        <v>6428</v>
      </c>
      <c r="J475" s="106" t="s">
        <v>2277</v>
      </c>
      <c r="K475" s="28" t="s">
        <v>6446</v>
      </c>
      <c r="L475" s="452">
        <v>3.666347385176829E-2</v>
      </c>
      <c r="M475" s="452">
        <v>0.71333652614823173</v>
      </c>
      <c r="N475" s="452">
        <v>0.25</v>
      </c>
      <c r="O475" s="387">
        <v>0.35414127138519269</v>
      </c>
      <c r="P475" s="387">
        <v>0.75</v>
      </c>
      <c r="Q475" s="387">
        <v>0.6770706356925964</v>
      </c>
      <c r="R475" s="42">
        <v>2043</v>
      </c>
      <c r="S475" s="422">
        <v>0</v>
      </c>
      <c r="T475" s="422">
        <v>0</v>
      </c>
      <c r="U475" s="422">
        <v>0</v>
      </c>
      <c r="V475" s="422">
        <v>0</v>
      </c>
      <c r="W475" s="422">
        <v>0</v>
      </c>
      <c r="X475" s="422">
        <v>0</v>
      </c>
      <c r="Y475" s="422">
        <v>1681000</v>
      </c>
      <c r="Z475" s="422">
        <v>0</v>
      </c>
      <c r="AA475" s="422">
        <v>0</v>
      </c>
      <c r="AB475" s="422">
        <v>0</v>
      </c>
      <c r="AC475" s="296">
        <v>1681000</v>
      </c>
      <c r="AD475" s="110"/>
      <c r="AF475" s="42" t="s">
        <v>586</v>
      </c>
      <c r="AG475" s="110">
        <v>0</v>
      </c>
      <c r="AH475" s="110">
        <v>1681000</v>
      </c>
      <c r="AI475" s="42" t="s">
        <v>764</v>
      </c>
      <c r="AJ475" s="112">
        <v>0.45454545454545453</v>
      </c>
      <c r="AK475" s="112">
        <v>0.54545454545454541</v>
      </c>
      <c r="AL475" s="529">
        <v>542844.26140074548</v>
      </c>
      <c r="AM475" s="529">
        <v>0</v>
      </c>
      <c r="AN475" s="529">
        <v>0</v>
      </c>
      <c r="AO475" s="529">
        <v>0</v>
      </c>
      <c r="AP475" s="529">
        <v>0</v>
      </c>
      <c r="AQ475" s="529">
        <v>0</v>
      </c>
      <c r="AR475" s="529">
        <v>0</v>
      </c>
      <c r="AS475" s="529">
        <v>517343.51754511567</v>
      </c>
      <c r="AT475" s="529">
        <v>0</v>
      </c>
      <c r="AU475" s="529">
        <v>0</v>
      </c>
      <c r="AV475" s="529">
        <v>0</v>
      </c>
      <c r="AW475" s="529">
        <v>517343.51754511567</v>
      </c>
      <c r="AX475" s="529">
        <v>0</v>
      </c>
      <c r="AY475" s="116">
        <v>0</v>
      </c>
      <c r="AZ475" s="42"/>
      <c r="BA475" s="529">
        <v>0</v>
      </c>
      <c r="BB475" s="529">
        <v>0</v>
      </c>
      <c r="BC475" s="529">
        <v>0</v>
      </c>
      <c r="BD475" s="529">
        <v>0</v>
      </c>
      <c r="BE475" s="529">
        <v>0</v>
      </c>
      <c r="BF475" s="529">
        <v>0</v>
      </c>
      <c r="BG475" s="529">
        <v>620812.22105413873</v>
      </c>
      <c r="BH475" s="529">
        <v>0</v>
      </c>
      <c r="BI475" s="529">
        <v>0</v>
      </c>
      <c r="BJ475" s="529">
        <v>0</v>
      </c>
      <c r="BK475" s="529">
        <v>620812.22105413873</v>
      </c>
      <c r="BL475" s="42" t="s">
        <v>7188</v>
      </c>
      <c r="BM475" s="350" t="s">
        <v>7428</v>
      </c>
      <c r="BS475" s="42"/>
      <c r="BT475" s="42"/>
      <c r="BU475" s="42"/>
      <c r="BV475" s="42"/>
      <c r="BW475" s="42"/>
      <c r="BX475" s="42"/>
      <c r="BY475" s="42"/>
      <c r="BZ475" s="42"/>
      <c r="CA475" s="42"/>
      <c r="CB475" s="42"/>
      <c r="CC475" s="42"/>
      <c r="CD475" s="42"/>
      <c r="CE475" s="42"/>
      <c r="CF475" s="42"/>
    </row>
    <row r="476" spans="1:84" ht="26.5" thickBot="1">
      <c r="A476" s="424" t="s">
        <v>6424</v>
      </c>
      <c r="B476" s="42" t="s">
        <v>15</v>
      </c>
      <c r="C476" s="42"/>
      <c r="D476" s="42"/>
      <c r="E476" s="42"/>
      <c r="F476" s="512" t="s">
        <v>6444</v>
      </c>
      <c r="G476" s="412" t="s">
        <v>6445</v>
      </c>
      <c r="H476" s="28" t="s">
        <v>6442</v>
      </c>
      <c r="I476" s="28" t="s">
        <v>6428</v>
      </c>
      <c r="J476" s="106" t="s">
        <v>2277</v>
      </c>
      <c r="K476" s="28" t="s">
        <v>6446</v>
      </c>
      <c r="L476" s="452">
        <v>3.666347385176829E-2</v>
      </c>
      <c r="M476" s="452">
        <v>0.71333652614823173</v>
      </c>
      <c r="N476" s="452">
        <v>0.25</v>
      </c>
      <c r="O476" s="387">
        <v>0.35414127138519269</v>
      </c>
      <c r="P476" s="387">
        <v>0.75</v>
      </c>
      <c r="Q476" s="387">
        <v>0.6770706356925964</v>
      </c>
      <c r="R476" s="42">
        <v>2043</v>
      </c>
      <c r="S476" s="422">
        <v>0</v>
      </c>
      <c r="T476" s="422">
        <v>0</v>
      </c>
      <c r="U476" s="422">
        <v>0</v>
      </c>
      <c r="V476" s="422">
        <v>0</v>
      </c>
      <c r="W476" s="422">
        <v>0</v>
      </c>
      <c r="X476" s="422">
        <v>0</v>
      </c>
      <c r="Y476" s="422">
        <v>-857310</v>
      </c>
      <c r="Z476" s="422">
        <v>0</v>
      </c>
      <c r="AA476" s="422">
        <v>0</v>
      </c>
      <c r="AB476" s="422">
        <v>0</v>
      </c>
      <c r="AC476" s="296">
        <v>-857310</v>
      </c>
      <c r="AD476" s="110"/>
      <c r="AF476" s="42" t="s">
        <v>586</v>
      </c>
      <c r="AG476" s="110">
        <v>0</v>
      </c>
      <c r="AH476" s="110">
        <v>-857310</v>
      </c>
      <c r="AI476" s="42" t="s">
        <v>764</v>
      </c>
      <c r="AJ476" s="112">
        <v>0.45454545454545453</v>
      </c>
      <c r="AK476" s="112">
        <v>0.54545454545454541</v>
      </c>
      <c r="AL476" s="529">
        <v>-276850.57331438019</v>
      </c>
      <c r="AM476" s="529">
        <v>0</v>
      </c>
      <c r="AN476" s="529">
        <v>0</v>
      </c>
      <c r="AO476" s="529">
        <v>0</v>
      </c>
      <c r="AP476" s="529">
        <v>0</v>
      </c>
      <c r="AQ476" s="529">
        <v>0</v>
      </c>
      <c r="AR476" s="529">
        <v>0</v>
      </c>
      <c r="AS476" s="529">
        <v>-263845.19394800899</v>
      </c>
      <c r="AT476" s="529">
        <v>0</v>
      </c>
      <c r="AU476" s="529">
        <v>0</v>
      </c>
      <c r="AV476" s="529">
        <v>0</v>
      </c>
      <c r="AW476" s="529">
        <v>-263845.19394800899</v>
      </c>
      <c r="AX476" s="529">
        <v>0</v>
      </c>
      <c r="AY476" s="116">
        <v>0</v>
      </c>
      <c r="AZ476" s="42"/>
      <c r="BA476" s="529">
        <v>0</v>
      </c>
      <c r="BB476" s="529">
        <v>0</v>
      </c>
      <c r="BC476" s="529">
        <v>0</v>
      </c>
      <c r="BD476" s="529">
        <v>0</v>
      </c>
      <c r="BE476" s="529">
        <v>0</v>
      </c>
      <c r="BF476" s="529">
        <v>0</v>
      </c>
      <c r="BG476" s="529">
        <v>-316614.23273761082</v>
      </c>
      <c r="BH476" s="529">
        <v>0</v>
      </c>
      <c r="BI476" s="529">
        <v>0</v>
      </c>
      <c r="BJ476" s="529">
        <v>0</v>
      </c>
      <c r="BK476" s="529">
        <v>-316614.23273761082</v>
      </c>
      <c r="BL476" s="42" t="s">
        <v>7188</v>
      </c>
      <c r="BM476" s="350" t="s">
        <v>7428</v>
      </c>
      <c r="BS476" s="42"/>
      <c r="BT476" s="42"/>
      <c r="BU476" s="42"/>
      <c r="BV476" s="42"/>
      <c r="BW476" s="42"/>
      <c r="BX476" s="42"/>
      <c r="BY476" s="42"/>
      <c r="BZ476" s="42"/>
      <c r="CA476" s="42"/>
      <c r="CB476" s="42"/>
      <c r="CC476" s="42"/>
      <c r="CD476" s="42"/>
      <c r="CE476" s="42"/>
      <c r="CF476" s="42"/>
    </row>
    <row r="477" spans="1:84" ht="26.5" thickBot="1">
      <c r="A477" s="424" t="s">
        <v>6424</v>
      </c>
      <c r="B477" s="42" t="s">
        <v>27</v>
      </c>
      <c r="C477" s="42"/>
      <c r="D477" s="42"/>
      <c r="E477" s="42"/>
      <c r="F477" s="518" t="s">
        <v>6440</v>
      </c>
      <c r="G477" s="412" t="s">
        <v>6441</v>
      </c>
      <c r="H477" s="28" t="s">
        <v>6442</v>
      </c>
      <c r="I477" s="28" t="s">
        <v>6428</v>
      </c>
      <c r="J477" s="106" t="s">
        <v>2277</v>
      </c>
      <c r="K477" s="28" t="s">
        <v>6443</v>
      </c>
      <c r="L477" s="452">
        <v>0.23151627363219807</v>
      </c>
      <c r="M477" s="452">
        <v>0.56848372636780198</v>
      </c>
      <c r="N477" s="452">
        <v>0.2</v>
      </c>
      <c r="O477" s="387">
        <v>0.37775068947753887</v>
      </c>
      <c r="P477" s="387">
        <v>0.8</v>
      </c>
      <c r="Q477" s="387">
        <v>0.68887534473876944</v>
      </c>
      <c r="R477" s="42">
        <v>2043</v>
      </c>
      <c r="S477" s="422">
        <v>0</v>
      </c>
      <c r="T477" s="422">
        <v>0</v>
      </c>
      <c r="U477" s="422">
        <v>0</v>
      </c>
      <c r="V477" s="422">
        <v>0</v>
      </c>
      <c r="W477" s="422">
        <v>0</v>
      </c>
      <c r="X477" s="422">
        <v>0</v>
      </c>
      <c r="Y477" s="422">
        <v>0</v>
      </c>
      <c r="Z477" s="422">
        <v>750000</v>
      </c>
      <c r="AA477" s="422">
        <v>0</v>
      </c>
      <c r="AB477" s="422">
        <v>0</v>
      </c>
      <c r="AC477" s="296">
        <v>750000</v>
      </c>
      <c r="AD477" s="110"/>
      <c r="AF477" s="42" t="s">
        <v>618</v>
      </c>
      <c r="AG477" s="110">
        <v>0</v>
      </c>
      <c r="AH477" s="110">
        <v>750000</v>
      </c>
      <c r="AI477" s="42" t="s">
        <v>764</v>
      </c>
      <c r="AJ477" s="112">
        <v>0.45454545454545453</v>
      </c>
      <c r="AK477" s="112">
        <v>0.54545454545454541</v>
      </c>
      <c r="AL477" s="529">
        <v>233343.49144592293</v>
      </c>
      <c r="AM477" s="529">
        <v>0</v>
      </c>
      <c r="AN477" s="529">
        <v>0</v>
      </c>
      <c r="AO477" s="529">
        <v>0</v>
      </c>
      <c r="AP477" s="529">
        <v>0</v>
      </c>
      <c r="AQ477" s="529">
        <v>0</v>
      </c>
      <c r="AR477" s="529">
        <v>0</v>
      </c>
      <c r="AS477" s="529">
        <v>0</v>
      </c>
      <c r="AT477" s="529">
        <v>234843.86752458048</v>
      </c>
      <c r="AU477" s="529">
        <v>0</v>
      </c>
      <c r="AV477" s="529">
        <v>0</v>
      </c>
      <c r="AW477" s="529">
        <v>234843.86752458048</v>
      </c>
      <c r="AX477" s="529">
        <v>0</v>
      </c>
      <c r="AY477" s="116">
        <v>0</v>
      </c>
      <c r="AZ477" s="42"/>
      <c r="BA477" s="529">
        <v>0</v>
      </c>
      <c r="BB477" s="529">
        <v>0</v>
      </c>
      <c r="BC477" s="529">
        <v>0</v>
      </c>
      <c r="BD477" s="529">
        <v>0</v>
      </c>
      <c r="BE477" s="529">
        <v>0</v>
      </c>
      <c r="BF477" s="529">
        <v>0</v>
      </c>
      <c r="BG477" s="529">
        <v>0</v>
      </c>
      <c r="BH477" s="529">
        <v>281812.64102949656</v>
      </c>
      <c r="BI477" s="529">
        <v>0</v>
      </c>
      <c r="BJ477" s="529">
        <v>0</v>
      </c>
      <c r="BK477" s="529">
        <v>281812.64102949656</v>
      </c>
      <c r="BL477" s="42" t="s">
        <v>7188</v>
      </c>
      <c r="BM477" s="350" t="s">
        <v>7452</v>
      </c>
      <c r="BS477" s="42"/>
      <c r="BT477" s="42"/>
      <c r="BU477" s="42"/>
      <c r="BV477" s="42"/>
      <c r="BW477" s="42"/>
      <c r="BX477" s="42"/>
      <c r="BY477" s="42"/>
      <c r="BZ477" s="42"/>
      <c r="CA477" s="42"/>
      <c r="CB477" s="42"/>
      <c r="CC477" s="42"/>
      <c r="CD477" s="42"/>
      <c r="CE477" s="42"/>
      <c r="CF477" s="42"/>
    </row>
    <row r="478" spans="1:84" ht="26">
      <c r="A478" s="411" t="s">
        <v>6424</v>
      </c>
      <c r="B478" s="42" t="s">
        <v>27</v>
      </c>
      <c r="C478" s="42"/>
      <c r="D478" s="42"/>
      <c r="E478" s="42"/>
      <c r="F478" s="511" t="s">
        <v>6440</v>
      </c>
      <c r="G478" s="412" t="s">
        <v>6441</v>
      </c>
      <c r="H478" s="28" t="s">
        <v>6442</v>
      </c>
      <c r="I478" s="412" t="s">
        <v>6428</v>
      </c>
      <c r="J478" s="106" t="s">
        <v>2277</v>
      </c>
      <c r="K478" s="28" t="s">
        <v>6443</v>
      </c>
      <c r="L478" s="452">
        <v>0.23151627363219807</v>
      </c>
      <c r="M478" s="452">
        <v>0.56848372636780198</v>
      </c>
      <c r="N478" s="452">
        <v>0.2</v>
      </c>
      <c r="O478" s="464">
        <v>0.37775068947753887</v>
      </c>
      <c r="P478" s="464">
        <v>0.8</v>
      </c>
      <c r="Q478" s="464">
        <v>0.68887534473876944</v>
      </c>
      <c r="R478" s="42">
        <v>2043</v>
      </c>
      <c r="S478" s="417">
        <v>0</v>
      </c>
      <c r="T478" s="417">
        <v>0</v>
      </c>
      <c r="U478" s="417">
        <v>0</v>
      </c>
      <c r="V478" s="417">
        <v>0</v>
      </c>
      <c r="W478" s="417">
        <v>0</v>
      </c>
      <c r="X478" s="417">
        <v>0</v>
      </c>
      <c r="Y478" s="417">
        <v>0</v>
      </c>
      <c r="Z478" s="417">
        <v>-382500</v>
      </c>
      <c r="AA478" s="417">
        <v>0</v>
      </c>
      <c r="AB478" s="417">
        <v>0</v>
      </c>
      <c r="AC478" s="296">
        <v>-382500</v>
      </c>
      <c r="AD478" s="110"/>
      <c r="AF478" s="42" t="s">
        <v>618</v>
      </c>
      <c r="AG478" s="110">
        <v>0</v>
      </c>
      <c r="AH478" s="110">
        <v>-382500</v>
      </c>
      <c r="AI478" s="42" t="s">
        <v>764</v>
      </c>
      <c r="AJ478" s="112">
        <v>0.45454545454545453</v>
      </c>
      <c r="AK478" s="112">
        <v>0.54545454545454541</v>
      </c>
      <c r="AL478" s="529">
        <v>-119005.18063742069</v>
      </c>
      <c r="AM478" s="529">
        <v>0</v>
      </c>
      <c r="AN478" s="529">
        <v>0</v>
      </c>
      <c r="AO478" s="529">
        <v>0</v>
      </c>
      <c r="AP478" s="529">
        <v>0</v>
      </c>
      <c r="AQ478" s="529">
        <v>0</v>
      </c>
      <c r="AR478" s="529">
        <v>0</v>
      </c>
      <c r="AS478" s="529">
        <v>0</v>
      </c>
      <c r="AT478" s="529">
        <v>-119770.37243753605</v>
      </c>
      <c r="AU478" s="529">
        <v>0</v>
      </c>
      <c r="AV478" s="529">
        <v>0</v>
      </c>
      <c r="AW478" s="529">
        <v>-119770.37243753605</v>
      </c>
      <c r="AX478" s="529">
        <v>0</v>
      </c>
      <c r="AY478" s="116">
        <v>0</v>
      </c>
      <c r="AZ478" s="42"/>
      <c r="BA478" s="529">
        <v>0</v>
      </c>
      <c r="BB478" s="529">
        <v>0</v>
      </c>
      <c r="BC478" s="529">
        <v>0</v>
      </c>
      <c r="BD478" s="529">
        <v>0</v>
      </c>
      <c r="BE478" s="529">
        <v>0</v>
      </c>
      <c r="BF478" s="529">
        <v>0</v>
      </c>
      <c r="BG478" s="529">
        <v>0</v>
      </c>
      <c r="BH478" s="529">
        <v>-143724.44692504324</v>
      </c>
      <c r="BI478" s="529">
        <v>0</v>
      </c>
      <c r="BJ478" s="529">
        <v>0</v>
      </c>
      <c r="BK478" s="529">
        <v>-143724.44692504324</v>
      </c>
      <c r="BL478" s="42" t="s">
        <v>7188</v>
      </c>
      <c r="BM478" s="350" t="s">
        <v>7452</v>
      </c>
      <c r="BS478" s="42"/>
      <c r="BT478" s="42"/>
      <c r="BU478" s="42"/>
      <c r="BV478" s="42"/>
      <c r="BW478" s="42"/>
      <c r="BX478" s="42"/>
      <c r="BY478" s="42"/>
      <c r="BZ478" s="42"/>
      <c r="CA478" s="42"/>
      <c r="CB478" s="42"/>
      <c r="CC478" s="42"/>
      <c r="CD478" s="42"/>
      <c r="CE478" s="42"/>
      <c r="CF478" s="42"/>
    </row>
    <row r="479" spans="1:84" ht="26">
      <c r="A479" s="411" t="s">
        <v>6424</v>
      </c>
      <c r="B479" s="42" t="s">
        <v>15</v>
      </c>
      <c r="C479" s="42"/>
      <c r="D479" s="42"/>
      <c r="E479" s="42"/>
      <c r="F479" s="513" t="s">
        <v>6444</v>
      </c>
      <c r="G479" s="412" t="s">
        <v>6445</v>
      </c>
      <c r="H479" s="28" t="s">
        <v>6442</v>
      </c>
      <c r="I479" s="28" t="s">
        <v>6428</v>
      </c>
      <c r="J479" s="106" t="s">
        <v>2277</v>
      </c>
      <c r="K479" s="28" t="s">
        <v>6446</v>
      </c>
      <c r="L479" s="452">
        <v>0.23151627363219807</v>
      </c>
      <c r="M479" s="452">
        <v>0.56848372636780198</v>
      </c>
      <c r="N479" s="452">
        <v>0.2</v>
      </c>
      <c r="O479" s="464">
        <v>0.37775068947753887</v>
      </c>
      <c r="P479" s="464">
        <v>0.8</v>
      </c>
      <c r="Q479" s="464">
        <v>0.68887534473876944</v>
      </c>
      <c r="R479" s="42">
        <v>2043</v>
      </c>
      <c r="S479" s="417">
        <v>0</v>
      </c>
      <c r="T479" s="417">
        <v>0</v>
      </c>
      <c r="U479" s="417">
        <v>0</v>
      </c>
      <c r="V479" s="417">
        <v>0</v>
      </c>
      <c r="W479" s="417">
        <v>0</v>
      </c>
      <c r="X479" s="417">
        <v>0</v>
      </c>
      <c r="Y479" s="417">
        <v>0</v>
      </c>
      <c r="Z479" s="417">
        <v>2250000</v>
      </c>
      <c r="AA479" s="417">
        <v>0</v>
      </c>
      <c r="AB479" s="417">
        <v>0</v>
      </c>
      <c r="AC479" s="296">
        <v>2250000</v>
      </c>
      <c r="AD479" s="110"/>
      <c r="AF479" s="42" t="s">
        <v>586</v>
      </c>
      <c r="AG479" s="110">
        <v>0</v>
      </c>
      <c r="AH479" s="110">
        <v>2250000</v>
      </c>
      <c r="AI479" s="42" t="s">
        <v>764</v>
      </c>
      <c r="AJ479" s="112">
        <v>0.45454545454545453</v>
      </c>
      <c r="AK479" s="112">
        <v>0.54545454545454541</v>
      </c>
      <c r="AL479" s="529">
        <v>700030.47433776874</v>
      </c>
      <c r="AM479" s="529">
        <v>0</v>
      </c>
      <c r="AN479" s="529">
        <v>0</v>
      </c>
      <c r="AO479" s="529">
        <v>0</v>
      </c>
      <c r="AP479" s="529">
        <v>0</v>
      </c>
      <c r="AQ479" s="529">
        <v>0</v>
      </c>
      <c r="AR479" s="529">
        <v>0</v>
      </c>
      <c r="AS479" s="529">
        <v>0</v>
      </c>
      <c r="AT479" s="529">
        <v>704531.60257374146</v>
      </c>
      <c r="AU479" s="529">
        <v>0</v>
      </c>
      <c r="AV479" s="529">
        <v>0</v>
      </c>
      <c r="AW479" s="529">
        <v>704531.60257374146</v>
      </c>
      <c r="AX479" s="529">
        <v>0</v>
      </c>
      <c r="AY479" s="116">
        <v>0</v>
      </c>
      <c r="AZ479" s="42"/>
      <c r="BA479" s="529">
        <v>0</v>
      </c>
      <c r="BB479" s="529">
        <v>0</v>
      </c>
      <c r="BC479" s="529">
        <v>0</v>
      </c>
      <c r="BD479" s="529">
        <v>0</v>
      </c>
      <c r="BE479" s="529">
        <v>0</v>
      </c>
      <c r="BF479" s="529">
        <v>0</v>
      </c>
      <c r="BG479" s="529">
        <v>0</v>
      </c>
      <c r="BH479" s="529">
        <v>845437.92308848968</v>
      </c>
      <c r="BI479" s="529">
        <v>0</v>
      </c>
      <c r="BJ479" s="529">
        <v>0</v>
      </c>
      <c r="BK479" s="529">
        <v>845437.92308848968</v>
      </c>
      <c r="BL479" s="42" t="s">
        <v>7188</v>
      </c>
      <c r="BM479" s="350" t="s">
        <v>7453</v>
      </c>
      <c r="BS479" s="42"/>
      <c r="BT479" s="42"/>
      <c r="BU479" s="42"/>
      <c r="BV479" s="42"/>
      <c r="BW479" s="42"/>
      <c r="BX479" s="42"/>
      <c r="BY479" s="42"/>
      <c r="BZ479" s="42"/>
      <c r="CA479" s="42"/>
      <c r="CB479" s="42"/>
      <c r="CC479" s="42"/>
      <c r="CD479" s="42"/>
      <c r="CE479" s="42"/>
      <c r="CF479" s="42"/>
    </row>
    <row r="480" spans="1:84" ht="26">
      <c r="A480" s="411" t="s">
        <v>6424</v>
      </c>
      <c r="B480" s="42" t="s">
        <v>15</v>
      </c>
      <c r="C480" s="42"/>
      <c r="D480" s="42"/>
      <c r="E480" s="42"/>
      <c r="F480" s="514" t="s">
        <v>6444</v>
      </c>
      <c r="G480" s="28" t="s">
        <v>6445</v>
      </c>
      <c r="H480" s="28" t="s">
        <v>6442</v>
      </c>
      <c r="I480" s="412" t="s">
        <v>6428</v>
      </c>
      <c r="J480" s="106" t="s">
        <v>2277</v>
      </c>
      <c r="K480" s="28" t="s">
        <v>6446</v>
      </c>
      <c r="L480" s="452">
        <v>0.23151627363219807</v>
      </c>
      <c r="M480" s="452">
        <v>0.56848372636780198</v>
      </c>
      <c r="N480" s="452">
        <v>0.2</v>
      </c>
      <c r="O480" s="464">
        <v>0.37775068947753887</v>
      </c>
      <c r="P480" s="464">
        <v>0.8</v>
      </c>
      <c r="Q480" s="464">
        <v>0.68887534473876944</v>
      </c>
      <c r="R480" s="42">
        <v>2043</v>
      </c>
      <c r="S480" s="417">
        <v>0</v>
      </c>
      <c r="T480" s="417">
        <v>0</v>
      </c>
      <c r="U480" s="417">
        <v>0</v>
      </c>
      <c r="V480" s="417">
        <v>0</v>
      </c>
      <c r="W480" s="417">
        <v>0</v>
      </c>
      <c r="X480" s="417">
        <v>0</v>
      </c>
      <c r="Y480" s="417">
        <v>0</v>
      </c>
      <c r="Z480" s="417">
        <v>-1147500</v>
      </c>
      <c r="AA480" s="417">
        <v>0</v>
      </c>
      <c r="AB480" s="417">
        <v>0</v>
      </c>
      <c r="AC480" s="296">
        <v>-1147500</v>
      </c>
      <c r="AD480" s="110"/>
      <c r="AF480" s="42" t="s">
        <v>586</v>
      </c>
      <c r="AG480" s="110">
        <v>0</v>
      </c>
      <c r="AH480" s="110">
        <v>-1147500</v>
      </c>
      <c r="AI480" s="42" t="s">
        <v>764</v>
      </c>
      <c r="AJ480" s="112">
        <v>0.45454545454545453</v>
      </c>
      <c r="AK480" s="112">
        <v>0.54545454545454541</v>
      </c>
      <c r="AL480" s="529">
        <v>-357015.5419122621</v>
      </c>
      <c r="AM480" s="529">
        <v>0</v>
      </c>
      <c r="AN480" s="529">
        <v>0</v>
      </c>
      <c r="AO480" s="529">
        <v>0</v>
      </c>
      <c r="AP480" s="529">
        <v>0</v>
      </c>
      <c r="AQ480" s="529">
        <v>0</v>
      </c>
      <c r="AR480" s="529">
        <v>0</v>
      </c>
      <c r="AS480" s="529">
        <v>0</v>
      </c>
      <c r="AT480" s="529">
        <v>-359311.11731260811</v>
      </c>
      <c r="AU480" s="529">
        <v>0</v>
      </c>
      <c r="AV480" s="529">
        <v>0</v>
      </c>
      <c r="AW480" s="529">
        <v>-359311.11731260811</v>
      </c>
      <c r="AX480" s="529">
        <v>0</v>
      </c>
      <c r="AY480" s="116">
        <v>0</v>
      </c>
      <c r="AZ480" s="42"/>
      <c r="BA480" s="529">
        <v>0</v>
      </c>
      <c r="BB480" s="529">
        <v>0</v>
      </c>
      <c r="BC480" s="529">
        <v>0</v>
      </c>
      <c r="BD480" s="529">
        <v>0</v>
      </c>
      <c r="BE480" s="529">
        <v>0</v>
      </c>
      <c r="BF480" s="529">
        <v>0</v>
      </c>
      <c r="BG480" s="529">
        <v>0</v>
      </c>
      <c r="BH480" s="529">
        <v>-431173.34077512973</v>
      </c>
      <c r="BI480" s="529">
        <v>0</v>
      </c>
      <c r="BJ480" s="529">
        <v>0</v>
      </c>
      <c r="BK480" s="529">
        <v>-431173.34077512973</v>
      </c>
      <c r="BL480" s="42" t="s">
        <v>7188</v>
      </c>
      <c r="BM480" s="350" t="s">
        <v>7453</v>
      </c>
      <c r="BS480" s="42"/>
      <c r="BT480" s="42"/>
      <c r="BU480" s="42"/>
      <c r="BV480" s="42"/>
      <c r="BW480" s="42"/>
      <c r="BX480" s="42"/>
      <c r="BY480" s="42"/>
      <c r="BZ480" s="42"/>
      <c r="CA480" s="42"/>
      <c r="CB480" s="42"/>
      <c r="CC480" s="42"/>
      <c r="CD480" s="42"/>
      <c r="CE480" s="42"/>
      <c r="CF480" s="42"/>
    </row>
    <row r="481" spans="1:84" ht="26">
      <c r="A481" s="411" t="s">
        <v>6424</v>
      </c>
      <c r="B481" s="42" t="s">
        <v>15</v>
      </c>
      <c r="C481" s="42"/>
      <c r="D481" s="42"/>
      <c r="E481" s="42"/>
      <c r="F481" s="514" t="s">
        <v>6447</v>
      </c>
      <c r="G481" s="28" t="s">
        <v>6448</v>
      </c>
      <c r="H481" s="28" t="s">
        <v>6449</v>
      </c>
      <c r="I481" s="412" t="s">
        <v>6428</v>
      </c>
      <c r="J481" s="106" t="s">
        <v>2277</v>
      </c>
      <c r="K481" s="28" t="s">
        <v>6450</v>
      </c>
      <c r="L481" s="387">
        <v>0.36382292690489271</v>
      </c>
      <c r="M481" s="387">
        <v>0.63617707309510729</v>
      </c>
      <c r="N481" s="387">
        <v>0</v>
      </c>
      <c r="O481" s="464">
        <v>0.36382292690489271</v>
      </c>
      <c r="P481" s="464">
        <v>0.36382292690489271</v>
      </c>
      <c r="Q481" s="464">
        <v>0.36382292690489271</v>
      </c>
      <c r="R481" s="42">
        <v>2043</v>
      </c>
      <c r="S481" s="465">
        <v>0</v>
      </c>
      <c r="T481" s="465">
        <v>0</v>
      </c>
      <c r="U481" s="465">
        <v>0</v>
      </c>
      <c r="V481" s="465">
        <v>0</v>
      </c>
      <c r="W481" s="465">
        <v>0</v>
      </c>
      <c r="X481" s="465">
        <v>0</v>
      </c>
      <c r="Y481" s="465">
        <v>-102000</v>
      </c>
      <c r="Z481" s="465">
        <v>0</v>
      </c>
      <c r="AA481" s="465">
        <v>0</v>
      </c>
      <c r="AB481" s="465">
        <v>0</v>
      </c>
      <c r="AC481" s="296">
        <v>-102000</v>
      </c>
      <c r="AD481" s="110"/>
      <c r="AF481" s="42" t="s">
        <v>593</v>
      </c>
      <c r="AG481" s="110">
        <v>0</v>
      </c>
      <c r="AH481" s="110">
        <v>-102000</v>
      </c>
      <c r="AI481" s="42" t="s">
        <v>764</v>
      </c>
      <c r="AJ481" s="112">
        <v>0.45454545454545453</v>
      </c>
      <c r="AK481" s="112">
        <v>0.54545454545454541</v>
      </c>
      <c r="AL481" s="529">
        <v>-64890.061455700947</v>
      </c>
      <c r="AM481" s="529">
        <v>0</v>
      </c>
      <c r="AN481" s="529">
        <v>0</v>
      </c>
      <c r="AO481" s="529">
        <v>0</v>
      </c>
      <c r="AP481" s="529">
        <v>0</v>
      </c>
      <c r="AQ481" s="529">
        <v>0</v>
      </c>
      <c r="AR481" s="529">
        <v>0</v>
      </c>
      <c r="AS481" s="529">
        <v>-16868.153883772295</v>
      </c>
      <c r="AT481" s="529">
        <v>0</v>
      </c>
      <c r="AU481" s="529">
        <v>0</v>
      </c>
      <c r="AV481" s="529">
        <v>0</v>
      </c>
      <c r="AW481" s="529">
        <v>-16868.153883772295</v>
      </c>
      <c r="AX481" s="529">
        <v>0</v>
      </c>
      <c r="AY481" s="116">
        <v>0</v>
      </c>
      <c r="AZ481" s="42"/>
      <c r="BA481" s="529">
        <v>0</v>
      </c>
      <c r="BB481" s="529">
        <v>0</v>
      </c>
      <c r="BC481" s="529">
        <v>0</v>
      </c>
      <c r="BD481" s="529">
        <v>0</v>
      </c>
      <c r="BE481" s="529">
        <v>0</v>
      </c>
      <c r="BF481" s="529">
        <v>0</v>
      </c>
      <c r="BG481" s="529">
        <v>-20241.784660526755</v>
      </c>
      <c r="BH481" s="529">
        <v>0</v>
      </c>
      <c r="BI481" s="529">
        <v>0</v>
      </c>
      <c r="BJ481" s="529">
        <v>0</v>
      </c>
      <c r="BK481" s="529">
        <v>-20241.784660526755</v>
      </c>
      <c r="BL481" s="42" t="s">
        <v>7188</v>
      </c>
      <c r="BM481" s="350" t="s">
        <v>7462</v>
      </c>
      <c r="BS481" s="42"/>
      <c r="BT481" s="42"/>
      <c r="BU481" s="42"/>
      <c r="BV481" s="42"/>
      <c r="BW481" s="42"/>
      <c r="BX481" s="42"/>
      <c r="BY481" s="42"/>
      <c r="BZ481" s="42"/>
      <c r="CA481" s="42"/>
      <c r="CB481" s="42"/>
      <c r="CC481" s="42"/>
      <c r="CD481" s="42"/>
      <c r="CE481" s="42"/>
      <c r="CF481" s="42"/>
    </row>
    <row r="482" spans="1:84" ht="26">
      <c r="A482" s="411" t="s">
        <v>6424</v>
      </c>
      <c r="B482" s="42" t="s">
        <v>15</v>
      </c>
      <c r="C482" s="42"/>
      <c r="D482" s="42"/>
      <c r="E482" s="42"/>
      <c r="F482" s="513" t="s">
        <v>6447</v>
      </c>
      <c r="G482" s="412" t="s">
        <v>6448</v>
      </c>
      <c r="H482" s="28" t="s">
        <v>6449</v>
      </c>
      <c r="I482" s="412" t="s">
        <v>6428</v>
      </c>
      <c r="J482" s="106" t="s">
        <v>2277</v>
      </c>
      <c r="K482" s="28" t="s">
        <v>6450</v>
      </c>
      <c r="L482" s="387">
        <v>0.36382292690489271</v>
      </c>
      <c r="M482" s="387">
        <v>0.63617707309510729</v>
      </c>
      <c r="N482" s="387">
        <v>0</v>
      </c>
      <c r="O482" s="464">
        <v>0.36382292690489271</v>
      </c>
      <c r="P482" s="464">
        <v>0.36382292690489271</v>
      </c>
      <c r="Q482" s="464">
        <v>0.36382292690489271</v>
      </c>
      <c r="R482" s="42">
        <v>2043</v>
      </c>
      <c r="S482" s="465">
        <v>0</v>
      </c>
      <c r="T482" s="465">
        <v>0</v>
      </c>
      <c r="U482" s="465">
        <v>0</v>
      </c>
      <c r="V482" s="465">
        <v>0</v>
      </c>
      <c r="W482" s="465">
        <v>0</v>
      </c>
      <c r="X482" s="465">
        <v>0</v>
      </c>
      <c r="Y482" s="465">
        <v>200000</v>
      </c>
      <c r="Z482" s="465">
        <v>0</v>
      </c>
      <c r="AA482" s="465">
        <v>0</v>
      </c>
      <c r="AB482" s="465">
        <v>0</v>
      </c>
      <c r="AC482" s="296">
        <v>200000</v>
      </c>
      <c r="AD482" s="110"/>
      <c r="AF482" s="42" t="s">
        <v>593</v>
      </c>
      <c r="AG482" s="110">
        <v>0</v>
      </c>
      <c r="AH482" s="110">
        <v>200000</v>
      </c>
      <c r="AI482" s="42" t="s">
        <v>764</v>
      </c>
      <c r="AJ482" s="112">
        <v>0.45454545454545453</v>
      </c>
      <c r="AK482" s="112">
        <v>0.54545454545454541</v>
      </c>
      <c r="AL482" s="529">
        <v>127235.41461902145</v>
      </c>
      <c r="AM482" s="529">
        <v>0</v>
      </c>
      <c r="AN482" s="529">
        <v>0</v>
      </c>
      <c r="AO482" s="529">
        <v>0</v>
      </c>
      <c r="AP482" s="529">
        <v>0</v>
      </c>
      <c r="AQ482" s="529">
        <v>0</v>
      </c>
      <c r="AR482" s="529">
        <v>0</v>
      </c>
      <c r="AS482" s="529">
        <v>33074.811536808433</v>
      </c>
      <c r="AT482" s="529">
        <v>0</v>
      </c>
      <c r="AU482" s="529">
        <v>0</v>
      </c>
      <c r="AV482" s="529">
        <v>0</v>
      </c>
      <c r="AW482" s="529">
        <v>33074.811536808433</v>
      </c>
      <c r="AX482" s="529">
        <v>0</v>
      </c>
      <c r="AY482" s="116">
        <v>0</v>
      </c>
      <c r="AZ482" s="42"/>
      <c r="BA482" s="529">
        <v>0</v>
      </c>
      <c r="BB482" s="529">
        <v>0</v>
      </c>
      <c r="BC482" s="529">
        <v>0</v>
      </c>
      <c r="BD482" s="529">
        <v>0</v>
      </c>
      <c r="BE482" s="529">
        <v>0</v>
      </c>
      <c r="BF482" s="529">
        <v>0</v>
      </c>
      <c r="BG482" s="529">
        <v>39689.773844170115</v>
      </c>
      <c r="BH482" s="529">
        <v>0</v>
      </c>
      <c r="BI482" s="529">
        <v>0</v>
      </c>
      <c r="BJ482" s="529">
        <v>0</v>
      </c>
      <c r="BK482" s="529">
        <v>39689.773844170115</v>
      </c>
      <c r="BL482" s="42" t="s">
        <v>7188</v>
      </c>
      <c r="BM482" s="350" t="s">
        <v>7462</v>
      </c>
      <c r="BS482" s="42"/>
      <c r="BT482" s="42"/>
      <c r="BU482" s="42"/>
      <c r="BV482" s="42"/>
      <c r="BW482" s="42"/>
      <c r="BX482" s="42"/>
      <c r="BY482" s="42"/>
      <c r="BZ482" s="42"/>
      <c r="CA482" s="42"/>
      <c r="CB482" s="42"/>
      <c r="CC482" s="42"/>
      <c r="CD482" s="42"/>
      <c r="CE482" s="42"/>
      <c r="CF482" s="42"/>
    </row>
    <row r="483" spans="1:84" ht="26">
      <c r="A483" s="411" t="s">
        <v>6424</v>
      </c>
      <c r="B483" s="42" t="s">
        <v>27</v>
      </c>
      <c r="C483" s="42"/>
      <c r="D483" s="42"/>
      <c r="E483" s="42"/>
      <c r="F483" s="517" t="s">
        <v>6440</v>
      </c>
      <c r="G483" s="28" t="s">
        <v>6441</v>
      </c>
      <c r="H483" s="28" t="s">
        <v>6442</v>
      </c>
      <c r="I483" s="412" t="s">
        <v>6428</v>
      </c>
      <c r="J483" s="106" t="s">
        <v>2277</v>
      </c>
      <c r="K483" s="28" t="s">
        <v>6443</v>
      </c>
      <c r="L483" s="452">
        <v>0.23151627363219807</v>
      </c>
      <c r="M483" s="452">
        <v>0.56848372636780198</v>
      </c>
      <c r="N483" s="452">
        <v>0.2</v>
      </c>
      <c r="O483" s="464">
        <v>0.37775068947753887</v>
      </c>
      <c r="P483" s="464">
        <v>0.37775068947753887</v>
      </c>
      <c r="Q483" s="464">
        <v>0.37775068947753887</v>
      </c>
      <c r="R483" s="42">
        <v>2043</v>
      </c>
      <c r="S483" s="417">
        <v>0</v>
      </c>
      <c r="T483" s="417">
        <v>0</v>
      </c>
      <c r="U483" s="417">
        <v>0</v>
      </c>
      <c r="V483" s="417">
        <v>0</v>
      </c>
      <c r="W483" s="417">
        <v>750000</v>
      </c>
      <c r="X483" s="417">
        <v>0</v>
      </c>
      <c r="Y483" s="417">
        <v>0</v>
      </c>
      <c r="Z483" s="417">
        <v>0</v>
      </c>
      <c r="AA483" s="417">
        <v>0</v>
      </c>
      <c r="AB483" s="417">
        <v>0</v>
      </c>
      <c r="AC483" s="296">
        <v>750000</v>
      </c>
      <c r="AD483" s="110"/>
      <c r="AF483" s="42" t="s">
        <v>618</v>
      </c>
      <c r="AG483" s="110">
        <v>0</v>
      </c>
      <c r="AH483" s="110">
        <v>750000</v>
      </c>
      <c r="AI483" s="42" t="s">
        <v>764</v>
      </c>
      <c r="AJ483" s="112">
        <v>0.45454545454545453</v>
      </c>
      <c r="AK483" s="112">
        <v>0.54545454545454541</v>
      </c>
      <c r="AL483" s="529">
        <v>466686.98289184587</v>
      </c>
      <c r="AM483" s="529">
        <v>0</v>
      </c>
      <c r="AN483" s="529">
        <v>0</v>
      </c>
      <c r="AO483" s="529">
        <v>0</v>
      </c>
      <c r="AP483" s="529">
        <v>0</v>
      </c>
      <c r="AQ483" s="529">
        <v>128778.64414007006</v>
      </c>
      <c r="AR483" s="529">
        <v>0</v>
      </c>
      <c r="AS483" s="529">
        <v>0</v>
      </c>
      <c r="AT483" s="529">
        <v>0</v>
      </c>
      <c r="AU483" s="529">
        <v>0</v>
      </c>
      <c r="AV483" s="529">
        <v>0</v>
      </c>
      <c r="AW483" s="529">
        <v>128778.64414007006</v>
      </c>
      <c r="AX483" s="529">
        <v>0</v>
      </c>
      <c r="AY483" s="116">
        <v>0</v>
      </c>
      <c r="AZ483" s="42"/>
      <c r="BA483" s="529">
        <v>0</v>
      </c>
      <c r="BB483" s="529">
        <v>0</v>
      </c>
      <c r="BC483" s="529">
        <v>0</v>
      </c>
      <c r="BD483" s="529">
        <v>0</v>
      </c>
      <c r="BE483" s="529">
        <v>154534.37296808406</v>
      </c>
      <c r="BF483" s="529">
        <v>0</v>
      </c>
      <c r="BG483" s="529">
        <v>0</v>
      </c>
      <c r="BH483" s="529">
        <v>0</v>
      </c>
      <c r="BI483" s="529">
        <v>0</v>
      </c>
      <c r="BJ483" s="529">
        <v>0</v>
      </c>
      <c r="BK483" s="529">
        <v>154534.37296808406</v>
      </c>
      <c r="BL483" s="42" t="s">
        <v>7188</v>
      </c>
      <c r="BM483" s="350" t="s">
        <v>7511</v>
      </c>
      <c r="BS483" s="42"/>
      <c r="BT483" s="42"/>
      <c r="BU483" s="42"/>
      <c r="BV483" s="42"/>
      <c r="BW483" s="42"/>
      <c r="BX483" s="42"/>
      <c r="BY483" s="42"/>
      <c r="BZ483" s="42"/>
      <c r="CA483" s="42"/>
      <c r="CB483" s="42"/>
      <c r="CC483" s="42"/>
      <c r="CD483" s="42"/>
      <c r="CE483" s="42"/>
      <c r="CF483" s="42"/>
    </row>
    <row r="484" spans="1:84" ht="26">
      <c r="A484" s="411" t="s">
        <v>6424</v>
      </c>
      <c r="B484" s="42" t="s">
        <v>27</v>
      </c>
      <c r="C484" s="42"/>
      <c r="D484" s="42"/>
      <c r="E484" s="42"/>
      <c r="F484" s="511" t="s">
        <v>6440</v>
      </c>
      <c r="G484" s="412" t="s">
        <v>6441</v>
      </c>
      <c r="H484" s="28" t="s">
        <v>6442</v>
      </c>
      <c r="I484" s="412" t="s">
        <v>6428</v>
      </c>
      <c r="J484" s="106" t="s">
        <v>2277</v>
      </c>
      <c r="K484" s="28" t="s">
        <v>6443</v>
      </c>
      <c r="L484" s="452">
        <v>0.23151627363219807</v>
      </c>
      <c r="M484" s="452">
        <v>0.56848372636780198</v>
      </c>
      <c r="N484" s="452">
        <v>0.2</v>
      </c>
      <c r="O484" s="464">
        <v>0.37775068947753887</v>
      </c>
      <c r="P484" s="464">
        <v>0.37775068947753887</v>
      </c>
      <c r="Q484" s="464">
        <v>0.37775068947753887</v>
      </c>
      <c r="R484" s="42">
        <v>2043</v>
      </c>
      <c r="S484" s="417">
        <v>0</v>
      </c>
      <c r="T484" s="417">
        <v>0</v>
      </c>
      <c r="U484" s="417">
        <v>0</v>
      </c>
      <c r="V484" s="417">
        <v>0</v>
      </c>
      <c r="W484" s="417">
        <v>-382500</v>
      </c>
      <c r="X484" s="417">
        <v>0</v>
      </c>
      <c r="Y484" s="417">
        <v>0</v>
      </c>
      <c r="Z484" s="417">
        <v>0</v>
      </c>
      <c r="AA484" s="417">
        <v>0</v>
      </c>
      <c r="AB484" s="417">
        <v>0</v>
      </c>
      <c r="AC484" s="296">
        <v>-382500</v>
      </c>
      <c r="AD484" s="110"/>
      <c r="AF484" s="42" t="s">
        <v>618</v>
      </c>
      <c r="AG484" s="110">
        <v>0</v>
      </c>
      <c r="AH484" s="110">
        <v>-382500</v>
      </c>
      <c r="AI484" s="42" t="s">
        <v>764</v>
      </c>
      <c r="AJ484" s="112">
        <v>0.45454545454545453</v>
      </c>
      <c r="AK484" s="112">
        <v>0.54545454545454541</v>
      </c>
      <c r="AL484" s="529">
        <v>-238010.36127484139</v>
      </c>
      <c r="AM484" s="529">
        <v>0</v>
      </c>
      <c r="AN484" s="529">
        <v>0</v>
      </c>
      <c r="AO484" s="529">
        <v>0</v>
      </c>
      <c r="AP484" s="529">
        <v>0</v>
      </c>
      <c r="AQ484" s="529">
        <v>-65677.108511435727</v>
      </c>
      <c r="AR484" s="529">
        <v>0</v>
      </c>
      <c r="AS484" s="529">
        <v>0</v>
      </c>
      <c r="AT484" s="529">
        <v>0</v>
      </c>
      <c r="AU484" s="529">
        <v>0</v>
      </c>
      <c r="AV484" s="529">
        <v>0</v>
      </c>
      <c r="AW484" s="529">
        <v>-65677.108511435727</v>
      </c>
      <c r="AX484" s="529">
        <v>0</v>
      </c>
      <c r="AY484" s="116">
        <v>0</v>
      </c>
      <c r="AZ484" s="42"/>
      <c r="BA484" s="529">
        <v>0</v>
      </c>
      <c r="BB484" s="529">
        <v>0</v>
      </c>
      <c r="BC484" s="529">
        <v>0</v>
      </c>
      <c r="BD484" s="529">
        <v>0</v>
      </c>
      <c r="BE484" s="529">
        <v>-78812.530213722872</v>
      </c>
      <c r="BF484" s="529">
        <v>0</v>
      </c>
      <c r="BG484" s="529">
        <v>0</v>
      </c>
      <c r="BH484" s="529">
        <v>0</v>
      </c>
      <c r="BI484" s="529">
        <v>0</v>
      </c>
      <c r="BJ484" s="529">
        <v>0</v>
      </c>
      <c r="BK484" s="529">
        <v>-78812.530213722872</v>
      </c>
      <c r="BL484" s="42" t="s">
        <v>7188</v>
      </c>
      <c r="BM484" s="350" t="s">
        <v>7511</v>
      </c>
      <c r="BS484" s="42"/>
      <c r="BT484" s="42"/>
      <c r="BU484" s="42"/>
      <c r="BV484" s="42"/>
      <c r="BW484" s="42"/>
      <c r="BX484" s="42"/>
      <c r="BY484" s="42"/>
      <c r="BZ484" s="42"/>
      <c r="CA484" s="42"/>
      <c r="CB484" s="42"/>
      <c r="CC484" s="42"/>
      <c r="CD484" s="42"/>
      <c r="CE484" s="42"/>
      <c r="CF484" s="42"/>
    </row>
    <row r="485" spans="1:84" ht="26">
      <c r="A485" s="411" t="s">
        <v>6424</v>
      </c>
      <c r="B485" s="42" t="s">
        <v>15</v>
      </c>
      <c r="C485" s="42"/>
      <c r="D485" s="42"/>
      <c r="E485" s="42"/>
      <c r="F485" s="512" t="s">
        <v>6444</v>
      </c>
      <c r="G485" s="412" t="s">
        <v>6445</v>
      </c>
      <c r="H485" s="28" t="s">
        <v>6442</v>
      </c>
      <c r="I485" s="412" t="s">
        <v>6428</v>
      </c>
      <c r="J485" s="106" t="s">
        <v>2277</v>
      </c>
      <c r="K485" s="28" t="s">
        <v>6446</v>
      </c>
      <c r="L485" s="452">
        <v>0.23151627363219807</v>
      </c>
      <c r="M485" s="452">
        <v>0.56848372636780198</v>
      </c>
      <c r="N485" s="452">
        <v>0.2</v>
      </c>
      <c r="O485" s="464">
        <v>0.37775068947753887</v>
      </c>
      <c r="P485" s="464">
        <v>0.37775068947753887</v>
      </c>
      <c r="Q485" s="464">
        <v>0.37775068947753887</v>
      </c>
      <c r="R485" s="42">
        <v>2043</v>
      </c>
      <c r="S485" s="417">
        <v>0</v>
      </c>
      <c r="T485" s="417">
        <v>0</v>
      </c>
      <c r="U485" s="417">
        <v>0</v>
      </c>
      <c r="V485" s="417">
        <v>0</v>
      </c>
      <c r="W485" s="417">
        <v>2250000</v>
      </c>
      <c r="X485" s="417">
        <v>0</v>
      </c>
      <c r="Y485" s="417">
        <v>0</v>
      </c>
      <c r="Z485" s="417">
        <v>0</v>
      </c>
      <c r="AA485" s="417">
        <v>0</v>
      </c>
      <c r="AB485" s="417">
        <v>0</v>
      </c>
      <c r="AC485" s="296">
        <v>2250000</v>
      </c>
      <c r="AD485" s="110"/>
      <c r="AF485" s="42" t="s">
        <v>586</v>
      </c>
      <c r="AG485" s="110">
        <v>0</v>
      </c>
      <c r="AH485" s="110">
        <v>2250000</v>
      </c>
      <c r="AI485" s="42" t="s">
        <v>764</v>
      </c>
      <c r="AJ485" s="112">
        <v>0.45454545454545453</v>
      </c>
      <c r="AK485" s="112">
        <v>0.54545454545454541</v>
      </c>
      <c r="AL485" s="529">
        <v>1400060.9486755375</v>
      </c>
      <c r="AM485" s="529">
        <v>0</v>
      </c>
      <c r="AN485" s="529">
        <v>0</v>
      </c>
      <c r="AO485" s="529">
        <v>0</v>
      </c>
      <c r="AP485" s="529">
        <v>0</v>
      </c>
      <c r="AQ485" s="529">
        <v>386335.93242021016</v>
      </c>
      <c r="AR485" s="529">
        <v>0</v>
      </c>
      <c r="AS485" s="529">
        <v>0</v>
      </c>
      <c r="AT485" s="529">
        <v>0</v>
      </c>
      <c r="AU485" s="529">
        <v>0</v>
      </c>
      <c r="AV485" s="529">
        <v>0</v>
      </c>
      <c r="AW485" s="529">
        <v>386335.93242021016</v>
      </c>
      <c r="AX485" s="529">
        <v>0</v>
      </c>
      <c r="AY485" s="116">
        <v>0</v>
      </c>
      <c r="AZ485" s="42"/>
      <c r="BA485" s="529">
        <v>0</v>
      </c>
      <c r="BB485" s="529">
        <v>0</v>
      </c>
      <c r="BC485" s="529">
        <v>0</v>
      </c>
      <c r="BD485" s="529">
        <v>0</v>
      </c>
      <c r="BE485" s="529">
        <v>463603.11890425219</v>
      </c>
      <c r="BF485" s="529">
        <v>0</v>
      </c>
      <c r="BG485" s="529">
        <v>0</v>
      </c>
      <c r="BH485" s="529">
        <v>0</v>
      </c>
      <c r="BI485" s="529">
        <v>0</v>
      </c>
      <c r="BJ485" s="529">
        <v>0</v>
      </c>
      <c r="BK485" s="529">
        <v>463603.11890425219</v>
      </c>
      <c r="BL485" s="42" t="s">
        <v>7188</v>
      </c>
      <c r="BM485" s="350" t="s">
        <v>7512</v>
      </c>
      <c r="BS485" s="42"/>
      <c r="BT485" s="42"/>
      <c r="BU485" s="42"/>
      <c r="BV485" s="42"/>
      <c r="BW485" s="42"/>
      <c r="BX485" s="42"/>
      <c r="BY485" s="42"/>
      <c r="BZ485" s="42"/>
      <c r="CA485" s="42"/>
      <c r="CB485" s="42"/>
      <c r="CC485" s="42"/>
      <c r="CD485" s="42"/>
      <c r="CE485" s="42"/>
      <c r="CF485" s="42"/>
    </row>
    <row r="486" spans="1:84" ht="26">
      <c r="A486" s="411" t="s">
        <v>6424</v>
      </c>
      <c r="B486" s="42" t="s">
        <v>15</v>
      </c>
      <c r="C486" s="42"/>
      <c r="D486" s="42"/>
      <c r="E486" s="42"/>
      <c r="F486" s="513" t="s">
        <v>6444</v>
      </c>
      <c r="G486" s="412" t="s">
        <v>6445</v>
      </c>
      <c r="H486" s="28" t="s">
        <v>6442</v>
      </c>
      <c r="I486" s="412" t="s">
        <v>6428</v>
      </c>
      <c r="J486" s="106" t="s">
        <v>2277</v>
      </c>
      <c r="K486" s="28" t="s">
        <v>6446</v>
      </c>
      <c r="L486" s="452">
        <v>0.23151627363219807</v>
      </c>
      <c r="M486" s="452">
        <v>0.56848372636780198</v>
      </c>
      <c r="N486" s="452">
        <v>0.2</v>
      </c>
      <c r="O486" s="464">
        <v>0.37775068947753887</v>
      </c>
      <c r="P486" s="464">
        <v>0.37775068947753887</v>
      </c>
      <c r="Q486" s="464">
        <v>0.37775068947753887</v>
      </c>
      <c r="R486" s="42">
        <v>2043</v>
      </c>
      <c r="S486" s="417">
        <v>0</v>
      </c>
      <c r="T486" s="417">
        <v>0</v>
      </c>
      <c r="U486" s="417">
        <v>0</v>
      </c>
      <c r="V486" s="417">
        <v>0</v>
      </c>
      <c r="W486" s="417">
        <v>-1147500</v>
      </c>
      <c r="X486" s="417">
        <v>0</v>
      </c>
      <c r="Y486" s="417">
        <v>0</v>
      </c>
      <c r="Z486" s="417">
        <v>0</v>
      </c>
      <c r="AA486" s="417">
        <v>0</v>
      </c>
      <c r="AB486" s="417">
        <v>0</v>
      </c>
      <c r="AC486" s="296">
        <v>-1147500</v>
      </c>
      <c r="AD486" s="110"/>
      <c r="AF486" s="42" t="s">
        <v>586</v>
      </c>
      <c r="AG486" s="110">
        <v>0</v>
      </c>
      <c r="AH486" s="110">
        <v>-1147500</v>
      </c>
      <c r="AI486" s="42" t="s">
        <v>764</v>
      </c>
      <c r="AJ486" s="112">
        <v>0.45454545454545453</v>
      </c>
      <c r="AK486" s="112">
        <v>0.54545454545454541</v>
      </c>
      <c r="AL486" s="529">
        <v>-714031.08382452419</v>
      </c>
      <c r="AM486" s="529">
        <v>0</v>
      </c>
      <c r="AN486" s="529">
        <v>0</v>
      </c>
      <c r="AO486" s="529">
        <v>0</v>
      </c>
      <c r="AP486" s="529">
        <v>0</v>
      </c>
      <c r="AQ486" s="529">
        <v>-197031.32553430719</v>
      </c>
      <c r="AR486" s="529">
        <v>0</v>
      </c>
      <c r="AS486" s="529">
        <v>0</v>
      </c>
      <c r="AT486" s="529">
        <v>0</v>
      </c>
      <c r="AU486" s="529">
        <v>0</v>
      </c>
      <c r="AV486" s="529">
        <v>0</v>
      </c>
      <c r="AW486" s="529">
        <v>-197031.32553430719</v>
      </c>
      <c r="AX486" s="529">
        <v>0</v>
      </c>
      <c r="AY486" s="116">
        <v>0</v>
      </c>
      <c r="AZ486" s="42"/>
      <c r="BA486" s="529">
        <v>0</v>
      </c>
      <c r="BB486" s="529">
        <v>0</v>
      </c>
      <c r="BC486" s="529">
        <v>0</v>
      </c>
      <c r="BD486" s="529">
        <v>0</v>
      </c>
      <c r="BE486" s="529">
        <v>-236437.59064116864</v>
      </c>
      <c r="BF486" s="529">
        <v>0</v>
      </c>
      <c r="BG486" s="529">
        <v>0</v>
      </c>
      <c r="BH486" s="529">
        <v>0</v>
      </c>
      <c r="BI486" s="529">
        <v>0</v>
      </c>
      <c r="BJ486" s="529">
        <v>0</v>
      </c>
      <c r="BK486" s="529">
        <v>-236437.59064116864</v>
      </c>
      <c r="BL486" s="42" t="s">
        <v>7188</v>
      </c>
      <c r="BM486" s="350" t="s">
        <v>7512</v>
      </c>
      <c r="BS486" s="42"/>
      <c r="BT486" s="42"/>
      <c r="BU486" s="42"/>
      <c r="BV486" s="42"/>
      <c r="BW486" s="42"/>
      <c r="BX486" s="42"/>
      <c r="BY486" s="42"/>
      <c r="BZ486" s="42"/>
      <c r="CA486" s="42"/>
      <c r="CB486" s="42"/>
      <c r="CC486" s="42"/>
      <c r="CD486" s="42"/>
      <c r="CE486" s="42"/>
      <c r="CF486" s="42"/>
    </row>
    <row r="487" spans="1:84" ht="26">
      <c r="A487" s="411" t="s">
        <v>6424</v>
      </c>
      <c r="B487" s="42" t="s">
        <v>27</v>
      </c>
      <c r="C487" s="42"/>
      <c r="D487" s="42"/>
      <c r="E487" s="42"/>
      <c r="F487" s="511" t="s">
        <v>6440</v>
      </c>
      <c r="G487" s="412" t="s">
        <v>6441</v>
      </c>
      <c r="H487" s="28" t="s">
        <v>6442</v>
      </c>
      <c r="I487" s="412" t="s">
        <v>6428</v>
      </c>
      <c r="J487" s="106" t="s">
        <v>2277</v>
      </c>
      <c r="K487" s="28" t="s">
        <v>6443</v>
      </c>
      <c r="L487" s="452">
        <v>3.666347385176829E-2</v>
      </c>
      <c r="M487" s="452">
        <v>0.71333652614823173</v>
      </c>
      <c r="N487" s="452">
        <v>0.25</v>
      </c>
      <c r="O487" s="464">
        <v>0.35414127138519269</v>
      </c>
      <c r="P487" s="464">
        <v>0.75</v>
      </c>
      <c r="Q487" s="464">
        <v>0.6770706356925964</v>
      </c>
      <c r="R487" s="42">
        <v>2043</v>
      </c>
      <c r="S487" s="417">
        <v>0</v>
      </c>
      <c r="T487" s="417">
        <v>0</v>
      </c>
      <c r="U487" s="417">
        <v>0</v>
      </c>
      <c r="V487" s="417">
        <v>0</v>
      </c>
      <c r="W487" s="417">
        <v>2531250</v>
      </c>
      <c r="X487" s="417">
        <v>1518750</v>
      </c>
      <c r="Y487" s="417">
        <v>0</v>
      </c>
      <c r="Z487" s="417">
        <v>0</v>
      </c>
      <c r="AA487" s="417">
        <v>0</v>
      </c>
      <c r="AB487" s="417">
        <v>0</v>
      </c>
      <c r="AC487" s="296">
        <v>4050000</v>
      </c>
      <c r="AD487" s="110"/>
      <c r="AF487" s="42" t="s">
        <v>618</v>
      </c>
      <c r="AG487" s="110">
        <v>0</v>
      </c>
      <c r="AH487" s="110">
        <v>4050000</v>
      </c>
      <c r="AI487" s="42" t="s">
        <v>764</v>
      </c>
      <c r="AJ487" s="112">
        <v>0.45454545454545453</v>
      </c>
      <c r="AK487" s="112">
        <v>0.54545454545454541</v>
      </c>
      <c r="AL487" s="529">
        <v>1307863.9254449846</v>
      </c>
      <c r="AM487" s="529">
        <v>0</v>
      </c>
      <c r="AN487" s="529">
        <v>0</v>
      </c>
      <c r="AO487" s="529">
        <v>0</v>
      </c>
      <c r="AP487" s="529">
        <v>0</v>
      </c>
      <c r="AQ487" s="529">
        <v>779015.9302713112</v>
      </c>
      <c r="AR487" s="529">
        <v>467409.55816278671</v>
      </c>
      <c r="AS487" s="529">
        <v>0</v>
      </c>
      <c r="AT487" s="529">
        <v>0</v>
      </c>
      <c r="AU487" s="529">
        <v>0</v>
      </c>
      <c r="AV487" s="529">
        <v>0</v>
      </c>
      <c r="AW487" s="529">
        <v>1246425.488434098</v>
      </c>
      <c r="AX487" s="529">
        <v>0</v>
      </c>
      <c r="AY487" s="116">
        <v>0</v>
      </c>
      <c r="AZ487" s="42"/>
      <c r="BA487" s="529">
        <v>0</v>
      </c>
      <c r="BB487" s="529">
        <v>0</v>
      </c>
      <c r="BC487" s="529">
        <v>0</v>
      </c>
      <c r="BD487" s="529">
        <v>0</v>
      </c>
      <c r="BE487" s="529">
        <v>934819.11632557341</v>
      </c>
      <c r="BF487" s="529">
        <v>560891.46979534405</v>
      </c>
      <c r="BG487" s="529">
        <v>0</v>
      </c>
      <c r="BH487" s="529">
        <v>0</v>
      </c>
      <c r="BI487" s="529">
        <v>0</v>
      </c>
      <c r="BJ487" s="529">
        <v>0</v>
      </c>
      <c r="BK487" s="529">
        <v>1495710.5861209175</v>
      </c>
      <c r="BL487" s="42" t="s">
        <v>7188</v>
      </c>
      <c r="BM487" s="350" t="s">
        <v>7427</v>
      </c>
      <c r="BS487" s="42"/>
      <c r="BT487" s="42"/>
      <c r="BU487" s="42"/>
      <c r="BV487" s="42"/>
      <c r="BW487" s="42"/>
      <c r="BX487" s="42"/>
      <c r="BY487" s="42"/>
      <c r="BZ487" s="42"/>
      <c r="CA487" s="42"/>
      <c r="CB487" s="42"/>
      <c r="CC487" s="42"/>
      <c r="CD487" s="42"/>
      <c r="CE487" s="42"/>
      <c r="CF487" s="42"/>
    </row>
    <row r="488" spans="1:84" ht="26">
      <c r="A488" s="411" t="s">
        <v>6424</v>
      </c>
      <c r="B488" s="42" t="s">
        <v>27</v>
      </c>
      <c r="C488" s="42"/>
      <c r="D488" s="42"/>
      <c r="E488" s="42"/>
      <c r="F488" s="517" t="s">
        <v>6440</v>
      </c>
      <c r="G488" s="412" t="s">
        <v>6441</v>
      </c>
      <c r="H488" s="28" t="s">
        <v>6442</v>
      </c>
      <c r="I488" s="412" t="s">
        <v>6428</v>
      </c>
      <c r="J488" s="106" t="s">
        <v>2277</v>
      </c>
      <c r="K488" s="28" t="s">
        <v>6443</v>
      </c>
      <c r="L488" s="452">
        <v>3.666347385176829E-2</v>
      </c>
      <c r="M488" s="452">
        <v>0.71333652614823173</v>
      </c>
      <c r="N488" s="452">
        <v>0.25</v>
      </c>
      <c r="O488" s="464">
        <v>0.35414127138519269</v>
      </c>
      <c r="P488" s="464">
        <v>0.75</v>
      </c>
      <c r="Q488" s="464">
        <v>0.6770706356925964</v>
      </c>
      <c r="R488" s="42">
        <v>2043</v>
      </c>
      <c r="S488" s="417">
        <v>0</v>
      </c>
      <c r="T488" s="417">
        <v>0</v>
      </c>
      <c r="U488" s="417">
        <v>0</v>
      </c>
      <c r="V488" s="417">
        <v>0</v>
      </c>
      <c r="W488" s="417">
        <v>-3098250</v>
      </c>
      <c r="X488" s="417">
        <v>-2065500</v>
      </c>
      <c r="Y488" s="417">
        <v>0</v>
      </c>
      <c r="Z488" s="417">
        <v>0</v>
      </c>
      <c r="AA488" s="417">
        <v>0</v>
      </c>
      <c r="AB488" s="417">
        <v>0</v>
      </c>
      <c r="AC488" s="296">
        <v>-5163750</v>
      </c>
      <c r="AD488" s="110"/>
      <c r="AF488" s="42" t="s">
        <v>618</v>
      </c>
      <c r="AG488" s="110">
        <v>0</v>
      </c>
      <c r="AH488" s="110">
        <v>-5163750</v>
      </c>
      <c r="AI488" s="42" t="s">
        <v>764</v>
      </c>
      <c r="AJ488" s="112">
        <v>0.45454545454545453</v>
      </c>
      <c r="AK488" s="112">
        <v>0.54545454545454541</v>
      </c>
      <c r="AL488" s="529">
        <v>-1667526.5049423554</v>
      </c>
      <c r="AM488" s="529">
        <v>0</v>
      </c>
      <c r="AN488" s="529">
        <v>0</v>
      </c>
      <c r="AO488" s="529">
        <v>0</v>
      </c>
      <c r="AP488" s="529">
        <v>0</v>
      </c>
      <c r="AQ488" s="529">
        <v>-953515.49865208473</v>
      </c>
      <c r="AR488" s="529">
        <v>-635676.99910139001</v>
      </c>
      <c r="AS488" s="529">
        <v>0</v>
      </c>
      <c r="AT488" s="529">
        <v>0</v>
      </c>
      <c r="AU488" s="529">
        <v>0</v>
      </c>
      <c r="AV488" s="529">
        <v>0</v>
      </c>
      <c r="AW488" s="529">
        <v>-1589192.4977534749</v>
      </c>
      <c r="AX488" s="529">
        <v>0</v>
      </c>
      <c r="AY488" s="116">
        <v>0</v>
      </c>
      <c r="AZ488" s="42"/>
      <c r="BA488" s="529">
        <v>0</v>
      </c>
      <c r="BB488" s="529">
        <v>0</v>
      </c>
      <c r="BC488" s="529">
        <v>0</v>
      </c>
      <c r="BD488" s="529">
        <v>0</v>
      </c>
      <c r="BE488" s="529">
        <v>-1144218.5983825016</v>
      </c>
      <c r="BF488" s="529">
        <v>-762812.39892166795</v>
      </c>
      <c r="BG488" s="529">
        <v>0</v>
      </c>
      <c r="BH488" s="529">
        <v>0</v>
      </c>
      <c r="BI488" s="529">
        <v>0</v>
      </c>
      <c r="BJ488" s="529">
        <v>0</v>
      </c>
      <c r="BK488" s="529">
        <v>-1907030.9973041695</v>
      </c>
      <c r="BL488" s="42" t="s">
        <v>7188</v>
      </c>
      <c r="BM488" s="350" t="s">
        <v>7427</v>
      </c>
      <c r="BS488" s="42"/>
      <c r="BT488" s="42"/>
      <c r="BU488" s="42"/>
      <c r="BV488" s="42"/>
      <c r="BW488" s="42"/>
      <c r="BX488" s="42"/>
      <c r="BY488" s="42"/>
      <c r="BZ488" s="42"/>
      <c r="CA488" s="42"/>
      <c r="CB488" s="42"/>
      <c r="CC488" s="42"/>
      <c r="CD488" s="42"/>
      <c r="CE488" s="42"/>
      <c r="CF488" s="42"/>
    </row>
    <row r="489" spans="1:84" ht="26">
      <c r="A489" s="411" t="s">
        <v>6424</v>
      </c>
      <c r="B489" s="42" t="s">
        <v>15</v>
      </c>
      <c r="C489" s="42"/>
      <c r="D489" s="42"/>
      <c r="E489" s="42"/>
      <c r="F489" s="513" t="s">
        <v>6444</v>
      </c>
      <c r="G489" s="412" t="s">
        <v>6445</v>
      </c>
      <c r="H489" s="28" t="s">
        <v>6442</v>
      </c>
      <c r="I489" s="412" t="s">
        <v>6428</v>
      </c>
      <c r="J489" s="106" t="s">
        <v>2277</v>
      </c>
      <c r="K489" s="28" t="s">
        <v>6446</v>
      </c>
      <c r="L489" s="452">
        <v>3.666347385176829E-2</v>
      </c>
      <c r="M489" s="452">
        <v>0.71333652614823173</v>
      </c>
      <c r="N489" s="452">
        <v>0.25</v>
      </c>
      <c r="O489" s="464">
        <v>0.35414127138519269</v>
      </c>
      <c r="P489" s="464">
        <v>0.75</v>
      </c>
      <c r="Q489" s="464">
        <v>0.6770706356925964</v>
      </c>
      <c r="R489" s="42">
        <v>2043</v>
      </c>
      <c r="S489" s="417">
        <v>0</v>
      </c>
      <c r="T489" s="417">
        <v>0</v>
      </c>
      <c r="U489" s="417">
        <v>0</v>
      </c>
      <c r="V489" s="417">
        <v>0</v>
      </c>
      <c r="W489" s="417">
        <v>-9294750</v>
      </c>
      <c r="X489" s="417">
        <v>-6196500</v>
      </c>
      <c r="Y489" s="417">
        <v>0</v>
      </c>
      <c r="Z489" s="417">
        <v>0</v>
      </c>
      <c r="AA489" s="417">
        <v>0</v>
      </c>
      <c r="AB489" s="417">
        <v>0</v>
      </c>
      <c r="AC489" s="296">
        <v>-15491250</v>
      </c>
      <c r="AD489" s="110"/>
      <c r="AF489" s="42" t="s">
        <v>586</v>
      </c>
      <c r="AG489" s="110">
        <v>0</v>
      </c>
      <c r="AH489" s="110">
        <v>-15491250</v>
      </c>
      <c r="AI489" s="42" t="s">
        <v>764</v>
      </c>
      <c r="AJ489" s="112">
        <v>0.45454545454545453</v>
      </c>
      <c r="AK489" s="112">
        <v>0.54545454545454541</v>
      </c>
      <c r="AL489" s="529">
        <v>-5002579.5148270661</v>
      </c>
      <c r="AM489" s="529">
        <v>0</v>
      </c>
      <c r="AN489" s="529">
        <v>0</v>
      </c>
      <c r="AO489" s="529">
        <v>0</v>
      </c>
      <c r="AP489" s="529">
        <v>0</v>
      </c>
      <c r="AQ489" s="529">
        <v>-2860546.4959562547</v>
      </c>
      <c r="AR489" s="529">
        <v>-1907030.9973041695</v>
      </c>
      <c r="AS489" s="529">
        <v>0</v>
      </c>
      <c r="AT489" s="529">
        <v>0</v>
      </c>
      <c r="AU489" s="529">
        <v>0</v>
      </c>
      <c r="AV489" s="529">
        <v>0</v>
      </c>
      <c r="AW489" s="529">
        <v>-4767577.4932604246</v>
      </c>
      <c r="AX489" s="529">
        <v>0</v>
      </c>
      <c r="AY489" s="116">
        <v>0</v>
      </c>
      <c r="AZ489" s="42"/>
      <c r="BA489" s="529">
        <v>0</v>
      </c>
      <c r="BB489" s="529">
        <v>0</v>
      </c>
      <c r="BC489" s="529">
        <v>0</v>
      </c>
      <c r="BD489" s="529">
        <v>0</v>
      </c>
      <c r="BE489" s="529">
        <v>-3432655.7951475056</v>
      </c>
      <c r="BF489" s="529">
        <v>-2288437.1967650033</v>
      </c>
      <c r="BG489" s="529">
        <v>0</v>
      </c>
      <c r="BH489" s="529">
        <v>0</v>
      </c>
      <c r="BI489" s="529">
        <v>0</v>
      </c>
      <c r="BJ489" s="529">
        <v>0</v>
      </c>
      <c r="BK489" s="529">
        <v>-5721092.9919125084</v>
      </c>
      <c r="BL489" s="42" t="s">
        <v>7188</v>
      </c>
      <c r="BM489" s="350" t="s">
        <v>7428</v>
      </c>
      <c r="BS489" s="42"/>
      <c r="BT489" s="42"/>
      <c r="BU489" s="42"/>
      <c r="BV489" s="42"/>
      <c r="BW489" s="42"/>
      <c r="BX489" s="42"/>
      <c r="BY489" s="42"/>
      <c r="BZ489" s="42"/>
      <c r="CA489" s="42"/>
      <c r="CB489" s="42"/>
      <c r="CC489" s="42"/>
      <c r="CD489" s="42"/>
      <c r="CE489" s="42"/>
      <c r="CF489" s="42"/>
    </row>
    <row r="490" spans="1:84" ht="26">
      <c r="A490" s="411" t="s">
        <v>6424</v>
      </c>
      <c r="B490" s="42" t="s">
        <v>15</v>
      </c>
      <c r="C490" s="42"/>
      <c r="D490" s="42"/>
      <c r="E490" s="42"/>
      <c r="F490" s="513" t="s">
        <v>6444</v>
      </c>
      <c r="G490" s="412" t="s">
        <v>6445</v>
      </c>
      <c r="H490" s="28" t="s">
        <v>6442</v>
      </c>
      <c r="I490" s="412" t="s">
        <v>6428</v>
      </c>
      <c r="J490" s="106" t="s">
        <v>2277</v>
      </c>
      <c r="K490" s="28" t="s">
        <v>6446</v>
      </c>
      <c r="L490" s="452">
        <v>3.666347385176829E-2</v>
      </c>
      <c r="M490" s="452">
        <v>0.71333652614823173</v>
      </c>
      <c r="N490" s="452">
        <v>0.25</v>
      </c>
      <c r="O490" s="464">
        <v>0.35414127138519269</v>
      </c>
      <c r="P490" s="464">
        <v>0.75</v>
      </c>
      <c r="Q490" s="464">
        <v>0.6770706356925964</v>
      </c>
      <c r="R490" s="42">
        <v>2043</v>
      </c>
      <c r="S490" s="417">
        <v>0</v>
      </c>
      <c r="T490" s="417">
        <v>0</v>
      </c>
      <c r="U490" s="417">
        <v>0</v>
      </c>
      <c r="V490" s="417">
        <v>0</v>
      </c>
      <c r="W490" s="417">
        <v>22781250</v>
      </c>
      <c r="X490" s="417">
        <v>13668750</v>
      </c>
      <c r="Y490" s="417">
        <v>0</v>
      </c>
      <c r="Z490" s="417">
        <v>0</v>
      </c>
      <c r="AA490" s="417">
        <v>0</v>
      </c>
      <c r="AB490" s="417">
        <v>0</v>
      </c>
      <c r="AC490" s="296">
        <v>36450000</v>
      </c>
      <c r="AD490" s="110"/>
      <c r="AF490" s="42" t="s">
        <v>586</v>
      </c>
      <c r="AG490" s="110">
        <v>0</v>
      </c>
      <c r="AH490" s="110">
        <v>36450000</v>
      </c>
      <c r="AI490" s="42" t="s">
        <v>764</v>
      </c>
      <c r="AJ490" s="112">
        <v>0.45454545454545453</v>
      </c>
      <c r="AK490" s="112">
        <v>0.54545454545454541</v>
      </c>
      <c r="AL490" s="529">
        <v>11770775.329004861</v>
      </c>
      <c r="AM490" s="529">
        <v>0</v>
      </c>
      <c r="AN490" s="529">
        <v>0</v>
      </c>
      <c r="AO490" s="529">
        <v>0</v>
      </c>
      <c r="AP490" s="529">
        <v>0</v>
      </c>
      <c r="AQ490" s="529">
        <v>7011143.3724418012</v>
      </c>
      <c r="AR490" s="529">
        <v>4206686.0234650811</v>
      </c>
      <c r="AS490" s="529">
        <v>0</v>
      </c>
      <c r="AT490" s="529">
        <v>0</v>
      </c>
      <c r="AU490" s="529">
        <v>0</v>
      </c>
      <c r="AV490" s="529">
        <v>0</v>
      </c>
      <c r="AW490" s="529">
        <v>11217829.395906882</v>
      </c>
      <c r="AX490" s="529">
        <v>0</v>
      </c>
      <c r="AY490" s="116">
        <v>0</v>
      </c>
      <c r="AZ490" s="42"/>
      <c r="BA490" s="529">
        <v>0</v>
      </c>
      <c r="BB490" s="529">
        <v>0</v>
      </c>
      <c r="BC490" s="529">
        <v>0</v>
      </c>
      <c r="BD490" s="529">
        <v>0</v>
      </c>
      <c r="BE490" s="529">
        <v>8413372.0469301604</v>
      </c>
      <c r="BF490" s="529">
        <v>5048023.2281580968</v>
      </c>
      <c r="BG490" s="529">
        <v>0</v>
      </c>
      <c r="BH490" s="529">
        <v>0</v>
      </c>
      <c r="BI490" s="529">
        <v>0</v>
      </c>
      <c r="BJ490" s="529">
        <v>0</v>
      </c>
      <c r="BK490" s="529">
        <v>13461395.275088258</v>
      </c>
      <c r="BL490" s="42" t="s">
        <v>7188</v>
      </c>
      <c r="BM490" s="350" t="s">
        <v>7428</v>
      </c>
      <c r="BS490" s="42"/>
      <c r="BT490" s="42"/>
      <c r="BU490" s="42"/>
      <c r="BV490" s="42"/>
      <c r="BW490" s="42"/>
      <c r="BX490" s="42"/>
      <c r="BY490" s="42"/>
      <c r="BZ490" s="42"/>
      <c r="CA490" s="42"/>
      <c r="CB490" s="42"/>
      <c r="CC490" s="42"/>
      <c r="CD490" s="42"/>
      <c r="CE490" s="42"/>
      <c r="CF490" s="42"/>
    </row>
    <row r="491" spans="1:84" ht="26">
      <c r="A491" s="411" t="s">
        <v>6424</v>
      </c>
      <c r="B491" s="424" t="s">
        <v>15</v>
      </c>
      <c r="C491" s="424"/>
      <c r="D491" s="424"/>
      <c r="E491" s="424"/>
      <c r="F491" s="497" t="s">
        <v>7061</v>
      </c>
      <c r="G491" s="28" t="s">
        <v>6548</v>
      </c>
      <c r="H491" s="28" t="s">
        <v>1934</v>
      </c>
      <c r="I491" s="423" t="s">
        <v>6428</v>
      </c>
      <c r="J491" s="106" t="s">
        <v>2277</v>
      </c>
      <c r="K491" s="28" t="s">
        <v>6568</v>
      </c>
      <c r="L491" s="387"/>
      <c r="M491" s="387"/>
      <c r="N491" s="387"/>
      <c r="O491" s="463">
        <v>0</v>
      </c>
      <c r="P491" s="463">
        <v>0</v>
      </c>
      <c r="Q491" s="464">
        <v>7.1400000000000005E-2</v>
      </c>
      <c r="R491" s="42">
        <v>2043</v>
      </c>
      <c r="S491" s="465">
        <v>5387825.1034831377</v>
      </c>
      <c r="T491" s="465">
        <v>5387825.1034831377</v>
      </c>
      <c r="U491" s="465">
        <v>5387825.1034831377</v>
      </c>
      <c r="V491" s="465">
        <v>3569034.3791011716</v>
      </c>
      <c r="W491" s="465">
        <v>2693912.5517415688</v>
      </c>
      <c r="X491" s="465">
        <v>2693912.5517415688</v>
      </c>
      <c r="Y491" s="465">
        <v>2693912.5517415688</v>
      </c>
      <c r="Z491" s="465">
        <v>2693912.5517415688</v>
      </c>
      <c r="AA491" s="465">
        <v>2693912.5517415688</v>
      </c>
      <c r="AB491" s="465">
        <v>2693912.5517415688</v>
      </c>
      <c r="AC491" s="296">
        <v>35895985.000000007</v>
      </c>
      <c r="AD491" s="387"/>
      <c r="AF491" s="42" t="s">
        <v>588</v>
      </c>
      <c r="AG491" s="110">
        <v>0</v>
      </c>
      <c r="AH491" s="110">
        <v>35895985.000000007</v>
      </c>
      <c r="AI491" s="42" t="s">
        <v>765</v>
      </c>
      <c r="AJ491" s="112">
        <v>0.45454545454545453</v>
      </c>
      <c r="AK491" s="112">
        <v>0.54545454545454541</v>
      </c>
      <c r="AL491" s="529">
        <v>33333011.671000008</v>
      </c>
      <c r="AM491" s="529">
        <v>174859.41472213456</v>
      </c>
      <c r="AN491" s="529">
        <v>174859.41472213456</v>
      </c>
      <c r="AO491" s="529">
        <v>174859.41472213456</v>
      </c>
      <c r="AP491" s="529">
        <v>115831.38848537439</v>
      </c>
      <c r="AQ491" s="529">
        <v>87429.707361067281</v>
      </c>
      <c r="AR491" s="529">
        <v>87429.707361067281</v>
      </c>
      <c r="AS491" s="529">
        <v>87429.707361067281</v>
      </c>
      <c r="AT491" s="529">
        <v>87429.707361067281</v>
      </c>
      <c r="AU491" s="529">
        <v>87429.707361067281</v>
      </c>
      <c r="AV491" s="529">
        <v>87429.707361067281</v>
      </c>
      <c r="AW491" s="529">
        <v>1164987.8768181817</v>
      </c>
      <c r="AX491" s="529">
        <v>0</v>
      </c>
      <c r="AY491" s="116">
        <v>0</v>
      </c>
      <c r="AZ491" s="42"/>
      <c r="BA491" s="529">
        <v>209831.29766656147</v>
      </c>
      <c r="BB491" s="529">
        <v>209831.29766656147</v>
      </c>
      <c r="BC491" s="529">
        <v>209831.29766656147</v>
      </c>
      <c r="BD491" s="529">
        <v>138997.66618244926</v>
      </c>
      <c r="BE491" s="529">
        <v>104915.64883328073</v>
      </c>
      <c r="BF491" s="529">
        <v>104915.64883328073</v>
      </c>
      <c r="BG491" s="529">
        <v>104915.64883328073</v>
      </c>
      <c r="BH491" s="529">
        <v>104915.64883328073</v>
      </c>
      <c r="BI491" s="529">
        <v>104915.64883328073</v>
      </c>
      <c r="BJ491" s="529">
        <v>104915.64883328073</v>
      </c>
      <c r="BK491" s="529">
        <v>1397985.452181818</v>
      </c>
      <c r="BL491" s="42" t="s">
        <v>7188</v>
      </c>
      <c r="BM491" s="350" t="s">
        <v>7513</v>
      </c>
      <c r="BS491" s="42"/>
      <c r="BT491" s="42"/>
      <c r="BU491" s="42"/>
      <c r="BV491" s="42"/>
      <c r="BW491" s="42"/>
      <c r="BX491" s="42"/>
      <c r="BY491" s="42"/>
      <c r="BZ491" s="42"/>
      <c r="CA491" s="42"/>
      <c r="CB491" s="42"/>
      <c r="CC491" s="42"/>
      <c r="CD491" s="42"/>
      <c r="CE491" s="42"/>
      <c r="CF491" s="42"/>
    </row>
    <row r="492" spans="1:84" ht="26">
      <c r="A492" s="411" t="s">
        <v>6424</v>
      </c>
      <c r="B492" s="424" t="s">
        <v>15</v>
      </c>
      <c r="C492" s="424"/>
      <c r="D492" s="424"/>
      <c r="E492" s="424"/>
      <c r="F492" s="497" t="s">
        <v>7061</v>
      </c>
      <c r="G492" s="28" t="s">
        <v>6548</v>
      </c>
      <c r="H492" s="28" t="s">
        <v>1934</v>
      </c>
      <c r="I492" s="423" t="s">
        <v>6428</v>
      </c>
      <c r="J492" s="106" t="s">
        <v>2277</v>
      </c>
      <c r="K492" s="28" t="s">
        <v>6568</v>
      </c>
      <c r="L492" s="387"/>
      <c r="M492" s="387"/>
      <c r="N492" s="387"/>
      <c r="O492" s="463"/>
      <c r="P492" s="463"/>
      <c r="Q492" s="464">
        <v>7.1400000000000005E-2</v>
      </c>
      <c r="R492" s="42">
        <v>2043</v>
      </c>
      <c r="S492" s="465">
        <v>-1373895.4013882002</v>
      </c>
      <c r="T492" s="465">
        <v>-1373895.4013882002</v>
      </c>
      <c r="U492" s="465">
        <v>-1373895.4013882002</v>
      </c>
      <c r="V492" s="465">
        <v>-910103.76667079877</v>
      </c>
      <c r="W492" s="465">
        <v>-686947.70069410012</v>
      </c>
      <c r="X492" s="465">
        <v>-686947.70069410012</v>
      </c>
      <c r="Y492" s="465">
        <v>-686947.70069410012</v>
      </c>
      <c r="Z492" s="465">
        <v>-686947.70069410012</v>
      </c>
      <c r="AA492" s="465">
        <v>-686947.70069410012</v>
      </c>
      <c r="AB492" s="465">
        <v>-686947.70069410012</v>
      </c>
      <c r="AC492" s="296">
        <v>-9153476.1750000007</v>
      </c>
      <c r="AD492" s="387"/>
      <c r="AF492" s="42" t="s">
        <v>588</v>
      </c>
      <c r="AG492" s="110">
        <v>0</v>
      </c>
      <c r="AH492" s="110">
        <v>-9153476.1750000007</v>
      </c>
      <c r="AI492" s="42" t="s">
        <v>765</v>
      </c>
      <c r="AJ492" s="112">
        <v>0.45454545454545453</v>
      </c>
      <c r="AK492" s="112">
        <v>0.54545454545454541</v>
      </c>
      <c r="AL492" s="529">
        <v>-8499917.9761050008</v>
      </c>
      <c r="AM492" s="529">
        <v>-44589.150754144313</v>
      </c>
      <c r="AN492" s="529">
        <v>-44589.150754144313</v>
      </c>
      <c r="AO492" s="529">
        <v>-44589.150754144313</v>
      </c>
      <c r="AP492" s="529">
        <v>-29537.00406377047</v>
      </c>
      <c r="AQ492" s="529">
        <v>-22294.575377072157</v>
      </c>
      <c r="AR492" s="529">
        <v>-22294.575377072157</v>
      </c>
      <c r="AS492" s="529">
        <v>-22294.575377072157</v>
      </c>
      <c r="AT492" s="529">
        <v>-22294.575377072157</v>
      </c>
      <c r="AU492" s="529">
        <v>-22294.575377072157</v>
      </c>
      <c r="AV492" s="529">
        <v>-22294.575377072157</v>
      </c>
      <c r="AW492" s="529">
        <v>-297071.90858863632</v>
      </c>
      <c r="AX492" s="529">
        <v>0</v>
      </c>
      <c r="AY492" s="116">
        <v>0</v>
      </c>
      <c r="AZ492" s="42"/>
      <c r="BA492" s="529">
        <v>-53506.980904973178</v>
      </c>
      <c r="BB492" s="529">
        <v>-53506.980904973178</v>
      </c>
      <c r="BC492" s="529">
        <v>-53506.980904973178</v>
      </c>
      <c r="BD492" s="529">
        <v>-35444.404876524561</v>
      </c>
      <c r="BE492" s="529">
        <v>-26753.490452486589</v>
      </c>
      <c r="BF492" s="529">
        <v>-26753.490452486589</v>
      </c>
      <c r="BG492" s="529">
        <v>-26753.490452486589</v>
      </c>
      <c r="BH492" s="529">
        <v>-26753.490452486589</v>
      </c>
      <c r="BI492" s="529">
        <v>-26753.490452486589</v>
      </c>
      <c r="BJ492" s="529">
        <v>-26753.490452486589</v>
      </c>
      <c r="BK492" s="529">
        <v>-356486.29030636372</v>
      </c>
      <c r="BL492" s="42" t="s">
        <v>7188</v>
      </c>
      <c r="BM492" s="350" t="s">
        <v>7513</v>
      </c>
      <c r="BS492" s="42"/>
      <c r="BT492" s="42"/>
      <c r="BU492" s="42"/>
      <c r="BV492" s="42"/>
      <c r="BW492" s="42"/>
      <c r="BX492" s="42"/>
      <c r="BY492" s="42"/>
      <c r="BZ492" s="42"/>
      <c r="CA492" s="42"/>
      <c r="CB492" s="42"/>
      <c r="CC492" s="42"/>
      <c r="CD492" s="42"/>
      <c r="CE492" s="42"/>
      <c r="CF492" s="42"/>
    </row>
    <row r="493" spans="1:84" ht="26">
      <c r="A493" s="411" t="s">
        <v>6424</v>
      </c>
      <c r="B493" s="424" t="s">
        <v>15</v>
      </c>
      <c r="C493" s="424"/>
      <c r="D493" s="424"/>
      <c r="E493" s="424"/>
      <c r="F493" s="497" t="s">
        <v>7062</v>
      </c>
      <c r="G493" s="28" t="s">
        <v>6548</v>
      </c>
      <c r="H493" s="28" t="s">
        <v>1934</v>
      </c>
      <c r="I493" s="423" t="s">
        <v>6428</v>
      </c>
      <c r="J493" s="106" t="s">
        <v>2277</v>
      </c>
      <c r="K493" s="28" t="s">
        <v>6569</v>
      </c>
      <c r="L493" s="387"/>
      <c r="M493" s="387"/>
      <c r="N493" s="387"/>
      <c r="O493" s="463"/>
      <c r="P493" s="463"/>
      <c r="Q493" s="464">
        <v>0.70499999999999996</v>
      </c>
      <c r="R493" s="42">
        <v>2043</v>
      </c>
      <c r="S493" s="465">
        <v>193698.21711383568</v>
      </c>
      <c r="T493" s="465">
        <v>193698.21711383568</v>
      </c>
      <c r="U493" s="465">
        <v>193698.21711383568</v>
      </c>
      <c r="V493" s="465">
        <v>128310.69731698578</v>
      </c>
      <c r="W493" s="465">
        <v>96849.108556917839</v>
      </c>
      <c r="X493" s="465">
        <v>96849.108556917839</v>
      </c>
      <c r="Y493" s="465">
        <v>96849.108556917839</v>
      </c>
      <c r="Z493" s="465">
        <v>96849.108556917839</v>
      </c>
      <c r="AA493" s="465">
        <v>96849.108556917839</v>
      </c>
      <c r="AB493" s="465">
        <v>96849.108556917839</v>
      </c>
      <c r="AC493" s="296">
        <v>1290500</v>
      </c>
      <c r="AD493" s="387"/>
      <c r="AF493" s="42" t="s">
        <v>589</v>
      </c>
      <c r="AG493" s="110">
        <v>0</v>
      </c>
      <c r="AH493" s="110">
        <v>1290500</v>
      </c>
      <c r="AI493" s="42" t="s">
        <v>765</v>
      </c>
      <c r="AJ493" s="112">
        <v>0.45454545454545453</v>
      </c>
      <c r="AK493" s="112">
        <v>0.54545454545454541</v>
      </c>
      <c r="AL493" s="529">
        <v>380697.50000000006</v>
      </c>
      <c r="AM493" s="529">
        <v>62071.47412057007</v>
      </c>
      <c r="AN493" s="529">
        <v>62071.47412057007</v>
      </c>
      <c r="AO493" s="529">
        <v>62071.47412057007</v>
      </c>
      <c r="AP493" s="529">
        <v>41117.746185670439</v>
      </c>
      <c r="AQ493" s="529">
        <v>31035.737060285035</v>
      </c>
      <c r="AR493" s="529">
        <v>31035.737060285035</v>
      </c>
      <c r="AS493" s="529">
        <v>31035.737060285035</v>
      </c>
      <c r="AT493" s="529">
        <v>31035.737060285035</v>
      </c>
      <c r="AU493" s="529">
        <v>31035.737060285035</v>
      </c>
      <c r="AV493" s="529">
        <v>31035.737060285035</v>
      </c>
      <c r="AW493" s="529">
        <v>413546.59090909094</v>
      </c>
      <c r="AX493" s="529">
        <v>0</v>
      </c>
      <c r="AY493" s="116">
        <v>0</v>
      </c>
      <c r="AZ493" s="42"/>
      <c r="BA493" s="529">
        <v>74485.768944684081</v>
      </c>
      <c r="BB493" s="529">
        <v>74485.768944684081</v>
      </c>
      <c r="BC493" s="529">
        <v>74485.768944684081</v>
      </c>
      <c r="BD493" s="529">
        <v>49341.295422804527</v>
      </c>
      <c r="BE493" s="529">
        <v>37242.884472342041</v>
      </c>
      <c r="BF493" s="529">
        <v>37242.884472342041</v>
      </c>
      <c r="BG493" s="529">
        <v>37242.884472342041</v>
      </c>
      <c r="BH493" s="529">
        <v>37242.884472342041</v>
      </c>
      <c r="BI493" s="529">
        <v>37242.884472342041</v>
      </c>
      <c r="BJ493" s="529">
        <v>37242.884472342041</v>
      </c>
      <c r="BK493" s="529">
        <v>496255.909090909</v>
      </c>
      <c r="BL493" s="42" t="s">
        <v>7188</v>
      </c>
      <c r="BM493" s="350" t="s">
        <v>7514</v>
      </c>
      <c r="BS493" s="42"/>
      <c r="BT493" s="42"/>
      <c r="BU493" s="42"/>
      <c r="BV493" s="42"/>
      <c r="BW493" s="42"/>
      <c r="BX493" s="42"/>
      <c r="BY493" s="42"/>
      <c r="BZ493" s="42"/>
      <c r="CA493" s="42"/>
      <c r="CB493" s="42"/>
      <c r="CC493" s="42"/>
      <c r="CD493" s="42"/>
      <c r="CE493" s="42"/>
      <c r="CF493" s="42"/>
    </row>
    <row r="494" spans="1:84" ht="26">
      <c r="A494" s="411" t="s">
        <v>6424</v>
      </c>
      <c r="B494" s="424" t="s">
        <v>15</v>
      </c>
      <c r="C494" s="424"/>
      <c r="D494" s="424"/>
      <c r="E494" s="424"/>
      <c r="F494" s="497" t="s">
        <v>7062</v>
      </c>
      <c r="G494" s="28" t="s">
        <v>6548</v>
      </c>
      <c r="H494" s="28" t="s">
        <v>1934</v>
      </c>
      <c r="I494" s="423" t="s">
        <v>6428</v>
      </c>
      <c r="J494" s="106" t="s">
        <v>2277</v>
      </c>
      <c r="K494" s="28" t="s">
        <v>6569</v>
      </c>
      <c r="L494" s="387"/>
      <c r="M494" s="387"/>
      <c r="N494" s="387"/>
      <c r="O494" s="463"/>
      <c r="P494" s="463"/>
      <c r="Q494" s="464">
        <v>0.70499999999999996</v>
      </c>
      <c r="R494" s="42">
        <v>2043</v>
      </c>
      <c r="S494" s="465">
        <v>-49393.045364028098</v>
      </c>
      <c r="T494" s="465">
        <v>-49393.045364028098</v>
      </c>
      <c r="U494" s="465">
        <v>-49393.045364028098</v>
      </c>
      <c r="V494" s="465">
        <v>-32719.227815831375</v>
      </c>
      <c r="W494" s="465">
        <v>-24696.522682014049</v>
      </c>
      <c r="X494" s="465">
        <v>-24696.522682014049</v>
      </c>
      <c r="Y494" s="465">
        <v>-24696.522682014049</v>
      </c>
      <c r="Z494" s="465">
        <v>-24696.522682014049</v>
      </c>
      <c r="AA494" s="465">
        <v>-24696.522682014049</v>
      </c>
      <c r="AB494" s="465">
        <v>-24696.522682014049</v>
      </c>
      <c r="AC494" s="296">
        <v>-329077.49999999988</v>
      </c>
      <c r="AD494" s="387"/>
      <c r="AF494" s="42" t="s">
        <v>589</v>
      </c>
      <c r="AG494" s="110">
        <v>0</v>
      </c>
      <c r="AH494" s="110">
        <v>-329077.49999999988</v>
      </c>
      <c r="AI494" s="42" t="s">
        <v>765</v>
      </c>
      <c r="AJ494" s="112">
        <v>0.45454545454545453</v>
      </c>
      <c r="AK494" s="112">
        <v>0.54545454545454541</v>
      </c>
      <c r="AL494" s="529">
        <v>-97077.862499999974</v>
      </c>
      <c r="AM494" s="529">
        <v>-15828.225900745367</v>
      </c>
      <c r="AN494" s="529">
        <v>-15828.225900745367</v>
      </c>
      <c r="AO494" s="529">
        <v>-15828.225900745367</v>
      </c>
      <c r="AP494" s="529">
        <v>-10485.025277345963</v>
      </c>
      <c r="AQ494" s="529">
        <v>-7914.1129503726834</v>
      </c>
      <c r="AR494" s="529">
        <v>-7914.1129503726834</v>
      </c>
      <c r="AS494" s="529">
        <v>-7914.1129503726834</v>
      </c>
      <c r="AT494" s="529">
        <v>-7914.1129503726834</v>
      </c>
      <c r="AU494" s="529">
        <v>-7914.1129503726834</v>
      </c>
      <c r="AV494" s="529">
        <v>-7914.1129503726834</v>
      </c>
      <c r="AW494" s="529">
        <v>-105454.38068181816</v>
      </c>
      <c r="AX494" s="529">
        <v>0</v>
      </c>
      <c r="AY494" s="116">
        <v>0</v>
      </c>
      <c r="AZ494" s="42"/>
      <c r="BA494" s="529">
        <v>-18993.871080894438</v>
      </c>
      <c r="BB494" s="529">
        <v>-18993.871080894438</v>
      </c>
      <c r="BC494" s="529">
        <v>-18993.871080894438</v>
      </c>
      <c r="BD494" s="529">
        <v>-12582.030332815155</v>
      </c>
      <c r="BE494" s="529">
        <v>-9496.935540447219</v>
      </c>
      <c r="BF494" s="529">
        <v>-9496.935540447219</v>
      </c>
      <c r="BG494" s="529">
        <v>-9496.935540447219</v>
      </c>
      <c r="BH494" s="529">
        <v>-9496.935540447219</v>
      </c>
      <c r="BI494" s="529">
        <v>-9496.935540447219</v>
      </c>
      <c r="BJ494" s="529">
        <v>-9496.935540447219</v>
      </c>
      <c r="BK494" s="529">
        <v>-126545.25681818176</v>
      </c>
      <c r="BL494" s="42" t="s">
        <v>7188</v>
      </c>
      <c r="BM494" s="350" t="s">
        <v>7514</v>
      </c>
      <c r="BS494" s="42"/>
      <c r="BT494" s="42"/>
      <c r="BU494" s="42"/>
      <c r="BV494" s="42"/>
      <c r="BW494" s="42"/>
      <c r="BX494" s="42"/>
      <c r="BY494" s="42"/>
      <c r="BZ494" s="42"/>
      <c r="CA494" s="42"/>
      <c r="CB494" s="42"/>
      <c r="CC494" s="42"/>
      <c r="CD494" s="42"/>
      <c r="CE494" s="42"/>
      <c r="CF494" s="42"/>
    </row>
    <row r="495" spans="1:84" ht="26">
      <c r="A495" s="411" t="s">
        <v>6424</v>
      </c>
      <c r="B495" s="424" t="s">
        <v>15</v>
      </c>
      <c r="C495" s="424"/>
      <c r="D495" s="424"/>
      <c r="E495" s="424"/>
      <c r="F495" s="497" t="s">
        <v>7063</v>
      </c>
      <c r="G495" s="28" t="s">
        <v>6548</v>
      </c>
      <c r="H495" s="28" t="s">
        <v>1934</v>
      </c>
      <c r="I495" s="423" t="s">
        <v>6428</v>
      </c>
      <c r="J495" s="106" t="s">
        <v>2277</v>
      </c>
      <c r="K495" s="28" t="s">
        <v>6906</v>
      </c>
      <c r="L495" s="387"/>
      <c r="M495" s="387"/>
      <c r="N495" s="387"/>
      <c r="O495" s="463"/>
      <c r="P495" s="463"/>
      <c r="Q495" s="464">
        <v>0.70499999999999996</v>
      </c>
      <c r="R495" s="42">
        <v>2043</v>
      </c>
      <c r="S495" s="465">
        <v>101291.18429150441</v>
      </c>
      <c r="T495" s="465">
        <v>101291.18429150441</v>
      </c>
      <c r="U495" s="465">
        <v>101291.18429150441</v>
      </c>
      <c r="V495" s="465">
        <v>67097.894250973492</v>
      </c>
      <c r="W495" s="465">
        <v>50645.592145752205</v>
      </c>
      <c r="X495" s="465">
        <v>50645.592145752205</v>
      </c>
      <c r="Y495" s="465">
        <v>50645.592145752205</v>
      </c>
      <c r="Z495" s="465">
        <v>50645.592145752205</v>
      </c>
      <c r="AA495" s="465">
        <v>50645.592145752205</v>
      </c>
      <c r="AB495" s="465">
        <v>50645.592145752205</v>
      </c>
      <c r="AC495" s="296">
        <v>674844.99999999988</v>
      </c>
      <c r="AD495" s="387"/>
      <c r="AF495" s="42" t="s">
        <v>590</v>
      </c>
      <c r="AG495" s="110">
        <v>0</v>
      </c>
      <c r="AH495" s="110">
        <v>674844.99999999988</v>
      </c>
      <c r="AI495" s="42" t="s">
        <v>765</v>
      </c>
      <c r="AJ495" s="112">
        <v>0.45454545454545453</v>
      </c>
      <c r="AK495" s="112">
        <v>0.54545454545454541</v>
      </c>
      <c r="AL495" s="529">
        <v>199079.27499999999</v>
      </c>
      <c r="AM495" s="529">
        <v>32459.220420686641</v>
      </c>
      <c r="AN495" s="529">
        <v>32459.220420686641</v>
      </c>
      <c r="AO495" s="529">
        <v>32459.220420686641</v>
      </c>
      <c r="AP495" s="529">
        <v>21501.825203152868</v>
      </c>
      <c r="AQ495" s="529">
        <v>16229.61021034332</v>
      </c>
      <c r="AR495" s="529">
        <v>16229.61021034332</v>
      </c>
      <c r="AS495" s="529">
        <v>16229.61021034332</v>
      </c>
      <c r="AT495" s="529">
        <v>16229.61021034332</v>
      </c>
      <c r="AU495" s="529">
        <v>16229.61021034332</v>
      </c>
      <c r="AV495" s="529">
        <v>16229.61021034332</v>
      </c>
      <c r="AW495" s="529">
        <v>216257.14772727271</v>
      </c>
      <c r="AX495" s="529">
        <v>0</v>
      </c>
      <c r="AY495" s="116">
        <v>0</v>
      </c>
      <c r="AZ495" s="42"/>
      <c r="BA495" s="529">
        <v>38951.064504823968</v>
      </c>
      <c r="BB495" s="529">
        <v>38951.064504823968</v>
      </c>
      <c r="BC495" s="529">
        <v>38951.064504823968</v>
      </c>
      <c r="BD495" s="529">
        <v>25802.19024378344</v>
      </c>
      <c r="BE495" s="529">
        <v>19475.532252411984</v>
      </c>
      <c r="BF495" s="529">
        <v>19475.532252411984</v>
      </c>
      <c r="BG495" s="529">
        <v>19475.532252411984</v>
      </c>
      <c r="BH495" s="529">
        <v>19475.532252411984</v>
      </c>
      <c r="BI495" s="529">
        <v>19475.532252411984</v>
      </c>
      <c r="BJ495" s="529">
        <v>19475.532252411984</v>
      </c>
      <c r="BK495" s="529">
        <v>259508.57727272733</v>
      </c>
      <c r="BL495" s="42" t="s">
        <v>7188</v>
      </c>
      <c r="BM495" s="350" t="s">
        <v>7515</v>
      </c>
      <c r="BS495" s="42"/>
      <c r="BT495" s="42"/>
      <c r="BU495" s="42"/>
      <c r="BV495" s="42"/>
      <c r="BW495" s="42"/>
      <c r="BX495" s="42"/>
      <c r="BY495" s="42"/>
      <c r="BZ495" s="42"/>
      <c r="CA495" s="42"/>
      <c r="CB495" s="42"/>
      <c r="CC495" s="42"/>
      <c r="CD495" s="42"/>
      <c r="CE495" s="42"/>
      <c r="CF495" s="42"/>
    </row>
    <row r="496" spans="1:84" ht="26">
      <c r="A496" s="411" t="s">
        <v>6424</v>
      </c>
      <c r="B496" s="424" t="s">
        <v>15</v>
      </c>
      <c r="C496" s="424"/>
      <c r="D496" s="424"/>
      <c r="E496" s="424"/>
      <c r="F496" s="497" t="s">
        <v>7063</v>
      </c>
      <c r="G496" s="28" t="s">
        <v>6548</v>
      </c>
      <c r="H496" s="28" t="s">
        <v>1934</v>
      </c>
      <c r="I496" s="423" t="s">
        <v>6428</v>
      </c>
      <c r="J496" s="106" t="s">
        <v>2277</v>
      </c>
      <c r="K496" s="28" t="s">
        <v>6906</v>
      </c>
      <c r="L496" s="387"/>
      <c r="M496" s="387"/>
      <c r="N496" s="387"/>
      <c r="O496" s="463"/>
      <c r="P496" s="463"/>
      <c r="Q496" s="464">
        <v>0.70499999999999996</v>
      </c>
      <c r="R496" s="42">
        <v>2043</v>
      </c>
      <c r="S496" s="465">
        <v>-25829.251994333626</v>
      </c>
      <c r="T496" s="465">
        <v>-25829.251994333626</v>
      </c>
      <c r="U496" s="465">
        <v>-25829.251994333626</v>
      </c>
      <c r="V496" s="465">
        <v>-17109.96303399824</v>
      </c>
      <c r="W496" s="465">
        <v>-12914.625997166813</v>
      </c>
      <c r="X496" s="465">
        <v>-12914.625997166813</v>
      </c>
      <c r="Y496" s="465">
        <v>-12914.625997166813</v>
      </c>
      <c r="Z496" s="465">
        <v>-12914.625997166813</v>
      </c>
      <c r="AA496" s="465">
        <v>-12914.625997166813</v>
      </c>
      <c r="AB496" s="465">
        <v>-12914.625997166813</v>
      </c>
      <c r="AC496" s="296">
        <v>-172085.47500000003</v>
      </c>
      <c r="AD496" s="387"/>
      <c r="AF496" s="42" t="s">
        <v>590</v>
      </c>
      <c r="AG496" s="110">
        <v>0</v>
      </c>
      <c r="AH496" s="110">
        <v>-172085.47500000003</v>
      </c>
      <c r="AI496" s="42" t="s">
        <v>765</v>
      </c>
      <c r="AJ496" s="112">
        <v>0.45454545454545453</v>
      </c>
      <c r="AK496" s="112">
        <v>0.54545454545454541</v>
      </c>
      <c r="AL496" s="529">
        <v>-50765.215125000017</v>
      </c>
      <c r="AM496" s="529">
        <v>-8277.1012072750927</v>
      </c>
      <c r="AN496" s="529">
        <v>-8277.1012072750927</v>
      </c>
      <c r="AO496" s="529">
        <v>-8277.1012072750927</v>
      </c>
      <c r="AP496" s="529">
        <v>-5482.9654268039803</v>
      </c>
      <c r="AQ496" s="529">
        <v>-4138.5506036375464</v>
      </c>
      <c r="AR496" s="529">
        <v>-4138.5506036375464</v>
      </c>
      <c r="AS496" s="529">
        <v>-4138.5506036375464</v>
      </c>
      <c r="AT496" s="529">
        <v>-4138.5506036375464</v>
      </c>
      <c r="AU496" s="529">
        <v>-4138.5506036375464</v>
      </c>
      <c r="AV496" s="529">
        <v>-4138.5506036375464</v>
      </c>
      <c r="AW496" s="529">
        <v>-55145.57267045453</v>
      </c>
      <c r="AX496" s="529">
        <v>0</v>
      </c>
      <c r="AY496" s="116">
        <v>0</v>
      </c>
      <c r="AZ496" s="42"/>
      <c r="BA496" s="529">
        <v>-9932.5214487301109</v>
      </c>
      <c r="BB496" s="529">
        <v>-9932.5214487301109</v>
      </c>
      <c r="BC496" s="529">
        <v>-9932.5214487301109</v>
      </c>
      <c r="BD496" s="529">
        <v>-6579.5585121647764</v>
      </c>
      <c r="BE496" s="529">
        <v>-4966.2607243650555</v>
      </c>
      <c r="BF496" s="529">
        <v>-4966.2607243650555</v>
      </c>
      <c r="BG496" s="529">
        <v>-4966.2607243650555</v>
      </c>
      <c r="BH496" s="529">
        <v>-4966.2607243650555</v>
      </c>
      <c r="BI496" s="529">
        <v>-4966.2607243650555</v>
      </c>
      <c r="BJ496" s="529">
        <v>-4966.2607243650555</v>
      </c>
      <c r="BK496" s="529">
        <v>-66174.687204545437</v>
      </c>
      <c r="BL496" s="42" t="s">
        <v>7188</v>
      </c>
      <c r="BM496" s="350" t="s">
        <v>7515</v>
      </c>
      <c r="BS496" s="42"/>
      <c r="BT496" s="42"/>
      <c r="BU496" s="42"/>
      <c r="BV496" s="42"/>
      <c r="BW496" s="42"/>
      <c r="BX496" s="42"/>
      <c r="BY496" s="42"/>
      <c r="BZ496" s="42"/>
      <c r="CA496" s="42"/>
      <c r="CB496" s="42"/>
      <c r="CC496" s="42"/>
      <c r="CD496" s="42"/>
      <c r="CE496" s="42"/>
      <c r="CF496" s="42"/>
    </row>
    <row r="497" spans="1:84" ht="26">
      <c r="A497" s="411" t="s">
        <v>6424</v>
      </c>
      <c r="B497" s="424" t="s">
        <v>15</v>
      </c>
      <c r="C497" s="424"/>
      <c r="D497" s="424"/>
      <c r="E497" s="424"/>
      <c r="F497" s="497" t="s">
        <v>7064</v>
      </c>
      <c r="G497" s="28" t="s">
        <v>6548</v>
      </c>
      <c r="H497" s="28" t="s">
        <v>1934</v>
      </c>
      <c r="I497" s="423" t="s">
        <v>6428</v>
      </c>
      <c r="J497" s="106" t="s">
        <v>2277</v>
      </c>
      <c r="K497" s="28" t="s">
        <v>6620</v>
      </c>
      <c r="L497" s="387"/>
      <c r="M497" s="387"/>
      <c r="N497" s="387"/>
      <c r="O497" s="463"/>
      <c r="P497" s="463"/>
      <c r="Q497" s="464">
        <v>3.3799999999999997E-2</v>
      </c>
      <c r="R497" s="42">
        <v>2043</v>
      </c>
      <c r="S497" s="465">
        <v>321004.70049968769</v>
      </c>
      <c r="T497" s="465">
        <v>321004.70049968769</v>
      </c>
      <c r="U497" s="465">
        <v>321004.70049968769</v>
      </c>
      <c r="V497" s="465">
        <v>212641.7970018737</v>
      </c>
      <c r="W497" s="465">
        <v>160502.35024984385</v>
      </c>
      <c r="X497" s="465">
        <v>160502.35024984385</v>
      </c>
      <c r="Y497" s="465">
        <v>160502.35024984385</v>
      </c>
      <c r="Z497" s="465">
        <v>160502.35024984385</v>
      </c>
      <c r="AA497" s="465">
        <v>160502.35024984385</v>
      </c>
      <c r="AB497" s="465">
        <v>160502.35024984385</v>
      </c>
      <c r="AC497" s="296">
        <v>2138670</v>
      </c>
      <c r="AD497" s="387"/>
      <c r="AF497" s="42" t="s">
        <v>582</v>
      </c>
      <c r="AG497" s="110">
        <v>0</v>
      </c>
      <c r="AH497" s="110">
        <v>2138670</v>
      </c>
      <c r="AI497" s="42" t="s">
        <v>764</v>
      </c>
      <c r="AJ497" s="112">
        <v>0.45454545454545453</v>
      </c>
      <c r="AK497" s="112">
        <v>0.54545454545454541</v>
      </c>
      <c r="AL497" s="529">
        <v>2066382.9539999999</v>
      </c>
      <c r="AM497" s="529">
        <v>4931.7994894952008</v>
      </c>
      <c r="AN497" s="529">
        <v>4931.7994894952008</v>
      </c>
      <c r="AO497" s="529">
        <v>4931.7994894952008</v>
      </c>
      <c r="AP497" s="529">
        <v>3266.9512448469682</v>
      </c>
      <c r="AQ497" s="529">
        <v>2465.8997447476004</v>
      </c>
      <c r="AR497" s="529">
        <v>2465.8997447476004</v>
      </c>
      <c r="AS497" s="529">
        <v>2465.8997447476004</v>
      </c>
      <c r="AT497" s="529">
        <v>2465.8997447476004</v>
      </c>
      <c r="AU497" s="529">
        <v>2465.8997447476004</v>
      </c>
      <c r="AV497" s="529">
        <v>2465.8997447476004</v>
      </c>
      <c r="AW497" s="529">
        <v>32857.74818181817</v>
      </c>
      <c r="AX497" s="529">
        <v>0</v>
      </c>
      <c r="AY497" s="116">
        <v>0</v>
      </c>
      <c r="AZ497" s="42"/>
      <c r="BA497" s="529">
        <v>5918.1593873942411</v>
      </c>
      <c r="BB497" s="529">
        <v>5918.1593873942411</v>
      </c>
      <c r="BC497" s="529">
        <v>5918.1593873942411</v>
      </c>
      <c r="BD497" s="529">
        <v>3920.3414938163614</v>
      </c>
      <c r="BE497" s="529">
        <v>2959.0796936971205</v>
      </c>
      <c r="BF497" s="529">
        <v>2959.0796936971205</v>
      </c>
      <c r="BG497" s="529">
        <v>2959.0796936971205</v>
      </c>
      <c r="BH497" s="529">
        <v>2959.0796936971205</v>
      </c>
      <c r="BI497" s="529">
        <v>2959.0796936971205</v>
      </c>
      <c r="BJ497" s="529">
        <v>2959.0796936971205</v>
      </c>
      <c r="BK497" s="529">
        <v>39429.297818181818</v>
      </c>
      <c r="BL497" s="42" t="s">
        <v>7188</v>
      </c>
      <c r="BM497" s="350" t="s">
        <v>7516</v>
      </c>
      <c r="BS497" s="42"/>
      <c r="BT497" s="42"/>
      <c r="BU497" s="42"/>
      <c r="BV497" s="42"/>
      <c r="BW497" s="42"/>
      <c r="BX497" s="42"/>
      <c r="BY497" s="42"/>
      <c r="BZ497" s="42"/>
      <c r="CA497" s="42"/>
      <c r="CB497" s="42"/>
      <c r="CC497" s="42"/>
      <c r="CD497" s="42"/>
      <c r="CE497" s="42"/>
      <c r="CF497" s="42"/>
    </row>
    <row r="498" spans="1:84" ht="26">
      <c r="A498" s="411" t="s">
        <v>6424</v>
      </c>
      <c r="B498" s="42" t="s">
        <v>15</v>
      </c>
      <c r="C498" s="42"/>
      <c r="D498" s="42"/>
      <c r="E498" s="42"/>
      <c r="F498" s="511" t="s">
        <v>7064</v>
      </c>
      <c r="G498" s="412" t="s">
        <v>6548</v>
      </c>
      <c r="H498" s="28" t="s">
        <v>1934</v>
      </c>
      <c r="I498" s="412" t="s">
        <v>6428</v>
      </c>
      <c r="J498" s="106" t="s">
        <v>2277</v>
      </c>
      <c r="K498" s="28" t="s">
        <v>6620</v>
      </c>
      <c r="L498" s="387"/>
      <c r="M498" s="387"/>
      <c r="N498" s="387"/>
      <c r="O498" s="464"/>
      <c r="P498" s="464"/>
      <c r="Q498" s="464">
        <v>3.3799999999999997E-2</v>
      </c>
      <c r="R498" s="42">
        <v>2043</v>
      </c>
      <c r="S498" s="465">
        <v>-81856.198627420366</v>
      </c>
      <c r="T498" s="465">
        <v>-81856.198627420366</v>
      </c>
      <c r="U498" s="465">
        <v>-81856.198627420366</v>
      </c>
      <c r="V498" s="465">
        <v>-54223.658235477793</v>
      </c>
      <c r="W498" s="465">
        <v>-40928.099313710183</v>
      </c>
      <c r="X498" s="465">
        <v>-40928.099313710183</v>
      </c>
      <c r="Y498" s="465">
        <v>-40928.099313710183</v>
      </c>
      <c r="Z498" s="465">
        <v>-40928.099313710183</v>
      </c>
      <c r="AA498" s="465">
        <v>-40928.099313710183</v>
      </c>
      <c r="AB498" s="465">
        <v>-40928.099313710183</v>
      </c>
      <c r="AC498" s="296">
        <v>-545360.85</v>
      </c>
      <c r="AD498" s="110"/>
      <c r="AF498" s="42" t="s">
        <v>582</v>
      </c>
      <c r="AG498" s="110">
        <v>0</v>
      </c>
      <c r="AH498" s="110">
        <v>-545360.85</v>
      </c>
      <c r="AI498" s="42" t="s">
        <v>764</v>
      </c>
      <c r="AJ498" s="112">
        <v>0.45454545454545453</v>
      </c>
      <c r="AK498" s="112">
        <v>0.54545454545454541</v>
      </c>
      <c r="AL498" s="529">
        <v>-526927.65326999989</v>
      </c>
      <c r="AM498" s="529">
        <v>-1257.6088698212764</v>
      </c>
      <c r="AN498" s="529">
        <v>-1257.6088698212764</v>
      </c>
      <c r="AO498" s="529">
        <v>-1257.6088698212764</v>
      </c>
      <c r="AP498" s="529">
        <v>-833.07256743597691</v>
      </c>
      <c r="AQ498" s="529">
        <v>-628.80443491063818</v>
      </c>
      <c r="AR498" s="529">
        <v>-628.80443491063818</v>
      </c>
      <c r="AS498" s="529">
        <v>-628.80443491063818</v>
      </c>
      <c r="AT498" s="529">
        <v>-628.80443491063818</v>
      </c>
      <c r="AU498" s="529">
        <v>-628.80443491063818</v>
      </c>
      <c r="AV498" s="529">
        <v>-628.80443491063818</v>
      </c>
      <c r="AW498" s="529">
        <v>-8378.7257863636369</v>
      </c>
      <c r="AX498" s="529">
        <v>0</v>
      </c>
      <c r="AY498" s="116">
        <v>0</v>
      </c>
      <c r="AZ498" s="42"/>
      <c r="BA498" s="529">
        <v>-1509.1306437855314</v>
      </c>
      <c r="BB498" s="529">
        <v>-1509.1306437855314</v>
      </c>
      <c r="BC498" s="529">
        <v>-1509.1306437855314</v>
      </c>
      <c r="BD498" s="529">
        <v>-999.68708092317218</v>
      </c>
      <c r="BE498" s="529">
        <v>-754.56532189276572</v>
      </c>
      <c r="BF498" s="529">
        <v>-754.56532189276572</v>
      </c>
      <c r="BG498" s="529">
        <v>-754.56532189276572</v>
      </c>
      <c r="BH498" s="529">
        <v>-754.56532189276572</v>
      </c>
      <c r="BI498" s="529">
        <v>-754.56532189276572</v>
      </c>
      <c r="BJ498" s="529">
        <v>-754.56532189276572</v>
      </c>
      <c r="BK498" s="529">
        <v>-10054.470943636361</v>
      </c>
      <c r="BL498" s="42" t="s">
        <v>7188</v>
      </c>
      <c r="BM498" s="350" t="s">
        <v>7516</v>
      </c>
      <c r="BS498" s="42"/>
      <c r="BT498" s="42"/>
      <c r="BU498" s="42"/>
      <c r="BV498" s="42"/>
      <c r="BW498" s="42"/>
      <c r="BX498" s="42"/>
      <c r="BY498" s="42"/>
      <c r="BZ498" s="42"/>
      <c r="CA498" s="42"/>
      <c r="CB498" s="42"/>
      <c r="CC498" s="42"/>
      <c r="CD498" s="42"/>
      <c r="CE498" s="42"/>
      <c r="CF498" s="42"/>
    </row>
    <row r="499" spans="1:84" ht="37.5">
      <c r="A499" s="411" t="s">
        <v>6424</v>
      </c>
      <c r="B499" s="424" t="s">
        <v>15</v>
      </c>
      <c r="C499" s="424"/>
      <c r="D499" s="424"/>
      <c r="E499" s="424"/>
      <c r="F499" s="497" t="s">
        <v>774</v>
      </c>
      <c r="G499" s="28" t="s">
        <v>6549</v>
      </c>
      <c r="H499" s="28" t="s">
        <v>1934</v>
      </c>
      <c r="I499" s="412" t="s">
        <v>6428</v>
      </c>
      <c r="J499" s="106" t="s">
        <v>2277</v>
      </c>
      <c r="K499" s="28" t="s">
        <v>6459</v>
      </c>
      <c r="L499" s="387"/>
      <c r="M499" s="387"/>
      <c r="N499" s="387"/>
      <c r="O499" s="463">
        <v>0</v>
      </c>
      <c r="P499" s="463">
        <v>0</v>
      </c>
      <c r="Q499" s="464">
        <v>0.312</v>
      </c>
      <c r="R499" s="42">
        <v>2043</v>
      </c>
      <c r="S499" s="465">
        <v>-20604000</v>
      </c>
      <c r="T499" s="465">
        <v>-32833504.199999996</v>
      </c>
      <c r="U499" s="465">
        <v>-17529326.892000001</v>
      </c>
      <c r="V499" s="465">
        <v>0</v>
      </c>
      <c r="W499" s="465">
        <v>0</v>
      </c>
      <c r="X499" s="465">
        <v>0</v>
      </c>
      <c r="Y499" s="465">
        <v>0</v>
      </c>
      <c r="Z499" s="465">
        <v>0</v>
      </c>
      <c r="AA499" s="465">
        <v>0</v>
      </c>
      <c r="AB499" s="465">
        <v>0</v>
      </c>
      <c r="AC499" s="296">
        <v>-70966831.091999993</v>
      </c>
      <c r="AD499" s="110"/>
      <c r="AF499" s="42" t="s">
        <v>578</v>
      </c>
      <c r="AG499" s="110">
        <v>0</v>
      </c>
      <c r="AH499" s="110">
        <v>-70966831.091999993</v>
      </c>
      <c r="AI499" s="42" t="s">
        <v>765</v>
      </c>
      <c r="AJ499" s="112">
        <v>0.45454545454545453</v>
      </c>
      <c r="AK499" s="112">
        <v>0.54545454545454541</v>
      </c>
      <c r="AL499" s="529">
        <v>-48825179.79129599</v>
      </c>
      <c r="AM499" s="529">
        <v>-2922021.8181818179</v>
      </c>
      <c r="AN499" s="529">
        <v>-4656387.8683636356</v>
      </c>
      <c r="AO499" s="529">
        <v>-2485977.2683200003</v>
      </c>
      <c r="AP499" s="529">
        <v>0</v>
      </c>
      <c r="AQ499" s="529">
        <v>0</v>
      </c>
      <c r="AR499" s="529">
        <v>0</v>
      </c>
      <c r="AS499" s="529">
        <v>0</v>
      </c>
      <c r="AT499" s="529">
        <v>0</v>
      </c>
      <c r="AU499" s="529">
        <v>0</v>
      </c>
      <c r="AV499" s="529">
        <v>0</v>
      </c>
      <c r="AW499" s="529">
        <v>-10064386.954865454</v>
      </c>
      <c r="AX499" s="529">
        <v>0</v>
      </c>
      <c r="AY499" s="116">
        <v>0</v>
      </c>
      <c r="AZ499" s="42"/>
      <c r="BA499" s="529">
        <v>-3506426.1818181816</v>
      </c>
      <c r="BB499" s="529">
        <v>-5587665.4420363624</v>
      </c>
      <c r="BC499" s="529">
        <v>-2983172.7219839999</v>
      </c>
      <c r="BD499" s="529">
        <v>0</v>
      </c>
      <c r="BE499" s="529">
        <v>0</v>
      </c>
      <c r="BF499" s="529">
        <v>0</v>
      </c>
      <c r="BG499" s="529">
        <v>0</v>
      </c>
      <c r="BH499" s="529">
        <v>0</v>
      </c>
      <c r="BI499" s="529">
        <v>0</v>
      </c>
      <c r="BJ499" s="529">
        <v>0</v>
      </c>
      <c r="BK499" s="529">
        <v>-12077264.345838543</v>
      </c>
      <c r="BL499" s="42" t="s">
        <v>7188</v>
      </c>
      <c r="BM499" s="350" t="s">
        <v>7517</v>
      </c>
      <c r="BS499" s="42"/>
      <c r="BT499" s="42"/>
      <c r="BU499" s="42"/>
      <c r="BV499" s="42"/>
      <c r="BW499" s="42"/>
      <c r="BX499" s="42"/>
      <c r="BY499" s="42"/>
      <c r="BZ499" s="42"/>
      <c r="CA499" s="42"/>
      <c r="CB499" s="42"/>
      <c r="CC499" s="42"/>
      <c r="CD499" s="42"/>
      <c r="CE499" s="42"/>
      <c r="CF499" s="42"/>
    </row>
    <row r="500" spans="1:84" ht="37.5">
      <c r="A500" s="424" t="s">
        <v>6424</v>
      </c>
      <c r="B500" s="42" t="s">
        <v>15</v>
      </c>
      <c r="C500" s="42"/>
      <c r="D500" s="42"/>
      <c r="E500" s="42"/>
      <c r="F500" s="517" t="s">
        <v>774</v>
      </c>
      <c r="G500" s="412" t="s">
        <v>6549</v>
      </c>
      <c r="H500" s="28" t="s">
        <v>1934</v>
      </c>
      <c r="I500" s="28" t="s">
        <v>6428</v>
      </c>
      <c r="J500" s="106" t="s">
        <v>2277</v>
      </c>
      <c r="K500" s="28" t="s">
        <v>6459</v>
      </c>
      <c r="L500" s="387"/>
      <c r="M500" s="387"/>
      <c r="N500" s="387"/>
      <c r="O500" s="387"/>
      <c r="P500" s="387"/>
      <c r="Q500" s="387">
        <v>0.312</v>
      </c>
      <c r="R500" s="42">
        <v>2043</v>
      </c>
      <c r="S500" s="455">
        <v>40400000</v>
      </c>
      <c r="T500" s="455">
        <v>64379419.999999993</v>
      </c>
      <c r="U500" s="455">
        <v>34371229.200000003</v>
      </c>
      <c r="V500" s="455">
        <v>0</v>
      </c>
      <c r="W500" s="455">
        <v>0</v>
      </c>
      <c r="X500" s="455">
        <v>0</v>
      </c>
      <c r="Y500" s="455">
        <v>0</v>
      </c>
      <c r="Z500" s="455">
        <v>0</v>
      </c>
      <c r="AA500" s="455">
        <v>0</v>
      </c>
      <c r="AB500" s="455">
        <v>0</v>
      </c>
      <c r="AC500" s="296">
        <v>139150649.19999999</v>
      </c>
      <c r="AD500" s="110"/>
      <c r="AF500" s="42" t="s">
        <v>578</v>
      </c>
      <c r="AG500" s="110">
        <v>0</v>
      </c>
      <c r="AH500" s="110">
        <v>139150649.19999999</v>
      </c>
      <c r="AI500" s="42" t="s">
        <v>765</v>
      </c>
      <c r="AJ500" s="112">
        <v>0.45454545454545453</v>
      </c>
      <c r="AK500" s="112">
        <v>0.54545454545454541</v>
      </c>
      <c r="AL500" s="529">
        <v>95735646.649599984</v>
      </c>
      <c r="AM500" s="529">
        <v>5729454.5454545449</v>
      </c>
      <c r="AN500" s="529">
        <v>9130172.290909091</v>
      </c>
      <c r="AO500" s="529">
        <v>4874465.2319999998</v>
      </c>
      <c r="AP500" s="529">
        <v>0</v>
      </c>
      <c r="AQ500" s="529">
        <v>0</v>
      </c>
      <c r="AR500" s="529">
        <v>0</v>
      </c>
      <c r="AS500" s="529">
        <v>0</v>
      </c>
      <c r="AT500" s="529">
        <v>0</v>
      </c>
      <c r="AU500" s="529">
        <v>0</v>
      </c>
      <c r="AV500" s="529">
        <v>0</v>
      </c>
      <c r="AW500" s="529">
        <v>19734092.068363637</v>
      </c>
      <c r="AX500" s="529">
        <v>0</v>
      </c>
      <c r="AY500" s="116">
        <v>0</v>
      </c>
      <c r="AZ500" s="42"/>
      <c r="BA500" s="529">
        <v>6875345.4545454541</v>
      </c>
      <c r="BB500" s="529">
        <v>10956206.749090908</v>
      </c>
      <c r="BC500" s="529">
        <v>5849358.2784000002</v>
      </c>
      <c r="BD500" s="529">
        <v>0</v>
      </c>
      <c r="BE500" s="529">
        <v>0</v>
      </c>
      <c r="BF500" s="529">
        <v>0</v>
      </c>
      <c r="BG500" s="529">
        <v>0</v>
      </c>
      <c r="BH500" s="529">
        <v>0</v>
      </c>
      <c r="BI500" s="529">
        <v>0</v>
      </c>
      <c r="BJ500" s="529">
        <v>0</v>
      </c>
      <c r="BK500" s="529">
        <v>23680910.482036363</v>
      </c>
      <c r="BL500" s="42" t="s">
        <v>7188</v>
      </c>
      <c r="BM500" s="350" t="s">
        <v>7517</v>
      </c>
      <c r="BS500" s="42"/>
      <c r="BT500" s="42"/>
      <c r="BU500" s="42"/>
      <c r="BV500" s="42"/>
      <c r="BW500" s="42"/>
      <c r="BX500" s="42"/>
      <c r="BY500" s="42"/>
      <c r="BZ500" s="42"/>
      <c r="CA500" s="42"/>
      <c r="CB500" s="42"/>
      <c r="CC500" s="42"/>
      <c r="CD500" s="42"/>
      <c r="CE500" s="42"/>
      <c r="CF500" s="42"/>
    </row>
    <row r="501" spans="1:84" ht="26">
      <c r="A501" s="424" t="s">
        <v>6424</v>
      </c>
      <c r="B501" s="42" t="s">
        <v>15</v>
      </c>
      <c r="C501" s="42"/>
      <c r="D501" s="42"/>
      <c r="E501" s="42"/>
      <c r="F501" s="513" t="s">
        <v>6447</v>
      </c>
      <c r="G501" s="412" t="s">
        <v>6448</v>
      </c>
      <c r="H501" s="28" t="s">
        <v>6449</v>
      </c>
      <c r="I501" s="28" t="s">
        <v>6428</v>
      </c>
      <c r="J501" s="106" t="s">
        <v>2277</v>
      </c>
      <c r="K501" s="28" t="s">
        <v>6450</v>
      </c>
      <c r="L501" s="387">
        <v>0.36382292690489271</v>
      </c>
      <c r="M501" s="387">
        <v>0.63617707309510729</v>
      </c>
      <c r="N501" s="387">
        <v>0</v>
      </c>
      <c r="O501" s="387">
        <v>0.36382292690489271</v>
      </c>
      <c r="P501" s="387">
        <v>0.36382292690489271</v>
      </c>
      <c r="Q501" s="387">
        <v>0.36382292690489271</v>
      </c>
      <c r="R501" s="42">
        <v>2043</v>
      </c>
      <c r="S501" s="455">
        <v>0</v>
      </c>
      <c r="T501" s="455">
        <v>0</v>
      </c>
      <c r="U501" s="455">
        <v>0</v>
      </c>
      <c r="V501" s="455">
        <v>0</v>
      </c>
      <c r="W501" s="455">
        <v>0</v>
      </c>
      <c r="X501" s="455">
        <v>0</v>
      </c>
      <c r="Y501" s="455">
        <v>-122400</v>
      </c>
      <c r="Z501" s="455">
        <v>0</v>
      </c>
      <c r="AA501" s="455">
        <v>0</v>
      </c>
      <c r="AB501" s="455">
        <v>0</v>
      </c>
      <c r="AC501" s="296">
        <v>-122400</v>
      </c>
      <c r="AD501" s="110"/>
      <c r="AF501" s="42" t="s">
        <v>593</v>
      </c>
      <c r="AG501" s="110">
        <v>0</v>
      </c>
      <c r="AH501" s="110">
        <v>-122400</v>
      </c>
      <c r="AI501" s="42" t="s">
        <v>764</v>
      </c>
      <c r="AJ501" s="112">
        <v>0.45454545454545453</v>
      </c>
      <c r="AK501" s="112">
        <v>0.54545454545454541</v>
      </c>
      <c r="AL501" s="529">
        <v>-77868.073746841139</v>
      </c>
      <c r="AM501" s="529">
        <v>0</v>
      </c>
      <c r="AN501" s="529">
        <v>0</v>
      </c>
      <c r="AO501" s="529">
        <v>0</v>
      </c>
      <c r="AP501" s="529">
        <v>0</v>
      </c>
      <c r="AQ501" s="529">
        <v>0</v>
      </c>
      <c r="AR501" s="529">
        <v>0</v>
      </c>
      <c r="AS501" s="529">
        <v>-20241.784660526759</v>
      </c>
      <c r="AT501" s="529">
        <v>0</v>
      </c>
      <c r="AU501" s="529">
        <v>0</v>
      </c>
      <c r="AV501" s="529">
        <v>0</v>
      </c>
      <c r="AW501" s="529">
        <v>-20241.784660526759</v>
      </c>
      <c r="AX501" s="529">
        <v>0</v>
      </c>
      <c r="AY501" s="116">
        <v>0</v>
      </c>
      <c r="AZ501" s="42"/>
      <c r="BA501" s="529">
        <v>0</v>
      </c>
      <c r="BB501" s="529">
        <v>0</v>
      </c>
      <c r="BC501" s="529">
        <v>0</v>
      </c>
      <c r="BD501" s="529">
        <v>0</v>
      </c>
      <c r="BE501" s="529">
        <v>0</v>
      </c>
      <c r="BF501" s="529">
        <v>0</v>
      </c>
      <c r="BG501" s="529">
        <v>-24290.14159263211</v>
      </c>
      <c r="BH501" s="529">
        <v>0</v>
      </c>
      <c r="BI501" s="529">
        <v>0</v>
      </c>
      <c r="BJ501" s="529">
        <v>0</v>
      </c>
      <c r="BK501" s="529">
        <v>-24290.14159263211</v>
      </c>
      <c r="BL501" s="42" t="s">
        <v>7188</v>
      </c>
      <c r="BM501" s="350" t="s">
        <v>7462</v>
      </c>
      <c r="BS501" s="42"/>
      <c r="BT501" s="42"/>
      <c r="BU501" s="42"/>
      <c r="BV501" s="42"/>
      <c r="BW501" s="42"/>
      <c r="BX501" s="42"/>
      <c r="BY501" s="42"/>
      <c r="BZ501" s="42"/>
      <c r="CA501" s="42"/>
      <c r="CB501" s="42"/>
      <c r="CC501" s="42"/>
      <c r="CD501" s="42"/>
      <c r="CE501" s="42"/>
      <c r="CF501" s="42"/>
    </row>
    <row r="502" spans="1:84" ht="26">
      <c r="A502" s="424" t="s">
        <v>6424</v>
      </c>
      <c r="B502" s="42" t="s">
        <v>15</v>
      </c>
      <c r="C502" s="42"/>
      <c r="D502" s="42"/>
      <c r="E502" s="42"/>
      <c r="F502" s="514" t="s">
        <v>6447</v>
      </c>
      <c r="G502" s="412" t="s">
        <v>6448</v>
      </c>
      <c r="H502" s="28" t="s">
        <v>6449</v>
      </c>
      <c r="I502" s="28" t="s">
        <v>6428</v>
      </c>
      <c r="J502" s="106" t="s">
        <v>2277</v>
      </c>
      <c r="K502" s="28" t="s">
        <v>6450</v>
      </c>
      <c r="L502" s="387">
        <v>0.36382292690489271</v>
      </c>
      <c r="M502" s="387">
        <v>0.63617707309510729</v>
      </c>
      <c r="N502" s="387">
        <v>0</v>
      </c>
      <c r="O502" s="387">
        <v>0.36382292690489271</v>
      </c>
      <c r="P502" s="387">
        <v>0.36382292690489271</v>
      </c>
      <c r="Q502" s="387">
        <v>0.36382292690489271</v>
      </c>
      <c r="R502" s="42">
        <v>2043</v>
      </c>
      <c r="S502" s="455">
        <v>0</v>
      </c>
      <c r="T502" s="455">
        <v>0</v>
      </c>
      <c r="U502" s="455">
        <v>0</v>
      </c>
      <c r="V502" s="455">
        <v>0</v>
      </c>
      <c r="W502" s="455">
        <v>0</v>
      </c>
      <c r="X502" s="455">
        <v>0</v>
      </c>
      <c r="Y502" s="455">
        <v>240000</v>
      </c>
      <c r="Z502" s="455">
        <v>0</v>
      </c>
      <c r="AA502" s="455">
        <v>0</v>
      </c>
      <c r="AB502" s="455">
        <v>0</v>
      </c>
      <c r="AC502" s="296">
        <v>240000</v>
      </c>
      <c r="AD502" s="110"/>
      <c r="AF502" s="42" t="s">
        <v>593</v>
      </c>
      <c r="AG502" s="110">
        <v>0</v>
      </c>
      <c r="AH502" s="110">
        <v>240000</v>
      </c>
      <c r="AI502" s="42" t="s">
        <v>764</v>
      </c>
      <c r="AJ502" s="112">
        <v>0.45454545454545453</v>
      </c>
      <c r="AK502" s="112">
        <v>0.54545454545454541</v>
      </c>
      <c r="AL502" s="529">
        <v>152682.49754282576</v>
      </c>
      <c r="AM502" s="529">
        <v>0</v>
      </c>
      <c r="AN502" s="529">
        <v>0</v>
      </c>
      <c r="AO502" s="529">
        <v>0</v>
      </c>
      <c r="AP502" s="529">
        <v>0</v>
      </c>
      <c r="AQ502" s="529">
        <v>0</v>
      </c>
      <c r="AR502" s="529">
        <v>0</v>
      </c>
      <c r="AS502" s="529">
        <v>39689.773844170115</v>
      </c>
      <c r="AT502" s="529">
        <v>0</v>
      </c>
      <c r="AU502" s="529">
        <v>0</v>
      </c>
      <c r="AV502" s="529">
        <v>0</v>
      </c>
      <c r="AW502" s="529">
        <v>39689.773844170115</v>
      </c>
      <c r="AX502" s="529">
        <v>0</v>
      </c>
      <c r="AY502" s="116">
        <v>0</v>
      </c>
      <c r="AZ502" s="42"/>
      <c r="BA502" s="529">
        <v>0</v>
      </c>
      <c r="BB502" s="529">
        <v>0</v>
      </c>
      <c r="BC502" s="529">
        <v>0</v>
      </c>
      <c r="BD502" s="529">
        <v>0</v>
      </c>
      <c r="BE502" s="529">
        <v>0</v>
      </c>
      <c r="BF502" s="529">
        <v>0</v>
      </c>
      <c r="BG502" s="529">
        <v>47627.728613004132</v>
      </c>
      <c r="BH502" s="529">
        <v>0</v>
      </c>
      <c r="BI502" s="529">
        <v>0</v>
      </c>
      <c r="BJ502" s="529">
        <v>0</v>
      </c>
      <c r="BK502" s="529">
        <v>47627.728613004132</v>
      </c>
      <c r="BL502" s="42" t="s">
        <v>7188</v>
      </c>
      <c r="BM502" s="350" t="s">
        <v>7462</v>
      </c>
      <c r="BS502" s="42"/>
      <c r="BT502" s="42"/>
      <c r="BU502" s="42"/>
      <c r="BV502" s="42"/>
      <c r="BW502" s="42"/>
      <c r="BX502" s="42"/>
      <c r="BY502" s="42"/>
      <c r="BZ502" s="42"/>
      <c r="CA502" s="42"/>
      <c r="CB502" s="42"/>
      <c r="CC502" s="42"/>
      <c r="CD502" s="42"/>
      <c r="CE502" s="42"/>
      <c r="CF502" s="42"/>
    </row>
    <row r="503" spans="1:84" ht="13">
      <c r="A503" s="424" t="s">
        <v>6424</v>
      </c>
      <c r="B503" s="42" t="s">
        <v>15</v>
      </c>
      <c r="C503" s="42"/>
      <c r="D503" s="42"/>
      <c r="E503" s="42"/>
      <c r="F503" s="497" t="s">
        <v>748</v>
      </c>
      <c r="G503" s="28" t="s">
        <v>1149</v>
      </c>
      <c r="H503" s="28">
        <v>0</v>
      </c>
      <c r="I503" s="28" t="s">
        <v>6428</v>
      </c>
      <c r="J503" s="106" t="s">
        <v>2277</v>
      </c>
      <c r="K503" s="28" t="s">
        <v>6550</v>
      </c>
      <c r="L503" s="387"/>
      <c r="M503" s="387"/>
      <c r="N503" s="387"/>
      <c r="O503" s="387"/>
      <c r="P503" s="387"/>
      <c r="Q503" s="387">
        <v>0.75</v>
      </c>
      <c r="R503" s="42">
        <v>2043</v>
      </c>
      <c r="S503" s="455">
        <v>3007774.2952173916</v>
      </c>
      <c r="T503" s="455">
        <v>10025914.317391304</v>
      </c>
      <c r="U503" s="455">
        <v>10025914.317391304</v>
      </c>
      <c r="V503" s="455">
        <v>0</v>
      </c>
      <c r="W503" s="455">
        <v>0</v>
      </c>
      <c r="X503" s="455">
        <v>0</v>
      </c>
      <c r="Y503" s="455">
        <v>0</v>
      </c>
      <c r="Z503" s="455">
        <v>0</v>
      </c>
      <c r="AA503" s="455">
        <v>0</v>
      </c>
      <c r="AB503" s="455">
        <v>0</v>
      </c>
      <c r="AC503" s="296">
        <v>23059602.93</v>
      </c>
      <c r="AD503" s="110"/>
      <c r="AF503" s="42" t="s">
        <v>585</v>
      </c>
      <c r="AG503" s="110">
        <v>0</v>
      </c>
      <c r="AH503" s="110">
        <v>23059602.93</v>
      </c>
      <c r="AI503" s="42" t="s">
        <v>764</v>
      </c>
      <c r="AJ503" s="112">
        <v>0.45454545454545453</v>
      </c>
      <c r="AK503" s="112">
        <v>0.54545454545454541</v>
      </c>
      <c r="AL503" s="529">
        <v>5764900.7324999999</v>
      </c>
      <c r="AM503" s="529">
        <v>1025377.6006422926</v>
      </c>
      <c r="AN503" s="529">
        <v>3417925.3354743081</v>
      </c>
      <c r="AO503" s="529">
        <v>3417925.3354743081</v>
      </c>
      <c r="AP503" s="529">
        <v>0</v>
      </c>
      <c r="AQ503" s="529">
        <v>0</v>
      </c>
      <c r="AR503" s="529">
        <v>0</v>
      </c>
      <c r="AS503" s="529">
        <v>0</v>
      </c>
      <c r="AT503" s="529">
        <v>0</v>
      </c>
      <c r="AU503" s="529">
        <v>0</v>
      </c>
      <c r="AV503" s="529">
        <v>0</v>
      </c>
      <c r="AW503" s="529">
        <v>7861228.271590909</v>
      </c>
      <c r="AX503" s="529">
        <v>0</v>
      </c>
      <c r="AY503" s="116">
        <v>0</v>
      </c>
      <c r="AZ503" s="42"/>
      <c r="BA503" s="529">
        <v>1230453.120770751</v>
      </c>
      <c r="BB503" s="529">
        <v>4101510.4025691692</v>
      </c>
      <c r="BC503" s="529">
        <v>4101510.4025691692</v>
      </c>
      <c r="BD503" s="529">
        <v>0</v>
      </c>
      <c r="BE503" s="529">
        <v>0</v>
      </c>
      <c r="BF503" s="529">
        <v>0</v>
      </c>
      <c r="BG503" s="529">
        <v>0</v>
      </c>
      <c r="BH503" s="529">
        <v>0</v>
      </c>
      <c r="BI503" s="529">
        <v>0</v>
      </c>
      <c r="BJ503" s="529">
        <v>0</v>
      </c>
      <c r="BK503" s="529">
        <v>9433473.9259090889</v>
      </c>
      <c r="BL503" s="42" t="s">
        <v>7188</v>
      </c>
      <c r="BM503" s="350" t="s">
        <v>7518</v>
      </c>
      <c r="BS503" s="42"/>
      <c r="BT503" s="42"/>
      <c r="BU503" s="42"/>
      <c r="BV503" s="42"/>
      <c r="BW503" s="42"/>
      <c r="BX503" s="42"/>
      <c r="BY503" s="42"/>
      <c r="BZ503" s="42"/>
      <c r="CA503" s="42"/>
      <c r="CB503" s="42"/>
      <c r="CC503" s="42"/>
      <c r="CD503" s="42"/>
      <c r="CE503" s="42"/>
      <c r="CF503" s="42"/>
    </row>
    <row r="504" spans="1:84" ht="26">
      <c r="A504" s="424" t="s">
        <v>6424</v>
      </c>
      <c r="B504" s="424" t="s">
        <v>15</v>
      </c>
      <c r="C504" s="424"/>
      <c r="D504" s="424"/>
      <c r="E504" s="424"/>
      <c r="F504" s="497" t="s">
        <v>6485</v>
      </c>
      <c r="G504" s="28" t="s">
        <v>6486</v>
      </c>
      <c r="H504" s="28" t="s">
        <v>6442</v>
      </c>
      <c r="I504" s="423" t="s">
        <v>6428</v>
      </c>
      <c r="J504" s="106" t="s">
        <v>2277</v>
      </c>
      <c r="K504" s="28" t="s">
        <v>6459</v>
      </c>
      <c r="L504" s="387">
        <v>3.666347385176829E-2</v>
      </c>
      <c r="M504" s="387">
        <v>0.71333652614823173</v>
      </c>
      <c r="N504" s="387">
        <v>0.25</v>
      </c>
      <c r="O504" s="428">
        <v>3.6663473851768269E-2</v>
      </c>
      <c r="P504" s="428">
        <v>0.75</v>
      </c>
      <c r="Q504" s="387">
        <v>0.51833173692588419</v>
      </c>
      <c r="R504" s="42">
        <v>2043</v>
      </c>
      <c r="S504" s="455">
        <v>0</v>
      </c>
      <c r="T504" s="455">
        <v>0</v>
      </c>
      <c r="U504" s="455">
        <v>-1475175</v>
      </c>
      <c r="V504" s="455">
        <v>0</v>
      </c>
      <c r="W504" s="455">
        <v>0</v>
      </c>
      <c r="X504" s="455">
        <v>0</v>
      </c>
      <c r="Y504" s="455">
        <v>0</v>
      </c>
      <c r="Z504" s="455">
        <v>0</v>
      </c>
      <c r="AA504" s="455">
        <v>0</v>
      </c>
      <c r="AB504" s="455">
        <v>0</v>
      </c>
      <c r="AC504" s="296">
        <v>-1475175</v>
      </c>
      <c r="AD504" s="110"/>
      <c r="AF504" s="42" t="s">
        <v>578</v>
      </c>
      <c r="AG504" s="110">
        <v>0</v>
      </c>
      <c r="AH504" s="110">
        <v>-1475175</v>
      </c>
      <c r="AI504" s="42" t="s">
        <v>765</v>
      </c>
      <c r="AJ504" s="112">
        <v>0.45454545454545453</v>
      </c>
      <c r="AK504" s="112">
        <v>0.54545454545454541</v>
      </c>
      <c r="AL504" s="529">
        <v>-710544.97998035874</v>
      </c>
      <c r="AM504" s="529">
        <v>0</v>
      </c>
      <c r="AN504" s="529">
        <v>0</v>
      </c>
      <c r="AO504" s="529">
        <v>-347559.10000892781</v>
      </c>
      <c r="AP504" s="529">
        <v>0</v>
      </c>
      <c r="AQ504" s="529">
        <v>0</v>
      </c>
      <c r="AR504" s="529">
        <v>0</v>
      </c>
      <c r="AS504" s="529">
        <v>0</v>
      </c>
      <c r="AT504" s="529">
        <v>0</v>
      </c>
      <c r="AU504" s="529">
        <v>0</v>
      </c>
      <c r="AV504" s="529">
        <v>0</v>
      </c>
      <c r="AW504" s="529">
        <v>-347559.10000892781</v>
      </c>
      <c r="AX504" s="529">
        <v>0</v>
      </c>
      <c r="AY504" s="116">
        <v>0</v>
      </c>
      <c r="AZ504" s="42"/>
      <c r="BA504" s="529">
        <v>0</v>
      </c>
      <c r="BB504" s="529">
        <v>0</v>
      </c>
      <c r="BC504" s="529">
        <v>-417070.92001071339</v>
      </c>
      <c r="BD504" s="529">
        <v>0</v>
      </c>
      <c r="BE504" s="529">
        <v>0</v>
      </c>
      <c r="BF504" s="529">
        <v>0</v>
      </c>
      <c r="BG504" s="529">
        <v>0</v>
      </c>
      <c r="BH504" s="529">
        <v>0</v>
      </c>
      <c r="BI504" s="529">
        <v>0</v>
      </c>
      <c r="BJ504" s="529">
        <v>0</v>
      </c>
      <c r="BK504" s="529">
        <v>-417070.92001071339</v>
      </c>
      <c r="BL504" s="42" t="s">
        <v>7188</v>
      </c>
      <c r="BM504" s="350" t="s">
        <v>7519</v>
      </c>
      <c r="BS504" s="42"/>
      <c r="BT504" s="42"/>
      <c r="BU504" s="42"/>
      <c r="BV504" s="42"/>
      <c r="BW504" s="42"/>
      <c r="BX504" s="42"/>
      <c r="BY504" s="42"/>
      <c r="BZ504" s="42"/>
      <c r="CA504" s="42"/>
      <c r="CB504" s="42"/>
      <c r="CC504" s="42"/>
      <c r="CD504" s="42"/>
      <c r="CE504" s="42"/>
      <c r="CF504" s="42"/>
    </row>
    <row r="505" spans="1:84" ht="26">
      <c r="A505" s="424" t="s">
        <v>6424</v>
      </c>
      <c r="B505" s="42" t="s">
        <v>15</v>
      </c>
      <c r="C505" s="42"/>
      <c r="D505" s="42"/>
      <c r="E505" s="42"/>
      <c r="F505" s="497" t="s">
        <v>6485</v>
      </c>
      <c r="G505" s="28" t="s">
        <v>6486</v>
      </c>
      <c r="H505" s="28" t="s">
        <v>6442</v>
      </c>
      <c r="I505" s="28" t="s">
        <v>6428</v>
      </c>
      <c r="J505" s="106" t="s">
        <v>2277</v>
      </c>
      <c r="K505" s="28" t="s">
        <v>6459</v>
      </c>
      <c r="L505" s="387">
        <v>3.666347385176829E-2</v>
      </c>
      <c r="M505" s="387">
        <v>0.71333652614823173</v>
      </c>
      <c r="N505" s="387">
        <v>0.25</v>
      </c>
      <c r="O505" s="387">
        <v>3.6663473851768269E-2</v>
      </c>
      <c r="P505" s="387">
        <v>0.75</v>
      </c>
      <c r="Q505" s="387">
        <v>0.51833173692588419</v>
      </c>
      <c r="R505" s="42">
        <v>2043</v>
      </c>
      <c r="S505" s="455">
        <v>0</v>
      </c>
      <c r="T505" s="455">
        <v>0</v>
      </c>
      <c r="U505" s="455">
        <v>2892500</v>
      </c>
      <c r="V505" s="455">
        <v>0</v>
      </c>
      <c r="W505" s="455">
        <v>0</v>
      </c>
      <c r="X505" s="455">
        <v>0</v>
      </c>
      <c r="Y505" s="455">
        <v>0</v>
      </c>
      <c r="Z505" s="455">
        <v>0</v>
      </c>
      <c r="AA505" s="455">
        <v>0</v>
      </c>
      <c r="AB505" s="455">
        <v>0</v>
      </c>
      <c r="AC505" s="296">
        <v>2892500</v>
      </c>
      <c r="AD505" s="110"/>
      <c r="AF505" s="42" t="s">
        <v>578</v>
      </c>
      <c r="AG505" s="110">
        <v>0</v>
      </c>
      <c r="AH505" s="110">
        <v>2892500</v>
      </c>
      <c r="AI505" s="42" t="s">
        <v>765</v>
      </c>
      <c r="AJ505" s="112">
        <v>0.45454545454545453</v>
      </c>
      <c r="AK505" s="112">
        <v>0.54545454545454541</v>
      </c>
      <c r="AL505" s="529">
        <v>1393225.45094188</v>
      </c>
      <c r="AM505" s="529">
        <v>0</v>
      </c>
      <c r="AN505" s="529">
        <v>0</v>
      </c>
      <c r="AO505" s="529">
        <v>681488.43139005452</v>
      </c>
      <c r="AP505" s="529">
        <v>0</v>
      </c>
      <c r="AQ505" s="529">
        <v>0</v>
      </c>
      <c r="AR505" s="529">
        <v>0</v>
      </c>
      <c r="AS505" s="529">
        <v>0</v>
      </c>
      <c r="AT505" s="529">
        <v>0</v>
      </c>
      <c r="AU505" s="529">
        <v>0</v>
      </c>
      <c r="AV505" s="529">
        <v>0</v>
      </c>
      <c r="AW505" s="529">
        <v>681488.43139005452</v>
      </c>
      <c r="AX505" s="529">
        <v>0</v>
      </c>
      <c r="AY505" s="116">
        <v>0</v>
      </c>
      <c r="AZ505" s="42"/>
      <c r="BA505" s="529">
        <v>0</v>
      </c>
      <c r="BB505" s="529">
        <v>0</v>
      </c>
      <c r="BC505" s="529">
        <v>817786.11766806536</v>
      </c>
      <c r="BD505" s="529">
        <v>0</v>
      </c>
      <c r="BE505" s="529">
        <v>0</v>
      </c>
      <c r="BF505" s="529">
        <v>0</v>
      </c>
      <c r="BG505" s="529">
        <v>0</v>
      </c>
      <c r="BH505" s="529">
        <v>0</v>
      </c>
      <c r="BI505" s="529">
        <v>0</v>
      </c>
      <c r="BJ505" s="529">
        <v>0</v>
      </c>
      <c r="BK505" s="529">
        <v>817786.11766806536</v>
      </c>
      <c r="BL505" s="42" t="s">
        <v>7188</v>
      </c>
      <c r="BM505" s="350" t="s">
        <v>7519</v>
      </c>
      <c r="BS505" s="42"/>
      <c r="BT505" s="42"/>
      <c r="BU505" s="42"/>
      <c r="BV505" s="42"/>
      <c r="BW505" s="42"/>
      <c r="BX505" s="42"/>
      <c r="BY505" s="42"/>
      <c r="BZ505" s="42"/>
      <c r="CA505" s="42"/>
      <c r="CB505" s="42"/>
      <c r="CC505" s="42"/>
      <c r="CD505" s="42"/>
      <c r="CE505" s="42"/>
      <c r="CF505" s="42"/>
    </row>
    <row r="506" spans="1:84" ht="26">
      <c r="A506" s="424" t="s">
        <v>6424</v>
      </c>
      <c r="B506" s="42" t="s">
        <v>15</v>
      </c>
      <c r="C506" s="42"/>
      <c r="D506" s="42"/>
      <c r="E506" s="42"/>
      <c r="F506" s="514" t="s">
        <v>6447</v>
      </c>
      <c r="G506" s="28" t="s">
        <v>6448</v>
      </c>
      <c r="H506" s="28" t="s">
        <v>6449</v>
      </c>
      <c r="I506" s="28" t="s">
        <v>6428</v>
      </c>
      <c r="J506" s="106" t="s">
        <v>2277</v>
      </c>
      <c r="K506" s="28" t="s">
        <v>6450</v>
      </c>
      <c r="L506" s="387">
        <v>0.36382292690489271</v>
      </c>
      <c r="M506" s="387">
        <v>0.63617707309510729</v>
      </c>
      <c r="N506" s="387">
        <v>0</v>
      </c>
      <c r="O506" s="387">
        <v>0.36382292690489271</v>
      </c>
      <c r="P506" s="387">
        <v>0.36382292690489271</v>
      </c>
      <c r="Q506" s="387">
        <v>0.36382292690489271</v>
      </c>
      <c r="R506" s="42">
        <v>2043</v>
      </c>
      <c r="S506" s="455">
        <v>0</v>
      </c>
      <c r="T506" s="455">
        <v>0</v>
      </c>
      <c r="U506" s="455">
        <v>0</v>
      </c>
      <c r="V506" s="455">
        <v>0</v>
      </c>
      <c r="W506" s="455">
        <v>0</v>
      </c>
      <c r="X506" s="455">
        <v>0</v>
      </c>
      <c r="Y506" s="455">
        <v>-102000</v>
      </c>
      <c r="Z506" s="455">
        <v>0</v>
      </c>
      <c r="AA506" s="455">
        <v>0</v>
      </c>
      <c r="AB506" s="455">
        <v>0</v>
      </c>
      <c r="AC506" s="296">
        <v>-102000</v>
      </c>
      <c r="AD506" s="110"/>
      <c r="AF506" s="42" t="s">
        <v>593</v>
      </c>
      <c r="AG506" s="110">
        <v>0</v>
      </c>
      <c r="AH506" s="110">
        <v>-102000</v>
      </c>
      <c r="AI506" s="42" t="s">
        <v>764</v>
      </c>
      <c r="AJ506" s="112">
        <v>0.45454545454545453</v>
      </c>
      <c r="AK506" s="112">
        <v>0.54545454545454541</v>
      </c>
      <c r="AL506" s="529">
        <v>-64890.061455700947</v>
      </c>
      <c r="AM506" s="529">
        <v>0</v>
      </c>
      <c r="AN506" s="529">
        <v>0</v>
      </c>
      <c r="AO506" s="529">
        <v>0</v>
      </c>
      <c r="AP506" s="529">
        <v>0</v>
      </c>
      <c r="AQ506" s="529">
        <v>0</v>
      </c>
      <c r="AR506" s="529">
        <v>0</v>
      </c>
      <c r="AS506" s="529">
        <v>-16868.153883772295</v>
      </c>
      <c r="AT506" s="529">
        <v>0</v>
      </c>
      <c r="AU506" s="529">
        <v>0</v>
      </c>
      <c r="AV506" s="529">
        <v>0</v>
      </c>
      <c r="AW506" s="529">
        <v>-16868.153883772295</v>
      </c>
      <c r="AX506" s="529">
        <v>0</v>
      </c>
      <c r="AY506" s="116">
        <v>0</v>
      </c>
      <c r="AZ506" s="42"/>
      <c r="BA506" s="529">
        <v>0</v>
      </c>
      <c r="BB506" s="529">
        <v>0</v>
      </c>
      <c r="BC506" s="529">
        <v>0</v>
      </c>
      <c r="BD506" s="529">
        <v>0</v>
      </c>
      <c r="BE506" s="529">
        <v>0</v>
      </c>
      <c r="BF506" s="529">
        <v>0</v>
      </c>
      <c r="BG506" s="529">
        <v>-20241.784660526755</v>
      </c>
      <c r="BH506" s="529">
        <v>0</v>
      </c>
      <c r="BI506" s="529">
        <v>0</v>
      </c>
      <c r="BJ506" s="529">
        <v>0</v>
      </c>
      <c r="BK506" s="529">
        <v>-20241.784660526755</v>
      </c>
      <c r="BL506" s="42" t="s">
        <v>7188</v>
      </c>
      <c r="BM506" s="350" t="s">
        <v>7462</v>
      </c>
      <c r="BS506" s="42"/>
      <c r="BT506" s="42"/>
      <c r="BU506" s="42"/>
      <c r="BV506" s="42"/>
      <c r="BW506" s="42"/>
      <c r="BX506" s="42"/>
      <c r="BY506" s="42"/>
      <c r="BZ506" s="42"/>
      <c r="CA506" s="42"/>
      <c r="CB506" s="42"/>
      <c r="CC506" s="42"/>
      <c r="CD506" s="42"/>
      <c r="CE506" s="42"/>
      <c r="CF506" s="42"/>
    </row>
    <row r="507" spans="1:84" ht="26">
      <c r="A507" s="424" t="s">
        <v>6424</v>
      </c>
      <c r="B507" s="42" t="s">
        <v>15</v>
      </c>
      <c r="C507" s="42"/>
      <c r="D507" s="42"/>
      <c r="E507" s="42"/>
      <c r="F507" s="513" t="s">
        <v>6447</v>
      </c>
      <c r="G507" s="412" t="s">
        <v>6448</v>
      </c>
      <c r="H507" s="28" t="s">
        <v>6449</v>
      </c>
      <c r="I507" s="28" t="s">
        <v>6428</v>
      </c>
      <c r="J507" s="106" t="s">
        <v>2277</v>
      </c>
      <c r="K507" s="28" t="s">
        <v>6450</v>
      </c>
      <c r="L507" s="387">
        <v>0.36382292690489271</v>
      </c>
      <c r="M507" s="387">
        <v>0.63617707309510729</v>
      </c>
      <c r="N507" s="387">
        <v>0</v>
      </c>
      <c r="O507" s="387">
        <v>0.36382292690489271</v>
      </c>
      <c r="P507" s="387">
        <v>0.36382292690489271</v>
      </c>
      <c r="Q507" s="387">
        <v>0.36382292690489271</v>
      </c>
      <c r="R507" s="42">
        <v>2043</v>
      </c>
      <c r="S507" s="455">
        <v>0</v>
      </c>
      <c r="T507" s="455">
        <v>0</v>
      </c>
      <c r="U507" s="455">
        <v>0</v>
      </c>
      <c r="V507" s="455">
        <v>0</v>
      </c>
      <c r="W507" s="455">
        <v>0</v>
      </c>
      <c r="X507" s="455">
        <v>0</v>
      </c>
      <c r="Y507" s="455">
        <v>200000</v>
      </c>
      <c r="Z507" s="455">
        <v>0</v>
      </c>
      <c r="AA507" s="455">
        <v>0</v>
      </c>
      <c r="AB507" s="455">
        <v>0</v>
      </c>
      <c r="AC507" s="296">
        <v>200000</v>
      </c>
      <c r="AD507" s="110"/>
      <c r="AF507" s="42" t="s">
        <v>593</v>
      </c>
      <c r="AG507" s="110">
        <v>0</v>
      </c>
      <c r="AH507" s="110">
        <v>200000</v>
      </c>
      <c r="AI507" s="42" t="s">
        <v>764</v>
      </c>
      <c r="AJ507" s="112">
        <v>0.45454545454545453</v>
      </c>
      <c r="AK507" s="112">
        <v>0.54545454545454541</v>
      </c>
      <c r="AL507" s="529">
        <v>127235.41461902145</v>
      </c>
      <c r="AM507" s="529">
        <v>0</v>
      </c>
      <c r="AN507" s="529">
        <v>0</v>
      </c>
      <c r="AO507" s="529">
        <v>0</v>
      </c>
      <c r="AP507" s="529">
        <v>0</v>
      </c>
      <c r="AQ507" s="529">
        <v>0</v>
      </c>
      <c r="AR507" s="529">
        <v>0</v>
      </c>
      <c r="AS507" s="529">
        <v>33074.811536808433</v>
      </c>
      <c r="AT507" s="529">
        <v>0</v>
      </c>
      <c r="AU507" s="529">
        <v>0</v>
      </c>
      <c r="AV507" s="529">
        <v>0</v>
      </c>
      <c r="AW507" s="529">
        <v>33074.811536808433</v>
      </c>
      <c r="AX507" s="529">
        <v>0</v>
      </c>
      <c r="AY507" s="116">
        <v>0</v>
      </c>
      <c r="AZ507" s="42"/>
      <c r="BA507" s="529">
        <v>0</v>
      </c>
      <c r="BB507" s="529">
        <v>0</v>
      </c>
      <c r="BC507" s="529">
        <v>0</v>
      </c>
      <c r="BD507" s="529">
        <v>0</v>
      </c>
      <c r="BE507" s="529">
        <v>0</v>
      </c>
      <c r="BF507" s="529">
        <v>0</v>
      </c>
      <c r="BG507" s="529">
        <v>39689.773844170115</v>
      </c>
      <c r="BH507" s="529">
        <v>0</v>
      </c>
      <c r="BI507" s="529">
        <v>0</v>
      </c>
      <c r="BJ507" s="529">
        <v>0</v>
      </c>
      <c r="BK507" s="529">
        <v>39689.773844170115</v>
      </c>
      <c r="BL507" s="42" t="s">
        <v>7188</v>
      </c>
      <c r="BM507" s="350" t="s">
        <v>7462</v>
      </c>
      <c r="BS507" s="42"/>
      <c r="BT507" s="42"/>
      <c r="BU507" s="42"/>
      <c r="BV507" s="42"/>
      <c r="BW507" s="42"/>
      <c r="BX507" s="42"/>
      <c r="BY507" s="42"/>
      <c r="BZ507" s="42"/>
      <c r="CA507" s="42"/>
      <c r="CB507" s="42"/>
      <c r="CC507" s="42"/>
      <c r="CD507" s="42"/>
      <c r="CE507" s="42"/>
      <c r="CF507" s="42"/>
    </row>
    <row r="508" spans="1:84" ht="26">
      <c r="A508" s="424" t="s">
        <v>6424</v>
      </c>
      <c r="B508" s="42" t="s">
        <v>15</v>
      </c>
      <c r="C508" s="42"/>
      <c r="D508" s="42"/>
      <c r="E508" s="42"/>
      <c r="F508" s="514" t="s">
        <v>6447</v>
      </c>
      <c r="G508" s="412" t="s">
        <v>6448</v>
      </c>
      <c r="H508" s="28" t="s">
        <v>6449</v>
      </c>
      <c r="I508" s="28" t="s">
        <v>6428</v>
      </c>
      <c r="J508" s="106" t="s">
        <v>2277</v>
      </c>
      <c r="K508" s="28" t="s">
        <v>6450</v>
      </c>
      <c r="L508" s="387">
        <v>0.25649516346794937</v>
      </c>
      <c r="M508" s="387">
        <v>0.4485048365320507</v>
      </c>
      <c r="N508" s="387">
        <v>0.29499999999999998</v>
      </c>
      <c r="O508" s="387">
        <v>0.25649516346794937</v>
      </c>
      <c r="P508" s="387">
        <v>0.70500000000000007</v>
      </c>
      <c r="Q508" s="387">
        <v>0.62824758173397466</v>
      </c>
      <c r="R508" s="42">
        <v>2043</v>
      </c>
      <c r="S508" s="455">
        <v>0</v>
      </c>
      <c r="T508" s="455">
        <v>0</v>
      </c>
      <c r="U508" s="455">
        <v>0</v>
      </c>
      <c r="V508" s="455">
        <v>0</v>
      </c>
      <c r="W508" s="455">
        <v>0</v>
      </c>
      <c r="X508" s="455">
        <v>0</v>
      </c>
      <c r="Y508" s="455">
        <v>-5100000</v>
      </c>
      <c r="Z508" s="455">
        <v>0</v>
      </c>
      <c r="AA508" s="455">
        <v>0</v>
      </c>
      <c r="AB508" s="455">
        <v>0</v>
      </c>
      <c r="AC508" s="296">
        <v>-5100000</v>
      </c>
      <c r="AD508" s="110"/>
      <c r="AF508" s="42" t="s">
        <v>593</v>
      </c>
      <c r="AG508" s="110">
        <v>0</v>
      </c>
      <c r="AH508" s="110">
        <v>-5100000</v>
      </c>
      <c r="AI508" s="42" t="s">
        <v>764</v>
      </c>
      <c r="AJ508" s="112">
        <v>0.45454545454545453</v>
      </c>
      <c r="AK508" s="112">
        <v>0.54545454545454541</v>
      </c>
      <c r="AL508" s="529">
        <v>-1895937.3331567293</v>
      </c>
      <c r="AM508" s="529">
        <v>0</v>
      </c>
      <c r="AN508" s="529">
        <v>0</v>
      </c>
      <c r="AO508" s="529">
        <v>0</v>
      </c>
      <c r="AP508" s="529">
        <v>0</v>
      </c>
      <c r="AQ508" s="529">
        <v>0</v>
      </c>
      <c r="AR508" s="529">
        <v>0</v>
      </c>
      <c r="AS508" s="529">
        <v>-1456392.1212923958</v>
      </c>
      <c r="AT508" s="529">
        <v>0</v>
      </c>
      <c r="AU508" s="529">
        <v>0</v>
      </c>
      <c r="AV508" s="529">
        <v>0</v>
      </c>
      <c r="AW508" s="529">
        <v>-1456392.1212923958</v>
      </c>
      <c r="AX508" s="529">
        <v>0</v>
      </c>
      <c r="AY508" s="116">
        <v>0</v>
      </c>
      <c r="AZ508" s="42"/>
      <c r="BA508" s="529">
        <v>0</v>
      </c>
      <c r="BB508" s="529">
        <v>0</v>
      </c>
      <c r="BC508" s="529">
        <v>0</v>
      </c>
      <c r="BD508" s="529">
        <v>0</v>
      </c>
      <c r="BE508" s="529">
        <v>0</v>
      </c>
      <c r="BF508" s="529">
        <v>0</v>
      </c>
      <c r="BG508" s="529">
        <v>-1747670.5455508749</v>
      </c>
      <c r="BH508" s="529">
        <v>0</v>
      </c>
      <c r="BI508" s="529">
        <v>0</v>
      </c>
      <c r="BJ508" s="529">
        <v>0</v>
      </c>
      <c r="BK508" s="529">
        <v>-1747670.5455508749</v>
      </c>
      <c r="BL508" s="42" t="s">
        <v>7188</v>
      </c>
      <c r="BM508" s="350" t="s">
        <v>7473</v>
      </c>
      <c r="BS508" s="42"/>
      <c r="BT508" s="42"/>
      <c r="BU508" s="42"/>
      <c r="BV508" s="42"/>
      <c r="BW508" s="42"/>
      <c r="BX508" s="42"/>
      <c r="BY508" s="42"/>
      <c r="BZ508" s="42"/>
      <c r="CA508" s="42"/>
      <c r="CB508" s="42"/>
      <c r="CC508" s="42"/>
      <c r="CD508" s="42"/>
      <c r="CE508" s="42"/>
      <c r="CF508" s="42"/>
    </row>
    <row r="509" spans="1:84" ht="26">
      <c r="A509" s="424" t="s">
        <v>6424</v>
      </c>
      <c r="B509" s="42" t="s">
        <v>15</v>
      </c>
      <c r="C509" s="42"/>
      <c r="D509" s="42"/>
      <c r="E509" s="42"/>
      <c r="F509" s="513" t="s">
        <v>6447</v>
      </c>
      <c r="G509" s="412" t="s">
        <v>6448</v>
      </c>
      <c r="H509" s="28" t="s">
        <v>6449</v>
      </c>
      <c r="I509" s="28" t="s">
        <v>6428</v>
      </c>
      <c r="J509" s="106" t="s">
        <v>2277</v>
      </c>
      <c r="K509" s="28" t="s">
        <v>6450</v>
      </c>
      <c r="L509" s="387">
        <v>0.25649516346794937</v>
      </c>
      <c r="M509" s="387">
        <v>0.4485048365320507</v>
      </c>
      <c r="N509" s="387">
        <v>0.29499999999999998</v>
      </c>
      <c r="O509" s="387">
        <v>0.25649516346794937</v>
      </c>
      <c r="P509" s="387">
        <v>0.70500000000000007</v>
      </c>
      <c r="Q509" s="387">
        <v>0.62824758173397466</v>
      </c>
      <c r="R509" s="42">
        <v>2043</v>
      </c>
      <c r="S509" s="455">
        <v>0</v>
      </c>
      <c r="T509" s="455">
        <v>0</v>
      </c>
      <c r="U509" s="455">
        <v>0</v>
      </c>
      <c r="V509" s="455">
        <v>0</v>
      </c>
      <c r="W509" s="455">
        <v>0</v>
      </c>
      <c r="X509" s="455">
        <v>0</v>
      </c>
      <c r="Y509" s="455">
        <v>10000000</v>
      </c>
      <c r="Z509" s="455">
        <v>0</v>
      </c>
      <c r="AA509" s="455">
        <v>0</v>
      </c>
      <c r="AB509" s="455">
        <v>0</v>
      </c>
      <c r="AC509" s="296">
        <v>10000000</v>
      </c>
      <c r="AD509" s="110"/>
      <c r="AF509" s="42" t="s">
        <v>593</v>
      </c>
      <c r="AG509" s="110">
        <v>0</v>
      </c>
      <c r="AH509" s="110">
        <v>10000000</v>
      </c>
      <c r="AI509" s="42" t="s">
        <v>764</v>
      </c>
      <c r="AJ509" s="112">
        <v>0.45454545454545453</v>
      </c>
      <c r="AK509" s="112">
        <v>0.54545454545454541</v>
      </c>
      <c r="AL509" s="529">
        <v>3717524.1826602533</v>
      </c>
      <c r="AM509" s="529">
        <v>0</v>
      </c>
      <c r="AN509" s="529">
        <v>0</v>
      </c>
      <c r="AO509" s="529">
        <v>0</v>
      </c>
      <c r="AP509" s="529">
        <v>0</v>
      </c>
      <c r="AQ509" s="529">
        <v>0</v>
      </c>
      <c r="AR509" s="529">
        <v>0</v>
      </c>
      <c r="AS509" s="529">
        <v>2855670.8260635207</v>
      </c>
      <c r="AT509" s="529">
        <v>0</v>
      </c>
      <c r="AU509" s="529">
        <v>0</v>
      </c>
      <c r="AV509" s="529">
        <v>0</v>
      </c>
      <c r="AW509" s="529">
        <v>2855670.8260635207</v>
      </c>
      <c r="AX509" s="529">
        <v>0</v>
      </c>
      <c r="AY509" s="116">
        <v>0</v>
      </c>
      <c r="AZ509" s="42"/>
      <c r="BA509" s="529">
        <v>0</v>
      </c>
      <c r="BB509" s="529">
        <v>0</v>
      </c>
      <c r="BC509" s="529">
        <v>0</v>
      </c>
      <c r="BD509" s="529">
        <v>0</v>
      </c>
      <c r="BE509" s="529">
        <v>0</v>
      </c>
      <c r="BF509" s="529">
        <v>0</v>
      </c>
      <c r="BG509" s="529">
        <v>3426804.9912762251</v>
      </c>
      <c r="BH509" s="529">
        <v>0</v>
      </c>
      <c r="BI509" s="529">
        <v>0</v>
      </c>
      <c r="BJ509" s="529">
        <v>0</v>
      </c>
      <c r="BK509" s="529">
        <v>3426804.9912762251</v>
      </c>
      <c r="BL509" s="42" t="s">
        <v>7188</v>
      </c>
      <c r="BM509" s="350" t="s">
        <v>7473</v>
      </c>
      <c r="BS509" s="42"/>
      <c r="BT509" s="42"/>
      <c r="BU509" s="42"/>
      <c r="BV509" s="42"/>
      <c r="BW509" s="42"/>
      <c r="BX509" s="42"/>
      <c r="BY509" s="42"/>
      <c r="BZ509" s="42"/>
      <c r="CA509" s="42"/>
      <c r="CB509" s="42"/>
      <c r="CC509" s="42"/>
      <c r="CD509" s="42"/>
      <c r="CE509" s="42"/>
      <c r="CF509" s="42"/>
    </row>
    <row r="510" spans="1:84" ht="26">
      <c r="A510" s="424" t="s">
        <v>6424</v>
      </c>
      <c r="B510" s="42" t="s">
        <v>27</v>
      </c>
      <c r="C510" s="42"/>
      <c r="D510" s="42"/>
      <c r="E510" s="42"/>
      <c r="F510" s="517" t="s">
        <v>6440</v>
      </c>
      <c r="G510" s="28" t="s">
        <v>6441</v>
      </c>
      <c r="H510" s="28" t="s">
        <v>6442</v>
      </c>
      <c r="I510" s="28" t="s">
        <v>6428</v>
      </c>
      <c r="J510" s="106" t="s">
        <v>2277</v>
      </c>
      <c r="K510" s="28" t="s">
        <v>6443</v>
      </c>
      <c r="L510" s="452">
        <v>0.23151627363219807</v>
      </c>
      <c r="M510" s="452">
        <v>0.56848372636780198</v>
      </c>
      <c r="N510" s="452">
        <v>0.2</v>
      </c>
      <c r="O510" s="387">
        <v>0.37775068947753887</v>
      </c>
      <c r="P510" s="387">
        <v>0.37775068947753887</v>
      </c>
      <c r="Q510" s="387">
        <v>0.37775068947753887</v>
      </c>
      <c r="R510" s="42">
        <v>2043</v>
      </c>
      <c r="S510" s="422">
        <v>0</v>
      </c>
      <c r="T510" s="422">
        <v>0</v>
      </c>
      <c r="U510" s="422">
        <v>0</v>
      </c>
      <c r="V510" s="422">
        <v>0</v>
      </c>
      <c r="W510" s="422">
        <v>0</v>
      </c>
      <c r="X510" s="422">
        <v>0</v>
      </c>
      <c r="Y510" s="422">
        <v>0</v>
      </c>
      <c r="Z510" s="422">
        <v>0</v>
      </c>
      <c r="AA510" s="422">
        <v>0</v>
      </c>
      <c r="AB510" s="422">
        <v>750000</v>
      </c>
      <c r="AC510" s="296">
        <v>750000</v>
      </c>
      <c r="AD510" s="110"/>
      <c r="AF510" s="42" t="s">
        <v>618</v>
      </c>
      <c r="AG510" s="110">
        <v>0</v>
      </c>
      <c r="AH510" s="110">
        <v>750000</v>
      </c>
      <c r="AI510" s="42" t="s">
        <v>764</v>
      </c>
      <c r="AJ510" s="112">
        <v>0.45454545454545453</v>
      </c>
      <c r="AK510" s="112">
        <v>0.54545454545454541</v>
      </c>
      <c r="AL510" s="529">
        <v>466686.98289184587</v>
      </c>
      <c r="AM510" s="529">
        <v>0</v>
      </c>
      <c r="AN510" s="529">
        <v>0</v>
      </c>
      <c r="AO510" s="529">
        <v>0</v>
      </c>
      <c r="AP510" s="529">
        <v>0</v>
      </c>
      <c r="AQ510" s="529">
        <v>0</v>
      </c>
      <c r="AR510" s="529">
        <v>0</v>
      </c>
      <c r="AS510" s="529">
        <v>0</v>
      </c>
      <c r="AT510" s="529">
        <v>0</v>
      </c>
      <c r="AU510" s="529">
        <v>0</v>
      </c>
      <c r="AV510" s="529">
        <v>128778.64414007006</v>
      </c>
      <c r="AW510" s="529">
        <v>128778.64414007006</v>
      </c>
      <c r="AX510" s="529">
        <v>0</v>
      </c>
      <c r="AY510" s="116">
        <v>0</v>
      </c>
      <c r="AZ510" s="42"/>
      <c r="BA510" s="529">
        <v>0</v>
      </c>
      <c r="BB510" s="529">
        <v>0</v>
      </c>
      <c r="BC510" s="529">
        <v>0</v>
      </c>
      <c r="BD510" s="529">
        <v>0</v>
      </c>
      <c r="BE510" s="529">
        <v>0</v>
      </c>
      <c r="BF510" s="529">
        <v>0</v>
      </c>
      <c r="BG510" s="529">
        <v>0</v>
      </c>
      <c r="BH510" s="529">
        <v>0</v>
      </c>
      <c r="BI510" s="529">
        <v>0</v>
      </c>
      <c r="BJ510" s="529">
        <v>154534.37296808406</v>
      </c>
      <c r="BK510" s="529">
        <v>154534.37296808406</v>
      </c>
      <c r="BL510" s="42" t="s">
        <v>7188</v>
      </c>
      <c r="BM510" s="350" t="s">
        <v>7511</v>
      </c>
      <c r="BS510" s="42"/>
      <c r="BT510" s="42"/>
      <c r="BU510" s="42"/>
      <c r="BV510" s="42"/>
      <c r="BW510" s="42"/>
      <c r="BX510" s="42"/>
      <c r="BY510" s="42"/>
      <c r="BZ510" s="42"/>
      <c r="CA510" s="42"/>
      <c r="CB510" s="42"/>
      <c r="CC510" s="42"/>
      <c r="CD510" s="42"/>
      <c r="CE510" s="42"/>
      <c r="CF510" s="42"/>
    </row>
    <row r="511" spans="1:84" ht="26">
      <c r="A511" s="424" t="s">
        <v>6424</v>
      </c>
      <c r="B511" s="42" t="s">
        <v>15</v>
      </c>
      <c r="C511" s="42"/>
      <c r="D511" s="42"/>
      <c r="E511" s="42"/>
      <c r="F511" s="512" t="s">
        <v>6444</v>
      </c>
      <c r="G511" s="412" t="s">
        <v>6445</v>
      </c>
      <c r="H511" s="28" t="s">
        <v>6442</v>
      </c>
      <c r="I511" s="28" t="s">
        <v>6428</v>
      </c>
      <c r="J511" s="106" t="s">
        <v>2277</v>
      </c>
      <c r="K511" s="28" t="s">
        <v>6446</v>
      </c>
      <c r="L511" s="452">
        <v>0.23151627363219807</v>
      </c>
      <c r="M511" s="452">
        <v>0.56848372636780198</v>
      </c>
      <c r="N511" s="452">
        <v>0.2</v>
      </c>
      <c r="O511" s="387">
        <v>0.37775068947753887</v>
      </c>
      <c r="P511" s="387">
        <v>0.37775068947753887</v>
      </c>
      <c r="Q511" s="387">
        <v>0.37775068947753887</v>
      </c>
      <c r="R511" s="42">
        <v>2043</v>
      </c>
      <c r="S511" s="422">
        <v>0</v>
      </c>
      <c r="T511" s="422">
        <v>0</v>
      </c>
      <c r="U511" s="422">
        <v>0</v>
      </c>
      <c r="V511" s="422">
        <v>0</v>
      </c>
      <c r="W511" s="469"/>
      <c r="X511" s="422">
        <v>0</v>
      </c>
      <c r="Y511" s="422">
        <v>0</v>
      </c>
      <c r="Z511" s="422">
        <v>0</v>
      </c>
      <c r="AA511" s="422">
        <v>0</v>
      </c>
      <c r="AB511" s="422">
        <v>2250000</v>
      </c>
      <c r="AC511" s="296">
        <v>2250000</v>
      </c>
      <c r="AD511" s="110"/>
      <c r="AF511" s="42" t="s">
        <v>586</v>
      </c>
      <c r="AG511" s="110">
        <v>0</v>
      </c>
      <c r="AH511" s="110">
        <v>2250000</v>
      </c>
      <c r="AI511" s="42" t="s">
        <v>764</v>
      </c>
      <c r="AJ511" s="112">
        <v>0.45454545454545453</v>
      </c>
      <c r="AK511" s="112">
        <v>0.54545454545454541</v>
      </c>
      <c r="AL511" s="529">
        <v>1400060.9486755375</v>
      </c>
      <c r="AM511" s="529">
        <v>0</v>
      </c>
      <c r="AN511" s="529">
        <v>0</v>
      </c>
      <c r="AO511" s="529">
        <v>0</v>
      </c>
      <c r="AP511" s="529">
        <v>0</v>
      </c>
      <c r="AQ511" s="529">
        <v>0</v>
      </c>
      <c r="AR511" s="529">
        <v>0</v>
      </c>
      <c r="AS511" s="529">
        <v>0</v>
      </c>
      <c r="AT511" s="529">
        <v>0</v>
      </c>
      <c r="AU511" s="529">
        <v>0</v>
      </c>
      <c r="AV511" s="529">
        <v>386335.93242021016</v>
      </c>
      <c r="AW511" s="529">
        <v>386335.93242021016</v>
      </c>
      <c r="AX511" s="529">
        <v>0</v>
      </c>
      <c r="AY511" s="116">
        <v>0</v>
      </c>
      <c r="AZ511" s="42"/>
      <c r="BA511" s="529">
        <v>0</v>
      </c>
      <c r="BB511" s="529">
        <v>0</v>
      </c>
      <c r="BC511" s="529">
        <v>0</v>
      </c>
      <c r="BD511" s="529">
        <v>0</v>
      </c>
      <c r="BE511" s="529">
        <v>0</v>
      </c>
      <c r="BF511" s="529">
        <v>0</v>
      </c>
      <c r="BG511" s="529">
        <v>0</v>
      </c>
      <c r="BH511" s="529">
        <v>0</v>
      </c>
      <c r="BI511" s="529">
        <v>0</v>
      </c>
      <c r="BJ511" s="529">
        <v>463603.11890425219</v>
      </c>
      <c r="BK511" s="529">
        <v>463603.11890425219</v>
      </c>
      <c r="BL511" s="42" t="s">
        <v>7188</v>
      </c>
      <c r="BM511" s="350" t="s">
        <v>7512</v>
      </c>
      <c r="BS511" s="42"/>
      <c r="BT511" s="42"/>
      <c r="BU511" s="42"/>
      <c r="BV511" s="42"/>
      <c r="BW511" s="42"/>
      <c r="BX511" s="42"/>
      <c r="BY511" s="42"/>
      <c r="BZ511" s="42"/>
      <c r="CA511" s="42"/>
      <c r="CB511" s="42"/>
      <c r="CC511" s="42"/>
      <c r="CD511" s="42"/>
      <c r="CE511" s="42"/>
      <c r="CF511" s="42"/>
    </row>
    <row r="512" spans="1:84" ht="26">
      <c r="A512" s="424" t="s">
        <v>6424</v>
      </c>
      <c r="B512" s="42" t="s">
        <v>15</v>
      </c>
      <c r="C512" s="42"/>
      <c r="D512" s="42"/>
      <c r="E512" s="42"/>
      <c r="F512" s="514" t="s">
        <v>6444</v>
      </c>
      <c r="G512" s="412" t="s">
        <v>6445</v>
      </c>
      <c r="H512" s="28" t="s">
        <v>6442</v>
      </c>
      <c r="I512" s="28" t="s">
        <v>6428</v>
      </c>
      <c r="J512" s="106" t="s">
        <v>2277</v>
      </c>
      <c r="K512" s="28" t="s">
        <v>6446</v>
      </c>
      <c r="L512" s="452">
        <v>0.23151627363219807</v>
      </c>
      <c r="M512" s="452">
        <v>0.56848372636780198</v>
      </c>
      <c r="N512" s="452">
        <v>0.2</v>
      </c>
      <c r="O512" s="387">
        <v>0.37775068947753887</v>
      </c>
      <c r="P512" s="387">
        <v>0.37775068947753887</v>
      </c>
      <c r="Q512" s="387">
        <v>0.37775068947753887</v>
      </c>
      <c r="R512" s="42">
        <v>2043</v>
      </c>
      <c r="S512" s="422">
        <v>0</v>
      </c>
      <c r="T512" s="422">
        <v>0</v>
      </c>
      <c r="U512" s="422">
        <v>0</v>
      </c>
      <c r="V512" s="422">
        <v>0</v>
      </c>
      <c r="W512" s="422">
        <v>0</v>
      </c>
      <c r="X512" s="422">
        <v>0</v>
      </c>
      <c r="Y512" s="422">
        <v>0</v>
      </c>
      <c r="Z512" s="422">
        <v>0</v>
      </c>
      <c r="AA512" s="422">
        <v>0</v>
      </c>
      <c r="AB512" s="422">
        <v>-1147500</v>
      </c>
      <c r="AC512" s="296">
        <v>-1147500</v>
      </c>
      <c r="AD512" s="110"/>
      <c r="AF512" s="42" t="s">
        <v>586</v>
      </c>
      <c r="AG512" s="110">
        <v>0</v>
      </c>
      <c r="AH512" s="110">
        <v>-1147500</v>
      </c>
      <c r="AI512" s="42" t="s">
        <v>764</v>
      </c>
      <c r="AJ512" s="112">
        <v>0.45454545454545453</v>
      </c>
      <c r="AK512" s="112">
        <v>0.54545454545454541</v>
      </c>
      <c r="AL512" s="529">
        <v>-714031.08382452419</v>
      </c>
      <c r="AM512" s="529">
        <v>0</v>
      </c>
      <c r="AN512" s="529">
        <v>0</v>
      </c>
      <c r="AO512" s="529">
        <v>0</v>
      </c>
      <c r="AP512" s="529">
        <v>0</v>
      </c>
      <c r="AQ512" s="529">
        <v>0</v>
      </c>
      <c r="AR512" s="529">
        <v>0</v>
      </c>
      <c r="AS512" s="529">
        <v>0</v>
      </c>
      <c r="AT512" s="529">
        <v>0</v>
      </c>
      <c r="AU512" s="529">
        <v>0</v>
      </c>
      <c r="AV512" s="529">
        <v>-197031.32553430719</v>
      </c>
      <c r="AW512" s="529">
        <v>-197031.32553430719</v>
      </c>
      <c r="AX512" s="529">
        <v>0</v>
      </c>
      <c r="AY512" s="116">
        <v>0</v>
      </c>
      <c r="AZ512" s="42"/>
      <c r="BA512" s="529">
        <v>0</v>
      </c>
      <c r="BB512" s="529">
        <v>0</v>
      </c>
      <c r="BC512" s="529">
        <v>0</v>
      </c>
      <c r="BD512" s="529">
        <v>0</v>
      </c>
      <c r="BE512" s="529">
        <v>0</v>
      </c>
      <c r="BF512" s="529">
        <v>0</v>
      </c>
      <c r="BG512" s="529">
        <v>0</v>
      </c>
      <c r="BH512" s="529">
        <v>0</v>
      </c>
      <c r="BI512" s="529">
        <v>0</v>
      </c>
      <c r="BJ512" s="529">
        <v>-236437.59064116864</v>
      </c>
      <c r="BK512" s="529">
        <v>-236437.59064116864</v>
      </c>
      <c r="BL512" s="42" t="s">
        <v>7188</v>
      </c>
      <c r="BM512" s="350" t="s">
        <v>7512</v>
      </c>
      <c r="BS512" s="42"/>
      <c r="BT512" s="42"/>
      <c r="BU512" s="42"/>
      <c r="BV512" s="42"/>
      <c r="BW512" s="42"/>
      <c r="BX512" s="42"/>
      <c r="BY512" s="42"/>
      <c r="BZ512" s="42"/>
      <c r="CA512" s="42"/>
      <c r="CB512" s="42"/>
      <c r="CC512" s="42"/>
      <c r="CD512" s="42"/>
      <c r="CE512" s="42"/>
      <c r="CF512" s="42"/>
    </row>
    <row r="513" spans="1:84" ht="26">
      <c r="A513" s="424" t="s">
        <v>6424</v>
      </c>
      <c r="B513" s="42" t="s">
        <v>15</v>
      </c>
      <c r="C513" s="42"/>
      <c r="D513" s="42"/>
      <c r="E513" s="42"/>
      <c r="F513" s="514" t="s">
        <v>6444</v>
      </c>
      <c r="G513" s="412" t="s">
        <v>6445</v>
      </c>
      <c r="H513" s="28" t="s">
        <v>6442</v>
      </c>
      <c r="I513" s="28" t="s">
        <v>6428</v>
      </c>
      <c r="J513" s="106" t="s">
        <v>2277</v>
      </c>
      <c r="K513" s="28" t="s">
        <v>6446</v>
      </c>
      <c r="L513" s="452">
        <v>0.23151627363219807</v>
      </c>
      <c r="M513" s="452">
        <v>0.56848372636780198</v>
      </c>
      <c r="N513" s="452">
        <v>0.2</v>
      </c>
      <c r="O513" s="387">
        <v>0.37775068947753887</v>
      </c>
      <c r="P513" s="387">
        <v>0.37775068947753887</v>
      </c>
      <c r="Q513" s="387">
        <v>0.37775068947753887</v>
      </c>
      <c r="R513" s="42">
        <v>2043</v>
      </c>
      <c r="S513" s="422">
        <v>0</v>
      </c>
      <c r="T513" s="422">
        <v>0</v>
      </c>
      <c r="U513" s="422">
        <v>0</v>
      </c>
      <c r="V513" s="422">
        <v>0</v>
      </c>
      <c r="W513" s="422">
        <v>0</v>
      </c>
      <c r="X513" s="422">
        <v>0</v>
      </c>
      <c r="Y513" s="422">
        <v>0</v>
      </c>
      <c r="Z513" s="422">
        <v>0</v>
      </c>
      <c r="AA513" s="422">
        <v>0</v>
      </c>
      <c r="AB513" s="422">
        <v>-382500</v>
      </c>
      <c r="AC513" s="296">
        <v>-382500</v>
      </c>
      <c r="AD513" s="110"/>
      <c r="AF513" s="42" t="s">
        <v>586</v>
      </c>
      <c r="AG513" s="110">
        <v>0</v>
      </c>
      <c r="AH513" s="110">
        <v>-382500</v>
      </c>
      <c r="AI513" s="42" t="s">
        <v>764</v>
      </c>
      <c r="AJ513" s="112">
        <v>0.45454545454545453</v>
      </c>
      <c r="AK513" s="112">
        <v>0.54545454545454541</v>
      </c>
      <c r="AL513" s="529">
        <v>-238010.36127484139</v>
      </c>
      <c r="AM513" s="529">
        <v>0</v>
      </c>
      <c r="AN513" s="529">
        <v>0</v>
      </c>
      <c r="AO513" s="529">
        <v>0</v>
      </c>
      <c r="AP513" s="529">
        <v>0</v>
      </c>
      <c r="AQ513" s="529">
        <v>0</v>
      </c>
      <c r="AR513" s="529">
        <v>0</v>
      </c>
      <c r="AS513" s="529">
        <v>0</v>
      </c>
      <c r="AT513" s="529">
        <v>0</v>
      </c>
      <c r="AU513" s="529">
        <v>0</v>
      </c>
      <c r="AV513" s="529">
        <v>-65677.108511435727</v>
      </c>
      <c r="AW513" s="529">
        <v>-65677.108511435727</v>
      </c>
      <c r="AX513" s="529">
        <v>0</v>
      </c>
      <c r="AY513" s="116">
        <v>0</v>
      </c>
      <c r="AZ513" s="42"/>
      <c r="BA513" s="529">
        <v>0</v>
      </c>
      <c r="BB513" s="529">
        <v>0</v>
      </c>
      <c r="BC513" s="529">
        <v>0</v>
      </c>
      <c r="BD513" s="529">
        <v>0</v>
      </c>
      <c r="BE513" s="529">
        <v>0</v>
      </c>
      <c r="BF513" s="529">
        <v>0</v>
      </c>
      <c r="BG513" s="529">
        <v>0</v>
      </c>
      <c r="BH513" s="529">
        <v>0</v>
      </c>
      <c r="BI513" s="529">
        <v>0</v>
      </c>
      <c r="BJ513" s="529">
        <v>-78812.530213722872</v>
      </c>
      <c r="BK513" s="529">
        <v>-78812.530213722872</v>
      </c>
      <c r="BL513" s="42" t="s">
        <v>7188</v>
      </c>
      <c r="BM513" s="350" t="s">
        <v>7512</v>
      </c>
      <c r="BS513" s="42"/>
      <c r="BT513" s="42"/>
      <c r="BU513" s="42"/>
      <c r="BV513" s="42"/>
      <c r="BW513" s="42"/>
      <c r="BX513" s="42"/>
      <c r="BY513" s="42"/>
      <c r="BZ513" s="42"/>
      <c r="CA513" s="42"/>
      <c r="CB513" s="42"/>
      <c r="CC513" s="42"/>
      <c r="CD513" s="42"/>
      <c r="CE513" s="42"/>
      <c r="CF513" s="42"/>
    </row>
    <row r="514" spans="1:84" ht="26">
      <c r="A514" s="424" t="s">
        <v>6424</v>
      </c>
      <c r="B514" s="42" t="s">
        <v>27</v>
      </c>
      <c r="C514" s="42"/>
      <c r="D514" s="42"/>
      <c r="E514" s="42"/>
      <c r="F514" s="497" t="s">
        <v>6440</v>
      </c>
      <c r="G514" s="412" t="s">
        <v>6441</v>
      </c>
      <c r="H514" s="28" t="s">
        <v>6442</v>
      </c>
      <c r="I514" s="28" t="s">
        <v>6428</v>
      </c>
      <c r="J514" s="106" t="s">
        <v>2277</v>
      </c>
      <c r="K514" s="28" t="s">
        <v>6443</v>
      </c>
      <c r="L514" s="452">
        <v>0.23151627363219807</v>
      </c>
      <c r="M514" s="452">
        <v>0.56848372636780198</v>
      </c>
      <c r="N514" s="452">
        <v>0.2</v>
      </c>
      <c r="O514" s="387">
        <v>0.37775068947753887</v>
      </c>
      <c r="P514" s="387">
        <v>0.37775068947753887</v>
      </c>
      <c r="Q514" s="387">
        <v>0.37775068947753887</v>
      </c>
      <c r="R514" s="42">
        <v>2043</v>
      </c>
      <c r="S514" s="422">
        <v>0</v>
      </c>
      <c r="T514" s="422">
        <v>0</v>
      </c>
      <c r="U514" s="422">
        <v>0</v>
      </c>
      <c r="V514" s="422">
        <v>0</v>
      </c>
      <c r="W514" s="422">
        <v>0</v>
      </c>
      <c r="X514" s="422">
        <v>0</v>
      </c>
      <c r="Y514" s="422">
        <v>0</v>
      </c>
      <c r="Z514" s="422">
        <v>0</v>
      </c>
      <c r="AA514" s="422">
        <v>0</v>
      </c>
      <c r="AB514" s="422">
        <v>750000</v>
      </c>
      <c r="AC514" s="296">
        <v>750000</v>
      </c>
      <c r="AD514" s="110"/>
      <c r="AF514" s="42" t="s">
        <v>618</v>
      </c>
      <c r="AG514" s="110">
        <v>0</v>
      </c>
      <c r="AH514" s="110">
        <v>750000</v>
      </c>
      <c r="AI514" s="42" t="s">
        <v>764</v>
      </c>
      <c r="AJ514" s="112">
        <v>0.45454545454545453</v>
      </c>
      <c r="AK514" s="112">
        <v>0.54545454545454541</v>
      </c>
      <c r="AL514" s="529">
        <v>466686.98289184587</v>
      </c>
      <c r="AM514" s="529">
        <v>0</v>
      </c>
      <c r="AN514" s="529">
        <v>0</v>
      </c>
      <c r="AO514" s="529">
        <v>0</v>
      </c>
      <c r="AP514" s="529">
        <v>0</v>
      </c>
      <c r="AQ514" s="529">
        <v>0</v>
      </c>
      <c r="AR514" s="529">
        <v>0</v>
      </c>
      <c r="AS514" s="529">
        <v>0</v>
      </c>
      <c r="AT514" s="529">
        <v>0</v>
      </c>
      <c r="AU514" s="529">
        <v>0</v>
      </c>
      <c r="AV514" s="529">
        <v>128778.64414007006</v>
      </c>
      <c r="AW514" s="529">
        <v>128778.64414007006</v>
      </c>
      <c r="AX514" s="529">
        <v>0</v>
      </c>
      <c r="AY514" s="116">
        <v>0</v>
      </c>
      <c r="AZ514" s="42"/>
      <c r="BA514" s="529">
        <v>0</v>
      </c>
      <c r="BB514" s="529">
        <v>0</v>
      </c>
      <c r="BC514" s="529">
        <v>0</v>
      </c>
      <c r="BD514" s="529">
        <v>0</v>
      </c>
      <c r="BE514" s="529">
        <v>0</v>
      </c>
      <c r="BF514" s="529">
        <v>0</v>
      </c>
      <c r="BG514" s="529">
        <v>0</v>
      </c>
      <c r="BH514" s="529">
        <v>0</v>
      </c>
      <c r="BI514" s="529">
        <v>0</v>
      </c>
      <c r="BJ514" s="529">
        <v>154534.37296808406</v>
      </c>
      <c r="BK514" s="529">
        <v>154534.37296808406</v>
      </c>
      <c r="BL514" s="42" t="s">
        <v>7188</v>
      </c>
      <c r="BM514" s="350" t="s">
        <v>7511</v>
      </c>
      <c r="BS514" s="42"/>
      <c r="BT514" s="42"/>
      <c r="BU514" s="42"/>
      <c r="BV514" s="42"/>
      <c r="BW514" s="42"/>
      <c r="BX514" s="42"/>
      <c r="BY514" s="42"/>
      <c r="BZ514" s="42"/>
      <c r="CA514" s="42"/>
      <c r="CB514" s="42"/>
      <c r="CC514" s="42"/>
      <c r="CD514" s="42"/>
      <c r="CE514" s="42"/>
      <c r="CF514" s="42"/>
    </row>
    <row r="515" spans="1:84" ht="26">
      <c r="A515" s="424" t="s">
        <v>6424</v>
      </c>
      <c r="B515" s="42" t="s">
        <v>27</v>
      </c>
      <c r="C515" s="42"/>
      <c r="D515" s="42"/>
      <c r="E515" s="42"/>
      <c r="F515" s="497" t="s">
        <v>6440</v>
      </c>
      <c r="G515" s="28" t="s">
        <v>6441</v>
      </c>
      <c r="H515" s="28" t="s">
        <v>6442</v>
      </c>
      <c r="I515" s="28" t="s">
        <v>6428</v>
      </c>
      <c r="J515" s="106" t="s">
        <v>2277</v>
      </c>
      <c r="K515" s="28" t="s">
        <v>6443</v>
      </c>
      <c r="L515" s="452">
        <v>0.23151627363219807</v>
      </c>
      <c r="M515" s="452">
        <v>0.56848372636780198</v>
      </c>
      <c r="N515" s="452">
        <v>0.2</v>
      </c>
      <c r="O515" s="387">
        <v>0.37775068947753887</v>
      </c>
      <c r="P515" s="387">
        <v>0.37775068947753887</v>
      </c>
      <c r="Q515" s="387">
        <v>0.37775068947753887</v>
      </c>
      <c r="R515" s="42">
        <v>2043</v>
      </c>
      <c r="S515" s="422">
        <v>0</v>
      </c>
      <c r="T515" s="422">
        <v>0</v>
      </c>
      <c r="U515" s="422">
        <v>0</v>
      </c>
      <c r="V515" s="422">
        <v>0</v>
      </c>
      <c r="W515" s="422">
        <v>0</v>
      </c>
      <c r="X515" s="422">
        <v>0</v>
      </c>
      <c r="Y515" s="422">
        <v>0</v>
      </c>
      <c r="Z515" s="422">
        <v>0</v>
      </c>
      <c r="AA515" s="422">
        <v>0</v>
      </c>
      <c r="AB515" s="422">
        <v>-382500</v>
      </c>
      <c r="AC515" s="296">
        <v>-382500</v>
      </c>
      <c r="AD515" s="110"/>
      <c r="AF515" s="42" t="s">
        <v>618</v>
      </c>
      <c r="AG515" s="110">
        <v>0</v>
      </c>
      <c r="AH515" s="110">
        <v>-382500</v>
      </c>
      <c r="AI515" s="42" t="s">
        <v>764</v>
      </c>
      <c r="AJ515" s="112">
        <v>0.45454545454545453</v>
      </c>
      <c r="AK515" s="112">
        <v>0.54545454545454541</v>
      </c>
      <c r="AL515" s="529">
        <v>-238010.36127484139</v>
      </c>
      <c r="AM515" s="529">
        <v>0</v>
      </c>
      <c r="AN515" s="529">
        <v>0</v>
      </c>
      <c r="AO515" s="529">
        <v>0</v>
      </c>
      <c r="AP515" s="529">
        <v>0</v>
      </c>
      <c r="AQ515" s="529">
        <v>0</v>
      </c>
      <c r="AR515" s="529">
        <v>0</v>
      </c>
      <c r="AS515" s="529">
        <v>0</v>
      </c>
      <c r="AT515" s="529">
        <v>0</v>
      </c>
      <c r="AU515" s="529">
        <v>0</v>
      </c>
      <c r="AV515" s="529">
        <v>-65677.108511435727</v>
      </c>
      <c r="AW515" s="529">
        <v>-65677.108511435727</v>
      </c>
      <c r="AX515" s="529">
        <v>0</v>
      </c>
      <c r="AY515" s="116">
        <v>0</v>
      </c>
      <c r="AZ515" s="42"/>
      <c r="BA515" s="529">
        <v>0</v>
      </c>
      <c r="BB515" s="529">
        <v>0</v>
      </c>
      <c r="BC515" s="529">
        <v>0</v>
      </c>
      <c r="BD515" s="529">
        <v>0</v>
      </c>
      <c r="BE515" s="529">
        <v>0</v>
      </c>
      <c r="BF515" s="529">
        <v>0</v>
      </c>
      <c r="BG515" s="529">
        <v>0</v>
      </c>
      <c r="BH515" s="529">
        <v>0</v>
      </c>
      <c r="BI515" s="529">
        <v>0</v>
      </c>
      <c r="BJ515" s="529">
        <v>-78812.530213722872</v>
      </c>
      <c r="BK515" s="529">
        <v>-78812.530213722872</v>
      </c>
      <c r="BL515" s="42" t="s">
        <v>7188</v>
      </c>
      <c r="BM515" s="350" t="s">
        <v>7511</v>
      </c>
      <c r="BS515" s="42"/>
      <c r="BT515" s="42"/>
      <c r="BU515" s="42"/>
      <c r="BV515" s="42"/>
      <c r="BW515" s="42"/>
      <c r="BX515" s="42"/>
      <c r="BY515" s="42"/>
      <c r="BZ515" s="42"/>
      <c r="CA515" s="42"/>
      <c r="CB515" s="42"/>
      <c r="CC515" s="42"/>
      <c r="CD515" s="42"/>
      <c r="CE515" s="42"/>
      <c r="CF515" s="42"/>
    </row>
    <row r="516" spans="1:84" ht="26">
      <c r="A516" s="411" t="s">
        <v>6424</v>
      </c>
      <c r="B516" s="42" t="s">
        <v>15</v>
      </c>
      <c r="C516" s="42"/>
      <c r="D516" s="42"/>
      <c r="E516" s="42"/>
      <c r="F516" s="512" t="s">
        <v>6444</v>
      </c>
      <c r="G516" s="412" t="s">
        <v>6445</v>
      </c>
      <c r="H516" s="28" t="s">
        <v>6442</v>
      </c>
      <c r="I516" s="412" t="s">
        <v>6428</v>
      </c>
      <c r="J516" s="106" t="s">
        <v>2277</v>
      </c>
      <c r="K516" s="28" t="s">
        <v>6446</v>
      </c>
      <c r="L516" s="452">
        <v>0.23151627363219807</v>
      </c>
      <c r="M516" s="452">
        <v>0.56848372636780198</v>
      </c>
      <c r="N516" s="452">
        <v>0.2</v>
      </c>
      <c r="O516" s="464">
        <v>0.37775068947753887</v>
      </c>
      <c r="P516" s="464">
        <v>0.37775068947753887</v>
      </c>
      <c r="Q516" s="464">
        <v>0.37775068947753887</v>
      </c>
      <c r="R516" s="42">
        <v>2043</v>
      </c>
      <c r="S516" s="417">
        <v>0</v>
      </c>
      <c r="T516" s="417">
        <v>0</v>
      </c>
      <c r="U516" s="417">
        <v>0</v>
      </c>
      <c r="V516" s="417">
        <v>0</v>
      </c>
      <c r="W516" s="417">
        <v>0</v>
      </c>
      <c r="X516" s="417">
        <v>0</v>
      </c>
      <c r="Y516" s="417">
        <v>0</v>
      </c>
      <c r="Z516" s="417">
        <v>0</v>
      </c>
      <c r="AA516" s="417">
        <v>0</v>
      </c>
      <c r="AB516" s="417">
        <v>2250000</v>
      </c>
      <c r="AC516" s="296">
        <v>2250000</v>
      </c>
      <c r="AD516" s="466"/>
      <c r="AF516" s="42" t="s">
        <v>586</v>
      </c>
      <c r="AG516" s="110">
        <v>0</v>
      </c>
      <c r="AH516" s="110">
        <v>2250000</v>
      </c>
      <c r="AI516" s="42" t="s">
        <v>764</v>
      </c>
      <c r="AJ516" s="112">
        <v>0.45454545454545453</v>
      </c>
      <c r="AK516" s="112">
        <v>0.54545454545454541</v>
      </c>
      <c r="AL516" s="529">
        <v>1400060.9486755375</v>
      </c>
      <c r="AM516" s="529">
        <v>0</v>
      </c>
      <c r="AN516" s="529">
        <v>0</v>
      </c>
      <c r="AO516" s="529">
        <v>0</v>
      </c>
      <c r="AP516" s="529">
        <v>0</v>
      </c>
      <c r="AQ516" s="529">
        <v>0</v>
      </c>
      <c r="AR516" s="529">
        <v>0</v>
      </c>
      <c r="AS516" s="529">
        <v>0</v>
      </c>
      <c r="AT516" s="529">
        <v>0</v>
      </c>
      <c r="AU516" s="529">
        <v>0</v>
      </c>
      <c r="AV516" s="529">
        <v>386335.93242021016</v>
      </c>
      <c r="AW516" s="529">
        <v>386335.93242021016</v>
      </c>
      <c r="AX516" s="529">
        <v>0</v>
      </c>
      <c r="AY516" s="116">
        <v>0</v>
      </c>
      <c r="AZ516" s="42"/>
      <c r="BA516" s="529">
        <v>0</v>
      </c>
      <c r="BB516" s="529">
        <v>0</v>
      </c>
      <c r="BC516" s="529">
        <v>0</v>
      </c>
      <c r="BD516" s="529">
        <v>0</v>
      </c>
      <c r="BE516" s="529">
        <v>0</v>
      </c>
      <c r="BF516" s="529">
        <v>0</v>
      </c>
      <c r="BG516" s="529">
        <v>0</v>
      </c>
      <c r="BH516" s="529">
        <v>0</v>
      </c>
      <c r="BI516" s="529">
        <v>0</v>
      </c>
      <c r="BJ516" s="529">
        <v>463603.11890425219</v>
      </c>
      <c r="BK516" s="529">
        <v>463603.11890425219</v>
      </c>
      <c r="BL516" s="42" t="s">
        <v>7188</v>
      </c>
      <c r="BM516" s="350" t="s">
        <v>7512</v>
      </c>
      <c r="BS516" s="42"/>
      <c r="BT516" s="42"/>
      <c r="BU516" s="42"/>
      <c r="BV516" s="42"/>
      <c r="BW516" s="42"/>
      <c r="BX516" s="42"/>
      <c r="BY516" s="42"/>
      <c r="BZ516" s="42"/>
      <c r="CA516" s="42"/>
      <c r="CB516" s="42"/>
      <c r="CC516" s="42"/>
      <c r="CD516" s="42"/>
      <c r="CE516" s="42"/>
      <c r="CF516" s="42"/>
    </row>
    <row r="517" spans="1:84" ht="26">
      <c r="A517" s="411" t="s">
        <v>6424</v>
      </c>
      <c r="B517" s="42" t="s">
        <v>15</v>
      </c>
      <c r="C517" s="42"/>
      <c r="D517" s="42"/>
      <c r="E517" s="42"/>
      <c r="F517" s="513" t="s">
        <v>6444</v>
      </c>
      <c r="G517" s="412" t="s">
        <v>6445</v>
      </c>
      <c r="H517" s="28" t="s">
        <v>6442</v>
      </c>
      <c r="I517" s="412" t="s">
        <v>6428</v>
      </c>
      <c r="J517" s="106" t="s">
        <v>2277</v>
      </c>
      <c r="K517" s="28" t="s">
        <v>6446</v>
      </c>
      <c r="L517" s="452">
        <v>0.23151627363219807</v>
      </c>
      <c r="M517" s="452">
        <v>0.56848372636780198</v>
      </c>
      <c r="N517" s="452">
        <v>0.2</v>
      </c>
      <c r="O517" s="464">
        <v>0.37775068947753887</v>
      </c>
      <c r="P517" s="464">
        <v>0.37775068947753887</v>
      </c>
      <c r="Q517" s="464">
        <v>0.37775068947753887</v>
      </c>
      <c r="R517" s="42">
        <v>2043</v>
      </c>
      <c r="S517" s="417">
        <v>0</v>
      </c>
      <c r="T517" s="417">
        <v>0</v>
      </c>
      <c r="U517" s="417">
        <v>0</v>
      </c>
      <c r="V517" s="417">
        <v>0</v>
      </c>
      <c r="W517" s="417">
        <v>0</v>
      </c>
      <c r="X517" s="417">
        <v>0</v>
      </c>
      <c r="Y517" s="417">
        <v>0</v>
      </c>
      <c r="Z517" s="417">
        <v>0</v>
      </c>
      <c r="AA517" s="417">
        <v>0</v>
      </c>
      <c r="AB517" s="417">
        <v>-1147500</v>
      </c>
      <c r="AC517" s="296">
        <v>-1147500</v>
      </c>
      <c r="AD517" s="110"/>
      <c r="AF517" s="42" t="s">
        <v>586</v>
      </c>
      <c r="AG517" s="110">
        <v>0</v>
      </c>
      <c r="AH517" s="110">
        <v>-1147500</v>
      </c>
      <c r="AI517" s="42" t="s">
        <v>764</v>
      </c>
      <c r="AJ517" s="112">
        <v>0.45454545454545453</v>
      </c>
      <c r="AK517" s="112">
        <v>0.54545454545454541</v>
      </c>
      <c r="AL517" s="529">
        <v>-714031.08382452419</v>
      </c>
      <c r="AM517" s="529">
        <v>0</v>
      </c>
      <c r="AN517" s="529">
        <v>0</v>
      </c>
      <c r="AO517" s="529">
        <v>0</v>
      </c>
      <c r="AP517" s="529">
        <v>0</v>
      </c>
      <c r="AQ517" s="529">
        <v>0</v>
      </c>
      <c r="AR517" s="529">
        <v>0</v>
      </c>
      <c r="AS517" s="529">
        <v>0</v>
      </c>
      <c r="AT517" s="529">
        <v>0</v>
      </c>
      <c r="AU517" s="529">
        <v>0</v>
      </c>
      <c r="AV517" s="529">
        <v>-197031.32553430719</v>
      </c>
      <c r="AW517" s="529">
        <v>-197031.32553430719</v>
      </c>
      <c r="AX517" s="529">
        <v>0</v>
      </c>
      <c r="AY517" s="116">
        <v>0</v>
      </c>
      <c r="AZ517" s="42"/>
      <c r="BA517" s="529">
        <v>0</v>
      </c>
      <c r="BB517" s="529">
        <v>0</v>
      </c>
      <c r="BC517" s="529">
        <v>0</v>
      </c>
      <c r="BD517" s="529">
        <v>0</v>
      </c>
      <c r="BE517" s="529">
        <v>0</v>
      </c>
      <c r="BF517" s="529">
        <v>0</v>
      </c>
      <c r="BG517" s="529">
        <v>0</v>
      </c>
      <c r="BH517" s="529">
        <v>0</v>
      </c>
      <c r="BI517" s="529">
        <v>0</v>
      </c>
      <c r="BJ517" s="529">
        <v>-236437.59064116864</v>
      </c>
      <c r="BK517" s="529">
        <v>-236437.59064116864</v>
      </c>
      <c r="BL517" s="42" t="s">
        <v>7188</v>
      </c>
      <c r="BM517" s="350" t="s">
        <v>7512</v>
      </c>
      <c r="BS517" s="42"/>
      <c r="BT517" s="42"/>
      <c r="BU517" s="42"/>
      <c r="BV517" s="42"/>
      <c r="BW517" s="42"/>
      <c r="BX517" s="42"/>
      <c r="BY517" s="42"/>
      <c r="BZ517" s="42"/>
      <c r="CA517" s="42"/>
      <c r="CB517" s="42"/>
      <c r="CC517" s="42"/>
      <c r="CD517" s="42"/>
      <c r="CE517" s="42"/>
      <c r="CF517" s="42"/>
    </row>
    <row r="518" spans="1:84" ht="26.5" thickBot="1">
      <c r="A518" s="411" t="s">
        <v>6424</v>
      </c>
      <c r="B518" s="424" t="s">
        <v>15</v>
      </c>
      <c r="C518" s="424"/>
      <c r="D518" s="424"/>
      <c r="E518" s="424"/>
      <c r="F518" s="517" t="s">
        <v>6551</v>
      </c>
      <c r="G518" s="28" t="s">
        <v>6552</v>
      </c>
      <c r="H518" s="28" t="s">
        <v>1934</v>
      </c>
      <c r="I518" s="413" t="s">
        <v>6428</v>
      </c>
      <c r="J518" s="106" t="s">
        <v>2277</v>
      </c>
      <c r="K518" s="28" t="s">
        <v>6429</v>
      </c>
      <c r="L518" s="387"/>
      <c r="M518" s="387"/>
      <c r="N518" s="387"/>
      <c r="O518" s="463">
        <v>0</v>
      </c>
      <c r="P518" s="463">
        <v>0</v>
      </c>
      <c r="Q518" s="464">
        <v>0.64900000000000002</v>
      </c>
      <c r="R518" s="42">
        <v>2043</v>
      </c>
      <c r="S518" s="465">
        <v>0</v>
      </c>
      <c r="T518" s="465">
        <v>0</v>
      </c>
      <c r="U518" s="465">
        <v>0</v>
      </c>
      <c r="V518" s="465">
        <v>0</v>
      </c>
      <c r="W518" s="465">
        <v>-510000</v>
      </c>
      <c r="X518" s="465">
        <v>-510000</v>
      </c>
      <c r="Y518" s="465">
        <v>-510000</v>
      </c>
      <c r="Z518" s="465">
        <v>-510000</v>
      </c>
      <c r="AA518" s="465">
        <v>-510000</v>
      </c>
      <c r="AB518" s="465">
        <v>-510000</v>
      </c>
      <c r="AC518" s="296">
        <v>-3060000</v>
      </c>
      <c r="AD518" s="110"/>
      <c r="AF518" s="42" t="s">
        <v>577</v>
      </c>
      <c r="AG518" s="110">
        <v>0</v>
      </c>
      <c r="AH518" s="110">
        <v>-3060000</v>
      </c>
      <c r="AI518" s="42" t="s">
        <v>765</v>
      </c>
      <c r="AJ518" s="112">
        <v>0.45454545454545453</v>
      </c>
      <c r="AK518" s="112">
        <v>0.54545454545454541</v>
      </c>
      <c r="AL518" s="529">
        <v>-1074060</v>
      </c>
      <c r="AM518" s="529">
        <v>0</v>
      </c>
      <c r="AN518" s="529">
        <v>0</v>
      </c>
      <c r="AO518" s="529">
        <v>0</v>
      </c>
      <c r="AP518" s="529">
        <v>0</v>
      </c>
      <c r="AQ518" s="529">
        <v>-150450</v>
      </c>
      <c r="AR518" s="529">
        <v>-150450</v>
      </c>
      <c r="AS518" s="529">
        <v>-150450</v>
      </c>
      <c r="AT518" s="529">
        <v>-150450</v>
      </c>
      <c r="AU518" s="529">
        <v>-150450</v>
      </c>
      <c r="AV518" s="529">
        <v>-150450</v>
      </c>
      <c r="AW518" s="529">
        <v>-902700</v>
      </c>
      <c r="AX518" s="529">
        <v>0</v>
      </c>
      <c r="AY518" s="116">
        <v>0</v>
      </c>
      <c r="AZ518" s="42"/>
      <c r="BA518" s="529">
        <v>0</v>
      </c>
      <c r="BB518" s="529">
        <v>0</v>
      </c>
      <c r="BC518" s="529">
        <v>0</v>
      </c>
      <c r="BD518" s="529">
        <v>0</v>
      </c>
      <c r="BE518" s="529">
        <v>-180540</v>
      </c>
      <c r="BF518" s="529">
        <v>-180540</v>
      </c>
      <c r="BG518" s="529">
        <v>-180540</v>
      </c>
      <c r="BH518" s="529">
        <v>-180540</v>
      </c>
      <c r="BI518" s="529">
        <v>-180540</v>
      </c>
      <c r="BJ518" s="529">
        <v>-180540</v>
      </c>
      <c r="BK518" s="529">
        <v>-1083240</v>
      </c>
      <c r="BL518" s="42" t="s">
        <v>7188</v>
      </c>
      <c r="BM518" s="350" t="s">
        <v>7520</v>
      </c>
      <c r="BS518" s="42"/>
      <c r="BT518" s="42"/>
      <c r="BU518" s="42"/>
      <c r="BV518" s="42"/>
      <c r="BW518" s="42"/>
      <c r="BX518" s="42"/>
      <c r="BY518" s="42"/>
      <c r="BZ518" s="42"/>
      <c r="CA518" s="42"/>
      <c r="CB518" s="42"/>
      <c r="CC518" s="42"/>
      <c r="CD518" s="42"/>
      <c r="CE518" s="42"/>
      <c r="CF518" s="42"/>
    </row>
    <row r="519" spans="1:84" ht="26.5" thickBot="1">
      <c r="A519" s="411" t="s">
        <v>6424</v>
      </c>
      <c r="B519" s="42" t="s">
        <v>15</v>
      </c>
      <c r="C519" s="42"/>
      <c r="D519" s="42"/>
      <c r="E519" s="42"/>
      <c r="F519" s="518" t="s">
        <v>6551</v>
      </c>
      <c r="G519" s="412" t="s">
        <v>6552</v>
      </c>
      <c r="H519" s="28" t="s">
        <v>1934</v>
      </c>
      <c r="I519" s="412" t="s">
        <v>6428</v>
      </c>
      <c r="J519" s="106" t="s">
        <v>2277</v>
      </c>
      <c r="K519" s="28" t="s">
        <v>6429</v>
      </c>
      <c r="L519" s="387"/>
      <c r="M519" s="387"/>
      <c r="N519" s="387"/>
      <c r="O519" s="464"/>
      <c r="P519" s="464"/>
      <c r="Q519" s="464">
        <v>0.64900000000000002</v>
      </c>
      <c r="R519" s="42">
        <v>2043</v>
      </c>
      <c r="S519" s="465">
        <v>0</v>
      </c>
      <c r="T519" s="465">
        <v>0</v>
      </c>
      <c r="U519" s="465">
        <v>0</v>
      </c>
      <c r="V519" s="465">
        <v>0</v>
      </c>
      <c r="W519" s="465">
        <v>1000000</v>
      </c>
      <c r="X519" s="465">
        <v>1000000</v>
      </c>
      <c r="Y519" s="465">
        <v>1000000</v>
      </c>
      <c r="Z519" s="465">
        <v>1000000</v>
      </c>
      <c r="AA519" s="465">
        <v>1000000</v>
      </c>
      <c r="AB519" s="465">
        <v>1000000</v>
      </c>
      <c r="AC519" s="296">
        <v>6000000</v>
      </c>
      <c r="AD519" s="110"/>
      <c r="AF519" s="42" t="s">
        <v>577</v>
      </c>
      <c r="AG519" s="110">
        <v>0</v>
      </c>
      <c r="AH519" s="110">
        <v>6000000</v>
      </c>
      <c r="AI519" s="42" t="s">
        <v>765</v>
      </c>
      <c r="AJ519" s="112">
        <v>0.45454545454545453</v>
      </c>
      <c r="AK519" s="112">
        <v>0.54545454545454541</v>
      </c>
      <c r="AL519" s="529">
        <v>2106000</v>
      </c>
      <c r="AM519" s="529">
        <v>0</v>
      </c>
      <c r="AN519" s="529">
        <v>0</v>
      </c>
      <c r="AO519" s="529">
        <v>0</v>
      </c>
      <c r="AP519" s="529">
        <v>0</v>
      </c>
      <c r="AQ519" s="529">
        <v>295000</v>
      </c>
      <c r="AR519" s="529">
        <v>295000</v>
      </c>
      <c r="AS519" s="529">
        <v>295000</v>
      </c>
      <c r="AT519" s="529">
        <v>295000</v>
      </c>
      <c r="AU519" s="529">
        <v>295000</v>
      </c>
      <c r="AV519" s="529">
        <v>295000</v>
      </c>
      <c r="AW519" s="529">
        <v>1770000</v>
      </c>
      <c r="AX519" s="529">
        <v>0</v>
      </c>
      <c r="AY519" s="116">
        <v>0</v>
      </c>
      <c r="AZ519" s="42"/>
      <c r="BA519" s="529">
        <v>0</v>
      </c>
      <c r="BB519" s="529">
        <v>0</v>
      </c>
      <c r="BC519" s="529">
        <v>0</v>
      </c>
      <c r="BD519" s="529">
        <v>0</v>
      </c>
      <c r="BE519" s="529">
        <v>354000</v>
      </c>
      <c r="BF519" s="529">
        <v>354000</v>
      </c>
      <c r="BG519" s="529">
        <v>354000</v>
      </c>
      <c r="BH519" s="529">
        <v>354000</v>
      </c>
      <c r="BI519" s="529">
        <v>354000</v>
      </c>
      <c r="BJ519" s="529">
        <v>354000</v>
      </c>
      <c r="BK519" s="529">
        <v>2124000</v>
      </c>
      <c r="BL519" s="42" t="s">
        <v>7188</v>
      </c>
      <c r="BM519" s="350" t="s">
        <v>7520</v>
      </c>
      <c r="BS519" s="42"/>
      <c r="BT519" s="42"/>
      <c r="BU519" s="42"/>
      <c r="BV519" s="42"/>
      <c r="BW519" s="42"/>
      <c r="BX519" s="42"/>
      <c r="BY519" s="42"/>
      <c r="BZ519" s="42"/>
      <c r="CA519" s="42"/>
      <c r="CB519" s="42"/>
      <c r="CC519" s="42"/>
      <c r="CD519" s="42"/>
      <c r="CE519" s="42"/>
      <c r="CF519" s="42"/>
    </row>
    <row r="520" spans="1:84" ht="26">
      <c r="A520" s="411" t="s">
        <v>6424</v>
      </c>
      <c r="B520" s="42" t="s">
        <v>15</v>
      </c>
      <c r="C520" s="42"/>
      <c r="D520" s="42"/>
      <c r="E520" s="42"/>
      <c r="F520" s="514" t="s">
        <v>6447</v>
      </c>
      <c r="G520" s="28" t="s">
        <v>6448</v>
      </c>
      <c r="H520" s="28" t="s">
        <v>6449</v>
      </c>
      <c r="I520" s="412" t="s">
        <v>6428</v>
      </c>
      <c r="J520" s="106" t="s">
        <v>2277</v>
      </c>
      <c r="K520" s="28" t="s">
        <v>6450</v>
      </c>
      <c r="L520" s="387">
        <v>0.36382292690489271</v>
      </c>
      <c r="M520" s="387">
        <v>0.63617707309510729</v>
      </c>
      <c r="N520" s="387">
        <v>0</v>
      </c>
      <c r="O520" s="464">
        <v>0.36382292690489271</v>
      </c>
      <c r="P520" s="464">
        <v>0.36382292690489271</v>
      </c>
      <c r="Q520" s="464">
        <v>0.36382292690489271</v>
      </c>
      <c r="R520" s="42">
        <v>2043</v>
      </c>
      <c r="S520" s="465">
        <v>0</v>
      </c>
      <c r="T520" s="465">
        <v>0</v>
      </c>
      <c r="U520" s="465">
        <v>0</v>
      </c>
      <c r="V520" s="465">
        <v>0</v>
      </c>
      <c r="W520" s="465">
        <v>0</v>
      </c>
      <c r="X520" s="465">
        <v>0</v>
      </c>
      <c r="Y520" s="465">
        <v>-102000</v>
      </c>
      <c r="Z520" s="465">
        <v>0</v>
      </c>
      <c r="AA520" s="465">
        <v>0</v>
      </c>
      <c r="AB520" s="465">
        <v>0</v>
      </c>
      <c r="AC520" s="296">
        <v>-102000</v>
      </c>
      <c r="AD520" s="110"/>
      <c r="AF520" s="42" t="s">
        <v>593</v>
      </c>
      <c r="AG520" s="110">
        <v>0</v>
      </c>
      <c r="AH520" s="110">
        <v>-102000</v>
      </c>
      <c r="AI520" s="42" t="s">
        <v>764</v>
      </c>
      <c r="AJ520" s="112">
        <v>0.45454545454545453</v>
      </c>
      <c r="AK520" s="112">
        <v>0.54545454545454541</v>
      </c>
      <c r="AL520" s="529">
        <v>-64890.061455700947</v>
      </c>
      <c r="AM520" s="529">
        <v>0</v>
      </c>
      <c r="AN520" s="529">
        <v>0</v>
      </c>
      <c r="AO520" s="529">
        <v>0</v>
      </c>
      <c r="AP520" s="529">
        <v>0</v>
      </c>
      <c r="AQ520" s="529">
        <v>0</v>
      </c>
      <c r="AR520" s="529">
        <v>0</v>
      </c>
      <c r="AS520" s="529">
        <v>-16868.153883772295</v>
      </c>
      <c r="AT520" s="529">
        <v>0</v>
      </c>
      <c r="AU520" s="529">
        <v>0</v>
      </c>
      <c r="AV520" s="529">
        <v>0</v>
      </c>
      <c r="AW520" s="529">
        <v>-16868.153883772295</v>
      </c>
      <c r="AX520" s="529">
        <v>0</v>
      </c>
      <c r="AY520" s="116">
        <v>0</v>
      </c>
      <c r="AZ520" s="42"/>
      <c r="BA520" s="529">
        <v>0</v>
      </c>
      <c r="BB520" s="529">
        <v>0</v>
      </c>
      <c r="BC520" s="529">
        <v>0</v>
      </c>
      <c r="BD520" s="529">
        <v>0</v>
      </c>
      <c r="BE520" s="529">
        <v>0</v>
      </c>
      <c r="BF520" s="529">
        <v>0</v>
      </c>
      <c r="BG520" s="529">
        <v>-20241.784660526755</v>
      </c>
      <c r="BH520" s="529">
        <v>0</v>
      </c>
      <c r="BI520" s="529">
        <v>0</v>
      </c>
      <c r="BJ520" s="529">
        <v>0</v>
      </c>
      <c r="BK520" s="529">
        <v>-20241.784660526755</v>
      </c>
      <c r="BL520" s="42" t="s">
        <v>7188</v>
      </c>
      <c r="BM520" s="350" t="s">
        <v>7462</v>
      </c>
      <c r="BS520" s="42"/>
      <c r="BT520" s="42"/>
      <c r="BU520" s="42"/>
      <c r="BV520" s="42"/>
      <c r="BW520" s="42"/>
      <c r="BX520" s="42"/>
      <c r="BY520" s="42"/>
      <c r="BZ520" s="42"/>
      <c r="CA520" s="42"/>
      <c r="CB520" s="42"/>
      <c r="CC520" s="42"/>
      <c r="CD520" s="42"/>
      <c r="CE520" s="42"/>
      <c r="CF520" s="42"/>
    </row>
    <row r="521" spans="1:84" ht="26">
      <c r="A521" s="411" t="s">
        <v>6424</v>
      </c>
      <c r="B521" s="470" t="s">
        <v>15</v>
      </c>
      <c r="C521" s="42"/>
      <c r="D521" s="42"/>
      <c r="E521" s="42"/>
      <c r="F521" s="512" t="s">
        <v>6447</v>
      </c>
      <c r="G521" s="28" t="s">
        <v>6448</v>
      </c>
      <c r="H521" s="28" t="s">
        <v>6449</v>
      </c>
      <c r="I521" s="412" t="s">
        <v>6428</v>
      </c>
      <c r="J521" s="106" t="s">
        <v>2277</v>
      </c>
      <c r="K521" s="28" t="s">
        <v>6450</v>
      </c>
      <c r="L521" s="387">
        <v>0.36382292690489271</v>
      </c>
      <c r="M521" s="387">
        <v>0.63617707309510729</v>
      </c>
      <c r="N521" s="387">
        <v>0</v>
      </c>
      <c r="O521" s="464">
        <v>0.36382292690489271</v>
      </c>
      <c r="P521" s="464">
        <v>0.36382292690489271</v>
      </c>
      <c r="Q521" s="464">
        <v>0.36382292690489271</v>
      </c>
      <c r="R521" s="42">
        <v>2043</v>
      </c>
      <c r="S521" s="465">
        <v>0</v>
      </c>
      <c r="T521" s="465">
        <v>0</v>
      </c>
      <c r="U521" s="465">
        <v>0</v>
      </c>
      <c r="V521" s="465">
        <v>0</v>
      </c>
      <c r="W521" s="465">
        <v>0</v>
      </c>
      <c r="X521" s="465">
        <v>0</v>
      </c>
      <c r="Y521" s="465">
        <v>200000</v>
      </c>
      <c r="Z521" s="465">
        <v>0</v>
      </c>
      <c r="AA521" s="465">
        <v>0</v>
      </c>
      <c r="AB521" s="465">
        <v>0</v>
      </c>
      <c r="AC521" s="296">
        <v>200000</v>
      </c>
      <c r="AD521" s="110"/>
      <c r="AF521" s="42" t="s">
        <v>593</v>
      </c>
      <c r="AG521" s="110">
        <v>0</v>
      </c>
      <c r="AH521" s="110">
        <v>200000</v>
      </c>
      <c r="AI521" s="42" t="s">
        <v>764</v>
      </c>
      <c r="AJ521" s="112">
        <v>0.45454545454545453</v>
      </c>
      <c r="AK521" s="112">
        <v>0.54545454545454541</v>
      </c>
      <c r="AL521" s="529">
        <v>127235.41461902145</v>
      </c>
      <c r="AM521" s="529">
        <v>0</v>
      </c>
      <c r="AN521" s="529">
        <v>0</v>
      </c>
      <c r="AO521" s="529">
        <v>0</v>
      </c>
      <c r="AP521" s="529">
        <v>0</v>
      </c>
      <c r="AQ521" s="529">
        <v>0</v>
      </c>
      <c r="AR521" s="529">
        <v>0</v>
      </c>
      <c r="AS521" s="529">
        <v>33074.811536808433</v>
      </c>
      <c r="AT521" s="529">
        <v>0</v>
      </c>
      <c r="AU521" s="529">
        <v>0</v>
      </c>
      <c r="AV521" s="529">
        <v>0</v>
      </c>
      <c r="AW521" s="529">
        <v>33074.811536808433</v>
      </c>
      <c r="AX521" s="529">
        <v>0</v>
      </c>
      <c r="AY521" s="116">
        <v>0</v>
      </c>
      <c r="AZ521" s="42"/>
      <c r="BA521" s="529">
        <v>0</v>
      </c>
      <c r="BB521" s="529">
        <v>0</v>
      </c>
      <c r="BC521" s="529">
        <v>0</v>
      </c>
      <c r="BD521" s="529">
        <v>0</v>
      </c>
      <c r="BE521" s="529">
        <v>0</v>
      </c>
      <c r="BF521" s="529">
        <v>0</v>
      </c>
      <c r="BG521" s="529">
        <v>39689.773844170115</v>
      </c>
      <c r="BH521" s="529">
        <v>0</v>
      </c>
      <c r="BI521" s="529">
        <v>0</v>
      </c>
      <c r="BJ521" s="529">
        <v>0</v>
      </c>
      <c r="BK521" s="529">
        <v>39689.773844170115</v>
      </c>
      <c r="BL521" s="42" t="s">
        <v>7188</v>
      </c>
      <c r="BM521" s="350" t="s">
        <v>7462</v>
      </c>
      <c r="BS521" s="42"/>
      <c r="BT521" s="42"/>
      <c r="BU521" s="42"/>
      <c r="BV521" s="42"/>
      <c r="BW521" s="42"/>
      <c r="BX521" s="42"/>
      <c r="BY521" s="42"/>
      <c r="BZ521" s="42"/>
      <c r="CA521" s="42"/>
      <c r="CB521" s="42"/>
      <c r="CC521" s="42"/>
      <c r="CD521" s="42"/>
      <c r="CE521" s="42"/>
      <c r="CF521" s="42"/>
    </row>
    <row r="522" spans="1:84" ht="26">
      <c r="A522" s="411" t="s">
        <v>6424</v>
      </c>
      <c r="B522" s="42" t="s">
        <v>15</v>
      </c>
      <c r="C522" s="42"/>
      <c r="D522" s="42"/>
      <c r="E522" s="42"/>
      <c r="F522" s="497" t="s">
        <v>6553</v>
      </c>
      <c r="G522" s="28" t="s">
        <v>6554</v>
      </c>
      <c r="H522" s="28" t="s">
        <v>1978</v>
      </c>
      <c r="I522" s="412" t="s">
        <v>6428</v>
      </c>
      <c r="J522" s="106" t="s">
        <v>2277</v>
      </c>
      <c r="K522" s="28" t="s">
        <v>6459</v>
      </c>
      <c r="L522" s="387"/>
      <c r="M522" s="387"/>
      <c r="N522" s="387"/>
      <c r="O522" s="464"/>
      <c r="P522" s="464"/>
      <c r="Q522" s="464">
        <v>0.11600000000000001</v>
      </c>
      <c r="R522" s="42">
        <v>2043</v>
      </c>
      <c r="S522" s="465">
        <v>0</v>
      </c>
      <c r="T522" s="465">
        <v>764664.64829643955</v>
      </c>
      <c r="U522" s="465">
        <v>15537985.653383654</v>
      </c>
      <c r="V522" s="465">
        <v>14894972.01376115</v>
      </c>
      <c r="W522" s="465">
        <v>14894972.01376115</v>
      </c>
      <c r="X522" s="465">
        <v>0</v>
      </c>
      <c r="Y522" s="465">
        <v>0</v>
      </c>
      <c r="Z522" s="465">
        <v>0</v>
      </c>
      <c r="AA522" s="465">
        <v>0</v>
      </c>
      <c r="AB522" s="465">
        <v>0</v>
      </c>
      <c r="AC522" s="296">
        <v>46092594.329202391</v>
      </c>
      <c r="AD522" s="110"/>
      <c r="AF522" s="42" t="s">
        <v>578</v>
      </c>
      <c r="AG522" s="110">
        <v>0</v>
      </c>
      <c r="AH522" s="110">
        <v>46092594.329202391</v>
      </c>
      <c r="AI522" s="42" t="s">
        <v>765</v>
      </c>
      <c r="AJ522" s="112">
        <v>0.45454545454545453</v>
      </c>
      <c r="AK522" s="112">
        <v>0.54545454545454541</v>
      </c>
      <c r="AL522" s="529">
        <v>40745853.387014911</v>
      </c>
      <c r="AM522" s="529">
        <v>0</v>
      </c>
      <c r="AN522" s="529">
        <v>40318.681455630453</v>
      </c>
      <c r="AO522" s="529">
        <v>819275.60717841086</v>
      </c>
      <c r="AP522" s="529">
        <v>785371.2516346788</v>
      </c>
      <c r="AQ522" s="529">
        <v>785371.2516346788</v>
      </c>
      <c r="AR522" s="529">
        <v>0</v>
      </c>
      <c r="AS522" s="529">
        <v>0</v>
      </c>
      <c r="AT522" s="529">
        <v>0</v>
      </c>
      <c r="AU522" s="529">
        <v>0</v>
      </c>
      <c r="AV522" s="529">
        <v>0</v>
      </c>
      <c r="AW522" s="529">
        <v>2430336.7919033989</v>
      </c>
      <c r="AX522" s="529">
        <v>0</v>
      </c>
      <c r="AY522" s="116">
        <v>0</v>
      </c>
      <c r="AZ522" s="42"/>
      <c r="BA522" s="529">
        <v>0</v>
      </c>
      <c r="BB522" s="529">
        <v>48382.417746756539</v>
      </c>
      <c r="BC522" s="529">
        <v>983130.72861409304</v>
      </c>
      <c r="BD522" s="529">
        <v>942445.50196161459</v>
      </c>
      <c r="BE522" s="529">
        <v>942445.50196161459</v>
      </c>
      <c r="BF522" s="529">
        <v>0</v>
      </c>
      <c r="BG522" s="529">
        <v>0</v>
      </c>
      <c r="BH522" s="529">
        <v>0</v>
      </c>
      <c r="BI522" s="529">
        <v>0</v>
      </c>
      <c r="BJ522" s="529">
        <v>0</v>
      </c>
      <c r="BK522" s="529">
        <v>2916404.1502840789</v>
      </c>
      <c r="BL522" s="42" t="s">
        <v>7188</v>
      </c>
      <c r="BM522" s="350" t="s">
        <v>7521</v>
      </c>
      <c r="BS522" s="42"/>
      <c r="BT522" s="42"/>
      <c r="BU522" s="42"/>
      <c r="BV522" s="42"/>
      <c r="BW522" s="42"/>
      <c r="BX522" s="42"/>
      <c r="BY522" s="42"/>
      <c r="BZ522" s="42"/>
      <c r="CA522" s="42"/>
      <c r="CB522" s="42"/>
      <c r="CC522" s="42"/>
      <c r="CD522" s="42"/>
      <c r="CE522" s="42"/>
      <c r="CF522" s="42"/>
    </row>
    <row r="523" spans="1:84" ht="13">
      <c r="A523" s="367"/>
      <c r="B523" s="367"/>
      <c r="C523" s="367"/>
      <c r="D523" s="367"/>
      <c r="E523" s="367"/>
      <c r="F523" s="366"/>
      <c r="G523" s="366"/>
      <c r="H523" s="366"/>
      <c r="I523" s="350"/>
      <c r="J523" s="350"/>
      <c r="K523" s="350"/>
      <c r="L523" s="350"/>
      <c r="M523" s="350"/>
      <c r="N523" s="350"/>
      <c r="O523" s="367"/>
      <c r="P523" s="367"/>
      <c r="Q523" s="367"/>
      <c r="R523" s="367"/>
      <c r="S523" s="367"/>
      <c r="T523" s="367"/>
      <c r="U523" s="367"/>
      <c r="V523" s="367"/>
      <c r="W523" s="367"/>
      <c r="X523" s="367"/>
      <c r="Y523" s="367"/>
      <c r="Z523" s="367"/>
      <c r="AA523" s="367"/>
      <c r="AB523" s="367"/>
      <c r="AC523" s="367"/>
      <c r="AD523" s="367"/>
      <c r="BS523" s="42"/>
      <c r="BT523" s="42"/>
      <c r="BU523" s="42"/>
      <c r="BV523" s="42"/>
      <c r="BW523" s="42"/>
    </row>
    <row r="524" spans="1:84" ht="13.5" thickBot="1">
      <c r="A524" s="367"/>
      <c r="B524" s="367"/>
      <c r="C524" s="367"/>
      <c r="D524" s="367"/>
      <c r="E524" s="367"/>
      <c r="F524" s="366"/>
      <c r="G524" s="350"/>
      <c r="H524" s="350"/>
      <c r="I524" s="350"/>
      <c r="J524" s="350"/>
      <c r="K524" s="350"/>
      <c r="L524" s="350"/>
      <c r="M524" s="350"/>
      <c r="N524" s="350"/>
      <c r="O524" s="367"/>
      <c r="P524" s="485" t="s">
        <v>5661</v>
      </c>
      <c r="Q524" s="486"/>
      <c r="R524" s="486"/>
      <c r="S524" s="370">
        <v>953092148.21978331</v>
      </c>
      <c r="T524" s="370">
        <v>868329920.90042567</v>
      </c>
      <c r="U524" s="370">
        <v>656004153.70041585</v>
      </c>
      <c r="V524" s="370">
        <v>528634255.18602192</v>
      </c>
      <c r="W524" s="370">
        <v>369846313.96179074</v>
      </c>
      <c r="X524" s="370">
        <v>551975459.83662117</v>
      </c>
      <c r="Y524" s="370">
        <v>526668849.99913663</v>
      </c>
      <c r="Z524" s="370">
        <v>624830684.71583807</v>
      </c>
      <c r="AA524" s="370">
        <v>606443014.92867339</v>
      </c>
      <c r="AB524" s="370">
        <v>578972245.70625627</v>
      </c>
      <c r="AC524" s="370">
        <v>6264797047.1549616</v>
      </c>
      <c r="AD524" s="370">
        <v>0</v>
      </c>
      <c r="AG524" s="370">
        <v>0</v>
      </c>
      <c r="AH524" s="370">
        <v>6264797047.1549616</v>
      </c>
      <c r="AI524" s="367"/>
      <c r="AJ524" s="367"/>
      <c r="AK524" s="367"/>
      <c r="AL524" s="370">
        <v>3591695432.3883386</v>
      </c>
      <c r="AM524" s="370">
        <v>137014170.3939375</v>
      </c>
      <c r="AN524" s="370">
        <v>128120605.58998147</v>
      </c>
      <c r="AO524" s="370">
        <v>106631857.20647351</v>
      </c>
      <c r="AP524" s="370">
        <v>146174734.82401702</v>
      </c>
      <c r="AQ524" s="370">
        <v>152129985.83549079</v>
      </c>
      <c r="AR524" s="370">
        <v>220825457.0811305</v>
      </c>
      <c r="AS524" s="370">
        <v>171532112.5758616</v>
      </c>
      <c r="AT524" s="370">
        <v>274875197.55873722</v>
      </c>
      <c r="AU524" s="370">
        <v>271083725.27040112</v>
      </c>
      <c r="AV524" s="370">
        <v>252779107.05510274</v>
      </c>
      <c r="AW524" s="370">
        <v>1861166953.3911345</v>
      </c>
      <c r="AX524" s="370">
        <v>0</v>
      </c>
      <c r="AY524" s="367"/>
      <c r="AZ524" s="370">
        <v>0</v>
      </c>
      <c r="BA524" s="370">
        <v>120416560.9634629</v>
      </c>
      <c r="BB524" s="370">
        <v>106974536.42844597</v>
      </c>
      <c r="BC524" s="370">
        <v>82481182.540247008</v>
      </c>
      <c r="BD524" s="370">
        <v>51863544.672004044</v>
      </c>
      <c r="BE524" s="370">
        <v>34533305.095927693</v>
      </c>
      <c r="BF524" s="370">
        <v>66829816.616031289</v>
      </c>
      <c r="BG524" s="370">
        <v>61647885.933692351</v>
      </c>
      <c r="BH524" s="370">
        <v>96122854.129725412</v>
      </c>
      <c r="BI524" s="370">
        <v>99846578.620326564</v>
      </c>
      <c r="BJ524" s="370">
        <v>91218396.375631243</v>
      </c>
      <c r="BK524" s="370">
        <v>811934661.37549436</v>
      </c>
      <c r="BS524" s="42"/>
      <c r="BT524" s="42"/>
      <c r="BU524" s="42"/>
      <c r="BV524" s="42"/>
      <c r="BW524" s="42"/>
    </row>
    <row r="525" spans="1:84" ht="13">
      <c r="A525" s="368"/>
      <c r="B525" s="368"/>
      <c r="C525" s="368"/>
      <c r="D525" s="368"/>
      <c r="E525" s="368"/>
      <c r="F525" s="522"/>
      <c r="G525" s="369"/>
      <c r="H525" s="369"/>
      <c r="I525" s="369"/>
      <c r="J525" s="369"/>
      <c r="K525" s="369"/>
      <c r="L525" s="369"/>
      <c r="M525" s="369"/>
      <c r="N525" s="369"/>
      <c r="O525" s="368"/>
      <c r="P525" s="368"/>
      <c r="Q525" s="368"/>
      <c r="R525" s="368"/>
      <c r="S525" s="368"/>
      <c r="T525" s="368"/>
      <c r="U525" s="368"/>
      <c r="V525" s="368"/>
      <c r="W525" s="368"/>
      <c r="X525" s="368"/>
      <c r="Y525" s="368"/>
      <c r="Z525" s="368"/>
      <c r="AA525" s="368"/>
      <c r="AB525" s="368"/>
      <c r="AC525" s="368"/>
      <c r="AD525" s="368"/>
      <c r="AG525" s="368"/>
      <c r="AH525" s="368"/>
      <c r="AI525" s="368"/>
      <c r="AJ525" s="368"/>
      <c r="AK525" s="368"/>
      <c r="AL525" s="368"/>
      <c r="AM525" s="368"/>
      <c r="AN525" s="368"/>
      <c r="AO525" s="368"/>
      <c r="AP525" s="368"/>
      <c r="AQ525" s="368"/>
      <c r="AR525" s="368"/>
      <c r="AS525" s="368"/>
      <c r="AT525" s="368"/>
      <c r="AU525" s="368"/>
      <c r="AV525" s="368"/>
      <c r="AW525" s="368"/>
      <c r="AX525" s="368"/>
      <c r="AY525" s="368"/>
      <c r="AZ525" s="368"/>
      <c r="BA525" s="368"/>
      <c r="BB525" s="368"/>
      <c r="BC525" s="368"/>
      <c r="BD525" s="368"/>
      <c r="BE525" s="368"/>
      <c r="BF525" s="368"/>
      <c r="BG525" s="368"/>
      <c r="BH525" s="368"/>
      <c r="BI525" s="368"/>
      <c r="BJ525" s="368"/>
      <c r="BK525" s="368"/>
    </row>
    <row r="526" spans="1:84" ht="13.5" thickBot="1">
      <c r="A526" s="368"/>
      <c r="B526" s="368"/>
      <c r="C526" s="368"/>
      <c r="D526" s="368"/>
      <c r="E526" s="368"/>
      <c r="F526" s="523"/>
      <c r="G526" s="368"/>
      <c r="H526" s="368"/>
      <c r="I526" s="368"/>
      <c r="J526" s="368"/>
      <c r="K526" s="368"/>
      <c r="L526" s="368"/>
      <c r="M526" s="368"/>
      <c r="N526" s="368"/>
      <c r="O526" s="368"/>
      <c r="P526" s="371" t="s">
        <v>7020</v>
      </c>
      <c r="Q526" s="368"/>
      <c r="R526" s="368"/>
      <c r="S526" s="370">
        <v>1162754916.5091622</v>
      </c>
      <c r="T526" s="370">
        <v>1163172455.1459749</v>
      </c>
      <c r="U526" s="370">
        <v>993796131.68129897</v>
      </c>
      <c r="V526" s="370">
        <v>903589831.71980309</v>
      </c>
      <c r="W526" s="370">
        <v>785970353.16809428</v>
      </c>
      <c r="X526" s="370">
        <v>879035294.6896615</v>
      </c>
      <c r="Y526" s="370">
        <v>876194731.61316276</v>
      </c>
      <c r="Z526" s="370">
        <v>879565142.19826782</v>
      </c>
      <c r="AA526" s="370">
        <v>875984422.32650316</v>
      </c>
      <c r="AB526" s="370">
        <v>880056669.93381524</v>
      </c>
      <c r="AC526" s="370">
        <v>9309119948.9857445</v>
      </c>
      <c r="AD526" s="370">
        <v>0</v>
      </c>
      <c r="AG526" s="370">
        <v>0</v>
      </c>
      <c r="AH526" s="370">
        <v>9309119948.9857445</v>
      </c>
      <c r="AI526" s="368"/>
      <c r="AJ526" s="368"/>
      <c r="AK526" s="368"/>
      <c r="AL526" s="370">
        <v>5709017554.4066935</v>
      </c>
      <c r="AM526" s="370">
        <v>165833557.30975842</v>
      </c>
      <c r="AN526" s="370">
        <v>160577658.35114247</v>
      </c>
      <c r="AO526" s="370">
        <v>143919120.09843871</v>
      </c>
      <c r="AP526" s="370">
        <v>185967117.55099347</v>
      </c>
      <c r="AQ526" s="370">
        <v>193943620.99496052</v>
      </c>
      <c r="AR526" s="370">
        <v>262779937.65857211</v>
      </c>
      <c r="AS526" s="370">
        <v>217361284.87121245</v>
      </c>
      <c r="AT526" s="370">
        <v>314100853.23073775</v>
      </c>
      <c r="AU526" s="370">
        <v>316825051.6753791</v>
      </c>
      <c r="AV526" s="370">
        <v>304326886.23588216</v>
      </c>
      <c r="AW526" s="370">
        <v>2257883236.1252275</v>
      </c>
      <c r="AX526" s="370">
        <v>0</v>
      </c>
      <c r="AY526" s="368"/>
      <c r="AZ526" s="370">
        <v>0</v>
      </c>
      <c r="BA526" s="370">
        <v>150158408.11082736</v>
      </c>
      <c r="BB526" s="370">
        <v>144268757.50770637</v>
      </c>
      <c r="BC526" s="370">
        <v>128733361.49725628</v>
      </c>
      <c r="BD526" s="370">
        <v>98343237.90538311</v>
      </c>
      <c r="BE526" s="370">
        <v>87814083.10795413</v>
      </c>
      <c r="BF526" s="370">
        <v>116403683.20369811</v>
      </c>
      <c r="BG526" s="370">
        <v>115922210.79337658</v>
      </c>
      <c r="BH526" s="370">
        <v>165328808.88305303</v>
      </c>
      <c r="BI526" s="370">
        <v>175568343.7269116</v>
      </c>
      <c r="BJ526" s="370">
        <v>172856411.86580965</v>
      </c>
      <c r="BK526" s="370">
        <v>1342219158.4538298</v>
      </c>
      <c r="BT526" t="s">
        <v>1934</v>
      </c>
      <c r="BU526" t="s">
        <v>1936</v>
      </c>
      <c r="BV526" t="s">
        <v>764</v>
      </c>
    </row>
    <row r="527" spans="1:84">
      <c r="BS527" s="309">
        <v>3948001</v>
      </c>
      <c r="BT527" s="309">
        <v>3948001</v>
      </c>
    </row>
    <row r="528" spans="1:84">
      <c r="AC528" s="29"/>
      <c r="BS528" s="309">
        <v>0</v>
      </c>
      <c r="BU528" s="309">
        <v>0</v>
      </c>
    </row>
    <row r="529" spans="71:74">
      <c r="BS529" s="309">
        <v>196459742.63999999</v>
      </c>
      <c r="BV529" s="309">
        <v>196459742.63999999</v>
      </c>
    </row>
    <row r="530" spans="71:74">
      <c r="BS530" s="309">
        <v>863076733</v>
      </c>
      <c r="BT530" s="309">
        <v>863076733</v>
      </c>
    </row>
    <row r="531" spans="71:74">
      <c r="BS531" s="309">
        <v>0</v>
      </c>
      <c r="BU531" s="309">
        <v>0</v>
      </c>
    </row>
    <row r="532" spans="71:74">
      <c r="BS532" s="309">
        <v>70191956</v>
      </c>
      <c r="BV532" s="309">
        <v>70191956</v>
      </c>
    </row>
    <row r="533" spans="71:74">
      <c r="BS533" s="309">
        <v>76700000</v>
      </c>
      <c r="BT533" s="328">
        <v>76700000</v>
      </c>
    </row>
    <row r="534" spans="71:74">
      <c r="BS534" s="309">
        <v>422606400</v>
      </c>
      <c r="BU534" s="328">
        <v>422606400</v>
      </c>
    </row>
    <row r="535" spans="71:74">
      <c r="BS535" s="309">
        <v>135693600</v>
      </c>
      <c r="BV535" s="328">
        <v>135693600</v>
      </c>
    </row>
    <row r="536" spans="71:74">
      <c r="BS536" s="309">
        <v>0</v>
      </c>
      <c r="BT536" s="309">
        <v>0</v>
      </c>
    </row>
    <row r="537" spans="71:74">
      <c r="BS537" s="309">
        <v>135025700</v>
      </c>
      <c r="BU537" s="309">
        <v>135025700</v>
      </c>
    </row>
    <row r="538" spans="71:74">
      <c r="BS538" s="309">
        <v>380405051.40999997</v>
      </c>
      <c r="BV538" s="309">
        <v>380405051.40999997</v>
      </c>
    </row>
    <row r="539" spans="71:74">
      <c r="BS539" s="309">
        <v>3259956942.1313033</v>
      </c>
      <c r="BT539" s="309">
        <v>3259956942.1313033</v>
      </c>
    </row>
    <row r="540" spans="71:74">
      <c r="BS540" s="309">
        <v>60300000</v>
      </c>
      <c r="BU540" s="309">
        <v>60300000</v>
      </c>
    </row>
    <row r="541" spans="71:74">
      <c r="BS541" s="309">
        <v>213943907.79364321</v>
      </c>
      <c r="BV541" s="309">
        <v>213943907.79364321</v>
      </c>
    </row>
    <row r="542" spans="71:74">
      <c r="BS542" s="309">
        <v>1951655058.3843269</v>
      </c>
      <c r="BT542" s="309">
        <v>1951655058.3843269</v>
      </c>
    </row>
    <row r="543" spans="71:74">
      <c r="BS543" s="309">
        <v>543173808.57404411</v>
      </c>
      <c r="BU543" s="309">
        <v>543173808.57404411</v>
      </c>
    </row>
    <row r="544" spans="71:74">
      <c r="BS544" s="309">
        <v>853408202.92999995</v>
      </c>
      <c r="BV544" s="309">
        <v>853408202.92999995</v>
      </c>
    </row>
    <row r="546" spans="71:74" ht="13" thickBot="1">
      <c r="BS546" s="326">
        <v>9166545103.8633175</v>
      </c>
      <c r="BT546" s="326">
        <v>6155336734.5156307</v>
      </c>
      <c r="BU546" s="326">
        <v>1161105908.5740442</v>
      </c>
      <c r="BV546" s="326">
        <v>1850102460.773643</v>
      </c>
    </row>
    <row r="553" spans="71:74">
      <c r="BS553" s="325">
        <v>6882437919.8133183</v>
      </c>
      <c r="BT553" s="325">
        <v>5211612000.5156307</v>
      </c>
      <c r="BU553" s="325">
        <v>603473808.57404411</v>
      </c>
      <c r="BV553" s="325">
        <v>1067352110.7236432</v>
      </c>
    </row>
    <row r="554" spans="71:74">
      <c r="BS554" s="325">
        <v>515430751.40999997</v>
      </c>
      <c r="BU554" s="325">
        <v>135025700</v>
      </c>
      <c r="BV554" s="325">
        <v>380405051.40999997</v>
      </c>
    </row>
    <row r="555" spans="71:74">
      <c r="BS555" s="325">
        <v>1768676432.6399999</v>
      </c>
      <c r="BT555" s="325">
        <v>943724734</v>
      </c>
      <c r="BU555" s="325">
        <v>422606400</v>
      </c>
      <c r="BV555" s="325">
        <v>402345298.63999999</v>
      </c>
    </row>
    <row r="556" spans="71:74" ht="13.5" thickBot="1">
      <c r="BS556" s="327">
        <v>9166545103.8633175</v>
      </c>
      <c r="BT556" s="327">
        <v>6155336734.5156307</v>
      </c>
      <c r="BU556" s="327">
        <v>1161105908.5740442</v>
      </c>
      <c r="BV556" s="327">
        <v>1850102460.773643</v>
      </c>
    </row>
    <row r="833" spans="19:20">
      <c r="S833" s="25"/>
    </row>
    <row r="836" spans="19:20">
      <c r="S836" s="29"/>
      <c r="T836" s="29"/>
    </row>
  </sheetData>
  <autoFilter ref="A7:BN831" xr:uid="{72FB73FE-D71E-4E8F-88FE-4A5CF5BB187D}"/>
  <pageMargins left="0.51181102362204722" right="0.31496062992125984" top="0.55118110236220474" bottom="0.74803149606299213" header="0.31496062992125984" footer="0.31496062992125984"/>
  <pageSetup paperSize="8" scale="22" fitToHeight="30" orientation="landscape" r:id="rId1"/>
  <headerFooter>
    <oddFooter>&amp;L&amp;F&amp;C&amp;A&amp;RPage &amp;P of &amp;N</oddFooter>
  </headerFooter>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96813-C631-413E-A7C8-954D7742C380}">
  <sheetPr codeName="Sheet36">
    <tabColor rgb="FFC00000"/>
    <pageSetUpPr fitToPage="1"/>
  </sheetPr>
  <dimension ref="A1:I26"/>
  <sheetViews>
    <sheetView workbookViewId="0">
      <selection activeCell="C505" sqref="C505"/>
    </sheetView>
  </sheetViews>
  <sheetFormatPr defaultRowHeight="12.5"/>
  <cols>
    <col min="1" max="1" width="21.1796875" customWidth="1"/>
    <col min="4" max="4" width="28.453125" customWidth="1"/>
    <col min="5" max="5" width="32.54296875" customWidth="1"/>
    <col min="7" max="7" width="28.81640625" bestFit="1" customWidth="1"/>
    <col min="8" max="8" width="16.453125" customWidth="1"/>
    <col min="9" max="9" width="36.1796875" bestFit="1" customWidth="1"/>
  </cols>
  <sheetData>
    <row r="1" spans="1:9" ht="20">
      <c r="A1" s="199" t="s">
        <v>1958</v>
      </c>
      <c r="B1" s="35"/>
      <c r="C1" s="35"/>
      <c r="D1" s="35"/>
      <c r="E1" s="35"/>
      <c r="F1" s="35"/>
      <c r="G1" s="35"/>
      <c r="H1" s="35"/>
      <c r="I1" s="35"/>
    </row>
    <row r="2" spans="1:9" ht="13">
      <c r="A2" s="202" t="s">
        <v>5922</v>
      </c>
      <c r="B2" s="35"/>
      <c r="C2" s="35"/>
      <c r="D2" s="35"/>
      <c r="E2" s="35"/>
      <c r="F2" s="35"/>
      <c r="G2" s="35"/>
      <c r="H2" s="35"/>
      <c r="I2" s="35"/>
    </row>
    <row r="3" spans="1:9">
      <c r="A3" s="35"/>
      <c r="B3" s="35"/>
      <c r="C3" s="35"/>
      <c r="D3" s="35"/>
      <c r="E3" s="35"/>
      <c r="F3" s="35"/>
      <c r="G3" s="35"/>
      <c r="H3" s="35"/>
      <c r="I3" s="35"/>
    </row>
    <row r="4" spans="1:9">
      <c r="A4" s="35"/>
      <c r="B4" s="35"/>
      <c r="C4" s="35"/>
      <c r="D4" s="35"/>
      <c r="E4" s="35"/>
      <c r="F4" s="35"/>
      <c r="G4" s="35"/>
      <c r="H4" s="35"/>
      <c r="I4" s="35"/>
    </row>
    <row r="5" spans="1:9" ht="15.5">
      <c r="A5" s="200" t="s">
        <v>1959</v>
      </c>
      <c r="B5" s="35"/>
      <c r="C5" s="35"/>
      <c r="D5" s="200" t="s">
        <v>2010</v>
      </c>
      <c r="E5" s="200" t="s">
        <v>2009</v>
      </c>
      <c r="F5" s="35"/>
      <c r="G5" s="200" t="s">
        <v>1981</v>
      </c>
      <c r="H5" s="200" t="s">
        <v>1988</v>
      </c>
      <c r="I5" s="35"/>
    </row>
    <row r="6" spans="1:9">
      <c r="A6" s="35" t="s">
        <v>1960</v>
      </c>
      <c r="B6" s="35"/>
      <c r="C6" s="35"/>
      <c r="D6" s="35" t="s">
        <v>1989</v>
      </c>
      <c r="E6" s="35" t="s">
        <v>1998</v>
      </c>
      <c r="F6" s="35"/>
      <c r="G6" s="35" t="s">
        <v>1983</v>
      </c>
      <c r="H6" s="201" t="s">
        <v>1940</v>
      </c>
      <c r="I6" s="35" t="s">
        <v>2015</v>
      </c>
    </row>
    <row r="7" spans="1:9">
      <c r="A7" s="35" t="s">
        <v>1961</v>
      </c>
      <c r="B7" s="35"/>
      <c r="C7" s="35"/>
      <c r="D7" s="35" t="s">
        <v>1990</v>
      </c>
      <c r="E7" s="35" t="s">
        <v>1998</v>
      </c>
      <c r="F7" s="35"/>
      <c r="G7" s="35" t="s">
        <v>1984</v>
      </c>
      <c r="H7" s="201" t="s">
        <v>280</v>
      </c>
      <c r="I7" s="35" t="s">
        <v>5882</v>
      </c>
    </row>
    <row r="8" spans="1:9">
      <c r="A8" s="35" t="s">
        <v>1962</v>
      </c>
      <c r="B8" s="35"/>
      <c r="C8" s="35"/>
      <c r="D8" s="35" t="s">
        <v>1991</v>
      </c>
      <c r="E8" s="35" t="s">
        <v>1998</v>
      </c>
      <c r="F8" s="35"/>
      <c r="G8" s="35" t="s">
        <v>1985</v>
      </c>
      <c r="H8" s="201" t="s">
        <v>10</v>
      </c>
      <c r="I8" s="35" t="s">
        <v>5883</v>
      </c>
    </row>
    <row r="9" spans="1:9">
      <c r="A9" s="35" t="s">
        <v>1963</v>
      </c>
      <c r="B9" s="35"/>
      <c r="C9" s="35"/>
      <c r="D9" s="35" t="s">
        <v>1992</v>
      </c>
      <c r="E9" s="35" t="s">
        <v>1998</v>
      </c>
      <c r="F9" s="35"/>
      <c r="G9" s="35" t="s">
        <v>1987</v>
      </c>
      <c r="H9" s="201" t="s">
        <v>5</v>
      </c>
      <c r="I9" s="35" t="s">
        <v>15</v>
      </c>
    </row>
    <row r="10" spans="1:9">
      <c r="A10" s="35" t="s">
        <v>1964</v>
      </c>
      <c r="B10" s="35"/>
      <c r="C10" s="35"/>
      <c r="D10" s="35" t="s">
        <v>1993</v>
      </c>
      <c r="E10" s="35" t="s">
        <v>1998</v>
      </c>
      <c r="F10" s="35"/>
      <c r="G10" s="35" t="s">
        <v>1982</v>
      </c>
      <c r="H10" s="201" t="s">
        <v>11</v>
      </c>
      <c r="I10" s="35" t="s">
        <v>26</v>
      </c>
    </row>
    <row r="11" spans="1:9">
      <c r="A11" s="35" t="s">
        <v>1965</v>
      </c>
      <c r="B11" s="35"/>
      <c r="C11" s="35"/>
      <c r="D11" s="35" t="s">
        <v>1994</v>
      </c>
      <c r="E11" s="35" t="s">
        <v>1998</v>
      </c>
      <c r="F11" s="35"/>
      <c r="G11" s="35" t="s">
        <v>1986</v>
      </c>
      <c r="H11" s="201" t="s">
        <v>6</v>
      </c>
      <c r="I11" s="35" t="s">
        <v>15</v>
      </c>
    </row>
    <row r="12" spans="1:9">
      <c r="A12" s="35" t="s">
        <v>1966</v>
      </c>
      <c r="B12" s="35"/>
      <c r="C12" s="35"/>
      <c r="D12" s="35" t="s">
        <v>1995</v>
      </c>
      <c r="E12" s="35" t="s">
        <v>1998</v>
      </c>
      <c r="F12" s="35"/>
      <c r="G12" s="35"/>
      <c r="H12" s="35"/>
      <c r="I12" s="35"/>
    </row>
    <row r="13" spans="1:9">
      <c r="A13" s="35" t="s">
        <v>1967</v>
      </c>
      <c r="B13" s="35"/>
      <c r="C13" s="35"/>
      <c r="D13" s="35" t="s">
        <v>1996</v>
      </c>
      <c r="E13" s="35" t="s">
        <v>1998</v>
      </c>
      <c r="F13" s="35"/>
      <c r="G13" s="35"/>
      <c r="H13" s="35"/>
      <c r="I13" s="35"/>
    </row>
    <row r="14" spans="1:9">
      <c r="A14" s="35" t="s">
        <v>1968</v>
      </c>
      <c r="B14" s="35"/>
      <c r="C14" s="35"/>
      <c r="D14" s="35" t="s">
        <v>1997</v>
      </c>
      <c r="E14" s="35" t="s">
        <v>1998</v>
      </c>
      <c r="F14" s="35"/>
      <c r="G14" s="35"/>
      <c r="H14" s="35"/>
      <c r="I14" s="35"/>
    </row>
    <row r="15" spans="1:9">
      <c r="A15" s="35" t="s">
        <v>1969</v>
      </c>
      <c r="B15" s="35"/>
      <c r="C15" s="35"/>
      <c r="D15" s="35" t="s">
        <v>1999</v>
      </c>
      <c r="E15" s="35" t="s">
        <v>2003</v>
      </c>
      <c r="F15" s="35"/>
      <c r="G15" s="35"/>
      <c r="H15" s="35"/>
      <c r="I15" s="35"/>
    </row>
    <row r="16" spans="1:9">
      <c r="A16" s="35" t="s">
        <v>1970</v>
      </c>
      <c r="B16" s="35"/>
      <c r="C16" s="35"/>
      <c r="D16" s="35" t="s">
        <v>2000</v>
      </c>
      <c r="E16" s="35" t="s">
        <v>2003</v>
      </c>
      <c r="F16" s="35"/>
      <c r="G16" s="35"/>
      <c r="H16" s="35"/>
      <c r="I16" s="35"/>
    </row>
    <row r="17" spans="1:9">
      <c r="A17" s="35" t="s">
        <v>1971</v>
      </c>
      <c r="B17" s="35"/>
      <c r="C17" s="35"/>
      <c r="D17" s="35" t="s">
        <v>2001</v>
      </c>
      <c r="E17" s="35" t="s">
        <v>2003</v>
      </c>
      <c r="F17" s="35"/>
      <c r="G17" s="35"/>
      <c r="H17" s="35"/>
      <c r="I17" s="35"/>
    </row>
    <row r="18" spans="1:9">
      <c r="A18" s="35" t="s">
        <v>1972</v>
      </c>
      <c r="B18" s="35"/>
      <c r="C18" s="35"/>
      <c r="D18" s="35" t="s">
        <v>2002</v>
      </c>
      <c r="E18" s="35" t="s">
        <v>2003</v>
      </c>
      <c r="F18" s="35"/>
      <c r="G18" s="35"/>
      <c r="H18" s="35"/>
      <c r="I18" s="35"/>
    </row>
    <row r="19" spans="1:9">
      <c r="A19" s="35" t="s">
        <v>1973</v>
      </c>
      <c r="B19" s="35"/>
      <c r="C19" s="35"/>
      <c r="D19" s="35" t="s">
        <v>2004</v>
      </c>
      <c r="E19" s="35" t="s">
        <v>2008</v>
      </c>
      <c r="F19" s="35"/>
      <c r="G19" s="35"/>
      <c r="H19" s="35"/>
      <c r="I19" s="35"/>
    </row>
    <row r="20" spans="1:9">
      <c r="A20" s="35" t="s">
        <v>1974</v>
      </c>
      <c r="B20" s="35"/>
      <c r="C20" s="35"/>
      <c r="D20" s="35" t="s">
        <v>2005</v>
      </c>
      <c r="E20" s="35" t="s">
        <v>2008</v>
      </c>
      <c r="F20" s="35"/>
      <c r="G20" s="35"/>
      <c r="H20" s="35"/>
      <c r="I20" s="35"/>
    </row>
    <row r="21" spans="1:9">
      <c r="A21" s="35" t="s">
        <v>1975</v>
      </c>
      <c r="B21" s="35"/>
      <c r="C21" s="35"/>
      <c r="D21" s="35" t="s">
        <v>2006</v>
      </c>
      <c r="E21" s="35" t="s">
        <v>2008</v>
      </c>
      <c r="F21" s="35"/>
      <c r="G21" s="35"/>
      <c r="H21" s="35"/>
      <c r="I21" s="35"/>
    </row>
    <row r="22" spans="1:9">
      <c r="A22" s="35" t="s">
        <v>1976</v>
      </c>
      <c r="B22" s="35"/>
      <c r="C22" s="35"/>
      <c r="D22" s="35" t="s">
        <v>2007</v>
      </c>
      <c r="E22" s="35" t="s">
        <v>2008</v>
      </c>
      <c r="F22" s="35"/>
      <c r="G22" s="35"/>
      <c r="H22" s="35"/>
      <c r="I22" s="35"/>
    </row>
    <row r="23" spans="1:9">
      <c r="A23" s="35" t="s">
        <v>1081</v>
      </c>
      <c r="B23" s="35"/>
      <c r="C23" s="35"/>
      <c r="D23" s="35"/>
      <c r="E23" s="35"/>
      <c r="F23" s="35"/>
      <c r="G23" s="35"/>
      <c r="H23" s="35"/>
      <c r="I23" s="35"/>
    </row>
    <row r="24" spans="1:9">
      <c r="A24" s="35" t="s">
        <v>1977</v>
      </c>
      <c r="B24" s="35"/>
      <c r="C24" s="35"/>
      <c r="D24" s="35"/>
      <c r="E24" s="35"/>
      <c r="F24" s="35"/>
      <c r="G24" s="35"/>
      <c r="H24" s="35"/>
      <c r="I24" s="35"/>
    </row>
    <row r="25" spans="1:9">
      <c r="A25" s="35" t="s">
        <v>1978</v>
      </c>
      <c r="B25" s="35"/>
      <c r="C25" s="35"/>
      <c r="D25" s="35"/>
      <c r="E25" s="35"/>
      <c r="F25" s="35"/>
      <c r="G25" s="35"/>
      <c r="H25" s="35"/>
      <c r="I25" s="35"/>
    </row>
    <row r="26" spans="1:9">
      <c r="A26" s="35" t="s">
        <v>1979</v>
      </c>
      <c r="B26" s="35"/>
      <c r="C26" s="35"/>
      <c r="D26" s="35"/>
      <c r="E26" s="35"/>
      <c r="F26" s="35"/>
      <c r="G26" s="35"/>
      <c r="H26" s="35"/>
      <c r="I26" s="35"/>
    </row>
  </sheetData>
  <sortState xmlns:xlrd2="http://schemas.microsoft.com/office/spreadsheetml/2017/richdata2" ref="G6:G11">
    <sortCondition ref="G6:G11"/>
  </sortState>
  <pageMargins left="0.70866141732283472" right="0.51181102362204722" top="0.55118110236220474" bottom="0.74803149606299213" header="0.31496062992125984" footer="0.31496062992125984"/>
  <pageSetup paperSize="8" orientation="landscape" r:id="rId1"/>
  <headerFooter>
    <oddFooter>&amp;L&amp;F&amp;C&amp;A&amp;RPage &amp;P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376D1-0C2F-4051-AABD-B5CE6D54BF50}">
  <sheetPr codeName="Sheet38">
    <tabColor rgb="FFC00000"/>
    <pageSetUpPr fitToPage="1"/>
  </sheetPr>
  <dimension ref="A1:N250"/>
  <sheetViews>
    <sheetView workbookViewId="0">
      <selection activeCell="C505" sqref="C505"/>
    </sheetView>
  </sheetViews>
  <sheetFormatPr defaultRowHeight="12.5"/>
  <cols>
    <col min="1" max="1" width="24.54296875" customWidth="1"/>
    <col min="2" max="2" width="23.1796875" customWidth="1"/>
    <col min="3" max="3" width="24.1796875" customWidth="1"/>
    <col min="4" max="4" width="22.453125" customWidth="1"/>
    <col min="5" max="5" width="30.81640625" customWidth="1"/>
    <col min="6" max="6" width="35.453125" customWidth="1"/>
    <col min="7" max="7" width="17.26953125" customWidth="1"/>
    <col min="8" max="8" width="31.81640625" customWidth="1"/>
    <col min="9" max="9" width="16.54296875" customWidth="1"/>
    <col min="11" max="11" width="14.81640625" customWidth="1"/>
    <col min="12" max="12" width="15.26953125" customWidth="1"/>
    <col min="13" max="13" width="12.26953125" customWidth="1"/>
  </cols>
  <sheetData>
    <row r="1" spans="1:10" ht="42">
      <c r="A1" s="237" t="s">
        <v>14</v>
      </c>
      <c r="B1" s="237" t="s">
        <v>2011</v>
      </c>
      <c r="C1" s="237" t="s">
        <v>2012</v>
      </c>
      <c r="D1" s="237" t="s">
        <v>2013</v>
      </c>
      <c r="E1" s="237" t="s">
        <v>5927</v>
      </c>
      <c r="F1" s="237" t="s">
        <v>5011</v>
      </c>
      <c r="G1" s="237" t="s">
        <v>1949</v>
      </c>
      <c r="H1" s="237" t="s">
        <v>5928</v>
      </c>
      <c r="I1" s="237" t="s">
        <v>5929</v>
      </c>
      <c r="J1" s="372" t="s">
        <v>1988</v>
      </c>
    </row>
    <row r="2" spans="1:10">
      <c r="A2" s="238" t="s">
        <v>2014</v>
      </c>
      <c r="B2" s="238" t="s">
        <v>3</v>
      </c>
      <c r="C2" s="238" t="s">
        <v>6646</v>
      </c>
      <c r="D2" s="238" t="s">
        <v>441</v>
      </c>
      <c r="E2" s="238" t="s">
        <v>6646</v>
      </c>
      <c r="F2" s="238" t="s">
        <v>765</v>
      </c>
      <c r="G2" s="238" t="s">
        <v>3</v>
      </c>
      <c r="H2" s="238" t="s">
        <v>1934</v>
      </c>
      <c r="I2" s="238" t="s">
        <v>1935</v>
      </c>
      <c r="J2" t="s">
        <v>10</v>
      </c>
    </row>
    <row r="3" spans="1:10">
      <c r="A3" s="238" t="s">
        <v>2014</v>
      </c>
      <c r="B3" s="238" t="s">
        <v>444</v>
      </c>
      <c r="C3" s="238" t="s">
        <v>7080</v>
      </c>
      <c r="D3" s="238" t="s">
        <v>443</v>
      </c>
      <c r="E3" s="238" t="s">
        <v>7080</v>
      </c>
      <c r="F3" s="238" t="s">
        <v>765</v>
      </c>
      <c r="G3" s="238" t="s">
        <v>444</v>
      </c>
      <c r="H3" s="238"/>
      <c r="I3" s="238" t="s">
        <v>1935</v>
      </c>
      <c r="J3" t="s">
        <v>10</v>
      </c>
    </row>
    <row r="4" spans="1:10">
      <c r="A4" s="238" t="s">
        <v>2014</v>
      </c>
      <c r="B4" s="238" t="s">
        <v>357</v>
      </c>
      <c r="C4" s="238" t="s">
        <v>5942</v>
      </c>
      <c r="D4" s="238" t="s">
        <v>445</v>
      </c>
      <c r="E4" s="238" t="s">
        <v>5942</v>
      </c>
      <c r="F4" s="238" t="s">
        <v>765</v>
      </c>
      <c r="G4" s="238" t="s">
        <v>357</v>
      </c>
      <c r="H4" s="238" t="s">
        <v>1936</v>
      </c>
      <c r="I4" s="238" t="s">
        <v>1935</v>
      </c>
      <c r="J4" t="s">
        <v>10</v>
      </c>
    </row>
    <row r="5" spans="1:10">
      <c r="A5" s="238" t="s">
        <v>2014</v>
      </c>
      <c r="B5" s="238" t="s">
        <v>447</v>
      </c>
      <c r="C5" s="238" t="s">
        <v>7081</v>
      </c>
      <c r="D5" s="238" t="s">
        <v>446</v>
      </c>
      <c r="E5" s="238" t="s">
        <v>7081</v>
      </c>
      <c r="F5" s="238" t="s">
        <v>765</v>
      </c>
      <c r="G5" s="238" t="s">
        <v>447</v>
      </c>
      <c r="H5" s="238"/>
      <c r="I5" s="238" t="s">
        <v>1935</v>
      </c>
      <c r="J5" t="s">
        <v>10</v>
      </c>
    </row>
    <row r="6" spans="1:10">
      <c r="A6" s="238" t="s">
        <v>2014</v>
      </c>
      <c r="B6" s="238" t="s">
        <v>341</v>
      </c>
      <c r="C6" s="238" t="s">
        <v>6880</v>
      </c>
      <c r="D6" s="238" t="s">
        <v>448</v>
      </c>
      <c r="E6" s="238" t="s">
        <v>6880</v>
      </c>
      <c r="F6" s="238" t="s">
        <v>764</v>
      </c>
      <c r="G6" s="238" t="s">
        <v>341</v>
      </c>
      <c r="H6" s="238" t="s">
        <v>764</v>
      </c>
      <c r="I6" s="238" t="s">
        <v>1935</v>
      </c>
      <c r="J6" t="s">
        <v>10</v>
      </c>
    </row>
    <row r="7" spans="1:10">
      <c r="A7" s="238" t="s">
        <v>2014</v>
      </c>
      <c r="B7" s="238" t="s">
        <v>404</v>
      </c>
      <c r="C7" s="238" t="s">
        <v>6882</v>
      </c>
      <c r="D7" s="238" t="s">
        <v>450</v>
      </c>
      <c r="E7" s="238" t="s">
        <v>6882</v>
      </c>
      <c r="F7" s="238" t="s">
        <v>764</v>
      </c>
      <c r="G7" s="238" t="s">
        <v>404</v>
      </c>
      <c r="H7" s="238" t="s">
        <v>764</v>
      </c>
      <c r="I7" s="238" t="s">
        <v>1935</v>
      </c>
      <c r="J7" t="s">
        <v>10</v>
      </c>
    </row>
    <row r="8" spans="1:10">
      <c r="A8" s="238" t="s">
        <v>2014</v>
      </c>
      <c r="B8" s="238" t="s">
        <v>1089</v>
      </c>
      <c r="C8" s="238" t="s">
        <v>5944</v>
      </c>
      <c r="D8" s="238" t="s">
        <v>452</v>
      </c>
      <c r="E8" s="238" t="s">
        <v>5944</v>
      </c>
      <c r="F8" s="238" t="s">
        <v>765</v>
      </c>
      <c r="G8" s="238" t="s">
        <v>1089</v>
      </c>
      <c r="H8" s="238" t="s">
        <v>1936</v>
      </c>
      <c r="I8" s="238" t="s">
        <v>1935</v>
      </c>
      <c r="J8" t="s">
        <v>10</v>
      </c>
    </row>
    <row r="9" spans="1:10">
      <c r="A9" s="238" t="s">
        <v>2014</v>
      </c>
      <c r="B9" s="238" t="s">
        <v>1090</v>
      </c>
      <c r="C9" s="238" t="s">
        <v>5946</v>
      </c>
      <c r="D9" s="238" t="s">
        <v>454</v>
      </c>
      <c r="E9" s="238" t="s">
        <v>5946</v>
      </c>
      <c r="F9" s="238" t="s">
        <v>765</v>
      </c>
      <c r="G9" s="238" t="s">
        <v>1090</v>
      </c>
      <c r="H9" s="238" t="s">
        <v>1936</v>
      </c>
      <c r="I9" s="238" t="s">
        <v>1935</v>
      </c>
      <c r="J9" t="s">
        <v>10</v>
      </c>
    </row>
    <row r="10" spans="1:10">
      <c r="A10" s="238" t="s">
        <v>2014</v>
      </c>
      <c r="B10" s="238" t="s">
        <v>1091</v>
      </c>
      <c r="C10" s="238" t="s">
        <v>5943</v>
      </c>
      <c r="D10" s="238" t="s">
        <v>456</v>
      </c>
      <c r="E10" s="238" t="s">
        <v>5943</v>
      </c>
      <c r="F10" s="238" t="s">
        <v>765</v>
      </c>
      <c r="G10" s="238" t="s">
        <v>1091</v>
      </c>
      <c r="H10" s="238" t="s">
        <v>1936</v>
      </c>
      <c r="I10" s="238" t="s">
        <v>1935</v>
      </c>
      <c r="J10" t="s">
        <v>10</v>
      </c>
    </row>
    <row r="11" spans="1:10">
      <c r="A11" s="238" t="s">
        <v>2014</v>
      </c>
      <c r="B11" s="238" t="s">
        <v>407</v>
      </c>
      <c r="C11" s="238" t="s">
        <v>6883</v>
      </c>
      <c r="D11" s="238" t="s">
        <v>458</v>
      </c>
      <c r="E11" s="238" t="s">
        <v>6883</v>
      </c>
      <c r="F11" s="238" t="s">
        <v>764</v>
      </c>
      <c r="G11" s="238" t="s">
        <v>407</v>
      </c>
      <c r="H11" s="238" t="s">
        <v>764</v>
      </c>
      <c r="I11" s="238" t="s">
        <v>1935</v>
      </c>
      <c r="J11" t="s">
        <v>10</v>
      </c>
    </row>
    <row r="12" spans="1:10">
      <c r="A12" s="238" t="s">
        <v>2014</v>
      </c>
      <c r="B12" s="238" t="s">
        <v>408</v>
      </c>
      <c r="C12" s="238" t="s">
        <v>6884</v>
      </c>
      <c r="D12" s="238" t="s">
        <v>460</v>
      </c>
      <c r="E12" s="238" t="s">
        <v>6884</v>
      </c>
      <c r="F12" s="238" t="s">
        <v>764</v>
      </c>
      <c r="G12" s="238" t="s">
        <v>408</v>
      </c>
      <c r="H12" s="238" t="s">
        <v>764</v>
      </c>
      <c r="I12" s="238" t="s">
        <v>1935</v>
      </c>
      <c r="J12" t="s">
        <v>10</v>
      </c>
    </row>
    <row r="13" spans="1:10">
      <c r="A13" s="238" t="s">
        <v>2014</v>
      </c>
      <c r="B13" s="238" t="s">
        <v>409</v>
      </c>
      <c r="C13" s="238" t="s">
        <v>6885</v>
      </c>
      <c r="D13" s="238" t="s">
        <v>462</v>
      </c>
      <c r="E13" s="238" t="s">
        <v>6885</v>
      </c>
      <c r="F13" s="238" t="s">
        <v>764</v>
      </c>
      <c r="G13" s="238" t="s">
        <v>409</v>
      </c>
      <c r="H13" s="238" t="s">
        <v>764</v>
      </c>
      <c r="I13" s="238" t="s">
        <v>1935</v>
      </c>
      <c r="J13" t="s">
        <v>10</v>
      </c>
    </row>
    <row r="14" spans="1:10">
      <c r="A14" s="238" t="s">
        <v>2014</v>
      </c>
      <c r="B14" s="238" t="s">
        <v>410</v>
      </c>
      <c r="C14" s="238" t="s">
        <v>6886</v>
      </c>
      <c r="D14" s="238" t="s">
        <v>464</v>
      </c>
      <c r="E14" s="238" t="s">
        <v>6886</v>
      </c>
      <c r="F14" s="238" t="s">
        <v>764</v>
      </c>
      <c r="G14" s="238" t="s">
        <v>410</v>
      </c>
      <c r="H14" s="238" t="s">
        <v>764</v>
      </c>
      <c r="I14" s="238" t="s">
        <v>1935</v>
      </c>
      <c r="J14" t="s">
        <v>10</v>
      </c>
    </row>
    <row r="15" spans="1:10">
      <c r="A15" s="238" t="s">
        <v>2014</v>
      </c>
      <c r="B15" s="238" t="s">
        <v>411</v>
      </c>
      <c r="C15" s="238" t="s">
        <v>6887</v>
      </c>
      <c r="D15" s="238" t="s">
        <v>466</v>
      </c>
      <c r="E15" s="238" t="s">
        <v>6887</v>
      </c>
      <c r="F15" s="238" t="s">
        <v>764</v>
      </c>
      <c r="G15" s="238" t="s">
        <v>411</v>
      </c>
      <c r="H15" s="238" t="s">
        <v>764</v>
      </c>
      <c r="I15" s="238" t="s">
        <v>1935</v>
      </c>
      <c r="J15" t="s">
        <v>10</v>
      </c>
    </row>
    <row r="16" spans="1:10">
      <c r="A16" s="238" t="s">
        <v>2014</v>
      </c>
      <c r="B16" s="238" t="s">
        <v>353</v>
      </c>
      <c r="C16" s="238" t="s">
        <v>6879</v>
      </c>
      <c r="D16" s="238" t="s">
        <v>468</v>
      </c>
      <c r="E16" s="238" t="s">
        <v>6879</v>
      </c>
      <c r="F16" s="238" t="s">
        <v>764</v>
      </c>
      <c r="G16" s="238" t="s">
        <v>353</v>
      </c>
      <c r="H16" s="238" t="s">
        <v>764</v>
      </c>
      <c r="I16" s="238" t="s">
        <v>1935</v>
      </c>
      <c r="J16" t="s">
        <v>10</v>
      </c>
    </row>
    <row r="17" spans="1:10">
      <c r="A17" s="238" t="s">
        <v>2014</v>
      </c>
      <c r="B17" s="238" t="s">
        <v>354</v>
      </c>
      <c r="C17" s="238" t="s">
        <v>6742</v>
      </c>
      <c r="D17" s="238" t="s">
        <v>470</v>
      </c>
      <c r="E17" s="238" t="s">
        <v>6742</v>
      </c>
      <c r="F17" s="238" t="s">
        <v>764</v>
      </c>
      <c r="G17" s="238" t="s">
        <v>354</v>
      </c>
      <c r="H17" s="238" t="s">
        <v>764</v>
      </c>
      <c r="I17" s="238" t="s">
        <v>1935</v>
      </c>
      <c r="J17" t="s">
        <v>10</v>
      </c>
    </row>
    <row r="18" spans="1:10">
      <c r="A18" s="238" t="s">
        <v>2014</v>
      </c>
      <c r="B18" s="238" t="s">
        <v>42</v>
      </c>
      <c r="C18" s="238" t="s">
        <v>6888</v>
      </c>
      <c r="D18" s="238" t="s">
        <v>472</v>
      </c>
      <c r="E18" s="238" t="s">
        <v>6888</v>
      </c>
      <c r="F18" s="238" t="s">
        <v>765</v>
      </c>
      <c r="G18" s="238" t="s">
        <v>42</v>
      </c>
      <c r="H18" s="238" t="s">
        <v>764</v>
      </c>
      <c r="I18" s="238" t="s">
        <v>1935</v>
      </c>
      <c r="J18" t="s">
        <v>10</v>
      </c>
    </row>
    <row r="19" spans="1:10">
      <c r="A19" s="238" t="s">
        <v>2014</v>
      </c>
      <c r="B19" s="238" t="s">
        <v>43</v>
      </c>
      <c r="C19" s="238" t="s">
        <v>6663</v>
      </c>
      <c r="D19" s="238" t="s">
        <v>474</v>
      </c>
      <c r="E19" s="238" t="s">
        <v>6663</v>
      </c>
      <c r="F19" s="238" t="s">
        <v>765</v>
      </c>
      <c r="G19" s="238" t="s">
        <v>43</v>
      </c>
      <c r="H19" s="238" t="s">
        <v>764</v>
      </c>
      <c r="I19" s="238" t="s">
        <v>1935</v>
      </c>
      <c r="J19" t="s">
        <v>10</v>
      </c>
    </row>
    <row r="20" spans="1:10">
      <c r="A20" s="238" t="s">
        <v>2014</v>
      </c>
      <c r="B20" s="238" t="s">
        <v>412</v>
      </c>
      <c r="C20" s="238" t="s">
        <v>6796</v>
      </c>
      <c r="D20" s="238" t="s">
        <v>476</v>
      </c>
      <c r="E20" s="238" t="s">
        <v>6796</v>
      </c>
      <c r="F20" s="238" t="s">
        <v>765</v>
      </c>
      <c r="G20" s="238" t="s">
        <v>412</v>
      </c>
      <c r="H20" s="238" t="s">
        <v>764</v>
      </c>
      <c r="I20" s="238" t="s">
        <v>1935</v>
      </c>
      <c r="J20" t="s">
        <v>10</v>
      </c>
    </row>
    <row r="21" spans="1:10">
      <c r="A21" s="238" t="s">
        <v>2014</v>
      </c>
      <c r="B21" s="238" t="s">
        <v>413</v>
      </c>
      <c r="C21" s="238" t="s">
        <v>6889</v>
      </c>
      <c r="D21" s="238" t="s">
        <v>478</v>
      </c>
      <c r="E21" s="238" t="s">
        <v>6889</v>
      </c>
      <c r="F21" s="238" t="s">
        <v>765</v>
      </c>
      <c r="G21" s="238" t="s">
        <v>413</v>
      </c>
      <c r="H21" s="238" t="s">
        <v>764</v>
      </c>
      <c r="I21" s="238" t="s">
        <v>1935</v>
      </c>
      <c r="J21" t="s">
        <v>10</v>
      </c>
    </row>
    <row r="22" spans="1:10">
      <c r="A22" s="238" t="s">
        <v>2014</v>
      </c>
      <c r="B22" s="238" t="s">
        <v>414</v>
      </c>
      <c r="C22" s="238" t="s">
        <v>5947</v>
      </c>
      <c r="D22" s="238" t="s">
        <v>480</v>
      </c>
      <c r="E22" s="238" t="s">
        <v>5947</v>
      </c>
      <c r="F22" s="238" t="s">
        <v>765</v>
      </c>
      <c r="G22" s="238" t="s">
        <v>414</v>
      </c>
      <c r="H22" s="238" t="s">
        <v>764</v>
      </c>
      <c r="I22" s="238" t="s">
        <v>1935</v>
      </c>
      <c r="J22" t="s">
        <v>10</v>
      </c>
    </row>
    <row r="23" spans="1:10">
      <c r="A23" s="238" t="s">
        <v>2014</v>
      </c>
      <c r="B23" s="238" t="s">
        <v>415</v>
      </c>
      <c r="C23" s="238" t="s">
        <v>6881</v>
      </c>
      <c r="D23" s="238" t="s">
        <v>482</v>
      </c>
      <c r="E23" s="238" t="s">
        <v>6881</v>
      </c>
      <c r="F23" s="238" t="s">
        <v>765</v>
      </c>
      <c r="G23" s="238" t="s">
        <v>415</v>
      </c>
      <c r="H23" s="238" t="s">
        <v>764</v>
      </c>
      <c r="I23" s="238" t="s">
        <v>1935</v>
      </c>
      <c r="J23" t="s">
        <v>10</v>
      </c>
    </row>
    <row r="24" spans="1:10">
      <c r="A24" s="238" t="s">
        <v>2014</v>
      </c>
      <c r="B24" s="238" t="s">
        <v>416</v>
      </c>
      <c r="C24" s="238" t="s">
        <v>6705</v>
      </c>
      <c r="D24" s="238" t="s">
        <v>484</v>
      </c>
      <c r="E24" s="238" t="s">
        <v>6705</v>
      </c>
      <c r="F24" s="238" t="s">
        <v>765</v>
      </c>
      <c r="G24" s="238" t="s">
        <v>416</v>
      </c>
      <c r="H24" s="238" t="s">
        <v>764</v>
      </c>
      <c r="I24" s="238" t="s">
        <v>1935</v>
      </c>
      <c r="J24" t="s">
        <v>10</v>
      </c>
    </row>
    <row r="25" spans="1:10">
      <c r="A25" s="238" t="s">
        <v>2014</v>
      </c>
      <c r="B25" s="238" t="s">
        <v>417</v>
      </c>
      <c r="C25" s="238" t="s">
        <v>6890</v>
      </c>
      <c r="D25" s="238" t="s">
        <v>486</v>
      </c>
      <c r="E25" s="238" t="s">
        <v>6890</v>
      </c>
      <c r="F25" s="238" t="s">
        <v>765</v>
      </c>
      <c r="G25" s="238" t="s">
        <v>417</v>
      </c>
      <c r="H25" s="238" t="s">
        <v>764</v>
      </c>
      <c r="I25" s="238" t="s">
        <v>1935</v>
      </c>
      <c r="J25" t="s">
        <v>10</v>
      </c>
    </row>
    <row r="26" spans="1:10">
      <c r="A26" s="238" t="s">
        <v>2014</v>
      </c>
      <c r="B26" s="238" t="s">
        <v>418</v>
      </c>
      <c r="C26" s="238" t="s">
        <v>6891</v>
      </c>
      <c r="D26" s="238" t="s">
        <v>488</v>
      </c>
      <c r="E26" s="238" t="s">
        <v>6891</v>
      </c>
      <c r="F26" s="238" t="s">
        <v>765</v>
      </c>
      <c r="G26" s="238" t="s">
        <v>418</v>
      </c>
      <c r="H26" s="238" t="s">
        <v>764</v>
      </c>
      <c r="I26" s="238" t="s">
        <v>1935</v>
      </c>
      <c r="J26" t="s">
        <v>10</v>
      </c>
    </row>
    <row r="27" spans="1:10">
      <c r="A27" s="238" t="s">
        <v>2014</v>
      </c>
      <c r="B27" s="238" t="s">
        <v>355</v>
      </c>
      <c r="C27" s="238" t="s">
        <v>6892</v>
      </c>
      <c r="D27" s="238" t="s">
        <v>490</v>
      </c>
      <c r="E27" s="238" t="s">
        <v>6892</v>
      </c>
      <c r="F27" s="238" t="s">
        <v>764</v>
      </c>
      <c r="G27" s="238" t="s">
        <v>355</v>
      </c>
      <c r="H27" s="238" t="s">
        <v>764</v>
      </c>
      <c r="I27" s="238" t="s">
        <v>1935</v>
      </c>
      <c r="J27" t="s">
        <v>10</v>
      </c>
    </row>
    <row r="28" spans="1:10">
      <c r="A28" s="238" t="s">
        <v>2014</v>
      </c>
      <c r="B28" s="238" t="s">
        <v>741</v>
      </c>
      <c r="C28" s="238" t="s">
        <v>6905</v>
      </c>
      <c r="D28" s="238" t="s">
        <v>492</v>
      </c>
      <c r="E28" s="238" t="s">
        <v>6905</v>
      </c>
      <c r="F28" s="238" t="s">
        <v>764</v>
      </c>
      <c r="G28" s="238" t="s">
        <v>741</v>
      </c>
      <c r="H28" s="238" t="s">
        <v>764</v>
      </c>
      <c r="I28" s="238" t="s">
        <v>1935</v>
      </c>
      <c r="J28" t="s">
        <v>10</v>
      </c>
    </row>
    <row r="29" spans="1:10">
      <c r="A29" s="238" t="s">
        <v>2014</v>
      </c>
      <c r="B29" s="238" t="s">
        <v>495</v>
      </c>
      <c r="C29" s="238" t="s">
        <v>7082</v>
      </c>
      <c r="D29" s="238" t="s">
        <v>494</v>
      </c>
      <c r="E29" s="238" t="s">
        <v>7082</v>
      </c>
      <c r="F29" s="238" t="s">
        <v>764</v>
      </c>
      <c r="G29" s="238" t="s">
        <v>495</v>
      </c>
      <c r="H29" s="238"/>
      <c r="I29" s="238" t="s">
        <v>1935</v>
      </c>
      <c r="J29" t="s">
        <v>10</v>
      </c>
    </row>
    <row r="30" spans="1:10">
      <c r="A30" s="238" t="s">
        <v>2014</v>
      </c>
      <c r="B30" s="238" t="s">
        <v>497</v>
      </c>
      <c r="C30" s="238" t="s">
        <v>7083</v>
      </c>
      <c r="D30" s="238" t="s">
        <v>496</v>
      </c>
      <c r="E30" s="238" t="s">
        <v>7083</v>
      </c>
      <c r="F30" s="238" t="s">
        <v>764</v>
      </c>
      <c r="G30" s="238" t="s">
        <v>497</v>
      </c>
      <c r="H30" s="238"/>
      <c r="I30" s="238" t="s">
        <v>1935</v>
      </c>
      <c r="J30" t="s">
        <v>10</v>
      </c>
    </row>
    <row r="31" spans="1:10">
      <c r="A31" s="238" t="s">
        <v>2014</v>
      </c>
      <c r="B31" s="238" t="s">
        <v>499</v>
      </c>
      <c r="C31" s="238" t="s">
        <v>7084</v>
      </c>
      <c r="D31" s="238" t="s">
        <v>498</v>
      </c>
      <c r="E31" s="238" t="s">
        <v>7084</v>
      </c>
      <c r="F31" s="238" t="s">
        <v>764</v>
      </c>
      <c r="G31" s="238" t="s">
        <v>499</v>
      </c>
      <c r="H31" s="238"/>
      <c r="I31" s="238" t="s">
        <v>1935</v>
      </c>
      <c r="J31" t="s">
        <v>10</v>
      </c>
    </row>
    <row r="32" spans="1:10">
      <c r="A32" s="238" t="s">
        <v>2014</v>
      </c>
      <c r="B32" s="238" t="s">
        <v>501</v>
      </c>
      <c r="C32" s="238" t="s">
        <v>7085</v>
      </c>
      <c r="D32" s="238" t="s">
        <v>500</v>
      </c>
      <c r="E32" s="238" t="s">
        <v>7085</v>
      </c>
      <c r="F32" s="238" t="s">
        <v>764</v>
      </c>
      <c r="G32" s="238" t="s">
        <v>501</v>
      </c>
      <c r="H32" s="238"/>
      <c r="I32" s="238" t="s">
        <v>1935</v>
      </c>
      <c r="J32" t="s">
        <v>10</v>
      </c>
    </row>
    <row r="33" spans="1:10">
      <c r="A33" s="238" t="s">
        <v>2014</v>
      </c>
      <c r="B33" s="238" t="s">
        <v>503</v>
      </c>
      <c r="C33" s="238" t="s">
        <v>7086</v>
      </c>
      <c r="D33" s="238" t="s">
        <v>502</v>
      </c>
      <c r="E33" s="238" t="s">
        <v>7086</v>
      </c>
      <c r="F33" s="238" t="s">
        <v>764</v>
      </c>
      <c r="G33" s="238" t="s">
        <v>503</v>
      </c>
      <c r="H33" s="238"/>
      <c r="I33" s="238" t="s">
        <v>1935</v>
      </c>
      <c r="J33" t="s">
        <v>10</v>
      </c>
    </row>
    <row r="34" spans="1:10">
      <c r="A34" s="238" t="s">
        <v>2014</v>
      </c>
      <c r="B34" s="238" t="s">
        <v>505</v>
      </c>
      <c r="C34" s="238" t="s">
        <v>7087</v>
      </c>
      <c r="D34" s="238" t="s">
        <v>504</v>
      </c>
      <c r="E34" s="238" t="s">
        <v>7087</v>
      </c>
      <c r="F34" s="238" t="s">
        <v>764</v>
      </c>
      <c r="G34" s="238" t="s">
        <v>505</v>
      </c>
      <c r="H34" s="238"/>
      <c r="I34" s="238" t="s">
        <v>1935</v>
      </c>
      <c r="J34" t="s">
        <v>10</v>
      </c>
    </row>
    <row r="35" spans="1:10">
      <c r="A35" s="238" t="s">
        <v>2014</v>
      </c>
      <c r="B35" s="238" t="s">
        <v>507</v>
      </c>
      <c r="C35" s="238" t="s">
        <v>7088</v>
      </c>
      <c r="D35" s="238" t="s">
        <v>506</v>
      </c>
      <c r="E35" s="238" t="s">
        <v>7088</v>
      </c>
      <c r="F35" s="238" t="s">
        <v>764</v>
      </c>
      <c r="G35" s="238" t="s">
        <v>507</v>
      </c>
      <c r="H35" s="238"/>
      <c r="I35" s="238" t="s">
        <v>1935</v>
      </c>
      <c r="J35" t="s">
        <v>10</v>
      </c>
    </row>
    <row r="36" spans="1:10">
      <c r="A36" s="238" t="s">
        <v>2014</v>
      </c>
      <c r="B36" s="238" t="s">
        <v>509</v>
      </c>
      <c r="C36" s="238" t="s">
        <v>7089</v>
      </c>
      <c r="D36" s="238" t="s">
        <v>508</v>
      </c>
      <c r="E36" s="238" t="s">
        <v>7089</v>
      </c>
      <c r="F36" s="238" t="s">
        <v>764</v>
      </c>
      <c r="G36" s="238" t="s">
        <v>509</v>
      </c>
      <c r="H36" s="238"/>
      <c r="I36" s="238" t="s">
        <v>1935</v>
      </c>
      <c r="J36" t="s">
        <v>10</v>
      </c>
    </row>
    <row r="37" spans="1:10">
      <c r="A37" s="238" t="s">
        <v>2014</v>
      </c>
      <c r="B37" s="238" t="s">
        <v>511</v>
      </c>
      <c r="C37" s="238" t="s">
        <v>7090</v>
      </c>
      <c r="D37" s="238" t="s">
        <v>510</v>
      </c>
      <c r="E37" s="238" t="s">
        <v>7090</v>
      </c>
      <c r="F37" s="238" t="s">
        <v>764</v>
      </c>
      <c r="G37" s="238" t="s">
        <v>511</v>
      </c>
      <c r="H37" s="238"/>
      <c r="I37" s="238" t="s">
        <v>1935</v>
      </c>
      <c r="J37" t="s">
        <v>10</v>
      </c>
    </row>
    <row r="38" spans="1:10">
      <c r="A38" s="238" t="s">
        <v>2014</v>
      </c>
      <c r="B38" s="238" t="s">
        <v>513</v>
      </c>
      <c r="C38" s="238" t="s">
        <v>7091</v>
      </c>
      <c r="D38" s="238" t="s">
        <v>512</v>
      </c>
      <c r="E38" s="238" t="s">
        <v>7091</v>
      </c>
      <c r="F38" s="238" t="s">
        <v>764</v>
      </c>
      <c r="G38" s="238" t="s">
        <v>513</v>
      </c>
      <c r="H38" s="238"/>
      <c r="I38" s="238" t="s">
        <v>1935</v>
      </c>
      <c r="J38" t="s">
        <v>10</v>
      </c>
    </row>
    <row r="39" spans="1:10">
      <c r="A39" s="238" t="s">
        <v>2014</v>
      </c>
      <c r="B39" s="238" t="s">
        <v>515</v>
      </c>
      <c r="C39" s="238" t="s">
        <v>7092</v>
      </c>
      <c r="D39" s="238" t="s">
        <v>514</v>
      </c>
      <c r="E39" s="238" t="s">
        <v>7092</v>
      </c>
      <c r="F39" s="238" t="s">
        <v>764</v>
      </c>
      <c r="G39" s="238" t="s">
        <v>515</v>
      </c>
      <c r="H39" s="238"/>
      <c r="I39" s="238" t="s">
        <v>1935</v>
      </c>
      <c r="J39" t="s">
        <v>10</v>
      </c>
    </row>
    <row r="40" spans="1:10">
      <c r="A40" s="238" t="s">
        <v>2014</v>
      </c>
      <c r="B40" s="238" t="s">
        <v>517</v>
      </c>
      <c r="C40" s="238" t="s">
        <v>7093</v>
      </c>
      <c r="D40" s="238" t="s">
        <v>516</v>
      </c>
      <c r="E40" s="238" t="s">
        <v>7093</v>
      </c>
      <c r="F40" s="238" t="s">
        <v>764</v>
      </c>
      <c r="G40" s="238" t="s">
        <v>517</v>
      </c>
      <c r="H40" s="238"/>
      <c r="I40" s="238" t="s">
        <v>1935</v>
      </c>
      <c r="J40" t="s">
        <v>10</v>
      </c>
    </row>
    <row r="41" spans="1:10">
      <c r="A41" s="238" t="s">
        <v>2014</v>
      </c>
      <c r="B41" s="238" t="s">
        <v>519</v>
      </c>
      <c r="C41" s="238" t="s">
        <v>7094</v>
      </c>
      <c r="D41" s="238" t="s">
        <v>518</v>
      </c>
      <c r="E41" s="238" t="s">
        <v>7094</v>
      </c>
      <c r="F41" s="238" t="s">
        <v>764</v>
      </c>
      <c r="G41" s="238" t="s">
        <v>519</v>
      </c>
      <c r="H41" s="238"/>
      <c r="I41" s="238" t="s">
        <v>1935</v>
      </c>
      <c r="J41" t="s">
        <v>10</v>
      </c>
    </row>
    <row r="42" spans="1:10">
      <c r="A42" s="238" t="s">
        <v>2014</v>
      </c>
      <c r="B42" s="238" t="s">
        <v>521</v>
      </c>
      <c r="C42" s="238" t="s">
        <v>7095</v>
      </c>
      <c r="D42" s="238" t="s">
        <v>520</v>
      </c>
      <c r="E42" s="238" t="s">
        <v>7095</v>
      </c>
      <c r="F42" s="238" t="s">
        <v>764</v>
      </c>
      <c r="G42" s="238" t="s">
        <v>521</v>
      </c>
      <c r="H42" s="238"/>
      <c r="I42" s="238" t="s">
        <v>1935</v>
      </c>
      <c r="J42" t="s">
        <v>10</v>
      </c>
    </row>
    <row r="43" spans="1:10">
      <c r="A43" s="238" t="s">
        <v>2014</v>
      </c>
      <c r="B43" s="238" t="s">
        <v>523</v>
      </c>
      <c r="C43" s="238" t="s">
        <v>7096</v>
      </c>
      <c r="D43" s="238" t="s">
        <v>522</v>
      </c>
      <c r="E43" s="238" t="s">
        <v>7096</v>
      </c>
      <c r="F43" s="238" t="s">
        <v>764</v>
      </c>
      <c r="G43" s="238" t="s">
        <v>523</v>
      </c>
      <c r="H43" s="238"/>
      <c r="I43" s="238" t="s">
        <v>1935</v>
      </c>
      <c r="J43" t="s">
        <v>10</v>
      </c>
    </row>
    <row r="44" spans="1:10">
      <c r="A44" s="238" t="s">
        <v>2014</v>
      </c>
      <c r="B44" s="238" t="s">
        <v>525</v>
      </c>
      <c r="C44" s="238" t="s">
        <v>7097</v>
      </c>
      <c r="D44" s="238" t="s">
        <v>524</v>
      </c>
      <c r="E44" s="238" t="s">
        <v>7097</v>
      </c>
      <c r="F44" s="238" t="s">
        <v>764</v>
      </c>
      <c r="G44" s="238" t="s">
        <v>525</v>
      </c>
      <c r="H44" s="238"/>
      <c r="I44" s="238" t="s">
        <v>1935</v>
      </c>
      <c r="J44" t="s">
        <v>10</v>
      </c>
    </row>
    <row r="45" spans="1:10">
      <c r="A45" s="238" t="s">
        <v>2015</v>
      </c>
      <c r="B45" s="238" t="s">
        <v>3</v>
      </c>
      <c r="C45" s="238" t="s">
        <v>6584</v>
      </c>
      <c r="D45" s="238" t="s">
        <v>640</v>
      </c>
      <c r="E45" s="238" t="s">
        <v>6584</v>
      </c>
      <c r="F45" s="238" t="s">
        <v>765</v>
      </c>
      <c r="G45" s="238" t="s">
        <v>3</v>
      </c>
      <c r="H45" s="238" t="s">
        <v>1934</v>
      </c>
      <c r="I45" s="238" t="s">
        <v>1935</v>
      </c>
      <c r="J45" t="s">
        <v>1940</v>
      </c>
    </row>
    <row r="46" spans="1:10">
      <c r="A46" s="238" t="s">
        <v>2015</v>
      </c>
      <c r="B46" s="238" t="s">
        <v>444</v>
      </c>
      <c r="C46" s="238" t="s">
        <v>7098</v>
      </c>
      <c r="D46" s="238" t="s">
        <v>641</v>
      </c>
      <c r="E46" s="238" t="s">
        <v>7098</v>
      </c>
      <c r="F46" s="238" t="s">
        <v>765</v>
      </c>
      <c r="G46" s="238" t="s">
        <v>444</v>
      </c>
      <c r="H46" s="238"/>
      <c r="I46" s="238" t="s">
        <v>1935</v>
      </c>
      <c r="J46" t="s">
        <v>1940</v>
      </c>
    </row>
    <row r="47" spans="1:10">
      <c r="A47" s="238" t="s">
        <v>2015</v>
      </c>
      <c r="B47" s="238" t="s">
        <v>683</v>
      </c>
      <c r="C47" s="238" t="s">
        <v>7099</v>
      </c>
      <c r="D47" s="238" t="s">
        <v>642</v>
      </c>
      <c r="E47" s="238" t="s">
        <v>7099</v>
      </c>
      <c r="F47" s="238" t="s">
        <v>765</v>
      </c>
      <c r="G47" s="238" t="s">
        <v>683</v>
      </c>
      <c r="H47" s="238"/>
      <c r="I47" s="238" t="s">
        <v>1935</v>
      </c>
      <c r="J47" t="s">
        <v>1940</v>
      </c>
    </row>
    <row r="48" spans="1:10">
      <c r="A48" s="238" t="s">
        <v>2015</v>
      </c>
      <c r="B48" s="238" t="s">
        <v>447</v>
      </c>
      <c r="C48" s="238" t="s">
        <v>7100</v>
      </c>
      <c r="D48" s="238" t="s">
        <v>643</v>
      </c>
      <c r="E48" s="238" t="s">
        <v>7100</v>
      </c>
      <c r="F48" s="238" t="s">
        <v>765</v>
      </c>
      <c r="G48" s="238" t="s">
        <v>447</v>
      </c>
      <c r="H48" s="238"/>
      <c r="I48" s="238" t="s">
        <v>1935</v>
      </c>
      <c r="J48" t="s">
        <v>1940</v>
      </c>
    </row>
    <row r="49" spans="1:10">
      <c r="A49" s="238" t="s">
        <v>2015</v>
      </c>
      <c r="B49" s="238" t="s">
        <v>341</v>
      </c>
      <c r="C49" s="238" t="s">
        <v>7101</v>
      </c>
      <c r="D49" s="238" t="s">
        <v>644</v>
      </c>
      <c r="E49" s="238" t="s">
        <v>7101</v>
      </c>
      <c r="F49" s="238" t="s">
        <v>764</v>
      </c>
      <c r="G49" s="238" t="s">
        <v>341</v>
      </c>
      <c r="H49" s="238" t="s">
        <v>764</v>
      </c>
      <c r="I49" s="238" t="s">
        <v>1935</v>
      </c>
      <c r="J49" t="s">
        <v>1940</v>
      </c>
    </row>
    <row r="50" spans="1:10">
      <c r="A50" s="238" t="s">
        <v>2015</v>
      </c>
      <c r="B50" s="238" t="s">
        <v>404</v>
      </c>
      <c r="C50" s="238" t="s">
        <v>7102</v>
      </c>
      <c r="D50" s="238" t="s">
        <v>645</v>
      </c>
      <c r="E50" s="238" t="s">
        <v>7102</v>
      </c>
      <c r="F50" s="238" t="s">
        <v>764</v>
      </c>
      <c r="G50" s="238" t="s">
        <v>404</v>
      </c>
      <c r="H50" s="238" t="s">
        <v>764</v>
      </c>
      <c r="I50" s="238" t="s">
        <v>1935</v>
      </c>
      <c r="J50" t="s">
        <v>1940</v>
      </c>
    </row>
    <row r="51" spans="1:10">
      <c r="A51" s="238" t="s">
        <v>2015</v>
      </c>
      <c r="B51" s="238" t="s">
        <v>1074</v>
      </c>
      <c r="C51" s="238" t="s">
        <v>6577</v>
      </c>
      <c r="D51" s="238" t="s">
        <v>646</v>
      </c>
      <c r="E51" s="238" t="s">
        <v>6577</v>
      </c>
      <c r="F51" s="238" t="s">
        <v>765</v>
      </c>
      <c r="G51" s="238" t="s">
        <v>1074</v>
      </c>
      <c r="H51" s="238" t="s">
        <v>764</v>
      </c>
      <c r="I51" s="238" t="s">
        <v>1935</v>
      </c>
      <c r="J51" t="s">
        <v>1940</v>
      </c>
    </row>
    <row r="52" spans="1:10">
      <c r="A52" s="238" t="s">
        <v>2015</v>
      </c>
      <c r="B52" s="238" t="s">
        <v>455</v>
      </c>
      <c r="C52" s="238" t="s">
        <v>7103</v>
      </c>
      <c r="D52" s="238" t="s">
        <v>647</v>
      </c>
      <c r="E52" s="238" t="s">
        <v>7103</v>
      </c>
      <c r="F52" s="238" t="s">
        <v>764</v>
      </c>
      <c r="G52" s="238" t="s">
        <v>455</v>
      </c>
      <c r="H52" s="238"/>
      <c r="I52" s="238" t="s">
        <v>1935</v>
      </c>
      <c r="J52" t="s">
        <v>1940</v>
      </c>
    </row>
    <row r="53" spans="1:10">
      <c r="A53" s="238" t="s">
        <v>2015</v>
      </c>
      <c r="B53" s="238" t="s">
        <v>457</v>
      </c>
      <c r="C53" s="238" t="s">
        <v>7104</v>
      </c>
      <c r="D53" s="238" t="s">
        <v>648</v>
      </c>
      <c r="E53" s="238" t="s">
        <v>7104</v>
      </c>
      <c r="F53" s="238" t="s">
        <v>764</v>
      </c>
      <c r="G53" s="238" t="s">
        <v>457</v>
      </c>
      <c r="H53" s="238"/>
      <c r="I53" s="238" t="s">
        <v>1935</v>
      </c>
      <c r="J53" t="s">
        <v>1940</v>
      </c>
    </row>
    <row r="54" spans="1:10">
      <c r="A54" s="238" t="s">
        <v>2015</v>
      </c>
      <c r="B54" s="238" t="s">
        <v>407</v>
      </c>
      <c r="C54" s="238" t="s">
        <v>6627</v>
      </c>
      <c r="D54" s="238" t="s">
        <v>649</v>
      </c>
      <c r="E54" s="238" t="s">
        <v>6627</v>
      </c>
      <c r="F54" s="238" t="s">
        <v>764</v>
      </c>
      <c r="G54" s="238" t="s">
        <v>407</v>
      </c>
      <c r="H54" s="238" t="s">
        <v>764</v>
      </c>
      <c r="I54" s="238" t="s">
        <v>1935</v>
      </c>
      <c r="J54" t="s">
        <v>1940</v>
      </c>
    </row>
    <row r="55" spans="1:10">
      <c r="A55" s="238" t="s">
        <v>2015</v>
      </c>
      <c r="B55" s="238" t="s">
        <v>408</v>
      </c>
      <c r="C55" s="238" t="s">
        <v>6396</v>
      </c>
      <c r="D55" s="238" t="s">
        <v>650</v>
      </c>
      <c r="E55" s="238" t="s">
        <v>6396</v>
      </c>
      <c r="F55" s="238" t="s">
        <v>764</v>
      </c>
      <c r="G55" s="238" t="s">
        <v>408</v>
      </c>
      <c r="H55" s="238" t="s">
        <v>764</v>
      </c>
      <c r="I55" s="238" t="s">
        <v>1935</v>
      </c>
      <c r="J55" t="s">
        <v>1940</v>
      </c>
    </row>
    <row r="56" spans="1:10">
      <c r="A56" s="238" t="s">
        <v>2015</v>
      </c>
      <c r="B56" s="238" t="s">
        <v>409</v>
      </c>
      <c r="C56" s="238" t="s">
        <v>6581</v>
      </c>
      <c r="D56" s="238" t="s">
        <v>651</v>
      </c>
      <c r="E56" s="238" t="s">
        <v>6581</v>
      </c>
      <c r="F56" s="238" t="s">
        <v>764</v>
      </c>
      <c r="G56" s="238" t="s">
        <v>409</v>
      </c>
      <c r="H56" s="238" t="s">
        <v>764</v>
      </c>
      <c r="I56" s="238" t="s">
        <v>1935</v>
      </c>
      <c r="J56" t="s">
        <v>1940</v>
      </c>
    </row>
    <row r="57" spans="1:10">
      <c r="A57" s="238" t="s">
        <v>2015</v>
      </c>
      <c r="B57" s="238" t="s">
        <v>410</v>
      </c>
      <c r="C57" s="238" t="s">
        <v>7105</v>
      </c>
      <c r="D57" s="238" t="s">
        <v>652</v>
      </c>
      <c r="E57" s="238" t="s">
        <v>7105</v>
      </c>
      <c r="F57" s="238" t="s">
        <v>764</v>
      </c>
      <c r="G57" s="238" t="s">
        <v>410</v>
      </c>
      <c r="H57" s="238" t="s">
        <v>764</v>
      </c>
      <c r="I57" s="238" t="s">
        <v>1935</v>
      </c>
      <c r="J57" t="s">
        <v>1940</v>
      </c>
    </row>
    <row r="58" spans="1:10">
      <c r="A58" s="238" t="s">
        <v>2015</v>
      </c>
      <c r="B58" s="238" t="s">
        <v>411</v>
      </c>
      <c r="C58" s="238" t="s">
        <v>5982</v>
      </c>
      <c r="D58" s="238" t="s">
        <v>653</v>
      </c>
      <c r="E58" s="238" t="s">
        <v>5982</v>
      </c>
      <c r="F58" s="238" t="s">
        <v>764</v>
      </c>
      <c r="G58" s="238" t="s">
        <v>411</v>
      </c>
      <c r="H58" s="238" t="s">
        <v>764</v>
      </c>
      <c r="I58" s="238" t="s">
        <v>1935</v>
      </c>
      <c r="J58" t="s">
        <v>1940</v>
      </c>
    </row>
    <row r="59" spans="1:10">
      <c r="A59" s="238" t="s">
        <v>2015</v>
      </c>
      <c r="B59" s="238" t="s">
        <v>353</v>
      </c>
      <c r="C59" s="238" t="s">
        <v>6615</v>
      </c>
      <c r="D59" s="238" t="s">
        <v>654</v>
      </c>
      <c r="E59" s="238" t="s">
        <v>6615</v>
      </c>
      <c r="F59" s="238" t="s">
        <v>764</v>
      </c>
      <c r="G59" s="238" t="s">
        <v>353</v>
      </c>
      <c r="H59" s="238" t="s">
        <v>764</v>
      </c>
      <c r="I59" s="238" t="s">
        <v>1935</v>
      </c>
      <c r="J59" t="s">
        <v>1940</v>
      </c>
    </row>
    <row r="60" spans="1:10">
      <c r="A60" s="238" t="s">
        <v>2015</v>
      </c>
      <c r="B60" s="238" t="s">
        <v>354</v>
      </c>
      <c r="C60" s="238" t="s">
        <v>5970</v>
      </c>
      <c r="D60" s="238" t="s">
        <v>655</v>
      </c>
      <c r="E60" s="238" t="s">
        <v>5970</v>
      </c>
      <c r="F60" s="238" t="s">
        <v>764</v>
      </c>
      <c r="G60" s="238" t="s">
        <v>354</v>
      </c>
      <c r="H60" s="238" t="s">
        <v>764</v>
      </c>
      <c r="I60" s="238" t="s">
        <v>1935</v>
      </c>
      <c r="J60" t="s">
        <v>1940</v>
      </c>
    </row>
    <row r="61" spans="1:10">
      <c r="A61" s="238" t="s">
        <v>2015</v>
      </c>
      <c r="B61" s="238" t="s">
        <v>42</v>
      </c>
      <c r="C61" s="238" t="s">
        <v>5952</v>
      </c>
      <c r="D61" s="238" t="s">
        <v>656</v>
      </c>
      <c r="E61" s="238" t="s">
        <v>5952</v>
      </c>
      <c r="F61" s="238" t="s">
        <v>765</v>
      </c>
      <c r="G61" s="238" t="s">
        <v>42</v>
      </c>
      <c r="H61" s="238" t="s">
        <v>764</v>
      </c>
      <c r="I61" s="238" t="s">
        <v>1935</v>
      </c>
      <c r="J61" t="s">
        <v>1940</v>
      </c>
    </row>
    <row r="62" spans="1:10">
      <c r="A62" s="238" t="s">
        <v>2015</v>
      </c>
      <c r="B62" s="238" t="s">
        <v>43</v>
      </c>
      <c r="C62" s="238" t="s">
        <v>6583</v>
      </c>
      <c r="D62" s="238" t="s">
        <v>657</v>
      </c>
      <c r="E62" s="238" t="s">
        <v>6583</v>
      </c>
      <c r="F62" s="238" t="s">
        <v>765</v>
      </c>
      <c r="G62" s="238" t="s">
        <v>43</v>
      </c>
      <c r="H62" s="238" t="s">
        <v>764</v>
      </c>
      <c r="I62" s="238" t="s">
        <v>1935</v>
      </c>
      <c r="J62" t="s">
        <v>1940</v>
      </c>
    </row>
    <row r="63" spans="1:10">
      <c r="A63" s="238" t="s">
        <v>2015</v>
      </c>
      <c r="B63" s="238" t="s">
        <v>412</v>
      </c>
      <c r="C63" s="238" t="s">
        <v>5962</v>
      </c>
      <c r="D63" s="238" t="s">
        <v>658</v>
      </c>
      <c r="E63" s="238" t="s">
        <v>5962</v>
      </c>
      <c r="F63" s="238" t="s">
        <v>765</v>
      </c>
      <c r="G63" s="238" t="s">
        <v>412</v>
      </c>
      <c r="H63" s="238" t="s">
        <v>764</v>
      </c>
      <c r="I63" s="238" t="s">
        <v>1935</v>
      </c>
      <c r="J63" t="s">
        <v>1940</v>
      </c>
    </row>
    <row r="64" spans="1:10">
      <c r="A64" s="238" t="s">
        <v>2015</v>
      </c>
      <c r="B64" s="238" t="s">
        <v>413</v>
      </c>
      <c r="C64" s="238" t="s">
        <v>6594</v>
      </c>
      <c r="D64" s="238" t="s">
        <v>659</v>
      </c>
      <c r="E64" s="238" t="s">
        <v>6594</v>
      </c>
      <c r="F64" s="238" t="s">
        <v>765</v>
      </c>
      <c r="G64" s="238" t="s">
        <v>413</v>
      </c>
      <c r="H64" s="238" t="s">
        <v>764</v>
      </c>
      <c r="I64" s="238" t="s">
        <v>1935</v>
      </c>
      <c r="J64" t="s">
        <v>1940</v>
      </c>
    </row>
    <row r="65" spans="1:10">
      <c r="A65" s="238" t="s">
        <v>2015</v>
      </c>
      <c r="B65" s="238" t="s">
        <v>414</v>
      </c>
      <c r="C65" s="238" t="s">
        <v>6738</v>
      </c>
      <c r="D65" s="238" t="s">
        <v>660</v>
      </c>
      <c r="E65" s="238" t="s">
        <v>6738</v>
      </c>
      <c r="F65" s="238" t="s">
        <v>765</v>
      </c>
      <c r="G65" s="238" t="s">
        <v>414</v>
      </c>
      <c r="H65" s="238" t="s">
        <v>764</v>
      </c>
      <c r="I65" s="238" t="s">
        <v>1935</v>
      </c>
      <c r="J65" t="s">
        <v>1940</v>
      </c>
    </row>
    <row r="66" spans="1:10">
      <c r="A66" s="238" t="s">
        <v>2015</v>
      </c>
      <c r="B66" s="238" t="s">
        <v>415</v>
      </c>
      <c r="C66" s="238" t="s">
        <v>6773</v>
      </c>
      <c r="D66" s="238" t="s">
        <v>661</v>
      </c>
      <c r="E66" s="238" t="s">
        <v>6773</v>
      </c>
      <c r="F66" s="238" t="s">
        <v>765</v>
      </c>
      <c r="G66" s="238" t="s">
        <v>415</v>
      </c>
      <c r="H66" s="238" t="s">
        <v>764</v>
      </c>
      <c r="I66" s="238" t="s">
        <v>1935</v>
      </c>
      <c r="J66" t="s">
        <v>1940</v>
      </c>
    </row>
    <row r="67" spans="1:10">
      <c r="A67" s="238" t="s">
        <v>2015</v>
      </c>
      <c r="B67" s="238" t="s">
        <v>416</v>
      </c>
      <c r="C67" s="238" t="s">
        <v>7106</v>
      </c>
      <c r="D67" s="238" t="s">
        <v>662</v>
      </c>
      <c r="E67" s="238" t="s">
        <v>7106</v>
      </c>
      <c r="F67" s="238" t="s">
        <v>765</v>
      </c>
      <c r="G67" s="238" t="s">
        <v>416</v>
      </c>
      <c r="H67" s="238" t="s">
        <v>764</v>
      </c>
      <c r="I67" s="238" t="s">
        <v>1935</v>
      </c>
      <c r="J67" t="s">
        <v>1940</v>
      </c>
    </row>
    <row r="68" spans="1:10">
      <c r="A68" s="238" t="s">
        <v>2015</v>
      </c>
      <c r="B68" s="238" t="s">
        <v>417</v>
      </c>
      <c r="C68" s="238" t="s">
        <v>6812</v>
      </c>
      <c r="D68" s="238" t="s">
        <v>663</v>
      </c>
      <c r="E68" s="238" t="s">
        <v>6812</v>
      </c>
      <c r="F68" s="238" t="s">
        <v>765</v>
      </c>
      <c r="G68" s="238" t="s">
        <v>417</v>
      </c>
      <c r="H68" s="238" t="s">
        <v>764</v>
      </c>
      <c r="I68" s="238" t="s">
        <v>1935</v>
      </c>
      <c r="J68" t="s">
        <v>1940</v>
      </c>
    </row>
    <row r="69" spans="1:10">
      <c r="A69" s="238" t="s">
        <v>2015</v>
      </c>
      <c r="B69" s="238" t="s">
        <v>418</v>
      </c>
      <c r="C69" s="238" t="s">
        <v>6711</v>
      </c>
      <c r="D69" s="238" t="s">
        <v>664</v>
      </c>
      <c r="E69" s="238" t="s">
        <v>6711</v>
      </c>
      <c r="F69" s="238" t="s">
        <v>765</v>
      </c>
      <c r="G69" s="238" t="s">
        <v>418</v>
      </c>
      <c r="H69" s="238" t="s">
        <v>764</v>
      </c>
      <c r="I69" s="238" t="s">
        <v>1935</v>
      </c>
      <c r="J69" t="s">
        <v>1940</v>
      </c>
    </row>
    <row r="70" spans="1:10">
      <c r="A70" s="238" t="s">
        <v>2015</v>
      </c>
      <c r="B70" s="238" t="s">
        <v>355</v>
      </c>
      <c r="C70" s="238" t="s">
        <v>6851</v>
      </c>
      <c r="D70" s="238" t="s">
        <v>665</v>
      </c>
      <c r="E70" s="238" t="s">
        <v>6851</v>
      </c>
      <c r="F70" s="238" t="s">
        <v>764</v>
      </c>
      <c r="G70" s="238" t="s">
        <v>355</v>
      </c>
      <c r="H70" s="238" t="s">
        <v>764</v>
      </c>
      <c r="I70" s="238" t="s">
        <v>1935</v>
      </c>
      <c r="J70" t="s">
        <v>1940</v>
      </c>
    </row>
    <row r="71" spans="1:10">
      <c r="A71" s="238" t="s">
        <v>2015</v>
      </c>
      <c r="B71" s="238" t="s">
        <v>741</v>
      </c>
      <c r="C71" s="238" t="s">
        <v>5997</v>
      </c>
      <c r="D71" s="238" t="s">
        <v>666</v>
      </c>
      <c r="E71" s="238" t="s">
        <v>5997</v>
      </c>
      <c r="F71" s="238" t="s">
        <v>764</v>
      </c>
      <c r="G71" s="238" t="s">
        <v>741</v>
      </c>
      <c r="H71" s="238" t="s">
        <v>764</v>
      </c>
      <c r="I71" s="238" t="s">
        <v>1935</v>
      </c>
      <c r="J71" t="s">
        <v>1940</v>
      </c>
    </row>
    <row r="72" spans="1:10">
      <c r="A72" s="238" t="s">
        <v>2015</v>
      </c>
      <c r="B72" s="238" t="s">
        <v>495</v>
      </c>
      <c r="C72" s="238" t="s">
        <v>7107</v>
      </c>
      <c r="D72" s="238" t="s">
        <v>667</v>
      </c>
      <c r="E72" s="238" t="s">
        <v>7107</v>
      </c>
      <c r="F72" s="238" t="s">
        <v>764</v>
      </c>
      <c r="G72" s="238" t="s">
        <v>495</v>
      </c>
      <c r="H72" s="238"/>
      <c r="I72" s="238" t="s">
        <v>1935</v>
      </c>
      <c r="J72" t="s">
        <v>1940</v>
      </c>
    </row>
    <row r="73" spans="1:10">
      <c r="A73" s="238" t="s">
        <v>2015</v>
      </c>
      <c r="B73" s="238" t="s">
        <v>497</v>
      </c>
      <c r="C73" s="238" t="s">
        <v>7108</v>
      </c>
      <c r="D73" s="238" t="s">
        <v>668</v>
      </c>
      <c r="E73" s="238" t="s">
        <v>7108</v>
      </c>
      <c r="F73" s="238" t="s">
        <v>764</v>
      </c>
      <c r="G73" s="238" t="s">
        <v>497</v>
      </c>
      <c r="H73" s="238"/>
      <c r="I73" s="238" t="s">
        <v>1935</v>
      </c>
      <c r="J73" t="s">
        <v>1940</v>
      </c>
    </row>
    <row r="74" spans="1:10">
      <c r="A74" s="238" t="s">
        <v>2015</v>
      </c>
      <c r="B74" s="238" t="s">
        <v>499</v>
      </c>
      <c r="C74" s="238" t="s">
        <v>7109</v>
      </c>
      <c r="D74" s="238" t="s">
        <v>669</v>
      </c>
      <c r="E74" s="238" t="s">
        <v>7109</v>
      </c>
      <c r="F74" s="238" t="s">
        <v>764</v>
      </c>
      <c r="G74" s="238" t="s">
        <v>499</v>
      </c>
      <c r="H74" s="238"/>
      <c r="I74" s="238" t="s">
        <v>1935</v>
      </c>
      <c r="J74" t="s">
        <v>1940</v>
      </c>
    </row>
    <row r="75" spans="1:10">
      <c r="A75" s="238" t="s">
        <v>2015</v>
      </c>
      <c r="B75" s="238" t="s">
        <v>501</v>
      </c>
      <c r="C75" s="238" t="s">
        <v>7110</v>
      </c>
      <c r="D75" s="238" t="s">
        <v>670</v>
      </c>
      <c r="E75" s="238" t="s">
        <v>7110</v>
      </c>
      <c r="F75" s="238" t="s">
        <v>764</v>
      </c>
      <c r="G75" s="238" t="s">
        <v>501</v>
      </c>
      <c r="H75" s="238"/>
      <c r="I75" s="238" t="s">
        <v>1935</v>
      </c>
      <c r="J75" t="s">
        <v>1940</v>
      </c>
    </row>
    <row r="76" spans="1:10">
      <c r="A76" s="238" t="s">
        <v>2015</v>
      </c>
      <c r="B76" s="238" t="s">
        <v>503</v>
      </c>
      <c r="C76" s="238" t="s">
        <v>7111</v>
      </c>
      <c r="D76" s="238" t="s">
        <v>671</v>
      </c>
      <c r="E76" s="238" t="s">
        <v>7111</v>
      </c>
      <c r="F76" s="238" t="s">
        <v>764</v>
      </c>
      <c r="G76" s="238" t="s">
        <v>503</v>
      </c>
      <c r="H76" s="238"/>
      <c r="I76" s="238" t="s">
        <v>1935</v>
      </c>
      <c r="J76" t="s">
        <v>1940</v>
      </c>
    </row>
    <row r="77" spans="1:10">
      <c r="A77" s="238" t="s">
        <v>2015</v>
      </c>
      <c r="B77" s="238" t="s">
        <v>505</v>
      </c>
      <c r="C77" s="238" t="s">
        <v>7112</v>
      </c>
      <c r="D77" s="238" t="s">
        <v>672</v>
      </c>
      <c r="E77" s="238" t="s">
        <v>7112</v>
      </c>
      <c r="F77" s="238" t="s">
        <v>764</v>
      </c>
      <c r="G77" s="238" t="s">
        <v>505</v>
      </c>
      <c r="H77" s="238"/>
      <c r="I77" s="238" t="s">
        <v>1935</v>
      </c>
      <c r="J77" t="s">
        <v>1940</v>
      </c>
    </row>
    <row r="78" spans="1:10">
      <c r="A78" s="238" t="s">
        <v>2015</v>
      </c>
      <c r="B78" s="238" t="s">
        <v>507</v>
      </c>
      <c r="C78" s="238" t="s">
        <v>7113</v>
      </c>
      <c r="D78" s="238" t="s">
        <v>673</v>
      </c>
      <c r="E78" s="238" t="s">
        <v>7113</v>
      </c>
      <c r="F78" s="238" t="s">
        <v>764</v>
      </c>
      <c r="G78" s="238" t="s">
        <v>507</v>
      </c>
      <c r="H78" s="238"/>
      <c r="I78" s="238" t="s">
        <v>1935</v>
      </c>
      <c r="J78" t="s">
        <v>1940</v>
      </c>
    </row>
    <row r="79" spans="1:10">
      <c r="A79" s="238" t="s">
        <v>2015</v>
      </c>
      <c r="B79" s="238" t="s">
        <v>509</v>
      </c>
      <c r="C79" s="238" t="s">
        <v>7114</v>
      </c>
      <c r="D79" s="238" t="s">
        <v>674</v>
      </c>
      <c r="E79" s="238" t="s">
        <v>7114</v>
      </c>
      <c r="F79" s="238" t="s">
        <v>764</v>
      </c>
      <c r="G79" s="238" t="s">
        <v>509</v>
      </c>
      <c r="H79" s="238"/>
      <c r="I79" s="238" t="s">
        <v>1935</v>
      </c>
      <c r="J79" t="s">
        <v>1940</v>
      </c>
    </row>
    <row r="80" spans="1:10">
      <c r="A80" s="238" t="s">
        <v>2015</v>
      </c>
      <c r="B80" s="238" t="s">
        <v>511</v>
      </c>
      <c r="C80" s="238" t="s">
        <v>7115</v>
      </c>
      <c r="D80" s="238" t="s">
        <v>675</v>
      </c>
      <c r="E80" s="238" t="s">
        <v>7115</v>
      </c>
      <c r="F80" s="238" t="s">
        <v>764</v>
      </c>
      <c r="G80" s="238" t="s">
        <v>511</v>
      </c>
      <c r="H80" s="238"/>
      <c r="I80" s="238" t="s">
        <v>1935</v>
      </c>
      <c r="J80" t="s">
        <v>1940</v>
      </c>
    </row>
    <row r="81" spans="1:10">
      <c r="A81" s="238" t="s">
        <v>2015</v>
      </c>
      <c r="B81" s="238" t="s">
        <v>513</v>
      </c>
      <c r="C81" s="238" t="s">
        <v>7116</v>
      </c>
      <c r="D81" s="238" t="s">
        <v>676</v>
      </c>
      <c r="E81" s="238" t="s">
        <v>7116</v>
      </c>
      <c r="F81" s="238" t="s">
        <v>764</v>
      </c>
      <c r="G81" s="238" t="s">
        <v>513</v>
      </c>
      <c r="H81" s="238"/>
      <c r="I81" s="238" t="s">
        <v>1935</v>
      </c>
      <c r="J81" t="s">
        <v>1940</v>
      </c>
    </row>
    <row r="82" spans="1:10">
      <c r="A82" s="238" t="s">
        <v>2015</v>
      </c>
      <c r="B82" s="238" t="s">
        <v>515</v>
      </c>
      <c r="C82" s="238" t="s">
        <v>7117</v>
      </c>
      <c r="D82" s="238" t="s">
        <v>677</v>
      </c>
      <c r="E82" s="238" t="s">
        <v>7117</v>
      </c>
      <c r="F82" s="238" t="s">
        <v>764</v>
      </c>
      <c r="G82" s="238" t="s">
        <v>515</v>
      </c>
      <c r="H82" s="238"/>
      <c r="I82" s="238" t="s">
        <v>1935</v>
      </c>
      <c r="J82" t="s">
        <v>1940</v>
      </c>
    </row>
    <row r="83" spans="1:10">
      <c r="A83" s="238" t="s">
        <v>2015</v>
      </c>
      <c r="B83" s="238" t="s">
        <v>517</v>
      </c>
      <c r="C83" s="238" t="s">
        <v>7118</v>
      </c>
      <c r="D83" s="238" t="s">
        <v>678</v>
      </c>
      <c r="E83" s="238" t="s">
        <v>7118</v>
      </c>
      <c r="F83" s="238" t="s">
        <v>764</v>
      </c>
      <c r="G83" s="238" t="s">
        <v>517</v>
      </c>
      <c r="H83" s="238"/>
      <c r="I83" s="238" t="s">
        <v>1935</v>
      </c>
      <c r="J83" t="s">
        <v>1940</v>
      </c>
    </row>
    <row r="84" spans="1:10">
      <c r="A84" s="238" t="s">
        <v>2015</v>
      </c>
      <c r="B84" s="238" t="s">
        <v>519</v>
      </c>
      <c r="C84" s="238" t="s">
        <v>7119</v>
      </c>
      <c r="D84" s="238" t="s">
        <v>679</v>
      </c>
      <c r="E84" s="238" t="s">
        <v>7119</v>
      </c>
      <c r="F84" s="238" t="s">
        <v>764</v>
      </c>
      <c r="G84" s="238" t="s">
        <v>519</v>
      </c>
      <c r="H84" s="238"/>
      <c r="I84" s="238" t="s">
        <v>1935</v>
      </c>
      <c r="J84" t="s">
        <v>1940</v>
      </c>
    </row>
    <row r="85" spans="1:10">
      <c r="A85" s="238" t="s">
        <v>2015</v>
      </c>
      <c r="B85" s="238" t="s">
        <v>521</v>
      </c>
      <c r="C85" s="238" t="s">
        <v>7120</v>
      </c>
      <c r="D85" s="238" t="s">
        <v>680</v>
      </c>
      <c r="E85" s="238" t="s">
        <v>7120</v>
      </c>
      <c r="F85" s="238" t="s">
        <v>764</v>
      </c>
      <c r="G85" s="238" t="s">
        <v>521</v>
      </c>
      <c r="H85" s="238"/>
      <c r="I85" s="238" t="s">
        <v>1935</v>
      </c>
      <c r="J85" t="s">
        <v>1940</v>
      </c>
    </row>
    <row r="86" spans="1:10">
      <c r="A86" s="238" t="s">
        <v>2015</v>
      </c>
      <c r="B86" s="238" t="s">
        <v>523</v>
      </c>
      <c r="C86" s="238" t="s">
        <v>7121</v>
      </c>
      <c r="D86" s="238" t="s">
        <v>681</v>
      </c>
      <c r="E86" s="238" t="s">
        <v>7121</v>
      </c>
      <c r="F86" s="238" t="s">
        <v>764</v>
      </c>
      <c r="G86" s="238" t="s">
        <v>523</v>
      </c>
      <c r="H86" s="238"/>
      <c r="I86" s="238" t="s">
        <v>1935</v>
      </c>
      <c r="J86" t="s">
        <v>1940</v>
      </c>
    </row>
    <row r="87" spans="1:10">
      <c r="A87" s="238" t="s">
        <v>2015</v>
      </c>
      <c r="B87" s="238" t="s">
        <v>525</v>
      </c>
      <c r="C87" s="238" t="s">
        <v>7122</v>
      </c>
      <c r="D87" s="238" t="s">
        <v>682</v>
      </c>
      <c r="E87" s="238" t="s">
        <v>7122</v>
      </c>
      <c r="F87" s="238" t="s">
        <v>764</v>
      </c>
      <c r="G87" s="238" t="s">
        <v>525</v>
      </c>
      <c r="H87" s="238"/>
      <c r="I87" s="238" t="s">
        <v>1935</v>
      </c>
      <c r="J87" t="s">
        <v>1940</v>
      </c>
    </row>
    <row r="88" spans="1:10">
      <c r="A88" s="238" t="s">
        <v>2016</v>
      </c>
      <c r="B88" s="238" t="s">
        <v>3</v>
      </c>
      <c r="C88" s="238" t="s">
        <v>5976</v>
      </c>
      <c r="D88" s="238" t="s">
        <v>526</v>
      </c>
      <c r="E88" s="238" t="s">
        <v>5976</v>
      </c>
      <c r="F88" s="238" t="s">
        <v>765</v>
      </c>
      <c r="G88" s="238" t="s">
        <v>3</v>
      </c>
      <c r="H88" s="238" t="s">
        <v>1934</v>
      </c>
      <c r="I88" s="238" t="s">
        <v>1935</v>
      </c>
      <c r="J88" t="s">
        <v>280</v>
      </c>
    </row>
    <row r="89" spans="1:10">
      <c r="A89" s="238" t="s">
        <v>2016</v>
      </c>
      <c r="B89" s="238" t="s">
        <v>444</v>
      </c>
      <c r="C89" s="238" t="s">
        <v>7123</v>
      </c>
      <c r="D89" s="238" t="s">
        <v>527</v>
      </c>
      <c r="E89" s="238" t="s">
        <v>7123</v>
      </c>
      <c r="F89" s="238" t="s">
        <v>765</v>
      </c>
      <c r="G89" s="238" t="s">
        <v>444</v>
      </c>
      <c r="H89" s="238"/>
      <c r="I89" s="238" t="s">
        <v>1935</v>
      </c>
      <c r="J89" t="s">
        <v>280</v>
      </c>
    </row>
    <row r="90" spans="1:10">
      <c r="A90" s="238" t="s">
        <v>2016</v>
      </c>
      <c r="B90" s="238" t="s">
        <v>683</v>
      </c>
      <c r="C90" s="238" t="s">
        <v>7124</v>
      </c>
      <c r="D90" s="238" t="s">
        <v>528</v>
      </c>
      <c r="E90" s="238" t="s">
        <v>7124</v>
      </c>
      <c r="F90" s="238" t="s">
        <v>765</v>
      </c>
      <c r="G90" s="238" t="s">
        <v>683</v>
      </c>
      <c r="H90" s="238"/>
      <c r="I90" s="238" t="s">
        <v>1935</v>
      </c>
      <c r="J90" t="s">
        <v>280</v>
      </c>
    </row>
    <row r="91" spans="1:10">
      <c r="A91" s="238" t="s">
        <v>2016</v>
      </c>
      <c r="B91" s="238" t="s">
        <v>447</v>
      </c>
      <c r="C91" s="238" t="s">
        <v>7125</v>
      </c>
      <c r="D91" s="238" t="s">
        <v>529</v>
      </c>
      <c r="E91" s="238" t="s">
        <v>7125</v>
      </c>
      <c r="F91" s="238" t="s">
        <v>765</v>
      </c>
      <c r="G91" s="238" t="s">
        <v>447</v>
      </c>
      <c r="H91" s="238"/>
      <c r="I91" s="238" t="s">
        <v>1935</v>
      </c>
      <c r="J91" t="s">
        <v>280</v>
      </c>
    </row>
    <row r="92" spans="1:10">
      <c r="A92" s="238" t="s">
        <v>2016</v>
      </c>
      <c r="B92" s="238" t="s">
        <v>341</v>
      </c>
      <c r="C92" s="238" t="s">
        <v>6586</v>
      </c>
      <c r="D92" s="238" t="s">
        <v>530</v>
      </c>
      <c r="E92" s="238" t="s">
        <v>6586</v>
      </c>
      <c r="F92" s="238" t="s">
        <v>764</v>
      </c>
      <c r="G92" s="238" t="s">
        <v>341</v>
      </c>
      <c r="H92" s="238" t="s">
        <v>764</v>
      </c>
      <c r="I92" s="238" t="s">
        <v>1935</v>
      </c>
      <c r="J92" t="s">
        <v>280</v>
      </c>
    </row>
    <row r="93" spans="1:10">
      <c r="A93" s="238" t="s">
        <v>2016</v>
      </c>
      <c r="B93" s="238" t="s">
        <v>404</v>
      </c>
      <c r="C93" s="238" t="s">
        <v>6894</v>
      </c>
      <c r="D93" s="238" t="s">
        <v>531</v>
      </c>
      <c r="E93" s="238" t="s">
        <v>6894</v>
      </c>
      <c r="F93" s="238" t="s">
        <v>764</v>
      </c>
      <c r="G93" s="238" t="s">
        <v>404</v>
      </c>
      <c r="H93" s="238" t="s">
        <v>764</v>
      </c>
      <c r="I93" s="238" t="s">
        <v>1935</v>
      </c>
      <c r="J93" t="s">
        <v>280</v>
      </c>
    </row>
    <row r="94" spans="1:10">
      <c r="A94" s="238" t="s">
        <v>2016</v>
      </c>
      <c r="B94" s="238" t="s">
        <v>1074</v>
      </c>
      <c r="C94" s="238" t="s">
        <v>6393</v>
      </c>
      <c r="D94" s="238" t="s">
        <v>532</v>
      </c>
      <c r="E94" s="238" t="s">
        <v>6393</v>
      </c>
      <c r="F94" s="238" t="s">
        <v>765</v>
      </c>
      <c r="G94" s="238" t="s">
        <v>1074</v>
      </c>
      <c r="H94" s="238" t="s">
        <v>764</v>
      </c>
      <c r="I94" s="238" t="s">
        <v>1935</v>
      </c>
      <c r="J94" t="s">
        <v>280</v>
      </c>
    </row>
    <row r="95" spans="1:10">
      <c r="A95" s="238" t="s">
        <v>2016</v>
      </c>
      <c r="B95" s="238" t="s">
        <v>455</v>
      </c>
      <c r="C95" s="238" t="s">
        <v>7126</v>
      </c>
      <c r="D95" s="238" t="s">
        <v>533</v>
      </c>
      <c r="E95" s="238" t="s">
        <v>7126</v>
      </c>
      <c r="F95" s="238" t="s">
        <v>764</v>
      </c>
      <c r="G95" s="238" t="s">
        <v>455</v>
      </c>
      <c r="H95" s="238"/>
      <c r="I95" s="238" t="s">
        <v>1935</v>
      </c>
      <c r="J95" t="s">
        <v>280</v>
      </c>
    </row>
    <row r="96" spans="1:10">
      <c r="A96" s="238" t="s">
        <v>2016</v>
      </c>
      <c r="B96" s="238" t="s">
        <v>457</v>
      </c>
      <c r="C96" s="238" t="s">
        <v>7127</v>
      </c>
      <c r="D96" s="238" t="s">
        <v>534</v>
      </c>
      <c r="E96" s="238" t="s">
        <v>7127</v>
      </c>
      <c r="F96" s="238" t="s">
        <v>764</v>
      </c>
      <c r="G96" s="238" t="s">
        <v>457</v>
      </c>
      <c r="H96" s="238"/>
      <c r="I96" s="238" t="s">
        <v>1935</v>
      </c>
      <c r="J96" t="s">
        <v>280</v>
      </c>
    </row>
    <row r="97" spans="1:10">
      <c r="A97" s="238" t="s">
        <v>2016</v>
      </c>
      <c r="B97" s="238" t="s">
        <v>407</v>
      </c>
      <c r="C97" s="238" t="s">
        <v>6415</v>
      </c>
      <c r="D97" s="238" t="s">
        <v>535</v>
      </c>
      <c r="E97" s="238" t="s">
        <v>6415</v>
      </c>
      <c r="F97" s="238" t="s">
        <v>764</v>
      </c>
      <c r="G97" s="238" t="s">
        <v>407</v>
      </c>
      <c r="H97" s="238" t="s">
        <v>764</v>
      </c>
      <c r="I97" s="238" t="s">
        <v>1935</v>
      </c>
      <c r="J97" t="s">
        <v>280</v>
      </c>
    </row>
    <row r="98" spans="1:10">
      <c r="A98" s="238" t="s">
        <v>2016</v>
      </c>
      <c r="B98" s="238" t="s">
        <v>408</v>
      </c>
      <c r="C98" s="238" t="s">
        <v>6359</v>
      </c>
      <c r="D98" s="238" t="s">
        <v>536</v>
      </c>
      <c r="E98" s="238" t="s">
        <v>6359</v>
      </c>
      <c r="F98" s="238" t="s">
        <v>764</v>
      </c>
      <c r="G98" s="238" t="s">
        <v>408</v>
      </c>
      <c r="H98" s="238" t="s">
        <v>764</v>
      </c>
      <c r="I98" s="238" t="s">
        <v>1935</v>
      </c>
      <c r="J98" t="s">
        <v>280</v>
      </c>
    </row>
    <row r="99" spans="1:10">
      <c r="A99" s="238" t="s">
        <v>2016</v>
      </c>
      <c r="B99" s="238" t="s">
        <v>409</v>
      </c>
      <c r="C99" s="238" t="s">
        <v>6828</v>
      </c>
      <c r="D99" s="238" t="s">
        <v>537</v>
      </c>
      <c r="E99" s="238" t="s">
        <v>6828</v>
      </c>
      <c r="F99" s="238" t="s">
        <v>764</v>
      </c>
      <c r="G99" s="238" t="s">
        <v>409</v>
      </c>
      <c r="H99" s="238" t="s">
        <v>764</v>
      </c>
      <c r="I99" s="238" t="s">
        <v>1935</v>
      </c>
      <c r="J99" t="s">
        <v>280</v>
      </c>
    </row>
    <row r="100" spans="1:10">
      <c r="A100" s="238" t="s">
        <v>2016</v>
      </c>
      <c r="B100" s="238" t="s">
        <v>410</v>
      </c>
      <c r="C100" s="238" t="s">
        <v>6321</v>
      </c>
      <c r="D100" s="238" t="s">
        <v>538</v>
      </c>
      <c r="E100" s="238" t="s">
        <v>6321</v>
      </c>
      <c r="F100" s="238" t="s">
        <v>764</v>
      </c>
      <c r="G100" s="238" t="s">
        <v>410</v>
      </c>
      <c r="H100" s="238" t="s">
        <v>764</v>
      </c>
      <c r="I100" s="238" t="s">
        <v>1935</v>
      </c>
      <c r="J100" t="s">
        <v>280</v>
      </c>
    </row>
    <row r="101" spans="1:10">
      <c r="A101" s="238" t="s">
        <v>2016</v>
      </c>
      <c r="B101" s="238" t="s">
        <v>411</v>
      </c>
      <c r="C101" s="238" t="s">
        <v>6318</v>
      </c>
      <c r="D101" s="238" t="s">
        <v>539</v>
      </c>
      <c r="E101" s="238" t="s">
        <v>6318</v>
      </c>
      <c r="F101" s="238" t="s">
        <v>764</v>
      </c>
      <c r="G101" s="238" t="s">
        <v>411</v>
      </c>
      <c r="H101" s="238" t="s">
        <v>764</v>
      </c>
      <c r="I101" s="238" t="s">
        <v>1935</v>
      </c>
      <c r="J101" t="s">
        <v>280</v>
      </c>
    </row>
    <row r="102" spans="1:10">
      <c r="A102" s="238" t="s">
        <v>2016</v>
      </c>
      <c r="B102" s="238" t="s">
        <v>353</v>
      </c>
      <c r="C102" s="238" t="s">
        <v>6351</v>
      </c>
      <c r="D102" s="238" t="s">
        <v>540</v>
      </c>
      <c r="E102" s="238" t="s">
        <v>6351</v>
      </c>
      <c r="F102" s="238" t="s">
        <v>764</v>
      </c>
      <c r="G102" s="238" t="s">
        <v>353</v>
      </c>
      <c r="H102" s="238" t="s">
        <v>764</v>
      </c>
      <c r="I102" s="238" t="s">
        <v>1935</v>
      </c>
      <c r="J102" t="s">
        <v>280</v>
      </c>
    </row>
    <row r="103" spans="1:10">
      <c r="A103" s="238" t="s">
        <v>2016</v>
      </c>
      <c r="B103" s="238" t="s">
        <v>354</v>
      </c>
      <c r="C103" s="238" t="s">
        <v>5973</v>
      </c>
      <c r="D103" s="238" t="s">
        <v>541</v>
      </c>
      <c r="E103" s="238" t="s">
        <v>5973</v>
      </c>
      <c r="F103" s="238" t="s">
        <v>764</v>
      </c>
      <c r="G103" s="238" t="s">
        <v>354</v>
      </c>
      <c r="H103" s="238" t="s">
        <v>764</v>
      </c>
      <c r="I103" s="238" t="s">
        <v>1935</v>
      </c>
      <c r="J103" t="s">
        <v>280</v>
      </c>
    </row>
    <row r="104" spans="1:10">
      <c r="A104" s="238" t="s">
        <v>2016</v>
      </c>
      <c r="B104" s="238" t="s">
        <v>42</v>
      </c>
      <c r="C104" s="238" t="s">
        <v>6332</v>
      </c>
      <c r="D104" s="238" t="s">
        <v>542</v>
      </c>
      <c r="E104" s="238" t="s">
        <v>6332</v>
      </c>
      <c r="F104" s="238" t="s">
        <v>765</v>
      </c>
      <c r="G104" s="238" t="s">
        <v>42</v>
      </c>
      <c r="H104" s="238" t="s">
        <v>764</v>
      </c>
      <c r="I104" s="238" t="s">
        <v>1935</v>
      </c>
      <c r="J104" t="s">
        <v>280</v>
      </c>
    </row>
    <row r="105" spans="1:10">
      <c r="A105" s="238" t="s">
        <v>2016</v>
      </c>
      <c r="B105" s="238" t="s">
        <v>43</v>
      </c>
      <c r="C105" s="238" t="s">
        <v>5992</v>
      </c>
      <c r="D105" s="238" t="s">
        <v>543</v>
      </c>
      <c r="E105" s="238" t="s">
        <v>5992</v>
      </c>
      <c r="F105" s="238" t="s">
        <v>765</v>
      </c>
      <c r="G105" s="238" t="s">
        <v>43</v>
      </c>
      <c r="H105" s="238" t="s">
        <v>764</v>
      </c>
      <c r="I105" s="238" t="s">
        <v>1935</v>
      </c>
      <c r="J105" t="s">
        <v>280</v>
      </c>
    </row>
    <row r="106" spans="1:10">
      <c r="A106" s="238" t="s">
        <v>2016</v>
      </c>
      <c r="B106" s="238" t="s">
        <v>412</v>
      </c>
      <c r="C106" s="238" t="s">
        <v>5963</v>
      </c>
      <c r="D106" s="238" t="s">
        <v>544</v>
      </c>
      <c r="E106" s="238" t="s">
        <v>5963</v>
      </c>
      <c r="F106" s="238" t="s">
        <v>765</v>
      </c>
      <c r="G106" s="238" t="s">
        <v>412</v>
      </c>
      <c r="H106" s="238" t="s">
        <v>764</v>
      </c>
      <c r="I106" s="238" t="s">
        <v>1935</v>
      </c>
      <c r="J106" t="s">
        <v>280</v>
      </c>
    </row>
    <row r="107" spans="1:10">
      <c r="A107" s="238" t="s">
        <v>2016</v>
      </c>
      <c r="B107" s="238" t="s">
        <v>413</v>
      </c>
      <c r="C107" s="238" t="s">
        <v>6325</v>
      </c>
      <c r="D107" s="238" t="s">
        <v>545</v>
      </c>
      <c r="E107" s="238" t="s">
        <v>6325</v>
      </c>
      <c r="F107" s="238" t="s">
        <v>765</v>
      </c>
      <c r="G107" s="238" t="s">
        <v>413</v>
      </c>
      <c r="H107" s="238" t="s">
        <v>764</v>
      </c>
      <c r="I107" s="238" t="s">
        <v>1935</v>
      </c>
      <c r="J107" t="s">
        <v>280</v>
      </c>
    </row>
    <row r="108" spans="1:10">
      <c r="A108" s="238" t="s">
        <v>2016</v>
      </c>
      <c r="B108" s="238" t="s">
        <v>414</v>
      </c>
      <c r="C108" s="238" t="s">
        <v>6895</v>
      </c>
      <c r="D108" s="238" t="s">
        <v>546</v>
      </c>
      <c r="E108" s="238" t="s">
        <v>6895</v>
      </c>
      <c r="F108" s="238" t="s">
        <v>765</v>
      </c>
      <c r="G108" s="238" t="s">
        <v>414</v>
      </c>
      <c r="H108" s="238" t="s">
        <v>764</v>
      </c>
      <c r="I108" s="238" t="s">
        <v>1935</v>
      </c>
      <c r="J108" t="s">
        <v>280</v>
      </c>
    </row>
    <row r="109" spans="1:10">
      <c r="A109" s="238" t="s">
        <v>2016</v>
      </c>
      <c r="B109" s="238" t="s">
        <v>415</v>
      </c>
      <c r="C109" s="238" t="s">
        <v>6737</v>
      </c>
      <c r="D109" s="238" t="s">
        <v>547</v>
      </c>
      <c r="E109" s="238" t="s">
        <v>6737</v>
      </c>
      <c r="F109" s="238" t="s">
        <v>765</v>
      </c>
      <c r="G109" s="238" t="s">
        <v>415</v>
      </c>
      <c r="H109" s="238" t="s">
        <v>764</v>
      </c>
      <c r="I109" s="238" t="s">
        <v>1935</v>
      </c>
      <c r="J109" t="s">
        <v>280</v>
      </c>
    </row>
    <row r="110" spans="1:10">
      <c r="A110" s="238" t="s">
        <v>2016</v>
      </c>
      <c r="B110" s="238" t="s">
        <v>416</v>
      </c>
      <c r="C110" s="238" t="s">
        <v>6389</v>
      </c>
      <c r="D110" s="238" t="s">
        <v>548</v>
      </c>
      <c r="E110" s="238" t="s">
        <v>6389</v>
      </c>
      <c r="F110" s="238" t="s">
        <v>765</v>
      </c>
      <c r="G110" s="238" t="s">
        <v>416</v>
      </c>
      <c r="H110" s="238" t="s">
        <v>764</v>
      </c>
      <c r="I110" s="238" t="s">
        <v>1935</v>
      </c>
      <c r="J110" t="s">
        <v>280</v>
      </c>
    </row>
    <row r="111" spans="1:10">
      <c r="A111" s="238" t="s">
        <v>2016</v>
      </c>
      <c r="B111" s="238" t="s">
        <v>417</v>
      </c>
      <c r="C111" s="238" t="s">
        <v>6398</v>
      </c>
      <c r="D111" s="238" t="s">
        <v>549</v>
      </c>
      <c r="E111" s="238" t="s">
        <v>6398</v>
      </c>
      <c r="F111" s="238" t="s">
        <v>765</v>
      </c>
      <c r="G111" s="238" t="s">
        <v>417</v>
      </c>
      <c r="H111" s="238" t="s">
        <v>764</v>
      </c>
      <c r="I111" s="238" t="s">
        <v>1935</v>
      </c>
      <c r="J111" t="s">
        <v>280</v>
      </c>
    </row>
    <row r="112" spans="1:10">
      <c r="A112" s="238" t="s">
        <v>2016</v>
      </c>
      <c r="B112" s="238" t="s">
        <v>418</v>
      </c>
      <c r="C112" s="238" t="s">
        <v>6413</v>
      </c>
      <c r="D112" s="238" t="s">
        <v>550</v>
      </c>
      <c r="E112" s="238" t="s">
        <v>6413</v>
      </c>
      <c r="F112" s="238" t="s">
        <v>765</v>
      </c>
      <c r="G112" s="238" t="s">
        <v>418</v>
      </c>
      <c r="H112" s="238" t="s">
        <v>764</v>
      </c>
      <c r="I112" s="238" t="s">
        <v>1935</v>
      </c>
      <c r="J112" t="s">
        <v>280</v>
      </c>
    </row>
    <row r="113" spans="1:10">
      <c r="A113" s="238" t="s">
        <v>2016</v>
      </c>
      <c r="B113" s="238" t="s">
        <v>355</v>
      </c>
      <c r="C113" s="238" t="s">
        <v>6877</v>
      </c>
      <c r="D113" s="238" t="s">
        <v>551</v>
      </c>
      <c r="E113" s="238" t="s">
        <v>6877</v>
      </c>
      <c r="F113" s="238" t="s">
        <v>764</v>
      </c>
      <c r="G113" s="238" t="s">
        <v>355</v>
      </c>
      <c r="H113" s="238" t="s">
        <v>764</v>
      </c>
      <c r="I113" s="238" t="s">
        <v>1935</v>
      </c>
      <c r="J113" t="s">
        <v>280</v>
      </c>
    </row>
    <row r="114" spans="1:10">
      <c r="A114" s="238" t="s">
        <v>2016</v>
      </c>
      <c r="B114" s="238" t="s">
        <v>741</v>
      </c>
      <c r="C114" s="238" t="s">
        <v>6304</v>
      </c>
      <c r="D114" s="238" t="s">
        <v>552</v>
      </c>
      <c r="E114" s="238" t="s">
        <v>6304</v>
      </c>
      <c r="F114" s="238" t="s">
        <v>764</v>
      </c>
      <c r="G114" s="238" t="s">
        <v>741</v>
      </c>
      <c r="H114" s="238" t="s">
        <v>764</v>
      </c>
      <c r="I114" s="238" t="s">
        <v>1935</v>
      </c>
      <c r="J114" t="s">
        <v>280</v>
      </c>
    </row>
    <row r="115" spans="1:10">
      <c r="A115" s="238" t="s">
        <v>2016</v>
      </c>
      <c r="B115" s="238" t="s">
        <v>495</v>
      </c>
      <c r="C115" s="238" t="s">
        <v>7128</v>
      </c>
      <c r="D115" s="238" t="s">
        <v>553</v>
      </c>
      <c r="E115" s="238" t="s">
        <v>7128</v>
      </c>
      <c r="F115" s="238" t="s">
        <v>764</v>
      </c>
      <c r="G115" s="238" t="s">
        <v>495</v>
      </c>
      <c r="H115" s="238"/>
      <c r="I115" s="238" t="s">
        <v>1935</v>
      </c>
      <c r="J115" t="s">
        <v>280</v>
      </c>
    </row>
    <row r="116" spans="1:10">
      <c r="A116" s="238" t="s">
        <v>2016</v>
      </c>
      <c r="B116" s="238" t="s">
        <v>497</v>
      </c>
      <c r="C116" s="238" t="s">
        <v>7129</v>
      </c>
      <c r="D116" s="238" t="s">
        <v>554</v>
      </c>
      <c r="E116" s="238" t="s">
        <v>7129</v>
      </c>
      <c r="F116" s="238" t="s">
        <v>764</v>
      </c>
      <c r="G116" s="238" t="s">
        <v>497</v>
      </c>
      <c r="H116" s="238"/>
      <c r="I116" s="238" t="s">
        <v>1935</v>
      </c>
      <c r="J116" t="s">
        <v>280</v>
      </c>
    </row>
    <row r="117" spans="1:10">
      <c r="A117" s="238" t="s">
        <v>2016</v>
      </c>
      <c r="B117" s="238" t="s">
        <v>499</v>
      </c>
      <c r="C117" s="238" t="s">
        <v>7130</v>
      </c>
      <c r="D117" s="238" t="s">
        <v>555</v>
      </c>
      <c r="E117" s="238" t="s">
        <v>7130</v>
      </c>
      <c r="F117" s="238" t="s">
        <v>764</v>
      </c>
      <c r="G117" s="238" t="s">
        <v>499</v>
      </c>
      <c r="H117" s="238"/>
      <c r="I117" s="238" t="s">
        <v>1935</v>
      </c>
      <c r="J117" t="s">
        <v>280</v>
      </c>
    </row>
    <row r="118" spans="1:10">
      <c r="A118" s="238" t="s">
        <v>2016</v>
      </c>
      <c r="B118" s="238" t="s">
        <v>501</v>
      </c>
      <c r="C118" s="238" t="s">
        <v>7131</v>
      </c>
      <c r="D118" s="238" t="s">
        <v>556</v>
      </c>
      <c r="E118" s="238" t="s">
        <v>7131</v>
      </c>
      <c r="F118" s="238" t="s">
        <v>764</v>
      </c>
      <c r="G118" s="238" t="s">
        <v>501</v>
      </c>
      <c r="H118" s="238"/>
      <c r="I118" s="238" t="s">
        <v>1935</v>
      </c>
      <c r="J118" t="s">
        <v>280</v>
      </c>
    </row>
    <row r="119" spans="1:10">
      <c r="A119" s="238" t="s">
        <v>2016</v>
      </c>
      <c r="B119" s="238" t="s">
        <v>503</v>
      </c>
      <c r="C119" s="238" t="s">
        <v>7132</v>
      </c>
      <c r="D119" s="238" t="s">
        <v>557</v>
      </c>
      <c r="E119" s="238" t="s">
        <v>7132</v>
      </c>
      <c r="F119" s="238" t="s">
        <v>764</v>
      </c>
      <c r="G119" s="238" t="s">
        <v>503</v>
      </c>
      <c r="H119" s="238"/>
      <c r="I119" s="238" t="s">
        <v>1935</v>
      </c>
      <c r="J119" t="s">
        <v>280</v>
      </c>
    </row>
    <row r="120" spans="1:10">
      <c r="A120" s="238" t="s">
        <v>2016</v>
      </c>
      <c r="B120" s="238" t="s">
        <v>505</v>
      </c>
      <c r="C120" s="238" t="s">
        <v>7133</v>
      </c>
      <c r="D120" s="238" t="s">
        <v>558</v>
      </c>
      <c r="E120" s="238" t="s">
        <v>7133</v>
      </c>
      <c r="F120" s="238" t="s">
        <v>764</v>
      </c>
      <c r="G120" s="238" t="s">
        <v>505</v>
      </c>
      <c r="H120" s="238"/>
      <c r="I120" s="238" t="s">
        <v>1935</v>
      </c>
      <c r="J120" t="s">
        <v>280</v>
      </c>
    </row>
    <row r="121" spans="1:10">
      <c r="A121" s="238" t="s">
        <v>2016</v>
      </c>
      <c r="B121" s="238" t="s">
        <v>507</v>
      </c>
      <c r="C121" s="238" t="s">
        <v>7134</v>
      </c>
      <c r="D121" s="238" t="s">
        <v>559</v>
      </c>
      <c r="E121" s="238" t="s">
        <v>7134</v>
      </c>
      <c r="F121" s="238" t="s">
        <v>764</v>
      </c>
      <c r="G121" s="238" t="s">
        <v>507</v>
      </c>
      <c r="H121" s="238"/>
      <c r="I121" s="238" t="s">
        <v>1935</v>
      </c>
      <c r="J121" t="s">
        <v>280</v>
      </c>
    </row>
    <row r="122" spans="1:10">
      <c r="A122" s="238" t="s">
        <v>2016</v>
      </c>
      <c r="B122" s="238" t="s">
        <v>509</v>
      </c>
      <c r="C122" s="238" t="s">
        <v>7135</v>
      </c>
      <c r="D122" s="238" t="s">
        <v>560</v>
      </c>
      <c r="E122" s="238" t="s">
        <v>7135</v>
      </c>
      <c r="F122" s="238" t="s">
        <v>764</v>
      </c>
      <c r="G122" s="238" t="s">
        <v>509</v>
      </c>
      <c r="H122" s="238"/>
      <c r="I122" s="238" t="s">
        <v>1935</v>
      </c>
      <c r="J122" t="s">
        <v>280</v>
      </c>
    </row>
    <row r="123" spans="1:10">
      <c r="A123" s="238" t="s">
        <v>2016</v>
      </c>
      <c r="B123" s="238" t="s">
        <v>511</v>
      </c>
      <c r="C123" s="238" t="s">
        <v>7136</v>
      </c>
      <c r="D123" s="238" t="s">
        <v>561</v>
      </c>
      <c r="E123" s="238" t="s">
        <v>7136</v>
      </c>
      <c r="F123" s="238" t="s">
        <v>764</v>
      </c>
      <c r="G123" s="238" t="s">
        <v>511</v>
      </c>
      <c r="H123" s="238"/>
      <c r="I123" s="238" t="s">
        <v>1935</v>
      </c>
      <c r="J123" t="s">
        <v>280</v>
      </c>
    </row>
    <row r="124" spans="1:10">
      <c r="A124" s="238" t="s">
        <v>2016</v>
      </c>
      <c r="B124" s="238" t="s">
        <v>513</v>
      </c>
      <c r="C124" s="238" t="s">
        <v>7137</v>
      </c>
      <c r="D124" s="238" t="s">
        <v>562</v>
      </c>
      <c r="E124" s="238" t="s">
        <v>7137</v>
      </c>
      <c r="F124" s="238" t="s">
        <v>764</v>
      </c>
      <c r="G124" s="238" t="s">
        <v>513</v>
      </c>
      <c r="H124" s="238"/>
      <c r="I124" s="238" t="s">
        <v>1935</v>
      </c>
      <c r="J124" t="s">
        <v>280</v>
      </c>
    </row>
    <row r="125" spans="1:10">
      <c r="A125" s="238" t="s">
        <v>2016</v>
      </c>
      <c r="B125" s="238" t="s">
        <v>515</v>
      </c>
      <c r="C125" s="238" t="s">
        <v>7138</v>
      </c>
      <c r="D125" s="238" t="s">
        <v>563</v>
      </c>
      <c r="E125" s="238" t="s">
        <v>7138</v>
      </c>
      <c r="F125" s="238" t="s">
        <v>764</v>
      </c>
      <c r="G125" s="238" t="s">
        <v>515</v>
      </c>
      <c r="H125" s="238"/>
      <c r="I125" s="238" t="s">
        <v>1935</v>
      </c>
      <c r="J125" t="s">
        <v>280</v>
      </c>
    </row>
    <row r="126" spans="1:10">
      <c r="A126" s="238" t="s">
        <v>2016</v>
      </c>
      <c r="B126" s="238" t="s">
        <v>517</v>
      </c>
      <c r="C126" s="238" t="s">
        <v>7139</v>
      </c>
      <c r="D126" s="238" t="s">
        <v>564</v>
      </c>
      <c r="E126" s="238" t="s">
        <v>7139</v>
      </c>
      <c r="F126" s="238" t="s">
        <v>764</v>
      </c>
      <c r="G126" s="238" t="s">
        <v>517</v>
      </c>
      <c r="H126" s="238"/>
      <c r="I126" s="238" t="s">
        <v>1935</v>
      </c>
      <c r="J126" t="s">
        <v>280</v>
      </c>
    </row>
    <row r="127" spans="1:10">
      <c r="A127" s="238" t="s">
        <v>2016</v>
      </c>
      <c r="B127" s="238" t="s">
        <v>519</v>
      </c>
      <c r="C127" s="238" t="s">
        <v>7140</v>
      </c>
      <c r="D127" s="238" t="s">
        <v>565</v>
      </c>
      <c r="E127" s="238" t="s">
        <v>7140</v>
      </c>
      <c r="F127" s="238" t="s">
        <v>764</v>
      </c>
      <c r="G127" s="238" t="s">
        <v>519</v>
      </c>
      <c r="H127" s="238"/>
      <c r="I127" s="238" t="s">
        <v>1935</v>
      </c>
      <c r="J127" t="s">
        <v>280</v>
      </c>
    </row>
    <row r="128" spans="1:10">
      <c r="A128" s="238" t="s">
        <v>2016</v>
      </c>
      <c r="B128" s="238" t="s">
        <v>521</v>
      </c>
      <c r="C128" s="238" t="s">
        <v>7141</v>
      </c>
      <c r="D128" s="238" t="s">
        <v>566</v>
      </c>
      <c r="E128" s="238" t="s">
        <v>7141</v>
      </c>
      <c r="F128" s="238" t="s">
        <v>764</v>
      </c>
      <c r="G128" s="238" t="s">
        <v>521</v>
      </c>
      <c r="H128" s="238"/>
      <c r="I128" s="238" t="s">
        <v>1935</v>
      </c>
      <c r="J128" t="s">
        <v>280</v>
      </c>
    </row>
    <row r="129" spans="1:10">
      <c r="A129" s="238" t="s">
        <v>2016</v>
      </c>
      <c r="B129" s="238" t="s">
        <v>523</v>
      </c>
      <c r="C129" s="238" t="s">
        <v>7142</v>
      </c>
      <c r="D129" s="238" t="s">
        <v>567</v>
      </c>
      <c r="E129" s="238" t="s">
        <v>7142</v>
      </c>
      <c r="F129" s="238" t="s">
        <v>764</v>
      </c>
      <c r="G129" s="238" t="s">
        <v>523</v>
      </c>
      <c r="H129" s="238"/>
      <c r="I129" s="238" t="s">
        <v>1935</v>
      </c>
      <c r="J129" t="s">
        <v>280</v>
      </c>
    </row>
    <row r="130" spans="1:10">
      <c r="A130" s="238" t="s">
        <v>2016</v>
      </c>
      <c r="B130" s="238" t="s">
        <v>525</v>
      </c>
      <c r="C130" s="238" t="s">
        <v>7143</v>
      </c>
      <c r="D130" s="238" t="s">
        <v>568</v>
      </c>
      <c r="E130" s="238" t="s">
        <v>7143</v>
      </c>
      <c r="F130" s="238" t="s">
        <v>764</v>
      </c>
      <c r="G130" s="238" t="s">
        <v>525</v>
      </c>
      <c r="H130" s="238"/>
      <c r="I130" s="238" t="s">
        <v>1935</v>
      </c>
      <c r="J130" t="s">
        <v>280</v>
      </c>
    </row>
    <row r="131" spans="1:10">
      <c r="A131" s="238" t="s">
        <v>26</v>
      </c>
      <c r="B131" s="238"/>
      <c r="C131" s="238" t="s">
        <v>7144</v>
      </c>
      <c r="D131" s="238" t="s">
        <v>308</v>
      </c>
      <c r="E131" s="238" t="s">
        <v>7144</v>
      </c>
      <c r="F131" s="238" t="s">
        <v>764</v>
      </c>
      <c r="G131" s="238">
        <v>0</v>
      </c>
      <c r="H131" s="238"/>
      <c r="I131" s="238" t="s">
        <v>1935</v>
      </c>
      <c r="J131" t="s">
        <v>11</v>
      </c>
    </row>
    <row r="132" spans="1:10">
      <c r="A132" s="238" t="s">
        <v>26</v>
      </c>
      <c r="B132" s="238" t="s">
        <v>351</v>
      </c>
      <c r="C132" s="238" t="s">
        <v>6844</v>
      </c>
      <c r="D132" s="238" t="s">
        <v>1896</v>
      </c>
      <c r="E132" s="238" t="s">
        <v>6844</v>
      </c>
      <c r="F132" s="238" t="s">
        <v>764</v>
      </c>
      <c r="G132" s="238" t="s">
        <v>351</v>
      </c>
      <c r="H132" s="238" t="s">
        <v>764</v>
      </c>
      <c r="I132" s="238" t="s">
        <v>1935</v>
      </c>
      <c r="J132" t="s">
        <v>11</v>
      </c>
    </row>
    <row r="133" spans="1:10">
      <c r="A133" s="238" t="s">
        <v>26</v>
      </c>
      <c r="B133" s="238" t="s">
        <v>419</v>
      </c>
      <c r="C133" s="238" t="s">
        <v>6019</v>
      </c>
      <c r="D133" s="238" t="s">
        <v>1891</v>
      </c>
      <c r="E133" s="238" t="s">
        <v>6019</v>
      </c>
      <c r="F133" s="238" t="s">
        <v>764</v>
      </c>
      <c r="G133" s="238" t="s">
        <v>419</v>
      </c>
      <c r="H133" s="238" t="s">
        <v>764</v>
      </c>
      <c r="I133" s="238" t="s">
        <v>1935</v>
      </c>
      <c r="J133" t="s">
        <v>11</v>
      </c>
    </row>
    <row r="134" spans="1:10">
      <c r="A134" s="238" t="s">
        <v>26</v>
      </c>
      <c r="B134" s="238" t="s">
        <v>342</v>
      </c>
      <c r="C134" s="238" t="s">
        <v>6055</v>
      </c>
      <c r="D134" s="238" t="s">
        <v>1886</v>
      </c>
      <c r="E134" s="238" t="s">
        <v>6055</v>
      </c>
      <c r="F134" s="238" t="s">
        <v>764</v>
      </c>
      <c r="G134" s="238" t="s">
        <v>342</v>
      </c>
      <c r="H134" s="238" t="s">
        <v>764</v>
      </c>
      <c r="I134" s="238" t="s">
        <v>1935</v>
      </c>
      <c r="J134" t="s">
        <v>11</v>
      </c>
    </row>
    <row r="135" spans="1:10">
      <c r="A135" s="238" t="s">
        <v>26</v>
      </c>
      <c r="B135" s="238" t="s">
        <v>2017</v>
      </c>
      <c r="C135" s="238" t="s">
        <v>6723</v>
      </c>
      <c r="D135" s="238" t="s">
        <v>1897</v>
      </c>
      <c r="E135" s="238" t="s">
        <v>6723</v>
      </c>
      <c r="F135" s="238" t="s">
        <v>764</v>
      </c>
      <c r="G135" s="238" t="s">
        <v>2017</v>
      </c>
      <c r="H135" s="238" t="s">
        <v>764</v>
      </c>
      <c r="I135" s="238" t="s">
        <v>1935</v>
      </c>
      <c r="J135" t="s">
        <v>11</v>
      </c>
    </row>
    <row r="136" spans="1:10">
      <c r="A136" s="238" t="s">
        <v>26</v>
      </c>
      <c r="B136" s="238" t="s">
        <v>420</v>
      </c>
      <c r="C136" s="238" t="s">
        <v>6190</v>
      </c>
      <c r="D136" s="238" t="s">
        <v>1899</v>
      </c>
      <c r="E136" s="238" t="s">
        <v>6190</v>
      </c>
      <c r="F136" s="238" t="s">
        <v>764</v>
      </c>
      <c r="G136" s="238" t="s">
        <v>420</v>
      </c>
      <c r="H136" s="238" t="s">
        <v>764</v>
      </c>
      <c r="I136" s="238" t="s">
        <v>1935</v>
      </c>
      <c r="J136" t="s">
        <v>11</v>
      </c>
    </row>
    <row r="137" spans="1:10">
      <c r="A137" s="238" t="s">
        <v>26</v>
      </c>
      <c r="B137" s="238" t="s">
        <v>4816</v>
      </c>
      <c r="C137" s="238" t="s">
        <v>6039</v>
      </c>
      <c r="D137" s="238" t="s">
        <v>1900</v>
      </c>
      <c r="E137" s="238" t="s">
        <v>6039</v>
      </c>
      <c r="F137" s="238" t="s">
        <v>764</v>
      </c>
      <c r="G137" s="238" t="s">
        <v>4816</v>
      </c>
      <c r="H137" s="238" t="s">
        <v>764</v>
      </c>
      <c r="I137" s="238" t="s">
        <v>1935</v>
      </c>
      <c r="J137" t="s">
        <v>11</v>
      </c>
    </row>
    <row r="138" spans="1:10">
      <c r="A138" s="238" t="s">
        <v>26</v>
      </c>
      <c r="B138" s="238" t="s">
        <v>422</v>
      </c>
      <c r="C138" s="238" t="s">
        <v>6045</v>
      </c>
      <c r="D138" s="238" t="s">
        <v>1912</v>
      </c>
      <c r="E138" s="238" t="s">
        <v>6045</v>
      </c>
      <c r="F138" s="238" t="s">
        <v>764</v>
      </c>
      <c r="G138" s="238" t="s">
        <v>422</v>
      </c>
      <c r="H138" s="238" t="s">
        <v>764</v>
      </c>
      <c r="I138" s="238" t="s">
        <v>1935</v>
      </c>
      <c r="J138" t="s">
        <v>11</v>
      </c>
    </row>
    <row r="139" spans="1:10">
      <c r="A139" s="238" t="s">
        <v>26</v>
      </c>
      <c r="B139" s="238" t="s">
        <v>423</v>
      </c>
      <c r="C139" s="238" t="s">
        <v>6083</v>
      </c>
      <c r="D139" s="238" t="s">
        <v>1913</v>
      </c>
      <c r="E139" s="238" t="s">
        <v>6083</v>
      </c>
      <c r="F139" s="238" t="s">
        <v>764</v>
      </c>
      <c r="G139" s="238" t="s">
        <v>423</v>
      </c>
      <c r="H139" s="238" t="s">
        <v>764</v>
      </c>
      <c r="I139" s="238" t="s">
        <v>1935</v>
      </c>
      <c r="J139" t="s">
        <v>11</v>
      </c>
    </row>
    <row r="140" spans="1:10">
      <c r="A140" s="238" t="s">
        <v>26</v>
      </c>
      <c r="B140" s="238" t="s">
        <v>339</v>
      </c>
      <c r="C140" s="238" t="s">
        <v>6846</v>
      </c>
      <c r="D140" s="238" t="s">
        <v>1902</v>
      </c>
      <c r="E140" s="238" t="s">
        <v>6846</v>
      </c>
      <c r="F140" s="238" t="s">
        <v>764</v>
      </c>
      <c r="G140" s="238" t="s">
        <v>339</v>
      </c>
      <c r="H140" s="238" t="s">
        <v>764</v>
      </c>
      <c r="I140" s="238" t="s">
        <v>1935</v>
      </c>
      <c r="J140" t="s">
        <v>11</v>
      </c>
    </row>
    <row r="141" spans="1:10">
      <c r="A141" s="238" t="s">
        <v>26</v>
      </c>
      <c r="B141" s="238" t="s">
        <v>281</v>
      </c>
      <c r="C141" s="238" t="s">
        <v>6707</v>
      </c>
      <c r="D141" s="238" t="s">
        <v>1905</v>
      </c>
      <c r="E141" s="238" t="s">
        <v>6707</v>
      </c>
      <c r="F141" s="238" t="s">
        <v>764</v>
      </c>
      <c r="G141" s="238" t="s">
        <v>281</v>
      </c>
      <c r="H141" s="238" t="s">
        <v>764</v>
      </c>
      <c r="I141" s="238" t="s">
        <v>1935</v>
      </c>
      <c r="J141" t="s">
        <v>11</v>
      </c>
    </row>
    <row r="142" spans="1:10">
      <c r="A142" s="238" t="s">
        <v>26</v>
      </c>
      <c r="B142" s="238" t="s">
        <v>424</v>
      </c>
      <c r="C142" s="238" t="s">
        <v>6033</v>
      </c>
      <c r="D142" s="238" t="s">
        <v>1894</v>
      </c>
      <c r="E142" s="238" t="s">
        <v>6033</v>
      </c>
      <c r="F142" s="238" t="s">
        <v>764</v>
      </c>
      <c r="G142" s="238" t="s">
        <v>424</v>
      </c>
      <c r="H142" s="238" t="s">
        <v>764</v>
      </c>
      <c r="I142" s="238" t="s">
        <v>1935</v>
      </c>
      <c r="J142" t="s">
        <v>11</v>
      </c>
    </row>
    <row r="143" spans="1:10">
      <c r="A143" s="238" t="s">
        <v>26</v>
      </c>
      <c r="B143" s="238" t="s">
        <v>340</v>
      </c>
      <c r="C143" s="238" t="s">
        <v>6899</v>
      </c>
      <c r="D143" s="238" t="s">
        <v>1906</v>
      </c>
      <c r="E143" s="238" t="s">
        <v>6899</v>
      </c>
      <c r="F143" s="238" t="s">
        <v>764</v>
      </c>
      <c r="G143" s="238" t="s">
        <v>340</v>
      </c>
      <c r="H143" s="238" t="s">
        <v>764</v>
      </c>
      <c r="I143" s="238" t="s">
        <v>1935</v>
      </c>
      <c r="J143" t="s">
        <v>11</v>
      </c>
    </row>
    <row r="144" spans="1:10">
      <c r="A144" s="238" t="s">
        <v>26</v>
      </c>
      <c r="B144" s="238" t="s">
        <v>343</v>
      </c>
      <c r="C144" s="238" t="s">
        <v>6607</v>
      </c>
      <c r="D144" s="238" t="s">
        <v>1898</v>
      </c>
      <c r="E144" s="238" t="s">
        <v>6607</v>
      </c>
      <c r="F144" s="238" t="s">
        <v>764</v>
      </c>
      <c r="G144" s="238" t="s">
        <v>343</v>
      </c>
      <c r="H144" s="238" t="s">
        <v>764</v>
      </c>
      <c r="I144" s="238" t="s">
        <v>1935</v>
      </c>
      <c r="J144" t="s">
        <v>11</v>
      </c>
    </row>
    <row r="145" spans="1:10">
      <c r="A145" s="238" t="s">
        <v>26</v>
      </c>
      <c r="B145" s="238" t="s">
        <v>347</v>
      </c>
      <c r="C145" s="238" t="s">
        <v>6009</v>
      </c>
      <c r="D145" s="238" t="s">
        <v>1907</v>
      </c>
      <c r="E145" s="238" t="s">
        <v>6009</v>
      </c>
      <c r="F145" s="238" t="s">
        <v>764</v>
      </c>
      <c r="G145" s="238" t="s">
        <v>347</v>
      </c>
      <c r="H145" s="238" t="s">
        <v>764</v>
      </c>
      <c r="I145" s="238" t="s">
        <v>1935</v>
      </c>
      <c r="J145" t="s">
        <v>11</v>
      </c>
    </row>
    <row r="146" spans="1:10">
      <c r="A146" s="238" t="s">
        <v>26</v>
      </c>
      <c r="B146" s="238" t="s">
        <v>346</v>
      </c>
      <c r="C146" s="238" t="s">
        <v>6070</v>
      </c>
      <c r="D146" s="238" t="s">
        <v>1903</v>
      </c>
      <c r="E146" s="238" t="s">
        <v>6070</v>
      </c>
      <c r="F146" s="238" t="s">
        <v>764</v>
      </c>
      <c r="G146" s="238" t="s">
        <v>346</v>
      </c>
      <c r="H146" s="238" t="s">
        <v>764</v>
      </c>
      <c r="I146" s="238" t="s">
        <v>1935</v>
      </c>
      <c r="J146" t="s">
        <v>11</v>
      </c>
    </row>
    <row r="147" spans="1:10">
      <c r="A147" s="238" t="s">
        <v>26</v>
      </c>
      <c r="B147" s="238" t="s">
        <v>348</v>
      </c>
      <c r="C147" s="238" t="s">
        <v>6761</v>
      </c>
      <c r="D147" s="238" t="s">
        <v>1889</v>
      </c>
      <c r="E147" s="238" t="s">
        <v>6761</v>
      </c>
      <c r="F147" s="238" t="s">
        <v>764</v>
      </c>
      <c r="G147" s="238" t="s">
        <v>348</v>
      </c>
      <c r="H147" s="238" t="s">
        <v>764</v>
      </c>
      <c r="I147" s="238" t="s">
        <v>1935</v>
      </c>
      <c r="J147" t="s">
        <v>11</v>
      </c>
    </row>
    <row r="148" spans="1:10">
      <c r="A148" s="238" t="s">
        <v>26</v>
      </c>
      <c r="B148" s="238" t="s">
        <v>349</v>
      </c>
      <c r="C148" s="238" t="s">
        <v>6826</v>
      </c>
      <c r="D148" s="238" t="s">
        <v>1890</v>
      </c>
      <c r="E148" s="238" t="s">
        <v>6826</v>
      </c>
      <c r="F148" s="238" t="s">
        <v>764</v>
      </c>
      <c r="G148" s="238" t="s">
        <v>349</v>
      </c>
      <c r="H148" s="238" t="s">
        <v>764</v>
      </c>
      <c r="I148" s="238" t="s">
        <v>1935</v>
      </c>
      <c r="J148" t="s">
        <v>11</v>
      </c>
    </row>
    <row r="149" spans="1:10">
      <c r="A149" s="238" t="s">
        <v>26</v>
      </c>
      <c r="B149" s="238" t="s">
        <v>425</v>
      </c>
      <c r="C149" s="238" t="s">
        <v>6718</v>
      </c>
      <c r="D149" s="238" t="s">
        <v>1893</v>
      </c>
      <c r="E149" s="238" t="s">
        <v>6718</v>
      </c>
      <c r="F149" s="238" t="s">
        <v>764</v>
      </c>
      <c r="G149" s="238" t="s">
        <v>425</v>
      </c>
      <c r="H149" s="238" t="s">
        <v>764</v>
      </c>
      <c r="I149" s="238" t="s">
        <v>1935</v>
      </c>
      <c r="J149" t="s">
        <v>11</v>
      </c>
    </row>
    <row r="150" spans="1:10">
      <c r="A150" s="238" t="s">
        <v>26</v>
      </c>
      <c r="B150" s="238" t="s">
        <v>426</v>
      </c>
      <c r="C150" s="238" t="s">
        <v>6026</v>
      </c>
      <c r="D150" s="238" t="s">
        <v>1908</v>
      </c>
      <c r="E150" s="238" t="s">
        <v>6026</v>
      </c>
      <c r="F150" s="238" t="s">
        <v>764</v>
      </c>
      <c r="G150" s="238" t="s">
        <v>426</v>
      </c>
      <c r="H150" s="238" t="s">
        <v>764</v>
      </c>
      <c r="I150" s="238" t="s">
        <v>1935</v>
      </c>
      <c r="J150" t="s">
        <v>11</v>
      </c>
    </row>
    <row r="151" spans="1:10">
      <c r="A151" s="238" t="s">
        <v>26</v>
      </c>
      <c r="B151" s="238" t="s">
        <v>427</v>
      </c>
      <c r="C151" s="238" t="s">
        <v>6896</v>
      </c>
      <c r="D151" s="238" t="s">
        <v>1918</v>
      </c>
      <c r="E151" s="238" t="s">
        <v>6896</v>
      </c>
      <c r="F151" s="238" t="s">
        <v>764</v>
      </c>
      <c r="G151" s="238" t="s">
        <v>427</v>
      </c>
      <c r="H151" s="238" t="s">
        <v>764</v>
      </c>
      <c r="I151" s="238" t="s">
        <v>1935</v>
      </c>
      <c r="J151" t="s">
        <v>11</v>
      </c>
    </row>
    <row r="152" spans="1:10">
      <c r="A152" s="238" t="s">
        <v>26</v>
      </c>
      <c r="B152" s="238" t="s">
        <v>428</v>
      </c>
      <c r="C152" s="238" t="s">
        <v>6237</v>
      </c>
      <c r="D152" s="238" t="s">
        <v>1887</v>
      </c>
      <c r="E152" s="238" t="s">
        <v>6237</v>
      </c>
      <c r="F152" s="238" t="s">
        <v>764</v>
      </c>
      <c r="G152" s="238" t="s">
        <v>428</v>
      </c>
      <c r="H152" s="238" t="s">
        <v>764</v>
      </c>
      <c r="I152" s="238" t="s">
        <v>1935</v>
      </c>
      <c r="J152" t="s">
        <v>11</v>
      </c>
    </row>
    <row r="153" spans="1:10">
      <c r="A153" s="238" t="s">
        <v>26</v>
      </c>
      <c r="B153" s="238" t="s">
        <v>350</v>
      </c>
      <c r="C153" s="238" t="s">
        <v>6623</v>
      </c>
      <c r="D153" s="238" t="s">
        <v>1904</v>
      </c>
      <c r="E153" s="238" t="s">
        <v>6623</v>
      </c>
      <c r="F153" s="238" t="s">
        <v>764</v>
      </c>
      <c r="G153" s="238" t="s">
        <v>350</v>
      </c>
      <c r="H153" s="238" t="s">
        <v>764</v>
      </c>
      <c r="I153" s="238" t="s">
        <v>1935</v>
      </c>
      <c r="J153" t="s">
        <v>11</v>
      </c>
    </row>
    <row r="154" spans="1:10">
      <c r="A154" s="238" t="s">
        <v>26</v>
      </c>
      <c r="B154" s="238" t="s">
        <v>429</v>
      </c>
      <c r="C154" s="238" t="s">
        <v>6013</v>
      </c>
      <c r="D154" s="238" t="s">
        <v>1909</v>
      </c>
      <c r="E154" s="238" t="s">
        <v>6013</v>
      </c>
      <c r="F154" s="238" t="s">
        <v>764</v>
      </c>
      <c r="G154" s="238" t="s">
        <v>429</v>
      </c>
      <c r="H154" s="238" t="s">
        <v>764</v>
      </c>
      <c r="I154" s="238" t="s">
        <v>1935</v>
      </c>
      <c r="J154" t="s">
        <v>11</v>
      </c>
    </row>
    <row r="155" spans="1:10">
      <c r="A155" s="238" t="s">
        <v>26</v>
      </c>
      <c r="B155" s="238" t="s">
        <v>313</v>
      </c>
      <c r="C155" s="238" t="s">
        <v>6845</v>
      </c>
      <c r="D155" s="238" t="s">
        <v>1901</v>
      </c>
      <c r="E155" s="238" t="s">
        <v>6845</v>
      </c>
      <c r="F155" s="238" t="s">
        <v>764</v>
      </c>
      <c r="G155" s="238" t="s">
        <v>313</v>
      </c>
      <c r="H155" s="238" t="s">
        <v>764</v>
      </c>
      <c r="I155" s="238" t="s">
        <v>1935</v>
      </c>
      <c r="J155" t="s">
        <v>11</v>
      </c>
    </row>
    <row r="156" spans="1:10">
      <c r="A156" s="238" t="s">
        <v>26</v>
      </c>
      <c r="B156" s="238" t="s">
        <v>49</v>
      </c>
      <c r="C156" s="238" t="s">
        <v>6843</v>
      </c>
      <c r="D156" s="238" t="s">
        <v>1895</v>
      </c>
      <c r="E156" s="238" t="s">
        <v>6843</v>
      </c>
      <c r="F156" s="238" t="s">
        <v>764</v>
      </c>
      <c r="G156" s="238" t="s">
        <v>49</v>
      </c>
      <c r="H156" s="238" t="s">
        <v>764</v>
      </c>
      <c r="I156" s="238" t="s">
        <v>1935</v>
      </c>
      <c r="J156" t="s">
        <v>11</v>
      </c>
    </row>
    <row r="157" spans="1:10">
      <c r="A157" s="238" t="s">
        <v>26</v>
      </c>
      <c r="B157" s="238" t="s">
        <v>432</v>
      </c>
      <c r="C157" s="238" t="s">
        <v>6024</v>
      </c>
      <c r="D157" s="238" t="s">
        <v>1892</v>
      </c>
      <c r="E157" s="238" t="s">
        <v>6024</v>
      </c>
      <c r="F157" s="238" t="s">
        <v>764</v>
      </c>
      <c r="G157" s="238" t="s">
        <v>432</v>
      </c>
      <c r="H157" s="238" t="s">
        <v>764</v>
      </c>
      <c r="I157" s="238" t="s">
        <v>1935</v>
      </c>
      <c r="J157" t="s">
        <v>11</v>
      </c>
    </row>
    <row r="158" spans="1:10">
      <c r="A158" s="238" t="s">
        <v>26</v>
      </c>
      <c r="B158" s="238" t="s">
        <v>344</v>
      </c>
      <c r="C158" s="238" t="s">
        <v>6021</v>
      </c>
      <c r="D158" s="238" t="s">
        <v>1885</v>
      </c>
      <c r="E158" s="238" t="s">
        <v>6021</v>
      </c>
      <c r="F158" s="238" t="s">
        <v>764</v>
      </c>
      <c r="G158" s="238" t="s">
        <v>344</v>
      </c>
      <c r="H158" s="238" t="s">
        <v>764</v>
      </c>
      <c r="I158" s="238" t="s">
        <v>1935</v>
      </c>
      <c r="J158" t="s">
        <v>11</v>
      </c>
    </row>
    <row r="159" spans="1:10">
      <c r="A159" s="238" t="s">
        <v>26</v>
      </c>
      <c r="B159" s="238" t="s">
        <v>495</v>
      </c>
      <c r="C159" s="238" t="s">
        <v>7145</v>
      </c>
      <c r="D159" s="238" t="s">
        <v>1919</v>
      </c>
      <c r="E159" s="238" t="s">
        <v>7145</v>
      </c>
      <c r="F159" s="238" t="s">
        <v>764</v>
      </c>
      <c r="G159" s="238" t="s">
        <v>495</v>
      </c>
      <c r="H159" s="238" t="s">
        <v>764</v>
      </c>
      <c r="I159" s="238" t="s">
        <v>1935</v>
      </c>
      <c r="J159" t="s">
        <v>11</v>
      </c>
    </row>
    <row r="160" spans="1:10">
      <c r="A160" s="238" t="s">
        <v>26</v>
      </c>
      <c r="B160" s="238" t="s">
        <v>345</v>
      </c>
      <c r="C160" s="238" t="s">
        <v>6073</v>
      </c>
      <c r="D160" s="238" t="s">
        <v>1884</v>
      </c>
      <c r="E160" s="238" t="s">
        <v>6073</v>
      </c>
      <c r="F160" s="238" t="s">
        <v>764</v>
      </c>
      <c r="G160" s="238" t="s">
        <v>345</v>
      </c>
      <c r="H160" s="238" t="s">
        <v>764</v>
      </c>
      <c r="I160" s="238" t="s">
        <v>1935</v>
      </c>
      <c r="J160" t="s">
        <v>11</v>
      </c>
    </row>
    <row r="161" spans="1:10">
      <c r="A161" s="238" t="s">
        <v>26</v>
      </c>
      <c r="B161" s="238" t="s">
        <v>434</v>
      </c>
      <c r="C161" s="238" t="s">
        <v>6760</v>
      </c>
      <c r="D161" s="238" t="s">
        <v>1888</v>
      </c>
      <c r="E161" s="238" t="s">
        <v>6760</v>
      </c>
      <c r="F161" s="238" t="s">
        <v>764</v>
      </c>
      <c r="G161" s="238" t="s">
        <v>434</v>
      </c>
      <c r="H161" s="238" t="s">
        <v>764</v>
      </c>
      <c r="I161" s="238" t="s">
        <v>1935</v>
      </c>
      <c r="J161" t="s">
        <v>11</v>
      </c>
    </row>
    <row r="162" spans="1:10">
      <c r="A162" s="238" t="s">
        <v>26</v>
      </c>
      <c r="B162" s="238" t="s">
        <v>341</v>
      </c>
      <c r="C162" s="238" t="s">
        <v>6897</v>
      </c>
      <c r="D162" s="238" t="s">
        <v>1920</v>
      </c>
      <c r="E162" s="238" t="s">
        <v>6897</v>
      </c>
      <c r="F162" s="238" t="s">
        <v>764</v>
      </c>
      <c r="G162" s="238" t="s">
        <v>341</v>
      </c>
      <c r="H162" s="238" t="s">
        <v>764</v>
      </c>
      <c r="I162" s="238" t="s">
        <v>1935</v>
      </c>
      <c r="J162" t="s">
        <v>11</v>
      </c>
    </row>
    <row r="163" spans="1:10">
      <c r="A163" s="238" t="s">
        <v>26</v>
      </c>
      <c r="B163" s="238" t="s">
        <v>435</v>
      </c>
      <c r="C163" s="238" t="s">
        <v>6900</v>
      </c>
      <c r="D163" s="238" t="s">
        <v>1910</v>
      </c>
      <c r="E163" s="238" t="s">
        <v>6900</v>
      </c>
      <c r="F163" s="238" t="s">
        <v>765</v>
      </c>
      <c r="G163" s="238" t="s">
        <v>435</v>
      </c>
      <c r="H163" s="238" t="s">
        <v>1936</v>
      </c>
      <c r="I163" s="238" t="s">
        <v>1935</v>
      </c>
      <c r="J163" t="s">
        <v>11</v>
      </c>
    </row>
    <row r="164" spans="1:10">
      <c r="A164" s="238" t="s">
        <v>26</v>
      </c>
      <c r="B164" s="238" t="s">
        <v>352</v>
      </c>
      <c r="C164" s="238" t="s">
        <v>6005</v>
      </c>
      <c r="D164" s="238" t="s">
        <v>1911</v>
      </c>
      <c r="E164" s="238" t="s">
        <v>6005</v>
      </c>
      <c r="F164" s="238" t="s">
        <v>765</v>
      </c>
      <c r="G164" s="238" t="s">
        <v>352</v>
      </c>
      <c r="H164" s="238" t="s">
        <v>1936</v>
      </c>
      <c r="I164" s="238" t="s">
        <v>1935</v>
      </c>
      <c r="J164" t="s">
        <v>11</v>
      </c>
    </row>
    <row r="165" spans="1:10">
      <c r="A165" s="238" t="s">
        <v>26</v>
      </c>
      <c r="B165" s="238" t="s">
        <v>433</v>
      </c>
      <c r="C165" s="238" t="s">
        <v>6116</v>
      </c>
      <c r="D165" s="238" t="s">
        <v>1915</v>
      </c>
      <c r="E165" s="238" t="s">
        <v>6116</v>
      </c>
      <c r="F165" s="238" t="s">
        <v>764</v>
      </c>
      <c r="G165" s="238" t="s">
        <v>433</v>
      </c>
      <c r="H165" s="238" t="s">
        <v>764</v>
      </c>
      <c r="I165" s="238" t="s">
        <v>1935</v>
      </c>
      <c r="J165" t="s">
        <v>11</v>
      </c>
    </row>
    <row r="166" spans="1:10">
      <c r="A166" s="238" t="s">
        <v>26</v>
      </c>
      <c r="B166" s="238" t="s">
        <v>430</v>
      </c>
      <c r="C166" s="238" t="s">
        <v>6225</v>
      </c>
      <c r="D166" s="238" t="s">
        <v>1921</v>
      </c>
      <c r="E166" s="238" t="s">
        <v>6225</v>
      </c>
      <c r="F166" s="238" t="s">
        <v>764</v>
      </c>
      <c r="G166" s="238" t="s">
        <v>430</v>
      </c>
      <c r="H166" s="238" t="s">
        <v>764</v>
      </c>
      <c r="I166" s="238" t="s">
        <v>1935</v>
      </c>
      <c r="J166" t="s">
        <v>11</v>
      </c>
    </row>
    <row r="167" spans="1:10">
      <c r="A167" s="238" t="s">
        <v>26</v>
      </c>
      <c r="B167" s="238" t="s">
        <v>431</v>
      </c>
      <c r="C167" s="238" t="s">
        <v>6274</v>
      </c>
      <c r="D167" s="238" t="s">
        <v>1922</v>
      </c>
      <c r="E167" s="238" t="s">
        <v>6274</v>
      </c>
      <c r="F167" s="238" t="s">
        <v>764</v>
      </c>
      <c r="G167" s="238" t="s">
        <v>431</v>
      </c>
      <c r="H167" s="238" t="s">
        <v>764</v>
      </c>
      <c r="I167" s="238" t="s">
        <v>1935</v>
      </c>
      <c r="J167" t="s">
        <v>11</v>
      </c>
    </row>
    <row r="168" spans="1:10">
      <c r="A168" s="238" t="s">
        <v>26</v>
      </c>
      <c r="B168" s="238" t="s">
        <v>739</v>
      </c>
      <c r="C168" s="238" t="s">
        <v>6898</v>
      </c>
      <c r="D168" s="238" t="s">
        <v>1917</v>
      </c>
      <c r="E168" s="238" t="s">
        <v>6898</v>
      </c>
      <c r="F168" s="238" t="s">
        <v>764</v>
      </c>
      <c r="G168" s="238" t="s">
        <v>739</v>
      </c>
      <c r="H168" s="238" t="s">
        <v>764</v>
      </c>
      <c r="I168" s="238" t="s">
        <v>1935</v>
      </c>
      <c r="J168" t="s">
        <v>11</v>
      </c>
    </row>
    <row r="169" spans="1:10">
      <c r="A169" s="238" t="s">
        <v>26</v>
      </c>
      <c r="B169" s="238" t="s">
        <v>742</v>
      </c>
      <c r="C169" s="238" t="s">
        <v>6902</v>
      </c>
      <c r="D169" s="238" t="s">
        <v>1923</v>
      </c>
      <c r="E169" s="238" t="s">
        <v>6902</v>
      </c>
      <c r="F169" s="238" t="s">
        <v>764</v>
      </c>
      <c r="G169" s="238" t="s">
        <v>742</v>
      </c>
      <c r="H169" s="238" t="s">
        <v>764</v>
      </c>
      <c r="I169" s="238" t="s">
        <v>1935</v>
      </c>
      <c r="J169" t="s">
        <v>11</v>
      </c>
    </row>
    <row r="170" spans="1:10">
      <c r="A170" s="238" t="s">
        <v>26</v>
      </c>
      <c r="B170" s="238" t="s">
        <v>740</v>
      </c>
      <c r="C170" s="238" t="s">
        <v>6903</v>
      </c>
      <c r="D170" s="238" t="s">
        <v>1924</v>
      </c>
      <c r="E170" s="238" t="s">
        <v>6903</v>
      </c>
      <c r="F170" s="238" t="s">
        <v>764</v>
      </c>
      <c r="G170" s="238" t="s">
        <v>740</v>
      </c>
      <c r="H170" s="238" t="s">
        <v>764</v>
      </c>
      <c r="I170" s="238" t="s">
        <v>1935</v>
      </c>
      <c r="J170" t="s">
        <v>11</v>
      </c>
    </row>
    <row r="171" spans="1:10">
      <c r="A171" s="238" t="s">
        <v>26</v>
      </c>
      <c r="B171" s="238" t="s">
        <v>409</v>
      </c>
      <c r="C171" s="238" t="s">
        <v>6904</v>
      </c>
      <c r="D171" s="238" t="s">
        <v>1925</v>
      </c>
      <c r="E171" s="238" t="s">
        <v>6904</v>
      </c>
      <c r="F171" s="238" t="s">
        <v>764</v>
      </c>
      <c r="G171" s="238" t="s">
        <v>409</v>
      </c>
      <c r="H171" s="238" t="s">
        <v>764</v>
      </c>
      <c r="I171" s="238" t="s">
        <v>1935</v>
      </c>
      <c r="J171" t="s">
        <v>11</v>
      </c>
    </row>
    <row r="172" spans="1:10">
      <c r="A172" s="238" t="s">
        <v>26</v>
      </c>
      <c r="B172" s="238" t="s">
        <v>1078</v>
      </c>
      <c r="C172" s="238" t="s">
        <v>6101</v>
      </c>
      <c r="D172" s="238" t="s">
        <v>1916</v>
      </c>
      <c r="E172" s="238" t="s">
        <v>6101</v>
      </c>
      <c r="F172" s="238" t="s">
        <v>764</v>
      </c>
      <c r="G172" s="238" t="s">
        <v>1078</v>
      </c>
      <c r="H172" s="238" t="s">
        <v>764</v>
      </c>
      <c r="I172" s="238" t="s">
        <v>1935</v>
      </c>
      <c r="J172" t="s">
        <v>11</v>
      </c>
    </row>
    <row r="173" spans="1:10">
      <c r="A173" s="238" t="s">
        <v>26</v>
      </c>
      <c r="B173" s="238" t="s">
        <v>1088</v>
      </c>
      <c r="C173" s="238" t="s">
        <v>6590</v>
      </c>
      <c r="D173" s="238" t="s">
        <v>1914</v>
      </c>
      <c r="E173" s="238" t="s">
        <v>6590</v>
      </c>
      <c r="F173" s="238" t="s">
        <v>764</v>
      </c>
      <c r="G173" s="238" t="s">
        <v>1088</v>
      </c>
      <c r="H173" s="238" t="s">
        <v>764</v>
      </c>
      <c r="I173" s="238" t="s">
        <v>1935</v>
      </c>
      <c r="J173" t="s">
        <v>11</v>
      </c>
    </row>
    <row r="174" spans="1:10">
      <c r="A174" s="238" t="s">
        <v>26</v>
      </c>
      <c r="B174" s="238" t="s">
        <v>5930</v>
      </c>
      <c r="C174" s="238" t="s">
        <v>6051</v>
      </c>
      <c r="D174" s="238" t="s">
        <v>1926</v>
      </c>
      <c r="E174" s="238" t="s">
        <v>6051</v>
      </c>
      <c r="F174" s="238" t="s">
        <v>764</v>
      </c>
      <c r="G174" s="238" t="s">
        <v>5930</v>
      </c>
      <c r="H174" s="238" t="s">
        <v>764</v>
      </c>
      <c r="I174" s="238" t="s">
        <v>1935</v>
      </c>
      <c r="J174" t="s">
        <v>11</v>
      </c>
    </row>
    <row r="175" spans="1:10">
      <c r="A175" s="238" t="s">
        <v>26</v>
      </c>
      <c r="B175" s="238" t="s">
        <v>569</v>
      </c>
      <c r="C175" s="238" t="s">
        <v>7146</v>
      </c>
      <c r="D175" s="238" t="s">
        <v>1927</v>
      </c>
      <c r="E175" s="238" t="s">
        <v>7146</v>
      </c>
      <c r="F175" s="238" t="s">
        <v>764</v>
      </c>
      <c r="G175" s="238" t="s">
        <v>569</v>
      </c>
      <c r="H175" s="238"/>
      <c r="I175" s="238" t="s">
        <v>1935</v>
      </c>
      <c r="J175" t="s">
        <v>11</v>
      </c>
    </row>
    <row r="176" spans="1:10">
      <c r="A176" s="238" t="s">
        <v>26</v>
      </c>
      <c r="B176" s="238" t="s">
        <v>570</v>
      </c>
      <c r="C176" s="238" t="s">
        <v>7147</v>
      </c>
      <c r="D176" s="238" t="s">
        <v>1928</v>
      </c>
      <c r="E176" s="238" t="s">
        <v>7147</v>
      </c>
      <c r="F176" s="238" t="s">
        <v>764</v>
      </c>
      <c r="G176" s="238" t="s">
        <v>570</v>
      </c>
      <c r="H176" s="238"/>
      <c r="I176" s="238" t="s">
        <v>1935</v>
      </c>
      <c r="J176" t="s">
        <v>11</v>
      </c>
    </row>
    <row r="177" spans="1:10">
      <c r="A177" s="238" t="s">
        <v>26</v>
      </c>
      <c r="B177" s="238" t="s">
        <v>571</v>
      </c>
      <c r="C177" s="238" t="s">
        <v>7148</v>
      </c>
      <c r="D177" s="238" t="s">
        <v>1929</v>
      </c>
      <c r="E177" s="238" t="s">
        <v>7148</v>
      </c>
      <c r="F177" s="238" t="s">
        <v>764</v>
      </c>
      <c r="G177" s="238" t="s">
        <v>571</v>
      </c>
      <c r="H177" s="238"/>
      <c r="I177" s="238" t="s">
        <v>1935</v>
      </c>
      <c r="J177" t="s">
        <v>11</v>
      </c>
    </row>
    <row r="178" spans="1:10">
      <c r="A178" s="238" t="s">
        <v>26</v>
      </c>
      <c r="B178" s="238" t="s">
        <v>572</v>
      </c>
      <c r="C178" s="238" t="s">
        <v>7149</v>
      </c>
      <c r="D178" s="238" t="s">
        <v>1930</v>
      </c>
      <c r="E178" s="238" t="s">
        <v>7149</v>
      </c>
      <c r="F178" s="238" t="s">
        <v>764</v>
      </c>
      <c r="G178" s="238" t="s">
        <v>572</v>
      </c>
      <c r="H178" s="238"/>
      <c r="I178" s="238" t="s">
        <v>1935</v>
      </c>
      <c r="J178" t="s">
        <v>11</v>
      </c>
    </row>
    <row r="179" spans="1:10">
      <c r="A179" s="238" t="s">
        <v>26</v>
      </c>
      <c r="B179" s="238" t="s">
        <v>573</v>
      </c>
      <c r="C179" s="238" t="s">
        <v>7150</v>
      </c>
      <c r="D179" s="238" t="s">
        <v>1931</v>
      </c>
      <c r="E179" s="238" t="s">
        <v>7150</v>
      </c>
      <c r="F179" s="238" t="s">
        <v>764</v>
      </c>
      <c r="G179" s="238" t="s">
        <v>573</v>
      </c>
      <c r="H179" s="238"/>
      <c r="I179" s="238" t="s">
        <v>1935</v>
      </c>
      <c r="J179" t="s">
        <v>11</v>
      </c>
    </row>
    <row r="180" spans="1:10">
      <c r="A180" s="238" t="s">
        <v>26</v>
      </c>
      <c r="B180" s="238" t="s">
        <v>574</v>
      </c>
      <c r="C180" s="238" t="s">
        <v>7151</v>
      </c>
      <c r="D180" s="238" t="s">
        <v>1932</v>
      </c>
      <c r="E180" s="238" t="s">
        <v>7151</v>
      </c>
      <c r="F180" s="238" t="s">
        <v>764</v>
      </c>
      <c r="G180" s="238" t="s">
        <v>574</v>
      </c>
      <c r="H180" s="238"/>
      <c r="I180" s="238" t="s">
        <v>1935</v>
      </c>
      <c r="J180" t="s">
        <v>11</v>
      </c>
    </row>
    <row r="181" spans="1:10">
      <c r="A181" s="238" t="s">
        <v>26</v>
      </c>
      <c r="B181" s="238" t="s">
        <v>575</v>
      </c>
      <c r="C181" s="238" t="s">
        <v>7152</v>
      </c>
      <c r="D181" s="238" t="s">
        <v>1933</v>
      </c>
      <c r="E181" s="238" t="s">
        <v>7152</v>
      </c>
      <c r="F181" s="238" t="s">
        <v>764</v>
      </c>
      <c r="G181" s="238" t="s">
        <v>575</v>
      </c>
      <c r="H181" s="238"/>
      <c r="I181" s="238" t="s">
        <v>1935</v>
      </c>
      <c r="J181" t="s">
        <v>11</v>
      </c>
    </row>
    <row r="182" spans="1:10">
      <c r="A182" s="238" t="s">
        <v>26</v>
      </c>
      <c r="B182" s="238" t="s">
        <v>5931</v>
      </c>
      <c r="C182" s="238" t="s">
        <v>7153</v>
      </c>
      <c r="D182" s="238" t="s">
        <v>5932</v>
      </c>
      <c r="E182" s="238" t="s">
        <v>7153</v>
      </c>
      <c r="F182" s="238" t="s">
        <v>764</v>
      </c>
      <c r="G182" s="238" t="s">
        <v>5931</v>
      </c>
      <c r="H182" s="238"/>
      <c r="I182" s="238" t="s">
        <v>1935</v>
      </c>
      <c r="J182" t="s">
        <v>11</v>
      </c>
    </row>
    <row r="183" spans="1:10">
      <c r="A183" s="238" t="s">
        <v>15</v>
      </c>
      <c r="B183" s="238" t="s">
        <v>3</v>
      </c>
      <c r="C183" s="238" t="s">
        <v>6465</v>
      </c>
      <c r="D183" s="238" t="s">
        <v>576</v>
      </c>
      <c r="E183" s="238" t="s">
        <v>6465</v>
      </c>
      <c r="F183" s="238" t="s">
        <v>765</v>
      </c>
      <c r="G183" s="238" t="s">
        <v>3</v>
      </c>
      <c r="H183" s="238" t="s">
        <v>1934</v>
      </c>
      <c r="I183" s="238" t="s">
        <v>1935</v>
      </c>
      <c r="J183" t="s">
        <v>6</v>
      </c>
    </row>
    <row r="184" spans="1:10">
      <c r="A184" s="238" t="s">
        <v>15</v>
      </c>
      <c r="B184" s="238" t="s">
        <v>41</v>
      </c>
      <c r="C184" s="238" t="s">
        <v>6429</v>
      </c>
      <c r="D184" s="238" t="s">
        <v>577</v>
      </c>
      <c r="E184" s="238" t="s">
        <v>6429</v>
      </c>
      <c r="F184" s="238" t="s">
        <v>765</v>
      </c>
      <c r="G184" s="238" t="s">
        <v>41</v>
      </c>
      <c r="H184" s="238" t="s">
        <v>1936</v>
      </c>
      <c r="I184" s="238" t="s">
        <v>1935</v>
      </c>
      <c r="J184" t="s">
        <v>6</v>
      </c>
    </row>
    <row r="185" spans="1:10">
      <c r="A185" s="238" t="s">
        <v>15</v>
      </c>
      <c r="B185" s="238" t="s">
        <v>43</v>
      </c>
      <c r="C185" s="238" t="s">
        <v>6459</v>
      </c>
      <c r="D185" s="238" t="s">
        <v>578</v>
      </c>
      <c r="E185" s="238" t="s">
        <v>6459</v>
      </c>
      <c r="F185" s="238" t="s">
        <v>765</v>
      </c>
      <c r="G185" s="238" t="s">
        <v>43</v>
      </c>
      <c r="H185" s="238" t="s">
        <v>1936</v>
      </c>
      <c r="I185" s="238" t="s">
        <v>1935</v>
      </c>
      <c r="J185" t="s">
        <v>6</v>
      </c>
    </row>
    <row r="186" spans="1:10">
      <c r="A186" s="238" t="s">
        <v>15</v>
      </c>
      <c r="B186" s="238" t="s">
        <v>42</v>
      </c>
      <c r="C186" s="238" t="s">
        <v>6505</v>
      </c>
      <c r="D186" s="238" t="s">
        <v>579</v>
      </c>
      <c r="E186" s="238" t="s">
        <v>6505</v>
      </c>
      <c r="F186" s="238" t="s">
        <v>765</v>
      </c>
      <c r="G186" s="238" t="s">
        <v>42</v>
      </c>
      <c r="H186" s="238" t="s">
        <v>1936</v>
      </c>
      <c r="I186" s="238" t="s">
        <v>1935</v>
      </c>
      <c r="J186" t="s">
        <v>6</v>
      </c>
    </row>
    <row r="187" spans="1:10">
      <c r="A187" s="238" t="s">
        <v>15</v>
      </c>
      <c r="B187" s="238" t="s">
        <v>44</v>
      </c>
      <c r="C187" s="238" t="s">
        <v>6475</v>
      </c>
      <c r="D187" s="238" t="s">
        <v>580</v>
      </c>
      <c r="E187" s="238" t="s">
        <v>6475</v>
      </c>
      <c r="F187" s="238" t="s">
        <v>765</v>
      </c>
      <c r="G187" s="238" t="s">
        <v>44</v>
      </c>
      <c r="H187" s="238" t="s">
        <v>1936</v>
      </c>
      <c r="I187" s="238" t="s">
        <v>1935</v>
      </c>
      <c r="J187" t="s">
        <v>6</v>
      </c>
    </row>
    <row r="188" spans="1:10">
      <c r="A188" s="238" t="s">
        <v>15</v>
      </c>
      <c r="B188" s="238" t="s">
        <v>726</v>
      </c>
      <c r="C188" s="238" t="s">
        <v>6565</v>
      </c>
      <c r="D188" s="238" t="s">
        <v>581</v>
      </c>
      <c r="E188" s="238" t="s">
        <v>6565</v>
      </c>
      <c r="F188" s="238" t="s">
        <v>764</v>
      </c>
      <c r="G188" s="238" t="s">
        <v>726</v>
      </c>
      <c r="H188" s="238" t="s">
        <v>764</v>
      </c>
      <c r="I188" s="238" t="s">
        <v>1935</v>
      </c>
      <c r="J188" t="s">
        <v>6</v>
      </c>
    </row>
    <row r="189" spans="1:10">
      <c r="A189" s="238" t="s">
        <v>15</v>
      </c>
      <c r="B189" s="238" t="s">
        <v>1078</v>
      </c>
      <c r="C189" s="238" t="s">
        <v>6620</v>
      </c>
      <c r="D189" s="238" t="s">
        <v>582</v>
      </c>
      <c r="E189" s="238" t="s">
        <v>6620</v>
      </c>
      <c r="F189" s="238" t="s">
        <v>764</v>
      </c>
      <c r="G189" s="238" t="s">
        <v>1078</v>
      </c>
      <c r="H189" s="238" t="s">
        <v>764</v>
      </c>
      <c r="I189" s="238" t="s">
        <v>1935</v>
      </c>
      <c r="J189" t="s">
        <v>6</v>
      </c>
    </row>
    <row r="190" spans="1:10">
      <c r="A190" s="238" t="s">
        <v>15</v>
      </c>
      <c r="B190" s="238" t="s">
        <v>1075</v>
      </c>
      <c r="C190" s="238" t="s">
        <v>7154</v>
      </c>
      <c r="D190" s="238" t="s">
        <v>583</v>
      </c>
      <c r="E190" s="238" t="s">
        <v>7154</v>
      </c>
      <c r="F190" s="238" t="s">
        <v>765</v>
      </c>
      <c r="G190" s="238" t="s">
        <v>1075</v>
      </c>
      <c r="H190" s="238" t="s">
        <v>1936</v>
      </c>
      <c r="I190" s="238" t="s">
        <v>1935</v>
      </c>
      <c r="J190" t="s">
        <v>6</v>
      </c>
    </row>
    <row r="191" spans="1:10">
      <c r="A191" s="238" t="s">
        <v>15</v>
      </c>
      <c r="B191" s="238" t="s">
        <v>1077</v>
      </c>
      <c r="C191" s="238" t="s">
        <v>6494</v>
      </c>
      <c r="D191" s="238" t="s">
        <v>584</v>
      </c>
      <c r="E191" s="238" t="s">
        <v>6494</v>
      </c>
      <c r="F191" s="238" t="s">
        <v>765</v>
      </c>
      <c r="G191" s="238" t="s">
        <v>1077</v>
      </c>
      <c r="H191" s="238" t="s">
        <v>764</v>
      </c>
      <c r="I191" s="238" t="s">
        <v>1937</v>
      </c>
      <c r="J191" t="s">
        <v>6</v>
      </c>
    </row>
    <row r="192" spans="1:10">
      <c r="A192" s="238" t="s">
        <v>15</v>
      </c>
      <c r="B192" s="238" t="s">
        <v>1076</v>
      </c>
      <c r="C192" s="238" t="s">
        <v>6550</v>
      </c>
      <c r="D192" s="238" t="s">
        <v>585</v>
      </c>
      <c r="E192" s="238" t="s">
        <v>6550</v>
      </c>
      <c r="F192" s="238" t="s">
        <v>764</v>
      </c>
      <c r="G192" s="238" t="s">
        <v>1076</v>
      </c>
      <c r="H192" s="238" t="s">
        <v>764</v>
      </c>
      <c r="I192" s="238" t="s">
        <v>1938</v>
      </c>
      <c r="J192" t="s">
        <v>6</v>
      </c>
    </row>
    <row r="193" spans="1:10">
      <c r="A193" s="238" t="s">
        <v>15</v>
      </c>
      <c r="B193" s="238" t="s">
        <v>5933</v>
      </c>
      <c r="C193" s="238" t="s">
        <v>6446</v>
      </c>
      <c r="D193" s="238" t="s">
        <v>586</v>
      </c>
      <c r="E193" s="238" t="s">
        <v>6446</v>
      </c>
      <c r="F193" s="238" t="s">
        <v>764</v>
      </c>
      <c r="G193" s="238" t="s">
        <v>5933</v>
      </c>
      <c r="H193" s="238" t="s">
        <v>764</v>
      </c>
      <c r="I193" s="238" t="s">
        <v>1935</v>
      </c>
      <c r="J193" t="s">
        <v>6</v>
      </c>
    </row>
    <row r="194" spans="1:10">
      <c r="A194" s="238" t="s">
        <v>15</v>
      </c>
      <c r="B194" s="238" t="s">
        <v>737</v>
      </c>
      <c r="C194" s="238" t="s">
        <v>6562</v>
      </c>
      <c r="D194" s="238" t="s">
        <v>587</v>
      </c>
      <c r="E194" s="238" t="s">
        <v>6562</v>
      </c>
      <c r="F194" s="238" t="s">
        <v>764</v>
      </c>
      <c r="G194" s="238" t="s">
        <v>737</v>
      </c>
      <c r="H194" s="238" t="s">
        <v>764</v>
      </c>
      <c r="I194" s="238" t="s">
        <v>1935</v>
      </c>
      <c r="J194" t="s">
        <v>6</v>
      </c>
    </row>
    <row r="195" spans="1:10">
      <c r="A195" s="238" t="s">
        <v>15</v>
      </c>
      <c r="B195" s="238" t="s">
        <v>1092</v>
      </c>
      <c r="C195" s="238" t="s">
        <v>6568</v>
      </c>
      <c r="D195" s="238" t="s">
        <v>588</v>
      </c>
      <c r="E195" s="238" t="s">
        <v>6568</v>
      </c>
      <c r="F195" s="238" t="s">
        <v>765</v>
      </c>
      <c r="G195" s="238" t="s">
        <v>1092</v>
      </c>
      <c r="H195" s="238" t="s">
        <v>764</v>
      </c>
      <c r="I195" s="238" t="s">
        <v>1935</v>
      </c>
      <c r="J195" t="s">
        <v>6</v>
      </c>
    </row>
    <row r="196" spans="1:10">
      <c r="A196" s="238" t="s">
        <v>15</v>
      </c>
      <c r="B196" s="238" t="s">
        <v>416</v>
      </c>
      <c r="C196" s="238" t="s">
        <v>6569</v>
      </c>
      <c r="D196" s="238" t="s">
        <v>589</v>
      </c>
      <c r="E196" s="238" t="s">
        <v>6569</v>
      </c>
      <c r="F196" s="238" t="s">
        <v>765</v>
      </c>
      <c r="G196" s="238" t="s">
        <v>416</v>
      </c>
      <c r="H196" s="238" t="s">
        <v>764</v>
      </c>
      <c r="I196" s="238" t="s">
        <v>1935</v>
      </c>
      <c r="J196" t="s">
        <v>6</v>
      </c>
    </row>
    <row r="197" spans="1:10">
      <c r="A197" s="238" t="s">
        <v>15</v>
      </c>
      <c r="B197" s="238" t="s">
        <v>1093</v>
      </c>
      <c r="C197" s="238" t="s">
        <v>6906</v>
      </c>
      <c r="D197" s="238" t="s">
        <v>590</v>
      </c>
      <c r="E197" s="238" t="s">
        <v>6906</v>
      </c>
      <c r="F197" s="238" t="s">
        <v>765</v>
      </c>
      <c r="G197" s="238" t="s">
        <v>1093</v>
      </c>
      <c r="H197" s="238" t="s">
        <v>764</v>
      </c>
      <c r="I197" s="238" t="s">
        <v>1935</v>
      </c>
      <c r="J197" t="s">
        <v>6</v>
      </c>
    </row>
    <row r="198" spans="1:10">
      <c r="A198" s="238" t="s">
        <v>15</v>
      </c>
      <c r="B198" s="238" t="s">
        <v>471</v>
      </c>
      <c r="C198" s="238" t="s">
        <v>7155</v>
      </c>
      <c r="D198" s="238" t="s">
        <v>591</v>
      </c>
      <c r="E198" s="238" t="s">
        <v>7155</v>
      </c>
      <c r="F198" s="238" t="s">
        <v>764</v>
      </c>
      <c r="G198" s="238" t="s">
        <v>471</v>
      </c>
      <c r="H198" s="238" t="s">
        <v>764</v>
      </c>
      <c r="I198" s="238" t="s">
        <v>1939</v>
      </c>
      <c r="J198" t="s">
        <v>6</v>
      </c>
    </row>
    <row r="199" spans="1:10">
      <c r="A199" s="238" t="s">
        <v>15</v>
      </c>
      <c r="B199" s="238" t="s">
        <v>5934</v>
      </c>
      <c r="C199" s="238" t="s">
        <v>6454</v>
      </c>
      <c r="D199" s="238" t="s">
        <v>592</v>
      </c>
      <c r="E199" s="238" t="s">
        <v>6454</v>
      </c>
      <c r="F199" s="238" t="s">
        <v>764</v>
      </c>
      <c r="G199" s="238" t="s">
        <v>5934</v>
      </c>
      <c r="H199" s="238" t="s">
        <v>764</v>
      </c>
      <c r="I199" s="238" t="s">
        <v>1935</v>
      </c>
      <c r="J199" t="s">
        <v>6</v>
      </c>
    </row>
    <row r="200" spans="1:10">
      <c r="A200" s="238" t="s">
        <v>15</v>
      </c>
      <c r="B200" s="238" t="s">
        <v>5935</v>
      </c>
      <c r="C200" s="238" t="s">
        <v>6450</v>
      </c>
      <c r="D200" s="238" t="s">
        <v>593</v>
      </c>
      <c r="E200" s="238" t="s">
        <v>6450</v>
      </c>
      <c r="F200" s="238" t="s">
        <v>764</v>
      </c>
      <c r="G200" s="238" t="s">
        <v>5935</v>
      </c>
      <c r="H200" s="238" t="s">
        <v>764</v>
      </c>
      <c r="I200" s="238" t="s">
        <v>1935</v>
      </c>
      <c r="J200" t="s">
        <v>6</v>
      </c>
    </row>
    <row r="201" spans="1:10">
      <c r="A201" s="238" t="s">
        <v>15</v>
      </c>
      <c r="B201" s="238" t="s">
        <v>5936</v>
      </c>
      <c r="C201" s="238" t="s">
        <v>7156</v>
      </c>
      <c r="D201" s="238" t="s">
        <v>594</v>
      </c>
      <c r="E201" s="238" t="s">
        <v>7156</v>
      </c>
      <c r="F201" s="238" t="s">
        <v>764</v>
      </c>
      <c r="G201" s="238" t="s">
        <v>5936</v>
      </c>
      <c r="H201" s="238" t="s">
        <v>764</v>
      </c>
      <c r="I201" s="238" t="s">
        <v>1935</v>
      </c>
      <c r="J201" t="s">
        <v>6</v>
      </c>
    </row>
    <row r="202" spans="1:10">
      <c r="A202" s="238" t="s">
        <v>15</v>
      </c>
      <c r="B202" s="238" t="s">
        <v>5937</v>
      </c>
      <c r="C202" s="238" t="s">
        <v>6920</v>
      </c>
      <c r="D202" s="238" t="s">
        <v>595</v>
      </c>
      <c r="E202" s="238" t="s">
        <v>6920</v>
      </c>
      <c r="F202" s="238" t="s">
        <v>764</v>
      </c>
      <c r="G202" s="238" t="s">
        <v>5937</v>
      </c>
      <c r="H202" s="238" t="s">
        <v>764</v>
      </c>
      <c r="I202" s="238" t="s">
        <v>1935</v>
      </c>
      <c r="J202" t="s">
        <v>6</v>
      </c>
    </row>
    <row r="203" spans="1:10">
      <c r="A203" s="238" t="s">
        <v>15</v>
      </c>
      <c r="B203" s="238" t="s">
        <v>5938</v>
      </c>
      <c r="C203" s="238" t="s">
        <v>7157</v>
      </c>
      <c r="D203" s="238" t="s">
        <v>596</v>
      </c>
      <c r="E203" s="238" t="s">
        <v>7157</v>
      </c>
      <c r="F203" s="238" t="s">
        <v>764</v>
      </c>
      <c r="G203" s="238" t="s">
        <v>5938</v>
      </c>
      <c r="H203" s="238" t="s">
        <v>764</v>
      </c>
      <c r="I203" s="238" t="s">
        <v>1935</v>
      </c>
      <c r="J203" t="s">
        <v>6</v>
      </c>
    </row>
    <row r="204" spans="1:10">
      <c r="A204" s="238" t="s">
        <v>15</v>
      </c>
      <c r="B204" s="238" t="s">
        <v>5939</v>
      </c>
      <c r="C204" s="238" t="s">
        <v>7158</v>
      </c>
      <c r="D204" s="238" t="s">
        <v>597</v>
      </c>
      <c r="E204" s="238" t="s">
        <v>7158</v>
      </c>
      <c r="F204" s="238" t="s">
        <v>764</v>
      </c>
      <c r="G204" s="238" t="s">
        <v>5939</v>
      </c>
      <c r="H204" s="238" t="s">
        <v>764</v>
      </c>
      <c r="I204" s="238" t="s">
        <v>1935</v>
      </c>
      <c r="J204" t="s">
        <v>6</v>
      </c>
    </row>
    <row r="205" spans="1:10">
      <c r="A205" s="238" t="s">
        <v>15</v>
      </c>
      <c r="B205" s="238" t="s">
        <v>485</v>
      </c>
      <c r="C205" s="238" t="s">
        <v>7159</v>
      </c>
      <c r="D205" s="238" t="s">
        <v>598</v>
      </c>
      <c r="E205" s="238" t="s">
        <v>7159</v>
      </c>
      <c r="F205" s="238" t="s">
        <v>764</v>
      </c>
      <c r="G205" s="238" t="s">
        <v>485</v>
      </c>
      <c r="H205" s="238"/>
      <c r="I205" s="238" t="s">
        <v>1935</v>
      </c>
      <c r="J205" t="s">
        <v>6</v>
      </c>
    </row>
    <row r="206" spans="1:10">
      <c r="A206" s="238" t="s">
        <v>15</v>
      </c>
      <c r="B206" s="238" t="s">
        <v>487</v>
      </c>
      <c r="C206" s="238" t="s">
        <v>7160</v>
      </c>
      <c r="D206" s="238" t="s">
        <v>599</v>
      </c>
      <c r="E206" s="238" t="s">
        <v>7160</v>
      </c>
      <c r="F206" s="238" t="s">
        <v>764</v>
      </c>
      <c r="G206" s="238" t="s">
        <v>487</v>
      </c>
      <c r="H206" s="238"/>
      <c r="I206" s="238" t="s">
        <v>1935</v>
      </c>
      <c r="J206" t="s">
        <v>6</v>
      </c>
    </row>
    <row r="207" spans="1:10">
      <c r="A207" s="238" t="s">
        <v>15</v>
      </c>
      <c r="B207" s="238" t="s">
        <v>489</v>
      </c>
      <c r="C207" s="238" t="s">
        <v>7161</v>
      </c>
      <c r="D207" s="238" t="s">
        <v>600</v>
      </c>
      <c r="E207" s="238" t="s">
        <v>7161</v>
      </c>
      <c r="F207" s="238" t="s">
        <v>764</v>
      </c>
      <c r="G207" s="238" t="s">
        <v>489</v>
      </c>
      <c r="H207" s="238"/>
      <c r="I207" s="238" t="s">
        <v>1935</v>
      </c>
      <c r="J207" t="s">
        <v>6</v>
      </c>
    </row>
    <row r="208" spans="1:10">
      <c r="A208" s="238" t="s">
        <v>15</v>
      </c>
      <c r="B208" s="238" t="s">
        <v>491</v>
      </c>
      <c r="C208" s="238" t="s">
        <v>7162</v>
      </c>
      <c r="D208" s="238" t="s">
        <v>601</v>
      </c>
      <c r="E208" s="238" t="s">
        <v>7162</v>
      </c>
      <c r="F208" s="238" t="s">
        <v>764</v>
      </c>
      <c r="G208" s="238" t="s">
        <v>491</v>
      </c>
      <c r="H208" s="238"/>
      <c r="I208" s="238" t="s">
        <v>1935</v>
      </c>
      <c r="J208" t="s">
        <v>6</v>
      </c>
    </row>
    <row r="209" spans="1:10">
      <c r="A209" s="238" t="s">
        <v>15</v>
      </c>
      <c r="B209" s="238" t="s">
        <v>493</v>
      </c>
      <c r="C209" s="238" t="s">
        <v>7163</v>
      </c>
      <c r="D209" s="238" t="s">
        <v>602</v>
      </c>
      <c r="E209" s="238" t="s">
        <v>7163</v>
      </c>
      <c r="F209" s="238" t="s">
        <v>764</v>
      </c>
      <c r="G209" s="238" t="s">
        <v>493</v>
      </c>
      <c r="H209" s="238"/>
      <c r="I209" s="238" t="s">
        <v>1935</v>
      </c>
      <c r="J209" t="s">
        <v>6</v>
      </c>
    </row>
    <row r="210" spans="1:10">
      <c r="A210" s="238" t="s">
        <v>15</v>
      </c>
      <c r="B210" s="238" t="s">
        <v>495</v>
      </c>
      <c r="C210" s="238" t="s">
        <v>7164</v>
      </c>
      <c r="D210" s="238" t="s">
        <v>603</v>
      </c>
      <c r="E210" s="238" t="s">
        <v>7164</v>
      </c>
      <c r="F210" s="238" t="s">
        <v>764</v>
      </c>
      <c r="G210" s="238" t="s">
        <v>495</v>
      </c>
      <c r="H210" s="238"/>
      <c r="I210" s="238" t="s">
        <v>1935</v>
      </c>
      <c r="J210" t="s">
        <v>6</v>
      </c>
    </row>
    <row r="211" spans="1:10">
      <c r="A211" s="238" t="s">
        <v>15</v>
      </c>
      <c r="B211" s="238" t="s">
        <v>497</v>
      </c>
      <c r="C211" s="238" t="s">
        <v>7165</v>
      </c>
      <c r="D211" s="238" t="s">
        <v>604</v>
      </c>
      <c r="E211" s="238" t="s">
        <v>7165</v>
      </c>
      <c r="F211" s="238" t="s">
        <v>764</v>
      </c>
      <c r="G211" s="238" t="s">
        <v>497</v>
      </c>
      <c r="H211" s="238"/>
      <c r="I211" s="238" t="s">
        <v>1935</v>
      </c>
      <c r="J211" t="s">
        <v>6</v>
      </c>
    </row>
    <row r="212" spans="1:10">
      <c r="A212" s="238" t="s">
        <v>15</v>
      </c>
      <c r="B212" s="238" t="s">
        <v>499</v>
      </c>
      <c r="C212" s="238" t="s">
        <v>7166</v>
      </c>
      <c r="D212" s="238" t="s">
        <v>605</v>
      </c>
      <c r="E212" s="238" t="s">
        <v>7166</v>
      </c>
      <c r="F212" s="238" t="s">
        <v>764</v>
      </c>
      <c r="G212" s="238" t="s">
        <v>499</v>
      </c>
      <c r="H212" s="238"/>
      <c r="I212" s="238" t="s">
        <v>1935</v>
      </c>
      <c r="J212" t="s">
        <v>6</v>
      </c>
    </row>
    <row r="213" spans="1:10">
      <c r="A213" s="238" t="s">
        <v>15</v>
      </c>
      <c r="B213" s="238" t="s">
        <v>501</v>
      </c>
      <c r="C213" s="238" t="s">
        <v>7167</v>
      </c>
      <c r="D213" s="238" t="s">
        <v>606</v>
      </c>
      <c r="E213" s="238" t="s">
        <v>7167</v>
      </c>
      <c r="F213" s="238" t="s">
        <v>764</v>
      </c>
      <c r="G213" s="238" t="s">
        <v>501</v>
      </c>
      <c r="H213" s="238"/>
      <c r="I213" s="238" t="s">
        <v>1935</v>
      </c>
      <c r="J213" t="s">
        <v>6</v>
      </c>
    </row>
    <row r="214" spans="1:10">
      <c r="A214" s="238" t="s">
        <v>15</v>
      </c>
      <c r="B214" s="238" t="s">
        <v>503</v>
      </c>
      <c r="C214" s="238" t="s">
        <v>7168</v>
      </c>
      <c r="D214" s="238" t="s">
        <v>607</v>
      </c>
      <c r="E214" s="238" t="s">
        <v>7168</v>
      </c>
      <c r="F214" s="238" t="s">
        <v>764</v>
      </c>
      <c r="G214" s="238" t="s">
        <v>503</v>
      </c>
      <c r="H214" s="238"/>
      <c r="I214" s="238" t="s">
        <v>1935</v>
      </c>
      <c r="J214" t="s">
        <v>6</v>
      </c>
    </row>
    <row r="215" spans="1:10">
      <c r="A215" s="238" t="s">
        <v>27</v>
      </c>
      <c r="B215" s="238" t="s">
        <v>3</v>
      </c>
      <c r="C215" s="238" t="s">
        <v>6435</v>
      </c>
      <c r="D215" s="238" t="s">
        <v>608</v>
      </c>
      <c r="E215" s="238" t="s">
        <v>6435</v>
      </c>
      <c r="F215" s="238" t="s">
        <v>765</v>
      </c>
      <c r="G215" s="238" t="s">
        <v>3</v>
      </c>
      <c r="H215" s="238" t="s">
        <v>1934</v>
      </c>
      <c r="I215" s="238" t="s">
        <v>1935</v>
      </c>
      <c r="J215" t="s">
        <v>5</v>
      </c>
    </row>
    <row r="216" spans="1:10">
      <c r="A216" s="238" t="s">
        <v>27</v>
      </c>
      <c r="B216" s="238" t="s">
        <v>41</v>
      </c>
      <c r="C216" s="238" t="s">
        <v>6535</v>
      </c>
      <c r="D216" s="238" t="s">
        <v>609</v>
      </c>
      <c r="E216" s="238" t="s">
        <v>6535</v>
      </c>
      <c r="F216" s="238" t="s">
        <v>765</v>
      </c>
      <c r="G216" s="238" t="s">
        <v>41</v>
      </c>
      <c r="H216" s="238" t="s">
        <v>1936</v>
      </c>
      <c r="I216" s="238" t="s">
        <v>1935</v>
      </c>
      <c r="J216" t="s">
        <v>5</v>
      </c>
    </row>
    <row r="217" spans="1:10">
      <c r="A217" s="238" t="s">
        <v>27</v>
      </c>
      <c r="B217" s="238" t="s">
        <v>43</v>
      </c>
      <c r="C217" s="238" t="s">
        <v>6487</v>
      </c>
      <c r="D217" s="238" t="s">
        <v>610</v>
      </c>
      <c r="E217" s="238" t="s">
        <v>6487</v>
      </c>
      <c r="F217" s="238" t="s">
        <v>765</v>
      </c>
      <c r="G217" s="238" t="s">
        <v>43</v>
      </c>
      <c r="H217" s="238" t="s">
        <v>1936</v>
      </c>
      <c r="I217" s="238" t="s">
        <v>1935</v>
      </c>
      <c r="J217" t="s">
        <v>5</v>
      </c>
    </row>
    <row r="218" spans="1:10">
      <c r="A218" s="238" t="s">
        <v>27</v>
      </c>
      <c r="B218" s="238" t="s">
        <v>42</v>
      </c>
      <c r="C218" s="238" t="s">
        <v>7169</v>
      </c>
      <c r="D218" s="238" t="s">
        <v>611</v>
      </c>
      <c r="E218" s="238" t="s">
        <v>7169</v>
      </c>
      <c r="F218" s="238" t="s">
        <v>765</v>
      </c>
      <c r="G218" s="238" t="s">
        <v>42</v>
      </c>
      <c r="H218" s="238" t="s">
        <v>1936</v>
      </c>
      <c r="I218" s="238" t="s">
        <v>1935</v>
      </c>
      <c r="J218" t="s">
        <v>5</v>
      </c>
    </row>
    <row r="219" spans="1:10">
      <c r="A219" s="238" t="s">
        <v>27</v>
      </c>
      <c r="B219" s="238" t="s">
        <v>44</v>
      </c>
      <c r="C219" s="238" t="s">
        <v>6570</v>
      </c>
      <c r="D219" s="238" t="s">
        <v>612</v>
      </c>
      <c r="E219" s="238" t="s">
        <v>6570</v>
      </c>
      <c r="F219" s="238" t="s">
        <v>765</v>
      </c>
      <c r="G219" s="238" t="s">
        <v>44</v>
      </c>
      <c r="H219" s="238" t="s">
        <v>1936</v>
      </c>
      <c r="I219" s="238" t="s">
        <v>1935</v>
      </c>
      <c r="J219" t="s">
        <v>5</v>
      </c>
    </row>
    <row r="220" spans="1:10">
      <c r="A220" s="238" t="s">
        <v>27</v>
      </c>
      <c r="B220" s="238" t="s">
        <v>726</v>
      </c>
      <c r="C220" s="238" t="s">
        <v>7170</v>
      </c>
      <c r="D220" s="238" t="s">
        <v>613</v>
      </c>
      <c r="E220" s="238" t="s">
        <v>7170</v>
      </c>
      <c r="F220" s="238" t="s">
        <v>764</v>
      </c>
      <c r="G220" s="238" t="s">
        <v>726</v>
      </c>
      <c r="H220" s="238" t="s">
        <v>764</v>
      </c>
      <c r="I220" s="238" t="s">
        <v>1935</v>
      </c>
      <c r="J220" t="s">
        <v>5</v>
      </c>
    </row>
    <row r="221" spans="1:10">
      <c r="A221" s="238" t="s">
        <v>27</v>
      </c>
      <c r="B221" s="238" t="s">
        <v>45</v>
      </c>
      <c r="C221" s="238" t="s">
        <v>6511</v>
      </c>
      <c r="D221" s="238" t="s">
        <v>614</v>
      </c>
      <c r="E221" s="238" t="s">
        <v>6511</v>
      </c>
      <c r="F221" s="238" t="s">
        <v>764</v>
      </c>
      <c r="G221" s="238" t="s">
        <v>45</v>
      </c>
      <c r="H221" s="238" t="s">
        <v>764</v>
      </c>
      <c r="I221" s="238" t="s">
        <v>1935</v>
      </c>
      <c r="J221" t="s">
        <v>5</v>
      </c>
    </row>
    <row r="222" spans="1:10">
      <c r="A222" s="238" t="s">
        <v>27</v>
      </c>
      <c r="B222" s="238" t="s">
        <v>1075</v>
      </c>
      <c r="C222" s="238" t="s">
        <v>7171</v>
      </c>
      <c r="D222" s="238" t="s">
        <v>615</v>
      </c>
      <c r="E222" s="238" t="s">
        <v>7171</v>
      </c>
      <c r="F222" s="238" t="s">
        <v>764</v>
      </c>
      <c r="G222" s="238" t="s">
        <v>1075</v>
      </c>
      <c r="H222" s="238" t="s">
        <v>1936</v>
      </c>
      <c r="I222" s="238" t="s">
        <v>1935</v>
      </c>
      <c r="J222" t="s">
        <v>5</v>
      </c>
    </row>
    <row r="223" spans="1:10">
      <c r="A223" s="238" t="s">
        <v>27</v>
      </c>
      <c r="B223" s="238" t="s">
        <v>1077</v>
      </c>
      <c r="C223" s="238" t="s">
        <v>7172</v>
      </c>
      <c r="D223" s="238" t="s">
        <v>616</v>
      </c>
      <c r="E223" s="238" t="s">
        <v>7172</v>
      </c>
      <c r="F223" s="238" t="s">
        <v>765</v>
      </c>
      <c r="G223" s="238" t="s">
        <v>1077</v>
      </c>
      <c r="H223" s="238" t="s">
        <v>764</v>
      </c>
      <c r="I223" s="238" t="s">
        <v>1935</v>
      </c>
      <c r="J223" t="s">
        <v>5</v>
      </c>
    </row>
    <row r="224" spans="1:10">
      <c r="A224" s="238" t="s">
        <v>27</v>
      </c>
      <c r="B224" s="238" t="s">
        <v>1076</v>
      </c>
      <c r="C224" s="238" t="s">
        <v>7173</v>
      </c>
      <c r="D224" s="238" t="s">
        <v>617</v>
      </c>
      <c r="E224" s="238" t="s">
        <v>7173</v>
      </c>
      <c r="F224" s="238" t="s">
        <v>764</v>
      </c>
      <c r="G224" s="238" t="s">
        <v>1076</v>
      </c>
      <c r="H224" s="238" t="s">
        <v>764</v>
      </c>
      <c r="I224" s="238" t="s">
        <v>1935</v>
      </c>
      <c r="J224" t="s">
        <v>5</v>
      </c>
    </row>
    <row r="225" spans="1:10">
      <c r="A225" s="238" t="s">
        <v>27</v>
      </c>
      <c r="B225" s="238" t="s">
        <v>5933</v>
      </c>
      <c r="C225" s="238" t="s">
        <v>6443</v>
      </c>
      <c r="D225" s="238" t="s">
        <v>618</v>
      </c>
      <c r="E225" s="238" t="s">
        <v>6443</v>
      </c>
      <c r="F225" s="238" t="s">
        <v>764</v>
      </c>
      <c r="G225" s="238" t="s">
        <v>5933</v>
      </c>
      <c r="H225" s="238" t="s">
        <v>764</v>
      </c>
      <c r="I225" s="238" t="s">
        <v>1935</v>
      </c>
      <c r="J225" t="s">
        <v>5</v>
      </c>
    </row>
    <row r="226" spans="1:10">
      <c r="A226" s="238" t="s">
        <v>27</v>
      </c>
      <c r="B226" s="238" t="s">
        <v>737</v>
      </c>
      <c r="C226" s="238" t="s">
        <v>7174</v>
      </c>
      <c r="D226" s="238" t="s">
        <v>619</v>
      </c>
      <c r="E226" s="238" t="s">
        <v>7174</v>
      </c>
      <c r="F226" s="238" t="s">
        <v>764</v>
      </c>
      <c r="G226" s="238" t="s">
        <v>737</v>
      </c>
      <c r="H226" s="238" t="s">
        <v>764</v>
      </c>
      <c r="I226" s="238" t="s">
        <v>1935</v>
      </c>
      <c r="J226" t="s">
        <v>5</v>
      </c>
    </row>
    <row r="227" spans="1:10">
      <c r="A227" s="238" t="s">
        <v>27</v>
      </c>
      <c r="B227" s="238" t="s">
        <v>1092</v>
      </c>
      <c r="C227" s="238" t="s">
        <v>7175</v>
      </c>
      <c r="D227" s="238" t="s">
        <v>620</v>
      </c>
      <c r="E227" s="238" t="s">
        <v>7175</v>
      </c>
      <c r="F227" s="238" t="s">
        <v>764</v>
      </c>
      <c r="G227" s="238" t="s">
        <v>1092</v>
      </c>
      <c r="H227" s="238" t="s">
        <v>764</v>
      </c>
      <c r="I227" s="238" t="s">
        <v>1935</v>
      </c>
      <c r="J227" t="s">
        <v>5</v>
      </c>
    </row>
    <row r="228" spans="1:10">
      <c r="A228" s="238" t="s">
        <v>27</v>
      </c>
      <c r="B228" s="238" t="s">
        <v>416</v>
      </c>
      <c r="C228" s="238" t="s">
        <v>7176</v>
      </c>
      <c r="D228" s="238" t="s">
        <v>621</v>
      </c>
      <c r="E228" s="238" t="s">
        <v>7176</v>
      </c>
      <c r="F228" s="238" t="s">
        <v>764</v>
      </c>
      <c r="G228" s="238" t="s">
        <v>416</v>
      </c>
      <c r="H228" s="238" t="s">
        <v>764</v>
      </c>
      <c r="I228" s="238" t="s">
        <v>1935</v>
      </c>
      <c r="J228" t="s">
        <v>5</v>
      </c>
    </row>
    <row r="229" spans="1:10">
      <c r="A229" s="238" t="s">
        <v>27</v>
      </c>
      <c r="B229" s="238" t="s">
        <v>1093</v>
      </c>
      <c r="C229" s="238" t="s">
        <v>7177</v>
      </c>
      <c r="D229" s="238" t="s">
        <v>622</v>
      </c>
      <c r="E229" s="238" t="s">
        <v>7177</v>
      </c>
      <c r="F229" s="238" t="s">
        <v>764</v>
      </c>
      <c r="G229" s="238" t="s">
        <v>1093</v>
      </c>
      <c r="H229" s="238" t="s">
        <v>764</v>
      </c>
      <c r="I229" s="238" t="s">
        <v>1935</v>
      </c>
      <c r="J229" t="s">
        <v>5</v>
      </c>
    </row>
    <row r="230" spans="1:10">
      <c r="A230" s="238" t="s">
        <v>27</v>
      </c>
      <c r="B230" s="238" t="s">
        <v>471</v>
      </c>
      <c r="C230" s="238" t="s">
        <v>7178</v>
      </c>
      <c r="D230" s="238" t="s">
        <v>623</v>
      </c>
      <c r="E230" s="238" t="s">
        <v>7178</v>
      </c>
      <c r="F230" s="238" t="s">
        <v>764</v>
      </c>
      <c r="G230" s="238" t="s">
        <v>471</v>
      </c>
      <c r="H230" s="238" t="s">
        <v>764</v>
      </c>
      <c r="I230" s="238" t="s">
        <v>1935</v>
      </c>
      <c r="J230" t="s">
        <v>5</v>
      </c>
    </row>
    <row r="231" spans="1:10">
      <c r="A231" s="238" t="s">
        <v>27</v>
      </c>
      <c r="B231" s="238" t="s">
        <v>5934</v>
      </c>
      <c r="C231" s="238" t="s">
        <v>6453</v>
      </c>
      <c r="D231" s="238" t="s">
        <v>624</v>
      </c>
      <c r="E231" s="238" t="s">
        <v>6453</v>
      </c>
      <c r="F231" s="238" t="s">
        <v>764</v>
      </c>
      <c r="G231" s="238" t="s">
        <v>5934</v>
      </c>
      <c r="H231" s="238" t="s">
        <v>764</v>
      </c>
      <c r="I231" s="238" t="s">
        <v>1935</v>
      </c>
      <c r="J231" t="s">
        <v>5</v>
      </c>
    </row>
    <row r="232" spans="1:10">
      <c r="A232" s="238" t="s">
        <v>27</v>
      </c>
      <c r="B232" s="238" t="s">
        <v>5935</v>
      </c>
      <c r="C232" s="238" t="s">
        <v>6457</v>
      </c>
      <c r="D232" s="238" t="s">
        <v>625</v>
      </c>
      <c r="E232" s="238" t="s">
        <v>6457</v>
      </c>
      <c r="F232" s="238" t="s">
        <v>764</v>
      </c>
      <c r="G232" s="238" t="s">
        <v>5935</v>
      </c>
      <c r="H232" s="238" t="s">
        <v>764</v>
      </c>
      <c r="I232" s="238" t="s">
        <v>1935</v>
      </c>
      <c r="J232" t="s">
        <v>5</v>
      </c>
    </row>
    <row r="233" spans="1:10">
      <c r="A233" s="238" t="s">
        <v>27</v>
      </c>
      <c r="B233" s="238" t="s">
        <v>5936</v>
      </c>
      <c r="C233" s="238" t="s">
        <v>7179</v>
      </c>
      <c r="D233" s="238" t="s">
        <v>626</v>
      </c>
      <c r="E233" s="238" t="s">
        <v>7179</v>
      </c>
      <c r="F233" s="238" t="s">
        <v>764</v>
      </c>
      <c r="G233" s="238" t="s">
        <v>5936</v>
      </c>
      <c r="H233" s="238" t="s">
        <v>764</v>
      </c>
      <c r="I233" s="238" t="s">
        <v>1935</v>
      </c>
      <c r="J233" t="s">
        <v>5</v>
      </c>
    </row>
    <row r="234" spans="1:10">
      <c r="A234" s="238" t="s">
        <v>27</v>
      </c>
      <c r="B234" s="238" t="s">
        <v>5937</v>
      </c>
      <c r="C234" s="238" t="s">
        <v>7180</v>
      </c>
      <c r="D234" s="238" t="s">
        <v>627</v>
      </c>
      <c r="E234" s="238" t="s">
        <v>7180</v>
      </c>
      <c r="F234" s="238" t="s">
        <v>764</v>
      </c>
      <c r="G234" s="238" t="s">
        <v>5937</v>
      </c>
      <c r="H234" s="238" t="s">
        <v>764</v>
      </c>
      <c r="I234" s="238" t="s">
        <v>1935</v>
      </c>
      <c r="J234" t="s">
        <v>5</v>
      </c>
    </row>
    <row r="235" spans="1:10">
      <c r="A235" s="238" t="s">
        <v>27</v>
      </c>
      <c r="B235" s="238" t="s">
        <v>5938</v>
      </c>
      <c r="C235" s="238" t="s">
        <v>7181</v>
      </c>
      <c r="D235" s="238" t="s">
        <v>628</v>
      </c>
      <c r="E235" s="238" t="s">
        <v>7181</v>
      </c>
      <c r="F235" s="238" t="s">
        <v>764</v>
      </c>
      <c r="G235" s="238" t="s">
        <v>5938</v>
      </c>
      <c r="H235" s="238" t="s">
        <v>764</v>
      </c>
      <c r="I235" s="238" t="s">
        <v>1935</v>
      </c>
      <c r="J235" t="s">
        <v>5</v>
      </c>
    </row>
    <row r="236" spans="1:10">
      <c r="A236" s="238" t="s">
        <v>27</v>
      </c>
      <c r="B236" s="238" t="s">
        <v>5939</v>
      </c>
      <c r="C236" s="238" t="s">
        <v>7182</v>
      </c>
      <c r="D236" s="238" t="s">
        <v>629</v>
      </c>
      <c r="E236" s="238" t="s">
        <v>7182</v>
      </c>
      <c r="F236" s="238" t="s">
        <v>764</v>
      </c>
      <c r="G236" s="238" t="s">
        <v>5939</v>
      </c>
      <c r="H236" s="238" t="s">
        <v>764</v>
      </c>
      <c r="I236" s="238" t="s">
        <v>1935</v>
      </c>
      <c r="J236" t="s">
        <v>5</v>
      </c>
    </row>
    <row r="237" spans="1:10">
      <c r="A237" s="238" t="s">
        <v>27</v>
      </c>
      <c r="B237" s="238" t="s">
        <v>5940</v>
      </c>
      <c r="C237" s="238" t="s">
        <v>7183</v>
      </c>
      <c r="D237" s="238" t="s">
        <v>630</v>
      </c>
      <c r="E237" s="238" t="s">
        <v>7183</v>
      </c>
      <c r="F237" s="238" t="s">
        <v>764</v>
      </c>
      <c r="G237" s="238" t="s">
        <v>5940</v>
      </c>
      <c r="H237" s="238"/>
      <c r="I237" s="238" t="s">
        <v>1935</v>
      </c>
      <c r="J237" t="s">
        <v>5</v>
      </c>
    </row>
    <row r="238" spans="1:10">
      <c r="A238" s="35"/>
      <c r="B238" s="35"/>
      <c r="C238" s="35"/>
      <c r="D238" s="35"/>
      <c r="E238" s="35"/>
      <c r="F238" s="35"/>
    </row>
    <row r="239" spans="1:10">
      <c r="A239" s="35"/>
      <c r="B239" s="35"/>
      <c r="C239" s="35"/>
      <c r="D239" s="35"/>
      <c r="E239" s="35"/>
      <c r="F239" s="35"/>
    </row>
    <row r="240" spans="1:10">
      <c r="A240" s="35"/>
      <c r="B240" s="35"/>
      <c r="C240" s="35"/>
      <c r="D240" s="35"/>
      <c r="E240" s="35"/>
      <c r="F240" s="35"/>
    </row>
    <row r="241" spans="1:14">
      <c r="A241" s="35"/>
      <c r="B241" s="35"/>
      <c r="C241" s="35"/>
      <c r="D241" s="35"/>
      <c r="E241" s="35"/>
      <c r="F241" s="35"/>
    </row>
    <row r="242" spans="1:14">
      <c r="A242" s="35"/>
      <c r="B242" s="35"/>
      <c r="C242" s="35"/>
      <c r="D242" s="35"/>
      <c r="E242" s="35"/>
      <c r="F242" s="35"/>
    </row>
    <row r="243" spans="1:14">
      <c r="A243" s="35"/>
      <c r="B243" s="35"/>
      <c r="C243" s="35"/>
      <c r="D243" s="35"/>
      <c r="E243" s="35"/>
      <c r="F243" s="35"/>
      <c r="J243" s="482"/>
      <c r="K243" s="483"/>
      <c r="L243" s="483"/>
      <c r="M243" s="483"/>
      <c r="N243" s="83"/>
    </row>
    <row r="244" spans="1:14">
      <c r="A244" s="35"/>
      <c r="B244" s="35"/>
      <c r="C244" s="35"/>
      <c r="D244" s="35"/>
      <c r="E244" s="35"/>
      <c r="F244" s="35"/>
      <c r="J244" s="482"/>
      <c r="K244" s="483"/>
      <c r="L244" s="483"/>
      <c r="M244" s="483"/>
      <c r="N244" s="83"/>
    </row>
    <row r="245" spans="1:14">
      <c r="A245" s="35"/>
      <c r="B245" s="35"/>
      <c r="C245" s="35"/>
      <c r="D245" s="35"/>
      <c r="E245" s="35"/>
      <c r="F245" s="35"/>
      <c r="J245" s="482"/>
      <c r="K245" s="483"/>
      <c r="L245" s="483"/>
      <c r="M245" s="483"/>
      <c r="N245" s="83"/>
    </row>
    <row r="246" spans="1:14">
      <c r="A246" s="35" t="s">
        <v>1076</v>
      </c>
      <c r="B246" s="35"/>
      <c r="C246" s="35"/>
      <c r="D246" s="35"/>
      <c r="E246" s="35"/>
      <c r="F246" s="35"/>
      <c r="J246" s="482"/>
      <c r="K246" s="483"/>
      <c r="L246" s="483"/>
      <c r="M246" s="483"/>
      <c r="N246" s="83"/>
    </row>
    <row r="247" spans="1:14">
      <c r="A247" s="35" t="s">
        <v>743</v>
      </c>
      <c r="B247" s="35"/>
      <c r="C247" s="35"/>
      <c r="D247" s="35"/>
      <c r="E247" s="35"/>
      <c r="F247" s="35"/>
      <c r="J247" s="482"/>
      <c r="K247" s="483"/>
      <c r="L247" s="483"/>
      <c r="M247" s="483"/>
      <c r="N247" s="83"/>
    </row>
    <row r="248" spans="1:14">
      <c r="A248" s="35" t="s">
        <v>737</v>
      </c>
      <c r="B248" s="35"/>
      <c r="C248" s="35"/>
      <c r="D248" s="35"/>
      <c r="E248" s="35"/>
      <c r="F248" s="35"/>
      <c r="J248" s="482"/>
      <c r="K248" s="483"/>
      <c r="L248" s="483"/>
      <c r="M248" s="483"/>
      <c r="N248" s="83"/>
    </row>
    <row r="249" spans="1:14" ht="13">
      <c r="J249" s="83"/>
      <c r="K249" s="484"/>
      <c r="L249" s="484"/>
      <c r="M249" s="484"/>
      <c r="N249" s="83"/>
    </row>
    <row r="250" spans="1:14">
      <c r="J250" s="83"/>
      <c r="K250" s="83"/>
      <c r="L250" s="83"/>
      <c r="M250" s="83"/>
      <c r="N250" s="83"/>
    </row>
  </sheetData>
  <autoFilter ref="A1:J237" xr:uid="{5D03FF86-E9C9-4D8B-8D89-E4879D800DC6}"/>
  <pageMargins left="0.51181102362204722" right="0.31496062992125984" top="0.55118110236220474" bottom="0.74803149606299213" header="0.31496062992125984" footer="0.31496062992125984"/>
  <pageSetup paperSize="8" scale="85" fitToHeight="8" orientation="landscape" r:id="rId1"/>
  <headerFooter>
    <oddFooter>&amp;L&amp;F&amp;C&amp;A&amp;RPage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C65911"/>
    <pageSetUpPr fitToPage="1"/>
  </sheetPr>
  <dimension ref="A1:AI270"/>
  <sheetViews>
    <sheetView zoomScale="85" zoomScaleNormal="85" workbookViewId="0">
      <selection activeCell="F13" sqref="F13"/>
    </sheetView>
  </sheetViews>
  <sheetFormatPr defaultRowHeight="12.5"/>
  <cols>
    <col min="1" max="1" width="11.453125" style="491" bestFit="1" customWidth="1"/>
    <col min="2" max="2" width="27.54296875" customWidth="1"/>
    <col min="3" max="3" width="29.453125" customWidth="1"/>
    <col min="4" max="15" width="16.453125" customWidth="1"/>
    <col min="16" max="19" width="8.7265625" style="491"/>
  </cols>
  <sheetData>
    <row r="1" spans="1:20" s="491" customFormat="1" ht="13">
      <c r="A1" s="489"/>
      <c r="B1" s="489"/>
      <c r="C1" s="489"/>
      <c r="D1" s="489"/>
      <c r="E1" s="489"/>
      <c r="F1" s="489"/>
      <c r="G1" s="489"/>
      <c r="H1" s="489"/>
      <c r="I1" s="489"/>
      <c r="J1" s="489"/>
      <c r="K1" s="489"/>
      <c r="L1" s="489"/>
      <c r="M1" s="489"/>
      <c r="N1" s="489"/>
      <c r="O1" s="489"/>
    </row>
    <row r="2" spans="1:20" s="491" customFormat="1" ht="13">
      <c r="A2" s="489"/>
      <c r="B2" s="489"/>
      <c r="C2" s="489"/>
      <c r="D2" s="489"/>
      <c r="E2" s="489"/>
      <c r="F2" s="489"/>
      <c r="G2" s="489"/>
      <c r="H2" s="489"/>
      <c r="I2" s="489"/>
      <c r="J2" s="489"/>
      <c r="K2" s="489"/>
      <c r="L2" s="489"/>
      <c r="M2" s="489"/>
      <c r="N2" s="489"/>
      <c r="O2" s="489"/>
    </row>
    <row r="3" spans="1:20" s="491" customFormat="1" ht="13">
      <c r="A3" s="489"/>
      <c r="B3" s="489"/>
      <c r="C3" s="489"/>
      <c r="D3" s="489"/>
      <c r="E3" s="489"/>
      <c r="F3" s="489"/>
      <c r="G3" s="489"/>
      <c r="H3" s="489"/>
      <c r="I3" s="489"/>
      <c r="J3" s="489"/>
      <c r="K3" s="489"/>
      <c r="L3" s="489"/>
      <c r="M3" s="489"/>
      <c r="N3" s="489"/>
      <c r="O3" s="489"/>
    </row>
    <row r="4" spans="1:20" s="491" customFormat="1" ht="13">
      <c r="A4" s="489"/>
      <c r="B4" s="489"/>
      <c r="C4" s="489"/>
      <c r="D4" s="489"/>
      <c r="E4" s="489"/>
      <c r="F4" s="489"/>
      <c r="G4" s="489"/>
      <c r="H4" s="489"/>
      <c r="I4" s="489"/>
      <c r="J4" s="489"/>
      <c r="K4" s="489"/>
      <c r="L4" s="489"/>
      <c r="M4" s="489"/>
      <c r="N4" s="489"/>
      <c r="O4" s="489"/>
    </row>
    <row r="5" spans="1:20" s="491" customFormat="1" ht="13">
      <c r="A5" s="489"/>
      <c r="B5" s="489"/>
      <c r="C5" s="489"/>
      <c r="D5" s="489"/>
      <c r="E5" s="489"/>
      <c r="F5" s="489"/>
      <c r="G5" s="489"/>
      <c r="H5" s="489"/>
      <c r="I5" s="489"/>
      <c r="J5" s="489"/>
      <c r="K5" s="489"/>
      <c r="L5" s="489"/>
      <c r="M5" s="489"/>
      <c r="N5" s="489"/>
      <c r="O5" s="489"/>
    </row>
    <row r="6" spans="1:20" ht="18.5">
      <c r="A6" s="489"/>
      <c r="B6" s="5" t="s">
        <v>31</v>
      </c>
      <c r="C6" s="6"/>
      <c r="D6" s="6"/>
      <c r="E6" s="6"/>
      <c r="F6" s="7"/>
      <c r="G6" s="6"/>
      <c r="H6" s="6"/>
      <c r="I6" s="6"/>
      <c r="J6" s="6"/>
      <c r="K6" s="6"/>
      <c r="L6" s="6"/>
      <c r="M6" s="6"/>
      <c r="N6" s="6"/>
      <c r="O6" s="6"/>
    </row>
    <row r="7" spans="1:20" ht="13">
      <c r="A7" s="489"/>
      <c r="B7" s="6"/>
      <c r="C7" s="6"/>
      <c r="D7" s="6"/>
      <c r="E7" s="6"/>
      <c r="F7" s="6"/>
      <c r="G7" s="6"/>
      <c r="H7" s="6"/>
      <c r="I7" s="6"/>
      <c r="J7" s="6"/>
      <c r="K7" s="6"/>
      <c r="L7" s="6"/>
      <c r="M7" s="6"/>
      <c r="N7" s="6"/>
      <c r="O7" s="6"/>
    </row>
    <row r="8" spans="1:20" ht="13">
      <c r="A8" s="489"/>
      <c r="B8" s="6"/>
      <c r="C8" s="7"/>
      <c r="D8" s="6"/>
      <c r="E8" s="6"/>
      <c r="F8" s="6"/>
      <c r="G8" s="6"/>
      <c r="H8" s="6"/>
      <c r="I8" s="6"/>
      <c r="J8" s="6"/>
      <c r="K8" s="6"/>
      <c r="L8" s="6"/>
      <c r="M8" s="6"/>
      <c r="N8" s="6"/>
      <c r="O8" s="6"/>
    </row>
    <row r="9" spans="1:20" ht="13">
      <c r="A9" s="489"/>
      <c r="B9" s="6"/>
      <c r="C9" s="6"/>
      <c r="D9" s="19" t="s">
        <v>32</v>
      </c>
      <c r="E9" s="20" t="s">
        <v>33</v>
      </c>
      <c r="F9" s="21"/>
      <c r="G9" s="21"/>
      <c r="H9" s="21"/>
      <c r="I9" s="21"/>
      <c r="J9" s="21"/>
      <c r="K9" s="21"/>
      <c r="L9" s="21"/>
      <c r="M9" s="21"/>
      <c r="N9" s="21"/>
      <c r="O9" s="22"/>
    </row>
    <row r="10" spans="1:20" ht="13">
      <c r="A10" s="489"/>
      <c r="B10" s="18" t="s">
        <v>14</v>
      </c>
      <c r="C10" s="18" t="s">
        <v>34</v>
      </c>
      <c r="D10" s="18" t="s">
        <v>35</v>
      </c>
      <c r="E10" s="18" t="s">
        <v>39</v>
      </c>
      <c r="F10" s="18" t="s">
        <v>282</v>
      </c>
      <c r="G10" s="18" t="s">
        <v>283</v>
      </c>
      <c r="H10" s="18" t="s">
        <v>284</v>
      </c>
      <c r="I10" s="18" t="s">
        <v>699</v>
      </c>
      <c r="J10" s="18" t="s">
        <v>700</v>
      </c>
      <c r="K10" s="18" t="s">
        <v>701</v>
      </c>
      <c r="L10" s="18" t="s">
        <v>7054</v>
      </c>
      <c r="M10" s="18" t="s">
        <v>7055</v>
      </c>
      <c r="N10" s="18" t="s">
        <v>7056</v>
      </c>
      <c r="O10" s="18" t="s">
        <v>13</v>
      </c>
    </row>
    <row r="11" spans="1:20" ht="13">
      <c r="A11" s="489"/>
      <c r="B11" s="6"/>
      <c r="C11" s="6"/>
      <c r="D11" s="15"/>
      <c r="E11" s="15"/>
      <c r="F11" s="15"/>
      <c r="G11" s="15"/>
      <c r="H11" s="15"/>
      <c r="I11" s="15"/>
      <c r="J11" s="15"/>
      <c r="K11" s="15"/>
      <c r="L11" s="15"/>
      <c r="M11" s="15"/>
      <c r="N11" s="15"/>
      <c r="O11" s="15"/>
    </row>
    <row r="12" spans="1:20" ht="13">
      <c r="A12" s="489"/>
      <c r="B12" s="6" t="s">
        <v>47</v>
      </c>
      <c r="C12" s="6" t="s">
        <v>3</v>
      </c>
      <c r="D12" s="310">
        <v>2738167.9919190388</v>
      </c>
      <c r="E12" s="310">
        <v>0</v>
      </c>
      <c r="F12" s="310">
        <v>0</v>
      </c>
      <c r="G12" s="310">
        <v>1443420</v>
      </c>
      <c r="H12" s="310">
        <v>1407746.6666666665</v>
      </c>
      <c r="I12" s="310">
        <v>3837760</v>
      </c>
      <c r="J12" s="310">
        <v>9290380</v>
      </c>
      <c r="K12" s="310">
        <v>5452620</v>
      </c>
      <c r="L12" s="310">
        <v>13668020</v>
      </c>
      <c r="M12" s="310">
        <v>13257580</v>
      </c>
      <c r="N12" s="310">
        <v>5914826.666666666</v>
      </c>
      <c r="O12" s="310">
        <v>57010521.325252369</v>
      </c>
    </row>
    <row r="13" spans="1:20" ht="13">
      <c r="A13" s="489"/>
      <c r="B13" s="6" t="s">
        <v>47</v>
      </c>
      <c r="C13" s="6"/>
      <c r="D13" s="310">
        <v>0</v>
      </c>
      <c r="E13" s="310">
        <v>0</v>
      </c>
      <c r="F13" s="310">
        <v>0</v>
      </c>
      <c r="G13" s="310">
        <v>0</v>
      </c>
      <c r="H13" s="310">
        <v>0</v>
      </c>
      <c r="I13" s="310">
        <v>0</v>
      </c>
      <c r="J13" s="310">
        <v>0</v>
      </c>
      <c r="K13" s="310">
        <v>0</v>
      </c>
      <c r="L13" s="310">
        <v>0</v>
      </c>
      <c r="M13" s="310">
        <v>0</v>
      </c>
      <c r="N13" s="310">
        <v>0</v>
      </c>
      <c r="O13" s="310">
        <v>0</v>
      </c>
    </row>
    <row r="14" spans="1:20" ht="13">
      <c r="A14" s="489"/>
      <c r="B14" s="6" t="s">
        <v>47</v>
      </c>
      <c r="C14" s="6" t="s">
        <v>357</v>
      </c>
      <c r="D14" s="310">
        <v>-13250147.057777029</v>
      </c>
      <c r="E14" s="310">
        <v>4930000</v>
      </c>
      <c r="F14" s="310">
        <v>6290000</v>
      </c>
      <c r="G14" s="310">
        <v>3570000</v>
      </c>
      <c r="H14" s="310">
        <v>3825000</v>
      </c>
      <c r="I14" s="310">
        <v>10965000</v>
      </c>
      <c r="J14" s="310">
        <v>27370000.000000004</v>
      </c>
      <c r="K14" s="310">
        <v>16235000</v>
      </c>
      <c r="L14" s="310">
        <v>41225000</v>
      </c>
      <c r="M14" s="310">
        <v>38590000</v>
      </c>
      <c r="N14" s="310">
        <v>17000000</v>
      </c>
      <c r="O14" s="310">
        <v>156749852.94222298</v>
      </c>
    </row>
    <row r="15" spans="1:20" ht="13">
      <c r="A15" s="489"/>
      <c r="B15" s="6" t="s">
        <v>47</v>
      </c>
      <c r="C15" s="6"/>
      <c r="D15" s="310">
        <v>0</v>
      </c>
      <c r="E15" s="310">
        <v>0</v>
      </c>
      <c r="F15" s="310">
        <v>0</v>
      </c>
      <c r="G15" s="310">
        <v>0</v>
      </c>
      <c r="H15" s="310">
        <v>0</v>
      </c>
      <c r="I15" s="310">
        <v>0</v>
      </c>
      <c r="J15" s="310">
        <v>0</v>
      </c>
      <c r="K15" s="310">
        <v>0</v>
      </c>
      <c r="L15" s="310">
        <v>0</v>
      </c>
      <c r="M15" s="310">
        <v>0</v>
      </c>
      <c r="N15" s="310">
        <v>0</v>
      </c>
      <c r="O15" s="310">
        <v>0</v>
      </c>
    </row>
    <row r="16" spans="1:20" ht="13">
      <c r="A16" s="489"/>
      <c r="B16" s="6" t="s">
        <v>47</v>
      </c>
      <c r="C16" s="6" t="s">
        <v>341</v>
      </c>
      <c r="D16" s="310">
        <v>0</v>
      </c>
      <c r="E16" s="310">
        <v>0</v>
      </c>
      <c r="F16" s="310">
        <v>0</v>
      </c>
      <c r="G16" s="310">
        <v>0</v>
      </c>
      <c r="H16" s="310">
        <v>0</v>
      </c>
      <c r="I16" s="310">
        <v>0</v>
      </c>
      <c r="J16" s="310">
        <v>0</v>
      </c>
      <c r="K16" s="310">
        <v>0</v>
      </c>
      <c r="L16" s="310">
        <v>0</v>
      </c>
      <c r="M16" s="310">
        <v>0</v>
      </c>
      <c r="N16" s="310">
        <v>0</v>
      </c>
      <c r="O16" s="310">
        <v>0</v>
      </c>
      <c r="P16" s="492"/>
      <c r="Q16" s="492"/>
      <c r="S16" s="493"/>
      <c r="T16" s="4"/>
    </row>
    <row r="17" spans="1:20" ht="13">
      <c r="A17" s="489"/>
      <c r="B17" s="6" t="s">
        <v>47</v>
      </c>
      <c r="C17" s="6" t="s">
        <v>404</v>
      </c>
      <c r="D17" s="310">
        <v>0</v>
      </c>
      <c r="E17" s="310">
        <v>0</v>
      </c>
      <c r="F17" s="310">
        <v>0</v>
      </c>
      <c r="G17" s="310">
        <v>0</v>
      </c>
      <c r="H17" s="310">
        <v>0</v>
      </c>
      <c r="I17" s="310">
        <v>0</v>
      </c>
      <c r="J17" s="310">
        <v>0</v>
      </c>
      <c r="K17" s="310">
        <v>0</v>
      </c>
      <c r="L17" s="310">
        <v>0</v>
      </c>
      <c r="M17" s="310">
        <v>0</v>
      </c>
      <c r="N17" s="310">
        <v>0</v>
      </c>
      <c r="O17" s="310">
        <v>0</v>
      </c>
      <c r="P17" s="492"/>
      <c r="Q17" s="492"/>
      <c r="S17" s="493"/>
      <c r="T17" s="4"/>
    </row>
    <row r="18" spans="1:20" ht="13">
      <c r="A18" s="489"/>
      <c r="B18" s="6" t="s">
        <v>47</v>
      </c>
      <c r="C18" s="6" t="s">
        <v>1089</v>
      </c>
      <c r="D18" s="310">
        <v>18406353.535533428</v>
      </c>
      <c r="E18" s="310">
        <v>4728000</v>
      </c>
      <c r="F18" s="310">
        <v>6008500</v>
      </c>
      <c r="G18" s="310">
        <v>788000</v>
      </c>
      <c r="H18" s="310">
        <v>1182000</v>
      </c>
      <c r="I18" s="310">
        <v>3546000</v>
      </c>
      <c r="J18" s="310">
        <v>9653000</v>
      </c>
      <c r="K18" s="310">
        <v>6107000</v>
      </c>
      <c r="L18" s="310">
        <v>18321000</v>
      </c>
      <c r="M18" s="310">
        <v>21079000</v>
      </c>
      <c r="N18" s="310">
        <v>23837000</v>
      </c>
      <c r="O18" s="310">
        <v>113655853.53553343</v>
      </c>
      <c r="P18" s="492"/>
      <c r="Q18" s="492"/>
      <c r="S18" s="493"/>
      <c r="T18" s="4"/>
    </row>
    <row r="19" spans="1:20" ht="13">
      <c r="A19" s="489"/>
      <c r="B19" s="6" t="s">
        <v>47</v>
      </c>
      <c r="C19" s="6" t="s">
        <v>1090</v>
      </c>
      <c r="D19" s="310">
        <v>11381074.867670286</v>
      </c>
      <c r="E19" s="310">
        <v>0</v>
      </c>
      <c r="F19" s="310">
        <v>0</v>
      </c>
      <c r="G19" s="310">
        <v>190000</v>
      </c>
      <c r="H19" s="310">
        <v>190000</v>
      </c>
      <c r="I19" s="310">
        <v>285000</v>
      </c>
      <c r="J19" s="310">
        <v>570000</v>
      </c>
      <c r="K19" s="310">
        <v>285000</v>
      </c>
      <c r="L19" s="310">
        <v>380000</v>
      </c>
      <c r="M19" s="310">
        <v>696666.66666666663</v>
      </c>
      <c r="N19" s="310">
        <v>411666.66666666663</v>
      </c>
      <c r="O19" s="310">
        <v>14389408.201003619</v>
      </c>
      <c r="P19" s="492"/>
      <c r="Q19" s="492"/>
      <c r="S19" s="493"/>
      <c r="T19" s="4"/>
    </row>
    <row r="20" spans="1:20" ht="13">
      <c r="A20" s="489"/>
      <c r="B20" s="6" t="s">
        <v>47</v>
      </c>
      <c r="C20" s="6" t="s">
        <v>1091</v>
      </c>
      <c r="D20" s="310">
        <v>11299841.757746238</v>
      </c>
      <c r="E20" s="310">
        <v>1822860</v>
      </c>
      <c r="F20" s="310">
        <v>2337000</v>
      </c>
      <c r="G20" s="310">
        <v>5234880</v>
      </c>
      <c r="H20" s="310">
        <v>5234880</v>
      </c>
      <c r="I20" s="310">
        <v>11357820</v>
      </c>
      <c r="J20" s="310">
        <v>22061280</v>
      </c>
      <c r="K20" s="310">
        <v>11217600</v>
      </c>
      <c r="L20" s="310">
        <v>24117840</v>
      </c>
      <c r="M20" s="310">
        <v>23323260</v>
      </c>
      <c r="N20" s="310">
        <v>9768660</v>
      </c>
      <c r="O20" s="310">
        <v>127775921.75774623</v>
      </c>
      <c r="P20" s="492"/>
      <c r="Q20" s="492"/>
      <c r="S20" s="493"/>
      <c r="T20" s="4"/>
    </row>
    <row r="21" spans="1:20" ht="13">
      <c r="A21" s="489"/>
      <c r="B21" s="6" t="s">
        <v>47</v>
      </c>
      <c r="C21" s="6" t="s">
        <v>407</v>
      </c>
      <c r="D21" s="310">
        <v>0</v>
      </c>
      <c r="E21" s="310">
        <v>0</v>
      </c>
      <c r="F21" s="310">
        <v>0</v>
      </c>
      <c r="G21" s="310">
        <v>0</v>
      </c>
      <c r="H21" s="310">
        <v>0</v>
      </c>
      <c r="I21" s="310">
        <v>0</v>
      </c>
      <c r="J21" s="310">
        <v>0</v>
      </c>
      <c r="K21" s="310">
        <v>0</v>
      </c>
      <c r="L21" s="310">
        <v>0</v>
      </c>
      <c r="M21" s="310">
        <v>0</v>
      </c>
      <c r="N21" s="310">
        <v>0</v>
      </c>
      <c r="O21" s="310">
        <v>0</v>
      </c>
      <c r="P21" s="492"/>
      <c r="Q21" s="492"/>
      <c r="S21" s="493"/>
      <c r="T21" s="4"/>
    </row>
    <row r="22" spans="1:20" ht="13">
      <c r="A22" s="489"/>
      <c r="B22" s="6" t="s">
        <v>47</v>
      </c>
      <c r="C22" s="6" t="s">
        <v>408</v>
      </c>
      <c r="D22" s="310">
        <v>0</v>
      </c>
      <c r="E22" s="310">
        <v>0</v>
      </c>
      <c r="F22" s="310">
        <v>0</v>
      </c>
      <c r="G22" s="310">
        <v>0</v>
      </c>
      <c r="H22" s="310">
        <v>0</v>
      </c>
      <c r="I22" s="310">
        <v>0</v>
      </c>
      <c r="J22" s="310">
        <v>0</v>
      </c>
      <c r="K22" s="310">
        <v>0</v>
      </c>
      <c r="L22" s="310">
        <v>0</v>
      </c>
      <c r="M22" s="310">
        <v>0</v>
      </c>
      <c r="N22" s="310">
        <v>0</v>
      </c>
      <c r="O22" s="310">
        <v>0</v>
      </c>
      <c r="P22" s="492"/>
      <c r="Q22" s="492"/>
      <c r="S22" s="493"/>
      <c r="T22" s="4"/>
    </row>
    <row r="23" spans="1:20" ht="13">
      <c r="A23" s="489"/>
      <c r="B23" s="6" t="s">
        <v>47</v>
      </c>
      <c r="C23" s="6" t="s">
        <v>409</v>
      </c>
      <c r="D23" s="310">
        <v>0</v>
      </c>
      <c r="E23" s="310">
        <v>335020.92</v>
      </c>
      <c r="F23" s="310">
        <v>429514</v>
      </c>
      <c r="G23" s="310">
        <v>962111.35999999987</v>
      </c>
      <c r="H23" s="310">
        <v>962111.35999999987</v>
      </c>
      <c r="I23" s="310">
        <v>2087438.0399999996</v>
      </c>
      <c r="J23" s="310">
        <v>4054612.16</v>
      </c>
      <c r="K23" s="310">
        <v>2061667.2</v>
      </c>
      <c r="L23" s="310">
        <v>4432584.4799999995</v>
      </c>
      <c r="M23" s="310">
        <v>4286549.72</v>
      </c>
      <c r="N23" s="310">
        <v>1795368.52</v>
      </c>
      <c r="O23" s="310">
        <v>21406977.759999998</v>
      </c>
      <c r="P23" s="492"/>
      <c r="Q23" s="492"/>
      <c r="S23" s="493"/>
      <c r="T23" s="4"/>
    </row>
    <row r="24" spans="1:20" ht="13">
      <c r="A24" s="489"/>
      <c r="B24" s="6" t="s">
        <v>47</v>
      </c>
      <c r="C24" s="6" t="s">
        <v>410</v>
      </c>
      <c r="D24" s="310">
        <v>0</v>
      </c>
      <c r="E24" s="310">
        <v>0</v>
      </c>
      <c r="F24" s="310">
        <v>0</v>
      </c>
      <c r="G24" s="310">
        <v>0</v>
      </c>
      <c r="H24" s="310">
        <v>0</v>
      </c>
      <c r="I24" s="310">
        <v>0</v>
      </c>
      <c r="J24" s="310">
        <v>0</v>
      </c>
      <c r="K24" s="310">
        <v>0</v>
      </c>
      <c r="L24" s="310">
        <v>0</v>
      </c>
      <c r="M24" s="310">
        <v>0</v>
      </c>
      <c r="N24" s="310">
        <v>0</v>
      </c>
      <c r="O24" s="310">
        <v>0</v>
      </c>
      <c r="P24" s="492"/>
      <c r="Q24" s="492"/>
      <c r="S24" s="493"/>
      <c r="T24" s="4"/>
    </row>
    <row r="25" spans="1:20" ht="13">
      <c r="A25" s="489"/>
      <c r="B25" s="6" t="s">
        <v>47</v>
      </c>
      <c r="C25" s="6" t="s">
        <v>411</v>
      </c>
      <c r="D25" s="310">
        <v>0</v>
      </c>
      <c r="E25" s="310">
        <v>0</v>
      </c>
      <c r="F25" s="310">
        <v>0</v>
      </c>
      <c r="G25" s="310">
        <v>0</v>
      </c>
      <c r="H25" s="310">
        <v>0</v>
      </c>
      <c r="I25" s="310">
        <v>0</v>
      </c>
      <c r="J25" s="310">
        <v>0</v>
      </c>
      <c r="K25" s="310">
        <v>0</v>
      </c>
      <c r="L25" s="310">
        <v>0</v>
      </c>
      <c r="M25" s="310">
        <v>0</v>
      </c>
      <c r="N25" s="310">
        <v>0</v>
      </c>
      <c r="O25" s="310">
        <v>0</v>
      </c>
      <c r="P25" s="492"/>
      <c r="Q25" s="492"/>
      <c r="S25" s="493"/>
      <c r="T25" s="4"/>
    </row>
    <row r="26" spans="1:20" ht="13">
      <c r="A26" s="489"/>
      <c r="B26" s="6" t="s">
        <v>47</v>
      </c>
      <c r="C26" s="6" t="s">
        <v>353</v>
      </c>
      <c r="D26" s="310">
        <v>0</v>
      </c>
      <c r="E26" s="310">
        <v>0</v>
      </c>
      <c r="F26" s="310">
        <v>0</v>
      </c>
      <c r="G26" s="310">
        <v>0</v>
      </c>
      <c r="H26" s="310">
        <v>0</v>
      </c>
      <c r="I26" s="310">
        <v>0</v>
      </c>
      <c r="J26" s="310">
        <v>0</v>
      </c>
      <c r="K26" s="310">
        <v>0</v>
      </c>
      <c r="L26" s="310">
        <v>0</v>
      </c>
      <c r="M26" s="310">
        <v>0</v>
      </c>
      <c r="N26" s="310">
        <v>0</v>
      </c>
      <c r="O26" s="310">
        <v>0</v>
      </c>
      <c r="P26" s="492"/>
      <c r="Q26" s="492"/>
      <c r="S26" s="493"/>
      <c r="T26" s="4"/>
    </row>
    <row r="27" spans="1:20" ht="13">
      <c r="A27" s="489"/>
      <c r="B27" s="6" t="s">
        <v>47</v>
      </c>
      <c r="C27" s="6" t="s">
        <v>354</v>
      </c>
      <c r="D27" s="310">
        <v>15151474.590487588</v>
      </c>
      <c r="E27" s="310">
        <v>0</v>
      </c>
      <c r="F27" s="310">
        <v>0</v>
      </c>
      <c r="G27" s="310">
        <v>0</v>
      </c>
      <c r="H27" s="310">
        <v>0</v>
      </c>
      <c r="I27" s="310">
        <v>0</v>
      </c>
      <c r="J27" s="310">
        <v>0</v>
      </c>
      <c r="K27" s="310">
        <v>0</v>
      </c>
      <c r="L27" s="310">
        <v>0</v>
      </c>
      <c r="M27" s="310">
        <v>0</v>
      </c>
      <c r="N27" s="310">
        <v>0</v>
      </c>
      <c r="O27" s="310">
        <v>15151474.590487588</v>
      </c>
      <c r="P27" s="492"/>
      <c r="Q27" s="492"/>
      <c r="S27" s="493"/>
      <c r="T27" s="4"/>
    </row>
    <row r="28" spans="1:20" ht="13">
      <c r="A28" s="489"/>
      <c r="B28" s="6" t="s">
        <v>47</v>
      </c>
      <c r="C28" s="6" t="s">
        <v>42</v>
      </c>
      <c r="D28" s="310">
        <v>0</v>
      </c>
      <c r="E28" s="310">
        <v>0</v>
      </c>
      <c r="F28" s="310">
        <v>0</v>
      </c>
      <c r="G28" s="310">
        <v>0</v>
      </c>
      <c r="H28" s="310">
        <v>0</v>
      </c>
      <c r="I28" s="310">
        <v>0</v>
      </c>
      <c r="J28" s="310">
        <v>0</v>
      </c>
      <c r="K28" s="310">
        <v>0</v>
      </c>
      <c r="L28" s="310">
        <v>0</v>
      </c>
      <c r="M28" s="310">
        <v>0</v>
      </c>
      <c r="N28" s="310">
        <v>0</v>
      </c>
      <c r="O28" s="310">
        <v>0</v>
      </c>
      <c r="P28" s="492"/>
      <c r="Q28" s="492"/>
      <c r="S28" s="493"/>
      <c r="T28" s="4"/>
    </row>
    <row r="29" spans="1:20" ht="13">
      <c r="A29" s="489"/>
      <c r="B29" s="6" t="s">
        <v>47</v>
      </c>
      <c r="C29" s="6" t="s">
        <v>43</v>
      </c>
      <c r="D29" s="310">
        <v>0</v>
      </c>
      <c r="E29" s="310">
        <v>0</v>
      </c>
      <c r="F29" s="310">
        <v>0</v>
      </c>
      <c r="G29" s="310">
        <v>0</v>
      </c>
      <c r="H29" s="310">
        <v>0</v>
      </c>
      <c r="I29" s="310">
        <v>0</v>
      </c>
      <c r="J29" s="310">
        <v>0</v>
      </c>
      <c r="K29" s="310">
        <v>0</v>
      </c>
      <c r="L29" s="310">
        <v>0</v>
      </c>
      <c r="M29" s="310">
        <v>0</v>
      </c>
      <c r="N29" s="310">
        <v>0</v>
      </c>
      <c r="O29" s="310">
        <v>0</v>
      </c>
      <c r="P29" s="492"/>
      <c r="Q29" s="492"/>
      <c r="S29" s="493"/>
      <c r="T29" s="4"/>
    </row>
    <row r="30" spans="1:20" ht="13">
      <c r="A30" s="489"/>
      <c r="B30" s="6" t="s">
        <v>47</v>
      </c>
      <c r="C30" s="6" t="s">
        <v>412</v>
      </c>
      <c r="D30" s="310">
        <v>475224.09282778128</v>
      </c>
      <c r="E30" s="310">
        <v>0</v>
      </c>
      <c r="F30" s="310">
        <v>0</v>
      </c>
      <c r="G30" s="310">
        <v>0</v>
      </c>
      <c r="H30" s="310">
        <v>0</v>
      </c>
      <c r="I30" s="310">
        <v>0</v>
      </c>
      <c r="J30" s="310">
        <v>0</v>
      </c>
      <c r="K30" s="310">
        <v>0</v>
      </c>
      <c r="L30" s="310">
        <v>0</v>
      </c>
      <c r="M30" s="310">
        <v>0</v>
      </c>
      <c r="N30" s="310">
        <v>0</v>
      </c>
      <c r="O30" s="310">
        <v>475224.09282778128</v>
      </c>
      <c r="P30" s="492"/>
      <c r="Q30" s="492"/>
      <c r="S30" s="493"/>
      <c r="T30" s="4"/>
    </row>
    <row r="31" spans="1:20" ht="13">
      <c r="A31" s="489"/>
      <c r="B31" s="6" t="s">
        <v>47</v>
      </c>
      <c r="C31" s="6" t="s">
        <v>413</v>
      </c>
      <c r="D31" s="310">
        <v>0</v>
      </c>
      <c r="E31" s="310">
        <v>0</v>
      </c>
      <c r="F31" s="310">
        <v>0</v>
      </c>
      <c r="G31" s="310">
        <v>0</v>
      </c>
      <c r="H31" s="310">
        <v>0</v>
      </c>
      <c r="I31" s="310">
        <v>0</v>
      </c>
      <c r="J31" s="310">
        <v>0</v>
      </c>
      <c r="K31" s="310">
        <v>0</v>
      </c>
      <c r="L31" s="310">
        <v>0</v>
      </c>
      <c r="M31" s="310">
        <v>0</v>
      </c>
      <c r="N31" s="310">
        <v>0</v>
      </c>
      <c r="O31" s="310">
        <v>0</v>
      </c>
      <c r="P31" s="492"/>
      <c r="Q31" s="492"/>
      <c r="S31" s="493"/>
      <c r="T31" s="4"/>
    </row>
    <row r="32" spans="1:20" ht="13">
      <c r="A32" s="489"/>
      <c r="B32" s="6" t="s">
        <v>47</v>
      </c>
      <c r="C32" s="6" t="s">
        <v>414</v>
      </c>
      <c r="D32" s="310">
        <v>561202.86596909584</v>
      </c>
      <c r="E32" s="310">
        <v>0</v>
      </c>
      <c r="F32" s="310">
        <v>0</v>
      </c>
      <c r="G32" s="310">
        <v>64000</v>
      </c>
      <c r="H32" s="310">
        <v>64000</v>
      </c>
      <c r="I32" s="310">
        <v>128000</v>
      </c>
      <c r="J32" s="310">
        <v>704000</v>
      </c>
      <c r="K32" s="310">
        <v>512000</v>
      </c>
      <c r="L32" s="310">
        <v>1856000</v>
      </c>
      <c r="M32" s="310">
        <v>1538666.6666666667</v>
      </c>
      <c r="N32" s="310">
        <v>962666.66666666663</v>
      </c>
      <c r="O32" s="310">
        <v>6390536.1993024293</v>
      </c>
      <c r="P32" s="492"/>
      <c r="Q32" s="492"/>
      <c r="S32" s="493"/>
      <c r="T32" s="4"/>
    </row>
    <row r="33" spans="1:20" ht="13">
      <c r="A33" s="489"/>
      <c r="B33" s="6" t="s">
        <v>47</v>
      </c>
      <c r="C33" s="6" t="s">
        <v>415</v>
      </c>
      <c r="D33" s="310">
        <v>0</v>
      </c>
      <c r="E33" s="310">
        <v>0</v>
      </c>
      <c r="F33" s="310">
        <v>0</v>
      </c>
      <c r="G33" s="310">
        <v>0</v>
      </c>
      <c r="H33" s="310">
        <v>0</v>
      </c>
      <c r="I33" s="310">
        <v>0</v>
      </c>
      <c r="J33" s="310">
        <v>0</v>
      </c>
      <c r="K33" s="310">
        <v>0</v>
      </c>
      <c r="L33" s="310">
        <v>0</v>
      </c>
      <c r="M33" s="310">
        <v>0</v>
      </c>
      <c r="N33" s="310">
        <v>0</v>
      </c>
      <c r="O33" s="310">
        <v>0</v>
      </c>
      <c r="P33" s="492"/>
      <c r="Q33" s="492"/>
      <c r="S33" s="493"/>
      <c r="T33" s="4"/>
    </row>
    <row r="34" spans="1:20" ht="13">
      <c r="A34" s="489"/>
      <c r="B34" s="6" t="s">
        <v>47</v>
      </c>
      <c r="C34" s="6" t="s">
        <v>416</v>
      </c>
      <c r="D34" s="310">
        <v>17092.358193515487</v>
      </c>
      <c r="E34" s="310">
        <v>0</v>
      </c>
      <c r="F34" s="310">
        <v>0</v>
      </c>
      <c r="G34" s="310">
        <v>0</v>
      </c>
      <c r="H34" s="310">
        <v>0</v>
      </c>
      <c r="I34" s="310">
        <v>0</v>
      </c>
      <c r="J34" s="310">
        <v>0</v>
      </c>
      <c r="K34" s="310">
        <v>0</v>
      </c>
      <c r="L34" s="310">
        <v>0</v>
      </c>
      <c r="M34" s="310">
        <v>0</v>
      </c>
      <c r="N34" s="310">
        <v>0</v>
      </c>
      <c r="O34" s="310">
        <v>17092.358193515487</v>
      </c>
      <c r="P34" s="492"/>
      <c r="Q34" s="492"/>
      <c r="S34" s="493"/>
      <c r="T34" s="4"/>
    </row>
    <row r="35" spans="1:20" ht="13">
      <c r="A35" s="489"/>
      <c r="B35" s="6" t="s">
        <v>47</v>
      </c>
      <c r="C35" s="6" t="s">
        <v>417</v>
      </c>
      <c r="D35" s="310">
        <v>0</v>
      </c>
      <c r="E35" s="310">
        <v>0</v>
      </c>
      <c r="F35" s="310">
        <v>0</v>
      </c>
      <c r="G35" s="310">
        <v>0</v>
      </c>
      <c r="H35" s="310">
        <v>0</v>
      </c>
      <c r="I35" s="310">
        <v>0</v>
      </c>
      <c r="J35" s="310">
        <v>0</v>
      </c>
      <c r="K35" s="310">
        <v>0</v>
      </c>
      <c r="L35" s="310">
        <v>0</v>
      </c>
      <c r="M35" s="310">
        <v>0</v>
      </c>
      <c r="N35" s="310">
        <v>0</v>
      </c>
      <c r="O35" s="310">
        <v>0</v>
      </c>
      <c r="P35" s="492"/>
      <c r="Q35" s="492"/>
      <c r="S35" s="493"/>
      <c r="T35" s="4"/>
    </row>
    <row r="36" spans="1:20" ht="13">
      <c r="A36" s="489"/>
      <c r="B36" s="6" t="s">
        <v>47</v>
      </c>
      <c r="C36" s="6" t="s">
        <v>418</v>
      </c>
      <c r="D36" s="310">
        <v>0</v>
      </c>
      <c r="E36" s="310">
        <v>0</v>
      </c>
      <c r="F36" s="310">
        <v>0</v>
      </c>
      <c r="G36" s="310">
        <v>0</v>
      </c>
      <c r="H36" s="310">
        <v>0</v>
      </c>
      <c r="I36" s="310">
        <v>0</v>
      </c>
      <c r="J36" s="310">
        <v>0</v>
      </c>
      <c r="K36" s="310">
        <v>0</v>
      </c>
      <c r="L36" s="310">
        <v>0</v>
      </c>
      <c r="M36" s="310">
        <v>0</v>
      </c>
      <c r="N36" s="310">
        <v>0</v>
      </c>
      <c r="O36" s="310">
        <v>0</v>
      </c>
      <c r="P36" s="492"/>
      <c r="Q36" s="492"/>
      <c r="S36" s="493"/>
      <c r="T36" s="4"/>
    </row>
    <row r="37" spans="1:20" ht="13">
      <c r="A37" s="489"/>
      <c r="B37" s="6" t="s">
        <v>47</v>
      </c>
      <c r="C37" s="6" t="s">
        <v>355</v>
      </c>
      <c r="D37" s="310">
        <v>0</v>
      </c>
      <c r="E37" s="310">
        <v>0</v>
      </c>
      <c r="F37" s="310">
        <v>0</v>
      </c>
      <c r="G37" s="310">
        <v>0</v>
      </c>
      <c r="H37" s="310">
        <v>0</v>
      </c>
      <c r="I37" s="310">
        <v>0</v>
      </c>
      <c r="J37" s="310">
        <v>0</v>
      </c>
      <c r="K37" s="310">
        <v>0</v>
      </c>
      <c r="L37" s="310">
        <v>0</v>
      </c>
      <c r="M37" s="310">
        <v>0</v>
      </c>
      <c r="N37" s="310">
        <v>0</v>
      </c>
      <c r="O37" s="310">
        <v>0</v>
      </c>
      <c r="P37" s="492"/>
      <c r="Q37" s="492"/>
      <c r="S37" s="493"/>
      <c r="T37" s="4"/>
    </row>
    <row r="38" spans="1:20" ht="13">
      <c r="A38" s="489"/>
      <c r="B38" s="23" t="s">
        <v>47</v>
      </c>
      <c r="C38" s="6" t="s">
        <v>741</v>
      </c>
      <c r="D38" s="310">
        <v>0</v>
      </c>
      <c r="E38" s="310">
        <v>0</v>
      </c>
      <c r="F38" s="310">
        <v>0</v>
      </c>
      <c r="G38" s="310">
        <v>0</v>
      </c>
      <c r="H38" s="310">
        <v>0</v>
      </c>
      <c r="I38" s="310">
        <v>0</v>
      </c>
      <c r="J38" s="310">
        <v>0</v>
      </c>
      <c r="K38" s="310">
        <v>0</v>
      </c>
      <c r="L38" s="310">
        <v>0</v>
      </c>
      <c r="M38" s="310">
        <v>0</v>
      </c>
      <c r="N38" s="310">
        <v>0</v>
      </c>
      <c r="O38" s="310">
        <v>0</v>
      </c>
      <c r="P38" s="492"/>
      <c r="Q38" s="492"/>
      <c r="S38" s="493"/>
      <c r="T38" s="4"/>
    </row>
    <row r="39" spans="1:20" ht="13">
      <c r="A39" s="489"/>
      <c r="B39" s="23" t="s">
        <v>47</v>
      </c>
      <c r="C39" s="23"/>
      <c r="D39" s="310">
        <v>0</v>
      </c>
      <c r="E39" s="310">
        <v>0</v>
      </c>
      <c r="F39" s="310">
        <v>0</v>
      </c>
      <c r="G39" s="310">
        <v>0</v>
      </c>
      <c r="H39" s="310">
        <v>0</v>
      </c>
      <c r="I39" s="310">
        <v>0</v>
      </c>
      <c r="J39" s="310">
        <v>0</v>
      </c>
      <c r="K39" s="310">
        <v>0</v>
      </c>
      <c r="L39" s="310">
        <v>0</v>
      </c>
      <c r="M39" s="310">
        <v>0</v>
      </c>
      <c r="N39" s="310">
        <v>0</v>
      </c>
      <c r="O39" s="310">
        <v>0</v>
      </c>
      <c r="P39" s="492"/>
      <c r="Q39" s="492"/>
      <c r="S39" s="493"/>
      <c r="T39" s="4"/>
    </row>
    <row r="40" spans="1:20" ht="13">
      <c r="A40" s="489"/>
      <c r="B40" s="23" t="s">
        <v>47</v>
      </c>
      <c r="C40" s="23"/>
      <c r="D40" s="310">
        <v>0</v>
      </c>
      <c r="E40" s="310">
        <v>0</v>
      </c>
      <c r="F40" s="310">
        <v>0</v>
      </c>
      <c r="G40" s="310">
        <v>0</v>
      </c>
      <c r="H40" s="310">
        <v>0</v>
      </c>
      <c r="I40" s="310">
        <v>0</v>
      </c>
      <c r="J40" s="310">
        <v>0</v>
      </c>
      <c r="K40" s="310">
        <v>0</v>
      </c>
      <c r="L40" s="310">
        <v>0</v>
      </c>
      <c r="M40" s="310">
        <v>0</v>
      </c>
      <c r="N40" s="310">
        <v>0</v>
      </c>
      <c r="O40" s="310">
        <v>0</v>
      </c>
      <c r="P40" s="492"/>
      <c r="Q40" s="492"/>
      <c r="S40" s="493"/>
      <c r="T40" s="4"/>
    </row>
    <row r="41" spans="1:20" ht="13">
      <c r="A41" s="489"/>
      <c r="B41" s="23" t="s">
        <v>47</v>
      </c>
      <c r="C41" s="23"/>
      <c r="D41" s="310">
        <v>0</v>
      </c>
      <c r="E41" s="310">
        <v>0</v>
      </c>
      <c r="F41" s="310">
        <v>0</v>
      </c>
      <c r="G41" s="310">
        <v>0</v>
      </c>
      <c r="H41" s="310">
        <v>0</v>
      </c>
      <c r="I41" s="310">
        <v>0</v>
      </c>
      <c r="J41" s="310">
        <v>0</v>
      </c>
      <c r="K41" s="310">
        <v>0</v>
      </c>
      <c r="L41" s="310">
        <v>0</v>
      </c>
      <c r="M41" s="310">
        <v>0</v>
      </c>
      <c r="N41" s="310">
        <v>0</v>
      </c>
      <c r="O41" s="310">
        <v>0</v>
      </c>
      <c r="P41" s="492"/>
      <c r="Q41" s="492"/>
      <c r="S41" s="493"/>
      <c r="T41" s="4"/>
    </row>
    <row r="42" spans="1:20" ht="13">
      <c r="A42" s="489"/>
      <c r="B42" s="23" t="s">
        <v>47</v>
      </c>
      <c r="C42" s="23"/>
      <c r="D42" s="310">
        <v>0</v>
      </c>
      <c r="E42" s="310">
        <v>0</v>
      </c>
      <c r="F42" s="310">
        <v>0</v>
      </c>
      <c r="G42" s="310">
        <v>0</v>
      </c>
      <c r="H42" s="310">
        <v>0</v>
      </c>
      <c r="I42" s="310">
        <v>0</v>
      </c>
      <c r="J42" s="310">
        <v>0</v>
      </c>
      <c r="K42" s="310">
        <v>0</v>
      </c>
      <c r="L42" s="310">
        <v>0</v>
      </c>
      <c r="M42" s="310">
        <v>0</v>
      </c>
      <c r="N42" s="310">
        <v>0</v>
      </c>
      <c r="O42" s="310">
        <v>0</v>
      </c>
      <c r="P42" s="492"/>
      <c r="Q42" s="492"/>
      <c r="S42" s="493"/>
      <c r="T42" s="4"/>
    </row>
    <row r="43" spans="1:20" ht="13">
      <c r="A43" s="489"/>
      <c r="B43" s="23" t="s">
        <v>47</v>
      </c>
      <c r="C43" s="23"/>
      <c r="D43" s="310">
        <v>0</v>
      </c>
      <c r="E43" s="310">
        <v>0</v>
      </c>
      <c r="F43" s="310">
        <v>0</v>
      </c>
      <c r="G43" s="310">
        <v>0</v>
      </c>
      <c r="H43" s="310">
        <v>0</v>
      </c>
      <c r="I43" s="310">
        <v>0</v>
      </c>
      <c r="J43" s="310">
        <v>0</v>
      </c>
      <c r="K43" s="310">
        <v>0</v>
      </c>
      <c r="L43" s="310">
        <v>0</v>
      </c>
      <c r="M43" s="310">
        <v>0</v>
      </c>
      <c r="N43" s="310">
        <v>0</v>
      </c>
      <c r="O43" s="310">
        <v>0</v>
      </c>
      <c r="P43" s="492"/>
      <c r="Q43" s="492"/>
      <c r="S43" s="493"/>
      <c r="T43" s="4"/>
    </row>
    <row r="44" spans="1:20" ht="13">
      <c r="A44" s="489"/>
      <c r="B44" s="23" t="s">
        <v>47</v>
      </c>
      <c r="C44" s="23"/>
      <c r="D44" s="310">
        <v>0</v>
      </c>
      <c r="E44" s="310">
        <v>0</v>
      </c>
      <c r="F44" s="310">
        <v>0</v>
      </c>
      <c r="G44" s="310">
        <v>0</v>
      </c>
      <c r="H44" s="310">
        <v>0</v>
      </c>
      <c r="I44" s="310">
        <v>0</v>
      </c>
      <c r="J44" s="310">
        <v>0</v>
      </c>
      <c r="K44" s="310">
        <v>0</v>
      </c>
      <c r="L44" s="310">
        <v>0</v>
      </c>
      <c r="M44" s="310">
        <v>0</v>
      </c>
      <c r="N44" s="310">
        <v>0</v>
      </c>
      <c r="O44" s="310">
        <v>0</v>
      </c>
      <c r="P44" s="492"/>
      <c r="Q44" s="492"/>
      <c r="S44" s="493"/>
      <c r="T44" s="4"/>
    </row>
    <row r="45" spans="1:20" ht="13">
      <c r="A45" s="489"/>
      <c r="B45" s="23" t="s">
        <v>47</v>
      </c>
      <c r="C45" s="23"/>
      <c r="D45" s="310">
        <v>0</v>
      </c>
      <c r="E45" s="310">
        <v>0</v>
      </c>
      <c r="F45" s="310">
        <v>0</v>
      </c>
      <c r="G45" s="310">
        <v>0</v>
      </c>
      <c r="H45" s="310">
        <v>0</v>
      </c>
      <c r="I45" s="310">
        <v>0</v>
      </c>
      <c r="J45" s="310">
        <v>0</v>
      </c>
      <c r="K45" s="310">
        <v>0</v>
      </c>
      <c r="L45" s="310">
        <v>0</v>
      </c>
      <c r="M45" s="310">
        <v>0</v>
      </c>
      <c r="N45" s="310">
        <v>0</v>
      </c>
      <c r="O45" s="310">
        <v>0</v>
      </c>
      <c r="P45" s="492"/>
      <c r="Q45" s="492"/>
      <c r="S45" s="493"/>
      <c r="T45" s="4"/>
    </row>
    <row r="46" spans="1:20" ht="13">
      <c r="A46" s="489"/>
      <c r="B46" s="23" t="s">
        <v>47</v>
      </c>
      <c r="C46" s="23"/>
      <c r="D46" s="310">
        <v>0</v>
      </c>
      <c r="E46" s="310">
        <v>0</v>
      </c>
      <c r="F46" s="310">
        <v>0</v>
      </c>
      <c r="G46" s="310">
        <v>0</v>
      </c>
      <c r="H46" s="310">
        <v>0</v>
      </c>
      <c r="I46" s="310">
        <v>0</v>
      </c>
      <c r="J46" s="310">
        <v>0</v>
      </c>
      <c r="K46" s="310">
        <v>0</v>
      </c>
      <c r="L46" s="310">
        <v>0</v>
      </c>
      <c r="M46" s="310">
        <v>0</v>
      </c>
      <c r="N46" s="310">
        <v>0</v>
      </c>
      <c r="O46" s="310">
        <v>0</v>
      </c>
      <c r="P46" s="492"/>
      <c r="Q46" s="492"/>
      <c r="S46" s="493"/>
      <c r="T46" s="4"/>
    </row>
    <row r="47" spans="1:20" ht="13">
      <c r="A47" s="489"/>
      <c r="B47" s="23" t="s">
        <v>47</v>
      </c>
      <c r="C47" s="23"/>
      <c r="D47" s="310">
        <v>0</v>
      </c>
      <c r="E47" s="310">
        <v>0</v>
      </c>
      <c r="F47" s="310">
        <v>0</v>
      </c>
      <c r="G47" s="310">
        <v>0</v>
      </c>
      <c r="H47" s="310">
        <v>0</v>
      </c>
      <c r="I47" s="310">
        <v>0</v>
      </c>
      <c r="J47" s="310">
        <v>0</v>
      </c>
      <c r="K47" s="310">
        <v>0</v>
      </c>
      <c r="L47" s="310">
        <v>0</v>
      </c>
      <c r="M47" s="310">
        <v>0</v>
      </c>
      <c r="N47" s="310">
        <v>0</v>
      </c>
      <c r="O47" s="310">
        <v>0</v>
      </c>
      <c r="P47" s="492"/>
      <c r="Q47" s="492"/>
      <c r="S47" s="493"/>
      <c r="T47" s="4"/>
    </row>
    <row r="48" spans="1:20" ht="13">
      <c r="A48" s="489"/>
      <c r="B48" s="23" t="s">
        <v>47</v>
      </c>
      <c r="C48" s="23"/>
      <c r="D48" s="310">
        <v>0</v>
      </c>
      <c r="E48" s="310">
        <v>0</v>
      </c>
      <c r="F48" s="310">
        <v>0</v>
      </c>
      <c r="G48" s="310">
        <v>0</v>
      </c>
      <c r="H48" s="310">
        <v>0</v>
      </c>
      <c r="I48" s="310">
        <v>0</v>
      </c>
      <c r="J48" s="310">
        <v>0</v>
      </c>
      <c r="K48" s="310">
        <v>0</v>
      </c>
      <c r="L48" s="310">
        <v>0</v>
      </c>
      <c r="M48" s="310">
        <v>0</v>
      </c>
      <c r="N48" s="310">
        <v>0</v>
      </c>
      <c r="O48" s="310">
        <v>0</v>
      </c>
      <c r="P48" s="492"/>
      <c r="Q48" s="492"/>
      <c r="S48" s="493"/>
      <c r="T48" s="4"/>
    </row>
    <row r="49" spans="1:20" ht="13">
      <c r="A49" s="489"/>
      <c r="B49" s="23" t="s">
        <v>47</v>
      </c>
      <c r="C49" s="23"/>
      <c r="D49" s="310">
        <v>0</v>
      </c>
      <c r="E49" s="310">
        <v>0</v>
      </c>
      <c r="F49" s="310">
        <v>0</v>
      </c>
      <c r="G49" s="310">
        <v>0</v>
      </c>
      <c r="H49" s="310">
        <v>0</v>
      </c>
      <c r="I49" s="310">
        <v>0</v>
      </c>
      <c r="J49" s="310">
        <v>0</v>
      </c>
      <c r="K49" s="310">
        <v>0</v>
      </c>
      <c r="L49" s="310">
        <v>0</v>
      </c>
      <c r="M49" s="310">
        <v>0</v>
      </c>
      <c r="N49" s="310">
        <v>0</v>
      </c>
      <c r="O49" s="310">
        <v>0</v>
      </c>
      <c r="P49" s="492"/>
      <c r="Q49" s="492"/>
      <c r="S49" s="493"/>
      <c r="T49" s="4"/>
    </row>
    <row r="50" spans="1:20" ht="13">
      <c r="A50" s="489"/>
      <c r="B50" s="23" t="s">
        <v>47</v>
      </c>
      <c r="C50" s="23"/>
      <c r="D50" s="310">
        <v>0</v>
      </c>
      <c r="E50" s="310">
        <v>0</v>
      </c>
      <c r="F50" s="310">
        <v>0</v>
      </c>
      <c r="G50" s="310">
        <v>0</v>
      </c>
      <c r="H50" s="310">
        <v>0</v>
      </c>
      <c r="I50" s="310">
        <v>0</v>
      </c>
      <c r="J50" s="310">
        <v>0</v>
      </c>
      <c r="K50" s="310">
        <v>0</v>
      </c>
      <c r="L50" s="310">
        <v>0</v>
      </c>
      <c r="M50" s="310">
        <v>0</v>
      </c>
      <c r="N50" s="310">
        <v>0</v>
      </c>
      <c r="O50" s="310">
        <v>0</v>
      </c>
      <c r="P50" s="492"/>
      <c r="Q50" s="492"/>
      <c r="S50" s="493"/>
      <c r="T50" s="4"/>
    </row>
    <row r="51" spans="1:20" ht="13">
      <c r="A51" s="489"/>
      <c r="B51" s="23" t="s">
        <v>47</v>
      </c>
      <c r="C51" s="23"/>
      <c r="D51" s="310">
        <v>0</v>
      </c>
      <c r="E51" s="310">
        <v>0</v>
      </c>
      <c r="F51" s="310">
        <v>0</v>
      </c>
      <c r="G51" s="310">
        <v>0</v>
      </c>
      <c r="H51" s="310">
        <v>0</v>
      </c>
      <c r="I51" s="310">
        <v>0</v>
      </c>
      <c r="J51" s="310">
        <v>0</v>
      </c>
      <c r="K51" s="310">
        <v>0</v>
      </c>
      <c r="L51" s="310">
        <v>0</v>
      </c>
      <c r="M51" s="310">
        <v>0</v>
      </c>
      <c r="N51" s="310">
        <v>0</v>
      </c>
      <c r="O51" s="310">
        <v>0</v>
      </c>
      <c r="P51" s="492"/>
      <c r="Q51" s="492"/>
      <c r="S51" s="493"/>
      <c r="T51" s="4"/>
    </row>
    <row r="52" spans="1:20" ht="13">
      <c r="A52" s="489"/>
      <c r="B52" s="23" t="s">
        <v>47</v>
      </c>
      <c r="C52" s="23"/>
      <c r="D52" s="310">
        <v>0</v>
      </c>
      <c r="E52" s="310">
        <v>0</v>
      </c>
      <c r="F52" s="310">
        <v>0</v>
      </c>
      <c r="G52" s="310">
        <v>0</v>
      </c>
      <c r="H52" s="310">
        <v>0</v>
      </c>
      <c r="I52" s="310">
        <v>0</v>
      </c>
      <c r="J52" s="310">
        <v>0</v>
      </c>
      <c r="K52" s="310">
        <v>0</v>
      </c>
      <c r="L52" s="310">
        <v>0</v>
      </c>
      <c r="M52" s="310">
        <v>0</v>
      </c>
      <c r="N52" s="310">
        <v>0</v>
      </c>
      <c r="O52" s="310">
        <v>0</v>
      </c>
      <c r="P52" s="492"/>
      <c r="Q52" s="492"/>
      <c r="S52" s="493"/>
      <c r="T52" s="4"/>
    </row>
    <row r="53" spans="1:20" ht="13">
      <c r="A53" s="489"/>
      <c r="B53" s="23" t="s">
        <v>47</v>
      </c>
      <c r="C53" s="23"/>
      <c r="D53" s="310">
        <v>0</v>
      </c>
      <c r="E53" s="310">
        <v>0</v>
      </c>
      <c r="F53" s="310">
        <v>0</v>
      </c>
      <c r="G53" s="310">
        <v>0</v>
      </c>
      <c r="H53" s="310">
        <v>0</v>
      </c>
      <c r="I53" s="310">
        <v>0</v>
      </c>
      <c r="J53" s="310">
        <v>0</v>
      </c>
      <c r="K53" s="310">
        <v>0</v>
      </c>
      <c r="L53" s="310">
        <v>0</v>
      </c>
      <c r="M53" s="310">
        <v>0</v>
      </c>
      <c r="N53" s="310">
        <v>0</v>
      </c>
      <c r="O53" s="310">
        <v>0</v>
      </c>
      <c r="P53" s="492"/>
      <c r="Q53" s="492"/>
      <c r="S53" s="493"/>
      <c r="T53" s="4"/>
    </row>
    <row r="54" spans="1:20" ht="13">
      <c r="A54" s="489"/>
      <c r="B54" s="23" t="s">
        <v>47</v>
      </c>
      <c r="C54" s="23"/>
      <c r="D54" s="310">
        <v>0</v>
      </c>
      <c r="E54" s="310">
        <v>0</v>
      </c>
      <c r="F54" s="310">
        <v>0</v>
      </c>
      <c r="G54" s="310">
        <v>0</v>
      </c>
      <c r="H54" s="310">
        <v>0</v>
      </c>
      <c r="I54" s="310">
        <v>0</v>
      </c>
      <c r="J54" s="310">
        <v>0</v>
      </c>
      <c r="K54" s="310">
        <v>0</v>
      </c>
      <c r="L54" s="310">
        <v>0</v>
      </c>
      <c r="M54" s="310">
        <v>0</v>
      </c>
      <c r="N54" s="310">
        <v>0</v>
      </c>
      <c r="O54" s="310">
        <v>0</v>
      </c>
      <c r="P54" s="492"/>
      <c r="Q54" s="492"/>
      <c r="S54" s="493"/>
      <c r="T54" s="4"/>
    </row>
    <row r="55" spans="1:20" ht="13">
      <c r="A55" s="489"/>
      <c r="B55" s="6"/>
      <c r="C55" s="23"/>
      <c r="D55" s="311"/>
      <c r="E55" s="311"/>
      <c r="F55" s="311"/>
      <c r="G55" s="311"/>
      <c r="H55" s="311"/>
      <c r="I55" s="311"/>
      <c r="J55" s="311"/>
      <c r="K55" s="311"/>
      <c r="L55" s="311"/>
      <c r="M55" s="311"/>
      <c r="N55" s="311"/>
      <c r="O55" s="311"/>
      <c r="Q55" s="492"/>
      <c r="S55" s="493"/>
      <c r="T55" s="4"/>
    </row>
    <row r="56" spans="1:20" ht="13">
      <c r="A56" s="489"/>
      <c r="B56" s="23" t="s">
        <v>314</v>
      </c>
      <c r="C56" s="6" t="s">
        <v>3</v>
      </c>
      <c r="D56" s="310">
        <v>-71723022.20847486</v>
      </c>
      <c r="E56" s="310">
        <v>5710508.375</v>
      </c>
      <c r="F56" s="310">
        <v>3096499.9999999995</v>
      </c>
      <c r="G56" s="310">
        <v>2569400</v>
      </c>
      <c r="H56" s="310">
        <v>50478650.75</v>
      </c>
      <c r="I56" s="310">
        <v>53333127.5</v>
      </c>
      <c r="J56" s="310">
        <v>76186973.125</v>
      </c>
      <c r="K56" s="310">
        <v>64944500</v>
      </c>
      <c r="L56" s="310">
        <v>98914054.450000003</v>
      </c>
      <c r="M56" s="310">
        <v>88308314.650000006</v>
      </c>
      <c r="N56" s="310">
        <v>108986837.40000001</v>
      </c>
      <c r="O56" s="310">
        <v>480805844.04152513</v>
      </c>
    </row>
    <row r="57" spans="1:20" ht="13">
      <c r="A57" s="489"/>
      <c r="B57" s="23" t="s">
        <v>314</v>
      </c>
      <c r="C57" s="6"/>
      <c r="D57" s="310">
        <v>0</v>
      </c>
      <c r="E57" s="310">
        <v>0</v>
      </c>
      <c r="F57" s="310">
        <v>0</v>
      </c>
      <c r="G57" s="310">
        <v>0</v>
      </c>
      <c r="H57" s="310">
        <v>0</v>
      </c>
      <c r="I57" s="310">
        <v>0</v>
      </c>
      <c r="J57" s="310">
        <v>0</v>
      </c>
      <c r="K57" s="310">
        <v>0</v>
      </c>
      <c r="L57" s="310">
        <v>0</v>
      </c>
      <c r="M57" s="310">
        <v>0</v>
      </c>
      <c r="N57" s="310">
        <v>0</v>
      </c>
      <c r="O57" s="310">
        <v>0</v>
      </c>
    </row>
    <row r="58" spans="1:20" ht="13">
      <c r="A58" s="489"/>
      <c r="B58" s="23" t="s">
        <v>314</v>
      </c>
      <c r="C58" s="6"/>
      <c r="D58" s="310">
        <v>0</v>
      </c>
      <c r="E58" s="310">
        <v>0</v>
      </c>
      <c r="F58" s="310">
        <v>0</v>
      </c>
      <c r="G58" s="310">
        <v>0</v>
      </c>
      <c r="H58" s="310">
        <v>0</v>
      </c>
      <c r="I58" s="310">
        <v>0</v>
      </c>
      <c r="J58" s="310">
        <v>0</v>
      </c>
      <c r="K58" s="310">
        <v>0</v>
      </c>
      <c r="L58" s="310">
        <v>0</v>
      </c>
      <c r="M58" s="310">
        <v>0</v>
      </c>
      <c r="N58" s="310">
        <v>0</v>
      </c>
      <c r="O58" s="310">
        <v>0</v>
      </c>
    </row>
    <row r="59" spans="1:20" ht="13">
      <c r="A59" s="489"/>
      <c r="B59" s="23" t="s">
        <v>314</v>
      </c>
      <c r="C59" s="6"/>
      <c r="D59" s="310">
        <v>0</v>
      </c>
      <c r="E59" s="310">
        <v>0</v>
      </c>
      <c r="F59" s="310">
        <v>0</v>
      </c>
      <c r="G59" s="310">
        <v>0</v>
      </c>
      <c r="H59" s="310">
        <v>0</v>
      </c>
      <c r="I59" s="310">
        <v>0</v>
      </c>
      <c r="J59" s="310">
        <v>0</v>
      </c>
      <c r="K59" s="310">
        <v>0</v>
      </c>
      <c r="L59" s="310">
        <v>0</v>
      </c>
      <c r="M59" s="310">
        <v>0</v>
      </c>
      <c r="N59" s="310">
        <v>0</v>
      </c>
      <c r="O59" s="310">
        <v>0</v>
      </c>
    </row>
    <row r="60" spans="1:20" ht="13">
      <c r="A60" s="489"/>
      <c r="B60" s="23" t="s">
        <v>314</v>
      </c>
      <c r="C60" s="6" t="s">
        <v>341</v>
      </c>
      <c r="D60" s="310">
        <v>28542.6175</v>
      </c>
      <c r="E60" s="310">
        <v>0</v>
      </c>
      <c r="F60" s="310">
        <v>0</v>
      </c>
      <c r="G60" s="310">
        <v>0</v>
      </c>
      <c r="H60" s="310">
        <v>0</v>
      </c>
      <c r="I60" s="310">
        <v>0</v>
      </c>
      <c r="J60" s="310">
        <v>0</v>
      </c>
      <c r="K60" s="310">
        <v>0</v>
      </c>
      <c r="L60" s="310">
        <v>0</v>
      </c>
      <c r="M60" s="310">
        <v>0</v>
      </c>
      <c r="N60" s="310">
        <v>0</v>
      </c>
      <c r="O60" s="310">
        <v>28542.6175</v>
      </c>
    </row>
    <row r="61" spans="1:20" ht="13">
      <c r="A61" s="489"/>
      <c r="B61" s="23" t="s">
        <v>314</v>
      </c>
      <c r="C61" s="6" t="s">
        <v>404</v>
      </c>
      <c r="D61" s="310">
        <v>0</v>
      </c>
      <c r="E61" s="310">
        <v>0</v>
      </c>
      <c r="F61" s="310">
        <v>0</v>
      </c>
      <c r="G61" s="310">
        <v>0</v>
      </c>
      <c r="H61" s="310">
        <v>0</v>
      </c>
      <c r="I61" s="310">
        <v>0</v>
      </c>
      <c r="J61" s="310">
        <v>0</v>
      </c>
      <c r="K61" s="310">
        <v>0</v>
      </c>
      <c r="L61" s="310">
        <v>0</v>
      </c>
      <c r="M61" s="310">
        <v>0</v>
      </c>
      <c r="N61" s="310">
        <v>0</v>
      </c>
      <c r="O61" s="310">
        <v>0</v>
      </c>
    </row>
    <row r="62" spans="1:20" ht="13">
      <c r="A62" s="489"/>
      <c r="B62" s="23" t="s">
        <v>314</v>
      </c>
      <c r="C62" s="6" t="s">
        <v>1074</v>
      </c>
      <c r="D62" s="310">
        <v>7384860.3731507808</v>
      </c>
      <c r="E62" s="310">
        <v>20000</v>
      </c>
      <c r="F62" s="310">
        <v>550000</v>
      </c>
      <c r="G62" s="310">
        <v>500000</v>
      </c>
      <c r="H62" s="310">
        <v>3500000</v>
      </c>
      <c r="I62" s="310">
        <v>3500000</v>
      </c>
      <c r="J62" s="310">
        <v>0</v>
      </c>
      <c r="K62" s="310">
        <v>0</v>
      </c>
      <c r="L62" s="310">
        <v>0</v>
      </c>
      <c r="M62" s="310">
        <v>0</v>
      </c>
      <c r="N62" s="310">
        <v>0</v>
      </c>
      <c r="O62" s="310">
        <v>15454860.373150781</v>
      </c>
    </row>
    <row r="63" spans="1:20" ht="13">
      <c r="A63" s="489"/>
      <c r="B63" s="23" t="s">
        <v>314</v>
      </c>
      <c r="C63" s="6"/>
      <c r="D63" s="310">
        <v>0</v>
      </c>
      <c r="E63" s="310">
        <v>0</v>
      </c>
      <c r="F63" s="310">
        <v>0</v>
      </c>
      <c r="G63" s="310">
        <v>0</v>
      </c>
      <c r="H63" s="310">
        <v>0</v>
      </c>
      <c r="I63" s="310">
        <v>0</v>
      </c>
      <c r="J63" s="310">
        <v>0</v>
      </c>
      <c r="K63" s="310">
        <v>0</v>
      </c>
      <c r="L63" s="310">
        <v>0</v>
      </c>
      <c r="M63" s="310">
        <v>0</v>
      </c>
      <c r="N63" s="310">
        <v>0</v>
      </c>
      <c r="O63" s="310">
        <v>0</v>
      </c>
    </row>
    <row r="64" spans="1:20" ht="13">
      <c r="A64" s="489"/>
      <c r="B64" s="23" t="s">
        <v>314</v>
      </c>
      <c r="C64" s="6"/>
      <c r="D64" s="310">
        <v>0</v>
      </c>
      <c r="E64" s="310">
        <v>0</v>
      </c>
      <c r="F64" s="310">
        <v>0</v>
      </c>
      <c r="G64" s="310">
        <v>0</v>
      </c>
      <c r="H64" s="310">
        <v>0</v>
      </c>
      <c r="I64" s="310">
        <v>0</v>
      </c>
      <c r="J64" s="310">
        <v>0</v>
      </c>
      <c r="K64" s="310">
        <v>0</v>
      </c>
      <c r="L64" s="310">
        <v>0</v>
      </c>
      <c r="M64" s="310">
        <v>0</v>
      </c>
      <c r="N64" s="310">
        <v>0</v>
      </c>
      <c r="O64" s="310">
        <v>0</v>
      </c>
    </row>
    <row r="65" spans="1:20" ht="13">
      <c r="A65" s="489"/>
      <c r="B65" s="23" t="s">
        <v>314</v>
      </c>
      <c r="C65" s="6" t="s">
        <v>407</v>
      </c>
      <c r="D65" s="310">
        <v>32243.332500000048</v>
      </c>
      <c r="E65" s="310">
        <v>10000</v>
      </c>
      <c r="F65" s="310">
        <v>230000</v>
      </c>
      <c r="G65" s="310">
        <v>0</v>
      </c>
      <c r="H65" s="310">
        <v>0</v>
      </c>
      <c r="I65" s="310">
        <v>0</v>
      </c>
      <c r="J65" s="310">
        <v>0</v>
      </c>
      <c r="K65" s="310">
        <v>0</v>
      </c>
      <c r="L65" s="310">
        <v>0</v>
      </c>
      <c r="M65" s="310">
        <v>0</v>
      </c>
      <c r="N65" s="310">
        <v>0</v>
      </c>
      <c r="O65" s="310">
        <v>272243.33250000002</v>
      </c>
    </row>
    <row r="66" spans="1:20" ht="13">
      <c r="A66" s="489"/>
      <c r="B66" s="23" t="s">
        <v>314</v>
      </c>
      <c r="C66" s="6" t="s">
        <v>408</v>
      </c>
      <c r="D66" s="310">
        <v>-306591.30897380307</v>
      </c>
      <c r="E66" s="310">
        <v>632111.81818181823</v>
      </c>
      <c r="F66" s="310">
        <v>650000</v>
      </c>
      <c r="G66" s="310">
        <v>0</v>
      </c>
      <c r="H66" s="310">
        <v>0</v>
      </c>
      <c r="I66" s="310">
        <v>0</v>
      </c>
      <c r="J66" s="310">
        <v>0</v>
      </c>
      <c r="K66" s="310">
        <v>0</v>
      </c>
      <c r="L66" s="310">
        <v>0</v>
      </c>
      <c r="M66" s="310">
        <v>0</v>
      </c>
      <c r="N66" s="310">
        <v>0</v>
      </c>
      <c r="O66" s="310">
        <v>975520.50920801517</v>
      </c>
    </row>
    <row r="67" spans="1:20" ht="13">
      <c r="A67" s="489"/>
      <c r="B67" s="23" t="s">
        <v>314</v>
      </c>
      <c r="C67" s="6" t="s">
        <v>409</v>
      </c>
      <c r="D67" s="310">
        <v>46225.930622505024</v>
      </c>
      <c r="E67" s="310">
        <v>0</v>
      </c>
      <c r="F67" s="310">
        <v>0</v>
      </c>
      <c r="G67" s="310">
        <v>0</v>
      </c>
      <c r="H67" s="310">
        <v>0</v>
      </c>
      <c r="I67" s="310">
        <v>0</v>
      </c>
      <c r="J67" s="310">
        <v>0</v>
      </c>
      <c r="K67" s="310">
        <v>0</v>
      </c>
      <c r="L67" s="310">
        <v>0</v>
      </c>
      <c r="M67" s="310">
        <v>0</v>
      </c>
      <c r="N67" s="310">
        <v>0</v>
      </c>
      <c r="O67" s="310">
        <v>46225.930622505024</v>
      </c>
    </row>
    <row r="68" spans="1:20" ht="13">
      <c r="A68" s="489"/>
      <c r="B68" s="23" t="s">
        <v>314</v>
      </c>
      <c r="C68" s="6" t="s">
        <v>410</v>
      </c>
      <c r="D68" s="310">
        <v>111886.28499999984</v>
      </c>
      <c r="E68" s="310">
        <v>1856137.2727272727</v>
      </c>
      <c r="F68" s="310">
        <v>437878.78787878784</v>
      </c>
      <c r="G68" s="310">
        <v>333333.33333333331</v>
      </c>
      <c r="H68" s="310">
        <v>2000000</v>
      </c>
      <c r="I68" s="310">
        <v>4666666.666666666</v>
      </c>
      <c r="J68" s="310">
        <v>0</v>
      </c>
      <c r="K68" s="310">
        <v>0</v>
      </c>
      <c r="L68" s="310">
        <v>0</v>
      </c>
      <c r="M68" s="310">
        <v>0</v>
      </c>
      <c r="N68" s="310">
        <v>0</v>
      </c>
      <c r="O68" s="310">
        <v>9405902.3456060607</v>
      </c>
    </row>
    <row r="69" spans="1:20" ht="13">
      <c r="A69" s="489"/>
      <c r="B69" s="23" t="s">
        <v>314</v>
      </c>
      <c r="C69" s="6" t="s">
        <v>411</v>
      </c>
      <c r="D69" s="310">
        <v>-112234.17726662158</v>
      </c>
      <c r="E69" s="310">
        <v>34090.909090909088</v>
      </c>
      <c r="F69" s="310">
        <v>375000</v>
      </c>
      <c r="G69" s="310">
        <v>0</v>
      </c>
      <c r="H69" s="310">
        <v>0</v>
      </c>
      <c r="I69" s="310">
        <v>0</v>
      </c>
      <c r="J69" s="310">
        <v>0</v>
      </c>
      <c r="K69" s="310">
        <v>0</v>
      </c>
      <c r="L69" s="310">
        <v>0</v>
      </c>
      <c r="M69" s="310">
        <v>0</v>
      </c>
      <c r="N69" s="310">
        <v>0</v>
      </c>
      <c r="O69" s="310">
        <v>296856.7318242875</v>
      </c>
    </row>
    <row r="70" spans="1:20" ht="13">
      <c r="A70" s="489"/>
      <c r="B70" s="23" t="s">
        <v>314</v>
      </c>
      <c r="C70" s="6" t="s">
        <v>353</v>
      </c>
      <c r="D70" s="310">
        <v>-671958.26239174372</v>
      </c>
      <c r="E70" s="310">
        <v>22727.272727272728</v>
      </c>
      <c r="F70" s="310">
        <v>454545.45454545453</v>
      </c>
      <c r="G70" s="310">
        <v>483870.96774193546</v>
      </c>
      <c r="H70" s="310">
        <v>1669333.3064516129</v>
      </c>
      <c r="I70" s="310">
        <v>0</v>
      </c>
      <c r="J70" s="310">
        <v>0</v>
      </c>
      <c r="K70" s="310">
        <v>0</v>
      </c>
      <c r="L70" s="310">
        <v>0</v>
      </c>
      <c r="M70" s="310">
        <v>0</v>
      </c>
      <c r="N70" s="310">
        <v>0</v>
      </c>
      <c r="O70" s="310">
        <v>1958518.7390745319</v>
      </c>
    </row>
    <row r="71" spans="1:20" ht="13">
      <c r="A71" s="489"/>
      <c r="B71" s="23" t="s">
        <v>314</v>
      </c>
      <c r="C71" s="6" t="s">
        <v>354</v>
      </c>
      <c r="D71" s="310">
        <v>86070.968694898154</v>
      </c>
      <c r="E71" s="310">
        <v>628200</v>
      </c>
      <c r="F71" s="310">
        <v>270000</v>
      </c>
      <c r="G71" s="310">
        <v>135000</v>
      </c>
      <c r="H71" s="310">
        <v>75000</v>
      </c>
      <c r="I71" s="310">
        <v>0</v>
      </c>
      <c r="J71" s="310">
        <v>0</v>
      </c>
      <c r="K71" s="310">
        <v>0</v>
      </c>
      <c r="L71" s="310">
        <v>0</v>
      </c>
      <c r="M71" s="310">
        <v>0</v>
      </c>
      <c r="N71" s="310">
        <v>0</v>
      </c>
      <c r="O71" s="310">
        <v>1194270.9686948983</v>
      </c>
    </row>
    <row r="72" spans="1:20" ht="13">
      <c r="A72" s="489"/>
      <c r="B72" s="23" t="s">
        <v>314</v>
      </c>
      <c r="C72" s="6" t="s">
        <v>42</v>
      </c>
      <c r="D72" s="310">
        <v>1927715.8458641204</v>
      </c>
      <c r="E72" s="310">
        <v>0</v>
      </c>
      <c r="F72" s="310">
        <v>0</v>
      </c>
      <c r="G72" s="310">
        <v>0</v>
      </c>
      <c r="H72" s="310">
        <v>0</v>
      </c>
      <c r="I72" s="310">
        <v>0</v>
      </c>
      <c r="J72" s="310">
        <v>0</v>
      </c>
      <c r="K72" s="310">
        <v>0</v>
      </c>
      <c r="L72" s="310">
        <v>2343910</v>
      </c>
      <c r="M72" s="310">
        <v>256020</v>
      </c>
      <c r="N72" s="310">
        <v>0</v>
      </c>
      <c r="O72" s="310">
        <v>4527645.8458641209</v>
      </c>
    </row>
    <row r="73" spans="1:20" ht="13">
      <c r="A73" s="489"/>
      <c r="B73" s="23" t="s">
        <v>314</v>
      </c>
      <c r="C73" s="6" t="s">
        <v>43</v>
      </c>
      <c r="D73" s="310">
        <v>10397037.77654979</v>
      </c>
      <c r="E73" s="310">
        <v>1298701.2000000002</v>
      </c>
      <c r="F73" s="310">
        <v>643497.55000000005</v>
      </c>
      <c r="G73" s="310">
        <v>246000</v>
      </c>
      <c r="H73" s="310">
        <v>0</v>
      </c>
      <c r="I73" s="310">
        <v>0</v>
      </c>
      <c r="J73" s="310">
        <v>0</v>
      </c>
      <c r="K73" s="310">
        <v>0</v>
      </c>
      <c r="L73" s="310">
        <v>0</v>
      </c>
      <c r="M73" s="310">
        <v>0</v>
      </c>
      <c r="N73" s="310">
        <v>0</v>
      </c>
      <c r="O73" s="310">
        <v>12585236.52654979</v>
      </c>
    </row>
    <row r="74" spans="1:20" ht="13">
      <c r="A74" s="489"/>
      <c r="B74" s="23" t="s">
        <v>314</v>
      </c>
      <c r="C74" s="6" t="s">
        <v>412</v>
      </c>
      <c r="D74" s="310">
        <v>1953602.033256578</v>
      </c>
      <c r="E74" s="310">
        <v>990500</v>
      </c>
      <c r="F74" s="310">
        <v>444250</v>
      </c>
      <c r="G74" s="310">
        <v>519000</v>
      </c>
      <c r="H74" s="310">
        <v>2234000</v>
      </c>
      <c r="I74" s="310">
        <v>1130000</v>
      </c>
      <c r="J74" s="310">
        <v>1140000</v>
      </c>
      <c r="K74" s="310">
        <v>70000</v>
      </c>
      <c r="L74" s="310">
        <v>0</v>
      </c>
      <c r="M74" s="310">
        <v>0</v>
      </c>
      <c r="N74" s="310">
        <v>0</v>
      </c>
      <c r="O74" s="310">
        <v>8481352.0332565792</v>
      </c>
      <c r="P74" s="492"/>
      <c r="Q74" s="492"/>
      <c r="S74" s="493"/>
      <c r="T74" s="4"/>
    </row>
    <row r="75" spans="1:20" ht="13">
      <c r="A75" s="489"/>
      <c r="B75" s="23" t="s">
        <v>314</v>
      </c>
      <c r="C75" s="6" t="s">
        <v>413</v>
      </c>
      <c r="D75" s="310">
        <v>-272428.9623784236</v>
      </c>
      <c r="E75" s="310">
        <v>0</v>
      </c>
      <c r="F75" s="310">
        <v>0</v>
      </c>
      <c r="G75" s="310">
        <v>0</v>
      </c>
      <c r="H75" s="310">
        <v>1881761.875</v>
      </c>
      <c r="I75" s="310">
        <v>0</v>
      </c>
      <c r="J75" s="310">
        <v>0</v>
      </c>
      <c r="K75" s="310">
        <v>0</v>
      </c>
      <c r="L75" s="310">
        <v>0</v>
      </c>
      <c r="M75" s="310">
        <v>0</v>
      </c>
      <c r="N75" s="310">
        <v>0</v>
      </c>
      <c r="O75" s="310">
        <v>1609332.9126215763</v>
      </c>
      <c r="P75" s="492"/>
      <c r="Q75" s="492"/>
      <c r="S75" s="493"/>
      <c r="T75" s="4"/>
    </row>
    <row r="76" spans="1:20" ht="13">
      <c r="A76" s="489"/>
      <c r="B76" s="23" t="s">
        <v>314</v>
      </c>
      <c r="C76" s="6" t="s">
        <v>414</v>
      </c>
      <c r="D76" s="310">
        <v>0</v>
      </c>
      <c r="E76" s="310">
        <v>0</v>
      </c>
      <c r="F76" s="310">
        <v>0</v>
      </c>
      <c r="G76" s="310">
        <v>0</v>
      </c>
      <c r="H76" s="310">
        <v>0</v>
      </c>
      <c r="I76" s="310">
        <v>0</v>
      </c>
      <c r="J76" s="310">
        <v>0</v>
      </c>
      <c r="K76" s="310">
        <v>0</v>
      </c>
      <c r="L76" s="310">
        <v>0</v>
      </c>
      <c r="M76" s="310">
        <v>0</v>
      </c>
      <c r="N76" s="310">
        <v>0</v>
      </c>
      <c r="O76" s="310">
        <v>0</v>
      </c>
      <c r="P76" s="492"/>
      <c r="Q76" s="492"/>
      <c r="S76" s="493"/>
      <c r="T76" s="4"/>
    </row>
    <row r="77" spans="1:20" ht="13">
      <c r="A77" s="489"/>
      <c r="B77" s="23" t="s">
        <v>314</v>
      </c>
      <c r="C77" s="6" t="s">
        <v>415</v>
      </c>
      <c r="D77" s="310">
        <v>0</v>
      </c>
      <c r="E77" s="310">
        <v>0</v>
      </c>
      <c r="F77" s="310">
        <v>0</v>
      </c>
      <c r="G77" s="310">
        <v>0</v>
      </c>
      <c r="H77" s="310">
        <v>0</v>
      </c>
      <c r="I77" s="310">
        <v>0</v>
      </c>
      <c r="J77" s="310">
        <v>0</v>
      </c>
      <c r="K77" s="310">
        <v>0</v>
      </c>
      <c r="L77" s="310">
        <v>0</v>
      </c>
      <c r="M77" s="310">
        <v>0</v>
      </c>
      <c r="N77" s="310">
        <v>0</v>
      </c>
      <c r="O77" s="310">
        <v>0</v>
      </c>
      <c r="P77" s="492"/>
      <c r="Q77" s="492"/>
      <c r="S77" s="493"/>
      <c r="T77" s="4"/>
    </row>
    <row r="78" spans="1:20" ht="13">
      <c r="A78" s="489"/>
      <c r="B78" s="23" t="s">
        <v>314</v>
      </c>
      <c r="C78" s="6" t="s">
        <v>416</v>
      </c>
      <c r="D78" s="310">
        <v>222374.405</v>
      </c>
      <c r="E78" s="310">
        <v>96774.193548387091</v>
      </c>
      <c r="F78" s="310">
        <v>0</v>
      </c>
      <c r="G78" s="310">
        <v>10080.645161290322</v>
      </c>
      <c r="H78" s="310">
        <v>110887.09677419355</v>
      </c>
      <c r="I78" s="310">
        <v>0</v>
      </c>
      <c r="J78" s="310">
        <v>0</v>
      </c>
      <c r="K78" s="310">
        <v>0</v>
      </c>
      <c r="L78" s="310">
        <v>0</v>
      </c>
      <c r="M78" s="310">
        <v>0</v>
      </c>
      <c r="N78" s="310">
        <v>0</v>
      </c>
      <c r="O78" s="310">
        <v>440116.34048387094</v>
      </c>
      <c r="P78" s="492"/>
      <c r="Q78" s="492"/>
      <c r="S78" s="493"/>
      <c r="T78" s="4"/>
    </row>
    <row r="79" spans="1:20" ht="13">
      <c r="A79" s="489"/>
      <c r="B79" s="23" t="s">
        <v>314</v>
      </c>
      <c r="C79" s="6" t="s">
        <v>417</v>
      </c>
      <c r="D79" s="310">
        <v>-3372.6499999999996</v>
      </c>
      <c r="E79" s="310">
        <v>0</v>
      </c>
      <c r="F79" s="310">
        <v>45454.545454545456</v>
      </c>
      <c r="G79" s="310">
        <v>500000</v>
      </c>
      <c r="H79" s="310">
        <v>0</v>
      </c>
      <c r="I79" s="310">
        <v>0</v>
      </c>
      <c r="J79" s="310">
        <v>0</v>
      </c>
      <c r="K79" s="310">
        <v>0</v>
      </c>
      <c r="L79" s="310">
        <v>0</v>
      </c>
      <c r="M79" s="310">
        <v>0</v>
      </c>
      <c r="N79" s="310">
        <v>0</v>
      </c>
      <c r="O79" s="310">
        <v>542081.89545454551</v>
      </c>
      <c r="P79" s="492"/>
      <c r="Q79" s="492"/>
      <c r="S79" s="493"/>
      <c r="T79" s="4"/>
    </row>
    <row r="80" spans="1:20" ht="13">
      <c r="A80" s="489"/>
      <c r="B80" s="23" t="s">
        <v>314</v>
      </c>
      <c r="C80" s="6" t="s">
        <v>418</v>
      </c>
      <c r="D80" s="310">
        <v>-109541.47909037746</v>
      </c>
      <c r="E80" s="310">
        <v>0</v>
      </c>
      <c r="F80" s="310">
        <v>22727.272727272728</v>
      </c>
      <c r="G80" s="310">
        <v>522727.27272727271</v>
      </c>
      <c r="H80" s="310">
        <v>0</v>
      </c>
      <c r="I80" s="310">
        <v>0</v>
      </c>
      <c r="J80" s="310">
        <v>0</v>
      </c>
      <c r="K80" s="310">
        <v>0</v>
      </c>
      <c r="L80" s="310">
        <v>0</v>
      </c>
      <c r="M80" s="310">
        <v>0</v>
      </c>
      <c r="N80" s="310">
        <v>0</v>
      </c>
      <c r="O80" s="310">
        <v>435913.06636416796</v>
      </c>
      <c r="P80" s="492"/>
      <c r="Q80" s="492"/>
      <c r="S80" s="493"/>
      <c r="T80" s="4"/>
    </row>
    <row r="81" spans="1:20" ht="13">
      <c r="A81" s="489"/>
      <c r="B81" s="23" t="s">
        <v>314</v>
      </c>
      <c r="C81" s="6" t="s">
        <v>355</v>
      </c>
      <c r="D81" s="310">
        <v>0</v>
      </c>
      <c r="E81" s="310">
        <v>0</v>
      </c>
      <c r="F81" s="310">
        <v>0</v>
      </c>
      <c r="G81" s="310">
        <v>0</v>
      </c>
      <c r="H81" s="310">
        <v>0</v>
      </c>
      <c r="I81" s="310">
        <v>0</v>
      </c>
      <c r="J81" s="310">
        <v>0</v>
      </c>
      <c r="K81" s="310">
        <v>0</v>
      </c>
      <c r="L81" s="310">
        <v>0</v>
      </c>
      <c r="M81" s="310">
        <v>0</v>
      </c>
      <c r="N81" s="310">
        <v>0</v>
      </c>
      <c r="O81" s="310">
        <v>0</v>
      </c>
      <c r="P81" s="492"/>
      <c r="Q81" s="492"/>
      <c r="S81" s="493"/>
      <c r="T81" s="4"/>
    </row>
    <row r="82" spans="1:20" ht="13">
      <c r="A82" s="489"/>
      <c r="B82" s="23" t="s">
        <v>314</v>
      </c>
      <c r="C82" s="6" t="s">
        <v>741</v>
      </c>
      <c r="D82" s="310">
        <v>-1755403.7173044786</v>
      </c>
      <c r="E82" s="310">
        <v>275000</v>
      </c>
      <c r="F82" s="310">
        <v>1421066.25</v>
      </c>
      <c r="G82" s="310">
        <v>666435.5</v>
      </c>
      <c r="H82" s="310">
        <v>780915.3</v>
      </c>
      <c r="I82" s="310">
        <v>1000000</v>
      </c>
      <c r="J82" s="310">
        <v>0</v>
      </c>
      <c r="K82" s="310">
        <v>0</v>
      </c>
      <c r="L82" s="310">
        <v>0</v>
      </c>
      <c r="M82" s="310">
        <v>0</v>
      </c>
      <c r="N82" s="310">
        <v>0</v>
      </c>
      <c r="O82" s="310">
        <v>2388013.3326955214</v>
      </c>
      <c r="P82" s="492"/>
      <c r="Q82" s="492"/>
      <c r="S82" s="493"/>
      <c r="T82" s="4"/>
    </row>
    <row r="83" spans="1:20" ht="13">
      <c r="A83" s="489"/>
      <c r="B83" s="23" t="s">
        <v>314</v>
      </c>
      <c r="C83" s="23"/>
      <c r="D83" s="310">
        <v>0</v>
      </c>
      <c r="E83" s="310">
        <v>0</v>
      </c>
      <c r="F83" s="310">
        <v>0</v>
      </c>
      <c r="G83" s="310">
        <v>0</v>
      </c>
      <c r="H83" s="310">
        <v>0</v>
      </c>
      <c r="I83" s="310">
        <v>0</v>
      </c>
      <c r="J83" s="310">
        <v>0</v>
      </c>
      <c r="K83" s="310">
        <v>0</v>
      </c>
      <c r="L83" s="310">
        <v>0</v>
      </c>
      <c r="M83" s="310">
        <v>0</v>
      </c>
      <c r="N83" s="310">
        <v>0</v>
      </c>
      <c r="O83" s="310">
        <v>0</v>
      </c>
      <c r="P83" s="492"/>
      <c r="Q83" s="492"/>
      <c r="S83" s="493"/>
      <c r="T83" s="4"/>
    </row>
    <row r="84" spans="1:20" ht="13">
      <c r="A84" s="489"/>
      <c r="B84" s="23" t="s">
        <v>314</v>
      </c>
      <c r="C84" s="23"/>
      <c r="D84" s="310">
        <v>0</v>
      </c>
      <c r="E84" s="310">
        <v>0</v>
      </c>
      <c r="F84" s="310">
        <v>0</v>
      </c>
      <c r="G84" s="310">
        <v>0</v>
      </c>
      <c r="H84" s="310">
        <v>0</v>
      </c>
      <c r="I84" s="310">
        <v>0</v>
      </c>
      <c r="J84" s="310">
        <v>0</v>
      </c>
      <c r="K84" s="310">
        <v>0</v>
      </c>
      <c r="L84" s="310">
        <v>0</v>
      </c>
      <c r="M84" s="310">
        <v>0</v>
      </c>
      <c r="N84" s="310">
        <v>0</v>
      </c>
      <c r="O84" s="310">
        <v>0</v>
      </c>
      <c r="P84" s="492"/>
      <c r="Q84" s="492"/>
      <c r="S84" s="493"/>
      <c r="T84" s="4"/>
    </row>
    <row r="85" spans="1:20" ht="13">
      <c r="A85" s="489"/>
      <c r="B85" s="23" t="s">
        <v>314</v>
      </c>
      <c r="C85" s="23"/>
      <c r="D85" s="310">
        <v>0</v>
      </c>
      <c r="E85" s="310">
        <v>0</v>
      </c>
      <c r="F85" s="310">
        <v>0</v>
      </c>
      <c r="G85" s="310">
        <v>0</v>
      </c>
      <c r="H85" s="310">
        <v>0</v>
      </c>
      <c r="I85" s="310">
        <v>0</v>
      </c>
      <c r="J85" s="310">
        <v>0</v>
      </c>
      <c r="K85" s="310">
        <v>0</v>
      </c>
      <c r="L85" s="310">
        <v>0</v>
      </c>
      <c r="M85" s="310">
        <v>0</v>
      </c>
      <c r="N85" s="310">
        <v>0</v>
      </c>
      <c r="O85" s="310">
        <v>0</v>
      </c>
      <c r="P85" s="492"/>
      <c r="Q85" s="492"/>
      <c r="S85" s="493"/>
      <c r="T85" s="4"/>
    </row>
    <row r="86" spans="1:20" ht="13">
      <c r="A86" s="489"/>
      <c r="B86" s="23" t="s">
        <v>314</v>
      </c>
      <c r="C86" s="23"/>
      <c r="D86" s="310">
        <v>0</v>
      </c>
      <c r="E86" s="310">
        <v>0</v>
      </c>
      <c r="F86" s="310">
        <v>0</v>
      </c>
      <c r="G86" s="310">
        <v>0</v>
      </c>
      <c r="H86" s="310">
        <v>0</v>
      </c>
      <c r="I86" s="310">
        <v>0</v>
      </c>
      <c r="J86" s="310">
        <v>0</v>
      </c>
      <c r="K86" s="310">
        <v>0</v>
      </c>
      <c r="L86" s="310">
        <v>0</v>
      </c>
      <c r="M86" s="310">
        <v>0</v>
      </c>
      <c r="N86" s="310">
        <v>0</v>
      </c>
      <c r="O86" s="310">
        <v>0</v>
      </c>
      <c r="P86" s="492"/>
      <c r="Q86" s="492"/>
      <c r="S86" s="493"/>
      <c r="T86" s="4"/>
    </row>
    <row r="87" spans="1:20" ht="13">
      <c r="A87" s="489"/>
      <c r="B87" s="23" t="s">
        <v>314</v>
      </c>
      <c r="C87" s="23"/>
      <c r="D87" s="310">
        <v>0</v>
      </c>
      <c r="E87" s="310">
        <v>0</v>
      </c>
      <c r="F87" s="310">
        <v>0</v>
      </c>
      <c r="G87" s="310">
        <v>0</v>
      </c>
      <c r="H87" s="310">
        <v>0</v>
      </c>
      <c r="I87" s="310">
        <v>0</v>
      </c>
      <c r="J87" s="310">
        <v>0</v>
      </c>
      <c r="K87" s="310">
        <v>0</v>
      </c>
      <c r="L87" s="310">
        <v>0</v>
      </c>
      <c r="M87" s="310">
        <v>0</v>
      </c>
      <c r="N87" s="310">
        <v>0</v>
      </c>
      <c r="O87" s="310">
        <v>0</v>
      </c>
      <c r="P87" s="492"/>
      <c r="Q87" s="492"/>
      <c r="S87" s="493"/>
      <c r="T87" s="4"/>
    </row>
    <row r="88" spans="1:20" ht="13">
      <c r="A88" s="489"/>
      <c r="B88" s="23" t="s">
        <v>314</v>
      </c>
      <c r="C88" s="23"/>
      <c r="D88" s="310">
        <v>0</v>
      </c>
      <c r="E88" s="310">
        <v>0</v>
      </c>
      <c r="F88" s="310">
        <v>0</v>
      </c>
      <c r="G88" s="310">
        <v>0</v>
      </c>
      <c r="H88" s="310">
        <v>0</v>
      </c>
      <c r="I88" s="310">
        <v>0</v>
      </c>
      <c r="J88" s="310">
        <v>0</v>
      </c>
      <c r="K88" s="310">
        <v>0</v>
      </c>
      <c r="L88" s="310">
        <v>0</v>
      </c>
      <c r="M88" s="310">
        <v>0</v>
      </c>
      <c r="N88" s="310">
        <v>0</v>
      </c>
      <c r="O88" s="310">
        <v>0</v>
      </c>
      <c r="P88" s="492"/>
      <c r="Q88" s="492"/>
      <c r="S88" s="493"/>
      <c r="T88" s="4"/>
    </row>
    <row r="89" spans="1:20" ht="13">
      <c r="A89" s="489"/>
      <c r="B89" s="23" t="s">
        <v>314</v>
      </c>
      <c r="C89" s="23"/>
      <c r="D89" s="310">
        <v>0</v>
      </c>
      <c r="E89" s="310">
        <v>0</v>
      </c>
      <c r="F89" s="310">
        <v>0</v>
      </c>
      <c r="G89" s="310">
        <v>0</v>
      </c>
      <c r="H89" s="310">
        <v>0</v>
      </c>
      <c r="I89" s="310">
        <v>0</v>
      </c>
      <c r="J89" s="310">
        <v>0</v>
      </c>
      <c r="K89" s="310">
        <v>0</v>
      </c>
      <c r="L89" s="310">
        <v>0</v>
      </c>
      <c r="M89" s="310">
        <v>0</v>
      </c>
      <c r="N89" s="310">
        <v>0</v>
      </c>
      <c r="O89" s="310">
        <v>0</v>
      </c>
      <c r="P89" s="492"/>
      <c r="Q89" s="492"/>
      <c r="S89" s="493"/>
      <c r="T89" s="4"/>
    </row>
    <row r="90" spans="1:20" ht="13">
      <c r="A90" s="489"/>
      <c r="B90" s="23" t="s">
        <v>314</v>
      </c>
      <c r="C90" s="23"/>
      <c r="D90" s="310">
        <v>0</v>
      </c>
      <c r="E90" s="310">
        <v>0</v>
      </c>
      <c r="F90" s="310">
        <v>0</v>
      </c>
      <c r="G90" s="310">
        <v>0</v>
      </c>
      <c r="H90" s="310">
        <v>0</v>
      </c>
      <c r="I90" s="310">
        <v>0</v>
      </c>
      <c r="J90" s="310">
        <v>0</v>
      </c>
      <c r="K90" s="310">
        <v>0</v>
      </c>
      <c r="L90" s="310">
        <v>0</v>
      </c>
      <c r="M90" s="310">
        <v>0</v>
      </c>
      <c r="N90" s="310">
        <v>0</v>
      </c>
      <c r="O90" s="310">
        <v>0</v>
      </c>
      <c r="P90" s="492"/>
      <c r="Q90" s="492"/>
      <c r="S90" s="493"/>
      <c r="T90" s="4"/>
    </row>
    <row r="91" spans="1:20" ht="13">
      <c r="A91" s="489"/>
      <c r="B91" s="23" t="s">
        <v>314</v>
      </c>
      <c r="C91" s="23"/>
      <c r="D91" s="310">
        <v>0</v>
      </c>
      <c r="E91" s="310">
        <v>0</v>
      </c>
      <c r="F91" s="310">
        <v>0</v>
      </c>
      <c r="G91" s="310">
        <v>0</v>
      </c>
      <c r="H91" s="310">
        <v>0</v>
      </c>
      <c r="I91" s="310">
        <v>0</v>
      </c>
      <c r="J91" s="310">
        <v>0</v>
      </c>
      <c r="K91" s="310">
        <v>0</v>
      </c>
      <c r="L91" s="310">
        <v>0</v>
      </c>
      <c r="M91" s="310">
        <v>0</v>
      </c>
      <c r="N91" s="310">
        <v>0</v>
      </c>
      <c r="O91" s="310">
        <v>0</v>
      </c>
      <c r="P91" s="492"/>
      <c r="Q91" s="492"/>
      <c r="S91" s="493"/>
      <c r="T91" s="4"/>
    </row>
    <row r="92" spans="1:20" ht="13">
      <c r="A92" s="489"/>
      <c r="B92" s="23" t="s">
        <v>314</v>
      </c>
      <c r="C92" s="23"/>
      <c r="D92" s="310">
        <v>0</v>
      </c>
      <c r="E92" s="310">
        <v>0</v>
      </c>
      <c r="F92" s="310">
        <v>0</v>
      </c>
      <c r="G92" s="310">
        <v>0</v>
      </c>
      <c r="H92" s="310">
        <v>0</v>
      </c>
      <c r="I92" s="310">
        <v>0</v>
      </c>
      <c r="J92" s="310">
        <v>0</v>
      </c>
      <c r="K92" s="310">
        <v>0</v>
      </c>
      <c r="L92" s="310">
        <v>0</v>
      </c>
      <c r="M92" s="310">
        <v>0</v>
      </c>
      <c r="N92" s="310">
        <v>0</v>
      </c>
      <c r="O92" s="310">
        <v>0</v>
      </c>
      <c r="P92" s="492"/>
      <c r="Q92" s="492"/>
      <c r="S92" s="493"/>
      <c r="T92" s="4"/>
    </row>
    <row r="93" spans="1:20" ht="13">
      <c r="A93" s="489"/>
      <c r="B93" s="23" t="s">
        <v>314</v>
      </c>
      <c r="C93" s="23"/>
      <c r="D93" s="310">
        <v>0</v>
      </c>
      <c r="E93" s="310">
        <v>0</v>
      </c>
      <c r="F93" s="310">
        <v>0</v>
      </c>
      <c r="G93" s="310">
        <v>0</v>
      </c>
      <c r="H93" s="310">
        <v>0</v>
      </c>
      <c r="I93" s="310">
        <v>0</v>
      </c>
      <c r="J93" s="310">
        <v>0</v>
      </c>
      <c r="K93" s="310">
        <v>0</v>
      </c>
      <c r="L93" s="310">
        <v>0</v>
      </c>
      <c r="M93" s="310">
        <v>0</v>
      </c>
      <c r="N93" s="310">
        <v>0</v>
      </c>
      <c r="O93" s="310">
        <v>0</v>
      </c>
      <c r="P93" s="492"/>
      <c r="Q93" s="492"/>
      <c r="S93" s="493"/>
      <c r="T93" s="4"/>
    </row>
    <row r="94" spans="1:20" ht="13">
      <c r="A94" s="489"/>
      <c r="B94" s="23" t="s">
        <v>314</v>
      </c>
      <c r="C94" s="23"/>
      <c r="D94" s="310">
        <v>0</v>
      </c>
      <c r="E94" s="310">
        <v>0</v>
      </c>
      <c r="F94" s="310">
        <v>0</v>
      </c>
      <c r="G94" s="310">
        <v>0</v>
      </c>
      <c r="H94" s="310">
        <v>0</v>
      </c>
      <c r="I94" s="310">
        <v>0</v>
      </c>
      <c r="J94" s="310">
        <v>0</v>
      </c>
      <c r="K94" s="310">
        <v>0</v>
      </c>
      <c r="L94" s="310">
        <v>0</v>
      </c>
      <c r="M94" s="310">
        <v>0</v>
      </c>
      <c r="N94" s="310">
        <v>0</v>
      </c>
      <c r="O94" s="310">
        <v>0</v>
      </c>
      <c r="P94" s="492"/>
      <c r="Q94" s="492"/>
      <c r="S94" s="493"/>
      <c r="T94" s="4"/>
    </row>
    <row r="95" spans="1:20" ht="13">
      <c r="A95" s="489"/>
      <c r="B95" s="23" t="s">
        <v>314</v>
      </c>
      <c r="C95" s="23"/>
      <c r="D95" s="310">
        <v>0</v>
      </c>
      <c r="E95" s="310">
        <v>0</v>
      </c>
      <c r="F95" s="310">
        <v>0</v>
      </c>
      <c r="G95" s="310">
        <v>0</v>
      </c>
      <c r="H95" s="310">
        <v>0</v>
      </c>
      <c r="I95" s="310">
        <v>0</v>
      </c>
      <c r="J95" s="310">
        <v>0</v>
      </c>
      <c r="K95" s="310">
        <v>0</v>
      </c>
      <c r="L95" s="310">
        <v>0</v>
      </c>
      <c r="M95" s="310">
        <v>0</v>
      </c>
      <c r="N95" s="310">
        <v>0</v>
      </c>
      <c r="O95" s="310">
        <v>0</v>
      </c>
      <c r="P95" s="492"/>
      <c r="Q95" s="492"/>
      <c r="S95" s="493"/>
      <c r="T95" s="4"/>
    </row>
    <row r="96" spans="1:20" ht="13">
      <c r="A96" s="489"/>
      <c r="B96" s="23" t="s">
        <v>314</v>
      </c>
      <c r="C96" s="23"/>
      <c r="D96" s="310">
        <v>0</v>
      </c>
      <c r="E96" s="310">
        <v>0</v>
      </c>
      <c r="F96" s="310">
        <v>0</v>
      </c>
      <c r="G96" s="310">
        <v>0</v>
      </c>
      <c r="H96" s="310">
        <v>0</v>
      </c>
      <c r="I96" s="310">
        <v>0</v>
      </c>
      <c r="J96" s="310">
        <v>0</v>
      </c>
      <c r="K96" s="310">
        <v>0</v>
      </c>
      <c r="L96" s="310">
        <v>0</v>
      </c>
      <c r="M96" s="310">
        <v>0</v>
      </c>
      <c r="N96" s="310">
        <v>0</v>
      </c>
      <c r="O96" s="310">
        <v>0</v>
      </c>
      <c r="P96" s="492"/>
      <c r="Q96" s="492"/>
      <c r="S96" s="493"/>
      <c r="T96" s="4"/>
    </row>
    <row r="97" spans="1:20" ht="13">
      <c r="A97" s="489"/>
      <c r="B97" s="23" t="s">
        <v>314</v>
      </c>
      <c r="C97" s="23"/>
      <c r="D97" s="310">
        <v>0</v>
      </c>
      <c r="E97" s="310">
        <v>0</v>
      </c>
      <c r="F97" s="310">
        <v>0</v>
      </c>
      <c r="G97" s="310">
        <v>0</v>
      </c>
      <c r="H97" s="310">
        <v>0</v>
      </c>
      <c r="I97" s="310">
        <v>0</v>
      </c>
      <c r="J97" s="310">
        <v>0</v>
      </c>
      <c r="K97" s="310">
        <v>0</v>
      </c>
      <c r="L97" s="310">
        <v>0</v>
      </c>
      <c r="M97" s="310">
        <v>0</v>
      </c>
      <c r="N97" s="310">
        <v>0</v>
      </c>
      <c r="O97" s="310">
        <v>0</v>
      </c>
      <c r="P97" s="492"/>
      <c r="Q97" s="492"/>
      <c r="S97" s="493"/>
      <c r="T97" s="4"/>
    </row>
    <row r="98" spans="1:20" ht="13">
      <c r="A98" s="489"/>
      <c r="B98" s="23" t="s">
        <v>314</v>
      </c>
      <c r="C98" s="23"/>
      <c r="D98" s="310">
        <v>0</v>
      </c>
      <c r="E98" s="310">
        <v>0</v>
      </c>
      <c r="F98" s="310">
        <v>0</v>
      </c>
      <c r="G98" s="310">
        <v>0</v>
      </c>
      <c r="H98" s="310">
        <v>0</v>
      </c>
      <c r="I98" s="310">
        <v>0</v>
      </c>
      <c r="J98" s="310">
        <v>0</v>
      </c>
      <c r="K98" s="310">
        <v>0</v>
      </c>
      <c r="L98" s="310">
        <v>0</v>
      </c>
      <c r="M98" s="310">
        <v>0</v>
      </c>
      <c r="N98" s="310">
        <v>0</v>
      </c>
      <c r="O98" s="310">
        <v>0</v>
      </c>
      <c r="P98" s="492"/>
      <c r="Q98" s="492"/>
      <c r="S98" s="493"/>
      <c r="T98" s="4"/>
    </row>
    <row r="99" spans="1:20" ht="13">
      <c r="A99" s="489"/>
      <c r="B99" s="6"/>
      <c r="C99" s="6"/>
      <c r="D99" s="311"/>
      <c r="E99" s="311"/>
      <c r="F99" s="311"/>
      <c r="G99" s="311"/>
      <c r="H99" s="311"/>
      <c r="I99" s="311"/>
      <c r="J99" s="311"/>
      <c r="K99" s="311"/>
      <c r="L99" s="311"/>
      <c r="M99" s="311"/>
      <c r="N99" s="311"/>
      <c r="O99" s="311"/>
    </row>
    <row r="100" spans="1:20" ht="13">
      <c r="A100" s="489"/>
      <c r="B100" s="6" t="s">
        <v>26</v>
      </c>
      <c r="C100" s="6" t="s">
        <v>351</v>
      </c>
      <c r="D100" s="310">
        <v>27818.086120973119</v>
      </c>
      <c r="E100" s="310">
        <v>0</v>
      </c>
      <c r="F100" s="310">
        <v>0</v>
      </c>
      <c r="G100" s="310">
        <v>0</v>
      </c>
      <c r="H100" s="310">
        <v>0</v>
      </c>
      <c r="I100" s="310">
        <v>0</v>
      </c>
      <c r="J100" s="310">
        <v>0</v>
      </c>
      <c r="K100" s="310">
        <v>0</v>
      </c>
      <c r="L100" s="310">
        <v>0</v>
      </c>
      <c r="M100" s="310">
        <v>0</v>
      </c>
      <c r="N100" s="310">
        <v>0</v>
      </c>
      <c r="O100" s="310">
        <v>27818.086120973119</v>
      </c>
    </row>
    <row r="101" spans="1:20" ht="13">
      <c r="A101" s="489"/>
      <c r="B101" s="6" t="s">
        <v>26</v>
      </c>
      <c r="C101" s="6" t="s">
        <v>419</v>
      </c>
      <c r="D101" s="310">
        <v>19487651.419331871</v>
      </c>
      <c r="E101" s="310">
        <v>3184000</v>
      </c>
      <c r="F101" s="310">
        <v>4376136.75</v>
      </c>
      <c r="G101" s="310">
        <v>3500253.75</v>
      </c>
      <c r="H101" s="310">
        <v>9000</v>
      </c>
      <c r="I101" s="310">
        <v>390750</v>
      </c>
      <c r="J101" s="310">
        <v>1206075</v>
      </c>
      <c r="K101" s="310">
        <v>2227500</v>
      </c>
      <c r="L101" s="310">
        <v>0</v>
      </c>
      <c r="M101" s="310">
        <v>0</v>
      </c>
      <c r="N101" s="310">
        <v>0</v>
      </c>
      <c r="O101" s="310">
        <v>34381366.919331871</v>
      </c>
    </row>
    <row r="102" spans="1:20" ht="13">
      <c r="A102" s="489"/>
      <c r="B102" s="6" t="s">
        <v>26</v>
      </c>
      <c r="C102" s="6" t="s">
        <v>342</v>
      </c>
      <c r="D102" s="310">
        <v>4229568.6279603215</v>
      </c>
      <c r="E102" s="310">
        <v>1060056.3999999999</v>
      </c>
      <c r="F102" s="310">
        <v>705224.60000000009</v>
      </c>
      <c r="G102" s="310">
        <v>988140</v>
      </c>
      <c r="H102" s="310">
        <v>611288.9</v>
      </c>
      <c r="I102" s="310">
        <v>1846245.6</v>
      </c>
      <c r="J102" s="310">
        <v>1794838.1999999997</v>
      </c>
      <c r="K102" s="310">
        <v>439110</v>
      </c>
      <c r="L102" s="310">
        <v>176565</v>
      </c>
      <c r="M102" s="310">
        <v>0</v>
      </c>
      <c r="N102" s="310">
        <v>0</v>
      </c>
      <c r="O102" s="310">
        <v>11851037.32796032</v>
      </c>
    </row>
    <row r="103" spans="1:20" ht="13">
      <c r="A103" s="489"/>
      <c r="B103" s="6" t="s">
        <v>26</v>
      </c>
      <c r="C103" s="6" t="s">
        <v>2017</v>
      </c>
      <c r="D103" s="310">
        <v>119516.13493842147</v>
      </c>
      <c r="E103" s="310">
        <v>0</v>
      </c>
      <c r="F103" s="310">
        <v>0</v>
      </c>
      <c r="G103" s="310">
        <v>0</v>
      </c>
      <c r="H103" s="310">
        <v>0</v>
      </c>
      <c r="I103" s="310">
        <v>0</v>
      </c>
      <c r="J103" s="310">
        <v>0</v>
      </c>
      <c r="K103" s="310">
        <v>0</v>
      </c>
      <c r="L103" s="310">
        <v>0</v>
      </c>
      <c r="M103" s="310">
        <v>0</v>
      </c>
      <c r="N103" s="310">
        <v>0</v>
      </c>
      <c r="O103" s="310">
        <v>119516.13493842147</v>
      </c>
    </row>
    <row r="104" spans="1:20" ht="13">
      <c r="A104" s="489"/>
      <c r="B104" s="6" t="s">
        <v>26</v>
      </c>
      <c r="C104" s="6" t="s">
        <v>420</v>
      </c>
      <c r="D104" s="310">
        <v>-2.1827872842550278E-11</v>
      </c>
      <c r="E104" s="310">
        <v>0</v>
      </c>
      <c r="F104" s="310">
        <v>12500</v>
      </c>
      <c r="G104" s="310">
        <v>70740</v>
      </c>
      <c r="H104" s="310">
        <v>858000</v>
      </c>
      <c r="I104" s="310">
        <v>156000</v>
      </c>
      <c r="J104" s="310">
        <v>0</v>
      </c>
      <c r="K104" s="310">
        <v>0</v>
      </c>
      <c r="L104" s="310">
        <v>0</v>
      </c>
      <c r="M104" s="310">
        <v>0</v>
      </c>
      <c r="N104" s="310">
        <v>0</v>
      </c>
      <c r="O104" s="310">
        <v>1097240</v>
      </c>
    </row>
    <row r="105" spans="1:20" ht="13">
      <c r="A105" s="489"/>
      <c r="B105" s="6" t="s">
        <v>26</v>
      </c>
      <c r="C105" s="6" t="s">
        <v>4816</v>
      </c>
      <c r="D105" s="310">
        <v>28274428.373966087</v>
      </c>
      <c r="E105" s="310">
        <v>2712807.692307692</v>
      </c>
      <c r="F105" s="310">
        <v>2121923.076923077</v>
      </c>
      <c r="G105" s="310">
        <v>3187337.538461539</v>
      </c>
      <c r="H105" s="310">
        <v>1700307.9484615386</v>
      </c>
      <c r="I105" s="310">
        <v>0</v>
      </c>
      <c r="J105" s="310">
        <v>3341960.7692307695</v>
      </c>
      <c r="K105" s="310">
        <v>2111039.230769231</v>
      </c>
      <c r="L105" s="310">
        <v>7039384.615384616</v>
      </c>
      <c r="M105" s="310">
        <v>1384615.3846153847</v>
      </c>
      <c r="N105" s="310">
        <v>0</v>
      </c>
      <c r="O105" s="310">
        <v>51873804.630119935</v>
      </c>
    </row>
    <row r="106" spans="1:20" ht="13">
      <c r="A106" s="489"/>
      <c r="B106" s="6" t="s">
        <v>26</v>
      </c>
      <c r="C106" s="6" t="s">
        <v>422</v>
      </c>
      <c r="D106" s="310">
        <v>-316813.87713692035</v>
      </c>
      <c r="E106" s="310">
        <v>1350000</v>
      </c>
      <c r="F106" s="310">
        <v>350000</v>
      </c>
      <c r="G106" s="310">
        <v>0</v>
      </c>
      <c r="H106" s="310">
        <v>96000</v>
      </c>
      <c r="I106" s="310">
        <v>2173500</v>
      </c>
      <c r="J106" s="310">
        <v>291000</v>
      </c>
      <c r="K106" s="310">
        <v>0</v>
      </c>
      <c r="L106" s="310">
        <v>754462.52999999991</v>
      </c>
      <c r="M106" s="310">
        <v>8119880.8699999992</v>
      </c>
      <c r="N106" s="310">
        <v>2745656.6</v>
      </c>
      <c r="O106" s="310">
        <v>15563686.122863078</v>
      </c>
    </row>
    <row r="107" spans="1:20" ht="13">
      <c r="A107" s="489"/>
      <c r="B107" s="6" t="s">
        <v>26</v>
      </c>
      <c r="C107" s="6" t="s">
        <v>423</v>
      </c>
      <c r="D107" s="310">
        <v>1510795.8387267119</v>
      </c>
      <c r="E107" s="310">
        <v>1204500</v>
      </c>
      <c r="F107" s="310">
        <v>9000</v>
      </c>
      <c r="G107" s="310">
        <v>601500</v>
      </c>
      <c r="H107" s="310">
        <v>600000</v>
      </c>
      <c r="I107" s="310">
        <v>0</v>
      </c>
      <c r="J107" s="310">
        <v>1140000</v>
      </c>
      <c r="K107" s="310">
        <v>1140000</v>
      </c>
      <c r="L107" s="310">
        <v>9120000</v>
      </c>
      <c r="M107" s="310">
        <v>9868290.2999999989</v>
      </c>
      <c r="N107" s="310">
        <v>1956999.0499999998</v>
      </c>
      <c r="O107" s="310">
        <v>27151085.188726712</v>
      </c>
    </row>
    <row r="108" spans="1:20" ht="13">
      <c r="A108" s="489"/>
      <c r="B108" s="6" t="s">
        <v>26</v>
      </c>
      <c r="C108" s="6" t="s">
        <v>339</v>
      </c>
      <c r="D108" s="310">
        <v>0</v>
      </c>
      <c r="E108" s="310">
        <v>0</v>
      </c>
      <c r="F108" s="310">
        <v>0</v>
      </c>
      <c r="G108" s="310">
        <v>0</v>
      </c>
      <c r="H108" s="310">
        <v>0</v>
      </c>
      <c r="I108" s="310">
        <v>0</v>
      </c>
      <c r="J108" s="310">
        <v>0</v>
      </c>
      <c r="K108" s="310">
        <v>0</v>
      </c>
      <c r="L108" s="310">
        <v>0</v>
      </c>
      <c r="M108" s="310">
        <v>0</v>
      </c>
      <c r="N108" s="310">
        <v>0</v>
      </c>
      <c r="O108" s="310">
        <v>0</v>
      </c>
    </row>
    <row r="109" spans="1:20" ht="13">
      <c r="A109" s="489"/>
      <c r="B109" s="6" t="s">
        <v>26</v>
      </c>
      <c r="C109" s="6" t="s">
        <v>281</v>
      </c>
      <c r="D109" s="310">
        <v>-1.4551915228366852E-11</v>
      </c>
      <c r="E109" s="310">
        <v>0</v>
      </c>
      <c r="F109" s="310">
        <v>0</v>
      </c>
      <c r="G109" s="310">
        <v>0</v>
      </c>
      <c r="H109" s="310">
        <v>0</v>
      </c>
      <c r="I109" s="310">
        <v>0</v>
      </c>
      <c r="J109" s="310">
        <v>0</v>
      </c>
      <c r="K109" s="310">
        <v>0</v>
      </c>
      <c r="L109" s="310">
        <v>0</v>
      </c>
      <c r="M109" s="310">
        <v>0</v>
      </c>
      <c r="N109" s="310">
        <v>0</v>
      </c>
      <c r="O109" s="310">
        <v>-1.4551915228366852E-11</v>
      </c>
    </row>
    <row r="110" spans="1:20" ht="13">
      <c r="A110" s="489"/>
      <c r="B110" s="6" t="s">
        <v>26</v>
      </c>
      <c r="C110" s="6" t="s">
        <v>424</v>
      </c>
      <c r="D110" s="310">
        <v>11849182.14214148</v>
      </c>
      <c r="E110" s="310">
        <v>7223560</v>
      </c>
      <c r="F110" s="310">
        <v>5890120</v>
      </c>
      <c r="G110" s="310">
        <v>849340</v>
      </c>
      <c r="H110" s="310">
        <v>826700</v>
      </c>
      <c r="I110" s="310">
        <v>200000</v>
      </c>
      <c r="J110" s="310">
        <v>5950</v>
      </c>
      <c r="K110" s="310">
        <v>90000</v>
      </c>
      <c r="L110" s="310">
        <v>43500</v>
      </c>
      <c r="M110" s="310">
        <v>0</v>
      </c>
      <c r="N110" s="310">
        <v>0</v>
      </c>
      <c r="O110" s="310">
        <v>26978352.14214148</v>
      </c>
    </row>
    <row r="111" spans="1:20" ht="13">
      <c r="A111" s="489"/>
      <c r="B111" s="6" t="s">
        <v>26</v>
      </c>
      <c r="C111" s="6" t="s">
        <v>340</v>
      </c>
      <c r="D111" s="310">
        <v>0</v>
      </c>
      <c r="E111" s="310">
        <v>0</v>
      </c>
      <c r="F111" s="310">
        <v>0</v>
      </c>
      <c r="G111" s="310">
        <v>0</v>
      </c>
      <c r="H111" s="310">
        <v>0</v>
      </c>
      <c r="I111" s="310">
        <v>0</v>
      </c>
      <c r="J111" s="310">
        <v>0</v>
      </c>
      <c r="K111" s="310">
        <v>0</v>
      </c>
      <c r="L111" s="310">
        <v>0</v>
      </c>
      <c r="M111" s="310">
        <v>0</v>
      </c>
      <c r="N111" s="310">
        <v>0</v>
      </c>
      <c r="O111" s="310">
        <v>0</v>
      </c>
    </row>
    <row r="112" spans="1:20" ht="13">
      <c r="A112" s="489"/>
      <c r="B112" s="6" t="s">
        <v>26</v>
      </c>
      <c r="C112" s="6" t="s">
        <v>343</v>
      </c>
      <c r="D112" s="310">
        <v>77240.930204739416</v>
      </c>
      <c r="E112" s="310">
        <v>0</v>
      </c>
      <c r="F112" s="310">
        <v>0</v>
      </c>
      <c r="G112" s="310">
        <v>0</v>
      </c>
      <c r="H112" s="310">
        <v>0</v>
      </c>
      <c r="I112" s="310">
        <v>0</v>
      </c>
      <c r="J112" s="310">
        <v>0</v>
      </c>
      <c r="K112" s="310">
        <v>0</v>
      </c>
      <c r="L112" s="310">
        <v>0</v>
      </c>
      <c r="M112" s="310">
        <v>0</v>
      </c>
      <c r="N112" s="310">
        <v>0</v>
      </c>
      <c r="O112" s="310">
        <v>77240.930204739416</v>
      </c>
    </row>
    <row r="113" spans="1:20" ht="13">
      <c r="A113" s="489"/>
      <c r="B113" s="6" t="s">
        <v>26</v>
      </c>
      <c r="C113" s="6" t="s">
        <v>347</v>
      </c>
      <c r="D113" s="310">
        <v>2298831.5195999998</v>
      </c>
      <c r="E113" s="310">
        <v>13040</v>
      </c>
      <c r="F113" s="310">
        <v>111320.20000000001</v>
      </c>
      <c r="G113" s="310">
        <v>16670</v>
      </c>
      <c r="H113" s="310">
        <v>140500</v>
      </c>
      <c r="I113" s="310">
        <v>0</v>
      </c>
      <c r="J113" s="310">
        <v>0</v>
      </c>
      <c r="K113" s="310">
        <v>0</v>
      </c>
      <c r="L113" s="310">
        <v>0</v>
      </c>
      <c r="M113" s="310">
        <v>0</v>
      </c>
      <c r="N113" s="310">
        <v>0</v>
      </c>
      <c r="O113" s="310">
        <v>2580361.7196</v>
      </c>
    </row>
    <row r="114" spans="1:20" ht="13">
      <c r="A114" s="489"/>
      <c r="B114" s="6" t="s">
        <v>26</v>
      </c>
      <c r="C114" s="6" t="s">
        <v>346</v>
      </c>
      <c r="D114" s="310">
        <v>4.4337866711430252E-11</v>
      </c>
      <c r="E114" s="310">
        <v>146000</v>
      </c>
      <c r="F114" s="310">
        <v>0</v>
      </c>
      <c r="G114" s="310">
        <v>0</v>
      </c>
      <c r="H114" s="310">
        <v>0</v>
      </c>
      <c r="I114" s="310">
        <v>0</v>
      </c>
      <c r="J114" s="310">
        <v>0</v>
      </c>
      <c r="K114" s="310">
        <v>0</v>
      </c>
      <c r="L114" s="310">
        <v>0</v>
      </c>
      <c r="M114" s="310">
        <v>0</v>
      </c>
      <c r="N114" s="310">
        <v>0</v>
      </c>
      <c r="O114" s="310">
        <v>146000.00000000006</v>
      </c>
    </row>
    <row r="115" spans="1:20" ht="13">
      <c r="A115" s="489"/>
      <c r="B115" s="6" t="s">
        <v>26</v>
      </c>
      <c r="C115" s="6" t="s">
        <v>348</v>
      </c>
      <c r="D115" s="310">
        <v>1194582.4700000002</v>
      </c>
      <c r="E115" s="310">
        <v>0</v>
      </c>
      <c r="F115" s="310">
        <v>0</v>
      </c>
      <c r="G115" s="310">
        <v>0</v>
      </c>
      <c r="H115" s="310">
        <v>0</v>
      </c>
      <c r="I115" s="310">
        <v>0</v>
      </c>
      <c r="J115" s="310">
        <v>0</v>
      </c>
      <c r="K115" s="310">
        <v>0</v>
      </c>
      <c r="L115" s="310">
        <v>0</v>
      </c>
      <c r="M115" s="310">
        <v>0</v>
      </c>
      <c r="N115" s="310">
        <v>0</v>
      </c>
      <c r="O115" s="310">
        <v>1194582.4700000002</v>
      </c>
    </row>
    <row r="116" spans="1:20" ht="13">
      <c r="A116" s="489"/>
      <c r="B116" s="6" t="s">
        <v>26</v>
      </c>
      <c r="C116" s="6" t="s">
        <v>349</v>
      </c>
      <c r="D116" s="310">
        <v>0</v>
      </c>
      <c r="E116" s="310">
        <v>0</v>
      </c>
      <c r="F116" s="310">
        <v>0</v>
      </c>
      <c r="G116" s="310">
        <v>0</v>
      </c>
      <c r="H116" s="310">
        <v>0</v>
      </c>
      <c r="I116" s="310">
        <v>0</v>
      </c>
      <c r="J116" s="310">
        <v>0</v>
      </c>
      <c r="K116" s="310">
        <v>0</v>
      </c>
      <c r="L116" s="310">
        <v>0</v>
      </c>
      <c r="M116" s="310">
        <v>0</v>
      </c>
      <c r="N116" s="310">
        <v>0</v>
      </c>
      <c r="O116" s="310">
        <v>0</v>
      </c>
    </row>
    <row r="117" spans="1:20" ht="13">
      <c r="A117" s="489"/>
      <c r="B117" s="6" t="s">
        <v>26</v>
      </c>
      <c r="C117" s="6" t="s">
        <v>425</v>
      </c>
      <c r="D117" s="310">
        <v>11382879.623130638</v>
      </c>
      <c r="E117" s="310">
        <v>0</v>
      </c>
      <c r="F117" s="310">
        <v>0</v>
      </c>
      <c r="G117" s="310">
        <v>0</v>
      </c>
      <c r="H117" s="310">
        <v>0</v>
      </c>
      <c r="I117" s="310">
        <v>0</v>
      </c>
      <c r="J117" s="310">
        <v>0</v>
      </c>
      <c r="K117" s="310">
        <v>0</v>
      </c>
      <c r="L117" s="310">
        <v>0</v>
      </c>
      <c r="M117" s="310">
        <v>0</v>
      </c>
      <c r="N117" s="310">
        <v>0</v>
      </c>
      <c r="O117" s="310">
        <v>11382879.623130638</v>
      </c>
      <c r="P117" s="492"/>
      <c r="Q117" s="492"/>
      <c r="S117" s="493"/>
      <c r="T117" s="4"/>
    </row>
    <row r="118" spans="1:20" ht="13">
      <c r="A118" s="489"/>
      <c r="B118" s="6" t="s">
        <v>26</v>
      </c>
      <c r="C118" s="6" t="s">
        <v>426</v>
      </c>
      <c r="D118" s="310">
        <v>-865610.92855581292</v>
      </c>
      <c r="E118" s="310">
        <v>979110</v>
      </c>
      <c r="F118" s="310">
        <v>3500</v>
      </c>
      <c r="G118" s="310">
        <v>0</v>
      </c>
      <c r="H118" s="310">
        <v>0</v>
      </c>
      <c r="I118" s="310">
        <v>0</v>
      </c>
      <c r="J118" s="310">
        <v>0</v>
      </c>
      <c r="K118" s="310">
        <v>165000</v>
      </c>
      <c r="L118" s="310">
        <v>0</v>
      </c>
      <c r="M118" s="310">
        <v>0</v>
      </c>
      <c r="N118" s="310">
        <v>0</v>
      </c>
      <c r="O118" s="310">
        <v>281999.07144418708</v>
      </c>
      <c r="P118" s="492"/>
      <c r="Q118" s="492"/>
      <c r="S118" s="493"/>
      <c r="T118" s="4"/>
    </row>
    <row r="119" spans="1:20" ht="13">
      <c r="A119" s="489"/>
      <c r="B119" s="6" t="s">
        <v>26</v>
      </c>
      <c r="C119" s="6" t="s">
        <v>427</v>
      </c>
      <c r="D119" s="310">
        <v>0</v>
      </c>
      <c r="E119" s="310">
        <v>0</v>
      </c>
      <c r="F119" s="310">
        <v>0</v>
      </c>
      <c r="G119" s="310">
        <v>0</v>
      </c>
      <c r="H119" s="310">
        <v>0</v>
      </c>
      <c r="I119" s="310">
        <v>0</v>
      </c>
      <c r="J119" s="310">
        <v>0</v>
      </c>
      <c r="K119" s="310">
        <v>0</v>
      </c>
      <c r="L119" s="310">
        <v>0</v>
      </c>
      <c r="M119" s="310">
        <v>0</v>
      </c>
      <c r="N119" s="310">
        <v>0</v>
      </c>
      <c r="O119" s="310">
        <v>0</v>
      </c>
      <c r="P119" s="492"/>
      <c r="Q119" s="492"/>
      <c r="S119" s="493"/>
      <c r="T119" s="4"/>
    </row>
    <row r="120" spans="1:20" ht="13">
      <c r="A120" s="489"/>
      <c r="B120" s="6" t="s">
        <v>26</v>
      </c>
      <c r="C120" s="6" t="s">
        <v>428</v>
      </c>
      <c r="D120" s="310">
        <v>-461549.62142911472</v>
      </c>
      <c r="E120" s="310">
        <v>1202500</v>
      </c>
      <c r="F120" s="310">
        <v>0</v>
      </c>
      <c r="G120" s="310">
        <v>0</v>
      </c>
      <c r="H120" s="310">
        <v>0</v>
      </c>
      <c r="I120" s="310">
        <v>0</v>
      </c>
      <c r="J120" s="310">
        <v>0</v>
      </c>
      <c r="K120" s="310">
        <v>0</v>
      </c>
      <c r="L120" s="310">
        <v>0</v>
      </c>
      <c r="M120" s="310">
        <v>0</v>
      </c>
      <c r="N120" s="310">
        <v>0</v>
      </c>
      <c r="O120" s="310">
        <v>740950.37857088528</v>
      </c>
      <c r="P120" s="492"/>
      <c r="Q120" s="492"/>
      <c r="S120" s="493"/>
      <c r="T120" s="4"/>
    </row>
    <row r="121" spans="1:20" ht="13">
      <c r="A121" s="489"/>
      <c r="B121" s="6" t="s">
        <v>26</v>
      </c>
      <c r="C121" s="6" t="s">
        <v>350</v>
      </c>
      <c r="D121" s="310">
        <v>0</v>
      </c>
      <c r="E121" s="310">
        <v>0</v>
      </c>
      <c r="F121" s="310">
        <v>0</v>
      </c>
      <c r="G121" s="310">
        <v>0</v>
      </c>
      <c r="H121" s="310">
        <v>0</v>
      </c>
      <c r="I121" s="310">
        <v>0</v>
      </c>
      <c r="J121" s="310">
        <v>0</v>
      </c>
      <c r="K121" s="310">
        <v>0</v>
      </c>
      <c r="L121" s="310">
        <v>0</v>
      </c>
      <c r="M121" s="310">
        <v>0</v>
      </c>
      <c r="N121" s="310">
        <v>0</v>
      </c>
      <c r="O121" s="310">
        <v>0</v>
      </c>
      <c r="P121" s="492"/>
      <c r="Q121" s="492"/>
      <c r="S121" s="493"/>
      <c r="T121" s="4"/>
    </row>
    <row r="122" spans="1:20" ht="13">
      <c r="A122" s="489"/>
      <c r="B122" s="6" t="s">
        <v>26</v>
      </c>
      <c r="C122" s="6" t="s">
        <v>429</v>
      </c>
      <c r="D122" s="310">
        <v>-3294587.6865572101</v>
      </c>
      <c r="E122" s="310">
        <v>1978038</v>
      </c>
      <c r="F122" s="310">
        <v>1329312</v>
      </c>
      <c r="G122" s="310">
        <v>309072</v>
      </c>
      <c r="H122" s="310">
        <v>204428</v>
      </c>
      <c r="I122" s="310">
        <v>0</v>
      </c>
      <c r="J122" s="310">
        <v>85000</v>
      </c>
      <c r="K122" s="310">
        <v>47000</v>
      </c>
      <c r="L122" s="310">
        <v>0</v>
      </c>
      <c r="M122" s="310">
        <v>0</v>
      </c>
      <c r="N122" s="310">
        <v>0</v>
      </c>
      <c r="O122" s="310">
        <v>658262.31344278995</v>
      </c>
      <c r="P122" s="492"/>
      <c r="Q122" s="492"/>
      <c r="S122" s="493"/>
      <c r="T122" s="4"/>
    </row>
    <row r="123" spans="1:20" ht="13">
      <c r="A123" s="489"/>
      <c r="B123" s="6" t="s">
        <v>26</v>
      </c>
      <c r="C123" s="6" t="s">
        <v>313</v>
      </c>
      <c r="D123" s="310">
        <v>36271.493297945897</v>
      </c>
      <c r="E123" s="310">
        <v>0</v>
      </c>
      <c r="F123" s="310">
        <v>0</v>
      </c>
      <c r="G123" s="310">
        <v>0</v>
      </c>
      <c r="H123" s="310">
        <v>0</v>
      </c>
      <c r="I123" s="310">
        <v>0</v>
      </c>
      <c r="J123" s="310">
        <v>0</v>
      </c>
      <c r="K123" s="310">
        <v>0</v>
      </c>
      <c r="L123" s="310">
        <v>0</v>
      </c>
      <c r="M123" s="310">
        <v>0</v>
      </c>
      <c r="N123" s="310">
        <v>0</v>
      </c>
      <c r="O123" s="310">
        <v>36271.493297945897</v>
      </c>
      <c r="P123" s="492"/>
      <c r="Q123" s="492"/>
      <c r="S123" s="493"/>
      <c r="T123" s="4"/>
    </row>
    <row r="124" spans="1:20" ht="13">
      <c r="A124" s="489"/>
      <c r="B124" s="6" t="s">
        <v>26</v>
      </c>
      <c r="C124" s="6" t="s">
        <v>49</v>
      </c>
      <c r="D124" s="310">
        <v>0</v>
      </c>
      <c r="E124" s="310">
        <v>0</v>
      </c>
      <c r="F124" s="310">
        <v>0</v>
      </c>
      <c r="G124" s="310">
        <v>0</v>
      </c>
      <c r="H124" s="310">
        <v>0</v>
      </c>
      <c r="I124" s="310">
        <v>0</v>
      </c>
      <c r="J124" s="310">
        <v>0</v>
      </c>
      <c r="K124" s="310">
        <v>0</v>
      </c>
      <c r="L124" s="310">
        <v>0</v>
      </c>
      <c r="M124" s="310">
        <v>0</v>
      </c>
      <c r="N124" s="310">
        <v>0</v>
      </c>
      <c r="O124" s="310">
        <v>0</v>
      </c>
      <c r="P124" s="492"/>
      <c r="Q124" s="492"/>
      <c r="S124" s="493"/>
      <c r="T124" s="4"/>
    </row>
    <row r="125" spans="1:20" ht="13">
      <c r="A125" s="489"/>
      <c r="B125" s="6" t="s">
        <v>26</v>
      </c>
      <c r="C125" s="6" t="s">
        <v>432</v>
      </c>
      <c r="D125" s="310">
        <v>23630056.723884448</v>
      </c>
      <c r="E125" s="310">
        <v>495253.44999999995</v>
      </c>
      <c r="F125" s="310">
        <v>251246</v>
      </c>
      <c r="G125" s="310">
        <v>230131.7</v>
      </c>
      <c r="H125" s="310">
        <v>1945786.4</v>
      </c>
      <c r="I125" s="310">
        <v>569002.5</v>
      </c>
      <c r="J125" s="310">
        <v>0</v>
      </c>
      <c r="K125" s="310">
        <v>0</v>
      </c>
      <c r="L125" s="310">
        <v>0</v>
      </c>
      <c r="M125" s="310">
        <v>3939000</v>
      </c>
      <c r="N125" s="310">
        <v>0</v>
      </c>
      <c r="O125" s="310">
        <v>31060476.773884445</v>
      </c>
      <c r="P125" s="492"/>
      <c r="Q125" s="492"/>
      <c r="S125" s="493"/>
      <c r="T125" s="4"/>
    </row>
    <row r="126" spans="1:20" ht="13">
      <c r="A126" s="489"/>
      <c r="B126" s="6" t="s">
        <v>26</v>
      </c>
      <c r="C126" s="6" t="s">
        <v>344</v>
      </c>
      <c r="D126" s="310">
        <v>2082890.782913347</v>
      </c>
      <c r="E126" s="310">
        <v>181417.1</v>
      </c>
      <c r="F126" s="310">
        <v>132000</v>
      </c>
      <c r="G126" s="310">
        <v>684875.10199999996</v>
      </c>
      <c r="H126" s="310">
        <v>665999.90599999996</v>
      </c>
      <c r="I126" s="310">
        <v>2125400</v>
      </c>
      <c r="J126" s="310">
        <v>0</v>
      </c>
      <c r="K126" s="310">
        <v>0</v>
      </c>
      <c r="L126" s="310">
        <v>0</v>
      </c>
      <c r="M126" s="310">
        <v>0</v>
      </c>
      <c r="N126" s="310">
        <v>0</v>
      </c>
      <c r="O126" s="310">
        <v>5872582.8909133468</v>
      </c>
      <c r="P126" s="492"/>
      <c r="Q126" s="492"/>
      <c r="S126" s="493"/>
      <c r="T126" s="4"/>
    </row>
    <row r="127" spans="1:20" ht="13">
      <c r="A127" s="489"/>
      <c r="B127" s="6" t="s">
        <v>26</v>
      </c>
      <c r="C127" s="6" t="s">
        <v>495</v>
      </c>
      <c r="D127" s="310">
        <v>0</v>
      </c>
      <c r="E127" s="310">
        <v>0</v>
      </c>
      <c r="F127" s="310">
        <v>0</v>
      </c>
      <c r="G127" s="310">
        <v>0</v>
      </c>
      <c r="H127" s="310">
        <v>0</v>
      </c>
      <c r="I127" s="310">
        <v>0</v>
      </c>
      <c r="J127" s="310">
        <v>0</v>
      </c>
      <c r="K127" s="310">
        <v>0</v>
      </c>
      <c r="L127" s="310">
        <v>0</v>
      </c>
      <c r="M127" s="310">
        <v>0</v>
      </c>
      <c r="N127" s="310">
        <v>0</v>
      </c>
      <c r="O127" s="310">
        <v>0</v>
      </c>
      <c r="P127" s="492"/>
      <c r="Q127" s="492"/>
      <c r="S127" s="493"/>
      <c r="T127" s="4"/>
    </row>
    <row r="128" spans="1:20" ht="13">
      <c r="A128" s="489"/>
      <c r="B128" s="6" t="s">
        <v>26</v>
      </c>
      <c r="C128" s="6" t="s">
        <v>345</v>
      </c>
      <c r="D128" s="310">
        <v>1040141.344982061</v>
      </c>
      <c r="E128" s="310">
        <v>3553646.5999999996</v>
      </c>
      <c r="F128" s="310">
        <v>3300193.4</v>
      </c>
      <c r="G128" s="310">
        <v>5299597.4499999993</v>
      </c>
      <c r="H128" s="310">
        <v>508878</v>
      </c>
      <c r="I128" s="310">
        <v>2829696</v>
      </c>
      <c r="J128" s="310">
        <v>2631980</v>
      </c>
      <c r="K128" s="310">
        <v>787230</v>
      </c>
      <c r="L128" s="310">
        <v>5066752.25</v>
      </c>
      <c r="M128" s="310">
        <v>4591300</v>
      </c>
      <c r="N128" s="310">
        <v>335380</v>
      </c>
      <c r="O128" s="310">
        <v>29944795.044982061</v>
      </c>
      <c r="P128" s="492"/>
      <c r="Q128" s="492"/>
      <c r="S128" s="493"/>
      <c r="T128" s="4"/>
    </row>
    <row r="129" spans="1:20" ht="13">
      <c r="A129" s="489"/>
      <c r="B129" s="6" t="s">
        <v>26</v>
      </c>
      <c r="C129" s="6" t="s">
        <v>434</v>
      </c>
      <c r="D129" s="310">
        <v>422028.19454179262</v>
      </c>
      <c r="E129" s="310">
        <v>0</v>
      </c>
      <c r="F129" s="310">
        <v>0</v>
      </c>
      <c r="G129" s="310">
        <v>0</v>
      </c>
      <c r="H129" s="310">
        <v>0</v>
      </c>
      <c r="I129" s="310">
        <v>0</v>
      </c>
      <c r="J129" s="310">
        <v>0</v>
      </c>
      <c r="K129" s="310">
        <v>0</v>
      </c>
      <c r="L129" s="310">
        <v>0</v>
      </c>
      <c r="M129" s="310">
        <v>0</v>
      </c>
      <c r="N129" s="310">
        <v>0</v>
      </c>
      <c r="O129" s="310">
        <v>422028.19454179262</v>
      </c>
      <c r="P129" s="492"/>
      <c r="Q129" s="492"/>
      <c r="S129" s="493"/>
      <c r="T129" s="4"/>
    </row>
    <row r="130" spans="1:20" ht="13">
      <c r="A130" s="489"/>
      <c r="B130" s="6" t="s">
        <v>26</v>
      </c>
      <c r="C130" s="6" t="s">
        <v>341</v>
      </c>
      <c r="D130" s="310">
        <v>0</v>
      </c>
      <c r="E130" s="310">
        <v>0</v>
      </c>
      <c r="F130" s="310">
        <v>0</v>
      </c>
      <c r="G130" s="310">
        <v>0</v>
      </c>
      <c r="H130" s="310">
        <v>0</v>
      </c>
      <c r="I130" s="310">
        <v>0</v>
      </c>
      <c r="J130" s="310">
        <v>0</v>
      </c>
      <c r="K130" s="310">
        <v>0</v>
      </c>
      <c r="L130" s="310">
        <v>0</v>
      </c>
      <c r="M130" s="310">
        <v>0</v>
      </c>
      <c r="N130" s="310">
        <v>0</v>
      </c>
      <c r="O130" s="310">
        <v>0</v>
      </c>
      <c r="P130" s="492"/>
      <c r="Q130" s="492"/>
      <c r="S130" s="493"/>
      <c r="T130" s="4"/>
    </row>
    <row r="131" spans="1:20" ht="13">
      <c r="A131" s="489"/>
      <c r="B131" s="6" t="s">
        <v>26</v>
      </c>
      <c r="C131" s="6" t="s">
        <v>435</v>
      </c>
      <c r="D131" s="310">
        <v>0</v>
      </c>
      <c r="E131" s="310">
        <v>0</v>
      </c>
      <c r="F131" s="310">
        <v>0</v>
      </c>
      <c r="G131" s="310">
        <v>0</v>
      </c>
      <c r="H131" s="310">
        <v>0</v>
      </c>
      <c r="I131" s="310">
        <v>0</v>
      </c>
      <c r="J131" s="310">
        <v>0</v>
      </c>
      <c r="K131" s="310">
        <v>0</v>
      </c>
      <c r="L131" s="310">
        <v>0</v>
      </c>
      <c r="M131" s="310">
        <v>0</v>
      </c>
      <c r="N131" s="310">
        <v>0</v>
      </c>
      <c r="O131" s="310">
        <v>0</v>
      </c>
      <c r="P131" s="492"/>
      <c r="Q131" s="492"/>
      <c r="S131" s="493"/>
      <c r="T131" s="4"/>
    </row>
    <row r="132" spans="1:20" ht="13">
      <c r="A132" s="489"/>
      <c r="B132" s="6" t="s">
        <v>26</v>
      </c>
      <c r="C132" s="6" t="s">
        <v>352</v>
      </c>
      <c r="D132" s="310">
        <v>-59872185.569230519</v>
      </c>
      <c r="E132" s="310">
        <v>6807199.9999999991</v>
      </c>
      <c r="F132" s="310">
        <v>5573450</v>
      </c>
      <c r="G132" s="310">
        <v>5696592.4900000002</v>
      </c>
      <c r="H132" s="310">
        <v>11526031.360905206</v>
      </c>
      <c r="I132" s="310">
        <v>9789952.2715210319</v>
      </c>
      <c r="J132" s="310">
        <v>10383202</v>
      </c>
      <c r="K132" s="310">
        <v>10017194</v>
      </c>
      <c r="L132" s="310">
        <v>7568740</v>
      </c>
      <c r="M132" s="310">
        <v>6621088</v>
      </c>
      <c r="N132" s="310">
        <v>28603531</v>
      </c>
      <c r="O132" s="310">
        <v>42714795.553195722</v>
      </c>
      <c r="P132" s="492"/>
      <c r="Q132" s="492"/>
      <c r="S132" s="493"/>
      <c r="T132" s="4"/>
    </row>
    <row r="133" spans="1:20" ht="13">
      <c r="A133" s="489"/>
      <c r="B133" s="6" t="s">
        <v>26</v>
      </c>
      <c r="C133" s="6" t="s">
        <v>433</v>
      </c>
      <c r="D133" s="310">
        <v>-15210.119937138097</v>
      </c>
      <c r="E133" s="310">
        <v>0</v>
      </c>
      <c r="F133" s="310">
        <v>0</v>
      </c>
      <c r="G133" s="310">
        <v>42000</v>
      </c>
      <c r="H133" s="310">
        <v>252000</v>
      </c>
      <c r="I133" s="310">
        <v>0</v>
      </c>
      <c r="J133" s="310">
        <v>0</v>
      </c>
      <c r="K133" s="310">
        <v>0</v>
      </c>
      <c r="L133" s="310">
        <v>0</v>
      </c>
      <c r="M133" s="310">
        <v>0</v>
      </c>
      <c r="N133" s="310">
        <v>0</v>
      </c>
      <c r="O133" s="310">
        <v>278789.88006286189</v>
      </c>
      <c r="P133" s="492"/>
      <c r="Q133" s="492"/>
      <c r="S133" s="493"/>
      <c r="T133" s="4"/>
    </row>
    <row r="134" spans="1:20" ht="13">
      <c r="A134" s="489"/>
      <c r="B134" s="6" t="s">
        <v>26</v>
      </c>
      <c r="C134" s="6" t="s">
        <v>430</v>
      </c>
      <c r="D134" s="310">
        <v>0</v>
      </c>
      <c r="E134" s="310">
        <v>0</v>
      </c>
      <c r="F134" s="310">
        <v>0</v>
      </c>
      <c r="G134" s="310">
        <v>0</v>
      </c>
      <c r="H134" s="310">
        <v>0</v>
      </c>
      <c r="I134" s="310">
        <v>0</v>
      </c>
      <c r="J134" s="310">
        <v>0</v>
      </c>
      <c r="K134" s="310">
        <v>0</v>
      </c>
      <c r="L134" s="310">
        <v>0</v>
      </c>
      <c r="M134" s="310">
        <v>0</v>
      </c>
      <c r="N134" s="310">
        <v>0</v>
      </c>
      <c r="O134" s="310">
        <v>0</v>
      </c>
      <c r="P134" s="492"/>
      <c r="Q134" s="492"/>
      <c r="S134" s="493"/>
      <c r="T134" s="4"/>
    </row>
    <row r="135" spans="1:20" ht="13">
      <c r="A135" s="489"/>
      <c r="B135" s="6" t="s">
        <v>26</v>
      </c>
      <c r="C135" s="6" t="s">
        <v>431</v>
      </c>
      <c r="D135" s="310">
        <v>-688184</v>
      </c>
      <c r="E135" s="310">
        <v>0</v>
      </c>
      <c r="F135" s="310">
        <v>0</v>
      </c>
      <c r="G135" s="310">
        <v>0</v>
      </c>
      <c r="H135" s="310">
        <v>77000</v>
      </c>
      <c r="I135" s="310">
        <v>77000</v>
      </c>
      <c r="J135" s="310">
        <v>700000</v>
      </c>
      <c r="K135" s="310">
        <v>0</v>
      </c>
      <c r="L135" s="310">
        <v>0</v>
      </c>
      <c r="M135" s="310">
        <v>0</v>
      </c>
      <c r="N135" s="310">
        <v>0</v>
      </c>
      <c r="O135" s="310">
        <v>165816</v>
      </c>
      <c r="P135" s="492"/>
      <c r="Q135" s="492"/>
      <c r="S135" s="493"/>
      <c r="T135" s="4"/>
    </row>
    <row r="136" spans="1:20" ht="13">
      <c r="A136" s="489"/>
      <c r="B136" s="6" t="s">
        <v>26</v>
      </c>
      <c r="C136" s="6" t="s">
        <v>739</v>
      </c>
      <c r="D136" s="310">
        <v>0</v>
      </c>
      <c r="E136" s="310">
        <v>0</v>
      </c>
      <c r="F136" s="310">
        <v>0</v>
      </c>
      <c r="G136" s="310">
        <v>0</v>
      </c>
      <c r="H136" s="310">
        <v>0</v>
      </c>
      <c r="I136" s="310">
        <v>0</v>
      </c>
      <c r="J136" s="310">
        <v>0</v>
      </c>
      <c r="K136" s="310">
        <v>0</v>
      </c>
      <c r="L136" s="310">
        <v>0</v>
      </c>
      <c r="M136" s="310">
        <v>0</v>
      </c>
      <c r="N136" s="310">
        <v>0</v>
      </c>
      <c r="O136" s="310">
        <v>0</v>
      </c>
      <c r="P136" s="492"/>
      <c r="Q136" s="492"/>
      <c r="S136" s="493"/>
      <c r="T136" s="4"/>
    </row>
    <row r="137" spans="1:20" ht="13">
      <c r="A137" s="489"/>
      <c r="B137" s="6" t="s">
        <v>26</v>
      </c>
      <c r="C137" s="6" t="s">
        <v>742</v>
      </c>
      <c r="D137" s="310">
        <v>0</v>
      </c>
      <c r="E137" s="310">
        <v>0</v>
      </c>
      <c r="F137" s="310">
        <v>0</v>
      </c>
      <c r="G137" s="310">
        <v>0</v>
      </c>
      <c r="H137" s="310">
        <v>0</v>
      </c>
      <c r="I137" s="310">
        <v>0</v>
      </c>
      <c r="J137" s="310">
        <v>0</v>
      </c>
      <c r="K137" s="310">
        <v>0</v>
      </c>
      <c r="L137" s="310">
        <v>0</v>
      </c>
      <c r="M137" s="310">
        <v>0</v>
      </c>
      <c r="N137" s="310">
        <v>0</v>
      </c>
      <c r="O137" s="310">
        <v>0</v>
      </c>
      <c r="P137" s="492"/>
      <c r="Q137" s="492"/>
      <c r="S137" s="493"/>
      <c r="T137" s="4"/>
    </row>
    <row r="138" spans="1:20" ht="13">
      <c r="A138" s="489"/>
      <c r="B138" s="6" t="s">
        <v>26</v>
      </c>
      <c r="C138" s="6" t="s">
        <v>740</v>
      </c>
      <c r="D138" s="310">
        <v>0</v>
      </c>
      <c r="E138" s="310">
        <v>0</v>
      </c>
      <c r="F138" s="310">
        <v>0</v>
      </c>
      <c r="G138" s="310">
        <v>0</v>
      </c>
      <c r="H138" s="310">
        <v>0</v>
      </c>
      <c r="I138" s="310">
        <v>0</v>
      </c>
      <c r="J138" s="310">
        <v>0</v>
      </c>
      <c r="K138" s="310">
        <v>0</v>
      </c>
      <c r="L138" s="310">
        <v>0</v>
      </c>
      <c r="M138" s="310">
        <v>0</v>
      </c>
      <c r="N138" s="310">
        <v>0</v>
      </c>
      <c r="O138" s="310">
        <v>0</v>
      </c>
      <c r="P138" s="492"/>
      <c r="Q138" s="492"/>
      <c r="S138" s="493"/>
      <c r="T138" s="4"/>
    </row>
    <row r="139" spans="1:20" ht="13">
      <c r="A139" s="489"/>
      <c r="B139" s="6" t="s">
        <v>26</v>
      </c>
      <c r="C139" s="6" t="s">
        <v>409</v>
      </c>
      <c r="D139" s="310">
        <v>0</v>
      </c>
      <c r="E139" s="310">
        <v>0</v>
      </c>
      <c r="F139" s="310">
        <v>0</v>
      </c>
      <c r="G139" s="310">
        <v>0</v>
      </c>
      <c r="H139" s="310">
        <v>0</v>
      </c>
      <c r="I139" s="310">
        <v>0</v>
      </c>
      <c r="J139" s="310">
        <v>0</v>
      </c>
      <c r="K139" s="310">
        <v>0</v>
      </c>
      <c r="L139" s="310">
        <v>0</v>
      </c>
      <c r="M139" s="310">
        <v>0</v>
      </c>
      <c r="N139" s="310">
        <v>0</v>
      </c>
      <c r="O139" s="310">
        <v>0</v>
      </c>
      <c r="P139" s="492"/>
      <c r="Q139" s="492"/>
      <c r="S139" s="493"/>
      <c r="T139" s="4"/>
    </row>
    <row r="140" spans="1:20" ht="13">
      <c r="A140" s="489"/>
      <c r="B140" s="6" t="s">
        <v>26</v>
      </c>
      <c r="C140" s="6" t="s">
        <v>1078</v>
      </c>
      <c r="D140" s="310">
        <v>49359.016000000003</v>
      </c>
      <c r="E140" s="310">
        <v>0</v>
      </c>
      <c r="F140" s="310">
        <v>0</v>
      </c>
      <c r="G140" s="310">
        <v>0</v>
      </c>
      <c r="H140" s="310">
        <v>0</v>
      </c>
      <c r="I140" s="310">
        <v>0</v>
      </c>
      <c r="J140" s="310">
        <v>334936.7</v>
      </c>
      <c r="K140" s="310">
        <v>0</v>
      </c>
      <c r="L140" s="310">
        <v>0</v>
      </c>
      <c r="M140" s="310">
        <v>0</v>
      </c>
      <c r="N140" s="310">
        <v>0</v>
      </c>
      <c r="O140" s="310">
        <v>384295.71600000001</v>
      </c>
      <c r="P140" s="492"/>
      <c r="Q140" s="492"/>
      <c r="S140" s="493"/>
      <c r="T140" s="4"/>
    </row>
    <row r="141" spans="1:20" ht="13">
      <c r="A141" s="489"/>
      <c r="B141" s="6" t="s">
        <v>26</v>
      </c>
      <c r="C141" s="6" t="s">
        <v>1088</v>
      </c>
      <c r="D141" s="310">
        <v>0</v>
      </c>
      <c r="E141" s="310">
        <v>0</v>
      </c>
      <c r="F141" s="310">
        <v>0</v>
      </c>
      <c r="G141" s="310">
        <v>0</v>
      </c>
      <c r="H141" s="310">
        <v>0</v>
      </c>
      <c r="I141" s="310">
        <v>0</v>
      </c>
      <c r="J141" s="310">
        <v>0</v>
      </c>
      <c r="K141" s="310">
        <v>0</v>
      </c>
      <c r="L141" s="310">
        <v>0</v>
      </c>
      <c r="M141" s="310">
        <v>0</v>
      </c>
      <c r="N141" s="310">
        <v>0</v>
      </c>
      <c r="O141" s="310">
        <v>0</v>
      </c>
      <c r="P141" s="492"/>
      <c r="Q141" s="492"/>
      <c r="S141" s="493"/>
      <c r="T141" s="4"/>
    </row>
    <row r="142" spans="1:20" ht="13">
      <c r="A142" s="489"/>
      <c r="B142" s="6" t="s">
        <v>26</v>
      </c>
      <c r="C142" s="6" t="s">
        <v>5930</v>
      </c>
      <c r="D142" s="310">
        <v>-1414871.8188111428</v>
      </c>
      <c r="E142" s="310">
        <v>496560</v>
      </c>
      <c r="F142" s="310">
        <v>1354000</v>
      </c>
      <c r="G142" s="310">
        <v>3088042.5</v>
      </c>
      <c r="H142" s="310">
        <v>4012000</v>
      </c>
      <c r="I142" s="310">
        <v>1693957.5</v>
      </c>
      <c r="J142" s="310">
        <v>0</v>
      </c>
      <c r="K142" s="310">
        <v>62350</v>
      </c>
      <c r="L142" s="310">
        <v>0</v>
      </c>
      <c r="M142" s="310">
        <v>0</v>
      </c>
      <c r="N142" s="310">
        <v>0</v>
      </c>
      <c r="O142" s="310">
        <v>9292038.1811888572</v>
      </c>
      <c r="P142" s="492"/>
      <c r="Q142" s="492"/>
      <c r="S142" s="493"/>
      <c r="T142" s="4"/>
    </row>
    <row r="143" spans="1:20" ht="13">
      <c r="A143" s="489"/>
      <c r="B143" s="6" t="s">
        <v>26</v>
      </c>
      <c r="C143" s="25"/>
      <c r="D143" s="310">
        <v>0</v>
      </c>
      <c r="E143" s="310">
        <v>0</v>
      </c>
      <c r="F143" s="310">
        <v>0</v>
      </c>
      <c r="G143" s="310">
        <v>0</v>
      </c>
      <c r="H143" s="310">
        <v>0</v>
      </c>
      <c r="I143" s="310">
        <v>0</v>
      </c>
      <c r="J143" s="310">
        <v>0</v>
      </c>
      <c r="K143" s="310">
        <v>0</v>
      </c>
      <c r="L143" s="310">
        <v>0</v>
      </c>
      <c r="M143" s="310">
        <v>0</v>
      </c>
      <c r="N143" s="310">
        <v>0</v>
      </c>
      <c r="O143" s="310">
        <v>0</v>
      </c>
      <c r="P143" s="492"/>
      <c r="Q143" s="492"/>
      <c r="S143" s="493"/>
      <c r="T143" s="4"/>
    </row>
    <row r="144" spans="1:20" ht="13">
      <c r="A144" s="489"/>
      <c r="B144" s="6" t="s">
        <v>26</v>
      </c>
      <c r="C144" s="25"/>
      <c r="D144" s="310">
        <v>0</v>
      </c>
      <c r="E144" s="310">
        <v>0</v>
      </c>
      <c r="F144" s="310">
        <v>0</v>
      </c>
      <c r="G144" s="310">
        <v>0</v>
      </c>
      <c r="H144" s="310">
        <v>0</v>
      </c>
      <c r="I144" s="310">
        <v>0</v>
      </c>
      <c r="J144" s="310">
        <v>0</v>
      </c>
      <c r="K144" s="310">
        <v>0</v>
      </c>
      <c r="L144" s="310">
        <v>0</v>
      </c>
      <c r="M144" s="310">
        <v>0</v>
      </c>
      <c r="N144" s="310">
        <v>0</v>
      </c>
      <c r="O144" s="310">
        <v>0</v>
      </c>
      <c r="P144" s="492"/>
      <c r="Q144" s="492"/>
      <c r="S144" s="493"/>
      <c r="T144" s="4"/>
    </row>
    <row r="145" spans="1:35" ht="13">
      <c r="A145" s="489"/>
      <c r="B145" s="6" t="s">
        <v>26</v>
      </c>
      <c r="C145" s="25"/>
      <c r="D145" s="310">
        <v>0</v>
      </c>
      <c r="E145" s="310">
        <v>0</v>
      </c>
      <c r="F145" s="310">
        <v>0</v>
      </c>
      <c r="G145" s="310">
        <v>0</v>
      </c>
      <c r="H145" s="310">
        <v>0</v>
      </c>
      <c r="I145" s="310">
        <v>0</v>
      </c>
      <c r="J145" s="310">
        <v>0</v>
      </c>
      <c r="K145" s="310">
        <v>0</v>
      </c>
      <c r="L145" s="310">
        <v>0</v>
      </c>
      <c r="M145" s="310">
        <v>0</v>
      </c>
      <c r="N145" s="310">
        <v>0</v>
      </c>
      <c r="O145" s="310">
        <v>0</v>
      </c>
      <c r="P145" s="492"/>
      <c r="Q145" s="492"/>
      <c r="S145" s="493"/>
      <c r="T145" s="4"/>
    </row>
    <row r="146" spans="1:35" ht="13">
      <c r="A146" s="489"/>
      <c r="B146" s="6" t="s">
        <v>26</v>
      </c>
      <c r="C146" s="25"/>
      <c r="D146" s="310">
        <v>0</v>
      </c>
      <c r="E146" s="310">
        <v>0</v>
      </c>
      <c r="F146" s="310">
        <v>0</v>
      </c>
      <c r="G146" s="310">
        <v>0</v>
      </c>
      <c r="H146" s="310">
        <v>0</v>
      </c>
      <c r="I146" s="310">
        <v>0</v>
      </c>
      <c r="J146" s="310">
        <v>0</v>
      </c>
      <c r="K146" s="310">
        <v>0</v>
      </c>
      <c r="L146" s="310">
        <v>0</v>
      </c>
      <c r="M146" s="310">
        <v>0</v>
      </c>
      <c r="N146" s="310">
        <v>0</v>
      </c>
      <c r="O146" s="310">
        <v>0</v>
      </c>
      <c r="P146" s="492"/>
      <c r="Q146" s="492"/>
      <c r="S146" s="493"/>
      <c r="T146" s="4"/>
    </row>
    <row r="147" spans="1:35" ht="13">
      <c r="A147" s="489"/>
      <c r="B147" s="6" t="s">
        <v>26</v>
      </c>
      <c r="C147" s="25"/>
      <c r="D147" s="310">
        <v>0</v>
      </c>
      <c r="E147" s="310">
        <v>0</v>
      </c>
      <c r="F147" s="310">
        <v>0</v>
      </c>
      <c r="G147" s="310">
        <v>0</v>
      </c>
      <c r="H147" s="310">
        <v>0</v>
      </c>
      <c r="I147" s="310">
        <v>0</v>
      </c>
      <c r="J147" s="310">
        <v>0</v>
      </c>
      <c r="K147" s="310">
        <v>0</v>
      </c>
      <c r="L147" s="310">
        <v>0</v>
      </c>
      <c r="M147" s="310">
        <v>0</v>
      </c>
      <c r="N147" s="310">
        <v>0</v>
      </c>
      <c r="O147" s="310">
        <v>0</v>
      </c>
      <c r="P147" s="492"/>
      <c r="Q147" s="492"/>
      <c r="S147" s="493"/>
      <c r="T147" s="4"/>
    </row>
    <row r="148" spans="1:35" ht="13">
      <c r="A148" s="489"/>
      <c r="B148" s="6" t="s">
        <v>26</v>
      </c>
      <c r="C148" s="25"/>
      <c r="D148" s="310">
        <v>0</v>
      </c>
      <c r="E148" s="310">
        <v>0</v>
      </c>
      <c r="F148" s="310">
        <v>0</v>
      </c>
      <c r="G148" s="310">
        <v>0</v>
      </c>
      <c r="H148" s="310">
        <v>0</v>
      </c>
      <c r="I148" s="310">
        <v>0</v>
      </c>
      <c r="J148" s="310">
        <v>0</v>
      </c>
      <c r="K148" s="310">
        <v>0</v>
      </c>
      <c r="L148" s="310">
        <v>0</v>
      </c>
      <c r="M148" s="310">
        <v>0</v>
      </c>
      <c r="N148" s="310">
        <v>0</v>
      </c>
      <c r="O148" s="310">
        <v>0</v>
      </c>
      <c r="P148" s="492"/>
      <c r="Q148" s="492"/>
      <c r="S148" s="493"/>
      <c r="T148" s="4"/>
    </row>
    <row r="149" spans="1:35" ht="13">
      <c r="A149" s="489"/>
      <c r="B149" s="6" t="s">
        <v>26</v>
      </c>
      <c r="C149" s="25"/>
      <c r="D149" s="310">
        <v>0</v>
      </c>
      <c r="E149" s="310">
        <v>0</v>
      </c>
      <c r="F149" s="310">
        <v>0</v>
      </c>
      <c r="G149" s="310">
        <v>0</v>
      </c>
      <c r="H149" s="310">
        <v>0</v>
      </c>
      <c r="I149" s="310">
        <v>0</v>
      </c>
      <c r="J149" s="310">
        <v>0</v>
      </c>
      <c r="K149" s="310">
        <v>0</v>
      </c>
      <c r="L149" s="310">
        <v>0</v>
      </c>
      <c r="M149" s="310">
        <v>0</v>
      </c>
      <c r="N149" s="310">
        <v>0</v>
      </c>
      <c r="O149" s="310">
        <v>0</v>
      </c>
      <c r="P149" s="492"/>
      <c r="Q149" s="492"/>
      <c r="S149" s="493"/>
      <c r="T149" s="4"/>
    </row>
    <row r="150" spans="1:35" ht="13">
      <c r="A150" s="489"/>
      <c r="B150" s="6"/>
      <c r="C150" s="6"/>
      <c r="D150" s="311"/>
      <c r="E150" s="311"/>
      <c r="F150" s="311"/>
      <c r="G150" s="311"/>
      <c r="H150" s="311"/>
      <c r="I150" s="311"/>
      <c r="J150" s="311"/>
      <c r="K150" s="311"/>
      <c r="L150" s="311"/>
      <c r="M150" s="311"/>
      <c r="N150" s="311"/>
      <c r="O150" s="311"/>
      <c r="P150" s="492"/>
      <c r="Q150" s="492"/>
    </row>
    <row r="151" spans="1:35" ht="13">
      <c r="A151" s="489"/>
      <c r="B151" s="6" t="s">
        <v>15</v>
      </c>
      <c r="C151" s="6" t="s">
        <v>3</v>
      </c>
      <c r="D151" s="310">
        <v>1799245.8110491168</v>
      </c>
      <c r="E151" s="310">
        <v>7410063.0530941514</v>
      </c>
      <c r="F151" s="310">
        <v>7578289.7871008851</v>
      </c>
      <c r="G151" s="310">
        <v>8041352.8989208397</v>
      </c>
      <c r="H151" s="310">
        <v>9695456.7225051913</v>
      </c>
      <c r="I151" s="310">
        <v>9852904.9043233711</v>
      </c>
      <c r="J151" s="310">
        <v>10311995.399504153</v>
      </c>
      <c r="K151" s="310">
        <v>10515231.787063962</v>
      </c>
      <c r="L151" s="310">
        <v>9561351.7870639618</v>
      </c>
      <c r="M151" s="310">
        <v>13367911.651497772</v>
      </c>
      <c r="N151" s="310">
        <v>16189811.619599849</v>
      </c>
      <c r="O151" s="310">
        <v>104323615.42172325</v>
      </c>
      <c r="P151" s="492"/>
      <c r="Q151" s="492"/>
    </row>
    <row r="152" spans="1:35" ht="13">
      <c r="A152" s="489"/>
      <c r="B152" s="6" t="s">
        <v>15</v>
      </c>
      <c r="C152" s="6" t="s">
        <v>41</v>
      </c>
      <c r="D152" s="310">
        <v>24798433.56743174</v>
      </c>
      <c r="E152" s="310">
        <v>2854056.3831818178</v>
      </c>
      <c r="F152" s="310">
        <v>961428.912690909</v>
      </c>
      <c r="G152" s="310">
        <v>1496247.5920417453</v>
      </c>
      <c r="H152" s="310">
        <v>1430044.1340702716</v>
      </c>
      <c r="I152" s="310">
        <v>651939.69346497639</v>
      </c>
      <c r="J152" s="310">
        <v>144550</v>
      </c>
      <c r="K152" s="310">
        <v>144550</v>
      </c>
      <c r="L152" s="310">
        <v>176362.58959050375</v>
      </c>
      <c r="M152" s="310">
        <v>144550</v>
      </c>
      <c r="N152" s="310">
        <v>144550</v>
      </c>
      <c r="O152" s="310">
        <v>32946712.872471962</v>
      </c>
      <c r="P152" s="492"/>
      <c r="Q152" s="492"/>
    </row>
    <row r="153" spans="1:35" ht="13">
      <c r="A153" s="489"/>
      <c r="B153" s="6" t="s">
        <v>15</v>
      </c>
      <c r="C153" s="6" t="s">
        <v>43</v>
      </c>
      <c r="D153" s="310">
        <v>11536090.005121123</v>
      </c>
      <c r="E153" s="310">
        <v>4039960.7754545454</v>
      </c>
      <c r="F153" s="310">
        <v>4910761.5341907982</v>
      </c>
      <c r="G153" s="310">
        <v>4508821.743617028</v>
      </c>
      <c r="H153" s="310">
        <v>785371.2516346788</v>
      </c>
      <c r="I153" s="310">
        <v>785371.2516346788</v>
      </c>
      <c r="J153" s="310">
        <v>1272302.5509957992</v>
      </c>
      <c r="K153" s="310">
        <v>2595497.204031432</v>
      </c>
      <c r="L153" s="310">
        <v>2647407.1481120591</v>
      </c>
      <c r="M153" s="310">
        <v>0</v>
      </c>
      <c r="N153" s="310">
        <v>0</v>
      </c>
      <c r="O153" s="310">
        <v>33081583.464792147</v>
      </c>
      <c r="P153" s="492"/>
      <c r="Q153" s="492"/>
    </row>
    <row r="154" spans="1:35" ht="13">
      <c r="A154" s="489"/>
      <c r="B154" s="6" t="s">
        <v>15</v>
      </c>
      <c r="C154" s="6" t="s">
        <v>42</v>
      </c>
      <c r="D154" s="310">
        <v>5252066.4455519849</v>
      </c>
      <c r="E154" s="310">
        <v>44091.090909090904</v>
      </c>
      <c r="F154" s="310">
        <v>249296.24838516358</v>
      </c>
      <c r="G154" s="310">
        <v>151685.53732255442</v>
      </c>
      <c r="H154" s="310">
        <v>298705.06277056079</v>
      </c>
      <c r="I154" s="310">
        <v>568055.05684096564</v>
      </c>
      <c r="J154" s="310">
        <v>579416.15797778487</v>
      </c>
      <c r="K154" s="310">
        <v>427559.1186555071</v>
      </c>
      <c r="L154" s="310">
        <v>0</v>
      </c>
      <c r="M154" s="310">
        <v>0</v>
      </c>
      <c r="N154" s="310">
        <v>0</v>
      </c>
      <c r="O154" s="310">
        <v>7570874.7184136128</v>
      </c>
    </row>
    <row r="155" spans="1:35" ht="13">
      <c r="A155" s="489"/>
      <c r="B155" s="6" t="s">
        <v>15</v>
      </c>
      <c r="C155" s="6" t="s">
        <v>44</v>
      </c>
      <c r="D155" s="310">
        <v>3987122.9946027603</v>
      </c>
      <c r="E155" s="310">
        <v>507829.31818181812</v>
      </c>
      <c r="F155" s="310">
        <v>850383.86363636376</v>
      </c>
      <c r="G155" s="310">
        <v>0</v>
      </c>
      <c r="H155" s="310">
        <v>0</v>
      </c>
      <c r="I155" s="310">
        <v>90055.025481779914</v>
      </c>
      <c r="J155" s="310">
        <v>321496.44096995424</v>
      </c>
      <c r="K155" s="310">
        <v>421619.61830059707</v>
      </c>
      <c r="L155" s="310">
        <v>0</v>
      </c>
      <c r="M155" s="310">
        <v>0</v>
      </c>
      <c r="N155" s="310">
        <v>0</v>
      </c>
      <c r="O155" s="310">
        <v>6178507.2611732734</v>
      </c>
    </row>
    <row r="156" spans="1:35" ht="13">
      <c r="A156" s="489"/>
      <c r="B156" s="6" t="s">
        <v>15</v>
      </c>
      <c r="C156" s="6" t="s">
        <v>726</v>
      </c>
      <c r="D156" s="310">
        <v>19655052.91</v>
      </c>
      <c r="E156" s="310">
        <v>0</v>
      </c>
      <c r="F156" s="310">
        <v>0</v>
      </c>
      <c r="G156" s="310">
        <v>0</v>
      </c>
      <c r="H156" s="310">
        <v>0</v>
      </c>
      <c r="I156" s="310">
        <v>0</v>
      </c>
      <c r="J156" s="310">
        <v>0</v>
      </c>
      <c r="K156" s="310">
        <v>0</v>
      </c>
      <c r="L156" s="310">
        <v>0</v>
      </c>
      <c r="M156" s="310">
        <v>0</v>
      </c>
      <c r="N156" s="310">
        <v>0</v>
      </c>
      <c r="O156" s="310">
        <v>19655052.91</v>
      </c>
    </row>
    <row r="157" spans="1:35" ht="13">
      <c r="A157" s="489"/>
      <c r="B157" s="6" t="s">
        <v>15</v>
      </c>
      <c r="C157" s="6" t="s">
        <v>1078</v>
      </c>
      <c r="D157" s="310">
        <v>162.54832000000005</v>
      </c>
      <c r="E157" s="310">
        <v>3674.1906196739246</v>
      </c>
      <c r="F157" s="310">
        <v>3674.1906196739246</v>
      </c>
      <c r="G157" s="310">
        <v>3674.1906196739246</v>
      </c>
      <c r="H157" s="310">
        <v>2433.8786774109913</v>
      </c>
      <c r="I157" s="310">
        <v>1837.0953098369623</v>
      </c>
      <c r="J157" s="310">
        <v>1837.0953098369623</v>
      </c>
      <c r="K157" s="310">
        <v>1837.0953098369623</v>
      </c>
      <c r="L157" s="310">
        <v>1837.0953098369623</v>
      </c>
      <c r="M157" s="310">
        <v>1837.0953098369623</v>
      </c>
      <c r="N157" s="310">
        <v>1837.0953098369623</v>
      </c>
      <c r="O157" s="310">
        <v>24641.570715454534</v>
      </c>
    </row>
    <row r="158" spans="1:35" ht="13">
      <c r="A158" s="489"/>
      <c r="B158" s="6" t="s">
        <v>15</v>
      </c>
      <c r="C158" s="6" t="s">
        <v>1075</v>
      </c>
      <c r="D158" s="310">
        <v>0</v>
      </c>
      <c r="E158" s="310">
        <v>0</v>
      </c>
      <c r="F158" s="310">
        <v>0</v>
      </c>
      <c r="G158" s="310">
        <v>0</v>
      </c>
      <c r="H158" s="310">
        <v>0</v>
      </c>
      <c r="I158" s="310">
        <v>0</v>
      </c>
      <c r="J158" s="310">
        <v>0</v>
      </c>
      <c r="K158" s="310">
        <v>0</v>
      </c>
      <c r="L158" s="310">
        <v>0</v>
      </c>
      <c r="M158" s="310">
        <v>0</v>
      </c>
      <c r="N158" s="310">
        <v>0</v>
      </c>
      <c r="O158" s="310">
        <v>0</v>
      </c>
      <c r="S158" s="493"/>
      <c r="T158" s="4"/>
      <c r="X158" s="4"/>
      <c r="Y158" s="4"/>
      <c r="Z158" s="4"/>
      <c r="AA158" s="4"/>
      <c r="AB158" s="4"/>
      <c r="AC158" s="4"/>
      <c r="AD158" s="4"/>
      <c r="AE158" s="4"/>
      <c r="AF158" s="4"/>
      <c r="AG158" s="4"/>
      <c r="AH158" s="4"/>
      <c r="AI158" s="4"/>
    </row>
    <row r="159" spans="1:35" ht="13">
      <c r="A159" s="489"/>
      <c r="B159" s="6" t="s">
        <v>15</v>
      </c>
      <c r="C159" s="6" t="s">
        <v>1077</v>
      </c>
      <c r="D159" s="310">
        <v>2665802.0751622729</v>
      </c>
      <c r="E159" s="310">
        <v>3036521.6149732633</v>
      </c>
      <c r="F159" s="310">
        <v>1261169.7561497325</v>
      </c>
      <c r="G159" s="310">
        <v>801818.18181818177</v>
      </c>
      <c r="H159" s="310">
        <v>801818.18181818177</v>
      </c>
      <c r="I159" s="310">
        <v>1764000</v>
      </c>
      <c r="J159" s="310">
        <v>10381540.909090908</v>
      </c>
      <c r="K159" s="310">
        <v>10381540.909090908</v>
      </c>
      <c r="L159" s="310">
        <v>10381540.909090908</v>
      </c>
      <c r="M159" s="310">
        <v>10381540.909090908</v>
      </c>
      <c r="N159" s="310">
        <v>10381540.909090908</v>
      </c>
      <c r="O159" s="310">
        <v>62238834.355376169</v>
      </c>
      <c r="S159" s="493"/>
      <c r="T159" s="4"/>
      <c r="X159" s="4"/>
      <c r="Y159" s="4"/>
      <c r="Z159" s="4"/>
      <c r="AA159" s="4"/>
      <c r="AB159" s="4"/>
      <c r="AC159" s="4"/>
      <c r="AD159" s="4"/>
      <c r="AE159" s="4"/>
      <c r="AF159" s="4"/>
      <c r="AG159" s="4"/>
      <c r="AH159" s="4"/>
      <c r="AI159" s="4"/>
    </row>
    <row r="160" spans="1:35" ht="13">
      <c r="A160" s="489"/>
      <c r="B160" s="6" t="s">
        <v>15</v>
      </c>
      <c r="C160" s="6" t="s">
        <v>1076</v>
      </c>
      <c r="D160" s="310">
        <v>-113908.49136029412</v>
      </c>
      <c r="E160" s="310">
        <v>1025377.6006422926</v>
      </c>
      <c r="F160" s="310">
        <v>3417925.3354743081</v>
      </c>
      <c r="G160" s="310">
        <v>3417925.3354743081</v>
      </c>
      <c r="H160" s="310">
        <v>0</v>
      </c>
      <c r="I160" s="310">
        <v>0</v>
      </c>
      <c r="J160" s="310">
        <v>0</v>
      </c>
      <c r="K160" s="310">
        <v>0</v>
      </c>
      <c r="L160" s="310">
        <v>0</v>
      </c>
      <c r="M160" s="310">
        <v>0</v>
      </c>
      <c r="N160" s="310">
        <v>0</v>
      </c>
      <c r="O160" s="310">
        <v>7747319.7802306153</v>
      </c>
      <c r="S160" s="493"/>
      <c r="T160" s="4"/>
      <c r="X160" s="4"/>
      <c r="Y160" s="4"/>
      <c r="Z160" s="4"/>
      <c r="AA160" s="4"/>
      <c r="AB160" s="4"/>
      <c r="AC160" s="4"/>
      <c r="AD160" s="4"/>
      <c r="AE160" s="4"/>
      <c r="AF160" s="4"/>
      <c r="AG160" s="4"/>
      <c r="AH160" s="4"/>
      <c r="AI160" s="4"/>
    </row>
    <row r="161" spans="1:35" ht="13">
      <c r="A161" s="489"/>
      <c r="B161" s="6" t="s">
        <v>15</v>
      </c>
      <c r="C161" s="6" t="s">
        <v>5933</v>
      </c>
      <c r="D161" s="310">
        <v>-5416441.344528704</v>
      </c>
      <c r="E161" s="310">
        <v>0</v>
      </c>
      <c r="F161" s="310">
        <v>0</v>
      </c>
      <c r="G161" s="310">
        <v>0</v>
      </c>
      <c r="H161" s="310">
        <v>0</v>
      </c>
      <c r="I161" s="310">
        <v>4781729.9009280112</v>
      </c>
      <c r="J161" s="310">
        <v>4167543.0554155186</v>
      </c>
      <c r="K161" s="310">
        <v>1465777.1765590017</v>
      </c>
      <c r="L161" s="310">
        <v>700166.62317220168</v>
      </c>
      <c r="M161" s="310">
        <v>0</v>
      </c>
      <c r="N161" s="310">
        <v>2896205.9132585386</v>
      </c>
      <c r="O161" s="310">
        <v>8594981.3248045668</v>
      </c>
      <c r="S161" s="493"/>
      <c r="T161" s="4"/>
      <c r="X161" s="4"/>
      <c r="Y161" s="4"/>
      <c r="Z161" s="4"/>
      <c r="AA161" s="4"/>
      <c r="AB161" s="4"/>
      <c r="AC161" s="4"/>
      <c r="AD161" s="4"/>
      <c r="AE161" s="4"/>
      <c r="AF161" s="4"/>
      <c r="AG161" s="4"/>
      <c r="AH161" s="4"/>
      <c r="AI161" s="4"/>
    </row>
    <row r="162" spans="1:35" ht="13">
      <c r="A162" s="489"/>
      <c r="B162" s="6" t="s">
        <v>15</v>
      </c>
      <c r="C162" s="6" t="s">
        <v>737</v>
      </c>
      <c r="D162" s="310">
        <v>2787460.9214416104</v>
      </c>
      <c r="E162" s="310">
        <v>0</v>
      </c>
      <c r="F162" s="310">
        <v>0</v>
      </c>
      <c r="G162" s="310">
        <v>0</v>
      </c>
      <c r="H162" s="310">
        <v>0</v>
      </c>
      <c r="I162" s="310">
        <v>0</v>
      </c>
      <c r="J162" s="310">
        <v>0</v>
      </c>
      <c r="K162" s="310">
        <v>0</v>
      </c>
      <c r="L162" s="310">
        <v>0</v>
      </c>
      <c r="M162" s="310">
        <v>0</v>
      </c>
      <c r="N162" s="310">
        <v>0</v>
      </c>
      <c r="O162" s="310">
        <v>2787460.9214416104</v>
      </c>
      <c r="S162" s="493"/>
      <c r="T162" s="4"/>
      <c r="X162" s="4"/>
      <c r="Y162" s="4"/>
      <c r="Z162" s="4"/>
      <c r="AA162" s="4"/>
      <c r="AB162" s="4"/>
      <c r="AC162" s="4"/>
      <c r="AD162" s="4"/>
      <c r="AE162" s="4"/>
      <c r="AF162" s="4"/>
      <c r="AG162" s="4"/>
      <c r="AH162" s="4"/>
      <c r="AI162" s="4"/>
    </row>
    <row r="163" spans="1:35" ht="13">
      <c r="A163" s="489"/>
      <c r="B163" s="6" t="s">
        <v>15</v>
      </c>
      <c r="C163" s="6" t="s">
        <v>1092</v>
      </c>
      <c r="D163" s="310">
        <v>260299.32558333411</v>
      </c>
      <c r="E163" s="310">
        <v>130270.26396799025</v>
      </c>
      <c r="F163" s="310">
        <v>130270.26396799025</v>
      </c>
      <c r="G163" s="310">
        <v>130270.26396799025</v>
      </c>
      <c r="H163" s="310">
        <v>86294.384421603929</v>
      </c>
      <c r="I163" s="310">
        <v>65135.131983995125</v>
      </c>
      <c r="J163" s="310">
        <v>65135.131983995125</v>
      </c>
      <c r="K163" s="310">
        <v>65135.131983995125</v>
      </c>
      <c r="L163" s="310">
        <v>65135.131983995125</v>
      </c>
      <c r="M163" s="310">
        <v>65135.131983995125</v>
      </c>
      <c r="N163" s="310">
        <v>65135.131983995125</v>
      </c>
      <c r="O163" s="310">
        <v>1128215.2938128796</v>
      </c>
      <c r="S163" s="493"/>
      <c r="T163" s="4"/>
      <c r="X163" s="4"/>
      <c r="Y163" s="4"/>
      <c r="Z163" s="4"/>
      <c r="AA163" s="4"/>
      <c r="AB163" s="4"/>
      <c r="AC163" s="4"/>
      <c r="AD163" s="4"/>
      <c r="AE163" s="4"/>
      <c r="AF163" s="4"/>
      <c r="AG163" s="4"/>
      <c r="AH163" s="4"/>
      <c r="AI163" s="4"/>
    </row>
    <row r="164" spans="1:35" ht="13">
      <c r="A164" s="489"/>
      <c r="B164" s="6" t="s">
        <v>15</v>
      </c>
      <c r="C164" s="6" t="s">
        <v>416</v>
      </c>
      <c r="D164" s="310">
        <v>83990.839000000371</v>
      </c>
      <c r="E164" s="310">
        <v>46243.248219824702</v>
      </c>
      <c r="F164" s="310">
        <v>46243.248219824702</v>
      </c>
      <c r="G164" s="310">
        <v>46243.248219824702</v>
      </c>
      <c r="H164" s="310">
        <v>30632.720908324474</v>
      </c>
      <c r="I164" s="310">
        <v>23121.624109912351</v>
      </c>
      <c r="J164" s="310">
        <v>23121.624109912351</v>
      </c>
      <c r="K164" s="310">
        <v>23121.624109912351</v>
      </c>
      <c r="L164" s="310">
        <v>23121.624109912351</v>
      </c>
      <c r="M164" s="310">
        <v>23121.624109912351</v>
      </c>
      <c r="N164" s="310">
        <v>23121.624109912351</v>
      </c>
      <c r="O164" s="310">
        <v>392083.04922727315</v>
      </c>
      <c r="S164" s="493"/>
      <c r="T164" s="4"/>
      <c r="X164" s="4"/>
      <c r="Y164" s="4"/>
      <c r="Z164" s="4"/>
      <c r="AA164" s="4"/>
      <c r="AB164" s="4"/>
      <c r="AC164" s="4"/>
      <c r="AD164" s="4"/>
      <c r="AE164" s="4"/>
      <c r="AF164" s="4"/>
      <c r="AG164" s="4"/>
      <c r="AH164" s="4"/>
      <c r="AI164" s="4"/>
    </row>
    <row r="165" spans="1:35" ht="13">
      <c r="A165" s="489"/>
      <c r="B165" s="6" t="s">
        <v>15</v>
      </c>
      <c r="C165" s="6" t="s">
        <v>1093</v>
      </c>
      <c r="D165" s="310">
        <v>0</v>
      </c>
      <c r="E165" s="310">
        <v>24182.119213411548</v>
      </c>
      <c r="F165" s="310">
        <v>24182.119213411548</v>
      </c>
      <c r="G165" s="310">
        <v>24182.119213411548</v>
      </c>
      <c r="H165" s="310">
        <v>16018.859776348887</v>
      </c>
      <c r="I165" s="310">
        <v>12091.059606705774</v>
      </c>
      <c r="J165" s="310">
        <v>12091.059606705774</v>
      </c>
      <c r="K165" s="310">
        <v>12091.059606705774</v>
      </c>
      <c r="L165" s="310">
        <v>12091.059606705774</v>
      </c>
      <c r="M165" s="310">
        <v>12091.059606705774</v>
      </c>
      <c r="N165" s="310">
        <v>12091.059606705774</v>
      </c>
      <c r="O165" s="310">
        <v>161111.57505681817</v>
      </c>
      <c r="S165" s="493"/>
      <c r="T165" s="4"/>
      <c r="X165" s="4"/>
      <c r="Y165" s="4"/>
      <c r="Z165" s="4"/>
      <c r="AA165" s="4"/>
      <c r="AB165" s="4"/>
      <c r="AC165" s="4"/>
      <c r="AD165" s="4"/>
      <c r="AE165" s="4"/>
      <c r="AF165" s="4"/>
      <c r="AG165" s="4"/>
      <c r="AH165" s="4"/>
      <c r="AI165" s="4"/>
    </row>
    <row r="166" spans="1:35" ht="13">
      <c r="A166" s="489"/>
      <c r="B166" s="6" t="s">
        <v>15</v>
      </c>
      <c r="C166" s="6" t="s">
        <v>471</v>
      </c>
      <c r="D166" s="310">
        <v>0</v>
      </c>
      <c r="E166" s="310">
        <v>0</v>
      </c>
      <c r="F166" s="310">
        <v>0</v>
      </c>
      <c r="G166" s="310">
        <v>0</v>
      </c>
      <c r="H166" s="310">
        <v>0</v>
      </c>
      <c r="I166" s="310">
        <v>0</v>
      </c>
      <c r="J166" s="310">
        <v>0</v>
      </c>
      <c r="K166" s="310">
        <v>0</v>
      </c>
      <c r="L166" s="310">
        <v>0</v>
      </c>
      <c r="M166" s="310">
        <v>0</v>
      </c>
      <c r="N166" s="310">
        <v>0</v>
      </c>
      <c r="O166" s="310">
        <v>0</v>
      </c>
      <c r="S166" s="493"/>
      <c r="T166" s="4"/>
      <c r="X166" s="4"/>
      <c r="Y166" s="4"/>
      <c r="Z166" s="4"/>
      <c r="AA166" s="4"/>
      <c r="AB166" s="4"/>
      <c r="AC166" s="4"/>
      <c r="AD166" s="4"/>
      <c r="AE166" s="4"/>
      <c r="AF166" s="4"/>
      <c r="AG166" s="4"/>
      <c r="AH166" s="4"/>
      <c r="AI166" s="4"/>
    </row>
    <row r="167" spans="1:35" ht="13">
      <c r="A167" s="489"/>
      <c r="B167" s="6" t="s">
        <v>15</v>
      </c>
      <c r="C167" s="6" t="s">
        <v>5934</v>
      </c>
      <c r="D167" s="310">
        <v>0</v>
      </c>
      <c r="E167" s="310">
        <v>77347.482327120728</v>
      </c>
      <c r="F167" s="310">
        <v>871077.65487578989</v>
      </c>
      <c r="G167" s="310">
        <v>0</v>
      </c>
      <c r="H167" s="310">
        <v>324757.90720335284</v>
      </c>
      <c r="I167" s="310">
        <v>0</v>
      </c>
      <c r="J167" s="310">
        <v>0</v>
      </c>
      <c r="K167" s="310">
        <v>394319.88201248419</v>
      </c>
      <c r="L167" s="310">
        <v>848041.01904631546</v>
      </c>
      <c r="M167" s="310">
        <v>973993.39373524417</v>
      </c>
      <c r="N167" s="310">
        <v>1328183.6733942605</v>
      </c>
      <c r="O167" s="310">
        <v>4817721.0125945676</v>
      </c>
      <c r="S167" s="493"/>
      <c r="T167" s="4"/>
      <c r="X167" s="4"/>
      <c r="Y167" s="4"/>
      <c r="Z167" s="4"/>
      <c r="AA167" s="4"/>
      <c r="AB167" s="4"/>
      <c r="AC167" s="4"/>
      <c r="AD167" s="4"/>
      <c r="AE167" s="4"/>
      <c r="AF167" s="4"/>
      <c r="AG167" s="4"/>
      <c r="AH167" s="4"/>
      <c r="AI167" s="4"/>
    </row>
    <row r="168" spans="1:35" ht="13">
      <c r="A168" s="489"/>
      <c r="B168" s="6" t="s">
        <v>15</v>
      </c>
      <c r="C168" s="6" t="s">
        <v>5935</v>
      </c>
      <c r="D168" s="310">
        <v>0</v>
      </c>
      <c r="E168" s="310">
        <v>0</v>
      </c>
      <c r="F168" s="310">
        <v>0</v>
      </c>
      <c r="G168" s="310">
        <v>1399278.704771125</v>
      </c>
      <c r="H168" s="310">
        <v>649076.63900409709</v>
      </c>
      <c r="I168" s="310">
        <v>0</v>
      </c>
      <c r="J168" s="310">
        <v>0</v>
      </c>
      <c r="K168" s="310">
        <v>1917922.9278859829</v>
      </c>
      <c r="L168" s="310">
        <v>243099.86479554194</v>
      </c>
      <c r="M168" s="310">
        <v>147828.61608296764</v>
      </c>
      <c r="N168" s="310">
        <v>2249785.4215495996</v>
      </c>
      <c r="O168" s="310">
        <v>6606992.1740893144</v>
      </c>
      <c r="S168" s="493"/>
      <c r="T168" s="4"/>
      <c r="X168" s="4"/>
      <c r="Y168" s="4"/>
      <c r="Z168" s="4"/>
      <c r="AA168" s="4"/>
      <c r="AB168" s="4"/>
      <c r="AC168" s="4"/>
      <c r="AD168" s="4"/>
      <c r="AE168" s="4"/>
      <c r="AF168" s="4"/>
      <c r="AG168" s="4"/>
      <c r="AH168" s="4"/>
      <c r="AI168" s="4"/>
    </row>
    <row r="169" spans="1:35" ht="13">
      <c r="A169" s="489"/>
      <c r="B169" s="6" t="s">
        <v>15</v>
      </c>
      <c r="C169" s="6" t="s">
        <v>5936</v>
      </c>
      <c r="D169" s="310">
        <v>0</v>
      </c>
      <c r="E169" s="310">
        <v>0</v>
      </c>
      <c r="F169" s="310">
        <v>0</v>
      </c>
      <c r="G169" s="310">
        <v>0</v>
      </c>
      <c r="H169" s="310">
        <v>0</v>
      </c>
      <c r="I169" s="310">
        <v>0</v>
      </c>
      <c r="J169" s="310">
        <v>0</v>
      </c>
      <c r="K169" s="310">
        <v>0</v>
      </c>
      <c r="L169" s="310">
        <v>0</v>
      </c>
      <c r="M169" s="310">
        <v>0</v>
      </c>
      <c r="N169" s="310">
        <v>0</v>
      </c>
      <c r="O169" s="310">
        <v>0</v>
      </c>
      <c r="S169" s="493"/>
      <c r="T169" s="4"/>
      <c r="X169" s="4"/>
      <c r="Y169" s="4"/>
      <c r="Z169" s="4"/>
      <c r="AA169" s="4"/>
      <c r="AB169" s="4"/>
      <c r="AC169" s="4"/>
      <c r="AD169" s="4"/>
      <c r="AE169" s="4"/>
      <c r="AF169" s="4"/>
      <c r="AG169" s="4"/>
      <c r="AH169" s="4"/>
      <c r="AI169" s="4"/>
    </row>
    <row r="170" spans="1:35" ht="13">
      <c r="A170" s="489"/>
      <c r="B170" s="6" t="s">
        <v>15</v>
      </c>
      <c r="C170" s="6" t="s">
        <v>5937</v>
      </c>
      <c r="D170" s="310">
        <v>0</v>
      </c>
      <c r="E170" s="310">
        <v>0</v>
      </c>
      <c r="F170" s="310">
        <v>0</v>
      </c>
      <c r="G170" s="310">
        <v>0</v>
      </c>
      <c r="H170" s="310">
        <v>0</v>
      </c>
      <c r="I170" s="310">
        <v>0</v>
      </c>
      <c r="J170" s="310">
        <v>0</v>
      </c>
      <c r="K170" s="310">
        <v>0</v>
      </c>
      <c r="L170" s="310">
        <v>6402095.9251200007</v>
      </c>
      <c r="M170" s="310">
        <v>6402095.9251200007</v>
      </c>
      <c r="N170" s="310">
        <v>6402095.9251200007</v>
      </c>
      <c r="O170" s="310">
        <v>19206287.775360003</v>
      </c>
      <c r="S170" s="493"/>
      <c r="T170" s="4"/>
      <c r="X170" s="4"/>
      <c r="Y170" s="4"/>
      <c r="Z170" s="4"/>
      <c r="AA170" s="4"/>
      <c r="AB170" s="4"/>
      <c r="AC170" s="4"/>
      <c r="AD170" s="4"/>
      <c r="AE170" s="4"/>
      <c r="AF170" s="4"/>
      <c r="AG170" s="4"/>
      <c r="AH170" s="4"/>
      <c r="AI170" s="4"/>
    </row>
    <row r="171" spans="1:35" ht="13">
      <c r="A171" s="489"/>
      <c r="B171" s="6" t="s">
        <v>15</v>
      </c>
      <c r="C171" s="6"/>
      <c r="D171" s="310">
        <v>0</v>
      </c>
      <c r="E171" s="310">
        <v>0</v>
      </c>
      <c r="F171" s="310">
        <v>0</v>
      </c>
      <c r="G171" s="310">
        <v>0</v>
      </c>
      <c r="H171" s="310">
        <v>0</v>
      </c>
      <c r="I171" s="310">
        <v>0</v>
      </c>
      <c r="J171" s="310">
        <v>0</v>
      </c>
      <c r="K171" s="310">
        <v>0</v>
      </c>
      <c r="L171" s="310">
        <v>0</v>
      </c>
      <c r="M171" s="310">
        <v>0</v>
      </c>
      <c r="N171" s="310">
        <v>0</v>
      </c>
      <c r="O171" s="310">
        <v>0</v>
      </c>
      <c r="S171" s="493"/>
      <c r="T171" s="4"/>
      <c r="X171" s="4"/>
      <c r="Y171" s="4"/>
      <c r="Z171" s="4"/>
      <c r="AA171" s="4"/>
      <c r="AB171" s="4"/>
      <c r="AC171" s="4"/>
      <c r="AD171" s="4"/>
      <c r="AE171" s="4"/>
      <c r="AF171" s="4"/>
      <c r="AG171" s="4"/>
      <c r="AH171" s="4"/>
      <c r="AI171" s="4"/>
    </row>
    <row r="172" spans="1:35" ht="13">
      <c r="A172" s="489"/>
      <c r="B172" s="6" t="s">
        <v>15</v>
      </c>
      <c r="C172" s="23"/>
      <c r="D172" s="310">
        <v>0</v>
      </c>
      <c r="E172" s="310">
        <v>0</v>
      </c>
      <c r="F172" s="310">
        <v>0</v>
      </c>
      <c r="G172" s="310">
        <v>0</v>
      </c>
      <c r="H172" s="310">
        <v>0</v>
      </c>
      <c r="I172" s="310">
        <v>0</v>
      </c>
      <c r="J172" s="310">
        <v>0</v>
      </c>
      <c r="K172" s="310">
        <v>0</v>
      </c>
      <c r="L172" s="310">
        <v>0</v>
      </c>
      <c r="M172" s="310">
        <v>0</v>
      </c>
      <c r="N172" s="310">
        <v>0</v>
      </c>
      <c r="O172" s="310">
        <v>0</v>
      </c>
      <c r="S172" s="493"/>
      <c r="T172" s="4"/>
      <c r="X172" s="4"/>
      <c r="Y172" s="4"/>
      <c r="Z172" s="4"/>
      <c r="AA172" s="4"/>
      <c r="AB172" s="4"/>
      <c r="AC172" s="4"/>
      <c r="AD172" s="4"/>
      <c r="AE172" s="4"/>
      <c r="AF172" s="4"/>
      <c r="AG172" s="4"/>
      <c r="AH172" s="4"/>
      <c r="AI172" s="4"/>
    </row>
    <row r="173" spans="1:35" ht="13">
      <c r="A173" s="489"/>
      <c r="B173" s="6" t="s">
        <v>15</v>
      </c>
      <c r="C173" s="23"/>
      <c r="D173" s="310">
        <v>0</v>
      </c>
      <c r="E173" s="310">
        <v>0</v>
      </c>
      <c r="F173" s="310">
        <v>0</v>
      </c>
      <c r="G173" s="310">
        <v>0</v>
      </c>
      <c r="H173" s="310">
        <v>0</v>
      </c>
      <c r="I173" s="310">
        <v>0</v>
      </c>
      <c r="J173" s="310">
        <v>0</v>
      </c>
      <c r="K173" s="310">
        <v>0</v>
      </c>
      <c r="L173" s="310">
        <v>0</v>
      </c>
      <c r="M173" s="310">
        <v>0</v>
      </c>
      <c r="N173" s="310">
        <v>0</v>
      </c>
      <c r="O173" s="310">
        <v>0</v>
      </c>
      <c r="S173" s="493"/>
      <c r="T173" s="4"/>
      <c r="X173" s="4"/>
      <c r="Y173" s="4"/>
      <c r="Z173" s="4"/>
      <c r="AA173" s="4"/>
      <c r="AB173" s="4"/>
      <c r="AC173" s="4"/>
      <c r="AD173" s="4"/>
      <c r="AE173" s="4"/>
      <c r="AF173" s="4"/>
      <c r="AG173" s="4"/>
      <c r="AH173" s="4"/>
      <c r="AI173" s="4"/>
    </row>
    <row r="174" spans="1:35" ht="13">
      <c r="A174" s="489"/>
      <c r="B174" s="6" t="s">
        <v>15</v>
      </c>
      <c r="C174" s="23"/>
      <c r="D174" s="310">
        <v>0</v>
      </c>
      <c r="E174" s="310">
        <v>0</v>
      </c>
      <c r="F174" s="310">
        <v>0</v>
      </c>
      <c r="G174" s="310">
        <v>0</v>
      </c>
      <c r="H174" s="310">
        <v>0</v>
      </c>
      <c r="I174" s="310">
        <v>0</v>
      </c>
      <c r="J174" s="310">
        <v>0</v>
      </c>
      <c r="K174" s="310">
        <v>0</v>
      </c>
      <c r="L174" s="310">
        <v>0</v>
      </c>
      <c r="M174" s="310">
        <v>0</v>
      </c>
      <c r="N174" s="310">
        <v>0</v>
      </c>
      <c r="O174" s="310">
        <v>0</v>
      </c>
      <c r="S174" s="493"/>
      <c r="T174" s="4"/>
      <c r="X174" s="4"/>
      <c r="Y174" s="4"/>
      <c r="Z174" s="4"/>
      <c r="AA174" s="4"/>
      <c r="AB174" s="4"/>
      <c r="AC174" s="4"/>
      <c r="AD174" s="4"/>
      <c r="AE174" s="4"/>
      <c r="AF174" s="4"/>
      <c r="AG174" s="4"/>
      <c r="AH174" s="4"/>
      <c r="AI174" s="4"/>
    </row>
    <row r="175" spans="1:35" ht="13">
      <c r="A175" s="489"/>
      <c r="B175" s="6" t="s">
        <v>15</v>
      </c>
      <c r="C175" s="23"/>
      <c r="D175" s="310">
        <v>0</v>
      </c>
      <c r="E175" s="310">
        <v>0</v>
      </c>
      <c r="F175" s="310">
        <v>0</v>
      </c>
      <c r="G175" s="310">
        <v>0</v>
      </c>
      <c r="H175" s="310">
        <v>0</v>
      </c>
      <c r="I175" s="310">
        <v>0</v>
      </c>
      <c r="J175" s="310">
        <v>0</v>
      </c>
      <c r="K175" s="310">
        <v>0</v>
      </c>
      <c r="L175" s="310">
        <v>0</v>
      </c>
      <c r="M175" s="310">
        <v>0</v>
      </c>
      <c r="N175" s="310">
        <v>0</v>
      </c>
      <c r="O175" s="310">
        <v>0</v>
      </c>
      <c r="S175" s="493"/>
      <c r="T175" s="4"/>
      <c r="X175" s="4"/>
      <c r="Y175" s="4"/>
      <c r="Z175" s="4"/>
      <c r="AA175" s="4"/>
      <c r="AB175" s="4"/>
      <c r="AC175" s="4"/>
      <c r="AD175" s="4"/>
      <c r="AE175" s="4"/>
      <c r="AF175" s="4"/>
      <c r="AG175" s="4"/>
      <c r="AH175" s="4"/>
      <c r="AI175" s="4"/>
    </row>
    <row r="176" spans="1:35" ht="13">
      <c r="A176" s="489"/>
      <c r="B176" s="6" t="s">
        <v>15</v>
      </c>
      <c r="C176" s="23"/>
      <c r="D176" s="310">
        <v>0</v>
      </c>
      <c r="E176" s="310">
        <v>0</v>
      </c>
      <c r="F176" s="310">
        <v>0</v>
      </c>
      <c r="G176" s="310">
        <v>0</v>
      </c>
      <c r="H176" s="310">
        <v>0</v>
      </c>
      <c r="I176" s="310">
        <v>0</v>
      </c>
      <c r="J176" s="310">
        <v>0</v>
      </c>
      <c r="K176" s="310">
        <v>0</v>
      </c>
      <c r="L176" s="310">
        <v>0</v>
      </c>
      <c r="M176" s="310">
        <v>0</v>
      </c>
      <c r="N176" s="310">
        <v>0</v>
      </c>
      <c r="O176" s="310">
        <v>0</v>
      </c>
      <c r="S176" s="493"/>
      <c r="T176" s="4"/>
      <c r="X176" s="4"/>
      <c r="Y176" s="4"/>
      <c r="Z176" s="4"/>
      <c r="AA176" s="4"/>
      <c r="AB176" s="4"/>
      <c r="AC176" s="4"/>
      <c r="AD176" s="4"/>
      <c r="AE176" s="4"/>
      <c r="AF176" s="4"/>
      <c r="AG176" s="4"/>
      <c r="AH176" s="4"/>
      <c r="AI176" s="4"/>
    </row>
    <row r="177" spans="1:35" ht="13">
      <c r="A177" s="489"/>
      <c r="B177" s="6" t="s">
        <v>15</v>
      </c>
      <c r="C177" s="23"/>
      <c r="D177" s="310">
        <v>0</v>
      </c>
      <c r="E177" s="310">
        <v>0</v>
      </c>
      <c r="F177" s="310">
        <v>0</v>
      </c>
      <c r="G177" s="310">
        <v>0</v>
      </c>
      <c r="H177" s="310">
        <v>0</v>
      </c>
      <c r="I177" s="310">
        <v>0</v>
      </c>
      <c r="J177" s="310">
        <v>0</v>
      </c>
      <c r="K177" s="310">
        <v>0</v>
      </c>
      <c r="L177" s="310">
        <v>0</v>
      </c>
      <c r="M177" s="310">
        <v>0</v>
      </c>
      <c r="N177" s="310">
        <v>0</v>
      </c>
      <c r="O177" s="310">
        <v>0</v>
      </c>
      <c r="S177" s="493"/>
      <c r="T177" s="4"/>
      <c r="X177" s="4"/>
      <c r="Y177" s="4"/>
      <c r="Z177" s="4"/>
      <c r="AA177" s="4"/>
      <c r="AB177" s="4"/>
      <c r="AC177" s="4"/>
      <c r="AD177" s="4"/>
      <c r="AE177" s="4"/>
      <c r="AF177" s="4"/>
      <c r="AG177" s="4"/>
      <c r="AH177" s="4"/>
      <c r="AI177" s="4"/>
    </row>
    <row r="178" spans="1:35" ht="13">
      <c r="A178" s="489"/>
      <c r="B178" s="6" t="s">
        <v>15</v>
      </c>
      <c r="C178" s="23"/>
      <c r="D178" s="310">
        <v>0</v>
      </c>
      <c r="E178" s="310">
        <v>0</v>
      </c>
      <c r="F178" s="310">
        <v>0</v>
      </c>
      <c r="G178" s="310">
        <v>0</v>
      </c>
      <c r="H178" s="310">
        <v>0</v>
      </c>
      <c r="I178" s="310">
        <v>0</v>
      </c>
      <c r="J178" s="310">
        <v>0</v>
      </c>
      <c r="K178" s="310">
        <v>0</v>
      </c>
      <c r="L178" s="310">
        <v>0</v>
      </c>
      <c r="M178" s="310">
        <v>0</v>
      </c>
      <c r="N178" s="310">
        <v>0</v>
      </c>
      <c r="O178" s="310">
        <v>0</v>
      </c>
      <c r="S178" s="493"/>
      <c r="T178" s="4"/>
      <c r="X178" s="4"/>
      <c r="Y178" s="4"/>
      <c r="Z178" s="4"/>
      <c r="AA178" s="4"/>
      <c r="AB178" s="4"/>
      <c r="AC178" s="4"/>
      <c r="AD178" s="4"/>
      <c r="AE178" s="4"/>
      <c r="AF178" s="4"/>
      <c r="AG178" s="4"/>
      <c r="AH178" s="4"/>
      <c r="AI178" s="4"/>
    </row>
    <row r="179" spans="1:35" ht="13">
      <c r="A179" s="489"/>
      <c r="B179" s="6" t="s">
        <v>15</v>
      </c>
      <c r="C179" s="23"/>
      <c r="D179" s="310">
        <v>0</v>
      </c>
      <c r="E179" s="310">
        <v>0</v>
      </c>
      <c r="F179" s="310">
        <v>0</v>
      </c>
      <c r="G179" s="310">
        <v>0</v>
      </c>
      <c r="H179" s="310">
        <v>0</v>
      </c>
      <c r="I179" s="310">
        <v>0</v>
      </c>
      <c r="J179" s="310">
        <v>0</v>
      </c>
      <c r="K179" s="310">
        <v>0</v>
      </c>
      <c r="L179" s="310">
        <v>0</v>
      </c>
      <c r="M179" s="310">
        <v>0</v>
      </c>
      <c r="N179" s="310">
        <v>0</v>
      </c>
      <c r="O179" s="310">
        <v>0</v>
      </c>
      <c r="S179" s="493"/>
      <c r="T179" s="4"/>
      <c r="X179" s="4"/>
      <c r="Y179" s="4"/>
      <c r="Z179" s="4"/>
      <c r="AA179" s="4"/>
      <c r="AB179" s="4"/>
      <c r="AC179" s="4"/>
      <c r="AD179" s="4"/>
      <c r="AE179" s="4"/>
      <c r="AF179" s="4"/>
      <c r="AG179" s="4"/>
      <c r="AH179" s="4"/>
      <c r="AI179" s="4"/>
    </row>
    <row r="180" spans="1:35" ht="13">
      <c r="A180" s="489"/>
      <c r="B180" s="6" t="s">
        <v>15</v>
      </c>
      <c r="C180" s="23"/>
      <c r="D180" s="310">
        <v>0</v>
      </c>
      <c r="E180" s="310">
        <v>0</v>
      </c>
      <c r="F180" s="310">
        <v>0</v>
      </c>
      <c r="G180" s="310">
        <v>0</v>
      </c>
      <c r="H180" s="310">
        <v>0</v>
      </c>
      <c r="I180" s="310">
        <v>0</v>
      </c>
      <c r="J180" s="310">
        <v>0</v>
      </c>
      <c r="K180" s="310">
        <v>0</v>
      </c>
      <c r="L180" s="310">
        <v>0</v>
      </c>
      <c r="M180" s="310">
        <v>0</v>
      </c>
      <c r="N180" s="310">
        <v>0</v>
      </c>
      <c r="O180" s="310">
        <v>0</v>
      </c>
      <c r="S180" s="493"/>
      <c r="T180" s="4"/>
      <c r="X180" s="4"/>
      <c r="Y180" s="4"/>
      <c r="Z180" s="4"/>
      <c r="AA180" s="4"/>
      <c r="AB180" s="4"/>
      <c r="AC180" s="4"/>
      <c r="AD180" s="4"/>
      <c r="AE180" s="4"/>
      <c r="AF180" s="4"/>
      <c r="AG180" s="4"/>
      <c r="AH180" s="4"/>
      <c r="AI180" s="4"/>
    </row>
    <row r="181" spans="1:35" ht="13">
      <c r="A181" s="489"/>
      <c r="B181" s="6" t="s">
        <v>15</v>
      </c>
      <c r="C181" s="23"/>
      <c r="D181" s="310">
        <v>0</v>
      </c>
      <c r="E181" s="310">
        <v>0</v>
      </c>
      <c r="F181" s="310">
        <v>0</v>
      </c>
      <c r="G181" s="310">
        <v>0</v>
      </c>
      <c r="H181" s="310">
        <v>0</v>
      </c>
      <c r="I181" s="310">
        <v>0</v>
      </c>
      <c r="J181" s="310">
        <v>0</v>
      </c>
      <c r="K181" s="310">
        <v>0</v>
      </c>
      <c r="L181" s="310">
        <v>0</v>
      </c>
      <c r="M181" s="310">
        <v>0</v>
      </c>
      <c r="N181" s="310">
        <v>0</v>
      </c>
      <c r="O181" s="310">
        <v>0</v>
      </c>
      <c r="S181" s="493"/>
      <c r="T181" s="4"/>
      <c r="X181" s="4"/>
      <c r="Y181" s="4"/>
      <c r="Z181" s="4"/>
      <c r="AA181" s="4"/>
      <c r="AB181" s="4"/>
      <c r="AC181" s="4"/>
      <c r="AD181" s="4"/>
      <c r="AE181" s="4"/>
      <c r="AF181" s="4"/>
      <c r="AG181" s="4"/>
      <c r="AH181" s="4"/>
      <c r="AI181" s="4"/>
    </row>
    <row r="182" spans="1:35" ht="13">
      <c r="A182" s="489"/>
      <c r="B182" s="6" t="s">
        <v>15</v>
      </c>
      <c r="C182" s="23"/>
      <c r="D182" s="310">
        <v>0</v>
      </c>
      <c r="E182" s="310">
        <v>0</v>
      </c>
      <c r="F182" s="310">
        <v>0</v>
      </c>
      <c r="G182" s="310">
        <v>0</v>
      </c>
      <c r="H182" s="310">
        <v>0</v>
      </c>
      <c r="I182" s="310">
        <v>0</v>
      </c>
      <c r="J182" s="310">
        <v>0</v>
      </c>
      <c r="K182" s="310">
        <v>0</v>
      </c>
      <c r="L182" s="310">
        <v>0</v>
      </c>
      <c r="M182" s="310">
        <v>0</v>
      </c>
      <c r="N182" s="310">
        <v>0</v>
      </c>
      <c r="O182" s="310">
        <v>0</v>
      </c>
      <c r="S182" s="493"/>
      <c r="T182" s="4"/>
      <c r="X182" s="4"/>
      <c r="Y182" s="4"/>
      <c r="Z182" s="4"/>
      <c r="AA182" s="4"/>
      <c r="AB182" s="4"/>
      <c r="AC182" s="4"/>
      <c r="AD182" s="4"/>
      <c r="AE182" s="4"/>
      <c r="AF182" s="4"/>
      <c r="AG182" s="4"/>
      <c r="AH182" s="4"/>
      <c r="AI182" s="4"/>
    </row>
    <row r="183" spans="1:35" ht="13">
      <c r="A183" s="489"/>
      <c r="B183" s="6"/>
      <c r="C183" s="6"/>
      <c r="D183" s="311"/>
      <c r="E183" s="311"/>
      <c r="F183" s="311"/>
      <c r="G183" s="311"/>
      <c r="H183" s="311"/>
      <c r="I183" s="311"/>
      <c r="J183" s="311"/>
      <c r="K183" s="311"/>
      <c r="L183" s="311"/>
      <c r="M183" s="311"/>
      <c r="N183" s="311"/>
      <c r="O183" s="311"/>
    </row>
    <row r="184" spans="1:35" ht="13">
      <c r="A184" s="490"/>
      <c r="B184" s="6" t="s">
        <v>27</v>
      </c>
      <c r="C184" s="6" t="s">
        <v>3</v>
      </c>
      <c r="D184" s="310">
        <v>126885590.35742672</v>
      </c>
      <c r="E184" s="310">
        <v>54915231.289490581</v>
      </c>
      <c r="F184" s="310">
        <v>46582777.159056246</v>
      </c>
      <c r="G184" s="310">
        <v>29619170.375730366</v>
      </c>
      <c r="H184" s="310">
        <v>14280795.140404491</v>
      </c>
      <c r="I184" s="310">
        <v>-2040685.0293129012</v>
      </c>
      <c r="J184" s="310">
        <v>7399961.263594293</v>
      </c>
      <c r="K184" s="310">
        <v>9388141.1986439545</v>
      </c>
      <c r="L184" s="310">
        <v>7460835.4910508431</v>
      </c>
      <c r="M184" s="310">
        <v>6658641.6404182175</v>
      </c>
      <c r="N184" s="310">
        <v>6436415.1515151523</v>
      </c>
      <c r="O184" s="310">
        <v>307586874.03801793</v>
      </c>
    </row>
    <row r="185" spans="1:35" ht="13">
      <c r="A185" s="489"/>
      <c r="B185" s="6" t="s">
        <v>27</v>
      </c>
      <c r="C185" s="6" t="s">
        <v>41</v>
      </c>
      <c r="D185" s="310">
        <v>13143.751673989071</v>
      </c>
      <c r="E185" s="310">
        <v>1152182.8601198231</v>
      </c>
      <c r="F185" s="310">
        <v>1372377.8067205001</v>
      </c>
      <c r="G185" s="310">
        <v>1049766.6058869499</v>
      </c>
      <c r="H185" s="310">
        <v>0</v>
      </c>
      <c r="I185" s="310">
        <v>0</v>
      </c>
      <c r="J185" s="310">
        <v>0</v>
      </c>
      <c r="K185" s="310">
        <v>0</v>
      </c>
      <c r="L185" s="310">
        <v>0</v>
      </c>
      <c r="M185" s="310">
        <v>0</v>
      </c>
      <c r="N185" s="310">
        <v>0</v>
      </c>
      <c r="O185" s="310">
        <v>3587471.0244012624</v>
      </c>
    </row>
    <row r="186" spans="1:35" ht="13">
      <c r="A186" s="489"/>
      <c r="B186" s="6" t="s">
        <v>27</v>
      </c>
      <c r="C186" s="6" t="s">
        <v>43</v>
      </c>
      <c r="D186" s="310">
        <v>838286.6899399996</v>
      </c>
      <c r="E186" s="310">
        <v>0</v>
      </c>
      <c r="F186" s="310">
        <v>0</v>
      </c>
      <c r="G186" s="310">
        <v>35042.282017033314</v>
      </c>
      <c r="H186" s="310">
        <v>9799.1466476544301</v>
      </c>
      <c r="I186" s="310">
        <v>0</v>
      </c>
      <c r="J186" s="310">
        <v>0</v>
      </c>
      <c r="K186" s="310">
        <v>0</v>
      </c>
      <c r="L186" s="310">
        <v>0</v>
      </c>
      <c r="M186" s="310">
        <v>0</v>
      </c>
      <c r="N186" s="310">
        <v>0</v>
      </c>
      <c r="O186" s="310">
        <v>883128.11860468739</v>
      </c>
    </row>
    <row r="187" spans="1:35" ht="13">
      <c r="A187" s="490"/>
      <c r="B187" s="6" t="s">
        <v>27</v>
      </c>
      <c r="C187" s="6" t="s">
        <v>42</v>
      </c>
      <c r="D187" s="310">
        <v>0</v>
      </c>
      <c r="E187" s="310">
        <v>0</v>
      </c>
      <c r="F187" s="310">
        <v>0</v>
      </c>
      <c r="G187" s="310">
        <v>0</v>
      </c>
      <c r="H187" s="310">
        <v>0</v>
      </c>
      <c r="I187" s="310">
        <v>0</v>
      </c>
      <c r="J187" s="310">
        <v>0</v>
      </c>
      <c r="K187" s="310">
        <v>0</v>
      </c>
      <c r="L187" s="310">
        <v>0</v>
      </c>
      <c r="M187" s="310">
        <v>0</v>
      </c>
      <c r="N187" s="310">
        <v>0</v>
      </c>
      <c r="O187" s="310">
        <v>0</v>
      </c>
    </row>
    <row r="188" spans="1:35" ht="13">
      <c r="A188" s="490"/>
      <c r="B188" s="6" t="s">
        <v>27</v>
      </c>
      <c r="C188" s="6" t="s">
        <v>44</v>
      </c>
      <c r="D188" s="310">
        <v>202784.07230999984</v>
      </c>
      <c r="E188" s="310">
        <v>0</v>
      </c>
      <c r="F188" s="310">
        <v>0</v>
      </c>
      <c r="G188" s="310">
        <v>0</v>
      </c>
      <c r="H188" s="310">
        <v>0</v>
      </c>
      <c r="I188" s="310">
        <v>0</v>
      </c>
      <c r="J188" s="310">
        <v>0</v>
      </c>
      <c r="K188" s="310">
        <v>0</v>
      </c>
      <c r="L188" s="310">
        <v>0</v>
      </c>
      <c r="M188" s="310">
        <v>0</v>
      </c>
      <c r="N188" s="310">
        <v>0</v>
      </c>
      <c r="O188" s="310">
        <v>202784.07230999984</v>
      </c>
    </row>
    <row r="189" spans="1:35" ht="13">
      <c r="A189" s="490"/>
      <c r="B189" s="6" t="s">
        <v>27</v>
      </c>
      <c r="C189" s="6" t="s">
        <v>726</v>
      </c>
      <c r="D189" s="310">
        <v>0</v>
      </c>
      <c r="E189" s="310">
        <v>0</v>
      </c>
      <c r="F189" s="310">
        <v>0</v>
      </c>
      <c r="G189" s="310">
        <v>0</v>
      </c>
      <c r="H189" s="310">
        <v>0</v>
      </c>
      <c r="I189" s="310">
        <v>0</v>
      </c>
      <c r="J189" s="310">
        <v>0</v>
      </c>
      <c r="K189" s="310">
        <v>0</v>
      </c>
      <c r="L189" s="310">
        <v>0</v>
      </c>
      <c r="M189" s="310">
        <v>0</v>
      </c>
      <c r="N189" s="310">
        <v>0</v>
      </c>
      <c r="O189" s="310">
        <v>0</v>
      </c>
    </row>
    <row r="190" spans="1:35" ht="13">
      <c r="A190" s="490"/>
      <c r="B190" s="6" t="s">
        <v>27</v>
      </c>
      <c r="C190" s="6" t="s">
        <v>45</v>
      </c>
      <c r="D190" s="310">
        <v>-6103.9631840000002</v>
      </c>
      <c r="E190" s="310">
        <v>12372.500000000002</v>
      </c>
      <c r="F190" s="310">
        <v>125580.875</v>
      </c>
      <c r="G190" s="310">
        <v>127590.16900000002</v>
      </c>
      <c r="H190" s="310">
        <v>1948301.8806300003</v>
      </c>
      <c r="I190" s="310">
        <v>925573.28009129176</v>
      </c>
      <c r="J190" s="310">
        <v>0</v>
      </c>
      <c r="K190" s="310">
        <v>0</v>
      </c>
      <c r="L190" s="310">
        <v>0</v>
      </c>
      <c r="M190" s="310">
        <v>0</v>
      </c>
      <c r="N190" s="310">
        <v>0</v>
      </c>
      <c r="O190" s="310">
        <v>3133314.741537292</v>
      </c>
    </row>
    <row r="191" spans="1:35" ht="13">
      <c r="A191" s="490"/>
      <c r="B191" s="6" t="s">
        <v>27</v>
      </c>
      <c r="C191" s="6" t="s">
        <v>1075</v>
      </c>
      <c r="D191" s="310">
        <v>0</v>
      </c>
      <c r="E191" s="310">
        <v>0</v>
      </c>
      <c r="F191" s="310">
        <v>0</v>
      </c>
      <c r="G191" s="310">
        <v>0</v>
      </c>
      <c r="H191" s="310">
        <v>0</v>
      </c>
      <c r="I191" s="310">
        <v>0</v>
      </c>
      <c r="J191" s="310">
        <v>0</v>
      </c>
      <c r="K191" s="310">
        <v>0</v>
      </c>
      <c r="L191" s="310">
        <v>0</v>
      </c>
      <c r="M191" s="310">
        <v>0</v>
      </c>
      <c r="N191" s="310">
        <v>0</v>
      </c>
      <c r="O191" s="310">
        <v>0</v>
      </c>
      <c r="S191" s="493"/>
      <c r="T191" s="4"/>
      <c r="X191" s="4"/>
      <c r="Y191" s="4"/>
      <c r="Z191" s="4"/>
      <c r="AA191" s="4"/>
      <c r="AB191" s="4"/>
      <c r="AC191" s="4"/>
      <c r="AD191" s="4"/>
      <c r="AE191" s="4"/>
      <c r="AF191" s="4"/>
      <c r="AG191" s="4"/>
      <c r="AH191" s="4"/>
      <c r="AI191" s="4"/>
    </row>
    <row r="192" spans="1:35" ht="13">
      <c r="A192" s="490"/>
      <c r="B192" s="6" t="s">
        <v>27</v>
      </c>
      <c r="C192" s="6" t="s">
        <v>1077</v>
      </c>
      <c r="D192" s="310">
        <v>0</v>
      </c>
      <c r="E192" s="310">
        <v>0</v>
      </c>
      <c r="F192" s="310">
        <v>0</v>
      </c>
      <c r="G192" s="310">
        <v>0</v>
      </c>
      <c r="H192" s="310">
        <v>0</v>
      </c>
      <c r="I192" s="310">
        <v>0</v>
      </c>
      <c r="J192" s="310">
        <v>0</v>
      </c>
      <c r="K192" s="310">
        <v>0</v>
      </c>
      <c r="L192" s="310">
        <v>0</v>
      </c>
      <c r="M192" s="310">
        <v>0</v>
      </c>
      <c r="N192" s="310">
        <v>0</v>
      </c>
      <c r="O192" s="310">
        <v>0</v>
      </c>
      <c r="S192" s="493"/>
      <c r="T192" s="4"/>
      <c r="X192" s="4"/>
      <c r="Y192" s="4"/>
      <c r="Z192" s="4"/>
      <c r="AA192" s="4"/>
      <c r="AB192" s="4"/>
      <c r="AC192" s="4"/>
      <c r="AD192" s="4"/>
      <c r="AE192" s="4"/>
      <c r="AF192" s="4"/>
      <c r="AG192" s="4"/>
      <c r="AH192" s="4"/>
      <c r="AI192" s="4"/>
    </row>
    <row r="193" spans="1:35" ht="13">
      <c r="A193" s="490"/>
      <c r="B193" s="6" t="s">
        <v>27</v>
      </c>
      <c r="C193" s="6" t="s">
        <v>1076</v>
      </c>
      <c r="D193" s="310">
        <v>0</v>
      </c>
      <c r="E193" s="310">
        <v>0</v>
      </c>
      <c r="F193" s="310">
        <v>0</v>
      </c>
      <c r="G193" s="310">
        <v>0</v>
      </c>
      <c r="H193" s="310">
        <v>0</v>
      </c>
      <c r="I193" s="310">
        <v>0</v>
      </c>
      <c r="J193" s="310">
        <v>0</v>
      </c>
      <c r="K193" s="310">
        <v>0</v>
      </c>
      <c r="L193" s="310">
        <v>0</v>
      </c>
      <c r="M193" s="310">
        <v>0</v>
      </c>
      <c r="N193" s="310">
        <v>0</v>
      </c>
      <c r="O193" s="310">
        <v>0</v>
      </c>
      <c r="S193" s="493"/>
      <c r="T193" s="4"/>
      <c r="X193" s="4"/>
      <c r="Y193" s="4"/>
      <c r="Z193" s="4"/>
      <c r="AA193" s="4"/>
      <c r="AB193" s="4"/>
      <c r="AC193" s="4"/>
      <c r="AD193" s="4"/>
      <c r="AE193" s="4"/>
      <c r="AF193" s="4"/>
      <c r="AG193" s="4"/>
      <c r="AH193" s="4"/>
      <c r="AI193" s="4"/>
    </row>
    <row r="194" spans="1:35" ht="13">
      <c r="A194" s="490"/>
      <c r="B194" s="6" t="s">
        <v>27</v>
      </c>
      <c r="C194" s="6" t="s">
        <v>5933</v>
      </c>
      <c r="D194" s="310">
        <v>0</v>
      </c>
      <c r="E194" s="310">
        <v>0</v>
      </c>
      <c r="F194" s="310">
        <v>0</v>
      </c>
      <c r="G194" s="310">
        <v>0</v>
      </c>
      <c r="H194" s="310">
        <v>0</v>
      </c>
      <c r="I194" s="310">
        <v>811880.10682867421</v>
      </c>
      <c r="J194" s="310">
        <v>1565035.1656135749</v>
      </c>
      <c r="K194" s="310">
        <v>550075.54105168791</v>
      </c>
      <c r="L194" s="310">
        <v>233388.87439073381</v>
      </c>
      <c r="M194" s="310">
        <v>6463277.6720569823</v>
      </c>
      <c r="N194" s="310">
        <v>1255369.6839812496</v>
      </c>
      <c r="O194" s="310">
        <v>10879027.043922903</v>
      </c>
      <c r="S194" s="493"/>
      <c r="T194" s="4"/>
      <c r="X194" s="4"/>
      <c r="Y194" s="4"/>
      <c r="Z194" s="4"/>
      <c r="AA194" s="4"/>
      <c r="AB194" s="4"/>
      <c r="AC194" s="4"/>
      <c r="AD194" s="4"/>
      <c r="AE194" s="4"/>
      <c r="AF194" s="4"/>
      <c r="AG194" s="4"/>
      <c r="AH194" s="4"/>
      <c r="AI194" s="4"/>
    </row>
    <row r="195" spans="1:35" ht="13">
      <c r="A195" s="490"/>
      <c r="B195" s="6" t="s">
        <v>27</v>
      </c>
      <c r="C195" s="6" t="s">
        <v>737</v>
      </c>
      <c r="D195" s="310">
        <v>0</v>
      </c>
      <c r="E195" s="310">
        <v>0</v>
      </c>
      <c r="F195" s="310">
        <v>0</v>
      </c>
      <c r="G195" s="310">
        <v>0</v>
      </c>
      <c r="H195" s="310">
        <v>0</v>
      </c>
      <c r="I195" s="310">
        <v>0</v>
      </c>
      <c r="J195" s="310">
        <v>0</v>
      </c>
      <c r="K195" s="310">
        <v>0</v>
      </c>
      <c r="L195" s="310">
        <v>0</v>
      </c>
      <c r="M195" s="310">
        <v>0</v>
      </c>
      <c r="N195" s="310">
        <v>0</v>
      </c>
      <c r="O195" s="310">
        <v>0</v>
      </c>
      <c r="S195" s="493"/>
      <c r="T195" s="4"/>
      <c r="X195" s="4"/>
      <c r="Y195" s="4"/>
      <c r="Z195" s="4"/>
      <c r="AA195" s="4"/>
      <c r="AB195" s="4"/>
      <c r="AC195" s="4"/>
      <c r="AD195" s="4"/>
      <c r="AE195" s="4"/>
      <c r="AF195" s="4"/>
      <c r="AG195" s="4"/>
      <c r="AH195" s="4"/>
      <c r="AI195" s="4"/>
    </row>
    <row r="196" spans="1:35" ht="13">
      <c r="A196" s="490"/>
      <c r="B196" s="6" t="s">
        <v>27</v>
      </c>
      <c r="C196" s="6" t="s">
        <v>1092</v>
      </c>
      <c r="D196" s="310">
        <v>0</v>
      </c>
      <c r="E196" s="310">
        <v>0</v>
      </c>
      <c r="F196" s="310">
        <v>0</v>
      </c>
      <c r="G196" s="310">
        <v>0</v>
      </c>
      <c r="H196" s="310">
        <v>0</v>
      </c>
      <c r="I196" s="310">
        <v>0</v>
      </c>
      <c r="J196" s="310">
        <v>0</v>
      </c>
      <c r="K196" s="310">
        <v>0</v>
      </c>
      <c r="L196" s="310">
        <v>0</v>
      </c>
      <c r="M196" s="310">
        <v>0</v>
      </c>
      <c r="N196" s="310">
        <v>0</v>
      </c>
      <c r="O196" s="310">
        <v>0</v>
      </c>
      <c r="S196" s="493"/>
      <c r="T196" s="4"/>
      <c r="X196" s="4"/>
      <c r="Y196" s="4"/>
      <c r="Z196" s="4"/>
      <c r="AA196" s="4"/>
      <c r="AB196" s="4"/>
      <c r="AC196" s="4"/>
      <c r="AD196" s="4"/>
      <c r="AE196" s="4"/>
      <c r="AF196" s="4"/>
      <c r="AG196" s="4"/>
      <c r="AH196" s="4"/>
      <c r="AI196" s="4"/>
    </row>
    <row r="197" spans="1:35" ht="13">
      <c r="A197" s="490"/>
      <c r="B197" s="6" t="s">
        <v>27</v>
      </c>
      <c r="C197" s="6" t="s">
        <v>416</v>
      </c>
      <c r="D197" s="310">
        <v>0</v>
      </c>
      <c r="E197" s="310">
        <v>0</v>
      </c>
      <c r="F197" s="310">
        <v>0</v>
      </c>
      <c r="G197" s="310">
        <v>0</v>
      </c>
      <c r="H197" s="310">
        <v>0</v>
      </c>
      <c r="I197" s="310">
        <v>0</v>
      </c>
      <c r="J197" s="310">
        <v>0</v>
      </c>
      <c r="K197" s="310">
        <v>0</v>
      </c>
      <c r="L197" s="310">
        <v>0</v>
      </c>
      <c r="M197" s="310">
        <v>0</v>
      </c>
      <c r="N197" s="310">
        <v>0</v>
      </c>
      <c r="O197" s="310">
        <v>0</v>
      </c>
      <c r="S197" s="493"/>
      <c r="T197" s="4"/>
      <c r="X197" s="4"/>
      <c r="Y197" s="4"/>
      <c r="Z197" s="4"/>
      <c r="AA197" s="4"/>
      <c r="AB197" s="4"/>
      <c r="AC197" s="4"/>
      <c r="AD197" s="4"/>
      <c r="AE197" s="4"/>
      <c r="AF197" s="4"/>
      <c r="AG197" s="4"/>
      <c r="AH197" s="4"/>
      <c r="AI197" s="4"/>
    </row>
    <row r="198" spans="1:35" ht="13">
      <c r="A198" s="490"/>
      <c r="B198" s="6" t="s">
        <v>27</v>
      </c>
      <c r="C198" s="6" t="s">
        <v>1093</v>
      </c>
      <c r="D198" s="310">
        <v>0</v>
      </c>
      <c r="E198" s="310">
        <v>0</v>
      </c>
      <c r="F198" s="310">
        <v>0</v>
      </c>
      <c r="G198" s="310">
        <v>0</v>
      </c>
      <c r="H198" s="310">
        <v>0</v>
      </c>
      <c r="I198" s="310">
        <v>0</v>
      </c>
      <c r="J198" s="310">
        <v>0</v>
      </c>
      <c r="K198" s="310">
        <v>0</v>
      </c>
      <c r="L198" s="310">
        <v>0</v>
      </c>
      <c r="M198" s="310">
        <v>0</v>
      </c>
      <c r="N198" s="310">
        <v>0</v>
      </c>
      <c r="O198" s="310">
        <v>0</v>
      </c>
      <c r="S198" s="493"/>
      <c r="T198" s="4"/>
      <c r="X198" s="4"/>
      <c r="Y198" s="4"/>
      <c r="Z198" s="4"/>
      <c r="AA198" s="4"/>
      <c r="AB198" s="4"/>
      <c r="AC198" s="4"/>
      <c r="AD198" s="4"/>
      <c r="AE198" s="4"/>
      <c r="AF198" s="4"/>
      <c r="AG198" s="4"/>
      <c r="AH198" s="4"/>
      <c r="AI198" s="4"/>
    </row>
    <row r="199" spans="1:35" ht="13">
      <c r="A199" s="490"/>
      <c r="B199" s="6" t="s">
        <v>27</v>
      </c>
      <c r="C199" s="6" t="s">
        <v>471</v>
      </c>
      <c r="D199" s="310">
        <v>0</v>
      </c>
      <c r="E199" s="310">
        <v>0</v>
      </c>
      <c r="F199" s="310">
        <v>0</v>
      </c>
      <c r="G199" s="310">
        <v>0</v>
      </c>
      <c r="H199" s="310">
        <v>0</v>
      </c>
      <c r="I199" s="310">
        <v>0</v>
      </c>
      <c r="J199" s="310">
        <v>0</v>
      </c>
      <c r="K199" s="310">
        <v>0</v>
      </c>
      <c r="L199" s="310">
        <v>0</v>
      </c>
      <c r="M199" s="310">
        <v>0</v>
      </c>
      <c r="N199" s="310">
        <v>0</v>
      </c>
      <c r="O199" s="310">
        <v>0</v>
      </c>
      <c r="S199" s="493"/>
      <c r="T199" s="4"/>
      <c r="X199" s="4"/>
      <c r="Y199" s="4"/>
      <c r="Z199" s="4"/>
      <c r="AA199" s="4"/>
      <c r="AB199" s="4"/>
      <c r="AC199" s="4"/>
      <c r="AD199" s="4"/>
      <c r="AE199" s="4"/>
      <c r="AF199" s="4"/>
      <c r="AG199" s="4"/>
      <c r="AH199" s="4"/>
      <c r="AI199" s="4"/>
    </row>
    <row r="200" spans="1:35" ht="13">
      <c r="A200" s="490"/>
      <c r="B200" s="6" t="s">
        <v>27</v>
      </c>
      <c r="C200" s="6" t="s">
        <v>5934</v>
      </c>
      <c r="D200" s="310">
        <v>0</v>
      </c>
      <c r="E200" s="310">
        <v>140368.94223630664</v>
      </c>
      <c r="F200" s="310">
        <v>387231.9770871246</v>
      </c>
      <c r="G200" s="310">
        <v>561475.76894522656</v>
      </c>
      <c r="H200" s="310">
        <v>92816.978792544876</v>
      </c>
      <c r="I200" s="310">
        <v>0</v>
      </c>
      <c r="J200" s="310">
        <v>0</v>
      </c>
      <c r="K200" s="310">
        <v>0</v>
      </c>
      <c r="L200" s="310">
        <v>0</v>
      </c>
      <c r="M200" s="310">
        <v>308741.02071251452</v>
      </c>
      <c r="N200" s="310">
        <v>1503338.4003416568</v>
      </c>
      <c r="O200" s="310">
        <v>2993973.0881153736</v>
      </c>
      <c r="S200" s="493"/>
      <c r="T200" s="4"/>
      <c r="X200" s="4"/>
      <c r="Y200" s="4"/>
      <c r="Z200" s="4"/>
      <c r="AA200" s="4"/>
      <c r="AB200" s="4"/>
      <c r="AC200" s="4"/>
      <c r="AD200" s="4"/>
      <c r="AE200" s="4"/>
      <c r="AF200" s="4"/>
      <c r="AG200" s="4"/>
      <c r="AH200" s="4"/>
      <c r="AI200" s="4"/>
    </row>
    <row r="201" spans="1:35" ht="13">
      <c r="A201" s="490"/>
      <c r="B201" s="6" t="s">
        <v>27</v>
      </c>
      <c r="C201" s="6" t="s">
        <v>5935</v>
      </c>
      <c r="D201" s="310">
        <v>0</v>
      </c>
      <c r="E201" s="310">
        <v>0</v>
      </c>
      <c r="F201" s="310">
        <v>0</v>
      </c>
      <c r="G201" s="310">
        <v>0</v>
      </c>
      <c r="H201" s="310">
        <v>405166.44132590311</v>
      </c>
      <c r="I201" s="310">
        <v>0</v>
      </c>
      <c r="J201" s="310">
        <v>0</v>
      </c>
      <c r="K201" s="310">
        <v>2929353.3707862808</v>
      </c>
      <c r="L201" s="310">
        <v>0</v>
      </c>
      <c r="M201" s="310">
        <v>0</v>
      </c>
      <c r="N201" s="310">
        <v>1571032.8762411894</v>
      </c>
      <c r="O201" s="310">
        <v>4905552.6883533727</v>
      </c>
      <c r="S201" s="493"/>
      <c r="T201" s="4"/>
      <c r="X201" s="4"/>
      <c r="Y201" s="4"/>
      <c r="Z201" s="4"/>
      <c r="AA201" s="4"/>
      <c r="AB201" s="4"/>
      <c r="AC201" s="4"/>
      <c r="AD201" s="4"/>
      <c r="AE201" s="4"/>
      <c r="AF201" s="4"/>
      <c r="AG201" s="4"/>
      <c r="AH201" s="4"/>
      <c r="AI201" s="4"/>
    </row>
    <row r="202" spans="1:35" ht="13">
      <c r="A202" s="490"/>
      <c r="B202" s="6" t="s">
        <v>27</v>
      </c>
      <c r="C202" s="6" t="s">
        <v>5936</v>
      </c>
      <c r="D202" s="310">
        <v>0</v>
      </c>
      <c r="E202" s="310">
        <v>0</v>
      </c>
      <c r="F202" s="310">
        <v>0</v>
      </c>
      <c r="G202" s="310">
        <v>0</v>
      </c>
      <c r="H202" s="310">
        <v>0</v>
      </c>
      <c r="I202" s="310">
        <v>0</v>
      </c>
      <c r="J202" s="310">
        <v>0</v>
      </c>
      <c r="K202" s="310">
        <v>0</v>
      </c>
      <c r="L202" s="310">
        <v>0</v>
      </c>
      <c r="M202" s="310">
        <v>0</v>
      </c>
      <c r="N202" s="310">
        <v>0</v>
      </c>
      <c r="O202" s="310">
        <v>0</v>
      </c>
      <c r="S202" s="493"/>
      <c r="T202" s="4"/>
      <c r="X202" s="4"/>
      <c r="Y202" s="4"/>
      <c r="Z202" s="4"/>
      <c r="AA202" s="4"/>
      <c r="AB202" s="4"/>
      <c r="AC202" s="4"/>
      <c r="AD202" s="4"/>
      <c r="AE202" s="4"/>
      <c r="AF202" s="4"/>
      <c r="AG202" s="4"/>
      <c r="AH202" s="4"/>
      <c r="AI202" s="4"/>
    </row>
    <row r="203" spans="1:35" ht="13">
      <c r="A203" s="490"/>
      <c r="B203" s="6" t="s">
        <v>27</v>
      </c>
      <c r="C203" s="6" t="s">
        <v>5937</v>
      </c>
      <c r="D203" s="310">
        <v>0</v>
      </c>
      <c r="E203" s="310">
        <v>0</v>
      </c>
      <c r="F203" s="310">
        <v>0</v>
      </c>
      <c r="G203" s="310">
        <v>0</v>
      </c>
      <c r="H203" s="310">
        <v>0</v>
      </c>
      <c r="I203" s="310">
        <v>0</v>
      </c>
      <c r="J203" s="310">
        <v>0</v>
      </c>
      <c r="K203" s="310">
        <v>0</v>
      </c>
      <c r="L203" s="310">
        <v>0</v>
      </c>
      <c r="M203" s="310">
        <v>0</v>
      </c>
      <c r="N203" s="310">
        <v>0</v>
      </c>
      <c r="O203" s="310">
        <v>0</v>
      </c>
      <c r="S203" s="493"/>
      <c r="T203" s="4"/>
      <c r="X203" s="4"/>
      <c r="Y203" s="4"/>
      <c r="Z203" s="4"/>
      <c r="AA203" s="4"/>
      <c r="AB203" s="4"/>
      <c r="AC203" s="4"/>
      <c r="AD203" s="4"/>
      <c r="AE203" s="4"/>
      <c r="AF203" s="4"/>
      <c r="AG203" s="4"/>
      <c r="AH203" s="4"/>
      <c r="AI203" s="4"/>
    </row>
    <row r="204" spans="1:35" ht="13">
      <c r="A204" s="490"/>
      <c r="B204" s="6" t="s">
        <v>27</v>
      </c>
      <c r="C204" s="23"/>
      <c r="D204" s="310">
        <v>0</v>
      </c>
      <c r="E204" s="310">
        <v>0</v>
      </c>
      <c r="F204" s="310">
        <v>0</v>
      </c>
      <c r="G204" s="310">
        <v>0</v>
      </c>
      <c r="H204" s="310">
        <v>0</v>
      </c>
      <c r="I204" s="310">
        <v>0</v>
      </c>
      <c r="J204" s="310">
        <v>0</v>
      </c>
      <c r="K204" s="310">
        <v>0</v>
      </c>
      <c r="L204" s="310">
        <v>0</v>
      </c>
      <c r="M204" s="310">
        <v>0</v>
      </c>
      <c r="N204" s="310">
        <v>0</v>
      </c>
      <c r="O204" s="310">
        <v>0</v>
      </c>
      <c r="S204" s="493"/>
      <c r="T204" s="4"/>
      <c r="X204" s="4"/>
      <c r="Y204" s="4"/>
      <c r="Z204" s="4"/>
      <c r="AA204" s="4"/>
      <c r="AB204" s="4"/>
      <c r="AC204" s="4"/>
      <c r="AD204" s="4"/>
      <c r="AE204" s="4"/>
      <c r="AF204" s="4"/>
      <c r="AG204" s="4"/>
      <c r="AH204" s="4"/>
      <c r="AI204" s="4"/>
    </row>
    <row r="205" spans="1:35" ht="13">
      <c r="A205" s="490"/>
      <c r="B205" s="6" t="s">
        <v>27</v>
      </c>
      <c r="C205" s="23"/>
      <c r="D205" s="310">
        <v>0</v>
      </c>
      <c r="E205" s="310">
        <v>0</v>
      </c>
      <c r="F205" s="310">
        <v>0</v>
      </c>
      <c r="G205" s="310">
        <v>0</v>
      </c>
      <c r="H205" s="310">
        <v>0</v>
      </c>
      <c r="I205" s="310">
        <v>0</v>
      </c>
      <c r="J205" s="310">
        <v>0</v>
      </c>
      <c r="K205" s="310">
        <v>0</v>
      </c>
      <c r="L205" s="310">
        <v>0</v>
      </c>
      <c r="M205" s="310">
        <v>0</v>
      </c>
      <c r="N205" s="310">
        <v>0</v>
      </c>
      <c r="O205" s="310">
        <v>0</v>
      </c>
      <c r="S205" s="493"/>
      <c r="T205" s="4"/>
      <c r="X205" s="4"/>
      <c r="Y205" s="4"/>
      <c r="Z205" s="4"/>
      <c r="AA205" s="4"/>
      <c r="AB205" s="4"/>
      <c r="AC205" s="4"/>
      <c r="AD205" s="4"/>
      <c r="AE205" s="4"/>
      <c r="AF205" s="4"/>
      <c r="AG205" s="4"/>
      <c r="AH205" s="4"/>
      <c r="AI205" s="4"/>
    </row>
    <row r="206" spans="1:35" ht="13">
      <c r="A206" s="490"/>
      <c r="B206" s="6" t="s">
        <v>27</v>
      </c>
      <c r="C206" s="23"/>
      <c r="D206" s="310">
        <v>0</v>
      </c>
      <c r="E206" s="310">
        <v>0</v>
      </c>
      <c r="F206" s="310">
        <v>0</v>
      </c>
      <c r="G206" s="310">
        <v>0</v>
      </c>
      <c r="H206" s="310">
        <v>0</v>
      </c>
      <c r="I206" s="310">
        <v>0</v>
      </c>
      <c r="J206" s="310">
        <v>0</v>
      </c>
      <c r="K206" s="310">
        <v>0</v>
      </c>
      <c r="L206" s="310">
        <v>0</v>
      </c>
      <c r="M206" s="310">
        <v>0</v>
      </c>
      <c r="N206" s="310">
        <v>0</v>
      </c>
      <c r="O206" s="310">
        <v>0</v>
      </c>
      <c r="S206" s="493"/>
      <c r="T206" s="4"/>
      <c r="X206" s="4"/>
      <c r="Y206" s="4"/>
      <c r="Z206" s="4"/>
      <c r="AA206" s="4"/>
      <c r="AB206" s="4"/>
      <c r="AC206" s="4"/>
      <c r="AD206" s="4"/>
      <c r="AE206" s="4"/>
      <c r="AF206" s="4"/>
      <c r="AG206" s="4"/>
      <c r="AH206" s="4"/>
      <c r="AI206" s="4"/>
    </row>
    <row r="207" spans="1:35" ht="13">
      <c r="A207" s="490"/>
      <c r="B207" s="6" t="s">
        <v>27</v>
      </c>
      <c r="C207" s="23"/>
      <c r="D207" s="310">
        <v>0</v>
      </c>
      <c r="E207" s="310">
        <v>0</v>
      </c>
      <c r="F207" s="310">
        <v>0</v>
      </c>
      <c r="G207" s="310">
        <v>0</v>
      </c>
      <c r="H207" s="310">
        <v>0</v>
      </c>
      <c r="I207" s="310">
        <v>0</v>
      </c>
      <c r="J207" s="310">
        <v>0</v>
      </c>
      <c r="K207" s="310">
        <v>0</v>
      </c>
      <c r="L207" s="310">
        <v>0</v>
      </c>
      <c r="M207" s="310">
        <v>0</v>
      </c>
      <c r="N207" s="310">
        <v>0</v>
      </c>
      <c r="O207" s="310">
        <v>0</v>
      </c>
      <c r="S207" s="493"/>
      <c r="T207" s="4"/>
      <c r="X207" s="4"/>
      <c r="Y207" s="4"/>
      <c r="Z207" s="4"/>
      <c r="AA207" s="4"/>
      <c r="AB207" s="4"/>
      <c r="AC207" s="4"/>
      <c r="AD207" s="4"/>
      <c r="AE207" s="4"/>
      <c r="AF207" s="4"/>
      <c r="AG207" s="4"/>
      <c r="AH207" s="4"/>
      <c r="AI207" s="4"/>
    </row>
    <row r="208" spans="1:35" ht="13">
      <c r="A208" s="490"/>
      <c r="B208" s="6" t="s">
        <v>27</v>
      </c>
      <c r="C208" s="23"/>
      <c r="D208" s="310">
        <v>0</v>
      </c>
      <c r="E208" s="310">
        <v>0</v>
      </c>
      <c r="F208" s="310">
        <v>0</v>
      </c>
      <c r="G208" s="310">
        <v>0</v>
      </c>
      <c r="H208" s="310">
        <v>0</v>
      </c>
      <c r="I208" s="310">
        <v>0</v>
      </c>
      <c r="J208" s="310">
        <v>0</v>
      </c>
      <c r="K208" s="310">
        <v>0</v>
      </c>
      <c r="L208" s="310">
        <v>0</v>
      </c>
      <c r="M208" s="310">
        <v>0</v>
      </c>
      <c r="N208" s="310">
        <v>0</v>
      </c>
      <c r="O208" s="310">
        <v>0</v>
      </c>
      <c r="S208" s="493"/>
      <c r="T208" s="4"/>
      <c r="X208" s="4"/>
      <c r="Y208" s="4"/>
      <c r="Z208" s="4"/>
      <c r="AA208" s="4"/>
      <c r="AB208" s="4"/>
      <c r="AC208" s="4"/>
      <c r="AD208" s="4"/>
      <c r="AE208" s="4"/>
      <c r="AF208" s="4"/>
      <c r="AG208" s="4"/>
      <c r="AH208" s="4"/>
      <c r="AI208" s="4"/>
    </row>
    <row r="209" spans="1:35" ht="13">
      <c r="A209" s="490"/>
      <c r="B209" s="6" t="s">
        <v>27</v>
      </c>
      <c r="C209" s="23"/>
      <c r="D209" s="310">
        <v>0</v>
      </c>
      <c r="E209" s="310">
        <v>0</v>
      </c>
      <c r="F209" s="310">
        <v>0</v>
      </c>
      <c r="G209" s="310">
        <v>0</v>
      </c>
      <c r="H209" s="310">
        <v>0</v>
      </c>
      <c r="I209" s="310">
        <v>0</v>
      </c>
      <c r="J209" s="310">
        <v>0</v>
      </c>
      <c r="K209" s="310">
        <v>0</v>
      </c>
      <c r="L209" s="310">
        <v>0</v>
      </c>
      <c r="M209" s="310">
        <v>0</v>
      </c>
      <c r="N209" s="310">
        <v>0</v>
      </c>
      <c r="O209" s="310">
        <v>0</v>
      </c>
      <c r="S209" s="493"/>
      <c r="T209" s="4"/>
      <c r="X209" s="4"/>
      <c r="Y209" s="4"/>
      <c r="Z209" s="4"/>
      <c r="AA209" s="4"/>
      <c r="AB209" s="4"/>
      <c r="AC209" s="4"/>
      <c r="AD209" s="4"/>
      <c r="AE209" s="4"/>
      <c r="AF209" s="4"/>
      <c r="AG209" s="4"/>
      <c r="AH209" s="4"/>
      <c r="AI209" s="4"/>
    </row>
    <row r="210" spans="1:35" ht="13">
      <c r="A210" s="490"/>
      <c r="B210" s="6" t="s">
        <v>27</v>
      </c>
      <c r="C210" s="23"/>
      <c r="D210" s="310">
        <v>0</v>
      </c>
      <c r="E210" s="310">
        <v>0</v>
      </c>
      <c r="F210" s="310">
        <v>0</v>
      </c>
      <c r="G210" s="310">
        <v>0</v>
      </c>
      <c r="H210" s="310">
        <v>0</v>
      </c>
      <c r="I210" s="310">
        <v>0</v>
      </c>
      <c r="J210" s="310">
        <v>0</v>
      </c>
      <c r="K210" s="310">
        <v>0</v>
      </c>
      <c r="L210" s="310">
        <v>0</v>
      </c>
      <c r="M210" s="310">
        <v>0</v>
      </c>
      <c r="N210" s="310">
        <v>0</v>
      </c>
      <c r="O210" s="310">
        <v>0</v>
      </c>
      <c r="S210" s="493"/>
      <c r="T210" s="4"/>
      <c r="X210" s="4"/>
      <c r="Y210" s="4"/>
      <c r="Z210" s="4"/>
      <c r="AA210" s="4"/>
      <c r="AB210" s="4"/>
      <c r="AC210" s="4"/>
      <c r="AD210" s="4"/>
      <c r="AE210" s="4"/>
      <c r="AF210" s="4"/>
      <c r="AG210" s="4"/>
      <c r="AH210" s="4"/>
      <c r="AI210" s="4"/>
    </row>
    <row r="211" spans="1:35" ht="13">
      <c r="A211" s="490"/>
      <c r="B211" s="6" t="s">
        <v>27</v>
      </c>
      <c r="C211" s="23"/>
      <c r="D211" s="310">
        <v>0</v>
      </c>
      <c r="E211" s="310">
        <v>0</v>
      </c>
      <c r="F211" s="310">
        <v>0</v>
      </c>
      <c r="G211" s="310">
        <v>0</v>
      </c>
      <c r="H211" s="310">
        <v>0</v>
      </c>
      <c r="I211" s="310">
        <v>0</v>
      </c>
      <c r="J211" s="310">
        <v>0</v>
      </c>
      <c r="K211" s="310">
        <v>0</v>
      </c>
      <c r="L211" s="310">
        <v>0</v>
      </c>
      <c r="M211" s="310">
        <v>0</v>
      </c>
      <c r="N211" s="310">
        <v>0</v>
      </c>
      <c r="O211" s="310">
        <v>0</v>
      </c>
      <c r="S211" s="493"/>
      <c r="T211" s="4"/>
      <c r="X211" s="4"/>
      <c r="Y211" s="4"/>
      <c r="Z211" s="4"/>
      <c r="AA211" s="4"/>
      <c r="AB211" s="4"/>
      <c r="AC211" s="4"/>
      <c r="AD211" s="4"/>
      <c r="AE211" s="4"/>
      <c r="AF211" s="4"/>
      <c r="AG211" s="4"/>
      <c r="AH211" s="4"/>
      <c r="AI211" s="4"/>
    </row>
    <row r="212" spans="1:35" ht="13">
      <c r="A212" s="490"/>
      <c r="B212" s="6" t="s">
        <v>27</v>
      </c>
      <c r="C212" s="23"/>
      <c r="D212" s="310">
        <v>0</v>
      </c>
      <c r="E212" s="310">
        <v>0</v>
      </c>
      <c r="F212" s="310">
        <v>0</v>
      </c>
      <c r="G212" s="310">
        <v>0</v>
      </c>
      <c r="H212" s="310">
        <v>0</v>
      </c>
      <c r="I212" s="310">
        <v>0</v>
      </c>
      <c r="J212" s="310">
        <v>0</v>
      </c>
      <c r="K212" s="310">
        <v>0</v>
      </c>
      <c r="L212" s="310">
        <v>0</v>
      </c>
      <c r="M212" s="310">
        <v>0</v>
      </c>
      <c r="N212" s="310">
        <v>0</v>
      </c>
      <c r="O212" s="310">
        <v>0</v>
      </c>
      <c r="S212" s="493"/>
      <c r="T212" s="4"/>
      <c r="X212" s="4"/>
      <c r="Y212" s="4"/>
      <c r="Z212" s="4"/>
      <c r="AA212" s="4"/>
      <c r="AB212" s="4"/>
      <c r="AC212" s="4"/>
      <c r="AD212" s="4"/>
      <c r="AE212" s="4"/>
      <c r="AF212" s="4"/>
      <c r="AG212" s="4"/>
      <c r="AH212" s="4"/>
      <c r="AI212" s="4"/>
    </row>
    <row r="213" spans="1:35" ht="13">
      <c r="A213" s="490"/>
      <c r="B213" s="6" t="s">
        <v>27</v>
      </c>
      <c r="C213" s="23"/>
      <c r="D213" s="310">
        <v>0</v>
      </c>
      <c r="E213" s="310">
        <v>0</v>
      </c>
      <c r="F213" s="310">
        <v>0</v>
      </c>
      <c r="G213" s="310">
        <v>0</v>
      </c>
      <c r="H213" s="310">
        <v>0</v>
      </c>
      <c r="I213" s="310">
        <v>0</v>
      </c>
      <c r="J213" s="310">
        <v>0</v>
      </c>
      <c r="K213" s="310">
        <v>0</v>
      </c>
      <c r="L213" s="310">
        <v>0</v>
      </c>
      <c r="M213" s="310">
        <v>0</v>
      </c>
      <c r="N213" s="310">
        <v>0</v>
      </c>
      <c r="O213" s="310">
        <v>0</v>
      </c>
      <c r="S213" s="493"/>
      <c r="T213" s="4"/>
      <c r="X213" s="4"/>
      <c r="Y213" s="4"/>
      <c r="Z213" s="4"/>
      <c r="AA213" s="4"/>
      <c r="AB213" s="4"/>
      <c r="AC213" s="4"/>
      <c r="AD213" s="4"/>
      <c r="AE213" s="4"/>
      <c r="AF213" s="4"/>
      <c r="AG213" s="4"/>
      <c r="AH213" s="4"/>
      <c r="AI213" s="4"/>
    </row>
    <row r="214" spans="1:35" ht="13">
      <c r="A214" s="490"/>
      <c r="B214" s="6" t="s">
        <v>27</v>
      </c>
      <c r="C214" s="23"/>
      <c r="D214" s="310">
        <v>0</v>
      </c>
      <c r="E214" s="310">
        <v>0</v>
      </c>
      <c r="F214" s="310">
        <v>0</v>
      </c>
      <c r="G214" s="310">
        <v>0</v>
      </c>
      <c r="H214" s="310">
        <v>0</v>
      </c>
      <c r="I214" s="310">
        <v>0</v>
      </c>
      <c r="J214" s="310">
        <v>0</v>
      </c>
      <c r="K214" s="310">
        <v>0</v>
      </c>
      <c r="L214" s="310">
        <v>0</v>
      </c>
      <c r="M214" s="310">
        <v>0</v>
      </c>
      <c r="N214" s="310">
        <v>0</v>
      </c>
      <c r="O214" s="310">
        <v>0</v>
      </c>
      <c r="S214" s="493"/>
      <c r="T214" s="4"/>
      <c r="X214" s="4"/>
      <c r="Y214" s="4"/>
      <c r="Z214" s="4"/>
      <c r="AA214" s="4"/>
      <c r="AB214" s="4"/>
      <c r="AC214" s="4"/>
      <c r="AD214" s="4"/>
      <c r="AE214" s="4"/>
      <c r="AF214" s="4"/>
      <c r="AG214" s="4"/>
      <c r="AH214" s="4"/>
      <c r="AI214" s="4"/>
    </row>
    <row r="215" spans="1:35" ht="13">
      <c r="A215" s="490"/>
      <c r="B215" s="6" t="s">
        <v>27</v>
      </c>
      <c r="C215" s="23"/>
      <c r="D215" s="310">
        <v>0</v>
      </c>
      <c r="E215" s="310">
        <v>0</v>
      </c>
      <c r="F215" s="310">
        <v>0</v>
      </c>
      <c r="G215" s="310">
        <v>0</v>
      </c>
      <c r="H215" s="310">
        <v>0</v>
      </c>
      <c r="I215" s="310">
        <v>0</v>
      </c>
      <c r="J215" s="310">
        <v>0</v>
      </c>
      <c r="K215" s="310">
        <v>0</v>
      </c>
      <c r="L215" s="310">
        <v>0</v>
      </c>
      <c r="M215" s="310">
        <v>0</v>
      </c>
      <c r="N215" s="310">
        <v>0</v>
      </c>
      <c r="O215" s="310">
        <v>0</v>
      </c>
      <c r="S215" s="493"/>
      <c r="T215" s="4"/>
      <c r="X215" s="4"/>
      <c r="Y215" s="4"/>
      <c r="Z215" s="4"/>
      <c r="AA215" s="4"/>
      <c r="AB215" s="4"/>
      <c r="AC215" s="4"/>
      <c r="AD215" s="4"/>
      <c r="AE215" s="4"/>
      <c r="AF215" s="4"/>
      <c r="AG215" s="4"/>
      <c r="AH215" s="4"/>
      <c r="AI215" s="4"/>
    </row>
    <row r="216" spans="1:35" ht="13">
      <c r="A216" s="489"/>
      <c r="B216" s="6"/>
      <c r="C216" s="6"/>
      <c r="D216" s="311"/>
      <c r="E216" s="311"/>
      <c r="F216" s="311"/>
      <c r="G216" s="311"/>
      <c r="H216" s="311"/>
      <c r="I216" s="311"/>
      <c r="J216" s="311"/>
      <c r="K216" s="311"/>
      <c r="L216" s="311"/>
      <c r="M216" s="311"/>
      <c r="N216" s="311"/>
      <c r="O216" s="311"/>
    </row>
    <row r="217" spans="1:35" ht="13">
      <c r="A217" s="489"/>
      <c r="B217" s="6" t="s">
        <v>40</v>
      </c>
      <c r="C217" s="6" t="s">
        <v>3</v>
      </c>
      <c r="D217" s="310">
        <v>44340674.210531607</v>
      </c>
      <c r="E217" s="310">
        <v>293035.39222873899</v>
      </c>
      <c r="F217" s="310">
        <v>1190909.0909090908</v>
      </c>
      <c r="G217" s="310">
        <v>0</v>
      </c>
      <c r="H217" s="310">
        <v>0</v>
      </c>
      <c r="I217" s="310">
        <v>0</v>
      </c>
      <c r="J217" s="310">
        <v>0</v>
      </c>
      <c r="K217" s="310">
        <v>0</v>
      </c>
      <c r="L217" s="310">
        <v>0</v>
      </c>
      <c r="M217" s="310">
        <v>0</v>
      </c>
      <c r="N217" s="310">
        <v>0</v>
      </c>
      <c r="O217" s="310">
        <v>45824618.693669438</v>
      </c>
    </row>
    <row r="218" spans="1:35" ht="13">
      <c r="A218" s="489"/>
      <c r="B218" s="6" t="s">
        <v>40</v>
      </c>
      <c r="C218" s="6"/>
      <c r="D218" s="310">
        <v>0</v>
      </c>
      <c r="E218" s="310">
        <v>0</v>
      </c>
      <c r="F218" s="310">
        <v>0</v>
      </c>
      <c r="G218" s="310">
        <v>0</v>
      </c>
      <c r="H218" s="310">
        <v>0</v>
      </c>
      <c r="I218" s="310">
        <v>0</v>
      </c>
      <c r="J218" s="310">
        <v>0</v>
      </c>
      <c r="K218" s="310">
        <v>0</v>
      </c>
      <c r="L218" s="310">
        <v>0</v>
      </c>
      <c r="M218" s="310">
        <v>0</v>
      </c>
      <c r="N218" s="310">
        <v>0</v>
      </c>
      <c r="O218" s="310">
        <v>0</v>
      </c>
    </row>
    <row r="219" spans="1:35" ht="13">
      <c r="A219" s="489"/>
      <c r="B219" s="6" t="s">
        <v>40</v>
      </c>
      <c r="C219" s="6"/>
      <c r="D219" s="310">
        <v>0</v>
      </c>
      <c r="E219" s="310">
        <v>0</v>
      </c>
      <c r="F219" s="310">
        <v>0</v>
      </c>
      <c r="G219" s="310">
        <v>0</v>
      </c>
      <c r="H219" s="310">
        <v>0</v>
      </c>
      <c r="I219" s="310">
        <v>0</v>
      </c>
      <c r="J219" s="310">
        <v>0</v>
      </c>
      <c r="K219" s="310">
        <v>0</v>
      </c>
      <c r="L219" s="310">
        <v>0</v>
      </c>
      <c r="M219" s="310">
        <v>0</v>
      </c>
      <c r="N219" s="310">
        <v>0</v>
      </c>
      <c r="O219" s="310">
        <v>0</v>
      </c>
    </row>
    <row r="220" spans="1:35" ht="13">
      <c r="A220" s="489"/>
      <c r="B220" s="6" t="s">
        <v>40</v>
      </c>
      <c r="C220" s="6"/>
      <c r="D220" s="310">
        <v>0</v>
      </c>
      <c r="E220" s="310">
        <v>0</v>
      </c>
      <c r="F220" s="310">
        <v>0</v>
      </c>
      <c r="G220" s="310">
        <v>0</v>
      </c>
      <c r="H220" s="310">
        <v>0</v>
      </c>
      <c r="I220" s="310">
        <v>0</v>
      </c>
      <c r="J220" s="310">
        <v>0</v>
      </c>
      <c r="K220" s="310">
        <v>0</v>
      </c>
      <c r="L220" s="310">
        <v>0</v>
      </c>
      <c r="M220" s="310">
        <v>0</v>
      </c>
      <c r="N220" s="310">
        <v>0</v>
      </c>
      <c r="O220" s="310">
        <v>0</v>
      </c>
    </row>
    <row r="221" spans="1:35" ht="13">
      <c r="A221" s="489"/>
      <c r="B221" s="6" t="s">
        <v>40</v>
      </c>
      <c r="C221" s="6" t="s">
        <v>341</v>
      </c>
      <c r="D221" s="310">
        <v>0</v>
      </c>
      <c r="E221" s="310">
        <v>0</v>
      </c>
      <c r="F221" s="310">
        <v>0</v>
      </c>
      <c r="G221" s="310">
        <v>0</v>
      </c>
      <c r="H221" s="310">
        <v>0</v>
      </c>
      <c r="I221" s="310">
        <v>0</v>
      </c>
      <c r="J221" s="310">
        <v>0</v>
      </c>
      <c r="K221" s="310">
        <v>0</v>
      </c>
      <c r="L221" s="310">
        <v>0</v>
      </c>
      <c r="M221" s="310">
        <v>0</v>
      </c>
      <c r="N221" s="310">
        <v>0</v>
      </c>
      <c r="O221" s="310">
        <v>0</v>
      </c>
    </row>
    <row r="222" spans="1:35" ht="13">
      <c r="A222" s="489"/>
      <c r="B222" s="6" t="s">
        <v>40</v>
      </c>
      <c r="C222" s="6" t="s">
        <v>404</v>
      </c>
      <c r="D222" s="310">
        <v>0</v>
      </c>
      <c r="E222" s="310">
        <v>0</v>
      </c>
      <c r="F222" s="310">
        <v>0</v>
      </c>
      <c r="G222" s="310">
        <v>0</v>
      </c>
      <c r="H222" s="310">
        <v>0</v>
      </c>
      <c r="I222" s="310">
        <v>0</v>
      </c>
      <c r="J222" s="310">
        <v>0</v>
      </c>
      <c r="K222" s="310">
        <v>0</v>
      </c>
      <c r="L222" s="310">
        <v>0</v>
      </c>
      <c r="M222" s="310">
        <v>0</v>
      </c>
      <c r="N222" s="310">
        <v>0</v>
      </c>
      <c r="O222" s="310">
        <v>0</v>
      </c>
    </row>
    <row r="223" spans="1:35" ht="13">
      <c r="A223" s="489"/>
      <c r="B223" s="6" t="s">
        <v>40</v>
      </c>
      <c r="C223" s="6" t="s">
        <v>1074</v>
      </c>
      <c r="D223" s="310">
        <v>32891017.053862415</v>
      </c>
      <c r="E223" s="310">
        <v>1248155.8602150537</v>
      </c>
      <c r="F223" s="310">
        <v>212980.20833333334</v>
      </c>
      <c r="G223" s="310">
        <v>104166.66666666667</v>
      </c>
      <c r="H223" s="310">
        <v>148125</v>
      </c>
      <c r="I223" s="310">
        <v>0</v>
      </c>
      <c r="J223" s="310">
        <v>0</v>
      </c>
      <c r="K223" s="310">
        <v>0</v>
      </c>
      <c r="L223" s="310">
        <v>0</v>
      </c>
      <c r="M223" s="310">
        <v>0</v>
      </c>
      <c r="N223" s="310">
        <v>0</v>
      </c>
      <c r="O223" s="310">
        <v>34604444.789077468</v>
      </c>
    </row>
    <row r="224" spans="1:35" ht="13">
      <c r="A224" s="489"/>
      <c r="B224" s="6" t="s">
        <v>40</v>
      </c>
      <c r="C224" s="6"/>
      <c r="D224" s="310">
        <v>0</v>
      </c>
      <c r="E224" s="310">
        <v>0</v>
      </c>
      <c r="F224" s="310">
        <v>0</v>
      </c>
      <c r="G224" s="310">
        <v>0</v>
      </c>
      <c r="H224" s="310">
        <v>0</v>
      </c>
      <c r="I224" s="310">
        <v>0</v>
      </c>
      <c r="J224" s="310">
        <v>0</v>
      </c>
      <c r="K224" s="310">
        <v>0</v>
      </c>
      <c r="L224" s="310">
        <v>0</v>
      </c>
      <c r="M224" s="310">
        <v>0</v>
      </c>
      <c r="N224" s="310">
        <v>0</v>
      </c>
      <c r="O224" s="310">
        <v>0</v>
      </c>
    </row>
    <row r="225" spans="1:20" ht="13">
      <c r="A225" s="489"/>
      <c r="B225" s="6" t="s">
        <v>40</v>
      </c>
      <c r="C225" s="6"/>
      <c r="D225" s="310">
        <v>0</v>
      </c>
      <c r="E225" s="310">
        <v>0</v>
      </c>
      <c r="F225" s="310">
        <v>0</v>
      </c>
      <c r="G225" s="310">
        <v>0</v>
      </c>
      <c r="H225" s="310">
        <v>0</v>
      </c>
      <c r="I225" s="310">
        <v>0</v>
      </c>
      <c r="J225" s="310">
        <v>0</v>
      </c>
      <c r="K225" s="310">
        <v>0</v>
      </c>
      <c r="L225" s="310">
        <v>0</v>
      </c>
      <c r="M225" s="310">
        <v>0</v>
      </c>
      <c r="N225" s="310">
        <v>0</v>
      </c>
      <c r="O225" s="310">
        <v>0</v>
      </c>
    </row>
    <row r="226" spans="1:20" ht="13">
      <c r="A226" s="489"/>
      <c r="B226" s="6" t="s">
        <v>40</v>
      </c>
      <c r="C226" s="6" t="s">
        <v>407</v>
      </c>
      <c r="D226" s="310">
        <v>-3383920.3322337475</v>
      </c>
      <c r="E226" s="310">
        <v>0</v>
      </c>
      <c r="F226" s="310">
        <v>0</v>
      </c>
      <c r="G226" s="310">
        <v>1201818.1818181819</v>
      </c>
      <c r="H226" s="310">
        <v>9069857.0894428156</v>
      </c>
      <c r="I226" s="310">
        <v>9290109.336363636</v>
      </c>
      <c r="J226" s="310">
        <v>276418.18181818182</v>
      </c>
      <c r="K226" s="310">
        <v>0</v>
      </c>
      <c r="L226" s="310">
        <v>0</v>
      </c>
      <c r="M226" s="310">
        <v>0</v>
      </c>
      <c r="N226" s="310">
        <v>0</v>
      </c>
      <c r="O226" s="310">
        <v>16454282.457209067</v>
      </c>
    </row>
    <row r="227" spans="1:20" ht="13">
      <c r="A227" s="489"/>
      <c r="B227" s="6" t="s">
        <v>40</v>
      </c>
      <c r="C227" s="6" t="s">
        <v>408</v>
      </c>
      <c r="D227" s="310">
        <v>0</v>
      </c>
      <c r="E227" s="310">
        <v>0</v>
      </c>
      <c r="F227" s="310">
        <v>0</v>
      </c>
      <c r="G227" s="310">
        <v>0</v>
      </c>
      <c r="H227" s="310">
        <v>0</v>
      </c>
      <c r="I227" s="310">
        <v>0</v>
      </c>
      <c r="J227" s="310">
        <v>0</v>
      </c>
      <c r="K227" s="310">
        <v>0</v>
      </c>
      <c r="L227" s="310">
        <v>0</v>
      </c>
      <c r="M227" s="310">
        <v>0</v>
      </c>
      <c r="N227" s="310">
        <v>0</v>
      </c>
      <c r="O227" s="310">
        <v>0</v>
      </c>
    </row>
    <row r="228" spans="1:20" ht="13">
      <c r="A228" s="489"/>
      <c r="B228" s="6" t="s">
        <v>40</v>
      </c>
      <c r="C228" s="6" t="s">
        <v>409</v>
      </c>
      <c r="D228" s="310">
        <v>1935938.3788339868</v>
      </c>
      <c r="E228" s="310">
        <v>0</v>
      </c>
      <c r="F228" s="310">
        <v>0</v>
      </c>
      <c r="G228" s="310">
        <v>0</v>
      </c>
      <c r="H228" s="310">
        <v>0</v>
      </c>
      <c r="I228" s="310">
        <v>0</v>
      </c>
      <c r="J228" s="310">
        <v>0</v>
      </c>
      <c r="K228" s="310">
        <v>0</v>
      </c>
      <c r="L228" s="310">
        <v>0</v>
      </c>
      <c r="M228" s="310">
        <v>0</v>
      </c>
      <c r="N228" s="310">
        <v>0</v>
      </c>
      <c r="O228" s="310">
        <v>1935938.3788339868</v>
      </c>
    </row>
    <row r="229" spans="1:20" ht="13">
      <c r="A229" s="489"/>
      <c r="B229" s="6" t="s">
        <v>40</v>
      </c>
      <c r="C229" s="6" t="s">
        <v>410</v>
      </c>
      <c r="D229" s="310">
        <v>0</v>
      </c>
      <c r="E229" s="310">
        <v>0</v>
      </c>
      <c r="F229" s="310">
        <v>0</v>
      </c>
      <c r="G229" s="310">
        <v>0</v>
      </c>
      <c r="H229" s="310">
        <v>0</v>
      </c>
      <c r="I229" s="310">
        <v>0</v>
      </c>
      <c r="J229" s="310">
        <v>0</v>
      </c>
      <c r="K229" s="310">
        <v>0</v>
      </c>
      <c r="L229" s="310">
        <v>0</v>
      </c>
      <c r="M229" s="310">
        <v>0</v>
      </c>
      <c r="N229" s="310">
        <v>0</v>
      </c>
      <c r="O229" s="310">
        <v>0</v>
      </c>
    </row>
    <row r="230" spans="1:20" ht="13">
      <c r="A230" s="489"/>
      <c r="B230" s="6" t="s">
        <v>40</v>
      </c>
      <c r="C230" s="6" t="s">
        <v>411</v>
      </c>
      <c r="D230" s="310">
        <v>4019080.2264635665</v>
      </c>
      <c r="E230" s="310">
        <v>231818.18181818179</v>
      </c>
      <c r="F230" s="310">
        <v>0</v>
      </c>
      <c r="G230" s="310">
        <v>180000</v>
      </c>
      <c r="H230" s="310">
        <v>742727.27272727271</v>
      </c>
      <c r="I230" s="310">
        <v>113636.36363636363</v>
      </c>
      <c r="J230" s="310">
        <v>1818181.8181818181</v>
      </c>
      <c r="K230" s="310">
        <v>1227272.7272727273</v>
      </c>
      <c r="L230" s="310">
        <v>0</v>
      </c>
      <c r="M230" s="310">
        <v>0</v>
      </c>
      <c r="N230" s="310">
        <v>0</v>
      </c>
      <c r="O230" s="310">
        <v>8332716.5900999298</v>
      </c>
    </row>
    <row r="231" spans="1:20" ht="13">
      <c r="A231" s="489"/>
      <c r="B231" s="6" t="s">
        <v>40</v>
      </c>
      <c r="C231" s="6" t="s">
        <v>353</v>
      </c>
      <c r="D231" s="310">
        <v>1025957.2397672394</v>
      </c>
      <c r="E231" s="310">
        <v>0</v>
      </c>
      <c r="F231" s="310">
        <v>0</v>
      </c>
      <c r="G231" s="310">
        <v>0</v>
      </c>
      <c r="H231" s="310">
        <v>0</v>
      </c>
      <c r="I231" s="310">
        <v>0</v>
      </c>
      <c r="J231" s="310">
        <v>0</v>
      </c>
      <c r="K231" s="310">
        <v>0</v>
      </c>
      <c r="L231" s="310">
        <v>0</v>
      </c>
      <c r="M231" s="310">
        <v>0</v>
      </c>
      <c r="N231" s="310">
        <v>0</v>
      </c>
      <c r="O231" s="310">
        <v>1025957.2397672394</v>
      </c>
    </row>
    <row r="232" spans="1:20" ht="13">
      <c r="A232" s="489"/>
      <c r="B232" s="6" t="s">
        <v>40</v>
      </c>
      <c r="C232" s="6" t="s">
        <v>354</v>
      </c>
      <c r="D232" s="310">
        <v>17395148.054025035</v>
      </c>
      <c r="E232" s="310">
        <v>949999.99999999988</v>
      </c>
      <c r="F232" s="310">
        <v>825513.19648093835</v>
      </c>
      <c r="G232" s="310">
        <v>604838.70967741939</v>
      </c>
      <c r="H232" s="310">
        <v>0</v>
      </c>
      <c r="I232" s="310">
        <v>381818.18181818182</v>
      </c>
      <c r="J232" s="310">
        <v>1636363.6363636362</v>
      </c>
      <c r="K232" s="310">
        <v>2454545.4545454546</v>
      </c>
      <c r="L232" s="310">
        <v>0</v>
      </c>
      <c r="M232" s="310">
        <v>0</v>
      </c>
      <c r="N232" s="310">
        <v>0</v>
      </c>
      <c r="O232" s="310">
        <v>24248227.232910667</v>
      </c>
    </row>
    <row r="233" spans="1:20" ht="13">
      <c r="A233" s="489"/>
      <c r="B233" s="6" t="s">
        <v>40</v>
      </c>
      <c r="C233" s="6" t="s">
        <v>42</v>
      </c>
      <c r="D233" s="310">
        <v>4151387.3320925515</v>
      </c>
      <c r="E233" s="310">
        <v>1583149.1348973608</v>
      </c>
      <c r="F233" s="310">
        <v>6231667.7272727266</v>
      </c>
      <c r="G233" s="310">
        <v>7250478.9018181823</v>
      </c>
      <c r="H233" s="310">
        <v>362727.27272727271</v>
      </c>
      <c r="I233" s="310">
        <v>0</v>
      </c>
      <c r="J233" s="310">
        <v>0</v>
      </c>
      <c r="K233" s="310">
        <v>0</v>
      </c>
      <c r="L233" s="310">
        <v>0</v>
      </c>
      <c r="M233" s="310">
        <v>0</v>
      </c>
      <c r="N233" s="310">
        <v>0</v>
      </c>
      <c r="O233" s="310">
        <v>19579410.368808094</v>
      </c>
    </row>
    <row r="234" spans="1:20" ht="13">
      <c r="A234" s="489"/>
      <c r="B234" s="6" t="s">
        <v>40</v>
      </c>
      <c r="C234" s="6" t="s">
        <v>43</v>
      </c>
      <c r="D234" s="310">
        <v>31299103.397657719</v>
      </c>
      <c r="E234" s="310">
        <v>277676.61290322582</v>
      </c>
      <c r="F234" s="310">
        <v>0</v>
      </c>
      <c r="G234" s="310">
        <v>0</v>
      </c>
      <c r="H234" s="310">
        <v>700290</v>
      </c>
      <c r="I234" s="310">
        <v>0</v>
      </c>
      <c r="J234" s="310">
        <v>0</v>
      </c>
      <c r="K234" s="310">
        <v>0</v>
      </c>
      <c r="L234" s="310">
        <v>0</v>
      </c>
      <c r="M234" s="310">
        <v>0</v>
      </c>
      <c r="N234" s="310">
        <v>0</v>
      </c>
      <c r="O234" s="310">
        <v>32277070.010560945</v>
      </c>
    </row>
    <row r="235" spans="1:20" ht="13">
      <c r="A235" s="489"/>
      <c r="B235" s="6" t="s">
        <v>40</v>
      </c>
      <c r="C235" s="6" t="s">
        <v>412</v>
      </c>
      <c r="D235" s="310">
        <v>4149465.7202835437</v>
      </c>
      <c r="E235" s="310">
        <v>875454.54545454541</v>
      </c>
      <c r="F235" s="310">
        <v>1328277.474340176</v>
      </c>
      <c r="G235" s="310">
        <v>1471299.0285923753</v>
      </c>
      <c r="H235" s="310">
        <v>1443425.624633431</v>
      </c>
      <c r="I235" s="310">
        <v>2580710.4105571844</v>
      </c>
      <c r="J235" s="310">
        <v>2425354.6363636358</v>
      </c>
      <c r="K235" s="310">
        <v>2252627.3636363633</v>
      </c>
      <c r="L235" s="310">
        <v>1090909.0909090908</v>
      </c>
      <c r="M235" s="310">
        <v>272727.27272727271</v>
      </c>
      <c r="N235" s="310">
        <v>0</v>
      </c>
      <c r="O235" s="310">
        <v>17890251.167497616</v>
      </c>
      <c r="P235" s="492"/>
      <c r="Q235" s="492"/>
      <c r="S235" s="493"/>
      <c r="T235" s="4"/>
    </row>
    <row r="236" spans="1:20" ht="13">
      <c r="A236" s="489"/>
      <c r="B236" s="6" t="s">
        <v>40</v>
      </c>
      <c r="C236" s="6" t="s">
        <v>413</v>
      </c>
      <c r="D236" s="310">
        <v>0</v>
      </c>
      <c r="E236" s="310">
        <v>0</v>
      </c>
      <c r="F236" s="310">
        <v>0</v>
      </c>
      <c r="G236" s="310">
        <v>0</v>
      </c>
      <c r="H236" s="310">
        <v>0</v>
      </c>
      <c r="I236" s="310">
        <v>0</v>
      </c>
      <c r="J236" s="310">
        <v>0</v>
      </c>
      <c r="K236" s="310">
        <v>0</v>
      </c>
      <c r="L236" s="310">
        <v>0</v>
      </c>
      <c r="M236" s="310">
        <v>0</v>
      </c>
      <c r="N236" s="310">
        <v>0</v>
      </c>
      <c r="O236" s="310">
        <v>0</v>
      </c>
      <c r="P236" s="492"/>
      <c r="Q236" s="492"/>
      <c r="S236" s="493"/>
      <c r="T236" s="4"/>
    </row>
    <row r="237" spans="1:20" ht="13">
      <c r="A237" s="489"/>
      <c r="B237" s="6" t="s">
        <v>40</v>
      </c>
      <c r="C237" s="6" t="s">
        <v>414</v>
      </c>
      <c r="D237" s="310">
        <v>427030.26793727255</v>
      </c>
      <c r="E237" s="310">
        <v>0</v>
      </c>
      <c r="F237" s="310">
        <v>0</v>
      </c>
      <c r="G237" s="310">
        <v>0</v>
      </c>
      <c r="H237" s="310">
        <v>0</v>
      </c>
      <c r="I237" s="310">
        <v>0</v>
      </c>
      <c r="J237" s="310">
        <v>0</v>
      </c>
      <c r="K237" s="310">
        <v>0</v>
      </c>
      <c r="L237" s="310">
        <v>0</v>
      </c>
      <c r="M237" s="310">
        <v>0</v>
      </c>
      <c r="N237" s="310">
        <v>0</v>
      </c>
      <c r="O237" s="310">
        <v>427030.26793727255</v>
      </c>
      <c r="P237" s="492"/>
      <c r="Q237" s="492"/>
      <c r="S237" s="493"/>
      <c r="T237" s="4"/>
    </row>
    <row r="238" spans="1:20" ht="13">
      <c r="A238" s="489"/>
      <c r="B238" s="6" t="s">
        <v>40</v>
      </c>
      <c r="C238" s="6" t="s">
        <v>415</v>
      </c>
      <c r="D238" s="310">
        <v>12432.472078085004</v>
      </c>
      <c r="E238" s="310">
        <v>0</v>
      </c>
      <c r="F238" s="310">
        <v>0</v>
      </c>
      <c r="G238" s="310">
        <v>0</v>
      </c>
      <c r="H238" s="310">
        <v>0</v>
      </c>
      <c r="I238" s="310">
        <v>0</v>
      </c>
      <c r="J238" s="310">
        <v>0</v>
      </c>
      <c r="K238" s="310">
        <v>0</v>
      </c>
      <c r="L238" s="310">
        <v>0</v>
      </c>
      <c r="M238" s="310">
        <v>0</v>
      </c>
      <c r="N238" s="310">
        <v>0</v>
      </c>
      <c r="O238" s="310">
        <v>12432.472078085004</v>
      </c>
      <c r="P238" s="492"/>
      <c r="Q238" s="492"/>
      <c r="S238" s="493"/>
      <c r="T238" s="4"/>
    </row>
    <row r="239" spans="1:20" ht="13">
      <c r="A239" s="489"/>
      <c r="B239" s="6" t="s">
        <v>40</v>
      </c>
      <c r="C239" s="6" t="s">
        <v>416</v>
      </c>
      <c r="D239" s="310">
        <v>0</v>
      </c>
      <c r="E239" s="310">
        <v>119968.54838709677</v>
      </c>
      <c r="F239" s="310">
        <v>0</v>
      </c>
      <c r="G239" s="310">
        <v>0</v>
      </c>
      <c r="H239" s="310">
        <v>0</v>
      </c>
      <c r="I239" s="310">
        <v>0</v>
      </c>
      <c r="J239" s="310">
        <v>0</v>
      </c>
      <c r="K239" s="310">
        <v>0</v>
      </c>
      <c r="L239" s="310">
        <v>0</v>
      </c>
      <c r="M239" s="310">
        <v>0</v>
      </c>
      <c r="N239" s="310">
        <v>0</v>
      </c>
      <c r="O239" s="310">
        <v>119968.54838709677</v>
      </c>
      <c r="P239" s="492"/>
      <c r="Q239" s="492"/>
      <c r="S239" s="493"/>
      <c r="T239" s="4"/>
    </row>
    <row r="240" spans="1:20" ht="13">
      <c r="A240" s="489"/>
      <c r="B240" s="6" t="s">
        <v>40</v>
      </c>
      <c r="C240" s="6" t="s">
        <v>417</v>
      </c>
      <c r="D240" s="310">
        <v>301250.90822897258</v>
      </c>
      <c r="E240" s="310">
        <v>0</v>
      </c>
      <c r="F240" s="310">
        <v>0</v>
      </c>
      <c r="G240" s="310">
        <v>0</v>
      </c>
      <c r="H240" s="310">
        <v>0</v>
      </c>
      <c r="I240" s="310">
        <v>0</v>
      </c>
      <c r="J240" s="310">
        <v>0</v>
      </c>
      <c r="K240" s="310">
        <v>0</v>
      </c>
      <c r="L240" s="310">
        <v>0</v>
      </c>
      <c r="M240" s="310">
        <v>0</v>
      </c>
      <c r="N240" s="310">
        <v>0</v>
      </c>
      <c r="O240" s="310">
        <v>301250.90822897258</v>
      </c>
      <c r="P240" s="492"/>
      <c r="Q240" s="492"/>
      <c r="S240" s="493"/>
      <c r="T240" s="4"/>
    </row>
    <row r="241" spans="1:20" ht="13">
      <c r="A241" s="489"/>
      <c r="B241" s="6" t="s">
        <v>40</v>
      </c>
      <c r="C241" s="6" t="s">
        <v>418</v>
      </c>
      <c r="D241" s="310">
        <v>752152.44792720745</v>
      </c>
      <c r="E241" s="310">
        <v>0</v>
      </c>
      <c r="F241" s="310">
        <v>0</v>
      </c>
      <c r="G241" s="310">
        <v>0</v>
      </c>
      <c r="H241" s="310">
        <v>0</v>
      </c>
      <c r="I241" s="310">
        <v>0</v>
      </c>
      <c r="J241" s="310">
        <v>0</v>
      </c>
      <c r="K241" s="310">
        <v>0</v>
      </c>
      <c r="L241" s="310">
        <v>0</v>
      </c>
      <c r="M241" s="310">
        <v>0</v>
      </c>
      <c r="N241" s="310">
        <v>0</v>
      </c>
      <c r="O241" s="310">
        <v>752152.44792720745</v>
      </c>
      <c r="P241" s="492"/>
      <c r="Q241" s="492"/>
      <c r="S241" s="493"/>
      <c r="T241" s="4"/>
    </row>
    <row r="242" spans="1:20" ht="13">
      <c r="A242" s="489"/>
      <c r="B242" s="6" t="s">
        <v>40</v>
      </c>
      <c r="C242" s="6" t="s">
        <v>355</v>
      </c>
      <c r="D242" s="310">
        <v>231241.43458228564</v>
      </c>
      <c r="E242" s="310">
        <v>0</v>
      </c>
      <c r="F242" s="310">
        <v>0</v>
      </c>
      <c r="G242" s="310">
        <v>0</v>
      </c>
      <c r="H242" s="310">
        <v>0</v>
      </c>
      <c r="I242" s="310">
        <v>0</v>
      </c>
      <c r="J242" s="310">
        <v>0</v>
      </c>
      <c r="K242" s="310">
        <v>0</v>
      </c>
      <c r="L242" s="310">
        <v>0</v>
      </c>
      <c r="M242" s="310">
        <v>0</v>
      </c>
      <c r="N242" s="310">
        <v>0</v>
      </c>
      <c r="O242" s="310">
        <v>231241.43458228564</v>
      </c>
      <c r="P242" s="492"/>
      <c r="Q242" s="492"/>
      <c r="S242" s="493"/>
      <c r="T242" s="4"/>
    </row>
    <row r="243" spans="1:20" ht="13">
      <c r="A243" s="489"/>
      <c r="B243" s="6" t="s">
        <v>40</v>
      </c>
      <c r="C243" s="6" t="s">
        <v>741</v>
      </c>
      <c r="D243" s="310">
        <v>0</v>
      </c>
      <c r="E243" s="310">
        <v>36818.181818181816</v>
      </c>
      <c r="F243" s="310">
        <v>332727.27272727271</v>
      </c>
      <c r="G243" s="310">
        <v>1102159.0909090908</v>
      </c>
      <c r="H243" s="310">
        <v>3219886.3636363633</v>
      </c>
      <c r="I243" s="310">
        <v>3782386.3636363633</v>
      </c>
      <c r="J243" s="310">
        <v>5477925</v>
      </c>
      <c r="K243" s="310">
        <v>392082.95454545453</v>
      </c>
      <c r="L243" s="310">
        <v>0</v>
      </c>
      <c r="M243" s="310">
        <v>0</v>
      </c>
      <c r="N243" s="310">
        <v>0</v>
      </c>
      <c r="O243" s="310">
        <v>14343985.227272727</v>
      </c>
      <c r="P243" s="492"/>
      <c r="Q243" s="492"/>
      <c r="S243" s="493"/>
      <c r="T243" s="4"/>
    </row>
    <row r="244" spans="1:20" ht="13">
      <c r="A244" s="489"/>
      <c r="B244" s="6" t="s">
        <v>40</v>
      </c>
      <c r="C244" s="23"/>
      <c r="D244" s="310">
        <v>0</v>
      </c>
      <c r="E244" s="310">
        <v>0</v>
      </c>
      <c r="F244" s="310">
        <v>0</v>
      </c>
      <c r="G244" s="310">
        <v>0</v>
      </c>
      <c r="H244" s="310">
        <v>0</v>
      </c>
      <c r="I244" s="310">
        <v>0</v>
      </c>
      <c r="J244" s="310">
        <v>0</v>
      </c>
      <c r="K244" s="310">
        <v>0</v>
      </c>
      <c r="L244" s="310">
        <v>0</v>
      </c>
      <c r="M244" s="310">
        <v>0</v>
      </c>
      <c r="N244" s="310">
        <v>0</v>
      </c>
      <c r="O244" s="310">
        <v>0</v>
      </c>
      <c r="P244" s="492"/>
      <c r="Q244" s="492"/>
      <c r="S244" s="493"/>
      <c r="T244" s="4"/>
    </row>
    <row r="245" spans="1:20" ht="13">
      <c r="A245" s="489"/>
      <c r="B245" s="6" t="s">
        <v>40</v>
      </c>
      <c r="C245" s="23"/>
      <c r="D245" s="310">
        <v>0</v>
      </c>
      <c r="E245" s="310">
        <v>0</v>
      </c>
      <c r="F245" s="310">
        <v>0</v>
      </c>
      <c r="G245" s="310">
        <v>0</v>
      </c>
      <c r="H245" s="310">
        <v>0</v>
      </c>
      <c r="I245" s="310">
        <v>0</v>
      </c>
      <c r="J245" s="310">
        <v>0</v>
      </c>
      <c r="K245" s="310">
        <v>0</v>
      </c>
      <c r="L245" s="310">
        <v>0</v>
      </c>
      <c r="M245" s="310">
        <v>0</v>
      </c>
      <c r="N245" s="310">
        <v>0</v>
      </c>
      <c r="O245" s="310">
        <v>0</v>
      </c>
      <c r="P245" s="492"/>
      <c r="Q245" s="492"/>
      <c r="S245" s="493"/>
      <c r="T245" s="4"/>
    </row>
    <row r="246" spans="1:20" ht="13">
      <c r="A246" s="489"/>
      <c r="B246" s="6" t="s">
        <v>40</v>
      </c>
      <c r="C246" s="23"/>
      <c r="D246" s="310">
        <v>0</v>
      </c>
      <c r="E246" s="310">
        <v>0</v>
      </c>
      <c r="F246" s="310">
        <v>0</v>
      </c>
      <c r="G246" s="310">
        <v>0</v>
      </c>
      <c r="H246" s="310">
        <v>0</v>
      </c>
      <c r="I246" s="310">
        <v>0</v>
      </c>
      <c r="J246" s="310">
        <v>0</v>
      </c>
      <c r="K246" s="310">
        <v>0</v>
      </c>
      <c r="L246" s="310">
        <v>0</v>
      </c>
      <c r="M246" s="310">
        <v>0</v>
      </c>
      <c r="N246" s="310">
        <v>0</v>
      </c>
      <c r="O246" s="310">
        <v>0</v>
      </c>
      <c r="P246" s="492"/>
      <c r="Q246" s="492"/>
      <c r="S246" s="493"/>
      <c r="T246" s="4"/>
    </row>
    <row r="247" spans="1:20" ht="13">
      <c r="A247" s="489"/>
      <c r="B247" s="6" t="s">
        <v>40</v>
      </c>
      <c r="C247" s="23"/>
      <c r="D247" s="310">
        <v>0</v>
      </c>
      <c r="E247" s="310">
        <v>0</v>
      </c>
      <c r="F247" s="310">
        <v>0</v>
      </c>
      <c r="G247" s="310">
        <v>0</v>
      </c>
      <c r="H247" s="310">
        <v>0</v>
      </c>
      <c r="I247" s="310">
        <v>0</v>
      </c>
      <c r="J247" s="310">
        <v>0</v>
      </c>
      <c r="K247" s="310">
        <v>0</v>
      </c>
      <c r="L247" s="310">
        <v>0</v>
      </c>
      <c r="M247" s="310">
        <v>0</v>
      </c>
      <c r="N247" s="310">
        <v>0</v>
      </c>
      <c r="O247" s="310">
        <v>0</v>
      </c>
      <c r="P247" s="492"/>
      <c r="Q247" s="492"/>
      <c r="S247" s="493"/>
      <c r="T247" s="4"/>
    </row>
    <row r="248" spans="1:20" ht="13">
      <c r="A248" s="489"/>
      <c r="B248" s="6" t="s">
        <v>40</v>
      </c>
      <c r="C248" s="23"/>
      <c r="D248" s="310">
        <v>0</v>
      </c>
      <c r="E248" s="310">
        <v>0</v>
      </c>
      <c r="F248" s="310">
        <v>0</v>
      </c>
      <c r="G248" s="310">
        <v>0</v>
      </c>
      <c r="H248" s="310">
        <v>0</v>
      </c>
      <c r="I248" s="310">
        <v>0</v>
      </c>
      <c r="J248" s="310">
        <v>0</v>
      </c>
      <c r="K248" s="310">
        <v>0</v>
      </c>
      <c r="L248" s="310">
        <v>0</v>
      </c>
      <c r="M248" s="310">
        <v>0</v>
      </c>
      <c r="N248" s="310">
        <v>0</v>
      </c>
      <c r="O248" s="310">
        <v>0</v>
      </c>
      <c r="P248" s="492"/>
      <c r="Q248" s="492"/>
      <c r="S248" s="493"/>
      <c r="T248" s="4"/>
    </row>
    <row r="249" spans="1:20" ht="13">
      <c r="A249" s="489"/>
      <c r="B249" s="6" t="s">
        <v>40</v>
      </c>
      <c r="C249" s="23"/>
      <c r="D249" s="310">
        <v>0</v>
      </c>
      <c r="E249" s="310">
        <v>0</v>
      </c>
      <c r="F249" s="310">
        <v>0</v>
      </c>
      <c r="G249" s="310">
        <v>0</v>
      </c>
      <c r="H249" s="310">
        <v>0</v>
      </c>
      <c r="I249" s="310">
        <v>0</v>
      </c>
      <c r="J249" s="310">
        <v>0</v>
      </c>
      <c r="K249" s="310">
        <v>0</v>
      </c>
      <c r="L249" s="310">
        <v>0</v>
      </c>
      <c r="M249" s="310">
        <v>0</v>
      </c>
      <c r="N249" s="310">
        <v>0</v>
      </c>
      <c r="O249" s="310">
        <v>0</v>
      </c>
      <c r="P249" s="492"/>
      <c r="Q249" s="492"/>
      <c r="S249" s="493"/>
      <c r="T249" s="4"/>
    </row>
    <row r="250" spans="1:20" ht="13">
      <c r="A250" s="489"/>
      <c r="B250" s="6" t="s">
        <v>40</v>
      </c>
      <c r="C250" s="23"/>
      <c r="D250" s="310">
        <v>0</v>
      </c>
      <c r="E250" s="310">
        <v>0</v>
      </c>
      <c r="F250" s="310">
        <v>0</v>
      </c>
      <c r="G250" s="310">
        <v>0</v>
      </c>
      <c r="H250" s="310">
        <v>0</v>
      </c>
      <c r="I250" s="310">
        <v>0</v>
      </c>
      <c r="J250" s="310">
        <v>0</v>
      </c>
      <c r="K250" s="310">
        <v>0</v>
      </c>
      <c r="L250" s="310">
        <v>0</v>
      </c>
      <c r="M250" s="310">
        <v>0</v>
      </c>
      <c r="N250" s="310">
        <v>0</v>
      </c>
      <c r="O250" s="310">
        <v>0</v>
      </c>
      <c r="P250" s="492"/>
      <c r="Q250" s="492"/>
      <c r="S250" s="493"/>
      <c r="T250" s="4"/>
    </row>
    <row r="251" spans="1:20" ht="13">
      <c r="A251" s="489"/>
      <c r="B251" s="6" t="s">
        <v>40</v>
      </c>
      <c r="C251" s="23"/>
      <c r="D251" s="310">
        <v>0</v>
      </c>
      <c r="E251" s="310">
        <v>0</v>
      </c>
      <c r="F251" s="310">
        <v>0</v>
      </c>
      <c r="G251" s="310">
        <v>0</v>
      </c>
      <c r="H251" s="310">
        <v>0</v>
      </c>
      <c r="I251" s="310">
        <v>0</v>
      </c>
      <c r="J251" s="310">
        <v>0</v>
      </c>
      <c r="K251" s="310">
        <v>0</v>
      </c>
      <c r="L251" s="310">
        <v>0</v>
      </c>
      <c r="M251" s="310">
        <v>0</v>
      </c>
      <c r="N251" s="310">
        <v>0</v>
      </c>
      <c r="O251" s="310">
        <v>0</v>
      </c>
      <c r="P251" s="492"/>
      <c r="Q251" s="492"/>
      <c r="S251" s="493"/>
      <c r="T251" s="4"/>
    </row>
    <row r="252" spans="1:20" ht="13">
      <c r="A252" s="489"/>
      <c r="B252" s="6" t="s">
        <v>40</v>
      </c>
      <c r="C252" s="23"/>
      <c r="D252" s="310">
        <v>0</v>
      </c>
      <c r="E252" s="310">
        <v>0</v>
      </c>
      <c r="F252" s="310">
        <v>0</v>
      </c>
      <c r="G252" s="310">
        <v>0</v>
      </c>
      <c r="H252" s="310">
        <v>0</v>
      </c>
      <c r="I252" s="310">
        <v>0</v>
      </c>
      <c r="J252" s="310">
        <v>0</v>
      </c>
      <c r="K252" s="310">
        <v>0</v>
      </c>
      <c r="L252" s="310">
        <v>0</v>
      </c>
      <c r="M252" s="310">
        <v>0</v>
      </c>
      <c r="N252" s="310">
        <v>0</v>
      </c>
      <c r="O252" s="310">
        <v>0</v>
      </c>
      <c r="P252" s="492"/>
      <c r="Q252" s="492"/>
      <c r="S252" s="493"/>
      <c r="T252" s="4"/>
    </row>
    <row r="253" spans="1:20" ht="13">
      <c r="A253" s="489"/>
      <c r="B253" s="6" t="s">
        <v>40</v>
      </c>
      <c r="C253" s="23"/>
      <c r="D253" s="310">
        <v>0</v>
      </c>
      <c r="E253" s="310">
        <v>0</v>
      </c>
      <c r="F253" s="310">
        <v>0</v>
      </c>
      <c r="G253" s="310">
        <v>0</v>
      </c>
      <c r="H253" s="310">
        <v>0</v>
      </c>
      <c r="I253" s="310">
        <v>0</v>
      </c>
      <c r="J253" s="310">
        <v>0</v>
      </c>
      <c r="K253" s="310">
        <v>0</v>
      </c>
      <c r="L253" s="310">
        <v>0</v>
      </c>
      <c r="M253" s="310">
        <v>0</v>
      </c>
      <c r="N253" s="310">
        <v>0</v>
      </c>
      <c r="O253" s="310">
        <v>0</v>
      </c>
      <c r="P253" s="492"/>
      <c r="Q253" s="492"/>
      <c r="S253" s="493"/>
      <c r="T253" s="4"/>
    </row>
    <row r="254" spans="1:20" ht="13">
      <c r="A254" s="489"/>
      <c r="B254" s="6" t="s">
        <v>40</v>
      </c>
      <c r="C254" s="23"/>
      <c r="D254" s="310">
        <v>0</v>
      </c>
      <c r="E254" s="310">
        <v>0</v>
      </c>
      <c r="F254" s="310">
        <v>0</v>
      </c>
      <c r="G254" s="310">
        <v>0</v>
      </c>
      <c r="H254" s="310">
        <v>0</v>
      </c>
      <c r="I254" s="310">
        <v>0</v>
      </c>
      <c r="J254" s="310">
        <v>0</v>
      </c>
      <c r="K254" s="310">
        <v>0</v>
      </c>
      <c r="L254" s="310">
        <v>0</v>
      </c>
      <c r="M254" s="310">
        <v>0</v>
      </c>
      <c r="N254" s="310">
        <v>0</v>
      </c>
      <c r="O254" s="310">
        <v>0</v>
      </c>
      <c r="P254" s="492"/>
      <c r="Q254" s="492"/>
      <c r="S254" s="493"/>
      <c r="T254" s="4"/>
    </row>
    <row r="255" spans="1:20" ht="13">
      <c r="A255" s="489"/>
      <c r="B255" s="6" t="s">
        <v>40</v>
      </c>
      <c r="C255" s="23"/>
      <c r="D255" s="310">
        <v>0</v>
      </c>
      <c r="E255" s="310">
        <v>0</v>
      </c>
      <c r="F255" s="310">
        <v>0</v>
      </c>
      <c r="G255" s="310">
        <v>0</v>
      </c>
      <c r="H255" s="310">
        <v>0</v>
      </c>
      <c r="I255" s="310">
        <v>0</v>
      </c>
      <c r="J255" s="310">
        <v>0</v>
      </c>
      <c r="K255" s="310">
        <v>0</v>
      </c>
      <c r="L255" s="310">
        <v>0</v>
      </c>
      <c r="M255" s="310">
        <v>0</v>
      </c>
      <c r="N255" s="310">
        <v>0</v>
      </c>
      <c r="O255" s="310">
        <v>0</v>
      </c>
      <c r="P255" s="492"/>
      <c r="Q255" s="492"/>
      <c r="S255" s="493"/>
      <c r="T255" s="4"/>
    </row>
    <row r="256" spans="1:20" ht="13">
      <c r="A256" s="489"/>
      <c r="B256" s="6" t="s">
        <v>40</v>
      </c>
      <c r="C256" s="23"/>
      <c r="D256" s="310">
        <v>0</v>
      </c>
      <c r="E256" s="310">
        <v>0</v>
      </c>
      <c r="F256" s="310">
        <v>0</v>
      </c>
      <c r="G256" s="310">
        <v>0</v>
      </c>
      <c r="H256" s="310">
        <v>0</v>
      </c>
      <c r="I256" s="310">
        <v>0</v>
      </c>
      <c r="J256" s="310">
        <v>0</v>
      </c>
      <c r="K256" s="310">
        <v>0</v>
      </c>
      <c r="L256" s="310">
        <v>0</v>
      </c>
      <c r="M256" s="310">
        <v>0</v>
      </c>
      <c r="N256" s="310">
        <v>0</v>
      </c>
      <c r="O256" s="310">
        <v>0</v>
      </c>
      <c r="P256" s="492"/>
      <c r="Q256" s="492"/>
      <c r="S256" s="493"/>
      <c r="T256" s="4"/>
    </row>
    <row r="257" spans="1:20" ht="13">
      <c r="A257" s="489"/>
      <c r="B257" s="6" t="s">
        <v>40</v>
      </c>
      <c r="C257" s="23"/>
      <c r="D257" s="310">
        <v>0</v>
      </c>
      <c r="E257" s="310">
        <v>0</v>
      </c>
      <c r="F257" s="310">
        <v>0</v>
      </c>
      <c r="G257" s="310">
        <v>0</v>
      </c>
      <c r="H257" s="310">
        <v>0</v>
      </c>
      <c r="I257" s="310">
        <v>0</v>
      </c>
      <c r="J257" s="310">
        <v>0</v>
      </c>
      <c r="K257" s="310">
        <v>0</v>
      </c>
      <c r="L257" s="310">
        <v>0</v>
      </c>
      <c r="M257" s="310">
        <v>0</v>
      </c>
      <c r="N257" s="310">
        <v>0</v>
      </c>
      <c r="O257" s="310">
        <v>0</v>
      </c>
      <c r="P257" s="492"/>
      <c r="Q257" s="492"/>
      <c r="S257" s="493"/>
      <c r="T257" s="4"/>
    </row>
    <row r="258" spans="1:20" ht="13">
      <c r="A258" s="489"/>
      <c r="B258" s="6" t="s">
        <v>40</v>
      </c>
      <c r="C258" s="23"/>
      <c r="D258" s="310">
        <v>0</v>
      </c>
      <c r="E258" s="310">
        <v>0</v>
      </c>
      <c r="F258" s="310">
        <v>0</v>
      </c>
      <c r="G258" s="310">
        <v>0</v>
      </c>
      <c r="H258" s="310">
        <v>0</v>
      </c>
      <c r="I258" s="310">
        <v>0</v>
      </c>
      <c r="J258" s="310">
        <v>0</v>
      </c>
      <c r="K258" s="310">
        <v>0</v>
      </c>
      <c r="L258" s="310">
        <v>0</v>
      </c>
      <c r="M258" s="310">
        <v>0</v>
      </c>
      <c r="N258" s="310">
        <v>0</v>
      </c>
      <c r="O258" s="310">
        <v>0</v>
      </c>
      <c r="P258" s="492"/>
      <c r="Q258" s="492"/>
      <c r="S258" s="493"/>
      <c r="T258" s="4"/>
    </row>
    <row r="259" spans="1:20" ht="13">
      <c r="A259" s="489"/>
      <c r="B259" s="6" t="s">
        <v>40</v>
      </c>
      <c r="C259" s="23"/>
      <c r="D259" s="310">
        <v>0</v>
      </c>
      <c r="E259" s="310">
        <v>0</v>
      </c>
      <c r="F259" s="310">
        <v>0</v>
      </c>
      <c r="G259" s="310">
        <v>0</v>
      </c>
      <c r="H259" s="310">
        <v>0</v>
      </c>
      <c r="I259" s="310">
        <v>0</v>
      </c>
      <c r="J259" s="310">
        <v>0</v>
      </c>
      <c r="K259" s="310">
        <v>0</v>
      </c>
      <c r="L259" s="310">
        <v>0</v>
      </c>
      <c r="M259" s="310">
        <v>0</v>
      </c>
      <c r="N259" s="310">
        <v>0</v>
      </c>
      <c r="O259" s="310">
        <v>0</v>
      </c>
      <c r="P259" s="492"/>
      <c r="Q259" s="492"/>
      <c r="S259" s="493"/>
      <c r="T259" s="4"/>
    </row>
    <row r="260" spans="1:20" ht="13">
      <c r="A260" s="489"/>
      <c r="B260" s="6"/>
      <c r="C260" s="6"/>
      <c r="D260" s="8"/>
      <c r="E260" s="8"/>
      <c r="F260" s="8"/>
      <c r="G260" s="8"/>
      <c r="H260" s="8"/>
      <c r="I260" s="8"/>
      <c r="J260" s="8"/>
      <c r="K260" s="8"/>
      <c r="L260" s="8"/>
      <c r="M260" s="8"/>
      <c r="N260" s="8"/>
      <c r="O260" s="8"/>
    </row>
    <row r="261" spans="1:20" ht="13">
      <c r="A261" s="489"/>
      <c r="B261" s="9" t="s">
        <v>2</v>
      </c>
      <c r="C261" s="9"/>
      <c r="D261" s="17">
        <v>369577558.23249078</v>
      </c>
      <c r="E261" s="17">
        <v>137014170.39393747</v>
      </c>
      <c r="F261" s="17">
        <v>128120605.58998139</v>
      </c>
      <c r="G261" s="17">
        <v>106631857.20647357</v>
      </c>
      <c r="H261" s="17">
        <v>146174734.82401702</v>
      </c>
      <c r="I261" s="17">
        <v>152129985.83549073</v>
      </c>
      <c r="J261" s="17">
        <v>220825457.08113042</v>
      </c>
      <c r="K261" s="17">
        <v>171532112.57586148</v>
      </c>
      <c r="L261" s="17">
        <v>274875197.55873716</v>
      </c>
      <c r="M261" s="17">
        <v>271083725.27040106</v>
      </c>
      <c r="N261" s="17">
        <v>252779107.05510285</v>
      </c>
      <c r="O261" s="17">
        <v>2230744511.6236229</v>
      </c>
    </row>
    <row r="262" spans="1:20" ht="13">
      <c r="A262" s="489"/>
      <c r="B262" s="2"/>
      <c r="C262" s="2"/>
      <c r="D262" s="2"/>
      <c r="E262" s="2"/>
      <c r="F262" s="2"/>
      <c r="G262" s="2"/>
      <c r="H262" s="2"/>
      <c r="I262" s="2"/>
      <c r="J262" s="2"/>
      <c r="K262" s="2"/>
      <c r="L262" s="2"/>
      <c r="M262" s="2"/>
      <c r="N262" s="2"/>
      <c r="O262" s="2"/>
    </row>
    <row r="263" spans="1:20" ht="13">
      <c r="A263" s="489"/>
      <c r="B263" s="2"/>
      <c r="C263" s="2"/>
      <c r="D263" s="2"/>
      <c r="E263" s="2"/>
      <c r="F263" s="2"/>
      <c r="G263" s="2"/>
      <c r="H263" s="2"/>
      <c r="I263" s="2"/>
      <c r="J263" s="2"/>
      <c r="K263" s="2"/>
      <c r="L263" s="2"/>
      <c r="M263" s="2"/>
      <c r="N263" s="2"/>
      <c r="O263" s="2"/>
    </row>
    <row r="264" spans="1:20" ht="13">
      <c r="C264" s="165"/>
    </row>
    <row r="265" spans="1:20" ht="13">
      <c r="C265" s="165"/>
    </row>
    <row r="266" spans="1:20" ht="13">
      <c r="C266" s="165"/>
    </row>
    <row r="267" spans="1:20" ht="13">
      <c r="C267" s="165"/>
    </row>
    <row r="268" spans="1:20" ht="13">
      <c r="C268" s="165"/>
    </row>
    <row r="269" spans="1:20" ht="13">
      <c r="C269" s="165"/>
    </row>
    <row r="270" spans="1:20">
      <c r="C270" s="3"/>
    </row>
  </sheetData>
  <customSheetViews>
    <customSheetView guid="{1DB52CAD-403B-4256-97F4-977FD85A83D4}" showRuler="0">
      <selection activeCell="B29" sqref="B29"/>
      <pageMargins left="0.75" right="0.75" top="1" bottom="1" header="0.5" footer="0.5"/>
      <headerFooter alignWithMargins="0"/>
    </customSheetView>
    <customSheetView guid="{BFB4608D-4945-446C-9A8C-C4729DADE1CC}">
      <selection activeCell="B29" sqref="B29"/>
      <pageMargins left="0.75" right="0.75" top="1" bottom="1" header="0.5" footer="0.5"/>
      <headerFooter alignWithMargins="0"/>
    </customSheetView>
    <customSheetView guid="{D2344B6A-7DBB-4B88-A6B8-4C4D8D984BE2}" showRuler="0">
      <pageMargins left="0.75" right="0.75" top="1" bottom="1" header="0.5" footer="0.5"/>
      <headerFooter alignWithMargins="0"/>
    </customSheetView>
    <customSheetView guid="{4CB5074A-E16B-4E31-B838-49EE3EE7DA09}">
      <pageMargins left="0.75" right="0.75" top="1" bottom="1" header="0.5" footer="0.5"/>
      <headerFooter alignWithMargins="0"/>
    </customSheetView>
    <customSheetView guid="{5F7BCE1B-36F3-447A-8DD9-E51BEFF3AFBA}" showPageBreaks="1">
      <pageMargins left="0.75" right="0.75" top="1" bottom="1" header="0.5" footer="0.5"/>
      <pageSetup paperSize="9" orientation="portrait" r:id="rId1"/>
      <headerFooter alignWithMargins="0"/>
    </customSheetView>
    <customSheetView guid="{A2EDE129-9A82-414C-9545-4AA6BCAEFA13}">
      <pageMargins left="0.75" right="0.75" top="1" bottom="1" header="0.5" footer="0.5"/>
      <headerFooter alignWithMargins="0"/>
    </customSheetView>
  </customSheetViews>
  <phoneticPr fontId="6" type="noConversion"/>
  <pageMargins left="0.39370078740157483" right="0.19685039370078741" top="0.78740157480314965" bottom="0.78740157480314965" header="0.51181102362204722" footer="0.51181102362204722"/>
  <pageSetup paperSize="8" scale="80" fitToHeight="5" orientation="landscape" r:id="rId2"/>
  <headerFooter>
    <oddHeader>&amp;L&amp;"Calibri,Regular"&amp;24Auckland Council Development Contributions Cost Allocation Model</oddHeader>
    <oddFooter>&amp;L&amp;F&amp;C&amp;A&amp;RPage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C65911"/>
    <pageSetUpPr fitToPage="1"/>
  </sheetPr>
  <dimension ref="A1:AM270"/>
  <sheetViews>
    <sheetView zoomScale="70" zoomScaleNormal="70" workbookViewId="0">
      <selection activeCell="B6" sqref="B6"/>
    </sheetView>
  </sheetViews>
  <sheetFormatPr defaultColWidth="9.453125" defaultRowHeight="13"/>
  <cols>
    <col min="1" max="1" width="9.453125" style="494"/>
    <col min="2" max="2" width="28.453125" style="6" customWidth="1"/>
    <col min="3" max="3" width="31.453125" customWidth="1"/>
    <col min="4" max="14" width="14.54296875" style="6" customWidth="1"/>
    <col min="15" max="15" width="20.453125" style="6" customWidth="1"/>
    <col min="16" max="16" width="13.54296875" customWidth="1"/>
    <col min="17" max="17" width="12.453125" customWidth="1"/>
    <col min="18" max="18" width="15.7265625" customWidth="1"/>
    <col min="19" max="19" width="12.453125" customWidth="1"/>
    <col min="20" max="16384" width="9.453125" style="6"/>
  </cols>
  <sheetData>
    <row r="1" spans="1:29" s="494" customFormat="1" ht="8.5" customHeight="1">
      <c r="A1" s="489"/>
      <c r="B1" s="490"/>
      <c r="C1" s="489"/>
      <c r="D1" s="490"/>
      <c r="E1" s="490"/>
      <c r="F1" s="490"/>
      <c r="G1" s="490"/>
      <c r="H1" s="490"/>
      <c r="I1" s="490"/>
      <c r="J1" s="490"/>
      <c r="K1" s="490"/>
      <c r="L1" s="490"/>
      <c r="M1" s="490"/>
      <c r="N1" s="490"/>
      <c r="O1" s="490"/>
      <c r="P1"/>
      <c r="Q1"/>
      <c r="R1"/>
      <c r="S1"/>
    </row>
    <row r="2" spans="1:29" s="494" customFormat="1" ht="8.5" customHeight="1">
      <c r="A2" s="489"/>
      <c r="B2" s="490"/>
      <c r="C2" s="489"/>
      <c r="D2" s="490"/>
      <c r="E2" s="490"/>
      <c r="F2" s="490"/>
      <c r="G2" s="490"/>
      <c r="H2" s="490"/>
      <c r="I2" s="490"/>
      <c r="J2" s="490"/>
      <c r="K2" s="490"/>
      <c r="L2" s="490"/>
      <c r="M2" s="490"/>
      <c r="N2" s="490"/>
      <c r="O2" s="490"/>
      <c r="P2"/>
      <c r="Q2"/>
      <c r="R2"/>
      <c r="S2"/>
    </row>
    <row r="3" spans="1:29" s="494" customFormat="1" ht="8.5" customHeight="1">
      <c r="A3" s="489"/>
      <c r="B3" s="490"/>
      <c r="C3" s="489"/>
      <c r="D3" s="490"/>
      <c r="E3" s="490"/>
      <c r="F3" s="490"/>
      <c r="G3" s="490"/>
      <c r="H3" s="490"/>
      <c r="I3" s="490"/>
      <c r="J3" s="490"/>
      <c r="K3" s="490"/>
      <c r="L3" s="490"/>
      <c r="M3" s="490"/>
      <c r="N3" s="490"/>
      <c r="O3" s="490"/>
      <c r="P3"/>
      <c r="Q3"/>
      <c r="R3"/>
      <c r="S3"/>
    </row>
    <row r="4" spans="1:29" s="494" customFormat="1" ht="8.5" customHeight="1">
      <c r="A4" s="489"/>
      <c r="B4" s="490"/>
      <c r="C4" s="489"/>
      <c r="D4" s="490"/>
      <c r="E4" s="490"/>
      <c r="F4" s="490"/>
      <c r="G4" s="490"/>
      <c r="H4" s="490"/>
      <c r="I4" s="490"/>
      <c r="J4" s="490"/>
      <c r="K4" s="490"/>
      <c r="L4" s="490"/>
      <c r="M4" s="490"/>
      <c r="N4" s="490"/>
      <c r="O4" s="490"/>
      <c r="P4"/>
      <c r="Q4"/>
      <c r="R4"/>
      <c r="S4"/>
    </row>
    <row r="5" spans="1:29" s="494" customFormat="1" ht="8.5" customHeight="1">
      <c r="A5" s="490"/>
      <c r="B5" s="490"/>
      <c r="C5" s="489"/>
      <c r="D5" s="490"/>
      <c r="E5" s="490"/>
      <c r="F5" s="490"/>
      <c r="G5" s="490"/>
      <c r="H5" s="490"/>
      <c r="I5" s="490"/>
      <c r="J5" s="490"/>
      <c r="K5" s="490"/>
      <c r="L5" s="490"/>
      <c r="M5" s="490"/>
      <c r="N5" s="490"/>
      <c r="O5" s="490"/>
      <c r="P5"/>
      <c r="Q5"/>
      <c r="R5"/>
      <c r="S5"/>
    </row>
    <row r="6" spans="1:29" ht="18.5">
      <c r="A6" s="490"/>
      <c r="B6" s="5" t="s">
        <v>48</v>
      </c>
      <c r="C6" s="6"/>
    </row>
    <row r="7" spans="1:29">
      <c r="A7" s="490"/>
      <c r="C7" s="6"/>
    </row>
    <row r="8" spans="1:29">
      <c r="A8" s="490"/>
      <c r="C8" s="7"/>
    </row>
    <row r="9" spans="1:29">
      <c r="A9" s="490"/>
      <c r="B9" s="11"/>
      <c r="C9" s="6"/>
      <c r="D9" s="19" t="s">
        <v>32</v>
      </c>
      <c r="E9" s="20" t="s">
        <v>33</v>
      </c>
      <c r="F9" s="21"/>
      <c r="G9" s="21"/>
      <c r="H9" s="21"/>
      <c r="I9" s="21"/>
      <c r="J9" s="21"/>
      <c r="K9" s="21"/>
      <c r="L9" s="21"/>
      <c r="M9" s="21"/>
      <c r="N9" s="21"/>
      <c r="O9" s="22"/>
      <c r="T9" s="11"/>
      <c r="U9" s="11"/>
      <c r="V9" s="11"/>
      <c r="W9" s="11"/>
      <c r="X9" s="11"/>
      <c r="Y9" s="11"/>
      <c r="Z9" s="11"/>
      <c r="AA9" s="11"/>
      <c r="AB9" s="11"/>
      <c r="AC9" s="11"/>
    </row>
    <row r="10" spans="1:29" ht="25.5" customHeight="1">
      <c r="A10" s="490"/>
      <c r="B10" s="18" t="s">
        <v>14</v>
      </c>
      <c r="C10" s="18" t="s">
        <v>34</v>
      </c>
      <c r="D10" s="18" t="s">
        <v>35</v>
      </c>
      <c r="E10" s="18" t="s">
        <v>39</v>
      </c>
      <c r="F10" s="18" t="s">
        <v>282</v>
      </c>
      <c r="G10" s="18" t="s">
        <v>283</v>
      </c>
      <c r="H10" s="18" t="s">
        <v>284</v>
      </c>
      <c r="I10" s="18" t="s">
        <v>699</v>
      </c>
      <c r="J10" s="18" t="s">
        <v>700</v>
      </c>
      <c r="K10" s="18" t="s">
        <v>701</v>
      </c>
      <c r="L10" s="18" t="s">
        <v>7054</v>
      </c>
      <c r="M10" s="18" t="s">
        <v>7055</v>
      </c>
      <c r="N10" s="18" t="s">
        <v>7056</v>
      </c>
      <c r="O10" s="18" t="s">
        <v>13</v>
      </c>
      <c r="T10" s="11"/>
      <c r="U10" s="11"/>
      <c r="V10" s="11"/>
      <c r="W10" s="11"/>
      <c r="X10" s="11"/>
      <c r="Y10" s="11"/>
      <c r="Z10" s="11"/>
      <c r="AA10" s="11"/>
      <c r="AB10" s="11"/>
      <c r="AC10" s="11"/>
    </row>
    <row r="11" spans="1:29">
      <c r="A11" s="490"/>
      <c r="B11" s="11"/>
      <c r="C11" s="6"/>
      <c r="D11" s="14"/>
      <c r="E11" s="14"/>
      <c r="F11" s="14"/>
      <c r="G11" s="14"/>
      <c r="H11" s="14"/>
      <c r="I11" s="14"/>
      <c r="J11" s="14"/>
      <c r="K11" s="14"/>
      <c r="L11" s="14"/>
      <c r="M11" s="14"/>
      <c r="N11" s="14"/>
      <c r="O11" s="14"/>
      <c r="T11" s="11"/>
      <c r="U11" s="11"/>
      <c r="V11" s="11"/>
      <c r="W11" s="11"/>
      <c r="X11" s="11"/>
      <c r="Y11" s="11"/>
      <c r="Z11" s="11"/>
      <c r="AA11" s="11"/>
      <c r="AB11" s="11"/>
      <c r="AC11" s="11"/>
    </row>
    <row r="12" spans="1:29">
      <c r="A12" s="489"/>
      <c r="B12" s="6" t="s">
        <v>47</v>
      </c>
      <c r="C12" s="6" t="s">
        <v>3</v>
      </c>
      <c r="D12" s="310">
        <v>2388052.8337481488</v>
      </c>
      <c r="E12" s="310">
        <v>0</v>
      </c>
      <c r="F12" s="310">
        <v>0</v>
      </c>
      <c r="G12" s="310">
        <v>386080.00000000006</v>
      </c>
      <c r="H12" s="310">
        <v>418253.33333333337</v>
      </c>
      <c r="I12" s="310">
        <v>1158240.0000000002</v>
      </c>
      <c r="J12" s="310">
        <v>2992120.0000000005</v>
      </c>
      <c r="K12" s="310">
        <v>1833880.0000000002</v>
      </c>
      <c r="L12" s="310">
        <v>4729480.0000000009</v>
      </c>
      <c r="M12" s="310">
        <v>4819920.0000000009</v>
      </c>
      <c r="N12" s="310">
        <v>2825173.3333333335</v>
      </c>
      <c r="O12" s="310">
        <v>21551199.500414815</v>
      </c>
      <c r="T12" s="11"/>
      <c r="U12" s="11"/>
      <c r="V12" s="11"/>
      <c r="W12" s="11"/>
      <c r="X12" s="11"/>
      <c r="Y12" s="11"/>
      <c r="Z12" s="11"/>
      <c r="AA12" s="11"/>
      <c r="AB12" s="11"/>
      <c r="AC12" s="11"/>
    </row>
    <row r="13" spans="1:29">
      <c r="A13" s="489"/>
      <c r="B13" s="6" t="s">
        <v>47</v>
      </c>
      <c r="C13" s="6"/>
      <c r="D13" s="310">
        <v>0</v>
      </c>
      <c r="E13" s="310">
        <v>0</v>
      </c>
      <c r="F13" s="310">
        <v>0</v>
      </c>
      <c r="G13" s="310">
        <v>0</v>
      </c>
      <c r="H13" s="310">
        <v>0</v>
      </c>
      <c r="I13" s="310">
        <v>0</v>
      </c>
      <c r="J13" s="310">
        <v>0</v>
      </c>
      <c r="K13" s="310">
        <v>0</v>
      </c>
      <c r="L13" s="310">
        <v>0</v>
      </c>
      <c r="M13" s="310">
        <v>0</v>
      </c>
      <c r="N13" s="310">
        <v>0</v>
      </c>
      <c r="O13" s="310">
        <v>0</v>
      </c>
      <c r="T13" s="11"/>
      <c r="U13" s="11"/>
      <c r="V13" s="11"/>
      <c r="W13" s="11"/>
      <c r="X13" s="11"/>
      <c r="Y13" s="11"/>
      <c r="Z13" s="11"/>
      <c r="AA13" s="11"/>
      <c r="AB13" s="11"/>
      <c r="AC13" s="11"/>
    </row>
    <row r="14" spans="1:29">
      <c r="A14" s="489"/>
      <c r="B14" s="6" t="s">
        <v>47</v>
      </c>
      <c r="C14" s="6" t="s">
        <v>357</v>
      </c>
      <c r="D14" s="310">
        <v>746849.04432352947</v>
      </c>
      <c r="E14" s="310">
        <v>0</v>
      </c>
      <c r="F14" s="310">
        <v>0</v>
      </c>
      <c r="G14" s="310">
        <v>0</v>
      </c>
      <c r="H14" s="310">
        <v>0</v>
      </c>
      <c r="I14" s="310">
        <v>0</v>
      </c>
      <c r="J14" s="310">
        <v>0</v>
      </c>
      <c r="K14" s="310">
        <v>0</v>
      </c>
      <c r="L14" s="310">
        <v>0</v>
      </c>
      <c r="M14" s="310">
        <v>0</v>
      </c>
      <c r="N14" s="310">
        <v>0</v>
      </c>
      <c r="O14" s="310">
        <v>746849.04432352947</v>
      </c>
      <c r="T14" s="11"/>
      <c r="U14" s="11"/>
      <c r="V14" s="11"/>
      <c r="W14" s="11"/>
      <c r="X14" s="11"/>
      <c r="Y14" s="11"/>
      <c r="Z14" s="11"/>
      <c r="AA14" s="11"/>
      <c r="AB14" s="11"/>
      <c r="AC14" s="11"/>
    </row>
    <row r="15" spans="1:29">
      <c r="A15" s="489"/>
      <c r="B15" s="6" t="s">
        <v>47</v>
      </c>
      <c r="C15" s="6"/>
      <c r="D15" s="310">
        <v>0</v>
      </c>
      <c r="E15" s="310">
        <v>0</v>
      </c>
      <c r="F15" s="310">
        <v>0</v>
      </c>
      <c r="G15" s="310">
        <v>0</v>
      </c>
      <c r="H15" s="310">
        <v>0</v>
      </c>
      <c r="I15" s="310">
        <v>0</v>
      </c>
      <c r="J15" s="310">
        <v>0</v>
      </c>
      <c r="K15" s="310">
        <v>0</v>
      </c>
      <c r="L15" s="310">
        <v>0</v>
      </c>
      <c r="M15" s="310">
        <v>0</v>
      </c>
      <c r="N15" s="310">
        <v>0</v>
      </c>
      <c r="O15" s="310">
        <v>0</v>
      </c>
      <c r="T15" s="11"/>
      <c r="U15" s="11"/>
      <c r="V15" s="11"/>
      <c r="W15" s="11"/>
      <c r="X15" s="11"/>
      <c r="Y15" s="11"/>
      <c r="Z15" s="11"/>
      <c r="AA15" s="11"/>
      <c r="AB15" s="11"/>
      <c r="AC15" s="11"/>
    </row>
    <row r="16" spans="1:29" customFormat="1">
      <c r="A16" s="489"/>
      <c r="B16" s="6" t="s">
        <v>47</v>
      </c>
      <c r="C16" s="6" t="s">
        <v>341</v>
      </c>
      <c r="D16" s="310">
        <v>0</v>
      </c>
      <c r="E16" s="310">
        <v>0</v>
      </c>
      <c r="F16" s="310">
        <v>0</v>
      </c>
      <c r="G16" s="310">
        <v>0</v>
      </c>
      <c r="H16" s="310">
        <v>0</v>
      </c>
      <c r="I16" s="310">
        <v>0</v>
      </c>
      <c r="J16" s="310">
        <v>0</v>
      </c>
      <c r="K16" s="310">
        <v>0</v>
      </c>
      <c r="L16" s="310">
        <v>0</v>
      </c>
      <c r="M16" s="310">
        <v>0</v>
      </c>
      <c r="N16" s="310">
        <v>0</v>
      </c>
      <c r="O16" s="310">
        <v>0</v>
      </c>
      <c r="T16" s="26"/>
      <c r="U16" s="26"/>
      <c r="W16" s="4"/>
      <c r="X16" s="4"/>
    </row>
    <row r="17" spans="1:24" customFormat="1">
      <c r="A17" s="489"/>
      <c r="B17" s="6" t="s">
        <v>47</v>
      </c>
      <c r="C17" s="6" t="s">
        <v>404</v>
      </c>
      <c r="D17" s="310">
        <v>0</v>
      </c>
      <c r="E17" s="310">
        <v>0</v>
      </c>
      <c r="F17" s="310">
        <v>0</v>
      </c>
      <c r="G17" s="310">
        <v>0</v>
      </c>
      <c r="H17" s="310">
        <v>0</v>
      </c>
      <c r="I17" s="310">
        <v>0</v>
      </c>
      <c r="J17" s="310">
        <v>0</v>
      </c>
      <c r="K17" s="310">
        <v>0</v>
      </c>
      <c r="L17" s="310">
        <v>0</v>
      </c>
      <c r="M17" s="310">
        <v>0</v>
      </c>
      <c r="N17" s="310">
        <v>0</v>
      </c>
      <c r="O17" s="310">
        <v>0</v>
      </c>
      <c r="T17" s="26"/>
      <c r="U17" s="26"/>
      <c r="W17" s="4"/>
      <c r="X17" s="4"/>
    </row>
    <row r="18" spans="1:24" customFormat="1">
      <c r="A18" s="489"/>
      <c r="B18" s="6" t="s">
        <v>47</v>
      </c>
      <c r="C18" s="6" t="s">
        <v>1089</v>
      </c>
      <c r="D18" s="310">
        <v>10579520.359113054</v>
      </c>
      <c r="E18" s="310">
        <v>0</v>
      </c>
      <c r="F18" s="310">
        <v>0</v>
      </c>
      <c r="G18" s="310">
        <v>0</v>
      </c>
      <c r="H18" s="310">
        <v>0</v>
      </c>
      <c r="I18" s="310">
        <v>0</v>
      </c>
      <c r="J18" s="310">
        <v>0</v>
      </c>
      <c r="K18" s="310">
        <v>0</v>
      </c>
      <c r="L18" s="310">
        <v>0</v>
      </c>
      <c r="M18" s="310">
        <v>0</v>
      </c>
      <c r="N18" s="310">
        <v>0</v>
      </c>
      <c r="O18" s="310">
        <v>10579520.359113054</v>
      </c>
      <c r="T18" s="26"/>
      <c r="U18" s="26"/>
      <c r="W18" s="4"/>
      <c r="X18" s="4"/>
    </row>
    <row r="19" spans="1:24" customFormat="1">
      <c r="A19" s="489"/>
      <c r="B19" s="6" t="s">
        <v>47</v>
      </c>
      <c r="C19" s="6" t="s">
        <v>1090</v>
      </c>
      <c r="D19" s="310">
        <v>3089716.472514783</v>
      </c>
      <c r="E19" s="310">
        <v>0</v>
      </c>
      <c r="F19" s="310">
        <v>0</v>
      </c>
      <c r="G19" s="310">
        <v>0</v>
      </c>
      <c r="H19" s="310">
        <v>0</v>
      </c>
      <c r="I19" s="310">
        <v>0</v>
      </c>
      <c r="J19" s="310">
        <v>0</v>
      </c>
      <c r="K19" s="310">
        <v>0</v>
      </c>
      <c r="L19" s="310">
        <v>0</v>
      </c>
      <c r="M19" s="310">
        <v>63333.333333333343</v>
      </c>
      <c r="N19" s="310">
        <v>63333.333333333343</v>
      </c>
      <c r="O19" s="310">
        <v>3216383.13918145</v>
      </c>
      <c r="T19" s="26"/>
      <c r="U19" s="26"/>
      <c r="W19" s="4"/>
      <c r="X19" s="4"/>
    </row>
    <row r="20" spans="1:24" customFormat="1">
      <c r="A20" s="489"/>
      <c r="B20" s="6" t="s">
        <v>47</v>
      </c>
      <c r="C20" s="6" t="s">
        <v>1091</v>
      </c>
      <c r="D20" s="310">
        <v>3383662.500737153</v>
      </c>
      <c r="E20" s="310">
        <v>0</v>
      </c>
      <c r="F20" s="310">
        <v>0</v>
      </c>
      <c r="G20" s="310">
        <v>0</v>
      </c>
      <c r="H20" s="310">
        <v>0</v>
      </c>
      <c r="I20" s="310">
        <v>0</v>
      </c>
      <c r="J20" s="310">
        <v>0</v>
      </c>
      <c r="K20" s="310">
        <v>0</v>
      </c>
      <c r="L20" s="310">
        <v>0</v>
      </c>
      <c r="M20" s="310">
        <v>0</v>
      </c>
      <c r="N20" s="310">
        <v>0</v>
      </c>
      <c r="O20" s="310">
        <v>3383662.500737153</v>
      </c>
      <c r="T20" s="26"/>
      <c r="U20" s="26"/>
      <c r="W20" s="4"/>
      <c r="X20" s="4"/>
    </row>
    <row r="21" spans="1:24" customFormat="1">
      <c r="A21" s="489"/>
      <c r="B21" s="6" t="s">
        <v>47</v>
      </c>
      <c r="C21" s="6" t="s">
        <v>407</v>
      </c>
      <c r="D21" s="310">
        <v>0</v>
      </c>
      <c r="E21" s="310">
        <v>0</v>
      </c>
      <c r="F21" s="310">
        <v>0</v>
      </c>
      <c r="G21" s="310">
        <v>0</v>
      </c>
      <c r="H21" s="310">
        <v>0</v>
      </c>
      <c r="I21" s="310">
        <v>0</v>
      </c>
      <c r="J21" s="310">
        <v>0</v>
      </c>
      <c r="K21" s="310">
        <v>0</v>
      </c>
      <c r="L21" s="310">
        <v>0</v>
      </c>
      <c r="M21" s="310">
        <v>0</v>
      </c>
      <c r="N21" s="310">
        <v>0</v>
      </c>
      <c r="O21" s="310">
        <v>0</v>
      </c>
      <c r="T21" s="26"/>
      <c r="U21" s="26"/>
      <c r="W21" s="4"/>
      <c r="X21" s="4"/>
    </row>
    <row r="22" spans="1:24" customFormat="1">
      <c r="A22" s="489"/>
      <c r="B22" s="6" t="s">
        <v>47</v>
      </c>
      <c r="C22" s="6" t="s">
        <v>408</v>
      </c>
      <c r="D22" s="310">
        <v>0</v>
      </c>
      <c r="E22" s="310">
        <v>0</v>
      </c>
      <c r="F22" s="310">
        <v>0</v>
      </c>
      <c r="G22" s="310">
        <v>0</v>
      </c>
      <c r="H22" s="310">
        <v>0</v>
      </c>
      <c r="I22" s="310">
        <v>0</v>
      </c>
      <c r="J22" s="310">
        <v>0</v>
      </c>
      <c r="K22" s="310">
        <v>0</v>
      </c>
      <c r="L22" s="310">
        <v>0</v>
      </c>
      <c r="M22" s="310">
        <v>0</v>
      </c>
      <c r="N22" s="310">
        <v>0</v>
      </c>
      <c r="O22" s="310">
        <v>0</v>
      </c>
      <c r="T22" s="26"/>
      <c r="U22" s="26"/>
      <c r="W22" s="4"/>
      <c r="X22" s="4"/>
    </row>
    <row r="23" spans="1:24" customFormat="1">
      <c r="A23" s="489"/>
      <c r="B23" s="6" t="s">
        <v>47</v>
      </c>
      <c r="C23" s="6" t="s">
        <v>409</v>
      </c>
      <c r="D23" s="310">
        <v>0</v>
      </c>
      <c r="E23" s="310">
        <v>1547119.08</v>
      </c>
      <c r="F23" s="310">
        <v>1983486.0000000002</v>
      </c>
      <c r="G23" s="310">
        <v>4443008.6400000006</v>
      </c>
      <c r="H23" s="310">
        <v>4443008.6400000006</v>
      </c>
      <c r="I23" s="310">
        <v>9639741.9600000009</v>
      </c>
      <c r="J23" s="310">
        <v>18724107.84</v>
      </c>
      <c r="K23" s="310">
        <v>9520732.8000000007</v>
      </c>
      <c r="L23" s="310">
        <v>20469575.520000003</v>
      </c>
      <c r="M23" s="310">
        <v>19795190.280000001</v>
      </c>
      <c r="N23" s="310">
        <v>8290971.4800000004</v>
      </c>
      <c r="O23" s="310">
        <v>98856942.239999995</v>
      </c>
      <c r="T23" s="26"/>
      <c r="U23" s="26"/>
      <c r="W23" s="4"/>
      <c r="X23" s="4"/>
    </row>
    <row r="24" spans="1:24" customFormat="1">
      <c r="A24" s="489"/>
      <c r="B24" s="6" t="s">
        <v>47</v>
      </c>
      <c r="C24" s="6" t="s">
        <v>410</v>
      </c>
      <c r="D24" s="310">
        <v>0</v>
      </c>
      <c r="E24" s="310">
        <v>0</v>
      </c>
      <c r="F24" s="310">
        <v>0</v>
      </c>
      <c r="G24" s="310">
        <v>0</v>
      </c>
      <c r="H24" s="310">
        <v>0</v>
      </c>
      <c r="I24" s="310">
        <v>0</v>
      </c>
      <c r="J24" s="310">
        <v>0</v>
      </c>
      <c r="K24" s="310">
        <v>0</v>
      </c>
      <c r="L24" s="310">
        <v>0</v>
      </c>
      <c r="M24" s="310">
        <v>0</v>
      </c>
      <c r="N24" s="310">
        <v>0</v>
      </c>
      <c r="O24" s="310">
        <v>0</v>
      </c>
      <c r="T24" s="26"/>
      <c r="U24" s="26"/>
      <c r="W24" s="4"/>
      <c r="X24" s="4"/>
    </row>
    <row r="25" spans="1:24" customFormat="1">
      <c r="A25" s="489"/>
      <c r="B25" s="6" t="s">
        <v>47</v>
      </c>
      <c r="C25" s="6" t="s">
        <v>411</v>
      </c>
      <c r="D25" s="310">
        <v>0</v>
      </c>
      <c r="E25" s="310">
        <v>0</v>
      </c>
      <c r="F25" s="310">
        <v>0</v>
      </c>
      <c r="G25" s="310">
        <v>0</v>
      </c>
      <c r="H25" s="310">
        <v>0</v>
      </c>
      <c r="I25" s="310">
        <v>0</v>
      </c>
      <c r="J25" s="310">
        <v>0</v>
      </c>
      <c r="K25" s="310">
        <v>0</v>
      </c>
      <c r="L25" s="310">
        <v>0</v>
      </c>
      <c r="M25" s="310">
        <v>0</v>
      </c>
      <c r="N25" s="310">
        <v>0</v>
      </c>
      <c r="O25" s="310">
        <v>0</v>
      </c>
      <c r="T25" s="26"/>
      <c r="U25" s="26"/>
      <c r="W25" s="4"/>
      <c r="X25" s="4"/>
    </row>
    <row r="26" spans="1:24" customFormat="1">
      <c r="A26" s="489"/>
      <c r="B26" s="6" t="s">
        <v>47</v>
      </c>
      <c r="C26" s="6" t="s">
        <v>353</v>
      </c>
      <c r="D26" s="310">
        <v>0</v>
      </c>
      <c r="E26" s="310">
        <v>0</v>
      </c>
      <c r="F26" s="310">
        <v>0</v>
      </c>
      <c r="G26" s="310">
        <v>0</v>
      </c>
      <c r="H26" s="310">
        <v>0</v>
      </c>
      <c r="I26" s="310">
        <v>0</v>
      </c>
      <c r="J26" s="310">
        <v>0</v>
      </c>
      <c r="K26" s="310">
        <v>0</v>
      </c>
      <c r="L26" s="310">
        <v>0</v>
      </c>
      <c r="M26" s="310">
        <v>0</v>
      </c>
      <c r="N26" s="310">
        <v>0</v>
      </c>
      <c r="O26" s="310">
        <v>0</v>
      </c>
      <c r="T26" s="26"/>
      <c r="U26" s="26"/>
      <c r="W26" s="4"/>
      <c r="X26" s="4"/>
    </row>
    <row r="27" spans="1:24" customFormat="1">
      <c r="A27" s="489"/>
      <c r="B27" s="6" t="s">
        <v>47</v>
      </c>
      <c r="C27" s="6" t="s">
        <v>354</v>
      </c>
      <c r="D27" s="310">
        <v>5406540.089204276</v>
      </c>
      <c r="E27" s="310">
        <v>0</v>
      </c>
      <c r="F27" s="310">
        <v>0</v>
      </c>
      <c r="G27" s="310">
        <v>0</v>
      </c>
      <c r="H27" s="310">
        <v>0</v>
      </c>
      <c r="I27" s="310">
        <v>0</v>
      </c>
      <c r="J27" s="310">
        <v>0</v>
      </c>
      <c r="K27" s="310">
        <v>0</v>
      </c>
      <c r="L27" s="310">
        <v>0</v>
      </c>
      <c r="M27" s="310">
        <v>0</v>
      </c>
      <c r="N27" s="310">
        <v>0</v>
      </c>
      <c r="O27" s="310">
        <v>5406540.089204276</v>
      </c>
      <c r="T27" s="26"/>
      <c r="U27" s="26"/>
      <c r="W27" s="4"/>
      <c r="X27" s="4"/>
    </row>
    <row r="28" spans="1:24" customFormat="1">
      <c r="A28" s="489"/>
      <c r="B28" s="6" t="s">
        <v>47</v>
      </c>
      <c r="C28" s="6" t="s">
        <v>42</v>
      </c>
      <c r="D28" s="310">
        <v>0</v>
      </c>
      <c r="E28" s="310">
        <v>0</v>
      </c>
      <c r="F28" s="310">
        <v>0</v>
      </c>
      <c r="G28" s="310">
        <v>0</v>
      </c>
      <c r="H28" s="310">
        <v>0</v>
      </c>
      <c r="I28" s="310">
        <v>0</v>
      </c>
      <c r="J28" s="310">
        <v>0</v>
      </c>
      <c r="K28" s="310">
        <v>0</v>
      </c>
      <c r="L28" s="310">
        <v>0</v>
      </c>
      <c r="M28" s="310">
        <v>0</v>
      </c>
      <c r="N28" s="310">
        <v>0</v>
      </c>
      <c r="O28" s="310">
        <v>0</v>
      </c>
      <c r="T28" s="26"/>
      <c r="U28" s="26"/>
      <c r="W28" s="4"/>
      <c r="X28" s="4"/>
    </row>
    <row r="29" spans="1:24" customFormat="1">
      <c r="A29" s="489"/>
      <c r="B29" s="6" t="s">
        <v>47</v>
      </c>
      <c r="C29" s="6" t="s">
        <v>43</v>
      </c>
      <c r="D29" s="310">
        <v>0</v>
      </c>
      <c r="E29" s="310">
        <v>0</v>
      </c>
      <c r="F29" s="310">
        <v>0</v>
      </c>
      <c r="G29" s="310">
        <v>0</v>
      </c>
      <c r="H29" s="310">
        <v>0</v>
      </c>
      <c r="I29" s="310">
        <v>0</v>
      </c>
      <c r="J29" s="310">
        <v>0</v>
      </c>
      <c r="K29" s="310">
        <v>0</v>
      </c>
      <c r="L29" s="310">
        <v>0</v>
      </c>
      <c r="M29" s="310">
        <v>0</v>
      </c>
      <c r="N29" s="310">
        <v>0</v>
      </c>
      <c r="O29" s="310">
        <v>0</v>
      </c>
      <c r="T29" s="26"/>
      <c r="U29" s="26"/>
      <c r="W29" s="4"/>
      <c r="X29" s="4"/>
    </row>
    <row r="30" spans="1:24" customFormat="1">
      <c r="A30" s="489"/>
      <c r="B30" s="6" t="s">
        <v>47</v>
      </c>
      <c r="C30" s="6" t="s">
        <v>412</v>
      </c>
      <c r="D30" s="310">
        <v>0</v>
      </c>
      <c r="E30" s="310">
        <v>0</v>
      </c>
      <c r="F30" s="310">
        <v>0</v>
      </c>
      <c r="G30" s="310">
        <v>0</v>
      </c>
      <c r="H30" s="310">
        <v>0</v>
      </c>
      <c r="I30" s="310">
        <v>0</v>
      </c>
      <c r="J30" s="310">
        <v>0</v>
      </c>
      <c r="K30" s="310">
        <v>0</v>
      </c>
      <c r="L30" s="310">
        <v>0</v>
      </c>
      <c r="M30" s="310">
        <v>0</v>
      </c>
      <c r="N30" s="310">
        <v>0</v>
      </c>
      <c r="O30" s="310">
        <v>0</v>
      </c>
      <c r="T30" s="26"/>
      <c r="U30" s="26"/>
      <c r="W30" s="4"/>
      <c r="X30" s="4"/>
    </row>
    <row r="31" spans="1:24" customFormat="1">
      <c r="A31" s="489"/>
      <c r="B31" s="6" t="s">
        <v>47</v>
      </c>
      <c r="C31" s="6" t="s">
        <v>413</v>
      </c>
      <c r="D31" s="310">
        <v>0</v>
      </c>
      <c r="E31" s="310">
        <v>0</v>
      </c>
      <c r="F31" s="310">
        <v>0</v>
      </c>
      <c r="G31" s="310">
        <v>0</v>
      </c>
      <c r="H31" s="310">
        <v>0</v>
      </c>
      <c r="I31" s="310">
        <v>0</v>
      </c>
      <c r="J31" s="310">
        <v>0</v>
      </c>
      <c r="K31" s="310">
        <v>0</v>
      </c>
      <c r="L31" s="310">
        <v>0</v>
      </c>
      <c r="M31" s="310">
        <v>0</v>
      </c>
      <c r="N31" s="310">
        <v>0</v>
      </c>
      <c r="O31" s="310">
        <v>0</v>
      </c>
      <c r="T31" s="26"/>
      <c r="U31" s="26"/>
      <c r="W31" s="4"/>
      <c r="X31" s="4"/>
    </row>
    <row r="32" spans="1:24" customFormat="1">
      <c r="A32" s="489"/>
      <c r="B32" s="6" t="s">
        <v>47</v>
      </c>
      <c r="C32" s="6" t="s">
        <v>414</v>
      </c>
      <c r="D32" s="310">
        <v>0</v>
      </c>
      <c r="E32" s="310">
        <v>0</v>
      </c>
      <c r="F32" s="310">
        <v>0</v>
      </c>
      <c r="G32" s="310">
        <v>32000.000000000004</v>
      </c>
      <c r="H32" s="310">
        <v>32000.000000000004</v>
      </c>
      <c r="I32" s="310">
        <v>64000.000000000007</v>
      </c>
      <c r="J32" s="310">
        <v>352000.00000000006</v>
      </c>
      <c r="K32" s="310">
        <v>256000.00000000003</v>
      </c>
      <c r="L32" s="310">
        <v>928000.00000000012</v>
      </c>
      <c r="M32" s="310">
        <v>769333.33333333349</v>
      </c>
      <c r="N32" s="310">
        <v>481333.33333333337</v>
      </c>
      <c r="O32" s="310">
        <v>2914666.6666666674</v>
      </c>
      <c r="T32" s="26"/>
      <c r="U32" s="26"/>
      <c r="W32" s="4"/>
      <c r="X32" s="4"/>
    </row>
    <row r="33" spans="1:24" customFormat="1">
      <c r="A33" s="489"/>
      <c r="B33" s="6" t="s">
        <v>47</v>
      </c>
      <c r="C33" s="6" t="s">
        <v>415</v>
      </c>
      <c r="D33" s="310">
        <v>0</v>
      </c>
      <c r="E33" s="310">
        <v>0</v>
      </c>
      <c r="F33" s="310">
        <v>0</v>
      </c>
      <c r="G33" s="310">
        <v>0</v>
      </c>
      <c r="H33" s="310">
        <v>0</v>
      </c>
      <c r="I33" s="310">
        <v>0</v>
      </c>
      <c r="J33" s="310">
        <v>0</v>
      </c>
      <c r="K33" s="310">
        <v>0</v>
      </c>
      <c r="L33" s="310">
        <v>0</v>
      </c>
      <c r="M33" s="310">
        <v>0</v>
      </c>
      <c r="N33" s="310">
        <v>0</v>
      </c>
      <c r="O33" s="310">
        <v>0</v>
      </c>
      <c r="T33" s="26"/>
      <c r="U33" s="26"/>
      <c r="W33" s="4"/>
      <c r="X33" s="4"/>
    </row>
    <row r="34" spans="1:24" customFormat="1">
      <c r="A34" s="489"/>
      <c r="B34" s="6" t="s">
        <v>47</v>
      </c>
      <c r="C34" s="6" t="s">
        <v>416</v>
      </c>
      <c r="D34" s="310">
        <v>11964.65073546084</v>
      </c>
      <c r="E34" s="310">
        <v>0</v>
      </c>
      <c r="F34" s="310">
        <v>0</v>
      </c>
      <c r="G34" s="310">
        <v>0</v>
      </c>
      <c r="H34" s="310">
        <v>0</v>
      </c>
      <c r="I34" s="310">
        <v>0</v>
      </c>
      <c r="J34" s="310">
        <v>0</v>
      </c>
      <c r="K34" s="310">
        <v>0</v>
      </c>
      <c r="L34" s="310">
        <v>0</v>
      </c>
      <c r="M34" s="310">
        <v>0</v>
      </c>
      <c r="N34" s="310">
        <v>0</v>
      </c>
      <c r="O34" s="310">
        <v>11964.65073546084</v>
      </c>
      <c r="T34" s="26"/>
      <c r="U34" s="26"/>
      <c r="W34" s="4"/>
      <c r="X34" s="4"/>
    </row>
    <row r="35" spans="1:24" customFormat="1">
      <c r="A35" s="489"/>
      <c r="B35" s="6" t="s">
        <v>47</v>
      </c>
      <c r="C35" s="6" t="s">
        <v>417</v>
      </c>
      <c r="D35" s="310">
        <v>0</v>
      </c>
      <c r="E35" s="310">
        <v>0</v>
      </c>
      <c r="F35" s="310">
        <v>0</v>
      </c>
      <c r="G35" s="310">
        <v>0</v>
      </c>
      <c r="H35" s="310">
        <v>0</v>
      </c>
      <c r="I35" s="310">
        <v>0</v>
      </c>
      <c r="J35" s="310">
        <v>0</v>
      </c>
      <c r="K35" s="310">
        <v>0</v>
      </c>
      <c r="L35" s="310">
        <v>0</v>
      </c>
      <c r="M35" s="310">
        <v>0</v>
      </c>
      <c r="N35" s="310">
        <v>0</v>
      </c>
      <c r="O35" s="310">
        <v>0</v>
      </c>
      <c r="T35" s="26"/>
      <c r="U35" s="26"/>
      <c r="W35" s="4"/>
      <c r="X35" s="4"/>
    </row>
    <row r="36" spans="1:24" customFormat="1">
      <c r="A36" s="489"/>
      <c r="B36" s="6" t="s">
        <v>47</v>
      </c>
      <c r="C36" s="6" t="s">
        <v>418</v>
      </c>
      <c r="D36" s="310">
        <v>0</v>
      </c>
      <c r="E36" s="310">
        <v>0</v>
      </c>
      <c r="F36" s="310">
        <v>0</v>
      </c>
      <c r="G36" s="310">
        <v>0</v>
      </c>
      <c r="H36" s="310">
        <v>0</v>
      </c>
      <c r="I36" s="310">
        <v>0</v>
      </c>
      <c r="J36" s="310">
        <v>0</v>
      </c>
      <c r="K36" s="310">
        <v>0</v>
      </c>
      <c r="L36" s="310">
        <v>0</v>
      </c>
      <c r="M36" s="310">
        <v>0</v>
      </c>
      <c r="N36" s="310">
        <v>0</v>
      </c>
      <c r="O36" s="310">
        <v>0</v>
      </c>
      <c r="T36" s="26"/>
      <c r="U36" s="26"/>
      <c r="W36" s="4"/>
      <c r="X36" s="4"/>
    </row>
    <row r="37" spans="1:24" customFormat="1">
      <c r="A37" s="489"/>
      <c r="B37" s="6" t="s">
        <v>47</v>
      </c>
      <c r="C37" s="6" t="s">
        <v>355</v>
      </c>
      <c r="D37" s="310">
        <v>0</v>
      </c>
      <c r="E37" s="310">
        <v>0</v>
      </c>
      <c r="F37" s="310">
        <v>0</v>
      </c>
      <c r="G37" s="310">
        <v>0</v>
      </c>
      <c r="H37" s="310">
        <v>0</v>
      </c>
      <c r="I37" s="310">
        <v>0</v>
      </c>
      <c r="J37" s="310">
        <v>0</v>
      </c>
      <c r="K37" s="310">
        <v>0</v>
      </c>
      <c r="L37" s="310">
        <v>0</v>
      </c>
      <c r="M37" s="310">
        <v>0</v>
      </c>
      <c r="N37" s="310">
        <v>0</v>
      </c>
      <c r="O37" s="310">
        <v>0</v>
      </c>
      <c r="T37" s="26"/>
      <c r="U37" s="26"/>
      <c r="W37" s="4"/>
      <c r="X37" s="4"/>
    </row>
    <row r="38" spans="1:24" customFormat="1">
      <c r="A38" s="489"/>
      <c r="B38" s="23" t="s">
        <v>47</v>
      </c>
      <c r="C38" s="6" t="s">
        <v>741</v>
      </c>
      <c r="D38" s="310">
        <v>0</v>
      </c>
      <c r="E38" s="310">
        <v>0</v>
      </c>
      <c r="F38" s="310">
        <v>0</v>
      </c>
      <c r="G38" s="310">
        <v>0</v>
      </c>
      <c r="H38" s="310">
        <v>0</v>
      </c>
      <c r="I38" s="310">
        <v>0</v>
      </c>
      <c r="J38" s="310">
        <v>0</v>
      </c>
      <c r="K38" s="310">
        <v>0</v>
      </c>
      <c r="L38" s="310">
        <v>0</v>
      </c>
      <c r="M38" s="310">
        <v>0</v>
      </c>
      <c r="N38" s="310">
        <v>0</v>
      </c>
      <c r="O38" s="310">
        <v>0</v>
      </c>
      <c r="T38" s="26"/>
      <c r="U38" s="26"/>
      <c r="W38" s="4"/>
      <c r="X38" s="4"/>
    </row>
    <row r="39" spans="1:24" customFormat="1">
      <c r="A39" s="489"/>
      <c r="B39" s="23" t="s">
        <v>47</v>
      </c>
      <c r="C39" s="23"/>
      <c r="D39" s="310">
        <v>0</v>
      </c>
      <c r="E39" s="310">
        <v>0</v>
      </c>
      <c r="F39" s="310">
        <v>0</v>
      </c>
      <c r="G39" s="310">
        <v>0</v>
      </c>
      <c r="H39" s="310">
        <v>0</v>
      </c>
      <c r="I39" s="310">
        <v>0</v>
      </c>
      <c r="J39" s="310">
        <v>0</v>
      </c>
      <c r="K39" s="310">
        <v>0</v>
      </c>
      <c r="L39" s="310">
        <v>0</v>
      </c>
      <c r="M39" s="310">
        <v>0</v>
      </c>
      <c r="N39" s="310">
        <v>0</v>
      </c>
      <c r="O39" s="310">
        <v>0</v>
      </c>
      <c r="T39" s="26"/>
      <c r="U39" s="26"/>
      <c r="W39" s="4"/>
      <c r="X39" s="4"/>
    </row>
    <row r="40" spans="1:24" customFormat="1">
      <c r="A40" s="489"/>
      <c r="B40" s="23" t="s">
        <v>47</v>
      </c>
      <c r="C40" s="23"/>
      <c r="D40" s="310">
        <v>0</v>
      </c>
      <c r="E40" s="310">
        <v>0</v>
      </c>
      <c r="F40" s="310">
        <v>0</v>
      </c>
      <c r="G40" s="310">
        <v>0</v>
      </c>
      <c r="H40" s="310">
        <v>0</v>
      </c>
      <c r="I40" s="310">
        <v>0</v>
      </c>
      <c r="J40" s="310">
        <v>0</v>
      </c>
      <c r="K40" s="310">
        <v>0</v>
      </c>
      <c r="L40" s="310">
        <v>0</v>
      </c>
      <c r="M40" s="310">
        <v>0</v>
      </c>
      <c r="N40" s="310">
        <v>0</v>
      </c>
      <c r="O40" s="310">
        <v>0</v>
      </c>
      <c r="T40" s="26"/>
      <c r="U40" s="26"/>
      <c r="W40" s="4"/>
      <c r="X40" s="4"/>
    </row>
    <row r="41" spans="1:24" customFormat="1">
      <c r="A41" s="489"/>
      <c r="B41" s="23" t="s">
        <v>47</v>
      </c>
      <c r="C41" s="23"/>
      <c r="D41" s="310">
        <v>0</v>
      </c>
      <c r="E41" s="310">
        <v>0</v>
      </c>
      <c r="F41" s="310">
        <v>0</v>
      </c>
      <c r="G41" s="310">
        <v>0</v>
      </c>
      <c r="H41" s="310">
        <v>0</v>
      </c>
      <c r="I41" s="310">
        <v>0</v>
      </c>
      <c r="J41" s="310">
        <v>0</v>
      </c>
      <c r="K41" s="310">
        <v>0</v>
      </c>
      <c r="L41" s="310">
        <v>0</v>
      </c>
      <c r="M41" s="310">
        <v>0</v>
      </c>
      <c r="N41" s="310">
        <v>0</v>
      </c>
      <c r="O41" s="310">
        <v>0</v>
      </c>
      <c r="T41" s="26"/>
      <c r="U41" s="26"/>
      <c r="W41" s="4"/>
      <c r="X41" s="4"/>
    </row>
    <row r="42" spans="1:24" customFormat="1">
      <c r="A42" s="489"/>
      <c r="B42" s="23" t="s">
        <v>47</v>
      </c>
      <c r="C42" s="23"/>
      <c r="D42" s="310">
        <v>0</v>
      </c>
      <c r="E42" s="310">
        <v>0</v>
      </c>
      <c r="F42" s="310">
        <v>0</v>
      </c>
      <c r="G42" s="310">
        <v>0</v>
      </c>
      <c r="H42" s="310">
        <v>0</v>
      </c>
      <c r="I42" s="310">
        <v>0</v>
      </c>
      <c r="J42" s="310">
        <v>0</v>
      </c>
      <c r="K42" s="310">
        <v>0</v>
      </c>
      <c r="L42" s="310">
        <v>0</v>
      </c>
      <c r="M42" s="310">
        <v>0</v>
      </c>
      <c r="N42" s="310">
        <v>0</v>
      </c>
      <c r="O42" s="310">
        <v>0</v>
      </c>
      <c r="T42" s="26"/>
      <c r="U42" s="26"/>
      <c r="W42" s="4"/>
      <c r="X42" s="4"/>
    </row>
    <row r="43" spans="1:24" customFormat="1">
      <c r="A43" s="489"/>
      <c r="B43" s="23" t="s">
        <v>47</v>
      </c>
      <c r="C43" s="23"/>
      <c r="D43" s="310">
        <v>0</v>
      </c>
      <c r="E43" s="310">
        <v>0</v>
      </c>
      <c r="F43" s="310">
        <v>0</v>
      </c>
      <c r="G43" s="310">
        <v>0</v>
      </c>
      <c r="H43" s="310">
        <v>0</v>
      </c>
      <c r="I43" s="310">
        <v>0</v>
      </c>
      <c r="J43" s="310">
        <v>0</v>
      </c>
      <c r="K43" s="310">
        <v>0</v>
      </c>
      <c r="L43" s="310">
        <v>0</v>
      </c>
      <c r="M43" s="310">
        <v>0</v>
      </c>
      <c r="N43" s="310">
        <v>0</v>
      </c>
      <c r="O43" s="310">
        <v>0</v>
      </c>
      <c r="T43" s="26"/>
      <c r="U43" s="26"/>
      <c r="W43" s="4"/>
      <c r="X43" s="4"/>
    </row>
    <row r="44" spans="1:24" customFormat="1">
      <c r="A44" s="489"/>
      <c r="B44" s="23" t="s">
        <v>47</v>
      </c>
      <c r="C44" s="23"/>
      <c r="D44" s="310">
        <v>0</v>
      </c>
      <c r="E44" s="310">
        <v>0</v>
      </c>
      <c r="F44" s="310">
        <v>0</v>
      </c>
      <c r="G44" s="310">
        <v>0</v>
      </c>
      <c r="H44" s="310">
        <v>0</v>
      </c>
      <c r="I44" s="310">
        <v>0</v>
      </c>
      <c r="J44" s="310">
        <v>0</v>
      </c>
      <c r="K44" s="310">
        <v>0</v>
      </c>
      <c r="L44" s="310">
        <v>0</v>
      </c>
      <c r="M44" s="310">
        <v>0</v>
      </c>
      <c r="N44" s="310">
        <v>0</v>
      </c>
      <c r="O44" s="310">
        <v>0</v>
      </c>
      <c r="T44" s="26"/>
      <c r="U44" s="26"/>
      <c r="W44" s="4"/>
      <c r="X44" s="4"/>
    </row>
    <row r="45" spans="1:24" customFormat="1">
      <c r="A45" s="489"/>
      <c r="B45" s="23" t="s">
        <v>47</v>
      </c>
      <c r="C45" s="23"/>
      <c r="D45" s="310">
        <v>0</v>
      </c>
      <c r="E45" s="310">
        <v>0</v>
      </c>
      <c r="F45" s="310">
        <v>0</v>
      </c>
      <c r="G45" s="310">
        <v>0</v>
      </c>
      <c r="H45" s="310">
        <v>0</v>
      </c>
      <c r="I45" s="310">
        <v>0</v>
      </c>
      <c r="J45" s="310">
        <v>0</v>
      </c>
      <c r="K45" s="310">
        <v>0</v>
      </c>
      <c r="L45" s="310">
        <v>0</v>
      </c>
      <c r="M45" s="310">
        <v>0</v>
      </c>
      <c r="N45" s="310">
        <v>0</v>
      </c>
      <c r="O45" s="310">
        <v>0</v>
      </c>
      <c r="T45" s="26"/>
      <c r="U45" s="26"/>
      <c r="W45" s="4"/>
      <c r="X45" s="4"/>
    </row>
    <row r="46" spans="1:24" customFormat="1">
      <c r="A46" s="489"/>
      <c r="B46" s="23" t="s">
        <v>47</v>
      </c>
      <c r="C46" s="23"/>
      <c r="D46" s="310">
        <v>0</v>
      </c>
      <c r="E46" s="310">
        <v>0</v>
      </c>
      <c r="F46" s="310">
        <v>0</v>
      </c>
      <c r="G46" s="310">
        <v>0</v>
      </c>
      <c r="H46" s="310">
        <v>0</v>
      </c>
      <c r="I46" s="310">
        <v>0</v>
      </c>
      <c r="J46" s="310">
        <v>0</v>
      </c>
      <c r="K46" s="310">
        <v>0</v>
      </c>
      <c r="L46" s="310">
        <v>0</v>
      </c>
      <c r="M46" s="310">
        <v>0</v>
      </c>
      <c r="N46" s="310">
        <v>0</v>
      </c>
      <c r="O46" s="310">
        <v>0</v>
      </c>
      <c r="T46" s="26"/>
      <c r="U46" s="26"/>
      <c r="W46" s="4"/>
      <c r="X46" s="4"/>
    </row>
    <row r="47" spans="1:24" customFormat="1">
      <c r="A47" s="489"/>
      <c r="B47" s="23" t="s">
        <v>47</v>
      </c>
      <c r="C47" s="23"/>
      <c r="D47" s="310">
        <v>0</v>
      </c>
      <c r="E47" s="310">
        <v>0</v>
      </c>
      <c r="F47" s="310">
        <v>0</v>
      </c>
      <c r="G47" s="310">
        <v>0</v>
      </c>
      <c r="H47" s="310">
        <v>0</v>
      </c>
      <c r="I47" s="310">
        <v>0</v>
      </c>
      <c r="J47" s="310">
        <v>0</v>
      </c>
      <c r="K47" s="310">
        <v>0</v>
      </c>
      <c r="L47" s="310">
        <v>0</v>
      </c>
      <c r="M47" s="310">
        <v>0</v>
      </c>
      <c r="N47" s="310">
        <v>0</v>
      </c>
      <c r="O47" s="310">
        <v>0</v>
      </c>
      <c r="T47" s="26"/>
      <c r="U47" s="26"/>
      <c r="W47" s="4"/>
      <c r="X47" s="4"/>
    </row>
    <row r="48" spans="1:24" customFormat="1">
      <c r="A48" s="489"/>
      <c r="B48" s="23" t="s">
        <v>47</v>
      </c>
      <c r="C48" s="23"/>
      <c r="D48" s="310">
        <v>0</v>
      </c>
      <c r="E48" s="310">
        <v>0</v>
      </c>
      <c r="F48" s="310">
        <v>0</v>
      </c>
      <c r="G48" s="310">
        <v>0</v>
      </c>
      <c r="H48" s="310">
        <v>0</v>
      </c>
      <c r="I48" s="310">
        <v>0</v>
      </c>
      <c r="J48" s="310">
        <v>0</v>
      </c>
      <c r="K48" s="310">
        <v>0</v>
      </c>
      <c r="L48" s="310">
        <v>0</v>
      </c>
      <c r="M48" s="310">
        <v>0</v>
      </c>
      <c r="N48" s="310">
        <v>0</v>
      </c>
      <c r="O48" s="310">
        <v>0</v>
      </c>
      <c r="T48" s="26"/>
      <c r="U48" s="26"/>
      <c r="W48" s="4"/>
      <c r="X48" s="4"/>
    </row>
    <row r="49" spans="1:24" customFormat="1">
      <c r="A49" s="489"/>
      <c r="B49" s="23" t="s">
        <v>47</v>
      </c>
      <c r="C49" s="23"/>
      <c r="D49" s="310">
        <v>0</v>
      </c>
      <c r="E49" s="310">
        <v>0</v>
      </c>
      <c r="F49" s="310">
        <v>0</v>
      </c>
      <c r="G49" s="310">
        <v>0</v>
      </c>
      <c r="H49" s="310">
        <v>0</v>
      </c>
      <c r="I49" s="310">
        <v>0</v>
      </c>
      <c r="J49" s="310">
        <v>0</v>
      </c>
      <c r="K49" s="310">
        <v>0</v>
      </c>
      <c r="L49" s="310">
        <v>0</v>
      </c>
      <c r="M49" s="310">
        <v>0</v>
      </c>
      <c r="N49" s="310">
        <v>0</v>
      </c>
      <c r="O49" s="310">
        <v>0</v>
      </c>
      <c r="T49" s="26"/>
      <c r="U49" s="26"/>
      <c r="W49" s="4"/>
      <c r="X49" s="4"/>
    </row>
    <row r="50" spans="1:24" customFormat="1">
      <c r="A50" s="489"/>
      <c r="B50" s="23" t="s">
        <v>47</v>
      </c>
      <c r="C50" s="23"/>
      <c r="D50" s="310">
        <v>0</v>
      </c>
      <c r="E50" s="310">
        <v>0</v>
      </c>
      <c r="F50" s="310">
        <v>0</v>
      </c>
      <c r="G50" s="310">
        <v>0</v>
      </c>
      <c r="H50" s="310">
        <v>0</v>
      </c>
      <c r="I50" s="310">
        <v>0</v>
      </c>
      <c r="J50" s="310">
        <v>0</v>
      </c>
      <c r="K50" s="310">
        <v>0</v>
      </c>
      <c r="L50" s="310">
        <v>0</v>
      </c>
      <c r="M50" s="310">
        <v>0</v>
      </c>
      <c r="N50" s="310">
        <v>0</v>
      </c>
      <c r="O50" s="310">
        <v>0</v>
      </c>
      <c r="T50" s="26"/>
      <c r="U50" s="26"/>
      <c r="W50" s="4"/>
      <c r="X50" s="4"/>
    </row>
    <row r="51" spans="1:24" customFormat="1">
      <c r="A51" s="489"/>
      <c r="B51" s="23" t="s">
        <v>47</v>
      </c>
      <c r="C51" s="23"/>
      <c r="D51" s="310">
        <v>0</v>
      </c>
      <c r="E51" s="310">
        <v>0</v>
      </c>
      <c r="F51" s="310">
        <v>0</v>
      </c>
      <c r="G51" s="310">
        <v>0</v>
      </c>
      <c r="H51" s="310">
        <v>0</v>
      </c>
      <c r="I51" s="310">
        <v>0</v>
      </c>
      <c r="J51" s="310">
        <v>0</v>
      </c>
      <c r="K51" s="310">
        <v>0</v>
      </c>
      <c r="L51" s="310">
        <v>0</v>
      </c>
      <c r="M51" s="310">
        <v>0</v>
      </c>
      <c r="N51" s="310">
        <v>0</v>
      </c>
      <c r="O51" s="310">
        <v>0</v>
      </c>
      <c r="T51" s="26"/>
      <c r="U51" s="26"/>
      <c r="W51" s="4"/>
      <c r="X51" s="4"/>
    </row>
    <row r="52" spans="1:24" customFormat="1">
      <c r="A52" s="489"/>
      <c r="B52" s="23" t="s">
        <v>47</v>
      </c>
      <c r="C52" s="23"/>
      <c r="D52" s="310">
        <v>0</v>
      </c>
      <c r="E52" s="310">
        <v>0</v>
      </c>
      <c r="F52" s="310">
        <v>0</v>
      </c>
      <c r="G52" s="310">
        <v>0</v>
      </c>
      <c r="H52" s="310">
        <v>0</v>
      </c>
      <c r="I52" s="310">
        <v>0</v>
      </c>
      <c r="J52" s="310">
        <v>0</v>
      </c>
      <c r="K52" s="310">
        <v>0</v>
      </c>
      <c r="L52" s="310">
        <v>0</v>
      </c>
      <c r="M52" s="310">
        <v>0</v>
      </c>
      <c r="N52" s="310">
        <v>0</v>
      </c>
      <c r="O52" s="310">
        <v>0</v>
      </c>
      <c r="T52" s="26"/>
      <c r="U52" s="26"/>
      <c r="W52" s="4"/>
      <c r="X52" s="4"/>
    </row>
    <row r="53" spans="1:24" customFormat="1">
      <c r="A53" s="489"/>
      <c r="B53" s="23" t="s">
        <v>47</v>
      </c>
      <c r="C53" s="23"/>
      <c r="D53" s="310">
        <v>0</v>
      </c>
      <c r="E53" s="310">
        <v>0</v>
      </c>
      <c r="F53" s="310">
        <v>0</v>
      </c>
      <c r="G53" s="310">
        <v>0</v>
      </c>
      <c r="H53" s="310">
        <v>0</v>
      </c>
      <c r="I53" s="310">
        <v>0</v>
      </c>
      <c r="J53" s="310">
        <v>0</v>
      </c>
      <c r="K53" s="310">
        <v>0</v>
      </c>
      <c r="L53" s="310">
        <v>0</v>
      </c>
      <c r="M53" s="310">
        <v>0</v>
      </c>
      <c r="N53" s="310">
        <v>0</v>
      </c>
      <c r="O53" s="310">
        <v>0</v>
      </c>
      <c r="T53" s="26"/>
      <c r="U53" s="26"/>
      <c r="W53" s="4"/>
      <c r="X53" s="4"/>
    </row>
    <row r="54" spans="1:24" customFormat="1">
      <c r="A54" s="489"/>
      <c r="B54" s="23" t="s">
        <v>47</v>
      </c>
      <c r="C54" s="23"/>
      <c r="D54" s="310">
        <v>0</v>
      </c>
      <c r="E54" s="310">
        <v>0</v>
      </c>
      <c r="F54" s="310">
        <v>0</v>
      </c>
      <c r="G54" s="310">
        <v>0</v>
      </c>
      <c r="H54" s="310">
        <v>0</v>
      </c>
      <c r="I54" s="310">
        <v>0</v>
      </c>
      <c r="J54" s="310">
        <v>0</v>
      </c>
      <c r="K54" s="310">
        <v>0</v>
      </c>
      <c r="L54" s="310">
        <v>0</v>
      </c>
      <c r="M54" s="310">
        <v>0</v>
      </c>
      <c r="N54" s="310">
        <v>0</v>
      </c>
      <c r="O54" s="310">
        <v>0</v>
      </c>
      <c r="T54" s="26"/>
      <c r="U54" s="26"/>
      <c r="W54" s="4"/>
      <c r="X54" s="4"/>
    </row>
    <row r="55" spans="1:24" customFormat="1">
      <c r="A55" s="489"/>
      <c r="B55" s="6"/>
      <c r="C55" s="23"/>
      <c r="D55" s="312"/>
      <c r="E55" s="312"/>
      <c r="F55" s="312"/>
      <c r="G55" s="312"/>
      <c r="H55" s="312"/>
      <c r="I55" s="312"/>
      <c r="J55" s="312"/>
      <c r="K55" s="312"/>
      <c r="L55" s="312"/>
      <c r="M55" s="312"/>
      <c r="N55" s="312"/>
      <c r="O55" s="312"/>
      <c r="T55" s="26"/>
      <c r="U55" s="26"/>
      <c r="W55" s="4"/>
      <c r="X55" s="4"/>
    </row>
    <row r="56" spans="1:24" customFormat="1">
      <c r="A56" s="489"/>
      <c r="B56" s="23" t="s">
        <v>314</v>
      </c>
      <c r="C56" s="6" t="s">
        <v>3</v>
      </c>
      <c r="D56" s="310">
        <v>0</v>
      </c>
      <c r="E56" s="310">
        <v>0</v>
      </c>
      <c r="F56" s="310">
        <v>0</v>
      </c>
      <c r="G56" s="310">
        <v>0</v>
      </c>
      <c r="H56" s="310">
        <v>0</v>
      </c>
      <c r="I56" s="310">
        <v>0</v>
      </c>
      <c r="J56" s="310">
        <v>0</v>
      </c>
      <c r="K56" s="310">
        <v>0</v>
      </c>
      <c r="L56" s="310">
        <v>0</v>
      </c>
      <c r="M56" s="310">
        <v>0</v>
      </c>
      <c r="N56" s="310">
        <v>0</v>
      </c>
      <c r="O56" s="310">
        <v>0</v>
      </c>
    </row>
    <row r="57" spans="1:24" customFormat="1">
      <c r="A57" s="489"/>
      <c r="B57" s="23" t="s">
        <v>314</v>
      </c>
      <c r="C57" s="6"/>
      <c r="D57" s="310">
        <v>0</v>
      </c>
      <c r="E57" s="310">
        <v>0</v>
      </c>
      <c r="F57" s="310">
        <v>0</v>
      </c>
      <c r="G57" s="310">
        <v>0</v>
      </c>
      <c r="H57" s="310">
        <v>0</v>
      </c>
      <c r="I57" s="310">
        <v>0</v>
      </c>
      <c r="J57" s="310">
        <v>0</v>
      </c>
      <c r="K57" s="310">
        <v>0</v>
      </c>
      <c r="L57" s="310">
        <v>0</v>
      </c>
      <c r="M57" s="310">
        <v>0</v>
      </c>
      <c r="N57" s="310">
        <v>0</v>
      </c>
      <c r="O57" s="310">
        <v>0</v>
      </c>
    </row>
    <row r="58" spans="1:24" customFormat="1">
      <c r="A58" s="489"/>
      <c r="B58" s="23" t="s">
        <v>314</v>
      </c>
      <c r="C58" s="6"/>
      <c r="D58" s="310">
        <v>0</v>
      </c>
      <c r="E58" s="310">
        <v>0</v>
      </c>
      <c r="F58" s="310">
        <v>0</v>
      </c>
      <c r="G58" s="310">
        <v>0</v>
      </c>
      <c r="H58" s="310">
        <v>0</v>
      </c>
      <c r="I58" s="310">
        <v>0</v>
      </c>
      <c r="J58" s="310">
        <v>0</v>
      </c>
      <c r="K58" s="310">
        <v>0</v>
      </c>
      <c r="L58" s="310">
        <v>0</v>
      </c>
      <c r="M58" s="310">
        <v>0</v>
      </c>
      <c r="N58" s="310">
        <v>0</v>
      </c>
      <c r="O58" s="310">
        <v>0</v>
      </c>
    </row>
    <row r="59" spans="1:24" customFormat="1">
      <c r="A59" s="489"/>
      <c r="B59" s="23" t="s">
        <v>314</v>
      </c>
      <c r="C59" s="6"/>
      <c r="D59" s="310">
        <v>0</v>
      </c>
      <c r="E59" s="310">
        <v>0</v>
      </c>
      <c r="F59" s="310">
        <v>0</v>
      </c>
      <c r="G59" s="310">
        <v>0</v>
      </c>
      <c r="H59" s="310">
        <v>0</v>
      </c>
      <c r="I59" s="310">
        <v>0</v>
      </c>
      <c r="J59" s="310">
        <v>0</v>
      </c>
      <c r="K59" s="310">
        <v>0</v>
      </c>
      <c r="L59" s="310">
        <v>0</v>
      </c>
      <c r="M59" s="310">
        <v>0</v>
      </c>
      <c r="N59" s="310">
        <v>0</v>
      </c>
      <c r="O59" s="310">
        <v>0</v>
      </c>
    </row>
    <row r="60" spans="1:24" customFormat="1">
      <c r="A60" s="489"/>
      <c r="B60" s="23" t="s">
        <v>314</v>
      </c>
      <c r="C60" s="6" t="s">
        <v>341</v>
      </c>
      <c r="D60" s="310">
        <v>0</v>
      </c>
      <c r="E60" s="310">
        <v>0</v>
      </c>
      <c r="F60" s="310">
        <v>0</v>
      </c>
      <c r="G60" s="310">
        <v>0</v>
      </c>
      <c r="H60" s="310">
        <v>0</v>
      </c>
      <c r="I60" s="310">
        <v>0</v>
      </c>
      <c r="J60" s="310">
        <v>0</v>
      </c>
      <c r="K60" s="310">
        <v>0</v>
      </c>
      <c r="L60" s="310">
        <v>0</v>
      </c>
      <c r="M60" s="310">
        <v>0</v>
      </c>
      <c r="N60" s="310">
        <v>0</v>
      </c>
      <c r="O60" s="310">
        <v>0</v>
      </c>
    </row>
    <row r="61" spans="1:24" customFormat="1">
      <c r="A61" s="489"/>
      <c r="B61" s="23" t="s">
        <v>314</v>
      </c>
      <c r="C61" s="6" t="s">
        <v>404</v>
      </c>
      <c r="D61" s="310">
        <v>0</v>
      </c>
      <c r="E61" s="310">
        <v>0</v>
      </c>
      <c r="F61" s="310">
        <v>0</v>
      </c>
      <c r="G61" s="310">
        <v>0</v>
      </c>
      <c r="H61" s="310">
        <v>0</v>
      </c>
      <c r="I61" s="310">
        <v>0</v>
      </c>
      <c r="J61" s="310">
        <v>0</v>
      </c>
      <c r="K61" s="310">
        <v>0</v>
      </c>
      <c r="L61" s="310">
        <v>0</v>
      </c>
      <c r="M61" s="310">
        <v>0</v>
      </c>
      <c r="N61" s="310">
        <v>0</v>
      </c>
      <c r="O61" s="310">
        <v>0</v>
      </c>
    </row>
    <row r="62" spans="1:24" customFormat="1">
      <c r="A62" s="489"/>
      <c r="B62" s="23" t="s">
        <v>314</v>
      </c>
      <c r="C62" s="6" t="s">
        <v>1074</v>
      </c>
      <c r="D62" s="310">
        <v>738486.03731507831</v>
      </c>
      <c r="E62" s="310">
        <v>0</v>
      </c>
      <c r="F62" s="310">
        <v>0</v>
      </c>
      <c r="G62" s="310">
        <v>0</v>
      </c>
      <c r="H62" s="310">
        <v>0</v>
      </c>
      <c r="I62" s="310">
        <v>0</v>
      </c>
      <c r="J62" s="310">
        <v>0</v>
      </c>
      <c r="K62" s="310">
        <v>0</v>
      </c>
      <c r="L62" s="310">
        <v>0</v>
      </c>
      <c r="M62" s="310">
        <v>0</v>
      </c>
      <c r="N62" s="310">
        <v>0</v>
      </c>
      <c r="O62" s="310">
        <v>738486.03731507831</v>
      </c>
    </row>
    <row r="63" spans="1:24" customFormat="1">
      <c r="A63" s="489"/>
      <c r="B63" s="23" t="s">
        <v>314</v>
      </c>
      <c r="C63" s="6"/>
      <c r="D63" s="310">
        <v>0</v>
      </c>
      <c r="E63" s="310">
        <v>0</v>
      </c>
      <c r="F63" s="310">
        <v>0</v>
      </c>
      <c r="G63" s="310">
        <v>0</v>
      </c>
      <c r="H63" s="310">
        <v>0</v>
      </c>
      <c r="I63" s="310">
        <v>0</v>
      </c>
      <c r="J63" s="310">
        <v>0</v>
      </c>
      <c r="K63" s="310">
        <v>0</v>
      </c>
      <c r="L63" s="310">
        <v>0</v>
      </c>
      <c r="M63" s="310">
        <v>0</v>
      </c>
      <c r="N63" s="310">
        <v>0</v>
      </c>
      <c r="O63" s="310">
        <v>0</v>
      </c>
    </row>
    <row r="64" spans="1:24" customFormat="1">
      <c r="A64" s="489"/>
      <c r="B64" s="23" t="s">
        <v>314</v>
      </c>
      <c r="C64" s="6"/>
      <c r="D64" s="310">
        <v>0</v>
      </c>
      <c r="E64" s="310">
        <v>0</v>
      </c>
      <c r="F64" s="310">
        <v>0</v>
      </c>
      <c r="G64" s="310">
        <v>0</v>
      </c>
      <c r="H64" s="310">
        <v>0</v>
      </c>
      <c r="I64" s="310">
        <v>0</v>
      </c>
      <c r="J64" s="310">
        <v>0</v>
      </c>
      <c r="K64" s="310">
        <v>0</v>
      </c>
      <c r="L64" s="310">
        <v>0</v>
      </c>
      <c r="M64" s="310">
        <v>0</v>
      </c>
      <c r="N64" s="310">
        <v>0</v>
      </c>
      <c r="O64" s="310">
        <v>0</v>
      </c>
    </row>
    <row r="65" spans="1:24" customFormat="1">
      <c r="A65" s="489"/>
      <c r="B65" s="23" t="s">
        <v>314</v>
      </c>
      <c r="C65" s="6" t="s">
        <v>407</v>
      </c>
      <c r="D65" s="310">
        <v>0</v>
      </c>
      <c r="E65" s="310">
        <v>15000</v>
      </c>
      <c r="F65" s="310">
        <v>345000</v>
      </c>
      <c r="G65" s="310">
        <v>0</v>
      </c>
      <c r="H65" s="310">
        <v>0</v>
      </c>
      <c r="I65" s="310">
        <v>0</v>
      </c>
      <c r="J65" s="310">
        <v>0</v>
      </c>
      <c r="K65" s="310">
        <v>0</v>
      </c>
      <c r="L65" s="310">
        <v>0</v>
      </c>
      <c r="M65" s="310">
        <v>0</v>
      </c>
      <c r="N65" s="310">
        <v>0</v>
      </c>
      <c r="O65" s="310">
        <v>360000</v>
      </c>
    </row>
    <row r="66" spans="1:24" customFormat="1">
      <c r="A66" s="489"/>
      <c r="B66" s="23" t="s">
        <v>314</v>
      </c>
      <c r="C66" s="6" t="s">
        <v>408</v>
      </c>
      <c r="D66" s="310">
        <v>0</v>
      </c>
      <c r="E66" s="310">
        <v>63211.181818181838</v>
      </c>
      <c r="F66" s="310">
        <v>275000</v>
      </c>
      <c r="G66" s="310">
        <v>0</v>
      </c>
      <c r="H66" s="310">
        <v>0</v>
      </c>
      <c r="I66" s="310">
        <v>0</v>
      </c>
      <c r="J66" s="310">
        <v>0</v>
      </c>
      <c r="K66" s="310">
        <v>0</v>
      </c>
      <c r="L66" s="310">
        <v>0</v>
      </c>
      <c r="M66" s="310">
        <v>0</v>
      </c>
      <c r="N66" s="310">
        <v>0</v>
      </c>
      <c r="O66" s="310">
        <v>338211.18181818182</v>
      </c>
    </row>
    <row r="67" spans="1:24" customFormat="1">
      <c r="A67" s="489"/>
      <c r="B67" s="23" t="s">
        <v>314</v>
      </c>
      <c r="C67" s="6" t="s">
        <v>409</v>
      </c>
      <c r="D67" s="310">
        <v>0</v>
      </c>
      <c r="E67" s="310">
        <v>0</v>
      </c>
      <c r="F67" s="310">
        <v>0</v>
      </c>
      <c r="G67" s="310">
        <v>0</v>
      </c>
      <c r="H67" s="310">
        <v>0</v>
      </c>
      <c r="I67" s="310">
        <v>0</v>
      </c>
      <c r="J67" s="310">
        <v>0</v>
      </c>
      <c r="K67" s="310">
        <v>0</v>
      </c>
      <c r="L67" s="310">
        <v>0</v>
      </c>
      <c r="M67" s="310">
        <v>0</v>
      </c>
      <c r="N67" s="310">
        <v>0</v>
      </c>
      <c r="O67" s="310">
        <v>0</v>
      </c>
    </row>
    <row r="68" spans="1:24" customFormat="1">
      <c r="A68" s="489"/>
      <c r="B68" s="23" t="s">
        <v>314</v>
      </c>
      <c r="C68" s="6" t="s">
        <v>410</v>
      </c>
      <c r="D68" s="310">
        <v>0</v>
      </c>
      <c r="E68" s="310">
        <v>185613.72727272732</v>
      </c>
      <c r="F68" s="310">
        <v>57121.212121212142</v>
      </c>
      <c r="G68" s="310">
        <v>166666.66666666669</v>
      </c>
      <c r="H68" s="310">
        <v>1000000.0000000001</v>
      </c>
      <c r="I68" s="310">
        <v>2333333.3333333335</v>
      </c>
      <c r="J68" s="310">
        <v>0</v>
      </c>
      <c r="K68" s="310">
        <v>0</v>
      </c>
      <c r="L68" s="310">
        <v>0</v>
      </c>
      <c r="M68" s="310">
        <v>0</v>
      </c>
      <c r="N68" s="310">
        <v>0</v>
      </c>
      <c r="O68" s="310">
        <v>3742734.9393939395</v>
      </c>
    </row>
    <row r="69" spans="1:24" customFormat="1">
      <c r="A69" s="489"/>
      <c r="B69" s="23" t="s">
        <v>314</v>
      </c>
      <c r="C69" s="6" t="s">
        <v>411</v>
      </c>
      <c r="D69" s="310">
        <v>0</v>
      </c>
      <c r="E69" s="310">
        <v>3409.0909090909104</v>
      </c>
      <c r="F69" s="310">
        <v>37500.000000000015</v>
      </c>
      <c r="G69" s="310">
        <v>0</v>
      </c>
      <c r="H69" s="310">
        <v>0</v>
      </c>
      <c r="I69" s="310">
        <v>0</v>
      </c>
      <c r="J69" s="310">
        <v>0</v>
      </c>
      <c r="K69" s="310">
        <v>0</v>
      </c>
      <c r="L69" s="310">
        <v>0</v>
      </c>
      <c r="M69" s="310">
        <v>0</v>
      </c>
      <c r="N69" s="310">
        <v>0</v>
      </c>
      <c r="O69" s="310">
        <v>40909.090909090926</v>
      </c>
    </row>
    <row r="70" spans="1:24" customFormat="1">
      <c r="A70" s="489"/>
      <c r="B70" s="23" t="s">
        <v>314</v>
      </c>
      <c r="C70" s="6" t="s">
        <v>353</v>
      </c>
      <c r="D70" s="310">
        <v>0</v>
      </c>
      <c r="E70" s="310">
        <v>2272.7272727272734</v>
      </c>
      <c r="F70" s="310">
        <v>45454.54545454547</v>
      </c>
      <c r="G70" s="310">
        <v>1016129.0322580646</v>
      </c>
      <c r="H70" s="310">
        <v>3505599.9435483874</v>
      </c>
      <c r="I70" s="310">
        <v>0</v>
      </c>
      <c r="J70" s="310">
        <v>0</v>
      </c>
      <c r="K70" s="310">
        <v>0</v>
      </c>
      <c r="L70" s="310">
        <v>0</v>
      </c>
      <c r="M70" s="310">
        <v>0</v>
      </c>
      <c r="N70" s="310">
        <v>0</v>
      </c>
      <c r="O70" s="310">
        <v>4569456.2485337248</v>
      </c>
    </row>
    <row r="71" spans="1:24" customFormat="1">
      <c r="A71" s="489"/>
      <c r="B71" s="23" t="s">
        <v>314</v>
      </c>
      <c r="C71" s="6" t="s">
        <v>354</v>
      </c>
      <c r="D71" s="310">
        <v>0</v>
      </c>
      <c r="E71" s="310">
        <v>0</v>
      </c>
      <c r="F71" s="310">
        <v>0</v>
      </c>
      <c r="G71" s="310">
        <v>0</v>
      </c>
      <c r="H71" s="310">
        <v>0</v>
      </c>
      <c r="I71" s="310">
        <v>0</v>
      </c>
      <c r="J71" s="310">
        <v>0</v>
      </c>
      <c r="K71" s="310">
        <v>0</v>
      </c>
      <c r="L71" s="310">
        <v>0</v>
      </c>
      <c r="M71" s="310">
        <v>0</v>
      </c>
      <c r="N71" s="310">
        <v>0</v>
      </c>
      <c r="O71" s="310">
        <v>0</v>
      </c>
    </row>
    <row r="72" spans="1:24" customFormat="1">
      <c r="A72" s="489"/>
      <c r="B72" s="23" t="s">
        <v>314</v>
      </c>
      <c r="C72" s="6" t="s">
        <v>42</v>
      </c>
      <c r="D72" s="310">
        <v>0</v>
      </c>
      <c r="E72" s="310">
        <v>0</v>
      </c>
      <c r="F72" s="310">
        <v>0</v>
      </c>
      <c r="G72" s="310">
        <v>0</v>
      </c>
      <c r="H72" s="310">
        <v>0</v>
      </c>
      <c r="I72" s="310">
        <v>0</v>
      </c>
      <c r="J72" s="310">
        <v>0</v>
      </c>
      <c r="K72" s="310">
        <v>0</v>
      </c>
      <c r="L72" s="310">
        <v>0</v>
      </c>
      <c r="M72" s="310">
        <v>0</v>
      </c>
      <c r="N72" s="310">
        <v>0</v>
      </c>
      <c r="O72" s="310">
        <v>0</v>
      </c>
    </row>
    <row r="73" spans="1:24" customFormat="1">
      <c r="A73" s="489"/>
      <c r="B73" s="23" t="s">
        <v>314</v>
      </c>
      <c r="C73" s="6" t="s">
        <v>43</v>
      </c>
      <c r="D73" s="310">
        <v>0</v>
      </c>
      <c r="E73" s="310">
        <v>0</v>
      </c>
      <c r="F73" s="310">
        <v>0</v>
      </c>
      <c r="G73" s="310">
        <v>0</v>
      </c>
      <c r="H73" s="310">
        <v>0</v>
      </c>
      <c r="I73" s="310">
        <v>0</v>
      </c>
      <c r="J73" s="310">
        <v>0</v>
      </c>
      <c r="K73" s="310">
        <v>0</v>
      </c>
      <c r="L73" s="310">
        <v>0</v>
      </c>
      <c r="M73" s="310">
        <v>0</v>
      </c>
      <c r="N73" s="310">
        <v>0</v>
      </c>
      <c r="O73" s="310">
        <v>0</v>
      </c>
    </row>
    <row r="74" spans="1:24" customFormat="1">
      <c r="A74" s="489"/>
      <c r="B74" s="23" t="s">
        <v>314</v>
      </c>
      <c r="C74" s="6" t="s">
        <v>412</v>
      </c>
      <c r="D74" s="310">
        <v>0</v>
      </c>
      <c r="E74" s="310">
        <v>0</v>
      </c>
      <c r="F74" s="310">
        <v>0</v>
      </c>
      <c r="G74" s="310">
        <v>0</v>
      </c>
      <c r="H74" s="310">
        <v>0</v>
      </c>
      <c r="I74" s="310">
        <v>0</v>
      </c>
      <c r="J74" s="310">
        <v>0</v>
      </c>
      <c r="K74" s="310">
        <v>0</v>
      </c>
      <c r="L74" s="310">
        <v>0</v>
      </c>
      <c r="M74" s="310">
        <v>0</v>
      </c>
      <c r="N74" s="310">
        <v>0</v>
      </c>
      <c r="O74" s="310">
        <v>0</v>
      </c>
      <c r="T74" s="26"/>
      <c r="U74" s="26"/>
      <c r="W74" s="4"/>
      <c r="X74" s="4"/>
    </row>
    <row r="75" spans="1:24" customFormat="1">
      <c r="A75" s="489"/>
      <c r="B75" s="23" t="s">
        <v>314</v>
      </c>
      <c r="C75" s="6" t="s">
        <v>413</v>
      </c>
      <c r="D75" s="310">
        <v>0</v>
      </c>
      <c r="E75" s="310">
        <v>0</v>
      </c>
      <c r="F75" s="310">
        <v>0</v>
      </c>
      <c r="G75" s="310">
        <v>0</v>
      </c>
      <c r="H75" s="310">
        <v>0</v>
      </c>
      <c r="I75" s="310">
        <v>0</v>
      </c>
      <c r="J75" s="310">
        <v>0</v>
      </c>
      <c r="K75" s="310">
        <v>0</v>
      </c>
      <c r="L75" s="310">
        <v>0</v>
      </c>
      <c r="M75" s="310">
        <v>0</v>
      </c>
      <c r="N75" s="310">
        <v>0</v>
      </c>
      <c r="O75" s="310">
        <v>0</v>
      </c>
      <c r="T75" s="26"/>
      <c r="U75" s="26"/>
      <c r="W75" s="4"/>
      <c r="X75" s="4"/>
    </row>
    <row r="76" spans="1:24" customFormat="1">
      <c r="A76" s="489"/>
      <c r="B76" s="23" t="s">
        <v>314</v>
      </c>
      <c r="C76" s="6" t="s">
        <v>414</v>
      </c>
      <c r="D76" s="310">
        <v>0</v>
      </c>
      <c r="E76" s="310">
        <v>0</v>
      </c>
      <c r="F76" s="310">
        <v>0</v>
      </c>
      <c r="G76" s="310">
        <v>0</v>
      </c>
      <c r="H76" s="310">
        <v>0</v>
      </c>
      <c r="I76" s="310">
        <v>0</v>
      </c>
      <c r="J76" s="310">
        <v>0</v>
      </c>
      <c r="K76" s="310">
        <v>0</v>
      </c>
      <c r="L76" s="310">
        <v>0</v>
      </c>
      <c r="M76" s="310">
        <v>0</v>
      </c>
      <c r="N76" s="310">
        <v>0</v>
      </c>
      <c r="O76" s="310">
        <v>0</v>
      </c>
      <c r="T76" s="26"/>
      <c r="U76" s="26"/>
      <c r="W76" s="4"/>
      <c r="X76" s="4"/>
    </row>
    <row r="77" spans="1:24" customFormat="1">
      <c r="A77" s="489"/>
      <c r="B77" s="23" t="s">
        <v>314</v>
      </c>
      <c r="C77" s="6" t="s">
        <v>415</v>
      </c>
      <c r="D77" s="310">
        <v>0</v>
      </c>
      <c r="E77" s="310">
        <v>0</v>
      </c>
      <c r="F77" s="310">
        <v>0</v>
      </c>
      <c r="G77" s="310">
        <v>0</v>
      </c>
      <c r="H77" s="310">
        <v>0</v>
      </c>
      <c r="I77" s="310">
        <v>0</v>
      </c>
      <c r="J77" s="310">
        <v>0</v>
      </c>
      <c r="K77" s="310">
        <v>0</v>
      </c>
      <c r="L77" s="310">
        <v>0</v>
      </c>
      <c r="M77" s="310">
        <v>0</v>
      </c>
      <c r="N77" s="310">
        <v>0</v>
      </c>
      <c r="O77" s="310">
        <v>0</v>
      </c>
      <c r="T77" s="26"/>
      <c r="U77" s="26"/>
      <c r="W77" s="4"/>
      <c r="X77" s="4"/>
    </row>
    <row r="78" spans="1:24" customFormat="1">
      <c r="A78" s="489"/>
      <c r="B78" s="23" t="s">
        <v>314</v>
      </c>
      <c r="C78" s="6" t="s">
        <v>416</v>
      </c>
      <c r="D78" s="310">
        <v>0</v>
      </c>
      <c r="E78" s="310">
        <v>203225.80645161291</v>
      </c>
      <c r="F78" s="310">
        <v>0</v>
      </c>
      <c r="G78" s="310">
        <v>21169.354838709678</v>
      </c>
      <c r="H78" s="310">
        <v>232862.90322580648</v>
      </c>
      <c r="I78" s="310">
        <v>0</v>
      </c>
      <c r="J78" s="310">
        <v>0</v>
      </c>
      <c r="K78" s="310">
        <v>0</v>
      </c>
      <c r="L78" s="310">
        <v>0</v>
      </c>
      <c r="M78" s="310">
        <v>0</v>
      </c>
      <c r="N78" s="310">
        <v>0</v>
      </c>
      <c r="O78" s="310">
        <v>457258.06451612909</v>
      </c>
      <c r="T78" s="26"/>
      <c r="U78" s="26"/>
      <c r="W78" s="4"/>
      <c r="X78" s="4"/>
    </row>
    <row r="79" spans="1:24" customFormat="1">
      <c r="A79" s="489"/>
      <c r="B79" s="23" t="s">
        <v>314</v>
      </c>
      <c r="C79" s="6" t="s">
        <v>417</v>
      </c>
      <c r="D79" s="310">
        <v>0</v>
      </c>
      <c r="E79" s="310">
        <v>0</v>
      </c>
      <c r="F79" s="310">
        <v>4545.4545454545469</v>
      </c>
      <c r="G79" s="310">
        <v>50000.000000000015</v>
      </c>
      <c r="H79" s="310">
        <v>0</v>
      </c>
      <c r="I79" s="310">
        <v>0</v>
      </c>
      <c r="J79" s="310">
        <v>0</v>
      </c>
      <c r="K79" s="310">
        <v>0</v>
      </c>
      <c r="L79" s="310">
        <v>0</v>
      </c>
      <c r="M79" s="310">
        <v>0</v>
      </c>
      <c r="N79" s="310">
        <v>0</v>
      </c>
      <c r="O79" s="310">
        <v>54545.454545454559</v>
      </c>
      <c r="T79" s="26"/>
      <c r="U79" s="26"/>
      <c r="W79" s="4"/>
      <c r="X79" s="4"/>
    </row>
    <row r="80" spans="1:24" customFormat="1">
      <c r="A80" s="489"/>
      <c r="B80" s="23" t="s">
        <v>314</v>
      </c>
      <c r="C80" s="6" t="s">
        <v>418</v>
      </c>
      <c r="D80" s="310">
        <v>0</v>
      </c>
      <c r="E80" s="310">
        <v>0</v>
      </c>
      <c r="F80" s="310">
        <v>2272.7272727272734</v>
      </c>
      <c r="G80" s="310">
        <v>52272.727272727287</v>
      </c>
      <c r="H80" s="310">
        <v>0</v>
      </c>
      <c r="I80" s="310">
        <v>0</v>
      </c>
      <c r="J80" s="310">
        <v>0</v>
      </c>
      <c r="K80" s="310">
        <v>0</v>
      </c>
      <c r="L80" s="310">
        <v>0</v>
      </c>
      <c r="M80" s="310">
        <v>0</v>
      </c>
      <c r="N80" s="310">
        <v>0</v>
      </c>
      <c r="O80" s="310">
        <v>54545.454545454559</v>
      </c>
      <c r="T80" s="26"/>
      <c r="U80" s="26"/>
      <c r="W80" s="4"/>
      <c r="X80" s="4"/>
    </row>
    <row r="81" spans="1:24" customFormat="1">
      <c r="A81" s="489"/>
      <c r="B81" s="23" t="s">
        <v>314</v>
      </c>
      <c r="C81" s="6" t="s">
        <v>355</v>
      </c>
      <c r="D81" s="310">
        <v>0</v>
      </c>
      <c r="E81" s="310">
        <v>0</v>
      </c>
      <c r="F81" s="310">
        <v>0</v>
      </c>
      <c r="G81" s="310">
        <v>0</v>
      </c>
      <c r="H81" s="310">
        <v>0</v>
      </c>
      <c r="I81" s="310">
        <v>0</v>
      </c>
      <c r="J81" s="310">
        <v>0</v>
      </c>
      <c r="K81" s="310">
        <v>0</v>
      </c>
      <c r="L81" s="310">
        <v>0</v>
      </c>
      <c r="M81" s="310">
        <v>0</v>
      </c>
      <c r="N81" s="310">
        <v>0</v>
      </c>
      <c r="O81" s="310">
        <v>0</v>
      </c>
      <c r="T81" s="26"/>
      <c r="U81" s="26"/>
      <c r="W81" s="4"/>
      <c r="X81" s="4"/>
    </row>
    <row r="82" spans="1:24" customFormat="1">
      <c r="A82" s="489"/>
      <c r="B82" s="23" t="s">
        <v>314</v>
      </c>
      <c r="C82" s="6" t="s">
        <v>741</v>
      </c>
      <c r="D82" s="310">
        <v>0</v>
      </c>
      <c r="E82" s="310">
        <v>0</v>
      </c>
      <c r="F82" s="310">
        <v>0</v>
      </c>
      <c r="G82" s="310">
        <v>999653.25</v>
      </c>
      <c r="H82" s="310">
        <v>1171372.95</v>
      </c>
      <c r="I82" s="310">
        <v>1500000</v>
      </c>
      <c r="J82" s="310">
        <v>0</v>
      </c>
      <c r="K82" s="310">
        <v>0</v>
      </c>
      <c r="L82" s="310">
        <v>0</v>
      </c>
      <c r="M82" s="310">
        <v>0</v>
      </c>
      <c r="N82" s="310">
        <v>0</v>
      </c>
      <c r="O82" s="310">
        <v>3671026.2</v>
      </c>
      <c r="T82" s="26"/>
      <c r="U82" s="26"/>
      <c r="W82" s="4"/>
      <c r="X82" s="4"/>
    </row>
    <row r="83" spans="1:24" customFormat="1">
      <c r="A83" s="489"/>
      <c r="B83" s="23" t="s">
        <v>314</v>
      </c>
      <c r="C83" s="23"/>
      <c r="D83" s="310">
        <v>0</v>
      </c>
      <c r="E83" s="310">
        <v>0</v>
      </c>
      <c r="F83" s="310">
        <v>0</v>
      </c>
      <c r="G83" s="310">
        <v>0</v>
      </c>
      <c r="H83" s="310">
        <v>0</v>
      </c>
      <c r="I83" s="310">
        <v>0</v>
      </c>
      <c r="J83" s="310">
        <v>0</v>
      </c>
      <c r="K83" s="310">
        <v>0</v>
      </c>
      <c r="L83" s="310">
        <v>0</v>
      </c>
      <c r="M83" s="310">
        <v>0</v>
      </c>
      <c r="N83" s="310">
        <v>0</v>
      </c>
      <c r="O83" s="310">
        <v>0</v>
      </c>
      <c r="T83" s="26"/>
      <c r="U83" s="26"/>
      <c r="W83" s="4"/>
      <c r="X83" s="4"/>
    </row>
    <row r="84" spans="1:24" customFormat="1">
      <c r="A84" s="489"/>
      <c r="B84" s="23" t="s">
        <v>314</v>
      </c>
      <c r="C84" s="23"/>
      <c r="D84" s="310">
        <v>0</v>
      </c>
      <c r="E84" s="310">
        <v>0</v>
      </c>
      <c r="F84" s="310">
        <v>0</v>
      </c>
      <c r="G84" s="310">
        <v>0</v>
      </c>
      <c r="H84" s="310">
        <v>0</v>
      </c>
      <c r="I84" s="310">
        <v>0</v>
      </c>
      <c r="J84" s="310">
        <v>0</v>
      </c>
      <c r="K84" s="310">
        <v>0</v>
      </c>
      <c r="L84" s="310">
        <v>0</v>
      </c>
      <c r="M84" s="310">
        <v>0</v>
      </c>
      <c r="N84" s="310">
        <v>0</v>
      </c>
      <c r="O84" s="310">
        <v>0</v>
      </c>
      <c r="T84" s="26"/>
      <c r="U84" s="26"/>
      <c r="W84" s="4"/>
      <c r="X84" s="4"/>
    </row>
    <row r="85" spans="1:24" customFormat="1">
      <c r="A85" s="489"/>
      <c r="B85" s="23" t="s">
        <v>314</v>
      </c>
      <c r="C85" s="23"/>
      <c r="D85" s="310">
        <v>0</v>
      </c>
      <c r="E85" s="310">
        <v>0</v>
      </c>
      <c r="F85" s="310">
        <v>0</v>
      </c>
      <c r="G85" s="310">
        <v>0</v>
      </c>
      <c r="H85" s="310">
        <v>0</v>
      </c>
      <c r="I85" s="310">
        <v>0</v>
      </c>
      <c r="J85" s="310">
        <v>0</v>
      </c>
      <c r="K85" s="310">
        <v>0</v>
      </c>
      <c r="L85" s="310">
        <v>0</v>
      </c>
      <c r="M85" s="310">
        <v>0</v>
      </c>
      <c r="N85" s="310">
        <v>0</v>
      </c>
      <c r="O85" s="310">
        <v>0</v>
      </c>
      <c r="T85" s="26"/>
      <c r="U85" s="26"/>
      <c r="W85" s="4"/>
      <c r="X85" s="4"/>
    </row>
    <row r="86" spans="1:24" customFormat="1">
      <c r="A86" s="489"/>
      <c r="B86" s="23" t="s">
        <v>314</v>
      </c>
      <c r="C86" s="23"/>
      <c r="D86" s="310">
        <v>0</v>
      </c>
      <c r="E86" s="310">
        <v>0</v>
      </c>
      <c r="F86" s="310">
        <v>0</v>
      </c>
      <c r="G86" s="310">
        <v>0</v>
      </c>
      <c r="H86" s="310">
        <v>0</v>
      </c>
      <c r="I86" s="310">
        <v>0</v>
      </c>
      <c r="J86" s="310">
        <v>0</v>
      </c>
      <c r="K86" s="310">
        <v>0</v>
      </c>
      <c r="L86" s="310">
        <v>0</v>
      </c>
      <c r="M86" s="310">
        <v>0</v>
      </c>
      <c r="N86" s="310">
        <v>0</v>
      </c>
      <c r="O86" s="310">
        <v>0</v>
      </c>
      <c r="T86" s="26"/>
      <c r="U86" s="26"/>
      <c r="W86" s="4"/>
      <c r="X86" s="4"/>
    </row>
    <row r="87" spans="1:24" customFormat="1">
      <c r="A87" s="489"/>
      <c r="B87" s="23" t="s">
        <v>314</v>
      </c>
      <c r="C87" s="23"/>
      <c r="D87" s="310">
        <v>0</v>
      </c>
      <c r="E87" s="310">
        <v>0</v>
      </c>
      <c r="F87" s="310">
        <v>0</v>
      </c>
      <c r="G87" s="310">
        <v>0</v>
      </c>
      <c r="H87" s="310">
        <v>0</v>
      </c>
      <c r="I87" s="310">
        <v>0</v>
      </c>
      <c r="J87" s="310">
        <v>0</v>
      </c>
      <c r="K87" s="310">
        <v>0</v>
      </c>
      <c r="L87" s="310">
        <v>0</v>
      </c>
      <c r="M87" s="310">
        <v>0</v>
      </c>
      <c r="N87" s="310">
        <v>0</v>
      </c>
      <c r="O87" s="310">
        <v>0</v>
      </c>
      <c r="T87" s="26"/>
      <c r="U87" s="26"/>
      <c r="W87" s="4"/>
      <c r="X87" s="4"/>
    </row>
    <row r="88" spans="1:24" customFormat="1">
      <c r="A88" s="489"/>
      <c r="B88" s="23" t="s">
        <v>314</v>
      </c>
      <c r="C88" s="23"/>
      <c r="D88" s="310">
        <v>0</v>
      </c>
      <c r="E88" s="310">
        <v>0</v>
      </c>
      <c r="F88" s="310">
        <v>0</v>
      </c>
      <c r="G88" s="310">
        <v>0</v>
      </c>
      <c r="H88" s="310">
        <v>0</v>
      </c>
      <c r="I88" s="310">
        <v>0</v>
      </c>
      <c r="J88" s="310">
        <v>0</v>
      </c>
      <c r="K88" s="310">
        <v>0</v>
      </c>
      <c r="L88" s="310">
        <v>0</v>
      </c>
      <c r="M88" s="310">
        <v>0</v>
      </c>
      <c r="N88" s="310">
        <v>0</v>
      </c>
      <c r="O88" s="310">
        <v>0</v>
      </c>
      <c r="T88" s="26"/>
      <c r="U88" s="26"/>
      <c r="W88" s="4"/>
      <c r="X88" s="4"/>
    </row>
    <row r="89" spans="1:24" customFormat="1">
      <c r="A89" s="489"/>
      <c r="B89" s="23" t="s">
        <v>314</v>
      </c>
      <c r="C89" s="23"/>
      <c r="D89" s="310">
        <v>0</v>
      </c>
      <c r="E89" s="310">
        <v>0</v>
      </c>
      <c r="F89" s="310">
        <v>0</v>
      </c>
      <c r="G89" s="310">
        <v>0</v>
      </c>
      <c r="H89" s="310">
        <v>0</v>
      </c>
      <c r="I89" s="310">
        <v>0</v>
      </c>
      <c r="J89" s="310">
        <v>0</v>
      </c>
      <c r="K89" s="310">
        <v>0</v>
      </c>
      <c r="L89" s="310">
        <v>0</v>
      </c>
      <c r="M89" s="310">
        <v>0</v>
      </c>
      <c r="N89" s="310">
        <v>0</v>
      </c>
      <c r="O89" s="310">
        <v>0</v>
      </c>
      <c r="T89" s="26"/>
      <c r="U89" s="26"/>
      <c r="W89" s="4"/>
      <c r="X89" s="4"/>
    </row>
    <row r="90" spans="1:24" customFormat="1">
      <c r="A90" s="489"/>
      <c r="B90" s="23" t="s">
        <v>314</v>
      </c>
      <c r="C90" s="23"/>
      <c r="D90" s="310">
        <v>0</v>
      </c>
      <c r="E90" s="310">
        <v>0</v>
      </c>
      <c r="F90" s="310">
        <v>0</v>
      </c>
      <c r="G90" s="310">
        <v>0</v>
      </c>
      <c r="H90" s="310">
        <v>0</v>
      </c>
      <c r="I90" s="310">
        <v>0</v>
      </c>
      <c r="J90" s="310">
        <v>0</v>
      </c>
      <c r="K90" s="310">
        <v>0</v>
      </c>
      <c r="L90" s="310">
        <v>0</v>
      </c>
      <c r="M90" s="310">
        <v>0</v>
      </c>
      <c r="N90" s="310">
        <v>0</v>
      </c>
      <c r="O90" s="310">
        <v>0</v>
      </c>
      <c r="T90" s="26"/>
      <c r="U90" s="26"/>
      <c r="W90" s="4"/>
      <c r="X90" s="4"/>
    </row>
    <row r="91" spans="1:24" customFormat="1">
      <c r="A91" s="489"/>
      <c r="B91" s="23" t="s">
        <v>314</v>
      </c>
      <c r="C91" s="23"/>
      <c r="D91" s="310">
        <v>0</v>
      </c>
      <c r="E91" s="310">
        <v>0</v>
      </c>
      <c r="F91" s="310">
        <v>0</v>
      </c>
      <c r="G91" s="310">
        <v>0</v>
      </c>
      <c r="H91" s="310">
        <v>0</v>
      </c>
      <c r="I91" s="310">
        <v>0</v>
      </c>
      <c r="J91" s="310">
        <v>0</v>
      </c>
      <c r="K91" s="310">
        <v>0</v>
      </c>
      <c r="L91" s="310">
        <v>0</v>
      </c>
      <c r="M91" s="310">
        <v>0</v>
      </c>
      <c r="N91" s="310">
        <v>0</v>
      </c>
      <c r="O91" s="310">
        <v>0</v>
      </c>
      <c r="T91" s="26"/>
      <c r="U91" s="26"/>
      <c r="W91" s="4"/>
      <c r="X91" s="4"/>
    </row>
    <row r="92" spans="1:24" customFormat="1">
      <c r="A92" s="489"/>
      <c r="B92" s="23" t="s">
        <v>314</v>
      </c>
      <c r="C92" s="23"/>
      <c r="D92" s="310">
        <v>0</v>
      </c>
      <c r="E92" s="310">
        <v>0</v>
      </c>
      <c r="F92" s="310">
        <v>0</v>
      </c>
      <c r="G92" s="310">
        <v>0</v>
      </c>
      <c r="H92" s="310">
        <v>0</v>
      </c>
      <c r="I92" s="310">
        <v>0</v>
      </c>
      <c r="J92" s="310">
        <v>0</v>
      </c>
      <c r="K92" s="310">
        <v>0</v>
      </c>
      <c r="L92" s="310">
        <v>0</v>
      </c>
      <c r="M92" s="310">
        <v>0</v>
      </c>
      <c r="N92" s="310">
        <v>0</v>
      </c>
      <c r="O92" s="310">
        <v>0</v>
      </c>
      <c r="T92" s="26"/>
      <c r="U92" s="26"/>
      <c r="W92" s="4"/>
      <c r="X92" s="4"/>
    </row>
    <row r="93" spans="1:24" customFormat="1">
      <c r="A93" s="489"/>
      <c r="B93" s="23" t="s">
        <v>314</v>
      </c>
      <c r="C93" s="23"/>
      <c r="D93" s="310">
        <v>0</v>
      </c>
      <c r="E93" s="310">
        <v>0</v>
      </c>
      <c r="F93" s="310">
        <v>0</v>
      </c>
      <c r="G93" s="310">
        <v>0</v>
      </c>
      <c r="H93" s="310">
        <v>0</v>
      </c>
      <c r="I93" s="310">
        <v>0</v>
      </c>
      <c r="J93" s="310">
        <v>0</v>
      </c>
      <c r="K93" s="310">
        <v>0</v>
      </c>
      <c r="L93" s="310">
        <v>0</v>
      </c>
      <c r="M93" s="310">
        <v>0</v>
      </c>
      <c r="N93" s="310">
        <v>0</v>
      </c>
      <c r="O93" s="310">
        <v>0</v>
      </c>
      <c r="T93" s="26"/>
      <c r="U93" s="26"/>
      <c r="W93" s="4"/>
      <c r="X93" s="4"/>
    </row>
    <row r="94" spans="1:24" customFormat="1">
      <c r="A94" s="489"/>
      <c r="B94" s="23" t="s">
        <v>314</v>
      </c>
      <c r="C94" s="23"/>
      <c r="D94" s="310">
        <v>0</v>
      </c>
      <c r="E94" s="310">
        <v>0</v>
      </c>
      <c r="F94" s="310">
        <v>0</v>
      </c>
      <c r="G94" s="310">
        <v>0</v>
      </c>
      <c r="H94" s="310">
        <v>0</v>
      </c>
      <c r="I94" s="310">
        <v>0</v>
      </c>
      <c r="J94" s="310">
        <v>0</v>
      </c>
      <c r="K94" s="310">
        <v>0</v>
      </c>
      <c r="L94" s="310">
        <v>0</v>
      </c>
      <c r="M94" s="310">
        <v>0</v>
      </c>
      <c r="N94" s="310">
        <v>0</v>
      </c>
      <c r="O94" s="310">
        <v>0</v>
      </c>
      <c r="T94" s="26"/>
      <c r="U94" s="26"/>
      <c r="W94" s="4"/>
      <c r="X94" s="4"/>
    </row>
    <row r="95" spans="1:24" customFormat="1">
      <c r="A95" s="489"/>
      <c r="B95" s="23" t="s">
        <v>314</v>
      </c>
      <c r="C95" s="23"/>
      <c r="D95" s="310">
        <v>0</v>
      </c>
      <c r="E95" s="310">
        <v>0</v>
      </c>
      <c r="F95" s="310">
        <v>0</v>
      </c>
      <c r="G95" s="310">
        <v>0</v>
      </c>
      <c r="H95" s="310">
        <v>0</v>
      </c>
      <c r="I95" s="310">
        <v>0</v>
      </c>
      <c r="J95" s="310">
        <v>0</v>
      </c>
      <c r="K95" s="310">
        <v>0</v>
      </c>
      <c r="L95" s="310">
        <v>0</v>
      </c>
      <c r="M95" s="310">
        <v>0</v>
      </c>
      <c r="N95" s="310">
        <v>0</v>
      </c>
      <c r="O95" s="310">
        <v>0</v>
      </c>
      <c r="T95" s="26"/>
      <c r="U95" s="26"/>
      <c r="W95" s="4"/>
      <c r="X95" s="4"/>
    </row>
    <row r="96" spans="1:24" customFormat="1">
      <c r="A96" s="489"/>
      <c r="B96" s="23" t="s">
        <v>314</v>
      </c>
      <c r="C96" s="23"/>
      <c r="D96" s="310">
        <v>0</v>
      </c>
      <c r="E96" s="310">
        <v>0</v>
      </c>
      <c r="F96" s="310">
        <v>0</v>
      </c>
      <c r="G96" s="310">
        <v>0</v>
      </c>
      <c r="H96" s="310">
        <v>0</v>
      </c>
      <c r="I96" s="310">
        <v>0</v>
      </c>
      <c r="J96" s="310">
        <v>0</v>
      </c>
      <c r="K96" s="310">
        <v>0</v>
      </c>
      <c r="L96" s="310">
        <v>0</v>
      </c>
      <c r="M96" s="310">
        <v>0</v>
      </c>
      <c r="N96" s="310">
        <v>0</v>
      </c>
      <c r="O96" s="310">
        <v>0</v>
      </c>
      <c r="T96" s="26"/>
      <c r="U96" s="26"/>
      <c r="W96" s="4"/>
      <c r="X96" s="4"/>
    </row>
    <row r="97" spans="1:29" customFormat="1">
      <c r="A97" s="489"/>
      <c r="B97" s="23" t="s">
        <v>314</v>
      </c>
      <c r="C97" s="23"/>
      <c r="D97" s="310">
        <v>0</v>
      </c>
      <c r="E97" s="310">
        <v>0</v>
      </c>
      <c r="F97" s="310">
        <v>0</v>
      </c>
      <c r="G97" s="310">
        <v>0</v>
      </c>
      <c r="H97" s="310">
        <v>0</v>
      </c>
      <c r="I97" s="310">
        <v>0</v>
      </c>
      <c r="J97" s="310">
        <v>0</v>
      </c>
      <c r="K97" s="310">
        <v>0</v>
      </c>
      <c r="L97" s="310">
        <v>0</v>
      </c>
      <c r="M97" s="310">
        <v>0</v>
      </c>
      <c r="N97" s="310">
        <v>0</v>
      </c>
      <c r="O97" s="310">
        <v>0</v>
      </c>
      <c r="T97" s="26"/>
      <c r="U97" s="26"/>
      <c r="W97" s="4"/>
      <c r="X97" s="4"/>
    </row>
    <row r="98" spans="1:29" customFormat="1">
      <c r="A98" s="489"/>
      <c r="B98" s="23" t="s">
        <v>314</v>
      </c>
      <c r="C98" s="23"/>
      <c r="D98" s="310">
        <v>0</v>
      </c>
      <c r="E98" s="310">
        <v>0</v>
      </c>
      <c r="F98" s="310">
        <v>0</v>
      </c>
      <c r="G98" s="310">
        <v>0</v>
      </c>
      <c r="H98" s="310">
        <v>0</v>
      </c>
      <c r="I98" s="310">
        <v>0</v>
      </c>
      <c r="J98" s="310">
        <v>0</v>
      </c>
      <c r="K98" s="310">
        <v>0</v>
      </c>
      <c r="L98" s="310">
        <v>0</v>
      </c>
      <c r="M98" s="310">
        <v>0</v>
      </c>
      <c r="N98" s="310">
        <v>0</v>
      </c>
      <c r="O98" s="310">
        <v>0</v>
      </c>
      <c r="T98" s="26"/>
      <c r="U98" s="26"/>
      <c r="W98" s="4"/>
      <c r="X98" s="4"/>
    </row>
    <row r="99" spans="1:29">
      <c r="A99" s="489"/>
      <c r="B99" s="11"/>
      <c r="C99" s="6"/>
      <c r="D99" s="313"/>
      <c r="E99" s="313"/>
      <c r="F99" s="313"/>
      <c r="G99" s="313"/>
      <c r="H99" s="313"/>
      <c r="I99" s="313"/>
      <c r="J99" s="313"/>
      <c r="K99" s="313"/>
      <c r="L99" s="313"/>
      <c r="M99" s="313"/>
      <c r="N99" s="313"/>
      <c r="O99" s="313"/>
      <c r="T99" s="11"/>
      <c r="U99" s="11"/>
      <c r="V99" s="11"/>
      <c r="W99" s="11"/>
      <c r="X99" s="11"/>
      <c r="Y99" s="11"/>
      <c r="Z99" s="11"/>
      <c r="AA99" s="11"/>
      <c r="AB99" s="11"/>
      <c r="AC99" s="11"/>
    </row>
    <row r="100" spans="1:29">
      <c r="A100" s="489"/>
      <c r="B100" s="6" t="s">
        <v>26</v>
      </c>
      <c r="C100" s="6" t="s">
        <v>351</v>
      </c>
      <c r="D100" s="310">
        <v>0</v>
      </c>
      <c r="E100" s="310">
        <v>0</v>
      </c>
      <c r="F100" s="310">
        <v>0</v>
      </c>
      <c r="G100" s="310">
        <v>0</v>
      </c>
      <c r="H100" s="310">
        <v>0</v>
      </c>
      <c r="I100" s="310">
        <v>0</v>
      </c>
      <c r="J100" s="310">
        <v>0</v>
      </c>
      <c r="K100" s="310">
        <v>0</v>
      </c>
      <c r="L100" s="310">
        <v>0</v>
      </c>
      <c r="M100" s="310">
        <v>0</v>
      </c>
      <c r="N100" s="310">
        <v>0</v>
      </c>
      <c r="O100" s="310">
        <v>0</v>
      </c>
      <c r="T100" s="11"/>
      <c r="U100" s="11"/>
      <c r="V100" s="11"/>
      <c r="W100" s="11"/>
      <c r="X100" s="11"/>
      <c r="Y100" s="11"/>
      <c r="Z100" s="11"/>
      <c r="AA100" s="11"/>
      <c r="AB100" s="11"/>
      <c r="AC100" s="11"/>
    </row>
    <row r="101" spans="1:29" customFormat="1">
      <c r="A101" s="489"/>
      <c r="B101" s="6" t="s">
        <v>26</v>
      </c>
      <c r="C101" s="6" t="s">
        <v>419</v>
      </c>
      <c r="D101" s="310">
        <v>0</v>
      </c>
      <c r="E101" s="310">
        <v>0</v>
      </c>
      <c r="F101" s="310">
        <v>0</v>
      </c>
      <c r="G101" s="310">
        <v>0</v>
      </c>
      <c r="H101" s="310">
        <v>0</v>
      </c>
      <c r="I101" s="310">
        <v>0</v>
      </c>
      <c r="J101" s="310">
        <v>0</v>
      </c>
      <c r="K101" s="310">
        <v>0</v>
      </c>
      <c r="L101" s="310">
        <v>0</v>
      </c>
      <c r="M101" s="310">
        <v>0</v>
      </c>
      <c r="N101" s="310">
        <v>0</v>
      </c>
      <c r="O101" s="310">
        <v>0</v>
      </c>
    </row>
    <row r="102" spans="1:29" customFormat="1">
      <c r="A102" s="489"/>
      <c r="B102" s="6" t="s">
        <v>26</v>
      </c>
      <c r="C102" s="6" t="s">
        <v>342</v>
      </c>
      <c r="D102" s="310">
        <v>3498896.5284704361</v>
      </c>
      <c r="E102" s="310">
        <v>0</v>
      </c>
      <c r="F102" s="310">
        <v>0</v>
      </c>
      <c r="G102" s="310">
        <v>0</v>
      </c>
      <c r="H102" s="310">
        <v>0</v>
      </c>
      <c r="I102" s="310">
        <v>0</v>
      </c>
      <c r="J102" s="310">
        <v>0</v>
      </c>
      <c r="K102" s="310">
        <v>0</v>
      </c>
      <c r="L102" s="310">
        <v>0</v>
      </c>
      <c r="M102" s="310">
        <v>0</v>
      </c>
      <c r="N102" s="310">
        <v>0</v>
      </c>
      <c r="O102" s="310">
        <v>3498896.5284704361</v>
      </c>
    </row>
    <row r="103" spans="1:29" customFormat="1">
      <c r="A103" s="489"/>
      <c r="B103" s="6" t="s">
        <v>26</v>
      </c>
      <c r="C103" s="6" t="s">
        <v>2017</v>
      </c>
      <c r="D103" s="310">
        <v>0</v>
      </c>
      <c r="E103" s="310">
        <v>0</v>
      </c>
      <c r="F103" s="310">
        <v>0</v>
      </c>
      <c r="G103" s="310">
        <v>0</v>
      </c>
      <c r="H103" s="310">
        <v>0</v>
      </c>
      <c r="I103" s="310">
        <v>0</v>
      </c>
      <c r="J103" s="310">
        <v>0</v>
      </c>
      <c r="K103" s="310">
        <v>0</v>
      </c>
      <c r="L103" s="310">
        <v>0</v>
      </c>
      <c r="M103" s="310">
        <v>0</v>
      </c>
      <c r="N103" s="310">
        <v>0</v>
      </c>
      <c r="O103" s="310">
        <v>0</v>
      </c>
    </row>
    <row r="104" spans="1:29" customFormat="1">
      <c r="A104" s="489"/>
      <c r="B104" s="6" t="s">
        <v>26</v>
      </c>
      <c r="C104" s="6" t="s">
        <v>420</v>
      </c>
      <c r="D104" s="310">
        <v>0</v>
      </c>
      <c r="E104" s="310">
        <v>0</v>
      </c>
      <c r="F104" s="310">
        <v>0</v>
      </c>
      <c r="G104" s="310">
        <v>0</v>
      </c>
      <c r="H104" s="310">
        <v>0</v>
      </c>
      <c r="I104" s="310">
        <v>0</v>
      </c>
      <c r="J104" s="310">
        <v>0</v>
      </c>
      <c r="K104" s="310">
        <v>0</v>
      </c>
      <c r="L104" s="310">
        <v>0</v>
      </c>
      <c r="M104" s="310">
        <v>0</v>
      </c>
      <c r="N104" s="310">
        <v>0</v>
      </c>
      <c r="O104" s="310">
        <v>0</v>
      </c>
    </row>
    <row r="105" spans="1:29" customFormat="1">
      <c r="A105" s="489"/>
      <c r="B105" s="6" t="s">
        <v>26</v>
      </c>
      <c r="C105" s="6" t="s">
        <v>4816</v>
      </c>
      <c r="D105" s="310">
        <v>969246.3254429152</v>
      </c>
      <c r="E105" s="310">
        <v>813842.30769230751</v>
      </c>
      <c r="F105" s="310">
        <v>636576.92307692301</v>
      </c>
      <c r="G105" s="310">
        <v>956201.26153846143</v>
      </c>
      <c r="H105" s="310">
        <v>510092.38453846145</v>
      </c>
      <c r="I105" s="310">
        <v>0</v>
      </c>
      <c r="J105" s="310">
        <v>844188.23076923063</v>
      </c>
      <c r="K105" s="310">
        <v>616511.76923076913</v>
      </c>
      <c r="L105" s="310">
        <v>2111815.384615384</v>
      </c>
      <c r="M105" s="310">
        <v>415384.61538461532</v>
      </c>
      <c r="N105" s="310">
        <v>0</v>
      </c>
      <c r="O105" s="310">
        <v>7873859.2022890672</v>
      </c>
    </row>
    <row r="106" spans="1:29" customFormat="1">
      <c r="A106" s="489"/>
      <c r="B106" s="6" t="s">
        <v>26</v>
      </c>
      <c r="C106" s="6" t="s">
        <v>422</v>
      </c>
      <c r="D106" s="310">
        <v>0</v>
      </c>
      <c r="E106" s="310">
        <v>0</v>
      </c>
      <c r="F106" s="310">
        <v>0</v>
      </c>
      <c r="G106" s="310">
        <v>0</v>
      </c>
      <c r="H106" s="310">
        <v>0</v>
      </c>
      <c r="I106" s="310">
        <v>0</v>
      </c>
      <c r="J106" s="310">
        <v>0</v>
      </c>
      <c r="K106" s="310">
        <v>0</v>
      </c>
      <c r="L106" s="310">
        <v>0</v>
      </c>
      <c r="M106" s="310">
        <v>0</v>
      </c>
      <c r="N106" s="310">
        <v>0</v>
      </c>
      <c r="O106" s="310">
        <v>0</v>
      </c>
    </row>
    <row r="107" spans="1:29" customFormat="1">
      <c r="A107" s="489"/>
      <c r="B107" s="6" t="s">
        <v>26</v>
      </c>
      <c r="C107" s="6" t="s">
        <v>423</v>
      </c>
      <c r="D107" s="310">
        <v>0</v>
      </c>
      <c r="E107" s="310">
        <v>0</v>
      </c>
      <c r="F107" s="310">
        <v>0</v>
      </c>
      <c r="G107" s="310">
        <v>0</v>
      </c>
      <c r="H107" s="310">
        <v>0</v>
      </c>
      <c r="I107" s="310">
        <v>0</v>
      </c>
      <c r="J107" s="310">
        <v>0</v>
      </c>
      <c r="K107" s="310">
        <v>0</v>
      </c>
      <c r="L107" s="310">
        <v>0</v>
      </c>
      <c r="M107" s="310">
        <v>0</v>
      </c>
      <c r="N107" s="310">
        <v>0</v>
      </c>
      <c r="O107" s="310">
        <v>0</v>
      </c>
    </row>
    <row r="108" spans="1:29" customFormat="1">
      <c r="A108" s="489"/>
      <c r="B108" s="6" t="s">
        <v>26</v>
      </c>
      <c r="C108" s="6" t="s">
        <v>339</v>
      </c>
      <c r="D108" s="310">
        <v>0</v>
      </c>
      <c r="E108" s="310">
        <v>0</v>
      </c>
      <c r="F108" s="310">
        <v>0</v>
      </c>
      <c r="G108" s="310">
        <v>0</v>
      </c>
      <c r="H108" s="310">
        <v>0</v>
      </c>
      <c r="I108" s="310">
        <v>0</v>
      </c>
      <c r="J108" s="310">
        <v>0</v>
      </c>
      <c r="K108" s="310">
        <v>0</v>
      </c>
      <c r="L108" s="310">
        <v>0</v>
      </c>
      <c r="M108" s="310">
        <v>0</v>
      </c>
      <c r="N108" s="310">
        <v>0</v>
      </c>
      <c r="O108" s="310">
        <v>0</v>
      </c>
    </row>
    <row r="109" spans="1:29" customFormat="1">
      <c r="A109" s="489"/>
      <c r="B109" s="6" t="s">
        <v>26</v>
      </c>
      <c r="C109" s="6" t="s">
        <v>281</v>
      </c>
      <c r="D109" s="310">
        <v>0</v>
      </c>
      <c r="E109" s="310">
        <v>0</v>
      </c>
      <c r="F109" s="310">
        <v>0</v>
      </c>
      <c r="G109" s="310">
        <v>0</v>
      </c>
      <c r="H109" s="310">
        <v>0</v>
      </c>
      <c r="I109" s="310">
        <v>0</v>
      </c>
      <c r="J109" s="310">
        <v>0</v>
      </c>
      <c r="K109" s="310">
        <v>0</v>
      </c>
      <c r="L109" s="310">
        <v>0</v>
      </c>
      <c r="M109" s="310">
        <v>0</v>
      </c>
      <c r="N109" s="310">
        <v>0</v>
      </c>
      <c r="O109" s="310">
        <v>0</v>
      </c>
    </row>
    <row r="110" spans="1:29" customFormat="1">
      <c r="A110" s="489"/>
      <c r="B110" s="6" t="s">
        <v>26</v>
      </c>
      <c r="C110" s="6" t="s">
        <v>424</v>
      </c>
      <c r="D110" s="310">
        <v>0</v>
      </c>
      <c r="E110" s="310">
        <v>0</v>
      </c>
      <c r="F110" s="310">
        <v>0</v>
      </c>
      <c r="G110" s="310">
        <v>0</v>
      </c>
      <c r="H110" s="310">
        <v>0</v>
      </c>
      <c r="I110" s="310">
        <v>0</v>
      </c>
      <c r="J110" s="310">
        <v>0</v>
      </c>
      <c r="K110" s="310">
        <v>0</v>
      </c>
      <c r="L110" s="310">
        <v>0</v>
      </c>
      <c r="M110" s="310">
        <v>0</v>
      </c>
      <c r="N110" s="310">
        <v>0</v>
      </c>
      <c r="O110" s="310">
        <v>0</v>
      </c>
    </row>
    <row r="111" spans="1:29" customFormat="1">
      <c r="A111" s="489"/>
      <c r="B111" s="6" t="s">
        <v>26</v>
      </c>
      <c r="C111" s="6" t="s">
        <v>340</v>
      </c>
      <c r="D111" s="310">
        <v>0</v>
      </c>
      <c r="E111" s="310">
        <v>0</v>
      </c>
      <c r="F111" s="310">
        <v>0</v>
      </c>
      <c r="G111" s="310">
        <v>0</v>
      </c>
      <c r="H111" s="310">
        <v>0</v>
      </c>
      <c r="I111" s="310">
        <v>0</v>
      </c>
      <c r="J111" s="310">
        <v>0</v>
      </c>
      <c r="K111" s="310">
        <v>0</v>
      </c>
      <c r="L111" s="310">
        <v>0</v>
      </c>
      <c r="M111" s="310">
        <v>0</v>
      </c>
      <c r="N111" s="310">
        <v>0</v>
      </c>
      <c r="O111" s="310">
        <v>0</v>
      </c>
    </row>
    <row r="112" spans="1:29" customFormat="1">
      <c r="A112" s="489"/>
      <c r="B112" s="6" t="s">
        <v>26</v>
      </c>
      <c r="C112" s="6" t="s">
        <v>343</v>
      </c>
      <c r="D112" s="310">
        <v>0</v>
      </c>
      <c r="E112" s="310">
        <v>0</v>
      </c>
      <c r="F112" s="310">
        <v>0</v>
      </c>
      <c r="G112" s="310">
        <v>0</v>
      </c>
      <c r="H112" s="310">
        <v>0</v>
      </c>
      <c r="I112" s="310">
        <v>0</v>
      </c>
      <c r="J112" s="310">
        <v>0</v>
      </c>
      <c r="K112" s="310">
        <v>0</v>
      </c>
      <c r="L112" s="310">
        <v>0</v>
      </c>
      <c r="M112" s="310">
        <v>0</v>
      </c>
      <c r="N112" s="310">
        <v>0</v>
      </c>
      <c r="O112" s="310">
        <v>0</v>
      </c>
    </row>
    <row r="113" spans="1:24" customFormat="1">
      <c r="A113" s="489"/>
      <c r="B113" s="6" t="s">
        <v>26</v>
      </c>
      <c r="C113" s="6" t="s">
        <v>347</v>
      </c>
      <c r="D113" s="310">
        <v>459766.3039199998</v>
      </c>
      <c r="E113" s="310">
        <v>0</v>
      </c>
      <c r="F113" s="310">
        <v>0</v>
      </c>
      <c r="G113" s="310">
        <v>0</v>
      </c>
      <c r="H113" s="310">
        <v>0</v>
      </c>
      <c r="I113" s="310">
        <v>0</v>
      </c>
      <c r="J113" s="310">
        <v>0</v>
      </c>
      <c r="K113" s="310">
        <v>0</v>
      </c>
      <c r="L113" s="310">
        <v>0</v>
      </c>
      <c r="M113" s="310">
        <v>0</v>
      </c>
      <c r="N113" s="310">
        <v>0</v>
      </c>
      <c r="O113" s="310">
        <v>459766.3039199998</v>
      </c>
    </row>
    <row r="114" spans="1:24" customFormat="1">
      <c r="A114" s="489"/>
      <c r="B114" s="6" t="s">
        <v>26</v>
      </c>
      <c r="C114" s="6" t="s">
        <v>346</v>
      </c>
      <c r="D114" s="310">
        <v>0</v>
      </c>
      <c r="E114" s="310">
        <v>0</v>
      </c>
      <c r="F114" s="310">
        <v>0</v>
      </c>
      <c r="G114" s="310">
        <v>0</v>
      </c>
      <c r="H114" s="310">
        <v>0</v>
      </c>
      <c r="I114" s="310">
        <v>0</v>
      </c>
      <c r="J114" s="310">
        <v>0</v>
      </c>
      <c r="K114" s="310">
        <v>0</v>
      </c>
      <c r="L114" s="310">
        <v>0</v>
      </c>
      <c r="M114" s="310">
        <v>0</v>
      </c>
      <c r="N114" s="310">
        <v>0</v>
      </c>
      <c r="O114" s="310">
        <v>0</v>
      </c>
    </row>
    <row r="115" spans="1:24" customFormat="1">
      <c r="A115" s="489"/>
      <c r="B115" s="6" t="s">
        <v>26</v>
      </c>
      <c r="C115" s="6" t="s">
        <v>348</v>
      </c>
      <c r="D115" s="310">
        <v>0</v>
      </c>
      <c r="E115" s="310">
        <v>0</v>
      </c>
      <c r="F115" s="310">
        <v>0</v>
      </c>
      <c r="G115" s="310">
        <v>0</v>
      </c>
      <c r="H115" s="310">
        <v>0</v>
      </c>
      <c r="I115" s="310">
        <v>0</v>
      </c>
      <c r="J115" s="310">
        <v>0</v>
      </c>
      <c r="K115" s="310">
        <v>0</v>
      </c>
      <c r="L115" s="310">
        <v>0</v>
      </c>
      <c r="M115" s="310">
        <v>0</v>
      </c>
      <c r="N115" s="310">
        <v>0</v>
      </c>
      <c r="O115" s="310">
        <v>0</v>
      </c>
    </row>
    <row r="116" spans="1:24" customFormat="1">
      <c r="A116" s="489"/>
      <c r="B116" s="6" t="s">
        <v>26</v>
      </c>
      <c r="C116" s="6" t="s">
        <v>349</v>
      </c>
      <c r="D116" s="310">
        <v>0</v>
      </c>
      <c r="E116" s="310">
        <v>0</v>
      </c>
      <c r="F116" s="310">
        <v>0</v>
      </c>
      <c r="G116" s="310">
        <v>0</v>
      </c>
      <c r="H116" s="310">
        <v>0</v>
      </c>
      <c r="I116" s="310">
        <v>0</v>
      </c>
      <c r="J116" s="310">
        <v>0</v>
      </c>
      <c r="K116" s="310">
        <v>0</v>
      </c>
      <c r="L116" s="310">
        <v>0</v>
      </c>
      <c r="M116" s="310">
        <v>0</v>
      </c>
      <c r="N116" s="310">
        <v>0</v>
      </c>
      <c r="O116" s="310">
        <v>0</v>
      </c>
    </row>
    <row r="117" spans="1:24" customFormat="1">
      <c r="A117" s="489"/>
      <c r="B117" s="6" t="s">
        <v>26</v>
      </c>
      <c r="C117" s="6" t="s">
        <v>425</v>
      </c>
      <c r="D117" s="310">
        <v>0</v>
      </c>
      <c r="E117" s="310">
        <v>0</v>
      </c>
      <c r="F117" s="310">
        <v>0</v>
      </c>
      <c r="G117" s="310">
        <v>0</v>
      </c>
      <c r="H117" s="310">
        <v>0</v>
      </c>
      <c r="I117" s="310">
        <v>0</v>
      </c>
      <c r="J117" s="310">
        <v>0</v>
      </c>
      <c r="K117" s="310">
        <v>0</v>
      </c>
      <c r="L117" s="310">
        <v>0</v>
      </c>
      <c r="M117" s="310">
        <v>0</v>
      </c>
      <c r="N117" s="310">
        <v>0</v>
      </c>
      <c r="O117" s="310">
        <v>0</v>
      </c>
      <c r="T117" s="26"/>
      <c r="U117" s="26"/>
      <c r="W117" s="4"/>
      <c r="X117" s="4"/>
    </row>
    <row r="118" spans="1:24" customFormat="1">
      <c r="A118" s="489"/>
      <c r="B118" s="6" t="s">
        <v>26</v>
      </c>
      <c r="C118" s="6" t="s">
        <v>426</v>
      </c>
      <c r="D118" s="310">
        <v>0</v>
      </c>
      <c r="E118" s="310">
        <v>0</v>
      </c>
      <c r="F118" s="310">
        <v>0</v>
      </c>
      <c r="G118" s="310">
        <v>0</v>
      </c>
      <c r="H118" s="310">
        <v>0</v>
      </c>
      <c r="I118" s="310">
        <v>0</v>
      </c>
      <c r="J118" s="310">
        <v>0</v>
      </c>
      <c r="K118" s="310">
        <v>0</v>
      </c>
      <c r="L118" s="310">
        <v>0</v>
      </c>
      <c r="M118" s="310">
        <v>0</v>
      </c>
      <c r="N118" s="310">
        <v>0</v>
      </c>
      <c r="O118" s="310">
        <v>0</v>
      </c>
      <c r="T118" s="26"/>
      <c r="U118" s="26"/>
      <c r="W118" s="4"/>
      <c r="X118" s="4"/>
    </row>
    <row r="119" spans="1:24" customFormat="1">
      <c r="A119" s="489"/>
      <c r="B119" s="6" t="s">
        <v>26</v>
      </c>
      <c r="C119" s="6" t="s">
        <v>427</v>
      </c>
      <c r="D119" s="310">
        <v>0</v>
      </c>
      <c r="E119" s="310">
        <v>0</v>
      </c>
      <c r="F119" s="310">
        <v>0</v>
      </c>
      <c r="G119" s="310">
        <v>0</v>
      </c>
      <c r="H119" s="310">
        <v>0</v>
      </c>
      <c r="I119" s="310">
        <v>0</v>
      </c>
      <c r="J119" s="310">
        <v>0</v>
      </c>
      <c r="K119" s="310">
        <v>0</v>
      </c>
      <c r="L119" s="310">
        <v>0</v>
      </c>
      <c r="M119" s="310">
        <v>0</v>
      </c>
      <c r="N119" s="310">
        <v>0</v>
      </c>
      <c r="O119" s="310">
        <v>0</v>
      </c>
      <c r="T119" s="26"/>
      <c r="U119" s="26"/>
      <c r="W119" s="4"/>
      <c r="X119" s="4"/>
    </row>
    <row r="120" spans="1:24" customFormat="1">
      <c r="A120" s="489"/>
      <c r="B120" s="6" t="s">
        <v>26</v>
      </c>
      <c r="C120" s="6" t="s">
        <v>428</v>
      </c>
      <c r="D120" s="310">
        <v>0</v>
      </c>
      <c r="E120" s="310">
        <v>0</v>
      </c>
      <c r="F120" s="310">
        <v>0</v>
      </c>
      <c r="G120" s="310">
        <v>0</v>
      </c>
      <c r="H120" s="310">
        <v>0</v>
      </c>
      <c r="I120" s="310">
        <v>0</v>
      </c>
      <c r="J120" s="310">
        <v>0</v>
      </c>
      <c r="K120" s="310">
        <v>0</v>
      </c>
      <c r="L120" s="310">
        <v>0</v>
      </c>
      <c r="M120" s="310">
        <v>0</v>
      </c>
      <c r="N120" s="310">
        <v>0</v>
      </c>
      <c r="O120" s="310">
        <v>0</v>
      </c>
      <c r="T120" s="26"/>
      <c r="U120" s="26"/>
      <c r="W120" s="4"/>
      <c r="X120" s="4"/>
    </row>
    <row r="121" spans="1:24" customFormat="1">
      <c r="A121" s="489"/>
      <c r="B121" s="6" t="s">
        <v>26</v>
      </c>
      <c r="C121" s="6" t="s">
        <v>350</v>
      </c>
      <c r="D121" s="310">
        <v>0</v>
      </c>
      <c r="E121" s="310">
        <v>0</v>
      </c>
      <c r="F121" s="310">
        <v>0</v>
      </c>
      <c r="G121" s="310">
        <v>0</v>
      </c>
      <c r="H121" s="310">
        <v>0</v>
      </c>
      <c r="I121" s="310">
        <v>0</v>
      </c>
      <c r="J121" s="310">
        <v>0</v>
      </c>
      <c r="K121" s="310">
        <v>0</v>
      </c>
      <c r="L121" s="310">
        <v>0</v>
      </c>
      <c r="M121" s="310">
        <v>0</v>
      </c>
      <c r="N121" s="310">
        <v>0</v>
      </c>
      <c r="O121" s="310">
        <v>0</v>
      </c>
      <c r="T121" s="26"/>
      <c r="U121" s="26"/>
      <c r="W121" s="4"/>
      <c r="X121" s="4"/>
    </row>
    <row r="122" spans="1:24" customFormat="1">
      <c r="A122" s="489"/>
      <c r="B122" s="6" t="s">
        <v>26</v>
      </c>
      <c r="C122" s="6" t="s">
        <v>429</v>
      </c>
      <c r="D122" s="310">
        <v>0</v>
      </c>
      <c r="E122" s="310">
        <v>0</v>
      </c>
      <c r="F122" s="310">
        <v>0</v>
      </c>
      <c r="G122" s="310">
        <v>0</v>
      </c>
      <c r="H122" s="310">
        <v>0</v>
      </c>
      <c r="I122" s="310">
        <v>0</v>
      </c>
      <c r="J122" s="310">
        <v>0</v>
      </c>
      <c r="K122" s="310">
        <v>0</v>
      </c>
      <c r="L122" s="310">
        <v>0</v>
      </c>
      <c r="M122" s="310">
        <v>0</v>
      </c>
      <c r="N122" s="310">
        <v>0</v>
      </c>
      <c r="O122" s="310">
        <v>0</v>
      </c>
      <c r="T122" s="26"/>
      <c r="U122" s="26"/>
      <c r="W122" s="4"/>
      <c r="X122" s="4"/>
    </row>
    <row r="123" spans="1:24" customFormat="1">
      <c r="A123" s="489"/>
      <c r="B123" s="6" t="s">
        <v>26</v>
      </c>
      <c r="C123" s="6" t="s">
        <v>313</v>
      </c>
      <c r="D123" s="310">
        <v>0</v>
      </c>
      <c r="E123" s="310">
        <v>0</v>
      </c>
      <c r="F123" s="310">
        <v>0</v>
      </c>
      <c r="G123" s="310">
        <v>0</v>
      </c>
      <c r="H123" s="310">
        <v>0</v>
      </c>
      <c r="I123" s="310">
        <v>0</v>
      </c>
      <c r="J123" s="310">
        <v>0</v>
      </c>
      <c r="K123" s="310">
        <v>0</v>
      </c>
      <c r="L123" s="310">
        <v>0</v>
      </c>
      <c r="M123" s="310">
        <v>0</v>
      </c>
      <c r="N123" s="310">
        <v>0</v>
      </c>
      <c r="O123" s="310">
        <v>0</v>
      </c>
      <c r="T123" s="26"/>
      <c r="U123" s="26"/>
      <c r="W123" s="4"/>
      <c r="X123" s="4"/>
    </row>
    <row r="124" spans="1:24" customFormat="1">
      <c r="A124" s="489"/>
      <c r="B124" s="6" t="s">
        <v>26</v>
      </c>
      <c r="C124" s="6" t="s">
        <v>49</v>
      </c>
      <c r="D124" s="310">
        <v>0</v>
      </c>
      <c r="E124" s="310">
        <v>0</v>
      </c>
      <c r="F124" s="310">
        <v>0</v>
      </c>
      <c r="G124" s="310">
        <v>0</v>
      </c>
      <c r="H124" s="310">
        <v>0</v>
      </c>
      <c r="I124" s="310">
        <v>0</v>
      </c>
      <c r="J124" s="310">
        <v>0</v>
      </c>
      <c r="K124" s="310">
        <v>0</v>
      </c>
      <c r="L124" s="310">
        <v>0</v>
      </c>
      <c r="M124" s="310">
        <v>0</v>
      </c>
      <c r="N124" s="310">
        <v>0</v>
      </c>
      <c r="O124" s="310">
        <v>0</v>
      </c>
      <c r="T124" s="26"/>
      <c r="U124" s="26"/>
      <c r="W124" s="4"/>
      <c r="X124" s="4"/>
    </row>
    <row r="125" spans="1:24" customFormat="1">
      <c r="A125" s="489"/>
      <c r="B125" s="6" t="s">
        <v>26</v>
      </c>
      <c r="C125" s="6" t="s">
        <v>432</v>
      </c>
      <c r="D125" s="310">
        <v>0</v>
      </c>
      <c r="E125" s="310">
        <v>0</v>
      </c>
      <c r="F125" s="310">
        <v>0</v>
      </c>
      <c r="G125" s="310">
        <v>0</v>
      </c>
      <c r="H125" s="310">
        <v>0</v>
      </c>
      <c r="I125" s="310">
        <v>0</v>
      </c>
      <c r="J125" s="310">
        <v>0</v>
      </c>
      <c r="K125" s="310">
        <v>0</v>
      </c>
      <c r="L125" s="310">
        <v>0</v>
      </c>
      <c r="M125" s="310">
        <v>0</v>
      </c>
      <c r="N125" s="310">
        <v>0</v>
      </c>
      <c r="O125" s="310">
        <v>0</v>
      </c>
      <c r="T125" s="26"/>
      <c r="U125" s="26"/>
      <c r="W125" s="4"/>
      <c r="X125" s="4"/>
    </row>
    <row r="126" spans="1:24" customFormat="1">
      <c r="A126" s="489"/>
      <c r="B126" s="6" t="s">
        <v>26</v>
      </c>
      <c r="C126" s="6" t="s">
        <v>344</v>
      </c>
      <c r="D126" s="310">
        <v>3235156.2536088931</v>
      </c>
      <c r="E126" s="310">
        <v>0</v>
      </c>
      <c r="F126" s="310">
        <v>0</v>
      </c>
      <c r="G126" s="310">
        <v>0</v>
      </c>
      <c r="H126" s="310">
        <v>0</v>
      </c>
      <c r="I126" s="310">
        <v>0</v>
      </c>
      <c r="J126" s="310">
        <v>0</v>
      </c>
      <c r="K126" s="310">
        <v>0</v>
      </c>
      <c r="L126" s="310">
        <v>0</v>
      </c>
      <c r="M126" s="310">
        <v>0</v>
      </c>
      <c r="N126" s="310">
        <v>0</v>
      </c>
      <c r="O126" s="310">
        <v>3235156.2536088931</v>
      </c>
      <c r="T126" s="26"/>
      <c r="U126" s="26"/>
      <c r="W126" s="4"/>
      <c r="X126" s="4"/>
    </row>
    <row r="127" spans="1:24" customFormat="1">
      <c r="A127" s="489"/>
      <c r="B127" s="6" t="s">
        <v>26</v>
      </c>
      <c r="C127" s="6" t="s">
        <v>495</v>
      </c>
      <c r="D127" s="310">
        <v>0</v>
      </c>
      <c r="E127" s="310">
        <v>0</v>
      </c>
      <c r="F127" s="310">
        <v>0</v>
      </c>
      <c r="G127" s="310">
        <v>0</v>
      </c>
      <c r="H127" s="310">
        <v>0</v>
      </c>
      <c r="I127" s="310">
        <v>0</v>
      </c>
      <c r="J127" s="310">
        <v>0</v>
      </c>
      <c r="K127" s="310">
        <v>0</v>
      </c>
      <c r="L127" s="310">
        <v>0</v>
      </c>
      <c r="M127" s="310">
        <v>0</v>
      </c>
      <c r="N127" s="310">
        <v>0</v>
      </c>
      <c r="O127" s="310">
        <v>0</v>
      </c>
      <c r="T127" s="26"/>
      <c r="U127" s="26"/>
      <c r="W127" s="4"/>
      <c r="X127" s="4"/>
    </row>
    <row r="128" spans="1:24" customFormat="1">
      <c r="A128" s="489"/>
      <c r="B128" s="6" t="s">
        <v>26</v>
      </c>
      <c r="C128" s="6" t="s">
        <v>345</v>
      </c>
      <c r="D128" s="310">
        <v>137847.81426739955</v>
      </c>
      <c r="E128" s="310">
        <v>0</v>
      </c>
      <c r="F128" s="310">
        <v>0</v>
      </c>
      <c r="G128" s="310">
        <v>0</v>
      </c>
      <c r="H128" s="310">
        <v>0</v>
      </c>
      <c r="I128" s="310">
        <v>0</v>
      </c>
      <c r="J128" s="310">
        <v>0</v>
      </c>
      <c r="K128" s="310">
        <v>0</v>
      </c>
      <c r="L128" s="310">
        <v>0</v>
      </c>
      <c r="M128" s="310">
        <v>0</v>
      </c>
      <c r="N128" s="310">
        <v>0</v>
      </c>
      <c r="O128" s="310">
        <v>137847.81426739955</v>
      </c>
      <c r="T128" s="26"/>
      <c r="U128" s="26"/>
      <c r="W128" s="4"/>
      <c r="X128" s="4"/>
    </row>
    <row r="129" spans="1:24" customFormat="1">
      <c r="A129" s="489"/>
      <c r="B129" s="6" t="s">
        <v>26</v>
      </c>
      <c r="C129" s="6" t="s">
        <v>434</v>
      </c>
      <c r="D129" s="310">
        <v>0</v>
      </c>
      <c r="E129" s="310">
        <v>0</v>
      </c>
      <c r="F129" s="310">
        <v>0</v>
      </c>
      <c r="G129" s="310">
        <v>0</v>
      </c>
      <c r="H129" s="310">
        <v>0</v>
      </c>
      <c r="I129" s="310">
        <v>0</v>
      </c>
      <c r="J129" s="310">
        <v>0</v>
      </c>
      <c r="K129" s="310">
        <v>0</v>
      </c>
      <c r="L129" s="310">
        <v>0</v>
      </c>
      <c r="M129" s="310">
        <v>0</v>
      </c>
      <c r="N129" s="310">
        <v>0</v>
      </c>
      <c r="O129" s="310">
        <v>0</v>
      </c>
      <c r="T129" s="26"/>
      <c r="U129" s="26"/>
      <c r="W129" s="4"/>
      <c r="X129" s="4"/>
    </row>
    <row r="130" spans="1:24" customFormat="1">
      <c r="A130" s="489"/>
      <c r="B130" s="6" t="s">
        <v>26</v>
      </c>
      <c r="C130" s="6" t="s">
        <v>341</v>
      </c>
      <c r="D130" s="310">
        <v>0</v>
      </c>
      <c r="E130" s="310">
        <v>0</v>
      </c>
      <c r="F130" s="310">
        <v>0</v>
      </c>
      <c r="G130" s="310">
        <v>0</v>
      </c>
      <c r="H130" s="310">
        <v>0</v>
      </c>
      <c r="I130" s="310">
        <v>0</v>
      </c>
      <c r="J130" s="310">
        <v>0</v>
      </c>
      <c r="K130" s="310">
        <v>0</v>
      </c>
      <c r="L130" s="310">
        <v>0</v>
      </c>
      <c r="M130" s="310">
        <v>0</v>
      </c>
      <c r="N130" s="310">
        <v>0</v>
      </c>
      <c r="O130" s="310">
        <v>0</v>
      </c>
      <c r="T130" s="26"/>
      <c r="U130" s="26"/>
      <c r="W130" s="4"/>
      <c r="X130" s="4"/>
    </row>
    <row r="131" spans="1:24" customFormat="1">
      <c r="A131" s="489"/>
      <c r="B131" s="6" t="s">
        <v>26</v>
      </c>
      <c r="C131" s="6" t="s">
        <v>435</v>
      </c>
      <c r="D131" s="310">
        <v>0</v>
      </c>
      <c r="E131" s="310">
        <v>0</v>
      </c>
      <c r="F131" s="310">
        <v>0</v>
      </c>
      <c r="G131" s="310">
        <v>0</v>
      </c>
      <c r="H131" s="310">
        <v>0</v>
      </c>
      <c r="I131" s="310">
        <v>0</v>
      </c>
      <c r="J131" s="310">
        <v>0</v>
      </c>
      <c r="K131" s="310">
        <v>0</v>
      </c>
      <c r="L131" s="310">
        <v>0</v>
      </c>
      <c r="M131" s="310">
        <v>0</v>
      </c>
      <c r="N131" s="310">
        <v>0</v>
      </c>
      <c r="O131" s="310">
        <v>0</v>
      </c>
      <c r="T131" s="26"/>
      <c r="U131" s="26"/>
      <c r="W131" s="4"/>
      <c r="X131" s="4"/>
    </row>
    <row r="132" spans="1:24" customFormat="1">
      <c r="A132" s="489"/>
      <c r="B132" s="6" t="s">
        <v>26</v>
      </c>
      <c r="C132" s="6" t="s">
        <v>352</v>
      </c>
      <c r="D132" s="310">
        <v>0</v>
      </c>
      <c r="E132" s="310">
        <v>0</v>
      </c>
      <c r="F132" s="310">
        <v>0</v>
      </c>
      <c r="G132" s="310">
        <v>0</v>
      </c>
      <c r="H132" s="310">
        <v>0</v>
      </c>
      <c r="I132" s="310">
        <v>0</v>
      </c>
      <c r="J132" s="310">
        <v>0</v>
      </c>
      <c r="K132" s="310">
        <v>0</v>
      </c>
      <c r="L132" s="310">
        <v>0</v>
      </c>
      <c r="M132" s="310">
        <v>0</v>
      </c>
      <c r="N132" s="310">
        <v>0</v>
      </c>
      <c r="O132" s="310">
        <v>0</v>
      </c>
      <c r="T132" s="26"/>
      <c r="U132" s="26"/>
      <c r="W132" s="4"/>
      <c r="X132" s="4"/>
    </row>
    <row r="133" spans="1:24" customFormat="1">
      <c r="A133" s="489"/>
      <c r="B133" s="6" t="s">
        <v>26</v>
      </c>
      <c r="C133" s="6" t="s">
        <v>433</v>
      </c>
      <c r="D133" s="310">
        <v>0</v>
      </c>
      <c r="E133" s="310">
        <v>0</v>
      </c>
      <c r="F133" s="310">
        <v>0</v>
      </c>
      <c r="G133" s="310">
        <v>0</v>
      </c>
      <c r="H133" s="310">
        <v>0</v>
      </c>
      <c r="I133" s="310">
        <v>0</v>
      </c>
      <c r="J133" s="310">
        <v>0</v>
      </c>
      <c r="K133" s="310">
        <v>0</v>
      </c>
      <c r="L133" s="310">
        <v>0</v>
      </c>
      <c r="M133" s="310">
        <v>0</v>
      </c>
      <c r="N133" s="310">
        <v>0</v>
      </c>
      <c r="O133" s="310">
        <v>0</v>
      </c>
      <c r="T133" s="26"/>
      <c r="U133" s="26"/>
      <c r="W133" s="4"/>
      <c r="X133" s="4"/>
    </row>
    <row r="134" spans="1:24" customFormat="1">
      <c r="A134" s="489"/>
      <c r="B134" s="6" t="s">
        <v>26</v>
      </c>
      <c r="C134" s="6" t="s">
        <v>430</v>
      </c>
      <c r="D134" s="310">
        <v>0</v>
      </c>
      <c r="E134" s="310">
        <v>0</v>
      </c>
      <c r="F134" s="310">
        <v>0</v>
      </c>
      <c r="G134" s="310">
        <v>0</v>
      </c>
      <c r="H134" s="310">
        <v>0</v>
      </c>
      <c r="I134" s="310">
        <v>0</v>
      </c>
      <c r="J134" s="310">
        <v>0</v>
      </c>
      <c r="K134" s="310">
        <v>0</v>
      </c>
      <c r="L134" s="310">
        <v>0</v>
      </c>
      <c r="M134" s="310">
        <v>0</v>
      </c>
      <c r="N134" s="310">
        <v>0</v>
      </c>
      <c r="O134" s="310">
        <v>0</v>
      </c>
      <c r="T134" s="26"/>
      <c r="U134" s="26"/>
      <c r="W134" s="4"/>
      <c r="X134" s="4"/>
    </row>
    <row r="135" spans="1:24" customFormat="1">
      <c r="A135" s="489"/>
      <c r="B135" s="6" t="s">
        <v>26</v>
      </c>
      <c r="C135" s="6" t="s">
        <v>431</v>
      </c>
      <c r="D135" s="310">
        <v>0</v>
      </c>
      <c r="E135" s="310">
        <v>0</v>
      </c>
      <c r="F135" s="310">
        <v>0</v>
      </c>
      <c r="G135" s="310">
        <v>0</v>
      </c>
      <c r="H135" s="310">
        <v>0</v>
      </c>
      <c r="I135" s="310">
        <v>0</v>
      </c>
      <c r="J135" s="310">
        <v>0</v>
      </c>
      <c r="K135" s="310">
        <v>0</v>
      </c>
      <c r="L135" s="310">
        <v>0</v>
      </c>
      <c r="M135" s="310">
        <v>0</v>
      </c>
      <c r="N135" s="310">
        <v>0</v>
      </c>
      <c r="O135" s="310">
        <v>0</v>
      </c>
      <c r="T135" s="26"/>
      <c r="U135" s="26"/>
      <c r="W135" s="4"/>
      <c r="X135" s="4"/>
    </row>
    <row r="136" spans="1:24" customFormat="1">
      <c r="A136" s="489"/>
      <c r="B136" s="6" t="s">
        <v>26</v>
      </c>
      <c r="C136" s="6" t="s">
        <v>739</v>
      </c>
      <c r="D136" s="310">
        <v>0</v>
      </c>
      <c r="E136" s="310">
        <v>0</v>
      </c>
      <c r="F136" s="310">
        <v>0</v>
      </c>
      <c r="G136" s="310">
        <v>0</v>
      </c>
      <c r="H136" s="310">
        <v>0</v>
      </c>
      <c r="I136" s="310">
        <v>0</v>
      </c>
      <c r="J136" s="310">
        <v>0</v>
      </c>
      <c r="K136" s="310">
        <v>0</v>
      </c>
      <c r="L136" s="310">
        <v>0</v>
      </c>
      <c r="M136" s="310">
        <v>0</v>
      </c>
      <c r="N136" s="310">
        <v>0</v>
      </c>
      <c r="O136" s="310">
        <v>0</v>
      </c>
      <c r="T136" s="26"/>
      <c r="U136" s="26"/>
      <c r="W136" s="4"/>
      <c r="X136" s="4"/>
    </row>
    <row r="137" spans="1:24" customFormat="1">
      <c r="A137" s="489"/>
      <c r="B137" s="6" t="s">
        <v>26</v>
      </c>
      <c r="C137" s="6" t="s">
        <v>742</v>
      </c>
      <c r="D137" s="310">
        <v>0</v>
      </c>
      <c r="E137" s="310">
        <v>0</v>
      </c>
      <c r="F137" s="310">
        <v>0</v>
      </c>
      <c r="G137" s="310">
        <v>0</v>
      </c>
      <c r="H137" s="310">
        <v>0</v>
      </c>
      <c r="I137" s="310">
        <v>0</v>
      </c>
      <c r="J137" s="310">
        <v>0</v>
      </c>
      <c r="K137" s="310">
        <v>0</v>
      </c>
      <c r="L137" s="310">
        <v>0</v>
      </c>
      <c r="M137" s="310">
        <v>0</v>
      </c>
      <c r="N137" s="310">
        <v>0</v>
      </c>
      <c r="O137" s="310">
        <v>0</v>
      </c>
      <c r="T137" s="26"/>
      <c r="U137" s="26"/>
      <c r="W137" s="4"/>
      <c r="X137" s="4"/>
    </row>
    <row r="138" spans="1:24" customFormat="1">
      <c r="A138" s="489"/>
      <c r="B138" s="6" t="s">
        <v>26</v>
      </c>
      <c r="C138" s="6" t="s">
        <v>740</v>
      </c>
      <c r="D138" s="310">
        <v>0</v>
      </c>
      <c r="E138" s="310">
        <v>0</v>
      </c>
      <c r="F138" s="310">
        <v>0</v>
      </c>
      <c r="G138" s="310">
        <v>0</v>
      </c>
      <c r="H138" s="310">
        <v>0</v>
      </c>
      <c r="I138" s="310">
        <v>0</v>
      </c>
      <c r="J138" s="310">
        <v>0</v>
      </c>
      <c r="K138" s="310">
        <v>0</v>
      </c>
      <c r="L138" s="310">
        <v>0</v>
      </c>
      <c r="M138" s="310">
        <v>0</v>
      </c>
      <c r="N138" s="310">
        <v>0</v>
      </c>
      <c r="O138" s="310">
        <v>0</v>
      </c>
      <c r="T138" s="26"/>
      <c r="U138" s="26"/>
      <c r="W138" s="4"/>
      <c r="X138" s="4"/>
    </row>
    <row r="139" spans="1:24" customFormat="1">
      <c r="A139" s="489"/>
      <c r="B139" s="6" t="s">
        <v>26</v>
      </c>
      <c r="C139" s="6" t="s">
        <v>409</v>
      </c>
      <c r="D139" s="310">
        <v>0</v>
      </c>
      <c r="E139" s="310">
        <v>0</v>
      </c>
      <c r="F139" s="310">
        <v>0</v>
      </c>
      <c r="G139" s="310">
        <v>0</v>
      </c>
      <c r="H139" s="310">
        <v>0</v>
      </c>
      <c r="I139" s="310">
        <v>0</v>
      </c>
      <c r="J139" s="310">
        <v>0</v>
      </c>
      <c r="K139" s="310">
        <v>0</v>
      </c>
      <c r="L139" s="310">
        <v>0</v>
      </c>
      <c r="M139" s="310">
        <v>0</v>
      </c>
      <c r="N139" s="310">
        <v>0</v>
      </c>
      <c r="O139" s="310">
        <v>0</v>
      </c>
      <c r="T139" s="26"/>
      <c r="U139" s="26"/>
      <c r="W139" s="4"/>
      <c r="X139" s="4"/>
    </row>
    <row r="140" spans="1:24" customFormat="1">
      <c r="A140" s="489"/>
      <c r="B140" s="6" t="s">
        <v>26</v>
      </c>
      <c r="C140" s="6" t="s">
        <v>1078</v>
      </c>
      <c r="D140" s="310">
        <v>0</v>
      </c>
      <c r="E140" s="310">
        <v>0</v>
      </c>
      <c r="F140" s="310">
        <v>0</v>
      </c>
      <c r="G140" s="310">
        <v>0</v>
      </c>
      <c r="H140" s="310">
        <v>0</v>
      </c>
      <c r="I140" s="310">
        <v>0</v>
      </c>
      <c r="J140" s="310">
        <v>0</v>
      </c>
      <c r="K140" s="310">
        <v>0</v>
      </c>
      <c r="L140" s="310">
        <v>0</v>
      </c>
      <c r="M140" s="310">
        <v>0</v>
      </c>
      <c r="N140" s="310">
        <v>0</v>
      </c>
      <c r="O140" s="310">
        <v>0</v>
      </c>
      <c r="T140" s="26"/>
      <c r="U140" s="26"/>
      <c r="W140" s="4"/>
      <c r="X140" s="4"/>
    </row>
    <row r="141" spans="1:24" customFormat="1">
      <c r="A141" s="489"/>
      <c r="B141" s="6" t="s">
        <v>26</v>
      </c>
      <c r="C141" s="6" t="s">
        <v>1088</v>
      </c>
      <c r="D141" s="310">
        <v>0</v>
      </c>
      <c r="E141" s="310">
        <v>0</v>
      </c>
      <c r="F141" s="310">
        <v>0</v>
      </c>
      <c r="G141" s="310">
        <v>0</v>
      </c>
      <c r="H141" s="310">
        <v>0</v>
      </c>
      <c r="I141" s="310">
        <v>0</v>
      </c>
      <c r="J141" s="310">
        <v>0</v>
      </c>
      <c r="K141" s="310">
        <v>0</v>
      </c>
      <c r="L141" s="310">
        <v>0</v>
      </c>
      <c r="M141" s="310">
        <v>0</v>
      </c>
      <c r="N141" s="310">
        <v>0</v>
      </c>
      <c r="O141" s="310">
        <v>0</v>
      </c>
      <c r="T141" s="26"/>
      <c r="U141" s="26"/>
      <c r="W141" s="4"/>
      <c r="X141" s="4"/>
    </row>
    <row r="142" spans="1:24" customFormat="1">
      <c r="A142" s="489"/>
      <c r="B142" s="6" t="s">
        <v>26</v>
      </c>
      <c r="C142" s="6" t="s">
        <v>5930</v>
      </c>
      <c r="D142" s="310">
        <v>0</v>
      </c>
      <c r="E142" s="310">
        <v>0</v>
      </c>
      <c r="F142" s="310">
        <v>0</v>
      </c>
      <c r="G142" s="310">
        <v>0</v>
      </c>
      <c r="H142" s="310">
        <v>0</v>
      </c>
      <c r="I142" s="310">
        <v>0</v>
      </c>
      <c r="J142" s="310">
        <v>0</v>
      </c>
      <c r="K142" s="310">
        <v>0</v>
      </c>
      <c r="L142" s="310">
        <v>0</v>
      </c>
      <c r="M142" s="310">
        <v>0</v>
      </c>
      <c r="N142" s="310">
        <v>0</v>
      </c>
      <c r="O142" s="310">
        <v>0</v>
      </c>
      <c r="T142" s="26"/>
      <c r="U142" s="26"/>
      <c r="W142" s="4"/>
      <c r="X142" s="4"/>
    </row>
    <row r="143" spans="1:24" customFormat="1">
      <c r="A143" s="489"/>
      <c r="B143" s="6" t="s">
        <v>26</v>
      </c>
      <c r="C143" s="25"/>
      <c r="D143" s="310">
        <v>0</v>
      </c>
      <c r="E143" s="310">
        <v>0</v>
      </c>
      <c r="F143" s="310">
        <v>0</v>
      </c>
      <c r="G143" s="310">
        <v>0</v>
      </c>
      <c r="H143" s="310">
        <v>0</v>
      </c>
      <c r="I143" s="310">
        <v>0</v>
      </c>
      <c r="J143" s="310">
        <v>0</v>
      </c>
      <c r="K143" s="310">
        <v>0</v>
      </c>
      <c r="L143" s="310">
        <v>0</v>
      </c>
      <c r="M143" s="310">
        <v>0</v>
      </c>
      <c r="N143" s="310">
        <v>0</v>
      </c>
      <c r="O143" s="310">
        <v>0</v>
      </c>
      <c r="T143" s="26"/>
      <c r="U143" s="26"/>
      <c r="W143" s="4"/>
      <c r="X143" s="4"/>
    </row>
    <row r="144" spans="1:24" customFormat="1">
      <c r="A144" s="489"/>
      <c r="B144" s="6" t="s">
        <v>26</v>
      </c>
      <c r="C144" s="25"/>
      <c r="D144" s="310">
        <v>0</v>
      </c>
      <c r="E144" s="310">
        <v>0</v>
      </c>
      <c r="F144" s="310">
        <v>0</v>
      </c>
      <c r="G144" s="310">
        <v>0</v>
      </c>
      <c r="H144" s="310">
        <v>0</v>
      </c>
      <c r="I144" s="310">
        <v>0</v>
      </c>
      <c r="J144" s="310">
        <v>0</v>
      </c>
      <c r="K144" s="310">
        <v>0</v>
      </c>
      <c r="L144" s="310">
        <v>0</v>
      </c>
      <c r="M144" s="310">
        <v>0</v>
      </c>
      <c r="N144" s="310">
        <v>0</v>
      </c>
      <c r="O144" s="310">
        <v>0</v>
      </c>
      <c r="T144" s="26"/>
      <c r="U144" s="26"/>
      <c r="W144" s="4"/>
      <c r="X144" s="4"/>
    </row>
    <row r="145" spans="1:39" customFormat="1">
      <c r="A145" s="489"/>
      <c r="B145" s="6" t="s">
        <v>26</v>
      </c>
      <c r="C145" s="25"/>
      <c r="D145" s="310">
        <v>0</v>
      </c>
      <c r="E145" s="310">
        <v>0</v>
      </c>
      <c r="F145" s="310">
        <v>0</v>
      </c>
      <c r="G145" s="310">
        <v>0</v>
      </c>
      <c r="H145" s="310">
        <v>0</v>
      </c>
      <c r="I145" s="310">
        <v>0</v>
      </c>
      <c r="J145" s="310">
        <v>0</v>
      </c>
      <c r="K145" s="310">
        <v>0</v>
      </c>
      <c r="L145" s="310">
        <v>0</v>
      </c>
      <c r="M145" s="310">
        <v>0</v>
      </c>
      <c r="N145" s="310">
        <v>0</v>
      </c>
      <c r="O145" s="310">
        <v>0</v>
      </c>
      <c r="T145" s="26"/>
      <c r="U145" s="26"/>
      <c r="W145" s="4"/>
      <c r="X145" s="4"/>
    </row>
    <row r="146" spans="1:39" customFormat="1">
      <c r="A146" s="489"/>
      <c r="B146" s="6" t="s">
        <v>26</v>
      </c>
      <c r="C146" s="25"/>
      <c r="D146" s="310">
        <v>0</v>
      </c>
      <c r="E146" s="310">
        <v>0</v>
      </c>
      <c r="F146" s="310">
        <v>0</v>
      </c>
      <c r="G146" s="310">
        <v>0</v>
      </c>
      <c r="H146" s="310">
        <v>0</v>
      </c>
      <c r="I146" s="310">
        <v>0</v>
      </c>
      <c r="J146" s="310">
        <v>0</v>
      </c>
      <c r="K146" s="310">
        <v>0</v>
      </c>
      <c r="L146" s="310">
        <v>0</v>
      </c>
      <c r="M146" s="310">
        <v>0</v>
      </c>
      <c r="N146" s="310">
        <v>0</v>
      </c>
      <c r="O146" s="310">
        <v>0</v>
      </c>
      <c r="T146" s="26"/>
      <c r="U146" s="26"/>
      <c r="W146" s="4"/>
      <c r="X146" s="4"/>
    </row>
    <row r="147" spans="1:39" customFormat="1">
      <c r="A147" s="489"/>
      <c r="B147" s="6" t="s">
        <v>26</v>
      </c>
      <c r="C147" s="25"/>
      <c r="D147" s="310">
        <v>0</v>
      </c>
      <c r="E147" s="310">
        <v>0</v>
      </c>
      <c r="F147" s="310">
        <v>0</v>
      </c>
      <c r="G147" s="310">
        <v>0</v>
      </c>
      <c r="H147" s="310">
        <v>0</v>
      </c>
      <c r="I147" s="310">
        <v>0</v>
      </c>
      <c r="J147" s="310">
        <v>0</v>
      </c>
      <c r="K147" s="310">
        <v>0</v>
      </c>
      <c r="L147" s="310">
        <v>0</v>
      </c>
      <c r="M147" s="310">
        <v>0</v>
      </c>
      <c r="N147" s="310">
        <v>0</v>
      </c>
      <c r="O147" s="310">
        <v>0</v>
      </c>
      <c r="T147" s="26"/>
      <c r="U147" s="26"/>
      <c r="W147" s="4"/>
      <c r="X147" s="4"/>
    </row>
    <row r="148" spans="1:39" customFormat="1">
      <c r="A148" s="489"/>
      <c r="B148" s="6" t="s">
        <v>26</v>
      </c>
      <c r="C148" s="25"/>
      <c r="D148" s="310">
        <v>0</v>
      </c>
      <c r="E148" s="310">
        <v>0</v>
      </c>
      <c r="F148" s="310">
        <v>0</v>
      </c>
      <c r="G148" s="310">
        <v>0</v>
      </c>
      <c r="H148" s="310">
        <v>0</v>
      </c>
      <c r="I148" s="310">
        <v>0</v>
      </c>
      <c r="J148" s="310">
        <v>0</v>
      </c>
      <c r="K148" s="310">
        <v>0</v>
      </c>
      <c r="L148" s="310">
        <v>0</v>
      </c>
      <c r="M148" s="310">
        <v>0</v>
      </c>
      <c r="N148" s="310">
        <v>0</v>
      </c>
      <c r="O148" s="310">
        <v>0</v>
      </c>
      <c r="T148" s="26"/>
      <c r="U148" s="26"/>
      <c r="W148" s="4"/>
      <c r="X148" s="4"/>
    </row>
    <row r="149" spans="1:39" customFormat="1">
      <c r="A149" s="489"/>
      <c r="B149" s="6" t="s">
        <v>26</v>
      </c>
      <c r="C149" s="25"/>
      <c r="D149" s="310">
        <v>0</v>
      </c>
      <c r="E149" s="310">
        <v>0</v>
      </c>
      <c r="F149" s="310">
        <v>0</v>
      </c>
      <c r="G149" s="310">
        <v>0</v>
      </c>
      <c r="H149" s="310">
        <v>0</v>
      </c>
      <c r="I149" s="310">
        <v>0</v>
      </c>
      <c r="J149" s="310">
        <v>0</v>
      </c>
      <c r="K149" s="310">
        <v>0</v>
      </c>
      <c r="L149" s="310">
        <v>0</v>
      </c>
      <c r="M149" s="310">
        <v>0</v>
      </c>
      <c r="N149" s="310">
        <v>0</v>
      </c>
      <c r="O149" s="310">
        <v>0</v>
      </c>
      <c r="T149" s="26"/>
      <c r="U149" s="26"/>
      <c r="W149" s="4"/>
      <c r="X149" s="4"/>
    </row>
    <row r="150" spans="1:39">
      <c r="A150" s="489"/>
      <c r="B150" s="11"/>
      <c r="C150" s="6"/>
      <c r="D150" s="313"/>
      <c r="E150" s="313"/>
      <c r="F150" s="313"/>
      <c r="G150" s="313"/>
      <c r="H150" s="313"/>
      <c r="I150" s="313"/>
      <c r="J150" s="313"/>
      <c r="K150" s="313"/>
      <c r="L150" s="313"/>
      <c r="M150" s="313"/>
      <c r="N150" s="313"/>
      <c r="O150" s="313"/>
      <c r="T150" s="11"/>
      <c r="U150" s="11"/>
      <c r="V150" s="11"/>
      <c r="W150" s="11"/>
      <c r="X150" s="11"/>
      <c r="Y150" s="11"/>
      <c r="Z150" s="11"/>
      <c r="AA150" s="11"/>
      <c r="AB150" s="11"/>
      <c r="AC150" s="11"/>
    </row>
    <row r="151" spans="1:39">
      <c r="A151" s="489"/>
      <c r="B151" s="11" t="s">
        <v>15</v>
      </c>
      <c r="C151" s="6" t="s">
        <v>3</v>
      </c>
      <c r="D151" s="310">
        <v>6606278.7693758691</v>
      </c>
      <c r="E151" s="310">
        <v>10037707.125701284</v>
      </c>
      <c r="F151" s="310">
        <v>10212186.391694551</v>
      </c>
      <c r="G151" s="310">
        <v>11149739.279874599</v>
      </c>
      <c r="H151" s="310">
        <v>10893293.259988684</v>
      </c>
      <c r="I151" s="310">
        <v>11082231.078170501</v>
      </c>
      <c r="J151" s="310">
        <v>11633139.67238744</v>
      </c>
      <c r="K151" s="310">
        <v>11925858.284827631</v>
      </c>
      <c r="L151" s="310">
        <v>10858524.284827627</v>
      </c>
      <c r="M151" s="310">
        <v>14174499.420393819</v>
      </c>
      <c r="N151" s="310">
        <v>16550521.452291746</v>
      </c>
      <c r="O151" s="310">
        <v>125123979.01953377</v>
      </c>
      <c r="T151" s="11"/>
      <c r="U151" s="11"/>
      <c r="V151" s="11"/>
      <c r="W151" s="11"/>
      <c r="X151" s="11"/>
      <c r="Y151" s="11"/>
      <c r="Z151" s="11"/>
      <c r="AA151" s="11"/>
      <c r="AB151" s="11"/>
      <c r="AC151" s="11"/>
    </row>
    <row r="152" spans="1:39">
      <c r="A152" s="489"/>
      <c r="B152" s="11" t="s">
        <v>15</v>
      </c>
      <c r="C152" s="6" t="s">
        <v>41</v>
      </c>
      <c r="D152" s="310">
        <v>5888248.6446427405</v>
      </c>
      <c r="E152" s="310">
        <v>3424867.6598181818</v>
      </c>
      <c r="F152" s="310">
        <v>1153714.6952290908</v>
      </c>
      <c r="G152" s="310">
        <v>1795497.1104500941</v>
      </c>
      <c r="H152" s="310">
        <v>1716052.9608843254</v>
      </c>
      <c r="I152" s="310">
        <v>782327.63215797162</v>
      </c>
      <c r="J152" s="310">
        <v>173460</v>
      </c>
      <c r="K152" s="310">
        <v>173460</v>
      </c>
      <c r="L152" s="310">
        <v>211635.1075086045</v>
      </c>
      <c r="M152" s="310">
        <v>173460</v>
      </c>
      <c r="N152" s="310">
        <v>173460</v>
      </c>
      <c r="O152" s="310">
        <v>15666183.81069101</v>
      </c>
      <c r="T152" s="11"/>
      <c r="U152" s="11"/>
      <c r="V152" s="11"/>
      <c r="W152" s="11"/>
      <c r="X152" s="11"/>
      <c r="Y152" s="11"/>
      <c r="Z152" s="11"/>
      <c r="AA152" s="11"/>
      <c r="AB152" s="11"/>
      <c r="AC152" s="11"/>
    </row>
    <row r="153" spans="1:39">
      <c r="A153" s="489"/>
      <c r="B153" s="11" t="s">
        <v>15</v>
      </c>
      <c r="C153" s="6" t="s">
        <v>43</v>
      </c>
      <c r="D153" s="310">
        <v>4162092.7457912914</v>
      </c>
      <c r="E153" s="310">
        <v>4847952.9305454539</v>
      </c>
      <c r="F153" s="310">
        <v>5892913.8410289558</v>
      </c>
      <c r="G153" s="310">
        <v>5410586.092340434</v>
      </c>
      <c r="H153" s="310">
        <v>942445.50196161459</v>
      </c>
      <c r="I153" s="310">
        <v>942445.50196161459</v>
      </c>
      <c r="J153" s="310">
        <v>1526763.0611949591</v>
      </c>
      <c r="K153" s="310">
        <v>3114596.644837718</v>
      </c>
      <c r="L153" s="310">
        <v>3176888.5777344713</v>
      </c>
      <c r="M153" s="310">
        <v>0</v>
      </c>
      <c r="N153" s="310">
        <v>0</v>
      </c>
      <c r="O153" s="310">
        <v>30016684.897396512</v>
      </c>
      <c r="T153" s="11"/>
      <c r="U153" s="11"/>
      <c r="V153" s="11"/>
      <c r="W153" s="11"/>
      <c r="X153" s="11"/>
      <c r="Y153" s="11"/>
      <c r="Z153" s="11"/>
      <c r="AA153" s="11"/>
      <c r="AB153" s="11"/>
      <c r="AC153" s="11" t="s">
        <v>279</v>
      </c>
    </row>
    <row r="154" spans="1:39">
      <c r="A154" s="489"/>
      <c r="B154" s="11" t="s">
        <v>15</v>
      </c>
      <c r="C154" s="6" t="s">
        <v>42</v>
      </c>
      <c r="D154" s="310">
        <v>1599674.9725768068</v>
      </c>
      <c r="E154" s="310">
        <v>52909.309090909082</v>
      </c>
      <c r="F154" s="310">
        <v>299155.49806219625</v>
      </c>
      <c r="G154" s="310">
        <v>182022.64478706531</v>
      </c>
      <c r="H154" s="310">
        <v>358446.07532467303</v>
      </c>
      <c r="I154" s="310">
        <v>681666.06820915872</v>
      </c>
      <c r="J154" s="310">
        <v>695299.38957334193</v>
      </c>
      <c r="K154" s="310">
        <v>513070.94238660845</v>
      </c>
      <c r="L154" s="310">
        <v>0</v>
      </c>
      <c r="M154" s="310">
        <v>0</v>
      </c>
      <c r="N154" s="310">
        <v>0</v>
      </c>
      <c r="O154" s="310">
        <v>4382244.9000107599</v>
      </c>
      <c r="T154" s="11"/>
      <c r="U154" s="11"/>
      <c r="V154" s="11"/>
      <c r="W154" s="11"/>
      <c r="X154" s="11"/>
      <c r="Y154" s="11"/>
      <c r="Z154" s="11"/>
      <c r="AA154" s="11"/>
      <c r="AB154" s="11"/>
      <c r="AC154" s="11"/>
    </row>
    <row r="155" spans="1:39">
      <c r="A155" s="489"/>
      <c r="B155" s="11" t="s">
        <v>15</v>
      </c>
      <c r="C155" s="6" t="s">
        <v>44</v>
      </c>
      <c r="D155" s="310">
        <v>0</v>
      </c>
      <c r="E155" s="310">
        <v>609395.18181818165</v>
      </c>
      <c r="F155" s="310">
        <v>1020460.6363636366</v>
      </c>
      <c r="G155" s="310">
        <v>0</v>
      </c>
      <c r="H155" s="310">
        <v>0</v>
      </c>
      <c r="I155" s="310">
        <v>108066.03057813588</v>
      </c>
      <c r="J155" s="310">
        <v>385795.72916394513</v>
      </c>
      <c r="K155" s="310">
        <v>505943.54196071648</v>
      </c>
      <c r="L155" s="310">
        <v>0</v>
      </c>
      <c r="M155" s="310">
        <v>0</v>
      </c>
      <c r="N155" s="310">
        <v>0</v>
      </c>
      <c r="O155" s="310">
        <v>2629661.1198846158</v>
      </c>
      <c r="T155" s="11"/>
      <c r="U155" s="11"/>
      <c r="V155" s="11"/>
      <c r="W155" s="11"/>
      <c r="X155" s="11"/>
      <c r="Y155" s="11"/>
      <c r="Z155" s="11"/>
      <c r="AA155" s="11"/>
      <c r="AB155" s="11"/>
      <c r="AC155" s="11"/>
    </row>
    <row r="156" spans="1:39">
      <c r="A156" s="489"/>
      <c r="B156" s="11" t="s">
        <v>15</v>
      </c>
      <c r="C156" s="6" t="s">
        <v>726</v>
      </c>
      <c r="D156" s="310">
        <v>0</v>
      </c>
      <c r="E156" s="310">
        <v>0</v>
      </c>
      <c r="F156" s="310">
        <v>0</v>
      </c>
      <c r="G156" s="310">
        <v>0</v>
      </c>
      <c r="H156" s="310">
        <v>0</v>
      </c>
      <c r="I156" s="310">
        <v>0</v>
      </c>
      <c r="J156" s="310">
        <v>0</v>
      </c>
      <c r="K156" s="310">
        <v>0</v>
      </c>
      <c r="L156" s="310">
        <v>0</v>
      </c>
      <c r="M156" s="310">
        <v>0</v>
      </c>
      <c r="N156" s="310">
        <v>0</v>
      </c>
      <c r="O156" s="310">
        <v>0</v>
      </c>
      <c r="T156" s="11"/>
      <c r="U156" s="11"/>
      <c r="V156" s="11"/>
      <c r="W156" s="11"/>
      <c r="X156" s="11"/>
      <c r="Y156" s="11"/>
      <c r="Z156" s="11"/>
      <c r="AA156" s="11"/>
      <c r="AB156" s="11"/>
      <c r="AC156" s="11"/>
    </row>
    <row r="157" spans="1:39">
      <c r="A157" s="489"/>
      <c r="B157" s="11" t="s">
        <v>15</v>
      </c>
      <c r="C157" s="6" t="s">
        <v>1078</v>
      </c>
      <c r="D157" s="310">
        <v>32.509664000000001</v>
      </c>
      <c r="E157" s="310">
        <v>4409.0287436087092</v>
      </c>
      <c r="F157" s="310">
        <v>4409.0287436087092</v>
      </c>
      <c r="G157" s="310">
        <v>4409.0287436087092</v>
      </c>
      <c r="H157" s="310">
        <v>2920.6544128931891</v>
      </c>
      <c r="I157" s="310">
        <v>2204.5143718043546</v>
      </c>
      <c r="J157" s="310">
        <v>2204.5143718043546</v>
      </c>
      <c r="K157" s="310">
        <v>2204.5143718043546</v>
      </c>
      <c r="L157" s="310">
        <v>2204.5143718043546</v>
      </c>
      <c r="M157" s="310">
        <v>2204.5143718043546</v>
      </c>
      <c r="N157" s="310">
        <v>2204.5143718043546</v>
      </c>
      <c r="O157" s="310">
        <v>29407.336538545445</v>
      </c>
      <c r="T157" s="11"/>
      <c r="U157" s="11"/>
      <c r="V157" s="11"/>
      <c r="W157" s="11"/>
      <c r="X157" s="11"/>
      <c r="Y157" s="11"/>
      <c r="Z157" s="11"/>
      <c r="AA157" s="11"/>
      <c r="AB157" s="11"/>
      <c r="AC157" s="11"/>
    </row>
    <row r="158" spans="1:39" customFormat="1">
      <c r="A158" s="489"/>
      <c r="B158" s="6" t="s">
        <v>15</v>
      </c>
      <c r="C158" s="6" t="s">
        <v>1075</v>
      </c>
      <c r="D158" s="310">
        <v>0</v>
      </c>
      <c r="E158" s="310">
        <v>0</v>
      </c>
      <c r="F158" s="310">
        <v>0</v>
      </c>
      <c r="G158" s="310">
        <v>0</v>
      </c>
      <c r="H158" s="310">
        <v>0</v>
      </c>
      <c r="I158" s="310">
        <v>0</v>
      </c>
      <c r="J158" s="310">
        <v>0</v>
      </c>
      <c r="K158" s="310">
        <v>0</v>
      </c>
      <c r="L158" s="310">
        <v>0</v>
      </c>
      <c r="M158" s="310">
        <v>0</v>
      </c>
      <c r="N158" s="310">
        <v>0</v>
      </c>
      <c r="O158" s="310">
        <v>0</v>
      </c>
      <c r="W158" s="4"/>
      <c r="X158" s="4"/>
      <c r="AB158" s="4"/>
      <c r="AC158" s="4"/>
      <c r="AD158" s="4"/>
      <c r="AE158" s="4"/>
      <c r="AF158" s="4"/>
      <c r="AG158" s="4"/>
      <c r="AH158" s="4"/>
      <c r="AI158" s="4"/>
      <c r="AJ158" s="4"/>
      <c r="AK158" s="4"/>
      <c r="AL158" s="4"/>
      <c r="AM158" s="4"/>
    </row>
    <row r="159" spans="1:39" customFormat="1">
      <c r="A159" s="489"/>
      <c r="B159" s="6" t="s">
        <v>15</v>
      </c>
      <c r="C159" s="6" t="s">
        <v>1077</v>
      </c>
      <c r="D159" s="310">
        <v>2861319.7912627445</v>
      </c>
      <c r="E159" s="310">
        <v>2366110.5850267382</v>
      </c>
      <c r="F159" s="310">
        <v>1123364.2838502675</v>
      </c>
      <c r="G159" s="310">
        <v>962181.81818181812</v>
      </c>
      <c r="H159" s="310">
        <v>962181.81818181812</v>
      </c>
      <c r="I159" s="310">
        <v>2116800</v>
      </c>
      <c r="J159" s="310">
        <v>12457849.09090909</v>
      </c>
      <c r="K159" s="310">
        <v>12457849.09090909</v>
      </c>
      <c r="L159" s="310">
        <v>12457849.09090909</v>
      </c>
      <c r="M159" s="310">
        <v>12457849.09090909</v>
      </c>
      <c r="N159" s="310">
        <v>12457849.09090909</v>
      </c>
      <c r="O159" s="310">
        <v>72681203.751048848</v>
      </c>
      <c r="W159" s="4"/>
      <c r="X159" s="4"/>
      <c r="AB159" s="4"/>
      <c r="AC159" s="4"/>
      <c r="AD159" s="4"/>
      <c r="AE159" s="4"/>
      <c r="AF159" s="4"/>
      <c r="AG159" s="4"/>
      <c r="AH159" s="4"/>
      <c r="AI159" s="4"/>
      <c r="AJ159" s="4"/>
      <c r="AK159" s="4"/>
      <c r="AL159" s="4"/>
      <c r="AM159" s="4"/>
    </row>
    <row r="160" spans="1:39" customFormat="1">
      <c r="A160" s="489"/>
      <c r="B160" s="6" t="s">
        <v>15</v>
      </c>
      <c r="C160" s="6" t="s">
        <v>1076</v>
      </c>
      <c r="D160" s="310">
        <v>62.872610294116456</v>
      </c>
      <c r="E160" s="310">
        <v>1230453.120770751</v>
      </c>
      <c r="F160" s="310">
        <v>4101510.4025691692</v>
      </c>
      <c r="G160" s="310">
        <v>4101510.4025691692</v>
      </c>
      <c r="H160" s="310">
        <v>0</v>
      </c>
      <c r="I160" s="310">
        <v>0</v>
      </c>
      <c r="J160" s="310">
        <v>0</v>
      </c>
      <c r="K160" s="310">
        <v>0</v>
      </c>
      <c r="L160" s="310">
        <v>0</v>
      </c>
      <c r="M160" s="310">
        <v>0</v>
      </c>
      <c r="N160" s="310">
        <v>0</v>
      </c>
      <c r="O160" s="310">
        <v>9433536.7985193841</v>
      </c>
      <c r="W160" s="4"/>
      <c r="X160" s="4"/>
      <c r="AB160" s="4"/>
      <c r="AC160" s="4"/>
      <c r="AD160" s="4"/>
      <c r="AE160" s="4"/>
      <c r="AF160" s="4"/>
      <c r="AG160" s="4"/>
      <c r="AH160" s="4"/>
      <c r="AI160" s="4"/>
      <c r="AJ160" s="4"/>
      <c r="AK160" s="4"/>
      <c r="AL160" s="4"/>
      <c r="AM160" s="4"/>
    </row>
    <row r="161" spans="1:39" customFormat="1">
      <c r="A161" s="489"/>
      <c r="B161" s="6" t="s">
        <v>15</v>
      </c>
      <c r="C161" s="6" t="s">
        <v>5933</v>
      </c>
      <c r="D161" s="310">
        <v>2007.368088000037</v>
      </c>
      <c r="E161" s="310">
        <v>0</v>
      </c>
      <c r="F161" s="310">
        <v>0</v>
      </c>
      <c r="G161" s="310">
        <v>0</v>
      </c>
      <c r="H161" s="310">
        <v>0</v>
      </c>
      <c r="I161" s="310">
        <v>5738075.8811136121</v>
      </c>
      <c r="J161" s="310">
        <v>5001051.6664986219</v>
      </c>
      <c r="K161" s="310">
        <v>1758932.6118708022</v>
      </c>
      <c r="L161" s="310">
        <v>840199.94780664158</v>
      </c>
      <c r="M161" s="310">
        <v>0</v>
      </c>
      <c r="N161" s="310">
        <v>3475447.0959102474</v>
      </c>
      <c r="O161" s="310">
        <v>16815714.571287926</v>
      </c>
      <c r="W161" s="4"/>
      <c r="X161" s="4"/>
      <c r="AB161" s="4"/>
      <c r="AC161" s="4"/>
      <c r="AD161" s="4"/>
      <c r="AE161" s="4"/>
      <c r="AF161" s="4"/>
      <c r="AG161" s="4"/>
      <c r="AH161" s="4"/>
      <c r="AI161" s="4"/>
      <c r="AJ161" s="4"/>
      <c r="AK161" s="4"/>
      <c r="AL161" s="4"/>
      <c r="AM161" s="4"/>
    </row>
    <row r="162" spans="1:39" customFormat="1">
      <c r="A162" s="489"/>
      <c r="B162" s="6" t="s">
        <v>15</v>
      </c>
      <c r="C162" s="6" t="s">
        <v>737</v>
      </c>
      <c r="D162" s="310">
        <v>1856831.9515125258</v>
      </c>
      <c r="E162" s="310">
        <v>0</v>
      </c>
      <c r="F162" s="310">
        <v>0</v>
      </c>
      <c r="G162" s="310">
        <v>0</v>
      </c>
      <c r="H162" s="310">
        <v>0</v>
      </c>
      <c r="I162" s="310">
        <v>0</v>
      </c>
      <c r="J162" s="310">
        <v>0</v>
      </c>
      <c r="K162" s="310">
        <v>0</v>
      </c>
      <c r="L162" s="310">
        <v>0</v>
      </c>
      <c r="M162" s="310">
        <v>0</v>
      </c>
      <c r="N162" s="310">
        <v>0</v>
      </c>
      <c r="O162" s="310">
        <v>1856831.9515125258</v>
      </c>
      <c r="W162" s="4"/>
      <c r="X162" s="4"/>
      <c r="AB162" s="4"/>
      <c r="AC162" s="4"/>
      <c r="AD162" s="4"/>
      <c r="AE162" s="4"/>
      <c r="AF162" s="4"/>
      <c r="AG162" s="4"/>
      <c r="AH162" s="4"/>
      <c r="AI162" s="4"/>
      <c r="AJ162" s="4"/>
      <c r="AK162" s="4"/>
      <c r="AL162" s="4"/>
      <c r="AM162" s="4"/>
    </row>
    <row r="163" spans="1:39" customFormat="1">
      <c r="A163" s="489"/>
      <c r="B163" s="6" t="s">
        <v>15</v>
      </c>
      <c r="C163" s="6" t="s">
        <v>1092</v>
      </c>
      <c r="D163" s="310">
        <v>52059.865116666813</v>
      </c>
      <c r="E163" s="310">
        <v>156324.3167615883</v>
      </c>
      <c r="F163" s="310">
        <v>156324.3167615883</v>
      </c>
      <c r="G163" s="310">
        <v>156324.3167615883</v>
      </c>
      <c r="H163" s="310">
        <v>103553.26130592471</v>
      </c>
      <c r="I163" s="310">
        <v>78162.15838079415</v>
      </c>
      <c r="J163" s="310">
        <v>78162.15838079415</v>
      </c>
      <c r="K163" s="310">
        <v>78162.15838079415</v>
      </c>
      <c r="L163" s="310">
        <v>78162.15838079415</v>
      </c>
      <c r="M163" s="310">
        <v>78162.15838079415</v>
      </c>
      <c r="N163" s="310">
        <v>78162.15838079415</v>
      </c>
      <c r="O163" s="310">
        <v>1093559.0269921212</v>
      </c>
      <c r="W163" s="4"/>
      <c r="X163" s="4"/>
      <c r="AB163" s="4"/>
      <c r="AC163" s="4"/>
      <c r="AD163" s="4"/>
      <c r="AE163" s="4"/>
      <c r="AF163" s="4"/>
      <c r="AG163" s="4"/>
      <c r="AH163" s="4"/>
      <c r="AI163" s="4"/>
      <c r="AJ163" s="4"/>
      <c r="AK163" s="4"/>
      <c r="AL163" s="4"/>
      <c r="AM163" s="4"/>
    </row>
    <row r="164" spans="1:39" customFormat="1">
      <c r="A164" s="489"/>
      <c r="B164" s="6" t="s">
        <v>15</v>
      </c>
      <c r="C164" s="6" t="s">
        <v>416</v>
      </c>
      <c r="D164" s="310">
        <v>16798.167800000072</v>
      </c>
      <c r="E164" s="310">
        <v>55491.897863789643</v>
      </c>
      <c r="F164" s="310">
        <v>55491.897863789643</v>
      </c>
      <c r="G164" s="310">
        <v>55491.897863789643</v>
      </c>
      <c r="H164" s="310">
        <v>36759.265089989371</v>
      </c>
      <c r="I164" s="310">
        <v>27745.948931894822</v>
      </c>
      <c r="J164" s="310">
        <v>27745.948931894822</v>
      </c>
      <c r="K164" s="310">
        <v>27745.948931894822</v>
      </c>
      <c r="L164" s="310">
        <v>27745.948931894822</v>
      </c>
      <c r="M164" s="310">
        <v>27745.948931894822</v>
      </c>
      <c r="N164" s="310">
        <v>27745.948931894822</v>
      </c>
      <c r="O164" s="310">
        <v>386508.82007272739</v>
      </c>
      <c r="W164" s="4"/>
      <c r="X164" s="4"/>
      <c r="AB164" s="4"/>
      <c r="AC164" s="4"/>
      <c r="AD164" s="4"/>
      <c r="AE164" s="4"/>
      <c r="AF164" s="4"/>
      <c r="AG164" s="4"/>
      <c r="AH164" s="4"/>
      <c r="AI164" s="4"/>
      <c r="AJ164" s="4"/>
      <c r="AK164" s="4"/>
      <c r="AL164" s="4"/>
      <c r="AM164" s="4"/>
    </row>
    <row r="165" spans="1:39" customFormat="1">
      <c r="A165" s="489"/>
      <c r="B165" s="6" t="s">
        <v>15</v>
      </c>
      <c r="C165" s="6" t="s">
        <v>1093</v>
      </c>
      <c r="D165" s="310">
        <v>0</v>
      </c>
      <c r="E165" s="310">
        <v>29018.543056093855</v>
      </c>
      <c r="F165" s="310">
        <v>29018.543056093855</v>
      </c>
      <c r="G165" s="310">
        <v>29018.543056093855</v>
      </c>
      <c r="H165" s="310">
        <v>19222.631731618661</v>
      </c>
      <c r="I165" s="310">
        <v>14509.271528046927</v>
      </c>
      <c r="J165" s="310">
        <v>14509.271528046927</v>
      </c>
      <c r="K165" s="310">
        <v>14509.271528046927</v>
      </c>
      <c r="L165" s="310">
        <v>14509.271528046927</v>
      </c>
      <c r="M165" s="310">
        <v>14509.271528046927</v>
      </c>
      <c r="N165" s="310">
        <v>14509.271528046927</v>
      </c>
      <c r="O165" s="310">
        <v>193333.89006818179</v>
      </c>
      <c r="W165" s="4"/>
      <c r="X165" s="4"/>
      <c r="AB165" s="4"/>
      <c r="AC165" s="4"/>
      <c r="AD165" s="4"/>
      <c r="AE165" s="4"/>
      <c r="AF165" s="4"/>
      <c r="AG165" s="4"/>
      <c r="AH165" s="4"/>
      <c r="AI165" s="4"/>
      <c r="AJ165" s="4"/>
      <c r="AK165" s="4"/>
      <c r="AL165" s="4"/>
      <c r="AM165" s="4"/>
    </row>
    <row r="166" spans="1:39" customFormat="1">
      <c r="A166" s="489"/>
      <c r="B166" s="6" t="s">
        <v>15</v>
      </c>
      <c r="C166" s="6" t="s">
        <v>471</v>
      </c>
      <c r="D166" s="310">
        <v>0</v>
      </c>
      <c r="E166" s="310">
        <v>0</v>
      </c>
      <c r="F166" s="310">
        <v>0</v>
      </c>
      <c r="G166" s="310">
        <v>0</v>
      </c>
      <c r="H166" s="310">
        <v>0</v>
      </c>
      <c r="I166" s="310">
        <v>0</v>
      </c>
      <c r="J166" s="310">
        <v>0</v>
      </c>
      <c r="K166" s="310">
        <v>0</v>
      </c>
      <c r="L166" s="310">
        <v>0</v>
      </c>
      <c r="M166" s="310">
        <v>0</v>
      </c>
      <c r="N166" s="310">
        <v>0</v>
      </c>
      <c r="O166" s="310">
        <v>0</v>
      </c>
      <c r="W166" s="4"/>
      <c r="X166" s="4"/>
      <c r="AB166" s="4"/>
      <c r="AC166" s="4"/>
      <c r="AD166" s="4"/>
      <c r="AE166" s="4"/>
      <c r="AF166" s="4"/>
      <c r="AG166" s="4"/>
      <c r="AH166" s="4"/>
      <c r="AI166" s="4"/>
      <c r="AJ166" s="4"/>
      <c r="AK166" s="4"/>
      <c r="AL166" s="4"/>
      <c r="AM166" s="4"/>
    </row>
    <row r="167" spans="1:39" customFormat="1">
      <c r="A167" s="489"/>
      <c r="B167" s="6" t="s">
        <v>15</v>
      </c>
      <c r="C167" s="6" t="s">
        <v>5934</v>
      </c>
      <c r="D167" s="310">
        <v>0</v>
      </c>
      <c r="E167" s="310">
        <v>92816.978792544862</v>
      </c>
      <c r="F167" s="310">
        <v>1045293.1858509476</v>
      </c>
      <c r="G167" s="310">
        <v>0</v>
      </c>
      <c r="H167" s="310">
        <v>389709.48864402319</v>
      </c>
      <c r="I167" s="310">
        <v>0</v>
      </c>
      <c r="J167" s="310">
        <v>0</v>
      </c>
      <c r="K167" s="310">
        <v>473183.85841498105</v>
      </c>
      <c r="L167" s="310">
        <v>1017649.2228555784</v>
      </c>
      <c r="M167" s="310">
        <v>1168792.072482293</v>
      </c>
      <c r="N167" s="310">
        <v>1593820.4080731128</v>
      </c>
      <c r="O167" s="310">
        <v>5781265.2151134815</v>
      </c>
      <c r="W167" s="4"/>
      <c r="X167" s="4"/>
      <c r="AB167" s="4"/>
      <c r="AC167" s="4"/>
      <c r="AD167" s="4"/>
      <c r="AE167" s="4"/>
      <c r="AF167" s="4"/>
      <c r="AG167" s="4"/>
      <c r="AH167" s="4"/>
      <c r="AI167" s="4"/>
      <c r="AJ167" s="4"/>
      <c r="AK167" s="4"/>
      <c r="AL167" s="4"/>
      <c r="AM167" s="4"/>
    </row>
    <row r="168" spans="1:39" customFormat="1">
      <c r="A168" s="489"/>
      <c r="B168" s="6" t="s">
        <v>15</v>
      </c>
      <c r="C168" s="6" t="s">
        <v>5935</v>
      </c>
      <c r="D168" s="310">
        <v>0</v>
      </c>
      <c r="E168" s="310">
        <v>0</v>
      </c>
      <c r="F168" s="310">
        <v>0</v>
      </c>
      <c r="G168" s="310">
        <v>1679134.4457253502</v>
      </c>
      <c r="H168" s="310">
        <v>778891.96680491627</v>
      </c>
      <c r="I168" s="310">
        <v>0</v>
      </c>
      <c r="J168" s="310">
        <v>0</v>
      </c>
      <c r="K168" s="310">
        <v>2301507.5134631796</v>
      </c>
      <c r="L168" s="310">
        <v>291719.83775465033</v>
      </c>
      <c r="M168" s="310">
        <v>177394.33929956116</v>
      </c>
      <c r="N168" s="310">
        <v>2699742.5058595194</v>
      </c>
      <c r="O168" s="310">
        <v>7928390.6089071771</v>
      </c>
      <c r="W168" s="4"/>
      <c r="X168" s="4"/>
      <c r="AB168" s="4"/>
      <c r="AC168" s="4"/>
      <c r="AD168" s="4"/>
      <c r="AE168" s="4"/>
      <c r="AF168" s="4"/>
      <c r="AG168" s="4"/>
      <c r="AH168" s="4"/>
      <c r="AI168" s="4"/>
      <c r="AJ168" s="4"/>
      <c r="AK168" s="4"/>
      <c r="AL168" s="4"/>
      <c r="AM168" s="4"/>
    </row>
    <row r="169" spans="1:39" customFormat="1">
      <c r="A169" s="489"/>
      <c r="B169" s="6" t="s">
        <v>15</v>
      </c>
      <c r="C169" s="6" t="s">
        <v>5936</v>
      </c>
      <c r="D169" s="310">
        <v>0</v>
      </c>
      <c r="E169" s="310">
        <v>0</v>
      </c>
      <c r="F169" s="310">
        <v>0</v>
      </c>
      <c r="G169" s="310">
        <v>0</v>
      </c>
      <c r="H169" s="310">
        <v>0</v>
      </c>
      <c r="I169" s="310">
        <v>0</v>
      </c>
      <c r="J169" s="310">
        <v>0</v>
      </c>
      <c r="K169" s="310">
        <v>0</v>
      </c>
      <c r="L169" s="310">
        <v>0</v>
      </c>
      <c r="M169" s="310">
        <v>0</v>
      </c>
      <c r="N169" s="310">
        <v>0</v>
      </c>
      <c r="O169" s="310">
        <v>0</v>
      </c>
      <c r="W169" s="4"/>
      <c r="X169" s="4"/>
      <c r="AB169" s="4"/>
      <c r="AC169" s="4"/>
      <c r="AD169" s="4"/>
      <c r="AE169" s="4"/>
      <c r="AF169" s="4"/>
      <c r="AG169" s="4"/>
      <c r="AH169" s="4"/>
      <c r="AI169" s="4"/>
      <c r="AJ169" s="4"/>
      <c r="AK169" s="4"/>
      <c r="AL169" s="4"/>
      <c r="AM169" s="4"/>
    </row>
    <row r="170" spans="1:39" customFormat="1">
      <c r="A170" s="489"/>
      <c r="B170" s="6" t="s">
        <v>15</v>
      </c>
      <c r="C170" s="6" t="s">
        <v>5937</v>
      </c>
      <c r="D170" s="310">
        <v>0</v>
      </c>
      <c r="E170" s="310">
        <v>0</v>
      </c>
      <c r="F170" s="310">
        <v>0</v>
      </c>
      <c r="G170" s="310">
        <v>0</v>
      </c>
      <c r="H170" s="310">
        <v>0</v>
      </c>
      <c r="I170" s="310">
        <v>0</v>
      </c>
      <c r="J170" s="310">
        <v>0</v>
      </c>
      <c r="K170" s="310">
        <v>0</v>
      </c>
      <c r="L170" s="310">
        <v>29564735.11488001</v>
      </c>
      <c r="M170" s="310">
        <v>29564735.11488001</v>
      </c>
      <c r="N170" s="310">
        <v>29564735.11488001</v>
      </c>
      <c r="O170" s="310">
        <v>88694205.344640031</v>
      </c>
      <c r="W170" s="4"/>
      <c r="X170" s="4"/>
      <c r="AB170" s="4"/>
      <c r="AC170" s="4"/>
      <c r="AD170" s="4"/>
      <c r="AE170" s="4"/>
      <c r="AF170" s="4"/>
      <c r="AG170" s="4"/>
      <c r="AH170" s="4"/>
      <c r="AI170" s="4"/>
      <c r="AJ170" s="4"/>
      <c r="AK170" s="4"/>
      <c r="AL170" s="4"/>
      <c r="AM170" s="4"/>
    </row>
    <row r="171" spans="1:39" customFormat="1">
      <c r="A171" s="489"/>
      <c r="B171" s="6" t="s">
        <v>15</v>
      </c>
      <c r="C171" s="6"/>
      <c r="D171" s="310">
        <v>0</v>
      </c>
      <c r="E171" s="310">
        <v>0</v>
      </c>
      <c r="F171" s="310">
        <v>0</v>
      </c>
      <c r="G171" s="310">
        <v>0</v>
      </c>
      <c r="H171" s="310">
        <v>0</v>
      </c>
      <c r="I171" s="310">
        <v>0</v>
      </c>
      <c r="J171" s="310">
        <v>0</v>
      </c>
      <c r="K171" s="310">
        <v>0</v>
      </c>
      <c r="L171" s="310">
        <v>0</v>
      </c>
      <c r="M171" s="310">
        <v>0</v>
      </c>
      <c r="N171" s="310">
        <v>0</v>
      </c>
      <c r="O171" s="310">
        <v>0</v>
      </c>
      <c r="W171" s="4"/>
      <c r="X171" s="4"/>
      <c r="AB171" s="4"/>
      <c r="AC171" s="4"/>
      <c r="AD171" s="4"/>
      <c r="AE171" s="4"/>
      <c r="AF171" s="4"/>
      <c r="AG171" s="4"/>
      <c r="AH171" s="4"/>
      <c r="AI171" s="4"/>
      <c r="AJ171" s="4"/>
      <c r="AK171" s="4"/>
      <c r="AL171" s="4"/>
      <c r="AM171" s="4"/>
    </row>
    <row r="172" spans="1:39" customFormat="1">
      <c r="A172" s="489"/>
      <c r="B172" s="6" t="s">
        <v>15</v>
      </c>
      <c r="C172" s="23"/>
      <c r="D172" s="310">
        <v>0</v>
      </c>
      <c r="E172" s="310">
        <v>0</v>
      </c>
      <c r="F172" s="310">
        <v>0</v>
      </c>
      <c r="G172" s="310">
        <v>0</v>
      </c>
      <c r="H172" s="310">
        <v>0</v>
      </c>
      <c r="I172" s="310">
        <v>0</v>
      </c>
      <c r="J172" s="310">
        <v>0</v>
      </c>
      <c r="K172" s="310">
        <v>0</v>
      </c>
      <c r="L172" s="310">
        <v>0</v>
      </c>
      <c r="M172" s="310">
        <v>0</v>
      </c>
      <c r="N172" s="310">
        <v>0</v>
      </c>
      <c r="O172" s="310">
        <v>0</v>
      </c>
      <c r="W172" s="4"/>
      <c r="X172" s="4"/>
      <c r="AB172" s="4"/>
      <c r="AC172" s="4"/>
      <c r="AD172" s="4"/>
      <c r="AE172" s="4"/>
      <c r="AF172" s="4"/>
      <c r="AG172" s="4"/>
      <c r="AH172" s="4"/>
      <c r="AI172" s="4"/>
      <c r="AJ172" s="4"/>
      <c r="AK172" s="4"/>
      <c r="AL172" s="4"/>
      <c r="AM172" s="4"/>
    </row>
    <row r="173" spans="1:39" customFormat="1">
      <c r="A173" s="489"/>
      <c r="B173" s="6" t="s">
        <v>15</v>
      </c>
      <c r="C173" s="23"/>
      <c r="D173" s="310">
        <v>0</v>
      </c>
      <c r="E173" s="310">
        <v>0</v>
      </c>
      <c r="F173" s="310">
        <v>0</v>
      </c>
      <c r="G173" s="310">
        <v>0</v>
      </c>
      <c r="H173" s="310">
        <v>0</v>
      </c>
      <c r="I173" s="310">
        <v>0</v>
      </c>
      <c r="J173" s="310">
        <v>0</v>
      </c>
      <c r="K173" s="310">
        <v>0</v>
      </c>
      <c r="L173" s="310">
        <v>0</v>
      </c>
      <c r="M173" s="310">
        <v>0</v>
      </c>
      <c r="N173" s="310">
        <v>0</v>
      </c>
      <c r="O173" s="310">
        <v>0</v>
      </c>
      <c r="W173" s="4"/>
      <c r="X173" s="4"/>
      <c r="AB173" s="4"/>
      <c r="AC173" s="4"/>
      <c r="AD173" s="4"/>
      <c r="AE173" s="4"/>
      <c r="AF173" s="4"/>
      <c r="AG173" s="4"/>
      <c r="AH173" s="4"/>
      <c r="AI173" s="4"/>
      <c r="AJ173" s="4"/>
      <c r="AK173" s="4"/>
      <c r="AL173" s="4"/>
      <c r="AM173" s="4"/>
    </row>
    <row r="174" spans="1:39" customFormat="1">
      <c r="A174" s="489"/>
      <c r="B174" s="6" t="s">
        <v>15</v>
      </c>
      <c r="C174" s="23"/>
      <c r="D174" s="310">
        <v>0</v>
      </c>
      <c r="E174" s="310">
        <v>0</v>
      </c>
      <c r="F174" s="310">
        <v>0</v>
      </c>
      <c r="G174" s="310">
        <v>0</v>
      </c>
      <c r="H174" s="310">
        <v>0</v>
      </c>
      <c r="I174" s="310">
        <v>0</v>
      </c>
      <c r="J174" s="310">
        <v>0</v>
      </c>
      <c r="K174" s="310">
        <v>0</v>
      </c>
      <c r="L174" s="310">
        <v>0</v>
      </c>
      <c r="M174" s="310">
        <v>0</v>
      </c>
      <c r="N174" s="310">
        <v>0</v>
      </c>
      <c r="O174" s="310">
        <v>0</v>
      </c>
      <c r="W174" s="4"/>
      <c r="X174" s="4"/>
      <c r="AB174" s="4"/>
      <c r="AC174" s="4"/>
      <c r="AD174" s="4"/>
      <c r="AE174" s="4"/>
      <c r="AF174" s="4"/>
      <c r="AG174" s="4"/>
      <c r="AH174" s="4"/>
      <c r="AI174" s="4"/>
      <c r="AJ174" s="4"/>
      <c r="AK174" s="4"/>
      <c r="AL174" s="4"/>
      <c r="AM174" s="4"/>
    </row>
    <row r="175" spans="1:39" customFormat="1">
      <c r="A175" s="489"/>
      <c r="B175" s="6" t="s">
        <v>15</v>
      </c>
      <c r="C175" s="23"/>
      <c r="D175" s="310">
        <v>0</v>
      </c>
      <c r="E175" s="310">
        <v>0</v>
      </c>
      <c r="F175" s="310">
        <v>0</v>
      </c>
      <c r="G175" s="310">
        <v>0</v>
      </c>
      <c r="H175" s="310">
        <v>0</v>
      </c>
      <c r="I175" s="310">
        <v>0</v>
      </c>
      <c r="J175" s="310">
        <v>0</v>
      </c>
      <c r="K175" s="310">
        <v>0</v>
      </c>
      <c r="L175" s="310">
        <v>0</v>
      </c>
      <c r="M175" s="310">
        <v>0</v>
      </c>
      <c r="N175" s="310">
        <v>0</v>
      </c>
      <c r="O175" s="310">
        <v>0</v>
      </c>
      <c r="W175" s="4"/>
      <c r="X175" s="4"/>
      <c r="AB175" s="4"/>
      <c r="AC175" s="4"/>
      <c r="AD175" s="4"/>
      <c r="AE175" s="4"/>
      <c r="AF175" s="4"/>
      <c r="AG175" s="4"/>
      <c r="AH175" s="4"/>
      <c r="AI175" s="4"/>
      <c r="AJ175" s="4"/>
      <c r="AK175" s="4"/>
      <c r="AL175" s="4"/>
      <c r="AM175" s="4"/>
    </row>
    <row r="176" spans="1:39" customFormat="1">
      <c r="A176" s="489"/>
      <c r="B176" s="6" t="s">
        <v>15</v>
      </c>
      <c r="C176" s="23"/>
      <c r="D176" s="310">
        <v>0</v>
      </c>
      <c r="E176" s="310">
        <v>0</v>
      </c>
      <c r="F176" s="310">
        <v>0</v>
      </c>
      <c r="G176" s="310">
        <v>0</v>
      </c>
      <c r="H176" s="310">
        <v>0</v>
      </c>
      <c r="I176" s="310">
        <v>0</v>
      </c>
      <c r="J176" s="310">
        <v>0</v>
      </c>
      <c r="K176" s="310">
        <v>0</v>
      </c>
      <c r="L176" s="310">
        <v>0</v>
      </c>
      <c r="M176" s="310">
        <v>0</v>
      </c>
      <c r="N176" s="310">
        <v>0</v>
      </c>
      <c r="O176" s="310">
        <v>0</v>
      </c>
      <c r="W176" s="4"/>
      <c r="X176" s="4"/>
      <c r="AB176" s="4"/>
      <c r="AC176" s="4"/>
      <c r="AD176" s="4"/>
      <c r="AE176" s="4"/>
      <c r="AF176" s="4"/>
      <c r="AG176" s="4"/>
      <c r="AH176" s="4"/>
      <c r="AI176" s="4"/>
      <c r="AJ176" s="4"/>
      <c r="AK176" s="4"/>
      <c r="AL176" s="4"/>
      <c r="AM176" s="4"/>
    </row>
    <row r="177" spans="1:39" customFormat="1">
      <c r="A177" s="489"/>
      <c r="B177" s="6" t="s">
        <v>15</v>
      </c>
      <c r="C177" s="23"/>
      <c r="D177" s="310">
        <v>0</v>
      </c>
      <c r="E177" s="310">
        <v>0</v>
      </c>
      <c r="F177" s="310">
        <v>0</v>
      </c>
      <c r="G177" s="310">
        <v>0</v>
      </c>
      <c r="H177" s="310">
        <v>0</v>
      </c>
      <c r="I177" s="310">
        <v>0</v>
      </c>
      <c r="J177" s="310">
        <v>0</v>
      </c>
      <c r="K177" s="310">
        <v>0</v>
      </c>
      <c r="L177" s="310">
        <v>0</v>
      </c>
      <c r="M177" s="310">
        <v>0</v>
      </c>
      <c r="N177" s="310">
        <v>0</v>
      </c>
      <c r="O177" s="310">
        <v>0</v>
      </c>
      <c r="W177" s="4"/>
      <c r="X177" s="4"/>
      <c r="AB177" s="4"/>
      <c r="AC177" s="4"/>
      <c r="AD177" s="4"/>
      <c r="AE177" s="4"/>
      <c r="AF177" s="4"/>
      <c r="AG177" s="4"/>
      <c r="AH177" s="4"/>
      <c r="AI177" s="4"/>
      <c r="AJ177" s="4"/>
      <c r="AK177" s="4"/>
      <c r="AL177" s="4"/>
      <c r="AM177" s="4"/>
    </row>
    <row r="178" spans="1:39" customFormat="1">
      <c r="A178" s="489"/>
      <c r="B178" s="6" t="s">
        <v>15</v>
      </c>
      <c r="C178" s="23"/>
      <c r="D178" s="310">
        <v>0</v>
      </c>
      <c r="E178" s="310">
        <v>0</v>
      </c>
      <c r="F178" s="310">
        <v>0</v>
      </c>
      <c r="G178" s="310">
        <v>0</v>
      </c>
      <c r="H178" s="310">
        <v>0</v>
      </c>
      <c r="I178" s="310">
        <v>0</v>
      </c>
      <c r="J178" s="310">
        <v>0</v>
      </c>
      <c r="K178" s="310">
        <v>0</v>
      </c>
      <c r="L178" s="310">
        <v>0</v>
      </c>
      <c r="M178" s="310">
        <v>0</v>
      </c>
      <c r="N178" s="310">
        <v>0</v>
      </c>
      <c r="O178" s="310">
        <v>0</v>
      </c>
      <c r="W178" s="4"/>
      <c r="X178" s="4"/>
      <c r="AB178" s="4"/>
      <c r="AC178" s="4"/>
      <c r="AD178" s="4"/>
      <c r="AE178" s="4"/>
      <c r="AF178" s="4"/>
      <c r="AG178" s="4"/>
      <c r="AH178" s="4"/>
      <c r="AI178" s="4"/>
      <c r="AJ178" s="4"/>
      <c r="AK178" s="4"/>
      <c r="AL178" s="4"/>
      <c r="AM178" s="4"/>
    </row>
    <row r="179" spans="1:39" customFormat="1">
      <c r="A179" s="489"/>
      <c r="B179" s="6" t="s">
        <v>15</v>
      </c>
      <c r="C179" s="23"/>
      <c r="D179" s="310">
        <v>0</v>
      </c>
      <c r="E179" s="310">
        <v>0</v>
      </c>
      <c r="F179" s="310">
        <v>0</v>
      </c>
      <c r="G179" s="310">
        <v>0</v>
      </c>
      <c r="H179" s="310">
        <v>0</v>
      </c>
      <c r="I179" s="310">
        <v>0</v>
      </c>
      <c r="J179" s="310">
        <v>0</v>
      </c>
      <c r="K179" s="310">
        <v>0</v>
      </c>
      <c r="L179" s="310">
        <v>0</v>
      </c>
      <c r="M179" s="310">
        <v>0</v>
      </c>
      <c r="N179" s="310">
        <v>0</v>
      </c>
      <c r="O179" s="310">
        <v>0</v>
      </c>
      <c r="W179" s="4"/>
      <c r="X179" s="4"/>
      <c r="AB179" s="4"/>
      <c r="AC179" s="4"/>
      <c r="AD179" s="4"/>
      <c r="AE179" s="4"/>
      <c r="AF179" s="4"/>
      <c r="AG179" s="4"/>
      <c r="AH179" s="4"/>
      <c r="AI179" s="4"/>
      <c r="AJ179" s="4"/>
      <c r="AK179" s="4"/>
      <c r="AL179" s="4"/>
      <c r="AM179" s="4"/>
    </row>
    <row r="180" spans="1:39" customFormat="1">
      <c r="A180" s="489"/>
      <c r="B180" s="6" t="s">
        <v>15</v>
      </c>
      <c r="C180" s="23"/>
      <c r="D180" s="310">
        <v>0</v>
      </c>
      <c r="E180" s="310">
        <v>0</v>
      </c>
      <c r="F180" s="310">
        <v>0</v>
      </c>
      <c r="G180" s="310">
        <v>0</v>
      </c>
      <c r="H180" s="310">
        <v>0</v>
      </c>
      <c r="I180" s="310">
        <v>0</v>
      </c>
      <c r="J180" s="310">
        <v>0</v>
      </c>
      <c r="K180" s="310">
        <v>0</v>
      </c>
      <c r="L180" s="310">
        <v>0</v>
      </c>
      <c r="M180" s="310">
        <v>0</v>
      </c>
      <c r="N180" s="310">
        <v>0</v>
      </c>
      <c r="O180" s="310">
        <v>0</v>
      </c>
      <c r="W180" s="4"/>
      <c r="X180" s="4"/>
      <c r="AB180" s="4"/>
      <c r="AC180" s="4"/>
      <c r="AD180" s="4"/>
      <c r="AE180" s="4"/>
      <c r="AF180" s="4"/>
      <c r="AG180" s="4"/>
      <c r="AH180" s="4"/>
      <c r="AI180" s="4"/>
      <c r="AJ180" s="4"/>
      <c r="AK180" s="4"/>
      <c r="AL180" s="4"/>
      <c r="AM180" s="4"/>
    </row>
    <row r="181" spans="1:39" customFormat="1">
      <c r="A181" s="489"/>
      <c r="B181" s="6" t="s">
        <v>15</v>
      </c>
      <c r="C181" s="23"/>
      <c r="D181" s="310">
        <v>0</v>
      </c>
      <c r="E181" s="310">
        <v>0</v>
      </c>
      <c r="F181" s="310">
        <v>0</v>
      </c>
      <c r="G181" s="310">
        <v>0</v>
      </c>
      <c r="H181" s="310">
        <v>0</v>
      </c>
      <c r="I181" s="310">
        <v>0</v>
      </c>
      <c r="J181" s="310">
        <v>0</v>
      </c>
      <c r="K181" s="310">
        <v>0</v>
      </c>
      <c r="L181" s="310">
        <v>0</v>
      </c>
      <c r="M181" s="310">
        <v>0</v>
      </c>
      <c r="N181" s="310">
        <v>0</v>
      </c>
      <c r="O181" s="310">
        <v>0</v>
      </c>
      <c r="W181" s="4"/>
      <c r="X181" s="4"/>
      <c r="AB181" s="4"/>
      <c r="AC181" s="4"/>
      <c r="AD181" s="4"/>
      <c r="AE181" s="4"/>
      <c r="AF181" s="4"/>
      <c r="AG181" s="4"/>
      <c r="AH181" s="4"/>
      <c r="AI181" s="4"/>
      <c r="AJ181" s="4"/>
      <c r="AK181" s="4"/>
      <c r="AL181" s="4"/>
      <c r="AM181" s="4"/>
    </row>
    <row r="182" spans="1:39" customFormat="1">
      <c r="A182" s="489"/>
      <c r="B182" s="6" t="s">
        <v>15</v>
      </c>
      <c r="C182" s="23"/>
      <c r="D182" s="310">
        <v>0</v>
      </c>
      <c r="E182" s="310">
        <v>0</v>
      </c>
      <c r="F182" s="310">
        <v>0</v>
      </c>
      <c r="G182" s="310">
        <v>0</v>
      </c>
      <c r="H182" s="310">
        <v>0</v>
      </c>
      <c r="I182" s="310">
        <v>0</v>
      </c>
      <c r="J182" s="310">
        <v>0</v>
      </c>
      <c r="K182" s="310">
        <v>0</v>
      </c>
      <c r="L182" s="310">
        <v>0</v>
      </c>
      <c r="M182" s="310">
        <v>0</v>
      </c>
      <c r="N182" s="310">
        <v>0</v>
      </c>
      <c r="O182" s="310">
        <v>0</v>
      </c>
      <c r="W182" s="4"/>
      <c r="X182" s="4"/>
      <c r="AB182" s="4"/>
      <c r="AC182" s="4"/>
      <c r="AD182" s="4"/>
      <c r="AE182" s="4"/>
      <c r="AF182" s="4"/>
      <c r="AG182" s="4"/>
      <c r="AH182" s="4"/>
      <c r="AI182" s="4"/>
      <c r="AJ182" s="4"/>
      <c r="AK182" s="4"/>
      <c r="AL182" s="4"/>
      <c r="AM182" s="4"/>
    </row>
    <row r="183" spans="1:39">
      <c r="A183" s="489"/>
      <c r="B183" s="11"/>
      <c r="C183" s="6"/>
      <c r="D183" s="313"/>
      <c r="E183" s="313"/>
      <c r="F183" s="313"/>
      <c r="G183" s="313"/>
      <c r="H183" s="313"/>
      <c r="I183" s="313"/>
      <c r="J183" s="313"/>
      <c r="K183" s="313"/>
      <c r="L183" s="313"/>
      <c r="M183" s="313"/>
      <c r="N183" s="313"/>
      <c r="O183" s="313"/>
      <c r="T183" s="11"/>
      <c r="U183" s="11"/>
      <c r="V183" s="11"/>
      <c r="W183" s="11"/>
      <c r="X183" s="11"/>
      <c r="Y183" s="11"/>
      <c r="Z183" s="11"/>
      <c r="AA183" s="11"/>
      <c r="AB183" s="11"/>
      <c r="AC183" s="11"/>
    </row>
    <row r="184" spans="1:39">
      <c r="A184" s="490"/>
      <c r="B184" s="11" t="s">
        <v>27</v>
      </c>
      <c r="C184" s="6" t="s">
        <v>3</v>
      </c>
      <c r="D184" s="310">
        <v>118328123.35282253</v>
      </c>
      <c r="E184" s="310">
        <v>90786157.533952206</v>
      </c>
      <c r="F184" s="310">
        <v>74560966.649395615</v>
      </c>
      <c r="G184" s="310">
        <v>43270904.398781665</v>
      </c>
      <c r="H184" s="310">
        <v>18897166.869319405</v>
      </c>
      <c r="I184" s="310">
        <v>-6324747.9611014072</v>
      </c>
      <c r="J184" s="310">
        <v>8879953.5163131505</v>
      </c>
      <c r="K184" s="310">
        <v>11265769.438372744</v>
      </c>
      <c r="L184" s="310">
        <v>8953002.5892610122</v>
      </c>
      <c r="M184" s="310">
        <v>7990369.9685018593</v>
      </c>
      <c r="N184" s="310">
        <v>7723698.1818181826</v>
      </c>
      <c r="O184" s="310">
        <v>384331364.5374369</v>
      </c>
      <c r="T184" s="11"/>
      <c r="U184" s="11"/>
      <c r="V184" s="11"/>
      <c r="W184" s="11"/>
      <c r="X184" s="11"/>
      <c r="Y184" s="11"/>
      <c r="Z184" s="11"/>
      <c r="AA184" s="11"/>
      <c r="AB184" s="11"/>
      <c r="AC184" s="11"/>
    </row>
    <row r="185" spans="1:39">
      <c r="A185" s="489"/>
      <c r="B185" s="11" t="s">
        <v>27</v>
      </c>
      <c r="C185" s="6" t="s">
        <v>41</v>
      </c>
      <c r="D185" s="310">
        <v>0</v>
      </c>
      <c r="E185" s="310">
        <v>1382619.4321437876</v>
      </c>
      <c r="F185" s="310">
        <v>1646853.3680646</v>
      </c>
      <c r="G185" s="310">
        <v>1259719.9270643396</v>
      </c>
      <c r="H185" s="310">
        <v>0</v>
      </c>
      <c r="I185" s="310">
        <v>0</v>
      </c>
      <c r="J185" s="310">
        <v>0</v>
      </c>
      <c r="K185" s="310">
        <v>0</v>
      </c>
      <c r="L185" s="310">
        <v>0</v>
      </c>
      <c r="M185" s="310">
        <v>0</v>
      </c>
      <c r="N185" s="310">
        <v>0</v>
      </c>
      <c r="O185" s="310">
        <v>4289192.7272727275</v>
      </c>
      <c r="T185" s="11"/>
      <c r="U185" s="11"/>
      <c r="V185" s="11"/>
      <c r="W185" s="11"/>
      <c r="X185" s="11"/>
      <c r="Y185" s="11"/>
      <c r="Z185" s="11"/>
      <c r="AA185" s="11"/>
      <c r="AB185" s="11"/>
      <c r="AC185" s="11"/>
    </row>
    <row r="186" spans="1:39">
      <c r="A186" s="489"/>
      <c r="B186" s="11" t="s">
        <v>27</v>
      </c>
      <c r="C186" s="6" t="s">
        <v>43</v>
      </c>
      <c r="D186" s="310">
        <v>586800.68295799976</v>
      </c>
      <c r="E186" s="310">
        <v>0</v>
      </c>
      <c r="F186" s="310">
        <v>0</v>
      </c>
      <c r="G186" s="310">
        <v>42050.738420439971</v>
      </c>
      <c r="H186" s="310">
        <v>11758.975977185317</v>
      </c>
      <c r="I186" s="310">
        <v>0</v>
      </c>
      <c r="J186" s="310">
        <v>0</v>
      </c>
      <c r="K186" s="310">
        <v>0</v>
      </c>
      <c r="L186" s="310">
        <v>0</v>
      </c>
      <c r="M186" s="310">
        <v>0</v>
      </c>
      <c r="N186" s="310">
        <v>0</v>
      </c>
      <c r="O186" s="310">
        <v>640610.39735562506</v>
      </c>
      <c r="T186" s="11"/>
      <c r="U186" s="11"/>
      <c r="V186" s="11"/>
      <c r="W186" s="11"/>
      <c r="X186" s="11"/>
      <c r="Y186" s="11"/>
      <c r="Z186" s="11"/>
      <c r="AA186" s="11"/>
      <c r="AB186" s="11"/>
      <c r="AC186" s="11" t="s">
        <v>279</v>
      </c>
    </row>
    <row r="187" spans="1:39">
      <c r="A187" s="490"/>
      <c r="B187" s="11" t="s">
        <v>27</v>
      </c>
      <c r="C187" s="6" t="s">
        <v>42</v>
      </c>
      <c r="D187" s="310">
        <v>0</v>
      </c>
      <c r="E187" s="310">
        <v>0</v>
      </c>
      <c r="F187" s="310">
        <v>0</v>
      </c>
      <c r="G187" s="310">
        <v>0</v>
      </c>
      <c r="H187" s="310">
        <v>0</v>
      </c>
      <c r="I187" s="310">
        <v>0</v>
      </c>
      <c r="J187" s="310">
        <v>0</v>
      </c>
      <c r="K187" s="310">
        <v>0</v>
      </c>
      <c r="L187" s="310">
        <v>0</v>
      </c>
      <c r="M187" s="310">
        <v>0</v>
      </c>
      <c r="N187" s="310">
        <v>0</v>
      </c>
      <c r="O187" s="310">
        <v>0</v>
      </c>
      <c r="T187" s="11"/>
      <c r="U187" s="11"/>
      <c r="V187" s="11"/>
      <c r="W187" s="11"/>
      <c r="X187" s="11"/>
      <c r="Y187" s="11"/>
      <c r="Z187" s="11"/>
      <c r="AA187" s="11"/>
      <c r="AB187" s="11"/>
      <c r="AC187" s="11"/>
    </row>
    <row r="188" spans="1:39">
      <c r="A188" s="490"/>
      <c r="B188" s="11" t="s">
        <v>27</v>
      </c>
      <c r="C188" s="6" t="s">
        <v>44</v>
      </c>
      <c r="D188" s="310">
        <v>141948.85061699987</v>
      </c>
      <c r="E188" s="310">
        <v>0</v>
      </c>
      <c r="F188" s="310">
        <v>0</v>
      </c>
      <c r="G188" s="310">
        <v>0</v>
      </c>
      <c r="H188" s="310">
        <v>0</v>
      </c>
      <c r="I188" s="310">
        <v>0</v>
      </c>
      <c r="J188" s="310">
        <v>0</v>
      </c>
      <c r="K188" s="310">
        <v>0</v>
      </c>
      <c r="L188" s="310">
        <v>0</v>
      </c>
      <c r="M188" s="310">
        <v>0</v>
      </c>
      <c r="N188" s="310">
        <v>0</v>
      </c>
      <c r="O188" s="310">
        <v>141948.85061699987</v>
      </c>
      <c r="T188" s="11"/>
      <c r="U188" s="11"/>
      <c r="V188" s="11"/>
      <c r="W188" s="11"/>
      <c r="X188" s="11"/>
      <c r="Y188" s="11"/>
      <c r="Z188" s="11"/>
      <c r="AA188" s="11"/>
      <c r="AB188" s="11"/>
      <c r="AC188" s="11"/>
    </row>
    <row r="189" spans="1:39">
      <c r="A189" s="490"/>
      <c r="B189" s="11" t="s">
        <v>27</v>
      </c>
      <c r="C189" s="6" t="s">
        <v>726</v>
      </c>
      <c r="D189" s="310">
        <v>0</v>
      </c>
      <c r="E189" s="310">
        <v>0</v>
      </c>
      <c r="F189" s="310">
        <v>0</v>
      </c>
      <c r="G189" s="310">
        <v>0</v>
      </c>
      <c r="H189" s="310">
        <v>0</v>
      </c>
      <c r="I189" s="310">
        <v>0</v>
      </c>
      <c r="J189" s="310">
        <v>0</v>
      </c>
      <c r="K189" s="310">
        <v>0</v>
      </c>
      <c r="L189" s="310">
        <v>0</v>
      </c>
      <c r="M189" s="310">
        <v>0</v>
      </c>
      <c r="N189" s="310">
        <v>0</v>
      </c>
      <c r="O189" s="310">
        <v>0</v>
      </c>
      <c r="T189" s="11"/>
      <c r="U189" s="11"/>
      <c r="V189" s="11"/>
      <c r="W189" s="11"/>
      <c r="X189" s="11"/>
      <c r="Y189" s="11"/>
      <c r="Z189" s="11"/>
      <c r="AA189" s="11"/>
      <c r="AB189" s="11"/>
      <c r="AC189" s="11"/>
    </row>
    <row r="190" spans="1:39">
      <c r="A190" s="490"/>
      <c r="B190" s="11" t="s">
        <v>27</v>
      </c>
      <c r="C190" s="6" t="s">
        <v>45</v>
      </c>
      <c r="D190" s="310">
        <v>0</v>
      </c>
      <c r="E190" s="310">
        <v>14847</v>
      </c>
      <c r="F190" s="310">
        <v>150697.05000000002</v>
      </c>
      <c r="G190" s="310">
        <v>153108.20280000003</v>
      </c>
      <c r="H190" s="310">
        <v>2337962.2567559998</v>
      </c>
      <c r="I190" s="310">
        <v>1110687.9361095501</v>
      </c>
      <c r="J190" s="310">
        <v>0</v>
      </c>
      <c r="K190" s="310">
        <v>0</v>
      </c>
      <c r="L190" s="310">
        <v>0</v>
      </c>
      <c r="M190" s="310">
        <v>0</v>
      </c>
      <c r="N190" s="310">
        <v>0</v>
      </c>
      <c r="O190" s="310">
        <v>3767302.4456655495</v>
      </c>
      <c r="T190" s="11"/>
      <c r="U190" s="11"/>
      <c r="V190" s="11"/>
      <c r="W190" s="11"/>
      <c r="X190" s="11"/>
      <c r="Y190" s="11"/>
      <c r="Z190" s="11"/>
      <c r="AA190" s="11"/>
      <c r="AB190" s="11"/>
      <c r="AC190" s="11"/>
    </row>
    <row r="191" spans="1:39" customFormat="1">
      <c r="A191" s="490"/>
      <c r="B191" s="6" t="s">
        <v>27</v>
      </c>
      <c r="C191" s="6" t="s">
        <v>1075</v>
      </c>
      <c r="D191" s="310">
        <v>0</v>
      </c>
      <c r="E191" s="310">
        <v>0</v>
      </c>
      <c r="F191" s="310">
        <v>0</v>
      </c>
      <c r="G191" s="310">
        <v>0</v>
      </c>
      <c r="H191" s="310">
        <v>0</v>
      </c>
      <c r="I191" s="310">
        <v>0</v>
      </c>
      <c r="J191" s="310">
        <v>0</v>
      </c>
      <c r="K191" s="310">
        <v>0</v>
      </c>
      <c r="L191" s="310">
        <v>0</v>
      </c>
      <c r="M191" s="310">
        <v>0</v>
      </c>
      <c r="N191" s="310">
        <v>0</v>
      </c>
      <c r="O191" s="310">
        <v>0</v>
      </c>
      <c r="W191" s="4"/>
      <c r="X191" s="4"/>
      <c r="AB191" s="4"/>
      <c r="AC191" s="4"/>
      <c r="AD191" s="4"/>
      <c r="AE191" s="4"/>
      <c r="AF191" s="4"/>
      <c r="AG191" s="4"/>
      <c r="AH191" s="4"/>
      <c r="AI191" s="4"/>
      <c r="AJ191" s="4"/>
      <c r="AK191" s="4"/>
      <c r="AL191" s="4"/>
      <c r="AM191" s="4"/>
    </row>
    <row r="192" spans="1:39" customFormat="1">
      <c r="A192" s="490"/>
      <c r="B192" s="6" t="s">
        <v>27</v>
      </c>
      <c r="C192" s="6" t="s">
        <v>1077</v>
      </c>
      <c r="D192" s="310">
        <v>0</v>
      </c>
      <c r="E192" s="310">
        <v>0</v>
      </c>
      <c r="F192" s="310">
        <v>0</v>
      </c>
      <c r="G192" s="310">
        <v>0</v>
      </c>
      <c r="H192" s="310">
        <v>0</v>
      </c>
      <c r="I192" s="310">
        <v>0</v>
      </c>
      <c r="J192" s="310">
        <v>0</v>
      </c>
      <c r="K192" s="310">
        <v>0</v>
      </c>
      <c r="L192" s="310">
        <v>0</v>
      </c>
      <c r="M192" s="310">
        <v>0</v>
      </c>
      <c r="N192" s="310">
        <v>0</v>
      </c>
      <c r="O192" s="310">
        <v>0</v>
      </c>
      <c r="W192" s="4"/>
      <c r="X192" s="4"/>
      <c r="AB192" s="4"/>
      <c r="AC192" s="4"/>
      <c r="AD192" s="4"/>
      <c r="AE192" s="4"/>
      <c r="AF192" s="4"/>
      <c r="AG192" s="4"/>
      <c r="AH192" s="4"/>
      <c r="AI192" s="4"/>
      <c r="AJ192" s="4"/>
      <c r="AK192" s="4"/>
      <c r="AL192" s="4"/>
      <c r="AM192" s="4"/>
    </row>
    <row r="193" spans="1:39" customFormat="1">
      <c r="A193" s="490"/>
      <c r="B193" s="6" t="s">
        <v>27</v>
      </c>
      <c r="C193" s="6" t="s">
        <v>1076</v>
      </c>
      <c r="D193" s="310">
        <v>0</v>
      </c>
      <c r="E193" s="310">
        <v>0</v>
      </c>
      <c r="F193" s="310">
        <v>0</v>
      </c>
      <c r="G193" s="310">
        <v>0</v>
      </c>
      <c r="H193" s="310">
        <v>0</v>
      </c>
      <c r="I193" s="310">
        <v>0</v>
      </c>
      <c r="J193" s="310">
        <v>0</v>
      </c>
      <c r="K193" s="310">
        <v>0</v>
      </c>
      <c r="L193" s="310">
        <v>0</v>
      </c>
      <c r="M193" s="310">
        <v>0</v>
      </c>
      <c r="N193" s="310">
        <v>0</v>
      </c>
      <c r="O193" s="310">
        <v>0</v>
      </c>
      <c r="W193" s="4"/>
      <c r="X193" s="4"/>
      <c r="AB193" s="4"/>
      <c r="AC193" s="4"/>
      <c r="AD193" s="4"/>
      <c r="AE193" s="4"/>
      <c r="AF193" s="4"/>
      <c r="AG193" s="4"/>
      <c r="AH193" s="4"/>
      <c r="AI193" s="4"/>
      <c r="AJ193" s="4"/>
      <c r="AK193" s="4"/>
      <c r="AL193" s="4"/>
      <c r="AM193" s="4"/>
    </row>
    <row r="194" spans="1:39" customFormat="1">
      <c r="A194" s="490"/>
      <c r="B194" s="6" t="s">
        <v>27</v>
      </c>
      <c r="C194" s="6" t="s">
        <v>5933</v>
      </c>
      <c r="D194" s="310">
        <v>0</v>
      </c>
      <c r="E194" s="310">
        <v>0</v>
      </c>
      <c r="F194" s="310">
        <v>0</v>
      </c>
      <c r="G194" s="310">
        <v>0</v>
      </c>
      <c r="H194" s="310">
        <v>0</v>
      </c>
      <c r="I194" s="310">
        <v>974256.12819440872</v>
      </c>
      <c r="J194" s="310">
        <v>1878042.1987362904</v>
      </c>
      <c r="K194" s="310">
        <v>660090.64926202549</v>
      </c>
      <c r="L194" s="310">
        <v>280066.6492688806</v>
      </c>
      <c r="M194" s="310">
        <v>7755933.2064683773</v>
      </c>
      <c r="N194" s="310">
        <v>1506443.6207774994</v>
      </c>
      <c r="O194" s="310">
        <v>13054832.452707481</v>
      </c>
      <c r="W194" s="4"/>
      <c r="X194" s="4"/>
      <c r="AB194" s="4"/>
      <c r="AC194" s="4"/>
      <c r="AD194" s="4"/>
      <c r="AE194" s="4"/>
      <c r="AF194" s="4"/>
      <c r="AG194" s="4"/>
      <c r="AH194" s="4"/>
      <c r="AI194" s="4"/>
      <c r="AJ194" s="4"/>
      <c r="AK194" s="4"/>
      <c r="AL194" s="4"/>
      <c r="AM194" s="4"/>
    </row>
    <row r="195" spans="1:39" customFormat="1">
      <c r="A195" s="490"/>
      <c r="B195" s="6" t="s">
        <v>27</v>
      </c>
      <c r="C195" s="6" t="s">
        <v>737</v>
      </c>
      <c r="D195" s="310">
        <v>0</v>
      </c>
      <c r="E195" s="310">
        <v>0</v>
      </c>
      <c r="F195" s="310">
        <v>0</v>
      </c>
      <c r="G195" s="310">
        <v>0</v>
      </c>
      <c r="H195" s="310">
        <v>0</v>
      </c>
      <c r="I195" s="310">
        <v>0</v>
      </c>
      <c r="J195" s="310">
        <v>0</v>
      </c>
      <c r="K195" s="310">
        <v>0</v>
      </c>
      <c r="L195" s="310">
        <v>0</v>
      </c>
      <c r="M195" s="310">
        <v>0</v>
      </c>
      <c r="N195" s="310">
        <v>0</v>
      </c>
      <c r="O195" s="310">
        <v>0</v>
      </c>
      <c r="W195" s="4"/>
      <c r="X195" s="4"/>
      <c r="AB195" s="4"/>
      <c r="AC195" s="4"/>
      <c r="AD195" s="4"/>
      <c r="AE195" s="4"/>
      <c r="AF195" s="4"/>
      <c r="AG195" s="4"/>
      <c r="AH195" s="4"/>
      <c r="AI195" s="4"/>
      <c r="AJ195" s="4"/>
      <c r="AK195" s="4"/>
      <c r="AL195" s="4"/>
      <c r="AM195" s="4"/>
    </row>
    <row r="196" spans="1:39" customFormat="1">
      <c r="A196" s="490"/>
      <c r="B196" s="6" t="s">
        <v>27</v>
      </c>
      <c r="C196" s="6" t="s">
        <v>1092</v>
      </c>
      <c r="D196" s="310">
        <v>0</v>
      </c>
      <c r="E196" s="310">
        <v>0</v>
      </c>
      <c r="F196" s="310">
        <v>0</v>
      </c>
      <c r="G196" s="310">
        <v>0</v>
      </c>
      <c r="H196" s="310">
        <v>0</v>
      </c>
      <c r="I196" s="310">
        <v>0</v>
      </c>
      <c r="J196" s="310">
        <v>0</v>
      </c>
      <c r="K196" s="310">
        <v>0</v>
      </c>
      <c r="L196" s="310">
        <v>0</v>
      </c>
      <c r="M196" s="310">
        <v>0</v>
      </c>
      <c r="N196" s="310">
        <v>0</v>
      </c>
      <c r="O196" s="310">
        <v>0</v>
      </c>
      <c r="W196" s="4"/>
      <c r="X196" s="4"/>
      <c r="AB196" s="4"/>
      <c r="AC196" s="4"/>
      <c r="AD196" s="4"/>
      <c r="AE196" s="4"/>
      <c r="AF196" s="4"/>
      <c r="AG196" s="4"/>
      <c r="AH196" s="4"/>
      <c r="AI196" s="4"/>
      <c r="AJ196" s="4"/>
      <c r="AK196" s="4"/>
      <c r="AL196" s="4"/>
      <c r="AM196" s="4"/>
    </row>
    <row r="197" spans="1:39" customFormat="1">
      <c r="A197" s="490"/>
      <c r="B197" s="6" t="s">
        <v>27</v>
      </c>
      <c r="C197" s="6" t="s">
        <v>416</v>
      </c>
      <c r="D197" s="310">
        <v>0</v>
      </c>
      <c r="E197" s="310">
        <v>0</v>
      </c>
      <c r="F197" s="310">
        <v>0</v>
      </c>
      <c r="G197" s="310">
        <v>0</v>
      </c>
      <c r="H197" s="310">
        <v>0</v>
      </c>
      <c r="I197" s="310">
        <v>0</v>
      </c>
      <c r="J197" s="310">
        <v>0</v>
      </c>
      <c r="K197" s="310">
        <v>0</v>
      </c>
      <c r="L197" s="310">
        <v>0</v>
      </c>
      <c r="M197" s="310">
        <v>0</v>
      </c>
      <c r="N197" s="310">
        <v>0</v>
      </c>
      <c r="O197" s="310">
        <v>0</v>
      </c>
      <c r="W197" s="4"/>
      <c r="X197" s="4"/>
      <c r="AB197" s="4"/>
      <c r="AC197" s="4"/>
      <c r="AD197" s="4"/>
      <c r="AE197" s="4"/>
      <c r="AF197" s="4"/>
      <c r="AG197" s="4"/>
      <c r="AH197" s="4"/>
      <c r="AI197" s="4"/>
      <c r="AJ197" s="4"/>
      <c r="AK197" s="4"/>
      <c r="AL197" s="4"/>
      <c r="AM197" s="4"/>
    </row>
    <row r="198" spans="1:39" customFormat="1">
      <c r="A198" s="490"/>
      <c r="B198" s="6" t="s">
        <v>27</v>
      </c>
      <c r="C198" s="6" t="s">
        <v>1093</v>
      </c>
      <c r="D198" s="310">
        <v>0</v>
      </c>
      <c r="E198" s="310">
        <v>0</v>
      </c>
      <c r="F198" s="310">
        <v>0</v>
      </c>
      <c r="G198" s="310">
        <v>0</v>
      </c>
      <c r="H198" s="310">
        <v>0</v>
      </c>
      <c r="I198" s="310">
        <v>0</v>
      </c>
      <c r="J198" s="310">
        <v>0</v>
      </c>
      <c r="K198" s="310">
        <v>0</v>
      </c>
      <c r="L198" s="310">
        <v>0</v>
      </c>
      <c r="M198" s="310">
        <v>0</v>
      </c>
      <c r="N198" s="310">
        <v>0</v>
      </c>
      <c r="O198" s="310">
        <v>0</v>
      </c>
      <c r="W198" s="4"/>
      <c r="X198" s="4"/>
      <c r="AB198" s="4"/>
      <c r="AC198" s="4"/>
      <c r="AD198" s="4"/>
      <c r="AE198" s="4"/>
      <c r="AF198" s="4"/>
      <c r="AG198" s="4"/>
      <c r="AH198" s="4"/>
      <c r="AI198" s="4"/>
      <c r="AJ198" s="4"/>
      <c r="AK198" s="4"/>
      <c r="AL198" s="4"/>
      <c r="AM198" s="4"/>
    </row>
    <row r="199" spans="1:39" customFormat="1">
      <c r="A199" s="490"/>
      <c r="B199" s="6" t="s">
        <v>27</v>
      </c>
      <c r="C199" s="6" t="s">
        <v>471</v>
      </c>
      <c r="D199" s="310">
        <v>0</v>
      </c>
      <c r="E199" s="310">
        <v>0</v>
      </c>
      <c r="F199" s="310">
        <v>0</v>
      </c>
      <c r="G199" s="310">
        <v>0</v>
      </c>
      <c r="H199" s="310">
        <v>0</v>
      </c>
      <c r="I199" s="310">
        <v>0</v>
      </c>
      <c r="J199" s="310">
        <v>0</v>
      </c>
      <c r="K199" s="310">
        <v>0</v>
      </c>
      <c r="L199" s="310">
        <v>0</v>
      </c>
      <c r="M199" s="310">
        <v>0</v>
      </c>
      <c r="N199" s="310">
        <v>0</v>
      </c>
      <c r="O199" s="310">
        <v>0</v>
      </c>
      <c r="W199" s="4"/>
      <c r="X199" s="4"/>
      <c r="AB199" s="4"/>
      <c r="AC199" s="4"/>
      <c r="AD199" s="4"/>
      <c r="AE199" s="4"/>
      <c r="AF199" s="4"/>
      <c r="AG199" s="4"/>
      <c r="AH199" s="4"/>
      <c r="AI199" s="4"/>
      <c r="AJ199" s="4"/>
      <c r="AK199" s="4"/>
      <c r="AL199" s="4"/>
      <c r="AM199" s="4"/>
    </row>
    <row r="200" spans="1:39" customFormat="1">
      <c r="A200" s="490"/>
      <c r="B200" s="6" t="s">
        <v>27</v>
      </c>
      <c r="C200" s="6" t="s">
        <v>5934</v>
      </c>
      <c r="D200" s="310">
        <v>0</v>
      </c>
      <c r="E200" s="310">
        <v>168442.73068356793</v>
      </c>
      <c r="F200" s="310">
        <v>464678.37250454933</v>
      </c>
      <c r="G200" s="310">
        <v>673770.92273427173</v>
      </c>
      <c r="H200" s="310">
        <v>111380.37455105384</v>
      </c>
      <c r="I200" s="310">
        <v>0</v>
      </c>
      <c r="J200" s="310">
        <v>0</v>
      </c>
      <c r="K200" s="310">
        <v>0</v>
      </c>
      <c r="L200" s="310">
        <v>0</v>
      </c>
      <c r="M200" s="310">
        <v>370489.22485501738</v>
      </c>
      <c r="N200" s="310">
        <v>1804006.0804099878</v>
      </c>
      <c r="O200" s="310">
        <v>3592767.7057384481</v>
      </c>
      <c r="W200" s="4"/>
      <c r="X200" s="4"/>
      <c r="AB200" s="4"/>
      <c r="AC200" s="4"/>
      <c r="AD200" s="4"/>
      <c r="AE200" s="4"/>
      <c r="AF200" s="4"/>
      <c r="AG200" s="4"/>
      <c r="AH200" s="4"/>
      <c r="AI200" s="4"/>
      <c r="AJ200" s="4"/>
      <c r="AK200" s="4"/>
      <c r="AL200" s="4"/>
      <c r="AM200" s="4"/>
    </row>
    <row r="201" spans="1:39" customFormat="1">
      <c r="A201" s="490"/>
      <c r="B201" s="6" t="s">
        <v>27</v>
      </c>
      <c r="C201" s="6" t="s">
        <v>5935</v>
      </c>
      <c r="D201" s="310">
        <v>0</v>
      </c>
      <c r="E201" s="310">
        <v>0</v>
      </c>
      <c r="F201" s="310">
        <v>0</v>
      </c>
      <c r="G201" s="310">
        <v>0</v>
      </c>
      <c r="H201" s="310">
        <v>486199.72959108383</v>
      </c>
      <c r="I201" s="310">
        <v>0</v>
      </c>
      <c r="J201" s="310">
        <v>0</v>
      </c>
      <c r="K201" s="310">
        <v>3515224.0449435371</v>
      </c>
      <c r="L201" s="310">
        <v>0</v>
      </c>
      <c r="M201" s="310">
        <v>0</v>
      </c>
      <c r="N201" s="310">
        <v>1885239.4514894278</v>
      </c>
      <c r="O201" s="310">
        <v>5886663.2260240484</v>
      </c>
      <c r="W201" s="4"/>
      <c r="X201" s="4"/>
      <c r="AB201" s="4"/>
      <c r="AC201" s="4"/>
      <c r="AD201" s="4"/>
      <c r="AE201" s="4"/>
      <c r="AF201" s="4"/>
      <c r="AG201" s="4"/>
      <c r="AH201" s="4"/>
      <c r="AI201" s="4"/>
      <c r="AJ201" s="4"/>
      <c r="AK201" s="4"/>
      <c r="AL201" s="4"/>
      <c r="AM201" s="4"/>
    </row>
    <row r="202" spans="1:39" customFormat="1">
      <c r="A202" s="490"/>
      <c r="B202" s="6" t="s">
        <v>27</v>
      </c>
      <c r="C202" s="6" t="s">
        <v>5936</v>
      </c>
      <c r="D202" s="310">
        <v>0</v>
      </c>
      <c r="E202" s="310">
        <v>0</v>
      </c>
      <c r="F202" s="310">
        <v>0</v>
      </c>
      <c r="G202" s="310">
        <v>0</v>
      </c>
      <c r="H202" s="310">
        <v>0</v>
      </c>
      <c r="I202" s="310">
        <v>0</v>
      </c>
      <c r="J202" s="310">
        <v>0</v>
      </c>
      <c r="K202" s="310">
        <v>0</v>
      </c>
      <c r="L202" s="310">
        <v>0</v>
      </c>
      <c r="M202" s="310">
        <v>0</v>
      </c>
      <c r="N202" s="310">
        <v>0</v>
      </c>
      <c r="O202" s="310">
        <v>0</v>
      </c>
      <c r="W202" s="4"/>
      <c r="X202" s="4"/>
      <c r="AB202" s="4"/>
      <c r="AC202" s="4"/>
      <c r="AD202" s="4"/>
      <c r="AE202" s="4"/>
      <c r="AF202" s="4"/>
      <c r="AG202" s="4"/>
      <c r="AH202" s="4"/>
      <c r="AI202" s="4"/>
      <c r="AJ202" s="4"/>
      <c r="AK202" s="4"/>
      <c r="AL202" s="4"/>
      <c r="AM202" s="4"/>
    </row>
    <row r="203" spans="1:39" customFormat="1">
      <c r="A203" s="490"/>
      <c r="B203" s="6" t="s">
        <v>27</v>
      </c>
      <c r="C203" s="6" t="s">
        <v>5937</v>
      </c>
      <c r="D203" s="310">
        <v>0</v>
      </c>
      <c r="E203" s="310">
        <v>0</v>
      </c>
      <c r="F203" s="310">
        <v>0</v>
      </c>
      <c r="G203" s="310">
        <v>0</v>
      </c>
      <c r="H203" s="310">
        <v>0</v>
      </c>
      <c r="I203" s="310">
        <v>0</v>
      </c>
      <c r="J203" s="310">
        <v>0</v>
      </c>
      <c r="K203" s="310">
        <v>0</v>
      </c>
      <c r="L203" s="310">
        <v>0</v>
      </c>
      <c r="M203" s="310">
        <v>0</v>
      </c>
      <c r="N203" s="310">
        <v>0</v>
      </c>
      <c r="O203" s="310">
        <v>0</v>
      </c>
      <c r="W203" s="4"/>
      <c r="X203" s="4"/>
      <c r="AB203" s="4"/>
      <c r="AC203" s="4"/>
      <c r="AD203" s="4"/>
      <c r="AE203" s="4"/>
      <c r="AF203" s="4"/>
      <c r="AG203" s="4"/>
      <c r="AH203" s="4"/>
      <c r="AI203" s="4"/>
      <c r="AJ203" s="4"/>
      <c r="AK203" s="4"/>
      <c r="AL203" s="4"/>
      <c r="AM203" s="4"/>
    </row>
    <row r="204" spans="1:39" customFormat="1">
      <c r="A204" s="490"/>
      <c r="B204" s="6" t="s">
        <v>27</v>
      </c>
      <c r="C204" s="23"/>
      <c r="D204" s="310">
        <v>0</v>
      </c>
      <c r="E204" s="310">
        <v>0</v>
      </c>
      <c r="F204" s="310">
        <v>0</v>
      </c>
      <c r="G204" s="310">
        <v>0</v>
      </c>
      <c r="H204" s="310">
        <v>0</v>
      </c>
      <c r="I204" s="310">
        <v>0</v>
      </c>
      <c r="J204" s="310">
        <v>0</v>
      </c>
      <c r="K204" s="310">
        <v>0</v>
      </c>
      <c r="L204" s="310">
        <v>0</v>
      </c>
      <c r="M204" s="310">
        <v>0</v>
      </c>
      <c r="N204" s="310">
        <v>0</v>
      </c>
      <c r="O204" s="310">
        <v>0</v>
      </c>
      <c r="W204" s="4"/>
      <c r="X204" s="4"/>
      <c r="AB204" s="4"/>
      <c r="AC204" s="4"/>
      <c r="AD204" s="4"/>
      <c r="AE204" s="4"/>
      <c r="AF204" s="4"/>
      <c r="AG204" s="4"/>
      <c r="AH204" s="4"/>
      <c r="AI204" s="4"/>
      <c r="AJ204" s="4"/>
      <c r="AK204" s="4"/>
      <c r="AL204" s="4"/>
      <c r="AM204" s="4"/>
    </row>
    <row r="205" spans="1:39" customFormat="1">
      <c r="A205" s="490"/>
      <c r="B205" s="6" t="s">
        <v>27</v>
      </c>
      <c r="C205" s="23"/>
      <c r="D205" s="310">
        <v>0</v>
      </c>
      <c r="E205" s="310">
        <v>0</v>
      </c>
      <c r="F205" s="310">
        <v>0</v>
      </c>
      <c r="G205" s="310">
        <v>0</v>
      </c>
      <c r="H205" s="310">
        <v>0</v>
      </c>
      <c r="I205" s="310">
        <v>0</v>
      </c>
      <c r="J205" s="310">
        <v>0</v>
      </c>
      <c r="K205" s="310">
        <v>0</v>
      </c>
      <c r="L205" s="310">
        <v>0</v>
      </c>
      <c r="M205" s="310">
        <v>0</v>
      </c>
      <c r="N205" s="310">
        <v>0</v>
      </c>
      <c r="O205" s="310">
        <v>0</v>
      </c>
      <c r="W205" s="4"/>
      <c r="X205" s="4"/>
      <c r="AB205" s="4"/>
      <c r="AC205" s="4"/>
      <c r="AD205" s="4"/>
      <c r="AE205" s="4"/>
      <c r="AF205" s="4"/>
      <c r="AG205" s="4"/>
      <c r="AH205" s="4"/>
      <c r="AI205" s="4"/>
      <c r="AJ205" s="4"/>
      <c r="AK205" s="4"/>
      <c r="AL205" s="4"/>
      <c r="AM205" s="4"/>
    </row>
    <row r="206" spans="1:39" customFormat="1">
      <c r="A206" s="490"/>
      <c r="B206" s="6" t="s">
        <v>27</v>
      </c>
      <c r="C206" s="23"/>
      <c r="D206" s="310">
        <v>0</v>
      </c>
      <c r="E206" s="310">
        <v>0</v>
      </c>
      <c r="F206" s="310">
        <v>0</v>
      </c>
      <c r="G206" s="310">
        <v>0</v>
      </c>
      <c r="H206" s="310">
        <v>0</v>
      </c>
      <c r="I206" s="310">
        <v>0</v>
      </c>
      <c r="J206" s="310">
        <v>0</v>
      </c>
      <c r="K206" s="310">
        <v>0</v>
      </c>
      <c r="L206" s="310">
        <v>0</v>
      </c>
      <c r="M206" s="310">
        <v>0</v>
      </c>
      <c r="N206" s="310">
        <v>0</v>
      </c>
      <c r="O206" s="310">
        <v>0</v>
      </c>
      <c r="W206" s="4"/>
      <c r="X206" s="4"/>
      <c r="AB206" s="4"/>
      <c r="AC206" s="4"/>
      <c r="AD206" s="4"/>
      <c r="AE206" s="4"/>
      <c r="AF206" s="4"/>
      <c r="AG206" s="4"/>
      <c r="AH206" s="4"/>
      <c r="AI206" s="4"/>
      <c r="AJ206" s="4"/>
      <c r="AK206" s="4"/>
      <c r="AL206" s="4"/>
      <c r="AM206" s="4"/>
    </row>
    <row r="207" spans="1:39" customFormat="1">
      <c r="A207" s="490"/>
      <c r="B207" s="6" t="s">
        <v>27</v>
      </c>
      <c r="C207" s="23"/>
      <c r="D207" s="310">
        <v>0</v>
      </c>
      <c r="E207" s="310">
        <v>0</v>
      </c>
      <c r="F207" s="310">
        <v>0</v>
      </c>
      <c r="G207" s="310">
        <v>0</v>
      </c>
      <c r="H207" s="310">
        <v>0</v>
      </c>
      <c r="I207" s="310">
        <v>0</v>
      </c>
      <c r="J207" s="310">
        <v>0</v>
      </c>
      <c r="K207" s="310">
        <v>0</v>
      </c>
      <c r="L207" s="310">
        <v>0</v>
      </c>
      <c r="M207" s="310">
        <v>0</v>
      </c>
      <c r="N207" s="310">
        <v>0</v>
      </c>
      <c r="O207" s="310">
        <v>0</v>
      </c>
      <c r="W207" s="4"/>
      <c r="X207" s="4"/>
      <c r="AB207" s="4"/>
      <c r="AC207" s="4"/>
      <c r="AD207" s="4"/>
      <c r="AE207" s="4"/>
      <c r="AF207" s="4"/>
      <c r="AG207" s="4"/>
      <c r="AH207" s="4"/>
      <c r="AI207" s="4"/>
      <c r="AJ207" s="4"/>
      <c r="AK207" s="4"/>
      <c r="AL207" s="4"/>
      <c r="AM207" s="4"/>
    </row>
    <row r="208" spans="1:39" customFormat="1">
      <c r="A208" s="490"/>
      <c r="B208" s="6" t="s">
        <v>27</v>
      </c>
      <c r="C208" s="23"/>
      <c r="D208" s="310">
        <v>0</v>
      </c>
      <c r="E208" s="310">
        <v>0</v>
      </c>
      <c r="F208" s="310">
        <v>0</v>
      </c>
      <c r="G208" s="310">
        <v>0</v>
      </c>
      <c r="H208" s="310">
        <v>0</v>
      </c>
      <c r="I208" s="310">
        <v>0</v>
      </c>
      <c r="J208" s="310">
        <v>0</v>
      </c>
      <c r="K208" s="310">
        <v>0</v>
      </c>
      <c r="L208" s="310">
        <v>0</v>
      </c>
      <c r="M208" s="310">
        <v>0</v>
      </c>
      <c r="N208" s="310">
        <v>0</v>
      </c>
      <c r="O208" s="310">
        <v>0</v>
      </c>
      <c r="W208" s="4"/>
      <c r="X208" s="4"/>
      <c r="AB208" s="4"/>
      <c r="AC208" s="4"/>
      <c r="AD208" s="4"/>
      <c r="AE208" s="4"/>
      <c r="AF208" s="4"/>
      <c r="AG208" s="4"/>
      <c r="AH208" s="4"/>
      <c r="AI208" s="4"/>
      <c r="AJ208" s="4"/>
      <c r="AK208" s="4"/>
      <c r="AL208" s="4"/>
      <c r="AM208" s="4"/>
    </row>
    <row r="209" spans="1:39" customFormat="1">
      <c r="A209" s="490"/>
      <c r="B209" s="6" t="s">
        <v>27</v>
      </c>
      <c r="C209" s="23"/>
      <c r="D209" s="310">
        <v>0</v>
      </c>
      <c r="E209" s="310">
        <v>0</v>
      </c>
      <c r="F209" s="310">
        <v>0</v>
      </c>
      <c r="G209" s="310">
        <v>0</v>
      </c>
      <c r="H209" s="310">
        <v>0</v>
      </c>
      <c r="I209" s="310">
        <v>0</v>
      </c>
      <c r="J209" s="310">
        <v>0</v>
      </c>
      <c r="K209" s="310">
        <v>0</v>
      </c>
      <c r="L209" s="310">
        <v>0</v>
      </c>
      <c r="M209" s="310">
        <v>0</v>
      </c>
      <c r="N209" s="310">
        <v>0</v>
      </c>
      <c r="O209" s="310">
        <v>0</v>
      </c>
      <c r="W209" s="4"/>
      <c r="X209" s="4"/>
      <c r="AB209" s="4"/>
      <c r="AC209" s="4"/>
      <c r="AD209" s="4"/>
      <c r="AE209" s="4"/>
      <c r="AF209" s="4"/>
      <c r="AG209" s="4"/>
      <c r="AH209" s="4"/>
      <c r="AI209" s="4"/>
      <c r="AJ209" s="4"/>
      <c r="AK209" s="4"/>
      <c r="AL209" s="4"/>
      <c r="AM209" s="4"/>
    </row>
    <row r="210" spans="1:39" customFormat="1">
      <c r="A210" s="490"/>
      <c r="B210" s="6" t="s">
        <v>27</v>
      </c>
      <c r="C210" s="23"/>
      <c r="D210" s="310">
        <v>0</v>
      </c>
      <c r="E210" s="310">
        <v>0</v>
      </c>
      <c r="F210" s="310">
        <v>0</v>
      </c>
      <c r="G210" s="310">
        <v>0</v>
      </c>
      <c r="H210" s="310">
        <v>0</v>
      </c>
      <c r="I210" s="310">
        <v>0</v>
      </c>
      <c r="J210" s="310">
        <v>0</v>
      </c>
      <c r="K210" s="310">
        <v>0</v>
      </c>
      <c r="L210" s="310">
        <v>0</v>
      </c>
      <c r="M210" s="310">
        <v>0</v>
      </c>
      <c r="N210" s="310">
        <v>0</v>
      </c>
      <c r="O210" s="310">
        <v>0</v>
      </c>
      <c r="W210" s="4"/>
      <c r="X210" s="4"/>
      <c r="AB210" s="4"/>
      <c r="AC210" s="4"/>
      <c r="AD210" s="4"/>
      <c r="AE210" s="4"/>
      <c r="AF210" s="4"/>
      <c r="AG210" s="4"/>
      <c r="AH210" s="4"/>
      <c r="AI210" s="4"/>
      <c r="AJ210" s="4"/>
      <c r="AK210" s="4"/>
      <c r="AL210" s="4"/>
      <c r="AM210" s="4"/>
    </row>
    <row r="211" spans="1:39" customFormat="1">
      <c r="A211" s="490"/>
      <c r="B211" s="6" t="s">
        <v>27</v>
      </c>
      <c r="C211" s="23"/>
      <c r="D211" s="310">
        <v>0</v>
      </c>
      <c r="E211" s="310">
        <v>0</v>
      </c>
      <c r="F211" s="310">
        <v>0</v>
      </c>
      <c r="G211" s="310">
        <v>0</v>
      </c>
      <c r="H211" s="310">
        <v>0</v>
      </c>
      <c r="I211" s="310">
        <v>0</v>
      </c>
      <c r="J211" s="310">
        <v>0</v>
      </c>
      <c r="K211" s="310">
        <v>0</v>
      </c>
      <c r="L211" s="310">
        <v>0</v>
      </c>
      <c r="M211" s="310">
        <v>0</v>
      </c>
      <c r="N211" s="310">
        <v>0</v>
      </c>
      <c r="O211" s="310">
        <v>0</v>
      </c>
      <c r="W211" s="4"/>
      <c r="X211" s="4"/>
      <c r="AB211" s="4"/>
      <c r="AC211" s="4"/>
      <c r="AD211" s="4"/>
      <c r="AE211" s="4"/>
      <c r="AF211" s="4"/>
      <c r="AG211" s="4"/>
      <c r="AH211" s="4"/>
      <c r="AI211" s="4"/>
      <c r="AJ211" s="4"/>
      <c r="AK211" s="4"/>
      <c r="AL211" s="4"/>
      <c r="AM211" s="4"/>
    </row>
    <row r="212" spans="1:39" customFormat="1">
      <c r="A212" s="490"/>
      <c r="B212" s="6" t="s">
        <v>27</v>
      </c>
      <c r="C212" s="23"/>
      <c r="D212" s="310">
        <v>0</v>
      </c>
      <c r="E212" s="310">
        <v>0</v>
      </c>
      <c r="F212" s="310">
        <v>0</v>
      </c>
      <c r="G212" s="310">
        <v>0</v>
      </c>
      <c r="H212" s="310">
        <v>0</v>
      </c>
      <c r="I212" s="310">
        <v>0</v>
      </c>
      <c r="J212" s="310">
        <v>0</v>
      </c>
      <c r="K212" s="310">
        <v>0</v>
      </c>
      <c r="L212" s="310">
        <v>0</v>
      </c>
      <c r="M212" s="310">
        <v>0</v>
      </c>
      <c r="N212" s="310">
        <v>0</v>
      </c>
      <c r="O212" s="310">
        <v>0</v>
      </c>
      <c r="W212" s="4"/>
      <c r="X212" s="4"/>
      <c r="AB212" s="4"/>
      <c r="AC212" s="4"/>
      <c r="AD212" s="4"/>
      <c r="AE212" s="4"/>
      <c r="AF212" s="4"/>
      <c r="AG212" s="4"/>
      <c r="AH212" s="4"/>
      <c r="AI212" s="4"/>
      <c r="AJ212" s="4"/>
      <c r="AK212" s="4"/>
      <c r="AL212" s="4"/>
      <c r="AM212" s="4"/>
    </row>
    <row r="213" spans="1:39" customFormat="1">
      <c r="A213" s="490"/>
      <c r="B213" s="6" t="s">
        <v>27</v>
      </c>
      <c r="C213" s="23"/>
      <c r="D213" s="310">
        <v>0</v>
      </c>
      <c r="E213" s="310">
        <v>0</v>
      </c>
      <c r="F213" s="310">
        <v>0</v>
      </c>
      <c r="G213" s="310">
        <v>0</v>
      </c>
      <c r="H213" s="310">
        <v>0</v>
      </c>
      <c r="I213" s="310">
        <v>0</v>
      </c>
      <c r="J213" s="310">
        <v>0</v>
      </c>
      <c r="K213" s="310">
        <v>0</v>
      </c>
      <c r="L213" s="310">
        <v>0</v>
      </c>
      <c r="M213" s="310">
        <v>0</v>
      </c>
      <c r="N213" s="310">
        <v>0</v>
      </c>
      <c r="O213" s="310">
        <v>0</v>
      </c>
      <c r="W213" s="4"/>
      <c r="X213" s="4"/>
      <c r="AB213" s="4"/>
      <c r="AC213" s="4"/>
      <c r="AD213" s="4"/>
      <c r="AE213" s="4"/>
      <c r="AF213" s="4"/>
      <c r="AG213" s="4"/>
      <c r="AH213" s="4"/>
      <c r="AI213" s="4"/>
      <c r="AJ213" s="4"/>
      <c r="AK213" s="4"/>
      <c r="AL213" s="4"/>
      <c r="AM213" s="4"/>
    </row>
    <row r="214" spans="1:39" customFormat="1">
      <c r="A214" s="490"/>
      <c r="B214" s="6" t="s">
        <v>27</v>
      </c>
      <c r="C214" s="23"/>
      <c r="D214" s="310">
        <v>0</v>
      </c>
      <c r="E214" s="310">
        <v>0</v>
      </c>
      <c r="F214" s="310">
        <v>0</v>
      </c>
      <c r="G214" s="310">
        <v>0</v>
      </c>
      <c r="H214" s="310">
        <v>0</v>
      </c>
      <c r="I214" s="310">
        <v>0</v>
      </c>
      <c r="J214" s="310">
        <v>0</v>
      </c>
      <c r="K214" s="310">
        <v>0</v>
      </c>
      <c r="L214" s="310">
        <v>0</v>
      </c>
      <c r="M214" s="310">
        <v>0</v>
      </c>
      <c r="N214" s="310">
        <v>0</v>
      </c>
      <c r="O214" s="310">
        <v>0</v>
      </c>
      <c r="W214" s="4"/>
      <c r="X214" s="4"/>
      <c r="AB214" s="4"/>
      <c r="AC214" s="4"/>
      <c r="AD214" s="4"/>
      <c r="AE214" s="4"/>
      <c r="AF214" s="4"/>
      <c r="AG214" s="4"/>
      <c r="AH214" s="4"/>
      <c r="AI214" s="4"/>
      <c r="AJ214" s="4"/>
      <c r="AK214" s="4"/>
      <c r="AL214" s="4"/>
      <c r="AM214" s="4"/>
    </row>
    <row r="215" spans="1:39" customFormat="1">
      <c r="A215" s="490"/>
      <c r="B215" s="6" t="s">
        <v>27</v>
      </c>
      <c r="C215" s="23"/>
      <c r="D215" s="310">
        <v>0</v>
      </c>
      <c r="E215" s="310">
        <v>0</v>
      </c>
      <c r="F215" s="310">
        <v>0</v>
      </c>
      <c r="G215" s="310">
        <v>0</v>
      </c>
      <c r="H215" s="310">
        <v>0</v>
      </c>
      <c r="I215" s="310">
        <v>0</v>
      </c>
      <c r="J215" s="310">
        <v>0</v>
      </c>
      <c r="K215" s="310">
        <v>0</v>
      </c>
      <c r="L215" s="310">
        <v>0</v>
      </c>
      <c r="M215" s="310">
        <v>0</v>
      </c>
      <c r="N215" s="310">
        <v>0</v>
      </c>
      <c r="O215" s="310">
        <v>0</v>
      </c>
      <c r="W215" s="4"/>
      <c r="X215" s="4"/>
      <c r="AB215" s="4"/>
      <c r="AC215" s="4"/>
      <c r="AD215" s="4"/>
      <c r="AE215" s="4"/>
      <c r="AF215" s="4"/>
      <c r="AG215" s="4"/>
      <c r="AH215" s="4"/>
      <c r="AI215" s="4"/>
      <c r="AJ215" s="4"/>
      <c r="AK215" s="4"/>
      <c r="AL215" s="4"/>
      <c r="AM215" s="4"/>
    </row>
    <row r="216" spans="1:39">
      <c r="A216" s="489"/>
      <c r="B216" s="11"/>
      <c r="C216" s="6"/>
      <c r="D216" s="313"/>
      <c r="E216" s="313"/>
      <c r="F216" s="313"/>
      <c r="G216" s="313"/>
      <c r="H216" s="313"/>
      <c r="I216" s="313"/>
      <c r="J216" s="313"/>
      <c r="K216" s="313"/>
      <c r="L216" s="313"/>
      <c r="M216" s="313"/>
      <c r="N216" s="313"/>
      <c r="O216" s="313"/>
      <c r="T216" s="11"/>
      <c r="U216" s="11"/>
      <c r="V216" s="11"/>
      <c r="W216" s="11"/>
      <c r="X216" s="11"/>
      <c r="Y216" s="11"/>
      <c r="Z216" s="11"/>
      <c r="AA216" s="11"/>
      <c r="AB216" s="11"/>
      <c r="AC216" s="11"/>
    </row>
    <row r="217" spans="1:39" customFormat="1">
      <c r="A217" s="489"/>
      <c r="B217" s="6" t="s">
        <v>40</v>
      </c>
      <c r="C217" s="6" t="s">
        <v>3</v>
      </c>
      <c r="D217" s="310">
        <v>10592748.491859484</v>
      </c>
      <c r="E217" s="310">
        <v>524465.23277126101</v>
      </c>
      <c r="F217" s="310">
        <v>119090.90909090913</v>
      </c>
      <c r="G217" s="310">
        <v>0</v>
      </c>
      <c r="H217" s="310">
        <v>0</v>
      </c>
      <c r="I217" s="310">
        <v>0</v>
      </c>
      <c r="J217" s="310">
        <v>0</v>
      </c>
      <c r="K217" s="310">
        <v>0</v>
      </c>
      <c r="L217" s="310">
        <v>0</v>
      </c>
      <c r="M217" s="310">
        <v>0</v>
      </c>
      <c r="N217" s="310">
        <v>0</v>
      </c>
      <c r="O217" s="310">
        <v>11236304.633721653</v>
      </c>
    </row>
    <row r="218" spans="1:39" customFormat="1">
      <c r="A218" s="489"/>
      <c r="B218" s="6" t="s">
        <v>40</v>
      </c>
      <c r="C218" s="6"/>
      <c r="D218" s="310">
        <v>0</v>
      </c>
      <c r="E218" s="310">
        <v>0</v>
      </c>
      <c r="F218" s="310">
        <v>0</v>
      </c>
      <c r="G218" s="310">
        <v>0</v>
      </c>
      <c r="H218" s="310">
        <v>0</v>
      </c>
      <c r="I218" s="310">
        <v>0</v>
      </c>
      <c r="J218" s="310">
        <v>0</v>
      </c>
      <c r="K218" s="310">
        <v>0</v>
      </c>
      <c r="L218" s="310">
        <v>0</v>
      </c>
      <c r="M218" s="310">
        <v>0</v>
      </c>
      <c r="N218" s="310">
        <v>0</v>
      </c>
      <c r="O218" s="310">
        <v>0</v>
      </c>
    </row>
    <row r="219" spans="1:39" customFormat="1">
      <c r="A219" s="489"/>
      <c r="B219" s="6" t="s">
        <v>40</v>
      </c>
      <c r="C219" s="6"/>
      <c r="D219" s="310">
        <v>0</v>
      </c>
      <c r="E219" s="310">
        <v>0</v>
      </c>
      <c r="F219" s="310">
        <v>0</v>
      </c>
      <c r="G219" s="310">
        <v>0</v>
      </c>
      <c r="H219" s="310">
        <v>0</v>
      </c>
      <c r="I219" s="310">
        <v>0</v>
      </c>
      <c r="J219" s="310">
        <v>0</v>
      </c>
      <c r="K219" s="310">
        <v>0</v>
      </c>
      <c r="L219" s="310">
        <v>0</v>
      </c>
      <c r="M219" s="310">
        <v>0</v>
      </c>
      <c r="N219" s="310">
        <v>0</v>
      </c>
      <c r="O219" s="310">
        <v>0</v>
      </c>
    </row>
    <row r="220" spans="1:39" customFormat="1">
      <c r="A220" s="489"/>
      <c r="B220" s="6" t="s">
        <v>40</v>
      </c>
      <c r="C220" s="6"/>
      <c r="D220" s="310">
        <v>0</v>
      </c>
      <c r="E220" s="310">
        <v>0</v>
      </c>
      <c r="F220" s="310">
        <v>0</v>
      </c>
      <c r="G220" s="310">
        <v>0</v>
      </c>
      <c r="H220" s="310">
        <v>0</v>
      </c>
      <c r="I220" s="310">
        <v>0</v>
      </c>
      <c r="J220" s="310">
        <v>0</v>
      </c>
      <c r="K220" s="310">
        <v>0</v>
      </c>
      <c r="L220" s="310">
        <v>0</v>
      </c>
      <c r="M220" s="310">
        <v>0</v>
      </c>
      <c r="N220" s="310">
        <v>0</v>
      </c>
      <c r="O220" s="310">
        <v>0</v>
      </c>
    </row>
    <row r="221" spans="1:39" customFormat="1">
      <c r="A221" s="489"/>
      <c r="B221" s="6" t="s">
        <v>40</v>
      </c>
      <c r="C221" s="6" t="s">
        <v>341</v>
      </c>
      <c r="D221" s="310">
        <v>0</v>
      </c>
      <c r="E221" s="310">
        <v>0</v>
      </c>
      <c r="F221" s="310">
        <v>0</v>
      </c>
      <c r="G221" s="310">
        <v>0</v>
      </c>
      <c r="H221" s="310">
        <v>0</v>
      </c>
      <c r="I221" s="310">
        <v>0</v>
      </c>
      <c r="J221" s="310">
        <v>0</v>
      </c>
      <c r="K221" s="310">
        <v>0</v>
      </c>
      <c r="L221" s="310">
        <v>0</v>
      </c>
      <c r="M221" s="310">
        <v>0</v>
      </c>
      <c r="N221" s="310">
        <v>0</v>
      </c>
      <c r="O221" s="310">
        <v>0</v>
      </c>
    </row>
    <row r="222" spans="1:39" customFormat="1">
      <c r="A222" s="489"/>
      <c r="B222" s="6" t="s">
        <v>40</v>
      </c>
      <c r="C222" s="6" t="s">
        <v>404</v>
      </c>
      <c r="D222" s="310">
        <v>0</v>
      </c>
      <c r="E222" s="310">
        <v>0</v>
      </c>
      <c r="F222" s="310">
        <v>0</v>
      </c>
      <c r="G222" s="310">
        <v>0</v>
      </c>
      <c r="H222" s="310">
        <v>0</v>
      </c>
      <c r="I222" s="310">
        <v>0</v>
      </c>
      <c r="J222" s="310">
        <v>0</v>
      </c>
      <c r="K222" s="310">
        <v>0</v>
      </c>
      <c r="L222" s="310">
        <v>0</v>
      </c>
      <c r="M222" s="310">
        <v>0</v>
      </c>
      <c r="N222" s="310">
        <v>0</v>
      </c>
      <c r="O222" s="310">
        <v>0</v>
      </c>
    </row>
    <row r="223" spans="1:39" customFormat="1">
      <c r="A223" s="489"/>
      <c r="B223" s="6" t="s">
        <v>40</v>
      </c>
      <c r="C223" s="6" t="s">
        <v>1074</v>
      </c>
      <c r="D223" s="310">
        <v>7979529.1184209725</v>
      </c>
      <c r="E223" s="310">
        <v>370293.13978494628</v>
      </c>
      <c r="F223" s="310">
        <v>42596.041666666657</v>
      </c>
      <c r="G223" s="310">
        <v>20833.333333333328</v>
      </c>
      <c r="H223" s="310">
        <v>29624.999999999993</v>
      </c>
      <c r="I223" s="310">
        <v>0</v>
      </c>
      <c r="J223" s="310">
        <v>0</v>
      </c>
      <c r="K223" s="310">
        <v>0</v>
      </c>
      <c r="L223" s="310">
        <v>0</v>
      </c>
      <c r="M223" s="310">
        <v>0</v>
      </c>
      <c r="N223" s="310">
        <v>0</v>
      </c>
      <c r="O223" s="310">
        <v>8442876.6332059186</v>
      </c>
    </row>
    <row r="224" spans="1:39" customFormat="1">
      <c r="A224" s="489"/>
      <c r="B224" s="6" t="s">
        <v>40</v>
      </c>
      <c r="C224" s="6"/>
      <c r="D224" s="310">
        <v>0</v>
      </c>
      <c r="E224" s="310">
        <v>0</v>
      </c>
      <c r="F224" s="310">
        <v>0</v>
      </c>
      <c r="G224" s="310">
        <v>0</v>
      </c>
      <c r="H224" s="310">
        <v>0</v>
      </c>
      <c r="I224" s="310">
        <v>0</v>
      </c>
      <c r="J224" s="310">
        <v>0</v>
      </c>
      <c r="K224" s="310">
        <v>0</v>
      </c>
      <c r="L224" s="310">
        <v>0</v>
      </c>
      <c r="M224" s="310">
        <v>0</v>
      </c>
      <c r="N224" s="310">
        <v>0</v>
      </c>
      <c r="O224" s="310">
        <v>0</v>
      </c>
    </row>
    <row r="225" spans="1:24" customFormat="1">
      <c r="A225" s="489"/>
      <c r="B225" s="6" t="s">
        <v>40</v>
      </c>
      <c r="C225" s="6"/>
      <c r="D225" s="310">
        <v>0</v>
      </c>
      <c r="E225" s="310">
        <v>0</v>
      </c>
      <c r="F225" s="310">
        <v>0</v>
      </c>
      <c r="G225" s="310">
        <v>0</v>
      </c>
      <c r="H225" s="310">
        <v>0</v>
      </c>
      <c r="I225" s="310">
        <v>0</v>
      </c>
      <c r="J225" s="310">
        <v>0</v>
      </c>
      <c r="K225" s="310">
        <v>0</v>
      </c>
      <c r="L225" s="310">
        <v>0</v>
      </c>
      <c r="M225" s="310">
        <v>0</v>
      </c>
      <c r="N225" s="310">
        <v>0</v>
      </c>
      <c r="O225" s="310">
        <v>0</v>
      </c>
    </row>
    <row r="226" spans="1:24" customFormat="1">
      <c r="A226" s="489"/>
      <c r="B226" s="6" t="s">
        <v>40</v>
      </c>
      <c r="C226" s="6" t="s">
        <v>407</v>
      </c>
      <c r="D226" s="310">
        <v>0</v>
      </c>
      <c r="E226" s="310">
        <v>0</v>
      </c>
      <c r="F226" s="310">
        <v>0</v>
      </c>
      <c r="G226" s="310">
        <v>120181.81818181822</v>
      </c>
      <c r="H226" s="310">
        <v>1019427.1605571851</v>
      </c>
      <c r="I226" s="310">
        <v>929010.93363636394</v>
      </c>
      <c r="J226" s="310">
        <v>27641.818181818191</v>
      </c>
      <c r="K226" s="310">
        <v>0</v>
      </c>
      <c r="L226" s="310">
        <v>0</v>
      </c>
      <c r="M226" s="310">
        <v>0</v>
      </c>
      <c r="N226" s="310">
        <v>0</v>
      </c>
      <c r="O226" s="310">
        <v>2096261.7305571854</v>
      </c>
    </row>
    <row r="227" spans="1:24" customFormat="1">
      <c r="A227" s="489"/>
      <c r="B227" s="6" t="s">
        <v>40</v>
      </c>
      <c r="C227" s="6" t="s">
        <v>408</v>
      </c>
      <c r="D227" s="310">
        <v>0</v>
      </c>
      <c r="E227" s="310">
        <v>0</v>
      </c>
      <c r="F227" s="310">
        <v>0</v>
      </c>
      <c r="G227" s="310">
        <v>0</v>
      </c>
      <c r="H227" s="310">
        <v>0</v>
      </c>
      <c r="I227" s="310">
        <v>0</v>
      </c>
      <c r="J227" s="310">
        <v>0</v>
      </c>
      <c r="K227" s="310">
        <v>0</v>
      </c>
      <c r="L227" s="310">
        <v>0</v>
      </c>
      <c r="M227" s="310">
        <v>0</v>
      </c>
      <c r="N227" s="310">
        <v>0</v>
      </c>
      <c r="O227" s="310">
        <v>0</v>
      </c>
    </row>
    <row r="228" spans="1:24" customFormat="1">
      <c r="A228" s="489"/>
      <c r="B228" s="6" t="s">
        <v>40</v>
      </c>
      <c r="C228" s="6" t="s">
        <v>409</v>
      </c>
      <c r="D228" s="310">
        <v>0</v>
      </c>
      <c r="E228" s="310">
        <v>0</v>
      </c>
      <c r="F228" s="310">
        <v>0</v>
      </c>
      <c r="G228" s="310">
        <v>0</v>
      </c>
      <c r="H228" s="310">
        <v>0</v>
      </c>
      <c r="I228" s="310">
        <v>0</v>
      </c>
      <c r="J228" s="310">
        <v>0</v>
      </c>
      <c r="K228" s="310">
        <v>0</v>
      </c>
      <c r="L228" s="310">
        <v>0</v>
      </c>
      <c r="M228" s="310">
        <v>0</v>
      </c>
      <c r="N228" s="310">
        <v>0</v>
      </c>
      <c r="O228" s="310">
        <v>0</v>
      </c>
    </row>
    <row r="229" spans="1:24" customFormat="1">
      <c r="A229" s="489"/>
      <c r="B229" s="6" t="s">
        <v>40</v>
      </c>
      <c r="C229" s="6" t="s">
        <v>410</v>
      </c>
      <c r="D229" s="310">
        <v>0</v>
      </c>
      <c r="E229" s="310">
        <v>0</v>
      </c>
      <c r="F229" s="310">
        <v>0</v>
      </c>
      <c r="G229" s="310">
        <v>0</v>
      </c>
      <c r="H229" s="310">
        <v>0</v>
      </c>
      <c r="I229" s="310">
        <v>0</v>
      </c>
      <c r="J229" s="310">
        <v>0</v>
      </c>
      <c r="K229" s="310">
        <v>0</v>
      </c>
      <c r="L229" s="310">
        <v>0</v>
      </c>
      <c r="M229" s="310">
        <v>0</v>
      </c>
      <c r="N229" s="310">
        <v>0</v>
      </c>
      <c r="O229" s="310">
        <v>0</v>
      </c>
    </row>
    <row r="230" spans="1:24" customFormat="1">
      <c r="A230" s="489"/>
      <c r="B230" s="6" t="s">
        <v>40</v>
      </c>
      <c r="C230" s="6" t="s">
        <v>411</v>
      </c>
      <c r="D230" s="310">
        <v>0</v>
      </c>
      <c r="E230" s="310">
        <v>23181.818181818191</v>
      </c>
      <c r="F230" s="310">
        <v>0</v>
      </c>
      <c r="G230" s="310">
        <v>18000.000000000007</v>
      </c>
      <c r="H230" s="310">
        <v>74272.727272727294</v>
      </c>
      <c r="I230" s="310">
        <v>11363.636363636368</v>
      </c>
      <c r="J230" s="310">
        <v>181818.18181818188</v>
      </c>
      <c r="K230" s="310">
        <v>122727.27272727276</v>
      </c>
      <c r="L230" s="310">
        <v>0</v>
      </c>
      <c r="M230" s="310">
        <v>0</v>
      </c>
      <c r="N230" s="310">
        <v>0</v>
      </c>
      <c r="O230" s="310">
        <v>431363.63636363653</v>
      </c>
    </row>
    <row r="231" spans="1:24" customFormat="1">
      <c r="A231" s="489"/>
      <c r="B231" s="6" t="s">
        <v>40</v>
      </c>
      <c r="C231" s="6" t="s">
        <v>353</v>
      </c>
      <c r="D231" s="310">
        <v>0</v>
      </c>
      <c r="E231" s="310">
        <v>0</v>
      </c>
      <c r="F231" s="310">
        <v>0</v>
      </c>
      <c r="G231" s="310">
        <v>0</v>
      </c>
      <c r="H231" s="310">
        <v>0</v>
      </c>
      <c r="I231" s="310">
        <v>0</v>
      </c>
      <c r="J231" s="310">
        <v>0</v>
      </c>
      <c r="K231" s="310">
        <v>0</v>
      </c>
      <c r="L231" s="310">
        <v>0</v>
      </c>
      <c r="M231" s="310">
        <v>0</v>
      </c>
      <c r="N231" s="310">
        <v>0</v>
      </c>
      <c r="O231" s="310">
        <v>0</v>
      </c>
    </row>
    <row r="232" spans="1:24" customFormat="1">
      <c r="A232" s="489"/>
      <c r="B232" s="6" t="s">
        <v>40</v>
      </c>
      <c r="C232" s="6" t="s">
        <v>354</v>
      </c>
      <c r="D232" s="310">
        <v>3286372.3108285246</v>
      </c>
      <c r="E232" s="310">
        <v>95000.000000000044</v>
      </c>
      <c r="F232" s="310">
        <v>324486.80351906165</v>
      </c>
      <c r="G232" s="310">
        <v>1270161.2903225808</v>
      </c>
      <c r="H232" s="310">
        <v>0</v>
      </c>
      <c r="I232" s="310">
        <v>38181.818181818191</v>
      </c>
      <c r="J232" s="310">
        <v>163636.36363636371</v>
      </c>
      <c r="K232" s="310">
        <v>245454.54545454553</v>
      </c>
      <c r="L232" s="310">
        <v>0</v>
      </c>
      <c r="M232" s="310">
        <v>0</v>
      </c>
      <c r="N232" s="310">
        <v>0</v>
      </c>
      <c r="O232" s="310">
        <v>5423293.1319428952</v>
      </c>
    </row>
    <row r="233" spans="1:24" customFormat="1">
      <c r="A233" s="489"/>
      <c r="B233" s="6" t="s">
        <v>40</v>
      </c>
      <c r="C233" s="6" t="s">
        <v>42</v>
      </c>
      <c r="D233" s="310">
        <v>644081.34375172353</v>
      </c>
      <c r="E233" s="310">
        <v>384121.36510263942</v>
      </c>
      <c r="F233" s="310">
        <v>623166.77272727294</v>
      </c>
      <c r="G233" s="310">
        <v>725047.89018181851</v>
      </c>
      <c r="H233" s="310">
        <v>36272.727272727287</v>
      </c>
      <c r="I233" s="310">
        <v>0</v>
      </c>
      <c r="J233" s="310">
        <v>0</v>
      </c>
      <c r="K233" s="310">
        <v>0</v>
      </c>
      <c r="L233" s="310">
        <v>0</v>
      </c>
      <c r="M233" s="310">
        <v>0</v>
      </c>
      <c r="N233" s="310">
        <v>0</v>
      </c>
      <c r="O233" s="310">
        <v>2412690.0990361813</v>
      </c>
    </row>
    <row r="234" spans="1:24" customFormat="1">
      <c r="A234" s="489"/>
      <c r="B234" s="6" t="s">
        <v>40</v>
      </c>
      <c r="C234" s="6" t="s">
        <v>43</v>
      </c>
      <c r="D234" s="310">
        <v>0</v>
      </c>
      <c r="E234" s="310">
        <v>583120.8870967743</v>
      </c>
      <c r="F234" s="310">
        <v>0</v>
      </c>
      <c r="G234" s="310">
        <v>0</v>
      </c>
      <c r="H234" s="310">
        <v>70029.000000000029</v>
      </c>
      <c r="I234" s="310">
        <v>0</v>
      </c>
      <c r="J234" s="310">
        <v>0</v>
      </c>
      <c r="K234" s="310">
        <v>0</v>
      </c>
      <c r="L234" s="310">
        <v>0</v>
      </c>
      <c r="M234" s="310">
        <v>0</v>
      </c>
      <c r="N234" s="310">
        <v>0</v>
      </c>
      <c r="O234" s="310">
        <v>653149.8870967743</v>
      </c>
    </row>
    <row r="235" spans="1:24" customFormat="1">
      <c r="A235" s="489"/>
      <c r="B235" s="6" t="s">
        <v>40</v>
      </c>
      <c r="C235" s="6" t="s">
        <v>412</v>
      </c>
      <c r="D235" s="310">
        <v>371122.30975358048</v>
      </c>
      <c r="E235" s="310">
        <v>87545.454545454588</v>
      </c>
      <c r="F235" s="310">
        <v>443928.15065982408</v>
      </c>
      <c r="G235" s="310">
        <v>1126091.5964076247</v>
      </c>
      <c r="H235" s="310">
        <v>950794.17536656896</v>
      </c>
      <c r="I235" s="310">
        <v>1146764.5894428154</v>
      </c>
      <c r="J235" s="310">
        <v>242535.46363636374</v>
      </c>
      <c r="K235" s="310">
        <v>225262.73636363645</v>
      </c>
      <c r="L235" s="310">
        <v>109090.90909090913</v>
      </c>
      <c r="M235" s="310">
        <v>27272.727272727283</v>
      </c>
      <c r="N235" s="310">
        <v>0</v>
      </c>
      <c r="O235" s="310">
        <v>4730408.1125395047</v>
      </c>
      <c r="T235" s="26"/>
      <c r="U235" s="26"/>
      <c r="W235" s="4"/>
      <c r="X235" s="4"/>
    </row>
    <row r="236" spans="1:24" customFormat="1">
      <c r="A236" s="489"/>
      <c r="B236" s="6" t="s">
        <v>40</v>
      </c>
      <c r="C236" s="6" t="s">
        <v>413</v>
      </c>
      <c r="D236" s="310">
        <v>0</v>
      </c>
      <c r="E236" s="310">
        <v>0</v>
      </c>
      <c r="F236" s="310">
        <v>0</v>
      </c>
      <c r="G236" s="310">
        <v>0</v>
      </c>
      <c r="H236" s="310">
        <v>0</v>
      </c>
      <c r="I236" s="310">
        <v>0</v>
      </c>
      <c r="J236" s="310">
        <v>0</v>
      </c>
      <c r="K236" s="310">
        <v>0</v>
      </c>
      <c r="L236" s="310">
        <v>0</v>
      </c>
      <c r="M236" s="310">
        <v>0</v>
      </c>
      <c r="N236" s="310">
        <v>0</v>
      </c>
      <c r="O236" s="310">
        <v>0</v>
      </c>
      <c r="T236" s="26"/>
      <c r="U236" s="26"/>
      <c r="W236" s="4"/>
      <c r="X236" s="4"/>
    </row>
    <row r="237" spans="1:24" customFormat="1">
      <c r="A237" s="489"/>
      <c r="B237" s="6" t="s">
        <v>40</v>
      </c>
      <c r="C237" s="6" t="s">
        <v>414</v>
      </c>
      <c r="D237" s="310">
        <v>0</v>
      </c>
      <c r="E237" s="310">
        <v>0</v>
      </c>
      <c r="F237" s="310">
        <v>0</v>
      </c>
      <c r="G237" s="310">
        <v>0</v>
      </c>
      <c r="H237" s="310">
        <v>0</v>
      </c>
      <c r="I237" s="310">
        <v>0</v>
      </c>
      <c r="J237" s="310">
        <v>0</v>
      </c>
      <c r="K237" s="310">
        <v>0</v>
      </c>
      <c r="L237" s="310">
        <v>0</v>
      </c>
      <c r="M237" s="310">
        <v>0</v>
      </c>
      <c r="N237" s="310">
        <v>0</v>
      </c>
      <c r="O237" s="310">
        <v>0</v>
      </c>
      <c r="T237" s="26"/>
      <c r="U237" s="26"/>
      <c r="W237" s="4"/>
      <c r="X237" s="4"/>
    </row>
    <row r="238" spans="1:24" customFormat="1">
      <c r="A238" s="489"/>
      <c r="B238" s="6" t="s">
        <v>40</v>
      </c>
      <c r="C238" s="6" t="s">
        <v>415</v>
      </c>
      <c r="D238" s="310">
        <v>0</v>
      </c>
      <c r="E238" s="310">
        <v>0</v>
      </c>
      <c r="F238" s="310">
        <v>0</v>
      </c>
      <c r="G238" s="310">
        <v>0</v>
      </c>
      <c r="H238" s="310">
        <v>0</v>
      </c>
      <c r="I238" s="310">
        <v>0</v>
      </c>
      <c r="J238" s="310">
        <v>0</v>
      </c>
      <c r="K238" s="310">
        <v>0</v>
      </c>
      <c r="L238" s="310">
        <v>0</v>
      </c>
      <c r="M238" s="310">
        <v>0</v>
      </c>
      <c r="N238" s="310">
        <v>0</v>
      </c>
      <c r="O238" s="310">
        <v>0</v>
      </c>
      <c r="T238" s="26"/>
      <c r="U238" s="26"/>
      <c r="W238" s="4"/>
      <c r="X238" s="4"/>
    </row>
    <row r="239" spans="1:24" customFormat="1">
      <c r="A239" s="489"/>
      <c r="B239" s="6" t="s">
        <v>40</v>
      </c>
      <c r="C239" s="6" t="s">
        <v>416</v>
      </c>
      <c r="D239" s="310">
        <v>0</v>
      </c>
      <c r="E239" s="310">
        <v>251933.95161290324</v>
      </c>
      <c r="F239" s="310">
        <v>0</v>
      </c>
      <c r="G239" s="310">
        <v>0</v>
      </c>
      <c r="H239" s="310">
        <v>0</v>
      </c>
      <c r="I239" s="310">
        <v>0</v>
      </c>
      <c r="J239" s="310">
        <v>0</v>
      </c>
      <c r="K239" s="310">
        <v>0</v>
      </c>
      <c r="L239" s="310">
        <v>0</v>
      </c>
      <c r="M239" s="310">
        <v>0</v>
      </c>
      <c r="N239" s="310">
        <v>0</v>
      </c>
      <c r="O239" s="310">
        <v>251933.95161290324</v>
      </c>
      <c r="T239" s="26"/>
      <c r="U239" s="26"/>
      <c r="W239" s="4"/>
      <c r="X239" s="4"/>
    </row>
    <row r="240" spans="1:24" customFormat="1">
      <c r="A240" s="489"/>
      <c r="B240" s="6" t="s">
        <v>40</v>
      </c>
      <c r="C240" s="6" t="s">
        <v>417</v>
      </c>
      <c r="D240" s="310">
        <v>0</v>
      </c>
      <c r="E240" s="310">
        <v>0</v>
      </c>
      <c r="F240" s="310">
        <v>0</v>
      </c>
      <c r="G240" s="310">
        <v>0</v>
      </c>
      <c r="H240" s="310">
        <v>0</v>
      </c>
      <c r="I240" s="310">
        <v>0</v>
      </c>
      <c r="J240" s="310">
        <v>0</v>
      </c>
      <c r="K240" s="310">
        <v>0</v>
      </c>
      <c r="L240" s="310">
        <v>0</v>
      </c>
      <c r="M240" s="310">
        <v>0</v>
      </c>
      <c r="N240" s="310">
        <v>0</v>
      </c>
      <c r="O240" s="310">
        <v>0</v>
      </c>
      <c r="T240" s="26"/>
      <c r="U240" s="26"/>
      <c r="W240" s="4"/>
      <c r="X240" s="4"/>
    </row>
    <row r="241" spans="1:24" customFormat="1">
      <c r="A241" s="489"/>
      <c r="B241" s="6" t="s">
        <v>40</v>
      </c>
      <c r="C241" s="6" t="s">
        <v>418</v>
      </c>
      <c r="D241" s="310">
        <v>0</v>
      </c>
      <c r="E241" s="310">
        <v>0</v>
      </c>
      <c r="F241" s="310">
        <v>0</v>
      </c>
      <c r="G241" s="310">
        <v>0</v>
      </c>
      <c r="H241" s="310">
        <v>0</v>
      </c>
      <c r="I241" s="310">
        <v>0</v>
      </c>
      <c r="J241" s="310">
        <v>0</v>
      </c>
      <c r="K241" s="310">
        <v>0</v>
      </c>
      <c r="L241" s="310">
        <v>0</v>
      </c>
      <c r="M241" s="310">
        <v>0</v>
      </c>
      <c r="N241" s="310">
        <v>0</v>
      </c>
      <c r="O241" s="310">
        <v>0</v>
      </c>
      <c r="T241" s="26"/>
      <c r="U241" s="26"/>
      <c r="W241" s="4"/>
      <c r="X241" s="4"/>
    </row>
    <row r="242" spans="1:24" customFormat="1">
      <c r="A242" s="489"/>
      <c r="B242" s="6" t="s">
        <v>40</v>
      </c>
      <c r="C242" s="6" t="s">
        <v>355</v>
      </c>
      <c r="D242" s="310">
        <v>0</v>
      </c>
      <c r="E242" s="310">
        <v>0</v>
      </c>
      <c r="F242" s="310">
        <v>0</v>
      </c>
      <c r="G242" s="310">
        <v>0</v>
      </c>
      <c r="H242" s="310">
        <v>0</v>
      </c>
      <c r="I242" s="310">
        <v>0</v>
      </c>
      <c r="J242" s="310">
        <v>0</v>
      </c>
      <c r="K242" s="310">
        <v>0</v>
      </c>
      <c r="L242" s="310">
        <v>0</v>
      </c>
      <c r="M242" s="310">
        <v>0</v>
      </c>
      <c r="N242" s="310">
        <v>0</v>
      </c>
      <c r="O242" s="310">
        <v>0</v>
      </c>
      <c r="T242" s="26"/>
      <c r="U242" s="26"/>
      <c r="W242" s="4"/>
      <c r="X242" s="4"/>
    </row>
    <row r="243" spans="1:24" customFormat="1">
      <c r="A243" s="489"/>
      <c r="B243" s="6" t="s">
        <v>40</v>
      </c>
      <c r="C243" s="6" t="s">
        <v>741</v>
      </c>
      <c r="D243" s="310">
        <v>0</v>
      </c>
      <c r="E243" s="310">
        <v>3681.8181818181829</v>
      </c>
      <c r="F243" s="310">
        <v>117272.72727272728</v>
      </c>
      <c r="G243" s="310">
        <v>152215.90909090912</v>
      </c>
      <c r="H243" s="310">
        <v>321988.63636363647</v>
      </c>
      <c r="I243" s="310">
        <v>378238.63636363647</v>
      </c>
      <c r="J243" s="310">
        <v>547792.50000000023</v>
      </c>
      <c r="K243" s="310">
        <v>39208.29545454547</v>
      </c>
      <c r="L243" s="310">
        <v>0</v>
      </c>
      <c r="M243" s="310">
        <v>0</v>
      </c>
      <c r="N243" s="310">
        <v>0</v>
      </c>
      <c r="O243" s="310">
        <v>1560398.5227272732</v>
      </c>
      <c r="T243" s="26"/>
      <c r="U243" s="26"/>
      <c r="W243" s="4"/>
      <c r="X243" s="4"/>
    </row>
    <row r="244" spans="1:24" customFormat="1">
      <c r="A244" s="489"/>
      <c r="B244" s="6" t="s">
        <v>40</v>
      </c>
      <c r="C244" s="23"/>
      <c r="D244" s="310">
        <v>0</v>
      </c>
      <c r="E244" s="310">
        <v>0</v>
      </c>
      <c r="F244" s="310">
        <v>0</v>
      </c>
      <c r="G244" s="310">
        <v>0</v>
      </c>
      <c r="H244" s="310">
        <v>0</v>
      </c>
      <c r="I244" s="310">
        <v>0</v>
      </c>
      <c r="J244" s="310">
        <v>0</v>
      </c>
      <c r="K244" s="310">
        <v>0</v>
      </c>
      <c r="L244" s="310">
        <v>0</v>
      </c>
      <c r="M244" s="310">
        <v>0</v>
      </c>
      <c r="N244" s="310">
        <v>0</v>
      </c>
      <c r="O244" s="310">
        <v>0</v>
      </c>
      <c r="T244" s="26"/>
      <c r="U244" s="26"/>
      <c r="W244" s="4"/>
      <c r="X244" s="4"/>
    </row>
    <row r="245" spans="1:24" customFormat="1">
      <c r="A245" s="489"/>
      <c r="B245" s="6" t="s">
        <v>40</v>
      </c>
      <c r="C245" s="23"/>
      <c r="D245" s="310">
        <v>0</v>
      </c>
      <c r="E245" s="310">
        <v>0</v>
      </c>
      <c r="F245" s="310">
        <v>0</v>
      </c>
      <c r="G245" s="310">
        <v>0</v>
      </c>
      <c r="H245" s="310">
        <v>0</v>
      </c>
      <c r="I245" s="310">
        <v>0</v>
      </c>
      <c r="J245" s="310">
        <v>0</v>
      </c>
      <c r="K245" s="310">
        <v>0</v>
      </c>
      <c r="L245" s="310">
        <v>0</v>
      </c>
      <c r="M245" s="310">
        <v>0</v>
      </c>
      <c r="N245" s="310">
        <v>0</v>
      </c>
      <c r="O245" s="310">
        <v>0</v>
      </c>
      <c r="T245" s="26"/>
      <c r="U245" s="26"/>
      <c r="W245" s="4"/>
      <c r="X245" s="4"/>
    </row>
    <row r="246" spans="1:24" customFormat="1">
      <c r="A246" s="489"/>
      <c r="B246" s="6" t="s">
        <v>40</v>
      </c>
      <c r="C246" s="23"/>
      <c r="D246" s="310">
        <v>0</v>
      </c>
      <c r="E246" s="310">
        <v>0</v>
      </c>
      <c r="F246" s="310">
        <v>0</v>
      </c>
      <c r="G246" s="310">
        <v>0</v>
      </c>
      <c r="H246" s="310">
        <v>0</v>
      </c>
      <c r="I246" s="310">
        <v>0</v>
      </c>
      <c r="J246" s="310">
        <v>0</v>
      </c>
      <c r="K246" s="310">
        <v>0</v>
      </c>
      <c r="L246" s="310">
        <v>0</v>
      </c>
      <c r="M246" s="310">
        <v>0</v>
      </c>
      <c r="N246" s="310">
        <v>0</v>
      </c>
      <c r="O246" s="310">
        <v>0</v>
      </c>
      <c r="T246" s="26"/>
      <c r="U246" s="26"/>
      <c r="W246" s="4"/>
      <c r="X246" s="4"/>
    </row>
    <row r="247" spans="1:24" customFormat="1">
      <c r="A247" s="489"/>
      <c r="B247" s="6" t="s">
        <v>40</v>
      </c>
      <c r="C247" s="23"/>
      <c r="D247" s="310">
        <v>0</v>
      </c>
      <c r="E247" s="310">
        <v>0</v>
      </c>
      <c r="F247" s="310">
        <v>0</v>
      </c>
      <c r="G247" s="310">
        <v>0</v>
      </c>
      <c r="H247" s="310">
        <v>0</v>
      </c>
      <c r="I247" s="310">
        <v>0</v>
      </c>
      <c r="J247" s="310">
        <v>0</v>
      </c>
      <c r="K247" s="310">
        <v>0</v>
      </c>
      <c r="L247" s="310">
        <v>0</v>
      </c>
      <c r="M247" s="310">
        <v>0</v>
      </c>
      <c r="N247" s="310">
        <v>0</v>
      </c>
      <c r="O247" s="310">
        <v>0</v>
      </c>
      <c r="T247" s="26"/>
      <c r="U247" s="26"/>
      <c r="W247" s="4"/>
      <c r="X247" s="4"/>
    </row>
    <row r="248" spans="1:24" customFormat="1">
      <c r="A248" s="489"/>
      <c r="B248" s="6" t="s">
        <v>40</v>
      </c>
      <c r="C248" s="23"/>
      <c r="D248" s="310">
        <v>0</v>
      </c>
      <c r="E248" s="310">
        <v>0</v>
      </c>
      <c r="F248" s="310">
        <v>0</v>
      </c>
      <c r="G248" s="310">
        <v>0</v>
      </c>
      <c r="H248" s="310">
        <v>0</v>
      </c>
      <c r="I248" s="310">
        <v>0</v>
      </c>
      <c r="J248" s="310">
        <v>0</v>
      </c>
      <c r="K248" s="310">
        <v>0</v>
      </c>
      <c r="L248" s="310">
        <v>0</v>
      </c>
      <c r="M248" s="310">
        <v>0</v>
      </c>
      <c r="N248" s="310">
        <v>0</v>
      </c>
      <c r="O248" s="310">
        <v>0</v>
      </c>
      <c r="T248" s="26"/>
      <c r="U248" s="26"/>
      <c r="W248" s="4"/>
      <c r="X248" s="4"/>
    </row>
    <row r="249" spans="1:24" customFormat="1">
      <c r="A249" s="489"/>
      <c r="B249" s="6" t="s">
        <v>40</v>
      </c>
      <c r="C249" s="23"/>
      <c r="D249" s="310">
        <v>0</v>
      </c>
      <c r="E249" s="310">
        <v>0</v>
      </c>
      <c r="F249" s="310">
        <v>0</v>
      </c>
      <c r="G249" s="310">
        <v>0</v>
      </c>
      <c r="H249" s="310">
        <v>0</v>
      </c>
      <c r="I249" s="310">
        <v>0</v>
      </c>
      <c r="J249" s="310">
        <v>0</v>
      </c>
      <c r="K249" s="310">
        <v>0</v>
      </c>
      <c r="L249" s="310">
        <v>0</v>
      </c>
      <c r="M249" s="310">
        <v>0</v>
      </c>
      <c r="N249" s="310">
        <v>0</v>
      </c>
      <c r="O249" s="310">
        <v>0</v>
      </c>
      <c r="T249" s="26"/>
      <c r="U249" s="26"/>
      <c r="W249" s="4"/>
      <c r="X249" s="4"/>
    </row>
    <row r="250" spans="1:24" customFormat="1">
      <c r="A250" s="489"/>
      <c r="B250" s="6" t="s">
        <v>40</v>
      </c>
      <c r="C250" s="23"/>
      <c r="D250" s="310">
        <v>0</v>
      </c>
      <c r="E250" s="310">
        <v>0</v>
      </c>
      <c r="F250" s="310">
        <v>0</v>
      </c>
      <c r="G250" s="310">
        <v>0</v>
      </c>
      <c r="H250" s="310">
        <v>0</v>
      </c>
      <c r="I250" s="310">
        <v>0</v>
      </c>
      <c r="J250" s="310">
        <v>0</v>
      </c>
      <c r="K250" s="310">
        <v>0</v>
      </c>
      <c r="L250" s="310">
        <v>0</v>
      </c>
      <c r="M250" s="310">
        <v>0</v>
      </c>
      <c r="N250" s="310">
        <v>0</v>
      </c>
      <c r="O250" s="310">
        <v>0</v>
      </c>
      <c r="T250" s="26"/>
      <c r="U250" s="26"/>
      <c r="W250" s="4"/>
      <c r="X250" s="4"/>
    </row>
    <row r="251" spans="1:24" customFormat="1">
      <c r="A251" s="489"/>
      <c r="B251" s="6" t="s">
        <v>40</v>
      </c>
      <c r="C251" s="23"/>
      <c r="D251" s="310">
        <v>0</v>
      </c>
      <c r="E251" s="310">
        <v>0</v>
      </c>
      <c r="F251" s="310">
        <v>0</v>
      </c>
      <c r="G251" s="310">
        <v>0</v>
      </c>
      <c r="H251" s="310">
        <v>0</v>
      </c>
      <c r="I251" s="310">
        <v>0</v>
      </c>
      <c r="J251" s="310">
        <v>0</v>
      </c>
      <c r="K251" s="310">
        <v>0</v>
      </c>
      <c r="L251" s="310">
        <v>0</v>
      </c>
      <c r="M251" s="310">
        <v>0</v>
      </c>
      <c r="N251" s="310">
        <v>0</v>
      </c>
      <c r="O251" s="310">
        <v>0</v>
      </c>
      <c r="T251" s="26"/>
      <c r="U251" s="26"/>
      <c r="W251" s="4"/>
      <c r="X251" s="4"/>
    </row>
    <row r="252" spans="1:24" customFormat="1">
      <c r="A252" s="489"/>
      <c r="B252" s="6" t="s">
        <v>40</v>
      </c>
      <c r="C252" s="23"/>
      <c r="D252" s="310">
        <v>0</v>
      </c>
      <c r="E252" s="310">
        <v>0</v>
      </c>
      <c r="F252" s="310">
        <v>0</v>
      </c>
      <c r="G252" s="310">
        <v>0</v>
      </c>
      <c r="H252" s="310">
        <v>0</v>
      </c>
      <c r="I252" s="310">
        <v>0</v>
      </c>
      <c r="J252" s="310">
        <v>0</v>
      </c>
      <c r="K252" s="310">
        <v>0</v>
      </c>
      <c r="L252" s="310">
        <v>0</v>
      </c>
      <c r="M252" s="310">
        <v>0</v>
      </c>
      <c r="N252" s="310">
        <v>0</v>
      </c>
      <c r="O252" s="310">
        <v>0</v>
      </c>
      <c r="T252" s="26"/>
      <c r="U252" s="26"/>
      <c r="W252" s="4"/>
      <c r="X252" s="4"/>
    </row>
    <row r="253" spans="1:24" customFormat="1">
      <c r="A253" s="489"/>
      <c r="B253" s="6" t="s">
        <v>40</v>
      </c>
      <c r="C253" s="23"/>
      <c r="D253" s="310">
        <v>0</v>
      </c>
      <c r="E253" s="310">
        <v>0</v>
      </c>
      <c r="F253" s="310">
        <v>0</v>
      </c>
      <c r="G253" s="310">
        <v>0</v>
      </c>
      <c r="H253" s="310">
        <v>0</v>
      </c>
      <c r="I253" s="310">
        <v>0</v>
      </c>
      <c r="J253" s="310">
        <v>0</v>
      </c>
      <c r="K253" s="310">
        <v>0</v>
      </c>
      <c r="L253" s="310">
        <v>0</v>
      </c>
      <c r="M253" s="310">
        <v>0</v>
      </c>
      <c r="N253" s="310">
        <v>0</v>
      </c>
      <c r="O253" s="310">
        <v>0</v>
      </c>
      <c r="T253" s="26"/>
      <c r="U253" s="26"/>
      <c r="W253" s="4"/>
      <c r="X253" s="4"/>
    </row>
    <row r="254" spans="1:24" customFormat="1">
      <c r="A254" s="489"/>
      <c r="B254" s="6" t="s">
        <v>40</v>
      </c>
      <c r="C254" s="23"/>
      <c r="D254" s="310">
        <v>0</v>
      </c>
      <c r="E254" s="310">
        <v>0</v>
      </c>
      <c r="F254" s="310">
        <v>0</v>
      </c>
      <c r="G254" s="310">
        <v>0</v>
      </c>
      <c r="H254" s="310">
        <v>0</v>
      </c>
      <c r="I254" s="310">
        <v>0</v>
      </c>
      <c r="J254" s="310">
        <v>0</v>
      </c>
      <c r="K254" s="310">
        <v>0</v>
      </c>
      <c r="L254" s="310">
        <v>0</v>
      </c>
      <c r="M254" s="310">
        <v>0</v>
      </c>
      <c r="N254" s="310">
        <v>0</v>
      </c>
      <c r="O254" s="310">
        <v>0</v>
      </c>
      <c r="T254" s="26"/>
      <c r="U254" s="26"/>
      <c r="W254" s="4"/>
      <c r="X254" s="4"/>
    </row>
    <row r="255" spans="1:24" customFormat="1">
      <c r="A255" s="489"/>
      <c r="B255" s="6" t="s">
        <v>40</v>
      </c>
      <c r="C255" s="23"/>
      <c r="D255" s="310">
        <v>0</v>
      </c>
      <c r="E255" s="310">
        <v>0</v>
      </c>
      <c r="F255" s="310">
        <v>0</v>
      </c>
      <c r="G255" s="310">
        <v>0</v>
      </c>
      <c r="H255" s="310">
        <v>0</v>
      </c>
      <c r="I255" s="310">
        <v>0</v>
      </c>
      <c r="J255" s="310">
        <v>0</v>
      </c>
      <c r="K255" s="310">
        <v>0</v>
      </c>
      <c r="L255" s="310">
        <v>0</v>
      </c>
      <c r="M255" s="310">
        <v>0</v>
      </c>
      <c r="N255" s="310">
        <v>0</v>
      </c>
      <c r="O255" s="310">
        <v>0</v>
      </c>
      <c r="T255" s="26"/>
      <c r="U255" s="26"/>
      <c r="W255" s="4"/>
      <c r="X255" s="4"/>
    </row>
    <row r="256" spans="1:24" customFormat="1">
      <c r="A256" s="489"/>
      <c r="B256" s="6" t="s">
        <v>40</v>
      </c>
      <c r="C256" s="23"/>
      <c r="D256" s="310">
        <v>0</v>
      </c>
      <c r="E256" s="310">
        <v>0</v>
      </c>
      <c r="F256" s="310">
        <v>0</v>
      </c>
      <c r="G256" s="310">
        <v>0</v>
      </c>
      <c r="H256" s="310">
        <v>0</v>
      </c>
      <c r="I256" s="310">
        <v>0</v>
      </c>
      <c r="J256" s="310">
        <v>0</v>
      </c>
      <c r="K256" s="310">
        <v>0</v>
      </c>
      <c r="L256" s="310">
        <v>0</v>
      </c>
      <c r="M256" s="310">
        <v>0</v>
      </c>
      <c r="N256" s="310">
        <v>0</v>
      </c>
      <c r="O256" s="310">
        <v>0</v>
      </c>
      <c r="T256" s="26"/>
      <c r="U256" s="26"/>
      <c r="W256" s="4"/>
      <c r="X256" s="4"/>
    </row>
    <row r="257" spans="1:29" customFormat="1">
      <c r="A257" s="489"/>
      <c r="B257" s="6" t="s">
        <v>40</v>
      </c>
      <c r="C257" s="23"/>
      <c r="D257" s="310">
        <v>0</v>
      </c>
      <c r="E257" s="310">
        <v>0</v>
      </c>
      <c r="F257" s="310">
        <v>0</v>
      </c>
      <c r="G257" s="310">
        <v>0</v>
      </c>
      <c r="H257" s="310">
        <v>0</v>
      </c>
      <c r="I257" s="310">
        <v>0</v>
      </c>
      <c r="J257" s="310">
        <v>0</v>
      </c>
      <c r="K257" s="310">
        <v>0</v>
      </c>
      <c r="L257" s="310">
        <v>0</v>
      </c>
      <c r="M257" s="310">
        <v>0</v>
      </c>
      <c r="N257" s="310">
        <v>0</v>
      </c>
      <c r="O257" s="310">
        <v>0</v>
      </c>
      <c r="T257" s="26"/>
      <c r="U257" s="26"/>
      <c r="W257" s="4"/>
      <c r="X257" s="4"/>
    </row>
    <row r="258" spans="1:29" customFormat="1">
      <c r="A258" s="489"/>
      <c r="B258" s="6" t="s">
        <v>40</v>
      </c>
      <c r="C258" s="23"/>
      <c r="D258" s="310">
        <v>0</v>
      </c>
      <c r="E258" s="310">
        <v>0</v>
      </c>
      <c r="F258" s="310">
        <v>0</v>
      </c>
      <c r="G258" s="310">
        <v>0</v>
      </c>
      <c r="H258" s="310">
        <v>0</v>
      </c>
      <c r="I258" s="310">
        <v>0</v>
      </c>
      <c r="J258" s="310">
        <v>0</v>
      </c>
      <c r="K258" s="310">
        <v>0</v>
      </c>
      <c r="L258" s="310">
        <v>0</v>
      </c>
      <c r="M258" s="310">
        <v>0</v>
      </c>
      <c r="N258" s="310">
        <v>0</v>
      </c>
      <c r="O258" s="310">
        <v>0</v>
      </c>
      <c r="T258" s="26"/>
      <c r="U258" s="26"/>
      <c r="W258" s="4"/>
      <c r="X258" s="4"/>
    </row>
    <row r="259" spans="1:29" customFormat="1">
      <c r="A259" s="489"/>
      <c r="B259" s="6" t="s">
        <v>40</v>
      </c>
      <c r="C259" s="23"/>
      <c r="D259" s="310">
        <v>0</v>
      </c>
      <c r="E259" s="310">
        <v>0</v>
      </c>
      <c r="F259" s="310">
        <v>0</v>
      </c>
      <c r="G259" s="310">
        <v>0</v>
      </c>
      <c r="H259" s="310">
        <v>0</v>
      </c>
      <c r="I259" s="310">
        <v>0</v>
      </c>
      <c r="J259" s="310">
        <v>0</v>
      </c>
      <c r="K259" s="310">
        <v>0</v>
      </c>
      <c r="L259" s="310">
        <v>0</v>
      </c>
      <c r="M259" s="310">
        <v>0</v>
      </c>
      <c r="N259" s="310">
        <v>0</v>
      </c>
      <c r="O259" s="310">
        <v>0</v>
      </c>
      <c r="T259" s="26"/>
      <c r="U259" s="26"/>
      <c r="W259" s="4"/>
      <c r="X259" s="4"/>
    </row>
    <row r="260" spans="1:29">
      <c r="A260" s="490"/>
      <c r="B260" s="11"/>
      <c r="C260" s="6"/>
      <c r="D260" s="314"/>
      <c r="E260" s="314"/>
      <c r="F260" s="314"/>
      <c r="G260" s="314"/>
      <c r="H260" s="314"/>
      <c r="I260" s="314"/>
      <c r="J260" s="314"/>
      <c r="K260" s="314"/>
      <c r="L260" s="314"/>
      <c r="M260" s="314"/>
      <c r="N260" s="314"/>
      <c r="O260" s="314"/>
      <c r="T260" s="11"/>
      <c r="U260" s="11"/>
      <c r="V260" s="11"/>
      <c r="W260" s="11"/>
      <c r="X260" s="11"/>
      <c r="Y260" s="11"/>
      <c r="Z260" s="11"/>
      <c r="AA260" s="11"/>
      <c r="AB260" s="11"/>
      <c r="AC260" s="11"/>
    </row>
    <row r="261" spans="1:29" ht="20.25" customHeight="1">
      <c r="A261" s="490"/>
      <c r="B261" s="12" t="s">
        <v>2</v>
      </c>
      <c r="C261" s="9"/>
      <c r="D261" s="315">
        <v>199621839.33285385</v>
      </c>
      <c r="E261" s="315">
        <v>120416560.96346293</v>
      </c>
      <c r="F261" s="315">
        <v>106974536.42844598</v>
      </c>
      <c r="G261" s="315">
        <v>82481182.540247053</v>
      </c>
      <c r="H261" s="315">
        <v>51863544.672004029</v>
      </c>
      <c r="I261" s="315">
        <v>34533305.095927693</v>
      </c>
      <c r="J261" s="315">
        <v>66829816.616031341</v>
      </c>
      <c r="K261" s="315">
        <v>61647885.933692344</v>
      </c>
      <c r="L261" s="315">
        <v>96122854.129725397</v>
      </c>
      <c r="M261" s="315">
        <v>99846578.620326594</v>
      </c>
      <c r="N261" s="315">
        <v>91218396.375631377</v>
      </c>
      <c r="O261" s="315">
        <v>1011556500.7083486</v>
      </c>
      <c r="T261" s="11"/>
      <c r="U261" s="11"/>
      <c r="V261" s="11"/>
      <c r="W261" s="11"/>
      <c r="X261" s="11"/>
      <c r="Y261" s="11"/>
      <c r="Z261" s="11"/>
      <c r="AA261" s="11"/>
      <c r="AB261" s="11"/>
      <c r="AC261" s="11"/>
    </row>
    <row r="262" spans="1:29">
      <c r="A262" s="490"/>
      <c r="B262" s="10"/>
      <c r="C262" s="2"/>
      <c r="D262" s="16"/>
      <c r="E262" s="16"/>
      <c r="F262" s="16"/>
      <c r="G262" s="16"/>
      <c r="H262" s="16"/>
      <c r="I262" s="16"/>
      <c r="J262" s="16"/>
      <c r="K262" s="16"/>
      <c r="L262" s="16"/>
      <c r="M262" s="16"/>
      <c r="N262" s="16"/>
      <c r="O262" s="16"/>
      <c r="T262" s="11"/>
      <c r="U262" s="11"/>
      <c r="V262" s="11"/>
      <c r="W262" s="11"/>
      <c r="X262" s="11"/>
      <c r="Y262" s="11"/>
      <c r="Z262" s="11"/>
      <c r="AA262" s="11"/>
      <c r="AB262" s="11"/>
      <c r="AC262" s="11"/>
    </row>
    <row r="263" spans="1:29">
      <c r="A263" s="490"/>
      <c r="B263" s="10"/>
      <c r="C263" s="2"/>
      <c r="D263" s="10"/>
      <c r="E263" s="10"/>
      <c r="F263" s="10"/>
      <c r="G263" s="10"/>
      <c r="H263" s="10"/>
      <c r="I263" s="10"/>
      <c r="J263" s="10"/>
      <c r="K263" s="10"/>
      <c r="L263" s="10"/>
      <c r="M263" s="10"/>
      <c r="N263" s="10"/>
      <c r="O263" s="10"/>
    </row>
    <row r="264" spans="1:29">
      <c r="C264" s="165"/>
    </row>
    <row r="265" spans="1:29">
      <c r="C265" s="165"/>
    </row>
    <row r="266" spans="1:29">
      <c r="C266" s="165"/>
    </row>
    <row r="267" spans="1:29">
      <c r="C267" s="165"/>
    </row>
    <row r="268" spans="1:29">
      <c r="C268" s="165"/>
    </row>
    <row r="269" spans="1:29">
      <c r="C269" s="165"/>
    </row>
    <row r="270" spans="1:29">
      <c r="C270" s="3"/>
    </row>
  </sheetData>
  <customSheetViews>
    <customSheetView guid="{1DB52CAD-403B-4256-97F4-977FD85A83D4}" showRuler="0">
      <selection activeCell="O29" sqref="O29"/>
      <pageMargins left="0.75" right="0.75" top="1" bottom="1" header="0.5" footer="0.5"/>
      <headerFooter alignWithMargins="0"/>
    </customSheetView>
    <customSheetView guid="{BFB4608D-4945-446C-9A8C-C4729DADE1CC}">
      <selection activeCell="O29" sqref="O29"/>
      <pageMargins left="0.75" right="0.75" top="1" bottom="1" header="0.5" footer="0.5"/>
      <headerFooter alignWithMargins="0"/>
    </customSheetView>
    <customSheetView guid="{D2344B6A-7DBB-4B88-A6B8-4C4D8D984BE2}" showRuler="0">
      <pageMargins left="0.75" right="0.75" top="1" bottom="1" header="0.5" footer="0.5"/>
      <headerFooter alignWithMargins="0"/>
    </customSheetView>
    <customSheetView guid="{4CB5074A-E16B-4E31-B838-49EE3EE7DA09}">
      <pageMargins left="0.75" right="0.75" top="1" bottom="1" header="0.5" footer="0.5"/>
      <headerFooter alignWithMargins="0"/>
    </customSheetView>
    <customSheetView guid="{5F7BCE1B-36F3-447A-8DD9-E51BEFF3AFBA}" showPageBreaks="1">
      <pageMargins left="0.75" right="0.75" top="1" bottom="1" header="0.5" footer="0.5"/>
      <pageSetup paperSize="9" orientation="portrait" r:id="rId1"/>
      <headerFooter alignWithMargins="0"/>
    </customSheetView>
    <customSheetView guid="{A2EDE129-9A82-414C-9545-4AA6BCAEFA13}">
      <pageMargins left="0.75" right="0.75" top="1" bottom="1" header="0.5" footer="0.5"/>
      <headerFooter alignWithMargins="0"/>
    </customSheetView>
  </customSheetViews>
  <phoneticPr fontId="6" type="noConversion"/>
  <pageMargins left="0.39370078740157483" right="0.19685039370078741" top="0.78740157480314965" bottom="0.78740157480314965" header="0.51181102362204722" footer="0.51181102362204722"/>
  <pageSetup paperSize="8" scale="82" fitToHeight="4" orientation="landscape" r:id="rId2"/>
  <headerFooter>
    <oddHeader>&amp;L&amp;"Calibri,Regular"&amp;24Auckland Council Development Contributions Cost Allocation Model</oddHeader>
    <oddFooter>&amp;L&amp;F&amp;C&amp;A&amp;RPage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2FCC1-F467-4FA9-89D7-56F76F3B7A8F}">
  <sheetPr codeName="Sheet46">
    <tabColor rgb="FFFFFF00"/>
    <pageSetUpPr fitToPage="1"/>
  </sheetPr>
  <dimension ref="A1:I321"/>
  <sheetViews>
    <sheetView zoomScale="85" zoomScaleNormal="85" workbookViewId="0">
      <selection activeCell="B12" sqref="B12"/>
    </sheetView>
  </sheetViews>
  <sheetFormatPr defaultColWidth="9.81640625" defaultRowHeight="12.5"/>
  <cols>
    <col min="1" max="1" width="28.7265625" style="174" customWidth="1"/>
    <col min="2" max="2" width="29.81640625" style="174" customWidth="1"/>
    <col min="3" max="4" width="64.1796875" style="184" customWidth="1"/>
    <col min="5" max="5" width="21.54296875" style="174" customWidth="1"/>
    <col min="6" max="6" width="24.1796875" style="174" customWidth="1"/>
    <col min="7" max="8" width="21" style="174" customWidth="1"/>
    <col min="9" max="9" width="16.453125" style="194" customWidth="1"/>
    <col min="10" max="16384" width="9.81640625" style="174"/>
  </cols>
  <sheetData>
    <row r="1" spans="1:9" s="185" customFormat="1" ht="18">
      <c r="A1" s="175" t="s">
        <v>5884</v>
      </c>
      <c r="B1" s="174"/>
      <c r="C1" s="184"/>
      <c r="D1" s="184"/>
      <c r="E1" s="174"/>
      <c r="F1" s="174"/>
      <c r="G1" s="174"/>
      <c r="H1" s="174"/>
    </row>
    <row r="2" spans="1:9" s="185" customFormat="1" ht="18.5" thickBot="1">
      <c r="A2" s="175"/>
      <c r="B2" s="174"/>
      <c r="C2" s="184"/>
      <c r="D2" s="184"/>
      <c r="E2" s="174"/>
      <c r="F2" s="174"/>
      <c r="G2" s="174"/>
      <c r="H2" s="174"/>
    </row>
    <row r="3" spans="1:9" s="185" customFormat="1" ht="76.5" customHeight="1" thickBot="1">
      <c r="A3" s="589" t="s">
        <v>5920</v>
      </c>
      <c r="B3" s="186"/>
      <c r="C3" s="187"/>
      <c r="D3" s="187"/>
      <c r="E3" s="186"/>
      <c r="F3" s="186"/>
      <c r="G3" s="186"/>
      <c r="H3" s="186"/>
      <c r="I3" s="188"/>
    </row>
    <row r="4" spans="1:9" s="185" customFormat="1" ht="56.5" thickBot="1">
      <c r="A4" s="233" t="s">
        <v>14</v>
      </c>
      <c r="B4" s="234" t="s">
        <v>53</v>
      </c>
      <c r="C4" s="234" t="s">
        <v>57</v>
      </c>
      <c r="D4" s="234" t="s">
        <v>5925</v>
      </c>
      <c r="E4" s="234" t="s">
        <v>5911</v>
      </c>
      <c r="F4" s="234" t="s">
        <v>5912</v>
      </c>
      <c r="G4" s="234" t="s">
        <v>5913</v>
      </c>
      <c r="H4" s="234" t="s">
        <v>5907</v>
      </c>
      <c r="I4" s="235" t="s">
        <v>5908</v>
      </c>
    </row>
    <row r="5" spans="1:9" ht="50">
      <c r="A5" s="536" t="s">
        <v>2015</v>
      </c>
      <c r="B5" s="195" t="s">
        <v>42</v>
      </c>
      <c r="C5" s="197" t="s">
        <v>5950</v>
      </c>
      <c r="D5" s="197" t="s">
        <v>5951</v>
      </c>
      <c r="E5" s="590">
        <v>6654447</v>
      </c>
      <c r="F5" s="590">
        <v>3327223.5</v>
      </c>
      <c r="G5" s="590">
        <v>3327223.5</v>
      </c>
      <c r="H5" s="196">
        <v>0.5</v>
      </c>
      <c r="I5" s="198">
        <v>0.5</v>
      </c>
    </row>
    <row r="6" spans="1:9" ht="37.5">
      <c r="A6" s="538" t="s">
        <v>2015</v>
      </c>
      <c r="B6" s="207" t="s">
        <v>42</v>
      </c>
      <c r="C6" s="209" t="s">
        <v>5953</v>
      </c>
      <c r="D6" s="209" t="s">
        <v>5954</v>
      </c>
      <c r="E6" s="591">
        <v>1000000</v>
      </c>
      <c r="F6" s="591">
        <v>300000</v>
      </c>
      <c r="G6" s="591">
        <v>700000</v>
      </c>
      <c r="H6" s="208">
        <v>0.3</v>
      </c>
      <c r="I6" s="210">
        <v>0.7</v>
      </c>
    </row>
    <row r="7" spans="1:9" ht="37.5">
      <c r="A7" s="538" t="s">
        <v>2015</v>
      </c>
      <c r="B7" s="207" t="s">
        <v>42</v>
      </c>
      <c r="C7" s="209" t="s">
        <v>5955</v>
      </c>
      <c r="D7" s="209" t="s">
        <v>5954</v>
      </c>
      <c r="E7" s="591">
        <v>500000</v>
      </c>
      <c r="F7" s="591">
        <v>150000</v>
      </c>
      <c r="G7" s="591">
        <v>350000</v>
      </c>
      <c r="H7" s="208">
        <v>0.3</v>
      </c>
      <c r="I7" s="210">
        <v>0.7</v>
      </c>
    </row>
    <row r="8" spans="1:9" ht="37.5">
      <c r="A8" s="538" t="s">
        <v>2015</v>
      </c>
      <c r="B8" s="207" t="s">
        <v>42</v>
      </c>
      <c r="C8" s="209" t="s">
        <v>5956</v>
      </c>
      <c r="D8" s="209" t="s">
        <v>5954</v>
      </c>
      <c r="E8" s="591">
        <v>3800000</v>
      </c>
      <c r="F8" s="591">
        <v>1140000</v>
      </c>
      <c r="G8" s="591">
        <v>2660000</v>
      </c>
      <c r="H8" s="208">
        <v>0.3</v>
      </c>
      <c r="I8" s="210">
        <v>0.7</v>
      </c>
    </row>
    <row r="9" spans="1:9" ht="37.5">
      <c r="A9" s="538" t="s">
        <v>2015</v>
      </c>
      <c r="B9" s="207" t="s">
        <v>42</v>
      </c>
      <c r="C9" s="209" t="s">
        <v>5957</v>
      </c>
      <c r="D9" s="209" t="s">
        <v>5954</v>
      </c>
      <c r="E9" s="591">
        <v>6238977.6399999997</v>
      </c>
      <c r="F9" s="591">
        <v>1871693.2920000001</v>
      </c>
      <c r="G9" s="591">
        <v>4367284.3479999993</v>
      </c>
      <c r="H9" s="208">
        <v>0.30000000000000004</v>
      </c>
      <c r="I9" s="210">
        <v>0.7</v>
      </c>
    </row>
    <row r="10" spans="1:9" ht="50">
      <c r="A10" s="538" t="s">
        <v>2015</v>
      </c>
      <c r="B10" s="207" t="s">
        <v>412</v>
      </c>
      <c r="C10" s="209" t="s">
        <v>5959</v>
      </c>
      <c r="D10" s="209" t="s">
        <v>5960</v>
      </c>
      <c r="E10" s="591">
        <v>5700000</v>
      </c>
      <c r="F10" s="591">
        <v>1710000</v>
      </c>
      <c r="G10" s="591">
        <v>3990000</v>
      </c>
      <c r="H10" s="208">
        <v>0.3</v>
      </c>
      <c r="I10" s="210">
        <v>0.7</v>
      </c>
    </row>
    <row r="11" spans="1:9" ht="50">
      <c r="A11" s="538" t="s">
        <v>2015</v>
      </c>
      <c r="B11" s="207" t="s">
        <v>412</v>
      </c>
      <c r="C11" s="209" t="s">
        <v>5964</v>
      </c>
      <c r="D11" s="209" t="s">
        <v>6926</v>
      </c>
      <c r="E11" s="591">
        <v>3910000</v>
      </c>
      <c r="F11" s="591">
        <v>1173000.0000000002</v>
      </c>
      <c r="G11" s="591">
        <v>2737000</v>
      </c>
      <c r="H11" s="208">
        <v>0.30000000000000004</v>
      </c>
      <c r="I11" s="210">
        <v>0.7</v>
      </c>
    </row>
    <row r="12" spans="1:9" ht="50">
      <c r="A12" s="538" t="s">
        <v>2015</v>
      </c>
      <c r="B12" s="207" t="s">
        <v>412</v>
      </c>
      <c r="C12" s="209" t="s">
        <v>6953</v>
      </c>
      <c r="D12" s="209" t="s">
        <v>6927</v>
      </c>
      <c r="E12" s="591">
        <v>7500000</v>
      </c>
      <c r="F12" s="591">
        <v>3749999.9999999995</v>
      </c>
      <c r="G12" s="591">
        <v>3750000.0000000005</v>
      </c>
      <c r="H12" s="208">
        <v>0.49999999999999994</v>
      </c>
      <c r="I12" s="210">
        <v>0.5</v>
      </c>
    </row>
    <row r="13" spans="1:9" ht="50">
      <c r="A13" s="538" t="s">
        <v>2015</v>
      </c>
      <c r="B13" s="207" t="s">
        <v>354</v>
      </c>
      <c r="C13" s="209" t="s">
        <v>5968</v>
      </c>
      <c r="D13" s="209" t="s">
        <v>5969</v>
      </c>
      <c r="E13" s="591">
        <v>17300000</v>
      </c>
      <c r="F13" s="591">
        <v>5190000</v>
      </c>
      <c r="G13" s="591">
        <v>12110000</v>
      </c>
      <c r="H13" s="208">
        <v>0.3</v>
      </c>
      <c r="I13" s="210">
        <v>0.7</v>
      </c>
    </row>
    <row r="14" spans="1:9" ht="37.5">
      <c r="A14" s="538" t="s">
        <v>2015</v>
      </c>
      <c r="B14" s="207" t="s">
        <v>412</v>
      </c>
      <c r="C14" s="209" t="s">
        <v>6956</v>
      </c>
      <c r="D14" s="209" t="s">
        <v>5978</v>
      </c>
      <c r="E14" s="591">
        <v>5800000</v>
      </c>
      <c r="F14" s="591">
        <v>1740000</v>
      </c>
      <c r="G14" s="591">
        <v>4060000</v>
      </c>
      <c r="H14" s="208">
        <v>0.3</v>
      </c>
      <c r="I14" s="210">
        <v>0.7</v>
      </c>
    </row>
    <row r="15" spans="1:9" ht="62.5">
      <c r="A15" s="538" t="s">
        <v>2015</v>
      </c>
      <c r="B15" s="207" t="s">
        <v>411</v>
      </c>
      <c r="C15" s="209" t="s">
        <v>6958</v>
      </c>
      <c r="D15" s="209" t="s">
        <v>5980</v>
      </c>
      <c r="E15" s="591">
        <v>1000000</v>
      </c>
      <c r="F15" s="591">
        <v>500000</v>
      </c>
      <c r="G15" s="591">
        <v>500000</v>
      </c>
      <c r="H15" s="208">
        <v>0.5</v>
      </c>
      <c r="I15" s="210">
        <v>0.5</v>
      </c>
    </row>
    <row r="16" spans="1:9" ht="50">
      <c r="A16" s="538" t="s">
        <v>2015</v>
      </c>
      <c r="B16" s="207" t="s">
        <v>411</v>
      </c>
      <c r="C16" s="209" t="s">
        <v>6959</v>
      </c>
      <c r="D16" s="209" t="s">
        <v>5983</v>
      </c>
      <c r="E16" s="591">
        <v>6000000</v>
      </c>
      <c r="F16" s="591">
        <v>3000000.0000000005</v>
      </c>
      <c r="G16" s="591">
        <v>2999999.9999999995</v>
      </c>
      <c r="H16" s="208">
        <v>0.50000000000000011</v>
      </c>
      <c r="I16" s="210">
        <v>0.49999999999999989</v>
      </c>
    </row>
    <row r="17" spans="1:9" ht="62.5">
      <c r="A17" s="538" t="s">
        <v>2015</v>
      </c>
      <c r="B17" s="207" t="s">
        <v>411</v>
      </c>
      <c r="C17" s="209" t="s">
        <v>6960</v>
      </c>
      <c r="D17" s="209" t="s">
        <v>5984</v>
      </c>
      <c r="E17" s="591">
        <v>710000</v>
      </c>
      <c r="F17" s="591">
        <v>213000</v>
      </c>
      <c r="G17" s="591">
        <v>497000</v>
      </c>
      <c r="H17" s="208">
        <v>0.3</v>
      </c>
      <c r="I17" s="210">
        <v>0.7</v>
      </c>
    </row>
    <row r="18" spans="1:9" ht="62.5">
      <c r="A18" s="538" t="s">
        <v>2015</v>
      </c>
      <c r="B18" s="207" t="s">
        <v>411</v>
      </c>
      <c r="C18" s="209" t="s">
        <v>6961</v>
      </c>
      <c r="D18" s="209" t="s">
        <v>5985</v>
      </c>
      <c r="E18" s="591">
        <v>500000</v>
      </c>
      <c r="F18" s="591">
        <v>150000</v>
      </c>
      <c r="G18" s="591">
        <v>350000</v>
      </c>
      <c r="H18" s="208">
        <v>0.3</v>
      </c>
      <c r="I18" s="210">
        <v>0.7</v>
      </c>
    </row>
    <row r="19" spans="1:9" ht="62.5">
      <c r="A19" s="538" t="s">
        <v>2015</v>
      </c>
      <c r="B19" s="207" t="s">
        <v>411</v>
      </c>
      <c r="C19" s="209" t="s">
        <v>6962</v>
      </c>
      <c r="D19" s="209" t="s">
        <v>6933</v>
      </c>
      <c r="E19" s="591">
        <v>400000</v>
      </c>
      <c r="F19" s="591">
        <v>120000</v>
      </c>
      <c r="G19" s="591">
        <v>280000</v>
      </c>
      <c r="H19" s="208">
        <v>0.3</v>
      </c>
      <c r="I19" s="210">
        <v>0.7</v>
      </c>
    </row>
    <row r="20" spans="1:9" ht="62.5">
      <c r="A20" s="538" t="s">
        <v>2015</v>
      </c>
      <c r="B20" s="207" t="s">
        <v>411</v>
      </c>
      <c r="C20" s="209" t="s">
        <v>6963</v>
      </c>
      <c r="D20" s="209" t="s">
        <v>5986</v>
      </c>
      <c r="E20" s="591">
        <v>2540000</v>
      </c>
      <c r="F20" s="591">
        <v>762000</v>
      </c>
      <c r="G20" s="591">
        <v>1778000</v>
      </c>
      <c r="H20" s="208">
        <v>0.3</v>
      </c>
      <c r="I20" s="210">
        <v>0.7</v>
      </c>
    </row>
    <row r="21" spans="1:9" ht="50">
      <c r="A21" s="538" t="s">
        <v>2015</v>
      </c>
      <c r="B21" s="207" t="s">
        <v>412</v>
      </c>
      <c r="C21" s="209" t="s">
        <v>6969</v>
      </c>
      <c r="D21" s="209" t="s">
        <v>6928</v>
      </c>
      <c r="E21" s="591">
        <v>17000000</v>
      </c>
      <c r="F21" s="591">
        <v>5100000</v>
      </c>
      <c r="G21" s="591">
        <v>11900000</v>
      </c>
      <c r="H21" s="208">
        <v>0.3</v>
      </c>
      <c r="I21" s="210">
        <v>0.7</v>
      </c>
    </row>
    <row r="22" spans="1:9" ht="25">
      <c r="A22" s="538" t="s">
        <v>2015</v>
      </c>
      <c r="B22" s="207" t="s">
        <v>741</v>
      </c>
      <c r="C22" s="209" t="s">
        <v>6970</v>
      </c>
      <c r="D22" s="209" t="s">
        <v>6931</v>
      </c>
      <c r="E22" s="591">
        <v>12044000</v>
      </c>
      <c r="F22" s="591">
        <v>9033000</v>
      </c>
      <c r="G22" s="591">
        <v>3011000</v>
      </c>
      <c r="H22" s="208">
        <v>0.75</v>
      </c>
      <c r="I22" s="210">
        <v>0.25</v>
      </c>
    </row>
    <row r="23" spans="1:9" ht="25">
      <c r="A23" s="538" t="s">
        <v>2015</v>
      </c>
      <c r="B23" s="207" t="s">
        <v>741</v>
      </c>
      <c r="C23" s="209" t="s">
        <v>6971</v>
      </c>
      <c r="D23" s="209" t="s">
        <v>5998</v>
      </c>
      <c r="E23" s="591">
        <v>8861845</v>
      </c>
      <c r="F23" s="591">
        <v>6646383.75</v>
      </c>
      <c r="G23" s="591">
        <v>2215461.25</v>
      </c>
      <c r="H23" s="208">
        <v>0.75</v>
      </c>
      <c r="I23" s="210">
        <v>0.25</v>
      </c>
    </row>
    <row r="24" spans="1:9" ht="37.5">
      <c r="A24" s="538" t="s">
        <v>2015</v>
      </c>
      <c r="B24" s="207" t="s">
        <v>354</v>
      </c>
      <c r="C24" s="209" t="s">
        <v>6972</v>
      </c>
      <c r="D24" s="209" t="s">
        <v>5999</v>
      </c>
      <c r="E24" s="591">
        <v>15500000</v>
      </c>
      <c r="F24" s="591">
        <v>1550000</v>
      </c>
      <c r="G24" s="591">
        <v>13950000</v>
      </c>
      <c r="H24" s="208">
        <v>0.1</v>
      </c>
      <c r="I24" s="210">
        <v>0.9</v>
      </c>
    </row>
    <row r="25" spans="1:9" ht="25">
      <c r="A25" s="538" t="s">
        <v>2015</v>
      </c>
      <c r="B25" s="207" t="s">
        <v>407</v>
      </c>
      <c r="C25" s="209" t="s">
        <v>695</v>
      </c>
      <c r="D25" s="209" t="s">
        <v>6307</v>
      </c>
      <c r="E25" s="591">
        <v>32462570</v>
      </c>
      <c r="F25" s="591">
        <v>21457758.77</v>
      </c>
      <c r="G25" s="591">
        <v>11004811.23</v>
      </c>
      <c r="H25" s="208">
        <v>0.66100000000000003</v>
      </c>
      <c r="I25" s="210">
        <v>0.33899999999999997</v>
      </c>
    </row>
    <row r="26" spans="1:9" ht="25">
      <c r="A26" s="538" t="s">
        <v>2015</v>
      </c>
      <c r="B26" s="207" t="s">
        <v>407</v>
      </c>
      <c r="C26" s="209" t="s">
        <v>6974</v>
      </c>
      <c r="D26" s="209" t="s">
        <v>6924</v>
      </c>
      <c r="E26" s="591">
        <v>604843</v>
      </c>
      <c r="F26" s="591">
        <v>302421.5</v>
      </c>
      <c r="G26" s="591">
        <v>302421.5</v>
      </c>
      <c r="H26" s="208">
        <v>0.5</v>
      </c>
      <c r="I26" s="210">
        <v>0.5</v>
      </c>
    </row>
    <row r="27" spans="1:9" ht="50">
      <c r="A27" s="538" t="s">
        <v>2015</v>
      </c>
      <c r="B27" s="207" t="s">
        <v>43</v>
      </c>
      <c r="C27" s="209" t="s">
        <v>6975</v>
      </c>
      <c r="D27" s="209" t="s">
        <v>6314</v>
      </c>
      <c r="E27" s="591">
        <v>603744</v>
      </c>
      <c r="F27" s="591">
        <v>377340</v>
      </c>
      <c r="G27" s="591">
        <v>226404</v>
      </c>
      <c r="H27" s="208">
        <v>0.625</v>
      </c>
      <c r="I27" s="210">
        <v>0.375</v>
      </c>
    </row>
    <row r="28" spans="1:9" ht="62.5">
      <c r="A28" s="538" t="s">
        <v>2015</v>
      </c>
      <c r="B28" s="207" t="s">
        <v>412</v>
      </c>
      <c r="C28" s="209" t="s">
        <v>1017</v>
      </c>
      <c r="D28" s="209" t="s">
        <v>6327</v>
      </c>
      <c r="E28" s="591">
        <v>4718960</v>
      </c>
      <c r="F28" s="591">
        <v>2949350</v>
      </c>
      <c r="G28" s="591">
        <v>1769610</v>
      </c>
      <c r="H28" s="208">
        <v>0.625</v>
      </c>
      <c r="I28" s="210">
        <v>0.375</v>
      </c>
    </row>
    <row r="29" spans="1:9" ht="62.5">
      <c r="A29" s="538" t="s">
        <v>2015</v>
      </c>
      <c r="B29" s="207" t="s">
        <v>3</v>
      </c>
      <c r="C29" s="209" t="s">
        <v>6979</v>
      </c>
      <c r="D29" s="209" t="s">
        <v>6334</v>
      </c>
      <c r="E29" s="591">
        <v>2720000</v>
      </c>
      <c r="F29" s="591">
        <v>1360000</v>
      </c>
      <c r="G29" s="591">
        <v>1360000</v>
      </c>
      <c r="H29" s="208">
        <v>0.5</v>
      </c>
      <c r="I29" s="210">
        <v>0.5</v>
      </c>
    </row>
    <row r="30" spans="1:9" ht="37.5">
      <c r="A30" s="538" t="s">
        <v>2015</v>
      </c>
      <c r="B30" s="207" t="s">
        <v>3</v>
      </c>
      <c r="C30" s="209" t="s">
        <v>1053</v>
      </c>
      <c r="D30" s="209" t="s">
        <v>6338</v>
      </c>
      <c r="E30" s="591">
        <v>1228001</v>
      </c>
      <c r="F30" s="591">
        <v>767500.625</v>
      </c>
      <c r="G30" s="591">
        <v>460500.375</v>
      </c>
      <c r="H30" s="208">
        <v>0.625</v>
      </c>
      <c r="I30" s="210">
        <v>0.375</v>
      </c>
    </row>
    <row r="31" spans="1:9" ht="37.5">
      <c r="A31" s="538" t="s">
        <v>2015</v>
      </c>
      <c r="B31" s="207" t="s">
        <v>407</v>
      </c>
      <c r="C31" s="209" t="s">
        <v>6981</v>
      </c>
      <c r="D31" s="209" t="s">
        <v>6344</v>
      </c>
      <c r="E31" s="591">
        <v>697137</v>
      </c>
      <c r="F31" s="591">
        <v>174284.25</v>
      </c>
      <c r="G31" s="591">
        <v>522852.75</v>
      </c>
      <c r="H31" s="208">
        <v>0.25</v>
      </c>
      <c r="I31" s="210">
        <v>0.75</v>
      </c>
    </row>
    <row r="32" spans="1:9" ht="62.5">
      <c r="A32" s="538" t="s">
        <v>2015</v>
      </c>
      <c r="B32" s="207" t="s">
        <v>43</v>
      </c>
      <c r="C32" s="209" t="s">
        <v>1016</v>
      </c>
      <c r="D32" s="209" t="s">
        <v>6353</v>
      </c>
      <c r="E32" s="591">
        <v>773532</v>
      </c>
      <c r="F32" s="591">
        <v>483457.5</v>
      </c>
      <c r="G32" s="591">
        <v>290074.5</v>
      </c>
      <c r="H32" s="208">
        <v>0.625</v>
      </c>
      <c r="I32" s="210">
        <v>0.375</v>
      </c>
    </row>
    <row r="33" spans="1:9" ht="25">
      <c r="A33" s="538" t="s">
        <v>2015</v>
      </c>
      <c r="B33" s="207" t="s">
        <v>42</v>
      </c>
      <c r="C33" s="209" t="s">
        <v>6982</v>
      </c>
      <c r="D33" s="209" t="s">
        <v>6355</v>
      </c>
      <c r="E33" s="591">
        <v>20115430</v>
      </c>
      <c r="F33" s="591">
        <v>10057715</v>
      </c>
      <c r="G33" s="591">
        <v>10057715</v>
      </c>
      <c r="H33" s="208">
        <v>0.5</v>
      </c>
      <c r="I33" s="210">
        <v>0.5</v>
      </c>
    </row>
    <row r="34" spans="1:9">
      <c r="A34" s="538" t="s">
        <v>2015</v>
      </c>
      <c r="B34" s="207" t="s">
        <v>1074</v>
      </c>
      <c r="C34" s="209" t="s">
        <v>6984</v>
      </c>
      <c r="D34" s="209" t="s">
        <v>6363</v>
      </c>
      <c r="E34" s="591">
        <v>514452</v>
      </c>
      <c r="F34" s="591">
        <v>385839</v>
      </c>
      <c r="G34" s="591">
        <v>128613</v>
      </c>
      <c r="H34" s="208">
        <v>0.75</v>
      </c>
      <c r="I34" s="210">
        <v>0.25</v>
      </c>
    </row>
    <row r="35" spans="1:9" ht="25">
      <c r="A35" s="538" t="s">
        <v>2015</v>
      </c>
      <c r="B35" s="207" t="s">
        <v>412</v>
      </c>
      <c r="C35" s="209" t="s">
        <v>6632</v>
      </c>
      <c r="D35" s="209" t="s">
        <v>6367</v>
      </c>
      <c r="E35" s="591">
        <v>2684354</v>
      </c>
      <c r="F35" s="591">
        <v>1677721.25</v>
      </c>
      <c r="G35" s="591">
        <v>1006632.75</v>
      </c>
      <c r="H35" s="208">
        <v>0.625</v>
      </c>
      <c r="I35" s="210">
        <v>0.375</v>
      </c>
    </row>
    <row r="36" spans="1:9" ht="37.5">
      <c r="A36" s="538" t="s">
        <v>2015</v>
      </c>
      <c r="B36" s="207" t="s">
        <v>42</v>
      </c>
      <c r="C36" s="209" t="s">
        <v>6985</v>
      </c>
      <c r="D36" s="209" t="s">
        <v>6370</v>
      </c>
      <c r="E36" s="591">
        <v>700000</v>
      </c>
      <c r="F36" s="591">
        <v>350000</v>
      </c>
      <c r="G36" s="591">
        <v>350000</v>
      </c>
      <c r="H36" s="208">
        <v>0.5</v>
      </c>
      <c r="I36" s="210">
        <v>0.5</v>
      </c>
    </row>
    <row r="37" spans="1:9" ht="75">
      <c r="A37" s="538" t="s">
        <v>2015</v>
      </c>
      <c r="B37" s="207" t="s">
        <v>1074</v>
      </c>
      <c r="C37" s="209" t="s">
        <v>6988</v>
      </c>
      <c r="D37" s="209" t="s">
        <v>6375</v>
      </c>
      <c r="E37" s="591">
        <v>363860</v>
      </c>
      <c r="F37" s="591">
        <v>363860</v>
      </c>
      <c r="G37" s="591">
        <v>0</v>
      </c>
      <c r="H37" s="208">
        <v>1</v>
      </c>
      <c r="I37" s="210">
        <v>0</v>
      </c>
    </row>
    <row r="38" spans="1:9" ht="50">
      <c r="A38" s="538" t="s">
        <v>2015</v>
      </c>
      <c r="B38" s="207" t="s">
        <v>1074</v>
      </c>
      <c r="C38" s="209" t="s">
        <v>6989</v>
      </c>
      <c r="D38" s="209" t="s">
        <v>6377</v>
      </c>
      <c r="E38" s="591">
        <v>2748305</v>
      </c>
      <c r="F38" s="591">
        <v>687076.25</v>
      </c>
      <c r="G38" s="591">
        <v>2061228.75</v>
      </c>
      <c r="H38" s="208">
        <v>0.25</v>
      </c>
      <c r="I38" s="210">
        <v>0.75</v>
      </c>
    </row>
    <row r="39" spans="1:9" ht="50">
      <c r="A39" s="538" t="s">
        <v>2015</v>
      </c>
      <c r="B39" s="207" t="s">
        <v>741</v>
      </c>
      <c r="C39" s="209" t="s">
        <v>6993</v>
      </c>
      <c r="D39" s="209" t="s">
        <v>6941</v>
      </c>
      <c r="E39" s="591">
        <v>300000</v>
      </c>
      <c r="F39" s="591">
        <v>225000</v>
      </c>
      <c r="G39" s="591">
        <v>75000</v>
      </c>
      <c r="H39" s="208">
        <v>0.75</v>
      </c>
      <c r="I39" s="210">
        <v>0.25</v>
      </c>
    </row>
    <row r="40" spans="1:9" ht="50">
      <c r="A40" s="538" t="s">
        <v>2015</v>
      </c>
      <c r="B40" s="207" t="s">
        <v>43</v>
      </c>
      <c r="C40" s="209" t="s">
        <v>6634</v>
      </c>
      <c r="D40" s="209" t="s">
        <v>6386</v>
      </c>
      <c r="E40" s="591">
        <v>3081276</v>
      </c>
      <c r="F40" s="591">
        <v>770319</v>
      </c>
      <c r="G40" s="591">
        <v>2310957</v>
      </c>
      <c r="H40" s="208">
        <v>0.25</v>
      </c>
      <c r="I40" s="210">
        <v>0.75</v>
      </c>
    </row>
    <row r="41" spans="1:9" ht="25">
      <c r="A41" s="538" t="s">
        <v>2015</v>
      </c>
      <c r="B41" s="207" t="s">
        <v>354</v>
      </c>
      <c r="C41" s="209" t="s">
        <v>6998</v>
      </c>
      <c r="D41" s="209" t="s">
        <v>6395</v>
      </c>
      <c r="E41" s="591">
        <v>3000000</v>
      </c>
      <c r="F41" s="591">
        <v>2250000</v>
      </c>
      <c r="G41" s="591">
        <v>750000</v>
      </c>
      <c r="H41" s="208">
        <v>0.75</v>
      </c>
      <c r="I41" s="210">
        <v>0.25</v>
      </c>
    </row>
    <row r="42" spans="1:9" ht="75">
      <c r="A42" s="538" t="s">
        <v>2015</v>
      </c>
      <c r="B42" s="207" t="s">
        <v>416</v>
      </c>
      <c r="C42" s="209" t="s">
        <v>7002</v>
      </c>
      <c r="D42" s="209" t="s">
        <v>6404</v>
      </c>
      <c r="E42" s="591">
        <v>495870</v>
      </c>
      <c r="F42" s="591">
        <v>371902.5</v>
      </c>
      <c r="G42" s="591">
        <v>123967.5</v>
      </c>
      <c r="H42" s="208">
        <v>0.75</v>
      </c>
      <c r="I42" s="210">
        <v>0.25</v>
      </c>
    </row>
    <row r="43" spans="1:9" ht="25">
      <c r="A43" s="538" t="s">
        <v>2015</v>
      </c>
      <c r="B43" s="207" t="s">
        <v>1074</v>
      </c>
      <c r="C43" s="209" t="s">
        <v>7006</v>
      </c>
      <c r="D43" s="209" t="s">
        <v>6411</v>
      </c>
      <c r="E43" s="591">
        <v>740000</v>
      </c>
      <c r="F43" s="591">
        <v>740000</v>
      </c>
      <c r="G43" s="591">
        <v>0</v>
      </c>
      <c r="H43" s="208">
        <v>1</v>
      </c>
      <c r="I43" s="210">
        <v>0</v>
      </c>
    </row>
    <row r="44" spans="1:9" ht="25">
      <c r="A44" s="566" t="s">
        <v>5883</v>
      </c>
      <c r="B44" s="215" t="s">
        <v>357</v>
      </c>
      <c r="C44" s="216" t="s">
        <v>1069</v>
      </c>
      <c r="D44" s="216" t="s">
        <v>1316</v>
      </c>
      <c r="E44" s="592">
        <v>200000000</v>
      </c>
      <c r="F44" s="592">
        <v>170000000</v>
      </c>
      <c r="G44" s="592">
        <v>30000000</v>
      </c>
      <c r="H44" s="217">
        <v>0.85</v>
      </c>
      <c r="I44" s="218">
        <v>0.15000000000000002</v>
      </c>
    </row>
    <row r="45" spans="1:9" ht="25">
      <c r="A45" s="566" t="s">
        <v>5883</v>
      </c>
      <c r="B45" s="215" t="s">
        <v>5937</v>
      </c>
      <c r="C45" s="216" t="s">
        <v>6949</v>
      </c>
      <c r="D45" s="216" t="s">
        <v>1313</v>
      </c>
      <c r="E45" s="592">
        <v>80111600</v>
      </c>
      <c r="F45" s="592">
        <v>76106020</v>
      </c>
      <c r="G45" s="592">
        <v>4005580</v>
      </c>
      <c r="H45" s="217">
        <v>0.95</v>
      </c>
      <c r="I45" s="218">
        <v>5.0000000000000044E-2</v>
      </c>
    </row>
    <row r="46" spans="1:9" ht="25">
      <c r="A46" s="566" t="s">
        <v>5883</v>
      </c>
      <c r="B46" s="215" t="s">
        <v>1091</v>
      </c>
      <c r="C46" s="216" t="s">
        <v>1831</v>
      </c>
      <c r="D46" s="216" t="s">
        <v>1313</v>
      </c>
      <c r="E46" s="592">
        <v>77588400</v>
      </c>
      <c r="F46" s="592">
        <v>73708980</v>
      </c>
      <c r="G46" s="592">
        <v>3879420</v>
      </c>
      <c r="H46" s="217">
        <v>0.95</v>
      </c>
      <c r="I46" s="218">
        <v>5.0000000000000044E-2</v>
      </c>
    </row>
    <row r="47" spans="1:9" ht="25">
      <c r="A47" s="566" t="s">
        <v>5883</v>
      </c>
      <c r="B47" s="215" t="s">
        <v>1089</v>
      </c>
      <c r="C47" s="216" t="s">
        <v>1745</v>
      </c>
      <c r="D47" s="216" t="s">
        <v>1313</v>
      </c>
      <c r="E47" s="592">
        <v>50900000</v>
      </c>
      <c r="F47" s="592">
        <v>50136500</v>
      </c>
      <c r="G47" s="592">
        <v>763500</v>
      </c>
      <c r="H47" s="217">
        <v>0.98499999999999999</v>
      </c>
      <c r="I47" s="218">
        <v>1.5000000000000013E-2</v>
      </c>
    </row>
    <row r="48" spans="1:9" ht="25">
      <c r="A48" s="566" t="s">
        <v>5883</v>
      </c>
      <c r="B48" s="215" t="s">
        <v>3</v>
      </c>
      <c r="C48" s="216" t="s">
        <v>6950</v>
      </c>
      <c r="D48" s="216" t="s">
        <v>1318</v>
      </c>
      <c r="E48" s="592">
        <v>29057600</v>
      </c>
      <c r="F48" s="592">
        <v>27604720</v>
      </c>
      <c r="G48" s="592">
        <v>1452880</v>
      </c>
      <c r="H48" s="217">
        <v>0.95</v>
      </c>
      <c r="I48" s="218">
        <v>5.0000000000000044E-2</v>
      </c>
    </row>
    <row r="49" spans="1:9" ht="25">
      <c r="A49" s="566" t="s">
        <v>5883</v>
      </c>
      <c r="B49" s="215" t="s">
        <v>3</v>
      </c>
      <c r="C49" s="216" t="s">
        <v>760</v>
      </c>
      <c r="D49" s="216" t="s">
        <v>1318</v>
      </c>
      <c r="E49" s="592">
        <v>28142400</v>
      </c>
      <c r="F49" s="592">
        <v>26735280</v>
      </c>
      <c r="G49" s="592">
        <v>1407120</v>
      </c>
      <c r="H49" s="217">
        <v>0.95</v>
      </c>
      <c r="I49" s="218">
        <v>5.0000000000000044E-2</v>
      </c>
    </row>
    <row r="50" spans="1:9" ht="25">
      <c r="A50" s="566" t="s">
        <v>5883</v>
      </c>
      <c r="B50" s="215" t="s">
        <v>3</v>
      </c>
      <c r="C50" s="216" t="s">
        <v>5945</v>
      </c>
      <c r="D50" s="216" t="s">
        <v>1318</v>
      </c>
      <c r="E50" s="592">
        <v>800000</v>
      </c>
      <c r="F50" s="592">
        <v>760000</v>
      </c>
      <c r="G50" s="592">
        <v>40000</v>
      </c>
      <c r="H50" s="217">
        <v>0.95</v>
      </c>
      <c r="I50" s="218">
        <v>5.0000000000000044E-2</v>
      </c>
    </row>
    <row r="51" spans="1:9" ht="25">
      <c r="A51" s="566" t="s">
        <v>5883</v>
      </c>
      <c r="B51" s="215" t="s">
        <v>414</v>
      </c>
      <c r="C51" s="216" t="s">
        <v>1099</v>
      </c>
      <c r="D51" s="216" t="s">
        <v>1317</v>
      </c>
      <c r="E51" s="592">
        <v>8300000</v>
      </c>
      <c r="F51" s="592">
        <v>7968000</v>
      </c>
      <c r="G51" s="592">
        <v>332000</v>
      </c>
      <c r="H51" s="217">
        <v>0.96</v>
      </c>
      <c r="I51" s="218">
        <v>4.0000000000000036E-2</v>
      </c>
    </row>
    <row r="52" spans="1:9" ht="25">
      <c r="A52" s="566" t="s">
        <v>5883</v>
      </c>
      <c r="B52" s="215" t="s">
        <v>1090</v>
      </c>
      <c r="C52" s="216" t="s">
        <v>1830</v>
      </c>
      <c r="D52" s="216" t="s">
        <v>1314</v>
      </c>
      <c r="E52" s="592">
        <v>2900000</v>
      </c>
      <c r="F52" s="592">
        <v>2755000</v>
      </c>
      <c r="G52" s="592">
        <v>145000</v>
      </c>
      <c r="H52" s="217">
        <v>0.95</v>
      </c>
      <c r="I52" s="218">
        <v>5.0000000000000044E-2</v>
      </c>
    </row>
    <row r="53" spans="1:9" ht="25">
      <c r="A53" s="566" t="s">
        <v>5883</v>
      </c>
      <c r="B53" s="215" t="s">
        <v>1090</v>
      </c>
      <c r="C53" s="216" t="s">
        <v>761</v>
      </c>
      <c r="D53" s="216" t="s">
        <v>1319</v>
      </c>
      <c r="E53" s="592">
        <v>400000</v>
      </c>
      <c r="F53" s="592">
        <v>380000</v>
      </c>
      <c r="G53" s="592">
        <v>20000</v>
      </c>
      <c r="H53" s="217">
        <v>0.95</v>
      </c>
      <c r="I53" s="218">
        <v>5.0000000000000044E-2</v>
      </c>
    </row>
    <row r="54" spans="1:9" ht="25">
      <c r="A54" s="566" t="s">
        <v>5883</v>
      </c>
      <c r="B54" s="215" t="s">
        <v>1089</v>
      </c>
      <c r="C54" s="216" t="s">
        <v>762</v>
      </c>
      <c r="D54" s="216" t="s">
        <v>1319</v>
      </c>
      <c r="E54" s="592">
        <v>45800000</v>
      </c>
      <c r="F54" s="592">
        <v>45113000</v>
      </c>
      <c r="G54" s="592">
        <v>687000</v>
      </c>
      <c r="H54" s="217">
        <v>0.98499999999999999</v>
      </c>
      <c r="I54" s="218">
        <v>1.5000000000000013E-2</v>
      </c>
    </row>
    <row r="55" spans="1:9" ht="25">
      <c r="A55" s="566" t="s">
        <v>5883</v>
      </c>
      <c r="B55" s="215" t="s">
        <v>5937</v>
      </c>
      <c r="C55" s="216" t="s">
        <v>6951</v>
      </c>
      <c r="D55" s="216" t="s">
        <v>1319</v>
      </c>
      <c r="E55" s="592">
        <v>46482000</v>
      </c>
      <c r="F55" s="592">
        <v>44157900.000000007</v>
      </c>
      <c r="G55" s="592">
        <v>2324099.9999999925</v>
      </c>
      <c r="H55" s="217">
        <v>0.95000000000000018</v>
      </c>
      <c r="I55" s="218">
        <v>4.9999999999999822E-2</v>
      </c>
    </row>
    <row r="56" spans="1:9" ht="25">
      <c r="A56" s="566" t="s">
        <v>5883</v>
      </c>
      <c r="B56" s="215" t="s">
        <v>1091</v>
      </c>
      <c r="C56" s="216" t="s">
        <v>763</v>
      </c>
      <c r="D56" s="216" t="s">
        <v>1319</v>
      </c>
      <c r="E56" s="592">
        <v>45018000</v>
      </c>
      <c r="F56" s="592">
        <v>42767100</v>
      </c>
      <c r="G56" s="592">
        <v>2250900</v>
      </c>
      <c r="H56" s="217">
        <v>0.95</v>
      </c>
      <c r="I56" s="218">
        <v>5.0000000000000044E-2</v>
      </c>
    </row>
    <row r="57" spans="1:9" ht="25">
      <c r="A57" s="566" t="s">
        <v>5883</v>
      </c>
      <c r="B57" s="215" t="s">
        <v>414</v>
      </c>
      <c r="C57" s="216" t="s">
        <v>5948</v>
      </c>
      <c r="D57" s="216" t="s">
        <v>1319</v>
      </c>
      <c r="E57" s="592">
        <v>800000</v>
      </c>
      <c r="F57" s="592">
        <v>776000</v>
      </c>
      <c r="G57" s="592">
        <v>24000</v>
      </c>
      <c r="H57" s="217">
        <v>0.97</v>
      </c>
      <c r="I57" s="218">
        <v>3.0000000000000027E-2</v>
      </c>
    </row>
    <row r="58" spans="1:9" ht="25">
      <c r="A58" s="566" t="s">
        <v>5883</v>
      </c>
      <c r="B58" s="215" t="s">
        <v>3</v>
      </c>
      <c r="C58" s="216" t="s">
        <v>759</v>
      </c>
      <c r="D58" s="216" t="s">
        <v>1318</v>
      </c>
      <c r="E58" s="592">
        <v>16300000</v>
      </c>
      <c r="F58" s="592">
        <v>16055500</v>
      </c>
      <c r="G58" s="592">
        <v>244500</v>
      </c>
      <c r="H58" s="217">
        <v>0.98499999999999999</v>
      </c>
      <c r="I58" s="218">
        <v>1.5000000000000013E-2</v>
      </c>
    </row>
    <row r="59" spans="1:9" ht="25">
      <c r="A59" s="566" t="s">
        <v>5883</v>
      </c>
      <c r="B59" s="215" t="s">
        <v>3</v>
      </c>
      <c r="C59" s="216" t="s">
        <v>5949</v>
      </c>
      <c r="D59" s="216" t="s">
        <v>1318</v>
      </c>
      <c r="E59" s="592">
        <v>2400000</v>
      </c>
      <c r="F59" s="592">
        <v>2280000</v>
      </c>
      <c r="G59" s="592">
        <v>120000</v>
      </c>
      <c r="H59" s="217">
        <v>0.95</v>
      </c>
      <c r="I59" s="218">
        <v>5.0000000000000044E-2</v>
      </c>
    </row>
    <row r="60" spans="1:9" ht="50">
      <c r="A60" s="569" t="s">
        <v>5882</v>
      </c>
      <c r="B60" s="211" t="s">
        <v>412</v>
      </c>
      <c r="C60" s="212" t="s">
        <v>6952</v>
      </c>
      <c r="D60" s="212" t="s">
        <v>6929</v>
      </c>
      <c r="E60" s="593">
        <v>9650000</v>
      </c>
      <c r="F60" s="593">
        <v>2895000</v>
      </c>
      <c r="G60" s="593">
        <v>6755000</v>
      </c>
      <c r="H60" s="213">
        <v>0.3</v>
      </c>
      <c r="I60" s="214">
        <v>0.7</v>
      </c>
    </row>
    <row r="61" spans="1:9" ht="50">
      <c r="A61" s="569" t="s">
        <v>5882</v>
      </c>
      <c r="B61" s="211" t="s">
        <v>412</v>
      </c>
      <c r="C61" s="212" t="s">
        <v>5965</v>
      </c>
      <c r="D61" s="212" t="s">
        <v>6930</v>
      </c>
      <c r="E61" s="593">
        <v>6000000</v>
      </c>
      <c r="F61" s="593">
        <v>1800000</v>
      </c>
      <c r="G61" s="593">
        <v>4200000</v>
      </c>
      <c r="H61" s="213">
        <v>0.3</v>
      </c>
      <c r="I61" s="214">
        <v>0.7</v>
      </c>
    </row>
    <row r="62" spans="1:9" ht="50">
      <c r="A62" s="569" t="s">
        <v>5882</v>
      </c>
      <c r="B62" s="211" t="s">
        <v>412</v>
      </c>
      <c r="C62" s="212" t="s">
        <v>5966</v>
      </c>
      <c r="D62" s="212" t="s">
        <v>6930</v>
      </c>
      <c r="E62" s="593">
        <v>1500000</v>
      </c>
      <c r="F62" s="593">
        <v>450000</v>
      </c>
      <c r="G62" s="593">
        <v>1050000</v>
      </c>
      <c r="H62" s="213">
        <v>0.3</v>
      </c>
      <c r="I62" s="214">
        <v>0.7</v>
      </c>
    </row>
    <row r="63" spans="1:9" ht="50">
      <c r="A63" s="569" t="s">
        <v>5882</v>
      </c>
      <c r="B63" s="211" t="s">
        <v>412</v>
      </c>
      <c r="C63" s="212" t="s">
        <v>5967</v>
      </c>
      <c r="D63" s="212" t="s">
        <v>6930</v>
      </c>
      <c r="E63" s="593">
        <v>700000</v>
      </c>
      <c r="F63" s="593">
        <v>210000</v>
      </c>
      <c r="G63" s="593">
        <v>490000</v>
      </c>
      <c r="H63" s="213">
        <v>0.3</v>
      </c>
      <c r="I63" s="214">
        <v>0.7</v>
      </c>
    </row>
    <row r="64" spans="1:9" ht="62.5">
      <c r="A64" s="569" t="s">
        <v>5882</v>
      </c>
      <c r="B64" s="211" t="s">
        <v>354</v>
      </c>
      <c r="C64" s="212" t="s">
        <v>5971</v>
      </c>
      <c r="D64" s="212" t="s">
        <v>5972</v>
      </c>
      <c r="E64" s="593">
        <v>644000</v>
      </c>
      <c r="F64" s="593">
        <v>193200</v>
      </c>
      <c r="G64" s="593">
        <v>450800</v>
      </c>
      <c r="H64" s="213">
        <v>0.3</v>
      </c>
      <c r="I64" s="214">
        <v>0.7</v>
      </c>
    </row>
    <row r="65" spans="1:9" ht="62.5">
      <c r="A65" s="569" t="s">
        <v>5882</v>
      </c>
      <c r="B65" s="211" t="s">
        <v>354</v>
      </c>
      <c r="C65" s="212" t="s">
        <v>5974</v>
      </c>
      <c r="D65" s="212" t="s">
        <v>5972</v>
      </c>
      <c r="E65" s="593">
        <v>3050000</v>
      </c>
      <c r="F65" s="593">
        <v>915000</v>
      </c>
      <c r="G65" s="593">
        <v>2135000</v>
      </c>
      <c r="H65" s="213">
        <v>0.3</v>
      </c>
      <c r="I65" s="214">
        <v>0.7</v>
      </c>
    </row>
    <row r="66" spans="1:9" ht="37.5">
      <c r="A66" s="569" t="s">
        <v>5882</v>
      </c>
      <c r="B66" s="211" t="s">
        <v>3</v>
      </c>
      <c r="C66" s="212" t="s">
        <v>6954</v>
      </c>
      <c r="D66" s="212" t="s">
        <v>5975</v>
      </c>
      <c r="E66" s="593">
        <v>1200000</v>
      </c>
      <c r="F66" s="593">
        <v>1080000</v>
      </c>
      <c r="G66" s="593">
        <v>120000</v>
      </c>
      <c r="H66" s="213">
        <v>0.9</v>
      </c>
      <c r="I66" s="214">
        <v>9.9999999999999978E-2</v>
      </c>
    </row>
    <row r="67" spans="1:9" ht="37.5">
      <c r="A67" s="569" t="s">
        <v>5882</v>
      </c>
      <c r="B67" s="211" t="s">
        <v>412</v>
      </c>
      <c r="C67" s="212" t="s">
        <v>6955</v>
      </c>
      <c r="D67" s="212" t="s">
        <v>5977</v>
      </c>
      <c r="E67" s="593">
        <v>1100000</v>
      </c>
      <c r="F67" s="593">
        <v>110000</v>
      </c>
      <c r="G67" s="593">
        <v>990000</v>
      </c>
      <c r="H67" s="213">
        <v>0.1</v>
      </c>
      <c r="I67" s="214">
        <v>0.9</v>
      </c>
    </row>
    <row r="68" spans="1:9" ht="25">
      <c r="A68" s="569" t="s">
        <v>5882</v>
      </c>
      <c r="B68" s="211" t="s">
        <v>412</v>
      </c>
      <c r="C68" s="212" t="s">
        <v>6957</v>
      </c>
      <c r="D68" s="212" t="s">
        <v>5979</v>
      </c>
      <c r="E68" s="593">
        <v>7100000</v>
      </c>
      <c r="F68" s="593">
        <v>710000</v>
      </c>
      <c r="G68" s="593">
        <v>6390000</v>
      </c>
      <c r="H68" s="213">
        <v>0.1</v>
      </c>
      <c r="I68" s="214">
        <v>0.9</v>
      </c>
    </row>
    <row r="69" spans="1:9">
      <c r="A69" s="569" t="s">
        <v>5882</v>
      </c>
      <c r="B69" s="211" t="s">
        <v>3</v>
      </c>
      <c r="C69" s="212" t="s">
        <v>5987</v>
      </c>
      <c r="D69" s="212" t="s">
        <v>5988</v>
      </c>
      <c r="E69" s="593">
        <v>42100000</v>
      </c>
      <c r="F69" s="593">
        <v>4210000</v>
      </c>
      <c r="G69" s="593">
        <v>37890000</v>
      </c>
      <c r="H69" s="213">
        <v>0.1</v>
      </c>
      <c r="I69" s="214">
        <v>0.9</v>
      </c>
    </row>
    <row r="70" spans="1:9">
      <c r="A70" s="569" t="s">
        <v>5882</v>
      </c>
      <c r="B70" s="211" t="s">
        <v>43</v>
      </c>
      <c r="C70" s="212" t="s">
        <v>5990</v>
      </c>
      <c r="D70" s="212" t="s">
        <v>5991</v>
      </c>
      <c r="E70" s="593">
        <v>8000000</v>
      </c>
      <c r="F70" s="593">
        <v>1600000</v>
      </c>
      <c r="G70" s="593">
        <v>6400000</v>
      </c>
      <c r="H70" s="213">
        <v>0.2</v>
      </c>
      <c r="I70" s="214">
        <v>0.8</v>
      </c>
    </row>
    <row r="71" spans="1:9" ht="37.5">
      <c r="A71" s="569" t="s">
        <v>5882</v>
      </c>
      <c r="B71" s="211" t="s">
        <v>3</v>
      </c>
      <c r="C71" s="212" t="s">
        <v>6964</v>
      </c>
      <c r="D71" s="212" t="s">
        <v>5993</v>
      </c>
      <c r="E71" s="593">
        <v>4233336</v>
      </c>
      <c r="F71" s="593">
        <v>846667.20000000007</v>
      </c>
      <c r="G71" s="593">
        <v>3386668.8</v>
      </c>
      <c r="H71" s="213">
        <v>0.2</v>
      </c>
      <c r="I71" s="214">
        <v>0.8</v>
      </c>
    </row>
    <row r="72" spans="1:9" ht="37.5">
      <c r="A72" s="569" t="s">
        <v>5882</v>
      </c>
      <c r="B72" s="211" t="s">
        <v>3</v>
      </c>
      <c r="C72" s="212" t="s">
        <v>6965</v>
      </c>
      <c r="D72" s="212" t="s">
        <v>5993</v>
      </c>
      <c r="E72" s="593">
        <v>4000000</v>
      </c>
      <c r="F72" s="593">
        <v>800000</v>
      </c>
      <c r="G72" s="593">
        <v>3200000</v>
      </c>
      <c r="H72" s="213">
        <v>0.2</v>
      </c>
      <c r="I72" s="214">
        <v>0.8</v>
      </c>
    </row>
    <row r="73" spans="1:9" ht="37.5">
      <c r="A73" s="569" t="s">
        <v>5882</v>
      </c>
      <c r="B73" s="211" t="s">
        <v>3</v>
      </c>
      <c r="C73" s="212" t="s">
        <v>6966</v>
      </c>
      <c r="D73" s="212" t="s">
        <v>5993</v>
      </c>
      <c r="E73" s="593">
        <v>26000000</v>
      </c>
      <c r="F73" s="593">
        <v>5200000</v>
      </c>
      <c r="G73" s="593">
        <v>20800000</v>
      </c>
      <c r="H73" s="213">
        <v>0.2</v>
      </c>
      <c r="I73" s="214">
        <v>0.8</v>
      </c>
    </row>
    <row r="74" spans="1:9" ht="37.5">
      <c r="A74" s="569" t="s">
        <v>5882</v>
      </c>
      <c r="B74" s="211" t="s">
        <v>3</v>
      </c>
      <c r="C74" s="212" t="s">
        <v>6967</v>
      </c>
      <c r="D74" s="212" t="s">
        <v>5993</v>
      </c>
      <c r="E74" s="593">
        <v>41000000</v>
      </c>
      <c r="F74" s="593">
        <v>8200000</v>
      </c>
      <c r="G74" s="593">
        <v>32800000</v>
      </c>
      <c r="H74" s="213">
        <v>0.2</v>
      </c>
      <c r="I74" s="214">
        <v>0.8</v>
      </c>
    </row>
    <row r="75" spans="1:9" ht="37.5">
      <c r="A75" s="569" t="s">
        <v>5882</v>
      </c>
      <c r="B75" s="211" t="s">
        <v>3</v>
      </c>
      <c r="C75" s="212" t="s">
        <v>6968</v>
      </c>
      <c r="D75" s="212" t="s">
        <v>5993</v>
      </c>
      <c r="E75" s="593">
        <v>13220899</v>
      </c>
      <c r="F75" s="593">
        <v>2644179.7999999998</v>
      </c>
      <c r="G75" s="593">
        <v>10576719.199999999</v>
      </c>
      <c r="H75" s="213">
        <v>0.19999999999999998</v>
      </c>
      <c r="I75" s="214">
        <v>0.8</v>
      </c>
    </row>
    <row r="76" spans="1:9" ht="25">
      <c r="A76" s="569" t="s">
        <v>5882</v>
      </c>
      <c r="B76" s="211" t="s">
        <v>3</v>
      </c>
      <c r="C76" s="212" t="s">
        <v>5994</v>
      </c>
      <c r="D76" s="212" t="s">
        <v>5995</v>
      </c>
      <c r="E76" s="593">
        <v>526000</v>
      </c>
      <c r="F76" s="593">
        <v>105200</v>
      </c>
      <c r="G76" s="593">
        <v>420800</v>
      </c>
      <c r="H76" s="213">
        <v>0.2</v>
      </c>
      <c r="I76" s="214">
        <v>0.8</v>
      </c>
    </row>
    <row r="77" spans="1:9" ht="25">
      <c r="A77" s="569" t="s">
        <v>5882</v>
      </c>
      <c r="B77" s="211" t="s">
        <v>3</v>
      </c>
      <c r="C77" s="212" t="s">
        <v>6000</v>
      </c>
      <c r="D77" s="212" t="s">
        <v>6001</v>
      </c>
      <c r="E77" s="593">
        <v>20009000</v>
      </c>
      <c r="F77" s="593">
        <v>4001800</v>
      </c>
      <c r="G77" s="593">
        <v>16007200</v>
      </c>
      <c r="H77" s="213">
        <v>0.2</v>
      </c>
      <c r="I77" s="214">
        <v>0.8</v>
      </c>
    </row>
    <row r="78" spans="1:9" ht="150">
      <c r="A78" s="569" t="s">
        <v>5882</v>
      </c>
      <c r="B78" s="211" t="s">
        <v>3</v>
      </c>
      <c r="C78" s="212" t="s">
        <v>6973</v>
      </c>
      <c r="D78" s="212" t="s">
        <v>6300</v>
      </c>
      <c r="E78" s="593">
        <v>1703652</v>
      </c>
      <c r="F78" s="593">
        <v>1064782.5</v>
      </c>
      <c r="G78" s="593">
        <v>638869.5</v>
      </c>
      <c r="H78" s="213">
        <v>0.625</v>
      </c>
      <c r="I78" s="214">
        <v>0.375</v>
      </c>
    </row>
    <row r="79" spans="1:9" ht="50">
      <c r="A79" s="569" t="s">
        <v>5882</v>
      </c>
      <c r="B79" s="211" t="s">
        <v>741</v>
      </c>
      <c r="C79" s="212" t="s">
        <v>1163</v>
      </c>
      <c r="D79" s="212" t="s">
        <v>6303</v>
      </c>
      <c r="E79" s="593">
        <v>392132.5</v>
      </c>
      <c r="F79" s="593">
        <v>196066.25</v>
      </c>
      <c r="G79" s="593">
        <v>196066.25</v>
      </c>
      <c r="H79" s="213">
        <v>0.5</v>
      </c>
      <c r="I79" s="214">
        <v>0.5</v>
      </c>
    </row>
    <row r="80" spans="1:9" ht="50">
      <c r="A80" s="569" t="s">
        <v>5882</v>
      </c>
      <c r="B80" s="211" t="s">
        <v>43</v>
      </c>
      <c r="C80" s="212" t="s">
        <v>1163</v>
      </c>
      <c r="D80" s="212" t="s">
        <v>6303</v>
      </c>
      <c r="E80" s="593">
        <v>1176397.5</v>
      </c>
      <c r="F80" s="593">
        <v>588198.75</v>
      </c>
      <c r="G80" s="593">
        <v>588198.75</v>
      </c>
      <c r="H80" s="213">
        <v>0.5</v>
      </c>
      <c r="I80" s="214">
        <v>0.5</v>
      </c>
    </row>
    <row r="81" spans="1:9" ht="25">
      <c r="A81" s="569" t="s">
        <v>5882</v>
      </c>
      <c r="B81" s="211" t="s">
        <v>411</v>
      </c>
      <c r="C81" s="212" t="s">
        <v>1101</v>
      </c>
      <c r="D81" s="212" t="s">
        <v>6317</v>
      </c>
      <c r="E81" s="593">
        <v>600000</v>
      </c>
      <c r="F81" s="593">
        <v>450000</v>
      </c>
      <c r="G81" s="593">
        <v>150000</v>
      </c>
      <c r="H81" s="213">
        <v>0.75</v>
      </c>
      <c r="I81" s="214">
        <v>0.25</v>
      </c>
    </row>
    <row r="82" spans="1:9" ht="50">
      <c r="A82" s="569" t="s">
        <v>5882</v>
      </c>
      <c r="B82" s="211" t="s">
        <v>410</v>
      </c>
      <c r="C82" s="212" t="s">
        <v>6976</v>
      </c>
      <c r="D82" s="212" t="s">
        <v>6320</v>
      </c>
      <c r="E82" s="593">
        <v>2486751</v>
      </c>
      <c r="F82" s="593">
        <v>2486751</v>
      </c>
      <c r="G82" s="593">
        <v>0</v>
      </c>
      <c r="H82" s="213">
        <v>1</v>
      </c>
      <c r="I82" s="214">
        <v>0</v>
      </c>
    </row>
    <row r="83" spans="1:9" ht="25">
      <c r="A83" s="569" t="s">
        <v>5882</v>
      </c>
      <c r="B83" s="211" t="s">
        <v>413</v>
      </c>
      <c r="C83" s="212" t="s">
        <v>6977</v>
      </c>
      <c r="D83" s="212" t="s">
        <v>6324</v>
      </c>
      <c r="E83" s="593">
        <v>3010819</v>
      </c>
      <c r="F83" s="593">
        <v>1881761.875</v>
      </c>
      <c r="G83" s="593">
        <v>1129057.125</v>
      </c>
      <c r="H83" s="213">
        <v>0.625</v>
      </c>
      <c r="I83" s="214">
        <v>0.375</v>
      </c>
    </row>
    <row r="84" spans="1:9" ht="37.5">
      <c r="A84" s="569" t="s">
        <v>5882</v>
      </c>
      <c r="B84" s="211" t="s">
        <v>42</v>
      </c>
      <c r="C84" s="212" t="s">
        <v>6978</v>
      </c>
      <c r="D84" s="212" t="s">
        <v>6331</v>
      </c>
      <c r="E84" s="593">
        <v>5199860</v>
      </c>
      <c r="F84" s="593">
        <v>2599930</v>
      </c>
      <c r="G84" s="593">
        <v>2599930</v>
      </c>
      <c r="H84" s="213">
        <v>0.5</v>
      </c>
      <c r="I84" s="214">
        <v>0.5</v>
      </c>
    </row>
    <row r="85" spans="1:9" ht="62.5">
      <c r="A85" s="569" t="s">
        <v>5882</v>
      </c>
      <c r="B85" s="211" t="s">
        <v>3</v>
      </c>
      <c r="C85" s="212" t="s">
        <v>6980</v>
      </c>
      <c r="D85" s="212" t="s">
        <v>6337</v>
      </c>
      <c r="E85" s="593">
        <v>687474</v>
      </c>
      <c r="F85" s="593">
        <v>429671.25</v>
      </c>
      <c r="G85" s="593">
        <v>257802.75</v>
      </c>
      <c r="H85" s="213">
        <v>0.625</v>
      </c>
      <c r="I85" s="214">
        <v>0.375</v>
      </c>
    </row>
    <row r="86" spans="1:9" ht="87.5">
      <c r="A86" s="569" t="s">
        <v>5882</v>
      </c>
      <c r="B86" s="211" t="s">
        <v>3</v>
      </c>
      <c r="C86" s="212" t="s">
        <v>1050</v>
      </c>
      <c r="D86" s="212" t="s">
        <v>6341</v>
      </c>
      <c r="E86" s="593">
        <v>13060272</v>
      </c>
      <c r="F86" s="593">
        <v>3907704</v>
      </c>
      <c r="G86" s="593">
        <v>9152568</v>
      </c>
      <c r="H86" s="213">
        <v>0.29920540705430942</v>
      </c>
      <c r="I86" s="214">
        <v>0.70079459294569058</v>
      </c>
    </row>
    <row r="87" spans="1:9" ht="25">
      <c r="A87" s="569" t="s">
        <v>5882</v>
      </c>
      <c r="B87" s="211" t="s">
        <v>3</v>
      </c>
      <c r="C87" s="212" t="s">
        <v>6347</v>
      </c>
      <c r="D87" s="212" t="s">
        <v>6348</v>
      </c>
      <c r="E87" s="593">
        <v>6337015</v>
      </c>
      <c r="F87" s="593">
        <v>3960634.375</v>
      </c>
      <c r="G87" s="593">
        <v>2376380.625</v>
      </c>
      <c r="H87" s="213">
        <v>0.625</v>
      </c>
      <c r="I87" s="214">
        <v>0.375</v>
      </c>
    </row>
    <row r="88" spans="1:9" ht="50">
      <c r="A88" s="569" t="s">
        <v>5882</v>
      </c>
      <c r="B88" s="211" t="s">
        <v>353</v>
      </c>
      <c r="C88" s="212" t="s">
        <v>1005</v>
      </c>
      <c r="D88" s="212" t="s">
        <v>6350</v>
      </c>
      <c r="E88" s="593">
        <v>8899911</v>
      </c>
      <c r="F88" s="593">
        <v>6674933.25</v>
      </c>
      <c r="G88" s="593">
        <v>2224977.75</v>
      </c>
      <c r="H88" s="213">
        <v>0.75</v>
      </c>
      <c r="I88" s="214">
        <v>0.25</v>
      </c>
    </row>
    <row r="89" spans="1:9" ht="62.5">
      <c r="A89" s="569" t="s">
        <v>5882</v>
      </c>
      <c r="B89" s="211" t="s">
        <v>408</v>
      </c>
      <c r="C89" s="212" t="s">
        <v>6983</v>
      </c>
      <c r="D89" s="212" t="s">
        <v>6358</v>
      </c>
      <c r="E89" s="593">
        <v>675323</v>
      </c>
      <c r="F89" s="593">
        <v>675323</v>
      </c>
      <c r="G89" s="593">
        <v>0</v>
      </c>
      <c r="H89" s="213">
        <v>1</v>
      </c>
      <c r="I89" s="214">
        <v>0</v>
      </c>
    </row>
    <row r="90" spans="1:9">
      <c r="A90" s="569" t="s">
        <v>5882</v>
      </c>
      <c r="B90" s="211" t="s">
        <v>741</v>
      </c>
      <c r="C90" s="212" t="s">
        <v>1000</v>
      </c>
      <c r="D90" s="212" t="s">
        <v>6361</v>
      </c>
      <c r="E90" s="593">
        <v>2817836</v>
      </c>
      <c r="F90" s="593">
        <v>2113377</v>
      </c>
      <c r="G90" s="593">
        <v>704459</v>
      </c>
      <c r="H90" s="213">
        <v>0.75</v>
      </c>
      <c r="I90" s="214">
        <v>0.25</v>
      </c>
    </row>
    <row r="91" spans="1:9" ht="62.5">
      <c r="A91" s="569" t="s">
        <v>5882</v>
      </c>
      <c r="B91" s="211" t="s">
        <v>3</v>
      </c>
      <c r="C91" s="212" t="s">
        <v>6986</v>
      </c>
      <c r="D91" s="212" t="s">
        <v>6371</v>
      </c>
      <c r="E91" s="593">
        <v>723183</v>
      </c>
      <c r="F91" s="593">
        <v>451989.375</v>
      </c>
      <c r="G91" s="593">
        <v>271193.625</v>
      </c>
      <c r="H91" s="213">
        <v>0.625</v>
      </c>
      <c r="I91" s="214">
        <v>0.375</v>
      </c>
    </row>
    <row r="92" spans="1:9" ht="37.5">
      <c r="A92" s="569" t="s">
        <v>5882</v>
      </c>
      <c r="B92" s="211" t="s">
        <v>3</v>
      </c>
      <c r="C92" s="212" t="s">
        <v>6987</v>
      </c>
      <c r="D92" s="212" t="s">
        <v>6372</v>
      </c>
      <c r="E92" s="593">
        <v>875847</v>
      </c>
      <c r="F92" s="593">
        <v>547404.375</v>
      </c>
      <c r="G92" s="593">
        <v>328442.625</v>
      </c>
      <c r="H92" s="213">
        <v>0.625</v>
      </c>
      <c r="I92" s="214">
        <v>0.375</v>
      </c>
    </row>
    <row r="93" spans="1:9" ht="50">
      <c r="A93" s="569" t="s">
        <v>5882</v>
      </c>
      <c r="B93" s="211" t="s">
        <v>3</v>
      </c>
      <c r="C93" s="212" t="s">
        <v>6990</v>
      </c>
      <c r="D93" s="212" t="s">
        <v>6379</v>
      </c>
      <c r="E93" s="593">
        <v>336000</v>
      </c>
      <c r="F93" s="593">
        <v>210000</v>
      </c>
      <c r="G93" s="593">
        <v>126000</v>
      </c>
      <c r="H93" s="213">
        <v>0.625</v>
      </c>
      <c r="I93" s="214">
        <v>0.375</v>
      </c>
    </row>
    <row r="94" spans="1:9" ht="37.5">
      <c r="A94" s="569" t="s">
        <v>5882</v>
      </c>
      <c r="B94" s="211" t="s">
        <v>3</v>
      </c>
      <c r="C94" s="212" t="s">
        <v>6991</v>
      </c>
      <c r="D94" s="212" t="s">
        <v>6380</v>
      </c>
      <c r="E94" s="593">
        <v>1050000</v>
      </c>
      <c r="F94" s="593">
        <v>787500</v>
      </c>
      <c r="G94" s="593">
        <v>262500</v>
      </c>
      <c r="H94" s="213">
        <v>0.75</v>
      </c>
      <c r="I94" s="214">
        <v>0.25</v>
      </c>
    </row>
    <row r="95" spans="1:9" ht="50">
      <c r="A95" s="569" t="s">
        <v>5882</v>
      </c>
      <c r="B95" s="211" t="s">
        <v>741</v>
      </c>
      <c r="C95" s="212" t="s">
        <v>6992</v>
      </c>
      <c r="D95" s="212" t="s">
        <v>6381</v>
      </c>
      <c r="E95" s="593">
        <v>2000000</v>
      </c>
      <c r="F95" s="593">
        <v>1500000</v>
      </c>
      <c r="G95" s="593">
        <v>500000</v>
      </c>
      <c r="H95" s="213">
        <v>0.75</v>
      </c>
      <c r="I95" s="214">
        <v>0.25</v>
      </c>
    </row>
    <row r="96" spans="1:9" ht="25">
      <c r="A96" s="569" t="s">
        <v>5882</v>
      </c>
      <c r="B96" s="211" t="s">
        <v>416</v>
      </c>
      <c r="C96" s="212" t="s">
        <v>6994</v>
      </c>
      <c r="D96" s="212" t="s">
        <v>6388</v>
      </c>
      <c r="E96" s="593">
        <v>300000</v>
      </c>
      <c r="F96" s="593">
        <v>300000</v>
      </c>
      <c r="G96" s="593">
        <v>0</v>
      </c>
      <c r="H96" s="213">
        <v>1</v>
      </c>
      <c r="I96" s="214">
        <v>0</v>
      </c>
    </row>
    <row r="97" spans="1:9" ht="37.5">
      <c r="A97" s="569" t="s">
        <v>5882</v>
      </c>
      <c r="B97" s="211" t="s">
        <v>3</v>
      </c>
      <c r="C97" s="212" t="s">
        <v>6995</v>
      </c>
      <c r="D97" s="212" t="s">
        <v>6391</v>
      </c>
      <c r="E97" s="593">
        <v>689873</v>
      </c>
      <c r="F97" s="593">
        <v>431170.625</v>
      </c>
      <c r="G97" s="593">
        <v>258702.375</v>
      </c>
      <c r="H97" s="213">
        <v>0.625</v>
      </c>
      <c r="I97" s="214">
        <v>0.375</v>
      </c>
    </row>
    <row r="98" spans="1:9" ht="50">
      <c r="A98" s="569" t="s">
        <v>5882</v>
      </c>
      <c r="B98" s="211" t="s">
        <v>1074</v>
      </c>
      <c r="C98" s="212" t="s">
        <v>6996</v>
      </c>
      <c r="D98" s="212" t="s">
        <v>6392</v>
      </c>
      <c r="E98" s="593">
        <v>7550000</v>
      </c>
      <c r="F98" s="593">
        <v>7550000</v>
      </c>
      <c r="G98" s="593">
        <v>0</v>
      </c>
      <c r="H98" s="213">
        <v>1</v>
      </c>
      <c r="I98" s="214">
        <v>0</v>
      </c>
    </row>
    <row r="99" spans="1:9" ht="25">
      <c r="A99" s="569" t="s">
        <v>5882</v>
      </c>
      <c r="B99" s="211" t="s">
        <v>353</v>
      </c>
      <c r="C99" s="212" t="s">
        <v>6997</v>
      </c>
      <c r="D99" s="212" t="s">
        <v>6394</v>
      </c>
      <c r="E99" s="593">
        <v>525000</v>
      </c>
      <c r="F99" s="593">
        <v>525000</v>
      </c>
      <c r="G99" s="593">
        <v>0</v>
      </c>
      <c r="H99" s="213">
        <v>1</v>
      </c>
      <c r="I99" s="214">
        <v>0</v>
      </c>
    </row>
    <row r="100" spans="1:9" ht="37.5">
      <c r="A100" s="569" t="s">
        <v>5882</v>
      </c>
      <c r="B100" s="211" t="s">
        <v>417</v>
      </c>
      <c r="C100" s="212" t="s">
        <v>6999</v>
      </c>
      <c r="D100" s="212" t="s">
        <v>6397</v>
      </c>
      <c r="E100" s="593">
        <v>600000</v>
      </c>
      <c r="F100" s="593">
        <v>600000</v>
      </c>
      <c r="G100" s="593">
        <v>0</v>
      </c>
      <c r="H100" s="213">
        <v>1</v>
      </c>
      <c r="I100" s="214">
        <v>0</v>
      </c>
    </row>
    <row r="101" spans="1:9" ht="50">
      <c r="A101" s="569" t="s">
        <v>5882</v>
      </c>
      <c r="B101" s="211" t="s">
        <v>3</v>
      </c>
      <c r="C101" s="212" t="s">
        <v>7000</v>
      </c>
      <c r="D101" s="212" t="s">
        <v>6400</v>
      </c>
      <c r="E101" s="593">
        <v>543790</v>
      </c>
      <c r="F101" s="593">
        <v>339868.75</v>
      </c>
      <c r="G101" s="593">
        <v>203921.25</v>
      </c>
      <c r="H101" s="213">
        <v>0.625</v>
      </c>
      <c r="I101" s="214">
        <v>0.375</v>
      </c>
    </row>
    <row r="102" spans="1:9" ht="50">
      <c r="A102" s="569" t="s">
        <v>5882</v>
      </c>
      <c r="B102" s="211" t="s">
        <v>741</v>
      </c>
      <c r="C102" s="212" t="s">
        <v>7001</v>
      </c>
      <c r="D102" s="212" t="s">
        <v>6402</v>
      </c>
      <c r="E102" s="593">
        <v>6000000</v>
      </c>
      <c r="F102" s="593">
        <v>3750000</v>
      </c>
      <c r="G102" s="593">
        <v>2250000</v>
      </c>
      <c r="H102" s="213">
        <v>0.625</v>
      </c>
      <c r="I102" s="214">
        <v>0.375</v>
      </c>
    </row>
    <row r="103" spans="1:9" ht="37.5">
      <c r="A103" s="569" t="s">
        <v>5882</v>
      </c>
      <c r="B103" s="211" t="s">
        <v>3</v>
      </c>
      <c r="C103" s="212" t="s">
        <v>7003</v>
      </c>
      <c r="D103" s="212" t="s">
        <v>6925</v>
      </c>
      <c r="E103" s="593">
        <v>650000</v>
      </c>
      <c r="F103" s="593">
        <v>325000</v>
      </c>
      <c r="G103" s="593">
        <v>325000</v>
      </c>
      <c r="H103" s="213">
        <v>0.5</v>
      </c>
      <c r="I103" s="214">
        <v>0.5</v>
      </c>
    </row>
    <row r="104" spans="1:9" ht="25">
      <c r="A104" s="569" t="s">
        <v>5882</v>
      </c>
      <c r="B104" s="211" t="s">
        <v>416</v>
      </c>
      <c r="C104" s="212" t="s">
        <v>7004</v>
      </c>
      <c r="D104" s="212" t="s">
        <v>6409</v>
      </c>
      <c r="E104" s="593">
        <v>600000</v>
      </c>
      <c r="F104" s="593">
        <v>375000</v>
      </c>
      <c r="G104" s="593">
        <v>225000</v>
      </c>
      <c r="H104" s="213">
        <v>0.625</v>
      </c>
      <c r="I104" s="214">
        <v>0.375</v>
      </c>
    </row>
    <row r="105" spans="1:9" ht="25">
      <c r="A105" s="569" t="s">
        <v>5882</v>
      </c>
      <c r="B105" s="211" t="s">
        <v>3</v>
      </c>
      <c r="C105" s="212" t="s">
        <v>7005</v>
      </c>
      <c r="D105" s="212" t="s">
        <v>6410</v>
      </c>
      <c r="E105" s="593">
        <v>900000</v>
      </c>
      <c r="F105" s="593">
        <v>562500</v>
      </c>
      <c r="G105" s="593">
        <v>337500</v>
      </c>
      <c r="H105" s="213">
        <v>0.625</v>
      </c>
      <c r="I105" s="214">
        <v>0.375</v>
      </c>
    </row>
    <row r="106" spans="1:9" ht="25">
      <c r="A106" s="569" t="s">
        <v>5882</v>
      </c>
      <c r="B106" s="211" t="s">
        <v>418</v>
      </c>
      <c r="C106" s="212" t="s">
        <v>7007</v>
      </c>
      <c r="D106" s="212" t="s">
        <v>6412</v>
      </c>
      <c r="E106" s="593">
        <v>600000</v>
      </c>
      <c r="F106" s="593">
        <v>600000</v>
      </c>
      <c r="G106" s="593">
        <v>0</v>
      </c>
      <c r="H106" s="213">
        <v>1</v>
      </c>
      <c r="I106" s="214">
        <v>0</v>
      </c>
    </row>
    <row r="107" spans="1:9" ht="50">
      <c r="A107" s="569" t="s">
        <v>5882</v>
      </c>
      <c r="B107" s="211" t="s">
        <v>410</v>
      </c>
      <c r="C107" s="212" t="s">
        <v>7008</v>
      </c>
      <c r="D107" s="212" t="s">
        <v>6414</v>
      </c>
      <c r="E107" s="593">
        <v>10550000</v>
      </c>
      <c r="F107" s="593">
        <v>10550000</v>
      </c>
      <c r="G107" s="593">
        <v>0</v>
      </c>
      <c r="H107" s="213">
        <v>1</v>
      </c>
      <c r="I107" s="214">
        <v>0</v>
      </c>
    </row>
    <row r="108" spans="1:9" ht="25">
      <c r="A108" s="569" t="s">
        <v>5882</v>
      </c>
      <c r="B108" s="211" t="s">
        <v>1074</v>
      </c>
      <c r="C108" s="212" t="s">
        <v>7009</v>
      </c>
      <c r="D108" s="212" t="s">
        <v>6394</v>
      </c>
      <c r="E108" s="593">
        <v>520000</v>
      </c>
      <c r="F108" s="593">
        <v>520000</v>
      </c>
      <c r="G108" s="593">
        <v>0</v>
      </c>
      <c r="H108" s="213">
        <v>1</v>
      </c>
      <c r="I108" s="214">
        <v>0</v>
      </c>
    </row>
    <row r="109" spans="1:9" ht="25">
      <c r="A109" s="569" t="s">
        <v>5882</v>
      </c>
      <c r="B109" s="211" t="s">
        <v>407</v>
      </c>
      <c r="C109" s="212" t="s">
        <v>7010</v>
      </c>
      <c r="D109" s="212" t="s">
        <v>6412</v>
      </c>
      <c r="E109" s="593">
        <v>600000</v>
      </c>
      <c r="F109" s="593">
        <v>600000</v>
      </c>
      <c r="G109" s="593">
        <v>0</v>
      </c>
      <c r="H109" s="213">
        <v>1</v>
      </c>
      <c r="I109" s="214">
        <v>0</v>
      </c>
    </row>
    <row r="110" spans="1:9" ht="25">
      <c r="A110" s="569" t="s">
        <v>5882</v>
      </c>
      <c r="B110" s="211" t="s">
        <v>408</v>
      </c>
      <c r="C110" s="212" t="s">
        <v>7011</v>
      </c>
      <c r="D110" s="212" t="s">
        <v>6394</v>
      </c>
      <c r="E110" s="593">
        <v>570000</v>
      </c>
      <c r="F110" s="593">
        <v>570000</v>
      </c>
      <c r="G110" s="593">
        <v>0</v>
      </c>
      <c r="H110" s="213">
        <v>1</v>
      </c>
      <c r="I110" s="214">
        <v>0</v>
      </c>
    </row>
    <row r="111" spans="1:9" ht="87.5">
      <c r="A111" s="569" t="s">
        <v>5882</v>
      </c>
      <c r="B111" s="211" t="s">
        <v>741</v>
      </c>
      <c r="C111" s="212" t="s">
        <v>7072</v>
      </c>
      <c r="D111" s="212" t="s">
        <v>6942</v>
      </c>
      <c r="E111" s="593">
        <v>340000</v>
      </c>
      <c r="F111" s="593">
        <v>255000</v>
      </c>
      <c r="G111" s="593">
        <v>85000</v>
      </c>
      <c r="H111" s="213">
        <v>0.75</v>
      </c>
      <c r="I111" s="214">
        <v>0.25</v>
      </c>
    </row>
    <row r="112" spans="1:9" ht="25">
      <c r="A112" s="569" t="s">
        <v>5882</v>
      </c>
      <c r="B112" s="211" t="s">
        <v>3</v>
      </c>
      <c r="C112" s="212" t="s">
        <v>6418</v>
      </c>
      <c r="D112" s="212" t="s">
        <v>1320</v>
      </c>
      <c r="E112" s="593">
        <v>683230392</v>
      </c>
      <c r="F112" s="593">
        <v>512422794</v>
      </c>
      <c r="G112" s="593">
        <v>170807598</v>
      </c>
      <c r="H112" s="213">
        <v>0.75</v>
      </c>
      <c r="I112" s="214">
        <v>0.25</v>
      </c>
    </row>
    <row r="113" spans="1:9" ht="25">
      <c r="A113" s="569" t="s">
        <v>5882</v>
      </c>
      <c r="B113" s="211" t="s">
        <v>412</v>
      </c>
      <c r="C113" s="212" t="s">
        <v>7012</v>
      </c>
      <c r="D113" s="212" t="s">
        <v>6421</v>
      </c>
      <c r="E113" s="593">
        <v>1411000</v>
      </c>
      <c r="F113" s="593">
        <v>352750</v>
      </c>
      <c r="G113" s="593">
        <v>1058250</v>
      </c>
      <c r="H113" s="213">
        <v>0.25</v>
      </c>
      <c r="I113" s="214">
        <v>0.75</v>
      </c>
    </row>
    <row r="114" spans="1:9" ht="25">
      <c r="A114" s="569" t="s">
        <v>5882</v>
      </c>
      <c r="B114" s="211" t="s">
        <v>408</v>
      </c>
      <c r="C114" s="212" t="s">
        <v>7013</v>
      </c>
      <c r="D114" s="212" t="s">
        <v>6412</v>
      </c>
      <c r="E114" s="593">
        <v>375000</v>
      </c>
      <c r="F114" s="593">
        <v>375000</v>
      </c>
      <c r="G114" s="593">
        <v>0</v>
      </c>
      <c r="H114" s="213">
        <v>1</v>
      </c>
      <c r="I114" s="214">
        <v>0</v>
      </c>
    </row>
    <row r="115" spans="1:9" ht="25">
      <c r="A115" s="572" t="s">
        <v>26</v>
      </c>
      <c r="B115" s="223" t="s">
        <v>352</v>
      </c>
      <c r="C115" s="224" t="s">
        <v>6003</v>
      </c>
      <c r="D115" s="224" t="s">
        <v>6004</v>
      </c>
      <c r="E115" s="594">
        <v>119200000</v>
      </c>
      <c r="F115" s="594">
        <v>44104000</v>
      </c>
      <c r="G115" s="594">
        <v>75096000</v>
      </c>
      <c r="H115" s="225">
        <v>0.37</v>
      </c>
      <c r="I115" s="226">
        <v>0.63</v>
      </c>
    </row>
    <row r="116" spans="1:9" ht="25">
      <c r="A116" s="572" t="s">
        <v>26</v>
      </c>
      <c r="B116" s="223" t="s">
        <v>347</v>
      </c>
      <c r="C116" s="224" t="s">
        <v>6007</v>
      </c>
      <c r="D116" s="224" t="s">
        <v>6008</v>
      </c>
      <c r="E116" s="594">
        <v>1169292</v>
      </c>
      <c r="F116" s="594">
        <v>116929.20000000001</v>
      </c>
      <c r="G116" s="594">
        <v>1052362.8</v>
      </c>
      <c r="H116" s="225">
        <v>0.1</v>
      </c>
      <c r="I116" s="226">
        <v>0.9</v>
      </c>
    </row>
    <row r="117" spans="1:9" ht="25">
      <c r="A117" s="572" t="s">
        <v>26</v>
      </c>
      <c r="B117" s="223" t="s">
        <v>429</v>
      </c>
      <c r="C117" s="224" t="s">
        <v>6011</v>
      </c>
      <c r="D117" s="224" t="s">
        <v>6012</v>
      </c>
      <c r="E117" s="594">
        <v>2163000</v>
      </c>
      <c r="F117" s="594">
        <v>324450</v>
      </c>
      <c r="G117" s="594">
        <v>1838550</v>
      </c>
      <c r="H117" s="225">
        <v>0.15</v>
      </c>
      <c r="I117" s="226">
        <v>0.85</v>
      </c>
    </row>
    <row r="118" spans="1:9" ht="25">
      <c r="A118" s="572" t="s">
        <v>26</v>
      </c>
      <c r="B118" s="223" t="s">
        <v>429</v>
      </c>
      <c r="C118" s="224" t="s">
        <v>6015</v>
      </c>
      <c r="D118" s="224" t="s">
        <v>1221</v>
      </c>
      <c r="E118" s="594">
        <v>1320000</v>
      </c>
      <c r="F118" s="594">
        <v>132000</v>
      </c>
      <c r="G118" s="594">
        <v>1188000</v>
      </c>
      <c r="H118" s="225">
        <v>0.1</v>
      </c>
      <c r="I118" s="226">
        <v>0.9</v>
      </c>
    </row>
    <row r="119" spans="1:9" ht="62.5">
      <c r="A119" s="572" t="s">
        <v>26</v>
      </c>
      <c r="B119" s="223" t="s">
        <v>419</v>
      </c>
      <c r="C119" s="224" t="s">
        <v>6017</v>
      </c>
      <c r="D119" s="224" t="s">
        <v>6018</v>
      </c>
      <c r="E119" s="594">
        <v>3000000</v>
      </c>
      <c r="F119" s="594">
        <v>150000</v>
      </c>
      <c r="G119" s="594">
        <v>2850000</v>
      </c>
      <c r="H119" s="225">
        <v>0.05</v>
      </c>
      <c r="I119" s="226">
        <v>0.95</v>
      </c>
    </row>
    <row r="120" spans="1:9" ht="50">
      <c r="A120" s="572" t="s">
        <v>26</v>
      </c>
      <c r="B120" s="223" t="s">
        <v>344</v>
      </c>
      <c r="C120" s="224" t="s">
        <v>796</v>
      </c>
      <c r="D120" s="224" t="s">
        <v>6934</v>
      </c>
      <c r="E120" s="594">
        <v>2158000</v>
      </c>
      <c r="F120" s="594">
        <v>647400</v>
      </c>
      <c r="G120" s="594">
        <v>1510600</v>
      </c>
      <c r="H120" s="225">
        <v>0.3</v>
      </c>
      <c r="I120" s="226">
        <v>0.7</v>
      </c>
    </row>
    <row r="121" spans="1:9" ht="37.5">
      <c r="A121" s="572" t="s">
        <v>26</v>
      </c>
      <c r="B121" s="223" t="s">
        <v>432</v>
      </c>
      <c r="C121" s="224" t="s">
        <v>897</v>
      </c>
      <c r="D121" s="224" t="s">
        <v>6023</v>
      </c>
      <c r="E121" s="594">
        <v>6588266</v>
      </c>
      <c r="F121" s="594">
        <v>658826.6</v>
      </c>
      <c r="G121" s="594">
        <v>5929439.4000000004</v>
      </c>
      <c r="H121" s="225">
        <v>9.9999999999999992E-2</v>
      </c>
      <c r="I121" s="226">
        <v>0.9</v>
      </c>
    </row>
    <row r="122" spans="1:9" ht="25">
      <c r="A122" s="572" t="s">
        <v>26</v>
      </c>
      <c r="B122" s="223" t="s">
        <v>426</v>
      </c>
      <c r="C122" s="224" t="s">
        <v>918</v>
      </c>
      <c r="D122" s="224" t="s">
        <v>1221</v>
      </c>
      <c r="E122" s="594">
        <v>1103200</v>
      </c>
      <c r="F122" s="594">
        <v>386120</v>
      </c>
      <c r="G122" s="594">
        <v>717080</v>
      </c>
      <c r="H122" s="225">
        <v>0.35</v>
      </c>
      <c r="I122" s="226">
        <v>0.65</v>
      </c>
    </row>
    <row r="123" spans="1:9" ht="25">
      <c r="A123" s="572" t="s">
        <v>26</v>
      </c>
      <c r="B123" s="223" t="s">
        <v>347</v>
      </c>
      <c r="C123" s="224" t="s">
        <v>896</v>
      </c>
      <c r="D123" s="224" t="s">
        <v>6028</v>
      </c>
      <c r="E123" s="594">
        <v>1596010</v>
      </c>
      <c r="F123" s="594">
        <v>159601</v>
      </c>
      <c r="G123" s="594">
        <v>1436409</v>
      </c>
      <c r="H123" s="225">
        <v>0.1</v>
      </c>
      <c r="I123" s="226">
        <v>0.9</v>
      </c>
    </row>
    <row r="124" spans="1:9" ht="37.5">
      <c r="A124" s="572" t="s">
        <v>26</v>
      </c>
      <c r="B124" s="223" t="s">
        <v>424</v>
      </c>
      <c r="C124" s="224" t="s">
        <v>819</v>
      </c>
      <c r="D124" s="224" t="s">
        <v>6032</v>
      </c>
      <c r="E124" s="594">
        <v>10000000</v>
      </c>
      <c r="F124" s="594">
        <v>10000000</v>
      </c>
      <c r="G124" s="594">
        <v>0</v>
      </c>
      <c r="H124" s="225">
        <v>1</v>
      </c>
      <c r="I124" s="226">
        <v>0</v>
      </c>
    </row>
    <row r="125" spans="1:9" ht="37.5">
      <c r="A125" s="572" t="s">
        <v>26</v>
      </c>
      <c r="B125" s="223" t="s">
        <v>432</v>
      </c>
      <c r="C125" s="224" t="s">
        <v>6035</v>
      </c>
      <c r="D125" s="224" t="s">
        <v>6036</v>
      </c>
      <c r="E125" s="594">
        <v>5000</v>
      </c>
      <c r="F125" s="594">
        <v>2000</v>
      </c>
      <c r="G125" s="594">
        <v>3000</v>
      </c>
      <c r="H125" s="225">
        <v>0.4</v>
      </c>
      <c r="I125" s="226">
        <v>0.6</v>
      </c>
    </row>
    <row r="126" spans="1:9" ht="50">
      <c r="A126" s="572" t="s">
        <v>26</v>
      </c>
      <c r="B126" s="223" t="s">
        <v>421</v>
      </c>
      <c r="C126" s="224" t="s">
        <v>827</v>
      </c>
      <c r="D126" s="224" t="s">
        <v>6038</v>
      </c>
      <c r="E126" s="594">
        <v>4543432.37</v>
      </c>
      <c r="F126" s="594">
        <v>4089089.1330000004</v>
      </c>
      <c r="G126" s="594">
        <v>454343.23699999973</v>
      </c>
      <c r="H126" s="225">
        <v>0.9</v>
      </c>
      <c r="I126" s="226">
        <v>9.9999999999999978E-2</v>
      </c>
    </row>
    <row r="127" spans="1:9" ht="50">
      <c r="A127" s="572" t="s">
        <v>26</v>
      </c>
      <c r="B127" s="223" t="s">
        <v>419</v>
      </c>
      <c r="C127" s="224" t="s">
        <v>788</v>
      </c>
      <c r="D127" s="224" t="s">
        <v>6041</v>
      </c>
      <c r="E127" s="594">
        <v>38687562</v>
      </c>
      <c r="F127" s="594">
        <v>9671890.5</v>
      </c>
      <c r="G127" s="594">
        <v>29015671.5</v>
      </c>
      <c r="H127" s="225">
        <v>0.25</v>
      </c>
      <c r="I127" s="226">
        <v>0.75</v>
      </c>
    </row>
    <row r="128" spans="1:9" ht="25">
      <c r="A128" s="572" t="s">
        <v>26</v>
      </c>
      <c r="B128" s="223" t="s">
        <v>422</v>
      </c>
      <c r="C128" s="224" t="s">
        <v>6043</v>
      </c>
      <c r="D128" s="224" t="s">
        <v>6044</v>
      </c>
      <c r="E128" s="594">
        <v>14000000</v>
      </c>
      <c r="F128" s="594">
        <v>11619999.999999998</v>
      </c>
      <c r="G128" s="594">
        <v>2380000.0000000019</v>
      </c>
      <c r="H128" s="225">
        <v>0.82999999999999985</v>
      </c>
      <c r="I128" s="226">
        <v>0.17000000000000015</v>
      </c>
    </row>
    <row r="129" spans="1:9">
      <c r="A129" s="572" t="s">
        <v>26</v>
      </c>
      <c r="B129" s="223" t="s">
        <v>424</v>
      </c>
      <c r="C129" s="224" t="s">
        <v>6047</v>
      </c>
      <c r="D129" s="224" t="s">
        <v>6048</v>
      </c>
      <c r="E129" s="594">
        <v>963400</v>
      </c>
      <c r="F129" s="594">
        <v>96340</v>
      </c>
      <c r="G129" s="594">
        <v>867060</v>
      </c>
      <c r="H129" s="225">
        <v>0.1</v>
      </c>
      <c r="I129" s="226">
        <v>0.9</v>
      </c>
    </row>
    <row r="130" spans="1:9" ht="25">
      <c r="A130" s="572" t="s">
        <v>26</v>
      </c>
      <c r="B130" s="223" t="s">
        <v>5930</v>
      </c>
      <c r="C130" s="224" t="s">
        <v>820</v>
      </c>
      <c r="D130" s="224" t="s">
        <v>6050</v>
      </c>
      <c r="E130" s="594">
        <v>21136000</v>
      </c>
      <c r="F130" s="594">
        <v>10568000</v>
      </c>
      <c r="G130" s="594">
        <v>10568000</v>
      </c>
      <c r="H130" s="225">
        <v>0.5</v>
      </c>
      <c r="I130" s="226">
        <v>0.5</v>
      </c>
    </row>
    <row r="131" spans="1:9">
      <c r="A131" s="572" t="s">
        <v>26</v>
      </c>
      <c r="B131" s="223" t="s">
        <v>342</v>
      </c>
      <c r="C131" s="224" t="s">
        <v>6053</v>
      </c>
      <c r="D131" s="224" t="s">
        <v>6054</v>
      </c>
      <c r="E131" s="594">
        <v>1513400</v>
      </c>
      <c r="F131" s="594">
        <v>151340</v>
      </c>
      <c r="G131" s="594">
        <v>1362060</v>
      </c>
      <c r="H131" s="225">
        <v>0.1</v>
      </c>
      <c r="I131" s="226">
        <v>0.9</v>
      </c>
    </row>
    <row r="132" spans="1:9" ht="100">
      <c r="A132" s="572" t="s">
        <v>26</v>
      </c>
      <c r="B132" s="223" t="s">
        <v>419</v>
      </c>
      <c r="C132" s="224" t="s">
        <v>839</v>
      </c>
      <c r="D132" s="224" t="s">
        <v>7058</v>
      </c>
      <c r="E132" s="594">
        <v>4855500</v>
      </c>
      <c r="F132" s="594">
        <v>3156075</v>
      </c>
      <c r="G132" s="594">
        <v>1699425</v>
      </c>
      <c r="H132" s="225">
        <v>0.65</v>
      </c>
      <c r="I132" s="226">
        <v>0.35</v>
      </c>
    </row>
    <row r="133" spans="1:9" ht="37.5">
      <c r="A133" s="572" t="s">
        <v>26</v>
      </c>
      <c r="B133" s="223" t="s">
        <v>432</v>
      </c>
      <c r="C133" s="224" t="s">
        <v>830</v>
      </c>
      <c r="D133" s="224" t="s">
        <v>6058</v>
      </c>
      <c r="E133" s="594">
        <v>3005000</v>
      </c>
      <c r="F133" s="594">
        <v>901500</v>
      </c>
      <c r="G133" s="594">
        <v>2103500</v>
      </c>
      <c r="H133" s="225">
        <v>0.3</v>
      </c>
      <c r="I133" s="226">
        <v>0.7</v>
      </c>
    </row>
    <row r="134" spans="1:9" ht="37.5">
      <c r="A134" s="572" t="s">
        <v>26</v>
      </c>
      <c r="B134" s="223" t="s">
        <v>344</v>
      </c>
      <c r="C134" s="224" t="s">
        <v>6060</v>
      </c>
      <c r="D134" s="224" t="s">
        <v>7059</v>
      </c>
      <c r="E134" s="594">
        <v>902140</v>
      </c>
      <c r="F134" s="594">
        <v>90214</v>
      </c>
      <c r="G134" s="594">
        <v>811926</v>
      </c>
      <c r="H134" s="225">
        <v>0.1</v>
      </c>
      <c r="I134" s="226">
        <v>0.9</v>
      </c>
    </row>
    <row r="135" spans="1:9" ht="25">
      <c r="A135" s="572" t="s">
        <v>26</v>
      </c>
      <c r="B135" s="223" t="s">
        <v>344</v>
      </c>
      <c r="C135" s="224" t="s">
        <v>6062</v>
      </c>
      <c r="D135" s="224" t="s">
        <v>6063</v>
      </c>
      <c r="E135" s="594">
        <v>730751</v>
      </c>
      <c r="F135" s="594">
        <v>73075.100000000006</v>
      </c>
      <c r="G135" s="594">
        <v>657675.9</v>
      </c>
      <c r="H135" s="225">
        <v>0.1</v>
      </c>
      <c r="I135" s="226">
        <v>0.9</v>
      </c>
    </row>
    <row r="136" spans="1:9" ht="25">
      <c r="A136" s="572" t="s">
        <v>26</v>
      </c>
      <c r="B136" s="223" t="s">
        <v>344</v>
      </c>
      <c r="C136" s="224" t="s">
        <v>6065</v>
      </c>
      <c r="D136" s="224" t="s">
        <v>6066</v>
      </c>
      <c r="E136" s="594">
        <v>700000</v>
      </c>
      <c r="F136" s="594">
        <v>70000</v>
      </c>
      <c r="G136" s="594">
        <v>630000</v>
      </c>
      <c r="H136" s="225">
        <v>0.1</v>
      </c>
      <c r="I136" s="226">
        <v>0.9</v>
      </c>
    </row>
    <row r="137" spans="1:9" ht="62.5">
      <c r="A137" s="572" t="s">
        <v>26</v>
      </c>
      <c r="B137" s="223" t="s">
        <v>346</v>
      </c>
      <c r="C137" s="224" t="s">
        <v>6068</v>
      </c>
      <c r="D137" s="224" t="s">
        <v>6069</v>
      </c>
      <c r="E137" s="594">
        <v>1460000</v>
      </c>
      <c r="F137" s="594">
        <v>146000</v>
      </c>
      <c r="G137" s="594">
        <v>1314000</v>
      </c>
      <c r="H137" s="225">
        <v>0.1</v>
      </c>
      <c r="I137" s="226">
        <v>0.9</v>
      </c>
    </row>
    <row r="138" spans="1:9" ht="100">
      <c r="A138" s="572" t="s">
        <v>26</v>
      </c>
      <c r="B138" s="223" t="s">
        <v>345</v>
      </c>
      <c r="C138" s="224" t="s">
        <v>6072</v>
      </c>
      <c r="D138" s="224" t="s">
        <v>7065</v>
      </c>
      <c r="E138" s="594">
        <v>32089547</v>
      </c>
      <c r="F138" s="594">
        <v>11231341.449999999</v>
      </c>
      <c r="G138" s="594">
        <v>20858205.550000001</v>
      </c>
      <c r="H138" s="225">
        <v>0.35</v>
      </c>
      <c r="I138" s="226">
        <v>0.65</v>
      </c>
    </row>
    <row r="139" spans="1:9" ht="25">
      <c r="A139" s="572" t="s">
        <v>26</v>
      </c>
      <c r="B139" s="223" t="s">
        <v>422</v>
      </c>
      <c r="C139" s="224" t="s">
        <v>6075</v>
      </c>
      <c r="D139" s="224" t="s">
        <v>6076</v>
      </c>
      <c r="E139" s="594">
        <v>4000000</v>
      </c>
      <c r="F139" s="594">
        <v>1000000</v>
      </c>
      <c r="G139" s="594">
        <v>3000000</v>
      </c>
      <c r="H139" s="225">
        <v>0.25</v>
      </c>
      <c r="I139" s="226">
        <v>0.75</v>
      </c>
    </row>
    <row r="140" spans="1:9" ht="37.5">
      <c r="A140" s="572" t="s">
        <v>26</v>
      </c>
      <c r="B140" s="223" t="s">
        <v>429</v>
      </c>
      <c r="C140" s="224" t="s">
        <v>6078</v>
      </c>
      <c r="D140" s="224" t="s">
        <v>6079</v>
      </c>
      <c r="E140" s="594">
        <v>2518000</v>
      </c>
      <c r="F140" s="594">
        <v>251800</v>
      </c>
      <c r="G140" s="594">
        <v>2266200</v>
      </c>
      <c r="H140" s="225">
        <v>0.1</v>
      </c>
      <c r="I140" s="226">
        <v>0.9</v>
      </c>
    </row>
    <row r="141" spans="1:9" ht="25">
      <c r="A141" s="572" t="s">
        <v>26</v>
      </c>
      <c r="B141" s="223" t="s">
        <v>423</v>
      </c>
      <c r="C141" s="224" t="s">
        <v>6081</v>
      </c>
      <c r="D141" s="224" t="s">
        <v>6082</v>
      </c>
      <c r="E141" s="594">
        <v>4015000</v>
      </c>
      <c r="F141" s="594">
        <v>1204500</v>
      </c>
      <c r="G141" s="594">
        <v>2810500</v>
      </c>
      <c r="H141" s="225">
        <v>0.3</v>
      </c>
      <c r="I141" s="226">
        <v>0.7</v>
      </c>
    </row>
    <row r="142" spans="1:9" ht="50">
      <c r="A142" s="572" t="s">
        <v>26</v>
      </c>
      <c r="B142" s="223" t="s">
        <v>342</v>
      </c>
      <c r="C142" s="224" t="s">
        <v>6085</v>
      </c>
      <c r="D142" s="224" t="s">
        <v>6086</v>
      </c>
      <c r="E142" s="594">
        <v>878000</v>
      </c>
      <c r="F142" s="594">
        <v>87800</v>
      </c>
      <c r="G142" s="594">
        <v>790200</v>
      </c>
      <c r="H142" s="225">
        <v>0.1</v>
      </c>
      <c r="I142" s="226">
        <v>0.9</v>
      </c>
    </row>
    <row r="143" spans="1:9" ht="50">
      <c r="A143" s="572" t="s">
        <v>26</v>
      </c>
      <c r="B143" s="223" t="s">
        <v>420</v>
      </c>
      <c r="C143" s="224" t="s">
        <v>6088</v>
      </c>
      <c r="D143" s="224" t="s">
        <v>6089</v>
      </c>
      <c r="E143" s="594">
        <v>125000</v>
      </c>
      <c r="F143" s="594">
        <v>12500</v>
      </c>
      <c r="G143" s="594">
        <v>112500</v>
      </c>
      <c r="H143" s="225">
        <v>0.1</v>
      </c>
      <c r="I143" s="226">
        <v>0.9</v>
      </c>
    </row>
    <row r="144" spans="1:9" ht="37.5">
      <c r="A144" s="572" t="s">
        <v>26</v>
      </c>
      <c r="B144" s="223" t="s">
        <v>352</v>
      </c>
      <c r="C144" s="224" t="s">
        <v>887</v>
      </c>
      <c r="D144" s="224" t="s">
        <v>6092</v>
      </c>
      <c r="E144" s="594">
        <v>10000000</v>
      </c>
      <c r="F144" s="594">
        <v>3700000</v>
      </c>
      <c r="G144" s="594">
        <v>6300000</v>
      </c>
      <c r="H144" s="225">
        <v>0.37</v>
      </c>
      <c r="I144" s="226">
        <v>0.63</v>
      </c>
    </row>
    <row r="145" spans="1:9" ht="37.5">
      <c r="A145" s="572" t="s">
        <v>26</v>
      </c>
      <c r="B145" s="223" t="s">
        <v>429</v>
      </c>
      <c r="C145" s="224" t="s">
        <v>865</v>
      </c>
      <c r="D145" s="224" t="s">
        <v>6094</v>
      </c>
      <c r="E145" s="594">
        <v>6761000</v>
      </c>
      <c r="F145" s="594">
        <v>2704400</v>
      </c>
      <c r="G145" s="594">
        <v>4056600</v>
      </c>
      <c r="H145" s="225">
        <v>0.4</v>
      </c>
      <c r="I145" s="226">
        <v>0.6</v>
      </c>
    </row>
    <row r="146" spans="1:9" ht="25">
      <c r="A146" s="572" t="s">
        <v>26</v>
      </c>
      <c r="B146" s="223" t="s">
        <v>432</v>
      </c>
      <c r="C146" s="224" t="s">
        <v>861</v>
      </c>
      <c r="D146" s="224" t="s">
        <v>6096</v>
      </c>
      <c r="E146" s="594">
        <v>1240000</v>
      </c>
      <c r="F146" s="594">
        <v>124000</v>
      </c>
      <c r="G146" s="594">
        <v>1116000</v>
      </c>
      <c r="H146" s="225">
        <v>0.1</v>
      </c>
      <c r="I146" s="226">
        <v>0.9</v>
      </c>
    </row>
    <row r="147" spans="1:9" ht="75">
      <c r="A147" s="572" t="s">
        <v>26</v>
      </c>
      <c r="B147" s="223" t="s">
        <v>1078</v>
      </c>
      <c r="C147" s="224" t="s">
        <v>6098</v>
      </c>
      <c r="D147" s="224" t="s">
        <v>6099</v>
      </c>
      <c r="E147" s="594">
        <v>3349367</v>
      </c>
      <c r="F147" s="594">
        <v>334936.7</v>
      </c>
      <c r="G147" s="594">
        <v>3014430.3</v>
      </c>
      <c r="H147" s="225">
        <v>0.1</v>
      </c>
      <c r="I147" s="226">
        <v>0.9</v>
      </c>
    </row>
    <row r="148" spans="1:9">
      <c r="A148" s="572" t="s">
        <v>26</v>
      </c>
      <c r="B148" s="223" t="s">
        <v>429</v>
      </c>
      <c r="C148" s="224" t="s">
        <v>6103</v>
      </c>
      <c r="D148" s="224" t="s">
        <v>6104</v>
      </c>
      <c r="E148" s="594">
        <v>1327000</v>
      </c>
      <c r="F148" s="594">
        <v>265400</v>
      </c>
      <c r="G148" s="594">
        <v>1061600</v>
      </c>
      <c r="H148" s="225">
        <v>0.2</v>
      </c>
      <c r="I148" s="226">
        <v>0.8</v>
      </c>
    </row>
    <row r="149" spans="1:9">
      <c r="A149" s="572" t="s">
        <v>26</v>
      </c>
      <c r="B149" s="223" t="s">
        <v>432</v>
      </c>
      <c r="C149" s="224" t="s">
        <v>6106</v>
      </c>
      <c r="D149" s="224" t="s">
        <v>6107</v>
      </c>
      <c r="E149" s="594">
        <v>791600</v>
      </c>
      <c r="F149" s="594">
        <v>79160</v>
      </c>
      <c r="G149" s="594">
        <v>712440</v>
      </c>
      <c r="H149" s="225">
        <v>0.1</v>
      </c>
      <c r="I149" s="226">
        <v>0.9</v>
      </c>
    </row>
    <row r="150" spans="1:9" ht="37.5">
      <c r="A150" s="572" t="s">
        <v>26</v>
      </c>
      <c r="B150" s="223" t="s">
        <v>424</v>
      </c>
      <c r="C150" s="224" t="s">
        <v>6109</v>
      </c>
      <c r="D150" s="224" t="s">
        <v>6110</v>
      </c>
      <c r="E150" s="594">
        <v>4000000</v>
      </c>
      <c r="F150" s="594">
        <v>1200000</v>
      </c>
      <c r="G150" s="594">
        <v>2800000</v>
      </c>
      <c r="H150" s="225">
        <v>0.3</v>
      </c>
      <c r="I150" s="226">
        <v>0.7</v>
      </c>
    </row>
    <row r="151" spans="1:9" ht="100">
      <c r="A151" s="572" t="s">
        <v>26</v>
      </c>
      <c r="B151" s="223" t="s">
        <v>345</v>
      </c>
      <c r="C151" s="224" t="s">
        <v>6112</v>
      </c>
      <c r="D151" s="224" t="s">
        <v>7066</v>
      </c>
      <c r="E151" s="594">
        <v>1000000</v>
      </c>
      <c r="F151" s="594">
        <v>250000</v>
      </c>
      <c r="G151" s="594">
        <v>750000</v>
      </c>
      <c r="H151" s="225">
        <v>0.25</v>
      </c>
      <c r="I151" s="226">
        <v>0.75</v>
      </c>
    </row>
    <row r="152" spans="1:9">
      <c r="A152" s="572" t="s">
        <v>26</v>
      </c>
      <c r="B152" s="223" t="s">
        <v>433</v>
      </c>
      <c r="C152" s="224" t="s">
        <v>6114</v>
      </c>
      <c r="D152" s="224" t="s">
        <v>6115</v>
      </c>
      <c r="E152" s="594">
        <v>980000</v>
      </c>
      <c r="F152" s="594">
        <v>294000</v>
      </c>
      <c r="G152" s="594">
        <v>686000</v>
      </c>
      <c r="H152" s="225">
        <v>0.3</v>
      </c>
      <c r="I152" s="226">
        <v>0.7</v>
      </c>
    </row>
    <row r="153" spans="1:9" ht="37.5">
      <c r="A153" s="572" t="s">
        <v>26</v>
      </c>
      <c r="B153" s="223" t="s">
        <v>345</v>
      </c>
      <c r="C153" s="224" t="s">
        <v>6118</v>
      </c>
      <c r="D153" s="224" t="s">
        <v>6119</v>
      </c>
      <c r="E153" s="594">
        <v>430000</v>
      </c>
      <c r="F153" s="594">
        <v>129000</v>
      </c>
      <c r="G153" s="594">
        <v>301000</v>
      </c>
      <c r="H153" s="225">
        <v>0.3</v>
      </c>
      <c r="I153" s="226">
        <v>0.7</v>
      </c>
    </row>
    <row r="154" spans="1:9" ht="50">
      <c r="A154" s="572" t="s">
        <v>26</v>
      </c>
      <c r="B154" s="223" t="s">
        <v>5930</v>
      </c>
      <c r="C154" s="224" t="s">
        <v>873</v>
      </c>
      <c r="D154" s="224" t="s">
        <v>6121</v>
      </c>
      <c r="E154" s="594">
        <v>765600</v>
      </c>
      <c r="F154" s="594">
        <v>76560</v>
      </c>
      <c r="G154" s="594">
        <v>689040</v>
      </c>
      <c r="H154" s="225">
        <v>0.1</v>
      </c>
      <c r="I154" s="226">
        <v>0.9</v>
      </c>
    </row>
    <row r="155" spans="1:9" ht="37.5">
      <c r="A155" s="572" t="s">
        <v>26</v>
      </c>
      <c r="B155" s="223" t="s">
        <v>345</v>
      </c>
      <c r="C155" s="224" t="s">
        <v>6123</v>
      </c>
      <c r="D155" s="224" t="s">
        <v>6124</v>
      </c>
      <c r="E155" s="594">
        <v>4941000</v>
      </c>
      <c r="F155" s="594">
        <v>4101030</v>
      </c>
      <c r="G155" s="594">
        <v>839970</v>
      </c>
      <c r="H155" s="225">
        <v>0.83</v>
      </c>
      <c r="I155" s="226">
        <v>0.17000000000000004</v>
      </c>
    </row>
    <row r="156" spans="1:9" ht="25">
      <c r="A156" s="572" t="s">
        <v>26</v>
      </c>
      <c r="B156" s="223" t="s">
        <v>424</v>
      </c>
      <c r="C156" s="224" t="s">
        <v>947</v>
      </c>
      <c r="D156" s="224" t="s">
        <v>6126</v>
      </c>
      <c r="E156" s="594">
        <v>2789000</v>
      </c>
      <c r="F156" s="594">
        <v>139450</v>
      </c>
      <c r="G156" s="594">
        <v>2649550</v>
      </c>
      <c r="H156" s="225">
        <v>0.05</v>
      </c>
      <c r="I156" s="226">
        <v>0.95</v>
      </c>
    </row>
    <row r="157" spans="1:9" ht="25">
      <c r="A157" s="572" t="s">
        <v>26</v>
      </c>
      <c r="B157" s="223" t="s">
        <v>344</v>
      </c>
      <c r="C157" s="224" t="s">
        <v>6128</v>
      </c>
      <c r="D157" s="224" t="s">
        <v>6129</v>
      </c>
      <c r="E157" s="594">
        <v>630280</v>
      </c>
      <c r="F157" s="594">
        <v>63028</v>
      </c>
      <c r="G157" s="594">
        <v>567252</v>
      </c>
      <c r="H157" s="225">
        <v>0.1</v>
      </c>
      <c r="I157" s="226">
        <v>0.9</v>
      </c>
    </row>
    <row r="158" spans="1:9" ht="50">
      <c r="A158" s="572" t="s">
        <v>26</v>
      </c>
      <c r="B158" s="223" t="s">
        <v>432</v>
      </c>
      <c r="C158" s="224" t="s">
        <v>6131</v>
      </c>
      <c r="D158" s="224" t="s">
        <v>6132</v>
      </c>
      <c r="E158" s="594">
        <v>3375000</v>
      </c>
      <c r="F158" s="594">
        <v>3037500</v>
      </c>
      <c r="G158" s="594">
        <v>337500</v>
      </c>
      <c r="H158" s="225">
        <v>0.9</v>
      </c>
      <c r="I158" s="226">
        <v>9.9999999999999978E-2</v>
      </c>
    </row>
    <row r="159" spans="1:9">
      <c r="A159" s="572" t="s">
        <v>26</v>
      </c>
      <c r="B159" s="223" t="s">
        <v>426</v>
      </c>
      <c r="C159" s="224" t="s">
        <v>949</v>
      </c>
      <c r="D159" s="224" t="s">
        <v>6134</v>
      </c>
      <c r="E159" s="594">
        <v>1100000</v>
      </c>
      <c r="F159" s="594">
        <v>165000</v>
      </c>
      <c r="G159" s="594">
        <v>935000</v>
      </c>
      <c r="H159" s="225">
        <v>0.15</v>
      </c>
      <c r="I159" s="226">
        <v>0.85</v>
      </c>
    </row>
    <row r="160" spans="1:9" ht="25">
      <c r="A160" s="572" t="s">
        <v>26</v>
      </c>
      <c r="B160" s="223" t="s">
        <v>432</v>
      </c>
      <c r="C160" s="224" t="s">
        <v>6136</v>
      </c>
      <c r="D160" s="224" t="s">
        <v>6137</v>
      </c>
      <c r="E160" s="594">
        <v>484288</v>
      </c>
      <c r="F160" s="594">
        <v>145286.39999999999</v>
      </c>
      <c r="G160" s="594">
        <v>339001.59999999998</v>
      </c>
      <c r="H160" s="225">
        <v>0.3</v>
      </c>
      <c r="I160" s="226">
        <v>0.7</v>
      </c>
    </row>
    <row r="161" spans="1:9" ht="37.5">
      <c r="A161" s="572" t="s">
        <v>26</v>
      </c>
      <c r="B161" s="223" t="s">
        <v>345</v>
      </c>
      <c r="C161" s="224" t="s">
        <v>6139</v>
      </c>
      <c r="D161" s="224" t="s">
        <v>6140</v>
      </c>
      <c r="E161" s="594">
        <v>2637000</v>
      </c>
      <c r="F161" s="594">
        <v>1054800</v>
      </c>
      <c r="G161" s="594">
        <v>1582200</v>
      </c>
      <c r="H161" s="225">
        <v>0.4</v>
      </c>
      <c r="I161" s="226">
        <v>0.6</v>
      </c>
    </row>
    <row r="162" spans="1:9" ht="37.5">
      <c r="A162" s="572" t="s">
        <v>26</v>
      </c>
      <c r="B162" s="223" t="s">
        <v>345</v>
      </c>
      <c r="C162" s="224" t="s">
        <v>952</v>
      </c>
      <c r="D162" s="224" t="s">
        <v>6142</v>
      </c>
      <c r="E162" s="594">
        <v>1660089</v>
      </c>
      <c r="F162" s="594">
        <v>415022.25</v>
      </c>
      <c r="G162" s="594">
        <v>1245066.75</v>
      </c>
      <c r="H162" s="225">
        <v>0.25</v>
      </c>
      <c r="I162" s="226">
        <v>0.75</v>
      </c>
    </row>
    <row r="163" spans="1:9" ht="37.5">
      <c r="A163" s="572" t="s">
        <v>26</v>
      </c>
      <c r="B163" s="223" t="s">
        <v>352</v>
      </c>
      <c r="C163" s="224" t="s">
        <v>954</v>
      </c>
      <c r="D163" s="224" t="s">
        <v>6144</v>
      </c>
      <c r="E163" s="594">
        <v>492000</v>
      </c>
      <c r="F163" s="594">
        <v>49200</v>
      </c>
      <c r="G163" s="594">
        <v>442800</v>
      </c>
      <c r="H163" s="225">
        <v>0.1</v>
      </c>
      <c r="I163" s="226">
        <v>0.9</v>
      </c>
    </row>
    <row r="164" spans="1:9" ht="37.5">
      <c r="A164" s="572" t="s">
        <v>26</v>
      </c>
      <c r="B164" s="223" t="s">
        <v>352</v>
      </c>
      <c r="C164" s="224" t="s">
        <v>882</v>
      </c>
      <c r="D164" s="224" t="s">
        <v>6144</v>
      </c>
      <c r="E164" s="594">
        <v>513000</v>
      </c>
      <c r="F164" s="594">
        <v>51300</v>
      </c>
      <c r="G164" s="594">
        <v>461700</v>
      </c>
      <c r="H164" s="225">
        <v>0.1</v>
      </c>
      <c r="I164" s="226">
        <v>0.9</v>
      </c>
    </row>
    <row r="165" spans="1:9" ht="37.5">
      <c r="A165" s="572" t="s">
        <v>26</v>
      </c>
      <c r="B165" s="223" t="s">
        <v>352</v>
      </c>
      <c r="C165" s="224" t="s">
        <v>956</v>
      </c>
      <c r="D165" s="224" t="s">
        <v>6144</v>
      </c>
      <c r="E165" s="594">
        <v>1413200</v>
      </c>
      <c r="F165" s="594">
        <v>141320</v>
      </c>
      <c r="G165" s="594">
        <v>1271880</v>
      </c>
      <c r="H165" s="225">
        <v>0.1</v>
      </c>
      <c r="I165" s="226">
        <v>0.9</v>
      </c>
    </row>
    <row r="166" spans="1:9" ht="37.5">
      <c r="A166" s="572" t="s">
        <v>26</v>
      </c>
      <c r="B166" s="223" t="s">
        <v>424</v>
      </c>
      <c r="C166" s="224" t="s">
        <v>6151</v>
      </c>
      <c r="D166" s="224" t="s">
        <v>6935</v>
      </c>
      <c r="E166" s="594">
        <v>3137000</v>
      </c>
      <c r="F166" s="594">
        <v>313700</v>
      </c>
      <c r="G166" s="594">
        <v>2823300</v>
      </c>
      <c r="H166" s="225">
        <v>0.1</v>
      </c>
      <c r="I166" s="226">
        <v>0.9</v>
      </c>
    </row>
    <row r="167" spans="1:9" ht="75">
      <c r="A167" s="572" t="s">
        <v>26</v>
      </c>
      <c r="B167" s="223" t="s">
        <v>432</v>
      </c>
      <c r="C167" s="224" t="s">
        <v>6153</v>
      </c>
      <c r="D167" s="224" t="s">
        <v>6936</v>
      </c>
      <c r="E167" s="594">
        <v>2288247</v>
      </c>
      <c r="F167" s="594">
        <v>343237.05</v>
      </c>
      <c r="G167" s="594">
        <v>1945009.95</v>
      </c>
      <c r="H167" s="225">
        <v>0.15</v>
      </c>
      <c r="I167" s="226">
        <v>0.85</v>
      </c>
    </row>
    <row r="168" spans="1:9" ht="62.5">
      <c r="A168" s="572" t="s">
        <v>26</v>
      </c>
      <c r="B168" s="223" t="s">
        <v>342</v>
      </c>
      <c r="C168" s="224" t="s">
        <v>6155</v>
      </c>
      <c r="D168" s="224" t="s">
        <v>6156</v>
      </c>
      <c r="E168" s="594">
        <v>2300000</v>
      </c>
      <c r="F168" s="594">
        <v>1909000</v>
      </c>
      <c r="G168" s="594">
        <v>391000</v>
      </c>
      <c r="H168" s="225">
        <v>0.83</v>
      </c>
      <c r="I168" s="226">
        <v>0.17000000000000004</v>
      </c>
    </row>
    <row r="169" spans="1:9" ht="25">
      <c r="A169" s="572" t="s">
        <v>26</v>
      </c>
      <c r="B169" s="223" t="s">
        <v>342</v>
      </c>
      <c r="C169" s="224" t="s">
        <v>6158</v>
      </c>
      <c r="D169" s="224" t="s">
        <v>6159</v>
      </c>
      <c r="E169" s="594">
        <v>1443055</v>
      </c>
      <c r="F169" s="594">
        <v>288611.00000000006</v>
      </c>
      <c r="G169" s="594">
        <v>1154444</v>
      </c>
      <c r="H169" s="225">
        <v>0.20000000000000004</v>
      </c>
      <c r="I169" s="226">
        <v>0.79999999999999993</v>
      </c>
    </row>
    <row r="170" spans="1:9" ht="37.5">
      <c r="A170" s="572" t="s">
        <v>26</v>
      </c>
      <c r="B170" s="223" t="s">
        <v>342</v>
      </c>
      <c r="C170" s="224" t="s">
        <v>963</v>
      </c>
      <c r="D170" s="224" t="s">
        <v>6161</v>
      </c>
      <c r="E170" s="594">
        <v>1283533</v>
      </c>
      <c r="F170" s="594">
        <v>898473.1</v>
      </c>
      <c r="G170" s="594">
        <v>385059.9</v>
      </c>
      <c r="H170" s="225">
        <v>0.7</v>
      </c>
      <c r="I170" s="226">
        <v>0.30000000000000004</v>
      </c>
    </row>
    <row r="171" spans="1:9" ht="25">
      <c r="A171" s="572" t="s">
        <v>26</v>
      </c>
      <c r="B171" s="223" t="s">
        <v>342</v>
      </c>
      <c r="C171" s="224" t="s">
        <v>6163</v>
      </c>
      <c r="D171" s="224" t="s">
        <v>6164</v>
      </c>
      <c r="E171" s="594">
        <v>720474</v>
      </c>
      <c r="F171" s="594">
        <v>432284.4</v>
      </c>
      <c r="G171" s="594">
        <v>288189.59999999998</v>
      </c>
      <c r="H171" s="225">
        <v>0.6</v>
      </c>
      <c r="I171" s="226">
        <v>0.4</v>
      </c>
    </row>
    <row r="172" spans="1:9" ht="37.5">
      <c r="A172" s="572" t="s">
        <v>26</v>
      </c>
      <c r="B172" s="223" t="s">
        <v>342</v>
      </c>
      <c r="C172" s="224" t="s">
        <v>966</v>
      </c>
      <c r="D172" s="224" t="s">
        <v>6166</v>
      </c>
      <c r="E172" s="594">
        <v>1490432</v>
      </c>
      <c r="F172" s="594">
        <v>447129.59999999998</v>
      </c>
      <c r="G172" s="594">
        <v>1043302.4</v>
      </c>
      <c r="H172" s="225">
        <v>0.3</v>
      </c>
      <c r="I172" s="226">
        <v>0.7</v>
      </c>
    </row>
    <row r="173" spans="1:9" ht="75">
      <c r="A173" s="572" t="s">
        <v>26</v>
      </c>
      <c r="B173" s="223" t="s">
        <v>342</v>
      </c>
      <c r="C173" s="224" t="s">
        <v>6168</v>
      </c>
      <c r="D173" s="224" t="s">
        <v>6169</v>
      </c>
      <c r="E173" s="594">
        <v>882500</v>
      </c>
      <c r="F173" s="594">
        <v>732475</v>
      </c>
      <c r="G173" s="594">
        <v>150025</v>
      </c>
      <c r="H173" s="225">
        <v>0.83</v>
      </c>
      <c r="I173" s="226">
        <v>0.17000000000000004</v>
      </c>
    </row>
    <row r="174" spans="1:9" ht="87.5">
      <c r="A174" s="572" t="s">
        <v>26</v>
      </c>
      <c r="B174" s="223" t="s">
        <v>344</v>
      </c>
      <c r="C174" s="224" t="s">
        <v>6171</v>
      </c>
      <c r="D174" s="224" t="s">
        <v>6172</v>
      </c>
      <c r="E174" s="594">
        <v>1006000</v>
      </c>
      <c r="F174" s="594">
        <v>201200</v>
      </c>
      <c r="G174" s="594">
        <v>804800</v>
      </c>
      <c r="H174" s="225">
        <v>0.2</v>
      </c>
      <c r="I174" s="226">
        <v>0.8</v>
      </c>
    </row>
    <row r="175" spans="1:9" ht="75">
      <c r="A175" s="572" t="s">
        <v>26</v>
      </c>
      <c r="B175" s="223" t="s">
        <v>344</v>
      </c>
      <c r="C175" s="224" t="s">
        <v>6174</v>
      </c>
      <c r="D175" s="224" t="s">
        <v>7067</v>
      </c>
      <c r="E175" s="594">
        <v>2008125.04</v>
      </c>
      <c r="F175" s="594">
        <v>401625.00800000003</v>
      </c>
      <c r="G175" s="594">
        <v>1606500.0320000001</v>
      </c>
      <c r="H175" s="225">
        <v>0.2</v>
      </c>
      <c r="I175" s="226">
        <v>0.8</v>
      </c>
    </row>
    <row r="176" spans="1:9" ht="75">
      <c r="A176" s="572" t="s">
        <v>26</v>
      </c>
      <c r="B176" s="223" t="s">
        <v>422</v>
      </c>
      <c r="C176" s="224" t="s">
        <v>6176</v>
      </c>
      <c r="D176" s="224" t="s">
        <v>7068</v>
      </c>
      <c r="E176" s="594">
        <v>4267500</v>
      </c>
      <c r="F176" s="594">
        <v>2560500</v>
      </c>
      <c r="G176" s="594">
        <v>1707000</v>
      </c>
      <c r="H176" s="225">
        <v>0.6</v>
      </c>
      <c r="I176" s="226">
        <v>0.4</v>
      </c>
    </row>
    <row r="177" spans="1:9" ht="50">
      <c r="A177" s="572" t="s">
        <v>26</v>
      </c>
      <c r="B177" s="223" t="s">
        <v>424</v>
      </c>
      <c r="C177" s="224" t="s">
        <v>6178</v>
      </c>
      <c r="D177" s="224" t="s">
        <v>7069</v>
      </c>
      <c r="E177" s="594">
        <v>474600</v>
      </c>
      <c r="F177" s="594">
        <v>47460</v>
      </c>
      <c r="G177" s="594">
        <v>427140</v>
      </c>
      <c r="H177" s="225">
        <v>0.1</v>
      </c>
      <c r="I177" s="226">
        <v>0.9</v>
      </c>
    </row>
    <row r="178" spans="1:9" ht="25">
      <c r="A178" s="572" t="s">
        <v>26</v>
      </c>
      <c r="B178" s="223" t="s">
        <v>421</v>
      </c>
      <c r="C178" s="224" t="s">
        <v>6180</v>
      </c>
      <c r="D178" s="224" t="s">
        <v>6181</v>
      </c>
      <c r="E178" s="594">
        <v>9500000</v>
      </c>
      <c r="F178" s="594">
        <v>8550000</v>
      </c>
      <c r="G178" s="594">
        <v>950000</v>
      </c>
      <c r="H178" s="225">
        <v>0.9</v>
      </c>
      <c r="I178" s="226">
        <v>9.9999999999999978E-2</v>
      </c>
    </row>
    <row r="179" spans="1:9" ht="62.5">
      <c r="A179" s="572" t="s">
        <v>26</v>
      </c>
      <c r="B179" s="223" t="s">
        <v>421</v>
      </c>
      <c r="C179" s="224" t="s">
        <v>6183</v>
      </c>
      <c r="D179" s="224" t="s">
        <v>6184</v>
      </c>
      <c r="E179" s="594">
        <v>19201000</v>
      </c>
      <c r="F179" s="594">
        <v>17280900</v>
      </c>
      <c r="G179" s="594">
        <v>1920100</v>
      </c>
      <c r="H179" s="225">
        <v>0.9</v>
      </c>
      <c r="I179" s="226">
        <v>9.9999999999999978E-2</v>
      </c>
    </row>
    <row r="180" spans="1:9" ht="37.5">
      <c r="A180" s="572" t="s">
        <v>26</v>
      </c>
      <c r="B180" s="223" t="s">
        <v>432</v>
      </c>
      <c r="C180" s="224" t="s">
        <v>976</v>
      </c>
      <c r="D180" s="224" t="s">
        <v>6186</v>
      </c>
      <c r="E180" s="594">
        <v>490000</v>
      </c>
      <c r="F180" s="594">
        <v>49000</v>
      </c>
      <c r="G180" s="594">
        <v>441000</v>
      </c>
      <c r="H180" s="225">
        <v>0.1</v>
      </c>
      <c r="I180" s="226">
        <v>0.9</v>
      </c>
    </row>
    <row r="181" spans="1:9" ht="25">
      <c r="A181" s="572" t="s">
        <v>26</v>
      </c>
      <c r="B181" s="223" t="s">
        <v>420</v>
      </c>
      <c r="C181" s="224" t="s">
        <v>6188</v>
      </c>
      <c r="D181" s="224" t="s">
        <v>6189</v>
      </c>
      <c r="E181" s="594">
        <v>3615800</v>
      </c>
      <c r="F181" s="594">
        <v>1084740</v>
      </c>
      <c r="G181" s="594">
        <v>2531060</v>
      </c>
      <c r="H181" s="225">
        <v>0.3</v>
      </c>
      <c r="I181" s="226">
        <v>0.7</v>
      </c>
    </row>
    <row r="182" spans="1:9" ht="112.5">
      <c r="A182" s="572" t="s">
        <v>26</v>
      </c>
      <c r="B182" s="223" t="s">
        <v>342</v>
      </c>
      <c r="C182" s="224" t="s">
        <v>980</v>
      </c>
      <c r="D182" s="224" t="s">
        <v>6937</v>
      </c>
      <c r="E182" s="594">
        <v>1207500</v>
      </c>
      <c r="F182" s="594">
        <v>181125</v>
      </c>
      <c r="G182" s="594">
        <v>1026375</v>
      </c>
      <c r="H182" s="225">
        <v>0.15</v>
      </c>
      <c r="I182" s="226">
        <v>0.85</v>
      </c>
    </row>
    <row r="183" spans="1:9" ht="87.5">
      <c r="A183" s="572" t="s">
        <v>26</v>
      </c>
      <c r="B183" s="223" t="s">
        <v>419</v>
      </c>
      <c r="C183" s="224" t="s">
        <v>982</v>
      </c>
      <c r="D183" s="224" t="s">
        <v>6938</v>
      </c>
      <c r="E183" s="594">
        <v>4535000</v>
      </c>
      <c r="F183" s="594">
        <v>680250</v>
      </c>
      <c r="G183" s="594">
        <v>3854750</v>
      </c>
      <c r="H183" s="225">
        <v>0.15</v>
      </c>
      <c r="I183" s="226">
        <v>0.85</v>
      </c>
    </row>
    <row r="184" spans="1:9" ht="75">
      <c r="A184" s="572" t="s">
        <v>26</v>
      </c>
      <c r="B184" s="223" t="s">
        <v>342</v>
      </c>
      <c r="C184" s="224" t="s">
        <v>984</v>
      </c>
      <c r="D184" s="224" t="s">
        <v>6939</v>
      </c>
      <c r="E184" s="594">
        <v>180074</v>
      </c>
      <c r="F184" s="594">
        <v>54022.2</v>
      </c>
      <c r="G184" s="594">
        <v>126051.8</v>
      </c>
      <c r="H184" s="225">
        <v>0.3</v>
      </c>
      <c r="I184" s="226">
        <v>0.7</v>
      </c>
    </row>
    <row r="185" spans="1:9" ht="37.5">
      <c r="A185" s="572" t="s">
        <v>26</v>
      </c>
      <c r="B185" s="223" t="s">
        <v>432</v>
      </c>
      <c r="C185" s="224" t="s">
        <v>986</v>
      </c>
      <c r="D185" s="224" t="s">
        <v>6194</v>
      </c>
      <c r="E185" s="594">
        <v>2455000</v>
      </c>
      <c r="F185" s="594">
        <v>245500</v>
      </c>
      <c r="G185" s="594">
        <v>2209500</v>
      </c>
      <c r="H185" s="225">
        <v>0.1</v>
      </c>
      <c r="I185" s="226">
        <v>0.9</v>
      </c>
    </row>
    <row r="186" spans="1:9" ht="25">
      <c r="A186" s="572" t="s">
        <v>26</v>
      </c>
      <c r="B186" s="223" t="s">
        <v>347</v>
      </c>
      <c r="C186" s="224" t="s">
        <v>6197</v>
      </c>
      <c r="D186" s="224" t="s">
        <v>6198</v>
      </c>
      <c r="E186" s="594">
        <v>50000</v>
      </c>
      <c r="F186" s="594">
        <v>5000</v>
      </c>
      <c r="G186" s="594">
        <v>45000</v>
      </c>
      <c r="H186" s="225">
        <v>0.1</v>
      </c>
      <c r="I186" s="226">
        <v>0.9</v>
      </c>
    </row>
    <row r="187" spans="1:9">
      <c r="A187" s="572" t="s">
        <v>26</v>
      </c>
      <c r="B187" s="223" t="s">
        <v>429</v>
      </c>
      <c r="C187" s="224" t="s">
        <v>6200</v>
      </c>
      <c r="D187" s="224" t="s">
        <v>6201</v>
      </c>
      <c r="E187" s="594">
        <v>2748000</v>
      </c>
      <c r="F187" s="594">
        <v>274800</v>
      </c>
      <c r="G187" s="594">
        <v>2473200</v>
      </c>
      <c r="H187" s="225">
        <v>0.1</v>
      </c>
      <c r="I187" s="226">
        <v>0.9</v>
      </c>
    </row>
    <row r="188" spans="1:9" ht="100">
      <c r="A188" s="572" t="s">
        <v>26</v>
      </c>
      <c r="B188" s="223" t="s">
        <v>342</v>
      </c>
      <c r="C188" s="224" t="s">
        <v>6203</v>
      </c>
      <c r="D188" s="224" t="s">
        <v>6204</v>
      </c>
      <c r="E188" s="594">
        <v>4161400</v>
      </c>
      <c r="F188" s="594">
        <v>208070</v>
      </c>
      <c r="G188" s="594">
        <v>3953330</v>
      </c>
      <c r="H188" s="225">
        <v>0.05</v>
      </c>
      <c r="I188" s="226">
        <v>0.95</v>
      </c>
    </row>
    <row r="189" spans="1:9" ht="62.5">
      <c r="A189" s="572" t="s">
        <v>26</v>
      </c>
      <c r="B189" s="223" t="s">
        <v>342</v>
      </c>
      <c r="C189" s="224" t="s">
        <v>6206</v>
      </c>
      <c r="D189" s="224" t="s">
        <v>6207</v>
      </c>
      <c r="E189" s="594">
        <v>2254564</v>
      </c>
      <c r="F189" s="594">
        <v>1352738.4</v>
      </c>
      <c r="G189" s="594">
        <v>901825.60000000009</v>
      </c>
      <c r="H189" s="225">
        <v>0.6</v>
      </c>
      <c r="I189" s="226">
        <v>0.4</v>
      </c>
    </row>
    <row r="190" spans="1:9" ht="50">
      <c r="A190" s="572" t="s">
        <v>26</v>
      </c>
      <c r="B190" s="223" t="s">
        <v>344</v>
      </c>
      <c r="C190" s="224" t="s">
        <v>6209</v>
      </c>
      <c r="D190" s="224" t="s">
        <v>6210</v>
      </c>
      <c r="E190" s="594">
        <v>1102000</v>
      </c>
      <c r="F190" s="594">
        <v>881600</v>
      </c>
      <c r="G190" s="594">
        <v>220400</v>
      </c>
      <c r="H190" s="225">
        <v>0.8</v>
      </c>
      <c r="I190" s="226">
        <v>0.19999999999999996</v>
      </c>
    </row>
    <row r="191" spans="1:9" ht="37.5">
      <c r="A191" s="572" t="s">
        <v>26</v>
      </c>
      <c r="B191" s="223" t="s">
        <v>422</v>
      </c>
      <c r="C191" s="224" t="s">
        <v>6212</v>
      </c>
      <c r="D191" s="224" t="s">
        <v>6213</v>
      </c>
      <c r="E191" s="594">
        <v>1000000</v>
      </c>
      <c r="F191" s="594">
        <v>700000</v>
      </c>
      <c r="G191" s="594">
        <v>300000</v>
      </c>
      <c r="H191" s="225">
        <v>0.7</v>
      </c>
      <c r="I191" s="226">
        <v>0.30000000000000004</v>
      </c>
    </row>
    <row r="192" spans="1:9" ht="25">
      <c r="A192" s="572" t="s">
        <v>26</v>
      </c>
      <c r="B192" s="223" t="s">
        <v>342</v>
      </c>
      <c r="C192" s="224" t="s">
        <v>6215</v>
      </c>
      <c r="D192" s="224" t="s">
        <v>6216</v>
      </c>
      <c r="E192" s="594">
        <v>2181000</v>
      </c>
      <c r="F192" s="594">
        <v>436200</v>
      </c>
      <c r="G192" s="594">
        <v>1744800</v>
      </c>
      <c r="H192" s="225">
        <v>0.2</v>
      </c>
      <c r="I192" s="226">
        <v>0.8</v>
      </c>
    </row>
    <row r="193" spans="1:9" ht="25">
      <c r="A193" s="572" t="s">
        <v>26</v>
      </c>
      <c r="B193" s="223" t="s">
        <v>424</v>
      </c>
      <c r="C193" s="224" t="s">
        <v>6218</v>
      </c>
      <c r="D193" s="224" t="s">
        <v>6932</v>
      </c>
      <c r="E193" s="594">
        <v>6000000</v>
      </c>
      <c r="F193" s="594">
        <v>2100000</v>
      </c>
      <c r="G193" s="594">
        <v>3900000</v>
      </c>
      <c r="H193" s="225">
        <v>0.35</v>
      </c>
      <c r="I193" s="226">
        <v>0.65</v>
      </c>
    </row>
    <row r="194" spans="1:9" ht="25">
      <c r="A194" s="572" t="s">
        <v>26</v>
      </c>
      <c r="B194" s="223" t="s">
        <v>424</v>
      </c>
      <c r="C194" s="224" t="s">
        <v>6220</v>
      </c>
      <c r="D194" s="224" t="s">
        <v>6221</v>
      </c>
      <c r="E194" s="594">
        <v>12322200</v>
      </c>
      <c r="F194" s="594">
        <v>1232220</v>
      </c>
      <c r="G194" s="594">
        <v>11089980</v>
      </c>
      <c r="H194" s="225">
        <v>0.1</v>
      </c>
      <c r="I194" s="226">
        <v>0.9</v>
      </c>
    </row>
    <row r="195" spans="1:9" ht="37.5">
      <c r="A195" s="572" t="s">
        <v>26</v>
      </c>
      <c r="B195" s="223" t="s">
        <v>423</v>
      </c>
      <c r="C195" s="224" t="s">
        <v>6224</v>
      </c>
      <c r="D195" s="224" t="s">
        <v>7060</v>
      </c>
      <c r="E195" s="594">
        <v>2035000</v>
      </c>
      <c r="F195" s="594">
        <v>610500</v>
      </c>
      <c r="G195" s="594">
        <v>1424500</v>
      </c>
      <c r="H195" s="225">
        <v>0.3</v>
      </c>
      <c r="I195" s="226">
        <v>0.7</v>
      </c>
    </row>
    <row r="196" spans="1:9" ht="137.5">
      <c r="A196" s="572" t="s">
        <v>26</v>
      </c>
      <c r="B196" s="223" t="s">
        <v>342</v>
      </c>
      <c r="C196" s="224" t="s">
        <v>6227</v>
      </c>
      <c r="D196" s="224" t="s">
        <v>7070</v>
      </c>
      <c r="E196" s="594">
        <v>4422000</v>
      </c>
      <c r="F196" s="594">
        <v>442200</v>
      </c>
      <c r="G196" s="594">
        <v>3979800</v>
      </c>
      <c r="H196" s="225">
        <v>0.1</v>
      </c>
      <c r="I196" s="226">
        <v>0.9</v>
      </c>
    </row>
    <row r="197" spans="1:9" ht="50">
      <c r="A197" s="572" t="s">
        <v>26</v>
      </c>
      <c r="B197" s="223" t="s">
        <v>432</v>
      </c>
      <c r="C197" s="224" t="s">
        <v>6229</v>
      </c>
      <c r="D197" s="224" t="s">
        <v>6230</v>
      </c>
      <c r="E197" s="594">
        <v>818025</v>
      </c>
      <c r="F197" s="594">
        <v>245407.5</v>
      </c>
      <c r="G197" s="594">
        <v>572617.5</v>
      </c>
      <c r="H197" s="225">
        <v>0.3</v>
      </c>
      <c r="I197" s="226">
        <v>0.7</v>
      </c>
    </row>
    <row r="198" spans="1:9">
      <c r="A198" s="572" t="s">
        <v>26</v>
      </c>
      <c r="B198" s="223" t="s">
        <v>344</v>
      </c>
      <c r="C198" s="224" t="s">
        <v>6232</v>
      </c>
      <c r="D198" s="224" t="s">
        <v>6233</v>
      </c>
      <c r="E198" s="594">
        <v>1546500</v>
      </c>
      <c r="F198" s="594">
        <v>463950</v>
      </c>
      <c r="G198" s="594">
        <v>1082550</v>
      </c>
      <c r="H198" s="225">
        <v>0.3</v>
      </c>
      <c r="I198" s="226">
        <v>0.7</v>
      </c>
    </row>
    <row r="199" spans="1:9" ht="87.5">
      <c r="A199" s="572" t="s">
        <v>26</v>
      </c>
      <c r="B199" s="223" t="s">
        <v>428</v>
      </c>
      <c r="C199" s="224" t="s">
        <v>6235</v>
      </c>
      <c r="D199" s="224" t="s">
        <v>6236</v>
      </c>
      <c r="E199" s="594">
        <v>2405000</v>
      </c>
      <c r="F199" s="594">
        <v>1202500</v>
      </c>
      <c r="G199" s="594">
        <v>1202500</v>
      </c>
      <c r="H199" s="225">
        <v>0.5</v>
      </c>
      <c r="I199" s="226">
        <v>0.5</v>
      </c>
    </row>
    <row r="200" spans="1:9" ht="75">
      <c r="A200" s="572" t="s">
        <v>26</v>
      </c>
      <c r="B200" s="223" t="s">
        <v>344</v>
      </c>
      <c r="C200" s="224" t="s">
        <v>6239</v>
      </c>
      <c r="D200" s="224" t="s">
        <v>6240</v>
      </c>
      <c r="E200" s="594">
        <v>759000</v>
      </c>
      <c r="F200" s="594">
        <v>75900</v>
      </c>
      <c r="G200" s="594">
        <v>683100</v>
      </c>
      <c r="H200" s="225">
        <v>0.1</v>
      </c>
      <c r="I200" s="226">
        <v>0.9</v>
      </c>
    </row>
    <row r="201" spans="1:9" ht="25">
      <c r="A201" s="572" t="s">
        <v>26</v>
      </c>
      <c r="B201" s="223" t="s">
        <v>345</v>
      </c>
      <c r="C201" s="224" t="s">
        <v>6242</v>
      </c>
      <c r="D201" s="224" t="s">
        <v>6243</v>
      </c>
      <c r="E201" s="594">
        <v>13470950</v>
      </c>
      <c r="F201" s="594">
        <v>5388380</v>
      </c>
      <c r="G201" s="594">
        <v>8082570</v>
      </c>
      <c r="H201" s="225">
        <v>0.4</v>
      </c>
      <c r="I201" s="226">
        <v>0.6</v>
      </c>
    </row>
    <row r="202" spans="1:9" ht="25">
      <c r="A202" s="572" t="s">
        <v>26</v>
      </c>
      <c r="B202" s="223" t="s">
        <v>345</v>
      </c>
      <c r="C202" s="224" t="s">
        <v>6245</v>
      </c>
      <c r="D202" s="224" t="s">
        <v>6243</v>
      </c>
      <c r="E202" s="594">
        <v>8187700</v>
      </c>
      <c r="F202" s="594">
        <v>3275080</v>
      </c>
      <c r="G202" s="594">
        <v>4912620</v>
      </c>
      <c r="H202" s="225">
        <v>0.4</v>
      </c>
      <c r="I202" s="226">
        <v>0.6</v>
      </c>
    </row>
    <row r="203" spans="1:9" ht="25">
      <c r="A203" s="572" t="s">
        <v>26</v>
      </c>
      <c r="B203" s="223" t="s">
        <v>345</v>
      </c>
      <c r="C203" s="224" t="s">
        <v>6247</v>
      </c>
      <c r="D203" s="224" t="s">
        <v>6243</v>
      </c>
      <c r="E203" s="594">
        <v>7085000</v>
      </c>
      <c r="F203" s="594">
        <v>2834000</v>
      </c>
      <c r="G203" s="594">
        <v>4251000</v>
      </c>
      <c r="H203" s="225">
        <v>0.4</v>
      </c>
      <c r="I203" s="226">
        <v>0.6</v>
      </c>
    </row>
    <row r="204" spans="1:9" ht="37.5">
      <c r="A204" s="572" t="s">
        <v>26</v>
      </c>
      <c r="B204" s="223" t="s">
        <v>432</v>
      </c>
      <c r="C204" s="224" t="s">
        <v>6249</v>
      </c>
      <c r="D204" s="224" t="s">
        <v>6250</v>
      </c>
      <c r="E204" s="594">
        <v>1196675</v>
      </c>
      <c r="F204" s="594">
        <v>359002.5</v>
      </c>
      <c r="G204" s="594">
        <v>837672.5</v>
      </c>
      <c r="H204" s="225">
        <v>0.3</v>
      </c>
      <c r="I204" s="226">
        <v>0.7</v>
      </c>
    </row>
    <row r="205" spans="1:9" ht="25">
      <c r="A205" s="572" t="s">
        <v>26</v>
      </c>
      <c r="B205" s="223" t="s">
        <v>344</v>
      </c>
      <c r="C205" s="224" t="s">
        <v>6252</v>
      </c>
      <c r="D205" s="224" t="s">
        <v>6253</v>
      </c>
      <c r="E205" s="594">
        <v>1369500</v>
      </c>
      <c r="F205" s="594">
        <v>821700</v>
      </c>
      <c r="G205" s="594">
        <v>547800</v>
      </c>
      <c r="H205" s="225">
        <v>0.6</v>
      </c>
      <c r="I205" s="226">
        <v>0.4</v>
      </c>
    </row>
    <row r="206" spans="1:9" ht="25">
      <c r="A206" s="572" t="s">
        <v>26</v>
      </c>
      <c r="B206" s="223" t="s">
        <v>426</v>
      </c>
      <c r="C206" s="224" t="s">
        <v>6256</v>
      </c>
      <c r="D206" s="224" t="s">
        <v>6940</v>
      </c>
      <c r="E206" s="594">
        <v>1988300</v>
      </c>
      <c r="F206" s="594">
        <v>596490</v>
      </c>
      <c r="G206" s="594">
        <v>1391810</v>
      </c>
      <c r="H206" s="225">
        <v>0.3</v>
      </c>
      <c r="I206" s="226">
        <v>0.7</v>
      </c>
    </row>
    <row r="207" spans="1:9" ht="37.5">
      <c r="A207" s="572" t="s">
        <v>26</v>
      </c>
      <c r="B207" s="223" t="s">
        <v>352</v>
      </c>
      <c r="C207" s="224" t="s">
        <v>6258</v>
      </c>
      <c r="D207" s="224" t="s">
        <v>6144</v>
      </c>
      <c r="E207" s="594">
        <v>1370000</v>
      </c>
      <c r="F207" s="594">
        <v>411000</v>
      </c>
      <c r="G207" s="594">
        <v>959000</v>
      </c>
      <c r="H207" s="225">
        <v>0.3</v>
      </c>
      <c r="I207" s="226">
        <v>0.7</v>
      </c>
    </row>
    <row r="208" spans="1:9" ht="37.5">
      <c r="A208" s="572" t="s">
        <v>26</v>
      </c>
      <c r="B208" s="223" t="s">
        <v>352</v>
      </c>
      <c r="C208" s="224" t="s">
        <v>6260</v>
      </c>
      <c r="D208" s="224" t="s">
        <v>6144</v>
      </c>
      <c r="E208" s="594">
        <v>685000</v>
      </c>
      <c r="F208" s="594">
        <v>205500</v>
      </c>
      <c r="G208" s="594">
        <v>479500</v>
      </c>
      <c r="H208" s="225">
        <v>0.3</v>
      </c>
      <c r="I208" s="226">
        <v>0.7</v>
      </c>
    </row>
    <row r="209" spans="1:9" ht="37.5">
      <c r="A209" s="572" t="s">
        <v>26</v>
      </c>
      <c r="B209" s="223" t="s">
        <v>352</v>
      </c>
      <c r="C209" s="224" t="s">
        <v>6262</v>
      </c>
      <c r="D209" s="224" t="s">
        <v>6144</v>
      </c>
      <c r="E209" s="594">
        <v>990000</v>
      </c>
      <c r="F209" s="594">
        <v>297000</v>
      </c>
      <c r="G209" s="594">
        <v>693000</v>
      </c>
      <c r="H209" s="225">
        <v>0.3</v>
      </c>
      <c r="I209" s="226">
        <v>0.7</v>
      </c>
    </row>
    <row r="210" spans="1:9" ht="37.5">
      <c r="A210" s="572" t="s">
        <v>26</v>
      </c>
      <c r="B210" s="223" t="s">
        <v>352</v>
      </c>
      <c r="C210" s="224" t="s">
        <v>6265</v>
      </c>
      <c r="D210" s="224" t="s">
        <v>6144</v>
      </c>
      <c r="E210" s="594">
        <v>75000</v>
      </c>
      <c r="F210" s="594">
        <v>22500</v>
      </c>
      <c r="G210" s="594">
        <v>52500</v>
      </c>
      <c r="H210" s="225">
        <v>0.3</v>
      </c>
      <c r="I210" s="226">
        <v>0.7</v>
      </c>
    </row>
    <row r="211" spans="1:9" ht="37.5">
      <c r="A211" s="572" t="s">
        <v>26</v>
      </c>
      <c r="B211" s="223" t="s">
        <v>352</v>
      </c>
      <c r="C211" s="224" t="s">
        <v>6267</v>
      </c>
      <c r="D211" s="224" t="s">
        <v>6144</v>
      </c>
      <c r="E211" s="594">
        <v>287500</v>
      </c>
      <c r="F211" s="594">
        <v>86250</v>
      </c>
      <c r="G211" s="594">
        <v>201250</v>
      </c>
      <c r="H211" s="225">
        <v>0.3</v>
      </c>
      <c r="I211" s="226">
        <v>0.7</v>
      </c>
    </row>
    <row r="212" spans="1:9" ht="50">
      <c r="A212" s="572" t="s">
        <v>26</v>
      </c>
      <c r="B212" s="223" t="s">
        <v>345</v>
      </c>
      <c r="C212" s="224" t="s">
        <v>6269</v>
      </c>
      <c r="D212" s="224" t="s">
        <v>6270</v>
      </c>
      <c r="E212" s="594">
        <v>1130000</v>
      </c>
      <c r="F212" s="594">
        <v>226000</v>
      </c>
      <c r="G212" s="594">
        <v>904000</v>
      </c>
      <c r="H212" s="225">
        <v>0.2</v>
      </c>
      <c r="I212" s="226">
        <v>0.8</v>
      </c>
    </row>
    <row r="213" spans="1:9">
      <c r="A213" s="572" t="s">
        <v>26</v>
      </c>
      <c r="B213" s="223" t="s">
        <v>431</v>
      </c>
      <c r="C213" s="224" t="s">
        <v>6272</v>
      </c>
      <c r="D213" s="224" t="s">
        <v>6273</v>
      </c>
      <c r="E213" s="594">
        <v>1220000</v>
      </c>
      <c r="F213" s="594">
        <v>854000</v>
      </c>
      <c r="G213" s="594">
        <v>366000</v>
      </c>
      <c r="H213" s="225">
        <v>0.7</v>
      </c>
      <c r="I213" s="226">
        <v>0.30000000000000004</v>
      </c>
    </row>
    <row r="214" spans="1:9" ht="50">
      <c r="A214" s="572" t="s">
        <v>26</v>
      </c>
      <c r="B214" s="223" t="s">
        <v>423</v>
      </c>
      <c r="C214" s="224" t="s">
        <v>6277</v>
      </c>
      <c r="D214" s="224" t="s">
        <v>6278</v>
      </c>
      <c r="E214" s="594">
        <v>24447673</v>
      </c>
      <c r="F214" s="594">
        <v>23225289.349999998</v>
      </c>
      <c r="G214" s="594">
        <v>1222383.6500000022</v>
      </c>
      <c r="H214" s="225">
        <v>0.95</v>
      </c>
      <c r="I214" s="226">
        <v>5.0000000000000044E-2</v>
      </c>
    </row>
    <row r="215" spans="1:9" ht="87.5">
      <c r="A215" s="572" t="s">
        <v>26</v>
      </c>
      <c r="B215" s="223" t="s">
        <v>421</v>
      </c>
      <c r="C215" s="224" t="s">
        <v>6280</v>
      </c>
      <c r="D215" s="224" t="s">
        <v>7071</v>
      </c>
      <c r="E215" s="594">
        <v>730000</v>
      </c>
      <c r="F215" s="594">
        <v>584000</v>
      </c>
      <c r="G215" s="594">
        <v>146000</v>
      </c>
      <c r="H215" s="225">
        <v>0.8</v>
      </c>
      <c r="I215" s="226">
        <v>0.19999999999999996</v>
      </c>
    </row>
    <row r="216" spans="1:9" ht="25">
      <c r="A216" s="572" t="s">
        <v>26</v>
      </c>
      <c r="B216" s="223" t="s">
        <v>5930</v>
      </c>
      <c r="C216" s="224" t="s">
        <v>6282</v>
      </c>
      <c r="D216" s="224" t="s">
        <v>6283</v>
      </c>
      <c r="E216" s="594">
        <v>1247000</v>
      </c>
      <c r="F216" s="594">
        <v>62350</v>
      </c>
      <c r="G216" s="594">
        <v>1184650</v>
      </c>
      <c r="H216" s="225">
        <v>0.05</v>
      </c>
      <c r="I216" s="226">
        <v>0.95</v>
      </c>
    </row>
    <row r="217" spans="1:9">
      <c r="A217" s="572" t="s">
        <v>26</v>
      </c>
      <c r="B217" s="223" t="s">
        <v>423</v>
      </c>
      <c r="C217" s="224" t="s">
        <v>6285</v>
      </c>
      <c r="D217" s="224" t="s">
        <v>6286</v>
      </c>
      <c r="E217" s="594">
        <v>600000</v>
      </c>
      <c r="F217" s="594">
        <v>600000</v>
      </c>
      <c r="G217" s="594">
        <v>0</v>
      </c>
      <c r="H217" s="225">
        <v>1</v>
      </c>
      <c r="I217" s="226">
        <v>0</v>
      </c>
    </row>
    <row r="218" spans="1:9" ht="62.5">
      <c r="A218" s="572" t="s">
        <v>26</v>
      </c>
      <c r="B218" s="223" t="s">
        <v>432</v>
      </c>
      <c r="C218" s="224" t="s">
        <v>6288</v>
      </c>
      <c r="D218" s="224" t="s">
        <v>6289</v>
      </c>
      <c r="E218" s="594">
        <v>6200000</v>
      </c>
      <c r="F218" s="594">
        <v>1240000</v>
      </c>
      <c r="G218" s="594">
        <v>4960000</v>
      </c>
      <c r="H218" s="225">
        <v>0.2</v>
      </c>
      <c r="I218" s="226">
        <v>0.8</v>
      </c>
    </row>
    <row r="219" spans="1:9" ht="75">
      <c r="A219" s="572" t="s">
        <v>26</v>
      </c>
      <c r="B219" s="223" t="s">
        <v>419</v>
      </c>
      <c r="C219" s="224" t="s">
        <v>6290</v>
      </c>
      <c r="D219" s="224" t="s">
        <v>6291</v>
      </c>
      <c r="E219" s="594">
        <v>12355000</v>
      </c>
      <c r="F219" s="594">
        <v>1235500</v>
      </c>
      <c r="G219" s="594">
        <v>11119500</v>
      </c>
      <c r="H219" s="225">
        <v>0.1</v>
      </c>
      <c r="I219" s="226">
        <v>0.9</v>
      </c>
    </row>
    <row r="220" spans="1:9" ht="25">
      <c r="A220" s="572" t="s">
        <v>26</v>
      </c>
      <c r="B220" s="223" t="s">
        <v>352</v>
      </c>
      <c r="C220" s="224" t="s">
        <v>6293</v>
      </c>
      <c r="D220" s="224" t="s">
        <v>6294</v>
      </c>
      <c r="E220" s="594">
        <v>5409771.5899999999</v>
      </c>
      <c r="F220" s="594">
        <v>5409771.5899999999</v>
      </c>
      <c r="G220" s="594">
        <v>0</v>
      </c>
      <c r="H220" s="225">
        <v>1</v>
      </c>
      <c r="I220" s="226">
        <v>0</v>
      </c>
    </row>
    <row r="221" spans="1:9">
      <c r="A221" s="572" t="s">
        <v>26</v>
      </c>
      <c r="B221" s="223" t="s">
        <v>352</v>
      </c>
      <c r="C221" s="224" t="s">
        <v>6295</v>
      </c>
      <c r="D221" s="224" t="s">
        <v>6296</v>
      </c>
      <c r="E221" s="594">
        <v>48109139.532426238</v>
      </c>
      <c r="F221" s="594">
        <v>48109139.532426238</v>
      </c>
      <c r="G221" s="594">
        <v>0</v>
      </c>
      <c r="H221" s="225">
        <v>1</v>
      </c>
      <c r="I221" s="226">
        <v>0</v>
      </c>
    </row>
    <row r="222" spans="1:9" ht="25">
      <c r="A222" s="575" t="s">
        <v>15</v>
      </c>
      <c r="B222" s="219" t="s">
        <v>41</v>
      </c>
      <c r="C222" s="220" t="s">
        <v>6425</v>
      </c>
      <c r="D222" s="220" t="s">
        <v>6426</v>
      </c>
      <c r="E222" s="595">
        <v>300000</v>
      </c>
      <c r="F222" s="595">
        <v>41992.618259464944</v>
      </c>
      <c r="G222" s="595">
        <v>258007.38174053506</v>
      </c>
      <c r="H222" s="221">
        <v>0.13997539419821647</v>
      </c>
      <c r="I222" s="222">
        <v>0.86002460580178353</v>
      </c>
    </row>
    <row r="223" spans="1:9" ht="37.5">
      <c r="A223" s="575" t="s">
        <v>15</v>
      </c>
      <c r="B223" s="219" t="s">
        <v>3</v>
      </c>
      <c r="C223" s="220" t="s">
        <v>6431</v>
      </c>
      <c r="D223" s="220" t="s">
        <v>6432</v>
      </c>
      <c r="E223" s="595">
        <v>49500000</v>
      </c>
      <c r="F223" s="595">
        <v>6476084.9999999981</v>
      </c>
      <c r="G223" s="595">
        <v>43023915</v>
      </c>
      <c r="H223" s="221">
        <v>0.13082999999999997</v>
      </c>
      <c r="I223" s="222">
        <v>0.86917</v>
      </c>
    </row>
    <row r="224" spans="1:9" ht="25">
      <c r="A224" s="575" t="s">
        <v>15</v>
      </c>
      <c r="B224" s="219" t="s">
        <v>3</v>
      </c>
      <c r="C224" s="220" t="s">
        <v>6436</v>
      </c>
      <c r="D224" s="220" t="s">
        <v>6437</v>
      </c>
      <c r="E224" s="595">
        <v>30127711.414662398</v>
      </c>
      <c r="F224" s="595">
        <v>3941608.4843802806</v>
      </c>
      <c r="G224" s="595">
        <v>26186102.930282116</v>
      </c>
      <c r="H224" s="221">
        <v>0.13082999999999997</v>
      </c>
      <c r="I224" s="222">
        <v>0.86917</v>
      </c>
    </row>
    <row r="225" spans="1:9" ht="25">
      <c r="A225" s="575" t="s">
        <v>15</v>
      </c>
      <c r="B225" s="219" t="s">
        <v>3</v>
      </c>
      <c r="C225" s="220" t="s">
        <v>6438</v>
      </c>
      <c r="D225" s="220" t="s">
        <v>6439</v>
      </c>
      <c r="E225" s="595">
        <v>8109805.7696645698</v>
      </c>
      <c r="F225" s="595">
        <v>635808.77234170213</v>
      </c>
      <c r="G225" s="595">
        <v>7473996.9973228676</v>
      </c>
      <c r="H225" s="221">
        <v>7.8399999999999984E-2</v>
      </c>
      <c r="I225" s="222">
        <v>0.92159999999999997</v>
      </c>
    </row>
    <row r="226" spans="1:9" ht="25">
      <c r="A226" s="575" t="s">
        <v>15</v>
      </c>
      <c r="B226" s="219" t="s">
        <v>5933</v>
      </c>
      <c r="C226" s="220" t="s">
        <v>6440</v>
      </c>
      <c r="D226" s="220" t="s">
        <v>6441</v>
      </c>
      <c r="E226" s="595">
        <v>10066000</v>
      </c>
      <c r="F226" s="595">
        <v>2277726.5548271062</v>
      </c>
      <c r="G226" s="595">
        <v>7788273.4451728938</v>
      </c>
      <c r="H226" s="221">
        <v>0.22627921267902903</v>
      </c>
      <c r="I226" s="222">
        <v>0.77372078732097094</v>
      </c>
    </row>
    <row r="227" spans="1:9" ht="25">
      <c r="A227" s="575" t="s">
        <v>15</v>
      </c>
      <c r="B227" s="219" t="s">
        <v>5933</v>
      </c>
      <c r="C227" s="220" t="s">
        <v>6444</v>
      </c>
      <c r="D227" s="220" t="s">
        <v>6445</v>
      </c>
      <c r="E227" s="595">
        <v>56031000</v>
      </c>
      <c r="F227" s="595">
        <v>19650918.970785931</v>
      </c>
      <c r="G227" s="595">
        <v>36380081.029214069</v>
      </c>
      <c r="H227" s="221">
        <v>0.35071512146465228</v>
      </c>
      <c r="I227" s="222">
        <v>0.64928487853534778</v>
      </c>
    </row>
    <row r="228" spans="1:9" ht="25">
      <c r="A228" s="575" t="s">
        <v>15</v>
      </c>
      <c r="B228" s="219" t="s">
        <v>5933</v>
      </c>
      <c r="C228" s="220" t="s">
        <v>6440</v>
      </c>
      <c r="D228" s="220" t="s">
        <v>6441</v>
      </c>
      <c r="E228" s="595">
        <v>11082500</v>
      </c>
      <c r="F228" s="595">
        <v>3010183.0997105688</v>
      </c>
      <c r="G228" s="595">
        <v>8072316.9002894312</v>
      </c>
      <c r="H228" s="221">
        <v>0.27161588989041902</v>
      </c>
      <c r="I228" s="222">
        <v>0.72838411010958093</v>
      </c>
    </row>
    <row r="229" spans="1:9" ht="25">
      <c r="A229" s="575" t="s">
        <v>15</v>
      </c>
      <c r="B229" s="219" t="s">
        <v>5933</v>
      </c>
      <c r="C229" s="220" t="s">
        <v>6444</v>
      </c>
      <c r="D229" s="220" t="s">
        <v>6445</v>
      </c>
      <c r="E229" s="595">
        <v>13082500</v>
      </c>
      <c r="F229" s="595">
        <v>931550.5531739085</v>
      </c>
      <c r="G229" s="595">
        <v>12150949.446826091</v>
      </c>
      <c r="H229" s="221">
        <v>7.1205851570717252E-2</v>
      </c>
      <c r="I229" s="222">
        <v>0.92879414842928276</v>
      </c>
    </row>
    <row r="230" spans="1:9" ht="25">
      <c r="A230" s="575" t="s">
        <v>15</v>
      </c>
      <c r="B230" s="219" t="s">
        <v>5935</v>
      </c>
      <c r="C230" s="220" t="s">
        <v>6447</v>
      </c>
      <c r="D230" s="220" t="s">
        <v>6448</v>
      </c>
      <c r="E230" s="595">
        <v>6000000</v>
      </c>
      <c r="F230" s="595">
        <v>1871114.776912644</v>
      </c>
      <c r="G230" s="595">
        <v>4128885.223087356</v>
      </c>
      <c r="H230" s="221">
        <v>0.31185246281877399</v>
      </c>
      <c r="I230" s="222">
        <v>0.68814753718122601</v>
      </c>
    </row>
    <row r="231" spans="1:9" ht="25">
      <c r="A231" s="575" t="s">
        <v>15</v>
      </c>
      <c r="B231" s="219" t="s">
        <v>5934</v>
      </c>
      <c r="C231" s="220" t="s">
        <v>6451</v>
      </c>
      <c r="D231" s="220" t="s">
        <v>6452</v>
      </c>
      <c r="E231" s="595">
        <v>6875000</v>
      </c>
      <c r="F231" s="595">
        <v>687304.89374114934</v>
      </c>
      <c r="G231" s="595">
        <v>6187695.1062588505</v>
      </c>
      <c r="H231" s="221">
        <v>9.9971620907803538E-2</v>
      </c>
      <c r="I231" s="222">
        <v>0.90002837909219646</v>
      </c>
    </row>
    <row r="232" spans="1:9" ht="25">
      <c r="A232" s="575" t="s">
        <v>15</v>
      </c>
      <c r="B232" s="219" t="s">
        <v>5934</v>
      </c>
      <c r="C232" s="220" t="s">
        <v>6451</v>
      </c>
      <c r="D232" s="220" t="s">
        <v>6452</v>
      </c>
      <c r="E232" s="595">
        <v>51585000</v>
      </c>
      <c r="F232" s="595">
        <v>5157036.0645290455</v>
      </c>
      <c r="G232" s="595">
        <v>46427963.935470954</v>
      </c>
      <c r="H232" s="221">
        <v>9.9971620907803538E-2</v>
      </c>
      <c r="I232" s="222">
        <v>0.90002837909219646</v>
      </c>
    </row>
    <row r="233" spans="1:9" ht="25">
      <c r="A233" s="575" t="s">
        <v>15</v>
      </c>
      <c r="B233" s="219" t="s">
        <v>5935</v>
      </c>
      <c r="C233" s="220" t="s">
        <v>6447</v>
      </c>
      <c r="D233" s="220" t="s">
        <v>6448</v>
      </c>
      <c r="E233" s="595">
        <v>10680000</v>
      </c>
      <c r="F233" s="595">
        <v>1427968.6058090134</v>
      </c>
      <c r="G233" s="595">
        <v>9252031.3941909857</v>
      </c>
      <c r="H233" s="221">
        <v>0.13370492563754807</v>
      </c>
      <c r="I233" s="222">
        <v>0.8662950743624519</v>
      </c>
    </row>
    <row r="234" spans="1:9" ht="25">
      <c r="A234" s="575" t="s">
        <v>15</v>
      </c>
      <c r="B234" s="219" t="s">
        <v>5935</v>
      </c>
      <c r="C234" s="220" t="s">
        <v>6455</v>
      </c>
      <c r="D234" s="220" t="s">
        <v>6456</v>
      </c>
      <c r="E234" s="595">
        <v>57500000</v>
      </c>
      <c r="F234" s="595">
        <v>7226751.2307094736</v>
      </c>
      <c r="G234" s="595">
        <v>50273248.769290529</v>
      </c>
      <c r="H234" s="221">
        <v>0.1256826300992952</v>
      </c>
      <c r="I234" s="222">
        <v>0.87431736990070474</v>
      </c>
    </row>
    <row r="235" spans="1:9" ht="25">
      <c r="A235" s="575" t="s">
        <v>15</v>
      </c>
      <c r="B235" s="219" t="s">
        <v>43</v>
      </c>
      <c r="C235" s="220" t="s">
        <v>1312</v>
      </c>
      <c r="D235" s="220" t="s">
        <v>6458</v>
      </c>
      <c r="E235" s="595">
        <v>54574532.38998796</v>
      </c>
      <c r="F235" s="595">
        <v>14333455.186906438</v>
      </c>
      <c r="G235" s="595">
        <v>40241077.203081518</v>
      </c>
      <c r="H235" s="221">
        <v>0.26263999999999998</v>
      </c>
      <c r="I235" s="222">
        <v>0.73736000000000002</v>
      </c>
    </row>
    <row r="236" spans="1:9" ht="37.5">
      <c r="A236" s="575" t="s">
        <v>15</v>
      </c>
      <c r="B236" s="219" t="s">
        <v>3</v>
      </c>
      <c r="C236" s="220" t="s">
        <v>6460</v>
      </c>
      <c r="D236" s="220" t="s">
        <v>6461</v>
      </c>
      <c r="E236" s="595">
        <v>1167870506.4547031</v>
      </c>
      <c r="F236" s="595">
        <v>268610216.48458171</v>
      </c>
      <c r="G236" s="595">
        <v>899260289.97012138</v>
      </c>
      <c r="H236" s="221">
        <v>0.23</v>
      </c>
      <c r="I236" s="222">
        <v>0.77</v>
      </c>
    </row>
    <row r="237" spans="1:9" ht="50">
      <c r="A237" s="575" t="s">
        <v>15</v>
      </c>
      <c r="B237" s="219" t="s">
        <v>3</v>
      </c>
      <c r="C237" s="220" t="s">
        <v>6463</v>
      </c>
      <c r="D237" s="220" t="s">
        <v>6464</v>
      </c>
      <c r="E237" s="595">
        <v>57000000</v>
      </c>
      <c r="F237" s="595">
        <v>7866000.0000000009</v>
      </c>
      <c r="G237" s="595">
        <v>49134000</v>
      </c>
      <c r="H237" s="221">
        <v>0.13800000000000001</v>
      </c>
      <c r="I237" s="222">
        <v>0.86199999999999999</v>
      </c>
    </row>
    <row r="238" spans="1:9" ht="25">
      <c r="A238" s="575" t="s">
        <v>15</v>
      </c>
      <c r="B238" s="219" t="s">
        <v>3</v>
      </c>
      <c r="C238" s="220" t="s">
        <v>6466</v>
      </c>
      <c r="D238" s="220" t="s">
        <v>6467</v>
      </c>
      <c r="E238" s="595">
        <v>7276514.7000000002</v>
      </c>
      <c r="F238" s="595">
        <v>891373.05075000005</v>
      </c>
      <c r="G238" s="595">
        <v>6385141.6492499998</v>
      </c>
      <c r="H238" s="221">
        <v>0.1225</v>
      </c>
      <c r="I238" s="222">
        <v>0.87749999999999995</v>
      </c>
    </row>
    <row r="239" spans="1:9" ht="25">
      <c r="A239" s="575" t="s">
        <v>15</v>
      </c>
      <c r="B239" s="219" t="s">
        <v>3</v>
      </c>
      <c r="C239" s="220" t="s">
        <v>6468</v>
      </c>
      <c r="D239" s="220" t="s">
        <v>6469</v>
      </c>
      <c r="E239" s="595">
        <v>353000000</v>
      </c>
      <c r="F239" s="595">
        <v>31323101.999999993</v>
      </c>
      <c r="G239" s="595">
        <v>321676898</v>
      </c>
      <c r="H239" s="221">
        <v>8.873399999999998E-2</v>
      </c>
      <c r="I239" s="222">
        <v>0.91126600000000002</v>
      </c>
    </row>
    <row r="240" spans="1:9" ht="25">
      <c r="A240" s="575" t="s">
        <v>15</v>
      </c>
      <c r="B240" s="219" t="s">
        <v>5934</v>
      </c>
      <c r="C240" s="220" t="s">
        <v>6451</v>
      </c>
      <c r="D240" s="220" t="s">
        <v>6452</v>
      </c>
      <c r="E240" s="595">
        <v>3000000</v>
      </c>
      <c r="F240" s="595">
        <v>340328.92223933124</v>
      </c>
      <c r="G240" s="595">
        <v>2659671.0777606689</v>
      </c>
      <c r="H240" s="221">
        <v>0.11344297407977708</v>
      </c>
      <c r="I240" s="222">
        <v>0.8865570259202229</v>
      </c>
    </row>
    <row r="241" spans="1:9" ht="25">
      <c r="A241" s="575" t="s">
        <v>15</v>
      </c>
      <c r="B241" s="219" t="s">
        <v>5934</v>
      </c>
      <c r="C241" s="220" t="s">
        <v>6451</v>
      </c>
      <c r="D241" s="220" t="s">
        <v>6452</v>
      </c>
      <c r="E241" s="595">
        <v>6000000</v>
      </c>
      <c r="F241" s="595">
        <v>680657.84447866236</v>
      </c>
      <c r="G241" s="595">
        <v>5319342.1555213379</v>
      </c>
      <c r="H241" s="221">
        <v>0.11344297407977706</v>
      </c>
      <c r="I241" s="222">
        <v>0.8865570259202229</v>
      </c>
    </row>
    <row r="242" spans="1:9" ht="25">
      <c r="A242" s="575" t="s">
        <v>15</v>
      </c>
      <c r="B242" s="219" t="s">
        <v>5934</v>
      </c>
      <c r="C242" s="220" t="s">
        <v>6451</v>
      </c>
      <c r="D242" s="220" t="s">
        <v>6452</v>
      </c>
      <c r="E242" s="595">
        <v>6600000</v>
      </c>
      <c r="F242" s="595">
        <v>1991361.8144632641</v>
      </c>
      <c r="G242" s="595">
        <v>4608638.1855367357</v>
      </c>
      <c r="H242" s="221">
        <v>0.30172148703988849</v>
      </c>
      <c r="I242" s="222">
        <v>0.69827851296011145</v>
      </c>
    </row>
    <row r="243" spans="1:9" ht="37.5">
      <c r="A243" s="575" t="s">
        <v>15</v>
      </c>
      <c r="B243" s="219" t="s">
        <v>3</v>
      </c>
      <c r="C243" s="220" t="s">
        <v>6470</v>
      </c>
      <c r="D243" s="220" t="s">
        <v>1136</v>
      </c>
      <c r="E243" s="595">
        <v>29000000</v>
      </c>
      <c r="F243" s="595">
        <v>2785159.9999999995</v>
      </c>
      <c r="G243" s="595">
        <v>26214840</v>
      </c>
      <c r="H243" s="221">
        <v>9.6039999999999986E-2</v>
      </c>
      <c r="I243" s="222">
        <v>0.90395999999999999</v>
      </c>
    </row>
    <row r="244" spans="1:9" ht="50">
      <c r="A244" s="575" t="s">
        <v>15</v>
      </c>
      <c r="B244" s="219" t="s">
        <v>3</v>
      </c>
      <c r="C244" s="220" t="s">
        <v>6471</v>
      </c>
      <c r="D244" s="220" t="s">
        <v>6472</v>
      </c>
      <c r="E244" s="595">
        <v>220000000</v>
      </c>
      <c r="F244" s="595">
        <v>37191000</v>
      </c>
      <c r="G244" s="595">
        <v>182809000</v>
      </c>
      <c r="H244" s="221">
        <v>0.16905000000000001</v>
      </c>
      <c r="I244" s="222">
        <v>0.83094999999999997</v>
      </c>
    </row>
    <row r="245" spans="1:9">
      <c r="A245" s="575" t="s">
        <v>15</v>
      </c>
      <c r="B245" s="219" t="s">
        <v>3</v>
      </c>
      <c r="C245" s="220" t="s">
        <v>1303</v>
      </c>
      <c r="D245" s="220" t="s">
        <v>6473</v>
      </c>
      <c r="E245" s="595">
        <v>2000000</v>
      </c>
      <c r="F245" s="595">
        <v>544000</v>
      </c>
      <c r="G245" s="595">
        <v>1456000</v>
      </c>
      <c r="H245" s="221">
        <v>0.27200000000000002</v>
      </c>
      <c r="I245" s="222">
        <v>0.72799999999999998</v>
      </c>
    </row>
    <row r="246" spans="1:9" ht="75">
      <c r="A246" s="575" t="s">
        <v>15</v>
      </c>
      <c r="B246" s="219" t="s">
        <v>5937</v>
      </c>
      <c r="C246" s="220" t="s">
        <v>6474</v>
      </c>
      <c r="D246" s="220" t="s">
        <v>7075</v>
      </c>
      <c r="E246" s="595">
        <v>242784000.00000006</v>
      </c>
      <c r="F246" s="595">
        <v>107900493.12000003</v>
      </c>
      <c r="G246" s="595">
        <v>134883506.88000003</v>
      </c>
      <c r="H246" s="221">
        <v>0.44443000000000005</v>
      </c>
      <c r="I246" s="222">
        <v>0.5555699999999999</v>
      </c>
    </row>
    <row r="247" spans="1:9" ht="50">
      <c r="A247" s="575" t="s">
        <v>15</v>
      </c>
      <c r="B247" s="219" t="s">
        <v>3</v>
      </c>
      <c r="C247" s="220" t="s">
        <v>6476</v>
      </c>
      <c r="D247" s="220" t="s">
        <v>6477</v>
      </c>
      <c r="E247" s="595">
        <v>7500000</v>
      </c>
      <c r="F247" s="595">
        <v>753375</v>
      </c>
      <c r="G247" s="595">
        <v>6746625</v>
      </c>
      <c r="H247" s="221">
        <v>0.10045</v>
      </c>
      <c r="I247" s="222">
        <v>0.89954999999999996</v>
      </c>
    </row>
    <row r="248" spans="1:9" ht="50">
      <c r="A248" s="575" t="s">
        <v>15</v>
      </c>
      <c r="B248" s="219" t="s">
        <v>3</v>
      </c>
      <c r="C248" s="220" t="s">
        <v>6478</v>
      </c>
      <c r="D248" s="220" t="s">
        <v>6479</v>
      </c>
      <c r="E248" s="595">
        <v>866426922.03102136</v>
      </c>
      <c r="F248" s="595">
        <v>45009116.128369577</v>
      </c>
      <c r="G248" s="595">
        <v>821417805.90265179</v>
      </c>
      <c r="H248" s="221">
        <v>5.1947965816738648E-2</v>
      </c>
      <c r="I248" s="222">
        <v>0.94805203418326134</v>
      </c>
    </row>
    <row r="249" spans="1:9" ht="25">
      <c r="A249" s="575" t="s">
        <v>15</v>
      </c>
      <c r="B249" s="219" t="s">
        <v>5933</v>
      </c>
      <c r="C249" s="220" t="s">
        <v>6440</v>
      </c>
      <c r="D249" s="220" t="s">
        <v>6441</v>
      </c>
      <c r="E249" s="595">
        <v>500000</v>
      </c>
      <c r="F249" s="595">
        <v>174558.76689362334</v>
      </c>
      <c r="G249" s="595">
        <v>325441.23310637666</v>
      </c>
      <c r="H249" s="221">
        <v>0.34911753378724669</v>
      </c>
      <c r="I249" s="222">
        <v>0.65088246621275325</v>
      </c>
    </row>
    <row r="250" spans="1:9" ht="25">
      <c r="A250" s="575" t="s">
        <v>15</v>
      </c>
      <c r="B250" s="219" t="s">
        <v>5933</v>
      </c>
      <c r="C250" s="220" t="s">
        <v>6444</v>
      </c>
      <c r="D250" s="220" t="s">
        <v>6445</v>
      </c>
      <c r="E250" s="595">
        <v>500000</v>
      </c>
      <c r="F250" s="595">
        <v>174558.76689362334</v>
      </c>
      <c r="G250" s="595">
        <v>325441.23310637666</v>
      </c>
      <c r="H250" s="221">
        <v>0.34911753378724669</v>
      </c>
      <c r="I250" s="222">
        <v>0.65088246621275325</v>
      </c>
    </row>
    <row r="251" spans="1:9" ht="25">
      <c r="A251" s="575" t="s">
        <v>15</v>
      </c>
      <c r="B251" s="219" t="s">
        <v>5933</v>
      </c>
      <c r="C251" s="220" t="s">
        <v>6440</v>
      </c>
      <c r="D251" s="220" t="s">
        <v>6441</v>
      </c>
      <c r="E251" s="595">
        <v>5250000</v>
      </c>
      <c r="F251" s="595">
        <v>1772131.8243404843</v>
      </c>
      <c r="G251" s="595">
        <v>3477868.1756595159</v>
      </c>
      <c r="H251" s="221">
        <v>0.33754891892199701</v>
      </c>
      <c r="I251" s="222">
        <v>0.66245108107800299</v>
      </c>
    </row>
    <row r="252" spans="1:9" ht="25">
      <c r="A252" s="575" t="s">
        <v>15</v>
      </c>
      <c r="B252" s="219" t="s">
        <v>5933</v>
      </c>
      <c r="C252" s="220" t="s">
        <v>6444</v>
      </c>
      <c r="D252" s="220" t="s">
        <v>6445</v>
      </c>
      <c r="E252" s="595">
        <v>12750000</v>
      </c>
      <c r="F252" s="595">
        <v>4303748.7162554618</v>
      </c>
      <c r="G252" s="595">
        <v>8446251.2837445382</v>
      </c>
      <c r="H252" s="221">
        <v>0.33754891892199701</v>
      </c>
      <c r="I252" s="222">
        <v>0.66245108107800299</v>
      </c>
    </row>
    <row r="253" spans="1:9" ht="25">
      <c r="A253" s="575" t="s">
        <v>15</v>
      </c>
      <c r="B253" s="219" t="s">
        <v>5933</v>
      </c>
      <c r="C253" s="220" t="s">
        <v>6444</v>
      </c>
      <c r="D253" s="220" t="s">
        <v>6445</v>
      </c>
      <c r="E253" s="595">
        <v>10340000</v>
      </c>
      <c r="F253" s="595">
        <v>3376617.3178321021</v>
      </c>
      <c r="G253" s="595">
        <v>6963382.6821678979</v>
      </c>
      <c r="H253" s="221">
        <v>0.32655873480000985</v>
      </c>
      <c r="I253" s="222">
        <v>0.67344126519999015</v>
      </c>
    </row>
    <row r="254" spans="1:9" ht="37.5">
      <c r="A254" s="575" t="s">
        <v>15</v>
      </c>
      <c r="B254" s="219" t="s">
        <v>3</v>
      </c>
      <c r="C254" s="220" t="s">
        <v>6480</v>
      </c>
      <c r="D254" s="220" t="s">
        <v>6481</v>
      </c>
      <c r="E254" s="595">
        <v>412500000</v>
      </c>
      <c r="F254" s="595">
        <v>33783750</v>
      </c>
      <c r="G254" s="595">
        <v>378716250</v>
      </c>
      <c r="H254" s="221">
        <v>8.1900000000000001E-2</v>
      </c>
      <c r="I254" s="222">
        <v>0.91810000000000003</v>
      </c>
    </row>
    <row r="255" spans="1:9" ht="25">
      <c r="A255" s="575" t="s">
        <v>15</v>
      </c>
      <c r="B255" s="219" t="s">
        <v>3</v>
      </c>
      <c r="C255" s="220" t="s">
        <v>6482</v>
      </c>
      <c r="D255" s="220" t="s">
        <v>6483</v>
      </c>
      <c r="E255" s="595">
        <v>5000000</v>
      </c>
      <c r="F255" s="595">
        <v>612500</v>
      </c>
      <c r="G255" s="595">
        <v>4387500</v>
      </c>
      <c r="H255" s="221">
        <v>0.1225</v>
      </c>
      <c r="I255" s="222">
        <v>0.87749999999999995</v>
      </c>
    </row>
    <row r="256" spans="1:9" ht="25">
      <c r="A256" s="575" t="s">
        <v>15</v>
      </c>
      <c r="B256" s="219" t="s">
        <v>41</v>
      </c>
      <c r="C256" s="220" t="s">
        <v>6484</v>
      </c>
      <c r="D256" s="220" t="s">
        <v>6426</v>
      </c>
      <c r="E256" s="595">
        <v>200000</v>
      </c>
      <c r="F256" s="595">
        <v>27995.078839643291</v>
      </c>
      <c r="G256" s="595">
        <v>172004.92116035672</v>
      </c>
      <c r="H256" s="221">
        <v>0.13997539419821645</v>
      </c>
      <c r="I256" s="222">
        <v>0.86002460580178353</v>
      </c>
    </row>
    <row r="257" spans="1:9" ht="25">
      <c r="A257" s="575" t="s">
        <v>15</v>
      </c>
      <c r="B257" s="219" t="s">
        <v>43</v>
      </c>
      <c r="C257" s="220" t="s">
        <v>6485</v>
      </c>
      <c r="D257" s="220" t="s">
        <v>6486</v>
      </c>
      <c r="E257" s="595">
        <v>300000</v>
      </c>
      <c r="F257" s="595">
        <v>77093.020437473286</v>
      </c>
      <c r="G257" s="595">
        <v>222906.97956252671</v>
      </c>
      <c r="H257" s="221">
        <v>0.25697673479157762</v>
      </c>
      <c r="I257" s="222">
        <v>0.74302326520842232</v>
      </c>
    </row>
    <row r="258" spans="1:9" ht="25">
      <c r="A258" s="575" t="s">
        <v>15</v>
      </c>
      <c r="B258" s="219" t="s">
        <v>5933</v>
      </c>
      <c r="C258" s="220" t="s">
        <v>6440</v>
      </c>
      <c r="D258" s="220" t="s">
        <v>6441</v>
      </c>
      <c r="E258" s="595">
        <v>4392500</v>
      </c>
      <c r="F258" s="595">
        <v>762227.11193413497</v>
      </c>
      <c r="G258" s="595">
        <v>3630272.8880658653</v>
      </c>
      <c r="H258" s="221">
        <v>0.17352922297874446</v>
      </c>
      <c r="I258" s="222">
        <v>0.8264707770212556</v>
      </c>
    </row>
    <row r="259" spans="1:9" ht="25">
      <c r="A259" s="575" t="s">
        <v>15</v>
      </c>
      <c r="B259" s="219" t="s">
        <v>5933</v>
      </c>
      <c r="C259" s="220" t="s">
        <v>6444</v>
      </c>
      <c r="D259" s="220" t="s">
        <v>6445</v>
      </c>
      <c r="E259" s="595">
        <v>7392500</v>
      </c>
      <c r="F259" s="595">
        <v>1282814.7808703682</v>
      </c>
      <c r="G259" s="595">
        <v>6109685.2191296313</v>
      </c>
      <c r="H259" s="221">
        <v>0.17352922297874443</v>
      </c>
      <c r="I259" s="222">
        <v>0.8264707770212556</v>
      </c>
    </row>
    <row r="260" spans="1:9">
      <c r="A260" s="575" t="s">
        <v>15</v>
      </c>
      <c r="B260" s="219" t="s">
        <v>3</v>
      </c>
      <c r="C260" s="220" t="s">
        <v>6488</v>
      </c>
      <c r="D260" s="220" t="s">
        <v>6489</v>
      </c>
      <c r="E260" s="595">
        <v>30000000</v>
      </c>
      <c r="F260" s="595">
        <v>2249099.9999999995</v>
      </c>
      <c r="G260" s="595">
        <v>27750900</v>
      </c>
      <c r="H260" s="221">
        <v>7.4969999999999981E-2</v>
      </c>
      <c r="I260" s="222">
        <v>0.92503000000000002</v>
      </c>
    </row>
    <row r="261" spans="1:9" ht="25">
      <c r="A261" s="575" t="s">
        <v>15</v>
      </c>
      <c r="B261" s="219" t="s">
        <v>5935</v>
      </c>
      <c r="C261" s="220" t="s">
        <v>6447</v>
      </c>
      <c r="D261" s="220" t="s">
        <v>6448</v>
      </c>
      <c r="E261" s="595">
        <v>4220000</v>
      </c>
      <c r="F261" s="595">
        <v>752313.04825393693</v>
      </c>
      <c r="G261" s="595">
        <v>3467686.9517460633</v>
      </c>
      <c r="H261" s="221">
        <v>0.17827323418339738</v>
      </c>
      <c r="I261" s="222">
        <v>0.82172676581660264</v>
      </c>
    </row>
    <row r="262" spans="1:9" ht="25">
      <c r="A262" s="575" t="s">
        <v>15</v>
      </c>
      <c r="B262" s="219" t="s">
        <v>5933</v>
      </c>
      <c r="C262" s="220" t="s">
        <v>6440</v>
      </c>
      <c r="D262" s="220" t="s">
        <v>6441</v>
      </c>
      <c r="E262" s="595">
        <v>10000000</v>
      </c>
      <c r="F262" s="595">
        <v>2313722.9730499247</v>
      </c>
      <c r="G262" s="595">
        <v>7686277.0269500753</v>
      </c>
      <c r="H262" s="221">
        <v>0.23137229730499248</v>
      </c>
      <c r="I262" s="222">
        <v>0.76862770269500746</v>
      </c>
    </row>
    <row r="263" spans="1:9" ht="25">
      <c r="A263" s="575" t="s">
        <v>15</v>
      </c>
      <c r="B263" s="219" t="s">
        <v>5933</v>
      </c>
      <c r="C263" s="220" t="s">
        <v>6440</v>
      </c>
      <c r="D263" s="220" t="s">
        <v>6441</v>
      </c>
      <c r="E263" s="595">
        <v>40000000</v>
      </c>
      <c r="F263" s="595">
        <v>13062349.392000396</v>
      </c>
      <c r="G263" s="595">
        <v>26937650.607999604</v>
      </c>
      <c r="H263" s="221">
        <v>0.32655873480000991</v>
      </c>
      <c r="I263" s="222">
        <v>0.67344126519999015</v>
      </c>
    </row>
    <row r="264" spans="1:9" ht="25">
      <c r="A264" s="575" t="s">
        <v>15</v>
      </c>
      <c r="B264" s="219" t="s">
        <v>41</v>
      </c>
      <c r="C264" s="220" t="s">
        <v>6490</v>
      </c>
      <c r="D264" s="220" t="s">
        <v>6491</v>
      </c>
      <c r="E264" s="595">
        <v>57297832.774192005</v>
      </c>
      <c r="F264" s="595">
        <v>8170097.975272038</v>
      </c>
      <c r="G264" s="595">
        <v>49127734.798919968</v>
      </c>
      <c r="H264" s="221">
        <v>0.14258999999999999</v>
      </c>
      <c r="I264" s="222">
        <v>0.85741000000000001</v>
      </c>
    </row>
    <row r="265" spans="1:9" ht="37.5">
      <c r="A265" s="575" t="s">
        <v>15</v>
      </c>
      <c r="B265" s="219" t="s">
        <v>1077</v>
      </c>
      <c r="C265" s="220" t="s">
        <v>6492</v>
      </c>
      <c r="D265" s="220" t="s">
        <v>6493</v>
      </c>
      <c r="E265" s="595">
        <v>142000000</v>
      </c>
      <c r="F265" s="595">
        <v>50097600</v>
      </c>
      <c r="G265" s="595">
        <v>91902400</v>
      </c>
      <c r="H265" s="221">
        <v>0.3528</v>
      </c>
      <c r="I265" s="222">
        <v>0.6472</v>
      </c>
    </row>
    <row r="266" spans="1:9" ht="25">
      <c r="A266" s="575" t="s">
        <v>15</v>
      </c>
      <c r="B266" s="219" t="s">
        <v>5934</v>
      </c>
      <c r="C266" s="220" t="s">
        <v>6451</v>
      </c>
      <c r="D266" s="220" t="s">
        <v>6452</v>
      </c>
      <c r="E266" s="595">
        <v>1600000</v>
      </c>
      <c r="F266" s="595">
        <v>170164.46111966559</v>
      </c>
      <c r="G266" s="595">
        <v>1429835.5388803345</v>
      </c>
      <c r="H266" s="221">
        <v>0.10635278819979099</v>
      </c>
      <c r="I266" s="222">
        <v>0.89364721180020901</v>
      </c>
    </row>
    <row r="267" spans="1:9" ht="25">
      <c r="A267" s="575" t="s">
        <v>15</v>
      </c>
      <c r="B267" s="219" t="s">
        <v>5934</v>
      </c>
      <c r="C267" s="220" t="s">
        <v>6451</v>
      </c>
      <c r="D267" s="220" t="s">
        <v>6452</v>
      </c>
      <c r="E267" s="595">
        <v>6000000</v>
      </c>
      <c r="F267" s="595">
        <v>2076940.9103386963</v>
      </c>
      <c r="G267" s="595">
        <v>3923059.0896613039</v>
      </c>
      <c r="H267" s="221">
        <v>0.34615681838978274</v>
      </c>
      <c r="I267" s="222">
        <v>0.65384318161021726</v>
      </c>
    </row>
    <row r="268" spans="1:9" ht="25">
      <c r="A268" s="575" t="s">
        <v>15</v>
      </c>
      <c r="B268" s="219" t="s">
        <v>5934</v>
      </c>
      <c r="C268" s="220" t="s">
        <v>6451</v>
      </c>
      <c r="D268" s="220" t="s">
        <v>6452</v>
      </c>
      <c r="E268" s="595">
        <v>4000000</v>
      </c>
      <c r="F268" s="595">
        <v>872917.19420032192</v>
      </c>
      <c r="G268" s="595">
        <v>3127082.805799678</v>
      </c>
      <c r="H268" s="221">
        <v>0.21822929855008047</v>
      </c>
      <c r="I268" s="222">
        <v>0.78177070144991956</v>
      </c>
    </row>
    <row r="269" spans="1:9">
      <c r="A269" s="575" t="s">
        <v>15</v>
      </c>
      <c r="B269" s="219" t="s">
        <v>1077</v>
      </c>
      <c r="C269" s="220" t="s">
        <v>6495</v>
      </c>
      <c r="D269" s="220" t="s">
        <v>6496</v>
      </c>
      <c r="E269" s="595">
        <v>17533600</v>
      </c>
      <c r="F269" s="595">
        <v>5670366.2400000012</v>
      </c>
      <c r="G269" s="595">
        <v>11863233.759999998</v>
      </c>
      <c r="H269" s="221">
        <v>0.32340000000000008</v>
      </c>
      <c r="I269" s="222">
        <v>0.67659999999999987</v>
      </c>
    </row>
    <row r="270" spans="1:9" ht="25">
      <c r="A270" s="575" t="s">
        <v>15</v>
      </c>
      <c r="B270" s="219" t="s">
        <v>3</v>
      </c>
      <c r="C270" s="220" t="s">
        <v>6497</v>
      </c>
      <c r="D270" s="220" t="s">
        <v>6498</v>
      </c>
      <c r="E270" s="595">
        <v>12000000</v>
      </c>
      <c r="F270" s="595">
        <v>940799.99999999965</v>
      </c>
      <c r="G270" s="595">
        <v>11059200</v>
      </c>
      <c r="H270" s="221">
        <v>7.839999999999997E-2</v>
      </c>
      <c r="I270" s="222">
        <v>0.92159999999999997</v>
      </c>
    </row>
    <row r="271" spans="1:9" ht="25">
      <c r="A271" s="575" t="s">
        <v>15</v>
      </c>
      <c r="B271" s="219" t="s">
        <v>3</v>
      </c>
      <c r="C271" s="220" t="s">
        <v>1166</v>
      </c>
      <c r="D271" s="220" t="s">
        <v>1112</v>
      </c>
      <c r="E271" s="595">
        <v>52000000</v>
      </c>
      <c r="F271" s="595">
        <v>3516240.0000000005</v>
      </c>
      <c r="G271" s="595">
        <v>48483760</v>
      </c>
      <c r="H271" s="221">
        <v>6.7620000000000013E-2</v>
      </c>
      <c r="I271" s="222">
        <v>0.93237999999999999</v>
      </c>
    </row>
    <row r="272" spans="1:9" ht="25">
      <c r="A272" s="575" t="s">
        <v>15</v>
      </c>
      <c r="B272" s="219" t="s">
        <v>5935</v>
      </c>
      <c r="C272" s="220" t="s">
        <v>6447</v>
      </c>
      <c r="D272" s="220" t="s">
        <v>6448</v>
      </c>
      <c r="E272" s="595">
        <v>33000000</v>
      </c>
      <c r="F272" s="595">
        <v>10158763.396638367</v>
      </c>
      <c r="G272" s="595">
        <v>22841236.603361633</v>
      </c>
      <c r="H272" s="221">
        <v>0.30784131504964751</v>
      </c>
      <c r="I272" s="222">
        <v>0.69215868495035249</v>
      </c>
    </row>
    <row r="273" spans="1:9" ht="25">
      <c r="A273" s="575" t="s">
        <v>15</v>
      </c>
      <c r="B273" s="219" t="s">
        <v>41</v>
      </c>
      <c r="C273" s="220" t="s">
        <v>6499</v>
      </c>
      <c r="D273" s="220" t="s">
        <v>6500</v>
      </c>
      <c r="E273" s="595">
        <v>48420122.416258872</v>
      </c>
      <c r="F273" s="595">
        <v>1898068.7987173479</v>
      </c>
      <c r="G273" s="595">
        <v>46522053.617541522</v>
      </c>
      <c r="H273" s="221">
        <v>3.9200000000000006E-2</v>
      </c>
      <c r="I273" s="222">
        <v>0.96079999999999999</v>
      </c>
    </row>
    <row r="274" spans="1:9" ht="25">
      <c r="A274" s="575" t="s">
        <v>15</v>
      </c>
      <c r="B274" s="219" t="s">
        <v>3</v>
      </c>
      <c r="C274" s="220" t="s">
        <v>6501</v>
      </c>
      <c r="D274" s="220" t="s">
        <v>6502</v>
      </c>
      <c r="E274" s="595">
        <v>100000000</v>
      </c>
      <c r="F274" s="595">
        <v>12250000.000000002</v>
      </c>
      <c r="G274" s="595">
        <v>87750000</v>
      </c>
      <c r="H274" s="221">
        <v>0.12250000000000003</v>
      </c>
      <c r="I274" s="222">
        <v>0.87749999999999995</v>
      </c>
    </row>
    <row r="275" spans="1:9" ht="37.5">
      <c r="A275" s="575" t="s">
        <v>15</v>
      </c>
      <c r="B275" s="219" t="s">
        <v>42</v>
      </c>
      <c r="C275" s="220" t="s">
        <v>6503</v>
      </c>
      <c r="D275" s="220" t="s">
        <v>6504</v>
      </c>
      <c r="E275" s="595">
        <v>106234448.15276095</v>
      </c>
      <c r="F275" s="595">
        <v>5101378.2002955796</v>
      </c>
      <c r="G275" s="595">
        <v>101133069.95246537</v>
      </c>
      <c r="H275" s="221">
        <v>4.8019999999999986E-2</v>
      </c>
      <c r="I275" s="222">
        <v>0.95198000000000005</v>
      </c>
    </row>
    <row r="276" spans="1:9">
      <c r="A276" s="575" t="s">
        <v>15</v>
      </c>
      <c r="B276" s="219" t="s">
        <v>44</v>
      </c>
      <c r="C276" s="220" t="s">
        <v>6506</v>
      </c>
      <c r="D276" s="220" t="s">
        <v>6507</v>
      </c>
      <c r="E276" s="595">
        <v>11600000</v>
      </c>
      <c r="F276" s="595">
        <v>1625624</v>
      </c>
      <c r="G276" s="595">
        <v>9974376</v>
      </c>
      <c r="H276" s="221">
        <v>0.14013999999999999</v>
      </c>
      <c r="I276" s="222">
        <v>0.85986000000000007</v>
      </c>
    </row>
    <row r="277" spans="1:9" ht="37.5">
      <c r="A277" s="575" t="s">
        <v>15</v>
      </c>
      <c r="B277" s="219" t="s">
        <v>3</v>
      </c>
      <c r="C277" s="220" t="s">
        <v>6508</v>
      </c>
      <c r="D277" s="220" t="s">
        <v>6509</v>
      </c>
      <c r="E277" s="595">
        <v>13248514.998835996</v>
      </c>
      <c r="F277" s="595">
        <v>649177.23494296381</v>
      </c>
      <c r="G277" s="595">
        <v>12599337.763893032</v>
      </c>
      <c r="H277" s="221">
        <v>4.9000000000000002E-2</v>
      </c>
      <c r="I277" s="222">
        <v>0.95099999999999996</v>
      </c>
    </row>
    <row r="278" spans="1:9" ht="25">
      <c r="A278" s="575" t="s">
        <v>15</v>
      </c>
      <c r="B278" s="219" t="s">
        <v>5935</v>
      </c>
      <c r="C278" s="220" t="s">
        <v>6447</v>
      </c>
      <c r="D278" s="220" t="s">
        <v>6448</v>
      </c>
      <c r="E278" s="595">
        <v>1000000</v>
      </c>
      <c r="F278" s="595">
        <v>325222.95538252883</v>
      </c>
      <c r="G278" s="595">
        <v>674777.04461747117</v>
      </c>
      <c r="H278" s="221">
        <v>0.32522295538252882</v>
      </c>
      <c r="I278" s="222">
        <v>0.67477704461747123</v>
      </c>
    </row>
    <row r="279" spans="1:9" ht="25">
      <c r="A279" s="575" t="s">
        <v>15</v>
      </c>
      <c r="B279" s="219" t="s">
        <v>1078</v>
      </c>
      <c r="C279" s="220" t="s">
        <v>6510</v>
      </c>
      <c r="D279" s="220" t="s">
        <v>1114</v>
      </c>
      <c r="E279" s="595">
        <v>25627907.793643199</v>
      </c>
      <c r="F279" s="595">
        <v>6906721.150386841</v>
      </c>
      <c r="G279" s="595">
        <v>18721186.643256359</v>
      </c>
      <c r="H279" s="221">
        <v>0.26949999999999996</v>
      </c>
      <c r="I279" s="222">
        <v>0.73050000000000004</v>
      </c>
    </row>
    <row r="280" spans="1:9" ht="37.5">
      <c r="A280" s="575" t="s">
        <v>15</v>
      </c>
      <c r="B280" s="219" t="s">
        <v>43</v>
      </c>
      <c r="C280" s="220" t="s">
        <v>6512</v>
      </c>
      <c r="D280" s="220" t="s">
        <v>6513</v>
      </c>
      <c r="E280" s="595">
        <v>22131328.464000002</v>
      </c>
      <c r="F280" s="595">
        <v>3448503.6012604795</v>
      </c>
      <c r="G280" s="595">
        <v>18682824.862739522</v>
      </c>
      <c r="H280" s="221">
        <v>0.15581999999999996</v>
      </c>
      <c r="I280" s="222">
        <v>0.84418000000000004</v>
      </c>
    </row>
    <row r="281" spans="1:9" ht="25">
      <c r="A281" s="575" t="s">
        <v>15</v>
      </c>
      <c r="B281" s="219" t="s">
        <v>41</v>
      </c>
      <c r="C281" s="220" t="s">
        <v>733</v>
      </c>
      <c r="D281" s="220" t="s">
        <v>1146</v>
      </c>
      <c r="E281" s="595">
        <v>12000000</v>
      </c>
      <c r="F281" s="595">
        <v>5880000</v>
      </c>
      <c r="G281" s="595">
        <v>6120000</v>
      </c>
      <c r="H281" s="221">
        <v>0.49</v>
      </c>
      <c r="I281" s="222">
        <v>0.51</v>
      </c>
    </row>
    <row r="282" spans="1:9" ht="25">
      <c r="A282" s="575" t="s">
        <v>15</v>
      </c>
      <c r="B282" s="219" t="s">
        <v>5935</v>
      </c>
      <c r="C282" s="220" t="s">
        <v>6455</v>
      </c>
      <c r="D282" s="220" t="s">
        <v>6456</v>
      </c>
      <c r="E282" s="595">
        <v>20000000</v>
      </c>
      <c r="F282" s="595">
        <v>3565464.6836679485</v>
      </c>
      <c r="G282" s="595">
        <v>16434535.316332052</v>
      </c>
      <c r="H282" s="221">
        <v>0.17827323418339741</v>
      </c>
      <c r="I282" s="222">
        <v>0.82172676581660253</v>
      </c>
    </row>
    <row r="283" spans="1:9" ht="25">
      <c r="A283" s="575" t="s">
        <v>15</v>
      </c>
      <c r="B283" s="219" t="s">
        <v>3</v>
      </c>
      <c r="C283" s="220" t="s">
        <v>6514</v>
      </c>
      <c r="D283" s="220" t="s">
        <v>6515</v>
      </c>
      <c r="E283" s="595">
        <v>131713307.56205224</v>
      </c>
      <c r="F283" s="595">
        <v>18458302.921746001</v>
      </c>
      <c r="G283" s="595">
        <v>113255004.64030623</v>
      </c>
      <c r="H283" s="221">
        <v>0.14014000000000001</v>
      </c>
      <c r="I283" s="222">
        <v>0.85985999999999996</v>
      </c>
    </row>
    <row r="284" spans="1:9" ht="50">
      <c r="A284" s="575" t="s">
        <v>15</v>
      </c>
      <c r="B284" s="219" t="s">
        <v>3</v>
      </c>
      <c r="C284" s="220" t="s">
        <v>6516</v>
      </c>
      <c r="D284" s="220" t="s">
        <v>6517</v>
      </c>
      <c r="E284" s="595">
        <v>30000000</v>
      </c>
      <c r="F284" s="595">
        <v>4586400</v>
      </c>
      <c r="G284" s="595">
        <v>25413600</v>
      </c>
      <c r="H284" s="221">
        <v>0.15287999999999999</v>
      </c>
      <c r="I284" s="222">
        <v>0.84711999999999998</v>
      </c>
    </row>
    <row r="285" spans="1:9" ht="25">
      <c r="A285" s="575" t="s">
        <v>15</v>
      </c>
      <c r="B285" s="219" t="s">
        <v>3</v>
      </c>
      <c r="C285" s="220" t="s">
        <v>6518</v>
      </c>
      <c r="D285" s="220" t="s">
        <v>6519</v>
      </c>
      <c r="E285" s="595">
        <v>100000000</v>
      </c>
      <c r="F285" s="595">
        <v>4899999.9999999981</v>
      </c>
      <c r="G285" s="595">
        <v>95100000</v>
      </c>
      <c r="H285" s="221">
        <v>4.8999999999999981E-2</v>
      </c>
      <c r="I285" s="222">
        <v>0.95100000000000007</v>
      </c>
    </row>
    <row r="286" spans="1:9" ht="25">
      <c r="A286" s="575" t="s">
        <v>15</v>
      </c>
      <c r="B286" s="219" t="s">
        <v>5934</v>
      </c>
      <c r="C286" s="220" t="s">
        <v>6451</v>
      </c>
      <c r="D286" s="220" t="s">
        <v>6452</v>
      </c>
      <c r="E286" s="595">
        <v>5400000</v>
      </c>
      <c r="F286" s="595">
        <v>1629296.0300153978</v>
      </c>
      <c r="G286" s="595">
        <v>3770703.9699846022</v>
      </c>
      <c r="H286" s="221">
        <v>0.30172148703988849</v>
      </c>
      <c r="I286" s="222">
        <v>0.69827851296011145</v>
      </c>
    </row>
    <row r="287" spans="1:9" ht="25">
      <c r="A287" s="575" t="s">
        <v>15</v>
      </c>
      <c r="B287" s="219" t="s">
        <v>5934</v>
      </c>
      <c r="C287" s="220" t="s">
        <v>6451</v>
      </c>
      <c r="D287" s="220" t="s">
        <v>6452</v>
      </c>
      <c r="E287" s="595">
        <v>10000000</v>
      </c>
      <c r="F287" s="595">
        <v>1418037.1759972139</v>
      </c>
      <c r="G287" s="595">
        <v>8581962.8240027856</v>
      </c>
      <c r="H287" s="221">
        <v>0.14180371759972138</v>
      </c>
      <c r="I287" s="222">
        <v>0.85819628240027868</v>
      </c>
    </row>
    <row r="288" spans="1:9" ht="25">
      <c r="A288" s="575" t="s">
        <v>15</v>
      </c>
      <c r="B288" s="219" t="s">
        <v>43</v>
      </c>
      <c r="C288" s="220" t="s">
        <v>6485</v>
      </c>
      <c r="D288" s="220" t="s">
        <v>6486</v>
      </c>
      <c r="E288" s="595">
        <v>1000000</v>
      </c>
      <c r="F288" s="595">
        <v>21558.122624839747</v>
      </c>
      <c r="G288" s="595">
        <v>978441.87737516023</v>
      </c>
      <c r="H288" s="221">
        <v>2.1558122624839748E-2</v>
      </c>
      <c r="I288" s="222">
        <v>0.9784418773751602</v>
      </c>
    </row>
    <row r="289" spans="1:9" ht="25">
      <c r="A289" s="575" t="s">
        <v>15</v>
      </c>
      <c r="B289" s="219" t="s">
        <v>43</v>
      </c>
      <c r="C289" s="220" t="s">
        <v>6485</v>
      </c>
      <c r="D289" s="220" t="s">
        <v>6486</v>
      </c>
      <c r="E289" s="595">
        <v>1000000</v>
      </c>
      <c r="F289" s="595">
        <v>255779.0613124198</v>
      </c>
      <c r="G289" s="595">
        <v>744220.93868758017</v>
      </c>
      <c r="H289" s="221">
        <v>0.25577906131241979</v>
      </c>
      <c r="I289" s="222">
        <v>0.74422093868758021</v>
      </c>
    </row>
    <row r="290" spans="1:9" ht="50">
      <c r="A290" s="575" t="s">
        <v>15</v>
      </c>
      <c r="B290" s="219" t="s">
        <v>3</v>
      </c>
      <c r="C290" s="220" t="s">
        <v>7073</v>
      </c>
      <c r="D290" s="220" t="s">
        <v>6521</v>
      </c>
      <c r="E290" s="595">
        <v>138000000</v>
      </c>
      <c r="F290" s="595">
        <v>10345860.000000002</v>
      </c>
      <c r="G290" s="595">
        <v>127654140</v>
      </c>
      <c r="H290" s="221">
        <v>7.4970000000000009E-2</v>
      </c>
      <c r="I290" s="222">
        <v>0.92503000000000002</v>
      </c>
    </row>
    <row r="291" spans="1:9">
      <c r="A291" s="575" t="s">
        <v>15</v>
      </c>
      <c r="B291" s="219" t="s">
        <v>3</v>
      </c>
      <c r="C291" s="220" t="s">
        <v>6522</v>
      </c>
      <c r="D291" s="220" t="s">
        <v>1821</v>
      </c>
      <c r="E291" s="595">
        <v>49000000</v>
      </c>
      <c r="F291" s="595">
        <v>7755230</v>
      </c>
      <c r="G291" s="595">
        <v>41244770</v>
      </c>
      <c r="H291" s="221">
        <v>0.15826999999999999</v>
      </c>
      <c r="I291" s="222">
        <v>0.84172999999999998</v>
      </c>
    </row>
    <row r="292" spans="1:9" ht="50">
      <c r="A292" s="575" t="s">
        <v>15</v>
      </c>
      <c r="B292" s="219" t="s">
        <v>1077</v>
      </c>
      <c r="C292" s="220" t="s">
        <v>6523</v>
      </c>
      <c r="D292" s="220" t="s">
        <v>6524</v>
      </c>
      <c r="E292" s="595">
        <v>185500000</v>
      </c>
      <c r="F292" s="595">
        <v>73624950</v>
      </c>
      <c r="G292" s="595">
        <v>111875050</v>
      </c>
      <c r="H292" s="221">
        <v>0.39689999999999998</v>
      </c>
      <c r="I292" s="222">
        <v>0.60309999999999997</v>
      </c>
    </row>
    <row r="293" spans="1:9" ht="50">
      <c r="A293" s="575" t="s">
        <v>15</v>
      </c>
      <c r="B293" s="219" t="s">
        <v>3</v>
      </c>
      <c r="C293" s="220" t="s">
        <v>6525</v>
      </c>
      <c r="D293" s="220" t="s">
        <v>6526</v>
      </c>
      <c r="E293" s="595">
        <v>306000000</v>
      </c>
      <c r="F293" s="595">
        <v>78868440.000000015</v>
      </c>
      <c r="G293" s="595">
        <v>227131560</v>
      </c>
      <c r="H293" s="221">
        <v>0.25774000000000002</v>
      </c>
      <c r="I293" s="222">
        <v>0.74225999999999992</v>
      </c>
    </row>
    <row r="294" spans="1:9" ht="25">
      <c r="A294" s="575" t="s">
        <v>15</v>
      </c>
      <c r="B294" s="219" t="s">
        <v>43</v>
      </c>
      <c r="C294" s="220" t="s">
        <v>6485</v>
      </c>
      <c r="D294" s="220" t="s">
        <v>6486</v>
      </c>
      <c r="E294" s="595">
        <v>200000</v>
      </c>
      <c r="F294" s="595">
        <v>51395.346958315524</v>
      </c>
      <c r="G294" s="595">
        <v>148604.65304168448</v>
      </c>
      <c r="H294" s="221">
        <v>0.25697673479157762</v>
      </c>
      <c r="I294" s="222">
        <v>0.74302326520842232</v>
      </c>
    </row>
    <row r="295" spans="1:9" ht="25">
      <c r="A295" s="575" t="s">
        <v>15</v>
      </c>
      <c r="B295" s="219" t="s">
        <v>44</v>
      </c>
      <c r="C295" s="220" t="s">
        <v>6527</v>
      </c>
      <c r="D295" s="220" t="s">
        <v>6528</v>
      </c>
      <c r="E295" s="595">
        <v>16750000.000000002</v>
      </c>
      <c r="F295" s="595">
        <v>1362445</v>
      </c>
      <c r="G295" s="595">
        <v>15387555.000000002</v>
      </c>
      <c r="H295" s="221">
        <v>8.1339999999999996E-2</v>
      </c>
      <c r="I295" s="222">
        <v>0.91866000000000003</v>
      </c>
    </row>
    <row r="296" spans="1:9" ht="25">
      <c r="A296" s="575" t="s">
        <v>15</v>
      </c>
      <c r="B296" s="219" t="s">
        <v>3</v>
      </c>
      <c r="C296" s="220" t="s">
        <v>6529</v>
      </c>
      <c r="D296" s="220" t="s">
        <v>6530</v>
      </c>
      <c r="E296" s="595">
        <v>9886045.5592</v>
      </c>
      <c r="F296" s="595">
        <v>746000.99789723195</v>
      </c>
      <c r="G296" s="595">
        <v>9140044.5613027681</v>
      </c>
      <c r="H296" s="221">
        <v>7.5459999999999999E-2</v>
      </c>
      <c r="I296" s="222">
        <v>0.92454000000000003</v>
      </c>
    </row>
    <row r="297" spans="1:9">
      <c r="A297" s="575" t="s">
        <v>15</v>
      </c>
      <c r="B297" s="219" t="s">
        <v>3</v>
      </c>
      <c r="C297" s="220" t="s">
        <v>1308</v>
      </c>
      <c r="D297" s="220" t="s">
        <v>1118</v>
      </c>
      <c r="E297" s="595">
        <v>51000000</v>
      </c>
      <c r="F297" s="595">
        <v>5397840</v>
      </c>
      <c r="G297" s="595">
        <v>45602160</v>
      </c>
      <c r="H297" s="221">
        <v>0.10584</v>
      </c>
      <c r="I297" s="222">
        <v>0.89415999999999995</v>
      </c>
    </row>
    <row r="298" spans="1:9">
      <c r="A298" s="575" t="s">
        <v>15</v>
      </c>
      <c r="B298" s="219" t="s">
        <v>3</v>
      </c>
      <c r="C298" s="220" t="s">
        <v>6531</v>
      </c>
      <c r="D298" s="220" t="s">
        <v>6532</v>
      </c>
      <c r="E298" s="595">
        <v>153999999.99999982</v>
      </c>
      <c r="F298" s="595">
        <v>7545999.9999999907</v>
      </c>
      <c r="G298" s="595">
        <v>146453999.99999982</v>
      </c>
      <c r="H298" s="221">
        <v>4.8999999999999995E-2</v>
      </c>
      <c r="I298" s="222">
        <v>0.95099999999999996</v>
      </c>
    </row>
    <row r="299" spans="1:9" ht="25">
      <c r="A299" s="575" t="s">
        <v>15</v>
      </c>
      <c r="B299" s="219" t="s">
        <v>3</v>
      </c>
      <c r="C299" s="220" t="s">
        <v>734</v>
      </c>
      <c r="D299" s="220" t="s">
        <v>6533</v>
      </c>
      <c r="E299" s="595">
        <v>62000000</v>
      </c>
      <c r="F299" s="595">
        <v>3038000.0000000005</v>
      </c>
      <c r="G299" s="595">
        <v>58962000</v>
      </c>
      <c r="H299" s="221">
        <v>4.9000000000000009E-2</v>
      </c>
      <c r="I299" s="222">
        <v>0.95099999999999996</v>
      </c>
    </row>
    <row r="300" spans="1:9" ht="25">
      <c r="A300" s="575" t="s">
        <v>15</v>
      </c>
      <c r="B300" s="219" t="s">
        <v>5934</v>
      </c>
      <c r="C300" s="220" t="s">
        <v>6451</v>
      </c>
      <c r="D300" s="220" t="s">
        <v>6452</v>
      </c>
      <c r="E300" s="595">
        <v>6000000</v>
      </c>
      <c r="F300" s="595">
        <v>1852870.0375192475</v>
      </c>
      <c r="G300" s="595">
        <v>4147129.9624807527</v>
      </c>
      <c r="H300" s="221">
        <v>0.3088116729198746</v>
      </c>
      <c r="I300" s="222">
        <v>0.69118832708012534</v>
      </c>
    </row>
    <row r="301" spans="1:9" ht="25">
      <c r="A301" s="575" t="s">
        <v>15</v>
      </c>
      <c r="B301" s="219" t="s">
        <v>43</v>
      </c>
      <c r="C301" s="220" t="s">
        <v>6485</v>
      </c>
      <c r="D301" s="220" t="s">
        <v>6486</v>
      </c>
      <c r="E301" s="595">
        <v>200000</v>
      </c>
      <c r="F301" s="595">
        <v>4790.6939166310522</v>
      </c>
      <c r="G301" s="595">
        <v>195209.30608336895</v>
      </c>
      <c r="H301" s="221">
        <v>2.3953469583155262E-2</v>
      </c>
      <c r="I301" s="222">
        <v>0.97604653041684475</v>
      </c>
    </row>
    <row r="302" spans="1:9" ht="25">
      <c r="A302" s="575" t="s">
        <v>15</v>
      </c>
      <c r="B302" s="219" t="s">
        <v>41</v>
      </c>
      <c r="C302" s="220" t="s">
        <v>6534</v>
      </c>
      <c r="D302" s="220" t="s">
        <v>1128</v>
      </c>
      <c r="E302" s="595">
        <v>59000000</v>
      </c>
      <c r="F302" s="595">
        <v>7863520</v>
      </c>
      <c r="G302" s="595">
        <v>51136480</v>
      </c>
      <c r="H302" s="221">
        <v>0.13328000000000001</v>
      </c>
      <c r="I302" s="222">
        <v>0.86671999999999993</v>
      </c>
    </row>
    <row r="303" spans="1:9" ht="25">
      <c r="A303" s="575" t="s">
        <v>15</v>
      </c>
      <c r="B303" s="219" t="s">
        <v>3</v>
      </c>
      <c r="C303" s="220" t="s">
        <v>6536</v>
      </c>
      <c r="D303" s="220" t="s">
        <v>6537</v>
      </c>
      <c r="E303" s="595">
        <v>8046128.6399999997</v>
      </c>
      <c r="F303" s="595">
        <v>1072388.0251392003</v>
      </c>
      <c r="G303" s="595">
        <v>6973740.6148607992</v>
      </c>
      <c r="H303" s="221">
        <v>0.13328000000000004</v>
      </c>
      <c r="I303" s="222">
        <v>0.86671999999999993</v>
      </c>
    </row>
    <row r="304" spans="1:9" ht="50">
      <c r="A304" s="575" t="s">
        <v>15</v>
      </c>
      <c r="B304" s="219" t="s">
        <v>3</v>
      </c>
      <c r="C304" s="220" t="s">
        <v>6538</v>
      </c>
      <c r="D304" s="220" t="s">
        <v>6539</v>
      </c>
      <c r="E304" s="595">
        <v>656906543.38549078</v>
      </c>
      <c r="F304" s="595">
        <v>32188420.625889048</v>
      </c>
      <c r="G304" s="595">
        <v>624718122.75960171</v>
      </c>
      <c r="H304" s="221">
        <v>4.9000000000000002E-2</v>
      </c>
      <c r="I304" s="222">
        <v>0.95099999999999996</v>
      </c>
    </row>
    <row r="305" spans="1:9" ht="25">
      <c r="A305" s="575" t="s">
        <v>15</v>
      </c>
      <c r="B305" s="219" t="s">
        <v>44</v>
      </c>
      <c r="C305" s="220" t="s">
        <v>6540</v>
      </c>
      <c r="D305" s="220" t="s">
        <v>6541</v>
      </c>
      <c r="E305" s="595">
        <v>23379800.847641952</v>
      </c>
      <c r="F305" s="595">
        <v>1832976.3864551287</v>
      </c>
      <c r="G305" s="595">
        <v>21546824.461186823</v>
      </c>
      <c r="H305" s="221">
        <v>7.8399999999999984E-2</v>
      </c>
      <c r="I305" s="222">
        <v>0.92159999999999997</v>
      </c>
    </row>
    <row r="306" spans="1:9" ht="25">
      <c r="A306" s="575" t="s">
        <v>15</v>
      </c>
      <c r="B306" s="219" t="s">
        <v>5934</v>
      </c>
      <c r="C306" s="220" t="s">
        <v>6451</v>
      </c>
      <c r="D306" s="220" t="s">
        <v>6452</v>
      </c>
      <c r="E306" s="595">
        <v>1000000</v>
      </c>
      <c r="F306" s="595">
        <v>308811.67291987455</v>
      </c>
      <c r="G306" s="595">
        <v>691188.32708012545</v>
      </c>
      <c r="H306" s="221">
        <v>0.30881167291987455</v>
      </c>
      <c r="I306" s="222">
        <v>0.69118832708012545</v>
      </c>
    </row>
    <row r="307" spans="1:9" ht="25">
      <c r="A307" s="575" t="s">
        <v>15</v>
      </c>
      <c r="B307" s="219" t="s">
        <v>3</v>
      </c>
      <c r="C307" s="220" t="s">
        <v>6542</v>
      </c>
      <c r="D307" s="220" t="s">
        <v>6543</v>
      </c>
      <c r="E307" s="595">
        <v>28000000</v>
      </c>
      <c r="F307" s="595">
        <v>9933280</v>
      </c>
      <c r="G307" s="595">
        <v>18066720</v>
      </c>
      <c r="H307" s="221">
        <v>0.35476000000000002</v>
      </c>
      <c r="I307" s="222">
        <v>0.64524000000000004</v>
      </c>
    </row>
    <row r="308" spans="1:9" ht="37.5">
      <c r="A308" s="575" t="s">
        <v>15</v>
      </c>
      <c r="B308" s="219" t="s">
        <v>3</v>
      </c>
      <c r="C308" s="220" t="s">
        <v>6544</v>
      </c>
      <c r="D308" s="220" t="s">
        <v>6545</v>
      </c>
      <c r="E308" s="595">
        <v>64500000</v>
      </c>
      <c r="F308" s="595">
        <v>22882020.000000007</v>
      </c>
      <c r="G308" s="595">
        <v>41617979.999999993</v>
      </c>
      <c r="H308" s="221">
        <v>0.35476000000000013</v>
      </c>
      <c r="I308" s="222">
        <v>0.64523999999999981</v>
      </c>
    </row>
    <row r="309" spans="1:9" ht="25">
      <c r="A309" s="575" t="s">
        <v>15</v>
      </c>
      <c r="B309" s="219" t="s">
        <v>43</v>
      </c>
      <c r="C309" s="220" t="s">
        <v>6546</v>
      </c>
      <c r="D309" s="220" t="s">
        <v>6547</v>
      </c>
      <c r="E309" s="595">
        <v>6750000</v>
      </c>
      <c r="F309" s="595">
        <v>1951425</v>
      </c>
      <c r="G309" s="595">
        <v>4798575</v>
      </c>
      <c r="H309" s="221">
        <v>0.28910000000000002</v>
      </c>
      <c r="I309" s="222">
        <v>0.71089999999999998</v>
      </c>
    </row>
    <row r="310" spans="1:9" ht="25">
      <c r="A310" s="575" t="s">
        <v>15</v>
      </c>
      <c r="B310" s="219" t="s">
        <v>5933</v>
      </c>
      <c r="C310" s="220" t="s">
        <v>6440</v>
      </c>
      <c r="D310" s="220" t="s">
        <v>6441</v>
      </c>
      <c r="E310" s="595">
        <v>2250000</v>
      </c>
      <c r="F310" s="595">
        <v>560959.77387414523</v>
      </c>
      <c r="G310" s="595">
        <v>1689040.2261258548</v>
      </c>
      <c r="H310" s="221">
        <v>0.24931545505517566</v>
      </c>
      <c r="I310" s="222">
        <v>0.75068454494482428</v>
      </c>
    </row>
    <row r="311" spans="1:9" ht="25">
      <c r="A311" s="575" t="s">
        <v>15</v>
      </c>
      <c r="B311" s="219" t="s">
        <v>5933</v>
      </c>
      <c r="C311" s="220" t="s">
        <v>6444</v>
      </c>
      <c r="D311" s="220" t="s">
        <v>6445</v>
      </c>
      <c r="E311" s="595">
        <v>6750000</v>
      </c>
      <c r="F311" s="595">
        <v>1104920.7667218009</v>
      </c>
      <c r="G311" s="595">
        <v>5645079.2332781991</v>
      </c>
      <c r="H311" s="221">
        <v>0.16369196544026679</v>
      </c>
      <c r="I311" s="222">
        <v>0.83630803455973324</v>
      </c>
    </row>
    <row r="312" spans="1:9" ht="25">
      <c r="A312" s="575" t="s">
        <v>15</v>
      </c>
      <c r="B312" s="219" t="s">
        <v>1092</v>
      </c>
      <c r="C312" s="220" t="s">
        <v>7061</v>
      </c>
      <c r="D312" s="220" t="s">
        <v>6548</v>
      </c>
      <c r="E312" s="595">
        <v>35895985.000000007</v>
      </c>
      <c r="F312" s="595">
        <v>1909415.1301049995</v>
      </c>
      <c r="G312" s="595">
        <v>33986569.869895011</v>
      </c>
      <c r="H312" s="221">
        <v>5.3192999999999976E-2</v>
      </c>
      <c r="I312" s="222">
        <v>0.94680700000000007</v>
      </c>
    </row>
    <row r="313" spans="1:9" ht="25">
      <c r="A313" s="575" t="s">
        <v>15</v>
      </c>
      <c r="B313" s="219" t="s">
        <v>416</v>
      </c>
      <c r="C313" s="220" t="s">
        <v>7062</v>
      </c>
      <c r="D313" s="220" t="s">
        <v>6548</v>
      </c>
      <c r="E313" s="595">
        <v>1290500</v>
      </c>
      <c r="F313" s="595">
        <v>677802.86250000005</v>
      </c>
      <c r="G313" s="595">
        <v>612697.13749999995</v>
      </c>
      <c r="H313" s="221">
        <v>0.52522500000000005</v>
      </c>
      <c r="I313" s="222">
        <v>0.47477499999999995</v>
      </c>
    </row>
    <row r="314" spans="1:9" ht="25">
      <c r="A314" s="575" t="s">
        <v>15</v>
      </c>
      <c r="B314" s="219" t="s">
        <v>1093</v>
      </c>
      <c r="C314" s="220" t="s">
        <v>7063</v>
      </c>
      <c r="D314" s="220" t="s">
        <v>6548</v>
      </c>
      <c r="E314" s="595">
        <v>674844.99999999988</v>
      </c>
      <c r="F314" s="595">
        <v>354445.4651250001</v>
      </c>
      <c r="G314" s="595">
        <v>320399.53487499978</v>
      </c>
      <c r="H314" s="221">
        <v>0.52522500000000027</v>
      </c>
      <c r="I314" s="222">
        <v>0.47477499999999973</v>
      </c>
    </row>
    <row r="315" spans="1:9" ht="25">
      <c r="A315" s="575" t="s">
        <v>15</v>
      </c>
      <c r="B315" s="219" t="s">
        <v>1078</v>
      </c>
      <c r="C315" s="220" t="s">
        <v>7064</v>
      </c>
      <c r="D315" s="220" t="s">
        <v>6548</v>
      </c>
      <c r="E315" s="595">
        <v>2138670</v>
      </c>
      <c r="F315" s="595">
        <v>53853.849269999992</v>
      </c>
      <c r="G315" s="595">
        <v>2084816.1507300001</v>
      </c>
      <c r="H315" s="221">
        <v>2.5180999999999995E-2</v>
      </c>
      <c r="I315" s="222">
        <v>0.97481899999999999</v>
      </c>
    </row>
    <row r="316" spans="1:9" ht="37.5">
      <c r="A316" s="575" t="s">
        <v>15</v>
      </c>
      <c r="B316" s="219" t="s">
        <v>43</v>
      </c>
      <c r="C316" s="220" t="s">
        <v>774</v>
      </c>
      <c r="D316" s="220" t="s">
        <v>6549</v>
      </c>
      <c r="E316" s="595">
        <v>139150649.19999999</v>
      </c>
      <c r="F316" s="595">
        <v>21273351.249696001</v>
      </c>
      <c r="G316" s="595">
        <v>117877297.95030399</v>
      </c>
      <c r="H316" s="221">
        <v>0.15288000000000002</v>
      </c>
      <c r="I316" s="222">
        <v>0.84711999999999998</v>
      </c>
    </row>
    <row r="317" spans="1:9">
      <c r="A317" s="575" t="s">
        <v>15</v>
      </c>
      <c r="B317" s="219" t="s">
        <v>1076</v>
      </c>
      <c r="C317" s="220" t="s">
        <v>748</v>
      </c>
      <c r="D317" s="220" t="s">
        <v>1149</v>
      </c>
      <c r="E317" s="595">
        <v>23059602.93</v>
      </c>
      <c r="F317" s="595">
        <v>17294702.197499998</v>
      </c>
      <c r="G317" s="595">
        <v>5764900.7325000018</v>
      </c>
      <c r="H317" s="221">
        <v>0.74999999999999989</v>
      </c>
      <c r="I317" s="222">
        <v>0.25000000000000011</v>
      </c>
    </row>
    <row r="318" spans="1:9" ht="25">
      <c r="A318" s="575" t="s">
        <v>15</v>
      </c>
      <c r="B318" s="219" t="s">
        <v>43</v>
      </c>
      <c r="C318" s="220" t="s">
        <v>6485</v>
      </c>
      <c r="D318" s="220" t="s">
        <v>6486</v>
      </c>
      <c r="E318" s="595">
        <v>2892500</v>
      </c>
      <c r="F318" s="595">
        <v>734644.52903847862</v>
      </c>
      <c r="G318" s="595">
        <v>2157855.4709615214</v>
      </c>
      <c r="H318" s="221">
        <v>0.25398255109368317</v>
      </c>
      <c r="I318" s="222">
        <v>0.74601744890631683</v>
      </c>
    </row>
    <row r="319" spans="1:9" ht="25">
      <c r="A319" s="575" t="s">
        <v>15</v>
      </c>
      <c r="B319" s="219" t="s">
        <v>41</v>
      </c>
      <c r="C319" s="220" t="s">
        <v>6551</v>
      </c>
      <c r="D319" s="220" t="s">
        <v>6552</v>
      </c>
      <c r="E319" s="595">
        <v>6000000</v>
      </c>
      <c r="F319" s="595">
        <v>1908060</v>
      </c>
      <c r="G319" s="595">
        <v>4091940</v>
      </c>
      <c r="H319" s="221">
        <v>0.31801000000000001</v>
      </c>
      <c r="I319" s="222">
        <v>0.68198999999999999</v>
      </c>
    </row>
    <row r="320" spans="1:9" ht="13" thickBot="1">
      <c r="A320" s="578" t="s">
        <v>15</v>
      </c>
      <c r="B320" s="227" t="s">
        <v>43</v>
      </c>
      <c r="C320" s="228" t="s">
        <v>6553</v>
      </c>
      <c r="D320" s="228" t="s">
        <v>6554</v>
      </c>
      <c r="E320" s="596">
        <v>46092594.329202391</v>
      </c>
      <c r="F320" s="596">
        <v>5346740.9421874778</v>
      </c>
      <c r="G320" s="596">
        <v>40745853.387014911</v>
      </c>
      <c r="H320" s="229">
        <v>0.11600000000000001</v>
      </c>
      <c r="I320" s="230">
        <v>0.88400000000000001</v>
      </c>
    </row>
    <row r="321" spans="5:7" ht="13.5" thickBot="1">
      <c r="E321" s="597">
        <f>SUM(E5:E320)</f>
        <v>9309119948.9857445</v>
      </c>
      <c r="F321" s="598">
        <f t="shared" ref="F321:G321" si="0">SUM(F5:F320)</f>
        <v>2673101614.7666278</v>
      </c>
      <c r="G321" s="599">
        <f t="shared" si="0"/>
        <v>6636018334.2191172</v>
      </c>
    </row>
  </sheetData>
  <autoFilter ref="A4:H4" xr:uid="{3FC2FCC1-F467-4FA9-89D7-56F76F3B7A8F}"/>
  <sortState xmlns:xlrd2="http://schemas.microsoft.com/office/spreadsheetml/2017/richdata2" ref="A5:I320">
    <sortCondition ref="A5"/>
  </sortState>
  <pageMargins left="0.70866141732283472" right="0.51181102362204722" top="0.55118110236220474" bottom="0.74803149606299213" header="0.31496062992125984" footer="0.31496062992125984"/>
  <pageSetup paperSize="9" scale="46" fitToHeight="46"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8A00B-D4ED-470B-B44D-84286CA77909}">
  <sheetPr codeName="Sheet45">
    <tabColor rgb="FFFFFF00"/>
    <pageSetUpPr fitToPage="1"/>
  </sheetPr>
  <dimension ref="A1:I503"/>
  <sheetViews>
    <sheetView topLeftCell="B1" zoomScale="90" zoomScaleNormal="90" workbookViewId="0">
      <selection activeCell="C505" sqref="C505"/>
    </sheetView>
  </sheetViews>
  <sheetFormatPr defaultColWidth="9.81640625" defaultRowHeight="12.5"/>
  <cols>
    <col min="1" max="1" width="27.26953125" style="169" customWidth="1"/>
    <col min="2" max="2" width="21.81640625" style="169" customWidth="1"/>
    <col min="3" max="4" width="67" style="169" customWidth="1"/>
    <col min="5" max="7" width="21.81640625" style="169" customWidth="1"/>
    <col min="8" max="9" width="22.7265625" style="169" customWidth="1"/>
    <col min="10" max="10" width="9.81640625" style="169"/>
    <col min="11" max="11" width="11.54296875" style="169" customWidth="1"/>
    <col min="12" max="12" width="13" style="169" customWidth="1"/>
    <col min="13" max="16384" width="9.81640625" style="169"/>
  </cols>
  <sheetData>
    <row r="1" spans="1:9" ht="18">
      <c r="A1" s="180" t="s">
        <v>5884</v>
      </c>
    </row>
    <row r="2" spans="1:9" ht="18">
      <c r="A2" s="180"/>
    </row>
    <row r="3" spans="1:9" ht="51.75" customHeight="1">
      <c r="A3" s="611" t="s">
        <v>9233</v>
      </c>
      <c r="B3" s="611"/>
      <c r="C3" s="611"/>
      <c r="D3" s="611"/>
      <c r="E3" s="611"/>
      <c r="F3" s="611"/>
      <c r="G3" s="611"/>
      <c r="H3" s="611"/>
    </row>
    <row r="4" spans="1:9" ht="18.5" thickBot="1">
      <c r="A4" s="180"/>
    </row>
    <row r="5" spans="1:9" ht="76.5" customHeight="1" thickBot="1">
      <c r="A5" s="585" t="s">
        <v>5905</v>
      </c>
      <c r="B5" s="586"/>
      <c r="C5" s="586"/>
      <c r="D5" s="586"/>
      <c r="E5" s="586"/>
      <c r="F5" s="586"/>
      <c r="G5" s="587"/>
      <c r="H5" s="587"/>
      <c r="I5" s="588"/>
    </row>
    <row r="6" spans="1:9" ht="56.5" thickBot="1">
      <c r="A6" s="181" t="s">
        <v>14</v>
      </c>
      <c r="B6" s="182" t="s">
        <v>53</v>
      </c>
      <c r="C6" s="182" t="s">
        <v>57</v>
      </c>
      <c r="D6" s="182" t="s">
        <v>5925</v>
      </c>
      <c r="E6" s="182" t="s">
        <v>5906</v>
      </c>
      <c r="F6" s="182" t="s">
        <v>5907</v>
      </c>
      <c r="G6" s="182" t="s">
        <v>5908</v>
      </c>
      <c r="H6" s="182" t="s">
        <v>5909</v>
      </c>
      <c r="I6" s="183" t="s">
        <v>5910</v>
      </c>
    </row>
    <row r="7" spans="1:9" ht="62.5">
      <c r="A7" s="536" t="s">
        <v>2015</v>
      </c>
      <c r="B7" s="195" t="s">
        <v>412</v>
      </c>
      <c r="C7" s="197" t="s">
        <v>6573</v>
      </c>
      <c r="D7" s="197" t="s">
        <v>6574</v>
      </c>
      <c r="E7" s="562">
        <v>9346</v>
      </c>
      <c r="F7" s="196">
        <v>8.8295180445741472E-2</v>
      </c>
      <c r="G7" s="196">
        <v>0.91170481955425853</v>
      </c>
      <c r="H7" s="562">
        <v>284.04875481133467</v>
      </c>
      <c r="I7" s="563">
        <v>8520.7932435541006</v>
      </c>
    </row>
    <row r="8" spans="1:9" ht="25">
      <c r="A8" s="538" t="s">
        <v>2015</v>
      </c>
      <c r="B8" s="207" t="s">
        <v>412</v>
      </c>
      <c r="C8" s="209" t="s">
        <v>1883</v>
      </c>
      <c r="D8" s="209" t="s">
        <v>6575</v>
      </c>
      <c r="E8" s="564">
        <v>3442537.32</v>
      </c>
      <c r="F8" s="208">
        <v>0.22384024702530292</v>
      </c>
      <c r="G8" s="208">
        <v>0.77615975297469708</v>
      </c>
      <c r="H8" s="564">
        <v>589429.55078509846</v>
      </c>
      <c r="I8" s="565">
        <v>2671958.9158973754</v>
      </c>
    </row>
    <row r="9" spans="1:9" ht="37.5">
      <c r="A9" s="538" t="s">
        <v>2015</v>
      </c>
      <c r="B9" s="207" t="s">
        <v>1074</v>
      </c>
      <c r="C9" s="209" t="s">
        <v>1882</v>
      </c>
      <c r="D9" s="209" t="s">
        <v>6576</v>
      </c>
      <c r="E9" s="564">
        <v>1638272</v>
      </c>
      <c r="F9" s="208">
        <v>0.48830699350665518</v>
      </c>
      <c r="G9" s="208">
        <v>0.51169300649334482</v>
      </c>
      <c r="H9" s="564">
        <v>841056.07618638338</v>
      </c>
      <c r="I9" s="565">
        <v>838292.325133865</v>
      </c>
    </row>
    <row r="10" spans="1:9" ht="25">
      <c r="A10" s="538" t="s">
        <v>2015</v>
      </c>
      <c r="B10" s="207" t="s">
        <v>409</v>
      </c>
      <c r="C10" s="209" t="s">
        <v>1045</v>
      </c>
      <c r="D10" s="209" t="s">
        <v>1736</v>
      </c>
      <c r="E10" s="564">
        <v>3727927.08</v>
      </c>
      <c r="F10" s="208">
        <v>0.52500000000000002</v>
      </c>
      <c r="G10" s="208">
        <v>0.47499999999999998</v>
      </c>
      <c r="H10" s="564">
        <v>1935938.3788339868</v>
      </c>
      <c r="I10" s="565">
        <v>1770765.3629999999</v>
      </c>
    </row>
    <row r="11" spans="1:9" ht="37.5">
      <c r="A11" s="538" t="s">
        <v>2015</v>
      </c>
      <c r="B11" s="207" t="s">
        <v>43</v>
      </c>
      <c r="C11" s="209" t="s">
        <v>6582</v>
      </c>
      <c r="D11" s="209" t="s">
        <v>1686</v>
      </c>
      <c r="E11" s="564">
        <v>585916.36</v>
      </c>
      <c r="F11" s="208">
        <v>0.6</v>
      </c>
      <c r="G11" s="208">
        <v>0.4</v>
      </c>
      <c r="H11" s="564">
        <v>255269.20939791051</v>
      </c>
      <c r="I11" s="565">
        <v>234366.54399999999</v>
      </c>
    </row>
    <row r="12" spans="1:9" ht="37.5">
      <c r="A12" s="538" t="s">
        <v>2015</v>
      </c>
      <c r="B12" s="207" t="s">
        <v>3</v>
      </c>
      <c r="C12" s="209" t="s">
        <v>1053</v>
      </c>
      <c r="D12" s="209" t="s">
        <v>1623</v>
      </c>
      <c r="E12" s="564">
        <v>327383.86</v>
      </c>
      <c r="F12" s="208">
        <v>0.625</v>
      </c>
      <c r="G12" s="208">
        <v>0.375</v>
      </c>
      <c r="H12" s="564">
        <v>159063.50904219091</v>
      </c>
      <c r="I12" s="565">
        <v>122768.94749999999</v>
      </c>
    </row>
    <row r="13" spans="1:9" ht="25">
      <c r="A13" s="538" t="s">
        <v>2015</v>
      </c>
      <c r="B13" s="207" t="s">
        <v>353</v>
      </c>
      <c r="C13" s="209" t="s">
        <v>1049</v>
      </c>
      <c r="D13" s="209" t="s">
        <v>1688</v>
      </c>
      <c r="E13" s="564">
        <v>266636.46000000002</v>
      </c>
      <c r="F13" s="208">
        <v>0.625</v>
      </c>
      <c r="G13" s="208">
        <v>0.375</v>
      </c>
      <c r="H13" s="564">
        <v>158718.70634306475</v>
      </c>
      <c r="I13" s="565">
        <v>99988.672500000015</v>
      </c>
    </row>
    <row r="14" spans="1:9">
      <c r="A14" s="538" t="s">
        <v>2015</v>
      </c>
      <c r="B14" s="207" t="s">
        <v>1074</v>
      </c>
      <c r="C14" s="209" t="s">
        <v>6633</v>
      </c>
      <c r="D14" s="209" t="s">
        <v>1602</v>
      </c>
      <c r="E14" s="564">
        <v>14910787.740000002</v>
      </c>
      <c r="F14" s="208">
        <v>1</v>
      </c>
      <c r="G14" s="208">
        <v>0</v>
      </c>
      <c r="H14" s="564">
        <v>15727725.617867311</v>
      </c>
      <c r="I14" s="565">
        <v>0</v>
      </c>
    </row>
    <row r="15" spans="1:9" ht="25">
      <c r="A15" s="538" t="s">
        <v>2015</v>
      </c>
      <c r="B15" s="207" t="s">
        <v>42</v>
      </c>
      <c r="C15" s="209" t="s">
        <v>6635</v>
      </c>
      <c r="D15" s="209" t="s">
        <v>1860</v>
      </c>
      <c r="E15" s="564">
        <v>160041.58000000002</v>
      </c>
      <c r="F15" s="208">
        <v>0.20497000187669456</v>
      </c>
      <c r="G15" s="208">
        <v>0.79502999812330544</v>
      </c>
      <c r="H15" s="564">
        <v>21618.665336359642</v>
      </c>
      <c r="I15" s="565">
        <v>127237.85704705086</v>
      </c>
    </row>
    <row r="16" spans="1:9" ht="75">
      <c r="A16" s="538" t="s">
        <v>2015</v>
      </c>
      <c r="B16" s="207" t="s">
        <v>42</v>
      </c>
      <c r="C16" s="209" t="s">
        <v>6636</v>
      </c>
      <c r="D16" s="209" t="s">
        <v>1719</v>
      </c>
      <c r="E16" s="564">
        <v>2388844.56</v>
      </c>
      <c r="F16" s="208">
        <v>0.54</v>
      </c>
      <c r="G16" s="208">
        <v>0.45999999999999996</v>
      </c>
      <c r="H16" s="564">
        <v>898000.30259065435</v>
      </c>
      <c r="I16" s="565">
        <v>1098868.4975999999</v>
      </c>
    </row>
    <row r="17" spans="1:9" ht="37.5">
      <c r="A17" s="538" t="s">
        <v>2015</v>
      </c>
      <c r="B17" s="207" t="s">
        <v>42</v>
      </c>
      <c r="C17" s="209" t="s">
        <v>703</v>
      </c>
      <c r="D17" s="209" t="s">
        <v>1781</v>
      </c>
      <c r="E17" s="564">
        <v>658476.86999999988</v>
      </c>
      <c r="F17" s="208">
        <v>0.96</v>
      </c>
      <c r="G17" s="208">
        <v>4.0000000000000036E-2</v>
      </c>
      <c r="H17" s="564">
        <v>381250.54518967558</v>
      </c>
      <c r="I17" s="565">
        <v>26339.07480000002</v>
      </c>
    </row>
    <row r="18" spans="1:9">
      <c r="A18" s="538" t="s">
        <v>2015</v>
      </c>
      <c r="B18" s="207" t="s">
        <v>354</v>
      </c>
      <c r="C18" s="209" t="s">
        <v>704</v>
      </c>
      <c r="D18" s="209" t="s">
        <v>1332</v>
      </c>
      <c r="E18" s="564">
        <v>1609484.21</v>
      </c>
      <c r="F18" s="208">
        <v>0.34</v>
      </c>
      <c r="G18" s="208">
        <v>0.65999999999999992</v>
      </c>
      <c r="H18" s="564">
        <v>424035.90745394153</v>
      </c>
      <c r="I18" s="565">
        <v>1062259.5785999999</v>
      </c>
    </row>
    <row r="19" spans="1:9" ht="25">
      <c r="A19" s="538" t="s">
        <v>2015</v>
      </c>
      <c r="B19" s="207" t="s">
        <v>43</v>
      </c>
      <c r="C19" s="209" t="s">
        <v>684</v>
      </c>
      <c r="D19" s="209" t="s">
        <v>1592</v>
      </c>
      <c r="E19" s="564">
        <v>33848880.189999998</v>
      </c>
      <c r="F19" s="208">
        <v>0.39266666666666666</v>
      </c>
      <c r="G19" s="208">
        <v>0.60733333333333328</v>
      </c>
      <c r="H19" s="564">
        <v>9021740.6333303414</v>
      </c>
      <c r="I19" s="565">
        <v>20557553.23539333</v>
      </c>
    </row>
    <row r="20" spans="1:9" ht="25">
      <c r="A20" s="538" t="s">
        <v>2015</v>
      </c>
      <c r="B20" s="207" t="s">
        <v>3</v>
      </c>
      <c r="C20" s="209" t="s">
        <v>710</v>
      </c>
      <c r="D20" s="209" t="s">
        <v>1577</v>
      </c>
      <c r="E20" s="564">
        <v>4756315.07</v>
      </c>
      <c r="F20" s="208">
        <v>0.55000000000000004</v>
      </c>
      <c r="G20" s="208">
        <v>0.44999999999999996</v>
      </c>
      <c r="H20" s="564">
        <v>2052838.1680761727</v>
      </c>
      <c r="I20" s="565">
        <v>2140341.7815</v>
      </c>
    </row>
    <row r="21" spans="1:9" ht="37.5">
      <c r="A21" s="538" t="s">
        <v>2015</v>
      </c>
      <c r="B21" s="207" t="s">
        <v>407</v>
      </c>
      <c r="C21" s="209" t="s">
        <v>695</v>
      </c>
      <c r="D21" s="209" t="s">
        <v>1616</v>
      </c>
      <c r="E21" s="564">
        <v>149045.70000000001</v>
      </c>
      <c r="F21" s="208">
        <v>0.33381505705084491</v>
      </c>
      <c r="G21" s="208">
        <v>0.66618494294915509</v>
      </c>
      <c r="H21" s="564">
        <v>12492.273848683159</v>
      </c>
      <c r="I21" s="565">
        <v>99292.001151316887</v>
      </c>
    </row>
    <row r="22" spans="1:9" ht="37.5">
      <c r="A22" s="538" t="s">
        <v>2015</v>
      </c>
      <c r="B22" s="207" t="s">
        <v>418</v>
      </c>
      <c r="C22" s="209" t="s">
        <v>1012</v>
      </c>
      <c r="D22" s="209" t="s">
        <v>1679</v>
      </c>
      <c r="E22" s="564">
        <v>950007.41999999981</v>
      </c>
      <c r="F22" s="208">
        <v>0.875</v>
      </c>
      <c r="G22" s="208">
        <v>0.125</v>
      </c>
      <c r="H22" s="564">
        <v>752152.44792720745</v>
      </c>
      <c r="I22" s="565">
        <v>118750.92749999998</v>
      </c>
    </row>
    <row r="23" spans="1:9" ht="37.5">
      <c r="A23" s="538" t="s">
        <v>2015</v>
      </c>
      <c r="B23" s="207" t="s">
        <v>412</v>
      </c>
      <c r="C23" s="209" t="s">
        <v>1011</v>
      </c>
      <c r="D23" s="209" t="s">
        <v>1622</v>
      </c>
      <c r="E23" s="564">
        <v>85213.63</v>
      </c>
      <c r="F23" s="208">
        <v>0.75</v>
      </c>
      <c r="G23" s="208">
        <v>0.25</v>
      </c>
      <c r="H23" s="564">
        <v>26904.521352856435</v>
      </c>
      <c r="I23" s="565">
        <v>21303.407500000001</v>
      </c>
    </row>
    <row r="24" spans="1:9" ht="37.5">
      <c r="A24" s="538" t="s">
        <v>2015</v>
      </c>
      <c r="B24" s="207" t="s">
        <v>42</v>
      </c>
      <c r="C24" s="209" t="s">
        <v>6712</v>
      </c>
      <c r="D24" s="209" t="s">
        <v>6713</v>
      </c>
      <c r="E24" s="564">
        <v>23872.69</v>
      </c>
      <c r="F24" s="208">
        <v>0.31340930646328724</v>
      </c>
      <c r="G24" s="208">
        <v>0.68659069353671276</v>
      </c>
      <c r="H24" s="564">
        <v>5958.5784228856483</v>
      </c>
      <c r="I24" s="565">
        <v>16390.766783686948</v>
      </c>
    </row>
    <row r="25" spans="1:9" ht="25">
      <c r="A25" s="538" t="s">
        <v>2015</v>
      </c>
      <c r="B25" s="207" t="s">
        <v>354</v>
      </c>
      <c r="C25" s="209" t="s">
        <v>311</v>
      </c>
      <c r="D25" s="209" t="s">
        <v>1589</v>
      </c>
      <c r="E25" s="564">
        <v>34241744.529999994</v>
      </c>
      <c r="F25" s="208">
        <v>0.36999999999999994</v>
      </c>
      <c r="G25" s="208">
        <v>0.63000000000000012</v>
      </c>
      <c r="H25" s="564">
        <v>9616601.0583117958</v>
      </c>
      <c r="I25" s="565">
        <v>21572299.0539</v>
      </c>
    </row>
    <row r="26" spans="1:9" ht="25">
      <c r="A26" s="538" t="s">
        <v>2015</v>
      </c>
      <c r="B26" s="207" t="s">
        <v>3</v>
      </c>
      <c r="C26" s="209" t="s">
        <v>721</v>
      </c>
      <c r="D26" s="209" t="s">
        <v>1688</v>
      </c>
      <c r="E26" s="564">
        <v>162560.43000000002</v>
      </c>
      <c r="F26" s="208">
        <v>0.63</v>
      </c>
      <c r="G26" s="208">
        <v>0.37</v>
      </c>
      <c r="H26" s="564">
        <v>79613.857221382597</v>
      </c>
      <c r="I26" s="565">
        <v>60147.359100000009</v>
      </c>
    </row>
    <row r="27" spans="1:9" ht="37.5">
      <c r="A27" s="538" t="s">
        <v>2015</v>
      </c>
      <c r="B27" s="207" t="s">
        <v>353</v>
      </c>
      <c r="C27" s="209" t="s">
        <v>1034</v>
      </c>
      <c r="D27" s="209" t="s">
        <v>1692</v>
      </c>
      <c r="E27" s="564">
        <v>281623.20999999996</v>
      </c>
      <c r="F27" s="208">
        <v>0.625</v>
      </c>
      <c r="G27" s="208">
        <v>0.375</v>
      </c>
      <c r="H27" s="564">
        <v>167639.75777124125</v>
      </c>
      <c r="I27" s="565">
        <v>105608.70374999999</v>
      </c>
    </row>
    <row r="28" spans="1:9" ht="25">
      <c r="A28" s="538" t="s">
        <v>2015</v>
      </c>
      <c r="B28" s="207" t="s">
        <v>353</v>
      </c>
      <c r="C28" s="209" t="s">
        <v>6727</v>
      </c>
      <c r="D28" s="209" t="s">
        <v>1688</v>
      </c>
      <c r="E28" s="564">
        <v>423264.44000000018</v>
      </c>
      <c r="F28" s="208">
        <v>0.88</v>
      </c>
      <c r="G28" s="208">
        <v>0.12</v>
      </c>
      <c r="H28" s="564">
        <v>354750.5017723873</v>
      </c>
      <c r="I28" s="565">
        <v>50791.73280000002</v>
      </c>
    </row>
    <row r="29" spans="1:9" ht="25">
      <c r="A29" s="538" t="s">
        <v>2015</v>
      </c>
      <c r="B29" s="207" t="s">
        <v>353</v>
      </c>
      <c r="C29" s="209" t="s">
        <v>6727</v>
      </c>
      <c r="D29" s="209" t="s">
        <v>1688</v>
      </c>
      <c r="E29" s="564">
        <v>7616.12</v>
      </c>
      <c r="F29" s="208">
        <v>0.875</v>
      </c>
      <c r="G29" s="208">
        <v>0.125</v>
      </c>
      <c r="H29" s="564">
        <v>6347.0277067695815</v>
      </c>
      <c r="I29" s="565">
        <v>952.01499999999999</v>
      </c>
    </row>
    <row r="30" spans="1:9">
      <c r="A30" s="538" t="s">
        <v>2015</v>
      </c>
      <c r="B30" s="207" t="s">
        <v>353</v>
      </c>
      <c r="C30" s="209" t="s">
        <v>385</v>
      </c>
      <c r="D30" s="209" t="s">
        <v>1792</v>
      </c>
      <c r="E30" s="564">
        <v>998611.54</v>
      </c>
      <c r="F30" s="208">
        <v>0.34</v>
      </c>
      <c r="G30" s="208">
        <v>0.65999999999999992</v>
      </c>
      <c r="H30" s="564">
        <v>88575.25895111826</v>
      </c>
      <c r="I30" s="565">
        <v>659083.61639999994</v>
      </c>
    </row>
    <row r="31" spans="1:9" ht="50">
      <c r="A31" s="538" t="s">
        <v>2015</v>
      </c>
      <c r="B31" s="207" t="s">
        <v>3</v>
      </c>
      <c r="C31" s="209" t="s">
        <v>371</v>
      </c>
      <c r="D31" s="209" t="s">
        <v>1615</v>
      </c>
      <c r="E31" s="564">
        <v>70995.790000000008</v>
      </c>
      <c r="F31" s="208">
        <v>0.75</v>
      </c>
      <c r="G31" s="208">
        <v>0.25</v>
      </c>
      <c r="H31" s="564">
        <v>41393.022189752992</v>
      </c>
      <c r="I31" s="565">
        <v>17748.947500000002</v>
      </c>
    </row>
    <row r="32" spans="1:9">
      <c r="A32" s="538" t="s">
        <v>2015</v>
      </c>
      <c r="B32" s="207" t="s">
        <v>354</v>
      </c>
      <c r="C32" s="209" t="s">
        <v>6733</v>
      </c>
      <c r="D32" s="209" t="s">
        <v>1338</v>
      </c>
      <c r="E32" s="564">
        <v>4596173</v>
      </c>
      <c r="F32" s="208">
        <v>1</v>
      </c>
      <c r="G32" s="208">
        <v>0</v>
      </c>
      <c r="H32" s="564">
        <v>1767555.1766536715</v>
      </c>
      <c r="I32" s="565">
        <v>0</v>
      </c>
    </row>
    <row r="33" spans="1:9" ht="25">
      <c r="A33" s="538" t="s">
        <v>2015</v>
      </c>
      <c r="B33" s="207" t="s">
        <v>354</v>
      </c>
      <c r="C33" s="209" t="s">
        <v>1416</v>
      </c>
      <c r="D33" s="209" t="s">
        <v>1779</v>
      </c>
      <c r="E33" s="564">
        <v>3640970</v>
      </c>
      <c r="F33" s="208">
        <v>1</v>
      </c>
      <c r="G33" s="208">
        <v>0</v>
      </c>
      <c r="H33" s="564">
        <v>2312735.2278036689</v>
      </c>
      <c r="I33" s="565">
        <v>0</v>
      </c>
    </row>
    <row r="34" spans="1:9">
      <c r="A34" s="538" t="s">
        <v>2015</v>
      </c>
      <c r="B34" s="207" t="s">
        <v>3</v>
      </c>
      <c r="C34" s="209" t="s">
        <v>1165</v>
      </c>
      <c r="D34" s="209" t="s">
        <v>1520</v>
      </c>
      <c r="E34" s="564">
        <v>110394899</v>
      </c>
      <c r="F34" s="208">
        <v>0.188</v>
      </c>
      <c r="G34" s="208">
        <v>0.81200000000000006</v>
      </c>
      <c r="H34" s="564">
        <v>16328204.505499441</v>
      </c>
      <c r="I34" s="565">
        <v>89640657.988000005</v>
      </c>
    </row>
    <row r="35" spans="1:9">
      <c r="A35" s="538" t="s">
        <v>2015</v>
      </c>
      <c r="B35" s="207" t="s">
        <v>3</v>
      </c>
      <c r="C35" s="209" t="s">
        <v>702</v>
      </c>
      <c r="D35" s="209" t="s">
        <v>1521</v>
      </c>
      <c r="E35" s="564">
        <v>2461925</v>
      </c>
      <c r="F35" s="208">
        <v>0.2</v>
      </c>
      <c r="G35" s="208">
        <v>0.8</v>
      </c>
      <c r="H35" s="564">
        <v>242356.44780091796</v>
      </c>
      <c r="I35" s="565">
        <v>1969540</v>
      </c>
    </row>
    <row r="36" spans="1:9">
      <c r="A36" s="538" t="s">
        <v>2015</v>
      </c>
      <c r="B36" s="207" t="s">
        <v>354</v>
      </c>
      <c r="C36" s="209" t="s">
        <v>6736</v>
      </c>
      <c r="D36" s="209" t="s">
        <v>1789</v>
      </c>
      <c r="E36" s="564">
        <v>910116.29</v>
      </c>
      <c r="F36" s="208">
        <v>1</v>
      </c>
      <c r="G36" s="208">
        <v>0</v>
      </c>
      <c r="H36" s="564">
        <v>264416.17367514409</v>
      </c>
      <c r="I36" s="565">
        <v>0</v>
      </c>
    </row>
    <row r="37" spans="1:9">
      <c r="A37" s="538" t="s">
        <v>2015</v>
      </c>
      <c r="B37" s="207" t="s">
        <v>415</v>
      </c>
      <c r="C37" s="209" t="s">
        <v>1490</v>
      </c>
      <c r="D37" s="209" t="s">
        <v>1780</v>
      </c>
      <c r="E37" s="564">
        <v>314062.96000000002</v>
      </c>
      <c r="F37" s="208">
        <v>1</v>
      </c>
      <c r="G37" s="208">
        <v>0</v>
      </c>
      <c r="H37" s="564">
        <v>12432.472078085004</v>
      </c>
      <c r="I37" s="565">
        <v>0</v>
      </c>
    </row>
    <row r="38" spans="1:9" ht="50">
      <c r="A38" s="538" t="s">
        <v>2015</v>
      </c>
      <c r="B38" s="207" t="s">
        <v>354</v>
      </c>
      <c r="C38" s="209" t="s">
        <v>1413</v>
      </c>
      <c r="D38" s="209" t="s">
        <v>1677</v>
      </c>
      <c r="E38" s="564">
        <v>278000</v>
      </c>
      <c r="F38" s="208">
        <v>1</v>
      </c>
      <c r="G38" s="208">
        <v>0</v>
      </c>
      <c r="H38" s="564">
        <v>56279.088710212789</v>
      </c>
      <c r="I38" s="565">
        <v>0</v>
      </c>
    </row>
    <row r="39" spans="1:9" ht="25">
      <c r="A39" s="538" t="s">
        <v>2015</v>
      </c>
      <c r="B39" s="207" t="s">
        <v>43</v>
      </c>
      <c r="C39" s="209" t="s">
        <v>19</v>
      </c>
      <c r="D39" s="209" t="s">
        <v>1522</v>
      </c>
      <c r="E39" s="564">
        <v>626919</v>
      </c>
      <c r="F39" s="208">
        <v>1</v>
      </c>
      <c r="G39" s="208">
        <v>0</v>
      </c>
      <c r="H39" s="564">
        <v>315922.16561612929</v>
      </c>
      <c r="I39" s="565">
        <v>0</v>
      </c>
    </row>
    <row r="40" spans="1:9" ht="37.5">
      <c r="A40" s="538" t="s">
        <v>2015</v>
      </c>
      <c r="B40" s="207" t="s">
        <v>42</v>
      </c>
      <c r="C40" s="209" t="s">
        <v>6743</v>
      </c>
      <c r="D40" s="209" t="s">
        <v>1785</v>
      </c>
      <c r="E40" s="564">
        <v>966056</v>
      </c>
      <c r="F40" s="208">
        <v>1</v>
      </c>
      <c r="G40" s="208">
        <v>0</v>
      </c>
      <c r="H40" s="564">
        <v>773867.29182992131</v>
      </c>
      <c r="I40" s="565">
        <v>0</v>
      </c>
    </row>
    <row r="41" spans="1:9" ht="25">
      <c r="A41" s="538" t="s">
        <v>2015</v>
      </c>
      <c r="B41" s="207" t="s">
        <v>42</v>
      </c>
      <c r="C41" s="209" t="s">
        <v>6744</v>
      </c>
      <c r="D41" s="209" t="s">
        <v>1591</v>
      </c>
      <c r="E41" s="564">
        <v>307570</v>
      </c>
      <c r="F41" s="208">
        <v>1</v>
      </c>
      <c r="G41" s="208">
        <v>0</v>
      </c>
      <c r="H41" s="564">
        <v>246381.53786957372</v>
      </c>
      <c r="I41" s="565">
        <v>0</v>
      </c>
    </row>
    <row r="42" spans="1:9" ht="25">
      <c r="A42" s="538" t="s">
        <v>2015</v>
      </c>
      <c r="B42" s="207" t="s">
        <v>411</v>
      </c>
      <c r="C42" s="209" t="s">
        <v>401</v>
      </c>
      <c r="D42" s="209" t="s">
        <v>1333</v>
      </c>
      <c r="E42" s="564">
        <v>4085054</v>
      </c>
      <c r="F42" s="208">
        <v>1</v>
      </c>
      <c r="G42" s="208">
        <v>0</v>
      </c>
      <c r="H42" s="564">
        <v>4019080.2264635665</v>
      </c>
      <c r="I42" s="565">
        <v>0</v>
      </c>
    </row>
    <row r="43" spans="1:9" ht="25">
      <c r="A43" s="538" t="s">
        <v>2015</v>
      </c>
      <c r="B43" s="207" t="s">
        <v>43</v>
      </c>
      <c r="C43" s="209" t="s">
        <v>20</v>
      </c>
      <c r="D43" s="209" t="s">
        <v>1523</v>
      </c>
      <c r="E43" s="564">
        <v>323019</v>
      </c>
      <c r="F43" s="208">
        <v>1</v>
      </c>
      <c r="G43" s="208">
        <v>0</v>
      </c>
      <c r="H43" s="564">
        <v>204621.02814927956</v>
      </c>
      <c r="I43" s="565">
        <v>0</v>
      </c>
    </row>
    <row r="44" spans="1:9" ht="25">
      <c r="A44" s="538" t="s">
        <v>2015</v>
      </c>
      <c r="B44" s="207" t="s">
        <v>3</v>
      </c>
      <c r="C44" s="209" t="s">
        <v>309</v>
      </c>
      <c r="D44" s="209" t="s">
        <v>1334</v>
      </c>
      <c r="E44" s="564">
        <v>512060.1</v>
      </c>
      <c r="F44" s="208">
        <v>0.25</v>
      </c>
      <c r="G44" s="208">
        <v>0.75</v>
      </c>
      <c r="H44" s="564">
        <v>87990.977561134277</v>
      </c>
      <c r="I44" s="565">
        <v>384045.07499999995</v>
      </c>
    </row>
    <row r="45" spans="1:9" ht="25">
      <c r="A45" s="538" t="s">
        <v>2015</v>
      </c>
      <c r="B45" s="207" t="s">
        <v>353</v>
      </c>
      <c r="C45" s="209" t="s">
        <v>694</v>
      </c>
      <c r="D45" s="209" t="s">
        <v>1334</v>
      </c>
      <c r="E45" s="564">
        <v>1778922.72</v>
      </c>
      <c r="F45" s="208">
        <v>0.5</v>
      </c>
      <c r="G45" s="208">
        <v>0.5</v>
      </c>
      <c r="H45" s="564">
        <v>124436.59852157242</v>
      </c>
      <c r="I45" s="565">
        <v>889461.36</v>
      </c>
    </row>
    <row r="46" spans="1:9">
      <c r="A46" s="538" t="s">
        <v>2015</v>
      </c>
      <c r="B46" s="207" t="s">
        <v>354</v>
      </c>
      <c r="C46" s="209" t="s">
        <v>1427</v>
      </c>
      <c r="D46" s="209" t="s">
        <v>1782</v>
      </c>
      <c r="E46" s="564">
        <v>616000</v>
      </c>
      <c r="F46" s="208">
        <v>0.75</v>
      </c>
      <c r="G46" s="208">
        <v>0.25</v>
      </c>
      <c r="H46" s="564">
        <v>252183.84644525778</v>
      </c>
      <c r="I46" s="565">
        <v>154000</v>
      </c>
    </row>
    <row r="47" spans="1:9" ht="25">
      <c r="A47" s="538" t="s">
        <v>2015</v>
      </c>
      <c r="B47" s="207" t="s">
        <v>3</v>
      </c>
      <c r="C47" s="209" t="s">
        <v>6754</v>
      </c>
      <c r="D47" s="209" t="s">
        <v>1570</v>
      </c>
      <c r="E47" s="564">
        <v>314229.84000000003</v>
      </c>
      <c r="F47" s="208">
        <v>1</v>
      </c>
      <c r="G47" s="208">
        <v>0</v>
      </c>
      <c r="H47" s="564">
        <v>129591.37357057215</v>
      </c>
      <c r="I47" s="565">
        <v>0</v>
      </c>
    </row>
    <row r="48" spans="1:9" ht="25">
      <c r="A48" s="538" t="s">
        <v>2015</v>
      </c>
      <c r="B48" s="207" t="s">
        <v>354</v>
      </c>
      <c r="C48" s="209" t="s">
        <v>1433</v>
      </c>
      <c r="D48" s="209" t="s">
        <v>1339</v>
      </c>
      <c r="E48" s="564">
        <v>10842901</v>
      </c>
      <c r="F48" s="208">
        <v>1</v>
      </c>
      <c r="G48" s="208">
        <v>0</v>
      </c>
      <c r="H48" s="564">
        <v>3648546.7186763035</v>
      </c>
      <c r="I48" s="565">
        <v>0</v>
      </c>
    </row>
    <row r="49" spans="1:9" ht="25">
      <c r="A49" s="538" t="s">
        <v>2015</v>
      </c>
      <c r="B49" s="207" t="s">
        <v>43</v>
      </c>
      <c r="C49" s="209" t="s">
        <v>1151</v>
      </c>
      <c r="D49" s="209" t="s">
        <v>1350</v>
      </c>
      <c r="E49" s="564">
        <v>43440362</v>
      </c>
      <c r="F49" s="208">
        <v>1</v>
      </c>
      <c r="G49" s="208">
        <v>0</v>
      </c>
      <c r="H49" s="564">
        <v>21471447.385109328</v>
      </c>
      <c r="I49" s="565">
        <v>0</v>
      </c>
    </row>
    <row r="50" spans="1:9">
      <c r="A50" s="538" t="s">
        <v>2015</v>
      </c>
      <c r="B50" s="207" t="s">
        <v>354</v>
      </c>
      <c r="C50" s="209" t="s">
        <v>1439</v>
      </c>
      <c r="D50" s="209" t="s">
        <v>1783</v>
      </c>
      <c r="E50" s="564">
        <v>124561</v>
      </c>
      <c r="F50" s="208">
        <v>1</v>
      </c>
      <c r="G50" s="208">
        <v>0</v>
      </c>
      <c r="H50" s="564">
        <v>49570.913312447272</v>
      </c>
      <c r="I50" s="565">
        <v>0</v>
      </c>
    </row>
    <row r="51" spans="1:9">
      <c r="A51" s="538" t="s">
        <v>2015</v>
      </c>
      <c r="B51" s="207" t="s">
        <v>354</v>
      </c>
      <c r="C51" s="209" t="s">
        <v>310</v>
      </c>
      <c r="D51" s="209" t="s">
        <v>1588</v>
      </c>
      <c r="E51" s="564">
        <v>279735.44</v>
      </c>
      <c r="F51" s="208">
        <v>1</v>
      </c>
      <c r="G51" s="208">
        <v>0</v>
      </c>
      <c r="H51" s="564">
        <v>212256.53570035097</v>
      </c>
      <c r="I51" s="565">
        <v>0</v>
      </c>
    </row>
    <row r="52" spans="1:9">
      <c r="A52" s="538" t="s">
        <v>2015</v>
      </c>
      <c r="B52" s="207" t="s">
        <v>3</v>
      </c>
      <c r="C52" s="209" t="s">
        <v>707</v>
      </c>
      <c r="D52" s="209" t="s">
        <v>1344</v>
      </c>
      <c r="E52" s="564">
        <v>1310506.72</v>
      </c>
      <c r="F52" s="208">
        <v>0.55000000000000004</v>
      </c>
      <c r="G52" s="208">
        <v>0.44999999999999996</v>
      </c>
      <c r="H52" s="564">
        <v>495426.39284943009</v>
      </c>
      <c r="I52" s="565">
        <v>589728.02399999998</v>
      </c>
    </row>
    <row r="53" spans="1:9" ht="25">
      <c r="A53" s="538" t="s">
        <v>2015</v>
      </c>
      <c r="B53" s="207" t="s">
        <v>3</v>
      </c>
      <c r="C53" s="209" t="s">
        <v>708</v>
      </c>
      <c r="D53" s="209" t="s">
        <v>1575</v>
      </c>
      <c r="E53" s="564">
        <v>14858098.051304348</v>
      </c>
      <c r="F53" s="208">
        <v>0.23</v>
      </c>
      <c r="G53" s="208">
        <v>0.77</v>
      </c>
      <c r="H53" s="564">
        <v>2288906.3334262129</v>
      </c>
      <c r="I53" s="565">
        <v>11440735.499504348</v>
      </c>
    </row>
    <row r="54" spans="1:9" ht="37.5">
      <c r="A54" s="538" t="s">
        <v>2015</v>
      </c>
      <c r="B54" s="207" t="s">
        <v>3</v>
      </c>
      <c r="C54" s="209" t="s">
        <v>709</v>
      </c>
      <c r="D54" s="209" t="s">
        <v>1576</v>
      </c>
      <c r="E54" s="564">
        <v>11169629.27</v>
      </c>
      <c r="F54" s="208">
        <v>0.72</v>
      </c>
      <c r="G54" s="208">
        <v>0.28000000000000003</v>
      </c>
      <c r="H54" s="564">
        <v>5709943.9893348152</v>
      </c>
      <c r="I54" s="565">
        <v>3127496.1956000002</v>
      </c>
    </row>
    <row r="55" spans="1:9" ht="25">
      <c r="A55" s="538" t="s">
        <v>2015</v>
      </c>
      <c r="B55" s="207" t="s">
        <v>3</v>
      </c>
      <c r="C55" s="209" t="s">
        <v>711</v>
      </c>
      <c r="D55" s="209" t="s">
        <v>1578</v>
      </c>
      <c r="E55" s="564">
        <v>3482801.68</v>
      </c>
      <c r="F55" s="208">
        <v>0.56999999999999995</v>
      </c>
      <c r="G55" s="208">
        <v>0.43000000000000005</v>
      </c>
      <c r="H55" s="564">
        <v>1557856.7240043452</v>
      </c>
      <c r="I55" s="565">
        <v>1497604.7224000003</v>
      </c>
    </row>
    <row r="56" spans="1:9" ht="25">
      <c r="A56" s="538" t="s">
        <v>2015</v>
      </c>
      <c r="B56" s="207" t="s">
        <v>3</v>
      </c>
      <c r="C56" s="209" t="s">
        <v>1494</v>
      </c>
      <c r="D56" s="209" t="s">
        <v>1843</v>
      </c>
      <c r="E56" s="564">
        <v>4913438.6900000004</v>
      </c>
      <c r="F56" s="208">
        <v>0.3</v>
      </c>
      <c r="G56" s="208">
        <v>0.7</v>
      </c>
      <c r="H56" s="564">
        <v>275203.91522102803</v>
      </c>
      <c r="I56" s="565">
        <v>3439407.0830000001</v>
      </c>
    </row>
    <row r="57" spans="1:9">
      <c r="A57" s="538" t="s">
        <v>2015</v>
      </c>
      <c r="B57" s="207" t="s">
        <v>3</v>
      </c>
      <c r="C57" s="209" t="s">
        <v>1150</v>
      </c>
      <c r="D57" s="209" t="s">
        <v>1862</v>
      </c>
      <c r="E57" s="564">
        <v>18322319</v>
      </c>
      <c r="F57" s="208">
        <v>0.03</v>
      </c>
      <c r="G57" s="208">
        <v>0.97</v>
      </c>
      <c r="H57" s="564">
        <v>252782.15484309691</v>
      </c>
      <c r="I57" s="565">
        <v>17772649.43</v>
      </c>
    </row>
    <row r="58" spans="1:9">
      <c r="A58" s="538" t="s">
        <v>2015</v>
      </c>
      <c r="B58" s="207" t="s">
        <v>3</v>
      </c>
      <c r="C58" s="209" t="s">
        <v>1098</v>
      </c>
      <c r="D58" s="209" t="s">
        <v>1844</v>
      </c>
      <c r="E58" s="564">
        <v>271992.31</v>
      </c>
      <c r="F58" s="208">
        <v>0.72</v>
      </c>
      <c r="G58" s="208">
        <v>0.28000000000000003</v>
      </c>
      <c r="H58" s="564">
        <v>134606.58900881337</v>
      </c>
      <c r="I58" s="565">
        <v>76157.846799999999</v>
      </c>
    </row>
    <row r="59" spans="1:9" ht="25">
      <c r="A59" s="538" t="s">
        <v>2015</v>
      </c>
      <c r="B59" s="207" t="s">
        <v>3</v>
      </c>
      <c r="C59" s="209" t="s">
        <v>1444</v>
      </c>
      <c r="D59" s="209" t="s">
        <v>1569</v>
      </c>
      <c r="E59" s="564">
        <v>3217211.03</v>
      </c>
      <c r="F59" s="208">
        <v>0.43</v>
      </c>
      <c r="G59" s="208">
        <v>0.57000000000000006</v>
      </c>
      <c r="H59" s="564">
        <v>61534.279041091911</v>
      </c>
      <c r="I59" s="565">
        <v>1833810.2871000001</v>
      </c>
    </row>
    <row r="60" spans="1:9">
      <c r="A60" s="538" t="s">
        <v>2015</v>
      </c>
      <c r="B60" s="207" t="s">
        <v>3</v>
      </c>
      <c r="C60" s="209" t="s">
        <v>1445</v>
      </c>
      <c r="D60" s="209" t="s">
        <v>1572</v>
      </c>
      <c r="E60" s="564">
        <v>11771853</v>
      </c>
      <c r="F60" s="208">
        <v>0.43</v>
      </c>
      <c r="G60" s="208">
        <v>0.57000000000000006</v>
      </c>
      <c r="H60" s="564">
        <v>1331761.2856983137</v>
      </c>
      <c r="I60" s="565">
        <v>6709956.2100000009</v>
      </c>
    </row>
    <row r="61" spans="1:9">
      <c r="A61" s="538" t="s">
        <v>2015</v>
      </c>
      <c r="B61" s="207" t="s">
        <v>412</v>
      </c>
      <c r="C61" s="209" t="s">
        <v>1157</v>
      </c>
      <c r="D61" s="209" t="s">
        <v>1595</v>
      </c>
      <c r="E61" s="564">
        <v>495910.38</v>
      </c>
      <c r="F61" s="208">
        <v>0.5</v>
      </c>
      <c r="G61" s="208">
        <v>0.5</v>
      </c>
      <c r="H61" s="564">
        <v>40219.09354018973</v>
      </c>
      <c r="I61" s="565">
        <v>247955.19</v>
      </c>
    </row>
    <row r="62" spans="1:9" ht="37.5">
      <c r="A62" s="538" t="s">
        <v>2015</v>
      </c>
      <c r="B62" s="207" t="s">
        <v>1074</v>
      </c>
      <c r="C62" s="209" t="s">
        <v>1604</v>
      </c>
      <c r="D62" s="209" t="s">
        <v>1603</v>
      </c>
      <c r="E62" s="564">
        <v>23679437.760000005</v>
      </c>
      <c r="F62" s="208">
        <v>0.67</v>
      </c>
      <c r="G62" s="208">
        <v>0.32999999999999996</v>
      </c>
      <c r="H62" s="564">
        <v>18037152.406846859</v>
      </c>
      <c r="I62" s="565">
        <v>7814214.4608000005</v>
      </c>
    </row>
    <row r="63" spans="1:9" ht="25">
      <c r="A63" s="538" t="s">
        <v>2015</v>
      </c>
      <c r="B63" s="207" t="s">
        <v>412</v>
      </c>
      <c r="C63" s="209" t="s">
        <v>1597</v>
      </c>
      <c r="D63" s="209" t="s">
        <v>1596</v>
      </c>
      <c r="E63" s="564">
        <v>23820454</v>
      </c>
      <c r="F63" s="208">
        <v>0.5</v>
      </c>
      <c r="G63" s="208">
        <v>0.5</v>
      </c>
      <c r="H63" s="564">
        <v>3863750.815604168</v>
      </c>
      <c r="I63" s="565">
        <v>11910227</v>
      </c>
    </row>
    <row r="64" spans="1:9">
      <c r="A64" s="538" t="s">
        <v>2015</v>
      </c>
      <c r="B64" s="207" t="s">
        <v>354</v>
      </c>
      <c r="C64" s="209" t="s">
        <v>1458</v>
      </c>
      <c r="D64" s="209" t="s">
        <v>1787</v>
      </c>
      <c r="E64" s="564">
        <v>151134</v>
      </c>
      <c r="F64" s="208">
        <v>0.75219999999999998</v>
      </c>
      <c r="G64" s="208">
        <v>0.24780000000000002</v>
      </c>
      <c r="H64" s="564">
        <v>39206.832690394149</v>
      </c>
      <c r="I64" s="565">
        <v>37451.0052</v>
      </c>
    </row>
    <row r="65" spans="1:9">
      <c r="A65" s="538" t="s">
        <v>2015</v>
      </c>
      <c r="B65" s="207" t="s">
        <v>354</v>
      </c>
      <c r="C65" s="209" t="s">
        <v>1459</v>
      </c>
      <c r="D65" s="209" t="s">
        <v>1787</v>
      </c>
      <c r="E65" s="564">
        <v>256000</v>
      </c>
      <c r="F65" s="208">
        <v>0.75219999999999998</v>
      </c>
      <c r="G65" s="208">
        <v>0.24780000000000002</v>
      </c>
      <c r="H65" s="564">
        <v>85338.808447651027</v>
      </c>
      <c r="I65" s="565">
        <v>63436.800000000003</v>
      </c>
    </row>
    <row r="66" spans="1:9" ht="37.5">
      <c r="A66" s="538" t="s">
        <v>2015</v>
      </c>
      <c r="B66" s="207" t="s">
        <v>354</v>
      </c>
      <c r="C66" s="209" t="s">
        <v>6797</v>
      </c>
      <c r="D66" s="209" t="s">
        <v>1784</v>
      </c>
      <c r="E66" s="564">
        <v>421000</v>
      </c>
      <c r="F66" s="208">
        <v>0.75219999999999998</v>
      </c>
      <c r="G66" s="208">
        <v>0.24780000000000002</v>
      </c>
      <c r="H66" s="564">
        <v>134213.10056538979</v>
      </c>
      <c r="I66" s="565">
        <v>104323.8</v>
      </c>
    </row>
    <row r="67" spans="1:9">
      <c r="A67" s="538" t="s">
        <v>2015</v>
      </c>
      <c r="B67" s="207" t="s">
        <v>354</v>
      </c>
      <c r="C67" s="209" t="s">
        <v>1460</v>
      </c>
      <c r="D67" s="209" t="s">
        <v>1788</v>
      </c>
      <c r="E67" s="564">
        <v>151000</v>
      </c>
      <c r="F67" s="208">
        <v>1</v>
      </c>
      <c r="G67" s="208">
        <v>0</v>
      </c>
      <c r="H67" s="564">
        <v>57380.199630881019</v>
      </c>
      <c r="I67" s="565">
        <v>0</v>
      </c>
    </row>
    <row r="68" spans="1:9">
      <c r="A68" s="538" t="s">
        <v>2015</v>
      </c>
      <c r="B68" s="207" t="s">
        <v>354</v>
      </c>
      <c r="C68" s="209" t="s">
        <v>1461</v>
      </c>
      <c r="D68" s="209" t="s">
        <v>1788</v>
      </c>
      <c r="E68" s="564">
        <v>108000</v>
      </c>
      <c r="F68" s="208">
        <v>0.80649999999999999</v>
      </c>
      <c r="G68" s="208">
        <v>0.19350000000000001</v>
      </c>
      <c r="H68" s="564">
        <v>52164.45184269116</v>
      </c>
      <c r="I68" s="565">
        <v>20898</v>
      </c>
    </row>
    <row r="69" spans="1:9" ht="25">
      <c r="A69" s="538" t="s">
        <v>2015</v>
      </c>
      <c r="B69" s="207" t="s">
        <v>414</v>
      </c>
      <c r="C69" s="209" t="s">
        <v>389</v>
      </c>
      <c r="D69" s="209" t="s">
        <v>1600</v>
      </c>
      <c r="E69" s="564">
        <v>171113.840890497</v>
      </c>
      <c r="F69" s="208">
        <v>0.34</v>
      </c>
      <c r="G69" s="208">
        <v>0.65999999999999992</v>
      </c>
      <c r="H69" s="564">
        <v>46207.166012708178</v>
      </c>
      <c r="I69" s="565">
        <v>112935.134987728</v>
      </c>
    </row>
    <row r="70" spans="1:9">
      <c r="A70" s="538" t="s">
        <v>2015</v>
      </c>
      <c r="B70" s="207" t="s">
        <v>354</v>
      </c>
      <c r="C70" s="209" t="s">
        <v>1462</v>
      </c>
      <c r="D70" s="209" t="s">
        <v>1788</v>
      </c>
      <c r="E70" s="564">
        <v>1018000</v>
      </c>
      <c r="F70" s="208">
        <v>1</v>
      </c>
      <c r="G70" s="208">
        <v>0</v>
      </c>
      <c r="H70" s="564">
        <v>648052.20709653012</v>
      </c>
      <c r="I70" s="565">
        <v>0</v>
      </c>
    </row>
    <row r="71" spans="1:9">
      <c r="A71" s="538" t="s">
        <v>2015</v>
      </c>
      <c r="B71" s="207" t="s">
        <v>42</v>
      </c>
      <c r="C71" s="209" t="s">
        <v>1159</v>
      </c>
      <c r="D71" s="209" t="s">
        <v>1353</v>
      </c>
      <c r="E71" s="564">
        <v>643457.32999999996</v>
      </c>
      <c r="F71" s="208">
        <v>0.36</v>
      </c>
      <c r="G71" s="208">
        <v>0.64</v>
      </c>
      <c r="H71" s="564">
        <v>48068.407001805317</v>
      </c>
      <c r="I71" s="565">
        <v>411812.6912</v>
      </c>
    </row>
    <row r="72" spans="1:9" ht="25">
      <c r="A72" s="538" t="s">
        <v>2015</v>
      </c>
      <c r="B72" s="207" t="s">
        <v>417</v>
      </c>
      <c r="C72" s="209" t="s">
        <v>715</v>
      </c>
      <c r="D72" s="209" t="s">
        <v>1786</v>
      </c>
      <c r="E72" s="564">
        <v>280710.89999999997</v>
      </c>
      <c r="F72" s="208">
        <v>1</v>
      </c>
      <c r="G72" s="208">
        <v>0</v>
      </c>
      <c r="H72" s="564">
        <v>301250.90822897258</v>
      </c>
      <c r="I72" s="565">
        <v>0</v>
      </c>
    </row>
    <row r="73" spans="1:9">
      <c r="A73" s="538" t="s">
        <v>2015</v>
      </c>
      <c r="B73" s="207" t="s">
        <v>42</v>
      </c>
      <c r="C73" s="209" t="s">
        <v>686</v>
      </c>
      <c r="D73" s="209" t="s">
        <v>1790</v>
      </c>
      <c r="E73" s="564">
        <v>4218662.79</v>
      </c>
      <c r="F73" s="208">
        <v>1</v>
      </c>
      <c r="G73" s="208">
        <v>0</v>
      </c>
      <c r="H73" s="564">
        <v>2420323.3476033993</v>
      </c>
      <c r="I73" s="565">
        <v>0</v>
      </c>
    </row>
    <row r="74" spans="1:9">
      <c r="A74" s="538" t="s">
        <v>2015</v>
      </c>
      <c r="B74" s="207" t="s">
        <v>354</v>
      </c>
      <c r="C74" s="209" t="s">
        <v>387</v>
      </c>
      <c r="D74" s="209" t="s">
        <v>1791</v>
      </c>
      <c r="E74" s="564">
        <v>427976</v>
      </c>
      <c r="F74" s="208">
        <v>1</v>
      </c>
      <c r="G74" s="208">
        <v>0</v>
      </c>
      <c r="H74" s="564">
        <v>324737.91351890698</v>
      </c>
      <c r="I74" s="565">
        <v>0</v>
      </c>
    </row>
    <row r="75" spans="1:9">
      <c r="A75" s="538" t="s">
        <v>2015</v>
      </c>
      <c r="B75" s="207" t="s">
        <v>43</v>
      </c>
      <c r="C75" s="209" t="s">
        <v>721</v>
      </c>
      <c r="D75" s="209" t="s">
        <v>1594</v>
      </c>
      <c r="E75" s="564">
        <v>138190</v>
      </c>
      <c r="F75" s="208">
        <v>0.3</v>
      </c>
      <c r="G75" s="208">
        <v>0.7</v>
      </c>
      <c r="H75" s="564">
        <v>30102.976054730898</v>
      </c>
      <c r="I75" s="565">
        <v>96733</v>
      </c>
    </row>
    <row r="76" spans="1:9">
      <c r="A76" s="538" t="s">
        <v>2015</v>
      </c>
      <c r="B76" s="207" t="s">
        <v>354</v>
      </c>
      <c r="C76" s="209" t="s">
        <v>384</v>
      </c>
      <c r="D76" s="209" t="s">
        <v>1791</v>
      </c>
      <c r="E76" s="564">
        <v>152637.16</v>
      </c>
      <c r="F76" s="208">
        <v>1</v>
      </c>
      <c r="G76" s="208">
        <v>0</v>
      </c>
      <c r="H76" s="564">
        <v>115817.4123405321</v>
      </c>
      <c r="I76" s="565">
        <v>0</v>
      </c>
    </row>
    <row r="77" spans="1:9">
      <c r="A77" s="538" t="s">
        <v>2015</v>
      </c>
      <c r="B77" s="207" t="s">
        <v>354</v>
      </c>
      <c r="C77" s="209" t="s">
        <v>1471</v>
      </c>
      <c r="D77" s="209" t="s">
        <v>1791</v>
      </c>
      <c r="E77" s="564">
        <v>186000</v>
      </c>
      <c r="F77" s="208">
        <v>1</v>
      </c>
      <c r="G77" s="208">
        <v>0</v>
      </c>
      <c r="H77" s="564">
        <v>48930.858688610577</v>
      </c>
      <c r="I77" s="565">
        <v>0</v>
      </c>
    </row>
    <row r="78" spans="1:9">
      <c r="A78" s="538" t="s">
        <v>2015</v>
      </c>
      <c r="B78" s="207" t="s">
        <v>353</v>
      </c>
      <c r="C78" s="209" t="s">
        <v>1509</v>
      </c>
      <c r="D78" s="209" t="s">
        <v>1791</v>
      </c>
      <c r="E78" s="564">
        <v>393762.61</v>
      </c>
      <c r="F78" s="208">
        <v>1</v>
      </c>
      <c r="G78" s="208">
        <v>0</v>
      </c>
      <c r="H78" s="564">
        <v>125489.38870108587</v>
      </c>
      <c r="I78" s="565">
        <v>0</v>
      </c>
    </row>
    <row r="79" spans="1:9">
      <c r="A79" s="538" t="s">
        <v>2015</v>
      </c>
      <c r="B79" s="207" t="s">
        <v>354</v>
      </c>
      <c r="C79" s="209" t="s">
        <v>1472</v>
      </c>
      <c r="D79" s="209" t="s">
        <v>1791</v>
      </c>
      <c r="E79" s="564">
        <v>152280</v>
      </c>
      <c r="F79" s="208">
        <v>1</v>
      </c>
      <c r="G79" s="208">
        <v>0</v>
      </c>
      <c r="H79" s="564">
        <v>106681.45312602179</v>
      </c>
      <c r="I79" s="565">
        <v>0</v>
      </c>
    </row>
    <row r="80" spans="1:9">
      <c r="A80" s="538" t="s">
        <v>2015</v>
      </c>
      <c r="B80" s="207" t="s">
        <v>354</v>
      </c>
      <c r="C80" s="209" t="s">
        <v>394</v>
      </c>
      <c r="D80" s="209" t="s">
        <v>1791</v>
      </c>
      <c r="E80" s="564">
        <v>129531.25</v>
      </c>
      <c r="F80" s="208">
        <v>1</v>
      </c>
      <c r="G80" s="208">
        <v>0</v>
      </c>
      <c r="H80" s="564">
        <v>98285.202582611921</v>
      </c>
      <c r="I80" s="565">
        <v>0</v>
      </c>
    </row>
    <row r="81" spans="1:9">
      <c r="A81" s="538" t="s">
        <v>2015</v>
      </c>
      <c r="B81" s="207" t="s">
        <v>354</v>
      </c>
      <c r="C81" s="209" t="s">
        <v>307</v>
      </c>
      <c r="D81" s="209" t="s">
        <v>1792</v>
      </c>
      <c r="E81" s="564">
        <v>391219</v>
      </c>
      <c r="F81" s="208">
        <v>0.34</v>
      </c>
      <c r="G81" s="208">
        <v>0.65999999999999992</v>
      </c>
      <c r="H81" s="564">
        <v>101009.43186989031</v>
      </c>
      <c r="I81" s="565">
        <v>258204.53999999998</v>
      </c>
    </row>
    <row r="82" spans="1:9">
      <c r="A82" s="538" t="s">
        <v>2015</v>
      </c>
      <c r="B82" s="207" t="s">
        <v>414</v>
      </c>
      <c r="C82" s="209" t="s">
        <v>1510</v>
      </c>
      <c r="D82" s="209" t="s">
        <v>1791</v>
      </c>
      <c r="E82" s="564">
        <v>300000</v>
      </c>
      <c r="F82" s="208">
        <v>1</v>
      </c>
      <c r="G82" s="208">
        <v>0</v>
      </c>
      <c r="H82" s="564">
        <v>133430.32935638924</v>
      </c>
      <c r="I82" s="565">
        <v>0</v>
      </c>
    </row>
    <row r="83" spans="1:9">
      <c r="A83" s="538" t="s">
        <v>2015</v>
      </c>
      <c r="B83" s="207" t="s">
        <v>414</v>
      </c>
      <c r="C83" s="209" t="s">
        <v>1511</v>
      </c>
      <c r="D83" s="209" t="s">
        <v>1846</v>
      </c>
      <c r="E83" s="564">
        <v>268044.52</v>
      </c>
      <c r="F83" s="208">
        <v>0.8</v>
      </c>
      <c r="G83" s="208">
        <v>0.19999999999999996</v>
      </c>
      <c r="H83" s="564">
        <v>119881.50483437192</v>
      </c>
      <c r="I83" s="565">
        <v>53608.903999999995</v>
      </c>
    </row>
    <row r="84" spans="1:9">
      <c r="A84" s="538" t="s">
        <v>2015</v>
      </c>
      <c r="B84" s="207" t="s">
        <v>414</v>
      </c>
      <c r="C84" s="209" t="s">
        <v>1512</v>
      </c>
      <c r="D84" s="209" t="s">
        <v>1846</v>
      </c>
      <c r="E84" s="564">
        <v>285104</v>
      </c>
      <c r="F84" s="208">
        <v>0.8</v>
      </c>
      <c r="G84" s="208">
        <v>0.19999999999999996</v>
      </c>
      <c r="H84" s="564">
        <v>127511.26773380318</v>
      </c>
      <c r="I84" s="565">
        <v>57020.799999999988</v>
      </c>
    </row>
    <row r="85" spans="1:9" ht="37.5">
      <c r="A85" s="538" t="s">
        <v>2015</v>
      </c>
      <c r="B85" s="207" t="s">
        <v>1074</v>
      </c>
      <c r="C85" s="209" t="s">
        <v>251</v>
      </c>
      <c r="D85" s="209" t="s">
        <v>1603</v>
      </c>
      <c r="E85" s="564">
        <v>9110420</v>
      </c>
      <c r="F85" s="208">
        <v>0.625</v>
      </c>
      <c r="G85" s="208">
        <v>0.375</v>
      </c>
      <c r="H85" s="564">
        <v>6264612.0713828299</v>
      </c>
      <c r="I85" s="565">
        <v>3416407.5</v>
      </c>
    </row>
    <row r="86" spans="1:9">
      <c r="A86" s="538" t="s">
        <v>2015</v>
      </c>
      <c r="B86" s="207" t="s">
        <v>355</v>
      </c>
      <c r="C86" s="209" t="s">
        <v>1155</v>
      </c>
      <c r="D86" s="209" t="s">
        <v>1369</v>
      </c>
      <c r="E86" s="564">
        <v>6056825.0552579993</v>
      </c>
      <c r="F86" s="208">
        <v>4.7604615384615384E-2</v>
      </c>
      <c r="G86" s="208">
        <v>0.95239538461538464</v>
      </c>
      <c r="H86" s="564">
        <v>231241.43458228564</v>
      </c>
      <c r="I86" s="565">
        <v>5768492.2280505402</v>
      </c>
    </row>
    <row r="87" spans="1:9" ht="50">
      <c r="A87" s="538" t="s">
        <v>2015</v>
      </c>
      <c r="B87" s="207" t="s">
        <v>3</v>
      </c>
      <c r="C87" s="209" t="s">
        <v>371</v>
      </c>
      <c r="D87" s="209" t="s">
        <v>1615</v>
      </c>
      <c r="E87" s="564">
        <v>7965823.2300000004</v>
      </c>
      <c r="F87" s="208">
        <v>1</v>
      </c>
      <c r="G87" s="208">
        <v>0</v>
      </c>
      <c r="H87" s="564">
        <v>5479707.2117478549</v>
      </c>
      <c r="I87" s="565">
        <v>0</v>
      </c>
    </row>
    <row r="88" spans="1:9" ht="25">
      <c r="A88" s="538" t="s">
        <v>2015</v>
      </c>
      <c r="B88" s="207" t="s">
        <v>3</v>
      </c>
      <c r="C88" s="209" t="s">
        <v>1519</v>
      </c>
      <c r="D88" s="209" t="s">
        <v>1848</v>
      </c>
      <c r="E88" s="564">
        <v>624855.64</v>
      </c>
      <c r="F88" s="208">
        <v>1</v>
      </c>
      <c r="G88" s="208">
        <v>0</v>
      </c>
      <c r="H88" s="564">
        <v>194435.81100897089</v>
      </c>
      <c r="I88" s="565">
        <v>0</v>
      </c>
    </row>
    <row r="89" spans="1:9" ht="25">
      <c r="A89" s="538" t="s">
        <v>2015</v>
      </c>
      <c r="B89" s="207" t="s">
        <v>3</v>
      </c>
      <c r="C89" s="209" t="s">
        <v>1514</v>
      </c>
      <c r="D89" s="209" t="s">
        <v>1848</v>
      </c>
      <c r="E89" s="564">
        <v>2925000</v>
      </c>
      <c r="F89" s="208">
        <v>1</v>
      </c>
      <c r="G89" s="208">
        <v>0</v>
      </c>
      <c r="H89" s="564">
        <v>844408.03674297943</v>
      </c>
      <c r="I89" s="565">
        <v>0</v>
      </c>
    </row>
    <row r="90" spans="1:9" ht="25">
      <c r="A90" s="538" t="s">
        <v>2015</v>
      </c>
      <c r="B90" s="207" t="s">
        <v>3</v>
      </c>
      <c r="C90" s="209" t="s">
        <v>312</v>
      </c>
      <c r="D90" s="209" t="s">
        <v>1373</v>
      </c>
      <c r="E90" s="564">
        <v>1449182.61</v>
      </c>
      <c r="F90" s="208">
        <v>0.65</v>
      </c>
      <c r="G90" s="208">
        <v>0.35</v>
      </c>
      <c r="H90" s="564">
        <v>766351.18293030129</v>
      </c>
      <c r="I90" s="565">
        <v>507213.91350000002</v>
      </c>
    </row>
    <row r="91" spans="1:9" ht="25">
      <c r="A91" s="538" t="s">
        <v>2015</v>
      </c>
      <c r="B91" s="207" t="s">
        <v>3</v>
      </c>
      <c r="C91" s="209" t="s">
        <v>312</v>
      </c>
      <c r="D91" s="209" t="s">
        <v>1373</v>
      </c>
      <c r="E91" s="564">
        <v>32834998</v>
      </c>
      <c r="F91" s="208">
        <v>0.65</v>
      </c>
      <c r="G91" s="208">
        <v>0.35</v>
      </c>
      <c r="H91" s="564">
        <v>16419446.935572281</v>
      </c>
      <c r="I91" s="565">
        <v>11492249.299999999</v>
      </c>
    </row>
    <row r="92" spans="1:9" ht="37.5">
      <c r="A92" s="538" t="s">
        <v>2015</v>
      </c>
      <c r="B92" s="207" t="s">
        <v>354</v>
      </c>
      <c r="C92" s="209" t="s">
        <v>402</v>
      </c>
      <c r="D92" s="209" t="s">
        <v>1590</v>
      </c>
      <c r="E92" s="564">
        <v>699868.86476222007</v>
      </c>
      <c r="F92" s="208">
        <v>0.5</v>
      </c>
      <c r="G92" s="208">
        <v>0.5</v>
      </c>
      <c r="H92" s="564">
        <v>265521.84571065829</v>
      </c>
      <c r="I92" s="565">
        <v>349934.43238111003</v>
      </c>
    </row>
    <row r="93" spans="1:9" ht="25">
      <c r="A93" s="566" t="s">
        <v>5883</v>
      </c>
      <c r="B93" s="215" t="s">
        <v>1090</v>
      </c>
      <c r="C93" s="216" t="s">
        <v>1830</v>
      </c>
      <c r="D93" s="216" t="s">
        <v>1314</v>
      </c>
      <c r="E93" s="567">
        <v>4204112.8999999994</v>
      </c>
      <c r="F93" s="217">
        <v>0.95000000000000007</v>
      </c>
      <c r="G93" s="217">
        <v>4.9999999999999933E-2</v>
      </c>
      <c r="H93" s="567">
        <v>2951003.1197967436</v>
      </c>
      <c r="I93" s="568">
        <v>210205.6449999997</v>
      </c>
    </row>
    <row r="94" spans="1:9" ht="25">
      <c r="A94" s="566" t="s">
        <v>5883</v>
      </c>
      <c r="B94" s="215" t="s">
        <v>3</v>
      </c>
      <c r="C94" s="216" t="s">
        <v>1443</v>
      </c>
      <c r="D94" s="216" t="s">
        <v>1796</v>
      </c>
      <c r="E94" s="567">
        <v>26502984.350000001</v>
      </c>
      <c r="F94" s="217">
        <v>1</v>
      </c>
      <c r="G94" s="217">
        <v>0</v>
      </c>
      <c r="H94" s="567">
        <v>1430107.7277411763</v>
      </c>
      <c r="I94" s="568">
        <v>0</v>
      </c>
    </row>
    <row r="95" spans="1:9">
      <c r="A95" s="566" t="s">
        <v>5883</v>
      </c>
      <c r="B95" s="215" t="s">
        <v>3</v>
      </c>
      <c r="C95" s="216" t="s">
        <v>1492</v>
      </c>
      <c r="D95" s="216" t="s">
        <v>1488</v>
      </c>
      <c r="E95" s="567">
        <v>2188993.8449999997</v>
      </c>
      <c r="F95" s="217">
        <v>1</v>
      </c>
      <c r="G95" s="217">
        <v>0</v>
      </c>
      <c r="H95" s="567">
        <v>83334.699126009262</v>
      </c>
      <c r="I95" s="568">
        <v>0</v>
      </c>
    </row>
    <row r="96" spans="1:9" ht="25">
      <c r="A96" s="566" t="s">
        <v>5883</v>
      </c>
      <c r="B96" s="215" t="s">
        <v>1089</v>
      </c>
      <c r="C96" s="216" t="s">
        <v>1745</v>
      </c>
      <c r="D96" s="216" t="s">
        <v>1313</v>
      </c>
      <c r="E96" s="567">
        <v>36932947.829999998</v>
      </c>
      <c r="F96" s="217">
        <v>0.98499999999999999</v>
      </c>
      <c r="G96" s="217">
        <v>1.5000000000000013E-2</v>
      </c>
      <c r="H96" s="567">
        <v>25693120.872131705</v>
      </c>
      <c r="I96" s="568">
        <v>553994.21745000046</v>
      </c>
    </row>
    <row r="97" spans="1:9" ht="25">
      <c r="A97" s="566" t="s">
        <v>5883</v>
      </c>
      <c r="B97" s="215" t="s">
        <v>1091</v>
      </c>
      <c r="C97" s="216" t="s">
        <v>1831</v>
      </c>
      <c r="D97" s="216" t="s">
        <v>1313</v>
      </c>
      <c r="E97" s="567">
        <v>11210413.82</v>
      </c>
      <c r="F97" s="217">
        <v>0.94999999999999973</v>
      </c>
      <c r="G97" s="217">
        <v>5.0000000000000266E-2</v>
      </c>
      <c r="H97" s="567">
        <v>6424234.8944366891</v>
      </c>
      <c r="I97" s="568">
        <v>560520.69100000302</v>
      </c>
    </row>
    <row r="98" spans="1:9" ht="25">
      <c r="A98" s="566" t="s">
        <v>5883</v>
      </c>
      <c r="B98" s="215" t="s">
        <v>357</v>
      </c>
      <c r="C98" s="216" t="s">
        <v>1069</v>
      </c>
      <c r="D98" s="216" t="s">
        <v>1316</v>
      </c>
      <c r="E98" s="567">
        <v>4030613.89</v>
      </c>
      <c r="F98" s="217">
        <v>0.9</v>
      </c>
      <c r="G98" s="217">
        <v>9.9999999999999978E-2</v>
      </c>
      <c r="H98" s="567">
        <v>1813776.2505000001</v>
      </c>
      <c r="I98" s="568">
        <v>403061.38899999991</v>
      </c>
    </row>
    <row r="99" spans="1:9" ht="25">
      <c r="A99" s="566" t="s">
        <v>5883</v>
      </c>
      <c r="B99" s="215" t="s">
        <v>1090</v>
      </c>
      <c r="C99" s="216" t="s">
        <v>1067</v>
      </c>
      <c r="D99" s="216" t="s">
        <v>1314</v>
      </c>
      <c r="E99" s="567">
        <v>1834194.72</v>
      </c>
      <c r="F99" s="217">
        <v>0.95</v>
      </c>
      <c r="G99" s="217">
        <v>5.0000000000000044E-2</v>
      </c>
      <c r="H99" s="567">
        <v>1287480.7289392049</v>
      </c>
      <c r="I99" s="568">
        <v>91709.736000000077</v>
      </c>
    </row>
    <row r="100" spans="1:9" ht="25">
      <c r="A100" s="566" t="s">
        <v>5883</v>
      </c>
      <c r="B100" s="215" t="s">
        <v>3</v>
      </c>
      <c r="C100" s="216" t="s">
        <v>1070</v>
      </c>
      <c r="D100" s="216" t="s">
        <v>1315</v>
      </c>
      <c r="E100" s="567">
        <v>10625818.82</v>
      </c>
      <c r="F100" s="217">
        <v>0.82</v>
      </c>
      <c r="G100" s="217">
        <v>0.18000000000000005</v>
      </c>
      <c r="H100" s="567">
        <v>3612778.3988000024</v>
      </c>
      <c r="I100" s="568">
        <v>1912647.3876000005</v>
      </c>
    </row>
    <row r="101" spans="1:9" ht="25">
      <c r="A101" s="566" t="s">
        <v>5883</v>
      </c>
      <c r="B101" s="215" t="s">
        <v>416</v>
      </c>
      <c r="C101" s="216" t="s">
        <v>1829</v>
      </c>
      <c r="D101" s="216" t="s">
        <v>1313</v>
      </c>
      <c r="E101" s="567">
        <v>57511.25</v>
      </c>
      <c r="F101" s="217">
        <v>0.98499999999999999</v>
      </c>
      <c r="G101" s="217">
        <v>1.5000000000000013E-2</v>
      </c>
      <c r="H101" s="567">
        <v>29057.008928976327</v>
      </c>
      <c r="I101" s="568">
        <v>862.66875000000073</v>
      </c>
    </row>
    <row r="102" spans="1:9" ht="25">
      <c r="A102" s="566" t="s">
        <v>5883</v>
      </c>
      <c r="B102" s="215" t="s">
        <v>1090</v>
      </c>
      <c r="C102" s="216" t="s">
        <v>761</v>
      </c>
      <c r="D102" s="216" t="s">
        <v>1319</v>
      </c>
      <c r="E102" s="567">
        <v>4651606.38</v>
      </c>
      <c r="F102" s="217">
        <v>0.95</v>
      </c>
      <c r="G102" s="217">
        <v>5.0000000000000044E-2</v>
      </c>
      <c r="H102" s="567">
        <v>3265113.298799953</v>
      </c>
      <c r="I102" s="568">
        <v>232580.31900000019</v>
      </c>
    </row>
    <row r="103" spans="1:9" ht="25">
      <c r="A103" s="566" t="s">
        <v>5883</v>
      </c>
      <c r="B103" s="215" t="s">
        <v>1091</v>
      </c>
      <c r="C103" s="216" t="s">
        <v>763</v>
      </c>
      <c r="D103" s="216" t="s">
        <v>1319</v>
      </c>
      <c r="E103" s="567">
        <v>3129223</v>
      </c>
      <c r="F103" s="217">
        <v>0.94999999999999984</v>
      </c>
      <c r="G103" s="217">
        <v>5.0000000000000155E-2</v>
      </c>
      <c r="H103" s="567">
        <v>1793231.1787821101</v>
      </c>
      <c r="I103" s="568">
        <v>156461.15000000049</v>
      </c>
    </row>
    <row r="104" spans="1:9" ht="25">
      <c r="A104" s="566" t="s">
        <v>5883</v>
      </c>
      <c r="B104" s="215" t="s">
        <v>354</v>
      </c>
      <c r="C104" s="216" t="s">
        <v>1425</v>
      </c>
      <c r="D104" s="216" t="s">
        <v>1331</v>
      </c>
      <c r="E104" s="567">
        <v>12608000</v>
      </c>
      <c r="F104" s="217">
        <v>1</v>
      </c>
      <c r="G104" s="217">
        <v>0</v>
      </c>
      <c r="H104" s="567">
        <v>7812178.2008392652</v>
      </c>
      <c r="I104" s="568">
        <v>0</v>
      </c>
    </row>
    <row r="105" spans="1:9" ht="25">
      <c r="A105" s="566" t="s">
        <v>5883</v>
      </c>
      <c r="B105" s="215" t="s">
        <v>354</v>
      </c>
      <c r="C105" s="216" t="s">
        <v>1450</v>
      </c>
      <c r="D105" s="216" t="s">
        <v>1348</v>
      </c>
      <c r="E105" s="567">
        <v>2144000</v>
      </c>
      <c r="F105" s="217">
        <v>1</v>
      </c>
      <c r="G105" s="217">
        <v>0</v>
      </c>
      <c r="H105" s="567">
        <v>1184562.9677365872</v>
      </c>
      <c r="I105" s="568">
        <v>0</v>
      </c>
    </row>
    <row r="106" spans="1:9" ht="25">
      <c r="A106" s="566" t="s">
        <v>5883</v>
      </c>
      <c r="B106" s="215" t="s">
        <v>1090</v>
      </c>
      <c r="C106" s="216" t="s">
        <v>1067</v>
      </c>
      <c r="D106" s="216" t="s">
        <v>1314</v>
      </c>
      <c r="E106" s="567">
        <v>13878668</v>
      </c>
      <c r="F106" s="217">
        <v>0.82</v>
      </c>
      <c r="G106" s="217">
        <v>0.18000000000000005</v>
      </c>
      <c r="H106" s="567">
        <v>5628789.4328834489</v>
      </c>
      <c r="I106" s="568">
        <v>2498160.2400000007</v>
      </c>
    </row>
    <row r="107" spans="1:9" ht="25">
      <c r="A107" s="566" t="s">
        <v>5883</v>
      </c>
      <c r="B107" s="215" t="s">
        <v>1089</v>
      </c>
      <c r="C107" s="216" t="s">
        <v>1071</v>
      </c>
      <c r="D107" s="216" t="s">
        <v>1315</v>
      </c>
      <c r="E107" s="567">
        <v>21944110</v>
      </c>
      <c r="F107" s="217">
        <v>0.82</v>
      </c>
      <c r="G107" s="217">
        <v>0.18000000000000005</v>
      </c>
      <c r="H107" s="567">
        <v>2472368.5882617235</v>
      </c>
      <c r="I107" s="568">
        <v>3949939.8000000012</v>
      </c>
    </row>
    <row r="108" spans="1:9" ht="25">
      <c r="A108" s="566" t="s">
        <v>5883</v>
      </c>
      <c r="B108" s="215" t="s">
        <v>414</v>
      </c>
      <c r="C108" s="216" t="s">
        <v>1099</v>
      </c>
      <c r="D108" s="216" t="s">
        <v>1315</v>
      </c>
      <c r="E108" s="567">
        <v>3325039</v>
      </c>
      <c r="F108" s="217">
        <v>0.82</v>
      </c>
      <c r="G108" s="217">
        <v>0.18000000000000005</v>
      </c>
      <c r="H108" s="567">
        <v>561202.86596909584</v>
      </c>
      <c r="I108" s="568">
        <v>598507.02000000014</v>
      </c>
    </row>
    <row r="109" spans="1:9" ht="25">
      <c r="A109" s="566" t="s">
        <v>5883</v>
      </c>
      <c r="B109" s="215" t="s">
        <v>1091</v>
      </c>
      <c r="C109" s="216" t="s">
        <v>1068</v>
      </c>
      <c r="D109" s="216" t="s">
        <v>1315</v>
      </c>
      <c r="E109" s="567">
        <v>22200649</v>
      </c>
      <c r="F109" s="217">
        <v>0.82</v>
      </c>
      <c r="G109" s="217">
        <v>0.18000000000000005</v>
      </c>
      <c r="H109" s="567">
        <v>4126919.9861480668</v>
      </c>
      <c r="I109" s="568">
        <v>3996116.8200000012</v>
      </c>
    </row>
    <row r="110" spans="1:9" ht="25">
      <c r="A110" s="566" t="s">
        <v>5883</v>
      </c>
      <c r="B110" s="215" t="s">
        <v>1089</v>
      </c>
      <c r="C110" s="216" t="s">
        <v>759</v>
      </c>
      <c r="D110" s="216" t="s">
        <v>1318</v>
      </c>
      <c r="E110" s="567">
        <v>5524522</v>
      </c>
      <c r="F110" s="217">
        <v>0.82</v>
      </c>
      <c r="G110" s="217">
        <v>0.18000000000000005</v>
      </c>
      <c r="H110" s="567">
        <v>622429.19206843339</v>
      </c>
      <c r="I110" s="568">
        <v>994413.96000000031</v>
      </c>
    </row>
    <row r="111" spans="1:9" ht="25">
      <c r="A111" s="566" t="s">
        <v>5883</v>
      </c>
      <c r="B111" s="215" t="s">
        <v>1091</v>
      </c>
      <c r="C111" s="216" t="s">
        <v>760</v>
      </c>
      <c r="D111" s="216" t="s">
        <v>1318</v>
      </c>
      <c r="E111" s="567">
        <v>6542401</v>
      </c>
      <c r="F111" s="217">
        <v>0.82</v>
      </c>
      <c r="G111" s="217">
        <v>0.18000000000000005</v>
      </c>
      <c r="H111" s="567">
        <v>1216179.1055880887</v>
      </c>
      <c r="I111" s="568">
        <v>1177632.1800000004</v>
      </c>
    </row>
    <row r="112" spans="1:9">
      <c r="A112" s="566" t="s">
        <v>5883</v>
      </c>
      <c r="B112" s="215" t="s">
        <v>412</v>
      </c>
      <c r="C112" s="216" t="s">
        <v>722</v>
      </c>
      <c r="D112" s="216" t="s">
        <v>1797</v>
      </c>
      <c r="E112" s="567">
        <v>400374.34</v>
      </c>
      <c r="F112" s="217">
        <v>0.75</v>
      </c>
      <c r="G112" s="217">
        <v>0.25</v>
      </c>
      <c r="H112" s="567">
        <v>37312.776039680641</v>
      </c>
      <c r="I112" s="568">
        <v>100093.58500000001</v>
      </c>
    </row>
    <row r="113" spans="1:9" ht="25">
      <c r="A113" s="566" t="s">
        <v>5883</v>
      </c>
      <c r="B113" s="215" t="s">
        <v>412</v>
      </c>
      <c r="C113" s="216" t="s">
        <v>689</v>
      </c>
      <c r="D113" s="216" t="s">
        <v>1798</v>
      </c>
      <c r="E113" s="567">
        <v>7151781.2000000002</v>
      </c>
      <c r="F113" s="217">
        <v>1</v>
      </c>
      <c r="G113" s="217">
        <v>0</v>
      </c>
      <c r="H113" s="567">
        <v>437911.31678810064</v>
      </c>
      <c r="I113" s="568">
        <v>0</v>
      </c>
    </row>
    <row r="114" spans="1:9">
      <c r="A114" s="566" t="s">
        <v>5883</v>
      </c>
      <c r="B114" s="215" t="s">
        <v>354</v>
      </c>
      <c r="C114" s="216" t="s">
        <v>690</v>
      </c>
      <c r="D114" s="216" t="s">
        <v>1351</v>
      </c>
      <c r="E114" s="567">
        <v>40919456.840000004</v>
      </c>
      <c r="F114" s="217">
        <v>1</v>
      </c>
      <c r="G114" s="217">
        <v>0</v>
      </c>
      <c r="H114" s="567">
        <v>11561273.511116013</v>
      </c>
      <c r="I114" s="568">
        <v>0</v>
      </c>
    </row>
    <row r="115" spans="1:9" ht="25">
      <c r="A115" s="566" t="s">
        <v>5883</v>
      </c>
      <c r="B115" s="215" t="s">
        <v>1090</v>
      </c>
      <c r="C115" s="216" t="s">
        <v>761</v>
      </c>
      <c r="D115" s="216" t="s">
        <v>1319</v>
      </c>
      <c r="E115" s="567">
        <v>3300048</v>
      </c>
      <c r="F115" s="217">
        <v>0.82</v>
      </c>
      <c r="G115" s="217">
        <v>0.18000000000000005</v>
      </c>
      <c r="H115" s="567">
        <v>1338404.7597657184</v>
      </c>
      <c r="I115" s="568">
        <v>594008.64000000013</v>
      </c>
    </row>
    <row r="116" spans="1:9" ht="25">
      <c r="A116" s="566" t="s">
        <v>5883</v>
      </c>
      <c r="B116" s="215" t="s">
        <v>1089</v>
      </c>
      <c r="C116" s="216" t="s">
        <v>762</v>
      </c>
      <c r="D116" s="216" t="s">
        <v>1319</v>
      </c>
      <c r="E116" s="567">
        <v>1757000</v>
      </c>
      <c r="F116" s="217">
        <v>0.82</v>
      </c>
      <c r="G116" s="217">
        <v>0.18000000000000005</v>
      </c>
      <c r="H116" s="567">
        <v>197955.24218461569</v>
      </c>
      <c r="I116" s="568">
        <v>316260.00000000006</v>
      </c>
    </row>
    <row r="117" spans="1:9" ht="25">
      <c r="A117" s="566" t="s">
        <v>5883</v>
      </c>
      <c r="B117" s="215" t="s">
        <v>1091</v>
      </c>
      <c r="C117" s="216" t="s">
        <v>763</v>
      </c>
      <c r="D117" s="216" t="s">
        <v>1319</v>
      </c>
      <c r="E117" s="567">
        <v>6040819</v>
      </c>
      <c r="F117" s="217">
        <v>0.82</v>
      </c>
      <c r="G117" s="217">
        <v>0.18000000000000005</v>
      </c>
      <c r="H117" s="567">
        <v>1122939.0935284356</v>
      </c>
      <c r="I117" s="568">
        <v>1087347.4200000004</v>
      </c>
    </row>
    <row r="118" spans="1:9" ht="50">
      <c r="A118" s="569" t="s">
        <v>5882</v>
      </c>
      <c r="B118" s="211" t="s">
        <v>43</v>
      </c>
      <c r="C118" s="212" t="s">
        <v>1016</v>
      </c>
      <c r="D118" s="212" t="s">
        <v>1733</v>
      </c>
      <c r="E118" s="570">
        <v>713725.1599999998</v>
      </c>
      <c r="F118" s="213">
        <v>0.5</v>
      </c>
      <c r="G118" s="213">
        <v>0.5</v>
      </c>
      <c r="H118" s="570">
        <v>343641.00357465586</v>
      </c>
      <c r="I118" s="571">
        <v>356862.5799999999</v>
      </c>
    </row>
    <row r="119" spans="1:9" ht="37.5">
      <c r="A119" s="569" t="s">
        <v>5882</v>
      </c>
      <c r="B119" s="211" t="s">
        <v>341</v>
      </c>
      <c r="C119" s="212" t="s">
        <v>1018</v>
      </c>
      <c r="D119" s="212" t="s">
        <v>1614</v>
      </c>
      <c r="E119" s="570">
        <v>54498.69</v>
      </c>
      <c r="F119" s="213">
        <v>0.75</v>
      </c>
      <c r="G119" s="213">
        <v>0.25</v>
      </c>
      <c r="H119" s="570">
        <v>28542.6175</v>
      </c>
      <c r="I119" s="571">
        <v>13624.672500000001</v>
      </c>
    </row>
    <row r="120" spans="1:9" ht="25">
      <c r="A120" s="569" t="s">
        <v>5882</v>
      </c>
      <c r="B120" s="211" t="s">
        <v>43</v>
      </c>
      <c r="C120" s="212" t="s">
        <v>1060</v>
      </c>
      <c r="D120" s="212" t="s">
        <v>1721</v>
      </c>
      <c r="E120" s="570">
        <v>1337999.5400000003</v>
      </c>
      <c r="F120" s="213">
        <v>0.14000000000000001</v>
      </c>
      <c r="G120" s="213">
        <v>0.86</v>
      </c>
      <c r="H120" s="570">
        <v>180379.82760513574</v>
      </c>
      <c r="I120" s="571">
        <v>1150679.6044000003</v>
      </c>
    </row>
    <row r="121" spans="1:9" ht="37.5">
      <c r="A121" s="569" t="s">
        <v>5882</v>
      </c>
      <c r="B121" s="211" t="s">
        <v>412</v>
      </c>
      <c r="C121" s="212" t="s">
        <v>1002</v>
      </c>
      <c r="D121" s="212" t="s">
        <v>1709</v>
      </c>
      <c r="E121" s="570">
        <v>3820162.8299999996</v>
      </c>
      <c r="F121" s="213">
        <v>0.75</v>
      </c>
      <c r="G121" s="213">
        <v>0.25</v>
      </c>
      <c r="H121" s="570">
        <v>826535.46351428865</v>
      </c>
      <c r="I121" s="571">
        <v>955040.7074999999</v>
      </c>
    </row>
    <row r="122" spans="1:9" ht="37.5">
      <c r="A122" s="569" t="s">
        <v>5882</v>
      </c>
      <c r="B122" s="211" t="s">
        <v>410</v>
      </c>
      <c r="C122" s="212" t="s">
        <v>1003</v>
      </c>
      <c r="D122" s="212" t="s">
        <v>1655</v>
      </c>
      <c r="E122" s="570">
        <v>181466.0399999998</v>
      </c>
      <c r="F122" s="213">
        <v>0.875</v>
      </c>
      <c r="G122" s="213">
        <v>0.125</v>
      </c>
      <c r="H122" s="570">
        <v>111886.28499999984</v>
      </c>
      <c r="I122" s="571">
        <v>22683.254999999976</v>
      </c>
    </row>
    <row r="123" spans="1:9" ht="37.5">
      <c r="A123" s="569" t="s">
        <v>5882</v>
      </c>
      <c r="B123" s="211" t="s">
        <v>43</v>
      </c>
      <c r="C123" s="212" t="s">
        <v>1020</v>
      </c>
      <c r="D123" s="212" t="s">
        <v>1659</v>
      </c>
      <c r="E123" s="570">
        <v>116442</v>
      </c>
      <c r="F123" s="213">
        <v>0.5</v>
      </c>
      <c r="G123" s="213">
        <v>0.5</v>
      </c>
      <c r="H123" s="570">
        <v>56063.941669423693</v>
      </c>
      <c r="I123" s="571">
        <v>58221</v>
      </c>
    </row>
    <row r="124" spans="1:9" ht="25">
      <c r="A124" s="569" t="s">
        <v>5882</v>
      </c>
      <c r="B124" s="211" t="s">
        <v>42</v>
      </c>
      <c r="C124" s="212" t="s">
        <v>713</v>
      </c>
      <c r="D124" s="212" t="s">
        <v>1286</v>
      </c>
      <c r="E124" s="570">
        <v>6108873.1099999994</v>
      </c>
      <c r="F124" s="213">
        <v>0.5</v>
      </c>
      <c r="G124" s="213">
        <v>0.5</v>
      </c>
      <c r="H124" s="570">
        <v>1341107.0759230684</v>
      </c>
      <c r="I124" s="571">
        <v>3054436.5549999997</v>
      </c>
    </row>
    <row r="125" spans="1:9" ht="25">
      <c r="A125" s="569" t="s">
        <v>5882</v>
      </c>
      <c r="B125" s="211" t="s">
        <v>43</v>
      </c>
      <c r="C125" s="212" t="s">
        <v>1163</v>
      </c>
      <c r="D125" s="212" t="s">
        <v>1741</v>
      </c>
      <c r="E125" s="570">
        <v>101623.03</v>
      </c>
      <c r="F125" s="213">
        <v>0.61</v>
      </c>
      <c r="G125" s="213">
        <v>0.39</v>
      </c>
      <c r="H125" s="570">
        <v>59693.348653852692</v>
      </c>
      <c r="I125" s="571">
        <v>39632.981700000004</v>
      </c>
    </row>
    <row r="126" spans="1:9" ht="37.5">
      <c r="A126" s="569" t="s">
        <v>5882</v>
      </c>
      <c r="B126" s="211" t="s">
        <v>43</v>
      </c>
      <c r="C126" s="212" t="s">
        <v>751</v>
      </c>
      <c r="D126" s="212" t="s">
        <v>1671</v>
      </c>
      <c r="E126" s="570">
        <v>156857.07</v>
      </c>
      <c r="F126" s="213">
        <v>0.625</v>
      </c>
      <c r="G126" s="213">
        <v>0.375</v>
      </c>
      <c r="H126" s="570">
        <v>94403.497265985527</v>
      </c>
      <c r="I126" s="571">
        <v>58821.401250000003</v>
      </c>
    </row>
    <row r="127" spans="1:9" ht="50">
      <c r="A127" s="569" t="s">
        <v>5882</v>
      </c>
      <c r="B127" s="211" t="s">
        <v>412</v>
      </c>
      <c r="C127" s="212" t="s">
        <v>1017</v>
      </c>
      <c r="D127" s="212" t="s">
        <v>1645</v>
      </c>
      <c r="E127" s="570">
        <v>163201.21000000002</v>
      </c>
      <c r="F127" s="213">
        <v>0.75</v>
      </c>
      <c r="G127" s="213">
        <v>0.25</v>
      </c>
      <c r="H127" s="570">
        <v>35310.428836731764</v>
      </c>
      <c r="I127" s="571">
        <v>40800.302500000005</v>
      </c>
    </row>
    <row r="128" spans="1:9" ht="25">
      <c r="A128" s="569" t="s">
        <v>5882</v>
      </c>
      <c r="B128" s="211" t="s">
        <v>43</v>
      </c>
      <c r="C128" s="212" t="s">
        <v>712</v>
      </c>
      <c r="D128" s="212" t="s">
        <v>1685</v>
      </c>
      <c r="E128" s="570">
        <v>9097750.5900000017</v>
      </c>
      <c r="F128" s="213">
        <v>1</v>
      </c>
      <c r="G128" s="213">
        <v>0</v>
      </c>
      <c r="H128" s="570">
        <v>7938540.2109260047</v>
      </c>
      <c r="I128" s="571">
        <v>0</v>
      </c>
    </row>
    <row r="129" spans="1:9" ht="25">
      <c r="A129" s="569" t="s">
        <v>5882</v>
      </c>
      <c r="B129" s="211" t="s">
        <v>42</v>
      </c>
      <c r="C129" s="212" t="s">
        <v>713</v>
      </c>
      <c r="D129" s="212" t="s">
        <v>1795</v>
      </c>
      <c r="E129" s="570">
        <v>583.79999999999995</v>
      </c>
      <c r="F129" s="213">
        <v>0.625</v>
      </c>
      <c r="G129" s="213">
        <v>0.375</v>
      </c>
      <c r="H129" s="570">
        <v>160.20514275420254</v>
      </c>
      <c r="I129" s="571">
        <v>218.92499999999998</v>
      </c>
    </row>
    <row r="130" spans="1:9" ht="25">
      <c r="A130" s="569" t="s">
        <v>5882</v>
      </c>
      <c r="B130" s="211" t="s">
        <v>407</v>
      </c>
      <c r="C130" s="212" t="s">
        <v>752</v>
      </c>
      <c r="D130" s="212" t="s">
        <v>1617</v>
      </c>
      <c r="E130" s="570">
        <v>231157.18</v>
      </c>
      <c r="F130" s="213">
        <v>0.875</v>
      </c>
      <c r="G130" s="213">
        <v>0.125</v>
      </c>
      <c r="H130" s="570">
        <v>32243.332500000048</v>
      </c>
      <c r="I130" s="571">
        <v>28894.647499999999</v>
      </c>
    </row>
    <row r="131" spans="1:9" ht="25">
      <c r="A131" s="569" t="s">
        <v>5882</v>
      </c>
      <c r="B131" s="211" t="s">
        <v>3</v>
      </c>
      <c r="C131" s="212" t="s">
        <v>1507</v>
      </c>
      <c r="D131" s="212" t="s">
        <v>1570</v>
      </c>
      <c r="E131" s="570">
        <v>641229.5</v>
      </c>
      <c r="F131" s="213">
        <v>1</v>
      </c>
      <c r="G131" s="213">
        <v>0</v>
      </c>
      <c r="H131" s="570">
        <v>24043.176970861856</v>
      </c>
      <c r="I131" s="571">
        <v>0</v>
      </c>
    </row>
    <row r="132" spans="1:9" ht="50">
      <c r="A132" s="569" t="s">
        <v>5882</v>
      </c>
      <c r="B132" s="211" t="s">
        <v>412</v>
      </c>
      <c r="C132" s="212" t="s">
        <v>1015</v>
      </c>
      <c r="D132" s="212" t="s">
        <v>1713</v>
      </c>
      <c r="E132" s="570">
        <v>4718855.4500000011</v>
      </c>
      <c r="F132" s="213">
        <v>0.75</v>
      </c>
      <c r="G132" s="213">
        <v>0.25</v>
      </c>
      <c r="H132" s="570">
        <v>1020977.7829346294</v>
      </c>
      <c r="I132" s="571">
        <v>1179713.8625000003</v>
      </c>
    </row>
    <row r="133" spans="1:9" ht="50">
      <c r="A133" s="569" t="s">
        <v>5882</v>
      </c>
      <c r="B133" s="211" t="s">
        <v>416</v>
      </c>
      <c r="C133" s="212" t="s">
        <v>1019</v>
      </c>
      <c r="D133" s="212" t="s">
        <v>1654</v>
      </c>
      <c r="E133" s="570">
        <v>299395.74</v>
      </c>
      <c r="F133" s="213">
        <v>0.75</v>
      </c>
      <c r="G133" s="213">
        <v>0.25</v>
      </c>
      <c r="H133" s="570">
        <v>222374.405</v>
      </c>
      <c r="I133" s="571">
        <v>74848.934999999998</v>
      </c>
    </row>
    <row r="134" spans="1:9">
      <c r="A134" s="569" t="s">
        <v>5882</v>
      </c>
      <c r="B134" s="211" t="s">
        <v>43</v>
      </c>
      <c r="C134" s="212" t="s">
        <v>391</v>
      </c>
      <c r="D134" s="212" t="s">
        <v>1780</v>
      </c>
      <c r="E134" s="570">
        <v>320548</v>
      </c>
      <c r="F134" s="213">
        <v>1</v>
      </c>
      <c r="G134" s="213">
        <v>0</v>
      </c>
      <c r="H134" s="570">
        <v>208750.14440982259</v>
      </c>
      <c r="I134" s="571">
        <v>0</v>
      </c>
    </row>
    <row r="135" spans="1:9">
      <c r="A135" s="569" t="s">
        <v>5882</v>
      </c>
      <c r="B135" s="211" t="s">
        <v>42</v>
      </c>
      <c r="C135" s="212" t="s">
        <v>24</v>
      </c>
      <c r="D135" s="212" t="s">
        <v>1346</v>
      </c>
      <c r="E135" s="570">
        <v>944000</v>
      </c>
      <c r="F135" s="213">
        <v>1</v>
      </c>
      <c r="G135" s="213">
        <v>0</v>
      </c>
      <c r="H135" s="570">
        <v>343197.79079411039</v>
      </c>
      <c r="I135" s="571">
        <v>0</v>
      </c>
    </row>
    <row r="136" spans="1:9" ht="25">
      <c r="A136" s="569" t="s">
        <v>5882</v>
      </c>
      <c r="B136" s="211" t="s">
        <v>1074</v>
      </c>
      <c r="C136" s="212" t="s">
        <v>713</v>
      </c>
      <c r="D136" s="212" t="s">
        <v>1795</v>
      </c>
      <c r="E136" s="570">
        <v>17300271.91</v>
      </c>
      <c r="F136" s="213">
        <v>0.5</v>
      </c>
      <c r="G136" s="213">
        <v>0.5</v>
      </c>
      <c r="H136" s="570">
        <v>6752224.5118759573</v>
      </c>
      <c r="I136" s="571">
        <v>8650135.9550000001</v>
      </c>
    </row>
    <row r="137" spans="1:9" ht="25">
      <c r="A137" s="569" t="s">
        <v>5882</v>
      </c>
      <c r="B137" s="211" t="s">
        <v>43</v>
      </c>
      <c r="C137" s="212" t="s">
        <v>6793</v>
      </c>
      <c r="D137" s="212" t="s">
        <v>1786</v>
      </c>
      <c r="E137" s="570">
        <v>635000</v>
      </c>
      <c r="F137" s="213">
        <v>1</v>
      </c>
      <c r="G137" s="213">
        <v>0</v>
      </c>
      <c r="H137" s="570">
        <v>348036.34545254189</v>
      </c>
      <c r="I137" s="571">
        <v>0</v>
      </c>
    </row>
    <row r="138" spans="1:9" ht="25">
      <c r="A138" s="569" t="s">
        <v>5882</v>
      </c>
      <c r="B138" s="211" t="s">
        <v>42</v>
      </c>
      <c r="C138" s="212" t="s">
        <v>6794</v>
      </c>
      <c r="D138" s="212" t="s">
        <v>1570</v>
      </c>
      <c r="E138" s="570">
        <v>597433.68999999994</v>
      </c>
      <c r="F138" s="213">
        <v>1</v>
      </c>
      <c r="G138" s="213">
        <v>0</v>
      </c>
      <c r="H138" s="570">
        <v>217201.18914615829</v>
      </c>
      <c r="I138" s="571">
        <v>0</v>
      </c>
    </row>
    <row r="139" spans="1:9" ht="25">
      <c r="A139" s="569" t="s">
        <v>5882</v>
      </c>
      <c r="B139" s="211" t="s">
        <v>42</v>
      </c>
      <c r="C139" s="212" t="s">
        <v>6795</v>
      </c>
      <c r="D139" s="212" t="s">
        <v>1570</v>
      </c>
      <c r="E139" s="570">
        <v>71652</v>
      </c>
      <c r="F139" s="213">
        <v>1</v>
      </c>
      <c r="G139" s="213">
        <v>0</v>
      </c>
      <c r="H139" s="570">
        <v>26049.584858029237</v>
      </c>
      <c r="I139" s="571">
        <v>0</v>
      </c>
    </row>
    <row r="140" spans="1:9" ht="25">
      <c r="A140" s="569" t="s">
        <v>5882</v>
      </c>
      <c r="B140" s="211" t="s">
        <v>412</v>
      </c>
      <c r="C140" s="212" t="s">
        <v>1156</v>
      </c>
      <c r="D140" s="212" t="s">
        <v>1354</v>
      </c>
      <c r="E140" s="570">
        <v>1273526.51</v>
      </c>
      <c r="F140" s="213">
        <v>0.5</v>
      </c>
      <c r="G140" s="213">
        <v>0.5</v>
      </c>
      <c r="H140" s="570">
        <v>70778.357970928308</v>
      </c>
      <c r="I140" s="571">
        <v>636763.255</v>
      </c>
    </row>
    <row r="141" spans="1:9" ht="25">
      <c r="A141" s="569" t="s">
        <v>5882</v>
      </c>
      <c r="B141" s="211" t="s">
        <v>43</v>
      </c>
      <c r="C141" s="212" t="s">
        <v>6811</v>
      </c>
      <c r="D141" s="212" t="s">
        <v>1570</v>
      </c>
      <c r="E141" s="570">
        <v>2562464</v>
      </c>
      <c r="F141" s="213">
        <v>0.65</v>
      </c>
      <c r="G141" s="213">
        <v>0.35</v>
      </c>
      <c r="H141" s="570">
        <v>837611.55742947734</v>
      </c>
      <c r="I141" s="571">
        <v>896862.39999999991</v>
      </c>
    </row>
    <row r="142" spans="1:9" ht="25">
      <c r="A142" s="569" t="s">
        <v>5882</v>
      </c>
      <c r="B142" s="211" t="s">
        <v>1074</v>
      </c>
      <c r="C142" s="212" t="s">
        <v>685</v>
      </c>
      <c r="D142" s="212" t="s">
        <v>1795</v>
      </c>
      <c r="E142" s="570">
        <v>3523888.4699999997</v>
      </c>
      <c r="F142" s="213">
        <v>0.5</v>
      </c>
      <c r="G142" s="213">
        <v>0.5</v>
      </c>
      <c r="H142" s="570">
        <v>1371121.8985899026</v>
      </c>
      <c r="I142" s="571">
        <v>1761944.2349999999</v>
      </c>
    </row>
    <row r="143" spans="1:9">
      <c r="A143" s="569" t="s">
        <v>5882</v>
      </c>
      <c r="B143" s="211" t="s">
        <v>409</v>
      </c>
      <c r="C143" s="212" t="s">
        <v>6827</v>
      </c>
      <c r="D143" s="212" t="s">
        <v>1581</v>
      </c>
      <c r="E143" s="570">
        <v>4625339.1500000004</v>
      </c>
      <c r="F143" s="213">
        <v>0.12</v>
      </c>
      <c r="G143" s="213">
        <v>0.88</v>
      </c>
      <c r="H143" s="570">
        <v>46225.930622505024</v>
      </c>
      <c r="I143" s="571">
        <v>4070298.4520000005</v>
      </c>
    </row>
    <row r="144" spans="1:9" ht="25">
      <c r="A144" s="569" t="s">
        <v>5882</v>
      </c>
      <c r="B144" s="211" t="s">
        <v>354</v>
      </c>
      <c r="C144" s="212" t="s">
        <v>1475</v>
      </c>
      <c r="D144" s="212" t="s">
        <v>1793</v>
      </c>
      <c r="E144" s="570">
        <v>460000</v>
      </c>
      <c r="F144" s="213">
        <v>0.89</v>
      </c>
      <c r="G144" s="213">
        <v>0.10999999999999999</v>
      </c>
      <c r="H144" s="570">
        <v>12138.42711864406</v>
      </c>
      <c r="I144" s="571">
        <v>50599.999999999993</v>
      </c>
    </row>
    <row r="145" spans="1:9">
      <c r="A145" s="569" t="s">
        <v>5882</v>
      </c>
      <c r="B145" s="211" t="s">
        <v>43</v>
      </c>
      <c r="C145" s="212" t="s">
        <v>691</v>
      </c>
      <c r="D145" s="212" t="s">
        <v>1573</v>
      </c>
      <c r="E145" s="570">
        <v>783077</v>
      </c>
      <c r="F145" s="213">
        <v>0.5</v>
      </c>
      <c r="G145" s="213">
        <v>0.5</v>
      </c>
      <c r="H145" s="570">
        <v>329917.89956288983</v>
      </c>
      <c r="I145" s="571">
        <v>391538.5</v>
      </c>
    </row>
    <row r="146" spans="1:9" ht="25">
      <c r="A146" s="569" t="s">
        <v>5882</v>
      </c>
      <c r="B146" s="211" t="s">
        <v>354</v>
      </c>
      <c r="C146" s="212" t="s">
        <v>1476</v>
      </c>
      <c r="D146" s="212" t="s">
        <v>1793</v>
      </c>
      <c r="E146" s="570">
        <v>165000</v>
      </c>
      <c r="F146" s="213">
        <v>0.89</v>
      </c>
      <c r="G146" s="213">
        <v>0.10999999999999999</v>
      </c>
      <c r="H146" s="570">
        <v>3453.491525423713</v>
      </c>
      <c r="I146" s="571">
        <v>18149.999999999996</v>
      </c>
    </row>
    <row r="147" spans="1:9" ht="25">
      <c r="A147" s="569" t="s">
        <v>5882</v>
      </c>
      <c r="B147" s="211" t="s">
        <v>354</v>
      </c>
      <c r="C147" s="212" t="s">
        <v>1477</v>
      </c>
      <c r="D147" s="212" t="s">
        <v>1793</v>
      </c>
      <c r="E147" s="570">
        <v>1919558.98</v>
      </c>
      <c r="F147" s="213">
        <v>0.89</v>
      </c>
      <c r="G147" s="213">
        <v>0.10999999999999999</v>
      </c>
      <c r="H147" s="570">
        <v>16382.372881355928</v>
      </c>
      <c r="I147" s="571">
        <v>211151.48779999997</v>
      </c>
    </row>
    <row r="148" spans="1:9" ht="25">
      <c r="A148" s="569" t="s">
        <v>5882</v>
      </c>
      <c r="B148" s="211" t="s">
        <v>354</v>
      </c>
      <c r="C148" s="212" t="s">
        <v>1478</v>
      </c>
      <c r="D148" s="212" t="s">
        <v>1793</v>
      </c>
      <c r="E148" s="570">
        <v>670379</v>
      </c>
      <c r="F148" s="213">
        <v>0.89</v>
      </c>
      <c r="G148" s="213">
        <v>0.10999999999999999</v>
      </c>
      <c r="H148" s="570">
        <v>4625.2203389829956</v>
      </c>
      <c r="I148" s="571">
        <v>73741.689999999988</v>
      </c>
    </row>
    <row r="149" spans="1:9" ht="25">
      <c r="A149" s="569" t="s">
        <v>5882</v>
      </c>
      <c r="B149" s="211" t="s">
        <v>354</v>
      </c>
      <c r="C149" s="212" t="s">
        <v>1479</v>
      </c>
      <c r="D149" s="212" t="s">
        <v>1793</v>
      </c>
      <c r="E149" s="570">
        <v>416238.47</v>
      </c>
      <c r="F149" s="213">
        <v>0.89</v>
      </c>
      <c r="G149" s="213">
        <v>0.10999999999999999</v>
      </c>
      <c r="H149" s="570">
        <v>308.37966101692291</v>
      </c>
      <c r="I149" s="571">
        <v>45786.231699999989</v>
      </c>
    </row>
    <row r="150" spans="1:9" ht="25">
      <c r="A150" s="569" t="s">
        <v>5882</v>
      </c>
      <c r="B150" s="211" t="s">
        <v>354</v>
      </c>
      <c r="C150" s="212" t="s">
        <v>1480</v>
      </c>
      <c r="D150" s="212" t="s">
        <v>1793</v>
      </c>
      <c r="E150" s="570">
        <v>489292.7</v>
      </c>
      <c r="F150" s="213">
        <v>0.89</v>
      </c>
      <c r="G150" s="213">
        <v>0.10999999999999999</v>
      </c>
      <c r="H150" s="570">
        <v>3145.2067796610063</v>
      </c>
      <c r="I150" s="571">
        <v>53822.196999999993</v>
      </c>
    </row>
    <row r="151" spans="1:9" ht="25">
      <c r="A151" s="569" t="s">
        <v>5882</v>
      </c>
      <c r="B151" s="211" t="s">
        <v>354</v>
      </c>
      <c r="C151" s="212" t="s">
        <v>1481</v>
      </c>
      <c r="D151" s="212" t="s">
        <v>1793</v>
      </c>
      <c r="E151" s="570">
        <v>1098748.68</v>
      </c>
      <c r="F151" s="213">
        <v>0.89</v>
      </c>
      <c r="G151" s="213">
        <v>0.10999999999999999</v>
      </c>
      <c r="H151" s="570">
        <v>3205.5728813558817</v>
      </c>
      <c r="I151" s="571">
        <v>120862.35479999997</v>
      </c>
    </row>
    <row r="152" spans="1:9">
      <c r="A152" s="569" t="s">
        <v>5882</v>
      </c>
      <c r="B152" s="211" t="s">
        <v>354</v>
      </c>
      <c r="C152" s="212" t="s">
        <v>1482</v>
      </c>
      <c r="D152" s="212" t="s">
        <v>1573</v>
      </c>
      <c r="E152" s="570">
        <v>494000</v>
      </c>
      <c r="F152" s="213">
        <v>0.89</v>
      </c>
      <c r="G152" s="213">
        <v>0.10999999999999999</v>
      </c>
      <c r="H152" s="570">
        <v>34301.647058823553</v>
      </c>
      <c r="I152" s="571">
        <v>54339.999999999993</v>
      </c>
    </row>
    <row r="153" spans="1:9" ht="25">
      <c r="A153" s="569" t="s">
        <v>5882</v>
      </c>
      <c r="B153" s="211" t="s">
        <v>354</v>
      </c>
      <c r="C153" s="212" t="s">
        <v>1483</v>
      </c>
      <c r="D153" s="212" t="s">
        <v>1793</v>
      </c>
      <c r="E153" s="570">
        <v>572046</v>
      </c>
      <c r="F153" s="213">
        <v>0.89</v>
      </c>
      <c r="G153" s="213">
        <v>0.10999999999999999</v>
      </c>
      <c r="H153" s="570">
        <v>39651.22711864399</v>
      </c>
      <c r="I153" s="571">
        <v>62925.05999999999</v>
      </c>
    </row>
    <row r="154" spans="1:9" ht="37.5">
      <c r="A154" s="572" t="s">
        <v>26</v>
      </c>
      <c r="B154" s="223" t="s">
        <v>345</v>
      </c>
      <c r="C154" s="224" t="s">
        <v>1223</v>
      </c>
      <c r="D154" s="224" t="s">
        <v>1321</v>
      </c>
      <c r="E154" s="573">
        <v>309170.49000000005</v>
      </c>
      <c r="F154" s="225">
        <v>0.3</v>
      </c>
      <c r="G154" s="225">
        <v>0.7</v>
      </c>
      <c r="H154" s="573">
        <v>30364.145376742701</v>
      </c>
      <c r="I154" s="574">
        <v>216419.34300000002</v>
      </c>
    </row>
    <row r="155" spans="1:9" ht="25">
      <c r="A155" s="572" t="s">
        <v>26</v>
      </c>
      <c r="B155" s="223" t="s">
        <v>432</v>
      </c>
      <c r="C155" s="224" t="s">
        <v>1289</v>
      </c>
      <c r="D155" s="224" t="s">
        <v>1288</v>
      </c>
      <c r="E155" s="573">
        <v>488638.10000000015</v>
      </c>
      <c r="F155" s="225">
        <v>0.3</v>
      </c>
      <c r="G155" s="225">
        <v>0.7</v>
      </c>
      <c r="H155" s="573">
        <v>149668.74192375824</v>
      </c>
      <c r="I155" s="574">
        <v>342046.6700000001</v>
      </c>
    </row>
    <row r="156" spans="1:9" ht="37.5">
      <c r="A156" s="572" t="s">
        <v>26</v>
      </c>
      <c r="B156" s="223" t="s">
        <v>432</v>
      </c>
      <c r="C156" s="224" t="s">
        <v>878</v>
      </c>
      <c r="D156" s="224" t="s">
        <v>1226</v>
      </c>
      <c r="E156" s="573">
        <v>2147663.58</v>
      </c>
      <c r="F156" s="225">
        <v>0.3</v>
      </c>
      <c r="G156" s="225">
        <v>0.7</v>
      </c>
      <c r="H156" s="573">
        <v>657824.48420226481</v>
      </c>
      <c r="I156" s="574">
        <v>1503364.5060000001</v>
      </c>
    </row>
    <row r="157" spans="1:9" ht="37.5">
      <c r="A157" s="572" t="s">
        <v>26</v>
      </c>
      <c r="B157" s="223" t="s">
        <v>347</v>
      </c>
      <c r="C157" s="224" t="s">
        <v>6578</v>
      </c>
      <c r="D157" s="224" t="s">
        <v>1210</v>
      </c>
      <c r="E157" s="573">
        <v>176455.05</v>
      </c>
      <c r="F157" s="225">
        <v>0.9</v>
      </c>
      <c r="G157" s="225">
        <v>9.9999999999999978E-2</v>
      </c>
      <c r="H157" s="573">
        <v>52407.14984999998</v>
      </c>
      <c r="I157" s="574">
        <v>17645.504999999994</v>
      </c>
    </row>
    <row r="158" spans="1:9" ht="37.5">
      <c r="A158" s="572" t="s">
        <v>26</v>
      </c>
      <c r="B158" s="223" t="s">
        <v>347</v>
      </c>
      <c r="C158" s="224" t="s">
        <v>974</v>
      </c>
      <c r="D158" s="224" t="s">
        <v>1290</v>
      </c>
      <c r="E158" s="573">
        <v>153755.11000000002</v>
      </c>
      <c r="F158" s="225">
        <v>0.9</v>
      </c>
      <c r="G158" s="225">
        <v>9.9999999999999978E-2</v>
      </c>
      <c r="H158" s="573">
        <v>45665.267670000001</v>
      </c>
      <c r="I158" s="574">
        <v>15375.510999999999</v>
      </c>
    </row>
    <row r="159" spans="1:9" ht="25">
      <c r="A159" s="572" t="s">
        <v>26</v>
      </c>
      <c r="B159" s="223" t="s">
        <v>4816</v>
      </c>
      <c r="C159" s="224" t="s">
        <v>827</v>
      </c>
      <c r="D159" s="224" t="s">
        <v>1237</v>
      </c>
      <c r="E159" s="573">
        <v>16833064.419999991</v>
      </c>
      <c r="F159" s="225">
        <v>0.9</v>
      </c>
      <c r="G159" s="225">
        <v>9.9999999999999978E-2</v>
      </c>
      <c r="H159" s="573">
        <v>9621181.6794378553</v>
      </c>
      <c r="I159" s="574">
        <v>1683306.4419999986</v>
      </c>
    </row>
    <row r="160" spans="1:9" ht="25">
      <c r="A160" s="572" t="s">
        <v>26</v>
      </c>
      <c r="B160" s="223" t="s">
        <v>342</v>
      </c>
      <c r="C160" s="224" t="s">
        <v>850</v>
      </c>
      <c r="D160" s="224" t="s">
        <v>1200</v>
      </c>
      <c r="E160" s="573">
        <v>627050.18000000028</v>
      </c>
      <c r="F160" s="225">
        <v>0.1</v>
      </c>
      <c r="G160" s="225">
        <v>0.9</v>
      </c>
      <c r="H160" s="573">
        <v>56638.986541362654</v>
      </c>
      <c r="I160" s="574">
        <v>564345.16200000024</v>
      </c>
    </row>
    <row r="161" spans="1:9">
      <c r="A161" s="572" t="s">
        <v>26</v>
      </c>
      <c r="B161" s="223" t="s">
        <v>424</v>
      </c>
      <c r="C161" s="224" t="s">
        <v>819</v>
      </c>
      <c r="D161" s="224" t="s">
        <v>1233</v>
      </c>
      <c r="E161" s="573">
        <v>738020.0199999999</v>
      </c>
      <c r="F161" s="225">
        <v>1</v>
      </c>
      <c r="G161" s="225">
        <v>0</v>
      </c>
      <c r="H161" s="573">
        <v>474121.03316801781</v>
      </c>
      <c r="I161" s="574">
        <v>0</v>
      </c>
    </row>
    <row r="162" spans="1:9" ht="25">
      <c r="A162" s="572" t="s">
        <v>26</v>
      </c>
      <c r="B162" s="223" t="s">
        <v>419</v>
      </c>
      <c r="C162" s="224" t="s">
        <v>982</v>
      </c>
      <c r="D162" s="224" t="s">
        <v>1181</v>
      </c>
      <c r="E162" s="573">
        <v>359863.57</v>
      </c>
      <c r="F162" s="225">
        <v>0.15</v>
      </c>
      <c r="G162" s="225">
        <v>0.85</v>
      </c>
      <c r="H162" s="573">
        <v>59266.788652562173</v>
      </c>
      <c r="I162" s="574">
        <v>305884.03450000001</v>
      </c>
    </row>
    <row r="163" spans="1:9" ht="25">
      <c r="A163" s="572" t="s">
        <v>26</v>
      </c>
      <c r="B163" s="223" t="s">
        <v>432</v>
      </c>
      <c r="C163" s="224" t="s">
        <v>871</v>
      </c>
      <c r="D163" s="224" t="s">
        <v>1209</v>
      </c>
      <c r="E163" s="573">
        <v>931016.03000000014</v>
      </c>
      <c r="F163" s="225">
        <v>0.9</v>
      </c>
      <c r="G163" s="225">
        <v>9.9999999999999978E-2</v>
      </c>
      <c r="H163" s="573">
        <v>855504.29604825296</v>
      </c>
      <c r="I163" s="574">
        <v>93101.602999999988</v>
      </c>
    </row>
    <row r="164" spans="1:9" ht="37.5">
      <c r="A164" s="572" t="s">
        <v>26</v>
      </c>
      <c r="B164" s="223" t="s">
        <v>423</v>
      </c>
      <c r="C164" s="224" t="s">
        <v>869</v>
      </c>
      <c r="D164" s="224" t="s">
        <v>1287</v>
      </c>
      <c r="E164" s="573">
        <v>1090963.9100000004</v>
      </c>
      <c r="F164" s="225">
        <v>0.4</v>
      </c>
      <c r="G164" s="225">
        <v>0.6</v>
      </c>
      <c r="H164" s="573">
        <v>255309.5127525194</v>
      </c>
      <c r="I164" s="574">
        <v>654578.34600000025</v>
      </c>
    </row>
    <row r="165" spans="1:9">
      <c r="A165" s="572" t="s">
        <v>26</v>
      </c>
      <c r="B165" s="223" t="s">
        <v>1078</v>
      </c>
      <c r="C165" s="224" t="s">
        <v>855</v>
      </c>
      <c r="D165" s="224" t="s">
        <v>1187</v>
      </c>
      <c r="E165" s="573">
        <v>539772.3600000001</v>
      </c>
      <c r="F165" s="225">
        <v>0.1</v>
      </c>
      <c r="G165" s="225">
        <v>0.9</v>
      </c>
      <c r="H165" s="573">
        <v>49359.016000000003</v>
      </c>
      <c r="I165" s="574">
        <v>485795.12400000013</v>
      </c>
    </row>
    <row r="166" spans="1:9" ht="25">
      <c r="A166" s="572" t="s">
        <v>26</v>
      </c>
      <c r="B166" s="223" t="s">
        <v>342</v>
      </c>
      <c r="C166" s="224" t="s">
        <v>1188</v>
      </c>
      <c r="D166" s="224" t="s">
        <v>1187</v>
      </c>
      <c r="E166" s="573">
        <v>4902633.5000000019</v>
      </c>
      <c r="F166" s="225">
        <v>0.1</v>
      </c>
      <c r="G166" s="225">
        <v>0.9</v>
      </c>
      <c r="H166" s="573">
        <v>442835.67995105876</v>
      </c>
      <c r="I166" s="574">
        <v>4412370.1500000022</v>
      </c>
    </row>
    <row r="167" spans="1:9" ht="25">
      <c r="A167" s="572" t="s">
        <v>26</v>
      </c>
      <c r="B167" s="223" t="s">
        <v>432</v>
      </c>
      <c r="C167" s="224" t="s">
        <v>791</v>
      </c>
      <c r="D167" s="224" t="s">
        <v>1236</v>
      </c>
      <c r="E167" s="573">
        <v>12038481.210000012</v>
      </c>
      <c r="F167" s="225">
        <v>0.4</v>
      </c>
      <c r="G167" s="225">
        <v>0.6</v>
      </c>
      <c r="H167" s="573">
        <v>4916479.3259019423</v>
      </c>
      <c r="I167" s="574">
        <v>7223088.7260000072</v>
      </c>
    </row>
    <row r="168" spans="1:9" ht="25">
      <c r="A168" s="572" t="s">
        <v>26</v>
      </c>
      <c r="B168" s="223" t="s">
        <v>419</v>
      </c>
      <c r="C168" s="224" t="s">
        <v>1180</v>
      </c>
      <c r="D168" s="224" t="s">
        <v>1167</v>
      </c>
      <c r="E168" s="573">
        <v>15326394.339999998</v>
      </c>
      <c r="F168" s="225">
        <v>0.05</v>
      </c>
      <c r="G168" s="225">
        <v>0.95</v>
      </c>
      <c r="H168" s="573">
        <v>841380.13206375716</v>
      </c>
      <c r="I168" s="574">
        <v>14560074.622999998</v>
      </c>
    </row>
    <row r="169" spans="1:9" ht="25">
      <c r="A169" s="572" t="s">
        <v>26</v>
      </c>
      <c r="B169" s="223" t="s">
        <v>419</v>
      </c>
      <c r="C169" s="224" t="s">
        <v>788</v>
      </c>
      <c r="D169" s="224" t="s">
        <v>1240</v>
      </c>
      <c r="E169" s="573">
        <v>3815242.839999998</v>
      </c>
      <c r="F169" s="225">
        <v>0.25</v>
      </c>
      <c r="G169" s="225">
        <v>0.75</v>
      </c>
      <c r="H169" s="573">
        <v>1047235.7207319846</v>
      </c>
      <c r="I169" s="574">
        <v>2861432.1299999985</v>
      </c>
    </row>
    <row r="170" spans="1:9" ht="25">
      <c r="A170" s="572" t="s">
        <v>26</v>
      </c>
      <c r="B170" s="223" t="s">
        <v>342</v>
      </c>
      <c r="C170" s="224" t="s">
        <v>1213</v>
      </c>
      <c r="D170" s="224" t="s">
        <v>1212</v>
      </c>
      <c r="E170" s="573">
        <v>93905.25</v>
      </c>
      <c r="F170" s="225">
        <v>0.83</v>
      </c>
      <c r="G170" s="225">
        <v>0.17000000000000004</v>
      </c>
      <c r="H170" s="573">
        <v>70401.375189112267</v>
      </c>
      <c r="I170" s="574">
        <v>15963.892500000004</v>
      </c>
    </row>
    <row r="171" spans="1:9" ht="25">
      <c r="A171" s="572" t="s">
        <v>26</v>
      </c>
      <c r="B171" s="223" t="s">
        <v>342</v>
      </c>
      <c r="C171" s="224" t="s">
        <v>963</v>
      </c>
      <c r="D171" s="224" t="s">
        <v>1269</v>
      </c>
      <c r="E171" s="573">
        <v>75492.23000000001</v>
      </c>
      <c r="F171" s="225">
        <v>0.7</v>
      </c>
      <c r="G171" s="225">
        <v>0.30000000000000004</v>
      </c>
      <c r="H171" s="573">
        <v>47732.421977188809</v>
      </c>
      <c r="I171" s="574">
        <v>22647.669000000005</v>
      </c>
    </row>
    <row r="172" spans="1:9" ht="25">
      <c r="A172" s="572" t="s">
        <v>26</v>
      </c>
      <c r="B172" s="223" t="s">
        <v>419</v>
      </c>
      <c r="C172" s="224" t="s">
        <v>1747</v>
      </c>
      <c r="D172" s="224" t="s">
        <v>1170</v>
      </c>
      <c r="E172" s="573">
        <v>483895.93999999994</v>
      </c>
      <c r="F172" s="225">
        <v>0.51</v>
      </c>
      <c r="G172" s="225">
        <v>0.49</v>
      </c>
      <c r="H172" s="573">
        <v>270959.51551796106</v>
      </c>
      <c r="I172" s="574">
        <v>237109.01059999998</v>
      </c>
    </row>
    <row r="173" spans="1:9" ht="25">
      <c r="A173" s="572" t="s">
        <v>26</v>
      </c>
      <c r="B173" s="223" t="s">
        <v>344</v>
      </c>
      <c r="C173" s="224" t="s">
        <v>1234</v>
      </c>
      <c r="D173" s="224" t="s">
        <v>1235</v>
      </c>
      <c r="E173" s="573">
        <v>930209.34</v>
      </c>
      <c r="F173" s="225">
        <v>0.83</v>
      </c>
      <c r="G173" s="225">
        <v>0.17000000000000004</v>
      </c>
      <c r="H173" s="573">
        <v>610120.70223663456</v>
      </c>
      <c r="I173" s="574">
        <v>158135.58780000004</v>
      </c>
    </row>
    <row r="174" spans="1:9">
      <c r="A174" s="572" t="s">
        <v>26</v>
      </c>
      <c r="B174" s="223" t="s">
        <v>4816</v>
      </c>
      <c r="C174" s="224" t="s">
        <v>904</v>
      </c>
      <c r="D174" s="224" t="s">
        <v>1219</v>
      </c>
      <c r="E174" s="573">
        <v>8552824.9799999986</v>
      </c>
      <c r="F174" s="225">
        <v>0.9</v>
      </c>
      <c r="G174" s="225">
        <v>9.9999999999999978E-2</v>
      </c>
      <c r="H174" s="573">
        <v>5815477.9526574919</v>
      </c>
      <c r="I174" s="574">
        <v>855282.49799999967</v>
      </c>
    </row>
    <row r="175" spans="1:9" ht="25">
      <c r="A175" s="572" t="s">
        <v>26</v>
      </c>
      <c r="B175" s="223" t="s">
        <v>347</v>
      </c>
      <c r="C175" s="224" t="s">
        <v>920</v>
      </c>
      <c r="D175" s="224" t="s">
        <v>1230</v>
      </c>
      <c r="E175" s="573">
        <v>8894462.5199999996</v>
      </c>
      <c r="F175" s="225">
        <v>0.9</v>
      </c>
      <c r="G175" s="225">
        <v>9.9999999999999978E-2</v>
      </c>
      <c r="H175" s="573">
        <v>2641655.3684399999</v>
      </c>
      <c r="I175" s="574">
        <v>889446.25199999975</v>
      </c>
    </row>
    <row r="176" spans="1:9" ht="25">
      <c r="A176" s="572" t="s">
        <v>26</v>
      </c>
      <c r="B176" s="223" t="s">
        <v>423</v>
      </c>
      <c r="C176" s="224" t="s">
        <v>836</v>
      </c>
      <c r="D176" s="224" t="s">
        <v>1238</v>
      </c>
      <c r="E176" s="573">
        <v>2524622.4500000002</v>
      </c>
      <c r="F176" s="225">
        <v>0.85</v>
      </c>
      <c r="G176" s="225">
        <v>0.15000000000000002</v>
      </c>
      <c r="H176" s="573">
        <v>1255486.3259741925</v>
      </c>
      <c r="I176" s="574">
        <v>378693.36750000011</v>
      </c>
    </row>
    <row r="177" spans="1:9" ht="25">
      <c r="A177" s="572" t="s">
        <v>26</v>
      </c>
      <c r="B177" s="223" t="s">
        <v>424</v>
      </c>
      <c r="C177" s="224" t="s">
        <v>916</v>
      </c>
      <c r="D177" s="224" t="s">
        <v>1225</v>
      </c>
      <c r="E177" s="573">
        <v>107234.20000000003</v>
      </c>
      <c r="F177" s="225">
        <v>0.83</v>
      </c>
      <c r="G177" s="225">
        <v>0.17000000000000004</v>
      </c>
      <c r="H177" s="573">
        <v>57178.464409143082</v>
      </c>
      <c r="I177" s="574">
        <v>18229.814000000009</v>
      </c>
    </row>
    <row r="178" spans="1:9" ht="25">
      <c r="A178" s="572" t="s">
        <v>26</v>
      </c>
      <c r="B178" s="223" t="s">
        <v>345</v>
      </c>
      <c r="C178" s="224" t="s">
        <v>945</v>
      </c>
      <c r="D178" s="224" t="s">
        <v>1211</v>
      </c>
      <c r="E178" s="573">
        <v>548092.47</v>
      </c>
      <c r="F178" s="225">
        <v>0.83</v>
      </c>
      <c r="G178" s="225">
        <v>0.17000000000000004</v>
      </c>
      <c r="H178" s="573">
        <v>148927.08911030198</v>
      </c>
      <c r="I178" s="574">
        <v>93175.719900000011</v>
      </c>
    </row>
    <row r="179" spans="1:9" ht="50">
      <c r="A179" s="572" t="s">
        <v>26</v>
      </c>
      <c r="B179" s="223" t="s">
        <v>419</v>
      </c>
      <c r="C179" s="224" t="s">
        <v>839</v>
      </c>
      <c r="D179" s="224" t="s">
        <v>1746</v>
      </c>
      <c r="E179" s="573">
        <v>646809.73</v>
      </c>
      <c r="F179" s="225">
        <v>0.65</v>
      </c>
      <c r="G179" s="225">
        <v>0.35</v>
      </c>
      <c r="H179" s="573">
        <v>461606.75313916005</v>
      </c>
      <c r="I179" s="574">
        <v>226383.40549999999</v>
      </c>
    </row>
    <row r="180" spans="1:9" ht="25">
      <c r="A180" s="572" t="s">
        <v>26</v>
      </c>
      <c r="B180" s="223" t="s">
        <v>344</v>
      </c>
      <c r="C180" s="224" t="s">
        <v>1275</v>
      </c>
      <c r="D180" s="224" t="s">
        <v>1274</v>
      </c>
      <c r="E180" s="573">
        <v>1846276.6699999997</v>
      </c>
      <c r="F180" s="225">
        <v>0.1</v>
      </c>
      <c r="G180" s="225">
        <v>0.9</v>
      </c>
      <c r="H180" s="573">
        <v>145899.48372337816</v>
      </c>
      <c r="I180" s="574">
        <v>1661649.0029999998</v>
      </c>
    </row>
    <row r="181" spans="1:9">
      <c r="A181" s="572" t="s">
        <v>26</v>
      </c>
      <c r="B181" s="223" t="s">
        <v>345</v>
      </c>
      <c r="C181" s="224" t="s">
        <v>929</v>
      </c>
      <c r="D181" s="224" t="s">
        <v>1261</v>
      </c>
      <c r="E181" s="573">
        <v>4550048.05</v>
      </c>
      <c r="F181" s="225">
        <v>0.35</v>
      </c>
      <c r="G181" s="225">
        <v>0.65</v>
      </c>
      <c r="H181" s="573">
        <v>521345.70542267885</v>
      </c>
      <c r="I181" s="574">
        <v>2957531.2324999999</v>
      </c>
    </row>
    <row r="182" spans="1:9" ht="50">
      <c r="A182" s="572" t="s">
        <v>26</v>
      </c>
      <c r="B182" s="223" t="s">
        <v>432</v>
      </c>
      <c r="C182" s="224" t="s">
        <v>894</v>
      </c>
      <c r="D182" s="224" t="s">
        <v>1645</v>
      </c>
      <c r="E182" s="573">
        <v>3250211.8199999989</v>
      </c>
      <c r="F182" s="225">
        <v>0.9</v>
      </c>
      <c r="G182" s="225">
        <v>9.9999999999999978E-2</v>
      </c>
      <c r="H182" s="573">
        <v>2986597.5294504967</v>
      </c>
      <c r="I182" s="574">
        <v>325021.1819999998</v>
      </c>
    </row>
    <row r="183" spans="1:9">
      <c r="A183" s="572" t="s">
        <v>26</v>
      </c>
      <c r="B183" s="223" t="s">
        <v>345</v>
      </c>
      <c r="C183" s="224" t="s">
        <v>1271</v>
      </c>
      <c r="D183" s="224" t="s">
        <v>1270</v>
      </c>
      <c r="E183" s="573">
        <v>747391.6599999998</v>
      </c>
      <c r="F183" s="225">
        <v>0.9</v>
      </c>
      <c r="G183" s="225">
        <v>9.9999999999999978E-2</v>
      </c>
      <c r="H183" s="573">
        <v>220207.71469105961</v>
      </c>
      <c r="I183" s="574">
        <v>74739.165999999968</v>
      </c>
    </row>
    <row r="184" spans="1:9" ht="25">
      <c r="A184" s="572" t="s">
        <v>26</v>
      </c>
      <c r="B184" s="223" t="s">
        <v>342</v>
      </c>
      <c r="C184" s="224" t="s">
        <v>935</v>
      </c>
      <c r="D184" s="224" t="s">
        <v>1220</v>
      </c>
      <c r="E184" s="573">
        <v>1123080.7200000002</v>
      </c>
      <c r="F184" s="225">
        <v>0.7</v>
      </c>
      <c r="G184" s="225">
        <v>0.30000000000000004</v>
      </c>
      <c r="H184" s="573">
        <v>710104.37552957481</v>
      </c>
      <c r="I184" s="574">
        <v>336924.21600000013</v>
      </c>
    </row>
    <row r="185" spans="1:9" ht="25">
      <c r="A185" s="572" t="s">
        <v>26</v>
      </c>
      <c r="B185" s="223" t="s">
        <v>347</v>
      </c>
      <c r="C185" s="224" t="s">
        <v>1082</v>
      </c>
      <c r="D185" s="224" t="s">
        <v>1239</v>
      </c>
      <c r="E185" s="573">
        <v>63535.479999999996</v>
      </c>
      <c r="F185" s="225">
        <v>0.9</v>
      </c>
      <c r="G185" s="225">
        <v>9.9999999999999978E-2</v>
      </c>
      <c r="H185" s="573">
        <v>18870.037559999997</v>
      </c>
      <c r="I185" s="574">
        <v>6353.547999999998</v>
      </c>
    </row>
    <row r="186" spans="1:9" ht="25">
      <c r="A186" s="572" t="s">
        <v>26</v>
      </c>
      <c r="B186" s="223" t="s">
        <v>432</v>
      </c>
      <c r="C186" s="224" t="s">
        <v>830</v>
      </c>
      <c r="D186" s="224" t="s">
        <v>1252</v>
      </c>
      <c r="E186" s="573">
        <v>244167.36000000002</v>
      </c>
      <c r="F186" s="225">
        <v>0.8</v>
      </c>
      <c r="G186" s="225">
        <v>0.19999999999999996</v>
      </c>
      <c r="H186" s="573">
        <v>199434.42309032864</v>
      </c>
      <c r="I186" s="574">
        <v>48833.471999999994</v>
      </c>
    </row>
    <row r="187" spans="1:9" ht="25">
      <c r="A187" s="572" t="s">
        <v>26</v>
      </c>
      <c r="B187" s="223" t="s">
        <v>4816</v>
      </c>
      <c r="C187" s="224" t="s">
        <v>803</v>
      </c>
      <c r="D187" s="224" t="s">
        <v>1217</v>
      </c>
      <c r="E187" s="573">
        <v>322035.90000000014</v>
      </c>
      <c r="F187" s="225">
        <v>0.9</v>
      </c>
      <c r="G187" s="225">
        <v>9.9999999999999978E-2</v>
      </c>
      <c r="H187" s="573">
        <v>184064.28110142547</v>
      </c>
      <c r="I187" s="574">
        <v>32203.590000000007</v>
      </c>
    </row>
    <row r="188" spans="1:9">
      <c r="A188" s="572" t="s">
        <v>26</v>
      </c>
      <c r="B188" s="223" t="s">
        <v>342</v>
      </c>
      <c r="C188" s="224" t="s">
        <v>812</v>
      </c>
      <c r="D188" s="224" t="s">
        <v>1222</v>
      </c>
      <c r="E188" s="573">
        <v>794380.5</v>
      </c>
      <c r="F188" s="225">
        <v>0.3</v>
      </c>
      <c r="G188" s="225">
        <v>0.7</v>
      </c>
      <c r="H188" s="573">
        <v>215259.83669227702</v>
      </c>
      <c r="I188" s="574">
        <v>556066.35</v>
      </c>
    </row>
    <row r="189" spans="1:9">
      <c r="A189" s="572" t="s">
        <v>26</v>
      </c>
      <c r="B189" s="223" t="s">
        <v>342</v>
      </c>
      <c r="C189" s="224" t="s">
        <v>1191</v>
      </c>
      <c r="D189" s="224" t="s">
        <v>1184</v>
      </c>
      <c r="E189" s="573">
        <v>214155.29</v>
      </c>
      <c r="F189" s="225">
        <v>0.25</v>
      </c>
      <c r="G189" s="225">
        <v>0.75</v>
      </c>
      <c r="H189" s="573">
        <v>48359.521195224064</v>
      </c>
      <c r="I189" s="574">
        <v>160616.4675</v>
      </c>
    </row>
    <row r="190" spans="1:9" ht="25">
      <c r="A190" s="572" t="s">
        <v>26</v>
      </c>
      <c r="B190" s="223" t="s">
        <v>419</v>
      </c>
      <c r="C190" s="224" t="s">
        <v>810</v>
      </c>
      <c r="D190" s="224" t="s">
        <v>1224</v>
      </c>
      <c r="E190" s="573">
        <v>501829.24</v>
      </c>
      <c r="F190" s="225">
        <v>0.6</v>
      </c>
      <c r="G190" s="225">
        <v>0.4</v>
      </c>
      <c r="H190" s="573">
        <v>330589.81220862007</v>
      </c>
      <c r="I190" s="574">
        <v>200731.696</v>
      </c>
    </row>
    <row r="191" spans="1:9" ht="37.5">
      <c r="A191" s="572" t="s">
        <v>26</v>
      </c>
      <c r="B191" s="223" t="s">
        <v>345</v>
      </c>
      <c r="C191" s="224" t="s">
        <v>952</v>
      </c>
      <c r="D191" s="224" t="s">
        <v>1291</v>
      </c>
      <c r="E191" s="573">
        <v>219282.74999999997</v>
      </c>
      <c r="F191" s="225">
        <v>0.25</v>
      </c>
      <c r="G191" s="225">
        <v>0.75</v>
      </c>
      <c r="H191" s="573">
        <v>17946.768085821954</v>
      </c>
      <c r="I191" s="574">
        <v>164462.06249999997</v>
      </c>
    </row>
    <row r="192" spans="1:9" ht="25">
      <c r="A192" s="572" t="s">
        <v>26</v>
      </c>
      <c r="B192" s="223" t="s">
        <v>345</v>
      </c>
      <c r="C192" s="224" t="s">
        <v>1186</v>
      </c>
      <c r="D192" s="224" t="s">
        <v>1171</v>
      </c>
      <c r="E192" s="573">
        <v>219921.26</v>
      </c>
      <c r="F192" s="225">
        <v>0.4</v>
      </c>
      <c r="G192" s="225">
        <v>0.6</v>
      </c>
      <c r="H192" s="573">
        <v>28798.441102087614</v>
      </c>
      <c r="I192" s="574">
        <v>131952.75599999999</v>
      </c>
    </row>
    <row r="193" spans="1:9" ht="25">
      <c r="A193" s="572" t="s">
        <v>26</v>
      </c>
      <c r="B193" s="223" t="s">
        <v>432</v>
      </c>
      <c r="C193" s="224" t="s">
        <v>986</v>
      </c>
      <c r="D193" s="224" t="s">
        <v>1175</v>
      </c>
      <c r="E193" s="573">
        <v>721378.87999999989</v>
      </c>
      <c r="F193" s="225">
        <v>0.1</v>
      </c>
      <c r="G193" s="225">
        <v>0.9</v>
      </c>
      <c r="H193" s="573">
        <v>73652.238347064093</v>
      </c>
      <c r="I193" s="574">
        <v>649240.99199999997</v>
      </c>
    </row>
    <row r="194" spans="1:9">
      <c r="A194" s="572" t="s">
        <v>26</v>
      </c>
      <c r="B194" s="223" t="s">
        <v>425</v>
      </c>
      <c r="C194" s="224" t="s">
        <v>318</v>
      </c>
      <c r="D194" s="224" t="s">
        <v>1362</v>
      </c>
      <c r="E194" s="573">
        <v>7067982.7499999991</v>
      </c>
      <c r="F194" s="225">
        <v>1</v>
      </c>
      <c r="G194" s="225">
        <v>0</v>
      </c>
      <c r="H194" s="573">
        <v>3393173.2610170115</v>
      </c>
      <c r="I194" s="574">
        <v>0</v>
      </c>
    </row>
    <row r="195" spans="1:9">
      <c r="A195" s="572" t="s">
        <v>26</v>
      </c>
      <c r="B195" s="223" t="s">
        <v>425</v>
      </c>
      <c r="C195" s="224" t="s">
        <v>317</v>
      </c>
      <c r="D195" s="224" t="s">
        <v>1363</v>
      </c>
      <c r="E195" s="573">
        <v>808087.24</v>
      </c>
      <c r="F195" s="225">
        <v>1</v>
      </c>
      <c r="G195" s="225">
        <v>0</v>
      </c>
      <c r="H195" s="573">
        <v>844087.76728482777</v>
      </c>
      <c r="I195" s="574">
        <v>0</v>
      </c>
    </row>
    <row r="196" spans="1:9" ht="25">
      <c r="A196" s="572" t="s">
        <v>26</v>
      </c>
      <c r="B196" s="223" t="s">
        <v>424</v>
      </c>
      <c r="C196" s="224" t="s">
        <v>315</v>
      </c>
      <c r="D196" s="224" t="s">
        <v>1208</v>
      </c>
      <c r="E196" s="573">
        <v>4362211</v>
      </c>
      <c r="F196" s="225">
        <v>1</v>
      </c>
      <c r="G196" s="225">
        <v>0</v>
      </c>
      <c r="H196" s="573">
        <v>1300411.8190645359</v>
      </c>
      <c r="I196" s="574">
        <v>0</v>
      </c>
    </row>
    <row r="197" spans="1:9" ht="25">
      <c r="A197" s="572" t="s">
        <v>26</v>
      </c>
      <c r="B197" s="223" t="s">
        <v>342</v>
      </c>
      <c r="C197" s="224" t="s">
        <v>817</v>
      </c>
      <c r="D197" s="224" t="s">
        <v>1190</v>
      </c>
      <c r="E197" s="573">
        <v>1861979.0600000008</v>
      </c>
      <c r="F197" s="225">
        <v>0.1</v>
      </c>
      <c r="G197" s="225">
        <v>0.9</v>
      </c>
      <c r="H197" s="573">
        <v>168185.27493228554</v>
      </c>
      <c r="I197" s="574">
        <v>1675781.1540000008</v>
      </c>
    </row>
    <row r="198" spans="1:9" ht="25">
      <c r="A198" s="572" t="s">
        <v>26</v>
      </c>
      <c r="B198" s="223" t="s">
        <v>343</v>
      </c>
      <c r="C198" s="224" t="s">
        <v>1754</v>
      </c>
      <c r="D198" s="224" t="s">
        <v>1170</v>
      </c>
      <c r="E198" s="573">
        <v>559766.21</v>
      </c>
      <c r="F198" s="225">
        <v>0.51</v>
      </c>
      <c r="G198" s="225">
        <v>0.49</v>
      </c>
      <c r="H198" s="573">
        <v>77240.930204739416</v>
      </c>
      <c r="I198" s="574">
        <v>274285.44289999997</v>
      </c>
    </row>
    <row r="199" spans="1:9" ht="25">
      <c r="A199" s="572" t="s">
        <v>26</v>
      </c>
      <c r="B199" s="223" t="s">
        <v>419</v>
      </c>
      <c r="C199" s="224" t="s">
        <v>1755</v>
      </c>
      <c r="D199" s="224" t="s">
        <v>1170</v>
      </c>
      <c r="E199" s="573">
        <v>15000423.350000011</v>
      </c>
      <c r="F199" s="225">
        <v>0.51</v>
      </c>
      <c r="G199" s="225">
        <v>0.49</v>
      </c>
      <c r="H199" s="573">
        <v>6875061.4847313995</v>
      </c>
      <c r="I199" s="574">
        <v>7350207.4415000053</v>
      </c>
    </row>
    <row r="200" spans="1:9" ht="212.5">
      <c r="A200" s="572" t="s">
        <v>26</v>
      </c>
      <c r="B200" s="223" t="s">
        <v>424</v>
      </c>
      <c r="C200" s="224" t="s">
        <v>328</v>
      </c>
      <c r="D200" s="224" t="s">
        <v>1761</v>
      </c>
      <c r="E200" s="573">
        <v>2133137.86</v>
      </c>
      <c r="F200" s="225">
        <v>0.6</v>
      </c>
      <c r="G200" s="225">
        <v>0.4</v>
      </c>
      <c r="H200" s="573">
        <v>381392.57404473098</v>
      </c>
      <c r="I200" s="574">
        <v>853255.14399999997</v>
      </c>
    </row>
    <row r="201" spans="1:9" ht="25">
      <c r="A201" s="572" t="s">
        <v>26</v>
      </c>
      <c r="B201" s="223" t="s">
        <v>424</v>
      </c>
      <c r="C201" s="224" t="s">
        <v>330</v>
      </c>
      <c r="D201" s="224" t="s">
        <v>1225</v>
      </c>
      <c r="E201" s="573">
        <v>24659611.600000001</v>
      </c>
      <c r="F201" s="225">
        <v>0.9</v>
      </c>
      <c r="G201" s="225">
        <v>9.9999999999999978E-2</v>
      </c>
      <c r="H201" s="573">
        <v>9110204.8551740497</v>
      </c>
      <c r="I201" s="574">
        <v>2465961.1599999997</v>
      </c>
    </row>
    <row r="202" spans="1:9" ht="25">
      <c r="A202" s="572" t="s">
        <v>26</v>
      </c>
      <c r="B202" s="223" t="s">
        <v>432</v>
      </c>
      <c r="C202" s="224" t="s">
        <v>335</v>
      </c>
      <c r="D202" s="224" t="s">
        <v>1763</v>
      </c>
      <c r="E202" s="573">
        <v>2595207.66</v>
      </c>
      <c r="F202" s="225">
        <v>0.9</v>
      </c>
      <c r="G202" s="225">
        <v>9.9999999999999978E-2</v>
      </c>
      <c r="H202" s="573">
        <v>1045139.4203371583</v>
      </c>
      <c r="I202" s="574">
        <v>259520.76599999995</v>
      </c>
    </row>
    <row r="203" spans="1:9">
      <c r="A203" s="572" t="s">
        <v>26</v>
      </c>
      <c r="B203" s="223" t="s">
        <v>2017</v>
      </c>
      <c r="C203" s="224" t="s">
        <v>1207</v>
      </c>
      <c r="D203" s="224" t="s">
        <v>1206</v>
      </c>
      <c r="E203" s="573">
        <v>19124061.82</v>
      </c>
      <c r="F203" s="225">
        <v>1</v>
      </c>
      <c r="G203" s="225">
        <v>0</v>
      </c>
      <c r="H203" s="573">
        <v>118773.97989918827</v>
      </c>
      <c r="I203" s="574">
        <v>0</v>
      </c>
    </row>
    <row r="204" spans="1:9">
      <c r="A204" s="572" t="s">
        <v>26</v>
      </c>
      <c r="B204" s="223" t="s">
        <v>342</v>
      </c>
      <c r="C204" s="224" t="s">
        <v>960</v>
      </c>
      <c r="D204" s="224" t="s">
        <v>1184</v>
      </c>
      <c r="E204" s="573">
        <v>282582.70999999996</v>
      </c>
      <c r="F204" s="225">
        <v>0.83</v>
      </c>
      <c r="G204" s="225">
        <v>0.17000000000000004</v>
      </c>
      <c r="H204" s="573">
        <v>211854.09110423649</v>
      </c>
      <c r="I204" s="574">
        <v>48039.060700000002</v>
      </c>
    </row>
    <row r="205" spans="1:9" ht="25">
      <c r="A205" s="572" t="s">
        <v>26</v>
      </c>
      <c r="B205" s="223" t="s">
        <v>424</v>
      </c>
      <c r="C205" s="224" t="s">
        <v>1205</v>
      </c>
      <c r="D205" s="224" t="s">
        <v>1184</v>
      </c>
      <c r="E205" s="573">
        <v>225181.92</v>
      </c>
      <c r="F205" s="225">
        <v>0.4</v>
      </c>
      <c r="G205" s="225">
        <v>0.6</v>
      </c>
      <c r="H205" s="573">
        <v>57864.817575630499</v>
      </c>
      <c r="I205" s="574">
        <v>135109.152</v>
      </c>
    </row>
    <row r="206" spans="1:9" ht="37.5">
      <c r="A206" s="572" t="s">
        <v>26</v>
      </c>
      <c r="B206" s="223" t="s">
        <v>424</v>
      </c>
      <c r="C206" s="224" t="s">
        <v>820</v>
      </c>
      <c r="D206" s="224" t="s">
        <v>1251</v>
      </c>
      <c r="E206" s="573">
        <v>454167.5400000001</v>
      </c>
      <c r="F206" s="225">
        <v>0.5</v>
      </c>
      <c r="G206" s="225">
        <v>0.5</v>
      </c>
      <c r="H206" s="573">
        <v>145883.83611611044</v>
      </c>
      <c r="I206" s="574">
        <v>227083.77000000005</v>
      </c>
    </row>
    <row r="207" spans="1:9" ht="25">
      <c r="A207" s="572" t="s">
        <v>26</v>
      </c>
      <c r="B207" s="223" t="s">
        <v>344</v>
      </c>
      <c r="C207" s="224" t="s">
        <v>1409</v>
      </c>
      <c r="D207" s="224" t="s">
        <v>1176</v>
      </c>
      <c r="E207" s="573">
        <v>142486</v>
      </c>
      <c r="F207" s="225">
        <v>0.33679999999999999</v>
      </c>
      <c r="G207" s="225">
        <v>0.66320000000000001</v>
      </c>
      <c r="H207" s="573">
        <v>34196.337736277848</v>
      </c>
      <c r="I207" s="574">
        <v>94496.715200000006</v>
      </c>
    </row>
    <row r="208" spans="1:9">
      <c r="A208" s="572" t="s">
        <v>26</v>
      </c>
      <c r="B208" s="223" t="s">
        <v>342</v>
      </c>
      <c r="C208" s="224" t="s">
        <v>1412</v>
      </c>
      <c r="D208" s="224" t="s">
        <v>1531</v>
      </c>
      <c r="E208" s="573">
        <v>54834</v>
      </c>
      <c r="F208" s="225">
        <v>0.27750000000000002</v>
      </c>
      <c r="G208" s="225">
        <v>0.72249999999999992</v>
      </c>
      <c r="H208" s="573">
        <v>11581.942479885749</v>
      </c>
      <c r="I208" s="574">
        <v>39617.564999999995</v>
      </c>
    </row>
    <row r="209" spans="1:9">
      <c r="A209" s="572" t="s">
        <v>26</v>
      </c>
      <c r="B209" s="223" t="s">
        <v>342</v>
      </c>
      <c r="C209" s="224" t="s">
        <v>6734</v>
      </c>
      <c r="D209" s="224" t="s">
        <v>1851</v>
      </c>
      <c r="E209" s="573">
        <v>171337</v>
      </c>
      <c r="F209" s="225">
        <v>0.33679999999999999</v>
      </c>
      <c r="G209" s="225">
        <v>0.66320000000000001</v>
      </c>
      <c r="H209" s="573">
        <v>43922.973144375705</v>
      </c>
      <c r="I209" s="574">
        <v>113630.69840000001</v>
      </c>
    </row>
    <row r="210" spans="1:9" ht="25">
      <c r="A210" s="572" t="s">
        <v>26</v>
      </c>
      <c r="B210" s="223" t="s">
        <v>342</v>
      </c>
      <c r="C210" s="224" t="s">
        <v>6739</v>
      </c>
      <c r="D210" s="224" t="s">
        <v>1557</v>
      </c>
      <c r="E210" s="573">
        <v>66415</v>
      </c>
      <c r="F210" s="225">
        <v>0.33069999999999999</v>
      </c>
      <c r="G210" s="225">
        <v>0.66930000000000001</v>
      </c>
      <c r="H210" s="573">
        <v>16717.404867263118</v>
      </c>
      <c r="I210" s="574">
        <v>44451.559500000003</v>
      </c>
    </row>
    <row r="211" spans="1:9" ht="37.5">
      <c r="A211" s="572" t="s">
        <v>26</v>
      </c>
      <c r="B211" s="223" t="s">
        <v>342</v>
      </c>
      <c r="C211" s="224" t="s">
        <v>6740</v>
      </c>
      <c r="D211" s="224" t="s">
        <v>1535</v>
      </c>
      <c r="E211" s="573">
        <v>1319248</v>
      </c>
      <c r="F211" s="225">
        <v>0.35322194917104288</v>
      </c>
      <c r="G211" s="225">
        <v>0.64677805082895712</v>
      </c>
      <c r="H211" s="573">
        <v>424759.6235866936</v>
      </c>
      <c r="I211" s="574">
        <v>853260.65</v>
      </c>
    </row>
    <row r="212" spans="1:9">
      <c r="A212" s="572" t="s">
        <v>26</v>
      </c>
      <c r="B212" s="223" t="s">
        <v>342</v>
      </c>
      <c r="C212" s="224" t="s">
        <v>6746</v>
      </c>
      <c r="D212" s="224" t="s">
        <v>1563</v>
      </c>
      <c r="E212" s="573">
        <v>27369</v>
      </c>
      <c r="F212" s="225">
        <v>0.48049999999999998</v>
      </c>
      <c r="G212" s="225">
        <v>0.51950000000000007</v>
      </c>
      <c r="H212" s="573">
        <v>10009.694207823484</v>
      </c>
      <c r="I212" s="574">
        <v>14218.195500000002</v>
      </c>
    </row>
    <row r="213" spans="1:9">
      <c r="A213" s="572" t="s">
        <v>26</v>
      </c>
      <c r="B213" s="223" t="s">
        <v>342</v>
      </c>
      <c r="C213" s="224" t="s">
        <v>6747</v>
      </c>
      <c r="D213" s="224" t="s">
        <v>1553</v>
      </c>
      <c r="E213" s="573">
        <v>163170</v>
      </c>
      <c r="F213" s="225">
        <v>0.35349999999999998</v>
      </c>
      <c r="G213" s="225">
        <v>0.64650000000000007</v>
      </c>
      <c r="H213" s="573">
        <v>43903.406645221767</v>
      </c>
      <c r="I213" s="574">
        <v>105489.40500000001</v>
      </c>
    </row>
    <row r="214" spans="1:9" ht="25">
      <c r="A214" s="572" t="s">
        <v>26</v>
      </c>
      <c r="B214" s="223" t="s">
        <v>342</v>
      </c>
      <c r="C214" s="224" t="s">
        <v>6748</v>
      </c>
      <c r="D214" s="224" t="s">
        <v>1530</v>
      </c>
      <c r="E214" s="573">
        <v>93460</v>
      </c>
      <c r="F214" s="225">
        <v>0.3992</v>
      </c>
      <c r="G214" s="225">
        <v>0.6008</v>
      </c>
      <c r="H214" s="573">
        <v>28397.806647398851</v>
      </c>
      <c r="I214" s="574">
        <v>56150.768000000004</v>
      </c>
    </row>
    <row r="215" spans="1:9" ht="25">
      <c r="A215" s="572" t="s">
        <v>26</v>
      </c>
      <c r="B215" s="223" t="s">
        <v>342</v>
      </c>
      <c r="C215" s="224" t="s">
        <v>6749</v>
      </c>
      <c r="D215" s="224" t="s">
        <v>1528</v>
      </c>
      <c r="E215" s="573">
        <v>287704</v>
      </c>
      <c r="F215" s="225">
        <v>0.3211</v>
      </c>
      <c r="G215" s="225">
        <v>0.67890000000000006</v>
      </c>
      <c r="H215" s="573">
        <v>70316.086892345775</v>
      </c>
      <c r="I215" s="574">
        <v>195322.24560000002</v>
      </c>
    </row>
    <row r="216" spans="1:9">
      <c r="A216" s="572" t="s">
        <v>26</v>
      </c>
      <c r="B216" s="223" t="s">
        <v>342</v>
      </c>
      <c r="C216" s="224" t="s">
        <v>6750</v>
      </c>
      <c r="D216" s="224" t="s">
        <v>1551</v>
      </c>
      <c r="E216" s="573">
        <v>6386</v>
      </c>
      <c r="F216" s="225">
        <v>0.32840000000000003</v>
      </c>
      <c r="G216" s="225">
        <v>0.67159999999999997</v>
      </c>
      <c r="H216" s="573">
        <v>1596.2486803104102</v>
      </c>
      <c r="I216" s="574">
        <v>4288.8375999999998</v>
      </c>
    </row>
    <row r="217" spans="1:9" ht="25">
      <c r="A217" s="572" t="s">
        <v>26</v>
      </c>
      <c r="B217" s="223" t="s">
        <v>344</v>
      </c>
      <c r="C217" s="224" t="s">
        <v>6751</v>
      </c>
      <c r="D217" s="224" t="s">
        <v>1564</v>
      </c>
      <c r="E217" s="573">
        <v>197936</v>
      </c>
      <c r="F217" s="225">
        <v>0.43519999999999998</v>
      </c>
      <c r="G217" s="225">
        <v>0.56479999999999997</v>
      </c>
      <c r="H217" s="573">
        <v>61383.125268919786</v>
      </c>
      <c r="I217" s="574">
        <v>111794.25279999999</v>
      </c>
    </row>
    <row r="218" spans="1:9">
      <c r="A218" s="572" t="s">
        <v>26</v>
      </c>
      <c r="B218" s="223" t="s">
        <v>342</v>
      </c>
      <c r="C218" s="224" t="s">
        <v>6752</v>
      </c>
      <c r="D218" s="224" t="s">
        <v>1538</v>
      </c>
      <c r="E218" s="573">
        <v>363196</v>
      </c>
      <c r="F218" s="225">
        <v>0.2923</v>
      </c>
      <c r="G218" s="225">
        <v>0.7077</v>
      </c>
      <c r="H218" s="573">
        <v>80805.02347522632</v>
      </c>
      <c r="I218" s="574">
        <v>257033.80919999999</v>
      </c>
    </row>
    <row r="219" spans="1:9">
      <c r="A219" s="572" t="s">
        <v>26</v>
      </c>
      <c r="B219" s="223" t="s">
        <v>344</v>
      </c>
      <c r="C219" s="224" t="s">
        <v>1428</v>
      </c>
      <c r="D219" s="224" t="s">
        <v>1539</v>
      </c>
      <c r="E219" s="573">
        <v>207068</v>
      </c>
      <c r="F219" s="225">
        <v>0.16189999999999999</v>
      </c>
      <c r="G219" s="225">
        <v>0.83810000000000007</v>
      </c>
      <c r="H219" s="573">
        <v>23888.845281949416</v>
      </c>
      <c r="I219" s="574">
        <v>173543.69080000001</v>
      </c>
    </row>
    <row r="220" spans="1:9" ht="25">
      <c r="A220" s="572" t="s">
        <v>26</v>
      </c>
      <c r="B220" s="223" t="s">
        <v>344</v>
      </c>
      <c r="C220" s="224" t="s">
        <v>6753</v>
      </c>
      <c r="D220" s="224" t="s">
        <v>1529</v>
      </c>
      <c r="E220" s="573">
        <v>400534</v>
      </c>
      <c r="F220" s="225">
        <v>0.33679999999999999</v>
      </c>
      <c r="G220" s="225">
        <v>0.66320000000000001</v>
      </c>
      <c r="H220" s="573">
        <v>96127.310324258608</v>
      </c>
      <c r="I220" s="574">
        <v>265634.14880000002</v>
      </c>
    </row>
    <row r="221" spans="1:9">
      <c r="A221" s="572" t="s">
        <v>26</v>
      </c>
      <c r="B221" s="223" t="s">
        <v>342</v>
      </c>
      <c r="C221" s="224" t="s">
        <v>6755</v>
      </c>
      <c r="D221" s="224" t="s">
        <v>1850</v>
      </c>
      <c r="E221" s="573">
        <v>1668420</v>
      </c>
      <c r="F221" s="225">
        <v>0.39</v>
      </c>
      <c r="G221" s="225">
        <v>0.61</v>
      </c>
      <c r="H221" s="573">
        <v>500383.03197942069</v>
      </c>
      <c r="I221" s="574">
        <v>1017736.2</v>
      </c>
    </row>
    <row r="222" spans="1:9">
      <c r="A222" s="572" t="s">
        <v>26</v>
      </c>
      <c r="B222" s="223" t="s">
        <v>345</v>
      </c>
      <c r="C222" s="224" t="s">
        <v>6756</v>
      </c>
      <c r="D222" s="224" t="s">
        <v>1325</v>
      </c>
      <c r="E222" s="573">
        <v>265330.65000000002</v>
      </c>
      <c r="F222" s="225">
        <v>0.29834472572241461</v>
      </c>
      <c r="G222" s="225">
        <v>0.70165527427758545</v>
      </c>
      <c r="H222" s="573">
        <v>12088.271389613277</v>
      </c>
      <c r="I222" s="574">
        <v>186170.65000000005</v>
      </c>
    </row>
    <row r="223" spans="1:9">
      <c r="A223" s="572" t="s">
        <v>26</v>
      </c>
      <c r="B223" s="223" t="s">
        <v>344</v>
      </c>
      <c r="C223" s="224" t="s">
        <v>6757</v>
      </c>
      <c r="D223" s="224" t="s">
        <v>1534</v>
      </c>
      <c r="E223" s="573">
        <v>306621</v>
      </c>
      <c r="F223" s="225">
        <v>0.28360000000000002</v>
      </c>
      <c r="G223" s="225">
        <v>0.71639999999999993</v>
      </c>
      <c r="H223" s="573">
        <v>61964.570295759026</v>
      </c>
      <c r="I223" s="574">
        <v>219663.28439999997</v>
      </c>
    </row>
    <row r="224" spans="1:9">
      <c r="A224" s="572" t="s">
        <v>26</v>
      </c>
      <c r="B224" s="223" t="s">
        <v>345</v>
      </c>
      <c r="C224" s="224" t="s">
        <v>6758</v>
      </c>
      <c r="D224" s="224" t="s">
        <v>1325</v>
      </c>
      <c r="E224" s="573">
        <v>353976.66</v>
      </c>
      <c r="F224" s="225">
        <v>0.38866969364590315</v>
      </c>
      <c r="G224" s="225">
        <v>0.61133030635409691</v>
      </c>
      <c r="H224" s="573">
        <v>21009.403458602814</v>
      </c>
      <c r="I224" s="574">
        <v>216396.65999999997</v>
      </c>
    </row>
    <row r="225" spans="1:9" ht="25">
      <c r="A225" s="572" t="s">
        <v>26</v>
      </c>
      <c r="B225" s="223" t="s">
        <v>434</v>
      </c>
      <c r="C225" s="224" t="s">
        <v>1085</v>
      </c>
      <c r="D225" s="224" t="s">
        <v>1360</v>
      </c>
      <c r="E225" s="573">
        <v>1052819</v>
      </c>
      <c r="F225" s="225">
        <v>1</v>
      </c>
      <c r="G225" s="225">
        <v>0</v>
      </c>
      <c r="H225" s="573">
        <v>422028.19454179262</v>
      </c>
      <c r="I225" s="574">
        <v>0</v>
      </c>
    </row>
    <row r="226" spans="1:9" ht="25">
      <c r="A226" s="572" t="s">
        <v>26</v>
      </c>
      <c r="B226" s="223" t="s">
        <v>348</v>
      </c>
      <c r="C226" s="224" t="s">
        <v>1086</v>
      </c>
      <c r="D226" s="224" t="s">
        <v>1361</v>
      </c>
      <c r="E226" s="573">
        <v>1751099</v>
      </c>
      <c r="F226" s="225">
        <v>1</v>
      </c>
      <c r="G226" s="225">
        <v>0</v>
      </c>
      <c r="H226" s="573">
        <v>1194582.4700000002</v>
      </c>
      <c r="I226" s="574">
        <v>0</v>
      </c>
    </row>
    <row r="227" spans="1:9" ht="25">
      <c r="A227" s="572" t="s">
        <v>26</v>
      </c>
      <c r="B227" s="223" t="s">
        <v>344</v>
      </c>
      <c r="C227" s="224" t="s">
        <v>6762</v>
      </c>
      <c r="D227" s="224" t="s">
        <v>1542</v>
      </c>
      <c r="E227" s="573">
        <v>274500</v>
      </c>
      <c r="F227" s="225">
        <v>0.46150000000000002</v>
      </c>
      <c r="G227" s="225">
        <v>0.53849999999999998</v>
      </c>
      <c r="H227" s="573">
        <v>43378.842051861837</v>
      </c>
      <c r="I227" s="574">
        <v>147818.25</v>
      </c>
    </row>
    <row r="228" spans="1:9">
      <c r="A228" s="572" t="s">
        <v>26</v>
      </c>
      <c r="B228" s="223" t="s">
        <v>344</v>
      </c>
      <c r="C228" s="224" t="s">
        <v>6763</v>
      </c>
      <c r="D228" s="224" t="s">
        <v>1543</v>
      </c>
      <c r="E228" s="573">
        <v>461896</v>
      </c>
      <c r="F228" s="225">
        <v>0.2969</v>
      </c>
      <c r="G228" s="225">
        <v>0.70310000000000006</v>
      </c>
      <c r="H228" s="573">
        <v>101630.26507709685</v>
      </c>
      <c r="I228" s="574">
        <v>324759.07760000002</v>
      </c>
    </row>
    <row r="229" spans="1:9">
      <c r="A229" s="572" t="s">
        <v>26</v>
      </c>
      <c r="B229" s="223" t="s">
        <v>342</v>
      </c>
      <c r="C229" s="224" t="s">
        <v>6764</v>
      </c>
      <c r="D229" s="224" t="s">
        <v>1543</v>
      </c>
      <c r="E229" s="573">
        <v>657069</v>
      </c>
      <c r="F229" s="225">
        <v>0.2923</v>
      </c>
      <c r="G229" s="225">
        <v>0.7077</v>
      </c>
      <c r="H229" s="573">
        <v>146186.84118174069</v>
      </c>
      <c r="I229" s="574">
        <v>465007.73129999998</v>
      </c>
    </row>
    <row r="230" spans="1:9">
      <c r="A230" s="572" t="s">
        <v>26</v>
      </c>
      <c r="B230" s="223" t="s">
        <v>342</v>
      </c>
      <c r="C230" s="224" t="s">
        <v>6765</v>
      </c>
      <c r="D230" s="224" t="s">
        <v>1543</v>
      </c>
      <c r="E230" s="573">
        <v>168500</v>
      </c>
      <c r="F230" s="225">
        <v>0.33589999999999998</v>
      </c>
      <c r="G230" s="225">
        <v>0.66410000000000002</v>
      </c>
      <c r="H230" s="573">
        <v>6723.7057591783087</v>
      </c>
      <c r="I230" s="574">
        <v>111900.85</v>
      </c>
    </row>
    <row r="231" spans="1:9" ht="25">
      <c r="A231" s="572" t="s">
        <v>26</v>
      </c>
      <c r="B231" s="223" t="s">
        <v>342</v>
      </c>
      <c r="C231" s="224" t="s">
        <v>6766</v>
      </c>
      <c r="D231" s="224" t="s">
        <v>1544</v>
      </c>
      <c r="E231" s="573">
        <v>432197</v>
      </c>
      <c r="F231" s="225">
        <v>0.40860000000000002</v>
      </c>
      <c r="G231" s="225">
        <v>0.59139999999999993</v>
      </c>
      <c r="H231" s="573">
        <v>134415.26694129693</v>
      </c>
      <c r="I231" s="574">
        <v>255601.30579999997</v>
      </c>
    </row>
    <row r="232" spans="1:9">
      <c r="A232" s="572" t="s">
        <v>26</v>
      </c>
      <c r="B232" s="223" t="s">
        <v>342</v>
      </c>
      <c r="C232" s="224" t="s">
        <v>1432</v>
      </c>
      <c r="D232" s="224" t="s">
        <v>1545</v>
      </c>
      <c r="E232" s="573">
        <v>1629377</v>
      </c>
      <c r="F232" s="225">
        <v>0.41570000000000001</v>
      </c>
      <c r="G232" s="225">
        <v>0.58430000000000004</v>
      </c>
      <c r="H232" s="573">
        <v>533735.99941447412</v>
      </c>
      <c r="I232" s="574">
        <v>952044.98110000009</v>
      </c>
    </row>
    <row r="233" spans="1:9">
      <c r="A233" s="572" t="s">
        <v>26</v>
      </c>
      <c r="B233" s="223" t="s">
        <v>344</v>
      </c>
      <c r="C233" s="224" t="s">
        <v>6767</v>
      </c>
      <c r="D233" s="224" t="s">
        <v>1545</v>
      </c>
      <c r="E233" s="573">
        <v>207823</v>
      </c>
      <c r="F233" s="225">
        <v>0.36059999999999998</v>
      </c>
      <c r="G233" s="225">
        <v>0.63939999999999997</v>
      </c>
      <c r="H233" s="573">
        <v>55537.712959714008</v>
      </c>
      <c r="I233" s="574">
        <v>132882.02619999999</v>
      </c>
    </row>
    <row r="234" spans="1:9">
      <c r="A234" s="572" t="s">
        <v>26</v>
      </c>
      <c r="B234" s="223" t="s">
        <v>342</v>
      </c>
      <c r="C234" s="224" t="s">
        <v>6771</v>
      </c>
      <c r="D234" s="224" t="s">
        <v>1548</v>
      </c>
      <c r="E234" s="573">
        <v>148069</v>
      </c>
      <c r="F234" s="225">
        <v>0.38419999999999999</v>
      </c>
      <c r="G234" s="225">
        <v>0.61580000000000001</v>
      </c>
      <c r="H234" s="573">
        <v>43300.20898410333</v>
      </c>
      <c r="I234" s="574">
        <v>91180.890200000009</v>
      </c>
    </row>
    <row r="235" spans="1:9">
      <c r="A235" s="572" t="s">
        <v>26</v>
      </c>
      <c r="B235" s="223" t="s">
        <v>342</v>
      </c>
      <c r="C235" s="224" t="s">
        <v>6772</v>
      </c>
      <c r="D235" s="224" t="s">
        <v>1547</v>
      </c>
      <c r="E235" s="573">
        <v>282045</v>
      </c>
      <c r="F235" s="225">
        <v>0.3856</v>
      </c>
      <c r="G235" s="225">
        <v>0.61440000000000006</v>
      </c>
      <c r="H235" s="573">
        <v>82779.713485760818</v>
      </c>
      <c r="I235" s="574">
        <v>173288.448</v>
      </c>
    </row>
    <row r="236" spans="1:9">
      <c r="A236" s="572" t="s">
        <v>26</v>
      </c>
      <c r="B236" s="223" t="s">
        <v>342</v>
      </c>
      <c r="C236" s="224" t="s">
        <v>6778</v>
      </c>
      <c r="D236" s="224" t="s">
        <v>1561</v>
      </c>
      <c r="E236" s="573">
        <v>602809</v>
      </c>
      <c r="F236" s="225">
        <v>0.27750000000000002</v>
      </c>
      <c r="G236" s="225">
        <v>0.72249999999999992</v>
      </c>
      <c r="H236" s="573">
        <v>127324.27261110715</v>
      </c>
      <c r="I236" s="574">
        <v>435529.50249999994</v>
      </c>
    </row>
    <row r="237" spans="1:9">
      <c r="A237" s="572" t="s">
        <v>26</v>
      </c>
      <c r="B237" s="223" t="s">
        <v>344</v>
      </c>
      <c r="C237" s="224" t="s">
        <v>1448</v>
      </c>
      <c r="D237" s="224" t="s">
        <v>1556</v>
      </c>
      <c r="E237" s="573">
        <v>2796088</v>
      </c>
      <c r="F237" s="225">
        <v>0.33679999999999999</v>
      </c>
      <c r="G237" s="225">
        <v>0.66320000000000001</v>
      </c>
      <c r="H237" s="573">
        <v>671055.18849819433</v>
      </c>
      <c r="I237" s="574">
        <v>1854365.5616000001</v>
      </c>
    </row>
    <row r="238" spans="1:9" ht="25">
      <c r="A238" s="572" t="s">
        <v>26</v>
      </c>
      <c r="B238" s="223" t="s">
        <v>342</v>
      </c>
      <c r="C238" s="224" t="s">
        <v>6779</v>
      </c>
      <c r="D238" s="224" t="s">
        <v>1537</v>
      </c>
      <c r="E238" s="573">
        <v>267496</v>
      </c>
      <c r="F238" s="225">
        <v>0.39319999999999999</v>
      </c>
      <c r="G238" s="225">
        <v>0.60680000000000001</v>
      </c>
      <c r="H238" s="573">
        <v>80056.995997927894</v>
      </c>
      <c r="I238" s="574">
        <v>162316.57279999999</v>
      </c>
    </row>
    <row r="239" spans="1:9">
      <c r="A239" s="572" t="s">
        <v>26</v>
      </c>
      <c r="B239" s="223" t="s">
        <v>345</v>
      </c>
      <c r="C239" s="224" t="s">
        <v>6780</v>
      </c>
      <c r="D239" s="224" t="s">
        <v>1325</v>
      </c>
      <c r="E239" s="573">
        <v>305132.40000000002</v>
      </c>
      <c r="F239" s="225">
        <v>0.42461895229742891</v>
      </c>
      <c r="G239" s="225">
        <v>0.57538104770257115</v>
      </c>
      <c r="H239" s="573">
        <v>20727.623028162081</v>
      </c>
      <c r="I239" s="574">
        <v>175567.40000000002</v>
      </c>
    </row>
    <row r="240" spans="1:9">
      <c r="A240" s="572" t="s">
        <v>26</v>
      </c>
      <c r="B240" s="223" t="s">
        <v>345</v>
      </c>
      <c r="C240" s="224" t="s">
        <v>6781</v>
      </c>
      <c r="D240" s="224" t="s">
        <v>1325</v>
      </c>
      <c r="E240" s="573">
        <v>99626.95</v>
      </c>
      <c r="F240" s="225">
        <v>0.34003851367526561</v>
      </c>
      <c r="G240" s="225">
        <v>0.65996148632473439</v>
      </c>
      <c r="H240" s="573">
        <v>5173.248735042067</v>
      </c>
      <c r="I240" s="574">
        <v>65749.95</v>
      </c>
    </row>
    <row r="241" spans="1:9">
      <c r="A241" s="572" t="s">
        <v>26</v>
      </c>
      <c r="B241" s="223" t="s">
        <v>345</v>
      </c>
      <c r="C241" s="224" t="s">
        <v>6782</v>
      </c>
      <c r="D241" s="224" t="s">
        <v>1325</v>
      </c>
      <c r="E241" s="573">
        <v>197793.25</v>
      </c>
      <c r="F241" s="225">
        <v>0.48935441426843435</v>
      </c>
      <c r="G241" s="225">
        <v>0.51064558573156571</v>
      </c>
      <c r="H241" s="573">
        <v>15484.485474617628</v>
      </c>
      <c r="I241" s="574">
        <v>101002.25000000001</v>
      </c>
    </row>
    <row r="242" spans="1:9">
      <c r="A242" s="572" t="s">
        <v>26</v>
      </c>
      <c r="B242" s="223" t="s">
        <v>345</v>
      </c>
      <c r="C242" s="224" t="s">
        <v>6783</v>
      </c>
      <c r="D242" s="224" t="s">
        <v>1325</v>
      </c>
      <c r="E242" s="573">
        <v>87950</v>
      </c>
      <c r="F242" s="225">
        <v>0.46837976122797043</v>
      </c>
      <c r="G242" s="225">
        <v>0.53162023877202957</v>
      </c>
      <c r="H242" s="573">
        <v>6590.1570873469609</v>
      </c>
      <c r="I242" s="574">
        <v>46756</v>
      </c>
    </row>
    <row r="243" spans="1:9">
      <c r="A243" s="572" t="s">
        <v>26</v>
      </c>
      <c r="B243" s="223" t="s">
        <v>345</v>
      </c>
      <c r="C243" s="224" t="s">
        <v>6784</v>
      </c>
      <c r="D243" s="224" t="s">
        <v>1325</v>
      </c>
      <c r="E243" s="573">
        <v>167470</v>
      </c>
      <c r="F243" s="225">
        <v>0.47853346868095781</v>
      </c>
      <c r="G243" s="225">
        <v>0.52146653131904219</v>
      </c>
      <c r="H243" s="573">
        <v>12820.682356168007</v>
      </c>
      <c r="I243" s="574">
        <v>87330</v>
      </c>
    </row>
    <row r="244" spans="1:9">
      <c r="A244" s="572" t="s">
        <v>26</v>
      </c>
      <c r="B244" s="223" t="s">
        <v>345</v>
      </c>
      <c r="C244" s="224" t="s">
        <v>6785</v>
      </c>
      <c r="D244" s="224" t="s">
        <v>1325</v>
      </c>
      <c r="E244" s="573">
        <v>69541</v>
      </c>
      <c r="F244" s="225">
        <v>0.19624394242245582</v>
      </c>
      <c r="G244" s="225">
        <v>0.8037560575775442</v>
      </c>
      <c r="H244" s="573">
        <v>2037.6790030818956</v>
      </c>
      <c r="I244" s="574">
        <v>55894</v>
      </c>
    </row>
    <row r="245" spans="1:9">
      <c r="A245" s="572" t="s">
        <v>26</v>
      </c>
      <c r="B245" s="223" t="s">
        <v>344</v>
      </c>
      <c r="C245" s="224" t="s">
        <v>6786</v>
      </c>
      <c r="D245" s="224" t="s">
        <v>1325</v>
      </c>
      <c r="E245" s="573">
        <v>154163</v>
      </c>
      <c r="F245" s="225">
        <v>0.16189999999999999</v>
      </c>
      <c r="G245" s="225">
        <v>0.83810000000000007</v>
      </c>
      <c r="H245" s="573">
        <v>17785.346143301558</v>
      </c>
      <c r="I245" s="574">
        <v>129204.01030000001</v>
      </c>
    </row>
    <row r="246" spans="1:9">
      <c r="A246" s="572" t="s">
        <v>26</v>
      </c>
      <c r="B246" s="223" t="s">
        <v>345</v>
      </c>
      <c r="C246" s="224" t="s">
        <v>6787</v>
      </c>
      <c r="D246" s="224" t="s">
        <v>1325</v>
      </c>
      <c r="E246" s="573">
        <v>463000</v>
      </c>
      <c r="F246" s="225">
        <v>0.71015118790496801</v>
      </c>
      <c r="G246" s="225">
        <v>0.28984881209503199</v>
      </c>
      <c r="H246" s="573">
        <v>78519.186507681035</v>
      </c>
      <c r="I246" s="574">
        <v>134199.99999999983</v>
      </c>
    </row>
    <row r="247" spans="1:9">
      <c r="A247" s="572" t="s">
        <v>26</v>
      </c>
      <c r="B247" s="223" t="s">
        <v>342</v>
      </c>
      <c r="C247" s="224" t="s">
        <v>6788</v>
      </c>
      <c r="D247" s="224" t="s">
        <v>1325</v>
      </c>
      <c r="E247" s="573">
        <v>730969</v>
      </c>
      <c r="F247" s="225">
        <v>0.29399999999999998</v>
      </c>
      <c r="G247" s="225">
        <v>0.70599999999999996</v>
      </c>
      <c r="H247" s="573">
        <v>163574.18990048612</v>
      </c>
      <c r="I247" s="574">
        <v>516064.11399999994</v>
      </c>
    </row>
    <row r="248" spans="1:9">
      <c r="A248" s="572" t="s">
        <v>26</v>
      </c>
      <c r="B248" s="223" t="s">
        <v>344</v>
      </c>
      <c r="C248" s="224" t="s">
        <v>6789</v>
      </c>
      <c r="D248" s="224" t="s">
        <v>1325</v>
      </c>
      <c r="E248" s="573">
        <v>287140</v>
      </c>
      <c r="F248" s="225">
        <v>0.29149999999999998</v>
      </c>
      <c r="G248" s="225">
        <v>0.70850000000000002</v>
      </c>
      <c r="H248" s="573">
        <v>59644.111756566374</v>
      </c>
      <c r="I248" s="574">
        <v>203438.69</v>
      </c>
    </row>
    <row r="249" spans="1:9">
      <c r="A249" s="572" t="s">
        <v>26</v>
      </c>
      <c r="B249" s="223" t="s">
        <v>342</v>
      </c>
      <c r="C249" s="224" t="s">
        <v>6790</v>
      </c>
      <c r="D249" s="224" t="s">
        <v>1325</v>
      </c>
      <c r="E249" s="573">
        <v>554701</v>
      </c>
      <c r="F249" s="225">
        <v>0.25040000000000001</v>
      </c>
      <c r="G249" s="225">
        <v>0.74960000000000004</v>
      </c>
      <c r="H249" s="573">
        <v>105721.12159740367</v>
      </c>
      <c r="I249" s="574">
        <v>415803.86960000003</v>
      </c>
    </row>
    <row r="250" spans="1:9">
      <c r="A250" s="572" t="s">
        <v>26</v>
      </c>
      <c r="B250" s="223" t="s">
        <v>342</v>
      </c>
      <c r="C250" s="224" t="s">
        <v>6791</v>
      </c>
      <c r="D250" s="224" t="s">
        <v>1325</v>
      </c>
      <c r="E250" s="573">
        <v>370213</v>
      </c>
      <c r="F250" s="225">
        <v>0.55389999999999995</v>
      </c>
      <c r="G250" s="225">
        <v>0.44610000000000005</v>
      </c>
      <c r="H250" s="573">
        <v>156081.53180008067</v>
      </c>
      <c r="I250" s="574">
        <v>165152.01930000001</v>
      </c>
    </row>
    <row r="251" spans="1:9" ht="25">
      <c r="A251" s="572" t="s">
        <v>26</v>
      </c>
      <c r="B251" s="223" t="s">
        <v>344</v>
      </c>
      <c r="C251" s="224" t="s">
        <v>1419</v>
      </c>
      <c r="D251" s="224" t="s">
        <v>1176</v>
      </c>
      <c r="E251" s="573">
        <v>956958.02</v>
      </c>
      <c r="F251" s="225">
        <v>0.33333332636681384</v>
      </c>
      <c r="G251" s="225">
        <v>0.6666666736331861</v>
      </c>
      <c r="H251" s="573">
        <v>12869.454949075356</v>
      </c>
      <c r="I251" s="574">
        <v>637972.02</v>
      </c>
    </row>
    <row r="252" spans="1:9" ht="25">
      <c r="A252" s="572" t="s">
        <v>26</v>
      </c>
      <c r="B252" s="223" t="s">
        <v>342</v>
      </c>
      <c r="C252" s="224" t="s">
        <v>1419</v>
      </c>
      <c r="D252" s="224" t="s">
        <v>1176</v>
      </c>
      <c r="E252" s="573">
        <v>956958.02</v>
      </c>
      <c r="F252" s="225">
        <v>0.33333332636681384</v>
      </c>
      <c r="G252" s="225">
        <v>0.6666666736331861</v>
      </c>
      <c r="H252" s="573">
        <v>13747.611317564268</v>
      </c>
      <c r="I252" s="574">
        <v>637972.02</v>
      </c>
    </row>
    <row r="253" spans="1:9" ht="25">
      <c r="A253" s="572" t="s">
        <v>26</v>
      </c>
      <c r="B253" s="223" t="s">
        <v>344</v>
      </c>
      <c r="C253" s="224" t="s">
        <v>1486</v>
      </c>
      <c r="D253" s="224" t="s">
        <v>1176</v>
      </c>
      <c r="E253" s="573">
        <v>1131527.3700000001</v>
      </c>
      <c r="F253" s="225">
        <v>0.33333333333333326</v>
      </c>
      <c r="G253" s="225">
        <v>0.66666666666666674</v>
      </c>
      <c r="H253" s="573">
        <v>12402.493593884108</v>
      </c>
      <c r="I253" s="574">
        <v>754351.58000000019</v>
      </c>
    </row>
    <row r="254" spans="1:9" ht="25">
      <c r="A254" s="572" t="s">
        <v>26</v>
      </c>
      <c r="B254" s="223" t="s">
        <v>342</v>
      </c>
      <c r="C254" s="224" t="s">
        <v>1486</v>
      </c>
      <c r="D254" s="224" t="s">
        <v>1176</v>
      </c>
      <c r="E254" s="573">
        <v>1131527.3700000001</v>
      </c>
      <c r="F254" s="225">
        <v>0.33333333333333326</v>
      </c>
      <c r="G254" s="225">
        <v>0.66666666666666674</v>
      </c>
      <c r="H254" s="573">
        <v>13247.278318884608</v>
      </c>
      <c r="I254" s="574">
        <v>754351.58000000019</v>
      </c>
    </row>
    <row r="255" spans="1:9" ht="25">
      <c r="A255" s="572" t="s">
        <v>26</v>
      </c>
      <c r="B255" s="223" t="s">
        <v>344</v>
      </c>
      <c r="C255" s="224" t="s">
        <v>1420</v>
      </c>
      <c r="D255" s="224" t="s">
        <v>1328</v>
      </c>
      <c r="E255" s="573">
        <v>2514490.46</v>
      </c>
      <c r="F255" s="225">
        <v>0.33333333068203408</v>
      </c>
      <c r="G255" s="225">
        <v>0.66666666931796592</v>
      </c>
      <c r="H255" s="573">
        <v>27561.927028818056</v>
      </c>
      <c r="I255" s="574">
        <v>1676326.98</v>
      </c>
    </row>
    <row r="256" spans="1:9" ht="25">
      <c r="A256" s="572" t="s">
        <v>26</v>
      </c>
      <c r="B256" s="223" t="s">
        <v>342</v>
      </c>
      <c r="C256" s="224" t="s">
        <v>1420</v>
      </c>
      <c r="D256" s="224" t="s">
        <v>1328</v>
      </c>
      <c r="E256" s="573">
        <v>2514490.46</v>
      </c>
      <c r="F256" s="225">
        <v>0.33333333068203408</v>
      </c>
      <c r="G256" s="225">
        <v>0.66666666931796592</v>
      </c>
      <c r="H256" s="573">
        <v>29438.823899229872</v>
      </c>
      <c r="I256" s="574">
        <v>1676326.98</v>
      </c>
    </row>
    <row r="257" spans="1:9" ht="25">
      <c r="A257" s="572" t="s">
        <v>26</v>
      </c>
      <c r="B257" s="223" t="s">
        <v>344</v>
      </c>
      <c r="C257" s="224" t="s">
        <v>1422</v>
      </c>
      <c r="D257" s="224" t="s">
        <v>1330</v>
      </c>
      <c r="E257" s="573">
        <v>1885865.8049999999</v>
      </c>
      <c r="F257" s="225">
        <v>0.33333333333333337</v>
      </c>
      <c r="G257" s="225">
        <v>0.66666666666666663</v>
      </c>
      <c r="H257" s="573">
        <v>164368.90756937064</v>
      </c>
      <c r="I257" s="574">
        <v>1257243.8699999999</v>
      </c>
    </row>
    <row r="258" spans="1:9" ht="25">
      <c r="A258" s="572" t="s">
        <v>26</v>
      </c>
      <c r="B258" s="223" t="s">
        <v>342</v>
      </c>
      <c r="C258" s="224" t="s">
        <v>1422</v>
      </c>
      <c r="D258" s="224" t="s">
        <v>1330</v>
      </c>
      <c r="E258" s="573">
        <v>1885865.8049999999</v>
      </c>
      <c r="F258" s="225">
        <v>0.33333333333333337</v>
      </c>
      <c r="G258" s="225">
        <v>0.66666666666666663</v>
      </c>
      <c r="H258" s="573">
        <v>178049.00924534822</v>
      </c>
      <c r="I258" s="574">
        <v>1257243.8699999999</v>
      </c>
    </row>
    <row r="259" spans="1:9" ht="25">
      <c r="A259" s="572" t="s">
        <v>26</v>
      </c>
      <c r="B259" s="223" t="s">
        <v>344</v>
      </c>
      <c r="C259" s="224" t="s">
        <v>1487</v>
      </c>
      <c r="D259" s="224" t="s">
        <v>1876</v>
      </c>
      <c r="E259" s="573">
        <v>156749.21</v>
      </c>
      <c r="F259" s="225">
        <v>0.33333332270063754</v>
      </c>
      <c r="G259" s="225">
        <v>0.66666667729936246</v>
      </c>
      <c r="H259" s="573">
        <v>1964.9733826454758</v>
      </c>
      <c r="I259" s="574">
        <v>104499.47499999999</v>
      </c>
    </row>
    <row r="260" spans="1:9" ht="25">
      <c r="A260" s="572" t="s">
        <v>26</v>
      </c>
      <c r="B260" s="223" t="s">
        <v>342</v>
      </c>
      <c r="C260" s="224" t="s">
        <v>1487</v>
      </c>
      <c r="D260" s="224" t="s">
        <v>1876</v>
      </c>
      <c r="E260" s="573">
        <v>156749.21</v>
      </c>
      <c r="F260" s="225">
        <v>0.33333332270063754</v>
      </c>
      <c r="G260" s="225">
        <v>0.66666667729936246</v>
      </c>
      <c r="H260" s="573">
        <v>2097.5498790796701</v>
      </c>
      <c r="I260" s="574">
        <v>104499.47499999999</v>
      </c>
    </row>
    <row r="261" spans="1:9" ht="25">
      <c r="A261" s="572" t="s">
        <v>26</v>
      </c>
      <c r="B261" s="223" t="s">
        <v>344</v>
      </c>
      <c r="C261" s="224" t="s">
        <v>1423</v>
      </c>
      <c r="D261" s="224" t="s">
        <v>1877</v>
      </c>
      <c r="E261" s="573">
        <v>19249350.184999999</v>
      </c>
      <c r="F261" s="225">
        <v>0.33333333350649941</v>
      </c>
      <c r="G261" s="225">
        <v>0.66666666649350059</v>
      </c>
      <c r="H261" s="573">
        <v>154564.20856836066</v>
      </c>
      <c r="I261" s="574">
        <v>12832900.119999997</v>
      </c>
    </row>
    <row r="262" spans="1:9" ht="25">
      <c r="A262" s="572" t="s">
        <v>26</v>
      </c>
      <c r="B262" s="223" t="s">
        <v>342</v>
      </c>
      <c r="C262" s="224" t="s">
        <v>1423</v>
      </c>
      <c r="D262" s="224" t="s">
        <v>1878</v>
      </c>
      <c r="E262" s="573">
        <v>19249350.184999999</v>
      </c>
      <c r="F262" s="225">
        <v>0.33333333350649941</v>
      </c>
      <c r="G262" s="225">
        <v>0.66666666649350059</v>
      </c>
      <c r="H262" s="573">
        <v>165098.34341812972</v>
      </c>
      <c r="I262" s="574">
        <v>12832900.119999997</v>
      </c>
    </row>
    <row r="263" spans="1:9" ht="25">
      <c r="A263" s="572" t="s">
        <v>26</v>
      </c>
      <c r="B263" s="223" t="s">
        <v>344</v>
      </c>
      <c r="C263" s="224" t="s">
        <v>1424</v>
      </c>
      <c r="D263" s="224" t="s">
        <v>1536</v>
      </c>
      <c r="E263" s="573">
        <v>1257240.1000000001</v>
      </c>
      <c r="F263" s="225">
        <v>0.33333333068202325</v>
      </c>
      <c r="G263" s="225">
        <v>0.6666666693179768</v>
      </c>
      <c r="H263" s="573">
        <v>35238.771708165004</v>
      </c>
      <c r="I263" s="574">
        <v>838160.07000000018</v>
      </c>
    </row>
    <row r="264" spans="1:9" ht="25">
      <c r="A264" s="572" t="s">
        <v>26</v>
      </c>
      <c r="B264" s="223" t="s">
        <v>342</v>
      </c>
      <c r="C264" s="224" t="s">
        <v>1424</v>
      </c>
      <c r="D264" s="224" t="s">
        <v>1536</v>
      </c>
      <c r="E264" s="573">
        <v>1257240.1000000001</v>
      </c>
      <c r="F264" s="225">
        <v>0.33333333068202325</v>
      </c>
      <c r="G264" s="225">
        <v>0.6666666693179768</v>
      </c>
      <c r="H264" s="573">
        <v>37640.436362200184</v>
      </c>
      <c r="I264" s="574">
        <v>838160.07000000018</v>
      </c>
    </row>
    <row r="265" spans="1:9">
      <c r="A265" s="572" t="s">
        <v>26</v>
      </c>
      <c r="B265" s="223" t="s">
        <v>344</v>
      </c>
      <c r="C265" s="224" t="s">
        <v>1452</v>
      </c>
      <c r="D265" s="224" t="s">
        <v>1349</v>
      </c>
      <c r="E265" s="573">
        <v>1190493</v>
      </c>
      <c r="F265" s="225">
        <v>0.51759999999999995</v>
      </c>
      <c r="G265" s="225">
        <v>0.48240000000000005</v>
      </c>
      <c r="H265" s="573">
        <v>439092.91939831519</v>
      </c>
      <c r="I265" s="574">
        <v>574293.8232000001</v>
      </c>
    </row>
    <row r="266" spans="1:9" ht="25">
      <c r="A266" s="572" t="s">
        <v>26</v>
      </c>
      <c r="B266" s="223" t="s">
        <v>344</v>
      </c>
      <c r="C266" s="224" t="s">
        <v>6792</v>
      </c>
      <c r="D266" s="224" t="s">
        <v>1532</v>
      </c>
      <c r="E266" s="573">
        <v>1215651</v>
      </c>
      <c r="F266" s="225">
        <v>9.3100000000000002E-2</v>
      </c>
      <c r="G266" s="225">
        <v>0.90690000000000004</v>
      </c>
      <c r="H266" s="573">
        <v>81609.90212409338</v>
      </c>
      <c r="I266" s="574">
        <v>1102473.8919000002</v>
      </c>
    </row>
    <row r="267" spans="1:9">
      <c r="A267" s="572" t="s">
        <v>26</v>
      </c>
      <c r="B267" s="223" t="s">
        <v>345</v>
      </c>
      <c r="C267" s="224" t="s">
        <v>6798</v>
      </c>
      <c r="D267" s="224" t="s">
        <v>1827</v>
      </c>
      <c r="E267" s="573">
        <v>112380</v>
      </c>
      <c r="F267" s="225">
        <v>0.35566826837515569</v>
      </c>
      <c r="G267" s="225">
        <v>0.64433173162484425</v>
      </c>
      <c r="H267" s="573">
        <v>6394.3433213880198</v>
      </c>
      <c r="I267" s="574">
        <v>72410</v>
      </c>
    </row>
    <row r="268" spans="1:9">
      <c r="A268" s="572" t="s">
        <v>26</v>
      </c>
      <c r="B268" s="223" t="s">
        <v>342</v>
      </c>
      <c r="C268" s="224" t="s">
        <v>6799</v>
      </c>
      <c r="D268" s="224" t="s">
        <v>1560</v>
      </c>
      <c r="E268" s="573">
        <v>303999</v>
      </c>
      <c r="F268" s="225">
        <v>0.2331</v>
      </c>
      <c r="G268" s="225">
        <v>0.76690000000000003</v>
      </c>
      <c r="H268" s="573">
        <v>53936.519364480773</v>
      </c>
      <c r="I268" s="574">
        <v>233136.83310000002</v>
      </c>
    </row>
    <row r="269" spans="1:9">
      <c r="A269" s="572" t="s">
        <v>26</v>
      </c>
      <c r="B269" s="223" t="s">
        <v>345</v>
      </c>
      <c r="C269" s="224" t="s">
        <v>6800</v>
      </c>
      <c r="D269" s="224" t="s">
        <v>1827</v>
      </c>
      <c r="E269" s="573">
        <v>250750</v>
      </c>
      <c r="F269" s="225">
        <v>0.12848654037886342</v>
      </c>
      <c r="G269" s="225">
        <v>0.87151345962113658</v>
      </c>
      <c r="H269" s="573">
        <v>5154.1894703147082</v>
      </c>
      <c r="I269" s="574">
        <v>218532</v>
      </c>
    </row>
    <row r="270" spans="1:9" ht="25">
      <c r="A270" s="572" t="s">
        <v>26</v>
      </c>
      <c r="B270" s="223" t="s">
        <v>345</v>
      </c>
      <c r="C270" s="224" t="s">
        <v>6801</v>
      </c>
      <c r="D270" s="224" t="s">
        <v>1828</v>
      </c>
      <c r="E270" s="573">
        <v>154600</v>
      </c>
      <c r="F270" s="225">
        <v>0.23608667529107374</v>
      </c>
      <c r="G270" s="225">
        <v>0.76391332470892626</v>
      </c>
      <c r="H270" s="573">
        <v>5839.0577154701241</v>
      </c>
      <c r="I270" s="574">
        <v>118101</v>
      </c>
    </row>
    <row r="271" spans="1:9">
      <c r="A271" s="572" t="s">
        <v>26</v>
      </c>
      <c r="B271" s="223" t="s">
        <v>344</v>
      </c>
      <c r="C271" s="224" t="s">
        <v>6802</v>
      </c>
      <c r="D271" s="224" t="s">
        <v>1550</v>
      </c>
      <c r="E271" s="573">
        <v>231922</v>
      </c>
      <c r="F271" s="225">
        <v>0.2135</v>
      </c>
      <c r="G271" s="225">
        <v>0.78649999999999998</v>
      </c>
      <c r="H271" s="573">
        <v>35283.783373679136</v>
      </c>
      <c r="I271" s="574">
        <v>182406.65299999999</v>
      </c>
    </row>
    <row r="272" spans="1:9">
      <c r="A272" s="572" t="s">
        <v>26</v>
      </c>
      <c r="B272" s="223" t="s">
        <v>344</v>
      </c>
      <c r="C272" s="224" t="s">
        <v>6803</v>
      </c>
      <c r="D272" s="224" t="s">
        <v>1552</v>
      </c>
      <c r="E272" s="573">
        <v>430997</v>
      </c>
      <c r="F272" s="225">
        <v>0.46689999999999998</v>
      </c>
      <c r="G272" s="225">
        <v>0.53310000000000002</v>
      </c>
      <c r="H272" s="573">
        <v>155891.65838616047</v>
      </c>
      <c r="I272" s="574">
        <v>229764.5007</v>
      </c>
    </row>
    <row r="273" spans="1:9">
      <c r="A273" s="572" t="s">
        <v>26</v>
      </c>
      <c r="B273" s="223" t="s">
        <v>342</v>
      </c>
      <c r="C273" s="224" t="s">
        <v>6804</v>
      </c>
      <c r="D273" s="224" t="s">
        <v>1549</v>
      </c>
      <c r="E273" s="573">
        <v>245754</v>
      </c>
      <c r="F273" s="225">
        <v>0.23430000000000001</v>
      </c>
      <c r="G273" s="225">
        <v>0.76570000000000005</v>
      </c>
      <c r="H273" s="573">
        <v>52334.831661881202</v>
      </c>
      <c r="I273" s="574">
        <v>188173.83780000001</v>
      </c>
    </row>
    <row r="274" spans="1:9">
      <c r="A274" s="572" t="s">
        <v>26</v>
      </c>
      <c r="B274" s="223" t="s">
        <v>344</v>
      </c>
      <c r="C274" s="224" t="s">
        <v>6805</v>
      </c>
      <c r="D274" s="224" t="s">
        <v>1559</v>
      </c>
      <c r="E274" s="573">
        <v>257170</v>
      </c>
      <c r="F274" s="225">
        <v>0.2581</v>
      </c>
      <c r="G274" s="225">
        <v>0.7419</v>
      </c>
      <c r="H274" s="573">
        <v>47298.092855351657</v>
      </c>
      <c r="I274" s="574">
        <v>190794.42300000001</v>
      </c>
    </row>
    <row r="275" spans="1:9">
      <c r="A275" s="572" t="s">
        <v>26</v>
      </c>
      <c r="B275" s="223" t="s">
        <v>342</v>
      </c>
      <c r="C275" s="224" t="s">
        <v>6806</v>
      </c>
      <c r="D275" s="224" t="s">
        <v>1533</v>
      </c>
      <c r="E275" s="573">
        <v>237819</v>
      </c>
      <c r="F275" s="225">
        <v>0.36159999999999998</v>
      </c>
      <c r="G275" s="225">
        <v>0.63840000000000008</v>
      </c>
      <c r="H275" s="573">
        <v>65455.095222397315</v>
      </c>
      <c r="I275" s="574">
        <v>151823.6496</v>
      </c>
    </row>
    <row r="276" spans="1:9">
      <c r="A276" s="572" t="s">
        <v>26</v>
      </c>
      <c r="B276" s="223" t="s">
        <v>344</v>
      </c>
      <c r="C276" s="224" t="s">
        <v>6807</v>
      </c>
      <c r="D276" s="224" t="s">
        <v>1565</v>
      </c>
      <c r="E276" s="573">
        <v>717347</v>
      </c>
      <c r="F276" s="225">
        <v>0.17119999999999999</v>
      </c>
      <c r="G276" s="225">
        <v>0.82879999999999998</v>
      </c>
      <c r="H276" s="573">
        <v>87512.152649986965</v>
      </c>
      <c r="I276" s="574">
        <v>594537.1936</v>
      </c>
    </row>
    <row r="277" spans="1:9">
      <c r="A277" s="572" t="s">
        <v>26</v>
      </c>
      <c r="B277" s="223" t="s">
        <v>344</v>
      </c>
      <c r="C277" s="224" t="s">
        <v>6808</v>
      </c>
      <c r="D277" s="224" t="s">
        <v>1864</v>
      </c>
      <c r="E277" s="573">
        <v>382731.99</v>
      </c>
      <c r="F277" s="225">
        <v>0.39660000000000001</v>
      </c>
      <c r="G277" s="225">
        <v>0.60339999999999994</v>
      </c>
      <c r="H277" s="573">
        <v>107791.02956265898</v>
      </c>
      <c r="I277" s="574">
        <v>230940.48276599997</v>
      </c>
    </row>
    <row r="278" spans="1:9">
      <c r="A278" s="572" t="s">
        <v>26</v>
      </c>
      <c r="B278" s="223" t="s">
        <v>342</v>
      </c>
      <c r="C278" s="224" t="s">
        <v>6809</v>
      </c>
      <c r="D278" s="224" t="s">
        <v>1865</v>
      </c>
      <c r="E278" s="573">
        <v>169185</v>
      </c>
      <c r="F278" s="225">
        <v>0.60299999999999998</v>
      </c>
      <c r="G278" s="225">
        <v>0.39700000000000002</v>
      </c>
      <c r="H278" s="573">
        <v>77651.107890321233</v>
      </c>
      <c r="I278" s="574">
        <v>67166.445000000007</v>
      </c>
    </row>
    <row r="279" spans="1:9">
      <c r="A279" s="572" t="s">
        <v>26</v>
      </c>
      <c r="B279" s="223" t="s">
        <v>344</v>
      </c>
      <c r="C279" s="224" t="s">
        <v>6810</v>
      </c>
      <c r="D279" s="224" t="s">
        <v>1325</v>
      </c>
      <c r="E279" s="573">
        <v>272084</v>
      </c>
      <c r="F279" s="225">
        <v>0.33329999999999999</v>
      </c>
      <c r="G279" s="225">
        <v>0.66670000000000007</v>
      </c>
      <c r="H279" s="573">
        <v>64620.994511409241</v>
      </c>
      <c r="I279" s="574">
        <v>181398.40280000001</v>
      </c>
    </row>
    <row r="280" spans="1:9">
      <c r="A280" s="572" t="s">
        <v>26</v>
      </c>
      <c r="B280" s="223" t="s">
        <v>342</v>
      </c>
      <c r="C280" s="224" t="s">
        <v>6813</v>
      </c>
      <c r="D280" s="224" t="s">
        <v>1538</v>
      </c>
      <c r="E280" s="573">
        <v>148988</v>
      </c>
      <c r="F280" s="225">
        <v>0.27750000000000002</v>
      </c>
      <c r="G280" s="225">
        <v>0.72249999999999992</v>
      </c>
      <c r="H280" s="573">
        <v>31468.987237721441</v>
      </c>
      <c r="I280" s="574">
        <v>107643.82999999999</v>
      </c>
    </row>
    <row r="281" spans="1:9">
      <c r="A281" s="572" t="s">
        <v>26</v>
      </c>
      <c r="B281" s="223" t="s">
        <v>342</v>
      </c>
      <c r="C281" s="224" t="s">
        <v>6814</v>
      </c>
      <c r="D281" s="224" t="s">
        <v>1538</v>
      </c>
      <c r="E281" s="573">
        <v>613632.01</v>
      </c>
      <c r="F281" s="225">
        <v>0.27</v>
      </c>
      <c r="G281" s="225">
        <v>0.73</v>
      </c>
      <c r="H281" s="573">
        <v>7889.866517639166</v>
      </c>
      <c r="I281" s="574">
        <v>447951.36729999998</v>
      </c>
    </row>
    <row r="282" spans="1:9">
      <c r="A282" s="572" t="s">
        <v>26</v>
      </c>
      <c r="B282" s="223" t="s">
        <v>344</v>
      </c>
      <c r="C282" s="224" t="s">
        <v>6815</v>
      </c>
      <c r="D282" s="224" t="s">
        <v>1562</v>
      </c>
      <c r="E282" s="573">
        <v>107047</v>
      </c>
      <c r="F282" s="225">
        <v>0.30980000000000002</v>
      </c>
      <c r="G282" s="225">
        <v>0.69019999999999992</v>
      </c>
      <c r="H282" s="573">
        <v>23631.497010349769</v>
      </c>
      <c r="I282" s="574">
        <v>73883.839399999997</v>
      </c>
    </row>
    <row r="283" spans="1:9">
      <c r="A283" s="572" t="s">
        <v>26</v>
      </c>
      <c r="B283" s="223" t="s">
        <v>344</v>
      </c>
      <c r="C283" s="224" t="s">
        <v>6816</v>
      </c>
      <c r="D283" s="224" t="s">
        <v>1538</v>
      </c>
      <c r="E283" s="573">
        <v>345555</v>
      </c>
      <c r="F283" s="225">
        <v>1</v>
      </c>
      <c r="G283" s="225">
        <v>0</v>
      </c>
      <c r="H283" s="573">
        <v>65621.145322339376</v>
      </c>
      <c r="I283" s="574">
        <v>0</v>
      </c>
    </row>
    <row r="284" spans="1:9">
      <c r="A284" s="572" t="s">
        <v>26</v>
      </c>
      <c r="B284" s="223" t="s">
        <v>344</v>
      </c>
      <c r="C284" s="224" t="s">
        <v>6817</v>
      </c>
      <c r="D284" s="224" t="s">
        <v>1538</v>
      </c>
      <c r="E284" s="573">
        <v>326970</v>
      </c>
      <c r="F284" s="225">
        <v>0.30059999999999998</v>
      </c>
      <c r="G284" s="225">
        <v>0.69940000000000002</v>
      </c>
      <c r="H284" s="573">
        <v>70037.752903102475</v>
      </c>
      <c r="I284" s="574">
        <v>228682.818</v>
      </c>
    </row>
    <row r="285" spans="1:9" ht="25">
      <c r="A285" s="572" t="s">
        <v>26</v>
      </c>
      <c r="B285" s="223" t="s">
        <v>344</v>
      </c>
      <c r="C285" s="224" t="s">
        <v>6818</v>
      </c>
      <c r="D285" s="224" t="s">
        <v>1540</v>
      </c>
      <c r="E285" s="573">
        <v>678137</v>
      </c>
      <c r="F285" s="225">
        <v>0.2162</v>
      </c>
      <c r="G285" s="225">
        <v>0.78380000000000005</v>
      </c>
      <c r="H285" s="573">
        <v>104453.65162005753</v>
      </c>
      <c r="I285" s="574">
        <v>531523.78060000006</v>
      </c>
    </row>
    <row r="286" spans="1:9" ht="25">
      <c r="A286" s="572" t="s">
        <v>26</v>
      </c>
      <c r="B286" s="223" t="s">
        <v>342</v>
      </c>
      <c r="C286" s="224" t="s">
        <v>6819</v>
      </c>
      <c r="D286" s="224" t="s">
        <v>1546</v>
      </c>
      <c r="E286" s="573">
        <v>357499</v>
      </c>
      <c r="F286" s="225">
        <v>0.29399999999999998</v>
      </c>
      <c r="G286" s="225">
        <v>0.70599999999999996</v>
      </c>
      <c r="H286" s="573">
        <v>80000.122187444184</v>
      </c>
      <c r="I286" s="574">
        <v>252394.29399999999</v>
      </c>
    </row>
    <row r="287" spans="1:9">
      <c r="A287" s="572" t="s">
        <v>26</v>
      </c>
      <c r="B287" s="223" t="s">
        <v>342</v>
      </c>
      <c r="C287" s="224" t="s">
        <v>6820</v>
      </c>
      <c r="D287" s="224" t="s">
        <v>1549</v>
      </c>
      <c r="E287" s="573">
        <v>377594</v>
      </c>
      <c r="F287" s="225">
        <v>0.2893</v>
      </c>
      <c r="G287" s="225">
        <v>0.7107</v>
      </c>
      <c r="H287" s="573">
        <v>83146.123671238922</v>
      </c>
      <c r="I287" s="574">
        <v>268356.05579999997</v>
      </c>
    </row>
    <row r="288" spans="1:9" ht="25">
      <c r="A288" s="572" t="s">
        <v>26</v>
      </c>
      <c r="B288" s="223" t="s">
        <v>342</v>
      </c>
      <c r="C288" s="224" t="s">
        <v>6821</v>
      </c>
      <c r="D288" s="224" t="s">
        <v>1558</v>
      </c>
      <c r="E288" s="573">
        <v>404340</v>
      </c>
      <c r="F288" s="225">
        <v>0.33679999999999999</v>
      </c>
      <c r="G288" s="225">
        <v>0.66320000000000001</v>
      </c>
      <c r="H288" s="573">
        <v>103654.28927316851</v>
      </c>
      <c r="I288" s="574">
        <v>268158.288</v>
      </c>
    </row>
    <row r="289" spans="1:9" ht="25">
      <c r="A289" s="572" t="s">
        <v>26</v>
      </c>
      <c r="B289" s="223" t="s">
        <v>344</v>
      </c>
      <c r="C289" s="224" t="s">
        <v>6822</v>
      </c>
      <c r="D289" s="224" t="s">
        <v>1566</v>
      </c>
      <c r="E289" s="573">
        <v>592680</v>
      </c>
      <c r="F289" s="225">
        <v>0.2162</v>
      </c>
      <c r="G289" s="225">
        <v>0.78380000000000005</v>
      </c>
      <c r="H289" s="573">
        <v>91308.515483230003</v>
      </c>
      <c r="I289" s="574">
        <v>464542.58400000003</v>
      </c>
    </row>
    <row r="290" spans="1:9">
      <c r="A290" s="572" t="s">
        <v>26</v>
      </c>
      <c r="B290" s="223" t="s">
        <v>344</v>
      </c>
      <c r="C290" s="224" t="s">
        <v>6823</v>
      </c>
      <c r="D290" s="224" t="s">
        <v>1562</v>
      </c>
      <c r="E290" s="573">
        <v>214768</v>
      </c>
      <c r="F290" s="225">
        <v>0.30980000000000002</v>
      </c>
      <c r="G290" s="225">
        <v>0.69019999999999992</v>
      </c>
      <c r="H290" s="573">
        <v>48728.407819369117</v>
      </c>
      <c r="I290" s="574">
        <v>148232.87359999999</v>
      </c>
    </row>
    <row r="291" spans="1:9" ht="25">
      <c r="A291" s="572" t="s">
        <v>26</v>
      </c>
      <c r="B291" s="223" t="s">
        <v>342</v>
      </c>
      <c r="C291" s="224" t="s">
        <v>6824</v>
      </c>
      <c r="D291" s="224" t="s">
        <v>1541</v>
      </c>
      <c r="E291" s="573">
        <v>1095869</v>
      </c>
      <c r="F291" s="225">
        <v>0.38969999999999999</v>
      </c>
      <c r="G291" s="225">
        <v>0.61030000000000006</v>
      </c>
      <c r="H291" s="573">
        <v>277034.38136886829</v>
      </c>
      <c r="I291" s="574">
        <v>668808.85070000007</v>
      </c>
    </row>
    <row r="292" spans="1:9">
      <c r="A292" s="572" t="s">
        <v>26</v>
      </c>
      <c r="B292" s="223" t="s">
        <v>344</v>
      </c>
      <c r="C292" s="224" t="s">
        <v>6825</v>
      </c>
      <c r="D292" s="224" t="s">
        <v>1527</v>
      </c>
      <c r="E292" s="573">
        <v>54588</v>
      </c>
      <c r="F292" s="225">
        <v>0.40629999999999999</v>
      </c>
      <c r="G292" s="225">
        <v>0.59370000000000001</v>
      </c>
      <c r="H292" s="573">
        <v>15804.447761858843</v>
      </c>
      <c r="I292" s="574">
        <v>32408.8956</v>
      </c>
    </row>
    <row r="293" spans="1:9">
      <c r="A293" s="572" t="s">
        <v>26</v>
      </c>
      <c r="B293" s="223" t="s">
        <v>345</v>
      </c>
      <c r="C293" s="224" t="s">
        <v>1874</v>
      </c>
      <c r="D293" s="224" t="s">
        <v>1336</v>
      </c>
      <c r="E293" s="573">
        <v>270000</v>
      </c>
      <c r="F293" s="225">
        <v>0.17697407407407406</v>
      </c>
      <c r="G293" s="225">
        <v>0.82302592592592594</v>
      </c>
      <c r="H293" s="573">
        <v>7134.6388073761336</v>
      </c>
      <c r="I293" s="574">
        <v>222217</v>
      </c>
    </row>
    <row r="294" spans="1:9">
      <c r="A294" s="572" t="s">
        <v>26</v>
      </c>
      <c r="B294" s="223" t="s">
        <v>344</v>
      </c>
      <c r="C294" s="224" t="s">
        <v>6830</v>
      </c>
      <c r="D294" s="224" t="s">
        <v>1325</v>
      </c>
      <c r="E294" s="573">
        <v>896739</v>
      </c>
      <c r="F294" s="225">
        <v>0.33679999999999999</v>
      </c>
      <c r="G294" s="225">
        <v>0.66320000000000001</v>
      </c>
      <c r="H294" s="573">
        <v>215215.45769613911</v>
      </c>
      <c r="I294" s="574">
        <v>594717.30480000004</v>
      </c>
    </row>
    <row r="295" spans="1:9">
      <c r="A295" s="572" t="s">
        <v>26</v>
      </c>
      <c r="B295" s="223" t="s">
        <v>345</v>
      </c>
      <c r="C295" s="224" t="s">
        <v>6832</v>
      </c>
      <c r="D295" s="224" t="s">
        <v>1325</v>
      </c>
      <c r="E295" s="573">
        <v>52760</v>
      </c>
      <c r="F295" s="225">
        <v>0.47202426080363913</v>
      </c>
      <c r="G295" s="225">
        <v>0.52797573919636087</v>
      </c>
      <c r="H295" s="573">
        <v>3718.4991494651949</v>
      </c>
      <c r="I295" s="574">
        <v>27856</v>
      </c>
    </row>
    <row r="296" spans="1:9">
      <c r="A296" s="572" t="s">
        <v>26</v>
      </c>
      <c r="B296" s="223" t="s">
        <v>345</v>
      </c>
      <c r="C296" s="224" t="s">
        <v>6833</v>
      </c>
      <c r="D296" s="224" t="s">
        <v>1325</v>
      </c>
      <c r="E296" s="573">
        <v>246255</v>
      </c>
      <c r="F296" s="225">
        <v>0.21428600434508943</v>
      </c>
      <c r="G296" s="225">
        <v>0.78571399565491062</v>
      </c>
      <c r="H296" s="573">
        <v>7707.8299564377448</v>
      </c>
      <c r="I296" s="574">
        <v>193486.00000000003</v>
      </c>
    </row>
    <row r="297" spans="1:9" ht="25">
      <c r="A297" s="572" t="s">
        <v>26</v>
      </c>
      <c r="B297" s="223" t="s">
        <v>419</v>
      </c>
      <c r="C297" s="224" t="s">
        <v>1153</v>
      </c>
      <c r="D297" s="224" t="s">
        <v>1852</v>
      </c>
      <c r="E297" s="573">
        <v>53108380</v>
      </c>
      <c r="F297" s="225">
        <v>0.46</v>
      </c>
      <c r="G297" s="225">
        <v>0.54</v>
      </c>
      <c r="H297" s="573">
        <v>7853542.4998184796</v>
      </c>
      <c r="I297" s="574">
        <v>28678525.200000003</v>
      </c>
    </row>
    <row r="298" spans="1:9" ht="25">
      <c r="A298" s="572" t="s">
        <v>26</v>
      </c>
      <c r="B298" s="223" t="s">
        <v>432</v>
      </c>
      <c r="C298" s="224" t="s">
        <v>1153</v>
      </c>
      <c r="D298" s="224" t="s">
        <v>1852</v>
      </c>
      <c r="E298" s="573">
        <v>53108380</v>
      </c>
      <c r="F298" s="225">
        <v>0.46</v>
      </c>
      <c r="G298" s="225">
        <v>0.54</v>
      </c>
      <c r="H298" s="573">
        <v>6868582.6085259058</v>
      </c>
      <c r="I298" s="574">
        <v>28678525.200000003</v>
      </c>
    </row>
    <row r="299" spans="1:9">
      <c r="A299" s="572" t="s">
        <v>26</v>
      </c>
      <c r="B299" s="223" t="s">
        <v>425</v>
      </c>
      <c r="C299" s="224" t="s">
        <v>317</v>
      </c>
      <c r="D299" s="224" t="s">
        <v>1363</v>
      </c>
      <c r="E299" s="573">
        <v>56134165.522874206</v>
      </c>
      <c r="F299" s="225">
        <v>0.29920067954258661</v>
      </c>
      <c r="G299" s="225">
        <v>0.70079932045741344</v>
      </c>
      <c r="H299" s="573">
        <v>7145618.5948287994</v>
      </c>
      <c r="I299" s="574">
        <v>39338785.052874207</v>
      </c>
    </row>
    <row r="300" spans="1:9" ht="25">
      <c r="A300" s="572" t="s">
        <v>26</v>
      </c>
      <c r="B300" s="223" t="s">
        <v>342</v>
      </c>
      <c r="C300" s="224" t="s">
        <v>6834</v>
      </c>
      <c r="D300" s="224" t="s">
        <v>1554</v>
      </c>
      <c r="E300" s="573">
        <v>1166567</v>
      </c>
      <c r="F300" s="225">
        <v>0.29389999999999999</v>
      </c>
      <c r="G300" s="225">
        <v>0.70609999999999995</v>
      </c>
      <c r="H300" s="573">
        <v>343890.41613857995</v>
      </c>
      <c r="I300" s="574">
        <v>823712.95869999996</v>
      </c>
    </row>
    <row r="301" spans="1:9">
      <c r="A301" s="572" t="s">
        <v>26</v>
      </c>
      <c r="B301" s="223" t="s">
        <v>344</v>
      </c>
      <c r="C301" s="224" t="s">
        <v>6836</v>
      </c>
      <c r="D301" s="224" t="s">
        <v>1869</v>
      </c>
      <c r="E301" s="573">
        <v>568587</v>
      </c>
      <c r="F301" s="225">
        <v>0.97419999999999995</v>
      </c>
      <c r="G301" s="225">
        <v>2.5800000000000045E-2</v>
      </c>
      <c r="H301" s="573">
        <v>394712.03752713639</v>
      </c>
      <c r="I301" s="574">
        <v>14669.544600000027</v>
      </c>
    </row>
    <row r="302" spans="1:9" ht="25">
      <c r="A302" s="572" t="s">
        <v>26</v>
      </c>
      <c r="B302" s="223" t="s">
        <v>344</v>
      </c>
      <c r="C302" s="224" t="s">
        <v>6837</v>
      </c>
      <c r="D302" s="224" t="s">
        <v>1526</v>
      </c>
      <c r="E302" s="573">
        <v>1423320</v>
      </c>
      <c r="F302" s="225">
        <v>0.33679999999999999</v>
      </c>
      <c r="G302" s="225">
        <v>0.66320000000000001</v>
      </c>
      <c r="H302" s="573">
        <v>341591.57054962486</v>
      </c>
      <c r="I302" s="574">
        <v>943945.82400000002</v>
      </c>
    </row>
    <row r="303" spans="1:9" ht="25">
      <c r="A303" s="572" t="s">
        <v>26</v>
      </c>
      <c r="B303" s="223" t="s">
        <v>344</v>
      </c>
      <c r="C303" s="224" t="s">
        <v>6838</v>
      </c>
      <c r="D303" s="224" t="s">
        <v>1555</v>
      </c>
      <c r="E303" s="573">
        <v>52807</v>
      </c>
      <c r="F303" s="225">
        <v>0.2356</v>
      </c>
      <c r="G303" s="225">
        <v>0.76439999999999997</v>
      </c>
      <c r="H303" s="573">
        <v>8865.4768868615392</v>
      </c>
      <c r="I303" s="574">
        <v>40365.6708</v>
      </c>
    </row>
    <row r="304" spans="1:9">
      <c r="A304" s="572" t="s">
        <v>26</v>
      </c>
      <c r="B304" s="223" t="s">
        <v>344</v>
      </c>
      <c r="C304" s="224" t="s">
        <v>6839</v>
      </c>
      <c r="D304" s="224" t="s">
        <v>1345</v>
      </c>
      <c r="E304" s="573">
        <v>14510</v>
      </c>
      <c r="F304" s="225">
        <v>1</v>
      </c>
      <c r="G304" s="225">
        <v>0</v>
      </c>
      <c r="H304" s="573">
        <v>10339.576066226182</v>
      </c>
      <c r="I304" s="574">
        <v>0</v>
      </c>
    </row>
    <row r="305" spans="1:9">
      <c r="A305" s="572" t="s">
        <v>26</v>
      </c>
      <c r="B305" s="223" t="s">
        <v>344</v>
      </c>
      <c r="C305" s="224" t="s">
        <v>6840</v>
      </c>
      <c r="D305" s="224" t="s">
        <v>1345</v>
      </c>
      <c r="E305" s="573">
        <v>2103260.1</v>
      </c>
      <c r="F305" s="225">
        <v>0.33</v>
      </c>
      <c r="G305" s="225">
        <v>0.66999999999999993</v>
      </c>
      <c r="H305" s="573">
        <v>40386.553687795182</v>
      </c>
      <c r="I305" s="574">
        <v>1409184.267</v>
      </c>
    </row>
    <row r="306" spans="1:9">
      <c r="A306" s="572" t="s">
        <v>26</v>
      </c>
      <c r="B306" s="223" t="s">
        <v>344</v>
      </c>
      <c r="C306" s="224" t="s">
        <v>6841</v>
      </c>
      <c r="D306" s="224" t="s">
        <v>1872</v>
      </c>
      <c r="E306" s="573">
        <v>200677</v>
      </c>
      <c r="F306" s="225">
        <v>0.33329999999999999</v>
      </c>
      <c r="G306" s="225">
        <v>0.66670000000000007</v>
      </c>
      <c r="H306" s="573">
        <v>49568.0202003378</v>
      </c>
      <c r="I306" s="574">
        <v>133791.35590000002</v>
      </c>
    </row>
    <row r="307" spans="1:9">
      <c r="A307" s="572" t="s">
        <v>26</v>
      </c>
      <c r="B307" s="223" t="s">
        <v>342</v>
      </c>
      <c r="C307" s="224" t="s">
        <v>6842</v>
      </c>
      <c r="D307" s="224" t="s">
        <v>1336</v>
      </c>
      <c r="E307" s="573">
        <v>666500</v>
      </c>
      <c r="F307" s="225">
        <v>0.33329999999999999</v>
      </c>
      <c r="G307" s="225">
        <v>0.66670000000000007</v>
      </c>
      <c r="H307" s="573">
        <v>175867.04903586276</v>
      </c>
      <c r="I307" s="574">
        <v>444355.55000000005</v>
      </c>
    </row>
    <row r="308" spans="1:9" ht="25">
      <c r="A308" s="572" t="s">
        <v>26</v>
      </c>
      <c r="B308" s="223" t="s">
        <v>351</v>
      </c>
      <c r="C308" s="224" t="s">
        <v>285</v>
      </c>
      <c r="D308" s="224" t="s">
        <v>1170</v>
      </c>
      <c r="E308" s="573">
        <v>308734.45</v>
      </c>
      <c r="F308" s="225">
        <v>0.15</v>
      </c>
      <c r="G308" s="225">
        <v>0.85</v>
      </c>
      <c r="H308" s="573">
        <v>27818.086120973119</v>
      </c>
      <c r="I308" s="574">
        <v>262424.28250000003</v>
      </c>
    </row>
    <row r="309" spans="1:9" ht="25">
      <c r="A309" s="572" t="s">
        <v>26</v>
      </c>
      <c r="B309" s="223" t="s">
        <v>2017</v>
      </c>
      <c r="C309" s="224" t="s">
        <v>287</v>
      </c>
      <c r="D309" s="224" t="s">
        <v>1170</v>
      </c>
      <c r="E309" s="573">
        <v>810105.4</v>
      </c>
      <c r="F309" s="225">
        <v>0.15</v>
      </c>
      <c r="G309" s="225">
        <v>0.85</v>
      </c>
      <c r="H309" s="573">
        <v>742.1550392331992</v>
      </c>
      <c r="I309" s="574">
        <v>688589.59</v>
      </c>
    </row>
    <row r="310" spans="1:9" ht="25">
      <c r="A310" s="572" t="s">
        <v>26</v>
      </c>
      <c r="B310" s="223" t="s">
        <v>419</v>
      </c>
      <c r="C310" s="224" t="s">
        <v>1154</v>
      </c>
      <c r="D310" s="224" t="s">
        <v>1365</v>
      </c>
      <c r="E310" s="573">
        <v>9675175</v>
      </c>
      <c r="F310" s="225">
        <v>0.46</v>
      </c>
      <c r="G310" s="225">
        <v>0.54</v>
      </c>
      <c r="H310" s="573">
        <v>1677823.0103136622</v>
      </c>
      <c r="I310" s="574">
        <v>5224594.5</v>
      </c>
    </row>
    <row r="311" spans="1:9" ht="25">
      <c r="A311" s="572" t="s">
        <v>26</v>
      </c>
      <c r="B311" s="223" t="s">
        <v>432</v>
      </c>
      <c r="C311" s="224" t="s">
        <v>1154</v>
      </c>
      <c r="D311" s="224" t="s">
        <v>1365</v>
      </c>
      <c r="E311" s="573">
        <v>9675175</v>
      </c>
      <c r="F311" s="225">
        <v>0.46</v>
      </c>
      <c r="G311" s="225">
        <v>0.54</v>
      </c>
      <c r="H311" s="573">
        <v>1467397.1585550555</v>
      </c>
      <c r="I311" s="574">
        <v>5224594.5</v>
      </c>
    </row>
    <row r="312" spans="1:9" ht="25">
      <c r="A312" s="572" t="s">
        <v>26</v>
      </c>
      <c r="B312" s="223" t="s">
        <v>432</v>
      </c>
      <c r="C312" s="224" t="s">
        <v>1322</v>
      </c>
      <c r="D312" s="224" t="s">
        <v>1751</v>
      </c>
      <c r="E312" s="573">
        <v>1701706.56</v>
      </c>
      <c r="F312" s="225">
        <v>0.1</v>
      </c>
      <c r="G312" s="225">
        <v>0.9</v>
      </c>
      <c r="H312" s="573">
        <v>75801.299170461833</v>
      </c>
      <c r="I312" s="574">
        <v>1531535.9040000001</v>
      </c>
    </row>
    <row r="313" spans="1:9" ht="50">
      <c r="A313" s="572" t="s">
        <v>26</v>
      </c>
      <c r="B313" s="223" t="s">
        <v>432</v>
      </c>
      <c r="C313" s="224" t="s">
        <v>1323</v>
      </c>
      <c r="D313" s="224" t="s">
        <v>1752</v>
      </c>
      <c r="E313" s="573">
        <v>1495372.43</v>
      </c>
      <c r="F313" s="225">
        <v>0.1</v>
      </c>
      <c r="G313" s="225">
        <v>0.9</v>
      </c>
      <c r="H313" s="573">
        <v>66610.293220994892</v>
      </c>
      <c r="I313" s="574">
        <v>1345835.1869999999</v>
      </c>
    </row>
    <row r="314" spans="1:9" ht="25">
      <c r="A314" s="572" t="s">
        <v>26</v>
      </c>
      <c r="B314" s="223" t="s">
        <v>432</v>
      </c>
      <c r="C314" s="224" t="s">
        <v>1324</v>
      </c>
      <c r="D314" s="224" t="s">
        <v>1175</v>
      </c>
      <c r="E314" s="573">
        <v>3719486.0999999996</v>
      </c>
      <c r="F314" s="225">
        <v>0.1</v>
      </c>
      <c r="G314" s="225">
        <v>0.9</v>
      </c>
      <c r="H314" s="573">
        <v>165681.84271821502</v>
      </c>
      <c r="I314" s="574">
        <v>3347537.4899999998</v>
      </c>
    </row>
    <row r="315" spans="1:9">
      <c r="A315" s="572" t="s">
        <v>26</v>
      </c>
      <c r="B315" s="223" t="s">
        <v>344</v>
      </c>
      <c r="C315" s="224" t="s">
        <v>321</v>
      </c>
      <c r="D315" s="224" t="s">
        <v>1753</v>
      </c>
      <c r="E315" s="573">
        <v>1489375.62</v>
      </c>
      <c r="F315" s="225">
        <v>0.1</v>
      </c>
      <c r="G315" s="225">
        <v>0.9</v>
      </c>
      <c r="H315" s="573">
        <v>46373.416630030086</v>
      </c>
      <c r="I315" s="574">
        <v>1340438.0580000002</v>
      </c>
    </row>
    <row r="316" spans="1:9" ht="25">
      <c r="A316" s="572" t="s">
        <v>26</v>
      </c>
      <c r="B316" s="223" t="s">
        <v>432</v>
      </c>
      <c r="C316" s="224" t="s">
        <v>1755</v>
      </c>
      <c r="D316" s="224" t="s">
        <v>1170</v>
      </c>
      <c r="E316" s="573">
        <v>2692149.6750000003</v>
      </c>
      <c r="F316" s="225">
        <v>0.51</v>
      </c>
      <c r="G316" s="225">
        <v>0.49</v>
      </c>
      <c r="H316" s="573">
        <v>611591.37737843511</v>
      </c>
      <c r="I316" s="574">
        <v>1319153.3407500002</v>
      </c>
    </row>
    <row r="317" spans="1:9">
      <c r="A317" s="572" t="s">
        <v>26</v>
      </c>
      <c r="B317" s="223" t="s">
        <v>342</v>
      </c>
      <c r="C317" s="224" t="s">
        <v>320</v>
      </c>
      <c r="D317" s="224" t="s">
        <v>1756</v>
      </c>
      <c r="E317" s="573">
        <v>4226987</v>
      </c>
      <c r="F317" s="225">
        <v>0.05</v>
      </c>
      <c r="G317" s="225">
        <v>0.95</v>
      </c>
      <c r="H317" s="573">
        <v>88556.856992064946</v>
      </c>
      <c r="I317" s="574">
        <v>4015637.65</v>
      </c>
    </row>
    <row r="318" spans="1:9" ht="25">
      <c r="A318" s="572" t="s">
        <v>26</v>
      </c>
      <c r="B318" s="223" t="s">
        <v>342</v>
      </c>
      <c r="C318" s="224" t="s">
        <v>322</v>
      </c>
      <c r="D318" s="224" t="s">
        <v>1190</v>
      </c>
      <c r="E318" s="573">
        <v>6422971.6600000001</v>
      </c>
      <c r="F318" s="225">
        <v>0.3</v>
      </c>
      <c r="G318" s="225">
        <v>0.7</v>
      </c>
      <c r="H318" s="573">
        <v>807381.02495991415</v>
      </c>
      <c r="I318" s="574">
        <v>4496080.1619999995</v>
      </c>
    </row>
    <row r="319" spans="1:9" ht="50">
      <c r="A319" s="572" t="s">
        <v>26</v>
      </c>
      <c r="B319" s="223" t="s">
        <v>432</v>
      </c>
      <c r="C319" s="224" t="s">
        <v>324</v>
      </c>
      <c r="D319" s="224" t="s">
        <v>1757</v>
      </c>
      <c r="E319" s="573">
        <v>9670347</v>
      </c>
      <c r="F319" s="225">
        <v>0.3</v>
      </c>
      <c r="G319" s="225">
        <v>0.7</v>
      </c>
      <c r="H319" s="573">
        <v>1292276.0302972214</v>
      </c>
      <c r="I319" s="574">
        <v>6769242.8999999994</v>
      </c>
    </row>
    <row r="320" spans="1:9" ht="25">
      <c r="A320" s="572" t="s">
        <v>26</v>
      </c>
      <c r="B320" s="223" t="s">
        <v>424</v>
      </c>
      <c r="C320" s="224" t="s">
        <v>323</v>
      </c>
      <c r="D320" s="224" t="s">
        <v>1758</v>
      </c>
      <c r="E320" s="573">
        <v>3194750</v>
      </c>
      <c r="F320" s="225">
        <v>0.3</v>
      </c>
      <c r="G320" s="225">
        <v>0.7</v>
      </c>
      <c r="H320" s="573">
        <v>285619.21418472088</v>
      </c>
      <c r="I320" s="574">
        <v>2236325</v>
      </c>
    </row>
    <row r="321" spans="1:9" ht="125">
      <c r="A321" s="572" t="s">
        <v>26</v>
      </c>
      <c r="B321" s="223" t="s">
        <v>432</v>
      </c>
      <c r="C321" s="224" t="s">
        <v>325</v>
      </c>
      <c r="D321" s="224" t="s">
        <v>1759</v>
      </c>
      <c r="E321" s="573">
        <v>2300464</v>
      </c>
      <c r="F321" s="225">
        <v>0.3</v>
      </c>
      <c r="G321" s="225">
        <v>0.7</v>
      </c>
      <c r="H321" s="573">
        <v>307417.56068956631</v>
      </c>
      <c r="I321" s="574">
        <v>1610324.7999999998</v>
      </c>
    </row>
    <row r="322" spans="1:9" ht="37.5">
      <c r="A322" s="572" t="s">
        <v>26</v>
      </c>
      <c r="B322" s="223" t="s">
        <v>432</v>
      </c>
      <c r="C322" s="224" t="s">
        <v>326</v>
      </c>
      <c r="D322" s="224" t="s">
        <v>1760</v>
      </c>
      <c r="E322" s="573">
        <v>2634690.5600000001</v>
      </c>
      <c r="F322" s="225">
        <v>0.3</v>
      </c>
      <c r="G322" s="225">
        <v>0.7</v>
      </c>
      <c r="H322" s="573">
        <v>352081.20845491497</v>
      </c>
      <c r="I322" s="574">
        <v>1844283.392</v>
      </c>
    </row>
    <row r="323" spans="1:9" ht="25">
      <c r="A323" s="572" t="s">
        <v>26</v>
      </c>
      <c r="B323" s="223" t="s">
        <v>419</v>
      </c>
      <c r="C323" s="224" t="s">
        <v>327</v>
      </c>
      <c r="D323" s="224" t="s">
        <v>1236</v>
      </c>
      <c r="E323" s="573">
        <v>231610</v>
      </c>
      <c r="F323" s="225">
        <v>0.6</v>
      </c>
      <c r="G323" s="225">
        <v>0.4</v>
      </c>
      <c r="H323" s="573">
        <v>70185.702154282873</v>
      </c>
      <c r="I323" s="574">
        <v>92644</v>
      </c>
    </row>
    <row r="324" spans="1:9" ht="25">
      <c r="A324" s="572" t="s">
        <v>26</v>
      </c>
      <c r="B324" s="223" t="s">
        <v>4816</v>
      </c>
      <c r="C324" s="224" t="s">
        <v>331</v>
      </c>
      <c r="D324" s="224" t="s">
        <v>1239</v>
      </c>
      <c r="E324" s="573">
        <v>25323895.009999998</v>
      </c>
      <c r="F324" s="225">
        <v>0.9</v>
      </c>
      <c r="G324" s="225">
        <v>9.9999999999999978E-2</v>
      </c>
      <c r="H324" s="573">
        <v>6714349.0321903611</v>
      </c>
      <c r="I324" s="574">
        <v>2532389.5009999992</v>
      </c>
    </row>
    <row r="325" spans="1:9">
      <c r="A325" s="572" t="s">
        <v>26</v>
      </c>
      <c r="B325" s="223" t="s">
        <v>4816</v>
      </c>
      <c r="C325" s="224" t="s">
        <v>332</v>
      </c>
      <c r="D325" s="224" t="s">
        <v>1762</v>
      </c>
      <c r="E325" s="573">
        <v>4415824</v>
      </c>
      <c r="F325" s="225">
        <v>0.9</v>
      </c>
      <c r="G325" s="225">
        <v>9.9999999999999978E-2</v>
      </c>
      <c r="H325" s="573">
        <v>1170806.6073175119</v>
      </c>
      <c r="I325" s="574">
        <v>441582.39999999991</v>
      </c>
    </row>
    <row r="326" spans="1:9" ht="25">
      <c r="A326" s="572" t="s">
        <v>26</v>
      </c>
      <c r="B326" s="223" t="s">
        <v>4816</v>
      </c>
      <c r="C326" s="224" t="s">
        <v>338</v>
      </c>
      <c r="D326" s="224" t="s">
        <v>1217</v>
      </c>
      <c r="E326" s="573">
        <v>18083823.909999996</v>
      </c>
      <c r="F326" s="225">
        <v>0.95</v>
      </c>
      <c r="G326" s="225">
        <v>5.0000000000000044E-2</v>
      </c>
      <c r="H326" s="573">
        <v>5031955.148117194</v>
      </c>
      <c r="I326" s="574">
        <v>904191.19550000061</v>
      </c>
    </row>
    <row r="327" spans="1:9" ht="25">
      <c r="A327" s="572" t="s">
        <v>26</v>
      </c>
      <c r="B327" s="223" t="s">
        <v>4816</v>
      </c>
      <c r="C327" s="224" t="s">
        <v>333</v>
      </c>
      <c r="D327" s="224" t="s">
        <v>1230</v>
      </c>
      <c r="E327" s="573">
        <v>1287126.57</v>
      </c>
      <c r="F327" s="225">
        <v>0.9</v>
      </c>
      <c r="G327" s="225">
        <v>9.9999999999999978E-2</v>
      </c>
      <c r="H327" s="573">
        <v>341267.29068231129</v>
      </c>
      <c r="I327" s="574">
        <v>128712.65699999998</v>
      </c>
    </row>
    <row r="328" spans="1:9">
      <c r="A328" s="572" t="s">
        <v>26</v>
      </c>
      <c r="B328" s="223" t="s">
        <v>432</v>
      </c>
      <c r="C328" s="224" t="s">
        <v>337</v>
      </c>
      <c r="D328" s="224" t="s">
        <v>1366</v>
      </c>
      <c r="E328" s="573">
        <v>3702416.4699999997</v>
      </c>
      <c r="F328" s="225">
        <v>0.9</v>
      </c>
      <c r="G328" s="225">
        <v>9.9999999999999978E-2</v>
      </c>
      <c r="H328" s="573">
        <v>1484293.3945468494</v>
      </c>
      <c r="I328" s="574">
        <v>370241.64699999988</v>
      </c>
    </row>
    <row r="329" spans="1:9" ht="25">
      <c r="A329" s="572" t="s">
        <v>26</v>
      </c>
      <c r="B329" s="223" t="s">
        <v>313</v>
      </c>
      <c r="C329" s="224" t="s">
        <v>289</v>
      </c>
      <c r="D329" s="224" t="s">
        <v>1764</v>
      </c>
      <c r="E329" s="573">
        <v>493131</v>
      </c>
      <c r="F329" s="225">
        <v>0.15</v>
      </c>
      <c r="G329" s="225">
        <v>0.85</v>
      </c>
      <c r="H329" s="573">
        <v>25523.125626957873</v>
      </c>
      <c r="I329" s="574">
        <v>419161.35</v>
      </c>
    </row>
    <row r="330" spans="1:9" ht="62.5">
      <c r="A330" s="572" t="s">
        <v>26</v>
      </c>
      <c r="B330" s="223" t="s">
        <v>313</v>
      </c>
      <c r="C330" s="224" t="s">
        <v>292</v>
      </c>
      <c r="D330" s="224" t="s">
        <v>1767</v>
      </c>
      <c r="E330" s="573">
        <v>207668.66</v>
      </c>
      <c r="F330" s="225">
        <v>0.15</v>
      </c>
      <c r="G330" s="225">
        <v>0.85</v>
      </c>
      <c r="H330" s="573">
        <v>10748.367670988027</v>
      </c>
      <c r="I330" s="574">
        <v>176518.361</v>
      </c>
    </row>
    <row r="331" spans="1:9" ht="25">
      <c r="A331" s="572" t="s">
        <v>26</v>
      </c>
      <c r="B331" s="223" t="s">
        <v>4816</v>
      </c>
      <c r="C331" s="224" t="s">
        <v>293</v>
      </c>
      <c r="D331" s="224" t="s">
        <v>1768</v>
      </c>
      <c r="E331" s="573">
        <v>1566064.56</v>
      </c>
      <c r="F331" s="225">
        <v>0.15</v>
      </c>
      <c r="G331" s="225">
        <v>0.85</v>
      </c>
      <c r="H331" s="573">
        <v>69204.099255080364</v>
      </c>
      <c r="I331" s="574">
        <v>1331154.8759999999</v>
      </c>
    </row>
    <row r="332" spans="1:9" ht="37.5">
      <c r="A332" s="572" t="s">
        <v>26</v>
      </c>
      <c r="B332" s="223" t="s">
        <v>432</v>
      </c>
      <c r="C332" s="224" t="s">
        <v>294</v>
      </c>
      <c r="D332" s="224" t="s">
        <v>1769</v>
      </c>
      <c r="E332" s="573">
        <v>808536.09</v>
      </c>
      <c r="F332" s="225">
        <v>0.15</v>
      </c>
      <c r="G332" s="225">
        <v>0.85</v>
      </c>
      <c r="H332" s="573">
        <v>54023.491025566924</v>
      </c>
      <c r="I332" s="574">
        <v>687255.67649999994</v>
      </c>
    </row>
    <row r="333" spans="1:9">
      <c r="A333" s="572" t="s">
        <v>26</v>
      </c>
      <c r="B333" s="223" t="s">
        <v>424</v>
      </c>
      <c r="C333" s="224" t="s">
        <v>298</v>
      </c>
      <c r="D333" s="224" t="s">
        <v>1773</v>
      </c>
      <c r="E333" s="573">
        <v>816654</v>
      </c>
      <c r="F333" s="225">
        <v>0.15</v>
      </c>
      <c r="G333" s="225">
        <v>0.85</v>
      </c>
      <c r="H333" s="573">
        <v>36505.528404540135</v>
      </c>
      <c r="I333" s="574">
        <v>694155.9</v>
      </c>
    </row>
    <row r="334" spans="1:9" ht="37.5">
      <c r="A334" s="572" t="s">
        <v>26</v>
      </c>
      <c r="B334" s="223" t="s">
        <v>4816</v>
      </c>
      <c r="C334" s="224" t="s">
        <v>302</v>
      </c>
      <c r="D334" s="224" t="s">
        <v>1776</v>
      </c>
      <c r="E334" s="573">
        <v>3971633</v>
      </c>
      <c r="F334" s="225">
        <v>0.15</v>
      </c>
      <c r="G334" s="225">
        <v>0.85</v>
      </c>
      <c r="H334" s="573">
        <v>175505.71755276306</v>
      </c>
      <c r="I334" s="574">
        <v>3375888.05</v>
      </c>
    </row>
    <row r="335" spans="1:9" ht="25">
      <c r="A335" s="572" t="s">
        <v>26</v>
      </c>
      <c r="B335" s="223" t="s">
        <v>4816</v>
      </c>
      <c r="C335" s="224" t="s">
        <v>305</v>
      </c>
      <c r="D335" s="224" t="s">
        <v>1218</v>
      </c>
      <c r="E335" s="573">
        <v>406868.29499999998</v>
      </c>
      <c r="F335" s="225">
        <v>1</v>
      </c>
      <c r="G335" s="225">
        <v>0</v>
      </c>
      <c r="H335" s="573">
        <v>119862.89109701099</v>
      </c>
      <c r="I335" s="574">
        <v>0</v>
      </c>
    </row>
    <row r="336" spans="1:9">
      <c r="A336" s="572" t="s">
        <v>26</v>
      </c>
      <c r="B336" s="223" t="s">
        <v>342</v>
      </c>
      <c r="C336" s="224" t="s">
        <v>1470</v>
      </c>
      <c r="D336" s="224" t="s">
        <v>1538</v>
      </c>
      <c r="E336" s="573">
        <v>478064</v>
      </c>
      <c r="F336" s="225">
        <v>0.31</v>
      </c>
      <c r="G336" s="225">
        <v>0.69</v>
      </c>
      <c r="H336" s="573">
        <v>121238.38301080452</v>
      </c>
      <c r="I336" s="574">
        <v>329864.15999999997</v>
      </c>
    </row>
    <row r="337" spans="1:9" ht="25">
      <c r="A337" s="572" t="s">
        <v>26</v>
      </c>
      <c r="B337" s="223" t="s">
        <v>344</v>
      </c>
      <c r="C337" s="224" t="s">
        <v>6849</v>
      </c>
      <c r="D337" s="224" t="s">
        <v>1567</v>
      </c>
      <c r="E337" s="573">
        <v>362491</v>
      </c>
      <c r="F337" s="225">
        <v>0.50649999999999995</v>
      </c>
      <c r="G337" s="225">
        <v>0.49350000000000005</v>
      </c>
      <c r="H337" s="573">
        <v>130831.40283611597</v>
      </c>
      <c r="I337" s="574">
        <v>178889.30850000001</v>
      </c>
    </row>
    <row r="338" spans="1:9" ht="37.5">
      <c r="A338" s="572" t="s">
        <v>26</v>
      </c>
      <c r="B338" s="223" t="s">
        <v>342</v>
      </c>
      <c r="C338" s="224" t="s">
        <v>6850</v>
      </c>
      <c r="D338" s="224" t="s">
        <v>1568</v>
      </c>
      <c r="E338" s="573">
        <v>447184</v>
      </c>
      <c r="F338" s="225">
        <v>0.27687296504347203</v>
      </c>
      <c r="G338" s="225">
        <v>0.72312703495652797</v>
      </c>
      <c r="H338" s="573">
        <v>94158.092772215125</v>
      </c>
      <c r="I338" s="574">
        <v>323370.84000000003</v>
      </c>
    </row>
    <row r="339" spans="1:9">
      <c r="A339" s="572" t="s">
        <v>26</v>
      </c>
      <c r="B339" s="223" t="s">
        <v>342</v>
      </c>
      <c r="C339" s="224" t="s">
        <v>6856</v>
      </c>
      <c r="D339" s="224" t="s">
        <v>1343</v>
      </c>
      <c r="E339" s="573">
        <v>158500</v>
      </c>
      <c r="F339" s="225">
        <v>0.33329999999999999</v>
      </c>
      <c r="G339" s="225">
        <v>0.66670000000000007</v>
      </c>
      <c r="H339" s="573">
        <v>41818.303293873294</v>
      </c>
      <c r="I339" s="574">
        <v>105671.95000000001</v>
      </c>
    </row>
    <row r="340" spans="1:9">
      <c r="A340" s="572" t="s">
        <v>26</v>
      </c>
      <c r="B340" s="223" t="s">
        <v>344</v>
      </c>
      <c r="C340" s="224" t="s">
        <v>6857</v>
      </c>
      <c r="D340" s="224" t="s">
        <v>1345</v>
      </c>
      <c r="E340" s="573">
        <v>196747</v>
      </c>
      <c r="F340" s="225">
        <v>0.33329999999999999</v>
      </c>
      <c r="G340" s="225">
        <v>0.66670000000000007</v>
      </c>
      <c r="H340" s="573">
        <v>48597.29450986343</v>
      </c>
      <c r="I340" s="574">
        <v>131171.2249</v>
      </c>
    </row>
    <row r="341" spans="1:9" ht="25">
      <c r="A341" s="572" t="s">
        <v>26</v>
      </c>
      <c r="B341" s="223" t="s">
        <v>344</v>
      </c>
      <c r="C341" s="224" t="s">
        <v>6858</v>
      </c>
      <c r="D341" s="224" t="s">
        <v>1870</v>
      </c>
      <c r="E341" s="573">
        <v>114639</v>
      </c>
      <c r="F341" s="225">
        <v>0.33329999999999999</v>
      </c>
      <c r="G341" s="225">
        <v>0.66670000000000007</v>
      </c>
      <c r="H341" s="573">
        <v>28320.272269649009</v>
      </c>
      <c r="I341" s="574">
        <v>76429.821300000011</v>
      </c>
    </row>
    <row r="342" spans="1:9" ht="25">
      <c r="A342" s="572" t="s">
        <v>26</v>
      </c>
      <c r="B342" s="223" t="s">
        <v>344</v>
      </c>
      <c r="C342" s="224" t="s">
        <v>6859</v>
      </c>
      <c r="D342" s="224" t="s">
        <v>1871</v>
      </c>
      <c r="E342" s="573">
        <v>441722.58</v>
      </c>
      <c r="F342" s="225">
        <v>0.33</v>
      </c>
      <c r="G342" s="225">
        <v>0.66999999999999993</v>
      </c>
      <c r="H342" s="573">
        <v>172977.42872626675</v>
      </c>
      <c r="I342" s="574">
        <v>295954.1286</v>
      </c>
    </row>
    <row r="343" spans="1:9" ht="37.5">
      <c r="A343" s="575" t="s">
        <v>15</v>
      </c>
      <c r="B343" s="219" t="s">
        <v>3</v>
      </c>
      <c r="C343" s="220" t="s">
        <v>1818</v>
      </c>
      <c r="D343" s="220" t="s">
        <v>1122</v>
      </c>
      <c r="E343" s="576">
        <v>7510163.5699999984</v>
      </c>
      <c r="F343" s="221">
        <v>0.1598</v>
      </c>
      <c r="G343" s="221">
        <v>0.84020000000000006</v>
      </c>
      <c r="H343" s="576">
        <v>970887.12278142991</v>
      </c>
      <c r="I343" s="577">
        <v>6310039.4315139987</v>
      </c>
    </row>
    <row r="344" spans="1:9" ht="25">
      <c r="A344" s="575" t="s">
        <v>15</v>
      </c>
      <c r="B344" s="219" t="s">
        <v>3</v>
      </c>
      <c r="C344" s="220" t="s">
        <v>784</v>
      </c>
      <c r="D344" s="220" t="s">
        <v>1127</v>
      </c>
      <c r="E344" s="576">
        <v>599576.82000000007</v>
      </c>
      <c r="F344" s="221">
        <v>0.23</v>
      </c>
      <c r="G344" s="221">
        <v>0.77</v>
      </c>
      <c r="H344" s="576">
        <v>90157.196505444037</v>
      </c>
      <c r="I344" s="577">
        <v>461674.15140000009</v>
      </c>
    </row>
    <row r="345" spans="1:9" ht="25">
      <c r="A345" s="575" t="s">
        <v>15</v>
      </c>
      <c r="B345" s="219" t="s">
        <v>3</v>
      </c>
      <c r="C345" s="220" t="s">
        <v>1064</v>
      </c>
      <c r="D345" s="220" t="s">
        <v>1124</v>
      </c>
      <c r="E345" s="576">
        <v>40312569.399999991</v>
      </c>
      <c r="F345" s="221">
        <v>0.23</v>
      </c>
      <c r="G345" s="221">
        <v>0.77</v>
      </c>
      <c r="H345" s="576">
        <v>3117160.330779647</v>
      </c>
      <c r="I345" s="577">
        <v>31040678.437999994</v>
      </c>
    </row>
    <row r="346" spans="1:9" ht="50">
      <c r="A346" s="575" t="s">
        <v>15</v>
      </c>
      <c r="B346" s="219" t="s">
        <v>3</v>
      </c>
      <c r="C346" s="220" t="s">
        <v>782</v>
      </c>
      <c r="D346" s="220" t="s">
        <v>1125</v>
      </c>
      <c r="E346" s="576">
        <v>171763068.41999996</v>
      </c>
      <c r="F346" s="221">
        <v>0.23</v>
      </c>
      <c r="G346" s="221">
        <v>0.77</v>
      </c>
      <c r="H346" s="576">
        <v>13415591.073269095</v>
      </c>
      <c r="I346" s="577">
        <v>132257562.68339998</v>
      </c>
    </row>
    <row r="347" spans="1:9" ht="50">
      <c r="A347" s="575" t="s">
        <v>15</v>
      </c>
      <c r="B347" s="219" t="s">
        <v>3</v>
      </c>
      <c r="C347" s="220" t="s">
        <v>1819</v>
      </c>
      <c r="D347" s="220" t="s">
        <v>1126</v>
      </c>
      <c r="E347" s="576">
        <v>43640676.220000006</v>
      </c>
      <c r="F347" s="221">
        <v>0.23</v>
      </c>
      <c r="G347" s="221">
        <v>0.77</v>
      </c>
      <c r="H347" s="576">
        <v>6619804.3966700137</v>
      </c>
      <c r="I347" s="577">
        <v>33603320.689400002</v>
      </c>
    </row>
    <row r="348" spans="1:9" ht="25">
      <c r="A348" s="575" t="s">
        <v>15</v>
      </c>
      <c r="B348" s="219" t="s">
        <v>3</v>
      </c>
      <c r="C348" s="220" t="s">
        <v>1301</v>
      </c>
      <c r="D348" s="220" t="s">
        <v>1103</v>
      </c>
      <c r="E348" s="576">
        <v>11302697.410000002</v>
      </c>
      <c r="F348" s="221">
        <v>0.1598</v>
      </c>
      <c r="G348" s="221">
        <v>0.84020000000000006</v>
      </c>
      <c r="H348" s="576">
        <v>760720.45811663382</v>
      </c>
      <c r="I348" s="577">
        <v>9496526.3638820015</v>
      </c>
    </row>
    <row r="349" spans="1:9" ht="25">
      <c r="A349" s="575" t="s">
        <v>15</v>
      </c>
      <c r="B349" s="219" t="s">
        <v>3</v>
      </c>
      <c r="C349" s="220" t="s">
        <v>359</v>
      </c>
      <c r="D349" s="220" t="s">
        <v>1105</v>
      </c>
      <c r="E349" s="576">
        <v>2386673.08</v>
      </c>
      <c r="F349" s="221">
        <v>0.1598</v>
      </c>
      <c r="G349" s="221">
        <v>0.84020000000000006</v>
      </c>
      <c r="H349" s="576">
        <v>271011.89345373726</v>
      </c>
      <c r="I349" s="577">
        <v>2005282.7218160003</v>
      </c>
    </row>
    <row r="350" spans="1:9" ht="25">
      <c r="A350" s="575" t="s">
        <v>15</v>
      </c>
      <c r="B350" s="219" t="s">
        <v>41</v>
      </c>
      <c r="C350" s="220" t="s">
        <v>727</v>
      </c>
      <c r="D350" s="220" t="s">
        <v>1131</v>
      </c>
      <c r="E350" s="576">
        <v>1115905.6600000001</v>
      </c>
      <c r="F350" s="221">
        <v>0.66</v>
      </c>
      <c r="G350" s="221">
        <v>0.33999999999999997</v>
      </c>
      <c r="H350" s="576">
        <v>582273.96494027996</v>
      </c>
      <c r="I350" s="577">
        <v>379407.92440000002</v>
      </c>
    </row>
    <row r="351" spans="1:9" ht="37.5">
      <c r="A351" s="575" t="s">
        <v>15</v>
      </c>
      <c r="B351" s="219" t="s">
        <v>3</v>
      </c>
      <c r="C351" s="220" t="s">
        <v>705</v>
      </c>
      <c r="D351" s="220" t="s">
        <v>1136</v>
      </c>
      <c r="E351" s="576">
        <v>25047544.490000002</v>
      </c>
      <c r="F351" s="221">
        <v>0.11</v>
      </c>
      <c r="G351" s="221">
        <v>0.89</v>
      </c>
      <c r="H351" s="576">
        <v>994082.58763990155</v>
      </c>
      <c r="I351" s="577">
        <v>22292314.596100003</v>
      </c>
    </row>
    <row r="352" spans="1:9" ht="25">
      <c r="A352" s="575" t="s">
        <v>15</v>
      </c>
      <c r="B352" s="219" t="s">
        <v>3</v>
      </c>
      <c r="C352" s="220" t="s">
        <v>1302</v>
      </c>
      <c r="D352" s="220" t="s">
        <v>1106</v>
      </c>
      <c r="E352" s="576">
        <v>20312515.77</v>
      </c>
      <c r="F352" s="221">
        <v>0.1598</v>
      </c>
      <c r="G352" s="221">
        <v>0.84020000000000006</v>
      </c>
      <c r="H352" s="576">
        <v>2306530.1258757217</v>
      </c>
      <c r="I352" s="577">
        <v>17066575.749954</v>
      </c>
    </row>
    <row r="353" spans="1:9">
      <c r="A353" s="575" t="s">
        <v>15</v>
      </c>
      <c r="B353" s="219" t="s">
        <v>3</v>
      </c>
      <c r="C353" s="220" t="s">
        <v>6560</v>
      </c>
      <c r="D353" s="220" t="s">
        <v>1108</v>
      </c>
      <c r="E353" s="576">
        <v>80754207.590000004</v>
      </c>
      <c r="F353" s="221">
        <v>6.8000000000000005E-2</v>
      </c>
      <c r="G353" s="221">
        <v>0.93199999999999994</v>
      </c>
      <c r="H353" s="576">
        <v>3621595.3359471466</v>
      </c>
      <c r="I353" s="577">
        <v>75262921.473879993</v>
      </c>
    </row>
    <row r="354" spans="1:9" ht="25">
      <c r="A354" s="575" t="s">
        <v>15</v>
      </c>
      <c r="B354" s="219" t="s">
        <v>3</v>
      </c>
      <c r="C354" s="220" t="s">
        <v>1304</v>
      </c>
      <c r="D354" s="220" t="s">
        <v>1129</v>
      </c>
      <c r="E354" s="576">
        <v>139673815.12</v>
      </c>
      <c r="F354" s="221">
        <v>0.16</v>
      </c>
      <c r="G354" s="221">
        <v>0.84</v>
      </c>
      <c r="H354" s="576">
        <v>4612084.7425291706</v>
      </c>
      <c r="I354" s="577">
        <v>117326004.7008</v>
      </c>
    </row>
    <row r="355" spans="1:9" ht="25">
      <c r="A355" s="575" t="s">
        <v>15</v>
      </c>
      <c r="B355" s="219" t="s">
        <v>3</v>
      </c>
      <c r="C355" s="220" t="s">
        <v>1311</v>
      </c>
      <c r="D355" s="220" t="s">
        <v>6561</v>
      </c>
      <c r="E355" s="576">
        <v>4343286.1300000008</v>
      </c>
      <c r="F355" s="221">
        <v>0.27300000000000002</v>
      </c>
      <c r="G355" s="221">
        <v>0.72699999999999998</v>
      </c>
      <c r="H355" s="576">
        <v>842557.84954163525</v>
      </c>
      <c r="I355" s="577">
        <v>3157569.0165100005</v>
      </c>
    </row>
    <row r="356" spans="1:9" ht="25">
      <c r="A356" s="575" t="s">
        <v>15</v>
      </c>
      <c r="B356" s="219" t="s">
        <v>737</v>
      </c>
      <c r="C356" s="220" t="s">
        <v>728</v>
      </c>
      <c r="D356" s="220" t="s">
        <v>1145</v>
      </c>
      <c r="E356" s="576">
        <v>845376.03999999992</v>
      </c>
      <c r="F356" s="221">
        <v>0.84250000000000003</v>
      </c>
      <c r="G356" s="221">
        <v>0.15749999999999997</v>
      </c>
      <c r="H356" s="576">
        <v>253363.3544534535</v>
      </c>
      <c r="I356" s="577">
        <v>133146.72629999995</v>
      </c>
    </row>
    <row r="357" spans="1:9" ht="25">
      <c r="A357" s="575" t="s">
        <v>15</v>
      </c>
      <c r="B357" s="219" t="s">
        <v>41</v>
      </c>
      <c r="C357" s="220" t="s">
        <v>769</v>
      </c>
      <c r="D357" s="220" t="s">
        <v>1132</v>
      </c>
      <c r="E357" s="576">
        <v>835979.82000000007</v>
      </c>
      <c r="F357" s="221">
        <v>0.54669999999999996</v>
      </c>
      <c r="G357" s="221">
        <v>0.45330000000000004</v>
      </c>
      <c r="H357" s="576">
        <v>391683.55706540146</v>
      </c>
      <c r="I357" s="577">
        <v>378949.65240600007</v>
      </c>
    </row>
    <row r="358" spans="1:9" ht="25">
      <c r="A358" s="575" t="s">
        <v>15</v>
      </c>
      <c r="B358" s="219" t="s">
        <v>1077</v>
      </c>
      <c r="C358" s="220" t="s">
        <v>6563</v>
      </c>
      <c r="D358" s="220" t="s">
        <v>6493</v>
      </c>
      <c r="E358" s="576">
        <v>10454660.099999998</v>
      </c>
      <c r="F358" s="221">
        <v>0.72</v>
      </c>
      <c r="G358" s="221">
        <v>0.28000000000000003</v>
      </c>
      <c r="H358" s="576">
        <v>5429304.123924369</v>
      </c>
      <c r="I358" s="577">
        <v>2927304.8279999997</v>
      </c>
    </row>
    <row r="359" spans="1:9">
      <c r="A359" s="575" t="s">
        <v>15</v>
      </c>
      <c r="B359" s="219" t="s">
        <v>44</v>
      </c>
      <c r="C359" s="220" t="s">
        <v>732</v>
      </c>
      <c r="D359" s="220" t="s">
        <v>1815</v>
      </c>
      <c r="E359" s="576">
        <v>6785244.2899999991</v>
      </c>
      <c r="F359" s="221">
        <v>0.85250000000000004</v>
      </c>
      <c r="G359" s="221">
        <v>0.14749999999999996</v>
      </c>
      <c r="H359" s="576">
        <v>1301957.4073617838</v>
      </c>
      <c r="I359" s="577">
        <v>1000823.5327749996</v>
      </c>
    </row>
    <row r="360" spans="1:9" ht="25">
      <c r="A360" s="575" t="s">
        <v>15</v>
      </c>
      <c r="B360" s="219" t="s">
        <v>726</v>
      </c>
      <c r="C360" s="220" t="s">
        <v>775</v>
      </c>
      <c r="D360" s="220" t="s">
        <v>1147</v>
      </c>
      <c r="E360" s="576">
        <v>18319581.509999998</v>
      </c>
      <c r="F360" s="221">
        <v>1</v>
      </c>
      <c r="G360" s="221">
        <v>0</v>
      </c>
      <c r="H360" s="576">
        <v>19655052.91</v>
      </c>
      <c r="I360" s="577">
        <v>0</v>
      </c>
    </row>
    <row r="361" spans="1:9">
      <c r="A361" s="575" t="s">
        <v>15</v>
      </c>
      <c r="B361" s="219" t="s">
        <v>42</v>
      </c>
      <c r="C361" s="220" t="s">
        <v>766</v>
      </c>
      <c r="D361" s="220" t="s">
        <v>1144</v>
      </c>
      <c r="E361" s="576">
        <v>4347587.7000000011</v>
      </c>
      <c r="F361" s="221">
        <v>0.91335</v>
      </c>
      <c r="G361" s="221">
        <v>8.6650000000000005E-2</v>
      </c>
      <c r="H361" s="576">
        <v>2519012.4034492085</v>
      </c>
      <c r="I361" s="577">
        <v>376718.47420500009</v>
      </c>
    </row>
    <row r="362" spans="1:9" ht="50">
      <c r="A362" s="575" t="s">
        <v>15</v>
      </c>
      <c r="B362" s="219" t="s">
        <v>42</v>
      </c>
      <c r="C362" s="220" t="s">
        <v>744</v>
      </c>
      <c r="D362" s="220" t="s">
        <v>1138</v>
      </c>
      <c r="E362" s="576">
        <v>6221957.8700000001</v>
      </c>
      <c r="F362" s="221">
        <v>0.18</v>
      </c>
      <c r="G362" s="221">
        <v>0.82000000000000006</v>
      </c>
      <c r="H362" s="576">
        <v>348129.13633047469</v>
      </c>
      <c r="I362" s="577">
        <v>5102005.4534000009</v>
      </c>
    </row>
    <row r="363" spans="1:9" ht="25">
      <c r="A363" s="575" t="s">
        <v>15</v>
      </c>
      <c r="B363" s="219" t="s">
        <v>3</v>
      </c>
      <c r="C363" s="220" t="s">
        <v>6508</v>
      </c>
      <c r="D363" s="220" t="s">
        <v>6509</v>
      </c>
      <c r="E363" s="576">
        <v>927338.55</v>
      </c>
      <c r="F363" s="221">
        <v>9.7000000000000003E-2</v>
      </c>
      <c r="G363" s="221">
        <v>0.90300000000000002</v>
      </c>
      <c r="H363" s="576">
        <v>53071.585216500018</v>
      </c>
      <c r="I363" s="577">
        <v>837386.71065000002</v>
      </c>
    </row>
    <row r="364" spans="1:9" ht="25">
      <c r="A364" s="575" t="s">
        <v>15</v>
      </c>
      <c r="B364" s="219" t="s">
        <v>3</v>
      </c>
      <c r="C364" s="220" t="s">
        <v>745</v>
      </c>
      <c r="D364" s="220" t="s">
        <v>1114</v>
      </c>
      <c r="E364" s="576">
        <v>97658.84</v>
      </c>
      <c r="F364" s="221">
        <v>0.1598</v>
      </c>
      <c r="G364" s="221">
        <v>0.84020000000000006</v>
      </c>
      <c r="H364" s="576">
        <v>11089.372634519166</v>
      </c>
      <c r="I364" s="577">
        <v>82052.957368000003</v>
      </c>
    </row>
    <row r="365" spans="1:9" ht="25">
      <c r="A365" s="575" t="s">
        <v>15</v>
      </c>
      <c r="B365" s="219" t="s">
        <v>737</v>
      </c>
      <c r="C365" s="220" t="s">
        <v>733</v>
      </c>
      <c r="D365" s="220" t="s">
        <v>1146</v>
      </c>
      <c r="E365" s="576">
        <v>14406834.940000003</v>
      </c>
      <c r="F365" s="221">
        <v>0.77699999999999991</v>
      </c>
      <c r="G365" s="221">
        <v>0.22300000000000009</v>
      </c>
      <c r="H365" s="576">
        <v>3908680.7419762788</v>
      </c>
      <c r="I365" s="577">
        <v>3212724.191620002</v>
      </c>
    </row>
    <row r="366" spans="1:9" ht="87.5">
      <c r="A366" s="575" t="s">
        <v>15</v>
      </c>
      <c r="B366" s="219" t="s">
        <v>3</v>
      </c>
      <c r="C366" s="220" t="s">
        <v>781</v>
      </c>
      <c r="D366" s="220" t="s">
        <v>1834</v>
      </c>
      <c r="E366" s="576">
        <v>28735401.969999999</v>
      </c>
      <c r="F366" s="221">
        <v>0.1598</v>
      </c>
      <c r="G366" s="221">
        <v>0.84020000000000006</v>
      </c>
      <c r="H366" s="576">
        <v>1515332.6874859799</v>
      </c>
      <c r="I366" s="577">
        <v>24143484.735194001</v>
      </c>
    </row>
    <row r="367" spans="1:9" ht="37.5">
      <c r="A367" s="575" t="s">
        <v>15</v>
      </c>
      <c r="B367" s="219" t="s">
        <v>44</v>
      </c>
      <c r="C367" s="220" t="s">
        <v>1306</v>
      </c>
      <c r="D367" s="220" t="s">
        <v>1139</v>
      </c>
      <c r="E367" s="576">
        <v>21185150.050000001</v>
      </c>
      <c r="F367" s="221">
        <v>0.16600000000000001</v>
      </c>
      <c r="G367" s="221">
        <v>0.83399999999999996</v>
      </c>
      <c r="H367" s="576">
        <v>791546.68302267347</v>
      </c>
      <c r="I367" s="577">
        <v>17668415.1417</v>
      </c>
    </row>
    <row r="368" spans="1:9" ht="87.5">
      <c r="A368" s="575" t="s">
        <v>15</v>
      </c>
      <c r="B368" s="219" t="s">
        <v>3</v>
      </c>
      <c r="C368" s="220" t="s">
        <v>1307</v>
      </c>
      <c r="D368" s="220" t="s">
        <v>1111</v>
      </c>
      <c r="E368" s="576">
        <v>31521972.669999998</v>
      </c>
      <c r="F368" s="221">
        <v>0.1598</v>
      </c>
      <c r="G368" s="221">
        <v>0.84020000000000006</v>
      </c>
      <c r="H368" s="576">
        <v>2121565.1999182729</v>
      </c>
      <c r="I368" s="577">
        <v>26484761.437334001</v>
      </c>
    </row>
    <row r="369" spans="1:9">
      <c r="A369" s="575" t="s">
        <v>15</v>
      </c>
      <c r="B369" s="219" t="s">
        <v>3</v>
      </c>
      <c r="C369" s="220" t="s">
        <v>1820</v>
      </c>
      <c r="D369" s="220" t="s">
        <v>1821</v>
      </c>
      <c r="E369" s="576">
        <v>10714232.510000002</v>
      </c>
      <c r="F369" s="221">
        <v>0.1598</v>
      </c>
      <c r="G369" s="221">
        <v>0.84020000000000006</v>
      </c>
      <c r="H369" s="576">
        <v>1216624.2891710531</v>
      </c>
      <c r="I369" s="577">
        <v>9002098.1549020018</v>
      </c>
    </row>
    <row r="370" spans="1:9" ht="25">
      <c r="A370" s="575" t="s">
        <v>15</v>
      </c>
      <c r="B370" s="219" t="s">
        <v>3</v>
      </c>
      <c r="C370" s="220" t="s">
        <v>1117</v>
      </c>
      <c r="D370" s="220" t="s">
        <v>1113</v>
      </c>
      <c r="E370" s="576">
        <v>3155696.3800000004</v>
      </c>
      <c r="F370" s="221">
        <v>0.18</v>
      </c>
      <c r="G370" s="221">
        <v>0.82000000000000006</v>
      </c>
      <c r="H370" s="576">
        <v>235745.12415247833</v>
      </c>
      <c r="I370" s="577">
        <v>2587671.0316000003</v>
      </c>
    </row>
    <row r="371" spans="1:9" ht="25">
      <c r="A371" s="575" t="s">
        <v>15</v>
      </c>
      <c r="B371" s="219" t="s">
        <v>3</v>
      </c>
      <c r="C371" s="220" t="s">
        <v>1116</v>
      </c>
      <c r="D371" s="220" t="s">
        <v>1115</v>
      </c>
      <c r="E371" s="576">
        <v>393895.00000000006</v>
      </c>
      <c r="F371" s="221">
        <v>0.1598</v>
      </c>
      <c r="G371" s="221">
        <v>0.84020000000000006</v>
      </c>
      <c r="H371" s="576">
        <v>26510.838429129573</v>
      </c>
      <c r="I371" s="577">
        <v>330950.57900000009</v>
      </c>
    </row>
    <row r="372" spans="1:9" ht="37.5">
      <c r="A372" s="575" t="s">
        <v>15</v>
      </c>
      <c r="B372" s="219" t="s">
        <v>3</v>
      </c>
      <c r="C372" s="220" t="s">
        <v>772</v>
      </c>
      <c r="D372" s="220" t="s">
        <v>1104</v>
      </c>
      <c r="E372" s="576">
        <v>34857723.479999989</v>
      </c>
      <c r="F372" s="221">
        <v>0.1598</v>
      </c>
      <c r="G372" s="221">
        <v>0.84020000000000006</v>
      </c>
      <c r="H372" s="576">
        <v>2346075.6678443649</v>
      </c>
      <c r="I372" s="577">
        <v>29287459.267895993</v>
      </c>
    </row>
    <row r="373" spans="1:9">
      <c r="A373" s="575" t="s">
        <v>15</v>
      </c>
      <c r="B373" s="219" t="s">
        <v>3</v>
      </c>
      <c r="C373" s="220" t="s">
        <v>746</v>
      </c>
      <c r="D373" s="220" t="s">
        <v>1300</v>
      </c>
      <c r="E373" s="576">
        <v>69330285.139999986</v>
      </c>
      <c r="F373" s="221">
        <v>0.1598</v>
      </c>
      <c r="G373" s="221">
        <v>0.84020000000000006</v>
      </c>
      <c r="H373" s="576">
        <v>7872603.9217230808</v>
      </c>
      <c r="I373" s="577">
        <v>58251305.574627995</v>
      </c>
    </row>
    <row r="374" spans="1:9" ht="25">
      <c r="A374" s="575" t="s">
        <v>15</v>
      </c>
      <c r="B374" s="219" t="s">
        <v>3</v>
      </c>
      <c r="C374" s="220" t="s">
        <v>734</v>
      </c>
      <c r="D374" s="220" t="s">
        <v>6566</v>
      </c>
      <c r="E374" s="576">
        <v>5560526.1500000004</v>
      </c>
      <c r="F374" s="221">
        <v>0.1</v>
      </c>
      <c r="G374" s="221">
        <v>0.9</v>
      </c>
      <c r="H374" s="576">
        <v>328071.04285000014</v>
      </c>
      <c r="I374" s="577">
        <v>5004473.5350000001</v>
      </c>
    </row>
    <row r="375" spans="1:9" ht="87.5">
      <c r="A375" s="575" t="s">
        <v>15</v>
      </c>
      <c r="B375" s="219" t="s">
        <v>3</v>
      </c>
      <c r="C375" s="220" t="s">
        <v>1110</v>
      </c>
      <c r="D375" s="220" t="s">
        <v>1833</v>
      </c>
      <c r="E375" s="576">
        <v>98478941.610000044</v>
      </c>
      <c r="F375" s="221">
        <v>0.1598</v>
      </c>
      <c r="G375" s="221">
        <v>0.84020000000000006</v>
      </c>
      <c r="H375" s="576">
        <v>5193188.5068617417</v>
      </c>
      <c r="I375" s="577">
        <v>82742006.740722045</v>
      </c>
    </row>
    <row r="376" spans="1:9" ht="87.5">
      <c r="A376" s="575" t="s">
        <v>15</v>
      </c>
      <c r="B376" s="219" t="s">
        <v>3</v>
      </c>
      <c r="C376" s="220" t="s">
        <v>1309</v>
      </c>
      <c r="D376" s="220" t="s">
        <v>1835</v>
      </c>
      <c r="E376" s="576">
        <v>33988448.659999989</v>
      </c>
      <c r="F376" s="221">
        <v>0.1598</v>
      </c>
      <c r="G376" s="221">
        <v>0.84020000000000006</v>
      </c>
      <c r="H376" s="576">
        <v>1792346.8516364396</v>
      </c>
      <c r="I376" s="577">
        <v>28557094.564131994</v>
      </c>
    </row>
    <row r="377" spans="1:9" ht="25">
      <c r="A377" s="575" t="s">
        <v>15</v>
      </c>
      <c r="B377" s="219" t="s">
        <v>1092</v>
      </c>
      <c r="C377" s="220" t="s">
        <v>1094</v>
      </c>
      <c r="D377" s="220" t="s">
        <v>1119</v>
      </c>
      <c r="E377" s="576">
        <v>11241871.01</v>
      </c>
      <c r="F377" s="221">
        <v>7.0000000000000007E-2</v>
      </c>
      <c r="G377" s="221">
        <v>0.92999999999999994</v>
      </c>
      <c r="H377" s="576">
        <v>312359.19070000091</v>
      </c>
      <c r="I377" s="577">
        <v>10454940.039299998</v>
      </c>
    </row>
    <row r="378" spans="1:9" ht="25">
      <c r="A378" s="575" t="s">
        <v>15</v>
      </c>
      <c r="B378" s="219" t="s">
        <v>416</v>
      </c>
      <c r="C378" s="220" t="s">
        <v>1095</v>
      </c>
      <c r="D378" s="220" t="s">
        <v>1119</v>
      </c>
      <c r="E378" s="576">
        <v>4422815.17</v>
      </c>
      <c r="F378" s="221">
        <v>0.04</v>
      </c>
      <c r="G378" s="221">
        <v>0.96</v>
      </c>
      <c r="H378" s="576">
        <v>100789.00680000044</v>
      </c>
      <c r="I378" s="577">
        <v>4245902.5631999997</v>
      </c>
    </row>
    <row r="379" spans="1:9" ht="25">
      <c r="A379" s="575" t="s">
        <v>15</v>
      </c>
      <c r="B379" s="219" t="s">
        <v>3</v>
      </c>
      <c r="C379" s="220" t="s">
        <v>776</v>
      </c>
      <c r="D379" s="220" t="s">
        <v>1128</v>
      </c>
      <c r="E379" s="576">
        <v>58051323.559999987</v>
      </c>
      <c r="F379" s="221">
        <v>0.1598</v>
      </c>
      <c r="G379" s="221">
        <v>0.84020000000000006</v>
      </c>
      <c r="H379" s="576">
        <v>3230008.1779908696</v>
      </c>
      <c r="I379" s="577">
        <v>48774722.055111989</v>
      </c>
    </row>
    <row r="380" spans="1:9" ht="25">
      <c r="A380" s="575" t="s">
        <v>15</v>
      </c>
      <c r="B380" s="219" t="s">
        <v>3</v>
      </c>
      <c r="C380" s="220" t="s">
        <v>777</v>
      </c>
      <c r="D380" s="220" t="s">
        <v>1143</v>
      </c>
      <c r="E380" s="576">
        <v>41663720.929999992</v>
      </c>
      <c r="F380" s="221">
        <v>0.1598</v>
      </c>
      <c r="G380" s="221">
        <v>0.84020000000000006</v>
      </c>
      <c r="H380" s="576">
        <v>2185776.2930947747</v>
      </c>
      <c r="I380" s="577">
        <v>35005858.325385995</v>
      </c>
    </row>
    <row r="381" spans="1:9" ht="25">
      <c r="A381" s="575" t="s">
        <v>15</v>
      </c>
      <c r="B381" s="219" t="s">
        <v>43</v>
      </c>
      <c r="C381" s="220" t="s">
        <v>1824</v>
      </c>
      <c r="D381" s="220" t="s">
        <v>6547</v>
      </c>
      <c r="E381" s="576">
        <v>1246217.1399999997</v>
      </c>
      <c r="F381" s="221">
        <v>0.59499999999999997</v>
      </c>
      <c r="G381" s="221">
        <v>0.40500000000000003</v>
      </c>
      <c r="H381" s="576">
        <v>652922.75723417033</v>
      </c>
      <c r="I381" s="577">
        <v>504717.94169999991</v>
      </c>
    </row>
    <row r="382" spans="1:9" ht="37.5">
      <c r="A382" s="575" t="s">
        <v>15</v>
      </c>
      <c r="B382" s="219" t="s">
        <v>5933</v>
      </c>
      <c r="C382" s="220" t="s">
        <v>1822</v>
      </c>
      <c r="D382" s="220" t="s">
        <v>1148</v>
      </c>
      <c r="E382" s="576">
        <v>64030.880000000005</v>
      </c>
      <c r="F382" s="221">
        <v>0.56999999999999995</v>
      </c>
      <c r="G382" s="221">
        <v>0.43000000000000005</v>
      </c>
      <c r="H382" s="576">
        <v>12044.208528000225</v>
      </c>
      <c r="I382" s="577">
        <v>27533.278400000007</v>
      </c>
    </row>
    <row r="383" spans="1:9">
      <c r="A383" s="575" t="s">
        <v>15</v>
      </c>
      <c r="B383" s="219" t="s">
        <v>3</v>
      </c>
      <c r="C383" s="220" t="s">
        <v>774</v>
      </c>
      <c r="D383" s="220" t="s">
        <v>1120</v>
      </c>
      <c r="E383" s="576">
        <v>109835616.17</v>
      </c>
      <c r="F383" s="221">
        <v>0.1598</v>
      </c>
      <c r="G383" s="221">
        <v>0.84020000000000006</v>
      </c>
      <c r="H383" s="576">
        <v>8775865.7319829967</v>
      </c>
      <c r="I383" s="577">
        <v>92283884.706034005</v>
      </c>
    </row>
    <row r="384" spans="1:9" ht="37.5">
      <c r="A384" s="575" t="s">
        <v>15</v>
      </c>
      <c r="B384" s="219" t="s">
        <v>3</v>
      </c>
      <c r="C384" s="220" t="s">
        <v>773</v>
      </c>
      <c r="D384" s="220" t="s">
        <v>1121</v>
      </c>
      <c r="E384" s="576">
        <v>1419919.0699999998</v>
      </c>
      <c r="F384" s="221">
        <v>0.1598</v>
      </c>
      <c r="G384" s="221">
        <v>0.84020000000000006</v>
      </c>
      <c r="H384" s="576">
        <v>161234.88337655767</v>
      </c>
      <c r="I384" s="577">
        <v>1193016.0026139999</v>
      </c>
    </row>
    <row r="385" spans="1:9" ht="25">
      <c r="A385" s="575" t="s">
        <v>15</v>
      </c>
      <c r="B385" s="219" t="s">
        <v>41</v>
      </c>
      <c r="C385" s="220" t="s">
        <v>363</v>
      </c>
      <c r="D385" s="220" t="s">
        <v>1812</v>
      </c>
      <c r="E385" s="576">
        <v>4793488.4300000006</v>
      </c>
      <c r="F385" s="221">
        <v>0.3</v>
      </c>
      <c r="G385" s="221">
        <v>0.7</v>
      </c>
      <c r="H385" s="576">
        <v>853050.27784524695</v>
      </c>
      <c r="I385" s="577">
        <v>3355441.9010000001</v>
      </c>
    </row>
    <row r="386" spans="1:9" ht="25">
      <c r="A386" s="575" t="s">
        <v>15</v>
      </c>
      <c r="B386" s="219" t="s">
        <v>43</v>
      </c>
      <c r="C386" s="220" t="s">
        <v>767</v>
      </c>
      <c r="D386" s="220" t="s">
        <v>1142</v>
      </c>
      <c r="E386" s="576">
        <v>17835887.02</v>
      </c>
      <c r="F386" s="221">
        <v>0.1598</v>
      </c>
      <c r="G386" s="221">
        <v>0.84020000000000006</v>
      </c>
      <c r="H386" s="576">
        <v>1425087.3728979994</v>
      </c>
      <c r="I386" s="577">
        <v>14985712.274204001</v>
      </c>
    </row>
    <row r="387" spans="1:9" ht="25">
      <c r="A387" s="575" t="s">
        <v>15</v>
      </c>
      <c r="B387" s="219" t="s">
        <v>44</v>
      </c>
      <c r="C387" s="220" t="s">
        <v>768</v>
      </c>
      <c r="D387" s="220" t="s">
        <v>1142</v>
      </c>
      <c r="E387" s="576">
        <v>4314554.7299999995</v>
      </c>
      <c r="F387" s="221">
        <v>0.1598</v>
      </c>
      <c r="G387" s="221">
        <v>0.84020000000000006</v>
      </c>
      <c r="H387" s="576">
        <v>344732.92292699974</v>
      </c>
      <c r="I387" s="577">
        <v>3625088.8841459998</v>
      </c>
    </row>
    <row r="388" spans="1:9" ht="25">
      <c r="A388" s="575" t="s">
        <v>15</v>
      </c>
      <c r="B388" s="219" t="s">
        <v>43</v>
      </c>
      <c r="C388" s="220" t="s">
        <v>6571</v>
      </c>
      <c r="D388" s="220" t="s">
        <v>1137</v>
      </c>
      <c r="E388" s="576">
        <v>294722.25</v>
      </c>
      <c r="F388" s="221">
        <v>0.1598</v>
      </c>
      <c r="G388" s="221">
        <v>0.84020000000000006</v>
      </c>
      <c r="H388" s="576">
        <v>39557.818737209724</v>
      </c>
      <c r="I388" s="577">
        <v>247625.63445000001</v>
      </c>
    </row>
    <row r="389" spans="1:9" ht="25">
      <c r="A389" s="575" t="s">
        <v>15</v>
      </c>
      <c r="B389" s="219" t="s">
        <v>43</v>
      </c>
      <c r="C389" s="220" t="s">
        <v>778</v>
      </c>
      <c r="D389" s="220" t="s">
        <v>1137</v>
      </c>
      <c r="E389" s="576">
        <v>27912572.869999997</v>
      </c>
      <c r="F389" s="221">
        <v>0.1598</v>
      </c>
      <c r="G389" s="221">
        <v>0.84020000000000006</v>
      </c>
      <c r="H389" s="576">
        <v>3746444.3152175238</v>
      </c>
      <c r="I389" s="577">
        <v>23452143.725373998</v>
      </c>
    </row>
    <row r="390" spans="1:9" ht="37.5">
      <c r="A390" s="575" t="s">
        <v>15</v>
      </c>
      <c r="B390" s="219" t="s">
        <v>3</v>
      </c>
      <c r="C390" s="220" t="s">
        <v>1310</v>
      </c>
      <c r="D390" s="220" t="s">
        <v>1123</v>
      </c>
      <c r="E390" s="576">
        <v>8799291.8399999999</v>
      </c>
      <c r="F390" s="221">
        <v>0.1598</v>
      </c>
      <c r="G390" s="221">
        <v>0.84020000000000006</v>
      </c>
      <c r="H390" s="576">
        <v>592230.42755302379</v>
      </c>
      <c r="I390" s="577">
        <v>7393165.0039680004</v>
      </c>
    </row>
    <row r="391" spans="1:9" ht="25">
      <c r="A391" s="575" t="s">
        <v>15</v>
      </c>
      <c r="B391" s="219" t="s">
        <v>3</v>
      </c>
      <c r="C391" s="220" t="s">
        <v>1303</v>
      </c>
      <c r="D391" s="220" t="s">
        <v>1107</v>
      </c>
      <c r="E391" s="576">
        <v>35658767.590000011</v>
      </c>
      <c r="F391" s="221">
        <v>6.8000000000000005E-2</v>
      </c>
      <c r="G391" s="221">
        <v>0.93199999999999994</v>
      </c>
      <c r="H391" s="576">
        <v>1599193.7787964749</v>
      </c>
      <c r="I391" s="577">
        <v>33233971.39388001</v>
      </c>
    </row>
    <row r="392" spans="1:9" ht="50">
      <c r="A392" s="575" t="s">
        <v>15</v>
      </c>
      <c r="B392" s="219" t="s">
        <v>41</v>
      </c>
      <c r="C392" s="220" t="s">
        <v>6497</v>
      </c>
      <c r="D392" s="220" t="s">
        <v>1392</v>
      </c>
      <c r="E392" s="576">
        <v>1229608.1900000037</v>
      </c>
      <c r="F392" s="221">
        <v>0.18722075142783134</v>
      </c>
      <c r="G392" s="221">
        <v>0.81277924857216866</v>
      </c>
      <c r="H392" s="576">
        <v>195560.39640087585</v>
      </c>
      <c r="I392" s="577">
        <v>999400.02070638735</v>
      </c>
    </row>
    <row r="393" spans="1:9" ht="25">
      <c r="A393" s="575" t="s">
        <v>15</v>
      </c>
      <c r="B393" s="219" t="s">
        <v>41</v>
      </c>
      <c r="C393" s="220" t="s">
        <v>1305</v>
      </c>
      <c r="D393" s="220" t="s">
        <v>1134</v>
      </c>
      <c r="E393" s="576">
        <v>90186.87</v>
      </c>
      <c r="F393" s="221">
        <v>0.1598</v>
      </c>
      <c r="G393" s="221">
        <v>0.84020000000000006</v>
      </c>
      <c r="H393" s="576">
        <v>12351.240036647543</v>
      </c>
      <c r="I393" s="577">
        <v>75775.008174000002</v>
      </c>
    </row>
    <row r="394" spans="1:9">
      <c r="A394" s="575" t="s">
        <v>15</v>
      </c>
      <c r="B394" s="219" t="s">
        <v>41</v>
      </c>
      <c r="C394" s="220" t="s">
        <v>1823</v>
      </c>
      <c r="D394" s="220" t="s">
        <v>1133</v>
      </c>
      <c r="E394" s="576">
        <v>17516669.970000003</v>
      </c>
      <c r="F394" s="221">
        <v>0.1598</v>
      </c>
      <c r="G394" s="221">
        <v>0.84020000000000006</v>
      </c>
      <c r="H394" s="576">
        <v>2398936.7348285369</v>
      </c>
      <c r="I394" s="577">
        <v>14717506.108794004</v>
      </c>
    </row>
    <row r="395" spans="1:9" ht="25">
      <c r="A395" s="575" t="s">
        <v>15</v>
      </c>
      <c r="B395" s="219" t="s">
        <v>1077</v>
      </c>
      <c r="C395" s="220" t="s">
        <v>779</v>
      </c>
      <c r="D395" s="220" t="s">
        <v>6493</v>
      </c>
      <c r="E395" s="576">
        <v>233723.46000000002</v>
      </c>
      <c r="F395" s="221">
        <v>0.75</v>
      </c>
      <c r="G395" s="221">
        <v>0.25</v>
      </c>
      <c r="H395" s="576">
        <v>95451.189456354914</v>
      </c>
      <c r="I395" s="577">
        <v>58430.865000000005</v>
      </c>
    </row>
    <row r="396" spans="1:9" ht="25">
      <c r="A396" s="575" t="s">
        <v>15</v>
      </c>
      <c r="B396" s="219" t="s">
        <v>1078</v>
      </c>
      <c r="C396" s="220" t="s">
        <v>1096</v>
      </c>
      <c r="D396" s="220" t="s">
        <v>1119</v>
      </c>
      <c r="E396" s="576">
        <v>7388.5599999999995</v>
      </c>
      <c r="F396" s="221">
        <v>0.08</v>
      </c>
      <c r="G396" s="221">
        <v>0.92</v>
      </c>
      <c r="H396" s="576">
        <v>195.05798400000003</v>
      </c>
      <c r="I396" s="577">
        <v>6797.4751999999999</v>
      </c>
    </row>
    <row r="397" spans="1:9">
      <c r="A397" s="575" t="s">
        <v>15</v>
      </c>
      <c r="B397" s="219" t="s">
        <v>1076</v>
      </c>
      <c r="C397" s="220" t="s">
        <v>748</v>
      </c>
      <c r="D397" s="220" t="s">
        <v>1149</v>
      </c>
      <c r="E397" s="576">
        <v>333.75</v>
      </c>
      <c r="F397" s="221">
        <v>0.91500000000000004</v>
      </c>
      <c r="G397" s="221">
        <v>8.4999999999999964E-2</v>
      </c>
      <c r="H397" s="576">
        <v>152.69062499999711</v>
      </c>
      <c r="I397" s="577">
        <v>28.368749999999988</v>
      </c>
    </row>
    <row r="398" spans="1:9">
      <c r="A398" s="575" t="s">
        <v>15</v>
      </c>
      <c r="B398" s="219" t="s">
        <v>1077</v>
      </c>
      <c r="C398" s="220" t="s">
        <v>780</v>
      </c>
      <c r="D398" s="220" t="s">
        <v>6621</v>
      </c>
      <c r="E398" s="576">
        <v>4553.75</v>
      </c>
      <c r="F398" s="221">
        <v>0.67</v>
      </c>
      <c r="G398" s="221">
        <v>0.32999999999999996</v>
      </c>
      <c r="H398" s="576">
        <v>2366.5530442931386</v>
      </c>
      <c r="I398" s="577">
        <v>1502.7374999999997</v>
      </c>
    </row>
    <row r="399" spans="1:9" ht="25">
      <c r="A399" s="575" t="s">
        <v>15</v>
      </c>
      <c r="B399" s="219" t="s">
        <v>41</v>
      </c>
      <c r="C399" s="220" t="s">
        <v>1410</v>
      </c>
      <c r="D399" s="220" t="s">
        <v>1376</v>
      </c>
      <c r="E399" s="576">
        <v>36759433</v>
      </c>
      <c r="F399" s="221">
        <v>0.4148</v>
      </c>
      <c r="G399" s="221">
        <v>0.58519999999999994</v>
      </c>
      <c r="H399" s="576">
        <v>537356.47370538674</v>
      </c>
      <c r="I399" s="577">
        <v>21511620.191599999</v>
      </c>
    </row>
    <row r="400" spans="1:9" ht="50">
      <c r="A400" s="575" t="s">
        <v>15</v>
      </c>
      <c r="B400" s="219" t="s">
        <v>41</v>
      </c>
      <c r="C400" s="220" t="s">
        <v>275</v>
      </c>
      <c r="D400" s="220" t="s">
        <v>1379</v>
      </c>
      <c r="E400" s="576">
        <v>33191989.579999998</v>
      </c>
      <c r="F400" s="221">
        <v>0.43</v>
      </c>
      <c r="G400" s="221">
        <v>0.57000000000000006</v>
      </c>
      <c r="H400" s="576">
        <v>7970593.1307185721</v>
      </c>
      <c r="I400" s="577">
        <v>18919434.060600001</v>
      </c>
    </row>
    <row r="401" spans="1:9" ht="37.5">
      <c r="A401" s="575" t="s">
        <v>15</v>
      </c>
      <c r="B401" s="219" t="s">
        <v>3</v>
      </c>
      <c r="C401" s="220" t="s">
        <v>1097</v>
      </c>
      <c r="D401" s="220" t="s">
        <v>1799</v>
      </c>
      <c r="E401" s="576">
        <v>23074829</v>
      </c>
      <c r="F401" s="221">
        <v>0.23</v>
      </c>
      <c r="G401" s="221">
        <v>0.77</v>
      </c>
      <c r="H401" s="576">
        <v>2779521.9354089778</v>
      </c>
      <c r="I401" s="577">
        <v>17767618.330000002</v>
      </c>
    </row>
    <row r="402" spans="1:9" ht="50">
      <c r="A402" s="575" t="s">
        <v>15</v>
      </c>
      <c r="B402" s="219" t="s">
        <v>3</v>
      </c>
      <c r="C402" s="220" t="s">
        <v>783</v>
      </c>
      <c r="D402" s="220" t="s">
        <v>1126</v>
      </c>
      <c r="E402" s="576">
        <v>15649052.01</v>
      </c>
      <c r="F402" s="221">
        <v>0.23</v>
      </c>
      <c r="G402" s="221">
        <v>0.77</v>
      </c>
      <c r="H402" s="576">
        <v>1885035.9987565218</v>
      </c>
      <c r="I402" s="577">
        <v>12049770.047700001</v>
      </c>
    </row>
    <row r="403" spans="1:9">
      <c r="A403" s="575" t="s">
        <v>15</v>
      </c>
      <c r="B403" s="219" t="s">
        <v>3</v>
      </c>
      <c r="C403" s="220" t="s">
        <v>1065</v>
      </c>
      <c r="D403" s="220" t="s">
        <v>1800</v>
      </c>
      <c r="E403" s="576">
        <v>270034.34999999998</v>
      </c>
      <c r="F403" s="221">
        <v>0.23</v>
      </c>
      <c r="G403" s="221">
        <v>0.77</v>
      </c>
      <c r="H403" s="576">
        <v>32527.495616063105</v>
      </c>
      <c r="I403" s="577">
        <v>207926.44949999999</v>
      </c>
    </row>
    <row r="404" spans="1:9" ht="37.5">
      <c r="A404" s="575" t="s">
        <v>15</v>
      </c>
      <c r="B404" s="219" t="s">
        <v>41</v>
      </c>
      <c r="C404" s="220" t="s">
        <v>1411</v>
      </c>
      <c r="D404" s="220" t="s">
        <v>1382</v>
      </c>
      <c r="E404" s="576">
        <v>23716396.269999996</v>
      </c>
      <c r="F404" s="221">
        <v>0.34</v>
      </c>
      <c r="G404" s="221">
        <v>0.65999999999999992</v>
      </c>
      <c r="H404" s="576">
        <v>617581.69846058078</v>
      </c>
      <c r="I404" s="577">
        <v>15652821.538199995</v>
      </c>
    </row>
    <row r="405" spans="1:9">
      <c r="A405" s="575" t="s">
        <v>15</v>
      </c>
      <c r="B405" s="219" t="s">
        <v>41</v>
      </c>
      <c r="C405" s="220" t="s">
        <v>1489</v>
      </c>
      <c r="D405" s="220" t="s">
        <v>1859</v>
      </c>
      <c r="E405" s="576">
        <v>1039092</v>
      </c>
      <c r="F405" s="221">
        <v>0.42</v>
      </c>
      <c r="G405" s="221">
        <v>0.58000000000000007</v>
      </c>
      <c r="H405" s="576">
        <v>94237.78258716251</v>
      </c>
      <c r="I405" s="577">
        <v>602673.3600000001</v>
      </c>
    </row>
    <row r="406" spans="1:9">
      <c r="A406" s="575" t="s">
        <v>15</v>
      </c>
      <c r="B406" s="219" t="s">
        <v>3</v>
      </c>
      <c r="C406" s="220" t="s">
        <v>358</v>
      </c>
      <c r="D406" s="220" t="s">
        <v>1801</v>
      </c>
      <c r="E406" s="576">
        <v>12256937</v>
      </c>
      <c r="F406" s="221">
        <v>0.11</v>
      </c>
      <c r="G406" s="221">
        <v>0.89</v>
      </c>
      <c r="H406" s="576">
        <v>432394.50969764753</v>
      </c>
      <c r="I406" s="577">
        <v>10908673.93</v>
      </c>
    </row>
    <row r="407" spans="1:9">
      <c r="A407" s="575" t="s">
        <v>15</v>
      </c>
      <c r="B407" s="219" t="s">
        <v>41</v>
      </c>
      <c r="C407" s="220" t="s">
        <v>1414</v>
      </c>
      <c r="D407" s="220" t="s">
        <v>1377</v>
      </c>
      <c r="E407" s="576">
        <v>2373014</v>
      </c>
      <c r="F407" s="221">
        <v>0.46050000000000002</v>
      </c>
      <c r="G407" s="221">
        <v>0.53949999999999998</v>
      </c>
      <c r="H407" s="576">
        <v>391386.79253857455</v>
      </c>
      <c r="I407" s="577">
        <v>1280241.0529999998</v>
      </c>
    </row>
    <row r="408" spans="1:9" ht="25">
      <c r="A408" s="575" t="s">
        <v>15</v>
      </c>
      <c r="B408" s="219" t="s">
        <v>41</v>
      </c>
      <c r="C408" s="220" t="s">
        <v>1415</v>
      </c>
      <c r="D408" s="220" t="s">
        <v>1378</v>
      </c>
      <c r="E408" s="576">
        <v>1760943</v>
      </c>
      <c r="F408" s="221">
        <v>0.47449999999999998</v>
      </c>
      <c r="G408" s="221">
        <v>0.52550000000000008</v>
      </c>
      <c r="H408" s="576">
        <v>425286.1236006018</v>
      </c>
      <c r="I408" s="577">
        <v>925375.54650000017</v>
      </c>
    </row>
    <row r="409" spans="1:9" ht="25">
      <c r="A409" s="575" t="s">
        <v>15</v>
      </c>
      <c r="B409" s="219" t="s">
        <v>3</v>
      </c>
      <c r="C409" s="220" t="s">
        <v>359</v>
      </c>
      <c r="D409" s="220" t="s">
        <v>1802</v>
      </c>
      <c r="E409" s="576">
        <v>2711773.25</v>
      </c>
      <c r="F409" s="221">
        <v>0.11</v>
      </c>
      <c r="G409" s="221">
        <v>0.89</v>
      </c>
      <c r="H409" s="576">
        <v>156224.74913838936</v>
      </c>
      <c r="I409" s="577">
        <v>2413478.1924999999</v>
      </c>
    </row>
    <row r="410" spans="1:9">
      <c r="A410" s="575" t="s">
        <v>15</v>
      </c>
      <c r="B410" s="219" t="s">
        <v>3</v>
      </c>
      <c r="C410" s="220" t="s">
        <v>6741</v>
      </c>
      <c r="D410" s="220" t="s">
        <v>1299</v>
      </c>
      <c r="E410" s="576">
        <v>1019257000</v>
      </c>
      <c r="F410" s="221">
        <v>0.23</v>
      </c>
      <c r="G410" s="221">
        <v>0.77</v>
      </c>
      <c r="H410" s="576">
        <v>171797441.55175281</v>
      </c>
      <c r="I410" s="577">
        <v>784827890</v>
      </c>
    </row>
    <row r="411" spans="1:9">
      <c r="A411" s="575" t="s">
        <v>15</v>
      </c>
      <c r="B411" s="219" t="s">
        <v>42</v>
      </c>
      <c r="C411" s="220" t="s">
        <v>372</v>
      </c>
      <c r="D411" s="220" t="s">
        <v>1372</v>
      </c>
      <c r="E411" s="576">
        <v>268200</v>
      </c>
      <c r="F411" s="221">
        <v>1</v>
      </c>
      <c r="G411" s="221">
        <v>0</v>
      </c>
      <c r="H411" s="576">
        <v>24641.470271103695</v>
      </c>
      <c r="I411" s="577">
        <v>0</v>
      </c>
    </row>
    <row r="412" spans="1:9" ht="25">
      <c r="A412" s="575" t="s">
        <v>15</v>
      </c>
      <c r="B412" s="219" t="s">
        <v>43</v>
      </c>
      <c r="C412" s="220" t="s">
        <v>248</v>
      </c>
      <c r="D412" s="220" t="s">
        <v>1524</v>
      </c>
      <c r="E412" s="576">
        <v>29531716</v>
      </c>
      <c r="F412" s="221">
        <v>0.35</v>
      </c>
      <c r="G412" s="221">
        <v>0.65</v>
      </c>
      <c r="H412" s="576">
        <v>6227916.2457955154</v>
      </c>
      <c r="I412" s="577">
        <v>19195615.400000002</v>
      </c>
    </row>
    <row r="413" spans="1:9" ht="25">
      <c r="A413" s="575" t="s">
        <v>15</v>
      </c>
      <c r="B413" s="219" t="s">
        <v>43</v>
      </c>
      <c r="C413" s="220" t="s">
        <v>361</v>
      </c>
      <c r="D413" s="220" t="s">
        <v>1335</v>
      </c>
      <c r="E413" s="576">
        <v>3378347.81</v>
      </c>
      <c r="F413" s="221">
        <v>0.11</v>
      </c>
      <c r="G413" s="221">
        <v>0.89</v>
      </c>
      <c r="H413" s="576">
        <v>172587.94562514056</v>
      </c>
      <c r="I413" s="577">
        <v>3006729.5509000001</v>
      </c>
    </row>
    <row r="414" spans="1:9">
      <c r="A414" s="575" t="s">
        <v>15</v>
      </c>
      <c r="B414" s="219" t="s">
        <v>3</v>
      </c>
      <c r="C414" s="220" t="s">
        <v>6560</v>
      </c>
      <c r="D414" s="220" t="s">
        <v>1108</v>
      </c>
      <c r="E414" s="576">
        <v>308020.12</v>
      </c>
      <c r="F414" s="221">
        <v>0.18</v>
      </c>
      <c r="G414" s="221">
        <v>0.82000000000000006</v>
      </c>
      <c r="H414" s="576">
        <v>29037.242347817883</v>
      </c>
      <c r="I414" s="577">
        <v>252576.49840000001</v>
      </c>
    </row>
    <row r="415" spans="1:9" ht="25">
      <c r="A415" s="575" t="s">
        <v>15</v>
      </c>
      <c r="B415" s="219" t="s">
        <v>43</v>
      </c>
      <c r="C415" s="220" t="s">
        <v>278</v>
      </c>
      <c r="D415" s="220" t="s">
        <v>1803</v>
      </c>
      <c r="E415" s="576">
        <v>8970643</v>
      </c>
      <c r="F415" s="221">
        <v>0.16</v>
      </c>
      <c r="G415" s="221">
        <v>0.84</v>
      </c>
      <c r="H415" s="576">
        <v>771676.76662695745</v>
      </c>
      <c r="I415" s="577">
        <v>7535340.1200000001</v>
      </c>
    </row>
    <row r="416" spans="1:9" ht="25">
      <c r="A416" s="575" t="s">
        <v>15</v>
      </c>
      <c r="B416" s="219" t="s">
        <v>44</v>
      </c>
      <c r="C416" s="220" t="s">
        <v>278</v>
      </c>
      <c r="D416" s="220" t="s">
        <v>1803</v>
      </c>
      <c r="E416" s="576">
        <v>8970643</v>
      </c>
      <c r="F416" s="221">
        <v>0.16</v>
      </c>
      <c r="G416" s="221">
        <v>0.84</v>
      </c>
      <c r="H416" s="576">
        <v>138310.64117795404</v>
      </c>
      <c r="I416" s="577">
        <v>7535340.1200000001</v>
      </c>
    </row>
    <row r="417" spans="1:9">
      <c r="A417" s="575" t="s">
        <v>15</v>
      </c>
      <c r="B417" s="219" t="s">
        <v>41</v>
      </c>
      <c r="C417" s="220" t="s">
        <v>1430</v>
      </c>
      <c r="D417" s="220" t="s">
        <v>1383</v>
      </c>
      <c r="E417" s="576">
        <v>554330</v>
      </c>
      <c r="F417" s="221">
        <v>0.41249999999999998</v>
      </c>
      <c r="G417" s="221">
        <v>0.58750000000000002</v>
      </c>
      <c r="H417" s="576">
        <v>161603.91836199875</v>
      </c>
      <c r="I417" s="577">
        <v>325668.875</v>
      </c>
    </row>
    <row r="418" spans="1:9" ht="25">
      <c r="A418" s="575" t="s">
        <v>15</v>
      </c>
      <c r="B418" s="219" t="s">
        <v>3</v>
      </c>
      <c r="C418" s="220" t="s">
        <v>1304</v>
      </c>
      <c r="D418" s="220" t="s">
        <v>1804</v>
      </c>
      <c r="E418" s="576">
        <v>33119996.879999999</v>
      </c>
      <c r="F418" s="221">
        <v>0.11</v>
      </c>
      <c r="G418" s="221">
        <v>0.89</v>
      </c>
      <c r="H418" s="576">
        <v>1218504.4544105486</v>
      </c>
      <c r="I418" s="577">
        <v>29476797.223200001</v>
      </c>
    </row>
    <row r="419" spans="1:9" ht="25">
      <c r="A419" s="575" t="s">
        <v>15</v>
      </c>
      <c r="B419" s="219" t="s">
        <v>41</v>
      </c>
      <c r="C419" s="220" t="s">
        <v>1431</v>
      </c>
      <c r="D419" s="220" t="s">
        <v>1384</v>
      </c>
      <c r="E419" s="576">
        <v>14433182.99</v>
      </c>
      <c r="F419" s="221">
        <v>0.1918</v>
      </c>
      <c r="G419" s="221">
        <v>0.80820000000000003</v>
      </c>
      <c r="H419" s="576">
        <v>247516.30456667952</v>
      </c>
      <c r="I419" s="577">
        <v>11664898.492518</v>
      </c>
    </row>
    <row r="420" spans="1:9" ht="37.5">
      <c r="A420" s="575" t="s">
        <v>15</v>
      </c>
      <c r="B420" s="219" t="s">
        <v>41</v>
      </c>
      <c r="C420" s="220" t="s">
        <v>6759</v>
      </c>
      <c r="D420" s="220" t="s">
        <v>1385</v>
      </c>
      <c r="E420" s="576">
        <v>1650586</v>
      </c>
      <c r="F420" s="221">
        <v>0.4864</v>
      </c>
      <c r="G420" s="221">
        <v>0.51360000000000006</v>
      </c>
      <c r="H420" s="576">
        <v>356352.90131240065</v>
      </c>
      <c r="I420" s="577">
        <v>847740.96960000007</v>
      </c>
    </row>
    <row r="421" spans="1:9">
      <c r="A421" s="575" t="s">
        <v>15</v>
      </c>
      <c r="B421" s="219" t="s">
        <v>44</v>
      </c>
      <c r="C421" s="220" t="s">
        <v>436</v>
      </c>
      <c r="D421" s="220" t="s">
        <v>1813</v>
      </c>
      <c r="E421" s="576">
        <v>1560450</v>
      </c>
      <c r="F421" s="221">
        <v>0.215</v>
      </c>
      <c r="G421" s="221">
        <v>0.78500000000000003</v>
      </c>
      <c r="H421" s="576">
        <v>47525.062830435927</v>
      </c>
      <c r="I421" s="577">
        <v>1224953.25</v>
      </c>
    </row>
    <row r="422" spans="1:9">
      <c r="A422" s="575" t="s">
        <v>15</v>
      </c>
      <c r="B422" s="219" t="s">
        <v>42</v>
      </c>
      <c r="C422" s="220" t="s">
        <v>1164</v>
      </c>
      <c r="D422" s="220" t="s">
        <v>1337</v>
      </c>
      <c r="E422" s="576">
        <v>516845</v>
      </c>
      <c r="F422" s="221">
        <v>1</v>
      </c>
      <c r="G422" s="221">
        <v>0</v>
      </c>
      <c r="H422" s="576">
        <v>19338.53560020664</v>
      </c>
      <c r="I422" s="577">
        <v>0</v>
      </c>
    </row>
    <row r="423" spans="1:9" ht="25">
      <c r="A423" s="575" t="s">
        <v>15</v>
      </c>
      <c r="B423" s="219" t="s">
        <v>737</v>
      </c>
      <c r="C423" s="220" t="s">
        <v>728</v>
      </c>
      <c r="D423" s="220" t="s">
        <v>1145</v>
      </c>
      <c r="E423" s="576">
        <v>1620275.6500000001</v>
      </c>
      <c r="F423" s="221">
        <v>0.75449999999999995</v>
      </c>
      <c r="G423" s="221">
        <v>0.24550000000000005</v>
      </c>
      <c r="H423" s="576">
        <v>396481.91943050054</v>
      </c>
      <c r="I423" s="577">
        <v>397777.67207500013</v>
      </c>
    </row>
    <row r="424" spans="1:9" ht="25">
      <c r="A424" s="575" t="s">
        <v>15</v>
      </c>
      <c r="B424" s="219" t="s">
        <v>41</v>
      </c>
      <c r="C424" s="220" t="s">
        <v>1434</v>
      </c>
      <c r="D424" s="220" t="s">
        <v>1386</v>
      </c>
      <c r="E424" s="576">
        <v>15311495.84</v>
      </c>
      <c r="F424" s="221">
        <v>0.85</v>
      </c>
      <c r="G424" s="221">
        <v>0.15000000000000002</v>
      </c>
      <c r="H424" s="576">
        <v>82417.750840742141</v>
      </c>
      <c r="I424" s="577">
        <v>2296724.3760000002</v>
      </c>
    </row>
    <row r="425" spans="1:9" ht="37.5">
      <c r="A425" s="575" t="s">
        <v>15</v>
      </c>
      <c r="B425" s="219" t="s">
        <v>41</v>
      </c>
      <c r="C425" s="220" t="s">
        <v>1435</v>
      </c>
      <c r="D425" s="220" t="s">
        <v>1837</v>
      </c>
      <c r="E425" s="576">
        <v>4473251</v>
      </c>
      <c r="F425" s="221">
        <v>0.44</v>
      </c>
      <c r="G425" s="221">
        <v>0.56000000000000005</v>
      </c>
      <c r="H425" s="576">
        <v>101035.67526210123</v>
      </c>
      <c r="I425" s="577">
        <v>2505020.56</v>
      </c>
    </row>
    <row r="426" spans="1:9" ht="37.5">
      <c r="A426" s="575" t="s">
        <v>15</v>
      </c>
      <c r="B426" s="219" t="s">
        <v>41</v>
      </c>
      <c r="C426" s="220" t="s">
        <v>1436</v>
      </c>
      <c r="D426" s="220" t="s">
        <v>1387</v>
      </c>
      <c r="E426" s="576">
        <v>24572379.219999999</v>
      </c>
      <c r="F426" s="221">
        <v>0.22</v>
      </c>
      <c r="G426" s="221">
        <v>0.78</v>
      </c>
      <c r="H426" s="576">
        <v>1054356.4935755488</v>
      </c>
      <c r="I426" s="577">
        <v>19166455.7916</v>
      </c>
    </row>
    <row r="427" spans="1:9">
      <c r="A427" s="575" t="s">
        <v>15</v>
      </c>
      <c r="B427" s="219" t="s">
        <v>42</v>
      </c>
      <c r="C427" s="220" t="s">
        <v>373</v>
      </c>
      <c r="D427" s="220" t="s">
        <v>1372</v>
      </c>
      <c r="E427" s="576">
        <v>806894</v>
      </c>
      <c r="F427" s="221">
        <v>1</v>
      </c>
      <c r="G427" s="221">
        <v>0</v>
      </c>
      <c r="H427" s="576">
        <v>81548.694870339823</v>
      </c>
      <c r="I427" s="577">
        <v>0</v>
      </c>
    </row>
    <row r="428" spans="1:9" ht="25">
      <c r="A428" s="575" t="s">
        <v>15</v>
      </c>
      <c r="B428" s="219" t="s">
        <v>41</v>
      </c>
      <c r="C428" s="220" t="s">
        <v>1437</v>
      </c>
      <c r="D428" s="220" t="s">
        <v>1389</v>
      </c>
      <c r="E428" s="576">
        <v>13049126</v>
      </c>
      <c r="F428" s="221">
        <v>0.73</v>
      </c>
      <c r="G428" s="221">
        <v>0.27</v>
      </c>
      <c r="H428" s="576">
        <v>792705.91030247696</v>
      </c>
      <c r="I428" s="577">
        <v>3523264.02</v>
      </c>
    </row>
    <row r="429" spans="1:9" ht="25">
      <c r="A429" s="575" t="s">
        <v>15</v>
      </c>
      <c r="B429" s="219" t="s">
        <v>41</v>
      </c>
      <c r="C429" s="220" t="s">
        <v>1438</v>
      </c>
      <c r="D429" s="220" t="s">
        <v>1390</v>
      </c>
      <c r="E429" s="576">
        <v>396572</v>
      </c>
      <c r="F429" s="221">
        <v>0.91039999999999999</v>
      </c>
      <c r="G429" s="221">
        <v>8.9600000000000013E-2</v>
      </c>
      <c r="H429" s="576">
        <v>48612.610132707632</v>
      </c>
      <c r="I429" s="577">
        <v>35532.851200000005</v>
      </c>
    </row>
    <row r="430" spans="1:9" ht="25">
      <c r="A430" s="575" t="s">
        <v>15</v>
      </c>
      <c r="B430" s="219" t="s">
        <v>41</v>
      </c>
      <c r="C430" s="220" t="s">
        <v>1491</v>
      </c>
      <c r="D430" s="220" t="s">
        <v>1340</v>
      </c>
      <c r="E430" s="576">
        <v>1038345.71</v>
      </c>
      <c r="F430" s="221">
        <v>1</v>
      </c>
      <c r="G430" s="221">
        <v>0</v>
      </c>
      <c r="H430" s="576">
        <v>307745.4239562857</v>
      </c>
      <c r="I430" s="577">
        <v>0</v>
      </c>
    </row>
    <row r="431" spans="1:9">
      <c r="A431" s="575" t="s">
        <v>15</v>
      </c>
      <c r="B431" s="219" t="s">
        <v>42</v>
      </c>
      <c r="C431" s="220" t="s">
        <v>374</v>
      </c>
      <c r="D431" s="220" t="s">
        <v>1866</v>
      </c>
      <c r="E431" s="576">
        <v>460524</v>
      </c>
      <c r="F431" s="221">
        <v>1</v>
      </c>
      <c r="G431" s="221">
        <v>0</v>
      </c>
      <c r="H431" s="576">
        <v>46542.831098593364</v>
      </c>
      <c r="I431" s="577">
        <v>0</v>
      </c>
    </row>
    <row r="432" spans="1:9">
      <c r="A432" s="575" t="s">
        <v>15</v>
      </c>
      <c r="B432" s="219" t="s">
        <v>44</v>
      </c>
      <c r="C432" s="220" t="s">
        <v>1066</v>
      </c>
      <c r="D432" s="220" t="s">
        <v>1815</v>
      </c>
      <c r="E432" s="576">
        <v>1846658.58</v>
      </c>
      <c r="F432" s="221">
        <v>0.8</v>
      </c>
      <c r="G432" s="221">
        <v>0.19999999999999996</v>
      </c>
      <c r="H432" s="576">
        <v>209271.92896113265</v>
      </c>
      <c r="I432" s="577">
        <v>369331.71599999996</v>
      </c>
    </row>
    <row r="433" spans="1:9">
      <c r="A433" s="575" t="s">
        <v>15</v>
      </c>
      <c r="B433" s="219" t="s">
        <v>44</v>
      </c>
      <c r="C433" s="220" t="s">
        <v>729</v>
      </c>
      <c r="D433" s="220" t="s">
        <v>1815</v>
      </c>
      <c r="E433" s="576">
        <v>126382.55</v>
      </c>
      <c r="F433" s="221">
        <v>0.8</v>
      </c>
      <c r="G433" s="221">
        <v>0.19999999999999996</v>
      </c>
      <c r="H433" s="576">
        <v>14322.257677716916</v>
      </c>
      <c r="I433" s="577">
        <v>25276.509999999995</v>
      </c>
    </row>
    <row r="434" spans="1:9">
      <c r="A434" s="575" t="s">
        <v>15</v>
      </c>
      <c r="B434" s="219" t="s">
        <v>44</v>
      </c>
      <c r="C434" s="220" t="s">
        <v>732</v>
      </c>
      <c r="D434" s="220" t="s">
        <v>1815</v>
      </c>
      <c r="E434" s="576">
        <v>2705170.99</v>
      </c>
      <c r="F434" s="221">
        <v>0.8</v>
      </c>
      <c r="G434" s="221">
        <v>0.19999999999999996</v>
      </c>
      <c r="H434" s="576">
        <v>306562.54349247273</v>
      </c>
      <c r="I434" s="577">
        <v>541034.19799999997</v>
      </c>
    </row>
    <row r="435" spans="1:9">
      <c r="A435" s="575" t="s">
        <v>15</v>
      </c>
      <c r="B435" s="219" t="s">
        <v>42</v>
      </c>
      <c r="C435" s="220" t="s">
        <v>375</v>
      </c>
      <c r="D435" s="220" t="s">
        <v>1341</v>
      </c>
      <c r="E435" s="576">
        <v>210000</v>
      </c>
      <c r="F435" s="221">
        <v>1</v>
      </c>
      <c r="G435" s="221">
        <v>0</v>
      </c>
      <c r="H435" s="576">
        <v>118993.86093761312</v>
      </c>
      <c r="I435" s="577">
        <v>0</v>
      </c>
    </row>
    <row r="436" spans="1:9" ht="25">
      <c r="A436" s="575" t="s">
        <v>15</v>
      </c>
      <c r="B436" s="219" t="s">
        <v>42</v>
      </c>
      <c r="C436" s="220" t="s">
        <v>376</v>
      </c>
      <c r="D436" s="220" t="s">
        <v>1342</v>
      </c>
      <c r="E436" s="576">
        <v>669603</v>
      </c>
      <c r="F436" s="221">
        <v>1</v>
      </c>
      <c r="G436" s="221">
        <v>0</v>
      </c>
      <c r="H436" s="576">
        <v>236474.00677077449</v>
      </c>
      <c r="I436" s="577">
        <v>0</v>
      </c>
    </row>
    <row r="437" spans="1:9" ht="50">
      <c r="A437" s="575" t="s">
        <v>15</v>
      </c>
      <c r="B437" s="219" t="s">
        <v>41</v>
      </c>
      <c r="C437" s="220" t="s">
        <v>1440</v>
      </c>
      <c r="D437" s="220" t="s">
        <v>1392</v>
      </c>
      <c r="E437" s="576">
        <v>19715191</v>
      </c>
      <c r="F437" s="221">
        <v>0.87</v>
      </c>
      <c r="G437" s="221">
        <v>0.13</v>
      </c>
      <c r="H437" s="576">
        <v>2727937.4199343175</v>
      </c>
      <c r="I437" s="577">
        <v>2562974.83</v>
      </c>
    </row>
    <row r="438" spans="1:9" ht="25">
      <c r="A438" s="575" t="s">
        <v>15</v>
      </c>
      <c r="B438" s="219" t="s">
        <v>41</v>
      </c>
      <c r="C438" s="220" t="s">
        <v>6774</v>
      </c>
      <c r="D438" s="220" t="s">
        <v>1375</v>
      </c>
      <c r="E438" s="576">
        <v>4048159</v>
      </c>
      <c r="F438" s="221">
        <v>0.61950000000000005</v>
      </c>
      <c r="G438" s="221">
        <v>0.38049999999999995</v>
      </c>
      <c r="H438" s="576">
        <v>785531.15038070315</v>
      </c>
      <c r="I438" s="577">
        <v>1540324.4994999997</v>
      </c>
    </row>
    <row r="439" spans="1:9">
      <c r="A439" s="575" t="s">
        <v>15</v>
      </c>
      <c r="B439" s="219" t="s">
        <v>41</v>
      </c>
      <c r="C439" s="220" t="s">
        <v>1441</v>
      </c>
      <c r="D439" s="220" t="s">
        <v>1391</v>
      </c>
      <c r="E439" s="576">
        <v>3444259</v>
      </c>
      <c r="F439" s="221">
        <v>0.2641</v>
      </c>
      <c r="G439" s="221">
        <v>0.7359</v>
      </c>
      <c r="H439" s="576">
        <v>592427.3937383407</v>
      </c>
      <c r="I439" s="577">
        <v>2534630.1981000002</v>
      </c>
    </row>
    <row r="440" spans="1:9">
      <c r="A440" s="575" t="s">
        <v>15</v>
      </c>
      <c r="B440" s="219" t="s">
        <v>42</v>
      </c>
      <c r="C440" s="220" t="s">
        <v>766</v>
      </c>
      <c r="D440" s="220" t="s">
        <v>1144</v>
      </c>
      <c r="E440" s="576">
        <v>843992.96</v>
      </c>
      <c r="F440" s="221">
        <v>0.91</v>
      </c>
      <c r="G440" s="221">
        <v>8.9999999999999969E-2</v>
      </c>
      <c r="H440" s="576">
        <v>153939.23915306071</v>
      </c>
      <c r="I440" s="577">
        <v>75959.36639999997</v>
      </c>
    </row>
    <row r="441" spans="1:9">
      <c r="A441" s="575" t="s">
        <v>15</v>
      </c>
      <c r="B441" s="219" t="s">
        <v>41</v>
      </c>
      <c r="C441" s="220" t="s">
        <v>1442</v>
      </c>
      <c r="D441" s="220" t="s">
        <v>1393</v>
      </c>
      <c r="E441" s="576">
        <v>24639123.170000002</v>
      </c>
      <c r="F441" s="221">
        <v>0.51</v>
      </c>
      <c r="G441" s="221">
        <v>0.49</v>
      </c>
      <c r="H441" s="576">
        <v>67482.311519308016</v>
      </c>
      <c r="I441" s="577">
        <v>12073170.353300001</v>
      </c>
    </row>
    <row r="442" spans="1:9" ht="25">
      <c r="A442" s="575" t="s">
        <v>15</v>
      </c>
      <c r="B442" s="219" t="s">
        <v>41</v>
      </c>
      <c r="C442" s="220" t="s">
        <v>1493</v>
      </c>
      <c r="D442" s="220" t="s">
        <v>1838</v>
      </c>
      <c r="E442" s="576">
        <v>4600000</v>
      </c>
      <c r="F442" s="221">
        <v>0.47</v>
      </c>
      <c r="G442" s="221">
        <v>0.53</v>
      </c>
      <c r="H442" s="576">
        <v>879094.706339258</v>
      </c>
      <c r="I442" s="577">
        <v>2438000</v>
      </c>
    </row>
    <row r="443" spans="1:9" ht="50">
      <c r="A443" s="575" t="s">
        <v>15</v>
      </c>
      <c r="B443" s="219" t="s">
        <v>42</v>
      </c>
      <c r="C443" s="220" t="s">
        <v>744</v>
      </c>
      <c r="D443" s="220" t="s">
        <v>1138</v>
      </c>
      <c r="E443" s="576">
        <v>13434521</v>
      </c>
      <c r="F443" s="221">
        <v>0.18</v>
      </c>
      <c r="G443" s="221">
        <v>0.82000000000000006</v>
      </c>
      <c r="H443" s="576">
        <v>260837.11421958113</v>
      </c>
      <c r="I443" s="577">
        <v>11016307.220000001</v>
      </c>
    </row>
    <row r="444" spans="1:9" ht="25">
      <c r="A444" s="575" t="s">
        <v>15</v>
      </c>
      <c r="B444" s="219" t="s">
        <v>42</v>
      </c>
      <c r="C444" s="220" t="s">
        <v>1806</v>
      </c>
      <c r="D444" s="220" t="s">
        <v>1807</v>
      </c>
      <c r="E444" s="576">
        <v>2799827.777777778</v>
      </c>
      <c r="F444" s="221">
        <v>0.18</v>
      </c>
      <c r="G444" s="221">
        <v>0.82000000000000006</v>
      </c>
      <c r="H444" s="576">
        <v>50933.597480103141</v>
      </c>
      <c r="I444" s="577">
        <v>2295858.777777778</v>
      </c>
    </row>
    <row r="445" spans="1:9" ht="25">
      <c r="A445" s="575" t="s">
        <v>15</v>
      </c>
      <c r="B445" s="219" t="s">
        <v>737</v>
      </c>
      <c r="C445" s="220" t="s">
        <v>1408</v>
      </c>
      <c r="D445" s="220" t="s">
        <v>1394</v>
      </c>
      <c r="E445" s="576">
        <v>822086.25</v>
      </c>
      <c r="F445" s="221">
        <v>0.97282675631662741</v>
      </c>
      <c r="G445" s="221">
        <v>2.7173243683372594E-2</v>
      </c>
      <c r="H445" s="576">
        <v>14738.425955386716</v>
      </c>
      <c r="I445" s="577">
        <v>22338.749999999964</v>
      </c>
    </row>
    <row r="446" spans="1:9" ht="25">
      <c r="A446" s="575" t="s">
        <v>15</v>
      </c>
      <c r="B446" s="219" t="s">
        <v>41</v>
      </c>
      <c r="C446" s="220" t="s">
        <v>1446</v>
      </c>
      <c r="D446" s="220" t="s">
        <v>1395</v>
      </c>
      <c r="E446" s="576">
        <v>279838</v>
      </c>
      <c r="F446" s="221">
        <v>0.1895</v>
      </c>
      <c r="G446" s="221">
        <v>0.8105</v>
      </c>
      <c r="H446" s="576">
        <v>32331.216293110356</v>
      </c>
      <c r="I446" s="577">
        <v>226808.69899999999</v>
      </c>
    </row>
    <row r="447" spans="1:9" ht="25">
      <c r="A447" s="575" t="s">
        <v>15</v>
      </c>
      <c r="B447" s="219" t="s">
        <v>41</v>
      </c>
      <c r="C447" s="220" t="s">
        <v>1447</v>
      </c>
      <c r="D447" s="220" t="s">
        <v>1396</v>
      </c>
      <c r="E447" s="576">
        <v>33694056.329999998</v>
      </c>
      <c r="F447" s="221">
        <v>1</v>
      </c>
      <c r="G447" s="221">
        <v>0</v>
      </c>
      <c r="H447" s="576">
        <v>119813.16706955433</v>
      </c>
      <c r="I447" s="577">
        <v>0</v>
      </c>
    </row>
    <row r="448" spans="1:9">
      <c r="A448" s="575" t="s">
        <v>15</v>
      </c>
      <c r="B448" s="219" t="s">
        <v>41</v>
      </c>
      <c r="C448" s="220" t="s">
        <v>1495</v>
      </c>
      <c r="D448" s="220" t="s">
        <v>1816</v>
      </c>
      <c r="E448" s="576">
        <v>300000</v>
      </c>
      <c r="F448" s="221">
        <v>1</v>
      </c>
      <c r="G448" s="221">
        <v>0</v>
      </c>
      <c r="H448" s="576">
        <v>107967.18328433746</v>
      </c>
      <c r="I448" s="577">
        <v>0</v>
      </c>
    </row>
    <row r="449" spans="1:9">
      <c r="A449" s="575" t="s">
        <v>15</v>
      </c>
      <c r="B449" s="219" t="s">
        <v>3</v>
      </c>
      <c r="C449" s="220" t="s">
        <v>271</v>
      </c>
      <c r="D449" s="220" t="s">
        <v>1805</v>
      </c>
      <c r="E449" s="576">
        <v>17245004</v>
      </c>
      <c r="F449" s="221">
        <v>0.11</v>
      </c>
      <c r="G449" s="221">
        <v>0.89</v>
      </c>
      <c r="H449" s="576">
        <v>1251070.6378542881</v>
      </c>
      <c r="I449" s="577">
        <v>15348053.560000001</v>
      </c>
    </row>
    <row r="450" spans="1:9" ht="25">
      <c r="A450" s="575" t="s">
        <v>15</v>
      </c>
      <c r="B450" s="219" t="s">
        <v>737</v>
      </c>
      <c r="C450" s="220" t="s">
        <v>733</v>
      </c>
      <c r="D450" s="220" t="s">
        <v>1146</v>
      </c>
      <c r="E450" s="576">
        <v>137581</v>
      </c>
      <c r="F450" s="221">
        <v>0.78</v>
      </c>
      <c r="G450" s="221">
        <v>0.21999999999999997</v>
      </c>
      <c r="H450" s="576">
        <v>71028.431138516913</v>
      </c>
      <c r="I450" s="577">
        <v>30267.819999999996</v>
      </c>
    </row>
    <row r="451" spans="1:9" ht="37.5">
      <c r="A451" s="575" t="s">
        <v>15</v>
      </c>
      <c r="B451" s="219" t="s">
        <v>44</v>
      </c>
      <c r="C451" s="220" t="s">
        <v>362</v>
      </c>
      <c r="D451" s="220" t="s">
        <v>1141</v>
      </c>
      <c r="E451" s="576">
        <v>43736949.880000003</v>
      </c>
      <c r="F451" s="221">
        <v>0.31</v>
      </c>
      <c r="G451" s="221">
        <v>0.69</v>
      </c>
      <c r="H451" s="576">
        <v>789530.72283291351</v>
      </c>
      <c r="I451" s="577">
        <v>30178495.417199999</v>
      </c>
    </row>
    <row r="452" spans="1:9">
      <c r="A452" s="575" t="s">
        <v>15</v>
      </c>
      <c r="B452" s="219" t="s">
        <v>42</v>
      </c>
      <c r="C452" s="220" t="s">
        <v>377</v>
      </c>
      <c r="D452" s="220" t="s">
        <v>1347</v>
      </c>
      <c r="E452" s="576">
        <v>909590</v>
      </c>
      <c r="F452" s="221">
        <v>1</v>
      </c>
      <c r="G452" s="221">
        <v>0</v>
      </c>
      <c r="H452" s="576">
        <v>321226.74453165347</v>
      </c>
      <c r="I452" s="577">
        <v>0</v>
      </c>
    </row>
    <row r="453" spans="1:9" ht="37.5">
      <c r="A453" s="575" t="s">
        <v>15</v>
      </c>
      <c r="B453" s="219" t="s">
        <v>44</v>
      </c>
      <c r="C453" s="220" t="s">
        <v>1306</v>
      </c>
      <c r="D453" s="220" t="s">
        <v>1139</v>
      </c>
      <c r="E453" s="576">
        <v>4736651.09</v>
      </c>
      <c r="F453" s="221">
        <v>0.31</v>
      </c>
      <c r="G453" s="221">
        <v>0.69</v>
      </c>
      <c r="H453" s="576">
        <v>139403.71847463027</v>
      </c>
      <c r="I453" s="577">
        <v>3268289.2520999997</v>
      </c>
    </row>
    <row r="454" spans="1:9" ht="25">
      <c r="A454" s="575" t="s">
        <v>15</v>
      </c>
      <c r="B454" s="219" t="s">
        <v>42</v>
      </c>
      <c r="C454" s="220" t="s">
        <v>378</v>
      </c>
      <c r="D454" s="220" t="s">
        <v>1867</v>
      </c>
      <c r="E454" s="576">
        <v>4461754</v>
      </c>
      <c r="F454" s="221">
        <v>1</v>
      </c>
      <c r="G454" s="221">
        <v>0</v>
      </c>
      <c r="H454" s="576">
        <v>450926.90679633059</v>
      </c>
      <c r="I454" s="577">
        <v>0</v>
      </c>
    </row>
    <row r="455" spans="1:9" ht="25">
      <c r="A455" s="575" t="s">
        <v>15</v>
      </c>
      <c r="B455" s="219" t="s">
        <v>42</v>
      </c>
      <c r="C455" s="220" t="s">
        <v>379</v>
      </c>
      <c r="D455" s="220" t="s">
        <v>1867</v>
      </c>
      <c r="E455" s="576">
        <v>4600865</v>
      </c>
      <c r="F455" s="221">
        <v>1</v>
      </c>
      <c r="G455" s="221">
        <v>0</v>
      </c>
      <c r="H455" s="576">
        <v>464986.15186706837</v>
      </c>
      <c r="I455" s="577">
        <v>0</v>
      </c>
    </row>
    <row r="456" spans="1:9">
      <c r="A456" s="575" t="s">
        <v>15</v>
      </c>
      <c r="B456" s="219" t="s">
        <v>42</v>
      </c>
      <c r="C456" s="220" t="s">
        <v>687</v>
      </c>
      <c r="D456" s="220" t="s">
        <v>1839</v>
      </c>
      <c r="E456" s="576">
        <v>1740577</v>
      </c>
      <c r="F456" s="221">
        <v>0.38</v>
      </c>
      <c r="G456" s="221">
        <v>0.62</v>
      </c>
      <c r="H456" s="576">
        <v>72330.824416458607</v>
      </c>
      <c r="I456" s="577">
        <v>1079157.74</v>
      </c>
    </row>
    <row r="457" spans="1:9">
      <c r="A457" s="575" t="s">
        <v>15</v>
      </c>
      <c r="B457" s="219" t="s">
        <v>42</v>
      </c>
      <c r="C457" s="220" t="s">
        <v>277</v>
      </c>
      <c r="D457" s="220" t="s">
        <v>1839</v>
      </c>
      <c r="E457" s="576">
        <v>7228113.1299999999</v>
      </c>
      <c r="F457" s="221">
        <v>0.38</v>
      </c>
      <c r="G457" s="221">
        <v>0.62</v>
      </c>
      <c r="H457" s="576">
        <v>300369.00503012986</v>
      </c>
      <c r="I457" s="577">
        <v>4481430.1405999996</v>
      </c>
    </row>
    <row r="458" spans="1:9">
      <c r="A458" s="575" t="s">
        <v>15</v>
      </c>
      <c r="B458" s="219" t="s">
        <v>3</v>
      </c>
      <c r="C458" s="220" t="s">
        <v>1404</v>
      </c>
      <c r="D458" s="220" t="s">
        <v>1398</v>
      </c>
      <c r="E458" s="576">
        <v>19136566</v>
      </c>
      <c r="F458" s="221">
        <v>0.2387</v>
      </c>
      <c r="G458" s="221">
        <v>0.76129999999999998</v>
      </c>
      <c r="H458" s="576">
        <v>171177.50732125435</v>
      </c>
      <c r="I458" s="577">
        <v>14568667.695799999</v>
      </c>
    </row>
    <row r="459" spans="1:9">
      <c r="A459" s="575" t="s">
        <v>15</v>
      </c>
      <c r="B459" s="219" t="s">
        <v>3</v>
      </c>
      <c r="C459" s="220" t="s">
        <v>1405</v>
      </c>
      <c r="D459" s="220" t="s">
        <v>1398</v>
      </c>
      <c r="E459" s="576">
        <v>17598229</v>
      </c>
      <c r="F459" s="221">
        <v>0.21579999999999999</v>
      </c>
      <c r="G459" s="221">
        <v>0.78420000000000001</v>
      </c>
      <c r="H459" s="576">
        <v>143272.95416651759</v>
      </c>
      <c r="I459" s="577">
        <v>13800531.1818</v>
      </c>
    </row>
    <row r="460" spans="1:9">
      <c r="A460" s="575" t="s">
        <v>15</v>
      </c>
      <c r="B460" s="219" t="s">
        <v>3</v>
      </c>
      <c r="C460" s="220" t="s">
        <v>1406</v>
      </c>
      <c r="D460" s="220" t="s">
        <v>1398</v>
      </c>
      <c r="E460" s="576">
        <v>15063665</v>
      </c>
      <c r="F460" s="221">
        <v>0.18890000000000001</v>
      </c>
      <c r="G460" s="221">
        <v>0.81109999999999993</v>
      </c>
      <c r="H460" s="576">
        <v>114484.57142920746</v>
      </c>
      <c r="I460" s="577">
        <v>12218138.681499999</v>
      </c>
    </row>
    <row r="461" spans="1:9">
      <c r="A461" s="575" t="s">
        <v>15</v>
      </c>
      <c r="B461" s="219" t="s">
        <v>3</v>
      </c>
      <c r="C461" s="220" t="s">
        <v>1407</v>
      </c>
      <c r="D461" s="220" t="s">
        <v>1398</v>
      </c>
      <c r="E461" s="576">
        <v>7518294</v>
      </c>
      <c r="F461" s="221">
        <v>0.16270000000000001</v>
      </c>
      <c r="G461" s="221">
        <v>0.83729999999999993</v>
      </c>
      <c r="H461" s="576">
        <v>46413.294363453751</v>
      </c>
      <c r="I461" s="577">
        <v>6295067.5661999993</v>
      </c>
    </row>
    <row r="462" spans="1:9">
      <c r="A462" s="575" t="s">
        <v>15</v>
      </c>
      <c r="B462" s="219" t="s">
        <v>3</v>
      </c>
      <c r="C462" s="220" t="s">
        <v>1451</v>
      </c>
      <c r="D462" s="220" t="s">
        <v>1398</v>
      </c>
      <c r="E462" s="576">
        <v>39633582</v>
      </c>
      <c r="F462" s="221">
        <v>0.41</v>
      </c>
      <c r="G462" s="221">
        <v>0.59000000000000008</v>
      </c>
      <c r="H462" s="576">
        <v>247210.7355785761</v>
      </c>
      <c r="I462" s="577">
        <v>23383813.380000003</v>
      </c>
    </row>
    <row r="463" spans="1:9">
      <c r="A463" s="575" t="s">
        <v>15</v>
      </c>
      <c r="B463" s="219" t="s">
        <v>41</v>
      </c>
      <c r="C463" s="220" t="s">
        <v>1496</v>
      </c>
      <c r="D463" s="220" t="s">
        <v>1840</v>
      </c>
      <c r="E463" s="576">
        <v>8117549</v>
      </c>
      <c r="F463" s="221">
        <v>0.42</v>
      </c>
      <c r="G463" s="221">
        <v>0.58000000000000007</v>
      </c>
      <c r="H463" s="576">
        <v>947177.3986990964</v>
      </c>
      <c r="I463" s="577">
        <v>4708178.4200000009</v>
      </c>
    </row>
    <row r="464" spans="1:9">
      <c r="A464" s="575" t="s">
        <v>15</v>
      </c>
      <c r="B464" s="219" t="s">
        <v>41</v>
      </c>
      <c r="C464" s="220" t="s">
        <v>1497</v>
      </c>
      <c r="D464" s="220" t="s">
        <v>1838</v>
      </c>
      <c r="E464" s="576">
        <v>4043667</v>
      </c>
      <c r="F464" s="221">
        <v>0.42</v>
      </c>
      <c r="G464" s="221">
        <v>0.58000000000000007</v>
      </c>
      <c r="H464" s="576">
        <v>471825.91571241268</v>
      </c>
      <c r="I464" s="577">
        <v>2345326.8600000003</v>
      </c>
    </row>
    <row r="465" spans="1:9" ht="25">
      <c r="A465" s="575" t="s">
        <v>15</v>
      </c>
      <c r="B465" s="219" t="s">
        <v>3</v>
      </c>
      <c r="C465" s="220" t="s">
        <v>272</v>
      </c>
      <c r="D465" s="220" t="s">
        <v>1808</v>
      </c>
      <c r="E465" s="576">
        <v>27906759.050000001</v>
      </c>
      <c r="F465" s="221">
        <v>0.11</v>
      </c>
      <c r="G465" s="221">
        <v>0.89</v>
      </c>
      <c r="H465" s="576">
        <v>2024547.332382726</v>
      </c>
      <c r="I465" s="577">
        <v>24837015.554500002</v>
      </c>
    </row>
    <row r="466" spans="1:9">
      <c r="A466" s="575" t="s">
        <v>15</v>
      </c>
      <c r="B466" s="219" t="s">
        <v>41</v>
      </c>
      <c r="C466" s="220" t="s">
        <v>1453</v>
      </c>
      <c r="D466" s="220" t="s">
        <v>1399</v>
      </c>
      <c r="E466" s="576">
        <v>550688</v>
      </c>
      <c r="F466" s="221">
        <v>0.1782</v>
      </c>
      <c r="G466" s="221">
        <v>0.82179999999999997</v>
      </c>
      <c r="H466" s="576">
        <v>60236.945646264663</v>
      </c>
      <c r="I466" s="577">
        <v>452555.39840000001</v>
      </c>
    </row>
    <row r="467" spans="1:9">
      <c r="A467" s="575" t="s">
        <v>15</v>
      </c>
      <c r="B467" s="219" t="s">
        <v>41</v>
      </c>
      <c r="C467" s="220" t="s">
        <v>1454</v>
      </c>
      <c r="D467" s="220" t="s">
        <v>1399</v>
      </c>
      <c r="E467" s="576">
        <v>301935</v>
      </c>
      <c r="F467" s="221">
        <v>6.9699999999999998E-2</v>
      </c>
      <c r="G467" s="221">
        <v>0.93030000000000002</v>
      </c>
      <c r="H467" s="576">
        <v>12817.631070240579</v>
      </c>
      <c r="I467" s="577">
        <v>280890.13050000003</v>
      </c>
    </row>
    <row r="468" spans="1:9">
      <c r="A468" s="575" t="s">
        <v>15</v>
      </c>
      <c r="B468" s="219" t="s">
        <v>41</v>
      </c>
      <c r="C468" s="220" t="s">
        <v>1455</v>
      </c>
      <c r="D468" s="220" t="s">
        <v>1399</v>
      </c>
      <c r="E468" s="576">
        <v>509293</v>
      </c>
      <c r="F468" s="221">
        <v>0.23960000000000001</v>
      </c>
      <c r="G468" s="221">
        <v>0.76039999999999996</v>
      </c>
      <c r="H468" s="576">
        <v>74416.265005722526</v>
      </c>
      <c r="I468" s="577">
        <v>387266.39720000001</v>
      </c>
    </row>
    <row r="469" spans="1:9">
      <c r="A469" s="575" t="s">
        <v>15</v>
      </c>
      <c r="B469" s="219" t="s">
        <v>41</v>
      </c>
      <c r="C469" s="220" t="s">
        <v>1456</v>
      </c>
      <c r="D469" s="220" t="s">
        <v>1399</v>
      </c>
      <c r="E469" s="576">
        <v>1300849</v>
      </c>
      <c r="F469" s="221">
        <v>0.64359999999999995</v>
      </c>
      <c r="G469" s="221">
        <v>0.35640000000000005</v>
      </c>
      <c r="H469" s="576">
        <v>390017.12795115018</v>
      </c>
      <c r="I469" s="577">
        <v>463622.58360000007</v>
      </c>
    </row>
    <row r="470" spans="1:9" ht="25">
      <c r="A470" s="575" t="s">
        <v>15</v>
      </c>
      <c r="B470" s="219" t="s">
        <v>42</v>
      </c>
      <c r="C470" s="220" t="s">
        <v>380</v>
      </c>
      <c r="D470" s="220" t="s">
        <v>1868</v>
      </c>
      <c r="E470" s="576">
        <v>923176</v>
      </c>
      <c r="F470" s="221">
        <v>1</v>
      </c>
      <c r="G470" s="221">
        <v>0</v>
      </c>
      <c r="H470" s="576">
        <v>93300.728392602876</v>
      </c>
      <c r="I470" s="577">
        <v>0</v>
      </c>
    </row>
    <row r="471" spans="1:9" ht="25">
      <c r="A471" s="575" t="s">
        <v>15</v>
      </c>
      <c r="B471" s="219" t="s">
        <v>3</v>
      </c>
      <c r="C471" s="220" t="s">
        <v>1116</v>
      </c>
      <c r="D471" s="220" t="s">
        <v>1115</v>
      </c>
      <c r="E471" s="576">
        <v>141394.57</v>
      </c>
      <c r="F471" s="221">
        <v>0.11</v>
      </c>
      <c r="G471" s="221">
        <v>0.89</v>
      </c>
      <c r="H471" s="576">
        <v>10257.729999890562</v>
      </c>
      <c r="I471" s="577">
        <v>125841.1673</v>
      </c>
    </row>
    <row r="472" spans="1:9">
      <c r="A472" s="575" t="s">
        <v>15</v>
      </c>
      <c r="B472" s="219" t="s">
        <v>3</v>
      </c>
      <c r="C472" s="220" t="s">
        <v>1374</v>
      </c>
      <c r="D472" s="220" t="s">
        <v>1809</v>
      </c>
      <c r="E472" s="576">
        <v>10966522.18</v>
      </c>
      <c r="F472" s="221">
        <v>0.11</v>
      </c>
      <c r="G472" s="221">
        <v>0.89</v>
      </c>
      <c r="H472" s="576">
        <v>298868.04071588971</v>
      </c>
      <c r="I472" s="577">
        <v>9760204.7401999999</v>
      </c>
    </row>
    <row r="473" spans="1:9">
      <c r="A473" s="575" t="s">
        <v>15</v>
      </c>
      <c r="B473" s="219" t="s">
        <v>42</v>
      </c>
      <c r="C473" s="220" t="s">
        <v>381</v>
      </c>
      <c r="D473" s="220" t="s">
        <v>1352</v>
      </c>
      <c r="E473" s="576">
        <v>271883</v>
      </c>
      <c r="F473" s="221">
        <v>1</v>
      </c>
      <c r="G473" s="221">
        <v>0</v>
      </c>
      <c r="H473" s="576">
        <v>92919.664602697158</v>
      </c>
      <c r="I473" s="577">
        <v>0</v>
      </c>
    </row>
    <row r="474" spans="1:9" ht="25">
      <c r="A474" s="575" t="s">
        <v>15</v>
      </c>
      <c r="B474" s="219" t="s">
        <v>41</v>
      </c>
      <c r="C474" s="220" t="s">
        <v>771</v>
      </c>
      <c r="D474" s="220" t="s">
        <v>1135</v>
      </c>
      <c r="E474" s="576">
        <v>8306358.2999999998</v>
      </c>
      <c r="F474" s="221">
        <v>0.16</v>
      </c>
      <c r="G474" s="221">
        <v>0.84</v>
      </c>
      <c r="H474" s="576">
        <v>787687.30221053702</v>
      </c>
      <c r="I474" s="577">
        <v>6977340.9719999991</v>
      </c>
    </row>
    <row r="475" spans="1:9" ht="25">
      <c r="A475" s="575" t="s">
        <v>15</v>
      </c>
      <c r="B475" s="219" t="s">
        <v>42</v>
      </c>
      <c r="C475" s="220" t="s">
        <v>382</v>
      </c>
      <c r="D475" s="220" t="s">
        <v>1842</v>
      </c>
      <c r="E475" s="576">
        <v>3670248</v>
      </c>
      <c r="F475" s="221">
        <v>1</v>
      </c>
      <c r="G475" s="221">
        <v>0</v>
      </c>
      <c r="H475" s="576">
        <v>370933.39924509916</v>
      </c>
      <c r="I475" s="577">
        <v>0</v>
      </c>
    </row>
    <row r="476" spans="1:9">
      <c r="A476" s="575" t="s">
        <v>15</v>
      </c>
      <c r="B476" s="219" t="s">
        <v>3</v>
      </c>
      <c r="C476" s="220" t="s">
        <v>270</v>
      </c>
      <c r="D476" s="220" t="s">
        <v>1355</v>
      </c>
      <c r="E476" s="576">
        <v>3795010.99</v>
      </c>
      <c r="F476" s="221">
        <v>0.11</v>
      </c>
      <c r="G476" s="221">
        <v>0.89</v>
      </c>
      <c r="H476" s="576">
        <v>139620.71954917372</v>
      </c>
      <c r="I476" s="577">
        <v>3377559.7811000003</v>
      </c>
    </row>
    <row r="477" spans="1:9">
      <c r="A477" s="575" t="s">
        <v>15</v>
      </c>
      <c r="B477" s="219" t="s">
        <v>3</v>
      </c>
      <c r="C477" s="220" t="s">
        <v>274</v>
      </c>
      <c r="D477" s="220" t="s">
        <v>1356</v>
      </c>
      <c r="E477" s="576">
        <v>830114.78</v>
      </c>
      <c r="F477" s="221">
        <v>0.11</v>
      </c>
      <c r="G477" s="221">
        <v>0.89</v>
      </c>
      <c r="H477" s="576">
        <v>30540.418248434122</v>
      </c>
      <c r="I477" s="577">
        <v>738802.15419999999</v>
      </c>
    </row>
    <row r="478" spans="1:9">
      <c r="A478" s="575" t="s">
        <v>15</v>
      </c>
      <c r="B478" s="219" t="s">
        <v>3</v>
      </c>
      <c r="C478" s="220" t="s">
        <v>273</v>
      </c>
      <c r="D478" s="220" t="s">
        <v>1357</v>
      </c>
      <c r="E478" s="576">
        <v>1809849.65</v>
      </c>
      <c r="F478" s="221">
        <v>0.08</v>
      </c>
      <c r="G478" s="221">
        <v>0.92</v>
      </c>
      <c r="H478" s="576">
        <v>48425.781029533959</v>
      </c>
      <c r="I478" s="577">
        <v>1665061.6780000001</v>
      </c>
    </row>
    <row r="479" spans="1:9" ht="25">
      <c r="A479" s="575" t="s">
        <v>15</v>
      </c>
      <c r="B479" s="219" t="s">
        <v>3</v>
      </c>
      <c r="C479" s="220" t="s">
        <v>714</v>
      </c>
      <c r="D479" s="220" t="s">
        <v>1817</v>
      </c>
      <c r="E479" s="576">
        <v>338767857.35000002</v>
      </c>
      <c r="F479" s="221">
        <v>5.8094450239182825E-2</v>
      </c>
      <c r="G479" s="221">
        <v>0.9419055497608172</v>
      </c>
      <c r="H479" s="576">
        <v>5226460.4174109828</v>
      </c>
      <c r="I479" s="577">
        <v>319087324.91854584</v>
      </c>
    </row>
    <row r="480" spans="1:9">
      <c r="A480" s="575" t="s">
        <v>15</v>
      </c>
      <c r="B480" s="219" t="s">
        <v>43</v>
      </c>
      <c r="C480" s="220" t="s">
        <v>1525</v>
      </c>
      <c r="D480" s="220" t="s">
        <v>1358</v>
      </c>
      <c r="E480" s="576">
        <v>12456838</v>
      </c>
      <c r="F480" s="221">
        <v>0.80300000000000005</v>
      </c>
      <c r="G480" s="221">
        <v>0.19699999999999995</v>
      </c>
      <c r="H480" s="576">
        <v>1412081.4216707423</v>
      </c>
      <c r="I480" s="577">
        <v>2453997.0859999992</v>
      </c>
    </row>
    <row r="481" spans="1:9" ht="25">
      <c r="A481" s="575" t="s">
        <v>15</v>
      </c>
      <c r="B481" s="219" t="s">
        <v>43</v>
      </c>
      <c r="C481" s="220" t="s">
        <v>1152</v>
      </c>
      <c r="D481" s="220" t="s">
        <v>1873</v>
      </c>
      <c r="E481" s="576">
        <v>70692896</v>
      </c>
      <c r="F481" s="221">
        <v>9.5000000000000001E-2</v>
      </c>
      <c r="G481" s="221">
        <v>0.90500000000000003</v>
      </c>
      <c r="H481" s="576">
        <v>1138303.8478109064</v>
      </c>
      <c r="I481" s="577">
        <v>63977070.880000003</v>
      </c>
    </row>
    <row r="482" spans="1:9">
      <c r="A482" s="575" t="s">
        <v>15</v>
      </c>
      <c r="B482" s="219" t="s">
        <v>41</v>
      </c>
      <c r="C482" s="220" t="s">
        <v>1463</v>
      </c>
      <c r="D482" s="220" t="s">
        <v>1400</v>
      </c>
      <c r="E482" s="576">
        <v>1204433</v>
      </c>
      <c r="F482" s="221">
        <v>0.37</v>
      </c>
      <c r="G482" s="221">
        <v>0.63</v>
      </c>
      <c r="H482" s="576">
        <v>296090.23791449098</v>
      </c>
      <c r="I482" s="577">
        <v>758792.79</v>
      </c>
    </row>
    <row r="483" spans="1:9">
      <c r="A483" s="575" t="s">
        <v>15</v>
      </c>
      <c r="B483" s="219" t="s">
        <v>41</v>
      </c>
      <c r="C483" s="220" t="s">
        <v>1501</v>
      </c>
      <c r="D483" s="220" t="s">
        <v>1854</v>
      </c>
      <c r="E483" s="576">
        <v>809733</v>
      </c>
      <c r="F483" s="221">
        <v>0.42</v>
      </c>
      <c r="G483" s="221">
        <v>0.58000000000000007</v>
      </c>
      <c r="H483" s="576">
        <v>73436.656626796117</v>
      </c>
      <c r="I483" s="577">
        <v>469645.14000000007</v>
      </c>
    </row>
    <row r="484" spans="1:9">
      <c r="A484" s="575" t="s">
        <v>15</v>
      </c>
      <c r="B484" s="219" t="s">
        <v>41</v>
      </c>
      <c r="C484" s="220" t="s">
        <v>6829</v>
      </c>
      <c r="D484" s="220" t="s">
        <v>1401</v>
      </c>
      <c r="E484" s="576">
        <v>559734</v>
      </c>
      <c r="F484" s="221">
        <v>0.69310000000000005</v>
      </c>
      <c r="G484" s="221">
        <v>0.30689999999999995</v>
      </c>
      <c r="H484" s="576">
        <v>242318.35145007516</v>
      </c>
      <c r="I484" s="577">
        <v>171782.36459999997</v>
      </c>
    </row>
    <row r="485" spans="1:9">
      <c r="A485" s="575" t="s">
        <v>15</v>
      </c>
      <c r="B485" s="219" t="s">
        <v>41</v>
      </c>
      <c r="C485" s="220" t="s">
        <v>1503</v>
      </c>
      <c r="D485" s="220" t="s">
        <v>1814</v>
      </c>
      <c r="E485" s="576">
        <v>2269234.65</v>
      </c>
      <c r="F485" s="221">
        <v>1</v>
      </c>
      <c r="G485" s="221">
        <v>0</v>
      </c>
      <c r="H485" s="576">
        <v>173438.29048177297</v>
      </c>
      <c r="I485" s="577">
        <v>0</v>
      </c>
    </row>
    <row r="486" spans="1:9">
      <c r="A486" s="575" t="s">
        <v>15</v>
      </c>
      <c r="B486" s="219" t="s">
        <v>41</v>
      </c>
      <c r="C486" s="220" t="s">
        <v>1502</v>
      </c>
      <c r="D486" s="220" t="s">
        <v>1814</v>
      </c>
      <c r="E486" s="576">
        <v>1672526.53</v>
      </c>
      <c r="F486" s="221">
        <v>1</v>
      </c>
      <c r="G486" s="221">
        <v>0</v>
      </c>
      <c r="H486" s="576">
        <v>319579.27108663251</v>
      </c>
      <c r="I486" s="577">
        <v>0</v>
      </c>
    </row>
    <row r="487" spans="1:9">
      <c r="A487" s="575" t="s">
        <v>15</v>
      </c>
      <c r="B487" s="219" t="s">
        <v>41</v>
      </c>
      <c r="C487" s="220" t="s">
        <v>1504</v>
      </c>
      <c r="D487" s="220" t="s">
        <v>1814</v>
      </c>
      <c r="E487" s="576">
        <v>3408406.8105678428</v>
      </c>
      <c r="F487" s="221">
        <v>1</v>
      </c>
      <c r="G487" s="221">
        <v>0</v>
      </c>
      <c r="H487" s="576">
        <v>607846.31409232086</v>
      </c>
      <c r="I487" s="577">
        <v>0</v>
      </c>
    </row>
    <row r="488" spans="1:9">
      <c r="A488" s="575" t="s">
        <v>15</v>
      </c>
      <c r="B488" s="219" t="s">
        <v>41</v>
      </c>
      <c r="C488" s="220" t="s">
        <v>1505</v>
      </c>
      <c r="D488" s="220" t="s">
        <v>1814</v>
      </c>
      <c r="E488" s="576">
        <v>4098025.6599999969</v>
      </c>
      <c r="F488" s="221">
        <v>1</v>
      </c>
      <c r="G488" s="221">
        <v>0</v>
      </c>
      <c r="H488" s="576">
        <v>600325.569051784</v>
      </c>
      <c r="I488" s="577">
        <v>0</v>
      </c>
    </row>
    <row r="489" spans="1:9">
      <c r="A489" s="575" t="s">
        <v>15</v>
      </c>
      <c r="B489" s="219" t="s">
        <v>41</v>
      </c>
      <c r="C489" s="220" t="s">
        <v>1508</v>
      </c>
      <c r="D489" s="220" t="s">
        <v>1855</v>
      </c>
      <c r="E489" s="576">
        <v>1052568.2</v>
      </c>
      <c r="F489" s="221">
        <v>0.37607562151317125</v>
      </c>
      <c r="G489" s="221">
        <v>0.62392437848682869</v>
      </c>
      <c r="H489" s="576">
        <v>71854.607053197222</v>
      </c>
      <c r="I489" s="577">
        <v>656722.96</v>
      </c>
    </row>
    <row r="490" spans="1:9" ht="25">
      <c r="A490" s="575" t="s">
        <v>15</v>
      </c>
      <c r="B490" s="219" t="s">
        <v>41</v>
      </c>
      <c r="C490" s="220" t="s">
        <v>6847</v>
      </c>
      <c r="D490" s="220" t="s">
        <v>1810</v>
      </c>
      <c r="E490" s="576">
        <v>1548860.42</v>
      </c>
      <c r="F490" s="221">
        <v>0.56000000000000005</v>
      </c>
      <c r="G490" s="221">
        <v>0.43999999999999995</v>
      </c>
      <c r="H490" s="576">
        <v>514071.47944204108</v>
      </c>
      <c r="I490" s="577">
        <v>681498.58479999984</v>
      </c>
    </row>
    <row r="491" spans="1:9" ht="37.5">
      <c r="A491" s="575" t="s">
        <v>15</v>
      </c>
      <c r="B491" s="219" t="s">
        <v>41</v>
      </c>
      <c r="C491" s="220" t="s">
        <v>6848</v>
      </c>
      <c r="D491" s="220" t="s">
        <v>1403</v>
      </c>
      <c r="E491" s="576">
        <v>27092165.379999995</v>
      </c>
      <c r="F491" s="221">
        <v>0.37</v>
      </c>
      <c r="G491" s="221">
        <v>0.63</v>
      </c>
      <c r="H491" s="576">
        <v>612256.95590227097</v>
      </c>
      <c r="I491" s="577">
        <v>17068064.189399999</v>
      </c>
    </row>
    <row r="492" spans="1:9" ht="25">
      <c r="A492" s="575" t="s">
        <v>15</v>
      </c>
      <c r="B492" s="219" t="s">
        <v>42</v>
      </c>
      <c r="C492" s="220" t="s">
        <v>688</v>
      </c>
      <c r="D492" s="220" t="s">
        <v>1811</v>
      </c>
      <c r="E492" s="576">
        <v>25254930.43</v>
      </c>
      <c r="F492" s="221">
        <v>0.17</v>
      </c>
      <c r="G492" s="221">
        <v>0.83</v>
      </c>
      <c r="H492" s="576">
        <v>469506.5722140827</v>
      </c>
      <c r="I492" s="577">
        <v>20961592.256899998</v>
      </c>
    </row>
    <row r="493" spans="1:9">
      <c r="A493" s="575" t="s">
        <v>15</v>
      </c>
      <c r="B493" s="219" t="s">
        <v>3</v>
      </c>
      <c r="C493" s="220" t="s">
        <v>306</v>
      </c>
      <c r="D493" s="220" t="s">
        <v>1849</v>
      </c>
      <c r="E493" s="576">
        <v>5468939.5000000009</v>
      </c>
      <c r="F493" s="221">
        <v>0.25000000643959852</v>
      </c>
      <c r="G493" s="221">
        <v>0.74999999356040148</v>
      </c>
      <c r="H493" s="576">
        <v>66037.138841398759</v>
      </c>
      <c r="I493" s="577">
        <v>4101704.5897822259</v>
      </c>
    </row>
    <row r="494" spans="1:9" ht="25">
      <c r="A494" s="575" t="s">
        <v>15</v>
      </c>
      <c r="B494" s="219" t="s">
        <v>44</v>
      </c>
      <c r="C494" s="220" t="s">
        <v>400</v>
      </c>
      <c r="D494" s="220" t="s">
        <v>1368</v>
      </c>
      <c r="E494" s="576">
        <v>11013584</v>
      </c>
      <c r="F494" s="221">
        <v>0.85</v>
      </c>
      <c r="G494" s="221">
        <v>0.15000000000000002</v>
      </c>
      <c r="H494" s="576">
        <v>248692.02877104655</v>
      </c>
      <c r="I494" s="577">
        <v>1652037.6000000003</v>
      </c>
    </row>
    <row r="495" spans="1:9">
      <c r="A495" s="575" t="s">
        <v>15</v>
      </c>
      <c r="B495" s="219" t="s">
        <v>42</v>
      </c>
      <c r="C495" s="220" t="s">
        <v>383</v>
      </c>
      <c r="D495" s="220" t="s">
        <v>1858</v>
      </c>
      <c r="E495" s="576">
        <v>3511114</v>
      </c>
      <c r="F495" s="221">
        <v>1</v>
      </c>
      <c r="G495" s="221">
        <v>0</v>
      </c>
      <c r="H495" s="576">
        <v>354850.53085160907</v>
      </c>
      <c r="I495" s="577">
        <v>0</v>
      </c>
    </row>
    <row r="496" spans="1:9" ht="25">
      <c r="A496" s="575" t="s">
        <v>15</v>
      </c>
      <c r="B496" s="219" t="s">
        <v>41</v>
      </c>
      <c r="C496" s="220" t="s">
        <v>1513</v>
      </c>
      <c r="D496" s="220" t="s">
        <v>1853</v>
      </c>
      <c r="E496" s="576">
        <v>600000</v>
      </c>
      <c r="F496" s="221">
        <v>0.42</v>
      </c>
      <c r="G496" s="221">
        <v>0.58000000000000007</v>
      </c>
      <c r="H496" s="576">
        <v>72553.947167074686</v>
      </c>
      <c r="I496" s="577">
        <v>348000.00000000006</v>
      </c>
    </row>
    <row r="497" spans="1:9">
      <c r="A497" s="575" t="s">
        <v>15</v>
      </c>
      <c r="B497" s="219" t="s">
        <v>41</v>
      </c>
      <c r="C497" s="220" t="s">
        <v>770</v>
      </c>
      <c r="D497" s="220" t="s">
        <v>1133</v>
      </c>
      <c r="E497" s="576">
        <v>923238.29709999997</v>
      </c>
      <c r="F497" s="221">
        <v>0.18</v>
      </c>
      <c r="G497" s="221">
        <v>0.82000000000000006</v>
      </c>
      <c r="H497" s="576">
        <v>123169.41384860614</v>
      </c>
      <c r="I497" s="577">
        <v>757055.40362200001</v>
      </c>
    </row>
    <row r="498" spans="1:9">
      <c r="A498" s="575" t="s">
        <v>15</v>
      </c>
      <c r="B498" s="219" t="s">
        <v>41</v>
      </c>
      <c r="C498" s="220" t="s">
        <v>1516</v>
      </c>
      <c r="D498" s="220" t="s">
        <v>1371</v>
      </c>
      <c r="E498" s="576">
        <v>4821723</v>
      </c>
      <c r="F498" s="221">
        <v>0.42</v>
      </c>
      <c r="G498" s="221">
        <v>0.58000000000000007</v>
      </c>
      <c r="H498" s="576">
        <v>218646.89737266791</v>
      </c>
      <c r="I498" s="577">
        <v>2796599.3400000003</v>
      </c>
    </row>
    <row r="499" spans="1:9">
      <c r="A499" s="575" t="s">
        <v>15</v>
      </c>
      <c r="B499" s="219" t="s">
        <v>41</v>
      </c>
      <c r="C499" s="220" t="s">
        <v>1517</v>
      </c>
      <c r="D499" s="220" t="s">
        <v>1371</v>
      </c>
      <c r="E499" s="576">
        <v>12924914</v>
      </c>
      <c r="F499" s="221">
        <v>0.42</v>
      </c>
      <c r="G499" s="221">
        <v>0.58000000000000007</v>
      </c>
      <c r="H499" s="576">
        <v>1040658.443810082</v>
      </c>
      <c r="I499" s="577">
        <v>7496450.120000001</v>
      </c>
    </row>
    <row r="500" spans="1:9">
      <c r="A500" s="575" t="s">
        <v>15</v>
      </c>
      <c r="B500" s="219" t="s">
        <v>3</v>
      </c>
      <c r="C500" s="220" t="s">
        <v>749</v>
      </c>
      <c r="D500" s="220" t="s">
        <v>1130</v>
      </c>
      <c r="E500" s="576">
        <v>513344.82999999996</v>
      </c>
      <c r="F500" s="221">
        <v>0.11</v>
      </c>
      <c r="G500" s="221">
        <v>0.89</v>
      </c>
      <c r="H500" s="576">
        <v>29573.699529722497</v>
      </c>
      <c r="I500" s="577">
        <v>456876.89869999996</v>
      </c>
    </row>
    <row r="501" spans="1:9">
      <c r="A501" s="575" t="s">
        <v>15</v>
      </c>
      <c r="B501" s="219" t="s">
        <v>41</v>
      </c>
      <c r="C501" s="220" t="s">
        <v>1518</v>
      </c>
      <c r="D501" s="220" t="s">
        <v>1372</v>
      </c>
      <c r="E501" s="576">
        <v>700000</v>
      </c>
      <c r="F501" s="221">
        <v>1</v>
      </c>
      <c r="G501" s="221">
        <v>0</v>
      </c>
      <c r="H501" s="576">
        <v>41027.480881504482</v>
      </c>
      <c r="I501" s="577">
        <v>0</v>
      </c>
    </row>
    <row r="502" spans="1:9" ht="25.5" thickBot="1">
      <c r="A502" s="578" t="s">
        <v>15</v>
      </c>
      <c r="B502" s="227" t="s">
        <v>43</v>
      </c>
      <c r="C502" s="228" t="s">
        <v>778</v>
      </c>
      <c r="D502" s="228" t="s">
        <v>1137</v>
      </c>
      <c r="E502" s="579">
        <v>14449672.870000001</v>
      </c>
      <c r="F502" s="229">
        <v>0.18</v>
      </c>
      <c r="G502" s="229">
        <v>0.82000000000000006</v>
      </c>
      <c r="H502" s="579">
        <v>1536691.6321942506</v>
      </c>
      <c r="I502" s="580">
        <v>11848731.753400002</v>
      </c>
    </row>
    <row r="503" spans="1:9" ht="13.5" thickBot="1">
      <c r="A503" s="174"/>
      <c r="B503" s="174"/>
      <c r="C503" s="174"/>
      <c r="D503" s="174"/>
      <c r="E503" s="581">
        <f>SUM(E7:E502)</f>
        <v>4909280784.0855341</v>
      </c>
      <c r="F503" s="582"/>
      <c r="G503" s="582"/>
      <c r="H503" s="583">
        <f t="shared" ref="H503:I503" si="0">SUM(H7:H502)</f>
        <v>745823199.40111589</v>
      </c>
      <c r="I503" s="584">
        <f t="shared" si="0"/>
        <v>3260035947.2636642</v>
      </c>
    </row>
  </sheetData>
  <autoFilter ref="A6:I6" xr:uid="{4B18A00B-D4ED-470B-B44D-84286CA77909}"/>
  <sortState xmlns:xlrd2="http://schemas.microsoft.com/office/spreadsheetml/2017/richdata2" ref="A6:I503">
    <sortCondition ref="A6"/>
  </sortState>
  <mergeCells count="1">
    <mergeCell ref="A3:H3"/>
  </mergeCells>
  <pageMargins left="0.70866141732283472" right="0.51181102362204722" top="0.55118110236220474" bottom="0.74803149606299213" header="0.31496062992125984" footer="0.31496062992125984"/>
  <pageSetup paperSize="9" scale="46" fitToHeight="46"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9D1A1-64FD-4D03-B57B-41F53B104C9F}">
  <sheetPr codeName="Sheet44">
    <tabColor rgb="FFFFFF00"/>
    <pageSetUpPr fitToPage="1"/>
  </sheetPr>
  <dimension ref="A1:M20"/>
  <sheetViews>
    <sheetView workbookViewId="0">
      <selection activeCell="C505" sqref="C505"/>
    </sheetView>
  </sheetViews>
  <sheetFormatPr defaultColWidth="10.26953125" defaultRowHeight="12.5"/>
  <cols>
    <col min="1" max="1" width="24.7265625" style="174" customWidth="1"/>
    <col min="2" max="2" width="20.453125" style="174" customWidth="1"/>
    <col min="3" max="4" width="59.81640625" style="174" customWidth="1"/>
    <col min="5" max="11" width="20" style="174" customWidth="1"/>
    <col min="12" max="12" width="17.54296875" style="174" customWidth="1"/>
    <col min="13" max="13" width="10.26953125" style="174"/>
    <col min="14" max="14" width="11" style="174" customWidth="1"/>
    <col min="15" max="15" width="12.7265625" style="174" customWidth="1"/>
    <col min="16" max="16384" width="10.26953125" style="174"/>
  </cols>
  <sheetData>
    <row r="1" spans="1:13" ht="18">
      <c r="A1" s="175" t="s">
        <v>5884</v>
      </c>
    </row>
    <row r="2" spans="1:13" ht="18">
      <c r="A2" s="175"/>
    </row>
    <row r="3" spans="1:13" ht="36.75" customHeight="1">
      <c r="A3" s="611" t="s">
        <v>9227</v>
      </c>
      <c r="B3" s="611"/>
      <c r="C3" s="611"/>
      <c r="D3" s="611"/>
      <c r="E3" s="611"/>
      <c r="F3" s="611"/>
      <c r="G3" s="611"/>
      <c r="H3" s="611"/>
      <c r="I3" s="611"/>
      <c r="J3" s="611"/>
      <c r="K3" s="611"/>
    </row>
    <row r="4" spans="1:13" ht="24" customHeight="1">
      <c r="A4" s="555" t="s">
        <v>9228</v>
      </c>
      <c r="B4" s="556"/>
      <c r="C4" s="556"/>
      <c r="D4" s="556"/>
      <c r="E4" s="556"/>
      <c r="F4" s="556"/>
      <c r="G4" s="556"/>
      <c r="H4" s="556"/>
      <c r="I4" s="556"/>
      <c r="J4" s="556"/>
      <c r="K4" s="556"/>
    </row>
    <row r="5" spans="1:13" ht="20.25" customHeight="1">
      <c r="A5" s="555" t="s">
        <v>9229</v>
      </c>
      <c r="B5" s="555"/>
      <c r="C5" s="555"/>
      <c r="D5" s="555"/>
      <c r="E5" s="555"/>
      <c r="F5" s="555"/>
      <c r="G5" s="555"/>
      <c r="H5" s="555"/>
      <c r="I5" s="556"/>
      <c r="J5" s="556"/>
      <c r="K5" s="556"/>
    </row>
    <row r="6" spans="1:13" ht="21.75" customHeight="1">
      <c r="A6" s="555" t="s">
        <v>9230</v>
      </c>
      <c r="B6" s="555"/>
      <c r="C6" s="555"/>
      <c r="D6" s="555"/>
      <c r="E6" s="555"/>
      <c r="F6" s="555"/>
      <c r="G6" s="555"/>
      <c r="H6" s="555"/>
      <c r="I6" s="556"/>
      <c r="J6" s="556"/>
      <c r="K6" s="556"/>
    </row>
    <row r="7" spans="1:13" ht="19.5" customHeight="1">
      <c r="A7" s="555" t="s">
        <v>9231</v>
      </c>
      <c r="B7" s="555"/>
      <c r="C7" s="555"/>
      <c r="D7" s="555"/>
      <c r="E7" s="555"/>
      <c r="F7" s="555"/>
      <c r="G7" s="555"/>
      <c r="H7" s="555"/>
      <c r="I7" s="556"/>
      <c r="J7" s="556"/>
      <c r="K7" s="556"/>
    </row>
    <row r="8" spans="1:13" ht="38.25" customHeight="1">
      <c r="A8" s="611" t="s">
        <v>9232</v>
      </c>
      <c r="B8" s="611"/>
      <c r="C8" s="611"/>
      <c r="D8" s="611"/>
      <c r="E8" s="611"/>
      <c r="F8" s="611"/>
      <c r="G8" s="611"/>
      <c r="H8" s="611"/>
      <c r="I8" s="611"/>
      <c r="J8" s="611"/>
      <c r="K8" s="611"/>
    </row>
    <row r="9" spans="1:13" ht="18.5" thickBot="1">
      <c r="A9" s="175"/>
    </row>
    <row r="10" spans="1:13" s="177" customFormat="1" ht="76.5" customHeight="1" thickBot="1">
      <c r="A10" s="557" t="s">
        <v>5885</v>
      </c>
      <c r="B10" s="558"/>
      <c r="C10" s="559"/>
      <c r="D10" s="559"/>
      <c r="E10" s="559"/>
      <c r="F10" s="559"/>
      <c r="G10" s="559"/>
      <c r="H10" s="559"/>
      <c r="I10" s="560"/>
      <c r="J10" s="560"/>
      <c r="K10" s="560"/>
      <c r="L10" s="560"/>
      <c r="M10" s="561"/>
    </row>
    <row r="11" spans="1:13" s="176" customFormat="1" ht="140.5" thickBot="1">
      <c r="A11" s="236" t="s">
        <v>14</v>
      </c>
      <c r="B11" s="535" t="s">
        <v>53</v>
      </c>
      <c r="C11" s="181" t="s">
        <v>57</v>
      </c>
      <c r="D11" s="182" t="s">
        <v>5925</v>
      </c>
      <c r="E11" s="182" t="s">
        <v>5926</v>
      </c>
      <c r="F11" s="182" t="s">
        <v>5886</v>
      </c>
      <c r="G11" s="182" t="s">
        <v>5887</v>
      </c>
      <c r="H11" s="182" t="s">
        <v>5888</v>
      </c>
      <c r="I11" s="182" t="s">
        <v>5889</v>
      </c>
      <c r="J11" s="182" t="s">
        <v>9225</v>
      </c>
      <c r="K11" s="182" t="s">
        <v>5890</v>
      </c>
      <c r="L11" s="182" t="s">
        <v>5891</v>
      </c>
      <c r="M11" s="183" t="s">
        <v>9226</v>
      </c>
    </row>
    <row r="12" spans="1:13" ht="25">
      <c r="A12" s="536" t="s">
        <v>2015</v>
      </c>
      <c r="B12" s="537" t="s">
        <v>407</v>
      </c>
      <c r="C12" s="538" t="s">
        <v>695</v>
      </c>
      <c r="D12" s="539" t="s">
        <v>6307</v>
      </c>
      <c r="E12" s="540">
        <v>32462570</v>
      </c>
      <c r="F12" s="541">
        <v>0.875</v>
      </c>
      <c r="G12" s="540">
        <f>+F12*E12</f>
        <v>28404748.75</v>
      </c>
      <c r="H12" s="540">
        <f>+E12*(1-F12)</f>
        <v>4057821.25</v>
      </c>
      <c r="I12" s="541">
        <v>0.24439280085878082</v>
      </c>
      <c r="J12" s="540">
        <v>21462832.645297546</v>
      </c>
      <c r="K12" s="541">
        <f>+J12/E12</f>
        <v>0.66115629924856678</v>
      </c>
      <c r="L12" s="540">
        <v>10999737.354702454</v>
      </c>
      <c r="M12" s="542">
        <f>+L12/E12</f>
        <v>0.33884370075143322</v>
      </c>
    </row>
    <row r="13" spans="1:13" ht="37.5">
      <c r="A13" s="538" t="s">
        <v>2015</v>
      </c>
      <c r="B13" s="543" t="s">
        <v>407</v>
      </c>
      <c r="C13" s="538" t="s">
        <v>6625</v>
      </c>
      <c r="D13" s="209" t="s">
        <v>6626</v>
      </c>
      <c r="E13" s="544">
        <v>16922</v>
      </c>
      <c r="F13" s="208">
        <v>0.38</v>
      </c>
      <c r="G13" s="544">
        <f t="shared" ref="G13:G19" si="0">+F13*E13</f>
        <v>6430.36</v>
      </c>
      <c r="H13" s="544">
        <f t="shared" ref="H13:H19" si="1">+E13*(1-F13)</f>
        <v>10491.64</v>
      </c>
      <c r="I13" s="208">
        <v>0.24439280085878082</v>
      </c>
      <c r="J13" s="544">
        <v>4858.826309069731</v>
      </c>
      <c r="K13" s="208">
        <f t="shared" ref="K13:K19" si="2">+J13/E13</f>
        <v>0.28713073567366332</v>
      </c>
      <c r="L13" s="544">
        <v>12063.173690930269</v>
      </c>
      <c r="M13" s="545">
        <f t="shared" ref="M13:M19" si="3">+L13/E13</f>
        <v>0.71286926432633668</v>
      </c>
    </row>
    <row r="14" spans="1:13" ht="25">
      <c r="A14" s="538" t="s">
        <v>2015</v>
      </c>
      <c r="B14" s="543" t="s">
        <v>42</v>
      </c>
      <c r="C14" s="538" t="s">
        <v>6635</v>
      </c>
      <c r="D14" s="209" t="s">
        <v>1860</v>
      </c>
      <c r="E14" s="544">
        <v>160041.58000000002</v>
      </c>
      <c r="F14" s="208">
        <v>0.23</v>
      </c>
      <c r="G14" s="544">
        <f t="shared" si="0"/>
        <v>36809.563400000006</v>
      </c>
      <c r="H14" s="544">
        <f t="shared" si="1"/>
        <v>123232.01660000002</v>
      </c>
      <c r="I14" s="208">
        <v>0.10882607879698034</v>
      </c>
      <c r="J14" s="544">
        <v>32803.722952949167</v>
      </c>
      <c r="K14" s="208">
        <f t="shared" si="2"/>
        <v>0.20497000187669456</v>
      </c>
      <c r="L14" s="544">
        <v>127237.85704705086</v>
      </c>
      <c r="M14" s="545">
        <f t="shared" si="3"/>
        <v>0.79502999812330544</v>
      </c>
    </row>
    <row r="15" spans="1:13" ht="62.5">
      <c r="A15" s="538" t="s">
        <v>2015</v>
      </c>
      <c r="B15" s="543" t="s">
        <v>412</v>
      </c>
      <c r="C15" s="538" t="s">
        <v>6573</v>
      </c>
      <c r="D15" s="209" t="s">
        <v>6574</v>
      </c>
      <c r="E15" s="544">
        <v>9346</v>
      </c>
      <c r="F15" s="208">
        <v>0.1</v>
      </c>
      <c r="G15" s="544">
        <f t="shared" si="0"/>
        <v>934.6</v>
      </c>
      <c r="H15" s="544">
        <f t="shared" si="1"/>
        <v>8411.4</v>
      </c>
      <c r="I15" s="208">
        <v>0.11704819554258598</v>
      </c>
      <c r="J15" s="544">
        <v>825.20675644589983</v>
      </c>
      <c r="K15" s="208">
        <f t="shared" si="2"/>
        <v>8.8295180445741472E-2</v>
      </c>
      <c r="L15" s="544">
        <v>8520.7932435541006</v>
      </c>
      <c r="M15" s="545">
        <f t="shared" si="3"/>
        <v>0.91170481955425853</v>
      </c>
    </row>
    <row r="16" spans="1:13" ht="37.5">
      <c r="A16" s="538" t="s">
        <v>2015</v>
      </c>
      <c r="B16" s="543" t="s">
        <v>407</v>
      </c>
      <c r="C16" s="538" t="s">
        <v>695</v>
      </c>
      <c r="D16" s="209" t="s">
        <v>1616</v>
      </c>
      <c r="E16" s="544">
        <v>149046</v>
      </c>
      <c r="F16" s="208">
        <v>0.36</v>
      </c>
      <c r="G16" s="544">
        <f t="shared" si="0"/>
        <v>53656.56</v>
      </c>
      <c r="H16" s="544">
        <f t="shared" si="1"/>
        <v>95389.440000000002</v>
      </c>
      <c r="I16" s="208">
        <v>0.24439280085878082</v>
      </c>
      <c r="J16" s="544">
        <v>49753.798993200231</v>
      </c>
      <c r="K16" s="208">
        <f t="shared" si="2"/>
        <v>0.33381505705084491</v>
      </c>
      <c r="L16" s="544">
        <v>99292.201006799776</v>
      </c>
      <c r="M16" s="545">
        <f t="shared" si="3"/>
        <v>0.66618494294915509</v>
      </c>
    </row>
    <row r="17" spans="1:13" ht="37.5">
      <c r="A17" s="538" t="s">
        <v>2015</v>
      </c>
      <c r="B17" s="543" t="s">
        <v>42</v>
      </c>
      <c r="C17" s="538" t="s">
        <v>6712</v>
      </c>
      <c r="D17" s="209" t="s">
        <v>6713</v>
      </c>
      <c r="E17" s="544">
        <v>23872.69</v>
      </c>
      <c r="F17" s="208">
        <v>0.35</v>
      </c>
      <c r="G17" s="544">
        <f t="shared" si="0"/>
        <v>8355.441499999999</v>
      </c>
      <c r="H17" s="544">
        <f t="shared" si="1"/>
        <v>15517.2485</v>
      </c>
      <c r="I17" s="208">
        <v>0.10454483867632219</v>
      </c>
      <c r="J17" s="544">
        <v>7481.9232163130519</v>
      </c>
      <c r="K17" s="208">
        <f t="shared" si="2"/>
        <v>0.31340930646328724</v>
      </c>
      <c r="L17" s="544">
        <v>16390.766783686948</v>
      </c>
      <c r="M17" s="545">
        <f t="shared" si="3"/>
        <v>0.68659069353671276</v>
      </c>
    </row>
    <row r="18" spans="1:13" ht="25">
      <c r="A18" s="538" t="s">
        <v>2015</v>
      </c>
      <c r="B18" s="543" t="s">
        <v>412</v>
      </c>
      <c r="C18" s="538" t="s">
        <v>1883</v>
      </c>
      <c r="D18" s="209" t="s">
        <v>6575</v>
      </c>
      <c r="E18" s="544">
        <v>3442537</v>
      </c>
      <c r="F18" s="208">
        <v>0.25</v>
      </c>
      <c r="G18" s="544">
        <f t="shared" si="0"/>
        <v>860634.25</v>
      </c>
      <c r="H18" s="544">
        <f t="shared" si="1"/>
        <v>2581902.75</v>
      </c>
      <c r="I18" s="208">
        <v>0.10463901189878871</v>
      </c>
      <c r="J18" s="544">
        <v>770578.33247374522</v>
      </c>
      <c r="K18" s="208">
        <f t="shared" si="2"/>
        <v>0.22384024702530292</v>
      </c>
      <c r="L18" s="544">
        <v>2671958.6675262549</v>
      </c>
      <c r="M18" s="545">
        <f t="shared" si="3"/>
        <v>0.77615975297469708</v>
      </c>
    </row>
    <row r="19" spans="1:13" ht="38" thickBot="1">
      <c r="A19" s="538" t="s">
        <v>2015</v>
      </c>
      <c r="B19" s="543" t="s">
        <v>1074</v>
      </c>
      <c r="C19" s="546" t="s">
        <v>1882</v>
      </c>
      <c r="D19" s="547" t="s">
        <v>6576</v>
      </c>
      <c r="E19" s="548">
        <v>1638272</v>
      </c>
      <c r="F19" s="549">
        <v>0.55000000000000004</v>
      </c>
      <c r="G19" s="548">
        <f t="shared" si="0"/>
        <v>901049.60000000009</v>
      </c>
      <c r="H19" s="548">
        <f t="shared" si="1"/>
        <v>737222.39999999991</v>
      </c>
      <c r="I19" s="549">
        <v>0.11216910271517255</v>
      </c>
      <c r="J19" s="548">
        <v>799979.674866135</v>
      </c>
      <c r="K19" s="549">
        <f t="shared" si="2"/>
        <v>0.48830699350665518</v>
      </c>
      <c r="L19" s="548">
        <v>838292.325133865</v>
      </c>
      <c r="M19" s="550">
        <f t="shared" si="3"/>
        <v>0.51169300649334482</v>
      </c>
    </row>
    <row r="20" spans="1:13" ht="13.5" thickBot="1">
      <c r="E20" s="551">
        <f>SUM(E12:E19)</f>
        <v>37902607.269999996</v>
      </c>
      <c r="F20" s="552"/>
      <c r="G20" s="553">
        <f>SUM(G12:G19)</f>
        <v>30272619.124900002</v>
      </c>
      <c r="H20" s="553">
        <f>SUM(H12:H19)</f>
        <v>7629988.1451000012</v>
      </c>
      <c r="I20" s="552"/>
      <c r="J20" s="553">
        <f>SUM(J12:J19)</f>
        <v>23129114.130865406</v>
      </c>
      <c r="K20" s="553"/>
      <c r="L20" s="554">
        <f>SUM(L12:L19)</f>
        <v>14773493.139134595</v>
      </c>
    </row>
  </sheetData>
  <autoFilter ref="A11:M11" xr:uid="{E709D1A1-64FD-4D03-B57B-41F53B104C9F}"/>
  <mergeCells count="2">
    <mergeCell ref="A3:K3"/>
    <mergeCell ref="A8:K8"/>
  </mergeCells>
  <pageMargins left="0.70866141732283472" right="0.51181102362204722" top="0.55118110236220474" bottom="0.74803149606299213" header="0.31496062992125984" footer="0.31496062992125984"/>
  <pageSetup paperSize="9" scale="42" fitToHeight="1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17B96-3C2A-4703-B883-8CB984023BFC}">
  <sheetPr codeName="Sheet21">
    <tabColor rgb="FF0563C1"/>
    <pageSetUpPr fitToPage="1"/>
  </sheetPr>
  <dimension ref="A1:AQ921"/>
  <sheetViews>
    <sheetView topLeftCell="AA1" zoomScale="115" zoomScaleNormal="115" workbookViewId="0">
      <selection activeCell="AB8" sqref="AB8"/>
    </sheetView>
  </sheetViews>
  <sheetFormatPr defaultColWidth="9.453125" defaultRowHeight="12.5"/>
  <cols>
    <col min="1" max="1" width="25.7265625" style="42" customWidth="1"/>
    <col min="2" max="2" width="11" style="42" customWidth="1"/>
    <col min="3" max="3" width="8.453125" style="42" customWidth="1"/>
    <col min="4" max="4" width="17" style="42" customWidth="1"/>
    <col min="5" max="5" width="14" style="42" customWidth="1"/>
    <col min="6" max="6" width="34.81640625" style="42" customWidth="1"/>
    <col min="7" max="7" width="50" style="42" customWidth="1"/>
    <col min="8" max="8" width="11.1796875" style="42" customWidth="1"/>
    <col min="9" max="9" width="7.453125" style="42" customWidth="1"/>
    <col min="10" max="10" width="7" style="42" customWidth="1"/>
    <col min="11" max="11" width="19" style="42" customWidth="1"/>
    <col min="12" max="12" width="8.81640625" style="42" customWidth="1"/>
    <col min="13" max="13" width="37.54296875" style="42" customWidth="1"/>
    <col min="14" max="14" width="7.7265625" style="42" customWidth="1"/>
    <col min="15" max="15" width="7.453125" style="42" customWidth="1"/>
    <col min="16" max="16" width="8.1796875" style="42" customWidth="1"/>
    <col min="17" max="17" width="11.7265625" style="42" customWidth="1"/>
    <col min="18" max="18" width="12" style="42" customWidth="1"/>
    <col min="19" max="19" width="8.453125" style="42" customWidth="1"/>
    <col min="20" max="20" width="11" style="42" customWidth="1"/>
    <col min="21" max="21" width="15" style="42" customWidth="1"/>
    <col min="22" max="23" width="13.453125" style="42" customWidth="1"/>
    <col min="24" max="24" width="16" style="42" customWidth="1"/>
    <col min="25" max="26" width="13.453125" style="42" customWidth="1"/>
    <col min="27" max="27" width="14.54296875" style="42" customWidth="1"/>
    <col min="28" max="28" width="13.453125" style="42" customWidth="1"/>
    <col min="29" max="30" width="14.453125" style="42" customWidth="1"/>
    <col min="31" max="31" width="17.453125" customWidth="1"/>
    <col min="32" max="32" width="22.453125" customWidth="1"/>
    <col min="33" max="33" width="44.7265625" customWidth="1"/>
    <col min="34" max="34" width="7.26953125" customWidth="1"/>
    <col min="35" max="35" width="40.7265625" customWidth="1"/>
    <col min="36" max="36" width="7.54296875" customWidth="1"/>
    <col min="37" max="16384" width="9.453125" style="42"/>
  </cols>
  <sheetData>
    <row r="1" spans="1:43" ht="23">
      <c r="A1" s="380" t="s">
        <v>7024</v>
      </c>
    </row>
    <row r="2" spans="1:43" ht="13">
      <c r="A2" s="136" t="s">
        <v>7192</v>
      </c>
    </row>
    <row r="3" spans="1:43">
      <c r="A3" s="43"/>
    </row>
    <row r="4" spans="1:43" ht="13">
      <c r="A4" s="43"/>
      <c r="X4" s="94" t="s">
        <v>5074</v>
      </c>
    </row>
    <row r="5" spans="1:43" ht="13">
      <c r="S5" s="43" t="s">
        <v>7079</v>
      </c>
      <c r="X5" s="134">
        <v>2031</v>
      </c>
    </row>
    <row r="6" spans="1:43" s="103" customFormat="1" ht="72">
      <c r="A6" s="45" t="s">
        <v>1941</v>
      </c>
      <c r="B6" s="45" t="s">
        <v>52</v>
      </c>
      <c r="C6" s="45" t="s">
        <v>1942</v>
      </c>
      <c r="D6" s="45" t="s">
        <v>1943</v>
      </c>
      <c r="E6" s="45" t="s">
        <v>1944</v>
      </c>
      <c r="F6" s="45" t="s">
        <v>1945</v>
      </c>
      <c r="G6" s="45" t="s">
        <v>1946</v>
      </c>
      <c r="H6" s="45" t="s">
        <v>5016</v>
      </c>
      <c r="I6" s="45" t="s">
        <v>29</v>
      </c>
      <c r="J6" s="45" t="s">
        <v>1947</v>
      </c>
      <c r="K6" s="45" t="s">
        <v>1948</v>
      </c>
      <c r="L6" s="45" t="s">
        <v>1957</v>
      </c>
      <c r="M6" s="45" t="s">
        <v>1949</v>
      </c>
      <c r="N6" s="45" t="s">
        <v>1950</v>
      </c>
      <c r="O6" s="45" t="s">
        <v>1951</v>
      </c>
      <c r="P6" s="45" t="s">
        <v>1952</v>
      </c>
      <c r="Q6" s="45" t="s">
        <v>1953</v>
      </c>
      <c r="R6" s="45" t="s">
        <v>1954</v>
      </c>
      <c r="S6" s="45" t="s">
        <v>7023</v>
      </c>
      <c r="T6" s="102" t="s">
        <v>1955</v>
      </c>
      <c r="U6" s="45" t="s">
        <v>786</v>
      </c>
      <c r="V6" s="45" t="s">
        <v>1956</v>
      </c>
      <c r="W6" s="45" t="s">
        <v>4</v>
      </c>
      <c r="X6" s="45" t="s">
        <v>5012</v>
      </c>
      <c r="Y6" s="45" t="s">
        <v>5013</v>
      </c>
      <c r="Z6" s="45" t="s">
        <v>5014</v>
      </c>
      <c r="AA6" s="45" t="s">
        <v>5015</v>
      </c>
      <c r="AB6" s="45" t="s">
        <v>55</v>
      </c>
      <c r="AC6" s="45" t="s">
        <v>268</v>
      </c>
      <c r="AD6" s="45" t="s">
        <v>5018</v>
      </c>
      <c r="AE6" s="525" t="s">
        <v>7194</v>
      </c>
      <c r="AF6" s="525" t="s">
        <v>7196</v>
      </c>
      <c r="AG6" s="525" t="s">
        <v>7535</v>
      </c>
      <c r="AH6" s="525"/>
      <c r="AI6" s="525" t="s">
        <v>8582</v>
      </c>
      <c r="AJ6"/>
      <c r="AK6" s="42"/>
      <c r="AL6" s="42"/>
      <c r="AM6" s="42"/>
      <c r="AN6" s="42"/>
      <c r="AO6" s="42"/>
      <c r="AP6" s="42"/>
      <c r="AQ6" s="42"/>
    </row>
    <row r="7" spans="1:43">
      <c r="A7" t="s">
        <v>2015</v>
      </c>
      <c r="B7" t="s">
        <v>1940</v>
      </c>
      <c r="C7" t="s">
        <v>365</v>
      </c>
      <c r="D7">
        <v>40459</v>
      </c>
      <c r="E7"/>
      <c r="F7" t="s">
        <v>1511</v>
      </c>
      <c r="G7" t="s">
        <v>1846</v>
      </c>
      <c r="H7" t="s">
        <v>365</v>
      </c>
      <c r="I7" t="s">
        <v>17</v>
      </c>
      <c r="J7" t="s">
        <v>365</v>
      </c>
      <c r="K7" t="s">
        <v>365</v>
      </c>
      <c r="L7" t="s">
        <v>365</v>
      </c>
      <c r="M7" t="s">
        <v>6738</v>
      </c>
      <c r="N7" s="128" t="s">
        <v>365</v>
      </c>
      <c r="O7" s="128" t="s">
        <v>365</v>
      </c>
      <c r="P7" s="128" t="s">
        <v>365</v>
      </c>
      <c r="Q7" s="128" t="s">
        <v>365</v>
      </c>
      <c r="R7" s="128" t="s">
        <v>365</v>
      </c>
      <c r="S7" s="128">
        <v>0.8</v>
      </c>
      <c r="T7">
        <v>2029</v>
      </c>
      <c r="U7" s="495">
        <v>268044.52</v>
      </c>
      <c r="V7" s="495" t="s">
        <v>365</v>
      </c>
      <c r="W7" s="495">
        <v>268044.52</v>
      </c>
      <c r="X7" s="128">
        <v>1</v>
      </c>
      <c r="Y7" s="128">
        <v>0</v>
      </c>
      <c r="Z7" s="495">
        <v>53608.903999999995</v>
      </c>
      <c r="AA7" s="495">
        <v>0</v>
      </c>
      <c r="AB7" s="495">
        <v>214435.61600000004</v>
      </c>
      <c r="AC7" s="495">
        <v>0</v>
      </c>
      <c r="AD7" s="495">
        <v>0</v>
      </c>
      <c r="AE7" s="42" t="s">
        <v>660</v>
      </c>
      <c r="AF7" s="42" t="s">
        <v>765</v>
      </c>
      <c r="AG7" s="42" t="s">
        <v>8536</v>
      </c>
      <c r="AH7" s="42">
        <v>1</v>
      </c>
      <c r="AI7" s="42" t="s">
        <v>9134</v>
      </c>
      <c r="AK7"/>
      <c r="AL7"/>
      <c r="AM7"/>
      <c r="AN7"/>
      <c r="AO7"/>
      <c r="AP7"/>
      <c r="AQ7"/>
    </row>
    <row r="8" spans="1:43">
      <c r="A8" t="s">
        <v>2015</v>
      </c>
      <c r="B8" t="s">
        <v>1940</v>
      </c>
      <c r="C8" t="s">
        <v>365</v>
      </c>
      <c r="D8">
        <v>40473</v>
      </c>
      <c r="E8"/>
      <c r="F8" t="s">
        <v>1509</v>
      </c>
      <c r="G8" t="s">
        <v>1791</v>
      </c>
      <c r="H8" t="s">
        <v>365</v>
      </c>
      <c r="I8" t="s">
        <v>17</v>
      </c>
      <c r="J8" t="s">
        <v>365</v>
      </c>
      <c r="K8" t="s">
        <v>365</v>
      </c>
      <c r="L8" t="s">
        <v>365</v>
      </c>
      <c r="M8" t="s">
        <v>6615</v>
      </c>
      <c r="N8" s="128" t="s">
        <v>365</v>
      </c>
      <c r="O8" s="128" t="s">
        <v>365</v>
      </c>
      <c r="P8" s="128" t="s">
        <v>365</v>
      </c>
      <c r="Q8" s="128" t="s">
        <v>365</v>
      </c>
      <c r="R8" s="128" t="s">
        <v>365</v>
      </c>
      <c r="S8" s="128">
        <v>1</v>
      </c>
      <c r="T8">
        <v>2028</v>
      </c>
      <c r="U8" s="495">
        <v>393762.61</v>
      </c>
      <c r="V8" s="495" t="s">
        <v>365</v>
      </c>
      <c r="W8" s="495">
        <v>393762.61</v>
      </c>
      <c r="X8" s="128">
        <v>1</v>
      </c>
      <c r="Y8" s="128">
        <v>0</v>
      </c>
      <c r="Z8" s="495">
        <v>0</v>
      </c>
      <c r="AA8" s="495">
        <v>0</v>
      </c>
      <c r="AB8" s="495">
        <v>393762.61</v>
      </c>
      <c r="AC8" s="495">
        <v>0</v>
      </c>
      <c r="AD8" s="495">
        <v>0</v>
      </c>
      <c r="AE8" s="42" t="s">
        <v>654</v>
      </c>
      <c r="AF8" s="42" t="s">
        <v>764</v>
      </c>
      <c r="AG8" s="42" t="s">
        <v>8531</v>
      </c>
      <c r="AH8" s="42">
        <v>1</v>
      </c>
      <c r="AI8" s="42" t="s">
        <v>9129</v>
      </c>
      <c r="AK8"/>
      <c r="AL8"/>
      <c r="AM8"/>
      <c r="AN8"/>
      <c r="AO8"/>
      <c r="AP8"/>
      <c r="AQ8"/>
    </row>
    <row r="9" spans="1:43">
      <c r="A9" t="s">
        <v>2015</v>
      </c>
      <c r="B9" t="s">
        <v>1940</v>
      </c>
      <c r="C9" t="s">
        <v>365</v>
      </c>
      <c r="D9">
        <v>40768</v>
      </c>
      <c r="E9"/>
      <c r="F9" t="s">
        <v>1490</v>
      </c>
      <c r="G9" t="s">
        <v>1780</v>
      </c>
      <c r="H9" t="s">
        <v>365</v>
      </c>
      <c r="I9" t="s">
        <v>17</v>
      </c>
      <c r="J9" t="s">
        <v>365</v>
      </c>
      <c r="K9" t="s">
        <v>365</v>
      </c>
      <c r="L9" t="s">
        <v>365</v>
      </c>
      <c r="M9" t="s">
        <v>6773</v>
      </c>
      <c r="N9" s="128" t="s">
        <v>365</v>
      </c>
      <c r="O9" s="128" t="s">
        <v>365</v>
      </c>
      <c r="P9" s="128" t="s">
        <v>365</v>
      </c>
      <c r="Q9" s="128" t="s">
        <v>365</v>
      </c>
      <c r="R9" s="128" t="s">
        <v>365</v>
      </c>
      <c r="S9" s="128">
        <v>1</v>
      </c>
      <c r="T9">
        <v>2029</v>
      </c>
      <c r="U9" s="495">
        <v>314062.96000000002</v>
      </c>
      <c r="V9" s="495" t="s">
        <v>365</v>
      </c>
      <c r="W9" s="495">
        <v>314062.96000000002</v>
      </c>
      <c r="X9" s="128">
        <v>1</v>
      </c>
      <c r="Y9" s="128">
        <v>0</v>
      </c>
      <c r="Z9" s="495">
        <v>0</v>
      </c>
      <c r="AA9" s="495">
        <v>0</v>
      </c>
      <c r="AB9" s="495">
        <v>314062.96000000002</v>
      </c>
      <c r="AC9" s="495">
        <v>0</v>
      </c>
      <c r="AD9" s="495">
        <v>0</v>
      </c>
      <c r="AE9" s="42" t="s">
        <v>661</v>
      </c>
      <c r="AF9" s="42" t="s">
        <v>765</v>
      </c>
      <c r="AG9" s="42" t="s">
        <v>8162</v>
      </c>
      <c r="AH9" s="42">
        <v>1</v>
      </c>
      <c r="AI9" s="42" t="s">
        <v>8823</v>
      </c>
      <c r="AK9"/>
      <c r="AL9"/>
      <c r="AM9"/>
      <c r="AN9"/>
      <c r="AO9"/>
      <c r="AP9"/>
      <c r="AQ9"/>
    </row>
    <row r="10" spans="1:43">
      <c r="A10" t="s">
        <v>2015</v>
      </c>
      <c r="B10" t="s">
        <v>1940</v>
      </c>
      <c r="C10" t="s">
        <v>365</v>
      </c>
      <c r="D10">
        <v>40836</v>
      </c>
      <c r="E10"/>
      <c r="F10" t="s">
        <v>1510</v>
      </c>
      <c r="G10" t="s">
        <v>1791</v>
      </c>
      <c r="H10" t="s">
        <v>365</v>
      </c>
      <c r="I10" t="s">
        <v>17</v>
      </c>
      <c r="J10" t="s">
        <v>365</v>
      </c>
      <c r="K10" t="s">
        <v>365</v>
      </c>
      <c r="L10" t="s">
        <v>365</v>
      </c>
      <c r="M10" t="s">
        <v>6738</v>
      </c>
      <c r="N10" s="128" t="s">
        <v>365</v>
      </c>
      <c r="O10" s="128" t="s">
        <v>365</v>
      </c>
      <c r="P10" s="128" t="s">
        <v>365</v>
      </c>
      <c r="Q10" s="128" t="s">
        <v>365</v>
      </c>
      <c r="R10" s="128" t="s">
        <v>365</v>
      </c>
      <c r="S10" s="128">
        <v>1</v>
      </c>
      <c r="T10">
        <v>2028</v>
      </c>
      <c r="U10" s="495">
        <v>300000</v>
      </c>
      <c r="V10" s="495" t="s">
        <v>365</v>
      </c>
      <c r="W10" s="495">
        <v>300000</v>
      </c>
      <c r="X10" s="128">
        <v>1</v>
      </c>
      <c r="Y10" s="128">
        <v>0</v>
      </c>
      <c r="Z10" s="495">
        <v>0</v>
      </c>
      <c r="AA10" s="495">
        <v>0</v>
      </c>
      <c r="AB10" s="495">
        <v>300000</v>
      </c>
      <c r="AC10" s="495">
        <v>0</v>
      </c>
      <c r="AD10" s="495">
        <v>0</v>
      </c>
      <c r="AE10" s="42" t="s">
        <v>660</v>
      </c>
      <c r="AF10" s="42" t="s">
        <v>765</v>
      </c>
      <c r="AG10" s="42" t="s">
        <v>8535</v>
      </c>
      <c r="AH10" s="42">
        <v>1</v>
      </c>
      <c r="AI10" s="42" t="s">
        <v>9133</v>
      </c>
      <c r="AK10"/>
      <c r="AL10"/>
      <c r="AM10"/>
      <c r="AN10"/>
      <c r="AO10"/>
      <c r="AP10"/>
      <c r="AQ10"/>
    </row>
    <row r="11" spans="1:43">
      <c r="A11" t="s">
        <v>2015</v>
      </c>
      <c r="B11" t="s">
        <v>1940</v>
      </c>
      <c r="C11" t="s">
        <v>365</v>
      </c>
      <c r="D11">
        <v>41012</v>
      </c>
      <c r="E11"/>
      <c r="F11" t="s">
        <v>1512</v>
      </c>
      <c r="G11" t="s">
        <v>1846</v>
      </c>
      <c r="H11" t="s">
        <v>365</v>
      </c>
      <c r="I11" t="s">
        <v>17</v>
      </c>
      <c r="J11" t="s">
        <v>365</v>
      </c>
      <c r="K11" t="s">
        <v>365</v>
      </c>
      <c r="L11" t="s">
        <v>365</v>
      </c>
      <c r="M11" t="s">
        <v>6738</v>
      </c>
      <c r="N11" s="128" t="s">
        <v>365</v>
      </c>
      <c r="O11" s="128" t="s">
        <v>365</v>
      </c>
      <c r="P11" s="128" t="s">
        <v>365</v>
      </c>
      <c r="Q11" s="128" t="s">
        <v>365</v>
      </c>
      <c r="R11" s="128" t="s">
        <v>365</v>
      </c>
      <c r="S11" s="128">
        <v>0.8</v>
      </c>
      <c r="T11">
        <v>2029</v>
      </c>
      <c r="U11" s="495">
        <v>285104</v>
      </c>
      <c r="V11" s="495" t="s">
        <v>365</v>
      </c>
      <c r="W11" s="495">
        <v>285104</v>
      </c>
      <c r="X11" s="128">
        <v>1</v>
      </c>
      <c r="Y11" s="128">
        <v>0</v>
      </c>
      <c r="Z11" s="495">
        <v>57020.799999999988</v>
      </c>
      <c r="AA11" s="495">
        <v>0</v>
      </c>
      <c r="AB11" s="495">
        <v>228083.20000000001</v>
      </c>
      <c r="AC11" s="495">
        <v>0</v>
      </c>
      <c r="AD11" s="495">
        <v>0</v>
      </c>
      <c r="AE11" s="42" t="s">
        <v>660</v>
      </c>
      <c r="AF11" s="42" t="s">
        <v>765</v>
      </c>
      <c r="AG11" s="42" t="s">
        <v>8537</v>
      </c>
      <c r="AH11" s="42">
        <v>1</v>
      </c>
      <c r="AI11" s="42" t="s">
        <v>9135</v>
      </c>
      <c r="AK11"/>
      <c r="AL11"/>
      <c r="AM11"/>
      <c r="AN11"/>
      <c r="AO11"/>
      <c r="AP11"/>
      <c r="AQ11"/>
    </row>
    <row r="12" spans="1:43">
      <c r="A12" t="s">
        <v>15</v>
      </c>
      <c r="B12" t="s">
        <v>6</v>
      </c>
      <c r="C12" t="s">
        <v>365</v>
      </c>
      <c r="D12">
        <v>41230</v>
      </c>
      <c r="E12"/>
      <c r="F12" t="s">
        <v>1503</v>
      </c>
      <c r="G12" t="s">
        <v>1814</v>
      </c>
      <c r="H12" t="s">
        <v>365</v>
      </c>
      <c r="I12" t="s">
        <v>17</v>
      </c>
      <c r="J12" t="s">
        <v>365</v>
      </c>
      <c r="K12" t="s">
        <v>365</v>
      </c>
      <c r="L12" t="s">
        <v>365</v>
      </c>
      <c r="M12" t="s">
        <v>6429</v>
      </c>
      <c r="N12" s="128" t="s">
        <v>365</v>
      </c>
      <c r="O12" s="128" t="s">
        <v>365</v>
      </c>
      <c r="P12" s="128" t="s">
        <v>365</v>
      </c>
      <c r="Q12" s="128" t="s">
        <v>365</v>
      </c>
      <c r="R12" s="128" t="s">
        <v>365</v>
      </c>
      <c r="S12" s="128">
        <v>1</v>
      </c>
      <c r="T12">
        <v>2028</v>
      </c>
      <c r="U12" s="495">
        <v>2269234.65</v>
      </c>
      <c r="V12" s="495" t="s">
        <v>365</v>
      </c>
      <c r="W12" s="495">
        <v>2269234.65</v>
      </c>
      <c r="X12" s="128">
        <v>1</v>
      </c>
      <c r="Y12" s="128">
        <v>0</v>
      </c>
      <c r="Z12" s="495">
        <v>0</v>
      </c>
      <c r="AA12" s="495">
        <v>0</v>
      </c>
      <c r="AB12" s="495">
        <v>2269234.65</v>
      </c>
      <c r="AC12" s="495">
        <v>0</v>
      </c>
      <c r="AD12" s="495">
        <v>0</v>
      </c>
      <c r="AE12" s="42" t="s">
        <v>577</v>
      </c>
      <c r="AF12" s="42" t="s">
        <v>765</v>
      </c>
      <c r="AG12" s="42" t="s">
        <v>8434</v>
      </c>
      <c r="AH12" s="42">
        <v>1</v>
      </c>
      <c r="AI12" s="42" t="s">
        <v>9057</v>
      </c>
      <c r="AK12"/>
      <c r="AL12"/>
      <c r="AM12"/>
      <c r="AN12"/>
      <c r="AO12"/>
      <c r="AP12"/>
      <c r="AQ12"/>
    </row>
    <row r="13" spans="1:43">
      <c r="A13" t="s">
        <v>15</v>
      </c>
      <c r="B13" t="s">
        <v>6</v>
      </c>
      <c r="C13" t="s">
        <v>365</v>
      </c>
      <c r="D13">
        <v>41232</v>
      </c>
      <c r="E13"/>
      <c r="F13" t="s">
        <v>1513</v>
      </c>
      <c r="G13" t="s">
        <v>1853</v>
      </c>
      <c r="H13" t="s">
        <v>365</v>
      </c>
      <c r="I13" t="s">
        <v>17</v>
      </c>
      <c r="J13" t="s">
        <v>365</v>
      </c>
      <c r="K13" t="s">
        <v>365</v>
      </c>
      <c r="L13" t="s">
        <v>365</v>
      </c>
      <c r="M13" t="s">
        <v>6429</v>
      </c>
      <c r="N13" s="128" t="s">
        <v>365</v>
      </c>
      <c r="O13" s="128" t="s">
        <v>365</v>
      </c>
      <c r="P13" s="128" t="s">
        <v>365</v>
      </c>
      <c r="Q13" s="128" t="s">
        <v>365</v>
      </c>
      <c r="R13" s="128" t="s">
        <v>365</v>
      </c>
      <c r="S13" s="128">
        <v>0.42</v>
      </c>
      <c r="T13">
        <v>2029</v>
      </c>
      <c r="U13" s="495">
        <v>600000</v>
      </c>
      <c r="V13" s="495" t="s">
        <v>365</v>
      </c>
      <c r="W13" s="495">
        <v>600000</v>
      </c>
      <c r="X13" s="128">
        <v>1</v>
      </c>
      <c r="Y13" s="128">
        <v>0</v>
      </c>
      <c r="Z13" s="495">
        <v>348000.00000000006</v>
      </c>
      <c r="AA13" s="495">
        <v>0</v>
      </c>
      <c r="AB13" s="495">
        <v>251999.99999999994</v>
      </c>
      <c r="AC13" s="495">
        <v>0</v>
      </c>
      <c r="AD13" s="495">
        <v>0</v>
      </c>
      <c r="AE13" s="42" t="s">
        <v>577</v>
      </c>
      <c r="AF13" s="42" t="s">
        <v>765</v>
      </c>
      <c r="AG13" s="42" t="s">
        <v>8547</v>
      </c>
      <c r="AH13" s="42">
        <v>1</v>
      </c>
      <c r="AI13" s="42" t="s">
        <v>9144</v>
      </c>
      <c r="AK13"/>
      <c r="AL13"/>
      <c r="AM13"/>
      <c r="AN13"/>
      <c r="AO13"/>
      <c r="AP13"/>
      <c r="AQ13"/>
    </row>
    <row r="14" spans="1:43">
      <c r="A14" t="s">
        <v>15</v>
      </c>
      <c r="B14" t="s">
        <v>6</v>
      </c>
      <c r="C14" t="s">
        <v>365</v>
      </c>
      <c r="D14">
        <v>41357</v>
      </c>
      <c r="E14"/>
      <c r="F14" t="s">
        <v>1518</v>
      </c>
      <c r="G14" t="s">
        <v>1372</v>
      </c>
      <c r="H14" t="s">
        <v>365</v>
      </c>
      <c r="I14" t="s">
        <v>17</v>
      </c>
      <c r="J14" t="s">
        <v>365</v>
      </c>
      <c r="K14" t="s">
        <v>365</v>
      </c>
      <c r="L14" t="s">
        <v>365</v>
      </c>
      <c r="M14" t="s">
        <v>6429</v>
      </c>
      <c r="N14" s="128" t="s">
        <v>365</v>
      </c>
      <c r="O14" s="128" t="s">
        <v>365</v>
      </c>
      <c r="P14" s="128" t="s">
        <v>365</v>
      </c>
      <c r="Q14" s="128" t="s">
        <v>365</v>
      </c>
      <c r="R14" s="128" t="s">
        <v>365</v>
      </c>
      <c r="S14" s="128">
        <v>1</v>
      </c>
      <c r="T14">
        <v>2028</v>
      </c>
      <c r="U14" s="495">
        <v>700000</v>
      </c>
      <c r="V14" s="495" t="s">
        <v>365</v>
      </c>
      <c r="W14" s="495">
        <v>700000</v>
      </c>
      <c r="X14" s="128">
        <v>1</v>
      </c>
      <c r="Y14" s="128">
        <v>0</v>
      </c>
      <c r="Z14" s="495">
        <v>0</v>
      </c>
      <c r="AA14" s="495">
        <v>0</v>
      </c>
      <c r="AB14" s="495">
        <v>700000</v>
      </c>
      <c r="AC14" s="495">
        <v>0</v>
      </c>
      <c r="AD14" s="495">
        <v>0</v>
      </c>
      <c r="AE14" s="42" t="s">
        <v>577</v>
      </c>
      <c r="AF14" s="42" t="s">
        <v>765</v>
      </c>
      <c r="AG14" s="42" t="s">
        <v>8576</v>
      </c>
      <c r="AH14" s="42">
        <v>1</v>
      </c>
      <c r="AI14" s="42" t="s">
        <v>9169</v>
      </c>
      <c r="AK14"/>
      <c r="AL14"/>
      <c r="AM14"/>
      <c r="AN14"/>
      <c r="AO14"/>
      <c r="AP14"/>
      <c r="AQ14"/>
    </row>
    <row r="15" spans="1:43">
      <c r="A15" t="s">
        <v>15</v>
      </c>
      <c r="B15" t="s">
        <v>6</v>
      </c>
      <c r="C15" t="s">
        <v>365</v>
      </c>
      <c r="D15">
        <v>41425</v>
      </c>
      <c r="E15"/>
      <c r="F15" t="s">
        <v>1495</v>
      </c>
      <c r="G15" t="s">
        <v>1816</v>
      </c>
      <c r="H15" t="s">
        <v>365</v>
      </c>
      <c r="I15" t="s">
        <v>17</v>
      </c>
      <c r="J15" t="s">
        <v>365</v>
      </c>
      <c r="K15" t="s">
        <v>365</v>
      </c>
      <c r="L15" t="s">
        <v>365</v>
      </c>
      <c r="M15" t="s">
        <v>6429</v>
      </c>
      <c r="N15" s="128" t="s">
        <v>365</v>
      </c>
      <c r="O15" s="128" t="s">
        <v>365</v>
      </c>
      <c r="P15" s="128" t="s">
        <v>365</v>
      </c>
      <c r="Q15" s="128" t="s">
        <v>365</v>
      </c>
      <c r="R15" s="128" t="s">
        <v>365</v>
      </c>
      <c r="S15" s="128">
        <v>1</v>
      </c>
      <c r="T15">
        <v>2029</v>
      </c>
      <c r="U15" s="495">
        <v>300000</v>
      </c>
      <c r="V15" s="495" t="s">
        <v>365</v>
      </c>
      <c r="W15" s="495">
        <v>300000</v>
      </c>
      <c r="X15" s="128">
        <v>1</v>
      </c>
      <c r="Y15" s="128">
        <v>0</v>
      </c>
      <c r="Z15" s="495">
        <v>0</v>
      </c>
      <c r="AA15" s="495">
        <v>0</v>
      </c>
      <c r="AB15" s="495">
        <v>300000</v>
      </c>
      <c r="AC15" s="495">
        <v>0</v>
      </c>
      <c r="AD15" s="495">
        <v>0</v>
      </c>
      <c r="AE15" s="42" t="s">
        <v>577</v>
      </c>
      <c r="AF15" s="42" t="s">
        <v>765</v>
      </c>
      <c r="AG15" s="42" t="s">
        <v>8283</v>
      </c>
      <c r="AH15" s="42">
        <v>1</v>
      </c>
      <c r="AI15" s="42" t="s">
        <v>8922</v>
      </c>
      <c r="AK15"/>
      <c r="AL15"/>
      <c r="AM15"/>
      <c r="AN15"/>
      <c r="AO15"/>
      <c r="AP15"/>
      <c r="AQ15"/>
    </row>
    <row r="16" spans="1:43">
      <c r="A16" t="s">
        <v>2015</v>
      </c>
      <c r="B16" t="s">
        <v>1940</v>
      </c>
      <c r="C16" t="s">
        <v>365</v>
      </c>
      <c r="D16">
        <v>295234</v>
      </c>
      <c r="E16"/>
      <c r="F16" t="s">
        <v>1416</v>
      </c>
      <c r="G16" t="s">
        <v>1779</v>
      </c>
      <c r="H16" t="s">
        <v>365</v>
      </c>
      <c r="I16" t="s">
        <v>25</v>
      </c>
      <c r="J16" t="s">
        <v>365</v>
      </c>
      <c r="K16" t="s">
        <v>365</v>
      </c>
      <c r="L16" t="s">
        <v>365</v>
      </c>
      <c r="M16" t="s">
        <v>5970</v>
      </c>
      <c r="N16" s="128" t="s">
        <v>365</v>
      </c>
      <c r="O16" s="128" t="s">
        <v>365</v>
      </c>
      <c r="P16" s="128" t="s">
        <v>365</v>
      </c>
      <c r="Q16" s="128" t="s">
        <v>365</v>
      </c>
      <c r="R16" s="128" t="s">
        <v>365</v>
      </c>
      <c r="S16" s="128">
        <v>1</v>
      </c>
      <c r="T16">
        <v>2029</v>
      </c>
      <c r="U16" s="495">
        <v>3640970</v>
      </c>
      <c r="V16" s="495" t="s">
        <v>365</v>
      </c>
      <c r="W16" s="495">
        <v>3640970</v>
      </c>
      <c r="X16" s="128">
        <v>1</v>
      </c>
      <c r="Y16" s="128">
        <v>0</v>
      </c>
      <c r="Z16" s="495">
        <v>0</v>
      </c>
      <c r="AA16" s="495">
        <v>0</v>
      </c>
      <c r="AB16" s="495">
        <v>3640970</v>
      </c>
      <c r="AC16" s="495">
        <v>0</v>
      </c>
      <c r="AD16" s="495">
        <v>0</v>
      </c>
      <c r="AE16" s="42" t="s">
        <v>655</v>
      </c>
      <c r="AF16" s="42" t="s">
        <v>764</v>
      </c>
      <c r="AG16" s="42" t="s">
        <v>8145</v>
      </c>
      <c r="AH16" s="42">
        <v>1</v>
      </c>
      <c r="AI16" s="42" t="s">
        <v>8809</v>
      </c>
      <c r="AK16"/>
      <c r="AL16"/>
      <c r="AM16"/>
      <c r="AN16"/>
      <c r="AO16"/>
      <c r="AP16"/>
      <c r="AQ16"/>
    </row>
    <row r="17" spans="1:43">
      <c r="A17" t="s">
        <v>15</v>
      </c>
      <c r="B17" t="s">
        <v>6</v>
      </c>
      <c r="C17" t="s">
        <v>365</v>
      </c>
      <c r="D17">
        <v>791076</v>
      </c>
      <c r="E17"/>
      <c r="F17" t="s">
        <v>1497</v>
      </c>
      <c r="G17" t="s">
        <v>1838</v>
      </c>
      <c r="H17" t="s">
        <v>365</v>
      </c>
      <c r="I17" t="s">
        <v>17</v>
      </c>
      <c r="J17" t="s">
        <v>365</v>
      </c>
      <c r="K17" t="s">
        <v>365</v>
      </c>
      <c r="L17" t="s">
        <v>365</v>
      </c>
      <c r="M17" t="s">
        <v>6429</v>
      </c>
      <c r="N17" s="128" t="s">
        <v>365</v>
      </c>
      <c r="O17" s="128" t="s">
        <v>365</v>
      </c>
      <c r="P17" s="128" t="s">
        <v>365</v>
      </c>
      <c r="Q17" s="128" t="s">
        <v>365</v>
      </c>
      <c r="R17" s="128" t="s">
        <v>365</v>
      </c>
      <c r="S17" s="128">
        <v>0.42</v>
      </c>
      <c r="T17">
        <v>2032</v>
      </c>
      <c r="U17" s="495">
        <v>4043667</v>
      </c>
      <c r="V17" s="495" t="s">
        <v>365</v>
      </c>
      <c r="W17" s="495">
        <v>4043667</v>
      </c>
      <c r="X17" s="128">
        <v>0.90909090909090906</v>
      </c>
      <c r="Y17" s="128">
        <v>9.0909090909090939E-2</v>
      </c>
      <c r="Z17" s="495">
        <v>2345326.8600000003</v>
      </c>
      <c r="AA17" s="495">
        <v>0</v>
      </c>
      <c r="AB17" s="495">
        <v>1543945.5818181816</v>
      </c>
      <c r="AC17" s="495">
        <v>154394.5581818182</v>
      </c>
      <c r="AD17" s="495">
        <v>0</v>
      </c>
      <c r="AE17" s="42" t="s">
        <v>577</v>
      </c>
      <c r="AF17" s="42" t="s">
        <v>765</v>
      </c>
      <c r="AG17" s="42" t="s">
        <v>8343</v>
      </c>
      <c r="AH17" s="42">
        <v>1</v>
      </c>
      <c r="AI17" s="42" t="s">
        <v>8975</v>
      </c>
      <c r="AK17"/>
      <c r="AL17"/>
      <c r="AM17"/>
      <c r="AN17"/>
      <c r="AO17"/>
      <c r="AP17"/>
      <c r="AQ17"/>
    </row>
    <row r="18" spans="1:43">
      <c r="A18" t="s">
        <v>15</v>
      </c>
      <c r="B18" t="s">
        <v>6</v>
      </c>
      <c r="C18" t="s">
        <v>365</v>
      </c>
      <c r="D18">
        <v>791077</v>
      </c>
      <c r="E18"/>
      <c r="F18" t="s">
        <v>1496</v>
      </c>
      <c r="G18" t="s">
        <v>1840</v>
      </c>
      <c r="H18" t="s">
        <v>365</v>
      </c>
      <c r="I18" t="s">
        <v>17</v>
      </c>
      <c r="J18" t="s">
        <v>365</v>
      </c>
      <c r="K18" t="s">
        <v>365</v>
      </c>
      <c r="L18" t="s">
        <v>365</v>
      </c>
      <c r="M18" t="s">
        <v>6429</v>
      </c>
      <c r="N18" s="128" t="s">
        <v>365</v>
      </c>
      <c r="O18" s="128" t="s">
        <v>365</v>
      </c>
      <c r="P18" s="128" t="s">
        <v>365</v>
      </c>
      <c r="Q18" s="128" t="s">
        <v>365</v>
      </c>
      <c r="R18" s="128" t="s">
        <v>365</v>
      </c>
      <c r="S18" s="128">
        <v>0.42</v>
      </c>
      <c r="T18">
        <v>2032</v>
      </c>
      <c r="U18" s="495">
        <v>8117549</v>
      </c>
      <c r="V18" s="495" t="s">
        <v>365</v>
      </c>
      <c r="W18" s="495">
        <v>8117549</v>
      </c>
      <c r="X18" s="128">
        <v>0.90909090909090906</v>
      </c>
      <c r="Y18" s="128">
        <v>9.0909090909090939E-2</v>
      </c>
      <c r="Z18" s="495">
        <v>4708178.4200000009</v>
      </c>
      <c r="AA18" s="495">
        <v>0</v>
      </c>
      <c r="AB18" s="495">
        <v>3099427.7999999993</v>
      </c>
      <c r="AC18" s="495">
        <v>309942.78000000003</v>
      </c>
      <c r="AD18" s="495">
        <v>-9.3132257461547852E-10</v>
      </c>
      <c r="AE18" s="42" t="s">
        <v>577</v>
      </c>
      <c r="AF18" s="42" t="s">
        <v>765</v>
      </c>
      <c r="AG18" s="42" t="s">
        <v>8342</v>
      </c>
      <c r="AH18" s="42">
        <v>1</v>
      </c>
      <c r="AI18" s="42" t="s">
        <v>8974</v>
      </c>
      <c r="AK18"/>
      <c r="AL18"/>
      <c r="AM18"/>
      <c r="AN18"/>
      <c r="AO18"/>
      <c r="AP18"/>
      <c r="AQ18"/>
    </row>
    <row r="19" spans="1:43">
      <c r="A19" t="s">
        <v>15</v>
      </c>
      <c r="B19" t="s">
        <v>6</v>
      </c>
      <c r="C19" t="s">
        <v>365</v>
      </c>
      <c r="D19">
        <v>791984</v>
      </c>
      <c r="E19"/>
      <c r="F19" t="s">
        <v>1489</v>
      </c>
      <c r="G19" t="s">
        <v>1859</v>
      </c>
      <c r="H19" t="s">
        <v>365</v>
      </c>
      <c r="I19" t="s">
        <v>17</v>
      </c>
      <c r="J19" t="s">
        <v>365</v>
      </c>
      <c r="K19" t="s">
        <v>365</v>
      </c>
      <c r="L19" t="s">
        <v>365</v>
      </c>
      <c r="M19" t="s">
        <v>6429</v>
      </c>
      <c r="N19" s="128" t="s">
        <v>365</v>
      </c>
      <c r="O19" s="128" t="s">
        <v>365</v>
      </c>
      <c r="P19" s="128" t="s">
        <v>365</v>
      </c>
      <c r="Q19" s="128" t="s">
        <v>365</v>
      </c>
      <c r="R19" s="128" t="s">
        <v>365</v>
      </c>
      <c r="S19" s="128">
        <v>0.42</v>
      </c>
      <c r="T19">
        <v>2029</v>
      </c>
      <c r="U19" s="495">
        <v>1039092</v>
      </c>
      <c r="V19" s="495" t="s">
        <v>365</v>
      </c>
      <c r="W19" s="495">
        <v>1039092</v>
      </c>
      <c r="X19" s="128">
        <v>1</v>
      </c>
      <c r="Y19" s="128">
        <v>0</v>
      </c>
      <c r="Z19" s="495">
        <v>602673.3600000001</v>
      </c>
      <c r="AA19" s="495">
        <v>0</v>
      </c>
      <c r="AB19" s="495">
        <v>436418.6399999999</v>
      </c>
      <c r="AC19" s="495">
        <v>0</v>
      </c>
      <c r="AD19" s="495">
        <v>0</v>
      </c>
      <c r="AE19" s="42" t="s">
        <v>577</v>
      </c>
      <c r="AF19" s="42" t="s">
        <v>765</v>
      </c>
      <c r="AG19" s="42" t="s">
        <v>8156</v>
      </c>
      <c r="AH19" s="42">
        <v>1</v>
      </c>
      <c r="AI19" s="42" t="s">
        <v>8817</v>
      </c>
      <c r="AK19"/>
      <c r="AL19"/>
      <c r="AM19"/>
      <c r="AN19"/>
      <c r="AO19"/>
      <c r="AP19"/>
      <c r="AQ19"/>
    </row>
    <row r="20" spans="1:43">
      <c r="A20" t="s">
        <v>15</v>
      </c>
      <c r="B20" t="s">
        <v>6</v>
      </c>
      <c r="C20" t="s">
        <v>365</v>
      </c>
      <c r="D20">
        <v>792145</v>
      </c>
      <c r="E20"/>
      <c r="F20" t="s">
        <v>1501</v>
      </c>
      <c r="G20" t="s">
        <v>1854</v>
      </c>
      <c r="H20" t="s">
        <v>365</v>
      </c>
      <c r="I20" t="s">
        <v>17</v>
      </c>
      <c r="J20" t="s">
        <v>365</v>
      </c>
      <c r="K20" t="s">
        <v>365</v>
      </c>
      <c r="L20" t="s">
        <v>365</v>
      </c>
      <c r="M20" t="s">
        <v>6429</v>
      </c>
      <c r="N20" s="128" t="s">
        <v>365</v>
      </c>
      <c r="O20" s="128" t="s">
        <v>365</v>
      </c>
      <c r="P20" s="128" t="s">
        <v>365</v>
      </c>
      <c r="Q20" s="128" t="s">
        <v>365</v>
      </c>
      <c r="R20" s="128" t="s">
        <v>365</v>
      </c>
      <c r="S20" s="128">
        <v>0.42</v>
      </c>
      <c r="T20">
        <v>2029</v>
      </c>
      <c r="U20" s="495">
        <v>809733</v>
      </c>
      <c r="V20" s="495" t="s">
        <v>365</v>
      </c>
      <c r="W20" s="495">
        <v>809733</v>
      </c>
      <c r="X20" s="128">
        <v>1</v>
      </c>
      <c r="Y20" s="128">
        <v>0</v>
      </c>
      <c r="Z20" s="495">
        <v>469645.14000000007</v>
      </c>
      <c r="AA20" s="495">
        <v>0</v>
      </c>
      <c r="AB20" s="495">
        <v>340087.85999999993</v>
      </c>
      <c r="AC20" s="495">
        <v>0</v>
      </c>
      <c r="AD20" s="495">
        <v>0</v>
      </c>
      <c r="AE20" s="42" t="s">
        <v>577</v>
      </c>
      <c r="AF20" s="42" t="s">
        <v>765</v>
      </c>
      <c r="AG20" s="42" t="s">
        <v>8431</v>
      </c>
      <c r="AH20" s="42">
        <v>1</v>
      </c>
      <c r="AI20" s="42" t="s">
        <v>9054</v>
      </c>
      <c r="AK20"/>
      <c r="AL20"/>
      <c r="AM20"/>
      <c r="AN20"/>
      <c r="AO20"/>
      <c r="AP20"/>
      <c r="AQ20"/>
    </row>
    <row r="21" spans="1:43">
      <c r="A21" t="s">
        <v>2015</v>
      </c>
      <c r="B21" t="s">
        <v>1940</v>
      </c>
      <c r="C21" t="s">
        <v>365</v>
      </c>
      <c r="D21">
        <v>792396</v>
      </c>
      <c r="E21"/>
      <c r="F21" t="s">
        <v>1494</v>
      </c>
      <c r="G21" t="s">
        <v>1843</v>
      </c>
      <c r="H21" t="s">
        <v>365</v>
      </c>
      <c r="I21" t="s">
        <v>17</v>
      </c>
      <c r="J21" t="s">
        <v>365</v>
      </c>
      <c r="K21" t="s">
        <v>365</v>
      </c>
      <c r="L21" t="s">
        <v>365</v>
      </c>
      <c r="M21" t="s">
        <v>6584</v>
      </c>
      <c r="N21" s="128" t="s">
        <v>365</v>
      </c>
      <c r="O21" s="128" t="s">
        <v>365</v>
      </c>
      <c r="P21" s="128" t="s">
        <v>365</v>
      </c>
      <c r="Q21" s="128" t="s">
        <v>365</v>
      </c>
      <c r="R21" s="128" t="s">
        <v>365</v>
      </c>
      <c r="S21" s="128">
        <v>0.3</v>
      </c>
      <c r="T21">
        <v>2029</v>
      </c>
      <c r="U21" s="495">
        <v>4913438.6900000004</v>
      </c>
      <c r="V21" s="495" t="s">
        <v>365</v>
      </c>
      <c r="W21" s="495">
        <v>4913438.6900000004</v>
      </c>
      <c r="X21" s="128">
        <v>1</v>
      </c>
      <c r="Y21" s="128">
        <v>0</v>
      </c>
      <c r="Z21" s="495">
        <v>3439407.0830000001</v>
      </c>
      <c r="AA21" s="495">
        <v>0</v>
      </c>
      <c r="AB21" s="495">
        <v>1474031.6070000003</v>
      </c>
      <c r="AC21" s="495">
        <v>0</v>
      </c>
      <c r="AD21" s="495">
        <v>0</v>
      </c>
      <c r="AE21" s="42" t="s">
        <v>640</v>
      </c>
      <c r="AF21" s="42" t="s">
        <v>765</v>
      </c>
      <c r="AG21" s="42" t="s">
        <v>8268</v>
      </c>
      <c r="AH21" s="42">
        <v>1</v>
      </c>
      <c r="AI21" s="42" t="s">
        <v>8908</v>
      </c>
      <c r="AK21"/>
      <c r="AL21"/>
      <c r="AM21"/>
      <c r="AN21"/>
      <c r="AO21"/>
      <c r="AP21"/>
      <c r="AQ21"/>
    </row>
    <row r="22" spans="1:43">
      <c r="A22" t="s">
        <v>15</v>
      </c>
      <c r="B22" t="s">
        <v>6</v>
      </c>
      <c r="C22" t="s">
        <v>365</v>
      </c>
      <c r="D22">
        <v>793072</v>
      </c>
      <c r="E22"/>
      <c r="F22" t="s">
        <v>1508</v>
      </c>
      <c r="G22" t="s">
        <v>1855</v>
      </c>
      <c r="H22" t="s">
        <v>365</v>
      </c>
      <c r="I22" t="s">
        <v>17</v>
      </c>
      <c r="J22" t="s">
        <v>365</v>
      </c>
      <c r="K22" t="s">
        <v>365</v>
      </c>
      <c r="L22" t="s">
        <v>365</v>
      </c>
      <c r="M22" t="s">
        <v>6429</v>
      </c>
      <c r="N22" s="128" t="s">
        <v>365</v>
      </c>
      <c r="O22" s="128" t="s">
        <v>365</v>
      </c>
      <c r="P22" s="128" t="s">
        <v>365</v>
      </c>
      <c r="Q22" s="128" t="s">
        <v>365</v>
      </c>
      <c r="R22" s="128" t="s">
        <v>365</v>
      </c>
      <c r="S22" s="128">
        <v>0.37607562151317125</v>
      </c>
      <c r="T22">
        <v>2028</v>
      </c>
      <c r="U22" s="495">
        <v>1052568.2</v>
      </c>
      <c r="V22" s="495" t="s">
        <v>365</v>
      </c>
      <c r="W22" s="495">
        <v>1052568.2</v>
      </c>
      <c r="X22" s="128">
        <v>1</v>
      </c>
      <c r="Y22" s="128">
        <v>0</v>
      </c>
      <c r="Z22" s="495">
        <v>656722.96</v>
      </c>
      <c r="AA22" s="495">
        <v>0</v>
      </c>
      <c r="AB22" s="495">
        <v>395845.24</v>
      </c>
      <c r="AC22" s="495">
        <v>0</v>
      </c>
      <c r="AD22" s="495">
        <v>0</v>
      </c>
      <c r="AE22" s="42" t="s">
        <v>577</v>
      </c>
      <c r="AF22" s="42" t="s">
        <v>765</v>
      </c>
      <c r="AG22" s="42" t="s">
        <v>8469</v>
      </c>
      <c r="AH22" s="42">
        <v>1</v>
      </c>
      <c r="AI22" s="42" t="s">
        <v>9087</v>
      </c>
      <c r="AK22"/>
      <c r="AL22"/>
      <c r="AM22"/>
      <c r="AN22"/>
      <c r="AO22"/>
      <c r="AP22"/>
      <c r="AQ22"/>
    </row>
    <row r="23" spans="1:43">
      <c r="A23" t="s">
        <v>15</v>
      </c>
      <c r="B23" t="s">
        <v>6</v>
      </c>
      <c r="C23" t="s">
        <v>365</v>
      </c>
      <c r="D23">
        <v>793737</v>
      </c>
      <c r="E23"/>
      <c r="F23" t="s">
        <v>1491</v>
      </c>
      <c r="G23" t="s">
        <v>1340</v>
      </c>
      <c r="H23" t="s">
        <v>365</v>
      </c>
      <c r="I23" t="s">
        <v>17</v>
      </c>
      <c r="J23" t="s">
        <v>365</v>
      </c>
      <c r="K23" t="s">
        <v>365</v>
      </c>
      <c r="L23" t="s">
        <v>365</v>
      </c>
      <c r="M23" t="s">
        <v>6429</v>
      </c>
      <c r="N23" s="128" t="s">
        <v>365</v>
      </c>
      <c r="O23" s="128" t="s">
        <v>365</v>
      </c>
      <c r="P23" s="128" t="s">
        <v>365</v>
      </c>
      <c r="Q23" s="128" t="s">
        <v>365</v>
      </c>
      <c r="R23" s="128" t="s">
        <v>365</v>
      </c>
      <c r="S23" s="128">
        <v>1</v>
      </c>
      <c r="T23">
        <v>2029</v>
      </c>
      <c r="U23" s="495">
        <v>1038345.71</v>
      </c>
      <c r="V23" s="495" t="s">
        <v>365</v>
      </c>
      <c r="W23" s="495">
        <v>1038345.71</v>
      </c>
      <c r="X23" s="128">
        <v>1</v>
      </c>
      <c r="Y23" s="128">
        <v>0</v>
      </c>
      <c r="Z23" s="495">
        <v>0</v>
      </c>
      <c r="AA23" s="495">
        <v>0</v>
      </c>
      <c r="AB23" s="495">
        <v>1038345.71</v>
      </c>
      <c r="AC23" s="495">
        <v>0</v>
      </c>
      <c r="AD23" s="495">
        <v>0</v>
      </c>
      <c r="AE23" s="42" t="s">
        <v>577</v>
      </c>
      <c r="AF23" s="42" t="s">
        <v>765</v>
      </c>
      <c r="AG23" s="42" t="s">
        <v>8244</v>
      </c>
      <c r="AH23" s="42">
        <v>1</v>
      </c>
      <c r="AI23" s="42" t="s">
        <v>8890</v>
      </c>
      <c r="AK23"/>
      <c r="AL23"/>
      <c r="AM23"/>
      <c r="AN23"/>
      <c r="AO23"/>
      <c r="AP23"/>
      <c r="AQ23"/>
    </row>
    <row r="24" spans="1:43">
      <c r="A24" t="s">
        <v>15</v>
      </c>
      <c r="B24" t="s">
        <v>6</v>
      </c>
      <c r="C24" t="s">
        <v>365</v>
      </c>
      <c r="D24">
        <v>794263</v>
      </c>
      <c r="E24"/>
      <c r="F24" t="s">
        <v>1504</v>
      </c>
      <c r="G24" t="s">
        <v>1814</v>
      </c>
      <c r="H24" t="s">
        <v>365</v>
      </c>
      <c r="I24" t="s">
        <v>17</v>
      </c>
      <c r="J24" t="s">
        <v>365</v>
      </c>
      <c r="K24" t="s">
        <v>365</v>
      </c>
      <c r="L24" t="s">
        <v>365</v>
      </c>
      <c r="M24" t="s">
        <v>6429</v>
      </c>
      <c r="N24" s="128" t="s">
        <v>365</v>
      </c>
      <c r="O24" s="128" t="s">
        <v>365</v>
      </c>
      <c r="P24" s="128" t="s">
        <v>365</v>
      </c>
      <c r="Q24" s="128" t="s">
        <v>365</v>
      </c>
      <c r="R24" s="128" t="s">
        <v>365</v>
      </c>
      <c r="S24" s="128">
        <v>1</v>
      </c>
      <c r="T24">
        <v>2028</v>
      </c>
      <c r="U24" s="495">
        <v>3408406.8105678428</v>
      </c>
      <c r="V24" s="495" t="s">
        <v>365</v>
      </c>
      <c r="W24" s="495">
        <v>3408406.8105678428</v>
      </c>
      <c r="X24" s="128">
        <v>1</v>
      </c>
      <c r="Y24" s="128">
        <v>0</v>
      </c>
      <c r="Z24" s="495">
        <v>0</v>
      </c>
      <c r="AA24" s="495">
        <v>0</v>
      </c>
      <c r="AB24" s="495">
        <v>3408406.8105678428</v>
      </c>
      <c r="AC24" s="495">
        <v>0</v>
      </c>
      <c r="AD24" s="495">
        <v>0</v>
      </c>
      <c r="AE24" s="42" t="s">
        <v>577</v>
      </c>
      <c r="AF24" s="42" t="s">
        <v>765</v>
      </c>
      <c r="AG24" s="42" t="s">
        <v>8436</v>
      </c>
      <c r="AH24" s="42">
        <v>1</v>
      </c>
      <c r="AI24" s="42" t="s">
        <v>9059</v>
      </c>
      <c r="AK24"/>
      <c r="AL24"/>
      <c r="AM24"/>
      <c r="AN24"/>
      <c r="AO24"/>
      <c r="AP24"/>
      <c r="AQ24"/>
    </row>
    <row r="25" spans="1:43">
      <c r="A25" t="s">
        <v>5882</v>
      </c>
      <c r="B25" t="s">
        <v>280</v>
      </c>
      <c r="C25" t="s">
        <v>365</v>
      </c>
      <c r="D25">
        <v>794415</v>
      </c>
      <c r="E25"/>
      <c r="F25" t="s">
        <v>1498</v>
      </c>
      <c r="G25" t="s">
        <v>1570</v>
      </c>
      <c r="H25" t="s">
        <v>365</v>
      </c>
      <c r="I25" t="s">
        <v>17</v>
      </c>
      <c r="J25" t="s">
        <v>365</v>
      </c>
      <c r="K25" t="s">
        <v>365</v>
      </c>
      <c r="L25" t="s">
        <v>365</v>
      </c>
      <c r="M25" t="s">
        <v>5976</v>
      </c>
      <c r="N25" s="128" t="s">
        <v>365</v>
      </c>
      <c r="O25" s="128" t="s">
        <v>365</v>
      </c>
      <c r="P25" s="128" t="s">
        <v>365</v>
      </c>
      <c r="Q25" s="128" t="s">
        <v>365</v>
      </c>
      <c r="R25" s="128" t="s">
        <v>365</v>
      </c>
      <c r="S25" s="128">
        <v>1</v>
      </c>
      <c r="T25">
        <v>2028</v>
      </c>
      <c r="U25" s="495">
        <v>351728.38999999902</v>
      </c>
      <c r="V25" s="495" t="s">
        <v>365</v>
      </c>
      <c r="W25" s="495">
        <v>351728.38999999902</v>
      </c>
      <c r="X25" s="128">
        <v>1</v>
      </c>
      <c r="Y25" s="128">
        <v>0</v>
      </c>
      <c r="Z25" s="495">
        <v>0</v>
      </c>
      <c r="AA25" s="495">
        <v>0</v>
      </c>
      <c r="AB25" s="495">
        <v>351728.38999999902</v>
      </c>
      <c r="AC25" s="495">
        <v>0</v>
      </c>
      <c r="AD25" s="495">
        <v>0</v>
      </c>
      <c r="AE25" s="42" t="s">
        <v>526</v>
      </c>
      <c r="AF25" s="42" t="s">
        <v>765</v>
      </c>
      <c r="AG25" s="42" t="s">
        <v>8364</v>
      </c>
      <c r="AH25" s="42">
        <v>1</v>
      </c>
      <c r="AI25" s="42" t="s">
        <v>8992</v>
      </c>
      <c r="AK25"/>
      <c r="AL25"/>
      <c r="AM25"/>
      <c r="AN25"/>
      <c r="AO25"/>
      <c r="AP25"/>
      <c r="AQ25"/>
    </row>
    <row r="26" spans="1:43">
      <c r="A26" t="s">
        <v>15</v>
      </c>
      <c r="B26" t="s">
        <v>6</v>
      </c>
      <c r="C26" t="s">
        <v>365</v>
      </c>
      <c r="D26">
        <v>795525</v>
      </c>
      <c r="E26"/>
      <c r="F26" t="s">
        <v>1517</v>
      </c>
      <c r="G26" t="s">
        <v>1371</v>
      </c>
      <c r="H26" t="s">
        <v>365</v>
      </c>
      <c r="I26" t="s">
        <v>17</v>
      </c>
      <c r="J26" t="s">
        <v>365</v>
      </c>
      <c r="K26" t="s">
        <v>365</v>
      </c>
      <c r="L26" t="s">
        <v>365</v>
      </c>
      <c r="M26" t="s">
        <v>6429</v>
      </c>
      <c r="N26" s="128" t="s">
        <v>365</v>
      </c>
      <c r="O26" s="128" t="s">
        <v>365</v>
      </c>
      <c r="P26" s="128" t="s">
        <v>365</v>
      </c>
      <c r="Q26" s="128" t="s">
        <v>365</v>
      </c>
      <c r="R26" s="128" t="s">
        <v>365</v>
      </c>
      <c r="S26" s="128">
        <v>0.42</v>
      </c>
      <c r="T26">
        <v>2050</v>
      </c>
      <c r="U26" s="495">
        <v>12924914</v>
      </c>
      <c r="V26" s="495" t="s">
        <v>365</v>
      </c>
      <c r="W26" s="495">
        <v>12924914</v>
      </c>
      <c r="X26" s="128">
        <v>0.34482758620689657</v>
      </c>
      <c r="Y26" s="128">
        <v>0.65517241379310343</v>
      </c>
      <c r="Z26" s="495">
        <v>7496450.120000001</v>
      </c>
      <c r="AA26" s="495">
        <v>0</v>
      </c>
      <c r="AB26" s="495">
        <v>1871884.096551724</v>
      </c>
      <c r="AC26" s="495">
        <v>3556579.7834482752</v>
      </c>
      <c r="AD26" s="495">
        <v>0</v>
      </c>
      <c r="AE26" s="42" t="s">
        <v>577</v>
      </c>
      <c r="AF26" s="42" t="s">
        <v>765</v>
      </c>
      <c r="AG26" s="42" t="s">
        <v>8574</v>
      </c>
      <c r="AH26" s="42">
        <v>1</v>
      </c>
      <c r="AI26" s="42" t="s">
        <v>9167</v>
      </c>
      <c r="AK26"/>
      <c r="AL26"/>
      <c r="AM26"/>
      <c r="AN26"/>
      <c r="AO26"/>
      <c r="AP26"/>
      <c r="AQ26"/>
    </row>
    <row r="27" spans="1:43">
      <c r="A27" t="s">
        <v>15</v>
      </c>
      <c r="B27" t="s">
        <v>6</v>
      </c>
      <c r="C27" t="s">
        <v>365</v>
      </c>
      <c r="D27">
        <v>795571</v>
      </c>
      <c r="E27"/>
      <c r="F27" t="s">
        <v>1502</v>
      </c>
      <c r="G27" t="s">
        <v>1814</v>
      </c>
      <c r="H27" t="s">
        <v>365</v>
      </c>
      <c r="I27" t="s">
        <v>17</v>
      </c>
      <c r="J27" t="s">
        <v>365</v>
      </c>
      <c r="K27" t="s">
        <v>365</v>
      </c>
      <c r="L27" t="s">
        <v>365</v>
      </c>
      <c r="M27" t="s">
        <v>6429</v>
      </c>
      <c r="N27" s="128" t="s">
        <v>365</v>
      </c>
      <c r="O27" s="128" t="s">
        <v>365</v>
      </c>
      <c r="P27" s="128" t="s">
        <v>365</v>
      </c>
      <c r="Q27" s="128" t="s">
        <v>365</v>
      </c>
      <c r="R27" s="128" t="s">
        <v>365</v>
      </c>
      <c r="S27" s="128">
        <v>1</v>
      </c>
      <c r="T27">
        <v>2028</v>
      </c>
      <c r="U27" s="495">
        <v>1672526.53</v>
      </c>
      <c r="V27" s="495" t="s">
        <v>365</v>
      </c>
      <c r="W27" s="495">
        <v>1672526.53</v>
      </c>
      <c r="X27" s="128">
        <v>1</v>
      </c>
      <c r="Y27" s="128">
        <v>0</v>
      </c>
      <c r="Z27" s="495">
        <v>0</v>
      </c>
      <c r="AA27" s="495">
        <v>0</v>
      </c>
      <c r="AB27" s="495">
        <v>1672526.53</v>
      </c>
      <c r="AC27" s="495">
        <v>0</v>
      </c>
      <c r="AD27" s="495">
        <v>0</v>
      </c>
      <c r="AE27" s="42" t="s">
        <v>577</v>
      </c>
      <c r="AF27" s="42" t="s">
        <v>765</v>
      </c>
      <c r="AG27" s="42" t="s">
        <v>8435</v>
      </c>
      <c r="AH27" s="42">
        <v>1</v>
      </c>
      <c r="AI27" s="42" t="s">
        <v>9058</v>
      </c>
      <c r="AK27"/>
      <c r="AL27"/>
      <c r="AM27"/>
      <c r="AN27"/>
      <c r="AO27"/>
      <c r="AP27"/>
      <c r="AQ27"/>
    </row>
    <row r="28" spans="1:43">
      <c r="A28" t="s">
        <v>15</v>
      </c>
      <c r="B28" t="s">
        <v>6</v>
      </c>
      <c r="C28" t="s">
        <v>365</v>
      </c>
      <c r="D28">
        <v>796152</v>
      </c>
      <c r="E28"/>
      <c r="F28" t="s">
        <v>1505</v>
      </c>
      <c r="G28" t="s">
        <v>1814</v>
      </c>
      <c r="H28" t="s">
        <v>365</v>
      </c>
      <c r="I28" t="s">
        <v>17</v>
      </c>
      <c r="J28" t="s">
        <v>365</v>
      </c>
      <c r="K28" t="s">
        <v>365</v>
      </c>
      <c r="L28" t="s">
        <v>365</v>
      </c>
      <c r="M28" t="s">
        <v>6429</v>
      </c>
      <c r="N28" s="128" t="s">
        <v>365</v>
      </c>
      <c r="O28" s="128" t="s">
        <v>365</v>
      </c>
      <c r="P28" s="128" t="s">
        <v>365</v>
      </c>
      <c r="Q28" s="128" t="s">
        <v>365</v>
      </c>
      <c r="R28" s="128" t="s">
        <v>365</v>
      </c>
      <c r="S28" s="128">
        <v>1</v>
      </c>
      <c r="T28">
        <v>2028</v>
      </c>
      <c r="U28" s="495">
        <v>4098025.6599999969</v>
      </c>
      <c r="V28" s="495" t="s">
        <v>365</v>
      </c>
      <c r="W28" s="495">
        <v>4098025.6599999969</v>
      </c>
      <c r="X28" s="128">
        <v>1</v>
      </c>
      <c r="Y28" s="128">
        <v>0</v>
      </c>
      <c r="Z28" s="495">
        <v>0</v>
      </c>
      <c r="AA28" s="495">
        <v>0</v>
      </c>
      <c r="AB28" s="495">
        <v>4098025.6599999969</v>
      </c>
      <c r="AC28" s="495">
        <v>0</v>
      </c>
      <c r="AD28" s="495">
        <v>0</v>
      </c>
      <c r="AE28" s="42" t="s">
        <v>577</v>
      </c>
      <c r="AF28" s="42" t="s">
        <v>765</v>
      </c>
      <c r="AG28" s="42" t="s">
        <v>8437</v>
      </c>
      <c r="AH28" s="42">
        <v>1</v>
      </c>
      <c r="AI28" s="42" t="s">
        <v>9060</v>
      </c>
      <c r="AK28"/>
      <c r="AL28"/>
      <c r="AM28"/>
      <c r="AN28"/>
      <c r="AO28"/>
      <c r="AP28"/>
      <c r="AQ28"/>
    </row>
    <row r="29" spans="1:43">
      <c r="A29" t="s">
        <v>5882</v>
      </c>
      <c r="B29" t="s">
        <v>280</v>
      </c>
      <c r="C29" t="s">
        <v>365</v>
      </c>
      <c r="D29">
        <v>796199</v>
      </c>
      <c r="E29"/>
      <c r="F29" t="s">
        <v>1499</v>
      </c>
      <c r="G29" t="s">
        <v>1570</v>
      </c>
      <c r="H29" t="s">
        <v>365</v>
      </c>
      <c r="I29" t="s">
        <v>17</v>
      </c>
      <c r="J29" t="s">
        <v>365</v>
      </c>
      <c r="K29" t="s">
        <v>365</v>
      </c>
      <c r="L29" t="s">
        <v>365</v>
      </c>
      <c r="M29" t="s">
        <v>5976</v>
      </c>
      <c r="N29" s="128" t="s">
        <v>365</v>
      </c>
      <c r="O29" s="128" t="s">
        <v>365</v>
      </c>
      <c r="P29" s="128" t="s">
        <v>365</v>
      </c>
      <c r="Q29" s="128" t="s">
        <v>365</v>
      </c>
      <c r="R29" s="128" t="s">
        <v>365</v>
      </c>
      <c r="S29" s="128">
        <v>1</v>
      </c>
      <c r="T29">
        <v>2028</v>
      </c>
      <c r="U29" s="495">
        <v>1501043.189999999</v>
      </c>
      <c r="V29" s="495" t="s">
        <v>365</v>
      </c>
      <c r="W29" s="495">
        <v>1501043.189999999</v>
      </c>
      <c r="X29" s="128">
        <v>1</v>
      </c>
      <c r="Y29" s="128">
        <v>0</v>
      </c>
      <c r="Z29" s="495">
        <v>0</v>
      </c>
      <c r="AA29" s="495">
        <v>0</v>
      </c>
      <c r="AB29" s="495">
        <v>1501043.189999999</v>
      </c>
      <c r="AC29" s="495">
        <v>0</v>
      </c>
      <c r="AD29" s="495">
        <v>0</v>
      </c>
      <c r="AE29" s="42" t="s">
        <v>526</v>
      </c>
      <c r="AF29" s="42" t="s">
        <v>765</v>
      </c>
      <c r="AG29" s="42" t="s">
        <v>8365</v>
      </c>
      <c r="AH29" s="42">
        <v>1</v>
      </c>
      <c r="AI29" s="42" t="s">
        <v>8993</v>
      </c>
      <c r="AK29"/>
      <c r="AL29"/>
      <c r="AM29"/>
      <c r="AN29"/>
      <c r="AO29"/>
      <c r="AP29"/>
      <c r="AQ29"/>
    </row>
    <row r="30" spans="1:43">
      <c r="A30" t="s">
        <v>15</v>
      </c>
      <c r="B30" t="s">
        <v>6</v>
      </c>
      <c r="C30" t="s">
        <v>365</v>
      </c>
      <c r="D30">
        <v>796532</v>
      </c>
      <c r="E30"/>
      <c r="F30" t="s">
        <v>1516</v>
      </c>
      <c r="G30" t="s">
        <v>1371</v>
      </c>
      <c r="H30" t="s">
        <v>365</v>
      </c>
      <c r="I30" t="s">
        <v>17</v>
      </c>
      <c r="J30" t="s">
        <v>365</v>
      </c>
      <c r="K30" t="s">
        <v>365</v>
      </c>
      <c r="L30" t="s">
        <v>365</v>
      </c>
      <c r="M30" t="s">
        <v>6429</v>
      </c>
      <c r="N30" s="128" t="s">
        <v>365</v>
      </c>
      <c r="O30" s="128" t="s">
        <v>365</v>
      </c>
      <c r="P30" s="128" t="s">
        <v>365</v>
      </c>
      <c r="Q30" s="128" t="s">
        <v>365</v>
      </c>
      <c r="R30" s="128" t="s">
        <v>365</v>
      </c>
      <c r="S30" s="128">
        <v>0.42</v>
      </c>
      <c r="T30">
        <v>2029</v>
      </c>
      <c r="U30" s="495">
        <v>4821723</v>
      </c>
      <c r="V30" s="495" t="s">
        <v>365</v>
      </c>
      <c r="W30" s="495">
        <v>4821723</v>
      </c>
      <c r="X30" s="128">
        <v>1</v>
      </c>
      <c r="Y30" s="128">
        <v>0</v>
      </c>
      <c r="Z30" s="495">
        <v>2796599.3400000003</v>
      </c>
      <c r="AA30" s="495">
        <v>0</v>
      </c>
      <c r="AB30" s="495">
        <v>2025123.6599999997</v>
      </c>
      <c r="AC30" s="495">
        <v>0</v>
      </c>
      <c r="AD30" s="495">
        <v>0</v>
      </c>
      <c r="AE30" s="42" t="s">
        <v>577</v>
      </c>
      <c r="AF30" s="42" t="s">
        <v>765</v>
      </c>
      <c r="AG30" s="42" t="s">
        <v>8573</v>
      </c>
      <c r="AH30" s="42">
        <v>1</v>
      </c>
      <c r="AI30" s="42" t="s">
        <v>9166</v>
      </c>
      <c r="AK30"/>
      <c r="AL30"/>
      <c r="AM30"/>
      <c r="AN30"/>
      <c r="AO30"/>
      <c r="AP30"/>
      <c r="AQ30"/>
    </row>
    <row r="31" spans="1:43">
      <c r="A31" t="s">
        <v>2015</v>
      </c>
      <c r="B31" t="s">
        <v>1940</v>
      </c>
      <c r="C31" t="s">
        <v>365</v>
      </c>
      <c r="D31">
        <v>2010153</v>
      </c>
      <c r="E31"/>
      <c r="F31" t="s">
        <v>706</v>
      </c>
      <c r="G31" t="s">
        <v>1601</v>
      </c>
      <c r="H31" t="s">
        <v>365</v>
      </c>
      <c r="I31" t="s">
        <v>365</v>
      </c>
      <c r="J31" t="s">
        <v>365</v>
      </c>
      <c r="K31" t="s">
        <v>365</v>
      </c>
      <c r="L31" t="s">
        <v>365</v>
      </c>
      <c r="M31" t="s">
        <v>6773</v>
      </c>
      <c r="N31" s="128" t="s">
        <v>365</v>
      </c>
      <c r="O31" s="128" t="s">
        <v>365</v>
      </c>
      <c r="P31" s="128" t="s">
        <v>365</v>
      </c>
      <c r="Q31" s="128" t="s">
        <v>365</v>
      </c>
      <c r="R31" s="128" t="s">
        <v>365</v>
      </c>
      <c r="S31" s="128">
        <v>0.34</v>
      </c>
      <c r="T31">
        <v>2028</v>
      </c>
      <c r="U31" s="495">
        <v>1014517.98</v>
      </c>
      <c r="V31" s="495" t="s">
        <v>365</v>
      </c>
      <c r="W31" s="495">
        <v>1014517.98</v>
      </c>
      <c r="X31" s="128">
        <v>1</v>
      </c>
      <c r="Y31" s="128">
        <v>0</v>
      </c>
      <c r="Z31" s="495">
        <v>669581.86679999996</v>
      </c>
      <c r="AA31" s="495">
        <v>0</v>
      </c>
      <c r="AB31" s="495">
        <v>344936.11320000002</v>
      </c>
      <c r="AC31" s="495">
        <v>0</v>
      </c>
      <c r="AD31" s="495">
        <v>0</v>
      </c>
      <c r="AE31" s="42" t="s">
        <v>661</v>
      </c>
      <c r="AF31" s="42" t="s">
        <v>765</v>
      </c>
      <c r="AG31" s="42" t="s">
        <v>8242</v>
      </c>
      <c r="AH31" s="42">
        <v>1</v>
      </c>
      <c r="AI31" s="42" t="s">
        <v>8888</v>
      </c>
      <c r="AK31"/>
      <c r="AL31"/>
      <c r="AM31"/>
      <c r="AN31"/>
      <c r="AO31"/>
      <c r="AP31"/>
      <c r="AQ31"/>
    </row>
    <row r="32" spans="1:43">
      <c r="A32" t="s">
        <v>2015</v>
      </c>
      <c r="B32" t="s">
        <v>1940</v>
      </c>
      <c r="C32" t="s">
        <v>365</v>
      </c>
      <c r="D32">
        <v>2010165</v>
      </c>
      <c r="E32"/>
      <c r="F32" t="s">
        <v>6633</v>
      </c>
      <c r="G32" t="s">
        <v>1602</v>
      </c>
      <c r="H32" t="s">
        <v>365</v>
      </c>
      <c r="I32" t="s">
        <v>365</v>
      </c>
      <c r="J32" t="s">
        <v>365</v>
      </c>
      <c r="K32" t="s">
        <v>365</v>
      </c>
      <c r="L32" t="s">
        <v>365</v>
      </c>
      <c r="M32" t="s">
        <v>6577</v>
      </c>
      <c r="N32" s="128" t="s">
        <v>365</v>
      </c>
      <c r="O32" s="128" t="s">
        <v>365</v>
      </c>
      <c r="P32" s="128" t="s">
        <v>365</v>
      </c>
      <c r="Q32" s="128" t="s">
        <v>365</v>
      </c>
      <c r="R32" s="128" t="s">
        <v>365</v>
      </c>
      <c r="S32" s="128">
        <v>1</v>
      </c>
      <c r="T32">
        <v>2040</v>
      </c>
      <c r="U32" s="495">
        <v>14049815.740000002</v>
      </c>
      <c r="V32" s="495" t="s">
        <v>365</v>
      </c>
      <c r="W32" s="495">
        <v>14049815.740000002</v>
      </c>
      <c r="X32" s="128">
        <v>0.52631578947368418</v>
      </c>
      <c r="Y32" s="128">
        <v>0.47368421052631582</v>
      </c>
      <c r="Z32" s="495">
        <v>0</v>
      </c>
      <c r="AA32" s="495">
        <v>0</v>
      </c>
      <c r="AB32" s="495">
        <v>7394639.8631578954</v>
      </c>
      <c r="AC32" s="495">
        <v>6655175.8768421067</v>
      </c>
      <c r="AD32" s="495">
        <v>0</v>
      </c>
      <c r="AE32" s="42" t="s">
        <v>646</v>
      </c>
      <c r="AF32" s="42" t="s">
        <v>765</v>
      </c>
      <c r="AG32" s="42" t="s">
        <v>7949</v>
      </c>
      <c r="AH32" s="42">
        <v>1</v>
      </c>
      <c r="AI32" s="42" t="s">
        <v>8732</v>
      </c>
      <c r="AK32"/>
      <c r="AL32"/>
      <c r="AM32"/>
      <c r="AN32"/>
      <c r="AO32"/>
      <c r="AP32"/>
      <c r="AQ32"/>
    </row>
    <row r="33" spans="1:43">
      <c r="A33" t="s">
        <v>2015</v>
      </c>
      <c r="B33" t="s">
        <v>1940</v>
      </c>
      <c r="C33" t="s">
        <v>365</v>
      </c>
      <c r="D33">
        <v>2010165</v>
      </c>
      <c r="E33"/>
      <c r="F33" t="s">
        <v>6633</v>
      </c>
      <c r="G33" t="s">
        <v>1602</v>
      </c>
      <c r="H33" t="s">
        <v>365</v>
      </c>
      <c r="I33" t="s">
        <v>16</v>
      </c>
      <c r="J33" t="s">
        <v>365</v>
      </c>
      <c r="K33" t="s">
        <v>365</v>
      </c>
      <c r="L33" t="s">
        <v>365</v>
      </c>
      <c r="M33" t="s">
        <v>6577</v>
      </c>
      <c r="N33" s="128" t="s">
        <v>365</v>
      </c>
      <c r="O33" s="128" t="s">
        <v>365</v>
      </c>
      <c r="P33" s="128" t="s">
        <v>365</v>
      </c>
      <c r="Q33" s="128" t="s">
        <v>365</v>
      </c>
      <c r="R33" s="128" t="s">
        <v>365</v>
      </c>
      <c r="S33" s="128">
        <v>1</v>
      </c>
      <c r="T33">
        <v>2040</v>
      </c>
      <c r="U33" s="495">
        <v>860972</v>
      </c>
      <c r="V33" s="495" t="s">
        <v>365</v>
      </c>
      <c r="W33" s="495">
        <v>860972</v>
      </c>
      <c r="X33" s="128">
        <v>0.52631578947368418</v>
      </c>
      <c r="Y33" s="128">
        <v>0.47368421052631582</v>
      </c>
      <c r="Z33" s="495">
        <v>0</v>
      </c>
      <c r="AA33" s="495">
        <v>0</v>
      </c>
      <c r="AB33" s="495">
        <v>453143.1578947368</v>
      </c>
      <c r="AC33" s="495">
        <v>407828.8421052632</v>
      </c>
      <c r="AD33" s="495">
        <v>0</v>
      </c>
      <c r="AE33" s="42" t="s">
        <v>646</v>
      </c>
      <c r="AF33" s="42" t="s">
        <v>765</v>
      </c>
      <c r="AG33" s="42" t="s">
        <v>8175</v>
      </c>
      <c r="AH33" s="42">
        <v>1</v>
      </c>
      <c r="AI33" s="42" t="s">
        <v>8732</v>
      </c>
      <c r="AK33"/>
      <c r="AL33"/>
      <c r="AM33"/>
      <c r="AN33"/>
      <c r="AO33"/>
      <c r="AP33"/>
      <c r="AQ33"/>
    </row>
    <row r="34" spans="1:43">
      <c r="A34" t="s">
        <v>2015</v>
      </c>
      <c r="B34" t="s">
        <v>1940</v>
      </c>
      <c r="C34" t="s">
        <v>365</v>
      </c>
      <c r="D34">
        <v>2010165</v>
      </c>
      <c r="E34"/>
      <c r="F34" t="s">
        <v>1604</v>
      </c>
      <c r="G34" t="s">
        <v>1603</v>
      </c>
      <c r="H34" t="s">
        <v>365</v>
      </c>
      <c r="I34" t="s">
        <v>365</v>
      </c>
      <c r="J34" t="s">
        <v>365</v>
      </c>
      <c r="K34" t="s">
        <v>365</v>
      </c>
      <c r="L34" t="s">
        <v>365</v>
      </c>
      <c r="M34" t="s">
        <v>6577</v>
      </c>
      <c r="N34" s="128" t="s">
        <v>365</v>
      </c>
      <c r="O34" s="128" t="s">
        <v>365</v>
      </c>
      <c r="P34" s="128" t="s">
        <v>365</v>
      </c>
      <c r="Q34" s="128" t="s">
        <v>365</v>
      </c>
      <c r="R34" s="128" t="s">
        <v>365</v>
      </c>
      <c r="S34" s="128">
        <v>0.67</v>
      </c>
      <c r="T34">
        <v>2028</v>
      </c>
      <c r="U34" s="495">
        <v>4876011.58</v>
      </c>
      <c r="V34" s="495" t="s">
        <v>365</v>
      </c>
      <c r="W34" s="495">
        <v>4876011.58</v>
      </c>
      <c r="X34" s="128">
        <v>1</v>
      </c>
      <c r="Y34" s="128">
        <v>0</v>
      </c>
      <c r="Z34" s="495">
        <v>1609083.8213999998</v>
      </c>
      <c r="AA34" s="495">
        <v>0</v>
      </c>
      <c r="AB34" s="495">
        <v>3266927.7586000003</v>
      </c>
      <c r="AC34" s="495">
        <v>0</v>
      </c>
      <c r="AD34" s="495">
        <v>0</v>
      </c>
      <c r="AE34" s="42" t="s">
        <v>646</v>
      </c>
      <c r="AF34" s="42" t="s">
        <v>765</v>
      </c>
      <c r="AG34" s="42" t="s">
        <v>8304</v>
      </c>
      <c r="AH34" s="42">
        <v>1</v>
      </c>
      <c r="AI34" s="42" t="s">
        <v>8942</v>
      </c>
      <c r="AK34"/>
      <c r="AL34"/>
      <c r="AM34"/>
      <c r="AN34"/>
      <c r="AO34"/>
      <c r="AP34"/>
      <c r="AQ34"/>
    </row>
    <row r="35" spans="1:43">
      <c r="A35" t="s">
        <v>2015</v>
      </c>
      <c r="B35" t="s">
        <v>1940</v>
      </c>
      <c r="C35" t="s">
        <v>365</v>
      </c>
      <c r="D35">
        <v>2010165</v>
      </c>
      <c r="E35"/>
      <c r="F35" t="s">
        <v>1604</v>
      </c>
      <c r="G35" t="s">
        <v>1603</v>
      </c>
      <c r="H35" t="s">
        <v>365</v>
      </c>
      <c r="I35" t="s">
        <v>365</v>
      </c>
      <c r="J35" t="s">
        <v>365</v>
      </c>
      <c r="K35" t="s">
        <v>365</v>
      </c>
      <c r="L35" t="s">
        <v>365</v>
      </c>
      <c r="M35" t="s">
        <v>6577</v>
      </c>
      <c r="N35" s="128" t="s">
        <v>365</v>
      </c>
      <c r="O35" s="128" t="s">
        <v>365</v>
      </c>
      <c r="P35" s="128" t="s">
        <v>365</v>
      </c>
      <c r="Q35" s="128" t="s">
        <v>365</v>
      </c>
      <c r="R35" s="128" t="s">
        <v>365</v>
      </c>
      <c r="S35" s="128">
        <v>0.67</v>
      </c>
      <c r="T35">
        <v>2028</v>
      </c>
      <c r="U35" s="495">
        <v>18803426.180000003</v>
      </c>
      <c r="V35" s="495" t="s">
        <v>365</v>
      </c>
      <c r="W35" s="495">
        <v>18803426.180000003</v>
      </c>
      <c r="X35" s="128">
        <v>1</v>
      </c>
      <c r="Y35" s="128">
        <v>0</v>
      </c>
      <c r="Z35" s="495">
        <v>6205130.6394000007</v>
      </c>
      <c r="AA35" s="495">
        <v>0</v>
      </c>
      <c r="AB35" s="495">
        <v>12598295.540600002</v>
      </c>
      <c r="AC35" s="495">
        <v>0</v>
      </c>
      <c r="AD35" s="495">
        <v>0</v>
      </c>
      <c r="AE35" s="42" t="s">
        <v>646</v>
      </c>
      <c r="AF35" s="42" t="s">
        <v>765</v>
      </c>
      <c r="AG35" s="42" t="s">
        <v>8305</v>
      </c>
      <c r="AH35" s="42">
        <v>1</v>
      </c>
      <c r="AI35" s="42" t="s">
        <v>8942</v>
      </c>
      <c r="AK35"/>
      <c r="AL35"/>
      <c r="AM35"/>
      <c r="AN35"/>
      <c r="AO35"/>
      <c r="AP35"/>
      <c r="AQ35"/>
    </row>
    <row r="36" spans="1:43">
      <c r="A36" t="s">
        <v>2015</v>
      </c>
      <c r="B36" t="s">
        <v>1940</v>
      </c>
      <c r="C36" t="s">
        <v>365</v>
      </c>
      <c r="D36">
        <v>2010170</v>
      </c>
      <c r="E36"/>
      <c r="F36" t="s">
        <v>704</v>
      </c>
      <c r="G36" t="s">
        <v>1332</v>
      </c>
      <c r="H36" t="s">
        <v>365</v>
      </c>
      <c r="I36" t="s">
        <v>365</v>
      </c>
      <c r="J36" t="s">
        <v>365</v>
      </c>
      <c r="K36" t="s">
        <v>365</v>
      </c>
      <c r="L36" t="s">
        <v>365</v>
      </c>
      <c r="M36" t="s">
        <v>5970</v>
      </c>
      <c r="N36" s="128" t="s">
        <v>365</v>
      </c>
      <c r="O36" s="128" t="s">
        <v>365</v>
      </c>
      <c r="P36" s="128" t="s">
        <v>365</v>
      </c>
      <c r="Q36" s="128" t="s">
        <v>365</v>
      </c>
      <c r="R36" s="128" t="s">
        <v>365</v>
      </c>
      <c r="S36" s="128">
        <v>0.34</v>
      </c>
      <c r="T36">
        <v>2028</v>
      </c>
      <c r="U36" s="495">
        <v>43537.179999999993</v>
      </c>
      <c r="V36" s="495" t="s">
        <v>365</v>
      </c>
      <c r="W36" s="495">
        <v>43537.179999999993</v>
      </c>
      <c r="X36" s="128">
        <v>1</v>
      </c>
      <c r="Y36" s="128">
        <v>0</v>
      </c>
      <c r="Z36" s="495">
        <v>28734.538799999991</v>
      </c>
      <c r="AA36" s="495">
        <v>0</v>
      </c>
      <c r="AB36" s="495">
        <v>14802.641200000002</v>
      </c>
      <c r="AC36" s="495">
        <v>0</v>
      </c>
      <c r="AD36" s="495">
        <v>0</v>
      </c>
      <c r="AE36" s="42" t="s">
        <v>655</v>
      </c>
      <c r="AF36" s="42" t="s">
        <v>764</v>
      </c>
      <c r="AG36" s="42" t="s">
        <v>7955</v>
      </c>
      <c r="AH36" s="42">
        <v>1</v>
      </c>
      <c r="AI36" s="42" t="s">
        <v>8736</v>
      </c>
      <c r="AK36"/>
      <c r="AL36"/>
      <c r="AM36"/>
      <c r="AN36"/>
      <c r="AO36"/>
      <c r="AP36"/>
      <c r="AQ36"/>
    </row>
    <row r="37" spans="1:43">
      <c r="A37" t="s">
        <v>2015</v>
      </c>
      <c r="B37" t="s">
        <v>1940</v>
      </c>
      <c r="C37" t="s">
        <v>365</v>
      </c>
      <c r="D37">
        <v>2010170</v>
      </c>
      <c r="E37"/>
      <c r="F37" t="s">
        <v>704</v>
      </c>
      <c r="G37" t="s">
        <v>1332</v>
      </c>
      <c r="H37" t="s">
        <v>365</v>
      </c>
      <c r="I37" t="s">
        <v>365</v>
      </c>
      <c r="J37" t="s">
        <v>365</v>
      </c>
      <c r="K37" t="s">
        <v>365</v>
      </c>
      <c r="L37" t="s">
        <v>365</v>
      </c>
      <c r="M37" t="s">
        <v>5970</v>
      </c>
      <c r="N37" s="128" t="s">
        <v>365</v>
      </c>
      <c r="O37" s="128" t="s">
        <v>365</v>
      </c>
      <c r="P37" s="128" t="s">
        <v>365</v>
      </c>
      <c r="Q37" s="128" t="s">
        <v>365</v>
      </c>
      <c r="R37" s="128" t="s">
        <v>365</v>
      </c>
      <c r="S37" s="128">
        <v>0.34</v>
      </c>
      <c r="T37">
        <v>2028</v>
      </c>
      <c r="U37" s="495">
        <v>1565947.03</v>
      </c>
      <c r="V37" s="495" t="s">
        <v>365</v>
      </c>
      <c r="W37" s="495">
        <v>1565947.03</v>
      </c>
      <c r="X37" s="128">
        <v>1</v>
      </c>
      <c r="Y37" s="128">
        <v>0</v>
      </c>
      <c r="Z37" s="495">
        <v>1033525.0397999999</v>
      </c>
      <c r="AA37" s="495">
        <v>0</v>
      </c>
      <c r="AB37" s="495">
        <v>532421.99020000012</v>
      </c>
      <c r="AC37" s="495">
        <v>0</v>
      </c>
      <c r="AD37" s="495">
        <v>0</v>
      </c>
      <c r="AE37" s="42" t="s">
        <v>655</v>
      </c>
      <c r="AF37" s="42" t="s">
        <v>764</v>
      </c>
      <c r="AG37" s="42" t="s">
        <v>8179</v>
      </c>
      <c r="AH37" s="42">
        <v>1</v>
      </c>
      <c r="AI37" s="42" t="s">
        <v>8736</v>
      </c>
      <c r="AK37"/>
      <c r="AL37"/>
      <c r="AM37"/>
      <c r="AN37"/>
      <c r="AO37"/>
      <c r="AP37"/>
      <c r="AQ37"/>
    </row>
    <row r="38" spans="1:43">
      <c r="A38" t="s">
        <v>2015</v>
      </c>
      <c r="B38" t="s">
        <v>1940</v>
      </c>
      <c r="C38" t="s">
        <v>365</v>
      </c>
      <c r="D38">
        <v>2010172</v>
      </c>
      <c r="E38"/>
      <c r="F38" t="s">
        <v>6744</v>
      </c>
      <c r="G38" t="s">
        <v>1591</v>
      </c>
      <c r="H38" t="s">
        <v>365</v>
      </c>
      <c r="I38" t="s">
        <v>16</v>
      </c>
      <c r="J38" t="s">
        <v>365</v>
      </c>
      <c r="K38" t="s">
        <v>365</v>
      </c>
      <c r="L38" t="s">
        <v>365</v>
      </c>
      <c r="M38" t="s">
        <v>5952</v>
      </c>
      <c r="N38" s="128" t="s">
        <v>365</v>
      </c>
      <c r="O38" s="128" t="s">
        <v>365</v>
      </c>
      <c r="P38" s="128" t="s">
        <v>365</v>
      </c>
      <c r="Q38" s="128" t="s">
        <v>365</v>
      </c>
      <c r="R38" s="128" t="s">
        <v>365</v>
      </c>
      <c r="S38" s="128">
        <v>1</v>
      </c>
      <c r="T38">
        <v>2048</v>
      </c>
      <c r="U38" s="495">
        <v>307570</v>
      </c>
      <c r="V38" s="495" t="s">
        <v>365</v>
      </c>
      <c r="W38" s="495">
        <v>307570</v>
      </c>
      <c r="X38" s="128">
        <v>0.37037037037037035</v>
      </c>
      <c r="Y38" s="128">
        <v>0.62962962962962965</v>
      </c>
      <c r="Z38" s="495">
        <v>0</v>
      </c>
      <c r="AA38" s="495">
        <v>0</v>
      </c>
      <c r="AB38" s="495">
        <v>113914.8148148148</v>
      </c>
      <c r="AC38" s="495">
        <v>193655.1851851852</v>
      </c>
      <c r="AD38" s="495">
        <v>0</v>
      </c>
      <c r="AE38" s="42" t="s">
        <v>656</v>
      </c>
      <c r="AF38" s="42" t="s">
        <v>765</v>
      </c>
      <c r="AG38" s="42" t="s">
        <v>8177</v>
      </c>
      <c r="AH38" s="42">
        <v>1</v>
      </c>
      <c r="AI38" s="42" t="s">
        <v>8835</v>
      </c>
      <c r="AK38"/>
      <c r="AL38"/>
      <c r="AM38"/>
      <c r="AN38"/>
      <c r="AO38"/>
      <c r="AP38"/>
      <c r="AQ38"/>
    </row>
    <row r="39" spans="1:43">
      <c r="A39" t="s">
        <v>15</v>
      </c>
      <c r="B39" t="s">
        <v>5</v>
      </c>
      <c r="C39" t="s">
        <v>365</v>
      </c>
      <c r="D39" s="488" t="s">
        <v>365</v>
      </c>
      <c r="E39"/>
      <c r="F39" t="s">
        <v>1819</v>
      </c>
      <c r="G39" t="s">
        <v>1126</v>
      </c>
      <c r="H39" t="s">
        <v>365</v>
      </c>
      <c r="I39" t="s">
        <v>365</v>
      </c>
      <c r="J39" t="s">
        <v>365</v>
      </c>
      <c r="K39" t="s">
        <v>365</v>
      </c>
      <c r="L39" t="s">
        <v>365</v>
      </c>
      <c r="M39" t="s">
        <v>6435</v>
      </c>
      <c r="N39" s="128" t="s">
        <v>365</v>
      </c>
      <c r="O39" s="128" t="s">
        <v>365</v>
      </c>
      <c r="P39" s="128" t="s">
        <v>365</v>
      </c>
      <c r="Q39" s="128" t="s">
        <v>365</v>
      </c>
      <c r="R39" s="128" t="s">
        <v>365</v>
      </c>
      <c r="S39" s="128">
        <v>0.23</v>
      </c>
      <c r="T39">
        <v>2035</v>
      </c>
      <c r="U39" s="495">
        <v>-703345.67000000016</v>
      </c>
      <c r="V39" s="495" t="s">
        <v>365</v>
      </c>
      <c r="W39" s="495">
        <v>-703345.67000000016</v>
      </c>
      <c r="X39" s="128">
        <v>0.7142857142857143</v>
      </c>
      <c r="Y39" s="128">
        <v>0.2857142857142857</v>
      </c>
      <c r="Z39" s="495">
        <v>-541576.16590000014</v>
      </c>
      <c r="AA39" s="495">
        <v>0</v>
      </c>
      <c r="AB39" s="495">
        <v>-115549.6457857143</v>
      </c>
      <c r="AC39" s="495">
        <v>-46219.858314285717</v>
      </c>
      <c r="AD39" s="495">
        <v>0</v>
      </c>
      <c r="AE39" s="42" t="s">
        <v>608</v>
      </c>
      <c r="AF39" s="42" t="s">
        <v>765</v>
      </c>
      <c r="AG39" s="42" t="s">
        <v>7878</v>
      </c>
      <c r="AH39" s="42">
        <v>1</v>
      </c>
      <c r="AI39" s="42" t="s">
        <v>8587</v>
      </c>
      <c r="AK39"/>
      <c r="AL39"/>
      <c r="AM39"/>
      <c r="AN39"/>
      <c r="AO39"/>
      <c r="AP39"/>
      <c r="AQ39"/>
    </row>
    <row r="40" spans="1:43">
      <c r="A40" t="s">
        <v>5882</v>
      </c>
      <c r="B40" t="s">
        <v>280</v>
      </c>
      <c r="C40" t="s">
        <v>365</v>
      </c>
      <c r="D40" s="488" t="s">
        <v>6714</v>
      </c>
      <c r="E40"/>
      <c r="F40" t="s">
        <v>1507</v>
      </c>
      <c r="G40" t="s">
        <v>1570</v>
      </c>
      <c r="H40" t="s">
        <v>365</v>
      </c>
      <c r="I40" t="s">
        <v>365</v>
      </c>
      <c r="J40" t="s">
        <v>365</v>
      </c>
      <c r="K40" t="s">
        <v>365</v>
      </c>
      <c r="L40" t="s">
        <v>365</v>
      </c>
      <c r="M40" t="s">
        <v>5976</v>
      </c>
      <c r="N40" s="128" t="s">
        <v>365</v>
      </c>
      <c r="O40" s="128" t="s">
        <v>365</v>
      </c>
      <c r="P40" s="128" t="s">
        <v>365</v>
      </c>
      <c r="Q40" s="128" t="s">
        <v>365</v>
      </c>
      <c r="R40" s="128" t="s">
        <v>365</v>
      </c>
      <c r="S40" s="128">
        <v>1</v>
      </c>
      <c r="T40">
        <v>2028</v>
      </c>
      <c r="U40" s="495">
        <v>-23826</v>
      </c>
      <c r="V40" s="495" t="s">
        <v>365</v>
      </c>
      <c r="W40" s="495">
        <v>-23826</v>
      </c>
      <c r="X40" s="128">
        <v>1</v>
      </c>
      <c r="Y40" s="128">
        <v>0</v>
      </c>
      <c r="Z40" s="495">
        <v>0</v>
      </c>
      <c r="AA40" s="495">
        <v>0</v>
      </c>
      <c r="AB40" s="495">
        <v>-23826</v>
      </c>
      <c r="AC40" s="495">
        <v>0</v>
      </c>
      <c r="AD40" s="495">
        <v>0</v>
      </c>
      <c r="AE40" s="42" t="s">
        <v>526</v>
      </c>
      <c r="AF40" s="42" t="s">
        <v>765</v>
      </c>
      <c r="AG40" s="42" t="s">
        <v>8067</v>
      </c>
      <c r="AH40" s="42">
        <v>1</v>
      </c>
      <c r="AI40" s="42" t="s">
        <v>8771</v>
      </c>
      <c r="AK40"/>
      <c r="AL40"/>
      <c r="AM40"/>
      <c r="AN40"/>
      <c r="AO40"/>
      <c r="AP40"/>
      <c r="AQ40"/>
    </row>
    <row r="41" spans="1:43">
      <c r="A41" t="s">
        <v>2015</v>
      </c>
      <c r="B41" t="s">
        <v>1940</v>
      </c>
      <c r="C41" t="s">
        <v>365</v>
      </c>
      <c r="D41">
        <v>2030150</v>
      </c>
      <c r="E41"/>
      <c r="F41" t="s">
        <v>711</v>
      </c>
      <c r="G41" t="s">
        <v>1578</v>
      </c>
      <c r="H41" t="s">
        <v>365</v>
      </c>
      <c r="I41" t="s">
        <v>365</v>
      </c>
      <c r="J41" t="s">
        <v>365</v>
      </c>
      <c r="K41" t="s">
        <v>365</v>
      </c>
      <c r="L41" t="s">
        <v>365</v>
      </c>
      <c r="M41" t="s">
        <v>6584</v>
      </c>
      <c r="N41" s="128" t="s">
        <v>365</v>
      </c>
      <c r="O41" s="128" t="s">
        <v>365</v>
      </c>
      <c r="P41" s="128" t="s">
        <v>365</v>
      </c>
      <c r="Q41" s="128" t="s">
        <v>365</v>
      </c>
      <c r="R41" s="128" t="s">
        <v>365</v>
      </c>
      <c r="S41" s="128">
        <v>0.56999999999999995</v>
      </c>
      <c r="T41">
        <v>2032</v>
      </c>
      <c r="U41" s="495">
        <v>3482801.68</v>
      </c>
      <c r="V41" s="495" t="s">
        <v>365</v>
      </c>
      <c r="W41" s="495">
        <v>3482801.68</v>
      </c>
      <c r="X41" s="128">
        <v>0.90909090909090906</v>
      </c>
      <c r="Y41" s="128">
        <v>9.0909090909090939E-2</v>
      </c>
      <c r="Z41" s="495">
        <v>1497604.7224000003</v>
      </c>
      <c r="AA41" s="495">
        <v>0</v>
      </c>
      <c r="AB41" s="495">
        <v>1804724.5069090908</v>
      </c>
      <c r="AC41" s="495">
        <v>180472.45069090914</v>
      </c>
      <c r="AD41" s="495">
        <v>-4.6566128730773926E-10</v>
      </c>
      <c r="AE41" s="42" t="s">
        <v>640</v>
      </c>
      <c r="AF41" s="42" t="s">
        <v>765</v>
      </c>
      <c r="AG41" s="42" t="s">
        <v>8267</v>
      </c>
      <c r="AH41" s="42">
        <v>1</v>
      </c>
      <c r="AI41" s="42" t="s">
        <v>8907</v>
      </c>
      <c r="AK41"/>
      <c r="AL41"/>
      <c r="AM41"/>
      <c r="AN41"/>
      <c r="AO41"/>
      <c r="AP41"/>
      <c r="AQ41"/>
    </row>
    <row r="42" spans="1:43">
      <c r="A42" t="s">
        <v>2015</v>
      </c>
      <c r="B42" t="s">
        <v>1940</v>
      </c>
      <c r="C42" t="s">
        <v>365</v>
      </c>
      <c r="D42">
        <v>2030156</v>
      </c>
      <c r="E42"/>
      <c r="F42" t="s">
        <v>709</v>
      </c>
      <c r="G42" t="s">
        <v>1576</v>
      </c>
      <c r="H42" t="s">
        <v>365</v>
      </c>
      <c r="I42" t="s">
        <v>365</v>
      </c>
      <c r="J42" t="s">
        <v>365</v>
      </c>
      <c r="K42" t="s">
        <v>365</v>
      </c>
      <c r="L42" t="s">
        <v>365</v>
      </c>
      <c r="M42" t="s">
        <v>6584</v>
      </c>
      <c r="N42" s="128" t="s">
        <v>365</v>
      </c>
      <c r="O42" s="128" t="s">
        <v>365</v>
      </c>
      <c r="P42" s="128" t="s">
        <v>365</v>
      </c>
      <c r="Q42" s="128" t="s">
        <v>365</v>
      </c>
      <c r="R42" s="128" t="s">
        <v>365</v>
      </c>
      <c r="S42" s="128">
        <v>0.72</v>
      </c>
      <c r="T42">
        <v>2028</v>
      </c>
      <c r="U42" s="495">
        <v>11169629.27</v>
      </c>
      <c r="V42" s="495" t="s">
        <v>365</v>
      </c>
      <c r="W42" s="495">
        <v>11169629.27</v>
      </c>
      <c r="X42" s="128">
        <v>1</v>
      </c>
      <c r="Y42" s="128">
        <v>0</v>
      </c>
      <c r="Z42" s="495">
        <v>3127496.1956000002</v>
      </c>
      <c r="AA42" s="495">
        <v>0</v>
      </c>
      <c r="AB42" s="495">
        <v>8042133.0743999993</v>
      </c>
      <c r="AC42" s="495">
        <v>0</v>
      </c>
      <c r="AD42" s="495">
        <v>0</v>
      </c>
      <c r="AE42" s="42" t="s">
        <v>640</v>
      </c>
      <c r="AF42" s="42" t="s">
        <v>765</v>
      </c>
      <c r="AG42" s="42" t="s">
        <v>8265</v>
      </c>
      <c r="AH42" s="42">
        <v>1</v>
      </c>
      <c r="AI42" s="42" t="s">
        <v>8906</v>
      </c>
      <c r="AK42"/>
      <c r="AL42"/>
      <c r="AM42"/>
      <c r="AN42"/>
      <c r="AO42"/>
      <c r="AP42"/>
      <c r="AQ42"/>
    </row>
    <row r="43" spans="1:43">
      <c r="A43" t="s">
        <v>2015</v>
      </c>
      <c r="B43" t="s">
        <v>1940</v>
      </c>
      <c r="C43" t="s">
        <v>365</v>
      </c>
      <c r="D43">
        <v>2030173</v>
      </c>
      <c r="E43"/>
      <c r="F43" t="s">
        <v>695</v>
      </c>
      <c r="G43" t="s">
        <v>1616</v>
      </c>
      <c r="H43" t="s">
        <v>5017</v>
      </c>
      <c r="I43" t="s">
        <v>365</v>
      </c>
      <c r="J43" t="s">
        <v>365</v>
      </c>
      <c r="K43" t="s">
        <v>365</v>
      </c>
      <c r="L43" t="s">
        <v>365</v>
      </c>
      <c r="M43" t="s">
        <v>6627</v>
      </c>
      <c r="N43" s="128" t="s">
        <v>365</v>
      </c>
      <c r="O43" s="128" t="s">
        <v>365</v>
      </c>
      <c r="P43" s="128" t="s">
        <v>365</v>
      </c>
      <c r="Q43" s="128" t="s">
        <v>365</v>
      </c>
      <c r="R43" s="128" t="s">
        <v>365</v>
      </c>
      <c r="S43" s="128">
        <v>0.33381505705084491</v>
      </c>
      <c r="T43">
        <v>2028</v>
      </c>
      <c r="U43" s="495">
        <v>4771.7</v>
      </c>
      <c r="V43" s="495" t="s">
        <v>365</v>
      </c>
      <c r="W43" s="495">
        <v>4771.7</v>
      </c>
      <c r="X43" s="128">
        <v>1</v>
      </c>
      <c r="Y43" s="128">
        <v>0</v>
      </c>
      <c r="Z43" s="495">
        <v>3178.8346922704832</v>
      </c>
      <c r="AA43" s="495">
        <v>0</v>
      </c>
      <c r="AB43" s="495">
        <v>1592.8653077295166</v>
      </c>
      <c r="AC43" s="495">
        <v>0</v>
      </c>
      <c r="AD43" s="495">
        <v>0</v>
      </c>
      <c r="AE43" s="42" t="s">
        <v>649</v>
      </c>
      <c r="AF43" s="42" t="s">
        <v>764</v>
      </c>
      <c r="AG43" s="42" t="s">
        <v>8001</v>
      </c>
      <c r="AH43" s="42">
        <v>1</v>
      </c>
      <c r="AI43" s="42" t="s">
        <v>8754</v>
      </c>
      <c r="AK43"/>
      <c r="AL43"/>
      <c r="AM43"/>
      <c r="AN43"/>
      <c r="AO43"/>
      <c r="AP43"/>
      <c r="AQ43"/>
    </row>
    <row r="44" spans="1:43">
      <c r="A44" t="s">
        <v>2015</v>
      </c>
      <c r="B44" t="s">
        <v>1940</v>
      </c>
      <c r="C44" t="s">
        <v>365</v>
      </c>
      <c r="D44">
        <v>2030174</v>
      </c>
      <c r="E44"/>
      <c r="F44" t="s">
        <v>708</v>
      </c>
      <c r="G44" t="s">
        <v>1575</v>
      </c>
      <c r="H44" t="s">
        <v>365</v>
      </c>
      <c r="I44" t="s">
        <v>16</v>
      </c>
      <c r="J44" t="s">
        <v>365</v>
      </c>
      <c r="K44" t="s">
        <v>365</v>
      </c>
      <c r="L44" t="s">
        <v>365</v>
      </c>
      <c r="M44" t="s">
        <v>6584</v>
      </c>
      <c r="N44" s="128" t="s">
        <v>365</v>
      </c>
      <c r="O44" s="128" t="s">
        <v>365</v>
      </c>
      <c r="P44" s="128" t="s">
        <v>365</v>
      </c>
      <c r="Q44" s="128" t="s">
        <v>365</v>
      </c>
      <c r="R44" s="128" t="s">
        <v>365</v>
      </c>
      <c r="S44" s="128">
        <v>0.23</v>
      </c>
      <c r="T44">
        <v>2028</v>
      </c>
      <c r="U44" s="495">
        <v>14858098.051304348</v>
      </c>
      <c r="V44" s="495" t="s">
        <v>365</v>
      </c>
      <c r="W44" s="495">
        <v>14858098.051304348</v>
      </c>
      <c r="X44" s="128">
        <v>1</v>
      </c>
      <c r="Y44" s="128">
        <v>0</v>
      </c>
      <c r="Z44" s="495">
        <v>11440735.499504348</v>
      </c>
      <c r="AA44" s="495">
        <v>0</v>
      </c>
      <c r="AB44" s="495">
        <v>3417362.5517999995</v>
      </c>
      <c r="AC44" s="495">
        <v>0</v>
      </c>
      <c r="AD44" s="495">
        <v>0</v>
      </c>
      <c r="AE44" s="42" t="s">
        <v>640</v>
      </c>
      <c r="AF44" s="42" t="s">
        <v>765</v>
      </c>
      <c r="AG44" s="42" t="s">
        <v>8264</v>
      </c>
      <c r="AH44" s="42">
        <v>1</v>
      </c>
      <c r="AI44" s="42" t="s">
        <v>8905</v>
      </c>
      <c r="AK44"/>
      <c r="AL44"/>
      <c r="AM44"/>
      <c r="AN44"/>
      <c r="AO44"/>
      <c r="AP44"/>
      <c r="AQ44"/>
    </row>
    <row r="45" spans="1:43">
      <c r="A45" t="s">
        <v>2015</v>
      </c>
      <c r="B45" t="s">
        <v>1940</v>
      </c>
      <c r="C45" t="s">
        <v>365</v>
      </c>
      <c r="D45">
        <v>2030205</v>
      </c>
      <c r="E45"/>
      <c r="F45" t="s">
        <v>1098</v>
      </c>
      <c r="G45" t="s">
        <v>1844</v>
      </c>
      <c r="H45" t="s">
        <v>365</v>
      </c>
      <c r="I45" t="s">
        <v>365</v>
      </c>
      <c r="J45" t="s">
        <v>365</v>
      </c>
      <c r="K45" t="s">
        <v>365</v>
      </c>
      <c r="L45" t="s">
        <v>365</v>
      </c>
      <c r="M45" t="s">
        <v>6584</v>
      </c>
      <c r="N45" s="128" t="s">
        <v>365</v>
      </c>
      <c r="O45" s="128" t="s">
        <v>365</v>
      </c>
      <c r="P45" s="128" t="s">
        <v>365</v>
      </c>
      <c r="Q45" s="128" t="s">
        <v>365</v>
      </c>
      <c r="R45" s="128" t="s">
        <v>365</v>
      </c>
      <c r="S45" s="128">
        <v>0.72</v>
      </c>
      <c r="T45">
        <v>2028</v>
      </c>
      <c r="U45" s="495">
        <v>271992.31</v>
      </c>
      <c r="V45" s="495" t="s">
        <v>365</v>
      </c>
      <c r="W45" s="495">
        <v>271992.31</v>
      </c>
      <c r="X45" s="128">
        <v>1</v>
      </c>
      <c r="Y45" s="128">
        <v>0</v>
      </c>
      <c r="Z45" s="495">
        <v>76157.846799999999</v>
      </c>
      <c r="AA45" s="495">
        <v>0</v>
      </c>
      <c r="AB45" s="495">
        <v>195834.4632</v>
      </c>
      <c r="AC45" s="495">
        <v>0</v>
      </c>
      <c r="AD45" s="495">
        <v>0</v>
      </c>
      <c r="AE45" s="42" t="s">
        <v>640</v>
      </c>
      <c r="AF45" s="42" t="s">
        <v>765</v>
      </c>
      <c r="AG45" s="42" t="s">
        <v>8270</v>
      </c>
      <c r="AH45" s="42">
        <v>1</v>
      </c>
      <c r="AI45" s="42" t="s">
        <v>8910</v>
      </c>
      <c r="AK45"/>
      <c r="AL45"/>
      <c r="AM45"/>
      <c r="AN45"/>
      <c r="AO45"/>
      <c r="AP45"/>
      <c r="AQ45"/>
    </row>
    <row r="46" spans="1:43">
      <c r="A46" t="s">
        <v>15</v>
      </c>
      <c r="B46" t="s">
        <v>5</v>
      </c>
      <c r="C46" t="s">
        <v>365</v>
      </c>
      <c r="D46">
        <v>2110200</v>
      </c>
      <c r="E46"/>
      <c r="F46" t="s">
        <v>714</v>
      </c>
      <c r="G46" t="s">
        <v>1817</v>
      </c>
      <c r="H46" t="s">
        <v>365</v>
      </c>
      <c r="I46" t="s">
        <v>365</v>
      </c>
      <c r="J46" t="s">
        <v>365</v>
      </c>
      <c r="K46" t="s">
        <v>365</v>
      </c>
      <c r="L46" t="s">
        <v>365</v>
      </c>
      <c r="M46" t="s">
        <v>6435</v>
      </c>
      <c r="N46" s="128" t="s">
        <v>365</v>
      </c>
      <c r="O46" s="128" t="s">
        <v>365</v>
      </c>
      <c r="P46" s="128" t="s">
        <v>365</v>
      </c>
      <c r="Q46" s="128" t="s">
        <v>365</v>
      </c>
      <c r="R46" s="128" t="s">
        <v>365</v>
      </c>
      <c r="S46" s="128">
        <v>5.8094450239182825E-2</v>
      </c>
      <c r="T46">
        <v>2032</v>
      </c>
      <c r="U46" s="495">
        <v>338767857.35000002</v>
      </c>
      <c r="V46" s="495" t="s">
        <v>365</v>
      </c>
      <c r="W46" s="495">
        <v>338767857.35000002</v>
      </c>
      <c r="X46" s="128">
        <v>0.90909090909090906</v>
      </c>
      <c r="Y46" s="128">
        <v>9.0909090909090939E-2</v>
      </c>
      <c r="Z46" s="495">
        <v>319087324.91854584</v>
      </c>
      <c r="AA46" s="495">
        <v>0</v>
      </c>
      <c r="AB46" s="495">
        <v>17891393.1195038</v>
      </c>
      <c r="AC46" s="495">
        <v>1789139.3119503807</v>
      </c>
      <c r="AD46" s="495">
        <v>0</v>
      </c>
      <c r="AE46" s="42" t="s">
        <v>608</v>
      </c>
      <c r="AF46" s="42" t="s">
        <v>765</v>
      </c>
      <c r="AG46" s="42" t="s">
        <v>8400</v>
      </c>
      <c r="AH46" s="42">
        <v>1</v>
      </c>
      <c r="AI46" s="42" t="s">
        <v>9024</v>
      </c>
      <c r="AK46"/>
      <c r="AL46"/>
      <c r="AM46"/>
      <c r="AN46"/>
      <c r="AO46"/>
      <c r="AP46"/>
      <c r="AQ46"/>
    </row>
    <row r="47" spans="1:43">
      <c r="A47" t="s">
        <v>5883</v>
      </c>
      <c r="B47" t="s">
        <v>10</v>
      </c>
      <c r="C47" t="s">
        <v>365</v>
      </c>
      <c r="D47">
        <v>2130027</v>
      </c>
      <c r="E47"/>
      <c r="F47" t="s">
        <v>690</v>
      </c>
      <c r="G47" t="s">
        <v>1351</v>
      </c>
      <c r="H47" t="s">
        <v>365</v>
      </c>
      <c r="I47" t="s">
        <v>25</v>
      </c>
      <c r="J47" t="s">
        <v>365</v>
      </c>
      <c r="K47" t="s">
        <v>365</v>
      </c>
      <c r="L47" t="s">
        <v>365</v>
      </c>
      <c r="M47" t="s">
        <v>6742</v>
      </c>
      <c r="N47" s="128" t="s">
        <v>365</v>
      </c>
      <c r="O47" s="128" t="s">
        <v>365</v>
      </c>
      <c r="P47" s="128" t="s">
        <v>365</v>
      </c>
      <c r="Q47" s="128" t="s">
        <v>365</v>
      </c>
      <c r="R47" s="128" t="s">
        <v>365</v>
      </c>
      <c r="S47" s="128">
        <v>1</v>
      </c>
      <c r="T47">
        <v>2028</v>
      </c>
      <c r="U47" s="495">
        <v>40919456.840000004</v>
      </c>
      <c r="V47" s="495" t="s">
        <v>365</v>
      </c>
      <c r="W47" s="495">
        <v>40919456.840000004</v>
      </c>
      <c r="X47" s="128">
        <v>1</v>
      </c>
      <c r="Y47" s="128">
        <v>0</v>
      </c>
      <c r="Z47" s="495">
        <v>0</v>
      </c>
      <c r="AA47" s="495">
        <v>0</v>
      </c>
      <c r="AB47" s="495">
        <v>40919456.840000004</v>
      </c>
      <c r="AC47" s="495">
        <v>0</v>
      </c>
      <c r="AD47" s="495">
        <v>0</v>
      </c>
      <c r="AE47" s="42" t="s">
        <v>470</v>
      </c>
      <c r="AF47" s="42" t="s">
        <v>764</v>
      </c>
      <c r="AG47" s="42" t="s">
        <v>8368</v>
      </c>
      <c r="AH47" s="42">
        <v>1</v>
      </c>
      <c r="AI47" s="42" t="s">
        <v>8996</v>
      </c>
      <c r="AK47"/>
      <c r="AL47"/>
      <c r="AM47"/>
      <c r="AN47"/>
      <c r="AO47"/>
      <c r="AP47"/>
      <c r="AQ47"/>
    </row>
    <row r="48" spans="1:43">
      <c r="A48" t="s">
        <v>5882</v>
      </c>
      <c r="B48" t="s">
        <v>280</v>
      </c>
      <c r="C48" t="s">
        <v>365</v>
      </c>
      <c r="D48">
        <v>2130100</v>
      </c>
      <c r="E48"/>
      <c r="F48" t="s">
        <v>395</v>
      </c>
      <c r="G48" t="s">
        <v>1847</v>
      </c>
      <c r="H48" t="s">
        <v>365</v>
      </c>
      <c r="I48" t="s">
        <v>12</v>
      </c>
      <c r="J48" t="s">
        <v>365</v>
      </c>
      <c r="K48" t="s">
        <v>365</v>
      </c>
      <c r="L48" t="s">
        <v>365</v>
      </c>
      <c r="M48" t="s">
        <v>5976</v>
      </c>
      <c r="N48" s="128" t="s">
        <v>365</v>
      </c>
      <c r="O48" s="128" t="s">
        <v>365</v>
      </c>
      <c r="P48" s="128" t="s">
        <v>365</v>
      </c>
      <c r="Q48" s="128" t="s">
        <v>365</v>
      </c>
      <c r="R48" s="128" t="s">
        <v>365</v>
      </c>
      <c r="S48" s="128">
        <v>1</v>
      </c>
      <c r="T48">
        <v>2028</v>
      </c>
      <c r="U48" s="495">
        <v>444230.88</v>
      </c>
      <c r="V48" s="495" t="s">
        <v>365</v>
      </c>
      <c r="W48" s="495">
        <v>444230.88</v>
      </c>
      <c r="X48" s="128">
        <v>1</v>
      </c>
      <c r="Y48" s="128">
        <v>0</v>
      </c>
      <c r="Z48" s="495">
        <v>0</v>
      </c>
      <c r="AA48" s="495">
        <v>0</v>
      </c>
      <c r="AB48" s="495">
        <v>444230.88</v>
      </c>
      <c r="AC48" s="495">
        <v>0</v>
      </c>
      <c r="AD48" s="495">
        <v>0</v>
      </c>
      <c r="AE48" s="42" t="s">
        <v>526</v>
      </c>
      <c r="AF48" s="42" t="s">
        <v>765</v>
      </c>
      <c r="AG48" s="42" t="s">
        <v>8425</v>
      </c>
      <c r="AH48" s="42">
        <v>1</v>
      </c>
      <c r="AI48" s="42" t="s">
        <v>9048</v>
      </c>
      <c r="AK48"/>
      <c r="AL48"/>
      <c r="AM48"/>
      <c r="AN48"/>
      <c r="AO48"/>
      <c r="AP48"/>
      <c r="AQ48"/>
    </row>
    <row r="49" spans="1:43">
      <c r="A49" t="s">
        <v>2015</v>
      </c>
      <c r="B49" t="s">
        <v>1940</v>
      </c>
      <c r="C49" t="s">
        <v>365</v>
      </c>
      <c r="D49">
        <v>2130102</v>
      </c>
      <c r="E49"/>
      <c r="F49" t="s">
        <v>19</v>
      </c>
      <c r="G49" t="s">
        <v>1522</v>
      </c>
      <c r="H49" t="s">
        <v>365</v>
      </c>
      <c r="I49" t="s">
        <v>12</v>
      </c>
      <c r="J49" t="s">
        <v>365</v>
      </c>
      <c r="K49" t="s">
        <v>365</v>
      </c>
      <c r="L49" t="s">
        <v>365</v>
      </c>
      <c r="M49" t="s">
        <v>6583</v>
      </c>
      <c r="N49" s="128" t="s">
        <v>365</v>
      </c>
      <c r="O49" s="128" t="s">
        <v>365</v>
      </c>
      <c r="P49" s="128" t="s">
        <v>365</v>
      </c>
      <c r="Q49" s="128" t="s">
        <v>365</v>
      </c>
      <c r="R49" s="128" t="s">
        <v>365</v>
      </c>
      <c r="S49" s="128">
        <v>1</v>
      </c>
      <c r="T49">
        <v>2028</v>
      </c>
      <c r="U49" s="495">
        <v>626919</v>
      </c>
      <c r="V49" s="495" t="s">
        <v>365</v>
      </c>
      <c r="W49" s="495">
        <v>626919</v>
      </c>
      <c r="X49" s="128">
        <v>1</v>
      </c>
      <c r="Y49" s="128">
        <v>0</v>
      </c>
      <c r="Z49" s="495">
        <v>0</v>
      </c>
      <c r="AA49" s="495">
        <v>0</v>
      </c>
      <c r="AB49" s="495">
        <v>626919</v>
      </c>
      <c r="AC49" s="495">
        <v>0</v>
      </c>
      <c r="AD49" s="495">
        <v>0</v>
      </c>
      <c r="AE49" s="42" t="s">
        <v>657</v>
      </c>
      <c r="AF49" s="42" t="s">
        <v>765</v>
      </c>
      <c r="AG49" s="42" t="s">
        <v>8168</v>
      </c>
      <c r="AH49" s="42">
        <v>1</v>
      </c>
      <c r="AI49" s="42" t="s">
        <v>8829</v>
      </c>
      <c r="AK49"/>
      <c r="AL49"/>
      <c r="AM49"/>
      <c r="AN49"/>
      <c r="AO49"/>
      <c r="AP49"/>
      <c r="AQ49"/>
    </row>
    <row r="50" spans="1:43">
      <c r="A50" t="s">
        <v>2015</v>
      </c>
      <c r="B50" t="s">
        <v>1940</v>
      </c>
      <c r="C50" t="s">
        <v>365</v>
      </c>
      <c r="D50">
        <v>2130105</v>
      </c>
      <c r="E50"/>
      <c r="F50" t="s">
        <v>20</v>
      </c>
      <c r="G50" t="s">
        <v>1523</v>
      </c>
      <c r="H50" t="s">
        <v>365</v>
      </c>
      <c r="I50" t="s">
        <v>12</v>
      </c>
      <c r="J50" t="s">
        <v>365</v>
      </c>
      <c r="K50" t="s">
        <v>365</v>
      </c>
      <c r="L50" t="s">
        <v>365</v>
      </c>
      <c r="M50" t="s">
        <v>6583</v>
      </c>
      <c r="N50" s="128" t="s">
        <v>365</v>
      </c>
      <c r="O50" s="128" t="s">
        <v>365</v>
      </c>
      <c r="P50" s="128" t="s">
        <v>365</v>
      </c>
      <c r="Q50" s="128" t="s">
        <v>365</v>
      </c>
      <c r="R50" s="128" t="s">
        <v>365</v>
      </c>
      <c r="S50" s="128">
        <v>1</v>
      </c>
      <c r="T50">
        <v>2028</v>
      </c>
      <c r="U50" s="495">
        <v>323019</v>
      </c>
      <c r="V50" s="495" t="s">
        <v>365</v>
      </c>
      <c r="W50" s="495">
        <v>323019</v>
      </c>
      <c r="X50" s="128">
        <v>1</v>
      </c>
      <c r="Y50" s="128">
        <v>0</v>
      </c>
      <c r="Z50" s="495">
        <v>0</v>
      </c>
      <c r="AA50" s="495">
        <v>0</v>
      </c>
      <c r="AB50" s="495">
        <v>323019</v>
      </c>
      <c r="AC50" s="495">
        <v>0</v>
      </c>
      <c r="AD50" s="495">
        <v>0</v>
      </c>
      <c r="AE50" s="42" t="s">
        <v>657</v>
      </c>
      <c r="AF50" s="42" t="s">
        <v>765</v>
      </c>
      <c r="AG50" s="42" t="s">
        <v>8181</v>
      </c>
      <c r="AH50" s="42">
        <v>1</v>
      </c>
      <c r="AI50" s="42" t="s">
        <v>8837</v>
      </c>
      <c r="AK50"/>
      <c r="AL50"/>
      <c r="AM50"/>
      <c r="AN50"/>
      <c r="AO50"/>
      <c r="AP50"/>
      <c r="AQ50"/>
    </row>
    <row r="51" spans="1:43">
      <c r="A51" t="s">
        <v>5882</v>
      </c>
      <c r="B51" t="s">
        <v>280</v>
      </c>
      <c r="C51" t="s">
        <v>365</v>
      </c>
      <c r="D51">
        <v>2130111</v>
      </c>
      <c r="E51"/>
      <c r="F51" t="s">
        <v>691</v>
      </c>
      <c r="G51" t="s">
        <v>1573</v>
      </c>
      <c r="H51" t="s">
        <v>365</v>
      </c>
      <c r="I51" t="s">
        <v>12</v>
      </c>
      <c r="J51" t="s">
        <v>365</v>
      </c>
      <c r="K51" t="s">
        <v>365</v>
      </c>
      <c r="L51" t="s">
        <v>365</v>
      </c>
      <c r="M51" t="s">
        <v>5992</v>
      </c>
      <c r="N51" s="128" t="s">
        <v>365</v>
      </c>
      <c r="O51" s="128" t="s">
        <v>365</v>
      </c>
      <c r="P51" s="128" t="s">
        <v>365</v>
      </c>
      <c r="Q51" s="128" t="s">
        <v>365</v>
      </c>
      <c r="R51" s="128" t="s">
        <v>365</v>
      </c>
      <c r="S51" s="128">
        <v>0.5</v>
      </c>
      <c r="T51">
        <v>2028</v>
      </c>
      <c r="U51" s="495">
        <v>783077</v>
      </c>
      <c r="V51" s="495" t="s">
        <v>365</v>
      </c>
      <c r="W51" s="495">
        <v>783077</v>
      </c>
      <c r="X51" s="128">
        <v>1</v>
      </c>
      <c r="Y51" s="128">
        <v>0</v>
      </c>
      <c r="Z51" s="495">
        <v>391538.5</v>
      </c>
      <c r="AA51" s="495">
        <v>0</v>
      </c>
      <c r="AB51" s="495">
        <v>391538.5</v>
      </c>
      <c r="AC51" s="495">
        <v>0</v>
      </c>
      <c r="AD51" s="495">
        <v>0</v>
      </c>
      <c r="AE51" s="42" t="s">
        <v>543</v>
      </c>
      <c r="AF51" s="42" t="s">
        <v>765</v>
      </c>
      <c r="AG51" s="42" t="s">
        <v>8551</v>
      </c>
      <c r="AH51" s="42">
        <v>1</v>
      </c>
      <c r="AI51" s="42" t="s">
        <v>9148</v>
      </c>
      <c r="AK51"/>
      <c r="AL51"/>
      <c r="AM51"/>
      <c r="AN51"/>
      <c r="AO51"/>
      <c r="AP51"/>
      <c r="AQ51"/>
    </row>
    <row r="52" spans="1:43">
      <c r="A52" t="s">
        <v>5882</v>
      </c>
      <c r="B52" t="s">
        <v>280</v>
      </c>
      <c r="C52" t="s">
        <v>365</v>
      </c>
      <c r="D52">
        <v>2130117</v>
      </c>
      <c r="E52"/>
      <c r="F52" t="s">
        <v>720</v>
      </c>
      <c r="G52" t="s">
        <v>1570</v>
      </c>
      <c r="H52" t="s">
        <v>365</v>
      </c>
      <c r="I52" t="s">
        <v>365</v>
      </c>
      <c r="J52" t="s">
        <v>365</v>
      </c>
      <c r="K52" t="s">
        <v>365</v>
      </c>
      <c r="L52" t="s">
        <v>365</v>
      </c>
      <c r="M52" t="s">
        <v>5976</v>
      </c>
      <c r="N52" s="128" t="s">
        <v>365</v>
      </c>
      <c r="O52" s="128" t="s">
        <v>365</v>
      </c>
      <c r="P52" s="128" t="s">
        <v>365</v>
      </c>
      <c r="Q52" s="128" t="s">
        <v>365</v>
      </c>
      <c r="R52" s="128" t="s">
        <v>365</v>
      </c>
      <c r="S52" s="128">
        <v>1</v>
      </c>
      <c r="T52">
        <v>2028</v>
      </c>
      <c r="U52" s="495">
        <v>3710122.53</v>
      </c>
      <c r="V52" s="495" t="s">
        <v>365</v>
      </c>
      <c r="W52" s="495">
        <v>3710122.53</v>
      </c>
      <c r="X52" s="128">
        <v>1</v>
      </c>
      <c r="Y52" s="128">
        <v>0</v>
      </c>
      <c r="Z52" s="495">
        <v>0</v>
      </c>
      <c r="AA52" s="495">
        <v>0</v>
      </c>
      <c r="AB52" s="495">
        <v>3710122.53</v>
      </c>
      <c r="AC52" s="495">
        <v>0</v>
      </c>
      <c r="AD52" s="495">
        <v>0</v>
      </c>
      <c r="AE52" s="42" t="s">
        <v>526</v>
      </c>
      <c r="AF52" s="42" t="s">
        <v>765</v>
      </c>
      <c r="AG52" s="42" t="s">
        <v>8447</v>
      </c>
      <c r="AH52" s="42">
        <v>1</v>
      </c>
      <c r="AI52" s="42" t="s">
        <v>9068</v>
      </c>
      <c r="AK52"/>
      <c r="AL52"/>
      <c r="AM52"/>
      <c r="AN52"/>
      <c r="AO52"/>
      <c r="AP52"/>
      <c r="AQ52"/>
    </row>
    <row r="53" spans="1:43">
      <c r="A53" t="s">
        <v>5882</v>
      </c>
      <c r="B53" t="s">
        <v>280</v>
      </c>
      <c r="C53" t="s">
        <v>365</v>
      </c>
      <c r="D53">
        <v>2130117</v>
      </c>
      <c r="E53"/>
      <c r="F53" t="s">
        <v>720</v>
      </c>
      <c r="G53" t="s">
        <v>1570</v>
      </c>
      <c r="H53" t="s">
        <v>365</v>
      </c>
      <c r="I53" t="s">
        <v>365</v>
      </c>
      <c r="J53" t="s">
        <v>365</v>
      </c>
      <c r="K53" t="s">
        <v>365</v>
      </c>
      <c r="L53" t="s">
        <v>365</v>
      </c>
      <c r="M53" t="s">
        <v>5976</v>
      </c>
      <c r="N53" s="128" t="s">
        <v>365</v>
      </c>
      <c r="O53" s="128" t="s">
        <v>365</v>
      </c>
      <c r="P53" s="128" t="s">
        <v>365</v>
      </c>
      <c r="Q53" s="128" t="s">
        <v>365</v>
      </c>
      <c r="R53" s="128" t="s">
        <v>365</v>
      </c>
      <c r="S53" s="128">
        <v>1</v>
      </c>
      <c r="T53">
        <v>2028</v>
      </c>
      <c r="U53" s="495">
        <v>30992.57</v>
      </c>
      <c r="V53" s="495" t="s">
        <v>365</v>
      </c>
      <c r="W53" s="495">
        <v>30992.57</v>
      </c>
      <c r="X53" s="128">
        <v>1</v>
      </c>
      <c r="Y53" s="128">
        <v>0</v>
      </c>
      <c r="Z53" s="495">
        <v>0</v>
      </c>
      <c r="AA53" s="495">
        <v>0</v>
      </c>
      <c r="AB53" s="495">
        <v>30992.57</v>
      </c>
      <c r="AC53" s="495">
        <v>0</v>
      </c>
      <c r="AD53" s="495">
        <v>0</v>
      </c>
      <c r="AE53" s="42" t="s">
        <v>526</v>
      </c>
      <c r="AF53" s="42" t="s">
        <v>765</v>
      </c>
      <c r="AG53" s="42" t="s">
        <v>8448</v>
      </c>
      <c r="AH53" s="42">
        <v>1</v>
      </c>
      <c r="AI53" s="42" t="s">
        <v>9068</v>
      </c>
      <c r="AK53"/>
      <c r="AL53"/>
      <c r="AM53"/>
      <c r="AN53"/>
      <c r="AO53"/>
      <c r="AP53"/>
      <c r="AQ53"/>
    </row>
    <row r="54" spans="1:43">
      <c r="A54" t="s">
        <v>2015</v>
      </c>
      <c r="B54" t="s">
        <v>1940</v>
      </c>
      <c r="C54" t="s">
        <v>365</v>
      </c>
      <c r="D54">
        <v>2130119</v>
      </c>
      <c r="E54"/>
      <c r="F54" t="s">
        <v>684</v>
      </c>
      <c r="G54" t="s">
        <v>1592</v>
      </c>
      <c r="H54" t="s">
        <v>365</v>
      </c>
      <c r="I54" t="s">
        <v>365</v>
      </c>
      <c r="J54" t="s">
        <v>365</v>
      </c>
      <c r="K54" t="s">
        <v>365</v>
      </c>
      <c r="L54" t="s">
        <v>365</v>
      </c>
      <c r="M54" t="s">
        <v>6583</v>
      </c>
      <c r="N54" s="128" t="s">
        <v>365</v>
      </c>
      <c r="O54" s="128" t="s">
        <v>365</v>
      </c>
      <c r="P54" s="128" t="s">
        <v>365</v>
      </c>
      <c r="Q54" s="128" t="s">
        <v>365</v>
      </c>
      <c r="R54" s="128" t="s">
        <v>365</v>
      </c>
      <c r="S54" s="128">
        <v>0.39266666666666666</v>
      </c>
      <c r="T54">
        <v>2028</v>
      </c>
      <c r="U54" s="495">
        <v>6867.55</v>
      </c>
      <c r="V54" s="495" t="s">
        <v>365</v>
      </c>
      <c r="W54" s="495">
        <v>6867.55</v>
      </c>
      <c r="X54" s="128">
        <v>1</v>
      </c>
      <c r="Y54" s="128">
        <v>0</v>
      </c>
      <c r="Z54" s="495">
        <v>4170.8920333333335</v>
      </c>
      <c r="AA54" s="495">
        <v>0</v>
      </c>
      <c r="AB54" s="495">
        <v>2696.6579666666667</v>
      </c>
      <c r="AC54" s="495">
        <v>0</v>
      </c>
      <c r="AD54" s="495">
        <v>0</v>
      </c>
      <c r="AE54" s="42" t="s">
        <v>657</v>
      </c>
      <c r="AF54" s="42" t="s">
        <v>765</v>
      </c>
      <c r="AG54" s="42" t="s">
        <v>7965</v>
      </c>
      <c r="AH54" s="42">
        <v>1</v>
      </c>
      <c r="AI54" s="42" t="s">
        <v>8740</v>
      </c>
      <c r="AK54"/>
      <c r="AL54"/>
      <c r="AM54"/>
      <c r="AN54"/>
      <c r="AO54"/>
      <c r="AP54"/>
      <c r="AQ54"/>
    </row>
    <row r="55" spans="1:43">
      <c r="A55" t="s">
        <v>2015</v>
      </c>
      <c r="B55" t="s">
        <v>1940</v>
      </c>
      <c r="C55" t="s">
        <v>365</v>
      </c>
      <c r="D55">
        <v>2130119</v>
      </c>
      <c r="E55"/>
      <c r="F55" t="s">
        <v>684</v>
      </c>
      <c r="G55" t="s">
        <v>1592</v>
      </c>
      <c r="H55" t="s">
        <v>365</v>
      </c>
      <c r="I55" t="s">
        <v>365</v>
      </c>
      <c r="J55" t="s">
        <v>365</v>
      </c>
      <c r="K55" t="s">
        <v>365</v>
      </c>
      <c r="L55" t="s">
        <v>365</v>
      </c>
      <c r="M55" t="s">
        <v>6583</v>
      </c>
      <c r="N55" s="128" t="s">
        <v>365</v>
      </c>
      <c r="O55" s="128" t="s">
        <v>365</v>
      </c>
      <c r="P55" s="128" t="s">
        <v>365</v>
      </c>
      <c r="Q55" s="128" t="s">
        <v>365</v>
      </c>
      <c r="R55" s="128" t="s">
        <v>365</v>
      </c>
      <c r="S55" s="128">
        <v>0.39266666666666666</v>
      </c>
      <c r="T55">
        <v>2028</v>
      </c>
      <c r="U55" s="495">
        <v>33679586.43</v>
      </c>
      <c r="V55" s="495" t="s">
        <v>365</v>
      </c>
      <c r="W55" s="495">
        <v>33679586.43</v>
      </c>
      <c r="X55" s="128">
        <v>1</v>
      </c>
      <c r="Y55" s="128">
        <v>0</v>
      </c>
      <c r="Z55" s="495">
        <v>20454735.491819996</v>
      </c>
      <c r="AA55" s="495">
        <v>0</v>
      </c>
      <c r="AB55" s="495">
        <v>13224850.938180003</v>
      </c>
      <c r="AC55" s="495">
        <v>0</v>
      </c>
      <c r="AD55" s="495">
        <v>0</v>
      </c>
      <c r="AE55" s="42" t="s">
        <v>657</v>
      </c>
      <c r="AF55" s="42" t="s">
        <v>765</v>
      </c>
      <c r="AG55" s="42" t="s">
        <v>8229</v>
      </c>
      <c r="AH55" s="42">
        <v>1</v>
      </c>
      <c r="AI55" s="42" t="s">
        <v>8740</v>
      </c>
      <c r="AK55"/>
      <c r="AL55"/>
      <c r="AM55"/>
      <c r="AN55"/>
      <c r="AO55"/>
      <c r="AP55"/>
      <c r="AQ55"/>
    </row>
    <row r="56" spans="1:43">
      <c r="A56" t="s">
        <v>2015</v>
      </c>
      <c r="B56" t="s">
        <v>1940</v>
      </c>
      <c r="C56" t="s">
        <v>365</v>
      </c>
      <c r="D56">
        <v>2130119</v>
      </c>
      <c r="E56"/>
      <c r="F56" t="s">
        <v>684</v>
      </c>
      <c r="G56" t="s">
        <v>1592</v>
      </c>
      <c r="H56" t="s">
        <v>365</v>
      </c>
      <c r="I56" t="s">
        <v>365</v>
      </c>
      <c r="J56" t="s">
        <v>365</v>
      </c>
      <c r="K56" t="s">
        <v>365</v>
      </c>
      <c r="L56" t="s">
        <v>365</v>
      </c>
      <c r="M56" t="s">
        <v>6583</v>
      </c>
      <c r="N56" s="128" t="s">
        <v>365</v>
      </c>
      <c r="O56" s="128" t="s">
        <v>365</v>
      </c>
      <c r="P56" s="128" t="s">
        <v>365</v>
      </c>
      <c r="Q56" s="128" t="s">
        <v>365</v>
      </c>
      <c r="R56" s="128" t="s">
        <v>365</v>
      </c>
      <c r="S56" s="128">
        <v>0.39266666666666666</v>
      </c>
      <c r="T56">
        <v>2028</v>
      </c>
      <c r="U56" s="495">
        <v>162426.21</v>
      </c>
      <c r="V56" s="495" t="s">
        <v>365</v>
      </c>
      <c r="W56" s="495">
        <v>162426.21</v>
      </c>
      <c r="X56" s="128">
        <v>1</v>
      </c>
      <c r="Y56" s="128">
        <v>0</v>
      </c>
      <c r="Z56" s="495">
        <v>98646.851539999989</v>
      </c>
      <c r="AA56" s="495">
        <v>0</v>
      </c>
      <c r="AB56" s="495">
        <v>63779.358460000003</v>
      </c>
      <c r="AC56" s="495">
        <v>0</v>
      </c>
      <c r="AD56" s="495">
        <v>0</v>
      </c>
      <c r="AE56" s="42" t="s">
        <v>657</v>
      </c>
      <c r="AF56" s="42" t="s">
        <v>765</v>
      </c>
      <c r="AG56" s="42" t="s">
        <v>8230</v>
      </c>
      <c r="AH56" s="42">
        <v>1</v>
      </c>
      <c r="AI56" s="42" t="s">
        <v>8740</v>
      </c>
      <c r="AK56"/>
      <c r="AL56"/>
      <c r="AM56"/>
      <c r="AN56"/>
      <c r="AO56"/>
      <c r="AP56"/>
      <c r="AQ56"/>
    </row>
    <row r="57" spans="1:43">
      <c r="A57" t="s">
        <v>5882</v>
      </c>
      <c r="B57" t="s">
        <v>280</v>
      </c>
      <c r="C57" t="s">
        <v>365</v>
      </c>
      <c r="D57">
        <v>2130131</v>
      </c>
      <c r="E57"/>
      <c r="F57" t="s">
        <v>712</v>
      </c>
      <c r="G57" t="s">
        <v>1593</v>
      </c>
      <c r="H57" t="s">
        <v>365</v>
      </c>
      <c r="I57" t="s">
        <v>12</v>
      </c>
      <c r="J57" t="s">
        <v>365</v>
      </c>
      <c r="K57" t="s">
        <v>365</v>
      </c>
      <c r="L57" t="s">
        <v>365</v>
      </c>
      <c r="M57" t="s">
        <v>5992</v>
      </c>
      <c r="N57" s="128" t="s">
        <v>365</v>
      </c>
      <c r="O57" s="128" t="s">
        <v>365</v>
      </c>
      <c r="P57" s="128" t="s">
        <v>365</v>
      </c>
      <c r="Q57" s="128" t="s">
        <v>365</v>
      </c>
      <c r="R57" s="128" t="s">
        <v>365</v>
      </c>
      <c r="S57" s="128">
        <v>1</v>
      </c>
      <c r="T57">
        <v>2028</v>
      </c>
      <c r="U57" s="495">
        <v>8481632.790000001</v>
      </c>
      <c r="V57" s="495" t="s">
        <v>365</v>
      </c>
      <c r="W57" s="495">
        <v>8481632.790000001</v>
      </c>
      <c r="X57" s="128">
        <v>1</v>
      </c>
      <c r="Y57" s="128">
        <v>0</v>
      </c>
      <c r="Z57" s="495">
        <v>0</v>
      </c>
      <c r="AA57" s="495">
        <v>0</v>
      </c>
      <c r="AB57" s="495">
        <v>8481632.790000001</v>
      </c>
      <c r="AC57" s="495">
        <v>0</v>
      </c>
      <c r="AD57" s="495">
        <v>0</v>
      </c>
      <c r="AE57" s="42" t="s">
        <v>543</v>
      </c>
      <c r="AF57" s="42" t="s">
        <v>765</v>
      </c>
      <c r="AG57" s="42" t="s">
        <v>8338</v>
      </c>
      <c r="AH57" s="42">
        <v>1</v>
      </c>
      <c r="AI57" s="42" t="s">
        <v>8763</v>
      </c>
      <c r="AK57"/>
      <c r="AL57"/>
      <c r="AM57"/>
      <c r="AN57"/>
      <c r="AO57"/>
      <c r="AP57"/>
      <c r="AQ57"/>
    </row>
    <row r="58" spans="1:43">
      <c r="A58" t="s">
        <v>5882</v>
      </c>
      <c r="B58" t="s">
        <v>280</v>
      </c>
      <c r="C58" t="s">
        <v>365</v>
      </c>
      <c r="D58">
        <v>2130131</v>
      </c>
      <c r="E58"/>
      <c r="F58" t="s">
        <v>712</v>
      </c>
      <c r="G58" t="s">
        <v>1593</v>
      </c>
      <c r="H58" t="s">
        <v>365</v>
      </c>
      <c r="I58" t="s">
        <v>12</v>
      </c>
      <c r="J58" t="s">
        <v>365</v>
      </c>
      <c r="K58" t="s">
        <v>365</v>
      </c>
      <c r="L58" t="s">
        <v>365</v>
      </c>
      <c r="M58" t="s">
        <v>5992</v>
      </c>
      <c r="N58" s="128" t="s">
        <v>365</v>
      </c>
      <c r="O58" s="128" t="s">
        <v>365</v>
      </c>
      <c r="P58" s="128" t="s">
        <v>365</v>
      </c>
      <c r="Q58" s="128" t="s">
        <v>365</v>
      </c>
      <c r="R58" s="128" t="s">
        <v>365</v>
      </c>
      <c r="S58" s="128">
        <v>1</v>
      </c>
      <c r="T58">
        <v>2028</v>
      </c>
      <c r="U58" s="495">
        <v>466705.56000000006</v>
      </c>
      <c r="V58" s="495" t="s">
        <v>365</v>
      </c>
      <c r="W58" s="495">
        <v>466705.56000000006</v>
      </c>
      <c r="X58" s="128">
        <v>1</v>
      </c>
      <c r="Y58" s="128">
        <v>0</v>
      </c>
      <c r="Z58" s="495">
        <v>0</v>
      </c>
      <c r="AA58" s="495">
        <v>0</v>
      </c>
      <c r="AB58" s="495">
        <v>466705.56000000006</v>
      </c>
      <c r="AC58" s="495">
        <v>0</v>
      </c>
      <c r="AD58" s="495">
        <v>0</v>
      </c>
      <c r="AE58" s="42" t="s">
        <v>543</v>
      </c>
      <c r="AF58" s="42" t="s">
        <v>765</v>
      </c>
      <c r="AG58" s="42" t="s">
        <v>8339</v>
      </c>
      <c r="AH58" s="42">
        <v>1</v>
      </c>
      <c r="AI58" s="42" t="s">
        <v>8763</v>
      </c>
      <c r="AK58"/>
      <c r="AL58"/>
      <c r="AM58"/>
      <c r="AN58"/>
      <c r="AO58"/>
      <c r="AP58"/>
      <c r="AQ58"/>
    </row>
    <row r="59" spans="1:43">
      <c r="A59" t="s">
        <v>2015</v>
      </c>
      <c r="B59" t="s">
        <v>1940</v>
      </c>
      <c r="C59" t="s">
        <v>365</v>
      </c>
      <c r="D59">
        <v>2130195</v>
      </c>
      <c r="E59"/>
      <c r="F59" t="s">
        <v>1157</v>
      </c>
      <c r="G59" t="s">
        <v>1595</v>
      </c>
      <c r="H59" t="s">
        <v>365</v>
      </c>
      <c r="I59" t="s">
        <v>18</v>
      </c>
      <c r="J59" t="s">
        <v>365</v>
      </c>
      <c r="K59" t="s">
        <v>365</v>
      </c>
      <c r="L59" t="s">
        <v>365</v>
      </c>
      <c r="M59" t="s">
        <v>5962</v>
      </c>
      <c r="N59" s="128" t="s">
        <v>365</v>
      </c>
      <c r="O59" s="128" t="s">
        <v>365</v>
      </c>
      <c r="P59" s="128" t="s">
        <v>365</v>
      </c>
      <c r="Q59" s="128" t="s">
        <v>365</v>
      </c>
      <c r="R59" s="128" t="s">
        <v>365</v>
      </c>
      <c r="S59" s="128">
        <v>0.5</v>
      </c>
      <c r="T59">
        <v>2028</v>
      </c>
      <c r="U59" s="495">
        <v>495910.38</v>
      </c>
      <c r="V59" s="495" t="s">
        <v>365</v>
      </c>
      <c r="W59" s="495">
        <v>495910.38</v>
      </c>
      <c r="X59" s="128">
        <v>1</v>
      </c>
      <c r="Y59" s="128">
        <v>0</v>
      </c>
      <c r="Z59" s="495">
        <v>247955.19</v>
      </c>
      <c r="AA59" s="495">
        <v>0</v>
      </c>
      <c r="AB59" s="495">
        <v>247955.19</v>
      </c>
      <c r="AC59" s="495">
        <v>0</v>
      </c>
      <c r="AD59" s="495">
        <v>0</v>
      </c>
      <c r="AE59" s="42" t="s">
        <v>658</v>
      </c>
      <c r="AF59" s="42" t="s">
        <v>765</v>
      </c>
      <c r="AG59" s="42" t="s">
        <v>8285</v>
      </c>
      <c r="AH59" s="42">
        <v>1</v>
      </c>
      <c r="AI59" s="42" t="s">
        <v>8924</v>
      </c>
      <c r="AK59"/>
      <c r="AL59"/>
      <c r="AM59"/>
      <c r="AN59"/>
      <c r="AO59"/>
      <c r="AP59"/>
      <c r="AQ59"/>
    </row>
    <row r="60" spans="1:43">
      <c r="A60" t="s">
        <v>5882</v>
      </c>
      <c r="B60" t="s">
        <v>280</v>
      </c>
      <c r="C60" t="s">
        <v>365</v>
      </c>
      <c r="D60">
        <v>2130198</v>
      </c>
      <c r="E60"/>
      <c r="F60" t="s">
        <v>1156</v>
      </c>
      <c r="G60" t="s">
        <v>1354</v>
      </c>
      <c r="H60" t="s">
        <v>365</v>
      </c>
      <c r="I60" t="s">
        <v>18</v>
      </c>
      <c r="J60" t="s">
        <v>365</v>
      </c>
      <c r="K60" t="s">
        <v>365</v>
      </c>
      <c r="L60" t="s">
        <v>365</v>
      </c>
      <c r="M60" t="s">
        <v>5963</v>
      </c>
      <c r="N60" s="128" t="s">
        <v>365</v>
      </c>
      <c r="O60" s="128" t="s">
        <v>365</v>
      </c>
      <c r="P60" s="128" t="s">
        <v>365</v>
      </c>
      <c r="Q60" s="128" t="s">
        <v>365</v>
      </c>
      <c r="R60" s="128" t="s">
        <v>365</v>
      </c>
      <c r="S60" s="128">
        <v>0.5</v>
      </c>
      <c r="T60">
        <v>2028</v>
      </c>
      <c r="U60" s="495">
        <v>1273526.51</v>
      </c>
      <c r="V60" s="495" t="s">
        <v>365</v>
      </c>
      <c r="W60" s="495">
        <v>1273526.51</v>
      </c>
      <c r="X60" s="128">
        <v>1</v>
      </c>
      <c r="Y60" s="128">
        <v>0</v>
      </c>
      <c r="Z60" s="495">
        <v>636763.255</v>
      </c>
      <c r="AA60" s="495">
        <v>0</v>
      </c>
      <c r="AB60" s="495">
        <v>636763.255</v>
      </c>
      <c r="AC60" s="495">
        <v>0</v>
      </c>
      <c r="AD60" s="495">
        <v>0</v>
      </c>
      <c r="AE60" s="42" t="s">
        <v>544</v>
      </c>
      <c r="AF60" s="42" t="s">
        <v>765</v>
      </c>
      <c r="AG60" s="42" t="s">
        <v>8393</v>
      </c>
      <c r="AH60" s="42">
        <v>1</v>
      </c>
      <c r="AI60" s="42" t="s">
        <v>9020</v>
      </c>
      <c r="AK60"/>
      <c r="AL60"/>
      <c r="AM60"/>
      <c r="AN60"/>
      <c r="AO60"/>
      <c r="AP60"/>
      <c r="AQ60"/>
    </row>
    <row r="61" spans="1:43">
      <c r="A61" t="s">
        <v>5882</v>
      </c>
      <c r="B61" t="s">
        <v>280</v>
      </c>
      <c r="C61" t="s">
        <v>365</v>
      </c>
      <c r="D61">
        <v>2130200</v>
      </c>
      <c r="E61"/>
      <c r="F61" t="s">
        <v>6715</v>
      </c>
      <c r="G61" t="s">
        <v>1359</v>
      </c>
      <c r="H61" t="s">
        <v>365</v>
      </c>
      <c r="I61" t="s">
        <v>365</v>
      </c>
      <c r="J61" t="s">
        <v>365</v>
      </c>
      <c r="K61" t="s">
        <v>365</v>
      </c>
      <c r="L61" t="s">
        <v>365</v>
      </c>
      <c r="M61" t="s">
        <v>5976</v>
      </c>
      <c r="N61" s="128" t="s">
        <v>365</v>
      </c>
      <c r="O61" s="128" t="s">
        <v>365</v>
      </c>
      <c r="P61" s="128" t="s">
        <v>365</v>
      </c>
      <c r="Q61" s="128" t="s">
        <v>365</v>
      </c>
      <c r="R61" s="128" t="s">
        <v>365</v>
      </c>
      <c r="S61" s="128">
        <v>0.5</v>
      </c>
      <c r="T61">
        <v>2028</v>
      </c>
      <c r="U61" s="495">
        <v>193756.9</v>
      </c>
      <c r="V61" s="495" t="s">
        <v>365</v>
      </c>
      <c r="W61" s="495">
        <v>193756.9</v>
      </c>
      <c r="X61" s="128">
        <v>1</v>
      </c>
      <c r="Y61" s="128">
        <v>0</v>
      </c>
      <c r="Z61" s="495">
        <v>96878.45</v>
      </c>
      <c r="AA61" s="495">
        <v>0</v>
      </c>
      <c r="AB61" s="495">
        <v>96878.45</v>
      </c>
      <c r="AC61" s="495">
        <v>0</v>
      </c>
      <c r="AD61" s="495">
        <v>0</v>
      </c>
      <c r="AE61" s="42" t="s">
        <v>526</v>
      </c>
      <c r="AF61" s="42" t="s">
        <v>765</v>
      </c>
      <c r="AG61" s="42" t="s">
        <v>8068</v>
      </c>
      <c r="AH61" s="42">
        <v>1</v>
      </c>
      <c r="AI61" s="42" t="s">
        <v>8772</v>
      </c>
      <c r="AK61"/>
      <c r="AL61"/>
      <c r="AM61"/>
      <c r="AN61"/>
      <c r="AO61"/>
      <c r="AP61"/>
      <c r="AQ61"/>
    </row>
    <row r="62" spans="1:43">
      <c r="A62" t="s">
        <v>5882</v>
      </c>
      <c r="B62" t="s">
        <v>280</v>
      </c>
      <c r="C62" t="s">
        <v>365</v>
      </c>
      <c r="D62">
        <v>2130200</v>
      </c>
      <c r="E62"/>
      <c r="F62" t="s">
        <v>6715</v>
      </c>
      <c r="G62" t="s">
        <v>1359</v>
      </c>
      <c r="H62" t="s">
        <v>365</v>
      </c>
      <c r="I62" t="s">
        <v>18</v>
      </c>
      <c r="J62" t="s">
        <v>365</v>
      </c>
      <c r="K62" t="s">
        <v>365</v>
      </c>
      <c r="L62" t="s">
        <v>365</v>
      </c>
      <c r="M62" t="s">
        <v>5976</v>
      </c>
      <c r="N62" s="128" t="s">
        <v>365</v>
      </c>
      <c r="O62" s="128" t="s">
        <v>365</v>
      </c>
      <c r="P62" s="128" t="s">
        <v>365</v>
      </c>
      <c r="Q62" s="128" t="s">
        <v>365</v>
      </c>
      <c r="R62" s="128" t="s">
        <v>365</v>
      </c>
      <c r="S62" s="128">
        <v>0.5</v>
      </c>
      <c r="T62">
        <v>2028</v>
      </c>
      <c r="U62" s="495">
        <v>14340520.869999999</v>
      </c>
      <c r="V62" s="495" t="s">
        <v>365</v>
      </c>
      <c r="W62" s="495">
        <v>14340520.869999999</v>
      </c>
      <c r="X62" s="128">
        <v>1</v>
      </c>
      <c r="Y62" s="128">
        <v>0</v>
      </c>
      <c r="Z62" s="495">
        <v>7170260.4349999996</v>
      </c>
      <c r="AA62" s="495">
        <v>0</v>
      </c>
      <c r="AB62" s="495">
        <v>7170260.4349999996</v>
      </c>
      <c r="AC62" s="495">
        <v>0</v>
      </c>
      <c r="AD62" s="495">
        <v>0</v>
      </c>
      <c r="AE62" s="42" t="s">
        <v>526</v>
      </c>
      <c r="AF62" s="42" t="s">
        <v>765</v>
      </c>
      <c r="AG62" s="42" t="s">
        <v>8446</v>
      </c>
      <c r="AH62" s="42">
        <v>1</v>
      </c>
      <c r="AI62" s="42" t="s">
        <v>8772</v>
      </c>
      <c r="AK62"/>
      <c r="AL62"/>
      <c r="AM62"/>
      <c r="AN62"/>
      <c r="AO62"/>
      <c r="AP62"/>
      <c r="AQ62"/>
    </row>
    <row r="63" spans="1:43">
      <c r="A63" t="s">
        <v>5882</v>
      </c>
      <c r="B63" t="s">
        <v>280</v>
      </c>
      <c r="C63" t="s">
        <v>365</v>
      </c>
      <c r="D63">
        <v>2130210</v>
      </c>
      <c r="E63"/>
      <c r="F63" t="s">
        <v>6827</v>
      </c>
      <c r="G63" t="s">
        <v>1581</v>
      </c>
      <c r="H63" t="s">
        <v>365</v>
      </c>
      <c r="I63" t="s">
        <v>22</v>
      </c>
      <c r="J63" t="s">
        <v>365</v>
      </c>
      <c r="K63" t="s">
        <v>365</v>
      </c>
      <c r="L63" t="s">
        <v>365</v>
      </c>
      <c r="M63" t="s">
        <v>6828</v>
      </c>
      <c r="N63" s="128" t="s">
        <v>365</v>
      </c>
      <c r="O63" s="128" t="s">
        <v>365</v>
      </c>
      <c r="P63" s="128" t="s">
        <v>365</v>
      </c>
      <c r="Q63" s="128" t="s">
        <v>365</v>
      </c>
      <c r="R63" s="128" t="s">
        <v>365</v>
      </c>
      <c r="S63" s="128">
        <v>0.12</v>
      </c>
      <c r="T63">
        <v>2028</v>
      </c>
      <c r="U63" s="495">
        <v>4625339.1500000004</v>
      </c>
      <c r="V63" s="495" t="s">
        <v>365</v>
      </c>
      <c r="W63" s="495">
        <v>4625339.1500000004</v>
      </c>
      <c r="X63" s="128">
        <v>1</v>
      </c>
      <c r="Y63" s="128">
        <v>0</v>
      </c>
      <c r="Z63" s="495">
        <v>4070298.4520000005</v>
      </c>
      <c r="AA63" s="495">
        <v>0</v>
      </c>
      <c r="AB63" s="495">
        <v>555040.69799999986</v>
      </c>
      <c r="AC63" s="495">
        <v>0</v>
      </c>
      <c r="AD63" s="495">
        <v>0</v>
      </c>
      <c r="AE63" s="42" t="s">
        <v>537</v>
      </c>
      <c r="AF63" s="42" t="s">
        <v>764</v>
      </c>
      <c r="AG63" s="42" t="s">
        <v>8429</v>
      </c>
      <c r="AH63" s="42">
        <v>1</v>
      </c>
      <c r="AI63" s="42" t="s">
        <v>9052</v>
      </c>
      <c r="AK63"/>
      <c r="AL63"/>
      <c r="AM63"/>
      <c r="AN63"/>
      <c r="AO63"/>
      <c r="AP63"/>
      <c r="AQ63"/>
    </row>
    <row r="64" spans="1:43">
      <c r="A64" t="s">
        <v>5882</v>
      </c>
      <c r="B64" t="s">
        <v>280</v>
      </c>
      <c r="C64" t="s">
        <v>365</v>
      </c>
      <c r="D64">
        <v>2130230</v>
      </c>
      <c r="E64"/>
      <c r="F64" t="s">
        <v>719</v>
      </c>
      <c r="G64" t="s">
        <v>1570</v>
      </c>
      <c r="H64" t="s">
        <v>365</v>
      </c>
      <c r="I64" t="s">
        <v>365</v>
      </c>
      <c r="J64" t="s">
        <v>365</v>
      </c>
      <c r="K64" t="s">
        <v>365</v>
      </c>
      <c r="L64" t="s">
        <v>365</v>
      </c>
      <c r="M64" t="s">
        <v>5976</v>
      </c>
      <c r="N64" s="128" t="s">
        <v>365</v>
      </c>
      <c r="O64" s="128" t="s">
        <v>365</v>
      </c>
      <c r="P64" s="128" t="s">
        <v>365</v>
      </c>
      <c r="Q64" s="128" t="s">
        <v>365</v>
      </c>
      <c r="R64" s="128" t="s">
        <v>365</v>
      </c>
      <c r="S64" s="128">
        <v>0.75</v>
      </c>
      <c r="T64">
        <v>2028</v>
      </c>
      <c r="U64" s="495">
        <v>2083448.9500000002</v>
      </c>
      <c r="V64" s="495" t="s">
        <v>365</v>
      </c>
      <c r="W64" s="495">
        <v>2083448.9500000002</v>
      </c>
      <c r="X64" s="128">
        <v>1</v>
      </c>
      <c r="Y64" s="128">
        <v>0</v>
      </c>
      <c r="Z64" s="495">
        <v>520862.23750000005</v>
      </c>
      <c r="AA64" s="495">
        <v>0</v>
      </c>
      <c r="AB64" s="495">
        <v>1562586.7125000001</v>
      </c>
      <c r="AC64" s="495">
        <v>0</v>
      </c>
      <c r="AD64" s="495">
        <v>0</v>
      </c>
      <c r="AE64" s="42" t="s">
        <v>526</v>
      </c>
      <c r="AF64" s="42" t="s">
        <v>765</v>
      </c>
      <c r="AG64" s="42" t="s">
        <v>8444</v>
      </c>
      <c r="AH64" s="42">
        <v>1</v>
      </c>
      <c r="AI64" s="42" t="s">
        <v>9066</v>
      </c>
      <c r="AK64"/>
      <c r="AL64"/>
      <c r="AM64"/>
      <c r="AN64"/>
      <c r="AO64"/>
      <c r="AP64"/>
      <c r="AQ64"/>
    </row>
    <row r="65" spans="1:43">
      <c r="A65" t="s">
        <v>2015</v>
      </c>
      <c r="B65" t="s">
        <v>1940</v>
      </c>
      <c r="C65" t="s">
        <v>365</v>
      </c>
      <c r="D65">
        <v>2130256</v>
      </c>
      <c r="E65"/>
      <c r="F65" t="s">
        <v>307</v>
      </c>
      <c r="G65" t="s">
        <v>1792</v>
      </c>
      <c r="H65" t="s">
        <v>365</v>
      </c>
      <c r="I65" t="s">
        <v>365</v>
      </c>
      <c r="J65" t="s">
        <v>365</v>
      </c>
      <c r="K65" t="s">
        <v>365</v>
      </c>
      <c r="L65" t="s">
        <v>365</v>
      </c>
      <c r="M65" t="s">
        <v>5970</v>
      </c>
      <c r="N65" s="128" t="s">
        <v>365</v>
      </c>
      <c r="O65" s="128" t="s">
        <v>365</v>
      </c>
      <c r="P65" s="128" t="s">
        <v>365</v>
      </c>
      <c r="Q65" s="128" t="s">
        <v>365</v>
      </c>
      <c r="R65" s="128" t="s">
        <v>365</v>
      </c>
      <c r="S65" s="128">
        <v>0.34</v>
      </c>
      <c r="T65">
        <v>2028</v>
      </c>
      <c r="U65" s="495">
        <v>391219</v>
      </c>
      <c r="V65" s="495" t="s">
        <v>365</v>
      </c>
      <c r="W65" s="495">
        <v>391219</v>
      </c>
      <c r="X65" s="128">
        <v>1</v>
      </c>
      <c r="Y65" s="128">
        <v>0</v>
      </c>
      <c r="Z65" s="495">
        <v>258204.53999999998</v>
      </c>
      <c r="AA65" s="495">
        <v>0</v>
      </c>
      <c r="AB65" s="495">
        <v>133014.46000000002</v>
      </c>
      <c r="AC65" s="495">
        <v>0</v>
      </c>
      <c r="AD65" s="495">
        <v>0</v>
      </c>
      <c r="AE65" s="42" t="s">
        <v>655</v>
      </c>
      <c r="AF65" s="42" t="s">
        <v>764</v>
      </c>
      <c r="AG65" s="42" t="s">
        <v>8534</v>
      </c>
      <c r="AH65" s="42">
        <v>1</v>
      </c>
      <c r="AI65" s="42" t="s">
        <v>9132</v>
      </c>
      <c r="AK65"/>
      <c r="AL65"/>
      <c r="AM65"/>
      <c r="AN65"/>
      <c r="AO65"/>
      <c r="AP65"/>
      <c r="AQ65"/>
    </row>
    <row r="66" spans="1:43" s="602" customFormat="1">
      <c r="A66" t="s">
        <v>2015</v>
      </c>
      <c r="B66" t="s">
        <v>1940</v>
      </c>
      <c r="C66" t="s">
        <v>365</v>
      </c>
      <c r="D66" s="488" t="s">
        <v>6647</v>
      </c>
      <c r="E66"/>
      <c r="F66" t="s">
        <v>710</v>
      </c>
      <c r="G66" t="s">
        <v>1577</v>
      </c>
      <c r="H66" t="s">
        <v>365</v>
      </c>
      <c r="I66" t="s">
        <v>365</v>
      </c>
      <c r="J66" t="s">
        <v>365</v>
      </c>
      <c r="K66" t="s">
        <v>365</v>
      </c>
      <c r="L66" t="s">
        <v>365</v>
      </c>
      <c r="M66" t="s">
        <v>6584</v>
      </c>
      <c r="N66" s="128" t="s">
        <v>365</v>
      </c>
      <c r="O66" s="128" t="s">
        <v>365</v>
      </c>
      <c r="P66" s="128" t="s">
        <v>365</v>
      </c>
      <c r="Q66" s="128" t="s">
        <v>365</v>
      </c>
      <c r="R66" s="128" t="s">
        <v>365</v>
      </c>
      <c r="S66" s="128">
        <v>0.55000000000000004</v>
      </c>
      <c r="T66">
        <v>2032</v>
      </c>
      <c r="U66" s="495">
        <v>-382.5</v>
      </c>
      <c r="V66" s="495" t="s">
        <v>365</v>
      </c>
      <c r="W66" s="495">
        <v>-382.5</v>
      </c>
      <c r="X66" s="128">
        <v>0.90909090909090906</v>
      </c>
      <c r="Y66" s="128">
        <v>9.0909090909090939E-2</v>
      </c>
      <c r="Z66" s="495">
        <v>-172.12499999999997</v>
      </c>
      <c r="AA66" s="495">
        <v>0</v>
      </c>
      <c r="AB66" s="495">
        <v>-191.25000000000003</v>
      </c>
      <c r="AC66" s="495">
        <v>-19.125000000000011</v>
      </c>
      <c r="AD66" s="495">
        <v>0</v>
      </c>
      <c r="AE66" s="42" t="s">
        <v>640</v>
      </c>
      <c r="AF66" s="42" t="s">
        <v>765</v>
      </c>
      <c r="AG66" s="42" t="s">
        <v>7985</v>
      </c>
      <c r="AH66" s="42">
        <v>1</v>
      </c>
      <c r="AI66" s="42" t="s">
        <v>8747</v>
      </c>
      <c r="AJ66"/>
      <c r="AK66" s="488"/>
      <c r="AL66" s="488"/>
      <c r="AM66" s="488"/>
      <c r="AN66" s="488"/>
      <c r="AO66" s="488"/>
      <c r="AP66" s="488"/>
      <c r="AQ66" s="488"/>
    </row>
    <row r="67" spans="1:43" s="602" customFormat="1">
      <c r="A67" t="s">
        <v>2015</v>
      </c>
      <c r="B67" t="s">
        <v>1940</v>
      </c>
      <c r="C67" t="s">
        <v>365</v>
      </c>
      <c r="D67" s="488">
        <v>2010173</v>
      </c>
      <c r="E67"/>
      <c r="F67" t="s">
        <v>703</v>
      </c>
      <c r="G67" t="s">
        <v>1781</v>
      </c>
      <c r="H67" t="s">
        <v>365</v>
      </c>
      <c r="I67" t="s">
        <v>365</v>
      </c>
      <c r="J67" t="s">
        <v>365</v>
      </c>
      <c r="K67" t="s">
        <v>365</v>
      </c>
      <c r="L67" t="s">
        <v>365</v>
      </c>
      <c r="M67" t="s">
        <v>5952</v>
      </c>
      <c r="N67" s="128" t="s">
        <v>365</v>
      </c>
      <c r="O67" s="128" t="s">
        <v>365</v>
      </c>
      <c r="P67" s="128" t="s">
        <v>365</v>
      </c>
      <c r="Q67" s="128" t="s">
        <v>365</v>
      </c>
      <c r="R67" s="128" t="s">
        <v>365</v>
      </c>
      <c r="S67" s="128">
        <v>0.96</v>
      </c>
      <c r="T67">
        <v>2028</v>
      </c>
      <c r="U67" s="495">
        <v>-6894.04</v>
      </c>
      <c r="V67" s="495" t="s">
        <v>365</v>
      </c>
      <c r="W67" s="495">
        <v>-6894.04</v>
      </c>
      <c r="X67" s="128">
        <v>1</v>
      </c>
      <c r="Y67" s="128">
        <v>0</v>
      </c>
      <c r="Z67" s="495">
        <v>-275.76160000000027</v>
      </c>
      <c r="AA67" s="495">
        <v>0</v>
      </c>
      <c r="AB67" s="495">
        <v>-6618.2783999999992</v>
      </c>
      <c r="AC67" s="495">
        <v>0</v>
      </c>
      <c r="AD67" s="495">
        <v>-9.0949470177292824E-13</v>
      </c>
      <c r="AE67" s="42" t="s">
        <v>656</v>
      </c>
      <c r="AF67" s="42" t="s">
        <v>765</v>
      </c>
      <c r="AG67" s="42" t="s">
        <v>7954</v>
      </c>
      <c r="AH67" s="42">
        <v>1</v>
      </c>
      <c r="AI67" s="42" t="s">
        <v>8735</v>
      </c>
      <c r="AJ67"/>
      <c r="AK67" s="488"/>
      <c r="AL67" s="488"/>
      <c r="AM67" s="488"/>
      <c r="AN67" s="488"/>
      <c r="AO67" s="488"/>
      <c r="AP67" s="488"/>
      <c r="AQ67" s="488"/>
    </row>
    <row r="68" spans="1:43" s="602" customFormat="1">
      <c r="A68" t="s">
        <v>2015</v>
      </c>
      <c r="B68" t="s">
        <v>1940</v>
      </c>
      <c r="C68" t="s">
        <v>365</v>
      </c>
      <c r="D68" s="488">
        <v>2010173</v>
      </c>
      <c r="E68"/>
      <c r="F68" t="s">
        <v>703</v>
      </c>
      <c r="G68" t="s">
        <v>1781</v>
      </c>
      <c r="H68" t="s">
        <v>365</v>
      </c>
      <c r="I68" t="s">
        <v>365</v>
      </c>
      <c r="J68" t="s">
        <v>365</v>
      </c>
      <c r="K68" t="s">
        <v>365</v>
      </c>
      <c r="L68" t="s">
        <v>365</v>
      </c>
      <c r="M68" t="s">
        <v>5952</v>
      </c>
      <c r="N68" s="128" t="s">
        <v>365</v>
      </c>
      <c r="O68" s="128" t="s">
        <v>365</v>
      </c>
      <c r="P68" s="128" t="s">
        <v>365</v>
      </c>
      <c r="Q68" s="128" t="s">
        <v>365</v>
      </c>
      <c r="R68" s="128" t="s">
        <v>365</v>
      </c>
      <c r="S68" s="128">
        <v>0.96</v>
      </c>
      <c r="T68">
        <v>2028</v>
      </c>
      <c r="U68" s="495">
        <v>665370.90999999992</v>
      </c>
      <c r="V68" s="495" t="s">
        <v>365</v>
      </c>
      <c r="W68" s="495">
        <v>665370.90999999992</v>
      </c>
      <c r="X68" s="128">
        <v>1</v>
      </c>
      <c r="Y68" s="128">
        <v>0</v>
      </c>
      <c r="Z68" s="495">
        <v>26614.836400000022</v>
      </c>
      <c r="AA68" s="495">
        <v>0</v>
      </c>
      <c r="AB68" s="495">
        <v>638756.07359999989</v>
      </c>
      <c r="AC68" s="495">
        <v>0</v>
      </c>
      <c r="AD68" s="495">
        <v>0</v>
      </c>
      <c r="AE68" s="42" t="s">
        <v>656</v>
      </c>
      <c r="AF68" s="42" t="s">
        <v>765</v>
      </c>
      <c r="AG68" s="42" t="s">
        <v>8178</v>
      </c>
      <c r="AH68" s="42">
        <v>1</v>
      </c>
      <c r="AI68" s="42" t="s">
        <v>8735</v>
      </c>
      <c r="AJ68"/>
      <c r="AK68" s="488"/>
      <c r="AL68" s="488"/>
      <c r="AM68" s="488"/>
      <c r="AN68" s="488"/>
      <c r="AO68" s="488"/>
      <c r="AP68" s="488"/>
      <c r="AQ68" s="488"/>
    </row>
    <row r="69" spans="1:43" s="602" customFormat="1">
      <c r="A69" s="488" t="s">
        <v>5883</v>
      </c>
      <c r="B69" s="488" t="s">
        <v>10</v>
      </c>
      <c r="C69" s="488" t="s">
        <v>365</v>
      </c>
      <c r="D69" s="488">
        <v>2130268</v>
      </c>
      <c r="E69" s="488"/>
      <c r="F69" s="488" t="s">
        <v>1492</v>
      </c>
      <c r="G69" s="488" t="s">
        <v>1488</v>
      </c>
      <c r="H69" s="488" t="s">
        <v>365</v>
      </c>
      <c r="I69" s="488" t="s">
        <v>365</v>
      </c>
      <c r="J69" s="488" t="s">
        <v>365</v>
      </c>
      <c r="K69" s="488" t="s">
        <v>365</v>
      </c>
      <c r="L69" s="488" t="s">
        <v>365</v>
      </c>
      <c r="M69" s="488" t="s">
        <v>6646</v>
      </c>
      <c r="N69" s="600" t="s">
        <v>365</v>
      </c>
      <c r="O69" s="600" t="s">
        <v>365</v>
      </c>
      <c r="P69" s="600" t="s">
        <v>365</v>
      </c>
      <c r="Q69" s="600" t="s">
        <v>365</v>
      </c>
      <c r="R69" s="600" t="s">
        <v>365</v>
      </c>
      <c r="S69" s="600">
        <v>1</v>
      </c>
      <c r="T69" s="488">
        <v>2029</v>
      </c>
      <c r="U69" s="601">
        <v>-4865.0399999999936</v>
      </c>
      <c r="V69" s="601" t="s">
        <v>365</v>
      </c>
      <c r="W69" s="601">
        <v>-4865.0399999999936</v>
      </c>
      <c r="X69" s="600">
        <v>1</v>
      </c>
      <c r="Y69" s="600">
        <v>0</v>
      </c>
      <c r="Z69" s="601">
        <v>0</v>
      </c>
      <c r="AA69" s="601">
        <v>0</v>
      </c>
      <c r="AB69" s="601">
        <v>-4865.0399999999936</v>
      </c>
      <c r="AC69" s="601">
        <v>0</v>
      </c>
      <c r="AD69" s="601">
        <v>0</v>
      </c>
      <c r="AE69" s="602" t="s">
        <v>441</v>
      </c>
      <c r="AF69" s="602" t="s">
        <v>765</v>
      </c>
      <c r="AG69" s="602" t="s">
        <v>7984</v>
      </c>
      <c r="AH69" s="602">
        <v>1</v>
      </c>
      <c r="AI69" s="602" t="s">
        <v>8746</v>
      </c>
      <c r="AJ69" s="488"/>
      <c r="AK69" s="488"/>
      <c r="AL69" s="488"/>
      <c r="AM69" s="488"/>
      <c r="AN69" s="488"/>
      <c r="AO69" s="488"/>
      <c r="AP69" s="488"/>
      <c r="AQ69" s="488"/>
    </row>
    <row r="70" spans="1:43">
      <c r="A70" t="s">
        <v>2015</v>
      </c>
      <c r="B70" t="s">
        <v>1940</v>
      </c>
      <c r="C70" t="s">
        <v>365</v>
      </c>
      <c r="D70">
        <v>2130279</v>
      </c>
      <c r="E70"/>
      <c r="F70" t="s">
        <v>694</v>
      </c>
      <c r="G70" t="s">
        <v>1334</v>
      </c>
      <c r="H70" t="s">
        <v>365</v>
      </c>
      <c r="I70" t="s">
        <v>17</v>
      </c>
      <c r="J70" t="s">
        <v>365</v>
      </c>
      <c r="K70" t="s">
        <v>365</v>
      </c>
      <c r="L70" t="s">
        <v>365</v>
      </c>
      <c r="M70" t="s">
        <v>6615</v>
      </c>
      <c r="N70" s="128" t="s">
        <v>365</v>
      </c>
      <c r="O70" s="128" t="s">
        <v>365</v>
      </c>
      <c r="P70" s="128" t="s">
        <v>365</v>
      </c>
      <c r="Q70" s="128" t="s">
        <v>365</v>
      </c>
      <c r="R70" s="128" t="s">
        <v>365</v>
      </c>
      <c r="S70" s="128">
        <v>0.5</v>
      </c>
      <c r="T70">
        <v>2028</v>
      </c>
      <c r="U70" s="495">
        <v>1778922.72</v>
      </c>
      <c r="V70" s="495" t="s">
        <v>365</v>
      </c>
      <c r="W70" s="495">
        <v>1778922.72</v>
      </c>
      <c r="X70" s="128">
        <v>1</v>
      </c>
      <c r="Y70" s="128">
        <v>0</v>
      </c>
      <c r="Z70" s="495">
        <v>889461.36</v>
      </c>
      <c r="AA70" s="495">
        <v>0</v>
      </c>
      <c r="AB70" s="495">
        <v>889461.36</v>
      </c>
      <c r="AC70" s="495">
        <v>0</v>
      </c>
      <c r="AD70" s="495">
        <v>0</v>
      </c>
      <c r="AE70" s="42" t="s">
        <v>654</v>
      </c>
      <c r="AF70" s="42" t="s">
        <v>764</v>
      </c>
      <c r="AG70" s="42" t="s">
        <v>8189</v>
      </c>
      <c r="AH70" s="42">
        <v>1</v>
      </c>
      <c r="AI70" s="42" t="s">
        <v>8845</v>
      </c>
      <c r="AK70"/>
      <c r="AL70"/>
      <c r="AM70"/>
      <c r="AN70"/>
      <c r="AO70"/>
      <c r="AP70"/>
      <c r="AQ70"/>
    </row>
    <row r="71" spans="1:43">
      <c r="A71" t="s">
        <v>2015</v>
      </c>
      <c r="B71" t="s">
        <v>1940</v>
      </c>
      <c r="C71" t="s">
        <v>365</v>
      </c>
      <c r="D71">
        <v>2130319</v>
      </c>
      <c r="E71"/>
      <c r="F71" t="s">
        <v>371</v>
      </c>
      <c r="G71" t="s">
        <v>1615</v>
      </c>
      <c r="H71" t="s">
        <v>365</v>
      </c>
      <c r="I71" t="s">
        <v>365</v>
      </c>
      <c r="J71" t="s">
        <v>365</v>
      </c>
      <c r="K71" t="s">
        <v>365</v>
      </c>
      <c r="L71" t="s">
        <v>365</v>
      </c>
      <c r="M71" t="s">
        <v>6584</v>
      </c>
      <c r="N71" s="128" t="s">
        <v>365</v>
      </c>
      <c r="O71" s="128" t="s">
        <v>365</v>
      </c>
      <c r="P71" s="128" t="s">
        <v>365</v>
      </c>
      <c r="Q71" s="128" t="s">
        <v>365</v>
      </c>
      <c r="R71" s="128" t="s">
        <v>365</v>
      </c>
      <c r="S71" s="128">
        <v>0.75</v>
      </c>
      <c r="T71">
        <v>2028</v>
      </c>
      <c r="U71" s="495">
        <v>70995.790000000008</v>
      </c>
      <c r="V71" s="495" t="s">
        <v>365</v>
      </c>
      <c r="W71" s="495">
        <v>70995.790000000008</v>
      </c>
      <c r="X71" s="128">
        <v>1</v>
      </c>
      <c r="Y71" s="128">
        <v>0</v>
      </c>
      <c r="Z71" s="495">
        <v>17748.947500000002</v>
      </c>
      <c r="AA71" s="495">
        <v>0</v>
      </c>
      <c r="AB71" s="495">
        <v>53246.842500000006</v>
      </c>
      <c r="AC71" s="495">
        <v>0</v>
      </c>
      <c r="AD71" s="495">
        <v>0</v>
      </c>
      <c r="AE71" s="42" t="s">
        <v>640</v>
      </c>
      <c r="AF71" s="42" t="s">
        <v>765</v>
      </c>
      <c r="AG71" s="42" t="s">
        <v>8138</v>
      </c>
      <c r="AH71" s="42">
        <v>1</v>
      </c>
      <c r="AI71" s="42" t="s">
        <v>8803</v>
      </c>
      <c r="AK71"/>
      <c r="AL71"/>
      <c r="AM71"/>
      <c r="AN71"/>
      <c r="AO71"/>
      <c r="AP71"/>
      <c r="AQ71"/>
    </row>
    <row r="72" spans="1:43">
      <c r="A72" t="s">
        <v>2015</v>
      </c>
      <c r="B72" t="s">
        <v>1940</v>
      </c>
      <c r="C72" t="s">
        <v>365</v>
      </c>
      <c r="D72">
        <v>2130319</v>
      </c>
      <c r="E72"/>
      <c r="F72" t="s">
        <v>371</v>
      </c>
      <c r="G72" t="s">
        <v>1615</v>
      </c>
      <c r="H72" t="s">
        <v>365</v>
      </c>
      <c r="I72" t="s">
        <v>365</v>
      </c>
      <c r="J72" t="s">
        <v>365</v>
      </c>
      <c r="K72" t="s">
        <v>365</v>
      </c>
      <c r="L72" t="s">
        <v>365</v>
      </c>
      <c r="M72" t="s">
        <v>6584</v>
      </c>
      <c r="N72" s="128" t="s">
        <v>365</v>
      </c>
      <c r="O72" s="128" t="s">
        <v>365</v>
      </c>
      <c r="P72" s="128" t="s">
        <v>365</v>
      </c>
      <c r="Q72" s="128" t="s">
        <v>365</v>
      </c>
      <c r="R72" s="128" t="s">
        <v>365</v>
      </c>
      <c r="S72" s="128">
        <v>1</v>
      </c>
      <c r="T72">
        <v>2028</v>
      </c>
      <c r="U72" s="495">
        <v>7795569</v>
      </c>
      <c r="V72" s="495" t="s">
        <v>365</v>
      </c>
      <c r="W72" s="495">
        <v>7795569</v>
      </c>
      <c r="X72" s="128">
        <v>1</v>
      </c>
      <c r="Y72" s="128">
        <v>0</v>
      </c>
      <c r="Z72" s="495">
        <v>0</v>
      </c>
      <c r="AA72" s="495">
        <v>0</v>
      </c>
      <c r="AB72" s="495">
        <v>7795569</v>
      </c>
      <c r="AC72" s="495">
        <v>0</v>
      </c>
      <c r="AD72" s="495">
        <v>0</v>
      </c>
      <c r="AE72" s="42" t="s">
        <v>640</v>
      </c>
      <c r="AF72" s="42" t="s">
        <v>765</v>
      </c>
      <c r="AG72" s="42" t="s">
        <v>8563</v>
      </c>
      <c r="AH72" s="42">
        <v>1</v>
      </c>
      <c r="AI72" s="42" t="s">
        <v>9159</v>
      </c>
      <c r="AK72"/>
      <c r="AL72"/>
      <c r="AM72"/>
      <c r="AN72"/>
      <c r="AO72"/>
      <c r="AP72"/>
      <c r="AQ72"/>
    </row>
    <row r="73" spans="1:43">
      <c r="A73" t="s">
        <v>2015</v>
      </c>
      <c r="B73" t="s">
        <v>1940</v>
      </c>
      <c r="C73" t="s">
        <v>365</v>
      </c>
      <c r="D73">
        <v>2130319</v>
      </c>
      <c r="E73"/>
      <c r="F73" t="s">
        <v>371</v>
      </c>
      <c r="G73" t="s">
        <v>1615</v>
      </c>
      <c r="H73" t="s">
        <v>365</v>
      </c>
      <c r="I73" t="s">
        <v>365</v>
      </c>
      <c r="J73" t="s">
        <v>365</v>
      </c>
      <c r="K73" t="s">
        <v>365</v>
      </c>
      <c r="L73" t="s">
        <v>365</v>
      </c>
      <c r="M73" t="s">
        <v>6584</v>
      </c>
      <c r="N73" s="128" t="s">
        <v>365</v>
      </c>
      <c r="O73" s="128" t="s">
        <v>365</v>
      </c>
      <c r="P73" s="128" t="s">
        <v>365</v>
      </c>
      <c r="Q73" s="128" t="s">
        <v>365</v>
      </c>
      <c r="R73" s="128" t="s">
        <v>365</v>
      </c>
      <c r="S73" s="128">
        <v>1</v>
      </c>
      <c r="T73">
        <v>2028</v>
      </c>
      <c r="U73" s="495">
        <v>170254.22999999998</v>
      </c>
      <c r="V73" s="495" t="s">
        <v>365</v>
      </c>
      <c r="W73" s="495">
        <v>170254.22999999998</v>
      </c>
      <c r="X73" s="128">
        <v>1</v>
      </c>
      <c r="Y73" s="128">
        <v>0</v>
      </c>
      <c r="Z73" s="495">
        <v>0</v>
      </c>
      <c r="AA73" s="495">
        <v>0</v>
      </c>
      <c r="AB73" s="495">
        <v>170254.22999999998</v>
      </c>
      <c r="AC73" s="495">
        <v>0</v>
      </c>
      <c r="AD73" s="495">
        <v>0</v>
      </c>
      <c r="AE73" s="42" t="s">
        <v>640</v>
      </c>
      <c r="AF73" s="42" t="s">
        <v>765</v>
      </c>
      <c r="AG73" s="42" t="s">
        <v>8564</v>
      </c>
      <c r="AH73" s="42">
        <v>1</v>
      </c>
      <c r="AI73" s="42" t="s">
        <v>9159</v>
      </c>
      <c r="AK73"/>
      <c r="AL73"/>
      <c r="AM73"/>
      <c r="AN73"/>
      <c r="AO73"/>
      <c r="AP73"/>
      <c r="AQ73"/>
    </row>
    <row r="74" spans="1:43">
      <c r="A74" t="s">
        <v>2015</v>
      </c>
      <c r="B74" t="s">
        <v>1940</v>
      </c>
      <c r="C74" t="s">
        <v>365</v>
      </c>
      <c r="D74">
        <v>2130319</v>
      </c>
      <c r="E74"/>
      <c r="F74" t="s">
        <v>1519</v>
      </c>
      <c r="G74" t="s">
        <v>1848</v>
      </c>
      <c r="H74" t="s">
        <v>365</v>
      </c>
      <c r="I74" t="s">
        <v>17</v>
      </c>
      <c r="J74" t="s">
        <v>365</v>
      </c>
      <c r="K74" t="s">
        <v>365</v>
      </c>
      <c r="L74" t="s">
        <v>365</v>
      </c>
      <c r="M74" t="s">
        <v>6584</v>
      </c>
      <c r="N74" s="128" t="s">
        <v>365</v>
      </c>
      <c r="O74" s="128" t="s">
        <v>365</v>
      </c>
      <c r="P74" s="128" t="s">
        <v>365</v>
      </c>
      <c r="Q74" s="128" t="s">
        <v>365</v>
      </c>
      <c r="R74" s="128" t="s">
        <v>365</v>
      </c>
      <c r="S74" s="128">
        <v>1</v>
      </c>
      <c r="T74">
        <v>2029</v>
      </c>
      <c r="U74" s="495">
        <v>624855.64</v>
      </c>
      <c r="V74" s="495" t="s">
        <v>365</v>
      </c>
      <c r="W74" s="495">
        <v>624855.64</v>
      </c>
      <c r="X74" s="128">
        <v>1</v>
      </c>
      <c r="Y74" s="128">
        <v>0</v>
      </c>
      <c r="Z74" s="495">
        <v>0</v>
      </c>
      <c r="AA74" s="495">
        <v>0</v>
      </c>
      <c r="AB74" s="495">
        <v>624855.64</v>
      </c>
      <c r="AC74" s="495">
        <v>0</v>
      </c>
      <c r="AD74" s="495">
        <v>0</v>
      </c>
      <c r="AE74" s="42" t="s">
        <v>640</v>
      </c>
      <c r="AF74" s="42" t="s">
        <v>765</v>
      </c>
      <c r="AG74" s="42" t="s">
        <v>8565</v>
      </c>
      <c r="AH74" s="42">
        <v>1</v>
      </c>
      <c r="AI74" s="42" t="s">
        <v>9160</v>
      </c>
      <c r="AK74"/>
      <c r="AL74"/>
      <c r="AM74"/>
      <c r="AN74"/>
      <c r="AO74"/>
      <c r="AP74"/>
      <c r="AQ74"/>
    </row>
    <row r="75" spans="1:43">
      <c r="A75" t="s">
        <v>2015</v>
      </c>
      <c r="B75" t="s">
        <v>1940</v>
      </c>
      <c r="C75" t="s">
        <v>365</v>
      </c>
      <c r="D75">
        <v>2130319</v>
      </c>
      <c r="E75"/>
      <c r="F75" t="s">
        <v>1514</v>
      </c>
      <c r="G75" t="s">
        <v>1848</v>
      </c>
      <c r="H75" t="s">
        <v>365</v>
      </c>
      <c r="I75" t="s">
        <v>17</v>
      </c>
      <c r="J75" t="s">
        <v>365</v>
      </c>
      <c r="K75" t="s">
        <v>365</v>
      </c>
      <c r="L75" t="s">
        <v>365</v>
      </c>
      <c r="M75" t="s">
        <v>6584</v>
      </c>
      <c r="N75" s="128" t="s">
        <v>365</v>
      </c>
      <c r="O75" s="128" t="s">
        <v>365</v>
      </c>
      <c r="P75" s="128" t="s">
        <v>365</v>
      </c>
      <c r="Q75" s="128" t="s">
        <v>365</v>
      </c>
      <c r="R75" s="128" t="s">
        <v>365</v>
      </c>
      <c r="S75" s="128">
        <v>1</v>
      </c>
      <c r="T75">
        <v>2028</v>
      </c>
      <c r="U75" s="495">
        <v>2925000</v>
      </c>
      <c r="V75" s="495" t="s">
        <v>365</v>
      </c>
      <c r="W75" s="495">
        <v>2925000</v>
      </c>
      <c r="X75" s="128">
        <v>1</v>
      </c>
      <c r="Y75" s="128">
        <v>0</v>
      </c>
      <c r="Z75" s="495">
        <v>0</v>
      </c>
      <c r="AA75" s="495">
        <v>0</v>
      </c>
      <c r="AB75" s="495">
        <v>2925000</v>
      </c>
      <c r="AC75" s="495">
        <v>0</v>
      </c>
      <c r="AD75" s="495">
        <v>0</v>
      </c>
      <c r="AE75" s="42" t="s">
        <v>640</v>
      </c>
      <c r="AF75" s="42" t="s">
        <v>765</v>
      </c>
      <c r="AG75" s="42" t="s">
        <v>8566</v>
      </c>
      <c r="AH75" s="42">
        <v>1</v>
      </c>
      <c r="AI75" s="42" t="s">
        <v>9161</v>
      </c>
      <c r="AK75"/>
      <c r="AL75"/>
      <c r="AM75"/>
      <c r="AN75"/>
      <c r="AO75"/>
      <c r="AP75"/>
      <c r="AQ75"/>
    </row>
    <row r="76" spans="1:43">
      <c r="A76" s="488" t="s">
        <v>5883</v>
      </c>
      <c r="B76" s="488" t="s">
        <v>10</v>
      </c>
      <c r="C76" s="488" t="s">
        <v>365</v>
      </c>
      <c r="D76" s="488">
        <v>2130268</v>
      </c>
      <c r="E76" s="488"/>
      <c r="F76" s="488" t="s">
        <v>1492</v>
      </c>
      <c r="G76" s="488" t="s">
        <v>1488</v>
      </c>
      <c r="H76" s="488" t="s">
        <v>365</v>
      </c>
      <c r="I76" s="488" t="s">
        <v>17</v>
      </c>
      <c r="J76" s="488" t="s">
        <v>365</v>
      </c>
      <c r="K76" s="488" t="s">
        <v>365</v>
      </c>
      <c r="L76" s="488" t="s">
        <v>365</v>
      </c>
      <c r="M76" s="488" t="s">
        <v>6646</v>
      </c>
      <c r="N76" s="600" t="s">
        <v>365</v>
      </c>
      <c r="O76" s="600" t="s">
        <v>365</v>
      </c>
      <c r="P76" s="600" t="s">
        <v>365</v>
      </c>
      <c r="Q76" s="600" t="s">
        <v>365</v>
      </c>
      <c r="R76" s="600" t="s">
        <v>365</v>
      </c>
      <c r="S76" s="600">
        <v>1</v>
      </c>
      <c r="T76" s="488">
        <v>2029</v>
      </c>
      <c r="U76" s="601">
        <v>1738084.1475</v>
      </c>
      <c r="V76" s="601" t="s">
        <v>365</v>
      </c>
      <c r="W76" s="601">
        <v>1738084.1475</v>
      </c>
      <c r="X76" s="600">
        <v>1</v>
      </c>
      <c r="Y76" s="600">
        <v>0</v>
      </c>
      <c r="Z76" s="601">
        <v>0</v>
      </c>
      <c r="AA76" s="601">
        <v>0</v>
      </c>
      <c r="AB76" s="601">
        <v>1738084.1475</v>
      </c>
      <c r="AC76" s="601">
        <v>0</v>
      </c>
      <c r="AD76" s="601">
        <v>0</v>
      </c>
      <c r="AE76" s="602" t="s">
        <v>441</v>
      </c>
      <c r="AF76" s="602" t="s">
        <v>765</v>
      </c>
      <c r="AG76" s="602" t="s">
        <v>8260</v>
      </c>
      <c r="AH76" s="602">
        <v>1</v>
      </c>
      <c r="AI76" s="602" t="s">
        <v>8746</v>
      </c>
      <c r="AJ76" s="488"/>
      <c r="AK76"/>
      <c r="AL76"/>
      <c r="AM76"/>
      <c r="AN76"/>
      <c r="AO76"/>
      <c r="AP76"/>
      <c r="AQ76"/>
    </row>
    <row r="77" spans="1:43">
      <c r="A77" s="488" t="s">
        <v>5883</v>
      </c>
      <c r="B77" s="488" t="s">
        <v>10</v>
      </c>
      <c r="C77" s="488" t="s">
        <v>365</v>
      </c>
      <c r="D77" s="488">
        <v>2130268</v>
      </c>
      <c r="E77" s="488"/>
      <c r="F77" s="488" t="s">
        <v>1492</v>
      </c>
      <c r="G77" s="488" t="s">
        <v>1488</v>
      </c>
      <c r="H77" s="488" t="s">
        <v>365</v>
      </c>
      <c r="I77" s="488" t="s">
        <v>17</v>
      </c>
      <c r="J77" s="488" t="s">
        <v>365</v>
      </c>
      <c r="K77" s="488" t="s">
        <v>365</v>
      </c>
      <c r="L77" s="488" t="s">
        <v>365</v>
      </c>
      <c r="M77" s="488" t="s">
        <v>6646</v>
      </c>
      <c r="N77" s="600" t="s">
        <v>365</v>
      </c>
      <c r="O77" s="600" t="s">
        <v>365</v>
      </c>
      <c r="P77" s="600" t="s">
        <v>365</v>
      </c>
      <c r="Q77" s="600" t="s">
        <v>365</v>
      </c>
      <c r="R77" s="600" t="s">
        <v>365</v>
      </c>
      <c r="S77" s="600">
        <v>1</v>
      </c>
      <c r="T77" s="488">
        <v>2029</v>
      </c>
      <c r="U77" s="601">
        <v>455774.73750000005</v>
      </c>
      <c r="V77" s="601" t="s">
        <v>365</v>
      </c>
      <c r="W77" s="601">
        <v>455774.73750000005</v>
      </c>
      <c r="X77" s="600">
        <v>1</v>
      </c>
      <c r="Y77" s="600">
        <v>0</v>
      </c>
      <c r="Z77" s="601">
        <v>0</v>
      </c>
      <c r="AA77" s="601">
        <v>0</v>
      </c>
      <c r="AB77" s="601">
        <v>455774.73750000005</v>
      </c>
      <c r="AC77" s="601">
        <v>0</v>
      </c>
      <c r="AD77" s="601">
        <v>0</v>
      </c>
      <c r="AE77" s="602" t="s">
        <v>441</v>
      </c>
      <c r="AF77" s="602" t="s">
        <v>765</v>
      </c>
      <c r="AG77" s="602" t="s">
        <v>8261</v>
      </c>
      <c r="AH77" s="602">
        <v>1</v>
      </c>
      <c r="AI77" s="602" t="s">
        <v>8746</v>
      </c>
      <c r="AJ77" s="488"/>
      <c r="AK77"/>
      <c r="AL77"/>
      <c r="AM77"/>
      <c r="AN77"/>
      <c r="AO77"/>
      <c r="AP77"/>
      <c r="AQ77"/>
    </row>
    <row r="78" spans="1:43">
      <c r="A78" t="s">
        <v>5882</v>
      </c>
      <c r="B78" t="s">
        <v>280</v>
      </c>
      <c r="C78" t="s">
        <v>365</v>
      </c>
      <c r="D78">
        <v>2130361</v>
      </c>
      <c r="E78"/>
      <c r="F78" t="s">
        <v>6794</v>
      </c>
      <c r="G78" t="s">
        <v>1570</v>
      </c>
      <c r="H78" t="s">
        <v>365</v>
      </c>
      <c r="I78" t="s">
        <v>16</v>
      </c>
      <c r="J78" t="s">
        <v>365</v>
      </c>
      <c r="K78" t="s">
        <v>365</v>
      </c>
      <c r="L78" t="s">
        <v>365</v>
      </c>
      <c r="M78" t="s">
        <v>6332</v>
      </c>
      <c r="N78" s="128" t="s">
        <v>365</v>
      </c>
      <c r="O78" s="128" t="s">
        <v>365</v>
      </c>
      <c r="P78" s="128" t="s">
        <v>365</v>
      </c>
      <c r="Q78" s="128" t="s">
        <v>365</v>
      </c>
      <c r="R78" s="128" t="s">
        <v>365</v>
      </c>
      <c r="S78" s="128">
        <v>1</v>
      </c>
      <c r="T78">
        <v>2028</v>
      </c>
      <c r="U78" s="495">
        <v>597433.68999999994</v>
      </c>
      <c r="V78" s="495" t="s">
        <v>365</v>
      </c>
      <c r="W78" s="495">
        <v>597433.68999999994</v>
      </c>
      <c r="X78" s="128">
        <v>1</v>
      </c>
      <c r="Y78" s="128">
        <v>0</v>
      </c>
      <c r="Z78" s="495">
        <v>0</v>
      </c>
      <c r="AA78" s="495">
        <v>0</v>
      </c>
      <c r="AB78" s="495">
        <v>597433.68999999994</v>
      </c>
      <c r="AC78" s="495">
        <v>0</v>
      </c>
      <c r="AD78" s="495">
        <v>0</v>
      </c>
      <c r="AE78" s="42" t="s">
        <v>542</v>
      </c>
      <c r="AF78" s="42" t="s">
        <v>765</v>
      </c>
      <c r="AG78" s="42" t="s">
        <v>8362</v>
      </c>
      <c r="AH78" s="42">
        <v>1</v>
      </c>
      <c r="AI78" s="42" t="s">
        <v>8990</v>
      </c>
      <c r="AK78"/>
      <c r="AL78"/>
      <c r="AM78"/>
      <c r="AN78"/>
      <c r="AO78"/>
      <c r="AP78"/>
      <c r="AQ78"/>
    </row>
    <row r="79" spans="1:43">
      <c r="A79" t="s">
        <v>2015</v>
      </c>
      <c r="B79" t="s">
        <v>1940</v>
      </c>
      <c r="C79" t="s">
        <v>365</v>
      </c>
      <c r="D79">
        <v>2130364</v>
      </c>
      <c r="E79"/>
      <c r="F79" t="s">
        <v>1159</v>
      </c>
      <c r="G79" t="s">
        <v>1353</v>
      </c>
      <c r="H79" t="s">
        <v>365</v>
      </c>
      <c r="I79" t="s">
        <v>16</v>
      </c>
      <c r="J79" t="s">
        <v>365</v>
      </c>
      <c r="K79" t="s">
        <v>365</v>
      </c>
      <c r="L79" t="s">
        <v>365</v>
      </c>
      <c r="M79" t="s">
        <v>5952</v>
      </c>
      <c r="N79" s="128" t="s">
        <v>365</v>
      </c>
      <c r="O79" s="128" t="s">
        <v>365</v>
      </c>
      <c r="P79" s="128" t="s">
        <v>365</v>
      </c>
      <c r="Q79" s="128" t="s">
        <v>365</v>
      </c>
      <c r="R79" s="128" t="s">
        <v>365</v>
      </c>
      <c r="S79" s="128">
        <v>0.36</v>
      </c>
      <c r="T79">
        <v>2028</v>
      </c>
      <c r="U79" s="495">
        <v>643457.32999999996</v>
      </c>
      <c r="V79" s="495" t="s">
        <v>365</v>
      </c>
      <c r="W79" s="495">
        <v>643457.32999999996</v>
      </c>
      <c r="X79" s="128">
        <v>1</v>
      </c>
      <c r="Y79" s="128">
        <v>0</v>
      </c>
      <c r="Z79" s="495">
        <v>411812.6912</v>
      </c>
      <c r="AA79" s="495">
        <v>0</v>
      </c>
      <c r="AB79" s="495">
        <v>231644.63879999996</v>
      </c>
      <c r="AC79" s="495">
        <v>0</v>
      </c>
      <c r="AD79" s="495">
        <v>0</v>
      </c>
      <c r="AE79" s="42" t="s">
        <v>656</v>
      </c>
      <c r="AF79" s="42" t="s">
        <v>765</v>
      </c>
      <c r="AG79" s="42" t="s">
        <v>8392</v>
      </c>
      <c r="AH79" s="42">
        <v>1</v>
      </c>
      <c r="AI79" s="42" t="s">
        <v>9019</v>
      </c>
      <c r="AK79"/>
      <c r="AL79"/>
      <c r="AM79"/>
      <c r="AN79"/>
      <c r="AO79"/>
      <c r="AP79"/>
      <c r="AQ79"/>
    </row>
    <row r="80" spans="1:43">
      <c r="A80" t="s">
        <v>5882</v>
      </c>
      <c r="B80" t="s">
        <v>280</v>
      </c>
      <c r="C80" t="s">
        <v>365</v>
      </c>
      <c r="D80">
        <v>2130371</v>
      </c>
      <c r="E80"/>
      <c r="F80" t="s">
        <v>6795</v>
      </c>
      <c r="G80" t="s">
        <v>1570</v>
      </c>
      <c r="H80" t="s">
        <v>365</v>
      </c>
      <c r="I80" t="s">
        <v>16</v>
      </c>
      <c r="J80" t="s">
        <v>365</v>
      </c>
      <c r="K80" t="s">
        <v>365</v>
      </c>
      <c r="L80" t="s">
        <v>365</v>
      </c>
      <c r="M80" t="s">
        <v>6332</v>
      </c>
      <c r="N80" s="128" t="s">
        <v>365</v>
      </c>
      <c r="O80" s="128" t="s">
        <v>365</v>
      </c>
      <c r="P80" s="128" t="s">
        <v>365</v>
      </c>
      <c r="Q80" s="128" t="s">
        <v>365</v>
      </c>
      <c r="R80" s="128" t="s">
        <v>365</v>
      </c>
      <c r="S80" s="128">
        <v>1</v>
      </c>
      <c r="T80">
        <v>2028</v>
      </c>
      <c r="U80" s="495">
        <v>71652</v>
      </c>
      <c r="V80" s="495" t="s">
        <v>365</v>
      </c>
      <c r="W80" s="495">
        <v>71652</v>
      </c>
      <c r="X80" s="128">
        <v>1</v>
      </c>
      <c r="Y80" s="128">
        <v>0</v>
      </c>
      <c r="Z80" s="495">
        <v>0</v>
      </c>
      <c r="AA80" s="495">
        <v>0</v>
      </c>
      <c r="AB80" s="495">
        <v>71652</v>
      </c>
      <c r="AC80" s="495">
        <v>0</v>
      </c>
      <c r="AD80" s="495">
        <v>0</v>
      </c>
      <c r="AE80" s="42" t="s">
        <v>542</v>
      </c>
      <c r="AF80" s="42" t="s">
        <v>765</v>
      </c>
      <c r="AG80" s="42" t="s">
        <v>8363</v>
      </c>
      <c r="AH80" s="42">
        <v>1</v>
      </c>
      <c r="AI80" s="42" t="s">
        <v>8991</v>
      </c>
      <c r="AK80"/>
      <c r="AL80"/>
      <c r="AM80"/>
      <c r="AN80"/>
      <c r="AO80"/>
      <c r="AP80"/>
      <c r="AQ80"/>
    </row>
    <row r="81" spans="1:43">
      <c r="A81" t="s">
        <v>5882</v>
      </c>
      <c r="B81" t="s">
        <v>280</v>
      </c>
      <c r="C81" t="s">
        <v>365</v>
      </c>
      <c r="D81">
        <v>2130376</v>
      </c>
      <c r="E81"/>
      <c r="F81" t="s">
        <v>717</v>
      </c>
      <c r="G81" t="s">
        <v>1570</v>
      </c>
      <c r="H81" t="s">
        <v>365</v>
      </c>
      <c r="I81" t="s">
        <v>16</v>
      </c>
      <c r="J81" t="s">
        <v>365</v>
      </c>
      <c r="K81" t="s">
        <v>365</v>
      </c>
      <c r="L81" t="s">
        <v>365</v>
      </c>
      <c r="M81" t="s">
        <v>5976</v>
      </c>
      <c r="N81" s="128" t="s">
        <v>365</v>
      </c>
      <c r="O81" s="128" t="s">
        <v>365</v>
      </c>
      <c r="P81" s="128" t="s">
        <v>365</v>
      </c>
      <c r="Q81" s="128" t="s">
        <v>365</v>
      </c>
      <c r="R81" s="128" t="s">
        <v>365</v>
      </c>
      <c r="S81" s="128">
        <v>1</v>
      </c>
      <c r="T81">
        <v>2028</v>
      </c>
      <c r="U81" s="495">
        <v>96637.61</v>
      </c>
      <c r="V81" s="495" t="s">
        <v>365</v>
      </c>
      <c r="W81" s="495">
        <v>96637.61</v>
      </c>
      <c r="X81" s="128">
        <v>1</v>
      </c>
      <c r="Y81" s="128">
        <v>0</v>
      </c>
      <c r="Z81" s="495">
        <v>0</v>
      </c>
      <c r="AA81" s="495">
        <v>0</v>
      </c>
      <c r="AB81" s="495">
        <v>96637.61</v>
      </c>
      <c r="AC81" s="495">
        <v>0</v>
      </c>
      <c r="AD81" s="495">
        <v>0</v>
      </c>
      <c r="AE81" s="42" t="s">
        <v>526</v>
      </c>
      <c r="AF81" s="42" t="s">
        <v>765</v>
      </c>
      <c r="AG81" s="42" t="s">
        <v>8445</v>
      </c>
      <c r="AH81" s="42">
        <v>1</v>
      </c>
      <c r="AI81" s="42" t="s">
        <v>9067</v>
      </c>
      <c r="AK81"/>
      <c r="AL81"/>
      <c r="AM81"/>
      <c r="AN81"/>
      <c r="AO81"/>
      <c r="AP81"/>
      <c r="AQ81"/>
    </row>
    <row r="82" spans="1:43">
      <c r="A82" t="s">
        <v>5882</v>
      </c>
      <c r="B82" t="s">
        <v>280</v>
      </c>
      <c r="C82" t="s">
        <v>365</v>
      </c>
      <c r="D82">
        <v>2130386</v>
      </c>
      <c r="E82"/>
      <c r="F82" t="s">
        <v>685</v>
      </c>
      <c r="G82" t="s">
        <v>1795</v>
      </c>
      <c r="H82" t="s">
        <v>365</v>
      </c>
      <c r="I82" t="s">
        <v>365</v>
      </c>
      <c r="J82" t="s">
        <v>365</v>
      </c>
      <c r="K82" t="s">
        <v>365</v>
      </c>
      <c r="L82" t="s">
        <v>365</v>
      </c>
      <c r="M82" t="s">
        <v>6393</v>
      </c>
      <c r="N82" s="128" t="s">
        <v>365</v>
      </c>
      <c r="O82" s="128" t="s">
        <v>365</v>
      </c>
      <c r="P82" s="128" t="s">
        <v>365</v>
      </c>
      <c r="Q82" s="128" t="s">
        <v>365</v>
      </c>
      <c r="R82" s="128" t="s">
        <v>365</v>
      </c>
      <c r="S82" s="128">
        <v>0.5</v>
      </c>
      <c r="T82">
        <v>2032</v>
      </c>
      <c r="U82" s="495">
        <v>2647444</v>
      </c>
      <c r="V82" s="495" t="s">
        <v>365</v>
      </c>
      <c r="W82" s="495">
        <v>2647444</v>
      </c>
      <c r="X82" s="128">
        <v>0.90909090909090906</v>
      </c>
      <c r="Y82" s="128">
        <v>9.0909090909090939E-2</v>
      </c>
      <c r="Z82" s="495">
        <v>1323722</v>
      </c>
      <c r="AA82" s="495">
        <v>0</v>
      </c>
      <c r="AB82" s="495">
        <v>1203383.6363636362</v>
      </c>
      <c r="AC82" s="495">
        <v>120338.36363636368</v>
      </c>
      <c r="AD82" s="495">
        <v>0</v>
      </c>
      <c r="AE82" s="42" t="s">
        <v>532</v>
      </c>
      <c r="AF82" s="42" t="s">
        <v>765</v>
      </c>
      <c r="AG82" s="42" t="s">
        <v>8406</v>
      </c>
      <c r="AH82" s="42">
        <v>1</v>
      </c>
      <c r="AI82" s="42" t="s">
        <v>9030</v>
      </c>
      <c r="AK82"/>
      <c r="AL82"/>
      <c r="AM82"/>
      <c r="AN82"/>
      <c r="AO82"/>
      <c r="AP82"/>
      <c r="AQ82"/>
    </row>
    <row r="83" spans="1:43">
      <c r="A83" t="s">
        <v>5882</v>
      </c>
      <c r="B83" t="s">
        <v>280</v>
      </c>
      <c r="C83" t="s">
        <v>365</v>
      </c>
      <c r="D83">
        <v>2130386</v>
      </c>
      <c r="E83"/>
      <c r="F83" t="s">
        <v>685</v>
      </c>
      <c r="G83" t="s">
        <v>1795</v>
      </c>
      <c r="H83" t="s">
        <v>365</v>
      </c>
      <c r="I83" t="s">
        <v>365</v>
      </c>
      <c r="J83" t="s">
        <v>365</v>
      </c>
      <c r="K83" t="s">
        <v>365</v>
      </c>
      <c r="L83" t="s">
        <v>365</v>
      </c>
      <c r="M83" t="s">
        <v>6393</v>
      </c>
      <c r="N83" s="128" t="s">
        <v>365</v>
      </c>
      <c r="O83" s="128" t="s">
        <v>365</v>
      </c>
      <c r="P83" s="128" t="s">
        <v>365</v>
      </c>
      <c r="Q83" s="128" t="s">
        <v>365</v>
      </c>
      <c r="R83" s="128" t="s">
        <v>365</v>
      </c>
      <c r="S83" s="128">
        <v>0.5</v>
      </c>
      <c r="T83">
        <v>2032</v>
      </c>
      <c r="U83" s="495">
        <v>876444.47</v>
      </c>
      <c r="V83" s="495" t="s">
        <v>365</v>
      </c>
      <c r="W83" s="495">
        <v>876444.47</v>
      </c>
      <c r="X83" s="128">
        <v>0.90909090909090906</v>
      </c>
      <c r="Y83" s="128">
        <v>9.0909090909090939E-2</v>
      </c>
      <c r="Z83" s="495">
        <v>438222.23499999999</v>
      </c>
      <c r="AA83" s="495">
        <v>0</v>
      </c>
      <c r="AB83" s="495">
        <v>398383.85</v>
      </c>
      <c r="AC83" s="495">
        <v>39838.385000000009</v>
      </c>
      <c r="AD83" s="495">
        <v>0</v>
      </c>
      <c r="AE83" s="42" t="s">
        <v>532</v>
      </c>
      <c r="AF83" s="42" t="s">
        <v>765</v>
      </c>
      <c r="AG83" s="42" t="s">
        <v>8407</v>
      </c>
      <c r="AH83" s="42">
        <v>1</v>
      </c>
      <c r="AI83" s="42" t="s">
        <v>9030</v>
      </c>
      <c r="AK83"/>
      <c r="AL83"/>
      <c r="AM83"/>
      <c r="AN83"/>
      <c r="AO83"/>
      <c r="AP83"/>
      <c r="AQ83"/>
    </row>
    <row r="84" spans="1:43">
      <c r="A84" t="s">
        <v>5882</v>
      </c>
      <c r="B84" t="s">
        <v>280</v>
      </c>
      <c r="C84" t="s">
        <v>365</v>
      </c>
      <c r="D84">
        <v>2130387</v>
      </c>
      <c r="E84"/>
      <c r="F84" t="s">
        <v>24</v>
      </c>
      <c r="G84" t="s">
        <v>1346</v>
      </c>
      <c r="H84" t="s">
        <v>365</v>
      </c>
      <c r="I84" t="s">
        <v>16</v>
      </c>
      <c r="J84" t="s">
        <v>365</v>
      </c>
      <c r="K84" t="s">
        <v>365</v>
      </c>
      <c r="L84" t="s">
        <v>365</v>
      </c>
      <c r="M84" t="s">
        <v>6332</v>
      </c>
      <c r="N84" s="128" t="s">
        <v>365</v>
      </c>
      <c r="O84" s="128" t="s">
        <v>365</v>
      </c>
      <c r="P84" s="128" t="s">
        <v>365</v>
      </c>
      <c r="Q84" s="128" t="s">
        <v>365</v>
      </c>
      <c r="R84" s="128" t="s">
        <v>365</v>
      </c>
      <c r="S84" s="128">
        <v>1</v>
      </c>
      <c r="T84">
        <v>2028</v>
      </c>
      <c r="U84" s="495">
        <v>944000</v>
      </c>
      <c r="V84" s="495" t="s">
        <v>365</v>
      </c>
      <c r="W84" s="495">
        <v>944000</v>
      </c>
      <c r="X84" s="128">
        <v>1</v>
      </c>
      <c r="Y84" s="128">
        <v>0</v>
      </c>
      <c r="Z84" s="495">
        <v>0</v>
      </c>
      <c r="AA84" s="495">
        <v>0</v>
      </c>
      <c r="AB84" s="495">
        <v>944000</v>
      </c>
      <c r="AC84" s="495">
        <v>0</v>
      </c>
      <c r="AD84" s="495">
        <v>0</v>
      </c>
      <c r="AE84" s="42" t="s">
        <v>542</v>
      </c>
      <c r="AF84" s="42" t="s">
        <v>765</v>
      </c>
      <c r="AG84" s="42" t="s">
        <v>8281</v>
      </c>
      <c r="AH84" s="42">
        <v>1</v>
      </c>
      <c r="AI84" s="42" t="s">
        <v>8920</v>
      </c>
      <c r="AK84"/>
      <c r="AL84"/>
      <c r="AM84"/>
      <c r="AN84"/>
      <c r="AO84"/>
      <c r="AP84"/>
      <c r="AQ84"/>
    </row>
    <row r="85" spans="1:43">
      <c r="A85" t="s">
        <v>2015</v>
      </c>
      <c r="B85" t="s">
        <v>1940</v>
      </c>
      <c r="C85" t="s">
        <v>365</v>
      </c>
      <c r="D85">
        <v>2130390</v>
      </c>
      <c r="E85"/>
      <c r="F85" t="s">
        <v>6736</v>
      </c>
      <c r="G85" t="s">
        <v>1789</v>
      </c>
      <c r="H85" t="s">
        <v>365</v>
      </c>
      <c r="I85" t="s">
        <v>25</v>
      </c>
      <c r="J85" t="s">
        <v>365</v>
      </c>
      <c r="K85" t="s">
        <v>365</v>
      </c>
      <c r="L85" t="s">
        <v>365</v>
      </c>
      <c r="M85" t="s">
        <v>5970</v>
      </c>
      <c r="N85" s="128" t="s">
        <v>365</v>
      </c>
      <c r="O85" s="128" t="s">
        <v>365</v>
      </c>
      <c r="P85" s="128" t="s">
        <v>365</v>
      </c>
      <c r="Q85" s="128" t="s">
        <v>365</v>
      </c>
      <c r="R85" s="128" t="s">
        <v>365</v>
      </c>
      <c r="S85" s="128">
        <v>1</v>
      </c>
      <c r="T85">
        <v>2028</v>
      </c>
      <c r="U85" s="495">
        <v>910116.29</v>
      </c>
      <c r="V85" s="495" t="s">
        <v>365</v>
      </c>
      <c r="W85" s="495">
        <v>910116.29</v>
      </c>
      <c r="X85" s="128">
        <v>1</v>
      </c>
      <c r="Y85" s="128">
        <v>0</v>
      </c>
      <c r="Z85" s="495">
        <v>0</v>
      </c>
      <c r="AA85" s="495">
        <v>0</v>
      </c>
      <c r="AB85" s="495">
        <v>910116.29</v>
      </c>
      <c r="AC85" s="495">
        <v>0</v>
      </c>
      <c r="AD85" s="495">
        <v>0</v>
      </c>
      <c r="AE85" s="42" t="s">
        <v>655</v>
      </c>
      <c r="AF85" s="42" t="s">
        <v>764</v>
      </c>
      <c r="AG85" s="42" t="s">
        <v>8161</v>
      </c>
      <c r="AH85" s="42">
        <v>1</v>
      </c>
      <c r="AI85" s="42" t="s">
        <v>8822</v>
      </c>
      <c r="AK85"/>
      <c r="AL85"/>
      <c r="AM85"/>
      <c r="AN85"/>
      <c r="AO85"/>
      <c r="AP85"/>
      <c r="AQ85"/>
    </row>
    <row r="86" spans="1:43">
      <c r="A86" t="s">
        <v>5882</v>
      </c>
      <c r="B86" t="s">
        <v>280</v>
      </c>
      <c r="C86" t="s">
        <v>365</v>
      </c>
      <c r="D86">
        <v>2130398</v>
      </c>
      <c r="E86"/>
      <c r="F86" t="s">
        <v>1464</v>
      </c>
      <c r="G86" t="s">
        <v>1570</v>
      </c>
      <c r="H86" t="s">
        <v>365</v>
      </c>
      <c r="I86" t="s">
        <v>25</v>
      </c>
      <c r="J86" t="s">
        <v>365</v>
      </c>
      <c r="K86" t="s">
        <v>365</v>
      </c>
      <c r="L86" t="s">
        <v>365</v>
      </c>
      <c r="M86" t="s">
        <v>5976</v>
      </c>
      <c r="N86" s="128" t="s">
        <v>365</v>
      </c>
      <c r="O86" s="128" t="s">
        <v>365</v>
      </c>
      <c r="P86" s="128" t="s">
        <v>365</v>
      </c>
      <c r="Q86" s="128" t="s">
        <v>365</v>
      </c>
      <c r="R86" s="128" t="s">
        <v>365</v>
      </c>
      <c r="S86" s="128">
        <v>1</v>
      </c>
      <c r="T86">
        <v>2028</v>
      </c>
      <c r="U86" s="495">
        <v>698000</v>
      </c>
      <c r="V86" s="495" t="s">
        <v>365</v>
      </c>
      <c r="W86" s="495">
        <v>698000</v>
      </c>
      <c r="X86" s="128">
        <v>1</v>
      </c>
      <c r="Y86" s="128">
        <v>0</v>
      </c>
      <c r="Z86" s="495">
        <v>0</v>
      </c>
      <c r="AA86" s="495">
        <v>0</v>
      </c>
      <c r="AB86" s="495">
        <v>698000</v>
      </c>
      <c r="AC86" s="495">
        <v>0</v>
      </c>
      <c r="AD86" s="495">
        <v>0</v>
      </c>
      <c r="AE86" s="42" t="s">
        <v>526</v>
      </c>
      <c r="AF86" s="42" t="s">
        <v>765</v>
      </c>
      <c r="AG86" s="42" t="s">
        <v>8438</v>
      </c>
      <c r="AH86" s="42">
        <v>1</v>
      </c>
      <c r="AI86" s="42" t="s">
        <v>9061</v>
      </c>
      <c r="AK86"/>
      <c r="AL86"/>
      <c r="AM86"/>
      <c r="AN86"/>
      <c r="AO86"/>
      <c r="AP86"/>
      <c r="AQ86"/>
    </row>
    <row r="87" spans="1:43">
      <c r="A87" t="s">
        <v>5882</v>
      </c>
      <c r="B87" t="s">
        <v>280</v>
      </c>
      <c r="C87" t="s">
        <v>365</v>
      </c>
      <c r="D87">
        <v>2130399</v>
      </c>
      <c r="E87"/>
      <c r="F87" t="s">
        <v>1482</v>
      </c>
      <c r="G87" t="s">
        <v>1573</v>
      </c>
      <c r="H87" t="s">
        <v>365</v>
      </c>
      <c r="I87" t="s">
        <v>25</v>
      </c>
      <c r="J87" t="s">
        <v>365</v>
      </c>
      <c r="K87" t="s">
        <v>365</v>
      </c>
      <c r="L87" t="s">
        <v>365</v>
      </c>
      <c r="M87" t="s">
        <v>5973</v>
      </c>
      <c r="N87" s="128" t="s">
        <v>365</v>
      </c>
      <c r="O87" s="128" t="s">
        <v>365</v>
      </c>
      <c r="P87" s="128" t="s">
        <v>365</v>
      </c>
      <c r="Q87" s="128" t="s">
        <v>365</v>
      </c>
      <c r="R87" s="128" t="s">
        <v>365</v>
      </c>
      <c r="S87" s="128">
        <v>0.89</v>
      </c>
      <c r="T87">
        <v>2029</v>
      </c>
      <c r="U87" s="495">
        <v>494000</v>
      </c>
      <c r="V87" s="495" t="s">
        <v>365</v>
      </c>
      <c r="W87" s="495">
        <v>494000</v>
      </c>
      <c r="X87" s="128">
        <v>1</v>
      </c>
      <c r="Y87" s="128">
        <v>0</v>
      </c>
      <c r="Z87" s="495">
        <v>54339.999999999993</v>
      </c>
      <c r="AA87" s="495">
        <v>0</v>
      </c>
      <c r="AB87" s="495">
        <v>439660</v>
      </c>
      <c r="AC87" s="495">
        <v>0</v>
      </c>
      <c r="AD87" s="495">
        <v>0</v>
      </c>
      <c r="AE87" s="42" t="s">
        <v>541</v>
      </c>
      <c r="AF87" s="42" t="s">
        <v>764</v>
      </c>
      <c r="AG87" s="42" t="s">
        <v>8560</v>
      </c>
      <c r="AH87" s="42">
        <v>1</v>
      </c>
      <c r="AI87" s="42" t="s">
        <v>9156</v>
      </c>
      <c r="AK87"/>
      <c r="AL87"/>
      <c r="AM87"/>
      <c r="AN87"/>
      <c r="AO87"/>
      <c r="AP87"/>
      <c r="AQ87"/>
    </row>
    <row r="88" spans="1:43">
      <c r="A88" t="s">
        <v>2015</v>
      </c>
      <c r="B88" t="s">
        <v>1940</v>
      </c>
      <c r="C88" t="s">
        <v>365</v>
      </c>
      <c r="D88">
        <v>2130401</v>
      </c>
      <c r="E88"/>
      <c r="F88" t="s">
        <v>1433</v>
      </c>
      <c r="G88" t="s">
        <v>1339</v>
      </c>
      <c r="H88" t="s">
        <v>365</v>
      </c>
      <c r="I88" t="s">
        <v>25</v>
      </c>
      <c r="J88" t="s">
        <v>365</v>
      </c>
      <c r="K88" t="s">
        <v>365</v>
      </c>
      <c r="L88" t="s">
        <v>365</v>
      </c>
      <c r="M88" t="s">
        <v>5970</v>
      </c>
      <c r="N88" s="128" t="s">
        <v>365</v>
      </c>
      <c r="O88" s="128" t="s">
        <v>365</v>
      </c>
      <c r="P88" s="128" t="s">
        <v>365</v>
      </c>
      <c r="Q88" s="128" t="s">
        <v>365</v>
      </c>
      <c r="R88" s="128" t="s">
        <v>365</v>
      </c>
      <c r="S88" s="128">
        <v>1</v>
      </c>
      <c r="T88">
        <v>2045</v>
      </c>
      <c r="U88" s="495">
        <v>10842901</v>
      </c>
      <c r="V88" s="495" t="s">
        <v>365</v>
      </c>
      <c r="W88" s="495">
        <v>10842901</v>
      </c>
      <c r="X88" s="128">
        <v>0.41666666666666669</v>
      </c>
      <c r="Y88" s="128">
        <v>0.58333333333333326</v>
      </c>
      <c r="Z88" s="495">
        <v>0</v>
      </c>
      <c r="AA88" s="495">
        <v>0</v>
      </c>
      <c r="AB88" s="495">
        <v>4517875.416666667</v>
      </c>
      <c r="AC88" s="495">
        <v>6325025.5833333321</v>
      </c>
      <c r="AD88" s="495">
        <v>0</v>
      </c>
      <c r="AE88" s="42" t="s">
        <v>655</v>
      </c>
      <c r="AF88" s="42" t="s">
        <v>764</v>
      </c>
      <c r="AG88" s="42" t="s">
        <v>8231</v>
      </c>
      <c r="AH88" s="42">
        <v>1</v>
      </c>
      <c r="AI88" s="42" t="s">
        <v>8877</v>
      </c>
      <c r="AK88"/>
      <c r="AL88"/>
      <c r="AM88"/>
      <c r="AN88"/>
      <c r="AO88"/>
      <c r="AP88"/>
      <c r="AQ88"/>
    </row>
    <row r="89" spans="1:43">
      <c r="A89" t="s">
        <v>5882</v>
      </c>
      <c r="B89" t="s">
        <v>280</v>
      </c>
      <c r="C89" t="s">
        <v>365</v>
      </c>
      <c r="D89">
        <v>2130404</v>
      </c>
      <c r="E89"/>
      <c r="F89" t="s">
        <v>1479</v>
      </c>
      <c r="G89" t="s">
        <v>1793</v>
      </c>
      <c r="H89" t="s">
        <v>365</v>
      </c>
      <c r="I89" t="s">
        <v>25</v>
      </c>
      <c r="J89" t="s">
        <v>365</v>
      </c>
      <c r="K89" t="s">
        <v>365</v>
      </c>
      <c r="L89" t="s">
        <v>365</v>
      </c>
      <c r="M89" t="s">
        <v>5973</v>
      </c>
      <c r="N89" s="128" t="s">
        <v>365</v>
      </c>
      <c r="O89" s="128" t="s">
        <v>365</v>
      </c>
      <c r="P89" s="128" t="s">
        <v>365</v>
      </c>
      <c r="Q89" s="128" t="s">
        <v>365</v>
      </c>
      <c r="R89" s="128" t="s">
        <v>365</v>
      </c>
      <c r="S89" s="128">
        <v>0.89</v>
      </c>
      <c r="T89">
        <v>2029</v>
      </c>
      <c r="U89" s="495">
        <v>416238.47</v>
      </c>
      <c r="V89" s="495" t="s">
        <v>365</v>
      </c>
      <c r="W89" s="495">
        <v>416238.47</v>
      </c>
      <c r="X89" s="128">
        <v>1</v>
      </c>
      <c r="Y89" s="128">
        <v>0</v>
      </c>
      <c r="Z89" s="495">
        <v>45786.231699999989</v>
      </c>
      <c r="AA89" s="495">
        <v>0</v>
      </c>
      <c r="AB89" s="495">
        <v>370452.23829999997</v>
      </c>
      <c r="AC89" s="495">
        <v>0</v>
      </c>
      <c r="AD89" s="495">
        <v>0</v>
      </c>
      <c r="AE89" s="42" t="s">
        <v>541</v>
      </c>
      <c r="AF89" s="42" t="s">
        <v>764</v>
      </c>
      <c r="AG89" s="42" t="s">
        <v>8555</v>
      </c>
      <c r="AH89" s="42">
        <v>1</v>
      </c>
      <c r="AI89" s="42" t="s">
        <v>9152</v>
      </c>
      <c r="AK89"/>
      <c r="AL89"/>
      <c r="AM89"/>
      <c r="AN89"/>
      <c r="AO89"/>
      <c r="AP89"/>
      <c r="AQ89"/>
    </row>
    <row r="90" spans="1:43">
      <c r="A90" t="s">
        <v>5882</v>
      </c>
      <c r="B90" t="s">
        <v>280</v>
      </c>
      <c r="C90" t="s">
        <v>365</v>
      </c>
      <c r="D90">
        <v>2130404</v>
      </c>
      <c r="E90"/>
      <c r="F90" t="s">
        <v>693</v>
      </c>
      <c r="G90" t="s">
        <v>1793</v>
      </c>
      <c r="H90" t="s">
        <v>365</v>
      </c>
      <c r="I90" t="s">
        <v>365</v>
      </c>
      <c r="J90" t="s">
        <v>365</v>
      </c>
      <c r="K90" t="s">
        <v>365</v>
      </c>
      <c r="L90" t="s">
        <v>365</v>
      </c>
      <c r="M90" t="s">
        <v>5973</v>
      </c>
      <c r="N90" s="128" t="s">
        <v>365</v>
      </c>
      <c r="O90" s="128" t="s">
        <v>365</v>
      </c>
      <c r="P90" s="128" t="s">
        <v>365</v>
      </c>
      <c r="Q90" s="128" t="s">
        <v>365</v>
      </c>
      <c r="R90" s="128" t="s">
        <v>365</v>
      </c>
      <c r="S90" s="128">
        <v>0.89</v>
      </c>
      <c r="T90">
        <v>2028</v>
      </c>
      <c r="U90" s="495">
        <v>590908.82999999996</v>
      </c>
      <c r="V90" s="495" t="s">
        <v>365</v>
      </c>
      <c r="W90" s="495">
        <v>590908.82999999996</v>
      </c>
      <c r="X90" s="128">
        <v>1</v>
      </c>
      <c r="Y90" s="128">
        <v>0</v>
      </c>
      <c r="Z90" s="495">
        <v>64999.97129999999</v>
      </c>
      <c r="AA90" s="495">
        <v>0</v>
      </c>
      <c r="AB90" s="495">
        <v>525908.85869999998</v>
      </c>
      <c r="AC90" s="495">
        <v>0</v>
      </c>
      <c r="AD90" s="495">
        <v>0</v>
      </c>
      <c r="AE90" s="42" t="s">
        <v>541</v>
      </c>
      <c r="AF90" s="42" t="s">
        <v>764</v>
      </c>
      <c r="AG90" s="42" t="s">
        <v>8556</v>
      </c>
      <c r="AH90" s="42">
        <v>1</v>
      </c>
      <c r="AI90" s="42" t="s">
        <v>9153</v>
      </c>
      <c r="AK90"/>
      <c r="AL90"/>
      <c r="AM90"/>
      <c r="AN90"/>
      <c r="AO90"/>
      <c r="AP90"/>
      <c r="AQ90"/>
    </row>
    <row r="91" spans="1:43">
      <c r="A91" t="s">
        <v>5882</v>
      </c>
      <c r="B91" t="s">
        <v>280</v>
      </c>
      <c r="C91" t="s">
        <v>365</v>
      </c>
      <c r="D91">
        <v>2130404</v>
      </c>
      <c r="E91"/>
      <c r="F91" t="s">
        <v>693</v>
      </c>
      <c r="G91" t="s">
        <v>1793</v>
      </c>
      <c r="H91" t="s">
        <v>365</v>
      </c>
      <c r="I91" t="s">
        <v>365</v>
      </c>
      <c r="J91" t="s">
        <v>365</v>
      </c>
      <c r="K91" t="s">
        <v>365</v>
      </c>
      <c r="L91" t="s">
        <v>365</v>
      </c>
      <c r="M91" t="s">
        <v>5973</v>
      </c>
      <c r="N91" s="128" t="s">
        <v>365</v>
      </c>
      <c r="O91" s="128" t="s">
        <v>365</v>
      </c>
      <c r="P91" s="128" t="s">
        <v>365</v>
      </c>
      <c r="Q91" s="128" t="s">
        <v>365</v>
      </c>
      <c r="R91" s="128" t="s">
        <v>365</v>
      </c>
      <c r="S91" s="128">
        <v>0.89</v>
      </c>
      <c r="T91">
        <v>2028</v>
      </c>
      <c r="U91" s="495">
        <v>21001.84</v>
      </c>
      <c r="V91" s="495" t="s">
        <v>365</v>
      </c>
      <c r="W91" s="495">
        <v>21001.84</v>
      </c>
      <c r="X91" s="128">
        <v>1</v>
      </c>
      <c r="Y91" s="128">
        <v>0</v>
      </c>
      <c r="Z91" s="495">
        <v>2310.2023999999997</v>
      </c>
      <c r="AA91" s="495">
        <v>0</v>
      </c>
      <c r="AB91" s="495">
        <v>18691.637600000002</v>
      </c>
      <c r="AC91" s="495">
        <v>0</v>
      </c>
      <c r="AD91" s="495">
        <v>0</v>
      </c>
      <c r="AE91" s="42" t="s">
        <v>541</v>
      </c>
      <c r="AF91" s="42" t="s">
        <v>764</v>
      </c>
      <c r="AG91" s="42" t="s">
        <v>8557</v>
      </c>
      <c r="AH91" s="42">
        <v>1</v>
      </c>
      <c r="AI91" s="42" t="s">
        <v>9153</v>
      </c>
      <c r="AK91"/>
      <c r="AL91"/>
      <c r="AM91"/>
      <c r="AN91"/>
      <c r="AO91"/>
      <c r="AP91"/>
      <c r="AQ91"/>
    </row>
    <row r="92" spans="1:43">
      <c r="A92" t="s">
        <v>2015</v>
      </c>
      <c r="B92" t="s">
        <v>1940</v>
      </c>
      <c r="C92" t="s">
        <v>365</v>
      </c>
      <c r="D92">
        <v>2130415</v>
      </c>
      <c r="E92"/>
      <c r="F92" t="s">
        <v>384</v>
      </c>
      <c r="G92" t="s">
        <v>1791</v>
      </c>
      <c r="H92" t="s">
        <v>365</v>
      </c>
      <c r="I92" t="s">
        <v>365</v>
      </c>
      <c r="J92" t="s">
        <v>365</v>
      </c>
      <c r="K92" t="s">
        <v>365</v>
      </c>
      <c r="L92" t="s">
        <v>365</v>
      </c>
      <c r="M92" t="s">
        <v>5970</v>
      </c>
      <c r="N92" s="128" t="s">
        <v>365</v>
      </c>
      <c r="O92" s="128" t="s">
        <v>365</v>
      </c>
      <c r="P92" s="128" t="s">
        <v>365</v>
      </c>
      <c r="Q92" s="128" t="s">
        <v>365</v>
      </c>
      <c r="R92" s="128" t="s">
        <v>365</v>
      </c>
      <c r="S92" s="128">
        <v>1</v>
      </c>
      <c r="T92">
        <v>2028</v>
      </c>
      <c r="U92" s="495">
        <v>152637.16</v>
      </c>
      <c r="V92" s="495" t="s">
        <v>365</v>
      </c>
      <c r="W92" s="495">
        <v>152637.16</v>
      </c>
      <c r="X92" s="128">
        <v>1</v>
      </c>
      <c r="Y92" s="128">
        <v>0</v>
      </c>
      <c r="Z92" s="495">
        <v>0</v>
      </c>
      <c r="AA92" s="495">
        <v>0</v>
      </c>
      <c r="AB92" s="495">
        <v>152637.16</v>
      </c>
      <c r="AC92" s="495">
        <v>0</v>
      </c>
      <c r="AD92" s="495">
        <v>0</v>
      </c>
      <c r="AE92" s="42" t="s">
        <v>655</v>
      </c>
      <c r="AF92" s="42" t="s">
        <v>764</v>
      </c>
      <c r="AG92" s="42" t="s">
        <v>8529</v>
      </c>
      <c r="AH92" s="42">
        <v>1</v>
      </c>
      <c r="AI92" s="42" t="s">
        <v>9127</v>
      </c>
      <c r="AK92"/>
      <c r="AL92"/>
      <c r="AM92"/>
      <c r="AN92"/>
      <c r="AO92"/>
      <c r="AP92"/>
      <c r="AQ92"/>
    </row>
    <row r="93" spans="1:43">
      <c r="A93" t="s">
        <v>5882</v>
      </c>
      <c r="B93" t="s">
        <v>280</v>
      </c>
      <c r="C93" t="s">
        <v>365</v>
      </c>
      <c r="D93">
        <v>2130420</v>
      </c>
      <c r="E93"/>
      <c r="F93" t="s">
        <v>6852</v>
      </c>
      <c r="G93" t="s">
        <v>1584</v>
      </c>
      <c r="H93" t="s">
        <v>365</v>
      </c>
      <c r="I93" t="s">
        <v>365</v>
      </c>
      <c r="J93" t="s">
        <v>365</v>
      </c>
      <c r="K93" t="s">
        <v>365</v>
      </c>
      <c r="L93" t="s">
        <v>365</v>
      </c>
      <c r="M93" t="s">
        <v>5976</v>
      </c>
      <c r="N93" s="128" t="s">
        <v>365</v>
      </c>
      <c r="O93" s="128" t="s">
        <v>365</v>
      </c>
      <c r="P93" s="128" t="s">
        <v>365</v>
      </c>
      <c r="Q93" s="128" t="s">
        <v>365</v>
      </c>
      <c r="R93" s="128" t="s">
        <v>365</v>
      </c>
      <c r="S93" s="128">
        <v>1</v>
      </c>
      <c r="T93">
        <v>2028</v>
      </c>
      <c r="U93" s="495">
        <v>547987.27</v>
      </c>
      <c r="V93" s="495" t="s">
        <v>365</v>
      </c>
      <c r="W93" s="495">
        <v>547987.27</v>
      </c>
      <c r="X93" s="128">
        <v>1</v>
      </c>
      <c r="Y93" s="128">
        <v>0</v>
      </c>
      <c r="Z93" s="495">
        <v>0</v>
      </c>
      <c r="AA93" s="495">
        <v>0</v>
      </c>
      <c r="AB93" s="495">
        <v>547987.27</v>
      </c>
      <c r="AC93" s="495">
        <v>0</v>
      </c>
      <c r="AD93" s="495">
        <v>0</v>
      </c>
      <c r="AE93" s="42" t="s">
        <v>526</v>
      </c>
      <c r="AF93" s="42" t="s">
        <v>765</v>
      </c>
      <c r="AG93" s="42" t="s">
        <v>8546</v>
      </c>
      <c r="AH93" s="42">
        <v>1</v>
      </c>
      <c r="AI93" s="42" t="s">
        <v>9143</v>
      </c>
      <c r="AK93"/>
      <c r="AL93"/>
      <c r="AM93"/>
      <c r="AN93"/>
      <c r="AO93"/>
      <c r="AP93"/>
      <c r="AQ93"/>
    </row>
    <row r="94" spans="1:43">
      <c r="A94" t="s">
        <v>5882</v>
      </c>
      <c r="B94" t="s">
        <v>280</v>
      </c>
      <c r="C94" t="s">
        <v>365</v>
      </c>
      <c r="D94">
        <v>2130435</v>
      </c>
      <c r="E94"/>
      <c r="F94" t="s">
        <v>392</v>
      </c>
      <c r="G94" t="s">
        <v>1587</v>
      </c>
      <c r="H94" t="s">
        <v>365</v>
      </c>
      <c r="I94" t="s">
        <v>365</v>
      </c>
      <c r="J94" t="s">
        <v>365</v>
      </c>
      <c r="K94" t="s">
        <v>365</v>
      </c>
      <c r="L94" t="s">
        <v>365</v>
      </c>
      <c r="M94" t="s">
        <v>5973</v>
      </c>
      <c r="N94" s="128" t="s">
        <v>365</v>
      </c>
      <c r="O94" s="128" t="s">
        <v>365</v>
      </c>
      <c r="P94" s="128" t="s">
        <v>365</v>
      </c>
      <c r="Q94" s="128" t="s">
        <v>365</v>
      </c>
      <c r="R94" s="128" t="s">
        <v>365</v>
      </c>
      <c r="S94" s="128">
        <v>1</v>
      </c>
      <c r="T94">
        <v>2028</v>
      </c>
      <c r="U94" s="495">
        <v>319155.59999999998</v>
      </c>
      <c r="V94" s="495" t="s">
        <v>365</v>
      </c>
      <c r="W94" s="495">
        <v>319155.59999999998</v>
      </c>
      <c r="X94" s="128">
        <v>1</v>
      </c>
      <c r="Y94" s="128">
        <v>0</v>
      </c>
      <c r="Z94" s="495">
        <v>0</v>
      </c>
      <c r="AA94" s="495">
        <v>0</v>
      </c>
      <c r="AB94" s="495">
        <v>319155.59999999998</v>
      </c>
      <c r="AC94" s="495">
        <v>0</v>
      </c>
      <c r="AD94" s="495">
        <v>0</v>
      </c>
      <c r="AE94" s="42" t="s">
        <v>541</v>
      </c>
      <c r="AF94" s="42" t="s">
        <v>764</v>
      </c>
      <c r="AG94" s="42" t="s">
        <v>8164</v>
      </c>
      <c r="AH94" s="42">
        <v>1</v>
      </c>
      <c r="AI94" s="42" t="s">
        <v>8825</v>
      </c>
      <c r="AK94"/>
      <c r="AL94"/>
      <c r="AM94"/>
      <c r="AN94"/>
      <c r="AO94"/>
      <c r="AP94"/>
      <c r="AQ94"/>
    </row>
    <row r="95" spans="1:43">
      <c r="A95" t="s">
        <v>5882</v>
      </c>
      <c r="B95" t="s">
        <v>280</v>
      </c>
      <c r="C95" t="s">
        <v>365</v>
      </c>
      <c r="D95">
        <v>2130437</v>
      </c>
      <c r="E95"/>
      <c r="F95" t="s">
        <v>1481</v>
      </c>
      <c r="G95" t="s">
        <v>1793</v>
      </c>
      <c r="H95" t="s">
        <v>365</v>
      </c>
      <c r="I95" t="s">
        <v>25</v>
      </c>
      <c r="J95" t="s">
        <v>365</v>
      </c>
      <c r="K95" t="s">
        <v>365</v>
      </c>
      <c r="L95" t="s">
        <v>365</v>
      </c>
      <c r="M95" t="s">
        <v>5973</v>
      </c>
      <c r="N95" s="128" t="s">
        <v>365</v>
      </c>
      <c r="O95" s="128" t="s">
        <v>365</v>
      </c>
      <c r="P95" s="128" t="s">
        <v>365</v>
      </c>
      <c r="Q95" s="128" t="s">
        <v>365</v>
      </c>
      <c r="R95" s="128" t="s">
        <v>365</v>
      </c>
      <c r="S95" s="128">
        <v>0.89</v>
      </c>
      <c r="T95">
        <v>2029</v>
      </c>
      <c r="U95" s="495">
        <v>1098748.68</v>
      </c>
      <c r="V95" s="495" t="s">
        <v>365</v>
      </c>
      <c r="W95" s="495">
        <v>1098748.68</v>
      </c>
      <c r="X95" s="128">
        <v>1</v>
      </c>
      <c r="Y95" s="128">
        <v>0</v>
      </c>
      <c r="Z95" s="495">
        <v>120862.35479999997</v>
      </c>
      <c r="AA95" s="495">
        <v>0</v>
      </c>
      <c r="AB95" s="495">
        <v>977886.32519999996</v>
      </c>
      <c r="AC95" s="495">
        <v>0</v>
      </c>
      <c r="AD95" s="495">
        <v>0</v>
      </c>
      <c r="AE95" s="42" t="s">
        <v>541</v>
      </c>
      <c r="AF95" s="42" t="s">
        <v>764</v>
      </c>
      <c r="AG95" s="42" t="s">
        <v>8559</v>
      </c>
      <c r="AH95" s="42">
        <v>1</v>
      </c>
      <c r="AI95" s="42" t="s">
        <v>9155</v>
      </c>
      <c r="AK95"/>
      <c r="AL95"/>
      <c r="AM95"/>
      <c r="AN95"/>
      <c r="AO95"/>
      <c r="AP95"/>
      <c r="AQ95"/>
    </row>
    <row r="96" spans="1:43">
      <c r="A96" t="s">
        <v>2015</v>
      </c>
      <c r="B96" t="s">
        <v>1940</v>
      </c>
      <c r="C96" t="s">
        <v>365</v>
      </c>
      <c r="D96">
        <v>2130441</v>
      </c>
      <c r="E96"/>
      <c r="F96" t="s">
        <v>402</v>
      </c>
      <c r="G96" t="s">
        <v>1590</v>
      </c>
      <c r="H96" t="s">
        <v>365</v>
      </c>
      <c r="I96" t="s">
        <v>365</v>
      </c>
      <c r="J96" t="s">
        <v>365</v>
      </c>
      <c r="K96" t="s">
        <v>365</v>
      </c>
      <c r="L96" t="s">
        <v>365</v>
      </c>
      <c r="M96" t="s">
        <v>5970</v>
      </c>
      <c r="N96" s="128" t="s">
        <v>365</v>
      </c>
      <c r="O96" s="128" t="s">
        <v>365</v>
      </c>
      <c r="P96" s="128" t="s">
        <v>365</v>
      </c>
      <c r="Q96" s="128" t="s">
        <v>365</v>
      </c>
      <c r="R96" s="128" t="s">
        <v>365</v>
      </c>
      <c r="S96" s="128">
        <v>0.5</v>
      </c>
      <c r="T96">
        <v>2028</v>
      </c>
      <c r="U96" s="495">
        <v>699868.86476222007</v>
      </c>
      <c r="V96" s="495" t="s">
        <v>365</v>
      </c>
      <c r="W96" s="495">
        <v>699868.86476222007</v>
      </c>
      <c r="X96" s="128">
        <v>1</v>
      </c>
      <c r="Y96" s="128">
        <v>0</v>
      </c>
      <c r="Z96" s="495">
        <v>349934.43238111003</v>
      </c>
      <c r="AA96" s="495">
        <v>0</v>
      </c>
      <c r="AB96" s="495">
        <v>349934.43238111003</v>
      </c>
      <c r="AC96" s="495">
        <v>0</v>
      </c>
      <c r="AD96" s="495">
        <v>0</v>
      </c>
      <c r="AE96" s="42" t="s">
        <v>655</v>
      </c>
      <c r="AF96" s="42" t="s">
        <v>764</v>
      </c>
      <c r="AG96" s="42" t="s">
        <v>8580</v>
      </c>
      <c r="AH96" s="42">
        <v>1</v>
      </c>
      <c r="AI96" s="42" t="s">
        <v>9173</v>
      </c>
      <c r="AK96"/>
      <c r="AL96"/>
      <c r="AM96"/>
      <c r="AN96"/>
      <c r="AO96"/>
      <c r="AP96"/>
      <c r="AQ96"/>
    </row>
    <row r="97" spans="1:43">
      <c r="A97" t="s">
        <v>2015</v>
      </c>
      <c r="B97" t="s">
        <v>1940</v>
      </c>
      <c r="C97" t="s">
        <v>365</v>
      </c>
      <c r="D97">
        <v>2130467</v>
      </c>
      <c r="E97"/>
      <c r="F97" t="s">
        <v>394</v>
      </c>
      <c r="G97" t="s">
        <v>1791</v>
      </c>
      <c r="H97" t="s">
        <v>365</v>
      </c>
      <c r="I97" t="s">
        <v>365</v>
      </c>
      <c r="J97" t="s">
        <v>365</v>
      </c>
      <c r="K97" t="s">
        <v>365</v>
      </c>
      <c r="L97" t="s">
        <v>365</v>
      </c>
      <c r="M97" t="s">
        <v>5970</v>
      </c>
      <c r="N97" s="128" t="s">
        <v>365</v>
      </c>
      <c r="O97" s="128" t="s">
        <v>365</v>
      </c>
      <c r="P97" s="128" t="s">
        <v>365</v>
      </c>
      <c r="Q97" s="128" t="s">
        <v>365</v>
      </c>
      <c r="R97" s="128" t="s">
        <v>365</v>
      </c>
      <c r="S97" s="128">
        <v>1</v>
      </c>
      <c r="T97">
        <v>2028</v>
      </c>
      <c r="U97" s="495">
        <v>129531.25</v>
      </c>
      <c r="V97" s="495" t="s">
        <v>365</v>
      </c>
      <c r="W97" s="495">
        <v>129531.25</v>
      </c>
      <c r="X97" s="128">
        <v>1</v>
      </c>
      <c r="Y97" s="128">
        <v>0</v>
      </c>
      <c r="Z97" s="495">
        <v>0</v>
      </c>
      <c r="AA97" s="495">
        <v>0</v>
      </c>
      <c r="AB97" s="495">
        <v>129531.25</v>
      </c>
      <c r="AC97" s="495">
        <v>0</v>
      </c>
      <c r="AD97" s="495">
        <v>0</v>
      </c>
      <c r="AE97" s="42" t="s">
        <v>655</v>
      </c>
      <c r="AF97" s="42" t="s">
        <v>764</v>
      </c>
      <c r="AG97" s="42" t="s">
        <v>8533</v>
      </c>
      <c r="AH97" s="42">
        <v>1</v>
      </c>
      <c r="AI97" s="42" t="s">
        <v>9131</v>
      </c>
      <c r="AK97"/>
      <c r="AL97"/>
      <c r="AM97"/>
      <c r="AN97"/>
      <c r="AO97"/>
      <c r="AP97"/>
      <c r="AQ97"/>
    </row>
    <row r="98" spans="1:43">
      <c r="A98" t="s">
        <v>2015</v>
      </c>
      <c r="B98" t="s">
        <v>1940</v>
      </c>
      <c r="C98" t="s">
        <v>365</v>
      </c>
      <c r="D98">
        <v>2130469</v>
      </c>
      <c r="E98"/>
      <c r="F98" t="s">
        <v>387</v>
      </c>
      <c r="G98" t="s">
        <v>1791</v>
      </c>
      <c r="H98" t="s">
        <v>365</v>
      </c>
      <c r="I98" t="s">
        <v>365</v>
      </c>
      <c r="J98" t="s">
        <v>365</v>
      </c>
      <c r="K98" t="s">
        <v>365</v>
      </c>
      <c r="L98" t="s">
        <v>365</v>
      </c>
      <c r="M98" t="s">
        <v>5970</v>
      </c>
      <c r="N98" s="128" t="s">
        <v>365</v>
      </c>
      <c r="O98" s="128" t="s">
        <v>365</v>
      </c>
      <c r="P98" s="128" t="s">
        <v>365</v>
      </c>
      <c r="Q98" s="128" t="s">
        <v>365</v>
      </c>
      <c r="R98" s="128" t="s">
        <v>365</v>
      </c>
      <c r="S98" s="128">
        <v>1</v>
      </c>
      <c r="T98">
        <v>2028</v>
      </c>
      <c r="U98" s="495">
        <v>427976</v>
      </c>
      <c r="V98" s="495" t="s">
        <v>365</v>
      </c>
      <c r="W98" s="495">
        <v>427976</v>
      </c>
      <c r="X98" s="128">
        <v>1</v>
      </c>
      <c r="Y98" s="128">
        <v>0</v>
      </c>
      <c r="Z98" s="495">
        <v>0</v>
      </c>
      <c r="AA98" s="495">
        <v>0</v>
      </c>
      <c r="AB98" s="495">
        <v>427976</v>
      </c>
      <c r="AC98" s="495">
        <v>0</v>
      </c>
      <c r="AD98" s="495">
        <v>0</v>
      </c>
      <c r="AE98" s="42" t="s">
        <v>655</v>
      </c>
      <c r="AF98" s="42" t="s">
        <v>764</v>
      </c>
      <c r="AG98" s="42" t="s">
        <v>8527</v>
      </c>
      <c r="AH98" s="42">
        <v>1</v>
      </c>
      <c r="AI98" s="42" t="s">
        <v>9125</v>
      </c>
      <c r="AK98"/>
      <c r="AL98"/>
      <c r="AM98"/>
      <c r="AN98"/>
      <c r="AO98"/>
      <c r="AP98"/>
      <c r="AQ98"/>
    </row>
    <row r="99" spans="1:43">
      <c r="A99" t="s">
        <v>5883</v>
      </c>
      <c r="B99" t="s">
        <v>10</v>
      </c>
      <c r="C99" t="s">
        <v>365</v>
      </c>
      <c r="D99">
        <v>2132007</v>
      </c>
      <c r="E99"/>
      <c r="F99" t="s">
        <v>689</v>
      </c>
      <c r="G99" t="s">
        <v>1798</v>
      </c>
      <c r="H99" t="s">
        <v>365</v>
      </c>
      <c r="I99" t="s">
        <v>365</v>
      </c>
      <c r="J99" t="s">
        <v>365</v>
      </c>
      <c r="K99" t="s">
        <v>365</v>
      </c>
      <c r="L99" t="s">
        <v>365</v>
      </c>
      <c r="M99" t="s">
        <v>6796</v>
      </c>
      <c r="N99" s="128" t="s">
        <v>365</v>
      </c>
      <c r="O99" s="128" t="s">
        <v>365</v>
      </c>
      <c r="P99" s="128" t="s">
        <v>365</v>
      </c>
      <c r="Q99" s="128" t="s">
        <v>365</v>
      </c>
      <c r="R99" s="128" t="s">
        <v>365</v>
      </c>
      <c r="S99" s="128">
        <v>1</v>
      </c>
      <c r="T99">
        <v>2028</v>
      </c>
      <c r="U99" s="495">
        <v>7151781.2000000002</v>
      </c>
      <c r="V99" s="495" t="s">
        <v>365</v>
      </c>
      <c r="W99" s="495">
        <v>7151781.2000000002</v>
      </c>
      <c r="X99" s="128">
        <v>1</v>
      </c>
      <c r="Y99" s="128">
        <v>0</v>
      </c>
      <c r="Z99" s="495">
        <v>0</v>
      </c>
      <c r="AA99" s="495">
        <v>0</v>
      </c>
      <c r="AB99" s="495">
        <v>7151781.2000000002</v>
      </c>
      <c r="AC99" s="495">
        <v>0</v>
      </c>
      <c r="AD99" s="495">
        <v>0</v>
      </c>
      <c r="AE99" s="42" t="s">
        <v>476</v>
      </c>
      <c r="AF99" s="42" t="s">
        <v>765</v>
      </c>
      <c r="AG99" s="42" t="s">
        <v>8367</v>
      </c>
      <c r="AH99" s="42">
        <v>1</v>
      </c>
      <c r="AI99" s="42" t="s">
        <v>8995</v>
      </c>
      <c r="AK99"/>
      <c r="AL99"/>
      <c r="AM99"/>
      <c r="AN99"/>
      <c r="AO99"/>
      <c r="AP99"/>
      <c r="AQ99"/>
    </row>
    <row r="100" spans="1:43">
      <c r="A100" t="s">
        <v>5882</v>
      </c>
      <c r="B100" t="s">
        <v>280</v>
      </c>
      <c r="C100" t="s">
        <v>365</v>
      </c>
      <c r="D100">
        <v>2133002</v>
      </c>
      <c r="E100"/>
      <c r="F100" t="s">
        <v>713</v>
      </c>
      <c r="G100" t="s">
        <v>1795</v>
      </c>
      <c r="H100" t="s">
        <v>365</v>
      </c>
      <c r="I100" t="s">
        <v>365</v>
      </c>
      <c r="J100" t="s">
        <v>365</v>
      </c>
      <c r="K100" t="s">
        <v>365</v>
      </c>
      <c r="L100" t="s">
        <v>365</v>
      </c>
      <c r="M100" t="s">
        <v>6332</v>
      </c>
      <c r="N100" s="128" t="s">
        <v>365</v>
      </c>
      <c r="O100" s="128" t="s">
        <v>365</v>
      </c>
      <c r="P100" s="128" t="s">
        <v>365</v>
      </c>
      <c r="Q100" s="128" t="s">
        <v>365</v>
      </c>
      <c r="R100" s="128" t="s">
        <v>365</v>
      </c>
      <c r="S100" s="128">
        <v>0.5</v>
      </c>
      <c r="T100">
        <v>2028</v>
      </c>
      <c r="U100" s="495">
        <v>3470987.6699999995</v>
      </c>
      <c r="V100" s="495" t="s">
        <v>365</v>
      </c>
      <c r="W100" s="495">
        <v>3470987.6699999995</v>
      </c>
      <c r="X100" s="128">
        <v>1</v>
      </c>
      <c r="Y100" s="128">
        <v>0</v>
      </c>
      <c r="Z100" s="495">
        <v>1735493.8349999997</v>
      </c>
      <c r="AA100" s="495">
        <v>0</v>
      </c>
      <c r="AB100" s="495">
        <v>1735493.8349999997</v>
      </c>
      <c r="AC100" s="495">
        <v>0</v>
      </c>
      <c r="AD100" s="495">
        <v>0</v>
      </c>
      <c r="AE100" s="42" t="s">
        <v>542</v>
      </c>
      <c r="AF100" s="42" t="s">
        <v>765</v>
      </c>
      <c r="AG100" s="42" t="s">
        <v>8050</v>
      </c>
      <c r="AH100" s="42">
        <v>1</v>
      </c>
      <c r="AI100" s="42" t="s">
        <v>8667</v>
      </c>
      <c r="AK100"/>
      <c r="AL100"/>
      <c r="AM100"/>
      <c r="AN100"/>
      <c r="AO100"/>
      <c r="AP100"/>
      <c r="AQ100"/>
    </row>
    <row r="101" spans="1:43">
      <c r="A101" t="s">
        <v>5882</v>
      </c>
      <c r="B101" t="s">
        <v>280</v>
      </c>
      <c r="C101" t="s">
        <v>365</v>
      </c>
      <c r="D101">
        <v>2133002</v>
      </c>
      <c r="E101"/>
      <c r="F101" t="s">
        <v>713</v>
      </c>
      <c r="G101" t="s">
        <v>1795</v>
      </c>
      <c r="H101" t="s">
        <v>365</v>
      </c>
      <c r="I101" t="s">
        <v>365</v>
      </c>
      <c r="J101" t="s">
        <v>365</v>
      </c>
      <c r="K101" t="s">
        <v>365</v>
      </c>
      <c r="L101" t="s">
        <v>365</v>
      </c>
      <c r="M101" t="s">
        <v>6393</v>
      </c>
      <c r="N101" s="128" t="s">
        <v>365</v>
      </c>
      <c r="O101" s="128" t="s">
        <v>365</v>
      </c>
      <c r="P101" s="128" t="s">
        <v>365</v>
      </c>
      <c r="Q101" s="128" t="s">
        <v>365</v>
      </c>
      <c r="R101" s="128" t="s">
        <v>365</v>
      </c>
      <c r="S101" s="128">
        <v>0.5</v>
      </c>
      <c r="T101">
        <v>2032</v>
      </c>
      <c r="U101" s="495">
        <v>10471180.470000001</v>
      </c>
      <c r="V101" s="495" t="s">
        <v>365</v>
      </c>
      <c r="W101" s="495">
        <v>10471180.470000001</v>
      </c>
      <c r="X101" s="128">
        <v>0.90909090909090906</v>
      </c>
      <c r="Y101" s="128">
        <v>9.0909090909090939E-2</v>
      </c>
      <c r="Z101" s="495">
        <v>5235590.2350000003</v>
      </c>
      <c r="AA101" s="495">
        <v>0</v>
      </c>
      <c r="AB101" s="495">
        <v>4759627.4863636363</v>
      </c>
      <c r="AC101" s="495">
        <v>475962.74863636383</v>
      </c>
      <c r="AD101" s="495">
        <v>0</v>
      </c>
      <c r="AE101" s="42" t="s">
        <v>532</v>
      </c>
      <c r="AF101" s="42" t="s">
        <v>765</v>
      </c>
      <c r="AG101" s="42" t="s">
        <v>8340</v>
      </c>
      <c r="AH101" s="42">
        <v>1</v>
      </c>
      <c r="AI101" s="42" t="s">
        <v>8973</v>
      </c>
      <c r="AK101"/>
      <c r="AL101"/>
      <c r="AM101"/>
      <c r="AN101"/>
      <c r="AO101"/>
      <c r="AP101"/>
      <c r="AQ101"/>
    </row>
    <row r="102" spans="1:43">
      <c r="A102" t="s">
        <v>5882</v>
      </c>
      <c r="B102" t="s">
        <v>280</v>
      </c>
      <c r="C102" t="s">
        <v>365</v>
      </c>
      <c r="D102">
        <v>2133002</v>
      </c>
      <c r="E102"/>
      <c r="F102" t="s">
        <v>713</v>
      </c>
      <c r="G102" t="s">
        <v>1795</v>
      </c>
      <c r="H102" t="s">
        <v>365</v>
      </c>
      <c r="I102" t="s">
        <v>365</v>
      </c>
      <c r="J102" t="s">
        <v>365</v>
      </c>
      <c r="K102" t="s">
        <v>365</v>
      </c>
      <c r="L102" t="s">
        <v>365</v>
      </c>
      <c r="M102" t="s">
        <v>6393</v>
      </c>
      <c r="N102" s="128" t="s">
        <v>365</v>
      </c>
      <c r="O102" s="128" t="s">
        <v>365</v>
      </c>
      <c r="P102" s="128" t="s">
        <v>365</v>
      </c>
      <c r="Q102" s="128" t="s">
        <v>365</v>
      </c>
      <c r="R102" s="128" t="s">
        <v>365</v>
      </c>
      <c r="S102" s="128">
        <v>0.5</v>
      </c>
      <c r="T102">
        <v>2032</v>
      </c>
      <c r="U102" s="495">
        <v>6829091.4399999995</v>
      </c>
      <c r="V102" s="495" t="s">
        <v>365</v>
      </c>
      <c r="W102" s="495">
        <v>6829091.4399999995</v>
      </c>
      <c r="X102" s="128">
        <v>0.90909090909090906</v>
      </c>
      <c r="Y102" s="128">
        <v>9.0909090909090939E-2</v>
      </c>
      <c r="Z102" s="495">
        <v>3414545.7199999997</v>
      </c>
      <c r="AA102" s="495">
        <v>0</v>
      </c>
      <c r="AB102" s="495">
        <v>3104132.4727272722</v>
      </c>
      <c r="AC102" s="495">
        <v>310413.24727272737</v>
      </c>
      <c r="AD102" s="495">
        <v>9.3132257461547852E-10</v>
      </c>
      <c r="AE102" s="42" t="s">
        <v>532</v>
      </c>
      <c r="AF102" s="42" t="s">
        <v>765</v>
      </c>
      <c r="AG102" s="42" t="s">
        <v>8341</v>
      </c>
      <c r="AH102" s="42">
        <v>1</v>
      </c>
      <c r="AI102" s="42" t="s">
        <v>8973</v>
      </c>
      <c r="AK102"/>
      <c r="AL102"/>
      <c r="AM102"/>
      <c r="AN102"/>
      <c r="AO102"/>
      <c r="AP102"/>
      <c r="AQ102"/>
    </row>
    <row r="103" spans="1:43">
      <c r="A103" t="s">
        <v>2015</v>
      </c>
      <c r="B103" t="s">
        <v>1940</v>
      </c>
      <c r="C103" t="s">
        <v>365</v>
      </c>
      <c r="D103">
        <v>2140146</v>
      </c>
      <c r="E103"/>
      <c r="F103" t="s">
        <v>311</v>
      </c>
      <c r="G103" t="s">
        <v>1589</v>
      </c>
      <c r="H103" t="s">
        <v>365</v>
      </c>
      <c r="I103" t="s">
        <v>365</v>
      </c>
      <c r="J103" t="s">
        <v>365</v>
      </c>
      <c r="K103" t="s">
        <v>365</v>
      </c>
      <c r="L103" t="s">
        <v>365</v>
      </c>
      <c r="M103" t="s">
        <v>5970</v>
      </c>
      <c r="N103" s="128" t="s">
        <v>365</v>
      </c>
      <c r="O103" s="128" t="s">
        <v>365</v>
      </c>
      <c r="P103" s="128" t="s">
        <v>365</v>
      </c>
      <c r="Q103" s="128" t="s">
        <v>365</v>
      </c>
      <c r="R103" s="128" t="s">
        <v>365</v>
      </c>
      <c r="S103" s="128">
        <v>0.36999999999999994</v>
      </c>
      <c r="T103">
        <v>2028</v>
      </c>
      <c r="U103" s="495">
        <v>558711.80000000005</v>
      </c>
      <c r="V103" s="495" t="s">
        <v>365</v>
      </c>
      <c r="W103" s="495">
        <v>558711.80000000005</v>
      </c>
      <c r="X103" s="128">
        <v>1</v>
      </c>
      <c r="Y103" s="128">
        <v>0</v>
      </c>
      <c r="Z103" s="495">
        <v>351988.43400000007</v>
      </c>
      <c r="AA103" s="495">
        <v>0</v>
      </c>
      <c r="AB103" s="495">
        <v>206723.36599999998</v>
      </c>
      <c r="AC103" s="495">
        <v>0</v>
      </c>
      <c r="AD103" s="495">
        <v>0</v>
      </c>
      <c r="AE103" s="42" t="s">
        <v>655</v>
      </c>
      <c r="AF103" s="42" t="s">
        <v>764</v>
      </c>
      <c r="AG103" s="42" t="s">
        <v>8078</v>
      </c>
      <c r="AH103" s="42">
        <v>1</v>
      </c>
      <c r="AI103" s="42" t="s">
        <v>8777</v>
      </c>
      <c r="AK103"/>
      <c r="AL103"/>
      <c r="AM103"/>
      <c r="AN103"/>
      <c r="AO103"/>
      <c r="AP103"/>
      <c r="AQ103"/>
    </row>
    <row r="104" spans="1:43">
      <c r="A104" t="s">
        <v>2015</v>
      </c>
      <c r="B104" t="s">
        <v>1940</v>
      </c>
      <c r="C104" t="s">
        <v>365</v>
      </c>
      <c r="D104">
        <v>2140146</v>
      </c>
      <c r="E104"/>
      <c r="F104" t="s">
        <v>311</v>
      </c>
      <c r="G104" t="s">
        <v>1589</v>
      </c>
      <c r="H104" t="s">
        <v>365</v>
      </c>
      <c r="I104" t="s">
        <v>365</v>
      </c>
      <c r="J104" t="s">
        <v>365</v>
      </c>
      <c r="K104" t="s">
        <v>365</v>
      </c>
      <c r="L104" t="s">
        <v>365</v>
      </c>
      <c r="M104" t="s">
        <v>5970</v>
      </c>
      <c r="N104" s="128" t="s">
        <v>365</v>
      </c>
      <c r="O104" s="128" t="s">
        <v>365</v>
      </c>
      <c r="P104" s="128" t="s">
        <v>365</v>
      </c>
      <c r="Q104" s="128" t="s">
        <v>365</v>
      </c>
      <c r="R104" s="128" t="s">
        <v>365</v>
      </c>
      <c r="S104" s="128">
        <v>0.36999999999999994</v>
      </c>
      <c r="T104">
        <v>2028</v>
      </c>
      <c r="U104" s="495">
        <v>33683032.729999997</v>
      </c>
      <c r="V104" s="495" t="s">
        <v>365</v>
      </c>
      <c r="W104" s="495">
        <v>33683032.729999997</v>
      </c>
      <c r="X104" s="128">
        <v>1</v>
      </c>
      <c r="Y104" s="128">
        <v>0</v>
      </c>
      <c r="Z104" s="495">
        <v>21220310.619900003</v>
      </c>
      <c r="AA104" s="495">
        <v>0</v>
      </c>
      <c r="AB104" s="495">
        <v>12462722.110099994</v>
      </c>
      <c r="AC104" s="495">
        <v>0</v>
      </c>
      <c r="AD104" s="495">
        <v>0</v>
      </c>
      <c r="AE104" s="42" t="s">
        <v>655</v>
      </c>
      <c r="AF104" s="42" t="s">
        <v>764</v>
      </c>
      <c r="AG104" s="42" t="s">
        <v>8449</v>
      </c>
      <c r="AH104" s="42">
        <v>1</v>
      </c>
      <c r="AI104" s="42" t="s">
        <v>8777</v>
      </c>
      <c r="AK104"/>
      <c r="AL104"/>
      <c r="AM104"/>
      <c r="AN104"/>
      <c r="AO104"/>
      <c r="AP104"/>
      <c r="AQ104"/>
    </row>
    <row r="105" spans="1:43">
      <c r="A105" t="s">
        <v>5882</v>
      </c>
      <c r="B105" t="s">
        <v>280</v>
      </c>
      <c r="C105" t="s">
        <v>365</v>
      </c>
      <c r="D105">
        <v>2200114</v>
      </c>
      <c r="E105"/>
      <c r="F105" t="s">
        <v>713</v>
      </c>
      <c r="G105" t="s">
        <v>1795</v>
      </c>
      <c r="H105" t="s">
        <v>365</v>
      </c>
      <c r="I105" t="s">
        <v>365</v>
      </c>
      <c r="J105" t="s">
        <v>365</v>
      </c>
      <c r="K105" t="s">
        <v>365</v>
      </c>
      <c r="L105" t="s">
        <v>365</v>
      </c>
      <c r="M105" t="s">
        <v>6332</v>
      </c>
      <c r="N105" s="128" t="s">
        <v>365</v>
      </c>
      <c r="O105" s="128" t="s">
        <v>365</v>
      </c>
      <c r="P105" s="128" t="s">
        <v>365</v>
      </c>
      <c r="Q105" s="128" t="s">
        <v>365</v>
      </c>
      <c r="R105" s="128" t="s">
        <v>365</v>
      </c>
      <c r="S105" s="128">
        <v>0.625</v>
      </c>
      <c r="T105">
        <v>2028</v>
      </c>
      <c r="U105" s="495">
        <v>583.79999999999995</v>
      </c>
      <c r="V105" s="495" t="s">
        <v>365</v>
      </c>
      <c r="W105" s="495">
        <v>583.79999999999995</v>
      </c>
      <c r="X105" s="128">
        <v>1</v>
      </c>
      <c r="Y105" s="128">
        <v>0</v>
      </c>
      <c r="Z105" s="495">
        <v>218.92499999999998</v>
      </c>
      <c r="AA105" s="495">
        <v>0</v>
      </c>
      <c r="AB105" s="495">
        <v>364.875</v>
      </c>
      <c r="AC105" s="495">
        <v>0</v>
      </c>
      <c r="AD105" s="495">
        <v>0</v>
      </c>
      <c r="AE105" s="42" t="s">
        <v>542</v>
      </c>
      <c r="AF105" s="42" t="s">
        <v>765</v>
      </c>
      <c r="AG105" s="42" t="s">
        <v>8051</v>
      </c>
      <c r="AH105" s="42">
        <v>1</v>
      </c>
      <c r="AI105" s="42" t="s">
        <v>8764</v>
      </c>
      <c r="AK105"/>
      <c r="AL105"/>
      <c r="AM105"/>
      <c r="AN105"/>
      <c r="AO105"/>
      <c r="AP105"/>
      <c r="AQ105"/>
    </row>
    <row r="106" spans="1:43">
      <c r="A106" t="s">
        <v>2015</v>
      </c>
      <c r="B106" t="s">
        <v>1940</v>
      </c>
      <c r="C106" t="s">
        <v>365</v>
      </c>
      <c r="D106">
        <v>2200114</v>
      </c>
      <c r="E106"/>
      <c r="F106" t="s">
        <v>251</v>
      </c>
      <c r="G106" t="s">
        <v>1603</v>
      </c>
      <c r="H106" t="s">
        <v>365</v>
      </c>
      <c r="I106" t="s">
        <v>16</v>
      </c>
      <c r="J106" t="s">
        <v>365</v>
      </c>
      <c r="K106" t="s">
        <v>365</v>
      </c>
      <c r="L106" t="s">
        <v>365</v>
      </c>
      <c r="M106" t="s">
        <v>6577</v>
      </c>
      <c r="N106" s="128" t="s">
        <v>365</v>
      </c>
      <c r="O106" s="128" t="s">
        <v>365</v>
      </c>
      <c r="P106" s="128" t="s">
        <v>365</v>
      </c>
      <c r="Q106" s="128" t="s">
        <v>365</v>
      </c>
      <c r="R106" s="128" t="s">
        <v>365</v>
      </c>
      <c r="S106" s="128">
        <v>0.625</v>
      </c>
      <c r="T106">
        <v>2028</v>
      </c>
      <c r="U106" s="495">
        <v>9110420</v>
      </c>
      <c r="V106" s="495" t="s">
        <v>365</v>
      </c>
      <c r="W106" s="495">
        <v>9110420</v>
      </c>
      <c r="X106" s="128">
        <v>1</v>
      </c>
      <c r="Y106" s="128">
        <v>0</v>
      </c>
      <c r="Z106" s="495">
        <v>3416407.5</v>
      </c>
      <c r="AA106" s="495">
        <v>0</v>
      </c>
      <c r="AB106" s="495">
        <v>5694012.5</v>
      </c>
      <c r="AC106" s="495">
        <v>0</v>
      </c>
      <c r="AD106" s="495">
        <v>0</v>
      </c>
      <c r="AE106" s="42" t="s">
        <v>646</v>
      </c>
      <c r="AF106" s="42" t="s">
        <v>765</v>
      </c>
      <c r="AG106" s="42" t="s">
        <v>8539</v>
      </c>
      <c r="AH106" s="42">
        <v>1</v>
      </c>
      <c r="AI106" s="42" t="s">
        <v>9136</v>
      </c>
      <c r="AK106"/>
      <c r="AL106"/>
      <c r="AM106"/>
      <c r="AN106"/>
      <c r="AO106"/>
      <c r="AP106"/>
      <c r="AQ106"/>
    </row>
    <row r="107" spans="1:43">
      <c r="A107" t="s">
        <v>2015</v>
      </c>
      <c r="B107" t="s">
        <v>1940</v>
      </c>
      <c r="C107" t="s">
        <v>365</v>
      </c>
      <c r="D107">
        <v>2310129</v>
      </c>
      <c r="E107"/>
      <c r="F107" t="s">
        <v>686</v>
      </c>
      <c r="G107" t="s">
        <v>1790</v>
      </c>
      <c r="H107" t="s">
        <v>365</v>
      </c>
      <c r="I107" t="s">
        <v>16</v>
      </c>
      <c r="J107" t="s">
        <v>365</v>
      </c>
      <c r="K107" t="s">
        <v>365</v>
      </c>
      <c r="L107" t="s">
        <v>365</v>
      </c>
      <c r="M107" t="s">
        <v>5952</v>
      </c>
      <c r="N107" s="128" t="s">
        <v>365</v>
      </c>
      <c r="O107" s="128" t="s">
        <v>365</v>
      </c>
      <c r="P107" s="128" t="s">
        <v>365</v>
      </c>
      <c r="Q107" s="128" t="s">
        <v>365</v>
      </c>
      <c r="R107" s="128" t="s">
        <v>365</v>
      </c>
      <c r="S107" s="128">
        <v>1</v>
      </c>
      <c r="T107">
        <v>2028</v>
      </c>
      <c r="U107" s="495">
        <v>4218662.79</v>
      </c>
      <c r="V107" s="495" t="s">
        <v>365</v>
      </c>
      <c r="W107" s="495">
        <v>4218662.79</v>
      </c>
      <c r="X107" s="128">
        <v>1</v>
      </c>
      <c r="Y107" s="128">
        <v>0</v>
      </c>
      <c r="Z107" s="495">
        <v>0</v>
      </c>
      <c r="AA107" s="495">
        <v>0</v>
      </c>
      <c r="AB107" s="495">
        <v>4218662.79</v>
      </c>
      <c r="AC107" s="495">
        <v>0</v>
      </c>
      <c r="AD107" s="495">
        <v>0</v>
      </c>
      <c r="AE107" s="42" t="s">
        <v>656</v>
      </c>
      <c r="AF107" s="42" t="s">
        <v>765</v>
      </c>
      <c r="AG107" s="42" t="s">
        <v>8405</v>
      </c>
      <c r="AH107" s="42">
        <v>1</v>
      </c>
      <c r="AI107" s="42" t="s">
        <v>9029</v>
      </c>
      <c r="AK107"/>
      <c r="AL107"/>
      <c r="AM107"/>
      <c r="AN107"/>
      <c r="AO107"/>
      <c r="AP107"/>
      <c r="AQ107"/>
    </row>
    <row r="108" spans="1:43">
      <c r="A108" t="s">
        <v>26</v>
      </c>
      <c r="B108" t="s">
        <v>11</v>
      </c>
      <c r="C108" t="s">
        <v>365</v>
      </c>
      <c r="D108">
        <v>2310130</v>
      </c>
      <c r="E108"/>
      <c r="F108" t="s">
        <v>315</v>
      </c>
      <c r="G108" t="s">
        <v>1208</v>
      </c>
      <c r="H108" t="s">
        <v>365</v>
      </c>
      <c r="I108" t="s">
        <v>365</v>
      </c>
      <c r="J108" t="s">
        <v>365</v>
      </c>
      <c r="K108" t="s">
        <v>365</v>
      </c>
      <c r="L108" t="s">
        <v>365</v>
      </c>
      <c r="M108" t="s">
        <v>6033</v>
      </c>
      <c r="N108" s="128" t="s">
        <v>365</v>
      </c>
      <c r="O108" s="128" t="s">
        <v>365</v>
      </c>
      <c r="P108" s="128" t="s">
        <v>365</v>
      </c>
      <c r="Q108" s="128" t="s">
        <v>365</v>
      </c>
      <c r="R108" s="128" t="s">
        <v>365</v>
      </c>
      <c r="S108" s="128">
        <v>1</v>
      </c>
      <c r="T108">
        <v>2028</v>
      </c>
      <c r="U108" s="495">
        <v>1260</v>
      </c>
      <c r="V108" s="495" t="s">
        <v>365</v>
      </c>
      <c r="W108" s="495">
        <v>1260</v>
      </c>
      <c r="X108" s="128">
        <v>1</v>
      </c>
      <c r="Y108" s="128">
        <v>0</v>
      </c>
      <c r="Z108" s="495">
        <v>0</v>
      </c>
      <c r="AA108" s="495">
        <v>0</v>
      </c>
      <c r="AB108" s="495">
        <v>1260</v>
      </c>
      <c r="AC108" s="495">
        <v>0</v>
      </c>
      <c r="AD108" s="495">
        <v>0</v>
      </c>
      <c r="AE108" s="42" t="s">
        <v>1894</v>
      </c>
      <c r="AF108" s="42" t="s">
        <v>764</v>
      </c>
      <c r="AG108" s="42" t="s">
        <v>8082</v>
      </c>
      <c r="AH108" s="42">
        <v>1</v>
      </c>
      <c r="AI108" s="42" t="s">
        <v>8781</v>
      </c>
      <c r="AK108"/>
      <c r="AL108"/>
      <c r="AM108"/>
      <c r="AN108"/>
      <c r="AO108"/>
      <c r="AP108"/>
      <c r="AQ108"/>
    </row>
    <row r="109" spans="1:43">
      <c r="A109" t="s">
        <v>26</v>
      </c>
      <c r="B109" t="s">
        <v>11</v>
      </c>
      <c r="C109" t="s">
        <v>365</v>
      </c>
      <c r="D109">
        <v>2310130</v>
      </c>
      <c r="E109"/>
      <c r="F109" t="s">
        <v>6835</v>
      </c>
      <c r="G109" t="s">
        <v>1208</v>
      </c>
      <c r="H109" t="s">
        <v>365</v>
      </c>
      <c r="I109" t="s">
        <v>365</v>
      </c>
      <c r="J109" t="s">
        <v>365</v>
      </c>
      <c r="K109" t="s">
        <v>365</v>
      </c>
      <c r="L109" t="s">
        <v>365</v>
      </c>
      <c r="M109" t="s">
        <v>6033</v>
      </c>
      <c r="N109" s="128" t="s">
        <v>365</v>
      </c>
      <c r="O109" s="128" t="s">
        <v>365</v>
      </c>
      <c r="P109" s="128" t="s">
        <v>365</v>
      </c>
      <c r="Q109" s="128" t="s">
        <v>365</v>
      </c>
      <c r="R109" s="128" t="s">
        <v>365</v>
      </c>
      <c r="S109" s="128">
        <v>1</v>
      </c>
      <c r="T109">
        <v>2028</v>
      </c>
      <c r="U109" s="495">
        <v>4360951</v>
      </c>
      <c r="V109" s="495" t="s">
        <v>365</v>
      </c>
      <c r="W109" s="495">
        <v>4360951</v>
      </c>
      <c r="X109" s="128">
        <v>1</v>
      </c>
      <c r="Y109" s="128">
        <v>0</v>
      </c>
      <c r="Z109" s="495">
        <v>0</v>
      </c>
      <c r="AA109" s="495">
        <v>0</v>
      </c>
      <c r="AB109" s="495">
        <v>4360951</v>
      </c>
      <c r="AC109" s="495">
        <v>0</v>
      </c>
      <c r="AD109" s="495">
        <v>0</v>
      </c>
      <c r="AE109" s="42" t="s">
        <v>1894</v>
      </c>
      <c r="AF109" s="42" t="s">
        <v>764</v>
      </c>
      <c r="AG109" s="42" t="s">
        <v>8457</v>
      </c>
      <c r="AH109" s="42">
        <v>1</v>
      </c>
      <c r="AI109" s="42" t="s">
        <v>9075</v>
      </c>
      <c r="AK109"/>
      <c r="AL109"/>
      <c r="AM109"/>
      <c r="AN109"/>
      <c r="AO109"/>
      <c r="AP109"/>
      <c r="AQ109"/>
    </row>
    <row r="110" spans="1:43">
      <c r="A110" t="s">
        <v>26</v>
      </c>
      <c r="B110" t="s">
        <v>11</v>
      </c>
      <c r="C110" t="s">
        <v>365</v>
      </c>
      <c r="D110">
        <v>3100902</v>
      </c>
      <c r="E110"/>
      <c r="F110" t="s">
        <v>293</v>
      </c>
      <c r="G110" t="s">
        <v>1768</v>
      </c>
      <c r="H110" t="s">
        <v>365</v>
      </c>
      <c r="I110" t="s">
        <v>365</v>
      </c>
      <c r="J110" t="s">
        <v>365</v>
      </c>
      <c r="K110" t="s">
        <v>365</v>
      </c>
      <c r="L110" t="s">
        <v>365</v>
      </c>
      <c r="M110" t="s">
        <v>6039</v>
      </c>
      <c r="N110" s="128" t="s">
        <v>365</v>
      </c>
      <c r="O110" s="128" t="s">
        <v>365</v>
      </c>
      <c r="P110" s="128" t="s">
        <v>365</v>
      </c>
      <c r="Q110" s="128" t="s">
        <v>365</v>
      </c>
      <c r="R110" s="128" t="s">
        <v>365</v>
      </c>
      <c r="S110" s="128">
        <v>0.15</v>
      </c>
      <c r="T110">
        <v>2028</v>
      </c>
      <c r="U110" s="495">
        <v>1566064.56</v>
      </c>
      <c r="V110" s="495" t="s">
        <v>365</v>
      </c>
      <c r="W110" s="495">
        <v>1566064.56</v>
      </c>
      <c r="X110" s="128">
        <v>1</v>
      </c>
      <c r="Y110" s="128">
        <v>0</v>
      </c>
      <c r="Z110" s="495">
        <v>1331154.8759999999</v>
      </c>
      <c r="AA110" s="495">
        <v>0</v>
      </c>
      <c r="AB110" s="495">
        <v>234909.68400000012</v>
      </c>
      <c r="AC110" s="495">
        <v>0</v>
      </c>
      <c r="AD110" s="495">
        <v>0</v>
      </c>
      <c r="AE110" s="42" t="s">
        <v>1900</v>
      </c>
      <c r="AF110" s="42" t="s">
        <v>764</v>
      </c>
      <c r="AG110" s="42" t="s">
        <v>8514</v>
      </c>
      <c r="AH110" s="42">
        <v>1</v>
      </c>
      <c r="AI110" s="42" t="s">
        <v>9114</v>
      </c>
      <c r="AK110"/>
      <c r="AL110"/>
      <c r="AM110"/>
      <c r="AN110"/>
      <c r="AO110"/>
      <c r="AP110"/>
      <c r="AQ110"/>
    </row>
    <row r="111" spans="1:43">
      <c r="A111" t="s">
        <v>26</v>
      </c>
      <c r="B111" t="s">
        <v>11</v>
      </c>
      <c r="C111" t="s">
        <v>365</v>
      </c>
      <c r="D111">
        <v>3100903</v>
      </c>
      <c r="E111"/>
      <c r="F111" t="s">
        <v>294</v>
      </c>
      <c r="G111" t="s">
        <v>1769</v>
      </c>
      <c r="H111" t="s">
        <v>365</v>
      </c>
      <c r="I111" t="s">
        <v>365</v>
      </c>
      <c r="J111" t="s">
        <v>365</v>
      </c>
      <c r="K111" t="s">
        <v>365</v>
      </c>
      <c r="L111" t="s">
        <v>365</v>
      </c>
      <c r="M111" t="s">
        <v>6024</v>
      </c>
      <c r="N111" s="128" t="s">
        <v>365</v>
      </c>
      <c r="O111" s="128" t="s">
        <v>365</v>
      </c>
      <c r="P111" s="128" t="s">
        <v>365</v>
      </c>
      <c r="Q111" s="128" t="s">
        <v>365</v>
      </c>
      <c r="R111" s="128" t="s">
        <v>365</v>
      </c>
      <c r="S111" s="128">
        <v>0.15</v>
      </c>
      <c r="T111">
        <v>2028</v>
      </c>
      <c r="U111" s="495">
        <v>808536.09</v>
      </c>
      <c r="V111" s="495" t="s">
        <v>365</v>
      </c>
      <c r="W111" s="495">
        <v>808536.09</v>
      </c>
      <c r="X111" s="128">
        <v>1</v>
      </c>
      <c r="Y111" s="128">
        <v>0</v>
      </c>
      <c r="Z111" s="495">
        <v>687255.67649999994</v>
      </c>
      <c r="AA111" s="495">
        <v>0</v>
      </c>
      <c r="AB111" s="495">
        <v>121280.41350000002</v>
      </c>
      <c r="AC111" s="495">
        <v>0</v>
      </c>
      <c r="AD111" s="495">
        <v>0</v>
      </c>
      <c r="AE111" s="42" t="s">
        <v>1892</v>
      </c>
      <c r="AF111" s="42" t="s">
        <v>764</v>
      </c>
      <c r="AG111" s="42" t="s">
        <v>8515</v>
      </c>
      <c r="AH111" s="42">
        <v>1</v>
      </c>
      <c r="AI111" s="42" t="s">
        <v>9115</v>
      </c>
      <c r="AK111"/>
      <c r="AL111"/>
      <c r="AM111"/>
      <c r="AN111"/>
      <c r="AO111"/>
      <c r="AP111"/>
      <c r="AQ111"/>
    </row>
    <row r="112" spans="1:43">
      <c r="A112" t="s">
        <v>26</v>
      </c>
      <c r="B112" t="s">
        <v>11</v>
      </c>
      <c r="C112" t="s">
        <v>365</v>
      </c>
      <c r="D112">
        <v>3100959</v>
      </c>
      <c r="E112"/>
      <c r="F112" t="s">
        <v>298</v>
      </c>
      <c r="G112" t="s">
        <v>1773</v>
      </c>
      <c r="H112" t="s">
        <v>365</v>
      </c>
      <c r="I112" t="s">
        <v>365</v>
      </c>
      <c r="J112" t="s">
        <v>365</v>
      </c>
      <c r="K112" t="s">
        <v>365</v>
      </c>
      <c r="L112" t="s">
        <v>365</v>
      </c>
      <c r="M112" t="s">
        <v>6033</v>
      </c>
      <c r="N112" s="128" t="s">
        <v>365</v>
      </c>
      <c r="O112" s="128" t="s">
        <v>365</v>
      </c>
      <c r="P112" s="128" t="s">
        <v>365</v>
      </c>
      <c r="Q112" s="128" t="s">
        <v>365</v>
      </c>
      <c r="R112" s="128" t="s">
        <v>365</v>
      </c>
      <c r="S112" s="128">
        <v>0.15</v>
      </c>
      <c r="T112">
        <v>2028</v>
      </c>
      <c r="U112" s="495">
        <v>816654</v>
      </c>
      <c r="V112" s="495" t="s">
        <v>365</v>
      </c>
      <c r="W112" s="495">
        <v>816654</v>
      </c>
      <c r="X112" s="128">
        <v>1</v>
      </c>
      <c r="Y112" s="128">
        <v>0</v>
      </c>
      <c r="Z112" s="495">
        <v>694155.9</v>
      </c>
      <c r="AA112" s="495">
        <v>0</v>
      </c>
      <c r="AB112" s="495">
        <v>122498.09999999998</v>
      </c>
      <c r="AC112" s="495">
        <v>0</v>
      </c>
      <c r="AD112" s="495">
        <v>0</v>
      </c>
      <c r="AE112" s="42" t="s">
        <v>1894</v>
      </c>
      <c r="AF112" s="42" t="s">
        <v>764</v>
      </c>
      <c r="AG112" s="42" t="s">
        <v>8516</v>
      </c>
      <c r="AH112" s="42">
        <v>1</v>
      </c>
      <c r="AI112" s="42" t="s">
        <v>9116</v>
      </c>
      <c r="AK112"/>
      <c r="AL112"/>
      <c r="AM112"/>
      <c r="AN112"/>
      <c r="AO112"/>
      <c r="AP112"/>
      <c r="AQ112"/>
    </row>
    <row r="113" spans="1:43">
      <c r="A113" t="s">
        <v>26</v>
      </c>
      <c r="B113" t="s">
        <v>11</v>
      </c>
      <c r="C113" t="s">
        <v>365</v>
      </c>
      <c r="D113">
        <v>3100968</v>
      </c>
      <c r="E113"/>
      <c r="F113" t="s">
        <v>300</v>
      </c>
      <c r="G113" t="s">
        <v>1774</v>
      </c>
      <c r="H113" t="s">
        <v>365</v>
      </c>
      <c r="I113" t="s">
        <v>365</v>
      </c>
      <c r="J113" t="s">
        <v>365</v>
      </c>
      <c r="K113" t="s">
        <v>365</v>
      </c>
      <c r="L113" t="s">
        <v>365</v>
      </c>
      <c r="M113" t="s">
        <v>6846</v>
      </c>
      <c r="N113" s="128" t="s">
        <v>365</v>
      </c>
      <c r="O113" s="128" t="s">
        <v>365</v>
      </c>
      <c r="P113" s="128" t="s">
        <v>365</v>
      </c>
      <c r="Q113" s="128" t="s">
        <v>365</v>
      </c>
      <c r="R113" s="128" t="s">
        <v>365</v>
      </c>
      <c r="S113" s="128">
        <v>0.15</v>
      </c>
      <c r="T113">
        <v>2028</v>
      </c>
      <c r="U113" s="495">
        <v>611200.13</v>
      </c>
      <c r="V113" s="495" t="s">
        <v>365</v>
      </c>
      <c r="W113" s="495">
        <v>611200.13</v>
      </c>
      <c r="X113" s="128">
        <v>1</v>
      </c>
      <c r="Y113" s="128">
        <v>0</v>
      </c>
      <c r="Z113" s="495">
        <v>519520.11050000001</v>
      </c>
      <c r="AA113" s="495">
        <v>0</v>
      </c>
      <c r="AB113" s="495">
        <v>91680.019499999995</v>
      </c>
      <c r="AC113" s="495">
        <v>0</v>
      </c>
      <c r="AD113" s="495">
        <v>0</v>
      </c>
      <c r="AE113" s="42" t="s">
        <v>1902</v>
      </c>
      <c r="AF113" s="42" t="s">
        <v>764</v>
      </c>
      <c r="AG113" s="42" t="s">
        <v>8517</v>
      </c>
      <c r="AH113" s="42">
        <v>1</v>
      </c>
      <c r="AI113" s="42" t="s">
        <v>9117</v>
      </c>
      <c r="AK113"/>
      <c r="AL113"/>
      <c r="AM113"/>
      <c r="AN113"/>
      <c r="AO113"/>
      <c r="AP113"/>
      <c r="AQ113"/>
    </row>
    <row r="114" spans="1:43">
      <c r="A114" t="s">
        <v>26</v>
      </c>
      <c r="B114" t="s">
        <v>11</v>
      </c>
      <c r="C114" t="s">
        <v>365</v>
      </c>
      <c r="D114">
        <v>3101001</v>
      </c>
      <c r="E114"/>
      <c r="F114" t="s">
        <v>302</v>
      </c>
      <c r="G114" t="s">
        <v>1776</v>
      </c>
      <c r="H114" t="s">
        <v>365</v>
      </c>
      <c r="I114" t="s">
        <v>365</v>
      </c>
      <c r="J114" t="s">
        <v>365</v>
      </c>
      <c r="K114" t="s">
        <v>365</v>
      </c>
      <c r="L114" t="s">
        <v>365</v>
      </c>
      <c r="M114" t="s">
        <v>6039</v>
      </c>
      <c r="N114" s="128" t="s">
        <v>365</v>
      </c>
      <c r="O114" s="128" t="s">
        <v>365</v>
      </c>
      <c r="P114" s="128" t="s">
        <v>365</v>
      </c>
      <c r="Q114" s="128" t="s">
        <v>365</v>
      </c>
      <c r="R114" s="128" t="s">
        <v>365</v>
      </c>
      <c r="S114" s="128">
        <v>0.15</v>
      </c>
      <c r="T114">
        <v>2028</v>
      </c>
      <c r="U114" s="495">
        <v>3971633</v>
      </c>
      <c r="V114" s="495" t="s">
        <v>365</v>
      </c>
      <c r="W114" s="495">
        <v>3971633</v>
      </c>
      <c r="X114" s="128">
        <v>1</v>
      </c>
      <c r="Y114" s="128">
        <v>0</v>
      </c>
      <c r="Z114" s="495">
        <v>3375888.05</v>
      </c>
      <c r="AA114" s="495">
        <v>0</v>
      </c>
      <c r="AB114" s="495">
        <v>595744.95000000019</v>
      </c>
      <c r="AC114" s="495">
        <v>0</v>
      </c>
      <c r="AD114" s="495">
        <v>0</v>
      </c>
      <c r="AE114" s="42" t="s">
        <v>1900</v>
      </c>
      <c r="AF114" s="42" t="s">
        <v>764</v>
      </c>
      <c r="AG114" s="42" t="s">
        <v>8518</v>
      </c>
      <c r="AH114" s="42">
        <v>1</v>
      </c>
      <c r="AI114" s="42" t="s">
        <v>9118</v>
      </c>
      <c r="AK114"/>
      <c r="AL114"/>
      <c r="AM114"/>
      <c r="AN114"/>
      <c r="AO114"/>
      <c r="AP114"/>
      <c r="AQ114"/>
    </row>
    <row r="115" spans="1:43">
      <c r="A115" t="s">
        <v>26</v>
      </c>
      <c r="B115" t="s">
        <v>11</v>
      </c>
      <c r="C115" t="s">
        <v>365</v>
      </c>
      <c r="D115">
        <v>3101062</v>
      </c>
      <c r="E115"/>
      <c r="F115" t="s">
        <v>289</v>
      </c>
      <c r="G115" t="s">
        <v>1764</v>
      </c>
      <c r="H115" t="s">
        <v>365</v>
      </c>
      <c r="I115" t="s">
        <v>365</v>
      </c>
      <c r="J115" t="s">
        <v>365</v>
      </c>
      <c r="K115" t="s">
        <v>365</v>
      </c>
      <c r="L115" t="s">
        <v>365</v>
      </c>
      <c r="M115" t="s">
        <v>6845</v>
      </c>
      <c r="N115" s="128" t="s">
        <v>365</v>
      </c>
      <c r="O115" s="128" t="s">
        <v>365</v>
      </c>
      <c r="P115" s="128" t="s">
        <v>365</v>
      </c>
      <c r="Q115" s="128" t="s">
        <v>365</v>
      </c>
      <c r="R115" s="128" t="s">
        <v>365</v>
      </c>
      <c r="S115" s="128">
        <v>0.15</v>
      </c>
      <c r="T115">
        <v>2028</v>
      </c>
      <c r="U115" s="495">
        <v>493131</v>
      </c>
      <c r="V115" s="495" t="s">
        <v>365</v>
      </c>
      <c r="W115" s="495">
        <v>493131</v>
      </c>
      <c r="X115" s="128">
        <v>1</v>
      </c>
      <c r="Y115" s="128">
        <v>0</v>
      </c>
      <c r="Z115" s="495">
        <v>419161.35</v>
      </c>
      <c r="AA115" s="495">
        <v>0</v>
      </c>
      <c r="AB115" s="495">
        <v>73969.650000000023</v>
      </c>
      <c r="AC115" s="495">
        <v>0</v>
      </c>
      <c r="AD115" s="495">
        <v>0</v>
      </c>
      <c r="AE115" s="42" t="s">
        <v>1901</v>
      </c>
      <c r="AF115" s="42" t="s">
        <v>764</v>
      </c>
      <c r="AG115" s="42" t="s">
        <v>8510</v>
      </c>
      <c r="AH115" s="42">
        <v>1</v>
      </c>
      <c r="AI115" s="42" t="s">
        <v>9110</v>
      </c>
      <c r="AK115"/>
      <c r="AL115"/>
      <c r="AM115"/>
      <c r="AN115"/>
      <c r="AO115"/>
      <c r="AP115"/>
      <c r="AQ115"/>
    </row>
    <row r="116" spans="1:43">
      <c r="A116" t="s">
        <v>26</v>
      </c>
      <c r="B116" t="s">
        <v>11</v>
      </c>
      <c r="C116" t="s">
        <v>365</v>
      </c>
      <c r="D116">
        <v>3101072</v>
      </c>
      <c r="E116"/>
      <c r="F116" t="s">
        <v>1207</v>
      </c>
      <c r="G116" t="s">
        <v>1206</v>
      </c>
      <c r="H116" t="s">
        <v>365</v>
      </c>
      <c r="I116" t="s">
        <v>365</v>
      </c>
      <c r="J116" t="s">
        <v>365</v>
      </c>
      <c r="K116" t="s">
        <v>365</v>
      </c>
      <c r="L116" t="s">
        <v>365</v>
      </c>
      <c r="M116" t="s">
        <v>6723</v>
      </c>
      <c r="N116" s="128" t="s">
        <v>365</v>
      </c>
      <c r="O116" s="128" t="s">
        <v>365</v>
      </c>
      <c r="P116" s="128" t="s">
        <v>365</v>
      </c>
      <c r="Q116" s="128" t="s">
        <v>365</v>
      </c>
      <c r="R116" s="128" t="s">
        <v>365</v>
      </c>
      <c r="S116" s="128">
        <v>1</v>
      </c>
      <c r="T116">
        <v>2028</v>
      </c>
      <c r="U116" s="495">
        <v>284667.21000000002</v>
      </c>
      <c r="V116" s="495" t="s">
        <v>365</v>
      </c>
      <c r="W116" s="495">
        <v>284667.21000000002</v>
      </c>
      <c r="X116" s="128">
        <v>1</v>
      </c>
      <c r="Y116" s="128">
        <v>0</v>
      </c>
      <c r="Z116" s="495">
        <v>0</v>
      </c>
      <c r="AA116" s="495">
        <v>0</v>
      </c>
      <c r="AB116" s="495">
        <v>284667.21000000002</v>
      </c>
      <c r="AC116" s="495">
        <v>0</v>
      </c>
      <c r="AD116" s="495">
        <v>0</v>
      </c>
      <c r="AE116" s="42" t="s">
        <v>1897</v>
      </c>
      <c r="AF116" s="42" t="s">
        <v>764</v>
      </c>
      <c r="AG116" s="42" t="s">
        <v>8107</v>
      </c>
      <c r="AH116" s="42">
        <v>1</v>
      </c>
      <c r="AI116" s="42" t="s">
        <v>8792</v>
      </c>
      <c r="AK116"/>
      <c r="AL116"/>
      <c r="AM116"/>
      <c r="AN116"/>
      <c r="AO116"/>
      <c r="AP116"/>
      <c r="AQ116"/>
    </row>
    <row r="117" spans="1:43">
      <c r="A117" t="s">
        <v>26</v>
      </c>
      <c r="B117" t="s">
        <v>11</v>
      </c>
      <c r="C117" t="s">
        <v>365</v>
      </c>
      <c r="D117">
        <v>3101072</v>
      </c>
      <c r="E117"/>
      <c r="F117" t="s">
        <v>1</v>
      </c>
      <c r="G117" t="s">
        <v>1206</v>
      </c>
      <c r="H117" t="s">
        <v>365</v>
      </c>
      <c r="I117" t="s">
        <v>365</v>
      </c>
      <c r="J117" t="s">
        <v>365</v>
      </c>
      <c r="K117" t="s">
        <v>365</v>
      </c>
      <c r="L117" t="s">
        <v>365</v>
      </c>
      <c r="M117" t="s">
        <v>6723</v>
      </c>
      <c r="N117" s="128" t="s">
        <v>365</v>
      </c>
      <c r="O117" s="128" t="s">
        <v>365</v>
      </c>
      <c r="P117" s="128" t="s">
        <v>365</v>
      </c>
      <c r="Q117" s="128" t="s">
        <v>365</v>
      </c>
      <c r="R117" s="128" t="s">
        <v>365</v>
      </c>
      <c r="S117" s="128">
        <v>1</v>
      </c>
      <c r="T117">
        <v>2028</v>
      </c>
      <c r="U117" s="495">
        <v>18152379</v>
      </c>
      <c r="V117" s="495" t="s">
        <v>365</v>
      </c>
      <c r="W117" s="495">
        <v>18152379</v>
      </c>
      <c r="X117" s="128">
        <v>1</v>
      </c>
      <c r="Y117" s="128">
        <v>0</v>
      </c>
      <c r="Z117" s="495">
        <v>0</v>
      </c>
      <c r="AA117" s="495">
        <v>0</v>
      </c>
      <c r="AB117" s="495">
        <v>18152379</v>
      </c>
      <c r="AC117" s="495">
        <v>0</v>
      </c>
      <c r="AD117" s="495">
        <v>0</v>
      </c>
      <c r="AE117" s="42" t="s">
        <v>1897</v>
      </c>
      <c r="AF117" s="42" t="s">
        <v>764</v>
      </c>
      <c r="AG117" s="42" t="s">
        <v>8511</v>
      </c>
      <c r="AH117" s="42">
        <v>1</v>
      </c>
      <c r="AI117" s="42" t="s">
        <v>9111</v>
      </c>
      <c r="AK117"/>
      <c r="AL117"/>
      <c r="AM117"/>
      <c r="AN117"/>
      <c r="AO117"/>
      <c r="AP117"/>
      <c r="AQ117"/>
    </row>
    <row r="118" spans="1:43">
      <c r="A118" t="s">
        <v>26</v>
      </c>
      <c r="B118" t="s">
        <v>11</v>
      </c>
      <c r="C118" t="s">
        <v>365</v>
      </c>
      <c r="D118">
        <v>3101072</v>
      </c>
      <c r="E118"/>
      <c r="F118" t="s">
        <v>316</v>
      </c>
      <c r="G118" t="s">
        <v>1206</v>
      </c>
      <c r="H118" t="s">
        <v>365</v>
      </c>
      <c r="I118" t="s">
        <v>365</v>
      </c>
      <c r="J118" t="s">
        <v>365</v>
      </c>
      <c r="K118" t="s">
        <v>365</v>
      </c>
      <c r="L118" t="s">
        <v>365</v>
      </c>
      <c r="M118" t="s">
        <v>6723</v>
      </c>
      <c r="N118" s="128" t="s">
        <v>365</v>
      </c>
      <c r="O118" s="128" t="s">
        <v>365</v>
      </c>
      <c r="P118" s="128" t="s">
        <v>365</v>
      </c>
      <c r="Q118" s="128" t="s">
        <v>365</v>
      </c>
      <c r="R118" s="128" t="s">
        <v>365</v>
      </c>
      <c r="S118" s="128">
        <v>1</v>
      </c>
      <c r="T118">
        <v>2028</v>
      </c>
      <c r="U118" s="495">
        <v>687015.6100000001</v>
      </c>
      <c r="V118" s="495" t="s">
        <v>365</v>
      </c>
      <c r="W118" s="495">
        <v>687015.6100000001</v>
      </c>
      <c r="X118" s="128">
        <v>1</v>
      </c>
      <c r="Y118" s="128">
        <v>0</v>
      </c>
      <c r="Z118" s="495">
        <v>0</v>
      </c>
      <c r="AA118" s="495">
        <v>0</v>
      </c>
      <c r="AB118" s="495">
        <v>687015.6100000001</v>
      </c>
      <c r="AC118" s="495">
        <v>0</v>
      </c>
      <c r="AD118" s="495">
        <v>0</v>
      </c>
      <c r="AE118" s="42" t="s">
        <v>1897</v>
      </c>
      <c r="AF118" s="42" t="s">
        <v>764</v>
      </c>
      <c r="AG118" s="42" t="s">
        <v>8512</v>
      </c>
      <c r="AH118" s="42">
        <v>1</v>
      </c>
      <c r="AI118" s="42" t="s">
        <v>9112</v>
      </c>
      <c r="AK118"/>
      <c r="AL118"/>
      <c r="AM118"/>
      <c r="AN118"/>
      <c r="AO118"/>
      <c r="AP118"/>
      <c r="AQ118"/>
    </row>
    <row r="119" spans="1:43">
      <c r="A119" t="s">
        <v>26</v>
      </c>
      <c r="B119" t="s">
        <v>11</v>
      </c>
      <c r="C119" t="s">
        <v>365</v>
      </c>
      <c r="D119">
        <v>3101114</v>
      </c>
      <c r="E119"/>
      <c r="F119" t="s">
        <v>317</v>
      </c>
      <c r="G119" t="s">
        <v>1363</v>
      </c>
      <c r="H119" t="s">
        <v>365</v>
      </c>
      <c r="I119" t="s">
        <v>365</v>
      </c>
      <c r="J119" t="s">
        <v>365</v>
      </c>
      <c r="K119" t="s">
        <v>365</v>
      </c>
      <c r="L119" t="s">
        <v>365</v>
      </c>
      <c r="M119" t="s">
        <v>6718</v>
      </c>
      <c r="N119" s="128" t="s">
        <v>365</v>
      </c>
      <c r="O119" s="128" t="s">
        <v>365</v>
      </c>
      <c r="P119" s="128" t="s">
        <v>365</v>
      </c>
      <c r="Q119" s="128" t="s">
        <v>365</v>
      </c>
      <c r="R119" s="128" t="s">
        <v>365</v>
      </c>
      <c r="S119" s="128">
        <v>1</v>
      </c>
      <c r="T119">
        <v>2028</v>
      </c>
      <c r="U119" s="495">
        <v>808087.24</v>
      </c>
      <c r="V119" s="495" t="s">
        <v>365</v>
      </c>
      <c r="W119" s="495">
        <v>808087.24</v>
      </c>
      <c r="X119" s="128">
        <v>1</v>
      </c>
      <c r="Y119" s="128">
        <v>0</v>
      </c>
      <c r="Z119" s="495">
        <v>0</v>
      </c>
      <c r="AA119" s="495">
        <v>0</v>
      </c>
      <c r="AB119" s="495">
        <v>808087.24</v>
      </c>
      <c r="AC119" s="495">
        <v>0</v>
      </c>
      <c r="AD119" s="495">
        <v>0</v>
      </c>
      <c r="AE119" s="42" t="s">
        <v>1893</v>
      </c>
      <c r="AF119" s="42" t="s">
        <v>764</v>
      </c>
      <c r="AG119" s="42" t="s">
        <v>8081</v>
      </c>
      <c r="AH119" s="42">
        <v>1</v>
      </c>
      <c r="AI119" s="42" t="s">
        <v>8780</v>
      </c>
      <c r="AK119"/>
      <c r="AL119"/>
      <c r="AM119"/>
      <c r="AN119"/>
      <c r="AO119"/>
      <c r="AP119"/>
      <c r="AQ119"/>
    </row>
    <row r="120" spans="1:43">
      <c r="A120" t="s">
        <v>26</v>
      </c>
      <c r="B120" t="s">
        <v>11</v>
      </c>
      <c r="C120" t="s">
        <v>365</v>
      </c>
      <c r="D120">
        <v>3101114</v>
      </c>
      <c r="E120"/>
      <c r="F120" t="s">
        <v>317</v>
      </c>
      <c r="G120" t="s">
        <v>1363</v>
      </c>
      <c r="H120" t="s">
        <v>365</v>
      </c>
      <c r="I120" t="s">
        <v>16</v>
      </c>
      <c r="J120" t="s">
        <v>365</v>
      </c>
      <c r="K120" t="s">
        <v>365</v>
      </c>
      <c r="L120" t="s">
        <v>365</v>
      </c>
      <c r="M120" t="s">
        <v>6718</v>
      </c>
      <c r="N120" s="128" t="s">
        <v>365</v>
      </c>
      <c r="O120" s="128" t="s">
        <v>365</v>
      </c>
      <c r="P120" s="128" t="s">
        <v>365</v>
      </c>
      <c r="Q120" s="128" t="s">
        <v>365</v>
      </c>
      <c r="R120" s="128" t="s">
        <v>365</v>
      </c>
      <c r="S120" s="128">
        <v>0.29920067954258661</v>
      </c>
      <c r="T120">
        <v>2028</v>
      </c>
      <c r="U120" s="495">
        <v>56134165.522874206</v>
      </c>
      <c r="V120" s="495" t="s">
        <v>365</v>
      </c>
      <c r="W120" s="495">
        <v>56134165.522874206</v>
      </c>
      <c r="X120" s="128">
        <v>1</v>
      </c>
      <c r="Y120" s="128">
        <v>0</v>
      </c>
      <c r="Z120" s="495">
        <v>39338785.052874207</v>
      </c>
      <c r="AA120" s="495">
        <v>0</v>
      </c>
      <c r="AB120" s="495">
        <v>16795380.469999999</v>
      </c>
      <c r="AC120" s="495">
        <v>0</v>
      </c>
      <c r="AD120" s="495">
        <v>0</v>
      </c>
      <c r="AE120" s="42" t="s">
        <v>1893</v>
      </c>
      <c r="AF120" s="42" t="s">
        <v>764</v>
      </c>
      <c r="AG120" s="42" t="s">
        <v>8455</v>
      </c>
      <c r="AH120" s="42">
        <v>1</v>
      </c>
      <c r="AI120" s="42" t="s">
        <v>9073</v>
      </c>
      <c r="AK120"/>
      <c r="AL120"/>
      <c r="AM120"/>
      <c r="AN120"/>
      <c r="AO120"/>
      <c r="AP120"/>
      <c r="AQ120"/>
    </row>
    <row r="121" spans="1:43">
      <c r="A121" s="488" t="s">
        <v>5882</v>
      </c>
      <c r="B121" s="488" t="s">
        <v>280</v>
      </c>
      <c r="C121" s="488" t="s">
        <v>365</v>
      </c>
      <c r="D121" s="488">
        <v>2130268</v>
      </c>
      <c r="E121" s="488"/>
      <c r="F121" s="488" t="s">
        <v>1507</v>
      </c>
      <c r="G121" s="488" t="s">
        <v>1570</v>
      </c>
      <c r="H121" s="488" t="s">
        <v>365</v>
      </c>
      <c r="I121" s="488" t="s">
        <v>17</v>
      </c>
      <c r="J121" s="488" t="s">
        <v>365</v>
      </c>
      <c r="K121" s="488" t="s">
        <v>365</v>
      </c>
      <c r="L121" s="488" t="s">
        <v>365</v>
      </c>
      <c r="M121" s="488" t="s">
        <v>5976</v>
      </c>
      <c r="N121" s="600" t="s">
        <v>365</v>
      </c>
      <c r="O121" s="600" t="s">
        <v>365</v>
      </c>
      <c r="P121" s="600" t="s">
        <v>365</v>
      </c>
      <c r="Q121" s="600" t="s">
        <v>365</v>
      </c>
      <c r="R121" s="600" t="s">
        <v>365</v>
      </c>
      <c r="S121" s="600">
        <v>1</v>
      </c>
      <c r="T121" s="488">
        <v>2028</v>
      </c>
      <c r="U121" s="601">
        <v>665055.5</v>
      </c>
      <c r="V121" s="601" t="s">
        <v>365</v>
      </c>
      <c r="W121" s="601">
        <v>665055.5</v>
      </c>
      <c r="X121" s="600">
        <v>1</v>
      </c>
      <c r="Y121" s="600">
        <v>0</v>
      </c>
      <c r="Z121" s="601">
        <v>0</v>
      </c>
      <c r="AA121" s="601">
        <v>0</v>
      </c>
      <c r="AB121" s="601">
        <v>665055.5</v>
      </c>
      <c r="AC121" s="601">
        <v>0</v>
      </c>
      <c r="AD121" s="601">
        <v>0</v>
      </c>
      <c r="AE121" s="602" t="s">
        <v>526</v>
      </c>
      <c r="AF121" s="602" t="s">
        <v>765</v>
      </c>
      <c r="AG121" s="602" t="s">
        <v>8439</v>
      </c>
      <c r="AH121" s="602">
        <v>1</v>
      </c>
      <c r="AI121" s="602" t="s">
        <v>8771</v>
      </c>
      <c r="AJ121" s="488"/>
      <c r="AK121"/>
      <c r="AL121"/>
      <c r="AM121"/>
      <c r="AN121"/>
      <c r="AO121"/>
      <c r="AP121"/>
      <c r="AQ121"/>
    </row>
    <row r="122" spans="1:43">
      <c r="A122" t="s">
        <v>2015</v>
      </c>
      <c r="B122" t="s">
        <v>1940</v>
      </c>
      <c r="C122" t="s">
        <v>365</v>
      </c>
      <c r="D122" s="488">
        <v>2130322</v>
      </c>
      <c r="E122"/>
      <c r="F122" t="s">
        <v>385</v>
      </c>
      <c r="G122" t="s">
        <v>1792</v>
      </c>
      <c r="H122" t="s">
        <v>365</v>
      </c>
      <c r="I122" t="s">
        <v>365</v>
      </c>
      <c r="J122" t="s">
        <v>365</v>
      </c>
      <c r="K122" t="s">
        <v>365</v>
      </c>
      <c r="L122" t="s">
        <v>365</v>
      </c>
      <c r="M122" t="s">
        <v>6615</v>
      </c>
      <c r="N122" s="128" t="s">
        <v>365</v>
      </c>
      <c r="O122" s="128" t="s">
        <v>365</v>
      </c>
      <c r="P122" s="128" t="s">
        <v>365</v>
      </c>
      <c r="Q122" s="128" t="s">
        <v>365</v>
      </c>
      <c r="R122" s="128" t="s">
        <v>365</v>
      </c>
      <c r="S122" s="128">
        <v>0.34</v>
      </c>
      <c r="T122">
        <v>2028</v>
      </c>
      <c r="U122" s="495">
        <v>-28096.46</v>
      </c>
      <c r="V122" s="495" t="s">
        <v>365</v>
      </c>
      <c r="W122" s="495">
        <v>-28096.46</v>
      </c>
      <c r="X122" s="128">
        <v>1</v>
      </c>
      <c r="Y122" s="128">
        <v>0</v>
      </c>
      <c r="Z122" s="495">
        <v>-18543.663599999996</v>
      </c>
      <c r="AA122" s="495">
        <v>0</v>
      </c>
      <c r="AB122" s="495">
        <v>-9552.7964000000029</v>
      </c>
      <c r="AC122" s="495">
        <v>0</v>
      </c>
      <c r="AD122" s="495">
        <v>0</v>
      </c>
      <c r="AE122" s="42" t="s">
        <v>654</v>
      </c>
      <c r="AF122" s="42" t="s">
        <v>764</v>
      </c>
      <c r="AG122" s="42" t="s">
        <v>8123</v>
      </c>
      <c r="AH122" s="42">
        <v>1</v>
      </c>
      <c r="AI122" s="42" t="s">
        <v>8797</v>
      </c>
      <c r="AK122"/>
      <c r="AL122"/>
      <c r="AM122"/>
      <c r="AN122"/>
      <c r="AO122"/>
      <c r="AP122"/>
      <c r="AQ122"/>
    </row>
    <row r="123" spans="1:43">
      <c r="A123" t="s">
        <v>2015</v>
      </c>
      <c r="B123" t="s">
        <v>1940</v>
      </c>
      <c r="C123" t="s">
        <v>365</v>
      </c>
      <c r="D123">
        <v>3200236</v>
      </c>
      <c r="E123"/>
      <c r="F123" t="s">
        <v>715</v>
      </c>
      <c r="G123" t="s">
        <v>1786</v>
      </c>
      <c r="H123" t="s">
        <v>365</v>
      </c>
      <c r="I123" t="s">
        <v>365</v>
      </c>
      <c r="J123" t="s">
        <v>365</v>
      </c>
      <c r="K123" t="s">
        <v>365</v>
      </c>
      <c r="L123" t="s">
        <v>365</v>
      </c>
      <c r="M123" t="s">
        <v>6812</v>
      </c>
      <c r="N123" s="128" t="s">
        <v>365</v>
      </c>
      <c r="O123" s="128" t="s">
        <v>365</v>
      </c>
      <c r="P123" s="128" t="s">
        <v>365</v>
      </c>
      <c r="Q123" s="128" t="s">
        <v>365</v>
      </c>
      <c r="R123" s="128" t="s">
        <v>365</v>
      </c>
      <c r="S123" s="128">
        <v>1</v>
      </c>
      <c r="T123">
        <v>2028</v>
      </c>
      <c r="U123" s="495">
        <v>280710.89999999997</v>
      </c>
      <c r="V123" s="495" t="s">
        <v>365</v>
      </c>
      <c r="W123" s="495">
        <v>280710.89999999997</v>
      </c>
      <c r="X123" s="128">
        <v>1</v>
      </c>
      <c r="Y123" s="128">
        <v>0</v>
      </c>
      <c r="Z123" s="495">
        <v>0</v>
      </c>
      <c r="AA123" s="495">
        <v>0</v>
      </c>
      <c r="AB123" s="495">
        <v>280710.89999999997</v>
      </c>
      <c r="AC123" s="495">
        <v>0</v>
      </c>
      <c r="AD123" s="495">
        <v>0</v>
      </c>
      <c r="AE123" s="42" t="s">
        <v>663</v>
      </c>
      <c r="AF123" s="42" t="s">
        <v>765</v>
      </c>
      <c r="AG123" s="42" t="s">
        <v>8404</v>
      </c>
      <c r="AH123" s="42">
        <v>1</v>
      </c>
      <c r="AI123" s="42" t="s">
        <v>9028</v>
      </c>
      <c r="AK123"/>
      <c r="AL123"/>
      <c r="AM123"/>
      <c r="AN123"/>
      <c r="AO123"/>
      <c r="AP123"/>
      <c r="AQ123"/>
    </row>
    <row r="124" spans="1:43">
      <c r="A124" t="s">
        <v>2015</v>
      </c>
      <c r="B124" t="s">
        <v>1940</v>
      </c>
      <c r="C124" t="s">
        <v>365</v>
      </c>
      <c r="D124">
        <v>3200520</v>
      </c>
      <c r="E124"/>
      <c r="F124" t="s">
        <v>1597</v>
      </c>
      <c r="G124" t="s">
        <v>1596</v>
      </c>
      <c r="H124" t="s">
        <v>365</v>
      </c>
      <c r="I124" t="s">
        <v>365</v>
      </c>
      <c r="J124" t="s">
        <v>365</v>
      </c>
      <c r="K124" t="s">
        <v>365</v>
      </c>
      <c r="L124" t="s">
        <v>365</v>
      </c>
      <c r="M124" t="s">
        <v>5962</v>
      </c>
      <c r="N124" s="128" t="s">
        <v>365</v>
      </c>
      <c r="O124" s="128" t="s">
        <v>365</v>
      </c>
      <c r="P124" s="128" t="s">
        <v>365</v>
      </c>
      <c r="Q124" s="128" t="s">
        <v>365</v>
      </c>
      <c r="R124" s="128" t="s">
        <v>365</v>
      </c>
      <c r="S124" s="128">
        <v>0.5</v>
      </c>
      <c r="T124">
        <v>2028</v>
      </c>
      <c r="U124" s="495">
        <v>23820454</v>
      </c>
      <c r="V124" s="495" t="s">
        <v>365</v>
      </c>
      <c r="W124" s="495">
        <v>23820454</v>
      </c>
      <c r="X124" s="128">
        <v>1</v>
      </c>
      <c r="Y124" s="128">
        <v>0</v>
      </c>
      <c r="Z124" s="495">
        <v>11910227</v>
      </c>
      <c r="AA124" s="495">
        <v>0</v>
      </c>
      <c r="AB124" s="495">
        <v>11910227</v>
      </c>
      <c r="AC124" s="495">
        <v>0</v>
      </c>
      <c r="AD124" s="495">
        <v>0</v>
      </c>
      <c r="AE124" s="42" t="s">
        <v>658</v>
      </c>
      <c r="AF124" s="42" t="s">
        <v>765</v>
      </c>
      <c r="AG124" s="42" t="s">
        <v>8348</v>
      </c>
      <c r="AH124" s="42">
        <v>1</v>
      </c>
      <c r="AI124" s="42" t="s">
        <v>8979</v>
      </c>
      <c r="AK124"/>
      <c r="AL124"/>
      <c r="AM124"/>
      <c r="AN124"/>
      <c r="AO124"/>
      <c r="AP124"/>
      <c r="AQ124"/>
    </row>
    <row r="125" spans="1:43">
      <c r="A125" t="s">
        <v>2015</v>
      </c>
      <c r="B125" t="s">
        <v>1940</v>
      </c>
      <c r="C125" t="s">
        <v>365</v>
      </c>
      <c r="D125">
        <v>3200537</v>
      </c>
      <c r="E125"/>
      <c r="F125" t="s">
        <v>707</v>
      </c>
      <c r="G125" t="s">
        <v>1344</v>
      </c>
      <c r="H125" t="s">
        <v>365</v>
      </c>
      <c r="I125" t="s">
        <v>365</v>
      </c>
      <c r="J125" t="s">
        <v>365</v>
      </c>
      <c r="K125" t="s">
        <v>365</v>
      </c>
      <c r="L125" t="s">
        <v>365</v>
      </c>
      <c r="M125" t="s">
        <v>6584</v>
      </c>
      <c r="N125" s="128" t="s">
        <v>365</v>
      </c>
      <c r="O125" s="128" t="s">
        <v>365</v>
      </c>
      <c r="P125" s="128" t="s">
        <v>365</v>
      </c>
      <c r="Q125" s="128" t="s">
        <v>365</v>
      </c>
      <c r="R125" s="128" t="s">
        <v>365</v>
      </c>
      <c r="S125" s="128">
        <v>0.55000000000000004</v>
      </c>
      <c r="T125">
        <v>2028</v>
      </c>
      <c r="U125" s="495">
        <v>1310506.72</v>
      </c>
      <c r="V125" s="495" t="s">
        <v>365</v>
      </c>
      <c r="W125" s="495">
        <v>1310506.72</v>
      </c>
      <c r="X125" s="128">
        <v>1</v>
      </c>
      <c r="Y125" s="128">
        <v>0</v>
      </c>
      <c r="Z125" s="495">
        <v>589728.02399999998</v>
      </c>
      <c r="AA125" s="495">
        <v>0</v>
      </c>
      <c r="AB125" s="495">
        <v>720778.696</v>
      </c>
      <c r="AC125" s="495">
        <v>0</v>
      </c>
      <c r="AD125" s="495">
        <v>0</v>
      </c>
      <c r="AE125" s="42" t="s">
        <v>640</v>
      </c>
      <c r="AF125" s="42" t="s">
        <v>765</v>
      </c>
      <c r="AG125" s="42" t="s">
        <v>8263</v>
      </c>
      <c r="AH125" s="42">
        <v>1</v>
      </c>
      <c r="AI125" s="42" t="s">
        <v>8904</v>
      </c>
      <c r="AK125"/>
      <c r="AL125"/>
      <c r="AM125"/>
      <c r="AN125"/>
      <c r="AO125"/>
      <c r="AP125"/>
      <c r="AQ125"/>
    </row>
    <row r="126" spans="1:43">
      <c r="A126" t="s">
        <v>2015</v>
      </c>
      <c r="B126" t="s">
        <v>1940</v>
      </c>
      <c r="C126" t="s">
        <v>365</v>
      </c>
      <c r="D126">
        <v>3200537</v>
      </c>
      <c r="E126"/>
      <c r="F126" t="s">
        <v>710</v>
      </c>
      <c r="G126" t="s">
        <v>1577</v>
      </c>
      <c r="H126" t="s">
        <v>365</v>
      </c>
      <c r="I126" t="s">
        <v>365</v>
      </c>
      <c r="J126" t="s">
        <v>365</v>
      </c>
      <c r="K126" t="s">
        <v>365</v>
      </c>
      <c r="L126" t="s">
        <v>365</v>
      </c>
      <c r="M126" t="s">
        <v>6584</v>
      </c>
      <c r="N126" s="128" t="s">
        <v>365</v>
      </c>
      <c r="O126" s="128" t="s">
        <v>365</v>
      </c>
      <c r="P126" s="128" t="s">
        <v>365</v>
      </c>
      <c r="Q126" s="128" t="s">
        <v>365</v>
      </c>
      <c r="R126" s="128" t="s">
        <v>365</v>
      </c>
      <c r="S126" s="128">
        <v>0.55000000000000004</v>
      </c>
      <c r="T126">
        <v>2032</v>
      </c>
      <c r="U126" s="495">
        <v>4756697.57</v>
      </c>
      <c r="V126" s="495" t="s">
        <v>365</v>
      </c>
      <c r="W126" s="495">
        <v>4756697.57</v>
      </c>
      <c r="X126" s="128">
        <v>0.90909090909090906</v>
      </c>
      <c r="Y126" s="128">
        <v>9.0909090909090939E-2</v>
      </c>
      <c r="Z126" s="495">
        <v>2140513.9065</v>
      </c>
      <c r="AA126" s="495">
        <v>0</v>
      </c>
      <c r="AB126" s="495">
        <v>2378348.7850000001</v>
      </c>
      <c r="AC126" s="495">
        <v>237834.87850000011</v>
      </c>
      <c r="AD126" s="495">
        <v>0</v>
      </c>
      <c r="AE126" s="42" t="s">
        <v>640</v>
      </c>
      <c r="AF126" s="42" t="s">
        <v>765</v>
      </c>
      <c r="AG126" s="42" t="s">
        <v>8266</v>
      </c>
      <c r="AH126" s="42">
        <v>1</v>
      </c>
      <c r="AI126" s="42" t="s">
        <v>8747</v>
      </c>
      <c r="AK126"/>
      <c r="AL126"/>
      <c r="AM126"/>
      <c r="AN126"/>
      <c r="AO126"/>
      <c r="AP126"/>
      <c r="AQ126"/>
    </row>
    <row r="127" spans="1:43">
      <c r="A127" t="s">
        <v>5882</v>
      </c>
      <c r="B127" t="s">
        <v>280</v>
      </c>
      <c r="C127" t="s">
        <v>365</v>
      </c>
      <c r="D127">
        <v>3200606</v>
      </c>
      <c r="E127"/>
      <c r="F127" t="s">
        <v>1060</v>
      </c>
      <c r="G127" t="s">
        <v>1721</v>
      </c>
      <c r="H127" t="s">
        <v>365</v>
      </c>
      <c r="I127" t="s">
        <v>365</v>
      </c>
      <c r="J127" t="s">
        <v>365</v>
      </c>
      <c r="K127" t="s">
        <v>365</v>
      </c>
      <c r="L127" t="s">
        <v>365</v>
      </c>
      <c r="M127" t="s">
        <v>5992</v>
      </c>
      <c r="N127" s="128" t="s">
        <v>365</v>
      </c>
      <c r="O127" s="128" t="s">
        <v>365</v>
      </c>
      <c r="P127" s="128" t="s">
        <v>365</v>
      </c>
      <c r="Q127" s="128" t="s">
        <v>365</v>
      </c>
      <c r="R127" s="128" t="s">
        <v>365</v>
      </c>
      <c r="S127" s="128">
        <v>0.14000000000000001</v>
      </c>
      <c r="T127">
        <v>2028</v>
      </c>
      <c r="U127" s="495">
        <v>1312343.5900000003</v>
      </c>
      <c r="V127" s="495" t="s">
        <v>365</v>
      </c>
      <c r="W127" s="495">
        <v>1312343.5900000003</v>
      </c>
      <c r="X127" s="128">
        <v>1</v>
      </c>
      <c r="Y127" s="128">
        <v>0</v>
      </c>
      <c r="Z127" s="495">
        <v>1128615.4874000002</v>
      </c>
      <c r="AA127" s="495">
        <v>0</v>
      </c>
      <c r="AB127" s="495">
        <v>183728.1026000001</v>
      </c>
      <c r="AC127" s="495">
        <v>0</v>
      </c>
      <c r="AD127" s="495">
        <v>0</v>
      </c>
      <c r="AE127" s="42" t="s">
        <v>543</v>
      </c>
      <c r="AF127" s="42" t="s">
        <v>765</v>
      </c>
      <c r="AG127" s="42" t="s">
        <v>7964</v>
      </c>
      <c r="AH127" s="42">
        <v>1</v>
      </c>
      <c r="AI127" s="42" t="s">
        <v>8656</v>
      </c>
      <c r="AK127"/>
      <c r="AL127"/>
      <c r="AM127"/>
      <c r="AN127"/>
      <c r="AO127"/>
      <c r="AP127"/>
      <c r="AQ127"/>
    </row>
    <row r="128" spans="1:43">
      <c r="A128" t="s">
        <v>2015</v>
      </c>
      <c r="B128" t="s">
        <v>1940</v>
      </c>
      <c r="C128" t="s">
        <v>365</v>
      </c>
      <c r="D128">
        <v>3200614</v>
      </c>
      <c r="E128"/>
      <c r="F128" t="s">
        <v>310</v>
      </c>
      <c r="G128" t="s">
        <v>1588</v>
      </c>
      <c r="H128" t="s">
        <v>365</v>
      </c>
      <c r="I128" t="s">
        <v>365</v>
      </c>
      <c r="J128" t="s">
        <v>365</v>
      </c>
      <c r="K128" t="s">
        <v>365</v>
      </c>
      <c r="L128" t="s">
        <v>365</v>
      </c>
      <c r="M128" t="s">
        <v>5970</v>
      </c>
      <c r="N128" s="128" t="s">
        <v>365</v>
      </c>
      <c r="O128" s="128" t="s">
        <v>365</v>
      </c>
      <c r="P128" s="128" t="s">
        <v>365</v>
      </c>
      <c r="Q128" s="128" t="s">
        <v>365</v>
      </c>
      <c r="R128" s="128" t="s">
        <v>365</v>
      </c>
      <c r="S128" s="128">
        <v>1</v>
      </c>
      <c r="T128">
        <v>2028</v>
      </c>
      <c r="U128" s="495">
        <v>279735.44</v>
      </c>
      <c r="V128" s="495" t="s">
        <v>365</v>
      </c>
      <c r="W128" s="495">
        <v>279735.44</v>
      </c>
      <c r="X128" s="128">
        <v>1</v>
      </c>
      <c r="Y128" s="128">
        <v>0</v>
      </c>
      <c r="Z128" s="495">
        <v>0</v>
      </c>
      <c r="AA128" s="495">
        <v>0</v>
      </c>
      <c r="AB128" s="495">
        <v>279735.44</v>
      </c>
      <c r="AC128" s="495">
        <v>0</v>
      </c>
      <c r="AD128" s="495">
        <v>0</v>
      </c>
      <c r="AE128" s="42" t="s">
        <v>655</v>
      </c>
      <c r="AF128" s="42" t="s">
        <v>764</v>
      </c>
      <c r="AG128" s="42" t="s">
        <v>8258</v>
      </c>
      <c r="AH128" s="42">
        <v>1</v>
      </c>
      <c r="AI128" s="42" t="s">
        <v>8902</v>
      </c>
      <c r="AK128"/>
      <c r="AL128"/>
      <c r="AM128"/>
      <c r="AN128"/>
      <c r="AO128"/>
      <c r="AP128"/>
      <c r="AQ128"/>
    </row>
    <row r="129" spans="1:43">
      <c r="A129" t="s">
        <v>15</v>
      </c>
      <c r="B129" t="s">
        <v>5</v>
      </c>
      <c r="C129" t="s">
        <v>365</v>
      </c>
      <c r="D129">
        <v>3200649</v>
      </c>
      <c r="E129"/>
      <c r="F129" t="s">
        <v>6741</v>
      </c>
      <c r="G129" t="s">
        <v>1299</v>
      </c>
      <c r="H129" t="s">
        <v>365</v>
      </c>
      <c r="I129" t="s">
        <v>365</v>
      </c>
      <c r="J129" t="s">
        <v>365</v>
      </c>
      <c r="K129" t="s">
        <v>365</v>
      </c>
      <c r="L129" t="s">
        <v>365</v>
      </c>
      <c r="M129" t="s">
        <v>6435</v>
      </c>
      <c r="N129" s="128" t="s">
        <v>365</v>
      </c>
      <c r="O129" s="128" t="s">
        <v>365</v>
      </c>
      <c r="P129" s="128" t="s">
        <v>365</v>
      </c>
      <c r="Q129" s="128" t="s">
        <v>365</v>
      </c>
      <c r="R129" s="128" t="s">
        <v>365</v>
      </c>
      <c r="S129" s="128">
        <v>0.23</v>
      </c>
      <c r="T129">
        <v>2045</v>
      </c>
      <c r="U129" s="495">
        <v>735757000</v>
      </c>
      <c r="V129" s="495" t="s">
        <v>365</v>
      </c>
      <c r="W129" s="495">
        <v>735757000</v>
      </c>
      <c r="X129" s="128">
        <v>0.41666666666666669</v>
      </c>
      <c r="Y129" s="128">
        <v>0.58333333333333326</v>
      </c>
      <c r="Z129" s="495">
        <v>566532890</v>
      </c>
      <c r="AA129" s="495">
        <v>0</v>
      </c>
      <c r="AB129" s="495">
        <v>70510045.833333343</v>
      </c>
      <c r="AC129" s="495">
        <v>98714064.166666657</v>
      </c>
      <c r="AD129" s="495">
        <v>0</v>
      </c>
      <c r="AE129" s="42" t="s">
        <v>608</v>
      </c>
      <c r="AF129" s="42" t="s">
        <v>765</v>
      </c>
      <c r="AG129" s="42" t="s">
        <v>8171</v>
      </c>
      <c r="AH129" s="42">
        <v>1</v>
      </c>
      <c r="AI129" s="42" t="s">
        <v>8831</v>
      </c>
      <c r="AK129"/>
      <c r="AL129"/>
      <c r="AM129"/>
      <c r="AN129"/>
      <c r="AO129"/>
      <c r="AP129"/>
      <c r="AQ129"/>
    </row>
    <row r="130" spans="1:43">
      <c r="A130" t="s">
        <v>15</v>
      </c>
      <c r="B130" t="s">
        <v>5</v>
      </c>
      <c r="C130" t="s">
        <v>365</v>
      </c>
      <c r="D130">
        <v>3200649</v>
      </c>
      <c r="E130"/>
      <c r="F130" t="s">
        <v>6741</v>
      </c>
      <c r="G130" t="s">
        <v>1299</v>
      </c>
      <c r="H130" t="s">
        <v>365</v>
      </c>
      <c r="I130" t="s">
        <v>365</v>
      </c>
      <c r="J130" t="s">
        <v>365</v>
      </c>
      <c r="K130" t="s">
        <v>365</v>
      </c>
      <c r="L130" t="s">
        <v>365</v>
      </c>
      <c r="M130" t="s">
        <v>6435</v>
      </c>
      <c r="N130" s="128" t="s">
        <v>365</v>
      </c>
      <c r="O130" s="128" t="s">
        <v>365</v>
      </c>
      <c r="P130" s="128" t="s">
        <v>365</v>
      </c>
      <c r="Q130" s="128" t="s">
        <v>365</v>
      </c>
      <c r="R130" s="128" t="s">
        <v>365</v>
      </c>
      <c r="S130" s="128">
        <v>0.23</v>
      </c>
      <c r="T130">
        <v>2045</v>
      </c>
      <c r="U130" s="495">
        <v>283500000</v>
      </c>
      <c r="V130" s="495" t="s">
        <v>365</v>
      </c>
      <c r="W130" s="495">
        <v>283500000</v>
      </c>
      <c r="X130" s="128">
        <v>0.41666666666666669</v>
      </c>
      <c r="Y130" s="128">
        <v>0.58333333333333326</v>
      </c>
      <c r="Z130" s="495">
        <v>218295000</v>
      </c>
      <c r="AA130" s="495">
        <v>0</v>
      </c>
      <c r="AB130" s="495">
        <v>27168750</v>
      </c>
      <c r="AC130" s="495">
        <v>38036249.999999993</v>
      </c>
      <c r="AD130" s="495">
        <v>0</v>
      </c>
      <c r="AE130" s="42" t="s">
        <v>608</v>
      </c>
      <c r="AF130" s="42" t="s">
        <v>765</v>
      </c>
      <c r="AG130" s="42" t="s">
        <v>8172</v>
      </c>
      <c r="AH130" s="42">
        <v>1</v>
      </c>
      <c r="AI130" s="42" t="s">
        <v>8831</v>
      </c>
      <c r="AK130"/>
      <c r="AL130"/>
      <c r="AM130"/>
      <c r="AN130"/>
      <c r="AO130"/>
      <c r="AP130"/>
      <c r="AQ130"/>
    </row>
    <row r="131" spans="1:43">
      <c r="A131" t="s">
        <v>2015</v>
      </c>
      <c r="B131" t="s">
        <v>1940</v>
      </c>
      <c r="C131" t="s">
        <v>365</v>
      </c>
      <c r="D131">
        <v>3200671</v>
      </c>
      <c r="E131"/>
      <c r="F131" t="s">
        <v>6636</v>
      </c>
      <c r="G131" t="s">
        <v>1719</v>
      </c>
      <c r="H131" t="s">
        <v>365</v>
      </c>
      <c r="I131" t="s">
        <v>365</v>
      </c>
      <c r="J131" t="s">
        <v>365</v>
      </c>
      <c r="K131" t="s">
        <v>365</v>
      </c>
      <c r="L131" t="s">
        <v>365</v>
      </c>
      <c r="M131" t="s">
        <v>5952</v>
      </c>
      <c r="N131" s="128" t="s">
        <v>365</v>
      </c>
      <c r="O131" s="128" t="s">
        <v>365</v>
      </c>
      <c r="P131" s="128" t="s">
        <v>365</v>
      </c>
      <c r="Q131" s="128" t="s">
        <v>365</v>
      </c>
      <c r="R131" s="128" t="s">
        <v>365</v>
      </c>
      <c r="S131" s="128">
        <v>0.54</v>
      </c>
      <c r="T131">
        <v>2028</v>
      </c>
      <c r="U131" s="495">
        <v>2064996.16</v>
      </c>
      <c r="V131" s="495" t="s">
        <v>365</v>
      </c>
      <c r="W131" s="495">
        <v>2064996.16</v>
      </c>
      <c r="X131" s="128">
        <v>1</v>
      </c>
      <c r="Y131" s="128">
        <v>0</v>
      </c>
      <c r="Z131" s="495">
        <v>949898.23359999992</v>
      </c>
      <c r="AA131" s="495">
        <v>0</v>
      </c>
      <c r="AB131" s="495">
        <v>1115097.9264</v>
      </c>
      <c r="AC131" s="495">
        <v>0</v>
      </c>
      <c r="AD131" s="495">
        <v>0</v>
      </c>
      <c r="AE131" s="42" t="s">
        <v>656</v>
      </c>
      <c r="AF131" s="42" t="s">
        <v>765</v>
      </c>
      <c r="AG131" s="42" t="s">
        <v>7951</v>
      </c>
      <c r="AH131" s="42">
        <v>1</v>
      </c>
      <c r="AI131" s="42" t="s">
        <v>8734</v>
      </c>
      <c r="AK131"/>
      <c r="AL131"/>
      <c r="AM131"/>
      <c r="AN131"/>
      <c r="AO131"/>
      <c r="AP131"/>
      <c r="AQ131"/>
    </row>
    <row r="132" spans="1:43">
      <c r="A132" t="s">
        <v>15</v>
      </c>
      <c r="B132" t="s">
        <v>5</v>
      </c>
      <c r="C132" t="s">
        <v>365</v>
      </c>
      <c r="D132">
        <v>3200758</v>
      </c>
      <c r="E132"/>
      <c r="F132" t="s">
        <v>306</v>
      </c>
      <c r="G132" t="s">
        <v>1849</v>
      </c>
      <c r="H132" t="s">
        <v>365</v>
      </c>
      <c r="I132" t="s">
        <v>365</v>
      </c>
      <c r="J132" t="s">
        <v>365</v>
      </c>
      <c r="K132" t="s">
        <v>365</v>
      </c>
      <c r="L132" t="s">
        <v>365</v>
      </c>
      <c r="M132" t="s">
        <v>6435</v>
      </c>
      <c r="N132" s="128" t="s">
        <v>365</v>
      </c>
      <c r="O132" s="128" t="s">
        <v>365</v>
      </c>
      <c r="P132" s="128" t="s">
        <v>365</v>
      </c>
      <c r="Q132" s="128" t="s">
        <v>365</v>
      </c>
      <c r="R132" s="128" t="s">
        <v>365</v>
      </c>
      <c r="S132" s="128">
        <v>0.25000000643959852</v>
      </c>
      <c r="T132">
        <v>2028</v>
      </c>
      <c r="U132" s="495">
        <v>5468939.5000000009</v>
      </c>
      <c r="V132" s="495" t="s">
        <v>365</v>
      </c>
      <c r="W132" s="495">
        <v>5468939.5000000009</v>
      </c>
      <c r="X132" s="128">
        <v>1</v>
      </c>
      <c r="Y132" s="128">
        <v>0</v>
      </c>
      <c r="Z132" s="495">
        <v>4101704.5897822259</v>
      </c>
      <c r="AA132" s="495">
        <v>0</v>
      </c>
      <c r="AB132" s="495">
        <v>1367234.910217775</v>
      </c>
      <c r="AC132" s="495">
        <v>0</v>
      </c>
      <c r="AD132" s="495">
        <v>0</v>
      </c>
      <c r="AE132" s="42" t="s">
        <v>608</v>
      </c>
      <c r="AF132" s="42" t="s">
        <v>765</v>
      </c>
      <c r="AG132" s="42" t="s">
        <v>8540</v>
      </c>
      <c r="AH132" s="42">
        <v>1</v>
      </c>
      <c r="AI132" s="42" t="s">
        <v>9137</v>
      </c>
      <c r="AK132"/>
      <c r="AL132"/>
      <c r="AM132"/>
      <c r="AN132"/>
      <c r="AO132"/>
      <c r="AP132"/>
      <c r="AQ132"/>
    </row>
    <row r="133" spans="1:43">
      <c r="A133" t="s">
        <v>2015</v>
      </c>
      <c r="B133" t="s">
        <v>1940</v>
      </c>
      <c r="C133" t="s">
        <v>365</v>
      </c>
      <c r="D133">
        <v>3200769</v>
      </c>
      <c r="E133"/>
      <c r="F133" t="s">
        <v>312</v>
      </c>
      <c r="G133" t="s">
        <v>1373</v>
      </c>
      <c r="H133" t="s">
        <v>365</v>
      </c>
      <c r="I133" t="s">
        <v>365</v>
      </c>
      <c r="J133" t="s">
        <v>365</v>
      </c>
      <c r="K133" t="s">
        <v>365</v>
      </c>
      <c r="L133" t="s">
        <v>365</v>
      </c>
      <c r="M133" t="s">
        <v>6584</v>
      </c>
      <c r="N133" s="128" t="s">
        <v>365</v>
      </c>
      <c r="O133" s="128" t="s">
        <v>365</v>
      </c>
      <c r="P133" s="128" t="s">
        <v>365</v>
      </c>
      <c r="Q133" s="128" t="s">
        <v>365</v>
      </c>
      <c r="R133" s="128" t="s">
        <v>365</v>
      </c>
      <c r="S133" s="128">
        <v>0.65</v>
      </c>
      <c r="T133">
        <v>2035</v>
      </c>
      <c r="U133" s="495">
        <v>1449182.61</v>
      </c>
      <c r="V133" s="495" t="s">
        <v>365</v>
      </c>
      <c r="W133" s="495">
        <v>1449182.61</v>
      </c>
      <c r="X133" s="128">
        <v>0.7142857142857143</v>
      </c>
      <c r="Y133" s="128">
        <v>0.2857142857142857</v>
      </c>
      <c r="Z133" s="495">
        <v>507213.91350000002</v>
      </c>
      <c r="AA133" s="495">
        <v>0</v>
      </c>
      <c r="AB133" s="495">
        <v>672834.78321428574</v>
      </c>
      <c r="AC133" s="495">
        <v>269133.91328571428</v>
      </c>
      <c r="AD133" s="495">
        <v>0</v>
      </c>
      <c r="AE133" s="42" t="s">
        <v>640</v>
      </c>
      <c r="AF133" s="42" t="s">
        <v>765</v>
      </c>
      <c r="AG133" s="42" t="s">
        <v>8577</v>
      </c>
      <c r="AH133" s="42">
        <v>1</v>
      </c>
      <c r="AI133" s="42" t="s">
        <v>9170</v>
      </c>
      <c r="AK133"/>
      <c r="AL133"/>
      <c r="AM133"/>
      <c r="AN133"/>
      <c r="AO133"/>
      <c r="AP133"/>
      <c r="AQ133"/>
    </row>
    <row r="134" spans="1:43">
      <c r="A134" t="s">
        <v>2015</v>
      </c>
      <c r="B134" t="s">
        <v>1940</v>
      </c>
      <c r="C134" t="s">
        <v>365</v>
      </c>
      <c r="D134">
        <v>3200769</v>
      </c>
      <c r="E134"/>
      <c r="F134" t="s">
        <v>312</v>
      </c>
      <c r="G134" t="s">
        <v>1373</v>
      </c>
      <c r="H134" t="s">
        <v>365</v>
      </c>
      <c r="I134" t="s">
        <v>365</v>
      </c>
      <c r="J134" t="s">
        <v>365</v>
      </c>
      <c r="K134" t="s">
        <v>365</v>
      </c>
      <c r="L134" t="s">
        <v>365</v>
      </c>
      <c r="M134" t="s">
        <v>6584</v>
      </c>
      <c r="N134" s="128" t="s">
        <v>365</v>
      </c>
      <c r="O134" s="128" t="s">
        <v>365</v>
      </c>
      <c r="P134" s="128" t="s">
        <v>365</v>
      </c>
      <c r="Q134" s="128" t="s">
        <v>365</v>
      </c>
      <c r="R134" s="128" t="s">
        <v>365</v>
      </c>
      <c r="S134" s="128">
        <v>0.65</v>
      </c>
      <c r="T134">
        <v>2032</v>
      </c>
      <c r="U134" s="495">
        <v>32834998</v>
      </c>
      <c r="V134" s="495" t="s">
        <v>365</v>
      </c>
      <c r="W134" s="495">
        <v>32834998</v>
      </c>
      <c r="X134" s="128">
        <v>0.90909090909090906</v>
      </c>
      <c r="Y134" s="128">
        <v>9.0909090909090939E-2</v>
      </c>
      <c r="Z134" s="495">
        <v>11492249.299999999</v>
      </c>
      <c r="AA134" s="495">
        <v>0</v>
      </c>
      <c r="AB134" s="495">
        <v>19402498.81818182</v>
      </c>
      <c r="AC134" s="495">
        <v>1940249.8818181828</v>
      </c>
      <c r="AD134" s="495">
        <v>0</v>
      </c>
      <c r="AE134" s="42" t="s">
        <v>640</v>
      </c>
      <c r="AF134" s="42" t="s">
        <v>765</v>
      </c>
      <c r="AG134" s="42" t="s">
        <v>8578</v>
      </c>
      <c r="AH134" s="42">
        <v>1</v>
      </c>
      <c r="AI134" s="42" t="s">
        <v>9171</v>
      </c>
      <c r="AK134"/>
      <c r="AL134"/>
      <c r="AM134"/>
      <c r="AN134"/>
      <c r="AO134"/>
      <c r="AP134"/>
      <c r="AQ134"/>
    </row>
    <row r="135" spans="1:43">
      <c r="A135" t="s">
        <v>2015</v>
      </c>
      <c r="B135" t="s">
        <v>1940</v>
      </c>
      <c r="C135" t="s">
        <v>365</v>
      </c>
      <c r="D135">
        <v>3200792</v>
      </c>
      <c r="E135"/>
      <c r="F135" t="s">
        <v>6635</v>
      </c>
      <c r="G135" t="s">
        <v>1860</v>
      </c>
      <c r="H135" t="s">
        <v>5017</v>
      </c>
      <c r="I135" t="s">
        <v>365</v>
      </c>
      <c r="J135" t="s">
        <v>365</v>
      </c>
      <c r="K135" t="s">
        <v>365</v>
      </c>
      <c r="L135" t="s">
        <v>365</v>
      </c>
      <c r="M135" t="s">
        <v>5952</v>
      </c>
      <c r="N135" s="128" t="s">
        <v>365</v>
      </c>
      <c r="O135" s="128" t="s">
        <v>365</v>
      </c>
      <c r="P135" s="128" t="s">
        <v>365</v>
      </c>
      <c r="Q135" s="128" t="s">
        <v>365</v>
      </c>
      <c r="R135" s="128" t="s">
        <v>365</v>
      </c>
      <c r="S135" s="128">
        <v>0.20497000187669456</v>
      </c>
      <c r="T135">
        <v>2028</v>
      </c>
      <c r="U135" s="495">
        <v>160041.58000000002</v>
      </c>
      <c r="V135" s="495" t="s">
        <v>365</v>
      </c>
      <c r="W135" s="495">
        <v>160041.58000000002</v>
      </c>
      <c r="X135" s="128">
        <v>1</v>
      </c>
      <c r="Y135" s="128">
        <v>0</v>
      </c>
      <c r="Z135" s="495">
        <v>127237.85704705086</v>
      </c>
      <c r="AA135" s="495">
        <v>0</v>
      </c>
      <c r="AB135" s="495">
        <v>32803.72295294916</v>
      </c>
      <c r="AC135" s="495">
        <v>0</v>
      </c>
      <c r="AD135" s="495">
        <v>0</v>
      </c>
      <c r="AE135" s="42" t="s">
        <v>656</v>
      </c>
      <c r="AF135" s="42" t="s">
        <v>765</v>
      </c>
      <c r="AG135" s="42" t="s">
        <v>7950</v>
      </c>
      <c r="AH135" s="42">
        <v>1</v>
      </c>
      <c r="AI135" s="42" t="s">
        <v>8733</v>
      </c>
      <c r="AK135"/>
      <c r="AL135"/>
      <c r="AM135"/>
      <c r="AN135"/>
      <c r="AO135"/>
      <c r="AP135"/>
      <c r="AQ135"/>
    </row>
    <row r="136" spans="1:43">
      <c r="A136" t="s">
        <v>5882</v>
      </c>
      <c r="B136" t="s">
        <v>280</v>
      </c>
      <c r="C136" t="s">
        <v>365</v>
      </c>
      <c r="D136">
        <v>3200803</v>
      </c>
      <c r="E136"/>
      <c r="F136" t="s">
        <v>716</v>
      </c>
      <c r="G136" t="s">
        <v>1580</v>
      </c>
      <c r="H136" t="s">
        <v>365</v>
      </c>
      <c r="I136" t="s">
        <v>365</v>
      </c>
      <c r="J136" t="s">
        <v>365</v>
      </c>
      <c r="K136" t="s">
        <v>365</v>
      </c>
      <c r="L136" t="s">
        <v>365</v>
      </c>
      <c r="M136" t="s">
        <v>5976</v>
      </c>
      <c r="N136" s="128" t="s">
        <v>365</v>
      </c>
      <c r="O136" s="128" t="s">
        <v>365</v>
      </c>
      <c r="P136" s="128" t="s">
        <v>365</v>
      </c>
      <c r="Q136" s="128" t="s">
        <v>365</v>
      </c>
      <c r="R136" s="128" t="s">
        <v>365</v>
      </c>
      <c r="S136" s="128">
        <v>0.4</v>
      </c>
      <c r="T136">
        <v>2028</v>
      </c>
      <c r="U136" s="495">
        <v>1071171.02</v>
      </c>
      <c r="V136" s="495" t="s">
        <v>365</v>
      </c>
      <c r="W136" s="495">
        <v>1071171.02</v>
      </c>
      <c r="X136" s="128">
        <v>1</v>
      </c>
      <c r="Y136" s="128">
        <v>0</v>
      </c>
      <c r="Z136" s="495">
        <v>642702.61199999996</v>
      </c>
      <c r="AA136" s="495">
        <v>0</v>
      </c>
      <c r="AB136" s="495">
        <v>428468.40800000005</v>
      </c>
      <c r="AC136" s="495">
        <v>0</v>
      </c>
      <c r="AD136" s="495">
        <v>0</v>
      </c>
      <c r="AE136" s="42" t="s">
        <v>526</v>
      </c>
      <c r="AF136" s="42" t="s">
        <v>765</v>
      </c>
      <c r="AG136" s="42" t="s">
        <v>8423</v>
      </c>
      <c r="AH136" s="42">
        <v>1</v>
      </c>
      <c r="AI136" s="42" t="s">
        <v>9046</v>
      </c>
      <c r="AK136"/>
      <c r="AL136"/>
      <c r="AM136"/>
      <c r="AN136"/>
      <c r="AO136"/>
      <c r="AP136"/>
      <c r="AQ136"/>
    </row>
    <row r="137" spans="1:43">
      <c r="A137" t="s">
        <v>5882</v>
      </c>
      <c r="B137" t="s">
        <v>280</v>
      </c>
      <c r="C137" t="s">
        <v>365</v>
      </c>
      <c r="D137">
        <v>3200803</v>
      </c>
      <c r="E137"/>
      <c r="F137" t="s">
        <v>399</v>
      </c>
      <c r="G137" t="s">
        <v>1582</v>
      </c>
      <c r="H137" t="s">
        <v>365</v>
      </c>
      <c r="I137" t="s">
        <v>365</v>
      </c>
      <c r="J137" t="s">
        <v>365</v>
      </c>
      <c r="K137" t="s">
        <v>365</v>
      </c>
      <c r="L137" t="s">
        <v>365</v>
      </c>
      <c r="M137" t="s">
        <v>5976</v>
      </c>
      <c r="N137" s="128" t="s">
        <v>365</v>
      </c>
      <c r="O137" s="128" t="s">
        <v>365</v>
      </c>
      <c r="P137" s="128" t="s">
        <v>365</v>
      </c>
      <c r="Q137" s="128" t="s">
        <v>365</v>
      </c>
      <c r="R137" s="128" t="s">
        <v>365</v>
      </c>
      <c r="S137" s="128">
        <v>0.4</v>
      </c>
      <c r="T137">
        <v>2028</v>
      </c>
      <c r="U137" s="495">
        <v>1122104.7699999998</v>
      </c>
      <c r="V137" s="495" t="s">
        <v>365</v>
      </c>
      <c r="W137" s="495">
        <v>1122104.7699999998</v>
      </c>
      <c r="X137" s="128">
        <v>1</v>
      </c>
      <c r="Y137" s="128">
        <v>0</v>
      </c>
      <c r="Z137" s="495">
        <v>673262.86199999985</v>
      </c>
      <c r="AA137" s="495">
        <v>0</v>
      </c>
      <c r="AB137" s="495">
        <v>448841.90799999994</v>
      </c>
      <c r="AC137" s="495">
        <v>0</v>
      </c>
      <c r="AD137" s="495">
        <v>0</v>
      </c>
      <c r="AE137" s="42" t="s">
        <v>526</v>
      </c>
      <c r="AF137" s="42" t="s">
        <v>765</v>
      </c>
      <c r="AG137" s="42" t="s">
        <v>8430</v>
      </c>
      <c r="AH137" s="42">
        <v>1</v>
      </c>
      <c r="AI137" s="42" t="s">
        <v>9053</v>
      </c>
      <c r="AK137"/>
      <c r="AL137"/>
      <c r="AM137"/>
      <c r="AN137"/>
      <c r="AO137"/>
      <c r="AP137"/>
      <c r="AQ137"/>
    </row>
    <row r="138" spans="1:43">
      <c r="A138" t="s">
        <v>2015</v>
      </c>
      <c r="B138" t="s">
        <v>1940</v>
      </c>
      <c r="C138" t="s">
        <v>365</v>
      </c>
      <c r="D138">
        <v>3200824</v>
      </c>
      <c r="E138"/>
      <c r="F138" t="s">
        <v>319</v>
      </c>
      <c r="G138" t="s">
        <v>1585</v>
      </c>
      <c r="H138" t="s">
        <v>365</v>
      </c>
      <c r="I138" t="s">
        <v>365</v>
      </c>
      <c r="J138" t="s">
        <v>365</v>
      </c>
      <c r="K138" t="s">
        <v>365</v>
      </c>
      <c r="L138" t="s">
        <v>365</v>
      </c>
      <c r="M138" t="s">
        <v>6396</v>
      </c>
      <c r="N138" s="128" t="s">
        <v>365</v>
      </c>
      <c r="O138" s="128" t="s">
        <v>365</v>
      </c>
      <c r="P138" s="128" t="s">
        <v>365</v>
      </c>
      <c r="Q138" s="128" t="s">
        <v>365</v>
      </c>
      <c r="R138" s="128" t="s">
        <v>365</v>
      </c>
      <c r="S138" s="128">
        <v>0.25</v>
      </c>
      <c r="T138">
        <v>2028</v>
      </c>
      <c r="U138" s="495">
        <v>2084750.65</v>
      </c>
      <c r="V138" s="495" t="s">
        <v>365</v>
      </c>
      <c r="W138" s="495">
        <v>2084750.65</v>
      </c>
      <c r="X138" s="128">
        <v>1</v>
      </c>
      <c r="Y138" s="128">
        <v>0</v>
      </c>
      <c r="Z138" s="495">
        <v>1563562.9874999998</v>
      </c>
      <c r="AA138" s="495">
        <v>0</v>
      </c>
      <c r="AB138" s="495">
        <v>521187.66250000009</v>
      </c>
      <c r="AC138" s="495">
        <v>0</v>
      </c>
      <c r="AD138" s="495">
        <v>0</v>
      </c>
      <c r="AE138" s="42" t="s">
        <v>650</v>
      </c>
      <c r="AF138" s="42" t="s">
        <v>764</v>
      </c>
      <c r="AG138" s="42" t="s">
        <v>8195</v>
      </c>
      <c r="AH138" s="42">
        <v>1</v>
      </c>
      <c r="AI138" s="42" t="s">
        <v>8850</v>
      </c>
      <c r="AK138"/>
      <c r="AL138"/>
      <c r="AM138"/>
      <c r="AN138"/>
      <c r="AO138"/>
      <c r="AP138"/>
      <c r="AQ138"/>
    </row>
    <row r="139" spans="1:43">
      <c r="A139" t="s">
        <v>2015</v>
      </c>
      <c r="B139" t="s">
        <v>1940</v>
      </c>
      <c r="C139" t="s">
        <v>365</v>
      </c>
      <c r="D139">
        <v>3200824</v>
      </c>
      <c r="E139"/>
      <c r="F139" t="s">
        <v>319</v>
      </c>
      <c r="G139" t="s">
        <v>1585</v>
      </c>
      <c r="H139" t="s">
        <v>365</v>
      </c>
      <c r="I139" t="s">
        <v>365</v>
      </c>
      <c r="J139" t="s">
        <v>365</v>
      </c>
      <c r="K139" t="s">
        <v>365</v>
      </c>
      <c r="L139" t="s">
        <v>365</v>
      </c>
      <c r="M139" t="s">
        <v>6396</v>
      </c>
      <c r="N139" s="128" t="s">
        <v>365</v>
      </c>
      <c r="O139" s="128" t="s">
        <v>365</v>
      </c>
      <c r="P139" s="128" t="s">
        <v>365</v>
      </c>
      <c r="Q139" s="128" t="s">
        <v>365</v>
      </c>
      <c r="R139" s="128" t="s">
        <v>365</v>
      </c>
      <c r="S139" s="128">
        <v>0.25</v>
      </c>
      <c r="T139">
        <v>2028</v>
      </c>
      <c r="U139" s="495">
        <v>3231455.8600000003</v>
      </c>
      <c r="V139" s="495" t="s">
        <v>365</v>
      </c>
      <c r="W139" s="495">
        <v>3231455.8600000003</v>
      </c>
      <c r="X139" s="128">
        <v>1</v>
      </c>
      <c r="Y139" s="128">
        <v>0</v>
      </c>
      <c r="Z139" s="495">
        <v>2423591.8950000005</v>
      </c>
      <c r="AA139" s="495">
        <v>0</v>
      </c>
      <c r="AB139" s="495">
        <v>807863.96499999985</v>
      </c>
      <c r="AC139" s="495">
        <v>0</v>
      </c>
      <c r="AD139" s="495">
        <v>0</v>
      </c>
      <c r="AE139" s="42" t="s">
        <v>650</v>
      </c>
      <c r="AF139" s="42" t="s">
        <v>764</v>
      </c>
      <c r="AG139" s="42" t="s">
        <v>8196</v>
      </c>
      <c r="AH139" s="42">
        <v>1</v>
      </c>
      <c r="AI139" s="42" t="s">
        <v>8850</v>
      </c>
      <c r="AK139"/>
      <c r="AL139"/>
      <c r="AM139"/>
      <c r="AN139"/>
      <c r="AO139"/>
      <c r="AP139"/>
      <c r="AQ139"/>
    </row>
    <row r="140" spans="1:43">
      <c r="A140" t="s">
        <v>2015</v>
      </c>
      <c r="B140" t="s">
        <v>1940</v>
      </c>
      <c r="C140" t="s">
        <v>365</v>
      </c>
      <c r="D140">
        <v>3200834</v>
      </c>
      <c r="E140"/>
      <c r="F140" t="s">
        <v>309</v>
      </c>
      <c r="G140" t="s">
        <v>1334</v>
      </c>
      <c r="H140" t="s">
        <v>365</v>
      </c>
      <c r="I140" t="s">
        <v>440</v>
      </c>
      <c r="J140" t="s">
        <v>365</v>
      </c>
      <c r="K140" t="s">
        <v>365</v>
      </c>
      <c r="L140" t="s">
        <v>365</v>
      </c>
      <c r="M140" t="s">
        <v>6584</v>
      </c>
      <c r="N140" s="128" t="s">
        <v>365</v>
      </c>
      <c r="O140" s="128" t="s">
        <v>365</v>
      </c>
      <c r="P140" s="128" t="s">
        <v>365</v>
      </c>
      <c r="Q140" s="128" t="s">
        <v>365</v>
      </c>
      <c r="R140" s="128" t="s">
        <v>365</v>
      </c>
      <c r="S140" s="128">
        <v>0.25</v>
      </c>
      <c r="T140">
        <v>2028</v>
      </c>
      <c r="U140" s="495">
        <v>512060.1</v>
      </c>
      <c r="V140" s="495" t="s">
        <v>365</v>
      </c>
      <c r="W140" s="495">
        <v>512060.1</v>
      </c>
      <c r="X140" s="128">
        <v>1</v>
      </c>
      <c r="Y140" s="128">
        <v>0</v>
      </c>
      <c r="Z140" s="495">
        <v>384045.07499999995</v>
      </c>
      <c r="AA140" s="495">
        <v>0</v>
      </c>
      <c r="AB140" s="495">
        <v>128015.02500000002</v>
      </c>
      <c r="AC140" s="495">
        <v>0</v>
      </c>
      <c r="AD140" s="495">
        <v>0</v>
      </c>
      <c r="AE140" s="42" t="s">
        <v>640</v>
      </c>
      <c r="AF140" s="42" t="s">
        <v>765</v>
      </c>
      <c r="AG140" s="42" t="s">
        <v>8188</v>
      </c>
      <c r="AH140" s="42">
        <v>1</v>
      </c>
      <c r="AI140" s="42" t="s">
        <v>8844</v>
      </c>
      <c r="AK140"/>
      <c r="AL140"/>
      <c r="AM140"/>
      <c r="AN140"/>
      <c r="AO140"/>
      <c r="AP140"/>
      <c r="AQ140"/>
    </row>
    <row r="141" spans="1:43">
      <c r="A141" t="s">
        <v>5882</v>
      </c>
      <c r="B141" t="s">
        <v>280</v>
      </c>
      <c r="C141" t="s">
        <v>365</v>
      </c>
      <c r="D141">
        <v>3200889</v>
      </c>
      <c r="E141"/>
      <c r="F141" t="s">
        <v>1061</v>
      </c>
      <c r="G141" t="s">
        <v>1670</v>
      </c>
      <c r="H141" t="s">
        <v>365</v>
      </c>
      <c r="I141" t="s">
        <v>365</v>
      </c>
      <c r="J141" t="s">
        <v>365</v>
      </c>
      <c r="K141" t="s">
        <v>365</v>
      </c>
      <c r="L141" t="s">
        <v>365</v>
      </c>
      <c r="M141" t="s">
        <v>5976</v>
      </c>
      <c r="N141" s="128" t="s">
        <v>365</v>
      </c>
      <c r="O141" s="128" t="s">
        <v>365</v>
      </c>
      <c r="P141" s="128" t="s">
        <v>365</v>
      </c>
      <c r="Q141" s="128" t="s">
        <v>365</v>
      </c>
      <c r="R141" s="128" t="s">
        <v>365</v>
      </c>
      <c r="S141" s="128">
        <v>0.625</v>
      </c>
      <c r="T141">
        <v>2028</v>
      </c>
      <c r="U141" s="495">
        <v>83506.239999999991</v>
      </c>
      <c r="V141" s="495" t="s">
        <v>365</v>
      </c>
      <c r="W141" s="495">
        <v>83506.239999999991</v>
      </c>
      <c r="X141" s="128">
        <v>1</v>
      </c>
      <c r="Y141" s="128">
        <v>0</v>
      </c>
      <c r="Z141" s="495">
        <v>31314.839999999997</v>
      </c>
      <c r="AA141" s="495">
        <v>0</v>
      </c>
      <c r="AB141" s="495">
        <v>52191.399999999994</v>
      </c>
      <c r="AC141" s="495">
        <v>0</v>
      </c>
      <c r="AD141" s="495">
        <v>0</v>
      </c>
      <c r="AE141" s="42" t="s">
        <v>526</v>
      </c>
      <c r="AF141" s="42" t="s">
        <v>765</v>
      </c>
      <c r="AG141" s="42" t="s">
        <v>8077</v>
      </c>
      <c r="AH141" s="42">
        <v>1</v>
      </c>
      <c r="AI141" s="42" t="s">
        <v>8684</v>
      </c>
      <c r="AK141"/>
      <c r="AL141"/>
      <c r="AM141"/>
      <c r="AN141"/>
      <c r="AO141"/>
      <c r="AP141"/>
      <c r="AQ141"/>
    </row>
    <row r="142" spans="1:43">
      <c r="A142" t="s">
        <v>26</v>
      </c>
      <c r="B142" t="s">
        <v>11</v>
      </c>
      <c r="C142" t="s">
        <v>365</v>
      </c>
      <c r="D142">
        <v>3200924</v>
      </c>
      <c r="E142"/>
      <c r="F142" t="s">
        <v>285</v>
      </c>
      <c r="G142" t="s">
        <v>1170</v>
      </c>
      <c r="H142" t="s">
        <v>365</v>
      </c>
      <c r="I142" t="s">
        <v>365</v>
      </c>
      <c r="J142" t="s">
        <v>365</v>
      </c>
      <c r="K142" t="s">
        <v>365</v>
      </c>
      <c r="L142" t="s">
        <v>365</v>
      </c>
      <c r="M142" t="s">
        <v>6844</v>
      </c>
      <c r="N142" s="128" t="s">
        <v>365</v>
      </c>
      <c r="O142" s="128" t="s">
        <v>365</v>
      </c>
      <c r="P142" s="128" t="s">
        <v>365</v>
      </c>
      <c r="Q142" s="128" t="s">
        <v>365</v>
      </c>
      <c r="R142" s="128" t="s">
        <v>365</v>
      </c>
      <c r="S142" s="128">
        <v>0.15</v>
      </c>
      <c r="T142">
        <v>2028</v>
      </c>
      <c r="U142" s="495">
        <v>308734.45</v>
      </c>
      <c r="V142" s="495" t="s">
        <v>365</v>
      </c>
      <c r="W142" s="495">
        <v>308734.45</v>
      </c>
      <c r="X142" s="128">
        <v>1</v>
      </c>
      <c r="Y142" s="128">
        <v>0</v>
      </c>
      <c r="Z142" s="495">
        <v>262424.28250000003</v>
      </c>
      <c r="AA142" s="495">
        <v>0</v>
      </c>
      <c r="AB142" s="495">
        <v>46310.167499999981</v>
      </c>
      <c r="AC142" s="495">
        <v>0</v>
      </c>
      <c r="AD142" s="495">
        <v>0</v>
      </c>
      <c r="AE142" s="42" t="s">
        <v>1896</v>
      </c>
      <c r="AF142" s="42" t="s">
        <v>764</v>
      </c>
      <c r="AG142" s="42" t="s">
        <v>8470</v>
      </c>
      <c r="AH142" s="42">
        <v>1</v>
      </c>
      <c r="AI142" s="42" t="s">
        <v>9088</v>
      </c>
      <c r="AK142"/>
      <c r="AL142"/>
      <c r="AM142"/>
      <c r="AN142"/>
      <c r="AO142"/>
      <c r="AP142"/>
      <c r="AQ142"/>
    </row>
    <row r="143" spans="1:43">
      <c r="A143" t="s">
        <v>26</v>
      </c>
      <c r="B143" t="s">
        <v>11</v>
      </c>
      <c r="C143" t="s">
        <v>365</v>
      </c>
      <c r="D143">
        <v>3200926</v>
      </c>
      <c r="E143"/>
      <c r="F143" t="s">
        <v>287</v>
      </c>
      <c r="G143" t="s">
        <v>1170</v>
      </c>
      <c r="H143" t="s">
        <v>365</v>
      </c>
      <c r="I143" t="s">
        <v>365</v>
      </c>
      <c r="J143" t="s">
        <v>365</v>
      </c>
      <c r="K143" t="s">
        <v>365</v>
      </c>
      <c r="L143" t="s">
        <v>365</v>
      </c>
      <c r="M143" t="s">
        <v>6723</v>
      </c>
      <c r="N143" s="128" t="s">
        <v>365</v>
      </c>
      <c r="O143" s="128" t="s">
        <v>365</v>
      </c>
      <c r="P143" s="128" t="s">
        <v>365</v>
      </c>
      <c r="Q143" s="128" t="s">
        <v>365</v>
      </c>
      <c r="R143" s="128" t="s">
        <v>365</v>
      </c>
      <c r="S143" s="128">
        <v>0.15</v>
      </c>
      <c r="T143">
        <v>2028</v>
      </c>
      <c r="U143" s="495">
        <v>810105.4</v>
      </c>
      <c r="V143" s="495" t="s">
        <v>365</v>
      </c>
      <c r="W143" s="495">
        <v>810105.4</v>
      </c>
      <c r="X143" s="128">
        <v>1</v>
      </c>
      <c r="Y143" s="128">
        <v>0</v>
      </c>
      <c r="Z143" s="495">
        <v>688589.59</v>
      </c>
      <c r="AA143" s="495">
        <v>0</v>
      </c>
      <c r="AB143" s="495">
        <v>121515.81000000006</v>
      </c>
      <c r="AC143" s="495">
        <v>0</v>
      </c>
      <c r="AD143" s="495">
        <v>0</v>
      </c>
      <c r="AE143" s="42" t="s">
        <v>1897</v>
      </c>
      <c r="AF143" s="42" t="s">
        <v>764</v>
      </c>
      <c r="AG143" s="42" t="s">
        <v>8471</v>
      </c>
      <c r="AH143" s="42">
        <v>1</v>
      </c>
      <c r="AI143" s="42" t="s">
        <v>9089</v>
      </c>
      <c r="AK143"/>
      <c r="AL143"/>
      <c r="AM143"/>
      <c r="AN143"/>
      <c r="AO143"/>
      <c r="AP143"/>
      <c r="AQ143"/>
    </row>
    <row r="144" spans="1:43">
      <c r="A144" t="s">
        <v>26</v>
      </c>
      <c r="B144" t="s">
        <v>11</v>
      </c>
      <c r="C144" t="s">
        <v>365</v>
      </c>
      <c r="D144">
        <v>3201262</v>
      </c>
      <c r="E144"/>
      <c r="F144" t="s">
        <v>292</v>
      </c>
      <c r="G144" t="s">
        <v>1767</v>
      </c>
      <c r="H144" t="s">
        <v>365</v>
      </c>
      <c r="I144" t="s">
        <v>365</v>
      </c>
      <c r="J144" t="s">
        <v>365</v>
      </c>
      <c r="K144" t="s">
        <v>365</v>
      </c>
      <c r="L144" t="s">
        <v>365</v>
      </c>
      <c r="M144" t="s">
        <v>6845</v>
      </c>
      <c r="N144" s="128" t="s">
        <v>365</v>
      </c>
      <c r="O144" s="128" t="s">
        <v>365</v>
      </c>
      <c r="P144" s="128" t="s">
        <v>365</v>
      </c>
      <c r="Q144" s="128" t="s">
        <v>365</v>
      </c>
      <c r="R144" s="128" t="s">
        <v>365</v>
      </c>
      <c r="S144" s="128">
        <v>0.15</v>
      </c>
      <c r="T144">
        <v>2028</v>
      </c>
      <c r="U144" s="495">
        <v>207668.66</v>
      </c>
      <c r="V144" s="495" t="s">
        <v>365</v>
      </c>
      <c r="W144" s="495">
        <v>207668.66</v>
      </c>
      <c r="X144" s="128">
        <v>1</v>
      </c>
      <c r="Y144" s="128">
        <v>0</v>
      </c>
      <c r="Z144" s="495">
        <v>176518.361</v>
      </c>
      <c r="AA144" s="495">
        <v>0</v>
      </c>
      <c r="AB144" s="495">
        <v>31150.298999999999</v>
      </c>
      <c r="AC144" s="495">
        <v>0</v>
      </c>
      <c r="AD144" s="495">
        <v>0</v>
      </c>
      <c r="AE144" s="42" t="s">
        <v>1901</v>
      </c>
      <c r="AF144" s="42" t="s">
        <v>764</v>
      </c>
      <c r="AG144" s="42" t="s">
        <v>8513</v>
      </c>
      <c r="AH144" s="42">
        <v>1</v>
      </c>
      <c r="AI144" s="42" t="s">
        <v>9113</v>
      </c>
      <c r="AK144"/>
      <c r="AL144"/>
      <c r="AM144"/>
      <c r="AN144"/>
      <c r="AO144"/>
      <c r="AP144"/>
      <c r="AQ144"/>
    </row>
    <row r="145" spans="1:43">
      <c r="A145" t="s">
        <v>26</v>
      </c>
      <c r="B145" t="s">
        <v>11</v>
      </c>
      <c r="C145" t="s">
        <v>365</v>
      </c>
      <c r="D145">
        <v>3201279</v>
      </c>
      <c r="E145"/>
      <c r="F145" t="s">
        <v>305</v>
      </c>
      <c r="G145" t="s">
        <v>1218</v>
      </c>
      <c r="H145" t="s">
        <v>365</v>
      </c>
      <c r="I145" t="s">
        <v>365</v>
      </c>
      <c r="J145" t="s">
        <v>365</v>
      </c>
      <c r="K145" t="s">
        <v>365</v>
      </c>
      <c r="L145" t="s">
        <v>365</v>
      </c>
      <c r="M145" t="s">
        <v>6190</v>
      </c>
      <c r="N145" s="128" t="s">
        <v>365</v>
      </c>
      <c r="O145" s="128" t="s">
        <v>365</v>
      </c>
      <c r="P145" s="128" t="s">
        <v>365</v>
      </c>
      <c r="Q145" s="128" t="s">
        <v>365</v>
      </c>
      <c r="R145" s="128" t="s">
        <v>365</v>
      </c>
      <c r="S145" s="128">
        <v>1</v>
      </c>
      <c r="T145">
        <v>2028</v>
      </c>
      <c r="U145" s="495">
        <v>394563.34499999997</v>
      </c>
      <c r="V145" s="495" t="s">
        <v>365</v>
      </c>
      <c r="W145" s="495">
        <v>394563.34499999997</v>
      </c>
      <c r="X145" s="128">
        <v>1</v>
      </c>
      <c r="Y145" s="128">
        <v>0</v>
      </c>
      <c r="Z145" s="495">
        <v>0</v>
      </c>
      <c r="AA145" s="495">
        <v>0</v>
      </c>
      <c r="AB145" s="495">
        <v>394563.34499999997</v>
      </c>
      <c r="AC145" s="495">
        <v>0</v>
      </c>
      <c r="AD145" s="495">
        <v>0</v>
      </c>
      <c r="AE145" s="42" t="s">
        <v>1899</v>
      </c>
      <c r="AF145" s="42" t="s">
        <v>764</v>
      </c>
      <c r="AG145" s="42" t="s">
        <v>8519</v>
      </c>
      <c r="AH145" s="42">
        <v>1</v>
      </c>
      <c r="AI145" s="42" t="s">
        <v>9119</v>
      </c>
      <c r="AK145"/>
      <c r="AL145"/>
      <c r="AM145"/>
      <c r="AN145"/>
      <c r="AO145"/>
      <c r="AP145"/>
      <c r="AQ145"/>
    </row>
    <row r="146" spans="1:43">
      <c r="A146" t="s">
        <v>26</v>
      </c>
      <c r="B146" t="s">
        <v>11</v>
      </c>
      <c r="C146" t="s">
        <v>365</v>
      </c>
      <c r="D146">
        <v>3201279</v>
      </c>
      <c r="E146"/>
      <c r="F146" t="s">
        <v>305</v>
      </c>
      <c r="G146" t="s">
        <v>1218</v>
      </c>
      <c r="H146" t="s">
        <v>365</v>
      </c>
      <c r="I146" t="s">
        <v>365</v>
      </c>
      <c r="J146" t="s">
        <v>365</v>
      </c>
      <c r="K146" t="s">
        <v>365</v>
      </c>
      <c r="L146" t="s">
        <v>365</v>
      </c>
      <c r="M146" t="s">
        <v>6039</v>
      </c>
      <c r="N146" s="128" t="s">
        <v>365</v>
      </c>
      <c r="O146" s="128" t="s">
        <v>365</v>
      </c>
      <c r="P146" s="128" t="s">
        <v>365</v>
      </c>
      <c r="Q146" s="128" t="s">
        <v>365</v>
      </c>
      <c r="R146" s="128" t="s">
        <v>365</v>
      </c>
      <c r="S146" s="128">
        <v>1</v>
      </c>
      <c r="T146">
        <v>2028</v>
      </c>
      <c r="U146" s="495">
        <v>406868.29499999998</v>
      </c>
      <c r="V146" s="495" t="s">
        <v>365</v>
      </c>
      <c r="W146" s="495">
        <v>406868.29499999998</v>
      </c>
      <c r="X146" s="128">
        <v>1</v>
      </c>
      <c r="Y146" s="128">
        <v>0</v>
      </c>
      <c r="Z146" s="495">
        <v>0</v>
      </c>
      <c r="AA146" s="495">
        <v>0</v>
      </c>
      <c r="AB146" s="495">
        <v>406868.29499999998</v>
      </c>
      <c r="AC146" s="495">
        <v>0</v>
      </c>
      <c r="AD146" s="495">
        <v>0</v>
      </c>
      <c r="AE146" s="42" t="s">
        <v>1900</v>
      </c>
      <c r="AF146" s="42" t="s">
        <v>764</v>
      </c>
      <c r="AG146" s="42" t="s">
        <v>8520</v>
      </c>
      <c r="AH146" s="42">
        <v>1</v>
      </c>
      <c r="AI146" s="42" t="s">
        <v>9120</v>
      </c>
      <c r="AK146"/>
      <c r="AL146"/>
      <c r="AM146"/>
      <c r="AN146"/>
      <c r="AO146"/>
      <c r="AP146"/>
      <c r="AQ146"/>
    </row>
    <row r="147" spans="1:43">
      <c r="A147" t="s">
        <v>2015</v>
      </c>
      <c r="B147" t="s">
        <v>1940</v>
      </c>
      <c r="C147" t="s">
        <v>365</v>
      </c>
      <c r="D147">
        <v>3201290</v>
      </c>
      <c r="E147"/>
      <c r="F147" t="s">
        <v>389</v>
      </c>
      <c r="G147" t="s">
        <v>1600</v>
      </c>
      <c r="H147" t="s">
        <v>365</v>
      </c>
      <c r="I147" t="s">
        <v>365</v>
      </c>
      <c r="J147" t="s">
        <v>365</v>
      </c>
      <c r="K147" t="s">
        <v>365</v>
      </c>
      <c r="L147" t="s">
        <v>365</v>
      </c>
      <c r="M147" t="s">
        <v>6738</v>
      </c>
      <c r="N147" s="128" t="s">
        <v>365</v>
      </c>
      <c r="O147" s="128" t="s">
        <v>365</v>
      </c>
      <c r="P147" s="128" t="s">
        <v>365</v>
      </c>
      <c r="Q147" s="128" t="s">
        <v>365</v>
      </c>
      <c r="R147" s="128" t="s">
        <v>365</v>
      </c>
      <c r="S147" s="128">
        <v>0.34</v>
      </c>
      <c r="T147">
        <v>2028</v>
      </c>
      <c r="U147" s="495">
        <v>171113.840890497</v>
      </c>
      <c r="V147" s="495" t="s">
        <v>365</v>
      </c>
      <c r="W147" s="495">
        <v>171113.840890497</v>
      </c>
      <c r="X147" s="128">
        <v>1</v>
      </c>
      <c r="Y147" s="128">
        <v>0</v>
      </c>
      <c r="Z147" s="495">
        <v>112935.134987728</v>
      </c>
      <c r="AA147" s="495">
        <v>0</v>
      </c>
      <c r="AB147" s="495">
        <v>58178.705902768997</v>
      </c>
      <c r="AC147" s="495">
        <v>0</v>
      </c>
      <c r="AD147" s="495">
        <v>0</v>
      </c>
      <c r="AE147" s="42" t="s">
        <v>660</v>
      </c>
      <c r="AF147" s="42" t="s">
        <v>765</v>
      </c>
      <c r="AG147" s="42" t="s">
        <v>8390</v>
      </c>
      <c r="AH147" s="42">
        <v>1</v>
      </c>
      <c r="AI147" s="42" t="s">
        <v>9017</v>
      </c>
      <c r="AK147"/>
      <c r="AL147"/>
      <c r="AM147"/>
      <c r="AN147"/>
      <c r="AO147"/>
      <c r="AP147"/>
      <c r="AQ147"/>
    </row>
    <row r="148" spans="1:43">
      <c r="A148" t="s">
        <v>2015</v>
      </c>
      <c r="B148" t="s">
        <v>1940</v>
      </c>
      <c r="C148" t="s">
        <v>365</v>
      </c>
      <c r="D148">
        <v>3201319</v>
      </c>
      <c r="E148"/>
      <c r="F148" t="s">
        <v>721</v>
      </c>
      <c r="G148" t="s">
        <v>1594</v>
      </c>
      <c r="H148" t="s">
        <v>365</v>
      </c>
      <c r="I148" t="s">
        <v>365</v>
      </c>
      <c r="J148" t="s">
        <v>365</v>
      </c>
      <c r="K148" t="s">
        <v>365</v>
      </c>
      <c r="L148" t="s">
        <v>365</v>
      </c>
      <c r="M148" t="s">
        <v>6583</v>
      </c>
      <c r="N148" s="128" t="s">
        <v>365</v>
      </c>
      <c r="O148" s="128" t="s">
        <v>365</v>
      </c>
      <c r="P148" s="128" t="s">
        <v>365</v>
      </c>
      <c r="Q148" s="128" t="s">
        <v>365</v>
      </c>
      <c r="R148" s="128" t="s">
        <v>365</v>
      </c>
      <c r="S148" s="128">
        <v>0.3</v>
      </c>
      <c r="T148">
        <v>2028</v>
      </c>
      <c r="U148" s="495">
        <v>138190</v>
      </c>
      <c r="V148" s="495" t="s">
        <v>365</v>
      </c>
      <c r="W148" s="495">
        <v>138190</v>
      </c>
      <c r="X148" s="128">
        <v>1</v>
      </c>
      <c r="Y148" s="128">
        <v>0</v>
      </c>
      <c r="Z148" s="495">
        <v>96733</v>
      </c>
      <c r="AA148" s="495">
        <v>0</v>
      </c>
      <c r="AB148" s="495">
        <v>41457</v>
      </c>
      <c r="AC148" s="495">
        <v>0</v>
      </c>
      <c r="AD148" s="495">
        <v>0</v>
      </c>
      <c r="AE148" s="42" t="s">
        <v>657</v>
      </c>
      <c r="AF148" s="42" t="s">
        <v>765</v>
      </c>
      <c r="AG148" s="42" t="s">
        <v>8528</v>
      </c>
      <c r="AH148" s="42">
        <v>1</v>
      </c>
      <c r="AI148" s="42" t="s">
        <v>9126</v>
      </c>
      <c r="AK148"/>
      <c r="AL148"/>
      <c r="AM148"/>
      <c r="AN148"/>
      <c r="AO148"/>
      <c r="AP148"/>
      <c r="AQ148"/>
    </row>
    <row r="149" spans="1:43">
      <c r="A149" t="s">
        <v>5882</v>
      </c>
      <c r="B149" t="s">
        <v>280</v>
      </c>
      <c r="C149" t="s">
        <v>365</v>
      </c>
      <c r="D149">
        <v>3201335</v>
      </c>
      <c r="E149"/>
      <c r="F149" t="s">
        <v>1163</v>
      </c>
      <c r="G149" t="s">
        <v>1741</v>
      </c>
      <c r="H149" t="s">
        <v>365</v>
      </c>
      <c r="I149" t="s">
        <v>365</v>
      </c>
      <c r="J149" t="s">
        <v>365</v>
      </c>
      <c r="K149" t="s">
        <v>365</v>
      </c>
      <c r="L149" t="s">
        <v>365</v>
      </c>
      <c r="M149" t="s">
        <v>5992</v>
      </c>
      <c r="N149" s="128" t="s">
        <v>365</v>
      </c>
      <c r="O149" s="128" t="s">
        <v>365</v>
      </c>
      <c r="P149" s="128" t="s">
        <v>365</v>
      </c>
      <c r="Q149" s="128" t="s">
        <v>365</v>
      </c>
      <c r="R149" s="128" t="s">
        <v>365</v>
      </c>
      <c r="S149" s="128">
        <v>0.61</v>
      </c>
      <c r="T149">
        <v>2028</v>
      </c>
      <c r="U149" s="495">
        <v>85903.82</v>
      </c>
      <c r="V149" s="495" t="s">
        <v>365</v>
      </c>
      <c r="W149" s="495">
        <v>85903.82</v>
      </c>
      <c r="X149" s="128">
        <v>1</v>
      </c>
      <c r="Y149" s="128">
        <v>0</v>
      </c>
      <c r="Z149" s="495">
        <v>33502.489800000003</v>
      </c>
      <c r="AA149" s="495">
        <v>0</v>
      </c>
      <c r="AB149" s="495">
        <v>52401.330200000004</v>
      </c>
      <c r="AC149" s="495">
        <v>0</v>
      </c>
      <c r="AD149" s="495">
        <v>0</v>
      </c>
      <c r="AE149" s="42" t="s">
        <v>543</v>
      </c>
      <c r="AF149" s="42" t="s">
        <v>765</v>
      </c>
      <c r="AG149" s="42" t="s">
        <v>8128</v>
      </c>
      <c r="AH149" s="42">
        <v>1</v>
      </c>
      <c r="AI149" s="42" t="s">
        <v>8708</v>
      </c>
      <c r="AK149"/>
      <c r="AL149"/>
      <c r="AM149"/>
      <c r="AN149"/>
      <c r="AO149"/>
      <c r="AP149"/>
      <c r="AQ149"/>
    </row>
    <row r="150" spans="1:43">
      <c r="A150" t="s">
        <v>26</v>
      </c>
      <c r="B150" t="s">
        <v>11</v>
      </c>
      <c r="C150" t="s">
        <v>365</v>
      </c>
      <c r="D150">
        <v>3201344</v>
      </c>
      <c r="E150"/>
      <c r="F150" t="s">
        <v>1322</v>
      </c>
      <c r="G150" t="s">
        <v>1751</v>
      </c>
      <c r="H150" t="s">
        <v>365</v>
      </c>
      <c r="I150" t="s">
        <v>365</v>
      </c>
      <c r="J150" t="s">
        <v>365</v>
      </c>
      <c r="K150" t="s">
        <v>365</v>
      </c>
      <c r="L150" t="s">
        <v>365</v>
      </c>
      <c r="M150" t="s">
        <v>6024</v>
      </c>
      <c r="N150" s="128" t="s">
        <v>365</v>
      </c>
      <c r="O150" s="128" t="s">
        <v>365</v>
      </c>
      <c r="P150" s="128" t="s">
        <v>365</v>
      </c>
      <c r="Q150" s="128" t="s">
        <v>365</v>
      </c>
      <c r="R150" s="128" t="s">
        <v>365</v>
      </c>
      <c r="S150" s="128">
        <v>0.1</v>
      </c>
      <c r="T150">
        <v>2028</v>
      </c>
      <c r="U150" s="495">
        <v>1701706.56</v>
      </c>
      <c r="V150" s="495" t="s">
        <v>365</v>
      </c>
      <c r="W150" s="495">
        <v>1701706.56</v>
      </c>
      <c r="X150" s="128">
        <v>1</v>
      </c>
      <c r="Y150" s="128">
        <v>0</v>
      </c>
      <c r="Z150" s="495">
        <v>1531535.9040000001</v>
      </c>
      <c r="AA150" s="495">
        <v>0</v>
      </c>
      <c r="AB150" s="495">
        <v>170170.65599999996</v>
      </c>
      <c r="AC150" s="495">
        <v>0</v>
      </c>
      <c r="AD150" s="495">
        <v>0</v>
      </c>
      <c r="AE150" s="42" t="s">
        <v>1892</v>
      </c>
      <c r="AF150" s="42" t="s">
        <v>764</v>
      </c>
      <c r="AG150" s="42" t="s">
        <v>8474</v>
      </c>
      <c r="AH150" s="42">
        <v>1</v>
      </c>
      <c r="AI150" s="42" t="s">
        <v>9092</v>
      </c>
      <c r="AK150"/>
      <c r="AL150"/>
      <c r="AM150"/>
      <c r="AN150"/>
      <c r="AO150"/>
      <c r="AP150"/>
      <c r="AQ150"/>
    </row>
    <row r="151" spans="1:43">
      <c r="A151" t="s">
        <v>26</v>
      </c>
      <c r="B151" t="s">
        <v>11</v>
      </c>
      <c r="C151" t="s">
        <v>365</v>
      </c>
      <c r="D151">
        <v>3201345</v>
      </c>
      <c r="E151"/>
      <c r="F151" t="s">
        <v>1323</v>
      </c>
      <c r="G151" t="s">
        <v>1752</v>
      </c>
      <c r="H151" t="s">
        <v>365</v>
      </c>
      <c r="I151" t="s">
        <v>365</v>
      </c>
      <c r="J151" t="s">
        <v>365</v>
      </c>
      <c r="K151" t="s">
        <v>365</v>
      </c>
      <c r="L151" t="s">
        <v>365</v>
      </c>
      <c r="M151" t="s">
        <v>6024</v>
      </c>
      <c r="N151" s="128" t="s">
        <v>365</v>
      </c>
      <c r="O151" s="128" t="s">
        <v>365</v>
      </c>
      <c r="P151" s="128" t="s">
        <v>365</v>
      </c>
      <c r="Q151" s="128" t="s">
        <v>365</v>
      </c>
      <c r="R151" s="128" t="s">
        <v>365</v>
      </c>
      <c r="S151" s="128">
        <v>0.1</v>
      </c>
      <c r="T151">
        <v>2028</v>
      </c>
      <c r="U151" s="495">
        <v>1495372.43</v>
      </c>
      <c r="V151" s="495" t="s">
        <v>365</v>
      </c>
      <c r="W151" s="495">
        <v>1495372.43</v>
      </c>
      <c r="X151" s="128">
        <v>1</v>
      </c>
      <c r="Y151" s="128">
        <v>0</v>
      </c>
      <c r="Z151" s="495">
        <v>1345835.1869999999</v>
      </c>
      <c r="AA151" s="495">
        <v>0</v>
      </c>
      <c r="AB151" s="495">
        <v>149537.24300000002</v>
      </c>
      <c r="AC151" s="495">
        <v>0</v>
      </c>
      <c r="AD151" s="495">
        <v>0</v>
      </c>
      <c r="AE151" s="42" t="s">
        <v>1892</v>
      </c>
      <c r="AF151" s="42" t="s">
        <v>764</v>
      </c>
      <c r="AG151" s="42" t="s">
        <v>8475</v>
      </c>
      <c r="AH151" s="42">
        <v>1</v>
      </c>
      <c r="AI151" s="42" t="s">
        <v>9093</v>
      </c>
      <c r="AK151"/>
      <c r="AL151"/>
      <c r="AM151"/>
      <c r="AN151"/>
      <c r="AO151"/>
      <c r="AP151"/>
      <c r="AQ151"/>
    </row>
    <row r="152" spans="1:43">
      <c r="A152" t="s">
        <v>26</v>
      </c>
      <c r="B152" t="s">
        <v>11</v>
      </c>
      <c r="C152" t="s">
        <v>365</v>
      </c>
      <c r="D152">
        <v>3201346</v>
      </c>
      <c r="E152"/>
      <c r="F152" t="s">
        <v>1324</v>
      </c>
      <c r="G152" t="s">
        <v>1175</v>
      </c>
      <c r="H152" t="s">
        <v>365</v>
      </c>
      <c r="I152" t="s">
        <v>365</v>
      </c>
      <c r="J152" t="s">
        <v>365</v>
      </c>
      <c r="K152" t="s">
        <v>365</v>
      </c>
      <c r="L152" t="s">
        <v>365</v>
      </c>
      <c r="M152" t="s">
        <v>6024</v>
      </c>
      <c r="N152" s="128" t="s">
        <v>365</v>
      </c>
      <c r="O152" s="128" t="s">
        <v>365</v>
      </c>
      <c r="P152" s="128" t="s">
        <v>365</v>
      </c>
      <c r="Q152" s="128" t="s">
        <v>365</v>
      </c>
      <c r="R152" s="128" t="s">
        <v>365</v>
      </c>
      <c r="S152" s="128">
        <v>0.1</v>
      </c>
      <c r="T152">
        <v>2028</v>
      </c>
      <c r="U152" s="495">
        <v>3425542.84</v>
      </c>
      <c r="V152" s="495" t="s">
        <v>365</v>
      </c>
      <c r="W152" s="495">
        <v>3425542.84</v>
      </c>
      <c r="X152" s="128">
        <v>1</v>
      </c>
      <c r="Y152" s="128">
        <v>0</v>
      </c>
      <c r="Z152" s="495">
        <v>3082988.5559999999</v>
      </c>
      <c r="AA152" s="495">
        <v>0</v>
      </c>
      <c r="AB152" s="495">
        <v>342554.28399999999</v>
      </c>
      <c r="AC152" s="495">
        <v>0</v>
      </c>
      <c r="AD152" s="495">
        <v>0</v>
      </c>
      <c r="AE152" s="42" t="s">
        <v>1892</v>
      </c>
      <c r="AF152" s="42" t="s">
        <v>764</v>
      </c>
      <c r="AG152" s="42" t="s">
        <v>8476</v>
      </c>
      <c r="AH152" s="42">
        <v>1</v>
      </c>
      <c r="AI152" s="42" t="s">
        <v>9094</v>
      </c>
      <c r="AK152"/>
      <c r="AL152"/>
      <c r="AM152"/>
      <c r="AN152"/>
      <c r="AO152"/>
      <c r="AP152"/>
      <c r="AQ152"/>
    </row>
    <row r="153" spans="1:43">
      <c r="A153" t="s">
        <v>26</v>
      </c>
      <c r="B153" t="s">
        <v>11</v>
      </c>
      <c r="C153" t="s">
        <v>365</v>
      </c>
      <c r="D153">
        <v>3201346</v>
      </c>
      <c r="E153"/>
      <c r="F153" t="s">
        <v>1324</v>
      </c>
      <c r="G153" t="s">
        <v>1175</v>
      </c>
      <c r="H153" t="s">
        <v>365</v>
      </c>
      <c r="I153" t="s">
        <v>365</v>
      </c>
      <c r="J153" t="s">
        <v>365</v>
      </c>
      <c r="K153" t="s">
        <v>365</v>
      </c>
      <c r="L153" t="s">
        <v>365</v>
      </c>
      <c r="M153" t="s">
        <v>6024</v>
      </c>
      <c r="N153" s="128" t="s">
        <v>365</v>
      </c>
      <c r="O153" s="128" t="s">
        <v>365</v>
      </c>
      <c r="P153" s="128" t="s">
        <v>365</v>
      </c>
      <c r="Q153" s="128" t="s">
        <v>365</v>
      </c>
      <c r="R153" s="128" t="s">
        <v>365</v>
      </c>
      <c r="S153" s="128">
        <v>0.1</v>
      </c>
      <c r="T153">
        <v>2028</v>
      </c>
      <c r="U153" s="495">
        <v>293943.26</v>
      </c>
      <c r="V153" s="495" t="s">
        <v>365</v>
      </c>
      <c r="W153" s="495">
        <v>293943.26</v>
      </c>
      <c r="X153" s="128">
        <v>1</v>
      </c>
      <c r="Y153" s="128">
        <v>0</v>
      </c>
      <c r="Z153" s="495">
        <v>264548.93400000001</v>
      </c>
      <c r="AA153" s="495">
        <v>0</v>
      </c>
      <c r="AB153" s="495">
        <v>29394.326000000001</v>
      </c>
      <c r="AC153" s="495">
        <v>0</v>
      </c>
      <c r="AD153" s="495">
        <v>0</v>
      </c>
      <c r="AE153" s="42" t="s">
        <v>1892</v>
      </c>
      <c r="AF153" s="42" t="s">
        <v>764</v>
      </c>
      <c r="AG153" s="42" t="s">
        <v>8477</v>
      </c>
      <c r="AH153" s="42">
        <v>1</v>
      </c>
      <c r="AI153" s="42" t="s">
        <v>9094</v>
      </c>
      <c r="AK153"/>
      <c r="AL153"/>
      <c r="AM153"/>
      <c r="AN153"/>
      <c r="AO153"/>
      <c r="AP153"/>
      <c r="AQ153"/>
    </row>
    <row r="154" spans="1:43">
      <c r="A154" t="s">
        <v>26</v>
      </c>
      <c r="B154" t="s">
        <v>11</v>
      </c>
      <c r="C154" t="s">
        <v>365</v>
      </c>
      <c r="D154">
        <v>3201350</v>
      </c>
      <c r="E154"/>
      <c r="F154" t="s">
        <v>321</v>
      </c>
      <c r="G154" t="s">
        <v>1753</v>
      </c>
      <c r="H154" t="s">
        <v>365</v>
      </c>
      <c r="I154" t="s">
        <v>365</v>
      </c>
      <c r="J154" t="s">
        <v>365</v>
      </c>
      <c r="K154" t="s">
        <v>365</v>
      </c>
      <c r="L154" t="s">
        <v>365</v>
      </c>
      <c r="M154" t="s">
        <v>6021</v>
      </c>
      <c r="N154" s="128" t="s">
        <v>365</v>
      </c>
      <c r="O154" s="128" t="s">
        <v>365</v>
      </c>
      <c r="P154" s="128" t="s">
        <v>365</v>
      </c>
      <c r="Q154" s="128" t="s">
        <v>365</v>
      </c>
      <c r="R154" s="128" t="s">
        <v>365</v>
      </c>
      <c r="S154" s="128">
        <v>0.1</v>
      </c>
      <c r="T154">
        <v>2028</v>
      </c>
      <c r="U154" s="495">
        <v>1489375.62</v>
      </c>
      <c r="V154" s="495" t="s">
        <v>365</v>
      </c>
      <c r="W154" s="495">
        <v>1489375.62</v>
      </c>
      <c r="X154" s="128">
        <v>1</v>
      </c>
      <c r="Y154" s="128">
        <v>0</v>
      </c>
      <c r="Z154" s="495">
        <v>1340438.0580000002</v>
      </c>
      <c r="AA154" s="495">
        <v>0</v>
      </c>
      <c r="AB154" s="495">
        <v>148937.56199999992</v>
      </c>
      <c r="AC154" s="495">
        <v>0</v>
      </c>
      <c r="AD154" s="495">
        <v>0</v>
      </c>
      <c r="AE154" s="42" t="s">
        <v>1885</v>
      </c>
      <c r="AF154" s="42" t="s">
        <v>764</v>
      </c>
      <c r="AG154" s="42" t="s">
        <v>8478</v>
      </c>
      <c r="AH154" s="42">
        <v>1</v>
      </c>
      <c r="AI154" s="42" t="s">
        <v>9095</v>
      </c>
      <c r="AK154"/>
      <c r="AL154"/>
      <c r="AM154"/>
      <c r="AN154"/>
      <c r="AO154"/>
      <c r="AP154"/>
      <c r="AQ154"/>
    </row>
    <row r="155" spans="1:43">
      <c r="A155" t="s">
        <v>26</v>
      </c>
      <c r="B155" t="s">
        <v>11</v>
      </c>
      <c r="C155" t="s">
        <v>365</v>
      </c>
      <c r="D155">
        <v>3201351</v>
      </c>
      <c r="E155"/>
      <c r="F155" t="s">
        <v>994</v>
      </c>
      <c r="G155" t="s">
        <v>1170</v>
      </c>
      <c r="H155" t="s">
        <v>365</v>
      </c>
      <c r="I155" t="s">
        <v>365</v>
      </c>
      <c r="J155" t="s">
        <v>365</v>
      </c>
      <c r="K155" t="s">
        <v>365</v>
      </c>
      <c r="L155" t="s">
        <v>365</v>
      </c>
      <c r="M155" t="s">
        <v>6005</v>
      </c>
      <c r="N155" s="128" t="s">
        <v>365</v>
      </c>
      <c r="O155" s="128" t="s">
        <v>365</v>
      </c>
      <c r="P155" s="128" t="s">
        <v>365</v>
      </c>
      <c r="Q155" s="128" t="s">
        <v>365</v>
      </c>
      <c r="R155" s="128" t="s">
        <v>365</v>
      </c>
      <c r="S155" s="128">
        <v>0.37</v>
      </c>
      <c r="T155">
        <v>2028</v>
      </c>
      <c r="U155" s="495">
        <v>1057268.8699999999</v>
      </c>
      <c r="V155" s="495" t="s">
        <v>365</v>
      </c>
      <c r="W155" s="495">
        <v>1057268.8699999999</v>
      </c>
      <c r="X155" s="128">
        <v>1</v>
      </c>
      <c r="Y155" s="128">
        <v>0</v>
      </c>
      <c r="Z155" s="495">
        <v>666079.38809999998</v>
      </c>
      <c r="AA155" s="495">
        <v>0</v>
      </c>
      <c r="AB155" s="495">
        <v>391189.4818999999</v>
      </c>
      <c r="AC155" s="495">
        <v>0</v>
      </c>
      <c r="AD155" s="495">
        <v>0</v>
      </c>
      <c r="AE155" s="42" t="s">
        <v>1911</v>
      </c>
      <c r="AF155" s="42" t="s">
        <v>765</v>
      </c>
      <c r="AG155" s="42" t="s">
        <v>8098</v>
      </c>
      <c r="AH155" s="42">
        <v>1</v>
      </c>
      <c r="AI155" s="42" t="s">
        <v>8687</v>
      </c>
      <c r="AK155"/>
      <c r="AL155"/>
      <c r="AM155"/>
      <c r="AN155"/>
      <c r="AO155"/>
      <c r="AP155"/>
      <c r="AQ155"/>
    </row>
    <row r="156" spans="1:43">
      <c r="A156" t="s">
        <v>26</v>
      </c>
      <c r="B156" t="s">
        <v>11</v>
      </c>
      <c r="C156" t="s">
        <v>365</v>
      </c>
      <c r="D156">
        <v>3201353</v>
      </c>
      <c r="E156"/>
      <c r="F156" t="s">
        <v>1826</v>
      </c>
      <c r="G156" t="s">
        <v>1170</v>
      </c>
      <c r="H156" t="s">
        <v>365</v>
      </c>
      <c r="I156" t="s">
        <v>365</v>
      </c>
      <c r="J156" t="s">
        <v>365</v>
      </c>
      <c r="K156" t="s">
        <v>365</v>
      </c>
      <c r="L156" t="s">
        <v>365</v>
      </c>
      <c r="M156" t="s">
        <v>6005</v>
      </c>
      <c r="N156" s="128" t="s">
        <v>365</v>
      </c>
      <c r="O156" s="128" t="s">
        <v>365</v>
      </c>
      <c r="P156" s="128" t="s">
        <v>365</v>
      </c>
      <c r="Q156" s="128" t="s">
        <v>365</v>
      </c>
      <c r="R156" s="128" t="s">
        <v>365</v>
      </c>
      <c r="S156" s="128">
        <v>0.37</v>
      </c>
      <c r="T156">
        <v>2028</v>
      </c>
      <c r="U156" s="495">
        <v>1607680.33</v>
      </c>
      <c r="V156" s="495" t="s">
        <v>365</v>
      </c>
      <c r="W156" s="495">
        <v>1607680.33</v>
      </c>
      <c r="X156" s="128">
        <v>1</v>
      </c>
      <c r="Y156" s="128">
        <v>0</v>
      </c>
      <c r="Z156" s="495">
        <v>1012838.6079000001</v>
      </c>
      <c r="AA156" s="495">
        <v>0</v>
      </c>
      <c r="AB156" s="495">
        <v>594841.72210000001</v>
      </c>
      <c r="AC156" s="495">
        <v>0</v>
      </c>
      <c r="AD156" s="495">
        <v>0</v>
      </c>
      <c r="AE156" s="42" t="s">
        <v>1911</v>
      </c>
      <c r="AF156" s="42" t="s">
        <v>765</v>
      </c>
      <c r="AG156" s="42" t="s">
        <v>8100</v>
      </c>
      <c r="AH156" s="42">
        <v>1</v>
      </c>
      <c r="AI156" s="42" t="s">
        <v>8690</v>
      </c>
      <c r="AK156"/>
      <c r="AL156"/>
      <c r="AM156"/>
      <c r="AN156"/>
      <c r="AO156"/>
      <c r="AP156"/>
      <c r="AQ156"/>
    </row>
    <row r="157" spans="1:43">
      <c r="A157" t="s">
        <v>26</v>
      </c>
      <c r="B157" t="s">
        <v>11</v>
      </c>
      <c r="C157" t="s">
        <v>365</v>
      </c>
      <c r="D157">
        <v>3201354</v>
      </c>
      <c r="E157"/>
      <c r="F157" t="s">
        <v>990</v>
      </c>
      <c r="G157" t="s">
        <v>1170</v>
      </c>
      <c r="H157" t="s">
        <v>365</v>
      </c>
      <c r="I157" t="s">
        <v>365</v>
      </c>
      <c r="J157" t="s">
        <v>365</v>
      </c>
      <c r="K157" t="s">
        <v>365</v>
      </c>
      <c r="L157" t="s">
        <v>365</v>
      </c>
      <c r="M157" t="s">
        <v>6005</v>
      </c>
      <c r="N157" s="128" t="s">
        <v>365</v>
      </c>
      <c r="O157" s="128" t="s">
        <v>365</v>
      </c>
      <c r="P157" s="128" t="s">
        <v>365</v>
      </c>
      <c r="Q157" s="128" t="s">
        <v>365</v>
      </c>
      <c r="R157" s="128" t="s">
        <v>365</v>
      </c>
      <c r="S157" s="128">
        <v>0.37</v>
      </c>
      <c r="T157">
        <v>2028</v>
      </c>
      <c r="U157" s="495">
        <v>835234.75</v>
      </c>
      <c r="V157" s="495" t="s">
        <v>365</v>
      </c>
      <c r="W157" s="495">
        <v>835234.75</v>
      </c>
      <c r="X157" s="128">
        <v>1</v>
      </c>
      <c r="Y157" s="128">
        <v>0</v>
      </c>
      <c r="Z157" s="495">
        <v>526197.89249999996</v>
      </c>
      <c r="AA157" s="495">
        <v>0</v>
      </c>
      <c r="AB157" s="495">
        <v>309036.85750000004</v>
      </c>
      <c r="AC157" s="495">
        <v>0</v>
      </c>
      <c r="AD157" s="495">
        <v>0</v>
      </c>
      <c r="AE157" s="42" t="s">
        <v>1911</v>
      </c>
      <c r="AF157" s="42" t="s">
        <v>765</v>
      </c>
      <c r="AG157" s="42" t="s">
        <v>8101</v>
      </c>
      <c r="AH157" s="42">
        <v>1</v>
      </c>
      <c r="AI157" s="42" t="s">
        <v>8691</v>
      </c>
      <c r="AK157"/>
      <c r="AL157"/>
      <c r="AM157"/>
      <c r="AN157"/>
      <c r="AO157"/>
      <c r="AP157"/>
      <c r="AQ157"/>
    </row>
    <row r="158" spans="1:43">
      <c r="A158" t="s">
        <v>26</v>
      </c>
      <c r="B158" t="s">
        <v>11</v>
      </c>
      <c r="C158" t="s">
        <v>365</v>
      </c>
      <c r="D158">
        <v>3201355</v>
      </c>
      <c r="E158"/>
      <c r="F158" t="s">
        <v>989</v>
      </c>
      <c r="G158" t="s">
        <v>1170</v>
      </c>
      <c r="H158" t="s">
        <v>365</v>
      </c>
      <c r="I158" t="s">
        <v>365</v>
      </c>
      <c r="J158" t="s">
        <v>365</v>
      </c>
      <c r="K158" t="s">
        <v>365</v>
      </c>
      <c r="L158" t="s">
        <v>365</v>
      </c>
      <c r="M158" t="s">
        <v>6005</v>
      </c>
      <c r="N158" s="128" t="s">
        <v>365</v>
      </c>
      <c r="O158" s="128" t="s">
        <v>365</v>
      </c>
      <c r="P158" s="128" t="s">
        <v>365</v>
      </c>
      <c r="Q158" s="128" t="s">
        <v>365</v>
      </c>
      <c r="R158" s="128" t="s">
        <v>365</v>
      </c>
      <c r="S158" s="128">
        <v>0.37</v>
      </c>
      <c r="T158">
        <v>2028</v>
      </c>
      <c r="U158" s="495">
        <v>978042.88000000012</v>
      </c>
      <c r="V158" s="495" t="s">
        <v>365</v>
      </c>
      <c r="W158" s="495">
        <v>978042.88000000012</v>
      </c>
      <c r="X158" s="128">
        <v>1</v>
      </c>
      <c r="Y158" s="128">
        <v>0</v>
      </c>
      <c r="Z158" s="495">
        <v>616167.0144000001</v>
      </c>
      <c r="AA158" s="495">
        <v>0</v>
      </c>
      <c r="AB158" s="495">
        <v>361875.86560000002</v>
      </c>
      <c r="AC158" s="495">
        <v>0</v>
      </c>
      <c r="AD158" s="495">
        <v>0</v>
      </c>
      <c r="AE158" s="42" t="s">
        <v>1911</v>
      </c>
      <c r="AF158" s="42" t="s">
        <v>765</v>
      </c>
      <c r="AG158" s="42" t="s">
        <v>8102</v>
      </c>
      <c r="AH158" s="42">
        <v>1</v>
      </c>
      <c r="AI158" s="42" t="s">
        <v>8692</v>
      </c>
      <c r="AK158"/>
      <c r="AL158"/>
      <c r="AM158"/>
      <c r="AN158"/>
      <c r="AO158"/>
      <c r="AP158"/>
      <c r="AQ158"/>
    </row>
    <row r="159" spans="1:43">
      <c r="A159" t="s">
        <v>26</v>
      </c>
      <c r="B159" t="s">
        <v>11</v>
      </c>
      <c r="C159" t="s">
        <v>365</v>
      </c>
      <c r="D159">
        <v>3201356</v>
      </c>
      <c r="E159"/>
      <c r="F159" t="s">
        <v>1750</v>
      </c>
      <c r="G159" t="s">
        <v>1170</v>
      </c>
      <c r="H159" t="s">
        <v>365</v>
      </c>
      <c r="I159" t="s">
        <v>365</v>
      </c>
      <c r="J159" t="s">
        <v>365</v>
      </c>
      <c r="K159" t="s">
        <v>365</v>
      </c>
      <c r="L159" t="s">
        <v>365</v>
      </c>
      <c r="M159" t="s">
        <v>6005</v>
      </c>
      <c r="N159" s="128" t="s">
        <v>365</v>
      </c>
      <c r="O159" s="128" t="s">
        <v>365</v>
      </c>
      <c r="P159" s="128" t="s">
        <v>365</v>
      </c>
      <c r="Q159" s="128" t="s">
        <v>365</v>
      </c>
      <c r="R159" s="128" t="s">
        <v>365</v>
      </c>
      <c r="S159" s="128">
        <v>0.37</v>
      </c>
      <c r="T159">
        <v>2028</v>
      </c>
      <c r="U159" s="495">
        <v>342031.24000000005</v>
      </c>
      <c r="V159" s="495" t="s">
        <v>365</v>
      </c>
      <c r="W159" s="495">
        <v>342031.24000000005</v>
      </c>
      <c r="X159" s="128">
        <v>1</v>
      </c>
      <c r="Y159" s="128">
        <v>0</v>
      </c>
      <c r="Z159" s="495">
        <v>215479.68120000002</v>
      </c>
      <c r="AA159" s="495">
        <v>0</v>
      </c>
      <c r="AB159" s="495">
        <v>126551.55880000003</v>
      </c>
      <c r="AC159" s="495">
        <v>0</v>
      </c>
      <c r="AD159" s="495">
        <v>0</v>
      </c>
      <c r="AE159" s="42" t="s">
        <v>1911</v>
      </c>
      <c r="AF159" s="42" t="s">
        <v>765</v>
      </c>
      <c r="AG159" s="42" t="s">
        <v>8103</v>
      </c>
      <c r="AH159" s="42">
        <v>1</v>
      </c>
      <c r="AI159" s="42" t="s">
        <v>8693</v>
      </c>
      <c r="AK159"/>
      <c r="AL159"/>
      <c r="AM159"/>
      <c r="AN159"/>
      <c r="AO159"/>
      <c r="AP159"/>
      <c r="AQ159"/>
    </row>
    <row r="160" spans="1:43">
      <c r="A160" t="s">
        <v>26</v>
      </c>
      <c r="B160" t="s">
        <v>11</v>
      </c>
      <c r="C160" t="s">
        <v>365</v>
      </c>
      <c r="D160">
        <v>3201357</v>
      </c>
      <c r="E160"/>
      <c r="F160" t="s">
        <v>1754</v>
      </c>
      <c r="G160" t="s">
        <v>1170</v>
      </c>
      <c r="H160" t="s">
        <v>365</v>
      </c>
      <c r="I160" t="s">
        <v>365</v>
      </c>
      <c r="J160" t="s">
        <v>365</v>
      </c>
      <c r="K160" t="s">
        <v>365</v>
      </c>
      <c r="L160" t="s">
        <v>365</v>
      </c>
      <c r="M160" t="s">
        <v>6607</v>
      </c>
      <c r="N160" s="128" t="s">
        <v>365</v>
      </c>
      <c r="O160" s="128" t="s">
        <v>365</v>
      </c>
      <c r="P160" s="128" t="s">
        <v>365</v>
      </c>
      <c r="Q160" s="128" t="s">
        <v>365</v>
      </c>
      <c r="R160" s="128" t="s">
        <v>365</v>
      </c>
      <c r="S160" s="128">
        <v>0.51</v>
      </c>
      <c r="T160">
        <v>2028</v>
      </c>
      <c r="U160" s="495">
        <v>148355.1</v>
      </c>
      <c r="V160" s="495" t="s">
        <v>365</v>
      </c>
      <c r="W160" s="495">
        <v>148355.1</v>
      </c>
      <c r="X160" s="128">
        <v>1</v>
      </c>
      <c r="Y160" s="128">
        <v>0</v>
      </c>
      <c r="Z160" s="495">
        <v>72693.998999999996</v>
      </c>
      <c r="AA160" s="495">
        <v>0</v>
      </c>
      <c r="AB160" s="495">
        <v>75661.10100000001</v>
      </c>
      <c r="AC160" s="495">
        <v>0</v>
      </c>
      <c r="AD160" s="495">
        <v>0</v>
      </c>
      <c r="AE160" s="42" t="s">
        <v>1898</v>
      </c>
      <c r="AF160" s="42" t="s">
        <v>764</v>
      </c>
      <c r="AG160" s="42" t="s">
        <v>8089</v>
      </c>
      <c r="AH160" s="42">
        <v>1</v>
      </c>
      <c r="AI160" s="42" t="s">
        <v>8785</v>
      </c>
      <c r="AK160"/>
      <c r="AL160"/>
      <c r="AM160"/>
      <c r="AN160"/>
      <c r="AO160"/>
      <c r="AP160"/>
      <c r="AQ160"/>
    </row>
    <row r="161" spans="1:43">
      <c r="A161" t="s">
        <v>26</v>
      </c>
      <c r="B161" t="s">
        <v>11</v>
      </c>
      <c r="C161" t="s">
        <v>365</v>
      </c>
      <c r="D161">
        <v>3201357</v>
      </c>
      <c r="E161"/>
      <c r="F161" t="s">
        <v>1754</v>
      </c>
      <c r="G161" t="s">
        <v>1170</v>
      </c>
      <c r="H161" t="s">
        <v>365</v>
      </c>
      <c r="I161" t="s">
        <v>365</v>
      </c>
      <c r="J161" t="s">
        <v>365</v>
      </c>
      <c r="K161" t="s">
        <v>365</v>
      </c>
      <c r="L161" t="s">
        <v>365</v>
      </c>
      <c r="M161" t="s">
        <v>6607</v>
      </c>
      <c r="N161" s="128" t="s">
        <v>365</v>
      </c>
      <c r="O161" s="128" t="s">
        <v>365</v>
      </c>
      <c r="P161" s="128" t="s">
        <v>365</v>
      </c>
      <c r="Q161" s="128" t="s">
        <v>365</v>
      </c>
      <c r="R161" s="128" t="s">
        <v>365</v>
      </c>
      <c r="S161" s="128">
        <v>0.51</v>
      </c>
      <c r="T161">
        <v>2028</v>
      </c>
      <c r="U161" s="495">
        <v>245343</v>
      </c>
      <c r="V161" s="495" t="s">
        <v>365</v>
      </c>
      <c r="W161" s="495">
        <v>245343</v>
      </c>
      <c r="X161" s="128">
        <v>1</v>
      </c>
      <c r="Y161" s="128">
        <v>0</v>
      </c>
      <c r="Z161" s="495">
        <v>120218.06999999999</v>
      </c>
      <c r="AA161" s="495">
        <v>0</v>
      </c>
      <c r="AB161" s="495">
        <v>125124.93000000001</v>
      </c>
      <c r="AC161" s="495">
        <v>0</v>
      </c>
      <c r="AD161" s="495">
        <v>0</v>
      </c>
      <c r="AE161" s="42" t="s">
        <v>1898</v>
      </c>
      <c r="AF161" s="42" t="s">
        <v>764</v>
      </c>
      <c r="AG161" s="42" t="s">
        <v>8479</v>
      </c>
      <c r="AH161" s="42">
        <v>1</v>
      </c>
      <c r="AI161" s="42" t="s">
        <v>8785</v>
      </c>
      <c r="AK161"/>
      <c r="AL161"/>
      <c r="AM161"/>
      <c r="AN161"/>
      <c r="AO161"/>
      <c r="AP161"/>
      <c r="AQ161"/>
    </row>
    <row r="162" spans="1:43">
      <c r="A162" t="s">
        <v>26</v>
      </c>
      <c r="B162" t="s">
        <v>11</v>
      </c>
      <c r="C162" t="s">
        <v>365</v>
      </c>
      <c r="D162">
        <v>3201357</v>
      </c>
      <c r="E162"/>
      <c r="F162" t="s">
        <v>1754</v>
      </c>
      <c r="G162" t="s">
        <v>1170</v>
      </c>
      <c r="H162" t="s">
        <v>365</v>
      </c>
      <c r="I162" t="s">
        <v>365</v>
      </c>
      <c r="J162" t="s">
        <v>365</v>
      </c>
      <c r="K162" t="s">
        <v>365</v>
      </c>
      <c r="L162" t="s">
        <v>365</v>
      </c>
      <c r="M162" t="s">
        <v>6607</v>
      </c>
      <c r="N162" s="128" t="s">
        <v>365</v>
      </c>
      <c r="O162" s="128" t="s">
        <v>365</v>
      </c>
      <c r="P162" s="128" t="s">
        <v>365</v>
      </c>
      <c r="Q162" s="128" t="s">
        <v>365</v>
      </c>
      <c r="R162" s="128" t="s">
        <v>365</v>
      </c>
      <c r="S162" s="128">
        <v>0.51</v>
      </c>
      <c r="T162">
        <v>2028</v>
      </c>
      <c r="U162" s="495">
        <v>166068.11000000002</v>
      </c>
      <c r="V162" s="495" t="s">
        <v>365</v>
      </c>
      <c r="W162" s="495">
        <v>166068.11000000002</v>
      </c>
      <c r="X162" s="128">
        <v>1</v>
      </c>
      <c r="Y162" s="128">
        <v>0</v>
      </c>
      <c r="Z162" s="495">
        <v>81373.373900000006</v>
      </c>
      <c r="AA162" s="495">
        <v>0</v>
      </c>
      <c r="AB162" s="495">
        <v>84694.736100000009</v>
      </c>
      <c r="AC162" s="495">
        <v>0</v>
      </c>
      <c r="AD162" s="495">
        <v>0</v>
      </c>
      <c r="AE162" s="42" t="s">
        <v>1898</v>
      </c>
      <c r="AF162" s="42" t="s">
        <v>764</v>
      </c>
      <c r="AG162" s="42" t="s">
        <v>8480</v>
      </c>
      <c r="AH162" s="42">
        <v>1</v>
      </c>
      <c r="AI162" s="42" t="s">
        <v>8785</v>
      </c>
      <c r="AK162"/>
      <c r="AL162"/>
      <c r="AM162"/>
      <c r="AN162"/>
      <c r="AO162"/>
      <c r="AP162"/>
      <c r="AQ162"/>
    </row>
    <row r="163" spans="1:43">
      <c r="A163" t="s">
        <v>26</v>
      </c>
      <c r="B163" t="s">
        <v>11</v>
      </c>
      <c r="C163" t="s">
        <v>365</v>
      </c>
      <c r="D163">
        <v>3201358</v>
      </c>
      <c r="E163"/>
      <c r="F163" t="s">
        <v>1749</v>
      </c>
      <c r="G163" t="s">
        <v>1170</v>
      </c>
      <c r="H163" t="s">
        <v>365</v>
      </c>
      <c r="I163" t="s">
        <v>365</v>
      </c>
      <c r="J163" t="s">
        <v>365</v>
      </c>
      <c r="K163" t="s">
        <v>365</v>
      </c>
      <c r="L163" t="s">
        <v>365</v>
      </c>
      <c r="M163" t="s">
        <v>6005</v>
      </c>
      <c r="N163" s="128" t="s">
        <v>365</v>
      </c>
      <c r="O163" s="128" t="s">
        <v>365</v>
      </c>
      <c r="P163" s="128" t="s">
        <v>365</v>
      </c>
      <c r="Q163" s="128" t="s">
        <v>365</v>
      </c>
      <c r="R163" s="128" t="s">
        <v>365</v>
      </c>
      <c r="S163" s="128">
        <v>0.37</v>
      </c>
      <c r="T163">
        <v>2028</v>
      </c>
      <c r="U163" s="495">
        <v>4166973.569999997</v>
      </c>
      <c r="V163" s="495" t="s">
        <v>365</v>
      </c>
      <c r="W163" s="495">
        <v>4166973.569999997</v>
      </c>
      <c r="X163" s="128">
        <v>1</v>
      </c>
      <c r="Y163" s="128">
        <v>0</v>
      </c>
      <c r="Z163" s="495">
        <v>2625193.3490999984</v>
      </c>
      <c r="AA163" s="495">
        <v>0</v>
      </c>
      <c r="AB163" s="495">
        <v>1541780.2208999987</v>
      </c>
      <c r="AC163" s="495">
        <v>0</v>
      </c>
      <c r="AD163" s="495">
        <v>0</v>
      </c>
      <c r="AE163" s="42" t="s">
        <v>1911</v>
      </c>
      <c r="AF163" s="42" t="s">
        <v>765</v>
      </c>
      <c r="AG163" s="42" t="s">
        <v>8104</v>
      </c>
      <c r="AH163" s="42">
        <v>1</v>
      </c>
      <c r="AI163" s="42" t="s">
        <v>8694</v>
      </c>
      <c r="AK163"/>
      <c r="AL163"/>
      <c r="AM163"/>
      <c r="AN163"/>
      <c r="AO163"/>
      <c r="AP163"/>
      <c r="AQ163"/>
    </row>
    <row r="164" spans="1:43">
      <c r="A164" t="s">
        <v>26</v>
      </c>
      <c r="B164" t="s">
        <v>11</v>
      </c>
      <c r="C164" t="s">
        <v>365</v>
      </c>
      <c r="D164">
        <v>3201360</v>
      </c>
      <c r="E164"/>
      <c r="F164" t="s">
        <v>992</v>
      </c>
      <c r="G164" t="s">
        <v>1170</v>
      </c>
      <c r="H164" t="s">
        <v>365</v>
      </c>
      <c r="I164" t="s">
        <v>365</v>
      </c>
      <c r="J164" t="s">
        <v>365</v>
      </c>
      <c r="K164" t="s">
        <v>365</v>
      </c>
      <c r="L164" t="s">
        <v>365</v>
      </c>
      <c r="M164" t="s">
        <v>6005</v>
      </c>
      <c r="N164" s="128" t="s">
        <v>365</v>
      </c>
      <c r="O164" s="128" t="s">
        <v>365</v>
      </c>
      <c r="P164" s="128" t="s">
        <v>365</v>
      </c>
      <c r="Q164" s="128" t="s">
        <v>365</v>
      </c>
      <c r="R164" s="128" t="s">
        <v>365</v>
      </c>
      <c r="S164" s="128">
        <v>0.37</v>
      </c>
      <c r="T164">
        <v>2028</v>
      </c>
      <c r="U164" s="495">
        <v>11617256.540000012</v>
      </c>
      <c r="V164" s="495" t="s">
        <v>365</v>
      </c>
      <c r="W164" s="495">
        <v>11617256.540000012</v>
      </c>
      <c r="X164" s="128">
        <v>1</v>
      </c>
      <c r="Y164" s="128">
        <v>0</v>
      </c>
      <c r="Z164" s="495">
        <v>7318871.6202000082</v>
      </c>
      <c r="AA164" s="495">
        <v>0</v>
      </c>
      <c r="AB164" s="495">
        <v>4298384.919800004</v>
      </c>
      <c r="AC164" s="495">
        <v>0</v>
      </c>
      <c r="AD164" s="495">
        <v>0</v>
      </c>
      <c r="AE164" s="42" t="s">
        <v>1911</v>
      </c>
      <c r="AF164" s="42" t="s">
        <v>765</v>
      </c>
      <c r="AG164" s="42" t="s">
        <v>8105</v>
      </c>
      <c r="AH164" s="42">
        <v>1</v>
      </c>
      <c r="AI164" s="42" t="s">
        <v>8695</v>
      </c>
      <c r="AK164"/>
      <c r="AL164"/>
      <c r="AM164"/>
      <c r="AN164"/>
      <c r="AO164"/>
      <c r="AP164"/>
      <c r="AQ164"/>
    </row>
    <row r="165" spans="1:43">
      <c r="A165" t="s">
        <v>26</v>
      </c>
      <c r="B165" t="s">
        <v>11</v>
      </c>
      <c r="C165" t="s">
        <v>365</v>
      </c>
      <c r="D165">
        <v>3201361</v>
      </c>
      <c r="E165"/>
      <c r="F165" t="s">
        <v>801</v>
      </c>
      <c r="G165" t="s">
        <v>1169</v>
      </c>
      <c r="H165" t="s">
        <v>365</v>
      </c>
      <c r="I165" t="s">
        <v>365</v>
      </c>
      <c r="J165" t="s">
        <v>365</v>
      </c>
      <c r="K165" t="s">
        <v>365</v>
      </c>
      <c r="L165" t="s">
        <v>365</v>
      </c>
      <c r="M165" t="s">
        <v>6005</v>
      </c>
      <c r="N165" s="128" t="s">
        <v>365</v>
      </c>
      <c r="O165" s="128" t="s">
        <v>365</v>
      </c>
      <c r="P165" s="128" t="s">
        <v>365</v>
      </c>
      <c r="Q165" s="128" t="s">
        <v>365</v>
      </c>
      <c r="R165" s="128" t="s">
        <v>365</v>
      </c>
      <c r="S165" s="128">
        <v>0.75</v>
      </c>
      <c r="T165">
        <v>2028</v>
      </c>
      <c r="U165" s="495">
        <v>1516777.6400000006</v>
      </c>
      <c r="V165" s="495" t="s">
        <v>365</v>
      </c>
      <c r="W165" s="495">
        <v>1516777.6400000006</v>
      </c>
      <c r="X165" s="128">
        <v>1</v>
      </c>
      <c r="Y165" s="128">
        <v>0</v>
      </c>
      <c r="Z165" s="495">
        <v>379194.41000000015</v>
      </c>
      <c r="AA165" s="495">
        <v>0</v>
      </c>
      <c r="AB165" s="495">
        <v>1137583.2300000004</v>
      </c>
      <c r="AC165" s="495">
        <v>0</v>
      </c>
      <c r="AD165" s="495">
        <v>0</v>
      </c>
      <c r="AE165" s="42" t="s">
        <v>1911</v>
      </c>
      <c r="AF165" s="42" t="s">
        <v>765</v>
      </c>
      <c r="AG165" s="42" t="s">
        <v>8095</v>
      </c>
      <c r="AH165" s="42">
        <v>1</v>
      </c>
      <c r="AI165" s="42" t="s">
        <v>8686</v>
      </c>
      <c r="AK165"/>
      <c r="AL165"/>
      <c r="AM165"/>
      <c r="AN165"/>
      <c r="AO165"/>
      <c r="AP165"/>
      <c r="AQ165"/>
    </row>
    <row r="166" spans="1:43">
      <c r="A166" t="s">
        <v>26</v>
      </c>
      <c r="B166" t="s">
        <v>11</v>
      </c>
      <c r="C166" t="s">
        <v>365</v>
      </c>
      <c r="D166">
        <v>3201362</v>
      </c>
      <c r="E166"/>
      <c r="F166" t="s">
        <v>993</v>
      </c>
      <c r="G166" t="s">
        <v>1170</v>
      </c>
      <c r="H166" t="s">
        <v>365</v>
      </c>
      <c r="I166" t="s">
        <v>365</v>
      </c>
      <c r="J166" t="s">
        <v>365</v>
      </c>
      <c r="K166" t="s">
        <v>365</v>
      </c>
      <c r="L166" t="s">
        <v>365</v>
      </c>
      <c r="M166" t="s">
        <v>6005</v>
      </c>
      <c r="N166" s="128" t="s">
        <v>365</v>
      </c>
      <c r="O166" s="128" t="s">
        <v>365</v>
      </c>
      <c r="P166" s="128" t="s">
        <v>365</v>
      </c>
      <c r="Q166" s="128" t="s">
        <v>365</v>
      </c>
      <c r="R166" s="128" t="s">
        <v>365</v>
      </c>
      <c r="S166" s="128">
        <v>0.37</v>
      </c>
      <c r="T166">
        <v>2028</v>
      </c>
      <c r="U166" s="495">
        <v>3636215.120000001</v>
      </c>
      <c r="V166" s="495" t="s">
        <v>365</v>
      </c>
      <c r="W166" s="495">
        <v>3636215.120000001</v>
      </c>
      <c r="X166" s="128">
        <v>1</v>
      </c>
      <c r="Y166" s="128">
        <v>0</v>
      </c>
      <c r="Z166" s="495">
        <v>2290815.5256000008</v>
      </c>
      <c r="AA166" s="495">
        <v>0</v>
      </c>
      <c r="AB166" s="495">
        <v>1345399.5944000003</v>
      </c>
      <c r="AC166" s="495">
        <v>0</v>
      </c>
      <c r="AD166" s="495">
        <v>0</v>
      </c>
      <c r="AE166" s="42" t="s">
        <v>1911</v>
      </c>
      <c r="AF166" s="42" t="s">
        <v>765</v>
      </c>
      <c r="AG166" s="42" t="s">
        <v>8099</v>
      </c>
      <c r="AH166" s="42">
        <v>1</v>
      </c>
      <c r="AI166" s="42" t="s">
        <v>8689</v>
      </c>
      <c r="AK166"/>
      <c r="AL166"/>
      <c r="AM166"/>
      <c r="AN166"/>
      <c r="AO166"/>
      <c r="AP166"/>
      <c r="AQ166"/>
    </row>
    <row r="167" spans="1:43">
      <c r="A167" t="s">
        <v>26</v>
      </c>
      <c r="B167" t="s">
        <v>11</v>
      </c>
      <c r="C167" t="s">
        <v>365</v>
      </c>
      <c r="D167">
        <v>3201363</v>
      </c>
      <c r="E167"/>
      <c r="F167" t="s">
        <v>991</v>
      </c>
      <c r="G167" t="s">
        <v>1170</v>
      </c>
      <c r="H167" t="s">
        <v>365</v>
      </c>
      <c r="I167" t="s">
        <v>365</v>
      </c>
      <c r="J167" t="s">
        <v>365</v>
      </c>
      <c r="K167" t="s">
        <v>365</v>
      </c>
      <c r="L167" t="s">
        <v>365</v>
      </c>
      <c r="M167" t="s">
        <v>6005</v>
      </c>
      <c r="N167" s="128" t="s">
        <v>365</v>
      </c>
      <c r="O167" s="128" t="s">
        <v>365</v>
      </c>
      <c r="P167" s="128" t="s">
        <v>365</v>
      </c>
      <c r="Q167" s="128" t="s">
        <v>365</v>
      </c>
      <c r="R167" s="128" t="s">
        <v>365</v>
      </c>
      <c r="S167" s="128">
        <v>0.37</v>
      </c>
      <c r="T167">
        <v>2028</v>
      </c>
      <c r="U167" s="495">
        <v>202326.36</v>
      </c>
      <c r="V167" s="495" t="s">
        <v>365</v>
      </c>
      <c r="W167" s="495">
        <v>202326.36</v>
      </c>
      <c r="X167" s="128">
        <v>1</v>
      </c>
      <c r="Y167" s="128">
        <v>0</v>
      </c>
      <c r="Z167" s="495">
        <v>127465.60679999999</v>
      </c>
      <c r="AA167" s="495">
        <v>0</v>
      </c>
      <c r="AB167" s="495">
        <v>74860.753199999992</v>
      </c>
      <c r="AC167" s="495">
        <v>0</v>
      </c>
      <c r="AD167" s="495">
        <v>0</v>
      </c>
      <c r="AE167" s="42" t="s">
        <v>1911</v>
      </c>
      <c r="AF167" s="42" t="s">
        <v>765</v>
      </c>
      <c r="AG167" s="42" t="s">
        <v>8106</v>
      </c>
      <c r="AH167" s="42">
        <v>1</v>
      </c>
      <c r="AI167" s="42" t="s">
        <v>8696</v>
      </c>
      <c r="AK167"/>
      <c r="AL167"/>
      <c r="AM167"/>
      <c r="AN167"/>
      <c r="AO167"/>
      <c r="AP167"/>
      <c r="AQ167"/>
    </row>
    <row r="168" spans="1:43">
      <c r="A168" t="s">
        <v>26</v>
      </c>
      <c r="B168" t="s">
        <v>11</v>
      </c>
      <c r="C168" t="s">
        <v>365</v>
      </c>
      <c r="D168">
        <v>3201364</v>
      </c>
      <c r="E168"/>
      <c r="F168" t="s">
        <v>1755</v>
      </c>
      <c r="G168" t="s">
        <v>1170</v>
      </c>
      <c r="H168" t="s">
        <v>365</v>
      </c>
      <c r="I168" t="s">
        <v>365</v>
      </c>
      <c r="J168" t="s">
        <v>365</v>
      </c>
      <c r="K168" t="s">
        <v>365</v>
      </c>
      <c r="L168" t="s">
        <v>365</v>
      </c>
      <c r="M168" t="s">
        <v>6019</v>
      </c>
      <c r="N168" s="128" t="s">
        <v>365</v>
      </c>
      <c r="O168" s="128" t="s">
        <v>365</v>
      </c>
      <c r="P168" s="128" t="s">
        <v>365</v>
      </c>
      <c r="Q168" s="128" t="s">
        <v>365</v>
      </c>
      <c r="R168" s="128" t="s">
        <v>365</v>
      </c>
      <c r="S168" s="128">
        <v>0.51</v>
      </c>
      <c r="T168">
        <v>2028</v>
      </c>
      <c r="U168" s="495">
        <v>9922203.3500000108</v>
      </c>
      <c r="V168" s="495" t="s">
        <v>365</v>
      </c>
      <c r="W168" s="495">
        <v>9922203.3500000108</v>
      </c>
      <c r="X168" s="128">
        <v>1</v>
      </c>
      <c r="Y168" s="128">
        <v>0</v>
      </c>
      <c r="Z168" s="495">
        <v>4861879.6415000055</v>
      </c>
      <c r="AA168" s="495">
        <v>0</v>
      </c>
      <c r="AB168" s="495">
        <v>5060323.7085000053</v>
      </c>
      <c r="AC168" s="495">
        <v>0</v>
      </c>
      <c r="AD168" s="495">
        <v>0</v>
      </c>
      <c r="AE168" s="42" t="s">
        <v>1891</v>
      </c>
      <c r="AF168" s="42" t="s">
        <v>764</v>
      </c>
      <c r="AG168" s="42" t="s">
        <v>8090</v>
      </c>
      <c r="AH168" s="42">
        <v>1</v>
      </c>
      <c r="AI168" s="42" t="s">
        <v>8786</v>
      </c>
      <c r="AK168"/>
      <c r="AL168"/>
      <c r="AM168"/>
      <c r="AN168"/>
      <c r="AO168"/>
      <c r="AP168"/>
      <c r="AQ168"/>
    </row>
    <row r="169" spans="1:43">
      <c r="A169" t="s">
        <v>26</v>
      </c>
      <c r="B169" t="s">
        <v>11</v>
      </c>
      <c r="C169" t="s">
        <v>365</v>
      </c>
      <c r="D169">
        <v>3201364</v>
      </c>
      <c r="E169"/>
      <c r="F169" t="s">
        <v>1755</v>
      </c>
      <c r="G169" t="s">
        <v>1170</v>
      </c>
      <c r="H169" t="s">
        <v>365</v>
      </c>
      <c r="I169" t="s">
        <v>365</v>
      </c>
      <c r="J169" t="s">
        <v>365</v>
      </c>
      <c r="K169" t="s">
        <v>365</v>
      </c>
      <c r="L169" t="s">
        <v>365</v>
      </c>
      <c r="M169" t="s">
        <v>6019</v>
      </c>
      <c r="N169" s="128" t="s">
        <v>365</v>
      </c>
      <c r="O169" s="128" t="s">
        <v>365</v>
      </c>
      <c r="P169" s="128" t="s">
        <v>365</v>
      </c>
      <c r="Q169" s="128" t="s">
        <v>365</v>
      </c>
      <c r="R169" s="128" t="s">
        <v>365</v>
      </c>
      <c r="S169" s="128">
        <v>0.51</v>
      </c>
      <c r="T169">
        <v>2028</v>
      </c>
      <c r="U169" s="495">
        <v>5078220</v>
      </c>
      <c r="V169" s="495" t="s">
        <v>365</v>
      </c>
      <c r="W169" s="495">
        <v>5078220</v>
      </c>
      <c r="X169" s="128">
        <v>1</v>
      </c>
      <c r="Y169" s="128">
        <v>0</v>
      </c>
      <c r="Z169" s="495">
        <v>2488327.7999999998</v>
      </c>
      <c r="AA169" s="495">
        <v>0</v>
      </c>
      <c r="AB169" s="495">
        <v>2589892.2000000002</v>
      </c>
      <c r="AC169" s="495">
        <v>0</v>
      </c>
      <c r="AD169" s="495">
        <v>0</v>
      </c>
      <c r="AE169" s="42" t="s">
        <v>1891</v>
      </c>
      <c r="AF169" s="42" t="s">
        <v>764</v>
      </c>
      <c r="AG169" s="42" t="s">
        <v>8481</v>
      </c>
      <c r="AH169" s="42">
        <v>1</v>
      </c>
      <c r="AI169" s="42" t="s">
        <v>8786</v>
      </c>
      <c r="AK169"/>
      <c r="AL169"/>
      <c r="AM169"/>
      <c r="AN169"/>
      <c r="AO169"/>
      <c r="AP169"/>
      <c r="AQ169"/>
    </row>
    <row r="170" spans="1:43">
      <c r="A170" t="s">
        <v>26</v>
      </c>
      <c r="B170" t="s">
        <v>11</v>
      </c>
      <c r="C170" t="s">
        <v>365</v>
      </c>
      <c r="D170">
        <v>3201364</v>
      </c>
      <c r="E170"/>
      <c r="F170" t="s">
        <v>1755</v>
      </c>
      <c r="G170" t="s">
        <v>1170</v>
      </c>
      <c r="H170" t="s">
        <v>365</v>
      </c>
      <c r="I170" t="s">
        <v>365</v>
      </c>
      <c r="J170" t="s">
        <v>365</v>
      </c>
      <c r="K170" t="s">
        <v>365</v>
      </c>
      <c r="L170" t="s">
        <v>365</v>
      </c>
      <c r="M170" t="s">
        <v>6024</v>
      </c>
      <c r="N170" s="128" t="s">
        <v>365</v>
      </c>
      <c r="O170" s="128" t="s">
        <v>365</v>
      </c>
      <c r="P170" s="128" t="s">
        <v>365</v>
      </c>
      <c r="Q170" s="128" t="s">
        <v>365</v>
      </c>
      <c r="R170" s="128" t="s">
        <v>365</v>
      </c>
      <c r="S170" s="128">
        <v>0.51</v>
      </c>
      <c r="T170">
        <v>2028</v>
      </c>
      <c r="U170" s="495">
        <v>790170.64500000002</v>
      </c>
      <c r="V170" s="495" t="s">
        <v>365</v>
      </c>
      <c r="W170" s="495">
        <v>790170.64500000002</v>
      </c>
      <c r="X170" s="128">
        <v>1</v>
      </c>
      <c r="Y170" s="128">
        <v>0</v>
      </c>
      <c r="Z170" s="495">
        <v>387183.61605000001</v>
      </c>
      <c r="AA170" s="495">
        <v>0</v>
      </c>
      <c r="AB170" s="495">
        <v>402987.02895000001</v>
      </c>
      <c r="AC170" s="495">
        <v>0</v>
      </c>
      <c r="AD170" s="495">
        <v>0</v>
      </c>
      <c r="AE170" s="42" t="s">
        <v>1892</v>
      </c>
      <c r="AF170" s="42" t="s">
        <v>764</v>
      </c>
      <c r="AG170" s="42" t="s">
        <v>8482</v>
      </c>
      <c r="AH170" s="42">
        <v>1</v>
      </c>
      <c r="AI170" s="42" t="s">
        <v>9096</v>
      </c>
      <c r="AK170"/>
      <c r="AL170"/>
      <c r="AM170"/>
      <c r="AN170"/>
      <c r="AO170"/>
      <c r="AP170"/>
      <c r="AQ170"/>
    </row>
    <row r="171" spans="1:43">
      <c r="A171" t="s">
        <v>26</v>
      </c>
      <c r="B171" t="s">
        <v>11</v>
      </c>
      <c r="C171" t="s">
        <v>365</v>
      </c>
      <c r="D171">
        <v>3201364</v>
      </c>
      <c r="E171"/>
      <c r="F171" t="s">
        <v>1755</v>
      </c>
      <c r="G171" t="s">
        <v>1170</v>
      </c>
      <c r="H171" t="s">
        <v>365</v>
      </c>
      <c r="I171" t="s">
        <v>365</v>
      </c>
      <c r="J171" t="s">
        <v>365</v>
      </c>
      <c r="K171" t="s">
        <v>365</v>
      </c>
      <c r="L171" t="s">
        <v>365</v>
      </c>
      <c r="M171" t="s">
        <v>6024</v>
      </c>
      <c r="N171" s="128" t="s">
        <v>365</v>
      </c>
      <c r="O171" s="128" t="s">
        <v>365</v>
      </c>
      <c r="P171" s="128" t="s">
        <v>365</v>
      </c>
      <c r="Q171" s="128" t="s">
        <v>365</v>
      </c>
      <c r="R171" s="128" t="s">
        <v>365</v>
      </c>
      <c r="S171" s="128">
        <v>0.51</v>
      </c>
      <c r="T171">
        <v>2028</v>
      </c>
      <c r="U171" s="495">
        <v>1901979.0300000003</v>
      </c>
      <c r="V171" s="495" t="s">
        <v>365</v>
      </c>
      <c r="W171" s="495">
        <v>1901979.0300000003</v>
      </c>
      <c r="X171" s="128">
        <v>1</v>
      </c>
      <c r="Y171" s="128">
        <v>0</v>
      </c>
      <c r="Z171" s="495">
        <v>931969.72470000014</v>
      </c>
      <c r="AA171" s="495">
        <v>0</v>
      </c>
      <c r="AB171" s="495">
        <v>970009.30530000012</v>
      </c>
      <c r="AC171" s="495">
        <v>0</v>
      </c>
      <c r="AD171" s="495">
        <v>0</v>
      </c>
      <c r="AE171" s="42" t="s">
        <v>1892</v>
      </c>
      <c r="AF171" s="42" t="s">
        <v>764</v>
      </c>
      <c r="AG171" s="42" t="s">
        <v>8483</v>
      </c>
      <c r="AH171" s="42">
        <v>1</v>
      </c>
      <c r="AI171" s="42" t="s">
        <v>9096</v>
      </c>
      <c r="AK171"/>
      <c r="AL171"/>
      <c r="AM171"/>
      <c r="AN171"/>
      <c r="AO171"/>
      <c r="AP171"/>
      <c r="AQ171"/>
    </row>
    <row r="172" spans="1:43">
      <c r="A172" t="s">
        <v>26</v>
      </c>
      <c r="B172" t="s">
        <v>11</v>
      </c>
      <c r="C172" t="s">
        <v>365</v>
      </c>
      <c r="D172">
        <v>3201365</v>
      </c>
      <c r="E172"/>
      <c r="F172" t="s">
        <v>6722</v>
      </c>
      <c r="G172" t="s">
        <v>1170</v>
      </c>
      <c r="H172" t="s">
        <v>365</v>
      </c>
      <c r="I172" t="s">
        <v>365</v>
      </c>
      <c r="J172" t="s">
        <v>365</v>
      </c>
      <c r="K172" t="s">
        <v>365</v>
      </c>
      <c r="L172" t="s">
        <v>365</v>
      </c>
      <c r="M172" t="s">
        <v>6005</v>
      </c>
      <c r="N172" s="128" t="s">
        <v>365</v>
      </c>
      <c r="O172" s="128" t="s">
        <v>365</v>
      </c>
      <c r="P172" s="128" t="s">
        <v>365</v>
      </c>
      <c r="Q172" s="128" t="s">
        <v>365</v>
      </c>
      <c r="R172" s="128" t="s">
        <v>365</v>
      </c>
      <c r="S172" s="128">
        <v>0.37</v>
      </c>
      <c r="T172">
        <v>2028</v>
      </c>
      <c r="U172" s="495">
        <v>744278.44000000006</v>
      </c>
      <c r="V172" s="495" t="s">
        <v>365</v>
      </c>
      <c r="W172" s="495">
        <v>744278.44000000006</v>
      </c>
      <c r="X172" s="128">
        <v>1</v>
      </c>
      <c r="Y172" s="128">
        <v>0</v>
      </c>
      <c r="Z172" s="495">
        <v>468895.41720000003</v>
      </c>
      <c r="AA172" s="495">
        <v>0</v>
      </c>
      <c r="AB172" s="495">
        <v>275383.02280000004</v>
      </c>
      <c r="AC172" s="495">
        <v>0</v>
      </c>
      <c r="AD172" s="495">
        <v>0</v>
      </c>
      <c r="AE172" s="42" t="s">
        <v>1911</v>
      </c>
      <c r="AF172" s="42" t="s">
        <v>765</v>
      </c>
      <c r="AG172" s="42" t="s">
        <v>8097</v>
      </c>
      <c r="AH172" s="42">
        <v>1</v>
      </c>
      <c r="AI172" s="42" t="s">
        <v>8791</v>
      </c>
      <c r="AK172"/>
      <c r="AL172"/>
      <c r="AM172"/>
      <c r="AN172"/>
      <c r="AO172"/>
      <c r="AP172"/>
      <c r="AQ172"/>
    </row>
    <row r="173" spans="1:43">
      <c r="A173" t="s">
        <v>26</v>
      </c>
      <c r="B173" t="s">
        <v>11</v>
      </c>
      <c r="C173" t="s">
        <v>365</v>
      </c>
      <c r="D173">
        <v>3201368</v>
      </c>
      <c r="E173"/>
      <c r="F173" t="s">
        <v>320</v>
      </c>
      <c r="G173" t="s">
        <v>1756</v>
      </c>
      <c r="H173" t="s">
        <v>365</v>
      </c>
      <c r="I173" t="s">
        <v>365</v>
      </c>
      <c r="J173" t="s">
        <v>365</v>
      </c>
      <c r="K173" t="s">
        <v>365</v>
      </c>
      <c r="L173" t="s">
        <v>365</v>
      </c>
      <c r="M173" t="s">
        <v>6055</v>
      </c>
      <c r="N173" s="128" t="s">
        <v>365</v>
      </c>
      <c r="O173" s="128" t="s">
        <v>365</v>
      </c>
      <c r="P173" s="128" t="s">
        <v>365</v>
      </c>
      <c r="Q173" s="128" t="s">
        <v>365</v>
      </c>
      <c r="R173" s="128" t="s">
        <v>365</v>
      </c>
      <c r="S173" s="128">
        <v>0.05</v>
      </c>
      <c r="T173">
        <v>2028</v>
      </c>
      <c r="U173" s="495">
        <v>4226987</v>
      </c>
      <c r="V173" s="495" t="s">
        <v>365</v>
      </c>
      <c r="W173" s="495">
        <v>4226987</v>
      </c>
      <c r="X173" s="128">
        <v>1</v>
      </c>
      <c r="Y173" s="128">
        <v>0</v>
      </c>
      <c r="Z173" s="495">
        <v>4015637.65</v>
      </c>
      <c r="AA173" s="495">
        <v>0</v>
      </c>
      <c r="AB173" s="495">
        <v>211349.35000000009</v>
      </c>
      <c r="AC173" s="495">
        <v>0</v>
      </c>
      <c r="AD173" s="495">
        <v>0</v>
      </c>
      <c r="AE173" s="42" t="s">
        <v>1886</v>
      </c>
      <c r="AF173" s="42" t="s">
        <v>764</v>
      </c>
      <c r="AG173" s="42" t="s">
        <v>8484</v>
      </c>
      <c r="AH173" s="42">
        <v>1</v>
      </c>
      <c r="AI173" s="42" t="s">
        <v>9097</v>
      </c>
      <c r="AK173"/>
      <c r="AL173"/>
      <c r="AM173"/>
      <c r="AN173"/>
      <c r="AO173"/>
      <c r="AP173"/>
      <c r="AQ173"/>
    </row>
    <row r="174" spans="1:43">
      <c r="A174" t="s">
        <v>26</v>
      </c>
      <c r="B174" t="s">
        <v>11</v>
      </c>
      <c r="C174" t="s">
        <v>365</v>
      </c>
      <c r="D174">
        <v>3201377</v>
      </c>
      <c r="E174"/>
      <c r="F174" t="s">
        <v>322</v>
      </c>
      <c r="G174" t="s">
        <v>1190</v>
      </c>
      <c r="H174" t="s">
        <v>365</v>
      </c>
      <c r="I174" t="s">
        <v>365</v>
      </c>
      <c r="J174" t="s">
        <v>365</v>
      </c>
      <c r="K174" t="s">
        <v>365</v>
      </c>
      <c r="L174" t="s">
        <v>365</v>
      </c>
      <c r="M174" t="s">
        <v>6055</v>
      </c>
      <c r="N174" s="128" t="s">
        <v>365</v>
      </c>
      <c r="O174" s="128" t="s">
        <v>365</v>
      </c>
      <c r="P174" s="128" t="s">
        <v>365</v>
      </c>
      <c r="Q174" s="128" t="s">
        <v>365</v>
      </c>
      <c r="R174" s="128" t="s">
        <v>365</v>
      </c>
      <c r="S174" s="128">
        <v>0.3</v>
      </c>
      <c r="T174">
        <v>2028</v>
      </c>
      <c r="U174" s="495">
        <v>1183361</v>
      </c>
      <c r="V174" s="495" t="s">
        <v>365</v>
      </c>
      <c r="W174" s="495">
        <v>1183361</v>
      </c>
      <c r="X174" s="128">
        <v>1</v>
      </c>
      <c r="Y174" s="128">
        <v>0</v>
      </c>
      <c r="Z174" s="495">
        <v>828352.7</v>
      </c>
      <c r="AA174" s="495">
        <v>0</v>
      </c>
      <c r="AB174" s="495">
        <v>355008.30000000005</v>
      </c>
      <c r="AC174" s="495">
        <v>0</v>
      </c>
      <c r="AD174" s="495">
        <v>0</v>
      </c>
      <c r="AE174" s="42" t="s">
        <v>1886</v>
      </c>
      <c r="AF174" s="42" t="s">
        <v>764</v>
      </c>
      <c r="AG174" s="42" t="s">
        <v>8485</v>
      </c>
      <c r="AH174" s="42">
        <v>1</v>
      </c>
      <c r="AI174" s="42" t="s">
        <v>9098</v>
      </c>
      <c r="AK174"/>
      <c r="AL174"/>
      <c r="AM174"/>
      <c r="AN174"/>
      <c r="AO174"/>
      <c r="AP174"/>
      <c r="AQ174"/>
    </row>
    <row r="175" spans="1:43">
      <c r="A175" t="s">
        <v>26</v>
      </c>
      <c r="B175" t="s">
        <v>11</v>
      </c>
      <c r="C175" t="s">
        <v>365</v>
      </c>
      <c r="D175">
        <v>3201377</v>
      </c>
      <c r="E175"/>
      <c r="F175" t="s">
        <v>322</v>
      </c>
      <c r="G175" t="s">
        <v>1190</v>
      </c>
      <c r="H175" t="s">
        <v>365</v>
      </c>
      <c r="I175" t="s">
        <v>365</v>
      </c>
      <c r="J175" t="s">
        <v>365</v>
      </c>
      <c r="K175" t="s">
        <v>365</v>
      </c>
      <c r="L175" t="s">
        <v>365</v>
      </c>
      <c r="M175" t="s">
        <v>6055</v>
      </c>
      <c r="N175" s="128" t="s">
        <v>365</v>
      </c>
      <c r="O175" s="128" t="s">
        <v>365</v>
      </c>
      <c r="P175" s="128" t="s">
        <v>365</v>
      </c>
      <c r="Q175" s="128" t="s">
        <v>365</v>
      </c>
      <c r="R175" s="128" t="s">
        <v>365</v>
      </c>
      <c r="S175" s="128">
        <v>0.3</v>
      </c>
      <c r="T175">
        <v>2028</v>
      </c>
      <c r="U175" s="495">
        <v>5239610.66</v>
      </c>
      <c r="V175" s="495" t="s">
        <v>365</v>
      </c>
      <c r="W175" s="495">
        <v>5239610.66</v>
      </c>
      <c r="X175" s="128">
        <v>1</v>
      </c>
      <c r="Y175" s="128">
        <v>0</v>
      </c>
      <c r="Z175" s="495">
        <v>3667727.4619999998</v>
      </c>
      <c r="AA175" s="495">
        <v>0</v>
      </c>
      <c r="AB175" s="495">
        <v>1571883.1980000003</v>
      </c>
      <c r="AC175" s="495">
        <v>0</v>
      </c>
      <c r="AD175" s="495">
        <v>0</v>
      </c>
      <c r="AE175" s="42" t="s">
        <v>1886</v>
      </c>
      <c r="AF175" s="42" t="s">
        <v>764</v>
      </c>
      <c r="AG175" s="42" t="s">
        <v>8486</v>
      </c>
      <c r="AH175" s="42">
        <v>1</v>
      </c>
      <c r="AI175" s="42" t="s">
        <v>9098</v>
      </c>
      <c r="AK175"/>
      <c r="AL175"/>
      <c r="AM175"/>
      <c r="AN175"/>
      <c r="AO175"/>
      <c r="AP175"/>
      <c r="AQ175"/>
    </row>
    <row r="176" spans="1:43">
      <c r="A176" t="s">
        <v>26</v>
      </c>
      <c r="B176" t="s">
        <v>11</v>
      </c>
      <c r="C176" t="s">
        <v>365</v>
      </c>
      <c r="D176">
        <v>3201380</v>
      </c>
      <c r="E176"/>
      <c r="F176" t="s">
        <v>323</v>
      </c>
      <c r="G176" t="s">
        <v>1758</v>
      </c>
      <c r="H176" t="s">
        <v>365</v>
      </c>
      <c r="I176" t="s">
        <v>365</v>
      </c>
      <c r="J176" t="s">
        <v>365</v>
      </c>
      <c r="K176" t="s">
        <v>365</v>
      </c>
      <c r="L176" t="s">
        <v>365</v>
      </c>
      <c r="M176" t="s">
        <v>6033</v>
      </c>
      <c r="N176" s="128" t="s">
        <v>365</v>
      </c>
      <c r="O176" s="128" t="s">
        <v>365</v>
      </c>
      <c r="P176" s="128" t="s">
        <v>365</v>
      </c>
      <c r="Q176" s="128" t="s">
        <v>365</v>
      </c>
      <c r="R176" s="128" t="s">
        <v>365</v>
      </c>
      <c r="S176" s="128">
        <v>0.3</v>
      </c>
      <c r="T176">
        <v>2028</v>
      </c>
      <c r="U176" s="495">
        <v>3194750</v>
      </c>
      <c r="V176" s="495" t="s">
        <v>365</v>
      </c>
      <c r="W176" s="495">
        <v>3194750</v>
      </c>
      <c r="X176" s="128">
        <v>1</v>
      </c>
      <c r="Y176" s="128">
        <v>0</v>
      </c>
      <c r="Z176" s="495">
        <v>2236325</v>
      </c>
      <c r="AA176" s="495">
        <v>0</v>
      </c>
      <c r="AB176" s="495">
        <v>958425</v>
      </c>
      <c r="AC176" s="495">
        <v>0</v>
      </c>
      <c r="AD176" s="495">
        <v>0</v>
      </c>
      <c r="AE176" s="42" t="s">
        <v>1894</v>
      </c>
      <c r="AF176" s="42" t="s">
        <v>764</v>
      </c>
      <c r="AG176" s="42" t="s">
        <v>8488</v>
      </c>
      <c r="AH176" s="42">
        <v>1</v>
      </c>
      <c r="AI176" s="42" t="s">
        <v>9100</v>
      </c>
      <c r="AK176"/>
      <c r="AL176"/>
      <c r="AM176"/>
      <c r="AN176"/>
      <c r="AO176"/>
      <c r="AP176"/>
      <c r="AQ176"/>
    </row>
    <row r="177" spans="1:43">
      <c r="A177" t="s">
        <v>26</v>
      </c>
      <c r="B177" t="s">
        <v>11</v>
      </c>
      <c r="C177" t="s">
        <v>365</v>
      </c>
      <c r="D177">
        <v>3201382</v>
      </c>
      <c r="E177"/>
      <c r="F177" t="s">
        <v>324</v>
      </c>
      <c r="G177" t="s">
        <v>1757</v>
      </c>
      <c r="H177" t="s">
        <v>365</v>
      </c>
      <c r="I177" t="s">
        <v>365</v>
      </c>
      <c r="J177" t="s">
        <v>365</v>
      </c>
      <c r="K177" t="s">
        <v>365</v>
      </c>
      <c r="L177" t="s">
        <v>365</v>
      </c>
      <c r="M177" t="s">
        <v>6024</v>
      </c>
      <c r="N177" s="128" t="s">
        <v>365</v>
      </c>
      <c r="O177" s="128" t="s">
        <v>365</v>
      </c>
      <c r="P177" s="128" t="s">
        <v>365</v>
      </c>
      <c r="Q177" s="128" t="s">
        <v>365</v>
      </c>
      <c r="R177" s="128" t="s">
        <v>365</v>
      </c>
      <c r="S177" s="128">
        <v>0.3</v>
      </c>
      <c r="T177">
        <v>2028</v>
      </c>
      <c r="U177" s="495">
        <v>9670347</v>
      </c>
      <c r="V177" s="495" t="s">
        <v>365</v>
      </c>
      <c r="W177" s="495">
        <v>9670347</v>
      </c>
      <c r="X177" s="128">
        <v>1</v>
      </c>
      <c r="Y177" s="128">
        <v>0</v>
      </c>
      <c r="Z177" s="495">
        <v>6769242.8999999994</v>
      </c>
      <c r="AA177" s="495">
        <v>0</v>
      </c>
      <c r="AB177" s="495">
        <v>2901104.1000000006</v>
      </c>
      <c r="AC177" s="495">
        <v>0</v>
      </c>
      <c r="AD177" s="495">
        <v>0</v>
      </c>
      <c r="AE177" s="42" t="s">
        <v>1892</v>
      </c>
      <c r="AF177" s="42" t="s">
        <v>764</v>
      </c>
      <c r="AG177" s="42" t="s">
        <v>8487</v>
      </c>
      <c r="AH177" s="42">
        <v>1</v>
      </c>
      <c r="AI177" s="42" t="s">
        <v>9099</v>
      </c>
      <c r="AK177"/>
      <c r="AL177"/>
      <c r="AM177"/>
      <c r="AN177"/>
      <c r="AO177"/>
      <c r="AP177"/>
      <c r="AQ177"/>
    </row>
    <row r="178" spans="1:43">
      <c r="A178" t="s">
        <v>26</v>
      </c>
      <c r="B178" t="s">
        <v>11</v>
      </c>
      <c r="C178" t="s">
        <v>365</v>
      </c>
      <c r="D178">
        <v>3201383</v>
      </c>
      <c r="E178"/>
      <c r="F178" t="s">
        <v>325</v>
      </c>
      <c r="G178" t="s">
        <v>1759</v>
      </c>
      <c r="H178" t="s">
        <v>365</v>
      </c>
      <c r="I178" t="s">
        <v>365</v>
      </c>
      <c r="J178" t="s">
        <v>365</v>
      </c>
      <c r="K178" t="s">
        <v>365</v>
      </c>
      <c r="L178" t="s">
        <v>365</v>
      </c>
      <c r="M178" t="s">
        <v>6024</v>
      </c>
      <c r="N178" s="128" t="s">
        <v>365</v>
      </c>
      <c r="O178" s="128" t="s">
        <v>365</v>
      </c>
      <c r="P178" s="128" t="s">
        <v>365</v>
      </c>
      <c r="Q178" s="128" t="s">
        <v>365</v>
      </c>
      <c r="R178" s="128" t="s">
        <v>365</v>
      </c>
      <c r="S178" s="128">
        <v>0.3</v>
      </c>
      <c r="T178">
        <v>2028</v>
      </c>
      <c r="U178" s="495">
        <v>2300464</v>
      </c>
      <c r="V178" s="495" t="s">
        <v>365</v>
      </c>
      <c r="W178" s="495">
        <v>2300464</v>
      </c>
      <c r="X178" s="128">
        <v>1</v>
      </c>
      <c r="Y178" s="128">
        <v>0</v>
      </c>
      <c r="Z178" s="495">
        <v>1610324.7999999998</v>
      </c>
      <c r="AA178" s="495">
        <v>0</v>
      </c>
      <c r="AB178" s="495">
        <v>690139.20000000019</v>
      </c>
      <c r="AC178" s="495">
        <v>0</v>
      </c>
      <c r="AD178" s="495">
        <v>0</v>
      </c>
      <c r="AE178" s="42" t="s">
        <v>1892</v>
      </c>
      <c r="AF178" s="42" t="s">
        <v>764</v>
      </c>
      <c r="AG178" s="42" t="s">
        <v>8489</v>
      </c>
      <c r="AH178" s="42">
        <v>1</v>
      </c>
      <c r="AI178" s="42" t="s">
        <v>9101</v>
      </c>
      <c r="AK178"/>
      <c r="AL178"/>
      <c r="AM178"/>
      <c r="AN178"/>
      <c r="AO178"/>
      <c r="AP178"/>
      <c r="AQ178"/>
    </row>
    <row r="179" spans="1:43">
      <c r="A179" t="s">
        <v>26</v>
      </c>
      <c r="B179" t="s">
        <v>11</v>
      </c>
      <c r="C179" t="s">
        <v>365</v>
      </c>
      <c r="D179">
        <v>3201384</v>
      </c>
      <c r="E179"/>
      <c r="F179" t="s">
        <v>326</v>
      </c>
      <c r="G179" t="s">
        <v>1760</v>
      </c>
      <c r="H179" t="s">
        <v>365</v>
      </c>
      <c r="I179" t="s">
        <v>365</v>
      </c>
      <c r="J179" t="s">
        <v>365</v>
      </c>
      <c r="K179" t="s">
        <v>365</v>
      </c>
      <c r="L179" t="s">
        <v>365</v>
      </c>
      <c r="M179" t="s">
        <v>6024</v>
      </c>
      <c r="N179" s="128" t="s">
        <v>365</v>
      </c>
      <c r="O179" s="128" t="s">
        <v>365</v>
      </c>
      <c r="P179" s="128" t="s">
        <v>365</v>
      </c>
      <c r="Q179" s="128" t="s">
        <v>365</v>
      </c>
      <c r="R179" s="128" t="s">
        <v>365</v>
      </c>
      <c r="S179" s="128">
        <v>0.3</v>
      </c>
      <c r="T179">
        <v>2028</v>
      </c>
      <c r="U179" s="495">
        <v>2315121</v>
      </c>
      <c r="V179" s="495" t="s">
        <v>365</v>
      </c>
      <c r="W179" s="495">
        <v>2315121</v>
      </c>
      <c r="X179" s="128">
        <v>1</v>
      </c>
      <c r="Y179" s="128">
        <v>0</v>
      </c>
      <c r="Z179" s="495">
        <v>1620584.7</v>
      </c>
      <c r="AA179" s="495">
        <v>0</v>
      </c>
      <c r="AB179" s="495">
        <v>694536.3</v>
      </c>
      <c r="AC179" s="495">
        <v>0</v>
      </c>
      <c r="AD179" s="495">
        <v>0</v>
      </c>
      <c r="AE179" s="42" t="s">
        <v>1892</v>
      </c>
      <c r="AF179" s="42" t="s">
        <v>764</v>
      </c>
      <c r="AG179" s="42" t="s">
        <v>8490</v>
      </c>
      <c r="AH179" s="42">
        <v>1</v>
      </c>
      <c r="AI179" s="42" t="s">
        <v>9102</v>
      </c>
      <c r="AK179"/>
      <c r="AL179"/>
      <c r="AM179"/>
      <c r="AN179"/>
      <c r="AO179"/>
      <c r="AP179"/>
      <c r="AQ179"/>
    </row>
    <row r="180" spans="1:43">
      <c r="A180" t="s">
        <v>26</v>
      </c>
      <c r="B180" t="s">
        <v>11</v>
      </c>
      <c r="C180" t="s">
        <v>365</v>
      </c>
      <c r="D180">
        <v>3201384</v>
      </c>
      <c r="E180"/>
      <c r="F180" t="s">
        <v>326</v>
      </c>
      <c r="G180" t="s">
        <v>1760</v>
      </c>
      <c r="H180" t="s">
        <v>365</v>
      </c>
      <c r="I180" t="s">
        <v>365</v>
      </c>
      <c r="J180" t="s">
        <v>365</v>
      </c>
      <c r="K180" t="s">
        <v>365</v>
      </c>
      <c r="L180" t="s">
        <v>365</v>
      </c>
      <c r="M180" t="s">
        <v>6024</v>
      </c>
      <c r="N180" s="128" t="s">
        <v>365</v>
      </c>
      <c r="O180" s="128" t="s">
        <v>365</v>
      </c>
      <c r="P180" s="128" t="s">
        <v>365</v>
      </c>
      <c r="Q180" s="128" t="s">
        <v>365</v>
      </c>
      <c r="R180" s="128" t="s">
        <v>365</v>
      </c>
      <c r="S180" s="128">
        <v>0.3</v>
      </c>
      <c r="T180">
        <v>2028</v>
      </c>
      <c r="U180" s="495">
        <v>319569.56</v>
      </c>
      <c r="V180" s="495" t="s">
        <v>365</v>
      </c>
      <c r="W180" s="495">
        <v>319569.56</v>
      </c>
      <c r="X180" s="128">
        <v>1</v>
      </c>
      <c r="Y180" s="128">
        <v>0</v>
      </c>
      <c r="Z180" s="495">
        <v>223698.69199999998</v>
      </c>
      <c r="AA180" s="495">
        <v>0</v>
      </c>
      <c r="AB180" s="495">
        <v>95870.868000000017</v>
      </c>
      <c r="AC180" s="495">
        <v>0</v>
      </c>
      <c r="AD180" s="495">
        <v>0</v>
      </c>
      <c r="AE180" s="42" t="s">
        <v>1892</v>
      </c>
      <c r="AF180" s="42" t="s">
        <v>764</v>
      </c>
      <c r="AG180" s="42" t="s">
        <v>8491</v>
      </c>
      <c r="AH180" s="42">
        <v>1</v>
      </c>
      <c r="AI180" s="42" t="s">
        <v>9102</v>
      </c>
      <c r="AK180"/>
      <c r="AL180"/>
      <c r="AM180"/>
      <c r="AN180"/>
      <c r="AO180"/>
      <c r="AP180"/>
      <c r="AQ180"/>
    </row>
    <row r="181" spans="1:43">
      <c r="A181" t="s">
        <v>26</v>
      </c>
      <c r="B181" t="s">
        <v>11</v>
      </c>
      <c r="C181" t="s">
        <v>365</v>
      </c>
      <c r="D181">
        <v>3201388</v>
      </c>
      <c r="E181"/>
      <c r="F181" t="s">
        <v>327</v>
      </c>
      <c r="G181" t="s">
        <v>1236</v>
      </c>
      <c r="H181" t="s">
        <v>365</v>
      </c>
      <c r="I181" t="s">
        <v>365</v>
      </c>
      <c r="J181" t="s">
        <v>365</v>
      </c>
      <c r="K181" t="s">
        <v>365</v>
      </c>
      <c r="L181" t="s">
        <v>365</v>
      </c>
      <c r="M181" t="s">
        <v>6019</v>
      </c>
      <c r="N181" s="128" t="s">
        <v>365</v>
      </c>
      <c r="O181" s="128" t="s">
        <v>365</v>
      </c>
      <c r="P181" s="128" t="s">
        <v>365</v>
      </c>
      <c r="Q181" s="128" t="s">
        <v>365</v>
      </c>
      <c r="R181" s="128" t="s">
        <v>365</v>
      </c>
      <c r="S181" s="128">
        <v>0.6</v>
      </c>
      <c r="T181">
        <v>2028</v>
      </c>
      <c r="U181" s="495">
        <v>231610</v>
      </c>
      <c r="V181" s="495" t="s">
        <v>365</v>
      </c>
      <c r="W181" s="495">
        <v>231610</v>
      </c>
      <c r="X181" s="128">
        <v>1</v>
      </c>
      <c r="Y181" s="128">
        <v>0</v>
      </c>
      <c r="Z181" s="495">
        <v>92644</v>
      </c>
      <c r="AA181" s="495">
        <v>0</v>
      </c>
      <c r="AB181" s="495">
        <v>138966</v>
      </c>
      <c r="AC181" s="495">
        <v>0</v>
      </c>
      <c r="AD181" s="495">
        <v>0</v>
      </c>
      <c r="AE181" s="42" t="s">
        <v>1891</v>
      </c>
      <c r="AF181" s="42" t="s">
        <v>764</v>
      </c>
      <c r="AG181" s="42" t="s">
        <v>8492</v>
      </c>
      <c r="AH181" s="42">
        <v>1</v>
      </c>
      <c r="AI181" s="42" t="s">
        <v>9103</v>
      </c>
      <c r="AK181"/>
      <c r="AL181"/>
      <c r="AM181"/>
      <c r="AN181"/>
      <c r="AO181"/>
      <c r="AP181"/>
      <c r="AQ181"/>
    </row>
    <row r="182" spans="1:43">
      <c r="A182" t="s">
        <v>26</v>
      </c>
      <c r="B182" t="s">
        <v>11</v>
      </c>
      <c r="C182" t="s">
        <v>365</v>
      </c>
      <c r="D182">
        <v>3201389</v>
      </c>
      <c r="E182"/>
      <c r="F182" t="s">
        <v>328</v>
      </c>
      <c r="G182" t="s">
        <v>1761</v>
      </c>
      <c r="H182" t="s">
        <v>365</v>
      </c>
      <c r="I182" t="s">
        <v>365</v>
      </c>
      <c r="J182" t="s">
        <v>365</v>
      </c>
      <c r="K182" t="s">
        <v>365</v>
      </c>
      <c r="L182" t="s">
        <v>365</v>
      </c>
      <c r="M182" t="s">
        <v>6033</v>
      </c>
      <c r="N182" s="128" t="s">
        <v>365</v>
      </c>
      <c r="O182" s="128" t="s">
        <v>365</v>
      </c>
      <c r="P182" s="128" t="s">
        <v>365</v>
      </c>
      <c r="Q182" s="128" t="s">
        <v>365</v>
      </c>
      <c r="R182" s="128" t="s">
        <v>365</v>
      </c>
      <c r="S182" s="128">
        <v>0.6</v>
      </c>
      <c r="T182">
        <v>2028</v>
      </c>
      <c r="U182" s="495">
        <v>1505</v>
      </c>
      <c r="V182" s="495" t="s">
        <v>365</v>
      </c>
      <c r="W182" s="495">
        <v>1505</v>
      </c>
      <c r="X182" s="128">
        <v>1</v>
      </c>
      <c r="Y182" s="128">
        <v>0</v>
      </c>
      <c r="Z182" s="495">
        <v>602</v>
      </c>
      <c r="AA182" s="495">
        <v>0</v>
      </c>
      <c r="AB182" s="495">
        <v>903</v>
      </c>
      <c r="AC182" s="495">
        <v>0</v>
      </c>
      <c r="AD182" s="495">
        <v>0</v>
      </c>
      <c r="AE182" s="42" t="s">
        <v>1894</v>
      </c>
      <c r="AF182" s="42" t="s">
        <v>764</v>
      </c>
      <c r="AG182" s="42" t="s">
        <v>8091</v>
      </c>
      <c r="AH182" s="42">
        <v>1</v>
      </c>
      <c r="AI182" s="42" t="s">
        <v>8787</v>
      </c>
      <c r="AK182"/>
      <c r="AL182"/>
      <c r="AM182"/>
      <c r="AN182"/>
      <c r="AO182"/>
      <c r="AP182"/>
      <c r="AQ182"/>
    </row>
    <row r="183" spans="1:43">
      <c r="A183" t="s">
        <v>26</v>
      </c>
      <c r="B183" t="s">
        <v>11</v>
      </c>
      <c r="C183" t="s">
        <v>365</v>
      </c>
      <c r="D183">
        <v>3201389</v>
      </c>
      <c r="E183"/>
      <c r="F183" t="s">
        <v>328</v>
      </c>
      <c r="G183" t="s">
        <v>1761</v>
      </c>
      <c r="H183" t="s">
        <v>365</v>
      </c>
      <c r="I183" t="s">
        <v>365</v>
      </c>
      <c r="J183" t="s">
        <v>365</v>
      </c>
      <c r="K183" t="s">
        <v>365</v>
      </c>
      <c r="L183" t="s">
        <v>365</v>
      </c>
      <c r="M183" t="s">
        <v>6033</v>
      </c>
      <c r="N183" s="128" t="s">
        <v>365</v>
      </c>
      <c r="O183" s="128" t="s">
        <v>365</v>
      </c>
      <c r="P183" s="128" t="s">
        <v>365</v>
      </c>
      <c r="Q183" s="128" t="s">
        <v>365</v>
      </c>
      <c r="R183" s="128" t="s">
        <v>365</v>
      </c>
      <c r="S183" s="128">
        <v>0.6</v>
      </c>
      <c r="T183">
        <v>2028</v>
      </c>
      <c r="U183" s="495">
        <v>1907848</v>
      </c>
      <c r="V183" s="495" t="s">
        <v>365</v>
      </c>
      <c r="W183" s="495">
        <v>1907848</v>
      </c>
      <c r="X183" s="128">
        <v>1</v>
      </c>
      <c r="Y183" s="128">
        <v>0</v>
      </c>
      <c r="Z183" s="495">
        <v>763139.20000000007</v>
      </c>
      <c r="AA183" s="495">
        <v>0</v>
      </c>
      <c r="AB183" s="495">
        <v>1144708.7999999998</v>
      </c>
      <c r="AC183" s="495">
        <v>0</v>
      </c>
      <c r="AD183" s="495">
        <v>0</v>
      </c>
      <c r="AE183" s="42" t="s">
        <v>1894</v>
      </c>
      <c r="AF183" s="42" t="s">
        <v>764</v>
      </c>
      <c r="AG183" s="42" t="s">
        <v>8493</v>
      </c>
      <c r="AH183" s="42">
        <v>1</v>
      </c>
      <c r="AI183" s="42" t="s">
        <v>8787</v>
      </c>
      <c r="AK183"/>
      <c r="AL183"/>
      <c r="AM183"/>
      <c r="AN183"/>
      <c r="AO183"/>
      <c r="AP183"/>
      <c r="AQ183"/>
    </row>
    <row r="184" spans="1:43">
      <c r="A184" t="s">
        <v>26</v>
      </c>
      <c r="B184" t="s">
        <v>11</v>
      </c>
      <c r="C184" t="s">
        <v>365</v>
      </c>
      <c r="D184">
        <v>3201389</v>
      </c>
      <c r="E184"/>
      <c r="F184" t="s">
        <v>328</v>
      </c>
      <c r="G184" t="s">
        <v>1761</v>
      </c>
      <c r="H184" t="s">
        <v>365</v>
      </c>
      <c r="I184" t="s">
        <v>365</v>
      </c>
      <c r="J184" t="s">
        <v>365</v>
      </c>
      <c r="K184" t="s">
        <v>365</v>
      </c>
      <c r="L184" t="s">
        <v>365</v>
      </c>
      <c r="M184" t="s">
        <v>6033</v>
      </c>
      <c r="N184" s="128" t="s">
        <v>365</v>
      </c>
      <c r="O184" s="128" t="s">
        <v>365</v>
      </c>
      <c r="P184" s="128" t="s">
        <v>365</v>
      </c>
      <c r="Q184" s="128" t="s">
        <v>365</v>
      </c>
      <c r="R184" s="128" t="s">
        <v>365</v>
      </c>
      <c r="S184" s="128">
        <v>0.6</v>
      </c>
      <c r="T184">
        <v>2028</v>
      </c>
      <c r="U184" s="495">
        <v>223784.86000000002</v>
      </c>
      <c r="V184" s="495" t="s">
        <v>365</v>
      </c>
      <c r="W184" s="495">
        <v>223784.86000000002</v>
      </c>
      <c r="X184" s="128">
        <v>1</v>
      </c>
      <c r="Y184" s="128">
        <v>0</v>
      </c>
      <c r="Z184" s="495">
        <v>89513.944000000018</v>
      </c>
      <c r="AA184" s="495">
        <v>0</v>
      </c>
      <c r="AB184" s="495">
        <v>134270.916</v>
      </c>
      <c r="AC184" s="495">
        <v>0</v>
      </c>
      <c r="AD184" s="495">
        <v>0</v>
      </c>
      <c r="AE184" s="42" t="s">
        <v>1894</v>
      </c>
      <c r="AF184" s="42" t="s">
        <v>764</v>
      </c>
      <c r="AG184" s="42" t="s">
        <v>8494</v>
      </c>
      <c r="AH184" s="42">
        <v>1</v>
      </c>
      <c r="AI184" s="42" t="s">
        <v>8787</v>
      </c>
      <c r="AK184"/>
      <c r="AL184"/>
      <c r="AM184"/>
      <c r="AN184"/>
      <c r="AO184"/>
      <c r="AP184"/>
      <c r="AQ184"/>
    </row>
    <row r="185" spans="1:43">
      <c r="A185" t="s">
        <v>26</v>
      </c>
      <c r="B185" t="s">
        <v>11</v>
      </c>
      <c r="C185" t="s">
        <v>365</v>
      </c>
      <c r="D185">
        <v>3201390</v>
      </c>
      <c r="E185"/>
      <c r="F185" t="s">
        <v>330</v>
      </c>
      <c r="G185" t="s">
        <v>1225</v>
      </c>
      <c r="H185" t="s">
        <v>365</v>
      </c>
      <c r="I185" t="s">
        <v>365</v>
      </c>
      <c r="J185" t="s">
        <v>365</v>
      </c>
      <c r="K185" t="s">
        <v>365</v>
      </c>
      <c r="L185" t="s">
        <v>365</v>
      </c>
      <c r="M185" t="s">
        <v>6033</v>
      </c>
      <c r="N185" s="128" t="s">
        <v>365</v>
      </c>
      <c r="O185" s="128" t="s">
        <v>365</v>
      </c>
      <c r="P185" s="128" t="s">
        <v>365</v>
      </c>
      <c r="Q185" s="128" t="s">
        <v>365</v>
      </c>
      <c r="R185" s="128" t="s">
        <v>365</v>
      </c>
      <c r="S185" s="128">
        <v>0.9</v>
      </c>
      <c r="T185">
        <v>2028</v>
      </c>
      <c r="U185" s="495">
        <v>8053286.8500000024</v>
      </c>
      <c r="V185" s="495" t="s">
        <v>365</v>
      </c>
      <c r="W185" s="495">
        <v>8053286.8500000024</v>
      </c>
      <c r="X185" s="128">
        <v>1</v>
      </c>
      <c r="Y185" s="128">
        <v>0</v>
      </c>
      <c r="Z185" s="495">
        <v>805328.68500000006</v>
      </c>
      <c r="AA185" s="495">
        <v>0</v>
      </c>
      <c r="AB185" s="495">
        <v>7247958.1650000028</v>
      </c>
      <c r="AC185" s="495">
        <v>0</v>
      </c>
      <c r="AD185" s="495">
        <v>-9.3132257461547852E-10</v>
      </c>
      <c r="AE185" s="42" t="s">
        <v>1894</v>
      </c>
      <c r="AF185" s="42" t="s">
        <v>764</v>
      </c>
      <c r="AG185" s="42" t="s">
        <v>8092</v>
      </c>
      <c r="AH185" s="42">
        <v>1</v>
      </c>
      <c r="AI185" s="42" t="s">
        <v>8788</v>
      </c>
      <c r="AK185"/>
      <c r="AL185"/>
      <c r="AM185"/>
      <c r="AN185"/>
      <c r="AO185"/>
      <c r="AP185"/>
      <c r="AQ185"/>
    </row>
    <row r="186" spans="1:43">
      <c r="A186" t="s">
        <v>26</v>
      </c>
      <c r="B186" t="s">
        <v>11</v>
      </c>
      <c r="C186" t="s">
        <v>365</v>
      </c>
      <c r="D186">
        <v>3201390</v>
      </c>
      <c r="E186"/>
      <c r="F186" t="s">
        <v>330</v>
      </c>
      <c r="G186" t="s">
        <v>1225</v>
      </c>
      <c r="H186" t="s">
        <v>365</v>
      </c>
      <c r="I186" t="s">
        <v>365</v>
      </c>
      <c r="J186" t="s">
        <v>365</v>
      </c>
      <c r="K186" t="s">
        <v>365</v>
      </c>
      <c r="L186" t="s">
        <v>365</v>
      </c>
      <c r="M186" t="s">
        <v>6033</v>
      </c>
      <c r="N186" s="128" t="s">
        <v>365</v>
      </c>
      <c r="O186" s="128" t="s">
        <v>365</v>
      </c>
      <c r="P186" s="128" t="s">
        <v>365</v>
      </c>
      <c r="Q186" s="128" t="s">
        <v>365</v>
      </c>
      <c r="R186" s="128" t="s">
        <v>365</v>
      </c>
      <c r="S186" s="128">
        <v>0.9</v>
      </c>
      <c r="T186">
        <v>2028</v>
      </c>
      <c r="U186" s="495">
        <v>7847098</v>
      </c>
      <c r="V186" s="495" t="s">
        <v>365</v>
      </c>
      <c r="W186" s="495">
        <v>7847098</v>
      </c>
      <c r="X186" s="128">
        <v>1</v>
      </c>
      <c r="Y186" s="128">
        <v>0</v>
      </c>
      <c r="Z186" s="495">
        <v>784709.79999999981</v>
      </c>
      <c r="AA186" s="495">
        <v>0</v>
      </c>
      <c r="AB186" s="495">
        <v>7062388.2000000002</v>
      </c>
      <c r="AC186" s="495">
        <v>0</v>
      </c>
      <c r="AD186" s="495">
        <v>0</v>
      </c>
      <c r="AE186" s="42" t="s">
        <v>1894</v>
      </c>
      <c r="AF186" s="42" t="s">
        <v>764</v>
      </c>
      <c r="AG186" s="42" t="s">
        <v>8495</v>
      </c>
      <c r="AH186" s="42">
        <v>1</v>
      </c>
      <c r="AI186" s="42" t="s">
        <v>8788</v>
      </c>
      <c r="AK186"/>
      <c r="AL186"/>
      <c r="AM186"/>
      <c r="AN186"/>
      <c r="AO186"/>
      <c r="AP186"/>
      <c r="AQ186"/>
    </row>
    <row r="187" spans="1:43">
      <c r="A187" t="s">
        <v>26</v>
      </c>
      <c r="B187" t="s">
        <v>11</v>
      </c>
      <c r="C187" t="s">
        <v>365</v>
      </c>
      <c r="D187">
        <v>3201390</v>
      </c>
      <c r="E187"/>
      <c r="F187" t="s">
        <v>330</v>
      </c>
      <c r="G187" t="s">
        <v>1225</v>
      </c>
      <c r="H187" t="s">
        <v>365</v>
      </c>
      <c r="I187" t="s">
        <v>365</v>
      </c>
      <c r="J187" t="s">
        <v>365</v>
      </c>
      <c r="K187" t="s">
        <v>365</v>
      </c>
      <c r="L187" t="s">
        <v>365</v>
      </c>
      <c r="M187" t="s">
        <v>6033</v>
      </c>
      <c r="N187" s="128" t="s">
        <v>365</v>
      </c>
      <c r="O187" s="128" t="s">
        <v>365</v>
      </c>
      <c r="P187" s="128" t="s">
        <v>365</v>
      </c>
      <c r="Q187" s="128" t="s">
        <v>365</v>
      </c>
      <c r="R187" s="128" t="s">
        <v>365</v>
      </c>
      <c r="S187" s="128">
        <v>0.9</v>
      </c>
      <c r="T187">
        <v>2028</v>
      </c>
      <c r="U187" s="495">
        <v>8759226.75</v>
      </c>
      <c r="V187" s="495" t="s">
        <v>365</v>
      </c>
      <c r="W187" s="495">
        <v>8759226.75</v>
      </c>
      <c r="X187" s="128">
        <v>1</v>
      </c>
      <c r="Y187" s="128">
        <v>0</v>
      </c>
      <c r="Z187" s="495">
        <v>875922.67499999981</v>
      </c>
      <c r="AA187" s="495">
        <v>0</v>
      </c>
      <c r="AB187" s="495">
        <v>7883304.0750000002</v>
      </c>
      <c r="AC187" s="495">
        <v>0</v>
      </c>
      <c r="AD187" s="495">
        <v>0</v>
      </c>
      <c r="AE187" s="42" t="s">
        <v>1894</v>
      </c>
      <c r="AF187" s="42" t="s">
        <v>764</v>
      </c>
      <c r="AG187" s="42" t="s">
        <v>8496</v>
      </c>
      <c r="AH187" s="42">
        <v>1</v>
      </c>
      <c r="AI187" s="42" t="s">
        <v>8788</v>
      </c>
      <c r="AK187"/>
      <c r="AL187"/>
      <c r="AM187"/>
      <c r="AN187"/>
      <c r="AO187"/>
      <c r="AP187"/>
      <c r="AQ187"/>
    </row>
    <row r="188" spans="1:43">
      <c r="A188" t="s">
        <v>26</v>
      </c>
      <c r="B188" t="s">
        <v>11</v>
      </c>
      <c r="C188" t="s">
        <v>365</v>
      </c>
      <c r="D188">
        <v>3201391</v>
      </c>
      <c r="E188"/>
      <c r="F188" t="s">
        <v>329</v>
      </c>
      <c r="G188" t="s">
        <v>1856</v>
      </c>
      <c r="H188" t="s">
        <v>365</v>
      </c>
      <c r="I188" t="s">
        <v>365</v>
      </c>
      <c r="J188" t="s">
        <v>365</v>
      </c>
      <c r="K188" t="s">
        <v>365</v>
      </c>
      <c r="L188" t="s">
        <v>365</v>
      </c>
      <c r="M188" t="s">
        <v>6190</v>
      </c>
      <c r="N188" s="128" t="s">
        <v>365</v>
      </c>
      <c r="O188" s="128" t="s">
        <v>365</v>
      </c>
      <c r="P188" s="128" t="s">
        <v>365</v>
      </c>
      <c r="Q188" s="128" t="s">
        <v>365</v>
      </c>
      <c r="R188" s="128" t="s">
        <v>365</v>
      </c>
      <c r="S188" s="128">
        <v>0.6</v>
      </c>
      <c r="T188">
        <v>2028</v>
      </c>
      <c r="U188" s="495">
        <v>2526407</v>
      </c>
      <c r="V188" s="495" t="s">
        <v>365</v>
      </c>
      <c r="W188" s="495">
        <v>2526407</v>
      </c>
      <c r="X188" s="128">
        <v>1</v>
      </c>
      <c r="Y188" s="128">
        <v>0</v>
      </c>
      <c r="Z188" s="495">
        <v>1010562.8</v>
      </c>
      <c r="AA188" s="495">
        <v>0</v>
      </c>
      <c r="AB188" s="495">
        <v>1515844.2</v>
      </c>
      <c r="AC188" s="495">
        <v>0</v>
      </c>
      <c r="AD188" s="495">
        <v>0</v>
      </c>
      <c r="AE188" s="42" t="s">
        <v>1899</v>
      </c>
      <c r="AF188" s="42" t="s">
        <v>764</v>
      </c>
      <c r="AG188" s="42" t="s">
        <v>8497</v>
      </c>
      <c r="AH188" s="42">
        <v>1</v>
      </c>
      <c r="AI188" s="42" t="s">
        <v>9104</v>
      </c>
      <c r="AK188"/>
      <c r="AL188"/>
      <c r="AM188"/>
      <c r="AN188"/>
      <c r="AO188"/>
      <c r="AP188"/>
      <c r="AQ188"/>
    </row>
    <row r="189" spans="1:43">
      <c r="A189" t="s">
        <v>26</v>
      </c>
      <c r="B189" t="s">
        <v>11</v>
      </c>
      <c r="C189" t="s">
        <v>365</v>
      </c>
      <c r="D189">
        <v>3201391</v>
      </c>
      <c r="E189"/>
      <c r="F189" t="s">
        <v>329</v>
      </c>
      <c r="G189" t="s">
        <v>1856</v>
      </c>
      <c r="H189" t="s">
        <v>365</v>
      </c>
      <c r="I189" t="s">
        <v>365</v>
      </c>
      <c r="J189" t="s">
        <v>365</v>
      </c>
      <c r="K189" t="s">
        <v>365</v>
      </c>
      <c r="L189" t="s">
        <v>365</v>
      </c>
      <c r="M189" t="s">
        <v>6190</v>
      </c>
      <c r="N189" s="128" t="s">
        <v>365</v>
      </c>
      <c r="O189" s="128" t="s">
        <v>365</v>
      </c>
      <c r="P189" s="128" t="s">
        <v>365</v>
      </c>
      <c r="Q189" s="128" t="s">
        <v>365</v>
      </c>
      <c r="R189" s="128" t="s">
        <v>365</v>
      </c>
      <c r="S189" s="128">
        <v>0.6</v>
      </c>
      <c r="T189">
        <v>2028</v>
      </c>
      <c r="U189" s="495">
        <v>1492109.01</v>
      </c>
      <c r="V189" s="495" t="s">
        <v>365</v>
      </c>
      <c r="W189" s="495">
        <v>1492109.01</v>
      </c>
      <c r="X189" s="128">
        <v>1</v>
      </c>
      <c r="Y189" s="128">
        <v>0</v>
      </c>
      <c r="Z189" s="495">
        <v>596843.60400000005</v>
      </c>
      <c r="AA189" s="495">
        <v>0</v>
      </c>
      <c r="AB189" s="495">
        <v>895265.40599999996</v>
      </c>
      <c r="AC189" s="495">
        <v>0</v>
      </c>
      <c r="AD189" s="495">
        <v>0</v>
      </c>
      <c r="AE189" s="42" t="s">
        <v>1899</v>
      </c>
      <c r="AF189" s="42" t="s">
        <v>764</v>
      </c>
      <c r="AG189" s="42" t="s">
        <v>8498</v>
      </c>
      <c r="AH189" s="42">
        <v>1</v>
      </c>
      <c r="AI189" s="42" t="s">
        <v>9104</v>
      </c>
      <c r="AK189"/>
      <c r="AL189"/>
      <c r="AM189"/>
      <c r="AN189"/>
      <c r="AO189"/>
      <c r="AP189"/>
      <c r="AQ189"/>
    </row>
    <row r="190" spans="1:43">
      <c r="A190" t="s">
        <v>26</v>
      </c>
      <c r="B190" t="s">
        <v>11</v>
      </c>
      <c r="C190" t="s">
        <v>365</v>
      </c>
      <c r="D190">
        <v>3201392</v>
      </c>
      <c r="E190"/>
      <c r="F190" t="s">
        <v>338</v>
      </c>
      <c r="G190" t="s">
        <v>1217</v>
      </c>
      <c r="H190" t="s">
        <v>365</v>
      </c>
      <c r="I190" t="s">
        <v>365</v>
      </c>
      <c r="J190" t="s">
        <v>365</v>
      </c>
      <c r="K190" t="s">
        <v>365</v>
      </c>
      <c r="L190" t="s">
        <v>365</v>
      </c>
      <c r="M190" t="s">
        <v>6039</v>
      </c>
      <c r="N190" s="128" t="s">
        <v>365</v>
      </c>
      <c r="O190" s="128" t="s">
        <v>365</v>
      </c>
      <c r="P190" s="128" t="s">
        <v>365</v>
      </c>
      <c r="Q190" s="128" t="s">
        <v>365</v>
      </c>
      <c r="R190" s="128" t="s">
        <v>365</v>
      </c>
      <c r="S190" s="128">
        <v>0.95</v>
      </c>
      <c r="T190">
        <v>2028</v>
      </c>
      <c r="U190" s="495">
        <v>12440999.909999998</v>
      </c>
      <c r="V190" s="495" t="s">
        <v>365</v>
      </c>
      <c r="W190" s="495">
        <v>12440999.909999998</v>
      </c>
      <c r="X190" s="128">
        <v>1</v>
      </c>
      <c r="Y190" s="128">
        <v>0</v>
      </c>
      <c r="Z190" s="495">
        <v>622049.99550000043</v>
      </c>
      <c r="AA190" s="495">
        <v>0</v>
      </c>
      <c r="AB190" s="495">
        <v>11818949.914499998</v>
      </c>
      <c r="AC190" s="495">
        <v>0</v>
      </c>
      <c r="AD190" s="495">
        <v>0</v>
      </c>
      <c r="AE190" s="42" t="s">
        <v>1900</v>
      </c>
      <c r="AF190" s="42" t="s">
        <v>764</v>
      </c>
      <c r="AG190" s="42" t="s">
        <v>8502</v>
      </c>
      <c r="AH190" s="42">
        <v>1</v>
      </c>
      <c r="AI190" s="42" t="s">
        <v>9107</v>
      </c>
      <c r="AK190"/>
      <c r="AL190"/>
      <c r="AM190"/>
      <c r="AN190"/>
      <c r="AO190"/>
      <c r="AP190"/>
      <c r="AQ190"/>
    </row>
    <row r="191" spans="1:43">
      <c r="A191" t="s">
        <v>26</v>
      </c>
      <c r="B191" t="s">
        <v>11</v>
      </c>
      <c r="C191" t="s">
        <v>365</v>
      </c>
      <c r="D191">
        <v>3201392</v>
      </c>
      <c r="E191"/>
      <c r="F191" t="s">
        <v>338</v>
      </c>
      <c r="G191" t="s">
        <v>1217</v>
      </c>
      <c r="H191" t="s">
        <v>365</v>
      </c>
      <c r="I191" t="s">
        <v>365</v>
      </c>
      <c r="J191" t="s">
        <v>365</v>
      </c>
      <c r="K191" t="s">
        <v>365</v>
      </c>
      <c r="L191" t="s">
        <v>365</v>
      </c>
      <c r="M191" t="s">
        <v>6039</v>
      </c>
      <c r="N191" s="128" t="s">
        <v>365</v>
      </c>
      <c r="O191" s="128" t="s">
        <v>365</v>
      </c>
      <c r="P191" s="128" t="s">
        <v>365</v>
      </c>
      <c r="Q191" s="128" t="s">
        <v>365</v>
      </c>
      <c r="R191" s="128" t="s">
        <v>365</v>
      </c>
      <c r="S191" s="128">
        <v>0.95</v>
      </c>
      <c r="T191">
        <v>2028</v>
      </c>
      <c r="U191" s="495">
        <v>5642824</v>
      </c>
      <c r="V191" s="495" t="s">
        <v>365</v>
      </c>
      <c r="W191" s="495">
        <v>5642824</v>
      </c>
      <c r="X191" s="128">
        <v>1</v>
      </c>
      <c r="Y191" s="128">
        <v>0</v>
      </c>
      <c r="Z191" s="495">
        <v>282141.20000000024</v>
      </c>
      <c r="AA191" s="495">
        <v>0</v>
      </c>
      <c r="AB191" s="495">
        <v>5360682.8</v>
      </c>
      <c r="AC191" s="495">
        <v>0</v>
      </c>
      <c r="AD191" s="495">
        <v>0</v>
      </c>
      <c r="AE191" s="42" t="s">
        <v>1900</v>
      </c>
      <c r="AF191" s="42" t="s">
        <v>764</v>
      </c>
      <c r="AG191" s="42" t="s">
        <v>8503</v>
      </c>
      <c r="AH191" s="42">
        <v>1</v>
      </c>
      <c r="AI191" s="42" t="s">
        <v>9107</v>
      </c>
      <c r="AK191"/>
      <c r="AL191"/>
      <c r="AM191"/>
      <c r="AN191"/>
      <c r="AO191"/>
      <c r="AP191"/>
      <c r="AQ191"/>
    </row>
    <row r="192" spans="1:43">
      <c r="A192" t="s">
        <v>26</v>
      </c>
      <c r="B192" t="s">
        <v>11</v>
      </c>
      <c r="C192" t="s">
        <v>365</v>
      </c>
      <c r="D192">
        <v>3201394</v>
      </c>
      <c r="E192"/>
      <c r="F192" t="s">
        <v>331</v>
      </c>
      <c r="G192" t="s">
        <v>1239</v>
      </c>
      <c r="H192" t="s">
        <v>365</v>
      </c>
      <c r="I192" t="s">
        <v>365</v>
      </c>
      <c r="J192" t="s">
        <v>365</v>
      </c>
      <c r="K192" t="s">
        <v>365</v>
      </c>
      <c r="L192" t="s">
        <v>365</v>
      </c>
      <c r="M192" t="s">
        <v>6039</v>
      </c>
      <c r="N192" s="128" t="s">
        <v>365</v>
      </c>
      <c r="O192" s="128" t="s">
        <v>365</v>
      </c>
      <c r="P192" s="128" t="s">
        <v>365</v>
      </c>
      <c r="Q192" s="128" t="s">
        <v>365</v>
      </c>
      <c r="R192" s="128" t="s">
        <v>365</v>
      </c>
      <c r="S192" s="128">
        <v>0.9</v>
      </c>
      <c r="T192">
        <v>2028</v>
      </c>
      <c r="U192" s="495">
        <v>19675364</v>
      </c>
      <c r="V192" s="495" t="s">
        <v>365</v>
      </c>
      <c r="W192" s="495">
        <v>19675364</v>
      </c>
      <c r="X192" s="128">
        <v>1</v>
      </c>
      <c r="Y192" s="128">
        <v>0</v>
      </c>
      <c r="Z192" s="495">
        <v>1967536.3999999997</v>
      </c>
      <c r="AA192" s="495">
        <v>0</v>
      </c>
      <c r="AB192" s="495">
        <v>17707827.600000001</v>
      </c>
      <c r="AC192" s="495">
        <v>0</v>
      </c>
      <c r="AD192" s="495">
        <v>0</v>
      </c>
      <c r="AE192" s="42" t="s">
        <v>1900</v>
      </c>
      <c r="AF192" s="42" t="s">
        <v>764</v>
      </c>
      <c r="AG192" s="42" t="s">
        <v>8499</v>
      </c>
      <c r="AH192" s="42">
        <v>1</v>
      </c>
      <c r="AI192" s="42" t="s">
        <v>9105</v>
      </c>
      <c r="AK192"/>
      <c r="AL192"/>
      <c r="AM192"/>
      <c r="AN192"/>
      <c r="AO192"/>
      <c r="AP192"/>
      <c r="AQ192"/>
    </row>
    <row r="193" spans="1:43">
      <c r="A193" t="s">
        <v>26</v>
      </c>
      <c r="B193" t="s">
        <v>11</v>
      </c>
      <c r="C193" t="s">
        <v>365</v>
      </c>
      <c r="D193">
        <v>3201394</v>
      </c>
      <c r="E193"/>
      <c r="F193" t="s">
        <v>331</v>
      </c>
      <c r="G193" t="s">
        <v>1239</v>
      </c>
      <c r="H193" t="s">
        <v>365</v>
      </c>
      <c r="I193" t="s">
        <v>365</v>
      </c>
      <c r="J193" t="s">
        <v>365</v>
      </c>
      <c r="K193" t="s">
        <v>365</v>
      </c>
      <c r="L193" t="s">
        <v>365</v>
      </c>
      <c r="M193" t="s">
        <v>6039</v>
      </c>
      <c r="N193" s="128" t="s">
        <v>365</v>
      </c>
      <c r="O193" s="128" t="s">
        <v>365</v>
      </c>
      <c r="P193" s="128" t="s">
        <v>365</v>
      </c>
      <c r="Q193" s="128" t="s">
        <v>365</v>
      </c>
      <c r="R193" s="128" t="s">
        <v>365</v>
      </c>
      <c r="S193" s="128">
        <v>0.9</v>
      </c>
      <c r="T193">
        <v>2028</v>
      </c>
      <c r="U193" s="495">
        <v>5648531.0099999998</v>
      </c>
      <c r="V193" s="495" t="s">
        <v>365</v>
      </c>
      <c r="W193" s="495">
        <v>5648531.0099999998</v>
      </c>
      <c r="X193" s="128">
        <v>1</v>
      </c>
      <c r="Y193" s="128">
        <v>0</v>
      </c>
      <c r="Z193" s="495">
        <v>564853.10099999991</v>
      </c>
      <c r="AA193" s="495">
        <v>0</v>
      </c>
      <c r="AB193" s="495">
        <v>5083677.909</v>
      </c>
      <c r="AC193" s="495">
        <v>0</v>
      </c>
      <c r="AD193" s="495">
        <v>0</v>
      </c>
      <c r="AE193" s="42" t="s">
        <v>1900</v>
      </c>
      <c r="AF193" s="42" t="s">
        <v>764</v>
      </c>
      <c r="AG193" s="42" t="s">
        <v>8500</v>
      </c>
      <c r="AH193" s="42">
        <v>1</v>
      </c>
      <c r="AI193" s="42" t="s">
        <v>9105</v>
      </c>
      <c r="AK193"/>
      <c r="AL193"/>
      <c r="AM193"/>
      <c r="AN193"/>
      <c r="AO193"/>
      <c r="AP193"/>
      <c r="AQ193"/>
    </row>
    <row r="194" spans="1:43">
      <c r="A194" t="s">
        <v>26</v>
      </c>
      <c r="B194" t="s">
        <v>11</v>
      </c>
      <c r="C194" t="s">
        <v>365</v>
      </c>
      <c r="D194">
        <v>3201396</v>
      </c>
      <c r="E194"/>
      <c r="F194" t="s">
        <v>332</v>
      </c>
      <c r="G194" t="s">
        <v>1762</v>
      </c>
      <c r="H194" t="s">
        <v>365</v>
      </c>
      <c r="I194" t="s">
        <v>365</v>
      </c>
      <c r="J194" t="s">
        <v>365</v>
      </c>
      <c r="K194" t="s">
        <v>365</v>
      </c>
      <c r="L194" t="s">
        <v>365</v>
      </c>
      <c r="M194" t="s">
        <v>6039</v>
      </c>
      <c r="N194" s="128" t="s">
        <v>365</v>
      </c>
      <c r="O194" s="128" t="s">
        <v>365</v>
      </c>
      <c r="P194" s="128" t="s">
        <v>365</v>
      </c>
      <c r="Q194" s="128" t="s">
        <v>365</v>
      </c>
      <c r="R194" s="128" t="s">
        <v>365</v>
      </c>
      <c r="S194" s="128">
        <v>0.9</v>
      </c>
      <c r="T194">
        <v>2028</v>
      </c>
      <c r="U194" s="495">
        <v>4415824</v>
      </c>
      <c r="V194" s="495" t="s">
        <v>365</v>
      </c>
      <c r="W194" s="495">
        <v>4415824</v>
      </c>
      <c r="X194" s="128">
        <v>1</v>
      </c>
      <c r="Y194" s="128">
        <v>0</v>
      </c>
      <c r="Z194" s="495">
        <v>441582.39999999991</v>
      </c>
      <c r="AA194" s="495">
        <v>0</v>
      </c>
      <c r="AB194" s="495">
        <v>3974241.6</v>
      </c>
      <c r="AC194" s="495">
        <v>0</v>
      </c>
      <c r="AD194" s="495">
        <v>0</v>
      </c>
      <c r="AE194" s="42" t="s">
        <v>1900</v>
      </c>
      <c r="AF194" s="42" t="s">
        <v>764</v>
      </c>
      <c r="AG194" s="42" t="s">
        <v>8501</v>
      </c>
      <c r="AH194" s="42">
        <v>1</v>
      </c>
      <c r="AI194" s="42" t="s">
        <v>9106</v>
      </c>
      <c r="AK194"/>
      <c r="AL194"/>
      <c r="AM194"/>
      <c r="AN194"/>
      <c r="AO194"/>
      <c r="AP194"/>
      <c r="AQ194"/>
    </row>
    <row r="195" spans="1:43">
      <c r="A195" t="s">
        <v>26</v>
      </c>
      <c r="B195" t="s">
        <v>11</v>
      </c>
      <c r="C195" t="s">
        <v>365</v>
      </c>
      <c r="D195">
        <v>3201397</v>
      </c>
      <c r="E195"/>
      <c r="F195" t="s">
        <v>333</v>
      </c>
      <c r="G195" t="s">
        <v>1230</v>
      </c>
      <c r="H195" t="s">
        <v>365</v>
      </c>
      <c r="I195" t="s">
        <v>365</v>
      </c>
      <c r="J195" t="s">
        <v>365</v>
      </c>
      <c r="K195" t="s">
        <v>365</v>
      </c>
      <c r="L195" t="s">
        <v>365</v>
      </c>
      <c r="M195" t="s">
        <v>6039</v>
      </c>
      <c r="N195" s="128" t="s">
        <v>365</v>
      </c>
      <c r="O195" s="128" t="s">
        <v>365</v>
      </c>
      <c r="P195" s="128" t="s">
        <v>365</v>
      </c>
      <c r="Q195" s="128" t="s">
        <v>365</v>
      </c>
      <c r="R195" s="128" t="s">
        <v>365</v>
      </c>
      <c r="S195" s="128">
        <v>0.9</v>
      </c>
      <c r="T195">
        <v>2028</v>
      </c>
      <c r="U195" s="495">
        <v>1147416.82</v>
      </c>
      <c r="V195" s="495" t="s">
        <v>365</v>
      </c>
      <c r="W195" s="495">
        <v>1147416.82</v>
      </c>
      <c r="X195" s="128">
        <v>1</v>
      </c>
      <c r="Y195" s="128">
        <v>0</v>
      </c>
      <c r="Z195" s="495">
        <v>114741.68199999999</v>
      </c>
      <c r="AA195" s="495">
        <v>0</v>
      </c>
      <c r="AB195" s="495">
        <v>1032675.138</v>
      </c>
      <c r="AC195" s="495">
        <v>0</v>
      </c>
      <c r="AD195" s="495">
        <v>0</v>
      </c>
      <c r="AE195" s="42" t="s">
        <v>1900</v>
      </c>
      <c r="AF195" s="42" t="s">
        <v>764</v>
      </c>
      <c r="AG195" s="42" t="s">
        <v>8504</v>
      </c>
      <c r="AH195" s="42">
        <v>1</v>
      </c>
      <c r="AI195" s="42" t="s">
        <v>9108</v>
      </c>
      <c r="AK195"/>
      <c r="AL195"/>
      <c r="AM195"/>
      <c r="AN195"/>
      <c r="AO195"/>
      <c r="AP195"/>
      <c r="AQ195"/>
    </row>
    <row r="196" spans="1:43">
      <c r="A196" t="s">
        <v>26</v>
      </c>
      <c r="B196" t="s">
        <v>11</v>
      </c>
      <c r="C196" t="s">
        <v>365</v>
      </c>
      <c r="D196">
        <v>3201397</v>
      </c>
      <c r="E196"/>
      <c r="F196" t="s">
        <v>333</v>
      </c>
      <c r="G196" t="s">
        <v>1230</v>
      </c>
      <c r="H196" t="s">
        <v>365</v>
      </c>
      <c r="I196" t="s">
        <v>365</v>
      </c>
      <c r="J196" t="s">
        <v>365</v>
      </c>
      <c r="K196" t="s">
        <v>365</v>
      </c>
      <c r="L196" t="s">
        <v>365</v>
      </c>
      <c r="M196" t="s">
        <v>6039</v>
      </c>
      <c r="N196" s="128" t="s">
        <v>365</v>
      </c>
      <c r="O196" s="128" t="s">
        <v>365</v>
      </c>
      <c r="P196" s="128" t="s">
        <v>365</v>
      </c>
      <c r="Q196" s="128" t="s">
        <v>365</v>
      </c>
      <c r="R196" s="128" t="s">
        <v>365</v>
      </c>
      <c r="S196" s="128">
        <v>0.9</v>
      </c>
      <c r="T196">
        <v>2028</v>
      </c>
      <c r="U196" s="495">
        <v>139709.75</v>
      </c>
      <c r="V196" s="495" t="s">
        <v>365</v>
      </c>
      <c r="W196" s="495">
        <v>139709.75</v>
      </c>
      <c r="X196" s="128">
        <v>1</v>
      </c>
      <c r="Y196" s="128">
        <v>0</v>
      </c>
      <c r="Z196" s="495">
        <v>13970.974999999997</v>
      </c>
      <c r="AA196" s="495">
        <v>0</v>
      </c>
      <c r="AB196" s="495">
        <v>125738.77500000001</v>
      </c>
      <c r="AC196" s="495">
        <v>0</v>
      </c>
      <c r="AD196" s="495">
        <v>0</v>
      </c>
      <c r="AE196" s="42" t="s">
        <v>1900</v>
      </c>
      <c r="AF196" s="42" t="s">
        <v>764</v>
      </c>
      <c r="AG196" s="42" t="s">
        <v>8505</v>
      </c>
      <c r="AH196" s="42">
        <v>1</v>
      </c>
      <c r="AI196" s="42" t="s">
        <v>9108</v>
      </c>
      <c r="AK196"/>
      <c r="AL196"/>
      <c r="AM196"/>
      <c r="AN196"/>
      <c r="AO196"/>
      <c r="AP196"/>
      <c r="AQ196"/>
    </row>
    <row r="197" spans="1:43">
      <c r="A197" t="s">
        <v>26</v>
      </c>
      <c r="B197" t="s">
        <v>11</v>
      </c>
      <c r="C197" t="s">
        <v>365</v>
      </c>
      <c r="D197">
        <v>3201404</v>
      </c>
      <c r="E197"/>
      <c r="F197" t="s">
        <v>335</v>
      </c>
      <c r="G197" t="s">
        <v>1763</v>
      </c>
      <c r="H197" t="s">
        <v>365</v>
      </c>
      <c r="I197" t="s">
        <v>365</v>
      </c>
      <c r="J197" t="s">
        <v>365</v>
      </c>
      <c r="K197" t="s">
        <v>365</v>
      </c>
      <c r="L197" t="s">
        <v>365</v>
      </c>
      <c r="M197" t="s">
        <v>6024</v>
      </c>
      <c r="N197" s="128" t="s">
        <v>365</v>
      </c>
      <c r="O197" s="128" t="s">
        <v>365</v>
      </c>
      <c r="P197" s="128" t="s">
        <v>365</v>
      </c>
      <c r="Q197" s="128" t="s">
        <v>365</v>
      </c>
      <c r="R197" s="128" t="s">
        <v>365</v>
      </c>
      <c r="S197" s="128">
        <v>0.9</v>
      </c>
      <c r="T197">
        <v>2028</v>
      </c>
      <c r="U197" s="495">
        <v>9120.6200000000026</v>
      </c>
      <c r="V197" s="495" t="s">
        <v>365</v>
      </c>
      <c r="W197" s="495">
        <v>9120.6200000000026</v>
      </c>
      <c r="X197" s="128">
        <v>1</v>
      </c>
      <c r="Y197" s="128">
        <v>0</v>
      </c>
      <c r="Z197" s="495">
        <v>912.06200000000001</v>
      </c>
      <c r="AA197" s="495">
        <v>0</v>
      </c>
      <c r="AB197" s="495">
        <v>8208.5580000000027</v>
      </c>
      <c r="AC197" s="495">
        <v>0</v>
      </c>
      <c r="AD197" s="495">
        <v>0</v>
      </c>
      <c r="AE197" s="42" t="s">
        <v>1892</v>
      </c>
      <c r="AF197" s="42" t="s">
        <v>764</v>
      </c>
      <c r="AG197" s="42" t="s">
        <v>8093</v>
      </c>
      <c r="AH197" s="42">
        <v>1</v>
      </c>
      <c r="AI197" s="42" t="s">
        <v>8789</v>
      </c>
      <c r="AK197"/>
      <c r="AL197"/>
      <c r="AM197"/>
      <c r="AN197"/>
      <c r="AO197"/>
      <c r="AP197"/>
      <c r="AQ197"/>
    </row>
    <row r="198" spans="1:43">
      <c r="A198" t="s">
        <v>26</v>
      </c>
      <c r="B198" t="s">
        <v>11</v>
      </c>
      <c r="C198" t="s">
        <v>365</v>
      </c>
      <c r="D198">
        <v>3201404</v>
      </c>
      <c r="E198"/>
      <c r="F198" t="s">
        <v>335</v>
      </c>
      <c r="G198" t="s">
        <v>1763</v>
      </c>
      <c r="H198" t="s">
        <v>365</v>
      </c>
      <c r="I198" t="s">
        <v>365</v>
      </c>
      <c r="J198" t="s">
        <v>365</v>
      </c>
      <c r="K198" t="s">
        <v>365</v>
      </c>
      <c r="L198" t="s">
        <v>365</v>
      </c>
      <c r="M198" t="s">
        <v>6024</v>
      </c>
      <c r="N198" s="128" t="s">
        <v>365</v>
      </c>
      <c r="O198" s="128" t="s">
        <v>365</v>
      </c>
      <c r="P198" s="128" t="s">
        <v>365</v>
      </c>
      <c r="Q198" s="128" t="s">
        <v>365</v>
      </c>
      <c r="R198" s="128" t="s">
        <v>365</v>
      </c>
      <c r="S198" s="128">
        <v>0.9</v>
      </c>
      <c r="T198">
        <v>2028</v>
      </c>
      <c r="U198" s="495">
        <v>1147416.82</v>
      </c>
      <c r="V198" s="495" t="s">
        <v>365</v>
      </c>
      <c r="W198" s="495">
        <v>1147416.82</v>
      </c>
      <c r="X198" s="128">
        <v>1</v>
      </c>
      <c r="Y198" s="128">
        <v>0</v>
      </c>
      <c r="Z198" s="495">
        <v>114741.68199999999</v>
      </c>
      <c r="AA198" s="495">
        <v>0</v>
      </c>
      <c r="AB198" s="495">
        <v>1032675.138</v>
      </c>
      <c r="AC198" s="495">
        <v>0</v>
      </c>
      <c r="AD198" s="495">
        <v>0</v>
      </c>
      <c r="AE198" s="42" t="s">
        <v>1892</v>
      </c>
      <c r="AF198" s="42" t="s">
        <v>764</v>
      </c>
      <c r="AG198" s="42" t="s">
        <v>8506</v>
      </c>
      <c r="AH198" s="42">
        <v>1</v>
      </c>
      <c r="AI198" s="42" t="s">
        <v>8789</v>
      </c>
      <c r="AK198"/>
      <c r="AL198"/>
      <c r="AM198"/>
      <c r="AN198"/>
      <c r="AO198"/>
      <c r="AP198"/>
      <c r="AQ198"/>
    </row>
    <row r="199" spans="1:43">
      <c r="A199" t="s">
        <v>26</v>
      </c>
      <c r="B199" t="s">
        <v>11</v>
      </c>
      <c r="C199" t="s">
        <v>365</v>
      </c>
      <c r="D199">
        <v>3201404</v>
      </c>
      <c r="E199"/>
      <c r="F199" t="s">
        <v>335</v>
      </c>
      <c r="G199" t="s">
        <v>1763</v>
      </c>
      <c r="H199" t="s">
        <v>365</v>
      </c>
      <c r="I199" t="s">
        <v>365</v>
      </c>
      <c r="J199" t="s">
        <v>365</v>
      </c>
      <c r="K199" t="s">
        <v>365</v>
      </c>
      <c r="L199" t="s">
        <v>365</v>
      </c>
      <c r="M199" t="s">
        <v>6024</v>
      </c>
      <c r="N199" s="128" t="s">
        <v>365</v>
      </c>
      <c r="O199" s="128" t="s">
        <v>365</v>
      </c>
      <c r="P199" s="128" t="s">
        <v>365</v>
      </c>
      <c r="Q199" s="128" t="s">
        <v>365</v>
      </c>
      <c r="R199" s="128" t="s">
        <v>365</v>
      </c>
      <c r="S199" s="128">
        <v>0.9</v>
      </c>
      <c r="T199">
        <v>2028</v>
      </c>
      <c r="U199" s="495">
        <v>1438670.2200000002</v>
      </c>
      <c r="V199" s="495" t="s">
        <v>365</v>
      </c>
      <c r="W199" s="495">
        <v>1438670.2200000002</v>
      </c>
      <c r="X199" s="128">
        <v>1</v>
      </c>
      <c r="Y199" s="128">
        <v>0</v>
      </c>
      <c r="Z199" s="495">
        <v>143867.022</v>
      </c>
      <c r="AA199" s="495">
        <v>0</v>
      </c>
      <c r="AB199" s="495">
        <v>1294803.1980000003</v>
      </c>
      <c r="AC199" s="495">
        <v>0</v>
      </c>
      <c r="AD199" s="495">
        <v>0</v>
      </c>
      <c r="AE199" s="42" t="s">
        <v>1892</v>
      </c>
      <c r="AF199" s="42" t="s">
        <v>764</v>
      </c>
      <c r="AG199" s="42" t="s">
        <v>8507</v>
      </c>
      <c r="AH199" s="42">
        <v>1</v>
      </c>
      <c r="AI199" s="42" t="s">
        <v>8789</v>
      </c>
      <c r="AK199"/>
      <c r="AL199"/>
      <c r="AM199"/>
      <c r="AN199"/>
      <c r="AO199"/>
      <c r="AP199"/>
      <c r="AQ199"/>
    </row>
    <row r="200" spans="1:43">
      <c r="A200" t="s">
        <v>26</v>
      </c>
      <c r="B200" t="s">
        <v>11</v>
      </c>
      <c r="C200" t="s">
        <v>365</v>
      </c>
      <c r="D200">
        <v>3201408</v>
      </c>
      <c r="E200"/>
      <c r="F200" t="s">
        <v>337</v>
      </c>
      <c r="G200" t="s">
        <v>1366</v>
      </c>
      <c r="H200" t="s">
        <v>365</v>
      </c>
      <c r="I200" t="s">
        <v>365</v>
      </c>
      <c r="J200" t="s">
        <v>365</v>
      </c>
      <c r="K200" t="s">
        <v>365</v>
      </c>
      <c r="L200" t="s">
        <v>365</v>
      </c>
      <c r="M200" t="s">
        <v>6024</v>
      </c>
      <c r="N200" s="128" t="s">
        <v>365</v>
      </c>
      <c r="O200" s="128" t="s">
        <v>365</v>
      </c>
      <c r="P200" s="128" t="s">
        <v>365</v>
      </c>
      <c r="Q200" s="128" t="s">
        <v>365</v>
      </c>
      <c r="R200" s="128" t="s">
        <v>365</v>
      </c>
      <c r="S200" s="128">
        <v>0.9</v>
      </c>
      <c r="T200">
        <v>2028</v>
      </c>
      <c r="U200" s="495">
        <v>2023138</v>
      </c>
      <c r="V200" s="495" t="s">
        <v>365</v>
      </c>
      <c r="W200" s="495">
        <v>2023138</v>
      </c>
      <c r="X200" s="128">
        <v>1</v>
      </c>
      <c r="Y200" s="128">
        <v>0</v>
      </c>
      <c r="Z200" s="495">
        <v>202313.79999999996</v>
      </c>
      <c r="AA200" s="495">
        <v>0</v>
      </c>
      <c r="AB200" s="495">
        <v>1820824.2</v>
      </c>
      <c r="AC200" s="495">
        <v>0</v>
      </c>
      <c r="AD200" s="495">
        <v>0</v>
      </c>
      <c r="AE200" s="42" t="s">
        <v>1892</v>
      </c>
      <c r="AF200" s="42" t="s">
        <v>764</v>
      </c>
      <c r="AG200" s="42" t="s">
        <v>8508</v>
      </c>
      <c r="AH200" s="42">
        <v>1</v>
      </c>
      <c r="AI200" s="42" t="s">
        <v>9109</v>
      </c>
      <c r="AK200"/>
      <c r="AL200"/>
      <c r="AM200"/>
      <c r="AN200"/>
      <c r="AO200"/>
      <c r="AP200"/>
      <c r="AQ200"/>
    </row>
    <row r="201" spans="1:43">
      <c r="A201" t="s">
        <v>26</v>
      </c>
      <c r="B201" t="s">
        <v>11</v>
      </c>
      <c r="C201" t="s">
        <v>365</v>
      </c>
      <c r="D201">
        <v>3201408</v>
      </c>
      <c r="E201"/>
      <c r="F201" t="s">
        <v>337</v>
      </c>
      <c r="G201" t="s">
        <v>1366</v>
      </c>
      <c r="H201" t="s">
        <v>365</v>
      </c>
      <c r="I201" t="s">
        <v>365</v>
      </c>
      <c r="J201" t="s">
        <v>365</v>
      </c>
      <c r="K201" t="s">
        <v>365</v>
      </c>
      <c r="L201" t="s">
        <v>365</v>
      </c>
      <c r="M201" t="s">
        <v>6024</v>
      </c>
      <c r="N201" s="128" t="s">
        <v>365</v>
      </c>
      <c r="O201" s="128" t="s">
        <v>365</v>
      </c>
      <c r="P201" s="128" t="s">
        <v>365</v>
      </c>
      <c r="Q201" s="128" t="s">
        <v>365</v>
      </c>
      <c r="R201" s="128" t="s">
        <v>365</v>
      </c>
      <c r="S201" s="128">
        <v>0.9</v>
      </c>
      <c r="T201">
        <v>2028</v>
      </c>
      <c r="U201" s="495">
        <v>1679278.47</v>
      </c>
      <c r="V201" s="495" t="s">
        <v>365</v>
      </c>
      <c r="W201" s="495">
        <v>1679278.47</v>
      </c>
      <c r="X201" s="128">
        <v>1</v>
      </c>
      <c r="Y201" s="128">
        <v>0</v>
      </c>
      <c r="Z201" s="495">
        <v>167927.84699999995</v>
      </c>
      <c r="AA201" s="495">
        <v>0</v>
      </c>
      <c r="AB201" s="495">
        <v>1511350.6230000001</v>
      </c>
      <c r="AC201" s="495">
        <v>0</v>
      </c>
      <c r="AD201" s="495">
        <v>-2.3283064365386963E-10</v>
      </c>
      <c r="AE201" s="42" t="s">
        <v>1892</v>
      </c>
      <c r="AF201" s="42" t="s">
        <v>764</v>
      </c>
      <c r="AG201" s="42" t="s">
        <v>8509</v>
      </c>
      <c r="AH201" s="42">
        <v>1</v>
      </c>
      <c r="AI201" s="42" t="s">
        <v>9109</v>
      </c>
      <c r="AK201"/>
      <c r="AL201"/>
      <c r="AM201"/>
      <c r="AN201"/>
      <c r="AO201"/>
      <c r="AP201"/>
      <c r="AQ201"/>
    </row>
    <row r="202" spans="1:43">
      <c r="A202" t="s">
        <v>5882</v>
      </c>
      <c r="B202" t="s">
        <v>280</v>
      </c>
      <c r="C202" t="s">
        <v>365</v>
      </c>
      <c r="D202">
        <v>3201440</v>
      </c>
      <c r="E202"/>
      <c r="F202" t="s">
        <v>750</v>
      </c>
      <c r="G202" t="s">
        <v>1740</v>
      </c>
      <c r="H202" t="s">
        <v>365</v>
      </c>
      <c r="I202" t="s">
        <v>365</v>
      </c>
      <c r="J202" t="s">
        <v>365</v>
      </c>
      <c r="K202" t="s">
        <v>365</v>
      </c>
      <c r="L202" t="s">
        <v>365</v>
      </c>
      <c r="M202" t="s">
        <v>5976</v>
      </c>
      <c r="N202" s="128" t="s">
        <v>365</v>
      </c>
      <c r="O202" s="128" t="s">
        <v>365</v>
      </c>
      <c r="P202" s="128" t="s">
        <v>365</v>
      </c>
      <c r="Q202" s="128" t="s">
        <v>365</v>
      </c>
      <c r="R202" s="128" t="s">
        <v>365</v>
      </c>
      <c r="S202" s="128">
        <v>0.26</v>
      </c>
      <c r="T202">
        <v>2028</v>
      </c>
      <c r="U202" s="495">
        <v>5322972.7999999989</v>
      </c>
      <c r="V202" s="495" t="s">
        <v>365</v>
      </c>
      <c r="W202" s="495">
        <v>5322972.7999999989</v>
      </c>
      <c r="X202" s="128">
        <v>1</v>
      </c>
      <c r="Y202" s="128">
        <v>0</v>
      </c>
      <c r="Z202" s="495">
        <v>3938999.871999999</v>
      </c>
      <c r="AA202" s="495">
        <v>0</v>
      </c>
      <c r="AB202" s="495">
        <v>1383972.9279999998</v>
      </c>
      <c r="AC202" s="495">
        <v>0</v>
      </c>
      <c r="AD202" s="495">
        <v>0</v>
      </c>
      <c r="AE202" s="42" t="s">
        <v>526</v>
      </c>
      <c r="AF202" s="42" t="s">
        <v>765</v>
      </c>
      <c r="AG202" s="42" t="s">
        <v>7997</v>
      </c>
      <c r="AH202" s="42">
        <v>1</v>
      </c>
      <c r="AI202" s="42" t="s">
        <v>8751</v>
      </c>
      <c r="AK202"/>
      <c r="AL202"/>
      <c r="AM202"/>
      <c r="AN202"/>
      <c r="AO202"/>
      <c r="AP202"/>
      <c r="AQ202"/>
    </row>
    <row r="203" spans="1:43">
      <c r="A203" t="s">
        <v>5882</v>
      </c>
      <c r="B203" t="s">
        <v>280</v>
      </c>
      <c r="C203" t="s">
        <v>365</v>
      </c>
      <c r="D203">
        <v>3201441</v>
      </c>
      <c r="E203"/>
      <c r="F203" t="s">
        <v>752</v>
      </c>
      <c r="G203" t="s">
        <v>1617</v>
      </c>
      <c r="H203" t="s">
        <v>365</v>
      </c>
      <c r="I203" t="s">
        <v>365</v>
      </c>
      <c r="J203" t="s">
        <v>365</v>
      </c>
      <c r="K203" t="s">
        <v>365</v>
      </c>
      <c r="L203" t="s">
        <v>365</v>
      </c>
      <c r="M203" t="s">
        <v>6415</v>
      </c>
      <c r="N203" s="128" t="s">
        <v>365</v>
      </c>
      <c r="O203" s="128" t="s">
        <v>365</v>
      </c>
      <c r="P203" s="128" t="s">
        <v>365</v>
      </c>
      <c r="Q203" s="128" t="s">
        <v>365</v>
      </c>
      <c r="R203" s="128" t="s">
        <v>365</v>
      </c>
      <c r="S203" s="128">
        <v>0.875</v>
      </c>
      <c r="T203">
        <v>2028</v>
      </c>
      <c r="U203" s="495">
        <v>231157.18</v>
      </c>
      <c r="V203" s="495" t="s">
        <v>365</v>
      </c>
      <c r="W203" s="495">
        <v>231157.18</v>
      </c>
      <c r="X203" s="128">
        <v>1</v>
      </c>
      <c r="Y203" s="128">
        <v>0</v>
      </c>
      <c r="Z203" s="495">
        <v>28894.647499999999</v>
      </c>
      <c r="AA203" s="495">
        <v>0</v>
      </c>
      <c r="AB203" s="495">
        <v>202262.5325</v>
      </c>
      <c r="AC203" s="495">
        <v>0</v>
      </c>
      <c r="AD203" s="495">
        <v>0</v>
      </c>
      <c r="AE203" s="42" t="s">
        <v>535</v>
      </c>
      <c r="AF203" s="42" t="s">
        <v>764</v>
      </c>
      <c r="AG203" s="42" t="s">
        <v>8057</v>
      </c>
      <c r="AH203" s="42">
        <v>1</v>
      </c>
      <c r="AI203" s="42" t="s">
        <v>8768</v>
      </c>
      <c r="AK203"/>
      <c r="AL203"/>
      <c r="AM203"/>
      <c r="AN203"/>
      <c r="AO203"/>
      <c r="AP203"/>
      <c r="AQ203"/>
    </row>
    <row r="204" spans="1:43">
      <c r="A204" t="s">
        <v>5882</v>
      </c>
      <c r="B204" t="s">
        <v>280</v>
      </c>
      <c r="C204" t="s">
        <v>365</v>
      </c>
      <c r="D204">
        <v>3201442</v>
      </c>
      <c r="E204"/>
      <c r="F204" t="s">
        <v>6716</v>
      </c>
      <c r="G204" t="s">
        <v>1682</v>
      </c>
      <c r="H204" t="s">
        <v>365</v>
      </c>
      <c r="I204" t="s">
        <v>365</v>
      </c>
      <c r="J204" t="s">
        <v>365</v>
      </c>
      <c r="K204" t="s">
        <v>365</v>
      </c>
      <c r="L204" t="s">
        <v>365</v>
      </c>
      <c r="M204" t="s">
        <v>5976</v>
      </c>
      <c r="N204" s="128" t="s">
        <v>365</v>
      </c>
      <c r="O204" s="128" t="s">
        <v>365</v>
      </c>
      <c r="P204" s="128" t="s">
        <v>365</v>
      </c>
      <c r="Q204" s="128" t="s">
        <v>365</v>
      </c>
      <c r="R204" s="128" t="s">
        <v>365</v>
      </c>
      <c r="S204" s="128">
        <v>0.75</v>
      </c>
      <c r="T204">
        <v>2028</v>
      </c>
      <c r="U204" s="495">
        <v>398776.8</v>
      </c>
      <c r="V204" s="495" t="s">
        <v>365</v>
      </c>
      <c r="W204" s="495">
        <v>398776.8</v>
      </c>
      <c r="X204" s="128">
        <v>1</v>
      </c>
      <c r="Y204" s="128">
        <v>0</v>
      </c>
      <c r="Z204" s="495">
        <v>99694.2</v>
      </c>
      <c r="AA204" s="495">
        <v>0</v>
      </c>
      <c r="AB204" s="495">
        <v>299082.59999999998</v>
      </c>
      <c r="AC204" s="495">
        <v>0</v>
      </c>
      <c r="AD204" s="495">
        <v>0</v>
      </c>
      <c r="AE204" s="42" t="s">
        <v>526</v>
      </c>
      <c r="AF204" s="42" t="s">
        <v>765</v>
      </c>
      <c r="AG204" s="42" t="s">
        <v>8069</v>
      </c>
      <c r="AH204" s="42">
        <v>1</v>
      </c>
      <c r="AI204" s="42" t="s">
        <v>8773</v>
      </c>
      <c r="AK204"/>
      <c r="AL204"/>
      <c r="AM204"/>
      <c r="AN204"/>
      <c r="AO204"/>
      <c r="AP204"/>
      <c r="AQ204"/>
    </row>
    <row r="205" spans="1:43">
      <c r="A205" t="s">
        <v>5883</v>
      </c>
      <c r="B205" t="s">
        <v>10</v>
      </c>
      <c r="C205" t="s">
        <v>365</v>
      </c>
      <c r="D205">
        <v>3201502</v>
      </c>
      <c r="E205"/>
      <c r="F205" t="s">
        <v>722</v>
      </c>
      <c r="G205" t="s">
        <v>1797</v>
      </c>
      <c r="H205" t="s">
        <v>365</v>
      </c>
      <c r="I205" t="s">
        <v>365</v>
      </c>
      <c r="J205" t="s">
        <v>365</v>
      </c>
      <c r="K205" t="s">
        <v>365</v>
      </c>
      <c r="L205" t="s">
        <v>365</v>
      </c>
      <c r="M205" t="s">
        <v>6796</v>
      </c>
      <c r="N205" s="128" t="s">
        <v>365</v>
      </c>
      <c r="O205" s="128" t="s">
        <v>365</v>
      </c>
      <c r="P205" s="128" t="s">
        <v>365</v>
      </c>
      <c r="Q205" s="128" t="s">
        <v>365</v>
      </c>
      <c r="R205" s="128" t="s">
        <v>365</v>
      </c>
      <c r="S205" s="128">
        <v>0.75</v>
      </c>
      <c r="T205">
        <v>2028</v>
      </c>
      <c r="U205" s="495">
        <v>400374.34</v>
      </c>
      <c r="V205" s="495" t="s">
        <v>365</v>
      </c>
      <c r="W205" s="495">
        <v>400374.34</v>
      </c>
      <c r="X205" s="128">
        <v>1</v>
      </c>
      <c r="Y205" s="128">
        <v>0</v>
      </c>
      <c r="Z205" s="495">
        <v>100093.58500000001</v>
      </c>
      <c r="AA205" s="495">
        <v>0</v>
      </c>
      <c r="AB205" s="495">
        <v>300280.755</v>
      </c>
      <c r="AC205" s="495">
        <v>0</v>
      </c>
      <c r="AD205" s="495">
        <v>0</v>
      </c>
      <c r="AE205" s="42" t="s">
        <v>476</v>
      </c>
      <c r="AF205" s="42" t="s">
        <v>765</v>
      </c>
      <c r="AG205" s="42" t="s">
        <v>8366</v>
      </c>
      <c r="AH205" s="42">
        <v>1</v>
      </c>
      <c r="AI205" s="42" t="s">
        <v>8994</v>
      </c>
      <c r="AK205"/>
      <c r="AL205"/>
      <c r="AM205"/>
      <c r="AN205"/>
      <c r="AO205"/>
      <c r="AP205"/>
      <c r="AQ205"/>
    </row>
    <row r="206" spans="1:43">
      <c r="A206" t="s">
        <v>15</v>
      </c>
      <c r="B206" t="s">
        <v>5</v>
      </c>
      <c r="C206" t="s">
        <v>365</v>
      </c>
      <c r="D206" t="s">
        <v>365</v>
      </c>
      <c r="E206"/>
      <c r="F206" t="s">
        <v>1818</v>
      </c>
      <c r="G206" t="s">
        <v>1122</v>
      </c>
      <c r="H206" t="s">
        <v>365</v>
      </c>
      <c r="I206" t="s">
        <v>365</v>
      </c>
      <c r="J206" t="s">
        <v>365</v>
      </c>
      <c r="K206" t="s">
        <v>365</v>
      </c>
      <c r="L206" t="s">
        <v>365</v>
      </c>
      <c r="M206" t="s">
        <v>6435</v>
      </c>
      <c r="N206" s="128" t="s">
        <v>365</v>
      </c>
      <c r="O206" s="128" t="s">
        <v>365</v>
      </c>
      <c r="P206" s="128" t="s">
        <v>365</v>
      </c>
      <c r="Q206" s="128" t="s">
        <v>365</v>
      </c>
      <c r="R206" s="128" t="s">
        <v>365</v>
      </c>
      <c r="S206" s="128">
        <v>0.1598</v>
      </c>
      <c r="T206">
        <v>2048</v>
      </c>
      <c r="U206" s="495">
        <v>5469318</v>
      </c>
      <c r="V206" s="495" t="s">
        <v>365</v>
      </c>
      <c r="W206" s="495">
        <v>5469318</v>
      </c>
      <c r="X206" s="128">
        <v>0.37037037037037035</v>
      </c>
      <c r="Y206" s="128">
        <v>0.62962962962962965</v>
      </c>
      <c r="Z206" s="495">
        <v>4595320.9835999999</v>
      </c>
      <c r="AA206" s="495">
        <v>0</v>
      </c>
      <c r="AB206" s="495">
        <v>323702.59866666666</v>
      </c>
      <c r="AC206" s="495">
        <v>550294.41773333342</v>
      </c>
      <c r="AD206" s="495">
        <v>0</v>
      </c>
      <c r="AE206" s="42" t="s">
        <v>608</v>
      </c>
      <c r="AF206" s="42" t="s">
        <v>765</v>
      </c>
      <c r="AG206" s="42" t="s">
        <v>7739</v>
      </c>
      <c r="AH206" s="42">
        <v>1</v>
      </c>
      <c r="AI206" s="42" t="s">
        <v>8583</v>
      </c>
      <c r="AK206"/>
      <c r="AL206"/>
      <c r="AM206"/>
      <c r="AN206"/>
      <c r="AO206"/>
      <c r="AP206"/>
      <c r="AQ206"/>
    </row>
    <row r="207" spans="1:43">
      <c r="A207" t="s">
        <v>15</v>
      </c>
      <c r="B207" t="s">
        <v>5</v>
      </c>
      <c r="C207" t="s">
        <v>365</v>
      </c>
      <c r="D207" t="s">
        <v>365</v>
      </c>
      <c r="E207"/>
      <c r="F207" t="s">
        <v>784</v>
      </c>
      <c r="G207" t="s">
        <v>1127</v>
      </c>
      <c r="H207" t="s">
        <v>365</v>
      </c>
      <c r="I207" t="s">
        <v>365</v>
      </c>
      <c r="J207" t="s">
        <v>365</v>
      </c>
      <c r="K207" t="s">
        <v>365</v>
      </c>
      <c r="L207" t="s">
        <v>365</v>
      </c>
      <c r="M207" t="s">
        <v>6435</v>
      </c>
      <c r="N207" s="128" t="s">
        <v>365</v>
      </c>
      <c r="O207" s="128" t="s">
        <v>365</v>
      </c>
      <c r="P207" s="128" t="s">
        <v>365</v>
      </c>
      <c r="Q207" s="128" t="s">
        <v>365</v>
      </c>
      <c r="R207" s="128" t="s">
        <v>365</v>
      </c>
      <c r="S207" s="128">
        <v>0.23</v>
      </c>
      <c r="T207">
        <v>2035</v>
      </c>
      <c r="U207" s="495">
        <v>90156.55</v>
      </c>
      <c r="V207" s="495" t="s">
        <v>365</v>
      </c>
      <c r="W207" s="495">
        <v>90156.55</v>
      </c>
      <c r="X207" s="128">
        <v>0.7142857142857143</v>
      </c>
      <c r="Y207" s="128">
        <v>0.2857142857142857</v>
      </c>
      <c r="Z207" s="495">
        <v>69420.5435</v>
      </c>
      <c r="AA207" s="495">
        <v>0</v>
      </c>
      <c r="AB207" s="495">
        <v>14811.433214285717</v>
      </c>
      <c r="AC207" s="495">
        <v>5924.5732857142866</v>
      </c>
      <c r="AD207" s="495">
        <v>0</v>
      </c>
      <c r="AE207" s="42" t="s">
        <v>608</v>
      </c>
      <c r="AF207" s="42" t="s">
        <v>765</v>
      </c>
      <c r="AG207" s="42" t="s">
        <v>7740</v>
      </c>
      <c r="AH207" s="42">
        <v>1</v>
      </c>
      <c r="AI207" s="42" t="s">
        <v>8584</v>
      </c>
      <c r="AK207"/>
      <c r="AL207"/>
      <c r="AM207"/>
      <c r="AN207"/>
      <c r="AO207"/>
      <c r="AP207"/>
      <c r="AQ207"/>
    </row>
    <row r="208" spans="1:43">
      <c r="A208" t="s">
        <v>15</v>
      </c>
      <c r="B208" t="s">
        <v>5</v>
      </c>
      <c r="C208" t="s">
        <v>365</v>
      </c>
      <c r="D208" t="s">
        <v>365</v>
      </c>
      <c r="E208"/>
      <c r="F208" t="s">
        <v>1064</v>
      </c>
      <c r="G208" t="s">
        <v>1124</v>
      </c>
      <c r="H208" t="s">
        <v>365</v>
      </c>
      <c r="I208" t="s">
        <v>365</v>
      </c>
      <c r="J208" t="s">
        <v>365</v>
      </c>
      <c r="K208" t="s">
        <v>365</v>
      </c>
      <c r="L208" t="s">
        <v>365</v>
      </c>
      <c r="M208" t="s">
        <v>6435</v>
      </c>
      <c r="N208" s="128" t="s">
        <v>365</v>
      </c>
      <c r="O208" s="128" t="s">
        <v>365</v>
      </c>
      <c r="P208" s="128" t="s">
        <v>365</v>
      </c>
      <c r="Q208" s="128" t="s">
        <v>365</v>
      </c>
      <c r="R208" s="128" t="s">
        <v>365</v>
      </c>
      <c r="S208" s="128">
        <v>0.23</v>
      </c>
      <c r="T208">
        <v>2035</v>
      </c>
      <c r="U208" s="495">
        <v>12497474.319999997</v>
      </c>
      <c r="V208" s="495">
        <v>6373711.9031999996</v>
      </c>
      <c r="W208" s="495">
        <v>6123762.416799997</v>
      </c>
      <c r="X208" s="128">
        <v>0.7142857142857143</v>
      </c>
      <c r="Y208" s="128">
        <v>0.2857142857142857</v>
      </c>
      <c r="Z208" s="495">
        <v>4715297.0609359974</v>
      </c>
      <c r="AA208" s="495">
        <v>0</v>
      </c>
      <c r="AB208" s="495">
        <v>1006046.6827599998</v>
      </c>
      <c r="AC208" s="495">
        <v>402418.67310399987</v>
      </c>
      <c r="AD208" s="495">
        <v>0</v>
      </c>
      <c r="AE208" s="42" t="s">
        <v>608</v>
      </c>
      <c r="AF208" s="42" t="s">
        <v>765</v>
      </c>
      <c r="AG208" s="42" t="s">
        <v>7741</v>
      </c>
      <c r="AH208" s="42">
        <v>1</v>
      </c>
      <c r="AI208" s="42" t="s">
        <v>8585</v>
      </c>
      <c r="AK208"/>
      <c r="AL208"/>
      <c r="AM208"/>
      <c r="AN208"/>
      <c r="AO208"/>
      <c r="AP208"/>
      <c r="AQ208"/>
    </row>
    <row r="209" spans="1:43">
      <c r="A209" t="s">
        <v>15</v>
      </c>
      <c r="B209" t="s">
        <v>5</v>
      </c>
      <c r="C209" t="s">
        <v>365</v>
      </c>
      <c r="D209" t="s">
        <v>365</v>
      </c>
      <c r="E209"/>
      <c r="F209" t="s">
        <v>782</v>
      </c>
      <c r="G209" t="s">
        <v>1125</v>
      </c>
      <c r="H209" t="s">
        <v>365</v>
      </c>
      <c r="I209" t="s">
        <v>365</v>
      </c>
      <c r="J209" t="s">
        <v>365</v>
      </c>
      <c r="K209" t="s">
        <v>365</v>
      </c>
      <c r="L209" t="s">
        <v>365</v>
      </c>
      <c r="M209" t="s">
        <v>6435</v>
      </c>
      <c r="N209" s="128" t="s">
        <v>365</v>
      </c>
      <c r="O209" s="128" t="s">
        <v>365</v>
      </c>
      <c r="P209" s="128" t="s">
        <v>365</v>
      </c>
      <c r="Q209" s="128" t="s">
        <v>365</v>
      </c>
      <c r="R209" s="128" t="s">
        <v>365</v>
      </c>
      <c r="S209" s="128">
        <v>0.23</v>
      </c>
      <c r="T209">
        <v>2035</v>
      </c>
      <c r="U209" s="495">
        <v>99849042.659999952</v>
      </c>
      <c r="V209" s="495">
        <v>50923011.7566</v>
      </c>
      <c r="W209" s="495">
        <v>48926030.903399952</v>
      </c>
      <c r="X209" s="128">
        <v>0.7142857142857143</v>
      </c>
      <c r="Y209" s="128">
        <v>0.2857142857142857</v>
      </c>
      <c r="Z209" s="495">
        <v>37673043.79561796</v>
      </c>
      <c r="AA209" s="495">
        <v>0</v>
      </c>
      <c r="AB209" s="495">
        <v>8037847.9341299944</v>
      </c>
      <c r="AC209" s="495">
        <v>3215139.1736519975</v>
      </c>
      <c r="AD209" s="495">
        <v>0</v>
      </c>
      <c r="AE209" s="42" t="s">
        <v>608</v>
      </c>
      <c r="AF209" s="42" t="s">
        <v>765</v>
      </c>
      <c r="AG209" s="42" t="s">
        <v>7742</v>
      </c>
      <c r="AH209" s="42">
        <v>1</v>
      </c>
      <c r="AI209" s="42" t="s">
        <v>8586</v>
      </c>
      <c r="AK209"/>
      <c r="AL209"/>
      <c r="AM209"/>
      <c r="AN209"/>
      <c r="AO209"/>
      <c r="AP209"/>
      <c r="AQ209"/>
    </row>
    <row r="210" spans="1:43">
      <c r="A210" t="s">
        <v>15</v>
      </c>
      <c r="B210" t="s">
        <v>5</v>
      </c>
      <c r="C210" t="s">
        <v>365</v>
      </c>
      <c r="D210" t="s">
        <v>365</v>
      </c>
      <c r="E210"/>
      <c r="F210" t="s">
        <v>1819</v>
      </c>
      <c r="G210" t="s">
        <v>1126</v>
      </c>
      <c r="H210" t="s">
        <v>365</v>
      </c>
      <c r="I210" t="s">
        <v>365</v>
      </c>
      <c r="J210" t="s">
        <v>365</v>
      </c>
      <c r="K210" t="s">
        <v>365</v>
      </c>
      <c r="L210" t="s">
        <v>365</v>
      </c>
      <c r="M210" t="s">
        <v>6435</v>
      </c>
      <c r="N210" s="128" t="s">
        <v>365</v>
      </c>
      <c r="O210" s="128" t="s">
        <v>365</v>
      </c>
      <c r="P210" s="128" t="s">
        <v>365</v>
      </c>
      <c r="Q210" s="128" t="s">
        <v>365</v>
      </c>
      <c r="R210" s="128" t="s">
        <v>365</v>
      </c>
      <c r="S210" s="128">
        <v>0.23</v>
      </c>
      <c r="T210">
        <v>2035</v>
      </c>
      <c r="U210" s="495">
        <v>44344021.890000008</v>
      </c>
      <c r="V210" s="495" t="s">
        <v>365</v>
      </c>
      <c r="W210" s="495">
        <v>44344021.890000008</v>
      </c>
      <c r="X210" s="128">
        <v>0.7142857142857143</v>
      </c>
      <c r="Y210" s="128">
        <v>0.2857142857142857</v>
      </c>
      <c r="Z210" s="495">
        <v>34144896.855300009</v>
      </c>
      <c r="AA210" s="495">
        <v>0</v>
      </c>
      <c r="AB210" s="495">
        <v>7285089.3104999997</v>
      </c>
      <c r="AC210" s="495">
        <v>2914035.7241999996</v>
      </c>
      <c r="AD210" s="495">
        <v>0</v>
      </c>
      <c r="AE210" s="42" t="s">
        <v>608</v>
      </c>
      <c r="AF210" s="42" t="s">
        <v>765</v>
      </c>
      <c r="AG210" s="42" t="s">
        <v>7743</v>
      </c>
      <c r="AH210" s="42">
        <v>1</v>
      </c>
      <c r="AI210" s="42" t="s">
        <v>8587</v>
      </c>
      <c r="AK210"/>
      <c r="AL210"/>
      <c r="AM210"/>
      <c r="AN210"/>
      <c r="AO210"/>
      <c r="AP210"/>
      <c r="AQ210"/>
    </row>
    <row r="211" spans="1:43">
      <c r="A211" t="s">
        <v>15</v>
      </c>
      <c r="B211" t="s">
        <v>5</v>
      </c>
      <c r="C211" t="s">
        <v>365</v>
      </c>
      <c r="D211" t="s">
        <v>365</v>
      </c>
      <c r="E211"/>
      <c r="F211" t="s">
        <v>1301</v>
      </c>
      <c r="G211" t="s">
        <v>1103</v>
      </c>
      <c r="H211" t="s">
        <v>365</v>
      </c>
      <c r="I211" t="s">
        <v>365</v>
      </c>
      <c r="J211" t="s">
        <v>365</v>
      </c>
      <c r="K211" t="s">
        <v>365</v>
      </c>
      <c r="L211" t="s">
        <v>365</v>
      </c>
      <c r="M211" t="s">
        <v>6435</v>
      </c>
      <c r="N211" s="128" t="s">
        <v>365</v>
      </c>
      <c r="O211" s="128" t="s">
        <v>365</v>
      </c>
      <c r="P211" s="128" t="s">
        <v>365</v>
      </c>
      <c r="Q211" s="128" t="s">
        <v>365</v>
      </c>
      <c r="R211" s="128" t="s">
        <v>365</v>
      </c>
      <c r="S211" s="128">
        <v>0.1598</v>
      </c>
      <c r="T211">
        <v>2028</v>
      </c>
      <c r="U211" s="495">
        <v>8305388.2000000011</v>
      </c>
      <c r="V211" s="495" t="s">
        <v>365</v>
      </c>
      <c r="W211" s="495">
        <v>8305388.2000000011</v>
      </c>
      <c r="X211" s="128">
        <v>1</v>
      </c>
      <c r="Y211" s="128">
        <v>0</v>
      </c>
      <c r="Z211" s="495">
        <v>6978187.1656400012</v>
      </c>
      <c r="AA211" s="495">
        <v>0</v>
      </c>
      <c r="AB211" s="495">
        <v>1327201.0343599999</v>
      </c>
      <c r="AC211" s="495">
        <v>0</v>
      </c>
      <c r="AD211" s="495">
        <v>0</v>
      </c>
      <c r="AE211" s="42" t="s">
        <v>608</v>
      </c>
      <c r="AF211" s="42" t="s">
        <v>765</v>
      </c>
      <c r="AG211" s="42" t="s">
        <v>7744</v>
      </c>
      <c r="AH211" s="42">
        <v>1</v>
      </c>
      <c r="AI211" s="42" t="s">
        <v>8588</v>
      </c>
      <c r="AK211"/>
      <c r="AL211"/>
      <c r="AM211"/>
      <c r="AN211"/>
      <c r="AO211"/>
      <c r="AP211"/>
      <c r="AQ211"/>
    </row>
    <row r="212" spans="1:43">
      <c r="A212" t="s">
        <v>15</v>
      </c>
      <c r="B212" t="s">
        <v>5</v>
      </c>
      <c r="C212" t="s">
        <v>365</v>
      </c>
      <c r="D212" t="s">
        <v>365</v>
      </c>
      <c r="E212"/>
      <c r="F212" t="s">
        <v>359</v>
      </c>
      <c r="G212" t="s">
        <v>1105</v>
      </c>
      <c r="H212" t="s">
        <v>365</v>
      </c>
      <c r="I212" t="s">
        <v>365</v>
      </c>
      <c r="J212" t="s">
        <v>365</v>
      </c>
      <c r="K212" t="s">
        <v>365</v>
      </c>
      <c r="L212" t="s">
        <v>365</v>
      </c>
      <c r="M212" t="s">
        <v>6435</v>
      </c>
      <c r="N212" s="128" t="s">
        <v>365</v>
      </c>
      <c r="O212" s="128" t="s">
        <v>365</v>
      </c>
      <c r="P212" s="128" t="s">
        <v>365</v>
      </c>
      <c r="Q212" s="128" t="s">
        <v>365</v>
      </c>
      <c r="R212" s="128" t="s">
        <v>365</v>
      </c>
      <c r="S212" s="128">
        <v>0.1598</v>
      </c>
      <c r="T212">
        <v>2038</v>
      </c>
      <c r="U212" s="495">
        <v>1821306.77</v>
      </c>
      <c r="V212" s="495" t="s">
        <v>365</v>
      </c>
      <c r="W212" s="495">
        <v>1821306.77</v>
      </c>
      <c r="X212" s="128">
        <v>0.58823529411764708</v>
      </c>
      <c r="Y212" s="128">
        <v>0.41176470588235292</v>
      </c>
      <c r="Z212" s="495">
        <v>1530261.9481540001</v>
      </c>
      <c r="AA212" s="495">
        <v>0</v>
      </c>
      <c r="AB212" s="495">
        <v>171202.83637999996</v>
      </c>
      <c r="AC212" s="495">
        <v>119841.98546599995</v>
      </c>
      <c r="AD212" s="495">
        <v>0</v>
      </c>
      <c r="AE212" s="42" t="s">
        <v>608</v>
      </c>
      <c r="AF212" s="42" t="s">
        <v>765</v>
      </c>
      <c r="AG212" s="42" t="s">
        <v>7745</v>
      </c>
      <c r="AH212" s="42">
        <v>1</v>
      </c>
      <c r="AI212" s="42" t="s">
        <v>8589</v>
      </c>
      <c r="AK212"/>
      <c r="AL212"/>
      <c r="AM212"/>
      <c r="AN212"/>
      <c r="AO212"/>
      <c r="AP212"/>
      <c r="AQ212"/>
    </row>
    <row r="213" spans="1:43">
      <c r="A213" t="s">
        <v>15</v>
      </c>
      <c r="B213" t="s">
        <v>6</v>
      </c>
      <c r="C213" t="s">
        <v>365</v>
      </c>
      <c r="D213" t="s">
        <v>365</v>
      </c>
      <c r="E213"/>
      <c r="F213" t="s">
        <v>727</v>
      </c>
      <c r="G213" t="s">
        <v>1131</v>
      </c>
      <c r="H213" t="s">
        <v>365</v>
      </c>
      <c r="I213" t="s">
        <v>365</v>
      </c>
      <c r="J213" t="s">
        <v>365</v>
      </c>
      <c r="K213" t="s">
        <v>365</v>
      </c>
      <c r="L213" t="s">
        <v>365</v>
      </c>
      <c r="M213" t="s">
        <v>6429</v>
      </c>
      <c r="N213" s="128" t="s">
        <v>365</v>
      </c>
      <c r="O213" s="128" t="s">
        <v>365</v>
      </c>
      <c r="P213" s="128" t="s">
        <v>365</v>
      </c>
      <c r="Q213" s="128" t="s">
        <v>365</v>
      </c>
      <c r="R213" s="128" t="s">
        <v>365</v>
      </c>
      <c r="S213" s="128">
        <v>0.66</v>
      </c>
      <c r="T213">
        <v>2035</v>
      </c>
      <c r="U213" s="495">
        <v>647047.02</v>
      </c>
      <c r="V213" s="495" t="s">
        <v>365</v>
      </c>
      <c r="W213" s="495">
        <v>647047.02</v>
      </c>
      <c r="X213" s="128">
        <v>0.7142857142857143</v>
      </c>
      <c r="Y213" s="128">
        <v>0.2857142857142857</v>
      </c>
      <c r="Z213" s="495">
        <v>219995.98679999998</v>
      </c>
      <c r="AA213" s="495">
        <v>0</v>
      </c>
      <c r="AB213" s="495">
        <v>305036.45228571433</v>
      </c>
      <c r="AC213" s="495">
        <v>122014.58091428573</v>
      </c>
      <c r="AD213" s="495">
        <v>0</v>
      </c>
      <c r="AE213" s="42" t="s">
        <v>577</v>
      </c>
      <c r="AF213" s="42" t="s">
        <v>765</v>
      </c>
      <c r="AG213" s="42" t="s">
        <v>7746</v>
      </c>
      <c r="AH213" s="42">
        <v>1</v>
      </c>
      <c r="AI213" s="42" t="s">
        <v>8590</v>
      </c>
      <c r="AK213"/>
      <c r="AL213"/>
      <c r="AM213"/>
      <c r="AN213"/>
      <c r="AO213"/>
      <c r="AP213"/>
      <c r="AQ213"/>
    </row>
    <row r="214" spans="1:43">
      <c r="A214" t="s">
        <v>15</v>
      </c>
      <c r="B214" t="s">
        <v>5</v>
      </c>
      <c r="C214" t="s">
        <v>365</v>
      </c>
      <c r="D214" t="s">
        <v>365</v>
      </c>
      <c r="E214"/>
      <c r="F214" t="s">
        <v>705</v>
      </c>
      <c r="G214" t="s">
        <v>1136</v>
      </c>
      <c r="H214" t="s">
        <v>365</v>
      </c>
      <c r="I214" t="s">
        <v>365</v>
      </c>
      <c r="J214" t="s">
        <v>365</v>
      </c>
      <c r="K214" t="s">
        <v>365</v>
      </c>
      <c r="L214" t="s">
        <v>365</v>
      </c>
      <c r="M214" t="s">
        <v>6435</v>
      </c>
      <c r="N214" s="128" t="s">
        <v>365</v>
      </c>
      <c r="O214" s="128" t="s">
        <v>365</v>
      </c>
      <c r="P214" s="128" t="s">
        <v>365</v>
      </c>
      <c r="Q214" s="128" t="s">
        <v>365</v>
      </c>
      <c r="R214" s="128" t="s">
        <v>365</v>
      </c>
      <c r="S214" s="128">
        <v>0.11</v>
      </c>
      <c r="T214">
        <v>2028</v>
      </c>
      <c r="U214" s="495">
        <v>7607523.2000000002</v>
      </c>
      <c r="V214" s="495" t="s">
        <v>365</v>
      </c>
      <c r="W214" s="495">
        <v>7607523.2000000002</v>
      </c>
      <c r="X214" s="128">
        <v>1</v>
      </c>
      <c r="Y214" s="128">
        <v>0</v>
      </c>
      <c r="Z214" s="495">
        <v>6770695.648</v>
      </c>
      <c r="AA214" s="495">
        <v>0</v>
      </c>
      <c r="AB214" s="495">
        <v>836827.55200000014</v>
      </c>
      <c r="AC214" s="495">
        <v>0</v>
      </c>
      <c r="AD214" s="495">
        <v>0</v>
      </c>
      <c r="AE214" s="42" t="s">
        <v>608</v>
      </c>
      <c r="AF214" s="42" t="s">
        <v>765</v>
      </c>
      <c r="AG214" s="42" t="s">
        <v>7747</v>
      </c>
      <c r="AH214" s="42">
        <v>1</v>
      </c>
      <c r="AI214" s="42" t="s">
        <v>8591</v>
      </c>
      <c r="AK214"/>
      <c r="AL214"/>
      <c r="AM214"/>
      <c r="AN214"/>
      <c r="AO214"/>
      <c r="AP214"/>
      <c r="AQ214"/>
    </row>
    <row r="215" spans="1:43">
      <c r="A215" t="s">
        <v>15</v>
      </c>
      <c r="B215" t="s">
        <v>5</v>
      </c>
      <c r="C215" t="s">
        <v>365</v>
      </c>
      <c r="D215" t="s">
        <v>365</v>
      </c>
      <c r="E215"/>
      <c r="F215" t="s">
        <v>1302</v>
      </c>
      <c r="G215" t="s">
        <v>1106</v>
      </c>
      <c r="H215" t="s">
        <v>365</v>
      </c>
      <c r="I215" t="s">
        <v>365</v>
      </c>
      <c r="J215" t="s">
        <v>365</v>
      </c>
      <c r="K215" t="s">
        <v>365</v>
      </c>
      <c r="L215" t="s">
        <v>365</v>
      </c>
      <c r="M215" t="s">
        <v>6435</v>
      </c>
      <c r="N215" s="128" t="s">
        <v>365</v>
      </c>
      <c r="O215" s="128" t="s">
        <v>365</v>
      </c>
      <c r="P215" s="128" t="s">
        <v>365</v>
      </c>
      <c r="Q215" s="128" t="s">
        <v>365</v>
      </c>
      <c r="R215" s="128" t="s">
        <v>365</v>
      </c>
      <c r="S215" s="128">
        <v>0.1598</v>
      </c>
      <c r="T215">
        <v>2038</v>
      </c>
      <c r="U215" s="495">
        <v>15091943.699999999</v>
      </c>
      <c r="V215" s="495" t="s">
        <v>365</v>
      </c>
      <c r="W215" s="495">
        <v>15091943.699999999</v>
      </c>
      <c r="X215" s="128">
        <v>0.58823529411764708</v>
      </c>
      <c r="Y215" s="128">
        <v>0.41176470588235292</v>
      </c>
      <c r="Z215" s="495">
        <v>12680251.09674</v>
      </c>
      <c r="AA215" s="495">
        <v>0</v>
      </c>
      <c r="AB215" s="495">
        <v>1418642.7077999997</v>
      </c>
      <c r="AC215" s="495">
        <v>993049.89545999968</v>
      </c>
      <c r="AD215" s="495">
        <v>0</v>
      </c>
      <c r="AE215" s="42" t="s">
        <v>608</v>
      </c>
      <c r="AF215" s="42" t="s">
        <v>765</v>
      </c>
      <c r="AG215" s="42" t="s">
        <v>7748</v>
      </c>
      <c r="AH215" s="42">
        <v>1</v>
      </c>
      <c r="AI215" s="42" t="s">
        <v>8592</v>
      </c>
      <c r="AK215"/>
      <c r="AL215"/>
      <c r="AM215"/>
      <c r="AN215"/>
      <c r="AO215"/>
      <c r="AP215"/>
      <c r="AQ215"/>
    </row>
    <row r="216" spans="1:43">
      <c r="A216" t="s">
        <v>15</v>
      </c>
      <c r="B216" t="s">
        <v>5</v>
      </c>
      <c r="C216" t="s">
        <v>365</v>
      </c>
      <c r="D216" t="s">
        <v>365</v>
      </c>
      <c r="E216"/>
      <c r="F216" t="s">
        <v>1304</v>
      </c>
      <c r="G216" t="s">
        <v>1129</v>
      </c>
      <c r="H216" t="s">
        <v>365</v>
      </c>
      <c r="I216" t="s">
        <v>365</v>
      </c>
      <c r="J216" t="s">
        <v>365</v>
      </c>
      <c r="K216" t="s">
        <v>365</v>
      </c>
      <c r="L216" t="s">
        <v>365</v>
      </c>
      <c r="M216" t="s">
        <v>6435</v>
      </c>
      <c r="N216" s="128" t="s">
        <v>365</v>
      </c>
      <c r="O216" s="128" t="s">
        <v>365</v>
      </c>
      <c r="P216" s="128" t="s">
        <v>365</v>
      </c>
      <c r="Q216" s="128" t="s">
        <v>365</v>
      </c>
      <c r="R216" s="128" t="s">
        <v>365</v>
      </c>
      <c r="S216" s="128">
        <v>0.16</v>
      </c>
      <c r="T216">
        <v>2028</v>
      </c>
      <c r="U216" s="495">
        <v>99868421.409999996</v>
      </c>
      <c r="V216" s="495">
        <v>50932894.919100001</v>
      </c>
      <c r="W216" s="495">
        <v>48935526.490899995</v>
      </c>
      <c r="X216" s="128">
        <v>1</v>
      </c>
      <c r="Y216" s="128">
        <v>0</v>
      </c>
      <c r="Z216" s="495">
        <v>41105842.252355993</v>
      </c>
      <c r="AA216" s="495">
        <v>0</v>
      </c>
      <c r="AB216" s="495">
        <v>7829684.2385440022</v>
      </c>
      <c r="AC216" s="495">
        <v>0</v>
      </c>
      <c r="AD216" s="495">
        <v>0</v>
      </c>
      <c r="AE216" s="42" t="s">
        <v>608</v>
      </c>
      <c r="AF216" s="42" t="s">
        <v>765</v>
      </c>
      <c r="AG216" s="42" t="s">
        <v>7750</v>
      </c>
      <c r="AH216" s="42">
        <v>1</v>
      </c>
      <c r="AI216" s="42" t="s">
        <v>8594</v>
      </c>
      <c r="AK216"/>
      <c r="AL216"/>
      <c r="AM216"/>
      <c r="AN216"/>
      <c r="AO216"/>
      <c r="AP216"/>
      <c r="AQ216"/>
    </row>
    <row r="217" spans="1:43">
      <c r="A217" t="s">
        <v>15</v>
      </c>
      <c r="B217" t="s">
        <v>5</v>
      </c>
      <c r="C217" t="s">
        <v>365</v>
      </c>
      <c r="D217" t="s">
        <v>365</v>
      </c>
      <c r="E217"/>
      <c r="F217" t="s">
        <v>1311</v>
      </c>
      <c r="G217" t="s">
        <v>6561</v>
      </c>
      <c r="H217" t="s">
        <v>365</v>
      </c>
      <c r="I217" t="s">
        <v>365</v>
      </c>
      <c r="J217" t="s">
        <v>365</v>
      </c>
      <c r="K217" t="s">
        <v>365</v>
      </c>
      <c r="L217" t="s">
        <v>365</v>
      </c>
      <c r="M217" t="s">
        <v>6435</v>
      </c>
      <c r="N217" s="128" t="s">
        <v>365</v>
      </c>
      <c r="O217" s="128" t="s">
        <v>365</v>
      </c>
      <c r="P217" s="128" t="s">
        <v>365</v>
      </c>
      <c r="Q217" s="128" t="s">
        <v>365</v>
      </c>
      <c r="R217" s="128" t="s">
        <v>365</v>
      </c>
      <c r="S217" s="128">
        <v>0.27300000000000002</v>
      </c>
      <c r="T217">
        <v>2038</v>
      </c>
      <c r="U217" s="495">
        <v>4322743.7600000007</v>
      </c>
      <c r="V217" s="495" t="s">
        <v>365</v>
      </c>
      <c r="W217" s="495">
        <v>4322743.7600000007</v>
      </c>
      <c r="X217" s="128">
        <v>0.58823529411764708</v>
      </c>
      <c r="Y217" s="128">
        <v>0.41176470588235292</v>
      </c>
      <c r="Z217" s="495">
        <v>3142634.7135200002</v>
      </c>
      <c r="AA217" s="495">
        <v>0</v>
      </c>
      <c r="AB217" s="495">
        <v>694181.79204705916</v>
      </c>
      <c r="AC217" s="495">
        <v>485927.25443294138</v>
      </c>
      <c r="AD217" s="495">
        <v>0</v>
      </c>
      <c r="AE217" s="42" t="s">
        <v>608</v>
      </c>
      <c r="AF217" s="42" t="s">
        <v>765</v>
      </c>
      <c r="AG217" s="42" t="s">
        <v>7751</v>
      </c>
      <c r="AH217" s="42">
        <v>1</v>
      </c>
      <c r="AI217" s="42" t="s">
        <v>8595</v>
      </c>
      <c r="AK217"/>
      <c r="AL217"/>
      <c r="AM217"/>
      <c r="AN217"/>
      <c r="AO217"/>
      <c r="AP217"/>
      <c r="AQ217"/>
    </row>
    <row r="218" spans="1:43">
      <c r="A218" t="s">
        <v>15</v>
      </c>
      <c r="B218" t="s">
        <v>6</v>
      </c>
      <c r="C218" t="s">
        <v>365</v>
      </c>
      <c r="D218" t="s">
        <v>365</v>
      </c>
      <c r="E218"/>
      <c r="F218" t="s">
        <v>728</v>
      </c>
      <c r="G218" t="s">
        <v>1145</v>
      </c>
      <c r="H218" t="s">
        <v>365</v>
      </c>
      <c r="I218" t="s">
        <v>365</v>
      </c>
      <c r="J218" t="s">
        <v>365</v>
      </c>
      <c r="K218" t="s">
        <v>365</v>
      </c>
      <c r="L218" t="s">
        <v>365</v>
      </c>
      <c r="M218" t="s">
        <v>6562</v>
      </c>
      <c r="N218" s="128" t="s">
        <v>365</v>
      </c>
      <c r="O218" s="128" t="s">
        <v>365</v>
      </c>
      <c r="P218" s="128" t="s">
        <v>365</v>
      </c>
      <c r="Q218" s="128" t="s">
        <v>365</v>
      </c>
      <c r="R218" s="128" t="s">
        <v>365</v>
      </c>
      <c r="S218" s="128">
        <v>0.84250000000000003</v>
      </c>
      <c r="T218">
        <v>2038</v>
      </c>
      <c r="U218" s="495">
        <v>771281.17999999993</v>
      </c>
      <c r="V218" s="495">
        <v>393353.40179999999</v>
      </c>
      <c r="W218" s="495">
        <v>377927.77819999994</v>
      </c>
      <c r="X218" s="128">
        <v>0.58823529411764708</v>
      </c>
      <c r="Y218" s="128">
        <v>0.41176470588235292</v>
      </c>
      <c r="Z218" s="495">
        <v>59523.625066499982</v>
      </c>
      <c r="AA218" s="495">
        <v>0</v>
      </c>
      <c r="AB218" s="495">
        <v>187296.56066676468</v>
      </c>
      <c r="AC218" s="495">
        <v>131107.59246673528</v>
      </c>
      <c r="AD218" s="495">
        <v>0</v>
      </c>
      <c r="AE218" s="42" t="s">
        <v>587</v>
      </c>
      <c r="AF218" s="42" t="s">
        <v>764</v>
      </c>
      <c r="AG218" s="42" t="s">
        <v>7752</v>
      </c>
      <c r="AH218" s="42">
        <v>1</v>
      </c>
      <c r="AI218" s="42" t="s">
        <v>8596</v>
      </c>
      <c r="AK218"/>
      <c r="AL218"/>
      <c r="AM218"/>
      <c r="AN218"/>
      <c r="AO218"/>
      <c r="AP218"/>
      <c r="AQ218"/>
    </row>
    <row r="219" spans="1:43">
      <c r="A219" t="s">
        <v>15</v>
      </c>
      <c r="B219" t="s">
        <v>6</v>
      </c>
      <c r="C219" t="s">
        <v>365</v>
      </c>
      <c r="D219" t="s">
        <v>365</v>
      </c>
      <c r="E219"/>
      <c r="F219" t="s">
        <v>769</v>
      </c>
      <c r="G219" t="s">
        <v>1132</v>
      </c>
      <c r="H219" t="s">
        <v>365</v>
      </c>
      <c r="I219" t="s">
        <v>365</v>
      </c>
      <c r="J219" t="s">
        <v>365</v>
      </c>
      <c r="K219" t="s">
        <v>365</v>
      </c>
      <c r="L219" t="s">
        <v>365</v>
      </c>
      <c r="M219" t="s">
        <v>6429</v>
      </c>
      <c r="N219" s="128" t="s">
        <v>365</v>
      </c>
      <c r="O219" s="128" t="s">
        <v>365</v>
      </c>
      <c r="P219" s="128" t="s">
        <v>365</v>
      </c>
      <c r="Q219" s="128" t="s">
        <v>365</v>
      </c>
      <c r="R219" s="128" t="s">
        <v>365</v>
      </c>
      <c r="S219" s="128">
        <v>0.54669999999999996</v>
      </c>
      <c r="T219">
        <v>2038</v>
      </c>
      <c r="U219" s="495">
        <v>797608.57000000007</v>
      </c>
      <c r="V219" s="495" t="s">
        <v>365</v>
      </c>
      <c r="W219" s="495">
        <v>797608.57000000007</v>
      </c>
      <c r="X219" s="128">
        <v>0.58823529411764708</v>
      </c>
      <c r="Y219" s="128">
        <v>0.41176470588235292</v>
      </c>
      <c r="Z219" s="495">
        <v>361555.96478100005</v>
      </c>
      <c r="AA219" s="495">
        <v>0</v>
      </c>
      <c r="AB219" s="495">
        <v>256501.53248176473</v>
      </c>
      <c r="AC219" s="495">
        <v>179551.07273723528</v>
      </c>
      <c r="AD219" s="495">
        <v>0</v>
      </c>
      <c r="AE219" s="42" t="s">
        <v>577</v>
      </c>
      <c r="AF219" s="42" t="s">
        <v>765</v>
      </c>
      <c r="AG219" s="42" t="s">
        <v>7753</v>
      </c>
      <c r="AH219" s="42">
        <v>1</v>
      </c>
      <c r="AI219" s="42" t="s">
        <v>8597</v>
      </c>
      <c r="AK219"/>
      <c r="AL219"/>
      <c r="AM219"/>
      <c r="AN219"/>
      <c r="AO219"/>
      <c r="AP219"/>
      <c r="AQ219"/>
    </row>
    <row r="220" spans="1:43">
      <c r="A220" t="s">
        <v>15</v>
      </c>
      <c r="B220" t="s">
        <v>6</v>
      </c>
      <c r="C220" t="s">
        <v>365</v>
      </c>
      <c r="D220" t="s">
        <v>365</v>
      </c>
      <c r="E220"/>
      <c r="F220" t="s">
        <v>6563</v>
      </c>
      <c r="G220" t="s">
        <v>6493</v>
      </c>
      <c r="H220" t="s">
        <v>365</v>
      </c>
      <c r="I220" t="s">
        <v>365</v>
      </c>
      <c r="J220" t="s">
        <v>365</v>
      </c>
      <c r="K220" t="s">
        <v>365</v>
      </c>
      <c r="L220" t="s">
        <v>365</v>
      </c>
      <c r="M220" t="s">
        <v>6564</v>
      </c>
      <c r="N220" s="128" t="s">
        <v>365</v>
      </c>
      <c r="O220" s="128" t="s">
        <v>365</v>
      </c>
      <c r="P220" s="128" t="s">
        <v>365</v>
      </c>
      <c r="Q220" s="128" t="s">
        <v>365</v>
      </c>
      <c r="R220" s="128" t="s">
        <v>365</v>
      </c>
      <c r="S220" s="128">
        <v>0.72</v>
      </c>
      <c r="T220">
        <v>2042</v>
      </c>
      <c r="U220" s="495">
        <v>9260374.6499999985</v>
      </c>
      <c r="V220" s="495" t="s">
        <v>365</v>
      </c>
      <c r="W220" s="495">
        <v>9260374.6499999985</v>
      </c>
      <c r="X220" s="128">
        <v>0.47619047619047616</v>
      </c>
      <c r="Y220" s="128">
        <v>0.52380952380952384</v>
      </c>
      <c r="Z220" s="495">
        <v>2592904.9019999998</v>
      </c>
      <c r="AA220" s="495">
        <v>0</v>
      </c>
      <c r="AB220" s="495">
        <v>3174985.5942857135</v>
      </c>
      <c r="AC220" s="495">
        <v>3492484.1537142852</v>
      </c>
      <c r="AD220" s="495">
        <v>0</v>
      </c>
      <c r="AE220" s="42" t="s">
        <v>584</v>
      </c>
      <c r="AF220" s="42" t="s">
        <v>765</v>
      </c>
      <c r="AG220" s="42" t="s">
        <v>7754</v>
      </c>
      <c r="AH220" s="42">
        <v>1</v>
      </c>
      <c r="AI220" s="42" t="s">
        <v>8598</v>
      </c>
      <c r="AK220"/>
      <c r="AL220"/>
      <c r="AM220"/>
      <c r="AN220"/>
      <c r="AO220"/>
      <c r="AP220"/>
      <c r="AQ220"/>
    </row>
    <row r="221" spans="1:43">
      <c r="A221" t="s">
        <v>15</v>
      </c>
      <c r="B221" t="s">
        <v>6</v>
      </c>
      <c r="C221" t="s">
        <v>365</v>
      </c>
      <c r="D221" t="s">
        <v>365</v>
      </c>
      <c r="E221"/>
      <c r="F221" t="s">
        <v>732</v>
      </c>
      <c r="G221" t="s">
        <v>1815</v>
      </c>
      <c r="H221" t="s">
        <v>365</v>
      </c>
      <c r="I221" t="s">
        <v>365</v>
      </c>
      <c r="J221" t="s">
        <v>365</v>
      </c>
      <c r="K221" t="s">
        <v>365</v>
      </c>
      <c r="L221" t="s">
        <v>365</v>
      </c>
      <c r="M221" t="s">
        <v>6475</v>
      </c>
      <c r="N221" s="128" t="s">
        <v>365</v>
      </c>
      <c r="O221" s="128" t="s">
        <v>365</v>
      </c>
      <c r="P221" s="128" t="s">
        <v>365</v>
      </c>
      <c r="Q221" s="128" t="s">
        <v>365</v>
      </c>
      <c r="R221" s="128" t="s">
        <v>365</v>
      </c>
      <c r="S221" s="128">
        <v>0.85250000000000004</v>
      </c>
      <c r="T221">
        <v>2028</v>
      </c>
      <c r="U221" s="495">
        <v>6569353.379999999</v>
      </c>
      <c r="V221" s="495" t="s">
        <v>365</v>
      </c>
      <c r="W221" s="495">
        <v>6569353.379999999</v>
      </c>
      <c r="X221" s="128">
        <v>1</v>
      </c>
      <c r="Y221" s="128">
        <v>0</v>
      </c>
      <c r="Z221" s="495">
        <v>968979.62354999967</v>
      </c>
      <c r="AA221" s="495">
        <v>0</v>
      </c>
      <c r="AB221" s="495">
        <v>5600373.7564499993</v>
      </c>
      <c r="AC221" s="495">
        <v>0</v>
      </c>
      <c r="AD221" s="495">
        <v>0</v>
      </c>
      <c r="AE221" s="42" t="s">
        <v>580</v>
      </c>
      <c r="AF221" s="42" t="s">
        <v>765</v>
      </c>
      <c r="AG221" s="42" t="s">
        <v>7755</v>
      </c>
      <c r="AH221" s="42">
        <v>1</v>
      </c>
      <c r="AI221" s="42" t="s">
        <v>8599</v>
      </c>
      <c r="AK221"/>
      <c r="AL221"/>
      <c r="AM221"/>
      <c r="AN221"/>
      <c r="AO221"/>
      <c r="AP221"/>
      <c r="AQ221"/>
    </row>
    <row r="222" spans="1:43">
      <c r="A222" t="s">
        <v>15</v>
      </c>
      <c r="B222" t="s">
        <v>6</v>
      </c>
      <c r="C222" t="s">
        <v>365</v>
      </c>
      <c r="D222" t="s">
        <v>365</v>
      </c>
      <c r="E222"/>
      <c r="F222" t="s">
        <v>775</v>
      </c>
      <c r="G222" t="s">
        <v>1147</v>
      </c>
      <c r="H222" t="s">
        <v>365</v>
      </c>
      <c r="I222" t="s">
        <v>365</v>
      </c>
      <c r="J222" t="s">
        <v>365</v>
      </c>
      <c r="K222" t="s">
        <v>365</v>
      </c>
      <c r="L222" t="s">
        <v>365</v>
      </c>
      <c r="M222" t="s">
        <v>6565</v>
      </c>
      <c r="N222" s="128" t="s">
        <v>365</v>
      </c>
      <c r="O222" s="128" t="s">
        <v>365</v>
      </c>
      <c r="P222" s="128" t="s">
        <v>365</v>
      </c>
      <c r="Q222" s="128" t="s">
        <v>365</v>
      </c>
      <c r="R222" s="128" t="s">
        <v>365</v>
      </c>
      <c r="S222" s="128">
        <v>1</v>
      </c>
      <c r="T222">
        <v>2028</v>
      </c>
      <c r="U222" s="495">
        <v>10910978.83</v>
      </c>
      <c r="V222" s="495" t="s">
        <v>365</v>
      </c>
      <c r="W222" s="495">
        <v>10910978.83</v>
      </c>
      <c r="X222" s="128">
        <v>1</v>
      </c>
      <c r="Y222" s="128">
        <v>0</v>
      </c>
      <c r="Z222" s="495">
        <v>0</v>
      </c>
      <c r="AA222" s="495">
        <v>0</v>
      </c>
      <c r="AB222" s="495">
        <v>10910978.83</v>
      </c>
      <c r="AC222" s="495">
        <v>0</v>
      </c>
      <c r="AD222" s="495">
        <v>0</v>
      </c>
      <c r="AE222" s="42" t="s">
        <v>581</v>
      </c>
      <c r="AF222" s="42" t="s">
        <v>764</v>
      </c>
      <c r="AG222" s="42" t="s">
        <v>7756</v>
      </c>
      <c r="AH222" s="42">
        <v>1</v>
      </c>
      <c r="AI222" s="42" t="s">
        <v>8600</v>
      </c>
      <c r="AK222"/>
      <c r="AL222"/>
      <c r="AM222"/>
      <c r="AN222"/>
      <c r="AO222"/>
      <c r="AP222"/>
      <c r="AQ222"/>
    </row>
    <row r="223" spans="1:43">
      <c r="A223" t="s">
        <v>15</v>
      </c>
      <c r="B223" t="s">
        <v>6</v>
      </c>
      <c r="C223" t="s">
        <v>365</v>
      </c>
      <c r="D223" t="s">
        <v>365</v>
      </c>
      <c r="E223"/>
      <c r="F223" t="s">
        <v>1166</v>
      </c>
      <c r="G223" t="s">
        <v>1112</v>
      </c>
      <c r="H223" t="s">
        <v>365</v>
      </c>
      <c r="I223" t="s">
        <v>365</v>
      </c>
      <c r="J223" t="s">
        <v>365</v>
      </c>
      <c r="K223" t="s">
        <v>365</v>
      </c>
      <c r="L223" t="s">
        <v>365</v>
      </c>
      <c r="M223" t="s">
        <v>6465</v>
      </c>
      <c r="N223" s="128" t="s">
        <v>365</v>
      </c>
      <c r="O223" s="128" t="s">
        <v>365</v>
      </c>
      <c r="P223" s="128" t="s">
        <v>365</v>
      </c>
      <c r="Q223" s="128" t="s">
        <v>365</v>
      </c>
      <c r="R223" s="128" t="s">
        <v>365</v>
      </c>
      <c r="S223" s="128">
        <v>0.1598</v>
      </c>
      <c r="T223">
        <v>2028</v>
      </c>
      <c r="U223" s="495">
        <v>13923245.410000008</v>
      </c>
      <c r="V223" s="495" t="s">
        <v>365</v>
      </c>
      <c r="W223" s="495">
        <v>13923245.410000008</v>
      </c>
      <c r="X223" s="128">
        <v>1</v>
      </c>
      <c r="Y223" s="128">
        <v>0</v>
      </c>
      <c r="Z223" s="495">
        <v>11698310.793482007</v>
      </c>
      <c r="AA223" s="495">
        <v>0</v>
      </c>
      <c r="AB223" s="495">
        <v>2224934.6165180001</v>
      </c>
      <c r="AC223" s="495">
        <v>0</v>
      </c>
      <c r="AD223" s="495">
        <v>0</v>
      </c>
      <c r="AE223" s="42" t="s">
        <v>576</v>
      </c>
      <c r="AF223" s="42" t="s">
        <v>765</v>
      </c>
      <c r="AG223" s="42" t="s">
        <v>7757</v>
      </c>
      <c r="AH223" s="42">
        <v>1</v>
      </c>
      <c r="AI223" s="42" t="s">
        <v>8601</v>
      </c>
      <c r="AK223"/>
      <c r="AL223"/>
      <c r="AM223"/>
      <c r="AN223"/>
      <c r="AO223"/>
      <c r="AP223"/>
      <c r="AQ223"/>
    </row>
    <row r="224" spans="1:43">
      <c r="A224" t="s">
        <v>15</v>
      </c>
      <c r="B224" t="s">
        <v>6</v>
      </c>
      <c r="C224" t="s">
        <v>365</v>
      </c>
      <c r="D224" t="s">
        <v>365</v>
      </c>
      <c r="E224"/>
      <c r="F224" t="s">
        <v>766</v>
      </c>
      <c r="G224" t="s">
        <v>1144</v>
      </c>
      <c r="H224" t="s">
        <v>365</v>
      </c>
      <c r="I224" t="s">
        <v>365</v>
      </c>
      <c r="J224" t="s">
        <v>365</v>
      </c>
      <c r="K224" t="s">
        <v>365</v>
      </c>
      <c r="L224" t="s">
        <v>365</v>
      </c>
      <c r="M224" t="s">
        <v>6505</v>
      </c>
      <c r="N224" s="128" t="s">
        <v>365</v>
      </c>
      <c r="O224" s="128" t="s">
        <v>365</v>
      </c>
      <c r="P224" s="128" t="s">
        <v>365</v>
      </c>
      <c r="Q224" s="128" t="s">
        <v>365</v>
      </c>
      <c r="R224" s="128" t="s">
        <v>365</v>
      </c>
      <c r="S224" s="128">
        <v>0.91335</v>
      </c>
      <c r="T224">
        <v>2038</v>
      </c>
      <c r="U224" s="495">
        <v>2761764.8100000005</v>
      </c>
      <c r="V224" s="495" t="s">
        <v>365</v>
      </c>
      <c r="W224" s="495">
        <v>2761764.8100000005</v>
      </c>
      <c r="X224" s="128">
        <v>0.58823529411764708</v>
      </c>
      <c r="Y224" s="128">
        <v>0.41176470588235292</v>
      </c>
      <c r="Z224" s="495">
        <v>239306.92078650006</v>
      </c>
      <c r="AA224" s="495">
        <v>0</v>
      </c>
      <c r="AB224" s="495">
        <v>1483798.7583608828</v>
      </c>
      <c r="AC224" s="495">
        <v>1038659.1308526178</v>
      </c>
      <c r="AD224" s="495">
        <v>0</v>
      </c>
      <c r="AE224" s="42" t="s">
        <v>579</v>
      </c>
      <c r="AF224" s="42" t="s">
        <v>765</v>
      </c>
      <c r="AG224" s="42" t="s">
        <v>7758</v>
      </c>
      <c r="AH224" s="42">
        <v>1</v>
      </c>
      <c r="AI224" s="42" t="s">
        <v>8602</v>
      </c>
      <c r="AK224"/>
      <c r="AL224"/>
      <c r="AM224"/>
      <c r="AN224"/>
      <c r="AO224"/>
      <c r="AP224"/>
      <c r="AQ224"/>
    </row>
    <row r="225" spans="1:43">
      <c r="A225" t="s">
        <v>15</v>
      </c>
      <c r="B225" t="s">
        <v>6</v>
      </c>
      <c r="C225" t="s">
        <v>365</v>
      </c>
      <c r="D225" t="s">
        <v>365</v>
      </c>
      <c r="E225"/>
      <c r="F225" t="s">
        <v>744</v>
      </c>
      <c r="G225" t="s">
        <v>1138</v>
      </c>
      <c r="H225" t="s">
        <v>365</v>
      </c>
      <c r="I225" t="s">
        <v>365</v>
      </c>
      <c r="J225" t="s">
        <v>365</v>
      </c>
      <c r="K225" t="s">
        <v>365</v>
      </c>
      <c r="L225" t="s">
        <v>365</v>
      </c>
      <c r="M225" t="s">
        <v>6505</v>
      </c>
      <c r="N225" s="128" t="s">
        <v>365</v>
      </c>
      <c r="O225" s="128" t="s">
        <v>365</v>
      </c>
      <c r="P225" s="128" t="s">
        <v>365</v>
      </c>
      <c r="Q225" s="128" t="s">
        <v>365</v>
      </c>
      <c r="R225" s="128" t="s">
        <v>365</v>
      </c>
      <c r="S225" s="128">
        <v>0.18</v>
      </c>
      <c r="T225">
        <v>2038</v>
      </c>
      <c r="U225" s="495">
        <v>5739367</v>
      </c>
      <c r="V225" s="495">
        <v>2927077.17</v>
      </c>
      <c r="W225" s="495">
        <v>2812289.83</v>
      </c>
      <c r="X225" s="128">
        <v>0.58823529411764708</v>
      </c>
      <c r="Y225" s="128">
        <v>0.41176470588235292</v>
      </c>
      <c r="Z225" s="495">
        <v>2306077.6606000001</v>
      </c>
      <c r="AA225" s="495">
        <v>0</v>
      </c>
      <c r="AB225" s="495">
        <v>297771.86435294122</v>
      </c>
      <c r="AC225" s="495">
        <v>208440.30504705882</v>
      </c>
      <c r="AD225" s="495">
        <v>0</v>
      </c>
      <c r="AE225" s="42" t="s">
        <v>579</v>
      </c>
      <c r="AF225" s="42" t="s">
        <v>765</v>
      </c>
      <c r="AG225" s="42" t="s">
        <v>7759</v>
      </c>
      <c r="AH225" s="42">
        <v>1</v>
      </c>
      <c r="AI225" s="42" t="s">
        <v>8603</v>
      </c>
      <c r="AK225"/>
      <c r="AL225"/>
      <c r="AM225"/>
      <c r="AN225"/>
      <c r="AO225"/>
      <c r="AP225"/>
      <c r="AQ225"/>
    </row>
    <row r="226" spans="1:43">
      <c r="A226" t="s">
        <v>15</v>
      </c>
      <c r="B226" t="s">
        <v>6</v>
      </c>
      <c r="C226" t="s">
        <v>365</v>
      </c>
      <c r="D226" t="s">
        <v>365</v>
      </c>
      <c r="E226"/>
      <c r="F226" t="s">
        <v>6508</v>
      </c>
      <c r="G226" t="s">
        <v>6509</v>
      </c>
      <c r="H226" t="s">
        <v>365</v>
      </c>
      <c r="I226" t="s">
        <v>365</v>
      </c>
      <c r="J226" t="s">
        <v>365</v>
      </c>
      <c r="K226" t="s">
        <v>365</v>
      </c>
      <c r="L226" t="s">
        <v>365</v>
      </c>
      <c r="M226" t="s">
        <v>6465</v>
      </c>
      <c r="N226" s="128" t="s">
        <v>365</v>
      </c>
      <c r="O226" s="128" t="s">
        <v>365</v>
      </c>
      <c r="P226" s="128" t="s">
        <v>365</v>
      </c>
      <c r="Q226" s="128" t="s">
        <v>365</v>
      </c>
      <c r="R226" s="128" t="s">
        <v>365</v>
      </c>
      <c r="S226" s="128">
        <v>9.7000000000000003E-2</v>
      </c>
      <c r="T226">
        <v>2042</v>
      </c>
      <c r="U226" s="495">
        <v>927338.55</v>
      </c>
      <c r="V226" s="495" t="s">
        <v>365</v>
      </c>
      <c r="W226" s="495">
        <v>927338.55</v>
      </c>
      <c r="X226" s="128">
        <v>0.47619047619047616</v>
      </c>
      <c r="Y226" s="128">
        <v>0.52380952380952384</v>
      </c>
      <c r="Z226" s="495">
        <v>837386.71065000002</v>
      </c>
      <c r="AA226" s="495">
        <v>0</v>
      </c>
      <c r="AB226" s="495">
        <v>42834.209214285722</v>
      </c>
      <c r="AC226" s="495">
        <v>47117.630135714302</v>
      </c>
      <c r="AD226" s="495">
        <v>0</v>
      </c>
      <c r="AE226" s="42" t="s">
        <v>576</v>
      </c>
      <c r="AF226" s="42" t="s">
        <v>765</v>
      </c>
      <c r="AG226" s="42" t="s">
        <v>7760</v>
      </c>
      <c r="AH226" s="42">
        <v>1</v>
      </c>
      <c r="AI226" s="42" t="s">
        <v>8604</v>
      </c>
      <c r="AK226"/>
      <c r="AL226"/>
      <c r="AM226"/>
      <c r="AN226"/>
      <c r="AO226"/>
      <c r="AP226"/>
      <c r="AQ226"/>
    </row>
    <row r="227" spans="1:43">
      <c r="A227" t="s">
        <v>15</v>
      </c>
      <c r="B227" t="s">
        <v>5</v>
      </c>
      <c r="C227" t="s">
        <v>365</v>
      </c>
      <c r="D227" t="s">
        <v>365</v>
      </c>
      <c r="E227"/>
      <c r="F227" t="s">
        <v>745</v>
      </c>
      <c r="G227" t="s">
        <v>1114</v>
      </c>
      <c r="H227" t="s">
        <v>365</v>
      </c>
      <c r="I227" t="s">
        <v>365</v>
      </c>
      <c r="J227" t="s">
        <v>365</v>
      </c>
      <c r="K227" t="s">
        <v>365</v>
      </c>
      <c r="L227" t="s">
        <v>365</v>
      </c>
      <c r="M227" t="s">
        <v>6435</v>
      </c>
      <c r="N227" s="128" t="s">
        <v>365</v>
      </c>
      <c r="O227" s="128" t="s">
        <v>365</v>
      </c>
      <c r="P227" s="128" t="s">
        <v>365</v>
      </c>
      <c r="Q227" s="128" t="s">
        <v>365</v>
      </c>
      <c r="R227" s="128" t="s">
        <v>365</v>
      </c>
      <c r="S227" s="128">
        <v>0.1598</v>
      </c>
      <c r="T227">
        <v>2038</v>
      </c>
      <c r="U227" s="495">
        <v>97658.84</v>
      </c>
      <c r="V227" s="495" t="s">
        <v>365</v>
      </c>
      <c r="W227" s="495">
        <v>97658.84</v>
      </c>
      <c r="X227" s="128">
        <v>0.58823529411764708</v>
      </c>
      <c r="Y227" s="128">
        <v>0.41176470588235292</v>
      </c>
      <c r="Z227" s="495">
        <v>82052.957368000003</v>
      </c>
      <c r="AA227" s="495">
        <v>0</v>
      </c>
      <c r="AB227" s="495">
        <v>9179.930959999996</v>
      </c>
      <c r="AC227" s="495">
        <v>6425.9516719999974</v>
      </c>
      <c r="AD227" s="495">
        <v>0</v>
      </c>
      <c r="AE227" s="42" t="s">
        <v>608</v>
      </c>
      <c r="AF227" s="42" t="s">
        <v>765</v>
      </c>
      <c r="AG227" s="42" t="s">
        <v>7761</v>
      </c>
      <c r="AH227" s="42">
        <v>1</v>
      </c>
      <c r="AI227" s="42" t="s">
        <v>8605</v>
      </c>
      <c r="AK227"/>
      <c r="AL227"/>
      <c r="AM227"/>
      <c r="AN227"/>
      <c r="AO227"/>
      <c r="AP227"/>
      <c r="AQ227"/>
    </row>
    <row r="228" spans="1:43">
      <c r="A228" t="s">
        <v>15</v>
      </c>
      <c r="B228" t="s">
        <v>6</v>
      </c>
      <c r="C228" t="s">
        <v>365</v>
      </c>
      <c r="D228" t="s">
        <v>365</v>
      </c>
      <c r="E228"/>
      <c r="F228" t="s">
        <v>733</v>
      </c>
      <c r="G228" t="s">
        <v>1146</v>
      </c>
      <c r="H228" t="s">
        <v>365</v>
      </c>
      <c r="I228" t="s">
        <v>365</v>
      </c>
      <c r="J228" t="s">
        <v>365</v>
      </c>
      <c r="K228" t="s">
        <v>365</v>
      </c>
      <c r="L228" t="s">
        <v>365</v>
      </c>
      <c r="M228" t="s">
        <v>6562</v>
      </c>
      <c r="N228" s="128" t="s">
        <v>365</v>
      </c>
      <c r="O228" s="128" t="s">
        <v>365</v>
      </c>
      <c r="P228" s="128" t="s">
        <v>365</v>
      </c>
      <c r="Q228" s="128" t="s">
        <v>365</v>
      </c>
      <c r="R228" s="128" t="s">
        <v>365</v>
      </c>
      <c r="S228" s="128">
        <v>0.77699999999999991</v>
      </c>
      <c r="T228">
        <v>2038</v>
      </c>
      <c r="U228" s="495">
        <v>5268487.93</v>
      </c>
      <c r="V228" s="495">
        <v>2686928.8443</v>
      </c>
      <c r="W228" s="495">
        <v>2581559.0856999997</v>
      </c>
      <c r="X228" s="128">
        <v>0.58823529411764708</v>
      </c>
      <c r="Y228" s="128">
        <v>0.41176470588235292</v>
      </c>
      <c r="Z228" s="495">
        <v>575687.67611110013</v>
      </c>
      <c r="AA228" s="495">
        <v>0</v>
      </c>
      <c r="AB228" s="495">
        <v>1179924.3585817057</v>
      </c>
      <c r="AC228" s="495">
        <v>825947.05100719386</v>
      </c>
      <c r="AD228" s="495">
        <v>0</v>
      </c>
      <c r="AE228" s="42" t="s">
        <v>587</v>
      </c>
      <c r="AF228" s="42" t="s">
        <v>764</v>
      </c>
      <c r="AG228" s="42" t="s">
        <v>7762</v>
      </c>
      <c r="AH228" s="42">
        <v>1</v>
      </c>
      <c r="AI228" s="42" t="s">
        <v>8606</v>
      </c>
      <c r="AK228"/>
      <c r="AL228"/>
      <c r="AM228"/>
      <c r="AN228"/>
      <c r="AO228"/>
      <c r="AP228"/>
      <c r="AQ228"/>
    </row>
    <row r="229" spans="1:43">
      <c r="A229" t="s">
        <v>15</v>
      </c>
      <c r="B229" t="s">
        <v>6</v>
      </c>
      <c r="C229" t="s">
        <v>365</v>
      </c>
      <c r="D229" t="s">
        <v>365</v>
      </c>
      <c r="E229"/>
      <c r="F229" t="s">
        <v>781</v>
      </c>
      <c r="G229" t="s">
        <v>1834</v>
      </c>
      <c r="H229" t="s">
        <v>365</v>
      </c>
      <c r="I229" t="s">
        <v>365</v>
      </c>
      <c r="J229" t="s">
        <v>365</v>
      </c>
      <c r="K229" t="s">
        <v>365</v>
      </c>
      <c r="L229" t="s">
        <v>365</v>
      </c>
      <c r="M229" t="s">
        <v>6465</v>
      </c>
      <c r="N229" s="128" t="s">
        <v>365</v>
      </c>
      <c r="O229" s="128" t="s">
        <v>365</v>
      </c>
      <c r="P229" s="128" t="s">
        <v>365</v>
      </c>
      <c r="Q229" s="128" t="s">
        <v>365</v>
      </c>
      <c r="R229" s="128" t="s">
        <v>365</v>
      </c>
      <c r="S229" s="128">
        <v>0.1598</v>
      </c>
      <c r="T229">
        <v>2033</v>
      </c>
      <c r="U229" s="495">
        <v>19650783</v>
      </c>
      <c r="V229" s="495" t="s">
        <v>365</v>
      </c>
      <c r="W229" s="495">
        <v>19650783</v>
      </c>
      <c r="X229" s="128">
        <v>0.83333333333333337</v>
      </c>
      <c r="Y229" s="128">
        <v>0.16666666666666663</v>
      </c>
      <c r="Z229" s="495">
        <v>16510587.876600001</v>
      </c>
      <c r="AA229" s="495">
        <v>0</v>
      </c>
      <c r="AB229" s="495">
        <v>2616829.2694999995</v>
      </c>
      <c r="AC229" s="495">
        <v>523365.8538999997</v>
      </c>
      <c r="AD229" s="495">
        <v>0</v>
      </c>
      <c r="AE229" s="42" t="s">
        <v>576</v>
      </c>
      <c r="AF229" s="42" t="s">
        <v>765</v>
      </c>
      <c r="AG229" s="42" t="s">
        <v>7763</v>
      </c>
      <c r="AH229" s="42">
        <v>1</v>
      </c>
      <c r="AI229" s="42" t="s">
        <v>8607</v>
      </c>
      <c r="AK229"/>
      <c r="AL229"/>
      <c r="AM229"/>
      <c r="AN229"/>
      <c r="AO229"/>
      <c r="AP229"/>
      <c r="AQ229"/>
    </row>
    <row r="230" spans="1:43">
      <c r="A230" t="s">
        <v>15</v>
      </c>
      <c r="B230" t="s">
        <v>6</v>
      </c>
      <c r="C230" t="s">
        <v>365</v>
      </c>
      <c r="D230" t="s">
        <v>365</v>
      </c>
      <c r="E230"/>
      <c r="F230" t="s">
        <v>1306</v>
      </c>
      <c r="G230" t="s">
        <v>1139</v>
      </c>
      <c r="H230" t="s">
        <v>365</v>
      </c>
      <c r="I230" t="s">
        <v>365</v>
      </c>
      <c r="J230" t="s">
        <v>365</v>
      </c>
      <c r="K230" t="s">
        <v>365</v>
      </c>
      <c r="L230" t="s">
        <v>365</v>
      </c>
      <c r="M230" t="s">
        <v>6475</v>
      </c>
      <c r="N230" s="128" t="s">
        <v>365</v>
      </c>
      <c r="O230" s="128" t="s">
        <v>365</v>
      </c>
      <c r="P230" s="128" t="s">
        <v>365</v>
      </c>
      <c r="Q230" s="128" t="s">
        <v>365</v>
      </c>
      <c r="R230" s="128" t="s">
        <v>365</v>
      </c>
      <c r="S230" s="128">
        <v>0.16600000000000001</v>
      </c>
      <c r="T230">
        <v>2028</v>
      </c>
      <c r="U230" s="495">
        <v>19611680.719999999</v>
      </c>
      <c r="V230" s="495" t="s">
        <v>365</v>
      </c>
      <c r="W230" s="495">
        <v>19611680.719999999</v>
      </c>
      <c r="X230" s="128">
        <v>1</v>
      </c>
      <c r="Y230" s="128">
        <v>0</v>
      </c>
      <c r="Z230" s="495">
        <v>16356141.720479999</v>
      </c>
      <c r="AA230" s="495">
        <v>0</v>
      </c>
      <c r="AB230" s="495">
        <v>3255538.9995200001</v>
      </c>
      <c r="AC230" s="495">
        <v>0</v>
      </c>
      <c r="AD230" s="495">
        <v>0</v>
      </c>
      <c r="AE230" s="42" t="s">
        <v>580</v>
      </c>
      <c r="AF230" s="42" t="s">
        <v>765</v>
      </c>
      <c r="AG230" s="42" t="s">
        <v>7764</v>
      </c>
      <c r="AH230" s="42">
        <v>1</v>
      </c>
      <c r="AI230" s="42" t="s">
        <v>8608</v>
      </c>
      <c r="AK230"/>
      <c r="AL230"/>
      <c r="AM230"/>
      <c r="AN230"/>
      <c r="AO230"/>
      <c r="AP230"/>
      <c r="AQ230"/>
    </row>
    <row r="231" spans="1:43">
      <c r="A231" t="s">
        <v>15</v>
      </c>
      <c r="B231" t="s">
        <v>5</v>
      </c>
      <c r="C231" t="s">
        <v>365</v>
      </c>
      <c r="D231" t="s">
        <v>365</v>
      </c>
      <c r="E231"/>
      <c r="F231" t="s">
        <v>1307</v>
      </c>
      <c r="G231" t="s">
        <v>1111</v>
      </c>
      <c r="H231" t="s">
        <v>365</v>
      </c>
      <c r="I231" t="s">
        <v>365</v>
      </c>
      <c r="J231" t="s">
        <v>365</v>
      </c>
      <c r="K231" t="s">
        <v>365</v>
      </c>
      <c r="L231" t="s">
        <v>365</v>
      </c>
      <c r="M231" t="s">
        <v>6435</v>
      </c>
      <c r="N231" s="128" t="s">
        <v>365</v>
      </c>
      <c r="O231" s="128" t="s">
        <v>365</v>
      </c>
      <c r="P231" s="128" t="s">
        <v>365</v>
      </c>
      <c r="Q231" s="128" t="s">
        <v>365</v>
      </c>
      <c r="R231" s="128" t="s">
        <v>365</v>
      </c>
      <c r="S231" s="128">
        <v>0.1598</v>
      </c>
      <c r="T231">
        <v>2028</v>
      </c>
      <c r="U231" s="495">
        <v>25166774.879999995</v>
      </c>
      <c r="V231" s="495" t="s">
        <v>365</v>
      </c>
      <c r="W231" s="495">
        <v>25166774.879999995</v>
      </c>
      <c r="X231" s="128">
        <v>1</v>
      </c>
      <c r="Y231" s="128">
        <v>0</v>
      </c>
      <c r="Z231" s="495">
        <v>21145124.254175998</v>
      </c>
      <c r="AA231" s="495">
        <v>0</v>
      </c>
      <c r="AB231" s="495">
        <v>4021650.625823997</v>
      </c>
      <c r="AC231" s="495">
        <v>0</v>
      </c>
      <c r="AD231" s="495">
        <v>0</v>
      </c>
      <c r="AE231" s="42" t="s">
        <v>608</v>
      </c>
      <c r="AF231" s="42" t="s">
        <v>765</v>
      </c>
      <c r="AG231" s="42" t="s">
        <v>7765</v>
      </c>
      <c r="AH231" s="42">
        <v>1</v>
      </c>
      <c r="AI231" s="42" t="s">
        <v>8609</v>
      </c>
      <c r="AK231"/>
      <c r="AL231"/>
      <c r="AM231"/>
      <c r="AN231"/>
      <c r="AO231"/>
      <c r="AP231"/>
      <c r="AQ231"/>
    </row>
    <row r="232" spans="1:43">
      <c r="A232" t="s">
        <v>15</v>
      </c>
      <c r="B232" t="s">
        <v>5</v>
      </c>
      <c r="C232" t="s">
        <v>365</v>
      </c>
      <c r="D232" t="s">
        <v>365</v>
      </c>
      <c r="E232"/>
      <c r="F232" t="s">
        <v>1820</v>
      </c>
      <c r="G232" t="s">
        <v>1821</v>
      </c>
      <c r="H232" t="s">
        <v>365</v>
      </c>
      <c r="I232" t="s">
        <v>365</v>
      </c>
      <c r="J232" t="s">
        <v>365</v>
      </c>
      <c r="K232" t="s">
        <v>365</v>
      </c>
      <c r="L232" t="s">
        <v>365</v>
      </c>
      <c r="M232" t="s">
        <v>6435</v>
      </c>
      <c r="N232" s="128" t="s">
        <v>365</v>
      </c>
      <c r="O232" s="128" t="s">
        <v>365</v>
      </c>
      <c r="P232" s="128" t="s">
        <v>365</v>
      </c>
      <c r="Q232" s="128" t="s">
        <v>365</v>
      </c>
      <c r="R232" s="128" t="s">
        <v>365</v>
      </c>
      <c r="S232" s="128">
        <v>0.1598</v>
      </c>
      <c r="T232">
        <v>2038</v>
      </c>
      <c r="U232" s="495">
        <v>8394940.6700000018</v>
      </c>
      <c r="V232" s="495" t="s">
        <v>365</v>
      </c>
      <c r="W232" s="495">
        <v>8394940.6700000018</v>
      </c>
      <c r="X232" s="128">
        <v>0.58823529411764708</v>
      </c>
      <c r="Y232" s="128">
        <v>0.41176470588235292</v>
      </c>
      <c r="Z232" s="495">
        <v>7053429.1509340024</v>
      </c>
      <c r="AA232" s="495">
        <v>0</v>
      </c>
      <c r="AB232" s="495">
        <v>789124.42297999968</v>
      </c>
      <c r="AC232" s="495">
        <v>552387.09608599974</v>
      </c>
      <c r="AD232" s="495">
        <v>0</v>
      </c>
      <c r="AE232" s="42" t="s">
        <v>608</v>
      </c>
      <c r="AF232" s="42" t="s">
        <v>765</v>
      </c>
      <c r="AG232" s="42" t="s">
        <v>7766</v>
      </c>
      <c r="AH232" s="42">
        <v>1</v>
      </c>
      <c r="AI232" s="42" t="s">
        <v>8610</v>
      </c>
      <c r="AK232"/>
      <c r="AL232"/>
      <c r="AM232"/>
      <c r="AN232"/>
      <c r="AO232"/>
      <c r="AP232"/>
      <c r="AQ232"/>
    </row>
    <row r="233" spans="1:43">
      <c r="A233" t="s">
        <v>15</v>
      </c>
      <c r="B233" t="s">
        <v>5</v>
      </c>
      <c r="C233" t="s">
        <v>365</v>
      </c>
      <c r="D233" t="s">
        <v>365</v>
      </c>
      <c r="E233"/>
      <c r="F233" t="s">
        <v>1117</v>
      </c>
      <c r="G233" t="s">
        <v>1113</v>
      </c>
      <c r="H233" t="s">
        <v>365</v>
      </c>
      <c r="I233" t="s">
        <v>365</v>
      </c>
      <c r="J233" t="s">
        <v>365</v>
      </c>
      <c r="K233" t="s">
        <v>365</v>
      </c>
      <c r="L233" t="s">
        <v>365</v>
      </c>
      <c r="M233" t="s">
        <v>6435</v>
      </c>
      <c r="N233" s="128" t="s">
        <v>365</v>
      </c>
      <c r="O233" s="128" t="s">
        <v>365</v>
      </c>
      <c r="P233" s="128" t="s">
        <v>365</v>
      </c>
      <c r="Q233" s="128" t="s">
        <v>365</v>
      </c>
      <c r="R233" s="128" t="s">
        <v>365</v>
      </c>
      <c r="S233" s="128">
        <v>0.18</v>
      </c>
      <c r="T233">
        <v>2028</v>
      </c>
      <c r="U233" s="495">
        <v>3043745.6300000004</v>
      </c>
      <c r="V233" s="495" t="s">
        <v>365</v>
      </c>
      <c r="W233" s="495">
        <v>3043745.6300000004</v>
      </c>
      <c r="X233" s="128">
        <v>1</v>
      </c>
      <c r="Y233" s="128">
        <v>0</v>
      </c>
      <c r="Z233" s="495">
        <v>2495871.4166000006</v>
      </c>
      <c r="AA233" s="495">
        <v>0</v>
      </c>
      <c r="AB233" s="495">
        <v>547874.21339999977</v>
      </c>
      <c r="AC233" s="495">
        <v>0</v>
      </c>
      <c r="AD233" s="495">
        <v>0</v>
      </c>
      <c r="AE233" s="42" t="s">
        <v>608</v>
      </c>
      <c r="AF233" s="42" t="s">
        <v>765</v>
      </c>
      <c r="AG233" s="42" t="s">
        <v>7767</v>
      </c>
      <c r="AH233" s="42">
        <v>1</v>
      </c>
      <c r="AI233" s="42" t="s">
        <v>8611</v>
      </c>
      <c r="AK233"/>
      <c r="AL233"/>
      <c r="AM233"/>
      <c r="AN233"/>
      <c r="AO233"/>
      <c r="AP233"/>
      <c r="AQ233"/>
    </row>
    <row r="234" spans="1:43">
      <c r="A234" t="s">
        <v>15</v>
      </c>
      <c r="B234" t="s">
        <v>5</v>
      </c>
      <c r="C234" t="s">
        <v>365</v>
      </c>
      <c r="D234" t="s">
        <v>365</v>
      </c>
      <c r="E234"/>
      <c r="F234" t="s">
        <v>1116</v>
      </c>
      <c r="G234" t="s">
        <v>1115</v>
      </c>
      <c r="H234" t="s">
        <v>365</v>
      </c>
      <c r="I234" t="s">
        <v>365</v>
      </c>
      <c r="J234" t="s">
        <v>365</v>
      </c>
      <c r="K234" t="s">
        <v>365</v>
      </c>
      <c r="L234" t="s">
        <v>365</v>
      </c>
      <c r="M234" t="s">
        <v>6435</v>
      </c>
      <c r="N234" s="128" t="s">
        <v>365</v>
      </c>
      <c r="O234" s="128" t="s">
        <v>365</v>
      </c>
      <c r="P234" s="128" t="s">
        <v>365</v>
      </c>
      <c r="Q234" s="128" t="s">
        <v>365</v>
      </c>
      <c r="R234" s="128" t="s">
        <v>365</v>
      </c>
      <c r="S234" s="128">
        <v>0.1598</v>
      </c>
      <c r="T234">
        <v>2028</v>
      </c>
      <c r="U234" s="495">
        <v>393895.00000000006</v>
      </c>
      <c r="V234" s="495" t="s">
        <v>365</v>
      </c>
      <c r="W234" s="495">
        <v>393895.00000000006</v>
      </c>
      <c r="X234" s="128">
        <v>1</v>
      </c>
      <c r="Y234" s="128">
        <v>0</v>
      </c>
      <c r="Z234" s="495">
        <v>330950.57900000009</v>
      </c>
      <c r="AA234" s="495">
        <v>0</v>
      </c>
      <c r="AB234" s="495">
        <v>62944.420999999973</v>
      </c>
      <c r="AC234" s="495">
        <v>0</v>
      </c>
      <c r="AD234" s="495">
        <v>0</v>
      </c>
      <c r="AE234" s="42" t="s">
        <v>608</v>
      </c>
      <c r="AF234" s="42" t="s">
        <v>765</v>
      </c>
      <c r="AG234" s="42" t="s">
        <v>7768</v>
      </c>
      <c r="AH234" s="42">
        <v>1</v>
      </c>
      <c r="AI234" s="42" t="s">
        <v>8612</v>
      </c>
      <c r="AK234"/>
      <c r="AL234"/>
      <c r="AM234"/>
      <c r="AN234"/>
      <c r="AO234"/>
      <c r="AP234"/>
      <c r="AQ234"/>
    </row>
    <row r="235" spans="1:43">
      <c r="A235" t="s">
        <v>15</v>
      </c>
      <c r="B235" t="s">
        <v>5</v>
      </c>
      <c r="C235" t="s">
        <v>365</v>
      </c>
      <c r="D235" t="s">
        <v>365</v>
      </c>
      <c r="E235"/>
      <c r="F235" t="s">
        <v>772</v>
      </c>
      <c r="G235" t="s">
        <v>1104</v>
      </c>
      <c r="H235" t="s">
        <v>365</v>
      </c>
      <c r="I235" t="s">
        <v>365</v>
      </c>
      <c r="J235" t="s">
        <v>365</v>
      </c>
      <c r="K235" t="s">
        <v>365</v>
      </c>
      <c r="L235" t="s">
        <v>365</v>
      </c>
      <c r="M235" t="s">
        <v>6435</v>
      </c>
      <c r="N235" s="128" t="s">
        <v>365</v>
      </c>
      <c r="O235" s="128" t="s">
        <v>365</v>
      </c>
      <c r="P235" s="128" t="s">
        <v>365</v>
      </c>
      <c r="Q235" s="128" t="s">
        <v>365</v>
      </c>
      <c r="R235" s="128" t="s">
        <v>365</v>
      </c>
      <c r="S235" s="128">
        <v>0.1598</v>
      </c>
      <c r="T235">
        <v>2028</v>
      </c>
      <c r="U235" s="495">
        <v>28617679.029999994</v>
      </c>
      <c r="V235" s="495" t="s">
        <v>365</v>
      </c>
      <c r="W235" s="495">
        <v>28617679.029999994</v>
      </c>
      <c r="X235" s="128">
        <v>1</v>
      </c>
      <c r="Y235" s="128">
        <v>0</v>
      </c>
      <c r="Z235" s="495">
        <v>24044573.921005998</v>
      </c>
      <c r="AA235" s="495">
        <v>0</v>
      </c>
      <c r="AB235" s="495">
        <v>4573105.1089939959</v>
      </c>
      <c r="AC235" s="495">
        <v>0</v>
      </c>
      <c r="AD235" s="495">
        <v>0</v>
      </c>
      <c r="AE235" s="42" t="s">
        <v>608</v>
      </c>
      <c r="AF235" s="42" t="s">
        <v>765</v>
      </c>
      <c r="AG235" s="42" t="s">
        <v>7769</v>
      </c>
      <c r="AH235" s="42">
        <v>1</v>
      </c>
      <c r="AI235" s="42" t="s">
        <v>8613</v>
      </c>
      <c r="AK235"/>
      <c r="AL235"/>
      <c r="AM235"/>
      <c r="AN235"/>
      <c r="AO235"/>
      <c r="AP235"/>
      <c r="AQ235"/>
    </row>
    <row r="236" spans="1:43">
      <c r="A236" t="s">
        <v>15</v>
      </c>
      <c r="B236" t="s">
        <v>5</v>
      </c>
      <c r="C236" t="s">
        <v>365</v>
      </c>
      <c r="D236" t="s">
        <v>365</v>
      </c>
      <c r="E236"/>
      <c r="F236" t="s">
        <v>746</v>
      </c>
      <c r="G236" t="s">
        <v>1300</v>
      </c>
      <c r="H236" t="s">
        <v>365</v>
      </c>
      <c r="I236" t="s">
        <v>365</v>
      </c>
      <c r="J236" t="s">
        <v>365</v>
      </c>
      <c r="K236" t="s">
        <v>365</v>
      </c>
      <c r="L236" t="s">
        <v>365</v>
      </c>
      <c r="M236" t="s">
        <v>6435</v>
      </c>
      <c r="N236" s="128" t="s">
        <v>365</v>
      </c>
      <c r="O236" s="128" t="s">
        <v>365</v>
      </c>
      <c r="P236" s="128" t="s">
        <v>365</v>
      </c>
      <c r="Q236" s="128" t="s">
        <v>365</v>
      </c>
      <c r="R236" s="128" t="s">
        <v>365</v>
      </c>
      <c r="S236" s="128">
        <v>0.1598</v>
      </c>
      <c r="T236">
        <v>2038</v>
      </c>
      <c r="U236" s="495">
        <v>28454550.5</v>
      </c>
      <c r="V236" s="495" t="s">
        <v>365</v>
      </c>
      <c r="W236" s="495">
        <v>28454550.5</v>
      </c>
      <c r="X236" s="128">
        <v>0.58823529411764708</v>
      </c>
      <c r="Y236" s="128">
        <v>0.41176470588235292</v>
      </c>
      <c r="Z236" s="495">
        <v>23907513.3301</v>
      </c>
      <c r="AA236" s="495">
        <v>0</v>
      </c>
      <c r="AB236" s="495">
        <v>2674727.747</v>
      </c>
      <c r="AC236" s="495">
        <v>1872309.4228999999</v>
      </c>
      <c r="AD236" s="495">
        <v>0</v>
      </c>
      <c r="AE236" s="42" t="s">
        <v>608</v>
      </c>
      <c r="AF236" s="42" t="s">
        <v>765</v>
      </c>
      <c r="AG236" s="42" t="s">
        <v>7770</v>
      </c>
      <c r="AH236" s="42">
        <v>1</v>
      </c>
      <c r="AI236" s="42" t="s">
        <v>8614</v>
      </c>
      <c r="AK236"/>
      <c r="AL236"/>
      <c r="AM236"/>
      <c r="AN236"/>
      <c r="AO236"/>
      <c r="AP236"/>
      <c r="AQ236"/>
    </row>
    <row r="237" spans="1:43">
      <c r="A237" t="s">
        <v>15</v>
      </c>
      <c r="B237" t="s">
        <v>6</v>
      </c>
      <c r="C237" t="s">
        <v>365</v>
      </c>
      <c r="D237" t="s">
        <v>365</v>
      </c>
      <c r="E237"/>
      <c r="F237" t="s">
        <v>747</v>
      </c>
      <c r="G237" t="s">
        <v>1109</v>
      </c>
      <c r="H237" t="s">
        <v>365</v>
      </c>
      <c r="I237" t="s">
        <v>365</v>
      </c>
      <c r="J237" t="s">
        <v>365</v>
      </c>
      <c r="K237" t="s">
        <v>365</v>
      </c>
      <c r="L237" t="s">
        <v>365</v>
      </c>
      <c r="M237" t="s">
        <v>6465</v>
      </c>
      <c r="N237" s="128" t="s">
        <v>365</v>
      </c>
      <c r="O237" s="128" t="s">
        <v>365</v>
      </c>
      <c r="P237" s="128" t="s">
        <v>365</v>
      </c>
      <c r="Q237" s="128" t="s">
        <v>365</v>
      </c>
      <c r="R237" s="128" t="s">
        <v>365</v>
      </c>
      <c r="S237" s="128">
        <v>0.14000000000000001</v>
      </c>
      <c r="T237">
        <v>2028</v>
      </c>
      <c r="U237" s="495">
        <v>1777647.89</v>
      </c>
      <c r="V237" s="495" t="s">
        <v>365</v>
      </c>
      <c r="W237" s="495">
        <v>1777647.89</v>
      </c>
      <c r="X237" s="128">
        <v>1</v>
      </c>
      <c r="Y237" s="128">
        <v>0</v>
      </c>
      <c r="Z237" s="495">
        <v>1528777.1853999998</v>
      </c>
      <c r="AA237" s="495">
        <v>0</v>
      </c>
      <c r="AB237" s="495">
        <v>248870.70460000006</v>
      </c>
      <c r="AC237" s="495">
        <v>0</v>
      </c>
      <c r="AD237" s="495">
        <v>0</v>
      </c>
      <c r="AE237" s="42" t="s">
        <v>576</v>
      </c>
      <c r="AF237" s="42" t="s">
        <v>765</v>
      </c>
      <c r="AG237" s="42" t="s">
        <v>7771</v>
      </c>
      <c r="AH237" s="42">
        <v>1</v>
      </c>
      <c r="AI237" s="42" t="s">
        <v>8615</v>
      </c>
      <c r="AK237"/>
      <c r="AL237"/>
      <c r="AM237"/>
      <c r="AN237"/>
      <c r="AO237"/>
      <c r="AP237"/>
      <c r="AQ237"/>
    </row>
    <row r="238" spans="1:43">
      <c r="A238" t="s">
        <v>15</v>
      </c>
      <c r="B238" t="s">
        <v>6</v>
      </c>
      <c r="C238" t="s">
        <v>365</v>
      </c>
      <c r="D238" t="s">
        <v>365</v>
      </c>
      <c r="E238"/>
      <c r="F238" t="s">
        <v>734</v>
      </c>
      <c r="G238" t="s">
        <v>6566</v>
      </c>
      <c r="H238" t="s">
        <v>365</v>
      </c>
      <c r="I238" t="s">
        <v>365</v>
      </c>
      <c r="J238" t="s">
        <v>365</v>
      </c>
      <c r="K238" t="s">
        <v>365</v>
      </c>
      <c r="L238" t="s">
        <v>365</v>
      </c>
      <c r="M238" t="s">
        <v>6465</v>
      </c>
      <c r="N238" s="128" t="s">
        <v>365</v>
      </c>
      <c r="O238" s="128" t="s">
        <v>365</v>
      </c>
      <c r="P238" s="128" t="s">
        <v>365</v>
      </c>
      <c r="Q238" s="128" t="s">
        <v>365</v>
      </c>
      <c r="R238" s="128" t="s">
        <v>365</v>
      </c>
      <c r="S238" s="128">
        <v>0.1</v>
      </c>
      <c r="T238">
        <v>2042</v>
      </c>
      <c r="U238" s="495">
        <v>5560526.1500000004</v>
      </c>
      <c r="V238" s="495" t="s">
        <v>365</v>
      </c>
      <c r="W238" s="495">
        <v>5560526.1500000004</v>
      </c>
      <c r="X238" s="128">
        <v>0.47619047619047616</v>
      </c>
      <c r="Y238" s="128">
        <v>0.52380952380952384</v>
      </c>
      <c r="Z238" s="495">
        <v>5004473.5350000001</v>
      </c>
      <c r="AA238" s="495">
        <v>0</v>
      </c>
      <c r="AB238" s="495">
        <v>264786.95952380961</v>
      </c>
      <c r="AC238" s="495">
        <v>291265.65547619062</v>
      </c>
      <c r="AD238" s="495">
        <v>0</v>
      </c>
      <c r="AE238" s="42" t="s">
        <v>576</v>
      </c>
      <c r="AF238" s="42" t="s">
        <v>765</v>
      </c>
      <c r="AG238" s="42" t="s">
        <v>7772</v>
      </c>
      <c r="AH238" s="42">
        <v>1</v>
      </c>
      <c r="AI238" s="42" t="s">
        <v>8616</v>
      </c>
      <c r="AK238"/>
      <c r="AL238"/>
      <c r="AM238"/>
      <c r="AN238"/>
      <c r="AO238"/>
      <c r="AP238"/>
      <c r="AQ238"/>
    </row>
    <row r="239" spans="1:43">
      <c r="A239" t="s">
        <v>15</v>
      </c>
      <c r="B239" t="s">
        <v>6</v>
      </c>
      <c r="C239" t="s">
        <v>365</v>
      </c>
      <c r="D239" t="s">
        <v>365</v>
      </c>
      <c r="E239"/>
      <c r="F239" t="s">
        <v>1110</v>
      </c>
      <c r="G239" t="s">
        <v>1833</v>
      </c>
      <c r="H239" t="s">
        <v>365</v>
      </c>
      <c r="I239" t="s">
        <v>365</v>
      </c>
      <c r="J239" t="s">
        <v>365</v>
      </c>
      <c r="K239" t="s">
        <v>365</v>
      </c>
      <c r="L239" t="s">
        <v>365</v>
      </c>
      <c r="M239" t="s">
        <v>6465</v>
      </c>
      <c r="N239" s="128" t="s">
        <v>365</v>
      </c>
      <c r="O239" s="128" t="s">
        <v>365</v>
      </c>
      <c r="P239" s="128" t="s">
        <v>365</v>
      </c>
      <c r="Q239" s="128" t="s">
        <v>365</v>
      </c>
      <c r="R239" s="128" t="s">
        <v>365</v>
      </c>
      <c r="S239" s="128">
        <v>0.1598</v>
      </c>
      <c r="T239">
        <v>2033</v>
      </c>
      <c r="U239" s="495">
        <v>69287855.170000032</v>
      </c>
      <c r="V239" s="495" t="s">
        <v>365</v>
      </c>
      <c r="W239" s="495">
        <v>69287855.170000032</v>
      </c>
      <c r="X239" s="128">
        <v>0.83333333333333337</v>
      </c>
      <c r="Y239" s="128">
        <v>0.16666666666666663</v>
      </c>
      <c r="Z239" s="495">
        <v>58215655.913834028</v>
      </c>
      <c r="AA239" s="495">
        <v>0</v>
      </c>
      <c r="AB239" s="495">
        <v>9226832.7134716697</v>
      </c>
      <c r="AC239" s="495">
        <v>1845366.5426943335</v>
      </c>
      <c r="AD239" s="495">
        <v>0</v>
      </c>
      <c r="AE239" s="42" t="s">
        <v>576</v>
      </c>
      <c r="AF239" s="42" t="s">
        <v>765</v>
      </c>
      <c r="AG239" s="42" t="s">
        <v>7773</v>
      </c>
      <c r="AH239" s="42">
        <v>1</v>
      </c>
      <c r="AI239" s="42" t="s">
        <v>8617</v>
      </c>
      <c r="AK239"/>
      <c r="AL239"/>
      <c r="AM239"/>
      <c r="AN239"/>
      <c r="AO239"/>
      <c r="AP239"/>
      <c r="AQ239"/>
    </row>
    <row r="240" spans="1:43">
      <c r="A240" t="s">
        <v>15</v>
      </c>
      <c r="B240" t="s">
        <v>6</v>
      </c>
      <c r="C240" t="s">
        <v>365</v>
      </c>
      <c r="D240" t="s">
        <v>365</v>
      </c>
      <c r="E240"/>
      <c r="F240" t="s">
        <v>1309</v>
      </c>
      <c r="G240" t="s">
        <v>1835</v>
      </c>
      <c r="H240" t="s">
        <v>365</v>
      </c>
      <c r="I240" t="s">
        <v>365</v>
      </c>
      <c r="J240" t="s">
        <v>365</v>
      </c>
      <c r="K240" t="s">
        <v>365</v>
      </c>
      <c r="L240" t="s">
        <v>365</v>
      </c>
      <c r="M240" t="s">
        <v>6465</v>
      </c>
      <c r="N240" s="128" t="s">
        <v>365</v>
      </c>
      <c r="O240" s="128" t="s">
        <v>365</v>
      </c>
      <c r="P240" s="128" t="s">
        <v>365</v>
      </c>
      <c r="Q240" s="128" t="s">
        <v>365</v>
      </c>
      <c r="R240" s="128" t="s">
        <v>365</v>
      </c>
      <c r="S240" s="128">
        <v>0.1598</v>
      </c>
      <c r="T240">
        <v>2033</v>
      </c>
      <c r="U240" s="495">
        <v>20879207.399999995</v>
      </c>
      <c r="V240" s="495" t="s">
        <v>365</v>
      </c>
      <c r="W240" s="495">
        <v>20879207.399999995</v>
      </c>
      <c r="X240" s="128">
        <v>0.83333333333333337</v>
      </c>
      <c r="Y240" s="128">
        <v>0.16666666666666663</v>
      </c>
      <c r="Z240" s="495">
        <v>17542710.057479996</v>
      </c>
      <c r="AA240" s="495">
        <v>0</v>
      </c>
      <c r="AB240" s="495">
        <v>2780414.4520999989</v>
      </c>
      <c r="AC240" s="495">
        <v>556082.8904199996</v>
      </c>
      <c r="AD240" s="495">
        <v>0</v>
      </c>
      <c r="AE240" s="42" t="s">
        <v>576</v>
      </c>
      <c r="AF240" s="42" t="s">
        <v>765</v>
      </c>
      <c r="AG240" s="42" t="s">
        <v>7774</v>
      </c>
      <c r="AH240" s="42">
        <v>1</v>
      </c>
      <c r="AI240" s="42" t="s">
        <v>8618</v>
      </c>
      <c r="AK240"/>
      <c r="AL240"/>
      <c r="AM240"/>
      <c r="AN240"/>
      <c r="AO240"/>
      <c r="AP240"/>
      <c r="AQ240"/>
    </row>
    <row r="241" spans="1:43">
      <c r="A241" t="s">
        <v>15</v>
      </c>
      <c r="B241" t="s">
        <v>6</v>
      </c>
      <c r="C241" t="s">
        <v>365</v>
      </c>
      <c r="D241" t="s">
        <v>365</v>
      </c>
      <c r="E241"/>
      <c r="F241" t="s">
        <v>1094</v>
      </c>
      <c r="G241" t="s">
        <v>1119</v>
      </c>
      <c r="H241" t="s">
        <v>365</v>
      </c>
      <c r="I241" t="s">
        <v>365</v>
      </c>
      <c r="J241" t="s">
        <v>365</v>
      </c>
      <c r="K241" t="s">
        <v>365</v>
      </c>
      <c r="L241" t="s">
        <v>365</v>
      </c>
      <c r="M241" t="s">
        <v>6568</v>
      </c>
      <c r="N241" s="128" t="s">
        <v>365</v>
      </c>
      <c r="O241" s="128" t="s">
        <v>365</v>
      </c>
      <c r="P241" s="128" t="s">
        <v>365</v>
      </c>
      <c r="Q241" s="128" t="s">
        <v>365</v>
      </c>
      <c r="R241" s="128" t="s">
        <v>365</v>
      </c>
      <c r="S241" s="128">
        <v>7.0000000000000007E-2</v>
      </c>
      <c r="T241">
        <v>2033</v>
      </c>
      <c r="U241" s="495">
        <v>8488734</v>
      </c>
      <c r="V241" s="495" t="s">
        <v>365</v>
      </c>
      <c r="W241" s="495">
        <v>8488734</v>
      </c>
      <c r="X241" s="128">
        <v>0.83333333333333337</v>
      </c>
      <c r="Y241" s="128">
        <v>0.16666666666666663</v>
      </c>
      <c r="Z241" s="495">
        <v>7894522.6199999992</v>
      </c>
      <c r="AA241" s="495">
        <v>0</v>
      </c>
      <c r="AB241" s="495">
        <v>495176.15000000072</v>
      </c>
      <c r="AC241" s="495">
        <v>99035.230000000112</v>
      </c>
      <c r="AD241" s="495">
        <v>0</v>
      </c>
      <c r="AE241" s="42" t="s">
        <v>588</v>
      </c>
      <c r="AF241" s="42" t="s">
        <v>765</v>
      </c>
      <c r="AG241" s="42" t="s">
        <v>7775</v>
      </c>
      <c r="AH241" s="42">
        <v>1</v>
      </c>
      <c r="AI241" s="42" t="s">
        <v>8619</v>
      </c>
      <c r="AK241"/>
      <c r="AL241"/>
      <c r="AM241"/>
      <c r="AN241"/>
      <c r="AO241"/>
      <c r="AP241"/>
      <c r="AQ241"/>
    </row>
    <row r="242" spans="1:43">
      <c r="A242" t="s">
        <v>15</v>
      </c>
      <c r="B242" t="s">
        <v>6</v>
      </c>
      <c r="C242" t="s">
        <v>365</v>
      </c>
      <c r="D242" t="s">
        <v>365</v>
      </c>
      <c r="E242"/>
      <c r="F242" t="s">
        <v>1095</v>
      </c>
      <c r="G242" t="s">
        <v>1119</v>
      </c>
      <c r="H242" t="s">
        <v>365</v>
      </c>
      <c r="I242" t="s">
        <v>365</v>
      </c>
      <c r="J242" t="s">
        <v>365</v>
      </c>
      <c r="K242" t="s">
        <v>365</v>
      </c>
      <c r="L242" t="s">
        <v>365</v>
      </c>
      <c r="M242" t="s">
        <v>6569</v>
      </c>
      <c r="N242" s="128" t="s">
        <v>365</v>
      </c>
      <c r="O242" s="128" t="s">
        <v>365</v>
      </c>
      <c r="P242" s="128" t="s">
        <v>365</v>
      </c>
      <c r="Q242" s="128" t="s">
        <v>365</v>
      </c>
      <c r="R242" s="128" t="s">
        <v>365</v>
      </c>
      <c r="S242" s="128">
        <v>0.04</v>
      </c>
      <c r="T242">
        <v>2033</v>
      </c>
      <c r="U242" s="495">
        <v>4411387</v>
      </c>
      <c r="V242" s="495" t="s">
        <v>365</v>
      </c>
      <c r="W242" s="495">
        <v>4411387</v>
      </c>
      <c r="X242" s="128">
        <v>0.83333333333333337</v>
      </c>
      <c r="Y242" s="128">
        <v>0.16666666666666663</v>
      </c>
      <c r="Z242" s="495">
        <v>4234931.5199999996</v>
      </c>
      <c r="AA242" s="495">
        <v>0</v>
      </c>
      <c r="AB242" s="495">
        <v>147046.23333333372</v>
      </c>
      <c r="AC242" s="495">
        <v>29409.246666666735</v>
      </c>
      <c r="AD242" s="495">
        <v>0</v>
      </c>
      <c r="AE242" s="42" t="s">
        <v>589</v>
      </c>
      <c r="AF242" s="42" t="s">
        <v>765</v>
      </c>
      <c r="AG242" s="42" t="s">
        <v>7776</v>
      </c>
      <c r="AH242" s="42">
        <v>1</v>
      </c>
      <c r="AI242" s="42" t="s">
        <v>8620</v>
      </c>
      <c r="AK242"/>
      <c r="AL242"/>
      <c r="AM242"/>
      <c r="AN242"/>
      <c r="AO242"/>
      <c r="AP242"/>
      <c r="AQ242"/>
    </row>
    <row r="243" spans="1:43">
      <c r="A243" t="s">
        <v>15</v>
      </c>
      <c r="B243" t="s">
        <v>5</v>
      </c>
      <c r="C243" t="s">
        <v>365</v>
      </c>
      <c r="D243" t="s">
        <v>365</v>
      </c>
      <c r="E243"/>
      <c r="F243" t="s">
        <v>776</v>
      </c>
      <c r="G243" t="s">
        <v>1128</v>
      </c>
      <c r="H243" t="s">
        <v>365</v>
      </c>
      <c r="I243" t="s">
        <v>365</v>
      </c>
      <c r="J243" t="s">
        <v>365</v>
      </c>
      <c r="K243" t="s">
        <v>365</v>
      </c>
      <c r="L243" t="s">
        <v>365</v>
      </c>
      <c r="M243" t="s">
        <v>6435</v>
      </c>
      <c r="N243" s="128" t="s">
        <v>365</v>
      </c>
      <c r="O243" s="128" t="s">
        <v>365</v>
      </c>
      <c r="P243" s="128" t="s">
        <v>365</v>
      </c>
      <c r="Q243" s="128" t="s">
        <v>365</v>
      </c>
      <c r="R243" s="128" t="s">
        <v>365</v>
      </c>
      <c r="S243" s="128">
        <v>0.1598</v>
      </c>
      <c r="T243">
        <v>2038</v>
      </c>
      <c r="U243" s="495">
        <v>24599979.84</v>
      </c>
      <c r="V243" s="495">
        <v>12545989.7184</v>
      </c>
      <c r="W243" s="495">
        <v>12053990.1216</v>
      </c>
      <c r="X243" s="128">
        <v>0.58823529411764708</v>
      </c>
      <c r="Y243" s="128">
        <v>0.41176470588235292</v>
      </c>
      <c r="Z243" s="495">
        <v>10127762.500168322</v>
      </c>
      <c r="AA243" s="495">
        <v>0</v>
      </c>
      <c r="AB243" s="495">
        <v>1133075.0714303991</v>
      </c>
      <c r="AC243" s="495">
        <v>793152.55000127933</v>
      </c>
      <c r="AD243" s="495">
        <v>1.862645149230957E-9</v>
      </c>
      <c r="AE243" s="42" t="s">
        <v>608</v>
      </c>
      <c r="AF243" s="42" t="s">
        <v>765</v>
      </c>
      <c r="AG243" s="42" t="s">
        <v>7777</v>
      </c>
      <c r="AH243" s="42">
        <v>1</v>
      </c>
      <c r="AI243" s="42" t="s">
        <v>8621</v>
      </c>
      <c r="AK243"/>
      <c r="AL243"/>
      <c r="AM243"/>
      <c r="AN243"/>
      <c r="AO243"/>
      <c r="AP243"/>
      <c r="AQ243"/>
    </row>
    <row r="244" spans="1:43">
      <c r="A244" t="s">
        <v>15</v>
      </c>
      <c r="B244" t="s">
        <v>6</v>
      </c>
      <c r="C244" t="s">
        <v>365</v>
      </c>
      <c r="D244" t="s">
        <v>365</v>
      </c>
      <c r="E244"/>
      <c r="F244" t="s">
        <v>777</v>
      </c>
      <c r="G244" t="s">
        <v>1143</v>
      </c>
      <c r="H244" t="s">
        <v>365</v>
      </c>
      <c r="I244" t="s">
        <v>365</v>
      </c>
      <c r="J244" t="s">
        <v>365</v>
      </c>
      <c r="K244" t="s">
        <v>365</v>
      </c>
      <c r="L244" t="s">
        <v>365</v>
      </c>
      <c r="M244" t="s">
        <v>6465</v>
      </c>
      <c r="N244" s="128" t="s">
        <v>365</v>
      </c>
      <c r="O244" s="128" t="s">
        <v>365</v>
      </c>
      <c r="P244" s="128" t="s">
        <v>365</v>
      </c>
      <c r="Q244" s="128" t="s">
        <v>365</v>
      </c>
      <c r="R244" s="128" t="s">
        <v>365</v>
      </c>
      <c r="S244" s="128">
        <v>0.1598</v>
      </c>
      <c r="T244">
        <v>2048</v>
      </c>
      <c r="U244" s="495">
        <v>30970137.399999999</v>
      </c>
      <c r="V244" s="495">
        <v>15794770.073999999</v>
      </c>
      <c r="W244" s="495">
        <v>15175367.325999999</v>
      </c>
      <c r="X244" s="128">
        <v>0.37037037037037035</v>
      </c>
      <c r="Y244" s="128">
        <v>0.62962962962962965</v>
      </c>
      <c r="Z244" s="495">
        <v>12750343.6273052</v>
      </c>
      <c r="AA244" s="495">
        <v>0</v>
      </c>
      <c r="AB244" s="495">
        <v>898156.92544251808</v>
      </c>
      <c r="AC244" s="495">
        <v>1526866.7732522809</v>
      </c>
      <c r="AD244" s="495">
        <v>0</v>
      </c>
      <c r="AE244" s="42" t="s">
        <v>576</v>
      </c>
      <c r="AF244" s="42" t="s">
        <v>765</v>
      </c>
      <c r="AG244" s="42" t="s">
        <v>7778</v>
      </c>
      <c r="AH244" s="42">
        <v>1</v>
      </c>
      <c r="AI244" s="42" t="s">
        <v>8622</v>
      </c>
      <c r="AK244"/>
      <c r="AL244"/>
      <c r="AM244"/>
      <c r="AN244"/>
      <c r="AO244"/>
      <c r="AP244"/>
      <c r="AQ244"/>
    </row>
    <row r="245" spans="1:43">
      <c r="A245" t="s">
        <v>15</v>
      </c>
      <c r="B245" t="s">
        <v>6</v>
      </c>
      <c r="C245" t="s">
        <v>365</v>
      </c>
      <c r="D245" t="s">
        <v>365</v>
      </c>
      <c r="E245"/>
      <c r="F245" t="s">
        <v>1824</v>
      </c>
      <c r="G245" t="s">
        <v>6547</v>
      </c>
      <c r="H245" t="s">
        <v>365</v>
      </c>
      <c r="I245" t="s">
        <v>365</v>
      </c>
      <c r="J245" t="s">
        <v>365</v>
      </c>
      <c r="K245" t="s">
        <v>365</v>
      </c>
      <c r="L245" t="s">
        <v>365</v>
      </c>
      <c r="M245" t="s">
        <v>6459</v>
      </c>
      <c r="N245" s="128" t="s">
        <v>365</v>
      </c>
      <c r="O245" s="128" t="s">
        <v>365</v>
      </c>
      <c r="P245" s="128" t="s">
        <v>365</v>
      </c>
      <c r="Q245" s="128" t="s">
        <v>365</v>
      </c>
      <c r="R245" s="128" t="s">
        <v>365</v>
      </c>
      <c r="S245" s="128">
        <v>0.59499999999999997</v>
      </c>
      <c r="T245">
        <v>2038</v>
      </c>
      <c r="U245" s="495">
        <v>574654</v>
      </c>
      <c r="V245" s="495" t="s">
        <v>365</v>
      </c>
      <c r="W245" s="495">
        <v>574654</v>
      </c>
      <c r="X245" s="128">
        <v>0.58823529411764708</v>
      </c>
      <c r="Y245" s="128">
        <v>0.41176470588235292</v>
      </c>
      <c r="Z245" s="495">
        <v>232734.87000000002</v>
      </c>
      <c r="AA245" s="495">
        <v>0</v>
      </c>
      <c r="AB245" s="495">
        <v>201128.90000000002</v>
      </c>
      <c r="AC245" s="495">
        <v>140790.22999999998</v>
      </c>
      <c r="AD245" s="495">
        <v>0</v>
      </c>
      <c r="AE245" s="42" t="s">
        <v>578</v>
      </c>
      <c r="AF245" s="42" t="s">
        <v>765</v>
      </c>
      <c r="AG245" s="42" t="s">
        <v>7779</v>
      </c>
      <c r="AH245" s="42">
        <v>1</v>
      </c>
      <c r="AI245" s="42" t="s">
        <v>8623</v>
      </c>
      <c r="AK245"/>
      <c r="AL245"/>
      <c r="AM245"/>
      <c r="AN245"/>
      <c r="AO245"/>
      <c r="AP245"/>
      <c r="AQ245"/>
    </row>
    <row r="246" spans="1:43">
      <c r="A246" t="s">
        <v>15</v>
      </c>
      <c r="B246" t="s">
        <v>6</v>
      </c>
      <c r="C246" t="s">
        <v>365</v>
      </c>
      <c r="D246" t="s">
        <v>365</v>
      </c>
      <c r="E246"/>
      <c r="F246" t="s">
        <v>1822</v>
      </c>
      <c r="G246" t="s">
        <v>1148</v>
      </c>
      <c r="H246" t="s">
        <v>365</v>
      </c>
      <c r="I246" t="s">
        <v>365</v>
      </c>
      <c r="J246" t="s">
        <v>365</v>
      </c>
      <c r="K246" t="s">
        <v>365</v>
      </c>
      <c r="L246" t="s">
        <v>365</v>
      </c>
      <c r="M246" t="s">
        <v>6446</v>
      </c>
      <c r="N246" s="128" t="s">
        <v>365</v>
      </c>
      <c r="O246" s="128" t="s">
        <v>365</v>
      </c>
      <c r="P246" s="128" t="s">
        <v>365</v>
      </c>
      <c r="Q246" s="128" t="s">
        <v>365</v>
      </c>
      <c r="R246" s="128" t="s">
        <v>365</v>
      </c>
      <c r="S246" s="128">
        <v>0.56999999999999995</v>
      </c>
      <c r="T246">
        <v>2033</v>
      </c>
      <c r="U246" s="495">
        <v>64030.880000000005</v>
      </c>
      <c r="V246" s="495" t="s">
        <v>365</v>
      </c>
      <c r="W246" s="495">
        <v>64030.880000000005</v>
      </c>
      <c r="X246" s="128">
        <v>0.83333333333333337</v>
      </c>
      <c r="Y246" s="128">
        <v>0.16666666666666663</v>
      </c>
      <c r="Z246" s="495">
        <v>27533.278400000007</v>
      </c>
      <c r="AA246" s="495">
        <v>0</v>
      </c>
      <c r="AB246" s="495">
        <v>30414.667999999998</v>
      </c>
      <c r="AC246" s="495">
        <v>6082.9335999999976</v>
      </c>
      <c r="AD246" s="495">
        <v>7.2759576141834259E-12</v>
      </c>
      <c r="AE246" s="42" t="s">
        <v>586</v>
      </c>
      <c r="AF246" s="42" t="s">
        <v>764</v>
      </c>
      <c r="AG246" s="42" t="s">
        <v>7780</v>
      </c>
      <c r="AH246" s="42">
        <v>1</v>
      </c>
      <c r="AI246" s="42" t="s">
        <v>8624</v>
      </c>
      <c r="AK246"/>
      <c r="AL246"/>
      <c r="AM246"/>
      <c r="AN246"/>
      <c r="AO246"/>
      <c r="AP246"/>
      <c r="AQ246"/>
    </row>
    <row r="247" spans="1:43">
      <c r="A247" t="s">
        <v>15</v>
      </c>
      <c r="B247" t="s">
        <v>6</v>
      </c>
      <c r="C247" t="s">
        <v>365</v>
      </c>
      <c r="D247" t="s">
        <v>365</v>
      </c>
      <c r="E247"/>
      <c r="F247" t="s">
        <v>774</v>
      </c>
      <c r="G247" t="s">
        <v>1120</v>
      </c>
      <c r="H247" t="s">
        <v>365</v>
      </c>
      <c r="I247" t="s">
        <v>365</v>
      </c>
      <c r="J247" t="s">
        <v>365</v>
      </c>
      <c r="K247" t="s">
        <v>365</v>
      </c>
      <c r="L247" t="s">
        <v>365</v>
      </c>
      <c r="M247" t="s">
        <v>6465</v>
      </c>
      <c r="N247" s="128" t="s">
        <v>365</v>
      </c>
      <c r="O247" s="128" t="s">
        <v>365</v>
      </c>
      <c r="P247" s="128" t="s">
        <v>365</v>
      </c>
      <c r="Q247" s="128" t="s">
        <v>365</v>
      </c>
      <c r="R247" s="128" t="s">
        <v>365</v>
      </c>
      <c r="S247" s="128">
        <v>0.1598</v>
      </c>
      <c r="T247">
        <v>2038</v>
      </c>
      <c r="U247" s="495">
        <v>58222702.700000003</v>
      </c>
      <c r="V247" s="495" t="s">
        <v>365</v>
      </c>
      <c r="W247" s="495">
        <v>58222702.700000003</v>
      </c>
      <c r="X247" s="128">
        <v>0.58823529411764708</v>
      </c>
      <c r="Y247" s="128">
        <v>0.41176470588235292</v>
      </c>
      <c r="Z247" s="495">
        <v>48918714.808540009</v>
      </c>
      <c r="AA247" s="495">
        <v>0</v>
      </c>
      <c r="AB247" s="495">
        <v>5472934.0537999971</v>
      </c>
      <c r="AC247" s="495">
        <v>3831053.8376599974</v>
      </c>
      <c r="AD247" s="495">
        <v>0</v>
      </c>
      <c r="AE247" s="42" t="s">
        <v>576</v>
      </c>
      <c r="AF247" s="42" t="s">
        <v>765</v>
      </c>
      <c r="AG247" s="42" t="s">
        <v>7781</v>
      </c>
      <c r="AH247" s="42">
        <v>1</v>
      </c>
      <c r="AI247" s="42" t="s">
        <v>8625</v>
      </c>
      <c r="AK247"/>
      <c r="AL247"/>
      <c r="AM247"/>
      <c r="AN247"/>
      <c r="AO247"/>
      <c r="AP247"/>
      <c r="AQ247"/>
    </row>
    <row r="248" spans="1:43">
      <c r="A248" t="s">
        <v>15</v>
      </c>
      <c r="B248" t="s">
        <v>5</v>
      </c>
      <c r="C248" t="s">
        <v>365</v>
      </c>
      <c r="D248" t="s">
        <v>365</v>
      </c>
      <c r="E248"/>
      <c r="F248" t="s">
        <v>773</v>
      </c>
      <c r="G248" t="s">
        <v>1121</v>
      </c>
      <c r="H248" t="s">
        <v>365</v>
      </c>
      <c r="I248" t="s">
        <v>365</v>
      </c>
      <c r="J248" t="s">
        <v>365</v>
      </c>
      <c r="K248" t="s">
        <v>365</v>
      </c>
      <c r="L248" t="s">
        <v>365</v>
      </c>
      <c r="M248" t="s">
        <v>6435</v>
      </c>
      <c r="N248" s="128" t="s">
        <v>365</v>
      </c>
      <c r="O248" s="128" t="s">
        <v>365</v>
      </c>
      <c r="P248" s="128" t="s">
        <v>365</v>
      </c>
      <c r="Q248" s="128" t="s">
        <v>365</v>
      </c>
      <c r="R248" s="128" t="s">
        <v>365</v>
      </c>
      <c r="S248" s="128">
        <v>0.1598</v>
      </c>
      <c r="T248">
        <v>2038</v>
      </c>
      <c r="U248" s="495">
        <v>380889.41</v>
      </c>
      <c r="V248" s="495" t="s">
        <v>365</v>
      </c>
      <c r="W248" s="495">
        <v>380889.41</v>
      </c>
      <c r="X248" s="128">
        <v>0.58823529411764708</v>
      </c>
      <c r="Y248" s="128">
        <v>0.41176470588235292</v>
      </c>
      <c r="Z248" s="495">
        <v>320023.282282</v>
      </c>
      <c r="AA248" s="495">
        <v>0</v>
      </c>
      <c r="AB248" s="495">
        <v>35803.604539999986</v>
      </c>
      <c r="AC248" s="495">
        <v>25062.523177999989</v>
      </c>
      <c r="AD248" s="495">
        <v>0</v>
      </c>
      <c r="AE248" s="42" t="s">
        <v>608</v>
      </c>
      <c r="AF248" s="42" t="s">
        <v>765</v>
      </c>
      <c r="AG248" s="42" t="s">
        <v>7782</v>
      </c>
      <c r="AH248" s="42">
        <v>1</v>
      </c>
      <c r="AI248" s="42" t="s">
        <v>8626</v>
      </c>
      <c r="AK248"/>
      <c r="AL248"/>
      <c r="AM248"/>
      <c r="AN248"/>
      <c r="AO248"/>
      <c r="AP248"/>
      <c r="AQ248"/>
    </row>
    <row r="249" spans="1:43">
      <c r="A249" t="s">
        <v>5882</v>
      </c>
      <c r="B249" t="s">
        <v>280</v>
      </c>
      <c r="C249" t="s">
        <v>365</v>
      </c>
      <c r="D249" t="s">
        <v>365</v>
      </c>
      <c r="E249"/>
      <c r="F249" t="s">
        <v>1016</v>
      </c>
      <c r="G249" t="s">
        <v>1733</v>
      </c>
      <c r="H249" t="s">
        <v>365</v>
      </c>
      <c r="I249" t="s">
        <v>365</v>
      </c>
      <c r="J249" t="s">
        <v>365</v>
      </c>
      <c r="K249" t="s">
        <v>365</v>
      </c>
      <c r="L249" t="s">
        <v>365</v>
      </c>
      <c r="M249" t="s">
        <v>5992</v>
      </c>
      <c r="N249" s="128" t="s">
        <v>365</v>
      </c>
      <c r="O249" s="128" t="s">
        <v>365</v>
      </c>
      <c r="P249" s="128" t="s">
        <v>365</v>
      </c>
      <c r="Q249" s="128" t="s">
        <v>365</v>
      </c>
      <c r="R249" s="128" t="s">
        <v>365</v>
      </c>
      <c r="S249" s="128">
        <v>0.5</v>
      </c>
      <c r="T249">
        <v>2028</v>
      </c>
      <c r="U249" s="495">
        <v>231083.68000000002</v>
      </c>
      <c r="V249" s="495" t="s">
        <v>365</v>
      </c>
      <c r="W249" s="495">
        <v>231083.68000000002</v>
      </c>
      <c r="X249" s="128">
        <v>1</v>
      </c>
      <c r="Y249" s="128">
        <v>0</v>
      </c>
      <c r="Z249" s="495">
        <v>115541.84000000001</v>
      </c>
      <c r="AA249" s="495">
        <v>0</v>
      </c>
      <c r="AB249" s="495">
        <v>115541.84000000001</v>
      </c>
      <c r="AC249" s="495">
        <v>0</v>
      </c>
      <c r="AD249" s="495">
        <v>0</v>
      </c>
      <c r="AE249" s="42" t="s">
        <v>543</v>
      </c>
      <c r="AF249" s="42" t="s">
        <v>765</v>
      </c>
      <c r="AG249" s="42" t="s">
        <v>7783</v>
      </c>
      <c r="AH249" s="42">
        <v>1</v>
      </c>
      <c r="AI249" s="42" t="s">
        <v>8627</v>
      </c>
      <c r="AK249"/>
      <c r="AL249"/>
      <c r="AM249"/>
      <c r="AN249"/>
      <c r="AO249"/>
      <c r="AP249"/>
      <c r="AQ249"/>
    </row>
    <row r="250" spans="1:43">
      <c r="A250" t="s">
        <v>15</v>
      </c>
      <c r="B250" t="s">
        <v>6</v>
      </c>
      <c r="C250" t="s">
        <v>365</v>
      </c>
      <c r="D250" t="s">
        <v>365</v>
      </c>
      <c r="E250"/>
      <c r="F250" t="s">
        <v>363</v>
      </c>
      <c r="G250" t="s">
        <v>1812</v>
      </c>
      <c r="H250" t="s">
        <v>365</v>
      </c>
      <c r="I250" t="s">
        <v>365</v>
      </c>
      <c r="J250" t="s">
        <v>365</v>
      </c>
      <c r="K250" t="s">
        <v>365</v>
      </c>
      <c r="L250" t="s">
        <v>365</v>
      </c>
      <c r="M250" t="s">
        <v>6429</v>
      </c>
      <c r="N250" s="128" t="s">
        <v>365</v>
      </c>
      <c r="O250" s="128" t="s">
        <v>365</v>
      </c>
      <c r="P250" s="128" t="s">
        <v>365</v>
      </c>
      <c r="Q250" s="128" t="s">
        <v>365</v>
      </c>
      <c r="R250" s="128" t="s">
        <v>365</v>
      </c>
      <c r="S250" s="128">
        <v>0.3</v>
      </c>
      <c r="T250">
        <v>2028</v>
      </c>
      <c r="U250" s="495">
        <v>20411.7</v>
      </c>
      <c r="V250" s="495" t="s">
        <v>365</v>
      </c>
      <c r="W250" s="495">
        <v>20411.7</v>
      </c>
      <c r="X250" s="128">
        <v>1</v>
      </c>
      <c r="Y250" s="128">
        <v>0</v>
      </c>
      <c r="Z250" s="495">
        <v>14288.19</v>
      </c>
      <c r="AA250" s="495">
        <v>0</v>
      </c>
      <c r="AB250" s="495">
        <v>6123.51</v>
      </c>
      <c r="AC250" s="495">
        <v>0</v>
      </c>
      <c r="AD250" s="495">
        <v>0</v>
      </c>
      <c r="AE250" s="42" t="s">
        <v>577</v>
      </c>
      <c r="AF250" s="42" t="s">
        <v>765</v>
      </c>
      <c r="AG250" s="42" t="s">
        <v>7784</v>
      </c>
      <c r="AH250" s="42">
        <v>1</v>
      </c>
      <c r="AI250" s="42" t="s">
        <v>8628</v>
      </c>
      <c r="AK250"/>
      <c r="AL250"/>
      <c r="AM250"/>
      <c r="AN250"/>
      <c r="AO250"/>
      <c r="AP250"/>
      <c r="AQ250"/>
    </row>
    <row r="251" spans="1:43">
      <c r="A251" t="s">
        <v>15</v>
      </c>
      <c r="B251" t="s">
        <v>5</v>
      </c>
      <c r="C251" t="s">
        <v>365</v>
      </c>
      <c r="D251" t="s">
        <v>365</v>
      </c>
      <c r="E251"/>
      <c r="F251" t="s">
        <v>767</v>
      </c>
      <c r="G251" t="s">
        <v>1142</v>
      </c>
      <c r="H251" t="s">
        <v>365</v>
      </c>
      <c r="I251" t="s">
        <v>365</v>
      </c>
      <c r="J251" t="s">
        <v>365</v>
      </c>
      <c r="K251" t="s">
        <v>365</v>
      </c>
      <c r="L251" t="s">
        <v>365</v>
      </c>
      <c r="M251" t="s">
        <v>6487</v>
      </c>
      <c r="N251" s="128" t="s">
        <v>365</v>
      </c>
      <c r="O251" s="128" t="s">
        <v>365</v>
      </c>
      <c r="P251" s="128" t="s">
        <v>365</v>
      </c>
      <c r="Q251" s="128" t="s">
        <v>365</v>
      </c>
      <c r="R251" s="128" t="s">
        <v>365</v>
      </c>
      <c r="S251" s="128">
        <v>0.1598</v>
      </c>
      <c r="T251">
        <v>2038</v>
      </c>
      <c r="U251" s="495">
        <v>15262190.57</v>
      </c>
      <c r="V251" s="495" t="s">
        <v>365</v>
      </c>
      <c r="W251" s="495">
        <v>15262190.57</v>
      </c>
      <c r="X251" s="128">
        <v>0.58823529411764708</v>
      </c>
      <c r="Y251" s="128">
        <v>0.41176470588235292</v>
      </c>
      <c r="Z251" s="495">
        <v>12823292.516914001</v>
      </c>
      <c r="AA251" s="495">
        <v>0</v>
      </c>
      <c r="AB251" s="495">
        <v>1434645.9135799997</v>
      </c>
      <c r="AC251" s="495">
        <v>1004252.1395059997</v>
      </c>
      <c r="AD251" s="495">
        <v>0</v>
      </c>
      <c r="AE251" s="42" t="s">
        <v>610</v>
      </c>
      <c r="AF251" s="42" t="s">
        <v>765</v>
      </c>
      <c r="AG251" s="42" t="s">
        <v>7785</v>
      </c>
      <c r="AH251" s="42">
        <v>1</v>
      </c>
      <c r="AI251" s="42" t="s">
        <v>8629</v>
      </c>
      <c r="AK251"/>
      <c r="AL251"/>
      <c r="AM251"/>
      <c r="AN251"/>
      <c r="AO251"/>
      <c r="AP251"/>
      <c r="AQ251"/>
    </row>
    <row r="252" spans="1:43">
      <c r="A252" t="s">
        <v>15</v>
      </c>
      <c r="B252" t="s">
        <v>5</v>
      </c>
      <c r="C252" t="s">
        <v>365</v>
      </c>
      <c r="D252" t="s">
        <v>365</v>
      </c>
      <c r="E252"/>
      <c r="F252" t="s">
        <v>768</v>
      </c>
      <c r="G252" t="s">
        <v>1142</v>
      </c>
      <c r="H252" t="s">
        <v>365</v>
      </c>
      <c r="I252" t="s">
        <v>365</v>
      </c>
      <c r="J252" t="s">
        <v>365</v>
      </c>
      <c r="K252" t="s">
        <v>365</v>
      </c>
      <c r="L252" t="s">
        <v>365</v>
      </c>
      <c r="M252" t="s">
        <v>6570</v>
      </c>
      <c r="N252" s="128" t="s">
        <v>365</v>
      </c>
      <c r="O252" s="128" t="s">
        <v>365</v>
      </c>
      <c r="P252" s="128" t="s">
        <v>365</v>
      </c>
      <c r="Q252" s="128" t="s">
        <v>365</v>
      </c>
      <c r="R252" s="128" t="s">
        <v>365</v>
      </c>
      <c r="S252" s="128">
        <v>0.1598</v>
      </c>
      <c r="T252">
        <v>2038</v>
      </c>
      <c r="U252" s="495">
        <v>3885093.2899999996</v>
      </c>
      <c r="V252" s="495" t="s">
        <v>365</v>
      </c>
      <c r="W252" s="495">
        <v>3885093.2899999996</v>
      </c>
      <c r="X252" s="128">
        <v>0.58823529411764708</v>
      </c>
      <c r="Y252" s="128">
        <v>0.41176470588235292</v>
      </c>
      <c r="Z252" s="495">
        <v>3264255.3822579999</v>
      </c>
      <c r="AA252" s="495">
        <v>0</v>
      </c>
      <c r="AB252" s="495">
        <v>365198.76925999986</v>
      </c>
      <c r="AC252" s="495">
        <v>255639.13848199986</v>
      </c>
      <c r="AD252" s="495">
        <v>0</v>
      </c>
      <c r="AE252" s="42" t="s">
        <v>612</v>
      </c>
      <c r="AF252" s="42" t="s">
        <v>765</v>
      </c>
      <c r="AG252" s="42" t="s">
        <v>7786</v>
      </c>
      <c r="AH252" s="42">
        <v>1</v>
      </c>
      <c r="AI252" s="42" t="s">
        <v>8630</v>
      </c>
      <c r="AK252"/>
      <c r="AL252"/>
      <c r="AM252"/>
      <c r="AN252"/>
      <c r="AO252"/>
      <c r="AP252"/>
      <c r="AQ252"/>
    </row>
    <row r="253" spans="1:43">
      <c r="A253" t="s">
        <v>15</v>
      </c>
      <c r="B253" t="s">
        <v>6</v>
      </c>
      <c r="C253" t="s">
        <v>365</v>
      </c>
      <c r="D253" t="s">
        <v>365</v>
      </c>
      <c r="E253"/>
      <c r="F253" t="s">
        <v>6571</v>
      </c>
      <c r="G253" t="s">
        <v>1137</v>
      </c>
      <c r="H253" t="s">
        <v>365</v>
      </c>
      <c r="I253" t="s">
        <v>365</v>
      </c>
      <c r="J253" t="s">
        <v>365</v>
      </c>
      <c r="K253" t="s">
        <v>365</v>
      </c>
      <c r="L253" t="s">
        <v>365</v>
      </c>
      <c r="M253" t="s">
        <v>6459</v>
      </c>
      <c r="N253" s="128" t="s">
        <v>365</v>
      </c>
      <c r="O253" s="128" t="s">
        <v>365</v>
      </c>
      <c r="P253" s="128" t="s">
        <v>365</v>
      </c>
      <c r="Q253" s="128" t="s">
        <v>365</v>
      </c>
      <c r="R253" s="128" t="s">
        <v>365</v>
      </c>
      <c r="S253" s="128">
        <v>0.1598</v>
      </c>
      <c r="T253">
        <v>2033</v>
      </c>
      <c r="U253" s="495">
        <v>116980.5</v>
      </c>
      <c r="V253" s="495" t="s">
        <v>365</v>
      </c>
      <c r="W253" s="495">
        <v>116980.5</v>
      </c>
      <c r="X253" s="128">
        <v>0.83333333333333337</v>
      </c>
      <c r="Y253" s="128">
        <v>0.16666666666666663</v>
      </c>
      <c r="Z253" s="495">
        <v>98287.016100000008</v>
      </c>
      <c r="AA253" s="495">
        <v>0</v>
      </c>
      <c r="AB253" s="495">
        <v>15577.903249999994</v>
      </c>
      <c r="AC253" s="495">
        <v>3115.5806499999981</v>
      </c>
      <c r="AD253" s="495">
        <v>0</v>
      </c>
      <c r="AE253" s="42" t="s">
        <v>578</v>
      </c>
      <c r="AF253" s="42" t="s">
        <v>765</v>
      </c>
      <c r="AG253" s="42" t="s">
        <v>7787</v>
      </c>
      <c r="AH253" s="42">
        <v>1</v>
      </c>
      <c r="AI253" s="42" t="s">
        <v>8631</v>
      </c>
      <c r="AK253"/>
      <c r="AL253"/>
      <c r="AM253"/>
      <c r="AN253"/>
      <c r="AO253"/>
      <c r="AP253"/>
      <c r="AQ253"/>
    </row>
    <row r="254" spans="1:43">
      <c r="A254" t="s">
        <v>15</v>
      </c>
      <c r="B254" t="s">
        <v>6</v>
      </c>
      <c r="C254" t="s">
        <v>365</v>
      </c>
      <c r="D254" t="s">
        <v>365</v>
      </c>
      <c r="E254"/>
      <c r="F254" t="s">
        <v>778</v>
      </c>
      <c r="G254" t="s">
        <v>1137</v>
      </c>
      <c r="H254" t="s">
        <v>365</v>
      </c>
      <c r="I254" t="s">
        <v>365</v>
      </c>
      <c r="J254" t="s">
        <v>365</v>
      </c>
      <c r="K254" t="s">
        <v>365</v>
      </c>
      <c r="L254" t="s">
        <v>365</v>
      </c>
      <c r="M254" t="s">
        <v>6459</v>
      </c>
      <c r="N254" s="128" t="s">
        <v>365</v>
      </c>
      <c r="O254" s="128" t="s">
        <v>365</v>
      </c>
      <c r="P254" s="128" t="s">
        <v>365</v>
      </c>
      <c r="Q254" s="128" t="s">
        <v>365</v>
      </c>
      <c r="R254" s="128" t="s">
        <v>365</v>
      </c>
      <c r="S254" s="128">
        <v>0.1598</v>
      </c>
      <c r="T254">
        <v>2033</v>
      </c>
      <c r="U254" s="495">
        <v>23338888.539999999</v>
      </c>
      <c r="V254" s="495" t="s">
        <v>365</v>
      </c>
      <c r="W254" s="495">
        <v>23338888.539999999</v>
      </c>
      <c r="X254" s="128">
        <v>0.83333333333333337</v>
      </c>
      <c r="Y254" s="128">
        <v>0.16666666666666663</v>
      </c>
      <c r="Z254" s="495">
        <v>19609334.151308</v>
      </c>
      <c r="AA254" s="495">
        <v>0</v>
      </c>
      <c r="AB254" s="495">
        <v>3107961.9905766658</v>
      </c>
      <c r="AC254" s="495">
        <v>621592.39811533305</v>
      </c>
      <c r="AD254" s="495">
        <v>0</v>
      </c>
      <c r="AE254" s="42" t="s">
        <v>578</v>
      </c>
      <c r="AF254" s="42" t="s">
        <v>765</v>
      </c>
      <c r="AG254" s="42" t="s">
        <v>7788</v>
      </c>
      <c r="AH254" s="42">
        <v>1</v>
      </c>
      <c r="AI254" s="42" t="s">
        <v>8632</v>
      </c>
      <c r="AK254"/>
      <c r="AL254"/>
      <c r="AM254"/>
      <c r="AN254"/>
      <c r="AO254"/>
      <c r="AP254"/>
      <c r="AQ254"/>
    </row>
    <row r="255" spans="1:43">
      <c r="A255" t="s">
        <v>15</v>
      </c>
      <c r="B255" t="s">
        <v>5</v>
      </c>
      <c r="C255" t="s">
        <v>365</v>
      </c>
      <c r="D255" t="s">
        <v>365</v>
      </c>
      <c r="E255"/>
      <c r="F255" t="s">
        <v>1310</v>
      </c>
      <c r="G255" t="s">
        <v>1123</v>
      </c>
      <c r="H255" t="s">
        <v>365</v>
      </c>
      <c r="I255" t="s">
        <v>365</v>
      </c>
      <c r="J255" t="s">
        <v>365</v>
      </c>
      <c r="K255" t="s">
        <v>365</v>
      </c>
      <c r="L255" t="s">
        <v>365</v>
      </c>
      <c r="M255" t="s">
        <v>6435</v>
      </c>
      <c r="N255" s="128" t="s">
        <v>365</v>
      </c>
      <c r="O255" s="128" t="s">
        <v>365</v>
      </c>
      <c r="P255" s="128" t="s">
        <v>365</v>
      </c>
      <c r="Q255" s="128" t="s">
        <v>365</v>
      </c>
      <c r="R255" s="128" t="s">
        <v>365</v>
      </c>
      <c r="S255" s="128">
        <v>0.1598</v>
      </c>
      <c r="T255">
        <v>2028</v>
      </c>
      <c r="U255" s="495">
        <v>8799291.8399999999</v>
      </c>
      <c r="V255" s="495" t="s">
        <v>365</v>
      </c>
      <c r="W255" s="495">
        <v>8799291.8399999999</v>
      </c>
      <c r="X255" s="128">
        <v>1</v>
      </c>
      <c r="Y255" s="128">
        <v>0</v>
      </c>
      <c r="Z255" s="495">
        <v>7393165.0039680004</v>
      </c>
      <c r="AA255" s="495">
        <v>0</v>
      </c>
      <c r="AB255" s="495">
        <v>1406126.8360319994</v>
      </c>
      <c r="AC255" s="495">
        <v>0</v>
      </c>
      <c r="AD255" s="495">
        <v>0</v>
      </c>
      <c r="AE255" s="42" t="s">
        <v>608</v>
      </c>
      <c r="AF255" s="42" t="s">
        <v>765</v>
      </c>
      <c r="AG255" s="42" t="s">
        <v>7873</v>
      </c>
      <c r="AH255" s="42">
        <v>1</v>
      </c>
      <c r="AI255" s="42" t="s">
        <v>8714</v>
      </c>
      <c r="AK255"/>
      <c r="AL255"/>
      <c r="AM255"/>
      <c r="AN255"/>
      <c r="AO255"/>
      <c r="AP255"/>
      <c r="AQ255"/>
    </row>
    <row r="256" spans="1:43">
      <c r="A256" t="s">
        <v>15</v>
      </c>
      <c r="B256" t="s">
        <v>5</v>
      </c>
      <c r="C256" t="s">
        <v>365</v>
      </c>
      <c r="D256" t="s">
        <v>365</v>
      </c>
      <c r="E256"/>
      <c r="F256" t="s">
        <v>1818</v>
      </c>
      <c r="G256" t="s">
        <v>1122</v>
      </c>
      <c r="H256" t="s">
        <v>365</v>
      </c>
      <c r="I256" t="s">
        <v>365</v>
      </c>
      <c r="J256" t="s">
        <v>365</v>
      </c>
      <c r="K256" t="s">
        <v>365</v>
      </c>
      <c r="L256" t="s">
        <v>365</v>
      </c>
      <c r="M256" t="s">
        <v>6435</v>
      </c>
      <c r="N256" s="128" t="s">
        <v>365</v>
      </c>
      <c r="O256" s="128" t="s">
        <v>365</v>
      </c>
      <c r="P256" s="128" t="s">
        <v>365</v>
      </c>
      <c r="Q256" s="128" t="s">
        <v>365</v>
      </c>
      <c r="R256" s="128" t="s">
        <v>365</v>
      </c>
      <c r="S256" s="128">
        <v>0.1598</v>
      </c>
      <c r="T256">
        <v>2048</v>
      </c>
      <c r="U256" s="495">
        <v>2040845.5699999987</v>
      </c>
      <c r="V256" s="495" t="s">
        <v>365</v>
      </c>
      <c r="W256" s="495">
        <v>2040845.5699999987</v>
      </c>
      <c r="X256" s="128">
        <v>0.37037037037037035</v>
      </c>
      <c r="Y256" s="128">
        <v>0.62962962962962965</v>
      </c>
      <c r="Z256" s="495">
        <v>1714718.447913999</v>
      </c>
      <c r="AA256" s="495">
        <v>0</v>
      </c>
      <c r="AB256" s="495">
        <v>120787.82299481469</v>
      </c>
      <c r="AC256" s="495">
        <v>205339.29909118501</v>
      </c>
      <c r="AD256" s="495">
        <v>0</v>
      </c>
      <c r="AE256" s="42" t="s">
        <v>608</v>
      </c>
      <c r="AF256" s="42" t="s">
        <v>765</v>
      </c>
      <c r="AG256" s="42" t="s">
        <v>7874</v>
      </c>
      <c r="AH256" s="42">
        <v>1</v>
      </c>
      <c r="AI256" s="42" t="s">
        <v>8583</v>
      </c>
      <c r="AK256"/>
      <c r="AL256"/>
      <c r="AM256"/>
      <c r="AN256"/>
      <c r="AO256"/>
      <c r="AP256"/>
      <c r="AQ256"/>
    </row>
    <row r="257" spans="1:43">
      <c r="A257" t="s">
        <v>15</v>
      </c>
      <c r="B257" t="s">
        <v>5</v>
      </c>
      <c r="C257" t="s">
        <v>365</v>
      </c>
      <c r="D257" t="s">
        <v>365</v>
      </c>
      <c r="E257"/>
      <c r="F257" t="s">
        <v>784</v>
      </c>
      <c r="G257" t="s">
        <v>1127</v>
      </c>
      <c r="H257" t="s">
        <v>365</v>
      </c>
      <c r="I257" t="s">
        <v>365</v>
      </c>
      <c r="J257" t="s">
        <v>365</v>
      </c>
      <c r="K257" t="s">
        <v>365</v>
      </c>
      <c r="L257" t="s">
        <v>365</v>
      </c>
      <c r="M257" t="s">
        <v>6435</v>
      </c>
      <c r="N257" s="128" t="s">
        <v>365</v>
      </c>
      <c r="O257" s="128" t="s">
        <v>365</v>
      </c>
      <c r="P257" s="128" t="s">
        <v>365</v>
      </c>
      <c r="Q257" s="128" t="s">
        <v>365</v>
      </c>
      <c r="R257" s="128" t="s">
        <v>365</v>
      </c>
      <c r="S257" s="128">
        <v>0.23</v>
      </c>
      <c r="T257">
        <v>2035</v>
      </c>
      <c r="U257" s="495">
        <v>484063.97</v>
      </c>
      <c r="V257" s="495" t="s">
        <v>365</v>
      </c>
      <c r="W257" s="495">
        <v>484063.97</v>
      </c>
      <c r="X257" s="128">
        <v>0.7142857142857143</v>
      </c>
      <c r="Y257" s="128">
        <v>0.2857142857142857</v>
      </c>
      <c r="Z257" s="495">
        <v>372729.25689999998</v>
      </c>
      <c r="AA257" s="495">
        <v>0</v>
      </c>
      <c r="AB257" s="495">
        <v>79524.795071428569</v>
      </c>
      <c r="AC257" s="495">
        <v>31809.918028571425</v>
      </c>
      <c r="AD257" s="495">
        <v>0</v>
      </c>
      <c r="AE257" s="42" t="s">
        <v>608</v>
      </c>
      <c r="AF257" s="42" t="s">
        <v>765</v>
      </c>
      <c r="AG257" s="42" t="s">
        <v>7875</v>
      </c>
      <c r="AH257" s="42">
        <v>1</v>
      </c>
      <c r="AI257" s="42" t="s">
        <v>8584</v>
      </c>
      <c r="AK257"/>
      <c r="AL257"/>
      <c r="AM257"/>
      <c r="AN257"/>
      <c r="AO257"/>
      <c r="AP257"/>
      <c r="AQ257"/>
    </row>
    <row r="258" spans="1:43">
      <c r="A258" t="s">
        <v>15</v>
      </c>
      <c r="B258" t="s">
        <v>5</v>
      </c>
      <c r="C258" t="s">
        <v>365</v>
      </c>
      <c r="D258" t="s">
        <v>365</v>
      </c>
      <c r="E258"/>
      <c r="F258" t="s">
        <v>1064</v>
      </c>
      <c r="G258" t="s">
        <v>1124</v>
      </c>
      <c r="H258" t="s">
        <v>365</v>
      </c>
      <c r="I258" t="s">
        <v>365</v>
      </c>
      <c r="J258" t="s">
        <v>365</v>
      </c>
      <c r="K258" t="s">
        <v>365</v>
      </c>
      <c r="L258" t="s">
        <v>365</v>
      </c>
      <c r="M258" t="s">
        <v>6435</v>
      </c>
      <c r="N258" s="128" t="s">
        <v>365</v>
      </c>
      <c r="O258" s="128" t="s">
        <v>365</v>
      </c>
      <c r="P258" s="128" t="s">
        <v>365</v>
      </c>
      <c r="Q258" s="128" t="s">
        <v>365</v>
      </c>
      <c r="R258" s="128" t="s">
        <v>365</v>
      </c>
      <c r="S258" s="128">
        <v>0.23</v>
      </c>
      <c r="T258">
        <v>2035</v>
      </c>
      <c r="U258" s="495">
        <v>25195803.920000002</v>
      </c>
      <c r="V258" s="495">
        <v>12849859.999199999</v>
      </c>
      <c r="W258" s="495">
        <v>12345943.920800002</v>
      </c>
      <c r="X258" s="128">
        <v>0.7142857142857143</v>
      </c>
      <c r="Y258" s="128">
        <v>0.2857142857142857</v>
      </c>
      <c r="Z258" s="495">
        <v>9506376.8190160021</v>
      </c>
      <c r="AA258" s="495">
        <v>0</v>
      </c>
      <c r="AB258" s="495">
        <v>2028262.2155600002</v>
      </c>
      <c r="AC258" s="495">
        <v>811304.88622400002</v>
      </c>
      <c r="AD258" s="495">
        <v>0</v>
      </c>
      <c r="AE258" s="42" t="s">
        <v>608</v>
      </c>
      <c r="AF258" s="42" t="s">
        <v>765</v>
      </c>
      <c r="AG258" s="42" t="s">
        <v>7876</v>
      </c>
      <c r="AH258" s="42">
        <v>1</v>
      </c>
      <c r="AI258" s="42" t="s">
        <v>8585</v>
      </c>
      <c r="AK258"/>
      <c r="AL258"/>
      <c r="AM258"/>
      <c r="AN258"/>
      <c r="AO258"/>
      <c r="AP258"/>
      <c r="AQ258"/>
    </row>
    <row r="259" spans="1:43">
      <c r="A259" t="s">
        <v>15</v>
      </c>
      <c r="B259" t="s">
        <v>5</v>
      </c>
      <c r="C259" t="s">
        <v>365</v>
      </c>
      <c r="D259" t="s">
        <v>365</v>
      </c>
      <c r="E259"/>
      <c r="F259" t="s">
        <v>782</v>
      </c>
      <c r="G259" t="s">
        <v>1125</v>
      </c>
      <c r="H259" t="s">
        <v>365</v>
      </c>
      <c r="I259" t="s">
        <v>365</v>
      </c>
      <c r="J259" t="s">
        <v>365</v>
      </c>
      <c r="K259" t="s">
        <v>365</v>
      </c>
      <c r="L259" t="s">
        <v>365</v>
      </c>
      <c r="M259" t="s">
        <v>6435</v>
      </c>
      <c r="N259" s="128" t="s">
        <v>365</v>
      </c>
      <c r="O259" s="128" t="s">
        <v>365</v>
      </c>
      <c r="P259" s="128" t="s">
        <v>365</v>
      </c>
      <c r="Q259" s="128" t="s">
        <v>365</v>
      </c>
      <c r="R259" s="128" t="s">
        <v>365</v>
      </c>
      <c r="S259" s="128">
        <v>0.23</v>
      </c>
      <c r="T259">
        <v>2035</v>
      </c>
      <c r="U259" s="495">
        <v>57847825.200000018</v>
      </c>
      <c r="V259" s="495">
        <v>29502390.852000002</v>
      </c>
      <c r="W259" s="495">
        <v>28345434.348000016</v>
      </c>
      <c r="X259" s="128">
        <v>0.7142857142857143</v>
      </c>
      <c r="Y259" s="128">
        <v>0.2857142857142857</v>
      </c>
      <c r="Z259" s="495">
        <v>21825984.447960012</v>
      </c>
      <c r="AA259" s="495">
        <v>0</v>
      </c>
      <c r="AB259" s="495">
        <v>4656749.928600003</v>
      </c>
      <c r="AC259" s="495">
        <v>1862699.9714400012</v>
      </c>
      <c r="AD259" s="495">
        <v>0</v>
      </c>
      <c r="AE259" s="42" t="s">
        <v>608</v>
      </c>
      <c r="AF259" s="42" t="s">
        <v>765</v>
      </c>
      <c r="AG259" s="42" t="s">
        <v>7877</v>
      </c>
      <c r="AH259" s="42">
        <v>1</v>
      </c>
      <c r="AI259" s="42" t="s">
        <v>8586</v>
      </c>
      <c r="AK259"/>
      <c r="AL259"/>
      <c r="AM259"/>
      <c r="AN259"/>
      <c r="AO259"/>
      <c r="AP259"/>
      <c r="AQ259"/>
    </row>
    <row r="260" spans="1:43">
      <c r="A260" t="s">
        <v>2015</v>
      </c>
      <c r="B260" t="s">
        <v>1940</v>
      </c>
      <c r="C260" t="s">
        <v>365</v>
      </c>
      <c r="D260" s="488">
        <v>2130322</v>
      </c>
      <c r="E260"/>
      <c r="F260" t="s">
        <v>385</v>
      </c>
      <c r="G260" t="s">
        <v>1792</v>
      </c>
      <c r="H260" t="s">
        <v>365</v>
      </c>
      <c r="I260" t="s">
        <v>365</v>
      </c>
      <c r="J260" t="s">
        <v>365</v>
      </c>
      <c r="K260" t="s">
        <v>365</v>
      </c>
      <c r="L260" t="s">
        <v>365</v>
      </c>
      <c r="M260" t="s">
        <v>6615</v>
      </c>
      <c r="N260" s="128" t="s">
        <v>365</v>
      </c>
      <c r="O260" s="128" t="s">
        <v>365</v>
      </c>
      <c r="P260" s="128" t="s">
        <v>365</v>
      </c>
      <c r="Q260" s="128" t="s">
        <v>365</v>
      </c>
      <c r="R260" s="128" t="s">
        <v>365</v>
      </c>
      <c r="S260" s="128">
        <v>0.34</v>
      </c>
      <c r="T260">
        <v>2028</v>
      </c>
      <c r="U260" s="495">
        <v>1026708</v>
      </c>
      <c r="V260" s="495" t="s">
        <v>365</v>
      </c>
      <c r="W260" s="495">
        <v>1026708</v>
      </c>
      <c r="X260" s="128">
        <v>1</v>
      </c>
      <c r="Y260" s="128">
        <v>0</v>
      </c>
      <c r="Z260" s="495">
        <v>677627.27999999991</v>
      </c>
      <c r="AA260" s="495">
        <v>0</v>
      </c>
      <c r="AB260" s="495">
        <v>349080.72000000009</v>
      </c>
      <c r="AC260" s="495">
        <v>0</v>
      </c>
      <c r="AD260" s="495">
        <v>0</v>
      </c>
      <c r="AE260" s="42" t="s">
        <v>654</v>
      </c>
      <c r="AF260" s="42" t="s">
        <v>764</v>
      </c>
      <c r="AG260" s="42" t="s">
        <v>8538</v>
      </c>
      <c r="AH260" s="42">
        <v>1</v>
      </c>
      <c r="AI260" s="42" t="s">
        <v>8797</v>
      </c>
      <c r="AK260"/>
      <c r="AL260"/>
      <c r="AM260"/>
      <c r="AN260"/>
      <c r="AO260"/>
      <c r="AP260"/>
      <c r="AQ260"/>
    </row>
    <row r="261" spans="1:43">
      <c r="A261" t="s">
        <v>15</v>
      </c>
      <c r="B261" t="s">
        <v>5</v>
      </c>
      <c r="C261" t="s">
        <v>365</v>
      </c>
      <c r="D261" t="s">
        <v>365</v>
      </c>
      <c r="E261"/>
      <c r="F261" t="s">
        <v>1301</v>
      </c>
      <c r="G261" t="s">
        <v>1103</v>
      </c>
      <c r="H261" t="s">
        <v>365</v>
      </c>
      <c r="I261" t="s">
        <v>365</v>
      </c>
      <c r="J261" t="s">
        <v>365</v>
      </c>
      <c r="K261" t="s">
        <v>365</v>
      </c>
      <c r="L261" t="s">
        <v>365</v>
      </c>
      <c r="M261" t="s">
        <v>6435</v>
      </c>
      <c r="N261" s="128" t="s">
        <v>365</v>
      </c>
      <c r="O261" s="128" t="s">
        <v>365</v>
      </c>
      <c r="P261" s="128" t="s">
        <v>365</v>
      </c>
      <c r="Q261" s="128" t="s">
        <v>365</v>
      </c>
      <c r="R261" s="128" t="s">
        <v>365</v>
      </c>
      <c r="S261" s="128">
        <v>0.1598</v>
      </c>
      <c r="T261">
        <v>2028</v>
      </c>
      <c r="U261" s="495">
        <v>2997309.2100000004</v>
      </c>
      <c r="V261" s="495" t="s">
        <v>365</v>
      </c>
      <c r="W261" s="495">
        <v>2997309.2100000004</v>
      </c>
      <c r="X261" s="128">
        <v>1</v>
      </c>
      <c r="Y261" s="128">
        <v>0</v>
      </c>
      <c r="Z261" s="495">
        <v>2518339.1982420003</v>
      </c>
      <c r="AA261" s="495">
        <v>0</v>
      </c>
      <c r="AB261" s="495">
        <v>478970.01175800012</v>
      </c>
      <c r="AC261" s="495">
        <v>0</v>
      </c>
      <c r="AD261" s="495">
        <v>0</v>
      </c>
      <c r="AE261" s="42" t="s">
        <v>608</v>
      </c>
      <c r="AF261" s="42" t="s">
        <v>765</v>
      </c>
      <c r="AG261" s="42" t="s">
        <v>7879</v>
      </c>
      <c r="AH261" s="42">
        <v>1</v>
      </c>
      <c r="AI261" s="42" t="s">
        <v>8588</v>
      </c>
      <c r="AK261"/>
      <c r="AL261"/>
      <c r="AM261"/>
      <c r="AN261"/>
      <c r="AO261"/>
      <c r="AP261"/>
      <c r="AQ261"/>
    </row>
    <row r="262" spans="1:43">
      <c r="A262" t="s">
        <v>15</v>
      </c>
      <c r="B262" t="s">
        <v>5</v>
      </c>
      <c r="C262" t="s">
        <v>365</v>
      </c>
      <c r="D262" t="s">
        <v>365</v>
      </c>
      <c r="E262"/>
      <c r="F262" t="s">
        <v>359</v>
      </c>
      <c r="G262" t="s">
        <v>1105</v>
      </c>
      <c r="H262" t="s">
        <v>365</v>
      </c>
      <c r="I262" t="s">
        <v>365</v>
      </c>
      <c r="J262" t="s">
        <v>365</v>
      </c>
      <c r="K262" t="s">
        <v>365</v>
      </c>
      <c r="L262" t="s">
        <v>365</v>
      </c>
      <c r="M262" t="s">
        <v>6435</v>
      </c>
      <c r="N262" s="128" t="s">
        <v>365</v>
      </c>
      <c r="O262" s="128" t="s">
        <v>365</v>
      </c>
      <c r="P262" s="128" t="s">
        <v>365</v>
      </c>
      <c r="Q262" s="128" t="s">
        <v>365</v>
      </c>
      <c r="R262" s="128" t="s">
        <v>365</v>
      </c>
      <c r="S262" s="128">
        <v>0.1598</v>
      </c>
      <c r="T262">
        <v>2038</v>
      </c>
      <c r="U262" s="495">
        <v>565366.31000000006</v>
      </c>
      <c r="V262" s="495" t="s">
        <v>365</v>
      </c>
      <c r="W262" s="495">
        <v>565366.31000000006</v>
      </c>
      <c r="X262" s="128">
        <v>0.58823529411764708</v>
      </c>
      <c r="Y262" s="128">
        <v>0.41176470588235292</v>
      </c>
      <c r="Z262" s="495">
        <v>475020.77366200008</v>
      </c>
      <c r="AA262" s="495">
        <v>0</v>
      </c>
      <c r="AB262" s="495">
        <v>53144.433139999986</v>
      </c>
      <c r="AC262" s="495">
        <v>37201.10319799999</v>
      </c>
      <c r="AD262" s="495">
        <v>0</v>
      </c>
      <c r="AE262" s="42" t="s">
        <v>608</v>
      </c>
      <c r="AF262" s="42" t="s">
        <v>765</v>
      </c>
      <c r="AG262" s="42" t="s">
        <v>7880</v>
      </c>
      <c r="AH262" s="42">
        <v>1</v>
      </c>
      <c r="AI262" s="42" t="s">
        <v>8589</v>
      </c>
      <c r="AK262"/>
      <c r="AL262"/>
      <c r="AM262"/>
      <c r="AN262"/>
      <c r="AO262"/>
      <c r="AP262"/>
      <c r="AQ262"/>
    </row>
    <row r="263" spans="1:43">
      <c r="A263" t="s">
        <v>15</v>
      </c>
      <c r="B263" t="s">
        <v>5</v>
      </c>
      <c r="C263" t="s">
        <v>365</v>
      </c>
      <c r="D263" t="s">
        <v>365</v>
      </c>
      <c r="E263"/>
      <c r="F263" t="s">
        <v>360</v>
      </c>
      <c r="G263" t="s">
        <v>1136</v>
      </c>
      <c r="H263" t="s">
        <v>365</v>
      </c>
      <c r="I263" t="s">
        <v>365</v>
      </c>
      <c r="J263" t="s">
        <v>365</v>
      </c>
      <c r="K263" t="s">
        <v>365</v>
      </c>
      <c r="L263" t="s">
        <v>365</v>
      </c>
      <c r="M263" t="s">
        <v>6487</v>
      </c>
      <c r="N263" s="128" t="s">
        <v>365</v>
      </c>
      <c r="O263" s="128" t="s">
        <v>365</v>
      </c>
      <c r="P263" s="128" t="s">
        <v>365</v>
      </c>
      <c r="Q263" s="128" t="s">
        <v>365</v>
      </c>
      <c r="R263" s="128" t="s">
        <v>365</v>
      </c>
      <c r="S263" s="128">
        <v>0.1598</v>
      </c>
      <c r="T263">
        <v>2028</v>
      </c>
      <c r="U263" s="495">
        <v>87111.669999999984</v>
      </c>
      <c r="V263" s="495" t="s">
        <v>365</v>
      </c>
      <c r="W263" s="495">
        <v>87111.669999999984</v>
      </c>
      <c r="X263" s="128">
        <v>1</v>
      </c>
      <c r="Y263" s="128">
        <v>0</v>
      </c>
      <c r="Z263" s="495">
        <v>73191.225133999993</v>
      </c>
      <c r="AA263" s="495">
        <v>0</v>
      </c>
      <c r="AB263" s="495">
        <v>13920.444865999991</v>
      </c>
      <c r="AC263" s="495">
        <v>0</v>
      </c>
      <c r="AD263" s="495">
        <v>0</v>
      </c>
      <c r="AE263" s="42" t="s">
        <v>610</v>
      </c>
      <c r="AF263" s="42" t="s">
        <v>765</v>
      </c>
      <c r="AG263" s="42" t="s">
        <v>7881</v>
      </c>
      <c r="AH263" s="42">
        <v>1</v>
      </c>
      <c r="AI263" s="42" t="s">
        <v>8715</v>
      </c>
      <c r="AK263"/>
      <c r="AL263"/>
      <c r="AM263"/>
      <c r="AN263"/>
      <c r="AO263"/>
      <c r="AP263"/>
      <c r="AQ263"/>
    </row>
    <row r="264" spans="1:43">
      <c r="A264" t="s">
        <v>15</v>
      </c>
      <c r="B264" t="s">
        <v>5</v>
      </c>
      <c r="C264" t="s">
        <v>365</v>
      </c>
      <c r="D264" t="s">
        <v>365</v>
      </c>
      <c r="E264"/>
      <c r="F264" t="s">
        <v>1302</v>
      </c>
      <c r="G264" t="s">
        <v>1106</v>
      </c>
      <c r="H264" t="s">
        <v>365</v>
      </c>
      <c r="I264" t="s">
        <v>365</v>
      </c>
      <c r="J264" t="s">
        <v>365</v>
      </c>
      <c r="K264" t="s">
        <v>365</v>
      </c>
      <c r="L264" t="s">
        <v>365</v>
      </c>
      <c r="M264" t="s">
        <v>6435</v>
      </c>
      <c r="N264" s="128" t="s">
        <v>365</v>
      </c>
      <c r="O264" s="128" t="s">
        <v>365</v>
      </c>
      <c r="P264" s="128" t="s">
        <v>365</v>
      </c>
      <c r="Q264" s="128" t="s">
        <v>365</v>
      </c>
      <c r="R264" s="128" t="s">
        <v>365</v>
      </c>
      <c r="S264" s="128">
        <v>0.1598</v>
      </c>
      <c r="T264">
        <v>2038</v>
      </c>
      <c r="U264" s="495">
        <v>5220572.0699999994</v>
      </c>
      <c r="V264" s="495" t="s">
        <v>365</v>
      </c>
      <c r="W264" s="495">
        <v>5220572.0699999994</v>
      </c>
      <c r="X264" s="128">
        <v>0.58823529411764708</v>
      </c>
      <c r="Y264" s="128">
        <v>0.41176470588235292</v>
      </c>
      <c r="Z264" s="495">
        <v>4386324.6532140002</v>
      </c>
      <c r="AA264" s="495">
        <v>0</v>
      </c>
      <c r="AB264" s="495">
        <v>490733.77457999956</v>
      </c>
      <c r="AC264" s="495">
        <v>343513.64220599964</v>
      </c>
      <c r="AD264" s="495">
        <v>0</v>
      </c>
      <c r="AE264" s="42" t="s">
        <v>608</v>
      </c>
      <c r="AF264" s="42" t="s">
        <v>765</v>
      </c>
      <c r="AG264" s="42" t="s">
        <v>7882</v>
      </c>
      <c r="AH264" s="42">
        <v>1</v>
      </c>
      <c r="AI264" s="42" t="s">
        <v>8592</v>
      </c>
      <c r="AK264"/>
      <c r="AL264"/>
      <c r="AM264"/>
      <c r="AN264"/>
      <c r="AO264"/>
      <c r="AP264"/>
      <c r="AQ264"/>
    </row>
    <row r="265" spans="1:43">
      <c r="A265" t="s">
        <v>15</v>
      </c>
      <c r="B265" t="s">
        <v>5</v>
      </c>
      <c r="C265" t="s">
        <v>365</v>
      </c>
      <c r="D265" t="s">
        <v>365</v>
      </c>
      <c r="E265"/>
      <c r="F265" t="s">
        <v>1303</v>
      </c>
      <c r="G265" t="s">
        <v>1107</v>
      </c>
      <c r="H265" t="s">
        <v>365</v>
      </c>
      <c r="I265" t="s">
        <v>365</v>
      </c>
      <c r="J265" t="s">
        <v>365</v>
      </c>
      <c r="K265" t="s">
        <v>365</v>
      </c>
      <c r="L265" t="s">
        <v>365</v>
      </c>
      <c r="M265" t="s">
        <v>6435</v>
      </c>
      <c r="N265" s="128" t="s">
        <v>365</v>
      </c>
      <c r="O265" s="128" t="s">
        <v>365</v>
      </c>
      <c r="P265" s="128" t="s">
        <v>365</v>
      </c>
      <c r="Q265" s="128" t="s">
        <v>365</v>
      </c>
      <c r="R265" s="128" t="s">
        <v>365</v>
      </c>
      <c r="S265" s="128">
        <v>6.8000000000000005E-2</v>
      </c>
      <c r="T265">
        <v>2035</v>
      </c>
      <c r="U265" s="495">
        <v>35658767.590000011</v>
      </c>
      <c r="V265" s="495" t="s">
        <v>365</v>
      </c>
      <c r="W265" s="495">
        <v>35658767.590000011</v>
      </c>
      <c r="X265" s="128">
        <v>0.7142857142857143</v>
      </c>
      <c r="Y265" s="128">
        <v>0.2857142857142857</v>
      </c>
      <c r="Z265" s="495">
        <v>33233971.39388001</v>
      </c>
      <c r="AA265" s="495">
        <v>0</v>
      </c>
      <c r="AB265" s="495">
        <v>1731997.2829428581</v>
      </c>
      <c r="AC265" s="495">
        <v>692798.9131771432</v>
      </c>
      <c r="AD265" s="495">
        <v>0</v>
      </c>
      <c r="AE265" s="42" t="s">
        <v>608</v>
      </c>
      <c r="AF265" s="42" t="s">
        <v>765</v>
      </c>
      <c r="AG265" s="42" t="s">
        <v>7883</v>
      </c>
      <c r="AH265" s="42">
        <v>1</v>
      </c>
      <c r="AI265" s="42" t="s">
        <v>8716</v>
      </c>
      <c r="AK265"/>
      <c r="AL265"/>
      <c r="AM265"/>
      <c r="AN265"/>
      <c r="AO265"/>
      <c r="AP265"/>
      <c r="AQ265"/>
    </row>
    <row r="266" spans="1:43">
      <c r="A266" t="s">
        <v>15</v>
      </c>
      <c r="B266" t="s">
        <v>5</v>
      </c>
      <c r="C266" t="s">
        <v>365</v>
      </c>
      <c r="D266" t="s">
        <v>365</v>
      </c>
      <c r="E266"/>
      <c r="F266" t="s">
        <v>1304</v>
      </c>
      <c r="G266" t="s">
        <v>1129</v>
      </c>
      <c r="H266" t="s">
        <v>365</v>
      </c>
      <c r="I266" t="s">
        <v>365</v>
      </c>
      <c r="J266" t="s">
        <v>365</v>
      </c>
      <c r="K266" t="s">
        <v>365</v>
      </c>
      <c r="L266" t="s">
        <v>365</v>
      </c>
      <c r="M266" t="s">
        <v>6435</v>
      </c>
      <c r="N266" s="128" t="s">
        <v>365</v>
      </c>
      <c r="O266" s="128" t="s">
        <v>365</v>
      </c>
      <c r="P266" s="128" t="s">
        <v>365</v>
      </c>
      <c r="Q266" s="128" t="s">
        <v>365</v>
      </c>
      <c r="R266" s="128" t="s">
        <v>365</v>
      </c>
      <c r="S266" s="128">
        <v>0.16</v>
      </c>
      <c r="T266">
        <v>2028</v>
      </c>
      <c r="U266" s="495">
        <v>39805393.710000001</v>
      </c>
      <c r="V266" s="495">
        <v>20300750.792100001</v>
      </c>
      <c r="W266" s="495">
        <v>19504642.9179</v>
      </c>
      <c r="X266" s="128">
        <v>1</v>
      </c>
      <c r="Y266" s="128">
        <v>0</v>
      </c>
      <c r="Z266" s="495">
        <v>16383900.051035998</v>
      </c>
      <c r="AA266" s="495">
        <v>0</v>
      </c>
      <c r="AB266" s="495">
        <v>3120742.8668640014</v>
      </c>
      <c r="AC266" s="495">
        <v>0</v>
      </c>
      <c r="AD266" s="495">
        <v>0</v>
      </c>
      <c r="AE266" s="42" t="s">
        <v>608</v>
      </c>
      <c r="AF266" s="42" t="s">
        <v>765</v>
      </c>
      <c r="AG266" s="42" t="s">
        <v>7884</v>
      </c>
      <c r="AH266" s="42">
        <v>1</v>
      </c>
      <c r="AI266" s="42" t="s">
        <v>8594</v>
      </c>
      <c r="AK266"/>
      <c r="AL266"/>
      <c r="AM266"/>
      <c r="AN266"/>
      <c r="AO266"/>
      <c r="AP266"/>
      <c r="AQ266"/>
    </row>
    <row r="267" spans="1:43">
      <c r="A267" t="s">
        <v>15</v>
      </c>
      <c r="B267" t="s">
        <v>5</v>
      </c>
      <c r="C267" t="s">
        <v>365</v>
      </c>
      <c r="D267" t="s">
        <v>365</v>
      </c>
      <c r="E267"/>
      <c r="F267" t="s">
        <v>1311</v>
      </c>
      <c r="G267" t="s">
        <v>6561</v>
      </c>
      <c r="H267" t="s">
        <v>365</v>
      </c>
      <c r="I267" t="s">
        <v>365</v>
      </c>
      <c r="J267" t="s">
        <v>365</v>
      </c>
      <c r="K267" t="s">
        <v>365</v>
      </c>
      <c r="L267" t="s">
        <v>365</v>
      </c>
      <c r="M267" t="s">
        <v>6435</v>
      </c>
      <c r="N267" s="128" t="s">
        <v>365</v>
      </c>
      <c r="O267" s="128" t="s">
        <v>365</v>
      </c>
      <c r="P267" s="128" t="s">
        <v>365</v>
      </c>
      <c r="Q267" s="128" t="s">
        <v>365</v>
      </c>
      <c r="R267" s="128" t="s">
        <v>365</v>
      </c>
      <c r="S267" s="128">
        <v>0.27300000000000002</v>
      </c>
      <c r="T267">
        <v>2038</v>
      </c>
      <c r="U267" s="495">
        <v>20542.370000000003</v>
      </c>
      <c r="V267" s="495" t="s">
        <v>365</v>
      </c>
      <c r="W267" s="495">
        <v>20542.370000000003</v>
      </c>
      <c r="X267" s="128">
        <v>0.58823529411764708</v>
      </c>
      <c r="Y267" s="128">
        <v>0.41176470588235292</v>
      </c>
      <c r="Z267" s="495">
        <v>14934.302990000002</v>
      </c>
      <c r="AA267" s="495">
        <v>0</v>
      </c>
      <c r="AB267" s="495">
        <v>3298.8629470588239</v>
      </c>
      <c r="AC267" s="495">
        <v>2309.2040629411767</v>
      </c>
      <c r="AD267" s="495">
        <v>0</v>
      </c>
      <c r="AE267" s="42" t="s">
        <v>608</v>
      </c>
      <c r="AF267" s="42" t="s">
        <v>765</v>
      </c>
      <c r="AG267" s="42" t="s">
        <v>7885</v>
      </c>
      <c r="AH267" s="42">
        <v>1</v>
      </c>
      <c r="AI267" s="42" t="s">
        <v>8595</v>
      </c>
      <c r="AK267"/>
      <c r="AL267"/>
      <c r="AM267"/>
      <c r="AN267"/>
      <c r="AO267"/>
      <c r="AP267"/>
      <c r="AQ267"/>
    </row>
    <row r="268" spans="1:43">
      <c r="A268" t="s">
        <v>15</v>
      </c>
      <c r="B268" t="s">
        <v>6</v>
      </c>
      <c r="C268" t="s">
        <v>365</v>
      </c>
      <c r="D268" t="s">
        <v>365</v>
      </c>
      <c r="E268"/>
      <c r="F268" t="s">
        <v>728</v>
      </c>
      <c r="G268" t="s">
        <v>1145</v>
      </c>
      <c r="H268" t="s">
        <v>365</v>
      </c>
      <c r="I268" t="s">
        <v>365</v>
      </c>
      <c r="J268" t="s">
        <v>365</v>
      </c>
      <c r="K268" t="s">
        <v>365</v>
      </c>
      <c r="L268" t="s">
        <v>365</v>
      </c>
      <c r="M268" t="s">
        <v>6562</v>
      </c>
      <c r="N268" s="128" t="s">
        <v>365</v>
      </c>
      <c r="O268" s="128" t="s">
        <v>365</v>
      </c>
      <c r="P268" s="128" t="s">
        <v>365</v>
      </c>
      <c r="Q268" s="128" t="s">
        <v>365</v>
      </c>
      <c r="R268" s="128" t="s">
        <v>365</v>
      </c>
      <c r="S268" s="128">
        <v>0.84250000000000003</v>
      </c>
      <c r="T268">
        <v>2038</v>
      </c>
      <c r="U268" s="495">
        <v>74094.86</v>
      </c>
      <c r="V268" s="495">
        <v>30006.196800000002</v>
      </c>
      <c r="W268" s="495">
        <v>44088.663199999995</v>
      </c>
      <c r="X268" s="128">
        <v>0.58823529411764708</v>
      </c>
      <c r="Y268" s="128">
        <v>0.41176470588235292</v>
      </c>
      <c r="Z268" s="495">
        <v>6943.9644539999981</v>
      </c>
      <c r="AA268" s="495">
        <v>0</v>
      </c>
      <c r="AB268" s="495">
        <v>21849.822791764702</v>
      </c>
      <c r="AC268" s="495">
        <v>15294.875954235291</v>
      </c>
      <c r="AD268" s="495">
        <v>7.2759576141834259E-12</v>
      </c>
      <c r="AE268" s="42" t="s">
        <v>587</v>
      </c>
      <c r="AF268" s="42" t="s">
        <v>764</v>
      </c>
      <c r="AG268" s="42" t="s">
        <v>7886</v>
      </c>
      <c r="AH268" s="42">
        <v>1</v>
      </c>
      <c r="AI268" s="42" t="s">
        <v>8596</v>
      </c>
      <c r="AK268"/>
      <c r="AL268"/>
      <c r="AM268"/>
      <c r="AN268"/>
      <c r="AO268"/>
      <c r="AP268"/>
      <c r="AQ268"/>
    </row>
    <row r="269" spans="1:43">
      <c r="A269" t="s">
        <v>15</v>
      </c>
      <c r="B269" t="s">
        <v>6</v>
      </c>
      <c r="C269" t="s">
        <v>365</v>
      </c>
      <c r="D269" t="s">
        <v>365</v>
      </c>
      <c r="E269"/>
      <c r="F269" t="s">
        <v>769</v>
      </c>
      <c r="G269" t="s">
        <v>1132</v>
      </c>
      <c r="H269" t="s">
        <v>365</v>
      </c>
      <c r="I269" t="s">
        <v>365</v>
      </c>
      <c r="J269" t="s">
        <v>365</v>
      </c>
      <c r="K269" t="s">
        <v>365</v>
      </c>
      <c r="L269" t="s">
        <v>365</v>
      </c>
      <c r="M269" t="s">
        <v>6429</v>
      </c>
      <c r="N269" s="128" t="s">
        <v>365</v>
      </c>
      <c r="O269" s="128" t="s">
        <v>365</v>
      </c>
      <c r="P269" s="128" t="s">
        <v>365</v>
      </c>
      <c r="Q269" s="128" t="s">
        <v>365</v>
      </c>
      <c r="R269" s="128" t="s">
        <v>365</v>
      </c>
      <c r="S269" s="128">
        <v>0.54669999999999996</v>
      </c>
      <c r="T269">
        <v>2038</v>
      </c>
      <c r="U269" s="495">
        <v>38371.25</v>
      </c>
      <c r="V269" s="495" t="s">
        <v>365</v>
      </c>
      <c r="W269" s="495">
        <v>38371.25</v>
      </c>
      <c r="X269" s="128">
        <v>0.58823529411764708</v>
      </c>
      <c r="Y269" s="128">
        <v>0.41176470588235292</v>
      </c>
      <c r="Z269" s="495">
        <v>17393.687625000002</v>
      </c>
      <c r="AA269" s="495">
        <v>0</v>
      </c>
      <c r="AB269" s="495">
        <v>12339.742573529411</v>
      </c>
      <c r="AC269" s="495">
        <v>8637.8198014705868</v>
      </c>
      <c r="AD269" s="495">
        <v>0</v>
      </c>
      <c r="AE269" s="42" t="s">
        <v>577</v>
      </c>
      <c r="AF269" s="42" t="s">
        <v>765</v>
      </c>
      <c r="AG269" s="42" t="s">
        <v>7887</v>
      </c>
      <c r="AH269" s="42">
        <v>1</v>
      </c>
      <c r="AI269" s="42" t="s">
        <v>8597</v>
      </c>
      <c r="AK269"/>
      <c r="AL269"/>
      <c r="AM269"/>
      <c r="AN269"/>
      <c r="AO269"/>
      <c r="AP269"/>
      <c r="AQ269"/>
    </row>
    <row r="270" spans="1:43">
      <c r="A270" t="s">
        <v>15</v>
      </c>
      <c r="B270" t="s">
        <v>6</v>
      </c>
      <c r="C270" t="s">
        <v>365</v>
      </c>
      <c r="D270" t="s">
        <v>365</v>
      </c>
      <c r="E270"/>
      <c r="F270" t="s">
        <v>6563</v>
      </c>
      <c r="G270" t="s">
        <v>6493</v>
      </c>
      <c r="H270" t="s">
        <v>365</v>
      </c>
      <c r="I270" t="s">
        <v>365</v>
      </c>
      <c r="J270" t="s">
        <v>365</v>
      </c>
      <c r="K270" t="s">
        <v>365</v>
      </c>
      <c r="L270" t="s">
        <v>365</v>
      </c>
      <c r="M270" t="s">
        <v>6564</v>
      </c>
      <c r="N270" s="128" t="s">
        <v>365</v>
      </c>
      <c r="O270" s="128" t="s">
        <v>365</v>
      </c>
      <c r="P270" s="128" t="s">
        <v>365</v>
      </c>
      <c r="Q270" s="128" t="s">
        <v>365</v>
      </c>
      <c r="R270" s="128" t="s">
        <v>365</v>
      </c>
      <c r="S270" s="128">
        <v>0.72</v>
      </c>
      <c r="T270">
        <v>2042</v>
      </c>
      <c r="U270" s="495">
        <v>1194285.45</v>
      </c>
      <c r="V270" s="495" t="s">
        <v>365</v>
      </c>
      <c r="W270" s="495">
        <v>1194285.45</v>
      </c>
      <c r="X270" s="128">
        <v>0.47619047619047616</v>
      </c>
      <c r="Y270" s="128">
        <v>0.52380952380952384</v>
      </c>
      <c r="Z270" s="495">
        <v>334399.92600000004</v>
      </c>
      <c r="AA270" s="495">
        <v>0</v>
      </c>
      <c r="AB270" s="495">
        <v>409469.2971428571</v>
      </c>
      <c r="AC270" s="495">
        <v>450416.22685714287</v>
      </c>
      <c r="AD270" s="495">
        <v>-2.3283064365386963E-10</v>
      </c>
      <c r="AE270" s="42" t="s">
        <v>584</v>
      </c>
      <c r="AF270" s="42" t="s">
        <v>765</v>
      </c>
      <c r="AG270" s="42" t="s">
        <v>7888</v>
      </c>
      <c r="AH270" s="42">
        <v>1</v>
      </c>
      <c r="AI270" s="42" t="s">
        <v>8598</v>
      </c>
      <c r="AK270"/>
      <c r="AL270"/>
      <c r="AM270"/>
      <c r="AN270"/>
      <c r="AO270"/>
      <c r="AP270"/>
      <c r="AQ270"/>
    </row>
    <row r="271" spans="1:43">
      <c r="A271" t="s">
        <v>15</v>
      </c>
      <c r="B271" t="s">
        <v>6</v>
      </c>
      <c r="C271" t="s">
        <v>365</v>
      </c>
      <c r="D271" t="s">
        <v>365</v>
      </c>
      <c r="E271"/>
      <c r="F271" t="s">
        <v>732</v>
      </c>
      <c r="G271" t="s">
        <v>1815</v>
      </c>
      <c r="H271" t="s">
        <v>365</v>
      </c>
      <c r="I271" t="s">
        <v>365</v>
      </c>
      <c r="J271" t="s">
        <v>365</v>
      </c>
      <c r="K271" t="s">
        <v>365</v>
      </c>
      <c r="L271" t="s">
        <v>365</v>
      </c>
      <c r="M271" t="s">
        <v>6475</v>
      </c>
      <c r="N271" s="128" t="s">
        <v>365</v>
      </c>
      <c r="O271" s="128" t="s">
        <v>365</v>
      </c>
      <c r="P271" s="128" t="s">
        <v>365</v>
      </c>
      <c r="Q271" s="128" t="s">
        <v>365</v>
      </c>
      <c r="R271" s="128" t="s">
        <v>365</v>
      </c>
      <c r="S271" s="128">
        <v>0.85250000000000004</v>
      </c>
      <c r="T271">
        <v>2028</v>
      </c>
      <c r="U271" s="495">
        <v>215890.90999999997</v>
      </c>
      <c r="V271" s="495" t="s">
        <v>365</v>
      </c>
      <c r="W271" s="495">
        <v>215890.90999999997</v>
      </c>
      <c r="X271" s="128">
        <v>1</v>
      </c>
      <c r="Y271" s="128">
        <v>0</v>
      </c>
      <c r="Z271" s="495">
        <v>31843.909224999989</v>
      </c>
      <c r="AA271" s="495">
        <v>0</v>
      </c>
      <c r="AB271" s="495">
        <v>184047.00077499999</v>
      </c>
      <c r="AC271" s="495">
        <v>0</v>
      </c>
      <c r="AD271" s="495">
        <v>0</v>
      </c>
      <c r="AE271" s="42" t="s">
        <v>580</v>
      </c>
      <c r="AF271" s="42" t="s">
        <v>765</v>
      </c>
      <c r="AG271" s="42" t="s">
        <v>7889</v>
      </c>
      <c r="AH271" s="42">
        <v>1</v>
      </c>
      <c r="AI271" s="42" t="s">
        <v>8599</v>
      </c>
      <c r="AK271"/>
      <c r="AL271"/>
      <c r="AM271"/>
      <c r="AN271"/>
      <c r="AO271"/>
      <c r="AP271"/>
      <c r="AQ271"/>
    </row>
    <row r="272" spans="1:43">
      <c r="A272" t="s">
        <v>15</v>
      </c>
      <c r="B272" t="s">
        <v>6</v>
      </c>
      <c r="C272" t="s">
        <v>365</v>
      </c>
      <c r="D272" t="s">
        <v>365</v>
      </c>
      <c r="E272"/>
      <c r="F272" t="s">
        <v>6497</v>
      </c>
      <c r="G272" t="s">
        <v>1392</v>
      </c>
      <c r="H272" t="s">
        <v>365</v>
      </c>
      <c r="I272" t="s">
        <v>365</v>
      </c>
      <c r="J272" t="s">
        <v>365</v>
      </c>
      <c r="K272" t="s">
        <v>365</v>
      </c>
      <c r="L272" t="s">
        <v>365</v>
      </c>
      <c r="M272" t="s">
        <v>6429</v>
      </c>
      <c r="N272" s="128" t="s">
        <v>365</v>
      </c>
      <c r="O272" s="128" t="s">
        <v>365</v>
      </c>
      <c r="P272" s="128" t="s">
        <v>365</v>
      </c>
      <c r="Q272" s="128" t="s">
        <v>365</v>
      </c>
      <c r="R272" s="128" t="s">
        <v>365</v>
      </c>
      <c r="S272" s="128">
        <v>0.18722075142783134</v>
      </c>
      <c r="T272">
        <v>2037</v>
      </c>
      <c r="U272" s="495">
        <v>1229608.1900000037</v>
      </c>
      <c r="V272" s="495" t="s">
        <v>365</v>
      </c>
      <c r="W272" s="495">
        <v>1229608.1900000037</v>
      </c>
      <c r="X272" s="128">
        <v>0.625</v>
      </c>
      <c r="Y272" s="128">
        <v>0.375</v>
      </c>
      <c r="Z272" s="495">
        <v>999400.02070638735</v>
      </c>
      <c r="AA272" s="495">
        <v>0</v>
      </c>
      <c r="AB272" s="495">
        <v>143880.10580851021</v>
      </c>
      <c r="AC272" s="495">
        <v>86328.063485106119</v>
      </c>
      <c r="AD272" s="495">
        <v>-2.3283064365386963E-10</v>
      </c>
      <c r="AE272" s="42" t="s">
        <v>577</v>
      </c>
      <c r="AF272" s="42" t="s">
        <v>765</v>
      </c>
      <c r="AG272" s="42" t="s">
        <v>7890</v>
      </c>
      <c r="AH272" s="42">
        <v>1</v>
      </c>
      <c r="AI272" s="42" t="s">
        <v>8717</v>
      </c>
      <c r="AK272"/>
      <c r="AL272"/>
      <c r="AM272"/>
      <c r="AN272"/>
      <c r="AO272"/>
      <c r="AP272"/>
      <c r="AQ272"/>
    </row>
    <row r="273" spans="1:43">
      <c r="A273" t="s">
        <v>15</v>
      </c>
      <c r="B273" t="s">
        <v>6</v>
      </c>
      <c r="C273" t="s">
        <v>365</v>
      </c>
      <c r="D273" t="s">
        <v>365</v>
      </c>
      <c r="E273"/>
      <c r="F273" t="s">
        <v>775</v>
      </c>
      <c r="G273" t="s">
        <v>1147</v>
      </c>
      <c r="H273" t="s">
        <v>365</v>
      </c>
      <c r="I273" t="s">
        <v>365</v>
      </c>
      <c r="J273" t="s">
        <v>365</v>
      </c>
      <c r="K273" t="s">
        <v>365</v>
      </c>
      <c r="L273" t="s">
        <v>365</v>
      </c>
      <c r="M273" t="s">
        <v>6565</v>
      </c>
      <c r="N273" s="128" t="s">
        <v>365</v>
      </c>
      <c r="O273" s="128" t="s">
        <v>365</v>
      </c>
      <c r="P273" s="128" t="s">
        <v>365</v>
      </c>
      <c r="Q273" s="128" t="s">
        <v>365</v>
      </c>
      <c r="R273" s="128" t="s">
        <v>365</v>
      </c>
      <c r="S273" s="128">
        <v>1</v>
      </c>
      <c r="T273">
        <v>2028</v>
      </c>
      <c r="U273" s="495">
        <v>4559.5999999999985</v>
      </c>
      <c r="V273" s="495" t="s">
        <v>365</v>
      </c>
      <c r="W273" s="495">
        <v>4559.5999999999985</v>
      </c>
      <c r="X273" s="128">
        <v>1</v>
      </c>
      <c r="Y273" s="128">
        <v>0</v>
      </c>
      <c r="Z273" s="495">
        <v>0</v>
      </c>
      <c r="AA273" s="495">
        <v>0</v>
      </c>
      <c r="AB273" s="495">
        <v>4559.5999999999985</v>
      </c>
      <c r="AC273" s="495">
        <v>0</v>
      </c>
      <c r="AD273" s="495">
        <v>0</v>
      </c>
      <c r="AE273" s="42" t="s">
        <v>581</v>
      </c>
      <c r="AF273" s="42" t="s">
        <v>764</v>
      </c>
      <c r="AG273" s="42" t="s">
        <v>7891</v>
      </c>
      <c r="AH273" s="42">
        <v>1</v>
      </c>
      <c r="AI273" s="42" t="s">
        <v>8600</v>
      </c>
      <c r="AK273"/>
      <c r="AL273"/>
      <c r="AM273"/>
      <c r="AN273"/>
      <c r="AO273"/>
      <c r="AP273"/>
      <c r="AQ273"/>
    </row>
    <row r="274" spans="1:43">
      <c r="A274" t="s">
        <v>15</v>
      </c>
      <c r="B274" t="s">
        <v>6</v>
      </c>
      <c r="C274" t="s">
        <v>365</v>
      </c>
      <c r="D274" t="s">
        <v>365</v>
      </c>
      <c r="E274"/>
      <c r="F274" t="s">
        <v>1166</v>
      </c>
      <c r="G274" t="s">
        <v>1112</v>
      </c>
      <c r="H274" t="s">
        <v>365</v>
      </c>
      <c r="I274" t="s">
        <v>365</v>
      </c>
      <c r="J274" t="s">
        <v>365</v>
      </c>
      <c r="K274" t="s">
        <v>365</v>
      </c>
      <c r="L274" t="s">
        <v>365</v>
      </c>
      <c r="M274" t="s">
        <v>6465</v>
      </c>
      <c r="N274" s="128" t="s">
        <v>365</v>
      </c>
      <c r="O274" s="128" t="s">
        <v>365</v>
      </c>
      <c r="P274" s="128" t="s">
        <v>365</v>
      </c>
      <c r="Q274" s="128" t="s">
        <v>365</v>
      </c>
      <c r="R274" s="128" t="s">
        <v>365</v>
      </c>
      <c r="S274" s="128">
        <v>0.1598</v>
      </c>
      <c r="T274">
        <v>2028</v>
      </c>
      <c r="U274" s="495">
        <v>7034544.2000000002</v>
      </c>
      <c r="V274" s="495" t="s">
        <v>365</v>
      </c>
      <c r="W274" s="495">
        <v>7034544.2000000002</v>
      </c>
      <c r="X274" s="128">
        <v>1</v>
      </c>
      <c r="Y274" s="128">
        <v>0</v>
      </c>
      <c r="Z274" s="495">
        <v>5910424.0368400002</v>
      </c>
      <c r="AA274" s="495">
        <v>0</v>
      </c>
      <c r="AB274" s="495">
        <v>1124120.16316</v>
      </c>
      <c r="AC274" s="495">
        <v>0</v>
      </c>
      <c r="AD274" s="495">
        <v>0</v>
      </c>
      <c r="AE274" s="42" t="s">
        <v>576</v>
      </c>
      <c r="AF274" s="42" t="s">
        <v>765</v>
      </c>
      <c r="AG274" s="42" t="s">
        <v>7892</v>
      </c>
      <c r="AH274" s="42">
        <v>1</v>
      </c>
      <c r="AI274" s="42" t="s">
        <v>8601</v>
      </c>
      <c r="AK274"/>
      <c r="AL274"/>
      <c r="AM274"/>
      <c r="AN274"/>
      <c r="AO274"/>
      <c r="AP274"/>
      <c r="AQ274"/>
    </row>
    <row r="275" spans="1:43">
      <c r="A275" t="s">
        <v>15</v>
      </c>
      <c r="B275" t="s">
        <v>6</v>
      </c>
      <c r="C275" t="s">
        <v>365</v>
      </c>
      <c r="D275" t="s">
        <v>365</v>
      </c>
      <c r="E275"/>
      <c r="F275" t="s">
        <v>766</v>
      </c>
      <c r="G275" t="s">
        <v>1144</v>
      </c>
      <c r="H275" t="s">
        <v>365</v>
      </c>
      <c r="I275" t="s">
        <v>365</v>
      </c>
      <c r="J275" t="s">
        <v>365</v>
      </c>
      <c r="K275" t="s">
        <v>365</v>
      </c>
      <c r="L275" t="s">
        <v>365</v>
      </c>
      <c r="M275" t="s">
        <v>6505</v>
      </c>
      <c r="N275" s="128" t="s">
        <v>365</v>
      </c>
      <c r="O275" s="128" t="s">
        <v>365</v>
      </c>
      <c r="P275" s="128" t="s">
        <v>365</v>
      </c>
      <c r="Q275" s="128" t="s">
        <v>365</v>
      </c>
      <c r="R275" s="128" t="s">
        <v>365</v>
      </c>
      <c r="S275" s="128">
        <v>0.91335</v>
      </c>
      <c r="T275">
        <v>2038</v>
      </c>
      <c r="U275" s="495">
        <v>1585822.8900000004</v>
      </c>
      <c r="V275" s="495" t="s">
        <v>365</v>
      </c>
      <c r="W275" s="495">
        <v>1585822.8900000004</v>
      </c>
      <c r="X275" s="128">
        <v>0.58823529411764708</v>
      </c>
      <c r="Y275" s="128">
        <v>0.41176470588235292</v>
      </c>
      <c r="Z275" s="495">
        <v>137411.55341850003</v>
      </c>
      <c r="AA275" s="495">
        <v>0</v>
      </c>
      <c r="AB275" s="495">
        <v>852006.66857735312</v>
      </c>
      <c r="AC275" s="495">
        <v>596404.66800414713</v>
      </c>
      <c r="AD275" s="495">
        <v>2.3283064365386963E-10</v>
      </c>
      <c r="AE275" s="42" t="s">
        <v>579</v>
      </c>
      <c r="AF275" s="42" t="s">
        <v>765</v>
      </c>
      <c r="AG275" s="42" t="s">
        <v>7893</v>
      </c>
      <c r="AH275" s="42">
        <v>1</v>
      </c>
      <c r="AI275" s="42" t="s">
        <v>8602</v>
      </c>
      <c r="AK275"/>
      <c r="AL275"/>
      <c r="AM275"/>
      <c r="AN275"/>
      <c r="AO275"/>
      <c r="AP275"/>
      <c r="AQ275"/>
    </row>
    <row r="276" spans="1:43">
      <c r="A276" t="s">
        <v>15</v>
      </c>
      <c r="B276" t="s">
        <v>6</v>
      </c>
      <c r="C276" t="s">
        <v>365</v>
      </c>
      <c r="D276" t="s">
        <v>365</v>
      </c>
      <c r="E276"/>
      <c r="F276" t="s">
        <v>1305</v>
      </c>
      <c r="G276" t="s">
        <v>1134</v>
      </c>
      <c r="H276" t="s">
        <v>365</v>
      </c>
      <c r="I276" t="s">
        <v>365</v>
      </c>
      <c r="J276" t="s">
        <v>365</v>
      </c>
      <c r="K276" t="s">
        <v>365</v>
      </c>
      <c r="L276" t="s">
        <v>365</v>
      </c>
      <c r="M276" t="s">
        <v>6429</v>
      </c>
      <c r="N276" s="128" t="s">
        <v>365</v>
      </c>
      <c r="O276" s="128" t="s">
        <v>365</v>
      </c>
      <c r="P276" s="128" t="s">
        <v>365</v>
      </c>
      <c r="Q276" s="128" t="s">
        <v>365</v>
      </c>
      <c r="R276" s="128" t="s">
        <v>365</v>
      </c>
      <c r="S276" s="128">
        <v>0.1598</v>
      </c>
      <c r="T276">
        <v>2038</v>
      </c>
      <c r="U276" s="495">
        <v>90186.87</v>
      </c>
      <c r="V276" s="495" t="s">
        <v>365</v>
      </c>
      <c r="W276" s="495">
        <v>90186.87</v>
      </c>
      <c r="X276" s="128">
        <v>0.58823529411764708</v>
      </c>
      <c r="Y276" s="128">
        <v>0.41176470588235292</v>
      </c>
      <c r="Z276" s="495">
        <v>75775.008174000002</v>
      </c>
      <c r="AA276" s="495">
        <v>0</v>
      </c>
      <c r="AB276" s="495">
        <v>8477.5657799999954</v>
      </c>
      <c r="AC276" s="495">
        <v>5934.2960459999967</v>
      </c>
      <c r="AD276" s="495">
        <v>0</v>
      </c>
      <c r="AE276" s="42" t="s">
        <v>577</v>
      </c>
      <c r="AF276" s="42" t="s">
        <v>765</v>
      </c>
      <c r="AG276" s="42" t="s">
        <v>7894</v>
      </c>
      <c r="AH276" s="42">
        <v>1</v>
      </c>
      <c r="AI276" s="42" t="s">
        <v>8718</v>
      </c>
      <c r="AK276"/>
      <c r="AL276"/>
      <c r="AM276"/>
      <c r="AN276"/>
      <c r="AO276"/>
      <c r="AP276"/>
      <c r="AQ276"/>
    </row>
    <row r="277" spans="1:43">
      <c r="A277" t="s">
        <v>15</v>
      </c>
      <c r="B277" t="s">
        <v>6</v>
      </c>
      <c r="C277" t="s">
        <v>365</v>
      </c>
      <c r="D277" t="s">
        <v>365</v>
      </c>
      <c r="E277"/>
      <c r="F277" t="s">
        <v>744</v>
      </c>
      <c r="G277" t="s">
        <v>1138</v>
      </c>
      <c r="H277" t="s">
        <v>365</v>
      </c>
      <c r="I277" t="s">
        <v>365</v>
      </c>
      <c r="J277" t="s">
        <v>365</v>
      </c>
      <c r="K277" t="s">
        <v>365</v>
      </c>
      <c r="L277" t="s">
        <v>365</v>
      </c>
      <c r="M277" t="s">
        <v>6505</v>
      </c>
      <c r="N277" s="128" t="s">
        <v>365</v>
      </c>
      <c r="O277" s="128" t="s">
        <v>365</v>
      </c>
      <c r="P277" s="128" t="s">
        <v>365</v>
      </c>
      <c r="Q277" s="128" t="s">
        <v>365</v>
      </c>
      <c r="R277" s="128" t="s">
        <v>365</v>
      </c>
      <c r="S277" s="128">
        <v>0.18</v>
      </c>
      <c r="T277">
        <v>2038</v>
      </c>
      <c r="U277" s="495">
        <v>482590.87000000005</v>
      </c>
      <c r="V277" s="495">
        <v>246121.3437</v>
      </c>
      <c r="W277" s="495">
        <v>236469.52630000006</v>
      </c>
      <c r="X277" s="128">
        <v>0.58823529411764708</v>
      </c>
      <c r="Y277" s="128">
        <v>0.41176470588235292</v>
      </c>
      <c r="Z277" s="495">
        <v>193905.01156600006</v>
      </c>
      <c r="AA277" s="495">
        <v>0</v>
      </c>
      <c r="AB277" s="495">
        <v>25037.949843529412</v>
      </c>
      <c r="AC277" s="495">
        <v>17526.564890470585</v>
      </c>
      <c r="AD277" s="495">
        <v>0</v>
      </c>
      <c r="AE277" s="42" t="s">
        <v>579</v>
      </c>
      <c r="AF277" s="42" t="s">
        <v>765</v>
      </c>
      <c r="AG277" s="42" t="s">
        <v>7895</v>
      </c>
      <c r="AH277" s="42">
        <v>1</v>
      </c>
      <c r="AI277" s="42" t="s">
        <v>8603</v>
      </c>
      <c r="AK277"/>
      <c r="AL277"/>
      <c r="AM277"/>
      <c r="AN277"/>
      <c r="AO277"/>
      <c r="AP277"/>
      <c r="AQ277"/>
    </row>
    <row r="278" spans="1:43">
      <c r="A278" t="s">
        <v>15</v>
      </c>
      <c r="B278" t="s">
        <v>6</v>
      </c>
      <c r="C278" t="s">
        <v>365</v>
      </c>
      <c r="D278" t="s">
        <v>365</v>
      </c>
      <c r="E278"/>
      <c r="F278" t="s">
        <v>1823</v>
      </c>
      <c r="G278" t="s">
        <v>1133</v>
      </c>
      <c r="H278" t="s">
        <v>365</v>
      </c>
      <c r="I278" t="s">
        <v>365</v>
      </c>
      <c r="J278" t="s">
        <v>365</v>
      </c>
      <c r="K278" t="s">
        <v>365</v>
      </c>
      <c r="L278" t="s">
        <v>365</v>
      </c>
      <c r="M278" t="s">
        <v>6429</v>
      </c>
      <c r="N278" s="128" t="s">
        <v>365</v>
      </c>
      <c r="O278" s="128" t="s">
        <v>365</v>
      </c>
      <c r="P278" s="128" t="s">
        <v>365</v>
      </c>
      <c r="Q278" s="128" t="s">
        <v>365</v>
      </c>
      <c r="R278" s="128" t="s">
        <v>365</v>
      </c>
      <c r="S278" s="128">
        <v>0.1598</v>
      </c>
      <c r="T278">
        <v>2038</v>
      </c>
      <c r="U278" s="495">
        <v>17516669.970000003</v>
      </c>
      <c r="V278" s="495" t="s">
        <v>365</v>
      </c>
      <c r="W278" s="495">
        <v>17516669.970000003</v>
      </c>
      <c r="X278" s="128">
        <v>0.58823529411764708</v>
      </c>
      <c r="Y278" s="128">
        <v>0.41176470588235292</v>
      </c>
      <c r="Z278" s="495">
        <v>14717506.108794004</v>
      </c>
      <c r="AA278" s="495">
        <v>0</v>
      </c>
      <c r="AB278" s="495">
        <v>1646566.9771799995</v>
      </c>
      <c r="AC278" s="495">
        <v>1152596.8840259993</v>
      </c>
      <c r="AD278" s="495">
        <v>0</v>
      </c>
      <c r="AE278" s="42" t="s">
        <v>577</v>
      </c>
      <c r="AF278" s="42" t="s">
        <v>765</v>
      </c>
      <c r="AG278" s="42" t="s">
        <v>7896</v>
      </c>
      <c r="AH278" s="42">
        <v>1</v>
      </c>
      <c r="AI278" s="42" t="s">
        <v>8719</v>
      </c>
      <c r="AK278"/>
      <c r="AL278"/>
      <c r="AM278"/>
      <c r="AN278"/>
      <c r="AO278"/>
      <c r="AP278"/>
      <c r="AQ278"/>
    </row>
    <row r="279" spans="1:43">
      <c r="A279" t="s">
        <v>15</v>
      </c>
      <c r="B279" t="s">
        <v>6</v>
      </c>
      <c r="C279" t="s">
        <v>365</v>
      </c>
      <c r="D279" t="s">
        <v>365</v>
      </c>
      <c r="E279"/>
      <c r="F279" t="s">
        <v>733</v>
      </c>
      <c r="G279" t="s">
        <v>1146</v>
      </c>
      <c r="H279" t="s">
        <v>365</v>
      </c>
      <c r="I279" t="s">
        <v>365</v>
      </c>
      <c r="J279" t="s">
        <v>365</v>
      </c>
      <c r="K279" t="s">
        <v>365</v>
      </c>
      <c r="L279" t="s">
        <v>365</v>
      </c>
      <c r="M279" t="s">
        <v>6562</v>
      </c>
      <c r="N279" s="128" t="s">
        <v>365</v>
      </c>
      <c r="O279" s="128" t="s">
        <v>365</v>
      </c>
      <c r="P279" s="128" t="s">
        <v>365</v>
      </c>
      <c r="Q279" s="128" t="s">
        <v>365</v>
      </c>
      <c r="R279" s="128" t="s">
        <v>365</v>
      </c>
      <c r="S279" s="128">
        <v>0.77699999999999991</v>
      </c>
      <c r="T279">
        <v>2038</v>
      </c>
      <c r="U279" s="495">
        <v>9138347.0100000035</v>
      </c>
      <c r="V279" s="495">
        <v>4660556.9751000004</v>
      </c>
      <c r="W279" s="495">
        <v>4477790.0349000031</v>
      </c>
      <c r="X279" s="128">
        <v>0.58823529411764708</v>
      </c>
      <c r="Y279" s="128">
        <v>0.41176470588235292</v>
      </c>
      <c r="Z279" s="495">
        <v>998547.1777827011</v>
      </c>
      <c r="AA279" s="495">
        <v>0</v>
      </c>
      <c r="AB279" s="495">
        <v>2046613.4453631188</v>
      </c>
      <c r="AC279" s="495">
        <v>1432629.411754183</v>
      </c>
      <c r="AD279" s="495">
        <v>9.3132257461547852E-10</v>
      </c>
      <c r="AE279" s="42" t="s">
        <v>587</v>
      </c>
      <c r="AF279" s="42" t="s">
        <v>764</v>
      </c>
      <c r="AG279" s="42" t="s">
        <v>7897</v>
      </c>
      <c r="AH279" s="42">
        <v>1</v>
      </c>
      <c r="AI279" s="42" t="s">
        <v>8606</v>
      </c>
      <c r="AK279"/>
      <c r="AL279"/>
      <c r="AM279"/>
      <c r="AN279"/>
      <c r="AO279"/>
      <c r="AP279"/>
      <c r="AQ279"/>
    </row>
    <row r="280" spans="1:43">
      <c r="A280" t="s">
        <v>15</v>
      </c>
      <c r="B280" t="s">
        <v>6</v>
      </c>
      <c r="C280" t="s">
        <v>365</v>
      </c>
      <c r="D280" t="s">
        <v>365</v>
      </c>
      <c r="E280"/>
      <c r="F280" t="s">
        <v>781</v>
      </c>
      <c r="G280" t="s">
        <v>1834</v>
      </c>
      <c r="H280" t="s">
        <v>365</v>
      </c>
      <c r="I280" t="s">
        <v>365</v>
      </c>
      <c r="J280" t="s">
        <v>365</v>
      </c>
      <c r="K280" t="s">
        <v>365</v>
      </c>
      <c r="L280" t="s">
        <v>365</v>
      </c>
      <c r="M280" t="s">
        <v>6465</v>
      </c>
      <c r="N280" s="128" t="s">
        <v>365</v>
      </c>
      <c r="O280" s="128" t="s">
        <v>365</v>
      </c>
      <c r="P280" s="128" t="s">
        <v>365</v>
      </c>
      <c r="Q280" s="128" t="s">
        <v>365</v>
      </c>
      <c r="R280" s="128" t="s">
        <v>365</v>
      </c>
      <c r="S280" s="128">
        <v>0.1598</v>
      </c>
      <c r="T280">
        <v>2033</v>
      </c>
      <c r="U280" s="495">
        <v>9084618.9700000007</v>
      </c>
      <c r="V280" s="495" t="s">
        <v>365</v>
      </c>
      <c r="W280" s="495">
        <v>9084618.9700000007</v>
      </c>
      <c r="X280" s="128">
        <v>0.83333333333333337</v>
      </c>
      <c r="Y280" s="128">
        <v>0.16666666666666663</v>
      </c>
      <c r="Z280" s="495">
        <v>7632896.8585940013</v>
      </c>
      <c r="AA280" s="495">
        <v>0</v>
      </c>
      <c r="AB280" s="495">
        <v>1209768.4261716662</v>
      </c>
      <c r="AC280" s="495">
        <v>241953.68523433318</v>
      </c>
      <c r="AD280" s="495">
        <v>0</v>
      </c>
      <c r="AE280" s="42" t="s">
        <v>576</v>
      </c>
      <c r="AF280" s="42" t="s">
        <v>765</v>
      </c>
      <c r="AG280" s="42" t="s">
        <v>7898</v>
      </c>
      <c r="AH280" s="42">
        <v>1</v>
      </c>
      <c r="AI280" s="42" t="s">
        <v>8607</v>
      </c>
      <c r="AK280"/>
      <c r="AL280"/>
      <c r="AM280"/>
      <c r="AN280"/>
      <c r="AO280"/>
      <c r="AP280"/>
      <c r="AQ280"/>
    </row>
    <row r="281" spans="1:43">
      <c r="A281" t="s">
        <v>15</v>
      </c>
      <c r="B281" t="s">
        <v>6</v>
      </c>
      <c r="C281" t="s">
        <v>365</v>
      </c>
      <c r="D281" t="s">
        <v>365</v>
      </c>
      <c r="E281"/>
      <c r="F281" t="s">
        <v>1306</v>
      </c>
      <c r="G281" t="s">
        <v>1139</v>
      </c>
      <c r="H281" t="s">
        <v>365</v>
      </c>
      <c r="I281" t="s">
        <v>365</v>
      </c>
      <c r="J281" t="s">
        <v>365</v>
      </c>
      <c r="K281" t="s">
        <v>365</v>
      </c>
      <c r="L281" t="s">
        <v>365</v>
      </c>
      <c r="M281" t="s">
        <v>6475</v>
      </c>
      <c r="N281" s="128" t="s">
        <v>365</v>
      </c>
      <c r="O281" s="128" t="s">
        <v>365</v>
      </c>
      <c r="P281" s="128" t="s">
        <v>365</v>
      </c>
      <c r="Q281" s="128" t="s">
        <v>365</v>
      </c>
      <c r="R281" s="128" t="s">
        <v>365</v>
      </c>
      <c r="S281" s="128">
        <v>0.16600000000000001</v>
      </c>
      <c r="T281">
        <v>2028</v>
      </c>
      <c r="U281" s="495">
        <v>1573469.3300000003</v>
      </c>
      <c r="V281" s="495" t="s">
        <v>365</v>
      </c>
      <c r="W281" s="495">
        <v>1573469.3300000003</v>
      </c>
      <c r="X281" s="128">
        <v>1</v>
      </c>
      <c r="Y281" s="128">
        <v>0</v>
      </c>
      <c r="Z281" s="495">
        <v>1312273.4212200001</v>
      </c>
      <c r="AA281" s="495">
        <v>0</v>
      </c>
      <c r="AB281" s="495">
        <v>261195.90878000017</v>
      </c>
      <c r="AC281" s="495">
        <v>0</v>
      </c>
      <c r="AD281" s="495">
        <v>0</v>
      </c>
      <c r="AE281" s="42" t="s">
        <v>580</v>
      </c>
      <c r="AF281" s="42" t="s">
        <v>765</v>
      </c>
      <c r="AG281" s="42" t="s">
        <v>7899</v>
      </c>
      <c r="AH281" s="42">
        <v>1</v>
      </c>
      <c r="AI281" s="42" t="s">
        <v>8608</v>
      </c>
      <c r="AK281"/>
      <c r="AL281"/>
      <c r="AM281"/>
      <c r="AN281"/>
      <c r="AO281"/>
      <c r="AP281"/>
      <c r="AQ281"/>
    </row>
    <row r="282" spans="1:43">
      <c r="A282" t="s">
        <v>15</v>
      </c>
      <c r="B282" t="s">
        <v>5</v>
      </c>
      <c r="C282" t="s">
        <v>365</v>
      </c>
      <c r="D282" t="s">
        <v>365</v>
      </c>
      <c r="E282"/>
      <c r="F282" t="s">
        <v>1307</v>
      </c>
      <c r="G282" t="s">
        <v>1111</v>
      </c>
      <c r="H282" t="s">
        <v>365</v>
      </c>
      <c r="I282" t="s">
        <v>365</v>
      </c>
      <c r="J282" t="s">
        <v>365</v>
      </c>
      <c r="K282" t="s">
        <v>365</v>
      </c>
      <c r="L282" t="s">
        <v>365</v>
      </c>
      <c r="M282" t="s">
        <v>6435</v>
      </c>
      <c r="N282" s="128" t="s">
        <v>365</v>
      </c>
      <c r="O282" s="128" t="s">
        <v>365</v>
      </c>
      <c r="P282" s="128" t="s">
        <v>365</v>
      </c>
      <c r="Q282" s="128" t="s">
        <v>365</v>
      </c>
      <c r="R282" s="128" t="s">
        <v>365</v>
      </c>
      <c r="S282" s="128">
        <v>0.1598</v>
      </c>
      <c r="T282">
        <v>2028</v>
      </c>
      <c r="U282" s="495">
        <v>6355197.7900000019</v>
      </c>
      <c r="V282" s="495" t="s">
        <v>365</v>
      </c>
      <c r="W282" s="495">
        <v>6355197.7900000019</v>
      </c>
      <c r="X282" s="128">
        <v>1</v>
      </c>
      <c r="Y282" s="128">
        <v>0</v>
      </c>
      <c r="Z282" s="495">
        <v>5339637.1831580019</v>
      </c>
      <c r="AA282" s="495">
        <v>0</v>
      </c>
      <c r="AB282" s="495">
        <v>1015560.606842</v>
      </c>
      <c r="AC282" s="495">
        <v>0</v>
      </c>
      <c r="AD282" s="495">
        <v>0</v>
      </c>
      <c r="AE282" s="42" t="s">
        <v>608</v>
      </c>
      <c r="AF282" s="42" t="s">
        <v>765</v>
      </c>
      <c r="AG282" s="42" t="s">
        <v>7900</v>
      </c>
      <c r="AH282" s="42">
        <v>1</v>
      </c>
      <c r="AI282" s="42" t="s">
        <v>8609</v>
      </c>
      <c r="AK282"/>
      <c r="AL282"/>
      <c r="AM282"/>
      <c r="AN282"/>
      <c r="AO282"/>
      <c r="AP282"/>
      <c r="AQ282"/>
    </row>
    <row r="283" spans="1:43">
      <c r="A283" t="s">
        <v>15</v>
      </c>
      <c r="B283" t="s">
        <v>5</v>
      </c>
      <c r="C283" t="s">
        <v>365</v>
      </c>
      <c r="D283" t="s">
        <v>365</v>
      </c>
      <c r="E283"/>
      <c r="F283" t="s">
        <v>1820</v>
      </c>
      <c r="G283" t="s">
        <v>1821</v>
      </c>
      <c r="H283" t="s">
        <v>365</v>
      </c>
      <c r="I283" t="s">
        <v>365</v>
      </c>
      <c r="J283" t="s">
        <v>365</v>
      </c>
      <c r="K283" t="s">
        <v>365</v>
      </c>
      <c r="L283" t="s">
        <v>365</v>
      </c>
      <c r="M283" t="s">
        <v>6435</v>
      </c>
      <c r="N283" s="128" t="s">
        <v>365</v>
      </c>
      <c r="O283" s="128" t="s">
        <v>365</v>
      </c>
      <c r="P283" s="128" t="s">
        <v>365</v>
      </c>
      <c r="Q283" s="128" t="s">
        <v>365</v>
      </c>
      <c r="R283" s="128" t="s">
        <v>365</v>
      </c>
      <c r="S283" s="128">
        <v>0.1598</v>
      </c>
      <c r="T283">
        <v>2038</v>
      </c>
      <c r="U283" s="495">
        <v>2319291.8400000003</v>
      </c>
      <c r="V283" s="495" t="s">
        <v>365</v>
      </c>
      <c r="W283" s="495">
        <v>2319291.8400000003</v>
      </c>
      <c r="X283" s="128">
        <v>0.58823529411764708</v>
      </c>
      <c r="Y283" s="128">
        <v>0.41176470588235292</v>
      </c>
      <c r="Z283" s="495">
        <v>1948669.0039680004</v>
      </c>
      <c r="AA283" s="495">
        <v>0</v>
      </c>
      <c r="AB283" s="495">
        <v>218013.43295999995</v>
      </c>
      <c r="AC283" s="495">
        <v>152609.40307199996</v>
      </c>
      <c r="AD283" s="495">
        <v>0</v>
      </c>
      <c r="AE283" s="42" t="s">
        <v>608</v>
      </c>
      <c r="AF283" s="42" t="s">
        <v>765</v>
      </c>
      <c r="AG283" s="42" t="s">
        <v>7901</v>
      </c>
      <c r="AH283" s="42">
        <v>1</v>
      </c>
      <c r="AI283" s="42" t="s">
        <v>8610</v>
      </c>
      <c r="AK283"/>
      <c r="AL283"/>
      <c r="AM283"/>
      <c r="AN283"/>
      <c r="AO283"/>
      <c r="AP283"/>
      <c r="AQ283"/>
    </row>
    <row r="284" spans="1:43">
      <c r="A284" t="s">
        <v>15</v>
      </c>
      <c r="B284" t="s">
        <v>5</v>
      </c>
      <c r="C284" t="s">
        <v>365</v>
      </c>
      <c r="D284" t="s">
        <v>365</v>
      </c>
      <c r="E284"/>
      <c r="F284" t="s">
        <v>772</v>
      </c>
      <c r="G284" t="s">
        <v>1104</v>
      </c>
      <c r="H284" t="s">
        <v>365</v>
      </c>
      <c r="I284" t="s">
        <v>365</v>
      </c>
      <c r="J284" t="s">
        <v>365</v>
      </c>
      <c r="K284" t="s">
        <v>365</v>
      </c>
      <c r="L284" t="s">
        <v>365</v>
      </c>
      <c r="M284" t="s">
        <v>6435</v>
      </c>
      <c r="N284" s="128" t="s">
        <v>365</v>
      </c>
      <c r="O284" s="128" t="s">
        <v>365</v>
      </c>
      <c r="P284" s="128" t="s">
        <v>365</v>
      </c>
      <c r="Q284" s="128" t="s">
        <v>365</v>
      </c>
      <c r="R284" s="128" t="s">
        <v>365</v>
      </c>
      <c r="S284" s="128">
        <v>0.1598</v>
      </c>
      <c r="T284">
        <v>2028</v>
      </c>
      <c r="U284" s="495">
        <v>6240044.4499999983</v>
      </c>
      <c r="V284" s="495" t="s">
        <v>365</v>
      </c>
      <c r="W284" s="495">
        <v>6240044.4499999983</v>
      </c>
      <c r="X284" s="128">
        <v>1</v>
      </c>
      <c r="Y284" s="128">
        <v>0</v>
      </c>
      <c r="Z284" s="495">
        <v>5242885.3468899988</v>
      </c>
      <c r="AA284" s="495">
        <v>0</v>
      </c>
      <c r="AB284" s="495">
        <v>997159.10310999956</v>
      </c>
      <c r="AC284" s="495">
        <v>0</v>
      </c>
      <c r="AD284" s="495">
        <v>0</v>
      </c>
      <c r="AE284" s="42" t="s">
        <v>608</v>
      </c>
      <c r="AF284" s="42" t="s">
        <v>765</v>
      </c>
      <c r="AG284" s="42" t="s">
        <v>7902</v>
      </c>
      <c r="AH284" s="42">
        <v>1</v>
      </c>
      <c r="AI284" s="42" t="s">
        <v>8613</v>
      </c>
      <c r="AK284"/>
      <c r="AL284"/>
      <c r="AM284"/>
      <c r="AN284"/>
      <c r="AO284"/>
      <c r="AP284"/>
      <c r="AQ284"/>
    </row>
    <row r="285" spans="1:43">
      <c r="A285" t="s">
        <v>15</v>
      </c>
      <c r="B285" t="s">
        <v>5</v>
      </c>
      <c r="C285" t="s">
        <v>365</v>
      </c>
      <c r="D285" t="s">
        <v>365</v>
      </c>
      <c r="E285"/>
      <c r="F285" t="s">
        <v>746</v>
      </c>
      <c r="G285" t="s">
        <v>1300</v>
      </c>
      <c r="H285" t="s">
        <v>365</v>
      </c>
      <c r="I285" t="s">
        <v>365</v>
      </c>
      <c r="J285" t="s">
        <v>365</v>
      </c>
      <c r="K285" t="s">
        <v>365</v>
      </c>
      <c r="L285" t="s">
        <v>365</v>
      </c>
      <c r="M285" t="s">
        <v>6435</v>
      </c>
      <c r="N285" s="128" t="s">
        <v>365</v>
      </c>
      <c r="O285" s="128" t="s">
        <v>365</v>
      </c>
      <c r="P285" s="128" t="s">
        <v>365</v>
      </c>
      <c r="Q285" s="128" t="s">
        <v>365</v>
      </c>
      <c r="R285" s="128" t="s">
        <v>365</v>
      </c>
      <c r="S285" s="128">
        <v>0.1598</v>
      </c>
      <c r="T285">
        <v>2038</v>
      </c>
      <c r="U285" s="495">
        <v>40875734.639999993</v>
      </c>
      <c r="V285" s="495" t="s">
        <v>365</v>
      </c>
      <c r="W285" s="495">
        <v>40875734.639999993</v>
      </c>
      <c r="X285" s="128">
        <v>0.58823529411764708</v>
      </c>
      <c r="Y285" s="128">
        <v>0.41176470588235292</v>
      </c>
      <c r="Z285" s="495">
        <v>34343792.244527996</v>
      </c>
      <c r="AA285" s="495">
        <v>0</v>
      </c>
      <c r="AB285" s="495">
        <v>3842319.0561599988</v>
      </c>
      <c r="AC285" s="495">
        <v>2689623.3393119988</v>
      </c>
      <c r="AD285" s="495">
        <v>0</v>
      </c>
      <c r="AE285" s="42" t="s">
        <v>608</v>
      </c>
      <c r="AF285" s="42" t="s">
        <v>765</v>
      </c>
      <c r="AG285" s="42" t="s">
        <v>7903</v>
      </c>
      <c r="AH285" s="42">
        <v>1</v>
      </c>
      <c r="AI285" s="42" t="s">
        <v>8614</v>
      </c>
      <c r="AK285"/>
      <c r="AL285"/>
      <c r="AM285"/>
      <c r="AN285"/>
      <c r="AO285"/>
      <c r="AP285"/>
      <c r="AQ285"/>
    </row>
    <row r="286" spans="1:43">
      <c r="A286" t="s">
        <v>15</v>
      </c>
      <c r="B286" t="s">
        <v>6</v>
      </c>
      <c r="C286" t="s">
        <v>365</v>
      </c>
      <c r="D286" t="s">
        <v>365</v>
      </c>
      <c r="E286"/>
      <c r="F286" t="s">
        <v>747</v>
      </c>
      <c r="G286" t="s">
        <v>1109</v>
      </c>
      <c r="H286" t="s">
        <v>365</v>
      </c>
      <c r="I286" t="s">
        <v>365</v>
      </c>
      <c r="J286" t="s">
        <v>365</v>
      </c>
      <c r="K286" t="s">
        <v>365</v>
      </c>
      <c r="L286" t="s">
        <v>365</v>
      </c>
      <c r="M286" t="s">
        <v>6465</v>
      </c>
      <c r="N286" s="128" t="s">
        <v>365</v>
      </c>
      <c r="O286" s="128" t="s">
        <v>365</v>
      </c>
      <c r="P286" s="128" t="s">
        <v>365</v>
      </c>
      <c r="Q286" s="128" t="s">
        <v>365</v>
      </c>
      <c r="R286" s="128" t="s">
        <v>365</v>
      </c>
      <c r="S286" s="128">
        <v>0.14000000000000001</v>
      </c>
      <c r="T286">
        <v>2028</v>
      </c>
      <c r="U286" s="495">
        <v>1165646.42</v>
      </c>
      <c r="V286" s="495" t="s">
        <v>365</v>
      </c>
      <c r="W286" s="495">
        <v>1165646.42</v>
      </c>
      <c r="X286" s="128">
        <v>1</v>
      </c>
      <c r="Y286" s="128">
        <v>0</v>
      </c>
      <c r="Z286" s="495">
        <v>1002455.9211999999</v>
      </c>
      <c r="AA286" s="495">
        <v>0</v>
      </c>
      <c r="AB286" s="495">
        <v>163190.49880000006</v>
      </c>
      <c r="AC286" s="495">
        <v>0</v>
      </c>
      <c r="AD286" s="495">
        <v>0</v>
      </c>
      <c r="AE286" s="42" t="s">
        <v>576</v>
      </c>
      <c r="AF286" s="42" t="s">
        <v>765</v>
      </c>
      <c r="AG286" s="42" t="s">
        <v>7904</v>
      </c>
      <c r="AH286" s="42">
        <v>1</v>
      </c>
      <c r="AI286" s="42" t="s">
        <v>8615</v>
      </c>
      <c r="AK286"/>
      <c r="AL286"/>
      <c r="AM286"/>
      <c r="AN286"/>
      <c r="AO286"/>
      <c r="AP286"/>
      <c r="AQ286"/>
    </row>
    <row r="287" spans="1:43">
      <c r="A287" t="s">
        <v>15</v>
      </c>
      <c r="B287" t="s">
        <v>6</v>
      </c>
      <c r="C287" t="s">
        <v>365</v>
      </c>
      <c r="D287" t="s">
        <v>365</v>
      </c>
      <c r="E287"/>
      <c r="F287" t="s">
        <v>779</v>
      </c>
      <c r="G287" t="s">
        <v>6493</v>
      </c>
      <c r="H287" t="s">
        <v>365</v>
      </c>
      <c r="I287" t="s">
        <v>365</v>
      </c>
      <c r="J287" t="s">
        <v>365</v>
      </c>
      <c r="K287" t="s">
        <v>365</v>
      </c>
      <c r="L287" t="s">
        <v>365</v>
      </c>
      <c r="M287" t="s">
        <v>6564</v>
      </c>
      <c r="N287" s="128" t="s">
        <v>365</v>
      </c>
      <c r="O287" s="128" t="s">
        <v>365</v>
      </c>
      <c r="P287" s="128" t="s">
        <v>365</v>
      </c>
      <c r="Q287" s="128" t="s">
        <v>365</v>
      </c>
      <c r="R287" s="128" t="s">
        <v>365</v>
      </c>
      <c r="S287" s="128">
        <v>0.75</v>
      </c>
      <c r="T287">
        <v>2033</v>
      </c>
      <c r="U287" s="495">
        <v>233723.46000000002</v>
      </c>
      <c r="V287" s="495" t="s">
        <v>365</v>
      </c>
      <c r="W287" s="495">
        <v>233723.46000000002</v>
      </c>
      <c r="X287" s="128">
        <v>0.83333333333333337</v>
      </c>
      <c r="Y287" s="128">
        <v>0.16666666666666663</v>
      </c>
      <c r="Z287" s="495">
        <v>58430.865000000005</v>
      </c>
      <c r="AA287" s="495">
        <v>0</v>
      </c>
      <c r="AB287" s="495">
        <v>146077.16250000003</v>
      </c>
      <c r="AC287" s="495">
        <v>29215.432499999999</v>
      </c>
      <c r="AD287" s="495">
        <v>0</v>
      </c>
      <c r="AE287" s="42" t="s">
        <v>584</v>
      </c>
      <c r="AF287" s="42" t="s">
        <v>765</v>
      </c>
      <c r="AG287" s="42" t="s">
        <v>7905</v>
      </c>
      <c r="AH287" s="42">
        <v>1</v>
      </c>
      <c r="AI287" s="42" t="s">
        <v>8720</v>
      </c>
      <c r="AK287"/>
      <c r="AL287"/>
      <c r="AM287"/>
      <c r="AN287"/>
      <c r="AO287"/>
      <c r="AP287"/>
      <c r="AQ287"/>
    </row>
    <row r="288" spans="1:43">
      <c r="A288" t="s">
        <v>15</v>
      </c>
      <c r="B288" t="s">
        <v>6</v>
      </c>
      <c r="C288" t="s">
        <v>365</v>
      </c>
      <c r="D288" t="s">
        <v>365</v>
      </c>
      <c r="E288"/>
      <c r="F288" t="s">
        <v>1110</v>
      </c>
      <c r="G288" t="s">
        <v>1833</v>
      </c>
      <c r="H288" t="s">
        <v>365</v>
      </c>
      <c r="I288" t="s">
        <v>365</v>
      </c>
      <c r="J288" t="s">
        <v>365</v>
      </c>
      <c r="K288" t="s">
        <v>365</v>
      </c>
      <c r="L288" t="s">
        <v>365</v>
      </c>
      <c r="M288" t="s">
        <v>6465</v>
      </c>
      <c r="N288" s="128" t="s">
        <v>365</v>
      </c>
      <c r="O288" s="128" t="s">
        <v>365</v>
      </c>
      <c r="P288" s="128" t="s">
        <v>365</v>
      </c>
      <c r="Q288" s="128" t="s">
        <v>365</v>
      </c>
      <c r="R288" s="128" t="s">
        <v>365</v>
      </c>
      <c r="S288" s="128">
        <v>0.1598</v>
      </c>
      <c r="T288">
        <v>2033</v>
      </c>
      <c r="U288" s="495">
        <v>29191086.440000009</v>
      </c>
      <c r="V288" s="495" t="s">
        <v>365</v>
      </c>
      <c r="W288" s="495">
        <v>29191086.440000009</v>
      </c>
      <c r="X288" s="128">
        <v>0.83333333333333337</v>
      </c>
      <c r="Y288" s="128">
        <v>0.16666666666666663</v>
      </c>
      <c r="Z288" s="495">
        <v>24526350.82688801</v>
      </c>
      <c r="AA288" s="495">
        <v>0</v>
      </c>
      <c r="AB288" s="495">
        <v>3887279.6775933327</v>
      </c>
      <c r="AC288" s="495">
        <v>777455.93551866629</v>
      </c>
      <c r="AD288" s="495">
        <v>0</v>
      </c>
      <c r="AE288" s="42" t="s">
        <v>576</v>
      </c>
      <c r="AF288" s="42" t="s">
        <v>765</v>
      </c>
      <c r="AG288" s="42" t="s">
        <v>7906</v>
      </c>
      <c r="AH288" s="42">
        <v>1</v>
      </c>
      <c r="AI288" s="42" t="s">
        <v>8617</v>
      </c>
      <c r="AK288"/>
      <c r="AL288"/>
      <c r="AM288"/>
      <c r="AN288"/>
      <c r="AO288"/>
      <c r="AP288"/>
      <c r="AQ288"/>
    </row>
    <row r="289" spans="1:43">
      <c r="A289" t="s">
        <v>15</v>
      </c>
      <c r="B289" t="s">
        <v>6</v>
      </c>
      <c r="C289" t="s">
        <v>365</v>
      </c>
      <c r="D289" t="s">
        <v>365</v>
      </c>
      <c r="E289"/>
      <c r="F289" t="s">
        <v>1309</v>
      </c>
      <c r="G289" t="s">
        <v>1835</v>
      </c>
      <c r="H289" t="s">
        <v>365</v>
      </c>
      <c r="I289" t="s">
        <v>365</v>
      </c>
      <c r="J289" t="s">
        <v>365</v>
      </c>
      <c r="K289" t="s">
        <v>365</v>
      </c>
      <c r="L289" t="s">
        <v>365</v>
      </c>
      <c r="M289" t="s">
        <v>6465</v>
      </c>
      <c r="N289" s="128" t="s">
        <v>365</v>
      </c>
      <c r="O289" s="128" t="s">
        <v>365</v>
      </c>
      <c r="P289" s="128" t="s">
        <v>365</v>
      </c>
      <c r="Q289" s="128" t="s">
        <v>365</v>
      </c>
      <c r="R289" s="128" t="s">
        <v>365</v>
      </c>
      <c r="S289" s="128">
        <v>0.1598</v>
      </c>
      <c r="T289">
        <v>2033</v>
      </c>
      <c r="U289" s="495">
        <v>13109241.259999996</v>
      </c>
      <c r="V289" s="495" t="s">
        <v>365</v>
      </c>
      <c r="W289" s="495">
        <v>13109241.259999996</v>
      </c>
      <c r="X289" s="128">
        <v>0.83333333333333337</v>
      </c>
      <c r="Y289" s="128">
        <v>0.16666666666666663</v>
      </c>
      <c r="Z289" s="495">
        <v>11014384.506651998</v>
      </c>
      <c r="AA289" s="495">
        <v>0</v>
      </c>
      <c r="AB289" s="495">
        <v>1745713.9611233321</v>
      </c>
      <c r="AC289" s="495">
        <v>349142.79222466634</v>
      </c>
      <c r="AD289" s="495">
        <v>0</v>
      </c>
      <c r="AE289" s="42" t="s">
        <v>576</v>
      </c>
      <c r="AF289" s="42" t="s">
        <v>765</v>
      </c>
      <c r="AG289" s="42" t="s">
        <v>7907</v>
      </c>
      <c r="AH289" s="42">
        <v>1</v>
      </c>
      <c r="AI289" s="42" t="s">
        <v>8618</v>
      </c>
      <c r="AK289"/>
      <c r="AL289"/>
      <c r="AM289"/>
      <c r="AN289"/>
      <c r="AO289"/>
      <c r="AP289"/>
      <c r="AQ289"/>
    </row>
    <row r="290" spans="1:43">
      <c r="A290" t="s">
        <v>15</v>
      </c>
      <c r="B290" t="s">
        <v>6</v>
      </c>
      <c r="C290" t="s">
        <v>365</v>
      </c>
      <c r="D290" t="s">
        <v>365</v>
      </c>
      <c r="E290"/>
      <c r="F290" t="s">
        <v>1096</v>
      </c>
      <c r="G290" t="s">
        <v>1119</v>
      </c>
      <c r="H290" t="s">
        <v>365</v>
      </c>
      <c r="I290" t="s">
        <v>365</v>
      </c>
      <c r="J290" t="s">
        <v>365</v>
      </c>
      <c r="K290" t="s">
        <v>365</v>
      </c>
      <c r="L290" t="s">
        <v>365</v>
      </c>
      <c r="M290" t="s">
        <v>6620</v>
      </c>
      <c r="N290" s="128" t="s">
        <v>365</v>
      </c>
      <c r="O290" s="128" t="s">
        <v>365</v>
      </c>
      <c r="P290" s="128" t="s">
        <v>365</v>
      </c>
      <c r="Q290" s="128" t="s">
        <v>365</v>
      </c>
      <c r="R290" s="128" t="s">
        <v>365</v>
      </c>
      <c r="S290" s="128">
        <v>0.08</v>
      </c>
      <c r="T290">
        <v>2033</v>
      </c>
      <c r="U290" s="495">
        <v>7388.5599999999995</v>
      </c>
      <c r="V290" s="495" t="s">
        <v>365</v>
      </c>
      <c r="W290" s="495">
        <v>7388.5599999999995</v>
      </c>
      <c r="X290" s="128">
        <v>0.83333333333333337</v>
      </c>
      <c r="Y290" s="128">
        <v>0.16666666666666663</v>
      </c>
      <c r="Z290" s="495">
        <v>6797.4751999999999</v>
      </c>
      <c r="AA290" s="495">
        <v>0</v>
      </c>
      <c r="AB290" s="495">
        <v>492.5706666666664</v>
      </c>
      <c r="AC290" s="495">
        <v>98.514133333333248</v>
      </c>
      <c r="AD290" s="495">
        <v>0</v>
      </c>
      <c r="AE290" s="42" t="s">
        <v>582</v>
      </c>
      <c r="AF290" s="42" t="s">
        <v>764</v>
      </c>
      <c r="AG290" s="42" t="s">
        <v>7908</v>
      </c>
      <c r="AH290" s="42">
        <v>1</v>
      </c>
      <c r="AI290" s="42" t="s">
        <v>8721</v>
      </c>
      <c r="AK290"/>
      <c r="AL290"/>
      <c r="AM290"/>
      <c r="AN290"/>
      <c r="AO290"/>
      <c r="AP290"/>
      <c r="AQ290"/>
    </row>
    <row r="291" spans="1:43">
      <c r="A291" t="s">
        <v>15</v>
      </c>
      <c r="B291" t="s">
        <v>6</v>
      </c>
      <c r="C291" t="s">
        <v>365</v>
      </c>
      <c r="D291" t="s">
        <v>365</v>
      </c>
      <c r="E291"/>
      <c r="F291" t="s">
        <v>1094</v>
      </c>
      <c r="G291" t="s">
        <v>1119</v>
      </c>
      <c r="H291" t="s">
        <v>365</v>
      </c>
      <c r="I291" t="s">
        <v>365</v>
      </c>
      <c r="J291" t="s">
        <v>365</v>
      </c>
      <c r="K291" t="s">
        <v>365</v>
      </c>
      <c r="L291" t="s">
        <v>365</v>
      </c>
      <c r="M291" t="s">
        <v>6568</v>
      </c>
      <c r="N291" s="128" t="s">
        <v>365</v>
      </c>
      <c r="O291" s="128" t="s">
        <v>365</v>
      </c>
      <c r="P291" s="128" t="s">
        <v>365</v>
      </c>
      <c r="Q291" s="128" t="s">
        <v>365</v>
      </c>
      <c r="R291" s="128" t="s">
        <v>365</v>
      </c>
      <c r="S291" s="128">
        <v>7.0000000000000007E-2</v>
      </c>
      <c r="T291">
        <v>2033</v>
      </c>
      <c r="U291" s="495">
        <v>2753137.01</v>
      </c>
      <c r="V291" s="495" t="s">
        <v>365</v>
      </c>
      <c r="W291" s="495">
        <v>2753137.01</v>
      </c>
      <c r="X291" s="128">
        <v>0.83333333333333337</v>
      </c>
      <c r="Y291" s="128">
        <v>0.16666666666666663</v>
      </c>
      <c r="Z291" s="495">
        <v>2560417.4192999997</v>
      </c>
      <c r="AA291" s="495">
        <v>0</v>
      </c>
      <c r="AB291" s="495">
        <v>160599.65891666673</v>
      </c>
      <c r="AC291" s="495">
        <v>32119.931783333337</v>
      </c>
      <c r="AD291" s="495">
        <v>0</v>
      </c>
      <c r="AE291" s="42" t="s">
        <v>588</v>
      </c>
      <c r="AF291" s="42" t="s">
        <v>765</v>
      </c>
      <c r="AG291" s="42" t="s">
        <v>7909</v>
      </c>
      <c r="AH291" s="42">
        <v>1</v>
      </c>
      <c r="AI291" s="42" t="s">
        <v>8619</v>
      </c>
      <c r="AK291"/>
      <c r="AL291"/>
      <c r="AM291"/>
      <c r="AN291"/>
      <c r="AO291"/>
      <c r="AP291"/>
      <c r="AQ291"/>
    </row>
    <row r="292" spans="1:43">
      <c r="A292" t="s">
        <v>15</v>
      </c>
      <c r="B292" t="s">
        <v>6</v>
      </c>
      <c r="C292" t="s">
        <v>365</v>
      </c>
      <c r="D292" t="s">
        <v>365</v>
      </c>
      <c r="E292"/>
      <c r="F292" t="s">
        <v>1095</v>
      </c>
      <c r="G292" t="s">
        <v>1119</v>
      </c>
      <c r="H292" t="s">
        <v>365</v>
      </c>
      <c r="I292" t="s">
        <v>365</v>
      </c>
      <c r="J292" t="s">
        <v>365</v>
      </c>
      <c r="K292" t="s">
        <v>365</v>
      </c>
      <c r="L292" t="s">
        <v>365</v>
      </c>
      <c r="M292" t="s">
        <v>6569</v>
      </c>
      <c r="N292" s="128" t="s">
        <v>365</v>
      </c>
      <c r="O292" s="128" t="s">
        <v>365</v>
      </c>
      <c r="P292" s="128" t="s">
        <v>365</v>
      </c>
      <c r="Q292" s="128" t="s">
        <v>365</v>
      </c>
      <c r="R292" s="128" t="s">
        <v>365</v>
      </c>
      <c r="S292" s="128">
        <v>0.04</v>
      </c>
      <c r="T292">
        <v>2033</v>
      </c>
      <c r="U292" s="495">
        <v>11428.17</v>
      </c>
      <c r="V292" s="495" t="s">
        <v>365</v>
      </c>
      <c r="W292" s="495">
        <v>11428.17</v>
      </c>
      <c r="X292" s="128">
        <v>0.83333333333333337</v>
      </c>
      <c r="Y292" s="128">
        <v>0.16666666666666663</v>
      </c>
      <c r="Z292" s="495">
        <v>10971.0432</v>
      </c>
      <c r="AA292" s="495">
        <v>0</v>
      </c>
      <c r="AB292" s="495">
        <v>380.93900000000002</v>
      </c>
      <c r="AC292" s="495">
        <v>76.187799999999982</v>
      </c>
      <c r="AD292" s="495">
        <v>0</v>
      </c>
      <c r="AE292" s="42" t="s">
        <v>589</v>
      </c>
      <c r="AF292" s="42" t="s">
        <v>765</v>
      </c>
      <c r="AG292" s="42" t="s">
        <v>7910</v>
      </c>
      <c r="AH292" s="42">
        <v>1</v>
      </c>
      <c r="AI292" s="42" t="s">
        <v>8620</v>
      </c>
      <c r="AK292"/>
      <c r="AL292"/>
      <c r="AM292"/>
      <c r="AN292"/>
      <c r="AO292"/>
      <c r="AP292"/>
      <c r="AQ292"/>
    </row>
    <row r="293" spans="1:43">
      <c r="A293" t="s">
        <v>15</v>
      </c>
      <c r="B293" t="s">
        <v>5</v>
      </c>
      <c r="C293" t="s">
        <v>365</v>
      </c>
      <c r="D293" t="s">
        <v>365</v>
      </c>
      <c r="E293"/>
      <c r="F293" t="s">
        <v>776</v>
      </c>
      <c r="G293" t="s">
        <v>1128</v>
      </c>
      <c r="H293" t="s">
        <v>365</v>
      </c>
      <c r="I293" t="s">
        <v>365</v>
      </c>
      <c r="J293" t="s">
        <v>365</v>
      </c>
      <c r="K293" t="s">
        <v>365</v>
      </c>
      <c r="L293" t="s">
        <v>365</v>
      </c>
      <c r="M293" t="s">
        <v>6435</v>
      </c>
      <c r="N293" s="128" t="s">
        <v>365</v>
      </c>
      <c r="O293" s="128" t="s">
        <v>365</v>
      </c>
      <c r="P293" s="128" t="s">
        <v>365</v>
      </c>
      <c r="Q293" s="128" t="s">
        <v>365</v>
      </c>
      <c r="R293" s="128" t="s">
        <v>365</v>
      </c>
      <c r="S293" s="128">
        <v>0.1598</v>
      </c>
      <c r="T293">
        <v>2038</v>
      </c>
      <c r="U293" s="495">
        <v>33451343.719999991</v>
      </c>
      <c r="V293" s="495">
        <v>17060185.297200002</v>
      </c>
      <c r="W293" s="495">
        <v>16391158.42279999</v>
      </c>
      <c r="X293" s="128">
        <v>0.58823529411764708</v>
      </c>
      <c r="Y293" s="128">
        <v>0.41176470588235292</v>
      </c>
      <c r="Z293" s="495">
        <v>13771851.306836553</v>
      </c>
      <c r="AA293" s="495">
        <v>0</v>
      </c>
      <c r="AB293" s="495">
        <v>1540768.891743198</v>
      </c>
      <c r="AC293" s="495">
        <v>1078538.2242202386</v>
      </c>
      <c r="AD293" s="495">
        <v>0</v>
      </c>
      <c r="AE293" s="42" t="s">
        <v>608</v>
      </c>
      <c r="AF293" s="42" t="s">
        <v>765</v>
      </c>
      <c r="AG293" s="42" t="s">
        <v>7911</v>
      </c>
      <c r="AH293" s="42">
        <v>1</v>
      </c>
      <c r="AI293" s="42" t="s">
        <v>8621</v>
      </c>
      <c r="AK293"/>
      <c r="AL293"/>
      <c r="AM293"/>
      <c r="AN293"/>
      <c r="AO293"/>
      <c r="AP293"/>
      <c r="AQ293"/>
    </row>
    <row r="294" spans="1:43">
      <c r="A294" t="s">
        <v>15</v>
      </c>
      <c r="B294" t="s">
        <v>6</v>
      </c>
      <c r="C294" t="s">
        <v>365</v>
      </c>
      <c r="D294" t="s">
        <v>365</v>
      </c>
      <c r="E294"/>
      <c r="F294" t="s">
        <v>777</v>
      </c>
      <c r="G294" t="s">
        <v>1143</v>
      </c>
      <c r="H294" t="s">
        <v>365</v>
      </c>
      <c r="I294" t="s">
        <v>365</v>
      </c>
      <c r="J294" t="s">
        <v>365</v>
      </c>
      <c r="K294" t="s">
        <v>365</v>
      </c>
      <c r="L294" t="s">
        <v>365</v>
      </c>
      <c r="M294" t="s">
        <v>6465</v>
      </c>
      <c r="N294" s="128" t="s">
        <v>365</v>
      </c>
      <c r="O294" s="128" t="s">
        <v>365</v>
      </c>
      <c r="P294" s="128" t="s">
        <v>365</v>
      </c>
      <c r="Q294" s="128" t="s">
        <v>365</v>
      </c>
      <c r="R294" s="128" t="s">
        <v>365</v>
      </c>
      <c r="S294" s="128">
        <v>0.1598</v>
      </c>
      <c r="T294">
        <v>2048</v>
      </c>
      <c r="U294" s="495">
        <v>10693583.529999996</v>
      </c>
      <c r="V294" s="495">
        <v>5453727.6003</v>
      </c>
      <c r="W294" s="495">
        <v>5239855.9296999956</v>
      </c>
      <c r="X294" s="128">
        <v>0.37037037037037035</v>
      </c>
      <c r="Y294" s="128">
        <v>0.62962962962962965</v>
      </c>
      <c r="Z294" s="495">
        <v>4402526.9521339368</v>
      </c>
      <c r="AA294" s="495">
        <v>0</v>
      </c>
      <c r="AB294" s="495">
        <v>310121.84354298469</v>
      </c>
      <c r="AC294" s="495">
        <v>527207.13402307406</v>
      </c>
      <c r="AD294" s="495">
        <v>0</v>
      </c>
      <c r="AE294" s="42" t="s">
        <v>576</v>
      </c>
      <c r="AF294" s="42" t="s">
        <v>765</v>
      </c>
      <c r="AG294" s="42" t="s">
        <v>7912</v>
      </c>
      <c r="AH294" s="42">
        <v>1</v>
      </c>
      <c r="AI294" s="42" t="s">
        <v>8622</v>
      </c>
      <c r="AK294"/>
      <c r="AL294"/>
      <c r="AM294"/>
      <c r="AN294"/>
      <c r="AO294"/>
      <c r="AP294"/>
      <c r="AQ294"/>
    </row>
    <row r="295" spans="1:43">
      <c r="A295" t="s">
        <v>15</v>
      </c>
      <c r="B295" t="s">
        <v>6</v>
      </c>
      <c r="C295" t="s">
        <v>365</v>
      </c>
      <c r="D295" t="s">
        <v>365</v>
      </c>
      <c r="E295"/>
      <c r="F295" t="s">
        <v>1824</v>
      </c>
      <c r="G295" t="s">
        <v>6547</v>
      </c>
      <c r="H295" t="s">
        <v>365</v>
      </c>
      <c r="I295" t="s">
        <v>365</v>
      </c>
      <c r="J295" t="s">
        <v>365</v>
      </c>
      <c r="K295" t="s">
        <v>365</v>
      </c>
      <c r="L295" t="s">
        <v>365</v>
      </c>
      <c r="M295" t="s">
        <v>6459</v>
      </c>
      <c r="N295" s="128" t="s">
        <v>365</v>
      </c>
      <c r="O295" s="128" t="s">
        <v>365</v>
      </c>
      <c r="P295" s="128" t="s">
        <v>365</v>
      </c>
      <c r="Q295" s="128" t="s">
        <v>365</v>
      </c>
      <c r="R295" s="128" t="s">
        <v>365</v>
      </c>
      <c r="S295" s="128">
        <v>0.59499999999999997</v>
      </c>
      <c r="T295">
        <v>2038</v>
      </c>
      <c r="U295" s="495">
        <v>671563.13999999978</v>
      </c>
      <c r="V295" s="495" t="s">
        <v>365</v>
      </c>
      <c r="W295" s="495">
        <v>671563.13999999978</v>
      </c>
      <c r="X295" s="128">
        <v>0.58823529411764708</v>
      </c>
      <c r="Y295" s="128">
        <v>0.41176470588235292</v>
      </c>
      <c r="Z295" s="495">
        <v>271983.07169999991</v>
      </c>
      <c r="AA295" s="495">
        <v>0</v>
      </c>
      <c r="AB295" s="495">
        <v>235047.09899999993</v>
      </c>
      <c r="AC295" s="495">
        <v>164532.96929999994</v>
      </c>
      <c r="AD295" s="495">
        <v>0</v>
      </c>
      <c r="AE295" s="42" t="s">
        <v>578</v>
      </c>
      <c r="AF295" s="42" t="s">
        <v>765</v>
      </c>
      <c r="AG295" s="42" t="s">
        <v>7913</v>
      </c>
      <c r="AH295" s="42">
        <v>1</v>
      </c>
      <c r="AI295" s="42" t="s">
        <v>8623</v>
      </c>
      <c r="AK295"/>
      <c r="AL295"/>
      <c r="AM295"/>
      <c r="AN295"/>
      <c r="AO295"/>
      <c r="AP295"/>
      <c r="AQ295"/>
    </row>
    <row r="296" spans="1:43">
      <c r="A296" t="s">
        <v>15</v>
      </c>
      <c r="B296" t="s">
        <v>6</v>
      </c>
      <c r="C296" t="s">
        <v>365</v>
      </c>
      <c r="D296" t="s">
        <v>365</v>
      </c>
      <c r="E296"/>
      <c r="F296" t="s">
        <v>774</v>
      </c>
      <c r="G296" t="s">
        <v>1120</v>
      </c>
      <c r="H296" t="s">
        <v>365</v>
      </c>
      <c r="I296" t="s">
        <v>365</v>
      </c>
      <c r="J296" t="s">
        <v>365</v>
      </c>
      <c r="K296" t="s">
        <v>365</v>
      </c>
      <c r="L296" t="s">
        <v>365</v>
      </c>
      <c r="M296" t="s">
        <v>6465</v>
      </c>
      <c r="N296" s="128" t="s">
        <v>365</v>
      </c>
      <c r="O296" s="128" t="s">
        <v>365</v>
      </c>
      <c r="P296" s="128" t="s">
        <v>365</v>
      </c>
      <c r="Q296" s="128" t="s">
        <v>365</v>
      </c>
      <c r="R296" s="128" t="s">
        <v>365</v>
      </c>
      <c r="S296" s="128">
        <v>0.1598</v>
      </c>
      <c r="T296">
        <v>2038</v>
      </c>
      <c r="U296" s="495">
        <v>51612913.469999999</v>
      </c>
      <c r="V296" s="495" t="s">
        <v>365</v>
      </c>
      <c r="W296" s="495">
        <v>51612913.469999999</v>
      </c>
      <c r="X296" s="128">
        <v>0.58823529411764708</v>
      </c>
      <c r="Y296" s="128">
        <v>0.41176470588235292</v>
      </c>
      <c r="Z296" s="495">
        <v>43365169.897494003</v>
      </c>
      <c r="AA296" s="495">
        <v>0</v>
      </c>
      <c r="AB296" s="495">
        <v>4851613.866179998</v>
      </c>
      <c r="AC296" s="495">
        <v>3396129.7063259981</v>
      </c>
      <c r="AD296" s="495">
        <v>0</v>
      </c>
      <c r="AE296" s="42" t="s">
        <v>576</v>
      </c>
      <c r="AF296" s="42" t="s">
        <v>765</v>
      </c>
      <c r="AG296" s="42" t="s">
        <v>7914</v>
      </c>
      <c r="AH296" s="42">
        <v>1</v>
      </c>
      <c r="AI296" s="42" t="s">
        <v>8625</v>
      </c>
      <c r="AK296"/>
      <c r="AL296"/>
      <c r="AM296"/>
      <c r="AN296"/>
      <c r="AO296"/>
      <c r="AP296"/>
      <c r="AQ296"/>
    </row>
    <row r="297" spans="1:43">
      <c r="A297" t="s">
        <v>15</v>
      </c>
      <c r="B297" t="s">
        <v>6</v>
      </c>
      <c r="C297" t="s">
        <v>365</v>
      </c>
      <c r="D297" t="s">
        <v>365</v>
      </c>
      <c r="E297"/>
      <c r="F297" t="s">
        <v>748</v>
      </c>
      <c r="G297" t="s">
        <v>1149</v>
      </c>
      <c r="H297" t="s">
        <v>365</v>
      </c>
      <c r="I297" t="s">
        <v>365</v>
      </c>
      <c r="J297" t="s">
        <v>365</v>
      </c>
      <c r="K297" t="s">
        <v>365</v>
      </c>
      <c r="L297" t="s">
        <v>365</v>
      </c>
      <c r="M297" t="s">
        <v>6550</v>
      </c>
      <c r="N297" s="128" t="s">
        <v>365</v>
      </c>
      <c r="O297" s="128" t="s">
        <v>365</v>
      </c>
      <c r="P297" s="128" t="s">
        <v>365</v>
      </c>
      <c r="Q297" s="128" t="s">
        <v>365</v>
      </c>
      <c r="R297" s="128" t="s">
        <v>365</v>
      </c>
      <c r="S297" s="128">
        <v>0.91500000000000004</v>
      </c>
      <c r="T297">
        <v>2038</v>
      </c>
      <c r="U297" s="495">
        <v>333.75</v>
      </c>
      <c r="V297" s="495" t="s">
        <v>365</v>
      </c>
      <c r="W297" s="495">
        <v>333.75</v>
      </c>
      <c r="X297" s="128">
        <v>0.58823529411764708</v>
      </c>
      <c r="Y297" s="128">
        <v>0.41176470588235292</v>
      </c>
      <c r="Z297" s="495">
        <v>28.368749999999988</v>
      </c>
      <c r="AA297" s="495">
        <v>0</v>
      </c>
      <c r="AB297" s="495">
        <v>179.63602941176472</v>
      </c>
      <c r="AC297" s="495">
        <v>125.7452205882353</v>
      </c>
      <c r="AD297" s="495">
        <v>0</v>
      </c>
      <c r="AE297" s="42" t="s">
        <v>585</v>
      </c>
      <c r="AF297" s="42" t="s">
        <v>764</v>
      </c>
      <c r="AG297" s="42" t="s">
        <v>7915</v>
      </c>
      <c r="AH297" s="42">
        <v>1</v>
      </c>
      <c r="AI297" s="42" t="s">
        <v>8722</v>
      </c>
      <c r="AK297"/>
      <c r="AL297"/>
      <c r="AM297"/>
      <c r="AN297"/>
      <c r="AO297"/>
      <c r="AP297"/>
      <c r="AQ297"/>
    </row>
    <row r="298" spans="1:43">
      <c r="A298" t="s">
        <v>15</v>
      </c>
      <c r="B298" t="s">
        <v>5</v>
      </c>
      <c r="C298" t="s">
        <v>365</v>
      </c>
      <c r="D298" t="s">
        <v>365</v>
      </c>
      <c r="E298"/>
      <c r="F298" t="s">
        <v>773</v>
      </c>
      <c r="G298" t="s">
        <v>1121</v>
      </c>
      <c r="H298" t="s">
        <v>365</v>
      </c>
      <c r="I298" t="s">
        <v>365</v>
      </c>
      <c r="J298" t="s">
        <v>365</v>
      </c>
      <c r="K298" t="s">
        <v>365</v>
      </c>
      <c r="L298" t="s">
        <v>365</v>
      </c>
      <c r="M298" t="s">
        <v>6435</v>
      </c>
      <c r="N298" s="128" t="s">
        <v>365</v>
      </c>
      <c r="O298" s="128" t="s">
        <v>365</v>
      </c>
      <c r="P298" s="128" t="s">
        <v>365</v>
      </c>
      <c r="Q298" s="128" t="s">
        <v>365</v>
      </c>
      <c r="R298" s="128" t="s">
        <v>365</v>
      </c>
      <c r="S298" s="128">
        <v>0.1598</v>
      </c>
      <c r="T298">
        <v>2038</v>
      </c>
      <c r="U298" s="495">
        <v>1039029.6599999999</v>
      </c>
      <c r="V298" s="495" t="s">
        <v>365</v>
      </c>
      <c r="W298" s="495">
        <v>1039029.6599999999</v>
      </c>
      <c r="X298" s="128">
        <v>0.58823529411764708</v>
      </c>
      <c r="Y298" s="128">
        <v>0.41176470588235292</v>
      </c>
      <c r="Z298" s="495">
        <v>872992.72033199994</v>
      </c>
      <c r="AA298" s="495">
        <v>0</v>
      </c>
      <c r="AB298" s="495">
        <v>97668.788039999985</v>
      </c>
      <c r="AC298" s="495">
        <v>68368.151627999992</v>
      </c>
      <c r="AD298" s="495">
        <v>0</v>
      </c>
      <c r="AE298" s="42" t="s">
        <v>608</v>
      </c>
      <c r="AF298" s="42" t="s">
        <v>765</v>
      </c>
      <c r="AG298" s="42" t="s">
        <v>7916</v>
      </c>
      <c r="AH298" s="42">
        <v>1</v>
      </c>
      <c r="AI298" s="42" t="s">
        <v>8626</v>
      </c>
      <c r="AK298"/>
      <c r="AL298"/>
      <c r="AM298"/>
      <c r="AN298"/>
      <c r="AO298"/>
      <c r="AP298"/>
      <c r="AQ298"/>
    </row>
    <row r="299" spans="1:43">
      <c r="A299" t="s">
        <v>5882</v>
      </c>
      <c r="B299" t="s">
        <v>280</v>
      </c>
      <c r="C299" t="s">
        <v>365</v>
      </c>
      <c r="D299" t="s">
        <v>365</v>
      </c>
      <c r="E299"/>
      <c r="F299" t="s">
        <v>1016</v>
      </c>
      <c r="G299" t="s">
        <v>1733</v>
      </c>
      <c r="H299" t="s">
        <v>365</v>
      </c>
      <c r="I299" t="s">
        <v>365</v>
      </c>
      <c r="J299" t="s">
        <v>365</v>
      </c>
      <c r="K299" t="s">
        <v>365</v>
      </c>
      <c r="L299" t="s">
        <v>365</v>
      </c>
      <c r="M299" t="s">
        <v>5992</v>
      </c>
      <c r="N299" s="128" t="s">
        <v>365</v>
      </c>
      <c r="O299" s="128" t="s">
        <v>365</v>
      </c>
      <c r="P299" s="128" t="s">
        <v>365</v>
      </c>
      <c r="Q299" s="128" t="s">
        <v>365</v>
      </c>
      <c r="R299" s="128" t="s">
        <v>365</v>
      </c>
      <c r="S299" s="128">
        <v>0.5</v>
      </c>
      <c r="T299">
        <v>2028</v>
      </c>
      <c r="U299" s="495">
        <v>371739.27999999997</v>
      </c>
      <c r="V299" s="495" t="s">
        <v>365</v>
      </c>
      <c r="W299" s="495">
        <v>371739.27999999997</v>
      </c>
      <c r="X299" s="128">
        <v>1</v>
      </c>
      <c r="Y299" s="128">
        <v>0</v>
      </c>
      <c r="Z299" s="495">
        <v>185869.63999999998</v>
      </c>
      <c r="AA299" s="495">
        <v>0</v>
      </c>
      <c r="AB299" s="495">
        <v>185869.63999999998</v>
      </c>
      <c r="AC299" s="495">
        <v>0</v>
      </c>
      <c r="AD299" s="495">
        <v>0</v>
      </c>
      <c r="AE299" s="42" t="s">
        <v>543</v>
      </c>
      <c r="AF299" s="42" t="s">
        <v>765</v>
      </c>
      <c r="AG299" s="42" t="s">
        <v>7917</v>
      </c>
      <c r="AH299" s="42">
        <v>1</v>
      </c>
      <c r="AI299" s="42" t="s">
        <v>8627</v>
      </c>
      <c r="AK299"/>
      <c r="AL299"/>
      <c r="AM299"/>
      <c r="AN299"/>
      <c r="AO299"/>
      <c r="AP299"/>
      <c r="AQ299"/>
    </row>
    <row r="300" spans="1:43">
      <c r="A300" t="s">
        <v>15</v>
      </c>
      <c r="B300" t="s">
        <v>6</v>
      </c>
      <c r="C300" t="s">
        <v>365</v>
      </c>
      <c r="D300" t="s">
        <v>365</v>
      </c>
      <c r="E300"/>
      <c r="F300" t="s">
        <v>780</v>
      </c>
      <c r="G300" t="s">
        <v>6621</v>
      </c>
      <c r="H300" t="s">
        <v>365</v>
      </c>
      <c r="I300" t="s">
        <v>365</v>
      </c>
      <c r="J300" t="s">
        <v>365</v>
      </c>
      <c r="K300" t="s">
        <v>365</v>
      </c>
      <c r="L300" t="s">
        <v>365</v>
      </c>
      <c r="M300" t="s">
        <v>6564</v>
      </c>
      <c r="N300" s="128" t="s">
        <v>365</v>
      </c>
      <c r="O300" s="128" t="s">
        <v>365</v>
      </c>
      <c r="P300" s="128" t="s">
        <v>365</v>
      </c>
      <c r="Q300" s="128" t="s">
        <v>365</v>
      </c>
      <c r="R300" s="128" t="s">
        <v>365</v>
      </c>
      <c r="S300" s="128">
        <v>0.67</v>
      </c>
      <c r="T300">
        <v>2048</v>
      </c>
      <c r="U300" s="495">
        <v>4553.75</v>
      </c>
      <c r="V300" s="495" t="s">
        <v>365</v>
      </c>
      <c r="W300" s="495">
        <v>4553.75</v>
      </c>
      <c r="X300" s="128">
        <v>0.37037037037037035</v>
      </c>
      <c r="Y300" s="128">
        <v>0.62962962962962965</v>
      </c>
      <c r="Z300" s="495">
        <v>1502.7374999999997</v>
      </c>
      <c r="AA300" s="495">
        <v>0</v>
      </c>
      <c r="AB300" s="495">
        <v>1130.0046296296296</v>
      </c>
      <c r="AC300" s="495">
        <v>1921.0078703703707</v>
      </c>
      <c r="AD300" s="495">
        <v>0</v>
      </c>
      <c r="AE300" s="42" t="s">
        <v>584</v>
      </c>
      <c r="AF300" s="42" t="s">
        <v>765</v>
      </c>
      <c r="AG300" s="42" t="s">
        <v>7918</v>
      </c>
      <c r="AH300" s="42">
        <v>1</v>
      </c>
      <c r="AI300" s="42" t="s">
        <v>8723</v>
      </c>
      <c r="AK300"/>
      <c r="AL300"/>
      <c r="AM300"/>
      <c r="AN300"/>
      <c r="AO300"/>
      <c r="AP300"/>
      <c r="AQ300"/>
    </row>
    <row r="301" spans="1:43">
      <c r="A301" t="s">
        <v>15</v>
      </c>
      <c r="B301" t="s">
        <v>5</v>
      </c>
      <c r="C301" t="s">
        <v>365</v>
      </c>
      <c r="D301" t="s">
        <v>365</v>
      </c>
      <c r="E301"/>
      <c r="F301" t="s">
        <v>767</v>
      </c>
      <c r="G301" t="s">
        <v>1142</v>
      </c>
      <c r="H301" t="s">
        <v>365</v>
      </c>
      <c r="I301" t="s">
        <v>365</v>
      </c>
      <c r="J301" t="s">
        <v>365</v>
      </c>
      <c r="K301" t="s">
        <v>365</v>
      </c>
      <c r="L301" t="s">
        <v>365</v>
      </c>
      <c r="M301" t="s">
        <v>6487</v>
      </c>
      <c r="N301" s="128" t="s">
        <v>365</v>
      </c>
      <c r="O301" s="128" t="s">
        <v>365</v>
      </c>
      <c r="P301" s="128" t="s">
        <v>365</v>
      </c>
      <c r="Q301" s="128" t="s">
        <v>365</v>
      </c>
      <c r="R301" s="128" t="s">
        <v>365</v>
      </c>
      <c r="S301" s="128">
        <v>0.1598</v>
      </c>
      <c r="T301">
        <v>2038</v>
      </c>
      <c r="U301" s="495">
        <v>2573696.4499999997</v>
      </c>
      <c r="V301" s="495" t="s">
        <v>365</v>
      </c>
      <c r="W301" s="495">
        <v>2573696.4499999997</v>
      </c>
      <c r="X301" s="128">
        <v>0.58823529411764708</v>
      </c>
      <c r="Y301" s="128">
        <v>0.41176470588235292</v>
      </c>
      <c r="Z301" s="495">
        <v>2162419.7572900001</v>
      </c>
      <c r="AA301" s="495">
        <v>0</v>
      </c>
      <c r="AB301" s="495">
        <v>241927.4662999998</v>
      </c>
      <c r="AC301" s="495">
        <v>169349.22640999983</v>
      </c>
      <c r="AD301" s="495">
        <v>0</v>
      </c>
      <c r="AE301" s="42" t="s">
        <v>610</v>
      </c>
      <c r="AF301" s="42" t="s">
        <v>765</v>
      </c>
      <c r="AG301" s="42" t="s">
        <v>7919</v>
      </c>
      <c r="AH301" s="42">
        <v>1</v>
      </c>
      <c r="AI301" s="42" t="s">
        <v>8629</v>
      </c>
      <c r="AK301"/>
      <c r="AL301"/>
      <c r="AM301"/>
      <c r="AN301"/>
      <c r="AO301"/>
      <c r="AP301"/>
      <c r="AQ301"/>
    </row>
    <row r="302" spans="1:43">
      <c r="A302" t="s">
        <v>15</v>
      </c>
      <c r="B302" t="s">
        <v>5</v>
      </c>
      <c r="C302" t="s">
        <v>365</v>
      </c>
      <c r="D302" t="s">
        <v>365</v>
      </c>
      <c r="E302"/>
      <c r="F302" t="s">
        <v>768</v>
      </c>
      <c r="G302" t="s">
        <v>1142</v>
      </c>
      <c r="H302" t="s">
        <v>365</v>
      </c>
      <c r="I302" t="s">
        <v>365</v>
      </c>
      <c r="J302" t="s">
        <v>365</v>
      </c>
      <c r="K302" t="s">
        <v>365</v>
      </c>
      <c r="L302" t="s">
        <v>365</v>
      </c>
      <c r="M302" t="s">
        <v>6570</v>
      </c>
      <c r="N302" s="128" t="s">
        <v>365</v>
      </c>
      <c r="O302" s="128" t="s">
        <v>365</v>
      </c>
      <c r="P302" s="128" t="s">
        <v>365</v>
      </c>
      <c r="Q302" s="128" t="s">
        <v>365</v>
      </c>
      <c r="R302" s="128" t="s">
        <v>365</v>
      </c>
      <c r="S302" s="128">
        <v>0.1598</v>
      </c>
      <c r="T302">
        <v>2038</v>
      </c>
      <c r="U302" s="495">
        <v>429461.43999999994</v>
      </c>
      <c r="V302" s="495" t="s">
        <v>365</v>
      </c>
      <c r="W302" s="495">
        <v>429461.43999999994</v>
      </c>
      <c r="X302" s="128">
        <v>0.58823529411764708</v>
      </c>
      <c r="Y302" s="128">
        <v>0.41176470588235292</v>
      </c>
      <c r="Z302" s="495">
        <v>360833.501888</v>
      </c>
      <c r="AA302" s="495">
        <v>0</v>
      </c>
      <c r="AB302" s="495">
        <v>40369.375359999969</v>
      </c>
      <c r="AC302" s="495">
        <v>28258.562751999976</v>
      </c>
      <c r="AD302" s="495">
        <v>0</v>
      </c>
      <c r="AE302" s="42" t="s">
        <v>612</v>
      </c>
      <c r="AF302" s="42" t="s">
        <v>765</v>
      </c>
      <c r="AG302" s="42" t="s">
        <v>7920</v>
      </c>
      <c r="AH302" s="42">
        <v>1</v>
      </c>
      <c r="AI302" s="42" t="s">
        <v>8630</v>
      </c>
      <c r="AK302"/>
      <c r="AL302"/>
      <c r="AM302"/>
      <c r="AN302"/>
      <c r="AO302"/>
      <c r="AP302"/>
      <c r="AQ302"/>
    </row>
    <row r="303" spans="1:43">
      <c r="A303" t="s">
        <v>15</v>
      </c>
      <c r="B303" t="s">
        <v>6</v>
      </c>
      <c r="C303" t="s">
        <v>365</v>
      </c>
      <c r="D303" t="s">
        <v>365</v>
      </c>
      <c r="E303"/>
      <c r="F303" t="s">
        <v>6571</v>
      </c>
      <c r="G303" t="s">
        <v>1137</v>
      </c>
      <c r="H303" t="s">
        <v>365</v>
      </c>
      <c r="I303" t="s">
        <v>365</v>
      </c>
      <c r="J303" t="s">
        <v>365</v>
      </c>
      <c r="K303" t="s">
        <v>365</v>
      </c>
      <c r="L303" t="s">
        <v>365</v>
      </c>
      <c r="M303" t="s">
        <v>6459</v>
      </c>
      <c r="N303" s="128" t="s">
        <v>365</v>
      </c>
      <c r="O303" s="128" t="s">
        <v>365</v>
      </c>
      <c r="P303" s="128" t="s">
        <v>365</v>
      </c>
      <c r="Q303" s="128" t="s">
        <v>365</v>
      </c>
      <c r="R303" s="128" t="s">
        <v>365</v>
      </c>
      <c r="S303" s="128">
        <v>0.1598</v>
      </c>
      <c r="T303">
        <v>2033</v>
      </c>
      <c r="U303" s="495">
        <v>177741.75</v>
      </c>
      <c r="V303" s="495" t="s">
        <v>365</v>
      </c>
      <c r="W303" s="495">
        <v>177741.75</v>
      </c>
      <c r="X303" s="128">
        <v>0.83333333333333337</v>
      </c>
      <c r="Y303" s="128">
        <v>0.16666666666666663</v>
      </c>
      <c r="Z303" s="495">
        <v>149338.61835</v>
      </c>
      <c r="AA303" s="495">
        <v>0</v>
      </c>
      <c r="AB303" s="495">
        <v>23669.276374999998</v>
      </c>
      <c r="AC303" s="495">
        <v>4733.8552749999981</v>
      </c>
      <c r="AD303" s="495">
        <v>0</v>
      </c>
      <c r="AE303" s="42" t="s">
        <v>578</v>
      </c>
      <c r="AF303" s="42" t="s">
        <v>765</v>
      </c>
      <c r="AG303" s="42" t="s">
        <v>7921</v>
      </c>
      <c r="AH303" s="42">
        <v>1</v>
      </c>
      <c r="AI303" s="42" t="s">
        <v>8631</v>
      </c>
      <c r="AK303"/>
      <c r="AL303"/>
      <c r="AM303"/>
      <c r="AN303"/>
      <c r="AO303"/>
      <c r="AP303"/>
      <c r="AQ303"/>
    </row>
    <row r="304" spans="1:43">
      <c r="A304" t="s">
        <v>15</v>
      </c>
      <c r="B304" t="s">
        <v>6</v>
      </c>
      <c r="C304" t="s">
        <v>365</v>
      </c>
      <c r="D304" t="s">
        <v>365</v>
      </c>
      <c r="E304"/>
      <c r="F304" t="s">
        <v>778</v>
      </c>
      <c r="G304" t="s">
        <v>1137</v>
      </c>
      <c r="H304" t="s">
        <v>365</v>
      </c>
      <c r="I304" t="s">
        <v>365</v>
      </c>
      <c r="J304" t="s">
        <v>365</v>
      </c>
      <c r="K304" t="s">
        <v>365</v>
      </c>
      <c r="L304" t="s">
        <v>365</v>
      </c>
      <c r="M304" t="s">
        <v>6459</v>
      </c>
      <c r="N304" s="128" t="s">
        <v>365</v>
      </c>
      <c r="O304" s="128" t="s">
        <v>365</v>
      </c>
      <c r="P304" s="128" t="s">
        <v>365</v>
      </c>
      <c r="Q304" s="128" t="s">
        <v>365</v>
      </c>
      <c r="R304" s="128" t="s">
        <v>365</v>
      </c>
      <c r="S304" s="128">
        <v>0.1598</v>
      </c>
      <c r="T304">
        <v>2033</v>
      </c>
      <c r="U304" s="495">
        <v>4573684.33</v>
      </c>
      <c r="V304" s="495" t="s">
        <v>365</v>
      </c>
      <c r="W304" s="495">
        <v>4573684.33</v>
      </c>
      <c r="X304" s="128">
        <v>0.83333333333333337</v>
      </c>
      <c r="Y304" s="128">
        <v>0.16666666666666663</v>
      </c>
      <c r="Z304" s="495">
        <v>3842809.5740660005</v>
      </c>
      <c r="AA304" s="495">
        <v>0</v>
      </c>
      <c r="AB304" s="495">
        <v>609062.29661166633</v>
      </c>
      <c r="AC304" s="495">
        <v>121812.45932233323</v>
      </c>
      <c r="AD304" s="495">
        <v>0</v>
      </c>
      <c r="AE304" s="42" t="s">
        <v>578</v>
      </c>
      <c r="AF304" s="42" t="s">
        <v>765</v>
      </c>
      <c r="AG304" s="42" t="s">
        <v>7922</v>
      </c>
      <c r="AH304" s="42">
        <v>1</v>
      </c>
      <c r="AI304" s="42" t="s">
        <v>8632</v>
      </c>
      <c r="AK304"/>
      <c r="AL304"/>
      <c r="AM304"/>
      <c r="AN304"/>
      <c r="AO304"/>
      <c r="AP304"/>
      <c r="AQ304"/>
    </row>
    <row r="305" spans="1:43">
      <c r="A305" t="s">
        <v>15</v>
      </c>
      <c r="B305" t="s">
        <v>6</v>
      </c>
      <c r="C305" t="s">
        <v>365</v>
      </c>
      <c r="D305" t="s">
        <v>365</v>
      </c>
      <c r="E305"/>
      <c r="F305" t="s">
        <v>275</v>
      </c>
      <c r="G305" t="s">
        <v>1379</v>
      </c>
      <c r="H305" t="s">
        <v>365</v>
      </c>
      <c r="I305" t="s">
        <v>25</v>
      </c>
      <c r="J305" t="s">
        <v>365</v>
      </c>
      <c r="K305" t="s">
        <v>365</v>
      </c>
      <c r="L305" t="s">
        <v>365</v>
      </c>
      <c r="M305" t="s">
        <v>6429</v>
      </c>
      <c r="N305" s="128" t="s">
        <v>365</v>
      </c>
      <c r="O305" s="128" t="s">
        <v>365</v>
      </c>
      <c r="P305" s="128" t="s">
        <v>365</v>
      </c>
      <c r="Q305" s="128" t="s">
        <v>365</v>
      </c>
      <c r="R305" s="128" t="s">
        <v>365</v>
      </c>
      <c r="S305" s="128">
        <v>0.43</v>
      </c>
      <c r="T305">
        <v>2028</v>
      </c>
      <c r="U305" s="495">
        <v>33191989.579999998</v>
      </c>
      <c r="V305" s="495" t="s">
        <v>365</v>
      </c>
      <c r="W305" s="495">
        <v>33191989.579999998</v>
      </c>
      <c r="X305" s="128">
        <v>1</v>
      </c>
      <c r="Y305" s="128">
        <v>0</v>
      </c>
      <c r="Z305" s="495">
        <v>18919434.060600001</v>
      </c>
      <c r="AA305" s="495">
        <v>0</v>
      </c>
      <c r="AB305" s="495">
        <v>14272555.519399997</v>
      </c>
      <c r="AC305" s="495">
        <v>0</v>
      </c>
      <c r="AD305" s="495">
        <v>0</v>
      </c>
      <c r="AE305" s="42" t="s">
        <v>577</v>
      </c>
      <c r="AF305" s="42" t="s">
        <v>765</v>
      </c>
      <c r="AG305" s="42" t="s">
        <v>8143</v>
      </c>
      <c r="AH305" s="42">
        <v>1</v>
      </c>
      <c r="AI305" s="42" t="s">
        <v>8807</v>
      </c>
      <c r="AK305"/>
      <c r="AL305"/>
      <c r="AM305"/>
      <c r="AN305"/>
      <c r="AO305"/>
      <c r="AP305"/>
      <c r="AQ305"/>
    </row>
    <row r="306" spans="1:43">
      <c r="A306" t="s">
        <v>15</v>
      </c>
      <c r="B306" t="s">
        <v>5</v>
      </c>
      <c r="C306" t="s">
        <v>365</v>
      </c>
      <c r="D306" t="s">
        <v>365</v>
      </c>
      <c r="E306"/>
      <c r="F306" t="s">
        <v>1097</v>
      </c>
      <c r="G306" t="s">
        <v>1799</v>
      </c>
      <c r="H306" t="s">
        <v>365</v>
      </c>
      <c r="I306" t="s">
        <v>365</v>
      </c>
      <c r="J306" t="s">
        <v>365</v>
      </c>
      <c r="K306" t="s">
        <v>365</v>
      </c>
      <c r="L306" t="s">
        <v>365</v>
      </c>
      <c r="M306" t="s">
        <v>6435</v>
      </c>
      <c r="N306" s="128" t="s">
        <v>365</v>
      </c>
      <c r="O306" s="128" t="s">
        <v>365</v>
      </c>
      <c r="P306" s="128" t="s">
        <v>365</v>
      </c>
      <c r="Q306" s="128" t="s">
        <v>365</v>
      </c>
      <c r="R306" s="128" t="s">
        <v>365</v>
      </c>
      <c r="S306" s="128">
        <v>0.23</v>
      </c>
      <c r="T306">
        <v>2035</v>
      </c>
      <c r="U306" s="495">
        <v>23074829</v>
      </c>
      <c r="V306" s="495" t="s">
        <v>365</v>
      </c>
      <c r="W306" s="495">
        <v>23074829</v>
      </c>
      <c r="X306" s="128">
        <v>0.7142857142857143</v>
      </c>
      <c r="Y306" s="128">
        <v>0.2857142857142857</v>
      </c>
      <c r="Z306" s="495">
        <v>17767618.330000002</v>
      </c>
      <c r="AA306" s="495">
        <v>0</v>
      </c>
      <c r="AB306" s="495">
        <v>3790864.764285713</v>
      </c>
      <c r="AC306" s="495">
        <v>1516345.9057142851</v>
      </c>
      <c r="AD306" s="495">
        <v>0</v>
      </c>
      <c r="AE306" s="42" t="s">
        <v>608</v>
      </c>
      <c r="AF306" s="42" t="s">
        <v>765</v>
      </c>
      <c r="AG306" s="42" t="s">
        <v>8146</v>
      </c>
      <c r="AH306" s="42">
        <v>1</v>
      </c>
      <c r="AI306" s="42" t="s">
        <v>8810</v>
      </c>
      <c r="AK306"/>
      <c r="AL306"/>
      <c r="AM306"/>
      <c r="AN306"/>
      <c r="AO306"/>
      <c r="AP306"/>
      <c r="AQ306"/>
    </row>
    <row r="307" spans="1:43">
      <c r="A307" t="s">
        <v>15</v>
      </c>
      <c r="B307" t="s">
        <v>5</v>
      </c>
      <c r="C307" t="s">
        <v>365</v>
      </c>
      <c r="D307" t="s">
        <v>365</v>
      </c>
      <c r="E307"/>
      <c r="F307" t="s">
        <v>784</v>
      </c>
      <c r="G307" t="s">
        <v>1127</v>
      </c>
      <c r="H307" t="s">
        <v>365</v>
      </c>
      <c r="I307" t="s">
        <v>365</v>
      </c>
      <c r="J307" t="s">
        <v>365</v>
      </c>
      <c r="K307" t="s">
        <v>365</v>
      </c>
      <c r="L307" t="s">
        <v>365</v>
      </c>
      <c r="M307" t="s">
        <v>6435</v>
      </c>
      <c r="N307" s="128" t="s">
        <v>365</v>
      </c>
      <c r="O307" s="128" t="s">
        <v>365</v>
      </c>
      <c r="P307" s="128" t="s">
        <v>365</v>
      </c>
      <c r="Q307" s="128" t="s">
        <v>365</v>
      </c>
      <c r="R307" s="128" t="s">
        <v>365</v>
      </c>
      <c r="S307" s="128">
        <v>0.23</v>
      </c>
      <c r="T307">
        <v>2035</v>
      </c>
      <c r="U307" s="495">
        <v>25356.3</v>
      </c>
      <c r="V307" s="495" t="s">
        <v>365</v>
      </c>
      <c r="W307" s="495">
        <v>25356.3</v>
      </c>
      <c r="X307" s="128">
        <v>0.7142857142857143</v>
      </c>
      <c r="Y307" s="128">
        <v>0.2857142857142857</v>
      </c>
      <c r="Z307" s="495">
        <v>19524.350999999999</v>
      </c>
      <c r="AA307" s="495">
        <v>0</v>
      </c>
      <c r="AB307" s="495">
        <v>4165.6778571428576</v>
      </c>
      <c r="AC307" s="495">
        <v>1666.2711428571429</v>
      </c>
      <c r="AD307" s="495">
        <v>0</v>
      </c>
      <c r="AE307" s="42" t="s">
        <v>608</v>
      </c>
      <c r="AF307" s="42" t="s">
        <v>765</v>
      </c>
      <c r="AG307" s="42" t="s">
        <v>8147</v>
      </c>
      <c r="AH307" s="42">
        <v>1</v>
      </c>
      <c r="AI307" s="42" t="s">
        <v>8584</v>
      </c>
      <c r="AK307"/>
      <c r="AL307"/>
      <c r="AM307"/>
      <c r="AN307"/>
      <c r="AO307"/>
      <c r="AP307"/>
      <c r="AQ307"/>
    </row>
    <row r="308" spans="1:43">
      <c r="A308" t="s">
        <v>15</v>
      </c>
      <c r="B308" t="s">
        <v>5</v>
      </c>
      <c r="C308" t="s">
        <v>365</v>
      </c>
      <c r="D308" t="s">
        <v>365</v>
      </c>
      <c r="E308"/>
      <c r="F308" t="s">
        <v>1064</v>
      </c>
      <c r="G308" t="s">
        <v>1124</v>
      </c>
      <c r="H308" t="s">
        <v>365</v>
      </c>
      <c r="I308" t="s">
        <v>365</v>
      </c>
      <c r="J308" t="s">
        <v>365</v>
      </c>
      <c r="K308" t="s">
        <v>365</v>
      </c>
      <c r="L308" t="s">
        <v>365</v>
      </c>
      <c r="M308" t="s">
        <v>6435</v>
      </c>
      <c r="N308" s="128" t="s">
        <v>365</v>
      </c>
      <c r="O308" s="128" t="s">
        <v>365</v>
      </c>
      <c r="P308" s="128" t="s">
        <v>365</v>
      </c>
      <c r="Q308" s="128" t="s">
        <v>365</v>
      </c>
      <c r="R308" s="128" t="s">
        <v>365</v>
      </c>
      <c r="S308" s="128">
        <v>0.23</v>
      </c>
      <c r="T308">
        <v>2035</v>
      </c>
      <c r="U308" s="495">
        <v>2619291.16</v>
      </c>
      <c r="V308" s="495" t="s">
        <v>365</v>
      </c>
      <c r="W308" s="495">
        <v>2619291.16</v>
      </c>
      <c r="X308" s="128">
        <v>0.7142857142857143</v>
      </c>
      <c r="Y308" s="128">
        <v>0.2857142857142857</v>
      </c>
      <c r="Z308" s="495">
        <v>2016854.1932000001</v>
      </c>
      <c r="AA308" s="495">
        <v>0</v>
      </c>
      <c r="AB308" s="495">
        <v>430312.11914285721</v>
      </c>
      <c r="AC308" s="495">
        <v>172124.84765714288</v>
      </c>
      <c r="AD308" s="495">
        <v>0</v>
      </c>
      <c r="AE308" s="42" t="s">
        <v>608</v>
      </c>
      <c r="AF308" s="42" t="s">
        <v>765</v>
      </c>
      <c r="AG308" s="42" t="s">
        <v>8148</v>
      </c>
      <c r="AH308" s="42">
        <v>1</v>
      </c>
      <c r="AI308" s="42" t="s">
        <v>8585</v>
      </c>
      <c r="AK308"/>
      <c r="AL308"/>
      <c r="AM308"/>
      <c r="AN308"/>
      <c r="AO308"/>
      <c r="AP308"/>
      <c r="AQ308"/>
    </row>
    <row r="309" spans="1:43">
      <c r="A309" t="s">
        <v>15</v>
      </c>
      <c r="B309" t="s">
        <v>5</v>
      </c>
      <c r="C309" t="s">
        <v>365</v>
      </c>
      <c r="D309" t="s">
        <v>365</v>
      </c>
      <c r="E309"/>
      <c r="F309" t="s">
        <v>782</v>
      </c>
      <c r="G309" t="s">
        <v>1125</v>
      </c>
      <c r="H309" t="s">
        <v>365</v>
      </c>
      <c r="I309" t="s">
        <v>365</v>
      </c>
      <c r="J309" t="s">
        <v>365</v>
      </c>
      <c r="K309" t="s">
        <v>365</v>
      </c>
      <c r="L309" t="s">
        <v>365</v>
      </c>
      <c r="M309" t="s">
        <v>6435</v>
      </c>
      <c r="N309" s="128" t="s">
        <v>365</v>
      </c>
      <c r="O309" s="128" t="s">
        <v>365</v>
      </c>
      <c r="P309" s="128" t="s">
        <v>365</v>
      </c>
      <c r="Q309" s="128" t="s">
        <v>365</v>
      </c>
      <c r="R309" s="128" t="s">
        <v>365</v>
      </c>
      <c r="S309" s="128">
        <v>0.23</v>
      </c>
      <c r="T309">
        <v>2035</v>
      </c>
      <c r="U309" s="495">
        <v>14066200.560000001</v>
      </c>
      <c r="V309" s="495" t="s">
        <v>365</v>
      </c>
      <c r="W309" s="495">
        <v>14066200.560000001</v>
      </c>
      <c r="X309" s="128">
        <v>0.7142857142857143</v>
      </c>
      <c r="Y309" s="128">
        <v>0.2857142857142857</v>
      </c>
      <c r="Z309" s="495">
        <v>10830974.431200001</v>
      </c>
      <c r="AA309" s="495">
        <v>0</v>
      </c>
      <c r="AB309" s="495">
        <v>2310875.8062857138</v>
      </c>
      <c r="AC309" s="495">
        <v>924350.32251428545</v>
      </c>
      <c r="AD309" s="495">
        <v>0</v>
      </c>
      <c r="AE309" s="42" t="s">
        <v>608</v>
      </c>
      <c r="AF309" s="42" t="s">
        <v>765</v>
      </c>
      <c r="AG309" s="42" t="s">
        <v>8149</v>
      </c>
      <c r="AH309" s="42">
        <v>1</v>
      </c>
      <c r="AI309" s="42" t="s">
        <v>8586</v>
      </c>
      <c r="AK309"/>
      <c r="AL309"/>
      <c r="AM309"/>
      <c r="AN309"/>
      <c r="AO309"/>
      <c r="AP309"/>
      <c r="AQ309"/>
    </row>
    <row r="310" spans="1:43">
      <c r="A310" t="s">
        <v>15</v>
      </c>
      <c r="B310" t="s">
        <v>5</v>
      </c>
      <c r="C310" t="s">
        <v>365</v>
      </c>
      <c r="D310" t="s">
        <v>365</v>
      </c>
      <c r="E310"/>
      <c r="F310" t="s">
        <v>783</v>
      </c>
      <c r="G310" t="s">
        <v>1126</v>
      </c>
      <c r="H310" t="s">
        <v>365</v>
      </c>
      <c r="I310" t="s">
        <v>365</v>
      </c>
      <c r="J310" t="s">
        <v>365</v>
      </c>
      <c r="K310" t="s">
        <v>365</v>
      </c>
      <c r="L310" t="s">
        <v>365</v>
      </c>
      <c r="M310" t="s">
        <v>6435</v>
      </c>
      <c r="N310" s="128" t="s">
        <v>365</v>
      </c>
      <c r="O310" s="128" t="s">
        <v>365</v>
      </c>
      <c r="P310" s="128" t="s">
        <v>365</v>
      </c>
      <c r="Q310" s="128" t="s">
        <v>365</v>
      </c>
      <c r="R310" s="128" t="s">
        <v>365</v>
      </c>
      <c r="S310" s="128">
        <v>0.23</v>
      </c>
      <c r="T310">
        <v>2035</v>
      </c>
      <c r="U310" s="495">
        <v>15649052.01</v>
      </c>
      <c r="V310" s="495" t="s">
        <v>365</v>
      </c>
      <c r="W310" s="495">
        <v>15649052.01</v>
      </c>
      <c r="X310" s="128">
        <v>0.7142857142857143</v>
      </c>
      <c r="Y310" s="128">
        <v>0.2857142857142857</v>
      </c>
      <c r="Z310" s="495">
        <v>12049770.047700001</v>
      </c>
      <c r="AA310" s="495">
        <v>0</v>
      </c>
      <c r="AB310" s="495">
        <v>2570915.6873571421</v>
      </c>
      <c r="AC310" s="495">
        <v>1028366.2749428567</v>
      </c>
      <c r="AD310" s="495">
        <v>0</v>
      </c>
      <c r="AE310" s="42" t="s">
        <v>608</v>
      </c>
      <c r="AF310" s="42" t="s">
        <v>765</v>
      </c>
      <c r="AG310" s="42" t="s">
        <v>8150</v>
      </c>
      <c r="AH310" s="42">
        <v>1</v>
      </c>
      <c r="AI310" s="42" t="s">
        <v>8811</v>
      </c>
      <c r="AK310"/>
      <c r="AL310"/>
      <c r="AM310"/>
      <c r="AN310"/>
      <c r="AO310"/>
      <c r="AP310"/>
      <c r="AQ310"/>
    </row>
    <row r="311" spans="1:43">
      <c r="A311" t="s">
        <v>15</v>
      </c>
      <c r="B311" t="s">
        <v>5</v>
      </c>
      <c r="C311" t="s">
        <v>365</v>
      </c>
      <c r="D311" t="s">
        <v>365</v>
      </c>
      <c r="E311"/>
      <c r="F311" t="s">
        <v>1065</v>
      </c>
      <c r="G311" t="s">
        <v>1800</v>
      </c>
      <c r="H311" t="s">
        <v>365</v>
      </c>
      <c r="I311" t="s">
        <v>365</v>
      </c>
      <c r="J311" t="s">
        <v>365</v>
      </c>
      <c r="K311" t="s">
        <v>365</v>
      </c>
      <c r="L311" t="s">
        <v>365</v>
      </c>
      <c r="M311" t="s">
        <v>6435</v>
      </c>
      <c r="N311" s="128" t="s">
        <v>365</v>
      </c>
      <c r="O311" s="128" t="s">
        <v>365</v>
      </c>
      <c r="P311" s="128" t="s">
        <v>365</v>
      </c>
      <c r="Q311" s="128" t="s">
        <v>365</v>
      </c>
      <c r="R311" s="128" t="s">
        <v>365</v>
      </c>
      <c r="S311" s="128">
        <v>0.23</v>
      </c>
      <c r="T311">
        <v>2035</v>
      </c>
      <c r="U311" s="495">
        <v>270034.34999999998</v>
      </c>
      <c r="V311" s="495" t="s">
        <v>365</v>
      </c>
      <c r="W311" s="495">
        <v>270034.34999999998</v>
      </c>
      <c r="X311" s="128">
        <v>0.7142857142857143</v>
      </c>
      <c r="Y311" s="128">
        <v>0.2857142857142857</v>
      </c>
      <c r="Z311" s="495">
        <v>207926.44949999999</v>
      </c>
      <c r="AA311" s="495">
        <v>0</v>
      </c>
      <c r="AB311" s="495">
        <v>44362.786071428563</v>
      </c>
      <c r="AC311" s="495">
        <v>17745.114428571425</v>
      </c>
      <c r="AD311" s="495">
        <v>0</v>
      </c>
      <c r="AE311" s="42" t="s">
        <v>608</v>
      </c>
      <c r="AF311" s="42" t="s">
        <v>765</v>
      </c>
      <c r="AG311" s="42" t="s">
        <v>8151</v>
      </c>
      <c r="AH311" s="42">
        <v>1</v>
      </c>
      <c r="AI311" s="42" t="s">
        <v>8812</v>
      </c>
      <c r="AK311"/>
      <c r="AL311"/>
      <c r="AM311"/>
      <c r="AN311"/>
      <c r="AO311"/>
      <c r="AP311"/>
      <c r="AQ311"/>
    </row>
    <row r="312" spans="1:43">
      <c r="A312" t="s">
        <v>15</v>
      </c>
      <c r="B312" t="s">
        <v>5</v>
      </c>
      <c r="C312" t="s">
        <v>365</v>
      </c>
      <c r="D312" t="s">
        <v>365</v>
      </c>
      <c r="E312"/>
      <c r="F312" t="s">
        <v>358</v>
      </c>
      <c r="G312" t="s">
        <v>1801</v>
      </c>
      <c r="H312" t="s">
        <v>365</v>
      </c>
      <c r="I312" t="s">
        <v>365</v>
      </c>
      <c r="J312" t="s">
        <v>365</v>
      </c>
      <c r="K312" t="s">
        <v>365</v>
      </c>
      <c r="L312" t="s">
        <v>365</v>
      </c>
      <c r="M312" t="s">
        <v>6435</v>
      </c>
      <c r="N312" s="128" t="s">
        <v>365</v>
      </c>
      <c r="O312" s="128" t="s">
        <v>365</v>
      </c>
      <c r="P312" s="128" t="s">
        <v>365</v>
      </c>
      <c r="Q312" s="128" t="s">
        <v>365</v>
      </c>
      <c r="R312" s="128" t="s">
        <v>365</v>
      </c>
      <c r="S312" s="128">
        <v>0.11</v>
      </c>
      <c r="T312">
        <v>2028</v>
      </c>
      <c r="U312" s="495">
        <v>12256937</v>
      </c>
      <c r="V312" s="495" t="s">
        <v>365</v>
      </c>
      <c r="W312" s="495">
        <v>12256937</v>
      </c>
      <c r="X312" s="128">
        <v>1</v>
      </c>
      <c r="Y312" s="128">
        <v>0</v>
      </c>
      <c r="Z312" s="495">
        <v>10908673.93</v>
      </c>
      <c r="AA312" s="495">
        <v>0</v>
      </c>
      <c r="AB312" s="495">
        <v>1348263.0700000003</v>
      </c>
      <c r="AC312" s="495">
        <v>0</v>
      </c>
      <c r="AD312" s="495">
        <v>0</v>
      </c>
      <c r="AE312" s="42" t="s">
        <v>608</v>
      </c>
      <c r="AF312" s="42" t="s">
        <v>765</v>
      </c>
      <c r="AG312" s="42" t="s">
        <v>8157</v>
      </c>
      <c r="AH312" s="42">
        <v>1</v>
      </c>
      <c r="AI312" s="42" t="s">
        <v>8818</v>
      </c>
      <c r="AK312"/>
      <c r="AL312"/>
      <c r="AM312"/>
      <c r="AN312"/>
      <c r="AO312"/>
      <c r="AP312"/>
      <c r="AQ312"/>
    </row>
    <row r="313" spans="1:43">
      <c r="A313" t="s">
        <v>15</v>
      </c>
      <c r="B313" t="s">
        <v>5</v>
      </c>
      <c r="C313" t="s">
        <v>365</v>
      </c>
      <c r="D313" t="s">
        <v>365</v>
      </c>
      <c r="E313"/>
      <c r="F313" t="s">
        <v>359</v>
      </c>
      <c r="G313" t="s">
        <v>1802</v>
      </c>
      <c r="H313" t="s">
        <v>365</v>
      </c>
      <c r="I313" t="s">
        <v>365</v>
      </c>
      <c r="J313" t="s">
        <v>365</v>
      </c>
      <c r="K313" t="s">
        <v>365</v>
      </c>
      <c r="L313" t="s">
        <v>365</v>
      </c>
      <c r="M313" t="s">
        <v>6435</v>
      </c>
      <c r="N313" s="128" t="s">
        <v>365</v>
      </c>
      <c r="O313" s="128" t="s">
        <v>365</v>
      </c>
      <c r="P313" s="128" t="s">
        <v>365</v>
      </c>
      <c r="Q313" s="128" t="s">
        <v>365</v>
      </c>
      <c r="R313" s="128" t="s">
        <v>365</v>
      </c>
      <c r="S313" s="128">
        <v>0.11</v>
      </c>
      <c r="T313">
        <v>2035</v>
      </c>
      <c r="U313" s="495">
        <v>1653310</v>
      </c>
      <c r="V313" s="495" t="s">
        <v>365</v>
      </c>
      <c r="W313" s="495">
        <v>1653310</v>
      </c>
      <c r="X313" s="128">
        <v>0.7142857142857143</v>
      </c>
      <c r="Y313" s="128">
        <v>0.2857142857142857</v>
      </c>
      <c r="Z313" s="495">
        <v>1471445.9</v>
      </c>
      <c r="AA313" s="495">
        <v>0</v>
      </c>
      <c r="AB313" s="495">
        <v>129902.92857142864</v>
      </c>
      <c r="AC313" s="495">
        <v>51961.171428571455</v>
      </c>
      <c r="AD313" s="495">
        <v>0</v>
      </c>
      <c r="AE313" s="42" t="s">
        <v>608</v>
      </c>
      <c r="AF313" s="42" t="s">
        <v>765</v>
      </c>
      <c r="AG313" s="42" t="s">
        <v>8169</v>
      </c>
      <c r="AH313" s="42">
        <v>1</v>
      </c>
      <c r="AI313" s="42" t="s">
        <v>8830</v>
      </c>
      <c r="AK313"/>
      <c r="AL313"/>
      <c r="AM313"/>
      <c r="AN313"/>
      <c r="AO313"/>
      <c r="AP313"/>
      <c r="AQ313"/>
    </row>
    <row r="314" spans="1:43">
      <c r="A314" t="s">
        <v>15</v>
      </c>
      <c r="B314" t="s">
        <v>5</v>
      </c>
      <c r="C314" t="s">
        <v>365</v>
      </c>
      <c r="D314" t="s">
        <v>365</v>
      </c>
      <c r="E314"/>
      <c r="F314" t="s">
        <v>359</v>
      </c>
      <c r="G314" t="s">
        <v>1802</v>
      </c>
      <c r="H314" t="s">
        <v>365</v>
      </c>
      <c r="I314" t="s">
        <v>365</v>
      </c>
      <c r="J314" t="s">
        <v>365</v>
      </c>
      <c r="K314" t="s">
        <v>365</v>
      </c>
      <c r="L314" t="s">
        <v>365</v>
      </c>
      <c r="M314" t="s">
        <v>6435</v>
      </c>
      <c r="N314" s="128" t="s">
        <v>365</v>
      </c>
      <c r="O314" s="128" t="s">
        <v>365</v>
      </c>
      <c r="P314" s="128" t="s">
        <v>365</v>
      </c>
      <c r="Q314" s="128" t="s">
        <v>365</v>
      </c>
      <c r="R314" s="128" t="s">
        <v>365</v>
      </c>
      <c r="S314" s="128">
        <v>0.11</v>
      </c>
      <c r="T314">
        <v>2035</v>
      </c>
      <c r="U314" s="495">
        <v>1058463.25</v>
      </c>
      <c r="V314" s="495" t="s">
        <v>365</v>
      </c>
      <c r="W314" s="495">
        <v>1058463.25</v>
      </c>
      <c r="X314" s="128">
        <v>0.7142857142857143</v>
      </c>
      <c r="Y314" s="128">
        <v>0.2857142857142857</v>
      </c>
      <c r="Z314" s="495">
        <v>942032.29249999998</v>
      </c>
      <c r="AA314" s="495">
        <v>0</v>
      </c>
      <c r="AB314" s="495">
        <v>83164.969642857162</v>
      </c>
      <c r="AC314" s="495">
        <v>33265.987857142864</v>
      </c>
      <c r="AD314" s="495">
        <v>0</v>
      </c>
      <c r="AE314" s="42" t="s">
        <v>608</v>
      </c>
      <c r="AF314" s="42" t="s">
        <v>765</v>
      </c>
      <c r="AG314" s="42" t="s">
        <v>8170</v>
      </c>
      <c r="AH314" s="42">
        <v>1</v>
      </c>
      <c r="AI314" s="42" t="s">
        <v>8830</v>
      </c>
      <c r="AK314"/>
      <c r="AL314"/>
      <c r="AM314"/>
      <c r="AN314"/>
      <c r="AO314"/>
      <c r="AP314"/>
      <c r="AQ314"/>
    </row>
    <row r="315" spans="1:43">
      <c r="A315" t="s">
        <v>2015</v>
      </c>
      <c r="B315" t="s">
        <v>1940</v>
      </c>
      <c r="C315" t="s">
        <v>365</v>
      </c>
      <c r="D315" t="s">
        <v>365</v>
      </c>
      <c r="E315"/>
      <c r="F315" t="s">
        <v>401</v>
      </c>
      <c r="G315" t="s">
        <v>1333</v>
      </c>
      <c r="H315" t="s">
        <v>365</v>
      </c>
      <c r="I315" t="s">
        <v>21</v>
      </c>
      <c r="J315" t="s">
        <v>365</v>
      </c>
      <c r="K315" t="s">
        <v>365</v>
      </c>
      <c r="L315" t="s">
        <v>365</v>
      </c>
      <c r="M315" t="s">
        <v>5982</v>
      </c>
      <c r="N315" s="128" t="s">
        <v>365</v>
      </c>
      <c r="O315" s="128" t="s">
        <v>365</v>
      </c>
      <c r="P315" s="128" t="s">
        <v>365</v>
      </c>
      <c r="Q315" s="128" t="s">
        <v>365</v>
      </c>
      <c r="R315" s="128" t="s">
        <v>365</v>
      </c>
      <c r="S315" s="128">
        <v>1</v>
      </c>
      <c r="T315">
        <v>2028</v>
      </c>
      <c r="U315" s="495">
        <v>4085054</v>
      </c>
      <c r="V315" s="495" t="s">
        <v>365</v>
      </c>
      <c r="W315" s="495">
        <v>4085054</v>
      </c>
      <c r="X315" s="128">
        <v>1</v>
      </c>
      <c r="Y315" s="128">
        <v>0</v>
      </c>
      <c r="Z315" s="495">
        <v>0</v>
      </c>
      <c r="AA315" s="495">
        <v>0</v>
      </c>
      <c r="AB315" s="495">
        <v>4085054</v>
      </c>
      <c r="AC315" s="495">
        <v>0</v>
      </c>
      <c r="AD315" s="495">
        <v>0</v>
      </c>
      <c r="AE315" s="42" t="s">
        <v>653</v>
      </c>
      <c r="AF315" s="42" t="s">
        <v>764</v>
      </c>
      <c r="AG315" s="42" t="s">
        <v>8180</v>
      </c>
      <c r="AH315" s="42">
        <v>1</v>
      </c>
      <c r="AI315" s="42" t="s">
        <v>8836</v>
      </c>
      <c r="AK315"/>
      <c r="AL315"/>
      <c r="AM315"/>
      <c r="AN315"/>
      <c r="AO315"/>
      <c r="AP315"/>
      <c r="AQ315"/>
    </row>
    <row r="316" spans="1:43">
      <c r="A316" t="s">
        <v>15</v>
      </c>
      <c r="B316" t="s">
        <v>6</v>
      </c>
      <c r="C316" t="s">
        <v>365</v>
      </c>
      <c r="D316" t="s">
        <v>365</v>
      </c>
      <c r="E316"/>
      <c r="F316" t="s">
        <v>727</v>
      </c>
      <c r="G316" t="s">
        <v>1131</v>
      </c>
      <c r="H316" t="s">
        <v>365</v>
      </c>
      <c r="I316" t="s">
        <v>365</v>
      </c>
      <c r="J316" t="s">
        <v>365</v>
      </c>
      <c r="K316" t="s">
        <v>365</v>
      </c>
      <c r="L316" t="s">
        <v>365</v>
      </c>
      <c r="M316" t="s">
        <v>6429</v>
      </c>
      <c r="N316" s="128" t="s">
        <v>365</v>
      </c>
      <c r="O316" s="128" t="s">
        <v>365</v>
      </c>
      <c r="P316" s="128" t="s">
        <v>365</v>
      </c>
      <c r="Q316" s="128" t="s">
        <v>365</v>
      </c>
      <c r="R316" s="128" t="s">
        <v>365</v>
      </c>
      <c r="S316" s="128">
        <v>0.66</v>
      </c>
      <c r="T316">
        <v>2035</v>
      </c>
      <c r="U316" s="495">
        <v>468858.64</v>
      </c>
      <c r="V316" s="495" t="s">
        <v>365</v>
      </c>
      <c r="W316" s="495">
        <v>468858.64</v>
      </c>
      <c r="X316" s="128">
        <v>0.7142857142857143</v>
      </c>
      <c r="Y316" s="128">
        <v>0.2857142857142857</v>
      </c>
      <c r="Z316" s="495">
        <v>159411.93759999998</v>
      </c>
      <c r="AA316" s="495">
        <v>0</v>
      </c>
      <c r="AB316" s="495">
        <v>221033.35885714291</v>
      </c>
      <c r="AC316" s="495">
        <v>88413.343542857154</v>
      </c>
      <c r="AD316" s="495">
        <v>-5.8207660913467407E-11</v>
      </c>
      <c r="AE316" s="42" t="s">
        <v>577</v>
      </c>
      <c r="AF316" s="42" t="s">
        <v>765</v>
      </c>
      <c r="AG316" s="42" t="s">
        <v>8191</v>
      </c>
      <c r="AH316" s="42">
        <v>1</v>
      </c>
      <c r="AI316" s="42" t="s">
        <v>8590</v>
      </c>
      <c r="AK316"/>
      <c r="AL316"/>
      <c r="AM316"/>
      <c r="AN316"/>
      <c r="AO316"/>
      <c r="AP316"/>
      <c r="AQ316"/>
    </row>
    <row r="317" spans="1:43">
      <c r="A317" t="s">
        <v>15</v>
      </c>
      <c r="B317" t="s">
        <v>6</v>
      </c>
      <c r="C317" t="s">
        <v>365</v>
      </c>
      <c r="D317" t="s">
        <v>365</v>
      </c>
      <c r="E317"/>
      <c r="F317" t="s">
        <v>361</v>
      </c>
      <c r="G317" t="s">
        <v>1335</v>
      </c>
      <c r="H317" t="s">
        <v>365</v>
      </c>
      <c r="I317" t="s">
        <v>365</v>
      </c>
      <c r="J317" t="s">
        <v>365</v>
      </c>
      <c r="K317" t="s">
        <v>365</v>
      </c>
      <c r="L317" t="s">
        <v>365</v>
      </c>
      <c r="M317" t="s">
        <v>6459</v>
      </c>
      <c r="N317" s="128" t="s">
        <v>365</v>
      </c>
      <c r="O317" s="128" t="s">
        <v>365</v>
      </c>
      <c r="P317" s="128" t="s">
        <v>365</v>
      </c>
      <c r="Q317" s="128" t="s">
        <v>365</v>
      </c>
      <c r="R317" s="128" t="s">
        <v>365</v>
      </c>
      <c r="S317" s="128">
        <v>0.11</v>
      </c>
      <c r="T317">
        <v>2028</v>
      </c>
      <c r="U317" s="495">
        <v>1031291</v>
      </c>
      <c r="V317" s="495" t="s">
        <v>365</v>
      </c>
      <c r="W317" s="495">
        <v>1031291</v>
      </c>
      <c r="X317" s="128">
        <v>1</v>
      </c>
      <c r="Y317" s="128">
        <v>0</v>
      </c>
      <c r="Z317" s="495">
        <v>917848.99</v>
      </c>
      <c r="AA317" s="495">
        <v>0</v>
      </c>
      <c r="AB317" s="495">
        <v>113442.01000000001</v>
      </c>
      <c r="AC317" s="495">
        <v>0</v>
      </c>
      <c r="AD317" s="495">
        <v>0</v>
      </c>
      <c r="AE317" s="42" t="s">
        <v>578</v>
      </c>
      <c r="AF317" s="42" t="s">
        <v>765</v>
      </c>
      <c r="AG317" s="42" t="s">
        <v>8198</v>
      </c>
      <c r="AH317" s="42">
        <v>1</v>
      </c>
      <c r="AI317" s="42" t="s">
        <v>8852</v>
      </c>
      <c r="AK317"/>
      <c r="AL317"/>
      <c r="AM317"/>
      <c r="AN317"/>
      <c r="AO317"/>
      <c r="AP317"/>
      <c r="AQ317"/>
    </row>
    <row r="318" spans="1:43">
      <c r="A318" t="s">
        <v>15</v>
      </c>
      <c r="B318" t="s">
        <v>6</v>
      </c>
      <c r="C318" t="s">
        <v>365</v>
      </c>
      <c r="D318" t="s">
        <v>365</v>
      </c>
      <c r="E318"/>
      <c r="F318" t="s">
        <v>361</v>
      </c>
      <c r="G318" t="s">
        <v>1335</v>
      </c>
      <c r="H318" t="s">
        <v>365</v>
      </c>
      <c r="I318" t="s">
        <v>365</v>
      </c>
      <c r="J318" t="s">
        <v>365</v>
      </c>
      <c r="K318" t="s">
        <v>365</v>
      </c>
      <c r="L318" t="s">
        <v>365</v>
      </c>
      <c r="M318" t="s">
        <v>6459</v>
      </c>
      <c r="N318" s="128" t="s">
        <v>365</v>
      </c>
      <c r="O318" s="128" t="s">
        <v>365</v>
      </c>
      <c r="P318" s="128" t="s">
        <v>365</v>
      </c>
      <c r="Q318" s="128" t="s">
        <v>365</v>
      </c>
      <c r="R318" s="128" t="s">
        <v>365</v>
      </c>
      <c r="S318" s="128">
        <v>0.11</v>
      </c>
      <c r="T318">
        <v>2028</v>
      </c>
      <c r="U318" s="495">
        <v>2347056.81</v>
      </c>
      <c r="V318" s="495" t="s">
        <v>365</v>
      </c>
      <c r="W318" s="495">
        <v>2347056.81</v>
      </c>
      <c r="X318" s="128">
        <v>1</v>
      </c>
      <c r="Y318" s="128">
        <v>0</v>
      </c>
      <c r="Z318" s="495">
        <v>2088880.5609000002</v>
      </c>
      <c r="AA318" s="495">
        <v>0</v>
      </c>
      <c r="AB318" s="495">
        <v>258176.2490999999</v>
      </c>
      <c r="AC318" s="495">
        <v>0</v>
      </c>
      <c r="AD318" s="495">
        <v>0</v>
      </c>
      <c r="AE318" s="42" t="s">
        <v>578</v>
      </c>
      <c r="AF318" s="42" t="s">
        <v>765</v>
      </c>
      <c r="AG318" s="42" t="s">
        <v>8199</v>
      </c>
      <c r="AH318" s="42">
        <v>1</v>
      </c>
      <c r="AI318" s="42" t="s">
        <v>8852</v>
      </c>
      <c r="AK318"/>
      <c r="AL318"/>
      <c r="AM318"/>
      <c r="AN318"/>
      <c r="AO318"/>
      <c r="AP318"/>
      <c r="AQ318"/>
    </row>
    <row r="319" spans="1:43">
      <c r="A319" t="s">
        <v>15</v>
      </c>
      <c r="B319" t="s">
        <v>5</v>
      </c>
      <c r="C319" t="s">
        <v>365</v>
      </c>
      <c r="D319" t="s">
        <v>365</v>
      </c>
      <c r="E319"/>
      <c r="F319" t="s">
        <v>705</v>
      </c>
      <c r="G319" t="s">
        <v>1136</v>
      </c>
      <c r="H319" t="s">
        <v>365</v>
      </c>
      <c r="I319" t="s">
        <v>365</v>
      </c>
      <c r="J319" t="s">
        <v>365</v>
      </c>
      <c r="K319" t="s">
        <v>365</v>
      </c>
      <c r="L319" t="s">
        <v>365</v>
      </c>
      <c r="M319" t="s">
        <v>6435</v>
      </c>
      <c r="N319" s="128" t="s">
        <v>365</v>
      </c>
      <c r="O319" s="128" t="s">
        <v>365</v>
      </c>
      <c r="P319" s="128" t="s">
        <v>365</v>
      </c>
      <c r="Q319" s="128" t="s">
        <v>365</v>
      </c>
      <c r="R319" s="128" t="s">
        <v>365</v>
      </c>
      <c r="S319" s="128">
        <v>0.11</v>
      </c>
      <c r="T319">
        <v>2028</v>
      </c>
      <c r="U319" s="495">
        <v>11145977</v>
      </c>
      <c r="V319" s="495" t="s">
        <v>365</v>
      </c>
      <c r="W319" s="495">
        <v>11145977</v>
      </c>
      <c r="X319" s="128">
        <v>1</v>
      </c>
      <c r="Y319" s="128">
        <v>0</v>
      </c>
      <c r="Z319" s="495">
        <v>9919919.5299999993</v>
      </c>
      <c r="AA319" s="495">
        <v>0</v>
      </c>
      <c r="AB319" s="495">
        <v>1226057.4700000007</v>
      </c>
      <c r="AC319" s="495">
        <v>0</v>
      </c>
      <c r="AD319" s="495">
        <v>0</v>
      </c>
      <c r="AE319" s="42" t="s">
        <v>608</v>
      </c>
      <c r="AF319" s="42" t="s">
        <v>765</v>
      </c>
      <c r="AG319" s="42" t="s">
        <v>8200</v>
      </c>
      <c r="AH319" s="42">
        <v>1</v>
      </c>
      <c r="AI319" s="42" t="s">
        <v>8591</v>
      </c>
      <c r="AK319"/>
      <c r="AL319"/>
      <c r="AM319"/>
      <c r="AN319"/>
      <c r="AO319"/>
      <c r="AP319"/>
      <c r="AQ319"/>
    </row>
    <row r="320" spans="1:43">
      <c r="A320" t="s">
        <v>15</v>
      </c>
      <c r="B320" t="s">
        <v>5</v>
      </c>
      <c r="C320" t="s">
        <v>365</v>
      </c>
      <c r="D320" t="s">
        <v>365</v>
      </c>
      <c r="E320"/>
      <c r="F320" t="s">
        <v>705</v>
      </c>
      <c r="G320" t="s">
        <v>1136</v>
      </c>
      <c r="H320" t="s">
        <v>365</v>
      </c>
      <c r="I320" t="s">
        <v>365</v>
      </c>
      <c r="J320" t="s">
        <v>365</v>
      </c>
      <c r="K320" t="s">
        <v>365</v>
      </c>
      <c r="L320" t="s">
        <v>365</v>
      </c>
      <c r="M320" t="s">
        <v>6435</v>
      </c>
      <c r="N320" s="128" t="s">
        <v>365</v>
      </c>
      <c r="O320" s="128" t="s">
        <v>365</v>
      </c>
      <c r="P320" s="128" t="s">
        <v>365</v>
      </c>
      <c r="Q320" s="128" t="s">
        <v>365</v>
      </c>
      <c r="R320" s="128" t="s">
        <v>365</v>
      </c>
      <c r="S320" s="128">
        <v>0.11</v>
      </c>
      <c r="T320">
        <v>2028</v>
      </c>
      <c r="U320" s="495">
        <v>6294044.290000001</v>
      </c>
      <c r="V320" s="495" t="s">
        <v>365</v>
      </c>
      <c r="W320" s="495">
        <v>6294044.290000001</v>
      </c>
      <c r="X320" s="128">
        <v>1</v>
      </c>
      <c r="Y320" s="128">
        <v>0</v>
      </c>
      <c r="Z320" s="495">
        <v>5601699.4181000013</v>
      </c>
      <c r="AA320" s="495">
        <v>0</v>
      </c>
      <c r="AB320" s="495">
        <v>692344.87189999968</v>
      </c>
      <c r="AC320" s="495">
        <v>0</v>
      </c>
      <c r="AD320" s="495">
        <v>0</v>
      </c>
      <c r="AE320" s="42" t="s">
        <v>608</v>
      </c>
      <c r="AF320" s="42" t="s">
        <v>765</v>
      </c>
      <c r="AG320" s="42" t="s">
        <v>8201</v>
      </c>
      <c r="AH320" s="42">
        <v>1</v>
      </c>
      <c r="AI320" s="42" t="s">
        <v>8591</v>
      </c>
      <c r="AK320"/>
      <c r="AL320"/>
      <c r="AM320"/>
      <c r="AN320"/>
      <c r="AO320"/>
      <c r="AP320"/>
      <c r="AQ320"/>
    </row>
    <row r="321" spans="1:43">
      <c r="A321" t="s">
        <v>15</v>
      </c>
      <c r="B321" t="s">
        <v>5</v>
      </c>
      <c r="C321" t="s">
        <v>365</v>
      </c>
      <c r="D321" t="s">
        <v>365</v>
      </c>
      <c r="E321"/>
      <c r="F321" t="s">
        <v>6560</v>
      </c>
      <c r="G321" t="s">
        <v>1108</v>
      </c>
      <c r="H321" t="s">
        <v>365</v>
      </c>
      <c r="I321" t="s">
        <v>365</v>
      </c>
      <c r="J321" t="s">
        <v>365</v>
      </c>
      <c r="K321" t="s">
        <v>365</v>
      </c>
      <c r="L321" t="s">
        <v>365</v>
      </c>
      <c r="M321" t="s">
        <v>6435</v>
      </c>
      <c r="N321" s="128" t="s">
        <v>365</v>
      </c>
      <c r="O321" s="128" t="s">
        <v>365</v>
      </c>
      <c r="P321" s="128" t="s">
        <v>365</v>
      </c>
      <c r="Q321" s="128" t="s">
        <v>365</v>
      </c>
      <c r="R321" s="128" t="s">
        <v>365</v>
      </c>
      <c r="S321" s="128">
        <v>0.18</v>
      </c>
      <c r="T321">
        <v>2035</v>
      </c>
      <c r="U321" s="495">
        <v>308020.12</v>
      </c>
      <c r="V321" s="495" t="s">
        <v>365</v>
      </c>
      <c r="W321" s="495">
        <v>308020.12</v>
      </c>
      <c r="X321" s="128">
        <v>0.7142857142857143</v>
      </c>
      <c r="Y321" s="128">
        <v>0.2857142857142857</v>
      </c>
      <c r="Z321" s="495">
        <v>252576.49840000001</v>
      </c>
      <c r="AA321" s="495">
        <v>0</v>
      </c>
      <c r="AB321" s="495">
        <v>39602.586857142844</v>
      </c>
      <c r="AC321" s="495">
        <v>15841.034742857137</v>
      </c>
      <c r="AD321" s="495">
        <v>0</v>
      </c>
      <c r="AE321" s="42" t="s">
        <v>608</v>
      </c>
      <c r="AF321" s="42" t="s">
        <v>765</v>
      </c>
      <c r="AG321" s="42" t="s">
        <v>8202</v>
      </c>
      <c r="AH321" s="42">
        <v>1</v>
      </c>
      <c r="AI321" s="42" t="s">
        <v>8853</v>
      </c>
      <c r="AK321"/>
      <c r="AL321"/>
      <c r="AM321"/>
      <c r="AN321"/>
      <c r="AO321"/>
      <c r="AP321"/>
      <c r="AQ321"/>
    </row>
    <row r="322" spans="1:43">
      <c r="A322" t="s">
        <v>15</v>
      </c>
      <c r="B322" t="s">
        <v>6</v>
      </c>
      <c r="C322" t="s">
        <v>365</v>
      </c>
      <c r="D322" t="s">
        <v>365</v>
      </c>
      <c r="E322"/>
      <c r="F322" t="s">
        <v>278</v>
      </c>
      <c r="G322" t="s">
        <v>1803</v>
      </c>
      <c r="H322" t="s">
        <v>365</v>
      </c>
      <c r="I322" t="s">
        <v>365</v>
      </c>
      <c r="J322" t="s">
        <v>365</v>
      </c>
      <c r="K322" t="s">
        <v>365</v>
      </c>
      <c r="L322" t="s">
        <v>365</v>
      </c>
      <c r="M322" t="s">
        <v>6459</v>
      </c>
      <c r="N322" s="128" t="s">
        <v>365</v>
      </c>
      <c r="O322" s="128" t="s">
        <v>365</v>
      </c>
      <c r="P322" s="128" t="s">
        <v>365</v>
      </c>
      <c r="Q322" s="128" t="s">
        <v>365</v>
      </c>
      <c r="R322" s="128" t="s">
        <v>365</v>
      </c>
      <c r="S322" s="128">
        <v>0.16</v>
      </c>
      <c r="T322">
        <v>2028</v>
      </c>
      <c r="U322" s="495">
        <v>7564946</v>
      </c>
      <c r="V322" s="495" t="s">
        <v>365</v>
      </c>
      <c r="W322" s="495">
        <v>7564946</v>
      </c>
      <c r="X322" s="128">
        <v>1</v>
      </c>
      <c r="Y322" s="128">
        <v>0</v>
      </c>
      <c r="Z322" s="495">
        <v>6354554.6399999997</v>
      </c>
      <c r="AA322" s="495">
        <v>0</v>
      </c>
      <c r="AB322" s="495">
        <v>1210391.3600000003</v>
      </c>
      <c r="AC322" s="495">
        <v>0</v>
      </c>
      <c r="AD322" s="495">
        <v>0</v>
      </c>
      <c r="AE322" s="42" t="s">
        <v>578</v>
      </c>
      <c r="AF322" s="42" t="s">
        <v>765</v>
      </c>
      <c r="AG322" s="42" t="s">
        <v>8208</v>
      </c>
      <c r="AH322" s="42">
        <v>1</v>
      </c>
      <c r="AI322" s="42" t="s">
        <v>8859</v>
      </c>
      <c r="AK322"/>
      <c r="AL322"/>
      <c r="AM322"/>
      <c r="AN322"/>
      <c r="AO322"/>
      <c r="AP322"/>
      <c r="AQ322"/>
    </row>
    <row r="323" spans="1:43">
      <c r="A323" t="s">
        <v>15</v>
      </c>
      <c r="B323" t="s">
        <v>6</v>
      </c>
      <c r="C323" t="s">
        <v>365</v>
      </c>
      <c r="D323" t="s">
        <v>365</v>
      </c>
      <c r="E323"/>
      <c r="F323" t="s">
        <v>278</v>
      </c>
      <c r="G323" t="s">
        <v>1803</v>
      </c>
      <c r="H323" t="s">
        <v>365</v>
      </c>
      <c r="I323" t="s">
        <v>365</v>
      </c>
      <c r="J323" t="s">
        <v>365</v>
      </c>
      <c r="K323" t="s">
        <v>365</v>
      </c>
      <c r="L323" t="s">
        <v>365</v>
      </c>
      <c r="M323" t="s">
        <v>6459</v>
      </c>
      <c r="N323" s="128" t="s">
        <v>365</v>
      </c>
      <c r="O323" s="128" t="s">
        <v>365</v>
      </c>
      <c r="P323" s="128" t="s">
        <v>365</v>
      </c>
      <c r="Q323" s="128" t="s">
        <v>365</v>
      </c>
      <c r="R323" s="128" t="s">
        <v>365</v>
      </c>
      <c r="S323" s="128">
        <v>0.16</v>
      </c>
      <c r="T323">
        <v>2028</v>
      </c>
      <c r="U323" s="495">
        <v>1405697</v>
      </c>
      <c r="V323" s="495" t="s">
        <v>365</v>
      </c>
      <c r="W323" s="495">
        <v>1405697</v>
      </c>
      <c r="X323" s="128">
        <v>1</v>
      </c>
      <c r="Y323" s="128">
        <v>0</v>
      </c>
      <c r="Z323" s="495">
        <v>1180785.48</v>
      </c>
      <c r="AA323" s="495">
        <v>0</v>
      </c>
      <c r="AB323" s="495">
        <v>224911.52000000002</v>
      </c>
      <c r="AC323" s="495">
        <v>0</v>
      </c>
      <c r="AD323" s="495">
        <v>0</v>
      </c>
      <c r="AE323" s="42" t="s">
        <v>578</v>
      </c>
      <c r="AF323" s="42" t="s">
        <v>765</v>
      </c>
      <c r="AG323" s="42" t="s">
        <v>8209</v>
      </c>
      <c r="AH323" s="42">
        <v>1</v>
      </c>
      <c r="AI323" s="42" t="s">
        <v>8859</v>
      </c>
      <c r="AK323"/>
      <c r="AL323"/>
      <c r="AM323"/>
      <c r="AN323"/>
      <c r="AO323"/>
      <c r="AP323"/>
      <c r="AQ323"/>
    </row>
    <row r="324" spans="1:43">
      <c r="A324" t="s">
        <v>15</v>
      </c>
      <c r="B324" t="s">
        <v>6</v>
      </c>
      <c r="C324" t="s">
        <v>365</v>
      </c>
      <c r="D324" t="s">
        <v>365</v>
      </c>
      <c r="E324"/>
      <c r="F324" t="s">
        <v>278</v>
      </c>
      <c r="G324" t="s">
        <v>1803</v>
      </c>
      <c r="H324" t="s">
        <v>365</v>
      </c>
      <c r="I324" t="s">
        <v>365</v>
      </c>
      <c r="J324" t="s">
        <v>365</v>
      </c>
      <c r="K324" t="s">
        <v>365</v>
      </c>
      <c r="L324" t="s">
        <v>365</v>
      </c>
      <c r="M324" t="s">
        <v>6475</v>
      </c>
      <c r="N324" s="128" t="s">
        <v>365</v>
      </c>
      <c r="O324" s="128" t="s">
        <v>365</v>
      </c>
      <c r="P324" s="128" t="s">
        <v>365</v>
      </c>
      <c r="Q324" s="128" t="s">
        <v>365</v>
      </c>
      <c r="R324" s="128" t="s">
        <v>365</v>
      </c>
      <c r="S324" s="128">
        <v>0.16</v>
      </c>
      <c r="T324">
        <v>2028</v>
      </c>
      <c r="U324" s="495">
        <v>7564946</v>
      </c>
      <c r="V324" s="495" t="s">
        <v>365</v>
      </c>
      <c r="W324" s="495">
        <v>7564946</v>
      </c>
      <c r="X324" s="128">
        <v>1</v>
      </c>
      <c r="Y324" s="128">
        <v>0</v>
      </c>
      <c r="Z324" s="495">
        <v>6354554.6399999997</v>
      </c>
      <c r="AA324" s="495">
        <v>0</v>
      </c>
      <c r="AB324" s="495">
        <v>1210391.3600000003</v>
      </c>
      <c r="AC324" s="495">
        <v>0</v>
      </c>
      <c r="AD324" s="495">
        <v>0</v>
      </c>
      <c r="AE324" s="42" t="s">
        <v>580</v>
      </c>
      <c r="AF324" s="42" t="s">
        <v>765</v>
      </c>
      <c r="AG324" s="42" t="s">
        <v>8210</v>
      </c>
      <c r="AH324" s="42">
        <v>1</v>
      </c>
      <c r="AI324" s="42" t="s">
        <v>8860</v>
      </c>
      <c r="AK324"/>
      <c r="AL324"/>
      <c r="AM324"/>
      <c r="AN324"/>
      <c r="AO324"/>
      <c r="AP324"/>
      <c r="AQ324"/>
    </row>
    <row r="325" spans="1:43">
      <c r="A325" t="s">
        <v>15</v>
      </c>
      <c r="B325" t="s">
        <v>6</v>
      </c>
      <c r="C325" t="s">
        <v>365</v>
      </c>
      <c r="D325" t="s">
        <v>365</v>
      </c>
      <c r="E325"/>
      <c r="F325" t="s">
        <v>278</v>
      </c>
      <c r="G325" t="s">
        <v>1803</v>
      </c>
      <c r="H325" t="s">
        <v>365</v>
      </c>
      <c r="I325" t="s">
        <v>365</v>
      </c>
      <c r="J325" t="s">
        <v>365</v>
      </c>
      <c r="K325" t="s">
        <v>365</v>
      </c>
      <c r="L325" t="s">
        <v>365</v>
      </c>
      <c r="M325" t="s">
        <v>6475</v>
      </c>
      <c r="N325" s="128" t="s">
        <v>365</v>
      </c>
      <c r="O325" s="128" t="s">
        <v>365</v>
      </c>
      <c r="P325" s="128" t="s">
        <v>365</v>
      </c>
      <c r="Q325" s="128" t="s">
        <v>365</v>
      </c>
      <c r="R325" s="128" t="s">
        <v>365</v>
      </c>
      <c r="S325" s="128">
        <v>0.16</v>
      </c>
      <c r="T325">
        <v>2028</v>
      </c>
      <c r="U325" s="495">
        <v>1405697</v>
      </c>
      <c r="V325" s="495" t="s">
        <v>365</v>
      </c>
      <c r="W325" s="495">
        <v>1405697</v>
      </c>
      <c r="X325" s="128">
        <v>1</v>
      </c>
      <c r="Y325" s="128">
        <v>0</v>
      </c>
      <c r="Z325" s="495">
        <v>1180785.48</v>
      </c>
      <c r="AA325" s="495">
        <v>0</v>
      </c>
      <c r="AB325" s="495">
        <v>224911.52000000002</v>
      </c>
      <c r="AC325" s="495">
        <v>0</v>
      </c>
      <c r="AD325" s="495">
        <v>0</v>
      </c>
      <c r="AE325" s="42" t="s">
        <v>580</v>
      </c>
      <c r="AF325" s="42" t="s">
        <v>765</v>
      </c>
      <c r="AG325" s="42" t="s">
        <v>8211</v>
      </c>
      <c r="AH325" s="42">
        <v>1</v>
      </c>
      <c r="AI325" s="42" t="s">
        <v>8860</v>
      </c>
      <c r="AK325"/>
      <c r="AL325"/>
      <c r="AM325"/>
      <c r="AN325"/>
      <c r="AO325"/>
      <c r="AP325"/>
      <c r="AQ325"/>
    </row>
    <row r="326" spans="1:43">
      <c r="A326" t="s">
        <v>26</v>
      </c>
      <c r="B326" t="s">
        <v>11</v>
      </c>
      <c r="C326" t="s">
        <v>365</v>
      </c>
      <c r="D326" t="s">
        <v>365</v>
      </c>
      <c r="E326"/>
      <c r="F326" t="s">
        <v>1085</v>
      </c>
      <c r="G326" t="s">
        <v>1360</v>
      </c>
      <c r="H326" t="s">
        <v>365</v>
      </c>
      <c r="I326" t="s">
        <v>21</v>
      </c>
      <c r="J326" t="s">
        <v>365</v>
      </c>
      <c r="K326" t="s">
        <v>365</v>
      </c>
      <c r="L326" t="s">
        <v>365</v>
      </c>
      <c r="M326" t="s">
        <v>6237</v>
      </c>
      <c r="N326" s="128" t="s">
        <v>365</v>
      </c>
      <c r="O326" s="128" t="s">
        <v>365</v>
      </c>
      <c r="P326" s="128" t="s">
        <v>365</v>
      </c>
      <c r="Q326" s="128" t="s">
        <v>365</v>
      </c>
      <c r="R326" s="128" t="s">
        <v>365</v>
      </c>
      <c r="S326" s="128">
        <v>1</v>
      </c>
      <c r="T326">
        <v>2028</v>
      </c>
      <c r="U326" s="495">
        <v>1052819</v>
      </c>
      <c r="V326" s="495" t="s">
        <v>365</v>
      </c>
      <c r="W326" s="495">
        <v>1052819</v>
      </c>
      <c r="X326" s="128">
        <v>1</v>
      </c>
      <c r="Y326" s="128">
        <v>0</v>
      </c>
      <c r="Z326" s="495">
        <v>0</v>
      </c>
      <c r="AA326" s="495">
        <v>0</v>
      </c>
      <c r="AB326" s="495">
        <v>1052819</v>
      </c>
      <c r="AC326" s="495">
        <v>0</v>
      </c>
      <c r="AD326" s="495">
        <v>0</v>
      </c>
      <c r="AE326" s="42" t="s">
        <v>1887</v>
      </c>
      <c r="AF326" s="42" t="s">
        <v>764</v>
      </c>
      <c r="AG326" s="42" t="s">
        <v>8217</v>
      </c>
      <c r="AH326" s="42">
        <v>1</v>
      </c>
      <c r="AI326" s="42" t="s">
        <v>8865</v>
      </c>
      <c r="AK326"/>
      <c r="AL326"/>
      <c r="AM326"/>
      <c r="AN326"/>
      <c r="AO326"/>
      <c r="AP326"/>
      <c r="AQ326"/>
    </row>
    <row r="327" spans="1:43">
      <c r="A327" t="s">
        <v>26</v>
      </c>
      <c r="B327" t="s">
        <v>11</v>
      </c>
      <c r="C327" t="s">
        <v>365</v>
      </c>
      <c r="D327" t="s">
        <v>365</v>
      </c>
      <c r="E327"/>
      <c r="F327" t="s">
        <v>1085</v>
      </c>
      <c r="G327" t="s">
        <v>1360</v>
      </c>
      <c r="H327" t="s">
        <v>365</v>
      </c>
      <c r="I327" t="s">
        <v>21</v>
      </c>
      <c r="J327" t="s">
        <v>365</v>
      </c>
      <c r="K327" t="s">
        <v>365</v>
      </c>
      <c r="L327" t="s">
        <v>365</v>
      </c>
      <c r="M327" t="s">
        <v>6760</v>
      </c>
      <c r="N327" s="128" t="s">
        <v>365</v>
      </c>
      <c r="O327" s="128" t="s">
        <v>365</v>
      </c>
      <c r="P327" s="128" t="s">
        <v>365</v>
      </c>
      <c r="Q327" s="128" t="s">
        <v>365</v>
      </c>
      <c r="R327" s="128" t="s">
        <v>365</v>
      </c>
      <c r="S327" s="128">
        <v>1</v>
      </c>
      <c r="T327">
        <v>2028</v>
      </c>
      <c r="U327" s="495">
        <v>1052819</v>
      </c>
      <c r="V327" s="495" t="s">
        <v>365</v>
      </c>
      <c r="W327" s="495">
        <v>1052819</v>
      </c>
      <c r="X327" s="128">
        <v>1</v>
      </c>
      <c r="Y327" s="128">
        <v>0</v>
      </c>
      <c r="Z327" s="495">
        <v>0</v>
      </c>
      <c r="AA327" s="495">
        <v>0</v>
      </c>
      <c r="AB327" s="495">
        <v>1052819</v>
      </c>
      <c r="AC327" s="495">
        <v>0</v>
      </c>
      <c r="AD327" s="495">
        <v>0</v>
      </c>
      <c r="AE327" s="42" t="s">
        <v>1888</v>
      </c>
      <c r="AF327" s="42" t="s">
        <v>764</v>
      </c>
      <c r="AG327" s="42" t="s">
        <v>8218</v>
      </c>
      <c r="AH327" s="42">
        <v>1</v>
      </c>
      <c r="AI327" s="42" t="s">
        <v>8866</v>
      </c>
      <c r="AK327"/>
      <c r="AL327"/>
      <c r="AM327"/>
      <c r="AN327"/>
      <c r="AO327"/>
      <c r="AP327"/>
      <c r="AQ327"/>
    </row>
    <row r="328" spans="1:43">
      <c r="A328" t="s">
        <v>26</v>
      </c>
      <c r="B328" t="s">
        <v>11</v>
      </c>
      <c r="C328" t="s">
        <v>365</v>
      </c>
      <c r="D328" t="s">
        <v>365</v>
      </c>
      <c r="E328"/>
      <c r="F328" t="s">
        <v>1086</v>
      </c>
      <c r="G328" t="s">
        <v>1361</v>
      </c>
      <c r="H328" t="s">
        <v>365</v>
      </c>
      <c r="I328" t="s">
        <v>21</v>
      </c>
      <c r="J328" t="s">
        <v>365</v>
      </c>
      <c r="K328" t="s">
        <v>365</v>
      </c>
      <c r="L328" t="s">
        <v>365</v>
      </c>
      <c r="M328" t="s">
        <v>6761</v>
      </c>
      <c r="N328" s="128" t="s">
        <v>365</v>
      </c>
      <c r="O328" s="128" t="s">
        <v>365</v>
      </c>
      <c r="P328" s="128" t="s">
        <v>365</v>
      </c>
      <c r="Q328" s="128" t="s">
        <v>365</v>
      </c>
      <c r="R328" s="128" t="s">
        <v>365</v>
      </c>
      <c r="S328" s="128">
        <v>1</v>
      </c>
      <c r="T328">
        <v>2028</v>
      </c>
      <c r="U328" s="495">
        <v>1751099</v>
      </c>
      <c r="V328" s="495" t="s">
        <v>365</v>
      </c>
      <c r="W328" s="495">
        <v>1751099</v>
      </c>
      <c r="X328" s="128">
        <v>1</v>
      </c>
      <c r="Y328" s="128">
        <v>0</v>
      </c>
      <c r="Z328" s="495">
        <v>0</v>
      </c>
      <c r="AA328" s="495">
        <v>0</v>
      </c>
      <c r="AB328" s="495">
        <v>1751099</v>
      </c>
      <c r="AC328" s="495">
        <v>0</v>
      </c>
      <c r="AD328" s="495">
        <v>0</v>
      </c>
      <c r="AE328" s="42" t="s">
        <v>1889</v>
      </c>
      <c r="AF328" s="42" t="s">
        <v>764</v>
      </c>
      <c r="AG328" s="42" t="s">
        <v>8219</v>
      </c>
      <c r="AH328" s="42">
        <v>1</v>
      </c>
      <c r="AI328" s="42" t="s">
        <v>8867</v>
      </c>
      <c r="AK328"/>
      <c r="AL328"/>
      <c r="AM328"/>
      <c r="AN328"/>
      <c r="AO328"/>
      <c r="AP328"/>
      <c r="AQ328"/>
    </row>
    <row r="329" spans="1:43">
      <c r="A329" t="s">
        <v>15</v>
      </c>
      <c r="B329" t="s">
        <v>6</v>
      </c>
      <c r="C329" t="s">
        <v>365</v>
      </c>
      <c r="D329" t="s">
        <v>365</v>
      </c>
      <c r="E329"/>
      <c r="F329" t="s">
        <v>436</v>
      </c>
      <c r="G329" t="s">
        <v>1813</v>
      </c>
      <c r="H329" t="s">
        <v>365</v>
      </c>
      <c r="I329" t="s">
        <v>365</v>
      </c>
      <c r="J329" t="s">
        <v>365</v>
      </c>
      <c r="K329" t="s">
        <v>365</v>
      </c>
      <c r="L329" t="s">
        <v>365</v>
      </c>
      <c r="M329" t="s">
        <v>6475</v>
      </c>
      <c r="N329" s="128" t="s">
        <v>365</v>
      </c>
      <c r="O329" s="128" t="s">
        <v>365</v>
      </c>
      <c r="P329" s="128" t="s">
        <v>365</v>
      </c>
      <c r="Q329" s="128" t="s">
        <v>365</v>
      </c>
      <c r="R329" s="128" t="s">
        <v>365</v>
      </c>
      <c r="S329" s="128">
        <v>0.215</v>
      </c>
      <c r="T329">
        <v>2028</v>
      </c>
      <c r="U329" s="495">
        <v>1560450</v>
      </c>
      <c r="V329" s="495" t="s">
        <v>365</v>
      </c>
      <c r="W329" s="495">
        <v>1560450</v>
      </c>
      <c r="X329" s="128">
        <v>1</v>
      </c>
      <c r="Y329" s="128">
        <v>0</v>
      </c>
      <c r="Z329" s="495">
        <v>1224953.25</v>
      </c>
      <c r="AA329" s="495">
        <v>0</v>
      </c>
      <c r="AB329" s="495">
        <v>335496.75</v>
      </c>
      <c r="AC329" s="495">
        <v>0</v>
      </c>
      <c r="AD329" s="495">
        <v>0</v>
      </c>
      <c r="AE329" s="42" t="s">
        <v>580</v>
      </c>
      <c r="AF329" s="42" t="s">
        <v>765</v>
      </c>
      <c r="AG329" s="42" t="s">
        <v>8220</v>
      </c>
      <c r="AH329" s="42">
        <v>1</v>
      </c>
      <c r="AI329" s="42" t="s">
        <v>8868</v>
      </c>
      <c r="AK329"/>
      <c r="AL329"/>
      <c r="AM329"/>
      <c r="AN329"/>
      <c r="AO329"/>
      <c r="AP329"/>
      <c r="AQ329"/>
    </row>
    <row r="330" spans="1:43">
      <c r="A330" t="s">
        <v>15</v>
      </c>
      <c r="B330" t="s">
        <v>6</v>
      </c>
      <c r="C330" t="s">
        <v>365</v>
      </c>
      <c r="D330" t="s">
        <v>365</v>
      </c>
      <c r="E330"/>
      <c r="F330" t="s">
        <v>1066</v>
      </c>
      <c r="G330" t="s">
        <v>1815</v>
      </c>
      <c r="H330" t="s">
        <v>365</v>
      </c>
      <c r="I330" t="s">
        <v>365</v>
      </c>
      <c r="J330" t="s">
        <v>365</v>
      </c>
      <c r="K330" t="s">
        <v>365</v>
      </c>
      <c r="L330" t="s">
        <v>365</v>
      </c>
      <c r="M330" t="s">
        <v>6475</v>
      </c>
      <c r="N330" s="128" t="s">
        <v>365</v>
      </c>
      <c r="O330" s="128" t="s">
        <v>365</v>
      </c>
      <c r="P330" s="128" t="s">
        <v>365</v>
      </c>
      <c r="Q330" s="128" t="s">
        <v>365</v>
      </c>
      <c r="R330" s="128" t="s">
        <v>365</v>
      </c>
      <c r="S330" s="128">
        <v>0.8</v>
      </c>
      <c r="T330">
        <v>2028</v>
      </c>
      <c r="U330" s="495">
        <v>1846658.58</v>
      </c>
      <c r="V330" s="495" t="s">
        <v>365</v>
      </c>
      <c r="W330" s="495">
        <v>1846658.58</v>
      </c>
      <c r="X330" s="128">
        <v>1</v>
      </c>
      <c r="Y330" s="128">
        <v>0</v>
      </c>
      <c r="Z330" s="495">
        <v>369331.71599999996</v>
      </c>
      <c r="AA330" s="495">
        <v>0</v>
      </c>
      <c r="AB330" s="495">
        <v>1477326.8640000001</v>
      </c>
      <c r="AC330" s="495">
        <v>0</v>
      </c>
      <c r="AD330" s="495">
        <v>0</v>
      </c>
      <c r="AE330" s="42" t="s">
        <v>580</v>
      </c>
      <c r="AF330" s="42" t="s">
        <v>765</v>
      </c>
      <c r="AG330" s="42" t="s">
        <v>8246</v>
      </c>
      <c r="AH330" s="42">
        <v>1</v>
      </c>
      <c r="AI330" s="42" t="s">
        <v>8892</v>
      </c>
      <c r="AK330"/>
      <c r="AL330"/>
      <c r="AM330"/>
      <c r="AN330"/>
      <c r="AO330"/>
      <c r="AP330"/>
      <c r="AQ330"/>
    </row>
    <row r="331" spans="1:43">
      <c r="A331" t="s">
        <v>15</v>
      </c>
      <c r="B331" t="s">
        <v>6</v>
      </c>
      <c r="C331" t="s">
        <v>365</v>
      </c>
      <c r="D331" t="s">
        <v>365</v>
      </c>
      <c r="E331"/>
      <c r="F331" t="s">
        <v>729</v>
      </c>
      <c r="G331" t="s">
        <v>1815</v>
      </c>
      <c r="H331" t="s">
        <v>365</v>
      </c>
      <c r="I331" t="s">
        <v>365</v>
      </c>
      <c r="J331" t="s">
        <v>365</v>
      </c>
      <c r="K331" t="s">
        <v>365</v>
      </c>
      <c r="L331" t="s">
        <v>365</v>
      </c>
      <c r="M331" t="s">
        <v>6475</v>
      </c>
      <c r="N331" s="128" t="s">
        <v>365</v>
      </c>
      <c r="O331" s="128" t="s">
        <v>365</v>
      </c>
      <c r="P331" s="128" t="s">
        <v>365</v>
      </c>
      <c r="Q331" s="128" t="s">
        <v>365</v>
      </c>
      <c r="R331" s="128" t="s">
        <v>365</v>
      </c>
      <c r="S331" s="128">
        <v>0.8</v>
      </c>
      <c r="T331">
        <v>2028</v>
      </c>
      <c r="U331" s="495">
        <v>126382.55</v>
      </c>
      <c r="V331" s="495" t="s">
        <v>365</v>
      </c>
      <c r="W331" s="495">
        <v>126382.55</v>
      </c>
      <c r="X331" s="128">
        <v>1</v>
      </c>
      <c r="Y331" s="128">
        <v>0</v>
      </c>
      <c r="Z331" s="495">
        <v>25276.509999999995</v>
      </c>
      <c r="AA331" s="495">
        <v>0</v>
      </c>
      <c r="AB331" s="495">
        <v>101106.04000000001</v>
      </c>
      <c r="AC331" s="495">
        <v>0</v>
      </c>
      <c r="AD331" s="495">
        <v>0</v>
      </c>
      <c r="AE331" s="42" t="s">
        <v>580</v>
      </c>
      <c r="AF331" s="42" t="s">
        <v>765</v>
      </c>
      <c r="AG331" s="42" t="s">
        <v>8247</v>
      </c>
      <c r="AH331" s="42">
        <v>1</v>
      </c>
      <c r="AI331" s="42" t="s">
        <v>8893</v>
      </c>
      <c r="AK331"/>
      <c r="AL331"/>
      <c r="AM331"/>
      <c r="AN331"/>
      <c r="AO331"/>
      <c r="AP331"/>
      <c r="AQ331"/>
    </row>
    <row r="332" spans="1:43">
      <c r="A332" t="s">
        <v>15</v>
      </c>
      <c r="B332" t="s">
        <v>6</v>
      </c>
      <c r="C332" t="s">
        <v>365</v>
      </c>
      <c r="D332" t="s">
        <v>365</v>
      </c>
      <c r="E332"/>
      <c r="F332" t="s">
        <v>732</v>
      </c>
      <c r="G332" t="s">
        <v>1815</v>
      </c>
      <c r="H332" t="s">
        <v>365</v>
      </c>
      <c r="I332" t="s">
        <v>365</v>
      </c>
      <c r="J332" t="s">
        <v>365</v>
      </c>
      <c r="K332" t="s">
        <v>365</v>
      </c>
      <c r="L332" t="s">
        <v>365</v>
      </c>
      <c r="M332" t="s">
        <v>6475</v>
      </c>
      <c r="N332" s="128" t="s">
        <v>365</v>
      </c>
      <c r="O332" s="128" t="s">
        <v>365</v>
      </c>
      <c r="P332" s="128" t="s">
        <v>365</v>
      </c>
      <c r="Q332" s="128" t="s">
        <v>365</v>
      </c>
      <c r="R332" s="128" t="s">
        <v>365</v>
      </c>
      <c r="S332" s="128">
        <v>0.8</v>
      </c>
      <c r="T332">
        <v>2028</v>
      </c>
      <c r="U332" s="495">
        <v>2705170.99</v>
      </c>
      <c r="V332" s="495" t="s">
        <v>365</v>
      </c>
      <c r="W332" s="495">
        <v>2705170.99</v>
      </c>
      <c r="X332" s="128">
        <v>1</v>
      </c>
      <c r="Y332" s="128">
        <v>0</v>
      </c>
      <c r="Z332" s="495">
        <v>541034.19799999997</v>
      </c>
      <c r="AA332" s="495">
        <v>0</v>
      </c>
      <c r="AB332" s="495">
        <v>2164136.7920000004</v>
      </c>
      <c r="AC332" s="495">
        <v>0</v>
      </c>
      <c r="AD332" s="495">
        <v>0</v>
      </c>
      <c r="AE332" s="42" t="s">
        <v>580</v>
      </c>
      <c r="AF332" s="42" t="s">
        <v>765</v>
      </c>
      <c r="AG332" s="42" t="s">
        <v>8248</v>
      </c>
      <c r="AH332" s="42">
        <v>1</v>
      </c>
      <c r="AI332" s="42" t="s">
        <v>8894</v>
      </c>
      <c r="AK332"/>
      <c r="AL332"/>
      <c r="AM332"/>
      <c r="AN332"/>
      <c r="AO332"/>
      <c r="AP332"/>
      <c r="AQ332"/>
    </row>
    <row r="333" spans="1:43">
      <c r="A333" t="s">
        <v>15</v>
      </c>
      <c r="B333" t="s">
        <v>6</v>
      </c>
      <c r="C333" t="s">
        <v>365</v>
      </c>
      <c r="D333" t="s">
        <v>365</v>
      </c>
      <c r="E333"/>
      <c r="F333" t="s">
        <v>766</v>
      </c>
      <c r="G333" t="s">
        <v>1144</v>
      </c>
      <c r="H333" t="s">
        <v>365</v>
      </c>
      <c r="I333" t="s">
        <v>365</v>
      </c>
      <c r="J333" t="s">
        <v>365</v>
      </c>
      <c r="K333" t="s">
        <v>365</v>
      </c>
      <c r="L333" t="s">
        <v>365</v>
      </c>
      <c r="M333" t="s">
        <v>6505</v>
      </c>
      <c r="N333" s="128" t="s">
        <v>365</v>
      </c>
      <c r="O333" s="128" t="s">
        <v>365</v>
      </c>
      <c r="P333" s="128" t="s">
        <v>365</v>
      </c>
      <c r="Q333" s="128" t="s">
        <v>365</v>
      </c>
      <c r="R333" s="128" t="s">
        <v>365</v>
      </c>
      <c r="S333" s="128">
        <v>0.91</v>
      </c>
      <c r="T333">
        <v>2035</v>
      </c>
      <c r="U333" s="495">
        <v>843992.96</v>
      </c>
      <c r="V333" s="495" t="s">
        <v>365</v>
      </c>
      <c r="W333" s="495">
        <v>843992.96</v>
      </c>
      <c r="X333" s="128">
        <v>0.7142857142857143</v>
      </c>
      <c r="Y333" s="128">
        <v>0.2857142857142857</v>
      </c>
      <c r="Z333" s="495">
        <v>75959.36639999997</v>
      </c>
      <c r="AA333" s="495">
        <v>0</v>
      </c>
      <c r="AB333" s="495">
        <v>548595.424</v>
      </c>
      <c r="AC333" s="495">
        <v>219438.16959999999</v>
      </c>
      <c r="AD333" s="495">
        <v>0</v>
      </c>
      <c r="AE333" s="42" t="s">
        <v>579</v>
      </c>
      <c r="AF333" s="42" t="s">
        <v>765</v>
      </c>
      <c r="AG333" s="42" t="s">
        <v>8256</v>
      </c>
      <c r="AH333" s="42">
        <v>1</v>
      </c>
      <c r="AI333" s="42" t="s">
        <v>8900</v>
      </c>
      <c r="AK333"/>
      <c r="AL333"/>
      <c r="AM333"/>
      <c r="AN333"/>
      <c r="AO333"/>
      <c r="AP333"/>
      <c r="AQ333"/>
    </row>
    <row r="334" spans="1:43">
      <c r="A334" t="s">
        <v>15</v>
      </c>
      <c r="B334" t="s">
        <v>6</v>
      </c>
      <c r="C334" t="s">
        <v>365</v>
      </c>
      <c r="D334" t="s">
        <v>365</v>
      </c>
      <c r="E334"/>
      <c r="F334" t="s">
        <v>1493</v>
      </c>
      <c r="G334" t="s">
        <v>1838</v>
      </c>
      <c r="H334" t="s">
        <v>365</v>
      </c>
      <c r="I334" t="s">
        <v>17</v>
      </c>
      <c r="J334" t="s">
        <v>365</v>
      </c>
      <c r="K334" t="s">
        <v>365</v>
      </c>
      <c r="L334" t="s">
        <v>365</v>
      </c>
      <c r="M334" t="s">
        <v>6429</v>
      </c>
      <c r="N334" s="128" t="s">
        <v>365</v>
      </c>
      <c r="O334" s="128" t="s">
        <v>365</v>
      </c>
      <c r="P334" s="128" t="s">
        <v>365</v>
      </c>
      <c r="Q334" s="128" t="s">
        <v>365</v>
      </c>
      <c r="R334" s="128" t="s">
        <v>365</v>
      </c>
      <c r="S334" s="128">
        <v>0.47</v>
      </c>
      <c r="T334">
        <v>2028</v>
      </c>
      <c r="U334" s="495">
        <v>4600000</v>
      </c>
      <c r="V334" s="495" t="s">
        <v>365</v>
      </c>
      <c r="W334" s="495">
        <v>4600000</v>
      </c>
      <c r="X334" s="128">
        <v>1</v>
      </c>
      <c r="Y334" s="128">
        <v>0</v>
      </c>
      <c r="Z334" s="495">
        <v>2438000</v>
      </c>
      <c r="AA334" s="495">
        <v>0</v>
      </c>
      <c r="AB334" s="495">
        <v>2162000</v>
      </c>
      <c r="AC334" s="495">
        <v>0</v>
      </c>
      <c r="AD334" s="495">
        <v>0</v>
      </c>
      <c r="AE334" s="42" t="s">
        <v>577</v>
      </c>
      <c r="AF334" s="42" t="s">
        <v>765</v>
      </c>
      <c r="AG334" s="42" t="s">
        <v>8262</v>
      </c>
      <c r="AH334" s="42">
        <v>1</v>
      </c>
      <c r="AI334" s="42" t="s">
        <v>8903</v>
      </c>
      <c r="AK334"/>
      <c r="AL334"/>
      <c r="AM334"/>
      <c r="AN334"/>
      <c r="AO334"/>
      <c r="AP334"/>
      <c r="AQ334"/>
    </row>
    <row r="335" spans="1:43">
      <c r="A335" t="s">
        <v>15</v>
      </c>
      <c r="B335" t="s">
        <v>6</v>
      </c>
      <c r="C335" t="s">
        <v>365</v>
      </c>
      <c r="D335" t="s">
        <v>365</v>
      </c>
      <c r="E335"/>
      <c r="F335" t="s">
        <v>744</v>
      </c>
      <c r="G335" t="s">
        <v>1138</v>
      </c>
      <c r="H335" t="s">
        <v>365</v>
      </c>
      <c r="I335" t="s">
        <v>16</v>
      </c>
      <c r="J335" t="s">
        <v>365</v>
      </c>
      <c r="K335" t="s">
        <v>365</v>
      </c>
      <c r="L335" t="s">
        <v>365</v>
      </c>
      <c r="M335" t="s">
        <v>6505</v>
      </c>
      <c r="N335" s="128" t="s">
        <v>365</v>
      </c>
      <c r="O335" s="128" t="s">
        <v>365</v>
      </c>
      <c r="P335" s="128" t="s">
        <v>365</v>
      </c>
      <c r="Q335" s="128" t="s">
        <v>365</v>
      </c>
      <c r="R335" s="128" t="s">
        <v>365</v>
      </c>
      <c r="S335" s="128">
        <v>0.18</v>
      </c>
      <c r="T335">
        <v>2028</v>
      </c>
      <c r="U335" s="495">
        <v>6416020</v>
      </c>
      <c r="V335" s="495" t="s">
        <v>365</v>
      </c>
      <c r="W335" s="495">
        <v>6416020</v>
      </c>
      <c r="X335" s="128">
        <v>1</v>
      </c>
      <c r="Y335" s="128">
        <v>0</v>
      </c>
      <c r="Z335" s="495">
        <v>5261136.4000000004</v>
      </c>
      <c r="AA335" s="495">
        <v>0</v>
      </c>
      <c r="AB335" s="495">
        <v>1154883.5999999996</v>
      </c>
      <c r="AC335" s="495">
        <v>0</v>
      </c>
      <c r="AD335" s="495">
        <v>0</v>
      </c>
      <c r="AE335" s="42" t="s">
        <v>579</v>
      </c>
      <c r="AF335" s="42" t="s">
        <v>765</v>
      </c>
      <c r="AG335" s="42" t="s">
        <v>8275</v>
      </c>
      <c r="AH335" s="42">
        <v>1</v>
      </c>
      <c r="AI335" s="42" t="s">
        <v>8915</v>
      </c>
      <c r="AK335"/>
      <c r="AL335"/>
      <c r="AM335"/>
      <c r="AN335"/>
      <c r="AO335"/>
      <c r="AP335"/>
      <c r="AQ335"/>
    </row>
    <row r="336" spans="1:43">
      <c r="A336" t="s">
        <v>15</v>
      </c>
      <c r="B336" t="s">
        <v>6</v>
      </c>
      <c r="C336" t="s">
        <v>365</v>
      </c>
      <c r="D336" t="s">
        <v>365</v>
      </c>
      <c r="E336"/>
      <c r="F336" t="s">
        <v>744</v>
      </c>
      <c r="G336" t="s">
        <v>1138</v>
      </c>
      <c r="H336" t="s">
        <v>365</v>
      </c>
      <c r="I336" t="s">
        <v>365</v>
      </c>
      <c r="J336" t="s">
        <v>365</v>
      </c>
      <c r="K336" t="s">
        <v>365</v>
      </c>
      <c r="L336" t="s">
        <v>365</v>
      </c>
      <c r="M336" t="s">
        <v>6505</v>
      </c>
      <c r="N336" s="128" t="s">
        <v>365</v>
      </c>
      <c r="O336" s="128" t="s">
        <v>365</v>
      </c>
      <c r="P336" s="128" t="s">
        <v>365</v>
      </c>
      <c r="Q336" s="128" t="s">
        <v>365</v>
      </c>
      <c r="R336" s="128" t="s">
        <v>365</v>
      </c>
      <c r="S336" s="128">
        <v>0.18</v>
      </c>
      <c r="T336">
        <v>2028</v>
      </c>
      <c r="U336" s="495">
        <v>7018501</v>
      </c>
      <c r="V336" s="495" t="s">
        <v>365</v>
      </c>
      <c r="W336" s="495">
        <v>7018501</v>
      </c>
      <c r="X336" s="128">
        <v>1</v>
      </c>
      <c r="Y336" s="128">
        <v>0</v>
      </c>
      <c r="Z336" s="495">
        <v>5755170.8200000003</v>
      </c>
      <c r="AA336" s="495">
        <v>0</v>
      </c>
      <c r="AB336" s="495">
        <v>1263330.1799999997</v>
      </c>
      <c r="AC336" s="495">
        <v>0</v>
      </c>
      <c r="AD336" s="495">
        <v>0</v>
      </c>
      <c r="AE336" s="42" t="s">
        <v>579</v>
      </c>
      <c r="AF336" s="42" t="s">
        <v>765</v>
      </c>
      <c r="AG336" s="42" t="s">
        <v>8276</v>
      </c>
      <c r="AH336" s="42">
        <v>1</v>
      </c>
      <c r="AI336" s="42" t="s">
        <v>8915</v>
      </c>
      <c r="AK336"/>
      <c r="AL336"/>
      <c r="AM336"/>
      <c r="AN336"/>
      <c r="AO336"/>
      <c r="AP336"/>
      <c r="AQ336"/>
    </row>
    <row r="337" spans="1:43">
      <c r="A337" t="s">
        <v>15</v>
      </c>
      <c r="B337" t="s">
        <v>5</v>
      </c>
      <c r="C337" t="s">
        <v>365</v>
      </c>
      <c r="D337" t="s">
        <v>365</v>
      </c>
      <c r="E337"/>
      <c r="F337" t="s">
        <v>271</v>
      </c>
      <c r="G337" t="s">
        <v>1805</v>
      </c>
      <c r="H337" t="s">
        <v>365</v>
      </c>
      <c r="I337" t="s">
        <v>365</v>
      </c>
      <c r="J337" t="s">
        <v>365</v>
      </c>
      <c r="K337" t="s">
        <v>365</v>
      </c>
      <c r="L337" t="s">
        <v>365</v>
      </c>
      <c r="M337" t="s">
        <v>6435</v>
      </c>
      <c r="N337" s="128" t="s">
        <v>365</v>
      </c>
      <c r="O337" s="128" t="s">
        <v>365</v>
      </c>
      <c r="P337" s="128" t="s">
        <v>365</v>
      </c>
      <c r="Q337" s="128" t="s">
        <v>365</v>
      </c>
      <c r="R337" s="128" t="s">
        <v>365</v>
      </c>
      <c r="S337" s="128">
        <v>0.11</v>
      </c>
      <c r="T337">
        <v>2035</v>
      </c>
      <c r="U337" s="495">
        <v>17245004</v>
      </c>
      <c r="V337" s="495" t="s">
        <v>365</v>
      </c>
      <c r="W337" s="495">
        <v>17245004</v>
      </c>
      <c r="X337" s="128">
        <v>0.7142857142857143</v>
      </c>
      <c r="Y337" s="128">
        <v>0.2857142857142857</v>
      </c>
      <c r="Z337" s="495">
        <v>15348053.560000001</v>
      </c>
      <c r="AA337" s="495">
        <v>0</v>
      </c>
      <c r="AB337" s="495">
        <v>1354964.5999999996</v>
      </c>
      <c r="AC337" s="495">
        <v>541985.83999999985</v>
      </c>
      <c r="AD337" s="495">
        <v>0</v>
      </c>
      <c r="AE337" s="42" t="s">
        <v>608</v>
      </c>
      <c r="AF337" s="42" t="s">
        <v>765</v>
      </c>
      <c r="AG337" s="42" t="s">
        <v>8284</v>
      </c>
      <c r="AH337" s="42">
        <v>1</v>
      </c>
      <c r="AI337" s="42" t="s">
        <v>8923</v>
      </c>
      <c r="AK337"/>
      <c r="AL337"/>
      <c r="AM337"/>
      <c r="AN337"/>
      <c r="AO337"/>
      <c r="AP337"/>
      <c r="AQ337"/>
    </row>
    <row r="338" spans="1:43">
      <c r="A338" t="s">
        <v>15</v>
      </c>
      <c r="B338" t="s">
        <v>6</v>
      </c>
      <c r="C338" t="s">
        <v>365</v>
      </c>
      <c r="D338" t="s">
        <v>365</v>
      </c>
      <c r="E338"/>
      <c r="F338" t="s">
        <v>733</v>
      </c>
      <c r="G338" t="s">
        <v>1146</v>
      </c>
      <c r="H338" t="s">
        <v>365</v>
      </c>
      <c r="I338" t="s">
        <v>365</v>
      </c>
      <c r="J338" t="s">
        <v>365</v>
      </c>
      <c r="K338" t="s">
        <v>365</v>
      </c>
      <c r="L338" t="s">
        <v>365</v>
      </c>
      <c r="M338" t="s">
        <v>6562</v>
      </c>
      <c r="N338" s="128" t="s">
        <v>365</v>
      </c>
      <c r="O338" s="128" t="s">
        <v>365</v>
      </c>
      <c r="P338" s="128" t="s">
        <v>365</v>
      </c>
      <c r="Q338" s="128" t="s">
        <v>365</v>
      </c>
      <c r="R338" s="128" t="s">
        <v>365</v>
      </c>
      <c r="S338" s="128">
        <v>0.78</v>
      </c>
      <c r="T338">
        <v>2035</v>
      </c>
      <c r="U338" s="495">
        <v>137581</v>
      </c>
      <c r="V338" s="495" t="s">
        <v>365</v>
      </c>
      <c r="W338" s="495">
        <v>137581</v>
      </c>
      <c r="X338" s="128">
        <v>0.7142857142857143</v>
      </c>
      <c r="Y338" s="128">
        <v>0.2857142857142857</v>
      </c>
      <c r="Z338" s="495">
        <v>30267.819999999996</v>
      </c>
      <c r="AA338" s="495">
        <v>0</v>
      </c>
      <c r="AB338" s="495">
        <v>76652.271428571432</v>
      </c>
      <c r="AC338" s="495">
        <v>30660.908571428572</v>
      </c>
      <c r="AD338" s="495">
        <v>0</v>
      </c>
      <c r="AE338" s="42" t="s">
        <v>587</v>
      </c>
      <c r="AF338" s="42" t="s">
        <v>764</v>
      </c>
      <c r="AG338" s="42" t="s">
        <v>8287</v>
      </c>
      <c r="AH338" s="42">
        <v>1</v>
      </c>
      <c r="AI338" s="42" t="s">
        <v>8926</v>
      </c>
      <c r="AK338"/>
      <c r="AL338"/>
      <c r="AM338"/>
      <c r="AN338"/>
      <c r="AO338"/>
      <c r="AP338"/>
      <c r="AQ338"/>
    </row>
    <row r="339" spans="1:43">
      <c r="A339" t="s">
        <v>15</v>
      </c>
      <c r="B339" t="s">
        <v>6</v>
      </c>
      <c r="C339" t="s">
        <v>365</v>
      </c>
      <c r="D339" t="s">
        <v>365</v>
      </c>
      <c r="E339"/>
      <c r="F339" t="s">
        <v>362</v>
      </c>
      <c r="G339" t="s">
        <v>1141</v>
      </c>
      <c r="H339" t="s">
        <v>365</v>
      </c>
      <c r="I339" t="s">
        <v>365</v>
      </c>
      <c r="J339" t="s">
        <v>365</v>
      </c>
      <c r="K339" t="s">
        <v>365</v>
      </c>
      <c r="L339" t="s">
        <v>365</v>
      </c>
      <c r="M339" t="s">
        <v>6475</v>
      </c>
      <c r="N339" s="128" t="s">
        <v>365</v>
      </c>
      <c r="O339" s="128" t="s">
        <v>365</v>
      </c>
      <c r="P339" s="128" t="s">
        <v>365</v>
      </c>
      <c r="Q339" s="128" t="s">
        <v>365</v>
      </c>
      <c r="R339" s="128" t="s">
        <v>365</v>
      </c>
      <c r="S339" s="128">
        <v>0.31</v>
      </c>
      <c r="T339">
        <v>2028</v>
      </c>
      <c r="U339" s="495">
        <v>15524746</v>
      </c>
      <c r="V339" s="495" t="s">
        <v>365</v>
      </c>
      <c r="W339" s="495">
        <v>15524746</v>
      </c>
      <c r="X339" s="128">
        <v>1</v>
      </c>
      <c r="Y339" s="128">
        <v>0</v>
      </c>
      <c r="Z339" s="495">
        <v>10712074.739999998</v>
      </c>
      <c r="AA339" s="495">
        <v>0</v>
      </c>
      <c r="AB339" s="495">
        <v>4812671.2600000016</v>
      </c>
      <c r="AC339" s="495">
        <v>0</v>
      </c>
      <c r="AD339" s="495">
        <v>0</v>
      </c>
      <c r="AE339" s="42" t="s">
        <v>580</v>
      </c>
      <c r="AF339" s="42" t="s">
        <v>765</v>
      </c>
      <c r="AG339" s="42" t="s">
        <v>8288</v>
      </c>
      <c r="AH339" s="42">
        <v>1</v>
      </c>
      <c r="AI339" s="42" t="s">
        <v>8927</v>
      </c>
      <c r="AK339"/>
      <c r="AL339"/>
      <c r="AM339"/>
      <c r="AN339"/>
      <c r="AO339"/>
      <c r="AP339"/>
      <c r="AQ339"/>
    </row>
    <row r="340" spans="1:43">
      <c r="A340" t="s">
        <v>15</v>
      </c>
      <c r="B340" t="s">
        <v>6</v>
      </c>
      <c r="C340" t="s">
        <v>365</v>
      </c>
      <c r="D340" t="s">
        <v>365</v>
      </c>
      <c r="E340"/>
      <c r="F340" t="s">
        <v>362</v>
      </c>
      <c r="G340" t="s">
        <v>1141</v>
      </c>
      <c r="H340" t="s">
        <v>365</v>
      </c>
      <c r="I340" t="s">
        <v>365</v>
      </c>
      <c r="J340" t="s">
        <v>365</v>
      </c>
      <c r="K340" t="s">
        <v>365</v>
      </c>
      <c r="L340" t="s">
        <v>365</v>
      </c>
      <c r="M340" t="s">
        <v>6475</v>
      </c>
      <c r="N340" s="128" t="s">
        <v>365</v>
      </c>
      <c r="O340" s="128" t="s">
        <v>365</v>
      </c>
      <c r="P340" s="128" t="s">
        <v>365</v>
      </c>
      <c r="Q340" s="128" t="s">
        <v>365</v>
      </c>
      <c r="R340" s="128" t="s">
        <v>365</v>
      </c>
      <c r="S340" s="128">
        <v>0.31</v>
      </c>
      <c r="T340">
        <v>2028</v>
      </c>
      <c r="U340" s="495">
        <v>28212203.880000003</v>
      </c>
      <c r="V340" s="495" t="s">
        <v>365</v>
      </c>
      <c r="W340" s="495">
        <v>28212203.880000003</v>
      </c>
      <c r="X340" s="128">
        <v>1</v>
      </c>
      <c r="Y340" s="128">
        <v>0</v>
      </c>
      <c r="Z340" s="495">
        <v>19466420.677200001</v>
      </c>
      <c r="AA340" s="495">
        <v>0</v>
      </c>
      <c r="AB340" s="495">
        <v>8745783.2028000019</v>
      </c>
      <c r="AC340" s="495">
        <v>0</v>
      </c>
      <c r="AD340" s="495">
        <v>0</v>
      </c>
      <c r="AE340" s="42" t="s">
        <v>580</v>
      </c>
      <c r="AF340" s="42" t="s">
        <v>765</v>
      </c>
      <c r="AG340" s="42" t="s">
        <v>8289</v>
      </c>
      <c r="AH340" s="42">
        <v>1</v>
      </c>
      <c r="AI340" s="42" t="s">
        <v>8927</v>
      </c>
      <c r="AK340"/>
      <c r="AL340"/>
      <c r="AM340"/>
      <c r="AN340"/>
      <c r="AO340"/>
      <c r="AP340"/>
      <c r="AQ340"/>
    </row>
    <row r="341" spans="1:43">
      <c r="A341" t="s">
        <v>15</v>
      </c>
      <c r="B341" t="s">
        <v>6</v>
      </c>
      <c r="C341" t="s">
        <v>365</v>
      </c>
      <c r="D341" t="s">
        <v>365</v>
      </c>
      <c r="E341"/>
      <c r="F341" t="s">
        <v>1306</v>
      </c>
      <c r="G341" t="s">
        <v>1139</v>
      </c>
      <c r="H341" t="s">
        <v>365</v>
      </c>
      <c r="I341" t="s">
        <v>365</v>
      </c>
      <c r="J341" t="s">
        <v>365</v>
      </c>
      <c r="K341" t="s">
        <v>365</v>
      </c>
      <c r="L341" t="s">
        <v>365</v>
      </c>
      <c r="M341" t="s">
        <v>6475</v>
      </c>
      <c r="N341" s="128" t="s">
        <v>365</v>
      </c>
      <c r="O341" s="128" t="s">
        <v>365</v>
      </c>
      <c r="P341" s="128" t="s">
        <v>365</v>
      </c>
      <c r="Q341" s="128" t="s">
        <v>365</v>
      </c>
      <c r="R341" s="128" t="s">
        <v>365</v>
      </c>
      <c r="S341" s="128">
        <v>0.31</v>
      </c>
      <c r="T341">
        <v>2028</v>
      </c>
      <c r="U341" s="495">
        <v>832673</v>
      </c>
      <c r="V341" s="495" t="s">
        <v>365</v>
      </c>
      <c r="W341" s="495">
        <v>832673</v>
      </c>
      <c r="X341" s="128">
        <v>1</v>
      </c>
      <c r="Y341" s="128">
        <v>0</v>
      </c>
      <c r="Z341" s="495">
        <v>574544.37</v>
      </c>
      <c r="AA341" s="495">
        <v>0</v>
      </c>
      <c r="AB341" s="495">
        <v>258128.63</v>
      </c>
      <c r="AC341" s="495">
        <v>0</v>
      </c>
      <c r="AD341" s="495">
        <v>0</v>
      </c>
      <c r="AE341" s="42" t="s">
        <v>580</v>
      </c>
      <c r="AF341" s="42" t="s">
        <v>765</v>
      </c>
      <c r="AG341" s="42" t="s">
        <v>8306</v>
      </c>
      <c r="AH341" s="42">
        <v>1</v>
      </c>
      <c r="AI341" s="42" t="s">
        <v>8943</v>
      </c>
      <c r="AK341"/>
      <c r="AL341"/>
      <c r="AM341"/>
      <c r="AN341"/>
      <c r="AO341"/>
      <c r="AP341"/>
      <c r="AQ341"/>
    </row>
    <row r="342" spans="1:43">
      <c r="A342" t="s">
        <v>15</v>
      </c>
      <c r="B342" t="s">
        <v>6</v>
      </c>
      <c r="C342" t="s">
        <v>365</v>
      </c>
      <c r="D342" t="s">
        <v>365</v>
      </c>
      <c r="E342"/>
      <c r="F342" t="s">
        <v>1306</v>
      </c>
      <c r="G342" t="s">
        <v>1139</v>
      </c>
      <c r="H342" t="s">
        <v>365</v>
      </c>
      <c r="I342" t="s">
        <v>365</v>
      </c>
      <c r="J342" t="s">
        <v>365</v>
      </c>
      <c r="K342" t="s">
        <v>365</v>
      </c>
      <c r="L342" t="s">
        <v>365</v>
      </c>
      <c r="M342" t="s">
        <v>6475</v>
      </c>
      <c r="N342" s="128" t="s">
        <v>365</v>
      </c>
      <c r="O342" s="128" t="s">
        <v>365</v>
      </c>
      <c r="P342" s="128" t="s">
        <v>365</v>
      </c>
      <c r="Q342" s="128" t="s">
        <v>365</v>
      </c>
      <c r="R342" s="128" t="s">
        <v>365</v>
      </c>
      <c r="S342" s="128">
        <v>0.31</v>
      </c>
      <c r="T342">
        <v>2028</v>
      </c>
      <c r="U342" s="495">
        <v>3903978.09</v>
      </c>
      <c r="V342" s="495" t="s">
        <v>365</v>
      </c>
      <c r="W342" s="495">
        <v>3903978.09</v>
      </c>
      <c r="X342" s="128">
        <v>1</v>
      </c>
      <c r="Y342" s="128">
        <v>0</v>
      </c>
      <c r="Z342" s="495">
        <v>2693744.8820999996</v>
      </c>
      <c r="AA342" s="495">
        <v>0</v>
      </c>
      <c r="AB342" s="495">
        <v>1210233.2079000003</v>
      </c>
      <c r="AC342" s="495">
        <v>0</v>
      </c>
      <c r="AD342" s="495">
        <v>0</v>
      </c>
      <c r="AE342" s="42" t="s">
        <v>580</v>
      </c>
      <c r="AF342" s="42" t="s">
        <v>765</v>
      </c>
      <c r="AG342" s="42" t="s">
        <v>8307</v>
      </c>
      <c r="AH342" s="42">
        <v>1</v>
      </c>
      <c r="AI342" s="42" t="s">
        <v>8943</v>
      </c>
      <c r="AK342"/>
      <c r="AL342"/>
      <c r="AM342"/>
      <c r="AN342"/>
      <c r="AO342"/>
      <c r="AP342"/>
      <c r="AQ342"/>
    </row>
    <row r="343" spans="1:43">
      <c r="A343" t="s">
        <v>5883</v>
      </c>
      <c r="B343" t="s">
        <v>10</v>
      </c>
      <c r="C343" t="s">
        <v>365</v>
      </c>
      <c r="D343" t="s">
        <v>365</v>
      </c>
      <c r="E343"/>
      <c r="F343" t="s">
        <v>1067</v>
      </c>
      <c r="G343" t="s">
        <v>1314</v>
      </c>
      <c r="H343" t="s">
        <v>365</v>
      </c>
      <c r="I343" t="s">
        <v>365</v>
      </c>
      <c r="J343" t="s">
        <v>365</v>
      </c>
      <c r="K343" t="s">
        <v>365</v>
      </c>
      <c r="L343" t="s">
        <v>365</v>
      </c>
      <c r="M343" t="s">
        <v>5946</v>
      </c>
      <c r="N343" s="128" t="s">
        <v>365</v>
      </c>
      <c r="O343" s="128" t="s">
        <v>365</v>
      </c>
      <c r="P343" s="128" t="s">
        <v>365</v>
      </c>
      <c r="Q343" s="128" t="s">
        <v>365</v>
      </c>
      <c r="R343" s="128" t="s">
        <v>365</v>
      </c>
      <c r="S343" s="128">
        <v>0.82</v>
      </c>
      <c r="T343">
        <v>2028</v>
      </c>
      <c r="U343" s="495">
        <v>13878668</v>
      </c>
      <c r="V343" s="495" t="s">
        <v>365</v>
      </c>
      <c r="W343" s="495">
        <v>13878668</v>
      </c>
      <c r="X343" s="128">
        <v>1</v>
      </c>
      <c r="Y343" s="128">
        <v>0</v>
      </c>
      <c r="Z343" s="495">
        <v>2498160.2400000007</v>
      </c>
      <c r="AA343" s="495">
        <v>0</v>
      </c>
      <c r="AB343" s="495">
        <v>11380507.76</v>
      </c>
      <c r="AC343" s="495">
        <v>0</v>
      </c>
      <c r="AD343" s="495">
        <v>0</v>
      </c>
      <c r="AE343" s="42" t="s">
        <v>454</v>
      </c>
      <c r="AF343" s="42" t="s">
        <v>765</v>
      </c>
      <c r="AG343" s="42" t="s">
        <v>8309</v>
      </c>
      <c r="AH343" s="42">
        <v>1</v>
      </c>
      <c r="AI343" s="42" t="s">
        <v>8945</v>
      </c>
      <c r="AK343"/>
      <c r="AL343"/>
      <c r="AM343"/>
      <c r="AN343"/>
      <c r="AO343"/>
      <c r="AP343"/>
      <c r="AQ343"/>
    </row>
    <row r="344" spans="1:43">
      <c r="A344" t="s">
        <v>5883</v>
      </c>
      <c r="B344" t="s">
        <v>10</v>
      </c>
      <c r="C344" t="s">
        <v>365</v>
      </c>
      <c r="D344" t="s">
        <v>365</v>
      </c>
      <c r="E344"/>
      <c r="F344" t="s">
        <v>1071</v>
      </c>
      <c r="G344" t="s">
        <v>1315</v>
      </c>
      <c r="H344" t="s">
        <v>365</v>
      </c>
      <c r="I344" t="s">
        <v>365</v>
      </c>
      <c r="J344" t="s">
        <v>365</v>
      </c>
      <c r="K344" t="s">
        <v>365</v>
      </c>
      <c r="L344" t="s">
        <v>365</v>
      </c>
      <c r="M344" t="s">
        <v>5944</v>
      </c>
      <c r="N344" s="128" t="s">
        <v>365</v>
      </c>
      <c r="O344" s="128" t="s">
        <v>365</v>
      </c>
      <c r="P344" s="128" t="s">
        <v>365</v>
      </c>
      <c r="Q344" s="128" t="s">
        <v>365</v>
      </c>
      <c r="R344" s="128" t="s">
        <v>365</v>
      </c>
      <c r="S344" s="128">
        <v>0.82</v>
      </c>
      <c r="T344">
        <v>2028</v>
      </c>
      <c r="U344" s="495">
        <v>21944110</v>
      </c>
      <c r="V344" s="495" t="s">
        <v>365</v>
      </c>
      <c r="W344" s="495">
        <v>21944110</v>
      </c>
      <c r="X344" s="128">
        <v>1</v>
      </c>
      <c r="Y344" s="128">
        <v>0</v>
      </c>
      <c r="Z344" s="495">
        <v>3949939.8000000012</v>
      </c>
      <c r="AA344" s="495">
        <v>0</v>
      </c>
      <c r="AB344" s="495">
        <v>17994170.199999999</v>
      </c>
      <c r="AC344" s="495">
        <v>0</v>
      </c>
      <c r="AD344" s="495">
        <v>0</v>
      </c>
      <c r="AE344" s="42" t="s">
        <v>452</v>
      </c>
      <c r="AF344" s="42" t="s">
        <v>765</v>
      </c>
      <c r="AG344" s="42" t="s">
        <v>8310</v>
      </c>
      <c r="AH344" s="42">
        <v>1</v>
      </c>
      <c r="AI344" s="42" t="s">
        <v>8946</v>
      </c>
      <c r="AK344"/>
      <c r="AL344"/>
      <c r="AM344"/>
      <c r="AN344"/>
      <c r="AO344"/>
      <c r="AP344"/>
      <c r="AQ344"/>
    </row>
    <row r="345" spans="1:43">
      <c r="A345" t="s">
        <v>5883</v>
      </c>
      <c r="B345" t="s">
        <v>10</v>
      </c>
      <c r="C345" t="s">
        <v>365</v>
      </c>
      <c r="D345" t="s">
        <v>365</v>
      </c>
      <c r="E345"/>
      <c r="F345" t="s">
        <v>1099</v>
      </c>
      <c r="G345" t="s">
        <v>1315</v>
      </c>
      <c r="H345" t="s">
        <v>365</v>
      </c>
      <c r="I345" t="s">
        <v>365</v>
      </c>
      <c r="J345" t="s">
        <v>365</v>
      </c>
      <c r="K345" t="s">
        <v>365</v>
      </c>
      <c r="L345" t="s">
        <v>365</v>
      </c>
      <c r="M345" t="s">
        <v>5947</v>
      </c>
      <c r="N345" s="128" t="s">
        <v>365</v>
      </c>
      <c r="O345" s="128" t="s">
        <v>365</v>
      </c>
      <c r="P345" s="128" t="s">
        <v>365</v>
      </c>
      <c r="Q345" s="128" t="s">
        <v>365</v>
      </c>
      <c r="R345" s="128" t="s">
        <v>365</v>
      </c>
      <c r="S345" s="128">
        <v>0.82</v>
      </c>
      <c r="T345">
        <v>2028</v>
      </c>
      <c r="U345" s="495">
        <v>3325039</v>
      </c>
      <c r="V345" s="495" t="s">
        <v>365</v>
      </c>
      <c r="W345" s="495">
        <v>3325039</v>
      </c>
      <c r="X345" s="128">
        <v>1</v>
      </c>
      <c r="Y345" s="128">
        <v>0</v>
      </c>
      <c r="Z345" s="495">
        <v>598507.02000000014</v>
      </c>
      <c r="AA345" s="495">
        <v>0</v>
      </c>
      <c r="AB345" s="495">
        <v>2726531.98</v>
      </c>
      <c r="AC345" s="495">
        <v>0</v>
      </c>
      <c r="AD345" s="495">
        <v>0</v>
      </c>
      <c r="AE345" s="42" t="s">
        <v>480</v>
      </c>
      <c r="AF345" s="42" t="s">
        <v>765</v>
      </c>
      <c r="AG345" s="42" t="s">
        <v>8311</v>
      </c>
      <c r="AH345" s="42">
        <v>1</v>
      </c>
      <c r="AI345" s="42" t="s">
        <v>8947</v>
      </c>
      <c r="AK345"/>
      <c r="AL345"/>
      <c r="AM345"/>
      <c r="AN345"/>
      <c r="AO345"/>
      <c r="AP345"/>
      <c r="AQ345"/>
    </row>
    <row r="346" spans="1:43">
      <c r="A346" t="s">
        <v>5883</v>
      </c>
      <c r="B346" t="s">
        <v>10</v>
      </c>
      <c r="C346" t="s">
        <v>365</v>
      </c>
      <c r="D346" t="s">
        <v>365</v>
      </c>
      <c r="E346"/>
      <c r="F346" t="s">
        <v>1068</v>
      </c>
      <c r="G346" t="s">
        <v>1315</v>
      </c>
      <c r="H346" t="s">
        <v>365</v>
      </c>
      <c r="I346" t="s">
        <v>365</v>
      </c>
      <c r="J346" t="s">
        <v>365</v>
      </c>
      <c r="K346" t="s">
        <v>365</v>
      </c>
      <c r="L346" t="s">
        <v>365</v>
      </c>
      <c r="M346" t="s">
        <v>5943</v>
      </c>
      <c r="N346" s="128" t="s">
        <v>365</v>
      </c>
      <c r="O346" s="128" t="s">
        <v>365</v>
      </c>
      <c r="P346" s="128" t="s">
        <v>365</v>
      </c>
      <c r="Q346" s="128" t="s">
        <v>365</v>
      </c>
      <c r="R346" s="128" t="s">
        <v>365</v>
      </c>
      <c r="S346" s="128">
        <v>0.82</v>
      </c>
      <c r="T346">
        <v>2028</v>
      </c>
      <c r="U346" s="495">
        <v>22200649</v>
      </c>
      <c r="V346" s="495" t="s">
        <v>365</v>
      </c>
      <c r="W346" s="495">
        <v>22200649</v>
      </c>
      <c r="X346" s="128">
        <v>1</v>
      </c>
      <c r="Y346" s="128">
        <v>0</v>
      </c>
      <c r="Z346" s="495">
        <v>3996116.8200000012</v>
      </c>
      <c r="AA346" s="495">
        <v>0</v>
      </c>
      <c r="AB346" s="495">
        <v>18204532.18</v>
      </c>
      <c r="AC346" s="495">
        <v>0</v>
      </c>
      <c r="AD346" s="495">
        <v>0</v>
      </c>
      <c r="AE346" s="42" t="s">
        <v>456</v>
      </c>
      <c r="AF346" s="42" t="s">
        <v>765</v>
      </c>
      <c r="AG346" s="42" t="s">
        <v>8312</v>
      </c>
      <c r="AH346" s="42">
        <v>1</v>
      </c>
      <c r="AI346" s="42" t="s">
        <v>8948</v>
      </c>
      <c r="AK346"/>
      <c r="AL346"/>
      <c r="AM346"/>
      <c r="AN346"/>
      <c r="AO346"/>
      <c r="AP346"/>
      <c r="AQ346"/>
    </row>
    <row r="347" spans="1:43">
      <c r="A347" t="s">
        <v>5883</v>
      </c>
      <c r="B347" t="s">
        <v>10</v>
      </c>
      <c r="C347" t="s">
        <v>365</v>
      </c>
      <c r="D347" t="s">
        <v>365</v>
      </c>
      <c r="E347"/>
      <c r="F347" t="s">
        <v>1072</v>
      </c>
      <c r="G347" t="s">
        <v>1315</v>
      </c>
      <c r="H347" t="s">
        <v>365</v>
      </c>
      <c r="I347" t="s">
        <v>365</v>
      </c>
      <c r="J347" t="s">
        <v>365</v>
      </c>
      <c r="K347" t="s">
        <v>365</v>
      </c>
      <c r="L347" t="s">
        <v>365</v>
      </c>
      <c r="M347" t="s">
        <v>5942</v>
      </c>
      <c r="N347" s="128" t="s">
        <v>365</v>
      </c>
      <c r="O347" s="128" t="s">
        <v>365</v>
      </c>
      <c r="P347" s="128" t="s">
        <v>365</v>
      </c>
      <c r="Q347" s="128" t="s">
        <v>365</v>
      </c>
      <c r="R347" s="128" t="s">
        <v>365</v>
      </c>
      <c r="S347" s="128">
        <v>0.82</v>
      </c>
      <c r="T347">
        <v>2028</v>
      </c>
      <c r="U347" s="495">
        <v>19895971</v>
      </c>
      <c r="V347" s="495" t="s">
        <v>365</v>
      </c>
      <c r="W347" s="495">
        <v>19895971</v>
      </c>
      <c r="X347" s="128">
        <v>1</v>
      </c>
      <c r="Y347" s="128">
        <v>0</v>
      </c>
      <c r="Z347" s="495">
        <v>3581274.7800000012</v>
      </c>
      <c r="AA347" s="495">
        <v>0</v>
      </c>
      <c r="AB347" s="495">
        <v>16314696.219999999</v>
      </c>
      <c r="AC347" s="495">
        <v>0</v>
      </c>
      <c r="AD347" s="495">
        <v>0</v>
      </c>
      <c r="AE347" s="42" t="s">
        <v>445</v>
      </c>
      <c r="AF347" s="42" t="s">
        <v>765</v>
      </c>
      <c r="AG347" s="42" t="s">
        <v>8313</v>
      </c>
      <c r="AH347" s="42">
        <v>1</v>
      </c>
      <c r="AI347" s="42" t="s">
        <v>8949</v>
      </c>
      <c r="AK347"/>
      <c r="AL347"/>
      <c r="AM347"/>
      <c r="AN347"/>
      <c r="AO347"/>
      <c r="AP347"/>
      <c r="AQ347"/>
    </row>
    <row r="348" spans="1:43">
      <c r="A348" t="s">
        <v>15</v>
      </c>
      <c r="B348" t="s">
        <v>6</v>
      </c>
      <c r="C348" t="s">
        <v>365</v>
      </c>
      <c r="D348" t="s">
        <v>365</v>
      </c>
      <c r="E348"/>
      <c r="F348" t="s">
        <v>687</v>
      </c>
      <c r="G348" t="s">
        <v>1839</v>
      </c>
      <c r="H348" t="s">
        <v>365</v>
      </c>
      <c r="I348" t="s">
        <v>365</v>
      </c>
      <c r="J348" t="s">
        <v>365</v>
      </c>
      <c r="K348" t="s">
        <v>365</v>
      </c>
      <c r="L348" t="s">
        <v>365</v>
      </c>
      <c r="M348" t="s">
        <v>6505</v>
      </c>
      <c r="N348" s="128" t="s">
        <v>365</v>
      </c>
      <c r="O348" s="128" t="s">
        <v>365</v>
      </c>
      <c r="P348" s="128" t="s">
        <v>365</v>
      </c>
      <c r="Q348" s="128" t="s">
        <v>365</v>
      </c>
      <c r="R348" s="128" t="s">
        <v>365</v>
      </c>
      <c r="S348" s="128">
        <v>0.38</v>
      </c>
      <c r="T348">
        <v>2028</v>
      </c>
      <c r="U348" s="495">
        <v>1740577</v>
      </c>
      <c r="V348" s="495" t="s">
        <v>365</v>
      </c>
      <c r="W348" s="495">
        <v>1740577</v>
      </c>
      <c r="X348" s="128">
        <v>1</v>
      </c>
      <c r="Y348" s="128">
        <v>0</v>
      </c>
      <c r="Z348" s="495">
        <v>1079157.74</v>
      </c>
      <c r="AA348" s="495">
        <v>0</v>
      </c>
      <c r="AB348" s="495">
        <v>661419.26</v>
      </c>
      <c r="AC348" s="495">
        <v>0</v>
      </c>
      <c r="AD348" s="495">
        <v>0</v>
      </c>
      <c r="AE348" s="42" t="s">
        <v>579</v>
      </c>
      <c r="AF348" s="42" t="s">
        <v>765</v>
      </c>
      <c r="AG348" s="42" t="s">
        <v>8316</v>
      </c>
      <c r="AH348" s="42">
        <v>1</v>
      </c>
      <c r="AI348" s="42" t="s">
        <v>8952</v>
      </c>
      <c r="AK348"/>
      <c r="AL348"/>
      <c r="AM348"/>
      <c r="AN348"/>
      <c r="AO348"/>
      <c r="AP348"/>
      <c r="AQ348"/>
    </row>
    <row r="349" spans="1:43">
      <c r="A349" t="s">
        <v>15</v>
      </c>
      <c r="B349" t="s">
        <v>6</v>
      </c>
      <c r="C349" t="s">
        <v>365</v>
      </c>
      <c r="D349" t="s">
        <v>365</v>
      </c>
      <c r="E349"/>
      <c r="F349" t="s">
        <v>277</v>
      </c>
      <c r="G349" t="s">
        <v>1839</v>
      </c>
      <c r="H349" t="s">
        <v>365</v>
      </c>
      <c r="I349" t="s">
        <v>365</v>
      </c>
      <c r="J349" t="s">
        <v>365</v>
      </c>
      <c r="K349" t="s">
        <v>365</v>
      </c>
      <c r="L349" t="s">
        <v>365</v>
      </c>
      <c r="M349" t="s">
        <v>6505</v>
      </c>
      <c r="N349" s="128" t="s">
        <v>365</v>
      </c>
      <c r="O349" s="128" t="s">
        <v>365</v>
      </c>
      <c r="P349" s="128" t="s">
        <v>365</v>
      </c>
      <c r="Q349" s="128" t="s">
        <v>365</v>
      </c>
      <c r="R349" s="128" t="s">
        <v>365</v>
      </c>
      <c r="S349" s="128">
        <v>0.38</v>
      </c>
      <c r="T349">
        <v>2028</v>
      </c>
      <c r="U349" s="495">
        <v>6770901</v>
      </c>
      <c r="V349" s="495" t="s">
        <v>365</v>
      </c>
      <c r="W349" s="495">
        <v>6770901</v>
      </c>
      <c r="X349" s="128">
        <v>1</v>
      </c>
      <c r="Y349" s="128">
        <v>0</v>
      </c>
      <c r="Z349" s="495">
        <v>4197958.62</v>
      </c>
      <c r="AA349" s="495">
        <v>0</v>
      </c>
      <c r="AB349" s="495">
        <v>2572942.38</v>
      </c>
      <c r="AC349" s="495">
        <v>0</v>
      </c>
      <c r="AD349" s="495">
        <v>0</v>
      </c>
      <c r="AE349" s="42" t="s">
        <v>579</v>
      </c>
      <c r="AF349" s="42" t="s">
        <v>765</v>
      </c>
      <c r="AG349" s="42" t="s">
        <v>8317</v>
      </c>
      <c r="AH349" s="42">
        <v>1</v>
      </c>
      <c r="AI349" s="42" t="s">
        <v>8953</v>
      </c>
      <c r="AK349"/>
      <c r="AL349"/>
      <c r="AM349"/>
      <c r="AN349"/>
      <c r="AO349"/>
      <c r="AP349"/>
      <c r="AQ349"/>
    </row>
    <row r="350" spans="1:43">
      <c r="A350" t="s">
        <v>15</v>
      </c>
      <c r="B350" t="s">
        <v>6</v>
      </c>
      <c r="C350" t="s">
        <v>365</v>
      </c>
      <c r="D350" t="s">
        <v>365</v>
      </c>
      <c r="E350"/>
      <c r="F350" t="s">
        <v>277</v>
      </c>
      <c r="G350" t="s">
        <v>1839</v>
      </c>
      <c r="H350" t="s">
        <v>365</v>
      </c>
      <c r="I350" t="s">
        <v>365</v>
      </c>
      <c r="J350" t="s">
        <v>365</v>
      </c>
      <c r="K350" t="s">
        <v>365</v>
      </c>
      <c r="L350" t="s">
        <v>365</v>
      </c>
      <c r="M350" t="s">
        <v>6505</v>
      </c>
      <c r="N350" s="128" t="s">
        <v>365</v>
      </c>
      <c r="O350" s="128" t="s">
        <v>365</v>
      </c>
      <c r="P350" s="128" t="s">
        <v>365</v>
      </c>
      <c r="Q350" s="128" t="s">
        <v>365</v>
      </c>
      <c r="R350" s="128" t="s">
        <v>365</v>
      </c>
      <c r="S350" s="128">
        <v>0.38</v>
      </c>
      <c r="T350">
        <v>2028</v>
      </c>
      <c r="U350" s="495">
        <v>457212.13</v>
      </c>
      <c r="V350" s="495" t="s">
        <v>365</v>
      </c>
      <c r="W350" s="495">
        <v>457212.13</v>
      </c>
      <c r="X350" s="128">
        <v>1</v>
      </c>
      <c r="Y350" s="128">
        <v>0</v>
      </c>
      <c r="Z350" s="495">
        <v>283471.52059999999</v>
      </c>
      <c r="AA350" s="495">
        <v>0</v>
      </c>
      <c r="AB350" s="495">
        <v>173740.60940000002</v>
      </c>
      <c r="AC350" s="495">
        <v>0</v>
      </c>
      <c r="AD350" s="495">
        <v>0</v>
      </c>
      <c r="AE350" s="42" t="s">
        <v>579</v>
      </c>
      <c r="AF350" s="42" t="s">
        <v>765</v>
      </c>
      <c r="AG350" s="42" t="s">
        <v>8318</v>
      </c>
      <c r="AH350" s="42">
        <v>1</v>
      </c>
      <c r="AI350" s="42" t="s">
        <v>8953</v>
      </c>
      <c r="AK350"/>
      <c r="AL350"/>
      <c r="AM350"/>
      <c r="AN350"/>
      <c r="AO350"/>
      <c r="AP350"/>
      <c r="AQ350"/>
    </row>
    <row r="351" spans="1:43">
      <c r="A351" t="s">
        <v>5883</v>
      </c>
      <c r="B351" t="s">
        <v>10</v>
      </c>
      <c r="C351" t="s">
        <v>365</v>
      </c>
      <c r="D351" t="s">
        <v>365</v>
      </c>
      <c r="E351"/>
      <c r="F351" t="s">
        <v>759</v>
      </c>
      <c r="G351" t="s">
        <v>1318</v>
      </c>
      <c r="H351" t="s">
        <v>365</v>
      </c>
      <c r="I351" t="s">
        <v>365</v>
      </c>
      <c r="J351" t="s">
        <v>365</v>
      </c>
      <c r="K351" t="s">
        <v>365</v>
      </c>
      <c r="L351" t="s">
        <v>365</v>
      </c>
      <c r="M351" t="s">
        <v>5944</v>
      </c>
      <c r="N351" s="128" t="s">
        <v>365</v>
      </c>
      <c r="O351" s="128" t="s">
        <v>365</v>
      </c>
      <c r="P351" s="128" t="s">
        <v>365</v>
      </c>
      <c r="Q351" s="128" t="s">
        <v>365</v>
      </c>
      <c r="R351" s="128" t="s">
        <v>365</v>
      </c>
      <c r="S351" s="128">
        <v>0.82</v>
      </c>
      <c r="T351">
        <v>2028</v>
      </c>
      <c r="U351" s="495">
        <v>5524522</v>
      </c>
      <c r="V351" s="495" t="s">
        <v>365</v>
      </c>
      <c r="W351" s="495">
        <v>5524522</v>
      </c>
      <c r="X351" s="128">
        <v>1</v>
      </c>
      <c r="Y351" s="128">
        <v>0</v>
      </c>
      <c r="Z351" s="495">
        <v>994413.96000000031</v>
      </c>
      <c r="AA351" s="495">
        <v>0</v>
      </c>
      <c r="AB351" s="495">
        <v>4530108.04</v>
      </c>
      <c r="AC351" s="495">
        <v>0</v>
      </c>
      <c r="AD351" s="495">
        <v>0</v>
      </c>
      <c r="AE351" s="42" t="s">
        <v>452</v>
      </c>
      <c r="AF351" s="42" t="s">
        <v>765</v>
      </c>
      <c r="AG351" s="42" t="s">
        <v>8344</v>
      </c>
      <c r="AH351" s="42">
        <v>1</v>
      </c>
      <c r="AI351" s="42" t="s">
        <v>8976</v>
      </c>
      <c r="AK351"/>
      <c r="AL351"/>
      <c r="AM351"/>
      <c r="AN351"/>
      <c r="AO351"/>
      <c r="AP351"/>
      <c r="AQ351"/>
    </row>
    <row r="352" spans="1:43">
      <c r="A352" t="s">
        <v>5883</v>
      </c>
      <c r="B352" t="s">
        <v>10</v>
      </c>
      <c r="C352" t="s">
        <v>365</v>
      </c>
      <c r="D352" t="s">
        <v>365</v>
      </c>
      <c r="E352"/>
      <c r="F352" t="s">
        <v>760</v>
      </c>
      <c r="G352" t="s">
        <v>1318</v>
      </c>
      <c r="H352" t="s">
        <v>365</v>
      </c>
      <c r="I352" t="s">
        <v>365</v>
      </c>
      <c r="J352" t="s">
        <v>365</v>
      </c>
      <c r="K352" t="s">
        <v>365</v>
      </c>
      <c r="L352" t="s">
        <v>365</v>
      </c>
      <c r="M352" t="s">
        <v>5943</v>
      </c>
      <c r="N352" s="128" t="s">
        <v>365</v>
      </c>
      <c r="O352" s="128" t="s">
        <v>365</v>
      </c>
      <c r="P352" s="128" t="s">
        <v>365</v>
      </c>
      <c r="Q352" s="128" t="s">
        <v>365</v>
      </c>
      <c r="R352" s="128" t="s">
        <v>365</v>
      </c>
      <c r="S352" s="128">
        <v>0.82</v>
      </c>
      <c r="T352">
        <v>2028</v>
      </c>
      <c r="U352" s="495">
        <v>6542401</v>
      </c>
      <c r="V352" s="495" t="s">
        <v>365</v>
      </c>
      <c r="W352" s="495">
        <v>6542401</v>
      </c>
      <c r="X352" s="128">
        <v>1</v>
      </c>
      <c r="Y352" s="128">
        <v>0</v>
      </c>
      <c r="Z352" s="495">
        <v>1177632.1800000004</v>
      </c>
      <c r="AA352" s="495">
        <v>0</v>
      </c>
      <c r="AB352" s="495">
        <v>5364768.8199999994</v>
      </c>
      <c r="AC352" s="495">
        <v>0</v>
      </c>
      <c r="AD352" s="495">
        <v>0</v>
      </c>
      <c r="AE352" s="42" t="s">
        <v>456</v>
      </c>
      <c r="AF352" s="42" t="s">
        <v>765</v>
      </c>
      <c r="AG352" s="42" t="s">
        <v>8345</v>
      </c>
      <c r="AH352" s="42">
        <v>1</v>
      </c>
      <c r="AI352" s="42" t="s">
        <v>8977</v>
      </c>
      <c r="AK352"/>
      <c r="AL352"/>
      <c r="AM352"/>
      <c r="AN352"/>
      <c r="AO352"/>
      <c r="AP352"/>
      <c r="AQ352"/>
    </row>
    <row r="353" spans="1:43">
      <c r="A353" t="s">
        <v>15</v>
      </c>
      <c r="B353" t="s">
        <v>5</v>
      </c>
      <c r="C353" t="s">
        <v>365</v>
      </c>
      <c r="D353" t="s">
        <v>365</v>
      </c>
      <c r="E353"/>
      <c r="F353" t="s">
        <v>272</v>
      </c>
      <c r="G353" t="s">
        <v>1808</v>
      </c>
      <c r="H353" t="s">
        <v>365</v>
      </c>
      <c r="I353" t="s">
        <v>365</v>
      </c>
      <c r="J353" t="s">
        <v>365</v>
      </c>
      <c r="K353" t="s">
        <v>365</v>
      </c>
      <c r="L353" t="s">
        <v>365</v>
      </c>
      <c r="M353" t="s">
        <v>6435</v>
      </c>
      <c r="N353" s="128" t="s">
        <v>365</v>
      </c>
      <c r="O353" s="128" t="s">
        <v>365</v>
      </c>
      <c r="P353" s="128" t="s">
        <v>365</v>
      </c>
      <c r="Q353" s="128" t="s">
        <v>365</v>
      </c>
      <c r="R353" s="128" t="s">
        <v>365</v>
      </c>
      <c r="S353" s="128">
        <v>0.11</v>
      </c>
      <c r="T353">
        <v>2035</v>
      </c>
      <c r="U353" s="495">
        <v>27853835</v>
      </c>
      <c r="V353" s="495" t="s">
        <v>365</v>
      </c>
      <c r="W353" s="495">
        <v>27853835</v>
      </c>
      <c r="X353" s="128">
        <v>0.7142857142857143</v>
      </c>
      <c r="Y353" s="128">
        <v>0.2857142857142857</v>
      </c>
      <c r="Z353" s="495">
        <v>24789913.149999999</v>
      </c>
      <c r="AA353" s="495">
        <v>0</v>
      </c>
      <c r="AB353" s="495">
        <v>2188515.6071428582</v>
      </c>
      <c r="AC353" s="495">
        <v>875406.24285714328</v>
      </c>
      <c r="AD353" s="495">
        <v>0</v>
      </c>
      <c r="AE353" s="42" t="s">
        <v>608</v>
      </c>
      <c r="AF353" s="42" t="s">
        <v>765</v>
      </c>
      <c r="AG353" s="42" t="s">
        <v>8346</v>
      </c>
      <c r="AH353" s="42">
        <v>1</v>
      </c>
      <c r="AI353" s="42" t="s">
        <v>8978</v>
      </c>
      <c r="AK353"/>
      <c r="AL353"/>
      <c r="AM353"/>
      <c r="AN353"/>
      <c r="AO353"/>
      <c r="AP353"/>
      <c r="AQ353"/>
    </row>
    <row r="354" spans="1:43">
      <c r="A354" t="s">
        <v>15</v>
      </c>
      <c r="B354" t="s">
        <v>5</v>
      </c>
      <c r="C354" t="s">
        <v>365</v>
      </c>
      <c r="D354" t="s">
        <v>365</v>
      </c>
      <c r="E354"/>
      <c r="F354" t="s">
        <v>272</v>
      </c>
      <c r="G354" t="s">
        <v>1808</v>
      </c>
      <c r="H354" t="s">
        <v>365</v>
      </c>
      <c r="I354" t="s">
        <v>365</v>
      </c>
      <c r="J354" t="s">
        <v>365</v>
      </c>
      <c r="K354" t="s">
        <v>365</v>
      </c>
      <c r="L354" t="s">
        <v>365</v>
      </c>
      <c r="M354" t="s">
        <v>6435</v>
      </c>
      <c r="N354" s="128" t="s">
        <v>365</v>
      </c>
      <c r="O354" s="128" t="s">
        <v>365</v>
      </c>
      <c r="P354" s="128" t="s">
        <v>365</v>
      </c>
      <c r="Q354" s="128" t="s">
        <v>365</v>
      </c>
      <c r="R354" s="128" t="s">
        <v>365</v>
      </c>
      <c r="S354" s="128">
        <v>0.11</v>
      </c>
      <c r="T354">
        <v>2035</v>
      </c>
      <c r="U354" s="495">
        <v>52924.05</v>
      </c>
      <c r="V354" s="495" t="s">
        <v>365</v>
      </c>
      <c r="W354" s="495">
        <v>52924.05</v>
      </c>
      <c r="X354" s="128">
        <v>0.7142857142857143</v>
      </c>
      <c r="Y354" s="128">
        <v>0.2857142857142857</v>
      </c>
      <c r="Z354" s="495">
        <v>47102.404500000004</v>
      </c>
      <c r="AA354" s="495">
        <v>0</v>
      </c>
      <c r="AB354" s="495">
        <v>4158.3182142857131</v>
      </c>
      <c r="AC354" s="495">
        <v>1663.3272857142852</v>
      </c>
      <c r="AD354" s="495">
        <v>0</v>
      </c>
      <c r="AE354" s="42" t="s">
        <v>608</v>
      </c>
      <c r="AF354" s="42" t="s">
        <v>765</v>
      </c>
      <c r="AG354" s="42" t="s">
        <v>8347</v>
      </c>
      <c r="AH354" s="42">
        <v>1</v>
      </c>
      <c r="AI354" s="42" t="s">
        <v>8978</v>
      </c>
      <c r="AK354"/>
      <c r="AL354"/>
      <c r="AM354"/>
      <c r="AN354"/>
      <c r="AO354"/>
      <c r="AP354"/>
      <c r="AQ354"/>
    </row>
    <row r="355" spans="1:43">
      <c r="A355" t="s">
        <v>15</v>
      </c>
      <c r="B355" t="s">
        <v>5</v>
      </c>
      <c r="C355" t="s">
        <v>365</v>
      </c>
      <c r="D355" t="s">
        <v>365</v>
      </c>
      <c r="E355"/>
      <c r="F355" t="s">
        <v>1117</v>
      </c>
      <c r="G355" t="s">
        <v>1113</v>
      </c>
      <c r="H355" t="s">
        <v>365</v>
      </c>
      <c r="I355" t="s">
        <v>365</v>
      </c>
      <c r="J355" t="s">
        <v>365</v>
      </c>
      <c r="K355" t="s">
        <v>365</v>
      </c>
      <c r="L355" t="s">
        <v>365</v>
      </c>
      <c r="M355" t="s">
        <v>6435</v>
      </c>
      <c r="N355" s="128" t="s">
        <v>365</v>
      </c>
      <c r="O355" s="128" t="s">
        <v>365</v>
      </c>
      <c r="P355" s="128" t="s">
        <v>365</v>
      </c>
      <c r="Q355" s="128" t="s">
        <v>365</v>
      </c>
      <c r="R355" s="128" t="s">
        <v>365</v>
      </c>
      <c r="S355" s="128">
        <v>0.18</v>
      </c>
      <c r="T355">
        <v>2028</v>
      </c>
      <c r="U355" s="495">
        <v>111950.75</v>
      </c>
      <c r="V355" s="495" t="s">
        <v>365</v>
      </c>
      <c r="W355" s="495">
        <v>111950.75</v>
      </c>
      <c r="X355" s="128">
        <v>1</v>
      </c>
      <c r="Y355" s="128">
        <v>0</v>
      </c>
      <c r="Z355" s="495">
        <v>91799.615000000005</v>
      </c>
      <c r="AA355" s="495">
        <v>0</v>
      </c>
      <c r="AB355" s="495">
        <v>20151.134999999995</v>
      </c>
      <c r="AC355" s="495">
        <v>0</v>
      </c>
      <c r="AD355" s="495">
        <v>0</v>
      </c>
      <c r="AE355" s="42" t="s">
        <v>608</v>
      </c>
      <c r="AF355" s="42" t="s">
        <v>765</v>
      </c>
      <c r="AG355" s="42" t="s">
        <v>8356</v>
      </c>
      <c r="AH355" s="42">
        <v>1</v>
      </c>
      <c r="AI355" s="42" t="s">
        <v>8611</v>
      </c>
      <c r="AK355"/>
      <c r="AL355"/>
      <c r="AM355"/>
      <c r="AN355"/>
      <c r="AO355"/>
      <c r="AP355"/>
      <c r="AQ355"/>
    </row>
    <row r="356" spans="1:43">
      <c r="A356" t="s">
        <v>15</v>
      </c>
      <c r="B356" t="s">
        <v>5</v>
      </c>
      <c r="C356" t="s">
        <v>365</v>
      </c>
      <c r="D356" t="s">
        <v>365</v>
      </c>
      <c r="E356"/>
      <c r="F356" t="s">
        <v>1116</v>
      </c>
      <c r="G356" t="s">
        <v>1115</v>
      </c>
      <c r="H356" t="s">
        <v>365</v>
      </c>
      <c r="I356" t="s">
        <v>365</v>
      </c>
      <c r="J356" t="s">
        <v>365</v>
      </c>
      <c r="K356" t="s">
        <v>365</v>
      </c>
      <c r="L356" t="s">
        <v>365</v>
      </c>
      <c r="M356" t="s">
        <v>6435</v>
      </c>
      <c r="N356" s="128" t="s">
        <v>365</v>
      </c>
      <c r="O356" s="128" t="s">
        <v>365</v>
      </c>
      <c r="P356" s="128" t="s">
        <v>365</v>
      </c>
      <c r="Q356" s="128" t="s">
        <v>365</v>
      </c>
      <c r="R356" s="128" t="s">
        <v>365</v>
      </c>
      <c r="S356" s="128">
        <v>0.11</v>
      </c>
      <c r="T356">
        <v>2035</v>
      </c>
      <c r="U356" s="495">
        <v>32447</v>
      </c>
      <c r="V356" s="495" t="s">
        <v>365</v>
      </c>
      <c r="W356" s="495">
        <v>32447</v>
      </c>
      <c r="X356" s="128">
        <v>0.7142857142857143</v>
      </c>
      <c r="Y356" s="128">
        <v>0.2857142857142857</v>
      </c>
      <c r="Z356" s="495">
        <v>28877.83</v>
      </c>
      <c r="AA356" s="495">
        <v>0</v>
      </c>
      <c r="AB356" s="495">
        <v>2549.4071428571415</v>
      </c>
      <c r="AC356" s="495">
        <v>1019.7628571428565</v>
      </c>
      <c r="AD356" s="495">
        <v>0</v>
      </c>
      <c r="AE356" s="42" t="s">
        <v>608</v>
      </c>
      <c r="AF356" s="42" t="s">
        <v>765</v>
      </c>
      <c r="AG356" s="42" t="s">
        <v>8357</v>
      </c>
      <c r="AH356" s="42">
        <v>1</v>
      </c>
      <c r="AI356" s="42" t="s">
        <v>8987</v>
      </c>
      <c r="AK356"/>
      <c r="AL356"/>
      <c r="AM356"/>
      <c r="AN356"/>
      <c r="AO356"/>
      <c r="AP356"/>
      <c r="AQ356"/>
    </row>
    <row r="357" spans="1:43">
      <c r="A357" t="s">
        <v>15</v>
      </c>
      <c r="B357" t="s">
        <v>5</v>
      </c>
      <c r="C357" t="s">
        <v>365</v>
      </c>
      <c r="D357" t="s">
        <v>365</v>
      </c>
      <c r="E357"/>
      <c r="F357" t="s">
        <v>1116</v>
      </c>
      <c r="G357" t="s">
        <v>1115</v>
      </c>
      <c r="H357" t="s">
        <v>365</v>
      </c>
      <c r="I357" t="s">
        <v>365</v>
      </c>
      <c r="J357" t="s">
        <v>365</v>
      </c>
      <c r="K357" t="s">
        <v>365</v>
      </c>
      <c r="L357" t="s">
        <v>365</v>
      </c>
      <c r="M357" t="s">
        <v>6435</v>
      </c>
      <c r="N357" s="128" t="s">
        <v>365</v>
      </c>
      <c r="O357" s="128" t="s">
        <v>365</v>
      </c>
      <c r="P357" s="128" t="s">
        <v>365</v>
      </c>
      <c r="Q357" s="128" t="s">
        <v>365</v>
      </c>
      <c r="R357" s="128" t="s">
        <v>365</v>
      </c>
      <c r="S357" s="128">
        <v>0.11</v>
      </c>
      <c r="T357">
        <v>2035</v>
      </c>
      <c r="U357" s="495">
        <v>108947.57</v>
      </c>
      <c r="V357" s="495" t="s">
        <v>365</v>
      </c>
      <c r="W357" s="495">
        <v>108947.57</v>
      </c>
      <c r="X357" s="128">
        <v>0.7142857142857143</v>
      </c>
      <c r="Y357" s="128">
        <v>0.2857142857142857</v>
      </c>
      <c r="Z357" s="495">
        <v>96963.337300000014</v>
      </c>
      <c r="AA357" s="495">
        <v>0</v>
      </c>
      <c r="AB357" s="495">
        <v>8560.1662142857094</v>
      </c>
      <c r="AC357" s="495">
        <v>3424.0664857142838</v>
      </c>
      <c r="AD357" s="495">
        <v>0</v>
      </c>
      <c r="AE357" s="42" t="s">
        <v>608</v>
      </c>
      <c r="AF357" s="42" t="s">
        <v>765</v>
      </c>
      <c r="AG357" s="42" t="s">
        <v>8358</v>
      </c>
      <c r="AH357" s="42">
        <v>1</v>
      </c>
      <c r="AI357" s="42" t="s">
        <v>8987</v>
      </c>
      <c r="AK357"/>
      <c r="AL357"/>
      <c r="AM357"/>
      <c r="AN357"/>
      <c r="AO357"/>
      <c r="AP357"/>
      <c r="AQ357"/>
    </row>
    <row r="358" spans="1:43">
      <c r="A358" t="s">
        <v>15</v>
      </c>
      <c r="B358" t="s">
        <v>5</v>
      </c>
      <c r="C358" t="s">
        <v>365</v>
      </c>
      <c r="D358" t="s">
        <v>365</v>
      </c>
      <c r="E358"/>
      <c r="F358" t="s">
        <v>1374</v>
      </c>
      <c r="G358" t="s">
        <v>1809</v>
      </c>
      <c r="H358" t="s">
        <v>365</v>
      </c>
      <c r="I358" t="s">
        <v>365</v>
      </c>
      <c r="J358" t="s">
        <v>365</v>
      </c>
      <c r="K358" t="s">
        <v>365</v>
      </c>
      <c r="L358" t="s">
        <v>365</v>
      </c>
      <c r="M358" t="s">
        <v>6435</v>
      </c>
      <c r="N358" s="128" t="s">
        <v>365</v>
      </c>
      <c r="O358" s="128" t="s">
        <v>365</v>
      </c>
      <c r="P358" s="128" t="s">
        <v>365</v>
      </c>
      <c r="Q358" s="128" t="s">
        <v>365</v>
      </c>
      <c r="R358" s="128" t="s">
        <v>365</v>
      </c>
      <c r="S358" s="128">
        <v>0.11</v>
      </c>
      <c r="T358">
        <v>2028</v>
      </c>
      <c r="U358" s="495">
        <v>4697882</v>
      </c>
      <c r="V358" s="495" t="s">
        <v>365</v>
      </c>
      <c r="W358" s="495">
        <v>4697882</v>
      </c>
      <c r="X358" s="128">
        <v>1</v>
      </c>
      <c r="Y358" s="128">
        <v>0</v>
      </c>
      <c r="Z358" s="495">
        <v>4181114.98</v>
      </c>
      <c r="AA358" s="495">
        <v>0</v>
      </c>
      <c r="AB358" s="495">
        <v>516767.02</v>
      </c>
      <c r="AC358" s="495">
        <v>0</v>
      </c>
      <c r="AD358" s="495">
        <v>0</v>
      </c>
      <c r="AE358" s="42" t="s">
        <v>608</v>
      </c>
      <c r="AF358" s="42" t="s">
        <v>765</v>
      </c>
      <c r="AG358" s="42" t="s">
        <v>8359</v>
      </c>
      <c r="AH358" s="42">
        <v>1</v>
      </c>
      <c r="AI358" s="42" t="s">
        <v>8988</v>
      </c>
      <c r="AK358"/>
      <c r="AL358"/>
      <c r="AM358"/>
      <c r="AN358"/>
      <c r="AO358"/>
      <c r="AP358"/>
      <c r="AQ358"/>
    </row>
    <row r="359" spans="1:43">
      <c r="A359" t="s">
        <v>15</v>
      </c>
      <c r="B359" t="s">
        <v>5</v>
      </c>
      <c r="C359" t="s">
        <v>365</v>
      </c>
      <c r="D359" t="s">
        <v>365</v>
      </c>
      <c r="E359"/>
      <c r="F359" t="s">
        <v>1374</v>
      </c>
      <c r="G359" t="s">
        <v>1809</v>
      </c>
      <c r="H359" t="s">
        <v>365</v>
      </c>
      <c r="I359" t="s">
        <v>365</v>
      </c>
      <c r="J359" t="s">
        <v>365</v>
      </c>
      <c r="K359" t="s">
        <v>365</v>
      </c>
      <c r="L359" t="s">
        <v>365</v>
      </c>
      <c r="M359" t="s">
        <v>6435</v>
      </c>
      <c r="N359" s="128" t="s">
        <v>365</v>
      </c>
      <c r="O359" s="128" t="s">
        <v>365</v>
      </c>
      <c r="P359" s="128" t="s">
        <v>365</v>
      </c>
      <c r="Q359" s="128" t="s">
        <v>365</v>
      </c>
      <c r="R359" s="128" t="s">
        <v>365</v>
      </c>
      <c r="S359" s="128">
        <v>0.11</v>
      </c>
      <c r="T359">
        <v>2028</v>
      </c>
      <c r="U359" s="495">
        <v>6268640.1799999997</v>
      </c>
      <c r="V359" s="495" t="s">
        <v>365</v>
      </c>
      <c r="W359" s="495">
        <v>6268640.1799999997</v>
      </c>
      <c r="X359" s="128">
        <v>1</v>
      </c>
      <c r="Y359" s="128">
        <v>0</v>
      </c>
      <c r="Z359" s="495">
        <v>5579089.7601999994</v>
      </c>
      <c r="AA359" s="495">
        <v>0</v>
      </c>
      <c r="AB359" s="495">
        <v>689550.41980000027</v>
      </c>
      <c r="AC359" s="495">
        <v>0</v>
      </c>
      <c r="AD359" s="495">
        <v>0</v>
      </c>
      <c r="AE359" s="42" t="s">
        <v>608</v>
      </c>
      <c r="AF359" s="42" t="s">
        <v>765</v>
      </c>
      <c r="AG359" s="42" t="s">
        <v>8360</v>
      </c>
      <c r="AH359" s="42">
        <v>1</v>
      </c>
      <c r="AI359" s="42" t="s">
        <v>8988</v>
      </c>
      <c r="AK359"/>
      <c r="AL359"/>
      <c r="AM359"/>
      <c r="AN359"/>
      <c r="AO359"/>
      <c r="AP359"/>
      <c r="AQ359"/>
    </row>
    <row r="360" spans="1:43">
      <c r="A360" t="s">
        <v>15</v>
      </c>
      <c r="B360" t="s">
        <v>6</v>
      </c>
      <c r="C360" t="s">
        <v>365</v>
      </c>
      <c r="D360" t="s">
        <v>365</v>
      </c>
      <c r="E360"/>
      <c r="F360" t="s">
        <v>771</v>
      </c>
      <c r="G360" t="s">
        <v>1135</v>
      </c>
      <c r="H360" t="s">
        <v>365</v>
      </c>
      <c r="I360" t="s">
        <v>365</v>
      </c>
      <c r="J360" t="s">
        <v>365</v>
      </c>
      <c r="K360" t="s">
        <v>365</v>
      </c>
      <c r="L360" t="s">
        <v>365</v>
      </c>
      <c r="M360" t="s">
        <v>6429</v>
      </c>
      <c r="N360" s="128" t="s">
        <v>365</v>
      </c>
      <c r="O360" s="128" t="s">
        <v>365</v>
      </c>
      <c r="P360" s="128" t="s">
        <v>365</v>
      </c>
      <c r="Q360" s="128" t="s">
        <v>365</v>
      </c>
      <c r="R360" s="128" t="s">
        <v>365</v>
      </c>
      <c r="S360" s="128">
        <v>0.16</v>
      </c>
      <c r="T360">
        <v>2028</v>
      </c>
      <c r="U360" s="495">
        <v>4567176</v>
      </c>
      <c r="V360" s="495" t="s">
        <v>365</v>
      </c>
      <c r="W360" s="495">
        <v>4567176</v>
      </c>
      <c r="X360" s="128">
        <v>1</v>
      </c>
      <c r="Y360" s="128">
        <v>0</v>
      </c>
      <c r="Z360" s="495">
        <v>3836427.84</v>
      </c>
      <c r="AA360" s="495">
        <v>0</v>
      </c>
      <c r="AB360" s="495">
        <v>730748.16000000015</v>
      </c>
      <c r="AC360" s="495">
        <v>0</v>
      </c>
      <c r="AD360" s="495">
        <v>0</v>
      </c>
      <c r="AE360" s="42" t="s">
        <v>577</v>
      </c>
      <c r="AF360" s="42" t="s">
        <v>765</v>
      </c>
      <c r="AG360" s="42" t="s">
        <v>8373</v>
      </c>
      <c r="AH360" s="42">
        <v>1</v>
      </c>
      <c r="AI360" s="42" t="s">
        <v>9001</v>
      </c>
      <c r="AK360"/>
      <c r="AL360"/>
      <c r="AM360"/>
      <c r="AN360"/>
      <c r="AO360"/>
      <c r="AP360"/>
      <c r="AQ360"/>
    </row>
    <row r="361" spans="1:43">
      <c r="A361" t="s">
        <v>15</v>
      </c>
      <c r="B361" t="s">
        <v>6</v>
      </c>
      <c r="C361" t="s">
        <v>365</v>
      </c>
      <c r="D361" t="s">
        <v>365</v>
      </c>
      <c r="E361"/>
      <c r="F361" t="s">
        <v>771</v>
      </c>
      <c r="G361" t="s">
        <v>1135</v>
      </c>
      <c r="H361" t="s">
        <v>365</v>
      </c>
      <c r="I361" t="s">
        <v>365</v>
      </c>
      <c r="J361" t="s">
        <v>365</v>
      </c>
      <c r="K361" t="s">
        <v>365</v>
      </c>
      <c r="L361" t="s">
        <v>365</v>
      </c>
      <c r="M361" t="s">
        <v>6429</v>
      </c>
      <c r="N361" s="128" t="s">
        <v>365</v>
      </c>
      <c r="O361" s="128" t="s">
        <v>365</v>
      </c>
      <c r="P361" s="128" t="s">
        <v>365</v>
      </c>
      <c r="Q361" s="128" t="s">
        <v>365</v>
      </c>
      <c r="R361" s="128" t="s">
        <v>365</v>
      </c>
      <c r="S361" s="128">
        <v>0.16</v>
      </c>
      <c r="T361">
        <v>2028</v>
      </c>
      <c r="U361" s="495">
        <v>3739182.3</v>
      </c>
      <c r="V361" s="495" t="s">
        <v>365</v>
      </c>
      <c r="W361" s="495">
        <v>3739182.3</v>
      </c>
      <c r="X361" s="128">
        <v>1</v>
      </c>
      <c r="Y361" s="128">
        <v>0</v>
      </c>
      <c r="Z361" s="495">
        <v>3140913.1319999998</v>
      </c>
      <c r="AA361" s="495">
        <v>0</v>
      </c>
      <c r="AB361" s="495">
        <v>598269.16800000006</v>
      </c>
      <c r="AC361" s="495">
        <v>0</v>
      </c>
      <c r="AD361" s="495">
        <v>0</v>
      </c>
      <c r="AE361" s="42" t="s">
        <v>577</v>
      </c>
      <c r="AF361" s="42" t="s">
        <v>765</v>
      </c>
      <c r="AG361" s="42" t="s">
        <v>8374</v>
      </c>
      <c r="AH361" s="42">
        <v>1</v>
      </c>
      <c r="AI361" s="42" t="s">
        <v>9001</v>
      </c>
      <c r="AK361"/>
      <c r="AL361"/>
      <c r="AM361"/>
      <c r="AN361"/>
      <c r="AO361"/>
      <c r="AP361"/>
      <c r="AQ361"/>
    </row>
    <row r="362" spans="1:43">
      <c r="A362" t="s">
        <v>15</v>
      </c>
      <c r="B362" t="s">
        <v>5</v>
      </c>
      <c r="C362" t="s">
        <v>365</v>
      </c>
      <c r="D362" t="s">
        <v>365</v>
      </c>
      <c r="E362"/>
      <c r="F362" t="s">
        <v>270</v>
      </c>
      <c r="G362" t="s">
        <v>1355</v>
      </c>
      <c r="H362" t="s">
        <v>365</v>
      </c>
      <c r="I362" t="s">
        <v>365</v>
      </c>
      <c r="J362" t="s">
        <v>365</v>
      </c>
      <c r="K362" t="s">
        <v>365</v>
      </c>
      <c r="L362" t="s">
        <v>365</v>
      </c>
      <c r="M362" t="s">
        <v>6435</v>
      </c>
      <c r="N362" s="128" t="s">
        <v>365</v>
      </c>
      <c r="O362" s="128" t="s">
        <v>365</v>
      </c>
      <c r="P362" s="128" t="s">
        <v>365</v>
      </c>
      <c r="Q362" s="128" t="s">
        <v>365</v>
      </c>
      <c r="R362" s="128" t="s">
        <v>365</v>
      </c>
      <c r="S362" s="128">
        <v>0.11</v>
      </c>
      <c r="T362">
        <v>2028</v>
      </c>
      <c r="U362" s="495">
        <v>2704837</v>
      </c>
      <c r="V362" s="495" t="s">
        <v>365</v>
      </c>
      <c r="W362" s="495">
        <v>2704837</v>
      </c>
      <c r="X362" s="128">
        <v>1</v>
      </c>
      <c r="Y362" s="128">
        <v>0</v>
      </c>
      <c r="Z362" s="495">
        <v>2407304.9300000002</v>
      </c>
      <c r="AA362" s="495">
        <v>0</v>
      </c>
      <c r="AB362" s="495">
        <v>297532.06999999983</v>
      </c>
      <c r="AC362" s="495">
        <v>0</v>
      </c>
      <c r="AD362" s="495">
        <v>0</v>
      </c>
      <c r="AE362" s="42" t="s">
        <v>608</v>
      </c>
      <c r="AF362" s="42" t="s">
        <v>765</v>
      </c>
      <c r="AG362" s="42" t="s">
        <v>8394</v>
      </c>
      <c r="AH362" s="42">
        <v>1</v>
      </c>
      <c r="AI362" s="42" t="s">
        <v>9021</v>
      </c>
      <c r="AK362"/>
      <c r="AL362"/>
      <c r="AM362"/>
      <c r="AN362"/>
      <c r="AO362"/>
      <c r="AP362"/>
      <c r="AQ362"/>
    </row>
    <row r="363" spans="1:43">
      <c r="A363" t="s">
        <v>15</v>
      </c>
      <c r="B363" t="s">
        <v>5</v>
      </c>
      <c r="C363" t="s">
        <v>365</v>
      </c>
      <c r="D363" t="s">
        <v>365</v>
      </c>
      <c r="E363"/>
      <c r="F363" t="s">
        <v>270</v>
      </c>
      <c r="G363" t="s">
        <v>1355</v>
      </c>
      <c r="H363" t="s">
        <v>365</v>
      </c>
      <c r="I363" t="s">
        <v>365</v>
      </c>
      <c r="J363" t="s">
        <v>365</v>
      </c>
      <c r="K363" t="s">
        <v>365</v>
      </c>
      <c r="L363" t="s">
        <v>365</v>
      </c>
      <c r="M363" t="s">
        <v>6435</v>
      </c>
      <c r="N363" s="128" t="s">
        <v>365</v>
      </c>
      <c r="O363" s="128" t="s">
        <v>365</v>
      </c>
      <c r="P363" s="128" t="s">
        <v>365</v>
      </c>
      <c r="Q363" s="128" t="s">
        <v>365</v>
      </c>
      <c r="R363" s="128" t="s">
        <v>365</v>
      </c>
      <c r="S363" s="128">
        <v>0.11</v>
      </c>
      <c r="T363">
        <v>2028</v>
      </c>
      <c r="U363" s="495">
        <v>1090173.99</v>
      </c>
      <c r="V363" s="495" t="s">
        <v>365</v>
      </c>
      <c r="W363" s="495">
        <v>1090173.99</v>
      </c>
      <c r="X363" s="128">
        <v>1</v>
      </c>
      <c r="Y363" s="128">
        <v>0</v>
      </c>
      <c r="Z363" s="495">
        <v>970254.85109999997</v>
      </c>
      <c r="AA363" s="495">
        <v>0</v>
      </c>
      <c r="AB363" s="495">
        <v>119919.13890000002</v>
      </c>
      <c r="AC363" s="495">
        <v>0</v>
      </c>
      <c r="AD363" s="495">
        <v>0</v>
      </c>
      <c r="AE363" s="42" t="s">
        <v>608</v>
      </c>
      <c r="AF363" s="42" t="s">
        <v>765</v>
      </c>
      <c r="AG363" s="42" t="s">
        <v>8395</v>
      </c>
      <c r="AH363" s="42">
        <v>1</v>
      </c>
      <c r="AI363" s="42" t="s">
        <v>9021</v>
      </c>
      <c r="AK363"/>
      <c r="AL363"/>
      <c r="AM363"/>
      <c r="AN363"/>
      <c r="AO363"/>
      <c r="AP363"/>
      <c r="AQ363"/>
    </row>
    <row r="364" spans="1:43">
      <c r="A364" t="s">
        <v>15</v>
      </c>
      <c r="B364" t="s">
        <v>5</v>
      </c>
      <c r="C364" t="s">
        <v>365</v>
      </c>
      <c r="D364" t="s">
        <v>365</v>
      </c>
      <c r="E364"/>
      <c r="F364" t="s">
        <v>274</v>
      </c>
      <c r="G364" t="s">
        <v>1356</v>
      </c>
      <c r="H364" t="s">
        <v>365</v>
      </c>
      <c r="I364" t="s">
        <v>365</v>
      </c>
      <c r="J364" t="s">
        <v>365</v>
      </c>
      <c r="K364" t="s">
        <v>365</v>
      </c>
      <c r="L364" t="s">
        <v>365</v>
      </c>
      <c r="M364" t="s">
        <v>6435</v>
      </c>
      <c r="N364" s="128" t="s">
        <v>365</v>
      </c>
      <c r="O364" s="128" t="s">
        <v>365</v>
      </c>
      <c r="P364" s="128" t="s">
        <v>365</v>
      </c>
      <c r="Q364" s="128" t="s">
        <v>365</v>
      </c>
      <c r="R364" s="128" t="s">
        <v>365</v>
      </c>
      <c r="S364" s="128">
        <v>0.11</v>
      </c>
      <c r="T364">
        <v>2028</v>
      </c>
      <c r="U364" s="495">
        <v>640987</v>
      </c>
      <c r="V364" s="495" t="s">
        <v>365</v>
      </c>
      <c r="W364" s="495">
        <v>640987</v>
      </c>
      <c r="X364" s="128">
        <v>1</v>
      </c>
      <c r="Y364" s="128">
        <v>0</v>
      </c>
      <c r="Z364" s="495">
        <v>570478.43000000005</v>
      </c>
      <c r="AA364" s="495">
        <v>0</v>
      </c>
      <c r="AB364" s="495">
        <v>70508.569999999949</v>
      </c>
      <c r="AC364" s="495">
        <v>0</v>
      </c>
      <c r="AD364" s="495">
        <v>0</v>
      </c>
      <c r="AE364" s="42" t="s">
        <v>608</v>
      </c>
      <c r="AF364" s="42" t="s">
        <v>765</v>
      </c>
      <c r="AG364" s="42" t="s">
        <v>8396</v>
      </c>
      <c r="AH364" s="42">
        <v>1</v>
      </c>
      <c r="AI364" s="42" t="s">
        <v>9022</v>
      </c>
      <c r="AK364"/>
      <c r="AL364"/>
      <c r="AM364"/>
      <c r="AN364"/>
      <c r="AO364"/>
      <c r="AP364"/>
      <c r="AQ364"/>
    </row>
    <row r="365" spans="1:43">
      <c r="A365" t="s">
        <v>15</v>
      </c>
      <c r="B365" t="s">
        <v>5</v>
      </c>
      <c r="C365" t="s">
        <v>365</v>
      </c>
      <c r="D365" t="s">
        <v>365</v>
      </c>
      <c r="E365"/>
      <c r="F365" t="s">
        <v>274</v>
      </c>
      <c r="G365" t="s">
        <v>1356</v>
      </c>
      <c r="H365" t="s">
        <v>365</v>
      </c>
      <c r="I365" t="s">
        <v>365</v>
      </c>
      <c r="J365" t="s">
        <v>365</v>
      </c>
      <c r="K365" t="s">
        <v>365</v>
      </c>
      <c r="L365" t="s">
        <v>365</v>
      </c>
      <c r="M365" t="s">
        <v>6435</v>
      </c>
      <c r="N365" s="128" t="s">
        <v>365</v>
      </c>
      <c r="O365" s="128" t="s">
        <v>365</v>
      </c>
      <c r="P365" s="128" t="s">
        <v>365</v>
      </c>
      <c r="Q365" s="128" t="s">
        <v>365</v>
      </c>
      <c r="R365" s="128" t="s">
        <v>365</v>
      </c>
      <c r="S365" s="128">
        <v>0.11</v>
      </c>
      <c r="T365">
        <v>2028</v>
      </c>
      <c r="U365" s="495">
        <v>189127.78</v>
      </c>
      <c r="V365" s="495" t="s">
        <v>365</v>
      </c>
      <c r="W365" s="495">
        <v>189127.78</v>
      </c>
      <c r="X365" s="128">
        <v>1</v>
      </c>
      <c r="Y365" s="128">
        <v>0</v>
      </c>
      <c r="Z365" s="495">
        <v>168323.7242</v>
      </c>
      <c r="AA365" s="495">
        <v>0</v>
      </c>
      <c r="AB365" s="495">
        <v>20804.055800000002</v>
      </c>
      <c r="AC365" s="495">
        <v>0</v>
      </c>
      <c r="AD365" s="495">
        <v>0</v>
      </c>
      <c r="AE365" s="42" t="s">
        <v>608</v>
      </c>
      <c r="AF365" s="42" t="s">
        <v>765</v>
      </c>
      <c r="AG365" s="42" t="s">
        <v>8397</v>
      </c>
      <c r="AH365" s="42">
        <v>1</v>
      </c>
      <c r="AI365" s="42" t="s">
        <v>9022</v>
      </c>
      <c r="AK365"/>
      <c r="AL365"/>
      <c r="AM365"/>
      <c r="AN365"/>
      <c r="AO365"/>
      <c r="AP365"/>
      <c r="AQ365"/>
    </row>
    <row r="366" spans="1:43">
      <c r="A366" t="s">
        <v>15</v>
      </c>
      <c r="B366" t="s">
        <v>5</v>
      </c>
      <c r="C366" t="s">
        <v>365</v>
      </c>
      <c r="D366" t="s">
        <v>365</v>
      </c>
      <c r="E366"/>
      <c r="F366" t="s">
        <v>273</v>
      </c>
      <c r="G366" t="s">
        <v>1357</v>
      </c>
      <c r="H366" t="s">
        <v>365</v>
      </c>
      <c r="I366" t="s">
        <v>365</v>
      </c>
      <c r="J366" t="s">
        <v>365</v>
      </c>
      <c r="K366" t="s">
        <v>365</v>
      </c>
      <c r="L366" t="s">
        <v>365</v>
      </c>
      <c r="M366" t="s">
        <v>6435</v>
      </c>
      <c r="N366" s="128" t="s">
        <v>365</v>
      </c>
      <c r="O366" s="128" t="s">
        <v>365</v>
      </c>
      <c r="P366" s="128" t="s">
        <v>365</v>
      </c>
      <c r="Q366" s="128" t="s">
        <v>365</v>
      </c>
      <c r="R366" s="128" t="s">
        <v>365</v>
      </c>
      <c r="S366" s="128">
        <v>0.08</v>
      </c>
      <c r="T366">
        <v>2028</v>
      </c>
      <c r="U366" s="495">
        <v>1376012</v>
      </c>
      <c r="V366" s="495" t="s">
        <v>365</v>
      </c>
      <c r="W366" s="495">
        <v>1376012</v>
      </c>
      <c r="X366" s="128">
        <v>1</v>
      </c>
      <c r="Y366" s="128">
        <v>0</v>
      </c>
      <c r="Z366" s="495">
        <v>1265931.04</v>
      </c>
      <c r="AA366" s="495">
        <v>0</v>
      </c>
      <c r="AB366" s="495">
        <v>110080.95999999996</v>
      </c>
      <c r="AC366" s="495">
        <v>0</v>
      </c>
      <c r="AD366" s="495">
        <v>0</v>
      </c>
      <c r="AE366" s="42" t="s">
        <v>608</v>
      </c>
      <c r="AF366" s="42" t="s">
        <v>765</v>
      </c>
      <c r="AG366" s="42" t="s">
        <v>8398</v>
      </c>
      <c r="AH366" s="42">
        <v>1</v>
      </c>
      <c r="AI366" s="42" t="s">
        <v>9023</v>
      </c>
      <c r="AK366"/>
      <c r="AL366"/>
      <c r="AM366"/>
      <c r="AN366"/>
      <c r="AO366"/>
      <c r="AP366"/>
      <c r="AQ366"/>
    </row>
    <row r="367" spans="1:43">
      <c r="A367" t="s">
        <v>15</v>
      </c>
      <c r="B367" t="s">
        <v>5</v>
      </c>
      <c r="C367" t="s">
        <v>365</v>
      </c>
      <c r="D367" t="s">
        <v>365</v>
      </c>
      <c r="E367"/>
      <c r="F367" t="s">
        <v>273</v>
      </c>
      <c r="G367" t="s">
        <v>1357</v>
      </c>
      <c r="H367" t="s">
        <v>365</v>
      </c>
      <c r="I367" t="s">
        <v>365</v>
      </c>
      <c r="J367" t="s">
        <v>365</v>
      </c>
      <c r="K367" t="s">
        <v>365</v>
      </c>
      <c r="L367" t="s">
        <v>365</v>
      </c>
      <c r="M367" t="s">
        <v>6435</v>
      </c>
      <c r="N367" s="128" t="s">
        <v>365</v>
      </c>
      <c r="O367" s="128" t="s">
        <v>365</v>
      </c>
      <c r="P367" s="128" t="s">
        <v>365</v>
      </c>
      <c r="Q367" s="128" t="s">
        <v>365</v>
      </c>
      <c r="R367" s="128" t="s">
        <v>365</v>
      </c>
      <c r="S367" s="128">
        <v>0.08</v>
      </c>
      <c r="T367">
        <v>2028</v>
      </c>
      <c r="U367" s="495">
        <v>433837.65</v>
      </c>
      <c r="V367" s="495" t="s">
        <v>365</v>
      </c>
      <c r="W367" s="495">
        <v>433837.65</v>
      </c>
      <c r="X367" s="128">
        <v>1</v>
      </c>
      <c r="Y367" s="128">
        <v>0</v>
      </c>
      <c r="Z367" s="495">
        <v>399130.63800000004</v>
      </c>
      <c r="AA367" s="495">
        <v>0</v>
      </c>
      <c r="AB367" s="495">
        <v>34707.011999999988</v>
      </c>
      <c r="AC367" s="495">
        <v>0</v>
      </c>
      <c r="AD367" s="495">
        <v>0</v>
      </c>
      <c r="AE367" s="42" t="s">
        <v>608</v>
      </c>
      <c r="AF367" s="42" t="s">
        <v>765</v>
      </c>
      <c r="AG367" s="42" t="s">
        <v>8399</v>
      </c>
      <c r="AH367" s="42">
        <v>1</v>
      </c>
      <c r="AI367" s="42" t="s">
        <v>9023</v>
      </c>
      <c r="AK367"/>
      <c r="AL367"/>
      <c r="AM367"/>
      <c r="AN367"/>
      <c r="AO367"/>
      <c r="AP367"/>
      <c r="AQ367"/>
    </row>
    <row r="368" spans="1:43">
      <c r="A368" t="s">
        <v>5883</v>
      </c>
      <c r="B368" t="s">
        <v>10</v>
      </c>
      <c r="C368" t="s">
        <v>365</v>
      </c>
      <c r="D368" t="s">
        <v>365</v>
      </c>
      <c r="E368"/>
      <c r="F368" t="s">
        <v>761</v>
      </c>
      <c r="G368" t="s">
        <v>1319</v>
      </c>
      <c r="H368" t="s">
        <v>365</v>
      </c>
      <c r="I368" t="s">
        <v>365</v>
      </c>
      <c r="J368" t="s">
        <v>365</v>
      </c>
      <c r="K368" t="s">
        <v>365</v>
      </c>
      <c r="L368" t="s">
        <v>365</v>
      </c>
      <c r="M368" t="s">
        <v>5946</v>
      </c>
      <c r="N368" s="128" t="s">
        <v>365</v>
      </c>
      <c r="O368" s="128" t="s">
        <v>365</v>
      </c>
      <c r="P368" s="128" t="s">
        <v>365</v>
      </c>
      <c r="Q368" s="128" t="s">
        <v>365</v>
      </c>
      <c r="R368" s="128" t="s">
        <v>365</v>
      </c>
      <c r="S368" s="128">
        <v>0.82</v>
      </c>
      <c r="T368">
        <v>2028</v>
      </c>
      <c r="U368" s="495">
        <v>3300048</v>
      </c>
      <c r="V368" s="495" t="s">
        <v>365</v>
      </c>
      <c r="W368" s="495">
        <v>3300048</v>
      </c>
      <c r="X368" s="128">
        <v>1</v>
      </c>
      <c r="Y368" s="128">
        <v>0</v>
      </c>
      <c r="Z368" s="495">
        <v>594008.64000000013</v>
      </c>
      <c r="AA368" s="495">
        <v>0</v>
      </c>
      <c r="AB368" s="495">
        <v>2706039.36</v>
      </c>
      <c r="AC368" s="495">
        <v>0</v>
      </c>
      <c r="AD368" s="495">
        <v>0</v>
      </c>
      <c r="AE368" s="42" t="s">
        <v>454</v>
      </c>
      <c r="AF368" s="42" t="s">
        <v>765</v>
      </c>
      <c r="AG368" s="42" t="s">
        <v>8465</v>
      </c>
      <c r="AH368" s="42">
        <v>1</v>
      </c>
      <c r="AI368" s="42" t="s">
        <v>9083</v>
      </c>
      <c r="AK368"/>
      <c r="AL368"/>
      <c r="AM368"/>
      <c r="AN368"/>
      <c r="AO368"/>
      <c r="AP368"/>
      <c r="AQ368"/>
    </row>
    <row r="369" spans="1:43">
      <c r="A369" t="s">
        <v>5883</v>
      </c>
      <c r="B369" t="s">
        <v>10</v>
      </c>
      <c r="C369" t="s">
        <v>365</v>
      </c>
      <c r="D369" t="s">
        <v>365</v>
      </c>
      <c r="E369"/>
      <c r="F369" t="s">
        <v>762</v>
      </c>
      <c r="G369" t="s">
        <v>1319</v>
      </c>
      <c r="H369" t="s">
        <v>365</v>
      </c>
      <c r="I369" t="s">
        <v>365</v>
      </c>
      <c r="J369" t="s">
        <v>365</v>
      </c>
      <c r="K369" t="s">
        <v>365</v>
      </c>
      <c r="L369" t="s">
        <v>365</v>
      </c>
      <c r="M369" t="s">
        <v>5944</v>
      </c>
      <c r="N369" s="128" t="s">
        <v>365</v>
      </c>
      <c r="O369" s="128" t="s">
        <v>365</v>
      </c>
      <c r="P369" s="128" t="s">
        <v>365</v>
      </c>
      <c r="Q369" s="128" t="s">
        <v>365</v>
      </c>
      <c r="R369" s="128" t="s">
        <v>365</v>
      </c>
      <c r="S369" s="128">
        <v>0.82</v>
      </c>
      <c r="T369">
        <v>2028</v>
      </c>
      <c r="U369" s="495">
        <v>1757000</v>
      </c>
      <c r="V369" s="495" t="s">
        <v>365</v>
      </c>
      <c r="W369" s="495">
        <v>1757000</v>
      </c>
      <c r="X369" s="128">
        <v>1</v>
      </c>
      <c r="Y369" s="128">
        <v>0</v>
      </c>
      <c r="Z369" s="495">
        <v>316260.00000000006</v>
      </c>
      <c r="AA369" s="495">
        <v>0</v>
      </c>
      <c r="AB369" s="495">
        <v>1440740</v>
      </c>
      <c r="AC369" s="495">
        <v>0</v>
      </c>
      <c r="AD369" s="495">
        <v>0</v>
      </c>
      <c r="AE369" s="42" t="s">
        <v>452</v>
      </c>
      <c r="AF369" s="42" t="s">
        <v>765</v>
      </c>
      <c r="AG369" s="42" t="s">
        <v>8466</v>
      </c>
      <c r="AH369" s="42">
        <v>1</v>
      </c>
      <c r="AI369" s="42" t="s">
        <v>9084</v>
      </c>
      <c r="AK369"/>
      <c r="AL369"/>
      <c r="AM369"/>
      <c r="AN369"/>
      <c r="AO369"/>
      <c r="AP369"/>
      <c r="AQ369"/>
    </row>
    <row r="370" spans="1:43">
      <c r="A370" t="s">
        <v>5883</v>
      </c>
      <c r="B370" t="s">
        <v>10</v>
      </c>
      <c r="C370" t="s">
        <v>365</v>
      </c>
      <c r="D370" t="s">
        <v>365</v>
      </c>
      <c r="E370"/>
      <c r="F370" t="s">
        <v>763</v>
      </c>
      <c r="G370" t="s">
        <v>1319</v>
      </c>
      <c r="H370" t="s">
        <v>365</v>
      </c>
      <c r="I370" t="s">
        <v>365</v>
      </c>
      <c r="J370" t="s">
        <v>365</v>
      </c>
      <c r="K370" t="s">
        <v>365</v>
      </c>
      <c r="L370" t="s">
        <v>365</v>
      </c>
      <c r="M370" t="s">
        <v>5943</v>
      </c>
      <c r="N370" s="128" t="s">
        <v>365</v>
      </c>
      <c r="O370" s="128" t="s">
        <v>365</v>
      </c>
      <c r="P370" s="128" t="s">
        <v>365</v>
      </c>
      <c r="Q370" s="128" t="s">
        <v>365</v>
      </c>
      <c r="R370" s="128" t="s">
        <v>365</v>
      </c>
      <c r="S370" s="128">
        <v>0.82</v>
      </c>
      <c r="T370">
        <v>2028</v>
      </c>
      <c r="U370" s="495">
        <v>6040819</v>
      </c>
      <c r="V370" s="495" t="s">
        <v>365</v>
      </c>
      <c r="W370" s="495">
        <v>6040819</v>
      </c>
      <c r="X370" s="128">
        <v>1</v>
      </c>
      <c r="Y370" s="128">
        <v>0</v>
      </c>
      <c r="Z370" s="495">
        <v>1087347.4200000004</v>
      </c>
      <c r="AA370" s="495">
        <v>0</v>
      </c>
      <c r="AB370" s="495">
        <v>4953471.58</v>
      </c>
      <c r="AC370" s="495">
        <v>0</v>
      </c>
      <c r="AD370" s="495">
        <v>0</v>
      </c>
      <c r="AE370" s="42" t="s">
        <v>456</v>
      </c>
      <c r="AF370" s="42" t="s">
        <v>765</v>
      </c>
      <c r="AG370" s="42" t="s">
        <v>8467</v>
      </c>
      <c r="AH370" s="42">
        <v>1</v>
      </c>
      <c r="AI370" s="42" t="s">
        <v>9085</v>
      </c>
      <c r="AK370"/>
      <c r="AL370"/>
      <c r="AM370"/>
      <c r="AN370"/>
      <c r="AO370"/>
      <c r="AP370"/>
      <c r="AQ370"/>
    </row>
    <row r="371" spans="1:43">
      <c r="A371" t="s">
        <v>5883</v>
      </c>
      <c r="B371" t="s">
        <v>10</v>
      </c>
      <c r="C371" t="s">
        <v>365</v>
      </c>
      <c r="D371" t="s">
        <v>365</v>
      </c>
      <c r="E371"/>
      <c r="F371" t="s">
        <v>1073</v>
      </c>
      <c r="G371" t="s">
        <v>1364</v>
      </c>
      <c r="H371" t="s">
        <v>365</v>
      </c>
      <c r="I371" t="s">
        <v>365</v>
      </c>
      <c r="J371" t="s">
        <v>365</v>
      </c>
      <c r="K371" t="s">
        <v>365</v>
      </c>
      <c r="L371" t="s">
        <v>365</v>
      </c>
      <c r="M371" t="s">
        <v>5942</v>
      </c>
      <c r="N371" s="128" t="s">
        <v>365</v>
      </c>
      <c r="O371" s="128" t="s">
        <v>365</v>
      </c>
      <c r="P371" s="128" t="s">
        <v>365</v>
      </c>
      <c r="Q371" s="128" t="s">
        <v>365</v>
      </c>
      <c r="R371" s="128" t="s">
        <v>365</v>
      </c>
      <c r="S371" s="128">
        <v>0.82</v>
      </c>
      <c r="T371">
        <v>2028</v>
      </c>
      <c r="U371" s="495">
        <v>5447081</v>
      </c>
      <c r="V371" s="495" t="s">
        <v>365</v>
      </c>
      <c r="W371" s="495">
        <v>5447081</v>
      </c>
      <c r="X371" s="128">
        <v>1</v>
      </c>
      <c r="Y371" s="128">
        <v>0</v>
      </c>
      <c r="Z371" s="495">
        <v>980474.58000000031</v>
      </c>
      <c r="AA371" s="495">
        <v>0</v>
      </c>
      <c r="AB371" s="495">
        <v>4466606.42</v>
      </c>
      <c r="AC371" s="495">
        <v>0</v>
      </c>
      <c r="AD371" s="495">
        <v>0</v>
      </c>
      <c r="AE371" s="42" t="s">
        <v>445</v>
      </c>
      <c r="AF371" s="42" t="s">
        <v>765</v>
      </c>
      <c r="AG371" s="42" t="s">
        <v>8468</v>
      </c>
      <c r="AH371" s="42">
        <v>1</v>
      </c>
      <c r="AI371" s="42" t="s">
        <v>9086</v>
      </c>
      <c r="AK371"/>
      <c r="AL371"/>
      <c r="AM371"/>
      <c r="AN371"/>
      <c r="AO371"/>
      <c r="AP371"/>
      <c r="AQ371"/>
    </row>
    <row r="372" spans="1:43">
      <c r="A372" t="s">
        <v>15</v>
      </c>
      <c r="B372" t="s">
        <v>6</v>
      </c>
      <c r="C372" t="s">
        <v>365</v>
      </c>
      <c r="D372" t="s">
        <v>365</v>
      </c>
      <c r="E372"/>
      <c r="F372" t="s">
        <v>6847</v>
      </c>
      <c r="G372" t="s">
        <v>1810</v>
      </c>
      <c r="H372" t="s">
        <v>365</v>
      </c>
      <c r="I372" t="s">
        <v>365</v>
      </c>
      <c r="J372" t="s">
        <v>365</v>
      </c>
      <c r="K372" t="s">
        <v>365</v>
      </c>
      <c r="L372" t="s">
        <v>365</v>
      </c>
      <c r="M372" t="s">
        <v>6429</v>
      </c>
      <c r="N372" s="128" t="s">
        <v>365</v>
      </c>
      <c r="O372" s="128" t="s">
        <v>365</v>
      </c>
      <c r="P372" s="128" t="s">
        <v>365</v>
      </c>
      <c r="Q372" s="128" t="s">
        <v>365</v>
      </c>
      <c r="R372" s="128" t="s">
        <v>365</v>
      </c>
      <c r="S372" s="128">
        <v>0.56000000000000005</v>
      </c>
      <c r="T372">
        <v>2028</v>
      </c>
      <c r="U372" s="495">
        <v>1278135</v>
      </c>
      <c r="V372" s="495" t="s">
        <v>365</v>
      </c>
      <c r="W372" s="495">
        <v>1278135</v>
      </c>
      <c r="X372" s="128">
        <v>1</v>
      </c>
      <c r="Y372" s="128">
        <v>0</v>
      </c>
      <c r="Z372" s="495">
        <v>562379.39999999991</v>
      </c>
      <c r="AA372" s="495">
        <v>0</v>
      </c>
      <c r="AB372" s="495">
        <v>715755.60000000009</v>
      </c>
      <c r="AC372" s="495">
        <v>0</v>
      </c>
      <c r="AD372" s="495">
        <v>0</v>
      </c>
      <c r="AE372" s="42" t="s">
        <v>577</v>
      </c>
      <c r="AF372" s="42" t="s">
        <v>765</v>
      </c>
      <c r="AG372" s="42" t="s">
        <v>8521</v>
      </c>
      <c r="AH372" s="42">
        <v>1</v>
      </c>
      <c r="AI372" s="42" t="s">
        <v>9121</v>
      </c>
      <c r="AK372"/>
      <c r="AL372"/>
      <c r="AM372"/>
      <c r="AN372"/>
      <c r="AO372"/>
      <c r="AP372"/>
      <c r="AQ372"/>
    </row>
    <row r="373" spans="1:43">
      <c r="A373" t="s">
        <v>15</v>
      </c>
      <c r="B373" t="s">
        <v>6</v>
      </c>
      <c r="C373" t="s">
        <v>365</v>
      </c>
      <c r="D373" t="s">
        <v>365</v>
      </c>
      <c r="E373"/>
      <c r="F373" t="s">
        <v>6847</v>
      </c>
      <c r="G373" t="s">
        <v>1810</v>
      </c>
      <c r="H373" t="s">
        <v>365</v>
      </c>
      <c r="I373" t="s">
        <v>365</v>
      </c>
      <c r="J373" t="s">
        <v>365</v>
      </c>
      <c r="K373" t="s">
        <v>365</v>
      </c>
      <c r="L373" t="s">
        <v>365</v>
      </c>
      <c r="M373" t="s">
        <v>6429</v>
      </c>
      <c r="N373" s="128" t="s">
        <v>365</v>
      </c>
      <c r="O373" s="128" t="s">
        <v>365</v>
      </c>
      <c r="P373" s="128" t="s">
        <v>365</v>
      </c>
      <c r="Q373" s="128" t="s">
        <v>365</v>
      </c>
      <c r="R373" s="128" t="s">
        <v>365</v>
      </c>
      <c r="S373" s="128">
        <v>0.56000000000000005</v>
      </c>
      <c r="T373">
        <v>2028</v>
      </c>
      <c r="U373" s="495">
        <v>270725.42</v>
      </c>
      <c r="V373" s="495" t="s">
        <v>365</v>
      </c>
      <c r="W373" s="495">
        <v>270725.42</v>
      </c>
      <c r="X373" s="128">
        <v>1</v>
      </c>
      <c r="Y373" s="128">
        <v>0</v>
      </c>
      <c r="Z373" s="495">
        <v>119119.18479999997</v>
      </c>
      <c r="AA373" s="495">
        <v>0</v>
      </c>
      <c r="AB373" s="495">
        <v>151606.2352</v>
      </c>
      <c r="AC373" s="495">
        <v>0</v>
      </c>
      <c r="AD373" s="495">
        <v>0</v>
      </c>
      <c r="AE373" s="42" t="s">
        <v>577</v>
      </c>
      <c r="AF373" s="42" t="s">
        <v>765</v>
      </c>
      <c r="AG373" s="42" t="s">
        <v>8522</v>
      </c>
      <c r="AH373" s="42">
        <v>1</v>
      </c>
      <c r="AI373" s="42" t="s">
        <v>9121</v>
      </c>
      <c r="AK373"/>
      <c r="AL373"/>
      <c r="AM373"/>
      <c r="AN373"/>
      <c r="AO373"/>
      <c r="AP373"/>
      <c r="AQ373"/>
    </row>
    <row r="374" spans="1:43">
      <c r="A374" t="s">
        <v>15</v>
      </c>
      <c r="B374" t="s">
        <v>6</v>
      </c>
      <c r="C374" t="s">
        <v>365</v>
      </c>
      <c r="D374" t="s">
        <v>365</v>
      </c>
      <c r="E374"/>
      <c r="F374" t="s">
        <v>688</v>
      </c>
      <c r="G374" t="s">
        <v>1811</v>
      </c>
      <c r="H374" t="s">
        <v>365</v>
      </c>
      <c r="I374" t="s">
        <v>365</v>
      </c>
      <c r="J374" t="s">
        <v>365</v>
      </c>
      <c r="K374" t="s">
        <v>365</v>
      </c>
      <c r="L374" t="s">
        <v>365</v>
      </c>
      <c r="M374" t="s">
        <v>6505</v>
      </c>
      <c r="N374" s="128" t="s">
        <v>365</v>
      </c>
      <c r="O374" s="128" t="s">
        <v>365</v>
      </c>
      <c r="P374" s="128" t="s">
        <v>365</v>
      </c>
      <c r="Q374" s="128" t="s">
        <v>365</v>
      </c>
      <c r="R374" s="128" t="s">
        <v>365</v>
      </c>
      <c r="S374" s="128">
        <v>0.17</v>
      </c>
      <c r="T374">
        <v>2028</v>
      </c>
      <c r="U374" s="495">
        <v>21393273</v>
      </c>
      <c r="V374" s="495" t="s">
        <v>365</v>
      </c>
      <c r="W374" s="495">
        <v>21393273</v>
      </c>
      <c r="X374" s="128">
        <v>1</v>
      </c>
      <c r="Y374" s="128">
        <v>0</v>
      </c>
      <c r="Z374" s="495">
        <v>17756416.59</v>
      </c>
      <c r="AA374" s="495">
        <v>0</v>
      </c>
      <c r="AB374" s="495">
        <v>3636856.41</v>
      </c>
      <c r="AC374" s="495">
        <v>0</v>
      </c>
      <c r="AD374" s="495">
        <v>0</v>
      </c>
      <c r="AE374" s="42" t="s">
        <v>579</v>
      </c>
      <c r="AF374" s="42" t="s">
        <v>765</v>
      </c>
      <c r="AG374" s="42" t="s">
        <v>8525</v>
      </c>
      <c r="AH374" s="42">
        <v>1</v>
      </c>
      <c r="AI374" s="42" t="s">
        <v>9124</v>
      </c>
      <c r="AK374"/>
      <c r="AL374"/>
      <c r="AM374"/>
      <c r="AN374"/>
      <c r="AO374"/>
      <c r="AP374"/>
      <c r="AQ374"/>
    </row>
    <row r="375" spans="1:43">
      <c r="A375" t="s">
        <v>15</v>
      </c>
      <c r="B375" t="s">
        <v>6</v>
      </c>
      <c r="C375" t="s">
        <v>365</v>
      </c>
      <c r="D375" t="s">
        <v>365</v>
      </c>
      <c r="E375"/>
      <c r="F375" t="s">
        <v>688</v>
      </c>
      <c r="G375" t="s">
        <v>1811</v>
      </c>
      <c r="H375" t="s">
        <v>365</v>
      </c>
      <c r="I375" t="s">
        <v>365</v>
      </c>
      <c r="J375" t="s">
        <v>365</v>
      </c>
      <c r="K375" t="s">
        <v>365</v>
      </c>
      <c r="L375" t="s">
        <v>365</v>
      </c>
      <c r="M375" t="s">
        <v>6505</v>
      </c>
      <c r="N375" s="128" t="s">
        <v>365</v>
      </c>
      <c r="O375" s="128" t="s">
        <v>365</v>
      </c>
      <c r="P375" s="128" t="s">
        <v>365</v>
      </c>
      <c r="Q375" s="128" t="s">
        <v>365</v>
      </c>
      <c r="R375" s="128" t="s">
        <v>365</v>
      </c>
      <c r="S375" s="128">
        <v>0.17</v>
      </c>
      <c r="T375">
        <v>2028</v>
      </c>
      <c r="U375" s="495">
        <v>3861657.4299999997</v>
      </c>
      <c r="V375" s="495" t="s">
        <v>365</v>
      </c>
      <c r="W375" s="495">
        <v>3861657.4299999997</v>
      </c>
      <c r="X375" s="128">
        <v>1</v>
      </c>
      <c r="Y375" s="128">
        <v>0</v>
      </c>
      <c r="Z375" s="495">
        <v>3205175.6668999996</v>
      </c>
      <c r="AA375" s="495">
        <v>0</v>
      </c>
      <c r="AB375" s="495">
        <v>656481.7631000001</v>
      </c>
      <c r="AC375" s="495">
        <v>0</v>
      </c>
      <c r="AD375" s="495">
        <v>0</v>
      </c>
      <c r="AE375" s="42" t="s">
        <v>579</v>
      </c>
      <c r="AF375" s="42" t="s">
        <v>765</v>
      </c>
      <c r="AG375" s="42" t="s">
        <v>8526</v>
      </c>
      <c r="AH375" s="42">
        <v>1</v>
      </c>
      <c r="AI375" s="42" t="s">
        <v>9124</v>
      </c>
      <c r="AK375"/>
      <c r="AL375"/>
      <c r="AM375"/>
      <c r="AN375"/>
      <c r="AO375"/>
      <c r="AP375"/>
      <c r="AQ375"/>
    </row>
    <row r="376" spans="1:43">
      <c r="A376" t="s">
        <v>15</v>
      </c>
      <c r="B376" t="s">
        <v>6</v>
      </c>
      <c r="C376" t="s">
        <v>365</v>
      </c>
      <c r="D376" t="s">
        <v>365</v>
      </c>
      <c r="E376"/>
      <c r="F376" t="s">
        <v>400</v>
      </c>
      <c r="G376" t="s">
        <v>1368</v>
      </c>
      <c r="H376" t="s">
        <v>365</v>
      </c>
      <c r="I376" t="s">
        <v>21</v>
      </c>
      <c r="J376" t="s">
        <v>365</v>
      </c>
      <c r="K376" t="s">
        <v>365</v>
      </c>
      <c r="L376" t="s">
        <v>365</v>
      </c>
      <c r="M376" t="s">
        <v>6475</v>
      </c>
      <c r="N376" s="128" t="s">
        <v>365</v>
      </c>
      <c r="O376" s="128" t="s">
        <v>365</v>
      </c>
      <c r="P376" s="128" t="s">
        <v>365</v>
      </c>
      <c r="Q376" s="128" t="s">
        <v>365</v>
      </c>
      <c r="R376" s="128" t="s">
        <v>365</v>
      </c>
      <c r="S376" s="128">
        <v>0.85</v>
      </c>
      <c r="T376">
        <v>2028</v>
      </c>
      <c r="U376" s="495">
        <v>11013584</v>
      </c>
      <c r="V376" s="495" t="s">
        <v>365</v>
      </c>
      <c r="W376" s="495">
        <v>11013584</v>
      </c>
      <c r="X376" s="128">
        <v>1</v>
      </c>
      <c r="Y376" s="128">
        <v>0</v>
      </c>
      <c r="Z376" s="495">
        <v>1652037.6000000003</v>
      </c>
      <c r="AA376" s="495">
        <v>0</v>
      </c>
      <c r="AB376" s="495">
        <v>9361546.4000000004</v>
      </c>
      <c r="AC376" s="495">
        <v>0</v>
      </c>
      <c r="AD376" s="495">
        <v>0</v>
      </c>
      <c r="AE376" s="42" t="s">
        <v>580</v>
      </c>
      <c r="AF376" s="42" t="s">
        <v>765</v>
      </c>
      <c r="AG376" s="42" t="s">
        <v>8541</v>
      </c>
      <c r="AH376" s="42">
        <v>1</v>
      </c>
      <c r="AI376" s="42" t="s">
        <v>9138</v>
      </c>
      <c r="AK376"/>
      <c r="AL376"/>
      <c r="AM376"/>
      <c r="AN376"/>
      <c r="AO376"/>
      <c r="AP376"/>
      <c r="AQ376"/>
    </row>
    <row r="377" spans="1:43">
      <c r="A377" t="s">
        <v>15</v>
      </c>
      <c r="B377" t="s">
        <v>6</v>
      </c>
      <c r="C377" t="s">
        <v>365</v>
      </c>
      <c r="D377" t="s">
        <v>365</v>
      </c>
      <c r="E377"/>
      <c r="F377" t="s">
        <v>770</v>
      </c>
      <c r="G377" t="s">
        <v>1133</v>
      </c>
      <c r="H377" t="s">
        <v>365</v>
      </c>
      <c r="I377" t="s">
        <v>365</v>
      </c>
      <c r="J377" t="s">
        <v>365</v>
      </c>
      <c r="K377" t="s">
        <v>365</v>
      </c>
      <c r="L377" t="s">
        <v>365</v>
      </c>
      <c r="M377" t="s">
        <v>6429</v>
      </c>
      <c r="N377" s="128" t="s">
        <v>365</v>
      </c>
      <c r="O377" s="128" t="s">
        <v>365</v>
      </c>
      <c r="P377" s="128" t="s">
        <v>365</v>
      </c>
      <c r="Q377" s="128" t="s">
        <v>365</v>
      </c>
      <c r="R377" s="128" t="s">
        <v>365</v>
      </c>
      <c r="S377" s="128">
        <v>0.18</v>
      </c>
      <c r="T377">
        <v>2035</v>
      </c>
      <c r="U377" s="495">
        <v>923238.29709999997</v>
      </c>
      <c r="V377" s="495" t="s">
        <v>365</v>
      </c>
      <c r="W377" s="495">
        <v>923238.29709999997</v>
      </c>
      <c r="X377" s="128">
        <v>0.7142857142857143</v>
      </c>
      <c r="Y377" s="128">
        <v>0.2857142857142857</v>
      </c>
      <c r="Z377" s="495">
        <v>757055.40362200001</v>
      </c>
      <c r="AA377" s="495">
        <v>0</v>
      </c>
      <c r="AB377" s="495">
        <v>118702.06676999998</v>
      </c>
      <c r="AC377" s="495">
        <v>47480.826707999986</v>
      </c>
      <c r="AD377" s="495">
        <v>0</v>
      </c>
      <c r="AE377" s="42" t="s">
        <v>577</v>
      </c>
      <c r="AF377" s="42" t="s">
        <v>765</v>
      </c>
      <c r="AG377" s="42" t="s">
        <v>8562</v>
      </c>
      <c r="AH377" s="42">
        <v>1</v>
      </c>
      <c r="AI377" s="42" t="s">
        <v>9158</v>
      </c>
      <c r="AK377"/>
      <c r="AL377"/>
      <c r="AM377"/>
      <c r="AN377"/>
      <c r="AO377"/>
      <c r="AP377"/>
      <c r="AQ377"/>
    </row>
    <row r="378" spans="1:43">
      <c r="A378" t="s">
        <v>15</v>
      </c>
      <c r="B378" t="s">
        <v>6</v>
      </c>
      <c r="C378" t="s">
        <v>365</v>
      </c>
      <c r="D378" t="s">
        <v>365</v>
      </c>
      <c r="E378"/>
      <c r="F378" t="s">
        <v>363</v>
      </c>
      <c r="G378" t="s">
        <v>1812</v>
      </c>
      <c r="H378" t="s">
        <v>365</v>
      </c>
      <c r="I378" t="s">
        <v>365</v>
      </c>
      <c r="J378" t="s">
        <v>365</v>
      </c>
      <c r="K378" t="s">
        <v>365</v>
      </c>
      <c r="L378" t="s">
        <v>365</v>
      </c>
      <c r="M378" t="s">
        <v>6429</v>
      </c>
      <c r="N378" s="128" t="s">
        <v>365</v>
      </c>
      <c r="O378" s="128" t="s">
        <v>365</v>
      </c>
      <c r="P378" s="128" t="s">
        <v>365</v>
      </c>
      <c r="Q378" s="128" t="s">
        <v>365</v>
      </c>
      <c r="R378" s="128" t="s">
        <v>365</v>
      </c>
      <c r="S378" s="128">
        <v>0.3</v>
      </c>
      <c r="T378">
        <v>2028</v>
      </c>
      <c r="U378" s="495">
        <v>4615300</v>
      </c>
      <c r="V378" s="495" t="s">
        <v>365</v>
      </c>
      <c r="W378" s="495">
        <v>4615300</v>
      </c>
      <c r="X378" s="128">
        <v>1</v>
      </c>
      <c r="Y378" s="128">
        <v>0</v>
      </c>
      <c r="Z378" s="495">
        <v>3230710</v>
      </c>
      <c r="AA378" s="495">
        <v>0</v>
      </c>
      <c r="AB378" s="495">
        <v>1384590</v>
      </c>
      <c r="AC378" s="495">
        <v>0</v>
      </c>
      <c r="AD378" s="495">
        <v>0</v>
      </c>
      <c r="AE378" s="42" t="s">
        <v>577</v>
      </c>
      <c r="AF378" s="42" t="s">
        <v>765</v>
      </c>
      <c r="AG378" s="42" t="s">
        <v>8567</v>
      </c>
      <c r="AH378" s="42">
        <v>1</v>
      </c>
      <c r="AI378" s="42" t="s">
        <v>8628</v>
      </c>
      <c r="AK378"/>
      <c r="AL378"/>
      <c r="AM378"/>
      <c r="AN378"/>
      <c r="AO378"/>
      <c r="AP378"/>
      <c r="AQ378"/>
    </row>
    <row r="379" spans="1:43">
      <c r="A379" t="s">
        <v>15</v>
      </c>
      <c r="B379" t="s">
        <v>6</v>
      </c>
      <c r="C379" t="s">
        <v>365</v>
      </c>
      <c r="D379" t="s">
        <v>365</v>
      </c>
      <c r="E379"/>
      <c r="F379" t="s">
        <v>363</v>
      </c>
      <c r="G379" t="s">
        <v>1812</v>
      </c>
      <c r="H379" t="s">
        <v>365</v>
      </c>
      <c r="I379" t="s">
        <v>365</v>
      </c>
      <c r="J379" t="s">
        <v>365</v>
      </c>
      <c r="K379" t="s">
        <v>365</v>
      </c>
      <c r="L379" t="s">
        <v>365</v>
      </c>
      <c r="M379" t="s">
        <v>6429</v>
      </c>
      <c r="N379" s="128" t="s">
        <v>365</v>
      </c>
      <c r="O379" s="128" t="s">
        <v>365</v>
      </c>
      <c r="P379" s="128" t="s">
        <v>365</v>
      </c>
      <c r="Q379" s="128" t="s">
        <v>365</v>
      </c>
      <c r="R379" s="128" t="s">
        <v>365</v>
      </c>
      <c r="S379" s="128">
        <v>0.3</v>
      </c>
      <c r="T379">
        <v>2028</v>
      </c>
      <c r="U379" s="495">
        <v>157776.73000000001</v>
      </c>
      <c r="V379" s="495" t="s">
        <v>365</v>
      </c>
      <c r="W379" s="495">
        <v>157776.73000000001</v>
      </c>
      <c r="X379" s="128">
        <v>1</v>
      </c>
      <c r="Y379" s="128">
        <v>0</v>
      </c>
      <c r="Z379" s="495">
        <v>110443.711</v>
      </c>
      <c r="AA379" s="495">
        <v>0</v>
      </c>
      <c r="AB379" s="495">
        <v>47333.019000000015</v>
      </c>
      <c r="AC379" s="495">
        <v>0</v>
      </c>
      <c r="AD379" s="495">
        <v>0</v>
      </c>
      <c r="AE379" s="42" t="s">
        <v>577</v>
      </c>
      <c r="AF379" s="42" t="s">
        <v>765</v>
      </c>
      <c r="AG379" s="42" t="s">
        <v>8568</v>
      </c>
      <c r="AH379" s="42">
        <v>1</v>
      </c>
      <c r="AI379" s="42" t="s">
        <v>8628</v>
      </c>
      <c r="AK379"/>
      <c r="AL379"/>
      <c r="AM379"/>
      <c r="AN379"/>
      <c r="AO379"/>
      <c r="AP379"/>
      <c r="AQ379"/>
    </row>
    <row r="380" spans="1:43">
      <c r="A380" t="s">
        <v>15</v>
      </c>
      <c r="B380" t="s">
        <v>5</v>
      </c>
      <c r="C380" t="s">
        <v>365</v>
      </c>
      <c r="D380" t="s">
        <v>365</v>
      </c>
      <c r="E380"/>
      <c r="F380" t="s">
        <v>749</v>
      </c>
      <c r="G380" t="s">
        <v>1130</v>
      </c>
      <c r="H380" t="s">
        <v>365</v>
      </c>
      <c r="I380" t="s">
        <v>365</v>
      </c>
      <c r="J380" t="s">
        <v>365</v>
      </c>
      <c r="K380" t="s">
        <v>365</v>
      </c>
      <c r="L380" t="s">
        <v>365</v>
      </c>
      <c r="M380" t="s">
        <v>6435</v>
      </c>
      <c r="N380" s="128" t="s">
        <v>365</v>
      </c>
      <c r="O380" s="128" t="s">
        <v>365</v>
      </c>
      <c r="P380" s="128" t="s">
        <v>365</v>
      </c>
      <c r="Q380" s="128" t="s">
        <v>365</v>
      </c>
      <c r="R380" s="128" t="s">
        <v>365</v>
      </c>
      <c r="S380" s="128">
        <v>0.11</v>
      </c>
      <c r="T380">
        <v>2035</v>
      </c>
      <c r="U380" s="495">
        <v>513344.82999999996</v>
      </c>
      <c r="V380" s="495" t="s">
        <v>365</v>
      </c>
      <c r="W380" s="495">
        <v>513344.82999999996</v>
      </c>
      <c r="X380" s="128">
        <v>0.7142857142857143</v>
      </c>
      <c r="Y380" s="128">
        <v>0.2857142857142857</v>
      </c>
      <c r="Z380" s="495">
        <v>456876.89869999996</v>
      </c>
      <c r="AA380" s="495">
        <v>0</v>
      </c>
      <c r="AB380" s="495">
        <v>40334.23664285714</v>
      </c>
      <c r="AC380" s="495">
        <v>16133.694657142856</v>
      </c>
      <c r="AD380" s="495">
        <v>0</v>
      </c>
      <c r="AE380" s="42" t="s">
        <v>608</v>
      </c>
      <c r="AF380" s="42" t="s">
        <v>765</v>
      </c>
      <c r="AG380" s="42" t="s">
        <v>8575</v>
      </c>
      <c r="AH380" s="42">
        <v>1</v>
      </c>
      <c r="AI380" s="42" t="s">
        <v>9168</v>
      </c>
      <c r="AK380"/>
      <c r="AL380"/>
      <c r="AM380"/>
      <c r="AN380"/>
      <c r="AO380"/>
      <c r="AP380"/>
      <c r="AQ380"/>
    </row>
    <row r="381" spans="1:43">
      <c r="A381" t="s">
        <v>15</v>
      </c>
      <c r="B381" t="s">
        <v>6</v>
      </c>
      <c r="C381" t="s">
        <v>365</v>
      </c>
      <c r="D381" t="s">
        <v>365</v>
      </c>
      <c r="E381"/>
      <c r="F381" t="s">
        <v>778</v>
      </c>
      <c r="G381" t="s">
        <v>1137</v>
      </c>
      <c r="H381" t="s">
        <v>365</v>
      </c>
      <c r="I381" t="s">
        <v>365</v>
      </c>
      <c r="J381" t="s">
        <v>365</v>
      </c>
      <c r="K381" t="s">
        <v>365</v>
      </c>
      <c r="L381" t="s">
        <v>365</v>
      </c>
      <c r="M381" t="s">
        <v>6459</v>
      </c>
      <c r="N381" s="128" t="s">
        <v>365</v>
      </c>
      <c r="O381" s="128" t="s">
        <v>365</v>
      </c>
      <c r="P381" s="128" t="s">
        <v>365</v>
      </c>
      <c r="Q381" s="128" t="s">
        <v>365</v>
      </c>
      <c r="R381" s="128" t="s">
        <v>365</v>
      </c>
      <c r="S381" s="128">
        <v>0.18</v>
      </c>
      <c r="T381">
        <v>2030</v>
      </c>
      <c r="U381" s="495">
        <v>14449672.870000001</v>
      </c>
      <c r="V381" s="495" t="s">
        <v>365</v>
      </c>
      <c r="W381" s="495">
        <v>14449672.870000001</v>
      </c>
      <c r="X381" s="128">
        <v>1</v>
      </c>
      <c r="Y381" s="128">
        <v>0</v>
      </c>
      <c r="Z381" s="495">
        <v>11848731.753400002</v>
      </c>
      <c r="AA381" s="495">
        <v>0</v>
      </c>
      <c r="AB381" s="495">
        <v>2600941.1165999994</v>
      </c>
      <c r="AC381" s="495">
        <v>0</v>
      </c>
      <c r="AD381" s="495">
        <v>0</v>
      </c>
      <c r="AE381" s="42" t="s">
        <v>578</v>
      </c>
      <c r="AF381" s="42" t="s">
        <v>765</v>
      </c>
      <c r="AG381" s="42" t="s">
        <v>8579</v>
      </c>
      <c r="AH381" s="42">
        <v>1</v>
      </c>
      <c r="AI381" s="42" t="s">
        <v>9172</v>
      </c>
      <c r="AK381"/>
      <c r="AL381"/>
      <c r="AM381"/>
      <c r="AN381"/>
      <c r="AO381"/>
      <c r="AP381"/>
      <c r="AQ381"/>
    </row>
    <row r="382" spans="1:43">
      <c r="A382" t="s">
        <v>5030</v>
      </c>
      <c r="B382" t="s">
        <v>365</v>
      </c>
      <c r="C382" t="s">
        <v>365</v>
      </c>
      <c r="D382" t="s">
        <v>365</v>
      </c>
      <c r="E382"/>
      <c r="F382" t="s">
        <v>5874</v>
      </c>
      <c r="G382" t="s">
        <v>365</v>
      </c>
      <c r="H382" t="s">
        <v>365</v>
      </c>
      <c r="I382" t="s">
        <v>365</v>
      </c>
      <c r="J382" t="s">
        <v>365</v>
      </c>
      <c r="K382" t="s">
        <v>365</v>
      </c>
      <c r="L382" t="s">
        <v>365</v>
      </c>
      <c r="M382" t="s">
        <v>6627</v>
      </c>
      <c r="N382" s="128">
        <v>1</v>
      </c>
      <c r="O382" s="128" t="s">
        <v>365</v>
      </c>
      <c r="P382" s="128" t="s">
        <v>365</v>
      </c>
      <c r="Q382" s="128" t="s">
        <v>365</v>
      </c>
      <c r="R382" s="128" t="s">
        <v>365</v>
      </c>
      <c r="S382" s="128">
        <v>1</v>
      </c>
      <c r="T382">
        <v>2031</v>
      </c>
      <c r="U382" s="495">
        <v>-3394841.0723915002</v>
      </c>
      <c r="V382" s="495" t="s">
        <v>365</v>
      </c>
      <c r="W382" s="495">
        <v>-3394841.0723915002</v>
      </c>
      <c r="X382" s="128">
        <v>1</v>
      </c>
      <c r="Y382" s="128">
        <v>0</v>
      </c>
      <c r="Z382" s="495">
        <v>0</v>
      </c>
      <c r="AA382" s="495">
        <v>0</v>
      </c>
      <c r="AB382" s="495">
        <v>-3394841.0723915002</v>
      </c>
      <c r="AC382" s="495">
        <v>0</v>
      </c>
      <c r="AD382" s="495">
        <v>0</v>
      </c>
      <c r="AE382" s="42" t="s">
        <v>649</v>
      </c>
      <c r="AF382" s="42" t="s">
        <v>764</v>
      </c>
      <c r="AG382" s="42" t="s">
        <v>9175</v>
      </c>
      <c r="AH382" s="42">
        <v>0</v>
      </c>
      <c r="AI382" s="42" t="s">
        <v>9176</v>
      </c>
      <c r="AK382"/>
      <c r="AL382"/>
      <c r="AM382"/>
      <c r="AN382"/>
      <c r="AO382"/>
      <c r="AP382"/>
      <c r="AQ382"/>
    </row>
    <row r="383" spans="1:43">
      <c r="A383" t="s">
        <v>5030</v>
      </c>
      <c r="B383" t="s">
        <v>365</v>
      </c>
      <c r="C383" t="s">
        <v>365</v>
      </c>
      <c r="D383" t="s">
        <v>365</v>
      </c>
      <c r="E383"/>
      <c r="F383" t="s">
        <v>5874</v>
      </c>
      <c r="G383" t="s">
        <v>365</v>
      </c>
      <c r="H383" t="s">
        <v>365</v>
      </c>
      <c r="I383" t="s">
        <v>365</v>
      </c>
      <c r="J383" t="s">
        <v>365</v>
      </c>
      <c r="K383" t="s">
        <v>366</v>
      </c>
      <c r="L383" t="s">
        <v>365</v>
      </c>
      <c r="M383" t="s">
        <v>5976</v>
      </c>
      <c r="N383" s="128">
        <v>1</v>
      </c>
      <c r="O383" s="128" t="s">
        <v>365</v>
      </c>
      <c r="P383" s="128" t="s">
        <v>365</v>
      </c>
      <c r="Q383" s="128" t="s">
        <v>365</v>
      </c>
      <c r="R383" s="128" t="s">
        <v>365</v>
      </c>
      <c r="S383" s="128">
        <v>1</v>
      </c>
      <c r="T383">
        <v>2031</v>
      </c>
      <c r="U383" s="495">
        <v>-71747065.385445714</v>
      </c>
      <c r="V383" s="495" t="s">
        <v>365</v>
      </c>
      <c r="W383" s="495">
        <v>-71747065.385445714</v>
      </c>
      <c r="X383" s="128">
        <v>1</v>
      </c>
      <c r="Y383" s="128">
        <v>0</v>
      </c>
      <c r="Z383" s="495">
        <v>0</v>
      </c>
      <c r="AA383" s="495">
        <v>0</v>
      </c>
      <c r="AB383" s="495">
        <v>-71747065.385445714</v>
      </c>
      <c r="AC383" s="495">
        <v>0</v>
      </c>
      <c r="AD383" s="495">
        <v>0</v>
      </c>
      <c r="AE383" s="42" t="s">
        <v>526</v>
      </c>
      <c r="AF383" s="42" t="s">
        <v>765</v>
      </c>
      <c r="AG383" s="42" t="s">
        <v>9177</v>
      </c>
      <c r="AH383" s="42">
        <v>0</v>
      </c>
      <c r="AI383" s="42" t="s">
        <v>9178</v>
      </c>
      <c r="AK383"/>
      <c r="AL383"/>
      <c r="AM383"/>
      <c r="AN383"/>
      <c r="AO383"/>
      <c r="AP383"/>
      <c r="AQ383"/>
    </row>
    <row r="384" spans="1:43">
      <c r="A384" t="s">
        <v>5030</v>
      </c>
      <c r="B384" t="s">
        <v>365</v>
      </c>
      <c r="C384" t="s">
        <v>365</v>
      </c>
      <c r="D384" t="s">
        <v>365</v>
      </c>
      <c r="E384"/>
      <c r="F384" t="s">
        <v>5874</v>
      </c>
      <c r="G384" t="s">
        <v>365</v>
      </c>
      <c r="H384" t="s">
        <v>365</v>
      </c>
      <c r="I384" t="s">
        <v>365</v>
      </c>
      <c r="J384" t="s">
        <v>365</v>
      </c>
      <c r="K384" t="s">
        <v>366</v>
      </c>
      <c r="L384" t="s">
        <v>365</v>
      </c>
      <c r="M384" t="s">
        <v>6359</v>
      </c>
      <c r="N384" s="128">
        <v>1</v>
      </c>
      <c r="O384" s="128" t="s">
        <v>365</v>
      </c>
      <c r="P384" s="128" t="s">
        <v>365</v>
      </c>
      <c r="Q384" s="128" t="s">
        <v>365</v>
      </c>
      <c r="R384" s="128" t="s">
        <v>365</v>
      </c>
      <c r="S384" s="128">
        <v>1</v>
      </c>
      <c r="T384">
        <v>2031</v>
      </c>
      <c r="U384" s="495">
        <v>-306591.30897380307</v>
      </c>
      <c r="V384" s="495" t="s">
        <v>365</v>
      </c>
      <c r="W384" s="495">
        <v>-306591.30897380307</v>
      </c>
      <c r="X384" s="128">
        <v>1</v>
      </c>
      <c r="Y384" s="128">
        <v>0</v>
      </c>
      <c r="Z384" s="495">
        <v>0</v>
      </c>
      <c r="AA384" s="495">
        <v>0</v>
      </c>
      <c r="AB384" s="495">
        <v>-306591.30897380307</v>
      </c>
      <c r="AC384" s="495">
        <v>0</v>
      </c>
      <c r="AD384" s="495">
        <v>0</v>
      </c>
      <c r="AE384" s="42" t="s">
        <v>536</v>
      </c>
      <c r="AF384" s="42" t="s">
        <v>764</v>
      </c>
      <c r="AG384" s="42" t="s">
        <v>9179</v>
      </c>
      <c r="AH384" s="42">
        <v>0</v>
      </c>
      <c r="AI384" s="42" t="s">
        <v>9180</v>
      </c>
      <c r="AK384"/>
      <c r="AL384"/>
      <c r="AM384"/>
      <c r="AN384"/>
      <c r="AO384"/>
      <c r="AP384"/>
      <c r="AQ384"/>
    </row>
    <row r="385" spans="1:43">
      <c r="A385" t="s">
        <v>5030</v>
      </c>
      <c r="B385" t="s">
        <v>365</v>
      </c>
      <c r="C385" t="s">
        <v>365</v>
      </c>
      <c r="D385" t="s">
        <v>365</v>
      </c>
      <c r="E385"/>
      <c r="F385" t="s">
        <v>5874</v>
      </c>
      <c r="G385" t="s">
        <v>365</v>
      </c>
      <c r="H385" t="s">
        <v>365</v>
      </c>
      <c r="I385" t="s">
        <v>365</v>
      </c>
      <c r="J385" t="s">
        <v>365</v>
      </c>
      <c r="K385" t="s">
        <v>369</v>
      </c>
      <c r="L385" t="s">
        <v>365</v>
      </c>
      <c r="M385" t="s">
        <v>6318</v>
      </c>
      <c r="N385" s="128">
        <v>1</v>
      </c>
      <c r="O385" s="128" t="s">
        <v>365</v>
      </c>
      <c r="P385" s="128" t="s">
        <v>365</v>
      </c>
      <c r="Q385" s="128" t="s">
        <v>365</v>
      </c>
      <c r="R385" s="128" t="s">
        <v>365</v>
      </c>
      <c r="S385" s="128">
        <v>1</v>
      </c>
      <c r="T385">
        <v>2031</v>
      </c>
      <c r="U385" s="495">
        <v>-112234.17726662158</v>
      </c>
      <c r="V385" s="495" t="s">
        <v>365</v>
      </c>
      <c r="W385" s="495">
        <v>-112234.17726662158</v>
      </c>
      <c r="X385" s="128">
        <v>1</v>
      </c>
      <c r="Y385" s="128">
        <v>0</v>
      </c>
      <c r="Z385" s="495">
        <v>0</v>
      </c>
      <c r="AA385" s="495">
        <v>0</v>
      </c>
      <c r="AB385" s="495">
        <v>-112234.17726662158</v>
      </c>
      <c r="AC385" s="495">
        <v>0</v>
      </c>
      <c r="AD385" s="495">
        <v>0</v>
      </c>
      <c r="AE385" s="42" t="s">
        <v>539</v>
      </c>
      <c r="AF385" s="42" t="s">
        <v>764</v>
      </c>
      <c r="AG385" s="42" t="s">
        <v>9181</v>
      </c>
      <c r="AH385" s="42">
        <v>0</v>
      </c>
      <c r="AI385" s="42" t="s">
        <v>9182</v>
      </c>
      <c r="AK385"/>
      <c r="AL385"/>
      <c r="AM385"/>
      <c r="AN385"/>
      <c r="AO385"/>
      <c r="AP385"/>
      <c r="AQ385"/>
    </row>
    <row r="386" spans="1:43">
      <c r="A386" t="s">
        <v>5030</v>
      </c>
      <c r="B386" t="s">
        <v>365</v>
      </c>
      <c r="C386" t="s">
        <v>365</v>
      </c>
      <c r="D386" t="s">
        <v>365</v>
      </c>
      <c r="E386"/>
      <c r="F386" t="s">
        <v>5874</v>
      </c>
      <c r="G386" t="s">
        <v>365</v>
      </c>
      <c r="H386" t="s">
        <v>365</v>
      </c>
      <c r="I386" t="s">
        <v>365</v>
      </c>
      <c r="J386" t="s">
        <v>365</v>
      </c>
      <c r="K386" t="s">
        <v>370</v>
      </c>
      <c r="L386" t="s">
        <v>365</v>
      </c>
      <c r="M386" t="s">
        <v>6351</v>
      </c>
      <c r="N386" s="128">
        <v>1</v>
      </c>
      <c r="O386" s="128" t="s">
        <v>365</v>
      </c>
      <c r="P386" s="128" t="s">
        <v>365</v>
      </c>
      <c r="Q386" s="128" t="s">
        <v>365</v>
      </c>
      <c r="R386" s="128" t="s">
        <v>365</v>
      </c>
      <c r="S386" s="128">
        <v>1</v>
      </c>
      <c r="T386">
        <v>2031</v>
      </c>
      <c r="U386" s="495">
        <v>-671958.26239174372</v>
      </c>
      <c r="V386" s="495" t="s">
        <v>365</v>
      </c>
      <c r="W386" s="495">
        <v>-671958.26239174372</v>
      </c>
      <c r="X386" s="128">
        <v>1</v>
      </c>
      <c r="Y386" s="128">
        <v>0</v>
      </c>
      <c r="Z386" s="495">
        <v>0</v>
      </c>
      <c r="AA386" s="495">
        <v>0</v>
      </c>
      <c r="AB386" s="495">
        <v>-671958.26239174372</v>
      </c>
      <c r="AC386" s="495">
        <v>0</v>
      </c>
      <c r="AD386" s="495">
        <v>0</v>
      </c>
      <c r="AE386" s="42" t="s">
        <v>540</v>
      </c>
      <c r="AF386" s="42" t="s">
        <v>764</v>
      </c>
      <c r="AG386" s="42" t="s">
        <v>9183</v>
      </c>
      <c r="AH386" s="42">
        <v>0</v>
      </c>
      <c r="AI386" s="42" t="s">
        <v>9184</v>
      </c>
      <c r="AK386"/>
      <c r="AL386"/>
      <c r="AM386"/>
      <c r="AN386"/>
      <c r="AO386"/>
      <c r="AP386"/>
      <c r="AQ386"/>
    </row>
    <row r="387" spans="1:43">
      <c r="A387" t="s">
        <v>5030</v>
      </c>
      <c r="B387" t="s">
        <v>365</v>
      </c>
      <c r="C387" t="s">
        <v>365</v>
      </c>
      <c r="D387" t="s">
        <v>365</v>
      </c>
      <c r="E387"/>
      <c r="F387" t="s">
        <v>5874</v>
      </c>
      <c r="G387" t="s">
        <v>365</v>
      </c>
      <c r="H387" t="s">
        <v>365</v>
      </c>
      <c r="I387" t="s">
        <v>365</v>
      </c>
      <c r="J387" t="s">
        <v>365</v>
      </c>
      <c r="K387" t="s">
        <v>366</v>
      </c>
      <c r="L387" t="s">
        <v>365</v>
      </c>
      <c r="M387" t="s">
        <v>5973</v>
      </c>
      <c r="N387" s="128">
        <v>1</v>
      </c>
      <c r="O387" s="128" t="s">
        <v>365</v>
      </c>
      <c r="P387" s="128" t="s">
        <v>365</v>
      </c>
      <c r="Q387" s="128" t="s">
        <v>365</v>
      </c>
      <c r="R387" s="128" t="s">
        <v>365</v>
      </c>
      <c r="S387" s="128">
        <v>1</v>
      </c>
      <c r="T387">
        <v>2031</v>
      </c>
      <c r="U387" s="495">
        <v>-31140.576669009868</v>
      </c>
      <c r="V387" s="495" t="s">
        <v>365</v>
      </c>
      <c r="W387" s="495">
        <v>-31140.576669009868</v>
      </c>
      <c r="X387" s="128">
        <v>1</v>
      </c>
      <c r="Y387" s="128">
        <v>0</v>
      </c>
      <c r="Z387" s="495">
        <v>0</v>
      </c>
      <c r="AA387" s="495">
        <v>0</v>
      </c>
      <c r="AB387" s="495">
        <v>-31140.576669009868</v>
      </c>
      <c r="AC387" s="495">
        <v>0</v>
      </c>
      <c r="AD387" s="495">
        <v>0</v>
      </c>
      <c r="AE387" s="42" t="s">
        <v>541</v>
      </c>
      <c r="AF387" s="42" t="s">
        <v>764</v>
      </c>
      <c r="AG387" s="42" t="s">
        <v>9185</v>
      </c>
      <c r="AH387" s="42">
        <v>0</v>
      </c>
      <c r="AI387" s="42" t="s">
        <v>9186</v>
      </c>
      <c r="AK387"/>
      <c r="AL387"/>
      <c r="AM387"/>
      <c r="AN387"/>
      <c r="AO387"/>
      <c r="AP387"/>
      <c r="AQ387"/>
    </row>
    <row r="388" spans="1:43">
      <c r="A388" t="s">
        <v>5030</v>
      </c>
      <c r="B388" t="s">
        <v>365</v>
      </c>
      <c r="C388" t="s">
        <v>365</v>
      </c>
      <c r="D388" t="s">
        <v>365</v>
      </c>
      <c r="E388"/>
      <c r="F388" t="s">
        <v>5874</v>
      </c>
      <c r="G388" t="s">
        <v>365</v>
      </c>
      <c r="H388" t="s">
        <v>365</v>
      </c>
      <c r="I388" t="s">
        <v>365</v>
      </c>
      <c r="J388" t="s">
        <v>365</v>
      </c>
      <c r="K388" t="s">
        <v>366</v>
      </c>
      <c r="L388" t="s">
        <v>365</v>
      </c>
      <c r="M388" t="s">
        <v>6325</v>
      </c>
      <c r="N388" s="128">
        <v>1</v>
      </c>
      <c r="O388" s="128" t="s">
        <v>365</v>
      </c>
      <c r="P388" s="128" t="s">
        <v>365</v>
      </c>
      <c r="Q388" s="128" t="s">
        <v>365</v>
      </c>
      <c r="R388" s="128" t="s">
        <v>365</v>
      </c>
      <c r="S388" s="128">
        <v>1</v>
      </c>
      <c r="T388">
        <v>2031</v>
      </c>
      <c r="U388" s="495">
        <v>-272428.96237842366</v>
      </c>
      <c r="V388" s="495" t="s">
        <v>365</v>
      </c>
      <c r="W388" s="495">
        <v>-272428.96237842366</v>
      </c>
      <c r="X388" s="128">
        <v>1</v>
      </c>
      <c r="Y388" s="128">
        <v>0</v>
      </c>
      <c r="Z388" s="495">
        <v>0</v>
      </c>
      <c r="AA388" s="495">
        <v>0</v>
      </c>
      <c r="AB388" s="495">
        <v>-272428.96237842366</v>
      </c>
      <c r="AC388" s="495">
        <v>0</v>
      </c>
      <c r="AD388" s="495">
        <v>0</v>
      </c>
      <c r="AE388" s="42" t="s">
        <v>545</v>
      </c>
      <c r="AF388" s="42" t="s">
        <v>765</v>
      </c>
      <c r="AG388" s="42" t="s">
        <v>9187</v>
      </c>
      <c r="AH388" s="42">
        <v>0</v>
      </c>
      <c r="AI388" s="42" t="s">
        <v>9188</v>
      </c>
      <c r="AK388"/>
      <c r="AL388"/>
      <c r="AM388"/>
      <c r="AN388"/>
      <c r="AO388"/>
      <c r="AP388"/>
      <c r="AQ388"/>
    </row>
    <row r="389" spans="1:43">
      <c r="A389" t="s">
        <v>5030</v>
      </c>
      <c r="B389" t="s">
        <v>365</v>
      </c>
      <c r="C389" t="s">
        <v>365</v>
      </c>
      <c r="D389" t="s">
        <v>365</v>
      </c>
      <c r="E389"/>
      <c r="F389" t="s">
        <v>5874</v>
      </c>
      <c r="G389" t="s">
        <v>365</v>
      </c>
      <c r="H389" t="s">
        <v>365</v>
      </c>
      <c r="I389" t="s">
        <v>365</v>
      </c>
      <c r="J389" t="s">
        <v>365</v>
      </c>
      <c r="K389" t="s">
        <v>366</v>
      </c>
      <c r="L389" t="s">
        <v>365</v>
      </c>
      <c r="M389" t="s">
        <v>6398</v>
      </c>
      <c r="N389" s="128">
        <v>1</v>
      </c>
      <c r="O389" s="128" t="s">
        <v>365</v>
      </c>
      <c r="P389" s="128" t="s">
        <v>365</v>
      </c>
      <c r="Q389" s="128" t="s">
        <v>365</v>
      </c>
      <c r="R389" s="128" t="s">
        <v>365</v>
      </c>
      <c r="S389" s="128">
        <v>1</v>
      </c>
      <c r="T389">
        <v>2031</v>
      </c>
      <c r="U389" s="495">
        <v>-3372.6499999999996</v>
      </c>
      <c r="V389" s="495" t="s">
        <v>365</v>
      </c>
      <c r="W389" s="495">
        <v>-3372.6499999999996</v>
      </c>
      <c r="X389" s="128">
        <v>1</v>
      </c>
      <c r="Y389" s="128">
        <v>0</v>
      </c>
      <c r="Z389" s="495">
        <v>0</v>
      </c>
      <c r="AA389" s="495">
        <v>0</v>
      </c>
      <c r="AB389" s="495">
        <v>-3372.6499999999996</v>
      </c>
      <c r="AC389" s="495">
        <v>0</v>
      </c>
      <c r="AD389" s="495">
        <v>0</v>
      </c>
      <c r="AE389" s="42" t="s">
        <v>549</v>
      </c>
      <c r="AF389" s="42" t="s">
        <v>765</v>
      </c>
      <c r="AG389" s="42" t="s">
        <v>9189</v>
      </c>
      <c r="AH389" s="42">
        <v>0</v>
      </c>
      <c r="AI389" s="42" t="s">
        <v>9190</v>
      </c>
      <c r="AK389"/>
      <c r="AL389"/>
      <c r="AM389"/>
      <c r="AN389"/>
      <c r="AO389"/>
      <c r="AP389"/>
      <c r="AQ389"/>
    </row>
    <row r="390" spans="1:43">
      <c r="A390" t="s">
        <v>5030</v>
      </c>
      <c r="B390" t="s">
        <v>365</v>
      </c>
      <c r="C390" t="s">
        <v>365</v>
      </c>
      <c r="D390" t="s">
        <v>365</v>
      </c>
      <c r="E390"/>
      <c r="F390" t="s">
        <v>5874</v>
      </c>
      <c r="G390" t="s">
        <v>365</v>
      </c>
      <c r="H390" t="s">
        <v>365</v>
      </c>
      <c r="I390" t="s">
        <v>365</v>
      </c>
      <c r="J390" t="s">
        <v>365</v>
      </c>
      <c r="K390" t="s">
        <v>366</v>
      </c>
      <c r="L390" t="s">
        <v>365</v>
      </c>
      <c r="M390" t="s">
        <v>6413</v>
      </c>
      <c r="N390" s="128">
        <v>1</v>
      </c>
      <c r="O390" s="128" t="s">
        <v>365</v>
      </c>
      <c r="P390" s="128" t="s">
        <v>365</v>
      </c>
      <c r="Q390" s="128" t="s">
        <v>365</v>
      </c>
      <c r="R390" s="128" t="s">
        <v>365</v>
      </c>
      <c r="S390" s="128">
        <v>1</v>
      </c>
      <c r="T390">
        <v>2031</v>
      </c>
      <c r="U390" s="495">
        <v>-109541.47909037746</v>
      </c>
      <c r="V390" s="495" t="s">
        <v>365</v>
      </c>
      <c r="W390" s="495">
        <v>-109541.47909037746</v>
      </c>
      <c r="X390" s="128">
        <v>1</v>
      </c>
      <c r="Y390" s="128">
        <v>0</v>
      </c>
      <c r="Z390" s="495">
        <v>0</v>
      </c>
      <c r="AA390" s="495">
        <v>0</v>
      </c>
      <c r="AB390" s="495">
        <v>-109541.47909037746</v>
      </c>
      <c r="AC390" s="495">
        <v>0</v>
      </c>
      <c r="AD390" s="495">
        <v>0</v>
      </c>
      <c r="AE390" s="42" t="s">
        <v>550</v>
      </c>
      <c r="AF390" s="42" t="s">
        <v>765</v>
      </c>
      <c r="AG390" s="42" t="s">
        <v>9191</v>
      </c>
      <c r="AH390" s="42">
        <v>0</v>
      </c>
      <c r="AI390" s="42" t="s">
        <v>9192</v>
      </c>
      <c r="AK390"/>
      <c r="AL390"/>
      <c r="AM390"/>
      <c r="AN390"/>
      <c r="AO390"/>
      <c r="AP390"/>
      <c r="AQ390"/>
    </row>
    <row r="391" spans="1:43">
      <c r="A391" t="s">
        <v>5030</v>
      </c>
      <c r="B391" t="s">
        <v>365</v>
      </c>
      <c r="C391" t="s">
        <v>365</v>
      </c>
      <c r="D391" t="s">
        <v>365</v>
      </c>
      <c r="E391"/>
      <c r="F391" t="s">
        <v>5874</v>
      </c>
      <c r="G391" t="s">
        <v>365</v>
      </c>
      <c r="H391" t="s">
        <v>365</v>
      </c>
      <c r="I391" t="s">
        <v>365</v>
      </c>
      <c r="J391" t="s">
        <v>365</v>
      </c>
      <c r="K391" t="s">
        <v>366</v>
      </c>
      <c r="L391" t="s">
        <v>365</v>
      </c>
      <c r="M391" t="s">
        <v>6304</v>
      </c>
      <c r="N391" s="128">
        <v>1</v>
      </c>
      <c r="O391" s="128" t="s">
        <v>365</v>
      </c>
      <c r="P391" s="128" t="s">
        <v>365</v>
      </c>
      <c r="Q391" s="128" t="s">
        <v>365</v>
      </c>
      <c r="R391" s="128" t="s">
        <v>365</v>
      </c>
      <c r="S391" s="128">
        <v>1</v>
      </c>
      <c r="T391">
        <v>2031</v>
      </c>
      <c r="U391" s="495">
        <v>-1755403.7173044789</v>
      </c>
      <c r="V391" s="495" t="s">
        <v>365</v>
      </c>
      <c r="W391" s="495">
        <v>-1755403.7173044789</v>
      </c>
      <c r="X391" s="128">
        <v>1</v>
      </c>
      <c r="Y391" s="128">
        <v>0</v>
      </c>
      <c r="Z391" s="495">
        <v>0</v>
      </c>
      <c r="AA391" s="495">
        <v>0</v>
      </c>
      <c r="AB391" s="495">
        <v>-1755403.7173044789</v>
      </c>
      <c r="AC391" s="495">
        <v>0</v>
      </c>
      <c r="AD391" s="495">
        <v>0</v>
      </c>
      <c r="AE391" s="42" t="s">
        <v>552</v>
      </c>
      <c r="AF391" s="42" t="s">
        <v>764</v>
      </c>
      <c r="AG391" s="42" t="s">
        <v>9193</v>
      </c>
      <c r="AH391" s="42">
        <v>0</v>
      </c>
      <c r="AI391" s="42" t="s">
        <v>9194</v>
      </c>
      <c r="AK391"/>
      <c r="AL391"/>
      <c r="AM391"/>
      <c r="AN391"/>
      <c r="AO391"/>
      <c r="AP391"/>
      <c r="AQ391"/>
    </row>
    <row r="392" spans="1:43">
      <c r="A392" t="s">
        <v>5030</v>
      </c>
      <c r="B392" t="s">
        <v>365</v>
      </c>
      <c r="C392" t="s">
        <v>365</v>
      </c>
      <c r="D392" t="s">
        <v>365</v>
      </c>
      <c r="E392"/>
      <c r="F392" t="s">
        <v>5874</v>
      </c>
      <c r="G392" t="s">
        <v>365</v>
      </c>
      <c r="H392" t="s">
        <v>365</v>
      </c>
      <c r="I392" t="s">
        <v>365</v>
      </c>
      <c r="J392" t="s">
        <v>365</v>
      </c>
      <c r="K392" t="s">
        <v>366</v>
      </c>
      <c r="L392" t="s">
        <v>365</v>
      </c>
      <c r="M392" t="s">
        <v>5942</v>
      </c>
      <c r="N392" s="128">
        <v>1</v>
      </c>
      <c r="O392" s="128" t="s">
        <v>365</v>
      </c>
      <c r="P392" s="128" t="s">
        <v>365</v>
      </c>
      <c r="Q392" s="128" t="s">
        <v>365</v>
      </c>
      <c r="R392" s="128" t="s">
        <v>365</v>
      </c>
      <c r="S392" s="128">
        <v>1</v>
      </c>
      <c r="T392">
        <v>2031</v>
      </c>
      <c r="U392" s="495">
        <v>-14317074.263953499</v>
      </c>
      <c r="V392" s="495" t="s">
        <v>365</v>
      </c>
      <c r="W392" s="495">
        <v>-14317074.263953499</v>
      </c>
      <c r="X392" s="128">
        <v>1</v>
      </c>
      <c r="Y392" s="128">
        <v>0</v>
      </c>
      <c r="Z392" s="495">
        <v>0</v>
      </c>
      <c r="AA392" s="495">
        <v>0</v>
      </c>
      <c r="AB392" s="495">
        <v>-14317074.263953499</v>
      </c>
      <c r="AC392" s="495">
        <v>0</v>
      </c>
      <c r="AD392" s="495">
        <v>0</v>
      </c>
      <c r="AE392" s="42" t="s">
        <v>445</v>
      </c>
      <c r="AF392" s="42" t="s">
        <v>765</v>
      </c>
      <c r="AG392" s="42" t="s">
        <v>9195</v>
      </c>
      <c r="AH392" s="42">
        <v>0</v>
      </c>
      <c r="AI392" s="42" t="s">
        <v>9196</v>
      </c>
      <c r="AK392"/>
      <c r="AL392"/>
      <c r="AM392"/>
      <c r="AN392"/>
      <c r="AO392"/>
      <c r="AP392"/>
      <c r="AQ392"/>
    </row>
    <row r="393" spans="1:43">
      <c r="A393" t="s">
        <v>5030</v>
      </c>
      <c r="B393" t="s">
        <v>365</v>
      </c>
      <c r="C393" t="s">
        <v>365</v>
      </c>
      <c r="D393" t="s">
        <v>365</v>
      </c>
      <c r="E393"/>
      <c r="F393" t="s">
        <v>5874</v>
      </c>
      <c r="G393" t="s">
        <v>365</v>
      </c>
      <c r="H393" t="s">
        <v>365</v>
      </c>
      <c r="I393" t="s">
        <v>365</v>
      </c>
      <c r="J393" t="s">
        <v>365</v>
      </c>
      <c r="K393" t="s">
        <v>366</v>
      </c>
      <c r="L393" t="s">
        <v>365</v>
      </c>
      <c r="M393" t="s">
        <v>6535</v>
      </c>
      <c r="N393" s="128">
        <v>1</v>
      </c>
      <c r="O393" s="128" t="s">
        <v>365</v>
      </c>
      <c r="P393" s="128" t="s">
        <v>365</v>
      </c>
      <c r="Q393" s="128" t="s">
        <v>365</v>
      </c>
      <c r="R393" s="128" t="s">
        <v>365</v>
      </c>
      <c r="S393" s="128">
        <v>1</v>
      </c>
      <c r="T393">
        <v>2031</v>
      </c>
      <c r="U393" s="495">
        <v>13143.751673989071</v>
      </c>
      <c r="V393" s="495" t="s">
        <v>365</v>
      </c>
      <c r="W393" s="495">
        <v>13143.751673989071</v>
      </c>
      <c r="X393" s="128">
        <v>1</v>
      </c>
      <c r="Y393" s="128">
        <v>0</v>
      </c>
      <c r="Z393" s="495">
        <v>0</v>
      </c>
      <c r="AA393" s="495">
        <v>0</v>
      </c>
      <c r="AB393" s="495">
        <v>13143.751673989071</v>
      </c>
      <c r="AC393" s="495">
        <v>0</v>
      </c>
      <c r="AD393" s="495">
        <v>0</v>
      </c>
      <c r="AE393" s="42" t="s">
        <v>609</v>
      </c>
      <c r="AF393" s="42" t="s">
        <v>765</v>
      </c>
      <c r="AG393" s="42" t="s">
        <v>9197</v>
      </c>
      <c r="AH393" s="42">
        <v>0</v>
      </c>
      <c r="AI393" s="42" t="s">
        <v>9198</v>
      </c>
      <c r="AK393"/>
      <c r="AL393"/>
      <c r="AM393"/>
      <c r="AN393"/>
      <c r="AO393"/>
      <c r="AP393"/>
      <c r="AQ393"/>
    </row>
    <row r="394" spans="1:43">
      <c r="A394" t="s">
        <v>5030</v>
      </c>
      <c r="B394" t="s">
        <v>365</v>
      </c>
      <c r="C394" t="s">
        <v>365</v>
      </c>
      <c r="D394" t="s">
        <v>365</v>
      </c>
      <c r="E394"/>
      <c r="F394" t="s">
        <v>5874</v>
      </c>
      <c r="G394" t="s">
        <v>365</v>
      </c>
      <c r="H394" t="s">
        <v>365</v>
      </c>
      <c r="I394" t="s">
        <v>365</v>
      </c>
      <c r="J394" t="s">
        <v>365</v>
      </c>
      <c r="K394" t="s">
        <v>366</v>
      </c>
      <c r="L394" t="s">
        <v>365</v>
      </c>
      <c r="M394" t="s">
        <v>6511</v>
      </c>
      <c r="N394" s="128">
        <v>1</v>
      </c>
      <c r="O394" s="128" t="s">
        <v>365</v>
      </c>
      <c r="P394" s="128" t="s">
        <v>365</v>
      </c>
      <c r="Q394" s="128" t="s">
        <v>365</v>
      </c>
      <c r="R394" s="128" t="s">
        <v>365</v>
      </c>
      <c r="S394" s="128">
        <v>1</v>
      </c>
      <c r="T394">
        <v>2031</v>
      </c>
      <c r="U394" s="495">
        <v>-6103.9631840000002</v>
      </c>
      <c r="V394" s="495" t="s">
        <v>365</v>
      </c>
      <c r="W394" s="495">
        <v>-6103.9631840000002</v>
      </c>
      <c r="X394" s="128">
        <v>1</v>
      </c>
      <c r="Y394" s="128">
        <v>0</v>
      </c>
      <c r="Z394" s="495">
        <v>0</v>
      </c>
      <c r="AA394" s="495">
        <v>0</v>
      </c>
      <c r="AB394" s="495">
        <v>-6103.9631840000002</v>
      </c>
      <c r="AC394" s="495">
        <v>0</v>
      </c>
      <c r="AD394" s="495">
        <v>0</v>
      </c>
      <c r="AE394" s="42" t="s">
        <v>614</v>
      </c>
      <c r="AF394" s="42" t="s">
        <v>764</v>
      </c>
      <c r="AG394" s="42" t="s">
        <v>9199</v>
      </c>
      <c r="AH394" s="42">
        <v>0</v>
      </c>
      <c r="AI394" s="42" t="s">
        <v>9200</v>
      </c>
      <c r="AK394"/>
      <c r="AL394"/>
      <c r="AM394"/>
      <c r="AN394"/>
      <c r="AO394"/>
      <c r="AP394"/>
      <c r="AQ394"/>
    </row>
    <row r="395" spans="1:43">
      <c r="A395" t="s">
        <v>5030</v>
      </c>
      <c r="B395" t="s">
        <v>365</v>
      </c>
      <c r="C395" t="s">
        <v>365</v>
      </c>
      <c r="D395" t="s">
        <v>365</v>
      </c>
      <c r="E395"/>
      <c r="F395" t="s">
        <v>5874</v>
      </c>
      <c r="G395" t="s">
        <v>365</v>
      </c>
      <c r="H395" t="s">
        <v>365</v>
      </c>
      <c r="I395" t="s">
        <v>365</v>
      </c>
      <c r="J395" t="s">
        <v>365</v>
      </c>
      <c r="K395" t="s">
        <v>366</v>
      </c>
      <c r="L395" t="s">
        <v>365</v>
      </c>
      <c r="M395" t="s">
        <v>6707</v>
      </c>
      <c r="N395" s="128">
        <v>1</v>
      </c>
      <c r="O395" s="128" t="s">
        <v>365</v>
      </c>
      <c r="P395" s="128" t="s">
        <v>365</v>
      </c>
      <c r="Q395" s="128" t="s">
        <v>365</v>
      </c>
      <c r="R395" s="128" t="s">
        <v>365</v>
      </c>
      <c r="S395" s="128">
        <v>1</v>
      </c>
      <c r="T395">
        <v>2031</v>
      </c>
      <c r="U395" s="495" t="s">
        <v>365</v>
      </c>
      <c r="V395" s="495" t="s">
        <v>365</v>
      </c>
      <c r="W395" s="495" t="s">
        <v>365</v>
      </c>
      <c r="X395" s="128">
        <v>1</v>
      </c>
      <c r="Y395" s="128">
        <v>0</v>
      </c>
      <c r="Z395" s="495">
        <v>0</v>
      </c>
      <c r="AA395" s="495">
        <v>0</v>
      </c>
      <c r="AB395" s="495">
        <v>0</v>
      </c>
      <c r="AC395" s="495">
        <v>0</v>
      </c>
      <c r="AD395" s="495">
        <v>0</v>
      </c>
      <c r="AE395" s="42" t="s">
        <v>1905</v>
      </c>
      <c r="AF395" s="42" t="s">
        <v>764</v>
      </c>
      <c r="AG395" s="42" t="s">
        <v>9201</v>
      </c>
      <c r="AH395" s="42">
        <v>0</v>
      </c>
      <c r="AI395" s="42" t="s">
        <v>9202</v>
      </c>
      <c r="AK395"/>
      <c r="AL395"/>
      <c r="AM395"/>
      <c r="AN395"/>
      <c r="AO395"/>
      <c r="AP395"/>
      <c r="AQ395"/>
    </row>
    <row r="396" spans="1:43">
      <c r="A396" t="s">
        <v>5030</v>
      </c>
      <c r="B396" t="s">
        <v>365</v>
      </c>
      <c r="C396" t="s">
        <v>365</v>
      </c>
      <c r="D396" t="s">
        <v>365</v>
      </c>
      <c r="E396"/>
      <c r="F396" t="s">
        <v>5874</v>
      </c>
      <c r="G396" t="s">
        <v>365</v>
      </c>
      <c r="H396" t="s">
        <v>365</v>
      </c>
      <c r="I396" t="s">
        <v>365</v>
      </c>
      <c r="J396" t="s">
        <v>365</v>
      </c>
      <c r="K396" t="s">
        <v>366</v>
      </c>
      <c r="L396" t="s">
        <v>365</v>
      </c>
      <c r="M396" t="s">
        <v>6026</v>
      </c>
      <c r="N396" s="128">
        <v>1</v>
      </c>
      <c r="O396" s="128" t="s">
        <v>365</v>
      </c>
      <c r="P396" s="128" t="s">
        <v>365</v>
      </c>
      <c r="Q396" s="128" t="s">
        <v>365</v>
      </c>
      <c r="R396" s="128" t="s">
        <v>365</v>
      </c>
      <c r="S396" s="128">
        <v>1</v>
      </c>
      <c r="T396">
        <v>2031</v>
      </c>
      <c r="U396" s="495">
        <v>-865610.92855581269</v>
      </c>
      <c r="V396" s="495" t="s">
        <v>365</v>
      </c>
      <c r="W396" s="495">
        <v>-865610.92855581269</v>
      </c>
      <c r="X396" s="128">
        <v>1</v>
      </c>
      <c r="Y396" s="128">
        <v>0</v>
      </c>
      <c r="Z396" s="495">
        <v>0</v>
      </c>
      <c r="AA396" s="495">
        <v>0</v>
      </c>
      <c r="AB396" s="495">
        <v>-865610.92855581269</v>
      </c>
      <c r="AC396" s="495">
        <v>0</v>
      </c>
      <c r="AD396" s="495">
        <v>0</v>
      </c>
      <c r="AE396" s="42" t="s">
        <v>1908</v>
      </c>
      <c r="AF396" s="42" t="s">
        <v>764</v>
      </c>
      <c r="AG396" s="42" t="s">
        <v>9203</v>
      </c>
      <c r="AH396" s="42">
        <v>0</v>
      </c>
      <c r="AI396" s="42" t="s">
        <v>9204</v>
      </c>
      <c r="AK396"/>
      <c r="AL396"/>
      <c r="AM396"/>
      <c r="AN396"/>
      <c r="AO396"/>
      <c r="AP396"/>
      <c r="AQ396"/>
    </row>
    <row r="397" spans="1:43">
      <c r="A397" t="s">
        <v>5030</v>
      </c>
      <c r="B397" t="s">
        <v>365</v>
      </c>
      <c r="C397" t="s">
        <v>365</v>
      </c>
      <c r="D397" t="s">
        <v>365</v>
      </c>
      <c r="E397"/>
      <c r="F397" t="s">
        <v>5874</v>
      </c>
      <c r="G397" t="s">
        <v>365</v>
      </c>
      <c r="H397" t="s">
        <v>365</v>
      </c>
      <c r="I397" t="s">
        <v>365</v>
      </c>
      <c r="J397" t="s">
        <v>365</v>
      </c>
      <c r="K397" t="s">
        <v>366</v>
      </c>
      <c r="L397" t="s">
        <v>365</v>
      </c>
      <c r="M397" t="s">
        <v>6237</v>
      </c>
      <c r="N397" s="128">
        <v>1</v>
      </c>
      <c r="O397" s="128" t="s">
        <v>365</v>
      </c>
      <c r="P397" s="128" t="s">
        <v>365</v>
      </c>
      <c r="Q397" s="128" t="s">
        <v>365</v>
      </c>
      <c r="R397" s="128" t="s">
        <v>365</v>
      </c>
      <c r="S397" s="128">
        <v>1</v>
      </c>
      <c r="T397">
        <v>2031</v>
      </c>
      <c r="U397" s="495">
        <v>-461549.62142911472</v>
      </c>
      <c r="V397" s="495" t="s">
        <v>365</v>
      </c>
      <c r="W397" s="495">
        <v>-461549.62142911472</v>
      </c>
      <c r="X397" s="128">
        <v>1</v>
      </c>
      <c r="Y397" s="128">
        <v>0</v>
      </c>
      <c r="Z397" s="495">
        <v>0</v>
      </c>
      <c r="AA397" s="495">
        <v>0</v>
      </c>
      <c r="AB397" s="495">
        <v>-461549.62142911472</v>
      </c>
      <c r="AC397" s="495">
        <v>0</v>
      </c>
      <c r="AD397" s="495">
        <v>0</v>
      </c>
      <c r="AE397" s="42" t="s">
        <v>1887</v>
      </c>
      <c r="AF397" s="42" t="s">
        <v>764</v>
      </c>
      <c r="AG397" s="42" t="s">
        <v>9205</v>
      </c>
      <c r="AH397" s="42">
        <v>0</v>
      </c>
      <c r="AI397" s="42" t="s">
        <v>9206</v>
      </c>
      <c r="AK397"/>
      <c r="AL397"/>
      <c r="AM397"/>
      <c r="AN397"/>
      <c r="AO397"/>
      <c r="AP397"/>
      <c r="AQ397"/>
    </row>
    <row r="398" spans="1:43">
      <c r="A398" t="s">
        <v>5030</v>
      </c>
      <c r="B398" t="s">
        <v>365</v>
      </c>
      <c r="C398" t="s">
        <v>365</v>
      </c>
      <c r="D398" t="s">
        <v>365</v>
      </c>
      <c r="E398"/>
      <c r="F398" t="s">
        <v>5874</v>
      </c>
      <c r="G398" t="s">
        <v>365</v>
      </c>
      <c r="H398" t="s">
        <v>365</v>
      </c>
      <c r="I398" t="s">
        <v>365</v>
      </c>
      <c r="J398" t="s">
        <v>365</v>
      </c>
      <c r="K398" t="s">
        <v>366</v>
      </c>
      <c r="L398" t="s">
        <v>365</v>
      </c>
      <c r="M398" t="s">
        <v>6013</v>
      </c>
      <c r="N398" s="128">
        <v>1</v>
      </c>
      <c r="O398" s="128" t="s">
        <v>365</v>
      </c>
      <c r="P398" s="128" t="s">
        <v>365</v>
      </c>
      <c r="Q398" s="128" t="s">
        <v>365</v>
      </c>
      <c r="R398" s="128" t="s">
        <v>365</v>
      </c>
      <c r="S398" s="128">
        <v>1</v>
      </c>
      <c r="T398">
        <v>2031</v>
      </c>
      <c r="U398" s="495">
        <v>-3294587.6865572101</v>
      </c>
      <c r="V398" s="495" t="s">
        <v>365</v>
      </c>
      <c r="W398" s="495">
        <v>-3294587.6865572101</v>
      </c>
      <c r="X398" s="128">
        <v>1</v>
      </c>
      <c r="Y398" s="128">
        <v>0</v>
      </c>
      <c r="Z398" s="495">
        <v>0</v>
      </c>
      <c r="AA398" s="495">
        <v>0</v>
      </c>
      <c r="AB398" s="495">
        <v>-3294587.6865572101</v>
      </c>
      <c r="AC398" s="495">
        <v>0</v>
      </c>
      <c r="AD398" s="495">
        <v>0</v>
      </c>
      <c r="AE398" s="42" t="s">
        <v>1909</v>
      </c>
      <c r="AF398" s="42" t="s">
        <v>764</v>
      </c>
      <c r="AG398" s="42" t="s">
        <v>9207</v>
      </c>
      <c r="AH398" s="42">
        <v>0</v>
      </c>
      <c r="AI398" s="42" t="s">
        <v>9208</v>
      </c>
      <c r="AK398"/>
      <c r="AL398"/>
      <c r="AM398"/>
      <c r="AN398"/>
      <c r="AO398"/>
      <c r="AP398"/>
      <c r="AQ398"/>
    </row>
    <row r="399" spans="1:43">
      <c r="A399" t="s">
        <v>5030</v>
      </c>
      <c r="B399" t="s">
        <v>365</v>
      </c>
      <c r="C399" t="s">
        <v>365</v>
      </c>
      <c r="D399" t="s">
        <v>365</v>
      </c>
      <c r="E399"/>
      <c r="F399" t="s">
        <v>5874</v>
      </c>
      <c r="G399" t="s">
        <v>365</v>
      </c>
      <c r="H399" t="s">
        <v>365</v>
      </c>
      <c r="I399" t="s">
        <v>365</v>
      </c>
      <c r="J399" t="s">
        <v>365</v>
      </c>
      <c r="K399" t="s">
        <v>366</v>
      </c>
      <c r="L399" t="s">
        <v>365</v>
      </c>
      <c r="M399" t="s">
        <v>6005</v>
      </c>
      <c r="N399" s="128">
        <v>1</v>
      </c>
      <c r="O399" s="128" t="s">
        <v>365</v>
      </c>
      <c r="P399" s="128" t="s">
        <v>365</v>
      </c>
      <c r="Q399" s="128" t="s">
        <v>365</v>
      </c>
      <c r="R399" s="128" t="s">
        <v>365</v>
      </c>
      <c r="S399" s="128">
        <v>1</v>
      </c>
      <c r="T399">
        <v>2031</v>
      </c>
      <c r="U399" s="495">
        <v>-59733365.569230519</v>
      </c>
      <c r="V399" s="495" t="s">
        <v>365</v>
      </c>
      <c r="W399" s="495">
        <v>-59733365.569230519</v>
      </c>
      <c r="X399" s="128">
        <v>1</v>
      </c>
      <c r="Y399" s="128">
        <v>0</v>
      </c>
      <c r="Z399" s="495">
        <v>0</v>
      </c>
      <c r="AA399" s="495">
        <v>0</v>
      </c>
      <c r="AB399" s="495">
        <v>-59733365.569230519</v>
      </c>
      <c r="AC399" s="495">
        <v>0</v>
      </c>
      <c r="AD399" s="495">
        <v>0</v>
      </c>
      <c r="AE399" s="42" t="s">
        <v>1911</v>
      </c>
      <c r="AF399" s="42" t="s">
        <v>765</v>
      </c>
      <c r="AG399" s="42" t="s">
        <v>9209</v>
      </c>
      <c r="AH399" s="42">
        <v>0</v>
      </c>
      <c r="AI399" s="42" t="s">
        <v>9210</v>
      </c>
      <c r="AK399"/>
      <c r="AL399"/>
      <c r="AM399"/>
      <c r="AN399"/>
      <c r="AO399"/>
      <c r="AP399"/>
      <c r="AQ399"/>
    </row>
    <row r="400" spans="1:43">
      <c r="A400" t="s">
        <v>5030</v>
      </c>
      <c r="B400" t="s">
        <v>365</v>
      </c>
      <c r="C400" t="s">
        <v>365</v>
      </c>
      <c r="D400" t="s">
        <v>365</v>
      </c>
      <c r="E400"/>
      <c r="F400" t="s">
        <v>5874</v>
      </c>
      <c r="G400" t="s">
        <v>365</v>
      </c>
      <c r="H400" t="s">
        <v>365</v>
      </c>
      <c r="I400" t="s">
        <v>365</v>
      </c>
      <c r="J400" t="s">
        <v>365</v>
      </c>
      <c r="K400" t="s">
        <v>366</v>
      </c>
      <c r="L400" t="s">
        <v>365</v>
      </c>
      <c r="M400" t="s">
        <v>6116</v>
      </c>
      <c r="N400" s="128">
        <v>1</v>
      </c>
      <c r="O400" s="128" t="s">
        <v>365</v>
      </c>
      <c r="P400" s="128" t="s">
        <v>365</v>
      </c>
      <c r="Q400" s="128" t="s">
        <v>365</v>
      </c>
      <c r="R400" s="128" t="s">
        <v>365</v>
      </c>
      <c r="S400" s="128">
        <v>1</v>
      </c>
      <c r="T400">
        <v>2031</v>
      </c>
      <c r="U400" s="495">
        <v>-15210.119937138097</v>
      </c>
      <c r="V400" s="495" t="s">
        <v>365</v>
      </c>
      <c r="W400" s="495">
        <v>-15210.119937138097</v>
      </c>
      <c r="X400" s="128">
        <v>1</v>
      </c>
      <c r="Y400" s="128">
        <v>0</v>
      </c>
      <c r="Z400" s="495">
        <v>0</v>
      </c>
      <c r="AA400" s="495">
        <v>0</v>
      </c>
      <c r="AB400" s="495">
        <v>-15210.119937138097</v>
      </c>
      <c r="AC400" s="495">
        <v>0</v>
      </c>
      <c r="AD400" s="495">
        <v>0</v>
      </c>
      <c r="AE400" s="42" t="s">
        <v>1915</v>
      </c>
      <c r="AF400" s="42" t="s">
        <v>764</v>
      </c>
      <c r="AG400" s="42" t="s">
        <v>9211</v>
      </c>
      <c r="AH400" s="42">
        <v>0</v>
      </c>
      <c r="AI400" s="42" t="s">
        <v>9212</v>
      </c>
      <c r="AK400"/>
      <c r="AL400"/>
      <c r="AM400"/>
      <c r="AN400"/>
      <c r="AO400"/>
      <c r="AP400"/>
      <c r="AQ400"/>
    </row>
    <row r="401" spans="1:43">
      <c r="A401" t="s">
        <v>5030</v>
      </c>
      <c r="B401" t="s">
        <v>365</v>
      </c>
      <c r="C401" t="s">
        <v>365</v>
      </c>
      <c r="D401" t="s">
        <v>365</v>
      </c>
      <c r="E401"/>
      <c r="F401" t="s">
        <v>5874</v>
      </c>
      <c r="G401" t="s">
        <v>365</v>
      </c>
      <c r="H401" t="s">
        <v>365</v>
      </c>
      <c r="I401" t="s">
        <v>365</v>
      </c>
      <c r="J401" t="s">
        <v>365</v>
      </c>
      <c r="K401" t="s">
        <v>366</v>
      </c>
      <c r="L401" t="s">
        <v>365</v>
      </c>
      <c r="M401" t="s">
        <v>6274</v>
      </c>
      <c r="N401" s="128">
        <v>1</v>
      </c>
      <c r="O401" s="128" t="s">
        <v>365</v>
      </c>
      <c r="P401" s="128" t="s">
        <v>365</v>
      </c>
      <c r="Q401" s="128" t="s">
        <v>365</v>
      </c>
      <c r="R401" s="128" t="s">
        <v>365</v>
      </c>
      <c r="S401" s="128">
        <v>1</v>
      </c>
      <c r="T401">
        <v>2031</v>
      </c>
      <c r="U401" s="495">
        <v>-688184</v>
      </c>
      <c r="V401" s="495" t="s">
        <v>365</v>
      </c>
      <c r="W401" s="495">
        <v>-688184</v>
      </c>
      <c r="X401" s="128">
        <v>1</v>
      </c>
      <c r="Y401" s="128">
        <v>0</v>
      </c>
      <c r="Z401" s="495">
        <v>0</v>
      </c>
      <c r="AA401" s="495">
        <v>0</v>
      </c>
      <c r="AB401" s="495">
        <v>-688184</v>
      </c>
      <c r="AC401" s="495">
        <v>0</v>
      </c>
      <c r="AD401" s="495">
        <v>0</v>
      </c>
      <c r="AE401" s="42" t="s">
        <v>1922</v>
      </c>
      <c r="AF401" s="42" t="s">
        <v>764</v>
      </c>
      <c r="AG401" s="42" t="s">
        <v>9213</v>
      </c>
      <c r="AH401" s="42">
        <v>0</v>
      </c>
      <c r="AI401" s="42" t="s">
        <v>9214</v>
      </c>
      <c r="AK401"/>
      <c r="AL401"/>
      <c r="AM401"/>
      <c r="AN401"/>
      <c r="AO401"/>
      <c r="AP401"/>
      <c r="AQ401"/>
    </row>
    <row r="402" spans="1:43">
      <c r="A402" t="s">
        <v>5030</v>
      </c>
      <c r="B402" t="s">
        <v>365</v>
      </c>
      <c r="C402" t="s">
        <v>365</v>
      </c>
      <c r="D402" t="s">
        <v>365</v>
      </c>
      <c r="E402"/>
      <c r="F402" t="s">
        <v>5874</v>
      </c>
      <c r="G402" t="s">
        <v>365</v>
      </c>
      <c r="H402" t="s">
        <v>365</v>
      </c>
      <c r="I402" t="s">
        <v>365</v>
      </c>
      <c r="J402" t="s">
        <v>365</v>
      </c>
      <c r="K402" t="s">
        <v>366</v>
      </c>
      <c r="L402" t="s">
        <v>365</v>
      </c>
      <c r="M402" t="s">
        <v>6051</v>
      </c>
      <c r="N402" s="128">
        <v>1</v>
      </c>
      <c r="O402" s="128" t="s">
        <v>365</v>
      </c>
      <c r="P402" s="128" t="s">
        <v>365</v>
      </c>
      <c r="Q402" s="128" t="s">
        <v>365</v>
      </c>
      <c r="R402" s="128" t="s">
        <v>365</v>
      </c>
      <c r="S402" s="128">
        <v>1</v>
      </c>
      <c r="T402">
        <v>2031</v>
      </c>
      <c r="U402" s="495">
        <v>-1414871.8188111428</v>
      </c>
      <c r="V402" s="495" t="s">
        <v>365</v>
      </c>
      <c r="W402" s="495">
        <v>-1414871.8188111428</v>
      </c>
      <c r="X402" s="128">
        <v>1</v>
      </c>
      <c r="Y402" s="128">
        <v>0</v>
      </c>
      <c r="Z402" s="495">
        <v>0</v>
      </c>
      <c r="AA402" s="495">
        <v>0</v>
      </c>
      <c r="AB402" s="495">
        <v>-1414871.8188111428</v>
      </c>
      <c r="AC402" s="495">
        <v>0</v>
      </c>
      <c r="AD402" s="495">
        <v>0</v>
      </c>
      <c r="AE402" s="42" t="s">
        <v>1926</v>
      </c>
      <c r="AF402" s="42" t="s">
        <v>764</v>
      </c>
      <c r="AG402" s="42" t="s">
        <v>9215</v>
      </c>
      <c r="AH402" s="42">
        <v>0</v>
      </c>
      <c r="AI402" s="42" t="s">
        <v>9216</v>
      </c>
      <c r="AK402"/>
      <c r="AL402"/>
      <c r="AM402"/>
      <c r="AN402"/>
      <c r="AO402"/>
      <c r="AP402"/>
      <c r="AQ402"/>
    </row>
    <row r="403" spans="1:43">
      <c r="A403" t="s">
        <v>5030</v>
      </c>
      <c r="B403" t="s">
        <v>365</v>
      </c>
      <c r="C403" t="s">
        <v>365</v>
      </c>
      <c r="D403" t="s">
        <v>365</v>
      </c>
      <c r="E403"/>
      <c r="F403" t="s">
        <v>5874</v>
      </c>
      <c r="G403" t="s">
        <v>365</v>
      </c>
      <c r="H403" t="s">
        <v>365</v>
      </c>
      <c r="I403" t="s">
        <v>365</v>
      </c>
      <c r="J403" t="s">
        <v>365</v>
      </c>
      <c r="K403" t="s">
        <v>366</v>
      </c>
      <c r="L403" t="s">
        <v>365</v>
      </c>
      <c r="M403" t="s">
        <v>6045</v>
      </c>
      <c r="N403" s="128">
        <v>1</v>
      </c>
      <c r="O403" s="128" t="s">
        <v>365</v>
      </c>
      <c r="P403" s="128" t="s">
        <v>365</v>
      </c>
      <c r="Q403" s="128" t="s">
        <v>365</v>
      </c>
      <c r="R403" s="128" t="s">
        <v>365</v>
      </c>
      <c r="S403" s="128">
        <v>1</v>
      </c>
      <c r="T403">
        <v>2031</v>
      </c>
      <c r="U403" s="495">
        <v>-316813.87713692011</v>
      </c>
      <c r="V403" s="495" t="s">
        <v>365</v>
      </c>
      <c r="W403" s="495">
        <v>-316813.87713692011</v>
      </c>
      <c r="X403" s="128">
        <v>1</v>
      </c>
      <c r="Y403" s="128">
        <v>0</v>
      </c>
      <c r="Z403" s="495">
        <v>0</v>
      </c>
      <c r="AA403" s="495">
        <v>0</v>
      </c>
      <c r="AB403" s="495">
        <v>-316813.87713692011</v>
      </c>
      <c r="AC403" s="495">
        <v>0</v>
      </c>
      <c r="AD403" s="495">
        <v>0</v>
      </c>
      <c r="AE403" s="42" t="s">
        <v>1912</v>
      </c>
      <c r="AF403" s="42" t="s">
        <v>764</v>
      </c>
      <c r="AG403" s="42" t="s">
        <v>9217</v>
      </c>
      <c r="AH403" s="42">
        <v>0</v>
      </c>
      <c r="AI403" s="42" t="s">
        <v>9218</v>
      </c>
      <c r="AK403"/>
      <c r="AL403"/>
      <c r="AM403"/>
      <c r="AN403"/>
      <c r="AO403"/>
      <c r="AP403"/>
      <c r="AQ403"/>
    </row>
    <row r="404" spans="1:43">
      <c r="A404" t="s">
        <v>5030</v>
      </c>
      <c r="B404" t="s">
        <v>365</v>
      </c>
      <c r="C404" t="s">
        <v>365</v>
      </c>
      <c r="D404" t="s">
        <v>365</v>
      </c>
      <c r="E404"/>
      <c r="F404" t="s">
        <v>5874</v>
      </c>
      <c r="G404" t="s">
        <v>365</v>
      </c>
      <c r="H404" t="s">
        <v>365</v>
      </c>
      <c r="I404" t="s">
        <v>365</v>
      </c>
      <c r="J404" t="s">
        <v>365</v>
      </c>
      <c r="K404" t="s">
        <v>366</v>
      </c>
      <c r="L404" t="s">
        <v>365</v>
      </c>
      <c r="M404" t="s">
        <v>6465</v>
      </c>
      <c r="N404" s="128">
        <v>1</v>
      </c>
      <c r="O404" s="128" t="s">
        <v>365</v>
      </c>
      <c r="P404" s="128" t="s">
        <v>365</v>
      </c>
      <c r="Q404" s="128" t="s">
        <v>365</v>
      </c>
      <c r="R404" s="128" t="s">
        <v>365</v>
      </c>
      <c r="S404" s="128">
        <v>1</v>
      </c>
      <c r="T404">
        <v>2031</v>
      </c>
      <c r="U404" s="495">
        <v>-11438128.118703447</v>
      </c>
      <c r="V404" s="495" t="s">
        <v>365</v>
      </c>
      <c r="W404" s="495">
        <v>-11438128.118703447</v>
      </c>
      <c r="X404" s="128">
        <v>1</v>
      </c>
      <c r="Y404" s="128">
        <v>0</v>
      </c>
      <c r="Z404" s="495">
        <v>0</v>
      </c>
      <c r="AA404" s="495">
        <v>0</v>
      </c>
      <c r="AB404" s="495">
        <v>-11438128.118703447</v>
      </c>
      <c r="AC404" s="495">
        <v>0</v>
      </c>
      <c r="AD404" s="495">
        <v>0</v>
      </c>
      <c r="AE404" s="42" t="s">
        <v>576</v>
      </c>
      <c r="AF404" s="42" t="s">
        <v>765</v>
      </c>
      <c r="AG404" s="42" t="s">
        <v>9219</v>
      </c>
      <c r="AH404" s="42">
        <v>0</v>
      </c>
      <c r="AI404" s="42" t="s">
        <v>9220</v>
      </c>
      <c r="AK404"/>
      <c r="AL404"/>
      <c r="AM404"/>
      <c r="AN404"/>
      <c r="AO404"/>
      <c r="AP404"/>
      <c r="AQ404"/>
    </row>
    <row r="405" spans="1:43">
      <c r="A405" t="s">
        <v>5030</v>
      </c>
      <c r="B405" t="s">
        <v>365</v>
      </c>
      <c r="C405" t="s">
        <v>365</v>
      </c>
      <c r="D405" t="s">
        <v>365</v>
      </c>
      <c r="E405"/>
      <c r="F405" t="s">
        <v>5874</v>
      </c>
      <c r="G405" t="s">
        <v>365</v>
      </c>
      <c r="H405" t="s">
        <v>365</v>
      </c>
      <c r="I405" t="s">
        <v>365</v>
      </c>
      <c r="J405" t="s">
        <v>365</v>
      </c>
      <c r="K405" t="s">
        <v>366</v>
      </c>
      <c r="L405" t="s">
        <v>365</v>
      </c>
      <c r="M405" t="s">
        <v>6550</v>
      </c>
      <c r="N405" s="128">
        <v>1</v>
      </c>
      <c r="O405" s="128" t="s">
        <v>365</v>
      </c>
      <c r="P405" s="128" t="s">
        <v>365</v>
      </c>
      <c r="Q405" s="128" t="s">
        <v>365</v>
      </c>
      <c r="R405" s="128" t="s">
        <v>365</v>
      </c>
      <c r="S405" s="128">
        <v>1</v>
      </c>
      <c r="T405">
        <v>2031</v>
      </c>
      <c r="U405" s="495">
        <v>-113998.309375</v>
      </c>
      <c r="V405" s="495" t="s">
        <v>365</v>
      </c>
      <c r="W405" s="495">
        <v>-113998.309375</v>
      </c>
      <c r="X405" s="128">
        <v>1</v>
      </c>
      <c r="Y405" s="128">
        <v>0</v>
      </c>
      <c r="Z405" s="495">
        <v>0</v>
      </c>
      <c r="AA405" s="495">
        <v>0</v>
      </c>
      <c r="AB405" s="495">
        <v>-113998.309375</v>
      </c>
      <c r="AC405" s="495">
        <v>0</v>
      </c>
      <c r="AD405" s="495">
        <v>0</v>
      </c>
      <c r="AE405" s="42" t="s">
        <v>585</v>
      </c>
      <c r="AF405" s="42" t="s">
        <v>764</v>
      </c>
      <c r="AG405" s="42" t="s">
        <v>9221</v>
      </c>
      <c r="AH405" s="42">
        <v>0</v>
      </c>
      <c r="AI405" s="42" t="s">
        <v>9222</v>
      </c>
      <c r="AK405"/>
      <c r="AL405"/>
      <c r="AM405"/>
      <c r="AN405"/>
      <c r="AO405"/>
      <c r="AP405"/>
      <c r="AQ405"/>
    </row>
    <row r="406" spans="1:43">
      <c r="A406" t="s">
        <v>5030</v>
      </c>
      <c r="B406" t="s">
        <v>365</v>
      </c>
      <c r="C406" t="s">
        <v>365</v>
      </c>
      <c r="D406" t="s">
        <v>365</v>
      </c>
      <c r="E406"/>
      <c r="F406" t="s">
        <v>5874</v>
      </c>
      <c r="G406" t="s">
        <v>365</v>
      </c>
      <c r="H406" t="s">
        <v>365</v>
      </c>
      <c r="I406" t="s">
        <v>365</v>
      </c>
      <c r="J406" t="s">
        <v>365</v>
      </c>
      <c r="K406" t="s">
        <v>366</v>
      </c>
      <c r="L406" t="s">
        <v>365</v>
      </c>
      <c r="M406" t="s">
        <v>6446</v>
      </c>
      <c r="N406" s="128">
        <v>1</v>
      </c>
      <c r="O406" s="128" t="s">
        <v>365</v>
      </c>
      <c r="P406" s="128" t="s">
        <v>365</v>
      </c>
      <c r="Q406" s="128" t="s">
        <v>365</v>
      </c>
      <c r="R406" s="128" t="s">
        <v>365</v>
      </c>
      <c r="S406" s="128">
        <v>1</v>
      </c>
      <c r="T406">
        <v>2031</v>
      </c>
      <c r="U406" s="495">
        <v>-5426478.1849687044</v>
      </c>
      <c r="V406" s="495" t="s">
        <v>365</v>
      </c>
      <c r="W406" s="495">
        <v>-5426478.1849687044</v>
      </c>
      <c r="X406" s="128">
        <v>1</v>
      </c>
      <c r="Y406" s="128">
        <v>0</v>
      </c>
      <c r="Z406" s="495">
        <v>0</v>
      </c>
      <c r="AA406" s="495">
        <v>0</v>
      </c>
      <c r="AB406" s="495">
        <v>-5426478.1849687044</v>
      </c>
      <c r="AC406" s="495">
        <v>0</v>
      </c>
      <c r="AD406" s="495">
        <v>0</v>
      </c>
      <c r="AE406" s="42" t="s">
        <v>586</v>
      </c>
      <c r="AF406" s="42" t="s">
        <v>764</v>
      </c>
      <c r="AG406" s="42" t="s">
        <v>9223</v>
      </c>
      <c r="AH406" s="42">
        <v>0</v>
      </c>
      <c r="AI406" s="42" t="s">
        <v>9224</v>
      </c>
      <c r="AK406"/>
      <c r="AL406"/>
      <c r="AM406"/>
      <c r="AN406"/>
      <c r="AO406"/>
      <c r="AP406"/>
      <c r="AQ406"/>
    </row>
    <row r="407" spans="1:43">
      <c r="A407" t="s">
        <v>5030</v>
      </c>
      <c r="B407" t="s">
        <v>365</v>
      </c>
      <c r="C407" t="s">
        <v>365</v>
      </c>
      <c r="D407" t="s">
        <v>365</v>
      </c>
      <c r="E407"/>
      <c r="F407" t="s">
        <v>5874</v>
      </c>
      <c r="G407" t="s">
        <v>365</v>
      </c>
      <c r="H407" t="s">
        <v>365</v>
      </c>
      <c r="I407" t="s">
        <v>365</v>
      </c>
      <c r="J407" t="s">
        <v>365</v>
      </c>
      <c r="K407" t="s">
        <v>366</v>
      </c>
      <c r="L407" t="s">
        <v>365</v>
      </c>
      <c r="M407" t="s">
        <v>7189</v>
      </c>
      <c r="N407" s="128">
        <v>1</v>
      </c>
      <c r="O407" s="128" t="s">
        <v>365</v>
      </c>
      <c r="P407" s="128" t="s">
        <v>365</v>
      </c>
      <c r="Q407" s="128" t="s">
        <v>365</v>
      </c>
      <c r="R407" s="128" t="s">
        <v>365</v>
      </c>
      <c r="S407" s="128">
        <v>1</v>
      </c>
      <c r="T407">
        <v>2031</v>
      </c>
      <c r="U407" s="495" t="s">
        <v>365</v>
      </c>
      <c r="V407" s="495" t="s">
        <v>365</v>
      </c>
      <c r="W407" s="495" t="s">
        <v>365</v>
      </c>
      <c r="X407" s="128">
        <v>1</v>
      </c>
      <c r="Y407" s="128">
        <v>0</v>
      </c>
      <c r="Z407" s="495">
        <v>0</v>
      </c>
      <c r="AA407" s="495">
        <v>0</v>
      </c>
      <c r="AB407" s="495">
        <v>0</v>
      </c>
      <c r="AC407" s="495">
        <v>0</v>
      </c>
      <c r="AD407" s="495">
        <v>0</v>
      </c>
      <c r="AK407"/>
      <c r="AL407"/>
      <c r="AM407"/>
      <c r="AN407"/>
      <c r="AO407"/>
      <c r="AP407"/>
      <c r="AQ407"/>
    </row>
    <row r="408" spans="1:43">
      <c r="A408" t="s">
        <v>5030</v>
      </c>
      <c r="B408" t="s">
        <v>365</v>
      </c>
      <c r="C408" t="s">
        <v>365</v>
      </c>
      <c r="D408" t="s">
        <v>365</v>
      </c>
      <c r="E408"/>
      <c r="F408" t="s">
        <v>5874</v>
      </c>
      <c r="G408" t="s">
        <v>365</v>
      </c>
      <c r="H408" t="s">
        <v>365</v>
      </c>
      <c r="I408" t="s">
        <v>365</v>
      </c>
      <c r="J408" t="s">
        <v>365</v>
      </c>
      <c r="K408" t="s">
        <v>366</v>
      </c>
      <c r="L408" t="s">
        <v>365</v>
      </c>
      <c r="M408" t="s">
        <v>7189</v>
      </c>
      <c r="N408" s="128">
        <v>1</v>
      </c>
      <c r="O408" s="128" t="s">
        <v>365</v>
      </c>
      <c r="P408" s="128" t="s">
        <v>365</v>
      </c>
      <c r="Q408" s="128" t="s">
        <v>365</v>
      </c>
      <c r="R408" s="128" t="s">
        <v>365</v>
      </c>
      <c r="S408" s="128">
        <v>1</v>
      </c>
      <c r="T408">
        <v>2031</v>
      </c>
      <c r="U408" s="495" t="s">
        <v>365</v>
      </c>
      <c r="V408" s="495" t="s">
        <v>365</v>
      </c>
      <c r="W408" s="495" t="s">
        <v>365</v>
      </c>
      <c r="X408" s="128">
        <v>1</v>
      </c>
      <c r="Y408" s="128">
        <v>0</v>
      </c>
      <c r="Z408" s="495">
        <v>0</v>
      </c>
      <c r="AA408" s="495">
        <v>0</v>
      </c>
      <c r="AB408" s="495">
        <v>0</v>
      </c>
      <c r="AC408" s="495">
        <v>0</v>
      </c>
      <c r="AD408" s="495">
        <v>0</v>
      </c>
      <c r="AK408"/>
      <c r="AL408"/>
      <c r="AM408"/>
      <c r="AN408"/>
      <c r="AO408"/>
      <c r="AP408"/>
      <c r="AQ408"/>
    </row>
    <row r="409" spans="1:43">
      <c r="A409" t="s">
        <v>5030</v>
      </c>
      <c r="B409" t="s">
        <v>365</v>
      </c>
      <c r="C409" t="s">
        <v>365</v>
      </c>
      <c r="D409" t="s">
        <v>365</v>
      </c>
      <c r="E409"/>
      <c r="F409" t="s">
        <v>5874</v>
      </c>
      <c r="G409" t="s">
        <v>365</v>
      </c>
      <c r="H409" t="s">
        <v>365</v>
      </c>
      <c r="I409" t="s">
        <v>365</v>
      </c>
      <c r="J409" t="s">
        <v>365</v>
      </c>
      <c r="K409" t="s">
        <v>366</v>
      </c>
      <c r="L409" t="s">
        <v>365</v>
      </c>
      <c r="M409" t="s">
        <v>7189</v>
      </c>
      <c r="N409" s="128">
        <v>1</v>
      </c>
      <c r="O409" s="128" t="s">
        <v>365</v>
      </c>
      <c r="P409" s="128" t="s">
        <v>365</v>
      </c>
      <c r="Q409" s="128" t="s">
        <v>365</v>
      </c>
      <c r="R409" s="128" t="s">
        <v>365</v>
      </c>
      <c r="S409" s="128">
        <v>1</v>
      </c>
      <c r="T409">
        <v>2031</v>
      </c>
      <c r="U409" s="495" t="s">
        <v>365</v>
      </c>
      <c r="V409" s="495" t="s">
        <v>365</v>
      </c>
      <c r="W409" s="495" t="s">
        <v>365</v>
      </c>
      <c r="X409" s="128">
        <v>1</v>
      </c>
      <c r="Y409" s="128">
        <v>0</v>
      </c>
      <c r="Z409" s="495">
        <v>0</v>
      </c>
      <c r="AA409" s="495">
        <v>0</v>
      </c>
      <c r="AB409" s="495">
        <v>0</v>
      </c>
      <c r="AC409" s="495">
        <v>0</v>
      </c>
      <c r="AD409" s="495">
        <v>0</v>
      </c>
      <c r="AK409"/>
      <c r="AL409"/>
      <c r="AM409"/>
      <c r="AN409"/>
      <c r="AO409"/>
      <c r="AP409"/>
      <c r="AQ409"/>
    </row>
    <row r="410" spans="1:43">
      <c r="A410" t="s">
        <v>5030</v>
      </c>
      <c r="B410" t="s">
        <v>365</v>
      </c>
      <c r="C410" t="s">
        <v>365</v>
      </c>
      <c r="D410" t="s">
        <v>365</v>
      </c>
      <c r="E410"/>
      <c r="F410" t="s">
        <v>5874</v>
      </c>
      <c r="G410" t="s">
        <v>365</v>
      </c>
      <c r="H410" t="s">
        <v>365</v>
      </c>
      <c r="I410" t="s">
        <v>365</v>
      </c>
      <c r="J410" t="s">
        <v>365</v>
      </c>
      <c r="K410" t="s">
        <v>366</v>
      </c>
      <c r="L410" t="s">
        <v>365</v>
      </c>
      <c r="M410" t="s">
        <v>7189</v>
      </c>
      <c r="N410" s="128">
        <v>1</v>
      </c>
      <c r="O410" s="128" t="s">
        <v>365</v>
      </c>
      <c r="P410" s="128" t="s">
        <v>365</v>
      </c>
      <c r="Q410" s="128" t="s">
        <v>365</v>
      </c>
      <c r="R410" s="128" t="s">
        <v>365</v>
      </c>
      <c r="S410" s="128">
        <v>1</v>
      </c>
      <c r="T410">
        <v>2031</v>
      </c>
      <c r="U410" s="495" t="s">
        <v>365</v>
      </c>
      <c r="V410" s="495" t="s">
        <v>365</v>
      </c>
      <c r="W410" s="495" t="s">
        <v>365</v>
      </c>
      <c r="X410" s="128">
        <v>1</v>
      </c>
      <c r="Y410" s="128">
        <v>0</v>
      </c>
      <c r="Z410" s="495">
        <v>0</v>
      </c>
      <c r="AA410" s="495">
        <v>0</v>
      </c>
      <c r="AB410" s="495">
        <v>0</v>
      </c>
      <c r="AC410" s="495">
        <v>0</v>
      </c>
      <c r="AD410" s="495">
        <v>0</v>
      </c>
      <c r="AK410"/>
      <c r="AL410"/>
      <c r="AM410"/>
      <c r="AN410"/>
      <c r="AO410"/>
      <c r="AP410"/>
      <c r="AQ410"/>
    </row>
    <row r="411" spans="1:43">
      <c r="A411" t="s">
        <v>5030</v>
      </c>
      <c r="B411" t="s">
        <v>365</v>
      </c>
      <c r="C411" t="s">
        <v>365</v>
      </c>
      <c r="D411" t="s">
        <v>365</v>
      </c>
      <c r="E411"/>
      <c r="F411" t="s">
        <v>5874</v>
      </c>
      <c r="G411" t="s">
        <v>365</v>
      </c>
      <c r="H411" t="s">
        <v>365</v>
      </c>
      <c r="I411" t="s">
        <v>365</v>
      </c>
      <c r="J411" t="s">
        <v>365</v>
      </c>
      <c r="K411" t="s">
        <v>366</v>
      </c>
      <c r="L411" t="s">
        <v>365</v>
      </c>
      <c r="M411" t="s">
        <v>7189</v>
      </c>
      <c r="N411" s="128">
        <v>1</v>
      </c>
      <c r="O411" s="128" t="s">
        <v>365</v>
      </c>
      <c r="P411" s="128" t="s">
        <v>365</v>
      </c>
      <c r="Q411" s="128" t="s">
        <v>365</v>
      </c>
      <c r="R411" s="128" t="s">
        <v>365</v>
      </c>
      <c r="S411" s="128">
        <v>1</v>
      </c>
      <c r="T411">
        <v>2031</v>
      </c>
      <c r="U411" s="495" t="s">
        <v>365</v>
      </c>
      <c r="V411" s="495" t="s">
        <v>365</v>
      </c>
      <c r="W411" s="495" t="s">
        <v>365</v>
      </c>
      <c r="X411" s="128">
        <v>1</v>
      </c>
      <c r="Y411" s="128">
        <v>0</v>
      </c>
      <c r="Z411" s="495">
        <v>0</v>
      </c>
      <c r="AA411" s="495">
        <v>0</v>
      </c>
      <c r="AB411" s="495">
        <v>0</v>
      </c>
      <c r="AC411" s="495">
        <v>0</v>
      </c>
      <c r="AD411" s="495">
        <v>0</v>
      </c>
      <c r="AK411"/>
      <c r="AL411"/>
      <c r="AM411"/>
      <c r="AN411"/>
      <c r="AO411"/>
      <c r="AP411"/>
      <c r="AQ411"/>
    </row>
    <row r="412" spans="1:43">
      <c r="A412" t="s">
        <v>5030</v>
      </c>
      <c r="B412" t="s">
        <v>365</v>
      </c>
      <c r="C412" t="s">
        <v>365</v>
      </c>
      <c r="D412" t="s">
        <v>365</v>
      </c>
      <c r="E412"/>
      <c r="F412" t="s">
        <v>5874</v>
      </c>
      <c r="G412" t="s">
        <v>365</v>
      </c>
      <c r="H412" t="s">
        <v>365</v>
      </c>
      <c r="I412" t="s">
        <v>365</v>
      </c>
      <c r="J412" t="s">
        <v>365</v>
      </c>
      <c r="K412" t="s">
        <v>366</v>
      </c>
      <c r="L412" t="s">
        <v>365</v>
      </c>
      <c r="M412" t="s">
        <v>7189</v>
      </c>
      <c r="N412" s="128">
        <v>1</v>
      </c>
      <c r="O412" s="128" t="s">
        <v>365</v>
      </c>
      <c r="P412" s="128" t="s">
        <v>365</v>
      </c>
      <c r="Q412" s="128" t="s">
        <v>365</v>
      </c>
      <c r="R412" s="128" t="s">
        <v>365</v>
      </c>
      <c r="S412" s="128">
        <v>1</v>
      </c>
      <c r="T412">
        <v>2031</v>
      </c>
      <c r="U412" s="495" t="s">
        <v>365</v>
      </c>
      <c r="V412" s="495" t="s">
        <v>365</v>
      </c>
      <c r="W412" s="495" t="s">
        <v>365</v>
      </c>
      <c r="X412" s="128">
        <v>1</v>
      </c>
      <c r="Y412" s="128">
        <v>0</v>
      </c>
      <c r="Z412" s="495">
        <v>0</v>
      </c>
      <c r="AA412" s="495">
        <v>0</v>
      </c>
      <c r="AB412" s="495">
        <v>0</v>
      </c>
      <c r="AC412" s="495">
        <v>0</v>
      </c>
      <c r="AD412" s="495">
        <v>0</v>
      </c>
      <c r="AK412"/>
      <c r="AL412"/>
      <c r="AM412"/>
      <c r="AN412"/>
      <c r="AO412"/>
      <c r="AP412"/>
      <c r="AQ412"/>
    </row>
    <row r="413" spans="1:43">
      <c r="A413" t="s">
        <v>5030</v>
      </c>
      <c r="B413" t="s">
        <v>365</v>
      </c>
      <c r="C413" t="s">
        <v>365</v>
      </c>
      <c r="D413" t="s">
        <v>365</v>
      </c>
      <c r="E413"/>
      <c r="F413" t="s">
        <v>5874</v>
      </c>
      <c r="G413" t="s">
        <v>365</v>
      </c>
      <c r="H413" t="s">
        <v>365</v>
      </c>
      <c r="I413" t="s">
        <v>365</v>
      </c>
      <c r="J413" t="s">
        <v>365</v>
      </c>
      <c r="K413" t="s">
        <v>366</v>
      </c>
      <c r="L413" t="s">
        <v>365</v>
      </c>
      <c r="M413" t="s">
        <v>7189</v>
      </c>
      <c r="N413" s="128">
        <v>1</v>
      </c>
      <c r="O413" s="128" t="s">
        <v>365</v>
      </c>
      <c r="P413" s="128" t="s">
        <v>365</v>
      </c>
      <c r="Q413" s="128" t="s">
        <v>365</v>
      </c>
      <c r="R413" s="128" t="s">
        <v>365</v>
      </c>
      <c r="S413" s="128">
        <v>1</v>
      </c>
      <c r="T413">
        <v>2031</v>
      </c>
      <c r="U413" s="495" t="s">
        <v>365</v>
      </c>
      <c r="V413" s="495" t="s">
        <v>365</v>
      </c>
      <c r="W413" s="495" t="s">
        <v>365</v>
      </c>
      <c r="X413" s="128">
        <v>1</v>
      </c>
      <c r="Y413" s="128">
        <v>0</v>
      </c>
      <c r="Z413" s="495">
        <v>0</v>
      </c>
      <c r="AA413" s="495">
        <v>0</v>
      </c>
      <c r="AB413" s="495">
        <v>0</v>
      </c>
      <c r="AC413" s="495">
        <v>0</v>
      </c>
      <c r="AD413" s="495">
        <v>0</v>
      </c>
      <c r="AK413"/>
      <c r="AL413"/>
      <c r="AM413"/>
      <c r="AN413"/>
      <c r="AO413"/>
      <c r="AP413"/>
      <c r="AQ413"/>
    </row>
    <row r="414" spans="1:43">
      <c r="A414" t="s">
        <v>5030</v>
      </c>
      <c r="B414" t="s">
        <v>365</v>
      </c>
      <c r="C414" t="s">
        <v>365</v>
      </c>
      <c r="D414" t="s">
        <v>365</v>
      </c>
      <c r="E414"/>
      <c r="F414" t="s">
        <v>5874</v>
      </c>
      <c r="G414" t="s">
        <v>365</v>
      </c>
      <c r="H414" t="s">
        <v>365</v>
      </c>
      <c r="I414" t="s">
        <v>365</v>
      </c>
      <c r="J414" t="s">
        <v>365</v>
      </c>
      <c r="K414" t="s">
        <v>366</v>
      </c>
      <c r="L414" t="s">
        <v>365</v>
      </c>
      <c r="M414" t="s">
        <v>7189</v>
      </c>
      <c r="N414" s="128">
        <v>1</v>
      </c>
      <c r="O414" s="128" t="s">
        <v>365</v>
      </c>
      <c r="P414" s="128" t="s">
        <v>365</v>
      </c>
      <c r="Q414" s="128" t="s">
        <v>365</v>
      </c>
      <c r="R414" s="128" t="s">
        <v>365</v>
      </c>
      <c r="S414" s="128">
        <v>1</v>
      </c>
      <c r="T414">
        <v>2031</v>
      </c>
      <c r="U414" s="495" t="s">
        <v>365</v>
      </c>
      <c r="V414" s="495" t="s">
        <v>365</v>
      </c>
      <c r="W414" s="495" t="s">
        <v>365</v>
      </c>
      <c r="X414" s="128">
        <v>1</v>
      </c>
      <c r="Y414" s="128">
        <v>0</v>
      </c>
      <c r="Z414" s="495">
        <v>0</v>
      </c>
      <c r="AA414" s="495">
        <v>0</v>
      </c>
      <c r="AB414" s="495">
        <v>0</v>
      </c>
      <c r="AC414" s="495">
        <v>0</v>
      </c>
      <c r="AD414" s="495">
        <v>0</v>
      </c>
      <c r="AK414"/>
      <c r="AL414"/>
      <c r="AM414"/>
      <c r="AN414"/>
      <c r="AO414"/>
      <c r="AP414"/>
      <c r="AQ414"/>
    </row>
    <row r="415" spans="1:43">
      <c r="A415" t="s">
        <v>5030</v>
      </c>
      <c r="B415" t="s">
        <v>365</v>
      </c>
      <c r="C415" t="s">
        <v>365</v>
      </c>
      <c r="D415" t="s">
        <v>365</v>
      </c>
      <c r="E415"/>
      <c r="F415" t="s">
        <v>5874</v>
      </c>
      <c r="G415" t="s">
        <v>365</v>
      </c>
      <c r="H415" t="s">
        <v>365</v>
      </c>
      <c r="I415" t="s">
        <v>365</v>
      </c>
      <c r="J415" t="s">
        <v>365</v>
      </c>
      <c r="K415" t="s">
        <v>366</v>
      </c>
      <c r="L415" t="s">
        <v>365</v>
      </c>
      <c r="M415" t="s">
        <v>7189</v>
      </c>
      <c r="N415" s="128">
        <v>1</v>
      </c>
      <c r="O415" s="128" t="s">
        <v>365</v>
      </c>
      <c r="P415" s="128" t="s">
        <v>365</v>
      </c>
      <c r="Q415" s="128" t="s">
        <v>365</v>
      </c>
      <c r="R415" s="128" t="s">
        <v>365</v>
      </c>
      <c r="S415" s="128">
        <v>1</v>
      </c>
      <c r="T415">
        <v>2031</v>
      </c>
      <c r="U415" s="495" t="s">
        <v>365</v>
      </c>
      <c r="V415" s="495" t="s">
        <v>365</v>
      </c>
      <c r="W415" s="495" t="s">
        <v>365</v>
      </c>
      <c r="X415" s="128">
        <v>1</v>
      </c>
      <c r="Y415" s="128">
        <v>0</v>
      </c>
      <c r="Z415" s="495">
        <v>0</v>
      </c>
      <c r="AA415" s="495">
        <v>0</v>
      </c>
      <c r="AB415" s="495">
        <v>0</v>
      </c>
      <c r="AC415" s="495">
        <v>0</v>
      </c>
      <c r="AD415" s="495">
        <v>0</v>
      </c>
      <c r="AK415"/>
      <c r="AL415"/>
      <c r="AM415"/>
      <c r="AN415"/>
      <c r="AO415"/>
      <c r="AP415"/>
      <c r="AQ415"/>
    </row>
    <row r="416" spans="1:43">
      <c r="A416" t="s">
        <v>5030</v>
      </c>
      <c r="B416" t="s">
        <v>365</v>
      </c>
      <c r="C416" t="s">
        <v>365</v>
      </c>
      <c r="D416" t="s">
        <v>365</v>
      </c>
      <c r="E416"/>
      <c r="F416" t="s">
        <v>5874</v>
      </c>
      <c r="G416" t="s">
        <v>365</v>
      </c>
      <c r="H416" t="s">
        <v>365</v>
      </c>
      <c r="I416" t="s">
        <v>365</v>
      </c>
      <c r="J416" t="s">
        <v>365</v>
      </c>
      <c r="K416" t="s">
        <v>366</v>
      </c>
      <c r="L416" t="s">
        <v>365</v>
      </c>
      <c r="M416" t="s">
        <v>7189</v>
      </c>
      <c r="N416" s="128">
        <v>1</v>
      </c>
      <c r="O416" s="128" t="s">
        <v>365</v>
      </c>
      <c r="P416" s="128" t="s">
        <v>365</v>
      </c>
      <c r="Q416" s="128" t="s">
        <v>365</v>
      </c>
      <c r="R416" s="128" t="s">
        <v>365</v>
      </c>
      <c r="S416" s="128">
        <v>1</v>
      </c>
      <c r="T416">
        <v>2031</v>
      </c>
      <c r="U416" s="495" t="s">
        <v>365</v>
      </c>
      <c r="V416" s="495" t="s">
        <v>365</v>
      </c>
      <c r="W416" s="495" t="s">
        <v>365</v>
      </c>
      <c r="X416" s="128">
        <v>1</v>
      </c>
      <c r="Y416" s="128">
        <v>0</v>
      </c>
      <c r="Z416" s="495">
        <v>0</v>
      </c>
      <c r="AA416" s="495">
        <v>0</v>
      </c>
      <c r="AB416" s="495">
        <v>0</v>
      </c>
      <c r="AC416" s="495">
        <v>0</v>
      </c>
      <c r="AD416" s="495">
        <v>0</v>
      </c>
      <c r="AK416"/>
      <c r="AL416"/>
      <c r="AM416"/>
      <c r="AN416"/>
      <c r="AO416"/>
      <c r="AP416"/>
      <c r="AQ416"/>
    </row>
    <row r="417" spans="1:43">
      <c r="A417" t="s">
        <v>5030</v>
      </c>
      <c r="B417" t="s">
        <v>365</v>
      </c>
      <c r="C417" t="s">
        <v>365</v>
      </c>
      <c r="D417" t="s">
        <v>365</v>
      </c>
      <c r="E417"/>
      <c r="F417" t="s">
        <v>5874</v>
      </c>
      <c r="G417" t="s">
        <v>365</v>
      </c>
      <c r="H417" t="s">
        <v>365</v>
      </c>
      <c r="I417" t="s">
        <v>365</v>
      </c>
      <c r="J417" t="s">
        <v>365</v>
      </c>
      <c r="K417" t="s">
        <v>366</v>
      </c>
      <c r="L417" t="s">
        <v>365</v>
      </c>
      <c r="M417" t="s">
        <v>7189</v>
      </c>
      <c r="N417" s="128">
        <v>1</v>
      </c>
      <c r="O417" s="128" t="s">
        <v>365</v>
      </c>
      <c r="P417" s="128" t="s">
        <v>365</v>
      </c>
      <c r="Q417" s="128" t="s">
        <v>365</v>
      </c>
      <c r="R417" s="128" t="s">
        <v>365</v>
      </c>
      <c r="S417" s="128">
        <v>1</v>
      </c>
      <c r="T417">
        <v>2031</v>
      </c>
      <c r="U417" s="495" t="s">
        <v>365</v>
      </c>
      <c r="V417" s="495" t="s">
        <v>365</v>
      </c>
      <c r="W417" s="495" t="s">
        <v>365</v>
      </c>
      <c r="X417" s="128">
        <v>1</v>
      </c>
      <c r="Y417" s="128">
        <v>0</v>
      </c>
      <c r="Z417" s="495">
        <v>0</v>
      </c>
      <c r="AA417" s="495">
        <v>0</v>
      </c>
      <c r="AB417" s="495">
        <v>0</v>
      </c>
      <c r="AC417" s="495">
        <v>0</v>
      </c>
      <c r="AD417" s="495">
        <v>0</v>
      </c>
      <c r="AK417"/>
      <c r="AL417"/>
      <c r="AM417"/>
      <c r="AN417"/>
      <c r="AO417"/>
      <c r="AP417"/>
      <c r="AQ417"/>
    </row>
    <row r="418" spans="1:43">
      <c r="A418" t="s">
        <v>5030</v>
      </c>
      <c r="B418" t="s">
        <v>365</v>
      </c>
      <c r="C418" t="s">
        <v>365</v>
      </c>
      <c r="D418" t="s">
        <v>365</v>
      </c>
      <c r="E418"/>
      <c r="F418" t="s">
        <v>5874</v>
      </c>
      <c r="G418" t="s">
        <v>365</v>
      </c>
      <c r="H418" t="s">
        <v>365</v>
      </c>
      <c r="I418" t="s">
        <v>365</v>
      </c>
      <c r="J418" t="s">
        <v>365</v>
      </c>
      <c r="K418" t="s">
        <v>366</v>
      </c>
      <c r="L418" t="s">
        <v>365</v>
      </c>
      <c r="M418" t="s">
        <v>7189</v>
      </c>
      <c r="N418" s="128">
        <v>1</v>
      </c>
      <c r="O418" s="128" t="s">
        <v>365</v>
      </c>
      <c r="P418" s="128" t="s">
        <v>365</v>
      </c>
      <c r="Q418" s="128" t="s">
        <v>365</v>
      </c>
      <c r="R418" s="128" t="s">
        <v>365</v>
      </c>
      <c r="S418" s="128">
        <v>1</v>
      </c>
      <c r="T418">
        <v>2031</v>
      </c>
      <c r="U418" s="495" t="s">
        <v>365</v>
      </c>
      <c r="V418" s="495" t="s">
        <v>365</v>
      </c>
      <c r="W418" s="495" t="s">
        <v>365</v>
      </c>
      <c r="X418" s="128">
        <v>1</v>
      </c>
      <c r="Y418" s="128">
        <v>0</v>
      </c>
      <c r="Z418" s="495">
        <v>0</v>
      </c>
      <c r="AA418" s="495">
        <v>0</v>
      </c>
      <c r="AB418" s="495">
        <v>0</v>
      </c>
      <c r="AC418" s="495">
        <v>0</v>
      </c>
      <c r="AD418" s="495">
        <v>0</v>
      </c>
      <c r="AK418"/>
      <c r="AL418"/>
      <c r="AM418"/>
      <c r="AN418"/>
      <c r="AO418"/>
      <c r="AP418"/>
      <c r="AQ418"/>
    </row>
    <row r="419" spans="1:43">
      <c r="A419" t="s">
        <v>5030</v>
      </c>
      <c r="B419" t="s">
        <v>365</v>
      </c>
      <c r="C419" t="s">
        <v>365</v>
      </c>
      <c r="D419" t="s">
        <v>365</v>
      </c>
      <c r="E419"/>
      <c r="F419" t="s">
        <v>5874</v>
      </c>
      <c r="G419" t="s">
        <v>365</v>
      </c>
      <c r="H419" t="s">
        <v>365</v>
      </c>
      <c r="I419" t="s">
        <v>365</v>
      </c>
      <c r="J419" t="s">
        <v>365</v>
      </c>
      <c r="K419" t="s">
        <v>366</v>
      </c>
      <c r="L419" t="s">
        <v>365</v>
      </c>
      <c r="M419" t="s">
        <v>7189</v>
      </c>
      <c r="N419" s="128">
        <v>1</v>
      </c>
      <c r="O419" s="128" t="s">
        <v>365</v>
      </c>
      <c r="P419" s="128" t="s">
        <v>365</v>
      </c>
      <c r="Q419" s="128" t="s">
        <v>365</v>
      </c>
      <c r="R419" s="128" t="s">
        <v>365</v>
      </c>
      <c r="S419" s="128">
        <v>1</v>
      </c>
      <c r="T419">
        <v>2031</v>
      </c>
      <c r="U419" s="495" t="s">
        <v>365</v>
      </c>
      <c r="V419" s="495" t="s">
        <v>365</v>
      </c>
      <c r="W419" s="495" t="s">
        <v>365</v>
      </c>
      <c r="X419" s="128">
        <v>1</v>
      </c>
      <c r="Y419" s="128">
        <v>0</v>
      </c>
      <c r="Z419" s="495">
        <v>0</v>
      </c>
      <c r="AA419" s="495">
        <v>0</v>
      </c>
      <c r="AB419" s="495">
        <v>0</v>
      </c>
      <c r="AC419" s="495">
        <v>0</v>
      </c>
      <c r="AD419" s="495">
        <v>0</v>
      </c>
      <c r="AK419"/>
      <c r="AL419"/>
      <c r="AM419"/>
      <c r="AN419"/>
      <c r="AO419"/>
      <c r="AP419"/>
      <c r="AQ419"/>
    </row>
    <row r="420" spans="1:43">
      <c r="A420" t="s">
        <v>5030</v>
      </c>
      <c r="B420" t="s">
        <v>365</v>
      </c>
      <c r="C420" t="s">
        <v>365</v>
      </c>
      <c r="D420" t="s">
        <v>365</v>
      </c>
      <c r="E420"/>
      <c r="F420" t="s">
        <v>5874</v>
      </c>
      <c r="G420" t="s">
        <v>365</v>
      </c>
      <c r="H420" t="s">
        <v>365</v>
      </c>
      <c r="I420" t="s">
        <v>365</v>
      </c>
      <c r="J420" t="s">
        <v>365</v>
      </c>
      <c r="K420" t="s">
        <v>366</v>
      </c>
      <c r="L420" t="s">
        <v>365</v>
      </c>
      <c r="M420" t="s">
        <v>7189</v>
      </c>
      <c r="N420" s="128">
        <v>1</v>
      </c>
      <c r="O420" s="128" t="s">
        <v>365</v>
      </c>
      <c r="P420" s="128" t="s">
        <v>365</v>
      </c>
      <c r="Q420" s="128" t="s">
        <v>365</v>
      </c>
      <c r="R420" s="128" t="s">
        <v>365</v>
      </c>
      <c r="S420" s="128">
        <v>1</v>
      </c>
      <c r="T420">
        <v>2031</v>
      </c>
      <c r="U420" s="495" t="s">
        <v>365</v>
      </c>
      <c r="V420" s="495" t="s">
        <v>365</v>
      </c>
      <c r="W420" s="495" t="s">
        <v>365</v>
      </c>
      <c r="X420" s="128">
        <v>1</v>
      </c>
      <c r="Y420" s="128">
        <v>0</v>
      </c>
      <c r="Z420" s="495">
        <v>0</v>
      </c>
      <c r="AA420" s="495">
        <v>0</v>
      </c>
      <c r="AB420" s="495">
        <v>0</v>
      </c>
      <c r="AC420" s="495">
        <v>0</v>
      </c>
      <c r="AD420" s="495">
        <v>0</v>
      </c>
      <c r="AK420"/>
      <c r="AL420"/>
      <c r="AM420"/>
      <c r="AN420"/>
      <c r="AO420"/>
      <c r="AP420"/>
      <c r="AQ420"/>
    </row>
    <row r="421" spans="1:43">
      <c r="A421" t="s">
        <v>5030</v>
      </c>
      <c r="B421" t="s">
        <v>365</v>
      </c>
      <c r="C421" t="s">
        <v>365</v>
      </c>
      <c r="D421" t="s">
        <v>365</v>
      </c>
      <c r="E421"/>
      <c r="F421" t="s">
        <v>5874</v>
      </c>
      <c r="G421" t="s">
        <v>365</v>
      </c>
      <c r="H421" t="s">
        <v>365</v>
      </c>
      <c r="I421" t="s">
        <v>365</v>
      </c>
      <c r="J421" t="s">
        <v>365</v>
      </c>
      <c r="K421" t="s">
        <v>366</v>
      </c>
      <c r="L421" t="s">
        <v>365</v>
      </c>
      <c r="M421" t="s">
        <v>7189</v>
      </c>
      <c r="N421" s="128">
        <v>1</v>
      </c>
      <c r="O421" s="128" t="s">
        <v>365</v>
      </c>
      <c r="P421" s="128" t="s">
        <v>365</v>
      </c>
      <c r="Q421" s="128" t="s">
        <v>365</v>
      </c>
      <c r="R421" s="128" t="s">
        <v>365</v>
      </c>
      <c r="S421" s="128">
        <v>1</v>
      </c>
      <c r="T421">
        <v>2031</v>
      </c>
      <c r="U421" s="495" t="s">
        <v>365</v>
      </c>
      <c r="V421" s="495" t="s">
        <v>365</v>
      </c>
      <c r="W421" s="495" t="s">
        <v>365</v>
      </c>
      <c r="X421" s="128">
        <v>1</v>
      </c>
      <c r="Y421" s="128">
        <v>0</v>
      </c>
      <c r="Z421" s="495">
        <v>0</v>
      </c>
      <c r="AA421" s="495">
        <v>0</v>
      </c>
      <c r="AB421" s="495">
        <v>0</v>
      </c>
      <c r="AC421" s="495">
        <v>0</v>
      </c>
      <c r="AD421" s="495">
        <v>0</v>
      </c>
      <c r="AK421"/>
      <c r="AL421"/>
      <c r="AM421"/>
      <c r="AN421"/>
      <c r="AO421"/>
      <c r="AP421"/>
      <c r="AQ421"/>
    </row>
    <row r="422" spans="1:43">
      <c r="A422" t="s">
        <v>5030</v>
      </c>
      <c r="B422" t="s">
        <v>365</v>
      </c>
      <c r="C422" t="s">
        <v>365</v>
      </c>
      <c r="D422" t="s">
        <v>365</v>
      </c>
      <c r="E422"/>
      <c r="F422" t="s">
        <v>5874</v>
      </c>
      <c r="G422" t="s">
        <v>365</v>
      </c>
      <c r="H422" t="s">
        <v>365</v>
      </c>
      <c r="I422" t="s">
        <v>365</v>
      </c>
      <c r="J422" t="s">
        <v>365</v>
      </c>
      <c r="K422" t="s">
        <v>366</v>
      </c>
      <c r="L422" t="s">
        <v>365</v>
      </c>
      <c r="M422" t="s">
        <v>7189</v>
      </c>
      <c r="N422" s="128">
        <v>1</v>
      </c>
      <c r="O422" s="128" t="s">
        <v>365</v>
      </c>
      <c r="P422" s="128" t="s">
        <v>365</v>
      </c>
      <c r="Q422" s="128" t="s">
        <v>365</v>
      </c>
      <c r="R422" s="128" t="s">
        <v>365</v>
      </c>
      <c r="S422" s="128">
        <v>1</v>
      </c>
      <c r="T422">
        <v>2031</v>
      </c>
      <c r="U422" s="495" t="s">
        <v>365</v>
      </c>
      <c r="V422" s="495" t="s">
        <v>365</v>
      </c>
      <c r="W422" s="495" t="s">
        <v>365</v>
      </c>
      <c r="X422" s="128">
        <v>1</v>
      </c>
      <c r="Y422" s="128">
        <v>0</v>
      </c>
      <c r="Z422" s="495">
        <v>0</v>
      </c>
      <c r="AA422" s="495">
        <v>0</v>
      </c>
      <c r="AB422" s="495">
        <v>0</v>
      </c>
      <c r="AC422" s="495">
        <v>0</v>
      </c>
      <c r="AD422" s="495">
        <v>0</v>
      </c>
      <c r="AK422"/>
      <c r="AL422"/>
      <c r="AM422"/>
      <c r="AN422"/>
      <c r="AO422"/>
      <c r="AP422"/>
      <c r="AQ422"/>
    </row>
    <row r="423" spans="1:43">
      <c r="A423" t="s">
        <v>5030</v>
      </c>
      <c r="B423" t="s">
        <v>365</v>
      </c>
      <c r="C423" t="s">
        <v>365</v>
      </c>
      <c r="D423" t="s">
        <v>365</v>
      </c>
      <c r="E423"/>
      <c r="F423" t="s">
        <v>5874</v>
      </c>
      <c r="G423" t="s">
        <v>365</v>
      </c>
      <c r="H423" t="s">
        <v>365</v>
      </c>
      <c r="I423" t="s">
        <v>365</v>
      </c>
      <c r="J423" t="s">
        <v>365</v>
      </c>
      <c r="K423" t="s">
        <v>366</v>
      </c>
      <c r="L423" t="s">
        <v>365</v>
      </c>
      <c r="M423" t="s">
        <v>7189</v>
      </c>
      <c r="N423" s="128">
        <v>1</v>
      </c>
      <c r="O423" s="128" t="s">
        <v>365</v>
      </c>
      <c r="P423" s="128" t="s">
        <v>365</v>
      </c>
      <c r="Q423" s="128" t="s">
        <v>365</v>
      </c>
      <c r="R423" s="128" t="s">
        <v>365</v>
      </c>
      <c r="S423" s="128">
        <v>1</v>
      </c>
      <c r="T423">
        <v>2031</v>
      </c>
      <c r="U423" s="495" t="s">
        <v>365</v>
      </c>
      <c r="V423" s="495" t="s">
        <v>365</v>
      </c>
      <c r="W423" s="495" t="s">
        <v>365</v>
      </c>
      <c r="X423" s="128">
        <v>1</v>
      </c>
      <c r="Y423" s="128">
        <v>0</v>
      </c>
      <c r="Z423" s="495">
        <v>0</v>
      </c>
      <c r="AA423" s="495">
        <v>0</v>
      </c>
      <c r="AB423" s="495">
        <v>0</v>
      </c>
      <c r="AC423" s="495">
        <v>0</v>
      </c>
      <c r="AD423" s="495">
        <v>0</v>
      </c>
      <c r="AK423"/>
      <c r="AL423"/>
      <c r="AM423"/>
      <c r="AN423"/>
      <c r="AO423"/>
      <c r="AP423"/>
      <c r="AQ423"/>
    </row>
    <row r="424" spans="1:43">
      <c r="A424" t="s">
        <v>5030</v>
      </c>
      <c r="B424" t="s">
        <v>365</v>
      </c>
      <c r="C424" t="s">
        <v>365</v>
      </c>
      <c r="D424" t="s">
        <v>365</v>
      </c>
      <c r="E424"/>
      <c r="F424" t="s">
        <v>5874</v>
      </c>
      <c r="G424" t="s">
        <v>365</v>
      </c>
      <c r="H424" t="s">
        <v>365</v>
      </c>
      <c r="I424" t="s">
        <v>365</v>
      </c>
      <c r="J424" t="s">
        <v>365</v>
      </c>
      <c r="K424" t="s">
        <v>366</v>
      </c>
      <c r="L424" t="s">
        <v>365</v>
      </c>
      <c r="M424" t="s">
        <v>7189</v>
      </c>
      <c r="N424" s="128">
        <v>1</v>
      </c>
      <c r="O424" s="128" t="s">
        <v>365</v>
      </c>
      <c r="P424" s="128" t="s">
        <v>365</v>
      </c>
      <c r="Q424" s="128" t="s">
        <v>365</v>
      </c>
      <c r="R424" s="128" t="s">
        <v>365</v>
      </c>
      <c r="S424" s="128">
        <v>1</v>
      </c>
      <c r="T424">
        <v>2031</v>
      </c>
      <c r="U424" s="495" t="s">
        <v>365</v>
      </c>
      <c r="V424" s="495" t="s">
        <v>365</v>
      </c>
      <c r="W424" s="495" t="s">
        <v>365</v>
      </c>
      <c r="X424" s="128">
        <v>1</v>
      </c>
      <c r="Y424" s="128">
        <v>0</v>
      </c>
      <c r="Z424" s="495">
        <v>0</v>
      </c>
      <c r="AA424" s="495">
        <v>0</v>
      </c>
      <c r="AB424" s="495">
        <v>0</v>
      </c>
      <c r="AC424" s="495">
        <v>0</v>
      </c>
      <c r="AD424" s="495">
        <v>0</v>
      </c>
      <c r="AK424"/>
      <c r="AL424"/>
      <c r="AM424"/>
      <c r="AN424"/>
      <c r="AO424"/>
      <c r="AP424"/>
      <c r="AQ424"/>
    </row>
    <row r="425" spans="1:43">
      <c r="A425" t="s">
        <v>5030</v>
      </c>
      <c r="B425" t="s">
        <v>365</v>
      </c>
      <c r="C425" t="s">
        <v>365</v>
      </c>
      <c r="D425" t="s">
        <v>365</v>
      </c>
      <c r="E425"/>
      <c r="F425" t="s">
        <v>5874</v>
      </c>
      <c r="G425" t="s">
        <v>365</v>
      </c>
      <c r="H425" t="s">
        <v>365</v>
      </c>
      <c r="I425" t="s">
        <v>365</v>
      </c>
      <c r="J425" t="s">
        <v>365</v>
      </c>
      <c r="K425" t="s">
        <v>366</v>
      </c>
      <c r="L425" t="s">
        <v>365</v>
      </c>
      <c r="M425" t="s">
        <v>7189</v>
      </c>
      <c r="N425" s="128">
        <v>1</v>
      </c>
      <c r="O425" s="128" t="s">
        <v>365</v>
      </c>
      <c r="P425" s="128" t="s">
        <v>365</v>
      </c>
      <c r="Q425" s="128" t="s">
        <v>365</v>
      </c>
      <c r="R425" s="128" t="s">
        <v>365</v>
      </c>
      <c r="S425" s="128">
        <v>1</v>
      </c>
      <c r="T425">
        <v>2031</v>
      </c>
      <c r="U425" s="495" t="s">
        <v>365</v>
      </c>
      <c r="V425" s="495" t="s">
        <v>365</v>
      </c>
      <c r="W425" s="495" t="s">
        <v>365</v>
      </c>
      <c r="X425" s="128">
        <v>1</v>
      </c>
      <c r="Y425" s="128">
        <v>0</v>
      </c>
      <c r="Z425" s="495">
        <v>0</v>
      </c>
      <c r="AA425" s="495">
        <v>0</v>
      </c>
      <c r="AB425" s="495">
        <v>0</v>
      </c>
      <c r="AC425" s="495">
        <v>0</v>
      </c>
      <c r="AD425" s="495">
        <v>0</v>
      </c>
      <c r="AK425"/>
      <c r="AL425"/>
      <c r="AM425"/>
      <c r="AN425"/>
      <c r="AO425"/>
      <c r="AP425"/>
      <c r="AQ425"/>
    </row>
    <row r="426" spans="1:43">
      <c r="A426" t="s">
        <v>5030</v>
      </c>
      <c r="B426" t="s">
        <v>365</v>
      </c>
      <c r="C426" t="s">
        <v>365</v>
      </c>
      <c r="D426" t="s">
        <v>365</v>
      </c>
      <c r="E426"/>
      <c r="F426" t="s">
        <v>5874</v>
      </c>
      <c r="G426" t="s">
        <v>365</v>
      </c>
      <c r="H426" t="s">
        <v>365</v>
      </c>
      <c r="I426" t="s">
        <v>365</v>
      </c>
      <c r="J426" t="s">
        <v>365</v>
      </c>
      <c r="K426" t="s">
        <v>366</v>
      </c>
      <c r="L426" t="s">
        <v>365</v>
      </c>
      <c r="M426" t="s">
        <v>7189</v>
      </c>
      <c r="N426" s="128">
        <v>1</v>
      </c>
      <c r="O426" s="128" t="s">
        <v>365</v>
      </c>
      <c r="P426" s="128" t="s">
        <v>365</v>
      </c>
      <c r="Q426" s="128" t="s">
        <v>365</v>
      </c>
      <c r="R426" s="128" t="s">
        <v>365</v>
      </c>
      <c r="S426" s="128">
        <v>1</v>
      </c>
      <c r="T426">
        <v>2031</v>
      </c>
      <c r="U426" s="495" t="s">
        <v>365</v>
      </c>
      <c r="V426" s="495" t="s">
        <v>365</v>
      </c>
      <c r="W426" s="495" t="s">
        <v>365</v>
      </c>
      <c r="X426" s="128">
        <v>1</v>
      </c>
      <c r="Y426" s="128">
        <v>0</v>
      </c>
      <c r="Z426" s="495">
        <v>0</v>
      </c>
      <c r="AA426" s="495">
        <v>0</v>
      </c>
      <c r="AB426" s="495">
        <v>0</v>
      </c>
      <c r="AC426" s="495">
        <v>0</v>
      </c>
      <c r="AD426" s="495">
        <v>0</v>
      </c>
      <c r="AK426"/>
      <c r="AL426"/>
      <c r="AM426"/>
      <c r="AN426"/>
      <c r="AO426"/>
      <c r="AP426"/>
      <c r="AQ426"/>
    </row>
    <row r="427" spans="1:43">
      <c r="A427" t="s">
        <v>5030</v>
      </c>
      <c r="B427" t="s">
        <v>365</v>
      </c>
      <c r="C427" t="s">
        <v>365</v>
      </c>
      <c r="D427" t="s">
        <v>365</v>
      </c>
      <c r="E427"/>
      <c r="F427" t="s">
        <v>5874</v>
      </c>
      <c r="G427" t="s">
        <v>365</v>
      </c>
      <c r="H427" t="s">
        <v>365</v>
      </c>
      <c r="I427" t="s">
        <v>365</v>
      </c>
      <c r="J427" t="s">
        <v>365</v>
      </c>
      <c r="K427" t="s">
        <v>366</v>
      </c>
      <c r="L427" t="s">
        <v>365</v>
      </c>
      <c r="M427" t="s">
        <v>7189</v>
      </c>
      <c r="N427" s="128">
        <v>1</v>
      </c>
      <c r="O427" s="128" t="s">
        <v>365</v>
      </c>
      <c r="P427" s="128" t="s">
        <v>365</v>
      </c>
      <c r="Q427" s="128" t="s">
        <v>365</v>
      </c>
      <c r="R427" s="128" t="s">
        <v>365</v>
      </c>
      <c r="S427" s="128">
        <v>1</v>
      </c>
      <c r="T427">
        <v>2031</v>
      </c>
      <c r="U427" s="495" t="s">
        <v>365</v>
      </c>
      <c r="V427" s="495" t="s">
        <v>365</v>
      </c>
      <c r="W427" s="495" t="s">
        <v>365</v>
      </c>
      <c r="X427" s="128">
        <v>1</v>
      </c>
      <c r="Y427" s="128">
        <v>0</v>
      </c>
      <c r="Z427" s="495">
        <v>0</v>
      </c>
      <c r="AA427" s="495">
        <v>0</v>
      </c>
      <c r="AB427" s="495">
        <v>0</v>
      </c>
      <c r="AC427" s="495">
        <v>0</v>
      </c>
      <c r="AD427" s="495">
        <v>0</v>
      </c>
      <c r="AK427"/>
      <c r="AL427"/>
      <c r="AM427"/>
      <c r="AN427"/>
      <c r="AO427"/>
      <c r="AP427"/>
      <c r="AQ427"/>
    </row>
    <row r="428" spans="1:43">
      <c r="A428" t="s">
        <v>5030</v>
      </c>
      <c r="B428" t="s">
        <v>365</v>
      </c>
      <c r="C428" t="s">
        <v>365</v>
      </c>
      <c r="D428" t="s">
        <v>365</v>
      </c>
      <c r="E428"/>
      <c r="F428" t="s">
        <v>5874</v>
      </c>
      <c r="G428" t="s">
        <v>365</v>
      </c>
      <c r="H428" t="s">
        <v>365</v>
      </c>
      <c r="I428" t="s">
        <v>365</v>
      </c>
      <c r="J428" t="s">
        <v>365</v>
      </c>
      <c r="K428" t="s">
        <v>366</v>
      </c>
      <c r="L428" t="s">
        <v>365</v>
      </c>
      <c r="M428" t="s">
        <v>7189</v>
      </c>
      <c r="N428" s="128">
        <v>1</v>
      </c>
      <c r="O428" s="128" t="s">
        <v>365</v>
      </c>
      <c r="P428" s="128" t="s">
        <v>365</v>
      </c>
      <c r="Q428" s="128" t="s">
        <v>365</v>
      </c>
      <c r="R428" s="128" t="s">
        <v>365</v>
      </c>
      <c r="S428" s="128">
        <v>1</v>
      </c>
      <c r="T428">
        <v>2031</v>
      </c>
      <c r="U428" s="495" t="s">
        <v>365</v>
      </c>
      <c r="V428" s="495" t="s">
        <v>365</v>
      </c>
      <c r="W428" s="495" t="s">
        <v>365</v>
      </c>
      <c r="X428" s="128">
        <v>1</v>
      </c>
      <c r="Y428" s="128">
        <v>0</v>
      </c>
      <c r="Z428" s="495">
        <v>0</v>
      </c>
      <c r="AA428" s="495">
        <v>0</v>
      </c>
      <c r="AB428" s="495">
        <v>0</v>
      </c>
      <c r="AC428" s="495">
        <v>0</v>
      </c>
      <c r="AD428" s="495">
        <v>0</v>
      </c>
      <c r="AK428"/>
      <c r="AL428"/>
      <c r="AM428"/>
      <c r="AN428"/>
      <c r="AO428"/>
      <c r="AP428"/>
      <c r="AQ428"/>
    </row>
    <row r="429" spans="1:43">
      <c r="A429" t="s">
        <v>5030</v>
      </c>
      <c r="B429" t="s">
        <v>365</v>
      </c>
      <c r="C429" t="s">
        <v>365</v>
      </c>
      <c r="D429" t="s">
        <v>365</v>
      </c>
      <c r="E429"/>
      <c r="F429" t="s">
        <v>5874</v>
      </c>
      <c r="G429" t="s">
        <v>365</v>
      </c>
      <c r="H429" t="s">
        <v>365</v>
      </c>
      <c r="I429" t="s">
        <v>365</v>
      </c>
      <c r="J429" t="s">
        <v>365</v>
      </c>
      <c r="K429" t="s">
        <v>366</v>
      </c>
      <c r="L429" t="s">
        <v>365</v>
      </c>
      <c r="M429" t="s">
        <v>7189</v>
      </c>
      <c r="N429" s="128">
        <v>1</v>
      </c>
      <c r="O429" s="128" t="s">
        <v>365</v>
      </c>
      <c r="P429" s="128" t="s">
        <v>365</v>
      </c>
      <c r="Q429" s="128" t="s">
        <v>365</v>
      </c>
      <c r="R429" s="128" t="s">
        <v>365</v>
      </c>
      <c r="S429" s="128">
        <v>1</v>
      </c>
      <c r="T429">
        <v>2031</v>
      </c>
      <c r="U429" s="495" t="s">
        <v>365</v>
      </c>
      <c r="V429" s="495" t="s">
        <v>365</v>
      </c>
      <c r="W429" s="495" t="s">
        <v>365</v>
      </c>
      <c r="X429" s="128">
        <v>1</v>
      </c>
      <c r="Y429" s="128">
        <v>0</v>
      </c>
      <c r="Z429" s="495">
        <v>0</v>
      </c>
      <c r="AA429" s="495">
        <v>0</v>
      </c>
      <c r="AB429" s="495">
        <v>0</v>
      </c>
      <c r="AC429" s="495">
        <v>0</v>
      </c>
      <c r="AD429" s="495">
        <v>0</v>
      </c>
      <c r="AK429"/>
      <c r="AL429"/>
      <c r="AM429"/>
      <c r="AN429"/>
      <c r="AO429"/>
      <c r="AP429"/>
      <c r="AQ429"/>
    </row>
    <row r="430" spans="1:43">
      <c r="A430" t="s">
        <v>5030</v>
      </c>
      <c r="B430" t="s">
        <v>365</v>
      </c>
      <c r="C430" t="s">
        <v>365</v>
      </c>
      <c r="D430" t="s">
        <v>365</v>
      </c>
      <c r="E430"/>
      <c r="F430" t="s">
        <v>5874</v>
      </c>
      <c r="G430" t="s">
        <v>365</v>
      </c>
      <c r="H430" t="s">
        <v>365</v>
      </c>
      <c r="I430" t="s">
        <v>365</v>
      </c>
      <c r="J430" t="s">
        <v>365</v>
      </c>
      <c r="K430" t="s">
        <v>366</v>
      </c>
      <c r="L430" t="s">
        <v>365</v>
      </c>
      <c r="M430" t="s">
        <v>7189</v>
      </c>
      <c r="N430" s="128">
        <v>1</v>
      </c>
      <c r="O430" s="128" t="s">
        <v>365</v>
      </c>
      <c r="P430" s="128" t="s">
        <v>365</v>
      </c>
      <c r="Q430" s="128" t="s">
        <v>365</v>
      </c>
      <c r="R430" s="128" t="s">
        <v>365</v>
      </c>
      <c r="S430" s="128">
        <v>1</v>
      </c>
      <c r="T430">
        <v>2031</v>
      </c>
      <c r="U430" s="495" t="s">
        <v>365</v>
      </c>
      <c r="V430" s="495" t="s">
        <v>365</v>
      </c>
      <c r="W430" s="495" t="s">
        <v>365</v>
      </c>
      <c r="X430" s="128">
        <v>1</v>
      </c>
      <c r="Y430" s="128">
        <v>0</v>
      </c>
      <c r="Z430" s="495">
        <v>0</v>
      </c>
      <c r="AA430" s="495">
        <v>0</v>
      </c>
      <c r="AB430" s="495">
        <v>0</v>
      </c>
      <c r="AC430" s="495">
        <v>0</v>
      </c>
      <c r="AD430" s="495">
        <v>0</v>
      </c>
      <c r="AK430"/>
      <c r="AL430"/>
      <c r="AM430"/>
      <c r="AN430"/>
      <c r="AO430"/>
      <c r="AP430"/>
      <c r="AQ430"/>
    </row>
    <row r="431" spans="1:43">
      <c r="A431" t="s">
        <v>5030</v>
      </c>
      <c r="B431" t="s">
        <v>365</v>
      </c>
      <c r="C431" t="s">
        <v>365</v>
      </c>
      <c r="D431" t="s">
        <v>365</v>
      </c>
      <c r="E431"/>
      <c r="F431" t="s">
        <v>5874</v>
      </c>
      <c r="G431" t="s">
        <v>365</v>
      </c>
      <c r="H431" t="s">
        <v>365</v>
      </c>
      <c r="I431" t="s">
        <v>365</v>
      </c>
      <c r="J431" t="s">
        <v>365</v>
      </c>
      <c r="K431" t="s">
        <v>366</v>
      </c>
      <c r="L431" t="s">
        <v>365</v>
      </c>
      <c r="M431" t="s">
        <v>7189</v>
      </c>
      <c r="N431" s="128">
        <v>1</v>
      </c>
      <c r="O431" s="128" t="s">
        <v>365</v>
      </c>
      <c r="P431" s="128" t="s">
        <v>365</v>
      </c>
      <c r="Q431" s="128" t="s">
        <v>365</v>
      </c>
      <c r="R431" s="128" t="s">
        <v>365</v>
      </c>
      <c r="S431" s="128">
        <v>1</v>
      </c>
      <c r="T431">
        <v>2031</v>
      </c>
      <c r="U431" s="495" t="s">
        <v>365</v>
      </c>
      <c r="V431" s="495" t="s">
        <v>365</v>
      </c>
      <c r="W431" s="495" t="s">
        <v>365</v>
      </c>
      <c r="X431" s="128">
        <v>1</v>
      </c>
      <c r="Y431" s="128">
        <v>0</v>
      </c>
      <c r="Z431" s="495">
        <v>0</v>
      </c>
      <c r="AA431" s="495">
        <v>0</v>
      </c>
      <c r="AB431" s="495">
        <v>0</v>
      </c>
      <c r="AC431" s="495">
        <v>0</v>
      </c>
      <c r="AD431" s="495">
        <v>0</v>
      </c>
      <c r="AK431"/>
      <c r="AL431"/>
      <c r="AM431"/>
      <c r="AN431"/>
      <c r="AO431"/>
      <c r="AP431"/>
      <c r="AQ431"/>
    </row>
    <row r="432" spans="1:43">
      <c r="A432" t="s">
        <v>5030</v>
      </c>
      <c r="B432" t="s">
        <v>365</v>
      </c>
      <c r="C432" t="s">
        <v>365</v>
      </c>
      <c r="D432" t="s">
        <v>365</v>
      </c>
      <c r="E432"/>
      <c r="F432" t="s">
        <v>5874</v>
      </c>
      <c r="G432" t="s">
        <v>365</v>
      </c>
      <c r="H432" t="s">
        <v>365</v>
      </c>
      <c r="I432" t="s">
        <v>365</v>
      </c>
      <c r="J432" t="s">
        <v>365</v>
      </c>
      <c r="K432" t="s">
        <v>366</v>
      </c>
      <c r="L432" t="s">
        <v>365</v>
      </c>
      <c r="M432" t="s">
        <v>7189</v>
      </c>
      <c r="N432" s="128">
        <v>1</v>
      </c>
      <c r="O432" s="128" t="s">
        <v>365</v>
      </c>
      <c r="P432" s="128" t="s">
        <v>365</v>
      </c>
      <c r="Q432" s="128" t="s">
        <v>365</v>
      </c>
      <c r="R432" s="128" t="s">
        <v>365</v>
      </c>
      <c r="S432" s="128">
        <v>1</v>
      </c>
      <c r="T432">
        <v>2031</v>
      </c>
      <c r="U432" s="495" t="s">
        <v>365</v>
      </c>
      <c r="V432" s="495" t="s">
        <v>365</v>
      </c>
      <c r="W432" s="495" t="s">
        <v>365</v>
      </c>
      <c r="X432" s="128">
        <v>1</v>
      </c>
      <c r="Y432" s="128">
        <v>0</v>
      </c>
      <c r="Z432" s="495">
        <v>0</v>
      </c>
      <c r="AA432" s="495">
        <v>0</v>
      </c>
      <c r="AB432" s="495">
        <v>0</v>
      </c>
      <c r="AC432" s="495">
        <v>0</v>
      </c>
      <c r="AD432" s="495">
        <v>0</v>
      </c>
      <c r="AK432"/>
      <c r="AL432"/>
      <c r="AM432"/>
      <c r="AN432"/>
      <c r="AO432"/>
      <c r="AP432"/>
      <c r="AQ432"/>
    </row>
    <row r="433" spans="1:43">
      <c r="A433" t="s">
        <v>5030</v>
      </c>
      <c r="B433" t="s">
        <v>365</v>
      </c>
      <c r="C433" t="s">
        <v>365</v>
      </c>
      <c r="D433" t="s">
        <v>365</v>
      </c>
      <c r="E433"/>
      <c r="F433" t="s">
        <v>5874</v>
      </c>
      <c r="G433" t="s">
        <v>365</v>
      </c>
      <c r="H433" t="s">
        <v>365</v>
      </c>
      <c r="I433" t="s">
        <v>365</v>
      </c>
      <c r="J433" t="s">
        <v>365</v>
      </c>
      <c r="K433" t="s">
        <v>366</v>
      </c>
      <c r="L433" t="s">
        <v>365</v>
      </c>
      <c r="M433" t="s">
        <v>7189</v>
      </c>
      <c r="N433" s="128">
        <v>1</v>
      </c>
      <c r="O433" s="128" t="s">
        <v>365</v>
      </c>
      <c r="P433" s="128" t="s">
        <v>365</v>
      </c>
      <c r="Q433" s="128" t="s">
        <v>365</v>
      </c>
      <c r="R433" s="128" t="s">
        <v>365</v>
      </c>
      <c r="S433" s="128">
        <v>1</v>
      </c>
      <c r="T433">
        <v>2031</v>
      </c>
      <c r="U433" s="495" t="s">
        <v>365</v>
      </c>
      <c r="V433" s="495" t="s">
        <v>365</v>
      </c>
      <c r="W433" s="495" t="s">
        <v>365</v>
      </c>
      <c r="X433" s="128">
        <v>1</v>
      </c>
      <c r="Y433" s="128">
        <v>0</v>
      </c>
      <c r="Z433" s="495">
        <v>0</v>
      </c>
      <c r="AA433" s="495">
        <v>0</v>
      </c>
      <c r="AB433" s="495">
        <v>0</v>
      </c>
      <c r="AC433" s="495">
        <v>0</v>
      </c>
      <c r="AD433" s="495">
        <v>0</v>
      </c>
      <c r="AK433"/>
      <c r="AL433"/>
      <c r="AM433"/>
      <c r="AN433"/>
      <c r="AO433"/>
      <c r="AP433"/>
      <c r="AQ433"/>
    </row>
    <row r="434" spans="1:43">
      <c r="A434" t="s">
        <v>5030</v>
      </c>
      <c r="B434" t="s">
        <v>365</v>
      </c>
      <c r="C434" t="s">
        <v>365</v>
      </c>
      <c r="D434" t="s">
        <v>365</v>
      </c>
      <c r="E434"/>
      <c r="F434" t="s">
        <v>5874</v>
      </c>
      <c r="G434" t="s">
        <v>365</v>
      </c>
      <c r="H434" t="s">
        <v>365</v>
      </c>
      <c r="I434" t="s">
        <v>365</v>
      </c>
      <c r="J434" t="s">
        <v>365</v>
      </c>
      <c r="K434" t="s">
        <v>366</v>
      </c>
      <c r="L434" t="s">
        <v>365</v>
      </c>
      <c r="M434" t="s">
        <v>7189</v>
      </c>
      <c r="N434" s="128">
        <v>1</v>
      </c>
      <c r="O434" s="128" t="s">
        <v>365</v>
      </c>
      <c r="P434" s="128" t="s">
        <v>365</v>
      </c>
      <c r="Q434" s="128" t="s">
        <v>365</v>
      </c>
      <c r="R434" s="128" t="s">
        <v>365</v>
      </c>
      <c r="S434" s="128">
        <v>1</v>
      </c>
      <c r="T434">
        <v>2031</v>
      </c>
      <c r="U434" s="495" t="s">
        <v>365</v>
      </c>
      <c r="V434" s="495" t="s">
        <v>365</v>
      </c>
      <c r="W434" s="495" t="s">
        <v>365</v>
      </c>
      <c r="X434" s="128">
        <v>1</v>
      </c>
      <c r="Y434" s="128">
        <v>0</v>
      </c>
      <c r="Z434" s="495">
        <v>0</v>
      </c>
      <c r="AA434" s="495">
        <v>0</v>
      </c>
      <c r="AB434" s="495">
        <v>0</v>
      </c>
      <c r="AC434" s="495">
        <v>0</v>
      </c>
      <c r="AD434" s="495">
        <v>0</v>
      </c>
      <c r="AK434"/>
      <c r="AL434"/>
      <c r="AM434"/>
      <c r="AN434"/>
      <c r="AO434"/>
      <c r="AP434"/>
      <c r="AQ434"/>
    </row>
    <row r="435" spans="1:43">
      <c r="A435" t="s">
        <v>5030</v>
      </c>
      <c r="B435" t="s">
        <v>365</v>
      </c>
      <c r="C435" t="s">
        <v>365</v>
      </c>
      <c r="D435" t="s">
        <v>365</v>
      </c>
      <c r="E435"/>
      <c r="F435" t="s">
        <v>5874</v>
      </c>
      <c r="G435" t="s">
        <v>365</v>
      </c>
      <c r="H435" t="s">
        <v>365</v>
      </c>
      <c r="I435" t="s">
        <v>365</v>
      </c>
      <c r="J435" t="s">
        <v>365</v>
      </c>
      <c r="K435" t="s">
        <v>366</v>
      </c>
      <c r="L435" t="s">
        <v>365</v>
      </c>
      <c r="M435" t="s">
        <v>7189</v>
      </c>
      <c r="N435" s="128">
        <v>1</v>
      </c>
      <c r="O435" s="128" t="s">
        <v>365</v>
      </c>
      <c r="P435" s="128" t="s">
        <v>365</v>
      </c>
      <c r="Q435" s="128" t="s">
        <v>365</v>
      </c>
      <c r="R435" s="128" t="s">
        <v>365</v>
      </c>
      <c r="S435" s="128">
        <v>1</v>
      </c>
      <c r="T435">
        <v>2031</v>
      </c>
      <c r="U435" s="495" t="s">
        <v>365</v>
      </c>
      <c r="V435" s="495" t="s">
        <v>365</v>
      </c>
      <c r="W435" s="495" t="s">
        <v>365</v>
      </c>
      <c r="X435" s="128">
        <v>1</v>
      </c>
      <c r="Y435" s="128">
        <v>0</v>
      </c>
      <c r="Z435" s="495">
        <v>0</v>
      </c>
      <c r="AA435" s="495">
        <v>0</v>
      </c>
      <c r="AB435" s="495">
        <v>0</v>
      </c>
      <c r="AC435" s="495">
        <v>0</v>
      </c>
      <c r="AD435" s="495">
        <v>0</v>
      </c>
      <c r="AK435"/>
      <c r="AL435"/>
      <c r="AM435"/>
      <c r="AN435"/>
      <c r="AO435"/>
      <c r="AP435"/>
      <c r="AQ435"/>
    </row>
    <row r="436" spans="1:43">
      <c r="A436" t="s">
        <v>5030</v>
      </c>
      <c r="B436" t="s">
        <v>365</v>
      </c>
      <c r="C436" t="s">
        <v>365</v>
      </c>
      <c r="D436" t="s">
        <v>365</v>
      </c>
      <c r="E436"/>
      <c r="F436" t="s">
        <v>5874</v>
      </c>
      <c r="G436" t="s">
        <v>365</v>
      </c>
      <c r="H436" t="s">
        <v>365</v>
      </c>
      <c r="I436" t="s">
        <v>365</v>
      </c>
      <c r="J436" t="s">
        <v>365</v>
      </c>
      <c r="K436" t="s">
        <v>366</v>
      </c>
      <c r="L436" t="s">
        <v>365</v>
      </c>
      <c r="M436" t="s">
        <v>7189</v>
      </c>
      <c r="N436" s="128">
        <v>1</v>
      </c>
      <c r="O436" s="128" t="s">
        <v>365</v>
      </c>
      <c r="P436" s="128" t="s">
        <v>365</v>
      </c>
      <c r="Q436" s="128" t="s">
        <v>365</v>
      </c>
      <c r="R436" s="128" t="s">
        <v>365</v>
      </c>
      <c r="S436" s="128">
        <v>1</v>
      </c>
      <c r="T436">
        <v>2031</v>
      </c>
      <c r="U436" s="495" t="s">
        <v>365</v>
      </c>
      <c r="V436" s="495" t="s">
        <v>365</v>
      </c>
      <c r="W436" s="495" t="s">
        <v>365</v>
      </c>
      <c r="X436" s="128">
        <v>1</v>
      </c>
      <c r="Y436" s="128">
        <v>0</v>
      </c>
      <c r="Z436" s="495">
        <v>0</v>
      </c>
      <c r="AA436" s="495">
        <v>0</v>
      </c>
      <c r="AB436" s="495">
        <v>0</v>
      </c>
      <c r="AC436" s="495">
        <v>0</v>
      </c>
      <c r="AD436" s="495">
        <v>0</v>
      </c>
      <c r="AK436"/>
      <c r="AL436"/>
      <c r="AM436"/>
      <c r="AN436"/>
      <c r="AO436"/>
      <c r="AP436"/>
      <c r="AQ436"/>
    </row>
    <row r="437" spans="1:43">
      <c r="A437" t="s">
        <v>5030</v>
      </c>
      <c r="B437" t="s">
        <v>365</v>
      </c>
      <c r="C437" t="s">
        <v>365</v>
      </c>
      <c r="D437" t="s">
        <v>365</v>
      </c>
      <c r="E437"/>
      <c r="F437" t="s">
        <v>5874</v>
      </c>
      <c r="G437" t="s">
        <v>365</v>
      </c>
      <c r="H437" t="s">
        <v>365</v>
      </c>
      <c r="I437" t="s">
        <v>365</v>
      </c>
      <c r="J437" t="s">
        <v>365</v>
      </c>
      <c r="K437" t="s">
        <v>366</v>
      </c>
      <c r="L437" t="s">
        <v>365</v>
      </c>
      <c r="M437" t="s">
        <v>7189</v>
      </c>
      <c r="N437" s="128">
        <v>1</v>
      </c>
      <c r="O437" s="128" t="s">
        <v>365</v>
      </c>
      <c r="P437" s="128" t="s">
        <v>365</v>
      </c>
      <c r="Q437" s="128" t="s">
        <v>365</v>
      </c>
      <c r="R437" s="128" t="s">
        <v>365</v>
      </c>
      <c r="S437" s="128">
        <v>1</v>
      </c>
      <c r="T437">
        <v>2031</v>
      </c>
      <c r="U437" s="495" t="s">
        <v>365</v>
      </c>
      <c r="V437" s="495" t="s">
        <v>365</v>
      </c>
      <c r="W437" s="495" t="s">
        <v>365</v>
      </c>
      <c r="X437" s="128">
        <v>1</v>
      </c>
      <c r="Y437" s="128">
        <v>0</v>
      </c>
      <c r="Z437" s="495">
        <v>0</v>
      </c>
      <c r="AA437" s="495">
        <v>0</v>
      </c>
      <c r="AB437" s="495">
        <v>0</v>
      </c>
      <c r="AC437" s="495">
        <v>0</v>
      </c>
      <c r="AD437" s="495">
        <v>0</v>
      </c>
      <c r="AK437"/>
      <c r="AL437"/>
      <c r="AM437"/>
      <c r="AN437"/>
      <c r="AO437"/>
      <c r="AP437"/>
      <c r="AQ437"/>
    </row>
    <row r="438" spans="1:43">
      <c r="A438" t="s">
        <v>5030</v>
      </c>
      <c r="B438" t="s">
        <v>365</v>
      </c>
      <c r="C438" t="s">
        <v>365</v>
      </c>
      <c r="D438" t="s">
        <v>365</v>
      </c>
      <c r="E438"/>
      <c r="F438" t="s">
        <v>5874</v>
      </c>
      <c r="G438" t="s">
        <v>365</v>
      </c>
      <c r="H438" t="s">
        <v>365</v>
      </c>
      <c r="I438" t="s">
        <v>365</v>
      </c>
      <c r="J438" t="s">
        <v>365</v>
      </c>
      <c r="K438" t="s">
        <v>366</v>
      </c>
      <c r="L438" t="s">
        <v>365</v>
      </c>
      <c r="M438" t="s">
        <v>7189</v>
      </c>
      <c r="N438" s="128">
        <v>1</v>
      </c>
      <c r="O438" s="128" t="s">
        <v>365</v>
      </c>
      <c r="P438" s="128" t="s">
        <v>365</v>
      </c>
      <c r="Q438" s="128" t="s">
        <v>365</v>
      </c>
      <c r="R438" s="128" t="s">
        <v>365</v>
      </c>
      <c r="S438" s="128">
        <v>1</v>
      </c>
      <c r="T438">
        <v>2031</v>
      </c>
      <c r="U438" s="495" t="s">
        <v>365</v>
      </c>
      <c r="V438" s="495" t="s">
        <v>365</v>
      </c>
      <c r="W438" s="495" t="s">
        <v>365</v>
      </c>
      <c r="X438" s="128">
        <v>1</v>
      </c>
      <c r="Y438" s="128">
        <v>0</v>
      </c>
      <c r="Z438" s="495">
        <v>0</v>
      </c>
      <c r="AA438" s="495">
        <v>0</v>
      </c>
      <c r="AB438" s="495">
        <v>0</v>
      </c>
      <c r="AC438" s="495">
        <v>0</v>
      </c>
      <c r="AD438" s="495">
        <v>0</v>
      </c>
      <c r="AK438"/>
      <c r="AL438"/>
      <c r="AM438"/>
      <c r="AN438"/>
      <c r="AO438"/>
      <c r="AP438"/>
      <c r="AQ438"/>
    </row>
    <row r="439" spans="1:43">
      <c r="A439" t="s">
        <v>5030</v>
      </c>
      <c r="B439" t="s">
        <v>365</v>
      </c>
      <c r="C439" t="s">
        <v>365</v>
      </c>
      <c r="D439" t="s">
        <v>365</v>
      </c>
      <c r="E439"/>
      <c r="F439" t="s">
        <v>5874</v>
      </c>
      <c r="G439" t="s">
        <v>365</v>
      </c>
      <c r="H439" t="s">
        <v>365</v>
      </c>
      <c r="I439" t="s">
        <v>365</v>
      </c>
      <c r="J439" t="s">
        <v>365</v>
      </c>
      <c r="K439" t="s">
        <v>366</v>
      </c>
      <c r="L439" t="s">
        <v>365</v>
      </c>
      <c r="M439" t="s">
        <v>7189</v>
      </c>
      <c r="N439" s="128">
        <v>1</v>
      </c>
      <c r="O439" s="128" t="s">
        <v>365</v>
      </c>
      <c r="P439" s="128" t="s">
        <v>365</v>
      </c>
      <c r="Q439" s="128" t="s">
        <v>365</v>
      </c>
      <c r="R439" s="128" t="s">
        <v>365</v>
      </c>
      <c r="S439" s="128">
        <v>1</v>
      </c>
      <c r="T439">
        <v>2031</v>
      </c>
      <c r="U439" s="495" t="s">
        <v>365</v>
      </c>
      <c r="V439" s="495" t="s">
        <v>365</v>
      </c>
      <c r="W439" s="495" t="s">
        <v>365</v>
      </c>
      <c r="X439" s="128">
        <v>1</v>
      </c>
      <c r="Y439" s="128">
        <v>0</v>
      </c>
      <c r="Z439" s="495">
        <v>0</v>
      </c>
      <c r="AA439" s="495">
        <v>0</v>
      </c>
      <c r="AB439" s="495">
        <v>0</v>
      </c>
      <c r="AC439" s="495">
        <v>0</v>
      </c>
      <c r="AD439" s="495">
        <v>0</v>
      </c>
      <c r="AK439"/>
      <c r="AL439"/>
      <c r="AM439"/>
      <c r="AN439"/>
      <c r="AO439"/>
      <c r="AP439"/>
      <c r="AQ439"/>
    </row>
    <row r="440" spans="1:43">
      <c r="A440" t="s">
        <v>5030</v>
      </c>
      <c r="B440" t="s">
        <v>365</v>
      </c>
      <c r="C440" t="s">
        <v>365</v>
      </c>
      <c r="D440" t="s">
        <v>365</v>
      </c>
      <c r="E440"/>
      <c r="F440" t="s">
        <v>5874</v>
      </c>
      <c r="G440" t="s">
        <v>365</v>
      </c>
      <c r="H440" t="s">
        <v>365</v>
      </c>
      <c r="I440" t="s">
        <v>365</v>
      </c>
      <c r="J440" t="s">
        <v>365</v>
      </c>
      <c r="K440" t="s">
        <v>366</v>
      </c>
      <c r="L440" t="s">
        <v>365</v>
      </c>
      <c r="M440" t="s">
        <v>7189</v>
      </c>
      <c r="N440" s="128">
        <v>1</v>
      </c>
      <c r="O440" s="128" t="s">
        <v>365</v>
      </c>
      <c r="P440" s="128" t="s">
        <v>365</v>
      </c>
      <c r="Q440" s="128" t="s">
        <v>365</v>
      </c>
      <c r="R440" s="128" t="s">
        <v>365</v>
      </c>
      <c r="S440" s="128">
        <v>1</v>
      </c>
      <c r="T440">
        <v>2031</v>
      </c>
      <c r="U440" s="495" t="s">
        <v>365</v>
      </c>
      <c r="V440" s="495" t="s">
        <v>365</v>
      </c>
      <c r="W440" s="495" t="s">
        <v>365</v>
      </c>
      <c r="X440" s="128">
        <v>1</v>
      </c>
      <c r="Y440" s="128">
        <v>0</v>
      </c>
      <c r="Z440" s="495">
        <v>0</v>
      </c>
      <c r="AA440" s="495">
        <v>0</v>
      </c>
      <c r="AB440" s="495">
        <v>0</v>
      </c>
      <c r="AC440" s="495">
        <v>0</v>
      </c>
      <c r="AD440" s="495">
        <v>0</v>
      </c>
      <c r="AK440"/>
      <c r="AL440"/>
      <c r="AM440"/>
      <c r="AN440"/>
      <c r="AO440"/>
      <c r="AP440"/>
      <c r="AQ440"/>
    </row>
    <row r="441" spans="1:43">
      <c r="A441" t="s">
        <v>5030</v>
      </c>
      <c r="B441" t="s">
        <v>365</v>
      </c>
      <c r="C441" t="s">
        <v>365</v>
      </c>
      <c r="D441" t="s">
        <v>365</v>
      </c>
      <c r="E441"/>
      <c r="F441" t="s">
        <v>5874</v>
      </c>
      <c r="G441" t="s">
        <v>365</v>
      </c>
      <c r="H441" t="s">
        <v>365</v>
      </c>
      <c r="I441" t="s">
        <v>365</v>
      </c>
      <c r="J441" t="s">
        <v>365</v>
      </c>
      <c r="K441" t="s">
        <v>366</v>
      </c>
      <c r="L441" t="s">
        <v>365</v>
      </c>
      <c r="M441" t="s">
        <v>7189</v>
      </c>
      <c r="N441" s="128">
        <v>1</v>
      </c>
      <c r="O441" s="128" t="s">
        <v>365</v>
      </c>
      <c r="P441" s="128" t="s">
        <v>365</v>
      </c>
      <c r="Q441" s="128" t="s">
        <v>365</v>
      </c>
      <c r="R441" s="128" t="s">
        <v>365</v>
      </c>
      <c r="S441" s="128">
        <v>1</v>
      </c>
      <c r="T441">
        <v>2031</v>
      </c>
      <c r="U441" s="495" t="s">
        <v>365</v>
      </c>
      <c r="V441" s="495" t="s">
        <v>365</v>
      </c>
      <c r="W441" s="495" t="s">
        <v>365</v>
      </c>
      <c r="X441" s="128">
        <v>1</v>
      </c>
      <c r="Y441" s="128">
        <v>0</v>
      </c>
      <c r="Z441" s="495">
        <v>0</v>
      </c>
      <c r="AA441" s="495">
        <v>0</v>
      </c>
      <c r="AB441" s="495">
        <v>0</v>
      </c>
      <c r="AC441" s="495">
        <v>0</v>
      </c>
      <c r="AD441" s="495">
        <v>0</v>
      </c>
      <c r="AK441"/>
      <c r="AL441"/>
      <c r="AM441"/>
      <c r="AN441"/>
      <c r="AO441"/>
      <c r="AP441"/>
      <c r="AQ441"/>
    </row>
    <row r="442" spans="1:43">
      <c r="A442" t="s">
        <v>5030</v>
      </c>
      <c r="B442" t="s">
        <v>365</v>
      </c>
      <c r="C442" t="s">
        <v>365</v>
      </c>
      <c r="D442" t="s">
        <v>365</v>
      </c>
      <c r="E442"/>
      <c r="F442" t="s">
        <v>5874</v>
      </c>
      <c r="G442" t="s">
        <v>365</v>
      </c>
      <c r="H442" t="s">
        <v>365</v>
      </c>
      <c r="I442" t="s">
        <v>365</v>
      </c>
      <c r="J442" t="s">
        <v>365</v>
      </c>
      <c r="K442" t="s">
        <v>366</v>
      </c>
      <c r="L442" t="s">
        <v>365</v>
      </c>
      <c r="M442" t="s">
        <v>7189</v>
      </c>
      <c r="N442" s="128">
        <v>1</v>
      </c>
      <c r="O442" s="128" t="s">
        <v>365</v>
      </c>
      <c r="P442" s="128" t="s">
        <v>365</v>
      </c>
      <c r="Q442" s="128" t="s">
        <v>365</v>
      </c>
      <c r="R442" s="128" t="s">
        <v>365</v>
      </c>
      <c r="S442" s="128">
        <v>1</v>
      </c>
      <c r="T442">
        <v>2031</v>
      </c>
      <c r="U442" s="495" t="s">
        <v>365</v>
      </c>
      <c r="V442" s="495" t="s">
        <v>365</v>
      </c>
      <c r="W442" s="495" t="s">
        <v>365</v>
      </c>
      <c r="X442" s="128">
        <v>1</v>
      </c>
      <c r="Y442" s="128">
        <v>0</v>
      </c>
      <c r="Z442" s="495">
        <v>0</v>
      </c>
      <c r="AA442" s="495">
        <v>0</v>
      </c>
      <c r="AB442" s="495">
        <v>0</v>
      </c>
      <c r="AC442" s="495">
        <v>0</v>
      </c>
      <c r="AD442" s="495">
        <v>0</v>
      </c>
      <c r="AK442"/>
      <c r="AL442"/>
      <c r="AM442"/>
      <c r="AN442"/>
      <c r="AO442"/>
      <c r="AP442"/>
      <c r="AQ442"/>
    </row>
    <row r="443" spans="1:43">
      <c r="A443" t="s">
        <v>5030</v>
      </c>
      <c r="B443" t="s">
        <v>365</v>
      </c>
      <c r="C443" t="s">
        <v>365</v>
      </c>
      <c r="D443" t="s">
        <v>365</v>
      </c>
      <c r="E443"/>
      <c r="F443" t="s">
        <v>5874</v>
      </c>
      <c r="G443" t="s">
        <v>365</v>
      </c>
      <c r="H443" t="s">
        <v>365</v>
      </c>
      <c r="I443" t="s">
        <v>365</v>
      </c>
      <c r="J443" t="s">
        <v>365</v>
      </c>
      <c r="K443" t="s">
        <v>366</v>
      </c>
      <c r="L443" t="s">
        <v>365</v>
      </c>
      <c r="M443" t="s">
        <v>7189</v>
      </c>
      <c r="N443" s="128">
        <v>1</v>
      </c>
      <c r="O443" s="128" t="s">
        <v>365</v>
      </c>
      <c r="P443" s="128" t="s">
        <v>365</v>
      </c>
      <c r="Q443" s="128" t="s">
        <v>365</v>
      </c>
      <c r="R443" s="128" t="s">
        <v>365</v>
      </c>
      <c r="S443" s="128">
        <v>1</v>
      </c>
      <c r="T443">
        <v>2031</v>
      </c>
      <c r="U443" s="495" t="s">
        <v>365</v>
      </c>
      <c r="V443" s="495" t="s">
        <v>365</v>
      </c>
      <c r="W443" s="495" t="s">
        <v>365</v>
      </c>
      <c r="X443" s="128">
        <v>1</v>
      </c>
      <c r="Y443" s="128">
        <v>0</v>
      </c>
      <c r="Z443" s="495">
        <v>0</v>
      </c>
      <c r="AA443" s="495">
        <v>0</v>
      </c>
      <c r="AB443" s="495">
        <v>0</v>
      </c>
      <c r="AC443" s="495">
        <v>0</v>
      </c>
      <c r="AD443" s="495">
        <v>0</v>
      </c>
      <c r="AK443"/>
      <c r="AL443"/>
      <c r="AM443"/>
      <c r="AN443"/>
      <c r="AO443"/>
      <c r="AP443"/>
      <c r="AQ443"/>
    </row>
    <row r="444" spans="1:43">
      <c r="A444" t="s">
        <v>5030</v>
      </c>
      <c r="B444" t="s">
        <v>365</v>
      </c>
      <c r="C444" t="s">
        <v>365</v>
      </c>
      <c r="D444" t="s">
        <v>365</v>
      </c>
      <c r="E444"/>
      <c r="F444" t="s">
        <v>5874</v>
      </c>
      <c r="G444" t="s">
        <v>365</v>
      </c>
      <c r="H444" t="s">
        <v>365</v>
      </c>
      <c r="I444" t="s">
        <v>365</v>
      </c>
      <c r="J444" t="s">
        <v>365</v>
      </c>
      <c r="K444" t="s">
        <v>366</v>
      </c>
      <c r="L444" t="s">
        <v>365</v>
      </c>
      <c r="M444" t="s">
        <v>7189</v>
      </c>
      <c r="N444" s="128">
        <v>1</v>
      </c>
      <c r="O444" s="128" t="s">
        <v>365</v>
      </c>
      <c r="P444" s="128" t="s">
        <v>365</v>
      </c>
      <c r="Q444" s="128" t="s">
        <v>365</v>
      </c>
      <c r="R444" s="128" t="s">
        <v>365</v>
      </c>
      <c r="S444" s="128">
        <v>1</v>
      </c>
      <c r="T444">
        <v>2031</v>
      </c>
      <c r="U444" s="495" t="s">
        <v>365</v>
      </c>
      <c r="V444" s="495" t="s">
        <v>365</v>
      </c>
      <c r="W444" s="495" t="s">
        <v>365</v>
      </c>
      <c r="X444" s="128">
        <v>1</v>
      </c>
      <c r="Y444" s="128">
        <v>0</v>
      </c>
      <c r="Z444" s="495">
        <v>0</v>
      </c>
      <c r="AA444" s="495">
        <v>0</v>
      </c>
      <c r="AB444" s="495">
        <v>0</v>
      </c>
      <c r="AC444" s="495">
        <v>0</v>
      </c>
      <c r="AD444" s="495">
        <v>0</v>
      </c>
      <c r="AK444"/>
      <c r="AL444"/>
      <c r="AM444"/>
      <c r="AN444"/>
      <c r="AO444"/>
      <c r="AP444"/>
      <c r="AQ444"/>
    </row>
    <row r="445" spans="1:43">
      <c r="A445" t="s">
        <v>5030</v>
      </c>
      <c r="B445" t="s">
        <v>365</v>
      </c>
      <c r="C445" t="s">
        <v>365</v>
      </c>
      <c r="D445" t="s">
        <v>365</v>
      </c>
      <c r="E445"/>
      <c r="F445" t="s">
        <v>5874</v>
      </c>
      <c r="G445" t="s">
        <v>365</v>
      </c>
      <c r="H445" t="s">
        <v>365</v>
      </c>
      <c r="I445" t="s">
        <v>365</v>
      </c>
      <c r="J445" t="s">
        <v>365</v>
      </c>
      <c r="K445" t="s">
        <v>366</v>
      </c>
      <c r="L445" t="s">
        <v>365</v>
      </c>
      <c r="M445" t="s">
        <v>7189</v>
      </c>
      <c r="N445" s="128">
        <v>1</v>
      </c>
      <c r="O445" s="128" t="s">
        <v>365</v>
      </c>
      <c r="P445" s="128" t="s">
        <v>365</v>
      </c>
      <c r="Q445" s="128" t="s">
        <v>365</v>
      </c>
      <c r="R445" s="128" t="s">
        <v>365</v>
      </c>
      <c r="S445" s="128">
        <v>1</v>
      </c>
      <c r="T445">
        <v>2031</v>
      </c>
      <c r="U445" s="495" t="s">
        <v>365</v>
      </c>
      <c r="V445" s="495" t="s">
        <v>365</v>
      </c>
      <c r="W445" s="495" t="s">
        <v>365</v>
      </c>
      <c r="X445" s="128">
        <v>1</v>
      </c>
      <c r="Y445" s="128">
        <v>0</v>
      </c>
      <c r="Z445" s="495">
        <v>0</v>
      </c>
      <c r="AA445" s="495">
        <v>0</v>
      </c>
      <c r="AB445" s="495">
        <v>0</v>
      </c>
      <c r="AC445" s="495">
        <v>0</v>
      </c>
      <c r="AD445" s="495">
        <v>0</v>
      </c>
      <c r="AK445"/>
      <c r="AL445"/>
      <c r="AM445"/>
      <c r="AN445"/>
      <c r="AO445"/>
      <c r="AP445"/>
      <c r="AQ445"/>
    </row>
    <row r="446" spans="1:43">
      <c r="A446" t="s">
        <v>5030</v>
      </c>
      <c r="B446" t="s">
        <v>365</v>
      </c>
      <c r="C446" t="s">
        <v>365</v>
      </c>
      <c r="D446" t="s">
        <v>365</v>
      </c>
      <c r="E446"/>
      <c r="F446" t="s">
        <v>5874</v>
      </c>
      <c r="G446" t="s">
        <v>365</v>
      </c>
      <c r="H446" t="s">
        <v>365</v>
      </c>
      <c r="I446" t="s">
        <v>365</v>
      </c>
      <c r="J446" t="s">
        <v>365</v>
      </c>
      <c r="K446" t="s">
        <v>366</v>
      </c>
      <c r="L446" t="s">
        <v>365</v>
      </c>
      <c r="M446" t="s">
        <v>7189</v>
      </c>
      <c r="N446" s="128">
        <v>1</v>
      </c>
      <c r="O446" s="128" t="s">
        <v>365</v>
      </c>
      <c r="P446" s="128" t="s">
        <v>365</v>
      </c>
      <c r="Q446" s="128" t="s">
        <v>365</v>
      </c>
      <c r="R446" s="128" t="s">
        <v>365</v>
      </c>
      <c r="S446" s="128">
        <v>1</v>
      </c>
      <c r="T446">
        <v>2031</v>
      </c>
      <c r="U446" s="495" t="s">
        <v>365</v>
      </c>
      <c r="V446" s="495" t="s">
        <v>365</v>
      </c>
      <c r="W446" s="495" t="s">
        <v>365</v>
      </c>
      <c r="X446" s="128">
        <v>1</v>
      </c>
      <c r="Y446" s="128">
        <v>0</v>
      </c>
      <c r="Z446" s="495">
        <v>0</v>
      </c>
      <c r="AA446" s="495">
        <v>0</v>
      </c>
      <c r="AB446" s="495">
        <v>0</v>
      </c>
      <c r="AC446" s="495">
        <v>0</v>
      </c>
      <c r="AD446" s="495">
        <v>0</v>
      </c>
      <c r="AK446"/>
      <c r="AL446"/>
      <c r="AM446"/>
      <c r="AN446"/>
      <c r="AO446"/>
      <c r="AP446"/>
      <c r="AQ446"/>
    </row>
    <row r="447" spans="1:43">
      <c r="A447" t="s">
        <v>5030</v>
      </c>
      <c r="B447" t="s">
        <v>365</v>
      </c>
      <c r="C447" t="s">
        <v>365</v>
      </c>
      <c r="D447" t="s">
        <v>365</v>
      </c>
      <c r="E447"/>
      <c r="F447" t="s">
        <v>5874</v>
      </c>
      <c r="G447" t="s">
        <v>365</v>
      </c>
      <c r="H447" t="s">
        <v>365</v>
      </c>
      <c r="I447" t="s">
        <v>365</v>
      </c>
      <c r="J447" t="s">
        <v>365</v>
      </c>
      <c r="K447" t="s">
        <v>366</v>
      </c>
      <c r="L447" t="s">
        <v>365</v>
      </c>
      <c r="M447" t="s">
        <v>7189</v>
      </c>
      <c r="N447" s="128">
        <v>1</v>
      </c>
      <c r="O447" s="128" t="s">
        <v>365</v>
      </c>
      <c r="P447" s="128" t="s">
        <v>365</v>
      </c>
      <c r="Q447" s="128" t="s">
        <v>365</v>
      </c>
      <c r="R447" s="128" t="s">
        <v>365</v>
      </c>
      <c r="S447" s="128">
        <v>1</v>
      </c>
      <c r="T447">
        <v>2031</v>
      </c>
      <c r="U447" s="495" t="s">
        <v>365</v>
      </c>
      <c r="V447" s="495" t="s">
        <v>365</v>
      </c>
      <c r="W447" s="495" t="s">
        <v>365</v>
      </c>
      <c r="X447" s="128">
        <v>1</v>
      </c>
      <c r="Y447" s="128">
        <v>0</v>
      </c>
      <c r="Z447" s="495">
        <v>0</v>
      </c>
      <c r="AA447" s="495">
        <v>0</v>
      </c>
      <c r="AB447" s="495">
        <v>0</v>
      </c>
      <c r="AC447" s="495">
        <v>0</v>
      </c>
      <c r="AD447" s="495">
        <v>0</v>
      </c>
      <c r="AK447"/>
      <c r="AL447"/>
      <c r="AM447"/>
      <c r="AN447"/>
      <c r="AO447"/>
      <c r="AP447"/>
      <c r="AQ447"/>
    </row>
    <row r="448" spans="1:43">
      <c r="A448" t="s">
        <v>5030</v>
      </c>
      <c r="B448" t="s">
        <v>365</v>
      </c>
      <c r="C448" t="s">
        <v>365</v>
      </c>
      <c r="D448" t="s">
        <v>365</v>
      </c>
      <c r="E448"/>
      <c r="F448" t="s">
        <v>5874</v>
      </c>
      <c r="G448" t="s">
        <v>365</v>
      </c>
      <c r="H448" t="s">
        <v>365</v>
      </c>
      <c r="I448" t="s">
        <v>365</v>
      </c>
      <c r="J448" t="s">
        <v>365</v>
      </c>
      <c r="K448" t="s">
        <v>366</v>
      </c>
      <c r="L448" t="s">
        <v>365</v>
      </c>
      <c r="M448" t="s">
        <v>7189</v>
      </c>
      <c r="N448" s="128">
        <v>1</v>
      </c>
      <c r="O448" s="128" t="s">
        <v>365</v>
      </c>
      <c r="P448" s="128" t="s">
        <v>365</v>
      </c>
      <c r="Q448" s="128" t="s">
        <v>365</v>
      </c>
      <c r="R448" s="128" t="s">
        <v>365</v>
      </c>
      <c r="S448" s="128">
        <v>1</v>
      </c>
      <c r="T448">
        <v>2031</v>
      </c>
      <c r="U448" s="495" t="s">
        <v>365</v>
      </c>
      <c r="V448" s="495" t="s">
        <v>365</v>
      </c>
      <c r="W448" s="495" t="s">
        <v>365</v>
      </c>
      <c r="X448" s="128">
        <v>1</v>
      </c>
      <c r="Y448" s="128">
        <v>0</v>
      </c>
      <c r="Z448" s="495">
        <v>0</v>
      </c>
      <c r="AA448" s="495">
        <v>0</v>
      </c>
      <c r="AB448" s="495">
        <v>0</v>
      </c>
      <c r="AC448" s="495">
        <v>0</v>
      </c>
      <c r="AD448" s="495">
        <v>0</v>
      </c>
      <c r="AK448"/>
      <c r="AL448"/>
      <c r="AM448"/>
      <c r="AN448"/>
      <c r="AO448"/>
      <c r="AP448"/>
      <c r="AQ448"/>
    </row>
    <row r="449" spans="1:43">
      <c r="A449" t="s">
        <v>5030</v>
      </c>
      <c r="B449" t="s">
        <v>365</v>
      </c>
      <c r="C449" t="s">
        <v>365</v>
      </c>
      <c r="D449" t="s">
        <v>365</v>
      </c>
      <c r="E449"/>
      <c r="F449" t="s">
        <v>5874</v>
      </c>
      <c r="G449" t="s">
        <v>365</v>
      </c>
      <c r="H449" t="s">
        <v>365</v>
      </c>
      <c r="I449" t="s">
        <v>365</v>
      </c>
      <c r="J449" t="s">
        <v>365</v>
      </c>
      <c r="K449" t="s">
        <v>366</v>
      </c>
      <c r="L449" t="s">
        <v>365</v>
      </c>
      <c r="M449" t="s">
        <v>7189</v>
      </c>
      <c r="N449" s="128">
        <v>1</v>
      </c>
      <c r="O449" s="128" t="s">
        <v>365</v>
      </c>
      <c r="P449" s="128" t="s">
        <v>365</v>
      </c>
      <c r="Q449" s="128" t="s">
        <v>365</v>
      </c>
      <c r="R449" s="128" t="s">
        <v>365</v>
      </c>
      <c r="S449" s="128">
        <v>1</v>
      </c>
      <c r="T449">
        <v>2031</v>
      </c>
      <c r="U449" s="495" t="s">
        <v>365</v>
      </c>
      <c r="V449" s="495" t="s">
        <v>365</v>
      </c>
      <c r="W449" s="495" t="s">
        <v>365</v>
      </c>
      <c r="X449" s="128">
        <v>1</v>
      </c>
      <c r="Y449" s="128">
        <v>0</v>
      </c>
      <c r="Z449" s="495">
        <v>0</v>
      </c>
      <c r="AA449" s="495">
        <v>0</v>
      </c>
      <c r="AB449" s="495">
        <v>0</v>
      </c>
      <c r="AC449" s="495">
        <v>0</v>
      </c>
      <c r="AD449" s="495">
        <v>0</v>
      </c>
      <c r="AK449"/>
      <c r="AL449"/>
      <c r="AM449"/>
      <c r="AN449"/>
      <c r="AO449"/>
      <c r="AP449"/>
      <c r="AQ449"/>
    </row>
    <row r="450" spans="1:43">
      <c r="A450" t="s">
        <v>5030</v>
      </c>
      <c r="B450" t="s">
        <v>365</v>
      </c>
      <c r="C450" t="s">
        <v>365</v>
      </c>
      <c r="D450" t="s">
        <v>365</v>
      </c>
      <c r="E450"/>
      <c r="F450" t="s">
        <v>5874</v>
      </c>
      <c r="G450" t="s">
        <v>365</v>
      </c>
      <c r="H450" t="s">
        <v>365</v>
      </c>
      <c r="I450" t="s">
        <v>365</v>
      </c>
      <c r="J450" t="s">
        <v>365</v>
      </c>
      <c r="K450" t="s">
        <v>366</v>
      </c>
      <c r="L450" t="s">
        <v>365</v>
      </c>
      <c r="M450" t="s">
        <v>7189</v>
      </c>
      <c r="N450" s="128">
        <v>1</v>
      </c>
      <c r="O450" s="128" t="s">
        <v>365</v>
      </c>
      <c r="P450" s="128" t="s">
        <v>365</v>
      </c>
      <c r="Q450" s="128" t="s">
        <v>365</v>
      </c>
      <c r="R450" s="128" t="s">
        <v>365</v>
      </c>
      <c r="S450" s="128">
        <v>1</v>
      </c>
      <c r="T450">
        <v>2031</v>
      </c>
      <c r="U450" s="495" t="s">
        <v>365</v>
      </c>
      <c r="V450" s="495" t="s">
        <v>365</v>
      </c>
      <c r="W450" s="495" t="s">
        <v>365</v>
      </c>
      <c r="X450" s="128">
        <v>1</v>
      </c>
      <c r="Y450" s="128">
        <v>0</v>
      </c>
      <c r="Z450" s="495">
        <v>0</v>
      </c>
      <c r="AA450" s="495">
        <v>0</v>
      </c>
      <c r="AB450" s="495">
        <v>0</v>
      </c>
      <c r="AC450" s="495">
        <v>0</v>
      </c>
      <c r="AD450" s="495">
        <v>0</v>
      </c>
      <c r="AK450"/>
      <c r="AL450"/>
      <c r="AM450"/>
      <c r="AN450"/>
      <c r="AO450"/>
      <c r="AP450"/>
      <c r="AQ450"/>
    </row>
    <row r="451" spans="1:43">
      <c r="A451" t="s">
        <v>26</v>
      </c>
      <c r="B451" t="s">
        <v>11</v>
      </c>
      <c r="C451" t="s">
        <v>365</v>
      </c>
      <c r="D451" t="s">
        <v>131</v>
      </c>
      <c r="E451"/>
      <c r="F451" t="s">
        <v>1423</v>
      </c>
      <c r="G451" t="s">
        <v>1877</v>
      </c>
      <c r="H451" t="s">
        <v>365</v>
      </c>
      <c r="I451" t="s">
        <v>25</v>
      </c>
      <c r="J451" t="s">
        <v>365</v>
      </c>
      <c r="K451" t="s">
        <v>365</v>
      </c>
      <c r="L451" t="s">
        <v>365</v>
      </c>
      <c r="M451" t="s">
        <v>6021</v>
      </c>
      <c r="N451" s="128" t="s">
        <v>365</v>
      </c>
      <c r="O451" s="128" t="s">
        <v>365</v>
      </c>
      <c r="P451" s="128" t="s">
        <v>365</v>
      </c>
      <c r="Q451" s="128" t="s">
        <v>365</v>
      </c>
      <c r="R451" s="128" t="s">
        <v>365</v>
      </c>
      <c r="S451" s="128">
        <v>0.33333333350649941</v>
      </c>
      <c r="T451">
        <v>2057</v>
      </c>
      <c r="U451" s="495">
        <v>19249350.184999999</v>
      </c>
      <c r="V451" s="495" t="s">
        <v>365</v>
      </c>
      <c r="W451" s="495">
        <v>19249350.184999999</v>
      </c>
      <c r="X451" s="128">
        <v>0.27777777777777779</v>
      </c>
      <c r="Y451" s="128">
        <v>0.72222222222222221</v>
      </c>
      <c r="Z451" s="495">
        <v>12832900.119999997</v>
      </c>
      <c r="AA451" s="495">
        <v>0</v>
      </c>
      <c r="AB451" s="495">
        <v>1782347.2402777781</v>
      </c>
      <c r="AC451" s="495">
        <v>4634102.824722223</v>
      </c>
      <c r="AD451" s="495">
        <v>0</v>
      </c>
      <c r="AE451" s="42" t="s">
        <v>1885</v>
      </c>
      <c r="AF451" s="42" t="s">
        <v>764</v>
      </c>
      <c r="AG451" s="42" t="s">
        <v>8334</v>
      </c>
      <c r="AH451" s="42">
        <v>1</v>
      </c>
      <c r="AI451" s="42" t="s">
        <v>8969</v>
      </c>
      <c r="AK451"/>
      <c r="AL451"/>
      <c r="AM451"/>
      <c r="AN451"/>
      <c r="AO451"/>
      <c r="AP451"/>
      <c r="AQ451"/>
    </row>
    <row r="452" spans="1:43">
      <c r="A452" t="s">
        <v>26</v>
      </c>
      <c r="B452" t="s">
        <v>11</v>
      </c>
      <c r="C452" t="s">
        <v>365</v>
      </c>
      <c r="D452" t="s">
        <v>131</v>
      </c>
      <c r="E452"/>
      <c r="F452" t="s">
        <v>1423</v>
      </c>
      <c r="G452" t="s">
        <v>1878</v>
      </c>
      <c r="H452" t="s">
        <v>365</v>
      </c>
      <c r="I452" t="s">
        <v>25</v>
      </c>
      <c r="J452" t="s">
        <v>365</v>
      </c>
      <c r="K452" t="s">
        <v>365</v>
      </c>
      <c r="L452" t="s">
        <v>365</v>
      </c>
      <c r="M452" t="s">
        <v>6055</v>
      </c>
      <c r="N452" s="128" t="s">
        <v>365</v>
      </c>
      <c r="O452" s="128" t="s">
        <v>365</v>
      </c>
      <c r="P452" s="128" t="s">
        <v>365</v>
      </c>
      <c r="Q452" s="128" t="s">
        <v>365</v>
      </c>
      <c r="R452" s="128" t="s">
        <v>365</v>
      </c>
      <c r="S452" s="128">
        <v>0.33333333350649941</v>
      </c>
      <c r="T452">
        <v>2057</v>
      </c>
      <c r="U452" s="495">
        <v>19249350.184999999</v>
      </c>
      <c r="V452" s="495" t="s">
        <v>365</v>
      </c>
      <c r="W452" s="495">
        <v>19249350.184999999</v>
      </c>
      <c r="X452" s="128">
        <v>0.27777777777777779</v>
      </c>
      <c r="Y452" s="128">
        <v>0.72222222222222221</v>
      </c>
      <c r="Z452" s="495">
        <v>12832900.119999997</v>
      </c>
      <c r="AA452" s="495">
        <v>0</v>
      </c>
      <c r="AB452" s="495">
        <v>1782347.2402777781</v>
      </c>
      <c r="AC452" s="495">
        <v>4634102.824722223</v>
      </c>
      <c r="AD452" s="495">
        <v>0</v>
      </c>
      <c r="AE452" s="42" t="s">
        <v>1886</v>
      </c>
      <c r="AF452" s="42" t="s">
        <v>764</v>
      </c>
      <c r="AG452" s="42" t="s">
        <v>8335</v>
      </c>
      <c r="AH452" s="42">
        <v>1</v>
      </c>
      <c r="AI452" s="42" t="s">
        <v>8970</v>
      </c>
      <c r="AK452"/>
      <c r="AL452"/>
      <c r="AM452"/>
      <c r="AN452"/>
      <c r="AO452"/>
      <c r="AP452"/>
      <c r="AQ452"/>
    </row>
    <row r="453" spans="1:43">
      <c r="A453" t="s">
        <v>26</v>
      </c>
      <c r="B453" t="s">
        <v>11</v>
      </c>
      <c r="C453" t="s">
        <v>365</v>
      </c>
      <c r="D453" t="s">
        <v>144</v>
      </c>
      <c r="E453"/>
      <c r="F453" t="s">
        <v>6839</v>
      </c>
      <c r="G453" t="s">
        <v>1345</v>
      </c>
      <c r="H453" t="s">
        <v>365</v>
      </c>
      <c r="I453" t="s">
        <v>25</v>
      </c>
      <c r="J453" t="s">
        <v>365</v>
      </c>
      <c r="K453" t="s">
        <v>365</v>
      </c>
      <c r="L453" t="s">
        <v>365</v>
      </c>
      <c r="M453" t="s">
        <v>6021</v>
      </c>
      <c r="N453" s="128" t="s">
        <v>365</v>
      </c>
      <c r="O453" s="128" t="s">
        <v>365</v>
      </c>
      <c r="P453" s="128" t="s">
        <v>365</v>
      </c>
      <c r="Q453" s="128" t="s">
        <v>365</v>
      </c>
      <c r="R453" s="128" t="s">
        <v>365</v>
      </c>
      <c r="S453" s="128">
        <v>1</v>
      </c>
      <c r="T453">
        <v>2057</v>
      </c>
      <c r="U453" s="495">
        <v>14510</v>
      </c>
      <c r="V453" s="495" t="s">
        <v>365</v>
      </c>
      <c r="W453" s="495">
        <v>14510</v>
      </c>
      <c r="X453" s="128">
        <v>0.27777777777777779</v>
      </c>
      <c r="Y453" s="128">
        <v>0.72222222222222221</v>
      </c>
      <c r="Z453" s="495">
        <v>0</v>
      </c>
      <c r="AA453" s="495">
        <v>0</v>
      </c>
      <c r="AB453" s="495">
        <v>4030.5555555555557</v>
      </c>
      <c r="AC453" s="495">
        <v>10479.444444444443</v>
      </c>
      <c r="AD453" s="495">
        <v>0</v>
      </c>
      <c r="AE453" s="42" t="s">
        <v>1885</v>
      </c>
      <c r="AF453" s="42" t="s">
        <v>764</v>
      </c>
      <c r="AG453" s="42" t="s">
        <v>8461</v>
      </c>
      <c r="AH453" s="42">
        <v>1</v>
      </c>
      <c r="AI453" s="42" t="s">
        <v>9079</v>
      </c>
      <c r="AK453"/>
      <c r="AL453"/>
      <c r="AM453"/>
      <c r="AN453"/>
      <c r="AO453"/>
      <c r="AP453"/>
      <c r="AQ453"/>
    </row>
    <row r="454" spans="1:43">
      <c r="A454" t="s">
        <v>26</v>
      </c>
      <c r="B454" t="s">
        <v>11</v>
      </c>
      <c r="C454" t="s">
        <v>365</v>
      </c>
      <c r="D454" t="s">
        <v>146</v>
      </c>
      <c r="E454"/>
      <c r="F454" t="s">
        <v>6821</v>
      </c>
      <c r="G454" t="s">
        <v>1558</v>
      </c>
      <c r="H454" t="s">
        <v>365</v>
      </c>
      <c r="I454" t="s">
        <v>25</v>
      </c>
      <c r="J454" t="s">
        <v>365</v>
      </c>
      <c r="K454" t="s">
        <v>365</v>
      </c>
      <c r="L454" t="s">
        <v>365</v>
      </c>
      <c r="M454" t="s">
        <v>6055</v>
      </c>
      <c r="N454" s="128" t="s">
        <v>365</v>
      </c>
      <c r="O454" s="128" t="s">
        <v>365</v>
      </c>
      <c r="P454" s="128" t="s">
        <v>365</v>
      </c>
      <c r="Q454" s="128" t="s">
        <v>365</v>
      </c>
      <c r="R454" s="128" t="s">
        <v>365</v>
      </c>
      <c r="S454" s="128">
        <v>0.33679999999999999</v>
      </c>
      <c r="T454">
        <v>2057</v>
      </c>
      <c r="U454" s="495">
        <v>404340</v>
      </c>
      <c r="V454" s="495" t="s">
        <v>365</v>
      </c>
      <c r="W454" s="495">
        <v>404340</v>
      </c>
      <c r="X454" s="128">
        <v>0.27777777777777779</v>
      </c>
      <c r="Y454" s="128">
        <v>0.72222222222222221</v>
      </c>
      <c r="Z454" s="495">
        <v>268158.288</v>
      </c>
      <c r="AA454" s="495">
        <v>0</v>
      </c>
      <c r="AB454" s="495">
        <v>37828.253333333334</v>
      </c>
      <c r="AC454" s="495">
        <v>98353.458666666658</v>
      </c>
      <c r="AD454" s="495">
        <v>0</v>
      </c>
      <c r="AE454" s="42" t="s">
        <v>1886</v>
      </c>
      <c r="AF454" s="42" t="s">
        <v>764</v>
      </c>
      <c r="AG454" s="42" t="s">
        <v>8416</v>
      </c>
      <c r="AH454" s="42">
        <v>1</v>
      </c>
      <c r="AI454" s="42" t="s">
        <v>9039</v>
      </c>
      <c r="AK454"/>
      <c r="AL454"/>
      <c r="AM454"/>
      <c r="AN454"/>
      <c r="AO454"/>
      <c r="AP454"/>
      <c r="AQ454"/>
    </row>
    <row r="455" spans="1:43">
      <c r="A455" t="s">
        <v>26</v>
      </c>
      <c r="B455" t="s">
        <v>11</v>
      </c>
      <c r="C455" t="s">
        <v>365</v>
      </c>
      <c r="D455" t="s">
        <v>149</v>
      </c>
      <c r="E455"/>
      <c r="F455" t="s">
        <v>6810</v>
      </c>
      <c r="G455" t="s">
        <v>1325</v>
      </c>
      <c r="H455" t="s">
        <v>365</v>
      </c>
      <c r="I455" t="s">
        <v>25</v>
      </c>
      <c r="J455" t="s">
        <v>365</v>
      </c>
      <c r="K455" t="s">
        <v>365</v>
      </c>
      <c r="L455" t="s">
        <v>365</v>
      </c>
      <c r="M455" t="s">
        <v>6021</v>
      </c>
      <c r="N455" s="128" t="s">
        <v>365</v>
      </c>
      <c r="O455" s="128" t="s">
        <v>365</v>
      </c>
      <c r="P455" s="128" t="s">
        <v>365</v>
      </c>
      <c r="Q455" s="128" t="s">
        <v>365</v>
      </c>
      <c r="R455" s="128" t="s">
        <v>365</v>
      </c>
      <c r="S455" s="128">
        <v>0.33329999999999999</v>
      </c>
      <c r="T455">
        <v>2057</v>
      </c>
      <c r="U455" s="495">
        <v>272084</v>
      </c>
      <c r="V455" s="495" t="s">
        <v>365</v>
      </c>
      <c r="W455" s="495">
        <v>272084</v>
      </c>
      <c r="X455" s="128">
        <v>0.27777777777777779</v>
      </c>
      <c r="Y455" s="128">
        <v>0.72222222222222221</v>
      </c>
      <c r="Z455" s="495">
        <v>181398.40280000001</v>
      </c>
      <c r="AA455" s="495">
        <v>0</v>
      </c>
      <c r="AB455" s="495">
        <v>25190.443666666666</v>
      </c>
      <c r="AC455" s="495">
        <v>65495.153533333323</v>
      </c>
      <c r="AD455" s="495">
        <v>0</v>
      </c>
      <c r="AE455" s="42" t="s">
        <v>1885</v>
      </c>
      <c r="AF455" s="42" t="s">
        <v>764</v>
      </c>
      <c r="AG455" s="42" t="s">
        <v>8402</v>
      </c>
      <c r="AH455" s="42">
        <v>1</v>
      </c>
      <c r="AI455" s="42" t="s">
        <v>9026</v>
      </c>
      <c r="AK455"/>
      <c r="AL455"/>
      <c r="AM455"/>
      <c r="AN455"/>
      <c r="AO455"/>
      <c r="AP455"/>
      <c r="AQ455"/>
    </row>
    <row r="456" spans="1:43">
      <c r="A456" t="s">
        <v>15</v>
      </c>
      <c r="B456" t="s">
        <v>6</v>
      </c>
      <c r="C456" t="s">
        <v>365</v>
      </c>
      <c r="D456" t="s">
        <v>194</v>
      </c>
      <c r="E456"/>
      <c r="F456" t="s">
        <v>1434</v>
      </c>
      <c r="G456" t="s">
        <v>1386</v>
      </c>
      <c r="H456" t="s">
        <v>365</v>
      </c>
      <c r="I456" t="s">
        <v>25</v>
      </c>
      <c r="J456" t="s">
        <v>365</v>
      </c>
      <c r="K456" t="s">
        <v>365</v>
      </c>
      <c r="L456" t="s">
        <v>365</v>
      </c>
      <c r="M456" t="s">
        <v>6429</v>
      </c>
      <c r="N456" s="128" t="s">
        <v>365</v>
      </c>
      <c r="O456" s="128" t="s">
        <v>365</v>
      </c>
      <c r="P456" s="128" t="s">
        <v>365</v>
      </c>
      <c r="Q456" s="128" t="s">
        <v>365</v>
      </c>
      <c r="R456" s="128" t="s">
        <v>365</v>
      </c>
      <c r="S456" s="128">
        <v>0.85</v>
      </c>
      <c r="T456">
        <v>2042</v>
      </c>
      <c r="U456" s="495">
        <v>15311495.84</v>
      </c>
      <c r="V456" s="495" t="s">
        <v>365</v>
      </c>
      <c r="W456" s="495">
        <v>15311495.84</v>
      </c>
      <c r="X456" s="128">
        <v>0.47619047619047616</v>
      </c>
      <c r="Y456" s="128">
        <v>0.52380952380952384</v>
      </c>
      <c r="Z456" s="495">
        <v>2296724.3760000002</v>
      </c>
      <c r="AA456" s="495">
        <v>0</v>
      </c>
      <c r="AB456" s="495">
        <v>6197510.2209523804</v>
      </c>
      <c r="AC456" s="495">
        <v>6817261.2430476192</v>
      </c>
      <c r="AD456" s="495">
        <v>0</v>
      </c>
      <c r="AE456" s="42" t="s">
        <v>577</v>
      </c>
      <c r="AF456" s="42" t="s">
        <v>765</v>
      </c>
      <c r="AG456" s="42" t="s">
        <v>8234</v>
      </c>
      <c r="AH456" s="42">
        <v>1</v>
      </c>
      <c r="AI456" s="42" t="s">
        <v>8880</v>
      </c>
      <c r="AK456"/>
      <c r="AL456"/>
      <c r="AM456"/>
      <c r="AN456"/>
      <c r="AO456"/>
      <c r="AP456"/>
      <c r="AQ456"/>
    </row>
    <row r="457" spans="1:43">
      <c r="A457" t="s">
        <v>15</v>
      </c>
      <c r="B457" t="s">
        <v>6</v>
      </c>
      <c r="C457" t="s">
        <v>365</v>
      </c>
      <c r="D457" t="s">
        <v>190</v>
      </c>
      <c r="E457"/>
      <c r="F457" t="s">
        <v>1410</v>
      </c>
      <c r="G457" t="s">
        <v>1376</v>
      </c>
      <c r="H457" t="s">
        <v>365</v>
      </c>
      <c r="I457" t="s">
        <v>25</v>
      </c>
      <c r="J457" t="s">
        <v>365</v>
      </c>
      <c r="K457" t="s">
        <v>365</v>
      </c>
      <c r="L457" t="s">
        <v>365</v>
      </c>
      <c r="M457" t="s">
        <v>6429</v>
      </c>
      <c r="N457" s="128" t="s">
        <v>365</v>
      </c>
      <c r="O457" s="128" t="s">
        <v>365</v>
      </c>
      <c r="P457" s="128" t="s">
        <v>365</v>
      </c>
      <c r="Q457" s="128" t="s">
        <v>365</v>
      </c>
      <c r="R457" s="128" t="s">
        <v>365</v>
      </c>
      <c r="S457" s="128">
        <v>0.4148</v>
      </c>
      <c r="T457">
        <v>2054</v>
      </c>
      <c r="U457" s="495">
        <v>36759433</v>
      </c>
      <c r="V457" s="495" t="s">
        <v>365</v>
      </c>
      <c r="W457" s="495">
        <v>36759433</v>
      </c>
      <c r="X457" s="128">
        <v>0.30303030303030304</v>
      </c>
      <c r="Y457" s="128">
        <v>0.69696969696969702</v>
      </c>
      <c r="Z457" s="495">
        <v>21511620.191599999</v>
      </c>
      <c r="AA457" s="495">
        <v>0</v>
      </c>
      <c r="AB457" s="495">
        <v>4620549.3358787885</v>
      </c>
      <c r="AC457" s="495">
        <v>10627263.472521214</v>
      </c>
      <c r="AD457" s="495">
        <v>0</v>
      </c>
      <c r="AE457" s="42" t="s">
        <v>577</v>
      </c>
      <c r="AF457" s="42" t="s">
        <v>765</v>
      </c>
      <c r="AG457" s="42" t="s">
        <v>8142</v>
      </c>
      <c r="AH457" s="42">
        <v>1</v>
      </c>
      <c r="AI457" s="42" t="s">
        <v>8806</v>
      </c>
      <c r="AK457"/>
      <c r="AL457"/>
      <c r="AM457"/>
      <c r="AN457"/>
      <c r="AO457"/>
      <c r="AP457"/>
      <c r="AQ457"/>
    </row>
    <row r="458" spans="1:43">
      <c r="A458" t="s">
        <v>15</v>
      </c>
      <c r="B458" t="s">
        <v>6</v>
      </c>
      <c r="C458" t="s">
        <v>365</v>
      </c>
      <c r="D458" t="s">
        <v>217</v>
      </c>
      <c r="E458"/>
      <c r="F458" t="s">
        <v>1408</v>
      </c>
      <c r="G458" t="s">
        <v>1394</v>
      </c>
      <c r="H458" t="s">
        <v>365</v>
      </c>
      <c r="I458" t="s">
        <v>25</v>
      </c>
      <c r="J458" t="s">
        <v>365</v>
      </c>
      <c r="K458" t="s">
        <v>365</v>
      </c>
      <c r="L458" t="s">
        <v>365</v>
      </c>
      <c r="M458" t="s">
        <v>6562</v>
      </c>
      <c r="N458" s="128" t="s">
        <v>365</v>
      </c>
      <c r="O458" s="128" t="s">
        <v>365</v>
      </c>
      <c r="P458" s="128" t="s">
        <v>365</v>
      </c>
      <c r="Q458" s="128" t="s">
        <v>365</v>
      </c>
      <c r="R458" s="128" t="s">
        <v>365</v>
      </c>
      <c r="S458" s="128">
        <v>0.97282675631662741</v>
      </c>
      <c r="T458">
        <v>2049</v>
      </c>
      <c r="U458" s="495">
        <v>822086.25</v>
      </c>
      <c r="V458" s="495" t="s">
        <v>365</v>
      </c>
      <c r="W458" s="495">
        <v>822086.25</v>
      </c>
      <c r="X458" s="128">
        <v>0.35714285714285715</v>
      </c>
      <c r="Y458" s="128">
        <v>0.64285714285714279</v>
      </c>
      <c r="Z458" s="495">
        <v>22338.749999999964</v>
      </c>
      <c r="AA458" s="495">
        <v>0</v>
      </c>
      <c r="AB458" s="495">
        <v>285624.10714285716</v>
      </c>
      <c r="AC458" s="495">
        <v>514123.39285714278</v>
      </c>
      <c r="AD458" s="495">
        <v>1.1641532182693481E-10</v>
      </c>
      <c r="AE458" s="42" t="s">
        <v>587</v>
      </c>
      <c r="AF458" s="42" t="s">
        <v>764</v>
      </c>
      <c r="AG458" s="42" t="s">
        <v>8278</v>
      </c>
      <c r="AH458" s="42">
        <v>1</v>
      </c>
      <c r="AI458" s="42" t="s">
        <v>8917</v>
      </c>
      <c r="AK458"/>
      <c r="AL458"/>
      <c r="AM458"/>
      <c r="AN458"/>
      <c r="AO458"/>
      <c r="AP458"/>
      <c r="AQ458"/>
    </row>
    <row r="459" spans="1:43">
      <c r="A459" t="s">
        <v>15</v>
      </c>
      <c r="B459" t="s">
        <v>6</v>
      </c>
      <c r="C459" t="s">
        <v>365</v>
      </c>
      <c r="D459" t="s">
        <v>216</v>
      </c>
      <c r="E459"/>
      <c r="F459" t="s">
        <v>1438</v>
      </c>
      <c r="G459" t="s">
        <v>1390</v>
      </c>
      <c r="H459" t="s">
        <v>365</v>
      </c>
      <c r="I459" t="s">
        <v>25</v>
      </c>
      <c r="J459" t="s">
        <v>365</v>
      </c>
      <c r="K459" t="s">
        <v>365</v>
      </c>
      <c r="L459" t="s">
        <v>365</v>
      </c>
      <c r="M459" t="s">
        <v>6429</v>
      </c>
      <c r="N459" s="128" t="s">
        <v>365</v>
      </c>
      <c r="O459" s="128" t="s">
        <v>365</v>
      </c>
      <c r="P459" s="128" t="s">
        <v>365</v>
      </c>
      <c r="Q459" s="128" t="s">
        <v>365</v>
      </c>
      <c r="R459" s="128" t="s">
        <v>365</v>
      </c>
      <c r="S459" s="128">
        <v>0.91039999999999999</v>
      </c>
      <c r="T459">
        <v>2044</v>
      </c>
      <c r="U459" s="495">
        <v>396572</v>
      </c>
      <c r="V459" s="495" t="s">
        <v>365</v>
      </c>
      <c r="W459" s="495">
        <v>396572</v>
      </c>
      <c r="X459" s="128">
        <v>0.43478260869565216</v>
      </c>
      <c r="Y459" s="128">
        <v>0.56521739130434789</v>
      </c>
      <c r="Z459" s="495">
        <v>35532.851200000005</v>
      </c>
      <c r="AA459" s="495">
        <v>0</v>
      </c>
      <c r="AB459" s="495">
        <v>156973.54295652173</v>
      </c>
      <c r="AC459" s="495">
        <v>204065.60584347826</v>
      </c>
      <c r="AD459" s="495">
        <v>0</v>
      </c>
      <c r="AE459" s="42" t="s">
        <v>577</v>
      </c>
      <c r="AF459" s="42" t="s">
        <v>765</v>
      </c>
      <c r="AG459" s="42" t="s">
        <v>8241</v>
      </c>
      <c r="AH459" s="42">
        <v>1</v>
      </c>
      <c r="AI459" s="42" t="s">
        <v>8887</v>
      </c>
      <c r="AK459"/>
      <c r="AL459"/>
      <c r="AM459"/>
      <c r="AN459"/>
      <c r="AO459"/>
      <c r="AP459"/>
      <c r="AQ459"/>
    </row>
    <row r="460" spans="1:43">
      <c r="A460" t="s">
        <v>15</v>
      </c>
      <c r="B460" t="s">
        <v>6</v>
      </c>
      <c r="C460" t="s">
        <v>365</v>
      </c>
      <c r="D460" t="s">
        <v>215</v>
      </c>
      <c r="E460"/>
      <c r="F460" t="s">
        <v>1430</v>
      </c>
      <c r="G460" t="s">
        <v>1383</v>
      </c>
      <c r="H460" t="s">
        <v>365</v>
      </c>
      <c r="I460" t="s">
        <v>25</v>
      </c>
      <c r="J460" t="s">
        <v>365</v>
      </c>
      <c r="K460" t="s">
        <v>365</v>
      </c>
      <c r="L460" t="s">
        <v>365</v>
      </c>
      <c r="M460" t="s">
        <v>6429</v>
      </c>
      <c r="N460" s="128" t="s">
        <v>365</v>
      </c>
      <c r="O460" s="128" t="s">
        <v>365</v>
      </c>
      <c r="P460" s="128" t="s">
        <v>365</v>
      </c>
      <c r="Q460" s="128" t="s">
        <v>365</v>
      </c>
      <c r="R460" s="128" t="s">
        <v>365</v>
      </c>
      <c r="S460" s="128">
        <v>0.41249999999999998</v>
      </c>
      <c r="T460">
        <v>2038</v>
      </c>
      <c r="U460" s="495">
        <v>554330</v>
      </c>
      <c r="V460" s="495" t="s">
        <v>365</v>
      </c>
      <c r="W460" s="495">
        <v>554330</v>
      </c>
      <c r="X460" s="128">
        <v>0.58823529411764708</v>
      </c>
      <c r="Y460" s="128">
        <v>0.41176470588235292</v>
      </c>
      <c r="Z460" s="495">
        <v>325668.875</v>
      </c>
      <c r="AA460" s="495">
        <v>0</v>
      </c>
      <c r="AB460" s="495">
        <v>134506.54411764708</v>
      </c>
      <c r="AC460" s="495">
        <v>94154.580882352937</v>
      </c>
      <c r="AD460" s="495">
        <v>0</v>
      </c>
      <c r="AE460" s="42" t="s">
        <v>577</v>
      </c>
      <c r="AF460" s="42" t="s">
        <v>765</v>
      </c>
      <c r="AG460" s="42" t="s">
        <v>8212</v>
      </c>
      <c r="AH460" s="42">
        <v>1</v>
      </c>
      <c r="AI460" s="42" t="s">
        <v>8861</v>
      </c>
      <c r="AK460"/>
      <c r="AL460"/>
      <c r="AM460"/>
      <c r="AN460"/>
      <c r="AO460"/>
      <c r="AP460"/>
      <c r="AQ460"/>
    </row>
    <row r="461" spans="1:43">
      <c r="A461" t="s">
        <v>26</v>
      </c>
      <c r="B461" t="s">
        <v>11</v>
      </c>
      <c r="C461" t="s">
        <v>365</v>
      </c>
      <c r="D461" t="s">
        <v>174</v>
      </c>
      <c r="E461"/>
      <c r="F461" t="s">
        <v>6840</v>
      </c>
      <c r="G461" t="s">
        <v>1345</v>
      </c>
      <c r="H461" t="s">
        <v>365</v>
      </c>
      <c r="I461" t="s">
        <v>25</v>
      </c>
      <c r="J461" t="s">
        <v>365</v>
      </c>
      <c r="K461" t="s">
        <v>365</v>
      </c>
      <c r="L461" t="s">
        <v>365</v>
      </c>
      <c r="M461" t="s">
        <v>6021</v>
      </c>
      <c r="N461" s="128" t="s">
        <v>365</v>
      </c>
      <c r="O461" s="128" t="s">
        <v>365</v>
      </c>
      <c r="P461" s="128" t="s">
        <v>365</v>
      </c>
      <c r="Q461" s="128" t="s">
        <v>365</v>
      </c>
      <c r="R461" s="128" t="s">
        <v>365</v>
      </c>
      <c r="S461" s="128">
        <v>0.33</v>
      </c>
      <c r="T461">
        <v>2057</v>
      </c>
      <c r="U461" s="495">
        <v>2103260.1</v>
      </c>
      <c r="V461" s="495" t="s">
        <v>365</v>
      </c>
      <c r="W461" s="495">
        <v>2103260.1</v>
      </c>
      <c r="X461" s="128">
        <v>0.27777777777777779</v>
      </c>
      <c r="Y461" s="128">
        <v>0.72222222222222221</v>
      </c>
      <c r="Z461" s="495">
        <v>1409184.267</v>
      </c>
      <c r="AA461" s="495">
        <v>0</v>
      </c>
      <c r="AB461" s="495">
        <v>192798.84250000003</v>
      </c>
      <c r="AC461" s="495">
        <v>501276.99050000007</v>
      </c>
      <c r="AD461" s="495">
        <v>0</v>
      </c>
      <c r="AE461" s="42" t="s">
        <v>1885</v>
      </c>
      <c r="AF461" s="42" t="s">
        <v>764</v>
      </c>
      <c r="AG461" s="42" t="s">
        <v>8462</v>
      </c>
      <c r="AH461" s="42">
        <v>1</v>
      </c>
      <c r="AI461" s="42" t="s">
        <v>9080</v>
      </c>
      <c r="AK461"/>
      <c r="AL461"/>
      <c r="AM461"/>
      <c r="AN461"/>
      <c r="AO461"/>
      <c r="AP461"/>
      <c r="AQ461"/>
    </row>
    <row r="462" spans="1:43">
      <c r="A462" t="s">
        <v>26</v>
      </c>
      <c r="B462" t="s">
        <v>11</v>
      </c>
      <c r="C462" t="s">
        <v>365</v>
      </c>
      <c r="D462" t="s">
        <v>134</v>
      </c>
      <c r="E462"/>
      <c r="F462" t="s">
        <v>6841</v>
      </c>
      <c r="G462" t="s">
        <v>1872</v>
      </c>
      <c r="H462" t="s">
        <v>365</v>
      </c>
      <c r="I462" t="s">
        <v>25</v>
      </c>
      <c r="J462" t="s">
        <v>365</v>
      </c>
      <c r="K462" t="s">
        <v>365</v>
      </c>
      <c r="L462" t="s">
        <v>365</v>
      </c>
      <c r="M462" t="s">
        <v>6021</v>
      </c>
      <c r="N462" s="128" t="s">
        <v>365</v>
      </c>
      <c r="O462" s="128" t="s">
        <v>365</v>
      </c>
      <c r="P462" s="128" t="s">
        <v>365</v>
      </c>
      <c r="Q462" s="128" t="s">
        <v>365</v>
      </c>
      <c r="R462" s="128" t="s">
        <v>365</v>
      </c>
      <c r="S462" s="128">
        <v>0.33329999999999999</v>
      </c>
      <c r="T462">
        <v>2057</v>
      </c>
      <c r="U462" s="495">
        <v>200677</v>
      </c>
      <c r="V462" s="495" t="s">
        <v>365</v>
      </c>
      <c r="W462" s="495">
        <v>200677</v>
      </c>
      <c r="X462" s="128">
        <v>0.27777777777777779</v>
      </c>
      <c r="Y462" s="128">
        <v>0.72222222222222221</v>
      </c>
      <c r="Z462" s="495">
        <v>133791.35590000002</v>
      </c>
      <c r="AA462" s="495">
        <v>0</v>
      </c>
      <c r="AB462" s="495">
        <v>18579.345583333328</v>
      </c>
      <c r="AC462" s="495">
        <v>48306.298516666648</v>
      </c>
      <c r="AD462" s="495">
        <v>0</v>
      </c>
      <c r="AE462" s="42" t="s">
        <v>1885</v>
      </c>
      <c r="AF462" s="42" t="s">
        <v>764</v>
      </c>
      <c r="AG462" s="42" t="s">
        <v>8463</v>
      </c>
      <c r="AH462" s="42">
        <v>1</v>
      </c>
      <c r="AI462" s="42" t="s">
        <v>9081</v>
      </c>
      <c r="AK462"/>
      <c r="AL462"/>
      <c r="AM462"/>
      <c r="AN462"/>
      <c r="AO462"/>
      <c r="AP462"/>
      <c r="AQ462"/>
    </row>
    <row r="463" spans="1:43">
      <c r="A463" t="s">
        <v>26</v>
      </c>
      <c r="B463" t="s">
        <v>11</v>
      </c>
      <c r="C463" t="s">
        <v>365</v>
      </c>
      <c r="D463" t="s">
        <v>160</v>
      </c>
      <c r="E463"/>
      <c r="F463" t="s">
        <v>1487</v>
      </c>
      <c r="G463" t="s">
        <v>1876</v>
      </c>
      <c r="H463" t="s">
        <v>365</v>
      </c>
      <c r="I463" t="s">
        <v>25</v>
      </c>
      <c r="J463" t="s">
        <v>365</v>
      </c>
      <c r="K463" t="s">
        <v>365</v>
      </c>
      <c r="L463" t="s">
        <v>365</v>
      </c>
      <c r="M463" t="s">
        <v>6021</v>
      </c>
      <c r="N463" s="128" t="s">
        <v>365</v>
      </c>
      <c r="O463" s="128" t="s">
        <v>365</v>
      </c>
      <c r="P463" s="128" t="s">
        <v>365</v>
      </c>
      <c r="Q463" s="128" t="s">
        <v>365</v>
      </c>
      <c r="R463" s="128" t="s">
        <v>365</v>
      </c>
      <c r="S463" s="128">
        <v>0.33333332270063754</v>
      </c>
      <c r="T463">
        <v>2057</v>
      </c>
      <c r="U463" s="495">
        <v>156749.21</v>
      </c>
      <c r="V463" s="495" t="s">
        <v>365</v>
      </c>
      <c r="W463" s="495">
        <v>156749.21</v>
      </c>
      <c r="X463" s="128">
        <v>0.27777777777777779</v>
      </c>
      <c r="Y463" s="128">
        <v>0.72222222222222221</v>
      </c>
      <c r="Z463" s="495">
        <v>104499.47499999999</v>
      </c>
      <c r="AA463" s="495">
        <v>0</v>
      </c>
      <c r="AB463" s="495">
        <v>14513.815277777778</v>
      </c>
      <c r="AC463" s="495">
        <v>37735.919722222221</v>
      </c>
      <c r="AD463" s="495">
        <v>0</v>
      </c>
      <c r="AE463" s="42" t="s">
        <v>1885</v>
      </c>
      <c r="AF463" s="42" t="s">
        <v>764</v>
      </c>
      <c r="AG463" s="42" t="s">
        <v>8332</v>
      </c>
      <c r="AH463" s="42">
        <v>1</v>
      </c>
      <c r="AI463" s="42" t="s">
        <v>8967</v>
      </c>
      <c r="AK463"/>
      <c r="AL463"/>
      <c r="AM463"/>
      <c r="AN463"/>
      <c r="AO463"/>
      <c r="AP463"/>
      <c r="AQ463"/>
    </row>
    <row r="464" spans="1:43">
      <c r="A464" t="s">
        <v>26</v>
      </c>
      <c r="B464" t="s">
        <v>11</v>
      </c>
      <c r="C464" t="s">
        <v>365</v>
      </c>
      <c r="D464" t="s">
        <v>160</v>
      </c>
      <c r="E464"/>
      <c r="F464" t="s">
        <v>1487</v>
      </c>
      <c r="G464" t="s">
        <v>1876</v>
      </c>
      <c r="H464" t="s">
        <v>365</v>
      </c>
      <c r="I464" t="s">
        <v>25</v>
      </c>
      <c r="J464" t="s">
        <v>365</v>
      </c>
      <c r="K464" t="s">
        <v>365</v>
      </c>
      <c r="L464" t="s">
        <v>365</v>
      </c>
      <c r="M464" t="s">
        <v>6055</v>
      </c>
      <c r="N464" s="128" t="s">
        <v>365</v>
      </c>
      <c r="O464" s="128" t="s">
        <v>365</v>
      </c>
      <c r="P464" s="128" t="s">
        <v>365</v>
      </c>
      <c r="Q464" s="128" t="s">
        <v>365</v>
      </c>
      <c r="R464" s="128" t="s">
        <v>365</v>
      </c>
      <c r="S464" s="128">
        <v>0.33333332270063754</v>
      </c>
      <c r="T464">
        <v>2057</v>
      </c>
      <c r="U464" s="495">
        <v>156749.21</v>
      </c>
      <c r="V464" s="495" t="s">
        <v>365</v>
      </c>
      <c r="W464" s="495">
        <v>156749.21</v>
      </c>
      <c r="X464" s="128">
        <v>0.27777777777777779</v>
      </c>
      <c r="Y464" s="128">
        <v>0.72222222222222221</v>
      </c>
      <c r="Z464" s="495">
        <v>104499.47499999999</v>
      </c>
      <c r="AA464" s="495">
        <v>0</v>
      </c>
      <c r="AB464" s="495">
        <v>14513.815277777778</v>
      </c>
      <c r="AC464" s="495">
        <v>37735.919722222221</v>
      </c>
      <c r="AD464" s="495">
        <v>0</v>
      </c>
      <c r="AE464" s="42" t="s">
        <v>1886</v>
      </c>
      <c r="AF464" s="42" t="s">
        <v>764</v>
      </c>
      <c r="AG464" s="42" t="s">
        <v>8333</v>
      </c>
      <c r="AH464" s="42">
        <v>1</v>
      </c>
      <c r="AI464" s="42" t="s">
        <v>8968</v>
      </c>
      <c r="AK464"/>
      <c r="AL464"/>
      <c r="AM464"/>
      <c r="AN464"/>
      <c r="AO464"/>
      <c r="AP464"/>
      <c r="AQ464"/>
    </row>
    <row r="465" spans="1:43">
      <c r="A465" t="s">
        <v>26</v>
      </c>
      <c r="B465" t="s">
        <v>11</v>
      </c>
      <c r="C465" t="s">
        <v>365</v>
      </c>
      <c r="D465" t="s">
        <v>166</v>
      </c>
      <c r="E465"/>
      <c r="F465" t="s">
        <v>1486</v>
      </c>
      <c r="G465" t="s">
        <v>1176</v>
      </c>
      <c r="H465" t="s">
        <v>365</v>
      </c>
      <c r="I465" t="s">
        <v>25</v>
      </c>
      <c r="J465" t="s">
        <v>365</v>
      </c>
      <c r="K465" t="s">
        <v>365</v>
      </c>
      <c r="L465" t="s">
        <v>365</v>
      </c>
      <c r="M465" t="s">
        <v>6021</v>
      </c>
      <c r="N465" s="128" t="s">
        <v>365</v>
      </c>
      <c r="O465" s="128" t="s">
        <v>365</v>
      </c>
      <c r="P465" s="128" t="s">
        <v>365</v>
      </c>
      <c r="Q465" s="128" t="s">
        <v>365</v>
      </c>
      <c r="R465" s="128" t="s">
        <v>365</v>
      </c>
      <c r="S465" s="128">
        <v>0.33333333333333326</v>
      </c>
      <c r="T465">
        <v>2057</v>
      </c>
      <c r="U465" s="495">
        <v>1131527.3700000001</v>
      </c>
      <c r="V465" s="495" t="s">
        <v>365</v>
      </c>
      <c r="W465" s="495">
        <v>1131527.3700000001</v>
      </c>
      <c r="X465" s="128">
        <v>0.27777777777777779</v>
      </c>
      <c r="Y465" s="128">
        <v>0.72222222222222221</v>
      </c>
      <c r="Z465" s="495">
        <v>754351.58000000019</v>
      </c>
      <c r="AA465" s="495">
        <v>0</v>
      </c>
      <c r="AB465" s="495">
        <v>104771.05277777776</v>
      </c>
      <c r="AC465" s="495">
        <v>272404.73722222215</v>
      </c>
      <c r="AD465" s="495">
        <v>0</v>
      </c>
      <c r="AE465" s="42" t="s">
        <v>1885</v>
      </c>
      <c r="AF465" s="42" t="s">
        <v>764</v>
      </c>
      <c r="AG465" s="42" t="s">
        <v>8326</v>
      </c>
      <c r="AH465" s="42">
        <v>1</v>
      </c>
      <c r="AI465" s="42" t="s">
        <v>8961</v>
      </c>
      <c r="AK465"/>
      <c r="AL465"/>
      <c r="AM465"/>
      <c r="AN465"/>
      <c r="AO465"/>
      <c r="AP465"/>
      <c r="AQ465"/>
    </row>
    <row r="466" spans="1:43">
      <c r="A466" t="s">
        <v>26</v>
      </c>
      <c r="B466" t="s">
        <v>11</v>
      </c>
      <c r="C466" t="s">
        <v>365</v>
      </c>
      <c r="D466" t="s">
        <v>166</v>
      </c>
      <c r="E466"/>
      <c r="F466" t="s">
        <v>1486</v>
      </c>
      <c r="G466" t="s">
        <v>1176</v>
      </c>
      <c r="H466" t="s">
        <v>365</v>
      </c>
      <c r="I466" t="s">
        <v>25</v>
      </c>
      <c r="J466" t="s">
        <v>365</v>
      </c>
      <c r="K466" t="s">
        <v>365</v>
      </c>
      <c r="L466" t="s">
        <v>365</v>
      </c>
      <c r="M466" t="s">
        <v>6055</v>
      </c>
      <c r="N466" s="128" t="s">
        <v>365</v>
      </c>
      <c r="O466" s="128" t="s">
        <v>365</v>
      </c>
      <c r="P466" s="128" t="s">
        <v>365</v>
      </c>
      <c r="Q466" s="128" t="s">
        <v>365</v>
      </c>
      <c r="R466" s="128" t="s">
        <v>365</v>
      </c>
      <c r="S466" s="128">
        <v>0.33333333333333326</v>
      </c>
      <c r="T466">
        <v>2057</v>
      </c>
      <c r="U466" s="495">
        <v>1131527.3700000001</v>
      </c>
      <c r="V466" s="495" t="s">
        <v>365</v>
      </c>
      <c r="W466" s="495">
        <v>1131527.3700000001</v>
      </c>
      <c r="X466" s="128">
        <v>0.27777777777777779</v>
      </c>
      <c r="Y466" s="128">
        <v>0.72222222222222221</v>
      </c>
      <c r="Z466" s="495">
        <v>754351.58000000019</v>
      </c>
      <c r="AA466" s="495">
        <v>0</v>
      </c>
      <c r="AB466" s="495">
        <v>104771.05277777776</v>
      </c>
      <c r="AC466" s="495">
        <v>272404.73722222215</v>
      </c>
      <c r="AD466" s="495">
        <v>0</v>
      </c>
      <c r="AE466" s="42" t="s">
        <v>1886</v>
      </c>
      <c r="AF466" s="42" t="s">
        <v>764</v>
      </c>
      <c r="AG466" s="42" t="s">
        <v>8327</v>
      </c>
      <c r="AH466" s="42">
        <v>1</v>
      </c>
      <c r="AI466" s="42" t="s">
        <v>8962</v>
      </c>
      <c r="AK466"/>
      <c r="AL466"/>
      <c r="AM466"/>
      <c r="AN466"/>
      <c r="AO466"/>
      <c r="AP466"/>
      <c r="AQ466"/>
    </row>
    <row r="467" spans="1:43">
      <c r="A467" t="s">
        <v>26</v>
      </c>
      <c r="B467" t="s">
        <v>11</v>
      </c>
      <c r="C467" t="s">
        <v>365</v>
      </c>
      <c r="D467" t="s">
        <v>157</v>
      </c>
      <c r="E467"/>
      <c r="F467" t="s">
        <v>6838</v>
      </c>
      <c r="G467" t="s">
        <v>1555</v>
      </c>
      <c r="H467" t="s">
        <v>365</v>
      </c>
      <c r="I467" t="s">
        <v>25</v>
      </c>
      <c r="J467" t="s">
        <v>365</v>
      </c>
      <c r="K467" t="s">
        <v>365</v>
      </c>
      <c r="L467" t="s">
        <v>365</v>
      </c>
      <c r="M467" t="s">
        <v>6021</v>
      </c>
      <c r="N467" s="128" t="s">
        <v>365</v>
      </c>
      <c r="O467" s="128" t="s">
        <v>365</v>
      </c>
      <c r="P467" s="128" t="s">
        <v>365</v>
      </c>
      <c r="Q467" s="128" t="s">
        <v>365</v>
      </c>
      <c r="R467" s="128" t="s">
        <v>365</v>
      </c>
      <c r="S467" s="128">
        <v>0.2356</v>
      </c>
      <c r="T467">
        <v>2057</v>
      </c>
      <c r="U467" s="495">
        <v>52807</v>
      </c>
      <c r="V467" s="495" t="s">
        <v>365</v>
      </c>
      <c r="W467" s="495">
        <v>52807</v>
      </c>
      <c r="X467" s="128">
        <v>0.27777777777777779</v>
      </c>
      <c r="Y467" s="128">
        <v>0.72222222222222221</v>
      </c>
      <c r="Z467" s="495">
        <v>40365.6708</v>
      </c>
      <c r="AA467" s="495">
        <v>0</v>
      </c>
      <c r="AB467" s="495">
        <v>3455.9247777777778</v>
      </c>
      <c r="AC467" s="495">
        <v>8985.4044222222219</v>
      </c>
      <c r="AD467" s="495">
        <v>0</v>
      </c>
      <c r="AE467" s="42" t="s">
        <v>1885</v>
      </c>
      <c r="AF467" s="42" t="s">
        <v>764</v>
      </c>
      <c r="AG467" s="42" t="s">
        <v>8460</v>
      </c>
      <c r="AH467" s="42">
        <v>1</v>
      </c>
      <c r="AI467" s="42" t="s">
        <v>9078</v>
      </c>
      <c r="AK467"/>
      <c r="AL467"/>
      <c r="AM467"/>
      <c r="AN467"/>
      <c r="AO467"/>
      <c r="AP467"/>
      <c r="AQ467"/>
    </row>
    <row r="468" spans="1:43">
      <c r="A468" t="s">
        <v>26</v>
      </c>
      <c r="B468" t="s">
        <v>11</v>
      </c>
      <c r="C468" t="s">
        <v>365</v>
      </c>
      <c r="D468" t="s">
        <v>178</v>
      </c>
      <c r="E468"/>
      <c r="F468" t="s">
        <v>6789</v>
      </c>
      <c r="G468" t="s">
        <v>1325</v>
      </c>
      <c r="H468" t="s">
        <v>365</v>
      </c>
      <c r="I468" t="s">
        <v>25</v>
      </c>
      <c r="J468" t="s">
        <v>365</v>
      </c>
      <c r="K468" t="s">
        <v>365</v>
      </c>
      <c r="L468" t="s">
        <v>365</v>
      </c>
      <c r="M468" t="s">
        <v>6021</v>
      </c>
      <c r="N468" s="128" t="s">
        <v>365</v>
      </c>
      <c r="O468" s="128" t="s">
        <v>365</v>
      </c>
      <c r="P468" s="128" t="s">
        <v>365</v>
      </c>
      <c r="Q468" s="128" t="s">
        <v>365</v>
      </c>
      <c r="R468" s="128" t="s">
        <v>365</v>
      </c>
      <c r="S468" s="128">
        <v>0.29149999999999998</v>
      </c>
      <c r="T468">
        <v>2057</v>
      </c>
      <c r="U468" s="495">
        <v>287140</v>
      </c>
      <c r="V468" s="495" t="s">
        <v>365</v>
      </c>
      <c r="W468" s="495">
        <v>287140</v>
      </c>
      <c r="X468" s="128">
        <v>0.27777777777777779</v>
      </c>
      <c r="Y468" s="128">
        <v>0.72222222222222221</v>
      </c>
      <c r="Z468" s="495">
        <v>203438.69</v>
      </c>
      <c r="AA468" s="495">
        <v>0</v>
      </c>
      <c r="AB468" s="495">
        <v>23250.363888888889</v>
      </c>
      <c r="AC468" s="495">
        <v>60450.946111111109</v>
      </c>
      <c r="AD468" s="495">
        <v>0</v>
      </c>
      <c r="AE468" s="42" t="s">
        <v>1885</v>
      </c>
      <c r="AF468" s="42" t="s">
        <v>764</v>
      </c>
      <c r="AG468" s="42" t="s">
        <v>8301</v>
      </c>
      <c r="AH468" s="42">
        <v>1</v>
      </c>
      <c r="AI468" s="42" t="s">
        <v>8939</v>
      </c>
      <c r="AK468"/>
      <c r="AL468"/>
      <c r="AM468"/>
      <c r="AN468"/>
      <c r="AO468"/>
      <c r="AP468"/>
      <c r="AQ468"/>
    </row>
    <row r="469" spans="1:43">
      <c r="A469" t="s">
        <v>26</v>
      </c>
      <c r="B469" t="s">
        <v>11</v>
      </c>
      <c r="C469" t="s">
        <v>365</v>
      </c>
      <c r="D469" t="s">
        <v>180</v>
      </c>
      <c r="E469"/>
      <c r="F469" t="s">
        <v>6791</v>
      </c>
      <c r="G469" t="s">
        <v>1325</v>
      </c>
      <c r="H469" t="s">
        <v>365</v>
      </c>
      <c r="I469" t="s">
        <v>25</v>
      </c>
      <c r="J469" t="s">
        <v>365</v>
      </c>
      <c r="K469" t="s">
        <v>365</v>
      </c>
      <c r="L469" t="s">
        <v>365</v>
      </c>
      <c r="M469" t="s">
        <v>6055</v>
      </c>
      <c r="N469" s="128" t="s">
        <v>365</v>
      </c>
      <c r="O469" s="128" t="s">
        <v>365</v>
      </c>
      <c r="P469" s="128" t="s">
        <v>365</v>
      </c>
      <c r="Q469" s="128" t="s">
        <v>365</v>
      </c>
      <c r="R469" s="128" t="s">
        <v>365</v>
      </c>
      <c r="S469" s="128">
        <v>0.55389999999999995</v>
      </c>
      <c r="T469">
        <v>2057</v>
      </c>
      <c r="U469" s="495">
        <v>370213</v>
      </c>
      <c r="V469" s="495" t="s">
        <v>365</v>
      </c>
      <c r="W469" s="495">
        <v>370213</v>
      </c>
      <c r="X469" s="128">
        <v>0.27777777777777779</v>
      </c>
      <c r="Y469" s="128">
        <v>0.72222222222222221</v>
      </c>
      <c r="Z469" s="495">
        <v>165152.01930000001</v>
      </c>
      <c r="AA469" s="495">
        <v>0</v>
      </c>
      <c r="AB469" s="495">
        <v>56961.383527777776</v>
      </c>
      <c r="AC469" s="495">
        <v>148099.59717222222</v>
      </c>
      <c r="AD469" s="495">
        <v>0</v>
      </c>
      <c r="AE469" s="42" t="s">
        <v>1886</v>
      </c>
      <c r="AF469" s="42" t="s">
        <v>764</v>
      </c>
      <c r="AG469" s="42" t="s">
        <v>8303</v>
      </c>
      <c r="AH469" s="42">
        <v>1</v>
      </c>
      <c r="AI469" s="42" t="s">
        <v>8941</v>
      </c>
      <c r="AK469"/>
      <c r="AL469"/>
      <c r="AM469"/>
      <c r="AN469"/>
      <c r="AO469"/>
      <c r="AP469"/>
      <c r="AQ469"/>
    </row>
    <row r="470" spans="1:43">
      <c r="A470" t="s">
        <v>2015</v>
      </c>
      <c r="B470" t="s">
        <v>1940</v>
      </c>
      <c r="C470" t="s">
        <v>365</v>
      </c>
      <c r="D470" t="s">
        <v>64</v>
      </c>
      <c r="E470"/>
      <c r="F470" t="s">
        <v>1427</v>
      </c>
      <c r="G470" t="s">
        <v>1782</v>
      </c>
      <c r="H470" t="s">
        <v>365</v>
      </c>
      <c r="I470" t="s">
        <v>25</v>
      </c>
      <c r="J470" t="s">
        <v>365</v>
      </c>
      <c r="K470" t="s">
        <v>365</v>
      </c>
      <c r="L470" t="s">
        <v>365</v>
      </c>
      <c r="M470" t="s">
        <v>5970</v>
      </c>
      <c r="N470" s="128" t="s">
        <v>365</v>
      </c>
      <c r="O470" s="128" t="s">
        <v>365</v>
      </c>
      <c r="P470" s="128" t="s">
        <v>365</v>
      </c>
      <c r="Q470" s="128" t="s">
        <v>365</v>
      </c>
      <c r="R470" s="128" t="s">
        <v>365</v>
      </c>
      <c r="S470" s="128">
        <v>0.75</v>
      </c>
      <c r="T470">
        <v>2028</v>
      </c>
      <c r="U470" s="495">
        <v>616000</v>
      </c>
      <c r="V470" s="495" t="s">
        <v>365</v>
      </c>
      <c r="W470" s="495">
        <v>616000</v>
      </c>
      <c r="X470" s="128">
        <v>1</v>
      </c>
      <c r="Y470" s="128">
        <v>0</v>
      </c>
      <c r="Z470" s="495">
        <v>154000</v>
      </c>
      <c r="AA470" s="495">
        <v>0</v>
      </c>
      <c r="AB470" s="495">
        <v>462000</v>
      </c>
      <c r="AC470" s="495">
        <v>0</v>
      </c>
      <c r="AD470" s="495">
        <v>0</v>
      </c>
      <c r="AE470" s="42" t="s">
        <v>655</v>
      </c>
      <c r="AF470" s="42" t="s">
        <v>764</v>
      </c>
      <c r="AG470" s="42" t="s">
        <v>8190</v>
      </c>
      <c r="AH470" s="42">
        <v>1</v>
      </c>
      <c r="AI470" s="42" t="s">
        <v>8846</v>
      </c>
      <c r="AK470"/>
      <c r="AL470"/>
      <c r="AM470"/>
      <c r="AN470"/>
      <c r="AO470"/>
      <c r="AP470"/>
      <c r="AQ470"/>
    </row>
    <row r="471" spans="1:43">
      <c r="A471" t="s">
        <v>5882</v>
      </c>
      <c r="B471" t="s">
        <v>280</v>
      </c>
      <c r="C471" t="s">
        <v>365</v>
      </c>
      <c r="D471" t="s">
        <v>94</v>
      </c>
      <c r="E471"/>
      <c r="F471" t="s">
        <v>1480</v>
      </c>
      <c r="G471" t="s">
        <v>1793</v>
      </c>
      <c r="H471" t="s">
        <v>365</v>
      </c>
      <c r="I471" t="s">
        <v>25</v>
      </c>
      <c r="J471" t="s">
        <v>365</v>
      </c>
      <c r="K471" t="s">
        <v>365</v>
      </c>
      <c r="L471" t="s">
        <v>365</v>
      </c>
      <c r="M471" t="s">
        <v>5973</v>
      </c>
      <c r="N471" s="128" t="s">
        <v>365</v>
      </c>
      <c r="O471" s="128" t="s">
        <v>365</v>
      </c>
      <c r="P471" s="128" t="s">
        <v>365</v>
      </c>
      <c r="Q471" s="128" t="s">
        <v>365</v>
      </c>
      <c r="R471" s="128" t="s">
        <v>365</v>
      </c>
      <c r="S471" s="128">
        <v>0.89</v>
      </c>
      <c r="T471">
        <v>2029</v>
      </c>
      <c r="U471" s="495">
        <v>489292.7</v>
      </c>
      <c r="V471" s="495" t="s">
        <v>365</v>
      </c>
      <c r="W471" s="495">
        <v>489292.7</v>
      </c>
      <c r="X471" s="128">
        <v>1</v>
      </c>
      <c r="Y471" s="128">
        <v>0</v>
      </c>
      <c r="Z471" s="495">
        <v>53822.196999999993</v>
      </c>
      <c r="AA471" s="495">
        <v>0</v>
      </c>
      <c r="AB471" s="495">
        <v>435470.50300000003</v>
      </c>
      <c r="AC471" s="495">
        <v>0</v>
      </c>
      <c r="AD471" s="495">
        <v>0</v>
      </c>
      <c r="AE471" s="42" t="s">
        <v>541</v>
      </c>
      <c r="AF471" s="42" t="s">
        <v>764</v>
      </c>
      <c r="AG471" s="42" t="s">
        <v>8558</v>
      </c>
      <c r="AH471" s="42">
        <v>1</v>
      </c>
      <c r="AI471" s="42" t="s">
        <v>9154</v>
      </c>
      <c r="AK471"/>
      <c r="AL471"/>
      <c r="AM471"/>
      <c r="AN471"/>
      <c r="AO471"/>
      <c r="AP471"/>
      <c r="AQ471"/>
    </row>
    <row r="472" spans="1:43">
      <c r="A472" t="s">
        <v>5882</v>
      </c>
      <c r="B472" t="s">
        <v>280</v>
      </c>
      <c r="C472" t="s">
        <v>365</v>
      </c>
      <c r="D472" t="s">
        <v>95</v>
      </c>
      <c r="E472"/>
      <c r="F472" t="s">
        <v>1478</v>
      </c>
      <c r="G472" t="s">
        <v>1793</v>
      </c>
      <c r="H472" t="s">
        <v>365</v>
      </c>
      <c r="I472" t="s">
        <v>25</v>
      </c>
      <c r="J472" t="s">
        <v>365</v>
      </c>
      <c r="K472" t="s">
        <v>365</v>
      </c>
      <c r="L472" t="s">
        <v>365</v>
      </c>
      <c r="M472" t="s">
        <v>5973</v>
      </c>
      <c r="N472" s="128" t="s">
        <v>365</v>
      </c>
      <c r="O472" s="128" t="s">
        <v>365</v>
      </c>
      <c r="P472" s="128" t="s">
        <v>365</v>
      </c>
      <c r="Q472" s="128" t="s">
        <v>365</v>
      </c>
      <c r="R472" s="128" t="s">
        <v>365</v>
      </c>
      <c r="S472" s="128">
        <v>0.89</v>
      </c>
      <c r="T472">
        <v>2029</v>
      </c>
      <c r="U472" s="495">
        <v>670379</v>
      </c>
      <c r="V472" s="495" t="s">
        <v>365</v>
      </c>
      <c r="W472" s="495">
        <v>670379</v>
      </c>
      <c r="X472" s="128">
        <v>1</v>
      </c>
      <c r="Y472" s="128">
        <v>0</v>
      </c>
      <c r="Z472" s="495">
        <v>73741.689999999988</v>
      </c>
      <c r="AA472" s="495">
        <v>0</v>
      </c>
      <c r="AB472" s="495">
        <v>596637.31000000006</v>
      </c>
      <c r="AC472" s="495">
        <v>0</v>
      </c>
      <c r="AD472" s="495">
        <v>0</v>
      </c>
      <c r="AE472" s="42" t="s">
        <v>541</v>
      </c>
      <c r="AF472" s="42" t="s">
        <v>764</v>
      </c>
      <c r="AG472" s="42" t="s">
        <v>8554</v>
      </c>
      <c r="AH472" s="42">
        <v>1</v>
      </c>
      <c r="AI472" s="42" t="s">
        <v>9151</v>
      </c>
      <c r="AK472"/>
      <c r="AL472"/>
      <c r="AM472"/>
      <c r="AN472"/>
      <c r="AO472"/>
      <c r="AP472"/>
      <c r="AQ472"/>
    </row>
    <row r="473" spans="1:43">
      <c r="A473" t="s">
        <v>2015</v>
      </c>
      <c r="B473" t="s">
        <v>1940</v>
      </c>
      <c r="C473" t="s">
        <v>365</v>
      </c>
      <c r="D473" t="s">
        <v>75</v>
      </c>
      <c r="E473"/>
      <c r="F473" t="s">
        <v>1461</v>
      </c>
      <c r="G473" t="s">
        <v>1788</v>
      </c>
      <c r="H473" t="s">
        <v>365</v>
      </c>
      <c r="I473" t="s">
        <v>25</v>
      </c>
      <c r="J473" t="s">
        <v>365</v>
      </c>
      <c r="K473" t="s">
        <v>365</v>
      </c>
      <c r="L473" t="s">
        <v>365</v>
      </c>
      <c r="M473" t="s">
        <v>5970</v>
      </c>
      <c r="N473" s="128" t="s">
        <v>365</v>
      </c>
      <c r="O473" s="128" t="s">
        <v>365</v>
      </c>
      <c r="P473" s="128" t="s">
        <v>365</v>
      </c>
      <c r="Q473" s="128" t="s">
        <v>365</v>
      </c>
      <c r="R473" s="128" t="s">
        <v>365</v>
      </c>
      <c r="S473" s="128">
        <v>0.80649999999999999</v>
      </c>
      <c r="T473">
        <v>2028</v>
      </c>
      <c r="U473" s="495">
        <v>108000</v>
      </c>
      <c r="V473" s="495" t="s">
        <v>365</v>
      </c>
      <c r="W473" s="495">
        <v>108000</v>
      </c>
      <c r="X473" s="128">
        <v>1</v>
      </c>
      <c r="Y473" s="128">
        <v>0</v>
      </c>
      <c r="Z473" s="495">
        <v>20898</v>
      </c>
      <c r="AA473" s="495">
        <v>0</v>
      </c>
      <c r="AB473" s="495">
        <v>87102</v>
      </c>
      <c r="AC473" s="495">
        <v>0</v>
      </c>
      <c r="AD473" s="495">
        <v>0</v>
      </c>
      <c r="AE473" s="42" t="s">
        <v>655</v>
      </c>
      <c r="AF473" s="42" t="s">
        <v>764</v>
      </c>
      <c r="AG473" s="42" t="s">
        <v>8389</v>
      </c>
      <c r="AH473" s="42">
        <v>1</v>
      </c>
      <c r="AI473" s="42" t="s">
        <v>9016</v>
      </c>
      <c r="AK473"/>
      <c r="AL473"/>
      <c r="AM473"/>
      <c r="AN473"/>
      <c r="AO473"/>
      <c r="AP473"/>
      <c r="AQ473"/>
    </row>
    <row r="474" spans="1:43">
      <c r="A474" t="s">
        <v>5882</v>
      </c>
      <c r="B474" t="s">
        <v>280</v>
      </c>
      <c r="C474" t="s">
        <v>365</v>
      </c>
      <c r="D474" t="s">
        <v>91</v>
      </c>
      <c r="E474"/>
      <c r="F474" t="s">
        <v>1477</v>
      </c>
      <c r="G474" t="s">
        <v>1793</v>
      </c>
      <c r="H474" t="s">
        <v>365</v>
      </c>
      <c r="I474" t="s">
        <v>25</v>
      </c>
      <c r="J474" t="s">
        <v>365</v>
      </c>
      <c r="K474" t="s">
        <v>365</v>
      </c>
      <c r="L474" t="s">
        <v>365</v>
      </c>
      <c r="M474" t="s">
        <v>5973</v>
      </c>
      <c r="N474" s="128" t="s">
        <v>365</v>
      </c>
      <c r="O474" s="128" t="s">
        <v>365</v>
      </c>
      <c r="P474" s="128" t="s">
        <v>365</v>
      </c>
      <c r="Q474" s="128" t="s">
        <v>365</v>
      </c>
      <c r="R474" s="128" t="s">
        <v>365</v>
      </c>
      <c r="S474" s="128">
        <v>0.89</v>
      </c>
      <c r="T474">
        <v>2029</v>
      </c>
      <c r="U474" s="495">
        <v>1919558.98</v>
      </c>
      <c r="V474" s="495" t="s">
        <v>365</v>
      </c>
      <c r="W474" s="495">
        <v>1919558.98</v>
      </c>
      <c r="X474" s="128">
        <v>1</v>
      </c>
      <c r="Y474" s="128">
        <v>0</v>
      </c>
      <c r="Z474" s="495">
        <v>211151.48779999997</v>
      </c>
      <c r="AA474" s="495">
        <v>0</v>
      </c>
      <c r="AB474" s="495">
        <v>1708407.4922</v>
      </c>
      <c r="AC474" s="495">
        <v>0</v>
      </c>
      <c r="AD474" s="495">
        <v>0</v>
      </c>
      <c r="AE474" s="42" t="s">
        <v>541</v>
      </c>
      <c r="AF474" s="42" t="s">
        <v>764</v>
      </c>
      <c r="AG474" s="42" t="s">
        <v>8553</v>
      </c>
      <c r="AH474" s="42">
        <v>1</v>
      </c>
      <c r="AI474" s="42" t="s">
        <v>9150</v>
      </c>
      <c r="AK474"/>
      <c r="AL474"/>
      <c r="AM474"/>
      <c r="AN474"/>
      <c r="AO474"/>
      <c r="AP474"/>
      <c r="AQ474"/>
    </row>
    <row r="475" spans="1:43">
      <c r="A475" t="s">
        <v>5882</v>
      </c>
      <c r="B475" t="s">
        <v>280</v>
      </c>
      <c r="C475" t="s">
        <v>365</v>
      </c>
      <c r="D475" t="s">
        <v>90</v>
      </c>
      <c r="E475"/>
      <c r="F475" t="s">
        <v>1475</v>
      </c>
      <c r="G475" t="s">
        <v>1793</v>
      </c>
      <c r="H475" t="s">
        <v>365</v>
      </c>
      <c r="I475" t="s">
        <v>25</v>
      </c>
      <c r="J475" t="s">
        <v>365</v>
      </c>
      <c r="K475" t="s">
        <v>365</v>
      </c>
      <c r="L475" t="s">
        <v>365</v>
      </c>
      <c r="M475" t="s">
        <v>5973</v>
      </c>
      <c r="N475" s="128" t="s">
        <v>365</v>
      </c>
      <c r="O475" s="128" t="s">
        <v>365</v>
      </c>
      <c r="P475" s="128" t="s">
        <v>365</v>
      </c>
      <c r="Q475" s="128" t="s">
        <v>365</v>
      </c>
      <c r="R475" s="128" t="s">
        <v>365</v>
      </c>
      <c r="S475" s="128">
        <v>0.89</v>
      </c>
      <c r="T475">
        <v>2029</v>
      </c>
      <c r="U475" s="495">
        <v>460000</v>
      </c>
      <c r="V475" s="495" t="s">
        <v>365</v>
      </c>
      <c r="W475" s="495">
        <v>460000</v>
      </c>
      <c r="X475" s="128">
        <v>1</v>
      </c>
      <c r="Y475" s="128">
        <v>0</v>
      </c>
      <c r="Z475" s="495">
        <v>50599.999999999993</v>
      </c>
      <c r="AA475" s="495">
        <v>0</v>
      </c>
      <c r="AB475" s="495">
        <v>409400</v>
      </c>
      <c r="AC475" s="495">
        <v>0</v>
      </c>
      <c r="AD475" s="495">
        <v>0</v>
      </c>
      <c r="AE475" s="42" t="s">
        <v>541</v>
      </c>
      <c r="AF475" s="42" t="s">
        <v>764</v>
      </c>
      <c r="AG475" s="42" t="s">
        <v>8550</v>
      </c>
      <c r="AH475" s="42">
        <v>1</v>
      </c>
      <c r="AI475" s="42" t="s">
        <v>9147</v>
      </c>
      <c r="AK475"/>
      <c r="AL475"/>
      <c r="AM475"/>
      <c r="AN475"/>
      <c r="AO475"/>
      <c r="AP475"/>
      <c r="AQ475"/>
    </row>
    <row r="476" spans="1:43">
      <c r="A476" t="s">
        <v>26</v>
      </c>
      <c r="B476" t="s">
        <v>11</v>
      </c>
      <c r="C476" t="s">
        <v>365</v>
      </c>
      <c r="D476" t="s">
        <v>145</v>
      </c>
      <c r="E476"/>
      <c r="F476" t="s">
        <v>6739</v>
      </c>
      <c r="G476" t="s">
        <v>1557</v>
      </c>
      <c r="H476" t="s">
        <v>365</v>
      </c>
      <c r="I476" t="s">
        <v>25</v>
      </c>
      <c r="J476" t="s">
        <v>365</v>
      </c>
      <c r="K476" t="s">
        <v>365</v>
      </c>
      <c r="L476" t="s">
        <v>365</v>
      </c>
      <c r="M476" t="s">
        <v>6055</v>
      </c>
      <c r="N476" s="128" t="s">
        <v>365</v>
      </c>
      <c r="O476" s="128" t="s">
        <v>365</v>
      </c>
      <c r="P476" s="128" t="s">
        <v>365</v>
      </c>
      <c r="Q476" s="128" t="s">
        <v>365</v>
      </c>
      <c r="R476" s="128" t="s">
        <v>365</v>
      </c>
      <c r="S476" s="128">
        <v>0.33069999999999999</v>
      </c>
      <c r="T476">
        <v>2057</v>
      </c>
      <c r="U476" s="495">
        <v>66415</v>
      </c>
      <c r="V476" s="495" t="s">
        <v>365</v>
      </c>
      <c r="W476" s="495">
        <v>66415</v>
      </c>
      <c r="X476" s="128">
        <v>0.27777777777777779</v>
      </c>
      <c r="Y476" s="128">
        <v>0.72222222222222221</v>
      </c>
      <c r="Z476" s="495">
        <v>44451.559500000003</v>
      </c>
      <c r="AA476" s="495">
        <v>0</v>
      </c>
      <c r="AB476" s="495">
        <v>6100.9556944444439</v>
      </c>
      <c r="AC476" s="495">
        <v>15862.484805555554</v>
      </c>
      <c r="AD476" s="495">
        <v>0</v>
      </c>
      <c r="AE476" s="42" t="s">
        <v>1886</v>
      </c>
      <c r="AF476" s="42" t="s">
        <v>764</v>
      </c>
      <c r="AG476" s="42" t="s">
        <v>8165</v>
      </c>
      <c r="AH476" s="42">
        <v>1</v>
      </c>
      <c r="AI476" s="42" t="s">
        <v>8826</v>
      </c>
      <c r="AK476"/>
      <c r="AL476"/>
      <c r="AM476"/>
      <c r="AN476"/>
      <c r="AO476"/>
      <c r="AP476"/>
      <c r="AQ476"/>
    </row>
    <row r="477" spans="1:43">
      <c r="A477" t="s">
        <v>2015</v>
      </c>
      <c r="B477" t="s">
        <v>1940</v>
      </c>
      <c r="C477" t="s">
        <v>365</v>
      </c>
      <c r="D477" t="s">
        <v>77</v>
      </c>
      <c r="E477"/>
      <c r="F477" t="s">
        <v>1471</v>
      </c>
      <c r="G477" t="s">
        <v>1791</v>
      </c>
      <c r="H477" t="s">
        <v>365</v>
      </c>
      <c r="I477" t="s">
        <v>25</v>
      </c>
      <c r="J477" t="s">
        <v>365</v>
      </c>
      <c r="K477" t="s">
        <v>365</v>
      </c>
      <c r="L477" t="s">
        <v>365</v>
      </c>
      <c r="M477" t="s">
        <v>5970</v>
      </c>
      <c r="N477" s="128" t="s">
        <v>365</v>
      </c>
      <c r="O477" s="128" t="s">
        <v>365</v>
      </c>
      <c r="P477" s="128" t="s">
        <v>365</v>
      </c>
      <c r="Q477" s="128" t="s">
        <v>365</v>
      </c>
      <c r="R477" s="128" t="s">
        <v>365</v>
      </c>
      <c r="S477" s="128">
        <v>1</v>
      </c>
      <c r="T477">
        <v>2028</v>
      </c>
      <c r="U477" s="495">
        <v>186000</v>
      </c>
      <c r="V477" s="495" t="s">
        <v>365</v>
      </c>
      <c r="W477" s="495">
        <v>186000</v>
      </c>
      <c r="X477" s="128">
        <v>1</v>
      </c>
      <c r="Y477" s="128">
        <v>0</v>
      </c>
      <c r="Z477" s="495">
        <v>0</v>
      </c>
      <c r="AA477" s="495">
        <v>0</v>
      </c>
      <c r="AB477" s="495">
        <v>186000</v>
      </c>
      <c r="AC477" s="495">
        <v>0</v>
      </c>
      <c r="AD477" s="495">
        <v>0</v>
      </c>
      <c r="AE477" s="42" t="s">
        <v>655</v>
      </c>
      <c r="AF477" s="42" t="s">
        <v>764</v>
      </c>
      <c r="AG477" s="42" t="s">
        <v>8530</v>
      </c>
      <c r="AH477" s="42">
        <v>1</v>
      </c>
      <c r="AI477" s="42" t="s">
        <v>9128</v>
      </c>
      <c r="AK477"/>
      <c r="AL477"/>
      <c r="AM477"/>
      <c r="AN477"/>
      <c r="AO477"/>
      <c r="AP477"/>
      <c r="AQ477"/>
    </row>
    <row r="478" spans="1:43">
      <c r="A478" t="s">
        <v>2015</v>
      </c>
      <c r="B478" t="s">
        <v>1940</v>
      </c>
      <c r="C478" t="s">
        <v>365</v>
      </c>
      <c r="D478" t="s">
        <v>83</v>
      </c>
      <c r="E478"/>
      <c r="F478" t="s">
        <v>1458</v>
      </c>
      <c r="G478" t="s">
        <v>1787</v>
      </c>
      <c r="H478" t="s">
        <v>365</v>
      </c>
      <c r="I478" t="s">
        <v>25</v>
      </c>
      <c r="J478" t="s">
        <v>365</v>
      </c>
      <c r="K478" t="s">
        <v>365</v>
      </c>
      <c r="L478" t="s">
        <v>365</v>
      </c>
      <c r="M478" t="s">
        <v>5970</v>
      </c>
      <c r="N478" s="128" t="s">
        <v>365</v>
      </c>
      <c r="O478" s="128" t="s">
        <v>365</v>
      </c>
      <c r="P478" s="128" t="s">
        <v>365</v>
      </c>
      <c r="Q478" s="128" t="s">
        <v>365</v>
      </c>
      <c r="R478" s="128" t="s">
        <v>365</v>
      </c>
      <c r="S478" s="128">
        <v>0.75219999999999998</v>
      </c>
      <c r="T478">
        <v>2028</v>
      </c>
      <c r="U478" s="495">
        <v>151134</v>
      </c>
      <c r="V478" s="495" t="s">
        <v>365</v>
      </c>
      <c r="W478" s="495">
        <v>151134</v>
      </c>
      <c r="X478" s="128">
        <v>1</v>
      </c>
      <c r="Y478" s="128">
        <v>0</v>
      </c>
      <c r="Z478" s="495">
        <v>37451.0052</v>
      </c>
      <c r="AA478" s="495">
        <v>0</v>
      </c>
      <c r="AB478" s="495">
        <v>113682.9948</v>
      </c>
      <c r="AC478" s="495">
        <v>0</v>
      </c>
      <c r="AD478" s="495">
        <v>0</v>
      </c>
      <c r="AE478" s="42" t="s">
        <v>655</v>
      </c>
      <c r="AF478" s="42" t="s">
        <v>764</v>
      </c>
      <c r="AG478" s="42" t="s">
        <v>8369</v>
      </c>
      <c r="AH478" s="42">
        <v>1</v>
      </c>
      <c r="AI478" s="42" t="s">
        <v>8997</v>
      </c>
      <c r="AK478"/>
      <c r="AL478"/>
      <c r="AM478"/>
      <c r="AN478"/>
      <c r="AO478"/>
      <c r="AP478"/>
      <c r="AQ478"/>
    </row>
    <row r="479" spans="1:43">
      <c r="A479" t="s">
        <v>2015</v>
      </c>
      <c r="B479" t="s">
        <v>1940</v>
      </c>
      <c r="C479" t="s">
        <v>365</v>
      </c>
      <c r="D479" t="s">
        <v>76</v>
      </c>
      <c r="E479"/>
      <c r="F479" t="s">
        <v>1472</v>
      </c>
      <c r="G479" t="s">
        <v>1791</v>
      </c>
      <c r="H479" t="s">
        <v>365</v>
      </c>
      <c r="I479" t="s">
        <v>25</v>
      </c>
      <c r="J479" t="s">
        <v>365</v>
      </c>
      <c r="K479" t="s">
        <v>365</v>
      </c>
      <c r="L479" t="s">
        <v>365</v>
      </c>
      <c r="M479" t="s">
        <v>5970</v>
      </c>
      <c r="N479" s="128" t="s">
        <v>365</v>
      </c>
      <c r="O479" s="128" t="s">
        <v>365</v>
      </c>
      <c r="P479" s="128" t="s">
        <v>365</v>
      </c>
      <c r="Q479" s="128" t="s">
        <v>365</v>
      </c>
      <c r="R479" s="128" t="s">
        <v>365</v>
      </c>
      <c r="S479" s="128">
        <v>1</v>
      </c>
      <c r="T479">
        <v>2028</v>
      </c>
      <c r="U479" s="495">
        <v>152280</v>
      </c>
      <c r="V479" s="495" t="s">
        <v>365</v>
      </c>
      <c r="W479" s="495">
        <v>152280</v>
      </c>
      <c r="X479" s="128">
        <v>1</v>
      </c>
      <c r="Y479" s="128">
        <v>0</v>
      </c>
      <c r="Z479" s="495">
        <v>0</v>
      </c>
      <c r="AA479" s="495">
        <v>0</v>
      </c>
      <c r="AB479" s="495">
        <v>152280</v>
      </c>
      <c r="AC479" s="495">
        <v>0</v>
      </c>
      <c r="AD479" s="495">
        <v>0</v>
      </c>
      <c r="AE479" s="42" t="s">
        <v>655</v>
      </c>
      <c r="AF479" s="42" t="s">
        <v>764</v>
      </c>
      <c r="AG479" s="42" t="s">
        <v>8532</v>
      </c>
      <c r="AH479" s="42">
        <v>1</v>
      </c>
      <c r="AI479" s="42" t="s">
        <v>9130</v>
      </c>
      <c r="AK479"/>
      <c r="AL479"/>
      <c r="AM479"/>
      <c r="AN479"/>
      <c r="AO479"/>
      <c r="AP479"/>
      <c r="AQ479"/>
    </row>
    <row r="480" spans="1:43">
      <c r="A480" t="s">
        <v>5882</v>
      </c>
      <c r="B480" t="s">
        <v>280</v>
      </c>
      <c r="C480" t="s">
        <v>365</v>
      </c>
      <c r="D480" t="s">
        <v>70</v>
      </c>
      <c r="E480"/>
      <c r="F480" t="s">
        <v>1469</v>
      </c>
      <c r="G480" t="s">
        <v>1570</v>
      </c>
      <c r="H480" t="s">
        <v>365</v>
      </c>
      <c r="I480" t="s">
        <v>25</v>
      </c>
      <c r="J480" t="s">
        <v>365</v>
      </c>
      <c r="K480" t="s">
        <v>365</v>
      </c>
      <c r="L480" t="s">
        <v>365</v>
      </c>
      <c r="M480" t="s">
        <v>5976</v>
      </c>
      <c r="N480" s="128" t="s">
        <v>365</v>
      </c>
      <c r="O480" s="128" t="s">
        <v>365</v>
      </c>
      <c r="P480" s="128" t="s">
        <v>365</v>
      </c>
      <c r="Q480" s="128" t="s">
        <v>365</v>
      </c>
      <c r="R480" s="128" t="s">
        <v>365</v>
      </c>
      <c r="S480" s="128">
        <v>1</v>
      </c>
      <c r="T480">
        <v>2028</v>
      </c>
      <c r="U480" s="495">
        <v>241000</v>
      </c>
      <c r="V480" s="495" t="s">
        <v>365</v>
      </c>
      <c r="W480" s="495">
        <v>241000</v>
      </c>
      <c r="X480" s="128">
        <v>1</v>
      </c>
      <c r="Y480" s="128">
        <v>0</v>
      </c>
      <c r="Z480" s="495">
        <v>0</v>
      </c>
      <c r="AA480" s="495">
        <v>0</v>
      </c>
      <c r="AB480" s="495">
        <v>241000</v>
      </c>
      <c r="AC480" s="495">
        <v>0</v>
      </c>
      <c r="AD480" s="495">
        <v>0</v>
      </c>
      <c r="AE480" s="42" t="s">
        <v>526</v>
      </c>
      <c r="AF480" s="42" t="s">
        <v>765</v>
      </c>
      <c r="AG480" s="42" t="s">
        <v>8443</v>
      </c>
      <c r="AH480" s="42">
        <v>1</v>
      </c>
      <c r="AI480" s="42" t="s">
        <v>9065</v>
      </c>
      <c r="AK480"/>
      <c r="AL480"/>
      <c r="AM480"/>
      <c r="AN480"/>
      <c r="AO480"/>
      <c r="AP480"/>
      <c r="AQ480"/>
    </row>
    <row r="481" spans="1:43">
      <c r="A481" t="s">
        <v>2015</v>
      </c>
      <c r="B481" t="s">
        <v>1940</v>
      </c>
      <c r="C481" t="s">
        <v>365</v>
      </c>
      <c r="D481" t="s">
        <v>74</v>
      </c>
      <c r="E481"/>
      <c r="F481" t="s">
        <v>1462</v>
      </c>
      <c r="G481" t="s">
        <v>1788</v>
      </c>
      <c r="H481" t="s">
        <v>365</v>
      </c>
      <c r="I481" t="s">
        <v>25</v>
      </c>
      <c r="J481" t="s">
        <v>365</v>
      </c>
      <c r="K481" t="s">
        <v>365</v>
      </c>
      <c r="L481" t="s">
        <v>365</v>
      </c>
      <c r="M481" t="s">
        <v>5970</v>
      </c>
      <c r="N481" s="128" t="s">
        <v>365</v>
      </c>
      <c r="O481" s="128" t="s">
        <v>365</v>
      </c>
      <c r="P481" s="128" t="s">
        <v>365</v>
      </c>
      <c r="Q481" s="128" t="s">
        <v>365</v>
      </c>
      <c r="R481" s="128" t="s">
        <v>365</v>
      </c>
      <c r="S481" s="128">
        <v>1</v>
      </c>
      <c r="T481">
        <v>2028</v>
      </c>
      <c r="U481" s="495">
        <v>1018000</v>
      </c>
      <c r="V481" s="495" t="s">
        <v>365</v>
      </c>
      <c r="W481" s="495">
        <v>1018000</v>
      </c>
      <c r="X481" s="128">
        <v>1</v>
      </c>
      <c r="Y481" s="128">
        <v>0</v>
      </c>
      <c r="Z481" s="495">
        <v>0</v>
      </c>
      <c r="AA481" s="495">
        <v>0</v>
      </c>
      <c r="AB481" s="495">
        <v>1018000</v>
      </c>
      <c r="AC481" s="495">
        <v>0</v>
      </c>
      <c r="AD481" s="495">
        <v>0</v>
      </c>
      <c r="AE481" s="42" t="s">
        <v>655</v>
      </c>
      <c r="AF481" s="42" t="s">
        <v>764</v>
      </c>
      <c r="AG481" s="42" t="s">
        <v>8391</v>
      </c>
      <c r="AH481" s="42">
        <v>1</v>
      </c>
      <c r="AI481" s="42" t="s">
        <v>9018</v>
      </c>
      <c r="AK481"/>
      <c r="AL481"/>
      <c r="AM481"/>
      <c r="AN481"/>
      <c r="AO481"/>
      <c r="AP481"/>
      <c r="AQ481"/>
    </row>
    <row r="482" spans="1:43">
      <c r="A482" t="s">
        <v>5882</v>
      </c>
      <c r="B482" t="s">
        <v>280</v>
      </c>
      <c r="C482" t="s">
        <v>365</v>
      </c>
      <c r="D482" t="s">
        <v>86</v>
      </c>
      <c r="E482"/>
      <c r="F482" t="s">
        <v>6853</v>
      </c>
      <c r="G482" t="s">
        <v>1793</v>
      </c>
      <c r="H482" t="s">
        <v>365</v>
      </c>
      <c r="I482" t="s">
        <v>25</v>
      </c>
      <c r="J482" t="s">
        <v>365</v>
      </c>
      <c r="K482" t="s">
        <v>365</v>
      </c>
      <c r="L482" t="s">
        <v>365</v>
      </c>
      <c r="M482" t="s">
        <v>5973</v>
      </c>
      <c r="N482" s="128" t="s">
        <v>365</v>
      </c>
      <c r="O482" s="128" t="s">
        <v>365</v>
      </c>
      <c r="P482" s="128" t="s">
        <v>365</v>
      </c>
      <c r="Q482" s="128" t="s">
        <v>365</v>
      </c>
      <c r="R482" s="128" t="s">
        <v>365</v>
      </c>
      <c r="S482" s="128">
        <v>0.75</v>
      </c>
      <c r="T482">
        <v>2028</v>
      </c>
      <c r="U482" s="495">
        <v>313569</v>
      </c>
      <c r="V482" s="495" t="s">
        <v>365</v>
      </c>
      <c r="W482" s="495">
        <v>313569</v>
      </c>
      <c r="X482" s="128">
        <v>1</v>
      </c>
      <c r="Y482" s="128">
        <v>0</v>
      </c>
      <c r="Z482" s="495">
        <v>78392.25</v>
      </c>
      <c r="AA482" s="495">
        <v>0</v>
      </c>
      <c r="AB482" s="495">
        <v>235176.75</v>
      </c>
      <c r="AC482" s="495">
        <v>0</v>
      </c>
      <c r="AD482" s="495">
        <v>0</v>
      </c>
      <c r="AE482" s="42" t="s">
        <v>541</v>
      </c>
      <c r="AF482" s="42" t="s">
        <v>764</v>
      </c>
      <c r="AG482" s="42" t="s">
        <v>8548</v>
      </c>
      <c r="AH482" s="42">
        <v>1</v>
      </c>
      <c r="AI482" s="42" t="s">
        <v>9145</v>
      </c>
      <c r="AK482"/>
      <c r="AL482"/>
      <c r="AM482"/>
      <c r="AN482"/>
      <c r="AO482"/>
      <c r="AP482"/>
      <c r="AQ482"/>
    </row>
    <row r="483" spans="1:43">
      <c r="A483" t="s">
        <v>5882</v>
      </c>
      <c r="B483" t="s">
        <v>280</v>
      </c>
      <c r="C483" t="s">
        <v>365</v>
      </c>
      <c r="D483" t="s">
        <v>89</v>
      </c>
      <c r="E483"/>
      <c r="F483" t="s">
        <v>6854</v>
      </c>
      <c r="G483" t="s">
        <v>1793</v>
      </c>
      <c r="H483" t="s">
        <v>365</v>
      </c>
      <c r="I483" t="s">
        <v>25</v>
      </c>
      <c r="J483" t="s">
        <v>365</v>
      </c>
      <c r="K483" t="s">
        <v>365</v>
      </c>
      <c r="L483" t="s">
        <v>365</v>
      </c>
      <c r="M483" t="s">
        <v>5973</v>
      </c>
      <c r="N483" s="128" t="s">
        <v>365</v>
      </c>
      <c r="O483" s="128" t="s">
        <v>365</v>
      </c>
      <c r="P483" s="128" t="s">
        <v>365</v>
      </c>
      <c r="Q483" s="128" t="s">
        <v>365</v>
      </c>
      <c r="R483" s="128" t="s">
        <v>365</v>
      </c>
      <c r="S483" s="128">
        <v>0.75</v>
      </c>
      <c r="T483">
        <v>2028</v>
      </c>
      <c r="U483" s="495">
        <v>1046000</v>
      </c>
      <c r="V483" s="495" t="s">
        <v>365</v>
      </c>
      <c r="W483" s="495">
        <v>1046000</v>
      </c>
      <c r="X483" s="128">
        <v>1</v>
      </c>
      <c r="Y483" s="128">
        <v>0</v>
      </c>
      <c r="Z483" s="495">
        <v>261500</v>
      </c>
      <c r="AA483" s="495">
        <v>0</v>
      </c>
      <c r="AB483" s="495">
        <v>784500</v>
      </c>
      <c r="AC483" s="495">
        <v>0</v>
      </c>
      <c r="AD483" s="495">
        <v>0</v>
      </c>
      <c r="AE483" s="42" t="s">
        <v>541</v>
      </c>
      <c r="AF483" s="42" t="s">
        <v>764</v>
      </c>
      <c r="AG483" s="42" t="s">
        <v>8549</v>
      </c>
      <c r="AH483" s="42">
        <v>1</v>
      </c>
      <c r="AI483" s="42" t="s">
        <v>9146</v>
      </c>
      <c r="AK483"/>
      <c r="AL483"/>
      <c r="AM483"/>
      <c r="AN483"/>
      <c r="AO483"/>
      <c r="AP483"/>
      <c r="AQ483"/>
    </row>
    <row r="484" spans="1:43">
      <c r="A484" t="s">
        <v>2015</v>
      </c>
      <c r="B484" t="s">
        <v>1940</v>
      </c>
      <c r="C484" t="s">
        <v>365</v>
      </c>
      <c r="D484" t="s">
        <v>88</v>
      </c>
      <c r="E484"/>
      <c r="F484" t="s">
        <v>1459</v>
      </c>
      <c r="G484" t="s">
        <v>1787</v>
      </c>
      <c r="H484" t="s">
        <v>365</v>
      </c>
      <c r="I484" t="s">
        <v>25</v>
      </c>
      <c r="J484" t="s">
        <v>365</v>
      </c>
      <c r="K484" t="s">
        <v>365</v>
      </c>
      <c r="L484" t="s">
        <v>365</v>
      </c>
      <c r="M484" t="s">
        <v>5970</v>
      </c>
      <c r="N484" s="128" t="s">
        <v>365</v>
      </c>
      <c r="O484" s="128" t="s">
        <v>365</v>
      </c>
      <c r="P484" s="128" t="s">
        <v>365</v>
      </c>
      <c r="Q484" s="128" t="s">
        <v>365</v>
      </c>
      <c r="R484" s="128" t="s">
        <v>365</v>
      </c>
      <c r="S484" s="128">
        <v>0.75219999999999998</v>
      </c>
      <c r="T484">
        <v>2028</v>
      </c>
      <c r="U484" s="495">
        <v>256000</v>
      </c>
      <c r="V484" s="495" t="s">
        <v>365</v>
      </c>
      <c r="W484" s="495">
        <v>256000</v>
      </c>
      <c r="X484" s="128">
        <v>1</v>
      </c>
      <c r="Y484" s="128">
        <v>0</v>
      </c>
      <c r="Z484" s="495">
        <v>63436.800000000003</v>
      </c>
      <c r="AA484" s="495">
        <v>0</v>
      </c>
      <c r="AB484" s="495">
        <v>192563.20000000001</v>
      </c>
      <c r="AC484" s="495">
        <v>0</v>
      </c>
      <c r="AD484" s="495">
        <v>0</v>
      </c>
      <c r="AE484" s="42" t="s">
        <v>655</v>
      </c>
      <c r="AF484" s="42" t="s">
        <v>764</v>
      </c>
      <c r="AG484" s="42" t="s">
        <v>8370</v>
      </c>
      <c r="AH484" s="42">
        <v>1</v>
      </c>
      <c r="AI484" s="42" t="s">
        <v>8998</v>
      </c>
      <c r="AK484"/>
      <c r="AL484"/>
      <c r="AM484"/>
      <c r="AN484"/>
      <c r="AO484"/>
      <c r="AP484"/>
      <c r="AQ484"/>
    </row>
    <row r="485" spans="1:43">
      <c r="A485" t="s">
        <v>26</v>
      </c>
      <c r="B485" t="s">
        <v>11</v>
      </c>
      <c r="C485" t="s">
        <v>365</v>
      </c>
      <c r="D485" t="s">
        <v>129</v>
      </c>
      <c r="E485"/>
      <c r="F485" t="s">
        <v>1470</v>
      </c>
      <c r="G485" t="s">
        <v>1538</v>
      </c>
      <c r="H485" t="s">
        <v>365</v>
      </c>
      <c r="I485" t="s">
        <v>25</v>
      </c>
      <c r="J485" t="s">
        <v>365</v>
      </c>
      <c r="K485" t="s">
        <v>365</v>
      </c>
      <c r="L485" t="s">
        <v>365</v>
      </c>
      <c r="M485" t="s">
        <v>6055</v>
      </c>
      <c r="N485" s="128" t="s">
        <v>365</v>
      </c>
      <c r="O485" s="128" t="s">
        <v>365</v>
      </c>
      <c r="P485" s="128" t="s">
        <v>365</v>
      </c>
      <c r="Q485" s="128" t="s">
        <v>365</v>
      </c>
      <c r="R485" s="128" t="s">
        <v>365</v>
      </c>
      <c r="S485" s="128">
        <v>0.31</v>
      </c>
      <c r="T485">
        <v>2057</v>
      </c>
      <c r="U485" s="495">
        <v>478064</v>
      </c>
      <c r="V485" s="495" t="s">
        <v>365</v>
      </c>
      <c r="W485" s="495">
        <v>478064</v>
      </c>
      <c r="X485" s="128">
        <v>0.27777777777777779</v>
      </c>
      <c r="Y485" s="128">
        <v>0.72222222222222221</v>
      </c>
      <c r="Z485" s="495">
        <v>329864.15999999997</v>
      </c>
      <c r="AA485" s="495">
        <v>0</v>
      </c>
      <c r="AB485" s="495">
        <v>41166.622222222228</v>
      </c>
      <c r="AC485" s="495">
        <v>107033.2177777778</v>
      </c>
      <c r="AD485" s="495">
        <v>0</v>
      </c>
      <c r="AE485" s="42" t="s">
        <v>1886</v>
      </c>
      <c r="AF485" s="42" t="s">
        <v>764</v>
      </c>
      <c r="AG485" s="42" t="s">
        <v>8524</v>
      </c>
      <c r="AH485" s="42">
        <v>1</v>
      </c>
      <c r="AI485" s="42" t="s">
        <v>9123</v>
      </c>
      <c r="AK485"/>
      <c r="AL485"/>
      <c r="AM485"/>
      <c r="AN485"/>
      <c r="AO485"/>
      <c r="AP485"/>
      <c r="AQ485"/>
    </row>
    <row r="486" spans="1:43">
      <c r="A486" t="s">
        <v>26</v>
      </c>
      <c r="B486" t="s">
        <v>11</v>
      </c>
      <c r="C486" t="s">
        <v>365</v>
      </c>
      <c r="D486" t="s">
        <v>122</v>
      </c>
      <c r="E486"/>
      <c r="F486" t="s">
        <v>6779</v>
      </c>
      <c r="G486" t="s">
        <v>1537</v>
      </c>
      <c r="H486" t="s">
        <v>365</v>
      </c>
      <c r="I486" t="s">
        <v>25</v>
      </c>
      <c r="J486" t="s">
        <v>365</v>
      </c>
      <c r="K486" t="s">
        <v>365</v>
      </c>
      <c r="L486" t="s">
        <v>365</v>
      </c>
      <c r="M486" t="s">
        <v>6055</v>
      </c>
      <c r="N486" s="128" t="s">
        <v>365</v>
      </c>
      <c r="O486" s="128" t="s">
        <v>365</v>
      </c>
      <c r="P486" s="128" t="s">
        <v>365</v>
      </c>
      <c r="Q486" s="128" t="s">
        <v>365</v>
      </c>
      <c r="R486" s="128" t="s">
        <v>365</v>
      </c>
      <c r="S486" s="128">
        <v>0.39319999999999999</v>
      </c>
      <c r="T486">
        <v>2057</v>
      </c>
      <c r="U486" s="495">
        <v>267496</v>
      </c>
      <c r="V486" s="495" t="s">
        <v>365</v>
      </c>
      <c r="W486" s="495">
        <v>267496</v>
      </c>
      <c r="X486" s="128">
        <v>0.27777777777777779</v>
      </c>
      <c r="Y486" s="128">
        <v>0.72222222222222221</v>
      </c>
      <c r="Z486" s="495">
        <v>162316.57279999999</v>
      </c>
      <c r="AA486" s="495">
        <v>0</v>
      </c>
      <c r="AB486" s="495">
        <v>29216.50755555556</v>
      </c>
      <c r="AC486" s="495">
        <v>75962.919644444453</v>
      </c>
      <c r="AD486" s="495">
        <v>0</v>
      </c>
      <c r="AE486" s="42" t="s">
        <v>1886</v>
      </c>
      <c r="AF486" s="42" t="s">
        <v>764</v>
      </c>
      <c r="AG486" s="42" t="s">
        <v>8291</v>
      </c>
      <c r="AH486" s="42">
        <v>1</v>
      </c>
      <c r="AI486" s="42" t="s">
        <v>8929</v>
      </c>
      <c r="AK486"/>
      <c r="AL486"/>
      <c r="AM486"/>
      <c r="AN486"/>
      <c r="AO486"/>
      <c r="AP486"/>
      <c r="AQ486"/>
    </row>
    <row r="487" spans="1:43">
      <c r="A487" t="s">
        <v>2015</v>
      </c>
      <c r="B487" t="s">
        <v>1940</v>
      </c>
      <c r="C487" t="s">
        <v>365</v>
      </c>
      <c r="D487" t="s">
        <v>60</v>
      </c>
      <c r="E487"/>
      <c r="F487" t="s">
        <v>1444</v>
      </c>
      <c r="G487" t="s">
        <v>1569</v>
      </c>
      <c r="H487" t="s">
        <v>365</v>
      </c>
      <c r="I487" t="s">
        <v>25</v>
      </c>
      <c r="J487" t="s">
        <v>365</v>
      </c>
      <c r="K487" t="s">
        <v>365</v>
      </c>
      <c r="L487" t="s">
        <v>365</v>
      </c>
      <c r="M487" t="s">
        <v>6584</v>
      </c>
      <c r="N487" s="128" t="s">
        <v>365</v>
      </c>
      <c r="O487" s="128" t="s">
        <v>365</v>
      </c>
      <c r="P487" s="128" t="s">
        <v>365</v>
      </c>
      <c r="Q487" s="128" t="s">
        <v>365</v>
      </c>
      <c r="R487" s="128" t="s">
        <v>365</v>
      </c>
      <c r="S487" s="128">
        <v>0.43</v>
      </c>
      <c r="T487">
        <v>2028</v>
      </c>
      <c r="U487" s="495">
        <v>3217211.03</v>
      </c>
      <c r="V487" s="495" t="s">
        <v>365</v>
      </c>
      <c r="W487" s="495">
        <v>3217211.03</v>
      </c>
      <c r="X487" s="128">
        <v>1</v>
      </c>
      <c r="Y487" s="128">
        <v>0</v>
      </c>
      <c r="Z487" s="495">
        <v>1833810.2871000001</v>
      </c>
      <c r="AA487" s="495">
        <v>0</v>
      </c>
      <c r="AB487" s="495">
        <v>1383400.7428999997</v>
      </c>
      <c r="AC487" s="495">
        <v>0</v>
      </c>
      <c r="AD487" s="495">
        <v>0</v>
      </c>
      <c r="AE487" s="42" t="s">
        <v>640</v>
      </c>
      <c r="AF487" s="42" t="s">
        <v>765</v>
      </c>
      <c r="AG487" s="42" t="s">
        <v>8271</v>
      </c>
      <c r="AH487" s="42">
        <v>1</v>
      </c>
      <c r="AI487" s="42" t="s">
        <v>8911</v>
      </c>
      <c r="AK487"/>
      <c r="AL487"/>
      <c r="AM487"/>
      <c r="AN487"/>
      <c r="AO487"/>
      <c r="AP487"/>
      <c r="AQ487"/>
    </row>
    <row r="488" spans="1:43">
      <c r="A488" t="s">
        <v>15</v>
      </c>
      <c r="B488" t="s">
        <v>6</v>
      </c>
      <c r="C488" t="s">
        <v>365</v>
      </c>
      <c r="D488" t="s">
        <v>188</v>
      </c>
      <c r="E488"/>
      <c r="F488" t="s">
        <v>1411</v>
      </c>
      <c r="G488" t="s">
        <v>1382</v>
      </c>
      <c r="H488" t="s">
        <v>365</v>
      </c>
      <c r="I488" t="s">
        <v>25</v>
      </c>
      <c r="J488" t="s">
        <v>365</v>
      </c>
      <c r="K488" t="s">
        <v>365</v>
      </c>
      <c r="L488" t="s">
        <v>365</v>
      </c>
      <c r="M488" t="s">
        <v>6429</v>
      </c>
      <c r="N488" s="128" t="s">
        <v>365</v>
      </c>
      <c r="O488" s="128" t="s">
        <v>365</v>
      </c>
      <c r="P488" s="128" t="s">
        <v>365</v>
      </c>
      <c r="Q488" s="128" t="s">
        <v>365</v>
      </c>
      <c r="R488" s="128" t="s">
        <v>365</v>
      </c>
      <c r="S488" s="128">
        <v>0.34</v>
      </c>
      <c r="T488">
        <v>2041</v>
      </c>
      <c r="U488" s="495">
        <v>23716396.269999996</v>
      </c>
      <c r="V488" s="495" t="s">
        <v>365</v>
      </c>
      <c r="W488" s="495">
        <v>23716396.269999996</v>
      </c>
      <c r="X488" s="128">
        <v>0.5</v>
      </c>
      <c r="Y488" s="128">
        <v>0.5</v>
      </c>
      <c r="Z488" s="495">
        <v>15652821.538199995</v>
      </c>
      <c r="AA488" s="495">
        <v>0</v>
      </c>
      <c r="AB488" s="495">
        <v>4031787.3659000006</v>
      </c>
      <c r="AC488" s="495">
        <v>4031787.3659000006</v>
      </c>
      <c r="AD488" s="495">
        <v>0</v>
      </c>
      <c r="AE488" s="42" t="s">
        <v>577</v>
      </c>
      <c r="AF488" s="42" t="s">
        <v>765</v>
      </c>
      <c r="AG488" s="42" t="s">
        <v>8152</v>
      </c>
      <c r="AH488" s="42">
        <v>1</v>
      </c>
      <c r="AI488" s="42" t="s">
        <v>8813</v>
      </c>
      <c r="AK488"/>
      <c r="AL488"/>
      <c r="AM488"/>
      <c r="AN488"/>
      <c r="AO488"/>
      <c r="AP488"/>
      <c r="AQ488"/>
    </row>
    <row r="489" spans="1:43">
      <c r="A489" t="s">
        <v>26</v>
      </c>
      <c r="B489" t="s">
        <v>11</v>
      </c>
      <c r="C489" t="s">
        <v>365</v>
      </c>
      <c r="D489" t="s">
        <v>171</v>
      </c>
      <c r="E489"/>
      <c r="F489" t="s">
        <v>6752</v>
      </c>
      <c r="G489" t="s">
        <v>1538</v>
      </c>
      <c r="H489" t="s">
        <v>365</v>
      </c>
      <c r="I489" t="s">
        <v>25</v>
      </c>
      <c r="J489" t="s">
        <v>365</v>
      </c>
      <c r="K489" t="s">
        <v>365</v>
      </c>
      <c r="L489" t="s">
        <v>365</v>
      </c>
      <c r="M489" t="s">
        <v>6055</v>
      </c>
      <c r="N489" s="128" t="s">
        <v>365</v>
      </c>
      <c r="O489" s="128" t="s">
        <v>365</v>
      </c>
      <c r="P489" s="128" t="s">
        <v>365</v>
      </c>
      <c r="Q489" s="128" t="s">
        <v>365</v>
      </c>
      <c r="R489" s="128" t="s">
        <v>365</v>
      </c>
      <c r="S489" s="128">
        <v>0.2923</v>
      </c>
      <c r="T489">
        <v>2057</v>
      </c>
      <c r="U489" s="495">
        <v>363196</v>
      </c>
      <c r="V489" s="495" t="s">
        <v>365</v>
      </c>
      <c r="W489" s="495">
        <v>363196</v>
      </c>
      <c r="X489" s="128">
        <v>0.27777777777777779</v>
      </c>
      <c r="Y489" s="128">
        <v>0.72222222222222221</v>
      </c>
      <c r="Z489" s="495">
        <v>257033.80919999999</v>
      </c>
      <c r="AA489" s="495">
        <v>0</v>
      </c>
      <c r="AB489" s="495">
        <v>29489.497444444449</v>
      </c>
      <c r="AC489" s="495">
        <v>76672.693355555559</v>
      </c>
      <c r="AD489" s="495">
        <v>0</v>
      </c>
      <c r="AE489" s="42" t="s">
        <v>1886</v>
      </c>
      <c r="AF489" s="42" t="s">
        <v>764</v>
      </c>
      <c r="AG489" s="42" t="s">
        <v>8192</v>
      </c>
      <c r="AH489" s="42">
        <v>1</v>
      </c>
      <c r="AI489" s="42" t="s">
        <v>8847</v>
      </c>
      <c r="AK489"/>
      <c r="AL489"/>
      <c r="AM489"/>
      <c r="AN489"/>
      <c r="AO489"/>
      <c r="AP489"/>
      <c r="AQ489"/>
    </row>
    <row r="490" spans="1:43">
      <c r="A490" t="s">
        <v>5883</v>
      </c>
      <c r="B490" t="s">
        <v>10</v>
      </c>
      <c r="C490" t="s">
        <v>365</v>
      </c>
      <c r="D490" t="s">
        <v>97</v>
      </c>
      <c r="E490"/>
      <c r="F490" t="s">
        <v>1443</v>
      </c>
      <c r="G490" t="s">
        <v>1796</v>
      </c>
      <c r="H490" t="s">
        <v>365</v>
      </c>
      <c r="I490" t="s">
        <v>25</v>
      </c>
      <c r="J490" t="s">
        <v>365</v>
      </c>
      <c r="K490" t="s">
        <v>365</v>
      </c>
      <c r="L490" t="s">
        <v>365</v>
      </c>
      <c r="M490" t="s">
        <v>6646</v>
      </c>
      <c r="N490" s="128" t="s">
        <v>365</v>
      </c>
      <c r="O490" s="128" t="s">
        <v>365</v>
      </c>
      <c r="P490" s="128" t="s">
        <v>365</v>
      </c>
      <c r="Q490" s="128" t="s">
        <v>365</v>
      </c>
      <c r="R490" s="128" t="s">
        <v>365</v>
      </c>
      <c r="S490" s="128">
        <v>1</v>
      </c>
      <c r="T490">
        <v>2048</v>
      </c>
      <c r="U490" s="495">
        <v>26500000</v>
      </c>
      <c r="V490" s="495" t="s">
        <v>365</v>
      </c>
      <c r="W490" s="495">
        <v>26500000</v>
      </c>
      <c r="X490" s="128">
        <v>0.37037037037037035</v>
      </c>
      <c r="Y490" s="128">
        <v>0.62962962962962965</v>
      </c>
      <c r="Z490" s="495">
        <v>0</v>
      </c>
      <c r="AA490" s="495">
        <v>0</v>
      </c>
      <c r="AB490" s="495">
        <v>9814814.8148148134</v>
      </c>
      <c r="AC490" s="495">
        <v>16685185.185185187</v>
      </c>
      <c r="AD490" s="495">
        <v>0</v>
      </c>
      <c r="AE490" s="42" t="s">
        <v>441</v>
      </c>
      <c r="AF490" s="42" t="s">
        <v>765</v>
      </c>
      <c r="AG490" s="42" t="s">
        <v>8259</v>
      </c>
      <c r="AH490" s="42">
        <v>1</v>
      </c>
      <c r="AI490" s="42" t="s">
        <v>8745</v>
      </c>
      <c r="AK490"/>
      <c r="AL490"/>
      <c r="AM490"/>
      <c r="AN490"/>
      <c r="AO490"/>
      <c r="AP490"/>
      <c r="AQ490"/>
    </row>
    <row r="491" spans="1:43">
      <c r="A491" t="s">
        <v>26</v>
      </c>
      <c r="B491" t="s">
        <v>11</v>
      </c>
      <c r="C491" t="s">
        <v>365</v>
      </c>
      <c r="D491" t="s">
        <v>113</v>
      </c>
      <c r="E491"/>
      <c r="F491" t="s">
        <v>1448</v>
      </c>
      <c r="G491" t="s">
        <v>1556</v>
      </c>
      <c r="H491" t="s">
        <v>365</v>
      </c>
      <c r="I491" t="s">
        <v>25</v>
      </c>
      <c r="J491" t="s">
        <v>365</v>
      </c>
      <c r="K491" t="s">
        <v>365</v>
      </c>
      <c r="L491" t="s">
        <v>365</v>
      </c>
      <c r="M491" t="s">
        <v>6021</v>
      </c>
      <c r="N491" s="128" t="s">
        <v>365</v>
      </c>
      <c r="O491" s="128" t="s">
        <v>365</v>
      </c>
      <c r="P491" s="128" t="s">
        <v>365</v>
      </c>
      <c r="Q491" s="128" t="s">
        <v>365</v>
      </c>
      <c r="R491" s="128" t="s">
        <v>365</v>
      </c>
      <c r="S491" s="128">
        <v>0.33679999999999999</v>
      </c>
      <c r="T491">
        <v>2057</v>
      </c>
      <c r="U491" s="495">
        <v>2796088</v>
      </c>
      <c r="V491" s="495" t="s">
        <v>365</v>
      </c>
      <c r="W491" s="495">
        <v>2796088</v>
      </c>
      <c r="X491" s="128">
        <v>0.27777777777777779</v>
      </c>
      <c r="Y491" s="128">
        <v>0.72222222222222221</v>
      </c>
      <c r="Z491" s="495">
        <v>1854365.5616000001</v>
      </c>
      <c r="AA491" s="495">
        <v>0</v>
      </c>
      <c r="AB491" s="495">
        <v>261589.5662222222</v>
      </c>
      <c r="AC491" s="495">
        <v>680132.8721777777</v>
      </c>
      <c r="AD491" s="495">
        <v>0</v>
      </c>
      <c r="AE491" s="42" t="s">
        <v>1885</v>
      </c>
      <c r="AF491" s="42" t="s">
        <v>764</v>
      </c>
      <c r="AG491" s="42" t="s">
        <v>8286</v>
      </c>
      <c r="AH491" s="42">
        <v>1</v>
      </c>
      <c r="AI491" s="42" t="s">
        <v>8925</v>
      </c>
      <c r="AK491"/>
      <c r="AL491"/>
      <c r="AM491"/>
      <c r="AN491"/>
      <c r="AO491"/>
      <c r="AP491"/>
      <c r="AQ491"/>
    </row>
    <row r="492" spans="1:43">
      <c r="A492" t="s">
        <v>26</v>
      </c>
      <c r="B492" t="s">
        <v>11</v>
      </c>
      <c r="C492" t="s">
        <v>365</v>
      </c>
      <c r="D492" t="s">
        <v>130</v>
      </c>
      <c r="E492"/>
      <c r="F492" t="s">
        <v>1409</v>
      </c>
      <c r="G492" t="s">
        <v>1176</v>
      </c>
      <c r="H492" t="s">
        <v>365</v>
      </c>
      <c r="I492" t="s">
        <v>25</v>
      </c>
      <c r="J492" t="s">
        <v>365</v>
      </c>
      <c r="K492" t="s">
        <v>365</v>
      </c>
      <c r="L492" t="s">
        <v>365</v>
      </c>
      <c r="M492" t="s">
        <v>6021</v>
      </c>
      <c r="N492" s="128" t="s">
        <v>365</v>
      </c>
      <c r="O492" s="128" t="s">
        <v>365</v>
      </c>
      <c r="P492" s="128" t="s">
        <v>365</v>
      </c>
      <c r="Q492" s="128" t="s">
        <v>365</v>
      </c>
      <c r="R492" s="128" t="s">
        <v>365</v>
      </c>
      <c r="S492" s="128">
        <v>0.33679999999999999</v>
      </c>
      <c r="T492">
        <v>2057</v>
      </c>
      <c r="U492" s="495">
        <v>142486</v>
      </c>
      <c r="V492" s="495" t="s">
        <v>365</v>
      </c>
      <c r="W492" s="495">
        <v>142486</v>
      </c>
      <c r="X492" s="128">
        <v>0.27777777777777779</v>
      </c>
      <c r="Y492" s="128">
        <v>0.72222222222222221</v>
      </c>
      <c r="Z492" s="495">
        <v>94496.715200000006</v>
      </c>
      <c r="AA492" s="495">
        <v>0</v>
      </c>
      <c r="AB492" s="495">
        <v>13330.356888888888</v>
      </c>
      <c r="AC492" s="495">
        <v>34658.927911111103</v>
      </c>
      <c r="AD492" s="495">
        <v>0</v>
      </c>
      <c r="AE492" s="42" t="s">
        <v>1885</v>
      </c>
      <c r="AF492" s="42" t="s">
        <v>764</v>
      </c>
      <c r="AG492" s="42" t="s">
        <v>8141</v>
      </c>
      <c r="AH492" s="42">
        <v>1</v>
      </c>
      <c r="AI492" s="42" t="s">
        <v>8805</v>
      </c>
      <c r="AK492"/>
      <c r="AL492"/>
      <c r="AM492"/>
      <c r="AN492"/>
      <c r="AO492"/>
      <c r="AP492"/>
      <c r="AQ492"/>
    </row>
    <row r="493" spans="1:43">
      <c r="A493" t="s">
        <v>26</v>
      </c>
      <c r="B493" t="s">
        <v>11</v>
      </c>
      <c r="C493" t="s">
        <v>365</v>
      </c>
      <c r="D493" t="s">
        <v>101</v>
      </c>
      <c r="E493"/>
      <c r="F493" t="s">
        <v>6850</v>
      </c>
      <c r="G493" t="s">
        <v>1568</v>
      </c>
      <c r="H493" t="s">
        <v>365</v>
      </c>
      <c r="I493" t="s">
        <v>25</v>
      </c>
      <c r="J493" t="s">
        <v>365</v>
      </c>
      <c r="K493" t="s">
        <v>365</v>
      </c>
      <c r="L493" t="s">
        <v>365</v>
      </c>
      <c r="M493" t="s">
        <v>6055</v>
      </c>
      <c r="N493" s="128" t="s">
        <v>365</v>
      </c>
      <c r="O493" s="128" t="s">
        <v>365</v>
      </c>
      <c r="P493" s="128" t="s">
        <v>365</v>
      </c>
      <c r="Q493" s="128" t="s">
        <v>365</v>
      </c>
      <c r="R493" s="128" t="s">
        <v>365</v>
      </c>
      <c r="S493" s="128">
        <v>0.27687296504347203</v>
      </c>
      <c r="T493">
        <v>2057</v>
      </c>
      <c r="U493" s="495">
        <v>447184</v>
      </c>
      <c r="V493" s="495" t="s">
        <v>365</v>
      </c>
      <c r="W493" s="495">
        <v>447184</v>
      </c>
      <c r="X493" s="128">
        <v>0.27777777777777779</v>
      </c>
      <c r="Y493" s="128">
        <v>0.72222222222222221</v>
      </c>
      <c r="Z493" s="495">
        <v>323370.84000000003</v>
      </c>
      <c r="AA493" s="495">
        <v>0</v>
      </c>
      <c r="AB493" s="495">
        <v>34392.544444444437</v>
      </c>
      <c r="AC493" s="495">
        <v>89420.615555555531</v>
      </c>
      <c r="AD493" s="495">
        <v>0</v>
      </c>
      <c r="AE493" s="42" t="s">
        <v>1886</v>
      </c>
      <c r="AF493" s="42" t="s">
        <v>764</v>
      </c>
      <c r="AG493" s="42" t="s">
        <v>8544</v>
      </c>
      <c r="AH493" s="42">
        <v>1</v>
      </c>
      <c r="AI493" s="42" t="s">
        <v>9141</v>
      </c>
      <c r="AK493"/>
      <c r="AL493"/>
      <c r="AM493"/>
      <c r="AN493"/>
      <c r="AO493"/>
      <c r="AP493"/>
      <c r="AQ493"/>
    </row>
    <row r="494" spans="1:43">
      <c r="A494" t="s">
        <v>26</v>
      </c>
      <c r="B494" t="s">
        <v>11</v>
      </c>
      <c r="C494" t="s">
        <v>365</v>
      </c>
      <c r="D494" t="s">
        <v>121</v>
      </c>
      <c r="E494"/>
      <c r="F494" t="s">
        <v>6740</v>
      </c>
      <c r="G494" t="s">
        <v>1535</v>
      </c>
      <c r="H494" t="s">
        <v>365</v>
      </c>
      <c r="I494" t="s">
        <v>25</v>
      </c>
      <c r="J494" t="s">
        <v>365</v>
      </c>
      <c r="K494" t="s">
        <v>365</v>
      </c>
      <c r="L494" t="s">
        <v>365</v>
      </c>
      <c r="M494" t="s">
        <v>6055</v>
      </c>
      <c r="N494" s="128" t="s">
        <v>365</v>
      </c>
      <c r="O494" s="128" t="s">
        <v>365</v>
      </c>
      <c r="P494" s="128" t="s">
        <v>365</v>
      </c>
      <c r="Q494" s="128" t="s">
        <v>365</v>
      </c>
      <c r="R494" s="128" t="s">
        <v>365</v>
      </c>
      <c r="S494" s="128">
        <v>0.35322194917104288</v>
      </c>
      <c r="T494">
        <v>2057</v>
      </c>
      <c r="U494" s="495">
        <v>1319248</v>
      </c>
      <c r="V494" s="495" t="s">
        <v>365</v>
      </c>
      <c r="W494" s="495">
        <v>1319248</v>
      </c>
      <c r="X494" s="128">
        <v>0.27777777777777779</v>
      </c>
      <c r="Y494" s="128">
        <v>0.72222222222222221</v>
      </c>
      <c r="Z494" s="495">
        <v>853260.65</v>
      </c>
      <c r="AA494" s="495">
        <v>0</v>
      </c>
      <c r="AB494" s="495">
        <v>129440.93055555556</v>
      </c>
      <c r="AC494" s="495">
        <v>336546.41944444441</v>
      </c>
      <c r="AD494" s="495">
        <v>0</v>
      </c>
      <c r="AE494" s="42" t="s">
        <v>1886</v>
      </c>
      <c r="AF494" s="42" t="s">
        <v>764</v>
      </c>
      <c r="AG494" s="42" t="s">
        <v>8166</v>
      </c>
      <c r="AH494" s="42">
        <v>1</v>
      </c>
      <c r="AI494" s="42" t="s">
        <v>8827</v>
      </c>
      <c r="AK494"/>
      <c r="AL494"/>
      <c r="AM494"/>
      <c r="AN494"/>
      <c r="AO494"/>
      <c r="AP494"/>
      <c r="AQ494"/>
    </row>
    <row r="495" spans="1:43">
      <c r="A495" t="s">
        <v>26</v>
      </c>
      <c r="B495" t="s">
        <v>11</v>
      </c>
      <c r="C495" t="s">
        <v>365</v>
      </c>
      <c r="D495" t="s">
        <v>133</v>
      </c>
      <c r="E495"/>
      <c r="F495" t="s">
        <v>6747</v>
      </c>
      <c r="G495" t="s">
        <v>1553</v>
      </c>
      <c r="H495" t="s">
        <v>365</v>
      </c>
      <c r="I495" t="s">
        <v>25</v>
      </c>
      <c r="J495" t="s">
        <v>365</v>
      </c>
      <c r="K495" t="s">
        <v>365</v>
      </c>
      <c r="L495" t="s">
        <v>365</v>
      </c>
      <c r="M495" t="s">
        <v>6055</v>
      </c>
      <c r="N495" s="128" t="s">
        <v>365</v>
      </c>
      <c r="O495" s="128" t="s">
        <v>365</v>
      </c>
      <c r="P495" s="128" t="s">
        <v>365</v>
      </c>
      <c r="Q495" s="128" t="s">
        <v>365</v>
      </c>
      <c r="R495" s="128" t="s">
        <v>365</v>
      </c>
      <c r="S495" s="128">
        <v>0.35349999999999998</v>
      </c>
      <c r="T495">
        <v>2057</v>
      </c>
      <c r="U495" s="495">
        <v>163170</v>
      </c>
      <c r="V495" s="495" t="s">
        <v>365</v>
      </c>
      <c r="W495" s="495">
        <v>163170</v>
      </c>
      <c r="X495" s="128">
        <v>0.27777777777777779</v>
      </c>
      <c r="Y495" s="128">
        <v>0.72222222222222221</v>
      </c>
      <c r="Z495" s="495">
        <v>105489.40500000001</v>
      </c>
      <c r="AA495" s="495">
        <v>0</v>
      </c>
      <c r="AB495" s="495">
        <v>16022.387499999997</v>
      </c>
      <c r="AC495" s="495">
        <v>41658.20749999999</v>
      </c>
      <c r="AD495" s="495">
        <v>0</v>
      </c>
      <c r="AE495" s="42" t="s">
        <v>1886</v>
      </c>
      <c r="AF495" s="42" t="s">
        <v>764</v>
      </c>
      <c r="AG495" s="42" t="s">
        <v>8183</v>
      </c>
      <c r="AH495" s="42">
        <v>1</v>
      </c>
      <c r="AI495" s="42" t="s">
        <v>8839</v>
      </c>
      <c r="AK495"/>
      <c r="AL495"/>
      <c r="AM495"/>
      <c r="AN495"/>
      <c r="AO495"/>
      <c r="AP495"/>
      <c r="AQ495"/>
    </row>
    <row r="496" spans="1:43">
      <c r="A496" t="s">
        <v>26</v>
      </c>
      <c r="B496" t="s">
        <v>11</v>
      </c>
      <c r="C496" t="s">
        <v>365</v>
      </c>
      <c r="D496" t="s">
        <v>154</v>
      </c>
      <c r="E496"/>
      <c r="F496" t="s">
        <v>6748</v>
      </c>
      <c r="G496" t="s">
        <v>1530</v>
      </c>
      <c r="H496" t="s">
        <v>365</v>
      </c>
      <c r="I496" t="s">
        <v>25</v>
      </c>
      <c r="J496" t="s">
        <v>365</v>
      </c>
      <c r="K496" t="s">
        <v>365</v>
      </c>
      <c r="L496" t="s">
        <v>365</v>
      </c>
      <c r="M496" t="s">
        <v>6055</v>
      </c>
      <c r="N496" s="128" t="s">
        <v>365</v>
      </c>
      <c r="O496" s="128" t="s">
        <v>365</v>
      </c>
      <c r="P496" s="128" t="s">
        <v>365</v>
      </c>
      <c r="Q496" s="128" t="s">
        <v>365</v>
      </c>
      <c r="R496" s="128" t="s">
        <v>365</v>
      </c>
      <c r="S496" s="128">
        <v>0.3992</v>
      </c>
      <c r="T496">
        <v>2057</v>
      </c>
      <c r="U496" s="495">
        <v>93460</v>
      </c>
      <c r="V496" s="495" t="s">
        <v>365</v>
      </c>
      <c r="W496" s="495">
        <v>93460</v>
      </c>
      <c r="X496" s="128">
        <v>0.27777777777777779</v>
      </c>
      <c r="Y496" s="128">
        <v>0.72222222222222221</v>
      </c>
      <c r="Z496" s="495">
        <v>56150.768000000004</v>
      </c>
      <c r="AA496" s="495">
        <v>0</v>
      </c>
      <c r="AB496" s="495">
        <v>10363.675555555556</v>
      </c>
      <c r="AC496" s="495">
        <v>26945.556444444443</v>
      </c>
      <c r="AD496" s="495">
        <v>0</v>
      </c>
      <c r="AE496" s="42" t="s">
        <v>1886</v>
      </c>
      <c r="AF496" s="42" t="s">
        <v>764</v>
      </c>
      <c r="AG496" s="42" t="s">
        <v>8184</v>
      </c>
      <c r="AH496" s="42">
        <v>1</v>
      </c>
      <c r="AI496" s="42" t="s">
        <v>8840</v>
      </c>
      <c r="AK496"/>
      <c r="AL496"/>
      <c r="AM496"/>
      <c r="AN496"/>
      <c r="AO496"/>
      <c r="AP496"/>
      <c r="AQ496"/>
    </row>
    <row r="497" spans="1:43">
      <c r="A497" t="s">
        <v>15</v>
      </c>
      <c r="B497" t="s">
        <v>6</v>
      </c>
      <c r="C497" t="s">
        <v>365</v>
      </c>
      <c r="D497" t="s">
        <v>196</v>
      </c>
      <c r="E497"/>
      <c r="F497" t="s">
        <v>1447</v>
      </c>
      <c r="G497" t="s">
        <v>1396</v>
      </c>
      <c r="H497" t="s">
        <v>365</v>
      </c>
      <c r="I497" t="s">
        <v>25</v>
      </c>
      <c r="J497" t="s">
        <v>365</v>
      </c>
      <c r="K497" t="s">
        <v>365</v>
      </c>
      <c r="L497" t="s">
        <v>365</v>
      </c>
      <c r="M497" t="s">
        <v>6429</v>
      </c>
      <c r="N497" s="128" t="s">
        <v>365</v>
      </c>
      <c r="O497" s="128" t="s">
        <v>365</v>
      </c>
      <c r="P497" s="128" t="s">
        <v>365</v>
      </c>
      <c r="Q497" s="128" t="s">
        <v>365</v>
      </c>
      <c r="R497" s="128" t="s">
        <v>365</v>
      </c>
      <c r="S497" s="128">
        <v>1</v>
      </c>
      <c r="T497">
        <v>2043</v>
      </c>
      <c r="U497" s="495">
        <v>33694056.329999998</v>
      </c>
      <c r="V497" s="495" t="s">
        <v>365</v>
      </c>
      <c r="W497" s="495">
        <v>33694056.329999998</v>
      </c>
      <c r="X497" s="128">
        <v>0.45454545454545453</v>
      </c>
      <c r="Y497" s="128">
        <v>0.54545454545454541</v>
      </c>
      <c r="Z497" s="495">
        <v>0</v>
      </c>
      <c r="AA497" s="495">
        <v>0</v>
      </c>
      <c r="AB497" s="495">
        <v>15315480.149999999</v>
      </c>
      <c r="AC497" s="495">
        <v>18378576.179999996</v>
      </c>
      <c r="AD497" s="495">
        <v>0</v>
      </c>
      <c r="AE497" s="42" t="s">
        <v>577</v>
      </c>
      <c r="AF497" s="42" t="s">
        <v>765</v>
      </c>
      <c r="AG497" s="42" t="s">
        <v>8280</v>
      </c>
      <c r="AH497" s="42">
        <v>1</v>
      </c>
      <c r="AI497" s="42" t="s">
        <v>8919</v>
      </c>
      <c r="AK497"/>
      <c r="AL497"/>
      <c r="AM497"/>
      <c r="AN497"/>
      <c r="AO497"/>
      <c r="AP497"/>
      <c r="AQ497"/>
    </row>
    <row r="498" spans="1:43">
      <c r="A498" t="s">
        <v>15</v>
      </c>
      <c r="B498" t="s">
        <v>6</v>
      </c>
      <c r="C498" t="s">
        <v>365</v>
      </c>
      <c r="D498" t="s">
        <v>246</v>
      </c>
      <c r="E498"/>
      <c r="F498" t="s">
        <v>1525</v>
      </c>
      <c r="G498" t="s">
        <v>1358</v>
      </c>
      <c r="H498" t="s">
        <v>365</v>
      </c>
      <c r="I498" t="s">
        <v>12</v>
      </c>
      <c r="J498" t="s">
        <v>365</v>
      </c>
      <c r="K498" t="s">
        <v>365</v>
      </c>
      <c r="L498" t="s">
        <v>365</v>
      </c>
      <c r="M498" t="s">
        <v>6459</v>
      </c>
      <c r="N498" s="128" t="s">
        <v>365</v>
      </c>
      <c r="O498" s="128" t="s">
        <v>365</v>
      </c>
      <c r="P498" s="128" t="s">
        <v>365</v>
      </c>
      <c r="Q498" s="128" t="s">
        <v>365</v>
      </c>
      <c r="R498" s="128" t="s">
        <v>365</v>
      </c>
      <c r="S498" s="128">
        <v>0.80300000000000005</v>
      </c>
      <c r="T498">
        <v>2028</v>
      </c>
      <c r="U498" s="495">
        <v>12456838</v>
      </c>
      <c r="V498" s="495" t="s">
        <v>365</v>
      </c>
      <c r="W498" s="495">
        <v>12456838</v>
      </c>
      <c r="X498" s="128">
        <v>1</v>
      </c>
      <c r="Y498" s="128">
        <v>0</v>
      </c>
      <c r="Z498" s="495">
        <v>2453997.0859999992</v>
      </c>
      <c r="AA498" s="495">
        <v>0</v>
      </c>
      <c r="AB498" s="495">
        <v>10002840.914000001</v>
      </c>
      <c r="AC498" s="495">
        <v>0</v>
      </c>
      <c r="AD498" s="495">
        <v>0</v>
      </c>
      <c r="AE498" s="42" t="s">
        <v>578</v>
      </c>
      <c r="AF498" s="42" t="s">
        <v>765</v>
      </c>
      <c r="AG498" s="42" t="s">
        <v>8401</v>
      </c>
      <c r="AH498" s="42">
        <v>1</v>
      </c>
      <c r="AI498" s="42" t="s">
        <v>9025</v>
      </c>
      <c r="AK498"/>
      <c r="AL498"/>
      <c r="AM498"/>
      <c r="AN498"/>
      <c r="AO498"/>
      <c r="AP498"/>
      <c r="AQ498"/>
    </row>
    <row r="499" spans="1:43">
      <c r="A499" t="s">
        <v>26</v>
      </c>
      <c r="B499" t="s">
        <v>11</v>
      </c>
      <c r="C499" t="s">
        <v>365</v>
      </c>
      <c r="D499" t="s">
        <v>139</v>
      </c>
      <c r="E499"/>
      <c r="F499" t="s">
        <v>1424</v>
      </c>
      <c r="G499" t="s">
        <v>1536</v>
      </c>
      <c r="H499" t="s">
        <v>365</v>
      </c>
      <c r="I499" t="s">
        <v>25</v>
      </c>
      <c r="J499" t="s">
        <v>365</v>
      </c>
      <c r="K499" t="s">
        <v>365</v>
      </c>
      <c r="L499" t="s">
        <v>365</v>
      </c>
      <c r="M499" t="s">
        <v>6021</v>
      </c>
      <c r="N499" s="128" t="s">
        <v>365</v>
      </c>
      <c r="O499" s="128" t="s">
        <v>365</v>
      </c>
      <c r="P499" s="128" t="s">
        <v>365</v>
      </c>
      <c r="Q499" s="128" t="s">
        <v>365</v>
      </c>
      <c r="R499" s="128" t="s">
        <v>365</v>
      </c>
      <c r="S499" s="128">
        <v>0.33333333068202325</v>
      </c>
      <c r="T499">
        <v>2057</v>
      </c>
      <c r="U499" s="495">
        <v>1257240.1000000001</v>
      </c>
      <c r="V499" s="495" t="s">
        <v>365</v>
      </c>
      <c r="W499" s="495">
        <v>1257240.1000000001</v>
      </c>
      <c r="X499" s="128">
        <v>0.27777777777777779</v>
      </c>
      <c r="Y499" s="128">
        <v>0.72222222222222221</v>
      </c>
      <c r="Z499" s="495">
        <v>838160.07000000018</v>
      </c>
      <c r="AA499" s="495">
        <v>0</v>
      </c>
      <c r="AB499" s="495">
        <v>116411.11944444443</v>
      </c>
      <c r="AC499" s="495">
        <v>302668.91055555549</v>
      </c>
      <c r="AD499" s="495">
        <v>0</v>
      </c>
      <c r="AE499" s="42" t="s">
        <v>1885</v>
      </c>
      <c r="AF499" s="42" t="s">
        <v>764</v>
      </c>
      <c r="AG499" s="42" t="s">
        <v>8336</v>
      </c>
      <c r="AH499" s="42">
        <v>1</v>
      </c>
      <c r="AI499" s="42" t="s">
        <v>8971</v>
      </c>
      <c r="AK499"/>
      <c r="AL499"/>
      <c r="AM499"/>
      <c r="AN499"/>
      <c r="AO499"/>
      <c r="AP499"/>
      <c r="AQ499"/>
    </row>
    <row r="500" spans="1:43">
      <c r="A500" t="s">
        <v>26</v>
      </c>
      <c r="B500" t="s">
        <v>11</v>
      </c>
      <c r="C500" t="s">
        <v>365</v>
      </c>
      <c r="D500" t="s">
        <v>139</v>
      </c>
      <c r="E500"/>
      <c r="F500" t="s">
        <v>1424</v>
      </c>
      <c r="G500" t="s">
        <v>1536</v>
      </c>
      <c r="H500" t="s">
        <v>365</v>
      </c>
      <c r="I500" t="s">
        <v>25</v>
      </c>
      <c r="J500" t="s">
        <v>365</v>
      </c>
      <c r="K500" t="s">
        <v>365</v>
      </c>
      <c r="L500" t="s">
        <v>365</v>
      </c>
      <c r="M500" t="s">
        <v>6055</v>
      </c>
      <c r="N500" s="128" t="s">
        <v>365</v>
      </c>
      <c r="O500" s="128" t="s">
        <v>365</v>
      </c>
      <c r="P500" s="128" t="s">
        <v>365</v>
      </c>
      <c r="Q500" s="128" t="s">
        <v>365</v>
      </c>
      <c r="R500" s="128" t="s">
        <v>365</v>
      </c>
      <c r="S500" s="128">
        <v>0.33333333068202325</v>
      </c>
      <c r="T500">
        <v>2057</v>
      </c>
      <c r="U500" s="495">
        <v>1257240.1000000001</v>
      </c>
      <c r="V500" s="495" t="s">
        <v>365</v>
      </c>
      <c r="W500" s="495">
        <v>1257240.1000000001</v>
      </c>
      <c r="X500" s="128">
        <v>0.27777777777777779</v>
      </c>
      <c r="Y500" s="128">
        <v>0.72222222222222221</v>
      </c>
      <c r="Z500" s="495">
        <v>838160.07000000018</v>
      </c>
      <c r="AA500" s="495">
        <v>0</v>
      </c>
      <c r="AB500" s="495">
        <v>116411.11944444443</v>
      </c>
      <c r="AC500" s="495">
        <v>302668.91055555549</v>
      </c>
      <c r="AD500" s="495">
        <v>0</v>
      </c>
      <c r="AE500" s="42" t="s">
        <v>1886</v>
      </c>
      <c r="AF500" s="42" t="s">
        <v>764</v>
      </c>
      <c r="AG500" s="42" t="s">
        <v>8337</v>
      </c>
      <c r="AH500" s="42">
        <v>1</v>
      </c>
      <c r="AI500" s="42" t="s">
        <v>8972</v>
      </c>
      <c r="AK500"/>
      <c r="AL500"/>
      <c r="AM500"/>
      <c r="AN500"/>
      <c r="AO500"/>
      <c r="AP500"/>
      <c r="AQ500"/>
    </row>
    <row r="501" spans="1:43">
      <c r="A501" t="s">
        <v>26</v>
      </c>
      <c r="B501" t="s">
        <v>11</v>
      </c>
      <c r="C501" t="s">
        <v>365</v>
      </c>
      <c r="D501" t="s">
        <v>167</v>
      </c>
      <c r="E501"/>
      <c r="F501" t="s">
        <v>1420</v>
      </c>
      <c r="G501" t="s">
        <v>1328</v>
      </c>
      <c r="H501" t="s">
        <v>365</v>
      </c>
      <c r="I501" t="s">
        <v>25</v>
      </c>
      <c r="J501" t="s">
        <v>365</v>
      </c>
      <c r="K501" t="s">
        <v>365</v>
      </c>
      <c r="L501" t="s">
        <v>365</v>
      </c>
      <c r="M501" t="s">
        <v>6021</v>
      </c>
      <c r="N501" s="128" t="s">
        <v>365</v>
      </c>
      <c r="O501" s="128" t="s">
        <v>365</v>
      </c>
      <c r="P501" s="128" t="s">
        <v>365</v>
      </c>
      <c r="Q501" s="128" t="s">
        <v>365</v>
      </c>
      <c r="R501" s="128" t="s">
        <v>365</v>
      </c>
      <c r="S501" s="128">
        <v>0.33333333068203408</v>
      </c>
      <c r="T501">
        <v>2057</v>
      </c>
      <c r="U501" s="495">
        <v>2514490.46</v>
      </c>
      <c r="V501" s="495" t="s">
        <v>365</v>
      </c>
      <c r="W501" s="495">
        <v>2514490.46</v>
      </c>
      <c r="X501" s="128">
        <v>0.27777777777777779</v>
      </c>
      <c r="Y501" s="128">
        <v>0.72222222222222221</v>
      </c>
      <c r="Z501" s="495">
        <v>1676326.98</v>
      </c>
      <c r="AA501" s="495">
        <v>0</v>
      </c>
      <c r="AB501" s="495">
        <v>232823.18888888889</v>
      </c>
      <c r="AC501" s="495">
        <v>605340.29111111106</v>
      </c>
      <c r="AD501" s="495">
        <v>0</v>
      </c>
      <c r="AE501" s="42" t="s">
        <v>1885</v>
      </c>
      <c r="AF501" s="42" t="s">
        <v>764</v>
      </c>
      <c r="AG501" s="42" t="s">
        <v>8328</v>
      </c>
      <c r="AH501" s="42">
        <v>1</v>
      </c>
      <c r="AI501" s="42" t="s">
        <v>8963</v>
      </c>
      <c r="AK501"/>
      <c r="AL501"/>
      <c r="AM501"/>
      <c r="AN501"/>
      <c r="AO501"/>
      <c r="AP501"/>
      <c r="AQ501"/>
    </row>
    <row r="502" spans="1:43">
      <c r="A502" t="s">
        <v>26</v>
      </c>
      <c r="B502" t="s">
        <v>11</v>
      </c>
      <c r="C502" t="s">
        <v>365</v>
      </c>
      <c r="D502" t="s">
        <v>167</v>
      </c>
      <c r="E502"/>
      <c r="F502" t="s">
        <v>1420</v>
      </c>
      <c r="G502" t="s">
        <v>1328</v>
      </c>
      <c r="H502" t="s">
        <v>365</v>
      </c>
      <c r="I502" t="s">
        <v>25</v>
      </c>
      <c r="J502" t="s">
        <v>365</v>
      </c>
      <c r="K502" t="s">
        <v>365</v>
      </c>
      <c r="L502" t="s">
        <v>365</v>
      </c>
      <c r="M502" t="s">
        <v>6055</v>
      </c>
      <c r="N502" s="128" t="s">
        <v>365</v>
      </c>
      <c r="O502" s="128" t="s">
        <v>365</v>
      </c>
      <c r="P502" s="128" t="s">
        <v>365</v>
      </c>
      <c r="Q502" s="128" t="s">
        <v>365</v>
      </c>
      <c r="R502" s="128" t="s">
        <v>365</v>
      </c>
      <c r="S502" s="128">
        <v>0.33333333068203408</v>
      </c>
      <c r="T502">
        <v>2057</v>
      </c>
      <c r="U502" s="495">
        <v>2514490.46</v>
      </c>
      <c r="V502" s="495" t="s">
        <v>365</v>
      </c>
      <c r="W502" s="495">
        <v>2514490.46</v>
      </c>
      <c r="X502" s="128">
        <v>0.27777777777777779</v>
      </c>
      <c r="Y502" s="128">
        <v>0.72222222222222221</v>
      </c>
      <c r="Z502" s="495">
        <v>1676326.98</v>
      </c>
      <c r="AA502" s="495">
        <v>0</v>
      </c>
      <c r="AB502" s="495">
        <v>232823.18888888889</v>
      </c>
      <c r="AC502" s="495">
        <v>605340.29111111106</v>
      </c>
      <c r="AD502" s="495">
        <v>0</v>
      </c>
      <c r="AE502" s="42" t="s">
        <v>1886</v>
      </c>
      <c r="AF502" s="42" t="s">
        <v>764</v>
      </c>
      <c r="AG502" s="42" t="s">
        <v>8329</v>
      </c>
      <c r="AH502" s="42">
        <v>1</v>
      </c>
      <c r="AI502" s="42" t="s">
        <v>8964</v>
      </c>
      <c r="AK502"/>
      <c r="AL502"/>
      <c r="AM502"/>
      <c r="AN502"/>
      <c r="AO502"/>
      <c r="AP502"/>
      <c r="AQ502"/>
    </row>
    <row r="503" spans="1:43">
      <c r="A503" t="s">
        <v>26</v>
      </c>
      <c r="B503" t="s">
        <v>11</v>
      </c>
      <c r="C503" t="s">
        <v>365</v>
      </c>
      <c r="D503" t="s">
        <v>170</v>
      </c>
      <c r="E503"/>
      <c r="F503" t="s">
        <v>6764</v>
      </c>
      <c r="G503" t="s">
        <v>1543</v>
      </c>
      <c r="H503" t="s">
        <v>365</v>
      </c>
      <c r="I503" t="s">
        <v>25</v>
      </c>
      <c r="J503" t="s">
        <v>365</v>
      </c>
      <c r="K503" t="s">
        <v>365</v>
      </c>
      <c r="L503" t="s">
        <v>365</v>
      </c>
      <c r="M503" t="s">
        <v>6055</v>
      </c>
      <c r="N503" s="128" t="s">
        <v>365</v>
      </c>
      <c r="O503" s="128" t="s">
        <v>365</v>
      </c>
      <c r="P503" s="128" t="s">
        <v>365</v>
      </c>
      <c r="Q503" s="128" t="s">
        <v>365</v>
      </c>
      <c r="R503" s="128" t="s">
        <v>365</v>
      </c>
      <c r="S503" s="128">
        <v>0.2923</v>
      </c>
      <c r="T503">
        <v>2057</v>
      </c>
      <c r="U503" s="495">
        <v>657069</v>
      </c>
      <c r="V503" s="495" t="s">
        <v>365</v>
      </c>
      <c r="W503" s="495">
        <v>657069</v>
      </c>
      <c r="X503" s="128">
        <v>0.27777777777777779</v>
      </c>
      <c r="Y503" s="128">
        <v>0.72222222222222221</v>
      </c>
      <c r="Z503" s="495">
        <v>465007.73129999998</v>
      </c>
      <c r="AA503" s="495">
        <v>0</v>
      </c>
      <c r="AB503" s="495">
        <v>53350.352416666676</v>
      </c>
      <c r="AC503" s="495">
        <v>138710.91628333335</v>
      </c>
      <c r="AD503" s="495">
        <v>0</v>
      </c>
      <c r="AE503" s="42" t="s">
        <v>1886</v>
      </c>
      <c r="AF503" s="42" t="s">
        <v>764</v>
      </c>
      <c r="AG503" s="42" t="s">
        <v>8223</v>
      </c>
      <c r="AH503" s="42">
        <v>1</v>
      </c>
      <c r="AI503" s="42" t="s">
        <v>8871</v>
      </c>
      <c r="AK503"/>
      <c r="AL503"/>
      <c r="AM503"/>
      <c r="AN503"/>
      <c r="AO503"/>
      <c r="AP503"/>
      <c r="AQ503"/>
    </row>
    <row r="504" spans="1:43">
      <c r="A504" t="s">
        <v>26</v>
      </c>
      <c r="B504" t="s">
        <v>11</v>
      </c>
      <c r="C504" t="s">
        <v>365</v>
      </c>
      <c r="D504" t="s">
        <v>109</v>
      </c>
      <c r="E504"/>
      <c r="F504" t="s">
        <v>6792</v>
      </c>
      <c r="G504" t="s">
        <v>1532</v>
      </c>
      <c r="H504" t="s">
        <v>365</v>
      </c>
      <c r="I504" t="s">
        <v>25</v>
      </c>
      <c r="J504" t="s">
        <v>365</v>
      </c>
      <c r="K504" t="s">
        <v>365</v>
      </c>
      <c r="L504" t="s">
        <v>365</v>
      </c>
      <c r="M504" t="s">
        <v>6021</v>
      </c>
      <c r="N504" s="128" t="s">
        <v>365</v>
      </c>
      <c r="O504" s="128" t="s">
        <v>365</v>
      </c>
      <c r="P504" s="128" t="s">
        <v>365</v>
      </c>
      <c r="Q504" s="128" t="s">
        <v>365</v>
      </c>
      <c r="R504" s="128" t="s">
        <v>365</v>
      </c>
      <c r="S504" s="128">
        <v>9.3100000000000002E-2</v>
      </c>
      <c r="T504">
        <v>2057</v>
      </c>
      <c r="U504" s="495">
        <v>1215651</v>
      </c>
      <c r="V504" s="495" t="s">
        <v>365</v>
      </c>
      <c r="W504" s="495">
        <v>1215651</v>
      </c>
      <c r="X504" s="128">
        <v>0.27777777777777779</v>
      </c>
      <c r="Y504" s="128">
        <v>0.72222222222222221</v>
      </c>
      <c r="Z504" s="495">
        <v>1102473.8919000002</v>
      </c>
      <c r="AA504" s="495">
        <v>0</v>
      </c>
      <c r="AB504" s="495">
        <v>31438.08558333329</v>
      </c>
      <c r="AC504" s="495">
        <v>81739.022516666548</v>
      </c>
      <c r="AD504" s="495">
        <v>0</v>
      </c>
      <c r="AE504" s="42" t="s">
        <v>1885</v>
      </c>
      <c r="AF504" s="42" t="s">
        <v>764</v>
      </c>
      <c r="AG504" s="42" t="s">
        <v>8350</v>
      </c>
      <c r="AH504" s="42">
        <v>1</v>
      </c>
      <c r="AI504" s="42" t="s">
        <v>8981</v>
      </c>
      <c r="AK504"/>
      <c r="AL504"/>
      <c r="AM504"/>
      <c r="AN504"/>
      <c r="AO504"/>
      <c r="AP504"/>
      <c r="AQ504"/>
    </row>
    <row r="505" spans="1:43">
      <c r="A505" t="s">
        <v>26</v>
      </c>
      <c r="B505" t="s">
        <v>11</v>
      </c>
      <c r="C505" t="s">
        <v>365</v>
      </c>
      <c r="D505" t="s">
        <v>110</v>
      </c>
      <c r="E505"/>
      <c r="F505" t="s">
        <v>6788</v>
      </c>
      <c r="G505" t="s">
        <v>1325</v>
      </c>
      <c r="H505" t="s">
        <v>365</v>
      </c>
      <c r="I505" t="s">
        <v>25</v>
      </c>
      <c r="J505" t="s">
        <v>365</v>
      </c>
      <c r="K505" t="s">
        <v>365</v>
      </c>
      <c r="L505" t="s">
        <v>365</v>
      </c>
      <c r="M505" t="s">
        <v>6055</v>
      </c>
      <c r="N505" s="128" t="s">
        <v>365</v>
      </c>
      <c r="O505" s="128" t="s">
        <v>365</v>
      </c>
      <c r="P505" s="128" t="s">
        <v>365</v>
      </c>
      <c r="Q505" s="128" t="s">
        <v>365</v>
      </c>
      <c r="R505" s="128" t="s">
        <v>365</v>
      </c>
      <c r="S505" s="128">
        <v>0.29399999999999998</v>
      </c>
      <c r="T505">
        <v>2057</v>
      </c>
      <c r="U505" s="495">
        <v>730969</v>
      </c>
      <c r="V505" s="495" t="s">
        <v>365</v>
      </c>
      <c r="W505" s="495">
        <v>730969</v>
      </c>
      <c r="X505" s="128">
        <v>0.27777777777777779</v>
      </c>
      <c r="Y505" s="128">
        <v>0.72222222222222221</v>
      </c>
      <c r="Z505" s="495">
        <v>516064.11399999994</v>
      </c>
      <c r="AA505" s="495">
        <v>0</v>
      </c>
      <c r="AB505" s="495">
        <v>59695.801666666688</v>
      </c>
      <c r="AC505" s="495">
        <v>155209.08433333336</v>
      </c>
      <c r="AD505" s="495">
        <v>0</v>
      </c>
      <c r="AE505" s="42" t="s">
        <v>1886</v>
      </c>
      <c r="AF505" s="42" t="s">
        <v>764</v>
      </c>
      <c r="AG505" s="42" t="s">
        <v>8300</v>
      </c>
      <c r="AH505" s="42">
        <v>1</v>
      </c>
      <c r="AI505" s="42" t="s">
        <v>8938</v>
      </c>
      <c r="AK505"/>
      <c r="AL505"/>
      <c r="AM505"/>
      <c r="AN505"/>
      <c r="AO505"/>
      <c r="AP505"/>
      <c r="AQ505"/>
    </row>
    <row r="506" spans="1:43">
      <c r="A506" t="s">
        <v>26</v>
      </c>
      <c r="B506" t="s">
        <v>11</v>
      </c>
      <c r="C506" t="s">
        <v>365</v>
      </c>
      <c r="D506" t="s">
        <v>173</v>
      </c>
      <c r="E506"/>
      <c r="F506" t="s">
        <v>6857</v>
      </c>
      <c r="G506" t="s">
        <v>1345</v>
      </c>
      <c r="H506" t="s">
        <v>365</v>
      </c>
      <c r="I506" t="s">
        <v>25</v>
      </c>
      <c r="J506" t="s">
        <v>365</v>
      </c>
      <c r="K506" t="s">
        <v>365</v>
      </c>
      <c r="L506" t="s">
        <v>365</v>
      </c>
      <c r="M506" t="s">
        <v>6021</v>
      </c>
      <c r="N506" s="128" t="s">
        <v>365</v>
      </c>
      <c r="O506" s="128" t="s">
        <v>365</v>
      </c>
      <c r="P506" s="128" t="s">
        <v>365</v>
      </c>
      <c r="Q506" s="128" t="s">
        <v>365</v>
      </c>
      <c r="R506" s="128" t="s">
        <v>365</v>
      </c>
      <c r="S506" s="128">
        <v>0.33329999999999999</v>
      </c>
      <c r="T506">
        <v>2057</v>
      </c>
      <c r="U506" s="495">
        <v>196747</v>
      </c>
      <c r="V506" s="495" t="s">
        <v>365</v>
      </c>
      <c r="W506" s="495">
        <v>196747</v>
      </c>
      <c r="X506" s="128">
        <v>0.27777777777777779</v>
      </c>
      <c r="Y506" s="128">
        <v>0.72222222222222221</v>
      </c>
      <c r="Z506" s="495">
        <v>131171.2249</v>
      </c>
      <c r="AA506" s="495">
        <v>0</v>
      </c>
      <c r="AB506" s="495">
        <v>18215.493083333335</v>
      </c>
      <c r="AC506" s="495">
        <v>47360.282016666664</v>
      </c>
      <c r="AD506" s="495">
        <v>0</v>
      </c>
      <c r="AE506" s="42" t="s">
        <v>1885</v>
      </c>
      <c r="AF506" s="42" t="s">
        <v>764</v>
      </c>
      <c r="AG506" s="42" t="s">
        <v>8570</v>
      </c>
      <c r="AH506" s="42">
        <v>1</v>
      </c>
      <c r="AI506" s="42" t="s">
        <v>9163</v>
      </c>
      <c r="AK506"/>
      <c r="AL506"/>
      <c r="AM506"/>
      <c r="AN506"/>
      <c r="AO506"/>
      <c r="AP506"/>
      <c r="AQ506"/>
    </row>
    <row r="507" spans="1:43">
      <c r="A507" t="s">
        <v>26</v>
      </c>
      <c r="B507" t="s">
        <v>11</v>
      </c>
      <c r="C507" t="s">
        <v>365</v>
      </c>
      <c r="D507" t="s">
        <v>162</v>
      </c>
      <c r="E507"/>
      <c r="F507" t="s">
        <v>6816</v>
      </c>
      <c r="G507" t="s">
        <v>1538</v>
      </c>
      <c r="H507" t="s">
        <v>365</v>
      </c>
      <c r="I507" t="s">
        <v>25</v>
      </c>
      <c r="J507" t="s">
        <v>365</v>
      </c>
      <c r="K507" t="s">
        <v>365</v>
      </c>
      <c r="L507" t="s">
        <v>365</v>
      </c>
      <c r="M507" t="s">
        <v>6021</v>
      </c>
      <c r="N507" s="128" t="s">
        <v>365</v>
      </c>
      <c r="O507" s="128" t="s">
        <v>365</v>
      </c>
      <c r="P507" s="128" t="s">
        <v>365</v>
      </c>
      <c r="Q507" s="128" t="s">
        <v>365</v>
      </c>
      <c r="R507" s="128" t="s">
        <v>365</v>
      </c>
      <c r="S507" s="128">
        <v>1</v>
      </c>
      <c r="T507">
        <v>2057</v>
      </c>
      <c r="U507" s="495">
        <v>345555</v>
      </c>
      <c r="V507" s="495" t="s">
        <v>365</v>
      </c>
      <c r="W507" s="495">
        <v>345555</v>
      </c>
      <c r="X507" s="128">
        <v>0.27777777777777779</v>
      </c>
      <c r="Y507" s="128">
        <v>0.72222222222222221</v>
      </c>
      <c r="Z507" s="495">
        <v>0</v>
      </c>
      <c r="AA507" s="495">
        <v>0</v>
      </c>
      <c r="AB507" s="495">
        <v>95987.5</v>
      </c>
      <c r="AC507" s="495">
        <v>249567.5</v>
      </c>
      <c r="AD507" s="495">
        <v>0</v>
      </c>
      <c r="AE507" s="42" t="s">
        <v>1885</v>
      </c>
      <c r="AF507" s="42" t="s">
        <v>764</v>
      </c>
      <c r="AG507" s="42" t="s">
        <v>8411</v>
      </c>
      <c r="AH507" s="42">
        <v>1</v>
      </c>
      <c r="AI507" s="42" t="s">
        <v>9034</v>
      </c>
      <c r="AK507"/>
      <c r="AL507"/>
      <c r="AM507"/>
      <c r="AN507"/>
      <c r="AO507"/>
      <c r="AP507"/>
      <c r="AQ507"/>
    </row>
    <row r="508" spans="1:43">
      <c r="A508" t="s">
        <v>26</v>
      </c>
      <c r="B508" t="s">
        <v>11</v>
      </c>
      <c r="C508" t="s">
        <v>365</v>
      </c>
      <c r="D508" t="s">
        <v>119</v>
      </c>
      <c r="E508"/>
      <c r="F508" t="s">
        <v>6817</v>
      </c>
      <c r="G508" t="s">
        <v>1538</v>
      </c>
      <c r="H508" t="s">
        <v>365</v>
      </c>
      <c r="I508" t="s">
        <v>25</v>
      </c>
      <c r="J508" t="s">
        <v>365</v>
      </c>
      <c r="K508" t="s">
        <v>365</v>
      </c>
      <c r="L508" t="s">
        <v>365</v>
      </c>
      <c r="M508" t="s">
        <v>6021</v>
      </c>
      <c r="N508" s="128" t="s">
        <v>365</v>
      </c>
      <c r="O508" s="128" t="s">
        <v>365</v>
      </c>
      <c r="P508" s="128" t="s">
        <v>365</v>
      </c>
      <c r="Q508" s="128" t="s">
        <v>365</v>
      </c>
      <c r="R508" s="128" t="s">
        <v>365</v>
      </c>
      <c r="S508" s="128">
        <v>0.30059999999999998</v>
      </c>
      <c r="T508">
        <v>2057</v>
      </c>
      <c r="U508" s="495">
        <v>326970</v>
      </c>
      <c r="V508" s="495" t="s">
        <v>365</v>
      </c>
      <c r="W508" s="495">
        <v>326970</v>
      </c>
      <c r="X508" s="128">
        <v>0.27777777777777779</v>
      </c>
      <c r="Y508" s="128">
        <v>0.72222222222222221</v>
      </c>
      <c r="Z508" s="495">
        <v>228682.818</v>
      </c>
      <c r="AA508" s="495">
        <v>0</v>
      </c>
      <c r="AB508" s="495">
        <v>27301.995000000003</v>
      </c>
      <c r="AC508" s="495">
        <v>70985.187000000005</v>
      </c>
      <c r="AD508" s="495">
        <v>0</v>
      </c>
      <c r="AE508" s="42" t="s">
        <v>1885</v>
      </c>
      <c r="AF508" s="42" t="s">
        <v>764</v>
      </c>
      <c r="AG508" s="42" t="s">
        <v>8412</v>
      </c>
      <c r="AH508" s="42">
        <v>1</v>
      </c>
      <c r="AI508" s="42" t="s">
        <v>9035</v>
      </c>
      <c r="AK508"/>
      <c r="AL508"/>
      <c r="AM508"/>
      <c r="AN508"/>
      <c r="AO508"/>
      <c r="AP508"/>
      <c r="AQ508"/>
    </row>
    <row r="509" spans="1:43">
      <c r="A509" t="s">
        <v>26</v>
      </c>
      <c r="B509" t="s">
        <v>11</v>
      </c>
      <c r="C509" t="s">
        <v>365</v>
      </c>
      <c r="D509" t="s">
        <v>150</v>
      </c>
      <c r="E509"/>
      <c r="F509" t="s">
        <v>6746</v>
      </c>
      <c r="G509" t="s">
        <v>1563</v>
      </c>
      <c r="H509" t="s">
        <v>365</v>
      </c>
      <c r="I509" t="s">
        <v>25</v>
      </c>
      <c r="J509" t="s">
        <v>365</v>
      </c>
      <c r="K509" t="s">
        <v>365</v>
      </c>
      <c r="L509" t="s">
        <v>365</v>
      </c>
      <c r="M509" t="s">
        <v>6055</v>
      </c>
      <c r="N509" s="128" t="s">
        <v>365</v>
      </c>
      <c r="O509" s="128" t="s">
        <v>365</v>
      </c>
      <c r="P509" s="128" t="s">
        <v>365</v>
      </c>
      <c r="Q509" s="128" t="s">
        <v>365</v>
      </c>
      <c r="R509" s="128" t="s">
        <v>365</v>
      </c>
      <c r="S509" s="128">
        <v>0.48049999999999998</v>
      </c>
      <c r="T509">
        <v>2057</v>
      </c>
      <c r="U509" s="495">
        <v>27369</v>
      </c>
      <c r="V509" s="495" t="s">
        <v>365</v>
      </c>
      <c r="W509" s="495">
        <v>27369</v>
      </c>
      <c r="X509" s="128">
        <v>0.27777777777777779</v>
      </c>
      <c r="Y509" s="128">
        <v>0.72222222222222221</v>
      </c>
      <c r="Z509" s="495">
        <v>14218.195500000002</v>
      </c>
      <c r="AA509" s="495">
        <v>0</v>
      </c>
      <c r="AB509" s="495">
        <v>3653.0012499999998</v>
      </c>
      <c r="AC509" s="495">
        <v>9497.803249999999</v>
      </c>
      <c r="AD509" s="495">
        <v>0</v>
      </c>
      <c r="AE509" s="42" t="s">
        <v>1886</v>
      </c>
      <c r="AF509" s="42" t="s">
        <v>764</v>
      </c>
      <c r="AG509" s="42" t="s">
        <v>8182</v>
      </c>
      <c r="AH509" s="42">
        <v>1</v>
      </c>
      <c r="AI509" s="42" t="s">
        <v>8838</v>
      </c>
      <c r="AK509"/>
      <c r="AL509"/>
      <c r="AM509"/>
      <c r="AN509"/>
      <c r="AO509"/>
      <c r="AP509"/>
      <c r="AQ509"/>
    </row>
    <row r="510" spans="1:43">
      <c r="A510" t="s">
        <v>26</v>
      </c>
      <c r="B510" t="s">
        <v>11</v>
      </c>
      <c r="C510" t="s">
        <v>365</v>
      </c>
      <c r="D510" t="s">
        <v>142</v>
      </c>
      <c r="E510"/>
      <c r="F510" t="s">
        <v>6734</v>
      </c>
      <c r="G510" t="s">
        <v>1851</v>
      </c>
      <c r="H510" t="s">
        <v>365</v>
      </c>
      <c r="I510" t="s">
        <v>25</v>
      </c>
      <c r="J510" t="s">
        <v>365</v>
      </c>
      <c r="K510" t="s">
        <v>365</v>
      </c>
      <c r="L510" t="s">
        <v>365</v>
      </c>
      <c r="M510" t="s">
        <v>6055</v>
      </c>
      <c r="N510" s="128" t="s">
        <v>365</v>
      </c>
      <c r="O510" s="128" t="s">
        <v>365</v>
      </c>
      <c r="P510" s="128" t="s">
        <v>365</v>
      </c>
      <c r="Q510" s="128" t="s">
        <v>365</v>
      </c>
      <c r="R510" s="128" t="s">
        <v>365</v>
      </c>
      <c r="S510" s="128">
        <v>0.33679999999999999</v>
      </c>
      <c r="T510">
        <v>2057</v>
      </c>
      <c r="U510" s="495">
        <v>171337</v>
      </c>
      <c r="V510" s="495" t="s">
        <v>365</v>
      </c>
      <c r="W510" s="495">
        <v>171337</v>
      </c>
      <c r="X510" s="128">
        <v>0.27777777777777779</v>
      </c>
      <c r="Y510" s="128">
        <v>0.72222222222222221</v>
      </c>
      <c r="Z510" s="495">
        <v>113630.69840000001</v>
      </c>
      <c r="AA510" s="495">
        <v>0</v>
      </c>
      <c r="AB510" s="495">
        <v>16029.528222222221</v>
      </c>
      <c r="AC510" s="495">
        <v>41676.773377777768</v>
      </c>
      <c r="AD510" s="495">
        <v>0</v>
      </c>
      <c r="AE510" s="42" t="s">
        <v>1886</v>
      </c>
      <c r="AF510" s="42" t="s">
        <v>764</v>
      </c>
      <c r="AG510" s="42" t="s">
        <v>8160</v>
      </c>
      <c r="AH510" s="42">
        <v>1</v>
      </c>
      <c r="AI510" s="42" t="s">
        <v>8821</v>
      </c>
      <c r="AK510"/>
      <c r="AL510"/>
      <c r="AM510"/>
      <c r="AN510"/>
      <c r="AO510"/>
      <c r="AP510"/>
      <c r="AQ510"/>
    </row>
    <row r="511" spans="1:43">
      <c r="A511" t="s">
        <v>15</v>
      </c>
      <c r="B511" t="s">
        <v>6</v>
      </c>
      <c r="C511" t="s">
        <v>365</v>
      </c>
      <c r="D511" t="s">
        <v>203</v>
      </c>
      <c r="E511"/>
      <c r="F511" t="s">
        <v>1414</v>
      </c>
      <c r="G511" t="s">
        <v>1377</v>
      </c>
      <c r="H511" t="s">
        <v>365</v>
      </c>
      <c r="I511" t="s">
        <v>25</v>
      </c>
      <c r="J511" t="s">
        <v>365</v>
      </c>
      <c r="K511" t="s">
        <v>365</v>
      </c>
      <c r="L511" t="s">
        <v>365</v>
      </c>
      <c r="M511" t="s">
        <v>6429</v>
      </c>
      <c r="N511" s="128" t="s">
        <v>365</v>
      </c>
      <c r="O511" s="128" t="s">
        <v>365</v>
      </c>
      <c r="P511" s="128" t="s">
        <v>365</v>
      </c>
      <c r="Q511" s="128" t="s">
        <v>365</v>
      </c>
      <c r="R511" s="128" t="s">
        <v>365</v>
      </c>
      <c r="S511" s="128">
        <v>0.46050000000000002</v>
      </c>
      <c r="T511">
        <v>2031</v>
      </c>
      <c r="U511" s="495">
        <v>2373014</v>
      </c>
      <c r="V511" s="495" t="s">
        <v>365</v>
      </c>
      <c r="W511" s="495">
        <v>2373014</v>
      </c>
      <c r="X511" s="128">
        <v>1</v>
      </c>
      <c r="Y511" s="128">
        <v>0</v>
      </c>
      <c r="Z511" s="495">
        <v>1280241.0529999998</v>
      </c>
      <c r="AA511" s="495">
        <v>0</v>
      </c>
      <c r="AB511" s="495">
        <v>1092772.9470000002</v>
      </c>
      <c r="AC511" s="495">
        <v>0</v>
      </c>
      <c r="AD511" s="495">
        <v>0</v>
      </c>
      <c r="AE511" s="42" t="s">
        <v>577</v>
      </c>
      <c r="AF511" s="42" t="s">
        <v>765</v>
      </c>
      <c r="AG511" s="42" t="s">
        <v>8158</v>
      </c>
      <c r="AH511" s="42">
        <v>1</v>
      </c>
      <c r="AI511" s="42" t="s">
        <v>8819</v>
      </c>
      <c r="AK511"/>
      <c r="AL511"/>
      <c r="AM511"/>
      <c r="AN511"/>
      <c r="AO511"/>
      <c r="AP511"/>
      <c r="AQ511"/>
    </row>
    <row r="512" spans="1:43">
      <c r="A512" t="s">
        <v>15</v>
      </c>
      <c r="B512" t="s">
        <v>6</v>
      </c>
      <c r="C512" t="s">
        <v>365</v>
      </c>
      <c r="D512" t="s">
        <v>202</v>
      </c>
      <c r="E512"/>
      <c r="F512" t="s">
        <v>1415</v>
      </c>
      <c r="G512" t="s">
        <v>1378</v>
      </c>
      <c r="H512" t="s">
        <v>365</v>
      </c>
      <c r="I512" t="s">
        <v>25</v>
      </c>
      <c r="J512" t="s">
        <v>365</v>
      </c>
      <c r="K512" t="s">
        <v>365</v>
      </c>
      <c r="L512" t="s">
        <v>365</v>
      </c>
      <c r="M512" t="s">
        <v>6429</v>
      </c>
      <c r="N512" s="128" t="s">
        <v>365</v>
      </c>
      <c r="O512" s="128" t="s">
        <v>365</v>
      </c>
      <c r="P512" s="128" t="s">
        <v>365</v>
      </c>
      <c r="Q512" s="128" t="s">
        <v>365</v>
      </c>
      <c r="R512" s="128" t="s">
        <v>365</v>
      </c>
      <c r="S512" s="128">
        <v>0.47449999999999998</v>
      </c>
      <c r="T512">
        <v>2037</v>
      </c>
      <c r="U512" s="495">
        <v>1760943</v>
      </c>
      <c r="V512" s="495" t="s">
        <v>365</v>
      </c>
      <c r="W512" s="495">
        <v>1760943</v>
      </c>
      <c r="X512" s="128">
        <v>0.625</v>
      </c>
      <c r="Y512" s="128">
        <v>0.375</v>
      </c>
      <c r="Z512" s="495">
        <v>925375.54650000017</v>
      </c>
      <c r="AA512" s="495">
        <v>0</v>
      </c>
      <c r="AB512" s="495">
        <v>522229.65843749989</v>
      </c>
      <c r="AC512" s="495">
        <v>313337.79506249994</v>
      </c>
      <c r="AD512" s="495">
        <v>0</v>
      </c>
      <c r="AE512" s="42" t="s">
        <v>577</v>
      </c>
      <c r="AF512" s="42" t="s">
        <v>765</v>
      </c>
      <c r="AG512" s="42" t="s">
        <v>8159</v>
      </c>
      <c r="AH512" s="42">
        <v>1</v>
      </c>
      <c r="AI512" s="42" t="s">
        <v>8820</v>
      </c>
      <c r="AK512"/>
      <c r="AL512"/>
      <c r="AM512"/>
      <c r="AN512"/>
      <c r="AO512"/>
      <c r="AP512"/>
      <c r="AQ512"/>
    </row>
    <row r="513" spans="1:43">
      <c r="A513" t="s">
        <v>15</v>
      </c>
      <c r="B513" t="s">
        <v>6</v>
      </c>
      <c r="C513" t="s">
        <v>365</v>
      </c>
      <c r="D513" t="s">
        <v>192</v>
      </c>
      <c r="E513"/>
      <c r="F513" t="s">
        <v>1441</v>
      </c>
      <c r="G513" t="s">
        <v>1391</v>
      </c>
      <c r="H513" t="s">
        <v>365</v>
      </c>
      <c r="I513" t="s">
        <v>25</v>
      </c>
      <c r="J513" t="s">
        <v>365</v>
      </c>
      <c r="K513" t="s">
        <v>365</v>
      </c>
      <c r="L513" t="s">
        <v>365</v>
      </c>
      <c r="M513" t="s">
        <v>6429</v>
      </c>
      <c r="N513" s="128" t="s">
        <v>365</v>
      </c>
      <c r="O513" s="128" t="s">
        <v>365</v>
      </c>
      <c r="P513" s="128" t="s">
        <v>365</v>
      </c>
      <c r="Q513" s="128" t="s">
        <v>365</v>
      </c>
      <c r="R513" s="128" t="s">
        <v>365</v>
      </c>
      <c r="S513" s="128">
        <v>0.2641</v>
      </c>
      <c r="T513">
        <v>2049</v>
      </c>
      <c r="U513" s="495">
        <v>3444259</v>
      </c>
      <c r="V513" s="495" t="s">
        <v>365</v>
      </c>
      <c r="W513" s="495">
        <v>3444259</v>
      </c>
      <c r="X513" s="128">
        <v>0.35714285714285715</v>
      </c>
      <c r="Y513" s="128">
        <v>0.64285714285714279</v>
      </c>
      <c r="Z513" s="495">
        <v>2534630.1981000002</v>
      </c>
      <c r="AA513" s="495">
        <v>0</v>
      </c>
      <c r="AB513" s="495">
        <v>324867.42924999993</v>
      </c>
      <c r="AC513" s="495">
        <v>584761.3726499998</v>
      </c>
      <c r="AD513" s="495">
        <v>0</v>
      </c>
      <c r="AE513" s="42" t="s">
        <v>577</v>
      </c>
      <c r="AF513" s="42" t="s">
        <v>765</v>
      </c>
      <c r="AG513" s="42" t="s">
        <v>8255</v>
      </c>
      <c r="AH513" s="42">
        <v>1</v>
      </c>
      <c r="AI513" s="42" t="s">
        <v>8899</v>
      </c>
      <c r="AK513"/>
      <c r="AL513"/>
      <c r="AM513"/>
      <c r="AN513"/>
      <c r="AO513"/>
      <c r="AP513"/>
      <c r="AQ513"/>
    </row>
    <row r="514" spans="1:43">
      <c r="A514" t="s">
        <v>15</v>
      </c>
      <c r="B514" t="s">
        <v>6</v>
      </c>
      <c r="C514" t="s">
        <v>365</v>
      </c>
      <c r="D514" t="s">
        <v>207</v>
      </c>
      <c r="E514"/>
      <c r="F514" t="s">
        <v>1454</v>
      </c>
      <c r="G514" t="s">
        <v>1399</v>
      </c>
      <c r="H514" t="s">
        <v>365</v>
      </c>
      <c r="I514" t="s">
        <v>25</v>
      </c>
      <c r="J514" t="s">
        <v>365</v>
      </c>
      <c r="K514" t="s">
        <v>365</v>
      </c>
      <c r="L514" t="s">
        <v>365</v>
      </c>
      <c r="M514" t="s">
        <v>6429</v>
      </c>
      <c r="N514" s="128" t="s">
        <v>365</v>
      </c>
      <c r="O514" s="128" t="s">
        <v>365</v>
      </c>
      <c r="P514" s="128" t="s">
        <v>365</v>
      </c>
      <c r="Q514" s="128" t="s">
        <v>365</v>
      </c>
      <c r="R514" s="128" t="s">
        <v>365</v>
      </c>
      <c r="S514" s="128">
        <v>6.9699999999999998E-2</v>
      </c>
      <c r="T514">
        <v>2050</v>
      </c>
      <c r="U514" s="495">
        <v>301935</v>
      </c>
      <c r="V514" s="495" t="s">
        <v>365</v>
      </c>
      <c r="W514" s="495">
        <v>301935</v>
      </c>
      <c r="X514" s="128">
        <v>0.34482758620689657</v>
      </c>
      <c r="Y514" s="128">
        <v>0.65517241379310343</v>
      </c>
      <c r="Z514" s="495">
        <v>280890.13050000003</v>
      </c>
      <c r="AA514" s="495">
        <v>0</v>
      </c>
      <c r="AB514" s="495">
        <v>7256.8515517241285</v>
      </c>
      <c r="AC514" s="495">
        <v>13788.017948275843</v>
      </c>
      <c r="AD514" s="495">
        <v>0</v>
      </c>
      <c r="AE514" s="42" t="s">
        <v>577</v>
      </c>
      <c r="AF514" s="42" t="s">
        <v>765</v>
      </c>
      <c r="AG514" s="42" t="s">
        <v>8352</v>
      </c>
      <c r="AH514" s="42">
        <v>1</v>
      </c>
      <c r="AI514" s="42" t="s">
        <v>8983</v>
      </c>
      <c r="AK514"/>
      <c r="AL514"/>
      <c r="AM514"/>
      <c r="AN514"/>
      <c r="AO514"/>
      <c r="AP514"/>
      <c r="AQ514"/>
    </row>
    <row r="515" spans="1:43">
      <c r="A515" t="s">
        <v>15</v>
      </c>
      <c r="B515" t="s">
        <v>6</v>
      </c>
      <c r="C515" t="s">
        <v>365</v>
      </c>
      <c r="D515" t="s">
        <v>187</v>
      </c>
      <c r="E515"/>
      <c r="F515" t="s">
        <v>1455</v>
      </c>
      <c r="G515" t="s">
        <v>1399</v>
      </c>
      <c r="H515" t="s">
        <v>365</v>
      </c>
      <c r="I515" t="s">
        <v>25</v>
      </c>
      <c r="J515" t="s">
        <v>365</v>
      </c>
      <c r="K515" t="s">
        <v>365</v>
      </c>
      <c r="L515" t="s">
        <v>365</v>
      </c>
      <c r="M515" t="s">
        <v>6429</v>
      </c>
      <c r="N515" s="128" t="s">
        <v>365</v>
      </c>
      <c r="O515" s="128" t="s">
        <v>365</v>
      </c>
      <c r="P515" s="128" t="s">
        <v>365</v>
      </c>
      <c r="Q515" s="128" t="s">
        <v>365</v>
      </c>
      <c r="R515" s="128" t="s">
        <v>365</v>
      </c>
      <c r="S515" s="128">
        <v>0.23960000000000001</v>
      </c>
      <c r="T515">
        <v>2050</v>
      </c>
      <c r="U515" s="495">
        <v>509293</v>
      </c>
      <c r="V515" s="495" t="s">
        <v>365</v>
      </c>
      <c r="W515" s="495">
        <v>509293</v>
      </c>
      <c r="X515" s="128">
        <v>0.34482758620689657</v>
      </c>
      <c r="Y515" s="128">
        <v>0.65517241379310343</v>
      </c>
      <c r="Z515" s="495">
        <v>387266.39720000001</v>
      </c>
      <c r="AA515" s="495">
        <v>0</v>
      </c>
      <c r="AB515" s="495">
        <v>42078.138896551725</v>
      </c>
      <c r="AC515" s="495">
        <v>79948.463903448268</v>
      </c>
      <c r="AD515" s="495">
        <v>0</v>
      </c>
      <c r="AE515" s="42" t="s">
        <v>577</v>
      </c>
      <c r="AF515" s="42" t="s">
        <v>765</v>
      </c>
      <c r="AG515" s="42" t="s">
        <v>8353</v>
      </c>
      <c r="AH515" s="42">
        <v>1</v>
      </c>
      <c r="AI515" s="42" t="s">
        <v>8984</v>
      </c>
      <c r="AK515"/>
      <c r="AL515"/>
      <c r="AM515"/>
      <c r="AN515"/>
      <c r="AO515"/>
      <c r="AP515"/>
      <c r="AQ515"/>
    </row>
    <row r="516" spans="1:43">
      <c r="A516" t="s">
        <v>26</v>
      </c>
      <c r="B516" t="s">
        <v>11</v>
      </c>
      <c r="C516" t="s">
        <v>365</v>
      </c>
      <c r="D516" t="s">
        <v>159</v>
      </c>
      <c r="E516"/>
      <c r="F516" t="s">
        <v>6825</v>
      </c>
      <c r="G516" t="s">
        <v>1527</v>
      </c>
      <c r="H516" t="s">
        <v>365</v>
      </c>
      <c r="I516" t="s">
        <v>25</v>
      </c>
      <c r="J516" t="s">
        <v>365</v>
      </c>
      <c r="K516" t="s">
        <v>365</v>
      </c>
      <c r="L516" t="s">
        <v>365</v>
      </c>
      <c r="M516" t="s">
        <v>6021</v>
      </c>
      <c r="N516" s="128" t="s">
        <v>365</v>
      </c>
      <c r="O516" s="128" t="s">
        <v>365</v>
      </c>
      <c r="P516" s="128" t="s">
        <v>365</v>
      </c>
      <c r="Q516" s="128" t="s">
        <v>365</v>
      </c>
      <c r="R516" s="128" t="s">
        <v>365</v>
      </c>
      <c r="S516" s="128">
        <v>0.40629999999999999</v>
      </c>
      <c r="T516">
        <v>2057</v>
      </c>
      <c r="U516" s="495">
        <v>54588</v>
      </c>
      <c r="V516" s="495" t="s">
        <v>365</v>
      </c>
      <c r="W516" s="495">
        <v>54588</v>
      </c>
      <c r="X516" s="128">
        <v>0.27777777777777779</v>
      </c>
      <c r="Y516" s="128">
        <v>0.72222222222222221</v>
      </c>
      <c r="Z516" s="495">
        <v>32408.8956</v>
      </c>
      <c r="AA516" s="495">
        <v>0</v>
      </c>
      <c r="AB516" s="495">
        <v>6160.8623333333335</v>
      </c>
      <c r="AC516" s="495">
        <v>16018.242066666666</v>
      </c>
      <c r="AD516" s="495">
        <v>0</v>
      </c>
      <c r="AE516" s="42" t="s">
        <v>1885</v>
      </c>
      <c r="AF516" s="42" t="s">
        <v>764</v>
      </c>
      <c r="AG516" s="42" t="s">
        <v>8420</v>
      </c>
      <c r="AH516" s="42">
        <v>1</v>
      </c>
      <c r="AI516" s="42" t="s">
        <v>9043</v>
      </c>
      <c r="AK516"/>
      <c r="AL516"/>
      <c r="AM516"/>
      <c r="AN516"/>
      <c r="AO516"/>
      <c r="AP516"/>
      <c r="AQ516"/>
    </row>
    <row r="517" spans="1:43">
      <c r="A517" t="s">
        <v>5883</v>
      </c>
      <c r="B517" t="s">
        <v>10</v>
      </c>
      <c r="C517" t="s">
        <v>365</v>
      </c>
      <c r="D517" t="s">
        <v>98</v>
      </c>
      <c r="E517"/>
      <c r="F517" t="s">
        <v>1425</v>
      </c>
      <c r="G517" t="s">
        <v>1331</v>
      </c>
      <c r="H517" t="s">
        <v>365</v>
      </c>
      <c r="I517" t="s">
        <v>25</v>
      </c>
      <c r="J517" t="s">
        <v>365</v>
      </c>
      <c r="K517" t="s">
        <v>365</v>
      </c>
      <c r="L517" t="s">
        <v>365</v>
      </c>
      <c r="M517" t="s">
        <v>6742</v>
      </c>
      <c r="N517" s="128" t="s">
        <v>365</v>
      </c>
      <c r="O517" s="128" t="s">
        <v>365</v>
      </c>
      <c r="P517" s="128" t="s">
        <v>365</v>
      </c>
      <c r="Q517" s="128" t="s">
        <v>365</v>
      </c>
      <c r="R517" s="128" t="s">
        <v>365</v>
      </c>
      <c r="S517" s="128">
        <v>1</v>
      </c>
      <c r="T517">
        <v>2048</v>
      </c>
      <c r="U517" s="495">
        <v>12608000</v>
      </c>
      <c r="V517" s="495" t="s">
        <v>365</v>
      </c>
      <c r="W517" s="495">
        <v>12608000</v>
      </c>
      <c r="X517" s="128">
        <v>0.37037037037037035</v>
      </c>
      <c r="Y517" s="128">
        <v>0.62962962962962965</v>
      </c>
      <c r="Z517" s="495">
        <v>0</v>
      </c>
      <c r="AA517" s="495">
        <v>0</v>
      </c>
      <c r="AB517" s="495">
        <v>4669629.6296296297</v>
      </c>
      <c r="AC517" s="495">
        <v>7938370.3703703703</v>
      </c>
      <c r="AD517" s="495">
        <v>0</v>
      </c>
      <c r="AE517" s="42" t="s">
        <v>470</v>
      </c>
      <c r="AF517" s="42" t="s">
        <v>764</v>
      </c>
      <c r="AG517" s="42" t="s">
        <v>8174</v>
      </c>
      <c r="AH517" s="42">
        <v>1</v>
      </c>
      <c r="AI517" s="42" t="s">
        <v>8833</v>
      </c>
      <c r="AK517"/>
      <c r="AL517"/>
      <c r="AM517"/>
      <c r="AN517"/>
      <c r="AO517"/>
      <c r="AP517"/>
      <c r="AQ517"/>
    </row>
    <row r="518" spans="1:43">
      <c r="A518" t="s">
        <v>26</v>
      </c>
      <c r="B518" t="s">
        <v>11</v>
      </c>
      <c r="C518" t="s">
        <v>365</v>
      </c>
      <c r="D518" t="s">
        <v>176</v>
      </c>
      <c r="E518"/>
      <c r="F518" t="s">
        <v>6858</v>
      </c>
      <c r="G518" t="s">
        <v>1870</v>
      </c>
      <c r="H518" t="s">
        <v>365</v>
      </c>
      <c r="I518" t="s">
        <v>25</v>
      </c>
      <c r="J518" t="s">
        <v>365</v>
      </c>
      <c r="K518" t="s">
        <v>365</v>
      </c>
      <c r="L518" t="s">
        <v>365</v>
      </c>
      <c r="M518" t="s">
        <v>6021</v>
      </c>
      <c r="N518" s="128" t="s">
        <v>365</v>
      </c>
      <c r="O518" s="128" t="s">
        <v>365</v>
      </c>
      <c r="P518" s="128" t="s">
        <v>365</v>
      </c>
      <c r="Q518" s="128" t="s">
        <v>365</v>
      </c>
      <c r="R518" s="128" t="s">
        <v>365</v>
      </c>
      <c r="S518" s="128">
        <v>0.33329999999999999</v>
      </c>
      <c r="T518">
        <v>2057</v>
      </c>
      <c r="U518" s="495">
        <v>114639</v>
      </c>
      <c r="V518" s="495" t="s">
        <v>365</v>
      </c>
      <c r="W518" s="495">
        <v>114639</v>
      </c>
      <c r="X518" s="128">
        <v>0.27777777777777779</v>
      </c>
      <c r="Y518" s="128">
        <v>0.72222222222222221</v>
      </c>
      <c r="Z518" s="495">
        <v>76429.821300000011</v>
      </c>
      <c r="AA518" s="495">
        <v>0</v>
      </c>
      <c r="AB518" s="495">
        <v>10613.660749999997</v>
      </c>
      <c r="AC518" s="495">
        <v>27595.51794999999</v>
      </c>
      <c r="AD518" s="495">
        <v>0</v>
      </c>
      <c r="AE518" s="42" t="s">
        <v>1885</v>
      </c>
      <c r="AF518" s="42" t="s">
        <v>764</v>
      </c>
      <c r="AG518" s="42" t="s">
        <v>8571</v>
      </c>
      <c r="AH518" s="42">
        <v>1</v>
      </c>
      <c r="AI518" s="42" t="s">
        <v>9164</v>
      </c>
      <c r="AK518"/>
      <c r="AL518"/>
      <c r="AM518"/>
      <c r="AN518"/>
      <c r="AO518"/>
      <c r="AP518"/>
      <c r="AQ518"/>
    </row>
    <row r="519" spans="1:43">
      <c r="A519" t="s">
        <v>26</v>
      </c>
      <c r="B519" t="s">
        <v>11</v>
      </c>
      <c r="C519" t="s">
        <v>365</v>
      </c>
      <c r="D519" t="s">
        <v>161</v>
      </c>
      <c r="E519"/>
      <c r="F519" t="s">
        <v>6859</v>
      </c>
      <c r="G519" t="s">
        <v>1871</v>
      </c>
      <c r="H519" t="s">
        <v>365</v>
      </c>
      <c r="I519" t="s">
        <v>25</v>
      </c>
      <c r="J519" t="s">
        <v>365</v>
      </c>
      <c r="K519" t="s">
        <v>365</v>
      </c>
      <c r="L519" t="s">
        <v>365</v>
      </c>
      <c r="M519" t="s">
        <v>6021</v>
      </c>
      <c r="N519" s="128" t="s">
        <v>365</v>
      </c>
      <c r="O519" s="128" t="s">
        <v>365</v>
      </c>
      <c r="P519" s="128" t="s">
        <v>365</v>
      </c>
      <c r="Q519" s="128" t="s">
        <v>365</v>
      </c>
      <c r="R519" s="128" t="s">
        <v>365</v>
      </c>
      <c r="S519" s="128">
        <v>0.33</v>
      </c>
      <c r="T519">
        <v>2057</v>
      </c>
      <c r="U519" s="495">
        <v>441722.58</v>
      </c>
      <c r="V519" s="495" t="s">
        <v>365</v>
      </c>
      <c r="W519" s="495">
        <v>441722.58</v>
      </c>
      <c r="X519" s="128">
        <v>0.27777777777777779</v>
      </c>
      <c r="Y519" s="128">
        <v>0.72222222222222221</v>
      </c>
      <c r="Z519" s="495">
        <v>295954.1286</v>
      </c>
      <c r="AA519" s="495">
        <v>0</v>
      </c>
      <c r="AB519" s="495">
        <v>40491.236500000006</v>
      </c>
      <c r="AC519" s="495">
        <v>105277.21490000001</v>
      </c>
      <c r="AD519" s="495">
        <v>0</v>
      </c>
      <c r="AE519" s="42" t="s">
        <v>1885</v>
      </c>
      <c r="AF519" s="42" t="s">
        <v>764</v>
      </c>
      <c r="AG519" s="42" t="s">
        <v>8572</v>
      </c>
      <c r="AH519" s="42">
        <v>1</v>
      </c>
      <c r="AI519" s="42" t="s">
        <v>9165</v>
      </c>
      <c r="AK519"/>
      <c r="AL519"/>
      <c r="AM519"/>
      <c r="AN519"/>
      <c r="AO519"/>
      <c r="AP519"/>
      <c r="AQ519"/>
    </row>
    <row r="520" spans="1:43">
      <c r="A520" t="s">
        <v>26</v>
      </c>
      <c r="B520" t="s">
        <v>11</v>
      </c>
      <c r="C520" t="s">
        <v>365</v>
      </c>
      <c r="D520" t="s">
        <v>177</v>
      </c>
      <c r="E520"/>
      <c r="F520" t="s">
        <v>6842</v>
      </c>
      <c r="G520" t="s">
        <v>1336</v>
      </c>
      <c r="H520" t="s">
        <v>365</v>
      </c>
      <c r="I520" t="s">
        <v>25</v>
      </c>
      <c r="J520" t="s">
        <v>365</v>
      </c>
      <c r="K520" t="s">
        <v>365</v>
      </c>
      <c r="L520" t="s">
        <v>365</v>
      </c>
      <c r="M520" t="s">
        <v>6055</v>
      </c>
      <c r="N520" s="128" t="s">
        <v>365</v>
      </c>
      <c r="O520" s="128" t="s">
        <v>365</v>
      </c>
      <c r="P520" s="128" t="s">
        <v>365</v>
      </c>
      <c r="Q520" s="128" t="s">
        <v>365</v>
      </c>
      <c r="R520" s="128" t="s">
        <v>365</v>
      </c>
      <c r="S520" s="128">
        <v>0.33329999999999999</v>
      </c>
      <c r="T520">
        <v>2057</v>
      </c>
      <c r="U520" s="495">
        <v>666500</v>
      </c>
      <c r="V520" s="495" t="s">
        <v>365</v>
      </c>
      <c r="W520" s="495">
        <v>666500</v>
      </c>
      <c r="X520" s="128">
        <v>0.27777777777777779</v>
      </c>
      <c r="Y520" s="128">
        <v>0.72222222222222221</v>
      </c>
      <c r="Z520" s="495">
        <v>444355.55000000005</v>
      </c>
      <c r="AA520" s="495">
        <v>0</v>
      </c>
      <c r="AB520" s="495">
        <v>61706.791666666657</v>
      </c>
      <c r="AC520" s="495">
        <v>160437.6583333333</v>
      </c>
      <c r="AD520" s="495">
        <v>0</v>
      </c>
      <c r="AE520" s="42" t="s">
        <v>1886</v>
      </c>
      <c r="AF520" s="42" t="s">
        <v>764</v>
      </c>
      <c r="AG520" s="42" t="s">
        <v>8464</v>
      </c>
      <c r="AH520" s="42">
        <v>1</v>
      </c>
      <c r="AI520" s="42" t="s">
        <v>9082</v>
      </c>
      <c r="AK520"/>
      <c r="AL520"/>
      <c r="AM520"/>
      <c r="AN520"/>
      <c r="AO520"/>
      <c r="AP520"/>
      <c r="AQ520"/>
    </row>
    <row r="521" spans="1:43">
      <c r="A521" t="s">
        <v>26</v>
      </c>
      <c r="B521" t="s">
        <v>11</v>
      </c>
      <c r="C521" t="s">
        <v>365</v>
      </c>
      <c r="D521" t="s">
        <v>169</v>
      </c>
      <c r="E521"/>
      <c r="F521" t="s">
        <v>6765</v>
      </c>
      <c r="G521" t="s">
        <v>1543</v>
      </c>
      <c r="H521" t="s">
        <v>365</v>
      </c>
      <c r="I521" t="s">
        <v>25</v>
      </c>
      <c r="J521" t="s">
        <v>365</v>
      </c>
      <c r="K521" t="s">
        <v>365</v>
      </c>
      <c r="L521" t="s">
        <v>365</v>
      </c>
      <c r="M521" t="s">
        <v>6055</v>
      </c>
      <c r="N521" s="128" t="s">
        <v>365</v>
      </c>
      <c r="O521" s="128" t="s">
        <v>365</v>
      </c>
      <c r="P521" s="128" t="s">
        <v>365</v>
      </c>
      <c r="Q521" s="128" t="s">
        <v>365</v>
      </c>
      <c r="R521" s="128" t="s">
        <v>365</v>
      </c>
      <c r="S521" s="128">
        <v>0.33589999999999998</v>
      </c>
      <c r="T521">
        <v>2057</v>
      </c>
      <c r="U521" s="495">
        <v>168500</v>
      </c>
      <c r="V521" s="495" t="s">
        <v>365</v>
      </c>
      <c r="W521" s="495">
        <v>168500</v>
      </c>
      <c r="X521" s="128">
        <v>0.27777777777777779</v>
      </c>
      <c r="Y521" s="128">
        <v>0.72222222222222221</v>
      </c>
      <c r="Z521" s="495">
        <v>111900.85</v>
      </c>
      <c r="AA521" s="495">
        <v>0</v>
      </c>
      <c r="AB521" s="495">
        <v>15721.986111111109</v>
      </c>
      <c r="AC521" s="495">
        <v>40877.163888888885</v>
      </c>
      <c r="AD521" s="495">
        <v>0</v>
      </c>
      <c r="AE521" s="42" t="s">
        <v>1886</v>
      </c>
      <c r="AF521" s="42" t="s">
        <v>764</v>
      </c>
      <c r="AG521" s="42" t="s">
        <v>8224</v>
      </c>
      <c r="AH521" s="42">
        <v>1</v>
      </c>
      <c r="AI521" s="42" t="s">
        <v>8872</v>
      </c>
      <c r="AK521"/>
      <c r="AL521"/>
      <c r="AM521"/>
      <c r="AN521"/>
      <c r="AO521"/>
      <c r="AP521"/>
      <c r="AQ521"/>
    </row>
    <row r="522" spans="1:43">
      <c r="A522" t="s">
        <v>26</v>
      </c>
      <c r="B522" t="s">
        <v>11</v>
      </c>
      <c r="C522" t="s">
        <v>365</v>
      </c>
      <c r="D522" t="s">
        <v>163</v>
      </c>
      <c r="E522"/>
      <c r="F522" t="s">
        <v>6762</v>
      </c>
      <c r="G522" t="s">
        <v>1542</v>
      </c>
      <c r="H522" t="s">
        <v>365</v>
      </c>
      <c r="I522" t="s">
        <v>25</v>
      </c>
      <c r="J522" t="s">
        <v>365</v>
      </c>
      <c r="K522" t="s">
        <v>365</v>
      </c>
      <c r="L522" t="s">
        <v>365</v>
      </c>
      <c r="M522" t="s">
        <v>6021</v>
      </c>
      <c r="N522" s="128" t="s">
        <v>365</v>
      </c>
      <c r="O522" s="128" t="s">
        <v>365</v>
      </c>
      <c r="P522" s="128" t="s">
        <v>365</v>
      </c>
      <c r="Q522" s="128" t="s">
        <v>365</v>
      </c>
      <c r="R522" s="128" t="s">
        <v>365</v>
      </c>
      <c r="S522" s="128">
        <v>0.46150000000000002</v>
      </c>
      <c r="T522">
        <v>2057</v>
      </c>
      <c r="U522" s="495">
        <v>274500</v>
      </c>
      <c r="V522" s="495" t="s">
        <v>365</v>
      </c>
      <c r="W522" s="495">
        <v>274500</v>
      </c>
      <c r="X522" s="128">
        <v>0.27777777777777779</v>
      </c>
      <c r="Y522" s="128">
        <v>0.72222222222222221</v>
      </c>
      <c r="Z522" s="495">
        <v>147818.25</v>
      </c>
      <c r="AA522" s="495">
        <v>0</v>
      </c>
      <c r="AB522" s="495">
        <v>35189.375</v>
      </c>
      <c r="AC522" s="495">
        <v>91492.375</v>
      </c>
      <c r="AD522" s="495">
        <v>0</v>
      </c>
      <c r="AE522" s="42" t="s">
        <v>1885</v>
      </c>
      <c r="AF522" s="42" t="s">
        <v>764</v>
      </c>
      <c r="AG522" s="42" t="s">
        <v>8221</v>
      </c>
      <c r="AH522" s="42">
        <v>1</v>
      </c>
      <c r="AI522" s="42" t="s">
        <v>8869</v>
      </c>
      <c r="AK522"/>
      <c r="AL522"/>
      <c r="AM522"/>
      <c r="AN522"/>
      <c r="AO522"/>
      <c r="AP522"/>
      <c r="AQ522"/>
    </row>
    <row r="523" spans="1:43">
      <c r="A523" t="s">
        <v>26</v>
      </c>
      <c r="B523" t="s">
        <v>11</v>
      </c>
      <c r="C523" t="s">
        <v>365</v>
      </c>
      <c r="D523" t="s">
        <v>114</v>
      </c>
      <c r="E523"/>
      <c r="F523" t="s">
        <v>6823</v>
      </c>
      <c r="G523" t="s">
        <v>1562</v>
      </c>
      <c r="H523" t="s">
        <v>365</v>
      </c>
      <c r="I523" t="s">
        <v>25</v>
      </c>
      <c r="J523" t="s">
        <v>365</v>
      </c>
      <c r="K523" t="s">
        <v>365</v>
      </c>
      <c r="L523" t="s">
        <v>365</v>
      </c>
      <c r="M523" t="s">
        <v>6021</v>
      </c>
      <c r="N523" s="128" t="s">
        <v>365</v>
      </c>
      <c r="O523" s="128" t="s">
        <v>365</v>
      </c>
      <c r="P523" s="128" t="s">
        <v>365</v>
      </c>
      <c r="Q523" s="128" t="s">
        <v>365</v>
      </c>
      <c r="R523" s="128" t="s">
        <v>365</v>
      </c>
      <c r="S523" s="128">
        <v>0.30980000000000002</v>
      </c>
      <c r="T523">
        <v>2038</v>
      </c>
      <c r="U523" s="495">
        <v>214768</v>
      </c>
      <c r="V523" s="495" t="s">
        <v>365</v>
      </c>
      <c r="W523" s="495">
        <v>214768</v>
      </c>
      <c r="X523" s="128">
        <v>0.58823529411764708</v>
      </c>
      <c r="Y523" s="128">
        <v>0.41176470588235292</v>
      </c>
      <c r="Z523" s="495">
        <v>148232.87359999999</v>
      </c>
      <c r="AA523" s="495">
        <v>0</v>
      </c>
      <c r="AB523" s="495">
        <v>39138.309647058828</v>
      </c>
      <c r="AC523" s="495">
        <v>27396.81675294118</v>
      </c>
      <c r="AD523" s="495">
        <v>0</v>
      </c>
      <c r="AE523" s="42" t="s">
        <v>1885</v>
      </c>
      <c r="AF523" s="42" t="s">
        <v>764</v>
      </c>
      <c r="AG523" s="42" t="s">
        <v>8418</v>
      </c>
      <c r="AH523" s="42">
        <v>1</v>
      </c>
      <c r="AI523" s="42" t="s">
        <v>9041</v>
      </c>
      <c r="AK523"/>
      <c r="AL523"/>
      <c r="AM523"/>
      <c r="AN523"/>
      <c r="AO523"/>
      <c r="AP523"/>
      <c r="AQ523"/>
    </row>
    <row r="524" spans="1:43">
      <c r="A524" t="s">
        <v>5882</v>
      </c>
      <c r="B524" t="s">
        <v>280</v>
      </c>
      <c r="C524" t="s">
        <v>365</v>
      </c>
      <c r="D524" t="s">
        <v>92</v>
      </c>
      <c r="E524"/>
      <c r="F524" t="s">
        <v>1483</v>
      </c>
      <c r="G524" t="s">
        <v>1793</v>
      </c>
      <c r="H524" t="s">
        <v>365</v>
      </c>
      <c r="I524" t="s">
        <v>25</v>
      </c>
      <c r="J524" t="s">
        <v>365</v>
      </c>
      <c r="K524" t="s">
        <v>365</v>
      </c>
      <c r="L524" t="s">
        <v>365</v>
      </c>
      <c r="M524" t="s">
        <v>5973</v>
      </c>
      <c r="N524" s="128" t="s">
        <v>365</v>
      </c>
      <c r="O524" s="128" t="s">
        <v>365</v>
      </c>
      <c r="P524" s="128" t="s">
        <v>365</v>
      </c>
      <c r="Q524" s="128" t="s">
        <v>365</v>
      </c>
      <c r="R524" s="128" t="s">
        <v>365</v>
      </c>
      <c r="S524" s="128">
        <v>0.89</v>
      </c>
      <c r="T524">
        <v>2029</v>
      </c>
      <c r="U524" s="495">
        <v>572046</v>
      </c>
      <c r="V524" s="495" t="s">
        <v>365</v>
      </c>
      <c r="W524" s="495">
        <v>572046</v>
      </c>
      <c r="X524" s="128">
        <v>1</v>
      </c>
      <c r="Y524" s="128">
        <v>0</v>
      </c>
      <c r="Z524" s="495">
        <v>62925.05999999999</v>
      </c>
      <c r="AA524" s="495">
        <v>0</v>
      </c>
      <c r="AB524" s="495">
        <v>509120.94</v>
      </c>
      <c r="AC524" s="495">
        <v>0</v>
      </c>
      <c r="AD524" s="495">
        <v>0</v>
      </c>
      <c r="AE524" s="42" t="s">
        <v>541</v>
      </c>
      <c r="AF524" s="42" t="s">
        <v>764</v>
      </c>
      <c r="AG524" s="42" t="s">
        <v>8561</v>
      </c>
      <c r="AH524" s="42">
        <v>1</v>
      </c>
      <c r="AI524" s="42" t="s">
        <v>9157</v>
      </c>
      <c r="AK524"/>
      <c r="AL524"/>
      <c r="AM524"/>
      <c r="AN524"/>
      <c r="AO524"/>
      <c r="AP524"/>
      <c r="AQ524"/>
    </row>
    <row r="525" spans="1:43">
      <c r="A525" t="s">
        <v>5882</v>
      </c>
      <c r="B525" t="s">
        <v>280</v>
      </c>
      <c r="C525" t="s">
        <v>365</v>
      </c>
      <c r="D525" t="s">
        <v>93</v>
      </c>
      <c r="E525"/>
      <c r="F525" t="s">
        <v>1476</v>
      </c>
      <c r="G525" t="s">
        <v>1793</v>
      </c>
      <c r="H525" t="s">
        <v>365</v>
      </c>
      <c r="I525" t="s">
        <v>25</v>
      </c>
      <c r="J525" t="s">
        <v>365</v>
      </c>
      <c r="K525" t="s">
        <v>365</v>
      </c>
      <c r="L525" t="s">
        <v>365</v>
      </c>
      <c r="M525" t="s">
        <v>5973</v>
      </c>
      <c r="N525" s="128" t="s">
        <v>365</v>
      </c>
      <c r="O525" s="128" t="s">
        <v>365</v>
      </c>
      <c r="P525" s="128" t="s">
        <v>365</v>
      </c>
      <c r="Q525" s="128" t="s">
        <v>365</v>
      </c>
      <c r="R525" s="128" t="s">
        <v>365</v>
      </c>
      <c r="S525" s="128">
        <v>0.89</v>
      </c>
      <c r="T525">
        <v>2029</v>
      </c>
      <c r="U525" s="495">
        <v>165000</v>
      </c>
      <c r="V525" s="495" t="s">
        <v>365</v>
      </c>
      <c r="W525" s="495">
        <v>165000</v>
      </c>
      <c r="X525" s="128">
        <v>1</v>
      </c>
      <c r="Y525" s="128">
        <v>0</v>
      </c>
      <c r="Z525" s="495">
        <v>18149.999999999996</v>
      </c>
      <c r="AA525" s="495">
        <v>0</v>
      </c>
      <c r="AB525" s="495">
        <v>146850</v>
      </c>
      <c r="AC525" s="495">
        <v>0</v>
      </c>
      <c r="AD525" s="495">
        <v>0</v>
      </c>
      <c r="AE525" s="42" t="s">
        <v>541</v>
      </c>
      <c r="AF525" s="42" t="s">
        <v>764</v>
      </c>
      <c r="AG525" s="42" t="s">
        <v>8552</v>
      </c>
      <c r="AH525" s="42">
        <v>1</v>
      </c>
      <c r="AI525" s="42" t="s">
        <v>9149</v>
      </c>
      <c r="AK525"/>
      <c r="AL525"/>
      <c r="AM525"/>
      <c r="AN525"/>
      <c r="AO525"/>
      <c r="AP525"/>
      <c r="AQ525"/>
    </row>
    <row r="526" spans="1:43">
      <c r="A526" t="s">
        <v>2015</v>
      </c>
      <c r="B526" t="s">
        <v>1940</v>
      </c>
      <c r="C526" t="s">
        <v>365</v>
      </c>
      <c r="D526" t="s">
        <v>99</v>
      </c>
      <c r="E526"/>
      <c r="F526" t="s">
        <v>6733</v>
      </c>
      <c r="G526" t="s">
        <v>1338</v>
      </c>
      <c r="H526" t="s">
        <v>365</v>
      </c>
      <c r="I526" t="s">
        <v>25</v>
      </c>
      <c r="J526" t="s">
        <v>365</v>
      </c>
      <c r="K526" t="s">
        <v>365</v>
      </c>
      <c r="L526" t="s">
        <v>365</v>
      </c>
      <c r="M526" t="s">
        <v>5970</v>
      </c>
      <c r="N526" s="128" t="s">
        <v>365</v>
      </c>
      <c r="O526" s="128" t="s">
        <v>365</v>
      </c>
      <c r="P526" s="128" t="s">
        <v>365</v>
      </c>
      <c r="Q526" s="128" t="s">
        <v>365</v>
      </c>
      <c r="R526" s="128" t="s">
        <v>365</v>
      </c>
      <c r="S526" s="128">
        <v>1</v>
      </c>
      <c r="T526">
        <v>2050</v>
      </c>
      <c r="U526" s="495">
        <v>4596173</v>
      </c>
      <c r="V526" s="495" t="s">
        <v>365</v>
      </c>
      <c r="W526" s="495">
        <v>4596173</v>
      </c>
      <c r="X526" s="128">
        <v>0.34482758620689657</v>
      </c>
      <c r="Y526" s="128">
        <v>0.65517241379310343</v>
      </c>
      <c r="Z526" s="495">
        <v>0</v>
      </c>
      <c r="AA526" s="495">
        <v>0</v>
      </c>
      <c r="AB526" s="495">
        <v>1584887.2413793104</v>
      </c>
      <c r="AC526" s="495">
        <v>3011285.7586206896</v>
      </c>
      <c r="AD526" s="495">
        <v>0</v>
      </c>
      <c r="AE526" s="42" t="s">
        <v>655</v>
      </c>
      <c r="AF526" s="42" t="s">
        <v>764</v>
      </c>
      <c r="AG526" s="42" t="s">
        <v>8144</v>
      </c>
      <c r="AH526" s="42">
        <v>1</v>
      </c>
      <c r="AI526" s="42" t="s">
        <v>8808</v>
      </c>
      <c r="AK526"/>
      <c r="AL526"/>
      <c r="AM526"/>
      <c r="AN526"/>
      <c r="AO526"/>
      <c r="AP526"/>
      <c r="AQ526"/>
    </row>
    <row r="527" spans="1:43">
      <c r="A527" t="s">
        <v>2015</v>
      </c>
      <c r="B527" t="s">
        <v>1940</v>
      </c>
      <c r="C527" t="s">
        <v>365</v>
      </c>
      <c r="D527" t="s">
        <v>80</v>
      </c>
      <c r="E527"/>
      <c r="F527" t="s">
        <v>1413</v>
      </c>
      <c r="G527" t="s">
        <v>1677</v>
      </c>
      <c r="H527" t="s">
        <v>365</v>
      </c>
      <c r="I527" t="s">
        <v>25</v>
      </c>
      <c r="J527" t="s">
        <v>365</v>
      </c>
      <c r="K527" t="s">
        <v>365</v>
      </c>
      <c r="L527" t="s">
        <v>365</v>
      </c>
      <c r="M527" t="s">
        <v>5970</v>
      </c>
      <c r="N527" s="128" t="s">
        <v>365</v>
      </c>
      <c r="O527" s="128" t="s">
        <v>365</v>
      </c>
      <c r="P527" s="128" t="s">
        <v>365</v>
      </c>
      <c r="Q527" s="128" t="s">
        <v>365</v>
      </c>
      <c r="R527" s="128" t="s">
        <v>365</v>
      </c>
      <c r="S527" s="128">
        <v>1</v>
      </c>
      <c r="T527">
        <v>2028</v>
      </c>
      <c r="U527" s="495">
        <v>278000</v>
      </c>
      <c r="V527" s="495" t="s">
        <v>365</v>
      </c>
      <c r="W527" s="495">
        <v>278000</v>
      </c>
      <c r="X527" s="128">
        <v>1</v>
      </c>
      <c r="Y527" s="128">
        <v>0</v>
      </c>
      <c r="Z527" s="495">
        <v>0</v>
      </c>
      <c r="AA527" s="495">
        <v>0</v>
      </c>
      <c r="AB527" s="495">
        <v>278000</v>
      </c>
      <c r="AC527" s="495">
        <v>0</v>
      </c>
      <c r="AD527" s="495">
        <v>0</v>
      </c>
      <c r="AE527" s="42" t="s">
        <v>655</v>
      </c>
      <c r="AF527" s="42" t="s">
        <v>764</v>
      </c>
      <c r="AG527" s="42" t="s">
        <v>8167</v>
      </c>
      <c r="AH527" s="42">
        <v>1</v>
      </c>
      <c r="AI527" s="42" t="s">
        <v>8828</v>
      </c>
      <c r="AK527"/>
      <c r="AL527"/>
      <c r="AM527"/>
      <c r="AN527"/>
      <c r="AO527"/>
      <c r="AP527"/>
      <c r="AQ527"/>
    </row>
    <row r="528" spans="1:43">
      <c r="A528" t="s">
        <v>26</v>
      </c>
      <c r="B528" t="s">
        <v>11</v>
      </c>
      <c r="C528" t="s">
        <v>365</v>
      </c>
      <c r="D528" t="s">
        <v>108</v>
      </c>
      <c r="E528"/>
      <c r="F528" t="s">
        <v>6749</v>
      </c>
      <c r="G528" t="s">
        <v>1528</v>
      </c>
      <c r="H528" t="s">
        <v>365</v>
      </c>
      <c r="I528" t="s">
        <v>25</v>
      </c>
      <c r="J528" t="s">
        <v>365</v>
      </c>
      <c r="K528" t="s">
        <v>365</v>
      </c>
      <c r="L528" t="s">
        <v>365</v>
      </c>
      <c r="M528" t="s">
        <v>6055</v>
      </c>
      <c r="N528" s="128" t="s">
        <v>365</v>
      </c>
      <c r="O528" s="128" t="s">
        <v>365</v>
      </c>
      <c r="P528" s="128" t="s">
        <v>365</v>
      </c>
      <c r="Q528" s="128" t="s">
        <v>365</v>
      </c>
      <c r="R528" s="128" t="s">
        <v>365</v>
      </c>
      <c r="S528" s="128">
        <v>0.3211</v>
      </c>
      <c r="T528">
        <v>2057</v>
      </c>
      <c r="U528" s="495">
        <v>287704</v>
      </c>
      <c r="V528" s="495" t="s">
        <v>365</v>
      </c>
      <c r="W528" s="495">
        <v>287704</v>
      </c>
      <c r="X528" s="128">
        <v>0.27777777777777779</v>
      </c>
      <c r="Y528" s="128">
        <v>0.72222222222222221</v>
      </c>
      <c r="Z528" s="495">
        <v>195322.24560000002</v>
      </c>
      <c r="AA528" s="495">
        <v>0</v>
      </c>
      <c r="AB528" s="495">
        <v>25661.59844444444</v>
      </c>
      <c r="AC528" s="495">
        <v>66720.155955555543</v>
      </c>
      <c r="AD528" s="495">
        <v>0</v>
      </c>
      <c r="AE528" s="42" t="s">
        <v>1886</v>
      </c>
      <c r="AF528" s="42" t="s">
        <v>764</v>
      </c>
      <c r="AG528" s="42" t="s">
        <v>8185</v>
      </c>
      <c r="AH528" s="42">
        <v>1</v>
      </c>
      <c r="AI528" s="42" t="s">
        <v>8841</v>
      </c>
      <c r="AK528"/>
      <c r="AL528"/>
      <c r="AM528"/>
      <c r="AN528"/>
      <c r="AO528"/>
      <c r="AP528"/>
      <c r="AQ528"/>
    </row>
    <row r="529" spans="1:43">
      <c r="A529" t="s">
        <v>26</v>
      </c>
      <c r="B529" t="s">
        <v>11</v>
      </c>
      <c r="C529" t="s">
        <v>365</v>
      </c>
      <c r="D529" t="s">
        <v>168</v>
      </c>
      <c r="E529"/>
      <c r="F529" t="s">
        <v>6766</v>
      </c>
      <c r="G529" t="s">
        <v>1544</v>
      </c>
      <c r="H529" t="s">
        <v>365</v>
      </c>
      <c r="I529" t="s">
        <v>25</v>
      </c>
      <c r="J529" t="s">
        <v>365</v>
      </c>
      <c r="K529" t="s">
        <v>365</v>
      </c>
      <c r="L529" t="s">
        <v>365</v>
      </c>
      <c r="M529" t="s">
        <v>6055</v>
      </c>
      <c r="N529" s="128" t="s">
        <v>365</v>
      </c>
      <c r="O529" s="128" t="s">
        <v>365</v>
      </c>
      <c r="P529" s="128" t="s">
        <v>365</v>
      </c>
      <c r="Q529" s="128" t="s">
        <v>365</v>
      </c>
      <c r="R529" s="128" t="s">
        <v>365</v>
      </c>
      <c r="S529" s="128">
        <v>0.40860000000000002</v>
      </c>
      <c r="T529">
        <v>2057</v>
      </c>
      <c r="U529" s="495">
        <v>432197</v>
      </c>
      <c r="V529" s="495" t="s">
        <v>365</v>
      </c>
      <c r="W529" s="495">
        <v>432197</v>
      </c>
      <c r="X529" s="128">
        <v>0.27777777777777779</v>
      </c>
      <c r="Y529" s="128">
        <v>0.72222222222222221</v>
      </c>
      <c r="Z529" s="495">
        <v>255601.30579999997</v>
      </c>
      <c r="AA529" s="495">
        <v>0</v>
      </c>
      <c r="AB529" s="495">
        <v>49054.359500000013</v>
      </c>
      <c r="AC529" s="495">
        <v>127541.33470000002</v>
      </c>
      <c r="AD529" s="495">
        <v>0</v>
      </c>
      <c r="AE529" s="42" t="s">
        <v>1886</v>
      </c>
      <c r="AF529" s="42" t="s">
        <v>764</v>
      </c>
      <c r="AG529" s="42" t="s">
        <v>8225</v>
      </c>
      <c r="AH529" s="42">
        <v>1</v>
      </c>
      <c r="AI529" s="42" t="s">
        <v>8873</v>
      </c>
      <c r="AK529"/>
      <c r="AL529"/>
      <c r="AM529"/>
      <c r="AN529"/>
      <c r="AO529"/>
      <c r="AP529"/>
      <c r="AQ529"/>
    </row>
    <row r="530" spans="1:43">
      <c r="A530" t="s">
        <v>26</v>
      </c>
      <c r="B530" t="s">
        <v>11</v>
      </c>
      <c r="C530" t="s">
        <v>365</v>
      </c>
      <c r="D530" t="s">
        <v>151</v>
      </c>
      <c r="E530"/>
      <c r="F530" t="s">
        <v>6813</v>
      </c>
      <c r="G530" t="s">
        <v>1538</v>
      </c>
      <c r="H530" t="s">
        <v>365</v>
      </c>
      <c r="I530" t="s">
        <v>25</v>
      </c>
      <c r="J530" t="s">
        <v>365</v>
      </c>
      <c r="K530" t="s">
        <v>365</v>
      </c>
      <c r="L530" t="s">
        <v>365</v>
      </c>
      <c r="M530" t="s">
        <v>6055</v>
      </c>
      <c r="N530" s="128" t="s">
        <v>365</v>
      </c>
      <c r="O530" s="128" t="s">
        <v>365</v>
      </c>
      <c r="P530" s="128" t="s">
        <v>365</v>
      </c>
      <c r="Q530" s="128" t="s">
        <v>365</v>
      </c>
      <c r="R530" s="128" t="s">
        <v>365</v>
      </c>
      <c r="S530" s="128">
        <v>0.27750000000000002</v>
      </c>
      <c r="T530">
        <v>2057</v>
      </c>
      <c r="U530" s="495">
        <v>148988</v>
      </c>
      <c r="V530" s="495" t="s">
        <v>365</v>
      </c>
      <c r="W530" s="495">
        <v>148988</v>
      </c>
      <c r="X530" s="128">
        <v>0.27777777777777779</v>
      </c>
      <c r="Y530" s="128">
        <v>0.72222222222222221</v>
      </c>
      <c r="Z530" s="495">
        <v>107643.82999999999</v>
      </c>
      <c r="AA530" s="495">
        <v>0</v>
      </c>
      <c r="AB530" s="495">
        <v>11484.49166666667</v>
      </c>
      <c r="AC530" s="495">
        <v>29859.678333333341</v>
      </c>
      <c r="AD530" s="495">
        <v>0</v>
      </c>
      <c r="AE530" s="42" t="s">
        <v>1886</v>
      </c>
      <c r="AF530" s="42" t="s">
        <v>764</v>
      </c>
      <c r="AG530" s="42" t="s">
        <v>8408</v>
      </c>
      <c r="AH530" s="42">
        <v>1</v>
      </c>
      <c r="AI530" s="42" t="s">
        <v>9031</v>
      </c>
      <c r="AK530"/>
      <c r="AL530"/>
      <c r="AM530"/>
      <c r="AN530"/>
      <c r="AO530"/>
      <c r="AP530"/>
      <c r="AQ530"/>
    </row>
    <row r="531" spans="1:43">
      <c r="A531" t="s">
        <v>26</v>
      </c>
      <c r="B531" t="s">
        <v>11</v>
      </c>
      <c r="C531" t="s">
        <v>365</v>
      </c>
      <c r="D531" t="s">
        <v>123</v>
      </c>
      <c r="E531"/>
      <c r="F531" t="s">
        <v>6824</v>
      </c>
      <c r="G531" t="s">
        <v>1541</v>
      </c>
      <c r="H531" t="s">
        <v>365</v>
      </c>
      <c r="I531" t="s">
        <v>25</v>
      </c>
      <c r="J531" t="s">
        <v>365</v>
      </c>
      <c r="K531" t="s">
        <v>365</v>
      </c>
      <c r="L531" t="s">
        <v>365</v>
      </c>
      <c r="M531" t="s">
        <v>6055</v>
      </c>
      <c r="N531" s="128" t="s">
        <v>365</v>
      </c>
      <c r="O531" s="128" t="s">
        <v>365</v>
      </c>
      <c r="P531" s="128" t="s">
        <v>365</v>
      </c>
      <c r="Q531" s="128" t="s">
        <v>365</v>
      </c>
      <c r="R531" s="128" t="s">
        <v>365</v>
      </c>
      <c r="S531" s="128">
        <v>0.38969999999999999</v>
      </c>
      <c r="T531">
        <v>2057</v>
      </c>
      <c r="U531" s="495">
        <v>1095869</v>
      </c>
      <c r="V531" s="495" t="s">
        <v>365</v>
      </c>
      <c r="W531" s="495">
        <v>1095869</v>
      </c>
      <c r="X531" s="128">
        <v>0.27777777777777779</v>
      </c>
      <c r="Y531" s="128">
        <v>0.72222222222222221</v>
      </c>
      <c r="Z531" s="495">
        <v>668808.85070000007</v>
      </c>
      <c r="AA531" s="495">
        <v>0</v>
      </c>
      <c r="AB531" s="495">
        <v>118627.81924999999</v>
      </c>
      <c r="AC531" s="495">
        <v>308432.33004999993</v>
      </c>
      <c r="AD531" s="495">
        <v>0</v>
      </c>
      <c r="AE531" s="42" t="s">
        <v>1886</v>
      </c>
      <c r="AF531" s="42" t="s">
        <v>764</v>
      </c>
      <c r="AG531" s="42" t="s">
        <v>8419</v>
      </c>
      <c r="AH531" s="42">
        <v>1</v>
      </c>
      <c r="AI531" s="42" t="s">
        <v>9042</v>
      </c>
      <c r="AK531"/>
      <c r="AL531"/>
      <c r="AM531"/>
      <c r="AN531"/>
      <c r="AO531"/>
      <c r="AP531"/>
      <c r="AQ531"/>
    </row>
    <row r="532" spans="1:43">
      <c r="A532" t="s">
        <v>26</v>
      </c>
      <c r="B532" t="s">
        <v>11</v>
      </c>
      <c r="C532" t="s">
        <v>365</v>
      </c>
      <c r="D532" t="s">
        <v>102</v>
      </c>
      <c r="E532"/>
      <c r="F532" t="s">
        <v>6837</v>
      </c>
      <c r="G532" t="s">
        <v>1526</v>
      </c>
      <c r="H532" t="s">
        <v>365</v>
      </c>
      <c r="I532" t="s">
        <v>25</v>
      </c>
      <c r="J532" t="s">
        <v>365</v>
      </c>
      <c r="K532" t="s">
        <v>365</v>
      </c>
      <c r="L532" t="s">
        <v>365</v>
      </c>
      <c r="M532" t="s">
        <v>6021</v>
      </c>
      <c r="N532" s="128" t="s">
        <v>365</v>
      </c>
      <c r="O532" s="128" t="s">
        <v>365</v>
      </c>
      <c r="P532" s="128" t="s">
        <v>365</v>
      </c>
      <c r="Q532" s="128" t="s">
        <v>365</v>
      </c>
      <c r="R532" s="128" t="s">
        <v>365</v>
      </c>
      <c r="S532" s="128">
        <v>0.33679999999999999</v>
      </c>
      <c r="T532">
        <v>2057</v>
      </c>
      <c r="U532" s="495">
        <v>1423320</v>
      </c>
      <c r="V532" s="495" t="s">
        <v>365</v>
      </c>
      <c r="W532" s="495">
        <v>1423320</v>
      </c>
      <c r="X532" s="128">
        <v>0.27777777777777779</v>
      </c>
      <c r="Y532" s="128">
        <v>0.72222222222222221</v>
      </c>
      <c r="Z532" s="495">
        <v>943945.82400000002</v>
      </c>
      <c r="AA532" s="495">
        <v>0</v>
      </c>
      <c r="AB532" s="495">
        <v>133159.49333333335</v>
      </c>
      <c r="AC532" s="495">
        <v>346214.68266666663</v>
      </c>
      <c r="AD532" s="495">
        <v>0</v>
      </c>
      <c r="AE532" s="42" t="s">
        <v>1885</v>
      </c>
      <c r="AF532" s="42" t="s">
        <v>764</v>
      </c>
      <c r="AG532" s="42" t="s">
        <v>8459</v>
      </c>
      <c r="AH532" s="42">
        <v>1</v>
      </c>
      <c r="AI532" s="42" t="s">
        <v>9077</v>
      </c>
      <c r="AK532"/>
      <c r="AL532"/>
      <c r="AM532"/>
      <c r="AN532"/>
      <c r="AO532"/>
      <c r="AP532"/>
      <c r="AQ532"/>
    </row>
    <row r="533" spans="1:43">
      <c r="A533" t="s">
        <v>26</v>
      </c>
      <c r="B533" t="s">
        <v>11</v>
      </c>
      <c r="C533" t="s">
        <v>365</v>
      </c>
      <c r="D533" t="s">
        <v>156</v>
      </c>
      <c r="E533"/>
      <c r="F533" t="s">
        <v>6820</v>
      </c>
      <c r="G533" t="s">
        <v>1549</v>
      </c>
      <c r="H533" t="s">
        <v>365</v>
      </c>
      <c r="I533" t="s">
        <v>25</v>
      </c>
      <c r="J533" t="s">
        <v>365</v>
      </c>
      <c r="K533" t="s">
        <v>365</v>
      </c>
      <c r="L533" t="s">
        <v>365</v>
      </c>
      <c r="M533" t="s">
        <v>6055</v>
      </c>
      <c r="N533" s="128" t="s">
        <v>365</v>
      </c>
      <c r="O533" s="128" t="s">
        <v>365</v>
      </c>
      <c r="P533" s="128" t="s">
        <v>365</v>
      </c>
      <c r="Q533" s="128" t="s">
        <v>365</v>
      </c>
      <c r="R533" s="128" t="s">
        <v>365</v>
      </c>
      <c r="S533" s="128">
        <v>0.2893</v>
      </c>
      <c r="T533">
        <v>2057</v>
      </c>
      <c r="U533" s="495">
        <v>377594</v>
      </c>
      <c r="V533" s="495" t="s">
        <v>365</v>
      </c>
      <c r="W533" s="495">
        <v>377594</v>
      </c>
      <c r="X533" s="128">
        <v>0.27777777777777779</v>
      </c>
      <c r="Y533" s="128">
        <v>0.72222222222222221</v>
      </c>
      <c r="Z533" s="495">
        <v>268356.05579999997</v>
      </c>
      <c r="AA533" s="495">
        <v>0</v>
      </c>
      <c r="AB533" s="495">
        <v>30343.873388888896</v>
      </c>
      <c r="AC533" s="495">
        <v>78894.070811111131</v>
      </c>
      <c r="AD533" s="495">
        <v>0</v>
      </c>
      <c r="AE533" s="42" t="s">
        <v>1886</v>
      </c>
      <c r="AF533" s="42" t="s">
        <v>764</v>
      </c>
      <c r="AG533" s="42" t="s">
        <v>8415</v>
      </c>
      <c r="AH533" s="42">
        <v>1</v>
      </c>
      <c r="AI533" s="42" t="s">
        <v>9038</v>
      </c>
      <c r="AK533"/>
      <c r="AL533"/>
      <c r="AM533"/>
      <c r="AN533"/>
      <c r="AO533"/>
      <c r="AP533"/>
      <c r="AQ533"/>
    </row>
    <row r="534" spans="1:43">
      <c r="A534" t="s">
        <v>26</v>
      </c>
      <c r="B534" t="s">
        <v>11</v>
      </c>
      <c r="C534" t="s">
        <v>365</v>
      </c>
      <c r="D534" t="s">
        <v>125</v>
      </c>
      <c r="E534"/>
      <c r="F534" t="s">
        <v>6804</v>
      </c>
      <c r="G534" t="s">
        <v>1549</v>
      </c>
      <c r="H534" t="s">
        <v>365</v>
      </c>
      <c r="I534" t="s">
        <v>25</v>
      </c>
      <c r="J534" t="s">
        <v>365</v>
      </c>
      <c r="K534" t="s">
        <v>365</v>
      </c>
      <c r="L534" t="s">
        <v>365</v>
      </c>
      <c r="M534" t="s">
        <v>6055</v>
      </c>
      <c r="N534" s="128" t="s">
        <v>365</v>
      </c>
      <c r="O534" s="128" t="s">
        <v>365</v>
      </c>
      <c r="P534" s="128" t="s">
        <v>365</v>
      </c>
      <c r="Q534" s="128" t="s">
        <v>365</v>
      </c>
      <c r="R534" s="128" t="s">
        <v>365</v>
      </c>
      <c r="S534" s="128">
        <v>0.23430000000000001</v>
      </c>
      <c r="T534">
        <v>2057</v>
      </c>
      <c r="U534" s="495">
        <v>245754</v>
      </c>
      <c r="V534" s="495" t="s">
        <v>365</v>
      </c>
      <c r="W534" s="495">
        <v>245754</v>
      </c>
      <c r="X534" s="128">
        <v>0.27777777777777779</v>
      </c>
      <c r="Y534" s="128">
        <v>0.72222222222222221</v>
      </c>
      <c r="Z534" s="495">
        <v>188173.83780000001</v>
      </c>
      <c r="AA534" s="495">
        <v>0</v>
      </c>
      <c r="AB534" s="495">
        <v>15994.489499999998</v>
      </c>
      <c r="AC534" s="495">
        <v>41585.672699999996</v>
      </c>
      <c r="AD534" s="495">
        <v>0</v>
      </c>
      <c r="AE534" s="42" t="s">
        <v>1886</v>
      </c>
      <c r="AF534" s="42" t="s">
        <v>764</v>
      </c>
      <c r="AG534" s="42" t="s">
        <v>8381</v>
      </c>
      <c r="AH534" s="42">
        <v>1</v>
      </c>
      <c r="AI534" s="42" t="s">
        <v>9008</v>
      </c>
      <c r="AK534"/>
      <c r="AL534"/>
      <c r="AM534"/>
      <c r="AN534"/>
      <c r="AO534"/>
      <c r="AP534"/>
      <c r="AQ534"/>
    </row>
    <row r="535" spans="1:43">
      <c r="A535" t="s">
        <v>26</v>
      </c>
      <c r="B535" t="s">
        <v>11</v>
      </c>
      <c r="C535" t="s">
        <v>365</v>
      </c>
      <c r="D535" t="s">
        <v>104</v>
      </c>
      <c r="E535"/>
      <c r="F535" t="s">
        <v>6819</v>
      </c>
      <c r="G535" t="s">
        <v>1546</v>
      </c>
      <c r="H535" t="s">
        <v>365</v>
      </c>
      <c r="I535" t="s">
        <v>25</v>
      </c>
      <c r="J535" t="s">
        <v>365</v>
      </c>
      <c r="K535" t="s">
        <v>365</v>
      </c>
      <c r="L535" t="s">
        <v>365</v>
      </c>
      <c r="M535" t="s">
        <v>6055</v>
      </c>
      <c r="N535" s="128" t="s">
        <v>365</v>
      </c>
      <c r="O535" s="128" t="s">
        <v>365</v>
      </c>
      <c r="P535" s="128" t="s">
        <v>365</v>
      </c>
      <c r="Q535" s="128" t="s">
        <v>365</v>
      </c>
      <c r="R535" s="128" t="s">
        <v>365</v>
      </c>
      <c r="S535" s="128">
        <v>0.29399999999999998</v>
      </c>
      <c r="T535">
        <v>2057</v>
      </c>
      <c r="U535" s="495">
        <v>357499</v>
      </c>
      <c r="V535" s="495" t="s">
        <v>365</v>
      </c>
      <c r="W535" s="495">
        <v>357499</v>
      </c>
      <c r="X535" s="128">
        <v>0.27777777777777779</v>
      </c>
      <c r="Y535" s="128">
        <v>0.72222222222222221</v>
      </c>
      <c r="Z535" s="495">
        <v>252394.29399999999</v>
      </c>
      <c r="AA535" s="495">
        <v>0</v>
      </c>
      <c r="AB535" s="495">
        <v>29195.751666666671</v>
      </c>
      <c r="AC535" s="495">
        <v>75908.954333333342</v>
      </c>
      <c r="AD535" s="495">
        <v>0</v>
      </c>
      <c r="AE535" s="42" t="s">
        <v>1886</v>
      </c>
      <c r="AF535" s="42" t="s">
        <v>764</v>
      </c>
      <c r="AG535" s="42" t="s">
        <v>8414</v>
      </c>
      <c r="AH535" s="42">
        <v>1</v>
      </c>
      <c r="AI535" s="42" t="s">
        <v>9037</v>
      </c>
      <c r="AK535"/>
      <c r="AL535"/>
      <c r="AM535"/>
      <c r="AN535"/>
      <c r="AO535"/>
      <c r="AP535"/>
      <c r="AQ535"/>
    </row>
    <row r="536" spans="1:43">
      <c r="A536" t="s">
        <v>26</v>
      </c>
      <c r="B536" t="s">
        <v>11</v>
      </c>
      <c r="C536" t="s">
        <v>365</v>
      </c>
      <c r="D536" t="s">
        <v>115</v>
      </c>
      <c r="E536"/>
      <c r="F536" t="s">
        <v>6753</v>
      </c>
      <c r="G536" t="s">
        <v>1529</v>
      </c>
      <c r="H536" t="s">
        <v>365</v>
      </c>
      <c r="I536" t="s">
        <v>25</v>
      </c>
      <c r="J536" t="s">
        <v>365</v>
      </c>
      <c r="K536" t="s">
        <v>365</v>
      </c>
      <c r="L536" t="s">
        <v>365</v>
      </c>
      <c r="M536" t="s">
        <v>6021</v>
      </c>
      <c r="N536" s="128" t="s">
        <v>365</v>
      </c>
      <c r="O536" s="128" t="s">
        <v>365</v>
      </c>
      <c r="P536" s="128" t="s">
        <v>365</v>
      </c>
      <c r="Q536" s="128" t="s">
        <v>365</v>
      </c>
      <c r="R536" s="128" t="s">
        <v>365</v>
      </c>
      <c r="S536" s="128">
        <v>0.33679999999999999</v>
      </c>
      <c r="T536">
        <v>2057</v>
      </c>
      <c r="U536" s="495">
        <v>400534</v>
      </c>
      <c r="V536" s="495" t="s">
        <v>365</v>
      </c>
      <c r="W536" s="495">
        <v>400534</v>
      </c>
      <c r="X536" s="128">
        <v>0.27777777777777779</v>
      </c>
      <c r="Y536" s="128">
        <v>0.72222222222222221</v>
      </c>
      <c r="Z536" s="495">
        <v>265634.14880000002</v>
      </c>
      <c r="AA536" s="495">
        <v>0</v>
      </c>
      <c r="AB536" s="495">
        <v>37472.180888888885</v>
      </c>
      <c r="AC536" s="495">
        <v>97427.670311111098</v>
      </c>
      <c r="AD536" s="495">
        <v>0</v>
      </c>
      <c r="AE536" s="42" t="s">
        <v>1885</v>
      </c>
      <c r="AF536" s="42" t="s">
        <v>764</v>
      </c>
      <c r="AG536" s="42" t="s">
        <v>8194</v>
      </c>
      <c r="AH536" s="42">
        <v>1</v>
      </c>
      <c r="AI536" s="42" t="s">
        <v>8849</v>
      </c>
      <c r="AK536"/>
      <c r="AL536"/>
      <c r="AM536"/>
      <c r="AN536"/>
      <c r="AO536"/>
      <c r="AP536"/>
      <c r="AQ536"/>
    </row>
    <row r="537" spans="1:43">
      <c r="A537" t="s">
        <v>26</v>
      </c>
      <c r="B537" t="s">
        <v>11</v>
      </c>
      <c r="C537" t="s">
        <v>365</v>
      </c>
      <c r="D537" t="s">
        <v>155</v>
      </c>
      <c r="E537"/>
      <c r="F537" t="s">
        <v>6757</v>
      </c>
      <c r="G537" t="s">
        <v>1534</v>
      </c>
      <c r="H537" t="s">
        <v>365</v>
      </c>
      <c r="I537" t="s">
        <v>25</v>
      </c>
      <c r="J537" t="s">
        <v>365</v>
      </c>
      <c r="K537" t="s">
        <v>365</v>
      </c>
      <c r="L537" t="s">
        <v>365</v>
      </c>
      <c r="M537" t="s">
        <v>6021</v>
      </c>
      <c r="N537" s="128" t="s">
        <v>365</v>
      </c>
      <c r="O537" s="128" t="s">
        <v>365</v>
      </c>
      <c r="P537" s="128" t="s">
        <v>365</v>
      </c>
      <c r="Q537" s="128" t="s">
        <v>365</v>
      </c>
      <c r="R537" s="128" t="s">
        <v>365</v>
      </c>
      <c r="S537" s="128">
        <v>0.28360000000000002</v>
      </c>
      <c r="T537">
        <v>2057</v>
      </c>
      <c r="U537" s="495">
        <v>306621</v>
      </c>
      <c r="V537" s="495" t="s">
        <v>365</v>
      </c>
      <c r="W537" s="495">
        <v>306621</v>
      </c>
      <c r="X537" s="128">
        <v>0.27777777777777779</v>
      </c>
      <c r="Y537" s="128">
        <v>0.72222222222222221</v>
      </c>
      <c r="Z537" s="495">
        <v>219663.28439999997</v>
      </c>
      <c r="AA537" s="495">
        <v>0</v>
      </c>
      <c r="AB537" s="495">
        <v>24154.921000000009</v>
      </c>
      <c r="AC537" s="495">
        <v>62802.794600000016</v>
      </c>
      <c r="AD537" s="495">
        <v>0</v>
      </c>
      <c r="AE537" s="42" t="s">
        <v>1885</v>
      </c>
      <c r="AF537" s="42" t="s">
        <v>764</v>
      </c>
      <c r="AG537" s="42" t="s">
        <v>8206</v>
      </c>
      <c r="AH537" s="42">
        <v>1</v>
      </c>
      <c r="AI537" s="42" t="s">
        <v>8857</v>
      </c>
      <c r="AK537"/>
      <c r="AL537"/>
      <c r="AM537"/>
      <c r="AN537"/>
      <c r="AO537"/>
      <c r="AP537"/>
      <c r="AQ537"/>
    </row>
    <row r="538" spans="1:43">
      <c r="A538" t="s">
        <v>26</v>
      </c>
      <c r="B538" t="s">
        <v>11</v>
      </c>
      <c r="C538" t="s">
        <v>365</v>
      </c>
      <c r="D538" t="s">
        <v>135</v>
      </c>
      <c r="E538"/>
      <c r="F538" t="s">
        <v>6822</v>
      </c>
      <c r="G538" t="s">
        <v>1566</v>
      </c>
      <c r="H538" t="s">
        <v>365</v>
      </c>
      <c r="I538" t="s">
        <v>25</v>
      </c>
      <c r="J538" t="s">
        <v>365</v>
      </c>
      <c r="K538" t="s">
        <v>365</v>
      </c>
      <c r="L538" t="s">
        <v>365</v>
      </c>
      <c r="M538" t="s">
        <v>6021</v>
      </c>
      <c r="N538" s="128" t="s">
        <v>365</v>
      </c>
      <c r="O538" s="128" t="s">
        <v>365</v>
      </c>
      <c r="P538" s="128" t="s">
        <v>365</v>
      </c>
      <c r="Q538" s="128" t="s">
        <v>365</v>
      </c>
      <c r="R538" s="128" t="s">
        <v>365</v>
      </c>
      <c r="S538" s="128">
        <v>0.2162</v>
      </c>
      <c r="T538">
        <v>2057</v>
      </c>
      <c r="U538" s="495">
        <v>592680</v>
      </c>
      <c r="V538" s="495" t="s">
        <v>365</v>
      </c>
      <c r="W538" s="495">
        <v>592680</v>
      </c>
      <c r="X538" s="128">
        <v>0.27777777777777779</v>
      </c>
      <c r="Y538" s="128">
        <v>0.72222222222222221</v>
      </c>
      <c r="Z538" s="495">
        <v>464542.58400000003</v>
      </c>
      <c r="AA538" s="495">
        <v>0</v>
      </c>
      <c r="AB538" s="495">
        <v>35593.726666666662</v>
      </c>
      <c r="AC538" s="495">
        <v>92543.689333333314</v>
      </c>
      <c r="AD538" s="495">
        <v>0</v>
      </c>
      <c r="AE538" s="42" t="s">
        <v>1885</v>
      </c>
      <c r="AF538" s="42" t="s">
        <v>764</v>
      </c>
      <c r="AG538" s="42" t="s">
        <v>8417</v>
      </c>
      <c r="AH538" s="42">
        <v>1</v>
      </c>
      <c r="AI538" s="42" t="s">
        <v>9040</v>
      </c>
      <c r="AK538"/>
      <c r="AL538"/>
      <c r="AM538"/>
      <c r="AN538"/>
      <c r="AO538"/>
      <c r="AP538"/>
      <c r="AQ538"/>
    </row>
    <row r="539" spans="1:43">
      <c r="A539" t="s">
        <v>26</v>
      </c>
      <c r="B539" t="s">
        <v>11</v>
      </c>
      <c r="C539" t="s">
        <v>365</v>
      </c>
      <c r="D539" t="s">
        <v>120</v>
      </c>
      <c r="E539"/>
      <c r="F539" t="s">
        <v>6849</v>
      </c>
      <c r="G539" t="s">
        <v>1567</v>
      </c>
      <c r="H539" t="s">
        <v>365</v>
      </c>
      <c r="I539" t="s">
        <v>25</v>
      </c>
      <c r="J539" t="s">
        <v>365</v>
      </c>
      <c r="K539" t="s">
        <v>365</v>
      </c>
      <c r="L539" t="s">
        <v>365</v>
      </c>
      <c r="M539" t="s">
        <v>6021</v>
      </c>
      <c r="N539" s="128" t="s">
        <v>365</v>
      </c>
      <c r="O539" s="128" t="s">
        <v>365</v>
      </c>
      <c r="P539" s="128" t="s">
        <v>365</v>
      </c>
      <c r="Q539" s="128" t="s">
        <v>365</v>
      </c>
      <c r="R539" s="128" t="s">
        <v>365</v>
      </c>
      <c r="S539" s="128">
        <v>0.50649999999999995</v>
      </c>
      <c r="T539">
        <v>2057</v>
      </c>
      <c r="U539" s="495">
        <v>362491</v>
      </c>
      <c r="V539" s="495" t="s">
        <v>365</v>
      </c>
      <c r="W539" s="495">
        <v>362491</v>
      </c>
      <c r="X539" s="128">
        <v>0.27777777777777779</v>
      </c>
      <c r="Y539" s="128">
        <v>0.72222222222222221</v>
      </c>
      <c r="Z539" s="495">
        <v>178889.30850000001</v>
      </c>
      <c r="AA539" s="495">
        <v>0</v>
      </c>
      <c r="AB539" s="495">
        <v>51000.469861111109</v>
      </c>
      <c r="AC539" s="495">
        <v>132601.22163888888</v>
      </c>
      <c r="AD539" s="495">
        <v>0</v>
      </c>
      <c r="AE539" s="42" t="s">
        <v>1885</v>
      </c>
      <c r="AF539" s="42" t="s">
        <v>764</v>
      </c>
      <c r="AG539" s="42" t="s">
        <v>8543</v>
      </c>
      <c r="AH539" s="42">
        <v>1</v>
      </c>
      <c r="AI539" s="42" t="s">
        <v>9140</v>
      </c>
      <c r="AK539"/>
      <c r="AL539"/>
      <c r="AM539"/>
      <c r="AN539"/>
      <c r="AO539"/>
      <c r="AP539"/>
      <c r="AQ539"/>
    </row>
    <row r="540" spans="1:43">
      <c r="A540" t="s">
        <v>26</v>
      </c>
      <c r="B540" t="s">
        <v>11</v>
      </c>
      <c r="C540" t="s">
        <v>365</v>
      </c>
      <c r="D540" t="s">
        <v>117</v>
      </c>
      <c r="E540"/>
      <c r="F540" t="s">
        <v>6808</v>
      </c>
      <c r="G540" t="s">
        <v>1864</v>
      </c>
      <c r="H540" t="s">
        <v>365</v>
      </c>
      <c r="I540" t="s">
        <v>25</v>
      </c>
      <c r="J540" t="s">
        <v>365</v>
      </c>
      <c r="K540" t="s">
        <v>365</v>
      </c>
      <c r="L540" t="s">
        <v>365</v>
      </c>
      <c r="M540" t="s">
        <v>6021</v>
      </c>
      <c r="N540" s="128" t="s">
        <v>365</v>
      </c>
      <c r="O540" s="128" t="s">
        <v>365</v>
      </c>
      <c r="P540" s="128" t="s">
        <v>365</v>
      </c>
      <c r="Q540" s="128" t="s">
        <v>365</v>
      </c>
      <c r="R540" s="128" t="s">
        <v>365</v>
      </c>
      <c r="S540" s="128">
        <v>0.39660000000000001</v>
      </c>
      <c r="T540">
        <v>2057</v>
      </c>
      <c r="U540" s="495">
        <v>382731.99</v>
      </c>
      <c r="V540" s="495" t="s">
        <v>365</v>
      </c>
      <c r="W540" s="495">
        <v>382731.99</v>
      </c>
      <c r="X540" s="128">
        <v>0.27777777777777779</v>
      </c>
      <c r="Y540" s="128">
        <v>0.72222222222222221</v>
      </c>
      <c r="Z540" s="495">
        <v>230940.48276599997</v>
      </c>
      <c r="AA540" s="495">
        <v>0</v>
      </c>
      <c r="AB540" s="495">
        <v>42164.30756500001</v>
      </c>
      <c r="AC540" s="495">
        <v>109627.19966900001</v>
      </c>
      <c r="AD540" s="495">
        <v>0</v>
      </c>
      <c r="AE540" s="42" t="s">
        <v>1885</v>
      </c>
      <c r="AF540" s="42" t="s">
        <v>764</v>
      </c>
      <c r="AG540" s="42" t="s">
        <v>8385</v>
      </c>
      <c r="AH540" s="42">
        <v>1</v>
      </c>
      <c r="AI540" s="42" t="s">
        <v>9012</v>
      </c>
      <c r="AK540"/>
      <c r="AL540"/>
      <c r="AM540"/>
      <c r="AN540"/>
      <c r="AO540"/>
      <c r="AP540"/>
      <c r="AQ540"/>
    </row>
    <row r="541" spans="1:43">
      <c r="A541" t="s">
        <v>26</v>
      </c>
      <c r="B541" t="s">
        <v>11</v>
      </c>
      <c r="C541" t="s">
        <v>365</v>
      </c>
      <c r="D541" t="s">
        <v>140</v>
      </c>
      <c r="E541"/>
      <c r="F541" t="s">
        <v>6818</v>
      </c>
      <c r="G541" t="s">
        <v>1540</v>
      </c>
      <c r="H541" t="s">
        <v>365</v>
      </c>
      <c r="I541" t="s">
        <v>25</v>
      </c>
      <c r="J541" t="s">
        <v>365</v>
      </c>
      <c r="K541" t="s">
        <v>365</v>
      </c>
      <c r="L541" t="s">
        <v>365</v>
      </c>
      <c r="M541" t="s">
        <v>6021</v>
      </c>
      <c r="N541" s="128" t="s">
        <v>365</v>
      </c>
      <c r="O541" s="128" t="s">
        <v>365</v>
      </c>
      <c r="P541" s="128" t="s">
        <v>365</v>
      </c>
      <c r="Q541" s="128" t="s">
        <v>365</v>
      </c>
      <c r="R541" s="128" t="s">
        <v>365</v>
      </c>
      <c r="S541" s="128">
        <v>0.2162</v>
      </c>
      <c r="T541">
        <v>2057</v>
      </c>
      <c r="U541" s="495">
        <v>678137</v>
      </c>
      <c r="V541" s="495" t="s">
        <v>365</v>
      </c>
      <c r="W541" s="495">
        <v>678137</v>
      </c>
      <c r="X541" s="128">
        <v>0.27777777777777779</v>
      </c>
      <c r="Y541" s="128">
        <v>0.72222222222222221</v>
      </c>
      <c r="Z541" s="495">
        <v>531523.78060000006</v>
      </c>
      <c r="AA541" s="495">
        <v>0</v>
      </c>
      <c r="AB541" s="495">
        <v>40725.894277777763</v>
      </c>
      <c r="AC541" s="495">
        <v>105887.32512222217</v>
      </c>
      <c r="AD541" s="495">
        <v>0</v>
      </c>
      <c r="AE541" s="42" t="s">
        <v>1885</v>
      </c>
      <c r="AF541" s="42" t="s">
        <v>764</v>
      </c>
      <c r="AG541" s="42" t="s">
        <v>8413</v>
      </c>
      <c r="AH541" s="42">
        <v>1</v>
      </c>
      <c r="AI541" s="42" t="s">
        <v>9036</v>
      </c>
      <c r="AK541"/>
      <c r="AL541"/>
      <c r="AM541"/>
      <c r="AN541"/>
      <c r="AO541"/>
      <c r="AP541"/>
      <c r="AQ541"/>
    </row>
    <row r="542" spans="1:43">
      <c r="A542" t="s">
        <v>26</v>
      </c>
      <c r="B542" t="s">
        <v>11</v>
      </c>
      <c r="C542" t="s">
        <v>365</v>
      </c>
      <c r="D542" t="s">
        <v>112</v>
      </c>
      <c r="E542"/>
      <c r="F542" t="s">
        <v>6834</v>
      </c>
      <c r="G542" t="s">
        <v>1554</v>
      </c>
      <c r="H542" t="s">
        <v>365</v>
      </c>
      <c r="I542" t="s">
        <v>25</v>
      </c>
      <c r="J542" t="s">
        <v>365</v>
      </c>
      <c r="K542" t="s">
        <v>365</v>
      </c>
      <c r="L542" t="s">
        <v>365</v>
      </c>
      <c r="M542" t="s">
        <v>6055</v>
      </c>
      <c r="N542" s="128" t="s">
        <v>365</v>
      </c>
      <c r="O542" s="128" t="s">
        <v>365</v>
      </c>
      <c r="P542" s="128" t="s">
        <v>365</v>
      </c>
      <c r="Q542" s="128" t="s">
        <v>365</v>
      </c>
      <c r="R542" s="128" t="s">
        <v>365</v>
      </c>
      <c r="S542" s="128">
        <v>0.29389999999999999</v>
      </c>
      <c r="T542">
        <v>2057</v>
      </c>
      <c r="U542" s="495">
        <v>1166567</v>
      </c>
      <c r="V542" s="495" t="s">
        <v>365</v>
      </c>
      <c r="W542" s="495">
        <v>1166567</v>
      </c>
      <c r="X542" s="128">
        <v>0.27777777777777779</v>
      </c>
      <c r="Y542" s="128">
        <v>0.72222222222222221</v>
      </c>
      <c r="Z542" s="495">
        <v>823712.95869999996</v>
      </c>
      <c r="AA542" s="495">
        <v>0</v>
      </c>
      <c r="AB542" s="495">
        <v>95237.233694444454</v>
      </c>
      <c r="AC542" s="495">
        <v>247616.80760555557</v>
      </c>
      <c r="AD542" s="495">
        <v>0</v>
      </c>
      <c r="AE542" s="42" t="s">
        <v>1886</v>
      </c>
      <c r="AF542" s="42" t="s">
        <v>764</v>
      </c>
      <c r="AG542" s="42" t="s">
        <v>8456</v>
      </c>
      <c r="AH542" s="42">
        <v>1</v>
      </c>
      <c r="AI542" s="42" t="s">
        <v>9074</v>
      </c>
      <c r="AK542"/>
      <c r="AL542"/>
      <c r="AM542"/>
      <c r="AN542"/>
      <c r="AO542"/>
      <c r="AP542"/>
      <c r="AQ542"/>
    </row>
    <row r="543" spans="1:43">
      <c r="A543" t="s">
        <v>26</v>
      </c>
      <c r="B543" t="s">
        <v>11</v>
      </c>
      <c r="C543" t="s">
        <v>365</v>
      </c>
      <c r="D543" t="s">
        <v>132</v>
      </c>
      <c r="E543"/>
      <c r="F543" t="s">
        <v>1432</v>
      </c>
      <c r="G543" t="s">
        <v>1545</v>
      </c>
      <c r="H543" t="s">
        <v>365</v>
      </c>
      <c r="I543" t="s">
        <v>25</v>
      </c>
      <c r="J543" t="s">
        <v>365</v>
      </c>
      <c r="K543" t="s">
        <v>365</v>
      </c>
      <c r="L543" t="s">
        <v>365</v>
      </c>
      <c r="M543" t="s">
        <v>6055</v>
      </c>
      <c r="N543" s="128" t="s">
        <v>365</v>
      </c>
      <c r="O543" s="128" t="s">
        <v>365</v>
      </c>
      <c r="P543" s="128" t="s">
        <v>365</v>
      </c>
      <c r="Q543" s="128" t="s">
        <v>365</v>
      </c>
      <c r="R543" s="128" t="s">
        <v>365</v>
      </c>
      <c r="S543" s="128">
        <v>0.41570000000000001</v>
      </c>
      <c r="T543">
        <v>2057</v>
      </c>
      <c r="U543" s="495">
        <v>1629377</v>
      </c>
      <c r="V543" s="495" t="s">
        <v>365</v>
      </c>
      <c r="W543" s="495">
        <v>1629377</v>
      </c>
      <c r="X543" s="128">
        <v>0.27777777777777779</v>
      </c>
      <c r="Y543" s="128">
        <v>0.72222222222222221</v>
      </c>
      <c r="Z543" s="495">
        <v>952044.98110000009</v>
      </c>
      <c r="AA543" s="495">
        <v>0</v>
      </c>
      <c r="AB543" s="495">
        <v>188147.78302777777</v>
      </c>
      <c r="AC543" s="495">
        <v>489184.23587222217</v>
      </c>
      <c r="AD543" s="495">
        <v>0</v>
      </c>
      <c r="AE543" s="42" t="s">
        <v>1886</v>
      </c>
      <c r="AF543" s="42" t="s">
        <v>764</v>
      </c>
      <c r="AG543" s="42" t="s">
        <v>8226</v>
      </c>
      <c r="AH543" s="42">
        <v>1</v>
      </c>
      <c r="AI543" s="42" t="s">
        <v>8874</v>
      </c>
      <c r="AK543"/>
      <c r="AL543"/>
      <c r="AM543"/>
      <c r="AN543"/>
      <c r="AO543"/>
      <c r="AP543"/>
      <c r="AQ543"/>
    </row>
    <row r="544" spans="1:43">
      <c r="A544" t="s">
        <v>26</v>
      </c>
      <c r="B544" t="s">
        <v>11</v>
      </c>
      <c r="C544" t="s">
        <v>365</v>
      </c>
      <c r="D544" t="s">
        <v>153</v>
      </c>
      <c r="E544"/>
      <c r="F544" t="s">
        <v>6790</v>
      </c>
      <c r="G544" t="s">
        <v>1325</v>
      </c>
      <c r="H544" t="s">
        <v>365</v>
      </c>
      <c r="I544" t="s">
        <v>25</v>
      </c>
      <c r="J544" t="s">
        <v>365</v>
      </c>
      <c r="K544" t="s">
        <v>365</v>
      </c>
      <c r="L544" t="s">
        <v>365</v>
      </c>
      <c r="M544" t="s">
        <v>6055</v>
      </c>
      <c r="N544" s="128" t="s">
        <v>365</v>
      </c>
      <c r="O544" s="128" t="s">
        <v>365</v>
      </c>
      <c r="P544" s="128" t="s">
        <v>365</v>
      </c>
      <c r="Q544" s="128" t="s">
        <v>365</v>
      </c>
      <c r="R544" s="128" t="s">
        <v>365</v>
      </c>
      <c r="S544" s="128">
        <v>0.25040000000000001</v>
      </c>
      <c r="T544">
        <v>2057</v>
      </c>
      <c r="U544" s="495">
        <v>554701</v>
      </c>
      <c r="V544" s="495" t="s">
        <v>365</v>
      </c>
      <c r="W544" s="495">
        <v>554701</v>
      </c>
      <c r="X544" s="128">
        <v>0.27777777777777779</v>
      </c>
      <c r="Y544" s="128">
        <v>0.72222222222222221</v>
      </c>
      <c r="Z544" s="495">
        <v>415803.86960000003</v>
      </c>
      <c r="AA544" s="495">
        <v>0</v>
      </c>
      <c r="AB544" s="495">
        <v>38582.536222222217</v>
      </c>
      <c r="AC544" s="495">
        <v>100314.59417777775</v>
      </c>
      <c r="AD544" s="495">
        <v>0</v>
      </c>
      <c r="AE544" s="42" t="s">
        <v>1886</v>
      </c>
      <c r="AF544" s="42" t="s">
        <v>764</v>
      </c>
      <c r="AG544" s="42" t="s">
        <v>8302</v>
      </c>
      <c r="AH544" s="42">
        <v>1</v>
      </c>
      <c r="AI544" s="42" t="s">
        <v>8940</v>
      </c>
      <c r="AK544"/>
      <c r="AL544"/>
      <c r="AM544"/>
      <c r="AN544"/>
      <c r="AO544"/>
      <c r="AP544"/>
      <c r="AQ544"/>
    </row>
    <row r="545" spans="1:43">
      <c r="A545" t="s">
        <v>26</v>
      </c>
      <c r="B545" t="s">
        <v>11</v>
      </c>
      <c r="C545" t="s">
        <v>365</v>
      </c>
      <c r="D545" t="s">
        <v>128</v>
      </c>
      <c r="E545"/>
      <c r="F545" t="s">
        <v>6814</v>
      </c>
      <c r="G545" t="s">
        <v>1538</v>
      </c>
      <c r="H545" t="s">
        <v>365</v>
      </c>
      <c r="I545" t="s">
        <v>25</v>
      </c>
      <c r="J545" t="s">
        <v>365</v>
      </c>
      <c r="K545" t="s">
        <v>365</v>
      </c>
      <c r="L545" t="s">
        <v>365</v>
      </c>
      <c r="M545" t="s">
        <v>6055</v>
      </c>
      <c r="N545" s="128" t="s">
        <v>365</v>
      </c>
      <c r="O545" s="128" t="s">
        <v>365</v>
      </c>
      <c r="P545" s="128" t="s">
        <v>365</v>
      </c>
      <c r="Q545" s="128" t="s">
        <v>365</v>
      </c>
      <c r="R545" s="128" t="s">
        <v>365</v>
      </c>
      <c r="S545" s="128">
        <v>0.27</v>
      </c>
      <c r="T545">
        <v>2057</v>
      </c>
      <c r="U545" s="495">
        <v>613632.01</v>
      </c>
      <c r="V545" s="495" t="s">
        <v>365</v>
      </c>
      <c r="W545" s="495">
        <v>613632.01</v>
      </c>
      <c r="X545" s="128">
        <v>0.27777777777777779</v>
      </c>
      <c r="Y545" s="128">
        <v>0.72222222222222221</v>
      </c>
      <c r="Z545" s="495">
        <v>447951.36729999998</v>
      </c>
      <c r="AA545" s="495">
        <v>0</v>
      </c>
      <c r="AB545" s="495">
        <v>46022.400750000008</v>
      </c>
      <c r="AC545" s="495">
        <v>119658.24195000001</v>
      </c>
      <c r="AD545" s="495">
        <v>0</v>
      </c>
      <c r="AE545" s="42" t="s">
        <v>1886</v>
      </c>
      <c r="AF545" s="42" t="s">
        <v>764</v>
      </c>
      <c r="AG545" s="42" t="s">
        <v>8409</v>
      </c>
      <c r="AH545" s="42">
        <v>1</v>
      </c>
      <c r="AI545" s="42" t="s">
        <v>9032</v>
      </c>
      <c r="AK545"/>
      <c r="AL545"/>
      <c r="AM545"/>
      <c r="AN545"/>
      <c r="AO545"/>
      <c r="AP545"/>
      <c r="AQ545"/>
    </row>
    <row r="546" spans="1:43">
      <c r="A546" t="s">
        <v>26</v>
      </c>
      <c r="B546" t="s">
        <v>11</v>
      </c>
      <c r="C546" t="s">
        <v>365</v>
      </c>
      <c r="D546" t="s">
        <v>148</v>
      </c>
      <c r="E546"/>
      <c r="F546" t="s">
        <v>6815</v>
      </c>
      <c r="G546" t="s">
        <v>1562</v>
      </c>
      <c r="H546" t="s">
        <v>365</v>
      </c>
      <c r="I546" t="s">
        <v>25</v>
      </c>
      <c r="J546" t="s">
        <v>365</v>
      </c>
      <c r="K546" t="s">
        <v>365</v>
      </c>
      <c r="L546" t="s">
        <v>365</v>
      </c>
      <c r="M546" t="s">
        <v>6021</v>
      </c>
      <c r="N546" s="128" t="s">
        <v>365</v>
      </c>
      <c r="O546" s="128" t="s">
        <v>365</v>
      </c>
      <c r="P546" s="128" t="s">
        <v>365</v>
      </c>
      <c r="Q546" s="128" t="s">
        <v>365</v>
      </c>
      <c r="R546" s="128" t="s">
        <v>365</v>
      </c>
      <c r="S546" s="128">
        <v>0.30980000000000002</v>
      </c>
      <c r="T546">
        <v>2057</v>
      </c>
      <c r="U546" s="495">
        <v>107047</v>
      </c>
      <c r="V546" s="495" t="s">
        <v>365</v>
      </c>
      <c r="W546" s="495">
        <v>107047</v>
      </c>
      <c r="X546" s="128">
        <v>0.27777777777777779</v>
      </c>
      <c r="Y546" s="128">
        <v>0.72222222222222221</v>
      </c>
      <c r="Z546" s="495">
        <v>73883.839399999997</v>
      </c>
      <c r="AA546" s="495">
        <v>0</v>
      </c>
      <c r="AB546" s="495">
        <v>9211.9890555555576</v>
      </c>
      <c r="AC546" s="495">
        <v>23951.171544444445</v>
      </c>
      <c r="AD546" s="495">
        <v>0</v>
      </c>
      <c r="AE546" s="42" t="s">
        <v>1885</v>
      </c>
      <c r="AF546" s="42" t="s">
        <v>764</v>
      </c>
      <c r="AG546" s="42" t="s">
        <v>8410</v>
      </c>
      <c r="AH546" s="42">
        <v>1</v>
      </c>
      <c r="AI546" s="42" t="s">
        <v>9033</v>
      </c>
      <c r="AK546"/>
      <c r="AL546"/>
      <c r="AM546"/>
      <c r="AN546"/>
      <c r="AO546"/>
      <c r="AP546"/>
      <c r="AQ546"/>
    </row>
    <row r="547" spans="1:43">
      <c r="A547" t="s">
        <v>26</v>
      </c>
      <c r="B547" t="s">
        <v>11</v>
      </c>
      <c r="C547" t="s">
        <v>365</v>
      </c>
      <c r="D547" t="s">
        <v>118</v>
      </c>
      <c r="E547"/>
      <c r="F547" t="s">
        <v>6809</v>
      </c>
      <c r="G547" t="s">
        <v>1865</v>
      </c>
      <c r="H547" t="s">
        <v>365</v>
      </c>
      <c r="I547" t="s">
        <v>25</v>
      </c>
      <c r="J547" t="s">
        <v>365</v>
      </c>
      <c r="K547" t="s">
        <v>365</v>
      </c>
      <c r="L547" t="s">
        <v>365</v>
      </c>
      <c r="M547" t="s">
        <v>6055</v>
      </c>
      <c r="N547" s="128" t="s">
        <v>365</v>
      </c>
      <c r="O547" s="128" t="s">
        <v>365</v>
      </c>
      <c r="P547" s="128" t="s">
        <v>365</v>
      </c>
      <c r="Q547" s="128" t="s">
        <v>365</v>
      </c>
      <c r="R547" s="128" t="s">
        <v>365</v>
      </c>
      <c r="S547" s="128">
        <v>0.60299999999999998</v>
      </c>
      <c r="T547">
        <v>2057</v>
      </c>
      <c r="U547" s="495">
        <v>169185</v>
      </c>
      <c r="V547" s="495" t="s">
        <v>365</v>
      </c>
      <c r="W547" s="495">
        <v>169185</v>
      </c>
      <c r="X547" s="128">
        <v>0.27777777777777779</v>
      </c>
      <c r="Y547" s="128">
        <v>0.72222222222222221</v>
      </c>
      <c r="Z547" s="495">
        <v>67166.445000000007</v>
      </c>
      <c r="AA547" s="495">
        <v>0</v>
      </c>
      <c r="AB547" s="495">
        <v>28338.487499999999</v>
      </c>
      <c r="AC547" s="495">
        <v>73680.06749999999</v>
      </c>
      <c r="AD547" s="495">
        <v>0</v>
      </c>
      <c r="AE547" s="42" t="s">
        <v>1886</v>
      </c>
      <c r="AF547" s="42" t="s">
        <v>764</v>
      </c>
      <c r="AG547" s="42" t="s">
        <v>8386</v>
      </c>
      <c r="AH547" s="42">
        <v>1</v>
      </c>
      <c r="AI547" s="42" t="s">
        <v>9013</v>
      </c>
      <c r="AK547"/>
      <c r="AL547"/>
      <c r="AM547"/>
      <c r="AN547"/>
      <c r="AO547"/>
      <c r="AP547"/>
      <c r="AQ547"/>
    </row>
    <row r="548" spans="1:43">
      <c r="A548" t="s">
        <v>26</v>
      </c>
      <c r="B548" t="s">
        <v>11</v>
      </c>
      <c r="C548" t="s">
        <v>365</v>
      </c>
      <c r="D548" t="s">
        <v>141</v>
      </c>
      <c r="E548"/>
      <c r="F548" t="s">
        <v>6772</v>
      </c>
      <c r="G548" t="s">
        <v>1547</v>
      </c>
      <c r="H548" t="s">
        <v>365</v>
      </c>
      <c r="I548" t="s">
        <v>25</v>
      </c>
      <c r="J548" t="s">
        <v>365</v>
      </c>
      <c r="K548" t="s">
        <v>365</v>
      </c>
      <c r="L548" t="s">
        <v>365</v>
      </c>
      <c r="M548" t="s">
        <v>6055</v>
      </c>
      <c r="N548" s="128" t="s">
        <v>365</v>
      </c>
      <c r="O548" s="128" t="s">
        <v>365</v>
      </c>
      <c r="P548" s="128" t="s">
        <v>365</v>
      </c>
      <c r="Q548" s="128" t="s">
        <v>365</v>
      </c>
      <c r="R548" s="128" t="s">
        <v>365</v>
      </c>
      <c r="S548" s="128">
        <v>0.3856</v>
      </c>
      <c r="T548">
        <v>2057</v>
      </c>
      <c r="U548" s="495">
        <v>282045</v>
      </c>
      <c r="V548" s="495" t="s">
        <v>365</v>
      </c>
      <c r="W548" s="495">
        <v>282045</v>
      </c>
      <c r="X548" s="128">
        <v>0.27777777777777779</v>
      </c>
      <c r="Y548" s="128">
        <v>0.72222222222222221</v>
      </c>
      <c r="Z548" s="495">
        <v>173288.448</v>
      </c>
      <c r="AA548" s="495">
        <v>0</v>
      </c>
      <c r="AB548" s="495">
        <v>30210.153333333332</v>
      </c>
      <c r="AC548" s="495">
        <v>78546.398666666661</v>
      </c>
      <c r="AD548" s="495">
        <v>0</v>
      </c>
      <c r="AE548" s="42" t="s">
        <v>1886</v>
      </c>
      <c r="AF548" s="42" t="s">
        <v>764</v>
      </c>
      <c r="AG548" s="42" t="s">
        <v>8240</v>
      </c>
      <c r="AH548" s="42">
        <v>1</v>
      </c>
      <c r="AI548" s="42" t="s">
        <v>8886</v>
      </c>
      <c r="AK548"/>
      <c r="AL548"/>
      <c r="AM548"/>
      <c r="AN548"/>
      <c r="AO548"/>
      <c r="AP548"/>
      <c r="AQ548"/>
    </row>
    <row r="549" spans="1:43">
      <c r="A549" t="s">
        <v>26</v>
      </c>
      <c r="B549" t="s">
        <v>11</v>
      </c>
      <c r="C549" t="s">
        <v>365</v>
      </c>
      <c r="D549" t="s">
        <v>124</v>
      </c>
      <c r="E549"/>
      <c r="F549" t="s">
        <v>6771</v>
      </c>
      <c r="G549" t="s">
        <v>1548</v>
      </c>
      <c r="H549" t="s">
        <v>365</v>
      </c>
      <c r="I549" t="s">
        <v>25</v>
      </c>
      <c r="J549" t="s">
        <v>365</v>
      </c>
      <c r="K549" t="s">
        <v>365</v>
      </c>
      <c r="L549" t="s">
        <v>365</v>
      </c>
      <c r="M549" t="s">
        <v>6055</v>
      </c>
      <c r="N549" s="128" t="s">
        <v>365</v>
      </c>
      <c r="O549" s="128" t="s">
        <v>365</v>
      </c>
      <c r="P549" s="128" t="s">
        <v>365</v>
      </c>
      <c r="Q549" s="128" t="s">
        <v>365</v>
      </c>
      <c r="R549" s="128" t="s">
        <v>365</v>
      </c>
      <c r="S549" s="128">
        <v>0.38419999999999999</v>
      </c>
      <c r="T549">
        <v>2057</v>
      </c>
      <c r="U549" s="495">
        <v>148069</v>
      </c>
      <c r="V549" s="495" t="s">
        <v>365</v>
      </c>
      <c r="W549" s="495">
        <v>148069</v>
      </c>
      <c r="X549" s="128">
        <v>0.27777777777777779</v>
      </c>
      <c r="Y549" s="128">
        <v>0.72222222222222221</v>
      </c>
      <c r="Z549" s="495">
        <v>91180.890200000009</v>
      </c>
      <c r="AA549" s="495">
        <v>0</v>
      </c>
      <c r="AB549" s="495">
        <v>15802.25272222222</v>
      </c>
      <c r="AC549" s="495">
        <v>41085.857077777771</v>
      </c>
      <c r="AD549" s="495">
        <v>0</v>
      </c>
      <c r="AE549" s="42" t="s">
        <v>1886</v>
      </c>
      <c r="AF549" s="42" t="s">
        <v>764</v>
      </c>
      <c r="AG549" s="42" t="s">
        <v>8239</v>
      </c>
      <c r="AH549" s="42">
        <v>1</v>
      </c>
      <c r="AI549" s="42" t="s">
        <v>8885</v>
      </c>
      <c r="AK549"/>
      <c r="AL549"/>
      <c r="AM549"/>
      <c r="AN549"/>
      <c r="AO549"/>
      <c r="AP549"/>
      <c r="AQ549"/>
    </row>
    <row r="550" spans="1:43">
      <c r="A550" t="s">
        <v>26</v>
      </c>
      <c r="B550" t="s">
        <v>11</v>
      </c>
      <c r="C550" t="s">
        <v>365</v>
      </c>
      <c r="D550" t="s">
        <v>105</v>
      </c>
      <c r="E550"/>
      <c r="F550" t="s">
        <v>6803</v>
      </c>
      <c r="G550" t="s">
        <v>1552</v>
      </c>
      <c r="H550" t="s">
        <v>365</v>
      </c>
      <c r="I550" t="s">
        <v>25</v>
      </c>
      <c r="J550" t="s">
        <v>365</v>
      </c>
      <c r="K550" t="s">
        <v>365</v>
      </c>
      <c r="L550" t="s">
        <v>365</v>
      </c>
      <c r="M550" t="s">
        <v>6021</v>
      </c>
      <c r="N550" s="128" t="s">
        <v>365</v>
      </c>
      <c r="O550" s="128" t="s">
        <v>365</v>
      </c>
      <c r="P550" s="128" t="s">
        <v>365</v>
      </c>
      <c r="Q550" s="128" t="s">
        <v>365</v>
      </c>
      <c r="R550" s="128" t="s">
        <v>365</v>
      </c>
      <c r="S550" s="128">
        <v>0.46689999999999998</v>
      </c>
      <c r="T550">
        <v>2057</v>
      </c>
      <c r="U550" s="495">
        <v>430997</v>
      </c>
      <c r="V550" s="495" t="s">
        <v>365</v>
      </c>
      <c r="W550" s="495">
        <v>430997</v>
      </c>
      <c r="X550" s="128">
        <v>0.27777777777777779</v>
      </c>
      <c r="Y550" s="128">
        <v>0.72222222222222221</v>
      </c>
      <c r="Z550" s="495">
        <v>229764.5007</v>
      </c>
      <c r="AA550" s="495">
        <v>0</v>
      </c>
      <c r="AB550" s="495">
        <v>55897.916472222227</v>
      </c>
      <c r="AC550" s="495">
        <v>145334.58282777778</v>
      </c>
      <c r="AD550" s="495">
        <v>0</v>
      </c>
      <c r="AE550" s="42" t="s">
        <v>1885</v>
      </c>
      <c r="AF550" s="42" t="s">
        <v>764</v>
      </c>
      <c r="AG550" s="42" t="s">
        <v>8380</v>
      </c>
      <c r="AH550" s="42">
        <v>1</v>
      </c>
      <c r="AI550" s="42" t="s">
        <v>9007</v>
      </c>
      <c r="AK550"/>
      <c r="AL550"/>
      <c r="AM550"/>
      <c r="AN550"/>
      <c r="AO550"/>
      <c r="AP550"/>
      <c r="AQ550"/>
    </row>
    <row r="551" spans="1:43">
      <c r="A551" t="s">
        <v>26</v>
      </c>
      <c r="B551" t="s">
        <v>11</v>
      </c>
      <c r="C551" t="s">
        <v>365</v>
      </c>
      <c r="D551" t="s">
        <v>103</v>
      </c>
      <c r="E551"/>
      <c r="F551" t="s">
        <v>6786</v>
      </c>
      <c r="G551" t="s">
        <v>1325</v>
      </c>
      <c r="H551" t="s">
        <v>365</v>
      </c>
      <c r="I551" t="s">
        <v>25</v>
      </c>
      <c r="J551" t="s">
        <v>365</v>
      </c>
      <c r="K551" t="s">
        <v>365</v>
      </c>
      <c r="L551" t="s">
        <v>365</v>
      </c>
      <c r="M551" t="s">
        <v>6021</v>
      </c>
      <c r="N551" s="128" t="s">
        <v>365</v>
      </c>
      <c r="O551" s="128" t="s">
        <v>365</v>
      </c>
      <c r="P551" s="128" t="s">
        <v>365</v>
      </c>
      <c r="Q551" s="128" t="s">
        <v>365</v>
      </c>
      <c r="R551" s="128" t="s">
        <v>365</v>
      </c>
      <c r="S551" s="128">
        <v>0.16189999999999999</v>
      </c>
      <c r="T551">
        <v>2057</v>
      </c>
      <c r="U551" s="495">
        <v>154163</v>
      </c>
      <c r="V551" s="495" t="s">
        <v>365</v>
      </c>
      <c r="W551" s="495">
        <v>154163</v>
      </c>
      <c r="X551" s="128">
        <v>0.27777777777777779</v>
      </c>
      <c r="Y551" s="128">
        <v>0.72222222222222221</v>
      </c>
      <c r="Z551" s="495">
        <v>129204.01030000001</v>
      </c>
      <c r="AA551" s="495">
        <v>0</v>
      </c>
      <c r="AB551" s="495">
        <v>6933.0526944444418</v>
      </c>
      <c r="AC551" s="495">
        <v>18025.937005555548</v>
      </c>
      <c r="AD551" s="495">
        <v>0</v>
      </c>
      <c r="AE551" s="42" t="s">
        <v>1885</v>
      </c>
      <c r="AF551" s="42" t="s">
        <v>764</v>
      </c>
      <c r="AG551" s="42" t="s">
        <v>8298</v>
      </c>
      <c r="AH551" s="42">
        <v>1</v>
      </c>
      <c r="AI551" s="42" t="s">
        <v>8936</v>
      </c>
      <c r="AK551"/>
      <c r="AL551"/>
      <c r="AM551"/>
      <c r="AN551"/>
      <c r="AO551"/>
      <c r="AP551"/>
      <c r="AQ551"/>
    </row>
    <row r="552" spans="1:43">
      <c r="A552" t="s">
        <v>26</v>
      </c>
      <c r="B552" t="s">
        <v>11</v>
      </c>
      <c r="C552" t="s">
        <v>365</v>
      </c>
      <c r="D552" t="s">
        <v>152</v>
      </c>
      <c r="E552"/>
      <c r="F552" t="s">
        <v>6807</v>
      </c>
      <c r="G552" t="s">
        <v>1565</v>
      </c>
      <c r="H552" t="s">
        <v>365</v>
      </c>
      <c r="I552" t="s">
        <v>25</v>
      </c>
      <c r="J552" t="s">
        <v>365</v>
      </c>
      <c r="K552" t="s">
        <v>365</v>
      </c>
      <c r="L552" t="s">
        <v>365</v>
      </c>
      <c r="M552" t="s">
        <v>6021</v>
      </c>
      <c r="N552" s="128" t="s">
        <v>365</v>
      </c>
      <c r="O552" s="128" t="s">
        <v>365</v>
      </c>
      <c r="P552" s="128" t="s">
        <v>365</v>
      </c>
      <c r="Q552" s="128" t="s">
        <v>365</v>
      </c>
      <c r="R552" s="128" t="s">
        <v>365</v>
      </c>
      <c r="S552" s="128">
        <v>0.17119999999999999</v>
      </c>
      <c r="T552">
        <v>2057</v>
      </c>
      <c r="U552" s="495">
        <v>717347</v>
      </c>
      <c r="V552" s="495" t="s">
        <v>365</v>
      </c>
      <c r="W552" s="495">
        <v>717347</v>
      </c>
      <c r="X552" s="128">
        <v>0.27777777777777779</v>
      </c>
      <c r="Y552" s="128">
        <v>0.72222222222222221</v>
      </c>
      <c r="Z552" s="495">
        <v>594537.1936</v>
      </c>
      <c r="AA552" s="495">
        <v>0</v>
      </c>
      <c r="AB552" s="495">
        <v>34113.835111111111</v>
      </c>
      <c r="AC552" s="495">
        <v>88695.97128888889</v>
      </c>
      <c r="AD552" s="495">
        <v>0</v>
      </c>
      <c r="AE552" s="42" t="s">
        <v>1885</v>
      </c>
      <c r="AF552" s="42" t="s">
        <v>764</v>
      </c>
      <c r="AG552" s="42" t="s">
        <v>8384</v>
      </c>
      <c r="AH552" s="42">
        <v>1</v>
      </c>
      <c r="AI552" s="42" t="s">
        <v>9011</v>
      </c>
      <c r="AK552"/>
      <c r="AL552"/>
      <c r="AM552"/>
      <c r="AN552"/>
      <c r="AO552"/>
      <c r="AP552"/>
      <c r="AQ552"/>
    </row>
    <row r="553" spans="1:43">
      <c r="A553" t="s">
        <v>26</v>
      </c>
      <c r="B553" t="s">
        <v>11</v>
      </c>
      <c r="C553" t="s">
        <v>365</v>
      </c>
      <c r="D553" t="s">
        <v>100</v>
      </c>
      <c r="E553"/>
      <c r="F553" t="s">
        <v>6830</v>
      </c>
      <c r="G553" t="s">
        <v>1325</v>
      </c>
      <c r="H553" t="s">
        <v>365</v>
      </c>
      <c r="I553" t="s">
        <v>25</v>
      </c>
      <c r="J553" t="s">
        <v>365</v>
      </c>
      <c r="K553" t="s">
        <v>365</v>
      </c>
      <c r="L553" t="s">
        <v>365</v>
      </c>
      <c r="M553" t="s">
        <v>6021</v>
      </c>
      <c r="N553" s="128" t="s">
        <v>365</v>
      </c>
      <c r="O553" s="128" t="s">
        <v>365</v>
      </c>
      <c r="P553" s="128" t="s">
        <v>365</v>
      </c>
      <c r="Q553" s="128" t="s">
        <v>365</v>
      </c>
      <c r="R553" s="128" t="s">
        <v>365</v>
      </c>
      <c r="S553" s="128">
        <v>0.33679999999999999</v>
      </c>
      <c r="T553">
        <v>2057</v>
      </c>
      <c r="U553" s="495">
        <v>896739</v>
      </c>
      <c r="V553" s="495" t="s">
        <v>365</v>
      </c>
      <c r="W553" s="495">
        <v>896739</v>
      </c>
      <c r="X553" s="128">
        <v>0.27777777777777779</v>
      </c>
      <c r="Y553" s="128">
        <v>0.72222222222222221</v>
      </c>
      <c r="Z553" s="495">
        <v>594717.30480000004</v>
      </c>
      <c r="AA553" s="495">
        <v>0</v>
      </c>
      <c r="AB553" s="495">
        <v>83894.915333333323</v>
      </c>
      <c r="AC553" s="495">
        <v>218126.77986666662</v>
      </c>
      <c r="AD553" s="495">
        <v>0</v>
      </c>
      <c r="AE553" s="42" t="s">
        <v>1885</v>
      </c>
      <c r="AF553" s="42" t="s">
        <v>764</v>
      </c>
      <c r="AG553" s="42" t="s">
        <v>8433</v>
      </c>
      <c r="AH553" s="42">
        <v>1</v>
      </c>
      <c r="AI553" s="42" t="s">
        <v>9056</v>
      </c>
      <c r="AK553"/>
      <c r="AL553"/>
      <c r="AM553"/>
      <c r="AN553"/>
      <c r="AO553"/>
      <c r="AP553"/>
      <c r="AQ553"/>
    </row>
    <row r="554" spans="1:43">
      <c r="A554" t="s">
        <v>26</v>
      </c>
      <c r="B554" t="s">
        <v>11</v>
      </c>
      <c r="C554" t="s">
        <v>365</v>
      </c>
      <c r="D554" t="s">
        <v>147</v>
      </c>
      <c r="E554"/>
      <c r="F554" t="s">
        <v>6805</v>
      </c>
      <c r="G554" t="s">
        <v>1559</v>
      </c>
      <c r="H554" t="s">
        <v>365</v>
      </c>
      <c r="I554" t="s">
        <v>25</v>
      </c>
      <c r="J554" t="s">
        <v>365</v>
      </c>
      <c r="K554" t="s">
        <v>365</v>
      </c>
      <c r="L554" t="s">
        <v>365</v>
      </c>
      <c r="M554" t="s">
        <v>6021</v>
      </c>
      <c r="N554" s="128" t="s">
        <v>365</v>
      </c>
      <c r="O554" s="128" t="s">
        <v>365</v>
      </c>
      <c r="P554" s="128" t="s">
        <v>365</v>
      </c>
      <c r="Q554" s="128" t="s">
        <v>365</v>
      </c>
      <c r="R554" s="128" t="s">
        <v>365</v>
      </c>
      <c r="S554" s="128">
        <v>0.2581</v>
      </c>
      <c r="T554">
        <v>2057</v>
      </c>
      <c r="U554" s="495">
        <v>257170</v>
      </c>
      <c r="V554" s="495" t="s">
        <v>365</v>
      </c>
      <c r="W554" s="495">
        <v>257170</v>
      </c>
      <c r="X554" s="128">
        <v>0.27777777777777779</v>
      </c>
      <c r="Y554" s="128">
        <v>0.72222222222222221</v>
      </c>
      <c r="Z554" s="495">
        <v>190794.42300000001</v>
      </c>
      <c r="AA554" s="495">
        <v>0</v>
      </c>
      <c r="AB554" s="495">
        <v>18437.660277777777</v>
      </c>
      <c r="AC554" s="495">
        <v>47937.916722222217</v>
      </c>
      <c r="AD554" s="495">
        <v>0</v>
      </c>
      <c r="AE554" s="42" t="s">
        <v>1885</v>
      </c>
      <c r="AF554" s="42" t="s">
        <v>764</v>
      </c>
      <c r="AG554" s="42" t="s">
        <v>8382</v>
      </c>
      <c r="AH554" s="42">
        <v>1</v>
      </c>
      <c r="AI554" s="42" t="s">
        <v>9009</v>
      </c>
      <c r="AK554"/>
      <c r="AL554"/>
      <c r="AM554"/>
      <c r="AN554"/>
      <c r="AO554"/>
      <c r="AP554"/>
      <c r="AQ554"/>
    </row>
    <row r="555" spans="1:43">
      <c r="A555" t="s">
        <v>26</v>
      </c>
      <c r="B555" t="s">
        <v>11</v>
      </c>
      <c r="C555" t="s">
        <v>365</v>
      </c>
      <c r="D555" t="s">
        <v>137</v>
      </c>
      <c r="E555"/>
      <c r="F555" t="s">
        <v>6755</v>
      </c>
      <c r="G555" t="s">
        <v>1850</v>
      </c>
      <c r="H555" t="s">
        <v>365</v>
      </c>
      <c r="I555" t="s">
        <v>25</v>
      </c>
      <c r="J555" t="s">
        <v>365</v>
      </c>
      <c r="K555" t="s">
        <v>365</v>
      </c>
      <c r="L555" t="s">
        <v>365</v>
      </c>
      <c r="M555" t="s">
        <v>6055</v>
      </c>
      <c r="N555" s="128" t="s">
        <v>365</v>
      </c>
      <c r="O555" s="128" t="s">
        <v>365</v>
      </c>
      <c r="P555" s="128" t="s">
        <v>365</v>
      </c>
      <c r="Q555" s="128" t="s">
        <v>365</v>
      </c>
      <c r="R555" s="128" t="s">
        <v>365</v>
      </c>
      <c r="S555" s="128">
        <v>0.39</v>
      </c>
      <c r="T555">
        <v>2057</v>
      </c>
      <c r="U555" s="495">
        <v>1668420</v>
      </c>
      <c r="V555" s="495" t="s">
        <v>365</v>
      </c>
      <c r="W555" s="495">
        <v>1668420</v>
      </c>
      <c r="X555" s="128">
        <v>0.27777777777777779</v>
      </c>
      <c r="Y555" s="128">
        <v>0.72222222222222221</v>
      </c>
      <c r="Z555" s="495">
        <v>1017736.2</v>
      </c>
      <c r="AA555" s="495">
        <v>0</v>
      </c>
      <c r="AB555" s="495">
        <v>180745.50000000003</v>
      </c>
      <c r="AC555" s="495">
        <v>469938.30000000005</v>
      </c>
      <c r="AD555" s="495">
        <v>0</v>
      </c>
      <c r="AE555" s="42" t="s">
        <v>1886</v>
      </c>
      <c r="AF555" s="42" t="s">
        <v>764</v>
      </c>
      <c r="AG555" s="42" t="s">
        <v>8204</v>
      </c>
      <c r="AH555" s="42">
        <v>1</v>
      </c>
      <c r="AI555" s="42" t="s">
        <v>8855</v>
      </c>
      <c r="AK555"/>
      <c r="AL555"/>
      <c r="AM555"/>
      <c r="AN555"/>
      <c r="AO555"/>
      <c r="AP555"/>
      <c r="AQ555"/>
    </row>
    <row r="556" spans="1:43">
      <c r="A556" t="s">
        <v>26</v>
      </c>
      <c r="B556" t="s">
        <v>11</v>
      </c>
      <c r="C556" t="s">
        <v>365</v>
      </c>
      <c r="D556" t="s">
        <v>143</v>
      </c>
      <c r="E556"/>
      <c r="F556" t="s">
        <v>6750</v>
      </c>
      <c r="G556" t="s">
        <v>1551</v>
      </c>
      <c r="H556" t="s">
        <v>365</v>
      </c>
      <c r="I556" t="s">
        <v>25</v>
      </c>
      <c r="J556" t="s">
        <v>365</v>
      </c>
      <c r="K556" t="s">
        <v>365</v>
      </c>
      <c r="L556" t="s">
        <v>365</v>
      </c>
      <c r="M556" t="s">
        <v>6055</v>
      </c>
      <c r="N556" s="128" t="s">
        <v>365</v>
      </c>
      <c r="O556" s="128" t="s">
        <v>365</v>
      </c>
      <c r="P556" s="128" t="s">
        <v>365</v>
      </c>
      <c r="Q556" s="128" t="s">
        <v>365</v>
      </c>
      <c r="R556" s="128" t="s">
        <v>365</v>
      </c>
      <c r="S556" s="128">
        <v>0.32840000000000003</v>
      </c>
      <c r="T556">
        <v>2057</v>
      </c>
      <c r="U556" s="495">
        <v>6386</v>
      </c>
      <c r="V556" s="495" t="s">
        <v>365</v>
      </c>
      <c r="W556" s="495">
        <v>6386</v>
      </c>
      <c r="X556" s="128">
        <v>0.27777777777777779</v>
      </c>
      <c r="Y556" s="128">
        <v>0.72222222222222221</v>
      </c>
      <c r="Z556" s="495">
        <v>4288.8375999999998</v>
      </c>
      <c r="AA556" s="495">
        <v>0</v>
      </c>
      <c r="AB556" s="495">
        <v>582.54511111111117</v>
      </c>
      <c r="AC556" s="495">
        <v>1514.6172888888889</v>
      </c>
      <c r="AD556" s="495">
        <v>0</v>
      </c>
      <c r="AE556" s="42" t="s">
        <v>1886</v>
      </c>
      <c r="AF556" s="42" t="s">
        <v>764</v>
      </c>
      <c r="AG556" s="42" t="s">
        <v>8186</v>
      </c>
      <c r="AH556" s="42">
        <v>1</v>
      </c>
      <c r="AI556" s="42" t="s">
        <v>8842</v>
      </c>
      <c r="AK556"/>
      <c r="AL556"/>
      <c r="AM556"/>
      <c r="AN556"/>
      <c r="AO556"/>
      <c r="AP556"/>
      <c r="AQ556"/>
    </row>
    <row r="557" spans="1:43">
      <c r="A557" t="s">
        <v>15</v>
      </c>
      <c r="B557" t="s">
        <v>5</v>
      </c>
      <c r="C557" t="s">
        <v>365</v>
      </c>
      <c r="D557" t="s">
        <v>724</v>
      </c>
      <c r="E557"/>
      <c r="F557" t="s">
        <v>1304</v>
      </c>
      <c r="G557" t="s">
        <v>1804</v>
      </c>
      <c r="H557" t="s">
        <v>365</v>
      </c>
      <c r="I557" t="s">
        <v>365</v>
      </c>
      <c r="J557" t="s">
        <v>365</v>
      </c>
      <c r="K557" t="s">
        <v>365</v>
      </c>
      <c r="L557" t="s">
        <v>365</v>
      </c>
      <c r="M557" t="s">
        <v>6435</v>
      </c>
      <c r="N557" s="128" t="s">
        <v>365</v>
      </c>
      <c r="O557" s="128" t="s">
        <v>365</v>
      </c>
      <c r="P557" s="128" t="s">
        <v>365</v>
      </c>
      <c r="Q557" s="128" t="s">
        <v>365</v>
      </c>
      <c r="R557" s="128" t="s">
        <v>365</v>
      </c>
      <c r="S557" s="128">
        <v>0.11</v>
      </c>
      <c r="T557">
        <v>2028</v>
      </c>
      <c r="U557" s="495">
        <v>32508852</v>
      </c>
      <c r="V557" s="495" t="s">
        <v>365</v>
      </c>
      <c r="W557" s="495">
        <v>32508852</v>
      </c>
      <c r="X557" s="128">
        <v>1</v>
      </c>
      <c r="Y557" s="128">
        <v>0</v>
      </c>
      <c r="Z557" s="495">
        <v>28932878.280000001</v>
      </c>
      <c r="AA557" s="495">
        <v>0</v>
      </c>
      <c r="AB557" s="495">
        <v>3575973.7199999988</v>
      </c>
      <c r="AC557" s="495">
        <v>0</v>
      </c>
      <c r="AD557" s="495">
        <v>0</v>
      </c>
      <c r="AE557" s="42" t="s">
        <v>608</v>
      </c>
      <c r="AF557" s="42" t="s">
        <v>765</v>
      </c>
      <c r="AG557" s="42" t="s">
        <v>8213</v>
      </c>
      <c r="AH557" s="42">
        <v>1</v>
      </c>
      <c r="AI557" s="42" t="s">
        <v>8862</v>
      </c>
      <c r="AK557"/>
      <c r="AL557"/>
      <c r="AM557"/>
      <c r="AN557"/>
      <c r="AO557"/>
      <c r="AP557"/>
      <c r="AQ557"/>
    </row>
    <row r="558" spans="1:43">
      <c r="A558" t="s">
        <v>15</v>
      </c>
      <c r="B558" t="s">
        <v>5</v>
      </c>
      <c r="C558" t="s">
        <v>365</v>
      </c>
      <c r="D558" t="s">
        <v>724</v>
      </c>
      <c r="E558"/>
      <c r="F558" t="s">
        <v>1304</v>
      </c>
      <c r="G558" t="s">
        <v>1804</v>
      </c>
      <c r="H558" t="s">
        <v>365</v>
      </c>
      <c r="I558" t="s">
        <v>365</v>
      </c>
      <c r="J558" t="s">
        <v>365</v>
      </c>
      <c r="K558" t="s">
        <v>365</v>
      </c>
      <c r="L558" t="s">
        <v>365</v>
      </c>
      <c r="M558" t="s">
        <v>6435</v>
      </c>
      <c r="N558" s="128" t="s">
        <v>365</v>
      </c>
      <c r="O558" s="128" t="s">
        <v>365</v>
      </c>
      <c r="P558" s="128" t="s">
        <v>365</v>
      </c>
      <c r="Q558" s="128" t="s">
        <v>365</v>
      </c>
      <c r="R558" s="128" t="s">
        <v>365</v>
      </c>
      <c r="S558" s="128">
        <v>0.11</v>
      </c>
      <c r="T558">
        <v>2028</v>
      </c>
      <c r="U558" s="495">
        <v>611144.88</v>
      </c>
      <c r="V558" s="495" t="s">
        <v>365</v>
      </c>
      <c r="W558" s="495">
        <v>611144.88</v>
      </c>
      <c r="X558" s="128">
        <v>1</v>
      </c>
      <c r="Y558" s="128">
        <v>0</v>
      </c>
      <c r="Z558" s="495">
        <v>543918.94319999998</v>
      </c>
      <c r="AA558" s="495">
        <v>0</v>
      </c>
      <c r="AB558" s="495">
        <v>67225.936800000025</v>
      </c>
      <c r="AC558" s="495">
        <v>0</v>
      </c>
      <c r="AD558" s="495">
        <v>0</v>
      </c>
      <c r="AE558" s="42" t="s">
        <v>608</v>
      </c>
      <c r="AF558" s="42" t="s">
        <v>765</v>
      </c>
      <c r="AG558" s="42" t="s">
        <v>8214</v>
      </c>
      <c r="AH558" s="42">
        <v>1</v>
      </c>
      <c r="AI558" s="42" t="s">
        <v>8862</v>
      </c>
      <c r="AK558"/>
      <c r="AL558"/>
      <c r="AM558"/>
      <c r="AN558"/>
      <c r="AO558"/>
      <c r="AP558"/>
      <c r="AQ558"/>
    </row>
    <row r="559" spans="1:43">
      <c r="A559" t="s">
        <v>15</v>
      </c>
      <c r="B559" t="s">
        <v>6</v>
      </c>
      <c r="C559" t="s">
        <v>365</v>
      </c>
      <c r="D559" t="s">
        <v>724</v>
      </c>
      <c r="E559"/>
      <c r="F559" t="s">
        <v>728</v>
      </c>
      <c r="G559" t="s">
        <v>1145</v>
      </c>
      <c r="H559" t="s">
        <v>365</v>
      </c>
      <c r="I559" t="s">
        <v>365</v>
      </c>
      <c r="J559" t="s">
        <v>365</v>
      </c>
      <c r="K559" t="s">
        <v>365</v>
      </c>
      <c r="L559" t="s">
        <v>365</v>
      </c>
      <c r="M559" t="s">
        <v>6562</v>
      </c>
      <c r="N559" s="128" t="s">
        <v>365</v>
      </c>
      <c r="O559" s="128" t="s">
        <v>365</v>
      </c>
      <c r="P559" s="128" t="s">
        <v>365</v>
      </c>
      <c r="Q559" s="128" t="s">
        <v>365</v>
      </c>
      <c r="R559" s="128" t="s">
        <v>365</v>
      </c>
      <c r="S559" s="128">
        <v>0.75449999999999995</v>
      </c>
      <c r="T559">
        <v>2035</v>
      </c>
      <c r="U559" s="495">
        <v>1620275.6500000001</v>
      </c>
      <c r="V559" s="495">
        <v>826340.58149999997</v>
      </c>
      <c r="W559" s="495">
        <v>793935.06850000017</v>
      </c>
      <c r="X559" s="128">
        <v>0.7142857142857143</v>
      </c>
      <c r="Y559" s="128">
        <v>0.2857142857142857</v>
      </c>
      <c r="Z559" s="495">
        <v>194911.05931675009</v>
      </c>
      <c r="AA559" s="495">
        <v>0</v>
      </c>
      <c r="AB559" s="495">
        <v>427874.29227375012</v>
      </c>
      <c r="AC559" s="495">
        <v>171149.71690950004</v>
      </c>
      <c r="AD559" s="495">
        <v>-1.1641532182693481E-10</v>
      </c>
      <c r="AE559" s="42" t="s">
        <v>587</v>
      </c>
      <c r="AF559" s="42" t="s">
        <v>764</v>
      </c>
      <c r="AG559" s="42" t="s">
        <v>8233</v>
      </c>
      <c r="AH559" s="42">
        <v>1</v>
      </c>
      <c r="AI559" s="42" t="s">
        <v>8879</v>
      </c>
      <c r="AK559"/>
      <c r="AL559"/>
      <c r="AM559"/>
      <c r="AN559"/>
      <c r="AO559"/>
      <c r="AP559"/>
      <c r="AQ559"/>
    </row>
    <row r="560" spans="1:43">
      <c r="A560" t="s">
        <v>15</v>
      </c>
      <c r="B560" t="s">
        <v>6</v>
      </c>
      <c r="C560" t="s">
        <v>365</v>
      </c>
      <c r="D560" t="s">
        <v>725</v>
      </c>
      <c r="E560"/>
      <c r="F560" t="s">
        <v>775</v>
      </c>
      <c r="G560" t="s">
        <v>1147</v>
      </c>
      <c r="H560" t="s">
        <v>365</v>
      </c>
      <c r="I560" t="s">
        <v>365</v>
      </c>
      <c r="J560" t="s">
        <v>365</v>
      </c>
      <c r="K560" t="s">
        <v>365</v>
      </c>
      <c r="L560" t="s">
        <v>365</v>
      </c>
      <c r="M560" t="s">
        <v>6565</v>
      </c>
      <c r="N560" s="128" t="s">
        <v>365</v>
      </c>
      <c r="O560" s="128" t="s">
        <v>365</v>
      </c>
      <c r="P560" s="128" t="s">
        <v>365</v>
      </c>
      <c r="Q560" s="128" t="s">
        <v>365</v>
      </c>
      <c r="R560" s="128" t="s">
        <v>365</v>
      </c>
      <c r="S560" s="128">
        <v>1</v>
      </c>
      <c r="T560">
        <v>2028</v>
      </c>
      <c r="U560" s="495">
        <v>36923</v>
      </c>
      <c r="V560" s="495" t="s">
        <v>365</v>
      </c>
      <c r="W560" s="495">
        <v>36923</v>
      </c>
      <c r="X560" s="128">
        <v>1</v>
      </c>
      <c r="Y560" s="128">
        <v>0</v>
      </c>
      <c r="Z560" s="495">
        <v>0</v>
      </c>
      <c r="AA560" s="495">
        <v>0</v>
      </c>
      <c r="AB560" s="495">
        <v>36923</v>
      </c>
      <c r="AC560" s="495">
        <v>0</v>
      </c>
      <c r="AD560" s="495">
        <v>0</v>
      </c>
      <c r="AE560" s="42" t="s">
        <v>581</v>
      </c>
      <c r="AF560" s="42" t="s">
        <v>764</v>
      </c>
      <c r="AG560" s="42" t="s">
        <v>8252</v>
      </c>
      <c r="AH560" s="42">
        <v>1</v>
      </c>
      <c r="AI560" s="42" t="s">
        <v>8600</v>
      </c>
      <c r="AK560"/>
      <c r="AL560"/>
      <c r="AM560"/>
      <c r="AN560"/>
      <c r="AO560"/>
      <c r="AP560"/>
      <c r="AQ560"/>
    </row>
    <row r="561" spans="1:43">
      <c r="A561" t="s">
        <v>15</v>
      </c>
      <c r="B561" t="s">
        <v>6</v>
      </c>
      <c r="C561" t="s">
        <v>365</v>
      </c>
      <c r="D561" t="s">
        <v>725</v>
      </c>
      <c r="E561"/>
      <c r="F561" t="s">
        <v>775</v>
      </c>
      <c r="G561" t="s">
        <v>1147</v>
      </c>
      <c r="H561" t="s">
        <v>365</v>
      </c>
      <c r="I561" t="s">
        <v>365</v>
      </c>
      <c r="J561" t="s">
        <v>365</v>
      </c>
      <c r="K561" t="s">
        <v>365</v>
      </c>
      <c r="L561" t="s">
        <v>365</v>
      </c>
      <c r="M561" t="s">
        <v>6565</v>
      </c>
      <c r="N561" s="128" t="s">
        <v>365</v>
      </c>
      <c r="O561" s="128" t="s">
        <v>365</v>
      </c>
      <c r="P561" s="128" t="s">
        <v>365</v>
      </c>
      <c r="Q561" s="128" t="s">
        <v>365</v>
      </c>
      <c r="R561" s="128" t="s">
        <v>365</v>
      </c>
      <c r="S561" s="128">
        <v>1</v>
      </c>
      <c r="T561">
        <v>2028</v>
      </c>
      <c r="U561" s="495">
        <v>7367120.0800000001</v>
      </c>
      <c r="V561" s="495" t="s">
        <v>365</v>
      </c>
      <c r="W561" s="495">
        <v>7367120.0800000001</v>
      </c>
      <c r="X561" s="128">
        <v>1</v>
      </c>
      <c r="Y561" s="128">
        <v>0</v>
      </c>
      <c r="Z561" s="495">
        <v>0</v>
      </c>
      <c r="AA561" s="495">
        <v>0</v>
      </c>
      <c r="AB561" s="495">
        <v>7367120.0800000001</v>
      </c>
      <c r="AC561" s="495">
        <v>0</v>
      </c>
      <c r="AD561" s="495">
        <v>0</v>
      </c>
      <c r="AE561" s="42" t="s">
        <v>581</v>
      </c>
      <c r="AF561" s="42" t="s">
        <v>764</v>
      </c>
      <c r="AG561" s="42" t="s">
        <v>8253</v>
      </c>
      <c r="AH561" s="42">
        <v>1</v>
      </c>
      <c r="AI561" s="42" t="s">
        <v>8600</v>
      </c>
      <c r="AK561"/>
      <c r="AL561"/>
      <c r="AM561"/>
      <c r="AN561"/>
      <c r="AO561"/>
      <c r="AP561"/>
      <c r="AQ561"/>
    </row>
    <row r="562" spans="1:43">
      <c r="A562" t="s">
        <v>26</v>
      </c>
      <c r="B562" t="s">
        <v>11</v>
      </c>
      <c r="C562" t="s">
        <v>365</v>
      </c>
      <c r="D562" t="s">
        <v>158</v>
      </c>
      <c r="E562"/>
      <c r="F562" t="s">
        <v>6751</v>
      </c>
      <c r="G562" t="s">
        <v>1564</v>
      </c>
      <c r="H562" t="s">
        <v>365</v>
      </c>
      <c r="I562" t="s">
        <v>25</v>
      </c>
      <c r="J562" t="s">
        <v>365</v>
      </c>
      <c r="K562" t="s">
        <v>365</v>
      </c>
      <c r="L562" t="s">
        <v>365</v>
      </c>
      <c r="M562" t="s">
        <v>6021</v>
      </c>
      <c r="N562" s="128" t="s">
        <v>365</v>
      </c>
      <c r="O562" s="128" t="s">
        <v>365</v>
      </c>
      <c r="P562" s="128" t="s">
        <v>365</v>
      </c>
      <c r="Q562" s="128" t="s">
        <v>365</v>
      </c>
      <c r="R562" s="128" t="s">
        <v>365</v>
      </c>
      <c r="S562" s="128">
        <v>0.43519999999999998</v>
      </c>
      <c r="T562">
        <v>2057</v>
      </c>
      <c r="U562" s="495">
        <v>197936</v>
      </c>
      <c r="V562" s="495" t="s">
        <v>365</v>
      </c>
      <c r="W562" s="495">
        <v>197936</v>
      </c>
      <c r="X562" s="128">
        <v>0.27777777777777779</v>
      </c>
      <c r="Y562" s="128">
        <v>0.72222222222222221</v>
      </c>
      <c r="Z562" s="495">
        <v>111794.25279999999</v>
      </c>
      <c r="AA562" s="495">
        <v>0</v>
      </c>
      <c r="AB562" s="495">
        <v>23928.263111111115</v>
      </c>
      <c r="AC562" s="495">
        <v>62213.484088888894</v>
      </c>
      <c r="AD562" s="495">
        <v>0</v>
      </c>
      <c r="AE562" s="42" t="s">
        <v>1885</v>
      </c>
      <c r="AF562" s="42" t="s">
        <v>764</v>
      </c>
      <c r="AG562" s="42" t="s">
        <v>8187</v>
      </c>
      <c r="AH562" s="42">
        <v>1</v>
      </c>
      <c r="AI562" s="42" t="s">
        <v>8843</v>
      </c>
      <c r="AK562"/>
      <c r="AL562"/>
      <c r="AM562"/>
      <c r="AN562"/>
      <c r="AO562"/>
      <c r="AP562"/>
      <c r="AQ562"/>
    </row>
    <row r="563" spans="1:43">
      <c r="A563" t="s">
        <v>26</v>
      </c>
      <c r="B563" t="s">
        <v>11</v>
      </c>
      <c r="C563" t="s">
        <v>365</v>
      </c>
      <c r="D563" t="s">
        <v>111</v>
      </c>
      <c r="E563"/>
      <c r="F563" t="s">
        <v>1428</v>
      </c>
      <c r="G563" t="s">
        <v>1539</v>
      </c>
      <c r="H563" t="s">
        <v>365</v>
      </c>
      <c r="I563" t="s">
        <v>25</v>
      </c>
      <c r="J563" t="s">
        <v>365</v>
      </c>
      <c r="K563" t="s">
        <v>365</v>
      </c>
      <c r="L563" t="s">
        <v>365</v>
      </c>
      <c r="M563" t="s">
        <v>6021</v>
      </c>
      <c r="N563" s="128" t="s">
        <v>365</v>
      </c>
      <c r="O563" s="128" t="s">
        <v>365</v>
      </c>
      <c r="P563" s="128" t="s">
        <v>365</v>
      </c>
      <c r="Q563" s="128" t="s">
        <v>365</v>
      </c>
      <c r="R563" s="128" t="s">
        <v>365</v>
      </c>
      <c r="S563" s="128">
        <v>0.16189999999999999</v>
      </c>
      <c r="T563">
        <v>2057</v>
      </c>
      <c r="U563" s="495">
        <v>207068</v>
      </c>
      <c r="V563" s="495" t="s">
        <v>365</v>
      </c>
      <c r="W563" s="495">
        <v>207068</v>
      </c>
      <c r="X563" s="128">
        <v>0.27777777777777779</v>
      </c>
      <c r="Y563" s="128">
        <v>0.72222222222222221</v>
      </c>
      <c r="Z563" s="495">
        <v>173543.69080000001</v>
      </c>
      <c r="AA563" s="495">
        <v>0</v>
      </c>
      <c r="AB563" s="495">
        <v>9312.3081111111078</v>
      </c>
      <c r="AC563" s="495">
        <v>24212.001088888879</v>
      </c>
      <c r="AD563" s="495">
        <v>0</v>
      </c>
      <c r="AE563" s="42" t="s">
        <v>1885</v>
      </c>
      <c r="AF563" s="42" t="s">
        <v>764</v>
      </c>
      <c r="AG563" s="42" t="s">
        <v>8193</v>
      </c>
      <c r="AH563" s="42">
        <v>1</v>
      </c>
      <c r="AI563" s="42" t="s">
        <v>8848</v>
      </c>
      <c r="AK563"/>
      <c r="AL563"/>
      <c r="AM563"/>
      <c r="AN563"/>
      <c r="AO563"/>
      <c r="AP563"/>
      <c r="AQ563"/>
    </row>
    <row r="564" spans="1:43">
      <c r="A564" t="s">
        <v>26</v>
      </c>
      <c r="B564" t="s">
        <v>11</v>
      </c>
      <c r="C564" t="s">
        <v>365</v>
      </c>
      <c r="D564" t="s">
        <v>175</v>
      </c>
      <c r="E564"/>
      <c r="F564" t="s">
        <v>6767</v>
      </c>
      <c r="G564" t="s">
        <v>1545</v>
      </c>
      <c r="H564" t="s">
        <v>365</v>
      </c>
      <c r="I564" t="s">
        <v>25</v>
      </c>
      <c r="J564" t="s">
        <v>365</v>
      </c>
      <c r="K564" t="s">
        <v>365</v>
      </c>
      <c r="L564" t="s">
        <v>365</v>
      </c>
      <c r="M564" t="s">
        <v>6021</v>
      </c>
      <c r="N564" s="128" t="s">
        <v>365</v>
      </c>
      <c r="O564" s="128" t="s">
        <v>365</v>
      </c>
      <c r="P564" s="128" t="s">
        <v>365</v>
      </c>
      <c r="Q564" s="128" t="s">
        <v>365</v>
      </c>
      <c r="R564" s="128" t="s">
        <v>365</v>
      </c>
      <c r="S564" s="128">
        <v>0.36059999999999998</v>
      </c>
      <c r="T564">
        <v>2057</v>
      </c>
      <c r="U564" s="495">
        <v>207823</v>
      </c>
      <c r="V564" s="495" t="s">
        <v>365</v>
      </c>
      <c r="W564" s="495">
        <v>207823</v>
      </c>
      <c r="X564" s="128">
        <v>0.27777777777777779</v>
      </c>
      <c r="Y564" s="128">
        <v>0.72222222222222221</v>
      </c>
      <c r="Z564" s="495">
        <v>132882.02619999999</v>
      </c>
      <c r="AA564" s="495">
        <v>0</v>
      </c>
      <c r="AB564" s="495">
        <v>20816.93716666667</v>
      </c>
      <c r="AC564" s="495">
        <v>54124.036633333337</v>
      </c>
      <c r="AD564" s="495">
        <v>0</v>
      </c>
      <c r="AE564" s="42" t="s">
        <v>1885</v>
      </c>
      <c r="AF564" s="42" t="s">
        <v>764</v>
      </c>
      <c r="AG564" s="42" t="s">
        <v>8227</v>
      </c>
      <c r="AH564" s="42">
        <v>1</v>
      </c>
      <c r="AI564" s="42" t="s">
        <v>8875</v>
      </c>
      <c r="AK564"/>
      <c r="AL564"/>
      <c r="AM564"/>
      <c r="AN564"/>
      <c r="AO564"/>
      <c r="AP564"/>
      <c r="AQ564"/>
    </row>
    <row r="565" spans="1:43">
      <c r="A565" t="s">
        <v>26</v>
      </c>
      <c r="B565" t="s">
        <v>11</v>
      </c>
      <c r="C565" t="s">
        <v>365</v>
      </c>
      <c r="D565" t="s">
        <v>107</v>
      </c>
      <c r="E565"/>
      <c r="F565" t="s">
        <v>1452</v>
      </c>
      <c r="G565" t="s">
        <v>1349</v>
      </c>
      <c r="H565" t="s">
        <v>365</v>
      </c>
      <c r="I565" t="s">
        <v>25</v>
      </c>
      <c r="J565" t="s">
        <v>365</v>
      </c>
      <c r="K565" t="s">
        <v>365</v>
      </c>
      <c r="L565" t="s">
        <v>365</v>
      </c>
      <c r="M565" t="s">
        <v>6021</v>
      </c>
      <c r="N565" s="128" t="s">
        <v>365</v>
      </c>
      <c r="O565" s="128" t="s">
        <v>365</v>
      </c>
      <c r="P565" s="128" t="s">
        <v>365</v>
      </c>
      <c r="Q565" s="128" t="s">
        <v>365</v>
      </c>
      <c r="R565" s="128" t="s">
        <v>365</v>
      </c>
      <c r="S565" s="128">
        <v>0.51759999999999995</v>
      </c>
      <c r="T565">
        <v>2057</v>
      </c>
      <c r="U565" s="495">
        <v>1190493</v>
      </c>
      <c r="V565" s="495" t="s">
        <v>365</v>
      </c>
      <c r="W565" s="495">
        <v>1190493</v>
      </c>
      <c r="X565" s="128">
        <v>0.27777777777777779</v>
      </c>
      <c r="Y565" s="128">
        <v>0.72222222222222221</v>
      </c>
      <c r="Z565" s="495">
        <v>574293.8232000001</v>
      </c>
      <c r="AA565" s="495">
        <v>0</v>
      </c>
      <c r="AB565" s="495">
        <v>171166.43799999997</v>
      </c>
      <c r="AC565" s="495">
        <v>445032.73879999993</v>
      </c>
      <c r="AD565" s="495">
        <v>0</v>
      </c>
      <c r="AE565" s="42" t="s">
        <v>1885</v>
      </c>
      <c r="AF565" s="42" t="s">
        <v>764</v>
      </c>
      <c r="AG565" s="42" t="s">
        <v>8349</v>
      </c>
      <c r="AH565" s="42">
        <v>1</v>
      </c>
      <c r="AI565" s="42" t="s">
        <v>8980</v>
      </c>
      <c r="AK565"/>
      <c r="AL565"/>
      <c r="AM565"/>
      <c r="AN565"/>
      <c r="AO565"/>
      <c r="AP565"/>
      <c r="AQ565"/>
    </row>
    <row r="566" spans="1:43">
      <c r="A566" t="s">
        <v>26</v>
      </c>
      <c r="B566" t="s">
        <v>11</v>
      </c>
      <c r="C566" t="s">
        <v>365</v>
      </c>
      <c r="D566" t="s">
        <v>116</v>
      </c>
      <c r="E566"/>
      <c r="F566" t="s">
        <v>1422</v>
      </c>
      <c r="G566" t="s">
        <v>1330</v>
      </c>
      <c r="H566" t="s">
        <v>365</v>
      </c>
      <c r="I566" t="s">
        <v>25</v>
      </c>
      <c r="J566" t="s">
        <v>365</v>
      </c>
      <c r="K566" t="s">
        <v>365</v>
      </c>
      <c r="L566" t="s">
        <v>365</v>
      </c>
      <c r="M566" t="s">
        <v>6021</v>
      </c>
      <c r="N566" s="128" t="s">
        <v>365</v>
      </c>
      <c r="O566" s="128" t="s">
        <v>365</v>
      </c>
      <c r="P566" s="128" t="s">
        <v>365</v>
      </c>
      <c r="Q566" s="128" t="s">
        <v>365</v>
      </c>
      <c r="R566" s="128" t="s">
        <v>365</v>
      </c>
      <c r="S566" s="128">
        <v>0.33333333333333337</v>
      </c>
      <c r="T566">
        <v>2050</v>
      </c>
      <c r="U566" s="495">
        <v>1885865.8049999999</v>
      </c>
      <c r="V566" s="495" t="s">
        <v>365</v>
      </c>
      <c r="W566" s="495">
        <v>1885865.8049999999</v>
      </c>
      <c r="X566" s="128">
        <v>0.34482758620689657</v>
      </c>
      <c r="Y566" s="128">
        <v>0.65517241379310343</v>
      </c>
      <c r="Z566" s="495">
        <v>1257243.8699999999</v>
      </c>
      <c r="AA566" s="495">
        <v>0</v>
      </c>
      <c r="AB566" s="495">
        <v>216766.18448275866</v>
      </c>
      <c r="AC566" s="495">
        <v>411855.75051724142</v>
      </c>
      <c r="AD566" s="495">
        <v>0</v>
      </c>
      <c r="AE566" s="42" t="s">
        <v>1885</v>
      </c>
      <c r="AF566" s="42" t="s">
        <v>764</v>
      </c>
      <c r="AG566" s="42" t="s">
        <v>8330</v>
      </c>
      <c r="AH566" s="42">
        <v>1</v>
      </c>
      <c r="AI566" s="42" t="s">
        <v>8965</v>
      </c>
      <c r="AK566"/>
      <c r="AL566"/>
      <c r="AM566"/>
      <c r="AN566"/>
      <c r="AO566"/>
      <c r="AP566"/>
      <c r="AQ566"/>
    </row>
    <row r="567" spans="1:43">
      <c r="A567" t="s">
        <v>26</v>
      </c>
      <c r="B567" t="s">
        <v>11</v>
      </c>
      <c r="C567" t="s">
        <v>365</v>
      </c>
      <c r="D567" t="s">
        <v>116</v>
      </c>
      <c r="E567"/>
      <c r="F567" t="s">
        <v>1422</v>
      </c>
      <c r="G567" t="s">
        <v>1330</v>
      </c>
      <c r="H567" t="s">
        <v>365</v>
      </c>
      <c r="I567" t="s">
        <v>25</v>
      </c>
      <c r="J567" t="s">
        <v>365</v>
      </c>
      <c r="K567" t="s">
        <v>365</v>
      </c>
      <c r="L567" t="s">
        <v>365</v>
      </c>
      <c r="M567" t="s">
        <v>6055</v>
      </c>
      <c r="N567" s="128" t="s">
        <v>365</v>
      </c>
      <c r="O567" s="128" t="s">
        <v>365</v>
      </c>
      <c r="P567" s="128" t="s">
        <v>365</v>
      </c>
      <c r="Q567" s="128" t="s">
        <v>365</v>
      </c>
      <c r="R567" s="128" t="s">
        <v>365</v>
      </c>
      <c r="S567" s="128">
        <v>0.33333333333333337</v>
      </c>
      <c r="T567">
        <v>2050</v>
      </c>
      <c r="U567" s="495">
        <v>1885865.8049999999</v>
      </c>
      <c r="V567" s="495" t="s">
        <v>365</v>
      </c>
      <c r="W567" s="495">
        <v>1885865.8049999999</v>
      </c>
      <c r="X567" s="128">
        <v>0.34482758620689657</v>
      </c>
      <c r="Y567" s="128">
        <v>0.65517241379310343</v>
      </c>
      <c r="Z567" s="495">
        <v>1257243.8699999999</v>
      </c>
      <c r="AA567" s="495">
        <v>0</v>
      </c>
      <c r="AB567" s="495">
        <v>216766.18448275866</v>
      </c>
      <c r="AC567" s="495">
        <v>411855.75051724142</v>
      </c>
      <c r="AD567" s="495">
        <v>0</v>
      </c>
      <c r="AE567" s="42" t="s">
        <v>1886</v>
      </c>
      <c r="AF567" s="42" t="s">
        <v>764</v>
      </c>
      <c r="AG567" s="42" t="s">
        <v>8331</v>
      </c>
      <c r="AH567" s="42">
        <v>1</v>
      </c>
      <c r="AI567" s="42" t="s">
        <v>8966</v>
      </c>
      <c r="AK567"/>
      <c r="AL567"/>
      <c r="AM567"/>
      <c r="AN567"/>
      <c r="AO567"/>
      <c r="AP567"/>
      <c r="AQ567"/>
    </row>
    <row r="568" spans="1:43">
      <c r="A568" t="s">
        <v>26</v>
      </c>
      <c r="B568" t="s">
        <v>11</v>
      </c>
      <c r="C568" t="s">
        <v>365</v>
      </c>
      <c r="D568" t="s">
        <v>106</v>
      </c>
      <c r="E568"/>
      <c r="F568" t="s">
        <v>6778</v>
      </c>
      <c r="G568" t="s">
        <v>1561</v>
      </c>
      <c r="H568" t="s">
        <v>365</v>
      </c>
      <c r="I568" t="s">
        <v>25</v>
      </c>
      <c r="J568" t="s">
        <v>365</v>
      </c>
      <c r="K568" t="s">
        <v>365</v>
      </c>
      <c r="L568" t="s">
        <v>365</v>
      </c>
      <c r="M568" t="s">
        <v>6055</v>
      </c>
      <c r="N568" s="128" t="s">
        <v>365</v>
      </c>
      <c r="O568" s="128" t="s">
        <v>365</v>
      </c>
      <c r="P568" s="128" t="s">
        <v>365</v>
      </c>
      <c r="Q568" s="128" t="s">
        <v>365</v>
      </c>
      <c r="R568" s="128" t="s">
        <v>365</v>
      </c>
      <c r="S568" s="128">
        <v>0.27750000000000002</v>
      </c>
      <c r="T568">
        <v>2057</v>
      </c>
      <c r="U568" s="495">
        <v>602809</v>
      </c>
      <c r="V568" s="495" t="s">
        <v>365</v>
      </c>
      <c r="W568" s="495">
        <v>602809</v>
      </c>
      <c r="X568" s="128">
        <v>0.27777777777777779</v>
      </c>
      <c r="Y568" s="128">
        <v>0.72222222222222221</v>
      </c>
      <c r="Z568" s="495">
        <v>435529.50249999994</v>
      </c>
      <c r="AA568" s="495">
        <v>0</v>
      </c>
      <c r="AB568" s="495">
        <v>46466.527083333349</v>
      </c>
      <c r="AC568" s="495">
        <v>120812.97041666671</v>
      </c>
      <c r="AD568" s="495">
        <v>0</v>
      </c>
      <c r="AE568" s="42" t="s">
        <v>1886</v>
      </c>
      <c r="AF568" s="42" t="s">
        <v>764</v>
      </c>
      <c r="AG568" s="42" t="s">
        <v>8282</v>
      </c>
      <c r="AH568" s="42">
        <v>1</v>
      </c>
      <c r="AI568" s="42" t="s">
        <v>8921</v>
      </c>
      <c r="AK568"/>
      <c r="AL568"/>
      <c r="AM568"/>
      <c r="AN568"/>
      <c r="AO568"/>
      <c r="AP568"/>
      <c r="AQ568"/>
    </row>
    <row r="569" spans="1:43">
      <c r="A569" t="s">
        <v>26</v>
      </c>
      <c r="B569" t="s">
        <v>11</v>
      </c>
      <c r="C569" t="s">
        <v>365</v>
      </c>
      <c r="D569" t="s">
        <v>179</v>
      </c>
      <c r="E569"/>
      <c r="F569" t="s">
        <v>6799</v>
      </c>
      <c r="G569" t="s">
        <v>1560</v>
      </c>
      <c r="H569" t="s">
        <v>365</v>
      </c>
      <c r="I569" t="s">
        <v>25</v>
      </c>
      <c r="J569" t="s">
        <v>365</v>
      </c>
      <c r="K569" t="s">
        <v>365</v>
      </c>
      <c r="L569" t="s">
        <v>365</v>
      </c>
      <c r="M569" t="s">
        <v>6055</v>
      </c>
      <c r="N569" s="128" t="s">
        <v>365</v>
      </c>
      <c r="O569" s="128" t="s">
        <v>365</v>
      </c>
      <c r="P569" s="128" t="s">
        <v>365</v>
      </c>
      <c r="Q569" s="128" t="s">
        <v>365</v>
      </c>
      <c r="R569" s="128" t="s">
        <v>365</v>
      </c>
      <c r="S569" s="128">
        <v>0.2331</v>
      </c>
      <c r="T569">
        <v>2057</v>
      </c>
      <c r="U569" s="495">
        <v>303999</v>
      </c>
      <c r="V569" s="495" t="s">
        <v>365</v>
      </c>
      <c r="W569" s="495">
        <v>303999</v>
      </c>
      <c r="X569" s="128">
        <v>0.27777777777777779</v>
      </c>
      <c r="Y569" s="128">
        <v>0.72222222222222221</v>
      </c>
      <c r="Z569" s="495">
        <v>233136.83310000002</v>
      </c>
      <c r="AA569" s="495">
        <v>0</v>
      </c>
      <c r="AB569" s="495">
        <v>19683.935249999995</v>
      </c>
      <c r="AC569" s="495">
        <v>51178.231649999987</v>
      </c>
      <c r="AD569" s="495">
        <v>0</v>
      </c>
      <c r="AE569" s="42" t="s">
        <v>1886</v>
      </c>
      <c r="AF569" s="42" t="s">
        <v>764</v>
      </c>
      <c r="AG569" s="42" t="s">
        <v>8376</v>
      </c>
      <c r="AH569" s="42">
        <v>1</v>
      </c>
      <c r="AI569" s="42" t="s">
        <v>9003</v>
      </c>
      <c r="AK569"/>
      <c r="AL569"/>
      <c r="AM569"/>
      <c r="AN569"/>
      <c r="AO569"/>
      <c r="AP569"/>
      <c r="AQ569"/>
    </row>
    <row r="570" spans="1:43">
      <c r="A570" t="s">
        <v>26</v>
      </c>
      <c r="B570" t="s">
        <v>11</v>
      </c>
      <c r="C570" t="s">
        <v>365</v>
      </c>
      <c r="D570" t="s">
        <v>164</v>
      </c>
      <c r="E570"/>
      <c r="F570" t="s">
        <v>6763</v>
      </c>
      <c r="G570" t="s">
        <v>1543</v>
      </c>
      <c r="H570" t="s">
        <v>365</v>
      </c>
      <c r="I570" t="s">
        <v>25</v>
      </c>
      <c r="J570" t="s">
        <v>365</v>
      </c>
      <c r="K570" t="s">
        <v>365</v>
      </c>
      <c r="L570" t="s">
        <v>365</v>
      </c>
      <c r="M570" t="s">
        <v>6021</v>
      </c>
      <c r="N570" s="128" t="s">
        <v>365</v>
      </c>
      <c r="O570" s="128" t="s">
        <v>365</v>
      </c>
      <c r="P570" s="128" t="s">
        <v>365</v>
      </c>
      <c r="Q570" s="128" t="s">
        <v>365</v>
      </c>
      <c r="R570" s="128" t="s">
        <v>365</v>
      </c>
      <c r="S570" s="128">
        <v>0.2969</v>
      </c>
      <c r="T570">
        <v>2057</v>
      </c>
      <c r="U570" s="495">
        <v>461896</v>
      </c>
      <c r="V570" s="495" t="s">
        <v>365</v>
      </c>
      <c r="W570" s="495">
        <v>461896</v>
      </c>
      <c r="X570" s="128">
        <v>0.27777777777777779</v>
      </c>
      <c r="Y570" s="128">
        <v>0.72222222222222221</v>
      </c>
      <c r="Z570" s="495">
        <v>324759.07760000002</v>
      </c>
      <c r="AA570" s="495">
        <v>0</v>
      </c>
      <c r="AB570" s="495">
        <v>38093.589555555554</v>
      </c>
      <c r="AC570" s="495">
        <v>99043.332844444434</v>
      </c>
      <c r="AD570" s="495">
        <v>0</v>
      </c>
      <c r="AE570" s="42" t="s">
        <v>1885</v>
      </c>
      <c r="AF570" s="42" t="s">
        <v>764</v>
      </c>
      <c r="AG570" s="42" t="s">
        <v>8222</v>
      </c>
      <c r="AH570" s="42">
        <v>1</v>
      </c>
      <c r="AI570" s="42" t="s">
        <v>8870</v>
      </c>
      <c r="AK570"/>
      <c r="AL570"/>
      <c r="AM570"/>
      <c r="AN570"/>
      <c r="AO570"/>
      <c r="AP570"/>
      <c r="AQ570"/>
    </row>
    <row r="571" spans="1:43">
      <c r="A571" t="s">
        <v>26</v>
      </c>
      <c r="B571" t="s">
        <v>11</v>
      </c>
      <c r="C571" t="s">
        <v>365</v>
      </c>
      <c r="D571" t="s">
        <v>138</v>
      </c>
      <c r="E571"/>
      <c r="F571" t="s">
        <v>6806</v>
      </c>
      <c r="G571" t="s">
        <v>1533</v>
      </c>
      <c r="H571" t="s">
        <v>365</v>
      </c>
      <c r="I571" t="s">
        <v>25</v>
      </c>
      <c r="J571" t="s">
        <v>365</v>
      </c>
      <c r="K571" t="s">
        <v>365</v>
      </c>
      <c r="L571" t="s">
        <v>365</v>
      </c>
      <c r="M571" t="s">
        <v>6055</v>
      </c>
      <c r="N571" s="128" t="s">
        <v>365</v>
      </c>
      <c r="O571" s="128" t="s">
        <v>365</v>
      </c>
      <c r="P571" s="128" t="s">
        <v>365</v>
      </c>
      <c r="Q571" s="128" t="s">
        <v>365</v>
      </c>
      <c r="R571" s="128" t="s">
        <v>365</v>
      </c>
      <c r="S571" s="128">
        <v>0.36159999999999998</v>
      </c>
      <c r="T571">
        <v>2057</v>
      </c>
      <c r="U571" s="495">
        <v>237819</v>
      </c>
      <c r="V571" s="495" t="s">
        <v>365</v>
      </c>
      <c r="W571" s="495">
        <v>237819</v>
      </c>
      <c r="X571" s="128">
        <v>0.27777777777777779</v>
      </c>
      <c r="Y571" s="128">
        <v>0.72222222222222221</v>
      </c>
      <c r="Z571" s="495">
        <v>151823.6496</v>
      </c>
      <c r="AA571" s="495">
        <v>0</v>
      </c>
      <c r="AB571" s="495">
        <v>23887.597333333335</v>
      </c>
      <c r="AC571" s="495">
        <v>62107.753066666664</v>
      </c>
      <c r="AD571" s="495">
        <v>0</v>
      </c>
      <c r="AE571" s="42" t="s">
        <v>1886</v>
      </c>
      <c r="AF571" s="42" t="s">
        <v>764</v>
      </c>
      <c r="AG571" s="42" t="s">
        <v>8383</v>
      </c>
      <c r="AH571" s="42">
        <v>1</v>
      </c>
      <c r="AI571" s="42" t="s">
        <v>9010</v>
      </c>
      <c r="AK571"/>
      <c r="AL571"/>
      <c r="AM571"/>
      <c r="AN571"/>
      <c r="AO571"/>
      <c r="AP571"/>
      <c r="AQ571"/>
    </row>
    <row r="572" spans="1:43">
      <c r="A572" t="s">
        <v>26</v>
      </c>
      <c r="B572" t="s">
        <v>11</v>
      </c>
      <c r="C572" t="s">
        <v>365</v>
      </c>
      <c r="D572" t="s">
        <v>136</v>
      </c>
      <c r="E572"/>
      <c r="F572" t="s">
        <v>1412</v>
      </c>
      <c r="G572" t="s">
        <v>1531</v>
      </c>
      <c r="H572" t="s">
        <v>365</v>
      </c>
      <c r="I572" t="s">
        <v>25</v>
      </c>
      <c r="J572" t="s">
        <v>365</v>
      </c>
      <c r="K572" t="s">
        <v>365</v>
      </c>
      <c r="L572" t="s">
        <v>365</v>
      </c>
      <c r="M572" t="s">
        <v>6055</v>
      </c>
      <c r="N572" s="128" t="s">
        <v>365</v>
      </c>
      <c r="O572" s="128" t="s">
        <v>365</v>
      </c>
      <c r="P572" s="128" t="s">
        <v>365</v>
      </c>
      <c r="Q572" s="128" t="s">
        <v>365</v>
      </c>
      <c r="R572" s="128" t="s">
        <v>365</v>
      </c>
      <c r="S572" s="128">
        <v>0.27750000000000002</v>
      </c>
      <c r="T572">
        <v>2057</v>
      </c>
      <c r="U572" s="495">
        <v>54834</v>
      </c>
      <c r="V572" s="495" t="s">
        <v>365</v>
      </c>
      <c r="W572" s="495">
        <v>54834</v>
      </c>
      <c r="X572" s="128">
        <v>0.27777777777777779</v>
      </c>
      <c r="Y572" s="128">
        <v>0.72222222222222221</v>
      </c>
      <c r="Z572" s="495">
        <v>39617.564999999995</v>
      </c>
      <c r="AA572" s="495">
        <v>0</v>
      </c>
      <c r="AB572" s="495">
        <v>4226.7875000000013</v>
      </c>
      <c r="AC572" s="495">
        <v>10989.647500000003</v>
      </c>
      <c r="AD572" s="495">
        <v>0</v>
      </c>
      <c r="AE572" s="42" t="s">
        <v>1886</v>
      </c>
      <c r="AF572" s="42" t="s">
        <v>764</v>
      </c>
      <c r="AG572" s="42" t="s">
        <v>8155</v>
      </c>
      <c r="AH572" s="42">
        <v>1</v>
      </c>
      <c r="AI572" s="42" t="s">
        <v>8816</v>
      </c>
      <c r="AK572"/>
      <c r="AL572"/>
      <c r="AM572"/>
      <c r="AN572"/>
      <c r="AO572"/>
      <c r="AP572"/>
      <c r="AQ572"/>
    </row>
    <row r="573" spans="1:43">
      <c r="A573" t="s">
        <v>26</v>
      </c>
      <c r="B573" t="s">
        <v>11</v>
      </c>
      <c r="C573" t="s">
        <v>365</v>
      </c>
      <c r="D573" t="s">
        <v>126</v>
      </c>
      <c r="E573"/>
      <c r="F573" t="s">
        <v>6802</v>
      </c>
      <c r="G573" t="s">
        <v>1550</v>
      </c>
      <c r="H573" t="s">
        <v>365</v>
      </c>
      <c r="I573" t="s">
        <v>25</v>
      </c>
      <c r="J573" t="s">
        <v>365</v>
      </c>
      <c r="K573" t="s">
        <v>365</v>
      </c>
      <c r="L573" t="s">
        <v>365</v>
      </c>
      <c r="M573" t="s">
        <v>6021</v>
      </c>
      <c r="N573" s="128" t="s">
        <v>365</v>
      </c>
      <c r="O573" s="128" t="s">
        <v>365</v>
      </c>
      <c r="P573" s="128" t="s">
        <v>365</v>
      </c>
      <c r="Q573" s="128" t="s">
        <v>365</v>
      </c>
      <c r="R573" s="128" t="s">
        <v>365</v>
      </c>
      <c r="S573" s="128">
        <v>0.2135</v>
      </c>
      <c r="T573">
        <v>2057</v>
      </c>
      <c r="U573" s="495">
        <v>231922</v>
      </c>
      <c r="V573" s="495" t="s">
        <v>365</v>
      </c>
      <c r="W573" s="495">
        <v>231922</v>
      </c>
      <c r="X573" s="128">
        <v>0.27777777777777779</v>
      </c>
      <c r="Y573" s="128">
        <v>0.72222222222222221</v>
      </c>
      <c r="Z573" s="495">
        <v>182406.65299999999</v>
      </c>
      <c r="AA573" s="495">
        <v>0</v>
      </c>
      <c r="AB573" s="495">
        <v>13754.263055555559</v>
      </c>
      <c r="AC573" s="495">
        <v>35761.08394444445</v>
      </c>
      <c r="AD573" s="495">
        <v>0</v>
      </c>
      <c r="AE573" s="42" t="s">
        <v>1885</v>
      </c>
      <c r="AF573" s="42" t="s">
        <v>764</v>
      </c>
      <c r="AG573" s="42" t="s">
        <v>8379</v>
      </c>
      <c r="AH573" s="42">
        <v>1</v>
      </c>
      <c r="AI573" s="42" t="s">
        <v>9006</v>
      </c>
      <c r="AK573"/>
      <c r="AL573"/>
      <c r="AM573"/>
      <c r="AN573"/>
      <c r="AO573"/>
      <c r="AP573"/>
      <c r="AQ573"/>
    </row>
    <row r="574" spans="1:43">
      <c r="A574" t="s">
        <v>15</v>
      </c>
      <c r="B574" t="s">
        <v>6</v>
      </c>
      <c r="C574" t="s">
        <v>365</v>
      </c>
      <c r="D574" t="s">
        <v>249</v>
      </c>
      <c r="E574"/>
      <c r="F574" t="s">
        <v>248</v>
      </c>
      <c r="G574" t="s">
        <v>1524</v>
      </c>
      <c r="H574" t="s">
        <v>365</v>
      </c>
      <c r="I574" t="s">
        <v>12</v>
      </c>
      <c r="J574" t="s">
        <v>365</v>
      </c>
      <c r="K574" t="s">
        <v>365</v>
      </c>
      <c r="L574" t="s">
        <v>365</v>
      </c>
      <c r="M574" t="s">
        <v>6459</v>
      </c>
      <c r="N574" s="128" t="s">
        <v>365</v>
      </c>
      <c r="O574" s="128" t="s">
        <v>365</v>
      </c>
      <c r="P574" s="128" t="s">
        <v>365</v>
      </c>
      <c r="Q574" s="128" t="s">
        <v>365</v>
      </c>
      <c r="R574" s="128" t="s">
        <v>365</v>
      </c>
      <c r="S574" s="128">
        <v>0.35</v>
      </c>
      <c r="T574">
        <v>2042</v>
      </c>
      <c r="U574" s="495">
        <v>29531716</v>
      </c>
      <c r="V574" s="495" t="s">
        <v>365</v>
      </c>
      <c r="W574" s="495">
        <v>29531716</v>
      </c>
      <c r="X574" s="128">
        <v>0.47619047619047616</v>
      </c>
      <c r="Y574" s="128">
        <v>0.52380952380952384</v>
      </c>
      <c r="Z574" s="495">
        <v>19195615.400000002</v>
      </c>
      <c r="AA574" s="495">
        <v>0</v>
      </c>
      <c r="AB574" s="495">
        <v>4921952.6666666651</v>
      </c>
      <c r="AC574" s="495">
        <v>5414147.9333333327</v>
      </c>
      <c r="AD574" s="495">
        <v>0</v>
      </c>
      <c r="AE574" s="42" t="s">
        <v>578</v>
      </c>
      <c r="AF574" s="42" t="s">
        <v>765</v>
      </c>
      <c r="AG574" s="42" t="s">
        <v>8197</v>
      </c>
      <c r="AH574" s="42">
        <v>1</v>
      </c>
      <c r="AI574" s="42" t="s">
        <v>8851</v>
      </c>
      <c r="AK574"/>
      <c r="AL574"/>
      <c r="AM574"/>
      <c r="AN574"/>
      <c r="AO574"/>
      <c r="AP574"/>
      <c r="AQ574"/>
    </row>
    <row r="575" spans="1:43">
      <c r="A575" t="s">
        <v>26</v>
      </c>
      <c r="B575" t="s">
        <v>11</v>
      </c>
      <c r="C575" t="s">
        <v>365</v>
      </c>
      <c r="D575" t="s">
        <v>172</v>
      </c>
      <c r="E575"/>
      <c r="F575" t="s">
        <v>6856</v>
      </c>
      <c r="G575" t="s">
        <v>1343</v>
      </c>
      <c r="H575" t="s">
        <v>365</v>
      </c>
      <c r="I575" t="s">
        <v>25</v>
      </c>
      <c r="J575" t="s">
        <v>365</v>
      </c>
      <c r="K575" t="s">
        <v>365</v>
      </c>
      <c r="L575" t="s">
        <v>365</v>
      </c>
      <c r="M575" t="s">
        <v>6055</v>
      </c>
      <c r="N575" s="128" t="s">
        <v>365</v>
      </c>
      <c r="O575" s="128" t="s">
        <v>365</v>
      </c>
      <c r="P575" s="128" t="s">
        <v>365</v>
      </c>
      <c r="Q575" s="128" t="s">
        <v>365</v>
      </c>
      <c r="R575" s="128" t="s">
        <v>365</v>
      </c>
      <c r="S575" s="128">
        <v>0.33329999999999999</v>
      </c>
      <c r="T575">
        <v>2057</v>
      </c>
      <c r="U575" s="495">
        <v>158500</v>
      </c>
      <c r="V575" s="495" t="s">
        <v>365</v>
      </c>
      <c r="W575" s="495">
        <v>158500</v>
      </c>
      <c r="X575" s="128">
        <v>0.27777777777777779</v>
      </c>
      <c r="Y575" s="128">
        <v>0.72222222222222221</v>
      </c>
      <c r="Z575" s="495">
        <v>105671.95000000001</v>
      </c>
      <c r="AA575" s="495">
        <v>0</v>
      </c>
      <c r="AB575" s="495">
        <v>14674.45833333333</v>
      </c>
      <c r="AC575" s="495">
        <v>38153.59166666666</v>
      </c>
      <c r="AD575" s="495">
        <v>0</v>
      </c>
      <c r="AE575" s="42" t="s">
        <v>1886</v>
      </c>
      <c r="AF575" s="42" t="s">
        <v>764</v>
      </c>
      <c r="AG575" s="42" t="s">
        <v>8569</v>
      </c>
      <c r="AH575" s="42">
        <v>1</v>
      </c>
      <c r="AI575" s="42" t="s">
        <v>9162</v>
      </c>
      <c r="AK575"/>
      <c r="AL575"/>
      <c r="AM575"/>
      <c r="AN575"/>
      <c r="AO575"/>
      <c r="AP575"/>
      <c r="AQ575"/>
    </row>
    <row r="576" spans="1:43">
      <c r="A576" t="s">
        <v>26</v>
      </c>
      <c r="B576" t="s">
        <v>11</v>
      </c>
      <c r="C576" t="s">
        <v>365</v>
      </c>
      <c r="D576" t="s">
        <v>127</v>
      </c>
      <c r="E576"/>
      <c r="F576" t="s">
        <v>6836</v>
      </c>
      <c r="G576" t="s">
        <v>1869</v>
      </c>
      <c r="H576" t="s">
        <v>365</v>
      </c>
      <c r="I576" t="s">
        <v>25</v>
      </c>
      <c r="J576" t="s">
        <v>365</v>
      </c>
      <c r="K576" t="s">
        <v>365</v>
      </c>
      <c r="L576" t="s">
        <v>365</v>
      </c>
      <c r="M576" t="s">
        <v>6021</v>
      </c>
      <c r="N576" s="128" t="s">
        <v>365</v>
      </c>
      <c r="O576" s="128" t="s">
        <v>365</v>
      </c>
      <c r="P576" s="128" t="s">
        <v>365</v>
      </c>
      <c r="Q576" s="128" t="s">
        <v>365</v>
      </c>
      <c r="R576" s="128" t="s">
        <v>365</v>
      </c>
      <c r="S576" s="128">
        <v>0.97419999999999995</v>
      </c>
      <c r="T576">
        <v>2057</v>
      </c>
      <c r="U576" s="495">
        <v>568587</v>
      </c>
      <c r="V576" s="495" t="s">
        <v>365</v>
      </c>
      <c r="W576" s="495">
        <v>568587</v>
      </c>
      <c r="X576" s="128">
        <v>0.27777777777777779</v>
      </c>
      <c r="Y576" s="128">
        <v>0.72222222222222221</v>
      </c>
      <c r="Z576" s="495">
        <v>14669.544600000027</v>
      </c>
      <c r="AA576" s="495">
        <v>0</v>
      </c>
      <c r="AB576" s="495">
        <v>153865.95983333333</v>
      </c>
      <c r="AC576" s="495">
        <v>400051.49556666665</v>
      </c>
      <c r="AD576" s="495">
        <v>0</v>
      </c>
      <c r="AE576" s="42" t="s">
        <v>1885</v>
      </c>
      <c r="AF576" s="42" t="s">
        <v>764</v>
      </c>
      <c r="AG576" s="42" t="s">
        <v>8458</v>
      </c>
      <c r="AH576" s="42">
        <v>1</v>
      </c>
      <c r="AI576" s="42" t="s">
        <v>9076</v>
      </c>
      <c r="AK576"/>
      <c r="AL576"/>
      <c r="AM576"/>
      <c r="AN576"/>
      <c r="AO576"/>
      <c r="AP576"/>
      <c r="AQ576"/>
    </row>
    <row r="577" spans="1:43">
      <c r="A577" t="s">
        <v>26</v>
      </c>
      <c r="B577" t="s">
        <v>11</v>
      </c>
      <c r="C577" t="s">
        <v>365</v>
      </c>
      <c r="D577" t="s">
        <v>165</v>
      </c>
      <c r="E577"/>
      <c r="F577" t="s">
        <v>1419</v>
      </c>
      <c r="G577" t="s">
        <v>1176</v>
      </c>
      <c r="H577" t="s">
        <v>365</v>
      </c>
      <c r="I577" t="s">
        <v>25</v>
      </c>
      <c r="J577" t="s">
        <v>365</v>
      </c>
      <c r="K577" t="s">
        <v>365</v>
      </c>
      <c r="L577" t="s">
        <v>365</v>
      </c>
      <c r="M577" t="s">
        <v>6021</v>
      </c>
      <c r="N577" s="128" t="s">
        <v>365</v>
      </c>
      <c r="O577" s="128" t="s">
        <v>365</v>
      </c>
      <c r="P577" s="128" t="s">
        <v>365</v>
      </c>
      <c r="Q577" s="128" t="s">
        <v>365</v>
      </c>
      <c r="R577" s="128" t="s">
        <v>365</v>
      </c>
      <c r="S577" s="128">
        <v>0.33333332636681384</v>
      </c>
      <c r="T577">
        <v>2057</v>
      </c>
      <c r="U577" s="495">
        <v>956958.02</v>
      </c>
      <c r="V577" s="495" t="s">
        <v>365</v>
      </c>
      <c r="W577" s="495">
        <v>956958.02</v>
      </c>
      <c r="X577" s="128">
        <v>0.27777777777777779</v>
      </c>
      <c r="Y577" s="128">
        <v>0.72222222222222221</v>
      </c>
      <c r="Z577" s="495">
        <v>637972.02</v>
      </c>
      <c r="AA577" s="495">
        <v>0</v>
      </c>
      <c r="AB577" s="495">
        <v>88607.222222222219</v>
      </c>
      <c r="AC577" s="495">
        <v>230378.77777777778</v>
      </c>
      <c r="AD577" s="495">
        <v>0</v>
      </c>
      <c r="AE577" s="42" t="s">
        <v>1885</v>
      </c>
      <c r="AF577" s="42" t="s">
        <v>764</v>
      </c>
      <c r="AG577" s="42" t="s">
        <v>8324</v>
      </c>
      <c r="AH577" s="42">
        <v>1</v>
      </c>
      <c r="AI577" s="42" t="s">
        <v>8959</v>
      </c>
      <c r="AK577"/>
      <c r="AL577"/>
      <c r="AM577"/>
      <c r="AN577"/>
      <c r="AO577"/>
      <c r="AP577"/>
      <c r="AQ577"/>
    </row>
    <row r="578" spans="1:43">
      <c r="A578" t="s">
        <v>26</v>
      </c>
      <c r="B578" t="s">
        <v>11</v>
      </c>
      <c r="C578" t="s">
        <v>365</v>
      </c>
      <c r="D578" t="s">
        <v>165</v>
      </c>
      <c r="E578"/>
      <c r="F578" t="s">
        <v>1419</v>
      </c>
      <c r="G578" t="s">
        <v>1176</v>
      </c>
      <c r="H578" t="s">
        <v>365</v>
      </c>
      <c r="I578" t="s">
        <v>25</v>
      </c>
      <c r="J578" t="s">
        <v>365</v>
      </c>
      <c r="K578" t="s">
        <v>365</v>
      </c>
      <c r="L578" t="s">
        <v>365</v>
      </c>
      <c r="M578" t="s">
        <v>6055</v>
      </c>
      <c r="N578" s="128" t="s">
        <v>365</v>
      </c>
      <c r="O578" s="128" t="s">
        <v>365</v>
      </c>
      <c r="P578" s="128" t="s">
        <v>365</v>
      </c>
      <c r="Q578" s="128" t="s">
        <v>365</v>
      </c>
      <c r="R578" s="128" t="s">
        <v>365</v>
      </c>
      <c r="S578" s="128">
        <v>0.33333332636681384</v>
      </c>
      <c r="T578">
        <v>2057</v>
      </c>
      <c r="U578" s="495">
        <v>956958.02</v>
      </c>
      <c r="V578" s="495" t="s">
        <v>365</v>
      </c>
      <c r="W578" s="495">
        <v>956958.02</v>
      </c>
      <c r="X578" s="128">
        <v>0.27777777777777779</v>
      </c>
      <c r="Y578" s="128">
        <v>0.72222222222222221</v>
      </c>
      <c r="Z578" s="495">
        <v>637972.02</v>
      </c>
      <c r="AA578" s="495">
        <v>0</v>
      </c>
      <c r="AB578" s="495">
        <v>88607.222222222219</v>
      </c>
      <c r="AC578" s="495">
        <v>230378.77777777778</v>
      </c>
      <c r="AD578" s="495">
        <v>0</v>
      </c>
      <c r="AE578" s="42" t="s">
        <v>1886</v>
      </c>
      <c r="AF578" s="42" t="s">
        <v>764</v>
      </c>
      <c r="AG578" s="42" t="s">
        <v>8325</v>
      </c>
      <c r="AH578" s="42">
        <v>1</v>
      </c>
      <c r="AI578" s="42" t="s">
        <v>8960</v>
      </c>
      <c r="AK578"/>
      <c r="AL578"/>
      <c r="AM578"/>
      <c r="AN578"/>
      <c r="AO578"/>
      <c r="AP578"/>
      <c r="AQ578"/>
    </row>
    <row r="579" spans="1:43">
      <c r="A579" t="s">
        <v>15</v>
      </c>
      <c r="B579" t="s">
        <v>6</v>
      </c>
      <c r="C579" t="s">
        <v>365</v>
      </c>
      <c r="D579" t="s">
        <v>185</v>
      </c>
      <c r="E579"/>
      <c r="F579" t="s">
        <v>6829</v>
      </c>
      <c r="G579" t="s">
        <v>1401</v>
      </c>
      <c r="H579" t="s">
        <v>365</v>
      </c>
      <c r="I579" t="s">
        <v>25</v>
      </c>
      <c r="J579" t="s">
        <v>365</v>
      </c>
      <c r="K579" t="s">
        <v>365</v>
      </c>
      <c r="L579" t="s">
        <v>365</v>
      </c>
      <c r="M579" t="s">
        <v>6429</v>
      </c>
      <c r="N579" s="128" t="s">
        <v>365</v>
      </c>
      <c r="O579" s="128" t="s">
        <v>365</v>
      </c>
      <c r="P579" s="128" t="s">
        <v>365</v>
      </c>
      <c r="Q579" s="128" t="s">
        <v>365</v>
      </c>
      <c r="R579" s="128" t="s">
        <v>365</v>
      </c>
      <c r="S579" s="128">
        <v>0.69310000000000005</v>
      </c>
      <c r="T579">
        <v>2050</v>
      </c>
      <c r="U579" s="495">
        <v>559734</v>
      </c>
      <c r="V579" s="495" t="s">
        <v>365</v>
      </c>
      <c r="W579" s="495">
        <v>559734</v>
      </c>
      <c r="X579" s="128">
        <v>0.34482758620689657</v>
      </c>
      <c r="Y579" s="128">
        <v>0.65517241379310343</v>
      </c>
      <c r="Z579" s="495">
        <v>171782.36459999997</v>
      </c>
      <c r="AA579" s="495">
        <v>0</v>
      </c>
      <c r="AB579" s="495">
        <v>133776.42600000001</v>
      </c>
      <c r="AC579" s="495">
        <v>254175.20940000002</v>
      </c>
      <c r="AD579" s="495">
        <v>0</v>
      </c>
      <c r="AE579" s="42" t="s">
        <v>577</v>
      </c>
      <c r="AF579" s="42" t="s">
        <v>765</v>
      </c>
      <c r="AG579" s="42" t="s">
        <v>8432</v>
      </c>
      <c r="AH579" s="42">
        <v>1</v>
      </c>
      <c r="AI579" s="42" t="s">
        <v>9055</v>
      </c>
      <c r="AK579"/>
      <c r="AL579"/>
      <c r="AM579"/>
      <c r="AN579"/>
      <c r="AO579"/>
      <c r="AP579"/>
      <c r="AQ579"/>
    </row>
    <row r="580" spans="1:43">
      <c r="A580" t="s">
        <v>15</v>
      </c>
      <c r="B580" t="s">
        <v>6</v>
      </c>
      <c r="C580" t="s">
        <v>365</v>
      </c>
      <c r="D580" t="s">
        <v>206</v>
      </c>
      <c r="E580"/>
      <c r="F580" t="s">
        <v>1446</v>
      </c>
      <c r="G580" t="s">
        <v>1395</v>
      </c>
      <c r="H580" t="s">
        <v>365</v>
      </c>
      <c r="I580" t="s">
        <v>25</v>
      </c>
      <c r="J580" t="s">
        <v>365</v>
      </c>
      <c r="K580" t="s">
        <v>365</v>
      </c>
      <c r="L580" t="s">
        <v>365</v>
      </c>
      <c r="M580" t="s">
        <v>6429</v>
      </c>
      <c r="N580" s="128" t="s">
        <v>365</v>
      </c>
      <c r="O580" s="128" t="s">
        <v>365</v>
      </c>
      <c r="P580" s="128" t="s">
        <v>365</v>
      </c>
      <c r="Q580" s="128" t="s">
        <v>365</v>
      </c>
      <c r="R580" s="128" t="s">
        <v>365</v>
      </c>
      <c r="S580" s="128">
        <v>0.1895</v>
      </c>
      <c r="T580">
        <v>2050</v>
      </c>
      <c r="U580" s="495">
        <v>279838</v>
      </c>
      <c r="V580" s="495" t="s">
        <v>365</v>
      </c>
      <c r="W580" s="495">
        <v>279838</v>
      </c>
      <c r="X580" s="128">
        <v>0.34482758620689657</v>
      </c>
      <c r="Y580" s="128">
        <v>0.65517241379310343</v>
      </c>
      <c r="Z580" s="495">
        <v>226808.69899999999</v>
      </c>
      <c r="AA580" s="495">
        <v>0</v>
      </c>
      <c r="AB580" s="495">
        <v>18285.96586206897</v>
      </c>
      <c r="AC580" s="495">
        <v>34743.335137931041</v>
      </c>
      <c r="AD580" s="495">
        <v>0</v>
      </c>
      <c r="AE580" s="42" t="s">
        <v>577</v>
      </c>
      <c r="AF580" s="42" t="s">
        <v>765</v>
      </c>
      <c r="AG580" s="42" t="s">
        <v>8279</v>
      </c>
      <c r="AH580" s="42">
        <v>1</v>
      </c>
      <c r="AI580" s="42" t="s">
        <v>8918</v>
      </c>
      <c r="AK580"/>
      <c r="AL580"/>
      <c r="AM580"/>
      <c r="AN580"/>
      <c r="AO580"/>
      <c r="AP580"/>
      <c r="AQ580"/>
    </row>
    <row r="581" spans="1:43">
      <c r="A581" t="s">
        <v>15</v>
      </c>
      <c r="B581" t="s">
        <v>5</v>
      </c>
      <c r="C581" t="s">
        <v>365</v>
      </c>
      <c r="D581" t="s">
        <v>200</v>
      </c>
      <c r="E581"/>
      <c r="F581" t="s">
        <v>1405</v>
      </c>
      <c r="G581" t="s">
        <v>1398</v>
      </c>
      <c r="H581" t="s">
        <v>365</v>
      </c>
      <c r="I581" t="s">
        <v>25</v>
      </c>
      <c r="J581" t="s">
        <v>365</v>
      </c>
      <c r="K581" t="s">
        <v>365</v>
      </c>
      <c r="L581" t="s">
        <v>365</v>
      </c>
      <c r="M581" t="s">
        <v>6435</v>
      </c>
      <c r="N581" s="128" t="s">
        <v>365</v>
      </c>
      <c r="O581" s="128" t="s">
        <v>365</v>
      </c>
      <c r="P581" s="128" t="s">
        <v>365</v>
      </c>
      <c r="Q581" s="128" t="s">
        <v>365</v>
      </c>
      <c r="R581" s="128" t="s">
        <v>365</v>
      </c>
      <c r="S581" s="128">
        <v>0.21579999999999999</v>
      </c>
      <c r="T581">
        <v>2028</v>
      </c>
      <c r="U581" s="495">
        <v>17598229</v>
      </c>
      <c r="V581" s="495" t="s">
        <v>365</v>
      </c>
      <c r="W581" s="495">
        <v>17598229</v>
      </c>
      <c r="X581" s="128">
        <v>1</v>
      </c>
      <c r="Y581" s="128">
        <v>0</v>
      </c>
      <c r="Z581" s="495">
        <v>13800531.1818</v>
      </c>
      <c r="AA581" s="495">
        <v>0</v>
      </c>
      <c r="AB581" s="495">
        <v>3797697.8181999996</v>
      </c>
      <c r="AC581" s="495">
        <v>0</v>
      </c>
      <c r="AD581" s="495">
        <v>0</v>
      </c>
      <c r="AE581" s="42" t="s">
        <v>608</v>
      </c>
      <c r="AF581" s="42" t="s">
        <v>765</v>
      </c>
      <c r="AG581" s="42" t="s">
        <v>8320</v>
      </c>
      <c r="AH581" s="42">
        <v>1</v>
      </c>
      <c r="AI581" s="42" t="s">
        <v>8955</v>
      </c>
      <c r="AK581"/>
      <c r="AL581"/>
      <c r="AM581"/>
      <c r="AN581"/>
      <c r="AO581"/>
      <c r="AP581"/>
      <c r="AQ581"/>
    </row>
    <row r="582" spans="1:43">
      <c r="A582" t="s">
        <v>15</v>
      </c>
      <c r="B582" t="s">
        <v>5</v>
      </c>
      <c r="C582" t="s">
        <v>365</v>
      </c>
      <c r="D582" t="s">
        <v>198</v>
      </c>
      <c r="E582"/>
      <c r="F582" t="s">
        <v>1406</v>
      </c>
      <c r="G582" t="s">
        <v>1398</v>
      </c>
      <c r="H582" t="s">
        <v>365</v>
      </c>
      <c r="I582" t="s">
        <v>25</v>
      </c>
      <c r="J582" t="s">
        <v>365</v>
      </c>
      <c r="K582" t="s">
        <v>365</v>
      </c>
      <c r="L582" t="s">
        <v>365</v>
      </c>
      <c r="M582" t="s">
        <v>6435</v>
      </c>
      <c r="N582" s="128" t="s">
        <v>365</v>
      </c>
      <c r="O582" s="128" t="s">
        <v>365</v>
      </c>
      <c r="P582" s="128" t="s">
        <v>365</v>
      </c>
      <c r="Q582" s="128" t="s">
        <v>365</v>
      </c>
      <c r="R582" s="128" t="s">
        <v>365</v>
      </c>
      <c r="S582" s="128">
        <v>0.18890000000000001</v>
      </c>
      <c r="T582">
        <v>2028</v>
      </c>
      <c r="U582" s="495">
        <v>15063665</v>
      </c>
      <c r="V582" s="495" t="s">
        <v>365</v>
      </c>
      <c r="W582" s="495">
        <v>15063665</v>
      </c>
      <c r="X582" s="128">
        <v>1</v>
      </c>
      <c r="Y582" s="128">
        <v>0</v>
      </c>
      <c r="Z582" s="495">
        <v>12218138.681499999</v>
      </c>
      <c r="AA582" s="495">
        <v>0</v>
      </c>
      <c r="AB582" s="495">
        <v>2845526.318500001</v>
      </c>
      <c r="AC582" s="495">
        <v>0</v>
      </c>
      <c r="AD582" s="495">
        <v>0</v>
      </c>
      <c r="AE582" s="42" t="s">
        <v>608</v>
      </c>
      <c r="AF582" s="42" t="s">
        <v>765</v>
      </c>
      <c r="AG582" s="42" t="s">
        <v>8321</v>
      </c>
      <c r="AH582" s="42">
        <v>1</v>
      </c>
      <c r="AI582" s="42" t="s">
        <v>8956</v>
      </c>
      <c r="AK582"/>
      <c r="AL582"/>
      <c r="AM582"/>
      <c r="AN582"/>
      <c r="AO582"/>
      <c r="AP582"/>
      <c r="AQ582"/>
    </row>
    <row r="583" spans="1:43">
      <c r="A583" t="s">
        <v>15</v>
      </c>
      <c r="B583" t="s">
        <v>5</v>
      </c>
      <c r="C583" t="s">
        <v>365</v>
      </c>
      <c r="D583" t="s">
        <v>199</v>
      </c>
      <c r="E583"/>
      <c r="F583" t="s">
        <v>1407</v>
      </c>
      <c r="G583" t="s">
        <v>1398</v>
      </c>
      <c r="H583" t="s">
        <v>365</v>
      </c>
      <c r="I583" t="s">
        <v>25</v>
      </c>
      <c r="J583" t="s">
        <v>365</v>
      </c>
      <c r="K583" t="s">
        <v>365</v>
      </c>
      <c r="L583" t="s">
        <v>365</v>
      </c>
      <c r="M583" t="s">
        <v>6435</v>
      </c>
      <c r="N583" s="128" t="s">
        <v>365</v>
      </c>
      <c r="O583" s="128" t="s">
        <v>365</v>
      </c>
      <c r="P583" s="128" t="s">
        <v>365</v>
      </c>
      <c r="Q583" s="128" t="s">
        <v>365</v>
      </c>
      <c r="R583" s="128" t="s">
        <v>365</v>
      </c>
      <c r="S583" s="128">
        <v>0.16270000000000001</v>
      </c>
      <c r="T583">
        <v>2028</v>
      </c>
      <c r="U583" s="495">
        <v>7518294</v>
      </c>
      <c r="V583" s="495" t="s">
        <v>365</v>
      </c>
      <c r="W583" s="495">
        <v>7518294</v>
      </c>
      <c r="X583" s="128">
        <v>1</v>
      </c>
      <c r="Y583" s="128">
        <v>0</v>
      </c>
      <c r="Z583" s="495">
        <v>6295067.5661999993</v>
      </c>
      <c r="AA583" s="495">
        <v>0</v>
      </c>
      <c r="AB583" s="495">
        <v>1223226.4338000007</v>
      </c>
      <c r="AC583" s="495">
        <v>0</v>
      </c>
      <c r="AD583" s="495">
        <v>0</v>
      </c>
      <c r="AE583" s="42" t="s">
        <v>608</v>
      </c>
      <c r="AF583" s="42" t="s">
        <v>765</v>
      </c>
      <c r="AG583" s="42" t="s">
        <v>8322</v>
      </c>
      <c r="AH583" s="42">
        <v>1</v>
      </c>
      <c r="AI583" s="42" t="s">
        <v>8957</v>
      </c>
      <c r="AK583"/>
      <c r="AL583"/>
      <c r="AM583"/>
      <c r="AN583"/>
      <c r="AO583"/>
      <c r="AP583"/>
      <c r="AQ583"/>
    </row>
    <row r="584" spans="1:43">
      <c r="A584" t="s">
        <v>15</v>
      </c>
      <c r="B584" t="s">
        <v>5</v>
      </c>
      <c r="C584" t="s">
        <v>365</v>
      </c>
      <c r="D584" t="s">
        <v>201</v>
      </c>
      <c r="E584"/>
      <c r="F584" t="s">
        <v>1451</v>
      </c>
      <c r="G584" t="s">
        <v>1398</v>
      </c>
      <c r="H584" t="s">
        <v>365</v>
      </c>
      <c r="I584" t="s">
        <v>25</v>
      </c>
      <c r="J584" t="s">
        <v>365</v>
      </c>
      <c r="K584" t="s">
        <v>365</v>
      </c>
      <c r="L584" t="s">
        <v>365</v>
      </c>
      <c r="M584" t="s">
        <v>6435</v>
      </c>
      <c r="N584" s="128" t="s">
        <v>365</v>
      </c>
      <c r="O584" s="128" t="s">
        <v>365</v>
      </c>
      <c r="P584" s="128" t="s">
        <v>365</v>
      </c>
      <c r="Q584" s="128" t="s">
        <v>365</v>
      </c>
      <c r="R584" s="128" t="s">
        <v>365</v>
      </c>
      <c r="S584" s="128">
        <v>0.41</v>
      </c>
      <c r="T584">
        <v>2028</v>
      </c>
      <c r="U584" s="495">
        <v>39633582</v>
      </c>
      <c r="V584" s="495" t="s">
        <v>365</v>
      </c>
      <c r="W584" s="495">
        <v>39633582</v>
      </c>
      <c r="X584" s="128">
        <v>1</v>
      </c>
      <c r="Y584" s="128">
        <v>0</v>
      </c>
      <c r="Z584" s="495">
        <v>23383813.380000003</v>
      </c>
      <c r="AA584" s="495">
        <v>0</v>
      </c>
      <c r="AB584" s="495">
        <v>16249768.619999997</v>
      </c>
      <c r="AC584" s="495">
        <v>0</v>
      </c>
      <c r="AD584" s="495">
        <v>0</v>
      </c>
      <c r="AE584" s="42" t="s">
        <v>608</v>
      </c>
      <c r="AF584" s="42" t="s">
        <v>765</v>
      </c>
      <c r="AG584" s="42" t="s">
        <v>8323</v>
      </c>
      <c r="AH584" s="42">
        <v>1</v>
      </c>
      <c r="AI584" s="42" t="s">
        <v>8958</v>
      </c>
      <c r="AK584"/>
      <c r="AL584"/>
      <c r="AM584"/>
      <c r="AN584"/>
      <c r="AO584"/>
      <c r="AP584"/>
      <c r="AQ584"/>
    </row>
    <row r="585" spans="1:43">
      <c r="A585" t="s">
        <v>15</v>
      </c>
      <c r="B585" t="s">
        <v>5</v>
      </c>
      <c r="C585" t="s">
        <v>365</v>
      </c>
      <c r="D585" t="s">
        <v>197</v>
      </c>
      <c r="E585"/>
      <c r="F585" t="s">
        <v>1404</v>
      </c>
      <c r="G585" t="s">
        <v>1398</v>
      </c>
      <c r="H585" t="s">
        <v>365</v>
      </c>
      <c r="I585" t="s">
        <v>25</v>
      </c>
      <c r="J585" t="s">
        <v>365</v>
      </c>
      <c r="K585" t="s">
        <v>365</v>
      </c>
      <c r="L585" t="s">
        <v>365</v>
      </c>
      <c r="M585" t="s">
        <v>6435</v>
      </c>
      <c r="N585" s="128" t="s">
        <v>365</v>
      </c>
      <c r="O585" s="128" t="s">
        <v>365</v>
      </c>
      <c r="P585" s="128" t="s">
        <v>365</v>
      </c>
      <c r="Q585" s="128" t="s">
        <v>365</v>
      </c>
      <c r="R585" s="128" t="s">
        <v>365</v>
      </c>
      <c r="S585" s="128">
        <v>0.2387</v>
      </c>
      <c r="T585">
        <v>2028</v>
      </c>
      <c r="U585" s="495">
        <v>19136566</v>
      </c>
      <c r="V585" s="495" t="s">
        <v>365</v>
      </c>
      <c r="W585" s="495">
        <v>19136566</v>
      </c>
      <c r="X585" s="128">
        <v>1</v>
      </c>
      <c r="Y585" s="128">
        <v>0</v>
      </c>
      <c r="Z585" s="495">
        <v>14568667.695799999</v>
      </c>
      <c r="AA585" s="495">
        <v>0</v>
      </c>
      <c r="AB585" s="495">
        <v>4567898.3042000011</v>
      </c>
      <c r="AC585" s="495">
        <v>0</v>
      </c>
      <c r="AD585" s="495">
        <v>0</v>
      </c>
      <c r="AE585" s="42" t="s">
        <v>608</v>
      </c>
      <c r="AF585" s="42" t="s">
        <v>765</v>
      </c>
      <c r="AG585" s="42" t="s">
        <v>8319</v>
      </c>
      <c r="AH585" s="42">
        <v>1</v>
      </c>
      <c r="AI585" s="42" t="s">
        <v>8954</v>
      </c>
      <c r="AK585"/>
      <c r="AL585"/>
      <c r="AM585"/>
      <c r="AN585"/>
      <c r="AO585"/>
      <c r="AP585"/>
      <c r="AQ585"/>
    </row>
    <row r="586" spans="1:43">
      <c r="A586" t="s">
        <v>15</v>
      </c>
      <c r="B586" t="s">
        <v>6</v>
      </c>
      <c r="C586" t="s">
        <v>365</v>
      </c>
      <c r="D586" t="s">
        <v>183</v>
      </c>
      <c r="E586"/>
      <c r="F586" t="s">
        <v>1431</v>
      </c>
      <c r="G586" t="s">
        <v>1384</v>
      </c>
      <c r="H586" t="s">
        <v>365</v>
      </c>
      <c r="I586" t="s">
        <v>25</v>
      </c>
      <c r="J586" t="s">
        <v>365</v>
      </c>
      <c r="K586" t="s">
        <v>365</v>
      </c>
      <c r="L586" t="s">
        <v>365</v>
      </c>
      <c r="M586" t="s">
        <v>6429</v>
      </c>
      <c r="N586" s="128" t="s">
        <v>365</v>
      </c>
      <c r="O586" s="128" t="s">
        <v>365</v>
      </c>
      <c r="P586" s="128" t="s">
        <v>365</v>
      </c>
      <c r="Q586" s="128" t="s">
        <v>365</v>
      </c>
      <c r="R586" s="128" t="s">
        <v>365</v>
      </c>
      <c r="S586" s="128">
        <v>0.1918</v>
      </c>
      <c r="T586">
        <v>2028</v>
      </c>
      <c r="U586" s="495">
        <v>14433182.99</v>
      </c>
      <c r="V586" s="495" t="s">
        <v>365</v>
      </c>
      <c r="W586" s="495">
        <v>14433182.99</v>
      </c>
      <c r="X586" s="128">
        <v>1</v>
      </c>
      <c r="Y586" s="128">
        <v>0</v>
      </c>
      <c r="Z586" s="495">
        <v>11664898.492518</v>
      </c>
      <c r="AA586" s="495">
        <v>0</v>
      </c>
      <c r="AB586" s="495">
        <v>2768284.4974819999</v>
      </c>
      <c r="AC586" s="495">
        <v>0</v>
      </c>
      <c r="AD586" s="495">
        <v>0</v>
      </c>
      <c r="AE586" s="42" t="s">
        <v>577</v>
      </c>
      <c r="AF586" s="42" t="s">
        <v>765</v>
      </c>
      <c r="AG586" s="42" t="s">
        <v>8215</v>
      </c>
      <c r="AH586" s="42">
        <v>1</v>
      </c>
      <c r="AI586" s="42" t="s">
        <v>8863</v>
      </c>
      <c r="AK586"/>
      <c r="AL586"/>
      <c r="AM586"/>
      <c r="AN586"/>
      <c r="AO586"/>
      <c r="AP586"/>
      <c r="AQ586"/>
    </row>
    <row r="587" spans="1:43">
      <c r="A587" t="s">
        <v>15</v>
      </c>
      <c r="B587" t="s">
        <v>6</v>
      </c>
      <c r="C587" t="s">
        <v>365</v>
      </c>
      <c r="D587" t="s">
        <v>189</v>
      </c>
      <c r="E587"/>
      <c r="F587" t="s">
        <v>6774</v>
      </c>
      <c r="G587" t="s">
        <v>1375</v>
      </c>
      <c r="H587" t="s">
        <v>365</v>
      </c>
      <c r="I587" t="s">
        <v>25</v>
      </c>
      <c r="J587" t="s">
        <v>365</v>
      </c>
      <c r="K587" t="s">
        <v>365</v>
      </c>
      <c r="L587" t="s">
        <v>365</v>
      </c>
      <c r="M587" t="s">
        <v>6429</v>
      </c>
      <c r="N587" s="128" t="s">
        <v>365</v>
      </c>
      <c r="O587" s="128" t="s">
        <v>365</v>
      </c>
      <c r="P587" s="128" t="s">
        <v>365</v>
      </c>
      <c r="Q587" s="128" t="s">
        <v>365</v>
      </c>
      <c r="R587" s="128" t="s">
        <v>365</v>
      </c>
      <c r="S587" s="128">
        <v>0.61950000000000005</v>
      </c>
      <c r="T587">
        <v>2028</v>
      </c>
      <c r="U587" s="495">
        <v>4048159</v>
      </c>
      <c r="V587" s="495" t="s">
        <v>365</v>
      </c>
      <c r="W587" s="495">
        <v>4048159</v>
      </c>
      <c r="X587" s="128">
        <v>1</v>
      </c>
      <c r="Y587" s="128">
        <v>0</v>
      </c>
      <c r="Z587" s="495">
        <v>1540324.4994999997</v>
      </c>
      <c r="AA587" s="495">
        <v>0</v>
      </c>
      <c r="AB587" s="495">
        <v>2507834.5005000001</v>
      </c>
      <c r="AC587" s="495">
        <v>0</v>
      </c>
      <c r="AD587" s="495">
        <v>0</v>
      </c>
      <c r="AE587" s="42" t="s">
        <v>577</v>
      </c>
      <c r="AF587" s="42" t="s">
        <v>765</v>
      </c>
      <c r="AG587" s="42" t="s">
        <v>8254</v>
      </c>
      <c r="AH587" s="42">
        <v>1</v>
      </c>
      <c r="AI587" s="42" t="s">
        <v>8898</v>
      </c>
      <c r="AK587"/>
      <c r="AL587"/>
      <c r="AM587"/>
      <c r="AN587"/>
      <c r="AO587"/>
      <c r="AP587"/>
      <c r="AQ587"/>
    </row>
    <row r="588" spans="1:43">
      <c r="A588" t="s">
        <v>15</v>
      </c>
      <c r="B588" t="s">
        <v>6</v>
      </c>
      <c r="C588" t="s">
        <v>365</v>
      </c>
      <c r="D588" t="s">
        <v>184</v>
      </c>
      <c r="E588"/>
      <c r="F588" t="s">
        <v>1436</v>
      </c>
      <c r="G588" t="s">
        <v>1387</v>
      </c>
      <c r="H588" t="s">
        <v>365</v>
      </c>
      <c r="I588" t="s">
        <v>25</v>
      </c>
      <c r="J588" t="s">
        <v>365</v>
      </c>
      <c r="K588" t="s">
        <v>365</v>
      </c>
      <c r="L588" t="s">
        <v>365</v>
      </c>
      <c r="M588" t="s">
        <v>6429</v>
      </c>
      <c r="N588" s="128" t="s">
        <v>365</v>
      </c>
      <c r="O588" s="128" t="s">
        <v>365</v>
      </c>
      <c r="P588" s="128" t="s">
        <v>365</v>
      </c>
      <c r="Q588" s="128" t="s">
        <v>365</v>
      </c>
      <c r="R588" s="128" t="s">
        <v>365</v>
      </c>
      <c r="S588" s="128">
        <v>0.22</v>
      </c>
      <c r="T588">
        <v>2028</v>
      </c>
      <c r="U588" s="495">
        <v>24572379.219999999</v>
      </c>
      <c r="V588" s="495" t="s">
        <v>365</v>
      </c>
      <c r="W588" s="495">
        <v>24572379.219999999</v>
      </c>
      <c r="X588" s="128">
        <v>1</v>
      </c>
      <c r="Y588" s="128">
        <v>0</v>
      </c>
      <c r="Z588" s="495">
        <v>19166455.7916</v>
      </c>
      <c r="AA588" s="495">
        <v>0</v>
      </c>
      <c r="AB588" s="495">
        <v>5405923.4283999987</v>
      </c>
      <c r="AC588" s="495">
        <v>0</v>
      </c>
      <c r="AD588" s="495">
        <v>0</v>
      </c>
      <c r="AE588" s="42" t="s">
        <v>577</v>
      </c>
      <c r="AF588" s="42" t="s">
        <v>765</v>
      </c>
      <c r="AG588" s="42" t="s">
        <v>8236</v>
      </c>
      <c r="AH588" s="42">
        <v>1</v>
      </c>
      <c r="AI588" s="42" t="s">
        <v>8882</v>
      </c>
      <c r="AK588"/>
      <c r="AL588"/>
      <c r="AM588"/>
      <c r="AN588"/>
      <c r="AO588"/>
      <c r="AP588"/>
      <c r="AQ588"/>
    </row>
    <row r="589" spans="1:43">
      <c r="A589" t="s">
        <v>2015</v>
      </c>
      <c r="B589" t="s">
        <v>1940</v>
      </c>
      <c r="C589" t="s">
        <v>365</v>
      </c>
      <c r="D589" t="s">
        <v>245</v>
      </c>
      <c r="E589"/>
      <c r="F589" t="s">
        <v>1150</v>
      </c>
      <c r="G589" t="s">
        <v>1862</v>
      </c>
      <c r="H589" t="s">
        <v>365</v>
      </c>
      <c r="I589" t="s">
        <v>12</v>
      </c>
      <c r="J589" t="s">
        <v>365</v>
      </c>
      <c r="K589" t="s">
        <v>365</v>
      </c>
      <c r="L589" t="s">
        <v>365</v>
      </c>
      <c r="M589" t="s">
        <v>6584</v>
      </c>
      <c r="N589" s="128" t="s">
        <v>365</v>
      </c>
      <c r="O589" s="128" t="s">
        <v>365</v>
      </c>
      <c r="P589" s="128" t="s">
        <v>365</v>
      </c>
      <c r="Q589" s="128" t="s">
        <v>365</v>
      </c>
      <c r="R589" s="128" t="s">
        <v>365</v>
      </c>
      <c r="S589" s="128">
        <v>0.03</v>
      </c>
      <c r="T589">
        <v>2028</v>
      </c>
      <c r="U589" s="495">
        <v>18322319</v>
      </c>
      <c r="V589" s="495" t="s">
        <v>365</v>
      </c>
      <c r="W589" s="495">
        <v>18322319</v>
      </c>
      <c r="X589" s="128">
        <v>1</v>
      </c>
      <c r="Y589" s="128">
        <v>0</v>
      </c>
      <c r="Z589" s="495">
        <v>17772649.43</v>
      </c>
      <c r="AA589" s="495">
        <v>0</v>
      </c>
      <c r="AB589" s="495">
        <v>549669.5700000003</v>
      </c>
      <c r="AC589" s="495">
        <v>0</v>
      </c>
      <c r="AD589" s="495">
        <v>0</v>
      </c>
      <c r="AE589" s="42" t="s">
        <v>640</v>
      </c>
      <c r="AF589" s="42" t="s">
        <v>765</v>
      </c>
      <c r="AG589" s="42" t="s">
        <v>8269</v>
      </c>
      <c r="AH589" s="42">
        <v>1</v>
      </c>
      <c r="AI589" s="42" t="s">
        <v>8909</v>
      </c>
      <c r="AK589"/>
      <c r="AL589"/>
      <c r="AM589"/>
      <c r="AN589"/>
      <c r="AO589"/>
      <c r="AP589"/>
      <c r="AQ589"/>
    </row>
    <row r="590" spans="1:43">
      <c r="A590" t="s">
        <v>15</v>
      </c>
      <c r="B590" t="s">
        <v>6</v>
      </c>
      <c r="C590" t="s">
        <v>365</v>
      </c>
      <c r="D590" t="s">
        <v>213</v>
      </c>
      <c r="E590"/>
      <c r="F590" t="s">
        <v>1456</v>
      </c>
      <c r="G590" t="s">
        <v>1399</v>
      </c>
      <c r="H590" t="s">
        <v>365</v>
      </c>
      <c r="I590" t="s">
        <v>25</v>
      </c>
      <c r="J590" t="s">
        <v>365</v>
      </c>
      <c r="K590" t="s">
        <v>365</v>
      </c>
      <c r="L590" t="s">
        <v>365</v>
      </c>
      <c r="M590" t="s">
        <v>6429</v>
      </c>
      <c r="N590" s="128" t="s">
        <v>365</v>
      </c>
      <c r="O590" s="128" t="s">
        <v>365</v>
      </c>
      <c r="P590" s="128" t="s">
        <v>365</v>
      </c>
      <c r="Q590" s="128" t="s">
        <v>365</v>
      </c>
      <c r="R590" s="128" t="s">
        <v>365</v>
      </c>
      <c r="S590" s="128">
        <v>0.64359999999999995</v>
      </c>
      <c r="T590">
        <v>2050</v>
      </c>
      <c r="U590" s="495">
        <v>1300849</v>
      </c>
      <c r="V590" s="495" t="s">
        <v>365</v>
      </c>
      <c r="W590" s="495">
        <v>1300849</v>
      </c>
      <c r="X590" s="128">
        <v>0.34482758620689657</v>
      </c>
      <c r="Y590" s="128">
        <v>0.65517241379310343</v>
      </c>
      <c r="Z590" s="495">
        <v>463622.58360000007</v>
      </c>
      <c r="AA590" s="495">
        <v>0</v>
      </c>
      <c r="AB590" s="495">
        <v>288698.76427586208</v>
      </c>
      <c r="AC590" s="495">
        <v>548527.65212413785</v>
      </c>
      <c r="AD590" s="495">
        <v>0</v>
      </c>
      <c r="AE590" s="42" t="s">
        <v>577</v>
      </c>
      <c r="AF590" s="42" t="s">
        <v>765</v>
      </c>
      <c r="AG590" s="42" t="s">
        <v>8354</v>
      </c>
      <c r="AH590" s="42">
        <v>1</v>
      </c>
      <c r="AI590" s="42" t="s">
        <v>8985</v>
      </c>
      <c r="AK590"/>
      <c r="AL590"/>
      <c r="AM590"/>
      <c r="AN590"/>
      <c r="AO590"/>
      <c r="AP590"/>
      <c r="AQ590"/>
    </row>
    <row r="591" spans="1:43">
      <c r="A591" t="s">
        <v>15</v>
      </c>
      <c r="B591" t="s">
        <v>6</v>
      </c>
      <c r="C591" t="s">
        <v>365</v>
      </c>
      <c r="D591" t="s">
        <v>212</v>
      </c>
      <c r="E591"/>
      <c r="F591" t="s">
        <v>1437</v>
      </c>
      <c r="G591" t="s">
        <v>1389</v>
      </c>
      <c r="H591" t="s">
        <v>365</v>
      </c>
      <c r="I591" t="s">
        <v>25</v>
      </c>
      <c r="J591" t="s">
        <v>365</v>
      </c>
      <c r="K591" t="s">
        <v>365</v>
      </c>
      <c r="L591" t="s">
        <v>365</v>
      </c>
      <c r="M591" t="s">
        <v>6429</v>
      </c>
      <c r="N591" s="128" t="s">
        <v>365</v>
      </c>
      <c r="O591" s="128" t="s">
        <v>365</v>
      </c>
      <c r="P591" s="128" t="s">
        <v>365</v>
      </c>
      <c r="Q591" s="128" t="s">
        <v>365</v>
      </c>
      <c r="R591" s="128" t="s">
        <v>365</v>
      </c>
      <c r="S591" s="128">
        <v>0.73</v>
      </c>
      <c r="T591">
        <v>2038</v>
      </c>
      <c r="U591" s="495">
        <v>13049126</v>
      </c>
      <c r="V591" s="495" t="s">
        <v>365</v>
      </c>
      <c r="W591" s="495">
        <v>13049126</v>
      </c>
      <c r="X591" s="128">
        <v>0.58823529411764708</v>
      </c>
      <c r="Y591" s="128">
        <v>0.41176470588235292</v>
      </c>
      <c r="Z591" s="495">
        <v>3523264.02</v>
      </c>
      <c r="AA591" s="495">
        <v>0</v>
      </c>
      <c r="AB591" s="495">
        <v>5603448.2235294124</v>
      </c>
      <c r="AC591" s="495">
        <v>3922413.756470588</v>
      </c>
      <c r="AD591" s="495">
        <v>0</v>
      </c>
      <c r="AE591" s="42" t="s">
        <v>577</v>
      </c>
      <c r="AF591" s="42" t="s">
        <v>765</v>
      </c>
      <c r="AG591" s="42" t="s">
        <v>8238</v>
      </c>
      <c r="AH591" s="42">
        <v>1</v>
      </c>
      <c r="AI591" s="42" t="s">
        <v>8884</v>
      </c>
      <c r="AK591"/>
      <c r="AL591"/>
      <c r="AM591"/>
      <c r="AN591"/>
      <c r="AO591"/>
      <c r="AP591"/>
      <c r="AQ591"/>
    </row>
    <row r="592" spans="1:43">
      <c r="A592" t="s">
        <v>2015</v>
      </c>
      <c r="B592" t="s">
        <v>1940</v>
      </c>
      <c r="C592" t="s">
        <v>365</v>
      </c>
      <c r="D592" t="s">
        <v>87</v>
      </c>
      <c r="E592"/>
      <c r="F592" t="s">
        <v>6797</v>
      </c>
      <c r="G592" t="s">
        <v>1784</v>
      </c>
      <c r="H592" t="s">
        <v>365</v>
      </c>
      <c r="I592" t="s">
        <v>25</v>
      </c>
      <c r="J592" t="s">
        <v>365</v>
      </c>
      <c r="K592" t="s">
        <v>365</v>
      </c>
      <c r="L592" t="s">
        <v>365</v>
      </c>
      <c r="M592" t="s">
        <v>5970</v>
      </c>
      <c r="N592" s="128" t="s">
        <v>365</v>
      </c>
      <c r="O592" s="128" t="s">
        <v>365</v>
      </c>
      <c r="P592" s="128" t="s">
        <v>365</v>
      </c>
      <c r="Q592" s="128" t="s">
        <v>365</v>
      </c>
      <c r="R592" s="128" t="s">
        <v>365</v>
      </c>
      <c r="S592" s="128">
        <v>0.75219999999999998</v>
      </c>
      <c r="T592">
        <v>2028</v>
      </c>
      <c r="U592" s="495">
        <v>421000</v>
      </c>
      <c r="V592" s="495" t="s">
        <v>365</v>
      </c>
      <c r="W592" s="495">
        <v>421000</v>
      </c>
      <c r="X592" s="128">
        <v>1</v>
      </c>
      <c r="Y592" s="128">
        <v>0</v>
      </c>
      <c r="Z592" s="495">
        <v>104323.8</v>
      </c>
      <c r="AA592" s="495">
        <v>0</v>
      </c>
      <c r="AB592" s="495">
        <v>316676.2</v>
      </c>
      <c r="AC592" s="495">
        <v>0</v>
      </c>
      <c r="AD592" s="495">
        <v>0</v>
      </c>
      <c r="AE592" s="42" t="s">
        <v>655</v>
      </c>
      <c r="AF592" s="42" t="s">
        <v>764</v>
      </c>
      <c r="AG592" s="42" t="s">
        <v>8371</v>
      </c>
      <c r="AH592" s="42">
        <v>1</v>
      </c>
      <c r="AI592" s="42" t="s">
        <v>8999</v>
      </c>
      <c r="AK592"/>
      <c r="AL592"/>
      <c r="AM592"/>
      <c r="AN592"/>
      <c r="AO592"/>
      <c r="AP592"/>
      <c r="AQ592"/>
    </row>
    <row r="593" spans="1:43">
      <c r="A593" t="s">
        <v>2015</v>
      </c>
      <c r="B593" t="s">
        <v>1940</v>
      </c>
      <c r="C593" t="s">
        <v>365</v>
      </c>
      <c r="D593" t="s">
        <v>73</v>
      </c>
      <c r="E593"/>
      <c r="F593" t="s">
        <v>1460</v>
      </c>
      <c r="G593" t="s">
        <v>1788</v>
      </c>
      <c r="H593" t="s">
        <v>365</v>
      </c>
      <c r="I593" t="s">
        <v>25</v>
      </c>
      <c r="J593" t="s">
        <v>365</v>
      </c>
      <c r="K593" t="s">
        <v>365</v>
      </c>
      <c r="L593" t="s">
        <v>365</v>
      </c>
      <c r="M593" t="s">
        <v>5970</v>
      </c>
      <c r="N593" s="128" t="s">
        <v>365</v>
      </c>
      <c r="O593" s="128" t="s">
        <v>365</v>
      </c>
      <c r="P593" s="128" t="s">
        <v>365</v>
      </c>
      <c r="Q593" s="128" t="s">
        <v>365</v>
      </c>
      <c r="R593" s="128" t="s">
        <v>365</v>
      </c>
      <c r="S593" s="128">
        <v>1</v>
      </c>
      <c r="T593">
        <v>2028</v>
      </c>
      <c r="U593" s="495">
        <v>151000</v>
      </c>
      <c r="V593" s="495" t="s">
        <v>365</v>
      </c>
      <c r="W593" s="495">
        <v>151000</v>
      </c>
      <c r="X593" s="128">
        <v>1</v>
      </c>
      <c r="Y593" s="128">
        <v>0</v>
      </c>
      <c r="Z593" s="495">
        <v>0</v>
      </c>
      <c r="AA593" s="495">
        <v>0</v>
      </c>
      <c r="AB593" s="495">
        <v>151000</v>
      </c>
      <c r="AC593" s="495">
        <v>0</v>
      </c>
      <c r="AD593" s="495">
        <v>0</v>
      </c>
      <c r="AE593" s="42" t="s">
        <v>655</v>
      </c>
      <c r="AF593" s="42" t="s">
        <v>764</v>
      </c>
      <c r="AG593" s="42" t="s">
        <v>8388</v>
      </c>
      <c r="AH593" s="42">
        <v>1</v>
      </c>
      <c r="AI593" s="42" t="s">
        <v>9015</v>
      </c>
      <c r="AK593"/>
      <c r="AL593"/>
      <c r="AM593"/>
      <c r="AN593"/>
      <c r="AO593"/>
      <c r="AP593"/>
      <c r="AQ593"/>
    </row>
    <row r="594" spans="1:43">
      <c r="A594" t="s">
        <v>15</v>
      </c>
      <c r="B594" t="s">
        <v>6</v>
      </c>
      <c r="C594" t="s">
        <v>365</v>
      </c>
      <c r="D594" t="s">
        <v>186</v>
      </c>
      <c r="E594"/>
      <c r="F594" t="s">
        <v>6848</v>
      </c>
      <c r="G594" t="s">
        <v>1403</v>
      </c>
      <c r="H594" t="s">
        <v>365</v>
      </c>
      <c r="I594" t="s">
        <v>25</v>
      </c>
      <c r="J594" t="s">
        <v>365</v>
      </c>
      <c r="K594" t="s">
        <v>365</v>
      </c>
      <c r="L594" t="s">
        <v>365</v>
      </c>
      <c r="M594" t="s">
        <v>6429</v>
      </c>
      <c r="N594" s="128" t="s">
        <v>365</v>
      </c>
      <c r="O594" s="128" t="s">
        <v>365</v>
      </c>
      <c r="P594" s="128" t="s">
        <v>365</v>
      </c>
      <c r="Q594" s="128" t="s">
        <v>365</v>
      </c>
      <c r="R594" s="128" t="s">
        <v>365</v>
      </c>
      <c r="S594" s="128">
        <v>0.37</v>
      </c>
      <c r="T594">
        <v>2028</v>
      </c>
      <c r="U594" s="495">
        <v>27092165.379999995</v>
      </c>
      <c r="V594" s="495" t="s">
        <v>365</v>
      </c>
      <c r="W594" s="495">
        <v>27092165.379999995</v>
      </c>
      <c r="X594" s="128">
        <v>1</v>
      </c>
      <c r="Y594" s="128">
        <v>0</v>
      </c>
      <c r="Z594" s="495">
        <v>17068064.189399999</v>
      </c>
      <c r="AA594" s="495">
        <v>0</v>
      </c>
      <c r="AB594" s="495">
        <v>10024101.190599997</v>
      </c>
      <c r="AC594" s="495">
        <v>0</v>
      </c>
      <c r="AD594" s="495">
        <v>0</v>
      </c>
      <c r="AE594" s="42" t="s">
        <v>577</v>
      </c>
      <c r="AF594" s="42" t="s">
        <v>765</v>
      </c>
      <c r="AG594" s="42" t="s">
        <v>8523</v>
      </c>
      <c r="AH594" s="42">
        <v>1</v>
      </c>
      <c r="AI594" s="42" t="s">
        <v>9122</v>
      </c>
      <c r="AK594"/>
      <c r="AL594"/>
      <c r="AM594"/>
      <c r="AN594"/>
      <c r="AO594"/>
      <c r="AP594"/>
      <c r="AQ594"/>
    </row>
    <row r="595" spans="1:43">
      <c r="A595" t="s">
        <v>15</v>
      </c>
      <c r="B595" t="s">
        <v>6</v>
      </c>
      <c r="C595" t="s">
        <v>365</v>
      </c>
      <c r="D595" t="s">
        <v>193</v>
      </c>
      <c r="E595"/>
      <c r="F595" t="s">
        <v>1435</v>
      </c>
      <c r="G595" t="s">
        <v>1837</v>
      </c>
      <c r="H595" t="s">
        <v>365</v>
      </c>
      <c r="I595" t="s">
        <v>25</v>
      </c>
      <c r="J595" t="s">
        <v>365</v>
      </c>
      <c r="K595" t="s">
        <v>365</v>
      </c>
      <c r="L595" t="s">
        <v>365</v>
      </c>
      <c r="M595" t="s">
        <v>6429</v>
      </c>
      <c r="N595" s="128" t="s">
        <v>365</v>
      </c>
      <c r="O595" s="128" t="s">
        <v>365</v>
      </c>
      <c r="P595" s="128" t="s">
        <v>365</v>
      </c>
      <c r="Q595" s="128" t="s">
        <v>365</v>
      </c>
      <c r="R595" s="128" t="s">
        <v>365</v>
      </c>
      <c r="S595" s="128">
        <v>0.44</v>
      </c>
      <c r="T595">
        <v>2028</v>
      </c>
      <c r="U595" s="495">
        <v>4473251</v>
      </c>
      <c r="V595" s="495" t="s">
        <v>365</v>
      </c>
      <c r="W595" s="495">
        <v>4473251</v>
      </c>
      <c r="X595" s="128">
        <v>1</v>
      </c>
      <c r="Y595" s="128">
        <v>0</v>
      </c>
      <c r="Z595" s="495">
        <v>2505020.56</v>
      </c>
      <c r="AA595" s="495">
        <v>0</v>
      </c>
      <c r="AB595" s="495">
        <v>1968230.44</v>
      </c>
      <c r="AC595" s="495">
        <v>0</v>
      </c>
      <c r="AD595" s="495">
        <v>0</v>
      </c>
      <c r="AE595" s="42" t="s">
        <v>577</v>
      </c>
      <c r="AF595" s="42" t="s">
        <v>765</v>
      </c>
      <c r="AG595" s="42" t="s">
        <v>8235</v>
      </c>
      <c r="AH595" s="42">
        <v>1</v>
      </c>
      <c r="AI595" s="42" t="s">
        <v>8881</v>
      </c>
      <c r="AK595"/>
      <c r="AL595"/>
      <c r="AM595"/>
      <c r="AN595"/>
      <c r="AO595"/>
      <c r="AP595"/>
      <c r="AQ595"/>
    </row>
    <row r="596" spans="1:43">
      <c r="A596" t="s">
        <v>5882</v>
      </c>
      <c r="B596" t="s">
        <v>280</v>
      </c>
      <c r="C596" t="s">
        <v>365</v>
      </c>
      <c r="D596" t="s">
        <v>67</v>
      </c>
      <c r="E596"/>
      <c r="F596" t="s">
        <v>1465</v>
      </c>
      <c r="G596" t="s">
        <v>1570</v>
      </c>
      <c r="H596" t="s">
        <v>365</v>
      </c>
      <c r="I596" t="s">
        <v>25</v>
      </c>
      <c r="J596" t="s">
        <v>365</v>
      </c>
      <c r="K596" t="s">
        <v>365</v>
      </c>
      <c r="L596" t="s">
        <v>365</v>
      </c>
      <c r="M596" t="s">
        <v>5976</v>
      </c>
      <c r="N596" s="128" t="s">
        <v>365</v>
      </c>
      <c r="O596" s="128" t="s">
        <v>365</v>
      </c>
      <c r="P596" s="128" t="s">
        <v>365</v>
      </c>
      <c r="Q596" s="128" t="s">
        <v>365</v>
      </c>
      <c r="R596" s="128" t="s">
        <v>365</v>
      </c>
      <c r="S596" s="128">
        <v>1</v>
      </c>
      <c r="T596">
        <v>2028</v>
      </c>
      <c r="U596" s="495">
        <v>269000</v>
      </c>
      <c r="V596" s="495" t="s">
        <v>365</v>
      </c>
      <c r="W596" s="495">
        <v>269000</v>
      </c>
      <c r="X596" s="128">
        <v>1</v>
      </c>
      <c r="Y596" s="128">
        <v>0</v>
      </c>
      <c r="Z596" s="495">
        <v>0</v>
      </c>
      <c r="AA596" s="495">
        <v>0</v>
      </c>
      <c r="AB596" s="495">
        <v>269000</v>
      </c>
      <c r="AC596" s="495">
        <v>0</v>
      </c>
      <c r="AD596" s="495">
        <v>0</v>
      </c>
      <c r="AE596" s="42" t="s">
        <v>526</v>
      </c>
      <c r="AF596" s="42" t="s">
        <v>765</v>
      </c>
      <c r="AG596" s="42" t="s">
        <v>8440</v>
      </c>
      <c r="AH596" s="42">
        <v>1</v>
      </c>
      <c r="AI596" s="42" t="s">
        <v>9062</v>
      </c>
      <c r="AK596"/>
      <c r="AL596"/>
      <c r="AM596"/>
      <c r="AN596"/>
      <c r="AO596"/>
      <c r="AP596"/>
      <c r="AQ596"/>
    </row>
    <row r="597" spans="1:43">
      <c r="A597" t="s">
        <v>5882</v>
      </c>
      <c r="B597" t="s">
        <v>280</v>
      </c>
      <c r="C597" t="s">
        <v>365</v>
      </c>
      <c r="D597" t="s">
        <v>71</v>
      </c>
      <c r="E597"/>
      <c r="F597" t="s">
        <v>1467</v>
      </c>
      <c r="G597" t="s">
        <v>1570</v>
      </c>
      <c r="H597" t="s">
        <v>365</v>
      </c>
      <c r="I597" t="s">
        <v>25</v>
      </c>
      <c r="J597" t="s">
        <v>365</v>
      </c>
      <c r="K597" t="s">
        <v>365</v>
      </c>
      <c r="L597" t="s">
        <v>365</v>
      </c>
      <c r="M597" t="s">
        <v>5976</v>
      </c>
      <c r="N597" s="128" t="s">
        <v>365</v>
      </c>
      <c r="O597" s="128" t="s">
        <v>365</v>
      </c>
      <c r="P597" s="128" t="s">
        <v>365</v>
      </c>
      <c r="Q597" s="128" t="s">
        <v>365</v>
      </c>
      <c r="R597" s="128" t="s">
        <v>365</v>
      </c>
      <c r="S597" s="128">
        <v>1</v>
      </c>
      <c r="T597">
        <v>2028</v>
      </c>
      <c r="U597" s="495">
        <v>502000</v>
      </c>
      <c r="V597" s="495" t="s">
        <v>365</v>
      </c>
      <c r="W597" s="495">
        <v>502000</v>
      </c>
      <c r="X597" s="128">
        <v>1</v>
      </c>
      <c r="Y597" s="128">
        <v>0</v>
      </c>
      <c r="Z597" s="495">
        <v>0</v>
      </c>
      <c r="AA597" s="495">
        <v>0</v>
      </c>
      <c r="AB597" s="495">
        <v>502000</v>
      </c>
      <c r="AC597" s="495">
        <v>0</v>
      </c>
      <c r="AD597" s="495">
        <v>0</v>
      </c>
      <c r="AE597" s="42" t="s">
        <v>526</v>
      </c>
      <c r="AF597" s="42" t="s">
        <v>765</v>
      </c>
      <c r="AG597" s="42" t="s">
        <v>8442</v>
      </c>
      <c r="AH597" s="42">
        <v>1</v>
      </c>
      <c r="AI597" s="42" t="s">
        <v>9064</v>
      </c>
      <c r="AK597"/>
      <c r="AL597"/>
      <c r="AM597"/>
      <c r="AN597"/>
      <c r="AO597"/>
      <c r="AP597"/>
      <c r="AQ597"/>
    </row>
    <row r="598" spans="1:43">
      <c r="A598" t="s">
        <v>5882</v>
      </c>
      <c r="B598" t="s">
        <v>280</v>
      </c>
      <c r="C598" t="s">
        <v>365</v>
      </c>
      <c r="D598" t="s">
        <v>68</v>
      </c>
      <c r="E598"/>
      <c r="F598" t="s">
        <v>1466</v>
      </c>
      <c r="G598" t="s">
        <v>1570</v>
      </c>
      <c r="H598" t="s">
        <v>365</v>
      </c>
      <c r="I598" t="s">
        <v>25</v>
      </c>
      <c r="J598" t="s">
        <v>365</v>
      </c>
      <c r="K598" t="s">
        <v>365</v>
      </c>
      <c r="L598" t="s">
        <v>365</v>
      </c>
      <c r="M598" t="s">
        <v>5976</v>
      </c>
      <c r="N598" s="128" t="s">
        <v>365</v>
      </c>
      <c r="O598" s="128" t="s">
        <v>365</v>
      </c>
      <c r="P598" s="128" t="s">
        <v>365</v>
      </c>
      <c r="Q598" s="128" t="s">
        <v>365</v>
      </c>
      <c r="R598" s="128" t="s">
        <v>365</v>
      </c>
      <c r="S598" s="128">
        <v>1</v>
      </c>
      <c r="T598">
        <v>2028</v>
      </c>
      <c r="U598" s="495">
        <v>234754</v>
      </c>
      <c r="V598" s="495" t="s">
        <v>365</v>
      </c>
      <c r="W598" s="495">
        <v>234754</v>
      </c>
      <c r="X598" s="128">
        <v>1</v>
      </c>
      <c r="Y598" s="128">
        <v>0</v>
      </c>
      <c r="Z598" s="495">
        <v>0</v>
      </c>
      <c r="AA598" s="495">
        <v>0</v>
      </c>
      <c r="AB598" s="495">
        <v>234754</v>
      </c>
      <c r="AC598" s="495">
        <v>0</v>
      </c>
      <c r="AD598" s="495">
        <v>0</v>
      </c>
      <c r="AE598" s="42" t="s">
        <v>526</v>
      </c>
      <c r="AF598" s="42" t="s">
        <v>765</v>
      </c>
      <c r="AG598" s="42" t="s">
        <v>8441</v>
      </c>
      <c r="AH598" s="42">
        <v>1</v>
      </c>
      <c r="AI598" s="42" t="s">
        <v>9063</v>
      </c>
      <c r="AK598"/>
      <c r="AL598"/>
      <c r="AM598"/>
      <c r="AN598"/>
      <c r="AO598"/>
      <c r="AP598"/>
      <c r="AQ598"/>
    </row>
    <row r="599" spans="1:43">
      <c r="A599" t="s">
        <v>2015</v>
      </c>
      <c r="B599" t="s">
        <v>1940</v>
      </c>
      <c r="C599" t="s">
        <v>365</v>
      </c>
      <c r="D599" t="s">
        <v>66</v>
      </c>
      <c r="E599"/>
      <c r="F599" t="s">
        <v>1439</v>
      </c>
      <c r="G599" t="s">
        <v>1783</v>
      </c>
      <c r="H599" t="s">
        <v>365</v>
      </c>
      <c r="I599" t="s">
        <v>25</v>
      </c>
      <c r="J599" t="s">
        <v>365</v>
      </c>
      <c r="K599" t="s">
        <v>365</v>
      </c>
      <c r="L599" t="s">
        <v>365</v>
      </c>
      <c r="M599" t="s">
        <v>5970</v>
      </c>
      <c r="N599" s="128" t="s">
        <v>365</v>
      </c>
      <c r="O599" s="128" t="s">
        <v>365</v>
      </c>
      <c r="P599" s="128" t="s">
        <v>365</v>
      </c>
      <c r="Q599" s="128" t="s">
        <v>365</v>
      </c>
      <c r="R599" s="128" t="s">
        <v>365</v>
      </c>
      <c r="S599" s="128">
        <v>1</v>
      </c>
      <c r="T599">
        <v>2028</v>
      </c>
      <c r="U599" s="495">
        <v>124561</v>
      </c>
      <c r="V599" s="495" t="s">
        <v>365</v>
      </c>
      <c r="W599" s="495">
        <v>124561</v>
      </c>
      <c r="X599" s="128">
        <v>1</v>
      </c>
      <c r="Y599" s="128">
        <v>0</v>
      </c>
      <c r="Z599" s="495">
        <v>0</v>
      </c>
      <c r="AA599" s="495">
        <v>0</v>
      </c>
      <c r="AB599" s="495">
        <v>124561</v>
      </c>
      <c r="AC599" s="495">
        <v>0</v>
      </c>
      <c r="AD599" s="495">
        <v>0</v>
      </c>
      <c r="AE599" s="42" t="s">
        <v>655</v>
      </c>
      <c r="AF599" s="42" t="s">
        <v>764</v>
      </c>
      <c r="AG599" s="42" t="s">
        <v>8243</v>
      </c>
      <c r="AH599" s="42">
        <v>1</v>
      </c>
      <c r="AI599" s="42" t="s">
        <v>8889</v>
      </c>
      <c r="AK599"/>
      <c r="AL599"/>
      <c r="AM599"/>
      <c r="AN599"/>
      <c r="AO599"/>
      <c r="AP599"/>
      <c r="AQ599"/>
    </row>
    <row r="600" spans="1:43">
      <c r="A600" t="s">
        <v>15</v>
      </c>
      <c r="B600" t="s">
        <v>6</v>
      </c>
      <c r="C600" t="s">
        <v>365</v>
      </c>
      <c r="D600" t="s">
        <v>247</v>
      </c>
      <c r="E600"/>
      <c r="F600" t="s">
        <v>1152</v>
      </c>
      <c r="G600" t="s">
        <v>1873</v>
      </c>
      <c r="H600" t="s">
        <v>365</v>
      </c>
      <c r="I600" t="s">
        <v>12</v>
      </c>
      <c r="J600" t="s">
        <v>365</v>
      </c>
      <c r="K600" t="s">
        <v>365</v>
      </c>
      <c r="L600" t="s">
        <v>365</v>
      </c>
      <c r="M600" t="s">
        <v>6459</v>
      </c>
      <c r="N600" s="128" t="s">
        <v>365</v>
      </c>
      <c r="O600" s="128" t="s">
        <v>365</v>
      </c>
      <c r="P600" s="128" t="s">
        <v>365</v>
      </c>
      <c r="Q600" s="128" t="s">
        <v>365</v>
      </c>
      <c r="R600" s="128" t="s">
        <v>365</v>
      </c>
      <c r="S600" s="128">
        <v>9.5000000000000001E-2</v>
      </c>
      <c r="T600">
        <v>2028</v>
      </c>
      <c r="U600" s="495">
        <v>70692896</v>
      </c>
      <c r="V600" s="495" t="s">
        <v>365</v>
      </c>
      <c r="W600" s="495">
        <v>70692896</v>
      </c>
      <c r="X600" s="128">
        <v>1</v>
      </c>
      <c r="Y600" s="128">
        <v>0</v>
      </c>
      <c r="Z600" s="495">
        <v>63977070.880000003</v>
      </c>
      <c r="AA600" s="495">
        <v>0</v>
      </c>
      <c r="AB600" s="495">
        <v>6715825.1199999973</v>
      </c>
      <c r="AC600" s="495">
        <v>0</v>
      </c>
      <c r="AD600" s="495">
        <v>0</v>
      </c>
      <c r="AE600" s="42" t="s">
        <v>578</v>
      </c>
      <c r="AF600" s="42" t="s">
        <v>765</v>
      </c>
      <c r="AG600" s="42" t="s">
        <v>8421</v>
      </c>
      <c r="AH600" s="42">
        <v>1</v>
      </c>
      <c r="AI600" s="42" t="s">
        <v>9044</v>
      </c>
      <c r="AK600"/>
      <c r="AL600"/>
      <c r="AM600"/>
      <c r="AN600"/>
      <c r="AO600"/>
      <c r="AP600"/>
      <c r="AQ600"/>
    </row>
    <row r="601" spans="1:43">
      <c r="A601" t="s">
        <v>2015</v>
      </c>
      <c r="B601" t="s">
        <v>1940</v>
      </c>
      <c r="C601" t="s">
        <v>365</v>
      </c>
      <c r="D601" t="s">
        <v>250</v>
      </c>
      <c r="E601"/>
      <c r="F601" t="s">
        <v>1165</v>
      </c>
      <c r="G601" t="s">
        <v>1520</v>
      </c>
      <c r="H601" t="s">
        <v>365</v>
      </c>
      <c r="I601" t="s">
        <v>12</v>
      </c>
      <c r="J601" t="s">
        <v>365</v>
      </c>
      <c r="K601" t="s">
        <v>365</v>
      </c>
      <c r="L601" t="s">
        <v>365</v>
      </c>
      <c r="M601" t="s">
        <v>6584</v>
      </c>
      <c r="N601" s="128" t="s">
        <v>365</v>
      </c>
      <c r="O601" s="128" t="s">
        <v>365</v>
      </c>
      <c r="P601" s="128" t="s">
        <v>365</v>
      </c>
      <c r="Q601" s="128" t="s">
        <v>365</v>
      </c>
      <c r="R601" s="128" t="s">
        <v>365</v>
      </c>
      <c r="S601" s="128">
        <v>0.188</v>
      </c>
      <c r="T601">
        <v>2042</v>
      </c>
      <c r="U601" s="495">
        <v>110394899</v>
      </c>
      <c r="V601" s="495" t="s">
        <v>365</v>
      </c>
      <c r="W601" s="495">
        <v>110394899</v>
      </c>
      <c r="X601" s="128">
        <v>0.47619047619047616</v>
      </c>
      <c r="Y601" s="128">
        <v>0.52380952380952384</v>
      </c>
      <c r="Z601" s="495">
        <v>89640657.988000005</v>
      </c>
      <c r="AA601" s="495">
        <v>0</v>
      </c>
      <c r="AB601" s="495">
        <v>9882971.9104761872</v>
      </c>
      <c r="AC601" s="495">
        <v>10871269.101523807</v>
      </c>
      <c r="AD601" s="495">
        <v>0</v>
      </c>
      <c r="AE601" s="42" t="s">
        <v>640</v>
      </c>
      <c r="AF601" s="42" t="s">
        <v>765</v>
      </c>
      <c r="AG601" s="42" t="s">
        <v>8153</v>
      </c>
      <c r="AH601" s="42">
        <v>1</v>
      </c>
      <c r="AI601" s="42" t="s">
        <v>8814</v>
      </c>
      <c r="AK601"/>
      <c r="AL601"/>
      <c r="AM601"/>
      <c r="AN601"/>
      <c r="AO601"/>
      <c r="AP601"/>
      <c r="AQ601"/>
    </row>
    <row r="602" spans="1:43">
      <c r="A602" t="s">
        <v>2015</v>
      </c>
      <c r="B602" t="s">
        <v>1940</v>
      </c>
      <c r="C602" t="s">
        <v>365</v>
      </c>
      <c r="D602" t="s">
        <v>59</v>
      </c>
      <c r="E602"/>
      <c r="F602" t="s">
        <v>1445</v>
      </c>
      <c r="G602" t="s">
        <v>1572</v>
      </c>
      <c r="H602" t="s">
        <v>365</v>
      </c>
      <c r="I602" t="s">
        <v>25</v>
      </c>
      <c r="J602" t="s">
        <v>365</v>
      </c>
      <c r="K602" t="s">
        <v>365</v>
      </c>
      <c r="L602" t="s">
        <v>365</v>
      </c>
      <c r="M602" t="s">
        <v>6584</v>
      </c>
      <c r="N602" s="128" t="s">
        <v>365</v>
      </c>
      <c r="O602" s="128" t="s">
        <v>365</v>
      </c>
      <c r="P602" s="128" t="s">
        <v>365</v>
      </c>
      <c r="Q602" s="128" t="s">
        <v>365</v>
      </c>
      <c r="R602" s="128" t="s">
        <v>365</v>
      </c>
      <c r="S602" s="128">
        <v>0.43</v>
      </c>
      <c r="T602">
        <v>2028</v>
      </c>
      <c r="U602" s="495">
        <v>11771853</v>
      </c>
      <c r="V602" s="495" t="s">
        <v>365</v>
      </c>
      <c r="W602" s="495">
        <v>11771853</v>
      </c>
      <c r="X602" s="128">
        <v>1</v>
      </c>
      <c r="Y602" s="128">
        <v>0</v>
      </c>
      <c r="Z602" s="495">
        <v>6709956.2100000009</v>
      </c>
      <c r="AA602" s="495">
        <v>0</v>
      </c>
      <c r="AB602" s="495">
        <v>5061896.7899999991</v>
      </c>
      <c r="AC602" s="495">
        <v>0</v>
      </c>
      <c r="AD602" s="495">
        <v>0</v>
      </c>
      <c r="AE602" s="42" t="s">
        <v>640</v>
      </c>
      <c r="AF602" s="42" t="s">
        <v>765</v>
      </c>
      <c r="AG602" s="42" t="s">
        <v>8272</v>
      </c>
      <c r="AH602" s="42">
        <v>1</v>
      </c>
      <c r="AI602" s="42" t="s">
        <v>8912</v>
      </c>
      <c r="AK602"/>
      <c r="AL602"/>
      <c r="AM602"/>
      <c r="AN602"/>
      <c r="AO602"/>
      <c r="AP602"/>
      <c r="AQ602"/>
    </row>
    <row r="603" spans="1:43">
      <c r="A603" t="s">
        <v>15</v>
      </c>
      <c r="B603" t="s">
        <v>6</v>
      </c>
      <c r="C603" t="s">
        <v>365</v>
      </c>
      <c r="D603" t="s">
        <v>205</v>
      </c>
      <c r="E603"/>
      <c r="F603" t="s">
        <v>1442</v>
      </c>
      <c r="G603" t="s">
        <v>1393</v>
      </c>
      <c r="H603" t="s">
        <v>365</v>
      </c>
      <c r="I603" t="s">
        <v>25</v>
      </c>
      <c r="J603" t="s">
        <v>365</v>
      </c>
      <c r="K603" t="s">
        <v>365</v>
      </c>
      <c r="L603" t="s">
        <v>365</v>
      </c>
      <c r="M603" t="s">
        <v>6429</v>
      </c>
      <c r="N603" s="128" t="s">
        <v>365</v>
      </c>
      <c r="O603" s="128" t="s">
        <v>365</v>
      </c>
      <c r="P603" s="128" t="s">
        <v>365</v>
      </c>
      <c r="Q603" s="128" t="s">
        <v>365</v>
      </c>
      <c r="R603" s="128" t="s">
        <v>365</v>
      </c>
      <c r="S603" s="128">
        <v>0.51</v>
      </c>
      <c r="T603">
        <v>2028</v>
      </c>
      <c r="U603" s="495">
        <v>24639123.170000002</v>
      </c>
      <c r="V603" s="495" t="s">
        <v>365</v>
      </c>
      <c r="W603" s="495">
        <v>24639123.170000002</v>
      </c>
      <c r="X603" s="128">
        <v>1</v>
      </c>
      <c r="Y603" s="128">
        <v>0</v>
      </c>
      <c r="Z603" s="495">
        <v>12073170.353300001</v>
      </c>
      <c r="AA603" s="495">
        <v>0</v>
      </c>
      <c r="AB603" s="495">
        <v>12565952.8167</v>
      </c>
      <c r="AC603" s="495">
        <v>0</v>
      </c>
      <c r="AD603" s="495">
        <v>0</v>
      </c>
      <c r="AE603" s="42" t="s">
        <v>577</v>
      </c>
      <c r="AF603" s="42" t="s">
        <v>765</v>
      </c>
      <c r="AG603" s="42" t="s">
        <v>8257</v>
      </c>
      <c r="AH603" s="42">
        <v>1</v>
      </c>
      <c r="AI603" s="42" t="s">
        <v>8901</v>
      </c>
      <c r="AK603"/>
      <c r="AL603"/>
      <c r="AM603"/>
      <c r="AN603"/>
      <c r="AO603"/>
      <c r="AP603"/>
      <c r="AQ603"/>
    </row>
    <row r="604" spans="1:43">
      <c r="A604" t="s">
        <v>15</v>
      </c>
      <c r="B604" t="s">
        <v>6</v>
      </c>
      <c r="C604" t="s">
        <v>365</v>
      </c>
      <c r="D604" t="s">
        <v>208</v>
      </c>
      <c r="E604"/>
      <c r="F604" t="s">
        <v>1463</v>
      </c>
      <c r="G604" t="s">
        <v>1400</v>
      </c>
      <c r="H604" t="s">
        <v>365</v>
      </c>
      <c r="I604" t="s">
        <v>25</v>
      </c>
      <c r="J604" t="s">
        <v>365</v>
      </c>
      <c r="K604" t="s">
        <v>365</v>
      </c>
      <c r="L604" t="s">
        <v>365</v>
      </c>
      <c r="M604" t="s">
        <v>6429</v>
      </c>
      <c r="N604" s="128" t="s">
        <v>365</v>
      </c>
      <c r="O604" s="128" t="s">
        <v>365</v>
      </c>
      <c r="P604" s="128" t="s">
        <v>365</v>
      </c>
      <c r="Q604" s="128" t="s">
        <v>365</v>
      </c>
      <c r="R604" s="128" t="s">
        <v>365</v>
      </c>
      <c r="S604" s="128">
        <v>0.37</v>
      </c>
      <c r="T604">
        <v>2050</v>
      </c>
      <c r="U604" s="495">
        <v>1204433</v>
      </c>
      <c r="V604" s="495" t="s">
        <v>365</v>
      </c>
      <c r="W604" s="495">
        <v>1204433</v>
      </c>
      <c r="X604" s="128">
        <v>0.34482758620689657</v>
      </c>
      <c r="Y604" s="128">
        <v>0.65517241379310343</v>
      </c>
      <c r="Z604" s="495">
        <v>758792.79</v>
      </c>
      <c r="AA604" s="495">
        <v>0</v>
      </c>
      <c r="AB604" s="495">
        <v>153669.03793103449</v>
      </c>
      <c r="AC604" s="495">
        <v>291971.1720689655</v>
      </c>
      <c r="AD604" s="495">
        <v>0</v>
      </c>
      <c r="AE604" s="42" t="s">
        <v>577</v>
      </c>
      <c r="AF604" s="42" t="s">
        <v>765</v>
      </c>
      <c r="AG604" s="42" t="s">
        <v>8422</v>
      </c>
      <c r="AH604" s="42">
        <v>1</v>
      </c>
      <c r="AI604" s="42" t="s">
        <v>9045</v>
      </c>
      <c r="AK604"/>
      <c r="AL604"/>
      <c r="AM604"/>
      <c r="AN604"/>
      <c r="AO604"/>
      <c r="AP604"/>
      <c r="AQ604"/>
    </row>
    <row r="605" spans="1:43">
      <c r="A605" t="s">
        <v>15</v>
      </c>
      <c r="B605" t="s">
        <v>6</v>
      </c>
      <c r="C605" t="s">
        <v>365</v>
      </c>
      <c r="D605" t="s">
        <v>204</v>
      </c>
      <c r="E605"/>
      <c r="F605" t="s">
        <v>1440</v>
      </c>
      <c r="G605" t="s">
        <v>1392</v>
      </c>
      <c r="H605" t="s">
        <v>365</v>
      </c>
      <c r="I605" t="s">
        <v>25</v>
      </c>
      <c r="J605" t="s">
        <v>365</v>
      </c>
      <c r="K605" t="s">
        <v>365</v>
      </c>
      <c r="L605" t="s">
        <v>365</v>
      </c>
      <c r="M605" t="s">
        <v>6429</v>
      </c>
      <c r="N605" s="128" t="s">
        <v>365</v>
      </c>
      <c r="O605" s="128" t="s">
        <v>365</v>
      </c>
      <c r="P605" s="128" t="s">
        <v>365</v>
      </c>
      <c r="Q605" s="128" t="s">
        <v>365</v>
      </c>
      <c r="R605" s="128" t="s">
        <v>365</v>
      </c>
      <c r="S605" s="128">
        <v>0.87</v>
      </c>
      <c r="T605">
        <v>2037</v>
      </c>
      <c r="U605" s="495">
        <v>19715191</v>
      </c>
      <c r="V605" s="495" t="s">
        <v>365</v>
      </c>
      <c r="W605" s="495">
        <v>19715191</v>
      </c>
      <c r="X605" s="128">
        <v>0.625</v>
      </c>
      <c r="Y605" s="128">
        <v>0.375</v>
      </c>
      <c r="Z605" s="495">
        <v>2562974.83</v>
      </c>
      <c r="AA605" s="495">
        <v>0</v>
      </c>
      <c r="AB605" s="495">
        <v>10720135.106250001</v>
      </c>
      <c r="AC605" s="495">
        <v>6432081.0637500007</v>
      </c>
      <c r="AD605" s="495">
        <v>0</v>
      </c>
      <c r="AE605" s="42" t="s">
        <v>577</v>
      </c>
      <c r="AF605" s="42" t="s">
        <v>765</v>
      </c>
      <c r="AG605" s="42" t="s">
        <v>8251</v>
      </c>
      <c r="AH605" s="42">
        <v>1</v>
      </c>
      <c r="AI605" s="42" t="s">
        <v>8897</v>
      </c>
      <c r="AK605"/>
      <c r="AL605"/>
      <c r="AM605"/>
      <c r="AN605"/>
      <c r="AO605"/>
      <c r="AP605"/>
      <c r="AQ605"/>
    </row>
    <row r="606" spans="1:43">
      <c r="A606" t="s">
        <v>15</v>
      </c>
      <c r="B606" t="s">
        <v>6</v>
      </c>
      <c r="C606" t="s">
        <v>365</v>
      </c>
      <c r="D606" t="s">
        <v>209</v>
      </c>
      <c r="E606"/>
      <c r="F606" t="s">
        <v>6759</v>
      </c>
      <c r="G606" t="s">
        <v>1385</v>
      </c>
      <c r="H606" t="s">
        <v>365</v>
      </c>
      <c r="I606" t="s">
        <v>25</v>
      </c>
      <c r="J606" t="s">
        <v>365</v>
      </c>
      <c r="K606" t="s">
        <v>365</v>
      </c>
      <c r="L606" t="s">
        <v>365</v>
      </c>
      <c r="M606" t="s">
        <v>6429</v>
      </c>
      <c r="N606" s="128" t="s">
        <v>365</v>
      </c>
      <c r="O606" s="128" t="s">
        <v>365</v>
      </c>
      <c r="P606" s="128" t="s">
        <v>365</v>
      </c>
      <c r="Q606" s="128" t="s">
        <v>365</v>
      </c>
      <c r="R606" s="128" t="s">
        <v>365</v>
      </c>
      <c r="S606" s="128">
        <v>0.4864</v>
      </c>
      <c r="T606">
        <v>2038</v>
      </c>
      <c r="U606" s="495">
        <v>1650586</v>
      </c>
      <c r="V606" s="495" t="s">
        <v>365</v>
      </c>
      <c r="W606" s="495">
        <v>1650586</v>
      </c>
      <c r="X606" s="128">
        <v>0.58823529411764708</v>
      </c>
      <c r="Y606" s="128">
        <v>0.41176470588235292</v>
      </c>
      <c r="Z606" s="495">
        <v>847740.96960000007</v>
      </c>
      <c r="AA606" s="495">
        <v>0</v>
      </c>
      <c r="AB606" s="495">
        <v>472261.78258823528</v>
      </c>
      <c r="AC606" s="495">
        <v>330583.24781176465</v>
      </c>
      <c r="AD606" s="495">
        <v>0</v>
      </c>
      <c r="AE606" s="42" t="s">
        <v>577</v>
      </c>
      <c r="AF606" s="42" t="s">
        <v>765</v>
      </c>
      <c r="AG606" s="42" t="s">
        <v>8216</v>
      </c>
      <c r="AH606" s="42">
        <v>1</v>
      </c>
      <c r="AI606" s="42" t="s">
        <v>8864</v>
      </c>
      <c r="AK606"/>
      <c r="AL606"/>
      <c r="AM606"/>
      <c r="AN606"/>
      <c r="AO606"/>
      <c r="AP606"/>
      <c r="AQ606"/>
    </row>
    <row r="607" spans="1:43">
      <c r="A607" t="s">
        <v>15</v>
      </c>
      <c r="B607" t="s">
        <v>6</v>
      </c>
      <c r="C607" t="s">
        <v>365</v>
      </c>
      <c r="D607" t="s">
        <v>182</v>
      </c>
      <c r="E607"/>
      <c r="F607" t="s">
        <v>1453</v>
      </c>
      <c r="G607" t="s">
        <v>1399</v>
      </c>
      <c r="H607" t="s">
        <v>365</v>
      </c>
      <c r="I607" t="s">
        <v>25</v>
      </c>
      <c r="J607" t="s">
        <v>365</v>
      </c>
      <c r="K607" t="s">
        <v>365</v>
      </c>
      <c r="L607" t="s">
        <v>365</v>
      </c>
      <c r="M607" t="s">
        <v>6429</v>
      </c>
      <c r="N607" s="128" t="s">
        <v>365</v>
      </c>
      <c r="O607" s="128" t="s">
        <v>365</v>
      </c>
      <c r="P607" s="128" t="s">
        <v>365</v>
      </c>
      <c r="Q607" s="128" t="s">
        <v>365</v>
      </c>
      <c r="R607" s="128" t="s">
        <v>365</v>
      </c>
      <c r="S607" s="128">
        <v>0.1782</v>
      </c>
      <c r="T607">
        <v>2050</v>
      </c>
      <c r="U607" s="495">
        <v>550688</v>
      </c>
      <c r="V607" s="495" t="s">
        <v>365</v>
      </c>
      <c r="W607" s="495">
        <v>550688</v>
      </c>
      <c r="X607" s="128">
        <v>0.34482758620689657</v>
      </c>
      <c r="Y607" s="128">
        <v>0.65517241379310343</v>
      </c>
      <c r="Z607" s="495">
        <v>452555.39840000001</v>
      </c>
      <c r="AA607" s="495">
        <v>0</v>
      </c>
      <c r="AB607" s="495">
        <v>33838.828137931036</v>
      </c>
      <c r="AC607" s="495">
        <v>64293.773462068959</v>
      </c>
      <c r="AD607" s="495">
        <v>0</v>
      </c>
      <c r="AE607" s="42" t="s">
        <v>577</v>
      </c>
      <c r="AF607" s="42" t="s">
        <v>765</v>
      </c>
      <c r="AG607" s="42" t="s">
        <v>8351</v>
      </c>
      <c r="AH607" s="42">
        <v>1</v>
      </c>
      <c r="AI607" s="42" t="s">
        <v>8982</v>
      </c>
      <c r="AK607"/>
      <c r="AL607"/>
      <c r="AM607"/>
      <c r="AN607"/>
      <c r="AO607"/>
      <c r="AP607"/>
      <c r="AQ607"/>
    </row>
    <row r="608" spans="1:43">
      <c r="A608" t="s">
        <v>2015</v>
      </c>
      <c r="B608" t="s">
        <v>1940</v>
      </c>
      <c r="C608" t="s">
        <v>365</v>
      </c>
      <c r="D608" t="s">
        <v>255</v>
      </c>
      <c r="E608"/>
      <c r="F608" t="s">
        <v>1155</v>
      </c>
      <c r="G608" t="s">
        <v>1369</v>
      </c>
      <c r="H608" t="s">
        <v>365</v>
      </c>
      <c r="I608" t="s">
        <v>12</v>
      </c>
      <c r="J608" t="s">
        <v>365</v>
      </c>
      <c r="K608" t="s">
        <v>365</v>
      </c>
      <c r="L608" t="s">
        <v>365</v>
      </c>
      <c r="M608" t="s">
        <v>6851</v>
      </c>
      <c r="N608" s="128" t="s">
        <v>365</v>
      </c>
      <c r="O608" s="128" t="s">
        <v>365</v>
      </c>
      <c r="P608" s="128" t="s">
        <v>365</v>
      </c>
      <c r="Q608" s="128" t="s">
        <v>365</v>
      </c>
      <c r="R608" s="128" t="s">
        <v>365</v>
      </c>
      <c r="S608" s="128">
        <v>4.7604615384615384E-2</v>
      </c>
      <c r="T608">
        <v>2028</v>
      </c>
      <c r="U608" s="495">
        <v>6056825.0552579993</v>
      </c>
      <c r="V608" s="495" t="s">
        <v>365</v>
      </c>
      <c r="W608" s="495">
        <v>6056825.0552579993</v>
      </c>
      <c r="X608" s="128">
        <v>1</v>
      </c>
      <c r="Y608" s="128">
        <v>0</v>
      </c>
      <c r="Z608" s="495">
        <v>5768492.2280505402</v>
      </c>
      <c r="AA608" s="495">
        <v>0</v>
      </c>
      <c r="AB608" s="495">
        <v>288332.82720745914</v>
      </c>
      <c r="AC608" s="495">
        <v>0</v>
      </c>
      <c r="AD608" s="495">
        <v>0</v>
      </c>
      <c r="AE608" s="42" t="s">
        <v>665</v>
      </c>
      <c r="AF608" s="42" t="s">
        <v>764</v>
      </c>
      <c r="AG608" s="42" t="s">
        <v>8545</v>
      </c>
      <c r="AH608" s="42">
        <v>1</v>
      </c>
      <c r="AI608" s="42" t="s">
        <v>9142</v>
      </c>
      <c r="AK608"/>
      <c r="AL608"/>
      <c r="AM608"/>
      <c r="AN608"/>
      <c r="AO608"/>
      <c r="AP608"/>
      <c r="AQ608"/>
    </row>
    <row r="609" spans="1:43">
      <c r="A609" t="s">
        <v>26</v>
      </c>
      <c r="B609" t="s">
        <v>11</v>
      </c>
      <c r="C609" t="s">
        <v>365</v>
      </c>
      <c r="D609" t="s">
        <v>244</v>
      </c>
      <c r="E609"/>
      <c r="F609" t="s">
        <v>1153</v>
      </c>
      <c r="G609" t="s">
        <v>1852</v>
      </c>
      <c r="H609" t="s">
        <v>365</v>
      </c>
      <c r="I609" t="s">
        <v>12</v>
      </c>
      <c r="J609" t="s">
        <v>365</v>
      </c>
      <c r="K609" t="s">
        <v>365</v>
      </c>
      <c r="L609" t="s">
        <v>365</v>
      </c>
      <c r="M609" t="s">
        <v>6019</v>
      </c>
      <c r="N609" s="128" t="s">
        <v>365</v>
      </c>
      <c r="O609" s="128" t="s">
        <v>365</v>
      </c>
      <c r="P609" s="128" t="s">
        <v>365</v>
      </c>
      <c r="Q609" s="128" t="s">
        <v>365</v>
      </c>
      <c r="R609" s="128" t="s">
        <v>365</v>
      </c>
      <c r="S609" s="128">
        <v>0.46</v>
      </c>
      <c r="T609">
        <v>2028</v>
      </c>
      <c r="U609" s="495">
        <v>53108380</v>
      </c>
      <c r="V609" s="495" t="s">
        <v>365</v>
      </c>
      <c r="W609" s="495">
        <v>53108380</v>
      </c>
      <c r="X609" s="128">
        <v>1</v>
      </c>
      <c r="Y609" s="128">
        <v>0</v>
      </c>
      <c r="Z609" s="495">
        <v>28678525.200000003</v>
      </c>
      <c r="AA609" s="495">
        <v>0</v>
      </c>
      <c r="AB609" s="495">
        <v>24429854.799999997</v>
      </c>
      <c r="AC609" s="495">
        <v>0</v>
      </c>
      <c r="AD609" s="495">
        <v>0</v>
      </c>
      <c r="AE609" s="42" t="s">
        <v>1891</v>
      </c>
      <c r="AF609" s="42" t="s">
        <v>764</v>
      </c>
      <c r="AG609" s="42" t="s">
        <v>8452</v>
      </c>
      <c r="AH609" s="42">
        <v>1</v>
      </c>
      <c r="AI609" s="42" t="s">
        <v>9071</v>
      </c>
      <c r="AK609"/>
      <c r="AL609"/>
      <c r="AM609"/>
      <c r="AN609"/>
      <c r="AO609"/>
      <c r="AP609"/>
      <c r="AQ609"/>
    </row>
    <row r="610" spans="1:43">
      <c r="A610" t="s">
        <v>26</v>
      </c>
      <c r="B610" t="s">
        <v>11</v>
      </c>
      <c r="C610" t="s">
        <v>365</v>
      </c>
      <c r="D610" t="s">
        <v>244</v>
      </c>
      <c r="E610"/>
      <c r="F610" t="s">
        <v>1153</v>
      </c>
      <c r="G610" t="s">
        <v>1852</v>
      </c>
      <c r="H610" t="s">
        <v>365</v>
      </c>
      <c r="I610" t="s">
        <v>12</v>
      </c>
      <c r="J610" t="s">
        <v>365</v>
      </c>
      <c r="K610" t="s">
        <v>365</v>
      </c>
      <c r="L610" t="s">
        <v>365</v>
      </c>
      <c r="M610" t="s">
        <v>6024</v>
      </c>
      <c r="N610" s="128" t="s">
        <v>365</v>
      </c>
      <c r="O610" s="128" t="s">
        <v>365</v>
      </c>
      <c r="P610" s="128" t="s">
        <v>365</v>
      </c>
      <c r="Q610" s="128" t="s">
        <v>365</v>
      </c>
      <c r="R610" s="128" t="s">
        <v>365</v>
      </c>
      <c r="S610" s="128">
        <v>0.46</v>
      </c>
      <c r="T610">
        <v>2028</v>
      </c>
      <c r="U610" s="495">
        <v>53108380</v>
      </c>
      <c r="V610" s="495" t="s">
        <v>365</v>
      </c>
      <c r="W610" s="495">
        <v>53108380</v>
      </c>
      <c r="X610" s="128">
        <v>1</v>
      </c>
      <c r="Y610" s="128">
        <v>0</v>
      </c>
      <c r="Z610" s="495">
        <v>28678525.200000003</v>
      </c>
      <c r="AA610" s="495">
        <v>0</v>
      </c>
      <c r="AB610" s="495">
        <v>24429854.799999997</v>
      </c>
      <c r="AC610" s="495">
        <v>0</v>
      </c>
      <c r="AD610" s="495">
        <v>0</v>
      </c>
      <c r="AE610" s="42" t="s">
        <v>1892</v>
      </c>
      <c r="AF610" s="42" t="s">
        <v>764</v>
      </c>
      <c r="AG610" s="42" t="s">
        <v>8453</v>
      </c>
      <c r="AH610" s="42">
        <v>1</v>
      </c>
      <c r="AI610" s="42" t="s">
        <v>9072</v>
      </c>
      <c r="AK610"/>
      <c r="AL610"/>
      <c r="AM610"/>
      <c r="AN610"/>
      <c r="AO610"/>
      <c r="AP610"/>
      <c r="AQ610"/>
    </row>
    <row r="611" spans="1:43">
      <c r="A611" t="s">
        <v>26</v>
      </c>
      <c r="B611" t="s">
        <v>11</v>
      </c>
      <c r="C611" t="s">
        <v>365</v>
      </c>
      <c r="D611" t="s">
        <v>256</v>
      </c>
      <c r="E611"/>
      <c r="F611" t="s">
        <v>1154</v>
      </c>
      <c r="G611" t="s">
        <v>1365</v>
      </c>
      <c r="H611" t="s">
        <v>365</v>
      </c>
      <c r="I611" t="s">
        <v>12</v>
      </c>
      <c r="J611" t="s">
        <v>365</v>
      </c>
      <c r="K611" t="s">
        <v>365</v>
      </c>
      <c r="L611" t="s">
        <v>365</v>
      </c>
      <c r="M611" t="s">
        <v>6019</v>
      </c>
      <c r="N611" s="128" t="s">
        <v>365</v>
      </c>
      <c r="O611" s="128" t="s">
        <v>365</v>
      </c>
      <c r="P611" s="128" t="s">
        <v>365</v>
      </c>
      <c r="Q611" s="128" t="s">
        <v>365</v>
      </c>
      <c r="R611" s="128" t="s">
        <v>365</v>
      </c>
      <c r="S611" s="128">
        <v>0.46</v>
      </c>
      <c r="T611">
        <v>2028</v>
      </c>
      <c r="U611" s="495">
        <v>9675175</v>
      </c>
      <c r="V611" s="495" t="s">
        <v>365</v>
      </c>
      <c r="W611" s="495">
        <v>9675175</v>
      </c>
      <c r="X611" s="128">
        <v>1</v>
      </c>
      <c r="Y611" s="128">
        <v>0</v>
      </c>
      <c r="Z611" s="495">
        <v>5224594.5</v>
      </c>
      <c r="AA611" s="495">
        <v>0</v>
      </c>
      <c r="AB611" s="495">
        <v>4450580.5</v>
      </c>
      <c r="AC611" s="495">
        <v>0</v>
      </c>
      <c r="AD611" s="495">
        <v>0</v>
      </c>
      <c r="AE611" s="42" t="s">
        <v>1891</v>
      </c>
      <c r="AF611" s="42" t="s">
        <v>764</v>
      </c>
      <c r="AG611" s="42" t="s">
        <v>8472</v>
      </c>
      <c r="AH611" s="42">
        <v>1</v>
      </c>
      <c r="AI611" s="42" t="s">
        <v>9090</v>
      </c>
      <c r="AK611"/>
      <c r="AL611"/>
      <c r="AM611"/>
      <c r="AN611"/>
      <c r="AO611"/>
      <c r="AP611"/>
      <c r="AQ611"/>
    </row>
    <row r="612" spans="1:43">
      <c r="A612" t="s">
        <v>26</v>
      </c>
      <c r="B612" t="s">
        <v>11</v>
      </c>
      <c r="C612" t="s">
        <v>365</v>
      </c>
      <c r="D612" t="s">
        <v>256</v>
      </c>
      <c r="E612"/>
      <c r="F612" t="s">
        <v>1154</v>
      </c>
      <c r="G612" t="s">
        <v>1365</v>
      </c>
      <c r="H612" t="s">
        <v>365</v>
      </c>
      <c r="I612" t="s">
        <v>12</v>
      </c>
      <c r="J612" t="s">
        <v>365</v>
      </c>
      <c r="K612" t="s">
        <v>365</v>
      </c>
      <c r="L612" t="s">
        <v>365</v>
      </c>
      <c r="M612" t="s">
        <v>6024</v>
      </c>
      <c r="N612" s="128" t="s">
        <v>365</v>
      </c>
      <c r="O612" s="128" t="s">
        <v>365</v>
      </c>
      <c r="P612" s="128" t="s">
        <v>365</v>
      </c>
      <c r="Q612" s="128" t="s">
        <v>365</v>
      </c>
      <c r="R612" s="128" t="s">
        <v>365</v>
      </c>
      <c r="S612" s="128">
        <v>0.46</v>
      </c>
      <c r="T612">
        <v>2028</v>
      </c>
      <c r="U612" s="495">
        <v>9675175</v>
      </c>
      <c r="V612" s="495" t="s">
        <v>365</v>
      </c>
      <c r="W612" s="495">
        <v>9675175</v>
      </c>
      <c r="X612" s="128">
        <v>1</v>
      </c>
      <c r="Y612" s="128">
        <v>0</v>
      </c>
      <c r="Z612" s="495">
        <v>5224594.5</v>
      </c>
      <c r="AA612" s="495">
        <v>0</v>
      </c>
      <c r="AB612" s="495">
        <v>4450580.5</v>
      </c>
      <c r="AC612" s="495">
        <v>0</v>
      </c>
      <c r="AD612" s="495">
        <v>0</v>
      </c>
      <c r="AE612" s="42" t="s">
        <v>1892</v>
      </c>
      <c r="AF612" s="42" t="s">
        <v>764</v>
      </c>
      <c r="AG612" s="42" t="s">
        <v>8473</v>
      </c>
      <c r="AH612" s="42">
        <v>1</v>
      </c>
      <c r="AI612" s="42" t="s">
        <v>9091</v>
      </c>
      <c r="AK612"/>
      <c r="AL612"/>
      <c r="AM612"/>
      <c r="AN612"/>
      <c r="AO612"/>
      <c r="AP612"/>
      <c r="AQ612"/>
    </row>
    <row r="613" spans="1:43">
      <c r="A613" t="s">
        <v>2015</v>
      </c>
      <c r="B613" t="s">
        <v>1940</v>
      </c>
      <c r="C613" t="s">
        <v>365</v>
      </c>
      <c r="D613" t="s">
        <v>257</v>
      </c>
      <c r="E613"/>
      <c r="F613" t="s">
        <v>1151</v>
      </c>
      <c r="G613" t="s">
        <v>1350</v>
      </c>
      <c r="H613" t="s">
        <v>365</v>
      </c>
      <c r="I613" t="s">
        <v>12</v>
      </c>
      <c r="J613" t="s">
        <v>365</v>
      </c>
      <c r="K613" t="s">
        <v>365</v>
      </c>
      <c r="L613" t="s">
        <v>365</v>
      </c>
      <c r="M613" t="s">
        <v>6583</v>
      </c>
      <c r="N613" s="128" t="s">
        <v>365</v>
      </c>
      <c r="O613" s="128" t="s">
        <v>365</v>
      </c>
      <c r="P613" s="128" t="s">
        <v>365</v>
      </c>
      <c r="Q613" s="128" t="s">
        <v>365</v>
      </c>
      <c r="R613" s="128" t="s">
        <v>365</v>
      </c>
      <c r="S613" s="128">
        <v>1</v>
      </c>
      <c r="T613">
        <v>2028</v>
      </c>
      <c r="U613" s="495">
        <v>43440362</v>
      </c>
      <c r="V613" s="495" t="s">
        <v>365</v>
      </c>
      <c r="W613" s="495">
        <v>43440362</v>
      </c>
      <c r="X613" s="128">
        <v>1</v>
      </c>
      <c r="Y613" s="128">
        <v>0</v>
      </c>
      <c r="Z613" s="495">
        <v>0</v>
      </c>
      <c r="AA613" s="495">
        <v>0</v>
      </c>
      <c r="AB613" s="495">
        <v>43440362</v>
      </c>
      <c r="AC613" s="495">
        <v>0</v>
      </c>
      <c r="AD613" s="495">
        <v>0</v>
      </c>
      <c r="AE613" s="42" t="s">
        <v>657</v>
      </c>
      <c r="AF613" s="42" t="s">
        <v>765</v>
      </c>
      <c r="AG613" s="42" t="s">
        <v>8232</v>
      </c>
      <c r="AH613" s="42">
        <v>1</v>
      </c>
      <c r="AI613" s="42" t="s">
        <v>8878</v>
      </c>
      <c r="AK613"/>
      <c r="AL613"/>
      <c r="AM613"/>
      <c r="AN613"/>
      <c r="AO613"/>
      <c r="AP613"/>
      <c r="AQ613"/>
    </row>
    <row r="614" spans="1:43">
      <c r="A614" t="s">
        <v>2015</v>
      </c>
      <c r="B614" t="s">
        <v>1940</v>
      </c>
      <c r="C614" t="s">
        <v>365</v>
      </c>
      <c r="D614" t="s">
        <v>258</v>
      </c>
      <c r="E614"/>
      <c r="F614" t="s">
        <v>702</v>
      </c>
      <c r="G614" t="s">
        <v>1521</v>
      </c>
      <c r="H614" t="s">
        <v>365</v>
      </c>
      <c r="I614" t="s">
        <v>12</v>
      </c>
      <c r="J614" t="s">
        <v>365</v>
      </c>
      <c r="K614" t="s">
        <v>365</v>
      </c>
      <c r="L614" t="s">
        <v>365</v>
      </c>
      <c r="M614" t="s">
        <v>6584</v>
      </c>
      <c r="N614" s="128" t="s">
        <v>365</v>
      </c>
      <c r="O614" s="128" t="s">
        <v>365</v>
      </c>
      <c r="P614" s="128" t="s">
        <v>365</v>
      </c>
      <c r="Q614" s="128" t="s">
        <v>365</v>
      </c>
      <c r="R614" s="128" t="s">
        <v>365</v>
      </c>
      <c r="S614" s="128">
        <v>0.2</v>
      </c>
      <c r="T614">
        <v>2028</v>
      </c>
      <c r="U614" s="495">
        <v>2461925</v>
      </c>
      <c r="V614" s="495" t="s">
        <v>365</v>
      </c>
      <c r="W614" s="495">
        <v>2461925</v>
      </c>
      <c r="X614" s="128">
        <v>1</v>
      </c>
      <c r="Y614" s="128">
        <v>0</v>
      </c>
      <c r="Z614" s="495">
        <v>1969540</v>
      </c>
      <c r="AA614" s="495">
        <v>0</v>
      </c>
      <c r="AB614" s="495">
        <v>492385</v>
      </c>
      <c r="AC614" s="495">
        <v>0</v>
      </c>
      <c r="AD614" s="495">
        <v>0</v>
      </c>
      <c r="AE614" s="42" t="s">
        <v>640</v>
      </c>
      <c r="AF614" s="42" t="s">
        <v>765</v>
      </c>
      <c r="AG614" s="42" t="s">
        <v>8154</v>
      </c>
      <c r="AH614" s="42">
        <v>1</v>
      </c>
      <c r="AI614" s="42" t="s">
        <v>8815</v>
      </c>
      <c r="AK614"/>
      <c r="AL614"/>
      <c r="AM614"/>
      <c r="AN614"/>
      <c r="AO614"/>
      <c r="AP614"/>
      <c r="AQ614"/>
    </row>
    <row r="615" spans="1:43">
      <c r="A615" t="s">
        <v>5882</v>
      </c>
      <c r="B615" t="s">
        <v>280</v>
      </c>
      <c r="C615" t="s">
        <v>365</v>
      </c>
      <c r="D615" t="s">
        <v>259</v>
      </c>
      <c r="E615"/>
      <c r="F615" t="s">
        <v>6811</v>
      </c>
      <c r="G615" t="s">
        <v>1570</v>
      </c>
      <c r="H615" t="s">
        <v>365</v>
      </c>
      <c r="I615" t="s">
        <v>12</v>
      </c>
      <c r="J615" t="s">
        <v>365</v>
      </c>
      <c r="K615" t="s">
        <v>365</v>
      </c>
      <c r="L615" t="s">
        <v>365</v>
      </c>
      <c r="M615" t="s">
        <v>5992</v>
      </c>
      <c r="N615" s="128" t="s">
        <v>365</v>
      </c>
      <c r="O615" s="128" t="s">
        <v>365</v>
      </c>
      <c r="P615" s="128" t="s">
        <v>365</v>
      </c>
      <c r="Q615" s="128" t="s">
        <v>365</v>
      </c>
      <c r="R615" s="128" t="s">
        <v>365</v>
      </c>
      <c r="S615" s="128">
        <v>0.65</v>
      </c>
      <c r="T615">
        <v>2028</v>
      </c>
      <c r="U615" s="495">
        <v>2562464</v>
      </c>
      <c r="V615" s="495" t="s">
        <v>365</v>
      </c>
      <c r="W615" s="495">
        <v>2562464</v>
      </c>
      <c r="X615" s="128">
        <v>1</v>
      </c>
      <c r="Y615" s="128">
        <v>0</v>
      </c>
      <c r="Z615" s="495">
        <v>896862.39999999991</v>
      </c>
      <c r="AA615" s="495">
        <v>0</v>
      </c>
      <c r="AB615" s="495">
        <v>1665601.6</v>
      </c>
      <c r="AC615" s="495">
        <v>0</v>
      </c>
      <c r="AD615" s="495">
        <v>0</v>
      </c>
      <c r="AE615" s="42" t="s">
        <v>543</v>
      </c>
      <c r="AF615" s="42" t="s">
        <v>765</v>
      </c>
      <c r="AG615" s="42" t="s">
        <v>8403</v>
      </c>
      <c r="AH615" s="42">
        <v>1</v>
      </c>
      <c r="AI615" s="42" t="s">
        <v>9027</v>
      </c>
      <c r="AK615"/>
      <c r="AL615"/>
      <c r="AM615"/>
      <c r="AN615"/>
      <c r="AO615"/>
      <c r="AP615"/>
      <c r="AQ615"/>
    </row>
    <row r="616" spans="1:43">
      <c r="A616" t="s">
        <v>2015</v>
      </c>
      <c r="B616" t="s">
        <v>1940</v>
      </c>
      <c r="C616" t="s">
        <v>365</v>
      </c>
      <c r="D616" t="s">
        <v>260</v>
      </c>
      <c r="E616"/>
      <c r="F616" t="s">
        <v>6754</v>
      </c>
      <c r="G616" t="s">
        <v>1570</v>
      </c>
      <c r="H616" t="s">
        <v>365</v>
      </c>
      <c r="I616" t="s">
        <v>12</v>
      </c>
      <c r="J616" t="s">
        <v>365</v>
      </c>
      <c r="K616" t="s">
        <v>365</v>
      </c>
      <c r="L616" t="s">
        <v>365</v>
      </c>
      <c r="M616" t="s">
        <v>6584</v>
      </c>
      <c r="N616" s="128" t="s">
        <v>365</v>
      </c>
      <c r="O616" s="128" t="s">
        <v>365</v>
      </c>
      <c r="P616" s="128" t="s">
        <v>365</v>
      </c>
      <c r="Q616" s="128" t="s">
        <v>365</v>
      </c>
      <c r="R616" s="128" t="s">
        <v>365</v>
      </c>
      <c r="S616" s="128">
        <v>1</v>
      </c>
      <c r="T616">
        <v>2028</v>
      </c>
      <c r="U616" s="495">
        <v>314229.84000000003</v>
      </c>
      <c r="V616" s="495" t="s">
        <v>365</v>
      </c>
      <c r="W616" s="495">
        <v>314229.84000000003</v>
      </c>
      <c r="X616" s="128">
        <v>1</v>
      </c>
      <c r="Y616" s="128">
        <v>0</v>
      </c>
      <c r="Z616" s="495">
        <v>0</v>
      </c>
      <c r="AA616" s="495">
        <v>0</v>
      </c>
      <c r="AB616" s="495">
        <v>314229.84000000003</v>
      </c>
      <c r="AC616" s="495">
        <v>0</v>
      </c>
      <c r="AD616" s="495">
        <v>0</v>
      </c>
      <c r="AE616" s="42" t="s">
        <v>640</v>
      </c>
      <c r="AF616" s="42" t="s">
        <v>765</v>
      </c>
      <c r="AG616" s="42" t="s">
        <v>8203</v>
      </c>
      <c r="AH616" s="42">
        <v>1</v>
      </c>
      <c r="AI616" s="42" t="s">
        <v>8854</v>
      </c>
      <c r="AK616"/>
      <c r="AL616"/>
      <c r="AM616"/>
      <c r="AN616"/>
      <c r="AO616"/>
      <c r="AP616"/>
      <c r="AQ616"/>
    </row>
    <row r="617" spans="1:43">
      <c r="A617" t="s">
        <v>5882</v>
      </c>
      <c r="B617" t="s">
        <v>280</v>
      </c>
      <c r="C617" t="s">
        <v>365</v>
      </c>
      <c r="D617" t="s">
        <v>261</v>
      </c>
      <c r="E617"/>
      <c r="F617" t="s">
        <v>6793</v>
      </c>
      <c r="G617" t="s">
        <v>1786</v>
      </c>
      <c r="H617" t="s">
        <v>365</v>
      </c>
      <c r="I617" t="s">
        <v>12</v>
      </c>
      <c r="J617" t="s">
        <v>365</v>
      </c>
      <c r="K617" t="s">
        <v>365</v>
      </c>
      <c r="L617" t="s">
        <v>365</v>
      </c>
      <c r="M617" t="s">
        <v>5992</v>
      </c>
      <c r="N617" s="128" t="s">
        <v>365</v>
      </c>
      <c r="O617" s="128" t="s">
        <v>365</v>
      </c>
      <c r="P617" s="128" t="s">
        <v>365</v>
      </c>
      <c r="Q617" s="128" t="s">
        <v>365</v>
      </c>
      <c r="R617" s="128" t="s">
        <v>365</v>
      </c>
      <c r="S617" s="128">
        <v>1</v>
      </c>
      <c r="T617">
        <v>2028</v>
      </c>
      <c r="U617" s="495">
        <v>635000</v>
      </c>
      <c r="V617" s="495" t="s">
        <v>365</v>
      </c>
      <c r="W617" s="495">
        <v>635000</v>
      </c>
      <c r="X617" s="128">
        <v>1</v>
      </c>
      <c r="Y617" s="128">
        <v>0</v>
      </c>
      <c r="Z617" s="495">
        <v>0</v>
      </c>
      <c r="AA617" s="495">
        <v>0</v>
      </c>
      <c r="AB617" s="495">
        <v>635000</v>
      </c>
      <c r="AC617" s="495">
        <v>0</v>
      </c>
      <c r="AD617" s="495">
        <v>0</v>
      </c>
      <c r="AE617" s="42" t="s">
        <v>543</v>
      </c>
      <c r="AF617" s="42" t="s">
        <v>765</v>
      </c>
      <c r="AG617" s="42" t="s">
        <v>8361</v>
      </c>
      <c r="AH617" s="42">
        <v>1</v>
      </c>
      <c r="AI617" s="42" t="s">
        <v>8989</v>
      </c>
      <c r="AK617"/>
      <c r="AL617"/>
      <c r="AM617"/>
      <c r="AN617"/>
      <c r="AO617"/>
      <c r="AP617"/>
      <c r="AQ617"/>
    </row>
    <row r="618" spans="1:43">
      <c r="A618" t="s">
        <v>5882</v>
      </c>
      <c r="B618" t="s">
        <v>280</v>
      </c>
      <c r="C618" t="s">
        <v>365</v>
      </c>
      <c r="D618" t="s">
        <v>262</v>
      </c>
      <c r="E618"/>
      <c r="F618" t="s">
        <v>397</v>
      </c>
      <c r="G618" t="s">
        <v>1581</v>
      </c>
      <c r="H618" t="s">
        <v>365</v>
      </c>
      <c r="I618" t="s">
        <v>12</v>
      </c>
      <c r="J618" t="s">
        <v>365</v>
      </c>
      <c r="K618" t="s">
        <v>365</v>
      </c>
      <c r="L618" t="s">
        <v>365</v>
      </c>
      <c r="M618" t="s">
        <v>5976</v>
      </c>
      <c r="N618" s="128" t="s">
        <v>365</v>
      </c>
      <c r="O618" s="128" t="s">
        <v>365</v>
      </c>
      <c r="P618" s="128" t="s">
        <v>365</v>
      </c>
      <c r="Q618" s="128" t="s">
        <v>365</v>
      </c>
      <c r="R618" s="128" t="s">
        <v>365</v>
      </c>
      <c r="S618" s="128">
        <v>1</v>
      </c>
      <c r="T618">
        <v>2028</v>
      </c>
      <c r="U618" s="495">
        <v>185000</v>
      </c>
      <c r="V618" s="495" t="s">
        <v>365</v>
      </c>
      <c r="W618" s="495">
        <v>185000</v>
      </c>
      <c r="X618" s="128">
        <v>1</v>
      </c>
      <c r="Y618" s="128">
        <v>0</v>
      </c>
      <c r="Z618" s="495">
        <v>0</v>
      </c>
      <c r="AA618" s="495">
        <v>0</v>
      </c>
      <c r="AB618" s="495">
        <v>185000</v>
      </c>
      <c r="AC618" s="495">
        <v>0</v>
      </c>
      <c r="AD618" s="495">
        <v>0</v>
      </c>
      <c r="AE618" s="42" t="s">
        <v>526</v>
      </c>
      <c r="AF618" s="42" t="s">
        <v>765</v>
      </c>
      <c r="AG618" s="42" t="s">
        <v>8427</v>
      </c>
      <c r="AH618" s="42">
        <v>1</v>
      </c>
      <c r="AI618" s="42" t="s">
        <v>9050</v>
      </c>
      <c r="AK618"/>
      <c r="AL618"/>
      <c r="AM618"/>
      <c r="AN618"/>
      <c r="AO618"/>
      <c r="AP618"/>
      <c r="AQ618"/>
    </row>
    <row r="619" spans="1:43">
      <c r="A619" t="s">
        <v>5882</v>
      </c>
      <c r="B619" t="s">
        <v>280</v>
      </c>
      <c r="C619" t="s">
        <v>365</v>
      </c>
      <c r="D619" t="s">
        <v>263</v>
      </c>
      <c r="E619"/>
      <c r="F619" t="s">
        <v>396</v>
      </c>
      <c r="G619" t="s">
        <v>1581</v>
      </c>
      <c r="H619" t="s">
        <v>365</v>
      </c>
      <c r="I619" t="s">
        <v>12</v>
      </c>
      <c r="J619" t="s">
        <v>365</v>
      </c>
      <c r="K619" t="s">
        <v>365</v>
      </c>
      <c r="L619" t="s">
        <v>365</v>
      </c>
      <c r="M619" t="s">
        <v>5976</v>
      </c>
      <c r="N619" s="128" t="s">
        <v>365</v>
      </c>
      <c r="O619" s="128" t="s">
        <v>365</v>
      </c>
      <c r="P619" s="128" t="s">
        <v>365</v>
      </c>
      <c r="Q619" s="128" t="s">
        <v>365</v>
      </c>
      <c r="R619" s="128" t="s">
        <v>365</v>
      </c>
      <c r="S619" s="128">
        <v>1</v>
      </c>
      <c r="T619">
        <v>2028</v>
      </c>
      <c r="U619" s="495">
        <v>185000</v>
      </c>
      <c r="V619" s="495" t="s">
        <v>365</v>
      </c>
      <c r="W619" s="495">
        <v>185000</v>
      </c>
      <c r="X619" s="128">
        <v>1</v>
      </c>
      <c r="Y619" s="128">
        <v>0</v>
      </c>
      <c r="Z619" s="495">
        <v>0</v>
      </c>
      <c r="AA619" s="495">
        <v>0</v>
      </c>
      <c r="AB619" s="495">
        <v>185000</v>
      </c>
      <c r="AC619" s="495">
        <v>0</v>
      </c>
      <c r="AD619" s="495">
        <v>0</v>
      </c>
      <c r="AE619" s="42" t="s">
        <v>526</v>
      </c>
      <c r="AF619" s="42" t="s">
        <v>765</v>
      </c>
      <c r="AG619" s="42" t="s">
        <v>8426</v>
      </c>
      <c r="AH619" s="42">
        <v>1</v>
      </c>
      <c r="AI619" s="42" t="s">
        <v>9049</v>
      </c>
      <c r="AK619"/>
      <c r="AL619"/>
      <c r="AM619"/>
      <c r="AN619"/>
      <c r="AO619"/>
      <c r="AP619"/>
      <c r="AQ619"/>
    </row>
    <row r="620" spans="1:43">
      <c r="A620" t="s">
        <v>5882</v>
      </c>
      <c r="B620" t="s">
        <v>280</v>
      </c>
      <c r="C620" t="s">
        <v>365</v>
      </c>
      <c r="D620" t="s">
        <v>264</v>
      </c>
      <c r="E620"/>
      <c r="F620" t="s">
        <v>398</v>
      </c>
      <c r="G620" t="s">
        <v>1581</v>
      </c>
      <c r="H620" t="s">
        <v>365</v>
      </c>
      <c r="I620" t="s">
        <v>12</v>
      </c>
      <c r="J620" t="s">
        <v>365</v>
      </c>
      <c r="K620" t="s">
        <v>365</v>
      </c>
      <c r="L620" t="s">
        <v>365</v>
      </c>
      <c r="M620" t="s">
        <v>5976</v>
      </c>
      <c r="N620" s="128" t="s">
        <v>365</v>
      </c>
      <c r="O620" s="128" t="s">
        <v>365</v>
      </c>
      <c r="P620" s="128" t="s">
        <v>365</v>
      </c>
      <c r="Q620" s="128" t="s">
        <v>365</v>
      </c>
      <c r="R620" s="128" t="s">
        <v>365</v>
      </c>
      <c r="S620" s="128">
        <v>1</v>
      </c>
      <c r="T620">
        <v>2028</v>
      </c>
      <c r="U620" s="495">
        <v>185000</v>
      </c>
      <c r="V620" s="495" t="s">
        <v>365</v>
      </c>
      <c r="W620" s="495">
        <v>185000</v>
      </c>
      <c r="X620" s="128">
        <v>1</v>
      </c>
      <c r="Y620" s="128">
        <v>0</v>
      </c>
      <c r="Z620" s="495">
        <v>0</v>
      </c>
      <c r="AA620" s="495">
        <v>0</v>
      </c>
      <c r="AB620" s="495">
        <v>185000</v>
      </c>
      <c r="AC620" s="495">
        <v>0</v>
      </c>
      <c r="AD620" s="495">
        <v>0</v>
      </c>
      <c r="AE620" s="42" t="s">
        <v>526</v>
      </c>
      <c r="AF620" s="42" t="s">
        <v>765</v>
      </c>
      <c r="AG620" s="42" t="s">
        <v>8428</v>
      </c>
      <c r="AH620" s="42">
        <v>1</v>
      </c>
      <c r="AI620" s="42" t="s">
        <v>9051</v>
      </c>
      <c r="AK620"/>
      <c r="AL620"/>
      <c r="AM620"/>
      <c r="AN620"/>
      <c r="AO620"/>
      <c r="AP620"/>
      <c r="AQ620"/>
    </row>
    <row r="621" spans="1:43">
      <c r="A621" t="s">
        <v>5882</v>
      </c>
      <c r="B621" t="s">
        <v>280</v>
      </c>
      <c r="C621" t="s">
        <v>365</v>
      </c>
      <c r="D621" t="s">
        <v>265</v>
      </c>
      <c r="E621"/>
      <c r="F621" t="s">
        <v>1032</v>
      </c>
      <c r="G621" t="s">
        <v>1574</v>
      </c>
      <c r="H621" t="s">
        <v>365</v>
      </c>
      <c r="I621" t="s">
        <v>12</v>
      </c>
      <c r="J621" t="s">
        <v>365</v>
      </c>
      <c r="K621" t="s">
        <v>365</v>
      </c>
      <c r="L621" t="s">
        <v>365</v>
      </c>
      <c r="M621" t="s">
        <v>5976</v>
      </c>
      <c r="N621" s="128" t="s">
        <v>365</v>
      </c>
      <c r="O621" s="128" t="s">
        <v>365</v>
      </c>
      <c r="P621" s="128" t="s">
        <v>365</v>
      </c>
      <c r="Q621" s="128" t="s">
        <v>365</v>
      </c>
      <c r="R621" s="128" t="s">
        <v>365</v>
      </c>
      <c r="S621" s="128">
        <v>1</v>
      </c>
      <c r="T621">
        <v>2028</v>
      </c>
      <c r="U621" s="495">
        <v>185663</v>
      </c>
      <c r="V621" s="495" t="s">
        <v>365</v>
      </c>
      <c r="W621" s="495">
        <v>185663</v>
      </c>
      <c r="X621" s="128">
        <v>1</v>
      </c>
      <c r="Y621" s="128">
        <v>0</v>
      </c>
      <c r="Z621" s="495">
        <v>0</v>
      </c>
      <c r="AA621" s="495">
        <v>0</v>
      </c>
      <c r="AB621" s="495">
        <v>185663</v>
      </c>
      <c r="AC621" s="495">
        <v>0</v>
      </c>
      <c r="AD621" s="495">
        <v>0</v>
      </c>
      <c r="AE621" s="42" t="s">
        <v>526</v>
      </c>
      <c r="AF621" s="42" t="s">
        <v>765</v>
      </c>
      <c r="AG621" s="42" t="s">
        <v>8274</v>
      </c>
      <c r="AH621" s="42">
        <v>1</v>
      </c>
      <c r="AI621" s="42" t="s">
        <v>8914</v>
      </c>
      <c r="AK621"/>
      <c r="AL621"/>
      <c r="AM621"/>
      <c r="AN621"/>
      <c r="AO621"/>
      <c r="AP621"/>
      <c r="AQ621"/>
    </row>
    <row r="622" spans="1:43">
      <c r="A622" t="s">
        <v>5882</v>
      </c>
      <c r="B622" t="s">
        <v>280</v>
      </c>
      <c r="C622" t="s">
        <v>365</v>
      </c>
      <c r="D622" t="s">
        <v>266</v>
      </c>
      <c r="E622"/>
      <c r="F622" t="s">
        <v>6777</v>
      </c>
      <c r="G622" t="s">
        <v>1574</v>
      </c>
      <c r="H622" t="s">
        <v>365</v>
      </c>
      <c r="I622" t="s">
        <v>12</v>
      </c>
      <c r="J622" t="s">
        <v>365</v>
      </c>
      <c r="K622" t="s">
        <v>365</v>
      </c>
      <c r="L622" t="s">
        <v>365</v>
      </c>
      <c r="M622" t="s">
        <v>5976</v>
      </c>
      <c r="N622" s="128" t="s">
        <v>365</v>
      </c>
      <c r="O622" s="128" t="s">
        <v>365</v>
      </c>
      <c r="P622" s="128" t="s">
        <v>365</v>
      </c>
      <c r="Q622" s="128" t="s">
        <v>365</v>
      </c>
      <c r="R622" s="128" t="s">
        <v>365</v>
      </c>
      <c r="S622" s="128">
        <v>1</v>
      </c>
      <c r="T622">
        <v>2028</v>
      </c>
      <c r="U622" s="495">
        <v>220000</v>
      </c>
      <c r="V622" s="495" t="s">
        <v>365</v>
      </c>
      <c r="W622" s="495">
        <v>220000</v>
      </c>
      <c r="X622" s="128">
        <v>1</v>
      </c>
      <c r="Y622" s="128">
        <v>0</v>
      </c>
      <c r="Z622" s="495">
        <v>0</v>
      </c>
      <c r="AA622" s="495">
        <v>0</v>
      </c>
      <c r="AB622" s="495">
        <v>220000</v>
      </c>
      <c r="AC622" s="495">
        <v>0</v>
      </c>
      <c r="AD622" s="495">
        <v>0</v>
      </c>
      <c r="AE622" s="42" t="s">
        <v>526</v>
      </c>
      <c r="AF622" s="42" t="s">
        <v>765</v>
      </c>
      <c r="AG622" s="42" t="s">
        <v>8273</v>
      </c>
      <c r="AH622" s="42">
        <v>1</v>
      </c>
      <c r="AI622" s="42" t="s">
        <v>8913</v>
      </c>
      <c r="AK622"/>
      <c r="AL622"/>
      <c r="AM622"/>
      <c r="AN622"/>
      <c r="AO622"/>
      <c r="AP622"/>
      <c r="AQ622"/>
    </row>
    <row r="623" spans="1:43">
      <c r="A623" t="s">
        <v>5882</v>
      </c>
      <c r="B623" t="s">
        <v>280</v>
      </c>
      <c r="C623" t="s">
        <v>365</v>
      </c>
      <c r="D623" t="s">
        <v>267</v>
      </c>
      <c r="E623"/>
      <c r="F623" t="s">
        <v>391</v>
      </c>
      <c r="G623" t="s">
        <v>1780</v>
      </c>
      <c r="H623" t="s">
        <v>365</v>
      </c>
      <c r="I623" t="s">
        <v>12</v>
      </c>
      <c r="J623" t="s">
        <v>365</v>
      </c>
      <c r="K623" t="s">
        <v>365</v>
      </c>
      <c r="L623" t="s">
        <v>365</v>
      </c>
      <c r="M623" t="s">
        <v>5992</v>
      </c>
      <c r="N623" s="128" t="s">
        <v>365</v>
      </c>
      <c r="O623" s="128" t="s">
        <v>365</v>
      </c>
      <c r="P623" s="128" t="s">
        <v>365</v>
      </c>
      <c r="Q623" s="128" t="s">
        <v>365</v>
      </c>
      <c r="R623" s="128" t="s">
        <v>365</v>
      </c>
      <c r="S623" s="128">
        <v>1</v>
      </c>
      <c r="T623">
        <v>2028</v>
      </c>
      <c r="U623" s="495">
        <v>320548</v>
      </c>
      <c r="V623" s="495" t="s">
        <v>365</v>
      </c>
      <c r="W623" s="495">
        <v>320548</v>
      </c>
      <c r="X623" s="128">
        <v>1</v>
      </c>
      <c r="Y623" s="128">
        <v>0</v>
      </c>
      <c r="Z623" s="495">
        <v>0</v>
      </c>
      <c r="AA623" s="495">
        <v>0</v>
      </c>
      <c r="AB623" s="495">
        <v>320548</v>
      </c>
      <c r="AC623" s="495">
        <v>0</v>
      </c>
      <c r="AD623" s="495">
        <v>0</v>
      </c>
      <c r="AE623" s="42" t="s">
        <v>543</v>
      </c>
      <c r="AF623" s="42" t="s">
        <v>765</v>
      </c>
      <c r="AG623" s="42" t="s">
        <v>8163</v>
      </c>
      <c r="AH623" s="42">
        <v>1</v>
      </c>
      <c r="AI623" s="42" t="s">
        <v>8824</v>
      </c>
      <c r="AK623"/>
      <c r="AL623"/>
      <c r="AM623"/>
      <c r="AN623"/>
      <c r="AO623"/>
      <c r="AP623"/>
      <c r="AQ623"/>
    </row>
    <row r="624" spans="1:43">
      <c r="A624" t="s">
        <v>15</v>
      </c>
      <c r="B624" t="s">
        <v>6</v>
      </c>
      <c r="C624" t="s">
        <v>365</v>
      </c>
      <c r="D624" t="s">
        <v>235</v>
      </c>
      <c r="E624"/>
      <c r="F624" t="s">
        <v>372</v>
      </c>
      <c r="G624" t="s">
        <v>1372</v>
      </c>
      <c r="H624" t="s">
        <v>365</v>
      </c>
      <c r="I624" t="s">
        <v>16</v>
      </c>
      <c r="J624" t="s">
        <v>365</v>
      </c>
      <c r="K624" t="s">
        <v>365</v>
      </c>
      <c r="L624" t="s">
        <v>365</v>
      </c>
      <c r="M624" t="s">
        <v>6505</v>
      </c>
      <c r="N624" s="128" t="s">
        <v>365</v>
      </c>
      <c r="O624" s="128" t="s">
        <v>365</v>
      </c>
      <c r="P624" s="128" t="s">
        <v>365</v>
      </c>
      <c r="Q624" s="128" t="s">
        <v>365</v>
      </c>
      <c r="R624" s="128" t="s">
        <v>365</v>
      </c>
      <c r="S624" s="128">
        <v>1</v>
      </c>
      <c r="T624">
        <v>2028</v>
      </c>
      <c r="U624" s="495">
        <v>268200</v>
      </c>
      <c r="V624" s="495" t="s">
        <v>365</v>
      </c>
      <c r="W624" s="495">
        <v>268200</v>
      </c>
      <c r="X624" s="128">
        <v>1</v>
      </c>
      <c r="Y624" s="128">
        <v>0</v>
      </c>
      <c r="Z624" s="495">
        <v>0</v>
      </c>
      <c r="AA624" s="495">
        <v>0</v>
      </c>
      <c r="AB624" s="495">
        <v>268200</v>
      </c>
      <c r="AC624" s="495">
        <v>0</v>
      </c>
      <c r="AD624" s="495">
        <v>0</v>
      </c>
      <c r="AE624" s="42" t="s">
        <v>579</v>
      </c>
      <c r="AF624" s="42" t="s">
        <v>765</v>
      </c>
      <c r="AG624" s="42" t="s">
        <v>8173</v>
      </c>
      <c r="AH624" s="42">
        <v>1</v>
      </c>
      <c r="AI624" s="42" t="s">
        <v>8832</v>
      </c>
      <c r="AK624"/>
      <c r="AL624"/>
      <c r="AM624"/>
      <c r="AN624"/>
      <c r="AO624"/>
      <c r="AP624"/>
      <c r="AQ624"/>
    </row>
    <row r="625" spans="1:43">
      <c r="A625" t="s">
        <v>15</v>
      </c>
      <c r="B625" t="s">
        <v>6</v>
      </c>
      <c r="C625" t="s">
        <v>365</v>
      </c>
      <c r="D625" t="s">
        <v>235</v>
      </c>
      <c r="E625"/>
      <c r="F625" t="s">
        <v>380</v>
      </c>
      <c r="G625" t="s">
        <v>1868</v>
      </c>
      <c r="H625" t="s">
        <v>365</v>
      </c>
      <c r="I625" t="s">
        <v>16</v>
      </c>
      <c r="J625" t="s">
        <v>365</v>
      </c>
      <c r="K625" t="s">
        <v>365</v>
      </c>
      <c r="L625" t="s">
        <v>365</v>
      </c>
      <c r="M625" t="s">
        <v>6505</v>
      </c>
      <c r="N625" s="128" t="s">
        <v>365</v>
      </c>
      <c r="O625" s="128" t="s">
        <v>365</v>
      </c>
      <c r="P625" s="128" t="s">
        <v>365</v>
      </c>
      <c r="Q625" s="128" t="s">
        <v>365</v>
      </c>
      <c r="R625" s="128" t="s">
        <v>365</v>
      </c>
      <c r="S625" s="128">
        <v>1</v>
      </c>
      <c r="T625">
        <v>2028</v>
      </c>
      <c r="U625" s="495">
        <v>923176</v>
      </c>
      <c r="V625" s="495" t="s">
        <v>365</v>
      </c>
      <c r="W625" s="495">
        <v>923176</v>
      </c>
      <c r="X625" s="128">
        <v>1</v>
      </c>
      <c r="Y625" s="128">
        <v>0</v>
      </c>
      <c r="Z625" s="495">
        <v>0</v>
      </c>
      <c r="AA625" s="495">
        <v>0</v>
      </c>
      <c r="AB625" s="495">
        <v>923176</v>
      </c>
      <c r="AC625" s="495">
        <v>0</v>
      </c>
      <c r="AD625" s="495">
        <v>0</v>
      </c>
      <c r="AE625" s="42" t="s">
        <v>579</v>
      </c>
      <c r="AF625" s="42" t="s">
        <v>765</v>
      </c>
      <c r="AG625" s="42" t="s">
        <v>8355</v>
      </c>
      <c r="AH625" s="42">
        <v>1</v>
      </c>
      <c r="AI625" s="42" t="s">
        <v>8986</v>
      </c>
      <c r="AK625"/>
      <c r="AL625"/>
      <c r="AM625"/>
      <c r="AN625"/>
      <c r="AO625"/>
      <c r="AP625"/>
      <c r="AQ625"/>
    </row>
    <row r="626" spans="1:43">
      <c r="A626" t="s">
        <v>15</v>
      </c>
      <c r="B626" t="s">
        <v>6</v>
      </c>
      <c r="C626" t="s">
        <v>365</v>
      </c>
      <c r="D626" t="s">
        <v>237</v>
      </c>
      <c r="E626"/>
      <c r="F626" t="s">
        <v>373</v>
      </c>
      <c r="G626" t="s">
        <v>1372</v>
      </c>
      <c r="H626" t="s">
        <v>365</v>
      </c>
      <c r="I626" t="s">
        <v>16</v>
      </c>
      <c r="J626" t="s">
        <v>365</v>
      </c>
      <c r="K626" t="s">
        <v>365</v>
      </c>
      <c r="L626" t="s">
        <v>365</v>
      </c>
      <c r="M626" t="s">
        <v>6505</v>
      </c>
      <c r="N626" s="128" t="s">
        <v>365</v>
      </c>
      <c r="O626" s="128" t="s">
        <v>365</v>
      </c>
      <c r="P626" s="128" t="s">
        <v>365</v>
      </c>
      <c r="Q626" s="128" t="s">
        <v>365</v>
      </c>
      <c r="R626" s="128" t="s">
        <v>365</v>
      </c>
      <c r="S626" s="128">
        <v>1</v>
      </c>
      <c r="T626">
        <v>2028</v>
      </c>
      <c r="U626" s="495">
        <v>806894</v>
      </c>
      <c r="V626" s="495" t="s">
        <v>365</v>
      </c>
      <c r="W626" s="495">
        <v>806894</v>
      </c>
      <c r="X626" s="128">
        <v>1</v>
      </c>
      <c r="Y626" s="128">
        <v>0</v>
      </c>
      <c r="Z626" s="495">
        <v>0</v>
      </c>
      <c r="AA626" s="495">
        <v>0</v>
      </c>
      <c r="AB626" s="495">
        <v>806894</v>
      </c>
      <c r="AC626" s="495">
        <v>0</v>
      </c>
      <c r="AD626" s="495">
        <v>0</v>
      </c>
      <c r="AE626" s="42" t="s">
        <v>579</v>
      </c>
      <c r="AF626" s="42" t="s">
        <v>765</v>
      </c>
      <c r="AG626" s="42" t="s">
        <v>8237</v>
      </c>
      <c r="AH626" s="42">
        <v>1</v>
      </c>
      <c r="AI626" s="42" t="s">
        <v>8883</v>
      </c>
      <c r="AK626"/>
      <c r="AL626"/>
      <c r="AM626"/>
      <c r="AN626"/>
      <c r="AO626"/>
      <c r="AP626"/>
      <c r="AQ626"/>
    </row>
    <row r="627" spans="1:43">
      <c r="A627" t="s">
        <v>15</v>
      </c>
      <c r="B627" t="s">
        <v>6</v>
      </c>
      <c r="C627" t="s">
        <v>365</v>
      </c>
      <c r="D627" t="s">
        <v>237</v>
      </c>
      <c r="E627"/>
      <c r="F627" t="s">
        <v>374</v>
      </c>
      <c r="G627" t="s">
        <v>1866</v>
      </c>
      <c r="H627" t="s">
        <v>365</v>
      </c>
      <c r="I627" t="s">
        <v>16</v>
      </c>
      <c r="J627" t="s">
        <v>365</v>
      </c>
      <c r="K627" t="s">
        <v>365</v>
      </c>
      <c r="L627" t="s">
        <v>365</v>
      </c>
      <c r="M627" t="s">
        <v>6505</v>
      </c>
      <c r="N627" s="128" t="s">
        <v>365</v>
      </c>
      <c r="O627" s="128" t="s">
        <v>365</v>
      </c>
      <c r="P627" s="128" t="s">
        <v>365</v>
      </c>
      <c r="Q627" s="128" t="s">
        <v>365</v>
      </c>
      <c r="R627" s="128" t="s">
        <v>365</v>
      </c>
      <c r="S627" s="128">
        <v>1</v>
      </c>
      <c r="T627">
        <v>2028</v>
      </c>
      <c r="U627" s="495">
        <v>460524</v>
      </c>
      <c r="V627" s="495" t="s">
        <v>365</v>
      </c>
      <c r="W627" s="495">
        <v>460524</v>
      </c>
      <c r="X627" s="128">
        <v>1</v>
      </c>
      <c r="Y627" s="128">
        <v>0</v>
      </c>
      <c r="Z627" s="495">
        <v>0</v>
      </c>
      <c r="AA627" s="495">
        <v>0</v>
      </c>
      <c r="AB627" s="495">
        <v>460524</v>
      </c>
      <c r="AC627" s="495">
        <v>0</v>
      </c>
      <c r="AD627" s="495">
        <v>0</v>
      </c>
      <c r="AE627" s="42" t="s">
        <v>579</v>
      </c>
      <c r="AF627" s="42" t="s">
        <v>765</v>
      </c>
      <c r="AG627" s="42" t="s">
        <v>8245</v>
      </c>
      <c r="AH627" s="42">
        <v>1</v>
      </c>
      <c r="AI627" s="42" t="s">
        <v>8891</v>
      </c>
      <c r="AK627"/>
      <c r="AL627"/>
      <c r="AM627"/>
      <c r="AN627"/>
      <c r="AO627"/>
      <c r="AP627"/>
      <c r="AQ627"/>
    </row>
    <row r="628" spans="1:43">
      <c r="A628" t="s">
        <v>15</v>
      </c>
      <c r="B628" t="s">
        <v>6</v>
      </c>
      <c r="C628" t="s">
        <v>365</v>
      </c>
      <c r="D628" t="s">
        <v>237</v>
      </c>
      <c r="E628"/>
      <c r="F628" t="s">
        <v>376</v>
      </c>
      <c r="G628" t="s">
        <v>1342</v>
      </c>
      <c r="H628" t="s">
        <v>365</v>
      </c>
      <c r="I628" t="s">
        <v>16</v>
      </c>
      <c r="J628" t="s">
        <v>365</v>
      </c>
      <c r="K628" t="s">
        <v>365</v>
      </c>
      <c r="L628" t="s">
        <v>365</v>
      </c>
      <c r="M628" t="s">
        <v>6505</v>
      </c>
      <c r="N628" s="128" t="s">
        <v>365</v>
      </c>
      <c r="O628" s="128" t="s">
        <v>365</v>
      </c>
      <c r="P628" s="128" t="s">
        <v>365</v>
      </c>
      <c r="Q628" s="128" t="s">
        <v>365</v>
      </c>
      <c r="R628" s="128" t="s">
        <v>365</v>
      </c>
      <c r="S628" s="128">
        <v>1</v>
      </c>
      <c r="T628">
        <v>2039</v>
      </c>
      <c r="U628" s="495">
        <v>669603</v>
      </c>
      <c r="V628" s="495" t="s">
        <v>365</v>
      </c>
      <c r="W628" s="495">
        <v>669603</v>
      </c>
      <c r="X628" s="128">
        <v>0.55555555555555558</v>
      </c>
      <c r="Y628" s="128">
        <v>0.44444444444444442</v>
      </c>
      <c r="Z628" s="495">
        <v>0</v>
      </c>
      <c r="AA628" s="495">
        <v>0</v>
      </c>
      <c r="AB628" s="495">
        <v>372001.66666666669</v>
      </c>
      <c r="AC628" s="495">
        <v>297601.33333333331</v>
      </c>
      <c r="AD628" s="495">
        <v>0</v>
      </c>
      <c r="AE628" s="42" t="s">
        <v>579</v>
      </c>
      <c r="AF628" s="42" t="s">
        <v>765</v>
      </c>
      <c r="AG628" s="42" t="s">
        <v>8250</v>
      </c>
      <c r="AH628" s="42">
        <v>1</v>
      </c>
      <c r="AI628" s="42" t="s">
        <v>8896</v>
      </c>
      <c r="AK628"/>
      <c r="AL628"/>
      <c r="AM628"/>
      <c r="AN628"/>
      <c r="AO628"/>
      <c r="AP628"/>
      <c r="AQ628"/>
    </row>
    <row r="629" spans="1:43">
      <c r="A629" t="s">
        <v>15</v>
      </c>
      <c r="B629" t="s">
        <v>6</v>
      </c>
      <c r="C629" t="s">
        <v>365</v>
      </c>
      <c r="D629" t="s">
        <v>237</v>
      </c>
      <c r="E629"/>
      <c r="F629" t="s">
        <v>1806</v>
      </c>
      <c r="G629" t="s">
        <v>1807</v>
      </c>
      <c r="H629" t="s">
        <v>365</v>
      </c>
      <c r="I629" t="s">
        <v>16</v>
      </c>
      <c r="J629" t="s">
        <v>365</v>
      </c>
      <c r="K629" t="s">
        <v>365</v>
      </c>
      <c r="L629" t="s">
        <v>365</v>
      </c>
      <c r="M629" t="s">
        <v>6505</v>
      </c>
      <c r="N629" s="128" t="s">
        <v>365</v>
      </c>
      <c r="O629" s="128" t="s">
        <v>365</v>
      </c>
      <c r="P629" s="128" t="s">
        <v>365</v>
      </c>
      <c r="Q629" s="128" t="s">
        <v>365</v>
      </c>
      <c r="R629" s="128" t="s">
        <v>365</v>
      </c>
      <c r="S629" s="128">
        <v>0.18</v>
      </c>
      <c r="T629">
        <v>2028</v>
      </c>
      <c r="U629" s="495">
        <v>2799827.777777778</v>
      </c>
      <c r="V629" s="495" t="s">
        <v>365</v>
      </c>
      <c r="W629" s="495">
        <v>2799827.777777778</v>
      </c>
      <c r="X629" s="128">
        <v>1</v>
      </c>
      <c r="Y629" s="128">
        <v>0</v>
      </c>
      <c r="Z629" s="495">
        <v>2295858.777777778</v>
      </c>
      <c r="AA629" s="495">
        <v>0</v>
      </c>
      <c r="AB629" s="495">
        <v>503969</v>
      </c>
      <c r="AC629" s="495">
        <v>0</v>
      </c>
      <c r="AD629" s="495">
        <v>0</v>
      </c>
      <c r="AE629" s="42" t="s">
        <v>579</v>
      </c>
      <c r="AF629" s="42" t="s">
        <v>765</v>
      </c>
      <c r="AG629" s="42" t="s">
        <v>8277</v>
      </c>
      <c r="AH629" s="42">
        <v>1</v>
      </c>
      <c r="AI629" s="42" t="s">
        <v>8916</v>
      </c>
      <c r="AK629"/>
      <c r="AL629"/>
      <c r="AM629"/>
      <c r="AN629"/>
      <c r="AO629"/>
      <c r="AP629"/>
      <c r="AQ629"/>
    </row>
    <row r="630" spans="1:43">
      <c r="A630" t="s">
        <v>15</v>
      </c>
      <c r="B630" t="s">
        <v>6</v>
      </c>
      <c r="C630" t="s">
        <v>365</v>
      </c>
      <c r="D630" t="s">
        <v>237</v>
      </c>
      <c r="E630"/>
      <c r="F630" t="s">
        <v>381</v>
      </c>
      <c r="G630" t="s">
        <v>1352</v>
      </c>
      <c r="H630" t="s">
        <v>365</v>
      </c>
      <c r="I630" t="s">
        <v>16</v>
      </c>
      <c r="J630" t="s">
        <v>365</v>
      </c>
      <c r="K630" t="s">
        <v>365</v>
      </c>
      <c r="L630" t="s">
        <v>365</v>
      </c>
      <c r="M630" t="s">
        <v>6505</v>
      </c>
      <c r="N630" s="128" t="s">
        <v>365</v>
      </c>
      <c r="O630" s="128" t="s">
        <v>365</v>
      </c>
      <c r="P630" s="128" t="s">
        <v>365</v>
      </c>
      <c r="Q630" s="128" t="s">
        <v>365</v>
      </c>
      <c r="R630" s="128" t="s">
        <v>365</v>
      </c>
      <c r="S630" s="128">
        <v>1</v>
      </c>
      <c r="T630">
        <v>2039</v>
      </c>
      <c r="U630" s="495">
        <v>271883</v>
      </c>
      <c r="V630" s="495" t="s">
        <v>365</v>
      </c>
      <c r="W630" s="495">
        <v>271883</v>
      </c>
      <c r="X630" s="128">
        <v>0.55555555555555558</v>
      </c>
      <c r="Y630" s="128">
        <v>0.44444444444444442</v>
      </c>
      <c r="Z630" s="495">
        <v>0</v>
      </c>
      <c r="AA630" s="495">
        <v>0</v>
      </c>
      <c r="AB630" s="495">
        <v>151046.11111111112</v>
      </c>
      <c r="AC630" s="495">
        <v>120836.88888888888</v>
      </c>
      <c r="AD630" s="495">
        <v>0</v>
      </c>
      <c r="AE630" s="42" t="s">
        <v>579</v>
      </c>
      <c r="AF630" s="42" t="s">
        <v>765</v>
      </c>
      <c r="AG630" s="42" t="s">
        <v>8372</v>
      </c>
      <c r="AH630" s="42">
        <v>1</v>
      </c>
      <c r="AI630" s="42" t="s">
        <v>9000</v>
      </c>
      <c r="AK630"/>
      <c r="AL630"/>
      <c r="AM630"/>
      <c r="AN630"/>
      <c r="AO630"/>
      <c r="AP630"/>
      <c r="AQ630"/>
    </row>
    <row r="631" spans="1:43">
      <c r="A631" t="s">
        <v>15</v>
      </c>
      <c r="B631" t="s">
        <v>6</v>
      </c>
      <c r="C631" t="s">
        <v>365</v>
      </c>
      <c r="D631" t="s">
        <v>238</v>
      </c>
      <c r="E631"/>
      <c r="F631" t="s">
        <v>377</v>
      </c>
      <c r="G631" t="s">
        <v>1347</v>
      </c>
      <c r="H631" t="s">
        <v>365</v>
      </c>
      <c r="I631" t="s">
        <v>16</v>
      </c>
      <c r="J631" t="s">
        <v>365</v>
      </c>
      <c r="K631" t="s">
        <v>365</v>
      </c>
      <c r="L631" t="s">
        <v>365</v>
      </c>
      <c r="M631" t="s">
        <v>6505</v>
      </c>
      <c r="N631" s="128" t="s">
        <v>365</v>
      </c>
      <c r="O631" s="128" t="s">
        <v>365</v>
      </c>
      <c r="P631" s="128" t="s">
        <v>365</v>
      </c>
      <c r="Q631" s="128" t="s">
        <v>365</v>
      </c>
      <c r="R631" s="128" t="s">
        <v>365</v>
      </c>
      <c r="S631" s="128">
        <v>1</v>
      </c>
      <c r="T631">
        <v>2039</v>
      </c>
      <c r="U631" s="495">
        <v>909590</v>
      </c>
      <c r="V631" s="495" t="s">
        <v>365</v>
      </c>
      <c r="W631" s="495">
        <v>909590</v>
      </c>
      <c r="X631" s="128">
        <v>0.55555555555555558</v>
      </c>
      <c r="Y631" s="128">
        <v>0.44444444444444442</v>
      </c>
      <c r="Z631" s="495">
        <v>0</v>
      </c>
      <c r="AA631" s="495">
        <v>0</v>
      </c>
      <c r="AB631" s="495">
        <v>505327.77777777781</v>
      </c>
      <c r="AC631" s="495">
        <v>404262.22222222219</v>
      </c>
      <c r="AD631" s="495">
        <v>0</v>
      </c>
      <c r="AE631" s="42" t="s">
        <v>579</v>
      </c>
      <c r="AF631" s="42" t="s">
        <v>765</v>
      </c>
      <c r="AG631" s="42" t="s">
        <v>8290</v>
      </c>
      <c r="AH631" s="42">
        <v>1</v>
      </c>
      <c r="AI631" s="42" t="s">
        <v>8928</v>
      </c>
      <c r="AK631"/>
      <c r="AL631"/>
      <c r="AM631"/>
      <c r="AN631"/>
      <c r="AO631"/>
      <c r="AP631"/>
      <c r="AQ631"/>
    </row>
    <row r="632" spans="1:43">
      <c r="A632" t="s">
        <v>15</v>
      </c>
      <c r="B632" t="s">
        <v>6</v>
      </c>
      <c r="C632" t="s">
        <v>365</v>
      </c>
      <c r="D632" t="s">
        <v>239</v>
      </c>
      <c r="E632"/>
      <c r="F632" t="s">
        <v>383</v>
      </c>
      <c r="G632" t="s">
        <v>1858</v>
      </c>
      <c r="H632" t="s">
        <v>365</v>
      </c>
      <c r="I632" t="s">
        <v>16</v>
      </c>
      <c r="J632" t="s">
        <v>365</v>
      </c>
      <c r="K632" t="s">
        <v>365</v>
      </c>
      <c r="L632" t="s">
        <v>365</v>
      </c>
      <c r="M632" t="s">
        <v>6505</v>
      </c>
      <c r="N632" s="128" t="s">
        <v>365</v>
      </c>
      <c r="O632" s="128" t="s">
        <v>365</v>
      </c>
      <c r="P632" s="128" t="s">
        <v>365</v>
      </c>
      <c r="Q632" s="128" t="s">
        <v>365</v>
      </c>
      <c r="R632" s="128" t="s">
        <v>365</v>
      </c>
      <c r="S632" s="128">
        <v>1</v>
      </c>
      <c r="T632">
        <v>2028</v>
      </c>
      <c r="U632" s="495">
        <v>3511114</v>
      </c>
      <c r="V632" s="495" t="s">
        <v>365</v>
      </c>
      <c r="W632" s="495">
        <v>3511114</v>
      </c>
      <c r="X632" s="128">
        <v>1</v>
      </c>
      <c r="Y632" s="128">
        <v>0</v>
      </c>
      <c r="Z632" s="495">
        <v>0</v>
      </c>
      <c r="AA632" s="495">
        <v>0</v>
      </c>
      <c r="AB632" s="495">
        <v>3511114</v>
      </c>
      <c r="AC632" s="495">
        <v>0</v>
      </c>
      <c r="AD632" s="495">
        <v>0</v>
      </c>
      <c r="AE632" s="42" t="s">
        <v>579</v>
      </c>
      <c r="AF632" s="42" t="s">
        <v>765</v>
      </c>
      <c r="AG632" s="42" t="s">
        <v>8542</v>
      </c>
      <c r="AH632" s="42">
        <v>1</v>
      </c>
      <c r="AI632" s="42" t="s">
        <v>9139</v>
      </c>
      <c r="AK632"/>
      <c r="AL632"/>
      <c r="AM632"/>
      <c r="AN632"/>
      <c r="AO632"/>
      <c r="AP632"/>
      <c r="AQ632"/>
    </row>
    <row r="633" spans="1:43">
      <c r="A633" t="s">
        <v>15</v>
      </c>
      <c r="B633" t="s">
        <v>6</v>
      </c>
      <c r="C633" t="s">
        <v>365</v>
      </c>
      <c r="D633" t="s">
        <v>236</v>
      </c>
      <c r="E633"/>
      <c r="F633" t="s">
        <v>1164</v>
      </c>
      <c r="G633" t="s">
        <v>1337</v>
      </c>
      <c r="H633" t="s">
        <v>365</v>
      </c>
      <c r="I633" t="s">
        <v>16</v>
      </c>
      <c r="J633" t="s">
        <v>365</v>
      </c>
      <c r="K633" t="s">
        <v>365</v>
      </c>
      <c r="L633" t="s">
        <v>365</v>
      </c>
      <c r="M633" t="s">
        <v>6505</v>
      </c>
      <c r="N633" s="128" t="s">
        <v>365</v>
      </c>
      <c r="O633" s="128" t="s">
        <v>365</v>
      </c>
      <c r="P633" s="128" t="s">
        <v>365</v>
      </c>
      <c r="Q633" s="128" t="s">
        <v>365</v>
      </c>
      <c r="R633" s="128" t="s">
        <v>365</v>
      </c>
      <c r="S633" s="128">
        <v>1</v>
      </c>
      <c r="T633">
        <v>2028</v>
      </c>
      <c r="U633" s="495">
        <v>516845</v>
      </c>
      <c r="V633" s="495" t="s">
        <v>365</v>
      </c>
      <c r="W633" s="495">
        <v>516845</v>
      </c>
      <c r="X633" s="128">
        <v>1</v>
      </c>
      <c r="Y633" s="128">
        <v>0</v>
      </c>
      <c r="Z633" s="495">
        <v>0</v>
      </c>
      <c r="AA633" s="495">
        <v>0</v>
      </c>
      <c r="AB633" s="495">
        <v>516845</v>
      </c>
      <c r="AC633" s="495">
        <v>0</v>
      </c>
      <c r="AD633" s="495">
        <v>0</v>
      </c>
      <c r="AE633" s="42" t="s">
        <v>579</v>
      </c>
      <c r="AF633" s="42" t="s">
        <v>765</v>
      </c>
      <c r="AG633" s="42" t="s">
        <v>8228</v>
      </c>
      <c r="AH633" s="42">
        <v>1</v>
      </c>
      <c r="AI633" s="42" t="s">
        <v>8876</v>
      </c>
      <c r="AK633"/>
      <c r="AL633"/>
      <c r="AM633"/>
      <c r="AN633"/>
      <c r="AO633"/>
      <c r="AP633"/>
      <c r="AQ633"/>
    </row>
    <row r="634" spans="1:43">
      <c r="A634" t="s">
        <v>15</v>
      </c>
      <c r="B634" t="s">
        <v>6</v>
      </c>
      <c r="C634" t="s">
        <v>365</v>
      </c>
      <c r="D634" t="s">
        <v>242</v>
      </c>
      <c r="E634"/>
      <c r="F634" t="s">
        <v>378</v>
      </c>
      <c r="G634" t="s">
        <v>1867</v>
      </c>
      <c r="H634" t="s">
        <v>365</v>
      </c>
      <c r="I634" t="s">
        <v>16</v>
      </c>
      <c r="J634" t="s">
        <v>365</v>
      </c>
      <c r="K634" t="s">
        <v>365</v>
      </c>
      <c r="L634" t="s">
        <v>365</v>
      </c>
      <c r="M634" t="s">
        <v>6505</v>
      </c>
      <c r="N634" s="128" t="s">
        <v>365</v>
      </c>
      <c r="O634" s="128" t="s">
        <v>365</v>
      </c>
      <c r="P634" s="128" t="s">
        <v>365</v>
      </c>
      <c r="Q634" s="128" t="s">
        <v>365</v>
      </c>
      <c r="R634" s="128" t="s">
        <v>365</v>
      </c>
      <c r="S634" s="128">
        <v>1</v>
      </c>
      <c r="T634">
        <v>2028</v>
      </c>
      <c r="U634" s="495">
        <v>4461754</v>
      </c>
      <c r="V634" s="495" t="s">
        <v>365</v>
      </c>
      <c r="W634" s="495">
        <v>4461754</v>
      </c>
      <c r="X634" s="128">
        <v>1</v>
      </c>
      <c r="Y634" s="128">
        <v>0</v>
      </c>
      <c r="Z634" s="495">
        <v>0</v>
      </c>
      <c r="AA634" s="495">
        <v>0</v>
      </c>
      <c r="AB634" s="495">
        <v>4461754</v>
      </c>
      <c r="AC634" s="495">
        <v>0</v>
      </c>
      <c r="AD634" s="495">
        <v>0</v>
      </c>
      <c r="AE634" s="42" t="s">
        <v>579</v>
      </c>
      <c r="AF634" s="42" t="s">
        <v>765</v>
      </c>
      <c r="AG634" s="42" t="s">
        <v>8314</v>
      </c>
      <c r="AH634" s="42">
        <v>1</v>
      </c>
      <c r="AI634" s="42" t="s">
        <v>8950</v>
      </c>
      <c r="AK634"/>
      <c r="AL634"/>
      <c r="AM634"/>
      <c r="AN634"/>
      <c r="AO634"/>
      <c r="AP634"/>
      <c r="AQ634"/>
    </row>
    <row r="635" spans="1:43">
      <c r="A635" t="s">
        <v>15</v>
      </c>
      <c r="B635" t="s">
        <v>6</v>
      </c>
      <c r="C635" t="s">
        <v>365</v>
      </c>
      <c r="D635" t="s">
        <v>242</v>
      </c>
      <c r="E635"/>
      <c r="F635" t="s">
        <v>379</v>
      </c>
      <c r="G635" t="s">
        <v>1867</v>
      </c>
      <c r="H635" t="s">
        <v>365</v>
      </c>
      <c r="I635" t="s">
        <v>16</v>
      </c>
      <c r="J635" t="s">
        <v>365</v>
      </c>
      <c r="K635" t="s">
        <v>365</v>
      </c>
      <c r="L635" t="s">
        <v>365</v>
      </c>
      <c r="M635" t="s">
        <v>6505</v>
      </c>
      <c r="N635" s="128" t="s">
        <v>365</v>
      </c>
      <c r="O635" s="128" t="s">
        <v>365</v>
      </c>
      <c r="P635" s="128" t="s">
        <v>365</v>
      </c>
      <c r="Q635" s="128" t="s">
        <v>365</v>
      </c>
      <c r="R635" s="128" t="s">
        <v>365</v>
      </c>
      <c r="S635" s="128">
        <v>1</v>
      </c>
      <c r="T635">
        <v>2028</v>
      </c>
      <c r="U635" s="495">
        <v>4600865</v>
      </c>
      <c r="V635" s="495" t="s">
        <v>365</v>
      </c>
      <c r="W635" s="495">
        <v>4600865</v>
      </c>
      <c r="X635" s="128">
        <v>1</v>
      </c>
      <c r="Y635" s="128">
        <v>0</v>
      </c>
      <c r="Z635" s="495">
        <v>0</v>
      </c>
      <c r="AA635" s="495">
        <v>0</v>
      </c>
      <c r="AB635" s="495">
        <v>4600865</v>
      </c>
      <c r="AC635" s="495">
        <v>0</v>
      </c>
      <c r="AD635" s="495">
        <v>0</v>
      </c>
      <c r="AE635" s="42" t="s">
        <v>579</v>
      </c>
      <c r="AF635" s="42" t="s">
        <v>765</v>
      </c>
      <c r="AG635" s="42" t="s">
        <v>8315</v>
      </c>
      <c r="AH635" s="42">
        <v>1</v>
      </c>
      <c r="AI635" s="42" t="s">
        <v>8951</v>
      </c>
      <c r="AK635"/>
      <c r="AL635"/>
      <c r="AM635"/>
      <c r="AN635"/>
      <c r="AO635"/>
      <c r="AP635"/>
      <c r="AQ635"/>
    </row>
    <row r="636" spans="1:43">
      <c r="A636" t="s">
        <v>15</v>
      </c>
      <c r="B636" t="s">
        <v>6</v>
      </c>
      <c r="C636" t="s">
        <v>365</v>
      </c>
      <c r="D636" t="s">
        <v>241</v>
      </c>
      <c r="E636"/>
      <c r="F636" t="s">
        <v>382</v>
      </c>
      <c r="G636" t="s">
        <v>1842</v>
      </c>
      <c r="H636" t="s">
        <v>365</v>
      </c>
      <c r="I636" t="s">
        <v>16</v>
      </c>
      <c r="J636" t="s">
        <v>365</v>
      </c>
      <c r="K636" t="s">
        <v>365</v>
      </c>
      <c r="L636" t="s">
        <v>365</v>
      </c>
      <c r="M636" t="s">
        <v>6505</v>
      </c>
      <c r="N636" s="128" t="s">
        <v>365</v>
      </c>
      <c r="O636" s="128" t="s">
        <v>365</v>
      </c>
      <c r="P636" s="128" t="s">
        <v>365</v>
      </c>
      <c r="Q636" s="128" t="s">
        <v>365</v>
      </c>
      <c r="R636" s="128" t="s">
        <v>365</v>
      </c>
      <c r="S636" s="128">
        <v>1</v>
      </c>
      <c r="T636">
        <v>2028</v>
      </c>
      <c r="U636" s="495">
        <v>3670248</v>
      </c>
      <c r="V636" s="495" t="s">
        <v>365</v>
      </c>
      <c r="W636" s="495">
        <v>3670248</v>
      </c>
      <c r="X636" s="128">
        <v>1</v>
      </c>
      <c r="Y636" s="128">
        <v>0</v>
      </c>
      <c r="Z636" s="495">
        <v>0</v>
      </c>
      <c r="AA636" s="495">
        <v>0</v>
      </c>
      <c r="AB636" s="495">
        <v>3670248</v>
      </c>
      <c r="AC636" s="495">
        <v>0</v>
      </c>
      <c r="AD636" s="495">
        <v>0</v>
      </c>
      <c r="AE636" s="42" t="s">
        <v>579</v>
      </c>
      <c r="AF636" s="42" t="s">
        <v>765</v>
      </c>
      <c r="AG636" s="42" t="s">
        <v>8387</v>
      </c>
      <c r="AH636" s="42">
        <v>1</v>
      </c>
      <c r="AI636" s="42" t="s">
        <v>9014</v>
      </c>
      <c r="AK636"/>
      <c r="AL636"/>
      <c r="AM636"/>
      <c r="AN636"/>
      <c r="AO636"/>
      <c r="AP636"/>
      <c r="AQ636"/>
    </row>
    <row r="637" spans="1:43">
      <c r="A637" t="s">
        <v>15</v>
      </c>
      <c r="B637" t="s">
        <v>6</v>
      </c>
      <c r="C637" t="s">
        <v>365</v>
      </c>
      <c r="D637" t="s">
        <v>240</v>
      </c>
      <c r="E637"/>
      <c r="F637" t="s">
        <v>375</v>
      </c>
      <c r="G637" t="s">
        <v>1341</v>
      </c>
      <c r="H637" t="s">
        <v>365</v>
      </c>
      <c r="I637" t="s">
        <v>16</v>
      </c>
      <c r="J637" t="s">
        <v>365</v>
      </c>
      <c r="K637" t="s">
        <v>365</v>
      </c>
      <c r="L637" t="s">
        <v>365</v>
      </c>
      <c r="M637" t="s">
        <v>6505</v>
      </c>
      <c r="N637" s="128" t="s">
        <v>365</v>
      </c>
      <c r="O637" s="128" t="s">
        <v>365</v>
      </c>
      <c r="P637" s="128" t="s">
        <v>365</v>
      </c>
      <c r="Q637" s="128" t="s">
        <v>365</v>
      </c>
      <c r="R637" s="128" t="s">
        <v>365</v>
      </c>
      <c r="S637" s="128">
        <v>1</v>
      </c>
      <c r="T637">
        <v>2057</v>
      </c>
      <c r="U637" s="495">
        <v>210000</v>
      </c>
      <c r="V637" s="495" t="s">
        <v>365</v>
      </c>
      <c r="W637" s="495">
        <v>210000</v>
      </c>
      <c r="X637" s="128">
        <v>0.27777777777777779</v>
      </c>
      <c r="Y637" s="128">
        <v>0.72222222222222221</v>
      </c>
      <c r="Z637" s="495">
        <v>0</v>
      </c>
      <c r="AA637" s="495">
        <v>0</v>
      </c>
      <c r="AB637" s="495">
        <v>58333.333333333336</v>
      </c>
      <c r="AC637" s="495">
        <v>151666.66666666666</v>
      </c>
      <c r="AD637" s="495">
        <v>0</v>
      </c>
      <c r="AE637" s="42" t="s">
        <v>579</v>
      </c>
      <c r="AF637" s="42" t="s">
        <v>765</v>
      </c>
      <c r="AG637" s="42" t="s">
        <v>8249</v>
      </c>
      <c r="AH637" s="42">
        <v>1</v>
      </c>
      <c r="AI637" s="42" t="s">
        <v>8895</v>
      </c>
      <c r="AK637"/>
      <c r="AL637"/>
      <c r="AM637"/>
      <c r="AN637"/>
      <c r="AO637"/>
      <c r="AP637"/>
      <c r="AQ637"/>
    </row>
    <row r="638" spans="1:43">
      <c r="A638" t="s">
        <v>2015</v>
      </c>
      <c r="B638" t="s">
        <v>1940</v>
      </c>
      <c r="C638" t="s">
        <v>365</v>
      </c>
      <c r="D638" t="s">
        <v>218</v>
      </c>
      <c r="E638"/>
      <c r="F638" t="s">
        <v>6743</v>
      </c>
      <c r="G638" t="s">
        <v>1785</v>
      </c>
      <c r="H638" t="s">
        <v>365</v>
      </c>
      <c r="I638" t="s">
        <v>16</v>
      </c>
      <c r="J638" t="s">
        <v>365</v>
      </c>
      <c r="K638" t="s">
        <v>365</v>
      </c>
      <c r="L638" t="s">
        <v>365</v>
      </c>
      <c r="M638" t="s">
        <v>5952</v>
      </c>
      <c r="N638" s="128" t="s">
        <v>365</v>
      </c>
      <c r="O638" s="128" t="s">
        <v>365</v>
      </c>
      <c r="P638" s="128" t="s">
        <v>365</v>
      </c>
      <c r="Q638" s="128" t="s">
        <v>365</v>
      </c>
      <c r="R638" s="128" t="s">
        <v>365</v>
      </c>
      <c r="S638" s="128">
        <v>1</v>
      </c>
      <c r="T638">
        <v>2048</v>
      </c>
      <c r="U638" s="495">
        <v>966056</v>
      </c>
      <c r="V638" s="495" t="s">
        <v>365</v>
      </c>
      <c r="W638" s="495">
        <v>966056</v>
      </c>
      <c r="X638" s="128">
        <v>0.37037037037037035</v>
      </c>
      <c r="Y638" s="128">
        <v>0.62962962962962965</v>
      </c>
      <c r="Z638" s="495">
        <v>0</v>
      </c>
      <c r="AA638" s="495">
        <v>0</v>
      </c>
      <c r="AB638" s="495">
        <v>357798.51851851848</v>
      </c>
      <c r="AC638" s="495">
        <v>608257.48148148146</v>
      </c>
      <c r="AD638" s="495">
        <v>0</v>
      </c>
      <c r="AE638" s="42" t="s">
        <v>656</v>
      </c>
      <c r="AF638" s="42" t="s">
        <v>765</v>
      </c>
      <c r="AG638" s="42" t="s">
        <v>8176</v>
      </c>
      <c r="AH638" s="42">
        <v>1</v>
      </c>
      <c r="AI638" s="42" t="s">
        <v>8834</v>
      </c>
      <c r="AK638"/>
      <c r="AL638"/>
      <c r="AM638"/>
      <c r="AN638"/>
      <c r="AO638"/>
      <c r="AP638"/>
      <c r="AQ638"/>
    </row>
    <row r="639" spans="1:43">
      <c r="A639" t="s">
        <v>5883</v>
      </c>
      <c r="B639" t="s">
        <v>10</v>
      </c>
      <c r="C639" t="s">
        <v>365</v>
      </c>
      <c r="D639" t="s">
        <v>96</v>
      </c>
      <c r="E639"/>
      <c r="F639" t="s">
        <v>1450</v>
      </c>
      <c r="G639" t="s">
        <v>1348</v>
      </c>
      <c r="H639" t="s">
        <v>365</v>
      </c>
      <c r="I639" t="s">
        <v>25</v>
      </c>
      <c r="J639" t="s">
        <v>365</v>
      </c>
      <c r="K639" t="s">
        <v>365</v>
      </c>
      <c r="L639" t="s">
        <v>365</v>
      </c>
      <c r="M639" t="s">
        <v>6742</v>
      </c>
      <c r="N639" s="128" t="s">
        <v>365</v>
      </c>
      <c r="O639" s="128" t="s">
        <v>365</v>
      </c>
      <c r="P639" s="128" t="s">
        <v>365</v>
      </c>
      <c r="Q639" s="128" t="s">
        <v>365</v>
      </c>
      <c r="R639" s="128" t="s">
        <v>365</v>
      </c>
      <c r="S639" s="128">
        <v>1</v>
      </c>
      <c r="T639">
        <v>2038</v>
      </c>
      <c r="U639" s="495">
        <v>2144000</v>
      </c>
      <c r="V639" s="495" t="s">
        <v>365</v>
      </c>
      <c r="W639" s="495">
        <v>2144000</v>
      </c>
      <c r="X639" s="128">
        <v>0.58823529411764708</v>
      </c>
      <c r="Y639" s="128">
        <v>0.41176470588235292</v>
      </c>
      <c r="Z639" s="495">
        <v>0</v>
      </c>
      <c r="AA639" s="495">
        <v>0</v>
      </c>
      <c r="AB639" s="495">
        <v>1261176.4705882354</v>
      </c>
      <c r="AC639" s="495">
        <v>882823.5294117647</v>
      </c>
      <c r="AD639" s="495">
        <v>0</v>
      </c>
      <c r="AE639" s="42" t="s">
        <v>470</v>
      </c>
      <c r="AF639" s="42" t="s">
        <v>764</v>
      </c>
      <c r="AG639" s="42" t="s">
        <v>8308</v>
      </c>
      <c r="AH639" s="42">
        <v>1</v>
      </c>
      <c r="AI639" s="42" t="s">
        <v>8944</v>
      </c>
      <c r="AK639"/>
      <c r="AL639"/>
      <c r="AM639"/>
      <c r="AN639"/>
      <c r="AO639"/>
      <c r="AP639"/>
      <c r="AQ639"/>
    </row>
    <row r="640" spans="1:43">
      <c r="A640" t="s">
        <v>26</v>
      </c>
      <c r="B640" t="s">
        <v>11</v>
      </c>
      <c r="C640" t="s">
        <v>365</v>
      </c>
      <c r="D640" t="s">
        <v>222</v>
      </c>
      <c r="E640"/>
      <c r="F640" t="s">
        <v>6785</v>
      </c>
      <c r="G640" t="s">
        <v>1325</v>
      </c>
      <c r="H640" t="s">
        <v>365</v>
      </c>
      <c r="I640" t="s">
        <v>16</v>
      </c>
      <c r="J640" t="s">
        <v>365</v>
      </c>
      <c r="K640" t="s">
        <v>365</v>
      </c>
      <c r="L640" t="s">
        <v>365</v>
      </c>
      <c r="M640" t="s">
        <v>6073</v>
      </c>
      <c r="N640" s="128" t="s">
        <v>365</v>
      </c>
      <c r="O640" s="128" t="s">
        <v>365</v>
      </c>
      <c r="P640" s="128" t="s">
        <v>365</v>
      </c>
      <c r="Q640" s="128" t="s">
        <v>365</v>
      </c>
      <c r="R640" s="128" t="s">
        <v>365</v>
      </c>
      <c r="S640" s="128">
        <v>0.19624394242245582</v>
      </c>
      <c r="T640">
        <v>2050</v>
      </c>
      <c r="U640" s="495">
        <v>69541</v>
      </c>
      <c r="V640" s="495" t="s">
        <v>365</v>
      </c>
      <c r="W640" s="495">
        <v>69541</v>
      </c>
      <c r="X640" s="128">
        <v>0.34482758620689657</v>
      </c>
      <c r="Y640" s="128">
        <v>0.65517241379310343</v>
      </c>
      <c r="Z640" s="495">
        <v>55894</v>
      </c>
      <c r="AA640" s="495">
        <v>0</v>
      </c>
      <c r="AB640" s="495">
        <v>4705.8620689655172</v>
      </c>
      <c r="AC640" s="495">
        <v>8941.1379310344819</v>
      </c>
      <c r="AD640" s="495">
        <v>0</v>
      </c>
      <c r="AE640" s="42" t="s">
        <v>1884</v>
      </c>
      <c r="AF640" s="42" t="s">
        <v>764</v>
      </c>
      <c r="AG640" s="42" t="s">
        <v>8297</v>
      </c>
      <c r="AH640" s="42">
        <v>1</v>
      </c>
      <c r="AI640" s="42" t="s">
        <v>8935</v>
      </c>
      <c r="AK640"/>
      <c r="AL640"/>
      <c r="AM640"/>
      <c r="AN640"/>
      <c r="AO640"/>
      <c r="AP640"/>
      <c r="AQ640"/>
    </row>
    <row r="641" spans="1:43">
      <c r="A641" t="s">
        <v>26</v>
      </c>
      <c r="B641" t="s">
        <v>11</v>
      </c>
      <c r="C641" t="s">
        <v>365</v>
      </c>
      <c r="D641" t="s">
        <v>221</v>
      </c>
      <c r="E641"/>
      <c r="F641" t="s">
        <v>6832</v>
      </c>
      <c r="G641" t="s">
        <v>1325</v>
      </c>
      <c r="H641" t="s">
        <v>365</v>
      </c>
      <c r="I641" t="s">
        <v>16</v>
      </c>
      <c r="J641" t="s">
        <v>365</v>
      </c>
      <c r="K641" t="s">
        <v>365</v>
      </c>
      <c r="L641" t="s">
        <v>365</v>
      </c>
      <c r="M641" t="s">
        <v>6073</v>
      </c>
      <c r="N641" s="128" t="s">
        <v>365</v>
      </c>
      <c r="O641" s="128" t="s">
        <v>365</v>
      </c>
      <c r="P641" s="128" t="s">
        <v>365</v>
      </c>
      <c r="Q641" s="128" t="s">
        <v>365</v>
      </c>
      <c r="R641" s="128" t="s">
        <v>365</v>
      </c>
      <c r="S641" s="128">
        <v>0.47202426080363913</v>
      </c>
      <c r="T641">
        <v>2050</v>
      </c>
      <c r="U641" s="495">
        <v>52760</v>
      </c>
      <c r="V641" s="495" t="s">
        <v>365</v>
      </c>
      <c r="W641" s="495">
        <v>52760</v>
      </c>
      <c r="X641" s="128">
        <v>0.34482758620689657</v>
      </c>
      <c r="Y641" s="128">
        <v>0.65517241379310343</v>
      </c>
      <c r="Z641" s="495">
        <v>27856</v>
      </c>
      <c r="AA641" s="495">
        <v>0</v>
      </c>
      <c r="AB641" s="495">
        <v>8587.5862068965525</v>
      </c>
      <c r="AC641" s="495">
        <v>16316.413793103447</v>
      </c>
      <c r="AD641" s="495">
        <v>0</v>
      </c>
      <c r="AE641" s="42" t="s">
        <v>1884</v>
      </c>
      <c r="AF641" s="42" t="s">
        <v>764</v>
      </c>
      <c r="AG641" s="42" t="s">
        <v>8450</v>
      </c>
      <c r="AH641" s="42">
        <v>1</v>
      </c>
      <c r="AI641" s="42" t="s">
        <v>9069</v>
      </c>
      <c r="AK641"/>
      <c r="AL641"/>
      <c r="AM641"/>
      <c r="AN641"/>
      <c r="AO641"/>
      <c r="AP641"/>
      <c r="AQ641"/>
    </row>
    <row r="642" spans="1:43">
      <c r="A642" t="s">
        <v>26</v>
      </c>
      <c r="B642" t="s">
        <v>11</v>
      </c>
      <c r="C642" t="s">
        <v>365</v>
      </c>
      <c r="D642" t="s">
        <v>220</v>
      </c>
      <c r="E642"/>
      <c r="F642" t="s">
        <v>6833</v>
      </c>
      <c r="G642" t="s">
        <v>1325</v>
      </c>
      <c r="H642" t="s">
        <v>365</v>
      </c>
      <c r="I642" t="s">
        <v>16</v>
      </c>
      <c r="J642" t="s">
        <v>365</v>
      </c>
      <c r="K642" t="s">
        <v>365</v>
      </c>
      <c r="L642" t="s">
        <v>365</v>
      </c>
      <c r="M642" t="s">
        <v>6073</v>
      </c>
      <c r="N642" s="128" t="s">
        <v>365</v>
      </c>
      <c r="O642" s="128" t="s">
        <v>365</v>
      </c>
      <c r="P642" s="128" t="s">
        <v>365</v>
      </c>
      <c r="Q642" s="128" t="s">
        <v>365</v>
      </c>
      <c r="R642" s="128" t="s">
        <v>365</v>
      </c>
      <c r="S642" s="128">
        <v>0.21428600434508943</v>
      </c>
      <c r="T642">
        <v>2050</v>
      </c>
      <c r="U642" s="495">
        <v>246255</v>
      </c>
      <c r="V642" s="495" t="s">
        <v>365</v>
      </c>
      <c r="W642" s="495">
        <v>246255</v>
      </c>
      <c r="X642" s="128">
        <v>0.34482758620689657</v>
      </c>
      <c r="Y642" s="128">
        <v>0.65517241379310343</v>
      </c>
      <c r="Z642" s="495">
        <v>193486.00000000003</v>
      </c>
      <c r="AA642" s="495">
        <v>0</v>
      </c>
      <c r="AB642" s="495">
        <v>18196.206896551714</v>
      </c>
      <c r="AC642" s="495">
        <v>34572.793103448254</v>
      </c>
      <c r="AD642" s="495">
        <v>0</v>
      </c>
      <c r="AE642" s="42" t="s">
        <v>1884</v>
      </c>
      <c r="AF642" s="42" t="s">
        <v>764</v>
      </c>
      <c r="AG642" s="42" t="s">
        <v>8451</v>
      </c>
      <c r="AH642" s="42">
        <v>1</v>
      </c>
      <c r="AI642" s="42" t="s">
        <v>9070</v>
      </c>
      <c r="AK642"/>
      <c r="AL642"/>
      <c r="AM642"/>
      <c r="AN642"/>
      <c r="AO642"/>
      <c r="AP642"/>
      <c r="AQ642"/>
    </row>
    <row r="643" spans="1:43">
      <c r="A643" t="s">
        <v>26</v>
      </c>
      <c r="B643" t="s">
        <v>11</v>
      </c>
      <c r="C643" t="s">
        <v>365</v>
      </c>
      <c r="D643" t="s">
        <v>223</v>
      </c>
      <c r="E643"/>
      <c r="F643" t="s">
        <v>1874</v>
      </c>
      <c r="G643" t="s">
        <v>1336</v>
      </c>
      <c r="H643" t="s">
        <v>365</v>
      </c>
      <c r="I643" t="s">
        <v>16</v>
      </c>
      <c r="J643" t="s">
        <v>365</v>
      </c>
      <c r="K643" t="s">
        <v>365</v>
      </c>
      <c r="L643" t="s">
        <v>365</v>
      </c>
      <c r="M643" t="s">
        <v>6073</v>
      </c>
      <c r="N643" s="128" t="s">
        <v>365</v>
      </c>
      <c r="O643" s="128" t="s">
        <v>365</v>
      </c>
      <c r="P643" s="128" t="s">
        <v>365</v>
      </c>
      <c r="Q643" s="128" t="s">
        <v>365</v>
      </c>
      <c r="R643" s="128" t="s">
        <v>365</v>
      </c>
      <c r="S643" s="128">
        <v>0.17697407407407406</v>
      </c>
      <c r="T643">
        <v>2050</v>
      </c>
      <c r="U643" s="495">
        <v>270000</v>
      </c>
      <c r="V643" s="495" t="s">
        <v>365</v>
      </c>
      <c r="W643" s="495">
        <v>270000</v>
      </c>
      <c r="X643" s="128">
        <v>0.34482758620689657</v>
      </c>
      <c r="Y643" s="128">
        <v>0.65517241379310343</v>
      </c>
      <c r="Z643" s="495">
        <v>222217</v>
      </c>
      <c r="AA643" s="495">
        <v>0</v>
      </c>
      <c r="AB643" s="495">
        <v>16476.896551724138</v>
      </c>
      <c r="AC643" s="495">
        <v>31306.103448275862</v>
      </c>
      <c r="AD643" s="495">
        <v>0</v>
      </c>
      <c r="AE643" s="42" t="s">
        <v>1884</v>
      </c>
      <c r="AF643" s="42" t="s">
        <v>764</v>
      </c>
      <c r="AG643" s="42" t="s">
        <v>8424</v>
      </c>
      <c r="AH643" s="42">
        <v>1</v>
      </c>
      <c r="AI643" s="42" t="s">
        <v>9047</v>
      </c>
      <c r="AK643"/>
      <c r="AL643"/>
      <c r="AM643"/>
      <c r="AN643"/>
      <c r="AO643"/>
      <c r="AP643"/>
      <c r="AQ643"/>
    </row>
    <row r="644" spans="1:43">
      <c r="A644" t="s">
        <v>26</v>
      </c>
      <c r="B644" t="s">
        <v>11</v>
      </c>
      <c r="C644" t="s">
        <v>365</v>
      </c>
      <c r="D644" t="s">
        <v>228</v>
      </c>
      <c r="E644"/>
      <c r="F644" t="s">
        <v>6758</v>
      </c>
      <c r="G644" t="s">
        <v>1325</v>
      </c>
      <c r="H644" t="s">
        <v>365</v>
      </c>
      <c r="I644" t="s">
        <v>16</v>
      </c>
      <c r="J644" t="s">
        <v>365</v>
      </c>
      <c r="K644" t="s">
        <v>365</v>
      </c>
      <c r="L644" t="s">
        <v>365</v>
      </c>
      <c r="M644" t="s">
        <v>6073</v>
      </c>
      <c r="N644" s="128" t="s">
        <v>365</v>
      </c>
      <c r="O644" s="128" t="s">
        <v>365</v>
      </c>
      <c r="P644" s="128" t="s">
        <v>365</v>
      </c>
      <c r="Q644" s="128" t="s">
        <v>365</v>
      </c>
      <c r="R644" s="128" t="s">
        <v>365</v>
      </c>
      <c r="S644" s="128">
        <v>0.38866969364590315</v>
      </c>
      <c r="T644">
        <v>2050</v>
      </c>
      <c r="U644" s="495">
        <v>353976.66</v>
      </c>
      <c r="V644" s="495" t="s">
        <v>365</v>
      </c>
      <c r="W644" s="495">
        <v>353976.66</v>
      </c>
      <c r="X644" s="128">
        <v>0.34482758620689657</v>
      </c>
      <c r="Y644" s="128">
        <v>0.65517241379310343</v>
      </c>
      <c r="Z644" s="495">
        <v>216396.65999999997</v>
      </c>
      <c r="AA644" s="495">
        <v>0</v>
      </c>
      <c r="AB644" s="495">
        <v>47441.379310344833</v>
      </c>
      <c r="AC644" s="495">
        <v>90138.620689655174</v>
      </c>
      <c r="AD644" s="495">
        <v>0</v>
      </c>
      <c r="AE644" s="42" t="s">
        <v>1884</v>
      </c>
      <c r="AF644" s="42" t="s">
        <v>764</v>
      </c>
      <c r="AG644" s="42" t="s">
        <v>8207</v>
      </c>
      <c r="AH644" s="42">
        <v>1</v>
      </c>
      <c r="AI644" s="42" t="s">
        <v>8858</v>
      </c>
      <c r="AK644"/>
      <c r="AL644"/>
      <c r="AM644"/>
      <c r="AN644"/>
      <c r="AO644"/>
      <c r="AP644"/>
      <c r="AQ644"/>
    </row>
    <row r="645" spans="1:43">
      <c r="A645" t="s">
        <v>26</v>
      </c>
      <c r="B645" t="s">
        <v>11</v>
      </c>
      <c r="C645" t="s">
        <v>365</v>
      </c>
      <c r="D645" t="s">
        <v>224</v>
      </c>
      <c r="E645"/>
      <c r="F645" t="s">
        <v>6781</v>
      </c>
      <c r="G645" t="s">
        <v>1325</v>
      </c>
      <c r="H645" t="s">
        <v>365</v>
      </c>
      <c r="I645" t="s">
        <v>16</v>
      </c>
      <c r="J645" t="s">
        <v>365</v>
      </c>
      <c r="K645" t="s">
        <v>365</v>
      </c>
      <c r="L645" t="s">
        <v>365</v>
      </c>
      <c r="M645" t="s">
        <v>6073</v>
      </c>
      <c r="N645" s="128" t="s">
        <v>365</v>
      </c>
      <c r="O645" s="128" t="s">
        <v>365</v>
      </c>
      <c r="P645" s="128" t="s">
        <v>365</v>
      </c>
      <c r="Q645" s="128" t="s">
        <v>365</v>
      </c>
      <c r="R645" s="128" t="s">
        <v>365</v>
      </c>
      <c r="S645" s="128">
        <v>0.34003851367526561</v>
      </c>
      <c r="T645">
        <v>2050</v>
      </c>
      <c r="U645" s="495">
        <v>99626.95</v>
      </c>
      <c r="V645" s="495" t="s">
        <v>365</v>
      </c>
      <c r="W645" s="495">
        <v>99626.95</v>
      </c>
      <c r="X645" s="128">
        <v>0.34482758620689657</v>
      </c>
      <c r="Y645" s="128">
        <v>0.65517241379310343</v>
      </c>
      <c r="Z645" s="495">
        <v>65749.95</v>
      </c>
      <c r="AA645" s="495">
        <v>0</v>
      </c>
      <c r="AB645" s="495">
        <v>11681.724137931034</v>
      </c>
      <c r="AC645" s="495">
        <v>22195.275862068964</v>
      </c>
      <c r="AD645" s="495">
        <v>1.4551915228366852E-11</v>
      </c>
      <c r="AE645" s="42" t="s">
        <v>1884</v>
      </c>
      <c r="AF645" s="42" t="s">
        <v>764</v>
      </c>
      <c r="AG645" s="42" t="s">
        <v>8293</v>
      </c>
      <c r="AH645" s="42">
        <v>1</v>
      </c>
      <c r="AI645" s="42" t="s">
        <v>8931</v>
      </c>
      <c r="AK645"/>
      <c r="AL645"/>
      <c r="AM645"/>
      <c r="AN645"/>
      <c r="AO645"/>
      <c r="AP645"/>
      <c r="AQ645"/>
    </row>
    <row r="646" spans="1:43">
      <c r="A646" t="s">
        <v>26</v>
      </c>
      <c r="B646" t="s">
        <v>11</v>
      </c>
      <c r="C646" t="s">
        <v>365</v>
      </c>
      <c r="D646" t="s">
        <v>226</v>
      </c>
      <c r="E646"/>
      <c r="F646" t="s">
        <v>6782</v>
      </c>
      <c r="G646" t="s">
        <v>1325</v>
      </c>
      <c r="H646" t="s">
        <v>365</v>
      </c>
      <c r="I646" t="s">
        <v>16</v>
      </c>
      <c r="J646" t="s">
        <v>365</v>
      </c>
      <c r="K646" t="s">
        <v>365</v>
      </c>
      <c r="L646" t="s">
        <v>365</v>
      </c>
      <c r="M646" t="s">
        <v>6073</v>
      </c>
      <c r="N646" s="128" t="s">
        <v>365</v>
      </c>
      <c r="O646" s="128" t="s">
        <v>365</v>
      </c>
      <c r="P646" s="128" t="s">
        <v>365</v>
      </c>
      <c r="Q646" s="128" t="s">
        <v>365</v>
      </c>
      <c r="R646" s="128" t="s">
        <v>365</v>
      </c>
      <c r="S646" s="128">
        <v>0.48935441426843435</v>
      </c>
      <c r="T646">
        <v>2050</v>
      </c>
      <c r="U646" s="495">
        <v>197793.25</v>
      </c>
      <c r="V646" s="495" t="s">
        <v>365</v>
      </c>
      <c r="W646" s="495">
        <v>197793.25</v>
      </c>
      <c r="X646" s="128">
        <v>0.34482758620689657</v>
      </c>
      <c r="Y646" s="128">
        <v>0.65517241379310343</v>
      </c>
      <c r="Z646" s="495">
        <v>101002.25000000001</v>
      </c>
      <c r="AA646" s="495">
        <v>0</v>
      </c>
      <c r="AB646" s="495">
        <v>33376.206896551725</v>
      </c>
      <c r="AC646" s="495">
        <v>63414.793103448261</v>
      </c>
      <c r="AD646" s="495">
        <v>0</v>
      </c>
      <c r="AE646" s="42" t="s">
        <v>1884</v>
      </c>
      <c r="AF646" s="42" t="s">
        <v>764</v>
      </c>
      <c r="AG646" s="42" t="s">
        <v>8294</v>
      </c>
      <c r="AH646" s="42">
        <v>1</v>
      </c>
      <c r="AI646" s="42" t="s">
        <v>8932</v>
      </c>
      <c r="AK646"/>
      <c r="AL646"/>
      <c r="AM646"/>
      <c r="AN646"/>
      <c r="AO646"/>
      <c r="AP646"/>
      <c r="AQ646"/>
    </row>
    <row r="647" spans="1:43">
      <c r="A647" t="s">
        <v>26</v>
      </c>
      <c r="B647" t="s">
        <v>11</v>
      </c>
      <c r="C647" t="s">
        <v>365</v>
      </c>
      <c r="D647" t="s">
        <v>225</v>
      </c>
      <c r="E647"/>
      <c r="F647" t="s">
        <v>6756</v>
      </c>
      <c r="G647" t="s">
        <v>1325</v>
      </c>
      <c r="H647" t="s">
        <v>365</v>
      </c>
      <c r="I647" t="s">
        <v>16</v>
      </c>
      <c r="J647" t="s">
        <v>365</v>
      </c>
      <c r="K647" t="s">
        <v>365</v>
      </c>
      <c r="L647" t="s">
        <v>365</v>
      </c>
      <c r="M647" t="s">
        <v>6073</v>
      </c>
      <c r="N647" s="128" t="s">
        <v>365</v>
      </c>
      <c r="O647" s="128" t="s">
        <v>365</v>
      </c>
      <c r="P647" s="128" t="s">
        <v>365</v>
      </c>
      <c r="Q647" s="128" t="s">
        <v>365</v>
      </c>
      <c r="R647" s="128" t="s">
        <v>365</v>
      </c>
      <c r="S647" s="128">
        <v>0.29834472572241461</v>
      </c>
      <c r="T647">
        <v>2050</v>
      </c>
      <c r="U647" s="495">
        <v>265330.65000000002</v>
      </c>
      <c r="V647" s="495" t="s">
        <v>365</v>
      </c>
      <c r="W647" s="495">
        <v>265330.65000000002</v>
      </c>
      <c r="X647" s="128">
        <v>0.34482758620689657</v>
      </c>
      <c r="Y647" s="128">
        <v>0.65517241379310343</v>
      </c>
      <c r="Z647" s="495">
        <v>186170.65000000005</v>
      </c>
      <c r="AA647" s="495">
        <v>0</v>
      </c>
      <c r="AB647" s="495">
        <v>27296.551724137924</v>
      </c>
      <c r="AC647" s="495">
        <v>51863.448275862051</v>
      </c>
      <c r="AD647" s="495">
        <v>0</v>
      </c>
      <c r="AE647" s="42" t="s">
        <v>1884</v>
      </c>
      <c r="AF647" s="42" t="s">
        <v>764</v>
      </c>
      <c r="AG647" s="42" t="s">
        <v>8205</v>
      </c>
      <c r="AH647" s="42">
        <v>1</v>
      </c>
      <c r="AI647" s="42" t="s">
        <v>8856</v>
      </c>
      <c r="AK647"/>
      <c r="AL647"/>
      <c r="AM647"/>
      <c r="AN647"/>
      <c r="AO647"/>
      <c r="AP647"/>
      <c r="AQ647"/>
    </row>
    <row r="648" spans="1:43">
      <c r="A648" t="s">
        <v>26</v>
      </c>
      <c r="B648" t="s">
        <v>11</v>
      </c>
      <c r="C648" t="s">
        <v>365</v>
      </c>
      <c r="D648" t="s">
        <v>231</v>
      </c>
      <c r="E648"/>
      <c r="F648" t="s">
        <v>6784</v>
      </c>
      <c r="G648" t="s">
        <v>1325</v>
      </c>
      <c r="H648" t="s">
        <v>365</v>
      </c>
      <c r="I648" t="s">
        <v>16</v>
      </c>
      <c r="J648" t="s">
        <v>365</v>
      </c>
      <c r="K648" t="s">
        <v>365</v>
      </c>
      <c r="L648" t="s">
        <v>365</v>
      </c>
      <c r="M648" t="s">
        <v>6073</v>
      </c>
      <c r="N648" s="128" t="s">
        <v>365</v>
      </c>
      <c r="O648" s="128" t="s">
        <v>365</v>
      </c>
      <c r="P648" s="128" t="s">
        <v>365</v>
      </c>
      <c r="Q648" s="128" t="s">
        <v>365</v>
      </c>
      <c r="R648" s="128" t="s">
        <v>365</v>
      </c>
      <c r="S648" s="128">
        <v>0.47853346868095781</v>
      </c>
      <c r="T648">
        <v>2050</v>
      </c>
      <c r="U648" s="495">
        <v>167470</v>
      </c>
      <c r="V648" s="495" t="s">
        <v>365</v>
      </c>
      <c r="W648" s="495">
        <v>167470</v>
      </c>
      <c r="X648" s="128">
        <v>0.34482758620689657</v>
      </c>
      <c r="Y648" s="128">
        <v>0.65517241379310343</v>
      </c>
      <c r="Z648" s="495">
        <v>87330</v>
      </c>
      <c r="AA648" s="495">
        <v>0</v>
      </c>
      <c r="AB648" s="495">
        <v>27634.482758620692</v>
      </c>
      <c r="AC648" s="495">
        <v>52505.517241379312</v>
      </c>
      <c r="AD648" s="495">
        <v>0</v>
      </c>
      <c r="AE648" s="42" t="s">
        <v>1884</v>
      </c>
      <c r="AF648" s="42" t="s">
        <v>764</v>
      </c>
      <c r="AG648" s="42" t="s">
        <v>8296</v>
      </c>
      <c r="AH648" s="42">
        <v>1</v>
      </c>
      <c r="AI648" s="42" t="s">
        <v>8934</v>
      </c>
      <c r="AK648"/>
      <c r="AL648"/>
      <c r="AM648"/>
      <c r="AN648"/>
      <c r="AO648"/>
      <c r="AP648"/>
      <c r="AQ648"/>
    </row>
    <row r="649" spans="1:43">
      <c r="A649" t="s">
        <v>26</v>
      </c>
      <c r="B649" t="s">
        <v>11</v>
      </c>
      <c r="C649" t="s">
        <v>365</v>
      </c>
      <c r="D649" t="s">
        <v>230</v>
      </c>
      <c r="E649"/>
      <c r="F649" t="s">
        <v>6800</v>
      </c>
      <c r="G649" t="s">
        <v>1827</v>
      </c>
      <c r="H649" t="s">
        <v>365</v>
      </c>
      <c r="I649" t="s">
        <v>16</v>
      </c>
      <c r="J649" t="s">
        <v>365</v>
      </c>
      <c r="K649" t="s">
        <v>365</v>
      </c>
      <c r="L649" t="s">
        <v>365</v>
      </c>
      <c r="M649" t="s">
        <v>6073</v>
      </c>
      <c r="N649" s="128" t="s">
        <v>365</v>
      </c>
      <c r="O649" s="128" t="s">
        <v>365</v>
      </c>
      <c r="P649" s="128" t="s">
        <v>365</v>
      </c>
      <c r="Q649" s="128" t="s">
        <v>365</v>
      </c>
      <c r="R649" s="128" t="s">
        <v>365</v>
      </c>
      <c r="S649" s="128">
        <v>0.12848654037886342</v>
      </c>
      <c r="T649">
        <v>2050</v>
      </c>
      <c r="U649" s="495">
        <v>250750</v>
      </c>
      <c r="V649" s="495" t="s">
        <v>365</v>
      </c>
      <c r="W649" s="495">
        <v>250750</v>
      </c>
      <c r="X649" s="128">
        <v>0.34482758620689657</v>
      </c>
      <c r="Y649" s="128">
        <v>0.65517241379310343</v>
      </c>
      <c r="Z649" s="495">
        <v>218532</v>
      </c>
      <c r="AA649" s="495">
        <v>0</v>
      </c>
      <c r="AB649" s="495">
        <v>11109.655172413793</v>
      </c>
      <c r="AC649" s="495">
        <v>21108.344827586207</v>
      </c>
      <c r="AD649" s="495">
        <v>0</v>
      </c>
      <c r="AE649" s="42" t="s">
        <v>1884</v>
      </c>
      <c r="AF649" s="42" t="s">
        <v>764</v>
      </c>
      <c r="AG649" s="42" t="s">
        <v>8377</v>
      </c>
      <c r="AH649" s="42">
        <v>1</v>
      </c>
      <c r="AI649" s="42" t="s">
        <v>9004</v>
      </c>
      <c r="AK649"/>
      <c r="AL649"/>
      <c r="AM649"/>
      <c r="AN649"/>
      <c r="AO649"/>
      <c r="AP649"/>
      <c r="AQ649"/>
    </row>
    <row r="650" spans="1:43">
      <c r="A650" t="s">
        <v>26</v>
      </c>
      <c r="B650" t="s">
        <v>11</v>
      </c>
      <c r="C650" t="s">
        <v>365</v>
      </c>
      <c r="D650" t="s">
        <v>229</v>
      </c>
      <c r="E650"/>
      <c r="F650" t="s">
        <v>6780</v>
      </c>
      <c r="G650" t="s">
        <v>1325</v>
      </c>
      <c r="H650" t="s">
        <v>365</v>
      </c>
      <c r="I650" t="s">
        <v>16</v>
      </c>
      <c r="J650" t="s">
        <v>365</v>
      </c>
      <c r="K650" t="s">
        <v>365</v>
      </c>
      <c r="L650" t="s">
        <v>365</v>
      </c>
      <c r="M650" t="s">
        <v>6073</v>
      </c>
      <c r="N650" s="128" t="s">
        <v>365</v>
      </c>
      <c r="O650" s="128" t="s">
        <v>365</v>
      </c>
      <c r="P650" s="128" t="s">
        <v>365</v>
      </c>
      <c r="Q650" s="128" t="s">
        <v>365</v>
      </c>
      <c r="R650" s="128" t="s">
        <v>365</v>
      </c>
      <c r="S650" s="128">
        <v>0.42461895229742891</v>
      </c>
      <c r="T650">
        <v>2050</v>
      </c>
      <c r="U650" s="495">
        <v>305132.40000000002</v>
      </c>
      <c r="V650" s="495" t="s">
        <v>365</v>
      </c>
      <c r="W650" s="495">
        <v>305132.40000000002</v>
      </c>
      <c r="X650" s="128">
        <v>0.34482758620689657</v>
      </c>
      <c r="Y650" s="128">
        <v>0.65517241379310343</v>
      </c>
      <c r="Z650" s="495">
        <v>175567.40000000002</v>
      </c>
      <c r="AA650" s="495">
        <v>0</v>
      </c>
      <c r="AB650" s="495">
        <v>44677.586206896558</v>
      </c>
      <c r="AC650" s="495">
        <v>84887.413793103449</v>
      </c>
      <c r="AD650" s="495">
        <v>0</v>
      </c>
      <c r="AE650" s="42" t="s">
        <v>1884</v>
      </c>
      <c r="AF650" s="42" t="s">
        <v>764</v>
      </c>
      <c r="AG650" s="42" t="s">
        <v>8292</v>
      </c>
      <c r="AH650" s="42">
        <v>1</v>
      </c>
      <c r="AI650" s="42" t="s">
        <v>8930</v>
      </c>
      <c r="AK650"/>
      <c r="AL650"/>
      <c r="AM650"/>
      <c r="AN650"/>
      <c r="AO650"/>
      <c r="AP650"/>
      <c r="AQ650"/>
    </row>
    <row r="651" spans="1:43">
      <c r="A651" t="s">
        <v>26</v>
      </c>
      <c r="B651" t="s">
        <v>11</v>
      </c>
      <c r="C651" t="s">
        <v>365</v>
      </c>
      <c r="D651" t="s">
        <v>233</v>
      </c>
      <c r="E651"/>
      <c r="F651" t="s">
        <v>6783</v>
      </c>
      <c r="G651" t="s">
        <v>1325</v>
      </c>
      <c r="H651" t="s">
        <v>365</v>
      </c>
      <c r="I651" t="s">
        <v>16</v>
      </c>
      <c r="J651" t="s">
        <v>365</v>
      </c>
      <c r="K651" t="s">
        <v>365</v>
      </c>
      <c r="L651" t="s">
        <v>365</v>
      </c>
      <c r="M651" t="s">
        <v>6073</v>
      </c>
      <c r="N651" s="128" t="s">
        <v>365</v>
      </c>
      <c r="O651" s="128" t="s">
        <v>365</v>
      </c>
      <c r="P651" s="128" t="s">
        <v>365</v>
      </c>
      <c r="Q651" s="128" t="s">
        <v>365</v>
      </c>
      <c r="R651" s="128" t="s">
        <v>365</v>
      </c>
      <c r="S651" s="128">
        <v>0.46837976122797043</v>
      </c>
      <c r="T651">
        <v>2050</v>
      </c>
      <c r="U651" s="495">
        <v>87950</v>
      </c>
      <c r="V651" s="495" t="s">
        <v>365</v>
      </c>
      <c r="W651" s="495">
        <v>87950</v>
      </c>
      <c r="X651" s="128">
        <v>0.34482758620689657</v>
      </c>
      <c r="Y651" s="128">
        <v>0.65517241379310343</v>
      </c>
      <c r="Z651" s="495">
        <v>46756</v>
      </c>
      <c r="AA651" s="495">
        <v>0</v>
      </c>
      <c r="AB651" s="495">
        <v>14204.827586206897</v>
      </c>
      <c r="AC651" s="495">
        <v>26989.172413793101</v>
      </c>
      <c r="AD651" s="495">
        <v>0</v>
      </c>
      <c r="AE651" s="42" t="s">
        <v>1884</v>
      </c>
      <c r="AF651" s="42" t="s">
        <v>764</v>
      </c>
      <c r="AG651" s="42" t="s">
        <v>8295</v>
      </c>
      <c r="AH651" s="42">
        <v>1</v>
      </c>
      <c r="AI651" s="42" t="s">
        <v>8933</v>
      </c>
      <c r="AK651"/>
      <c r="AL651"/>
      <c r="AM651"/>
      <c r="AN651"/>
      <c r="AO651"/>
      <c r="AP651"/>
      <c r="AQ651"/>
    </row>
    <row r="652" spans="1:43">
      <c r="A652" t="s">
        <v>26</v>
      </c>
      <c r="B652" t="s">
        <v>11</v>
      </c>
      <c r="C652" t="s">
        <v>365</v>
      </c>
      <c r="D652" t="s">
        <v>232</v>
      </c>
      <c r="E652"/>
      <c r="F652" t="s">
        <v>6798</v>
      </c>
      <c r="G652" t="s">
        <v>1827</v>
      </c>
      <c r="H652" t="s">
        <v>365</v>
      </c>
      <c r="I652" t="s">
        <v>16</v>
      </c>
      <c r="J652" t="s">
        <v>365</v>
      </c>
      <c r="K652" t="s">
        <v>365</v>
      </c>
      <c r="L652" t="s">
        <v>365</v>
      </c>
      <c r="M652" t="s">
        <v>6073</v>
      </c>
      <c r="N652" s="128" t="s">
        <v>365</v>
      </c>
      <c r="O652" s="128" t="s">
        <v>365</v>
      </c>
      <c r="P652" s="128" t="s">
        <v>365</v>
      </c>
      <c r="Q652" s="128" t="s">
        <v>365</v>
      </c>
      <c r="R652" s="128" t="s">
        <v>365</v>
      </c>
      <c r="S652" s="128">
        <v>0.35566826837515569</v>
      </c>
      <c r="T652">
        <v>2050</v>
      </c>
      <c r="U652" s="495">
        <v>112380</v>
      </c>
      <c r="V652" s="495" t="s">
        <v>365</v>
      </c>
      <c r="W652" s="495">
        <v>112380</v>
      </c>
      <c r="X652" s="128">
        <v>0.34482758620689657</v>
      </c>
      <c r="Y652" s="128">
        <v>0.65517241379310343</v>
      </c>
      <c r="Z652" s="495">
        <v>72410</v>
      </c>
      <c r="AA652" s="495">
        <v>0</v>
      </c>
      <c r="AB652" s="495">
        <v>13782.758620689656</v>
      </c>
      <c r="AC652" s="495">
        <v>26187.241379310344</v>
      </c>
      <c r="AD652" s="495">
        <v>0</v>
      </c>
      <c r="AE652" s="42" t="s">
        <v>1884</v>
      </c>
      <c r="AF652" s="42" t="s">
        <v>764</v>
      </c>
      <c r="AG652" s="42" t="s">
        <v>8375</v>
      </c>
      <c r="AH652" s="42">
        <v>1</v>
      </c>
      <c r="AI652" s="42" t="s">
        <v>9002</v>
      </c>
      <c r="AK652"/>
      <c r="AL652"/>
      <c r="AM652"/>
      <c r="AN652"/>
      <c r="AO652"/>
      <c r="AP652"/>
      <c r="AQ652"/>
    </row>
    <row r="653" spans="1:43">
      <c r="A653" t="s">
        <v>26</v>
      </c>
      <c r="B653" t="s">
        <v>11</v>
      </c>
      <c r="C653" t="s">
        <v>365</v>
      </c>
      <c r="D653" t="s">
        <v>234</v>
      </c>
      <c r="E653"/>
      <c r="F653" t="s">
        <v>6801</v>
      </c>
      <c r="G653" t="s">
        <v>1828</v>
      </c>
      <c r="H653" t="s">
        <v>365</v>
      </c>
      <c r="I653" t="s">
        <v>16</v>
      </c>
      <c r="J653" t="s">
        <v>365</v>
      </c>
      <c r="K653" t="s">
        <v>365</v>
      </c>
      <c r="L653" t="s">
        <v>365</v>
      </c>
      <c r="M653" t="s">
        <v>6073</v>
      </c>
      <c r="N653" s="128" t="s">
        <v>365</v>
      </c>
      <c r="O653" s="128" t="s">
        <v>365</v>
      </c>
      <c r="P653" s="128" t="s">
        <v>365</v>
      </c>
      <c r="Q653" s="128" t="s">
        <v>365</v>
      </c>
      <c r="R653" s="128" t="s">
        <v>365</v>
      </c>
      <c r="S653" s="128">
        <v>0.23608667529107374</v>
      </c>
      <c r="T653">
        <v>2050</v>
      </c>
      <c r="U653" s="495">
        <v>154600</v>
      </c>
      <c r="V653" s="495" t="s">
        <v>365</v>
      </c>
      <c r="W653" s="495">
        <v>154600</v>
      </c>
      <c r="X653" s="128">
        <v>0.34482758620689657</v>
      </c>
      <c r="Y653" s="128">
        <v>0.65517241379310343</v>
      </c>
      <c r="Z653" s="495">
        <v>118101</v>
      </c>
      <c r="AA653" s="495">
        <v>0</v>
      </c>
      <c r="AB653" s="495">
        <v>12585.862068965518</v>
      </c>
      <c r="AC653" s="495">
        <v>23913.137931034482</v>
      </c>
      <c r="AD653" s="495">
        <v>0</v>
      </c>
      <c r="AE653" s="42" t="s">
        <v>1884</v>
      </c>
      <c r="AF653" s="42" t="s">
        <v>764</v>
      </c>
      <c r="AG653" s="42" t="s">
        <v>8378</v>
      </c>
      <c r="AH653" s="42">
        <v>1</v>
      </c>
      <c r="AI653" s="42" t="s">
        <v>9005</v>
      </c>
      <c r="AK653"/>
      <c r="AL653"/>
      <c r="AM653"/>
      <c r="AN653"/>
      <c r="AO653"/>
      <c r="AP653"/>
      <c r="AQ653"/>
    </row>
    <row r="654" spans="1:43">
      <c r="A654" t="s">
        <v>26</v>
      </c>
      <c r="B654" t="s">
        <v>11</v>
      </c>
      <c r="C654" t="s">
        <v>365</v>
      </c>
      <c r="D654" t="s">
        <v>802</v>
      </c>
      <c r="E654"/>
      <c r="F654" t="s">
        <v>801</v>
      </c>
      <c r="G654" t="s">
        <v>1169</v>
      </c>
      <c r="H654" t="s">
        <v>365</v>
      </c>
      <c r="I654" t="s">
        <v>365</v>
      </c>
      <c r="J654" t="s">
        <v>365</v>
      </c>
      <c r="K654" t="s">
        <v>365</v>
      </c>
      <c r="L654" t="s">
        <v>365</v>
      </c>
      <c r="M654" t="s">
        <v>6005</v>
      </c>
      <c r="N654" s="128" t="s">
        <v>365</v>
      </c>
      <c r="O654" s="128" t="s">
        <v>365</v>
      </c>
      <c r="P654" s="128" t="s">
        <v>365</v>
      </c>
      <c r="Q654" s="128" t="s">
        <v>365</v>
      </c>
      <c r="R654" s="128" t="s">
        <v>365</v>
      </c>
      <c r="S654" s="128">
        <v>0.75</v>
      </c>
      <c r="T654">
        <v>2028</v>
      </c>
      <c r="U654" s="495">
        <v>460903.06999999995</v>
      </c>
      <c r="V654" s="495" t="s">
        <v>365</v>
      </c>
      <c r="W654" s="495">
        <v>460903.06999999995</v>
      </c>
      <c r="X654" s="128">
        <v>1</v>
      </c>
      <c r="Y654" s="128">
        <v>0</v>
      </c>
      <c r="Z654" s="495">
        <v>115225.76749999999</v>
      </c>
      <c r="AA654" s="495">
        <v>0</v>
      </c>
      <c r="AB654" s="495">
        <v>345677.30249999999</v>
      </c>
      <c r="AC654" s="495">
        <v>0</v>
      </c>
      <c r="AD654" s="495">
        <v>0</v>
      </c>
      <c r="AE654" s="42" t="s">
        <v>1911</v>
      </c>
      <c r="AF654" s="42" t="s">
        <v>765</v>
      </c>
      <c r="AG654" s="42" t="s">
        <v>7842</v>
      </c>
      <c r="AH654" s="42">
        <v>1</v>
      </c>
      <c r="AI654" s="42" t="s">
        <v>8686</v>
      </c>
      <c r="AK654"/>
      <c r="AL654"/>
      <c r="AM654"/>
      <c r="AN654"/>
      <c r="AO654"/>
      <c r="AP654"/>
      <c r="AQ654"/>
    </row>
    <row r="655" spans="1:43">
      <c r="A655" t="s">
        <v>26</v>
      </c>
      <c r="B655" t="s">
        <v>11</v>
      </c>
      <c r="C655" t="s">
        <v>365</v>
      </c>
      <c r="D655" t="s">
        <v>802</v>
      </c>
      <c r="E655"/>
      <c r="F655" t="s">
        <v>801</v>
      </c>
      <c r="G655" t="s">
        <v>1169</v>
      </c>
      <c r="H655" t="s">
        <v>365</v>
      </c>
      <c r="I655" t="s">
        <v>365</v>
      </c>
      <c r="J655" t="s">
        <v>365</v>
      </c>
      <c r="K655" t="s">
        <v>365</v>
      </c>
      <c r="L655" t="s">
        <v>365</v>
      </c>
      <c r="M655" t="s">
        <v>6005</v>
      </c>
      <c r="N655" s="128" t="s">
        <v>365</v>
      </c>
      <c r="O655" s="128" t="s">
        <v>365</v>
      </c>
      <c r="P655" s="128" t="s">
        <v>365</v>
      </c>
      <c r="Q655" s="128" t="s">
        <v>365</v>
      </c>
      <c r="R655" s="128" t="s">
        <v>365</v>
      </c>
      <c r="S655" s="128">
        <v>0.75</v>
      </c>
      <c r="T655">
        <v>2028</v>
      </c>
      <c r="U655" s="495">
        <v>977988.74</v>
      </c>
      <c r="V655" s="495" t="s">
        <v>365</v>
      </c>
      <c r="W655" s="495">
        <v>977988.74</v>
      </c>
      <c r="X655" s="128">
        <v>1</v>
      </c>
      <c r="Y655" s="128">
        <v>0</v>
      </c>
      <c r="Z655" s="495">
        <v>244497.185</v>
      </c>
      <c r="AA655" s="495">
        <v>0</v>
      </c>
      <c r="AB655" s="495">
        <v>733491.55499999993</v>
      </c>
      <c r="AC655" s="495">
        <v>0</v>
      </c>
      <c r="AD655" s="495">
        <v>0</v>
      </c>
      <c r="AE655" s="42" t="s">
        <v>1911</v>
      </c>
      <c r="AF655" s="42" t="s">
        <v>765</v>
      </c>
      <c r="AG655" s="42" t="s">
        <v>8096</v>
      </c>
      <c r="AH655" s="42">
        <v>1</v>
      </c>
      <c r="AI655" s="42" t="s">
        <v>8686</v>
      </c>
      <c r="AK655"/>
      <c r="AL655"/>
      <c r="AM655"/>
      <c r="AN655"/>
      <c r="AO655"/>
      <c r="AP655"/>
      <c r="AQ655"/>
    </row>
    <row r="656" spans="1:43">
      <c r="A656" t="s">
        <v>26</v>
      </c>
      <c r="B656" t="s">
        <v>11</v>
      </c>
      <c r="C656" t="s">
        <v>365</v>
      </c>
      <c r="D656" t="s">
        <v>901</v>
      </c>
      <c r="E656"/>
      <c r="F656" t="s">
        <v>994</v>
      </c>
      <c r="G656" t="s">
        <v>1170</v>
      </c>
      <c r="H656" t="s">
        <v>365</v>
      </c>
      <c r="I656" t="s">
        <v>365</v>
      </c>
      <c r="J656" t="s">
        <v>365</v>
      </c>
      <c r="K656" t="s">
        <v>365</v>
      </c>
      <c r="L656" t="s">
        <v>365</v>
      </c>
      <c r="M656" t="s">
        <v>6005</v>
      </c>
      <c r="N656" s="128" t="s">
        <v>365</v>
      </c>
      <c r="O656" s="128" t="s">
        <v>365</v>
      </c>
      <c r="P656" s="128" t="s">
        <v>365</v>
      </c>
      <c r="Q656" s="128" t="s">
        <v>365</v>
      </c>
      <c r="R656" s="128" t="s">
        <v>365</v>
      </c>
      <c r="S656" s="128">
        <v>0.37</v>
      </c>
      <c r="T656">
        <v>2028</v>
      </c>
      <c r="U656" s="495">
        <v>148950.51999999999</v>
      </c>
      <c r="V656" s="495" t="s">
        <v>365</v>
      </c>
      <c r="W656" s="495">
        <v>148950.51999999999</v>
      </c>
      <c r="X656" s="128">
        <v>1</v>
      </c>
      <c r="Y656" s="128">
        <v>0</v>
      </c>
      <c r="Z656" s="495">
        <v>93838.82759999999</v>
      </c>
      <c r="AA656" s="495">
        <v>0</v>
      </c>
      <c r="AB656" s="495">
        <v>55111.6924</v>
      </c>
      <c r="AC656" s="495">
        <v>0</v>
      </c>
      <c r="AD656" s="495">
        <v>0</v>
      </c>
      <c r="AE656" s="42" t="s">
        <v>1911</v>
      </c>
      <c r="AF656" s="42" t="s">
        <v>765</v>
      </c>
      <c r="AG656" s="42" t="s">
        <v>7843</v>
      </c>
      <c r="AH656" s="42">
        <v>1</v>
      </c>
      <c r="AI656" s="42" t="s">
        <v>8687</v>
      </c>
      <c r="AK656"/>
      <c r="AL656"/>
      <c r="AM656"/>
      <c r="AN656"/>
      <c r="AO656"/>
      <c r="AP656"/>
      <c r="AQ656"/>
    </row>
    <row r="657" spans="1:43">
      <c r="A657" t="s">
        <v>26</v>
      </c>
      <c r="B657" t="s">
        <v>11</v>
      </c>
      <c r="C657" t="s">
        <v>365</v>
      </c>
      <c r="D657" t="s">
        <v>902</v>
      </c>
      <c r="E657"/>
      <c r="F657" t="s">
        <v>995</v>
      </c>
      <c r="G657" t="s">
        <v>1170</v>
      </c>
      <c r="H657" t="s">
        <v>365</v>
      </c>
      <c r="I657" t="s">
        <v>365</v>
      </c>
      <c r="J657" t="s">
        <v>365</v>
      </c>
      <c r="K657" t="s">
        <v>365</v>
      </c>
      <c r="L657" t="s">
        <v>365</v>
      </c>
      <c r="M657" t="s">
        <v>6005</v>
      </c>
      <c r="N657" s="128" t="s">
        <v>365</v>
      </c>
      <c r="O657" s="128" t="s">
        <v>365</v>
      </c>
      <c r="P657" s="128" t="s">
        <v>365</v>
      </c>
      <c r="Q657" s="128" t="s">
        <v>365</v>
      </c>
      <c r="R657" s="128" t="s">
        <v>365</v>
      </c>
      <c r="S657" s="128">
        <v>0.37</v>
      </c>
      <c r="T657">
        <v>2028</v>
      </c>
      <c r="U657" s="495">
        <v>282945.64999999997</v>
      </c>
      <c r="V657" s="495" t="s">
        <v>365</v>
      </c>
      <c r="W657" s="495">
        <v>282945.64999999997</v>
      </c>
      <c r="X657" s="128">
        <v>1</v>
      </c>
      <c r="Y657" s="128">
        <v>0</v>
      </c>
      <c r="Z657" s="495">
        <v>178255.75949999999</v>
      </c>
      <c r="AA657" s="495">
        <v>0</v>
      </c>
      <c r="AB657" s="495">
        <v>104689.89049999998</v>
      </c>
      <c r="AC657" s="495">
        <v>0</v>
      </c>
      <c r="AD657" s="495">
        <v>0</v>
      </c>
      <c r="AE657" s="42" t="s">
        <v>1911</v>
      </c>
      <c r="AF657" s="42" t="s">
        <v>765</v>
      </c>
      <c r="AG657" s="42" t="s">
        <v>7844</v>
      </c>
      <c r="AH657" s="42">
        <v>1</v>
      </c>
      <c r="AI657" s="42" t="s">
        <v>8688</v>
      </c>
      <c r="AK657"/>
      <c r="AL657"/>
      <c r="AM657"/>
      <c r="AN657"/>
      <c r="AO657"/>
      <c r="AP657"/>
      <c r="AQ657"/>
    </row>
    <row r="658" spans="1:43">
      <c r="A658" t="s">
        <v>26</v>
      </c>
      <c r="B658" t="s">
        <v>11</v>
      </c>
      <c r="C658" t="s">
        <v>365</v>
      </c>
      <c r="D658" t="s">
        <v>915</v>
      </c>
      <c r="E658"/>
      <c r="F658" t="s">
        <v>916</v>
      </c>
      <c r="G658" t="s">
        <v>1225</v>
      </c>
      <c r="H658" t="s">
        <v>365</v>
      </c>
      <c r="I658" t="s">
        <v>365</v>
      </c>
      <c r="J658" t="s">
        <v>365</v>
      </c>
      <c r="K658" t="s">
        <v>365</v>
      </c>
      <c r="L658" t="s">
        <v>365</v>
      </c>
      <c r="M658" t="s">
        <v>6033</v>
      </c>
      <c r="N658" s="128" t="s">
        <v>365</v>
      </c>
      <c r="O658" s="128" t="s">
        <v>365</v>
      </c>
      <c r="P658" s="128" t="s">
        <v>365</v>
      </c>
      <c r="Q658" s="128" t="s">
        <v>365</v>
      </c>
      <c r="R658" s="128" t="s">
        <v>365</v>
      </c>
      <c r="S658" s="128">
        <v>0.83</v>
      </c>
      <c r="T658">
        <v>2028</v>
      </c>
      <c r="U658" s="495">
        <v>107234.20000000003</v>
      </c>
      <c r="V658" s="495" t="s">
        <v>365</v>
      </c>
      <c r="W658" s="495">
        <v>107234.20000000003</v>
      </c>
      <c r="X658" s="128">
        <v>1</v>
      </c>
      <c r="Y658" s="128">
        <v>0</v>
      </c>
      <c r="Z658" s="495">
        <v>18229.814000000009</v>
      </c>
      <c r="AA658" s="495">
        <v>0</v>
      </c>
      <c r="AB658" s="495">
        <v>89004.386000000013</v>
      </c>
      <c r="AC658" s="495">
        <v>0</v>
      </c>
      <c r="AD658" s="495">
        <v>0</v>
      </c>
      <c r="AE658" s="42" t="s">
        <v>1894</v>
      </c>
      <c r="AF658" s="42" t="s">
        <v>764</v>
      </c>
      <c r="AG658" s="42" t="s">
        <v>7858</v>
      </c>
      <c r="AH658" s="42">
        <v>1</v>
      </c>
      <c r="AI658" s="42" t="s">
        <v>8702</v>
      </c>
      <c r="AK658"/>
      <c r="AL658"/>
      <c r="AM658"/>
      <c r="AN658"/>
      <c r="AO658"/>
      <c r="AP658"/>
      <c r="AQ658"/>
    </row>
    <row r="659" spans="1:43">
      <c r="A659" t="s">
        <v>26</v>
      </c>
      <c r="B659" t="s">
        <v>11</v>
      </c>
      <c r="C659" t="s">
        <v>365</v>
      </c>
      <c r="D659" t="s">
        <v>818</v>
      </c>
      <c r="E659"/>
      <c r="F659" t="s">
        <v>817</v>
      </c>
      <c r="G659" t="s">
        <v>1190</v>
      </c>
      <c r="H659" t="s">
        <v>365</v>
      </c>
      <c r="I659" t="s">
        <v>365</v>
      </c>
      <c r="J659" t="s">
        <v>365</v>
      </c>
      <c r="K659" t="s">
        <v>365</v>
      </c>
      <c r="L659" t="s">
        <v>365</v>
      </c>
      <c r="M659" t="s">
        <v>6055</v>
      </c>
      <c r="N659" s="128" t="s">
        <v>365</v>
      </c>
      <c r="O659" s="128" t="s">
        <v>365</v>
      </c>
      <c r="P659" s="128" t="s">
        <v>365</v>
      </c>
      <c r="Q659" s="128" t="s">
        <v>365</v>
      </c>
      <c r="R659" s="128" t="s">
        <v>365</v>
      </c>
      <c r="S659" s="128">
        <v>0.1</v>
      </c>
      <c r="T659">
        <v>2028</v>
      </c>
      <c r="U659" s="495">
        <v>1861979.0600000008</v>
      </c>
      <c r="V659" s="495" t="s">
        <v>365</v>
      </c>
      <c r="W659" s="495">
        <v>1861979.0600000008</v>
      </c>
      <c r="X659" s="128">
        <v>1</v>
      </c>
      <c r="Y659" s="128">
        <v>0</v>
      </c>
      <c r="Z659" s="495">
        <v>1675781.1540000008</v>
      </c>
      <c r="AA659" s="495">
        <v>0</v>
      </c>
      <c r="AB659" s="495">
        <v>186197.90599999996</v>
      </c>
      <c r="AC659" s="495">
        <v>0</v>
      </c>
      <c r="AD659" s="495">
        <v>0</v>
      </c>
      <c r="AE659" s="42" t="s">
        <v>1886</v>
      </c>
      <c r="AF659" s="42" t="s">
        <v>764</v>
      </c>
      <c r="AG659" s="42" t="s">
        <v>8087</v>
      </c>
      <c r="AH659" s="42">
        <v>1</v>
      </c>
      <c r="AI659" s="42" t="s">
        <v>8784</v>
      </c>
      <c r="AK659"/>
      <c r="AL659"/>
      <c r="AM659"/>
      <c r="AN659"/>
      <c r="AO659"/>
      <c r="AP659"/>
      <c r="AQ659"/>
    </row>
    <row r="660" spans="1:43">
      <c r="A660" t="s">
        <v>5882</v>
      </c>
      <c r="B660" t="s">
        <v>280</v>
      </c>
      <c r="C660" t="s">
        <v>365</v>
      </c>
      <c r="D660" t="s">
        <v>6587</v>
      </c>
      <c r="E660"/>
      <c r="F660" t="s">
        <v>1060</v>
      </c>
      <c r="G660" t="s">
        <v>1721</v>
      </c>
      <c r="H660" t="s">
        <v>365</v>
      </c>
      <c r="I660" t="s">
        <v>365</v>
      </c>
      <c r="J660" t="s">
        <v>365</v>
      </c>
      <c r="K660" t="s">
        <v>365</v>
      </c>
      <c r="L660" t="s">
        <v>365</v>
      </c>
      <c r="M660" t="s">
        <v>5992</v>
      </c>
      <c r="N660" s="128" t="s">
        <v>365</v>
      </c>
      <c r="O660" s="128" t="s">
        <v>365</v>
      </c>
      <c r="P660" s="128" t="s">
        <v>365</v>
      </c>
      <c r="Q660" s="128" t="s">
        <v>365</v>
      </c>
      <c r="R660" s="128" t="s">
        <v>365</v>
      </c>
      <c r="S660" s="128">
        <v>0.14000000000000001</v>
      </c>
      <c r="T660">
        <v>2028</v>
      </c>
      <c r="U660" s="495">
        <v>25655.950000000004</v>
      </c>
      <c r="V660" s="495" t="s">
        <v>365</v>
      </c>
      <c r="W660" s="495">
        <v>25655.950000000004</v>
      </c>
      <c r="X660" s="128">
        <v>1</v>
      </c>
      <c r="Y660" s="128">
        <v>0</v>
      </c>
      <c r="Z660" s="495">
        <v>22064.117000000002</v>
      </c>
      <c r="AA660" s="495">
        <v>0</v>
      </c>
      <c r="AB660" s="495">
        <v>3591.8330000000024</v>
      </c>
      <c r="AC660" s="495">
        <v>0</v>
      </c>
      <c r="AD660" s="495">
        <v>0</v>
      </c>
      <c r="AE660" s="42" t="s">
        <v>543</v>
      </c>
      <c r="AF660" s="42" t="s">
        <v>765</v>
      </c>
      <c r="AG660" s="42" t="s">
        <v>7812</v>
      </c>
      <c r="AH660" s="42">
        <v>1</v>
      </c>
      <c r="AI660" s="42" t="s">
        <v>8656</v>
      </c>
      <c r="AK660"/>
      <c r="AL660"/>
      <c r="AM660"/>
      <c r="AN660"/>
      <c r="AO660"/>
      <c r="AP660"/>
      <c r="AQ660"/>
    </row>
    <row r="661" spans="1:43">
      <c r="A661" t="s">
        <v>26</v>
      </c>
      <c r="B661" t="s">
        <v>11</v>
      </c>
      <c r="C661" t="s">
        <v>365</v>
      </c>
      <c r="D661" t="s">
        <v>794</v>
      </c>
      <c r="E661"/>
      <c r="F661" t="s">
        <v>1180</v>
      </c>
      <c r="G661" t="s">
        <v>1167</v>
      </c>
      <c r="H661" t="s">
        <v>365</v>
      </c>
      <c r="I661" t="s">
        <v>365</v>
      </c>
      <c r="J661" t="s">
        <v>365</v>
      </c>
      <c r="K661" t="s">
        <v>365</v>
      </c>
      <c r="L661" t="s">
        <v>365</v>
      </c>
      <c r="M661" t="s">
        <v>6019</v>
      </c>
      <c r="N661" s="128" t="s">
        <v>365</v>
      </c>
      <c r="O661" s="128" t="s">
        <v>365</v>
      </c>
      <c r="P661" s="128" t="s">
        <v>365</v>
      </c>
      <c r="Q661" s="128" t="s">
        <v>365</v>
      </c>
      <c r="R661" s="128" t="s">
        <v>365</v>
      </c>
      <c r="S661" s="128">
        <v>0.05</v>
      </c>
      <c r="T661">
        <v>2028</v>
      </c>
      <c r="U661" s="495">
        <v>6138395.7899999991</v>
      </c>
      <c r="V661" s="495" t="s">
        <v>365</v>
      </c>
      <c r="W661" s="495">
        <v>6138395.7899999991</v>
      </c>
      <c r="X661" s="128">
        <v>1</v>
      </c>
      <c r="Y661" s="128">
        <v>0</v>
      </c>
      <c r="Z661" s="495">
        <v>5831476.0004999992</v>
      </c>
      <c r="AA661" s="495">
        <v>0</v>
      </c>
      <c r="AB661" s="495">
        <v>306919.78949999996</v>
      </c>
      <c r="AC661" s="495">
        <v>0</v>
      </c>
      <c r="AD661" s="495">
        <v>0</v>
      </c>
      <c r="AE661" s="42" t="s">
        <v>1891</v>
      </c>
      <c r="AF661" s="42" t="s">
        <v>764</v>
      </c>
      <c r="AG661" s="42" t="s">
        <v>7829</v>
      </c>
      <c r="AH661" s="42">
        <v>1</v>
      </c>
      <c r="AI661" s="42" t="s">
        <v>8673</v>
      </c>
      <c r="AK661"/>
      <c r="AL661"/>
      <c r="AM661"/>
      <c r="AN661"/>
      <c r="AO661"/>
      <c r="AP661"/>
      <c r="AQ661"/>
    </row>
    <row r="662" spans="1:43">
      <c r="A662" t="s">
        <v>26</v>
      </c>
      <c r="B662" t="s">
        <v>11</v>
      </c>
      <c r="C662" t="s">
        <v>365</v>
      </c>
      <c r="D662" t="s">
        <v>794</v>
      </c>
      <c r="E662"/>
      <c r="F662" t="s">
        <v>1180</v>
      </c>
      <c r="G662" t="s">
        <v>1167</v>
      </c>
      <c r="H662" t="s">
        <v>365</v>
      </c>
      <c r="I662" t="s">
        <v>365</v>
      </c>
      <c r="J662" t="s">
        <v>365</v>
      </c>
      <c r="K662" t="s">
        <v>365</v>
      </c>
      <c r="L662" t="s">
        <v>365</v>
      </c>
      <c r="M662" t="s">
        <v>6019</v>
      </c>
      <c r="N662" s="128" t="s">
        <v>365</v>
      </c>
      <c r="O662" s="128" t="s">
        <v>365</v>
      </c>
      <c r="P662" s="128" t="s">
        <v>365</v>
      </c>
      <c r="Q662" s="128" t="s">
        <v>365</v>
      </c>
      <c r="R662" s="128" t="s">
        <v>365</v>
      </c>
      <c r="S662" s="128">
        <v>0.05</v>
      </c>
      <c r="T662">
        <v>2028</v>
      </c>
      <c r="U662" s="495">
        <v>9187998.5499999989</v>
      </c>
      <c r="V662" s="495" t="s">
        <v>365</v>
      </c>
      <c r="W662" s="495">
        <v>9187998.5499999989</v>
      </c>
      <c r="X662" s="128">
        <v>1</v>
      </c>
      <c r="Y662" s="128">
        <v>0</v>
      </c>
      <c r="Z662" s="495">
        <v>8728598.6224999987</v>
      </c>
      <c r="AA662" s="495">
        <v>0</v>
      </c>
      <c r="AB662" s="495">
        <v>459399.92750000022</v>
      </c>
      <c r="AC662" s="495">
        <v>0</v>
      </c>
      <c r="AD662" s="495">
        <v>0</v>
      </c>
      <c r="AE662" s="42" t="s">
        <v>1891</v>
      </c>
      <c r="AF662" s="42" t="s">
        <v>764</v>
      </c>
      <c r="AG662" s="42" t="s">
        <v>8053</v>
      </c>
      <c r="AH662" s="42">
        <v>1</v>
      </c>
      <c r="AI662" s="42" t="s">
        <v>8673</v>
      </c>
      <c r="AK662"/>
      <c r="AL662"/>
      <c r="AM662"/>
      <c r="AN662"/>
      <c r="AO662"/>
      <c r="AP662"/>
      <c r="AQ662"/>
    </row>
    <row r="663" spans="1:43">
      <c r="A663" t="s">
        <v>26</v>
      </c>
      <c r="B663" t="s">
        <v>11</v>
      </c>
      <c r="C663" t="s">
        <v>365</v>
      </c>
      <c r="D663" s="488">
        <v>3101115</v>
      </c>
      <c r="E663"/>
      <c r="F663" t="s">
        <v>318</v>
      </c>
      <c r="G663" t="s">
        <v>1362</v>
      </c>
      <c r="H663" t="s">
        <v>365</v>
      </c>
      <c r="I663" t="s">
        <v>365</v>
      </c>
      <c r="J663" t="s">
        <v>365</v>
      </c>
      <c r="K663" t="s">
        <v>365</v>
      </c>
      <c r="L663" t="s">
        <v>365</v>
      </c>
      <c r="M663" t="s">
        <v>6718</v>
      </c>
      <c r="N663" s="128" t="s">
        <v>365</v>
      </c>
      <c r="O663" s="128" t="s">
        <v>365</v>
      </c>
      <c r="P663" s="128" t="s">
        <v>365</v>
      </c>
      <c r="Q663" s="128" t="s">
        <v>365</v>
      </c>
      <c r="R663" s="128" t="s">
        <v>365</v>
      </c>
      <c r="S663" s="128">
        <v>1</v>
      </c>
      <c r="T663">
        <v>2028</v>
      </c>
      <c r="U663" s="495">
        <v>-15964.000000000002</v>
      </c>
      <c r="V663" s="495" t="s">
        <v>365</v>
      </c>
      <c r="W663" s="495">
        <v>-15964.000000000002</v>
      </c>
      <c r="X663" s="128">
        <v>1</v>
      </c>
      <c r="Y663" s="128">
        <v>0</v>
      </c>
      <c r="Z663" s="495">
        <v>0</v>
      </c>
      <c r="AA663" s="495">
        <v>0</v>
      </c>
      <c r="AB663" s="495">
        <v>-15964.000000000002</v>
      </c>
      <c r="AC663" s="495">
        <v>0</v>
      </c>
      <c r="AD663" s="495">
        <v>0</v>
      </c>
      <c r="AE663" s="42" t="s">
        <v>1893</v>
      </c>
      <c r="AF663" s="42" t="s">
        <v>764</v>
      </c>
      <c r="AG663" s="42" t="s">
        <v>8080</v>
      </c>
      <c r="AH663" s="42">
        <v>1</v>
      </c>
      <c r="AI663" s="42" t="s">
        <v>8779</v>
      </c>
      <c r="AK663"/>
      <c r="AL663"/>
      <c r="AM663"/>
      <c r="AN663"/>
      <c r="AO663"/>
      <c r="AP663"/>
      <c r="AQ663"/>
    </row>
    <row r="664" spans="1:43">
      <c r="A664" t="s">
        <v>26</v>
      </c>
      <c r="B664" t="s">
        <v>11</v>
      </c>
      <c r="C664" t="s">
        <v>365</v>
      </c>
      <c r="D664" s="488">
        <v>3101115</v>
      </c>
      <c r="E664"/>
      <c r="F664" t="s">
        <v>318</v>
      </c>
      <c r="G664" t="s">
        <v>1362</v>
      </c>
      <c r="H664" t="s">
        <v>365</v>
      </c>
      <c r="I664" t="s">
        <v>365</v>
      </c>
      <c r="J664" t="s">
        <v>365</v>
      </c>
      <c r="K664" t="s">
        <v>365</v>
      </c>
      <c r="L664" t="s">
        <v>365</v>
      </c>
      <c r="M664" t="s">
        <v>6718</v>
      </c>
      <c r="N664" s="128" t="s">
        <v>365</v>
      </c>
      <c r="O664" s="128" t="s">
        <v>365</v>
      </c>
      <c r="P664" s="128" t="s">
        <v>365</v>
      </c>
      <c r="Q664" s="128" t="s">
        <v>365</v>
      </c>
      <c r="R664" s="128" t="s">
        <v>365</v>
      </c>
      <c r="S664" s="128">
        <v>1</v>
      </c>
      <c r="T664">
        <v>2028</v>
      </c>
      <c r="U664" s="495">
        <v>7083946.7499999991</v>
      </c>
      <c r="V664" s="495" t="s">
        <v>365</v>
      </c>
      <c r="W664" s="495">
        <v>7083946.7499999991</v>
      </c>
      <c r="X664" s="128">
        <v>1</v>
      </c>
      <c r="Y664" s="128">
        <v>0</v>
      </c>
      <c r="Z664" s="495">
        <v>0</v>
      </c>
      <c r="AA664" s="495">
        <v>0</v>
      </c>
      <c r="AB664" s="495">
        <v>7083946.7499999991</v>
      </c>
      <c r="AC664" s="495">
        <v>0</v>
      </c>
      <c r="AD664" s="495">
        <v>0</v>
      </c>
      <c r="AE664" s="42" t="s">
        <v>1893</v>
      </c>
      <c r="AF664" s="42" t="s">
        <v>764</v>
      </c>
      <c r="AG664" s="42" t="s">
        <v>8454</v>
      </c>
      <c r="AH664" s="42">
        <v>1</v>
      </c>
      <c r="AI664" s="42" t="s">
        <v>8779</v>
      </c>
      <c r="AK664"/>
      <c r="AL664"/>
      <c r="AM664"/>
      <c r="AN664"/>
      <c r="AO664"/>
      <c r="AP664"/>
      <c r="AQ664"/>
    </row>
    <row r="665" spans="1:43">
      <c r="A665" t="s">
        <v>26</v>
      </c>
      <c r="B665" t="s">
        <v>11</v>
      </c>
      <c r="C665" t="s">
        <v>365</v>
      </c>
      <c r="D665" t="s">
        <v>813</v>
      </c>
      <c r="E665"/>
      <c r="F665" t="s">
        <v>812</v>
      </c>
      <c r="G665" t="s">
        <v>1222</v>
      </c>
      <c r="H665" t="s">
        <v>365</v>
      </c>
      <c r="I665" t="s">
        <v>365</v>
      </c>
      <c r="J665" t="s">
        <v>365</v>
      </c>
      <c r="K665" t="s">
        <v>365</v>
      </c>
      <c r="L665" t="s">
        <v>365</v>
      </c>
      <c r="M665" t="s">
        <v>6055</v>
      </c>
      <c r="N665" s="128" t="s">
        <v>365</v>
      </c>
      <c r="O665" s="128" t="s">
        <v>365</v>
      </c>
      <c r="P665" s="128" t="s">
        <v>365</v>
      </c>
      <c r="Q665" s="128" t="s">
        <v>365</v>
      </c>
      <c r="R665" s="128" t="s">
        <v>365</v>
      </c>
      <c r="S665" s="128">
        <v>0.3</v>
      </c>
      <c r="T665">
        <v>2028</v>
      </c>
      <c r="U665" s="495">
        <v>794380.5</v>
      </c>
      <c r="V665" s="495" t="s">
        <v>365</v>
      </c>
      <c r="W665" s="495">
        <v>794380.5</v>
      </c>
      <c r="X665" s="128">
        <v>1</v>
      </c>
      <c r="Y665" s="128">
        <v>0</v>
      </c>
      <c r="Z665" s="495">
        <v>556066.35</v>
      </c>
      <c r="AA665" s="495">
        <v>0</v>
      </c>
      <c r="AB665" s="495">
        <v>238314.15000000002</v>
      </c>
      <c r="AC665" s="495">
        <v>0</v>
      </c>
      <c r="AD665" s="495">
        <v>0</v>
      </c>
      <c r="AE665" s="42" t="s">
        <v>1886</v>
      </c>
      <c r="AF665" s="42" t="s">
        <v>764</v>
      </c>
      <c r="AG665" s="42" t="s">
        <v>7980</v>
      </c>
      <c r="AH665" s="42">
        <v>1</v>
      </c>
      <c r="AI665" s="42" t="s">
        <v>8743</v>
      </c>
      <c r="AK665"/>
      <c r="AL665"/>
      <c r="AM665"/>
      <c r="AN665"/>
      <c r="AO665"/>
      <c r="AP665"/>
      <c r="AQ665"/>
    </row>
    <row r="666" spans="1:43">
      <c r="A666" t="s">
        <v>26</v>
      </c>
      <c r="B666" t="s">
        <v>11</v>
      </c>
      <c r="C666" t="s">
        <v>365</v>
      </c>
      <c r="D666" t="s">
        <v>808</v>
      </c>
      <c r="E666"/>
      <c r="F666" t="s">
        <v>1204</v>
      </c>
      <c r="G666" t="s">
        <v>1184</v>
      </c>
      <c r="H666" t="s">
        <v>365</v>
      </c>
      <c r="I666" t="s">
        <v>365</v>
      </c>
      <c r="J666" t="s">
        <v>365</v>
      </c>
      <c r="K666" t="s">
        <v>365</v>
      </c>
      <c r="L666" t="s">
        <v>365</v>
      </c>
      <c r="M666" t="s">
        <v>6009</v>
      </c>
      <c r="N666" s="128" t="s">
        <v>365</v>
      </c>
      <c r="O666" s="128" t="s">
        <v>365</v>
      </c>
      <c r="P666" s="128" t="s">
        <v>365</v>
      </c>
      <c r="Q666" s="128" t="s">
        <v>365</v>
      </c>
      <c r="R666" s="128" t="s">
        <v>365</v>
      </c>
      <c r="S666" s="128">
        <v>0.35</v>
      </c>
      <c r="T666">
        <v>2028</v>
      </c>
      <c r="U666" s="495">
        <v>1764731.3199999998</v>
      </c>
      <c r="V666" s="495" t="s">
        <v>365</v>
      </c>
      <c r="W666" s="495">
        <v>1764731.3199999998</v>
      </c>
      <c r="X666" s="128">
        <v>1</v>
      </c>
      <c r="Y666" s="128">
        <v>0</v>
      </c>
      <c r="Z666" s="495">
        <v>1147075.358</v>
      </c>
      <c r="AA666" s="495">
        <v>0</v>
      </c>
      <c r="AB666" s="495">
        <v>617655.96199999982</v>
      </c>
      <c r="AC666" s="495">
        <v>0</v>
      </c>
      <c r="AD666" s="495">
        <v>0</v>
      </c>
      <c r="AE666" s="42" t="s">
        <v>1907</v>
      </c>
      <c r="AF666" s="42" t="s">
        <v>764</v>
      </c>
      <c r="AG666" s="42" t="s">
        <v>7929</v>
      </c>
      <c r="AH666" s="42">
        <v>1</v>
      </c>
      <c r="AI666" s="42" t="s">
        <v>8727</v>
      </c>
      <c r="AK666"/>
      <c r="AL666"/>
      <c r="AM666"/>
      <c r="AN666"/>
      <c r="AO666"/>
      <c r="AP666"/>
      <c r="AQ666"/>
    </row>
    <row r="667" spans="1:43">
      <c r="A667" t="s">
        <v>5882</v>
      </c>
      <c r="B667" t="s">
        <v>280</v>
      </c>
      <c r="C667" t="s">
        <v>365</v>
      </c>
      <c r="D667" t="s">
        <v>6708</v>
      </c>
      <c r="E667"/>
      <c r="F667" t="s">
        <v>712</v>
      </c>
      <c r="G667" t="s">
        <v>1685</v>
      </c>
      <c r="H667" t="s">
        <v>365</v>
      </c>
      <c r="I667" t="s">
        <v>365</v>
      </c>
      <c r="J667" t="s">
        <v>365</v>
      </c>
      <c r="K667" t="s">
        <v>365</v>
      </c>
      <c r="L667" t="s">
        <v>365</v>
      </c>
      <c r="M667" t="s">
        <v>5992</v>
      </c>
      <c r="N667" s="128" t="s">
        <v>365</v>
      </c>
      <c r="O667" s="128" t="s">
        <v>365</v>
      </c>
      <c r="P667" s="128" t="s">
        <v>365</v>
      </c>
      <c r="Q667" s="128" t="s">
        <v>365</v>
      </c>
      <c r="R667" s="128" t="s">
        <v>365</v>
      </c>
      <c r="S667" s="128">
        <v>1</v>
      </c>
      <c r="T667">
        <v>2028</v>
      </c>
      <c r="U667" s="495">
        <v>143652.24</v>
      </c>
      <c r="V667" s="495" t="s">
        <v>365</v>
      </c>
      <c r="W667" s="495">
        <v>143652.24</v>
      </c>
      <c r="X667" s="128">
        <v>1</v>
      </c>
      <c r="Y667" s="128">
        <v>0</v>
      </c>
      <c r="Z667" s="495">
        <v>0</v>
      </c>
      <c r="AA667" s="495">
        <v>0</v>
      </c>
      <c r="AB667" s="495">
        <v>143652.24</v>
      </c>
      <c r="AC667" s="495">
        <v>0</v>
      </c>
      <c r="AD667" s="495">
        <v>0</v>
      </c>
      <c r="AE667" s="42" t="s">
        <v>543</v>
      </c>
      <c r="AF667" s="42" t="s">
        <v>765</v>
      </c>
      <c r="AG667" s="42" t="s">
        <v>8048</v>
      </c>
      <c r="AH667" s="42">
        <v>1</v>
      </c>
      <c r="AI667" s="42" t="s">
        <v>8763</v>
      </c>
      <c r="AK667"/>
      <c r="AL667"/>
      <c r="AM667"/>
      <c r="AN667"/>
      <c r="AO667"/>
      <c r="AP667"/>
      <c r="AQ667"/>
    </row>
    <row r="668" spans="1:43">
      <c r="A668" t="s">
        <v>5882</v>
      </c>
      <c r="B668" t="s">
        <v>280</v>
      </c>
      <c r="C668" t="s">
        <v>365</v>
      </c>
      <c r="D668" t="s">
        <v>6709</v>
      </c>
      <c r="E668"/>
      <c r="F668" t="s">
        <v>712</v>
      </c>
      <c r="G668" t="s">
        <v>1685</v>
      </c>
      <c r="H668" t="s">
        <v>365</v>
      </c>
      <c r="I668" t="s">
        <v>365</v>
      </c>
      <c r="J668" t="s">
        <v>365</v>
      </c>
      <c r="K668" t="s">
        <v>365</v>
      </c>
      <c r="L668" t="s">
        <v>365</v>
      </c>
      <c r="M668" t="s">
        <v>5992</v>
      </c>
      <c r="N668" s="128" t="s">
        <v>365</v>
      </c>
      <c r="O668" s="128" t="s">
        <v>365</v>
      </c>
      <c r="P668" s="128" t="s">
        <v>365</v>
      </c>
      <c r="Q668" s="128" t="s">
        <v>365</v>
      </c>
      <c r="R668" s="128" t="s">
        <v>365</v>
      </c>
      <c r="S668" s="128">
        <v>1</v>
      </c>
      <c r="T668">
        <v>2028</v>
      </c>
      <c r="U668" s="495">
        <v>5760</v>
      </c>
      <c r="V668" s="495" t="s">
        <v>365</v>
      </c>
      <c r="W668" s="495">
        <v>5760</v>
      </c>
      <c r="X668" s="128">
        <v>1</v>
      </c>
      <c r="Y668" s="128">
        <v>0</v>
      </c>
      <c r="Z668" s="495">
        <v>0</v>
      </c>
      <c r="AA668" s="495">
        <v>0</v>
      </c>
      <c r="AB668" s="495">
        <v>5760</v>
      </c>
      <c r="AC668" s="495">
        <v>0</v>
      </c>
      <c r="AD668" s="495">
        <v>0</v>
      </c>
      <c r="AE668" s="42" t="s">
        <v>543</v>
      </c>
      <c r="AF668" s="42" t="s">
        <v>765</v>
      </c>
      <c r="AG668" s="42" t="s">
        <v>8049</v>
      </c>
      <c r="AH668" s="42">
        <v>1</v>
      </c>
      <c r="AI668" s="42" t="s">
        <v>8763</v>
      </c>
      <c r="AK668"/>
      <c r="AL668"/>
      <c r="AM668"/>
      <c r="AN668"/>
      <c r="AO668"/>
      <c r="AP668"/>
      <c r="AQ668"/>
    </row>
    <row r="669" spans="1:43">
      <c r="A669" t="s">
        <v>26</v>
      </c>
      <c r="B669" t="s">
        <v>11</v>
      </c>
      <c r="C669" t="s">
        <v>365</v>
      </c>
      <c r="D669" t="s">
        <v>811</v>
      </c>
      <c r="E669"/>
      <c r="F669" t="s">
        <v>810</v>
      </c>
      <c r="G669" t="s">
        <v>1224</v>
      </c>
      <c r="H669" t="s">
        <v>365</v>
      </c>
      <c r="I669" t="s">
        <v>365</v>
      </c>
      <c r="J669" t="s">
        <v>365</v>
      </c>
      <c r="K669" t="s">
        <v>365</v>
      </c>
      <c r="L669" t="s">
        <v>365</v>
      </c>
      <c r="M669" t="s">
        <v>6019</v>
      </c>
      <c r="N669" s="128" t="s">
        <v>365</v>
      </c>
      <c r="O669" s="128" t="s">
        <v>365</v>
      </c>
      <c r="P669" s="128" t="s">
        <v>365</v>
      </c>
      <c r="Q669" s="128" t="s">
        <v>365</v>
      </c>
      <c r="R669" s="128" t="s">
        <v>365</v>
      </c>
      <c r="S669" s="128">
        <v>0.6</v>
      </c>
      <c r="T669">
        <v>2028</v>
      </c>
      <c r="U669" s="495">
        <v>501829.24</v>
      </c>
      <c r="V669" s="495" t="s">
        <v>365</v>
      </c>
      <c r="W669" s="495">
        <v>501829.24</v>
      </c>
      <c r="X669" s="128">
        <v>1</v>
      </c>
      <c r="Y669" s="128">
        <v>0</v>
      </c>
      <c r="Z669" s="495">
        <v>200731.696</v>
      </c>
      <c r="AA669" s="495">
        <v>0</v>
      </c>
      <c r="AB669" s="495">
        <v>301097.54399999999</v>
      </c>
      <c r="AC669" s="495">
        <v>0</v>
      </c>
      <c r="AD669" s="495">
        <v>0</v>
      </c>
      <c r="AE669" s="42" t="s">
        <v>1891</v>
      </c>
      <c r="AF669" s="42" t="s">
        <v>764</v>
      </c>
      <c r="AG669" s="42" t="s">
        <v>8000</v>
      </c>
      <c r="AH669" s="42">
        <v>1</v>
      </c>
      <c r="AI669" s="42" t="s">
        <v>8753</v>
      </c>
      <c r="AK669"/>
      <c r="AL669"/>
      <c r="AM669"/>
      <c r="AN669"/>
      <c r="AO669"/>
      <c r="AP669"/>
      <c r="AQ669"/>
    </row>
    <row r="670" spans="1:43">
      <c r="A670" t="s">
        <v>2015</v>
      </c>
      <c r="B670" t="s">
        <v>1940</v>
      </c>
      <c r="C670" t="s">
        <v>365</v>
      </c>
      <c r="D670" t="s">
        <v>6660</v>
      </c>
      <c r="E670"/>
      <c r="F670" t="s">
        <v>695</v>
      </c>
      <c r="G670" t="s">
        <v>1616</v>
      </c>
      <c r="H670" t="s">
        <v>5017</v>
      </c>
      <c r="I670" t="s">
        <v>365</v>
      </c>
      <c r="J670" t="s">
        <v>365</v>
      </c>
      <c r="K670" t="s">
        <v>365</v>
      </c>
      <c r="L670" t="s">
        <v>365</v>
      </c>
      <c r="M670" t="s">
        <v>6627</v>
      </c>
      <c r="N670" s="128" t="s">
        <v>365</v>
      </c>
      <c r="O670" s="128" t="s">
        <v>365</v>
      </c>
      <c r="P670" s="128" t="s">
        <v>365</v>
      </c>
      <c r="Q670" s="128" t="s">
        <v>365</v>
      </c>
      <c r="R670" s="128" t="s">
        <v>365</v>
      </c>
      <c r="S670" s="128">
        <v>0.33381505705084491</v>
      </c>
      <c r="T670">
        <v>2028</v>
      </c>
      <c r="U670" s="495">
        <v>3609.9999999999927</v>
      </c>
      <c r="V670" s="495" t="s">
        <v>365</v>
      </c>
      <c r="W670" s="495">
        <v>3609.9999999999927</v>
      </c>
      <c r="X670" s="128">
        <v>1</v>
      </c>
      <c r="Y670" s="128">
        <v>0</v>
      </c>
      <c r="Z670" s="495">
        <v>2404.927644046445</v>
      </c>
      <c r="AA670" s="495">
        <v>0</v>
      </c>
      <c r="AB670" s="495">
        <v>1205.0723559535477</v>
      </c>
      <c r="AC670" s="495">
        <v>0</v>
      </c>
      <c r="AD670" s="495">
        <v>0</v>
      </c>
      <c r="AE670" s="42" t="s">
        <v>649</v>
      </c>
      <c r="AF670" s="42" t="s">
        <v>764</v>
      </c>
      <c r="AG670" s="42" t="s">
        <v>8003</v>
      </c>
      <c r="AH670" s="42">
        <v>1</v>
      </c>
      <c r="AI670" s="42" t="s">
        <v>8754</v>
      </c>
      <c r="AK670"/>
      <c r="AL670"/>
      <c r="AM670"/>
      <c r="AN670"/>
      <c r="AO670"/>
      <c r="AP670"/>
      <c r="AQ670"/>
    </row>
    <row r="671" spans="1:43">
      <c r="A671" t="s">
        <v>26</v>
      </c>
      <c r="B671" t="s">
        <v>11</v>
      </c>
      <c r="C671" t="s">
        <v>365</v>
      </c>
      <c r="D671" t="s">
        <v>6031</v>
      </c>
      <c r="E671"/>
      <c r="F671" t="s">
        <v>819</v>
      </c>
      <c r="G671" t="s">
        <v>1233</v>
      </c>
      <c r="H671" t="s">
        <v>365</v>
      </c>
      <c r="I671" t="s">
        <v>365</v>
      </c>
      <c r="J671" t="s">
        <v>365</v>
      </c>
      <c r="K671" t="s">
        <v>365</v>
      </c>
      <c r="L671" t="s">
        <v>365</v>
      </c>
      <c r="M671" t="s">
        <v>6033</v>
      </c>
      <c r="N671" s="128" t="s">
        <v>365</v>
      </c>
      <c r="O671" s="128" t="s">
        <v>365</v>
      </c>
      <c r="P671" s="128" t="s">
        <v>365</v>
      </c>
      <c r="Q671" s="128" t="s">
        <v>365</v>
      </c>
      <c r="R671" s="128" t="s">
        <v>365</v>
      </c>
      <c r="S671" s="128">
        <v>1</v>
      </c>
      <c r="T671">
        <v>2028</v>
      </c>
      <c r="U671" s="495">
        <v>73853.360000000015</v>
      </c>
      <c r="V671" s="495" t="s">
        <v>365</v>
      </c>
      <c r="W671" s="495">
        <v>73853.360000000015</v>
      </c>
      <c r="X671" s="128">
        <v>1</v>
      </c>
      <c r="Y671" s="128">
        <v>0</v>
      </c>
      <c r="Z671" s="495">
        <v>0</v>
      </c>
      <c r="AA671" s="495">
        <v>0</v>
      </c>
      <c r="AB671" s="495">
        <v>73853.360000000015</v>
      </c>
      <c r="AC671" s="495">
        <v>0</v>
      </c>
      <c r="AD671" s="495">
        <v>0</v>
      </c>
      <c r="AE671" s="42" t="s">
        <v>1894</v>
      </c>
      <c r="AF671" s="42" t="s">
        <v>764</v>
      </c>
      <c r="AG671" s="42" t="s">
        <v>7807</v>
      </c>
      <c r="AH671" s="42">
        <v>1</v>
      </c>
      <c r="AI671" s="42" t="s">
        <v>8651</v>
      </c>
      <c r="AK671"/>
      <c r="AL671"/>
      <c r="AM671"/>
      <c r="AN671"/>
      <c r="AO671"/>
      <c r="AP671"/>
      <c r="AQ671"/>
    </row>
    <row r="672" spans="1:43">
      <c r="A672" t="s">
        <v>26</v>
      </c>
      <c r="B672" t="s">
        <v>11</v>
      </c>
      <c r="C672" t="s">
        <v>365</v>
      </c>
      <c r="D672" t="s">
        <v>6031</v>
      </c>
      <c r="E672"/>
      <c r="F672" t="s">
        <v>819</v>
      </c>
      <c r="G672" t="s">
        <v>1233</v>
      </c>
      <c r="H672" t="s">
        <v>365</v>
      </c>
      <c r="I672" t="s">
        <v>365</v>
      </c>
      <c r="J672" t="s">
        <v>365</v>
      </c>
      <c r="K672" t="s">
        <v>365</v>
      </c>
      <c r="L672" t="s">
        <v>365</v>
      </c>
      <c r="M672" t="s">
        <v>6033</v>
      </c>
      <c r="N672" s="128" t="s">
        <v>365</v>
      </c>
      <c r="O672" s="128" t="s">
        <v>365</v>
      </c>
      <c r="P672" s="128" t="s">
        <v>365</v>
      </c>
      <c r="Q672" s="128" t="s">
        <v>365</v>
      </c>
      <c r="R672" s="128" t="s">
        <v>365</v>
      </c>
      <c r="S672" s="128">
        <v>1</v>
      </c>
      <c r="T672">
        <v>2028</v>
      </c>
      <c r="U672" s="495">
        <v>664166.65999999992</v>
      </c>
      <c r="V672" s="495" t="s">
        <v>365</v>
      </c>
      <c r="W672" s="495">
        <v>664166.65999999992</v>
      </c>
      <c r="X672" s="128">
        <v>1</v>
      </c>
      <c r="Y672" s="128">
        <v>0</v>
      </c>
      <c r="Z672" s="495">
        <v>0</v>
      </c>
      <c r="AA672" s="495">
        <v>0</v>
      </c>
      <c r="AB672" s="495">
        <v>664166.65999999992</v>
      </c>
      <c r="AC672" s="495">
        <v>0</v>
      </c>
      <c r="AD672" s="495">
        <v>0</v>
      </c>
      <c r="AE672" s="42" t="s">
        <v>1894</v>
      </c>
      <c r="AF672" s="42" t="s">
        <v>764</v>
      </c>
      <c r="AG672" s="42" t="s">
        <v>7948</v>
      </c>
      <c r="AH672" s="42">
        <v>1</v>
      </c>
      <c r="AI672" s="42" t="s">
        <v>8651</v>
      </c>
      <c r="AK672"/>
      <c r="AL672"/>
      <c r="AM672"/>
      <c r="AN672"/>
      <c r="AO672"/>
      <c r="AP672"/>
      <c r="AQ672"/>
    </row>
    <row r="673" spans="1:43">
      <c r="A673" t="s">
        <v>26</v>
      </c>
      <c r="B673" t="s">
        <v>11</v>
      </c>
      <c r="C673" t="s">
        <v>365</v>
      </c>
      <c r="D673" t="s">
        <v>824</v>
      </c>
      <c r="E673"/>
      <c r="F673" t="s">
        <v>1234</v>
      </c>
      <c r="G673" t="s">
        <v>1235</v>
      </c>
      <c r="H673" t="s">
        <v>365</v>
      </c>
      <c r="I673" t="s">
        <v>365</v>
      </c>
      <c r="J673" t="s">
        <v>365</v>
      </c>
      <c r="K673" t="s">
        <v>365</v>
      </c>
      <c r="L673" t="s">
        <v>365</v>
      </c>
      <c r="M673" t="s">
        <v>6021</v>
      </c>
      <c r="N673" s="128" t="s">
        <v>365</v>
      </c>
      <c r="O673" s="128" t="s">
        <v>365</v>
      </c>
      <c r="P673" s="128" t="s">
        <v>365</v>
      </c>
      <c r="Q673" s="128" t="s">
        <v>365</v>
      </c>
      <c r="R673" s="128" t="s">
        <v>365</v>
      </c>
      <c r="S673" s="128">
        <v>0.83</v>
      </c>
      <c r="T673">
        <v>2028</v>
      </c>
      <c r="U673" s="495">
        <v>174623.21</v>
      </c>
      <c r="V673" s="495" t="s">
        <v>365</v>
      </c>
      <c r="W673" s="495">
        <v>174623.21</v>
      </c>
      <c r="X673" s="128">
        <v>1</v>
      </c>
      <c r="Y673" s="128">
        <v>0</v>
      </c>
      <c r="Z673" s="495">
        <v>29685.945700000004</v>
      </c>
      <c r="AA673" s="495">
        <v>0</v>
      </c>
      <c r="AB673" s="495">
        <v>144937.26429999998</v>
      </c>
      <c r="AC673" s="495">
        <v>0</v>
      </c>
      <c r="AD673" s="495">
        <v>0</v>
      </c>
      <c r="AE673" s="42" t="s">
        <v>1885</v>
      </c>
      <c r="AF673" s="42" t="s">
        <v>764</v>
      </c>
      <c r="AG673" s="42" t="s">
        <v>7854</v>
      </c>
      <c r="AH673" s="42">
        <v>1</v>
      </c>
      <c r="AI673" s="42" t="s">
        <v>8698</v>
      </c>
      <c r="AK673"/>
      <c r="AL673"/>
      <c r="AM673"/>
      <c r="AN673"/>
      <c r="AO673"/>
      <c r="AP673"/>
      <c r="AQ673"/>
    </row>
    <row r="674" spans="1:43">
      <c r="A674" t="s">
        <v>26</v>
      </c>
      <c r="B674" t="s">
        <v>11</v>
      </c>
      <c r="C674" t="s">
        <v>365</v>
      </c>
      <c r="D674" t="s">
        <v>824</v>
      </c>
      <c r="E674"/>
      <c r="F674" t="s">
        <v>1234</v>
      </c>
      <c r="G674" t="s">
        <v>1235</v>
      </c>
      <c r="H674" t="s">
        <v>365</v>
      </c>
      <c r="I674" t="s">
        <v>365</v>
      </c>
      <c r="J674" t="s">
        <v>365</v>
      </c>
      <c r="K674" t="s">
        <v>365</v>
      </c>
      <c r="L674" t="s">
        <v>365</v>
      </c>
      <c r="M674" t="s">
        <v>6021</v>
      </c>
      <c r="N674" s="128" t="s">
        <v>365</v>
      </c>
      <c r="O674" s="128" t="s">
        <v>365</v>
      </c>
      <c r="P674" s="128" t="s">
        <v>365</v>
      </c>
      <c r="Q674" s="128" t="s">
        <v>365</v>
      </c>
      <c r="R674" s="128" t="s">
        <v>365</v>
      </c>
      <c r="S674" s="128">
        <v>0.83</v>
      </c>
      <c r="T674">
        <v>2028</v>
      </c>
      <c r="U674" s="495">
        <v>755586.13</v>
      </c>
      <c r="V674" s="495" t="s">
        <v>365</v>
      </c>
      <c r="W674" s="495">
        <v>755586.13</v>
      </c>
      <c r="X674" s="128">
        <v>1</v>
      </c>
      <c r="Y674" s="128">
        <v>0</v>
      </c>
      <c r="Z674" s="495">
        <v>128449.64210000003</v>
      </c>
      <c r="AA674" s="495">
        <v>0</v>
      </c>
      <c r="AB674" s="495">
        <v>627136.48789999995</v>
      </c>
      <c r="AC674" s="495">
        <v>0</v>
      </c>
      <c r="AD674" s="495">
        <v>0</v>
      </c>
      <c r="AE674" s="42" t="s">
        <v>1885</v>
      </c>
      <c r="AF674" s="42" t="s">
        <v>764</v>
      </c>
      <c r="AG674" s="42" t="s">
        <v>8108</v>
      </c>
      <c r="AH674" s="42">
        <v>1</v>
      </c>
      <c r="AI674" s="42" t="s">
        <v>8698</v>
      </c>
      <c r="AK674"/>
      <c r="AL674"/>
      <c r="AM674"/>
      <c r="AN674"/>
      <c r="AO674"/>
      <c r="AP674"/>
      <c r="AQ674"/>
    </row>
    <row r="675" spans="1:43">
      <c r="A675" t="s">
        <v>26</v>
      </c>
      <c r="B675" t="s">
        <v>11</v>
      </c>
      <c r="C675" t="s">
        <v>365</v>
      </c>
      <c r="D675" t="s">
        <v>792</v>
      </c>
      <c r="E675"/>
      <c r="F675" t="s">
        <v>791</v>
      </c>
      <c r="G675" t="s">
        <v>1236</v>
      </c>
      <c r="H675" t="s">
        <v>365</v>
      </c>
      <c r="I675" t="s">
        <v>365</v>
      </c>
      <c r="J675" t="s">
        <v>365</v>
      </c>
      <c r="K675" t="s">
        <v>365</v>
      </c>
      <c r="L675" t="s">
        <v>365</v>
      </c>
      <c r="M675" t="s">
        <v>6024</v>
      </c>
      <c r="N675" s="128" t="s">
        <v>365</v>
      </c>
      <c r="O675" s="128" t="s">
        <v>365</v>
      </c>
      <c r="P675" s="128" t="s">
        <v>365</v>
      </c>
      <c r="Q675" s="128" t="s">
        <v>365</v>
      </c>
      <c r="R675" s="128" t="s">
        <v>365</v>
      </c>
      <c r="S675" s="128">
        <v>0.4</v>
      </c>
      <c r="T675">
        <v>2028</v>
      </c>
      <c r="U675" s="495">
        <v>5708118.8100000005</v>
      </c>
      <c r="V675" s="495" t="s">
        <v>365</v>
      </c>
      <c r="W675" s="495">
        <v>5708118.8100000005</v>
      </c>
      <c r="X675" s="128">
        <v>1</v>
      </c>
      <c r="Y675" s="128">
        <v>0</v>
      </c>
      <c r="Z675" s="495">
        <v>3424871.2860000003</v>
      </c>
      <c r="AA675" s="495">
        <v>0</v>
      </c>
      <c r="AB675" s="495">
        <v>2283247.5240000002</v>
      </c>
      <c r="AC675" s="495">
        <v>0</v>
      </c>
      <c r="AD675" s="495">
        <v>0</v>
      </c>
      <c r="AE675" s="42" t="s">
        <v>1892</v>
      </c>
      <c r="AF675" s="42" t="s">
        <v>764</v>
      </c>
      <c r="AG675" s="42" t="s">
        <v>7828</v>
      </c>
      <c r="AH675" s="42">
        <v>1</v>
      </c>
      <c r="AI675" s="42" t="s">
        <v>8672</v>
      </c>
      <c r="AK675"/>
      <c r="AL675"/>
      <c r="AM675"/>
      <c r="AN675"/>
      <c r="AO675"/>
      <c r="AP675"/>
      <c r="AQ675"/>
    </row>
    <row r="676" spans="1:43">
      <c r="A676" t="s">
        <v>26</v>
      </c>
      <c r="B676" t="s">
        <v>11</v>
      </c>
      <c r="C676" t="s">
        <v>365</v>
      </c>
      <c r="D676" t="s">
        <v>792</v>
      </c>
      <c r="E676"/>
      <c r="F676" t="s">
        <v>791</v>
      </c>
      <c r="G676" t="s">
        <v>1236</v>
      </c>
      <c r="H676" t="s">
        <v>365</v>
      </c>
      <c r="I676" t="s">
        <v>365</v>
      </c>
      <c r="J676" t="s">
        <v>365</v>
      </c>
      <c r="K676" t="s">
        <v>365</v>
      </c>
      <c r="L676" t="s">
        <v>365</v>
      </c>
      <c r="M676" t="s">
        <v>6024</v>
      </c>
      <c r="N676" s="128" t="s">
        <v>365</v>
      </c>
      <c r="O676" s="128" t="s">
        <v>365</v>
      </c>
      <c r="P676" s="128" t="s">
        <v>365</v>
      </c>
      <c r="Q676" s="128" t="s">
        <v>365</v>
      </c>
      <c r="R676" s="128" t="s">
        <v>365</v>
      </c>
      <c r="S676" s="128">
        <v>0.4</v>
      </c>
      <c r="T676">
        <v>2028</v>
      </c>
      <c r="U676" s="495">
        <v>6330362.4000000115</v>
      </c>
      <c r="V676" s="495" t="s">
        <v>365</v>
      </c>
      <c r="W676" s="495">
        <v>6330362.4000000115</v>
      </c>
      <c r="X676" s="128">
        <v>1</v>
      </c>
      <c r="Y676" s="128">
        <v>0</v>
      </c>
      <c r="Z676" s="495">
        <v>3798217.4400000069</v>
      </c>
      <c r="AA676" s="495">
        <v>0</v>
      </c>
      <c r="AB676" s="495">
        <v>2532144.9600000046</v>
      </c>
      <c r="AC676" s="495">
        <v>0</v>
      </c>
      <c r="AD676" s="495">
        <v>0</v>
      </c>
      <c r="AE676" s="42" t="s">
        <v>1892</v>
      </c>
      <c r="AF676" s="42" t="s">
        <v>764</v>
      </c>
      <c r="AG676" s="42" t="s">
        <v>8047</v>
      </c>
      <c r="AH676" s="42">
        <v>1</v>
      </c>
      <c r="AI676" s="42" t="s">
        <v>8672</v>
      </c>
      <c r="AK676"/>
      <c r="AL676"/>
      <c r="AM676"/>
      <c r="AN676"/>
      <c r="AO676"/>
      <c r="AP676"/>
      <c r="AQ676"/>
    </row>
    <row r="677" spans="1:43">
      <c r="A677" t="s">
        <v>26</v>
      </c>
      <c r="B677" t="s">
        <v>11</v>
      </c>
      <c r="C677" t="s">
        <v>365</v>
      </c>
      <c r="D677" t="s">
        <v>804</v>
      </c>
      <c r="E677"/>
      <c r="F677" t="s">
        <v>803</v>
      </c>
      <c r="G677" t="s">
        <v>1217</v>
      </c>
      <c r="H677" t="s">
        <v>365</v>
      </c>
      <c r="I677" t="s">
        <v>365</v>
      </c>
      <c r="J677" t="s">
        <v>365</v>
      </c>
      <c r="K677" t="s">
        <v>365</v>
      </c>
      <c r="L677" t="s">
        <v>365</v>
      </c>
      <c r="M677" t="s">
        <v>6039</v>
      </c>
      <c r="N677" s="128" t="s">
        <v>365</v>
      </c>
      <c r="O677" s="128" t="s">
        <v>365</v>
      </c>
      <c r="P677" s="128" t="s">
        <v>365</v>
      </c>
      <c r="Q677" s="128" t="s">
        <v>365</v>
      </c>
      <c r="R677" s="128" t="s">
        <v>365</v>
      </c>
      <c r="S677" s="128">
        <v>0.9</v>
      </c>
      <c r="T677">
        <v>2028</v>
      </c>
      <c r="U677" s="495">
        <v>322035.90000000014</v>
      </c>
      <c r="V677" s="495" t="s">
        <v>365</v>
      </c>
      <c r="W677" s="495">
        <v>322035.90000000014</v>
      </c>
      <c r="X677" s="128">
        <v>1</v>
      </c>
      <c r="Y677" s="128">
        <v>0</v>
      </c>
      <c r="Z677" s="495">
        <v>32203.590000000007</v>
      </c>
      <c r="AA677" s="495">
        <v>0</v>
      </c>
      <c r="AB677" s="495">
        <v>289832.31000000011</v>
      </c>
      <c r="AC677" s="495">
        <v>0</v>
      </c>
      <c r="AD677" s="495">
        <v>0</v>
      </c>
      <c r="AE677" s="42" t="s">
        <v>1900</v>
      </c>
      <c r="AF677" s="42" t="s">
        <v>764</v>
      </c>
      <c r="AG677" s="42" t="s">
        <v>7978</v>
      </c>
      <c r="AH677" s="42">
        <v>1</v>
      </c>
      <c r="AI677" s="42" t="s">
        <v>8742</v>
      </c>
      <c r="AK677"/>
      <c r="AL677"/>
      <c r="AM677"/>
      <c r="AN677"/>
      <c r="AO677"/>
      <c r="AP677"/>
      <c r="AQ677"/>
    </row>
    <row r="678" spans="1:43">
      <c r="A678" t="s">
        <v>26</v>
      </c>
      <c r="B678" t="s">
        <v>11</v>
      </c>
      <c r="C678" t="s">
        <v>365</v>
      </c>
      <c r="D678" t="s">
        <v>828</v>
      </c>
      <c r="E678"/>
      <c r="F678" t="s">
        <v>827</v>
      </c>
      <c r="G678" t="s">
        <v>1237</v>
      </c>
      <c r="H678" t="s">
        <v>365</v>
      </c>
      <c r="I678" t="s">
        <v>365</v>
      </c>
      <c r="J678" t="s">
        <v>365</v>
      </c>
      <c r="K678" t="s">
        <v>365</v>
      </c>
      <c r="L678" t="s">
        <v>365</v>
      </c>
      <c r="M678" t="s">
        <v>6039</v>
      </c>
      <c r="N678" s="128" t="s">
        <v>365</v>
      </c>
      <c r="O678" s="128" t="s">
        <v>365</v>
      </c>
      <c r="P678" s="128" t="s">
        <v>365</v>
      </c>
      <c r="Q678" s="128" t="s">
        <v>365</v>
      </c>
      <c r="R678" s="128" t="s">
        <v>365</v>
      </c>
      <c r="S678" s="128">
        <v>0.9</v>
      </c>
      <c r="T678">
        <v>2028</v>
      </c>
      <c r="U678" s="495">
        <v>16833011.919999991</v>
      </c>
      <c r="V678" s="495" t="s">
        <v>365</v>
      </c>
      <c r="W678" s="495">
        <v>16833011.919999991</v>
      </c>
      <c r="X678" s="128">
        <v>1</v>
      </c>
      <c r="Y678" s="128">
        <v>0</v>
      </c>
      <c r="Z678" s="495">
        <v>1683301.1919999986</v>
      </c>
      <c r="AA678" s="495">
        <v>0</v>
      </c>
      <c r="AB678" s="495">
        <v>15149710.727999993</v>
      </c>
      <c r="AC678" s="495">
        <v>0</v>
      </c>
      <c r="AD678" s="495">
        <v>0</v>
      </c>
      <c r="AE678" s="42" t="s">
        <v>1900</v>
      </c>
      <c r="AF678" s="42" t="s">
        <v>764</v>
      </c>
      <c r="AG678" s="42" t="s">
        <v>7937</v>
      </c>
      <c r="AH678" s="42">
        <v>1</v>
      </c>
      <c r="AI678" s="42" t="s">
        <v>8643</v>
      </c>
      <c r="AK678"/>
      <c r="AL678"/>
      <c r="AM678"/>
      <c r="AN678"/>
      <c r="AO678"/>
      <c r="AP678"/>
      <c r="AQ678"/>
    </row>
    <row r="679" spans="1:43">
      <c r="A679" t="s">
        <v>26</v>
      </c>
      <c r="B679" t="s">
        <v>11</v>
      </c>
      <c r="C679" t="s">
        <v>365</v>
      </c>
      <c r="D679" t="s">
        <v>903</v>
      </c>
      <c r="E679"/>
      <c r="F679" t="s">
        <v>904</v>
      </c>
      <c r="G679" t="s">
        <v>1219</v>
      </c>
      <c r="H679" t="s">
        <v>365</v>
      </c>
      <c r="I679" t="s">
        <v>365</v>
      </c>
      <c r="J679" t="s">
        <v>365</v>
      </c>
      <c r="K679" t="s">
        <v>365</v>
      </c>
      <c r="L679" t="s">
        <v>365</v>
      </c>
      <c r="M679" t="s">
        <v>6039</v>
      </c>
      <c r="N679" s="128" t="s">
        <v>365</v>
      </c>
      <c r="O679" s="128" t="s">
        <v>365</v>
      </c>
      <c r="P679" s="128" t="s">
        <v>365</v>
      </c>
      <c r="Q679" s="128" t="s">
        <v>365</v>
      </c>
      <c r="R679" s="128" t="s">
        <v>365</v>
      </c>
      <c r="S679" s="128">
        <v>0.9</v>
      </c>
      <c r="T679">
        <v>2033</v>
      </c>
      <c r="U679" s="495">
        <v>156685.24999999997</v>
      </c>
      <c r="V679" s="495" t="s">
        <v>365</v>
      </c>
      <c r="W679" s="495">
        <v>156685.24999999997</v>
      </c>
      <c r="X679" s="128">
        <v>0.83333333333333337</v>
      </c>
      <c r="Y679" s="128">
        <v>0.16666666666666663</v>
      </c>
      <c r="Z679" s="495">
        <v>15668.524999999994</v>
      </c>
      <c r="AA679" s="495">
        <v>0</v>
      </c>
      <c r="AB679" s="495">
        <v>117513.93749999999</v>
      </c>
      <c r="AC679" s="495">
        <v>23502.787499999991</v>
      </c>
      <c r="AD679" s="495">
        <v>2.9103830456733704E-11</v>
      </c>
      <c r="AE679" s="42" t="s">
        <v>1900</v>
      </c>
      <c r="AF679" s="42" t="s">
        <v>764</v>
      </c>
      <c r="AG679" s="42" t="s">
        <v>7855</v>
      </c>
      <c r="AH679" s="42">
        <v>1</v>
      </c>
      <c r="AI679" s="42" t="s">
        <v>8699</v>
      </c>
      <c r="AK679"/>
      <c r="AL679"/>
      <c r="AM679"/>
      <c r="AN679"/>
      <c r="AO679"/>
      <c r="AP679"/>
      <c r="AQ679"/>
    </row>
    <row r="680" spans="1:43">
      <c r="A680" t="s">
        <v>26</v>
      </c>
      <c r="B680" t="s">
        <v>11</v>
      </c>
      <c r="C680" t="s">
        <v>365</v>
      </c>
      <c r="D680" t="s">
        <v>903</v>
      </c>
      <c r="E680"/>
      <c r="F680" t="s">
        <v>904</v>
      </c>
      <c r="G680" t="s">
        <v>1219</v>
      </c>
      <c r="H680" t="s">
        <v>365</v>
      </c>
      <c r="I680" t="s">
        <v>365</v>
      </c>
      <c r="J680" t="s">
        <v>365</v>
      </c>
      <c r="K680" t="s">
        <v>365</v>
      </c>
      <c r="L680" t="s">
        <v>365</v>
      </c>
      <c r="M680" t="s">
        <v>6039</v>
      </c>
      <c r="N680" s="128" t="s">
        <v>365</v>
      </c>
      <c r="O680" s="128" t="s">
        <v>365</v>
      </c>
      <c r="P680" s="128" t="s">
        <v>365</v>
      </c>
      <c r="Q680" s="128" t="s">
        <v>365</v>
      </c>
      <c r="R680" s="128" t="s">
        <v>365</v>
      </c>
      <c r="S680" s="128">
        <v>0.9</v>
      </c>
      <c r="T680">
        <v>2033</v>
      </c>
      <c r="U680" s="495">
        <v>8396139.7299999986</v>
      </c>
      <c r="V680" s="495" t="s">
        <v>365</v>
      </c>
      <c r="W680" s="495">
        <v>8396139.7299999986</v>
      </c>
      <c r="X680" s="128">
        <v>0.83333333333333337</v>
      </c>
      <c r="Y680" s="128">
        <v>0.16666666666666663</v>
      </c>
      <c r="Z680" s="495">
        <v>839613.97299999965</v>
      </c>
      <c r="AA680" s="495">
        <v>0</v>
      </c>
      <c r="AB680" s="495">
        <v>6297104.7974999994</v>
      </c>
      <c r="AC680" s="495">
        <v>1259420.9594999996</v>
      </c>
      <c r="AD680" s="495">
        <v>0</v>
      </c>
      <c r="AE680" s="42" t="s">
        <v>1900</v>
      </c>
      <c r="AF680" s="42" t="s">
        <v>764</v>
      </c>
      <c r="AG680" s="42" t="s">
        <v>8109</v>
      </c>
      <c r="AH680" s="42">
        <v>1</v>
      </c>
      <c r="AI680" s="42" t="s">
        <v>8699</v>
      </c>
      <c r="AK680"/>
      <c r="AL680"/>
      <c r="AM680"/>
      <c r="AN680"/>
      <c r="AO680"/>
      <c r="AP680"/>
      <c r="AQ680"/>
    </row>
    <row r="681" spans="1:43">
      <c r="A681" t="s">
        <v>26</v>
      </c>
      <c r="B681" t="s">
        <v>11</v>
      </c>
      <c r="C681" t="s">
        <v>365</v>
      </c>
      <c r="D681" t="s">
        <v>837</v>
      </c>
      <c r="E681"/>
      <c r="F681" t="s">
        <v>836</v>
      </c>
      <c r="G681" t="s">
        <v>1238</v>
      </c>
      <c r="H681" t="s">
        <v>365</v>
      </c>
      <c r="I681" t="s">
        <v>365</v>
      </c>
      <c r="J681" t="s">
        <v>365</v>
      </c>
      <c r="K681" t="s">
        <v>365</v>
      </c>
      <c r="L681" t="s">
        <v>365</v>
      </c>
      <c r="M681" t="s">
        <v>6083</v>
      </c>
      <c r="N681" s="128" t="s">
        <v>365</v>
      </c>
      <c r="O681" s="128" t="s">
        <v>365</v>
      </c>
      <c r="P681" s="128" t="s">
        <v>365</v>
      </c>
      <c r="Q681" s="128" t="s">
        <v>365</v>
      </c>
      <c r="R681" s="128" t="s">
        <v>365</v>
      </c>
      <c r="S681" s="128">
        <v>0.85</v>
      </c>
      <c r="T681">
        <v>2028</v>
      </c>
      <c r="U681" s="495">
        <v>641930.35000000009</v>
      </c>
      <c r="V681" s="495" t="s">
        <v>365</v>
      </c>
      <c r="W681" s="495">
        <v>641930.35000000009</v>
      </c>
      <c r="X681" s="128">
        <v>1</v>
      </c>
      <c r="Y681" s="128">
        <v>0</v>
      </c>
      <c r="Z681" s="495">
        <v>96289.552500000034</v>
      </c>
      <c r="AA681" s="495">
        <v>0</v>
      </c>
      <c r="AB681" s="495">
        <v>545640.7975000001</v>
      </c>
      <c r="AC681" s="495">
        <v>0</v>
      </c>
      <c r="AD681" s="495">
        <v>0</v>
      </c>
      <c r="AE681" s="42" t="s">
        <v>1913</v>
      </c>
      <c r="AF681" s="42" t="s">
        <v>764</v>
      </c>
      <c r="AG681" s="42" t="s">
        <v>7857</v>
      </c>
      <c r="AH681" s="42">
        <v>1</v>
      </c>
      <c r="AI681" s="42" t="s">
        <v>8701</v>
      </c>
      <c r="AK681"/>
      <c r="AL681"/>
      <c r="AM681"/>
      <c r="AN681"/>
      <c r="AO681"/>
      <c r="AP681"/>
      <c r="AQ681"/>
    </row>
    <row r="682" spans="1:43">
      <c r="A682" t="s">
        <v>26</v>
      </c>
      <c r="B682" t="s">
        <v>11</v>
      </c>
      <c r="C682" t="s">
        <v>365</v>
      </c>
      <c r="D682" t="s">
        <v>837</v>
      </c>
      <c r="E682"/>
      <c r="F682" t="s">
        <v>836</v>
      </c>
      <c r="G682" t="s">
        <v>1238</v>
      </c>
      <c r="H682" t="s">
        <v>365</v>
      </c>
      <c r="I682" t="s">
        <v>365</v>
      </c>
      <c r="J682" t="s">
        <v>365</v>
      </c>
      <c r="K682" t="s">
        <v>365</v>
      </c>
      <c r="L682" t="s">
        <v>365</v>
      </c>
      <c r="M682" t="s">
        <v>6083</v>
      </c>
      <c r="N682" s="128" t="s">
        <v>365</v>
      </c>
      <c r="O682" s="128" t="s">
        <v>365</v>
      </c>
      <c r="P682" s="128" t="s">
        <v>365</v>
      </c>
      <c r="Q682" s="128" t="s">
        <v>365</v>
      </c>
      <c r="R682" s="128" t="s">
        <v>365</v>
      </c>
      <c r="S682" s="128">
        <v>0.85</v>
      </c>
      <c r="T682">
        <v>2028</v>
      </c>
      <c r="U682" s="495">
        <v>1882692.1</v>
      </c>
      <c r="V682" s="495" t="s">
        <v>365</v>
      </c>
      <c r="W682" s="495">
        <v>1882692.1</v>
      </c>
      <c r="X682" s="128">
        <v>1</v>
      </c>
      <c r="Y682" s="128">
        <v>0</v>
      </c>
      <c r="Z682" s="495">
        <v>282403.81500000006</v>
      </c>
      <c r="AA682" s="495">
        <v>0</v>
      </c>
      <c r="AB682" s="495">
        <v>1600288.2850000001</v>
      </c>
      <c r="AC682" s="495">
        <v>0</v>
      </c>
      <c r="AD682" s="495">
        <v>0</v>
      </c>
      <c r="AE682" s="42" t="s">
        <v>1913</v>
      </c>
      <c r="AF682" s="42" t="s">
        <v>764</v>
      </c>
      <c r="AG682" s="42" t="s">
        <v>8111</v>
      </c>
      <c r="AH682" s="42">
        <v>1</v>
      </c>
      <c r="AI682" s="42" t="s">
        <v>8701</v>
      </c>
      <c r="AK682"/>
      <c r="AL682"/>
      <c r="AM682"/>
      <c r="AN682"/>
      <c r="AO682"/>
      <c r="AP682"/>
      <c r="AQ682"/>
    </row>
    <row r="683" spans="1:43">
      <c r="A683" t="s">
        <v>5883</v>
      </c>
      <c r="B683" t="s">
        <v>10</v>
      </c>
      <c r="C683" t="s">
        <v>365</v>
      </c>
      <c r="D683" t="s">
        <v>6645</v>
      </c>
      <c r="E683"/>
      <c r="F683" t="s">
        <v>1443</v>
      </c>
      <c r="G683" t="s">
        <v>1796</v>
      </c>
      <c r="H683" t="s">
        <v>365</v>
      </c>
      <c r="I683" t="s">
        <v>365</v>
      </c>
      <c r="J683" t="s">
        <v>365</v>
      </c>
      <c r="K683" t="s">
        <v>365</v>
      </c>
      <c r="L683" t="s">
        <v>365</v>
      </c>
      <c r="M683" t="s">
        <v>6646</v>
      </c>
      <c r="N683" s="128" t="s">
        <v>365</v>
      </c>
      <c r="O683" s="128" t="s">
        <v>365</v>
      </c>
      <c r="P683" s="128" t="s">
        <v>365</v>
      </c>
      <c r="Q683" s="128" t="s">
        <v>365</v>
      </c>
      <c r="R683" s="128" t="s">
        <v>365</v>
      </c>
      <c r="S683" s="128">
        <v>1</v>
      </c>
      <c r="T683">
        <v>2048</v>
      </c>
      <c r="U683" s="495">
        <v>2984.3500000000004</v>
      </c>
      <c r="V683" s="495" t="s">
        <v>365</v>
      </c>
      <c r="W683" s="495">
        <v>2984.3500000000004</v>
      </c>
      <c r="X683" s="128">
        <v>0.37037037037037035</v>
      </c>
      <c r="Y683" s="128">
        <v>0.62962962962962965</v>
      </c>
      <c r="Z683" s="495">
        <v>0</v>
      </c>
      <c r="AA683" s="495">
        <v>0</v>
      </c>
      <c r="AB683" s="495">
        <v>1105.3148148148148</v>
      </c>
      <c r="AC683" s="495">
        <v>1879.0351851851856</v>
      </c>
      <c r="AD683" s="495">
        <v>0</v>
      </c>
      <c r="AE683" s="42" t="s">
        <v>441</v>
      </c>
      <c r="AF683" s="42" t="s">
        <v>765</v>
      </c>
      <c r="AG683" s="42" t="s">
        <v>7983</v>
      </c>
      <c r="AH683" s="42">
        <v>1</v>
      </c>
      <c r="AI683" s="42" t="s">
        <v>8745</v>
      </c>
      <c r="AK683"/>
      <c r="AL683"/>
      <c r="AM683"/>
      <c r="AN683"/>
      <c r="AO683"/>
      <c r="AP683"/>
      <c r="AQ683"/>
    </row>
    <row r="684" spans="1:43">
      <c r="A684" t="s">
        <v>5883</v>
      </c>
      <c r="B684" t="s">
        <v>10</v>
      </c>
      <c r="C684" t="s">
        <v>365</v>
      </c>
      <c r="D684" t="s">
        <v>6682</v>
      </c>
      <c r="E684"/>
      <c r="F684" t="s">
        <v>1831</v>
      </c>
      <c r="G684" t="s">
        <v>1313</v>
      </c>
      <c r="H684" t="s">
        <v>365</v>
      </c>
      <c r="I684" t="s">
        <v>365</v>
      </c>
      <c r="J684" t="s">
        <v>365</v>
      </c>
      <c r="K684" t="s">
        <v>365</v>
      </c>
      <c r="L684" t="s">
        <v>365</v>
      </c>
      <c r="M684" t="s">
        <v>5943</v>
      </c>
      <c r="N684" s="128" t="s">
        <v>365</v>
      </c>
      <c r="O684" s="128" t="s">
        <v>365</v>
      </c>
      <c r="P684" s="128" t="s">
        <v>365</v>
      </c>
      <c r="Q684" s="128" t="s">
        <v>365</v>
      </c>
      <c r="R684" s="128" t="s">
        <v>365</v>
      </c>
      <c r="S684" s="128">
        <v>0.95</v>
      </c>
      <c r="T684">
        <v>2038</v>
      </c>
      <c r="U684" s="495">
        <v>319797.57</v>
      </c>
      <c r="V684" s="495" t="s">
        <v>365</v>
      </c>
      <c r="W684" s="495">
        <v>319797.57</v>
      </c>
      <c r="X684" s="128">
        <v>0.58823529411764708</v>
      </c>
      <c r="Y684" s="128">
        <v>0.41176470588235292</v>
      </c>
      <c r="Z684" s="495">
        <v>15989.878500000015</v>
      </c>
      <c r="AA684" s="495">
        <v>0</v>
      </c>
      <c r="AB684" s="495">
        <v>178710.4067647059</v>
      </c>
      <c r="AC684" s="495">
        <v>125097.28473529412</v>
      </c>
      <c r="AD684" s="495">
        <v>-5.8207660913467407E-11</v>
      </c>
      <c r="AE684" s="42" t="s">
        <v>456</v>
      </c>
      <c r="AF684" s="42" t="s">
        <v>765</v>
      </c>
      <c r="AG684" s="42" t="s">
        <v>8020</v>
      </c>
      <c r="AH684" s="42">
        <v>1</v>
      </c>
      <c r="AI684" s="42" t="s">
        <v>8756</v>
      </c>
      <c r="AK684"/>
      <c r="AL684"/>
      <c r="AM684"/>
      <c r="AN684"/>
      <c r="AO684"/>
      <c r="AP684"/>
      <c r="AQ684"/>
    </row>
    <row r="685" spans="1:43">
      <c r="A685" t="s">
        <v>5883</v>
      </c>
      <c r="B685" t="s">
        <v>10</v>
      </c>
      <c r="C685" t="s">
        <v>365</v>
      </c>
      <c r="D685" t="s">
        <v>6703</v>
      </c>
      <c r="E685"/>
      <c r="F685" t="s">
        <v>1070</v>
      </c>
      <c r="G685" t="s">
        <v>1315</v>
      </c>
      <c r="H685" t="s">
        <v>365</v>
      </c>
      <c r="I685" t="s">
        <v>365</v>
      </c>
      <c r="J685" t="s">
        <v>365</v>
      </c>
      <c r="K685" t="s">
        <v>365</v>
      </c>
      <c r="L685" t="s">
        <v>365</v>
      </c>
      <c r="M685" t="s">
        <v>6646</v>
      </c>
      <c r="N685" s="128" t="s">
        <v>365</v>
      </c>
      <c r="O685" s="128" t="s">
        <v>365</v>
      </c>
      <c r="P685" s="128" t="s">
        <v>365</v>
      </c>
      <c r="Q685" s="128" t="s">
        <v>365</v>
      </c>
      <c r="R685" s="128" t="s">
        <v>365</v>
      </c>
      <c r="S685" s="128">
        <v>0.82</v>
      </c>
      <c r="T685">
        <v>2038</v>
      </c>
      <c r="U685" s="495">
        <v>1255</v>
      </c>
      <c r="V685" s="495" t="s">
        <v>365</v>
      </c>
      <c r="W685" s="495">
        <v>1255</v>
      </c>
      <c r="X685" s="128">
        <v>0.58823529411764708</v>
      </c>
      <c r="Y685" s="128">
        <v>0.41176470588235292</v>
      </c>
      <c r="Z685" s="495">
        <v>225.90000000000006</v>
      </c>
      <c r="AA685" s="495">
        <v>0</v>
      </c>
      <c r="AB685" s="495">
        <v>605.35294117647061</v>
      </c>
      <c r="AC685" s="495">
        <v>423.74705882352936</v>
      </c>
      <c r="AD685" s="495">
        <v>0</v>
      </c>
      <c r="AE685" s="42" t="s">
        <v>441</v>
      </c>
      <c r="AF685" s="42" t="s">
        <v>765</v>
      </c>
      <c r="AG685" s="42" t="s">
        <v>8041</v>
      </c>
      <c r="AH685" s="42">
        <v>1</v>
      </c>
      <c r="AI685" s="42" t="s">
        <v>8759</v>
      </c>
      <c r="AK685"/>
      <c r="AL685"/>
      <c r="AM685"/>
      <c r="AN685"/>
      <c r="AO685"/>
      <c r="AP685"/>
      <c r="AQ685"/>
    </row>
    <row r="686" spans="1:43">
      <c r="A686" t="s">
        <v>5883</v>
      </c>
      <c r="B686" t="s">
        <v>10</v>
      </c>
      <c r="C686" t="s">
        <v>365</v>
      </c>
      <c r="D686" t="s">
        <v>6677</v>
      </c>
      <c r="E686"/>
      <c r="F686" t="s">
        <v>1745</v>
      </c>
      <c r="G686" t="s">
        <v>1313</v>
      </c>
      <c r="H686" t="s">
        <v>365</v>
      </c>
      <c r="I686" t="s">
        <v>365</v>
      </c>
      <c r="J686" t="s">
        <v>365</v>
      </c>
      <c r="K686" t="s">
        <v>365</v>
      </c>
      <c r="L686" t="s">
        <v>365</v>
      </c>
      <c r="M686" t="s">
        <v>5944</v>
      </c>
      <c r="N686" s="128" t="s">
        <v>365</v>
      </c>
      <c r="O686" s="128" t="s">
        <v>365</v>
      </c>
      <c r="P686" s="128" t="s">
        <v>365</v>
      </c>
      <c r="Q686" s="128" t="s">
        <v>365</v>
      </c>
      <c r="R686" s="128" t="s">
        <v>365</v>
      </c>
      <c r="S686" s="128">
        <v>0.98499999999999999</v>
      </c>
      <c r="T686">
        <v>2038</v>
      </c>
      <c r="U686" s="495">
        <v>5917559.3499999996</v>
      </c>
      <c r="V686" s="495" t="s">
        <v>365</v>
      </c>
      <c r="W686" s="495">
        <v>5917559.3499999996</v>
      </c>
      <c r="X686" s="128">
        <v>0.58823529411764708</v>
      </c>
      <c r="Y686" s="128">
        <v>0.41176470588235292</v>
      </c>
      <c r="Z686" s="495">
        <v>88763.390250000069</v>
      </c>
      <c r="AA686" s="495">
        <v>0</v>
      </c>
      <c r="AB686" s="495">
        <v>3428703.505735294</v>
      </c>
      <c r="AC686" s="495">
        <v>2400092.4540147055</v>
      </c>
      <c r="AD686" s="495">
        <v>0</v>
      </c>
      <c r="AE686" s="42" t="s">
        <v>452</v>
      </c>
      <c r="AF686" s="42" t="s">
        <v>765</v>
      </c>
      <c r="AG686" s="42" t="s">
        <v>8015</v>
      </c>
      <c r="AH686" s="42">
        <v>1</v>
      </c>
      <c r="AI686" s="42" t="s">
        <v>8755</v>
      </c>
      <c r="AK686"/>
      <c r="AL686"/>
      <c r="AM686"/>
      <c r="AN686"/>
      <c r="AO686"/>
      <c r="AP686"/>
      <c r="AQ686"/>
    </row>
    <row r="687" spans="1:43">
      <c r="A687" t="s">
        <v>5883</v>
      </c>
      <c r="B687" t="s">
        <v>10</v>
      </c>
      <c r="C687" t="s">
        <v>365</v>
      </c>
      <c r="D687" t="s">
        <v>6674</v>
      </c>
      <c r="E687"/>
      <c r="F687" t="s">
        <v>1745</v>
      </c>
      <c r="G687" t="s">
        <v>1313</v>
      </c>
      <c r="H687" t="s">
        <v>365</v>
      </c>
      <c r="I687" t="s">
        <v>365</v>
      </c>
      <c r="J687" t="s">
        <v>365</v>
      </c>
      <c r="K687" t="s">
        <v>365</v>
      </c>
      <c r="L687" t="s">
        <v>365</v>
      </c>
      <c r="M687" t="s">
        <v>5944</v>
      </c>
      <c r="N687" s="128" t="s">
        <v>365</v>
      </c>
      <c r="O687" s="128" t="s">
        <v>365</v>
      </c>
      <c r="P687" s="128" t="s">
        <v>365</v>
      </c>
      <c r="Q687" s="128" t="s">
        <v>365</v>
      </c>
      <c r="R687" s="128" t="s">
        <v>365</v>
      </c>
      <c r="S687" s="128">
        <v>0.98499999999999999</v>
      </c>
      <c r="T687">
        <v>2038</v>
      </c>
      <c r="U687" s="495">
        <v>187798.3</v>
      </c>
      <c r="V687" s="495" t="s">
        <v>365</v>
      </c>
      <c r="W687" s="495">
        <v>187798.3</v>
      </c>
      <c r="X687" s="128">
        <v>0.58823529411764708</v>
      </c>
      <c r="Y687" s="128">
        <v>0.41176470588235292</v>
      </c>
      <c r="Z687" s="495">
        <v>2816.9745000000025</v>
      </c>
      <c r="AA687" s="495">
        <v>0</v>
      </c>
      <c r="AB687" s="495">
        <v>108812.5444117647</v>
      </c>
      <c r="AC687" s="495">
        <v>76168.781088235279</v>
      </c>
      <c r="AD687" s="495">
        <v>0</v>
      </c>
      <c r="AE687" s="42" t="s">
        <v>452</v>
      </c>
      <c r="AF687" s="42" t="s">
        <v>765</v>
      </c>
      <c r="AG687" s="42" t="s">
        <v>8012</v>
      </c>
      <c r="AH687" s="42">
        <v>1</v>
      </c>
      <c r="AI687" s="42" t="s">
        <v>8755</v>
      </c>
      <c r="AK687"/>
      <c r="AL687"/>
      <c r="AM687"/>
      <c r="AN687"/>
      <c r="AO687"/>
      <c r="AP687"/>
      <c r="AQ687"/>
    </row>
    <row r="688" spans="1:43">
      <c r="A688" t="s">
        <v>5883</v>
      </c>
      <c r="B688" t="s">
        <v>10</v>
      </c>
      <c r="C688" t="s">
        <v>365</v>
      </c>
      <c r="D688" t="s">
        <v>6670</v>
      </c>
      <c r="E688"/>
      <c r="F688" t="s">
        <v>1830</v>
      </c>
      <c r="G688" t="s">
        <v>1314</v>
      </c>
      <c r="H688" t="s">
        <v>365</v>
      </c>
      <c r="I688" t="s">
        <v>365</v>
      </c>
      <c r="J688" t="s">
        <v>365</v>
      </c>
      <c r="K688" t="s">
        <v>365</v>
      </c>
      <c r="L688" t="s">
        <v>365</v>
      </c>
      <c r="M688" t="s">
        <v>5946</v>
      </c>
      <c r="N688" s="128" t="s">
        <v>365</v>
      </c>
      <c r="O688" s="128" t="s">
        <v>365</v>
      </c>
      <c r="P688" s="128" t="s">
        <v>365</v>
      </c>
      <c r="Q688" s="128" t="s">
        <v>365</v>
      </c>
      <c r="R688" s="128" t="s">
        <v>365</v>
      </c>
      <c r="S688" s="128">
        <v>0.95</v>
      </c>
      <c r="T688">
        <v>2038</v>
      </c>
      <c r="U688" s="495">
        <v>1753587.29</v>
      </c>
      <c r="V688" s="495" t="s">
        <v>365</v>
      </c>
      <c r="W688" s="495">
        <v>1753587.29</v>
      </c>
      <c r="X688" s="128">
        <v>0.58823529411764708</v>
      </c>
      <c r="Y688" s="128">
        <v>0.41176470588235292</v>
      </c>
      <c r="Z688" s="495">
        <v>87679.364500000083</v>
      </c>
      <c r="AA688" s="495">
        <v>0</v>
      </c>
      <c r="AB688" s="495">
        <v>979945.8385294117</v>
      </c>
      <c r="AC688" s="495">
        <v>685962.08697058819</v>
      </c>
      <c r="AD688" s="495">
        <v>0</v>
      </c>
      <c r="AE688" s="42" t="s">
        <v>454</v>
      </c>
      <c r="AF688" s="42" t="s">
        <v>765</v>
      </c>
      <c r="AG688" s="42" t="s">
        <v>8008</v>
      </c>
      <c r="AH688" s="42">
        <v>1</v>
      </c>
      <c r="AI688" s="42" t="s">
        <v>8670</v>
      </c>
      <c r="AK688"/>
      <c r="AL688"/>
      <c r="AM688"/>
      <c r="AN688"/>
      <c r="AO688"/>
      <c r="AP688"/>
      <c r="AQ688"/>
    </row>
    <row r="689" spans="1:43">
      <c r="A689" t="s">
        <v>5883</v>
      </c>
      <c r="B689" t="s">
        <v>10</v>
      </c>
      <c r="C689" t="s">
        <v>365</v>
      </c>
      <c r="D689" t="s">
        <v>6669</v>
      </c>
      <c r="E689"/>
      <c r="F689" t="s">
        <v>1830</v>
      </c>
      <c r="G689" t="s">
        <v>1314</v>
      </c>
      <c r="H689" t="s">
        <v>365</v>
      </c>
      <c r="I689" t="s">
        <v>365</v>
      </c>
      <c r="J689" t="s">
        <v>365</v>
      </c>
      <c r="K689" t="s">
        <v>365</v>
      </c>
      <c r="L689" t="s">
        <v>365</v>
      </c>
      <c r="M689" t="s">
        <v>5946</v>
      </c>
      <c r="N689" s="128" t="s">
        <v>365</v>
      </c>
      <c r="O689" s="128" t="s">
        <v>365</v>
      </c>
      <c r="P689" s="128" t="s">
        <v>365</v>
      </c>
      <c r="Q689" s="128" t="s">
        <v>365</v>
      </c>
      <c r="R689" s="128" t="s">
        <v>365</v>
      </c>
      <c r="S689" s="128">
        <v>0.95</v>
      </c>
      <c r="T689">
        <v>2038</v>
      </c>
      <c r="U689" s="495">
        <v>1871.76</v>
      </c>
      <c r="V689" s="495" t="s">
        <v>365</v>
      </c>
      <c r="W689" s="495">
        <v>1871.76</v>
      </c>
      <c r="X689" s="128">
        <v>0.58823529411764708</v>
      </c>
      <c r="Y689" s="128">
        <v>0.41176470588235292</v>
      </c>
      <c r="Z689" s="495">
        <v>93.588000000000079</v>
      </c>
      <c r="AA689" s="495">
        <v>0</v>
      </c>
      <c r="AB689" s="495">
        <v>1045.9835294117647</v>
      </c>
      <c r="AC689" s="495">
        <v>732.1884705882353</v>
      </c>
      <c r="AD689" s="495">
        <v>-2.2737367544323206E-13</v>
      </c>
      <c r="AE689" s="42" t="s">
        <v>454</v>
      </c>
      <c r="AF689" s="42" t="s">
        <v>765</v>
      </c>
      <c r="AG689" s="42" t="s">
        <v>8007</v>
      </c>
      <c r="AH689" s="42">
        <v>1</v>
      </c>
      <c r="AI689" s="42" t="s">
        <v>8670</v>
      </c>
      <c r="AK689"/>
      <c r="AL689"/>
      <c r="AM689"/>
      <c r="AN689"/>
      <c r="AO689"/>
      <c r="AP689"/>
      <c r="AQ689"/>
    </row>
    <row r="690" spans="1:43">
      <c r="A690" t="s">
        <v>5883</v>
      </c>
      <c r="B690" t="s">
        <v>10</v>
      </c>
      <c r="C690" t="s">
        <v>365</v>
      </c>
      <c r="D690" t="s">
        <v>6697</v>
      </c>
      <c r="E690"/>
      <c r="F690" t="s">
        <v>1069</v>
      </c>
      <c r="G690" t="s">
        <v>1316</v>
      </c>
      <c r="H690" t="s">
        <v>365</v>
      </c>
      <c r="I690" t="s">
        <v>365</v>
      </c>
      <c r="J690" t="s">
        <v>365</v>
      </c>
      <c r="K690" t="s">
        <v>365</v>
      </c>
      <c r="L690" t="s">
        <v>365</v>
      </c>
      <c r="M690" t="s">
        <v>5942</v>
      </c>
      <c r="N690" s="128" t="s">
        <v>365</v>
      </c>
      <c r="O690" s="128" t="s">
        <v>365</v>
      </c>
      <c r="P690" s="128" t="s">
        <v>365</v>
      </c>
      <c r="Q690" s="128" t="s">
        <v>365</v>
      </c>
      <c r="R690" s="128" t="s">
        <v>365</v>
      </c>
      <c r="S690" s="128">
        <v>0.9</v>
      </c>
      <c r="T690">
        <v>2038</v>
      </c>
      <c r="U690" s="495">
        <v>7775.87</v>
      </c>
      <c r="V690" s="495" t="s">
        <v>365</v>
      </c>
      <c r="W690" s="495">
        <v>7775.87</v>
      </c>
      <c r="X690" s="128">
        <v>0.58823529411764708</v>
      </c>
      <c r="Y690" s="128">
        <v>0.41176470588235292</v>
      </c>
      <c r="Z690" s="495">
        <v>777.58699999999976</v>
      </c>
      <c r="AA690" s="495">
        <v>0</v>
      </c>
      <c r="AB690" s="495">
        <v>4116.6370588235295</v>
      </c>
      <c r="AC690" s="495">
        <v>2881.6459411764704</v>
      </c>
      <c r="AD690" s="495">
        <v>9.0949470177292824E-13</v>
      </c>
      <c r="AE690" s="42" t="s">
        <v>445</v>
      </c>
      <c r="AF690" s="42" t="s">
        <v>765</v>
      </c>
      <c r="AG690" s="42" t="s">
        <v>8035</v>
      </c>
      <c r="AH690" s="42">
        <v>1</v>
      </c>
      <c r="AI690" s="42" t="s">
        <v>8757</v>
      </c>
      <c r="AK690"/>
      <c r="AL690"/>
      <c r="AM690"/>
      <c r="AN690"/>
      <c r="AO690"/>
      <c r="AP690"/>
      <c r="AQ690"/>
    </row>
    <row r="691" spans="1:43">
      <c r="A691" t="s">
        <v>5883</v>
      </c>
      <c r="B691" t="s">
        <v>10</v>
      </c>
      <c r="C691" t="s">
        <v>365</v>
      </c>
      <c r="D691" t="s">
        <v>6667</v>
      </c>
      <c r="E691"/>
      <c r="F691" t="s">
        <v>1830</v>
      </c>
      <c r="G691" t="s">
        <v>1314</v>
      </c>
      <c r="H691" t="s">
        <v>365</v>
      </c>
      <c r="I691" t="s">
        <v>365</v>
      </c>
      <c r="J691" t="s">
        <v>365</v>
      </c>
      <c r="K691" t="s">
        <v>365</v>
      </c>
      <c r="L691" t="s">
        <v>365</v>
      </c>
      <c r="M691" t="s">
        <v>5946</v>
      </c>
      <c r="N691" s="128" t="s">
        <v>365</v>
      </c>
      <c r="O691" s="128" t="s">
        <v>365</v>
      </c>
      <c r="P691" s="128" t="s">
        <v>365</v>
      </c>
      <c r="Q691" s="128" t="s">
        <v>365</v>
      </c>
      <c r="R691" s="128" t="s">
        <v>365</v>
      </c>
      <c r="S691" s="128">
        <v>0.95</v>
      </c>
      <c r="T691">
        <v>2038</v>
      </c>
      <c r="U691" s="495">
        <v>12283.7</v>
      </c>
      <c r="V691" s="495" t="s">
        <v>365</v>
      </c>
      <c r="W691" s="495">
        <v>12283.7</v>
      </c>
      <c r="X691" s="128">
        <v>0.58823529411764708</v>
      </c>
      <c r="Y691" s="128">
        <v>0.41176470588235292</v>
      </c>
      <c r="Z691" s="495">
        <v>614.18500000000063</v>
      </c>
      <c r="AA691" s="495">
        <v>0</v>
      </c>
      <c r="AB691" s="495">
        <v>6864.4205882352944</v>
      </c>
      <c r="AC691" s="495">
        <v>4805.094411764705</v>
      </c>
      <c r="AD691" s="495">
        <v>0</v>
      </c>
      <c r="AE691" s="42" t="s">
        <v>454</v>
      </c>
      <c r="AF691" s="42" t="s">
        <v>765</v>
      </c>
      <c r="AG691" s="42" t="s">
        <v>8005</v>
      </c>
      <c r="AH691" s="42">
        <v>1</v>
      </c>
      <c r="AI691" s="42" t="s">
        <v>8670</v>
      </c>
      <c r="AK691"/>
      <c r="AL691"/>
      <c r="AM691"/>
      <c r="AN691"/>
      <c r="AO691"/>
      <c r="AP691"/>
      <c r="AQ691"/>
    </row>
    <row r="692" spans="1:43">
      <c r="A692" t="s">
        <v>5883</v>
      </c>
      <c r="B692" t="s">
        <v>10</v>
      </c>
      <c r="C692" t="s">
        <v>365</v>
      </c>
      <c r="D692" t="s">
        <v>6693</v>
      </c>
      <c r="E692"/>
      <c r="F692" t="s">
        <v>1831</v>
      </c>
      <c r="G692" t="s">
        <v>1313</v>
      </c>
      <c r="H692" t="s">
        <v>365</v>
      </c>
      <c r="I692" t="s">
        <v>365</v>
      </c>
      <c r="J692" t="s">
        <v>365</v>
      </c>
      <c r="K692" t="s">
        <v>365</v>
      </c>
      <c r="L692" t="s">
        <v>365</v>
      </c>
      <c r="M692" t="s">
        <v>5943</v>
      </c>
      <c r="N692" s="128" t="s">
        <v>365</v>
      </c>
      <c r="O692" s="128" t="s">
        <v>365</v>
      </c>
      <c r="P692" s="128" t="s">
        <v>365</v>
      </c>
      <c r="Q692" s="128" t="s">
        <v>365</v>
      </c>
      <c r="R692" s="128" t="s">
        <v>365</v>
      </c>
      <c r="S692" s="128">
        <v>0.95</v>
      </c>
      <c r="T692">
        <v>2038</v>
      </c>
      <c r="U692" s="495">
        <v>27.5</v>
      </c>
      <c r="V692" s="495" t="s">
        <v>365</v>
      </c>
      <c r="W692" s="495">
        <v>27.5</v>
      </c>
      <c r="X692" s="128">
        <v>0.58823529411764708</v>
      </c>
      <c r="Y692" s="128">
        <v>0.41176470588235292</v>
      </c>
      <c r="Z692" s="495">
        <v>1.3750000000000013</v>
      </c>
      <c r="AA692" s="495">
        <v>0</v>
      </c>
      <c r="AB692" s="495">
        <v>15.367647058823531</v>
      </c>
      <c r="AC692" s="495">
        <v>10.757352941176469</v>
      </c>
      <c r="AD692" s="495">
        <v>0</v>
      </c>
      <c r="AE692" s="42" t="s">
        <v>456</v>
      </c>
      <c r="AF692" s="42" t="s">
        <v>765</v>
      </c>
      <c r="AG692" s="42" t="s">
        <v>8031</v>
      </c>
      <c r="AH692" s="42">
        <v>1</v>
      </c>
      <c r="AI692" s="42" t="s">
        <v>8756</v>
      </c>
      <c r="AK692"/>
      <c r="AL692"/>
      <c r="AM692"/>
      <c r="AN692"/>
      <c r="AO692"/>
      <c r="AP692"/>
      <c r="AQ692"/>
    </row>
    <row r="693" spans="1:43">
      <c r="A693" t="s">
        <v>5883</v>
      </c>
      <c r="B693" t="s">
        <v>10</v>
      </c>
      <c r="C693" t="s">
        <v>365</v>
      </c>
      <c r="D693" t="s">
        <v>6672</v>
      </c>
      <c r="E693"/>
      <c r="F693" t="s">
        <v>1830</v>
      </c>
      <c r="G693" t="s">
        <v>1314</v>
      </c>
      <c r="H693" t="s">
        <v>365</v>
      </c>
      <c r="I693" t="s">
        <v>365</v>
      </c>
      <c r="J693" t="s">
        <v>365</v>
      </c>
      <c r="K693" t="s">
        <v>365</v>
      </c>
      <c r="L693" t="s">
        <v>365</v>
      </c>
      <c r="M693" t="s">
        <v>5946</v>
      </c>
      <c r="N693" s="128" t="s">
        <v>365</v>
      </c>
      <c r="O693" s="128" t="s">
        <v>365</v>
      </c>
      <c r="P693" s="128" t="s">
        <v>365</v>
      </c>
      <c r="Q693" s="128" t="s">
        <v>365</v>
      </c>
      <c r="R693" s="128" t="s">
        <v>365</v>
      </c>
      <c r="S693" s="128">
        <v>0.95</v>
      </c>
      <c r="T693">
        <v>2038</v>
      </c>
      <c r="U693" s="495">
        <v>19069.519999999975</v>
      </c>
      <c r="V693" s="495" t="s">
        <v>365</v>
      </c>
      <c r="W693" s="495">
        <v>19069.519999999975</v>
      </c>
      <c r="X693" s="128">
        <v>0.58823529411764708</v>
      </c>
      <c r="Y693" s="128">
        <v>0.41176470588235292</v>
      </c>
      <c r="Z693" s="495">
        <v>953.47599999999954</v>
      </c>
      <c r="AA693" s="495">
        <v>0</v>
      </c>
      <c r="AB693" s="495">
        <v>10656.496470588221</v>
      </c>
      <c r="AC693" s="495">
        <v>7459.5475294117541</v>
      </c>
      <c r="AD693" s="495">
        <v>0</v>
      </c>
      <c r="AE693" s="42" t="s">
        <v>454</v>
      </c>
      <c r="AF693" s="42" t="s">
        <v>765</v>
      </c>
      <c r="AG693" s="42" t="s">
        <v>8010</v>
      </c>
      <c r="AH693" s="42">
        <v>1</v>
      </c>
      <c r="AI693" s="42" t="s">
        <v>8670</v>
      </c>
      <c r="AK693"/>
      <c r="AL693"/>
      <c r="AM693"/>
      <c r="AN693"/>
      <c r="AO693"/>
      <c r="AP693"/>
      <c r="AQ693"/>
    </row>
    <row r="694" spans="1:43">
      <c r="A694" t="s">
        <v>5883</v>
      </c>
      <c r="B694" t="s">
        <v>10</v>
      </c>
      <c r="C694" t="s">
        <v>365</v>
      </c>
      <c r="D694" t="s">
        <v>6671</v>
      </c>
      <c r="E694"/>
      <c r="F694" t="s">
        <v>1830</v>
      </c>
      <c r="G694" t="s">
        <v>1314</v>
      </c>
      <c r="H694" t="s">
        <v>365</v>
      </c>
      <c r="I694" t="s">
        <v>365</v>
      </c>
      <c r="J694" t="s">
        <v>365</v>
      </c>
      <c r="K694" t="s">
        <v>365</v>
      </c>
      <c r="L694" t="s">
        <v>365</v>
      </c>
      <c r="M694" t="s">
        <v>5946</v>
      </c>
      <c r="N694" s="128" t="s">
        <v>365</v>
      </c>
      <c r="O694" s="128" t="s">
        <v>365</v>
      </c>
      <c r="P694" s="128" t="s">
        <v>365</v>
      </c>
      <c r="Q694" s="128" t="s">
        <v>365</v>
      </c>
      <c r="R694" s="128" t="s">
        <v>365</v>
      </c>
      <c r="S694" s="128">
        <v>0.95</v>
      </c>
      <c r="T694">
        <v>2038</v>
      </c>
      <c r="U694" s="495">
        <v>230</v>
      </c>
      <c r="V694" s="495" t="s">
        <v>365</v>
      </c>
      <c r="W694" s="495">
        <v>230</v>
      </c>
      <c r="X694" s="128">
        <v>0.58823529411764708</v>
      </c>
      <c r="Y694" s="128">
        <v>0.41176470588235292</v>
      </c>
      <c r="Z694" s="495">
        <v>11.500000000000011</v>
      </c>
      <c r="AA694" s="495">
        <v>0</v>
      </c>
      <c r="AB694" s="495">
        <v>128.52941176470588</v>
      </c>
      <c r="AC694" s="495">
        <v>89.970588235294116</v>
      </c>
      <c r="AD694" s="495">
        <v>0</v>
      </c>
      <c r="AE694" s="42" t="s">
        <v>454</v>
      </c>
      <c r="AF694" s="42" t="s">
        <v>765</v>
      </c>
      <c r="AG694" s="42" t="s">
        <v>8009</v>
      </c>
      <c r="AH694" s="42">
        <v>1</v>
      </c>
      <c r="AI694" s="42" t="s">
        <v>8670</v>
      </c>
      <c r="AK694"/>
      <c r="AL694"/>
      <c r="AM694"/>
      <c r="AN694"/>
      <c r="AO694"/>
      <c r="AP694"/>
      <c r="AQ694"/>
    </row>
    <row r="695" spans="1:43">
      <c r="A695" t="s">
        <v>5883</v>
      </c>
      <c r="B695" t="s">
        <v>10</v>
      </c>
      <c r="C695" t="s">
        <v>365</v>
      </c>
      <c r="D695" t="s">
        <v>6687</v>
      </c>
      <c r="E695"/>
      <c r="F695" t="s">
        <v>1831</v>
      </c>
      <c r="G695" t="s">
        <v>1313</v>
      </c>
      <c r="H695" t="s">
        <v>365</v>
      </c>
      <c r="I695" t="s">
        <v>365</v>
      </c>
      <c r="J695" t="s">
        <v>365</v>
      </c>
      <c r="K695" t="s">
        <v>365</v>
      </c>
      <c r="L695" t="s">
        <v>365</v>
      </c>
      <c r="M695" t="s">
        <v>5943</v>
      </c>
      <c r="N695" s="128" t="s">
        <v>365</v>
      </c>
      <c r="O695" s="128" t="s">
        <v>365</v>
      </c>
      <c r="P695" s="128" t="s">
        <v>365</v>
      </c>
      <c r="Q695" s="128" t="s">
        <v>365</v>
      </c>
      <c r="R695" s="128" t="s">
        <v>365</v>
      </c>
      <c r="S695" s="128">
        <v>0.95</v>
      </c>
      <c r="T695">
        <v>2038</v>
      </c>
      <c r="U695" s="495">
        <v>23573.21</v>
      </c>
      <c r="V695" s="495" t="s">
        <v>365</v>
      </c>
      <c r="W695" s="495">
        <v>23573.21</v>
      </c>
      <c r="X695" s="128">
        <v>0.58823529411764708</v>
      </c>
      <c r="Y695" s="128">
        <v>0.41176470588235292</v>
      </c>
      <c r="Z695" s="495">
        <v>1178.6605000000011</v>
      </c>
      <c r="AA695" s="495">
        <v>0</v>
      </c>
      <c r="AB695" s="495">
        <v>13173.264411764705</v>
      </c>
      <c r="AC695" s="495">
        <v>9221.2850882352923</v>
      </c>
      <c r="AD695" s="495">
        <v>0</v>
      </c>
      <c r="AE695" s="42" t="s">
        <v>456</v>
      </c>
      <c r="AF695" s="42" t="s">
        <v>765</v>
      </c>
      <c r="AG695" s="42" t="s">
        <v>8025</v>
      </c>
      <c r="AH695" s="42">
        <v>1</v>
      </c>
      <c r="AI695" s="42" t="s">
        <v>8756</v>
      </c>
      <c r="AK695"/>
      <c r="AL695"/>
      <c r="AM695"/>
      <c r="AN695"/>
      <c r="AO695"/>
      <c r="AP695"/>
      <c r="AQ695"/>
    </row>
    <row r="696" spans="1:43">
      <c r="A696" t="s">
        <v>5883</v>
      </c>
      <c r="B696" t="s">
        <v>10</v>
      </c>
      <c r="C696" t="s">
        <v>365</v>
      </c>
      <c r="D696" t="s">
        <v>6673</v>
      </c>
      <c r="E696"/>
      <c r="F696" t="s">
        <v>1830</v>
      </c>
      <c r="G696" t="s">
        <v>1314</v>
      </c>
      <c r="H696" t="s">
        <v>365</v>
      </c>
      <c r="I696" t="s">
        <v>365</v>
      </c>
      <c r="J696" t="s">
        <v>365</v>
      </c>
      <c r="K696" t="s">
        <v>365</v>
      </c>
      <c r="L696" t="s">
        <v>365</v>
      </c>
      <c r="M696" t="s">
        <v>5946</v>
      </c>
      <c r="N696" s="128" t="s">
        <v>365</v>
      </c>
      <c r="O696" s="128" t="s">
        <v>365</v>
      </c>
      <c r="P696" s="128" t="s">
        <v>365</v>
      </c>
      <c r="Q696" s="128" t="s">
        <v>365</v>
      </c>
      <c r="R696" s="128" t="s">
        <v>365</v>
      </c>
      <c r="S696" s="128">
        <v>0.95</v>
      </c>
      <c r="T696">
        <v>2038</v>
      </c>
      <c r="U696" s="495">
        <v>1390</v>
      </c>
      <c r="V696" s="495" t="s">
        <v>365</v>
      </c>
      <c r="W696" s="495">
        <v>1390</v>
      </c>
      <c r="X696" s="128">
        <v>0.58823529411764708</v>
      </c>
      <c r="Y696" s="128">
        <v>0.41176470588235292</v>
      </c>
      <c r="Z696" s="495">
        <v>69.500000000000057</v>
      </c>
      <c r="AA696" s="495">
        <v>0</v>
      </c>
      <c r="AB696" s="495">
        <v>776.76470588235293</v>
      </c>
      <c r="AC696" s="495">
        <v>543.73529411764707</v>
      </c>
      <c r="AD696" s="495">
        <v>0</v>
      </c>
      <c r="AE696" s="42" t="s">
        <v>454</v>
      </c>
      <c r="AF696" s="42" t="s">
        <v>765</v>
      </c>
      <c r="AG696" s="42" t="s">
        <v>8011</v>
      </c>
      <c r="AH696" s="42">
        <v>1</v>
      </c>
      <c r="AI696" s="42" t="s">
        <v>8670</v>
      </c>
      <c r="AK696"/>
      <c r="AL696"/>
      <c r="AM696"/>
      <c r="AN696"/>
      <c r="AO696"/>
      <c r="AP696"/>
      <c r="AQ696"/>
    </row>
    <row r="697" spans="1:43">
      <c r="A697" t="s">
        <v>5883</v>
      </c>
      <c r="B697" t="s">
        <v>10</v>
      </c>
      <c r="C697" t="s">
        <v>365</v>
      </c>
      <c r="D697" t="s">
        <v>6683</v>
      </c>
      <c r="E697"/>
      <c r="F697" t="s">
        <v>1831</v>
      </c>
      <c r="G697" t="s">
        <v>1313</v>
      </c>
      <c r="H697" t="s">
        <v>365</v>
      </c>
      <c r="I697" t="s">
        <v>365</v>
      </c>
      <c r="J697" t="s">
        <v>365</v>
      </c>
      <c r="K697" t="s">
        <v>365</v>
      </c>
      <c r="L697" t="s">
        <v>365</v>
      </c>
      <c r="M697" t="s">
        <v>5943</v>
      </c>
      <c r="N697" s="128" t="s">
        <v>365</v>
      </c>
      <c r="O697" s="128" t="s">
        <v>365</v>
      </c>
      <c r="P697" s="128" t="s">
        <v>365</v>
      </c>
      <c r="Q697" s="128" t="s">
        <v>365</v>
      </c>
      <c r="R697" s="128" t="s">
        <v>365</v>
      </c>
      <c r="S697" s="128">
        <v>0.95</v>
      </c>
      <c r="T697">
        <v>2038</v>
      </c>
      <c r="U697" s="495">
        <v>6837562.3000000007</v>
      </c>
      <c r="V697" s="495" t="s">
        <v>365</v>
      </c>
      <c r="W697" s="495">
        <v>6837562.3000000007</v>
      </c>
      <c r="X697" s="128">
        <v>0.58823529411764708</v>
      </c>
      <c r="Y697" s="128">
        <v>0.41176470588235292</v>
      </c>
      <c r="Z697" s="495">
        <v>341878.11500000034</v>
      </c>
      <c r="AA697" s="495">
        <v>0</v>
      </c>
      <c r="AB697" s="495">
        <v>3820990.6970588239</v>
      </c>
      <c r="AC697" s="495">
        <v>2674693.4879411766</v>
      </c>
      <c r="AD697" s="495">
        <v>0</v>
      </c>
      <c r="AE697" s="42" t="s">
        <v>456</v>
      </c>
      <c r="AF697" s="42" t="s">
        <v>765</v>
      </c>
      <c r="AG697" s="42" t="s">
        <v>8021</v>
      </c>
      <c r="AH697" s="42">
        <v>1</v>
      </c>
      <c r="AI697" s="42" t="s">
        <v>8756</v>
      </c>
      <c r="AK697"/>
      <c r="AL697"/>
      <c r="AM697"/>
      <c r="AN697"/>
      <c r="AO697"/>
      <c r="AP697"/>
      <c r="AQ697"/>
    </row>
    <row r="698" spans="1:43">
      <c r="A698" t="s">
        <v>5883</v>
      </c>
      <c r="B698" t="s">
        <v>10</v>
      </c>
      <c r="C698" t="s">
        <v>365</v>
      </c>
      <c r="D698" t="s">
        <v>6686</v>
      </c>
      <c r="E698"/>
      <c r="F698" t="s">
        <v>1831</v>
      </c>
      <c r="G698" t="s">
        <v>1313</v>
      </c>
      <c r="H698" t="s">
        <v>365</v>
      </c>
      <c r="I698" t="s">
        <v>365</v>
      </c>
      <c r="J698" t="s">
        <v>365</v>
      </c>
      <c r="K698" t="s">
        <v>365</v>
      </c>
      <c r="L698" t="s">
        <v>365</v>
      </c>
      <c r="M698" t="s">
        <v>5943</v>
      </c>
      <c r="N698" s="128" t="s">
        <v>365</v>
      </c>
      <c r="O698" s="128" t="s">
        <v>365</v>
      </c>
      <c r="P698" s="128" t="s">
        <v>365</v>
      </c>
      <c r="Q698" s="128" t="s">
        <v>365</v>
      </c>
      <c r="R698" s="128" t="s">
        <v>365</v>
      </c>
      <c r="S698" s="128">
        <v>0.95</v>
      </c>
      <c r="T698">
        <v>2038</v>
      </c>
      <c r="U698" s="495">
        <v>1584725.0799999998</v>
      </c>
      <c r="V698" s="495" t="s">
        <v>365</v>
      </c>
      <c r="W698" s="495">
        <v>1584725.0799999998</v>
      </c>
      <c r="X698" s="128">
        <v>0.58823529411764708</v>
      </c>
      <c r="Y698" s="128">
        <v>0.41176470588235292</v>
      </c>
      <c r="Z698" s="495">
        <v>79236.254000000059</v>
      </c>
      <c r="AA698" s="495">
        <v>0</v>
      </c>
      <c r="AB698" s="495">
        <v>885581.66235294112</v>
      </c>
      <c r="AC698" s="495">
        <v>619907.16364705877</v>
      </c>
      <c r="AD698" s="495">
        <v>-2.3283064365386963E-10</v>
      </c>
      <c r="AE698" s="42" t="s">
        <v>456</v>
      </c>
      <c r="AF698" s="42" t="s">
        <v>765</v>
      </c>
      <c r="AG698" s="42" t="s">
        <v>8024</v>
      </c>
      <c r="AH698" s="42">
        <v>1</v>
      </c>
      <c r="AI698" s="42" t="s">
        <v>8756</v>
      </c>
      <c r="AK698"/>
      <c r="AL698"/>
      <c r="AM698"/>
      <c r="AN698"/>
      <c r="AO698"/>
      <c r="AP698"/>
      <c r="AQ698"/>
    </row>
    <row r="699" spans="1:43">
      <c r="A699" t="s">
        <v>5883</v>
      </c>
      <c r="B699" t="s">
        <v>10</v>
      </c>
      <c r="C699" t="s">
        <v>365</v>
      </c>
      <c r="D699" t="s">
        <v>6688</v>
      </c>
      <c r="E699"/>
      <c r="F699" t="s">
        <v>1831</v>
      </c>
      <c r="G699" t="s">
        <v>1313</v>
      </c>
      <c r="H699" t="s">
        <v>365</v>
      </c>
      <c r="I699" t="s">
        <v>365</v>
      </c>
      <c r="J699" t="s">
        <v>365</v>
      </c>
      <c r="K699" t="s">
        <v>365</v>
      </c>
      <c r="L699" t="s">
        <v>365</v>
      </c>
      <c r="M699" t="s">
        <v>5943</v>
      </c>
      <c r="N699" s="128" t="s">
        <v>365</v>
      </c>
      <c r="O699" s="128" t="s">
        <v>365</v>
      </c>
      <c r="P699" s="128" t="s">
        <v>365</v>
      </c>
      <c r="Q699" s="128" t="s">
        <v>365</v>
      </c>
      <c r="R699" s="128" t="s">
        <v>365</v>
      </c>
      <c r="S699" s="128">
        <v>0.95</v>
      </c>
      <c r="T699">
        <v>2038</v>
      </c>
      <c r="U699" s="495">
        <v>1213272.6000000001</v>
      </c>
      <c r="V699" s="495" t="s">
        <v>365</v>
      </c>
      <c r="W699" s="495">
        <v>1213272.6000000001</v>
      </c>
      <c r="X699" s="128">
        <v>0.58823529411764708</v>
      </c>
      <c r="Y699" s="128">
        <v>0.41176470588235292</v>
      </c>
      <c r="Z699" s="495">
        <v>60663.630000000056</v>
      </c>
      <c r="AA699" s="495">
        <v>0</v>
      </c>
      <c r="AB699" s="495">
        <v>678005.27647058829</v>
      </c>
      <c r="AC699" s="495">
        <v>474603.69352941174</v>
      </c>
      <c r="AD699" s="495">
        <v>0</v>
      </c>
      <c r="AE699" s="42" t="s">
        <v>456</v>
      </c>
      <c r="AF699" s="42" t="s">
        <v>765</v>
      </c>
      <c r="AG699" s="42" t="s">
        <v>8026</v>
      </c>
      <c r="AH699" s="42">
        <v>1</v>
      </c>
      <c r="AI699" s="42" t="s">
        <v>8756</v>
      </c>
      <c r="AK699"/>
      <c r="AL699"/>
      <c r="AM699"/>
      <c r="AN699"/>
      <c r="AO699"/>
      <c r="AP699"/>
      <c r="AQ699"/>
    </row>
    <row r="700" spans="1:43">
      <c r="A700" t="s">
        <v>5883</v>
      </c>
      <c r="B700" t="s">
        <v>10</v>
      </c>
      <c r="C700" t="s">
        <v>365</v>
      </c>
      <c r="D700" t="s">
        <v>6676</v>
      </c>
      <c r="E700"/>
      <c r="F700" t="s">
        <v>1745</v>
      </c>
      <c r="G700" t="s">
        <v>1313</v>
      </c>
      <c r="H700" t="s">
        <v>365</v>
      </c>
      <c r="I700" t="s">
        <v>365</v>
      </c>
      <c r="J700" t="s">
        <v>365</v>
      </c>
      <c r="K700" t="s">
        <v>365</v>
      </c>
      <c r="L700" t="s">
        <v>365</v>
      </c>
      <c r="M700" t="s">
        <v>5944</v>
      </c>
      <c r="N700" s="128" t="s">
        <v>365</v>
      </c>
      <c r="O700" s="128" t="s">
        <v>365</v>
      </c>
      <c r="P700" s="128" t="s">
        <v>365</v>
      </c>
      <c r="Q700" s="128" t="s">
        <v>365</v>
      </c>
      <c r="R700" s="128" t="s">
        <v>365</v>
      </c>
      <c r="S700" s="128">
        <v>0.98499999999999999</v>
      </c>
      <c r="T700">
        <v>2038</v>
      </c>
      <c r="U700" s="495">
        <v>7441787.6600000001</v>
      </c>
      <c r="V700" s="495" t="s">
        <v>365</v>
      </c>
      <c r="W700" s="495">
        <v>7441787.6600000001</v>
      </c>
      <c r="X700" s="128">
        <v>0.58823529411764708</v>
      </c>
      <c r="Y700" s="128">
        <v>0.41176470588235292</v>
      </c>
      <c r="Z700" s="495">
        <v>111626.8149000001</v>
      </c>
      <c r="AA700" s="495">
        <v>0</v>
      </c>
      <c r="AB700" s="495">
        <v>4311859.320647059</v>
      </c>
      <c r="AC700" s="495">
        <v>3018301.524452941</v>
      </c>
      <c r="AD700" s="495">
        <v>0</v>
      </c>
      <c r="AE700" s="42" t="s">
        <v>452</v>
      </c>
      <c r="AF700" s="42" t="s">
        <v>765</v>
      </c>
      <c r="AG700" s="42" t="s">
        <v>8014</v>
      </c>
      <c r="AH700" s="42">
        <v>1</v>
      </c>
      <c r="AI700" s="42" t="s">
        <v>8755</v>
      </c>
      <c r="AK700"/>
      <c r="AL700"/>
      <c r="AM700"/>
      <c r="AN700"/>
      <c r="AO700"/>
      <c r="AP700"/>
      <c r="AQ700"/>
    </row>
    <row r="701" spans="1:43">
      <c r="A701" t="s">
        <v>5883</v>
      </c>
      <c r="B701" t="s">
        <v>10</v>
      </c>
      <c r="C701" t="s">
        <v>365</v>
      </c>
      <c r="D701" t="s">
        <v>6692</v>
      </c>
      <c r="E701"/>
      <c r="F701" t="s">
        <v>1831</v>
      </c>
      <c r="G701" t="s">
        <v>1313</v>
      </c>
      <c r="H701" t="s">
        <v>365</v>
      </c>
      <c r="I701" t="s">
        <v>365</v>
      </c>
      <c r="J701" t="s">
        <v>365</v>
      </c>
      <c r="K701" t="s">
        <v>365</v>
      </c>
      <c r="L701" t="s">
        <v>365</v>
      </c>
      <c r="M701" t="s">
        <v>5943</v>
      </c>
      <c r="N701" s="128" t="s">
        <v>365</v>
      </c>
      <c r="O701" s="128" t="s">
        <v>365</v>
      </c>
      <c r="P701" s="128" t="s">
        <v>365</v>
      </c>
      <c r="Q701" s="128" t="s">
        <v>365</v>
      </c>
      <c r="R701" s="128" t="s">
        <v>365</v>
      </c>
      <c r="S701" s="128">
        <v>0.95</v>
      </c>
      <c r="T701">
        <v>2038</v>
      </c>
      <c r="U701" s="495">
        <v>4541.5499999999993</v>
      </c>
      <c r="V701" s="495" t="s">
        <v>365</v>
      </c>
      <c r="W701" s="495">
        <v>4541.5499999999993</v>
      </c>
      <c r="X701" s="128">
        <v>0.58823529411764708</v>
      </c>
      <c r="Y701" s="128">
        <v>0.41176470588235292</v>
      </c>
      <c r="Z701" s="495">
        <v>227.07750000000016</v>
      </c>
      <c r="AA701" s="495">
        <v>0</v>
      </c>
      <c r="AB701" s="495">
        <v>2537.9249999999993</v>
      </c>
      <c r="AC701" s="495">
        <v>1776.5474999999994</v>
      </c>
      <c r="AD701" s="495">
        <v>0</v>
      </c>
      <c r="AE701" s="42" t="s">
        <v>456</v>
      </c>
      <c r="AF701" s="42" t="s">
        <v>765</v>
      </c>
      <c r="AG701" s="42" t="s">
        <v>8030</v>
      </c>
      <c r="AH701" s="42">
        <v>1</v>
      </c>
      <c r="AI701" s="42" t="s">
        <v>8756</v>
      </c>
      <c r="AK701"/>
      <c r="AL701"/>
      <c r="AM701"/>
      <c r="AN701"/>
      <c r="AO701"/>
      <c r="AP701"/>
      <c r="AQ701"/>
    </row>
    <row r="702" spans="1:43">
      <c r="A702" t="s">
        <v>5883</v>
      </c>
      <c r="B702" t="s">
        <v>10</v>
      </c>
      <c r="C702" t="s">
        <v>365</v>
      </c>
      <c r="D702" t="s">
        <v>6702</v>
      </c>
      <c r="E702"/>
      <c r="F702" t="s">
        <v>1070</v>
      </c>
      <c r="G702" t="s">
        <v>1315</v>
      </c>
      <c r="H702" t="s">
        <v>365</v>
      </c>
      <c r="I702" t="s">
        <v>365</v>
      </c>
      <c r="J702" t="s">
        <v>365</v>
      </c>
      <c r="K702" t="s">
        <v>365</v>
      </c>
      <c r="L702" t="s">
        <v>365</v>
      </c>
      <c r="M702" t="s">
        <v>6646</v>
      </c>
      <c r="N702" s="128" t="s">
        <v>365</v>
      </c>
      <c r="O702" s="128" t="s">
        <v>365</v>
      </c>
      <c r="P702" s="128" t="s">
        <v>365</v>
      </c>
      <c r="Q702" s="128" t="s">
        <v>365</v>
      </c>
      <c r="R702" s="128" t="s">
        <v>365</v>
      </c>
      <c r="S702" s="128">
        <v>0.82</v>
      </c>
      <c r="T702">
        <v>2038</v>
      </c>
      <c r="U702" s="495">
        <v>10624563.82</v>
      </c>
      <c r="V702" s="495" t="s">
        <v>365</v>
      </c>
      <c r="W702" s="495">
        <v>10624563.82</v>
      </c>
      <c r="X702" s="128">
        <v>0.58823529411764708</v>
      </c>
      <c r="Y702" s="128">
        <v>0.41176470588235292</v>
      </c>
      <c r="Z702" s="495">
        <v>1912421.4876000006</v>
      </c>
      <c r="AA702" s="495">
        <v>0</v>
      </c>
      <c r="AB702" s="495">
        <v>5124789.607294118</v>
      </c>
      <c r="AC702" s="495">
        <v>3587352.7251058822</v>
      </c>
      <c r="AD702" s="495">
        <v>0</v>
      </c>
      <c r="AE702" s="42" t="s">
        <v>441</v>
      </c>
      <c r="AF702" s="42" t="s">
        <v>765</v>
      </c>
      <c r="AG702" s="42" t="s">
        <v>8040</v>
      </c>
      <c r="AH702" s="42">
        <v>1</v>
      </c>
      <c r="AI702" s="42" t="s">
        <v>8759</v>
      </c>
      <c r="AK702"/>
      <c r="AL702"/>
      <c r="AM702"/>
      <c r="AN702"/>
      <c r="AO702"/>
      <c r="AP702"/>
      <c r="AQ702"/>
    </row>
    <row r="703" spans="1:43">
      <c r="A703" t="s">
        <v>5883</v>
      </c>
      <c r="B703" t="s">
        <v>10</v>
      </c>
      <c r="C703" t="s">
        <v>365</v>
      </c>
      <c r="D703" t="s">
        <v>6694</v>
      </c>
      <c r="E703"/>
      <c r="F703" t="s">
        <v>1831</v>
      </c>
      <c r="G703" t="s">
        <v>1313</v>
      </c>
      <c r="H703" t="s">
        <v>365</v>
      </c>
      <c r="I703" t="s">
        <v>365</v>
      </c>
      <c r="J703" t="s">
        <v>365</v>
      </c>
      <c r="K703" t="s">
        <v>365</v>
      </c>
      <c r="L703" t="s">
        <v>365</v>
      </c>
      <c r="M703" t="s">
        <v>5943</v>
      </c>
      <c r="N703" s="128" t="s">
        <v>365</v>
      </c>
      <c r="O703" s="128" t="s">
        <v>365</v>
      </c>
      <c r="P703" s="128" t="s">
        <v>365</v>
      </c>
      <c r="Q703" s="128" t="s">
        <v>365</v>
      </c>
      <c r="R703" s="128" t="s">
        <v>365</v>
      </c>
      <c r="S703" s="128">
        <v>0.95</v>
      </c>
      <c r="T703">
        <v>2038</v>
      </c>
      <c r="U703" s="495">
        <v>6465</v>
      </c>
      <c r="V703" s="495" t="s">
        <v>365</v>
      </c>
      <c r="W703" s="495">
        <v>6465</v>
      </c>
      <c r="X703" s="128">
        <v>0.58823529411764708</v>
      </c>
      <c r="Y703" s="128">
        <v>0.41176470588235292</v>
      </c>
      <c r="Z703" s="495">
        <v>323.25000000000028</v>
      </c>
      <c r="AA703" s="495">
        <v>0</v>
      </c>
      <c r="AB703" s="495">
        <v>3612.794117647059</v>
      </c>
      <c r="AC703" s="495">
        <v>2528.955882352941</v>
      </c>
      <c r="AD703" s="495">
        <v>0</v>
      </c>
      <c r="AE703" s="42" t="s">
        <v>456</v>
      </c>
      <c r="AF703" s="42" t="s">
        <v>765</v>
      </c>
      <c r="AG703" s="42" t="s">
        <v>8032</v>
      </c>
      <c r="AH703" s="42">
        <v>1</v>
      </c>
      <c r="AI703" s="42" t="s">
        <v>8756</v>
      </c>
      <c r="AK703"/>
      <c r="AL703"/>
      <c r="AM703"/>
      <c r="AN703"/>
      <c r="AO703"/>
      <c r="AP703"/>
      <c r="AQ703"/>
    </row>
    <row r="704" spans="1:43">
      <c r="A704" t="s">
        <v>5883</v>
      </c>
      <c r="B704" t="s">
        <v>10</v>
      </c>
      <c r="C704" t="s">
        <v>365</v>
      </c>
      <c r="D704" t="s">
        <v>6700</v>
      </c>
      <c r="E704"/>
      <c r="F704" t="s">
        <v>1069</v>
      </c>
      <c r="G704" t="s">
        <v>1316</v>
      </c>
      <c r="H704" t="s">
        <v>365</v>
      </c>
      <c r="I704" t="s">
        <v>365</v>
      </c>
      <c r="J704" t="s">
        <v>365</v>
      </c>
      <c r="K704" t="s">
        <v>365</v>
      </c>
      <c r="L704" t="s">
        <v>365</v>
      </c>
      <c r="M704" t="s">
        <v>5942</v>
      </c>
      <c r="N704" s="128" t="s">
        <v>365</v>
      </c>
      <c r="O704" s="128" t="s">
        <v>365</v>
      </c>
      <c r="P704" s="128" t="s">
        <v>365</v>
      </c>
      <c r="Q704" s="128" t="s">
        <v>365</v>
      </c>
      <c r="R704" s="128" t="s">
        <v>365</v>
      </c>
      <c r="S704" s="128">
        <v>0.9</v>
      </c>
      <c r="T704">
        <v>2038</v>
      </c>
      <c r="U704" s="495">
        <v>3919269.5700000003</v>
      </c>
      <c r="V704" s="495" t="s">
        <v>365</v>
      </c>
      <c r="W704" s="495">
        <v>3919269.5700000003</v>
      </c>
      <c r="X704" s="128">
        <v>0.58823529411764708</v>
      </c>
      <c r="Y704" s="128">
        <v>0.41176470588235292</v>
      </c>
      <c r="Z704" s="495">
        <v>391926.95699999994</v>
      </c>
      <c r="AA704" s="495">
        <v>0</v>
      </c>
      <c r="AB704" s="495">
        <v>2074907.4194117649</v>
      </c>
      <c r="AC704" s="495">
        <v>1452435.1935882354</v>
      </c>
      <c r="AD704" s="495">
        <v>0</v>
      </c>
      <c r="AE704" s="42" t="s">
        <v>445</v>
      </c>
      <c r="AF704" s="42" t="s">
        <v>765</v>
      </c>
      <c r="AG704" s="42" t="s">
        <v>8038</v>
      </c>
      <c r="AH704" s="42">
        <v>1</v>
      </c>
      <c r="AI704" s="42" t="s">
        <v>8757</v>
      </c>
      <c r="AK704"/>
      <c r="AL704"/>
      <c r="AM704"/>
      <c r="AN704"/>
      <c r="AO704"/>
      <c r="AP704"/>
      <c r="AQ704"/>
    </row>
    <row r="705" spans="1:43">
      <c r="A705" t="s">
        <v>5883</v>
      </c>
      <c r="B705" t="s">
        <v>10</v>
      </c>
      <c r="C705" t="s">
        <v>365</v>
      </c>
      <c r="D705" t="s">
        <v>6690</v>
      </c>
      <c r="E705"/>
      <c r="F705" t="s">
        <v>1831</v>
      </c>
      <c r="G705" t="s">
        <v>1313</v>
      </c>
      <c r="H705" t="s">
        <v>365</v>
      </c>
      <c r="I705" t="s">
        <v>365</v>
      </c>
      <c r="J705" t="s">
        <v>365</v>
      </c>
      <c r="K705" t="s">
        <v>365</v>
      </c>
      <c r="L705" t="s">
        <v>365</v>
      </c>
      <c r="M705" t="s">
        <v>5943</v>
      </c>
      <c r="N705" s="128" t="s">
        <v>365</v>
      </c>
      <c r="O705" s="128" t="s">
        <v>365</v>
      </c>
      <c r="P705" s="128" t="s">
        <v>365</v>
      </c>
      <c r="Q705" s="128" t="s">
        <v>365</v>
      </c>
      <c r="R705" s="128" t="s">
        <v>365</v>
      </c>
      <c r="S705" s="128">
        <v>0.95</v>
      </c>
      <c r="T705">
        <v>2038</v>
      </c>
      <c r="U705" s="495">
        <v>150</v>
      </c>
      <c r="V705" s="495" t="s">
        <v>365</v>
      </c>
      <c r="W705" s="495">
        <v>150</v>
      </c>
      <c r="X705" s="128">
        <v>0.58823529411764708</v>
      </c>
      <c r="Y705" s="128">
        <v>0.41176470588235292</v>
      </c>
      <c r="Z705" s="495">
        <v>7.5000000000000071</v>
      </c>
      <c r="AA705" s="495">
        <v>0</v>
      </c>
      <c r="AB705" s="495">
        <v>83.82352941176471</v>
      </c>
      <c r="AC705" s="495">
        <v>58.67647058823529</v>
      </c>
      <c r="AD705" s="495">
        <v>0</v>
      </c>
      <c r="AE705" s="42" t="s">
        <v>456</v>
      </c>
      <c r="AF705" s="42" t="s">
        <v>765</v>
      </c>
      <c r="AG705" s="42" t="s">
        <v>8028</v>
      </c>
      <c r="AH705" s="42">
        <v>1</v>
      </c>
      <c r="AI705" s="42" t="s">
        <v>8756</v>
      </c>
      <c r="AK705"/>
      <c r="AL705"/>
      <c r="AM705"/>
      <c r="AN705"/>
      <c r="AO705"/>
      <c r="AP705"/>
      <c r="AQ705"/>
    </row>
    <row r="706" spans="1:43">
      <c r="A706" t="s">
        <v>5883</v>
      </c>
      <c r="B706" t="s">
        <v>10</v>
      </c>
      <c r="C706" t="s">
        <v>365</v>
      </c>
      <c r="D706" t="s">
        <v>6668</v>
      </c>
      <c r="E706"/>
      <c r="F706" t="s">
        <v>1830</v>
      </c>
      <c r="G706" t="s">
        <v>1314</v>
      </c>
      <c r="H706" t="s">
        <v>365</v>
      </c>
      <c r="I706" t="s">
        <v>365</v>
      </c>
      <c r="J706" t="s">
        <v>365</v>
      </c>
      <c r="K706" t="s">
        <v>365</v>
      </c>
      <c r="L706" t="s">
        <v>365</v>
      </c>
      <c r="M706" t="s">
        <v>5946</v>
      </c>
      <c r="N706" s="128" t="s">
        <v>365</v>
      </c>
      <c r="O706" s="128" t="s">
        <v>365</v>
      </c>
      <c r="P706" s="128" t="s">
        <v>365</v>
      </c>
      <c r="Q706" s="128" t="s">
        <v>365</v>
      </c>
      <c r="R706" s="128" t="s">
        <v>365</v>
      </c>
      <c r="S706" s="128">
        <v>0.95</v>
      </c>
      <c r="T706">
        <v>2038</v>
      </c>
      <c r="U706" s="495">
        <v>2409327.5300000003</v>
      </c>
      <c r="V706" s="495" t="s">
        <v>365</v>
      </c>
      <c r="W706" s="495">
        <v>2409327.5300000003</v>
      </c>
      <c r="X706" s="128">
        <v>0.58823529411764708</v>
      </c>
      <c r="Y706" s="128">
        <v>0.41176470588235292</v>
      </c>
      <c r="Z706" s="495">
        <v>120466.37650000011</v>
      </c>
      <c r="AA706" s="495">
        <v>0</v>
      </c>
      <c r="AB706" s="495">
        <v>1346388.9138235294</v>
      </c>
      <c r="AC706" s="495">
        <v>942472.23967647052</v>
      </c>
      <c r="AD706" s="495">
        <v>4.6566128730773926E-10</v>
      </c>
      <c r="AE706" s="42" t="s">
        <v>454</v>
      </c>
      <c r="AF706" s="42" t="s">
        <v>765</v>
      </c>
      <c r="AG706" s="42" t="s">
        <v>8006</v>
      </c>
      <c r="AH706" s="42">
        <v>1</v>
      </c>
      <c r="AI706" s="42" t="s">
        <v>8670</v>
      </c>
      <c r="AK706"/>
      <c r="AL706"/>
      <c r="AM706"/>
      <c r="AN706"/>
      <c r="AO706"/>
      <c r="AP706"/>
      <c r="AQ706"/>
    </row>
    <row r="707" spans="1:43">
      <c r="A707" t="s">
        <v>5883</v>
      </c>
      <c r="B707" t="s">
        <v>10</v>
      </c>
      <c r="C707" t="s">
        <v>365</v>
      </c>
      <c r="D707" t="s">
        <v>6680</v>
      </c>
      <c r="E707"/>
      <c r="F707" t="s">
        <v>1831</v>
      </c>
      <c r="G707" t="s">
        <v>1313</v>
      </c>
      <c r="H707" t="s">
        <v>365</v>
      </c>
      <c r="I707" t="s">
        <v>365</v>
      </c>
      <c r="J707" t="s">
        <v>365</v>
      </c>
      <c r="K707" t="s">
        <v>365</v>
      </c>
      <c r="L707" t="s">
        <v>365</v>
      </c>
      <c r="M707" t="s">
        <v>5943</v>
      </c>
      <c r="N707" s="128" t="s">
        <v>365</v>
      </c>
      <c r="O707" s="128" t="s">
        <v>365</v>
      </c>
      <c r="P707" s="128" t="s">
        <v>365</v>
      </c>
      <c r="Q707" s="128" t="s">
        <v>365</v>
      </c>
      <c r="R707" s="128" t="s">
        <v>365</v>
      </c>
      <c r="S707" s="128">
        <v>0.95</v>
      </c>
      <c r="T707">
        <v>2038</v>
      </c>
      <c r="U707" s="495">
        <v>19883.97</v>
      </c>
      <c r="V707" s="495" t="s">
        <v>365</v>
      </c>
      <c r="W707" s="495">
        <v>19883.97</v>
      </c>
      <c r="X707" s="128">
        <v>0.58823529411764708</v>
      </c>
      <c r="Y707" s="128">
        <v>0.41176470588235292</v>
      </c>
      <c r="Z707" s="495">
        <v>994.19850000000099</v>
      </c>
      <c r="AA707" s="495">
        <v>0</v>
      </c>
      <c r="AB707" s="495">
        <v>11111.630294117647</v>
      </c>
      <c r="AC707" s="495">
        <v>7778.1412058823526</v>
      </c>
      <c r="AD707" s="495">
        <v>0</v>
      </c>
      <c r="AE707" s="42" t="s">
        <v>456</v>
      </c>
      <c r="AF707" s="42" t="s">
        <v>765</v>
      </c>
      <c r="AG707" s="42" t="s">
        <v>8018</v>
      </c>
      <c r="AH707" s="42">
        <v>1</v>
      </c>
      <c r="AI707" s="42" t="s">
        <v>8756</v>
      </c>
      <c r="AK707"/>
      <c r="AL707"/>
      <c r="AM707"/>
      <c r="AN707"/>
      <c r="AO707"/>
      <c r="AP707"/>
      <c r="AQ707"/>
    </row>
    <row r="708" spans="1:43">
      <c r="A708" t="s">
        <v>5883</v>
      </c>
      <c r="B708" t="s">
        <v>10</v>
      </c>
      <c r="C708" t="s">
        <v>365</v>
      </c>
      <c r="D708" t="s">
        <v>6706</v>
      </c>
      <c r="E708"/>
      <c r="F708" t="s">
        <v>1829</v>
      </c>
      <c r="G708" t="s">
        <v>1313</v>
      </c>
      <c r="H708" t="s">
        <v>365</v>
      </c>
      <c r="I708" t="s">
        <v>365</v>
      </c>
      <c r="J708" t="s">
        <v>365</v>
      </c>
      <c r="K708" t="s">
        <v>365</v>
      </c>
      <c r="L708" t="s">
        <v>365</v>
      </c>
      <c r="M708" t="s">
        <v>6705</v>
      </c>
      <c r="N708" s="128" t="s">
        <v>365</v>
      </c>
      <c r="O708" s="128" t="s">
        <v>365</v>
      </c>
      <c r="P708" s="128" t="s">
        <v>365</v>
      </c>
      <c r="Q708" s="128" t="s">
        <v>365</v>
      </c>
      <c r="R708" s="128" t="s">
        <v>365</v>
      </c>
      <c r="S708" s="128">
        <v>0.98499999999999999</v>
      </c>
      <c r="T708">
        <v>2038</v>
      </c>
      <c r="U708" s="495">
        <v>57405</v>
      </c>
      <c r="V708" s="495" t="s">
        <v>365</v>
      </c>
      <c r="W708" s="495">
        <v>57405</v>
      </c>
      <c r="X708" s="128">
        <v>0.58823529411764708</v>
      </c>
      <c r="Y708" s="128">
        <v>0.41176470588235292</v>
      </c>
      <c r="Z708" s="495">
        <v>861.07500000000073</v>
      </c>
      <c r="AA708" s="495">
        <v>0</v>
      </c>
      <c r="AB708" s="495">
        <v>33261.132352941182</v>
      </c>
      <c r="AC708" s="495">
        <v>23282.792647058825</v>
      </c>
      <c r="AD708" s="495">
        <v>-1.4551915228366852E-11</v>
      </c>
      <c r="AE708" s="42" t="s">
        <v>484</v>
      </c>
      <c r="AF708" s="42" t="s">
        <v>765</v>
      </c>
      <c r="AG708" s="42" t="s">
        <v>8043</v>
      </c>
      <c r="AH708" s="42">
        <v>1</v>
      </c>
      <c r="AI708" s="42" t="s">
        <v>8760</v>
      </c>
      <c r="AK708"/>
      <c r="AL708"/>
      <c r="AM708"/>
      <c r="AN708"/>
      <c r="AO708"/>
      <c r="AP708"/>
      <c r="AQ708"/>
    </row>
    <row r="709" spans="1:43">
      <c r="A709" t="s">
        <v>5883</v>
      </c>
      <c r="B709" t="s">
        <v>10</v>
      </c>
      <c r="C709" t="s">
        <v>365</v>
      </c>
      <c r="D709" t="s">
        <v>6691</v>
      </c>
      <c r="E709"/>
      <c r="F709" t="s">
        <v>1831</v>
      </c>
      <c r="G709" t="s">
        <v>1313</v>
      </c>
      <c r="H709" t="s">
        <v>365</v>
      </c>
      <c r="I709" t="s">
        <v>365</v>
      </c>
      <c r="J709" t="s">
        <v>365</v>
      </c>
      <c r="K709" t="s">
        <v>365</v>
      </c>
      <c r="L709" t="s">
        <v>365</v>
      </c>
      <c r="M709" t="s">
        <v>5943</v>
      </c>
      <c r="N709" s="128" t="s">
        <v>365</v>
      </c>
      <c r="O709" s="128" t="s">
        <v>365</v>
      </c>
      <c r="P709" s="128" t="s">
        <v>365</v>
      </c>
      <c r="Q709" s="128" t="s">
        <v>365</v>
      </c>
      <c r="R709" s="128" t="s">
        <v>365</v>
      </c>
      <c r="S709" s="128">
        <v>0.95</v>
      </c>
      <c r="T709">
        <v>2038</v>
      </c>
      <c r="U709" s="495">
        <v>1207.25</v>
      </c>
      <c r="V709" s="495" t="s">
        <v>365</v>
      </c>
      <c r="W709" s="495">
        <v>1207.25</v>
      </c>
      <c r="X709" s="128">
        <v>0.58823529411764708</v>
      </c>
      <c r="Y709" s="128">
        <v>0.41176470588235292</v>
      </c>
      <c r="Z709" s="495">
        <v>60.362500000000054</v>
      </c>
      <c r="AA709" s="495">
        <v>0</v>
      </c>
      <c r="AB709" s="495">
        <v>674.63970588235304</v>
      </c>
      <c r="AC709" s="495">
        <v>472.24779411764706</v>
      </c>
      <c r="AD709" s="495">
        <v>-2.2737367544323206E-13</v>
      </c>
      <c r="AE709" s="42" t="s">
        <v>456</v>
      </c>
      <c r="AF709" s="42" t="s">
        <v>765</v>
      </c>
      <c r="AG709" s="42" t="s">
        <v>8029</v>
      </c>
      <c r="AH709" s="42">
        <v>1</v>
      </c>
      <c r="AI709" s="42" t="s">
        <v>8756</v>
      </c>
      <c r="AK709"/>
      <c r="AL709"/>
      <c r="AM709"/>
      <c r="AN709"/>
      <c r="AO709"/>
      <c r="AP709"/>
      <c r="AQ709"/>
    </row>
    <row r="710" spans="1:43">
      <c r="A710" t="s">
        <v>5883</v>
      </c>
      <c r="B710" t="s">
        <v>10</v>
      </c>
      <c r="C710" t="s">
        <v>365</v>
      </c>
      <c r="D710" t="s">
        <v>6719</v>
      </c>
      <c r="E710"/>
      <c r="F710" t="s">
        <v>763</v>
      </c>
      <c r="G710" t="s">
        <v>1319</v>
      </c>
      <c r="H710" t="s">
        <v>365</v>
      </c>
      <c r="I710" t="s">
        <v>365</v>
      </c>
      <c r="J710" t="s">
        <v>365</v>
      </c>
      <c r="K710" t="s">
        <v>365</v>
      </c>
      <c r="L710" t="s">
        <v>365</v>
      </c>
      <c r="M710" t="s">
        <v>5943</v>
      </c>
      <c r="N710" s="128" t="s">
        <v>365</v>
      </c>
      <c r="O710" s="128" t="s">
        <v>365</v>
      </c>
      <c r="P710" s="128" t="s">
        <v>365</v>
      </c>
      <c r="Q710" s="128" t="s">
        <v>365</v>
      </c>
      <c r="R710" s="128" t="s">
        <v>365</v>
      </c>
      <c r="S710" s="128">
        <v>0.95</v>
      </c>
      <c r="T710">
        <v>2038</v>
      </c>
      <c r="U710" s="495">
        <v>1280</v>
      </c>
      <c r="V710" s="495" t="s">
        <v>365</v>
      </c>
      <c r="W710" s="495">
        <v>1280</v>
      </c>
      <c r="X710" s="128">
        <v>0.58823529411764708</v>
      </c>
      <c r="Y710" s="128">
        <v>0.41176470588235292</v>
      </c>
      <c r="Z710" s="495">
        <v>64.000000000000057</v>
      </c>
      <c r="AA710" s="495">
        <v>0</v>
      </c>
      <c r="AB710" s="495">
        <v>715.2941176470589</v>
      </c>
      <c r="AC710" s="495">
        <v>500.70588235294116</v>
      </c>
      <c r="AD710" s="495">
        <v>-2.2737367544323206E-13</v>
      </c>
      <c r="AE710" s="42" t="s">
        <v>456</v>
      </c>
      <c r="AF710" s="42" t="s">
        <v>765</v>
      </c>
      <c r="AG710" s="42" t="s">
        <v>8084</v>
      </c>
      <c r="AH710" s="42">
        <v>1</v>
      </c>
      <c r="AI710" s="42" t="s">
        <v>8783</v>
      </c>
      <c r="AK710"/>
      <c r="AL710"/>
      <c r="AM710"/>
      <c r="AN710"/>
      <c r="AO710"/>
      <c r="AP710"/>
      <c r="AQ710"/>
    </row>
    <row r="711" spans="1:43">
      <c r="A711" t="s">
        <v>5883</v>
      </c>
      <c r="B711" t="s">
        <v>10</v>
      </c>
      <c r="C711" t="s">
        <v>365</v>
      </c>
      <c r="D711" t="s">
        <v>6721</v>
      </c>
      <c r="E711"/>
      <c r="F711" t="s">
        <v>763</v>
      </c>
      <c r="G711" t="s">
        <v>1319</v>
      </c>
      <c r="H711" t="s">
        <v>365</v>
      </c>
      <c r="I711" t="s">
        <v>365</v>
      </c>
      <c r="J711" t="s">
        <v>365</v>
      </c>
      <c r="K711" t="s">
        <v>365</v>
      </c>
      <c r="L711" t="s">
        <v>365</v>
      </c>
      <c r="M711" t="s">
        <v>5943</v>
      </c>
      <c r="N711" s="128" t="s">
        <v>365</v>
      </c>
      <c r="O711" s="128" t="s">
        <v>365</v>
      </c>
      <c r="P711" s="128" t="s">
        <v>365</v>
      </c>
      <c r="Q711" s="128" t="s">
        <v>365</v>
      </c>
      <c r="R711" s="128" t="s">
        <v>365</v>
      </c>
      <c r="S711" s="128">
        <v>0.95</v>
      </c>
      <c r="T711">
        <v>2038</v>
      </c>
      <c r="U711" s="495">
        <v>3079634.45</v>
      </c>
      <c r="V711" s="495" t="s">
        <v>365</v>
      </c>
      <c r="W711" s="495">
        <v>3079634.45</v>
      </c>
      <c r="X711" s="128">
        <v>0.58823529411764708</v>
      </c>
      <c r="Y711" s="128">
        <v>0.41176470588235292</v>
      </c>
      <c r="Z711" s="495">
        <v>153981.72250000015</v>
      </c>
      <c r="AA711" s="495">
        <v>0</v>
      </c>
      <c r="AB711" s="495">
        <v>1720972.192647059</v>
      </c>
      <c r="AC711" s="495">
        <v>1204680.5348529411</v>
      </c>
      <c r="AD711" s="495">
        <v>0</v>
      </c>
      <c r="AE711" s="42" t="s">
        <v>456</v>
      </c>
      <c r="AF711" s="42" t="s">
        <v>765</v>
      </c>
      <c r="AG711" s="42" t="s">
        <v>8086</v>
      </c>
      <c r="AH711" s="42">
        <v>1</v>
      </c>
      <c r="AI711" s="42" t="s">
        <v>8783</v>
      </c>
      <c r="AK711"/>
      <c r="AL711"/>
      <c r="AM711"/>
      <c r="AN711"/>
      <c r="AO711"/>
      <c r="AP711"/>
      <c r="AQ711"/>
    </row>
    <row r="712" spans="1:43">
      <c r="A712" t="s">
        <v>5883</v>
      </c>
      <c r="B712" t="s">
        <v>10</v>
      </c>
      <c r="C712" t="s">
        <v>365</v>
      </c>
      <c r="D712" t="s">
        <v>6678</v>
      </c>
      <c r="E712"/>
      <c r="F712" t="s">
        <v>1745</v>
      </c>
      <c r="G712" t="s">
        <v>1313</v>
      </c>
      <c r="H712" t="s">
        <v>365</v>
      </c>
      <c r="I712" t="s">
        <v>365</v>
      </c>
      <c r="J712" t="s">
        <v>365</v>
      </c>
      <c r="K712" t="s">
        <v>365</v>
      </c>
      <c r="L712" t="s">
        <v>365</v>
      </c>
      <c r="M712" t="s">
        <v>5944</v>
      </c>
      <c r="N712" s="128" t="s">
        <v>365</v>
      </c>
      <c r="O712" s="128" t="s">
        <v>365</v>
      </c>
      <c r="P712" s="128" t="s">
        <v>365</v>
      </c>
      <c r="Q712" s="128" t="s">
        <v>365</v>
      </c>
      <c r="R712" s="128" t="s">
        <v>365</v>
      </c>
      <c r="S712" s="128">
        <v>0.98499999999999999</v>
      </c>
      <c r="T712">
        <v>2038</v>
      </c>
      <c r="U712" s="495">
        <v>23382872.52</v>
      </c>
      <c r="V712" s="495" t="s">
        <v>365</v>
      </c>
      <c r="W712" s="495">
        <v>23382872.52</v>
      </c>
      <c r="X712" s="128">
        <v>0.58823529411764708</v>
      </c>
      <c r="Y712" s="128">
        <v>0.41176470588235292</v>
      </c>
      <c r="Z712" s="495">
        <v>350743.08780000033</v>
      </c>
      <c r="AA712" s="495">
        <v>0</v>
      </c>
      <c r="AB712" s="495">
        <v>13548311.430705883</v>
      </c>
      <c r="AC712" s="495">
        <v>9483818.0014941171</v>
      </c>
      <c r="AD712" s="495">
        <v>0</v>
      </c>
      <c r="AE712" s="42" t="s">
        <v>452</v>
      </c>
      <c r="AF712" s="42" t="s">
        <v>765</v>
      </c>
      <c r="AG712" s="42" t="s">
        <v>8016</v>
      </c>
      <c r="AH712" s="42">
        <v>1</v>
      </c>
      <c r="AI712" s="42" t="s">
        <v>8755</v>
      </c>
      <c r="AK712"/>
      <c r="AL712"/>
      <c r="AM712"/>
      <c r="AN712"/>
      <c r="AO712"/>
      <c r="AP712"/>
      <c r="AQ712"/>
    </row>
    <row r="713" spans="1:43">
      <c r="A713" t="s">
        <v>5883</v>
      </c>
      <c r="B713" t="s">
        <v>10</v>
      </c>
      <c r="C713" t="s">
        <v>365</v>
      </c>
      <c r="D713" t="s">
        <v>6720</v>
      </c>
      <c r="E713"/>
      <c r="F713" t="s">
        <v>763</v>
      </c>
      <c r="G713" t="s">
        <v>1319</v>
      </c>
      <c r="H713" t="s">
        <v>365</v>
      </c>
      <c r="I713" t="s">
        <v>365</v>
      </c>
      <c r="J713" t="s">
        <v>365</v>
      </c>
      <c r="K713" t="s">
        <v>365</v>
      </c>
      <c r="L713" t="s">
        <v>365</v>
      </c>
      <c r="M713" t="s">
        <v>5943</v>
      </c>
      <c r="N713" s="128" t="s">
        <v>365</v>
      </c>
      <c r="O713" s="128" t="s">
        <v>365</v>
      </c>
      <c r="P713" s="128" t="s">
        <v>365</v>
      </c>
      <c r="Q713" s="128" t="s">
        <v>365</v>
      </c>
      <c r="R713" s="128" t="s">
        <v>365</v>
      </c>
      <c r="S713" s="128">
        <v>0.95</v>
      </c>
      <c r="T713">
        <v>2038</v>
      </c>
      <c r="U713" s="495">
        <v>48308.55</v>
      </c>
      <c r="V713" s="495" t="s">
        <v>365</v>
      </c>
      <c r="W713" s="495">
        <v>48308.55</v>
      </c>
      <c r="X713" s="128">
        <v>0.58823529411764708</v>
      </c>
      <c r="Y713" s="128">
        <v>0.41176470588235292</v>
      </c>
      <c r="Z713" s="495">
        <v>2415.4275000000025</v>
      </c>
      <c r="AA713" s="495">
        <v>0</v>
      </c>
      <c r="AB713" s="495">
        <v>26995.954411764706</v>
      </c>
      <c r="AC713" s="495">
        <v>18897.168088235292</v>
      </c>
      <c r="AD713" s="495">
        <v>0</v>
      </c>
      <c r="AE713" s="42" t="s">
        <v>456</v>
      </c>
      <c r="AF713" s="42" t="s">
        <v>765</v>
      </c>
      <c r="AG713" s="42" t="s">
        <v>8085</v>
      </c>
      <c r="AH713" s="42">
        <v>1</v>
      </c>
      <c r="AI713" s="42" t="s">
        <v>8783</v>
      </c>
      <c r="AK713"/>
      <c r="AL713"/>
      <c r="AM713"/>
      <c r="AN713"/>
      <c r="AO713"/>
      <c r="AP713"/>
      <c r="AQ713"/>
    </row>
    <row r="714" spans="1:43">
      <c r="A714" t="s">
        <v>5883</v>
      </c>
      <c r="B714" t="s">
        <v>10</v>
      </c>
      <c r="C714" t="s">
        <v>365</v>
      </c>
      <c r="D714" t="s">
        <v>6595</v>
      </c>
      <c r="E714"/>
      <c r="F714" t="s">
        <v>1830</v>
      </c>
      <c r="G714" t="s">
        <v>1314</v>
      </c>
      <c r="H714" t="s">
        <v>365</v>
      </c>
      <c r="I714" t="s">
        <v>365</v>
      </c>
      <c r="J714" t="s">
        <v>365</v>
      </c>
      <c r="K714" t="s">
        <v>365</v>
      </c>
      <c r="L714" t="s">
        <v>365</v>
      </c>
      <c r="M714" t="s">
        <v>5946</v>
      </c>
      <c r="N714" s="128" t="s">
        <v>365</v>
      </c>
      <c r="O714" s="128" t="s">
        <v>365</v>
      </c>
      <c r="P714" s="128" t="s">
        <v>365</v>
      </c>
      <c r="Q714" s="128" t="s">
        <v>365</v>
      </c>
      <c r="R714" s="128" t="s">
        <v>365</v>
      </c>
      <c r="S714" s="128">
        <v>0.95</v>
      </c>
      <c r="T714">
        <v>2038</v>
      </c>
      <c r="U714" s="495">
        <v>2918.1</v>
      </c>
      <c r="V714" s="495" t="s">
        <v>365</v>
      </c>
      <c r="W714" s="495">
        <v>2918.1</v>
      </c>
      <c r="X714" s="128">
        <v>0.58823529411764708</v>
      </c>
      <c r="Y714" s="128">
        <v>0.41176470588235292</v>
      </c>
      <c r="Z714" s="495">
        <v>145.90500000000011</v>
      </c>
      <c r="AA714" s="495">
        <v>0</v>
      </c>
      <c r="AB714" s="495">
        <v>1630.7029411764704</v>
      </c>
      <c r="AC714" s="495">
        <v>1141.4920588235293</v>
      </c>
      <c r="AD714" s="495">
        <v>0</v>
      </c>
      <c r="AE714" s="42" t="s">
        <v>454</v>
      </c>
      <c r="AF714" s="42" t="s">
        <v>765</v>
      </c>
      <c r="AG714" s="42" t="s">
        <v>7826</v>
      </c>
      <c r="AH714" s="42">
        <v>1</v>
      </c>
      <c r="AI714" s="42" t="s">
        <v>8670</v>
      </c>
      <c r="AK714"/>
      <c r="AL714"/>
      <c r="AM714"/>
      <c r="AN714"/>
      <c r="AO714"/>
      <c r="AP714"/>
      <c r="AQ714"/>
    </row>
    <row r="715" spans="1:43">
      <c r="A715" t="s">
        <v>5883</v>
      </c>
      <c r="B715" t="s">
        <v>10</v>
      </c>
      <c r="C715" t="s">
        <v>365</v>
      </c>
      <c r="D715" t="s">
        <v>6595</v>
      </c>
      <c r="E715"/>
      <c r="F715" t="s">
        <v>761</v>
      </c>
      <c r="G715" t="s">
        <v>1319</v>
      </c>
      <c r="H715" t="s">
        <v>365</v>
      </c>
      <c r="I715" t="s">
        <v>365</v>
      </c>
      <c r="J715" t="s">
        <v>365</v>
      </c>
      <c r="K715" t="s">
        <v>365</v>
      </c>
      <c r="L715" t="s">
        <v>365</v>
      </c>
      <c r="M715" t="s">
        <v>5946</v>
      </c>
      <c r="N715" s="128" t="s">
        <v>365</v>
      </c>
      <c r="O715" s="128" t="s">
        <v>365</v>
      </c>
      <c r="P715" s="128" t="s">
        <v>365</v>
      </c>
      <c r="Q715" s="128" t="s">
        <v>365</v>
      </c>
      <c r="R715" s="128" t="s">
        <v>365</v>
      </c>
      <c r="S715" s="128">
        <v>0.95</v>
      </c>
      <c r="T715">
        <v>2038</v>
      </c>
      <c r="U715" s="495">
        <v>4651606.38</v>
      </c>
      <c r="V715" s="495" t="s">
        <v>365</v>
      </c>
      <c r="W715" s="495">
        <v>4651606.38</v>
      </c>
      <c r="X715" s="128">
        <v>0.58823529411764708</v>
      </c>
      <c r="Y715" s="128">
        <v>0.41176470588235292</v>
      </c>
      <c r="Z715" s="495">
        <v>232580.31900000019</v>
      </c>
      <c r="AA715" s="495">
        <v>0</v>
      </c>
      <c r="AB715" s="495">
        <v>2599427.0947058825</v>
      </c>
      <c r="AC715" s="495">
        <v>1819598.9662941175</v>
      </c>
      <c r="AD715" s="495">
        <v>0</v>
      </c>
      <c r="AE715" s="42" t="s">
        <v>454</v>
      </c>
      <c r="AF715" s="42" t="s">
        <v>765</v>
      </c>
      <c r="AG715" s="42" t="s">
        <v>8083</v>
      </c>
      <c r="AH715" s="42">
        <v>1</v>
      </c>
      <c r="AI715" s="42" t="s">
        <v>8782</v>
      </c>
      <c r="AK715"/>
      <c r="AL715"/>
      <c r="AM715"/>
      <c r="AN715"/>
      <c r="AO715"/>
      <c r="AP715"/>
      <c r="AQ715"/>
    </row>
    <row r="716" spans="1:43">
      <c r="A716" t="s">
        <v>5883</v>
      </c>
      <c r="B716" t="s">
        <v>10</v>
      </c>
      <c r="C716" t="s">
        <v>365</v>
      </c>
      <c r="D716" t="s">
        <v>6699</v>
      </c>
      <c r="E716"/>
      <c r="F716" t="s">
        <v>1069</v>
      </c>
      <c r="G716" t="s">
        <v>1316</v>
      </c>
      <c r="H716" t="s">
        <v>365</v>
      </c>
      <c r="I716" t="s">
        <v>365</v>
      </c>
      <c r="J716" t="s">
        <v>365</v>
      </c>
      <c r="K716" t="s">
        <v>365</v>
      </c>
      <c r="L716" t="s">
        <v>365</v>
      </c>
      <c r="M716" t="s">
        <v>5942</v>
      </c>
      <c r="N716" s="128" t="s">
        <v>365</v>
      </c>
      <c r="O716" s="128" t="s">
        <v>365</v>
      </c>
      <c r="P716" s="128" t="s">
        <v>365</v>
      </c>
      <c r="Q716" s="128" t="s">
        <v>365</v>
      </c>
      <c r="R716" s="128" t="s">
        <v>365</v>
      </c>
      <c r="S716" s="128">
        <v>0.9</v>
      </c>
      <c r="T716">
        <v>2038</v>
      </c>
      <c r="U716" s="495">
        <v>60043.299999999996</v>
      </c>
      <c r="V716" s="495" t="s">
        <v>365</v>
      </c>
      <c r="W716" s="495">
        <v>60043.299999999996</v>
      </c>
      <c r="X716" s="128">
        <v>0.58823529411764708</v>
      </c>
      <c r="Y716" s="128">
        <v>0.41176470588235292</v>
      </c>
      <c r="Z716" s="495">
        <v>6004.3299999999981</v>
      </c>
      <c r="AA716" s="495">
        <v>0</v>
      </c>
      <c r="AB716" s="495">
        <v>31787.629411764708</v>
      </c>
      <c r="AC716" s="495">
        <v>22251.340588235293</v>
      </c>
      <c r="AD716" s="495">
        <v>-7.2759576141834259E-12</v>
      </c>
      <c r="AE716" s="42" t="s">
        <v>445</v>
      </c>
      <c r="AF716" s="42" t="s">
        <v>765</v>
      </c>
      <c r="AG716" s="42" t="s">
        <v>8037</v>
      </c>
      <c r="AH716" s="42">
        <v>1</v>
      </c>
      <c r="AI716" s="42" t="s">
        <v>8757</v>
      </c>
      <c r="AK716"/>
      <c r="AL716"/>
      <c r="AM716"/>
      <c r="AN716"/>
      <c r="AO716"/>
      <c r="AP716"/>
      <c r="AQ716"/>
    </row>
    <row r="717" spans="1:43">
      <c r="A717" t="s">
        <v>5883</v>
      </c>
      <c r="B717" t="s">
        <v>10</v>
      </c>
      <c r="C717" t="s">
        <v>365</v>
      </c>
      <c r="D717" t="s">
        <v>6679</v>
      </c>
      <c r="E717"/>
      <c r="F717" t="s">
        <v>1831</v>
      </c>
      <c r="G717" t="s">
        <v>1313</v>
      </c>
      <c r="H717" t="s">
        <v>365</v>
      </c>
      <c r="I717" t="s">
        <v>365</v>
      </c>
      <c r="J717" t="s">
        <v>365</v>
      </c>
      <c r="K717" t="s">
        <v>365</v>
      </c>
      <c r="L717" t="s">
        <v>365</v>
      </c>
      <c r="M717" t="s">
        <v>5943</v>
      </c>
      <c r="N717" s="128" t="s">
        <v>365</v>
      </c>
      <c r="O717" s="128" t="s">
        <v>365</v>
      </c>
      <c r="P717" s="128" t="s">
        <v>365</v>
      </c>
      <c r="Q717" s="128" t="s">
        <v>365</v>
      </c>
      <c r="R717" s="128" t="s">
        <v>365</v>
      </c>
      <c r="S717" s="128">
        <v>0.95</v>
      </c>
      <c r="T717">
        <v>2038</v>
      </c>
      <c r="U717" s="495">
        <v>567</v>
      </c>
      <c r="V717" s="495" t="s">
        <v>365</v>
      </c>
      <c r="W717" s="495">
        <v>567</v>
      </c>
      <c r="X717" s="128">
        <v>0.58823529411764708</v>
      </c>
      <c r="Y717" s="128">
        <v>0.41176470588235292</v>
      </c>
      <c r="Z717" s="495">
        <v>28.350000000000026</v>
      </c>
      <c r="AA717" s="495">
        <v>0</v>
      </c>
      <c r="AB717" s="495">
        <v>316.85294117647061</v>
      </c>
      <c r="AC717" s="495">
        <v>221.7970588235294</v>
      </c>
      <c r="AD717" s="495">
        <v>0</v>
      </c>
      <c r="AE717" s="42" t="s">
        <v>456</v>
      </c>
      <c r="AF717" s="42" t="s">
        <v>765</v>
      </c>
      <c r="AG717" s="42" t="s">
        <v>8017</v>
      </c>
      <c r="AH717" s="42">
        <v>1</v>
      </c>
      <c r="AI717" s="42" t="s">
        <v>8756</v>
      </c>
      <c r="AK717"/>
      <c r="AL717"/>
      <c r="AM717"/>
      <c r="AN717"/>
      <c r="AO717"/>
      <c r="AP717"/>
      <c r="AQ717"/>
    </row>
    <row r="718" spans="1:43">
      <c r="A718" t="s">
        <v>5883</v>
      </c>
      <c r="B718" t="s">
        <v>10</v>
      </c>
      <c r="C718" t="s">
        <v>365</v>
      </c>
      <c r="D718" t="s">
        <v>6689</v>
      </c>
      <c r="E718"/>
      <c r="F718" t="s">
        <v>1831</v>
      </c>
      <c r="G718" t="s">
        <v>1313</v>
      </c>
      <c r="H718" t="s">
        <v>365</v>
      </c>
      <c r="I718" t="s">
        <v>365</v>
      </c>
      <c r="J718" t="s">
        <v>365</v>
      </c>
      <c r="K718" t="s">
        <v>365</v>
      </c>
      <c r="L718" t="s">
        <v>365</v>
      </c>
      <c r="M718" t="s">
        <v>5943</v>
      </c>
      <c r="N718" s="128" t="s">
        <v>365</v>
      </c>
      <c r="O718" s="128" t="s">
        <v>365</v>
      </c>
      <c r="P718" s="128" t="s">
        <v>365</v>
      </c>
      <c r="Q718" s="128" t="s">
        <v>365</v>
      </c>
      <c r="R718" s="128" t="s">
        <v>365</v>
      </c>
      <c r="S718" s="128">
        <v>0.95</v>
      </c>
      <c r="T718">
        <v>2038</v>
      </c>
      <c r="U718" s="495">
        <v>29171.54</v>
      </c>
      <c r="V718" s="495" t="s">
        <v>365</v>
      </c>
      <c r="W718" s="495">
        <v>29171.54</v>
      </c>
      <c r="X718" s="128">
        <v>0.58823529411764708</v>
      </c>
      <c r="Y718" s="128">
        <v>0.41176470588235292</v>
      </c>
      <c r="Z718" s="495">
        <v>1458.5770000000014</v>
      </c>
      <c r="AA718" s="495">
        <v>0</v>
      </c>
      <c r="AB718" s="495">
        <v>16301.742941176472</v>
      </c>
      <c r="AC718" s="495">
        <v>11411.220058823528</v>
      </c>
      <c r="AD718" s="495">
        <v>0</v>
      </c>
      <c r="AE718" s="42" t="s">
        <v>456</v>
      </c>
      <c r="AF718" s="42" t="s">
        <v>765</v>
      </c>
      <c r="AG718" s="42" t="s">
        <v>8027</v>
      </c>
      <c r="AH718" s="42">
        <v>1</v>
      </c>
      <c r="AI718" s="42" t="s">
        <v>8756</v>
      </c>
      <c r="AK718"/>
      <c r="AL718"/>
      <c r="AM718"/>
      <c r="AN718"/>
      <c r="AO718"/>
      <c r="AP718"/>
      <c r="AQ718"/>
    </row>
    <row r="719" spans="1:43">
      <c r="A719" t="s">
        <v>5883</v>
      </c>
      <c r="B719" t="s">
        <v>10</v>
      </c>
      <c r="C719" t="s">
        <v>365</v>
      </c>
      <c r="D719" t="s">
        <v>6685</v>
      </c>
      <c r="E719"/>
      <c r="F719" t="s">
        <v>1831</v>
      </c>
      <c r="G719" t="s">
        <v>1313</v>
      </c>
      <c r="H719" t="s">
        <v>365</v>
      </c>
      <c r="I719" t="s">
        <v>365</v>
      </c>
      <c r="J719" t="s">
        <v>365</v>
      </c>
      <c r="K719" t="s">
        <v>365</v>
      </c>
      <c r="L719" t="s">
        <v>365</v>
      </c>
      <c r="M719" t="s">
        <v>5943</v>
      </c>
      <c r="N719" s="128" t="s">
        <v>365</v>
      </c>
      <c r="O719" s="128" t="s">
        <v>365</v>
      </c>
      <c r="P719" s="128" t="s">
        <v>365</v>
      </c>
      <c r="Q719" s="128" t="s">
        <v>365</v>
      </c>
      <c r="R719" s="128" t="s">
        <v>365</v>
      </c>
      <c r="S719" s="128">
        <v>0.95</v>
      </c>
      <c r="T719">
        <v>2038</v>
      </c>
      <c r="U719" s="495">
        <v>1130413.9100000001</v>
      </c>
      <c r="V719" s="495" t="s">
        <v>365</v>
      </c>
      <c r="W719" s="495">
        <v>1130413.9100000001</v>
      </c>
      <c r="X719" s="128">
        <v>0.58823529411764708</v>
      </c>
      <c r="Y719" s="128">
        <v>0.41176470588235292</v>
      </c>
      <c r="Z719" s="495">
        <v>56520.69550000006</v>
      </c>
      <c r="AA719" s="495">
        <v>0</v>
      </c>
      <c r="AB719" s="495">
        <v>631701.89088235295</v>
      </c>
      <c r="AC719" s="495">
        <v>442191.32361764705</v>
      </c>
      <c r="AD719" s="495">
        <v>0</v>
      </c>
      <c r="AE719" s="42" t="s">
        <v>456</v>
      </c>
      <c r="AF719" s="42" t="s">
        <v>765</v>
      </c>
      <c r="AG719" s="42" t="s">
        <v>8023</v>
      </c>
      <c r="AH719" s="42">
        <v>1</v>
      </c>
      <c r="AI719" s="42" t="s">
        <v>8756</v>
      </c>
      <c r="AK719"/>
      <c r="AL719"/>
      <c r="AM719"/>
      <c r="AN719"/>
      <c r="AO719"/>
      <c r="AP719"/>
      <c r="AQ719"/>
    </row>
    <row r="720" spans="1:43">
      <c r="A720" t="s">
        <v>5883</v>
      </c>
      <c r="B720" t="s">
        <v>10</v>
      </c>
      <c r="C720" t="s">
        <v>365</v>
      </c>
      <c r="D720" t="s">
        <v>6681</v>
      </c>
      <c r="E720"/>
      <c r="F720" t="s">
        <v>1831</v>
      </c>
      <c r="G720" t="s">
        <v>1313</v>
      </c>
      <c r="H720" t="s">
        <v>365</v>
      </c>
      <c r="I720" t="s">
        <v>365</v>
      </c>
      <c r="J720" t="s">
        <v>365</v>
      </c>
      <c r="K720" t="s">
        <v>365</v>
      </c>
      <c r="L720" t="s">
        <v>365</v>
      </c>
      <c r="M720" t="s">
        <v>5943</v>
      </c>
      <c r="N720" s="128" t="s">
        <v>365</v>
      </c>
      <c r="O720" s="128" t="s">
        <v>365</v>
      </c>
      <c r="P720" s="128" t="s">
        <v>365</v>
      </c>
      <c r="Q720" s="128" t="s">
        <v>365</v>
      </c>
      <c r="R720" s="128" t="s">
        <v>365</v>
      </c>
      <c r="S720" s="128">
        <v>0.95</v>
      </c>
      <c r="T720">
        <v>2038</v>
      </c>
      <c r="U720" s="495">
        <v>36422.340000000011</v>
      </c>
      <c r="V720" s="495" t="s">
        <v>365</v>
      </c>
      <c r="W720" s="495">
        <v>36422.340000000011</v>
      </c>
      <c r="X720" s="128">
        <v>0.58823529411764708</v>
      </c>
      <c r="Y720" s="128">
        <v>0.41176470588235292</v>
      </c>
      <c r="Z720" s="495">
        <v>1821.1170000000022</v>
      </c>
      <c r="AA720" s="495">
        <v>0</v>
      </c>
      <c r="AB720" s="495">
        <v>20353.6605882353</v>
      </c>
      <c r="AC720" s="495">
        <v>14247.562411764708</v>
      </c>
      <c r="AD720" s="495">
        <v>0</v>
      </c>
      <c r="AE720" s="42" t="s">
        <v>456</v>
      </c>
      <c r="AF720" s="42" t="s">
        <v>765</v>
      </c>
      <c r="AG720" s="42" t="s">
        <v>8019</v>
      </c>
      <c r="AH720" s="42">
        <v>1</v>
      </c>
      <c r="AI720" s="42" t="s">
        <v>8756</v>
      </c>
      <c r="AK720"/>
      <c r="AL720"/>
      <c r="AM720"/>
      <c r="AN720"/>
      <c r="AO720"/>
      <c r="AP720"/>
      <c r="AQ720"/>
    </row>
    <row r="721" spans="1:43">
      <c r="A721" t="s">
        <v>5883</v>
      </c>
      <c r="B721" t="s">
        <v>10</v>
      </c>
      <c r="C721" t="s">
        <v>365</v>
      </c>
      <c r="D721" t="s">
        <v>6684</v>
      </c>
      <c r="E721"/>
      <c r="F721" t="s">
        <v>1831</v>
      </c>
      <c r="G721" t="s">
        <v>1313</v>
      </c>
      <c r="H721" t="s">
        <v>365</v>
      </c>
      <c r="I721" t="s">
        <v>365</v>
      </c>
      <c r="J721" t="s">
        <v>365</v>
      </c>
      <c r="K721" t="s">
        <v>365</v>
      </c>
      <c r="L721" t="s">
        <v>365</v>
      </c>
      <c r="M721" t="s">
        <v>5943</v>
      </c>
      <c r="N721" s="128" t="s">
        <v>365</v>
      </c>
      <c r="O721" s="128" t="s">
        <v>365</v>
      </c>
      <c r="P721" s="128" t="s">
        <v>365</v>
      </c>
      <c r="Q721" s="128" t="s">
        <v>365</v>
      </c>
      <c r="R721" s="128" t="s">
        <v>365</v>
      </c>
      <c r="S721" s="128">
        <v>0.95</v>
      </c>
      <c r="T721">
        <v>2038</v>
      </c>
      <c r="U721" s="495">
        <v>2633</v>
      </c>
      <c r="V721" s="495" t="s">
        <v>365</v>
      </c>
      <c r="W721" s="495">
        <v>2633</v>
      </c>
      <c r="X721" s="128">
        <v>0.58823529411764708</v>
      </c>
      <c r="Y721" s="128">
        <v>0.41176470588235292</v>
      </c>
      <c r="Z721" s="495">
        <v>131.65000000000012</v>
      </c>
      <c r="AA721" s="495">
        <v>0</v>
      </c>
      <c r="AB721" s="495">
        <v>1471.3823529411766</v>
      </c>
      <c r="AC721" s="495">
        <v>1029.9676470588233</v>
      </c>
      <c r="AD721" s="495">
        <v>0</v>
      </c>
      <c r="AE721" s="42" t="s">
        <v>456</v>
      </c>
      <c r="AF721" s="42" t="s">
        <v>765</v>
      </c>
      <c r="AG721" s="42" t="s">
        <v>8022</v>
      </c>
      <c r="AH721" s="42">
        <v>1</v>
      </c>
      <c r="AI721" s="42" t="s">
        <v>8756</v>
      </c>
      <c r="AK721"/>
      <c r="AL721"/>
      <c r="AM721"/>
      <c r="AN721"/>
      <c r="AO721"/>
      <c r="AP721"/>
      <c r="AQ721"/>
    </row>
    <row r="722" spans="1:43">
      <c r="A722" t="s">
        <v>5883</v>
      </c>
      <c r="B722" t="s">
        <v>10</v>
      </c>
      <c r="C722" t="s">
        <v>365</v>
      </c>
      <c r="D722" t="s">
        <v>6675</v>
      </c>
      <c r="E722"/>
      <c r="F722" t="s">
        <v>1745</v>
      </c>
      <c r="G722" t="s">
        <v>1313</v>
      </c>
      <c r="H722" t="s">
        <v>365</v>
      </c>
      <c r="I722" t="s">
        <v>365</v>
      </c>
      <c r="J722" t="s">
        <v>365</v>
      </c>
      <c r="K722" t="s">
        <v>365</v>
      </c>
      <c r="L722" t="s">
        <v>365</v>
      </c>
      <c r="M722" t="s">
        <v>5944</v>
      </c>
      <c r="N722" s="128" t="s">
        <v>365</v>
      </c>
      <c r="O722" s="128" t="s">
        <v>365</v>
      </c>
      <c r="P722" s="128" t="s">
        <v>365</v>
      </c>
      <c r="Q722" s="128" t="s">
        <v>365</v>
      </c>
      <c r="R722" s="128" t="s">
        <v>365</v>
      </c>
      <c r="S722" s="128">
        <v>0.98499999999999999</v>
      </c>
      <c r="T722">
        <v>2038</v>
      </c>
      <c r="U722" s="495">
        <v>2930</v>
      </c>
      <c r="V722" s="495" t="s">
        <v>365</v>
      </c>
      <c r="W722" s="495">
        <v>2930</v>
      </c>
      <c r="X722" s="128">
        <v>0.58823529411764708</v>
      </c>
      <c r="Y722" s="128">
        <v>0.41176470588235292</v>
      </c>
      <c r="Z722" s="495">
        <v>43.950000000000038</v>
      </c>
      <c r="AA722" s="495">
        <v>0</v>
      </c>
      <c r="AB722" s="495">
        <v>1697.6764705882354</v>
      </c>
      <c r="AC722" s="495">
        <v>1188.3735294117648</v>
      </c>
      <c r="AD722" s="495">
        <v>0</v>
      </c>
      <c r="AE722" s="42" t="s">
        <v>452</v>
      </c>
      <c r="AF722" s="42" t="s">
        <v>765</v>
      </c>
      <c r="AG722" s="42" t="s">
        <v>8013</v>
      </c>
      <c r="AH722" s="42">
        <v>1</v>
      </c>
      <c r="AI722" s="42" t="s">
        <v>8755</v>
      </c>
      <c r="AK722"/>
      <c r="AL722"/>
      <c r="AM722"/>
      <c r="AN722"/>
      <c r="AO722"/>
      <c r="AP722"/>
      <c r="AQ722"/>
    </row>
    <row r="723" spans="1:43">
      <c r="A723" t="s">
        <v>5883</v>
      </c>
      <c r="B723" t="s">
        <v>10</v>
      </c>
      <c r="C723" t="s">
        <v>365</v>
      </c>
      <c r="D723" t="s">
        <v>6704</v>
      </c>
      <c r="E723"/>
      <c r="F723" t="s">
        <v>1829</v>
      </c>
      <c r="G723" t="s">
        <v>1313</v>
      </c>
      <c r="H723" t="s">
        <v>365</v>
      </c>
      <c r="I723" t="s">
        <v>365</v>
      </c>
      <c r="J723" t="s">
        <v>365</v>
      </c>
      <c r="K723" t="s">
        <v>365</v>
      </c>
      <c r="L723" t="s">
        <v>365</v>
      </c>
      <c r="M723" t="s">
        <v>6705</v>
      </c>
      <c r="N723" s="128" t="s">
        <v>365</v>
      </c>
      <c r="O723" s="128" t="s">
        <v>365</v>
      </c>
      <c r="P723" s="128" t="s">
        <v>365</v>
      </c>
      <c r="Q723" s="128" t="s">
        <v>365</v>
      </c>
      <c r="R723" s="128" t="s">
        <v>365</v>
      </c>
      <c r="S723" s="128">
        <v>0.98499999999999999</v>
      </c>
      <c r="T723">
        <v>2038</v>
      </c>
      <c r="U723" s="495">
        <v>106.25</v>
      </c>
      <c r="V723" s="495" t="s">
        <v>365</v>
      </c>
      <c r="W723" s="495">
        <v>106.25</v>
      </c>
      <c r="X723" s="128">
        <v>0.58823529411764708</v>
      </c>
      <c r="Y723" s="128">
        <v>0.41176470588235292</v>
      </c>
      <c r="Z723" s="495">
        <v>1.5937500000000013</v>
      </c>
      <c r="AA723" s="495">
        <v>0</v>
      </c>
      <c r="AB723" s="495">
        <v>61.5625</v>
      </c>
      <c r="AC723" s="495">
        <v>43.09375</v>
      </c>
      <c r="AD723" s="495">
        <v>0</v>
      </c>
      <c r="AE723" s="42" t="s">
        <v>484</v>
      </c>
      <c r="AF723" s="42" t="s">
        <v>765</v>
      </c>
      <c r="AG723" s="42" t="s">
        <v>8042</v>
      </c>
      <c r="AH723" s="42">
        <v>1</v>
      </c>
      <c r="AI723" s="42" t="s">
        <v>8760</v>
      </c>
      <c r="AK723"/>
      <c r="AL723"/>
      <c r="AM723"/>
      <c r="AN723"/>
      <c r="AO723"/>
      <c r="AP723"/>
      <c r="AQ723"/>
    </row>
    <row r="724" spans="1:43">
      <c r="A724" t="s">
        <v>5883</v>
      </c>
      <c r="B724" t="s">
        <v>10</v>
      </c>
      <c r="C724" t="s">
        <v>365</v>
      </c>
      <c r="D724" t="s">
        <v>6698</v>
      </c>
      <c r="E724"/>
      <c r="F724" t="s">
        <v>1069</v>
      </c>
      <c r="G724" t="s">
        <v>1316</v>
      </c>
      <c r="H724" t="s">
        <v>365</v>
      </c>
      <c r="I724" t="s">
        <v>365</v>
      </c>
      <c r="J724" t="s">
        <v>365</v>
      </c>
      <c r="K724" t="s">
        <v>365</v>
      </c>
      <c r="L724" t="s">
        <v>365</v>
      </c>
      <c r="M724" t="s">
        <v>5942</v>
      </c>
      <c r="N724" s="128" t="s">
        <v>365</v>
      </c>
      <c r="O724" s="128" t="s">
        <v>365</v>
      </c>
      <c r="P724" s="128" t="s">
        <v>365</v>
      </c>
      <c r="Q724" s="128" t="s">
        <v>365</v>
      </c>
      <c r="R724" s="128" t="s">
        <v>365</v>
      </c>
      <c r="S724" s="128">
        <v>0.9</v>
      </c>
      <c r="T724">
        <v>2038</v>
      </c>
      <c r="U724" s="495">
        <v>31585.15</v>
      </c>
      <c r="V724" s="495" t="s">
        <v>365</v>
      </c>
      <c r="W724" s="495">
        <v>31585.15</v>
      </c>
      <c r="X724" s="128">
        <v>0.58823529411764708</v>
      </c>
      <c r="Y724" s="128">
        <v>0.41176470588235292</v>
      </c>
      <c r="Z724" s="495">
        <v>3158.5149999999994</v>
      </c>
      <c r="AA724" s="495">
        <v>0</v>
      </c>
      <c r="AB724" s="495">
        <v>16721.550000000003</v>
      </c>
      <c r="AC724" s="495">
        <v>11705.085000000001</v>
      </c>
      <c r="AD724" s="495">
        <v>0</v>
      </c>
      <c r="AE724" s="42" t="s">
        <v>445</v>
      </c>
      <c r="AF724" s="42" t="s">
        <v>765</v>
      </c>
      <c r="AG724" s="42" t="s">
        <v>8036</v>
      </c>
      <c r="AH724" s="42">
        <v>1</v>
      </c>
      <c r="AI724" s="42" t="s">
        <v>8757</v>
      </c>
      <c r="AK724"/>
      <c r="AL724"/>
      <c r="AM724"/>
      <c r="AN724"/>
      <c r="AO724"/>
      <c r="AP724"/>
      <c r="AQ724"/>
    </row>
    <row r="725" spans="1:43">
      <c r="A725" t="s">
        <v>5883</v>
      </c>
      <c r="B725" t="s">
        <v>10</v>
      </c>
      <c r="C725" t="s">
        <v>365</v>
      </c>
      <c r="D725" t="s">
        <v>6696</v>
      </c>
      <c r="E725"/>
      <c r="F725" t="s">
        <v>1069</v>
      </c>
      <c r="G725" t="s">
        <v>1316</v>
      </c>
      <c r="H725" t="s">
        <v>365</v>
      </c>
      <c r="I725" t="s">
        <v>365</v>
      </c>
      <c r="J725" t="s">
        <v>365</v>
      </c>
      <c r="K725" t="s">
        <v>365</v>
      </c>
      <c r="L725" t="s">
        <v>365</v>
      </c>
      <c r="M725" t="s">
        <v>5942</v>
      </c>
      <c r="N725" s="128" t="s">
        <v>365</v>
      </c>
      <c r="O725" s="128" t="s">
        <v>365</v>
      </c>
      <c r="P725" s="128" t="s">
        <v>365</v>
      </c>
      <c r="Q725" s="128" t="s">
        <v>365</v>
      </c>
      <c r="R725" s="128" t="s">
        <v>365</v>
      </c>
      <c r="S725" s="128">
        <v>0.9</v>
      </c>
      <c r="T725">
        <v>2038</v>
      </c>
      <c r="U725" s="495">
        <v>4500</v>
      </c>
      <c r="V725" s="495" t="s">
        <v>365</v>
      </c>
      <c r="W725" s="495">
        <v>4500</v>
      </c>
      <c r="X725" s="128">
        <v>0.58823529411764708</v>
      </c>
      <c r="Y725" s="128">
        <v>0.41176470588235292</v>
      </c>
      <c r="Z725" s="495">
        <v>449.99999999999989</v>
      </c>
      <c r="AA725" s="495">
        <v>0</v>
      </c>
      <c r="AB725" s="495">
        <v>2382.3529411764707</v>
      </c>
      <c r="AC725" s="495">
        <v>1667.6470588235293</v>
      </c>
      <c r="AD725" s="495">
        <v>0</v>
      </c>
      <c r="AE725" s="42" t="s">
        <v>445</v>
      </c>
      <c r="AF725" s="42" t="s">
        <v>765</v>
      </c>
      <c r="AG725" s="42" t="s">
        <v>8034</v>
      </c>
      <c r="AH725" s="42">
        <v>1</v>
      </c>
      <c r="AI725" s="42" t="s">
        <v>8757</v>
      </c>
      <c r="AK725"/>
      <c r="AL725"/>
      <c r="AM725"/>
      <c r="AN725"/>
      <c r="AO725"/>
      <c r="AP725"/>
      <c r="AQ725"/>
    </row>
    <row r="726" spans="1:43">
      <c r="A726" t="s">
        <v>5883</v>
      </c>
      <c r="B726" t="s">
        <v>10</v>
      </c>
      <c r="C726" t="s">
        <v>365</v>
      </c>
      <c r="D726" t="s">
        <v>6695</v>
      </c>
      <c r="E726"/>
      <c r="F726" t="s">
        <v>1069</v>
      </c>
      <c r="G726" t="s">
        <v>1316</v>
      </c>
      <c r="H726" t="s">
        <v>365</v>
      </c>
      <c r="I726" t="s">
        <v>365</v>
      </c>
      <c r="J726" t="s">
        <v>365</v>
      </c>
      <c r="K726" t="s">
        <v>365</v>
      </c>
      <c r="L726" t="s">
        <v>365</v>
      </c>
      <c r="M726" t="s">
        <v>5942</v>
      </c>
      <c r="N726" s="128" t="s">
        <v>365</v>
      </c>
      <c r="O726" s="128" t="s">
        <v>365</v>
      </c>
      <c r="P726" s="128" t="s">
        <v>365</v>
      </c>
      <c r="Q726" s="128" t="s">
        <v>365</v>
      </c>
      <c r="R726" s="128" t="s">
        <v>365</v>
      </c>
      <c r="S726" s="128">
        <v>0.9</v>
      </c>
      <c r="T726">
        <v>2038</v>
      </c>
      <c r="U726" s="495">
        <v>7440</v>
      </c>
      <c r="V726" s="495" t="s">
        <v>365</v>
      </c>
      <c r="W726" s="495">
        <v>7440</v>
      </c>
      <c r="X726" s="128">
        <v>0.58823529411764708</v>
      </c>
      <c r="Y726" s="128">
        <v>0.41176470588235292</v>
      </c>
      <c r="Z726" s="495">
        <v>743.99999999999989</v>
      </c>
      <c r="AA726" s="495">
        <v>0</v>
      </c>
      <c r="AB726" s="495">
        <v>3938.8235294117649</v>
      </c>
      <c r="AC726" s="495">
        <v>2757.1764705882351</v>
      </c>
      <c r="AD726" s="495">
        <v>0</v>
      </c>
      <c r="AE726" s="42" t="s">
        <v>445</v>
      </c>
      <c r="AF726" s="42" t="s">
        <v>765</v>
      </c>
      <c r="AG726" s="42" t="s">
        <v>8033</v>
      </c>
      <c r="AH726" s="42">
        <v>1</v>
      </c>
      <c r="AI726" s="42" t="s">
        <v>8757</v>
      </c>
      <c r="AK726"/>
      <c r="AL726"/>
      <c r="AM726"/>
      <c r="AN726"/>
      <c r="AO726"/>
      <c r="AP726"/>
      <c r="AQ726"/>
    </row>
    <row r="727" spans="1:43">
      <c r="A727" t="s">
        <v>5883</v>
      </c>
      <c r="B727" t="s">
        <v>10</v>
      </c>
      <c r="C727" t="s">
        <v>365</v>
      </c>
      <c r="D727" t="s">
        <v>6666</v>
      </c>
      <c r="E727"/>
      <c r="F727" t="s">
        <v>1830</v>
      </c>
      <c r="G727" t="s">
        <v>1314</v>
      </c>
      <c r="H727" t="s">
        <v>365</v>
      </c>
      <c r="I727" t="s">
        <v>365</v>
      </c>
      <c r="J727" t="s">
        <v>365</v>
      </c>
      <c r="K727" t="s">
        <v>365</v>
      </c>
      <c r="L727" t="s">
        <v>365</v>
      </c>
      <c r="M727" t="s">
        <v>5946</v>
      </c>
      <c r="N727" s="128" t="s">
        <v>365</v>
      </c>
      <c r="O727" s="128" t="s">
        <v>365</v>
      </c>
      <c r="P727" s="128" t="s">
        <v>365</v>
      </c>
      <c r="Q727" s="128" t="s">
        <v>365</v>
      </c>
      <c r="R727" s="128" t="s">
        <v>365</v>
      </c>
      <c r="S727" s="128">
        <v>0.95</v>
      </c>
      <c r="T727">
        <v>2038</v>
      </c>
      <c r="U727" s="495">
        <v>3435</v>
      </c>
      <c r="V727" s="495" t="s">
        <v>365</v>
      </c>
      <c r="W727" s="495">
        <v>3435</v>
      </c>
      <c r="X727" s="128">
        <v>0.58823529411764708</v>
      </c>
      <c r="Y727" s="128">
        <v>0.41176470588235292</v>
      </c>
      <c r="Z727" s="495">
        <v>171.75000000000014</v>
      </c>
      <c r="AA727" s="495">
        <v>0</v>
      </c>
      <c r="AB727" s="495">
        <v>1919.5588235294119</v>
      </c>
      <c r="AC727" s="495">
        <v>1343.6911764705881</v>
      </c>
      <c r="AD727" s="495">
        <v>0</v>
      </c>
      <c r="AE727" s="42" t="s">
        <v>454</v>
      </c>
      <c r="AF727" s="42" t="s">
        <v>765</v>
      </c>
      <c r="AG727" s="42" t="s">
        <v>8004</v>
      </c>
      <c r="AH727" s="42">
        <v>1</v>
      </c>
      <c r="AI727" s="42" t="s">
        <v>8670</v>
      </c>
      <c r="AK727"/>
      <c r="AL727"/>
      <c r="AM727"/>
      <c r="AN727"/>
      <c r="AO727"/>
      <c r="AP727"/>
      <c r="AQ727"/>
    </row>
    <row r="728" spans="1:43">
      <c r="A728" t="s">
        <v>5883</v>
      </c>
      <c r="B728" t="s">
        <v>10</v>
      </c>
      <c r="C728" t="s">
        <v>365</v>
      </c>
      <c r="D728" t="s">
        <v>6701</v>
      </c>
      <c r="E728"/>
      <c r="F728" t="s">
        <v>1067</v>
      </c>
      <c r="G728" t="s">
        <v>1314</v>
      </c>
      <c r="H728" t="s">
        <v>365</v>
      </c>
      <c r="I728" t="s">
        <v>365</v>
      </c>
      <c r="J728" t="s">
        <v>365</v>
      </c>
      <c r="K728" t="s">
        <v>365</v>
      </c>
      <c r="L728" t="s">
        <v>365</v>
      </c>
      <c r="M728" t="s">
        <v>5946</v>
      </c>
      <c r="N728" s="128" t="s">
        <v>365</v>
      </c>
      <c r="O728" s="128" t="s">
        <v>365</v>
      </c>
      <c r="P728" s="128" t="s">
        <v>365</v>
      </c>
      <c r="Q728" s="128" t="s">
        <v>365</v>
      </c>
      <c r="R728" s="128" t="s">
        <v>365</v>
      </c>
      <c r="S728" s="128">
        <v>0.95</v>
      </c>
      <c r="T728">
        <v>2038</v>
      </c>
      <c r="U728" s="495">
        <v>1834194.72</v>
      </c>
      <c r="V728" s="495" t="s">
        <v>365</v>
      </c>
      <c r="W728" s="495">
        <v>1834194.72</v>
      </c>
      <c r="X728" s="128">
        <v>0.58823529411764708</v>
      </c>
      <c r="Y728" s="128">
        <v>0.41176470588235292</v>
      </c>
      <c r="Z728" s="495">
        <v>91709.736000000077</v>
      </c>
      <c r="AA728" s="495">
        <v>0</v>
      </c>
      <c r="AB728" s="495">
        <v>1024991.1670588235</v>
      </c>
      <c r="AC728" s="495">
        <v>717493.81694117642</v>
      </c>
      <c r="AD728" s="495">
        <v>-2.3283064365386963E-10</v>
      </c>
      <c r="AE728" s="42" t="s">
        <v>454</v>
      </c>
      <c r="AF728" s="42" t="s">
        <v>765</v>
      </c>
      <c r="AG728" s="42" t="s">
        <v>8039</v>
      </c>
      <c r="AH728" s="42">
        <v>1</v>
      </c>
      <c r="AI728" s="42" t="s">
        <v>8758</v>
      </c>
      <c r="AK728"/>
      <c r="AL728"/>
      <c r="AM728"/>
      <c r="AN728"/>
      <c r="AO728"/>
      <c r="AP728"/>
      <c r="AQ728"/>
    </row>
    <row r="729" spans="1:43">
      <c r="A729" t="s">
        <v>2015</v>
      </c>
      <c r="B729" t="s">
        <v>1940</v>
      </c>
      <c r="C729" t="s">
        <v>365</v>
      </c>
      <c r="D729" t="s">
        <v>6724</v>
      </c>
      <c r="E729"/>
      <c r="F729" t="s">
        <v>721</v>
      </c>
      <c r="G729" t="s">
        <v>1688</v>
      </c>
      <c r="H729" t="s">
        <v>365</v>
      </c>
      <c r="I729" t="s">
        <v>365</v>
      </c>
      <c r="J729" t="s">
        <v>365</v>
      </c>
      <c r="K729" t="s">
        <v>365</v>
      </c>
      <c r="L729" t="s">
        <v>365</v>
      </c>
      <c r="M729" t="s">
        <v>6584</v>
      </c>
      <c r="N729" s="128" t="s">
        <v>365</v>
      </c>
      <c r="O729" s="128" t="s">
        <v>365</v>
      </c>
      <c r="P729" s="128" t="s">
        <v>365</v>
      </c>
      <c r="Q729" s="128" t="s">
        <v>365</v>
      </c>
      <c r="R729" s="128" t="s">
        <v>365</v>
      </c>
      <c r="S729" s="128">
        <v>0.63</v>
      </c>
      <c r="T729">
        <v>2028</v>
      </c>
      <c r="U729" s="495">
        <v>31925.25</v>
      </c>
      <c r="V729" s="495" t="s">
        <v>365</v>
      </c>
      <c r="W729" s="495">
        <v>31925.25</v>
      </c>
      <c r="X729" s="128">
        <v>1</v>
      </c>
      <c r="Y729" s="128">
        <v>0</v>
      </c>
      <c r="Z729" s="495">
        <v>11812.342500000001</v>
      </c>
      <c r="AA729" s="495">
        <v>0</v>
      </c>
      <c r="AB729" s="495">
        <v>20112.907500000001</v>
      </c>
      <c r="AC729" s="495">
        <v>0</v>
      </c>
      <c r="AD729" s="495">
        <v>0</v>
      </c>
      <c r="AE729" s="42" t="s">
        <v>640</v>
      </c>
      <c r="AF729" s="42" t="s">
        <v>765</v>
      </c>
      <c r="AG729" s="42" t="s">
        <v>8114</v>
      </c>
      <c r="AH729" s="42">
        <v>1</v>
      </c>
      <c r="AI729" s="42" t="s">
        <v>8793</v>
      </c>
      <c r="AK729"/>
      <c r="AL729"/>
      <c r="AM729"/>
      <c r="AN729"/>
      <c r="AO729"/>
      <c r="AP729"/>
      <c r="AQ729"/>
    </row>
    <row r="730" spans="1:43">
      <c r="A730" t="s">
        <v>26</v>
      </c>
      <c r="B730" t="s">
        <v>11</v>
      </c>
      <c r="C730" t="s">
        <v>365</v>
      </c>
      <c r="D730" t="s">
        <v>821</v>
      </c>
      <c r="E730"/>
      <c r="F730" t="s">
        <v>820</v>
      </c>
      <c r="G730" t="s">
        <v>1251</v>
      </c>
      <c r="H730" t="s">
        <v>365</v>
      </c>
      <c r="I730" t="s">
        <v>365</v>
      </c>
      <c r="J730" t="s">
        <v>365</v>
      </c>
      <c r="K730" t="s">
        <v>365</v>
      </c>
      <c r="L730" t="s">
        <v>365</v>
      </c>
      <c r="M730" t="s">
        <v>6033</v>
      </c>
      <c r="N730" s="128" t="s">
        <v>365</v>
      </c>
      <c r="O730" s="128" t="s">
        <v>365</v>
      </c>
      <c r="P730" s="128" t="s">
        <v>365</v>
      </c>
      <c r="Q730" s="128" t="s">
        <v>365</v>
      </c>
      <c r="R730" s="128" t="s">
        <v>365</v>
      </c>
      <c r="S730" s="128">
        <v>0.5</v>
      </c>
      <c r="T730">
        <v>2028</v>
      </c>
      <c r="U730" s="495">
        <v>454167.5400000001</v>
      </c>
      <c r="V730" s="495" t="s">
        <v>365</v>
      </c>
      <c r="W730" s="495">
        <v>454167.5400000001</v>
      </c>
      <c r="X730" s="128">
        <v>1</v>
      </c>
      <c r="Y730" s="128">
        <v>0</v>
      </c>
      <c r="Z730" s="495">
        <v>227083.77000000005</v>
      </c>
      <c r="AA730" s="495">
        <v>0</v>
      </c>
      <c r="AB730" s="495">
        <v>227083.77000000005</v>
      </c>
      <c r="AC730" s="495">
        <v>0</v>
      </c>
      <c r="AD730" s="495">
        <v>0</v>
      </c>
      <c r="AE730" s="42" t="s">
        <v>1894</v>
      </c>
      <c r="AF730" s="42" t="s">
        <v>764</v>
      </c>
      <c r="AG730" s="42" t="s">
        <v>8139</v>
      </c>
      <c r="AH730" s="42">
        <v>1</v>
      </c>
      <c r="AI730" s="42" t="s">
        <v>8804</v>
      </c>
      <c r="AK730"/>
      <c r="AL730"/>
      <c r="AM730"/>
      <c r="AN730"/>
      <c r="AO730"/>
      <c r="AP730"/>
      <c r="AQ730"/>
    </row>
    <row r="731" spans="1:43">
      <c r="A731" t="s">
        <v>26</v>
      </c>
      <c r="B731" t="s">
        <v>11</v>
      </c>
      <c r="C731" t="s">
        <v>365</v>
      </c>
      <c r="D731" t="s">
        <v>831</v>
      </c>
      <c r="E731"/>
      <c r="F731" t="s">
        <v>830</v>
      </c>
      <c r="G731" t="s">
        <v>1252</v>
      </c>
      <c r="H731" t="s">
        <v>365</v>
      </c>
      <c r="I731" t="s">
        <v>365</v>
      </c>
      <c r="J731" t="s">
        <v>365</v>
      </c>
      <c r="K731" t="s">
        <v>365</v>
      </c>
      <c r="L731" t="s">
        <v>365</v>
      </c>
      <c r="M731" t="s">
        <v>6024</v>
      </c>
      <c r="N731" s="128" t="s">
        <v>365</v>
      </c>
      <c r="O731" s="128" t="s">
        <v>365</v>
      </c>
      <c r="P731" s="128" t="s">
        <v>365</v>
      </c>
      <c r="Q731" s="128" t="s">
        <v>365</v>
      </c>
      <c r="R731" s="128" t="s">
        <v>365</v>
      </c>
      <c r="S731" s="128">
        <v>0.8</v>
      </c>
      <c r="T731">
        <v>2028</v>
      </c>
      <c r="U731" s="495">
        <v>244167.36000000002</v>
      </c>
      <c r="V731" s="495" t="s">
        <v>365</v>
      </c>
      <c r="W731" s="495">
        <v>244167.36000000002</v>
      </c>
      <c r="X731" s="128">
        <v>1</v>
      </c>
      <c r="Y731" s="128">
        <v>0</v>
      </c>
      <c r="Z731" s="495">
        <v>48833.471999999994</v>
      </c>
      <c r="AA731" s="495">
        <v>0</v>
      </c>
      <c r="AB731" s="495">
        <v>195333.88800000004</v>
      </c>
      <c r="AC731" s="495">
        <v>0</v>
      </c>
      <c r="AD731" s="495">
        <v>-2.9103830456733704E-11</v>
      </c>
      <c r="AE731" s="42" t="s">
        <v>1892</v>
      </c>
      <c r="AF731" s="42" t="s">
        <v>764</v>
      </c>
      <c r="AG731" s="42" t="s">
        <v>7963</v>
      </c>
      <c r="AH731" s="42">
        <v>1</v>
      </c>
      <c r="AI731" s="42" t="s">
        <v>8739</v>
      </c>
      <c r="AK731"/>
      <c r="AL731"/>
      <c r="AM731"/>
      <c r="AN731"/>
      <c r="AO731"/>
      <c r="AP731"/>
      <c r="AQ731"/>
    </row>
    <row r="732" spans="1:43">
      <c r="A732" t="s">
        <v>26</v>
      </c>
      <c r="B732" t="s">
        <v>11</v>
      </c>
      <c r="C732" t="s">
        <v>365</v>
      </c>
      <c r="D732" t="s">
        <v>840</v>
      </c>
      <c r="E732"/>
      <c r="F732" t="s">
        <v>839</v>
      </c>
      <c r="G732" t="s">
        <v>1746</v>
      </c>
      <c r="H732" t="s">
        <v>365</v>
      </c>
      <c r="I732" t="s">
        <v>365</v>
      </c>
      <c r="J732" t="s">
        <v>365</v>
      </c>
      <c r="K732" t="s">
        <v>365</v>
      </c>
      <c r="L732" t="s">
        <v>365</v>
      </c>
      <c r="M732" t="s">
        <v>6019</v>
      </c>
      <c r="N732" s="128" t="s">
        <v>365</v>
      </c>
      <c r="O732" s="128" t="s">
        <v>365</v>
      </c>
      <c r="P732" s="128" t="s">
        <v>365</v>
      </c>
      <c r="Q732" s="128" t="s">
        <v>365</v>
      </c>
      <c r="R732" s="128" t="s">
        <v>365</v>
      </c>
      <c r="S732" s="128">
        <v>0.65</v>
      </c>
      <c r="T732">
        <v>2028</v>
      </c>
      <c r="U732" s="495">
        <v>18014.82</v>
      </c>
      <c r="V732" s="495" t="s">
        <v>365</v>
      </c>
      <c r="W732" s="495">
        <v>18014.82</v>
      </c>
      <c r="X732" s="128">
        <v>1</v>
      </c>
      <c r="Y732" s="128">
        <v>0</v>
      </c>
      <c r="Z732" s="495">
        <v>6305.1869999999999</v>
      </c>
      <c r="AA732" s="495">
        <v>0</v>
      </c>
      <c r="AB732" s="495">
        <v>11709.633</v>
      </c>
      <c r="AC732" s="495">
        <v>0</v>
      </c>
      <c r="AD732" s="495">
        <v>0</v>
      </c>
      <c r="AE732" s="42" t="s">
        <v>1891</v>
      </c>
      <c r="AF732" s="42" t="s">
        <v>764</v>
      </c>
      <c r="AG732" s="42" t="s">
        <v>7864</v>
      </c>
      <c r="AH732" s="42">
        <v>1</v>
      </c>
      <c r="AI732" s="42" t="s">
        <v>8706</v>
      </c>
      <c r="AK732"/>
      <c r="AL732"/>
      <c r="AM732"/>
      <c r="AN732"/>
      <c r="AO732"/>
      <c r="AP732"/>
      <c r="AQ732"/>
    </row>
    <row r="733" spans="1:43">
      <c r="A733" t="s">
        <v>26</v>
      </c>
      <c r="B733" t="s">
        <v>11</v>
      </c>
      <c r="C733" t="s">
        <v>365</v>
      </c>
      <c r="D733" t="s">
        <v>840</v>
      </c>
      <c r="E733"/>
      <c r="F733" t="s">
        <v>839</v>
      </c>
      <c r="G733" t="s">
        <v>1746</v>
      </c>
      <c r="H733" t="s">
        <v>365</v>
      </c>
      <c r="I733" t="s">
        <v>365</v>
      </c>
      <c r="J733" t="s">
        <v>365</v>
      </c>
      <c r="K733" t="s">
        <v>365</v>
      </c>
      <c r="L733" t="s">
        <v>365</v>
      </c>
      <c r="M733" t="s">
        <v>6019</v>
      </c>
      <c r="N733" s="128" t="s">
        <v>365</v>
      </c>
      <c r="O733" s="128" t="s">
        <v>365</v>
      </c>
      <c r="P733" s="128" t="s">
        <v>365</v>
      </c>
      <c r="Q733" s="128" t="s">
        <v>365</v>
      </c>
      <c r="R733" s="128" t="s">
        <v>365</v>
      </c>
      <c r="S733" s="128">
        <v>0.65</v>
      </c>
      <c r="T733">
        <v>2028</v>
      </c>
      <c r="U733" s="495">
        <v>628794.91</v>
      </c>
      <c r="V733" s="495" t="s">
        <v>365</v>
      </c>
      <c r="W733" s="495">
        <v>628794.91</v>
      </c>
      <c r="X733" s="128">
        <v>1</v>
      </c>
      <c r="Y733" s="128">
        <v>0</v>
      </c>
      <c r="Z733" s="495">
        <v>220078.21849999999</v>
      </c>
      <c r="AA733" s="495">
        <v>0</v>
      </c>
      <c r="AB733" s="495">
        <v>408716.69150000007</v>
      </c>
      <c r="AC733" s="495">
        <v>0</v>
      </c>
      <c r="AD733" s="495">
        <v>0</v>
      </c>
      <c r="AE733" s="42" t="s">
        <v>1891</v>
      </c>
      <c r="AF733" s="42" t="s">
        <v>764</v>
      </c>
      <c r="AG733" s="42" t="s">
        <v>8125</v>
      </c>
      <c r="AH733" s="42">
        <v>1</v>
      </c>
      <c r="AI733" s="42" t="s">
        <v>8706</v>
      </c>
      <c r="AK733"/>
      <c r="AL733"/>
      <c r="AM733"/>
      <c r="AN733"/>
      <c r="AO733"/>
      <c r="AP733"/>
      <c r="AQ733"/>
    </row>
    <row r="734" spans="1:43">
      <c r="A734" t="s">
        <v>2015</v>
      </c>
      <c r="B734" t="s">
        <v>1940</v>
      </c>
      <c r="C734" t="s">
        <v>365</v>
      </c>
      <c r="D734" t="s">
        <v>6637</v>
      </c>
      <c r="E734"/>
      <c r="F734" t="s">
        <v>6636</v>
      </c>
      <c r="G734" t="s">
        <v>1719</v>
      </c>
      <c r="H734" t="s">
        <v>365</v>
      </c>
      <c r="I734" t="s">
        <v>365</v>
      </c>
      <c r="J734" t="s">
        <v>365</v>
      </c>
      <c r="K734" t="s">
        <v>365</v>
      </c>
      <c r="L734" t="s">
        <v>365</v>
      </c>
      <c r="M734" t="s">
        <v>5952</v>
      </c>
      <c r="N734" s="128" t="s">
        <v>365</v>
      </c>
      <c r="O734" s="128" t="s">
        <v>365</v>
      </c>
      <c r="P734" s="128" t="s">
        <v>365</v>
      </c>
      <c r="Q734" s="128" t="s">
        <v>365</v>
      </c>
      <c r="R734" s="128" t="s">
        <v>365</v>
      </c>
      <c r="S734" s="128">
        <v>0.54</v>
      </c>
      <c r="T734">
        <v>2028</v>
      </c>
      <c r="U734" s="495">
        <v>269067.40000000008</v>
      </c>
      <c r="V734" s="495" t="s">
        <v>365</v>
      </c>
      <c r="W734" s="495">
        <v>269067.40000000008</v>
      </c>
      <c r="X734" s="128">
        <v>1</v>
      </c>
      <c r="Y734" s="128">
        <v>0</v>
      </c>
      <c r="Z734" s="495">
        <v>123771.00400000003</v>
      </c>
      <c r="AA734" s="495">
        <v>0</v>
      </c>
      <c r="AB734" s="495">
        <v>145296.39600000007</v>
      </c>
      <c r="AC734" s="495">
        <v>0</v>
      </c>
      <c r="AD734" s="495">
        <v>0</v>
      </c>
      <c r="AE734" s="42" t="s">
        <v>656</v>
      </c>
      <c r="AF734" s="42" t="s">
        <v>765</v>
      </c>
      <c r="AG734" s="42" t="s">
        <v>7952</v>
      </c>
      <c r="AH734" s="42">
        <v>1</v>
      </c>
      <c r="AI734" s="42" t="s">
        <v>8734</v>
      </c>
      <c r="AK734"/>
      <c r="AL734"/>
      <c r="AM734"/>
      <c r="AN734"/>
      <c r="AO734"/>
      <c r="AP734"/>
      <c r="AQ734"/>
    </row>
    <row r="735" spans="1:43">
      <c r="A735" t="s">
        <v>5882</v>
      </c>
      <c r="B735" t="s">
        <v>280</v>
      </c>
      <c r="C735" t="s">
        <v>365</v>
      </c>
      <c r="D735" t="s">
        <v>1666</v>
      </c>
      <c r="E735"/>
      <c r="F735" t="s">
        <v>1005</v>
      </c>
      <c r="G735" t="s">
        <v>1665</v>
      </c>
      <c r="H735" t="s">
        <v>365</v>
      </c>
      <c r="I735" t="s">
        <v>365</v>
      </c>
      <c r="J735" t="s">
        <v>365</v>
      </c>
      <c r="K735" t="s">
        <v>365</v>
      </c>
      <c r="L735" t="s">
        <v>365</v>
      </c>
      <c r="M735" t="s">
        <v>6351</v>
      </c>
      <c r="N735" s="128" t="s">
        <v>365</v>
      </c>
      <c r="O735" s="128" t="s">
        <v>365</v>
      </c>
      <c r="P735" s="128" t="s">
        <v>365</v>
      </c>
      <c r="Q735" s="128" t="s">
        <v>365</v>
      </c>
      <c r="R735" s="128" t="s">
        <v>365</v>
      </c>
      <c r="S735" s="128">
        <v>0.875</v>
      </c>
      <c r="T735">
        <v>2028</v>
      </c>
      <c r="U735" s="495">
        <v>33676.699999999997</v>
      </c>
      <c r="V735" s="495" t="s">
        <v>365</v>
      </c>
      <c r="W735" s="495">
        <v>33676.699999999997</v>
      </c>
      <c r="X735" s="128">
        <v>1</v>
      </c>
      <c r="Y735" s="128">
        <v>0</v>
      </c>
      <c r="Z735" s="495">
        <v>4209.5874999999996</v>
      </c>
      <c r="AA735" s="495">
        <v>0</v>
      </c>
      <c r="AB735" s="495">
        <v>29467.112499999996</v>
      </c>
      <c r="AC735" s="495">
        <v>0</v>
      </c>
      <c r="AD735" s="495">
        <v>0</v>
      </c>
      <c r="AE735" s="42" t="s">
        <v>540</v>
      </c>
      <c r="AF735" s="42" t="s">
        <v>764</v>
      </c>
      <c r="AG735" s="42" t="s">
        <v>7972</v>
      </c>
      <c r="AH735" s="42">
        <v>1</v>
      </c>
      <c r="AI735" s="42" t="s">
        <v>8661</v>
      </c>
      <c r="AK735"/>
      <c r="AL735"/>
      <c r="AM735"/>
      <c r="AN735"/>
      <c r="AO735"/>
      <c r="AP735"/>
      <c r="AQ735"/>
    </row>
    <row r="736" spans="1:43">
      <c r="A736" t="s">
        <v>5882</v>
      </c>
      <c r="B736" t="s">
        <v>280</v>
      </c>
      <c r="C736" t="s">
        <v>365</v>
      </c>
      <c r="D736" t="s">
        <v>1718</v>
      </c>
      <c r="E736"/>
      <c r="F736" t="s">
        <v>1014</v>
      </c>
      <c r="G736" t="s">
        <v>1717</v>
      </c>
      <c r="H736" t="s">
        <v>365</v>
      </c>
      <c r="I736" t="s">
        <v>365</v>
      </c>
      <c r="J736" t="s">
        <v>365</v>
      </c>
      <c r="K736" t="s">
        <v>365</v>
      </c>
      <c r="L736" t="s">
        <v>365</v>
      </c>
      <c r="M736" t="s">
        <v>5973</v>
      </c>
      <c r="N736" s="128" t="s">
        <v>365</v>
      </c>
      <c r="O736" s="128" t="s">
        <v>365</v>
      </c>
      <c r="P736" s="128" t="s">
        <v>365</v>
      </c>
      <c r="Q736" s="128" t="s">
        <v>365</v>
      </c>
      <c r="R736" s="128" t="s">
        <v>365</v>
      </c>
      <c r="S736" s="128">
        <v>0.625</v>
      </c>
      <c r="T736">
        <v>2028</v>
      </c>
      <c r="U736" s="495">
        <v>21387.87</v>
      </c>
      <c r="V736" s="495" t="s">
        <v>365</v>
      </c>
      <c r="W736" s="495">
        <v>21387.87</v>
      </c>
      <c r="X736" s="128">
        <v>1</v>
      </c>
      <c r="Y736" s="128">
        <v>0</v>
      </c>
      <c r="Z736" s="495">
        <v>8020.4512500000001</v>
      </c>
      <c r="AA736" s="495">
        <v>0</v>
      </c>
      <c r="AB736" s="495">
        <v>13367.418749999999</v>
      </c>
      <c r="AC736" s="495">
        <v>0</v>
      </c>
      <c r="AD736" s="495">
        <v>0</v>
      </c>
      <c r="AE736" s="42" t="s">
        <v>541</v>
      </c>
      <c r="AF736" s="42" t="s">
        <v>764</v>
      </c>
      <c r="AG736" s="42" t="s">
        <v>7869</v>
      </c>
      <c r="AH736" s="42">
        <v>1</v>
      </c>
      <c r="AI736" s="42" t="s">
        <v>8711</v>
      </c>
      <c r="AK736"/>
      <c r="AL736"/>
      <c r="AM736"/>
      <c r="AN736"/>
      <c r="AO736"/>
      <c r="AP736"/>
      <c r="AQ736"/>
    </row>
    <row r="737" spans="1:43">
      <c r="A737" t="s">
        <v>5882</v>
      </c>
      <c r="B737" t="s">
        <v>280</v>
      </c>
      <c r="C737" t="s">
        <v>365</v>
      </c>
      <c r="D737" t="s">
        <v>1718</v>
      </c>
      <c r="E737"/>
      <c r="F737" t="s">
        <v>1014</v>
      </c>
      <c r="G737" t="s">
        <v>1717</v>
      </c>
      <c r="H737" t="s">
        <v>365</v>
      </c>
      <c r="I737" t="s">
        <v>365</v>
      </c>
      <c r="J737" t="s">
        <v>365</v>
      </c>
      <c r="K737" t="s">
        <v>365</v>
      </c>
      <c r="L737" t="s">
        <v>365</v>
      </c>
      <c r="M737" t="s">
        <v>5973</v>
      </c>
      <c r="N737" s="128" t="s">
        <v>365</v>
      </c>
      <c r="O737" s="128" t="s">
        <v>365</v>
      </c>
      <c r="P737" s="128" t="s">
        <v>365</v>
      </c>
      <c r="Q737" s="128" t="s">
        <v>365</v>
      </c>
      <c r="R737" s="128" t="s">
        <v>365</v>
      </c>
      <c r="S737" s="128">
        <v>0.625</v>
      </c>
      <c r="T737">
        <v>2028</v>
      </c>
      <c r="U737" s="495">
        <v>728747.35</v>
      </c>
      <c r="V737" s="495" t="s">
        <v>365</v>
      </c>
      <c r="W737" s="495">
        <v>728747.35</v>
      </c>
      <c r="X737" s="128">
        <v>1</v>
      </c>
      <c r="Y737" s="128">
        <v>0</v>
      </c>
      <c r="Z737" s="495">
        <v>273280.25624999998</v>
      </c>
      <c r="AA737" s="495">
        <v>0</v>
      </c>
      <c r="AB737" s="495">
        <v>455467.09375</v>
      </c>
      <c r="AC737" s="495">
        <v>0</v>
      </c>
      <c r="AD737" s="495">
        <v>0</v>
      </c>
      <c r="AE737" s="42" t="s">
        <v>541</v>
      </c>
      <c r="AF737" s="42" t="s">
        <v>764</v>
      </c>
      <c r="AG737" s="42" t="s">
        <v>8133</v>
      </c>
      <c r="AH737" s="42">
        <v>1</v>
      </c>
      <c r="AI737" s="42" t="s">
        <v>8711</v>
      </c>
      <c r="AK737"/>
      <c r="AL737"/>
      <c r="AM737"/>
      <c r="AN737"/>
      <c r="AO737"/>
      <c r="AP737"/>
      <c r="AQ737"/>
    </row>
    <row r="738" spans="1:43">
      <c r="A738" t="s">
        <v>26</v>
      </c>
      <c r="B738" t="s">
        <v>11</v>
      </c>
      <c r="C738" t="s">
        <v>365</v>
      </c>
      <c r="D738" s="488" t="s">
        <v>906</v>
      </c>
      <c r="E738"/>
      <c r="F738" t="s">
        <v>1178</v>
      </c>
      <c r="G738" t="s">
        <v>1177</v>
      </c>
      <c r="H738" t="s">
        <v>365</v>
      </c>
      <c r="I738" t="s">
        <v>365</v>
      </c>
      <c r="J738" t="s">
        <v>365</v>
      </c>
      <c r="K738" t="s">
        <v>365</v>
      </c>
      <c r="L738" t="s">
        <v>365</v>
      </c>
      <c r="M738" t="s">
        <v>6013</v>
      </c>
      <c r="N738" s="128" t="s">
        <v>365</v>
      </c>
      <c r="O738" s="128" t="s">
        <v>365</v>
      </c>
      <c r="P738" s="128" t="s">
        <v>365</v>
      </c>
      <c r="Q738" s="128" t="s">
        <v>365</v>
      </c>
      <c r="R738" s="128" t="s">
        <v>365</v>
      </c>
      <c r="S738" s="128">
        <v>0.15</v>
      </c>
      <c r="T738">
        <v>2028</v>
      </c>
      <c r="U738" s="495">
        <v>-2640</v>
      </c>
      <c r="V738" s="495" t="s">
        <v>365</v>
      </c>
      <c r="W738" s="495">
        <v>-2640</v>
      </c>
      <c r="X738" s="128">
        <v>1</v>
      </c>
      <c r="Y738" s="128">
        <v>0</v>
      </c>
      <c r="Z738" s="495">
        <v>-2244</v>
      </c>
      <c r="AA738" s="495">
        <v>0</v>
      </c>
      <c r="AB738" s="495">
        <v>-396</v>
      </c>
      <c r="AC738" s="495">
        <v>0</v>
      </c>
      <c r="AD738" s="495">
        <v>0</v>
      </c>
      <c r="AE738" s="42" t="s">
        <v>1909</v>
      </c>
      <c r="AF738" s="42" t="s">
        <v>764</v>
      </c>
      <c r="AG738" s="42" t="s">
        <v>7793</v>
      </c>
      <c r="AH738" s="42">
        <v>1</v>
      </c>
      <c r="AI738" s="42" t="s">
        <v>8637</v>
      </c>
      <c r="AK738"/>
      <c r="AL738"/>
      <c r="AM738"/>
      <c r="AN738"/>
      <c r="AO738"/>
      <c r="AP738"/>
      <c r="AQ738"/>
    </row>
    <row r="739" spans="1:43">
      <c r="A739" t="s">
        <v>26</v>
      </c>
      <c r="B739" t="s">
        <v>11</v>
      </c>
      <c r="C739" t="s">
        <v>365</v>
      </c>
      <c r="D739" s="488" t="s">
        <v>906</v>
      </c>
      <c r="E739"/>
      <c r="F739" t="s">
        <v>1178</v>
      </c>
      <c r="G739" t="s">
        <v>1177</v>
      </c>
      <c r="H739" t="s">
        <v>365</v>
      </c>
      <c r="I739" t="s">
        <v>365</v>
      </c>
      <c r="J739" t="s">
        <v>365</v>
      </c>
      <c r="K739" t="s">
        <v>365</v>
      </c>
      <c r="L739" t="s">
        <v>365</v>
      </c>
      <c r="M739" t="s">
        <v>6013</v>
      </c>
      <c r="N739" s="128" t="s">
        <v>365</v>
      </c>
      <c r="O739" s="128" t="s">
        <v>365</v>
      </c>
      <c r="P739" s="128" t="s">
        <v>365</v>
      </c>
      <c r="Q739" s="128" t="s">
        <v>365</v>
      </c>
      <c r="R739" s="128" t="s">
        <v>365</v>
      </c>
      <c r="S739" s="128">
        <v>0.15</v>
      </c>
      <c r="T739">
        <v>2028</v>
      </c>
      <c r="U739" s="495">
        <v>361392.63</v>
      </c>
      <c r="V739" s="495" t="s">
        <v>365</v>
      </c>
      <c r="W739" s="495">
        <v>361392.63</v>
      </c>
      <c r="X739" s="128">
        <v>1</v>
      </c>
      <c r="Y739" s="128">
        <v>0</v>
      </c>
      <c r="Z739" s="495">
        <v>307183.73550000001</v>
      </c>
      <c r="AA739" s="495">
        <v>0</v>
      </c>
      <c r="AB739" s="495">
        <v>54208.894499999995</v>
      </c>
      <c r="AC739" s="495">
        <v>0</v>
      </c>
      <c r="AD739" s="495">
        <v>0</v>
      </c>
      <c r="AE739" s="42" t="s">
        <v>1909</v>
      </c>
      <c r="AF739" s="42" t="s">
        <v>764</v>
      </c>
      <c r="AG739" s="42" t="s">
        <v>7926</v>
      </c>
      <c r="AH739" s="42">
        <v>1</v>
      </c>
      <c r="AI739" s="42" t="s">
        <v>8637</v>
      </c>
      <c r="AK739"/>
      <c r="AL739"/>
      <c r="AM739"/>
      <c r="AN739"/>
      <c r="AO739"/>
      <c r="AP739"/>
      <c r="AQ739"/>
    </row>
    <row r="740" spans="1:43">
      <c r="A740" t="s">
        <v>5882</v>
      </c>
      <c r="B740" t="s">
        <v>280</v>
      </c>
      <c r="C740" t="s">
        <v>365</v>
      </c>
      <c r="D740" t="s">
        <v>1664</v>
      </c>
      <c r="E740"/>
      <c r="F740" t="s">
        <v>1023</v>
      </c>
      <c r="G740" t="s">
        <v>1663</v>
      </c>
      <c r="H740" t="s">
        <v>365</v>
      </c>
      <c r="I740" t="s">
        <v>365</v>
      </c>
      <c r="J740" t="s">
        <v>365</v>
      </c>
      <c r="K740" t="s">
        <v>365</v>
      </c>
      <c r="L740" t="s">
        <v>365</v>
      </c>
      <c r="M740" t="s">
        <v>5976</v>
      </c>
      <c r="N740" s="128" t="s">
        <v>365</v>
      </c>
      <c r="O740" s="128" t="s">
        <v>365</v>
      </c>
      <c r="P740" s="128" t="s">
        <v>365</v>
      </c>
      <c r="Q740" s="128" t="s">
        <v>365</v>
      </c>
      <c r="R740" s="128" t="s">
        <v>365</v>
      </c>
      <c r="S740" s="128">
        <v>0.625</v>
      </c>
      <c r="T740">
        <v>2028</v>
      </c>
      <c r="U740" s="495">
        <v>237763.99999999997</v>
      </c>
      <c r="V740" s="495" t="s">
        <v>365</v>
      </c>
      <c r="W740" s="495">
        <v>237763.99999999997</v>
      </c>
      <c r="X740" s="128">
        <v>1</v>
      </c>
      <c r="Y740" s="128">
        <v>0</v>
      </c>
      <c r="Z740" s="495">
        <v>89161.499999999985</v>
      </c>
      <c r="AA740" s="495">
        <v>0</v>
      </c>
      <c r="AB740" s="495">
        <v>148602.5</v>
      </c>
      <c r="AC740" s="495">
        <v>0</v>
      </c>
      <c r="AD740" s="495">
        <v>-2.9103830456733704E-11</v>
      </c>
      <c r="AE740" s="42" t="s">
        <v>526</v>
      </c>
      <c r="AF740" s="42" t="s">
        <v>765</v>
      </c>
      <c r="AG740" s="42" t="s">
        <v>7987</v>
      </c>
      <c r="AH740" s="42">
        <v>1</v>
      </c>
      <c r="AI740" s="42" t="s">
        <v>8748</v>
      </c>
      <c r="AK740"/>
      <c r="AL740"/>
      <c r="AM740"/>
      <c r="AN740"/>
      <c r="AO740"/>
      <c r="AP740"/>
      <c r="AQ740"/>
    </row>
    <row r="741" spans="1:43">
      <c r="A741" t="s">
        <v>5882</v>
      </c>
      <c r="B741" t="s">
        <v>280</v>
      </c>
      <c r="C741" t="s">
        <v>365</v>
      </c>
      <c r="D741" s="488" t="s">
        <v>1725</v>
      </c>
      <c r="E741"/>
      <c r="F741" t="s">
        <v>1052</v>
      </c>
      <c r="G741" t="s">
        <v>1724</v>
      </c>
      <c r="H741" t="s">
        <v>365</v>
      </c>
      <c r="I741" t="s">
        <v>365</v>
      </c>
      <c r="J741" t="s">
        <v>365</v>
      </c>
      <c r="K741" t="s">
        <v>365</v>
      </c>
      <c r="L741" t="s">
        <v>365</v>
      </c>
      <c r="M741" t="s">
        <v>5976</v>
      </c>
      <c r="N741" s="128" t="s">
        <v>365</v>
      </c>
      <c r="O741" s="128" t="s">
        <v>365</v>
      </c>
      <c r="P741" s="128" t="s">
        <v>365</v>
      </c>
      <c r="Q741" s="128" t="s">
        <v>365</v>
      </c>
      <c r="R741" s="128" t="s">
        <v>365</v>
      </c>
      <c r="S741" s="128">
        <v>0.625</v>
      </c>
      <c r="T741">
        <v>2028</v>
      </c>
      <c r="U741" s="495">
        <v>-69793.09</v>
      </c>
      <c r="V741" s="495" t="s">
        <v>365</v>
      </c>
      <c r="W741" s="495">
        <v>-69793.09</v>
      </c>
      <c r="X741" s="128">
        <v>1</v>
      </c>
      <c r="Y741" s="128">
        <v>0</v>
      </c>
      <c r="Z741" s="495">
        <v>-26172.408749999999</v>
      </c>
      <c r="AA741" s="495">
        <v>0</v>
      </c>
      <c r="AB741" s="495">
        <v>-43620.681249999994</v>
      </c>
      <c r="AC741" s="495">
        <v>0</v>
      </c>
      <c r="AD741" s="495">
        <v>0</v>
      </c>
      <c r="AE741" s="42" t="s">
        <v>526</v>
      </c>
      <c r="AF741" s="42" t="s">
        <v>765</v>
      </c>
      <c r="AG741" s="42" t="s">
        <v>7839</v>
      </c>
      <c r="AH741" s="42">
        <v>1</v>
      </c>
      <c r="AI741" s="42" t="s">
        <v>8683</v>
      </c>
      <c r="AK741"/>
      <c r="AL741"/>
      <c r="AM741"/>
      <c r="AN741"/>
      <c r="AO741"/>
      <c r="AP741"/>
      <c r="AQ741"/>
    </row>
    <row r="742" spans="1:43">
      <c r="A742" t="s">
        <v>5882</v>
      </c>
      <c r="B742" t="s">
        <v>280</v>
      </c>
      <c r="C742" t="s">
        <v>365</v>
      </c>
      <c r="D742" s="488" t="s">
        <v>1725</v>
      </c>
      <c r="E742"/>
      <c r="F742" t="s">
        <v>1052</v>
      </c>
      <c r="G742" t="s">
        <v>1724</v>
      </c>
      <c r="H742" t="s">
        <v>365</v>
      </c>
      <c r="I742" t="s">
        <v>365</v>
      </c>
      <c r="J742" t="s">
        <v>365</v>
      </c>
      <c r="K742" t="s">
        <v>365</v>
      </c>
      <c r="L742" t="s">
        <v>365</v>
      </c>
      <c r="M742" t="s">
        <v>5976</v>
      </c>
      <c r="N742" s="128" t="s">
        <v>365</v>
      </c>
      <c r="O742" s="128" t="s">
        <v>365</v>
      </c>
      <c r="P742" s="128" t="s">
        <v>365</v>
      </c>
      <c r="Q742" s="128" t="s">
        <v>365</v>
      </c>
      <c r="R742" s="128" t="s">
        <v>365</v>
      </c>
      <c r="S742" s="128">
        <v>0.625</v>
      </c>
      <c r="T742">
        <v>2028</v>
      </c>
      <c r="U742" s="495">
        <v>1682255.1100000006</v>
      </c>
      <c r="V742" s="495" t="s">
        <v>365</v>
      </c>
      <c r="W742" s="495">
        <v>1682255.1100000006</v>
      </c>
      <c r="X742" s="128">
        <v>1</v>
      </c>
      <c r="Y742" s="128">
        <v>0</v>
      </c>
      <c r="Z742" s="495">
        <v>630845.66625000024</v>
      </c>
      <c r="AA742" s="495">
        <v>0</v>
      </c>
      <c r="AB742" s="495">
        <v>1051409.4437500003</v>
      </c>
      <c r="AC742" s="495">
        <v>0</v>
      </c>
      <c r="AD742" s="495">
        <v>0</v>
      </c>
      <c r="AE742" s="42" t="s">
        <v>526</v>
      </c>
      <c r="AF742" s="42" t="s">
        <v>765</v>
      </c>
      <c r="AG742" s="42" t="s">
        <v>8074</v>
      </c>
      <c r="AH742" s="42">
        <v>1</v>
      </c>
      <c r="AI742" s="42" t="s">
        <v>8683</v>
      </c>
      <c r="AK742"/>
      <c r="AL742"/>
      <c r="AM742"/>
      <c r="AN742"/>
      <c r="AO742"/>
      <c r="AP742"/>
      <c r="AQ742"/>
    </row>
    <row r="743" spans="1:43">
      <c r="A743" t="s">
        <v>5882</v>
      </c>
      <c r="B743" t="s">
        <v>280</v>
      </c>
      <c r="C743" t="s">
        <v>365</v>
      </c>
      <c r="D743" t="s">
        <v>6612</v>
      </c>
      <c r="E743"/>
      <c r="F743" t="s">
        <v>1013</v>
      </c>
      <c r="G743" t="s">
        <v>1726</v>
      </c>
      <c r="H743" t="s">
        <v>365</v>
      </c>
      <c r="I743" t="s">
        <v>365</v>
      </c>
      <c r="J743" t="s">
        <v>365</v>
      </c>
      <c r="K743" t="s">
        <v>365</v>
      </c>
      <c r="L743" t="s">
        <v>365</v>
      </c>
      <c r="M743" t="s">
        <v>5976</v>
      </c>
      <c r="N743" s="128" t="s">
        <v>365</v>
      </c>
      <c r="O743" s="128" t="s">
        <v>365</v>
      </c>
      <c r="P743" s="128" t="s">
        <v>365</v>
      </c>
      <c r="Q743" s="128" t="s">
        <v>365</v>
      </c>
      <c r="R743" s="128" t="s">
        <v>365</v>
      </c>
      <c r="S743" s="128">
        <v>0.5</v>
      </c>
      <c r="T743">
        <v>2028</v>
      </c>
      <c r="U743" s="495">
        <v>725981.21999999986</v>
      </c>
      <c r="V743" s="495" t="s">
        <v>365</v>
      </c>
      <c r="W743" s="495">
        <v>725981.21999999986</v>
      </c>
      <c r="X743" s="128">
        <v>1</v>
      </c>
      <c r="Y743" s="128">
        <v>0</v>
      </c>
      <c r="Z743" s="495">
        <v>362990.60999999993</v>
      </c>
      <c r="AA743" s="495">
        <v>0</v>
      </c>
      <c r="AB743" s="495">
        <v>362990.60999999993</v>
      </c>
      <c r="AC743" s="495">
        <v>0</v>
      </c>
      <c r="AD743" s="495">
        <v>0</v>
      </c>
      <c r="AE743" s="42" t="s">
        <v>526</v>
      </c>
      <c r="AF743" s="42" t="s">
        <v>765</v>
      </c>
      <c r="AG743" s="42" t="s">
        <v>7860</v>
      </c>
      <c r="AH743" s="42">
        <v>1</v>
      </c>
      <c r="AI743" s="42" t="s">
        <v>8704</v>
      </c>
      <c r="AK743"/>
      <c r="AL743"/>
      <c r="AM743"/>
      <c r="AN743"/>
      <c r="AO743"/>
      <c r="AP743"/>
      <c r="AQ743"/>
    </row>
    <row r="744" spans="1:43">
      <c r="A744" t="s">
        <v>5882</v>
      </c>
      <c r="B744" t="s">
        <v>280</v>
      </c>
      <c r="C744" t="s">
        <v>365</v>
      </c>
      <c r="D744" t="s">
        <v>1710</v>
      </c>
      <c r="E744"/>
      <c r="F744" t="s">
        <v>1002</v>
      </c>
      <c r="G744" t="s">
        <v>1709</v>
      </c>
      <c r="H744" t="s">
        <v>365</v>
      </c>
      <c r="I744" t="s">
        <v>365</v>
      </c>
      <c r="J744" t="s">
        <v>365</v>
      </c>
      <c r="K744" t="s">
        <v>365</v>
      </c>
      <c r="L744" t="s">
        <v>365</v>
      </c>
      <c r="M744" t="s">
        <v>5963</v>
      </c>
      <c r="N744" s="128" t="s">
        <v>365</v>
      </c>
      <c r="O744" s="128" t="s">
        <v>365</v>
      </c>
      <c r="P744" s="128" t="s">
        <v>365</v>
      </c>
      <c r="Q744" s="128" t="s">
        <v>365</v>
      </c>
      <c r="R744" s="128" t="s">
        <v>365</v>
      </c>
      <c r="S744" s="128">
        <v>0.75</v>
      </c>
      <c r="T744">
        <v>2028</v>
      </c>
      <c r="U744" s="495">
        <v>15848.16</v>
      </c>
      <c r="V744" s="495" t="s">
        <v>365</v>
      </c>
      <c r="W744" s="495">
        <v>15848.16</v>
      </c>
      <c r="X744" s="128">
        <v>1</v>
      </c>
      <c r="Y744" s="128">
        <v>0</v>
      </c>
      <c r="Z744" s="495">
        <v>3962.04</v>
      </c>
      <c r="AA744" s="495">
        <v>0</v>
      </c>
      <c r="AB744" s="495">
        <v>11886.119999999999</v>
      </c>
      <c r="AC744" s="495">
        <v>0</v>
      </c>
      <c r="AD744" s="495">
        <v>0</v>
      </c>
      <c r="AE744" s="42" t="s">
        <v>544</v>
      </c>
      <c r="AF744" s="42" t="s">
        <v>765</v>
      </c>
      <c r="AG744" s="42" t="s">
        <v>7815</v>
      </c>
      <c r="AH744" s="42">
        <v>1</v>
      </c>
      <c r="AI744" s="42" t="s">
        <v>8659</v>
      </c>
      <c r="AK744"/>
      <c r="AL744"/>
      <c r="AM744"/>
      <c r="AN744"/>
      <c r="AO744"/>
      <c r="AP744"/>
      <c r="AQ744"/>
    </row>
    <row r="745" spans="1:43">
      <c r="A745" t="s">
        <v>5882</v>
      </c>
      <c r="B745" t="s">
        <v>280</v>
      </c>
      <c r="C745" t="s">
        <v>365</v>
      </c>
      <c r="D745" t="s">
        <v>1710</v>
      </c>
      <c r="E745"/>
      <c r="F745" t="s">
        <v>1002</v>
      </c>
      <c r="G745" t="s">
        <v>1709</v>
      </c>
      <c r="H745" t="s">
        <v>365</v>
      </c>
      <c r="I745" t="s">
        <v>365</v>
      </c>
      <c r="J745" t="s">
        <v>365</v>
      </c>
      <c r="K745" t="s">
        <v>365</v>
      </c>
      <c r="L745" t="s">
        <v>365</v>
      </c>
      <c r="M745" t="s">
        <v>5963</v>
      </c>
      <c r="N745" s="128" t="s">
        <v>365</v>
      </c>
      <c r="O745" s="128" t="s">
        <v>365</v>
      </c>
      <c r="P745" s="128" t="s">
        <v>365</v>
      </c>
      <c r="Q745" s="128" t="s">
        <v>365</v>
      </c>
      <c r="R745" s="128" t="s">
        <v>365</v>
      </c>
      <c r="S745" s="128">
        <v>0.75</v>
      </c>
      <c r="T745">
        <v>2028</v>
      </c>
      <c r="U745" s="495">
        <v>3804314.6699999995</v>
      </c>
      <c r="V745" s="495" t="s">
        <v>365</v>
      </c>
      <c r="W745" s="495">
        <v>3804314.6699999995</v>
      </c>
      <c r="X745" s="128">
        <v>1</v>
      </c>
      <c r="Y745" s="128">
        <v>0</v>
      </c>
      <c r="Z745" s="495">
        <v>951078.66749999986</v>
      </c>
      <c r="AA745" s="495">
        <v>0</v>
      </c>
      <c r="AB745" s="495">
        <v>2853236.0024999995</v>
      </c>
      <c r="AC745" s="495">
        <v>0</v>
      </c>
      <c r="AD745" s="495">
        <v>0</v>
      </c>
      <c r="AE745" s="42" t="s">
        <v>544</v>
      </c>
      <c r="AF745" s="42" t="s">
        <v>765</v>
      </c>
      <c r="AG745" s="42" t="s">
        <v>7969</v>
      </c>
      <c r="AH745" s="42">
        <v>1</v>
      </c>
      <c r="AI745" s="42" t="s">
        <v>8659</v>
      </c>
      <c r="AK745"/>
      <c r="AL745"/>
      <c r="AM745"/>
      <c r="AN745"/>
      <c r="AO745"/>
      <c r="AP745"/>
      <c r="AQ745"/>
    </row>
    <row r="746" spans="1:43">
      <c r="A746" t="s">
        <v>5882</v>
      </c>
      <c r="B746" t="s">
        <v>280</v>
      </c>
      <c r="C746" t="s">
        <v>365</v>
      </c>
      <c r="D746" t="s">
        <v>1714</v>
      </c>
      <c r="E746"/>
      <c r="F746" t="s">
        <v>1015</v>
      </c>
      <c r="G746" t="s">
        <v>1713</v>
      </c>
      <c r="H746" t="s">
        <v>365</v>
      </c>
      <c r="I746" t="s">
        <v>365</v>
      </c>
      <c r="J746" t="s">
        <v>365</v>
      </c>
      <c r="K746" t="s">
        <v>365</v>
      </c>
      <c r="L746" t="s">
        <v>365</v>
      </c>
      <c r="M746" t="s">
        <v>5963</v>
      </c>
      <c r="N746" s="128" t="s">
        <v>365</v>
      </c>
      <c r="O746" s="128" t="s">
        <v>365</v>
      </c>
      <c r="P746" s="128" t="s">
        <v>365</v>
      </c>
      <c r="Q746" s="128" t="s">
        <v>365</v>
      </c>
      <c r="R746" s="128" t="s">
        <v>365</v>
      </c>
      <c r="S746" s="128">
        <v>0.75</v>
      </c>
      <c r="T746">
        <v>2028</v>
      </c>
      <c r="U746" s="495">
        <v>4718855.4500000011</v>
      </c>
      <c r="V746" s="495" t="s">
        <v>365</v>
      </c>
      <c r="W746" s="495">
        <v>4718855.4500000011</v>
      </c>
      <c r="X746" s="128">
        <v>1</v>
      </c>
      <c r="Y746" s="128">
        <v>0</v>
      </c>
      <c r="Z746" s="495">
        <v>1179713.8625000003</v>
      </c>
      <c r="AA746" s="495">
        <v>0</v>
      </c>
      <c r="AB746" s="495">
        <v>3539141.5875000008</v>
      </c>
      <c r="AC746" s="495">
        <v>0</v>
      </c>
      <c r="AD746" s="495">
        <v>0</v>
      </c>
      <c r="AE746" s="42" t="s">
        <v>544</v>
      </c>
      <c r="AF746" s="42" t="s">
        <v>765</v>
      </c>
      <c r="AG746" s="42" t="s">
        <v>8134</v>
      </c>
      <c r="AH746" s="42">
        <v>1</v>
      </c>
      <c r="AI746" s="42" t="s">
        <v>8801</v>
      </c>
      <c r="AK746"/>
      <c r="AL746"/>
      <c r="AM746"/>
      <c r="AN746"/>
      <c r="AO746"/>
      <c r="AP746"/>
      <c r="AQ746"/>
    </row>
    <row r="747" spans="1:43">
      <c r="A747" t="s">
        <v>2015</v>
      </c>
      <c r="B747" t="s">
        <v>1940</v>
      </c>
      <c r="C747" t="s">
        <v>365</v>
      </c>
      <c r="D747" t="s">
        <v>1737</v>
      </c>
      <c r="E747"/>
      <c r="F747" t="s">
        <v>1045</v>
      </c>
      <c r="G747" t="s">
        <v>1736</v>
      </c>
      <c r="H747" t="s">
        <v>365</v>
      </c>
      <c r="I747" t="s">
        <v>365</v>
      </c>
      <c r="J747" t="s">
        <v>365</v>
      </c>
      <c r="K747" t="s">
        <v>365</v>
      </c>
      <c r="L747" t="s">
        <v>365</v>
      </c>
      <c r="M747" t="s">
        <v>6581</v>
      </c>
      <c r="N747" s="128" t="s">
        <v>365</v>
      </c>
      <c r="O747" s="128" t="s">
        <v>365</v>
      </c>
      <c r="P747" s="128" t="s">
        <v>365</v>
      </c>
      <c r="Q747" s="128" t="s">
        <v>365</v>
      </c>
      <c r="R747" s="128" t="s">
        <v>365</v>
      </c>
      <c r="S747" s="128">
        <v>0.52500000000000002</v>
      </c>
      <c r="T747">
        <v>2028</v>
      </c>
      <c r="U747" s="495">
        <v>101647.79999999996</v>
      </c>
      <c r="V747" s="495" t="s">
        <v>365</v>
      </c>
      <c r="W747" s="495">
        <v>101647.79999999996</v>
      </c>
      <c r="X747" s="128">
        <v>1</v>
      </c>
      <c r="Y747" s="128">
        <v>0</v>
      </c>
      <c r="Z747" s="495">
        <v>48282.70499999998</v>
      </c>
      <c r="AA747" s="495">
        <v>0</v>
      </c>
      <c r="AB747" s="495">
        <v>53365.094999999979</v>
      </c>
      <c r="AC747" s="495">
        <v>0</v>
      </c>
      <c r="AD747" s="495">
        <v>0</v>
      </c>
      <c r="AE747" s="42" t="s">
        <v>651</v>
      </c>
      <c r="AF747" s="42" t="s">
        <v>764</v>
      </c>
      <c r="AG747" s="42" t="s">
        <v>7943</v>
      </c>
      <c r="AH747" s="42">
        <v>1</v>
      </c>
      <c r="AI747" s="42" t="s">
        <v>8648</v>
      </c>
      <c r="AK747"/>
      <c r="AL747"/>
      <c r="AM747"/>
      <c r="AN747"/>
      <c r="AO747"/>
      <c r="AP747"/>
      <c r="AQ747"/>
    </row>
    <row r="748" spans="1:43">
      <c r="A748" t="s">
        <v>5882</v>
      </c>
      <c r="B748" t="s">
        <v>280</v>
      </c>
      <c r="C748" t="s">
        <v>365</v>
      </c>
      <c r="D748" t="s">
        <v>1668</v>
      </c>
      <c r="E748"/>
      <c r="F748" t="s">
        <v>1006</v>
      </c>
      <c r="G748" t="s">
        <v>1667</v>
      </c>
      <c r="H748" t="s">
        <v>365</v>
      </c>
      <c r="I748" t="s">
        <v>365</v>
      </c>
      <c r="J748" t="s">
        <v>365</v>
      </c>
      <c r="K748" t="s">
        <v>365</v>
      </c>
      <c r="L748" t="s">
        <v>365</v>
      </c>
      <c r="M748" t="s">
        <v>6304</v>
      </c>
      <c r="N748" s="128" t="s">
        <v>365</v>
      </c>
      <c r="O748" s="128" t="s">
        <v>365</v>
      </c>
      <c r="P748" s="128" t="s">
        <v>365</v>
      </c>
      <c r="Q748" s="128" t="s">
        <v>365</v>
      </c>
      <c r="R748" s="128" t="s">
        <v>365</v>
      </c>
      <c r="S748" s="128">
        <v>0.625</v>
      </c>
      <c r="T748">
        <v>2028</v>
      </c>
      <c r="U748" s="495">
        <v>990043.45999999985</v>
      </c>
      <c r="V748" s="495" t="s">
        <v>365</v>
      </c>
      <c r="W748" s="495">
        <v>990043.45999999985</v>
      </c>
      <c r="X748" s="128">
        <v>1</v>
      </c>
      <c r="Y748" s="128">
        <v>0</v>
      </c>
      <c r="Z748" s="495">
        <v>371266.29749999993</v>
      </c>
      <c r="AA748" s="495">
        <v>0</v>
      </c>
      <c r="AB748" s="495">
        <v>618777.16249999986</v>
      </c>
      <c r="AC748" s="495">
        <v>0</v>
      </c>
      <c r="AD748" s="495">
        <v>1.1641532182693481E-10</v>
      </c>
      <c r="AE748" s="42" t="s">
        <v>552</v>
      </c>
      <c r="AF748" s="42" t="s">
        <v>764</v>
      </c>
      <c r="AG748" s="42" t="s">
        <v>7998</v>
      </c>
      <c r="AH748" s="42">
        <v>1</v>
      </c>
      <c r="AI748" s="42" t="s">
        <v>8752</v>
      </c>
      <c r="AK748"/>
      <c r="AL748"/>
      <c r="AM748"/>
      <c r="AN748"/>
      <c r="AO748"/>
      <c r="AP748"/>
      <c r="AQ748"/>
    </row>
    <row r="749" spans="1:43">
      <c r="A749" t="s">
        <v>5882</v>
      </c>
      <c r="B749" t="s">
        <v>280</v>
      </c>
      <c r="C749" t="s">
        <v>365</v>
      </c>
      <c r="D749" t="s">
        <v>756</v>
      </c>
      <c r="E749"/>
      <c r="F749" t="s">
        <v>751</v>
      </c>
      <c r="G749" t="s">
        <v>1671</v>
      </c>
      <c r="H749" t="s">
        <v>365</v>
      </c>
      <c r="I749" t="s">
        <v>365</v>
      </c>
      <c r="J749" t="s">
        <v>365</v>
      </c>
      <c r="K749" t="s">
        <v>365</v>
      </c>
      <c r="L749" t="s">
        <v>365</v>
      </c>
      <c r="M749" t="s">
        <v>5992</v>
      </c>
      <c r="N749" s="128" t="s">
        <v>365</v>
      </c>
      <c r="O749" s="128" t="s">
        <v>365</v>
      </c>
      <c r="P749" s="128" t="s">
        <v>365</v>
      </c>
      <c r="Q749" s="128" t="s">
        <v>365</v>
      </c>
      <c r="R749" s="128" t="s">
        <v>365</v>
      </c>
      <c r="S749" s="128">
        <v>0.625</v>
      </c>
      <c r="T749">
        <v>2028</v>
      </c>
      <c r="U749" s="495">
        <v>151631.39000000001</v>
      </c>
      <c r="V749" s="495" t="s">
        <v>365</v>
      </c>
      <c r="W749" s="495">
        <v>151631.39000000001</v>
      </c>
      <c r="X749" s="128">
        <v>1</v>
      </c>
      <c r="Y749" s="128">
        <v>0</v>
      </c>
      <c r="Z749" s="495">
        <v>56861.771250000005</v>
      </c>
      <c r="AA749" s="495">
        <v>0</v>
      </c>
      <c r="AB749" s="495">
        <v>94769.618750000009</v>
      </c>
      <c r="AC749" s="495">
        <v>0</v>
      </c>
      <c r="AD749" s="495">
        <v>0</v>
      </c>
      <c r="AE749" s="42" t="s">
        <v>543</v>
      </c>
      <c r="AF749" s="42" t="s">
        <v>765</v>
      </c>
      <c r="AG749" s="42" t="s">
        <v>8130</v>
      </c>
      <c r="AH749" s="42">
        <v>1</v>
      </c>
      <c r="AI749" s="42" t="s">
        <v>8709</v>
      </c>
      <c r="AK749"/>
      <c r="AL749"/>
      <c r="AM749"/>
      <c r="AN749"/>
      <c r="AO749"/>
      <c r="AP749"/>
      <c r="AQ749"/>
    </row>
    <row r="750" spans="1:43">
      <c r="A750" t="s">
        <v>5882</v>
      </c>
      <c r="B750" t="s">
        <v>280</v>
      </c>
      <c r="C750" t="s">
        <v>365</v>
      </c>
      <c r="D750" t="s">
        <v>1728</v>
      </c>
      <c r="E750"/>
      <c r="F750" t="s">
        <v>1029</v>
      </c>
      <c r="G750" t="s">
        <v>1727</v>
      </c>
      <c r="H750" t="s">
        <v>365</v>
      </c>
      <c r="I750" t="s">
        <v>365</v>
      </c>
      <c r="J750" t="s">
        <v>365</v>
      </c>
      <c r="K750" t="s">
        <v>365</v>
      </c>
      <c r="L750" t="s">
        <v>365</v>
      </c>
      <c r="M750" t="s">
        <v>5976</v>
      </c>
      <c r="N750" s="128" t="s">
        <v>365</v>
      </c>
      <c r="O750" s="128" t="s">
        <v>365</v>
      </c>
      <c r="P750" s="128" t="s">
        <v>365</v>
      </c>
      <c r="Q750" s="128" t="s">
        <v>365</v>
      </c>
      <c r="R750" s="128" t="s">
        <v>365</v>
      </c>
      <c r="S750" s="128">
        <v>0.625</v>
      </c>
      <c r="T750">
        <v>2028</v>
      </c>
      <c r="U750" s="495">
        <v>1888583.7299999993</v>
      </c>
      <c r="V750" s="495" t="s">
        <v>365</v>
      </c>
      <c r="W750" s="495">
        <v>1888583.7299999993</v>
      </c>
      <c r="X750" s="128">
        <v>1</v>
      </c>
      <c r="Y750" s="128">
        <v>0</v>
      </c>
      <c r="Z750" s="495">
        <v>708218.8987499997</v>
      </c>
      <c r="AA750" s="495">
        <v>0</v>
      </c>
      <c r="AB750" s="495">
        <v>1180364.8312499996</v>
      </c>
      <c r="AC750" s="495">
        <v>0</v>
      </c>
      <c r="AD750" s="495">
        <v>0</v>
      </c>
      <c r="AE750" s="42" t="s">
        <v>526</v>
      </c>
      <c r="AF750" s="42" t="s">
        <v>765</v>
      </c>
      <c r="AG750" s="42" t="s">
        <v>8072</v>
      </c>
      <c r="AH750" s="42">
        <v>1</v>
      </c>
      <c r="AI750" s="42" t="s">
        <v>8682</v>
      </c>
      <c r="AK750"/>
      <c r="AL750"/>
      <c r="AM750"/>
      <c r="AN750"/>
      <c r="AO750"/>
      <c r="AP750"/>
      <c r="AQ750"/>
    </row>
    <row r="751" spans="1:43">
      <c r="A751" t="s">
        <v>26</v>
      </c>
      <c r="B751" t="s">
        <v>11</v>
      </c>
      <c r="C751" t="s">
        <v>365</v>
      </c>
      <c r="D751" t="s">
        <v>848</v>
      </c>
      <c r="E751"/>
      <c r="F751" t="s">
        <v>1275</v>
      </c>
      <c r="G751" t="s">
        <v>1274</v>
      </c>
      <c r="H751" t="s">
        <v>365</v>
      </c>
      <c r="I751" t="s">
        <v>365</v>
      </c>
      <c r="J751" t="s">
        <v>365</v>
      </c>
      <c r="K751" t="s">
        <v>365</v>
      </c>
      <c r="L751" t="s">
        <v>365</v>
      </c>
      <c r="M751" t="s">
        <v>6021</v>
      </c>
      <c r="N751" s="128" t="s">
        <v>365</v>
      </c>
      <c r="O751" s="128" t="s">
        <v>365</v>
      </c>
      <c r="P751" s="128" t="s">
        <v>365</v>
      </c>
      <c r="Q751" s="128" t="s">
        <v>365</v>
      </c>
      <c r="R751" s="128" t="s">
        <v>365</v>
      </c>
      <c r="S751" s="128">
        <v>0.1</v>
      </c>
      <c r="T751">
        <v>2028</v>
      </c>
      <c r="U751" s="495">
        <v>91933.84</v>
      </c>
      <c r="V751" s="495" t="s">
        <v>365</v>
      </c>
      <c r="W751" s="495">
        <v>91933.84</v>
      </c>
      <c r="X751" s="128">
        <v>1</v>
      </c>
      <c r="Y751" s="128">
        <v>0</v>
      </c>
      <c r="Z751" s="495">
        <v>82740.456000000006</v>
      </c>
      <c r="AA751" s="495">
        <v>0</v>
      </c>
      <c r="AB751" s="495">
        <v>9193.3839999999909</v>
      </c>
      <c r="AC751" s="495">
        <v>0</v>
      </c>
      <c r="AD751" s="495">
        <v>0</v>
      </c>
      <c r="AE751" s="42" t="s">
        <v>1885</v>
      </c>
      <c r="AF751" s="42" t="s">
        <v>764</v>
      </c>
      <c r="AG751" s="42" t="s">
        <v>7865</v>
      </c>
      <c r="AH751" s="42">
        <v>1</v>
      </c>
      <c r="AI751" s="42" t="s">
        <v>8707</v>
      </c>
      <c r="AK751"/>
      <c r="AL751"/>
      <c r="AM751"/>
      <c r="AN751"/>
      <c r="AO751"/>
      <c r="AP751"/>
      <c r="AQ751"/>
    </row>
    <row r="752" spans="1:43">
      <c r="A752" t="s">
        <v>26</v>
      </c>
      <c r="B752" t="s">
        <v>11</v>
      </c>
      <c r="C752" t="s">
        <v>365</v>
      </c>
      <c r="D752" t="s">
        <v>848</v>
      </c>
      <c r="E752"/>
      <c r="F752" t="s">
        <v>1275</v>
      </c>
      <c r="G752" t="s">
        <v>1274</v>
      </c>
      <c r="H752" t="s">
        <v>365</v>
      </c>
      <c r="I752" t="s">
        <v>365</v>
      </c>
      <c r="J752" t="s">
        <v>365</v>
      </c>
      <c r="K752" t="s">
        <v>365</v>
      </c>
      <c r="L752" t="s">
        <v>365</v>
      </c>
      <c r="M752" t="s">
        <v>6021</v>
      </c>
      <c r="N752" s="128" t="s">
        <v>365</v>
      </c>
      <c r="O752" s="128" t="s">
        <v>365</v>
      </c>
      <c r="P752" s="128" t="s">
        <v>365</v>
      </c>
      <c r="Q752" s="128" t="s">
        <v>365</v>
      </c>
      <c r="R752" s="128" t="s">
        <v>365</v>
      </c>
      <c r="S752" s="128">
        <v>0.1</v>
      </c>
      <c r="T752">
        <v>2028</v>
      </c>
      <c r="U752" s="495">
        <v>1754342.8299999996</v>
      </c>
      <c r="V752" s="495" t="s">
        <v>365</v>
      </c>
      <c r="W752" s="495">
        <v>1754342.8299999996</v>
      </c>
      <c r="X752" s="128">
        <v>1</v>
      </c>
      <c r="Y752" s="128">
        <v>0</v>
      </c>
      <c r="Z752" s="495">
        <v>1578908.5469999998</v>
      </c>
      <c r="AA752" s="495">
        <v>0</v>
      </c>
      <c r="AB752" s="495">
        <v>175434.28299999982</v>
      </c>
      <c r="AC752" s="495">
        <v>0</v>
      </c>
      <c r="AD752" s="495">
        <v>0</v>
      </c>
      <c r="AE752" s="42" t="s">
        <v>1885</v>
      </c>
      <c r="AF752" s="42" t="s">
        <v>764</v>
      </c>
      <c r="AG752" s="42" t="s">
        <v>8127</v>
      </c>
      <c r="AH752" s="42">
        <v>1</v>
      </c>
      <c r="AI752" s="42" t="s">
        <v>8707</v>
      </c>
      <c r="AK752"/>
      <c r="AL752"/>
      <c r="AM752"/>
      <c r="AN752"/>
      <c r="AO752"/>
      <c r="AP752"/>
      <c r="AQ752"/>
    </row>
    <row r="753" spans="1:43">
      <c r="A753" t="s">
        <v>26</v>
      </c>
      <c r="B753" t="s">
        <v>11</v>
      </c>
      <c r="C753" t="s">
        <v>365</v>
      </c>
      <c r="D753" t="s">
        <v>845</v>
      </c>
      <c r="E753"/>
      <c r="F753" t="s">
        <v>1188</v>
      </c>
      <c r="G753" t="s">
        <v>1187</v>
      </c>
      <c r="H753" t="s">
        <v>365</v>
      </c>
      <c r="I753" t="s">
        <v>365</v>
      </c>
      <c r="J753" t="s">
        <v>365</v>
      </c>
      <c r="K753" t="s">
        <v>365</v>
      </c>
      <c r="L753" t="s">
        <v>365</v>
      </c>
      <c r="M753" t="s">
        <v>6055</v>
      </c>
      <c r="N753" s="128" t="s">
        <v>365</v>
      </c>
      <c r="O753" s="128" t="s">
        <v>365</v>
      </c>
      <c r="P753" s="128" t="s">
        <v>365</v>
      </c>
      <c r="Q753" s="128" t="s">
        <v>365</v>
      </c>
      <c r="R753" s="128" t="s">
        <v>365</v>
      </c>
      <c r="S753" s="128">
        <v>0.1</v>
      </c>
      <c r="T753">
        <v>2028</v>
      </c>
      <c r="U753" s="495">
        <v>242837.37</v>
      </c>
      <c r="V753" s="495" t="s">
        <v>365</v>
      </c>
      <c r="W753" s="495">
        <v>242837.37</v>
      </c>
      <c r="X753" s="128">
        <v>1</v>
      </c>
      <c r="Y753" s="128">
        <v>0</v>
      </c>
      <c r="Z753" s="495">
        <v>218553.633</v>
      </c>
      <c r="AA753" s="495">
        <v>0</v>
      </c>
      <c r="AB753" s="495">
        <v>24283.736999999994</v>
      </c>
      <c r="AC753" s="495">
        <v>0</v>
      </c>
      <c r="AD753" s="495">
        <v>0</v>
      </c>
      <c r="AE753" s="42" t="s">
        <v>1886</v>
      </c>
      <c r="AF753" s="42" t="s">
        <v>764</v>
      </c>
      <c r="AG753" s="42" t="s">
        <v>7827</v>
      </c>
      <c r="AH753" s="42">
        <v>1</v>
      </c>
      <c r="AI753" s="42" t="s">
        <v>8671</v>
      </c>
      <c r="AK753"/>
      <c r="AL753"/>
      <c r="AM753"/>
      <c r="AN753"/>
      <c r="AO753"/>
      <c r="AP753"/>
      <c r="AQ753"/>
    </row>
    <row r="754" spans="1:43">
      <c r="A754" t="s">
        <v>26</v>
      </c>
      <c r="B754" t="s">
        <v>11</v>
      </c>
      <c r="C754" t="s">
        <v>365</v>
      </c>
      <c r="D754" t="s">
        <v>845</v>
      </c>
      <c r="E754"/>
      <c r="F754" t="s">
        <v>1188</v>
      </c>
      <c r="G754" t="s">
        <v>1187</v>
      </c>
      <c r="H754" t="s">
        <v>365</v>
      </c>
      <c r="I754" t="s">
        <v>365</v>
      </c>
      <c r="J754" t="s">
        <v>365</v>
      </c>
      <c r="K754" t="s">
        <v>365</v>
      </c>
      <c r="L754" t="s">
        <v>365</v>
      </c>
      <c r="M754" t="s">
        <v>6055</v>
      </c>
      <c r="N754" s="128" t="s">
        <v>365</v>
      </c>
      <c r="O754" s="128" t="s">
        <v>365</v>
      </c>
      <c r="P754" s="128" t="s">
        <v>365</v>
      </c>
      <c r="Q754" s="128" t="s">
        <v>365</v>
      </c>
      <c r="R754" s="128" t="s">
        <v>365</v>
      </c>
      <c r="S754" s="128">
        <v>0.1</v>
      </c>
      <c r="T754">
        <v>2028</v>
      </c>
      <c r="U754" s="495">
        <v>4659796.1300000018</v>
      </c>
      <c r="V754" s="495" t="s">
        <v>365</v>
      </c>
      <c r="W754" s="495">
        <v>4659796.1300000018</v>
      </c>
      <c r="X754" s="128">
        <v>1</v>
      </c>
      <c r="Y754" s="128">
        <v>0</v>
      </c>
      <c r="Z754" s="495">
        <v>4193816.5170000019</v>
      </c>
      <c r="AA754" s="495">
        <v>0</v>
      </c>
      <c r="AB754" s="495">
        <v>465979.6129999999</v>
      </c>
      <c r="AC754" s="495">
        <v>0</v>
      </c>
      <c r="AD754" s="495">
        <v>0</v>
      </c>
      <c r="AE754" s="42" t="s">
        <v>1886</v>
      </c>
      <c r="AF754" s="42" t="s">
        <v>764</v>
      </c>
      <c r="AG754" s="42" t="s">
        <v>8046</v>
      </c>
      <c r="AH754" s="42">
        <v>1</v>
      </c>
      <c r="AI754" s="42" t="s">
        <v>8671</v>
      </c>
      <c r="AK754"/>
      <c r="AL754"/>
      <c r="AM754"/>
      <c r="AN754"/>
      <c r="AO754"/>
      <c r="AP754"/>
      <c r="AQ754"/>
    </row>
    <row r="755" spans="1:43">
      <c r="A755" t="s">
        <v>26</v>
      </c>
      <c r="B755" t="s">
        <v>11</v>
      </c>
      <c r="C755" t="s">
        <v>365</v>
      </c>
      <c r="D755" t="s">
        <v>6599</v>
      </c>
      <c r="E755"/>
      <c r="F755" t="s">
        <v>849</v>
      </c>
      <c r="G755" t="s">
        <v>1863</v>
      </c>
      <c r="H755" t="s">
        <v>365</v>
      </c>
      <c r="I755" t="s">
        <v>365</v>
      </c>
      <c r="J755" t="s">
        <v>365</v>
      </c>
      <c r="K755" t="s">
        <v>365</v>
      </c>
      <c r="L755" t="s">
        <v>365</v>
      </c>
      <c r="M755" t="s">
        <v>6005</v>
      </c>
      <c r="N755" s="128" t="s">
        <v>365</v>
      </c>
      <c r="O755" s="128" t="s">
        <v>365</v>
      </c>
      <c r="P755" s="128" t="s">
        <v>365</v>
      </c>
      <c r="Q755" s="128" t="s">
        <v>365</v>
      </c>
      <c r="R755" s="128" t="s">
        <v>365</v>
      </c>
      <c r="S755" s="128">
        <v>1</v>
      </c>
      <c r="T755">
        <v>2028</v>
      </c>
      <c r="U755" s="495">
        <v>1090670.32</v>
      </c>
      <c r="V755" s="495" t="s">
        <v>365</v>
      </c>
      <c r="W755" s="495">
        <v>1090670.32</v>
      </c>
      <c r="X755" s="128">
        <v>1</v>
      </c>
      <c r="Y755" s="128">
        <v>0</v>
      </c>
      <c r="Z755" s="495">
        <v>0</v>
      </c>
      <c r="AA755" s="495">
        <v>0</v>
      </c>
      <c r="AB755" s="495">
        <v>1090670.32</v>
      </c>
      <c r="AC755" s="495">
        <v>0</v>
      </c>
      <c r="AD755" s="495">
        <v>0</v>
      </c>
      <c r="AE755" s="42" t="s">
        <v>1911</v>
      </c>
      <c r="AF755" s="42" t="s">
        <v>765</v>
      </c>
      <c r="AG755" s="42" t="s">
        <v>7841</v>
      </c>
      <c r="AH755" s="42">
        <v>1</v>
      </c>
      <c r="AI755" s="42" t="s">
        <v>8685</v>
      </c>
      <c r="AK755"/>
      <c r="AL755"/>
      <c r="AM755"/>
      <c r="AN755"/>
      <c r="AO755"/>
      <c r="AP755"/>
      <c r="AQ755"/>
    </row>
    <row r="756" spans="1:43">
      <c r="A756" t="s">
        <v>26</v>
      </c>
      <c r="B756" t="s">
        <v>11</v>
      </c>
      <c r="C756" t="s">
        <v>365</v>
      </c>
      <c r="D756" t="s">
        <v>6599</v>
      </c>
      <c r="E756"/>
      <c r="F756" t="s">
        <v>849</v>
      </c>
      <c r="G756" t="s">
        <v>1863</v>
      </c>
      <c r="H756" t="s">
        <v>365</v>
      </c>
      <c r="I756" t="s">
        <v>365</v>
      </c>
      <c r="J756" t="s">
        <v>365</v>
      </c>
      <c r="K756" t="s">
        <v>365</v>
      </c>
      <c r="L756" t="s">
        <v>365</v>
      </c>
      <c r="M756" t="s">
        <v>6005</v>
      </c>
      <c r="N756" s="128" t="s">
        <v>365</v>
      </c>
      <c r="O756" s="128" t="s">
        <v>365</v>
      </c>
      <c r="P756" s="128" t="s">
        <v>365</v>
      </c>
      <c r="Q756" s="128" t="s">
        <v>365</v>
      </c>
      <c r="R756" s="128" t="s">
        <v>365</v>
      </c>
      <c r="S756" s="128">
        <v>1</v>
      </c>
      <c r="T756">
        <v>2028</v>
      </c>
      <c r="U756" s="495">
        <v>4685724.53</v>
      </c>
      <c r="V756" s="495" t="s">
        <v>365</v>
      </c>
      <c r="W756" s="495">
        <v>4685724.53</v>
      </c>
      <c r="X756" s="128">
        <v>1</v>
      </c>
      <c r="Y756" s="128">
        <v>0</v>
      </c>
      <c r="Z756" s="495">
        <v>0</v>
      </c>
      <c r="AA756" s="495">
        <v>0</v>
      </c>
      <c r="AB756" s="495">
        <v>4685724.53</v>
      </c>
      <c r="AC756" s="495">
        <v>0</v>
      </c>
      <c r="AD756" s="495">
        <v>0</v>
      </c>
      <c r="AE756" s="42" t="s">
        <v>1911</v>
      </c>
      <c r="AF756" s="42" t="s">
        <v>765</v>
      </c>
      <c r="AG756" s="42" t="s">
        <v>8088</v>
      </c>
      <c r="AH756" s="42">
        <v>1</v>
      </c>
      <c r="AI756" s="42" t="s">
        <v>8685</v>
      </c>
      <c r="AK756"/>
      <c r="AL756"/>
      <c r="AM756"/>
      <c r="AN756"/>
      <c r="AO756"/>
      <c r="AP756"/>
      <c r="AQ756"/>
    </row>
    <row r="757" spans="1:43">
      <c r="A757" t="s">
        <v>26</v>
      </c>
      <c r="B757" t="s">
        <v>11</v>
      </c>
      <c r="C757" t="s">
        <v>365</v>
      </c>
      <c r="D757" t="s">
        <v>927</v>
      </c>
      <c r="E757"/>
      <c r="F757" t="s">
        <v>1257</v>
      </c>
      <c r="G757" t="s">
        <v>1258</v>
      </c>
      <c r="H757" t="s">
        <v>365</v>
      </c>
      <c r="I757" t="s">
        <v>365</v>
      </c>
      <c r="J757" t="s">
        <v>365</v>
      </c>
      <c r="K757" t="s">
        <v>365</v>
      </c>
      <c r="L757" t="s">
        <v>365</v>
      </c>
      <c r="M757" t="s">
        <v>6045</v>
      </c>
      <c r="N757" s="128" t="s">
        <v>365</v>
      </c>
      <c r="O757" s="128" t="s">
        <v>365</v>
      </c>
      <c r="P757" s="128" t="s">
        <v>365</v>
      </c>
      <c r="Q757" s="128" t="s">
        <v>365</v>
      </c>
      <c r="R757" s="128" t="s">
        <v>365</v>
      </c>
      <c r="S757" s="128">
        <v>0.35</v>
      </c>
      <c r="T757">
        <v>2028</v>
      </c>
      <c r="U757" s="495">
        <v>8564.4699999999975</v>
      </c>
      <c r="V757" s="495" t="s">
        <v>365</v>
      </c>
      <c r="W757" s="495">
        <v>8564.4699999999975</v>
      </c>
      <c r="X757" s="128">
        <v>1</v>
      </c>
      <c r="Y757" s="128">
        <v>0</v>
      </c>
      <c r="Z757" s="495">
        <v>5566.9054999999989</v>
      </c>
      <c r="AA757" s="495">
        <v>0</v>
      </c>
      <c r="AB757" s="495">
        <v>2997.5644999999986</v>
      </c>
      <c r="AC757" s="495">
        <v>0</v>
      </c>
      <c r="AD757" s="495">
        <v>0</v>
      </c>
      <c r="AE757" s="42" t="s">
        <v>1912</v>
      </c>
      <c r="AF757" s="42" t="s">
        <v>764</v>
      </c>
      <c r="AG757" s="42" t="s">
        <v>7820</v>
      </c>
      <c r="AH757" s="42">
        <v>1</v>
      </c>
      <c r="AI757" s="42" t="s">
        <v>8664</v>
      </c>
      <c r="AK757"/>
      <c r="AL757"/>
      <c r="AM757"/>
      <c r="AN757"/>
      <c r="AO757"/>
      <c r="AP757"/>
      <c r="AQ757"/>
    </row>
    <row r="758" spans="1:43">
      <c r="A758" t="s">
        <v>26</v>
      </c>
      <c r="B758" t="s">
        <v>11</v>
      </c>
      <c r="C758" t="s">
        <v>365</v>
      </c>
      <c r="D758" t="s">
        <v>927</v>
      </c>
      <c r="E758"/>
      <c r="F758" t="s">
        <v>1257</v>
      </c>
      <c r="G758" t="s">
        <v>1258</v>
      </c>
      <c r="H758" t="s">
        <v>365</v>
      </c>
      <c r="I758" t="s">
        <v>365</v>
      </c>
      <c r="J758" t="s">
        <v>365</v>
      </c>
      <c r="K758" t="s">
        <v>365</v>
      </c>
      <c r="L758" t="s">
        <v>365</v>
      </c>
      <c r="M758" t="s">
        <v>6045</v>
      </c>
      <c r="N758" s="128" t="s">
        <v>365</v>
      </c>
      <c r="O758" s="128" t="s">
        <v>365</v>
      </c>
      <c r="P758" s="128" t="s">
        <v>365</v>
      </c>
      <c r="Q758" s="128" t="s">
        <v>365</v>
      </c>
      <c r="R758" s="128" t="s">
        <v>365</v>
      </c>
      <c r="S758" s="128">
        <v>0.35</v>
      </c>
      <c r="T758">
        <v>2028</v>
      </c>
      <c r="U758" s="495">
        <v>3549530.49</v>
      </c>
      <c r="V758" s="495" t="s">
        <v>365</v>
      </c>
      <c r="W758" s="495">
        <v>3549530.49</v>
      </c>
      <c r="X758" s="128">
        <v>1</v>
      </c>
      <c r="Y758" s="128">
        <v>0</v>
      </c>
      <c r="Z758" s="495">
        <v>2307194.8185000001</v>
      </c>
      <c r="AA758" s="495">
        <v>0</v>
      </c>
      <c r="AB758" s="495">
        <v>1242335.6715000002</v>
      </c>
      <c r="AC758" s="495">
        <v>0</v>
      </c>
      <c r="AD758" s="495">
        <v>0</v>
      </c>
      <c r="AE758" s="42" t="s">
        <v>1912</v>
      </c>
      <c r="AF758" s="42" t="s">
        <v>764</v>
      </c>
      <c r="AG758" s="42" t="s">
        <v>7982</v>
      </c>
      <c r="AH758" s="42">
        <v>1</v>
      </c>
      <c r="AI758" s="42" t="s">
        <v>8664</v>
      </c>
      <c r="AK758"/>
      <c r="AL758"/>
      <c r="AM758"/>
      <c r="AN758"/>
      <c r="AO758"/>
      <c r="AP758"/>
      <c r="AQ758"/>
    </row>
    <row r="759" spans="1:43">
      <c r="A759" t="s">
        <v>26</v>
      </c>
      <c r="B759" t="s">
        <v>11</v>
      </c>
      <c r="C759" t="s">
        <v>365</v>
      </c>
      <c r="D759" t="s">
        <v>895</v>
      </c>
      <c r="E759"/>
      <c r="F759" t="s">
        <v>894</v>
      </c>
      <c r="G759" t="s">
        <v>1259</v>
      </c>
      <c r="H759" t="s">
        <v>365</v>
      </c>
      <c r="I759" t="s">
        <v>365</v>
      </c>
      <c r="J759" t="s">
        <v>365</v>
      </c>
      <c r="K759" t="s">
        <v>365</v>
      </c>
      <c r="L759" t="s">
        <v>365</v>
      </c>
      <c r="M759" t="s">
        <v>6024</v>
      </c>
      <c r="N759" s="128" t="s">
        <v>365</v>
      </c>
      <c r="O759" s="128" t="s">
        <v>365</v>
      </c>
      <c r="P759" s="128" t="s">
        <v>365</v>
      </c>
      <c r="Q759" s="128" t="s">
        <v>365</v>
      </c>
      <c r="R759" s="128" t="s">
        <v>365</v>
      </c>
      <c r="S759" s="128">
        <v>0.9</v>
      </c>
      <c r="T759">
        <v>2028</v>
      </c>
      <c r="U759" s="495">
        <v>542416.17000000004</v>
      </c>
      <c r="V759" s="495" t="s">
        <v>365</v>
      </c>
      <c r="W759" s="495">
        <v>542416.17000000004</v>
      </c>
      <c r="X759" s="128">
        <v>1</v>
      </c>
      <c r="Y759" s="128">
        <v>0</v>
      </c>
      <c r="Z759" s="495">
        <v>54241.616999999991</v>
      </c>
      <c r="AA759" s="495">
        <v>0</v>
      </c>
      <c r="AB759" s="495">
        <v>488174.55300000007</v>
      </c>
      <c r="AC759" s="495">
        <v>0</v>
      </c>
      <c r="AD759" s="495">
        <v>0</v>
      </c>
      <c r="AE759" s="42" t="s">
        <v>1892</v>
      </c>
      <c r="AF759" s="42" t="s">
        <v>764</v>
      </c>
      <c r="AG759" s="42" t="s">
        <v>7872</v>
      </c>
      <c r="AH759" s="42">
        <v>1</v>
      </c>
      <c r="AI759" s="42" t="s">
        <v>8713</v>
      </c>
      <c r="AK759"/>
      <c r="AL759"/>
      <c r="AM759"/>
      <c r="AN759"/>
      <c r="AO759"/>
      <c r="AP759"/>
      <c r="AQ759"/>
    </row>
    <row r="760" spans="1:43">
      <c r="A760" t="s">
        <v>26</v>
      </c>
      <c r="B760" t="s">
        <v>11</v>
      </c>
      <c r="C760" t="s">
        <v>365</v>
      </c>
      <c r="D760" t="s">
        <v>895</v>
      </c>
      <c r="E760"/>
      <c r="F760" t="s">
        <v>894</v>
      </c>
      <c r="G760" t="s">
        <v>1259</v>
      </c>
      <c r="H760" t="s">
        <v>365</v>
      </c>
      <c r="I760" t="s">
        <v>365</v>
      </c>
      <c r="J760" t="s">
        <v>365</v>
      </c>
      <c r="K760" t="s">
        <v>365</v>
      </c>
      <c r="L760" t="s">
        <v>365</v>
      </c>
      <c r="M760" t="s">
        <v>6024</v>
      </c>
      <c r="N760" s="128" t="s">
        <v>365</v>
      </c>
      <c r="O760" s="128" t="s">
        <v>365</v>
      </c>
      <c r="P760" s="128" t="s">
        <v>365</v>
      </c>
      <c r="Q760" s="128" t="s">
        <v>365</v>
      </c>
      <c r="R760" s="128" t="s">
        <v>365</v>
      </c>
      <c r="S760" s="128">
        <v>0.9</v>
      </c>
      <c r="T760">
        <v>2028</v>
      </c>
      <c r="U760" s="495">
        <v>2707795.649999999</v>
      </c>
      <c r="V760" s="495" t="s">
        <v>365</v>
      </c>
      <c r="W760" s="495">
        <v>2707795.649999999</v>
      </c>
      <c r="X760" s="128">
        <v>1</v>
      </c>
      <c r="Y760" s="128">
        <v>0</v>
      </c>
      <c r="Z760" s="495">
        <v>270779.56499999983</v>
      </c>
      <c r="AA760" s="495">
        <v>0</v>
      </c>
      <c r="AB760" s="495">
        <v>2437016.084999999</v>
      </c>
      <c r="AC760" s="495">
        <v>0</v>
      </c>
      <c r="AD760" s="495">
        <v>0</v>
      </c>
      <c r="AE760" s="42" t="s">
        <v>1892</v>
      </c>
      <c r="AF760" s="42" t="s">
        <v>764</v>
      </c>
      <c r="AG760" s="42" t="s">
        <v>8140</v>
      </c>
      <c r="AH760" s="42">
        <v>1</v>
      </c>
      <c r="AI760" s="42" t="s">
        <v>8713</v>
      </c>
      <c r="AK760"/>
      <c r="AL760"/>
      <c r="AM760"/>
      <c r="AN760"/>
      <c r="AO760"/>
      <c r="AP760"/>
      <c r="AQ760"/>
    </row>
    <row r="761" spans="1:43">
      <c r="A761" t="s">
        <v>26</v>
      </c>
      <c r="B761" t="s">
        <v>11</v>
      </c>
      <c r="C761" t="s">
        <v>365</v>
      </c>
      <c r="D761" t="s">
        <v>844</v>
      </c>
      <c r="E761"/>
      <c r="F761" t="s">
        <v>1198</v>
      </c>
      <c r="G761" t="s">
        <v>1184</v>
      </c>
      <c r="H761" t="s">
        <v>365</v>
      </c>
      <c r="I761" t="s">
        <v>365</v>
      </c>
      <c r="J761" t="s">
        <v>365</v>
      </c>
      <c r="K761" t="s">
        <v>365</v>
      </c>
      <c r="L761" t="s">
        <v>365</v>
      </c>
      <c r="M761" t="s">
        <v>6070</v>
      </c>
      <c r="N761" s="128" t="s">
        <v>365</v>
      </c>
      <c r="O761" s="128" t="s">
        <v>365</v>
      </c>
      <c r="P761" s="128" t="s">
        <v>365</v>
      </c>
      <c r="Q761" s="128" t="s">
        <v>365</v>
      </c>
      <c r="R761" s="128" t="s">
        <v>365</v>
      </c>
      <c r="S761" s="128">
        <v>0.1</v>
      </c>
      <c r="T761">
        <v>2028</v>
      </c>
      <c r="U761" s="495">
        <v>17328.079999999998</v>
      </c>
      <c r="V761" s="495" t="s">
        <v>365</v>
      </c>
      <c r="W761" s="495">
        <v>17328.079999999998</v>
      </c>
      <c r="X761" s="128">
        <v>1</v>
      </c>
      <c r="Y761" s="128">
        <v>0</v>
      </c>
      <c r="Z761" s="495">
        <v>15595.271999999999</v>
      </c>
      <c r="AA761" s="495">
        <v>0</v>
      </c>
      <c r="AB761" s="495">
        <v>1732.8079999999991</v>
      </c>
      <c r="AC761" s="495">
        <v>0</v>
      </c>
      <c r="AD761" s="495">
        <v>0</v>
      </c>
      <c r="AE761" s="42" t="s">
        <v>1903</v>
      </c>
      <c r="AF761" s="42" t="s">
        <v>764</v>
      </c>
      <c r="AG761" s="42" t="s">
        <v>7802</v>
      </c>
      <c r="AH761" s="42">
        <v>1</v>
      </c>
      <c r="AI761" s="42" t="s">
        <v>8646</v>
      </c>
      <c r="AK761"/>
      <c r="AL761"/>
      <c r="AM761"/>
      <c r="AN761"/>
      <c r="AO761"/>
      <c r="AP761"/>
      <c r="AQ761"/>
    </row>
    <row r="762" spans="1:43">
      <c r="A762" t="s">
        <v>26</v>
      </c>
      <c r="B762" t="s">
        <v>11</v>
      </c>
      <c r="C762" t="s">
        <v>365</v>
      </c>
      <c r="D762" t="s">
        <v>844</v>
      </c>
      <c r="E762"/>
      <c r="F762" t="s">
        <v>1198</v>
      </c>
      <c r="G762" t="s">
        <v>1184</v>
      </c>
      <c r="H762" t="s">
        <v>365</v>
      </c>
      <c r="I762" t="s">
        <v>365</v>
      </c>
      <c r="J762" t="s">
        <v>365</v>
      </c>
      <c r="K762" t="s">
        <v>365</v>
      </c>
      <c r="L762" t="s">
        <v>365</v>
      </c>
      <c r="M762" t="s">
        <v>6070</v>
      </c>
      <c r="N762" s="128" t="s">
        <v>365</v>
      </c>
      <c r="O762" s="128" t="s">
        <v>365</v>
      </c>
      <c r="P762" s="128" t="s">
        <v>365</v>
      </c>
      <c r="Q762" s="128" t="s">
        <v>365</v>
      </c>
      <c r="R762" s="128" t="s">
        <v>365</v>
      </c>
      <c r="S762" s="128">
        <v>0.1</v>
      </c>
      <c r="T762">
        <v>2028</v>
      </c>
      <c r="U762" s="495">
        <v>907303.2799999998</v>
      </c>
      <c r="V762" s="495" t="s">
        <v>365</v>
      </c>
      <c r="W762" s="495">
        <v>907303.2799999998</v>
      </c>
      <c r="X762" s="128">
        <v>1</v>
      </c>
      <c r="Y762" s="128">
        <v>0</v>
      </c>
      <c r="Z762" s="495">
        <v>816572.95199999982</v>
      </c>
      <c r="AA762" s="495">
        <v>0</v>
      </c>
      <c r="AB762" s="495">
        <v>90730.32799999998</v>
      </c>
      <c r="AC762" s="495">
        <v>0</v>
      </c>
      <c r="AD762" s="495">
        <v>0</v>
      </c>
      <c r="AE762" s="42" t="s">
        <v>1903</v>
      </c>
      <c r="AF762" s="42" t="s">
        <v>764</v>
      </c>
      <c r="AG762" s="42" t="s">
        <v>7940</v>
      </c>
      <c r="AH762" s="42">
        <v>1</v>
      </c>
      <c r="AI762" s="42" t="s">
        <v>8646</v>
      </c>
      <c r="AK762"/>
      <c r="AL762"/>
      <c r="AM762"/>
      <c r="AN762"/>
      <c r="AO762"/>
      <c r="AP762"/>
      <c r="AQ762"/>
    </row>
    <row r="763" spans="1:43">
      <c r="A763" t="s">
        <v>26</v>
      </c>
      <c r="B763" t="s">
        <v>11</v>
      </c>
      <c r="C763" t="s">
        <v>365</v>
      </c>
      <c r="D763" t="s">
        <v>928</v>
      </c>
      <c r="E763"/>
      <c r="F763" t="s">
        <v>929</v>
      </c>
      <c r="G763" t="s">
        <v>1261</v>
      </c>
      <c r="H763" t="s">
        <v>365</v>
      </c>
      <c r="I763" t="s">
        <v>365</v>
      </c>
      <c r="J763" t="s">
        <v>365</v>
      </c>
      <c r="K763" t="s">
        <v>365</v>
      </c>
      <c r="L763" t="s">
        <v>365</v>
      </c>
      <c r="M763" t="s">
        <v>6073</v>
      </c>
      <c r="N763" s="128" t="s">
        <v>365</v>
      </c>
      <c r="O763" s="128" t="s">
        <v>365</v>
      </c>
      <c r="P763" s="128" t="s">
        <v>365</v>
      </c>
      <c r="Q763" s="128" t="s">
        <v>365</v>
      </c>
      <c r="R763" s="128" t="s">
        <v>365</v>
      </c>
      <c r="S763" s="128">
        <v>0.35</v>
      </c>
      <c r="T763">
        <v>2028</v>
      </c>
      <c r="U763" s="495">
        <v>178237.43000000002</v>
      </c>
      <c r="V763" s="495" t="s">
        <v>365</v>
      </c>
      <c r="W763" s="495">
        <v>178237.43000000002</v>
      </c>
      <c r="X763" s="128">
        <v>1</v>
      </c>
      <c r="Y763" s="128">
        <v>0</v>
      </c>
      <c r="Z763" s="495">
        <v>115854.32950000002</v>
      </c>
      <c r="AA763" s="495">
        <v>0</v>
      </c>
      <c r="AB763" s="495">
        <v>62383.1005</v>
      </c>
      <c r="AC763" s="495">
        <v>0</v>
      </c>
      <c r="AD763" s="495">
        <v>0</v>
      </c>
      <c r="AE763" s="42" t="s">
        <v>1884</v>
      </c>
      <c r="AF763" s="42" t="s">
        <v>764</v>
      </c>
      <c r="AG763" s="42" t="s">
        <v>7868</v>
      </c>
      <c r="AH763" s="42">
        <v>1</v>
      </c>
      <c r="AI763" s="42" t="s">
        <v>8710</v>
      </c>
      <c r="AK763"/>
      <c r="AL763"/>
      <c r="AM763"/>
      <c r="AN763"/>
      <c r="AO763"/>
      <c r="AP763"/>
      <c r="AQ763"/>
    </row>
    <row r="764" spans="1:43">
      <c r="A764" t="s">
        <v>26</v>
      </c>
      <c r="B764" t="s">
        <v>11</v>
      </c>
      <c r="C764" t="s">
        <v>365</v>
      </c>
      <c r="D764" t="s">
        <v>928</v>
      </c>
      <c r="E764"/>
      <c r="F764" t="s">
        <v>929</v>
      </c>
      <c r="G764" t="s">
        <v>1261</v>
      </c>
      <c r="H764" t="s">
        <v>365</v>
      </c>
      <c r="I764" t="s">
        <v>365</v>
      </c>
      <c r="J764" t="s">
        <v>365</v>
      </c>
      <c r="K764" t="s">
        <v>365</v>
      </c>
      <c r="L764" t="s">
        <v>365</v>
      </c>
      <c r="M764" t="s">
        <v>6073</v>
      </c>
      <c r="N764" s="128" t="s">
        <v>365</v>
      </c>
      <c r="O764" s="128" t="s">
        <v>365</v>
      </c>
      <c r="P764" s="128" t="s">
        <v>365</v>
      </c>
      <c r="Q764" s="128" t="s">
        <v>365</v>
      </c>
      <c r="R764" s="128" t="s">
        <v>365</v>
      </c>
      <c r="S764" s="128">
        <v>0.35</v>
      </c>
      <c r="T764">
        <v>2028</v>
      </c>
      <c r="U764" s="495">
        <v>4371810.62</v>
      </c>
      <c r="V764" s="495" t="s">
        <v>365</v>
      </c>
      <c r="W764" s="495">
        <v>4371810.62</v>
      </c>
      <c r="X764" s="128">
        <v>1</v>
      </c>
      <c r="Y764" s="128">
        <v>0</v>
      </c>
      <c r="Z764" s="495">
        <v>2841676.9030000004</v>
      </c>
      <c r="AA764" s="495">
        <v>0</v>
      </c>
      <c r="AB764" s="495">
        <v>1530133.7169999997</v>
      </c>
      <c r="AC764" s="495">
        <v>0</v>
      </c>
      <c r="AD764" s="495">
        <v>0</v>
      </c>
      <c r="AE764" s="42" t="s">
        <v>1884</v>
      </c>
      <c r="AF764" s="42" t="s">
        <v>764</v>
      </c>
      <c r="AG764" s="42" t="s">
        <v>8131</v>
      </c>
      <c r="AH764" s="42">
        <v>1</v>
      </c>
      <c r="AI764" s="42" t="s">
        <v>8710</v>
      </c>
      <c r="AK764"/>
      <c r="AL764"/>
      <c r="AM764"/>
      <c r="AN764"/>
      <c r="AO764"/>
      <c r="AP764"/>
      <c r="AQ764"/>
    </row>
    <row r="765" spans="1:43">
      <c r="A765" t="s">
        <v>26</v>
      </c>
      <c r="B765" t="s">
        <v>11</v>
      </c>
      <c r="C765" t="s">
        <v>365</v>
      </c>
      <c r="D765" t="s">
        <v>842</v>
      </c>
      <c r="E765"/>
      <c r="F765" t="s">
        <v>841</v>
      </c>
      <c r="G765" t="s">
        <v>1263</v>
      </c>
      <c r="H765" t="s">
        <v>365</v>
      </c>
      <c r="I765" t="s">
        <v>365</v>
      </c>
      <c r="J765" t="s">
        <v>365</v>
      </c>
      <c r="K765" t="s">
        <v>365</v>
      </c>
      <c r="L765" t="s">
        <v>365</v>
      </c>
      <c r="M765" t="s">
        <v>6707</v>
      </c>
      <c r="N765" s="128" t="s">
        <v>365</v>
      </c>
      <c r="O765" s="128" t="s">
        <v>365</v>
      </c>
      <c r="P765" s="128" t="s">
        <v>365</v>
      </c>
      <c r="Q765" s="128" t="s">
        <v>365</v>
      </c>
      <c r="R765" s="128" t="s">
        <v>365</v>
      </c>
      <c r="S765" s="128">
        <v>0.1</v>
      </c>
      <c r="T765">
        <v>2028</v>
      </c>
      <c r="U765" s="495">
        <v>1062205.75</v>
      </c>
      <c r="V765" s="495" t="s">
        <v>365</v>
      </c>
      <c r="W765" s="495">
        <v>1062205.75</v>
      </c>
      <c r="X765" s="128">
        <v>1</v>
      </c>
      <c r="Y765" s="128">
        <v>0</v>
      </c>
      <c r="Z765" s="495">
        <v>955985.17500000005</v>
      </c>
      <c r="AA765" s="495">
        <v>0</v>
      </c>
      <c r="AB765" s="495">
        <v>106220.57499999995</v>
      </c>
      <c r="AC765" s="495">
        <v>0</v>
      </c>
      <c r="AD765" s="495">
        <v>0</v>
      </c>
      <c r="AE765" s="42" t="s">
        <v>1905</v>
      </c>
      <c r="AF765" s="42" t="s">
        <v>764</v>
      </c>
      <c r="AG765" s="42" t="s">
        <v>8045</v>
      </c>
      <c r="AH765" s="42">
        <v>1</v>
      </c>
      <c r="AI765" s="42" t="s">
        <v>8762</v>
      </c>
      <c r="AK765"/>
      <c r="AL765"/>
      <c r="AM765"/>
      <c r="AN765"/>
      <c r="AO765"/>
      <c r="AP765"/>
      <c r="AQ765"/>
    </row>
    <row r="766" spans="1:43">
      <c r="A766" t="s">
        <v>26</v>
      </c>
      <c r="B766" t="s">
        <v>11</v>
      </c>
      <c r="C766" t="s">
        <v>365</v>
      </c>
      <c r="D766" t="s">
        <v>6611</v>
      </c>
      <c r="E766"/>
      <c r="F766" t="s">
        <v>1747</v>
      </c>
      <c r="G766" t="s">
        <v>1170</v>
      </c>
      <c r="H766" t="s">
        <v>365</v>
      </c>
      <c r="I766" t="s">
        <v>365</v>
      </c>
      <c r="J766" t="s">
        <v>365</v>
      </c>
      <c r="K766" t="s">
        <v>365</v>
      </c>
      <c r="L766" t="s">
        <v>365</v>
      </c>
      <c r="M766" t="s">
        <v>6019</v>
      </c>
      <c r="N766" s="128" t="s">
        <v>365</v>
      </c>
      <c r="O766" s="128" t="s">
        <v>365</v>
      </c>
      <c r="P766" s="128" t="s">
        <v>365</v>
      </c>
      <c r="Q766" s="128" t="s">
        <v>365</v>
      </c>
      <c r="R766" s="128" t="s">
        <v>365</v>
      </c>
      <c r="S766" s="128">
        <v>0.51</v>
      </c>
      <c r="T766">
        <v>2028</v>
      </c>
      <c r="U766" s="495">
        <v>483895.93999999994</v>
      </c>
      <c r="V766" s="495" t="s">
        <v>365</v>
      </c>
      <c r="W766" s="495">
        <v>483895.93999999994</v>
      </c>
      <c r="X766" s="128">
        <v>1</v>
      </c>
      <c r="Y766" s="128">
        <v>0</v>
      </c>
      <c r="Z766" s="495">
        <v>237109.01059999998</v>
      </c>
      <c r="AA766" s="495">
        <v>0</v>
      </c>
      <c r="AB766" s="495">
        <v>246786.92939999996</v>
      </c>
      <c r="AC766" s="495">
        <v>0</v>
      </c>
      <c r="AD766" s="495">
        <v>0</v>
      </c>
      <c r="AE766" s="42" t="s">
        <v>1891</v>
      </c>
      <c r="AF766" s="42" t="s">
        <v>764</v>
      </c>
      <c r="AG766" s="42" t="s">
        <v>7853</v>
      </c>
      <c r="AH766" s="42">
        <v>1</v>
      </c>
      <c r="AI766" s="42" t="s">
        <v>8697</v>
      </c>
      <c r="AK766"/>
      <c r="AL766"/>
      <c r="AM766"/>
      <c r="AN766"/>
      <c r="AO766"/>
      <c r="AP766"/>
      <c r="AQ766"/>
    </row>
    <row r="767" spans="1:43">
      <c r="A767" t="s">
        <v>26</v>
      </c>
      <c r="B767" t="s">
        <v>11</v>
      </c>
      <c r="C767" t="s">
        <v>365</v>
      </c>
      <c r="D767" t="s">
        <v>889</v>
      </c>
      <c r="E767"/>
      <c r="F767" t="s">
        <v>992</v>
      </c>
      <c r="G767" t="s">
        <v>1170</v>
      </c>
      <c r="H767" t="s">
        <v>365</v>
      </c>
      <c r="I767" t="s">
        <v>365</v>
      </c>
      <c r="J767" t="s">
        <v>365</v>
      </c>
      <c r="K767" t="s">
        <v>365</v>
      </c>
      <c r="L767" t="s">
        <v>365</v>
      </c>
      <c r="M767" t="s">
        <v>6005</v>
      </c>
      <c r="N767" s="128" t="s">
        <v>365</v>
      </c>
      <c r="O767" s="128" t="s">
        <v>365</v>
      </c>
      <c r="P767" s="128" t="s">
        <v>365</v>
      </c>
      <c r="Q767" s="128" t="s">
        <v>365</v>
      </c>
      <c r="R767" s="128" t="s">
        <v>365</v>
      </c>
      <c r="S767" s="128">
        <v>0.37</v>
      </c>
      <c r="T767">
        <v>2028</v>
      </c>
      <c r="U767" s="495">
        <v>1736566.7899999998</v>
      </c>
      <c r="V767" s="495" t="s">
        <v>365</v>
      </c>
      <c r="W767" s="495">
        <v>1736566.7899999998</v>
      </c>
      <c r="X767" s="128">
        <v>1</v>
      </c>
      <c r="Y767" s="128">
        <v>0</v>
      </c>
      <c r="Z767" s="495">
        <v>1094037.0776999998</v>
      </c>
      <c r="AA767" s="495">
        <v>0</v>
      </c>
      <c r="AB767" s="495">
        <v>642529.71230000001</v>
      </c>
      <c r="AC767" s="495">
        <v>0</v>
      </c>
      <c r="AD767" s="495">
        <v>0</v>
      </c>
      <c r="AE767" s="42" t="s">
        <v>1911</v>
      </c>
      <c r="AF767" s="42" t="s">
        <v>765</v>
      </c>
      <c r="AG767" s="42" t="s">
        <v>7851</v>
      </c>
      <c r="AH767" s="42">
        <v>1</v>
      </c>
      <c r="AI767" s="42" t="s">
        <v>8695</v>
      </c>
      <c r="AK767"/>
      <c r="AL767"/>
      <c r="AM767"/>
      <c r="AN767"/>
      <c r="AO767"/>
      <c r="AP767"/>
      <c r="AQ767"/>
    </row>
    <row r="768" spans="1:43">
      <c r="A768" t="s">
        <v>26</v>
      </c>
      <c r="B768" t="s">
        <v>11</v>
      </c>
      <c r="C768" t="s">
        <v>365</v>
      </c>
      <c r="D768" t="s">
        <v>900</v>
      </c>
      <c r="E768"/>
      <c r="F768" t="s">
        <v>993</v>
      </c>
      <c r="G768" t="s">
        <v>1170</v>
      </c>
      <c r="H768" t="s">
        <v>365</v>
      </c>
      <c r="I768" t="s">
        <v>365</v>
      </c>
      <c r="J768" t="s">
        <v>365</v>
      </c>
      <c r="K768" t="s">
        <v>365</v>
      </c>
      <c r="L768" t="s">
        <v>365</v>
      </c>
      <c r="M768" t="s">
        <v>6005</v>
      </c>
      <c r="N768" s="128" t="s">
        <v>365</v>
      </c>
      <c r="O768" s="128" t="s">
        <v>365</v>
      </c>
      <c r="P768" s="128" t="s">
        <v>365</v>
      </c>
      <c r="Q768" s="128" t="s">
        <v>365</v>
      </c>
      <c r="R768" s="128" t="s">
        <v>365</v>
      </c>
      <c r="S768" s="128">
        <v>0.37</v>
      </c>
      <c r="T768">
        <v>2028</v>
      </c>
      <c r="U768" s="495">
        <v>617150.35</v>
      </c>
      <c r="V768" s="495" t="s">
        <v>365</v>
      </c>
      <c r="W768" s="495">
        <v>617150.35</v>
      </c>
      <c r="X768" s="128">
        <v>1</v>
      </c>
      <c r="Y768" s="128">
        <v>0</v>
      </c>
      <c r="Z768" s="495">
        <v>388804.7205</v>
      </c>
      <c r="AA768" s="495">
        <v>0</v>
      </c>
      <c r="AB768" s="495">
        <v>228345.62949999998</v>
      </c>
      <c r="AC768" s="495">
        <v>0</v>
      </c>
      <c r="AD768" s="495">
        <v>0</v>
      </c>
      <c r="AE768" s="42" t="s">
        <v>1911</v>
      </c>
      <c r="AF768" s="42" t="s">
        <v>765</v>
      </c>
      <c r="AG768" s="42" t="s">
        <v>7845</v>
      </c>
      <c r="AH768" s="42">
        <v>1</v>
      </c>
      <c r="AI768" s="42" t="s">
        <v>8689</v>
      </c>
      <c r="AK768"/>
      <c r="AL768"/>
      <c r="AM768"/>
      <c r="AN768"/>
      <c r="AO768"/>
      <c r="AP768"/>
      <c r="AQ768"/>
    </row>
    <row r="769" spans="1:43">
      <c r="A769" t="s">
        <v>5882</v>
      </c>
      <c r="B769" t="s">
        <v>280</v>
      </c>
      <c r="C769" t="s">
        <v>365</v>
      </c>
      <c r="D769" t="s">
        <v>754</v>
      </c>
      <c r="E769"/>
      <c r="F769" t="s">
        <v>1062</v>
      </c>
      <c r="G769" t="s">
        <v>1160</v>
      </c>
      <c r="H769" t="s">
        <v>365</v>
      </c>
      <c r="I769" t="s">
        <v>365</v>
      </c>
      <c r="J769" t="s">
        <v>365</v>
      </c>
      <c r="K769" t="s">
        <v>365</v>
      </c>
      <c r="L769" t="s">
        <v>365</v>
      </c>
      <c r="M769" t="s">
        <v>5973</v>
      </c>
      <c r="N769" s="128" t="s">
        <v>365</v>
      </c>
      <c r="O769" s="128" t="s">
        <v>365</v>
      </c>
      <c r="P769" s="128" t="s">
        <v>365</v>
      </c>
      <c r="Q769" s="128" t="s">
        <v>365</v>
      </c>
      <c r="R769" s="128" t="s">
        <v>365</v>
      </c>
      <c r="S769" s="128">
        <v>0.80249999999999999</v>
      </c>
      <c r="T769">
        <v>2028</v>
      </c>
      <c r="U769" s="495">
        <v>126922.91999999998</v>
      </c>
      <c r="V769" s="495" t="s">
        <v>365</v>
      </c>
      <c r="W769" s="495">
        <v>126922.91999999998</v>
      </c>
      <c r="X769" s="128">
        <v>1</v>
      </c>
      <c r="Y769" s="128">
        <v>0</v>
      </c>
      <c r="Z769" s="495">
        <v>25067.276699999999</v>
      </c>
      <c r="AA769" s="495">
        <v>0</v>
      </c>
      <c r="AB769" s="495">
        <v>101855.64329999998</v>
      </c>
      <c r="AC769" s="495">
        <v>0</v>
      </c>
      <c r="AD769" s="495">
        <v>0</v>
      </c>
      <c r="AE769" s="42" t="s">
        <v>541</v>
      </c>
      <c r="AF769" s="42" t="s">
        <v>764</v>
      </c>
      <c r="AG769" s="42" t="s">
        <v>8126</v>
      </c>
      <c r="AH769" s="42">
        <v>1</v>
      </c>
      <c r="AI769" s="42" t="s">
        <v>8799</v>
      </c>
      <c r="AK769"/>
      <c r="AL769"/>
      <c r="AM769"/>
      <c r="AN769"/>
      <c r="AO769"/>
      <c r="AP769"/>
      <c r="AQ769"/>
    </row>
    <row r="770" spans="1:43">
      <c r="A770" t="s">
        <v>2015</v>
      </c>
      <c r="B770" t="s">
        <v>1940</v>
      </c>
      <c r="C770" t="s">
        <v>365</v>
      </c>
      <c r="D770" t="s">
        <v>6638</v>
      </c>
      <c r="E770"/>
      <c r="F770" t="s">
        <v>6636</v>
      </c>
      <c r="G770" t="s">
        <v>1719</v>
      </c>
      <c r="H770" t="s">
        <v>365</v>
      </c>
      <c r="I770" t="s">
        <v>365</v>
      </c>
      <c r="J770" t="s">
        <v>365</v>
      </c>
      <c r="K770" t="s">
        <v>365</v>
      </c>
      <c r="L770" t="s">
        <v>365</v>
      </c>
      <c r="M770" t="s">
        <v>5952</v>
      </c>
      <c r="N770" s="128" t="s">
        <v>365</v>
      </c>
      <c r="O770" s="128" t="s">
        <v>365</v>
      </c>
      <c r="P770" s="128" t="s">
        <v>365</v>
      </c>
      <c r="Q770" s="128" t="s">
        <v>365</v>
      </c>
      <c r="R770" s="128" t="s">
        <v>365</v>
      </c>
      <c r="S770" s="128">
        <v>0.54</v>
      </c>
      <c r="T770">
        <v>2028</v>
      </c>
      <c r="U770" s="495">
        <v>54781</v>
      </c>
      <c r="V770" s="495" t="s">
        <v>365</v>
      </c>
      <c r="W770" s="495">
        <v>54781</v>
      </c>
      <c r="X770" s="128">
        <v>1</v>
      </c>
      <c r="Y770" s="128">
        <v>0</v>
      </c>
      <c r="Z770" s="495">
        <v>25199.26</v>
      </c>
      <c r="AA770" s="495">
        <v>0</v>
      </c>
      <c r="AB770" s="495">
        <v>29581.74</v>
      </c>
      <c r="AC770" s="495">
        <v>0</v>
      </c>
      <c r="AD770" s="495">
        <v>0</v>
      </c>
      <c r="AE770" s="42" t="s">
        <v>656</v>
      </c>
      <c r="AF770" s="42" t="s">
        <v>765</v>
      </c>
      <c r="AG770" s="42" t="s">
        <v>7953</v>
      </c>
      <c r="AH770" s="42">
        <v>1</v>
      </c>
      <c r="AI770" s="42" t="s">
        <v>8734</v>
      </c>
      <c r="AK770"/>
      <c r="AL770"/>
      <c r="AM770"/>
      <c r="AN770"/>
      <c r="AO770"/>
      <c r="AP770"/>
      <c r="AQ770"/>
    </row>
    <row r="771" spans="1:43">
      <c r="A771" t="s">
        <v>5882</v>
      </c>
      <c r="B771" t="s">
        <v>280</v>
      </c>
      <c r="C771" t="s">
        <v>365</v>
      </c>
      <c r="D771" t="s">
        <v>1656</v>
      </c>
      <c r="E771"/>
      <c r="F771" t="s">
        <v>1003</v>
      </c>
      <c r="G771" t="s">
        <v>1655</v>
      </c>
      <c r="H771" t="s">
        <v>365</v>
      </c>
      <c r="I771" t="s">
        <v>365</v>
      </c>
      <c r="J771" t="s">
        <v>365</v>
      </c>
      <c r="K771" t="s">
        <v>365</v>
      </c>
      <c r="L771" t="s">
        <v>365</v>
      </c>
      <c r="M771" t="s">
        <v>6321</v>
      </c>
      <c r="N771" s="128" t="s">
        <v>365</v>
      </c>
      <c r="O771" s="128" t="s">
        <v>365</v>
      </c>
      <c r="P771" s="128" t="s">
        <v>365</v>
      </c>
      <c r="Q771" s="128" t="s">
        <v>365</v>
      </c>
      <c r="R771" s="128" t="s">
        <v>365</v>
      </c>
      <c r="S771" s="128">
        <v>0.875</v>
      </c>
      <c r="T771">
        <v>2028</v>
      </c>
      <c r="U771" s="495">
        <v>51741.43</v>
      </c>
      <c r="V771" s="495" t="s">
        <v>365</v>
      </c>
      <c r="W771" s="495">
        <v>51741.43</v>
      </c>
      <c r="X771" s="128">
        <v>1</v>
      </c>
      <c r="Y771" s="128">
        <v>0</v>
      </c>
      <c r="Z771" s="495">
        <v>6467.67875</v>
      </c>
      <c r="AA771" s="495">
        <v>0</v>
      </c>
      <c r="AB771" s="495">
        <v>45273.751250000001</v>
      </c>
      <c r="AC771" s="495">
        <v>0</v>
      </c>
      <c r="AD771" s="495">
        <v>0</v>
      </c>
      <c r="AE771" s="42" t="s">
        <v>538</v>
      </c>
      <c r="AF771" s="42" t="s">
        <v>764</v>
      </c>
      <c r="AG771" s="42" t="s">
        <v>7970</v>
      </c>
      <c r="AH771" s="42">
        <v>1</v>
      </c>
      <c r="AI771" s="42" t="s">
        <v>8660</v>
      </c>
      <c r="AK771"/>
      <c r="AL771"/>
      <c r="AM771"/>
      <c r="AN771"/>
      <c r="AO771"/>
      <c r="AP771"/>
      <c r="AQ771"/>
    </row>
    <row r="772" spans="1:43">
      <c r="A772" t="s">
        <v>5882</v>
      </c>
      <c r="B772" t="s">
        <v>280</v>
      </c>
      <c r="C772" t="s">
        <v>365</v>
      </c>
      <c r="D772" t="s">
        <v>755</v>
      </c>
      <c r="E772"/>
      <c r="F772" t="s">
        <v>1162</v>
      </c>
      <c r="G772" t="s">
        <v>1720</v>
      </c>
      <c r="H772" t="s">
        <v>365</v>
      </c>
      <c r="I772" t="s">
        <v>365</v>
      </c>
      <c r="J772" t="s">
        <v>365</v>
      </c>
      <c r="K772" t="s">
        <v>365</v>
      </c>
      <c r="L772" t="s">
        <v>365</v>
      </c>
      <c r="M772" t="s">
        <v>5976</v>
      </c>
      <c r="N772" s="128" t="s">
        <v>365</v>
      </c>
      <c r="O772" s="128" t="s">
        <v>365</v>
      </c>
      <c r="P772" s="128" t="s">
        <v>365</v>
      </c>
      <c r="Q772" s="128" t="s">
        <v>365</v>
      </c>
      <c r="R772" s="128" t="s">
        <v>365</v>
      </c>
      <c r="S772" s="128">
        <v>0.625</v>
      </c>
      <c r="T772">
        <v>2028</v>
      </c>
      <c r="U772" s="495">
        <v>534190.11</v>
      </c>
      <c r="V772" s="495" t="s">
        <v>365</v>
      </c>
      <c r="W772" s="495">
        <v>534190.11</v>
      </c>
      <c r="X772" s="128">
        <v>1</v>
      </c>
      <c r="Y772" s="128">
        <v>0</v>
      </c>
      <c r="Z772" s="495">
        <v>200321.29125000001</v>
      </c>
      <c r="AA772" s="495">
        <v>0</v>
      </c>
      <c r="AB772" s="495">
        <v>333868.81874999998</v>
      </c>
      <c r="AC772" s="495">
        <v>0</v>
      </c>
      <c r="AD772" s="495">
        <v>0</v>
      </c>
      <c r="AE772" s="42" t="s">
        <v>526</v>
      </c>
      <c r="AF772" s="42" t="s">
        <v>765</v>
      </c>
      <c r="AG772" s="42" t="s">
        <v>7941</v>
      </c>
      <c r="AH772" s="42">
        <v>1</v>
      </c>
      <c r="AI772" s="42" t="s">
        <v>8731</v>
      </c>
      <c r="AK772"/>
      <c r="AL772"/>
      <c r="AM772"/>
      <c r="AN772"/>
      <c r="AO772"/>
      <c r="AP772"/>
      <c r="AQ772"/>
    </row>
    <row r="773" spans="1:43">
      <c r="A773" t="s">
        <v>2015</v>
      </c>
      <c r="B773" t="s">
        <v>1940</v>
      </c>
      <c r="C773" t="s">
        <v>365</v>
      </c>
      <c r="D773" t="s">
        <v>1636</v>
      </c>
      <c r="E773"/>
      <c r="F773" t="s">
        <v>1011</v>
      </c>
      <c r="G773" t="s">
        <v>1622</v>
      </c>
      <c r="H773" t="s">
        <v>365</v>
      </c>
      <c r="I773" t="s">
        <v>365</v>
      </c>
      <c r="J773" t="s">
        <v>365</v>
      </c>
      <c r="K773" t="s">
        <v>365</v>
      </c>
      <c r="L773" t="s">
        <v>365</v>
      </c>
      <c r="M773" t="s">
        <v>5962</v>
      </c>
      <c r="N773" s="128" t="s">
        <v>365</v>
      </c>
      <c r="O773" s="128" t="s">
        <v>365</v>
      </c>
      <c r="P773" s="128" t="s">
        <v>365</v>
      </c>
      <c r="Q773" s="128" t="s">
        <v>365</v>
      </c>
      <c r="R773" s="128" t="s">
        <v>365</v>
      </c>
      <c r="S773" s="128">
        <v>0.75</v>
      </c>
      <c r="T773">
        <v>2028</v>
      </c>
      <c r="U773" s="495">
        <v>85213.63</v>
      </c>
      <c r="V773" s="495" t="s">
        <v>365</v>
      </c>
      <c r="W773" s="495">
        <v>85213.63</v>
      </c>
      <c r="X773" s="128">
        <v>1</v>
      </c>
      <c r="Y773" s="128">
        <v>0</v>
      </c>
      <c r="Z773" s="495">
        <v>21303.407500000001</v>
      </c>
      <c r="AA773" s="495">
        <v>0</v>
      </c>
      <c r="AB773" s="495">
        <v>63910.222500000003</v>
      </c>
      <c r="AC773" s="495">
        <v>0</v>
      </c>
      <c r="AD773" s="495">
        <v>0</v>
      </c>
      <c r="AE773" s="42" t="s">
        <v>658</v>
      </c>
      <c r="AF773" s="42" t="s">
        <v>765</v>
      </c>
      <c r="AG773" s="42" t="s">
        <v>8056</v>
      </c>
      <c r="AH773" s="42">
        <v>1</v>
      </c>
      <c r="AI773" s="42" t="s">
        <v>8767</v>
      </c>
      <c r="AK773"/>
      <c r="AL773"/>
      <c r="AM773"/>
      <c r="AN773"/>
      <c r="AO773"/>
      <c r="AP773"/>
      <c r="AQ773"/>
    </row>
    <row r="774" spans="1:43">
      <c r="A774" t="s">
        <v>5882</v>
      </c>
      <c r="B774" t="s">
        <v>280</v>
      </c>
      <c r="C774" t="s">
        <v>365</v>
      </c>
      <c r="D774" t="s">
        <v>1629</v>
      </c>
      <c r="E774"/>
      <c r="F774" t="s">
        <v>1014</v>
      </c>
      <c r="G774" t="s">
        <v>1717</v>
      </c>
      <c r="H774" t="s">
        <v>365</v>
      </c>
      <c r="I774" t="s">
        <v>365</v>
      </c>
      <c r="J774" t="s">
        <v>365</v>
      </c>
      <c r="K774" t="s">
        <v>365</v>
      </c>
      <c r="L774" t="s">
        <v>365</v>
      </c>
      <c r="M774" t="s">
        <v>5973</v>
      </c>
      <c r="N774" s="128" t="s">
        <v>365</v>
      </c>
      <c r="O774" s="128" t="s">
        <v>365</v>
      </c>
      <c r="P774" s="128" t="s">
        <v>365</v>
      </c>
      <c r="Q774" s="128" t="s">
        <v>365</v>
      </c>
      <c r="R774" s="128" t="s">
        <v>365</v>
      </c>
      <c r="S774" s="128">
        <v>0.625</v>
      </c>
      <c r="T774">
        <v>2028</v>
      </c>
      <c r="U774" s="495">
        <v>48507.06</v>
      </c>
      <c r="V774" s="495" t="s">
        <v>365</v>
      </c>
      <c r="W774" s="495">
        <v>48507.06</v>
      </c>
      <c r="X774" s="128">
        <v>1</v>
      </c>
      <c r="Y774" s="128">
        <v>0</v>
      </c>
      <c r="Z774" s="495">
        <v>18190.147499999999</v>
      </c>
      <c r="AA774" s="495">
        <v>0</v>
      </c>
      <c r="AB774" s="495">
        <v>30316.912499999999</v>
      </c>
      <c r="AC774" s="495">
        <v>0</v>
      </c>
      <c r="AD774" s="495">
        <v>0</v>
      </c>
      <c r="AE774" s="42" t="s">
        <v>541</v>
      </c>
      <c r="AF774" s="42" t="s">
        <v>764</v>
      </c>
      <c r="AG774" s="42" t="s">
        <v>8132</v>
      </c>
      <c r="AH774" s="42">
        <v>1</v>
      </c>
      <c r="AI774" s="42" t="s">
        <v>8711</v>
      </c>
      <c r="AK774"/>
      <c r="AL774"/>
      <c r="AM774"/>
      <c r="AN774"/>
      <c r="AO774"/>
      <c r="AP774"/>
      <c r="AQ774"/>
    </row>
    <row r="775" spans="1:43">
      <c r="A775" t="s">
        <v>5882</v>
      </c>
      <c r="B775" t="s">
        <v>280</v>
      </c>
      <c r="C775" t="s">
        <v>365</v>
      </c>
      <c r="D775" s="488" t="s">
        <v>1684</v>
      </c>
      <c r="E775"/>
      <c r="F775" t="s">
        <v>1048</v>
      </c>
      <c r="G775" t="s">
        <v>1683</v>
      </c>
      <c r="H775" t="s">
        <v>365</v>
      </c>
      <c r="I775" t="s">
        <v>365</v>
      </c>
      <c r="J775" t="s">
        <v>365</v>
      </c>
      <c r="K775" t="s">
        <v>365</v>
      </c>
      <c r="L775" t="s">
        <v>365</v>
      </c>
      <c r="M775" t="s">
        <v>5976</v>
      </c>
      <c r="N775" s="128" t="s">
        <v>365</v>
      </c>
      <c r="O775" s="128" t="s">
        <v>365</v>
      </c>
      <c r="P775" s="128" t="s">
        <v>365</v>
      </c>
      <c r="Q775" s="128" t="s">
        <v>365</v>
      </c>
      <c r="R775" s="128" t="s">
        <v>365</v>
      </c>
      <c r="S775" s="128">
        <v>0.625</v>
      </c>
      <c r="T775">
        <v>2028</v>
      </c>
      <c r="U775" s="495">
        <v>-13911.539999999999</v>
      </c>
      <c r="V775" s="495" t="s">
        <v>365</v>
      </c>
      <c r="W775" s="495">
        <v>-13911.539999999999</v>
      </c>
      <c r="X775" s="128">
        <v>1</v>
      </c>
      <c r="Y775" s="128">
        <v>0</v>
      </c>
      <c r="Z775" s="495">
        <v>-5216.8274999999994</v>
      </c>
      <c r="AA775" s="495">
        <v>0</v>
      </c>
      <c r="AB775" s="495">
        <v>-8694.7124999999996</v>
      </c>
      <c r="AC775" s="495">
        <v>0</v>
      </c>
      <c r="AD775" s="495">
        <v>0</v>
      </c>
      <c r="AE775" s="42" t="s">
        <v>526</v>
      </c>
      <c r="AF775" s="42" t="s">
        <v>765</v>
      </c>
      <c r="AG775" s="42" t="s">
        <v>7835</v>
      </c>
      <c r="AH775" s="42">
        <v>1</v>
      </c>
      <c r="AI775" s="42" t="s">
        <v>8679</v>
      </c>
      <c r="AK775"/>
      <c r="AL775"/>
      <c r="AM775"/>
      <c r="AN775"/>
      <c r="AO775"/>
      <c r="AP775"/>
      <c r="AQ775"/>
    </row>
    <row r="776" spans="1:43">
      <c r="A776" t="s">
        <v>5882</v>
      </c>
      <c r="B776" t="s">
        <v>280</v>
      </c>
      <c r="C776" t="s">
        <v>365</v>
      </c>
      <c r="D776" s="488" t="s">
        <v>1684</v>
      </c>
      <c r="E776"/>
      <c r="F776" t="s">
        <v>1048</v>
      </c>
      <c r="G776" t="s">
        <v>1683</v>
      </c>
      <c r="H776" t="s">
        <v>365</v>
      </c>
      <c r="I776" t="s">
        <v>365</v>
      </c>
      <c r="J776" t="s">
        <v>365</v>
      </c>
      <c r="K776" t="s">
        <v>365</v>
      </c>
      <c r="L776" t="s">
        <v>365</v>
      </c>
      <c r="M776" t="s">
        <v>5976</v>
      </c>
      <c r="N776" s="128" t="s">
        <v>365</v>
      </c>
      <c r="O776" s="128" t="s">
        <v>365</v>
      </c>
      <c r="P776" s="128" t="s">
        <v>365</v>
      </c>
      <c r="Q776" s="128" t="s">
        <v>365</v>
      </c>
      <c r="R776" s="128" t="s">
        <v>365</v>
      </c>
      <c r="S776" s="128">
        <v>0.625</v>
      </c>
      <c r="T776">
        <v>2028</v>
      </c>
      <c r="U776" s="495">
        <v>662653.96</v>
      </c>
      <c r="V776" s="495" t="s">
        <v>365</v>
      </c>
      <c r="W776" s="495">
        <v>662653.96</v>
      </c>
      <c r="X776" s="128">
        <v>1</v>
      </c>
      <c r="Y776" s="128">
        <v>0</v>
      </c>
      <c r="Z776" s="495">
        <v>248495.23499999999</v>
      </c>
      <c r="AA776" s="495">
        <v>0</v>
      </c>
      <c r="AB776" s="495">
        <v>414158.72499999998</v>
      </c>
      <c r="AC776" s="495">
        <v>0</v>
      </c>
      <c r="AD776" s="495">
        <v>0</v>
      </c>
      <c r="AE776" s="42" t="s">
        <v>526</v>
      </c>
      <c r="AF776" s="42" t="s">
        <v>765</v>
      </c>
      <c r="AG776" s="42" t="s">
        <v>8064</v>
      </c>
      <c r="AH776" s="42">
        <v>1</v>
      </c>
      <c r="AI776" s="42" t="s">
        <v>8679</v>
      </c>
      <c r="AK776"/>
      <c r="AL776"/>
      <c r="AM776"/>
      <c r="AN776"/>
      <c r="AO776"/>
      <c r="AP776"/>
      <c r="AQ776"/>
    </row>
    <row r="777" spans="1:43">
      <c r="A777" t="s">
        <v>5882</v>
      </c>
      <c r="B777" t="s">
        <v>280</v>
      </c>
      <c r="C777" t="s">
        <v>365</v>
      </c>
      <c r="D777" t="s">
        <v>1660</v>
      </c>
      <c r="E777"/>
      <c r="F777" t="s">
        <v>1020</v>
      </c>
      <c r="G777" t="s">
        <v>1659</v>
      </c>
      <c r="H777" t="s">
        <v>365</v>
      </c>
      <c r="I777" t="s">
        <v>365</v>
      </c>
      <c r="J777" t="s">
        <v>365</v>
      </c>
      <c r="K777" t="s">
        <v>365</v>
      </c>
      <c r="L777" t="s">
        <v>365</v>
      </c>
      <c r="M777" t="s">
        <v>5992</v>
      </c>
      <c r="N777" s="128" t="s">
        <v>365</v>
      </c>
      <c r="O777" s="128" t="s">
        <v>365</v>
      </c>
      <c r="P777" s="128" t="s">
        <v>365</v>
      </c>
      <c r="Q777" s="128" t="s">
        <v>365</v>
      </c>
      <c r="R777" s="128" t="s">
        <v>365</v>
      </c>
      <c r="S777" s="128">
        <v>0.5</v>
      </c>
      <c r="T777">
        <v>2028</v>
      </c>
      <c r="U777" s="495">
        <v>115997</v>
      </c>
      <c r="V777" s="495" t="s">
        <v>365</v>
      </c>
      <c r="W777" s="495">
        <v>115997</v>
      </c>
      <c r="X777" s="128">
        <v>1</v>
      </c>
      <c r="Y777" s="128">
        <v>0</v>
      </c>
      <c r="Z777" s="495">
        <v>57998.5</v>
      </c>
      <c r="AA777" s="495">
        <v>0</v>
      </c>
      <c r="AB777" s="495">
        <v>57998.5</v>
      </c>
      <c r="AC777" s="495">
        <v>0</v>
      </c>
      <c r="AD777" s="495">
        <v>0</v>
      </c>
      <c r="AE777" s="42" t="s">
        <v>543</v>
      </c>
      <c r="AF777" s="42" t="s">
        <v>765</v>
      </c>
      <c r="AG777" s="42" t="s">
        <v>7979</v>
      </c>
      <c r="AH777" s="42">
        <v>1</v>
      </c>
      <c r="AI777" s="42" t="s">
        <v>8663</v>
      </c>
      <c r="AK777"/>
      <c r="AL777"/>
      <c r="AM777"/>
      <c r="AN777"/>
      <c r="AO777"/>
      <c r="AP777"/>
      <c r="AQ777"/>
    </row>
    <row r="778" spans="1:43">
      <c r="A778" t="s">
        <v>5882</v>
      </c>
      <c r="B778" t="s">
        <v>280</v>
      </c>
      <c r="C778" t="s">
        <v>365</v>
      </c>
      <c r="D778" t="s">
        <v>1653</v>
      </c>
      <c r="E778"/>
      <c r="F778" t="s">
        <v>1019</v>
      </c>
      <c r="G778" t="s">
        <v>1654</v>
      </c>
      <c r="H778" t="s">
        <v>365</v>
      </c>
      <c r="I778" t="s">
        <v>365</v>
      </c>
      <c r="J778" t="s">
        <v>365</v>
      </c>
      <c r="K778" t="s">
        <v>365</v>
      </c>
      <c r="L778" t="s">
        <v>365</v>
      </c>
      <c r="M778" t="s">
        <v>6389</v>
      </c>
      <c r="N778" s="128" t="s">
        <v>365</v>
      </c>
      <c r="O778" s="128" t="s">
        <v>365</v>
      </c>
      <c r="P778" s="128" t="s">
        <v>365</v>
      </c>
      <c r="Q778" s="128" t="s">
        <v>365</v>
      </c>
      <c r="R778" s="128" t="s">
        <v>365</v>
      </c>
      <c r="S778" s="128">
        <v>0.75</v>
      </c>
      <c r="T778">
        <v>2028</v>
      </c>
      <c r="U778" s="495">
        <v>299395.74</v>
      </c>
      <c r="V778" s="495" t="s">
        <v>365</v>
      </c>
      <c r="W778" s="495">
        <v>299395.74</v>
      </c>
      <c r="X778" s="128">
        <v>1</v>
      </c>
      <c r="Y778" s="128">
        <v>0</v>
      </c>
      <c r="Z778" s="495">
        <v>74848.934999999998</v>
      </c>
      <c r="AA778" s="495">
        <v>0</v>
      </c>
      <c r="AB778" s="495">
        <v>224546.80499999999</v>
      </c>
      <c r="AC778" s="495">
        <v>0</v>
      </c>
      <c r="AD778" s="495">
        <v>0</v>
      </c>
      <c r="AE778" s="42" t="s">
        <v>548</v>
      </c>
      <c r="AF778" s="42" t="s">
        <v>765</v>
      </c>
      <c r="AG778" s="42" t="s">
        <v>8136</v>
      </c>
      <c r="AH778" s="42">
        <v>1</v>
      </c>
      <c r="AI778" s="42" t="s">
        <v>8802</v>
      </c>
      <c r="AK778"/>
      <c r="AL778"/>
      <c r="AM778"/>
      <c r="AN778"/>
      <c r="AO778"/>
      <c r="AP778"/>
      <c r="AQ778"/>
    </row>
    <row r="779" spans="1:43">
      <c r="A779" t="s">
        <v>5882</v>
      </c>
      <c r="B779" t="s">
        <v>280</v>
      </c>
      <c r="C779" t="s">
        <v>365</v>
      </c>
      <c r="D779" t="s">
        <v>1632</v>
      </c>
      <c r="E779"/>
      <c r="F779" t="s">
        <v>1018</v>
      </c>
      <c r="G779" t="s">
        <v>1614</v>
      </c>
      <c r="H779" t="s">
        <v>365</v>
      </c>
      <c r="I779" t="s">
        <v>365</v>
      </c>
      <c r="J779" t="s">
        <v>365</v>
      </c>
      <c r="K779" t="s">
        <v>365</v>
      </c>
      <c r="L779" t="s">
        <v>365</v>
      </c>
      <c r="M779" t="s">
        <v>6586</v>
      </c>
      <c r="N779" s="128" t="s">
        <v>365</v>
      </c>
      <c r="O779" s="128" t="s">
        <v>365</v>
      </c>
      <c r="P779" s="128" t="s">
        <v>365</v>
      </c>
      <c r="Q779" s="128" t="s">
        <v>365</v>
      </c>
      <c r="R779" s="128" t="s">
        <v>365</v>
      </c>
      <c r="S779" s="128">
        <v>0.75</v>
      </c>
      <c r="T779">
        <v>2028</v>
      </c>
      <c r="U779" s="495">
        <v>12972.5</v>
      </c>
      <c r="V779" s="495" t="s">
        <v>365</v>
      </c>
      <c r="W779" s="495">
        <v>12972.5</v>
      </c>
      <c r="X779" s="128">
        <v>1</v>
      </c>
      <c r="Y779" s="128">
        <v>0</v>
      </c>
      <c r="Z779" s="495">
        <v>3243.125</v>
      </c>
      <c r="AA779" s="495">
        <v>0</v>
      </c>
      <c r="AB779" s="495">
        <v>9729.375</v>
      </c>
      <c r="AC779" s="495">
        <v>0</v>
      </c>
      <c r="AD779" s="495">
        <v>0</v>
      </c>
      <c r="AE779" s="42" t="s">
        <v>530</v>
      </c>
      <c r="AF779" s="42" t="s">
        <v>764</v>
      </c>
      <c r="AG779" s="42" t="s">
        <v>7956</v>
      </c>
      <c r="AH779" s="42">
        <v>1</v>
      </c>
      <c r="AI779" s="42" t="s">
        <v>8652</v>
      </c>
      <c r="AK779"/>
      <c r="AL779"/>
      <c r="AM779"/>
      <c r="AN779"/>
      <c r="AO779"/>
      <c r="AP779"/>
      <c r="AQ779"/>
    </row>
    <row r="780" spans="1:43">
      <c r="A780" t="s">
        <v>2015</v>
      </c>
      <c r="B780" t="s">
        <v>1940</v>
      </c>
      <c r="C780" t="s">
        <v>365</v>
      </c>
      <c r="D780" t="s">
        <v>1687</v>
      </c>
      <c r="E780"/>
      <c r="F780" t="s">
        <v>6582</v>
      </c>
      <c r="G780" t="s">
        <v>1686</v>
      </c>
      <c r="H780" t="s">
        <v>365</v>
      </c>
      <c r="I780" t="s">
        <v>365</v>
      </c>
      <c r="J780" t="s">
        <v>365</v>
      </c>
      <c r="K780" t="s">
        <v>365</v>
      </c>
      <c r="L780" t="s">
        <v>365</v>
      </c>
      <c r="M780" t="s">
        <v>6583</v>
      </c>
      <c r="N780" s="128" t="s">
        <v>365</v>
      </c>
      <c r="O780" s="128" t="s">
        <v>365</v>
      </c>
      <c r="P780" s="128" t="s">
        <v>365</v>
      </c>
      <c r="Q780" s="128" t="s">
        <v>365</v>
      </c>
      <c r="R780" s="128" t="s">
        <v>365</v>
      </c>
      <c r="S780" s="128">
        <v>0.6</v>
      </c>
      <c r="T780">
        <v>2028</v>
      </c>
      <c r="U780" s="495">
        <v>348815.48</v>
      </c>
      <c r="V780" s="495" t="s">
        <v>365</v>
      </c>
      <c r="W780" s="495">
        <v>348815.48</v>
      </c>
      <c r="X780" s="128">
        <v>1</v>
      </c>
      <c r="Y780" s="128">
        <v>0</v>
      </c>
      <c r="Z780" s="495">
        <v>139526.19200000001</v>
      </c>
      <c r="AA780" s="495">
        <v>0</v>
      </c>
      <c r="AB780" s="495">
        <v>209289.28799999997</v>
      </c>
      <c r="AC780" s="495">
        <v>0</v>
      </c>
      <c r="AD780" s="495">
        <v>0</v>
      </c>
      <c r="AE780" s="42" t="s">
        <v>657</v>
      </c>
      <c r="AF780" s="42" t="s">
        <v>765</v>
      </c>
      <c r="AG780" s="42" t="s">
        <v>7945</v>
      </c>
      <c r="AH780" s="42">
        <v>1</v>
      </c>
      <c r="AI780" s="42" t="s">
        <v>8649</v>
      </c>
      <c r="AK780"/>
      <c r="AL780"/>
      <c r="AM780"/>
      <c r="AN780"/>
      <c r="AO780"/>
      <c r="AP780"/>
      <c r="AQ780"/>
    </row>
    <row r="781" spans="1:43">
      <c r="A781" t="s">
        <v>5882</v>
      </c>
      <c r="B781" t="s">
        <v>280</v>
      </c>
      <c r="C781" t="s">
        <v>365</v>
      </c>
      <c r="D781" t="s">
        <v>1644</v>
      </c>
      <c r="E781"/>
      <c r="F781" t="s">
        <v>1043</v>
      </c>
      <c r="G781" t="s">
        <v>1681</v>
      </c>
      <c r="H781" t="s">
        <v>365</v>
      </c>
      <c r="I781" t="s">
        <v>365</v>
      </c>
      <c r="J781" t="s">
        <v>365</v>
      </c>
      <c r="K781" t="s">
        <v>365</v>
      </c>
      <c r="L781" t="s">
        <v>365</v>
      </c>
      <c r="M781" t="s">
        <v>5976</v>
      </c>
      <c r="N781" s="128" t="s">
        <v>365</v>
      </c>
      <c r="O781" s="128" t="s">
        <v>365</v>
      </c>
      <c r="P781" s="128" t="s">
        <v>365</v>
      </c>
      <c r="Q781" s="128" t="s">
        <v>365</v>
      </c>
      <c r="R781" s="128" t="s">
        <v>365</v>
      </c>
      <c r="S781" s="128">
        <v>0.625</v>
      </c>
      <c r="T781">
        <v>2028</v>
      </c>
      <c r="U781" s="495">
        <v>640602.6</v>
      </c>
      <c r="V781" s="495" t="s">
        <v>365</v>
      </c>
      <c r="W781" s="495">
        <v>640602.6</v>
      </c>
      <c r="X781" s="128">
        <v>1</v>
      </c>
      <c r="Y781" s="128">
        <v>0</v>
      </c>
      <c r="Z781" s="495">
        <v>240225.97499999998</v>
      </c>
      <c r="AA781" s="495">
        <v>0</v>
      </c>
      <c r="AB781" s="495">
        <v>400376.625</v>
      </c>
      <c r="AC781" s="495">
        <v>0</v>
      </c>
      <c r="AD781" s="495">
        <v>0</v>
      </c>
      <c r="AE781" s="42" t="s">
        <v>526</v>
      </c>
      <c r="AF781" s="42" t="s">
        <v>765</v>
      </c>
      <c r="AG781" s="42" t="s">
        <v>7958</v>
      </c>
      <c r="AH781" s="42">
        <v>1</v>
      </c>
      <c r="AI781" s="42" t="s">
        <v>8737</v>
      </c>
      <c r="AK781"/>
      <c r="AL781"/>
      <c r="AM781"/>
      <c r="AN781"/>
      <c r="AO781"/>
      <c r="AP781"/>
      <c r="AQ781"/>
    </row>
    <row r="782" spans="1:43">
      <c r="A782" t="s">
        <v>5882</v>
      </c>
      <c r="B782" t="s">
        <v>280</v>
      </c>
      <c r="C782" t="s">
        <v>365</v>
      </c>
      <c r="D782" s="488" t="s">
        <v>1641</v>
      </c>
      <c r="E782"/>
      <c r="F782" t="s">
        <v>1021</v>
      </c>
      <c r="G782" t="s">
        <v>1606</v>
      </c>
      <c r="H782" t="s">
        <v>365</v>
      </c>
      <c r="I782" t="s">
        <v>365</v>
      </c>
      <c r="J782" t="s">
        <v>365</v>
      </c>
      <c r="K782" t="s">
        <v>365</v>
      </c>
      <c r="L782" t="s">
        <v>365</v>
      </c>
      <c r="M782" t="s">
        <v>6325</v>
      </c>
      <c r="N782" s="128" t="s">
        <v>365</v>
      </c>
      <c r="O782" s="128" t="s">
        <v>365</v>
      </c>
      <c r="P782" s="128" t="s">
        <v>365</v>
      </c>
      <c r="Q782" s="128" t="s">
        <v>365</v>
      </c>
      <c r="R782" s="128" t="s">
        <v>365</v>
      </c>
      <c r="S782" s="128">
        <v>0.75</v>
      </c>
      <c r="T782">
        <v>2028</v>
      </c>
      <c r="U782" s="495">
        <v>-7199.86</v>
      </c>
      <c r="V782" s="495" t="s">
        <v>365</v>
      </c>
      <c r="W782" s="495">
        <v>-7199.86</v>
      </c>
      <c r="X782" s="128">
        <v>1</v>
      </c>
      <c r="Y782" s="128">
        <v>0</v>
      </c>
      <c r="Z782" s="495">
        <v>-1799.9649999999999</v>
      </c>
      <c r="AA782" s="495">
        <v>0</v>
      </c>
      <c r="AB782" s="495">
        <v>-5399.8949999999995</v>
      </c>
      <c r="AC782" s="495">
        <v>0</v>
      </c>
      <c r="AD782" s="495">
        <v>0</v>
      </c>
      <c r="AE782" s="42" t="s">
        <v>545</v>
      </c>
      <c r="AF782" s="42" t="s">
        <v>765</v>
      </c>
      <c r="AG782" s="42" t="s">
        <v>7871</v>
      </c>
      <c r="AH782" s="42">
        <v>1</v>
      </c>
      <c r="AI782" s="42" t="s">
        <v>8712</v>
      </c>
      <c r="AK782"/>
      <c r="AL782"/>
      <c r="AM782"/>
      <c r="AN782"/>
      <c r="AO782"/>
      <c r="AP782"/>
      <c r="AQ782"/>
    </row>
    <row r="783" spans="1:43">
      <c r="A783" t="s">
        <v>5882</v>
      </c>
      <c r="B783" t="s">
        <v>280</v>
      </c>
      <c r="C783" t="s">
        <v>365</v>
      </c>
      <c r="D783" s="488" t="s">
        <v>1641</v>
      </c>
      <c r="E783"/>
      <c r="F783" t="s">
        <v>1021</v>
      </c>
      <c r="G783" t="s">
        <v>1606</v>
      </c>
      <c r="H783" t="s">
        <v>365</v>
      </c>
      <c r="I783" t="s">
        <v>365</v>
      </c>
      <c r="J783" t="s">
        <v>365</v>
      </c>
      <c r="K783" t="s">
        <v>365</v>
      </c>
      <c r="L783" t="s">
        <v>365</v>
      </c>
      <c r="M783" t="s">
        <v>6325</v>
      </c>
      <c r="N783" s="128" t="s">
        <v>365</v>
      </c>
      <c r="O783" s="128" t="s">
        <v>365</v>
      </c>
      <c r="P783" s="128" t="s">
        <v>365</v>
      </c>
      <c r="Q783" s="128" t="s">
        <v>365</v>
      </c>
      <c r="R783" s="128" t="s">
        <v>365</v>
      </c>
      <c r="S783" s="128">
        <v>0.75</v>
      </c>
      <c r="T783">
        <v>2028</v>
      </c>
      <c r="U783" s="495">
        <v>660445.29</v>
      </c>
      <c r="V783" s="495" t="s">
        <v>365</v>
      </c>
      <c r="W783" s="495">
        <v>660445.29</v>
      </c>
      <c r="X783" s="128">
        <v>1</v>
      </c>
      <c r="Y783" s="128">
        <v>0</v>
      </c>
      <c r="Z783" s="495">
        <v>165111.32250000001</v>
      </c>
      <c r="AA783" s="495">
        <v>0</v>
      </c>
      <c r="AB783" s="495">
        <v>495333.96750000003</v>
      </c>
      <c r="AC783" s="495">
        <v>0</v>
      </c>
      <c r="AD783" s="495">
        <v>0</v>
      </c>
      <c r="AE783" s="42" t="s">
        <v>545</v>
      </c>
      <c r="AF783" s="42" t="s">
        <v>765</v>
      </c>
      <c r="AG783" s="42" t="s">
        <v>8137</v>
      </c>
      <c r="AH783" s="42">
        <v>1</v>
      </c>
      <c r="AI783" s="42" t="s">
        <v>8712</v>
      </c>
      <c r="AK783"/>
      <c r="AL783"/>
      <c r="AM783"/>
      <c r="AN783"/>
      <c r="AO783"/>
      <c r="AP783"/>
      <c r="AQ783"/>
    </row>
    <row r="784" spans="1:43">
      <c r="A784" t="s">
        <v>2015</v>
      </c>
      <c r="B784" t="s">
        <v>1940</v>
      </c>
      <c r="C784" t="s">
        <v>365</v>
      </c>
      <c r="D784" t="s">
        <v>1693</v>
      </c>
      <c r="E784"/>
      <c r="F784" t="s">
        <v>1034</v>
      </c>
      <c r="G784" t="s">
        <v>1692</v>
      </c>
      <c r="H784" t="s">
        <v>365</v>
      </c>
      <c r="I784" t="s">
        <v>365</v>
      </c>
      <c r="J784" t="s">
        <v>365</v>
      </c>
      <c r="K784" t="s">
        <v>365</v>
      </c>
      <c r="L784" t="s">
        <v>365</v>
      </c>
      <c r="M784" t="s">
        <v>6615</v>
      </c>
      <c r="N784" s="128" t="s">
        <v>365</v>
      </c>
      <c r="O784" s="128" t="s">
        <v>365</v>
      </c>
      <c r="P784" s="128" t="s">
        <v>365</v>
      </c>
      <c r="Q784" s="128" t="s">
        <v>365</v>
      </c>
      <c r="R784" s="128" t="s">
        <v>365</v>
      </c>
      <c r="S784" s="128">
        <v>0.625</v>
      </c>
      <c r="T784">
        <v>2028</v>
      </c>
      <c r="U784" s="495">
        <v>281623.20999999996</v>
      </c>
      <c r="V784" s="495" t="s">
        <v>365</v>
      </c>
      <c r="W784" s="495">
        <v>281623.20999999996</v>
      </c>
      <c r="X784" s="128">
        <v>1</v>
      </c>
      <c r="Y784" s="128">
        <v>0</v>
      </c>
      <c r="Z784" s="495">
        <v>105608.70374999999</v>
      </c>
      <c r="AA784" s="495">
        <v>0</v>
      </c>
      <c r="AB784" s="495">
        <v>176014.50624999998</v>
      </c>
      <c r="AC784" s="495">
        <v>0</v>
      </c>
      <c r="AD784" s="495">
        <v>0</v>
      </c>
      <c r="AE784" s="42" t="s">
        <v>654</v>
      </c>
      <c r="AF784" s="42" t="s">
        <v>764</v>
      </c>
      <c r="AG784" s="42" t="s">
        <v>8116</v>
      </c>
      <c r="AH784" s="42">
        <v>1</v>
      </c>
      <c r="AI784" s="42" t="s">
        <v>8794</v>
      </c>
      <c r="AK784"/>
      <c r="AL784"/>
      <c r="AM784"/>
      <c r="AN784"/>
      <c r="AO784"/>
      <c r="AP784"/>
      <c r="AQ784"/>
    </row>
    <row r="785" spans="1:43">
      <c r="A785" t="s">
        <v>5882</v>
      </c>
      <c r="B785" t="s">
        <v>280</v>
      </c>
      <c r="C785" t="s">
        <v>365</v>
      </c>
      <c r="D785" s="488" t="s">
        <v>1658</v>
      </c>
      <c r="E785"/>
      <c r="F785" t="s">
        <v>1028</v>
      </c>
      <c r="G785" t="s">
        <v>1657</v>
      </c>
      <c r="H785" t="s">
        <v>365</v>
      </c>
      <c r="I785" t="s">
        <v>365</v>
      </c>
      <c r="J785" t="s">
        <v>365</v>
      </c>
      <c r="K785" t="s">
        <v>365</v>
      </c>
      <c r="L785" t="s">
        <v>365</v>
      </c>
      <c r="M785" t="s">
        <v>5976</v>
      </c>
      <c r="N785" s="128" t="s">
        <v>365</v>
      </c>
      <c r="O785" s="128" t="s">
        <v>365</v>
      </c>
      <c r="P785" s="128" t="s">
        <v>365</v>
      </c>
      <c r="Q785" s="128" t="s">
        <v>365</v>
      </c>
      <c r="R785" s="128" t="s">
        <v>365</v>
      </c>
      <c r="S785" s="128">
        <v>0.875</v>
      </c>
      <c r="T785">
        <v>2028</v>
      </c>
      <c r="U785" s="495">
        <v>-2031.17</v>
      </c>
      <c r="V785" s="495" t="s">
        <v>365</v>
      </c>
      <c r="W785" s="495">
        <v>-2031.17</v>
      </c>
      <c r="X785" s="128">
        <v>1</v>
      </c>
      <c r="Y785" s="128">
        <v>0</v>
      </c>
      <c r="Z785" s="495">
        <v>-253.89625000000001</v>
      </c>
      <c r="AA785" s="495">
        <v>0</v>
      </c>
      <c r="AB785" s="495">
        <v>-1777.2737500000001</v>
      </c>
      <c r="AC785" s="495">
        <v>0</v>
      </c>
      <c r="AD785" s="495">
        <v>0</v>
      </c>
      <c r="AE785" s="42" t="s">
        <v>526</v>
      </c>
      <c r="AF785" s="42" t="s">
        <v>765</v>
      </c>
      <c r="AG785" s="42" t="s">
        <v>7809</v>
      </c>
      <c r="AH785" s="42">
        <v>1</v>
      </c>
      <c r="AI785" s="42" t="s">
        <v>8653</v>
      </c>
      <c r="AK785"/>
      <c r="AL785"/>
      <c r="AM785"/>
      <c r="AN785"/>
      <c r="AO785"/>
      <c r="AP785"/>
      <c r="AQ785"/>
    </row>
    <row r="786" spans="1:43">
      <c r="A786" t="s">
        <v>5882</v>
      </c>
      <c r="B786" t="s">
        <v>280</v>
      </c>
      <c r="C786" t="s">
        <v>365</v>
      </c>
      <c r="D786" t="s">
        <v>6658</v>
      </c>
      <c r="E786"/>
      <c r="F786" t="s">
        <v>750</v>
      </c>
      <c r="G786" t="s">
        <v>1740</v>
      </c>
      <c r="H786" t="s">
        <v>365</v>
      </c>
      <c r="I786" t="s">
        <v>365</v>
      </c>
      <c r="J786" t="s">
        <v>365</v>
      </c>
      <c r="K786" t="s">
        <v>365</v>
      </c>
      <c r="L786" t="s">
        <v>365</v>
      </c>
      <c r="M786" t="s">
        <v>5976</v>
      </c>
      <c r="N786" s="128" t="s">
        <v>365</v>
      </c>
      <c r="O786" s="128" t="s">
        <v>365</v>
      </c>
      <c r="P786" s="128" t="s">
        <v>365</v>
      </c>
      <c r="Q786" s="128" t="s">
        <v>365</v>
      </c>
      <c r="R786" s="128" t="s">
        <v>365</v>
      </c>
      <c r="S786" s="128">
        <v>0.26</v>
      </c>
      <c r="T786">
        <v>2028</v>
      </c>
      <c r="U786" s="495">
        <v>18480</v>
      </c>
      <c r="V786" s="495" t="s">
        <v>365</v>
      </c>
      <c r="W786" s="495">
        <v>18480</v>
      </c>
      <c r="X786" s="128">
        <v>1</v>
      </c>
      <c r="Y786" s="128">
        <v>0</v>
      </c>
      <c r="Z786" s="495">
        <v>13675.2</v>
      </c>
      <c r="AA786" s="495">
        <v>0</v>
      </c>
      <c r="AB786" s="495">
        <v>4804.7999999999993</v>
      </c>
      <c r="AC786" s="495">
        <v>0</v>
      </c>
      <c r="AD786" s="495">
        <v>0</v>
      </c>
      <c r="AE786" s="42" t="s">
        <v>526</v>
      </c>
      <c r="AF786" s="42" t="s">
        <v>765</v>
      </c>
      <c r="AG786" s="42" t="s">
        <v>7996</v>
      </c>
      <c r="AH786" s="42">
        <v>1</v>
      </c>
      <c r="AI786" s="42" t="s">
        <v>8751</v>
      </c>
      <c r="AK786"/>
      <c r="AL786"/>
      <c r="AM786"/>
      <c r="AN786"/>
      <c r="AO786"/>
      <c r="AP786"/>
      <c r="AQ786"/>
    </row>
    <row r="787" spans="1:43">
      <c r="A787" t="s">
        <v>5882</v>
      </c>
      <c r="B787" t="s">
        <v>280</v>
      </c>
      <c r="C787" t="s">
        <v>365</v>
      </c>
      <c r="D787" s="488" t="s">
        <v>1658</v>
      </c>
      <c r="E787"/>
      <c r="F787" t="s">
        <v>1028</v>
      </c>
      <c r="G787" t="s">
        <v>1657</v>
      </c>
      <c r="H787" t="s">
        <v>365</v>
      </c>
      <c r="I787" t="s">
        <v>365</v>
      </c>
      <c r="J787" t="s">
        <v>365</v>
      </c>
      <c r="K787" t="s">
        <v>365</v>
      </c>
      <c r="L787" t="s">
        <v>365</v>
      </c>
      <c r="M787" t="s">
        <v>5976</v>
      </c>
      <c r="N787" s="128" t="s">
        <v>365</v>
      </c>
      <c r="O787" s="128" t="s">
        <v>365</v>
      </c>
      <c r="P787" s="128" t="s">
        <v>365</v>
      </c>
      <c r="Q787" s="128" t="s">
        <v>365</v>
      </c>
      <c r="R787" s="128" t="s">
        <v>365</v>
      </c>
      <c r="S787" s="128">
        <v>0.875</v>
      </c>
      <c r="T787">
        <v>2028</v>
      </c>
      <c r="U787" s="495">
        <v>1088230.1500000001</v>
      </c>
      <c r="V787" s="495" t="s">
        <v>365</v>
      </c>
      <c r="W787" s="495">
        <v>1088230.1500000001</v>
      </c>
      <c r="X787" s="128">
        <v>1</v>
      </c>
      <c r="Y787" s="128">
        <v>0</v>
      </c>
      <c r="Z787" s="495">
        <v>136028.76875000002</v>
      </c>
      <c r="AA787" s="495">
        <v>0</v>
      </c>
      <c r="AB787" s="495">
        <v>952201.38125000009</v>
      </c>
      <c r="AC787" s="495">
        <v>0</v>
      </c>
      <c r="AD787" s="495">
        <v>0</v>
      </c>
      <c r="AE787" s="42" t="s">
        <v>526</v>
      </c>
      <c r="AF787" s="42" t="s">
        <v>765</v>
      </c>
      <c r="AG787" s="42" t="s">
        <v>7957</v>
      </c>
      <c r="AH787" s="42">
        <v>1</v>
      </c>
      <c r="AI787" s="42" t="s">
        <v>8653</v>
      </c>
      <c r="AK787"/>
      <c r="AL787"/>
      <c r="AM787"/>
      <c r="AN787"/>
      <c r="AO787"/>
      <c r="AP787"/>
      <c r="AQ787"/>
    </row>
    <row r="788" spans="1:43">
      <c r="A788" t="s">
        <v>5882</v>
      </c>
      <c r="B788" t="s">
        <v>280</v>
      </c>
      <c r="C788" t="s">
        <v>365</v>
      </c>
      <c r="D788" s="488" t="s">
        <v>1695</v>
      </c>
      <c r="E788"/>
      <c r="F788" t="s">
        <v>1042</v>
      </c>
      <c r="G788" t="s">
        <v>1694</v>
      </c>
      <c r="H788" t="s">
        <v>365</v>
      </c>
      <c r="I788" t="s">
        <v>365</v>
      </c>
      <c r="J788" t="s">
        <v>365</v>
      </c>
      <c r="K788" t="s">
        <v>365</v>
      </c>
      <c r="L788" t="s">
        <v>365</v>
      </c>
      <c r="M788" t="s">
        <v>5976</v>
      </c>
      <c r="N788" s="128" t="s">
        <v>365</v>
      </c>
      <c r="O788" s="128" t="s">
        <v>365</v>
      </c>
      <c r="P788" s="128" t="s">
        <v>365</v>
      </c>
      <c r="Q788" s="128" t="s">
        <v>365</v>
      </c>
      <c r="R788" s="128" t="s">
        <v>365</v>
      </c>
      <c r="S788" s="128">
        <v>0.625</v>
      </c>
      <c r="T788">
        <v>2028</v>
      </c>
      <c r="U788" s="495">
        <v>-1554.3799999999994</v>
      </c>
      <c r="V788" s="495" t="s">
        <v>365</v>
      </c>
      <c r="W788" s="495">
        <v>-1554.3799999999994</v>
      </c>
      <c r="X788" s="128">
        <v>1</v>
      </c>
      <c r="Y788" s="128">
        <v>0</v>
      </c>
      <c r="Z788" s="495">
        <v>-582.89249999999981</v>
      </c>
      <c r="AA788" s="495">
        <v>0</v>
      </c>
      <c r="AB788" s="495">
        <v>-971.48749999999961</v>
      </c>
      <c r="AC788" s="495">
        <v>0</v>
      </c>
      <c r="AD788" s="495">
        <v>0</v>
      </c>
      <c r="AE788" s="42" t="s">
        <v>526</v>
      </c>
      <c r="AF788" s="42" t="s">
        <v>765</v>
      </c>
      <c r="AG788" s="42" t="s">
        <v>7821</v>
      </c>
      <c r="AH788" s="42">
        <v>1</v>
      </c>
      <c r="AI788" s="42" t="s">
        <v>8665</v>
      </c>
      <c r="AK788"/>
      <c r="AL788"/>
      <c r="AM788"/>
      <c r="AN788"/>
      <c r="AO788"/>
      <c r="AP788"/>
      <c r="AQ788"/>
    </row>
    <row r="789" spans="1:43">
      <c r="A789" t="s">
        <v>2015</v>
      </c>
      <c r="B789" t="s">
        <v>1940</v>
      </c>
      <c r="C789" t="s">
        <v>365</v>
      </c>
      <c r="D789" t="s">
        <v>1637</v>
      </c>
      <c r="E789"/>
      <c r="F789" t="s">
        <v>1053</v>
      </c>
      <c r="G789" t="s">
        <v>1623</v>
      </c>
      <c r="H789" t="s">
        <v>365</v>
      </c>
      <c r="I789" t="s">
        <v>365</v>
      </c>
      <c r="J789" t="s">
        <v>365</v>
      </c>
      <c r="K789" t="s">
        <v>365</v>
      </c>
      <c r="L789" t="s">
        <v>365</v>
      </c>
      <c r="M789" t="s">
        <v>6584</v>
      </c>
      <c r="N789" s="128" t="s">
        <v>365</v>
      </c>
      <c r="O789" s="128" t="s">
        <v>365</v>
      </c>
      <c r="P789" s="128" t="s">
        <v>365</v>
      </c>
      <c r="Q789" s="128" t="s">
        <v>365</v>
      </c>
      <c r="R789" s="128" t="s">
        <v>365</v>
      </c>
      <c r="S789" s="128">
        <v>0.625</v>
      </c>
      <c r="T789">
        <v>2028</v>
      </c>
      <c r="U789" s="495">
        <v>230311.81</v>
      </c>
      <c r="V789" s="495" t="s">
        <v>365</v>
      </c>
      <c r="W789" s="495">
        <v>230311.81</v>
      </c>
      <c r="X789" s="128">
        <v>1</v>
      </c>
      <c r="Y789" s="128">
        <v>0</v>
      </c>
      <c r="Z789" s="495">
        <v>86366.928749999992</v>
      </c>
      <c r="AA789" s="495">
        <v>0</v>
      </c>
      <c r="AB789" s="495">
        <v>143944.88125000001</v>
      </c>
      <c r="AC789" s="495">
        <v>0</v>
      </c>
      <c r="AD789" s="495">
        <v>0</v>
      </c>
      <c r="AE789" s="42" t="s">
        <v>640</v>
      </c>
      <c r="AF789" s="42" t="s">
        <v>765</v>
      </c>
      <c r="AG789" s="42" t="s">
        <v>7806</v>
      </c>
      <c r="AH789" s="42">
        <v>1</v>
      </c>
      <c r="AI789" s="42" t="s">
        <v>8650</v>
      </c>
      <c r="AK789"/>
      <c r="AL789"/>
      <c r="AM789"/>
      <c r="AN789"/>
      <c r="AO789"/>
      <c r="AP789"/>
      <c r="AQ789"/>
    </row>
    <row r="790" spans="1:43">
      <c r="A790" t="s">
        <v>2015</v>
      </c>
      <c r="B790" t="s">
        <v>1940</v>
      </c>
      <c r="C790" t="s">
        <v>365</v>
      </c>
      <c r="D790" t="s">
        <v>1637</v>
      </c>
      <c r="E790"/>
      <c r="F790" t="s">
        <v>1053</v>
      </c>
      <c r="G790" t="s">
        <v>1623</v>
      </c>
      <c r="H790" t="s">
        <v>365</v>
      </c>
      <c r="I790" t="s">
        <v>365</v>
      </c>
      <c r="J790" t="s">
        <v>365</v>
      </c>
      <c r="K790" t="s">
        <v>365</v>
      </c>
      <c r="L790" t="s">
        <v>365</v>
      </c>
      <c r="M790" t="s">
        <v>6584</v>
      </c>
      <c r="N790" s="128" t="s">
        <v>365</v>
      </c>
      <c r="O790" s="128" t="s">
        <v>365</v>
      </c>
      <c r="P790" s="128" t="s">
        <v>365</v>
      </c>
      <c r="Q790" s="128" t="s">
        <v>365</v>
      </c>
      <c r="R790" s="128" t="s">
        <v>365</v>
      </c>
      <c r="S790" s="128">
        <v>0.625</v>
      </c>
      <c r="T790">
        <v>2028</v>
      </c>
      <c r="U790" s="495">
        <v>97072.05</v>
      </c>
      <c r="V790" s="495" t="s">
        <v>365</v>
      </c>
      <c r="W790" s="495">
        <v>97072.05</v>
      </c>
      <c r="X790" s="128">
        <v>1</v>
      </c>
      <c r="Y790" s="128">
        <v>0</v>
      </c>
      <c r="Z790" s="495">
        <v>36402.018750000003</v>
      </c>
      <c r="AA790" s="495">
        <v>0</v>
      </c>
      <c r="AB790" s="495">
        <v>60670.03125</v>
      </c>
      <c r="AC790" s="495">
        <v>0</v>
      </c>
      <c r="AD790" s="495">
        <v>0</v>
      </c>
      <c r="AE790" s="42" t="s">
        <v>640</v>
      </c>
      <c r="AF790" s="42" t="s">
        <v>765</v>
      </c>
      <c r="AG790" s="42" t="s">
        <v>7947</v>
      </c>
      <c r="AH790" s="42">
        <v>1</v>
      </c>
      <c r="AI790" s="42" t="s">
        <v>8650</v>
      </c>
      <c r="AK790"/>
      <c r="AL790"/>
      <c r="AM790"/>
      <c r="AN790"/>
      <c r="AO790"/>
      <c r="AP790"/>
      <c r="AQ790"/>
    </row>
    <row r="791" spans="1:43">
      <c r="A791" t="s">
        <v>5882</v>
      </c>
      <c r="B791" t="s">
        <v>280</v>
      </c>
      <c r="C791" t="s">
        <v>365</v>
      </c>
      <c r="D791" s="488" t="s">
        <v>1695</v>
      </c>
      <c r="E791"/>
      <c r="F791" t="s">
        <v>1042</v>
      </c>
      <c r="G791" t="s">
        <v>1694</v>
      </c>
      <c r="H791" t="s">
        <v>365</v>
      </c>
      <c r="I791" t="s">
        <v>365</v>
      </c>
      <c r="J791" t="s">
        <v>365</v>
      </c>
      <c r="K791" t="s">
        <v>365</v>
      </c>
      <c r="L791" t="s">
        <v>365</v>
      </c>
      <c r="M791" t="s">
        <v>5976</v>
      </c>
      <c r="N791" s="128" t="s">
        <v>365</v>
      </c>
      <c r="O791" s="128" t="s">
        <v>365</v>
      </c>
      <c r="P791" s="128" t="s">
        <v>365</v>
      </c>
      <c r="Q791" s="128" t="s">
        <v>365</v>
      </c>
      <c r="R791" s="128" t="s">
        <v>365</v>
      </c>
      <c r="S791" s="128">
        <v>0.625</v>
      </c>
      <c r="T791">
        <v>2028</v>
      </c>
      <c r="U791" s="495">
        <v>225791.01</v>
      </c>
      <c r="V791" s="495" t="s">
        <v>365</v>
      </c>
      <c r="W791" s="495">
        <v>225791.01</v>
      </c>
      <c r="X791" s="128">
        <v>1</v>
      </c>
      <c r="Y791" s="128">
        <v>0</v>
      </c>
      <c r="Z791" s="495">
        <v>84671.628750000003</v>
      </c>
      <c r="AA791" s="495">
        <v>0</v>
      </c>
      <c r="AB791" s="495">
        <v>141119.38125000001</v>
      </c>
      <c r="AC791" s="495">
        <v>0</v>
      </c>
      <c r="AD791" s="495">
        <v>0</v>
      </c>
      <c r="AE791" s="42" t="s">
        <v>526</v>
      </c>
      <c r="AF791" s="42" t="s">
        <v>765</v>
      </c>
      <c r="AG791" s="42" t="s">
        <v>7994</v>
      </c>
      <c r="AH791" s="42">
        <v>1</v>
      </c>
      <c r="AI791" s="42" t="s">
        <v>8665</v>
      </c>
      <c r="AK791"/>
      <c r="AL791"/>
      <c r="AM791"/>
      <c r="AN791"/>
      <c r="AO791"/>
      <c r="AP791"/>
      <c r="AQ791"/>
    </row>
    <row r="792" spans="1:43">
      <c r="A792" t="s">
        <v>5882</v>
      </c>
      <c r="B792" t="s">
        <v>280</v>
      </c>
      <c r="C792" t="s">
        <v>365</v>
      </c>
      <c r="D792" s="488" t="s">
        <v>1697</v>
      </c>
      <c r="E792"/>
      <c r="F792" t="s">
        <v>1046</v>
      </c>
      <c r="G792" t="s">
        <v>1696</v>
      </c>
      <c r="H792" t="s">
        <v>365</v>
      </c>
      <c r="I792" t="s">
        <v>365</v>
      </c>
      <c r="J792" t="s">
        <v>365</v>
      </c>
      <c r="K792" t="s">
        <v>365</v>
      </c>
      <c r="L792" t="s">
        <v>365</v>
      </c>
      <c r="M792" t="s">
        <v>5976</v>
      </c>
      <c r="N792" s="128" t="s">
        <v>365</v>
      </c>
      <c r="O792" s="128" t="s">
        <v>365</v>
      </c>
      <c r="P792" s="128" t="s">
        <v>365</v>
      </c>
      <c r="Q792" s="128" t="s">
        <v>365</v>
      </c>
      <c r="R792" s="128" t="s">
        <v>365</v>
      </c>
      <c r="S792" s="128">
        <v>0.52500000000000002</v>
      </c>
      <c r="T792">
        <v>2028</v>
      </c>
      <c r="U792" s="495">
        <v>-836.05</v>
      </c>
      <c r="V792" s="495" t="s">
        <v>365</v>
      </c>
      <c r="W792" s="495">
        <v>-836.05</v>
      </c>
      <c r="X792" s="128">
        <v>1</v>
      </c>
      <c r="Y792" s="128">
        <v>0</v>
      </c>
      <c r="Z792" s="495">
        <v>-397.12374999999997</v>
      </c>
      <c r="AA792" s="495">
        <v>0</v>
      </c>
      <c r="AB792" s="495">
        <v>-438.92624999999998</v>
      </c>
      <c r="AC792" s="495">
        <v>0</v>
      </c>
      <c r="AD792" s="495">
        <v>0</v>
      </c>
      <c r="AE792" s="42" t="s">
        <v>526</v>
      </c>
      <c r="AF792" s="42" t="s">
        <v>765</v>
      </c>
      <c r="AG792" s="42" t="s">
        <v>7810</v>
      </c>
      <c r="AH792" s="42">
        <v>1</v>
      </c>
      <c r="AI792" s="42" t="s">
        <v>8654</v>
      </c>
      <c r="AK792"/>
      <c r="AL792"/>
      <c r="AM792"/>
      <c r="AN792"/>
      <c r="AO792"/>
      <c r="AP792"/>
      <c r="AQ792"/>
    </row>
    <row r="793" spans="1:43">
      <c r="A793" t="s">
        <v>5882</v>
      </c>
      <c r="B793" t="s">
        <v>280</v>
      </c>
      <c r="C793" t="s">
        <v>365</v>
      </c>
      <c r="D793" t="s">
        <v>1699</v>
      </c>
      <c r="E793"/>
      <c r="F793" t="s">
        <v>1050</v>
      </c>
      <c r="G793" t="s">
        <v>1698</v>
      </c>
      <c r="H793" t="s">
        <v>365</v>
      </c>
      <c r="I793" t="s">
        <v>365</v>
      </c>
      <c r="J793" t="s">
        <v>365</v>
      </c>
      <c r="K793" t="s">
        <v>365</v>
      </c>
      <c r="L793" t="s">
        <v>365</v>
      </c>
      <c r="M793" t="s">
        <v>5976</v>
      </c>
      <c r="N793" s="128" t="s">
        <v>365</v>
      </c>
      <c r="O793" s="128" t="s">
        <v>365</v>
      </c>
      <c r="P793" s="128" t="s">
        <v>365</v>
      </c>
      <c r="Q793" s="128" t="s">
        <v>365</v>
      </c>
      <c r="R793" s="128" t="s">
        <v>365</v>
      </c>
      <c r="S793" s="128">
        <v>1</v>
      </c>
      <c r="T793">
        <v>2028</v>
      </c>
      <c r="U793" s="495">
        <v>1096815.21</v>
      </c>
      <c r="V793" s="495" t="s">
        <v>365</v>
      </c>
      <c r="W793" s="495">
        <v>1096815.21</v>
      </c>
      <c r="X793" s="128">
        <v>1</v>
      </c>
      <c r="Y793" s="128">
        <v>0</v>
      </c>
      <c r="Z793" s="495">
        <v>0</v>
      </c>
      <c r="AA793" s="495">
        <v>0</v>
      </c>
      <c r="AB793" s="495">
        <v>1096815.21</v>
      </c>
      <c r="AC793" s="495">
        <v>0</v>
      </c>
      <c r="AD793" s="495">
        <v>0</v>
      </c>
      <c r="AE793" s="42" t="s">
        <v>526</v>
      </c>
      <c r="AF793" s="42" t="s">
        <v>765</v>
      </c>
      <c r="AG793" s="42" t="s">
        <v>8070</v>
      </c>
      <c r="AH793" s="42">
        <v>1</v>
      </c>
      <c r="AI793" s="42" t="s">
        <v>8681</v>
      </c>
      <c r="AK793"/>
      <c r="AL793"/>
      <c r="AM793"/>
      <c r="AN793"/>
      <c r="AO793"/>
      <c r="AP793"/>
      <c r="AQ793"/>
    </row>
    <row r="794" spans="1:43">
      <c r="A794" t="s">
        <v>5882</v>
      </c>
      <c r="B794" t="s">
        <v>280</v>
      </c>
      <c r="C794" t="s">
        <v>365</v>
      </c>
      <c r="D794" t="s">
        <v>1678</v>
      </c>
      <c r="E794"/>
      <c r="F794" t="s">
        <v>1033</v>
      </c>
      <c r="G794" t="s">
        <v>1677</v>
      </c>
      <c r="H794" t="s">
        <v>365</v>
      </c>
      <c r="I794" t="s">
        <v>365</v>
      </c>
      <c r="J794" t="s">
        <v>365</v>
      </c>
      <c r="K794" t="s">
        <v>365</v>
      </c>
      <c r="L794" t="s">
        <v>365</v>
      </c>
      <c r="M794" t="s">
        <v>5976</v>
      </c>
      <c r="N794" s="128" t="s">
        <v>365</v>
      </c>
      <c r="O794" s="128" t="s">
        <v>365</v>
      </c>
      <c r="P794" s="128" t="s">
        <v>365</v>
      </c>
      <c r="Q794" s="128" t="s">
        <v>365</v>
      </c>
      <c r="R794" s="128" t="s">
        <v>365</v>
      </c>
      <c r="S794" s="128">
        <v>0.5</v>
      </c>
      <c r="T794">
        <v>2028</v>
      </c>
      <c r="U794" s="495">
        <v>269888</v>
      </c>
      <c r="V794" s="495" t="s">
        <v>365</v>
      </c>
      <c r="W794" s="495">
        <v>269888</v>
      </c>
      <c r="X794" s="128">
        <v>1</v>
      </c>
      <c r="Y794" s="128">
        <v>0</v>
      </c>
      <c r="Z794" s="495">
        <v>134944</v>
      </c>
      <c r="AA794" s="495">
        <v>0</v>
      </c>
      <c r="AB794" s="495">
        <v>134944</v>
      </c>
      <c r="AC794" s="495">
        <v>0</v>
      </c>
      <c r="AD794" s="495">
        <v>0</v>
      </c>
      <c r="AE794" s="42" t="s">
        <v>526</v>
      </c>
      <c r="AF794" s="42" t="s">
        <v>765</v>
      </c>
      <c r="AG794" s="42" t="s">
        <v>8044</v>
      </c>
      <c r="AH794" s="42">
        <v>1</v>
      </c>
      <c r="AI794" s="42" t="s">
        <v>8761</v>
      </c>
      <c r="AK794"/>
      <c r="AL794"/>
      <c r="AM794"/>
      <c r="AN794"/>
      <c r="AO794"/>
      <c r="AP794"/>
      <c r="AQ794"/>
    </row>
    <row r="795" spans="1:43">
      <c r="A795" t="s">
        <v>5882</v>
      </c>
      <c r="B795" t="s">
        <v>280</v>
      </c>
      <c r="C795" t="s">
        <v>365</v>
      </c>
      <c r="D795" t="s">
        <v>1723</v>
      </c>
      <c r="E795"/>
      <c r="F795" t="s">
        <v>1051</v>
      </c>
      <c r="G795" t="s">
        <v>1722</v>
      </c>
      <c r="H795" t="s">
        <v>365</v>
      </c>
      <c r="I795" t="s">
        <v>365</v>
      </c>
      <c r="J795" t="s">
        <v>365</v>
      </c>
      <c r="K795" t="s">
        <v>365</v>
      </c>
      <c r="L795" t="s">
        <v>365</v>
      </c>
      <c r="M795" t="s">
        <v>5976</v>
      </c>
      <c r="N795" s="128" t="s">
        <v>365</v>
      </c>
      <c r="O795" s="128" t="s">
        <v>365</v>
      </c>
      <c r="P795" s="128" t="s">
        <v>365</v>
      </c>
      <c r="Q795" s="128" t="s">
        <v>365</v>
      </c>
      <c r="R795" s="128" t="s">
        <v>365</v>
      </c>
      <c r="S795" s="128">
        <v>0.75</v>
      </c>
      <c r="T795">
        <v>2028</v>
      </c>
      <c r="U795" s="495">
        <v>494517.84</v>
      </c>
      <c r="V795" s="495" t="s">
        <v>365</v>
      </c>
      <c r="W795" s="495">
        <v>494517.84</v>
      </c>
      <c r="X795" s="128">
        <v>1</v>
      </c>
      <c r="Y795" s="128">
        <v>0</v>
      </c>
      <c r="Z795" s="495">
        <v>123629.46</v>
      </c>
      <c r="AA795" s="495">
        <v>0</v>
      </c>
      <c r="AB795" s="495">
        <v>370888.38</v>
      </c>
      <c r="AC795" s="495">
        <v>0</v>
      </c>
      <c r="AD795" s="495">
        <v>0</v>
      </c>
      <c r="AE795" s="42" t="s">
        <v>526</v>
      </c>
      <c r="AF795" s="42" t="s">
        <v>765</v>
      </c>
      <c r="AG795" s="42" t="s">
        <v>8073</v>
      </c>
      <c r="AH795" s="42">
        <v>1</v>
      </c>
      <c r="AI795" s="42" t="s">
        <v>8774</v>
      </c>
      <c r="AK795"/>
      <c r="AL795"/>
      <c r="AM795"/>
      <c r="AN795"/>
      <c r="AO795"/>
      <c r="AP795"/>
      <c r="AQ795"/>
    </row>
    <row r="796" spans="1:43">
      <c r="A796" t="s">
        <v>26</v>
      </c>
      <c r="B796" t="s">
        <v>11</v>
      </c>
      <c r="C796" t="s">
        <v>365</v>
      </c>
      <c r="D796" t="s">
        <v>851</v>
      </c>
      <c r="E796"/>
      <c r="F796" t="s">
        <v>850</v>
      </c>
      <c r="G796" t="s">
        <v>1200</v>
      </c>
      <c r="H796" t="s">
        <v>365</v>
      </c>
      <c r="I796" t="s">
        <v>365</v>
      </c>
      <c r="J796" t="s">
        <v>365</v>
      </c>
      <c r="K796" t="s">
        <v>365</v>
      </c>
      <c r="L796" t="s">
        <v>365</v>
      </c>
      <c r="M796" t="s">
        <v>6055</v>
      </c>
      <c r="N796" s="128" t="s">
        <v>365</v>
      </c>
      <c r="O796" s="128" t="s">
        <v>365</v>
      </c>
      <c r="P796" s="128" t="s">
        <v>365</v>
      </c>
      <c r="Q796" s="128" t="s">
        <v>365</v>
      </c>
      <c r="R796" s="128" t="s">
        <v>365</v>
      </c>
      <c r="S796" s="128">
        <v>0.1</v>
      </c>
      <c r="T796">
        <v>2028</v>
      </c>
      <c r="U796" s="495">
        <v>3769.3800000000015</v>
      </c>
      <c r="V796" s="495" t="s">
        <v>365</v>
      </c>
      <c r="W796" s="495">
        <v>3769.3800000000015</v>
      </c>
      <c r="X796" s="128">
        <v>1</v>
      </c>
      <c r="Y796" s="128">
        <v>0</v>
      </c>
      <c r="Z796" s="495">
        <v>3392.4420000000014</v>
      </c>
      <c r="AA796" s="495">
        <v>0</v>
      </c>
      <c r="AB796" s="495">
        <v>376.9380000000001</v>
      </c>
      <c r="AC796" s="495">
        <v>0</v>
      </c>
      <c r="AD796" s="495">
        <v>0</v>
      </c>
      <c r="AE796" s="42" t="s">
        <v>1886</v>
      </c>
      <c r="AF796" s="42" t="s">
        <v>764</v>
      </c>
      <c r="AG796" s="42" t="s">
        <v>7800</v>
      </c>
      <c r="AH796" s="42">
        <v>1</v>
      </c>
      <c r="AI796" s="42" t="s">
        <v>8644</v>
      </c>
      <c r="AK796"/>
      <c r="AL796"/>
      <c r="AM796"/>
      <c r="AN796"/>
      <c r="AO796"/>
      <c r="AP796"/>
      <c r="AQ796"/>
    </row>
    <row r="797" spans="1:43">
      <c r="A797" t="s">
        <v>26</v>
      </c>
      <c r="B797" t="s">
        <v>11</v>
      </c>
      <c r="C797" t="s">
        <v>365</v>
      </c>
      <c r="D797" t="s">
        <v>851</v>
      </c>
      <c r="E797"/>
      <c r="F797" t="s">
        <v>850</v>
      </c>
      <c r="G797" t="s">
        <v>1200</v>
      </c>
      <c r="H797" t="s">
        <v>365</v>
      </c>
      <c r="I797" t="s">
        <v>365</v>
      </c>
      <c r="J797" t="s">
        <v>365</v>
      </c>
      <c r="K797" t="s">
        <v>365</v>
      </c>
      <c r="L797" t="s">
        <v>365</v>
      </c>
      <c r="M797" t="s">
        <v>6055</v>
      </c>
      <c r="N797" s="128" t="s">
        <v>365</v>
      </c>
      <c r="O797" s="128" t="s">
        <v>365</v>
      </c>
      <c r="P797" s="128" t="s">
        <v>365</v>
      </c>
      <c r="Q797" s="128" t="s">
        <v>365</v>
      </c>
      <c r="R797" s="128" t="s">
        <v>365</v>
      </c>
      <c r="S797" s="128">
        <v>0.1</v>
      </c>
      <c r="T797">
        <v>2028</v>
      </c>
      <c r="U797" s="495">
        <v>623280.80000000028</v>
      </c>
      <c r="V797" s="495" t="s">
        <v>365</v>
      </c>
      <c r="W797" s="495">
        <v>623280.80000000028</v>
      </c>
      <c r="X797" s="128">
        <v>1</v>
      </c>
      <c r="Y797" s="128">
        <v>0</v>
      </c>
      <c r="Z797" s="495">
        <v>560952.72000000032</v>
      </c>
      <c r="AA797" s="495">
        <v>0</v>
      </c>
      <c r="AB797" s="495">
        <v>62328.079999999958</v>
      </c>
      <c r="AC797" s="495">
        <v>0</v>
      </c>
      <c r="AD797" s="495">
        <v>0</v>
      </c>
      <c r="AE797" s="42" t="s">
        <v>1886</v>
      </c>
      <c r="AF797" s="42" t="s">
        <v>764</v>
      </c>
      <c r="AG797" s="42" t="s">
        <v>7938</v>
      </c>
      <c r="AH797" s="42">
        <v>1</v>
      </c>
      <c r="AI797" s="42" t="s">
        <v>8644</v>
      </c>
      <c r="AK797"/>
      <c r="AL797"/>
      <c r="AM797"/>
      <c r="AN797"/>
      <c r="AO797"/>
      <c r="AP797"/>
      <c r="AQ797"/>
    </row>
    <row r="798" spans="1:43">
      <c r="A798" t="s">
        <v>26</v>
      </c>
      <c r="B798" t="s">
        <v>11</v>
      </c>
      <c r="C798" t="s">
        <v>365</v>
      </c>
      <c r="D798" t="s">
        <v>934</v>
      </c>
      <c r="E798"/>
      <c r="F798" t="s">
        <v>935</v>
      </c>
      <c r="G798" t="s">
        <v>1220</v>
      </c>
      <c r="H798" t="s">
        <v>365</v>
      </c>
      <c r="I798" t="s">
        <v>365</v>
      </c>
      <c r="J798" t="s">
        <v>365</v>
      </c>
      <c r="K798" t="s">
        <v>365</v>
      </c>
      <c r="L798" t="s">
        <v>365</v>
      </c>
      <c r="M798" t="s">
        <v>6055</v>
      </c>
      <c r="N798" s="128" t="s">
        <v>365</v>
      </c>
      <c r="O798" s="128" t="s">
        <v>365</v>
      </c>
      <c r="P798" s="128" t="s">
        <v>365</v>
      </c>
      <c r="Q798" s="128" t="s">
        <v>365</v>
      </c>
      <c r="R798" s="128" t="s">
        <v>365</v>
      </c>
      <c r="S798" s="128">
        <v>0.7</v>
      </c>
      <c r="T798">
        <v>2028</v>
      </c>
      <c r="U798" s="495">
        <v>1123080.7200000002</v>
      </c>
      <c r="V798" s="495" t="s">
        <v>365</v>
      </c>
      <c r="W798" s="495">
        <v>1123080.7200000002</v>
      </c>
      <c r="X798" s="128">
        <v>1</v>
      </c>
      <c r="Y798" s="128">
        <v>0</v>
      </c>
      <c r="Z798" s="495">
        <v>336924.21600000013</v>
      </c>
      <c r="AA798" s="495">
        <v>0</v>
      </c>
      <c r="AB798" s="495">
        <v>786156.50400000007</v>
      </c>
      <c r="AC798" s="495">
        <v>0</v>
      </c>
      <c r="AD798" s="495">
        <v>0</v>
      </c>
      <c r="AE798" s="42" t="s">
        <v>1886</v>
      </c>
      <c r="AF798" s="42" t="s">
        <v>764</v>
      </c>
      <c r="AG798" s="42" t="s">
        <v>7928</v>
      </c>
      <c r="AH798" s="42">
        <v>1</v>
      </c>
      <c r="AI798" s="42" t="s">
        <v>8726</v>
      </c>
      <c r="AK798"/>
      <c r="AL798"/>
      <c r="AM798"/>
      <c r="AN798"/>
      <c r="AO798"/>
      <c r="AP798"/>
      <c r="AQ798"/>
    </row>
    <row r="799" spans="1:43">
      <c r="A799" t="s">
        <v>5882</v>
      </c>
      <c r="B799" t="s">
        <v>280</v>
      </c>
      <c r="C799" t="s">
        <v>365</v>
      </c>
      <c r="D799" s="488" t="s">
        <v>1697</v>
      </c>
      <c r="E799"/>
      <c r="F799" t="s">
        <v>1046</v>
      </c>
      <c r="G799" t="s">
        <v>1696</v>
      </c>
      <c r="H799" t="s">
        <v>365</v>
      </c>
      <c r="I799" t="s">
        <v>365</v>
      </c>
      <c r="J799" t="s">
        <v>365</v>
      </c>
      <c r="K799" t="s">
        <v>365</v>
      </c>
      <c r="L799" t="s">
        <v>365</v>
      </c>
      <c r="M799" t="s">
        <v>5976</v>
      </c>
      <c r="N799" s="128" t="s">
        <v>365</v>
      </c>
      <c r="O799" s="128" t="s">
        <v>365</v>
      </c>
      <c r="P799" s="128" t="s">
        <v>365</v>
      </c>
      <c r="Q799" s="128" t="s">
        <v>365</v>
      </c>
      <c r="R799" s="128" t="s">
        <v>365</v>
      </c>
      <c r="S799" s="128">
        <v>0.52500000000000002</v>
      </c>
      <c r="T799">
        <v>2028</v>
      </c>
      <c r="U799" s="495">
        <v>211740.16</v>
      </c>
      <c r="V799" s="495" t="s">
        <v>365</v>
      </c>
      <c r="W799" s="495">
        <v>211740.16</v>
      </c>
      <c r="X799" s="128">
        <v>1</v>
      </c>
      <c r="Y799" s="128">
        <v>0</v>
      </c>
      <c r="Z799" s="495">
        <v>100576.576</v>
      </c>
      <c r="AA799" s="495">
        <v>0</v>
      </c>
      <c r="AB799" s="495">
        <v>111163.584</v>
      </c>
      <c r="AC799" s="495">
        <v>0</v>
      </c>
      <c r="AD799" s="495">
        <v>0</v>
      </c>
      <c r="AE799" s="42" t="s">
        <v>526</v>
      </c>
      <c r="AF799" s="42" t="s">
        <v>765</v>
      </c>
      <c r="AG799" s="42" t="s">
        <v>7959</v>
      </c>
      <c r="AH799" s="42">
        <v>1</v>
      </c>
      <c r="AI799" s="42" t="s">
        <v>8654</v>
      </c>
      <c r="AK799"/>
      <c r="AL799"/>
      <c r="AM799"/>
      <c r="AN799"/>
      <c r="AO799"/>
      <c r="AP799"/>
      <c r="AQ799"/>
    </row>
    <row r="800" spans="1:43">
      <c r="A800" t="s">
        <v>26</v>
      </c>
      <c r="B800" t="s">
        <v>11</v>
      </c>
      <c r="C800" t="s">
        <v>365</v>
      </c>
      <c r="D800" s="488" t="s">
        <v>937</v>
      </c>
      <c r="E800"/>
      <c r="F800" t="s">
        <v>938</v>
      </c>
      <c r="G800" t="s">
        <v>1170</v>
      </c>
      <c r="H800" t="s">
        <v>365</v>
      </c>
      <c r="I800" t="s">
        <v>365</v>
      </c>
      <c r="J800" t="s">
        <v>365</v>
      </c>
      <c r="K800" t="s">
        <v>365</v>
      </c>
      <c r="L800" t="s">
        <v>365</v>
      </c>
      <c r="M800" t="s">
        <v>6005</v>
      </c>
      <c r="N800" s="128" t="s">
        <v>365</v>
      </c>
      <c r="O800" s="128" t="s">
        <v>365</v>
      </c>
      <c r="P800" s="128" t="s">
        <v>365</v>
      </c>
      <c r="Q800" s="128" t="s">
        <v>365</v>
      </c>
      <c r="R800" s="128" t="s">
        <v>365</v>
      </c>
      <c r="S800" s="128">
        <v>0.37</v>
      </c>
      <c r="T800">
        <v>2028</v>
      </c>
      <c r="U800" s="495">
        <v>-21191.78</v>
      </c>
      <c r="V800" s="495" t="s">
        <v>365</v>
      </c>
      <c r="W800" s="495">
        <v>-21191.78</v>
      </c>
      <c r="X800" s="128">
        <v>1</v>
      </c>
      <c r="Y800" s="128">
        <v>0</v>
      </c>
      <c r="Z800" s="495">
        <v>-13350.821399999999</v>
      </c>
      <c r="AA800" s="495">
        <v>0</v>
      </c>
      <c r="AB800" s="495">
        <v>-7840.9585999999999</v>
      </c>
      <c r="AC800" s="495">
        <v>0</v>
      </c>
      <c r="AD800" s="495">
        <v>0</v>
      </c>
      <c r="AE800" s="42" t="s">
        <v>1911</v>
      </c>
      <c r="AF800" s="42" t="s">
        <v>765</v>
      </c>
      <c r="AG800" s="42" t="s">
        <v>7801</v>
      </c>
      <c r="AH800" s="42">
        <v>1</v>
      </c>
      <c r="AI800" s="42" t="s">
        <v>8645</v>
      </c>
      <c r="AK800"/>
      <c r="AL800"/>
      <c r="AM800"/>
      <c r="AN800"/>
      <c r="AO800"/>
      <c r="AP800"/>
      <c r="AQ800"/>
    </row>
    <row r="801" spans="1:43">
      <c r="A801" t="s">
        <v>26</v>
      </c>
      <c r="B801" t="s">
        <v>11</v>
      </c>
      <c r="C801" t="s">
        <v>365</v>
      </c>
      <c r="D801" t="s">
        <v>888</v>
      </c>
      <c r="E801"/>
      <c r="F801" t="s">
        <v>887</v>
      </c>
      <c r="G801" t="s">
        <v>1170</v>
      </c>
      <c r="H801" t="s">
        <v>365</v>
      </c>
      <c r="I801" t="s">
        <v>365</v>
      </c>
      <c r="J801" t="s">
        <v>365</v>
      </c>
      <c r="K801" t="s">
        <v>365</v>
      </c>
      <c r="L801" t="s">
        <v>365</v>
      </c>
      <c r="M801" t="s">
        <v>6005</v>
      </c>
      <c r="N801" s="128" t="s">
        <v>365</v>
      </c>
      <c r="O801" s="128" t="s">
        <v>365</v>
      </c>
      <c r="P801" s="128" t="s">
        <v>365</v>
      </c>
      <c r="Q801" s="128" t="s">
        <v>365</v>
      </c>
      <c r="R801" s="128" t="s">
        <v>365</v>
      </c>
      <c r="S801" s="128">
        <v>0.37</v>
      </c>
      <c r="T801">
        <v>2028</v>
      </c>
      <c r="U801" s="495">
        <v>347928.27000000008</v>
      </c>
      <c r="V801" s="495" t="s">
        <v>365</v>
      </c>
      <c r="W801" s="495">
        <v>347928.27000000008</v>
      </c>
      <c r="X801" s="128">
        <v>1</v>
      </c>
      <c r="Y801" s="128">
        <v>0</v>
      </c>
      <c r="Z801" s="495">
        <v>219194.81010000006</v>
      </c>
      <c r="AA801" s="495">
        <v>0</v>
      </c>
      <c r="AB801" s="495">
        <v>128733.45990000002</v>
      </c>
      <c r="AC801" s="495">
        <v>0</v>
      </c>
      <c r="AD801" s="495">
        <v>0</v>
      </c>
      <c r="AE801" s="42" t="s">
        <v>1911</v>
      </c>
      <c r="AF801" s="42" t="s">
        <v>765</v>
      </c>
      <c r="AG801" s="42" t="s">
        <v>7803</v>
      </c>
      <c r="AH801" s="42">
        <v>1</v>
      </c>
      <c r="AI801" s="42" t="s">
        <v>8647</v>
      </c>
      <c r="AK801"/>
      <c r="AL801"/>
      <c r="AM801"/>
      <c r="AN801"/>
      <c r="AO801"/>
      <c r="AP801"/>
      <c r="AQ801"/>
    </row>
    <row r="802" spans="1:43">
      <c r="A802" t="s">
        <v>26</v>
      </c>
      <c r="B802" t="s">
        <v>11</v>
      </c>
      <c r="C802" t="s">
        <v>365</v>
      </c>
      <c r="D802" t="s">
        <v>888</v>
      </c>
      <c r="E802"/>
      <c r="F802" t="s">
        <v>887</v>
      </c>
      <c r="G802" t="s">
        <v>1170</v>
      </c>
      <c r="H802" t="s">
        <v>365</v>
      </c>
      <c r="I802" t="s">
        <v>365</v>
      </c>
      <c r="J802" t="s">
        <v>365</v>
      </c>
      <c r="K802" t="s">
        <v>365</v>
      </c>
      <c r="L802" t="s">
        <v>365</v>
      </c>
      <c r="M802" t="s">
        <v>6005</v>
      </c>
      <c r="N802" s="128" t="s">
        <v>365</v>
      </c>
      <c r="O802" s="128" t="s">
        <v>365</v>
      </c>
      <c r="P802" s="128" t="s">
        <v>365</v>
      </c>
      <c r="Q802" s="128" t="s">
        <v>365</v>
      </c>
      <c r="R802" s="128" t="s">
        <v>365</v>
      </c>
      <c r="S802" s="128">
        <v>0.37</v>
      </c>
      <c r="T802">
        <v>2028</v>
      </c>
      <c r="U802" s="495">
        <v>10919.999999999942</v>
      </c>
      <c r="V802" s="495" t="s">
        <v>365</v>
      </c>
      <c r="W802" s="495">
        <v>10919.999999999942</v>
      </c>
      <c r="X802" s="128">
        <v>1</v>
      </c>
      <c r="Y802" s="128">
        <v>0</v>
      </c>
      <c r="Z802" s="495">
        <v>6879.5999999999631</v>
      </c>
      <c r="AA802" s="495">
        <v>0</v>
      </c>
      <c r="AB802" s="495">
        <v>4040.3999999999787</v>
      </c>
      <c r="AC802" s="495">
        <v>0</v>
      </c>
      <c r="AD802" s="495">
        <v>0</v>
      </c>
      <c r="AE802" s="42" t="s">
        <v>1911</v>
      </c>
      <c r="AF802" s="42" t="s">
        <v>765</v>
      </c>
      <c r="AG802" s="42" t="s">
        <v>7942</v>
      </c>
      <c r="AH802" s="42">
        <v>1</v>
      </c>
      <c r="AI802" s="42" t="s">
        <v>8647</v>
      </c>
      <c r="AK802"/>
      <c r="AL802"/>
      <c r="AM802"/>
      <c r="AN802"/>
      <c r="AO802"/>
      <c r="AP802"/>
      <c r="AQ802"/>
    </row>
    <row r="803" spans="1:43">
      <c r="A803" t="s">
        <v>26</v>
      </c>
      <c r="B803" t="s">
        <v>11</v>
      </c>
      <c r="C803" t="s">
        <v>365</v>
      </c>
      <c r="D803" t="s">
        <v>866</v>
      </c>
      <c r="E803"/>
      <c r="F803" t="s">
        <v>865</v>
      </c>
      <c r="G803" t="s">
        <v>1268</v>
      </c>
      <c r="H803" t="s">
        <v>365</v>
      </c>
      <c r="I803" t="s">
        <v>365</v>
      </c>
      <c r="J803" t="s">
        <v>365</v>
      </c>
      <c r="K803" t="s">
        <v>365</v>
      </c>
      <c r="L803" t="s">
        <v>365</v>
      </c>
      <c r="M803" t="s">
        <v>6013</v>
      </c>
      <c r="N803" s="128" t="s">
        <v>365</v>
      </c>
      <c r="O803" s="128" t="s">
        <v>365</v>
      </c>
      <c r="P803" s="128" t="s">
        <v>365</v>
      </c>
      <c r="Q803" s="128" t="s">
        <v>365</v>
      </c>
      <c r="R803" s="128" t="s">
        <v>365</v>
      </c>
      <c r="S803" s="128">
        <v>0.4</v>
      </c>
      <c r="T803">
        <v>2028</v>
      </c>
      <c r="U803" s="495">
        <v>350747.24</v>
      </c>
      <c r="V803" s="495" t="s">
        <v>365</v>
      </c>
      <c r="W803" s="495">
        <v>350747.24</v>
      </c>
      <c r="X803" s="128">
        <v>1</v>
      </c>
      <c r="Y803" s="128">
        <v>0</v>
      </c>
      <c r="Z803" s="495">
        <v>210448.34399999998</v>
      </c>
      <c r="AA803" s="495">
        <v>0</v>
      </c>
      <c r="AB803" s="495">
        <v>140298.89600000001</v>
      </c>
      <c r="AC803" s="495">
        <v>0</v>
      </c>
      <c r="AD803" s="495">
        <v>0</v>
      </c>
      <c r="AE803" s="42" t="s">
        <v>1909</v>
      </c>
      <c r="AF803" s="42" t="s">
        <v>764</v>
      </c>
      <c r="AG803" s="42" t="s">
        <v>7961</v>
      </c>
      <c r="AH803" s="42">
        <v>1</v>
      </c>
      <c r="AI803" s="42" t="s">
        <v>8738</v>
      </c>
      <c r="AK803"/>
      <c r="AL803"/>
      <c r="AM803"/>
      <c r="AN803"/>
      <c r="AO803"/>
      <c r="AP803"/>
      <c r="AQ803"/>
    </row>
    <row r="804" spans="1:43">
      <c r="A804" t="s">
        <v>26</v>
      </c>
      <c r="B804" t="s">
        <v>11</v>
      </c>
      <c r="C804" t="s">
        <v>365</v>
      </c>
      <c r="D804" t="s">
        <v>864</v>
      </c>
      <c r="E804"/>
      <c r="F804" t="s">
        <v>1199</v>
      </c>
      <c r="G804" t="s">
        <v>1184</v>
      </c>
      <c r="H804" t="s">
        <v>365</v>
      </c>
      <c r="I804" t="s">
        <v>365</v>
      </c>
      <c r="J804" t="s">
        <v>365</v>
      </c>
      <c r="K804" t="s">
        <v>365</v>
      </c>
      <c r="L804" t="s">
        <v>365</v>
      </c>
      <c r="M804" t="s">
        <v>6190</v>
      </c>
      <c r="N804" s="128" t="s">
        <v>365</v>
      </c>
      <c r="O804" s="128" t="s">
        <v>365</v>
      </c>
      <c r="P804" s="128" t="s">
        <v>365</v>
      </c>
      <c r="Q804" s="128" t="s">
        <v>365</v>
      </c>
      <c r="R804" s="128" t="s">
        <v>365</v>
      </c>
      <c r="S804" s="128">
        <v>0.1</v>
      </c>
      <c r="T804">
        <v>2028</v>
      </c>
      <c r="U804" s="495">
        <v>651608.59</v>
      </c>
      <c r="V804" s="495" t="s">
        <v>365</v>
      </c>
      <c r="W804" s="495">
        <v>651608.59</v>
      </c>
      <c r="X804" s="128">
        <v>1</v>
      </c>
      <c r="Y804" s="128">
        <v>0</v>
      </c>
      <c r="Z804" s="495">
        <v>586447.73100000003</v>
      </c>
      <c r="AA804" s="495">
        <v>0</v>
      </c>
      <c r="AB804" s="495">
        <v>65160.858999999939</v>
      </c>
      <c r="AC804" s="495">
        <v>0</v>
      </c>
      <c r="AD804" s="495">
        <v>0</v>
      </c>
      <c r="AE804" s="42" t="s">
        <v>1899</v>
      </c>
      <c r="AF804" s="42" t="s">
        <v>764</v>
      </c>
      <c r="AG804" s="42" t="s">
        <v>7923</v>
      </c>
      <c r="AH804" s="42">
        <v>1</v>
      </c>
      <c r="AI804" s="42" t="s">
        <v>8724</v>
      </c>
      <c r="AK804"/>
      <c r="AL804"/>
      <c r="AM804"/>
      <c r="AN804"/>
      <c r="AO804"/>
      <c r="AP804"/>
      <c r="AQ804"/>
    </row>
    <row r="805" spans="1:43">
      <c r="A805" t="s">
        <v>26</v>
      </c>
      <c r="B805" t="s">
        <v>11</v>
      </c>
      <c r="C805" t="s">
        <v>365</v>
      </c>
      <c r="D805" t="s">
        <v>863</v>
      </c>
      <c r="E805"/>
      <c r="F805" t="s">
        <v>1271</v>
      </c>
      <c r="G805" t="s">
        <v>1270</v>
      </c>
      <c r="H805" t="s">
        <v>365</v>
      </c>
      <c r="I805" t="s">
        <v>365</v>
      </c>
      <c r="J805" t="s">
        <v>365</v>
      </c>
      <c r="K805" t="s">
        <v>365</v>
      </c>
      <c r="L805" t="s">
        <v>365</v>
      </c>
      <c r="M805" t="s">
        <v>6073</v>
      </c>
      <c r="N805" s="128" t="s">
        <v>365</v>
      </c>
      <c r="O805" s="128" t="s">
        <v>365</v>
      </c>
      <c r="P805" s="128" t="s">
        <v>365</v>
      </c>
      <c r="Q805" s="128" t="s">
        <v>365</v>
      </c>
      <c r="R805" s="128" t="s">
        <v>365</v>
      </c>
      <c r="S805" s="128">
        <v>0.9</v>
      </c>
      <c r="T805">
        <v>2028</v>
      </c>
      <c r="U805" s="495">
        <v>747391.6599999998</v>
      </c>
      <c r="V805" s="495" t="s">
        <v>365</v>
      </c>
      <c r="W805" s="495">
        <v>747391.6599999998</v>
      </c>
      <c r="X805" s="128">
        <v>1</v>
      </c>
      <c r="Y805" s="128">
        <v>0</v>
      </c>
      <c r="Z805" s="495">
        <v>74739.165999999968</v>
      </c>
      <c r="AA805" s="495">
        <v>0</v>
      </c>
      <c r="AB805" s="495">
        <v>672652.49399999983</v>
      </c>
      <c r="AC805" s="495">
        <v>0</v>
      </c>
      <c r="AD805" s="495">
        <v>0</v>
      </c>
      <c r="AE805" s="42" t="s">
        <v>1884</v>
      </c>
      <c r="AF805" s="42" t="s">
        <v>764</v>
      </c>
      <c r="AG805" s="42" t="s">
        <v>7925</v>
      </c>
      <c r="AH805" s="42">
        <v>1</v>
      </c>
      <c r="AI805" s="42" t="s">
        <v>8725</v>
      </c>
      <c r="AK805"/>
      <c r="AL805"/>
      <c r="AM805"/>
      <c r="AN805"/>
      <c r="AO805"/>
      <c r="AP805"/>
      <c r="AQ805"/>
    </row>
    <row r="806" spans="1:43">
      <c r="A806" t="s">
        <v>5882</v>
      </c>
      <c r="B806" t="s">
        <v>280</v>
      </c>
      <c r="C806" t="s">
        <v>365</v>
      </c>
      <c r="D806" t="s">
        <v>1716</v>
      </c>
      <c r="E806"/>
      <c r="F806" t="s">
        <v>1007</v>
      </c>
      <c r="G806" t="s">
        <v>1715</v>
      </c>
      <c r="H806" t="s">
        <v>365</v>
      </c>
      <c r="I806" t="s">
        <v>365</v>
      </c>
      <c r="J806" t="s">
        <v>365</v>
      </c>
      <c r="K806" t="s">
        <v>365</v>
      </c>
      <c r="L806" t="s">
        <v>365</v>
      </c>
      <c r="M806" t="s">
        <v>6304</v>
      </c>
      <c r="N806" s="128" t="s">
        <v>365</v>
      </c>
      <c r="O806" s="128" t="s">
        <v>365</v>
      </c>
      <c r="P806" s="128" t="s">
        <v>365</v>
      </c>
      <c r="Q806" s="128" t="s">
        <v>365</v>
      </c>
      <c r="R806" s="128" t="s">
        <v>365</v>
      </c>
      <c r="S806" s="128">
        <v>0.625</v>
      </c>
      <c r="T806">
        <v>2028</v>
      </c>
      <c r="U806" s="495">
        <v>1960.87</v>
      </c>
      <c r="V806" s="495" t="s">
        <v>365</v>
      </c>
      <c r="W806" s="495">
        <v>1960.87</v>
      </c>
      <c r="X806" s="128">
        <v>1</v>
      </c>
      <c r="Y806" s="128">
        <v>0</v>
      </c>
      <c r="Z806" s="495">
        <v>735.32624999999996</v>
      </c>
      <c r="AA806" s="495">
        <v>0</v>
      </c>
      <c r="AB806" s="495">
        <v>1225.5437499999998</v>
      </c>
      <c r="AC806" s="495">
        <v>0</v>
      </c>
      <c r="AD806" s="495">
        <v>0</v>
      </c>
      <c r="AE806" s="42" t="s">
        <v>552</v>
      </c>
      <c r="AF806" s="42" t="s">
        <v>764</v>
      </c>
      <c r="AG806" s="42" t="s">
        <v>7818</v>
      </c>
      <c r="AH806" s="42">
        <v>1</v>
      </c>
      <c r="AI806" s="42" t="s">
        <v>8662</v>
      </c>
      <c r="AK806"/>
      <c r="AL806"/>
      <c r="AM806"/>
      <c r="AN806"/>
      <c r="AO806"/>
      <c r="AP806"/>
      <c r="AQ806"/>
    </row>
    <row r="807" spans="1:43">
      <c r="A807" t="s">
        <v>5882</v>
      </c>
      <c r="B807" t="s">
        <v>280</v>
      </c>
      <c r="C807" t="s">
        <v>365</v>
      </c>
      <c r="D807" t="s">
        <v>1716</v>
      </c>
      <c r="E807"/>
      <c r="F807" t="s">
        <v>1007</v>
      </c>
      <c r="G807" t="s">
        <v>1715</v>
      </c>
      <c r="H807" t="s">
        <v>365</v>
      </c>
      <c r="I807" t="s">
        <v>365</v>
      </c>
      <c r="J807" t="s">
        <v>365</v>
      </c>
      <c r="K807" t="s">
        <v>365</v>
      </c>
      <c r="L807" t="s">
        <v>365</v>
      </c>
      <c r="M807" t="s">
        <v>6304</v>
      </c>
      <c r="N807" s="128" t="s">
        <v>365</v>
      </c>
      <c r="O807" s="128" t="s">
        <v>365</v>
      </c>
      <c r="P807" s="128" t="s">
        <v>365</v>
      </c>
      <c r="Q807" s="128" t="s">
        <v>365</v>
      </c>
      <c r="R807" s="128" t="s">
        <v>365</v>
      </c>
      <c r="S807" s="128">
        <v>0.625</v>
      </c>
      <c r="T807">
        <v>2028</v>
      </c>
      <c r="U807" s="495">
        <v>295457.42</v>
      </c>
      <c r="V807" s="495" t="s">
        <v>365</v>
      </c>
      <c r="W807" s="495">
        <v>295457.42</v>
      </c>
      <c r="X807" s="128">
        <v>1</v>
      </c>
      <c r="Y807" s="128">
        <v>0</v>
      </c>
      <c r="Z807" s="495">
        <v>110796.5325</v>
      </c>
      <c r="AA807" s="495">
        <v>0</v>
      </c>
      <c r="AB807" s="495">
        <v>184660.88749999998</v>
      </c>
      <c r="AC807" s="495">
        <v>0</v>
      </c>
      <c r="AD807" s="495">
        <v>0</v>
      </c>
      <c r="AE807" s="42" t="s">
        <v>552</v>
      </c>
      <c r="AF807" s="42" t="s">
        <v>764</v>
      </c>
      <c r="AG807" s="42" t="s">
        <v>7974</v>
      </c>
      <c r="AH807" s="42">
        <v>1</v>
      </c>
      <c r="AI807" s="42" t="s">
        <v>8662</v>
      </c>
      <c r="AK807"/>
      <c r="AL807"/>
      <c r="AM807"/>
      <c r="AN807"/>
      <c r="AO807"/>
      <c r="AP807"/>
      <c r="AQ807"/>
    </row>
    <row r="808" spans="1:43">
      <c r="A808" t="s">
        <v>5882</v>
      </c>
      <c r="B808" t="s">
        <v>280</v>
      </c>
      <c r="C808" t="s">
        <v>365</v>
      </c>
      <c r="D808" t="s">
        <v>6643</v>
      </c>
      <c r="E808"/>
      <c r="F808" t="s">
        <v>1007</v>
      </c>
      <c r="G808" t="s">
        <v>1715</v>
      </c>
      <c r="H808" t="s">
        <v>365</v>
      </c>
      <c r="I808" t="s">
        <v>365</v>
      </c>
      <c r="J808" t="s">
        <v>365</v>
      </c>
      <c r="K808" t="s">
        <v>365</v>
      </c>
      <c r="L808" t="s">
        <v>365</v>
      </c>
      <c r="M808" t="s">
        <v>6304</v>
      </c>
      <c r="N808" s="128" t="s">
        <v>365</v>
      </c>
      <c r="O808" s="128" t="s">
        <v>365</v>
      </c>
      <c r="P808" s="128" t="s">
        <v>365</v>
      </c>
      <c r="Q808" s="128" t="s">
        <v>365</v>
      </c>
      <c r="R808" s="128" t="s">
        <v>365</v>
      </c>
      <c r="S808" s="128">
        <v>0.625</v>
      </c>
      <c r="T808">
        <v>2028</v>
      </c>
      <c r="U808" s="495">
        <v>10440</v>
      </c>
      <c r="V808" s="495" t="s">
        <v>365</v>
      </c>
      <c r="W808" s="495">
        <v>10440</v>
      </c>
      <c r="X808" s="128">
        <v>1</v>
      </c>
      <c r="Y808" s="128">
        <v>0</v>
      </c>
      <c r="Z808" s="495">
        <v>3915</v>
      </c>
      <c r="AA808" s="495">
        <v>0</v>
      </c>
      <c r="AB808" s="495">
        <v>6525</v>
      </c>
      <c r="AC808" s="495">
        <v>0</v>
      </c>
      <c r="AD808" s="495">
        <v>0</v>
      </c>
      <c r="AE808" s="42" t="s">
        <v>552</v>
      </c>
      <c r="AF808" s="42" t="s">
        <v>764</v>
      </c>
      <c r="AG808" s="42" t="s">
        <v>7975</v>
      </c>
      <c r="AH808" s="42">
        <v>1</v>
      </c>
      <c r="AI808" s="42" t="s">
        <v>8662</v>
      </c>
      <c r="AK808"/>
      <c r="AL808"/>
      <c r="AM808"/>
      <c r="AN808"/>
      <c r="AO808"/>
      <c r="AP808"/>
      <c r="AQ808"/>
    </row>
    <row r="809" spans="1:43">
      <c r="A809" t="s">
        <v>5882</v>
      </c>
      <c r="B809" t="s">
        <v>280</v>
      </c>
      <c r="C809" t="s">
        <v>365</v>
      </c>
      <c r="D809" t="s">
        <v>6644</v>
      </c>
      <c r="E809"/>
      <c r="F809" t="s">
        <v>1007</v>
      </c>
      <c r="G809" t="s">
        <v>1715</v>
      </c>
      <c r="H809" t="s">
        <v>365</v>
      </c>
      <c r="I809" t="s">
        <v>365</v>
      </c>
      <c r="J809" t="s">
        <v>365</v>
      </c>
      <c r="K809" t="s">
        <v>365</v>
      </c>
      <c r="L809" t="s">
        <v>365</v>
      </c>
      <c r="M809" t="s">
        <v>6304</v>
      </c>
      <c r="N809" s="128" t="s">
        <v>365</v>
      </c>
      <c r="O809" s="128" t="s">
        <v>365</v>
      </c>
      <c r="P809" s="128" t="s">
        <v>365</v>
      </c>
      <c r="Q809" s="128" t="s">
        <v>365</v>
      </c>
      <c r="R809" s="128" t="s">
        <v>365</v>
      </c>
      <c r="S809" s="128">
        <v>0.625</v>
      </c>
      <c r="T809">
        <v>2028</v>
      </c>
      <c r="U809" s="495">
        <v>240</v>
      </c>
      <c r="V809" s="495" t="s">
        <v>365</v>
      </c>
      <c r="W809" s="495">
        <v>240</v>
      </c>
      <c r="X809" s="128">
        <v>1</v>
      </c>
      <c r="Y809" s="128">
        <v>0</v>
      </c>
      <c r="Z809" s="495">
        <v>90</v>
      </c>
      <c r="AA809" s="495">
        <v>0</v>
      </c>
      <c r="AB809" s="495">
        <v>150</v>
      </c>
      <c r="AC809" s="495">
        <v>0</v>
      </c>
      <c r="AD809" s="495">
        <v>0</v>
      </c>
      <c r="AE809" s="42" t="s">
        <v>552</v>
      </c>
      <c r="AF809" s="42" t="s">
        <v>764</v>
      </c>
      <c r="AG809" s="42" t="s">
        <v>7976</v>
      </c>
      <c r="AH809" s="42">
        <v>1</v>
      </c>
      <c r="AI809" s="42" t="s">
        <v>8662</v>
      </c>
      <c r="AK809"/>
      <c r="AL809"/>
      <c r="AM809"/>
      <c r="AN809"/>
      <c r="AO809"/>
      <c r="AP809"/>
      <c r="AQ809"/>
    </row>
    <row r="810" spans="1:43">
      <c r="A810" t="s">
        <v>5882</v>
      </c>
      <c r="B810" t="s">
        <v>280</v>
      </c>
      <c r="C810" t="s">
        <v>365</v>
      </c>
      <c r="D810" t="s">
        <v>1633</v>
      </c>
      <c r="E810"/>
      <c r="F810" t="s">
        <v>1000</v>
      </c>
      <c r="G810" t="s">
        <v>1618</v>
      </c>
      <c r="H810" t="s">
        <v>365</v>
      </c>
      <c r="I810" t="s">
        <v>365</v>
      </c>
      <c r="J810" t="s">
        <v>365</v>
      </c>
      <c r="K810" t="s">
        <v>365</v>
      </c>
      <c r="L810" t="s">
        <v>365</v>
      </c>
      <c r="M810" t="s">
        <v>6304</v>
      </c>
      <c r="N810" s="128" t="s">
        <v>365</v>
      </c>
      <c r="O810" s="128" t="s">
        <v>365</v>
      </c>
      <c r="P810" s="128" t="s">
        <v>365</v>
      </c>
      <c r="Q810" s="128" t="s">
        <v>365</v>
      </c>
      <c r="R810" s="128" t="s">
        <v>365</v>
      </c>
      <c r="S810" s="128">
        <v>0.625</v>
      </c>
      <c r="T810">
        <v>2028</v>
      </c>
      <c r="U810" s="495">
        <v>17977.749999999996</v>
      </c>
      <c r="V810" s="495" t="s">
        <v>365</v>
      </c>
      <c r="W810" s="495">
        <v>17977.749999999996</v>
      </c>
      <c r="X810" s="128">
        <v>1</v>
      </c>
      <c r="Y810" s="128">
        <v>0</v>
      </c>
      <c r="Z810" s="495">
        <v>6741.6562499999982</v>
      </c>
      <c r="AA810" s="495">
        <v>0</v>
      </c>
      <c r="AB810" s="495">
        <v>11236.093749999998</v>
      </c>
      <c r="AC810" s="495">
        <v>0</v>
      </c>
      <c r="AD810" s="495">
        <v>0</v>
      </c>
      <c r="AE810" s="42" t="s">
        <v>552</v>
      </c>
      <c r="AF810" s="42" t="s">
        <v>764</v>
      </c>
      <c r="AG810" s="42" t="s">
        <v>7967</v>
      </c>
      <c r="AH810" s="42">
        <v>1</v>
      </c>
      <c r="AI810" s="42" t="s">
        <v>8658</v>
      </c>
      <c r="AK810"/>
      <c r="AL810"/>
      <c r="AM810"/>
      <c r="AN810"/>
      <c r="AO810"/>
      <c r="AP810"/>
      <c r="AQ810"/>
    </row>
    <row r="811" spans="1:43">
      <c r="A811" t="s">
        <v>2015</v>
      </c>
      <c r="B811" t="s">
        <v>1940</v>
      </c>
      <c r="C811" t="s">
        <v>365</v>
      </c>
      <c r="D811" t="s">
        <v>1680</v>
      </c>
      <c r="E811"/>
      <c r="F811" t="s">
        <v>1012</v>
      </c>
      <c r="G811" t="s">
        <v>1679</v>
      </c>
      <c r="H811" t="s">
        <v>365</v>
      </c>
      <c r="I811" t="s">
        <v>365</v>
      </c>
      <c r="J811" t="s">
        <v>365</v>
      </c>
      <c r="K811" t="s">
        <v>365</v>
      </c>
      <c r="L811" t="s">
        <v>365</v>
      </c>
      <c r="M811" t="s">
        <v>6711</v>
      </c>
      <c r="N811" s="128" t="s">
        <v>365</v>
      </c>
      <c r="O811" s="128" t="s">
        <v>365</v>
      </c>
      <c r="P811" s="128" t="s">
        <v>365</v>
      </c>
      <c r="Q811" s="128" t="s">
        <v>365</v>
      </c>
      <c r="R811" s="128" t="s">
        <v>365</v>
      </c>
      <c r="S811" s="128">
        <v>0.875</v>
      </c>
      <c r="T811">
        <v>2028</v>
      </c>
      <c r="U811" s="495">
        <v>931620.88999999978</v>
      </c>
      <c r="V811" s="495" t="s">
        <v>365</v>
      </c>
      <c r="W811" s="495">
        <v>931620.88999999978</v>
      </c>
      <c r="X811" s="128">
        <v>1</v>
      </c>
      <c r="Y811" s="128">
        <v>0</v>
      </c>
      <c r="Z811" s="495">
        <v>116452.61124999997</v>
      </c>
      <c r="AA811" s="495">
        <v>0</v>
      </c>
      <c r="AB811" s="495">
        <v>815168.27874999982</v>
      </c>
      <c r="AC811" s="495">
        <v>0</v>
      </c>
      <c r="AD811" s="495">
        <v>0</v>
      </c>
      <c r="AE811" s="42" t="s">
        <v>664</v>
      </c>
      <c r="AF811" s="42" t="s">
        <v>765</v>
      </c>
      <c r="AG811" s="42" t="s">
        <v>8055</v>
      </c>
      <c r="AH811" s="42">
        <v>1</v>
      </c>
      <c r="AI811" s="42" t="s">
        <v>8766</v>
      </c>
      <c r="AK811"/>
      <c r="AL811"/>
      <c r="AM811"/>
      <c r="AN811"/>
      <c r="AO811"/>
      <c r="AP811"/>
      <c r="AQ811"/>
    </row>
    <row r="812" spans="1:43">
      <c r="A812" t="s">
        <v>5882</v>
      </c>
      <c r="B812" t="s">
        <v>280</v>
      </c>
      <c r="C812" t="s">
        <v>365</v>
      </c>
      <c r="D812" t="s">
        <v>1701</v>
      </c>
      <c r="E812"/>
      <c r="F812" t="s">
        <v>1009</v>
      </c>
      <c r="G812" t="s">
        <v>1700</v>
      </c>
      <c r="H812" t="s">
        <v>365</v>
      </c>
      <c r="I812" t="s">
        <v>365</v>
      </c>
      <c r="J812" t="s">
        <v>365</v>
      </c>
      <c r="K812" t="s">
        <v>365</v>
      </c>
      <c r="L812" t="s">
        <v>365</v>
      </c>
      <c r="M812" t="s">
        <v>6351</v>
      </c>
      <c r="N812" s="128" t="s">
        <v>365</v>
      </c>
      <c r="O812" s="128" t="s">
        <v>365</v>
      </c>
      <c r="P812" s="128" t="s">
        <v>365</v>
      </c>
      <c r="Q812" s="128" t="s">
        <v>365</v>
      </c>
      <c r="R812" s="128" t="s">
        <v>365</v>
      </c>
      <c r="S812" s="128">
        <v>0.875</v>
      </c>
      <c r="T812">
        <v>2028</v>
      </c>
      <c r="U812" s="495">
        <v>640</v>
      </c>
      <c r="V812" s="495" t="s">
        <v>365</v>
      </c>
      <c r="W812" s="495">
        <v>640</v>
      </c>
      <c r="X812" s="128">
        <v>1</v>
      </c>
      <c r="Y812" s="128">
        <v>0</v>
      </c>
      <c r="Z812" s="495">
        <v>80</v>
      </c>
      <c r="AA812" s="495">
        <v>0</v>
      </c>
      <c r="AB812" s="495">
        <v>560</v>
      </c>
      <c r="AC812" s="495">
        <v>0</v>
      </c>
      <c r="AD812" s="495">
        <v>0</v>
      </c>
      <c r="AE812" s="42" t="s">
        <v>540</v>
      </c>
      <c r="AF812" s="42" t="s">
        <v>764</v>
      </c>
      <c r="AG812" s="42" t="s">
        <v>7830</v>
      </c>
      <c r="AH812" s="42">
        <v>1</v>
      </c>
      <c r="AI812" s="42" t="s">
        <v>8674</v>
      </c>
      <c r="AK812"/>
      <c r="AL812"/>
      <c r="AM812"/>
      <c r="AN812"/>
      <c r="AO812"/>
      <c r="AP812"/>
      <c r="AQ812"/>
    </row>
    <row r="813" spans="1:43">
      <c r="A813" t="s">
        <v>5882</v>
      </c>
      <c r="B813" t="s">
        <v>280</v>
      </c>
      <c r="C813" t="s">
        <v>365</v>
      </c>
      <c r="D813" t="s">
        <v>1701</v>
      </c>
      <c r="E813"/>
      <c r="F813" t="s">
        <v>1009</v>
      </c>
      <c r="G813" t="s">
        <v>1700</v>
      </c>
      <c r="H813" t="s">
        <v>365</v>
      </c>
      <c r="I813" t="s">
        <v>365</v>
      </c>
      <c r="J813" t="s">
        <v>365</v>
      </c>
      <c r="K813" t="s">
        <v>365</v>
      </c>
      <c r="L813" t="s">
        <v>365</v>
      </c>
      <c r="M813" t="s">
        <v>6351</v>
      </c>
      <c r="N813" s="128" t="s">
        <v>365</v>
      </c>
      <c r="O813" s="128" t="s">
        <v>365</v>
      </c>
      <c r="P813" s="128" t="s">
        <v>365</v>
      </c>
      <c r="Q813" s="128" t="s">
        <v>365</v>
      </c>
      <c r="R813" s="128" t="s">
        <v>365</v>
      </c>
      <c r="S813" s="128">
        <v>0.875</v>
      </c>
      <c r="T813">
        <v>2028</v>
      </c>
      <c r="U813" s="495">
        <v>313438.30999999994</v>
      </c>
      <c r="V813" s="495" t="s">
        <v>365</v>
      </c>
      <c r="W813" s="495">
        <v>313438.30999999994</v>
      </c>
      <c r="X813" s="128">
        <v>1</v>
      </c>
      <c r="Y813" s="128">
        <v>0</v>
      </c>
      <c r="Z813" s="495">
        <v>39179.788749999992</v>
      </c>
      <c r="AA813" s="495">
        <v>0</v>
      </c>
      <c r="AB813" s="495">
        <v>274258.52124999993</v>
      </c>
      <c r="AC813" s="495">
        <v>0</v>
      </c>
      <c r="AD813" s="495">
        <v>0</v>
      </c>
      <c r="AE813" s="42" t="s">
        <v>540</v>
      </c>
      <c r="AF813" s="42" t="s">
        <v>764</v>
      </c>
      <c r="AG813" s="42" t="s">
        <v>8058</v>
      </c>
      <c r="AH813" s="42">
        <v>1</v>
      </c>
      <c r="AI813" s="42" t="s">
        <v>8674</v>
      </c>
      <c r="AK813"/>
      <c r="AL813"/>
      <c r="AM813"/>
      <c r="AN813"/>
      <c r="AO813"/>
      <c r="AP813"/>
      <c r="AQ813"/>
    </row>
    <row r="814" spans="1:43">
      <c r="A814" t="s">
        <v>5882</v>
      </c>
      <c r="B814" t="s">
        <v>280</v>
      </c>
      <c r="C814" t="s">
        <v>365</v>
      </c>
      <c r="D814" t="s">
        <v>6613</v>
      </c>
      <c r="E814"/>
      <c r="F814" t="s">
        <v>1013</v>
      </c>
      <c r="G814" t="s">
        <v>1726</v>
      </c>
      <c r="H814" t="s">
        <v>365</v>
      </c>
      <c r="I814" t="s">
        <v>365</v>
      </c>
      <c r="J814" t="s">
        <v>365</v>
      </c>
      <c r="K814" t="s">
        <v>365</v>
      </c>
      <c r="L814" t="s">
        <v>365</v>
      </c>
      <c r="M814" t="s">
        <v>5976</v>
      </c>
      <c r="N814" s="128" t="s">
        <v>365</v>
      </c>
      <c r="O814" s="128" t="s">
        <v>365</v>
      </c>
      <c r="P814" s="128" t="s">
        <v>365</v>
      </c>
      <c r="Q814" s="128" t="s">
        <v>365</v>
      </c>
      <c r="R814" s="128" t="s">
        <v>365</v>
      </c>
      <c r="S814" s="128">
        <v>0.5</v>
      </c>
      <c r="T814">
        <v>2028</v>
      </c>
      <c r="U814" s="495">
        <v>143356.47999999998</v>
      </c>
      <c r="V814" s="495" t="s">
        <v>365</v>
      </c>
      <c r="W814" s="495">
        <v>143356.47999999998</v>
      </c>
      <c r="X814" s="128">
        <v>1</v>
      </c>
      <c r="Y814" s="128">
        <v>0</v>
      </c>
      <c r="Z814" s="495">
        <v>71678.239999999991</v>
      </c>
      <c r="AA814" s="495">
        <v>0</v>
      </c>
      <c r="AB814" s="495">
        <v>71678.239999999991</v>
      </c>
      <c r="AC814" s="495">
        <v>0</v>
      </c>
      <c r="AD814" s="495">
        <v>0</v>
      </c>
      <c r="AE814" s="42" t="s">
        <v>526</v>
      </c>
      <c r="AF814" s="42" t="s">
        <v>765</v>
      </c>
      <c r="AG814" s="42" t="s">
        <v>7861</v>
      </c>
      <c r="AH814" s="42">
        <v>1</v>
      </c>
      <c r="AI814" s="42" t="s">
        <v>8704</v>
      </c>
      <c r="AK814"/>
      <c r="AL814"/>
      <c r="AM814"/>
      <c r="AN814"/>
      <c r="AO814"/>
      <c r="AP814"/>
      <c r="AQ814"/>
    </row>
    <row r="815" spans="1:43">
      <c r="A815" t="s">
        <v>5882</v>
      </c>
      <c r="B815" t="s">
        <v>280</v>
      </c>
      <c r="C815" t="s">
        <v>365</v>
      </c>
      <c r="D815" t="s">
        <v>1646</v>
      </c>
      <c r="E815"/>
      <c r="F815" t="s">
        <v>1017</v>
      </c>
      <c r="G815" t="s">
        <v>1645</v>
      </c>
      <c r="H815" t="s">
        <v>365</v>
      </c>
      <c r="I815" t="s">
        <v>365</v>
      </c>
      <c r="J815" t="s">
        <v>365</v>
      </c>
      <c r="K815" t="s">
        <v>365</v>
      </c>
      <c r="L815" t="s">
        <v>365</v>
      </c>
      <c r="M815" t="s">
        <v>5963</v>
      </c>
      <c r="N815" s="128" t="s">
        <v>365</v>
      </c>
      <c r="O815" s="128" t="s">
        <v>365</v>
      </c>
      <c r="P815" s="128" t="s">
        <v>365</v>
      </c>
      <c r="Q815" s="128" t="s">
        <v>365</v>
      </c>
      <c r="R815" s="128" t="s">
        <v>365</v>
      </c>
      <c r="S815" s="128">
        <v>0.75</v>
      </c>
      <c r="T815">
        <v>2028</v>
      </c>
      <c r="U815" s="495">
        <v>163201.21000000002</v>
      </c>
      <c r="V815" s="495" t="s">
        <v>365</v>
      </c>
      <c r="W815" s="495">
        <v>163201.21000000002</v>
      </c>
      <c r="X815" s="128">
        <v>1</v>
      </c>
      <c r="Y815" s="128">
        <v>0</v>
      </c>
      <c r="Z815" s="495">
        <v>40800.302500000005</v>
      </c>
      <c r="AA815" s="495">
        <v>0</v>
      </c>
      <c r="AB815" s="495">
        <v>122400.90750000002</v>
      </c>
      <c r="AC815" s="495">
        <v>0</v>
      </c>
      <c r="AD815" s="495">
        <v>0</v>
      </c>
      <c r="AE815" s="42" t="s">
        <v>544</v>
      </c>
      <c r="AF815" s="42" t="s">
        <v>765</v>
      </c>
      <c r="AG815" s="42" t="s">
        <v>7977</v>
      </c>
      <c r="AH815" s="42">
        <v>1</v>
      </c>
      <c r="AI815" s="42" t="s">
        <v>8741</v>
      </c>
      <c r="AK815"/>
      <c r="AL815"/>
      <c r="AM815"/>
      <c r="AN815"/>
      <c r="AO815"/>
      <c r="AP815"/>
      <c r="AQ815"/>
    </row>
    <row r="816" spans="1:43">
      <c r="A816" t="s">
        <v>5882</v>
      </c>
      <c r="B816" t="s">
        <v>280</v>
      </c>
      <c r="C816" t="s">
        <v>365</v>
      </c>
      <c r="D816" t="s">
        <v>1734</v>
      </c>
      <c r="E816"/>
      <c r="F816" t="s">
        <v>1016</v>
      </c>
      <c r="G816" t="s">
        <v>1733</v>
      </c>
      <c r="H816" t="s">
        <v>365</v>
      </c>
      <c r="I816" t="s">
        <v>365</v>
      </c>
      <c r="J816" t="s">
        <v>365</v>
      </c>
      <c r="K816" t="s">
        <v>365</v>
      </c>
      <c r="L816" t="s">
        <v>365</v>
      </c>
      <c r="M816" t="s">
        <v>5992</v>
      </c>
      <c r="N816" s="128" t="s">
        <v>365</v>
      </c>
      <c r="O816" s="128" t="s">
        <v>365</v>
      </c>
      <c r="P816" s="128" t="s">
        <v>365</v>
      </c>
      <c r="Q816" s="128" t="s">
        <v>365</v>
      </c>
      <c r="R816" s="128" t="s">
        <v>365</v>
      </c>
      <c r="S816" s="128">
        <v>0.5</v>
      </c>
      <c r="T816">
        <v>2028</v>
      </c>
      <c r="U816" s="495">
        <v>102586.47999999988</v>
      </c>
      <c r="V816" s="495" t="s">
        <v>365</v>
      </c>
      <c r="W816" s="495">
        <v>102586.47999999988</v>
      </c>
      <c r="X816" s="128">
        <v>1</v>
      </c>
      <c r="Y816" s="128">
        <v>0</v>
      </c>
      <c r="Z816" s="495">
        <v>51293.23999999994</v>
      </c>
      <c r="AA816" s="495">
        <v>0</v>
      </c>
      <c r="AB816" s="495">
        <v>51293.23999999994</v>
      </c>
      <c r="AC816" s="495">
        <v>0</v>
      </c>
      <c r="AD816" s="495">
        <v>0</v>
      </c>
      <c r="AE816" s="42" t="s">
        <v>543</v>
      </c>
      <c r="AF816" s="42" t="s">
        <v>765</v>
      </c>
      <c r="AG816" s="42" t="s">
        <v>8135</v>
      </c>
      <c r="AH816" s="42">
        <v>1</v>
      </c>
      <c r="AI816" s="42" t="s">
        <v>8627</v>
      </c>
      <c r="AK816"/>
      <c r="AL816"/>
      <c r="AM816"/>
      <c r="AN816"/>
      <c r="AO816"/>
      <c r="AP816"/>
      <c r="AQ816"/>
    </row>
    <row r="817" spans="1:43">
      <c r="A817" t="s">
        <v>5882</v>
      </c>
      <c r="B817" t="s">
        <v>280</v>
      </c>
      <c r="C817" t="s">
        <v>365</v>
      </c>
      <c r="D817" t="s">
        <v>1635</v>
      </c>
      <c r="E817"/>
      <c r="F817" t="s">
        <v>1057</v>
      </c>
      <c r="G817" t="s">
        <v>1620</v>
      </c>
      <c r="H817" t="s">
        <v>365</v>
      </c>
      <c r="I817" t="s">
        <v>365</v>
      </c>
      <c r="J817" t="s">
        <v>365</v>
      </c>
      <c r="K817" t="s">
        <v>365</v>
      </c>
      <c r="L817" t="s">
        <v>365</v>
      </c>
      <c r="M817" t="s">
        <v>5976</v>
      </c>
      <c r="N817" s="128" t="s">
        <v>365</v>
      </c>
      <c r="O817" s="128" t="s">
        <v>365</v>
      </c>
      <c r="P817" s="128" t="s">
        <v>365</v>
      </c>
      <c r="Q817" s="128" t="s">
        <v>365</v>
      </c>
      <c r="R817" s="128" t="s">
        <v>365</v>
      </c>
      <c r="S817" s="128">
        <v>0.625</v>
      </c>
      <c r="T817">
        <v>2028</v>
      </c>
      <c r="U817" s="495">
        <v>124635.87000000001</v>
      </c>
      <c r="V817" s="495" t="s">
        <v>365</v>
      </c>
      <c r="W817" s="495">
        <v>124635.87000000001</v>
      </c>
      <c r="X817" s="128">
        <v>1</v>
      </c>
      <c r="Y817" s="128">
        <v>0</v>
      </c>
      <c r="Z817" s="495">
        <v>46738.451250000006</v>
      </c>
      <c r="AA817" s="495">
        <v>0</v>
      </c>
      <c r="AB817" s="495">
        <v>77897.418750000012</v>
      </c>
      <c r="AC817" s="495">
        <v>0</v>
      </c>
      <c r="AD817" s="495">
        <v>-1.4551915228366852E-11</v>
      </c>
      <c r="AE817" s="42" t="s">
        <v>526</v>
      </c>
      <c r="AF817" s="42" t="s">
        <v>765</v>
      </c>
      <c r="AG817" s="42" t="s">
        <v>8075</v>
      </c>
      <c r="AH817" s="42">
        <v>1</v>
      </c>
      <c r="AI817" s="42" t="s">
        <v>8775</v>
      </c>
      <c r="AK817"/>
      <c r="AL817"/>
      <c r="AM817"/>
      <c r="AN817"/>
      <c r="AO817"/>
      <c r="AP817"/>
      <c r="AQ817"/>
    </row>
    <row r="818" spans="1:43">
      <c r="A818" t="s">
        <v>2015</v>
      </c>
      <c r="B818" t="s">
        <v>1940</v>
      </c>
      <c r="C818" t="s">
        <v>365</v>
      </c>
      <c r="D818" t="s">
        <v>6726</v>
      </c>
      <c r="E818"/>
      <c r="F818" t="s">
        <v>6727</v>
      </c>
      <c r="G818" t="s">
        <v>1688</v>
      </c>
      <c r="H818" t="s">
        <v>365</v>
      </c>
      <c r="I818" t="s">
        <v>365</v>
      </c>
      <c r="J818" t="s">
        <v>365</v>
      </c>
      <c r="K818" t="s">
        <v>365</v>
      </c>
      <c r="L818" t="s">
        <v>365</v>
      </c>
      <c r="M818" t="s">
        <v>6615</v>
      </c>
      <c r="N818" s="128" t="s">
        <v>365</v>
      </c>
      <c r="O818" s="128" t="s">
        <v>365</v>
      </c>
      <c r="P818" s="128" t="s">
        <v>365</v>
      </c>
      <c r="Q818" s="128" t="s">
        <v>365</v>
      </c>
      <c r="R818" s="128" t="s">
        <v>365</v>
      </c>
      <c r="S818" s="128">
        <v>0.88</v>
      </c>
      <c r="T818">
        <v>2028</v>
      </c>
      <c r="U818" s="495">
        <v>423264.44000000018</v>
      </c>
      <c r="V818" s="495" t="s">
        <v>365</v>
      </c>
      <c r="W818" s="495">
        <v>423264.44000000018</v>
      </c>
      <c r="X818" s="128">
        <v>1</v>
      </c>
      <c r="Y818" s="128">
        <v>0</v>
      </c>
      <c r="Z818" s="495">
        <v>50791.73280000002</v>
      </c>
      <c r="AA818" s="495">
        <v>0</v>
      </c>
      <c r="AB818" s="495">
        <v>372472.70720000018</v>
      </c>
      <c r="AC818" s="495">
        <v>0</v>
      </c>
      <c r="AD818" s="495">
        <v>0</v>
      </c>
      <c r="AE818" s="42" t="s">
        <v>654</v>
      </c>
      <c r="AF818" s="42" t="s">
        <v>764</v>
      </c>
      <c r="AG818" s="42" t="s">
        <v>8117</v>
      </c>
      <c r="AH818" s="42">
        <v>1</v>
      </c>
      <c r="AI818" s="42" t="s">
        <v>8795</v>
      </c>
      <c r="AK818"/>
      <c r="AL818"/>
      <c r="AM818"/>
      <c r="AN818"/>
      <c r="AO818"/>
      <c r="AP818"/>
      <c r="AQ818"/>
    </row>
    <row r="819" spans="1:43">
      <c r="A819" t="s">
        <v>2015</v>
      </c>
      <c r="B819" t="s">
        <v>1940</v>
      </c>
      <c r="C819" t="s">
        <v>365</v>
      </c>
      <c r="D819" t="s">
        <v>6728</v>
      </c>
      <c r="E819"/>
      <c r="F819" t="s">
        <v>6727</v>
      </c>
      <c r="G819" t="s">
        <v>1688</v>
      </c>
      <c r="H819" t="s">
        <v>365</v>
      </c>
      <c r="I819" t="s">
        <v>365</v>
      </c>
      <c r="J819" t="s">
        <v>365</v>
      </c>
      <c r="K819" t="s">
        <v>365</v>
      </c>
      <c r="L819" t="s">
        <v>365</v>
      </c>
      <c r="M819" t="s">
        <v>6615</v>
      </c>
      <c r="N819" s="128" t="s">
        <v>365</v>
      </c>
      <c r="O819" s="128" t="s">
        <v>365</v>
      </c>
      <c r="P819" s="128" t="s">
        <v>365</v>
      </c>
      <c r="Q819" s="128" t="s">
        <v>365</v>
      </c>
      <c r="R819" s="128" t="s">
        <v>365</v>
      </c>
      <c r="S819" s="128">
        <v>0.875</v>
      </c>
      <c r="T819">
        <v>2028</v>
      </c>
      <c r="U819" s="495">
        <v>6736.12</v>
      </c>
      <c r="V819" s="495" t="s">
        <v>365</v>
      </c>
      <c r="W819" s="495">
        <v>6736.12</v>
      </c>
      <c r="X819" s="128">
        <v>1</v>
      </c>
      <c r="Y819" s="128">
        <v>0</v>
      </c>
      <c r="Z819" s="495">
        <v>842.01499999999999</v>
      </c>
      <c r="AA819" s="495">
        <v>0</v>
      </c>
      <c r="AB819" s="495">
        <v>5894.1049999999996</v>
      </c>
      <c r="AC819" s="495">
        <v>0</v>
      </c>
      <c r="AD819" s="495">
        <v>0</v>
      </c>
      <c r="AE819" s="42" t="s">
        <v>654</v>
      </c>
      <c r="AF819" s="42" t="s">
        <v>764</v>
      </c>
      <c r="AG819" s="42" t="s">
        <v>8118</v>
      </c>
      <c r="AH819" s="42">
        <v>1</v>
      </c>
      <c r="AI819" s="42" t="s">
        <v>8796</v>
      </c>
      <c r="AK819"/>
      <c r="AL819"/>
      <c r="AM819"/>
      <c r="AN819"/>
      <c r="AO819"/>
      <c r="AP819"/>
      <c r="AQ819"/>
    </row>
    <row r="820" spans="1:43">
      <c r="A820" t="s">
        <v>2015</v>
      </c>
      <c r="B820" t="s">
        <v>1940</v>
      </c>
      <c r="C820" t="s">
        <v>365</v>
      </c>
      <c r="D820" t="s">
        <v>6729</v>
      </c>
      <c r="E820"/>
      <c r="F820" t="s">
        <v>6727</v>
      </c>
      <c r="G820" t="s">
        <v>1688</v>
      </c>
      <c r="H820" t="s">
        <v>365</v>
      </c>
      <c r="I820" t="s">
        <v>365</v>
      </c>
      <c r="J820" t="s">
        <v>365</v>
      </c>
      <c r="K820" t="s">
        <v>365</v>
      </c>
      <c r="L820" t="s">
        <v>365</v>
      </c>
      <c r="M820" t="s">
        <v>6615</v>
      </c>
      <c r="N820" s="128" t="s">
        <v>365</v>
      </c>
      <c r="O820" s="128" t="s">
        <v>365</v>
      </c>
      <c r="P820" s="128" t="s">
        <v>365</v>
      </c>
      <c r="Q820" s="128" t="s">
        <v>365</v>
      </c>
      <c r="R820" s="128" t="s">
        <v>365</v>
      </c>
      <c r="S820" s="128">
        <v>0.875</v>
      </c>
      <c r="T820">
        <v>2028</v>
      </c>
      <c r="U820" s="495">
        <v>880</v>
      </c>
      <c r="V820" s="495" t="s">
        <v>365</v>
      </c>
      <c r="W820" s="495">
        <v>880</v>
      </c>
      <c r="X820" s="128">
        <v>1</v>
      </c>
      <c r="Y820" s="128">
        <v>0</v>
      </c>
      <c r="Z820" s="495">
        <v>110</v>
      </c>
      <c r="AA820" s="495">
        <v>0</v>
      </c>
      <c r="AB820" s="495">
        <v>770</v>
      </c>
      <c r="AC820" s="495">
        <v>0</v>
      </c>
      <c r="AD820" s="495">
        <v>0</v>
      </c>
      <c r="AE820" s="42" t="s">
        <v>654</v>
      </c>
      <c r="AF820" s="42" t="s">
        <v>764</v>
      </c>
      <c r="AG820" s="42" t="s">
        <v>8119</v>
      </c>
      <c r="AH820" s="42">
        <v>1</v>
      </c>
      <c r="AI820" s="42" t="s">
        <v>8796</v>
      </c>
      <c r="AK820"/>
      <c r="AL820"/>
      <c r="AM820"/>
      <c r="AN820"/>
      <c r="AO820"/>
      <c r="AP820"/>
      <c r="AQ820"/>
    </row>
    <row r="821" spans="1:43">
      <c r="A821" t="s">
        <v>26</v>
      </c>
      <c r="B821" t="s">
        <v>11</v>
      </c>
      <c r="C821" t="s">
        <v>365</v>
      </c>
      <c r="D821" s="488" t="s">
        <v>937</v>
      </c>
      <c r="E821"/>
      <c r="F821" t="s">
        <v>938</v>
      </c>
      <c r="G821" t="s">
        <v>1170</v>
      </c>
      <c r="H821" t="s">
        <v>365</v>
      </c>
      <c r="I821" t="s">
        <v>365</v>
      </c>
      <c r="J821" t="s">
        <v>365</v>
      </c>
      <c r="K821" t="s">
        <v>365</v>
      </c>
      <c r="L821" t="s">
        <v>365</v>
      </c>
      <c r="M821" t="s">
        <v>6005</v>
      </c>
      <c r="N821" s="128" t="s">
        <v>365</v>
      </c>
      <c r="O821" s="128" t="s">
        <v>365</v>
      </c>
      <c r="P821" s="128" t="s">
        <v>365</v>
      </c>
      <c r="Q821" s="128" t="s">
        <v>365</v>
      </c>
      <c r="R821" s="128" t="s">
        <v>365</v>
      </c>
      <c r="S821" s="128">
        <v>0.37</v>
      </c>
      <c r="T821">
        <v>2028</v>
      </c>
      <c r="U821" s="495">
        <v>606520.42999999993</v>
      </c>
      <c r="V821" s="495" t="s">
        <v>365</v>
      </c>
      <c r="W821" s="495">
        <v>606520.42999999993</v>
      </c>
      <c r="X821" s="128">
        <v>1</v>
      </c>
      <c r="Y821" s="128">
        <v>0</v>
      </c>
      <c r="Z821" s="495">
        <v>382107.87089999998</v>
      </c>
      <c r="AA821" s="495">
        <v>0</v>
      </c>
      <c r="AB821" s="495">
        <v>224412.55909999995</v>
      </c>
      <c r="AC821" s="495">
        <v>0</v>
      </c>
      <c r="AD821" s="495">
        <v>0</v>
      </c>
      <c r="AE821" s="42" t="s">
        <v>1911</v>
      </c>
      <c r="AF821" s="42" t="s">
        <v>765</v>
      </c>
      <c r="AG821" s="42" t="s">
        <v>7939</v>
      </c>
      <c r="AH821" s="42">
        <v>1</v>
      </c>
      <c r="AI821" s="42" t="s">
        <v>8645</v>
      </c>
      <c r="AK821"/>
      <c r="AL821"/>
      <c r="AM821"/>
      <c r="AN821"/>
      <c r="AO821"/>
      <c r="AP821"/>
      <c r="AQ821"/>
    </row>
    <row r="822" spans="1:43">
      <c r="A822" t="s">
        <v>2015</v>
      </c>
      <c r="B822" t="s">
        <v>1940</v>
      </c>
      <c r="C822" t="s">
        <v>365</v>
      </c>
      <c r="D822" s="488" t="s">
        <v>1689</v>
      </c>
      <c r="E822"/>
      <c r="F822" t="s">
        <v>1049</v>
      </c>
      <c r="G822" t="s">
        <v>1688</v>
      </c>
      <c r="H822" t="s">
        <v>365</v>
      </c>
      <c r="I822" t="s">
        <v>365</v>
      </c>
      <c r="J822" t="s">
        <v>365</v>
      </c>
      <c r="K822" t="s">
        <v>365</v>
      </c>
      <c r="L822" t="s">
        <v>365</v>
      </c>
      <c r="M822" t="s">
        <v>6615</v>
      </c>
      <c r="N822" s="128" t="s">
        <v>365</v>
      </c>
      <c r="O822" s="128" t="s">
        <v>365</v>
      </c>
      <c r="P822" s="128" t="s">
        <v>365</v>
      </c>
      <c r="Q822" s="128" t="s">
        <v>365</v>
      </c>
      <c r="R822" s="128" t="s">
        <v>365</v>
      </c>
      <c r="S822" s="128">
        <v>0.625</v>
      </c>
      <c r="T822">
        <v>2028</v>
      </c>
      <c r="U822" s="495">
        <v>-3032.25</v>
      </c>
      <c r="V822" s="495" t="s">
        <v>365</v>
      </c>
      <c r="W822" s="495">
        <v>-3032.25</v>
      </c>
      <c r="X822" s="128">
        <v>1</v>
      </c>
      <c r="Y822" s="128">
        <v>0</v>
      </c>
      <c r="Z822" s="495">
        <v>-1137.09375</v>
      </c>
      <c r="AA822" s="495">
        <v>0</v>
      </c>
      <c r="AB822" s="495">
        <v>-1895.15625</v>
      </c>
      <c r="AC822" s="495">
        <v>0</v>
      </c>
      <c r="AD822" s="495">
        <v>0</v>
      </c>
      <c r="AE822" s="42" t="s">
        <v>654</v>
      </c>
      <c r="AF822" s="42" t="s">
        <v>764</v>
      </c>
      <c r="AG822" s="42" t="s">
        <v>7863</v>
      </c>
      <c r="AH822" s="42">
        <v>1</v>
      </c>
      <c r="AI822" s="42" t="s">
        <v>8705</v>
      </c>
      <c r="AK822"/>
      <c r="AL822"/>
      <c r="AM822"/>
      <c r="AN822"/>
      <c r="AO822"/>
      <c r="AP822"/>
      <c r="AQ822"/>
    </row>
    <row r="823" spans="1:43">
      <c r="A823" t="s">
        <v>2015</v>
      </c>
      <c r="B823" t="s">
        <v>1940</v>
      </c>
      <c r="C823" t="s">
        <v>365</v>
      </c>
      <c r="D823" t="s">
        <v>6730</v>
      </c>
      <c r="E823"/>
      <c r="F823" t="s">
        <v>1049</v>
      </c>
      <c r="G823" t="s">
        <v>1688</v>
      </c>
      <c r="H823" t="s">
        <v>365</v>
      </c>
      <c r="I823" t="s">
        <v>365</v>
      </c>
      <c r="J823" t="s">
        <v>365</v>
      </c>
      <c r="K823" t="s">
        <v>365</v>
      </c>
      <c r="L823" t="s">
        <v>365</v>
      </c>
      <c r="M823" t="s">
        <v>6615</v>
      </c>
      <c r="N823" s="128" t="s">
        <v>365</v>
      </c>
      <c r="O823" s="128" t="s">
        <v>365</v>
      </c>
      <c r="P823" s="128" t="s">
        <v>365</v>
      </c>
      <c r="Q823" s="128" t="s">
        <v>365</v>
      </c>
      <c r="R823" s="128" t="s">
        <v>365</v>
      </c>
      <c r="S823" s="128">
        <v>0.625</v>
      </c>
      <c r="T823">
        <v>2028</v>
      </c>
      <c r="U823" s="495">
        <v>7400</v>
      </c>
      <c r="V823" s="495" t="s">
        <v>365</v>
      </c>
      <c r="W823" s="495">
        <v>7400</v>
      </c>
      <c r="X823" s="128">
        <v>1</v>
      </c>
      <c r="Y823" s="128">
        <v>0</v>
      </c>
      <c r="Z823" s="495">
        <v>2775</v>
      </c>
      <c r="AA823" s="495">
        <v>0</v>
      </c>
      <c r="AB823" s="495">
        <v>4625</v>
      </c>
      <c r="AC823" s="495">
        <v>0</v>
      </c>
      <c r="AD823" s="495">
        <v>0</v>
      </c>
      <c r="AE823" s="42" t="s">
        <v>654</v>
      </c>
      <c r="AF823" s="42" t="s">
        <v>764</v>
      </c>
      <c r="AG823" s="42" t="s">
        <v>8121</v>
      </c>
      <c r="AH823" s="42">
        <v>1</v>
      </c>
      <c r="AI823" s="42" t="s">
        <v>8705</v>
      </c>
      <c r="AK823"/>
      <c r="AL823"/>
      <c r="AM823"/>
      <c r="AN823"/>
      <c r="AO823"/>
      <c r="AP823"/>
      <c r="AQ823"/>
    </row>
    <row r="824" spans="1:43">
      <c r="A824" t="s">
        <v>2015</v>
      </c>
      <c r="B824" t="s">
        <v>1940</v>
      </c>
      <c r="C824" t="s">
        <v>365</v>
      </c>
      <c r="D824" t="s">
        <v>6731</v>
      </c>
      <c r="E824"/>
      <c r="F824" t="s">
        <v>1049</v>
      </c>
      <c r="G824" t="s">
        <v>1688</v>
      </c>
      <c r="H824" t="s">
        <v>365</v>
      </c>
      <c r="I824" t="s">
        <v>365</v>
      </c>
      <c r="J824" t="s">
        <v>365</v>
      </c>
      <c r="K824" t="s">
        <v>365</v>
      </c>
      <c r="L824" t="s">
        <v>365</v>
      </c>
      <c r="M824" t="s">
        <v>6615</v>
      </c>
      <c r="N824" s="128" t="s">
        <v>365</v>
      </c>
      <c r="O824" s="128" t="s">
        <v>365</v>
      </c>
      <c r="P824" s="128" t="s">
        <v>365</v>
      </c>
      <c r="Q824" s="128" t="s">
        <v>365</v>
      </c>
      <c r="R824" s="128" t="s">
        <v>365</v>
      </c>
      <c r="S824" s="128">
        <v>0.625</v>
      </c>
      <c r="T824">
        <v>2028</v>
      </c>
      <c r="U824" s="495">
        <v>2295</v>
      </c>
      <c r="V824" s="495" t="s">
        <v>365</v>
      </c>
      <c r="W824" s="495">
        <v>2295</v>
      </c>
      <c r="X824" s="128">
        <v>1</v>
      </c>
      <c r="Y824" s="128">
        <v>0</v>
      </c>
      <c r="Z824" s="495">
        <v>860.625</v>
      </c>
      <c r="AA824" s="495">
        <v>0</v>
      </c>
      <c r="AB824" s="495">
        <v>1434.375</v>
      </c>
      <c r="AC824" s="495">
        <v>0</v>
      </c>
      <c r="AD824" s="495">
        <v>0</v>
      </c>
      <c r="AE824" s="42" t="s">
        <v>654</v>
      </c>
      <c r="AF824" s="42" t="s">
        <v>764</v>
      </c>
      <c r="AG824" s="42" t="s">
        <v>8122</v>
      </c>
      <c r="AH824" s="42">
        <v>1</v>
      </c>
      <c r="AI824" s="42" t="s">
        <v>8705</v>
      </c>
      <c r="AK824"/>
      <c r="AL824"/>
      <c r="AM824"/>
      <c r="AN824"/>
      <c r="AO824"/>
      <c r="AP824"/>
      <c r="AQ824"/>
    </row>
    <row r="825" spans="1:43">
      <c r="A825" t="s">
        <v>5882</v>
      </c>
      <c r="B825" t="s">
        <v>280</v>
      </c>
      <c r="C825" t="s">
        <v>365</v>
      </c>
      <c r="D825" t="s">
        <v>1639</v>
      </c>
      <c r="E825"/>
      <c r="F825" t="s">
        <v>1031</v>
      </c>
      <c r="G825" t="s">
        <v>1612</v>
      </c>
      <c r="H825" t="s">
        <v>365</v>
      </c>
      <c r="I825" t="s">
        <v>365</v>
      </c>
      <c r="J825" t="s">
        <v>365</v>
      </c>
      <c r="K825" t="s">
        <v>365</v>
      </c>
      <c r="L825" t="s">
        <v>365</v>
      </c>
      <c r="M825" t="s">
        <v>5976</v>
      </c>
      <c r="N825" s="128" t="s">
        <v>365</v>
      </c>
      <c r="O825" s="128" t="s">
        <v>365</v>
      </c>
      <c r="P825" s="128" t="s">
        <v>365</v>
      </c>
      <c r="Q825" s="128" t="s">
        <v>365</v>
      </c>
      <c r="R825" s="128" t="s">
        <v>365</v>
      </c>
      <c r="S825" s="128">
        <v>0.625</v>
      </c>
      <c r="T825">
        <v>2028</v>
      </c>
      <c r="U825" s="495">
        <v>272509.30999999988</v>
      </c>
      <c r="V825" s="495" t="s">
        <v>365</v>
      </c>
      <c r="W825" s="495">
        <v>272509.30999999988</v>
      </c>
      <c r="X825" s="128">
        <v>1</v>
      </c>
      <c r="Y825" s="128">
        <v>0</v>
      </c>
      <c r="Z825" s="495">
        <v>102190.99124999996</v>
      </c>
      <c r="AA825" s="495">
        <v>0</v>
      </c>
      <c r="AB825" s="495">
        <v>170318.31874999992</v>
      </c>
      <c r="AC825" s="495">
        <v>0</v>
      </c>
      <c r="AD825" s="495">
        <v>0</v>
      </c>
      <c r="AE825" s="42" t="s">
        <v>526</v>
      </c>
      <c r="AF825" s="42" t="s">
        <v>765</v>
      </c>
      <c r="AG825" s="42" t="s">
        <v>7988</v>
      </c>
      <c r="AH825" s="42">
        <v>1</v>
      </c>
      <c r="AI825" s="42" t="s">
        <v>8749</v>
      </c>
      <c r="AK825"/>
      <c r="AL825"/>
      <c r="AM825"/>
      <c r="AN825"/>
      <c r="AO825"/>
      <c r="AP825"/>
      <c r="AQ825"/>
    </row>
    <row r="826" spans="1:43">
      <c r="A826" t="s">
        <v>5882</v>
      </c>
      <c r="B826" t="s">
        <v>280</v>
      </c>
      <c r="C826" t="s">
        <v>365</v>
      </c>
      <c r="D826" t="s">
        <v>6652</v>
      </c>
      <c r="E826"/>
      <c r="F826" t="s">
        <v>1031</v>
      </c>
      <c r="G826" t="s">
        <v>1612</v>
      </c>
      <c r="H826" t="s">
        <v>365</v>
      </c>
      <c r="I826" t="s">
        <v>365</v>
      </c>
      <c r="J826" t="s">
        <v>365</v>
      </c>
      <c r="K826" t="s">
        <v>365</v>
      </c>
      <c r="L826" t="s">
        <v>365</v>
      </c>
      <c r="M826" t="s">
        <v>5976</v>
      </c>
      <c r="N826" s="128" t="s">
        <v>365</v>
      </c>
      <c r="O826" s="128" t="s">
        <v>365</v>
      </c>
      <c r="P826" s="128" t="s">
        <v>365</v>
      </c>
      <c r="Q826" s="128" t="s">
        <v>365</v>
      </c>
      <c r="R826" s="128" t="s">
        <v>365</v>
      </c>
      <c r="S826" s="128">
        <v>0.625</v>
      </c>
      <c r="T826">
        <v>2028</v>
      </c>
      <c r="U826" s="495">
        <v>26755</v>
      </c>
      <c r="V826" s="495" t="s">
        <v>365</v>
      </c>
      <c r="W826" s="495">
        <v>26755</v>
      </c>
      <c r="X826" s="128">
        <v>1</v>
      </c>
      <c r="Y826" s="128">
        <v>0</v>
      </c>
      <c r="Z826" s="495">
        <v>10033.125</v>
      </c>
      <c r="AA826" s="495">
        <v>0</v>
      </c>
      <c r="AB826" s="495">
        <v>16721.875</v>
      </c>
      <c r="AC826" s="495">
        <v>0</v>
      </c>
      <c r="AD826" s="495">
        <v>0</v>
      </c>
      <c r="AE826" s="42" t="s">
        <v>526</v>
      </c>
      <c r="AF826" s="42" t="s">
        <v>765</v>
      </c>
      <c r="AG826" s="42" t="s">
        <v>7989</v>
      </c>
      <c r="AH826" s="42">
        <v>1</v>
      </c>
      <c r="AI826" s="42" t="s">
        <v>8749</v>
      </c>
      <c r="AK826"/>
      <c r="AL826"/>
      <c r="AM826"/>
      <c r="AN826"/>
      <c r="AO826"/>
      <c r="AP826"/>
      <c r="AQ826"/>
    </row>
    <row r="827" spans="1:43">
      <c r="A827" t="s">
        <v>5882</v>
      </c>
      <c r="B827" t="s">
        <v>280</v>
      </c>
      <c r="C827" t="s">
        <v>365</v>
      </c>
      <c r="D827" t="s">
        <v>1673</v>
      </c>
      <c r="E827"/>
      <c r="F827" t="s">
        <v>1044</v>
      </c>
      <c r="G827" t="s">
        <v>1672</v>
      </c>
      <c r="H827" t="s">
        <v>365</v>
      </c>
      <c r="I827" t="s">
        <v>365</v>
      </c>
      <c r="J827" t="s">
        <v>365</v>
      </c>
      <c r="K827" t="s">
        <v>365</v>
      </c>
      <c r="L827" t="s">
        <v>365</v>
      </c>
      <c r="M827" t="s">
        <v>5976</v>
      </c>
      <c r="N827" s="128" t="s">
        <v>365</v>
      </c>
      <c r="O827" s="128" t="s">
        <v>365</v>
      </c>
      <c r="P827" s="128" t="s">
        <v>365</v>
      </c>
      <c r="Q827" s="128" t="s">
        <v>365</v>
      </c>
      <c r="R827" s="128" t="s">
        <v>365</v>
      </c>
      <c r="S827" s="128">
        <v>0.7</v>
      </c>
      <c r="T827">
        <v>2028</v>
      </c>
      <c r="U827" s="495">
        <v>214162.97000000003</v>
      </c>
      <c r="V827" s="495" t="s">
        <v>365</v>
      </c>
      <c r="W827" s="495">
        <v>214162.97000000003</v>
      </c>
      <c r="X827" s="128">
        <v>1</v>
      </c>
      <c r="Y827" s="128">
        <v>0</v>
      </c>
      <c r="Z827" s="495">
        <v>64248.891000000018</v>
      </c>
      <c r="AA827" s="495">
        <v>0</v>
      </c>
      <c r="AB827" s="495">
        <v>149914.07900000003</v>
      </c>
      <c r="AC827" s="495">
        <v>0</v>
      </c>
      <c r="AD827" s="495">
        <v>0</v>
      </c>
      <c r="AE827" s="42" t="s">
        <v>526</v>
      </c>
      <c r="AF827" s="42" t="s">
        <v>765</v>
      </c>
      <c r="AG827" s="42" t="s">
        <v>7834</v>
      </c>
      <c r="AH827" s="42">
        <v>1</v>
      </c>
      <c r="AI827" s="42" t="s">
        <v>8678</v>
      </c>
      <c r="AK827"/>
      <c r="AL827"/>
      <c r="AM827"/>
      <c r="AN827"/>
      <c r="AO827"/>
      <c r="AP827"/>
      <c r="AQ827"/>
    </row>
    <row r="828" spans="1:43">
      <c r="A828" t="s">
        <v>5882</v>
      </c>
      <c r="B828" t="s">
        <v>280</v>
      </c>
      <c r="C828" t="s">
        <v>365</v>
      </c>
      <c r="D828" t="s">
        <v>1673</v>
      </c>
      <c r="E828"/>
      <c r="F828" t="s">
        <v>1044</v>
      </c>
      <c r="G828" t="s">
        <v>1672</v>
      </c>
      <c r="H828" t="s">
        <v>365</v>
      </c>
      <c r="I828" t="s">
        <v>365</v>
      </c>
      <c r="J828" t="s">
        <v>365</v>
      </c>
      <c r="K828" t="s">
        <v>365</v>
      </c>
      <c r="L828" t="s">
        <v>365</v>
      </c>
      <c r="M828" t="s">
        <v>5976</v>
      </c>
      <c r="N828" s="128" t="s">
        <v>365</v>
      </c>
      <c r="O828" s="128" t="s">
        <v>365</v>
      </c>
      <c r="P828" s="128" t="s">
        <v>365</v>
      </c>
      <c r="Q828" s="128" t="s">
        <v>365</v>
      </c>
      <c r="R828" s="128" t="s">
        <v>365</v>
      </c>
      <c r="S828" s="128">
        <v>0.7</v>
      </c>
      <c r="T828">
        <v>2028</v>
      </c>
      <c r="U828" s="495">
        <v>49656.25</v>
      </c>
      <c r="V828" s="495" t="s">
        <v>365</v>
      </c>
      <c r="W828" s="495">
        <v>49656.25</v>
      </c>
      <c r="X828" s="128">
        <v>1</v>
      </c>
      <c r="Y828" s="128">
        <v>0</v>
      </c>
      <c r="Z828" s="495">
        <v>14896.875000000002</v>
      </c>
      <c r="AA828" s="495">
        <v>0</v>
      </c>
      <c r="AB828" s="495">
        <v>34759.375</v>
      </c>
      <c r="AC828" s="495">
        <v>0</v>
      </c>
      <c r="AD828" s="495">
        <v>0</v>
      </c>
      <c r="AE828" s="42" t="s">
        <v>526</v>
      </c>
      <c r="AF828" s="42" t="s">
        <v>765</v>
      </c>
      <c r="AG828" s="42" t="s">
        <v>8063</v>
      </c>
      <c r="AH828" s="42">
        <v>1</v>
      </c>
      <c r="AI828" s="42" t="s">
        <v>8678</v>
      </c>
      <c r="AK828"/>
      <c r="AL828"/>
      <c r="AM828"/>
      <c r="AN828"/>
      <c r="AO828"/>
      <c r="AP828"/>
      <c r="AQ828"/>
    </row>
    <row r="829" spans="1:43">
      <c r="A829" t="s">
        <v>5882</v>
      </c>
      <c r="B829" t="s">
        <v>280</v>
      </c>
      <c r="C829" t="s">
        <v>365</v>
      </c>
      <c r="D829" t="s">
        <v>1651</v>
      </c>
      <c r="E829"/>
      <c r="F829" t="s">
        <v>1055</v>
      </c>
      <c r="G829" t="s">
        <v>1652</v>
      </c>
      <c r="H829" t="s">
        <v>365</v>
      </c>
      <c r="I829" t="s">
        <v>365</v>
      </c>
      <c r="J829" t="s">
        <v>365</v>
      </c>
      <c r="K829" t="s">
        <v>365</v>
      </c>
      <c r="L829" t="s">
        <v>365</v>
      </c>
      <c r="M829" t="s">
        <v>5976</v>
      </c>
      <c r="N829" s="128" t="s">
        <v>365</v>
      </c>
      <c r="O829" s="128" t="s">
        <v>365</v>
      </c>
      <c r="P829" s="128" t="s">
        <v>365</v>
      </c>
      <c r="Q829" s="128" t="s">
        <v>365</v>
      </c>
      <c r="R829" s="128" t="s">
        <v>365</v>
      </c>
      <c r="S829" s="128">
        <v>0.7</v>
      </c>
      <c r="T829">
        <v>2028</v>
      </c>
      <c r="U829" s="495">
        <v>236665.25000000003</v>
      </c>
      <c r="V829" s="495" t="s">
        <v>365</v>
      </c>
      <c r="W829" s="495">
        <v>236665.25000000003</v>
      </c>
      <c r="X829" s="128">
        <v>1</v>
      </c>
      <c r="Y829" s="128">
        <v>0</v>
      </c>
      <c r="Z829" s="495">
        <v>70999.575000000026</v>
      </c>
      <c r="AA829" s="495">
        <v>0</v>
      </c>
      <c r="AB829" s="495">
        <v>165665.67499999999</v>
      </c>
      <c r="AC829" s="495">
        <v>0</v>
      </c>
      <c r="AD829" s="495">
        <v>2.9103830456733704E-11</v>
      </c>
      <c r="AE829" s="42" t="s">
        <v>526</v>
      </c>
      <c r="AF829" s="42" t="s">
        <v>765</v>
      </c>
      <c r="AG829" s="42" t="s">
        <v>7836</v>
      </c>
      <c r="AH829" s="42">
        <v>1</v>
      </c>
      <c r="AI829" s="42" t="s">
        <v>8680</v>
      </c>
      <c r="AK829"/>
      <c r="AL829"/>
      <c r="AM829"/>
      <c r="AN829"/>
      <c r="AO829"/>
      <c r="AP829"/>
      <c r="AQ829"/>
    </row>
    <row r="830" spans="1:43">
      <c r="A830" t="s">
        <v>5882</v>
      </c>
      <c r="B830" t="s">
        <v>280</v>
      </c>
      <c r="C830" t="s">
        <v>365</v>
      </c>
      <c r="D830" t="s">
        <v>1651</v>
      </c>
      <c r="E830"/>
      <c r="F830" t="s">
        <v>1055</v>
      </c>
      <c r="G830" t="s">
        <v>1652</v>
      </c>
      <c r="H830" t="s">
        <v>365</v>
      </c>
      <c r="I830" t="s">
        <v>365</v>
      </c>
      <c r="J830" t="s">
        <v>365</v>
      </c>
      <c r="K830" t="s">
        <v>365</v>
      </c>
      <c r="L830" t="s">
        <v>365</v>
      </c>
      <c r="M830" t="s">
        <v>5976</v>
      </c>
      <c r="N830" s="128" t="s">
        <v>365</v>
      </c>
      <c r="O830" s="128" t="s">
        <v>365</v>
      </c>
      <c r="P830" s="128" t="s">
        <v>365</v>
      </c>
      <c r="Q830" s="128" t="s">
        <v>365</v>
      </c>
      <c r="R830" s="128" t="s">
        <v>365</v>
      </c>
      <c r="S830" s="128">
        <v>0.7</v>
      </c>
      <c r="T830">
        <v>2028</v>
      </c>
      <c r="U830" s="495">
        <v>662198.56000000017</v>
      </c>
      <c r="V830" s="495" t="s">
        <v>365</v>
      </c>
      <c r="W830" s="495">
        <v>662198.56000000017</v>
      </c>
      <c r="X830" s="128">
        <v>1</v>
      </c>
      <c r="Y830" s="128">
        <v>0</v>
      </c>
      <c r="Z830" s="495">
        <v>198659.56800000009</v>
      </c>
      <c r="AA830" s="495">
        <v>0</v>
      </c>
      <c r="AB830" s="495">
        <v>463538.99200000009</v>
      </c>
      <c r="AC830" s="495">
        <v>0</v>
      </c>
      <c r="AD830" s="495">
        <v>0</v>
      </c>
      <c r="AE830" s="42" t="s">
        <v>526</v>
      </c>
      <c r="AF830" s="42" t="s">
        <v>765</v>
      </c>
      <c r="AG830" s="42" t="s">
        <v>8065</v>
      </c>
      <c r="AH830" s="42">
        <v>1</v>
      </c>
      <c r="AI830" s="42" t="s">
        <v>8680</v>
      </c>
      <c r="AK830"/>
      <c r="AL830"/>
      <c r="AM830"/>
      <c r="AN830"/>
      <c r="AO830"/>
      <c r="AP830"/>
      <c r="AQ830"/>
    </row>
    <row r="831" spans="1:43">
      <c r="A831" t="s">
        <v>5882</v>
      </c>
      <c r="B831" t="s">
        <v>280</v>
      </c>
      <c r="C831" t="s">
        <v>365</v>
      </c>
      <c r="D831" t="s">
        <v>6653</v>
      </c>
      <c r="E831"/>
      <c r="F831" t="s">
        <v>1037</v>
      </c>
      <c r="G831" t="s">
        <v>1702</v>
      </c>
      <c r="H831" t="s">
        <v>365</v>
      </c>
      <c r="I831" t="s">
        <v>365</v>
      </c>
      <c r="J831" t="s">
        <v>365</v>
      </c>
      <c r="K831" t="s">
        <v>365</v>
      </c>
      <c r="L831" t="s">
        <v>365</v>
      </c>
      <c r="M831" t="s">
        <v>5976</v>
      </c>
      <c r="N831" s="128" t="s">
        <v>365</v>
      </c>
      <c r="O831" s="128" t="s">
        <v>365</v>
      </c>
      <c r="P831" s="128" t="s">
        <v>365</v>
      </c>
      <c r="Q831" s="128" t="s">
        <v>365</v>
      </c>
      <c r="R831" s="128" t="s">
        <v>365</v>
      </c>
      <c r="S831" s="128">
        <v>0.75</v>
      </c>
      <c r="T831">
        <v>2028</v>
      </c>
      <c r="U831" s="495">
        <v>433400.84</v>
      </c>
      <c r="V831" s="495" t="s">
        <v>365</v>
      </c>
      <c r="W831" s="495">
        <v>433400.84</v>
      </c>
      <c r="X831" s="128">
        <v>1</v>
      </c>
      <c r="Y831" s="128">
        <v>0</v>
      </c>
      <c r="Z831" s="495">
        <v>108350.21</v>
      </c>
      <c r="AA831" s="495">
        <v>0</v>
      </c>
      <c r="AB831" s="495">
        <v>325050.63</v>
      </c>
      <c r="AC831" s="495">
        <v>0</v>
      </c>
      <c r="AD831" s="495">
        <v>0</v>
      </c>
      <c r="AE831" s="42" t="s">
        <v>526</v>
      </c>
      <c r="AF831" s="42" t="s">
        <v>765</v>
      </c>
      <c r="AG831" s="42" t="s">
        <v>7990</v>
      </c>
      <c r="AH831" s="42">
        <v>1</v>
      </c>
      <c r="AI831" s="42" t="s">
        <v>8750</v>
      </c>
      <c r="AK831"/>
      <c r="AL831"/>
      <c r="AM831"/>
      <c r="AN831"/>
      <c r="AO831"/>
      <c r="AP831"/>
      <c r="AQ831"/>
    </row>
    <row r="832" spans="1:43">
      <c r="A832" t="s">
        <v>5882</v>
      </c>
      <c r="B832" t="s">
        <v>280</v>
      </c>
      <c r="C832" t="s">
        <v>365</v>
      </c>
      <c r="D832" t="s">
        <v>1704</v>
      </c>
      <c r="E832"/>
      <c r="F832" t="s">
        <v>1037</v>
      </c>
      <c r="G832" t="s">
        <v>1702</v>
      </c>
      <c r="H832" t="s">
        <v>365</v>
      </c>
      <c r="I832" t="s">
        <v>365</v>
      </c>
      <c r="J832" t="s">
        <v>365</v>
      </c>
      <c r="K832" t="s">
        <v>365</v>
      </c>
      <c r="L832" t="s">
        <v>365</v>
      </c>
      <c r="M832" t="s">
        <v>5976</v>
      </c>
      <c r="N832" s="128" t="s">
        <v>365</v>
      </c>
      <c r="O832" s="128" t="s">
        <v>365</v>
      </c>
      <c r="P832" s="128" t="s">
        <v>365</v>
      </c>
      <c r="Q832" s="128" t="s">
        <v>365</v>
      </c>
      <c r="R832" s="128" t="s">
        <v>365</v>
      </c>
      <c r="S832" s="128">
        <v>0.75</v>
      </c>
      <c r="T832">
        <v>2028</v>
      </c>
      <c r="U832" s="495">
        <v>165007.93000000005</v>
      </c>
      <c r="V832" s="495" t="s">
        <v>365</v>
      </c>
      <c r="W832" s="495">
        <v>165007.93000000005</v>
      </c>
      <c r="X832" s="128">
        <v>1</v>
      </c>
      <c r="Y832" s="128">
        <v>0</v>
      </c>
      <c r="Z832" s="495">
        <v>41251.982500000013</v>
      </c>
      <c r="AA832" s="495">
        <v>0</v>
      </c>
      <c r="AB832" s="495">
        <v>123755.94750000004</v>
      </c>
      <c r="AC832" s="495">
        <v>0</v>
      </c>
      <c r="AD832" s="495">
        <v>0</v>
      </c>
      <c r="AE832" s="42" t="s">
        <v>526</v>
      </c>
      <c r="AF832" s="42" t="s">
        <v>765</v>
      </c>
      <c r="AG832" s="42" t="s">
        <v>7993</v>
      </c>
      <c r="AH832" s="42">
        <v>1</v>
      </c>
      <c r="AI832" s="42" t="s">
        <v>8750</v>
      </c>
      <c r="AK832"/>
      <c r="AL832"/>
      <c r="AM832"/>
      <c r="AN832"/>
      <c r="AO832"/>
      <c r="AP832"/>
      <c r="AQ832"/>
    </row>
    <row r="833" spans="1:43">
      <c r="A833" t="s">
        <v>5882</v>
      </c>
      <c r="B833" t="s">
        <v>280</v>
      </c>
      <c r="C833" t="s">
        <v>365</v>
      </c>
      <c r="D833" t="s">
        <v>1650</v>
      </c>
      <c r="E833"/>
      <c r="F833" t="s">
        <v>1054</v>
      </c>
      <c r="G833" t="s">
        <v>1649</v>
      </c>
      <c r="H833" t="s">
        <v>365</v>
      </c>
      <c r="I833" t="s">
        <v>365</v>
      </c>
      <c r="J833" t="s">
        <v>365</v>
      </c>
      <c r="K833" t="s">
        <v>365</v>
      </c>
      <c r="L833" t="s">
        <v>365</v>
      </c>
      <c r="M833" t="s">
        <v>5976</v>
      </c>
      <c r="N833" s="128" t="s">
        <v>365</v>
      </c>
      <c r="O833" s="128" t="s">
        <v>365</v>
      </c>
      <c r="P833" s="128" t="s">
        <v>365</v>
      </c>
      <c r="Q833" s="128" t="s">
        <v>365</v>
      </c>
      <c r="R833" s="128" t="s">
        <v>365</v>
      </c>
      <c r="S833" s="128">
        <v>0.875</v>
      </c>
      <c r="T833">
        <v>2028</v>
      </c>
      <c r="U833" s="495">
        <v>76816.800000000003</v>
      </c>
      <c r="V833" s="495" t="s">
        <v>365</v>
      </c>
      <c r="W833" s="495">
        <v>76816.800000000003</v>
      </c>
      <c r="X833" s="128">
        <v>1</v>
      </c>
      <c r="Y833" s="128">
        <v>0</v>
      </c>
      <c r="Z833" s="495">
        <v>9602.1</v>
      </c>
      <c r="AA833" s="495">
        <v>0</v>
      </c>
      <c r="AB833" s="495">
        <v>67214.7</v>
      </c>
      <c r="AC833" s="495">
        <v>0</v>
      </c>
      <c r="AD833" s="495">
        <v>0</v>
      </c>
      <c r="AE833" s="42" t="s">
        <v>526</v>
      </c>
      <c r="AF833" s="42" t="s">
        <v>765</v>
      </c>
      <c r="AG833" s="42" t="s">
        <v>8076</v>
      </c>
      <c r="AH833" s="42">
        <v>1</v>
      </c>
      <c r="AI833" s="42" t="s">
        <v>8776</v>
      </c>
      <c r="AK833"/>
      <c r="AL833"/>
      <c r="AM833"/>
      <c r="AN833"/>
      <c r="AO833"/>
      <c r="AP833"/>
      <c r="AQ833"/>
    </row>
    <row r="834" spans="1:43">
      <c r="A834" t="s">
        <v>26</v>
      </c>
      <c r="B834" t="s">
        <v>11</v>
      </c>
      <c r="C834" t="s">
        <v>365</v>
      </c>
      <c r="D834" t="s">
        <v>856</v>
      </c>
      <c r="E834"/>
      <c r="F834" t="s">
        <v>855</v>
      </c>
      <c r="G834" t="s">
        <v>1187</v>
      </c>
      <c r="H834" t="s">
        <v>365</v>
      </c>
      <c r="I834" t="s">
        <v>365</v>
      </c>
      <c r="J834" t="s">
        <v>365</v>
      </c>
      <c r="K834" t="s">
        <v>365</v>
      </c>
      <c r="L834" t="s">
        <v>365</v>
      </c>
      <c r="M834" t="s">
        <v>6101</v>
      </c>
      <c r="N834" s="128" t="s">
        <v>365</v>
      </c>
      <c r="O834" s="128" t="s">
        <v>365</v>
      </c>
      <c r="P834" s="128" t="s">
        <v>365</v>
      </c>
      <c r="Q834" s="128" t="s">
        <v>365</v>
      </c>
      <c r="R834" s="128" t="s">
        <v>365</v>
      </c>
      <c r="S834" s="128">
        <v>0.1</v>
      </c>
      <c r="T834">
        <v>2028</v>
      </c>
      <c r="U834" s="495">
        <v>35902.31</v>
      </c>
      <c r="V834" s="495" t="s">
        <v>365</v>
      </c>
      <c r="W834" s="495">
        <v>35902.31</v>
      </c>
      <c r="X834" s="128">
        <v>1</v>
      </c>
      <c r="Y834" s="128">
        <v>0</v>
      </c>
      <c r="Z834" s="495">
        <v>32312.078999999998</v>
      </c>
      <c r="AA834" s="495">
        <v>0</v>
      </c>
      <c r="AB834" s="495">
        <v>3590.2309999999998</v>
      </c>
      <c r="AC834" s="495">
        <v>0</v>
      </c>
      <c r="AD834" s="495">
        <v>0</v>
      </c>
      <c r="AE834" s="42" t="s">
        <v>1916</v>
      </c>
      <c r="AF834" s="42" t="s">
        <v>764</v>
      </c>
      <c r="AG834" s="42" t="s">
        <v>7825</v>
      </c>
      <c r="AH834" s="42">
        <v>1</v>
      </c>
      <c r="AI834" s="42" t="s">
        <v>8669</v>
      </c>
      <c r="AK834"/>
      <c r="AL834"/>
      <c r="AM834"/>
      <c r="AN834"/>
      <c r="AO834"/>
      <c r="AP834"/>
      <c r="AQ834"/>
    </row>
    <row r="835" spans="1:43">
      <c r="A835" t="s">
        <v>26</v>
      </c>
      <c r="B835" t="s">
        <v>11</v>
      </c>
      <c r="C835" t="s">
        <v>365</v>
      </c>
      <c r="D835" t="s">
        <v>856</v>
      </c>
      <c r="E835"/>
      <c r="F835" t="s">
        <v>855</v>
      </c>
      <c r="G835" t="s">
        <v>1187</v>
      </c>
      <c r="H835" t="s">
        <v>365</v>
      </c>
      <c r="I835" t="s">
        <v>365</v>
      </c>
      <c r="J835" t="s">
        <v>365</v>
      </c>
      <c r="K835" t="s">
        <v>365</v>
      </c>
      <c r="L835" t="s">
        <v>365</v>
      </c>
      <c r="M835" t="s">
        <v>6101</v>
      </c>
      <c r="N835" s="128" t="s">
        <v>365</v>
      </c>
      <c r="O835" s="128" t="s">
        <v>365</v>
      </c>
      <c r="P835" s="128" t="s">
        <v>365</v>
      </c>
      <c r="Q835" s="128" t="s">
        <v>365</v>
      </c>
      <c r="R835" s="128" t="s">
        <v>365</v>
      </c>
      <c r="S835" s="128">
        <v>0.1</v>
      </c>
      <c r="T835">
        <v>2028</v>
      </c>
      <c r="U835" s="495">
        <v>503870.0500000001</v>
      </c>
      <c r="V835" s="495" t="s">
        <v>365</v>
      </c>
      <c r="W835" s="495">
        <v>503870.0500000001</v>
      </c>
      <c r="X835" s="128">
        <v>1</v>
      </c>
      <c r="Y835" s="128">
        <v>0</v>
      </c>
      <c r="Z835" s="495">
        <v>453483.0450000001</v>
      </c>
      <c r="AA835" s="495">
        <v>0</v>
      </c>
      <c r="AB835" s="495">
        <v>50387.005000000005</v>
      </c>
      <c r="AC835" s="495">
        <v>0</v>
      </c>
      <c r="AD835" s="495">
        <v>0</v>
      </c>
      <c r="AE835" s="42" t="s">
        <v>1916</v>
      </c>
      <c r="AF835" s="42" t="s">
        <v>764</v>
      </c>
      <c r="AG835" s="42" t="s">
        <v>7999</v>
      </c>
      <c r="AH835" s="42">
        <v>1</v>
      </c>
      <c r="AI835" s="42" t="s">
        <v>8669</v>
      </c>
      <c r="AK835"/>
      <c r="AL835"/>
      <c r="AM835"/>
      <c r="AN835"/>
      <c r="AO835"/>
      <c r="AP835"/>
      <c r="AQ835"/>
    </row>
    <row r="836" spans="1:43">
      <c r="A836" t="s">
        <v>26</v>
      </c>
      <c r="B836" t="s">
        <v>11</v>
      </c>
      <c r="C836" t="s">
        <v>365</v>
      </c>
      <c r="D836" t="s">
        <v>860</v>
      </c>
      <c r="E836"/>
      <c r="F836" t="s">
        <v>1191</v>
      </c>
      <c r="G836" t="s">
        <v>1184</v>
      </c>
      <c r="H836" t="s">
        <v>365</v>
      </c>
      <c r="I836" t="s">
        <v>365</v>
      </c>
      <c r="J836" t="s">
        <v>365</v>
      </c>
      <c r="K836" t="s">
        <v>365</v>
      </c>
      <c r="L836" t="s">
        <v>365</v>
      </c>
      <c r="M836" t="s">
        <v>6055</v>
      </c>
      <c r="N836" s="128" t="s">
        <v>365</v>
      </c>
      <c r="O836" s="128" t="s">
        <v>365</v>
      </c>
      <c r="P836" s="128" t="s">
        <v>365</v>
      </c>
      <c r="Q836" s="128" t="s">
        <v>365</v>
      </c>
      <c r="R836" s="128" t="s">
        <v>365</v>
      </c>
      <c r="S836" s="128">
        <v>0.25</v>
      </c>
      <c r="T836">
        <v>2028</v>
      </c>
      <c r="U836" s="495">
        <v>214155.29</v>
      </c>
      <c r="V836" s="495" t="s">
        <v>365</v>
      </c>
      <c r="W836" s="495">
        <v>214155.29</v>
      </c>
      <c r="X836" s="128">
        <v>1</v>
      </c>
      <c r="Y836" s="128">
        <v>0</v>
      </c>
      <c r="Z836" s="495">
        <v>160616.4675</v>
      </c>
      <c r="AA836" s="495">
        <v>0</v>
      </c>
      <c r="AB836" s="495">
        <v>53538.822500000009</v>
      </c>
      <c r="AC836" s="495">
        <v>0</v>
      </c>
      <c r="AD836" s="495">
        <v>0</v>
      </c>
      <c r="AE836" s="42" t="s">
        <v>1886</v>
      </c>
      <c r="AF836" s="42" t="s">
        <v>764</v>
      </c>
      <c r="AG836" s="42" t="s">
        <v>7981</v>
      </c>
      <c r="AH836" s="42">
        <v>1</v>
      </c>
      <c r="AI836" s="42" t="s">
        <v>8744</v>
      </c>
      <c r="AK836"/>
      <c r="AL836"/>
      <c r="AM836"/>
      <c r="AN836"/>
      <c r="AO836"/>
      <c r="AP836"/>
      <c r="AQ836"/>
    </row>
    <row r="837" spans="1:43">
      <c r="A837" t="s">
        <v>26</v>
      </c>
      <c r="B837" t="s">
        <v>11</v>
      </c>
      <c r="C837" t="s">
        <v>365</v>
      </c>
      <c r="D837" t="s">
        <v>941</v>
      </c>
      <c r="E837"/>
      <c r="F837" t="s">
        <v>1223</v>
      </c>
      <c r="G837" t="s">
        <v>1321</v>
      </c>
      <c r="H837" t="s">
        <v>365</v>
      </c>
      <c r="I837" t="s">
        <v>365</v>
      </c>
      <c r="J837" t="s">
        <v>365</v>
      </c>
      <c r="K837" t="s">
        <v>365</v>
      </c>
      <c r="L837" t="s">
        <v>365</v>
      </c>
      <c r="M837" t="s">
        <v>6073</v>
      </c>
      <c r="N837" s="128" t="s">
        <v>365</v>
      </c>
      <c r="O837" s="128" t="s">
        <v>365</v>
      </c>
      <c r="P837" s="128" t="s">
        <v>365</v>
      </c>
      <c r="Q837" s="128" t="s">
        <v>365</v>
      </c>
      <c r="R837" s="128" t="s">
        <v>365</v>
      </c>
      <c r="S837" s="128">
        <v>0.3</v>
      </c>
      <c r="T837">
        <v>2028</v>
      </c>
      <c r="U837" s="495">
        <v>13203.5</v>
      </c>
      <c r="V837" s="495" t="s">
        <v>365</v>
      </c>
      <c r="W837" s="495">
        <v>13203.5</v>
      </c>
      <c r="X837" s="128">
        <v>1</v>
      </c>
      <c r="Y837" s="128">
        <v>0</v>
      </c>
      <c r="Z837" s="495">
        <v>9242.4499999999989</v>
      </c>
      <c r="AA837" s="495">
        <v>0</v>
      </c>
      <c r="AB837" s="495">
        <v>3961.0500000000011</v>
      </c>
      <c r="AC837" s="495">
        <v>0</v>
      </c>
      <c r="AD837" s="495">
        <v>0</v>
      </c>
      <c r="AE837" s="42" t="s">
        <v>1884</v>
      </c>
      <c r="AF837" s="42" t="s">
        <v>764</v>
      </c>
      <c r="AG837" s="42" t="s">
        <v>7792</v>
      </c>
      <c r="AH837" s="42">
        <v>1</v>
      </c>
      <c r="AI837" s="42" t="s">
        <v>8636</v>
      </c>
      <c r="AK837"/>
      <c r="AL837"/>
      <c r="AM837"/>
      <c r="AN837"/>
      <c r="AO837"/>
      <c r="AP837"/>
      <c r="AQ837"/>
    </row>
    <row r="838" spans="1:43">
      <c r="A838" t="s">
        <v>26</v>
      </c>
      <c r="B838" t="s">
        <v>11</v>
      </c>
      <c r="C838" t="s">
        <v>365</v>
      </c>
      <c r="D838" t="s">
        <v>941</v>
      </c>
      <c r="E838"/>
      <c r="F838" t="s">
        <v>1223</v>
      </c>
      <c r="G838" t="s">
        <v>1321</v>
      </c>
      <c r="H838" t="s">
        <v>365</v>
      </c>
      <c r="I838" t="s">
        <v>365</v>
      </c>
      <c r="J838" t="s">
        <v>365</v>
      </c>
      <c r="K838" t="s">
        <v>365</v>
      </c>
      <c r="L838" t="s">
        <v>365</v>
      </c>
      <c r="M838" t="s">
        <v>6073</v>
      </c>
      <c r="N838" s="128" t="s">
        <v>365</v>
      </c>
      <c r="O838" s="128" t="s">
        <v>365</v>
      </c>
      <c r="P838" s="128" t="s">
        <v>365</v>
      </c>
      <c r="Q838" s="128" t="s">
        <v>365</v>
      </c>
      <c r="R838" s="128" t="s">
        <v>365</v>
      </c>
      <c r="S838" s="128">
        <v>0.3</v>
      </c>
      <c r="T838">
        <v>2028</v>
      </c>
      <c r="U838" s="495">
        <v>295966.99000000005</v>
      </c>
      <c r="V838" s="495" t="s">
        <v>365</v>
      </c>
      <c r="W838" s="495">
        <v>295966.99000000005</v>
      </c>
      <c r="X838" s="128">
        <v>1</v>
      </c>
      <c r="Y838" s="128">
        <v>0</v>
      </c>
      <c r="Z838" s="495">
        <v>207176.89300000001</v>
      </c>
      <c r="AA838" s="495">
        <v>0</v>
      </c>
      <c r="AB838" s="495">
        <v>88790.097000000038</v>
      </c>
      <c r="AC838" s="495">
        <v>0</v>
      </c>
      <c r="AD838" s="495">
        <v>0</v>
      </c>
      <c r="AE838" s="42" t="s">
        <v>1884</v>
      </c>
      <c r="AF838" s="42" t="s">
        <v>764</v>
      </c>
      <c r="AG838" s="42" t="s">
        <v>7924</v>
      </c>
      <c r="AH838" s="42">
        <v>1</v>
      </c>
      <c r="AI838" s="42" t="s">
        <v>8636</v>
      </c>
      <c r="AK838"/>
      <c r="AL838"/>
      <c r="AM838"/>
      <c r="AN838"/>
      <c r="AO838"/>
      <c r="AP838"/>
      <c r="AQ838"/>
    </row>
    <row r="839" spans="1:43">
      <c r="A839" t="s">
        <v>26</v>
      </c>
      <c r="B839" t="s">
        <v>11</v>
      </c>
      <c r="C839" t="s">
        <v>365</v>
      </c>
      <c r="D839" t="s">
        <v>944</v>
      </c>
      <c r="E839"/>
      <c r="F839" t="s">
        <v>945</v>
      </c>
      <c r="G839" t="s">
        <v>1211</v>
      </c>
      <c r="H839" t="s">
        <v>365</v>
      </c>
      <c r="I839" t="s">
        <v>365</v>
      </c>
      <c r="J839" t="s">
        <v>365</v>
      </c>
      <c r="K839" t="s">
        <v>365</v>
      </c>
      <c r="L839" t="s">
        <v>365</v>
      </c>
      <c r="M839" t="s">
        <v>6073</v>
      </c>
      <c r="N839" s="128" t="s">
        <v>365</v>
      </c>
      <c r="O839" s="128" t="s">
        <v>365</v>
      </c>
      <c r="P839" s="128" t="s">
        <v>365</v>
      </c>
      <c r="Q839" s="128" t="s">
        <v>365</v>
      </c>
      <c r="R839" s="128" t="s">
        <v>365</v>
      </c>
      <c r="S839" s="128">
        <v>0.83</v>
      </c>
      <c r="T839">
        <v>2028</v>
      </c>
      <c r="U839" s="495">
        <v>7093.39</v>
      </c>
      <c r="V839" s="495" t="s">
        <v>365</v>
      </c>
      <c r="W839" s="495">
        <v>7093.39</v>
      </c>
      <c r="X839" s="128">
        <v>1</v>
      </c>
      <c r="Y839" s="128">
        <v>0</v>
      </c>
      <c r="Z839" s="495">
        <v>1205.8763000000004</v>
      </c>
      <c r="AA839" s="495">
        <v>0</v>
      </c>
      <c r="AB839" s="495">
        <v>5887.5136999999995</v>
      </c>
      <c r="AC839" s="495">
        <v>0</v>
      </c>
      <c r="AD839" s="495">
        <v>9.0949470177292824E-13</v>
      </c>
      <c r="AE839" s="42" t="s">
        <v>1884</v>
      </c>
      <c r="AF839" s="42" t="s">
        <v>764</v>
      </c>
      <c r="AG839" s="42" t="s">
        <v>7859</v>
      </c>
      <c r="AH839" s="42">
        <v>1</v>
      </c>
      <c r="AI839" s="42" t="s">
        <v>8703</v>
      </c>
      <c r="AK839"/>
      <c r="AL839"/>
      <c r="AM839"/>
      <c r="AN839"/>
      <c r="AO839"/>
      <c r="AP839"/>
      <c r="AQ839"/>
    </row>
    <row r="840" spans="1:43">
      <c r="A840" t="s">
        <v>26</v>
      </c>
      <c r="B840" t="s">
        <v>11</v>
      </c>
      <c r="C840" t="s">
        <v>365</v>
      </c>
      <c r="D840" t="s">
        <v>944</v>
      </c>
      <c r="E840"/>
      <c r="F840" t="s">
        <v>945</v>
      </c>
      <c r="G840" t="s">
        <v>1211</v>
      </c>
      <c r="H840" t="s">
        <v>365</v>
      </c>
      <c r="I840" t="s">
        <v>365</v>
      </c>
      <c r="J840" t="s">
        <v>365</v>
      </c>
      <c r="K840" t="s">
        <v>365</v>
      </c>
      <c r="L840" t="s">
        <v>365</v>
      </c>
      <c r="M840" t="s">
        <v>6073</v>
      </c>
      <c r="N840" s="128" t="s">
        <v>365</v>
      </c>
      <c r="O840" s="128" t="s">
        <v>365</v>
      </c>
      <c r="P840" s="128" t="s">
        <v>365</v>
      </c>
      <c r="Q840" s="128" t="s">
        <v>365</v>
      </c>
      <c r="R840" s="128" t="s">
        <v>365</v>
      </c>
      <c r="S840" s="128">
        <v>0.83</v>
      </c>
      <c r="T840">
        <v>2028</v>
      </c>
      <c r="U840" s="495">
        <v>540999.07999999996</v>
      </c>
      <c r="V840" s="495" t="s">
        <v>365</v>
      </c>
      <c r="W840" s="495">
        <v>540999.07999999996</v>
      </c>
      <c r="X840" s="128">
        <v>1</v>
      </c>
      <c r="Y840" s="128">
        <v>0</v>
      </c>
      <c r="Z840" s="495">
        <v>91969.843600000007</v>
      </c>
      <c r="AA840" s="495">
        <v>0</v>
      </c>
      <c r="AB840" s="495">
        <v>449029.23639999994</v>
      </c>
      <c r="AC840" s="495">
        <v>0</v>
      </c>
      <c r="AD840" s="495">
        <v>0</v>
      </c>
      <c r="AE840" s="42" t="s">
        <v>1884</v>
      </c>
      <c r="AF840" s="42" t="s">
        <v>764</v>
      </c>
      <c r="AG840" s="42" t="s">
        <v>8112</v>
      </c>
      <c r="AH840" s="42">
        <v>1</v>
      </c>
      <c r="AI840" s="42" t="s">
        <v>8703</v>
      </c>
      <c r="AK840"/>
      <c r="AL840"/>
      <c r="AM840"/>
      <c r="AN840"/>
      <c r="AO840"/>
      <c r="AP840"/>
      <c r="AQ840"/>
    </row>
    <row r="841" spans="1:43">
      <c r="A841" t="s">
        <v>26</v>
      </c>
      <c r="B841" t="s">
        <v>11</v>
      </c>
      <c r="C841" t="s">
        <v>365</v>
      </c>
      <c r="D841" t="s">
        <v>879</v>
      </c>
      <c r="E841"/>
      <c r="F841" t="s">
        <v>878</v>
      </c>
      <c r="G841" t="s">
        <v>1226</v>
      </c>
      <c r="H841" t="s">
        <v>365</v>
      </c>
      <c r="I841" t="s">
        <v>365</v>
      </c>
      <c r="J841" t="s">
        <v>365</v>
      </c>
      <c r="K841" t="s">
        <v>365</v>
      </c>
      <c r="L841" t="s">
        <v>365</v>
      </c>
      <c r="M841" t="s">
        <v>6024</v>
      </c>
      <c r="N841" s="128" t="s">
        <v>365</v>
      </c>
      <c r="O841" s="128" t="s">
        <v>365</v>
      </c>
      <c r="P841" s="128" t="s">
        <v>365</v>
      </c>
      <c r="Q841" s="128" t="s">
        <v>365</v>
      </c>
      <c r="R841" s="128" t="s">
        <v>365</v>
      </c>
      <c r="S841" s="128">
        <v>0.3</v>
      </c>
      <c r="T841">
        <v>2028</v>
      </c>
      <c r="U841" s="495">
        <v>259205.41999999998</v>
      </c>
      <c r="V841" s="495" t="s">
        <v>365</v>
      </c>
      <c r="W841" s="495">
        <v>259205.41999999998</v>
      </c>
      <c r="X841" s="128">
        <v>1</v>
      </c>
      <c r="Y841" s="128">
        <v>0</v>
      </c>
      <c r="Z841" s="495">
        <v>181443.79399999997</v>
      </c>
      <c r="AA841" s="495">
        <v>0</v>
      </c>
      <c r="AB841" s="495">
        <v>77761.626000000018</v>
      </c>
      <c r="AC841" s="495">
        <v>0</v>
      </c>
      <c r="AD841" s="495">
        <v>0</v>
      </c>
      <c r="AE841" s="42" t="s">
        <v>1892</v>
      </c>
      <c r="AF841" s="42" t="s">
        <v>764</v>
      </c>
      <c r="AG841" s="42" t="s">
        <v>7795</v>
      </c>
      <c r="AH841" s="42">
        <v>1</v>
      </c>
      <c r="AI841" s="42" t="s">
        <v>8639</v>
      </c>
      <c r="AK841"/>
      <c r="AL841"/>
      <c r="AM841"/>
      <c r="AN841"/>
      <c r="AO841"/>
      <c r="AP841"/>
      <c r="AQ841"/>
    </row>
    <row r="842" spans="1:43">
      <c r="A842" t="s">
        <v>26</v>
      </c>
      <c r="B842" t="s">
        <v>11</v>
      </c>
      <c r="C842" t="s">
        <v>365</v>
      </c>
      <c r="D842" t="s">
        <v>879</v>
      </c>
      <c r="E842"/>
      <c r="F842" t="s">
        <v>878</v>
      </c>
      <c r="G842" t="s">
        <v>1226</v>
      </c>
      <c r="H842" t="s">
        <v>365</v>
      </c>
      <c r="I842" t="s">
        <v>365</v>
      </c>
      <c r="J842" t="s">
        <v>365</v>
      </c>
      <c r="K842" t="s">
        <v>365</v>
      </c>
      <c r="L842" t="s">
        <v>365</v>
      </c>
      <c r="M842" t="s">
        <v>6024</v>
      </c>
      <c r="N842" s="128" t="s">
        <v>365</v>
      </c>
      <c r="O842" s="128" t="s">
        <v>365</v>
      </c>
      <c r="P842" s="128" t="s">
        <v>365</v>
      </c>
      <c r="Q842" s="128" t="s">
        <v>365</v>
      </c>
      <c r="R842" s="128" t="s">
        <v>365</v>
      </c>
      <c r="S842" s="128">
        <v>0.3</v>
      </c>
      <c r="T842">
        <v>2028</v>
      </c>
      <c r="U842" s="495">
        <v>1888458.1600000001</v>
      </c>
      <c r="V842" s="495" t="s">
        <v>365</v>
      </c>
      <c r="W842" s="495">
        <v>1888458.1600000001</v>
      </c>
      <c r="X842" s="128">
        <v>1</v>
      </c>
      <c r="Y842" s="128">
        <v>0</v>
      </c>
      <c r="Z842" s="495">
        <v>1321920.7120000001</v>
      </c>
      <c r="AA842" s="495">
        <v>0</v>
      </c>
      <c r="AB842" s="495">
        <v>566537.44800000009</v>
      </c>
      <c r="AC842" s="495">
        <v>0</v>
      </c>
      <c r="AD842" s="495">
        <v>0</v>
      </c>
      <c r="AE842" s="42" t="s">
        <v>1892</v>
      </c>
      <c r="AF842" s="42" t="s">
        <v>764</v>
      </c>
      <c r="AG842" s="42" t="s">
        <v>7930</v>
      </c>
      <c r="AH842" s="42">
        <v>1</v>
      </c>
      <c r="AI842" s="42" t="s">
        <v>8639</v>
      </c>
      <c r="AK842"/>
      <c r="AL842"/>
      <c r="AM842"/>
      <c r="AN842"/>
      <c r="AO842"/>
      <c r="AP842"/>
      <c r="AQ842"/>
    </row>
    <row r="843" spans="1:43">
      <c r="A843" t="s">
        <v>26</v>
      </c>
      <c r="B843" t="s">
        <v>11</v>
      </c>
      <c r="C843" t="s">
        <v>365</v>
      </c>
      <c r="D843" t="s">
        <v>870</v>
      </c>
      <c r="E843"/>
      <c r="F843" t="s">
        <v>869</v>
      </c>
      <c r="G843" t="s">
        <v>1287</v>
      </c>
      <c r="H843" t="s">
        <v>365</v>
      </c>
      <c r="I843" t="s">
        <v>365</v>
      </c>
      <c r="J843" t="s">
        <v>365</v>
      </c>
      <c r="K843" t="s">
        <v>365</v>
      </c>
      <c r="L843" t="s">
        <v>365</v>
      </c>
      <c r="M843" t="s">
        <v>6083</v>
      </c>
      <c r="N843" s="128" t="s">
        <v>365</v>
      </c>
      <c r="O843" s="128" t="s">
        <v>365</v>
      </c>
      <c r="P843" s="128" t="s">
        <v>365</v>
      </c>
      <c r="Q843" s="128" t="s">
        <v>365</v>
      </c>
      <c r="R843" s="128" t="s">
        <v>365</v>
      </c>
      <c r="S843" s="128">
        <v>0.4</v>
      </c>
      <c r="T843">
        <v>2028</v>
      </c>
      <c r="U843" s="495">
        <v>14742.55</v>
      </c>
      <c r="V843" s="495" t="s">
        <v>365</v>
      </c>
      <c r="W843" s="495">
        <v>14742.55</v>
      </c>
      <c r="X843" s="128">
        <v>1</v>
      </c>
      <c r="Y843" s="128">
        <v>0</v>
      </c>
      <c r="Z843" s="495">
        <v>8845.5299999999988</v>
      </c>
      <c r="AA843" s="495">
        <v>0</v>
      </c>
      <c r="AB843" s="495">
        <v>5897.02</v>
      </c>
      <c r="AC843" s="495">
        <v>0</v>
      </c>
      <c r="AD843" s="495">
        <v>0</v>
      </c>
      <c r="AE843" s="42" t="s">
        <v>1913</v>
      </c>
      <c r="AF843" s="42" t="s">
        <v>764</v>
      </c>
      <c r="AG843" s="42" t="s">
        <v>7822</v>
      </c>
      <c r="AH843" s="42">
        <v>1</v>
      </c>
      <c r="AI843" s="42" t="s">
        <v>8666</v>
      </c>
      <c r="AK843"/>
      <c r="AL843"/>
      <c r="AM843"/>
      <c r="AN843"/>
      <c r="AO843"/>
      <c r="AP843"/>
      <c r="AQ843"/>
    </row>
    <row r="844" spans="1:43">
      <c r="A844" t="s">
        <v>26</v>
      </c>
      <c r="B844" t="s">
        <v>11</v>
      </c>
      <c r="C844" t="s">
        <v>365</v>
      </c>
      <c r="D844" t="s">
        <v>870</v>
      </c>
      <c r="E844"/>
      <c r="F844" t="s">
        <v>869</v>
      </c>
      <c r="G844" t="s">
        <v>1287</v>
      </c>
      <c r="H844" t="s">
        <v>365</v>
      </c>
      <c r="I844" t="s">
        <v>365</v>
      </c>
      <c r="J844" t="s">
        <v>365</v>
      </c>
      <c r="K844" t="s">
        <v>365</v>
      </c>
      <c r="L844" t="s">
        <v>365</v>
      </c>
      <c r="M844" t="s">
        <v>6083</v>
      </c>
      <c r="N844" s="128" t="s">
        <v>365</v>
      </c>
      <c r="O844" s="128" t="s">
        <v>365</v>
      </c>
      <c r="P844" s="128" t="s">
        <v>365</v>
      </c>
      <c r="Q844" s="128" t="s">
        <v>365</v>
      </c>
      <c r="R844" s="128" t="s">
        <v>365</v>
      </c>
      <c r="S844" s="128">
        <v>0.4</v>
      </c>
      <c r="T844">
        <v>2028</v>
      </c>
      <c r="U844" s="495">
        <v>1076221.3600000003</v>
      </c>
      <c r="V844" s="495" t="s">
        <v>365</v>
      </c>
      <c r="W844" s="495">
        <v>1076221.3600000003</v>
      </c>
      <c r="X844" s="128">
        <v>1</v>
      </c>
      <c r="Y844" s="128">
        <v>0</v>
      </c>
      <c r="Z844" s="495">
        <v>645732.81600000022</v>
      </c>
      <c r="AA844" s="495">
        <v>0</v>
      </c>
      <c r="AB844" s="495">
        <v>430488.54400000011</v>
      </c>
      <c r="AC844" s="495">
        <v>0</v>
      </c>
      <c r="AD844" s="495">
        <v>0</v>
      </c>
      <c r="AE844" s="42" t="s">
        <v>1913</v>
      </c>
      <c r="AF844" s="42" t="s">
        <v>764</v>
      </c>
      <c r="AG844" s="42" t="s">
        <v>7995</v>
      </c>
      <c r="AH844" s="42">
        <v>1</v>
      </c>
      <c r="AI844" s="42" t="s">
        <v>8666</v>
      </c>
      <c r="AK844"/>
      <c r="AL844"/>
      <c r="AM844"/>
      <c r="AN844"/>
      <c r="AO844"/>
      <c r="AP844"/>
      <c r="AQ844"/>
    </row>
    <row r="845" spans="1:43">
      <c r="A845" t="s">
        <v>26</v>
      </c>
      <c r="B845" t="s">
        <v>11</v>
      </c>
      <c r="C845" t="s">
        <v>365</v>
      </c>
      <c r="D845" t="s">
        <v>872</v>
      </c>
      <c r="E845"/>
      <c r="F845" t="s">
        <v>871</v>
      </c>
      <c r="G845" t="s">
        <v>1209</v>
      </c>
      <c r="H845" t="s">
        <v>365</v>
      </c>
      <c r="I845" t="s">
        <v>365</v>
      </c>
      <c r="J845" t="s">
        <v>365</v>
      </c>
      <c r="K845" t="s">
        <v>365</v>
      </c>
      <c r="L845" t="s">
        <v>365</v>
      </c>
      <c r="M845" t="s">
        <v>6024</v>
      </c>
      <c r="N845" s="128" t="s">
        <v>365</v>
      </c>
      <c r="O845" s="128" t="s">
        <v>365</v>
      </c>
      <c r="P845" s="128" t="s">
        <v>365</v>
      </c>
      <c r="Q845" s="128" t="s">
        <v>365</v>
      </c>
      <c r="R845" s="128" t="s">
        <v>365</v>
      </c>
      <c r="S845" s="128">
        <v>0.9</v>
      </c>
      <c r="T845">
        <v>2028</v>
      </c>
      <c r="U845" s="495">
        <v>139485.41</v>
      </c>
      <c r="V845" s="495" t="s">
        <v>365</v>
      </c>
      <c r="W845" s="495">
        <v>139485.41</v>
      </c>
      <c r="X845" s="128">
        <v>1</v>
      </c>
      <c r="Y845" s="128">
        <v>0</v>
      </c>
      <c r="Z845" s="495">
        <v>13948.540999999997</v>
      </c>
      <c r="AA845" s="495">
        <v>0</v>
      </c>
      <c r="AB845" s="495">
        <v>125536.86900000001</v>
      </c>
      <c r="AC845" s="495">
        <v>0</v>
      </c>
      <c r="AD845" s="495">
        <v>0</v>
      </c>
      <c r="AE845" s="42" t="s">
        <v>1892</v>
      </c>
      <c r="AF845" s="42" t="s">
        <v>764</v>
      </c>
      <c r="AG845" s="42" t="s">
        <v>7813</v>
      </c>
      <c r="AH845" s="42">
        <v>1</v>
      </c>
      <c r="AI845" s="42" t="s">
        <v>8657</v>
      </c>
      <c r="AK845"/>
      <c r="AL845"/>
      <c r="AM845"/>
      <c r="AN845"/>
      <c r="AO845"/>
      <c r="AP845"/>
      <c r="AQ845"/>
    </row>
    <row r="846" spans="1:43">
      <c r="A846" t="s">
        <v>26</v>
      </c>
      <c r="B846" t="s">
        <v>11</v>
      </c>
      <c r="C846" t="s">
        <v>365</v>
      </c>
      <c r="D846" t="s">
        <v>872</v>
      </c>
      <c r="E846"/>
      <c r="F846" t="s">
        <v>871</v>
      </c>
      <c r="G846" t="s">
        <v>1209</v>
      </c>
      <c r="H846" t="s">
        <v>365</v>
      </c>
      <c r="I846" t="s">
        <v>365</v>
      </c>
      <c r="J846" t="s">
        <v>365</v>
      </c>
      <c r="K846" t="s">
        <v>365</v>
      </c>
      <c r="L846" t="s">
        <v>365</v>
      </c>
      <c r="M846" t="s">
        <v>6024</v>
      </c>
      <c r="N846" s="128" t="s">
        <v>365</v>
      </c>
      <c r="O846" s="128" t="s">
        <v>365</v>
      </c>
      <c r="P846" s="128" t="s">
        <v>365</v>
      </c>
      <c r="Q846" s="128" t="s">
        <v>365</v>
      </c>
      <c r="R846" s="128" t="s">
        <v>365</v>
      </c>
      <c r="S846" s="128">
        <v>0.9</v>
      </c>
      <c r="T846">
        <v>2028</v>
      </c>
      <c r="U846" s="495">
        <v>791530.62000000011</v>
      </c>
      <c r="V846" s="495" t="s">
        <v>365</v>
      </c>
      <c r="W846" s="495">
        <v>791530.62000000011</v>
      </c>
      <c r="X846" s="128">
        <v>1</v>
      </c>
      <c r="Y846" s="128">
        <v>0</v>
      </c>
      <c r="Z846" s="495">
        <v>79153.061999999991</v>
      </c>
      <c r="AA846" s="495">
        <v>0</v>
      </c>
      <c r="AB846" s="495">
        <v>712377.55800000008</v>
      </c>
      <c r="AC846" s="495">
        <v>0</v>
      </c>
      <c r="AD846" s="495">
        <v>0</v>
      </c>
      <c r="AE846" s="42" t="s">
        <v>1892</v>
      </c>
      <c r="AF846" s="42" t="s">
        <v>764</v>
      </c>
      <c r="AG846" s="42" t="s">
        <v>7966</v>
      </c>
      <c r="AH846" s="42">
        <v>1</v>
      </c>
      <c r="AI846" s="42" t="s">
        <v>8657</v>
      </c>
      <c r="AK846"/>
      <c r="AL846"/>
      <c r="AM846"/>
      <c r="AN846"/>
      <c r="AO846"/>
      <c r="AP846"/>
      <c r="AQ846"/>
    </row>
    <row r="847" spans="1:43">
      <c r="A847" t="s">
        <v>26</v>
      </c>
      <c r="B847" t="s">
        <v>11</v>
      </c>
      <c r="C847" t="s">
        <v>365</v>
      </c>
      <c r="D847" t="s">
        <v>884</v>
      </c>
      <c r="E847"/>
      <c r="F847" t="s">
        <v>1289</v>
      </c>
      <c r="G847" t="s">
        <v>1288</v>
      </c>
      <c r="H847" t="s">
        <v>365</v>
      </c>
      <c r="I847" t="s">
        <v>365</v>
      </c>
      <c r="J847" t="s">
        <v>365</v>
      </c>
      <c r="K847" t="s">
        <v>365</v>
      </c>
      <c r="L847" t="s">
        <v>365</v>
      </c>
      <c r="M847" t="s">
        <v>6024</v>
      </c>
      <c r="N847" s="128" t="s">
        <v>365</v>
      </c>
      <c r="O847" s="128" t="s">
        <v>365</v>
      </c>
      <c r="P847" s="128" t="s">
        <v>365</v>
      </c>
      <c r="Q847" s="128" t="s">
        <v>365</v>
      </c>
      <c r="R847" s="128" t="s">
        <v>365</v>
      </c>
      <c r="S847" s="128">
        <v>0.3</v>
      </c>
      <c r="T847">
        <v>2028</v>
      </c>
      <c r="U847" s="495">
        <v>90094.71</v>
      </c>
      <c r="V847" s="495" t="s">
        <v>365</v>
      </c>
      <c r="W847" s="495">
        <v>90094.71</v>
      </c>
      <c r="X847" s="128">
        <v>1</v>
      </c>
      <c r="Y847" s="128">
        <v>0</v>
      </c>
      <c r="Z847" s="495">
        <v>63066.296999999999</v>
      </c>
      <c r="AA847" s="495">
        <v>0</v>
      </c>
      <c r="AB847" s="495">
        <v>27028.413000000008</v>
      </c>
      <c r="AC847" s="495">
        <v>0</v>
      </c>
      <c r="AD847" s="495">
        <v>0</v>
      </c>
      <c r="AE847" s="42" t="s">
        <v>1892</v>
      </c>
      <c r="AF847" s="42" t="s">
        <v>764</v>
      </c>
      <c r="AG847" s="42" t="s">
        <v>7794</v>
      </c>
      <c r="AH847" s="42">
        <v>1</v>
      </c>
      <c r="AI847" s="42" t="s">
        <v>8638</v>
      </c>
      <c r="AK847"/>
      <c r="AL847"/>
      <c r="AM847"/>
      <c r="AN847"/>
      <c r="AO847"/>
      <c r="AP847"/>
      <c r="AQ847"/>
    </row>
    <row r="848" spans="1:43">
      <c r="A848" t="s">
        <v>26</v>
      </c>
      <c r="B848" t="s">
        <v>11</v>
      </c>
      <c r="C848" t="s">
        <v>365</v>
      </c>
      <c r="D848" t="s">
        <v>884</v>
      </c>
      <c r="E848"/>
      <c r="F848" t="s">
        <v>1289</v>
      </c>
      <c r="G848" t="s">
        <v>1288</v>
      </c>
      <c r="H848" t="s">
        <v>365</v>
      </c>
      <c r="I848" t="s">
        <v>365</v>
      </c>
      <c r="J848" t="s">
        <v>365</v>
      </c>
      <c r="K848" t="s">
        <v>365</v>
      </c>
      <c r="L848" t="s">
        <v>365</v>
      </c>
      <c r="M848" t="s">
        <v>6024</v>
      </c>
      <c r="N848" s="128" t="s">
        <v>365</v>
      </c>
      <c r="O848" s="128" t="s">
        <v>365</v>
      </c>
      <c r="P848" s="128" t="s">
        <v>365</v>
      </c>
      <c r="Q848" s="128" t="s">
        <v>365</v>
      </c>
      <c r="R848" s="128" t="s">
        <v>365</v>
      </c>
      <c r="S848" s="128">
        <v>0.3</v>
      </c>
      <c r="T848">
        <v>2028</v>
      </c>
      <c r="U848" s="495">
        <v>398543.39000000013</v>
      </c>
      <c r="V848" s="495" t="s">
        <v>365</v>
      </c>
      <c r="W848" s="495">
        <v>398543.39000000013</v>
      </c>
      <c r="X848" s="128">
        <v>1</v>
      </c>
      <c r="Y848" s="128">
        <v>0</v>
      </c>
      <c r="Z848" s="495">
        <v>278980.37300000008</v>
      </c>
      <c r="AA848" s="495">
        <v>0</v>
      </c>
      <c r="AB848" s="495">
        <v>119563.01700000005</v>
      </c>
      <c r="AC848" s="495">
        <v>0</v>
      </c>
      <c r="AD848" s="495">
        <v>0</v>
      </c>
      <c r="AE848" s="42" t="s">
        <v>1892</v>
      </c>
      <c r="AF848" s="42" t="s">
        <v>764</v>
      </c>
      <c r="AG848" s="42" t="s">
        <v>7927</v>
      </c>
      <c r="AH848" s="42">
        <v>1</v>
      </c>
      <c r="AI848" s="42" t="s">
        <v>8638</v>
      </c>
      <c r="AK848"/>
      <c r="AL848"/>
      <c r="AM848"/>
      <c r="AN848"/>
      <c r="AO848"/>
      <c r="AP848"/>
      <c r="AQ848"/>
    </row>
    <row r="849" spans="1:43">
      <c r="A849" t="s">
        <v>26</v>
      </c>
      <c r="B849" t="s">
        <v>11</v>
      </c>
      <c r="C849" t="s">
        <v>365</v>
      </c>
      <c r="D849" t="s">
        <v>6579</v>
      </c>
      <c r="E849"/>
      <c r="F849" t="s">
        <v>827</v>
      </c>
      <c r="G849" t="s">
        <v>1237</v>
      </c>
      <c r="H849" t="s">
        <v>365</v>
      </c>
      <c r="I849" t="s">
        <v>365</v>
      </c>
      <c r="J849" t="s">
        <v>365</v>
      </c>
      <c r="K849" t="s">
        <v>365</v>
      </c>
      <c r="L849" t="s">
        <v>365</v>
      </c>
      <c r="M849" t="s">
        <v>6039</v>
      </c>
      <c r="N849" s="128" t="s">
        <v>365</v>
      </c>
      <c r="O849" s="128" t="s">
        <v>365</v>
      </c>
      <c r="P849" s="128" t="s">
        <v>365</v>
      </c>
      <c r="Q849" s="128" t="s">
        <v>365</v>
      </c>
      <c r="R849" s="128" t="s">
        <v>365</v>
      </c>
      <c r="S849" s="128">
        <v>0.9</v>
      </c>
      <c r="T849">
        <v>2028</v>
      </c>
      <c r="U849" s="495">
        <v>52.5</v>
      </c>
      <c r="V849" s="495" t="s">
        <v>365</v>
      </c>
      <c r="W849" s="495">
        <v>52.5</v>
      </c>
      <c r="X849" s="128">
        <v>1</v>
      </c>
      <c r="Y849" s="128">
        <v>0</v>
      </c>
      <c r="Z849" s="495">
        <v>5.2499999999999991</v>
      </c>
      <c r="AA849" s="495">
        <v>0</v>
      </c>
      <c r="AB849" s="495">
        <v>47.25</v>
      </c>
      <c r="AC849" s="495">
        <v>0</v>
      </c>
      <c r="AD849" s="495">
        <v>0</v>
      </c>
      <c r="AE849" s="42" t="s">
        <v>1900</v>
      </c>
      <c r="AF849" s="42" t="s">
        <v>764</v>
      </c>
      <c r="AG849" s="42" t="s">
        <v>7799</v>
      </c>
      <c r="AH849" s="42">
        <v>1</v>
      </c>
      <c r="AI849" s="42" t="s">
        <v>8643</v>
      </c>
      <c r="AK849"/>
      <c r="AL849"/>
      <c r="AM849"/>
      <c r="AN849"/>
      <c r="AO849"/>
      <c r="AP849"/>
      <c r="AQ849"/>
    </row>
    <row r="850" spans="1:43">
      <c r="A850" t="s">
        <v>26</v>
      </c>
      <c r="B850" t="s">
        <v>11</v>
      </c>
      <c r="C850" t="s">
        <v>365</v>
      </c>
      <c r="D850" t="s">
        <v>951</v>
      </c>
      <c r="E850"/>
      <c r="F850" t="s">
        <v>952</v>
      </c>
      <c r="G850" t="s">
        <v>1291</v>
      </c>
      <c r="H850" t="s">
        <v>365</v>
      </c>
      <c r="I850" t="s">
        <v>365</v>
      </c>
      <c r="J850" t="s">
        <v>365</v>
      </c>
      <c r="K850" t="s">
        <v>365</v>
      </c>
      <c r="L850" t="s">
        <v>365</v>
      </c>
      <c r="M850" t="s">
        <v>6073</v>
      </c>
      <c r="N850" s="128" t="s">
        <v>365</v>
      </c>
      <c r="O850" s="128" t="s">
        <v>365</v>
      </c>
      <c r="P850" s="128" t="s">
        <v>365</v>
      </c>
      <c r="Q850" s="128" t="s">
        <v>365</v>
      </c>
      <c r="R850" s="128" t="s">
        <v>365</v>
      </c>
      <c r="S850" s="128">
        <v>0.25</v>
      </c>
      <c r="T850">
        <v>2028</v>
      </c>
      <c r="U850" s="495">
        <v>219282.74999999997</v>
      </c>
      <c r="V850" s="495" t="s">
        <v>365</v>
      </c>
      <c r="W850" s="495">
        <v>219282.74999999997</v>
      </c>
      <c r="X850" s="128">
        <v>1</v>
      </c>
      <c r="Y850" s="128">
        <v>0</v>
      </c>
      <c r="Z850" s="495">
        <v>164462.06249999997</v>
      </c>
      <c r="AA850" s="495">
        <v>0</v>
      </c>
      <c r="AB850" s="495">
        <v>54820.6875</v>
      </c>
      <c r="AC850" s="495">
        <v>0</v>
      </c>
      <c r="AD850" s="495">
        <v>0</v>
      </c>
      <c r="AE850" s="42" t="s">
        <v>1884</v>
      </c>
      <c r="AF850" s="42" t="s">
        <v>764</v>
      </c>
      <c r="AG850" s="42" t="s">
        <v>8052</v>
      </c>
      <c r="AH850" s="42">
        <v>1</v>
      </c>
      <c r="AI850" s="42" t="s">
        <v>8765</v>
      </c>
      <c r="AK850"/>
      <c r="AL850"/>
      <c r="AM850"/>
      <c r="AN850"/>
      <c r="AO850"/>
      <c r="AP850"/>
      <c r="AQ850"/>
    </row>
    <row r="851" spans="1:43">
      <c r="A851" t="s">
        <v>26</v>
      </c>
      <c r="B851" t="s">
        <v>11</v>
      </c>
      <c r="C851" t="s">
        <v>365</v>
      </c>
      <c r="D851" t="s">
        <v>950</v>
      </c>
      <c r="E851"/>
      <c r="F851" t="s">
        <v>1186</v>
      </c>
      <c r="G851" t="s">
        <v>1171</v>
      </c>
      <c r="H851" t="s">
        <v>365</v>
      </c>
      <c r="I851" t="s">
        <v>365</v>
      </c>
      <c r="J851" t="s">
        <v>365</v>
      </c>
      <c r="K851" t="s">
        <v>365</v>
      </c>
      <c r="L851" t="s">
        <v>365</v>
      </c>
      <c r="M851" t="s">
        <v>6073</v>
      </c>
      <c r="N851" s="128" t="s">
        <v>365</v>
      </c>
      <c r="O851" s="128" t="s">
        <v>365</v>
      </c>
      <c r="P851" s="128" t="s">
        <v>365</v>
      </c>
      <c r="Q851" s="128" t="s">
        <v>365</v>
      </c>
      <c r="R851" s="128" t="s">
        <v>365</v>
      </c>
      <c r="S851" s="128">
        <v>0.4</v>
      </c>
      <c r="T851">
        <v>2028</v>
      </c>
      <c r="U851" s="495">
        <v>219921.26</v>
      </c>
      <c r="V851" s="495" t="s">
        <v>365</v>
      </c>
      <c r="W851" s="495">
        <v>219921.26</v>
      </c>
      <c r="X851" s="128">
        <v>1</v>
      </c>
      <c r="Y851" s="128">
        <v>0</v>
      </c>
      <c r="Z851" s="495">
        <v>131952.75599999999</v>
      </c>
      <c r="AA851" s="495">
        <v>0</v>
      </c>
      <c r="AB851" s="495">
        <v>87968.504000000015</v>
      </c>
      <c r="AC851" s="495">
        <v>0</v>
      </c>
      <c r="AD851" s="495">
        <v>0</v>
      </c>
      <c r="AE851" s="42" t="s">
        <v>1884</v>
      </c>
      <c r="AF851" s="42" t="s">
        <v>764</v>
      </c>
      <c r="AG851" s="42" t="s">
        <v>8066</v>
      </c>
      <c r="AH851" s="42">
        <v>1</v>
      </c>
      <c r="AI851" s="42" t="s">
        <v>8770</v>
      </c>
      <c r="AK851"/>
      <c r="AL851"/>
      <c r="AM851"/>
      <c r="AN851"/>
      <c r="AO851"/>
      <c r="AP851"/>
      <c r="AQ851"/>
    </row>
    <row r="852" spans="1:43">
      <c r="A852" t="s">
        <v>26</v>
      </c>
      <c r="B852" t="s">
        <v>11</v>
      </c>
      <c r="C852" t="s">
        <v>365</v>
      </c>
      <c r="D852" t="s">
        <v>972</v>
      </c>
      <c r="E852"/>
      <c r="F852" t="s">
        <v>6578</v>
      </c>
      <c r="G852" t="s">
        <v>1210</v>
      </c>
      <c r="H852" t="s">
        <v>365</v>
      </c>
      <c r="I852" t="s">
        <v>365</v>
      </c>
      <c r="J852" t="s">
        <v>365</v>
      </c>
      <c r="K852" t="s">
        <v>365</v>
      </c>
      <c r="L852" t="s">
        <v>365</v>
      </c>
      <c r="M852" t="s">
        <v>6009</v>
      </c>
      <c r="N852" s="128" t="s">
        <v>365</v>
      </c>
      <c r="O852" s="128" t="s">
        <v>365</v>
      </c>
      <c r="P852" s="128" t="s">
        <v>365</v>
      </c>
      <c r="Q852" s="128" t="s">
        <v>365</v>
      </c>
      <c r="R852" s="128" t="s">
        <v>365</v>
      </c>
      <c r="S852" s="128">
        <v>0.9</v>
      </c>
      <c r="T852">
        <v>2033</v>
      </c>
      <c r="U852" s="495">
        <v>6214.34</v>
      </c>
      <c r="V852" s="495" t="s">
        <v>365</v>
      </c>
      <c r="W852" s="495">
        <v>6214.34</v>
      </c>
      <c r="X852" s="128">
        <v>0.83333333333333337</v>
      </c>
      <c r="Y852" s="128">
        <v>0.16666666666666663</v>
      </c>
      <c r="Z852" s="495">
        <v>621.43399999999986</v>
      </c>
      <c r="AA852" s="495">
        <v>0</v>
      </c>
      <c r="AB852" s="495">
        <v>4660.7550000000001</v>
      </c>
      <c r="AC852" s="495">
        <v>932.15099999999984</v>
      </c>
      <c r="AD852" s="495">
        <v>0</v>
      </c>
      <c r="AE852" s="42" t="s">
        <v>1907</v>
      </c>
      <c r="AF852" s="42" t="s">
        <v>764</v>
      </c>
      <c r="AG852" s="42" t="s">
        <v>7797</v>
      </c>
      <c r="AH852" s="42">
        <v>1</v>
      </c>
      <c r="AI852" s="42" t="s">
        <v>8641</v>
      </c>
      <c r="AK852"/>
      <c r="AL852"/>
      <c r="AM852"/>
      <c r="AN852"/>
      <c r="AO852"/>
      <c r="AP852"/>
      <c r="AQ852"/>
    </row>
    <row r="853" spans="1:43">
      <c r="A853" t="s">
        <v>26</v>
      </c>
      <c r="B853" t="s">
        <v>11</v>
      </c>
      <c r="C853" t="s">
        <v>365</v>
      </c>
      <c r="D853" t="s">
        <v>972</v>
      </c>
      <c r="E853"/>
      <c r="F853" t="s">
        <v>6578</v>
      </c>
      <c r="G853" t="s">
        <v>1210</v>
      </c>
      <c r="H853" t="s">
        <v>365</v>
      </c>
      <c r="I853" t="s">
        <v>365</v>
      </c>
      <c r="J853" t="s">
        <v>365</v>
      </c>
      <c r="K853" t="s">
        <v>365</v>
      </c>
      <c r="L853" t="s">
        <v>365</v>
      </c>
      <c r="M853" t="s">
        <v>6009</v>
      </c>
      <c r="N853" s="128" t="s">
        <v>365</v>
      </c>
      <c r="O853" s="128" t="s">
        <v>365</v>
      </c>
      <c r="P853" s="128" t="s">
        <v>365</v>
      </c>
      <c r="Q853" s="128" t="s">
        <v>365</v>
      </c>
      <c r="R853" s="128" t="s">
        <v>365</v>
      </c>
      <c r="S853" s="128">
        <v>0.9</v>
      </c>
      <c r="T853">
        <v>2033</v>
      </c>
      <c r="U853" s="495">
        <v>170240.71</v>
      </c>
      <c r="V853" s="495" t="s">
        <v>365</v>
      </c>
      <c r="W853" s="495">
        <v>170240.71</v>
      </c>
      <c r="X853" s="128">
        <v>0.83333333333333337</v>
      </c>
      <c r="Y853" s="128">
        <v>0.16666666666666663</v>
      </c>
      <c r="Z853" s="495">
        <v>17024.070999999996</v>
      </c>
      <c r="AA853" s="495">
        <v>0</v>
      </c>
      <c r="AB853" s="495">
        <v>127680.5325</v>
      </c>
      <c r="AC853" s="495">
        <v>25536.106499999994</v>
      </c>
      <c r="AD853" s="495">
        <v>0</v>
      </c>
      <c r="AE853" s="42" t="s">
        <v>1907</v>
      </c>
      <c r="AF853" s="42" t="s">
        <v>764</v>
      </c>
      <c r="AG853" s="42" t="s">
        <v>7935</v>
      </c>
      <c r="AH853" s="42">
        <v>1</v>
      </c>
      <c r="AI853" s="42" t="s">
        <v>8641</v>
      </c>
      <c r="AK853"/>
      <c r="AL853"/>
      <c r="AM853"/>
      <c r="AN853"/>
      <c r="AO853"/>
      <c r="AP853"/>
      <c r="AQ853"/>
    </row>
    <row r="854" spans="1:43">
      <c r="A854" t="s">
        <v>26</v>
      </c>
      <c r="B854" t="s">
        <v>11</v>
      </c>
      <c r="C854" t="s">
        <v>365</v>
      </c>
      <c r="D854" t="s">
        <v>973</v>
      </c>
      <c r="E854"/>
      <c r="F854" t="s">
        <v>974</v>
      </c>
      <c r="G854" t="s">
        <v>1290</v>
      </c>
      <c r="H854" t="s">
        <v>365</v>
      </c>
      <c r="I854" t="s">
        <v>365</v>
      </c>
      <c r="J854" t="s">
        <v>365</v>
      </c>
      <c r="K854" t="s">
        <v>365</v>
      </c>
      <c r="L854" t="s">
        <v>365</v>
      </c>
      <c r="M854" t="s">
        <v>6009</v>
      </c>
      <c r="N854" s="128" t="s">
        <v>365</v>
      </c>
      <c r="O854" s="128" t="s">
        <v>365</v>
      </c>
      <c r="P854" s="128" t="s">
        <v>365</v>
      </c>
      <c r="Q854" s="128" t="s">
        <v>365</v>
      </c>
      <c r="R854" s="128" t="s">
        <v>365</v>
      </c>
      <c r="S854" s="128">
        <v>0.9</v>
      </c>
      <c r="T854">
        <v>2033</v>
      </c>
      <c r="U854" s="495">
        <v>2160</v>
      </c>
      <c r="V854" s="495" t="s">
        <v>365</v>
      </c>
      <c r="W854" s="495">
        <v>2160</v>
      </c>
      <c r="X854" s="128">
        <v>0.83333333333333337</v>
      </c>
      <c r="Y854" s="128">
        <v>0.16666666666666663</v>
      </c>
      <c r="Z854" s="495">
        <v>215.99999999999994</v>
      </c>
      <c r="AA854" s="495">
        <v>0</v>
      </c>
      <c r="AB854" s="495">
        <v>1620</v>
      </c>
      <c r="AC854" s="495">
        <v>323.99999999999994</v>
      </c>
      <c r="AD854" s="495">
        <v>0</v>
      </c>
      <c r="AE854" s="42" t="s">
        <v>1907</v>
      </c>
      <c r="AF854" s="42" t="s">
        <v>764</v>
      </c>
      <c r="AG854" s="42" t="s">
        <v>7798</v>
      </c>
      <c r="AH854" s="42">
        <v>1</v>
      </c>
      <c r="AI854" s="42" t="s">
        <v>8642</v>
      </c>
      <c r="AK854"/>
      <c r="AL854"/>
      <c r="AM854"/>
      <c r="AN854"/>
      <c r="AO854"/>
      <c r="AP854"/>
      <c r="AQ854"/>
    </row>
    <row r="855" spans="1:43">
      <c r="A855" t="s">
        <v>26</v>
      </c>
      <c r="B855" t="s">
        <v>11</v>
      </c>
      <c r="C855" t="s">
        <v>365</v>
      </c>
      <c r="D855" t="s">
        <v>973</v>
      </c>
      <c r="E855"/>
      <c r="F855" t="s">
        <v>974</v>
      </c>
      <c r="G855" t="s">
        <v>1290</v>
      </c>
      <c r="H855" t="s">
        <v>365</v>
      </c>
      <c r="I855" t="s">
        <v>365</v>
      </c>
      <c r="J855" t="s">
        <v>365</v>
      </c>
      <c r="K855" t="s">
        <v>365</v>
      </c>
      <c r="L855" t="s">
        <v>365</v>
      </c>
      <c r="M855" t="s">
        <v>6009</v>
      </c>
      <c r="N855" s="128" t="s">
        <v>365</v>
      </c>
      <c r="O855" s="128" t="s">
        <v>365</v>
      </c>
      <c r="P855" s="128" t="s">
        <v>365</v>
      </c>
      <c r="Q855" s="128" t="s">
        <v>365</v>
      </c>
      <c r="R855" s="128" t="s">
        <v>365</v>
      </c>
      <c r="S855" s="128">
        <v>0.9</v>
      </c>
      <c r="T855">
        <v>2033</v>
      </c>
      <c r="U855" s="495">
        <v>151595.11000000002</v>
      </c>
      <c r="V855" s="495" t="s">
        <v>365</v>
      </c>
      <c r="W855" s="495">
        <v>151595.11000000002</v>
      </c>
      <c r="X855" s="128">
        <v>0.83333333333333337</v>
      </c>
      <c r="Y855" s="128">
        <v>0.16666666666666663</v>
      </c>
      <c r="Z855" s="495">
        <v>15159.510999999999</v>
      </c>
      <c r="AA855" s="495">
        <v>0</v>
      </c>
      <c r="AB855" s="495">
        <v>113696.33250000002</v>
      </c>
      <c r="AC855" s="495">
        <v>22739.266499999998</v>
      </c>
      <c r="AD855" s="495">
        <v>0</v>
      </c>
      <c r="AE855" s="42" t="s">
        <v>1907</v>
      </c>
      <c r="AF855" s="42" t="s">
        <v>764</v>
      </c>
      <c r="AG855" s="42" t="s">
        <v>7936</v>
      </c>
      <c r="AH855" s="42">
        <v>1</v>
      </c>
      <c r="AI855" s="42" t="s">
        <v>8642</v>
      </c>
      <c r="AK855"/>
      <c r="AL855"/>
      <c r="AM855"/>
      <c r="AN855"/>
      <c r="AO855"/>
      <c r="AP855"/>
      <c r="AQ855"/>
    </row>
    <row r="856" spans="1:43">
      <c r="A856" t="s">
        <v>26</v>
      </c>
      <c r="B856" t="s">
        <v>11</v>
      </c>
      <c r="C856" t="s">
        <v>365</v>
      </c>
      <c r="D856" t="s">
        <v>893</v>
      </c>
      <c r="E856"/>
      <c r="F856" t="s">
        <v>1205</v>
      </c>
      <c r="G856" t="s">
        <v>1184</v>
      </c>
      <c r="H856" t="s">
        <v>365</v>
      </c>
      <c r="I856" t="s">
        <v>365</v>
      </c>
      <c r="J856" t="s">
        <v>365</v>
      </c>
      <c r="K856" t="s">
        <v>365</v>
      </c>
      <c r="L856" t="s">
        <v>365</v>
      </c>
      <c r="M856" t="s">
        <v>6033</v>
      </c>
      <c r="N856" s="128" t="s">
        <v>365</v>
      </c>
      <c r="O856" s="128" t="s">
        <v>365</v>
      </c>
      <c r="P856" s="128" t="s">
        <v>365</v>
      </c>
      <c r="Q856" s="128" t="s">
        <v>365</v>
      </c>
      <c r="R856" s="128" t="s">
        <v>365</v>
      </c>
      <c r="S856" s="128">
        <v>0.4</v>
      </c>
      <c r="T856">
        <v>2028</v>
      </c>
      <c r="U856" s="495">
        <v>225181.92</v>
      </c>
      <c r="V856" s="495" t="s">
        <v>365</v>
      </c>
      <c r="W856" s="495">
        <v>225181.92</v>
      </c>
      <c r="X856" s="128">
        <v>1</v>
      </c>
      <c r="Y856" s="128">
        <v>0</v>
      </c>
      <c r="Z856" s="495">
        <v>135109.152</v>
      </c>
      <c r="AA856" s="495">
        <v>0</v>
      </c>
      <c r="AB856" s="495">
        <v>90072.768000000011</v>
      </c>
      <c r="AC856" s="495">
        <v>0</v>
      </c>
      <c r="AD856" s="495">
        <v>0</v>
      </c>
      <c r="AE856" s="42" t="s">
        <v>1894</v>
      </c>
      <c r="AF856" s="42" t="s">
        <v>764</v>
      </c>
      <c r="AG856" s="42" t="s">
        <v>8129</v>
      </c>
      <c r="AH856" s="42">
        <v>1</v>
      </c>
      <c r="AI856" s="42" t="s">
        <v>8800</v>
      </c>
      <c r="AK856"/>
      <c r="AL856"/>
      <c r="AM856"/>
      <c r="AN856"/>
      <c r="AO856"/>
      <c r="AP856"/>
      <c r="AQ856"/>
    </row>
    <row r="857" spans="1:43">
      <c r="A857" t="s">
        <v>26</v>
      </c>
      <c r="B857" t="s">
        <v>11</v>
      </c>
      <c r="C857" t="s">
        <v>365</v>
      </c>
      <c r="D857" t="s">
        <v>970</v>
      </c>
      <c r="E857"/>
      <c r="F857" t="s">
        <v>1283</v>
      </c>
      <c r="G857" t="s">
        <v>1284</v>
      </c>
      <c r="H857" t="s">
        <v>365</v>
      </c>
      <c r="I857" t="s">
        <v>365</v>
      </c>
      <c r="J857" t="s">
        <v>365</v>
      </c>
      <c r="K857" t="s">
        <v>365</v>
      </c>
      <c r="L857" t="s">
        <v>365</v>
      </c>
      <c r="M857" t="s">
        <v>6045</v>
      </c>
      <c r="N857" s="128" t="s">
        <v>365</v>
      </c>
      <c r="O857" s="128" t="s">
        <v>365</v>
      </c>
      <c r="P857" s="128" t="s">
        <v>365</v>
      </c>
      <c r="Q857" s="128" t="s">
        <v>365</v>
      </c>
      <c r="R857" s="128" t="s">
        <v>365</v>
      </c>
      <c r="S857" s="128">
        <v>0.6</v>
      </c>
      <c r="T857">
        <v>2028</v>
      </c>
      <c r="U857" s="495">
        <v>5491.4400000000005</v>
      </c>
      <c r="V857" s="495" t="s">
        <v>365</v>
      </c>
      <c r="W857" s="495">
        <v>5491.4400000000005</v>
      </c>
      <c r="X857" s="128">
        <v>1</v>
      </c>
      <c r="Y857" s="128">
        <v>0</v>
      </c>
      <c r="Z857" s="495">
        <v>2196.5760000000005</v>
      </c>
      <c r="AA857" s="495">
        <v>0</v>
      </c>
      <c r="AB857" s="495">
        <v>3294.864</v>
      </c>
      <c r="AC857" s="495">
        <v>0</v>
      </c>
      <c r="AD857" s="495">
        <v>0</v>
      </c>
      <c r="AE857" s="42" t="s">
        <v>1912</v>
      </c>
      <c r="AF857" s="42" t="s">
        <v>764</v>
      </c>
      <c r="AG857" s="42" t="s">
        <v>7796</v>
      </c>
      <c r="AH857" s="42">
        <v>1</v>
      </c>
      <c r="AI857" s="42" t="s">
        <v>8640</v>
      </c>
      <c r="AK857"/>
      <c r="AL857"/>
      <c r="AM857"/>
      <c r="AN857"/>
      <c r="AO857"/>
      <c r="AP857"/>
      <c r="AQ857"/>
    </row>
    <row r="858" spans="1:43">
      <c r="A858" t="s">
        <v>26</v>
      </c>
      <c r="B858" t="s">
        <v>11</v>
      </c>
      <c r="C858" t="s">
        <v>365</v>
      </c>
      <c r="D858" t="s">
        <v>970</v>
      </c>
      <c r="E858"/>
      <c r="F858" t="s">
        <v>1283</v>
      </c>
      <c r="G858" t="s">
        <v>1284</v>
      </c>
      <c r="H858" t="s">
        <v>365</v>
      </c>
      <c r="I858" t="s">
        <v>365</v>
      </c>
      <c r="J858" t="s">
        <v>365</v>
      </c>
      <c r="K858" t="s">
        <v>365</v>
      </c>
      <c r="L858" t="s">
        <v>365</v>
      </c>
      <c r="M858" t="s">
        <v>6045</v>
      </c>
      <c r="N858" s="128" t="s">
        <v>365</v>
      </c>
      <c r="O858" s="128" t="s">
        <v>365</v>
      </c>
      <c r="P858" s="128" t="s">
        <v>365</v>
      </c>
      <c r="Q858" s="128" t="s">
        <v>365</v>
      </c>
      <c r="R858" s="128" t="s">
        <v>365</v>
      </c>
      <c r="S858" s="128">
        <v>0.6</v>
      </c>
      <c r="T858">
        <v>2028</v>
      </c>
      <c r="U858" s="495">
        <v>134681.59999999998</v>
      </c>
      <c r="V858" s="495" t="s">
        <v>365</v>
      </c>
      <c r="W858" s="495">
        <v>134681.59999999998</v>
      </c>
      <c r="X858" s="128">
        <v>1</v>
      </c>
      <c r="Y858" s="128">
        <v>0</v>
      </c>
      <c r="Z858" s="495">
        <v>53872.639999999992</v>
      </c>
      <c r="AA858" s="495">
        <v>0</v>
      </c>
      <c r="AB858" s="495">
        <v>80808.959999999992</v>
      </c>
      <c r="AC858" s="495">
        <v>0</v>
      </c>
      <c r="AD858" s="495">
        <v>0</v>
      </c>
      <c r="AE858" s="42" t="s">
        <v>1912</v>
      </c>
      <c r="AF858" s="42" t="s">
        <v>764</v>
      </c>
      <c r="AG858" s="42" t="s">
        <v>7932</v>
      </c>
      <c r="AH858" s="42">
        <v>1</v>
      </c>
      <c r="AI858" s="42" t="s">
        <v>8640</v>
      </c>
      <c r="AK858"/>
      <c r="AL858"/>
      <c r="AM858"/>
      <c r="AN858"/>
      <c r="AO858"/>
      <c r="AP858"/>
      <c r="AQ858"/>
    </row>
    <row r="859" spans="1:43">
      <c r="A859" t="s">
        <v>26</v>
      </c>
      <c r="B859" t="s">
        <v>11</v>
      </c>
      <c r="C859" t="s">
        <v>365</v>
      </c>
      <c r="D859" t="s">
        <v>959</v>
      </c>
      <c r="E859"/>
      <c r="F859" t="s">
        <v>960</v>
      </c>
      <c r="G859" t="s">
        <v>1184</v>
      </c>
      <c r="H859" t="s">
        <v>365</v>
      </c>
      <c r="I859" t="s">
        <v>365</v>
      </c>
      <c r="J859" t="s">
        <v>365</v>
      </c>
      <c r="K859" t="s">
        <v>365</v>
      </c>
      <c r="L859" t="s">
        <v>365</v>
      </c>
      <c r="M859" t="s">
        <v>6055</v>
      </c>
      <c r="N859" s="128" t="s">
        <v>365</v>
      </c>
      <c r="O859" s="128" t="s">
        <v>365</v>
      </c>
      <c r="P859" s="128" t="s">
        <v>365</v>
      </c>
      <c r="Q859" s="128" t="s">
        <v>365</v>
      </c>
      <c r="R859" s="128" t="s">
        <v>365</v>
      </c>
      <c r="S859" s="128">
        <v>0.83</v>
      </c>
      <c r="T859">
        <v>2028</v>
      </c>
      <c r="U859" s="495">
        <v>282582.70999999996</v>
      </c>
      <c r="V859" s="495" t="s">
        <v>365</v>
      </c>
      <c r="W859" s="495">
        <v>282582.70999999996</v>
      </c>
      <c r="X859" s="128">
        <v>1</v>
      </c>
      <c r="Y859" s="128">
        <v>0</v>
      </c>
      <c r="Z859" s="495">
        <v>48039.060700000002</v>
      </c>
      <c r="AA859" s="495">
        <v>0</v>
      </c>
      <c r="AB859" s="495">
        <v>234543.64929999996</v>
      </c>
      <c r="AC859" s="495">
        <v>0</v>
      </c>
      <c r="AD859" s="495">
        <v>0</v>
      </c>
      <c r="AE859" s="42" t="s">
        <v>1886</v>
      </c>
      <c r="AF859" s="42" t="s">
        <v>764</v>
      </c>
      <c r="AG859" s="42" t="s">
        <v>8124</v>
      </c>
      <c r="AH859" s="42">
        <v>1</v>
      </c>
      <c r="AI859" s="42" t="s">
        <v>8798</v>
      </c>
      <c r="AK859"/>
      <c r="AL859"/>
      <c r="AM859"/>
      <c r="AN859"/>
      <c r="AO859"/>
      <c r="AP859"/>
      <c r="AQ859"/>
    </row>
    <row r="860" spans="1:43">
      <c r="A860" t="s">
        <v>26</v>
      </c>
      <c r="B860" t="s">
        <v>11</v>
      </c>
      <c r="C860" t="s">
        <v>365</v>
      </c>
      <c r="D860" t="s">
        <v>962</v>
      </c>
      <c r="E860"/>
      <c r="F860" t="s">
        <v>963</v>
      </c>
      <c r="G860" t="s">
        <v>1269</v>
      </c>
      <c r="H860" t="s">
        <v>365</v>
      </c>
      <c r="I860" t="s">
        <v>365</v>
      </c>
      <c r="J860" t="s">
        <v>365</v>
      </c>
      <c r="K860" t="s">
        <v>365</v>
      </c>
      <c r="L860" t="s">
        <v>365</v>
      </c>
      <c r="M860" t="s">
        <v>6055</v>
      </c>
      <c r="N860" s="128" t="s">
        <v>365</v>
      </c>
      <c r="O860" s="128" t="s">
        <v>365</v>
      </c>
      <c r="P860" s="128" t="s">
        <v>365</v>
      </c>
      <c r="Q860" s="128" t="s">
        <v>365</v>
      </c>
      <c r="R860" s="128" t="s">
        <v>365</v>
      </c>
      <c r="S860" s="128">
        <v>0.7</v>
      </c>
      <c r="T860">
        <v>2028</v>
      </c>
      <c r="U860" s="495">
        <v>33569.160000000003</v>
      </c>
      <c r="V860" s="495" t="s">
        <v>365</v>
      </c>
      <c r="W860" s="495">
        <v>33569.160000000003</v>
      </c>
      <c r="X860" s="128">
        <v>1</v>
      </c>
      <c r="Y860" s="128">
        <v>0</v>
      </c>
      <c r="Z860" s="495">
        <v>10070.748000000003</v>
      </c>
      <c r="AA860" s="495">
        <v>0</v>
      </c>
      <c r="AB860" s="495">
        <v>23498.412</v>
      </c>
      <c r="AC860" s="495">
        <v>0</v>
      </c>
      <c r="AD860" s="495">
        <v>0</v>
      </c>
      <c r="AE860" s="42" t="s">
        <v>1886</v>
      </c>
      <c r="AF860" s="42" t="s">
        <v>764</v>
      </c>
      <c r="AG860" s="42" t="s">
        <v>7833</v>
      </c>
      <c r="AH860" s="42">
        <v>1</v>
      </c>
      <c r="AI860" s="42" t="s">
        <v>8677</v>
      </c>
      <c r="AK860"/>
      <c r="AL860"/>
      <c r="AM860"/>
      <c r="AN860"/>
      <c r="AO860"/>
      <c r="AP860"/>
      <c r="AQ860"/>
    </row>
    <row r="861" spans="1:43">
      <c r="A861" t="s">
        <v>26</v>
      </c>
      <c r="B861" t="s">
        <v>11</v>
      </c>
      <c r="C861" t="s">
        <v>365</v>
      </c>
      <c r="D861" t="s">
        <v>962</v>
      </c>
      <c r="E861"/>
      <c r="F861" t="s">
        <v>963</v>
      </c>
      <c r="G861" t="s">
        <v>1269</v>
      </c>
      <c r="H861" t="s">
        <v>365</v>
      </c>
      <c r="I861" t="s">
        <v>365</v>
      </c>
      <c r="J861" t="s">
        <v>365</v>
      </c>
      <c r="K861" t="s">
        <v>365</v>
      </c>
      <c r="L861" t="s">
        <v>365</v>
      </c>
      <c r="M861" t="s">
        <v>6055</v>
      </c>
      <c r="N861" s="128" t="s">
        <v>365</v>
      </c>
      <c r="O861" s="128" t="s">
        <v>365</v>
      </c>
      <c r="P861" s="128" t="s">
        <v>365</v>
      </c>
      <c r="Q861" s="128" t="s">
        <v>365</v>
      </c>
      <c r="R861" s="128" t="s">
        <v>365</v>
      </c>
      <c r="S861" s="128">
        <v>0.7</v>
      </c>
      <c r="T861">
        <v>2028</v>
      </c>
      <c r="U861" s="495">
        <v>41923.070000000007</v>
      </c>
      <c r="V861" s="495" t="s">
        <v>365</v>
      </c>
      <c r="W861" s="495">
        <v>41923.070000000007</v>
      </c>
      <c r="X861" s="128">
        <v>1</v>
      </c>
      <c r="Y861" s="128">
        <v>0</v>
      </c>
      <c r="Z861" s="495">
        <v>12576.921000000004</v>
      </c>
      <c r="AA861" s="495">
        <v>0</v>
      </c>
      <c r="AB861" s="495">
        <v>29346.149000000005</v>
      </c>
      <c r="AC861" s="495">
        <v>0</v>
      </c>
      <c r="AD861" s="495">
        <v>0</v>
      </c>
      <c r="AE861" s="42" t="s">
        <v>1886</v>
      </c>
      <c r="AF861" s="42" t="s">
        <v>764</v>
      </c>
      <c r="AG861" s="42" t="s">
        <v>8062</v>
      </c>
      <c r="AH861" s="42">
        <v>1</v>
      </c>
      <c r="AI861" s="42" t="s">
        <v>8677</v>
      </c>
      <c r="AK861"/>
      <c r="AL861"/>
      <c r="AM861"/>
      <c r="AN861"/>
      <c r="AO861"/>
      <c r="AP861"/>
      <c r="AQ861"/>
    </row>
    <row r="862" spans="1:43">
      <c r="A862" t="s">
        <v>26</v>
      </c>
      <c r="B862" t="s">
        <v>11</v>
      </c>
      <c r="C862" t="s">
        <v>365</v>
      </c>
      <c r="D862" t="s">
        <v>967</v>
      </c>
      <c r="E862"/>
      <c r="F862" t="s">
        <v>1213</v>
      </c>
      <c r="G862" t="s">
        <v>1212</v>
      </c>
      <c r="H862" t="s">
        <v>365</v>
      </c>
      <c r="I862" t="s">
        <v>365</v>
      </c>
      <c r="J862" t="s">
        <v>365</v>
      </c>
      <c r="K862" t="s">
        <v>365</v>
      </c>
      <c r="L862" t="s">
        <v>365</v>
      </c>
      <c r="M862" t="s">
        <v>6055</v>
      </c>
      <c r="N862" s="128" t="s">
        <v>365</v>
      </c>
      <c r="O862" s="128" t="s">
        <v>365</v>
      </c>
      <c r="P862" s="128" t="s">
        <v>365</v>
      </c>
      <c r="Q862" s="128" t="s">
        <v>365</v>
      </c>
      <c r="R862" s="128" t="s">
        <v>365</v>
      </c>
      <c r="S862" s="128">
        <v>0.83</v>
      </c>
      <c r="T862">
        <v>2028</v>
      </c>
      <c r="U862" s="495">
        <v>1921.5</v>
      </c>
      <c r="V862" s="495" t="s">
        <v>365</v>
      </c>
      <c r="W862" s="495">
        <v>1921.5</v>
      </c>
      <c r="X862" s="128">
        <v>1</v>
      </c>
      <c r="Y862" s="128">
        <v>0</v>
      </c>
      <c r="Z862" s="495">
        <v>326.65500000000009</v>
      </c>
      <c r="AA862" s="495">
        <v>0</v>
      </c>
      <c r="AB862" s="495">
        <v>1594.8449999999998</v>
      </c>
      <c r="AC862" s="495">
        <v>0</v>
      </c>
      <c r="AD862" s="495">
        <v>0</v>
      </c>
      <c r="AE862" s="42" t="s">
        <v>1886</v>
      </c>
      <c r="AF862" s="42" t="s">
        <v>764</v>
      </c>
      <c r="AG862" s="42" t="s">
        <v>7832</v>
      </c>
      <c r="AH862" s="42">
        <v>1</v>
      </c>
      <c r="AI862" s="42" t="s">
        <v>8676</v>
      </c>
      <c r="AK862"/>
      <c r="AL862"/>
      <c r="AM862"/>
      <c r="AN862"/>
      <c r="AO862"/>
      <c r="AP862"/>
      <c r="AQ862"/>
    </row>
    <row r="863" spans="1:43">
      <c r="A863" t="s">
        <v>26</v>
      </c>
      <c r="B863" t="s">
        <v>11</v>
      </c>
      <c r="C863" t="s">
        <v>365</v>
      </c>
      <c r="D863" t="s">
        <v>967</v>
      </c>
      <c r="E863"/>
      <c r="F863" t="s">
        <v>1213</v>
      </c>
      <c r="G863" t="s">
        <v>1212</v>
      </c>
      <c r="H863" t="s">
        <v>365</v>
      </c>
      <c r="I863" t="s">
        <v>365</v>
      </c>
      <c r="J863" t="s">
        <v>365</v>
      </c>
      <c r="K863" t="s">
        <v>365</v>
      </c>
      <c r="L863" t="s">
        <v>365</v>
      </c>
      <c r="M863" t="s">
        <v>6055</v>
      </c>
      <c r="N863" s="128" t="s">
        <v>365</v>
      </c>
      <c r="O863" s="128" t="s">
        <v>365</v>
      </c>
      <c r="P863" s="128" t="s">
        <v>365</v>
      </c>
      <c r="Q863" s="128" t="s">
        <v>365</v>
      </c>
      <c r="R863" s="128" t="s">
        <v>365</v>
      </c>
      <c r="S863" s="128">
        <v>0.83</v>
      </c>
      <c r="T863">
        <v>2028</v>
      </c>
      <c r="U863" s="495">
        <v>91983.75</v>
      </c>
      <c r="V863" s="495" t="s">
        <v>365</v>
      </c>
      <c r="W863" s="495">
        <v>91983.75</v>
      </c>
      <c r="X863" s="128">
        <v>1</v>
      </c>
      <c r="Y863" s="128">
        <v>0</v>
      </c>
      <c r="Z863" s="495">
        <v>15637.237500000003</v>
      </c>
      <c r="AA863" s="495">
        <v>0</v>
      </c>
      <c r="AB863" s="495">
        <v>76346.512499999997</v>
      </c>
      <c r="AC863" s="495">
        <v>0</v>
      </c>
      <c r="AD863" s="495">
        <v>0</v>
      </c>
      <c r="AE863" s="42" t="s">
        <v>1886</v>
      </c>
      <c r="AF863" s="42" t="s">
        <v>764</v>
      </c>
      <c r="AG863" s="42" t="s">
        <v>8061</v>
      </c>
      <c r="AH863" s="42">
        <v>1</v>
      </c>
      <c r="AI863" s="42" t="s">
        <v>8676</v>
      </c>
      <c r="AK863"/>
      <c r="AL863"/>
      <c r="AM863"/>
      <c r="AN863"/>
      <c r="AO863"/>
      <c r="AP863"/>
      <c r="AQ863"/>
    </row>
    <row r="864" spans="1:43">
      <c r="A864" t="s">
        <v>5882</v>
      </c>
      <c r="B864" t="s">
        <v>280</v>
      </c>
      <c r="C864" t="s">
        <v>365</v>
      </c>
      <c r="D864" t="s">
        <v>6589</v>
      </c>
      <c r="E864"/>
      <c r="F864" t="s">
        <v>713</v>
      </c>
      <c r="G864" t="s">
        <v>1286</v>
      </c>
      <c r="H864" t="s">
        <v>365</v>
      </c>
      <c r="I864" t="s">
        <v>365</v>
      </c>
      <c r="J864" t="s">
        <v>365</v>
      </c>
      <c r="K864" t="s">
        <v>365</v>
      </c>
      <c r="L864" t="s">
        <v>365</v>
      </c>
      <c r="M864" t="s">
        <v>6332</v>
      </c>
      <c r="N864" s="128" t="s">
        <v>365</v>
      </c>
      <c r="O864" s="128" t="s">
        <v>365</v>
      </c>
      <c r="P864" s="128" t="s">
        <v>365</v>
      </c>
      <c r="Q864" s="128" t="s">
        <v>365</v>
      </c>
      <c r="R864" s="128" t="s">
        <v>365</v>
      </c>
      <c r="S864" s="128">
        <v>0.5</v>
      </c>
      <c r="T864">
        <v>2028</v>
      </c>
      <c r="U864" s="495">
        <v>2637885.4400000004</v>
      </c>
      <c r="V864" s="495" t="s">
        <v>365</v>
      </c>
      <c r="W864" s="495">
        <v>2637885.4400000004</v>
      </c>
      <c r="X864" s="128">
        <v>1</v>
      </c>
      <c r="Y864" s="128">
        <v>0</v>
      </c>
      <c r="Z864" s="495">
        <v>1318942.7200000002</v>
      </c>
      <c r="AA864" s="495">
        <v>0</v>
      </c>
      <c r="AB864" s="495">
        <v>1318942.7200000002</v>
      </c>
      <c r="AC864" s="495">
        <v>0</v>
      </c>
      <c r="AD864" s="495">
        <v>0</v>
      </c>
      <c r="AE864" s="42" t="s">
        <v>542</v>
      </c>
      <c r="AF864" s="42" t="s">
        <v>765</v>
      </c>
      <c r="AG864" s="42" t="s">
        <v>7823</v>
      </c>
      <c r="AH864" s="42">
        <v>1</v>
      </c>
      <c r="AI864" s="42" t="s">
        <v>8667</v>
      </c>
      <c r="AK864"/>
      <c r="AL864"/>
      <c r="AM864"/>
      <c r="AN864"/>
      <c r="AO864"/>
      <c r="AP864"/>
      <c r="AQ864"/>
    </row>
    <row r="865" spans="1:43">
      <c r="A865" t="s">
        <v>26</v>
      </c>
      <c r="B865" t="s">
        <v>11</v>
      </c>
      <c r="C865" t="s">
        <v>365</v>
      </c>
      <c r="D865" t="s">
        <v>987</v>
      </c>
      <c r="E865"/>
      <c r="F865" t="s">
        <v>988</v>
      </c>
      <c r="G865" t="s">
        <v>1182</v>
      </c>
      <c r="H865" t="s">
        <v>365</v>
      </c>
      <c r="I865" t="s">
        <v>365</v>
      </c>
      <c r="J865" t="s">
        <v>365</v>
      </c>
      <c r="K865" t="s">
        <v>365</v>
      </c>
      <c r="L865" t="s">
        <v>365</v>
      </c>
      <c r="M865" t="s">
        <v>6009</v>
      </c>
      <c r="N865" s="128" t="s">
        <v>365</v>
      </c>
      <c r="O865" s="128" t="s">
        <v>365</v>
      </c>
      <c r="P865" s="128" t="s">
        <v>365</v>
      </c>
      <c r="Q865" s="128" t="s">
        <v>365</v>
      </c>
      <c r="R865" s="128" t="s">
        <v>365</v>
      </c>
      <c r="S865" s="128">
        <v>0.1</v>
      </c>
      <c r="T865">
        <v>2028</v>
      </c>
      <c r="U865" s="495">
        <v>3748733.41</v>
      </c>
      <c r="V865" s="495" t="s">
        <v>365</v>
      </c>
      <c r="W865" s="495">
        <v>3748733.41</v>
      </c>
      <c r="X865" s="128">
        <v>1</v>
      </c>
      <c r="Y865" s="128">
        <v>0</v>
      </c>
      <c r="Z865" s="495">
        <v>3373860.0690000001</v>
      </c>
      <c r="AA865" s="495">
        <v>0</v>
      </c>
      <c r="AB865" s="495">
        <v>374873.34100000001</v>
      </c>
      <c r="AC865" s="495">
        <v>0</v>
      </c>
      <c r="AD865" s="495">
        <v>0</v>
      </c>
      <c r="AE865" s="42" t="s">
        <v>1907</v>
      </c>
      <c r="AF865" s="42" t="s">
        <v>764</v>
      </c>
      <c r="AG865" s="42" t="s">
        <v>7931</v>
      </c>
      <c r="AH865" s="42">
        <v>1</v>
      </c>
      <c r="AI865" s="42" t="s">
        <v>8728</v>
      </c>
      <c r="AK865"/>
      <c r="AL865"/>
      <c r="AM865"/>
      <c r="AN865"/>
      <c r="AO865"/>
      <c r="AP865"/>
      <c r="AQ865"/>
    </row>
    <row r="866" spans="1:43">
      <c r="A866" t="s">
        <v>26</v>
      </c>
      <c r="B866" t="s">
        <v>11</v>
      </c>
      <c r="C866" t="s">
        <v>365</v>
      </c>
      <c r="D866" t="s">
        <v>981</v>
      </c>
      <c r="E866"/>
      <c r="F866" t="s">
        <v>982</v>
      </c>
      <c r="G866" t="s">
        <v>1181</v>
      </c>
      <c r="H866" t="s">
        <v>365</v>
      </c>
      <c r="I866" t="s">
        <v>365</v>
      </c>
      <c r="J866" t="s">
        <v>365</v>
      </c>
      <c r="K866" t="s">
        <v>365</v>
      </c>
      <c r="L866" t="s">
        <v>365</v>
      </c>
      <c r="M866" t="s">
        <v>6019</v>
      </c>
      <c r="N866" s="128" t="s">
        <v>365</v>
      </c>
      <c r="O866" s="128" t="s">
        <v>365</v>
      </c>
      <c r="P866" s="128" t="s">
        <v>365</v>
      </c>
      <c r="Q866" s="128" t="s">
        <v>365</v>
      </c>
      <c r="R866" s="128" t="s">
        <v>365</v>
      </c>
      <c r="S866" s="128">
        <v>0.15</v>
      </c>
      <c r="T866">
        <v>2028</v>
      </c>
      <c r="U866" s="495">
        <v>3360</v>
      </c>
      <c r="V866" s="495" t="s">
        <v>365</v>
      </c>
      <c r="W866" s="495">
        <v>3360</v>
      </c>
      <c r="X866" s="128">
        <v>1</v>
      </c>
      <c r="Y866" s="128">
        <v>0</v>
      </c>
      <c r="Z866" s="495">
        <v>2856</v>
      </c>
      <c r="AA866" s="495">
        <v>0</v>
      </c>
      <c r="AB866" s="495">
        <v>504</v>
      </c>
      <c r="AC866" s="495">
        <v>0</v>
      </c>
      <c r="AD866" s="495">
        <v>0</v>
      </c>
      <c r="AE866" s="42" t="s">
        <v>1891</v>
      </c>
      <c r="AF866" s="42" t="s">
        <v>764</v>
      </c>
      <c r="AG866" s="42" t="s">
        <v>7811</v>
      </c>
      <c r="AH866" s="42">
        <v>1</v>
      </c>
      <c r="AI866" s="42" t="s">
        <v>8655</v>
      </c>
      <c r="AK866"/>
      <c r="AL866"/>
      <c r="AM866"/>
      <c r="AN866"/>
      <c r="AO866"/>
      <c r="AP866"/>
      <c r="AQ866"/>
    </row>
    <row r="867" spans="1:43">
      <c r="A867" t="s">
        <v>26</v>
      </c>
      <c r="B867" t="s">
        <v>11</v>
      </c>
      <c r="C867" t="s">
        <v>365</v>
      </c>
      <c r="D867" t="s">
        <v>981</v>
      </c>
      <c r="E867"/>
      <c r="F867" t="s">
        <v>982</v>
      </c>
      <c r="G867" t="s">
        <v>1181</v>
      </c>
      <c r="H867" t="s">
        <v>365</v>
      </c>
      <c r="I867" t="s">
        <v>365</v>
      </c>
      <c r="J867" t="s">
        <v>365</v>
      </c>
      <c r="K867" t="s">
        <v>365</v>
      </c>
      <c r="L867" t="s">
        <v>365</v>
      </c>
      <c r="M867" t="s">
        <v>6019</v>
      </c>
      <c r="N867" s="128" t="s">
        <v>365</v>
      </c>
      <c r="O867" s="128" t="s">
        <v>365</v>
      </c>
      <c r="P867" s="128" t="s">
        <v>365</v>
      </c>
      <c r="Q867" s="128" t="s">
        <v>365</v>
      </c>
      <c r="R867" s="128" t="s">
        <v>365</v>
      </c>
      <c r="S867" s="128">
        <v>0.15</v>
      </c>
      <c r="T867">
        <v>2028</v>
      </c>
      <c r="U867" s="495">
        <v>356503.57</v>
      </c>
      <c r="V867" s="495" t="s">
        <v>365</v>
      </c>
      <c r="W867" s="495">
        <v>356503.57</v>
      </c>
      <c r="X867" s="128">
        <v>1</v>
      </c>
      <c r="Y867" s="128">
        <v>0</v>
      </c>
      <c r="Z867" s="495">
        <v>303028.03450000001</v>
      </c>
      <c r="AA867" s="495">
        <v>0</v>
      </c>
      <c r="AB867" s="495">
        <v>53475.535499999998</v>
      </c>
      <c r="AC867" s="495">
        <v>0</v>
      </c>
      <c r="AD867" s="495">
        <v>0</v>
      </c>
      <c r="AE867" s="42" t="s">
        <v>1891</v>
      </c>
      <c r="AF867" s="42" t="s">
        <v>764</v>
      </c>
      <c r="AG867" s="42" t="s">
        <v>7962</v>
      </c>
      <c r="AH867" s="42">
        <v>1</v>
      </c>
      <c r="AI867" s="42" t="s">
        <v>8655</v>
      </c>
      <c r="AK867"/>
      <c r="AL867"/>
      <c r="AM867"/>
      <c r="AN867"/>
      <c r="AO867"/>
      <c r="AP867"/>
      <c r="AQ867"/>
    </row>
    <row r="868" spans="1:43">
      <c r="A868" t="s">
        <v>26</v>
      </c>
      <c r="B868" t="s">
        <v>11</v>
      </c>
      <c r="C868" t="s">
        <v>365</v>
      </c>
      <c r="D868" t="s">
        <v>885</v>
      </c>
      <c r="E868"/>
      <c r="F868" t="s">
        <v>1298</v>
      </c>
      <c r="G868" t="s">
        <v>1297</v>
      </c>
      <c r="H868" t="s">
        <v>365</v>
      </c>
      <c r="I868" t="s">
        <v>365</v>
      </c>
      <c r="J868" t="s">
        <v>365</v>
      </c>
      <c r="K868" t="s">
        <v>365</v>
      </c>
      <c r="L868" t="s">
        <v>365</v>
      </c>
      <c r="M868" t="s">
        <v>6590</v>
      </c>
      <c r="N868" s="128" t="s">
        <v>365</v>
      </c>
      <c r="O868" s="128" t="s">
        <v>365</v>
      </c>
      <c r="P868" s="128" t="s">
        <v>365</v>
      </c>
      <c r="Q868" s="128" t="s">
        <v>365</v>
      </c>
      <c r="R868" s="128" t="s">
        <v>365</v>
      </c>
      <c r="S868" s="128" t="s">
        <v>365</v>
      </c>
      <c r="T868">
        <v>2028</v>
      </c>
      <c r="U868" s="495">
        <v>1440</v>
      </c>
      <c r="V868" s="495" t="s">
        <v>365</v>
      </c>
      <c r="W868" s="495">
        <v>1440</v>
      </c>
      <c r="X868" s="128">
        <v>1</v>
      </c>
      <c r="Y868" s="128">
        <v>0</v>
      </c>
      <c r="Z868" s="495">
        <v>0</v>
      </c>
      <c r="AA868" s="495">
        <v>0</v>
      </c>
      <c r="AB868" s="495">
        <v>1440</v>
      </c>
      <c r="AC868" s="495">
        <v>0</v>
      </c>
      <c r="AD868" s="495">
        <v>0</v>
      </c>
      <c r="AE868" s="42" t="s">
        <v>1914</v>
      </c>
      <c r="AF868" s="42" t="s">
        <v>764</v>
      </c>
      <c r="AG868" s="42" t="s">
        <v>7824</v>
      </c>
      <c r="AH868" s="42">
        <v>2</v>
      </c>
      <c r="AI868" s="42" t="s">
        <v>8668</v>
      </c>
      <c r="AK868"/>
      <c r="AL868"/>
      <c r="AM868"/>
      <c r="AN868"/>
      <c r="AO868"/>
      <c r="AP868"/>
      <c r="AQ868"/>
    </row>
    <row r="869" spans="1:43">
      <c r="A869" t="s">
        <v>26</v>
      </c>
      <c r="B869" t="s">
        <v>11</v>
      </c>
      <c r="C869" t="s">
        <v>365</v>
      </c>
      <c r="D869" t="s">
        <v>885</v>
      </c>
      <c r="E869"/>
      <c r="F869" t="s">
        <v>1298</v>
      </c>
      <c r="G869" t="s">
        <v>1297</v>
      </c>
      <c r="H869" t="s">
        <v>365</v>
      </c>
      <c r="I869" t="s">
        <v>365</v>
      </c>
      <c r="J869" t="s">
        <v>365</v>
      </c>
      <c r="K869" t="s">
        <v>365</v>
      </c>
      <c r="L869" t="s">
        <v>365</v>
      </c>
      <c r="M869" t="s">
        <v>6590</v>
      </c>
      <c r="N869" s="128" t="s">
        <v>365</v>
      </c>
      <c r="O869" s="128" t="s">
        <v>365</v>
      </c>
      <c r="P869" s="128" t="s">
        <v>365</v>
      </c>
      <c r="Q869" s="128" t="s">
        <v>365</v>
      </c>
      <c r="R869" s="128" t="s">
        <v>365</v>
      </c>
      <c r="S869" s="128" t="s">
        <v>365</v>
      </c>
      <c r="T869">
        <v>2028</v>
      </c>
      <c r="U869" s="495">
        <v>956497.40999999992</v>
      </c>
      <c r="V869" s="495" t="s">
        <v>365</v>
      </c>
      <c r="W869" s="495">
        <v>956497.40999999992</v>
      </c>
      <c r="X869" s="128">
        <v>1</v>
      </c>
      <c r="Y869" s="128">
        <v>0</v>
      </c>
      <c r="Z869" s="495">
        <v>0</v>
      </c>
      <c r="AA869" s="495">
        <v>0</v>
      </c>
      <c r="AB869" s="495">
        <v>956497.40999999992</v>
      </c>
      <c r="AC869" s="495">
        <v>0</v>
      </c>
      <c r="AD869" s="495">
        <v>0</v>
      </c>
      <c r="AE869" s="42" t="s">
        <v>1914</v>
      </c>
      <c r="AF869" s="42" t="s">
        <v>764</v>
      </c>
      <c r="AG869" s="42" t="s">
        <v>7824</v>
      </c>
      <c r="AH869" s="42">
        <v>2</v>
      </c>
      <c r="AI869" s="42" t="s">
        <v>8668</v>
      </c>
      <c r="AK869"/>
      <c r="AL869"/>
      <c r="AM869"/>
      <c r="AN869"/>
      <c r="AO869"/>
      <c r="AP869"/>
      <c r="AQ869"/>
    </row>
    <row r="870" spans="1:43">
      <c r="A870" t="s">
        <v>26</v>
      </c>
      <c r="B870" t="s">
        <v>11</v>
      </c>
      <c r="C870" t="s">
        <v>365</v>
      </c>
      <c r="D870" t="s">
        <v>985</v>
      </c>
      <c r="E870"/>
      <c r="F870" t="s">
        <v>986</v>
      </c>
      <c r="G870" t="s">
        <v>1175</v>
      </c>
      <c r="H870" t="s">
        <v>365</v>
      </c>
      <c r="I870" t="s">
        <v>365</v>
      </c>
      <c r="J870" t="s">
        <v>365</v>
      </c>
      <c r="K870" t="s">
        <v>365</v>
      </c>
      <c r="L870" t="s">
        <v>365</v>
      </c>
      <c r="M870" t="s">
        <v>6024</v>
      </c>
      <c r="N870" s="128" t="s">
        <v>365</v>
      </c>
      <c r="O870" s="128" t="s">
        <v>365</v>
      </c>
      <c r="P870" s="128" t="s">
        <v>365</v>
      </c>
      <c r="Q870" s="128" t="s">
        <v>365</v>
      </c>
      <c r="R870" s="128" t="s">
        <v>365</v>
      </c>
      <c r="S870" s="128">
        <v>0.1</v>
      </c>
      <c r="T870">
        <v>2028</v>
      </c>
      <c r="U870" s="495">
        <v>721378.87999999989</v>
      </c>
      <c r="V870" s="495" t="s">
        <v>365</v>
      </c>
      <c r="W870" s="495">
        <v>721378.87999999989</v>
      </c>
      <c r="X870" s="128">
        <v>1</v>
      </c>
      <c r="Y870" s="128">
        <v>0</v>
      </c>
      <c r="Z870" s="495">
        <v>649240.99199999997</v>
      </c>
      <c r="AA870" s="495">
        <v>0</v>
      </c>
      <c r="AB870" s="495">
        <v>72137.887999999919</v>
      </c>
      <c r="AC870" s="495">
        <v>0</v>
      </c>
      <c r="AD870" s="495">
        <v>0</v>
      </c>
      <c r="AE870" s="42" t="s">
        <v>1892</v>
      </c>
      <c r="AF870" s="42" t="s">
        <v>764</v>
      </c>
      <c r="AG870" s="42" t="s">
        <v>8079</v>
      </c>
      <c r="AH870" s="42">
        <v>1</v>
      </c>
      <c r="AI870" s="42" t="s">
        <v>8778</v>
      </c>
      <c r="AK870"/>
      <c r="AL870"/>
      <c r="AM870"/>
      <c r="AN870"/>
      <c r="AO870"/>
      <c r="AP870"/>
      <c r="AQ870"/>
    </row>
    <row r="871" spans="1:43">
      <c r="A871" t="s">
        <v>15</v>
      </c>
      <c r="B871" t="s">
        <v>5</v>
      </c>
      <c r="C871" t="s">
        <v>365</v>
      </c>
      <c r="D871" t="s">
        <v>6559</v>
      </c>
      <c r="E871"/>
      <c r="F871" t="s">
        <v>6560</v>
      </c>
      <c r="G871" t="s">
        <v>1108</v>
      </c>
      <c r="H871" t="s">
        <v>365</v>
      </c>
      <c r="I871" t="s">
        <v>365</v>
      </c>
      <c r="J871" t="s">
        <v>365</v>
      </c>
      <c r="K871" t="s">
        <v>365</v>
      </c>
      <c r="L871" t="s">
        <v>365</v>
      </c>
      <c r="M871" t="s">
        <v>6435</v>
      </c>
      <c r="N871" s="128" t="s">
        <v>365</v>
      </c>
      <c r="O871" s="128" t="s">
        <v>365</v>
      </c>
      <c r="P871" s="128" t="s">
        <v>365</v>
      </c>
      <c r="Q871" s="128" t="s">
        <v>365</v>
      </c>
      <c r="R871" s="128" t="s">
        <v>365</v>
      </c>
      <c r="S871" s="128">
        <v>6.8000000000000005E-2</v>
      </c>
      <c r="T871">
        <v>2035</v>
      </c>
      <c r="U871" s="495">
        <v>80753937.590000004</v>
      </c>
      <c r="V871" s="495" t="s">
        <v>365</v>
      </c>
      <c r="W871" s="495">
        <v>80753937.590000004</v>
      </c>
      <c r="X871" s="128">
        <v>0.7142857142857143</v>
      </c>
      <c r="Y871" s="128">
        <v>0.2857142857142857</v>
      </c>
      <c r="Z871" s="495">
        <v>75262669.833879992</v>
      </c>
      <c r="AA871" s="495">
        <v>0</v>
      </c>
      <c r="AB871" s="495">
        <v>3922334.1115142936</v>
      </c>
      <c r="AC871" s="495">
        <v>1568933.6446057174</v>
      </c>
      <c r="AD871" s="495">
        <v>0</v>
      </c>
      <c r="AE871" s="42" t="s">
        <v>608</v>
      </c>
      <c r="AF871" s="42" t="s">
        <v>765</v>
      </c>
      <c r="AG871" s="42" t="s">
        <v>7749</v>
      </c>
      <c r="AH871" s="42">
        <v>1</v>
      </c>
      <c r="AI871" s="42" t="s">
        <v>8593</v>
      </c>
      <c r="AK871"/>
      <c r="AL871"/>
      <c r="AM871"/>
      <c r="AN871"/>
      <c r="AO871"/>
      <c r="AP871"/>
      <c r="AQ871"/>
    </row>
    <row r="872" spans="1:43">
      <c r="A872" t="s">
        <v>15</v>
      </c>
      <c r="B872" t="s">
        <v>5</v>
      </c>
      <c r="C872" t="s">
        <v>365</v>
      </c>
      <c r="D872" t="s">
        <v>6559</v>
      </c>
      <c r="E872"/>
      <c r="F872" t="s">
        <v>6560</v>
      </c>
      <c r="G872" t="s">
        <v>1108</v>
      </c>
      <c r="H872" t="s">
        <v>365</v>
      </c>
      <c r="I872" t="s">
        <v>365</v>
      </c>
      <c r="J872" t="s">
        <v>365</v>
      </c>
      <c r="K872" t="s">
        <v>365</v>
      </c>
      <c r="L872" t="s">
        <v>365</v>
      </c>
      <c r="M872" t="s">
        <v>6435</v>
      </c>
      <c r="N872" s="128" t="s">
        <v>365</v>
      </c>
      <c r="O872" s="128" t="s">
        <v>365</v>
      </c>
      <c r="P872" s="128" t="s">
        <v>365</v>
      </c>
      <c r="Q872" s="128" t="s">
        <v>365</v>
      </c>
      <c r="R872" s="128" t="s">
        <v>365</v>
      </c>
      <c r="S872" s="128">
        <v>6.8000000000000005E-2</v>
      </c>
      <c r="T872">
        <v>2035</v>
      </c>
      <c r="U872" s="495">
        <v>269.99999999998545</v>
      </c>
      <c r="V872" s="495" t="s">
        <v>365</v>
      </c>
      <c r="W872" s="495">
        <v>269.99999999998545</v>
      </c>
      <c r="X872" s="128">
        <v>0.7142857142857143</v>
      </c>
      <c r="Y872" s="128">
        <v>0.2857142857142857</v>
      </c>
      <c r="Z872" s="495">
        <v>251.63999999998643</v>
      </c>
      <c r="AA872" s="495">
        <v>0</v>
      </c>
      <c r="AB872" s="495">
        <v>13.114285714285014</v>
      </c>
      <c r="AC872" s="495">
        <v>5.2457142857140049</v>
      </c>
      <c r="AD872" s="495">
        <v>0</v>
      </c>
      <c r="AE872" s="42" t="s">
        <v>608</v>
      </c>
      <c r="AF872" s="42" t="s">
        <v>765</v>
      </c>
      <c r="AG872" s="42" t="s">
        <v>7960</v>
      </c>
      <c r="AH872" s="42">
        <v>1</v>
      </c>
      <c r="AI872" s="42" t="s">
        <v>8593</v>
      </c>
      <c r="AK872"/>
      <c r="AL872"/>
      <c r="AM872"/>
      <c r="AN872"/>
      <c r="AO872"/>
      <c r="AP872"/>
      <c r="AQ872"/>
    </row>
    <row r="873" spans="1:43">
      <c r="A873" t="s">
        <v>26</v>
      </c>
      <c r="B873" t="s">
        <v>11</v>
      </c>
      <c r="C873" t="s">
        <v>365</v>
      </c>
      <c r="D873" t="s">
        <v>789</v>
      </c>
      <c r="E873"/>
      <c r="F873" t="s">
        <v>788</v>
      </c>
      <c r="G873" t="s">
        <v>1240</v>
      </c>
      <c r="H873" t="s">
        <v>365</v>
      </c>
      <c r="I873" t="s">
        <v>365</v>
      </c>
      <c r="J873" t="s">
        <v>365</v>
      </c>
      <c r="K873" t="s">
        <v>365</v>
      </c>
      <c r="L873" t="s">
        <v>365</v>
      </c>
      <c r="M873" t="s">
        <v>6019</v>
      </c>
      <c r="N873" s="128" t="s">
        <v>365</v>
      </c>
      <c r="O873" s="128" t="s">
        <v>365</v>
      </c>
      <c r="P873" s="128" t="s">
        <v>365</v>
      </c>
      <c r="Q873" s="128" t="s">
        <v>365</v>
      </c>
      <c r="R873" s="128" t="s">
        <v>365</v>
      </c>
      <c r="S873" s="128">
        <v>0.25</v>
      </c>
      <c r="T873">
        <v>2028</v>
      </c>
      <c r="U873" s="495">
        <v>156748.53000000003</v>
      </c>
      <c r="V873" s="495" t="s">
        <v>365</v>
      </c>
      <c r="W873" s="495">
        <v>156748.53000000003</v>
      </c>
      <c r="X873" s="128">
        <v>1</v>
      </c>
      <c r="Y873" s="128">
        <v>0</v>
      </c>
      <c r="Z873" s="495">
        <v>117561.39750000002</v>
      </c>
      <c r="AA873" s="495">
        <v>0</v>
      </c>
      <c r="AB873" s="495">
        <v>39187.132500000007</v>
      </c>
      <c r="AC873" s="495">
        <v>0</v>
      </c>
      <c r="AD873" s="495">
        <v>0</v>
      </c>
      <c r="AE873" s="42" t="s">
        <v>1891</v>
      </c>
      <c r="AF873" s="42" t="s">
        <v>764</v>
      </c>
      <c r="AG873" s="42" t="s">
        <v>7831</v>
      </c>
      <c r="AH873" s="42">
        <v>1</v>
      </c>
      <c r="AI873" s="42" t="s">
        <v>8675</v>
      </c>
      <c r="AK873"/>
      <c r="AL873"/>
      <c r="AM873"/>
      <c r="AN873"/>
      <c r="AO873"/>
      <c r="AP873"/>
      <c r="AQ873"/>
    </row>
    <row r="874" spans="1:43">
      <c r="A874" t="s">
        <v>26</v>
      </c>
      <c r="B874" t="s">
        <v>11</v>
      </c>
      <c r="C874" t="s">
        <v>365</v>
      </c>
      <c r="D874" t="s">
        <v>789</v>
      </c>
      <c r="E874"/>
      <c r="F874" t="s">
        <v>788</v>
      </c>
      <c r="G874" t="s">
        <v>1240</v>
      </c>
      <c r="H874" t="s">
        <v>365</v>
      </c>
      <c r="I874" t="s">
        <v>365</v>
      </c>
      <c r="J874" t="s">
        <v>365</v>
      </c>
      <c r="K874" t="s">
        <v>365</v>
      </c>
      <c r="L874" t="s">
        <v>365</v>
      </c>
      <c r="M874" t="s">
        <v>6019</v>
      </c>
      <c r="N874" s="128" t="s">
        <v>365</v>
      </c>
      <c r="O874" s="128" t="s">
        <v>365</v>
      </c>
      <c r="P874" s="128" t="s">
        <v>365</v>
      </c>
      <c r="Q874" s="128" t="s">
        <v>365</v>
      </c>
      <c r="R874" s="128" t="s">
        <v>365</v>
      </c>
      <c r="S874" s="128">
        <v>0.25</v>
      </c>
      <c r="T874">
        <v>2028</v>
      </c>
      <c r="U874" s="495">
        <v>3658494.3099999977</v>
      </c>
      <c r="V874" s="495" t="s">
        <v>365</v>
      </c>
      <c r="W874" s="495">
        <v>3658494.3099999977</v>
      </c>
      <c r="X874" s="128">
        <v>1</v>
      </c>
      <c r="Y874" s="128">
        <v>0</v>
      </c>
      <c r="Z874" s="495">
        <v>2743870.7324999981</v>
      </c>
      <c r="AA874" s="495">
        <v>0</v>
      </c>
      <c r="AB874" s="495">
        <v>914623.57749999966</v>
      </c>
      <c r="AC874" s="495">
        <v>0</v>
      </c>
      <c r="AD874" s="495">
        <v>0</v>
      </c>
      <c r="AE874" s="42" t="s">
        <v>1891</v>
      </c>
      <c r="AF874" s="42" t="s">
        <v>764</v>
      </c>
      <c r="AG874" s="42" t="s">
        <v>8059</v>
      </c>
      <c r="AH874" s="42">
        <v>1</v>
      </c>
      <c r="AI874" s="42" t="s">
        <v>8675</v>
      </c>
      <c r="AK874"/>
      <c r="AL874"/>
      <c r="AM874"/>
      <c r="AN874"/>
      <c r="AO874"/>
      <c r="AP874"/>
      <c r="AQ874"/>
    </row>
    <row r="875" spans="1:43">
      <c r="A875" t="s">
        <v>26</v>
      </c>
      <c r="B875" t="s">
        <v>11</v>
      </c>
      <c r="C875" t="s">
        <v>365</v>
      </c>
      <c r="D875" t="s">
        <v>919</v>
      </c>
      <c r="E875"/>
      <c r="F875" t="s">
        <v>920</v>
      </c>
      <c r="G875" t="s">
        <v>1230</v>
      </c>
      <c r="H875" t="s">
        <v>365</v>
      </c>
      <c r="I875" t="s">
        <v>365</v>
      </c>
      <c r="J875" t="s">
        <v>365</v>
      </c>
      <c r="K875" t="s">
        <v>365</v>
      </c>
      <c r="L875" t="s">
        <v>365</v>
      </c>
      <c r="M875" t="s">
        <v>6009</v>
      </c>
      <c r="N875" s="128" t="s">
        <v>365</v>
      </c>
      <c r="O875" s="128" t="s">
        <v>365</v>
      </c>
      <c r="P875" s="128" t="s">
        <v>365</v>
      </c>
      <c r="Q875" s="128" t="s">
        <v>365</v>
      </c>
      <c r="R875" s="128" t="s">
        <v>365</v>
      </c>
      <c r="S875" s="128">
        <v>0.9</v>
      </c>
      <c r="T875">
        <v>2033</v>
      </c>
      <c r="U875" s="495">
        <v>1119108.5799999998</v>
      </c>
      <c r="V875" s="495" t="s">
        <v>365</v>
      </c>
      <c r="W875" s="495">
        <v>1119108.5799999998</v>
      </c>
      <c r="X875" s="128">
        <v>0.83333333333333337</v>
      </c>
      <c r="Y875" s="128">
        <v>0.16666666666666663</v>
      </c>
      <c r="Z875" s="495">
        <v>111910.85799999996</v>
      </c>
      <c r="AA875" s="495">
        <v>0</v>
      </c>
      <c r="AB875" s="495">
        <v>839331.43499999994</v>
      </c>
      <c r="AC875" s="495">
        <v>167866.28699999992</v>
      </c>
      <c r="AD875" s="495">
        <v>0</v>
      </c>
      <c r="AE875" s="42" t="s">
        <v>1907</v>
      </c>
      <c r="AF875" s="42" t="s">
        <v>764</v>
      </c>
      <c r="AG875" s="42" t="s">
        <v>7856</v>
      </c>
      <c r="AH875" s="42">
        <v>1</v>
      </c>
      <c r="AI875" s="42" t="s">
        <v>8700</v>
      </c>
      <c r="AK875"/>
      <c r="AL875"/>
      <c r="AM875"/>
      <c r="AN875"/>
      <c r="AO875"/>
      <c r="AP875"/>
      <c r="AQ875"/>
    </row>
    <row r="876" spans="1:43">
      <c r="A876" t="s">
        <v>26</v>
      </c>
      <c r="B876" t="s">
        <v>11</v>
      </c>
      <c r="C876" t="s">
        <v>365</v>
      </c>
      <c r="D876" t="s">
        <v>919</v>
      </c>
      <c r="E876"/>
      <c r="F876" t="s">
        <v>920</v>
      </c>
      <c r="G876" t="s">
        <v>1230</v>
      </c>
      <c r="H876" t="s">
        <v>365</v>
      </c>
      <c r="I876" t="s">
        <v>365</v>
      </c>
      <c r="J876" t="s">
        <v>365</v>
      </c>
      <c r="K876" t="s">
        <v>365</v>
      </c>
      <c r="L876" t="s">
        <v>365</v>
      </c>
      <c r="M876" t="s">
        <v>6009</v>
      </c>
      <c r="N876" s="128" t="s">
        <v>365</v>
      </c>
      <c r="O876" s="128" t="s">
        <v>365</v>
      </c>
      <c r="P876" s="128" t="s">
        <v>365</v>
      </c>
      <c r="Q876" s="128" t="s">
        <v>365</v>
      </c>
      <c r="R876" s="128" t="s">
        <v>365</v>
      </c>
      <c r="S876" s="128">
        <v>0.9</v>
      </c>
      <c r="T876">
        <v>2033</v>
      </c>
      <c r="U876" s="495">
        <v>7775353.9400000004</v>
      </c>
      <c r="V876" s="495" t="s">
        <v>365</v>
      </c>
      <c r="W876" s="495">
        <v>7775353.9400000004</v>
      </c>
      <c r="X876" s="128">
        <v>0.83333333333333337</v>
      </c>
      <c r="Y876" s="128">
        <v>0.16666666666666663</v>
      </c>
      <c r="Z876" s="495">
        <v>777535.39399999985</v>
      </c>
      <c r="AA876" s="495">
        <v>0</v>
      </c>
      <c r="AB876" s="495">
        <v>5831515.4550000001</v>
      </c>
      <c r="AC876" s="495">
        <v>1166303.0909999998</v>
      </c>
      <c r="AD876" s="495">
        <v>9.3132257461547852E-10</v>
      </c>
      <c r="AE876" s="42" t="s">
        <v>1907</v>
      </c>
      <c r="AF876" s="42" t="s">
        <v>764</v>
      </c>
      <c r="AG876" s="42" t="s">
        <v>8110</v>
      </c>
      <c r="AH876" s="42">
        <v>1</v>
      </c>
      <c r="AI876" s="42" t="s">
        <v>8700</v>
      </c>
      <c r="AK876"/>
      <c r="AL876"/>
      <c r="AM876"/>
      <c r="AN876"/>
      <c r="AO876"/>
      <c r="AP876"/>
      <c r="AQ876"/>
    </row>
    <row r="877" spans="1:43">
      <c r="A877" t="s">
        <v>5882</v>
      </c>
      <c r="B877" t="s">
        <v>280</v>
      </c>
      <c r="C877" t="s">
        <v>365</v>
      </c>
      <c r="D877" t="s">
        <v>6349</v>
      </c>
      <c r="E877"/>
      <c r="F877" t="s">
        <v>1005</v>
      </c>
      <c r="G877" t="s">
        <v>1665</v>
      </c>
      <c r="H877" t="s">
        <v>365</v>
      </c>
      <c r="I877" t="s">
        <v>365</v>
      </c>
      <c r="J877" t="s">
        <v>365</v>
      </c>
      <c r="K877" t="s">
        <v>365</v>
      </c>
      <c r="L877" t="s">
        <v>365</v>
      </c>
      <c r="M877" t="s">
        <v>6351</v>
      </c>
      <c r="N877" s="128" t="s">
        <v>365</v>
      </c>
      <c r="O877" s="128" t="s">
        <v>365</v>
      </c>
      <c r="P877" s="128" t="s">
        <v>365</v>
      </c>
      <c r="Q877" s="128" t="s">
        <v>365</v>
      </c>
      <c r="R877" s="128" t="s">
        <v>365</v>
      </c>
      <c r="S877" s="128">
        <v>0.875</v>
      </c>
      <c r="T877">
        <v>2028</v>
      </c>
      <c r="U877" s="495">
        <v>996940.69</v>
      </c>
      <c r="V877" s="495" t="s">
        <v>365</v>
      </c>
      <c r="W877" s="495">
        <v>996940.69</v>
      </c>
      <c r="X877" s="128">
        <v>1</v>
      </c>
      <c r="Y877" s="128">
        <v>0</v>
      </c>
      <c r="Z877" s="495">
        <v>124617.58624999999</v>
      </c>
      <c r="AA877" s="495">
        <v>0</v>
      </c>
      <c r="AB877" s="495">
        <v>872323.10375000001</v>
      </c>
      <c r="AC877" s="495">
        <v>0</v>
      </c>
      <c r="AD877" s="495">
        <v>0</v>
      </c>
      <c r="AE877" s="42" t="s">
        <v>540</v>
      </c>
      <c r="AF877" s="42" t="s">
        <v>764</v>
      </c>
      <c r="AG877" s="42" t="s">
        <v>7817</v>
      </c>
      <c r="AH877" s="42">
        <v>1</v>
      </c>
      <c r="AI877" s="42" t="s">
        <v>8661</v>
      </c>
      <c r="AK877"/>
      <c r="AL877"/>
      <c r="AM877"/>
      <c r="AN877"/>
      <c r="AO877"/>
      <c r="AP877"/>
      <c r="AQ877"/>
    </row>
    <row r="878" spans="1:43">
      <c r="A878" t="s">
        <v>5882</v>
      </c>
      <c r="B878" t="s">
        <v>280</v>
      </c>
      <c r="C878" t="s">
        <v>365</v>
      </c>
      <c r="D878" t="s">
        <v>6349</v>
      </c>
      <c r="E878"/>
      <c r="F878" t="s">
        <v>1005</v>
      </c>
      <c r="G878" t="s">
        <v>1665</v>
      </c>
      <c r="H878" t="s">
        <v>365</v>
      </c>
      <c r="I878" t="s">
        <v>365</v>
      </c>
      <c r="J878" t="s">
        <v>365</v>
      </c>
      <c r="K878" t="s">
        <v>365</v>
      </c>
      <c r="L878" t="s">
        <v>365</v>
      </c>
      <c r="M878" t="s">
        <v>6351</v>
      </c>
      <c r="N878" s="128" t="s">
        <v>365</v>
      </c>
      <c r="O878" s="128" t="s">
        <v>365</v>
      </c>
      <c r="P878" s="128" t="s">
        <v>365</v>
      </c>
      <c r="Q878" s="128" t="s">
        <v>365</v>
      </c>
      <c r="R878" s="128" t="s">
        <v>365</v>
      </c>
      <c r="S878" s="128">
        <v>0.875</v>
      </c>
      <c r="T878">
        <v>2028</v>
      </c>
      <c r="U878" s="495">
        <v>228417.66000000003</v>
      </c>
      <c r="V878" s="495" t="s">
        <v>365</v>
      </c>
      <c r="W878" s="495">
        <v>228417.66000000003</v>
      </c>
      <c r="X878" s="128">
        <v>1</v>
      </c>
      <c r="Y878" s="128">
        <v>0</v>
      </c>
      <c r="Z878" s="495">
        <v>28552.207500000004</v>
      </c>
      <c r="AA878" s="495">
        <v>0</v>
      </c>
      <c r="AB878" s="495">
        <v>199865.45250000001</v>
      </c>
      <c r="AC878" s="495">
        <v>0</v>
      </c>
      <c r="AD878" s="495">
        <v>0</v>
      </c>
      <c r="AE878" s="42" t="s">
        <v>540</v>
      </c>
      <c r="AF878" s="42" t="s">
        <v>764</v>
      </c>
      <c r="AG878" s="42" t="s">
        <v>7973</v>
      </c>
      <c r="AH878" s="42">
        <v>1</v>
      </c>
      <c r="AI878" s="42" t="s">
        <v>8661</v>
      </c>
      <c r="AK878"/>
      <c r="AL878"/>
      <c r="AM878"/>
      <c r="AN878"/>
      <c r="AO878"/>
      <c r="AP878"/>
      <c r="AQ878"/>
    </row>
    <row r="879" spans="1:43">
      <c r="A879" t="s">
        <v>5882</v>
      </c>
      <c r="B879" t="s">
        <v>280</v>
      </c>
      <c r="C879" t="s">
        <v>365</v>
      </c>
      <c r="D879" t="s">
        <v>6360</v>
      </c>
      <c r="E879"/>
      <c r="F879" t="s">
        <v>1000</v>
      </c>
      <c r="G879" t="s">
        <v>1618</v>
      </c>
      <c r="H879" t="s">
        <v>365</v>
      </c>
      <c r="I879" t="s">
        <v>365</v>
      </c>
      <c r="J879" t="s">
        <v>365</v>
      </c>
      <c r="K879" t="s">
        <v>365</v>
      </c>
      <c r="L879" t="s">
        <v>365</v>
      </c>
      <c r="M879" t="s">
        <v>6304</v>
      </c>
      <c r="N879" s="128" t="s">
        <v>365</v>
      </c>
      <c r="O879" s="128" t="s">
        <v>365</v>
      </c>
      <c r="P879" s="128" t="s">
        <v>365</v>
      </c>
      <c r="Q879" s="128" t="s">
        <v>365</v>
      </c>
      <c r="R879" s="128" t="s">
        <v>365</v>
      </c>
      <c r="S879" s="128">
        <v>0.625</v>
      </c>
      <c r="T879">
        <v>2028</v>
      </c>
      <c r="U879" s="495">
        <v>1148.8600000000001</v>
      </c>
      <c r="V879" s="495" t="s">
        <v>365</v>
      </c>
      <c r="W879" s="495">
        <v>1148.8600000000001</v>
      </c>
      <c r="X879" s="128">
        <v>1</v>
      </c>
      <c r="Y879" s="128">
        <v>0</v>
      </c>
      <c r="Z879" s="495">
        <v>430.82250000000005</v>
      </c>
      <c r="AA879" s="495">
        <v>0</v>
      </c>
      <c r="AB879" s="495">
        <v>718.03750000000014</v>
      </c>
      <c r="AC879" s="495">
        <v>0</v>
      </c>
      <c r="AD879" s="495">
        <v>0</v>
      </c>
      <c r="AE879" s="42" t="s">
        <v>552</v>
      </c>
      <c r="AF879" s="42" t="s">
        <v>764</v>
      </c>
      <c r="AG879" s="42" t="s">
        <v>7814</v>
      </c>
      <c r="AH879" s="42">
        <v>1</v>
      </c>
      <c r="AI879" s="42" t="s">
        <v>8658</v>
      </c>
      <c r="AK879"/>
      <c r="AL879"/>
      <c r="AM879"/>
      <c r="AN879"/>
      <c r="AO879"/>
      <c r="AP879"/>
      <c r="AQ879"/>
    </row>
    <row r="880" spans="1:43">
      <c r="A880" t="s">
        <v>5882</v>
      </c>
      <c r="B880" t="s">
        <v>280</v>
      </c>
      <c r="C880" t="s">
        <v>365</v>
      </c>
      <c r="D880" t="s">
        <v>6360</v>
      </c>
      <c r="E880"/>
      <c r="F880" t="s">
        <v>1000</v>
      </c>
      <c r="G880" t="s">
        <v>1618</v>
      </c>
      <c r="H880" t="s">
        <v>365</v>
      </c>
      <c r="I880" t="s">
        <v>365</v>
      </c>
      <c r="J880" t="s">
        <v>365</v>
      </c>
      <c r="K880" t="s">
        <v>365</v>
      </c>
      <c r="L880" t="s">
        <v>365</v>
      </c>
      <c r="M880" t="s">
        <v>6304</v>
      </c>
      <c r="N880" s="128" t="s">
        <v>365</v>
      </c>
      <c r="O880" s="128" t="s">
        <v>365</v>
      </c>
      <c r="P880" s="128" t="s">
        <v>365</v>
      </c>
      <c r="Q880" s="128" t="s">
        <v>365</v>
      </c>
      <c r="R880" s="128" t="s">
        <v>365</v>
      </c>
      <c r="S880" s="128">
        <v>0.625</v>
      </c>
      <c r="T880">
        <v>2028</v>
      </c>
      <c r="U880" s="495">
        <v>94186.510000000009</v>
      </c>
      <c r="V880" s="495" t="s">
        <v>365</v>
      </c>
      <c r="W880" s="495">
        <v>94186.510000000009</v>
      </c>
      <c r="X880" s="128">
        <v>1</v>
      </c>
      <c r="Y880" s="128">
        <v>0</v>
      </c>
      <c r="Z880" s="495">
        <v>35319.941250000003</v>
      </c>
      <c r="AA880" s="495">
        <v>0</v>
      </c>
      <c r="AB880" s="495">
        <v>58866.568750000006</v>
      </c>
      <c r="AC880" s="495">
        <v>0</v>
      </c>
      <c r="AD880" s="495">
        <v>0</v>
      </c>
      <c r="AE880" s="42" t="s">
        <v>552</v>
      </c>
      <c r="AF880" s="42" t="s">
        <v>764</v>
      </c>
      <c r="AG880" s="42" t="s">
        <v>7968</v>
      </c>
      <c r="AH880" s="42">
        <v>1</v>
      </c>
      <c r="AI880" s="42" t="s">
        <v>8658</v>
      </c>
      <c r="AK880"/>
      <c r="AL880"/>
      <c r="AM880"/>
      <c r="AN880"/>
      <c r="AO880"/>
      <c r="AP880"/>
      <c r="AQ880"/>
    </row>
    <row r="881" spans="1:43">
      <c r="A881" t="s">
        <v>5882</v>
      </c>
      <c r="B881" t="s">
        <v>280</v>
      </c>
      <c r="C881" t="s">
        <v>365</v>
      </c>
      <c r="D881" t="s">
        <v>6319</v>
      </c>
      <c r="E881"/>
      <c r="F881" t="s">
        <v>1003</v>
      </c>
      <c r="G881" t="s">
        <v>1655</v>
      </c>
      <c r="H881" t="s">
        <v>365</v>
      </c>
      <c r="I881" t="s">
        <v>365</v>
      </c>
      <c r="J881" t="s">
        <v>365</v>
      </c>
      <c r="K881" t="s">
        <v>365</v>
      </c>
      <c r="L881" t="s">
        <v>365</v>
      </c>
      <c r="M881" t="s">
        <v>6321</v>
      </c>
      <c r="N881" s="128" t="s">
        <v>365</v>
      </c>
      <c r="O881" s="128" t="s">
        <v>365</v>
      </c>
      <c r="P881" s="128" t="s">
        <v>365</v>
      </c>
      <c r="Q881" s="128" t="s">
        <v>365</v>
      </c>
      <c r="R881" s="128" t="s">
        <v>365</v>
      </c>
      <c r="S881" s="128">
        <v>0.875</v>
      </c>
      <c r="T881">
        <v>2028</v>
      </c>
      <c r="U881" s="495">
        <v>33569.160000000003</v>
      </c>
      <c r="V881" s="495" t="s">
        <v>365</v>
      </c>
      <c r="W881" s="495">
        <v>33569.160000000003</v>
      </c>
      <c r="X881" s="128">
        <v>1</v>
      </c>
      <c r="Y881" s="128">
        <v>0</v>
      </c>
      <c r="Z881" s="495">
        <v>4196.1450000000004</v>
      </c>
      <c r="AA881" s="495">
        <v>0</v>
      </c>
      <c r="AB881" s="495">
        <v>29373.015000000003</v>
      </c>
      <c r="AC881" s="495">
        <v>0</v>
      </c>
      <c r="AD881" s="495">
        <v>0</v>
      </c>
      <c r="AE881" s="42" t="s">
        <v>538</v>
      </c>
      <c r="AF881" s="42" t="s">
        <v>764</v>
      </c>
      <c r="AG881" s="42" t="s">
        <v>7816</v>
      </c>
      <c r="AH881" s="42">
        <v>1</v>
      </c>
      <c r="AI881" s="42" t="s">
        <v>8660</v>
      </c>
      <c r="AK881"/>
      <c r="AL881"/>
      <c r="AM881"/>
      <c r="AN881"/>
      <c r="AO881"/>
      <c r="AP881"/>
      <c r="AQ881"/>
    </row>
    <row r="882" spans="1:43">
      <c r="A882" t="s">
        <v>5882</v>
      </c>
      <c r="B882" t="s">
        <v>280</v>
      </c>
      <c r="C882" t="s">
        <v>365</v>
      </c>
      <c r="D882" t="s">
        <v>6319</v>
      </c>
      <c r="E882"/>
      <c r="F882" t="s">
        <v>1003</v>
      </c>
      <c r="G882" t="s">
        <v>1655</v>
      </c>
      <c r="H882" t="s">
        <v>365</v>
      </c>
      <c r="I882" t="s">
        <v>365</v>
      </c>
      <c r="J882" t="s">
        <v>365</v>
      </c>
      <c r="K882" t="s">
        <v>365</v>
      </c>
      <c r="L882" t="s">
        <v>365</v>
      </c>
      <c r="M882" t="s">
        <v>6321</v>
      </c>
      <c r="N882" s="128" t="s">
        <v>365</v>
      </c>
      <c r="O882" s="128" t="s">
        <v>365</v>
      </c>
      <c r="P882" s="128" t="s">
        <v>365</v>
      </c>
      <c r="Q882" s="128" t="s">
        <v>365</v>
      </c>
      <c r="R882" s="128" t="s">
        <v>365</v>
      </c>
      <c r="S882" s="128">
        <v>0.875</v>
      </c>
      <c r="T882">
        <v>2028</v>
      </c>
      <c r="U882" s="495">
        <v>96155.449999999822</v>
      </c>
      <c r="V882" s="495" t="s">
        <v>365</v>
      </c>
      <c r="W882" s="495">
        <v>96155.449999999822</v>
      </c>
      <c r="X882" s="128">
        <v>1</v>
      </c>
      <c r="Y882" s="128">
        <v>0</v>
      </c>
      <c r="Z882" s="495">
        <v>12019.431249999978</v>
      </c>
      <c r="AA882" s="495">
        <v>0</v>
      </c>
      <c r="AB882" s="495">
        <v>84136.018749999843</v>
      </c>
      <c r="AC882" s="495">
        <v>0</v>
      </c>
      <c r="AD882" s="495">
        <v>0</v>
      </c>
      <c r="AE882" s="42" t="s">
        <v>538</v>
      </c>
      <c r="AF882" s="42" t="s">
        <v>764</v>
      </c>
      <c r="AG882" s="42" t="s">
        <v>7971</v>
      </c>
      <c r="AH882" s="42">
        <v>1</v>
      </c>
      <c r="AI882" s="42" t="s">
        <v>8660</v>
      </c>
      <c r="AK882"/>
      <c r="AL882"/>
      <c r="AM882"/>
      <c r="AN882"/>
      <c r="AO882"/>
      <c r="AP882"/>
      <c r="AQ882"/>
    </row>
    <row r="883" spans="1:43">
      <c r="A883" t="s">
        <v>2015</v>
      </c>
      <c r="B883" t="s">
        <v>1940</v>
      </c>
      <c r="C883" t="s">
        <v>365</v>
      </c>
      <c r="D883" t="s">
        <v>6710</v>
      </c>
      <c r="E883"/>
      <c r="F883" t="s">
        <v>1012</v>
      </c>
      <c r="G883" t="s">
        <v>1679</v>
      </c>
      <c r="H883" t="s">
        <v>365</v>
      </c>
      <c r="I883" t="s">
        <v>365</v>
      </c>
      <c r="J883" t="s">
        <v>365</v>
      </c>
      <c r="K883" t="s">
        <v>365</v>
      </c>
      <c r="L883" t="s">
        <v>365</v>
      </c>
      <c r="M883" t="s">
        <v>6711</v>
      </c>
      <c r="N883" s="128" t="s">
        <v>365</v>
      </c>
      <c r="O883" s="128" t="s">
        <v>365</v>
      </c>
      <c r="P883" s="128" t="s">
        <v>365</v>
      </c>
      <c r="Q883" s="128" t="s">
        <v>365</v>
      </c>
      <c r="R883" s="128" t="s">
        <v>365</v>
      </c>
      <c r="S883" s="128">
        <v>0.875</v>
      </c>
      <c r="T883">
        <v>2028</v>
      </c>
      <c r="U883" s="495">
        <v>18386.530000000046</v>
      </c>
      <c r="V883" s="495" t="s">
        <v>365</v>
      </c>
      <c r="W883" s="495">
        <v>18386.530000000046</v>
      </c>
      <c r="X883" s="128">
        <v>1</v>
      </c>
      <c r="Y883" s="128">
        <v>0</v>
      </c>
      <c r="Z883" s="495">
        <v>2298.3162500000058</v>
      </c>
      <c r="AA883" s="495">
        <v>0</v>
      </c>
      <c r="AB883" s="495">
        <v>16088.213750000041</v>
      </c>
      <c r="AC883" s="495">
        <v>0</v>
      </c>
      <c r="AD883" s="495">
        <v>0</v>
      </c>
      <c r="AE883" s="42" t="s">
        <v>664</v>
      </c>
      <c r="AF883" s="42" t="s">
        <v>765</v>
      </c>
      <c r="AG883" s="42" t="s">
        <v>8054</v>
      </c>
      <c r="AH883" s="42">
        <v>1</v>
      </c>
      <c r="AI883" s="42" t="s">
        <v>8766</v>
      </c>
      <c r="AK883"/>
      <c r="AL883"/>
      <c r="AM883"/>
      <c r="AN883"/>
      <c r="AO883"/>
      <c r="AP883"/>
      <c r="AQ883"/>
    </row>
    <row r="884" spans="1:43">
      <c r="A884" t="s">
        <v>5882</v>
      </c>
      <c r="B884" t="s">
        <v>280</v>
      </c>
      <c r="C884" t="s">
        <v>365</v>
      </c>
      <c r="D884" t="s">
        <v>6588</v>
      </c>
      <c r="E884"/>
      <c r="F884" t="s">
        <v>1020</v>
      </c>
      <c r="G884" t="s">
        <v>1659</v>
      </c>
      <c r="H884" t="s">
        <v>365</v>
      </c>
      <c r="I884" t="s">
        <v>365</v>
      </c>
      <c r="J884" t="s">
        <v>365</v>
      </c>
      <c r="K884" t="s">
        <v>365</v>
      </c>
      <c r="L884" t="s">
        <v>365</v>
      </c>
      <c r="M884" t="s">
        <v>5992</v>
      </c>
      <c r="N884" s="128" t="s">
        <v>365</v>
      </c>
      <c r="O884" s="128" t="s">
        <v>365</v>
      </c>
      <c r="P884" s="128" t="s">
        <v>365</v>
      </c>
      <c r="Q884" s="128" t="s">
        <v>365</v>
      </c>
      <c r="R884" s="128" t="s">
        <v>365</v>
      </c>
      <c r="S884" s="128">
        <v>0.5</v>
      </c>
      <c r="T884">
        <v>2028</v>
      </c>
      <c r="U884" s="495">
        <v>445</v>
      </c>
      <c r="V884" s="495" t="s">
        <v>365</v>
      </c>
      <c r="W884" s="495">
        <v>445</v>
      </c>
      <c r="X884" s="128">
        <v>1</v>
      </c>
      <c r="Y884" s="128">
        <v>0</v>
      </c>
      <c r="Z884" s="495">
        <v>222.5</v>
      </c>
      <c r="AA884" s="495">
        <v>0</v>
      </c>
      <c r="AB884" s="495">
        <v>222.5</v>
      </c>
      <c r="AC884" s="495">
        <v>0</v>
      </c>
      <c r="AD884" s="495">
        <v>0</v>
      </c>
      <c r="AE884" s="42" t="s">
        <v>543</v>
      </c>
      <c r="AF884" s="42" t="s">
        <v>765</v>
      </c>
      <c r="AG884" s="42" t="s">
        <v>7819</v>
      </c>
      <c r="AH884" s="42">
        <v>1</v>
      </c>
      <c r="AI884" s="42" t="s">
        <v>8663</v>
      </c>
      <c r="AK884"/>
      <c r="AL884"/>
      <c r="AM884"/>
      <c r="AN884"/>
      <c r="AO884"/>
      <c r="AP884"/>
      <c r="AQ884"/>
    </row>
    <row r="885" spans="1:43">
      <c r="A885" t="s">
        <v>5882</v>
      </c>
      <c r="B885" t="s">
        <v>280</v>
      </c>
      <c r="C885" t="s">
        <v>365</v>
      </c>
      <c r="D885" t="s">
        <v>6352</v>
      </c>
      <c r="E885"/>
      <c r="F885" t="s">
        <v>1016</v>
      </c>
      <c r="G885" t="s">
        <v>1733</v>
      </c>
      <c r="H885" t="s">
        <v>365</v>
      </c>
      <c r="I885" t="s">
        <v>365</v>
      </c>
      <c r="J885" t="s">
        <v>365</v>
      </c>
      <c r="K885" t="s">
        <v>365</v>
      </c>
      <c r="L885" t="s">
        <v>365</v>
      </c>
      <c r="M885" t="s">
        <v>5992</v>
      </c>
      <c r="N885" s="128" t="s">
        <v>365</v>
      </c>
      <c r="O885" s="128" t="s">
        <v>365</v>
      </c>
      <c r="P885" s="128" t="s">
        <v>365</v>
      </c>
      <c r="Q885" s="128" t="s">
        <v>365</v>
      </c>
      <c r="R885" s="128" t="s">
        <v>365</v>
      </c>
      <c r="S885" s="128">
        <v>0.5</v>
      </c>
      <c r="T885">
        <v>2028</v>
      </c>
      <c r="U885" s="495">
        <v>8315.7199999999993</v>
      </c>
      <c r="V885" s="495" t="s">
        <v>365</v>
      </c>
      <c r="W885" s="495">
        <v>8315.7199999999993</v>
      </c>
      <c r="X885" s="128">
        <v>1</v>
      </c>
      <c r="Y885" s="128">
        <v>0</v>
      </c>
      <c r="Z885" s="495">
        <v>4157.8599999999997</v>
      </c>
      <c r="AA885" s="495">
        <v>0</v>
      </c>
      <c r="AB885" s="495">
        <v>4157.8599999999997</v>
      </c>
      <c r="AC885" s="495">
        <v>0</v>
      </c>
      <c r="AD885" s="495">
        <v>0</v>
      </c>
      <c r="AE885" s="42" t="s">
        <v>543</v>
      </c>
      <c r="AF885" s="42" t="s">
        <v>765</v>
      </c>
      <c r="AG885" s="42" t="s">
        <v>7870</v>
      </c>
      <c r="AH885" s="42">
        <v>1</v>
      </c>
      <c r="AI885" s="42" t="s">
        <v>8627</v>
      </c>
      <c r="AK885"/>
      <c r="AL885"/>
      <c r="AM885"/>
      <c r="AN885"/>
      <c r="AO885"/>
      <c r="AP885"/>
      <c r="AQ885"/>
    </row>
    <row r="886" spans="1:43">
      <c r="A886" t="s">
        <v>5882</v>
      </c>
      <c r="B886" t="s">
        <v>280</v>
      </c>
      <c r="C886" t="s">
        <v>365</v>
      </c>
      <c r="D886" t="s">
        <v>6616</v>
      </c>
      <c r="E886"/>
      <c r="F886" t="s">
        <v>751</v>
      </c>
      <c r="G886" t="s">
        <v>1671</v>
      </c>
      <c r="H886" t="s">
        <v>365</v>
      </c>
      <c r="I886" t="s">
        <v>365</v>
      </c>
      <c r="J886" t="s">
        <v>365</v>
      </c>
      <c r="K886" t="s">
        <v>365</v>
      </c>
      <c r="L886" t="s">
        <v>365</v>
      </c>
      <c r="M886" t="s">
        <v>5992</v>
      </c>
      <c r="N886" s="128" t="s">
        <v>365</v>
      </c>
      <c r="O886" s="128" t="s">
        <v>365</v>
      </c>
      <c r="P886" s="128" t="s">
        <v>365</v>
      </c>
      <c r="Q886" s="128" t="s">
        <v>365</v>
      </c>
      <c r="R886" s="128" t="s">
        <v>365</v>
      </c>
      <c r="S886" s="128">
        <v>0.625</v>
      </c>
      <c r="T886">
        <v>2028</v>
      </c>
      <c r="U886" s="495">
        <v>5225.68</v>
      </c>
      <c r="V886" s="495" t="s">
        <v>365</v>
      </c>
      <c r="W886" s="495">
        <v>5225.68</v>
      </c>
      <c r="X886" s="128">
        <v>1</v>
      </c>
      <c r="Y886" s="128">
        <v>0</v>
      </c>
      <c r="Z886" s="495">
        <v>1959.63</v>
      </c>
      <c r="AA886" s="495">
        <v>0</v>
      </c>
      <c r="AB886" s="495">
        <v>3266.05</v>
      </c>
      <c r="AC886" s="495">
        <v>0</v>
      </c>
      <c r="AD886" s="495">
        <v>0</v>
      </c>
      <c r="AE886" s="42" t="s">
        <v>543</v>
      </c>
      <c r="AF886" s="42" t="s">
        <v>765</v>
      </c>
      <c r="AG886" s="42" t="s">
        <v>7867</v>
      </c>
      <c r="AH886" s="42">
        <v>1</v>
      </c>
      <c r="AI886" s="42" t="s">
        <v>8709</v>
      </c>
      <c r="AK886"/>
      <c r="AL886"/>
      <c r="AM886"/>
      <c r="AN886"/>
      <c r="AO886"/>
      <c r="AP886"/>
      <c r="AQ886"/>
    </row>
    <row r="887" spans="1:43">
      <c r="A887" t="s">
        <v>5882</v>
      </c>
      <c r="B887" t="s">
        <v>280</v>
      </c>
      <c r="C887" t="s">
        <v>365</v>
      </c>
      <c r="D887" t="s">
        <v>6585</v>
      </c>
      <c r="E887"/>
      <c r="F887" t="s">
        <v>1018</v>
      </c>
      <c r="G887" t="s">
        <v>1614</v>
      </c>
      <c r="H887" t="s">
        <v>365</v>
      </c>
      <c r="I887" t="s">
        <v>365</v>
      </c>
      <c r="J887" t="s">
        <v>365</v>
      </c>
      <c r="K887" t="s">
        <v>365</v>
      </c>
      <c r="L887" t="s">
        <v>365</v>
      </c>
      <c r="M887" t="s">
        <v>6586</v>
      </c>
      <c r="N887" s="128" t="s">
        <v>365</v>
      </c>
      <c r="O887" s="128" t="s">
        <v>365</v>
      </c>
      <c r="P887" s="128" t="s">
        <v>365</v>
      </c>
      <c r="Q887" s="128" t="s">
        <v>365</v>
      </c>
      <c r="R887" s="128" t="s">
        <v>365</v>
      </c>
      <c r="S887" s="128">
        <v>0.75</v>
      </c>
      <c r="T887">
        <v>2028</v>
      </c>
      <c r="U887" s="495">
        <v>41526.19</v>
      </c>
      <c r="V887" s="495" t="s">
        <v>365</v>
      </c>
      <c r="W887" s="495">
        <v>41526.19</v>
      </c>
      <c r="X887" s="128">
        <v>1</v>
      </c>
      <c r="Y887" s="128">
        <v>0</v>
      </c>
      <c r="Z887" s="495">
        <v>10381.547500000001</v>
      </c>
      <c r="AA887" s="495">
        <v>0</v>
      </c>
      <c r="AB887" s="495">
        <v>31144.642500000002</v>
      </c>
      <c r="AC887" s="495">
        <v>0</v>
      </c>
      <c r="AD887" s="495">
        <v>0</v>
      </c>
      <c r="AE887" s="42" t="s">
        <v>530</v>
      </c>
      <c r="AF887" s="42" t="s">
        <v>764</v>
      </c>
      <c r="AG887" s="42" t="s">
        <v>7808</v>
      </c>
      <c r="AH887" s="42">
        <v>1</v>
      </c>
      <c r="AI887" s="42" t="s">
        <v>8652</v>
      </c>
      <c r="AK887"/>
      <c r="AL887"/>
      <c r="AM887"/>
      <c r="AN887"/>
      <c r="AO887"/>
      <c r="AP887"/>
      <c r="AQ887"/>
    </row>
    <row r="888" spans="1:43">
      <c r="A888" t="s">
        <v>5882</v>
      </c>
      <c r="B888" t="s">
        <v>280</v>
      </c>
      <c r="C888" t="s">
        <v>365</v>
      </c>
      <c r="D888" t="s">
        <v>6597</v>
      </c>
      <c r="E888"/>
      <c r="F888" t="s">
        <v>1029</v>
      </c>
      <c r="G888" t="s">
        <v>1727</v>
      </c>
      <c r="H888" t="s">
        <v>365</v>
      </c>
      <c r="I888" t="s">
        <v>365</v>
      </c>
      <c r="J888" t="s">
        <v>365</v>
      </c>
      <c r="K888" t="s">
        <v>365</v>
      </c>
      <c r="L888" t="s">
        <v>365</v>
      </c>
      <c r="M888" t="s">
        <v>5976</v>
      </c>
      <c r="N888" s="128" t="s">
        <v>365</v>
      </c>
      <c r="O888" s="128" t="s">
        <v>365</v>
      </c>
      <c r="P888" s="128" t="s">
        <v>365</v>
      </c>
      <c r="Q888" s="128" t="s">
        <v>365</v>
      </c>
      <c r="R888" s="128" t="s">
        <v>365</v>
      </c>
      <c r="S888" s="128">
        <v>0.625</v>
      </c>
      <c r="T888">
        <v>2028</v>
      </c>
      <c r="U888" s="495">
        <v>1040</v>
      </c>
      <c r="V888" s="495" t="s">
        <v>365</v>
      </c>
      <c r="W888" s="495">
        <v>1040</v>
      </c>
      <c r="X888" s="128">
        <v>1</v>
      </c>
      <c r="Y888" s="128">
        <v>0</v>
      </c>
      <c r="Z888" s="495">
        <v>390</v>
      </c>
      <c r="AA888" s="495">
        <v>0</v>
      </c>
      <c r="AB888" s="495">
        <v>650</v>
      </c>
      <c r="AC888" s="495">
        <v>0</v>
      </c>
      <c r="AD888" s="495">
        <v>0</v>
      </c>
      <c r="AE888" s="42" t="s">
        <v>526</v>
      </c>
      <c r="AF888" s="42" t="s">
        <v>765</v>
      </c>
      <c r="AG888" s="42" t="s">
        <v>7838</v>
      </c>
      <c r="AH888" s="42">
        <v>1</v>
      </c>
      <c r="AI888" s="42" t="s">
        <v>8682</v>
      </c>
      <c r="AK888"/>
      <c r="AL888"/>
      <c r="AM888"/>
      <c r="AN888"/>
      <c r="AO888"/>
      <c r="AP888"/>
      <c r="AQ888"/>
    </row>
    <row r="889" spans="1:43">
      <c r="A889" t="s">
        <v>2015</v>
      </c>
      <c r="B889" t="s">
        <v>1940</v>
      </c>
      <c r="C889" t="s">
        <v>365</v>
      </c>
      <c r="D889" t="s">
        <v>6313</v>
      </c>
      <c r="E889"/>
      <c r="F889" t="s">
        <v>6582</v>
      </c>
      <c r="G889" t="s">
        <v>1686</v>
      </c>
      <c r="H889" t="s">
        <v>365</v>
      </c>
      <c r="I889" t="s">
        <v>365</v>
      </c>
      <c r="J889" t="s">
        <v>365</v>
      </c>
      <c r="K889" t="s">
        <v>365</v>
      </c>
      <c r="L889" t="s">
        <v>365</v>
      </c>
      <c r="M889" t="s">
        <v>6583</v>
      </c>
      <c r="N889" s="128" t="s">
        <v>365</v>
      </c>
      <c r="O889" s="128" t="s">
        <v>365</v>
      </c>
      <c r="P889" s="128" t="s">
        <v>365</v>
      </c>
      <c r="Q889" s="128" t="s">
        <v>365</v>
      </c>
      <c r="R889" s="128" t="s">
        <v>365</v>
      </c>
      <c r="S889" s="128">
        <v>0.6</v>
      </c>
      <c r="T889">
        <v>2028</v>
      </c>
      <c r="U889" s="495">
        <v>388.68</v>
      </c>
      <c r="V889" s="495" t="s">
        <v>365</v>
      </c>
      <c r="W889" s="495">
        <v>388.68</v>
      </c>
      <c r="X889" s="128">
        <v>1</v>
      </c>
      <c r="Y889" s="128">
        <v>0</v>
      </c>
      <c r="Z889" s="495">
        <v>155.47200000000001</v>
      </c>
      <c r="AA889" s="495">
        <v>0</v>
      </c>
      <c r="AB889" s="495">
        <v>233.208</v>
      </c>
      <c r="AC889" s="495">
        <v>0</v>
      </c>
      <c r="AD889" s="495">
        <v>0</v>
      </c>
      <c r="AE889" s="42" t="s">
        <v>657</v>
      </c>
      <c r="AF889" s="42" t="s">
        <v>765</v>
      </c>
      <c r="AG889" s="42" t="s">
        <v>7805</v>
      </c>
      <c r="AH889" s="42">
        <v>1</v>
      </c>
      <c r="AI889" s="42" t="s">
        <v>8649</v>
      </c>
      <c r="AK889"/>
      <c r="AL889"/>
      <c r="AM889"/>
      <c r="AN889"/>
      <c r="AO889"/>
      <c r="AP889"/>
      <c r="AQ889"/>
    </row>
    <row r="890" spans="1:43">
      <c r="A890" t="s">
        <v>2015</v>
      </c>
      <c r="B890" t="s">
        <v>1940</v>
      </c>
      <c r="C890" t="s">
        <v>365</v>
      </c>
      <c r="D890" t="s">
        <v>6313</v>
      </c>
      <c r="E890"/>
      <c r="F890" t="s">
        <v>6582</v>
      </c>
      <c r="G890" t="s">
        <v>1686</v>
      </c>
      <c r="H890" t="s">
        <v>365</v>
      </c>
      <c r="I890" t="s">
        <v>365</v>
      </c>
      <c r="J890" t="s">
        <v>365</v>
      </c>
      <c r="K890" t="s">
        <v>365</v>
      </c>
      <c r="L890" t="s">
        <v>365</v>
      </c>
      <c r="M890" t="s">
        <v>6583</v>
      </c>
      <c r="N890" s="128" t="s">
        <v>365</v>
      </c>
      <c r="O890" s="128" t="s">
        <v>365</v>
      </c>
      <c r="P890" s="128" t="s">
        <v>365</v>
      </c>
      <c r="Q890" s="128" t="s">
        <v>365</v>
      </c>
      <c r="R890" s="128" t="s">
        <v>365</v>
      </c>
      <c r="S890" s="128">
        <v>0.6</v>
      </c>
      <c r="T890">
        <v>2028</v>
      </c>
      <c r="U890" s="495">
        <v>236712.2</v>
      </c>
      <c r="V890" s="495" t="s">
        <v>365</v>
      </c>
      <c r="W890" s="495">
        <v>236712.2</v>
      </c>
      <c r="X890" s="128">
        <v>1</v>
      </c>
      <c r="Y890" s="128">
        <v>0</v>
      </c>
      <c r="Z890" s="495">
        <v>94684.88</v>
      </c>
      <c r="AA890" s="495">
        <v>0</v>
      </c>
      <c r="AB890" s="495">
        <v>142027.32</v>
      </c>
      <c r="AC890" s="495">
        <v>0</v>
      </c>
      <c r="AD890" s="495">
        <v>0</v>
      </c>
      <c r="AE890" s="42" t="s">
        <v>657</v>
      </c>
      <c r="AF890" s="42" t="s">
        <v>765</v>
      </c>
      <c r="AG890" s="42" t="s">
        <v>7946</v>
      </c>
      <c r="AH890" s="42">
        <v>1</v>
      </c>
      <c r="AI890" s="42" t="s">
        <v>8649</v>
      </c>
      <c r="AK890"/>
      <c r="AL890"/>
      <c r="AM890"/>
      <c r="AN890"/>
      <c r="AO890"/>
      <c r="AP890"/>
      <c r="AQ890"/>
    </row>
    <row r="891" spans="1:43">
      <c r="A891" t="s">
        <v>5882</v>
      </c>
      <c r="B891" t="s">
        <v>280</v>
      </c>
      <c r="C891" t="s">
        <v>365</v>
      </c>
      <c r="D891" t="s">
        <v>6648</v>
      </c>
      <c r="E891"/>
      <c r="F891" t="s">
        <v>1023</v>
      </c>
      <c r="G891" t="s">
        <v>1663</v>
      </c>
      <c r="H891" t="s">
        <v>365</v>
      </c>
      <c r="I891" t="s">
        <v>365</v>
      </c>
      <c r="J891" t="s">
        <v>365</v>
      </c>
      <c r="K891" t="s">
        <v>365</v>
      </c>
      <c r="L891" t="s">
        <v>365</v>
      </c>
      <c r="M891" t="s">
        <v>5976</v>
      </c>
      <c r="N891" s="128" t="s">
        <v>365</v>
      </c>
      <c r="O891" s="128" t="s">
        <v>365</v>
      </c>
      <c r="P891" s="128" t="s">
        <v>365</v>
      </c>
      <c r="Q891" s="128" t="s">
        <v>365</v>
      </c>
      <c r="R891" s="128" t="s">
        <v>365</v>
      </c>
      <c r="S891" s="128">
        <v>0.625</v>
      </c>
      <c r="T891">
        <v>2028</v>
      </c>
      <c r="U891" s="495">
        <v>191988.00999999998</v>
      </c>
      <c r="V891" s="495" t="s">
        <v>365</v>
      </c>
      <c r="W891" s="495">
        <v>191988.00999999998</v>
      </c>
      <c r="X891" s="128">
        <v>1</v>
      </c>
      <c r="Y891" s="128">
        <v>0</v>
      </c>
      <c r="Z891" s="495">
        <v>71995.503749999989</v>
      </c>
      <c r="AA891" s="495">
        <v>0</v>
      </c>
      <c r="AB891" s="495">
        <v>119992.50624999999</v>
      </c>
      <c r="AC891" s="495">
        <v>0</v>
      </c>
      <c r="AD891" s="495">
        <v>0</v>
      </c>
      <c r="AE891" s="42" t="s">
        <v>526</v>
      </c>
      <c r="AF891" s="42" t="s">
        <v>765</v>
      </c>
      <c r="AG891" s="42" t="s">
        <v>7986</v>
      </c>
      <c r="AH891" s="42">
        <v>1</v>
      </c>
      <c r="AI891" s="42" t="s">
        <v>8748</v>
      </c>
      <c r="AK891"/>
      <c r="AL891"/>
      <c r="AM891"/>
      <c r="AN891"/>
      <c r="AO891"/>
      <c r="AP891"/>
      <c r="AQ891"/>
    </row>
    <row r="892" spans="1:43">
      <c r="A892" t="s">
        <v>2015</v>
      </c>
      <c r="B892" t="s">
        <v>1940</v>
      </c>
      <c r="C892" t="s">
        <v>365</v>
      </c>
      <c r="D892" t="s">
        <v>6580</v>
      </c>
      <c r="E892"/>
      <c r="F892" t="s">
        <v>1045</v>
      </c>
      <c r="G892" t="s">
        <v>1736</v>
      </c>
      <c r="H892" t="s">
        <v>365</v>
      </c>
      <c r="I892" t="s">
        <v>365</v>
      </c>
      <c r="J892" t="s">
        <v>365</v>
      </c>
      <c r="K892" t="s">
        <v>365</v>
      </c>
      <c r="L892" t="s">
        <v>365</v>
      </c>
      <c r="M892" t="s">
        <v>6581</v>
      </c>
      <c r="N892" s="128" t="s">
        <v>365</v>
      </c>
      <c r="O892" s="128" t="s">
        <v>365</v>
      </c>
      <c r="P892" s="128" t="s">
        <v>365</v>
      </c>
      <c r="Q892" s="128" t="s">
        <v>365</v>
      </c>
      <c r="R892" s="128" t="s">
        <v>365</v>
      </c>
      <c r="S892" s="128">
        <v>0.52500000000000002</v>
      </c>
      <c r="T892">
        <v>2028</v>
      </c>
      <c r="U892" s="495">
        <v>2465</v>
      </c>
      <c r="V892" s="495" t="s">
        <v>365</v>
      </c>
      <c r="W892" s="495">
        <v>2465</v>
      </c>
      <c r="X892" s="128">
        <v>1</v>
      </c>
      <c r="Y892" s="128">
        <v>0</v>
      </c>
      <c r="Z892" s="495">
        <v>1170.875</v>
      </c>
      <c r="AA892" s="495">
        <v>0</v>
      </c>
      <c r="AB892" s="495">
        <v>1294.125</v>
      </c>
      <c r="AC892" s="495">
        <v>0</v>
      </c>
      <c r="AD892" s="495">
        <v>0</v>
      </c>
      <c r="AE892" s="42" t="s">
        <v>651</v>
      </c>
      <c r="AF892" s="42" t="s">
        <v>764</v>
      </c>
      <c r="AG892" s="42" t="s">
        <v>7804</v>
      </c>
      <c r="AH892" s="42">
        <v>1</v>
      </c>
      <c r="AI892" s="42" t="s">
        <v>8648</v>
      </c>
      <c r="AK892"/>
      <c r="AL892"/>
      <c r="AM892"/>
      <c r="AN892"/>
      <c r="AO892"/>
      <c r="AP892"/>
      <c r="AQ892"/>
    </row>
    <row r="893" spans="1:43">
      <c r="A893" t="s">
        <v>2015</v>
      </c>
      <c r="B893" t="s">
        <v>1940</v>
      </c>
      <c r="C893" t="s">
        <v>365</v>
      </c>
      <c r="D893" t="s">
        <v>6580</v>
      </c>
      <c r="E893"/>
      <c r="F893" t="s">
        <v>1045</v>
      </c>
      <c r="G893" t="s">
        <v>1736</v>
      </c>
      <c r="H893" t="s">
        <v>365</v>
      </c>
      <c r="I893" t="s">
        <v>365</v>
      </c>
      <c r="J893" t="s">
        <v>365</v>
      </c>
      <c r="K893" t="s">
        <v>365</v>
      </c>
      <c r="L893" t="s">
        <v>365</v>
      </c>
      <c r="M893" t="s">
        <v>6581</v>
      </c>
      <c r="N893" s="128" t="s">
        <v>365</v>
      </c>
      <c r="O893" s="128" t="s">
        <v>365</v>
      </c>
      <c r="P893" s="128" t="s">
        <v>365</v>
      </c>
      <c r="Q893" s="128" t="s">
        <v>365</v>
      </c>
      <c r="R893" s="128" t="s">
        <v>365</v>
      </c>
      <c r="S893" s="128">
        <v>0.52500000000000002</v>
      </c>
      <c r="T893">
        <v>2028</v>
      </c>
      <c r="U893" s="495">
        <v>3623814.2800000003</v>
      </c>
      <c r="V893" s="495" t="s">
        <v>365</v>
      </c>
      <c r="W893" s="495">
        <v>3623814.2800000003</v>
      </c>
      <c r="X893" s="128">
        <v>1</v>
      </c>
      <c r="Y893" s="128">
        <v>0</v>
      </c>
      <c r="Z893" s="495">
        <v>1721311.7830000001</v>
      </c>
      <c r="AA893" s="495">
        <v>0</v>
      </c>
      <c r="AB893" s="495">
        <v>1902502.4970000002</v>
      </c>
      <c r="AC893" s="495">
        <v>0</v>
      </c>
      <c r="AD893" s="495">
        <v>0</v>
      </c>
      <c r="AE893" s="42" t="s">
        <v>651</v>
      </c>
      <c r="AF893" s="42" t="s">
        <v>764</v>
      </c>
      <c r="AG893" s="42" t="s">
        <v>7944</v>
      </c>
      <c r="AH893" s="42">
        <v>1</v>
      </c>
      <c r="AI893" s="42" t="s">
        <v>8648</v>
      </c>
      <c r="AK893"/>
      <c r="AL893"/>
      <c r="AM893"/>
      <c r="AN893"/>
      <c r="AO893"/>
      <c r="AP893"/>
      <c r="AQ893"/>
    </row>
    <row r="894" spans="1:43">
      <c r="A894" t="s">
        <v>5882</v>
      </c>
      <c r="B894" t="s">
        <v>280</v>
      </c>
      <c r="C894" t="s">
        <v>365</v>
      </c>
      <c r="D894" t="s">
        <v>6654</v>
      </c>
      <c r="E894"/>
      <c r="F894" t="s">
        <v>1037</v>
      </c>
      <c r="G894" t="s">
        <v>1702</v>
      </c>
      <c r="H894" t="s">
        <v>365</v>
      </c>
      <c r="I894" t="s">
        <v>365</v>
      </c>
      <c r="J894" t="s">
        <v>365</v>
      </c>
      <c r="K894" t="s">
        <v>365</v>
      </c>
      <c r="L894" t="s">
        <v>365</v>
      </c>
      <c r="M894" t="s">
        <v>5976</v>
      </c>
      <c r="N894" s="128" t="s">
        <v>365</v>
      </c>
      <c r="O894" s="128" t="s">
        <v>365</v>
      </c>
      <c r="P894" s="128" t="s">
        <v>365</v>
      </c>
      <c r="Q894" s="128" t="s">
        <v>365</v>
      </c>
      <c r="R894" s="128" t="s">
        <v>365</v>
      </c>
      <c r="S894" s="128">
        <v>0.75</v>
      </c>
      <c r="T894">
        <v>2028</v>
      </c>
      <c r="U894" s="495">
        <v>497712.59</v>
      </c>
      <c r="V894" s="495" t="s">
        <v>365</v>
      </c>
      <c r="W894" s="495">
        <v>497712.59</v>
      </c>
      <c r="X894" s="128">
        <v>1</v>
      </c>
      <c r="Y894" s="128">
        <v>0</v>
      </c>
      <c r="Z894" s="495">
        <v>124428.14750000001</v>
      </c>
      <c r="AA894" s="495">
        <v>0</v>
      </c>
      <c r="AB894" s="495">
        <v>373284.4425</v>
      </c>
      <c r="AC894" s="495">
        <v>0</v>
      </c>
      <c r="AD894" s="495">
        <v>0</v>
      </c>
      <c r="AE894" s="42" t="s">
        <v>526</v>
      </c>
      <c r="AF894" s="42" t="s">
        <v>765</v>
      </c>
      <c r="AG894" s="42" t="s">
        <v>7991</v>
      </c>
      <c r="AH894" s="42">
        <v>1</v>
      </c>
      <c r="AI894" s="42" t="s">
        <v>8750</v>
      </c>
      <c r="AK894"/>
      <c r="AL894"/>
      <c r="AM894"/>
      <c r="AN894"/>
      <c r="AO894"/>
      <c r="AP894"/>
      <c r="AQ894"/>
    </row>
    <row r="895" spans="1:43">
      <c r="A895" t="s">
        <v>5882</v>
      </c>
      <c r="B895" t="s">
        <v>280</v>
      </c>
      <c r="C895" t="s">
        <v>365</v>
      </c>
      <c r="D895" t="s">
        <v>6655</v>
      </c>
      <c r="E895"/>
      <c r="F895" t="s">
        <v>1037</v>
      </c>
      <c r="G895" t="s">
        <v>1702</v>
      </c>
      <c r="H895" t="s">
        <v>365</v>
      </c>
      <c r="I895" t="s">
        <v>365</v>
      </c>
      <c r="J895" t="s">
        <v>365</v>
      </c>
      <c r="K895" t="s">
        <v>365</v>
      </c>
      <c r="L895" t="s">
        <v>365</v>
      </c>
      <c r="M895" t="s">
        <v>5976</v>
      </c>
      <c r="N895" s="128" t="s">
        <v>365</v>
      </c>
      <c r="O895" s="128" t="s">
        <v>365</v>
      </c>
      <c r="P895" s="128" t="s">
        <v>365</v>
      </c>
      <c r="Q895" s="128" t="s">
        <v>365</v>
      </c>
      <c r="R895" s="128" t="s">
        <v>365</v>
      </c>
      <c r="S895" s="128">
        <v>0.75</v>
      </c>
      <c r="T895">
        <v>2028</v>
      </c>
      <c r="U895" s="495">
        <v>399029.32999999996</v>
      </c>
      <c r="V895" s="495" t="s">
        <v>365</v>
      </c>
      <c r="W895" s="495">
        <v>399029.32999999996</v>
      </c>
      <c r="X895" s="128">
        <v>1</v>
      </c>
      <c r="Y895" s="128">
        <v>0</v>
      </c>
      <c r="Z895" s="495">
        <v>99757.33249999999</v>
      </c>
      <c r="AA895" s="495">
        <v>0</v>
      </c>
      <c r="AB895" s="495">
        <v>299271.99749999994</v>
      </c>
      <c r="AC895" s="495">
        <v>0</v>
      </c>
      <c r="AD895" s="495">
        <v>0</v>
      </c>
      <c r="AE895" s="42" t="s">
        <v>526</v>
      </c>
      <c r="AF895" s="42" t="s">
        <v>765</v>
      </c>
      <c r="AG895" s="42" t="s">
        <v>7992</v>
      </c>
      <c r="AH895" s="42">
        <v>1</v>
      </c>
      <c r="AI895" s="42" t="s">
        <v>8750</v>
      </c>
      <c r="AK895"/>
      <c r="AL895"/>
      <c r="AM895"/>
      <c r="AN895"/>
      <c r="AO895"/>
      <c r="AP895"/>
      <c r="AQ895"/>
    </row>
    <row r="896" spans="1:43">
      <c r="A896" t="s">
        <v>5882</v>
      </c>
      <c r="B896" t="s">
        <v>280</v>
      </c>
      <c r="C896" t="s">
        <v>365</v>
      </c>
      <c r="D896" t="s">
        <v>6340</v>
      </c>
      <c r="E896"/>
      <c r="F896" t="s">
        <v>1050</v>
      </c>
      <c r="G896" t="s">
        <v>1698</v>
      </c>
      <c r="H896" t="s">
        <v>365</v>
      </c>
      <c r="I896" t="s">
        <v>365</v>
      </c>
      <c r="J896" t="s">
        <v>365</v>
      </c>
      <c r="K896" t="s">
        <v>365</v>
      </c>
      <c r="L896" t="s">
        <v>365</v>
      </c>
      <c r="M896" t="s">
        <v>5976</v>
      </c>
      <c r="N896" s="128" t="s">
        <v>365</v>
      </c>
      <c r="O896" s="128" t="s">
        <v>365</v>
      </c>
      <c r="P896" s="128" t="s">
        <v>365</v>
      </c>
      <c r="Q896" s="128" t="s">
        <v>365</v>
      </c>
      <c r="R896" s="128" t="s">
        <v>365</v>
      </c>
      <c r="S896" s="128">
        <v>1</v>
      </c>
      <c r="T896">
        <v>2028</v>
      </c>
      <c r="U896" s="495">
        <v>630</v>
      </c>
      <c r="V896" s="495" t="s">
        <v>365</v>
      </c>
      <c r="W896" s="495">
        <v>630</v>
      </c>
      <c r="X896" s="128">
        <v>1</v>
      </c>
      <c r="Y896" s="128">
        <v>0</v>
      </c>
      <c r="Z896" s="495">
        <v>0</v>
      </c>
      <c r="AA896" s="495">
        <v>0</v>
      </c>
      <c r="AB896" s="495">
        <v>630</v>
      </c>
      <c r="AC896" s="495">
        <v>0</v>
      </c>
      <c r="AD896" s="495">
        <v>0</v>
      </c>
      <c r="AE896" s="42" t="s">
        <v>526</v>
      </c>
      <c r="AF896" s="42" t="s">
        <v>765</v>
      </c>
      <c r="AG896" s="42" t="s">
        <v>7837</v>
      </c>
      <c r="AH896" s="42">
        <v>1</v>
      </c>
      <c r="AI896" s="42" t="s">
        <v>8681</v>
      </c>
      <c r="AK896"/>
      <c r="AL896"/>
      <c r="AM896"/>
      <c r="AN896"/>
      <c r="AO896"/>
      <c r="AP896"/>
      <c r="AQ896"/>
    </row>
    <row r="897" spans="1:43">
      <c r="A897" t="s">
        <v>5882</v>
      </c>
      <c r="B897" t="s">
        <v>280</v>
      </c>
      <c r="C897" t="s">
        <v>365</v>
      </c>
      <c r="D897" t="s">
        <v>6340</v>
      </c>
      <c r="E897"/>
      <c r="F897" t="s">
        <v>1050</v>
      </c>
      <c r="G897" t="s">
        <v>1698</v>
      </c>
      <c r="H897" t="s">
        <v>365</v>
      </c>
      <c r="I897" t="s">
        <v>365</v>
      </c>
      <c r="J897" t="s">
        <v>365</v>
      </c>
      <c r="K897" t="s">
        <v>365</v>
      </c>
      <c r="L897" t="s">
        <v>365</v>
      </c>
      <c r="M897" t="s">
        <v>5976</v>
      </c>
      <c r="N897" s="128" t="s">
        <v>365</v>
      </c>
      <c r="O897" s="128" t="s">
        <v>365</v>
      </c>
      <c r="P897" s="128" t="s">
        <v>365</v>
      </c>
      <c r="Q897" s="128" t="s">
        <v>365</v>
      </c>
      <c r="R897" s="128" t="s">
        <v>365</v>
      </c>
      <c r="S897" s="128">
        <v>1</v>
      </c>
      <c r="T897">
        <v>2028</v>
      </c>
      <c r="U897" s="495">
        <v>559346.87</v>
      </c>
      <c r="V897" s="495" t="s">
        <v>365</v>
      </c>
      <c r="W897" s="495">
        <v>559346.87</v>
      </c>
      <c r="X897" s="128">
        <v>1</v>
      </c>
      <c r="Y897" s="128">
        <v>0</v>
      </c>
      <c r="Z897" s="495">
        <v>0</v>
      </c>
      <c r="AA897" s="495">
        <v>0</v>
      </c>
      <c r="AB897" s="495">
        <v>559346.87</v>
      </c>
      <c r="AC897" s="495">
        <v>0</v>
      </c>
      <c r="AD897" s="495">
        <v>0</v>
      </c>
      <c r="AE897" s="42" t="s">
        <v>526</v>
      </c>
      <c r="AF897" s="42" t="s">
        <v>765</v>
      </c>
      <c r="AG897" s="42" t="s">
        <v>8071</v>
      </c>
      <c r="AH897" s="42">
        <v>1</v>
      </c>
      <c r="AI897" s="42" t="s">
        <v>8681</v>
      </c>
      <c r="AK897"/>
      <c r="AL897"/>
      <c r="AM897"/>
      <c r="AN897"/>
      <c r="AO897"/>
      <c r="AP897"/>
      <c r="AQ897"/>
    </row>
    <row r="898" spans="1:43">
      <c r="A898" t="s">
        <v>5882</v>
      </c>
      <c r="B898" t="s">
        <v>280</v>
      </c>
      <c r="C898" t="s">
        <v>365</v>
      </c>
      <c r="D898" t="s">
        <v>6598</v>
      </c>
      <c r="E898"/>
      <c r="F898" t="s">
        <v>1061</v>
      </c>
      <c r="G898" t="s">
        <v>1670</v>
      </c>
      <c r="H898" t="s">
        <v>365</v>
      </c>
      <c r="I898" t="s">
        <v>365</v>
      </c>
      <c r="J898" t="s">
        <v>365</v>
      </c>
      <c r="K898" t="s">
        <v>365</v>
      </c>
      <c r="L898" t="s">
        <v>365</v>
      </c>
      <c r="M898" t="s">
        <v>5976</v>
      </c>
      <c r="N898" s="128" t="s">
        <v>365</v>
      </c>
      <c r="O898" s="128" t="s">
        <v>365</v>
      </c>
      <c r="P898" s="128" t="s">
        <v>365</v>
      </c>
      <c r="Q898" s="128" t="s">
        <v>365</v>
      </c>
      <c r="R898" s="128" t="s">
        <v>365</v>
      </c>
      <c r="S898" s="128">
        <v>0.625</v>
      </c>
      <c r="T898">
        <v>2028</v>
      </c>
      <c r="U898" s="495">
        <v>549.16</v>
      </c>
      <c r="V898" s="495" t="s">
        <v>365</v>
      </c>
      <c r="W898" s="495">
        <v>549.16</v>
      </c>
      <c r="X898" s="128">
        <v>1</v>
      </c>
      <c r="Y898" s="128">
        <v>0</v>
      </c>
      <c r="Z898" s="495">
        <v>205.935</v>
      </c>
      <c r="AA898" s="495">
        <v>0</v>
      </c>
      <c r="AB898" s="495">
        <v>343.22499999999997</v>
      </c>
      <c r="AC898" s="495">
        <v>0</v>
      </c>
      <c r="AD898" s="495">
        <v>0</v>
      </c>
      <c r="AE898" s="42" t="s">
        <v>526</v>
      </c>
      <c r="AF898" s="42" t="s">
        <v>765</v>
      </c>
      <c r="AG898" s="42" t="s">
        <v>7840</v>
      </c>
      <c r="AH898" s="42">
        <v>1</v>
      </c>
      <c r="AI898" s="42" t="s">
        <v>8684</v>
      </c>
      <c r="AK898"/>
      <c r="AL898"/>
      <c r="AM898"/>
      <c r="AN898"/>
      <c r="AO898"/>
      <c r="AP898"/>
      <c r="AQ898"/>
    </row>
    <row r="899" spans="1:43">
      <c r="A899" t="s">
        <v>2015</v>
      </c>
      <c r="B899" t="s">
        <v>1940</v>
      </c>
      <c r="C899" t="s">
        <v>365</v>
      </c>
      <c r="D899" t="s">
        <v>6725</v>
      </c>
      <c r="E899"/>
      <c r="F899" t="s">
        <v>721</v>
      </c>
      <c r="G899" t="s">
        <v>1688</v>
      </c>
      <c r="H899" t="s">
        <v>365</v>
      </c>
      <c r="I899" t="s">
        <v>365</v>
      </c>
      <c r="J899" t="s">
        <v>365</v>
      </c>
      <c r="K899" t="s">
        <v>365</v>
      </c>
      <c r="L899" t="s">
        <v>365</v>
      </c>
      <c r="M899" t="s">
        <v>6584</v>
      </c>
      <c r="N899" s="128" t="s">
        <v>365</v>
      </c>
      <c r="O899" s="128" t="s">
        <v>365</v>
      </c>
      <c r="P899" s="128" t="s">
        <v>365</v>
      </c>
      <c r="Q899" s="128" t="s">
        <v>365</v>
      </c>
      <c r="R899" s="128" t="s">
        <v>365</v>
      </c>
      <c r="S899" s="128">
        <v>0.63</v>
      </c>
      <c r="T899">
        <v>2028</v>
      </c>
      <c r="U899" s="495">
        <v>130635.18000000002</v>
      </c>
      <c r="V899" s="495" t="s">
        <v>365</v>
      </c>
      <c r="W899" s="495">
        <v>130635.18000000002</v>
      </c>
      <c r="X899" s="128">
        <v>1</v>
      </c>
      <c r="Y899" s="128">
        <v>0</v>
      </c>
      <c r="Z899" s="495">
        <v>48335.01660000001</v>
      </c>
      <c r="AA899" s="495">
        <v>0</v>
      </c>
      <c r="AB899" s="495">
        <v>82300.163400000019</v>
      </c>
      <c r="AC899" s="495">
        <v>0</v>
      </c>
      <c r="AD899" s="495">
        <v>0</v>
      </c>
      <c r="AE899" s="42" t="s">
        <v>640</v>
      </c>
      <c r="AF899" s="42" t="s">
        <v>765</v>
      </c>
      <c r="AG899" s="42" t="s">
        <v>8115</v>
      </c>
      <c r="AH899" s="42">
        <v>1</v>
      </c>
      <c r="AI899" s="42" t="s">
        <v>8793</v>
      </c>
      <c r="AK899"/>
      <c r="AL899"/>
      <c r="AM899"/>
      <c r="AN899"/>
      <c r="AO899"/>
      <c r="AP899"/>
      <c r="AQ899"/>
    </row>
    <row r="900" spans="1:43">
      <c r="A900" t="s">
        <v>5882</v>
      </c>
      <c r="B900" t="s">
        <v>280</v>
      </c>
      <c r="C900" t="s">
        <v>365</v>
      </c>
      <c r="D900" t="s">
        <v>6302</v>
      </c>
      <c r="E900"/>
      <c r="F900" t="s">
        <v>1163</v>
      </c>
      <c r="G900" t="s">
        <v>1741</v>
      </c>
      <c r="H900" t="s">
        <v>365</v>
      </c>
      <c r="I900" t="s">
        <v>365</v>
      </c>
      <c r="J900" t="s">
        <v>365</v>
      </c>
      <c r="K900" t="s">
        <v>365</v>
      </c>
      <c r="L900" t="s">
        <v>365</v>
      </c>
      <c r="M900" t="s">
        <v>5992</v>
      </c>
      <c r="N900" s="128" t="s">
        <v>365</v>
      </c>
      <c r="O900" s="128" t="s">
        <v>365</v>
      </c>
      <c r="P900" s="128" t="s">
        <v>365</v>
      </c>
      <c r="Q900" s="128" t="s">
        <v>365</v>
      </c>
      <c r="R900" s="128" t="s">
        <v>365</v>
      </c>
      <c r="S900" s="128">
        <v>0.61</v>
      </c>
      <c r="T900">
        <v>2028</v>
      </c>
      <c r="U900" s="495">
        <v>15719.21</v>
      </c>
      <c r="V900" s="495" t="s">
        <v>365</v>
      </c>
      <c r="W900" s="495">
        <v>15719.21</v>
      </c>
      <c r="X900" s="128">
        <v>1</v>
      </c>
      <c r="Y900" s="128">
        <v>0</v>
      </c>
      <c r="Z900" s="495">
        <v>6130.4919</v>
      </c>
      <c r="AA900" s="495">
        <v>0</v>
      </c>
      <c r="AB900" s="495">
        <v>9588.7180999999982</v>
      </c>
      <c r="AC900" s="495">
        <v>0</v>
      </c>
      <c r="AD900" s="495">
        <v>0</v>
      </c>
      <c r="AE900" s="42" t="s">
        <v>543</v>
      </c>
      <c r="AF900" s="42" t="s">
        <v>765</v>
      </c>
      <c r="AG900" s="42" t="s">
        <v>7866</v>
      </c>
      <c r="AH900" s="42">
        <v>1</v>
      </c>
      <c r="AI900" s="42" t="s">
        <v>8708</v>
      </c>
      <c r="AK900"/>
      <c r="AL900"/>
      <c r="AM900"/>
      <c r="AN900"/>
      <c r="AO900"/>
      <c r="AP900"/>
      <c r="AQ900"/>
    </row>
    <row r="901" spans="1:43">
      <c r="A901" t="s">
        <v>2015</v>
      </c>
      <c r="B901" t="s">
        <v>1940</v>
      </c>
      <c r="C901" t="s">
        <v>365</v>
      </c>
      <c r="D901" t="s">
        <v>6306</v>
      </c>
      <c r="E901"/>
      <c r="F901" t="s">
        <v>695</v>
      </c>
      <c r="G901" t="s">
        <v>1616</v>
      </c>
      <c r="H901" t="s">
        <v>5017</v>
      </c>
      <c r="I901" t="s">
        <v>365</v>
      </c>
      <c r="J901" t="s">
        <v>365</v>
      </c>
      <c r="K901" t="s">
        <v>365</v>
      </c>
      <c r="L901" t="s">
        <v>365</v>
      </c>
      <c r="M901" t="s">
        <v>6627</v>
      </c>
      <c r="N901" s="128" t="s">
        <v>365</v>
      </c>
      <c r="O901" s="128" t="s">
        <v>365</v>
      </c>
      <c r="P901" s="128" t="s">
        <v>365</v>
      </c>
      <c r="Q901" s="128" t="s">
        <v>365</v>
      </c>
      <c r="R901" s="128" t="s">
        <v>365</v>
      </c>
      <c r="S901" s="128">
        <v>0.33381505705084491</v>
      </c>
      <c r="T901">
        <v>2028</v>
      </c>
      <c r="U901" s="495">
        <v>140664</v>
      </c>
      <c r="V901" s="495" t="s">
        <v>365</v>
      </c>
      <c r="W901" s="495">
        <v>140664</v>
      </c>
      <c r="X901" s="128">
        <v>1</v>
      </c>
      <c r="Y901" s="128">
        <v>0</v>
      </c>
      <c r="Z901" s="495">
        <v>93708.238814999946</v>
      </c>
      <c r="AA901" s="495">
        <v>0</v>
      </c>
      <c r="AB901" s="495">
        <v>46955.761185000054</v>
      </c>
      <c r="AC901" s="495">
        <v>0</v>
      </c>
      <c r="AD901" s="495">
        <v>0</v>
      </c>
      <c r="AE901" s="42" t="s">
        <v>649</v>
      </c>
      <c r="AF901" s="42" t="s">
        <v>764</v>
      </c>
      <c r="AG901" s="42" t="s">
        <v>8002</v>
      </c>
      <c r="AH901" s="42">
        <v>1</v>
      </c>
      <c r="AI901" s="42" t="s">
        <v>8754</v>
      </c>
      <c r="AK901"/>
      <c r="AL901"/>
      <c r="AM901"/>
      <c r="AN901"/>
      <c r="AO901"/>
      <c r="AP901"/>
      <c r="AQ901"/>
    </row>
    <row r="902" spans="1:43">
      <c r="A902" t="s">
        <v>2015</v>
      </c>
      <c r="B902" t="s">
        <v>1940</v>
      </c>
      <c r="C902" t="s">
        <v>365</v>
      </c>
      <c r="D902" t="s">
        <v>6624</v>
      </c>
      <c r="E902"/>
      <c r="F902" t="s">
        <v>6625</v>
      </c>
      <c r="G902" t="s">
        <v>6626</v>
      </c>
      <c r="H902" t="s">
        <v>5017</v>
      </c>
      <c r="I902" t="s">
        <v>365</v>
      </c>
      <c r="J902" t="s">
        <v>365</v>
      </c>
      <c r="K902" t="s">
        <v>365</v>
      </c>
      <c r="L902" t="s">
        <v>365</v>
      </c>
      <c r="M902" t="s">
        <v>6627</v>
      </c>
      <c r="N902" s="128" t="s">
        <v>365</v>
      </c>
      <c r="O902" s="128" t="s">
        <v>365</v>
      </c>
      <c r="P902" s="128" t="s">
        <v>365</v>
      </c>
      <c r="Q902" s="128" t="s">
        <v>365</v>
      </c>
      <c r="R902" s="128" t="s">
        <v>365</v>
      </c>
      <c r="S902" s="128">
        <v>0.28713073567366332</v>
      </c>
      <c r="T902">
        <v>2028</v>
      </c>
      <c r="U902" s="495">
        <v>16922</v>
      </c>
      <c r="V902" s="495" t="s">
        <v>365</v>
      </c>
      <c r="W902" s="495">
        <v>16922</v>
      </c>
      <c r="X902" s="128">
        <v>1</v>
      </c>
      <c r="Y902" s="128">
        <v>0</v>
      </c>
      <c r="Z902" s="495">
        <v>12063.173690930269</v>
      </c>
      <c r="AA902" s="495">
        <v>0</v>
      </c>
      <c r="AB902" s="495">
        <v>4858.826309069731</v>
      </c>
      <c r="AC902" s="495">
        <v>0</v>
      </c>
      <c r="AD902" s="495">
        <v>0</v>
      </c>
      <c r="AE902" s="42" t="s">
        <v>649</v>
      </c>
      <c r="AF902" s="42" t="s">
        <v>764</v>
      </c>
      <c r="AG902" s="42" t="s">
        <v>7933</v>
      </c>
      <c r="AH902" s="42">
        <v>1</v>
      </c>
      <c r="AI902" s="42" t="s">
        <v>8729</v>
      </c>
      <c r="AK902"/>
      <c r="AL902"/>
      <c r="AM902"/>
      <c r="AN902"/>
      <c r="AO902"/>
      <c r="AP902"/>
      <c r="AQ902"/>
    </row>
    <row r="903" spans="1:43">
      <c r="A903" t="s">
        <v>5882</v>
      </c>
      <c r="B903" t="s">
        <v>280</v>
      </c>
      <c r="C903" t="s">
        <v>365</v>
      </c>
      <c r="D903" t="s">
        <v>6614</v>
      </c>
      <c r="E903"/>
      <c r="F903" t="s">
        <v>1013</v>
      </c>
      <c r="G903" t="s">
        <v>1726</v>
      </c>
      <c r="H903" t="s">
        <v>365</v>
      </c>
      <c r="I903" t="s">
        <v>365</v>
      </c>
      <c r="J903" t="s">
        <v>365</v>
      </c>
      <c r="K903" t="s">
        <v>365</v>
      </c>
      <c r="L903" t="s">
        <v>365</v>
      </c>
      <c r="M903" t="s">
        <v>5976</v>
      </c>
      <c r="N903" s="128" t="s">
        <v>365</v>
      </c>
      <c r="O903" s="128" t="s">
        <v>365</v>
      </c>
      <c r="P903" s="128" t="s">
        <v>365</v>
      </c>
      <c r="Q903" s="128" t="s">
        <v>365</v>
      </c>
      <c r="R903" s="128" t="s">
        <v>365</v>
      </c>
      <c r="S903" s="128">
        <v>0.5</v>
      </c>
      <c r="T903">
        <v>2028</v>
      </c>
      <c r="U903" s="495">
        <v>3699.51</v>
      </c>
      <c r="V903" s="495" t="s">
        <v>365</v>
      </c>
      <c r="W903" s="495">
        <v>3699.51</v>
      </c>
      <c r="X903" s="128">
        <v>1</v>
      </c>
      <c r="Y903" s="128">
        <v>0</v>
      </c>
      <c r="Z903" s="495">
        <v>1849.7550000000001</v>
      </c>
      <c r="AA903" s="495">
        <v>0</v>
      </c>
      <c r="AB903" s="495">
        <v>1849.7550000000001</v>
      </c>
      <c r="AC903" s="495">
        <v>0</v>
      </c>
      <c r="AD903" s="495">
        <v>0</v>
      </c>
      <c r="AE903" s="42" t="s">
        <v>526</v>
      </c>
      <c r="AF903" s="42" t="s">
        <v>765</v>
      </c>
      <c r="AG903" s="42" t="s">
        <v>7862</v>
      </c>
      <c r="AH903" s="42">
        <v>1</v>
      </c>
      <c r="AI903" s="42" t="s">
        <v>8704</v>
      </c>
      <c r="AK903"/>
      <c r="AL903"/>
      <c r="AM903"/>
      <c r="AN903"/>
      <c r="AO903"/>
      <c r="AP903"/>
      <c r="AQ903"/>
    </row>
    <row r="904" spans="1:43">
      <c r="A904" t="s">
        <v>26</v>
      </c>
      <c r="B904" t="s">
        <v>11</v>
      </c>
      <c r="C904" t="s">
        <v>365</v>
      </c>
      <c r="D904" t="s">
        <v>921</v>
      </c>
      <c r="E904"/>
      <c r="F904" t="s">
        <v>1082</v>
      </c>
      <c r="G904" t="s">
        <v>1239</v>
      </c>
      <c r="H904" t="s">
        <v>365</v>
      </c>
      <c r="I904" t="s">
        <v>365</v>
      </c>
      <c r="J904" t="s">
        <v>365</v>
      </c>
      <c r="K904" t="s">
        <v>365</v>
      </c>
      <c r="L904" t="s">
        <v>365</v>
      </c>
      <c r="M904" t="s">
        <v>6009</v>
      </c>
      <c r="N904" s="128" t="s">
        <v>365</v>
      </c>
      <c r="O904" s="128" t="s">
        <v>365</v>
      </c>
      <c r="P904" s="128" t="s">
        <v>365</v>
      </c>
      <c r="Q904" s="128" t="s">
        <v>365</v>
      </c>
      <c r="R904" s="128" t="s">
        <v>365</v>
      </c>
      <c r="S904" s="128">
        <v>0.9</v>
      </c>
      <c r="T904">
        <v>2033</v>
      </c>
      <c r="U904" s="495">
        <v>63535.479999999996</v>
      </c>
      <c r="V904" s="495" t="s">
        <v>365</v>
      </c>
      <c r="W904" s="495">
        <v>63535.479999999996</v>
      </c>
      <c r="X904" s="128">
        <v>0.83333333333333337</v>
      </c>
      <c r="Y904" s="128">
        <v>0.16666666666666663</v>
      </c>
      <c r="Z904" s="495">
        <v>6353.547999999998</v>
      </c>
      <c r="AA904" s="495">
        <v>0</v>
      </c>
      <c r="AB904" s="495">
        <v>47651.61</v>
      </c>
      <c r="AC904" s="495">
        <v>9530.3219999999983</v>
      </c>
      <c r="AD904" s="495">
        <v>0</v>
      </c>
      <c r="AE904" s="42" t="s">
        <v>1907</v>
      </c>
      <c r="AF904" s="42" t="s">
        <v>764</v>
      </c>
      <c r="AG904" s="42" t="s">
        <v>7934</v>
      </c>
      <c r="AH904" s="42">
        <v>1</v>
      </c>
      <c r="AI904" s="42" t="s">
        <v>8730</v>
      </c>
      <c r="AK904"/>
      <c r="AL904"/>
      <c r="AM904"/>
      <c r="AN904"/>
      <c r="AO904"/>
      <c r="AP904"/>
      <c r="AQ904"/>
    </row>
    <row r="905" spans="1:43">
      <c r="A905" t="s">
        <v>26</v>
      </c>
      <c r="B905" t="s">
        <v>11</v>
      </c>
      <c r="C905" t="s">
        <v>365</v>
      </c>
      <c r="D905" t="s">
        <v>917</v>
      </c>
      <c r="E905"/>
      <c r="F905" t="s">
        <v>918</v>
      </c>
      <c r="G905" t="s">
        <v>1221</v>
      </c>
      <c r="H905" t="s">
        <v>365</v>
      </c>
      <c r="I905" t="s">
        <v>365</v>
      </c>
      <c r="J905" t="s">
        <v>365</v>
      </c>
      <c r="K905" t="s">
        <v>365</v>
      </c>
      <c r="L905" t="s">
        <v>365</v>
      </c>
      <c r="M905" t="s">
        <v>6026</v>
      </c>
      <c r="N905" s="128" t="s">
        <v>365</v>
      </c>
      <c r="O905" s="128" t="s">
        <v>365</v>
      </c>
      <c r="P905" s="128" t="s">
        <v>365</v>
      </c>
      <c r="Q905" s="128" t="s">
        <v>365</v>
      </c>
      <c r="R905" s="128" t="s">
        <v>365</v>
      </c>
      <c r="S905" s="128">
        <v>0.35</v>
      </c>
      <c r="T905">
        <v>2028</v>
      </c>
      <c r="U905" s="495">
        <v>3783220.1800000006</v>
      </c>
      <c r="V905" s="495" t="s">
        <v>365</v>
      </c>
      <c r="W905" s="495">
        <v>3783220.1800000006</v>
      </c>
      <c r="X905" s="128">
        <v>1</v>
      </c>
      <c r="Y905" s="128">
        <v>0</v>
      </c>
      <c r="Z905" s="495">
        <v>2459093.1170000006</v>
      </c>
      <c r="AA905" s="495">
        <v>0</v>
      </c>
      <c r="AB905" s="495">
        <v>1324127.0630000001</v>
      </c>
      <c r="AC905" s="495">
        <v>0</v>
      </c>
      <c r="AD905" s="495">
        <v>0</v>
      </c>
      <c r="AE905" s="42" t="s">
        <v>1908</v>
      </c>
      <c r="AF905" s="42" t="s">
        <v>764</v>
      </c>
      <c r="AG905" s="42" t="s">
        <v>8094</v>
      </c>
      <c r="AH905" s="42">
        <v>1</v>
      </c>
      <c r="AI905" s="42" t="s">
        <v>8790</v>
      </c>
      <c r="AK905"/>
      <c r="AL905"/>
      <c r="AM905"/>
      <c r="AN905"/>
      <c r="AO905"/>
      <c r="AP905"/>
      <c r="AQ905"/>
    </row>
    <row r="906" spans="1:43">
      <c r="A906" t="s">
        <v>2015</v>
      </c>
      <c r="B906" t="s">
        <v>1940</v>
      </c>
      <c r="C906" t="s">
        <v>365</v>
      </c>
      <c r="D906" s="488" t="s">
        <v>1689</v>
      </c>
      <c r="E906"/>
      <c r="F906" t="s">
        <v>1049</v>
      </c>
      <c r="G906" t="s">
        <v>1688</v>
      </c>
      <c r="H906" t="s">
        <v>365</v>
      </c>
      <c r="I906" t="s">
        <v>365</v>
      </c>
      <c r="J906" t="s">
        <v>365</v>
      </c>
      <c r="K906" t="s">
        <v>365</v>
      </c>
      <c r="L906" t="s">
        <v>365</v>
      </c>
      <c r="M906" t="s">
        <v>6615</v>
      </c>
      <c r="N906" s="128" t="s">
        <v>365</v>
      </c>
      <c r="O906" s="128" t="s">
        <v>365</v>
      </c>
      <c r="P906" s="128" t="s">
        <v>365</v>
      </c>
      <c r="Q906" s="128" t="s">
        <v>365</v>
      </c>
      <c r="R906" s="128" t="s">
        <v>365</v>
      </c>
      <c r="S906" s="128">
        <v>0.625</v>
      </c>
      <c r="T906">
        <v>2028</v>
      </c>
      <c r="U906" s="495">
        <v>259973.71000000002</v>
      </c>
      <c r="V906" s="495" t="s">
        <v>365</v>
      </c>
      <c r="W906" s="495">
        <v>259973.71000000002</v>
      </c>
      <c r="X906" s="128">
        <v>1</v>
      </c>
      <c r="Y906" s="128">
        <v>0</v>
      </c>
      <c r="Z906" s="495">
        <v>97490.141250000015</v>
      </c>
      <c r="AA906" s="495">
        <v>0</v>
      </c>
      <c r="AB906" s="495">
        <v>162483.56875000001</v>
      </c>
      <c r="AC906" s="495">
        <v>0</v>
      </c>
      <c r="AD906" s="495">
        <v>0</v>
      </c>
      <c r="AE906" s="42" t="s">
        <v>654</v>
      </c>
      <c r="AF906" s="42" t="s">
        <v>764</v>
      </c>
      <c r="AG906" s="42" t="s">
        <v>8120</v>
      </c>
      <c r="AH906" s="42">
        <v>1</v>
      </c>
      <c r="AI906" s="42" t="s">
        <v>8705</v>
      </c>
      <c r="AK906"/>
      <c r="AL906"/>
      <c r="AM906"/>
      <c r="AN906"/>
      <c r="AO906"/>
      <c r="AP906"/>
      <c r="AQ906"/>
    </row>
    <row r="907" spans="1:43">
      <c r="A907" t="s">
        <v>2015</v>
      </c>
      <c r="B907" t="s">
        <v>1940</v>
      </c>
      <c r="C907" t="s">
        <v>365</v>
      </c>
      <c r="D907" t="s">
        <v>50</v>
      </c>
      <c r="E907"/>
      <c r="F907" t="s">
        <v>6712</v>
      </c>
      <c r="G907" t="s">
        <v>6713</v>
      </c>
      <c r="H907" t="s">
        <v>5017</v>
      </c>
      <c r="I907" t="s">
        <v>365</v>
      </c>
      <c r="J907" t="s">
        <v>365</v>
      </c>
      <c r="K907" t="s">
        <v>365</v>
      </c>
      <c r="L907" t="s">
        <v>365</v>
      </c>
      <c r="M907" t="s">
        <v>5952</v>
      </c>
      <c r="N907" s="128" t="s">
        <v>365</v>
      </c>
      <c r="O907" s="128" t="s">
        <v>365</v>
      </c>
      <c r="P907" s="128" t="s">
        <v>365</v>
      </c>
      <c r="Q907" s="128" t="s">
        <v>365</v>
      </c>
      <c r="R907" s="128" t="s">
        <v>365</v>
      </c>
      <c r="S907" s="128">
        <v>0.31340930646328724</v>
      </c>
      <c r="T907">
        <v>2035</v>
      </c>
      <c r="U907" s="495">
        <v>23872.69</v>
      </c>
      <c r="V907" s="495" t="s">
        <v>365</v>
      </c>
      <c r="W907" s="495">
        <v>23872.69</v>
      </c>
      <c r="X907" s="128">
        <v>0.7142857142857143</v>
      </c>
      <c r="Y907" s="128">
        <v>0.2857142857142857</v>
      </c>
      <c r="Z907" s="495">
        <v>16390.766783686948</v>
      </c>
      <c r="AA907" s="495">
        <v>0</v>
      </c>
      <c r="AB907" s="495">
        <v>5344.2308687950363</v>
      </c>
      <c r="AC907" s="495">
        <v>2137.6923475180142</v>
      </c>
      <c r="AD907" s="495">
        <v>0</v>
      </c>
      <c r="AE907" s="42" t="s">
        <v>656</v>
      </c>
      <c r="AF907" s="42" t="s">
        <v>765</v>
      </c>
      <c r="AG907" s="42" t="s">
        <v>8060</v>
      </c>
      <c r="AH907" s="42">
        <v>1</v>
      </c>
      <c r="AI907" s="42" t="s">
        <v>8769</v>
      </c>
      <c r="AK907"/>
      <c r="AL907"/>
      <c r="AM907"/>
      <c r="AN907"/>
      <c r="AO907"/>
      <c r="AP907"/>
      <c r="AQ907"/>
    </row>
    <row r="908" spans="1:43">
      <c r="A908" t="s">
        <v>2015</v>
      </c>
      <c r="B908" t="s">
        <v>1940</v>
      </c>
      <c r="C908" t="s">
        <v>365</v>
      </c>
      <c r="D908" t="s">
        <v>51</v>
      </c>
      <c r="E908"/>
      <c r="F908" t="s">
        <v>1882</v>
      </c>
      <c r="G908" t="s">
        <v>6576</v>
      </c>
      <c r="H908" t="s">
        <v>5017</v>
      </c>
      <c r="I908" t="s">
        <v>365</v>
      </c>
      <c r="J908" t="s">
        <v>365</v>
      </c>
      <c r="K908" t="s">
        <v>365</v>
      </c>
      <c r="L908" t="s">
        <v>365</v>
      </c>
      <c r="M908" t="s">
        <v>6577</v>
      </c>
      <c r="N908" s="128" t="s">
        <v>365</v>
      </c>
      <c r="O908" s="128" t="s">
        <v>365</v>
      </c>
      <c r="P908" s="128" t="s">
        <v>365</v>
      </c>
      <c r="Q908" s="128" t="s">
        <v>365</v>
      </c>
      <c r="R908" s="128" t="s">
        <v>365</v>
      </c>
      <c r="S908" s="128">
        <v>0.48830699350665518</v>
      </c>
      <c r="T908">
        <v>2048</v>
      </c>
      <c r="U908" s="495">
        <v>1638272</v>
      </c>
      <c r="V908" s="495" t="s">
        <v>365</v>
      </c>
      <c r="W908" s="495">
        <v>1638272</v>
      </c>
      <c r="X908" s="128">
        <v>0.37037037037037035</v>
      </c>
      <c r="Y908" s="128">
        <v>0.62962962962962965</v>
      </c>
      <c r="Z908" s="495">
        <v>838292.325133865</v>
      </c>
      <c r="AA908" s="495">
        <v>0</v>
      </c>
      <c r="AB908" s="495">
        <v>296288.76846893888</v>
      </c>
      <c r="AC908" s="495">
        <v>503690.90639719611</v>
      </c>
      <c r="AD908" s="495">
        <v>0</v>
      </c>
      <c r="AE908" s="42" t="s">
        <v>646</v>
      </c>
      <c r="AF908" s="42" t="s">
        <v>765</v>
      </c>
      <c r="AG908" s="42" t="s">
        <v>7791</v>
      </c>
      <c r="AH908" s="42">
        <v>1</v>
      </c>
      <c r="AI908" s="42" t="s">
        <v>8635</v>
      </c>
      <c r="AK908"/>
      <c r="AL908"/>
      <c r="AM908"/>
      <c r="AN908"/>
      <c r="AO908"/>
      <c r="AP908"/>
      <c r="AQ908"/>
    </row>
    <row r="909" spans="1:43">
      <c r="A909" t="s">
        <v>2015</v>
      </c>
      <c r="B909" t="s">
        <v>1940</v>
      </c>
      <c r="C909" t="s">
        <v>365</v>
      </c>
      <c r="D909" t="s">
        <v>1881</v>
      </c>
      <c r="E909"/>
      <c r="F909" t="s">
        <v>1883</v>
      </c>
      <c r="G909" t="s">
        <v>6575</v>
      </c>
      <c r="H909" t="s">
        <v>5017</v>
      </c>
      <c r="I909" t="s">
        <v>365</v>
      </c>
      <c r="J909" t="s">
        <v>365</v>
      </c>
      <c r="K909" t="s">
        <v>365</v>
      </c>
      <c r="L909" t="s">
        <v>365</v>
      </c>
      <c r="M909" t="s">
        <v>5962</v>
      </c>
      <c r="N909" s="128" t="s">
        <v>365</v>
      </c>
      <c r="O909" s="128" t="s">
        <v>365</v>
      </c>
      <c r="P909" s="128" t="s">
        <v>365</v>
      </c>
      <c r="Q909" s="128" t="s">
        <v>365</v>
      </c>
      <c r="R909" s="128" t="s">
        <v>365</v>
      </c>
      <c r="S909" s="128">
        <v>0.22384024702530292</v>
      </c>
      <c r="T909">
        <v>2048</v>
      </c>
      <c r="U909" s="495">
        <v>3100393</v>
      </c>
      <c r="V909" s="495" t="s">
        <v>365</v>
      </c>
      <c r="W909" s="495">
        <v>3100393</v>
      </c>
      <c r="X909" s="128">
        <v>0.37037037037037035</v>
      </c>
      <c r="Y909" s="128">
        <v>0.62962962962962965</v>
      </c>
      <c r="Z909" s="495">
        <v>2406400.2650044798</v>
      </c>
      <c r="AA909" s="495">
        <v>0</v>
      </c>
      <c r="AB909" s="495">
        <v>257034.3462946371</v>
      </c>
      <c r="AC909" s="495">
        <v>436958.38870088314</v>
      </c>
      <c r="AD909" s="495">
        <v>0</v>
      </c>
      <c r="AE909" s="42" t="s">
        <v>658</v>
      </c>
      <c r="AF909" s="42" t="s">
        <v>765</v>
      </c>
      <c r="AG909" s="42" t="s">
        <v>7790</v>
      </c>
      <c r="AH909" s="42">
        <v>1</v>
      </c>
      <c r="AI909" s="42" t="s">
        <v>8634</v>
      </c>
      <c r="AK909"/>
      <c r="AL909"/>
      <c r="AM909"/>
      <c r="AN909"/>
      <c r="AO909"/>
      <c r="AP909"/>
      <c r="AQ909"/>
    </row>
    <row r="910" spans="1:43">
      <c r="A910" t="s">
        <v>2015</v>
      </c>
      <c r="B910" t="s">
        <v>1940</v>
      </c>
      <c r="C910" t="s">
        <v>365</v>
      </c>
      <c r="D910" t="s">
        <v>1881</v>
      </c>
      <c r="E910"/>
      <c r="F910" t="s">
        <v>1883</v>
      </c>
      <c r="G910" t="s">
        <v>6575</v>
      </c>
      <c r="H910" t="s">
        <v>5017</v>
      </c>
      <c r="I910" t="s">
        <v>365</v>
      </c>
      <c r="J910" t="s">
        <v>365</v>
      </c>
      <c r="K910" t="s">
        <v>365</v>
      </c>
      <c r="L910" t="s">
        <v>365</v>
      </c>
      <c r="M910" t="s">
        <v>5962</v>
      </c>
      <c r="N910" s="128" t="s">
        <v>365</v>
      </c>
      <c r="O910" s="128" t="s">
        <v>365</v>
      </c>
      <c r="P910" s="128" t="s">
        <v>365</v>
      </c>
      <c r="Q910" s="128" t="s">
        <v>365</v>
      </c>
      <c r="R910" s="128" t="s">
        <v>365</v>
      </c>
      <c r="S910" s="128">
        <v>0.22384024702530292</v>
      </c>
      <c r="T910">
        <v>2048</v>
      </c>
      <c r="U910" s="495">
        <v>342144.32</v>
      </c>
      <c r="V910" s="495" t="s">
        <v>365</v>
      </c>
      <c r="W910" s="495">
        <v>342144.32</v>
      </c>
      <c r="X910" s="128">
        <v>0.37037037037037035</v>
      </c>
      <c r="Y910" s="128">
        <v>0.62962962962962965</v>
      </c>
      <c r="Z910" s="495">
        <v>265558.6508928957</v>
      </c>
      <c r="AA910" s="495">
        <v>0</v>
      </c>
      <c r="AB910" s="495">
        <v>28365.062632260851</v>
      </c>
      <c r="AC910" s="495">
        <v>48220.606474843451</v>
      </c>
      <c r="AD910" s="495">
        <v>0</v>
      </c>
      <c r="AE910" s="42" t="s">
        <v>658</v>
      </c>
      <c r="AF910" s="42" t="s">
        <v>765</v>
      </c>
      <c r="AG910" s="42" t="s">
        <v>8113</v>
      </c>
      <c r="AH910" s="42">
        <v>1</v>
      </c>
      <c r="AI910" s="42" t="s">
        <v>8634</v>
      </c>
      <c r="AK910"/>
      <c r="AL910"/>
      <c r="AM910"/>
      <c r="AN910"/>
      <c r="AO910"/>
      <c r="AP910"/>
      <c r="AQ910"/>
    </row>
    <row r="911" spans="1:43">
      <c r="A911" t="s">
        <v>2015</v>
      </c>
      <c r="B911" t="s">
        <v>1940</v>
      </c>
      <c r="C911" t="s">
        <v>365</v>
      </c>
      <c r="D911" t="s">
        <v>6572</v>
      </c>
      <c r="E911"/>
      <c r="F911" t="s">
        <v>6573</v>
      </c>
      <c r="G911" t="s">
        <v>6574</v>
      </c>
      <c r="H911" t="s">
        <v>5017</v>
      </c>
      <c r="I911" t="s">
        <v>365</v>
      </c>
      <c r="J911" t="s">
        <v>365</v>
      </c>
      <c r="K911" t="s">
        <v>365</v>
      </c>
      <c r="L911" t="s">
        <v>365</v>
      </c>
      <c r="M911" t="s">
        <v>5962</v>
      </c>
      <c r="N911" s="128" t="s">
        <v>365</v>
      </c>
      <c r="O911" s="128" t="s">
        <v>365</v>
      </c>
      <c r="P911" s="128" t="s">
        <v>365</v>
      </c>
      <c r="Q911" s="128" t="s">
        <v>365</v>
      </c>
      <c r="R911" s="128" t="s">
        <v>365</v>
      </c>
      <c r="S911" s="128">
        <v>8.8295180445741472E-2</v>
      </c>
      <c r="T911">
        <v>2028</v>
      </c>
      <c r="U911" s="495">
        <v>9346</v>
      </c>
      <c r="V911" s="495" t="s">
        <v>365</v>
      </c>
      <c r="W911" s="495">
        <v>9346</v>
      </c>
      <c r="X911" s="128">
        <v>1</v>
      </c>
      <c r="Y911" s="128">
        <v>0</v>
      </c>
      <c r="Z911" s="495">
        <v>8520.7932435541006</v>
      </c>
      <c r="AA911" s="495">
        <v>0</v>
      </c>
      <c r="AB911" s="495">
        <v>825.20675644589937</v>
      </c>
      <c r="AC911" s="495">
        <v>0</v>
      </c>
      <c r="AD911" s="495">
        <v>0</v>
      </c>
      <c r="AE911" s="42" t="s">
        <v>658</v>
      </c>
      <c r="AF911" s="42" t="s">
        <v>765</v>
      </c>
      <c r="AG911" s="42" t="s">
        <v>7789</v>
      </c>
      <c r="AH911" s="42">
        <v>1</v>
      </c>
      <c r="AI911" s="42" t="s">
        <v>8633</v>
      </c>
      <c r="AK911"/>
      <c r="AL911"/>
      <c r="AM911"/>
      <c r="AN911"/>
      <c r="AO911"/>
      <c r="AP911"/>
      <c r="AQ911"/>
    </row>
    <row r="912" spans="1:43">
      <c r="A912" t="s">
        <v>26</v>
      </c>
      <c r="B912" t="s">
        <v>11</v>
      </c>
      <c r="C912" t="s">
        <v>365</v>
      </c>
      <c r="D912" t="s">
        <v>6602</v>
      </c>
      <c r="E912"/>
      <c r="F912" t="s">
        <v>1826</v>
      </c>
      <c r="G912" t="s">
        <v>1170</v>
      </c>
      <c r="H912" t="s">
        <v>365</v>
      </c>
      <c r="I912" t="s">
        <v>365</v>
      </c>
      <c r="J912" t="s">
        <v>365</v>
      </c>
      <c r="K912" t="s">
        <v>365</v>
      </c>
      <c r="L912" t="s">
        <v>365</v>
      </c>
      <c r="M912" t="s">
        <v>6005</v>
      </c>
      <c r="N912" s="128" t="s">
        <v>365</v>
      </c>
      <c r="O912" s="128" t="s">
        <v>365</v>
      </c>
      <c r="P912" s="128" t="s">
        <v>365</v>
      </c>
      <c r="Q912" s="128" t="s">
        <v>365</v>
      </c>
      <c r="R912" s="128" t="s">
        <v>365</v>
      </c>
      <c r="S912" s="128">
        <v>0.37</v>
      </c>
      <c r="T912">
        <v>2028</v>
      </c>
      <c r="U912" s="495">
        <v>188716.85</v>
      </c>
      <c r="V912" s="495" t="s">
        <v>365</v>
      </c>
      <c r="W912" s="495">
        <v>188716.85</v>
      </c>
      <c r="X912" s="128">
        <v>1</v>
      </c>
      <c r="Y912" s="128">
        <v>0</v>
      </c>
      <c r="Z912" s="495">
        <v>118891.6155</v>
      </c>
      <c r="AA912" s="495">
        <v>0</v>
      </c>
      <c r="AB912" s="495">
        <v>69825.234500000006</v>
      </c>
      <c r="AC912" s="495">
        <v>0</v>
      </c>
      <c r="AD912" s="495">
        <v>0</v>
      </c>
      <c r="AE912" s="42" t="s">
        <v>1911</v>
      </c>
      <c r="AF912" s="42" t="s">
        <v>765</v>
      </c>
      <c r="AG912" s="42" t="s">
        <v>7846</v>
      </c>
      <c r="AH912" s="42">
        <v>1</v>
      </c>
      <c r="AI912" s="42" t="s">
        <v>8690</v>
      </c>
      <c r="AK912"/>
      <c r="AL912"/>
      <c r="AM912"/>
      <c r="AN912"/>
      <c r="AO912"/>
      <c r="AP912"/>
      <c r="AQ912"/>
    </row>
    <row r="913" spans="1:43">
      <c r="A913" t="s">
        <v>26</v>
      </c>
      <c r="B913" t="s">
        <v>11</v>
      </c>
      <c r="C913" t="s">
        <v>365</v>
      </c>
      <c r="D913" t="s">
        <v>6603</v>
      </c>
      <c r="E913"/>
      <c r="F913" t="s">
        <v>990</v>
      </c>
      <c r="G913" t="s">
        <v>1170</v>
      </c>
      <c r="H913" t="s">
        <v>365</v>
      </c>
      <c r="I913" t="s">
        <v>365</v>
      </c>
      <c r="J913" t="s">
        <v>365</v>
      </c>
      <c r="K913" t="s">
        <v>365</v>
      </c>
      <c r="L913" t="s">
        <v>365</v>
      </c>
      <c r="M913" t="s">
        <v>6005</v>
      </c>
      <c r="N913" s="128" t="s">
        <v>365</v>
      </c>
      <c r="O913" s="128" t="s">
        <v>365</v>
      </c>
      <c r="P913" s="128" t="s">
        <v>365</v>
      </c>
      <c r="Q913" s="128" t="s">
        <v>365</v>
      </c>
      <c r="R913" s="128" t="s">
        <v>365</v>
      </c>
      <c r="S913" s="128">
        <v>0.37</v>
      </c>
      <c r="T913">
        <v>2028</v>
      </c>
      <c r="U913" s="495">
        <v>20395</v>
      </c>
      <c r="V913" s="495" t="s">
        <v>365</v>
      </c>
      <c r="W913" s="495">
        <v>20395</v>
      </c>
      <c r="X913" s="128">
        <v>1</v>
      </c>
      <c r="Y913" s="128">
        <v>0</v>
      </c>
      <c r="Z913" s="495">
        <v>12848.85</v>
      </c>
      <c r="AA913" s="495">
        <v>0</v>
      </c>
      <c r="AB913" s="495">
        <v>7546.15</v>
      </c>
      <c r="AC913" s="495">
        <v>0</v>
      </c>
      <c r="AD913" s="495">
        <v>0</v>
      </c>
      <c r="AE913" s="42" t="s">
        <v>1911</v>
      </c>
      <c r="AF913" s="42" t="s">
        <v>765</v>
      </c>
      <c r="AG913" s="42" t="s">
        <v>7847</v>
      </c>
      <c r="AH913" s="42">
        <v>1</v>
      </c>
      <c r="AI913" s="42" t="s">
        <v>8691</v>
      </c>
      <c r="AK913"/>
      <c r="AL913"/>
      <c r="AM913"/>
      <c r="AN913"/>
      <c r="AO913"/>
      <c r="AP913"/>
      <c r="AQ913"/>
    </row>
    <row r="914" spans="1:43">
      <c r="A914" t="s">
        <v>26</v>
      </c>
      <c r="B914" t="s">
        <v>11</v>
      </c>
      <c r="C914" t="s">
        <v>365</v>
      </c>
      <c r="D914" t="s">
        <v>6604</v>
      </c>
      <c r="E914"/>
      <c r="F914" t="s">
        <v>989</v>
      </c>
      <c r="G914" t="s">
        <v>1170</v>
      </c>
      <c r="H914" t="s">
        <v>365</v>
      </c>
      <c r="I914" t="s">
        <v>365</v>
      </c>
      <c r="J914" t="s">
        <v>365</v>
      </c>
      <c r="K914" t="s">
        <v>365</v>
      </c>
      <c r="L914" t="s">
        <v>365</v>
      </c>
      <c r="M914" t="s">
        <v>6005</v>
      </c>
      <c r="N914" s="128" t="s">
        <v>365</v>
      </c>
      <c r="O914" s="128" t="s">
        <v>365</v>
      </c>
      <c r="P914" s="128" t="s">
        <v>365</v>
      </c>
      <c r="Q914" s="128" t="s">
        <v>365</v>
      </c>
      <c r="R914" s="128" t="s">
        <v>365</v>
      </c>
      <c r="S914" s="128">
        <v>0.37</v>
      </c>
      <c r="T914">
        <v>2028</v>
      </c>
      <c r="U914" s="495">
        <v>236233.35</v>
      </c>
      <c r="V914" s="495" t="s">
        <v>365</v>
      </c>
      <c r="W914" s="495">
        <v>236233.35</v>
      </c>
      <c r="X914" s="128">
        <v>1</v>
      </c>
      <c r="Y914" s="128">
        <v>0</v>
      </c>
      <c r="Z914" s="495">
        <v>148827.0105</v>
      </c>
      <c r="AA914" s="495">
        <v>0</v>
      </c>
      <c r="AB914" s="495">
        <v>87406.339500000002</v>
      </c>
      <c r="AC914" s="495">
        <v>0</v>
      </c>
      <c r="AD914" s="495">
        <v>0</v>
      </c>
      <c r="AE914" s="42" t="s">
        <v>1911</v>
      </c>
      <c r="AF914" s="42" t="s">
        <v>765</v>
      </c>
      <c r="AG914" s="42" t="s">
        <v>7848</v>
      </c>
      <c r="AH914" s="42">
        <v>1</v>
      </c>
      <c r="AI914" s="42" t="s">
        <v>8692</v>
      </c>
      <c r="AK914"/>
      <c r="AL914"/>
      <c r="AM914"/>
      <c r="AN914"/>
      <c r="AO914"/>
      <c r="AP914"/>
      <c r="AQ914"/>
    </row>
    <row r="915" spans="1:43">
      <c r="A915" t="s">
        <v>26</v>
      </c>
      <c r="B915" t="s">
        <v>11</v>
      </c>
      <c r="C915" t="s">
        <v>365</v>
      </c>
      <c r="D915" t="s">
        <v>6605</v>
      </c>
      <c r="E915"/>
      <c r="F915" t="s">
        <v>1750</v>
      </c>
      <c r="G915" t="s">
        <v>1170</v>
      </c>
      <c r="H915" t="s">
        <v>365</v>
      </c>
      <c r="I915" t="s">
        <v>365</v>
      </c>
      <c r="J915" t="s">
        <v>365</v>
      </c>
      <c r="K915" t="s">
        <v>365</v>
      </c>
      <c r="L915" t="s">
        <v>365</v>
      </c>
      <c r="M915" t="s">
        <v>6005</v>
      </c>
      <c r="N915" s="128" t="s">
        <v>365</v>
      </c>
      <c r="O915" s="128" t="s">
        <v>365</v>
      </c>
      <c r="P915" s="128" t="s">
        <v>365</v>
      </c>
      <c r="Q915" s="128" t="s">
        <v>365</v>
      </c>
      <c r="R915" s="128" t="s">
        <v>365</v>
      </c>
      <c r="S915" s="128">
        <v>0.37</v>
      </c>
      <c r="T915">
        <v>2028</v>
      </c>
      <c r="U915" s="495">
        <v>258830.5</v>
      </c>
      <c r="V915" s="495" t="s">
        <v>365</v>
      </c>
      <c r="W915" s="495">
        <v>258830.5</v>
      </c>
      <c r="X915" s="128">
        <v>1</v>
      </c>
      <c r="Y915" s="128">
        <v>0</v>
      </c>
      <c r="Z915" s="495">
        <v>163063.215</v>
      </c>
      <c r="AA915" s="495">
        <v>0</v>
      </c>
      <c r="AB915" s="495">
        <v>95767.285000000003</v>
      </c>
      <c r="AC915" s="495">
        <v>0</v>
      </c>
      <c r="AD915" s="495">
        <v>0</v>
      </c>
      <c r="AE915" s="42" t="s">
        <v>1911</v>
      </c>
      <c r="AF915" s="42" t="s">
        <v>765</v>
      </c>
      <c r="AG915" s="42" t="s">
        <v>7849</v>
      </c>
      <c r="AH915" s="42">
        <v>1</v>
      </c>
      <c r="AI915" s="42" t="s">
        <v>8693</v>
      </c>
      <c r="AK915"/>
      <c r="AL915"/>
      <c r="AM915"/>
      <c r="AN915"/>
      <c r="AO915"/>
      <c r="AP915"/>
      <c r="AQ915"/>
    </row>
    <row r="916" spans="1:43">
      <c r="A916" t="s">
        <v>26</v>
      </c>
      <c r="B916" t="s">
        <v>11</v>
      </c>
      <c r="C916" t="s">
        <v>365</v>
      </c>
      <c r="D916" t="s">
        <v>6608</v>
      </c>
      <c r="E916"/>
      <c r="F916" t="s">
        <v>1749</v>
      </c>
      <c r="G916" t="s">
        <v>1170</v>
      </c>
      <c r="H916" t="s">
        <v>365</v>
      </c>
      <c r="I916" t="s">
        <v>365</v>
      </c>
      <c r="J916" t="s">
        <v>365</v>
      </c>
      <c r="K916" t="s">
        <v>365</v>
      </c>
      <c r="L916" t="s">
        <v>365</v>
      </c>
      <c r="M916" t="s">
        <v>6005</v>
      </c>
      <c r="N916" s="128" t="s">
        <v>365</v>
      </c>
      <c r="O916" s="128" t="s">
        <v>365</v>
      </c>
      <c r="P916" s="128" t="s">
        <v>365</v>
      </c>
      <c r="Q916" s="128" t="s">
        <v>365</v>
      </c>
      <c r="R916" s="128" t="s">
        <v>365</v>
      </c>
      <c r="S916" s="128">
        <v>0.37</v>
      </c>
      <c r="T916">
        <v>2028</v>
      </c>
      <c r="U916" s="495">
        <v>543251.6</v>
      </c>
      <c r="V916" s="495" t="s">
        <v>365</v>
      </c>
      <c r="W916" s="495">
        <v>543251.6</v>
      </c>
      <c r="X916" s="128">
        <v>1</v>
      </c>
      <c r="Y916" s="128">
        <v>0</v>
      </c>
      <c r="Z916" s="495">
        <v>342248.50799999997</v>
      </c>
      <c r="AA916" s="495">
        <v>0</v>
      </c>
      <c r="AB916" s="495">
        <v>201003.092</v>
      </c>
      <c r="AC916" s="495">
        <v>0</v>
      </c>
      <c r="AD916" s="495">
        <v>0</v>
      </c>
      <c r="AE916" s="42" t="s">
        <v>1911</v>
      </c>
      <c r="AF916" s="42" t="s">
        <v>765</v>
      </c>
      <c r="AG916" s="42" t="s">
        <v>7850</v>
      </c>
      <c r="AH916" s="42">
        <v>1</v>
      </c>
      <c r="AI916" s="42" t="s">
        <v>8694</v>
      </c>
      <c r="AK916"/>
      <c r="AL916"/>
      <c r="AM916"/>
      <c r="AN916"/>
      <c r="AO916"/>
      <c r="AP916"/>
      <c r="AQ916"/>
    </row>
    <row r="917" spans="1:43">
      <c r="A917" t="s">
        <v>26</v>
      </c>
      <c r="B917" t="s">
        <v>11</v>
      </c>
      <c r="C917" t="s">
        <v>365</v>
      </c>
      <c r="D917" t="s">
        <v>6610</v>
      </c>
      <c r="E917"/>
      <c r="F917" t="s">
        <v>991</v>
      </c>
      <c r="G917" t="s">
        <v>1170</v>
      </c>
      <c r="H917" t="s">
        <v>365</v>
      </c>
      <c r="I917" t="s">
        <v>365</v>
      </c>
      <c r="J917" t="s">
        <v>365</v>
      </c>
      <c r="K917" t="s">
        <v>365</v>
      </c>
      <c r="L917" t="s">
        <v>365</v>
      </c>
      <c r="M917" t="s">
        <v>6005</v>
      </c>
      <c r="N917" s="128" t="s">
        <v>365</v>
      </c>
      <c r="O917" s="128" t="s">
        <v>365</v>
      </c>
      <c r="P917" s="128" t="s">
        <v>365</v>
      </c>
      <c r="Q917" s="128" t="s">
        <v>365</v>
      </c>
      <c r="R917" s="128" t="s">
        <v>365</v>
      </c>
      <c r="S917" s="128">
        <v>0.37</v>
      </c>
      <c r="T917">
        <v>2028</v>
      </c>
      <c r="U917" s="495">
        <v>51596.5</v>
      </c>
      <c r="V917" s="495" t="s">
        <v>365</v>
      </c>
      <c r="W917" s="495">
        <v>51596.5</v>
      </c>
      <c r="X917" s="128">
        <v>1</v>
      </c>
      <c r="Y917" s="128">
        <v>0</v>
      </c>
      <c r="Z917" s="495">
        <v>32505.795000000002</v>
      </c>
      <c r="AA917" s="495">
        <v>0</v>
      </c>
      <c r="AB917" s="495">
        <v>19090.704999999998</v>
      </c>
      <c r="AC917" s="495">
        <v>0</v>
      </c>
      <c r="AD917" s="495">
        <v>0</v>
      </c>
      <c r="AE917" s="42" t="s">
        <v>1911</v>
      </c>
      <c r="AF917" s="42" t="s">
        <v>765</v>
      </c>
      <c r="AG917" s="42" t="s">
        <v>7852</v>
      </c>
      <c r="AH917" s="42">
        <v>1</v>
      </c>
      <c r="AI917" s="42" t="s">
        <v>8696</v>
      </c>
      <c r="AK917"/>
      <c r="AL917"/>
      <c r="AM917"/>
      <c r="AN917"/>
      <c r="AO917"/>
      <c r="AP917"/>
      <c r="AQ917"/>
    </row>
    <row r="918" spans="1:43">
      <c r="A918" t="s">
        <v>1941</v>
      </c>
      <c r="B918" t="s">
        <v>52</v>
      </c>
      <c r="C918" t="s">
        <v>1942</v>
      </c>
      <c r="D918" t="s">
        <v>1943</v>
      </c>
      <c r="E918"/>
      <c r="F918" t="s">
        <v>1945</v>
      </c>
      <c r="G918" t="s">
        <v>1946</v>
      </c>
      <c r="H918" t="s">
        <v>5016</v>
      </c>
      <c r="I918" t="s">
        <v>29</v>
      </c>
      <c r="J918" t="s">
        <v>1947</v>
      </c>
      <c r="K918" t="s">
        <v>1948</v>
      </c>
      <c r="L918" t="s">
        <v>1957</v>
      </c>
      <c r="M918" t="s">
        <v>1949</v>
      </c>
      <c r="N918" s="128" t="s">
        <v>1950</v>
      </c>
      <c r="O918" s="128" t="s">
        <v>1951</v>
      </c>
      <c r="P918" s="128" t="s">
        <v>1952</v>
      </c>
      <c r="Q918" s="128" t="s">
        <v>1953</v>
      </c>
      <c r="R918" s="128" t="s">
        <v>1954</v>
      </c>
      <c r="S918" s="128" t="s">
        <v>7193</v>
      </c>
      <c r="T918" t="s">
        <v>1955</v>
      </c>
      <c r="U918" s="495" t="s">
        <v>786</v>
      </c>
      <c r="V918" s="495" t="s">
        <v>1956</v>
      </c>
      <c r="W918" s="495" t="s">
        <v>4</v>
      </c>
      <c r="X918" s="128" t="e">
        <v>#VALUE!</v>
      </c>
      <c r="Y918" s="128" t="e">
        <v>#VALUE!</v>
      </c>
      <c r="Z918" s="495">
        <v>0</v>
      </c>
      <c r="AA918" s="495">
        <v>0</v>
      </c>
      <c r="AB918" s="495">
        <v>0</v>
      </c>
      <c r="AC918" s="495">
        <v>0</v>
      </c>
      <c r="AD918" s="495">
        <v>0</v>
      </c>
      <c r="AE918" s="42" t="s">
        <v>7189</v>
      </c>
      <c r="AF918" s="42" t="s">
        <v>7189</v>
      </c>
      <c r="AG918" s="42" t="s">
        <v>9174</v>
      </c>
      <c r="AH918" s="42">
        <v>0</v>
      </c>
      <c r="AI918" s="42" t="e">
        <v>#VALUE!</v>
      </c>
      <c r="AK918"/>
      <c r="AL918"/>
      <c r="AM918"/>
      <c r="AN918"/>
      <c r="AO918"/>
      <c r="AP918"/>
      <c r="AQ918"/>
    </row>
    <row r="919" spans="1:43">
      <c r="A919" t="s">
        <v>26</v>
      </c>
      <c r="B919" t="s">
        <v>11</v>
      </c>
      <c r="C919" t="s">
        <v>365</v>
      </c>
      <c r="D919" t="s">
        <v>219</v>
      </c>
      <c r="E919"/>
      <c r="F919" t="s">
        <v>6787</v>
      </c>
      <c r="G919" t="s">
        <v>1325</v>
      </c>
      <c r="H919" t="s">
        <v>365</v>
      </c>
      <c r="I919" t="s">
        <v>16</v>
      </c>
      <c r="J919" t="s">
        <v>365</v>
      </c>
      <c r="K919" t="s">
        <v>365</v>
      </c>
      <c r="L919" t="s">
        <v>365</v>
      </c>
      <c r="M919" t="s">
        <v>6073</v>
      </c>
      <c r="N919" s="128" t="s">
        <v>365</v>
      </c>
      <c r="O919" s="128" t="s">
        <v>365</v>
      </c>
      <c r="P919" s="128" t="s">
        <v>365</v>
      </c>
      <c r="Q919" s="128" t="s">
        <v>365</v>
      </c>
      <c r="R919" s="128" t="s">
        <v>365</v>
      </c>
      <c r="S919" s="128">
        <v>0.71015118790496801</v>
      </c>
      <c r="T919">
        <v>2050</v>
      </c>
      <c r="U919" s="495">
        <v>463000</v>
      </c>
      <c r="V919" s="495" t="s">
        <v>365</v>
      </c>
      <c r="W919" s="495">
        <v>463000</v>
      </c>
      <c r="X919" s="128">
        <v>0.34482758620689657</v>
      </c>
      <c r="Y919" s="128">
        <v>0.65517241379310343</v>
      </c>
      <c r="Z919" s="495">
        <v>134199.99999999983</v>
      </c>
      <c r="AA919" s="495">
        <v>0</v>
      </c>
      <c r="AB919" s="495">
        <v>113379.31034482765</v>
      </c>
      <c r="AC919" s="495">
        <v>215420.68965517252</v>
      </c>
      <c r="AD919" s="495">
        <v>0</v>
      </c>
      <c r="AE919" s="42" t="s">
        <v>1884</v>
      </c>
      <c r="AF919" s="42" t="s">
        <v>764</v>
      </c>
      <c r="AG919" s="42" t="s">
        <v>8299</v>
      </c>
      <c r="AH919" s="42">
        <v>1</v>
      </c>
      <c r="AI919" s="42" t="s">
        <v>8937</v>
      </c>
      <c r="AK919"/>
      <c r="AL919"/>
      <c r="AM919"/>
      <c r="AN919"/>
      <c r="AO919"/>
      <c r="AP919"/>
      <c r="AQ919"/>
    </row>
    <row r="920" spans="1:43">
      <c r="A920"/>
      <c r="B920"/>
      <c r="C920"/>
      <c r="D920"/>
      <c r="E920"/>
      <c r="F920"/>
      <c r="G920"/>
      <c r="H920"/>
      <c r="I920"/>
      <c r="J920"/>
      <c r="K920"/>
      <c r="L920"/>
      <c r="M920"/>
      <c r="N920" s="128"/>
      <c r="O920" s="128"/>
      <c r="P920" s="128"/>
      <c r="Q920" s="128"/>
      <c r="R920" s="128"/>
      <c r="S920" s="128"/>
      <c r="T920"/>
      <c r="U920" s="495"/>
      <c r="V920" s="495"/>
      <c r="W920" s="495"/>
      <c r="X920" s="128"/>
      <c r="Y920" s="128"/>
      <c r="Z920" s="495"/>
      <c r="AA920" s="495"/>
      <c r="AB920" s="495"/>
      <c r="AC920" s="495"/>
      <c r="AD920" s="495"/>
      <c r="AK920"/>
      <c r="AL920"/>
      <c r="AM920"/>
      <c r="AN920"/>
      <c r="AO920"/>
      <c r="AP920"/>
      <c r="AQ920"/>
    </row>
    <row r="921" spans="1:43" ht="13.5" thickBot="1">
      <c r="A921"/>
      <c r="B921"/>
      <c r="C921"/>
      <c r="D921"/>
      <c r="E921"/>
      <c r="F921"/>
      <c r="G921"/>
      <c r="H921"/>
      <c r="I921"/>
      <c r="J921"/>
      <c r="K921"/>
      <c r="L921"/>
      <c r="M921"/>
      <c r="N921"/>
      <c r="O921"/>
      <c r="P921"/>
      <c r="Q921"/>
      <c r="R921"/>
      <c r="S921"/>
      <c r="T921"/>
      <c r="U921" s="496">
        <v>4905609348.1884518</v>
      </c>
      <c r="V921" s="496">
        <v>233507677.4253</v>
      </c>
      <c r="W921" s="496">
        <v>4672101670.7631531</v>
      </c>
      <c r="X921"/>
      <c r="Y921"/>
      <c r="Z921" s="496">
        <v>3159647736.5090833</v>
      </c>
      <c r="AA921" s="496">
        <v>943254536.68872809</v>
      </c>
      <c r="AB921" s="496">
        <v>369577558.23249084</v>
      </c>
      <c r="AC921" s="496">
        <v>199621839.33285391</v>
      </c>
      <c r="AD921" s="496">
        <v>4.5366412848579785E-9</v>
      </c>
      <c r="AK921"/>
      <c r="AL921"/>
      <c r="AM921"/>
      <c r="AN921"/>
      <c r="AO921"/>
      <c r="AP921"/>
      <c r="AQ921"/>
    </row>
  </sheetData>
  <autoFilter ref="A6:AJ919" xr:uid="{94E17B96-3C2A-4703-B883-8CB984023BFC}"/>
  <pageMargins left="0.51181102362204722" right="0.31496062992125984" top="0.55118110236220474" bottom="0.74803149606299213" header="0.31496062992125984" footer="0.31496062992125984"/>
  <pageSetup paperSize="9" scale="24" fitToHeight="19" orientation="landscape" r:id="rId1"/>
  <headerFooter>
    <oddFooter>&amp;L&amp;F&amp;C&amp;A&amp;RPage &amp;P of &amp;N</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9C044-805F-4456-9C1E-85CBC76CB4F7}">
  <sheetPr codeName="Sheet22">
    <tabColor rgb="FF0070C0"/>
    <pageSetUpPr fitToPage="1"/>
  </sheetPr>
  <dimension ref="A1:AR1114"/>
  <sheetViews>
    <sheetView zoomScaleNormal="100" workbookViewId="0">
      <selection activeCell="AI11" sqref="AI11"/>
    </sheetView>
  </sheetViews>
  <sheetFormatPr defaultColWidth="9.453125" defaultRowHeight="12.5"/>
  <cols>
    <col min="1" max="1" width="28" style="42" customWidth="1"/>
    <col min="2" max="2" width="12.1796875" style="42" customWidth="1"/>
    <col min="3" max="3" width="9.7265625" style="42" customWidth="1"/>
    <col min="4" max="4" width="17" style="603" customWidth="1"/>
    <col min="5" max="5" width="14" style="42" customWidth="1"/>
    <col min="6" max="6" width="33.1796875" style="42" customWidth="1"/>
    <col min="7" max="7" width="54.1796875" style="42" customWidth="1"/>
    <col min="8" max="8" width="11.54296875" style="42" customWidth="1"/>
    <col min="9" max="9" width="10.26953125" style="42" customWidth="1"/>
    <col min="10" max="10" width="7.54296875" style="42" customWidth="1"/>
    <col min="11" max="11" width="8.54296875" style="42" customWidth="1"/>
    <col min="12" max="12" width="9" style="42" customWidth="1"/>
    <col min="13" max="13" width="37.54296875" style="42" customWidth="1"/>
    <col min="14" max="14" width="9" style="42" customWidth="1"/>
    <col min="15" max="15" width="8.81640625" style="42" customWidth="1"/>
    <col min="16" max="16" width="8.453125" style="42" customWidth="1"/>
    <col min="17" max="18" width="13.81640625" style="42" customWidth="1"/>
    <col min="19" max="19" width="10.81640625" style="42" customWidth="1"/>
    <col min="20" max="21" width="13.26953125" style="42" customWidth="1"/>
    <col min="22" max="28" width="13.453125" style="42" customWidth="1"/>
    <col min="29" max="30" width="14.453125" style="42" customWidth="1"/>
    <col min="31" max="31" width="11.7265625" customWidth="1"/>
    <col min="32" max="32" width="11.1796875" customWidth="1"/>
    <col min="33" max="33" width="68.81640625" customWidth="1"/>
    <col min="34" max="34" width="14.26953125" customWidth="1"/>
    <col min="35" max="35" width="13.453125" customWidth="1"/>
    <col min="36" max="36" width="10.1796875" customWidth="1"/>
    <col min="37" max="37" width="14.453125" style="42" customWidth="1"/>
    <col min="38" max="38" width="13.453125" style="42" customWidth="1"/>
    <col min="39" max="39" width="17" style="42" customWidth="1"/>
    <col min="40" max="40" width="9.453125" style="42" customWidth="1"/>
    <col min="41" max="42" width="15.453125" style="42" customWidth="1"/>
    <col min="43" max="16384" width="9.453125" style="42"/>
  </cols>
  <sheetData>
    <row r="1" spans="1:44" ht="25">
      <c r="A1" s="122" t="s">
        <v>5077</v>
      </c>
    </row>
    <row r="2" spans="1:44" ht="13">
      <c r="A2" s="136" t="s">
        <v>7076</v>
      </c>
    </row>
    <row r="3" spans="1:44" ht="13">
      <c r="A3" s="94"/>
    </row>
    <row r="4" spans="1:44">
      <c r="A4" s="43"/>
      <c r="X4" s="43"/>
    </row>
    <row r="6" spans="1:44" s="103" customFormat="1" ht="60">
      <c r="A6" s="45" t="s">
        <v>1941</v>
      </c>
      <c r="B6" s="45" t="s">
        <v>52</v>
      </c>
      <c r="C6" s="45" t="s">
        <v>1942</v>
      </c>
      <c r="D6" s="604" t="s">
        <v>1943</v>
      </c>
      <c r="E6" s="45" t="s">
        <v>1944</v>
      </c>
      <c r="F6" s="45" t="s">
        <v>1945</v>
      </c>
      <c r="G6" s="45" t="s">
        <v>1946</v>
      </c>
      <c r="H6" s="45" t="s">
        <v>5016</v>
      </c>
      <c r="I6" s="45" t="s">
        <v>29</v>
      </c>
      <c r="J6" s="45" t="s">
        <v>1947</v>
      </c>
      <c r="K6" s="45" t="s">
        <v>1948</v>
      </c>
      <c r="L6" s="45" t="s">
        <v>1957</v>
      </c>
      <c r="M6" s="45" t="s">
        <v>1949</v>
      </c>
      <c r="N6" s="45" t="s">
        <v>1950</v>
      </c>
      <c r="O6" s="45" t="s">
        <v>1951</v>
      </c>
      <c r="P6" s="45" t="s">
        <v>1952</v>
      </c>
      <c r="Q6" s="45" t="s">
        <v>1953</v>
      </c>
      <c r="R6" s="45" t="s">
        <v>1954</v>
      </c>
      <c r="S6" s="45" t="s">
        <v>7023</v>
      </c>
      <c r="T6" s="102" t="s">
        <v>1955</v>
      </c>
      <c r="U6" s="45" t="s">
        <v>786</v>
      </c>
      <c r="V6" s="45" t="s">
        <v>1956</v>
      </c>
      <c r="W6" s="45" t="s">
        <v>4</v>
      </c>
      <c r="X6" s="45" t="s">
        <v>5012</v>
      </c>
      <c r="Y6" s="45" t="s">
        <v>5013</v>
      </c>
      <c r="Z6" s="45" t="s">
        <v>5014</v>
      </c>
      <c r="AA6" s="45" t="s">
        <v>5015</v>
      </c>
      <c r="AB6" s="45" t="s">
        <v>55</v>
      </c>
      <c r="AC6" s="45" t="s">
        <v>268</v>
      </c>
      <c r="AD6" s="45" t="s">
        <v>5018</v>
      </c>
      <c r="AE6" s="525" t="s">
        <v>7194</v>
      </c>
      <c r="AF6" s="525" t="s">
        <v>7196</v>
      </c>
      <c r="AG6" s="525" t="s">
        <v>7535</v>
      </c>
      <c r="AH6" s="525" t="s">
        <v>7737</v>
      </c>
      <c r="AI6" s="525" t="s">
        <v>7738</v>
      </c>
      <c r="AJ6"/>
      <c r="AK6" s="42"/>
      <c r="AL6" s="42"/>
      <c r="AM6" s="42"/>
      <c r="AN6" s="42"/>
      <c r="AO6" s="42"/>
      <c r="AP6" s="42"/>
      <c r="AQ6" s="42"/>
      <c r="AR6" s="42"/>
    </row>
    <row r="7" spans="1:44" ht="25">
      <c r="A7" s="104" t="s">
        <v>2015</v>
      </c>
      <c r="B7" s="104" t="s">
        <v>1940</v>
      </c>
      <c r="D7" s="42">
        <v>40459</v>
      </c>
      <c r="F7" s="28" t="s">
        <v>1511</v>
      </c>
      <c r="G7" s="28" t="s">
        <v>1846</v>
      </c>
      <c r="H7" s="28"/>
      <c r="I7" s="28" t="s">
        <v>17</v>
      </c>
      <c r="J7" s="28"/>
      <c r="K7" s="28"/>
      <c r="L7" s="28"/>
      <c r="M7" s="106" t="s">
        <v>6738</v>
      </c>
      <c r="N7" s="332"/>
      <c r="O7" s="28"/>
      <c r="P7" s="28"/>
      <c r="Q7" s="28"/>
      <c r="S7" s="112">
        <v>0.8</v>
      </c>
      <c r="T7" s="114">
        <v>2029</v>
      </c>
      <c r="U7" s="110">
        <v>268044.52</v>
      </c>
      <c r="V7" s="110"/>
      <c r="W7" s="110">
        <v>268044.52</v>
      </c>
      <c r="X7" s="111">
        <v>0.91331269349845201</v>
      </c>
      <c r="Y7" s="112">
        <v>8.6687306501547989E-2</v>
      </c>
      <c r="Z7" s="110">
        <v>53608.903999999995</v>
      </c>
      <c r="AA7" s="110">
        <v>73673.663544288953</v>
      </c>
      <c r="AB7" s="110">
        <v>128559.67793942653</v>
      </c>
      <c r="AC7" s="110">
        <v>12202.274516284553</v>
      </c>
      <c r="AD7" s="110">
        <v>0</v>
      </c>
      <c r="AE7" s="42" t="s">
        <v>660</v>
      </c>
      <c r="AF7" s="104" t="s">
        <v>765</v>
      </c>
      <c r="AG7" t="s">
        <v>8536</v>
      </c>
      <c r="AH7">
        <v>0</v>
      </c>
      <c r="AI7" s="495">
        <v>-20880.447621339164</v>
      </c>
      <c r="AK7" s="379"/>
      <c r="AL7" s="379"/>
      <c r="AM7" s="131"/>
      <c r="AN7" s="131"/>
      <c r="AO7" s="131"/>
      <c r="AP7" s="131"/>
      <c r="AQ7" s="131"/>
      <c r="AR7" s="132"/>
    </row>
    <row r="8" spans="1:44" ht="25">
      <c r="A8" s="104" t="s">
        <v>2015</v>
      </c>
      <c r="B8" s="104" t="s">
        <v>1940</v>
      </c>
      <c r="D8" s="42">
        <v>40473</v>
      </c>
      <c r="F8" s="28" t="s">
        <v>1509</v>
      </c>
      <c r="G8" s="28" t="s">
        <v>1791</v>
      </c>
      <c r="H8" s="28"/>
      <c r="I8" s="28" t="s">
        <v>17</v>
      </c>
      <c r="J8" s="28"/>
      <c r="K8" s="28"/>
      <c r="L8" s="28"/>
      <c r="M8" s="106" t="s">
        <v>6615</v>
      </c>
      <c r="N8" s="332"/>
      <c r="O8" s="28"/>
      <c r="P8" s="28"/>
      <c r="Q8" s="28"/>
      <c r="S8" s="112">
        <v>1</v>
      </c>
      <c r="T8" s="114">
        <v>2028</v>
      </c>
      <c r="U8" s="110">
        <v>393762.61</v>
      </c>
      <c r="V8" s="110"/>
      <c r="W8" s="110">
        <v>393762.61</v>
      </c>
      <c r="X8" s="111">
        <v>1</v>
      </c>
      <c r="Y8" s="112">
        <v>0</v>
      </c>
      <c r="Z8" s="110">
        <v>0</v>
      </c>
      <c r="AA8" s="110">
        <v>262004.17103842113</v>
      </c>
      <c r="AB8" s="110">
        <v>131758.43896157885</v>
      </c>
      <c r="AC8" s="110">
        <v>0</v>
      </c>
      <c r="AD8" s="110">
        <v>0</v>
      </c>
      <c r="AE8" s="42" t="s">
        <v>654</v>
      </c>
      <c r="AF8" s="104" t="s">
        <v>764</v>
      </c>
      <c r="AG8" t="s">
        <v>8531</v>
      </c>
      <c r="AH8">
        <v>0</v>
      </c>
      <c r="AI8" s="495">
        <v>-6269.0502604929998</v>
      </c>
      <c r="AK8" s="379"/>
      <c r="AL8" s="379"/>
      <c r="AM8" s="131"/>
      <c r="AN8" s="131"/>
      <c r="AO8" s="131"/>
      <c r="AP8" s="131"/>
      <c r="AQ8" s="131"/>
      <c r="AR8" s="132"/>
    </row>
    <row r="9" spans="1:44" ht="25">
      <c r="A9" s="104" t="s">
        <v>2015</v>
      </c>
      <c r="B9" s="104" t="s">
        <v>1940</v>
      </c>
      <c r="D9" s="42">
        <v>40768</v>
      </c>
      <c r="F9" s="28" t="s">
        <v>1490</v>
      </c>
      <c r="G9" s="28" t="s">
        <v>1780</v>
      </c>
      <c r="H9" s="28"/>
      <c r="I9" s="28" t="s">
        <v>17</v>
      </c>
      <c r="J9" s="28"/>
      <c r="K9" s="28"/>
      <c r="L9" s="28"/>
      <c r="M9" s="106" t="s">
        <v>6773</v>
      </c>
      <c r="N9" s="332"/>
      <c r="O9" s="28"/>
      <c r="P9" s="28"/>
      <c r="Q9" s="28"/>
      <c r="S9" s="112">
        <v>1</v>
      </c>
      <c r="T9" s="114">
        <v>2029</v>
      </c>
      <c r="U9" s="110">
        <v>314062.96000000002</v>
      </c>
      <c r="V9" s="110"/>
      <c r="W9" s="110">
        <v>314062.96000000002</v>
      </c>
      <c r="X9" s="111">
        <v>0.91331269349845201</v>
      </c>
      <c r="Y9" s="112">
        <v>8.6687306501547989E-2</v>
      </c>
      <c r="Z9" s="110">
        <v>0</v>
      </c>
      <c r="AA9" s="110">
        <v>170645.51424209081</v>
      </c>
      <c r="AB9" s="110">
        <v>130984.97367982421</v>
      </c>
      <c r="AC9" s="110">
        <v>12432.472078085009</v>
      </c>
      <c r="AD9" s="110">
        <v>0</v>
      </c>
      <c r="AE9" s="42" t="s">
        <v>661</v>
      </c>
      <c r="AF9" s="104" t="s">
        <v>765</v>
      </c>
      <c r="AG9" t="s">
        <v>8162</v>
      </c>
      <c r="AH9">
        <v>0</v>
      </c>
      <c r="AI9" s="495">
        <v>-130984.97367982421</v>
      </c>
      <c r="AK9" s="379"/>
      <c r="AL9" s="379"/>
      <c r="AM9" s="131"/>
      <c r="AN9" s="131"/>
      <c r="AO9" s="131"/>
      <c r="AP9" s="131"/>
      <c r="AQ9" s="131"/>
      <c r="AR9" s="132"/>
    </row>
    <row r="10" spans="1:44" ht="25">
      <c r="A10" s="104" t="s">
        <v>2015</v>
      </c>
      <c r="B10" s="104" t="s">
        <v>1940</v>
      </c>
      <c r="D10" s="42">
        <v>40836</v>
      </c>
      <c r="F10" s="28" t="s">
        <v>1510</v>
      </c>
      <c r="G10" s="28" t="s">
        <v>1791</v>
      </c>
      <c r="H10" s="28"/>
      <c r="I10" s="28" t="s">
        <v>17</v>
      </c>
      <c r="J10" s="28"/>
      <c r="K10" s="28"/>
      <c r="L10" s="28"/>
      <c r="M10" s="106" t="s">
        <v>6738</v>
      </c>
      <c r="N10" s="332"/>
      <c r="O10" s="28"/>
      <c r="P10" s="28"/>
      <c r="Q10" s="28"/>
      <c r="S10" s="112">
        <v>1</v>
      </c>
      <c r="T10" s="114">
        <v>2028</v>
      </c>
      <c r="U10" s="110">
        <v>300000</v>
      </c>
      <c r="V10" s="110"/>
      <c r="W10" s="110">
        <v>300000</v>
      </c>
      <c r="X10" s="111">
        <v>1</v>
      </c>
      <c r="Y10" s="112">
        <v>0</v>
      </c>
      <c r="Z10" s="110">
        <v>0</v>
      </c>
      <c r="AA10" s="110">
        <v>140695.73938505747</v>
      </c>
      <c r="AB10" s="110">
        <v>159304.26061494253</v>
      </c>
      <c r="AC10" s="110">
        <v>0</v>
      </c>
      <c r="AD10" s="110">
        <v>0</v>
      </c>
      <c r="AE10" s="42" t="s">
        <v>660</v>
      </c>
      <c r="AF10" s="104" t="s">
        <v>765</v>
      </c>
      <c r="AG10" t="s">
        <v>8535</v>
      </c>
      <c r="AH10">
        <v>0</v>
      </c>
      <c r="AI10" s="495">
        <v>-25873.931258553283</v>
      </c>
      <c r="AK10" s="379"/>
      <c r="AL10" s="379"/>
      <c r="AM10" s="131"/>
      <c r="AN10" s="131"/>
      <c r="AO10" s="131"/>
      <c r="AP10" s="131"/>
      <c r="AQ10" s="131"/>
      <c r="AR10" s="132"/>
    </row>
    <row r="11" spans="1:44" ht="25">
      <c r="A11" s="104" t="s">
        <v>2015</v>
      </c>
      <c r="B11" s="104" t="s">
        <v>1940</v>
      </c>
      <c r="D11" s="42">
        <v>41012</v>
      </c>
      <c r="F11" s="28" t="s">
        <v>1512</v>
      </c>
      <c r="G11" s="28" t="s">
        <v>1846</v>
      </c>
      <c r="H11" s="28"/>
      <c r="I11" s="28" t="s">
        <v>17</v>
      </c>
      <c r="J11" s="28"/>
      <c r="K11" s="28"/>
      <c r="L11" s="28"/>
      <c r="M11" s="106" t="s">
        <v>6738</v>
      </c>
      <c r="N11" s="332"/>
      <c r="O11" s="28"/>
      <c r="P11" s="28"/>
      <c r="Q11" s="28"/>
      <c r="S11" s="112">
        <v>0.8</v>
      </c>
      <c r="T11" s="114">
        <v>2029</v>
      </c>
      <c r="U11" s="110">
        <v>285104</v>
      </c>
      <c r="V11" s="110"/>
      <c r="W11" s="110">
        <v>285104</v>
      </c>
      <c r="X11" s="111">
        <v>0.91331269349845201</v>
      </c>
      <c r="Y11" s="112">
        <v>8.6687306501547989E-2</v>
      </c>
      <c r="Z11" s="110">
        <v>57020.799999999988</v>
      </c>
      <c r="AA11" s="110">
        <v>78362.565185555606</v>
      </c>
      <c r="AB11" s="110">
        <v>136741.75625467833</v>
      </c>
      <c r="AC11" s="110">
        <v>12978.878559766079</v>
      </c>
      <c r="AD11" s="110">
        <v>0</v>
      </c>
      <c r="AE11" s="42" t="s">
        <v>660</v>
      </c>
      <c r="AF11" s="104" t="s">
        <v>765</v>
      </c>
      <c r="AG11" t="s">
        <v>8537</v>
      </c>
      <c r="AH11">
        <v>0</v>
      </c>
      <c r="AI11" s="495">
        <v>-22209.36708064123</v>
      </c>
      <c r="AK11" s="379"/>
      <c r="AL11" s="379"/>
      <c r="AM11" s="131"/>
      <c r="AN11" s="131"/>
      <c r="AO11" s="131"/>
      <c r="AP11" s="131"/>
      <c r="AQ11" s="131"/>
      <c r="AR11" s="132"/>
    </row>
    <row r="12" spans="1:44" ht="25">
      <c r="A12" s="104" t="s">
        <v>15</v>
      </c>
      <c r="B12" s="104" t="s">
        <v>6</v>
      </c>
      <c r="D12" s="42">
        <v>41230</v>
      </c>
      <c r="F12" s="28" t="s">
        <v>1503</v>
      </c>
      <c r="G12" s="28" t="s">
        <v>1814</v>
      </c>
      <c r="H12" s="28"/>
      <c r="I12" s="28" t="s">
        <v>17</v>
      </c>
      <c r="J12" s="28"/>
      <c r="K12" s="28"/>
      <c r="L12" s="28"/>
      <c r="M12" s="106" t="s">
        <v>6429</v>
      </c>
      <c r="N12" s="332"/>
      <c r="O12" s="28"/>
      <c r="P12" s="28"/>
      <c r="Q12" s="28"/>
      <c r="S12" s="112">
        <v>1</v>
      </c>
      <c r="T12" s="114">
        <v>2028</v>
      </c>
      <c r="U12" s="110">
        <v>2269234.65</v>
      </c>
      <c r="V12" s="110"/>
      <c r="W12" s="110">
        <v>2269234.65</v>
      </c>
      <c r="X12" s="111">
        <v>1</v>
      </c>
      <c r="Y12" s="112">
        <v>0</v>
      </c>
      <c r="Z12" s="110">
        <v>0</v>
      </c>
      <c r="AA12" s="110">
        <v>2026336.8359237681</v>
      </c>
      <c r="AB12" s="110">
        <v>242897.81407623179</v>
      </c>
      <c r="AC12" s="110">
        <v>0</v>
      </c>
      <c r="AD12" s="110">
        <v>0</v>
      </c>
      <c r="AE12" s="42" t="s">
        <v>577</v>
      </c>
      <c r="AF12" s="104" t="s">
        <v>765</v>
      </c>
      <c r="AG12" t="s">
        <v>8434</v>
      </c>
      <c r="AH12">
        <v>0</v>
      </c>
      <c r="AI12" s="495">
        <v>-69459.52359445882</v>
      </c>
      <c r="AK12" s="379"/>
      <c r="AL12" s="379"/>
      <c r="AM12" s="131"/>
      <c r="AN12" s="131"/>
      <c r="AO12" s="131"/>
      <c r="AP12" s="131"/>
      <c r="AQ12" s="131"/>
      <c r="AR12" s="132"/>
    </row>
    <row r="13" spans="1:44" ht="25">
      <c r="A13" s="104" t="s">
        <v>15</v>
      </c>
      <c r="B13" s="104" t="s">
        <v>6</v>
      </c>
      <c r="D13" s="42">
        <v>41232</v>
      </c>
      <c r="F13" s="28" t="s">
        <v>1513</v>
      </c>
      <c r="G13" s="28" t="s">
        <v>1853</v>
      </c>
      <c r="H13" s="28"/>
      <c r="I13" s="28" t="s">
        <v>17</v>
      </c>
      <c r="J13" s="28"/>
      <c r="K13" s="28"/>
      <c r="L13" s="28"/>
      <c r="M13" s="106" t="s">
        <v>6429</v>
      </c>
      <c r="N13" s="332"/>
      <c r="O13" s="28"/>
      <c r="P13" s="28"/>
      <c r="Q13" s="28"/>
      <c r="S13" s="112">
        <v>0.42</v>
      </c>
      <c r="T13" s="114">
        <v>2029</v>
      </c>
      <c r="U13" s="110">
        <v>600000</v>
      </c>
      <c r="V13" s="110"/>
      <c r="W13" s="110">
        <v>600000</v>
      </c>
      <c r="X13" s="111">
        <v>0.91331269349845201</v>
      </c>
      <c r="Y13" s="112">
        <v>8.6687306501547989E-2</v>
      </c>
      <c r="Z13" s="110">
        <v>348000.00000000006</v>
      </c>
      <c r="AA13" s="110">
        <v>153798.50991899072</v>
      </c>
      <c r="AB13" s="110">
        <v>89688.667411448056</v>
      </c>
      <c r="AC13" s="110">
        <v>8512.822669561172</v>
      </c>
      <c r="AD13" s="110">
        <v>0</v>
      </c>
      <c r="AE13" s="42" t="s">
        <v>577</v>
      </c>
      <c r="AF13" s="104" t="s">
        <v>765</v>
      </c>
      <c r="AG13" t="s">
        <v>8547</v>
      </c>
      <c r="AH13">
        <v>0</v>
      </c>
      <c r="AI13" s="495">
        <v>-25647.542913934532</v>
      </c>
      <c r="AK13" s="379"/>
      <c r="AL13" s="379"/>
      <c r="AM13" s="131"/>
      <c r="AN13" s="131"/>
      <c r="AO13" s="131"/>
      <c r="AP13" s="131"/>
      <c r="AQ13" s="131"/>
      <c r="AR13" s="132"/>
    </row>
    <row r="14" spans="1:44" ht="25">
      <c r="A14" s="104" t="s">
        <v>15</v>
      </c>
      <c r="B14" s="104" t="s">
        <v>6</v>
      </c>
      <c r="D14" s="42">
        <v>41357</v>
      </c>
      <c r="F14" s="28" t="s">
        <v>1518</v>
      </c>
      <c r="G14" s="28" t="s">
        <v>1372</v>
      </c>
      <c r="H14" s="28"/>
      <c r="I14" s="28" t="s">
        <v>17</v>
      </c>
      <c r="J14" s="28"/>
      <c r="K14" s="28"/>
      <c r="L14" s="28"/>
      <c r="M14" s="106" t="s">
        <v>6429</v>
      </c>
      <c r="N14" s="332"/>
      <c r="O14" s="28"/>
      <c r="P14" s="28"/>
      <c r="Q14" s="28"/>
      <c r="S14" s="112">
        <v>1</v>
      </c>
      <c r="T14" s="114">
        <v>2028</v>
      </c>
      <c r="U14" s="110">
        <v>700000</v>
      </c>
      <c r="V14" s="110"/>
      <c r="W14" s="110">
        <v>700000</v>
      </c>
      <c r="X14" s="111">
        <v>1</v>
      </c>
      <c r="Y14" s="112">
        <v>0</v>
      </c>
      <c r="Z14" s="110">
        <v>0</v>
      </c>
      <c r="AA14" s="110">
        <v>642541.60718783643</v>
      </c>
      <c r="AB14" s="110">
        <v>57458.392812163569</v>
      </c>
      <c r="AC14" s="110">
        <v>0</v>
      </c>
      <c r="AD14" s="110">
        <v>0</v>
      </c>
      <c r="AE14" s="42" t="s">
        <v>577</v>
      </c>
      <c r="AF14" s="104" t="s">
        <v>765</v>
      </c>
      <c r="AG14" t="s">
        <v>8576</v>
      </c>
      <c r="AH14">
        <v>0</v>
      </c>
      <c r="AI14" s="495">
        <v>-16430.91193065904</v>
      </c>
      <c r="AK14" s="379"/>
      <c r="AL14" s="379"/>
      <c r="AM14" s="131"/>
      <c r="AN14" s="131"/>
      <c r="AO14" s="131"/>
      <c r="AP14" s="131"/>
      <c r="AQ14" s="131"/>
      <c r="AR14" s="132"/>
    </row>
    <row r="15" spans="1:44" ht="13">
      <c r="A15" s="104" t="s">
        <v>15</v>
      </c>
      <c r="B15" s="104" t="s">
        <v>6</v>
      </c>
      <c r="D15" s="42">
        <v>41425</v>
      </c>
      <c r="F15" s="28" t="s">
        <v>1495</v>
      </c>
      <c r="G15" s="28" t="s">
        <v>1816</v>
      </c>
      <c r="H15" s="28"/>
      <c r="I15" s="28" t="s">
        <v>17</v>
      </c>
      <c r="J15" s="28"/>
      <c r="K15" s="28"/>
      <c r="L15" s="28"/>
      <c r="M15" s="106" t="s">
        <v>6429</v>
      </c>
      <c r="N15" s="332"/>
      <c r="O15" s="28"/>
      <c r="P15" s="28"/>
      <c r="Q15" s="28"/>
      <c r="S15" s="112">
        <v>1</v>
      </c>
      <c r="T15" s="114">
        <v>2029</v>
      </c>
      <c r="U15" s="110">
        <v>300000</v>
      </c>
      <c r="V15" s="110"/>
      <c r="W15" s="110">
        <v>300000</v>
      </c>
      <c r="X15" s="111">
        <v>0.91331269349845201</v>
      </c>
      <c r="Y15" s="112">
        <v>8.6687306501547989E-2</v>
      </c>
      <c r="Z15" s="110">
        <v>0</v>
      </c>
      <c r="AA15" s="110">
        <v>153866.83023659326</v>
      </c>
      <c r="AB15" s="110">
        <v>133465.27888608354</v>
      </c>
      <c r="AC15" s="110">
        <v>12667.890877323185</v>
      </c>
      <c r="AD15" s="110">
        <v>0</v>
      </c>
      <c r="AE15" s="42" t="s">
        <v>577</v>
      </c>
      <c r="AF15" s="104" t="s">
        <v>765</v>
      </c>
      <c r="AG15" t="s">
        <v>8283</v>
      </c>
      <c r="AH15">
        <v>0</v>
      </c>
      <c r="AI15" s="495">
        <v>-38165.986479069274</v>
      </c>
      <c r="AK15" s="379"/>
      <c r="AL15" s="379"/>
      <c r="AM15" s="131"/>
      <c r="AN15" s="131"/>
      <c r="AO15" s="131"/>
      <c r="AP15" s="131"/>
      <c r="AQ15" s="131"/>
      <c r="AR15" s="132"/>
    </row>
    <row r="16" spans="1:44" ht="25">
      <c r="A16" s="104" t="s">
        <v>2015</v>
      </c>
      <c r="B16" s="104" t="s">
        <v>1940</v>
      </c>
      <c r="D16" s="42">
        <v>295234</v>
      </c>
      <c r="F16" s="28" t="s">
        <v>1416</v>
      </c>
      <c r="G16" s="28" t="s">
        <v>1779</v>
      </c>
      <c r="H16" s="28"/>
      <c r="I16" s="28" t="s">
        <v>25</v>
      </c>
      <c r="J16" s="28"/>
      <c r="K16" s="28"/>
      <c r="L16" s="28"/>
      <c r="M16" s="106" t="s">
        <v>5970</v>
      </c>
      <c r="N16" s="332"/>
      <c r="O16" s="28"/>
      <c r="P16" s="28"/>
      <c r="Q16" s="28"/>
      <c r="S16" s="112">
        <v>1</v>
      </c>
      <c r="T16" s="114">
        <v>2029</v>
      </c>
      <c r="U16" s="110">
        <v>3640970</v>
      </c>
      <c r="V16" s="110"/>
      <c r="W16" s="110">
        <v>3640970</v>
      </c>
      <c r="X16" s="111">
        <v>0.91331269349845201</v>
      </c>
      <c r="Y16" s="112">
        <v>8.6687306501547989E-2</v>
      </c>
      <c r="Z16" s="110">
        <v>0</v>
      </c>
      <c r="AA16" s="110">
        <v>729668.89533754333</v>
      </c>
      <c r="AB16" s="110">
        <v>2658928.2534842868</v>
      </c>
      <c r="AC16" s="110">
        <v>252372.8511781696</v>
      </c>
      <c r="AD16" s="110">
        <v>0</v>
      </c>
      <c r="AE16" s="42" t="s">
        <v>655</v>
      </c>
      <c r="AF16" s="104" t="s">
        <v>764</v>
      </c>
      <c r="AG16" t="s">
        <v>8145</v>
      </c>
      <c r="AH16">
        <v>0</v>
      </c>
      <c r="AI16" s="495">
        <v>-598565.87685878784</v>
      </c>
      <c r="AK16" s="379"/>
      <c r="AL16" s="379"/>
      <c r="AM16" s="131"/>
      <c r="AN16" s="131"/>
      <c r="AO16" s="131"/>
      <c r="AP16" s="131"/>
      <c r="AQ16" s="131"/>
      <c r="AR16" s="132"/>
    </row>
    <row r="17" spans="1:44" ht="13">
      <c r="A17" s="104" t="s">
        <v>15</v>
      </c>
      <c r="B17" s="104" t="s">
        <v>6</v>
      </c>
      <c r="D17" s="42">
        <v>791076</v>
      </c>
      <c r="F17" s="28" t="s">
        <v>1497</v>
      </c>
      <c r="G17" s="28" t="s">
        <v>1838</v>
      </c>
      <c r="H17" s="28"/>
      <c r="I17" s="28" t="s">
        <v>17</v>
      </c>
      <c r="J17" s="28"/>
      <c r="K17" s="28"/>
      <c r="L17" s="28"/>
      <c r="M17" s="106" t="s">
        <v>6429</v>
      </c>
      <c r="N17" s="332"/>
      <c r="O17" s="28"/>
      <c r="P17" s="28"/>
      <c r="Q17" s="28"/>
      <c r="S17" s="112">
        <v>0.42</v>
      </c>
      <c r="T17" s="114">
        <v>2032</v>
      </c>
      <c r="U17" s="110">
        <v>4043667</v>
      </c>
      <c r="V17" s="110"/>
      <c r="W17" s="110">
        <v>4043667</v>
      </c>
      <c r="X17" s="111">
        <v>0.7142857142857143</v>
      </c>
      <c r="Y17" s="112">
        <v>0.2857142857142857</v>
      </c>
      <c r="Z17" s="110">
        <v>2345326.8600000003</v>
      </c>
      <c r="AA17" s="110">
        <v>1105401.4516833331</v>
      </c>
      <c r="AB17" s="110">
        <v>423527.63451190467</v>
      </c>
      <c r="AC17" s="110">
        <v>169411.05380476185</v>
      </c>
      <c r="AD17" s="110">
        <v>0</v>
      </c>
      <c r="AE17" s="42" t="s">
        <v>577</v>
      </c>
      <c r="AF17" s="104" t="s">
        <v>765</v>
      </c>
      <c r="AG17" t="s">
        <v>8343</v>
      </c>
      <c r="AH17">
        <v>0</v>
      </c>
      <c r="AI17" s="495">
        <v>-121112.77260425378</v>
      </c>
      <c r="AK17" s="379"/>
      <c r="AL17" s="379"/>
      <c r="AM17" s="131"/>
      <c r="AN17" s="131"/>
      <c r="AO17" s="131"/>
      <c r="AP17" s="131"/>
      <c r="AQ17" s="131"/>
      <c r="AR17" s="132"/>
    </row>
    <row r="18" spans="1:44" ht="25">
      <c r="A18" s="104" t="s">
        <v>15</v>
      </c>
      <c r="B18" s="104" t="s">
        <v>6</v>
      </c>
      <c r="D18" s="42">
        <v>791077</v>
      </c>
      <c r="F18" s="28" t="s">
        <v>1496</v>
      </c>
      <c r="G18" s="28" t="s">
        <v>1840</v>
      </c>
      <c r="H18" s="28"/>
      <c r="I18" s="28" t="s">
        <v>17</v>
      </c>
      <c r="J18" s="28"/>
      <c r="K18" s="28"/>
      <c r="L18" s="28"/>
      <c r="M18" s="106" t="s">
        <v>6429</v>
      </c>
      <c r="N18" s="332"/>
      <c r="O18" s="28"/>
      <c r="P18" s="28"/>
      <c r="Q18" s="28"/>
      <c r="S18" s="112">
        <v>0.42</v>
      </c>
      <c r="T18" s="114">
        <v>2032</v>
      </c>
      <c r="U18" s="110">
        <v>8117549</v>
      </c>
      <c r="V18" s="110"/>
      <c r="W18" s="110">
        <v>8117549</v>
      </c>
      <c r="X18" s="111">
        <v>0.7142857142857143</v>
      </c>
      <c r="Y18" s="112">
        <v>0.2857142857142857</v>
      </c>
      <c r="Z18" s="110">
        <v>4708178.4200000009</v>
      </c>
      <c r="AA18" s="110">
        <v>2219062.6598853441</v>
      </c>
      <c r="AB18" s="110">
        <v>850219.94293903932</v>
      </c>
      <c r="AC18" s="110">
        <v>340087.97717561573</v>
      </c>
      <c r="AD18" s="110">
        <v>0</v>
      </c>
      <c r="AE18" s="42" t="s">
        <v>577</v>
      </c>
      <c r="AF18" s="104" t="s">
        <v>765</v>
      </c>
      <c r="AG18" t="s">
        <v>8342</v>
      </c>
      <c r="AH18">
        <v>0</v>
      </c>
      <c r="AI18" s="495">
        <v>-243130.52141555856</v>
      </c>
      <c r="AK18" s="379"/>
      <c r="AL18" s="379"/>
      <c r="AM18" s="131"/>
      <c r="AN18" s="131"/>
      <c r="AO18" s="131"/>
      <c r="AP18" s="131"/>
      <c r="AQ18" s="131"/>
      <c r="AR18" s="132"/>
    </row>
    <row r="19" spans="1:44" ht="25">
      <c r="A19" s="104" t="s">
        <v>15</v>
      </c>
      <c r="B19" s="104" t="s">
        <v>6</v>
      </c>
      <c r="D19" s="42">
        <v>791984</v>
      </c>
      <c r="F19" s="28" t="s">
        <v>1489</v>
      </c>
      <c r="G19" s="28" t="s">
        <v>1859</v>
      </c>
      <c r="H19" s="28"/>
      <c r="I19" s="28" t="s">
        <v>17</v>
      </c>
      <c r="J19" s="28"/>
      <c r="K19" s="28"/>
      <c r="L19" s="28"/>
      <c r="M19" s="106" t="s">
        <v>6429</v>
      </c>
      <c r="N19" s="332"/>
      <c r="O19" s="28"/>
      <c r="P19" s="28"/>
      <c r="Q19" s="28"/>
      <c r="S19" s="112">
        <v>0.42</v>
      </c>
      <c r="T19" s="114">
        <v>2029</v>
      </c>
      <c r="U19" s="110">
        <v>1039092</v>
      </c>
      <c r="V19" s="110"/>
      <c r="W19" s="110">
        <v>1039092</v>
      </c>
      <c r="X19" s="111">
        <v>0.91331269349845201</v>
      </c>
      <c r="Y19" s="112">
        <v>8.6687306501547989E-2</v>
      </c>
      <c r="Z19" s="110">
        <v>602673.3600000001</v>
      </c>
      <c r="AA19" s="110">
        <v>308868.1615859298</v>
      </c>
      <c r="AB19" s="110">
        <v>116493.47099737052</v>
      </c>
      <c r="AC19" s="110">
        <v>11057.007416699575</v>
      </c>
      <c r="AD19" s="110">
        <v>0</v>
      </c>
      <c r="AE19" s="42" t="s">
        <v>577</v>
      </c>
      <c r="AF19" s="104" t="s">
        <v>765</v>
      </c>
      <c r="AG19" t="s">
        <v>8156</v>
      </c>
      <c r="AH19">
        <v>0</v>
      </c>
      <c r="AI19" s="495">
        <v>-33312.695826907584</v>
      </c>
      <c r="AK19" s="379"/>
      <c r="AL19" s="379"/>
      <c r="AM19" s="131"/>
      <c r="AN19" s="131"/>
      <c r="AO19" s="131"/>
      <c r="AP19" s="131"/>
      <c r="AQ19" s="131"/>
      <c r="AR19" s="132"/>
    </row>
    <row r="20" spans="1:44" ht="13">
      <c r="A20" s="104" t="s">
        <v>15</v>
      </c>
      <c r="B20" s="104" t="s">
        <v>6</v>
      </c>
      <c r="D20" s="42">
        <v>792145</v>
      </c>
      <c r="F20" s="28" t="s">
        <v>1501</v>
      </c>
      <c r="G20" s="28" t="s">
        <v>1854</v>
      </c>
      <c r="H20" s="28"/>
      <c r="I20" s="28" t="s">
        <v>17</v>
      </c>
      <c r="J20" s="28"/>
      <c r="K20" s="28"/>
      <c r="L20" s="28"/>
      <c r="M20" s="106" t="s">
        <v>6429</v>
      </c>
      <c r="N20" s="332"/>
      <c r="O20" s="28"/>
      <c r="P20" s="28"/>
      <c r="Q20" s="28"/>
      <c r="S20" s="112">
        <v>0.42</v>
      </c>
      <c r="T20" s="114">
        <v>2029</v>
      </c>
      <c r="U20" s="110">
        <v>809733</v>
      </c>
      <c r="V20" s="110"/>
      <c r="W20" s="110">
        <v>809733</v>
      </c>
      <c r="X20" s="111">
        <v>0.91331269349845201</v>
      </c>
      <c r="Y20" s="112">
        <v>8.6687306501547989E-2</v>
      </c>
      <c r="Z20" s="110">
        <v>469645.14000000007</v>
      </c>
      <c r="AA20" s="110">
        <v>240691.62604029261</v>
      </c>
      <c r="AB20" s="110">
        <v>90779.842161342589</v>
      </c>
      <c r="AC20" s="110">
        <v>8616.3917983647207</v>
      </c>
      <c r="AD20" s="110">
        <v>0</v>
      </c>
      <c r="AE20" s="42" t="s">
        <v>577</v>
      </c>
      <c r="AF20" s="104" t="s">
        <v>765</v>
      </c>
      <c r="AG20" t="s">
        <v>8431</v>
      </c>
      <c r="AH20">
        <v>0</v>
      </c>
      <c r="AI20" s="495">
        <v>-25959.577332911191</v>
      </c>
      <c r="AK20" s="379"/>
      <c r="AL20" s="379"/>
      <c r="AM20" s="131"/>
      <c r="AN20" s="131"/>
      <c r="AO20" s="131"/>
      <c r="AP20" s="131"/>
      <c r="AQ20" s="131"/>
      <c r="AR20" s="132"/>
    </row>
    <row r="21" spans="1:44" ht="25">
      <c r="A21" s="104" t="s">
        <v>2015</v>
      </c>
      <c r="B21" s="104" t="s">
        <v>1940</v>
      </c>
      <c r="D21" s="42">
        <v>792396</v>
      </c>
      <c r="F21" s="28" t="s">
        <v>1494</v>
      </c>
      <c r="G21" s="28" t="s">
        <v>1843</v>
      </c>
      <c r="H21" s="28"/>
      <c r="I21" s="28" t="s">
        <v>17</v>
      </c>
      <c r="J21" s="28"/>
      <c r="K21" s="28"/>
      <c r="L21" s="28"/>
      <c r="M21" s="106" t="s">
        <v>6584</v>
      </c>
      <c r="N21" s="332"/>
      <c r="O21" s="28"/>
      <c r="P21" s="28"/>
      <c r="Q21" s="28"/>
      <c r="S21" s="112">
        <v>0.3</v>
      </c>
      <c r="T21" s="114">
        <v>2029</v>
      </c>
      <c r="U21" s="110">
        <v>4913438.6900000004</v>
      </c>
      <c r="V21" s="110"/>
      <c r="W21" s="110">
        <v>4913438.6900000004</v>
      </c>
      <c r="X21" s="111">
        <v>0.91331269349845201</v>
      </c>
      <c r="Y21" s="112">
        <v>8.6687306501547989E-2</v>
      </c>
      <c r="Z21" s="110">
        <v>3439407.0830000001</v>
      </c>
      <c r="AA21" s="110">
        <v>1128592.3572177985</v>
      </c>
      <c r="AB21" s="110">
        <v>315494.05165866733</v>
      </c>
      <c r="AC21" s="110">
        <v>29945.198123534527</v>
      </c>
      <c r="AD21" s="110">
        <v>0</v>
      </c>
      <c r="AE21" s="42" t="s">
        <v>640</v>
      </c>
      <c r="AF21" s="104" t="s">
        <v>765</v>
      </c>
      <c r="AG21" t="s">
        <v>8268</v>
      </c>
      <c r="AH21">
        <v>0</v>
      </c>
      <c r="AI21" s="495">
        <v>-70235.334561173862</v>
      </c>
      <c r="AK21" s="379"/>
      <c r="AL21" s="379"/>
      <c r="AM21" s="131"/>
      <c r="AN21" s="131"/>
      <c r="AO21" s="131"/>
      <c r="AP21" s="131"/>
      <c r="AQ21" s="131"/>
      <c r="AR21" s="132"/>
    </row>
    <row r="22" spans="1:44" ht="13">
      <c r="A22" s="104" t="s">
        <v>15</v>
      </c>
      <c r="B22" s="104" t="s">
        <v>6</v>
      </c>
      <c r="D22" s="42">
        <v>793072</v>
      </c>
      <c r="F22" s="28" t="s">
        <v>1508</v>
      </c>
      <c r="G22" s="28" t="s">
        <v>1855</v>
      </c>
      <c r="H22" s="28"/>
      <c r="I22" s="28" t="s">
        <v>17</v>
      </c>
      <c r="J22" s="28"/>
      <c r="K22" s="28"/>
      <c r="L22" s="28"/>
      <c r="M22" s="106" t="s">
        <v>6429</v>
      </c>
      <c r="N22" s="332"/>
      <c r="O22" s="28"/>
      <c r="P22" s="28"/>
      <c r="Q22" s="28"/>
      <c r="S22" s="112">
        <v>0.37607562151317125</v>
      </c>
      <c r="T22" s="114">
        <v>2028</v>
      </c>
      <c r="U22" s="110">
        <v>1052568.2</v>
      </c>
      <c r="V22" s="110"/>
      <c r="W22" s="110">
        <v>1052568.2</v>
      </c>
      <c r="X22" s="111">
        <v>1</v>
      </c>
      <c r="Y22" s="112">
        <v>0</v>
      </c>
      <c r="Z22" s="110">
        <v>656722.96</v>
      </c>
      <c r="AA22" s="110">
        <v>295213.90342462936</v>
      </c>
      <c r="AB22" s="110">
        <v>100631.33657537063</v>
      </c>
      <c r="AC22" s="110">
        <v>0</v>
      </c>
      <c r="AD22" s="110">
        <v>0</v>
      </c>
      <c r="AE22" s="42" t="s">
        <v>577</v>
      </c>
      <c r="AF22" s="104" t="s">
        <v>765</v>
      </c>
      <c r="AG22" t="s">
        <v>8469</v>
      </c>
      <c r="AH22">
        <v>0</v>
      </c>
      <c r="AI22" s="495">
        <v>-28776.729522173395</v>
      </c>
      <c r="AK22" s="379"/>
      <c r="AL22" s="379"/>
      <c r="AM22" s="131"/>
      <c r="AN22" s="131"/>
      <c r="AO22" s="131"/>
      <c r="AP22" s="131"/>
      <c r="AQ22" s="131"/>
      <c r="AR22" s="132"/>
    </row>
    <row r="23" spans="1:44" ht="25">
      <c r="A23" s="104" t="s">
        <v>15</v>
      </c>
      <c r="B23" s="104" t="s">
        <v>6</v>
      </c>
      <c r="D23" s="42">
        <v>793737</v>
      </c>
      <c r="F23" s="28" t="s">
        <v>1491</v>
      </c>
      <c r="G23" s="28" t="s">
        <v>1340</v>
      </c>
      <c r="H23" s="28"/>
      <c r="I23" s="28" t="s">
        <v>17</v>
      </c>
      <c r="J23" s="28"/>
      <c r="K23" s="28"/>
      <c r="L23" s="28"/>
      <c r="M23" s="106" t="s">
        <v>6429</v>
      </c>
      <c r="N23" s="332"/>
      <c r="O23" s="28"/>
      <c r="P23" s="28"/>
      <c r="Q23" s="28"/>
      <c r="S23" s="112">
        <v>1</v>
      </c>
      <c r="T23" s="114">
        <v>2029</v>
      </c>
      <c r="U23" s="110">
        <v>1038345.71</v>
      </c>
      <c r="V23" s="110"/>
      <c r="W23" s="110">
        <v>1038345.71</v>
      </c>
      <c r="X23" s="111">
        <v>0.91331269349845201</v>
      </c>
      <c r="Y23" s="112">
        <v>8.6687306501547989E-2</v>
      </c>
      <c r="Z23" s="110">
        <v>0</v>
      </c>
      <c r="AA23" s="110">
        <v>621813.45533813885</v>
      </c>
      <c r="AB23" s="110">
        <v>380424.1954342075</v>
      </c>
      <c r="AC23" s="110">
        <v>36108.059227653597</v>
      </c>
      <c r="AD23" s="110">
        <v>0</v>
      </c>
      <c r="AE23" s="42" t="s">
        <v>577</v>
      </c>
      <c r="AF23" s="104" t="s">
        <v>765</v>
      </c>
      <c r="AG23" t="s">
        <v>8244</v>
      </c>
      <c r="AH23">
        <v>0</v>
      </c>
      <c r="AI23" s="495">
        <v>-108786.83070557537</v>
      </c>
      <c r="AK23" s="379"/>
      <c r="AL23" s="379"/>
      <c r="AM23" s="131"/>
      <c r="AN23" s="131"/>
      <c r="AO23" s="131"/>
      <c r="AP23" s="131"/>
      <c r="AQ23" s="131"/>
      <c r="AR23" s="132"/>
    </row>
    <row r="24" spans="1:44" ht="25">
      <c r="A24" s="104" t="s">
        <v>15</v>
      </c>
      <c r="B24" s="104" t="s">
        <v>6</v>
      </c>
      <c r="D24" s="42">
        <v>794263</v>
      </c>
      <c r="F24" s="28" t="s">
        <v>1504</v>
      </c>
      <c r="G24" s="28" t="s">
        <v>1814</v>
      </c>
      <c r="H24" s="28"/>
      <c r="I24" s="28" t="s">
        <v>17</v>
      </c>
      <c r="J24" s="28"/>
      <c r="K24" s="28"/>
      <c r="L24" s="28"/>
      <c r="M24" s="106" t="s">
        <v>6429</v>
      </c>
      <c r="N24" s="332"/>
      <c r="O24" s="28"/>
      <c r="P24" s="28"/>
      <c r="Q24" s="28"/>
      <c r="S24" s="112">
        <v>1</v>
      </c>
      <c r="T24" s="114">
        <v>2028</v>
      </c>
      <c r="U24" s="110">
        <v>3408406.8105678428</v>
      </c>
      <c r="V24" s="110"/>
      <c r="W24" s="110">
        <v>3408406.8105678428</v>
      </c>
      <c r="X24" s="111">
        <v>1</v>
      </c>
      <c r="Y24" s="112">
        <v>0</v>
      </c>
      <c r="Z24" s="110">
        <v>0</v>
      </c>
      <c r="AA24" s="110">
        <v>2557126.8505475055</v>
      </c>
      <c r="AB24" s="110">
        <v>851279.96002033725</v>
      </c>
      <c r="AC24" s="110">
        <v>0</v>
      </c>
      <c r="AD24" s="110">
        <v>0</v>
      </c>
      <c r="AE24" s="42" t="s">
        <v>577</v>
      </c>
      <c r="AF24" s="104" t="s">
        <v>765</v>
      </c>
      <c r="AG24" t="s">
        <v>8436</v>
      </c>
      <c r="AH24">
        <v>0</v>
      </c>
      <c r="AI24" s="495">
        <v>-243433.64592801646</v>
      </c>
      <c r="AK24" s="379"/>
      <c r="AL24" s="379"/>
      <c r="AM24" s="131"/>
      <c r="AN24" s="131"/>
      <c r="AO24" s="131"/>
      <c r="AP24" s="131"/>
      <c r="AQ24" s="131"/>
      <c r="AR24" s="132"/>
    </row>
    <row r="25" spans="1:44" ht="25">
      <c r="A25" s="104" t="s">
        <v>5882</v>
      </c>
      <c r="B25" s="104" t="s">
        <v>280</v>
      </c>
      <c r="D25" s="42">
        <v>794415</v>
      </c>
      <c r="F25" s="28" t="s">
        <v>1498</v>
      </c>
      <c r="G25" s="28" t="s">
        <v>1570</v>
      </c>
      <c r="H25" s="28"/>
      <c r="I25" s="28" t="s">
        <v>17</v>
      </c>
      <c r="J25" s="28"/>
      <c r="K25" s="28"/>
      <c r="L25" s="28"/>
      <c r="M25" s="106" t="s">
        <v>5976</v>
      </c>
      <c r="N25" s="332"/>
      <c r="O25" s="28"/>
      <c r="P25" s="28"/>
      <c r="Q25" s="28"/>
      <c r="S25" s="112">
        <v>1</v>
      </c>
      <c r="T25" s="114">
        <v>2028</v>
      </c>
      <c r="U25" s="110">
        <v>351728.38999999902</v>
      </c>
      <c r="V25" s="110"/>
      <c r="W25" s="110">
        <v>351728.38999999902</v>
      </c>
      <c r="X25" s="111">
        <v>1</v>
      </c>
      <c r="Y25" s="112">
        <v>0</v>
      </c>
      <c r="Z25" s="110">
        <v>0</v>
      </c>
      <c r="AA25" s="110">
        <v>286419.75010017218</v>
      </c>
      <c r="AB25" s="110">
        <v>65308.639899826841</v>
      </c>
      <c r="AC25" s="110">
        <v>0</v>
      </c>
      <c r="AD25" s="110">
        <v>0</v>
      </c>
      <c r="AE25" s="42" t="s">
        <v>526</v>
      </c>
      <c r="AF25" s="104" t="s">
        <v>765</v>
      </c>
      <c r="AG25" t="s">
        <v>8364</v>
      </c>
      <c r="AH25">
        <v>0</v>
      </c>
      <c r="AI25" s="495">
        <v>-65308.639899826849</v>
      </c>
      <c r="AK25" s="379"/>
      <c r="AL25" s="379"/>
      <c r="AM25" s="131"/>
      <c r="AN25" s="131"/>
      <c r="AO25" s="131"/>
      <c r="AP25" s="131"/>
      <c r="AQ25" s="131"/>
      <c r="AR25" s="132"/>
    </row>
    <row r="26" spans="1:44" ht="25">
      <c r="A26" s="104" t="s">
        <v>15</v>
      </c>
      <c r="B26" s="104" t="s">
        <v>6</v>
      </c>
      <c r="D26" s="42">
        <v>795525</v>
      </c>
      <c r="F26" s="28" t="s">
        <v>1517</v>
      </c>
      <c r="G26" s="28" t="s">
        <v>1371</v>
      </c>
      <c r="H26" s="28"/>
      <c r="I26" s="28" t="s">
        <v>17</v>
      </c>
      <c r="J26" s="28"/>
      <c r="K26" s="28"/>
      <c r="L26" s="28"/>
      <c r="M26" s="106" t="s">
        <v>6429</v>
      </c>
      <c r="N26" s="332"/>
      <c r="O26" s="28"/>
      <c r="P26" s="28"/>
      <c r="Q26" s="28"/>
      <c r="S26" s="112">
        <v>0.42</v>
      </c>
      <c r="T26" s="114">
        <v>2050</v>
      </c>
      <c r="U26" s="110">
        <v>12924914</v>
      </c>
      <c r="V26" s="110"/>
      <c r="W26" s="110">
        <v>12924914</v>
      </c>
      <c r="X26" s="111">
        <v>0.30805687203791476</v>
      </c>
      <c r="Y26" s="112">
        <v>0.69194312796208524</v>
      </c>
      <c r="Z26" s="110">
        <v>7496450.120000001</v>
      </c>
      <c r="AA26" s="110">
        <v>4287275.2387653049</v>
      </c>
      <c r="AB26" s="110">
        <v>351551.00322395796</v>
      </c>
      <c r="AC26" s="110">
        <v>789637.63801073609</v>
      </c>
      <c r="AD26" s="110">
        <v>0</v>
      </c>
      <c r="AE26" s="42" t="s">
        <v>577</v>
      </c>
      <c r="AF26" s="104" t="s">
        <v>765</v>
      </c>
      <c r="AG26" t="s">
        <v>8574</v>
      </c>
      <c r="AH26">
        <v>0</v>
      </c>
      <c r="AI26" s="495">
        <v>-100530.19742461157</v>
      </c>
      <c r="AK26" s="379"/>
      <c r="AL26" s="379"/>
      <c r="AM26" s="131"/>
      <c r="AN26" s="131"/>
      <c r="AO26" s="131"/>
      <c r="AP26" s="131"/>
      <c r="AQ26" s="131"/>
      <c r="AR26" s="132"/>
    </row>
    <row r="27" spans="1:44" ht="25">
      <c r="A27" s="104" t="s">
        <v>15</v>
      </c>
      <c r="B27" s="104" t="s">
        <v>6</v>
      </c>
      <c r="D27" s="42">
        <v>795571</v>
      </c>
      <c r="F27" s="28" t="s">
        <v>1502</v>
      </c>
      <c r="G27" s="28" t="s">
        <v>1814</v>
      </c>
      <c r="H27" s="28"/>
      <c r="I27" s="28" t="s">
        <v>17</v>
      </c>
      <c r="J27" s="28"/>
      <c r="K27" s="28"/>
      <c r="L27" s="28"/>
      <c r="M27" s="106" t="s">
        <v>6429</v>
      </c>
      <c r="N27" s="332"/>
      <c r="O27" s="28"/>
      <c r="P27" s="28"/>
      <c r="Q27" s="28"/>
      <c r="S27" s="112">
        <v>1</v>
      </c>
      <c r="T27" s="114">
        <v>2028</v>
      </c>
      <c r="U27" s="110">
        <v>1672526.53</v>
      </c>
      <c r="V27" s="110"/>
      <c r="W27" s="110">
        <v>1672526.53</v>
      </c>
      <c r="X27" s="111">
        <v>1</v>
      </c>
      <c r="Y27" s="112">
        <v>0</v>
      </c>
      <c r="Z27" s="110">
        <v>0</v>
      </c>
      <c r="AA27" s="110">
        <v>1224960.3890089116</v>
      </c>
      <c r="AB27" s="110">
        <v>447566.14099108847</v>
      </c>
      <c r="AC27" s="110">
        <v>0</v>
      </c>
      <c r="AD27" s="110">
        <v>0</v>
      </c>
      <c r="AE27" s="42" t="s">
        <v>577</v>
      </c>
      <c r="AF27" s="104" t="s">
        <v>765</v>
      </c>
      <c r="AG27" t="s">
        <v>8435</v>
      </c>
      <c r="AH27">
        <v>0</v>
      </c>
      <c r="AI27" s="495">
        <v>-127986.86990445589</v>
      </c>
      <c r="AK27" s="379"/>
      <c r="AL27" s="379"/>
      <c r="AM27" s="131"/>
      <c r="AN27" s="131"/>
      <c r="AO27" s="131"/>
      <c r="AP27" s="131"/>
      <c r="AQ27" s="131"/>
      <c r="AR27" s="132"/>
    </row>
    <row r="28" spans="1:44" ht="25">
      <c r="A28" s="104" t="s">
        <v>15</v>
      </c>
      <c r="B28" s="104" t="s">
        <v>6</v>
      </c>
      <c r="D28" s="42">
        <v>796152</v>
      </c>
      <c r="F28" s="28" t="s">
        <v>1505</v>
      </c>
      <c r="G28" s="28" t="s">
        <v>1814</v>
      </c>
      <c r="H28" s="28"/>
      <c r="I28" s="28" t="s">
        <v>17</v>
      </c>
      <c r="J28" s="28"/>
      <c r="K28" s="28"/>
      <c r="L28" s="28"/>
      <c r="M28" s="106" t="s">
        <v>6429</v>
      </c>
      <c r="N28" s="332"/>
      <c r="O28" s="28"/>
      <c r="P28" s="28"/>
      <c r="Q28" s="28"/>
      <c r="S28" s="112">
        <v>1</v>
      </c>
      <c r="T28" s="114">
        <v>2028</v>
      </c>
      <c r="U28" s="110">
        <v>4098025.6599999969</v>
      </c>
      <c r="V28" s="110"/>
      <c r="W28" s="110">
        <v>4098025.6599999969</v>
      </c>
      <c r="X28" s="111">
        <v>1</v>
      </c>
      <c r="Y28" s="112">
        <v>0</v>
      </c>
      <c r="Z28" s="110">
        <v>0</v>
      </c>
      <c r="AA28" s="110">
        <v>3257278.3944930611</v>
      </c>
      <c r="AB28" s="110">
        <v>840747.26550693577</v>
      </c>
      <c r="AC28" s="110">
        <v>0</v>
      </c>
      <c r="AD28" s="110">
        <v>0</v>
      </c>
      <c r="AE28" s="42" t="s">
        <v>577</v>
      </c>
      <c r="AF28" s="104" t="s">
        <v>765</v>
      </c>
      <c r="AG28" t="s">
        <v>8437</v>
      </c>
      <c r="AH28">
        <v>0</v>
      </c>
      <c r="AI28" s="495">
        <v>-240421.69645515198</v>
      </c>
      <c r="AK28" s="379"/>
      <c r="AL28" s="379"/>
      <c r="AM28" s="131"/>
      <c r="AN28" s="131"/>
      <c r="AO28" s="131"/>
      <c r="AP28" s="131"/>
      <c r="AQ28" s="131"/>
      <c r="AR28" s="132"/>
    </row>
    <row r="29" spans="1:44" ht="25">
      <c r="A29" s="104" t="s">
        <v>5882</v>
      </c>
      <c r="B29" s="104" t="s">
        <v>280</v>
      </c>
      <c r="D29" s="42">
        <v>796199</v>
      </c>
      <c r="F29" s="28" t="s">
        <v>1499</v>
      </c>
      <c r="G29" s="28" t="s">
        <v>1570</v>
      </c>
      <c r="H29" s="28"/>
      <c r="I29" s="28" t="s">
        <v>17</v>
      </c>
      <c r="J29" s="28"/>
      <c r="K29" s="28"/>
      <c r="L29" s="28"/>
      <c r="M29" s="106" t="s">
        <v>5976</v>
      </c>
      <c r="N29" s="332"/>
      <c r="O29" s="28"/>
      <c r="P29" s="28"/>
      <c r="Q29" s="28"/>
      <c r="S29" s="112">
        <v>1</v>
      </c>
      <c r="T29" s="114">
        <v>2028</v>
      </c>
      <c r="U29" s="110">
        <v>1501043.189999999</v>
      </c>
      <c r="V29" s="110"/>
      <c r="W29" s="110">
        <v>1501043.189999999</v>
      </c>
      <c r="X29" s="111">
        <v>1</v>
      </c>
      <c r="Y29" s="112">
        <v>0</v>
      </c>
      <c r="Z29" s="110">
        <v>0</v>
      </c>
      <c r="AA29" s="110">
        <v>1114736.0349671231</v>
      </c>
      <c r="AB29" s="110">
        <v>386307.15503287595</v>
      </c>
      <c r="AC29" s="110">
        <v>0</v>
      </c>
      <c r="AD29" s="110">
        <v>0</v>
      </c>
      <c r="AE29" s="42" t="s">
        <v>526</v>
      </c>
      <c r="AF29" s="104" t="s">
        <v>765</v>
      </c>
      <c r="AG29" t="s">
        <v>8365</v>
      </c>
      <c r="AH29">
        <v>0</v>
      </c>
      <c r="AI29" s="495">
        <v>-386307.15503287601</v>
      </c>
      <c r="AK29" s="379"/>
      <c r="AL29" s="379"/>
      <c r="AM29" s="131"/>
      <c r="AN29" s="131"/>
      <c r="AO29" s="131"/>
      <c r="AP29" s="131"/>
      <c r="AQ29" s="131"/>
      <c r="AR29" s="132"/>
    </row>
    <row r="30" spans="1:44" ht="25">
      <c r="A30" s="104" t="s">
        <v>15</v>
      </c>
      <c r="B30" s="104" t="s">
        <v>6</v>
      </c>
      <c r="D30" s="42">
        <v>796532</v>
      </c>
      <c r="F30" s="28" t="s">
        <v>1516</v>
      </c>
      <c r="G30" s="28" t="s">
        <v>1371</v>
      </c>
      <c r="H30" s="28"/>
      <c r="I30" s="28" t="s">
        <v>17</v>
      </c>
      <c r="J30" s="28"/>
      <c r="K30" s="28"/>
      <c r="L30" s="28"/>
      <c r="M30" s="106" t="s">
        <v>6429</v>
      </c>
      <c r="N30" s="332"/>
      <c r="O30" s="28"/>
      <c r="P30" s="28"/>
      <c r="Q30" s="28"/>
      <c r="S30" s="112">
        <v>0.42</v>
      </c>
      <c r="T30" s="114">
        <v>2029</v>
      </c>
      <c r="U30" s="110">
        <v>4821723</v>
      </c>
      <c r="V30" s="110"/>
      <c r="W30" s="110">
        <v>4821723</v>
      </c>
      <c r="X30" s="111">
        <v>0.91331269349845201</v>
      </c>
      <c r="Y30" s="112">
        <v>8.6687306501547989E-2</v>
      </c>
      <c r="Z30" s="110">
        <v>2796599.3400000003</v>
      </c>
      <c r="AA30" s="110">
        <v>1729185.9204013287</v>
      </c>
      <c r="AB30" s="110">
        <v>270283.69406070566</v>
      </c>
      <c r="AC30" s="110">
        <v>25654.045537965285</v>
      </c>
      <c r="AD30" s="110">
        <v>0</v>
      </c>
      <c r="AE30" s="42" t="s">
        <v>577</v>
      </c>
      <c r="AF30" s="104" t="s">
        <v>765</v>
      </c>
      <c r="AG30" t="s">
        <v>8573</v>
      </c>
      <c r="AH30">
        <v>0</v>
      </c>
      <c r="AI30" s="495">
        <v>-77290.842226003122</v>
      </c>
      <c r="AK30" s="379"/>
      <c r="AL30" s="379"/>
      <c r="AM30" s="131"/>
      <c r="AN30" s="131"/>
      <c r="AO30" s="131"/>
      <c r="AP30" s="131"/>
      <c r="AQ30" s="131"/>
      <c r="AR30" s="132"/>
    </row>
    <row r="31" spans="1:44" ht="13">
      <c r="A31" s="104" t="s">
        <v>2015</v>
      </c>
      <c r="B31" s="104" t="s">
        <v>1940</v>
      </c>
      <c r="D31" s="42">
        <v>2010153</v>
      </c>
      <c r="F31" s="28" t="s">
        <v>706</v>
      </c>
      <c r="G31" s="28" t="s">
        <v>1601</v>
      </c>
      <c r="H31" s="28"/>
      <c r="I31" s="28"/>
      <c r="J31" s="28"/>
      <c r="K31" s="28"/>
      <c r="L31" s="28"/>
      <c r="M31" s="106" t="s">
        <v>6773</v>
      </c>
      <c r="N31" s="332"/>
      <c r="O31" s="28"/>
      <c r="P31" s="28"/>
      <c r="Q31" s="28"/>
      <c r="S31" s="112">
        <v>0.34</v>
      </c>
      <c r="T31" s="114">
        <v>2028</v>
      </c>
      <c r="U31" s="110">
        <v>1014517.98</v>
      </c>
      <c r="V31" s="110"/>
      <c r="W31" s="110">
        <v>1014517.98</v>
      </c>
      <c r="X31" s="111">
        <v>1</v>
      </c>
      <c r="Y31" s="112">
        <v>0</v>
      </c>
      <c r="Z31" s="110">
        <v>669581.86679999996</v>
      </c>
      <c r="AA31" s="110">
        <v>157843.30573225755</v>
      </c>
      <c r="AB31" s="110">
        <v>187092.80746774247</v>
      </c>
      <c r="AC31" s="110">
        <v>0</v>
      </c>
      <c r="AD31" s="110">
        <v>0</v>
      </c>
      <c r="AE31" s="42" t="s">
        <v>661</v>
      </c>
      <c r="AF31" s="104" t="s">
        <v>765</v>
      </c>
      <c r="AG31" t="s">
        <v>8242</v>
      </c>
      <c r="AH31">
        <v>0</v>
      </c>
      <c r="AI31" s="495">
        <v>-187092.80746774247</v>
      </c>
      <c r="AK31" s="379"/>
      <c r="AL31" s="379"/>
      <c r="AM31" s="131"/>
      <c r="AN31" s="131"/>
      <c r="AO31" s="131"/>
      <c r="AP31" s="131"/>
      <c r="AQ31" s="131"/>
      <c r="AR31" s="132"/>
    </row>
    <row r="32" spans="1:44" ht="25">
      <c r="A32" s="104" t="s">
        <v>2015</v>
      </c>
      <c r="B32" s="104" t="s">
        <v>1940</v>
      </c>
      <c r="D32" s="113">
        <v>2010165</v>
      </c>
      <c r="F32" s="28" t="s">
        <v>6633</v>
      </c>
      <c r="G32" s="28" t="s">
        <v>1602</v>
      </c>
      <c r="H32" s="28"/>
      <c r="I32" s="28"/>
      <c r="J32" s="28"/>
      <c r="K32" s="28"/>
      <c r="L32" s="28"/>
      <c r="M32" s="106" t="s">
        <v>6577</v>
      </c>
      <c r="N32" s="332"/>
      <c r="O32" s="28"/>
      <c r="P32" s="28"/>
      <c r="Q32" s="28"/>
      <c r="S32" s="112">
        <v>1</v>
      </c>
      <c r="T32" s="114">
        <v>2040</v>
      </c>
      <c r="U32" s="110">
        <v>14049815.740000002</v>
      </c>
      <c r="V32" s="110"/>
      <c r="W32" s="110">
        <v>14049815.740000002</v>
      </c>
      <c r="X32" s="111">
        <v>0.45918367346938771</v>
      </c>
      <c r="Y32" s="112">
        <v>0.54081632653061229</v>
      </c>
      <c r="Z32" s="110">
        <v>0</v>
      </c>
      <c r="AA32" s="110">
        <v>0</v>
      </c>
      <c r="AB32" s="110">
        <v>6451446.0030612247</v>
      </c>
      <c r="AC32" s="110">
        <v>7598369.7369387774</v>
      </c>
      <c r="AD32" s="110">
        <v>0</v>
      </c>
      <c r="AE32" s="42" t="s">
        <v>646</v>
      </c>
      <c r="AF32" s="104" t="s">
        <v>765</v>
      </c>
      <c r="AG32" t="s">
        <v>7949</v>
      </c>
      <c r="AH32">
        <v>0</v>
      </c>
      <c r="AI32" s="495">
        <v>883194.84045126569</v>
      </c>
      <c r="AK32" s="379"/>
      <c r="AL32" s="379"/>
      <c r="AM32" s="131"/>
      <c r="AN32" s="131"/>
      <c r="AO32" s="131"/>
      <c r="AP32" s="131"/>
      <c r="AQ32" s="131"/>
      <c r="AR32" s="132"/>
    </row>
    <row r="33" spans="1:44" ht="25">
      <c r="A33" s="104" t="s">
        <v>2015</v>
      </c>
      <c r="B33" s="104" t="s">
        <v>1940</v>
      </c>
      <c r="D33" s="42">
        <v>2010165</v>
      </c>
      <c r="F33" s="28" t="s">
        <v>6633</v>
      </c>
      <c r="G33" s="28" t="s">
        <v>1602</v>
      </c>
      <c r="H33" s="28"/>
      <c r="I33" s="28" t="s">
        <v>16</v>
      </c>
      <c r="J33" s="28"/>
      <c r="K33" s="28"/>
      <c r="L33" s="28"/>
      <c r="M33" s="106" t="s">
        <v>6577</v>
      </c>
      <c r="N33" s="332"/>
      <c r="O33" s="28"/>
      <c r="P33" s="28"/>
      <c r="Q33" s="28"/>
      <c r="S33" s="112">
        <v>1</v>
      </c>
      <c r="T33" s="114">
        <v>2040</v>
      </c>
      <c r="U33" s="110">
        <v>860972</v>
      </c>
      <c r="V33" s="110"/>
      <c r="W33" s="110">
        <v>860972</v>
      </c>
      <c r="X33" s="111">
        <v>0.45918367346938771</v>
      </c>
      <c r="Y33" s="112">
        <v>0.54081632653061229</v>
      </c>
      <c r="Z33" s="110">
        <v>0</v>
      </c>
      <c r="AA33" s="110">
        <v>113259.42179293426</v>
      </c>
      <c r="AB33" s="110">
        <v>343337.40836038726</v>
      </c>
      <c r="AC33" s="110">
        <v>404375.16984667844</v>
      </c>
      <c r="AD33" s="110">
        <v>0</v>
      </c>
      <c r="AE33" s="42" t="s">
        <v>646</v>
      </c>
      <c r="AF33" s="104" t="s">
        <v>765</v>
      </c>
      <c r="AG33" t="s">
        <v>8175</v>
      </c>
      <c r="AH33">
        <v>0</v>
      </c>
      <c r="AI33" s="495">
        <v>47002.459208977059</v>
      </c>
      <c r="AK33" s="379"/>
      <c r="AL33" s="379"/>
      <c r="AM33" s="131"/>
      <c r="AN33" s="131"/>
      <c r="AO33" s="131"/>
      <c r="AP33" s="131"/>
      <c r="AQ33" s="131"/>
      <c r="AR33" s="132"/>
    </row>
    <row r="34" spans="1:44" ht="50">
      <c r="A34" s="104" t="s">
        <v>2015</v>
      </c>
      <c r="B34" s="104" t="s">
        <v>1940</v>
      </c>
      <c r="D34" s="42">
        <v>2010165</v>
      </c>
      <c r="F34" s="28" t="s">
        <v>1604</v>
      </c>
      <c r="G34" s="28" t="s">
        <v>1603</v>
      </c>
      <c r="H34" s="28"/>
      <c r="I34" s="28"/>
      <c r="J34" s="28"/>
      <c r="K34" s="28"/>
      <c r="L34" s="28"/>
      <c r="M34" s="106" t="s">
        <v>6577</v>
      </c>
      <c r="N34" s="332"/>
      <c r="O34" s="28"/>
      <c r="P34" s="28"/>
      <c r="Q34" s="28"/>
      <c r="S34" s="112">
        <v>0.67</v>
      </c>
      <c r="T34" s="114">
        <v>2028</v>
      </c>
      <c r="U34" s="110">
        <v>4876011.58</v>
      </c>
      <c r="V34" s="110"/>
      <c r="W34" s="110">
        <v>4876011.58</v>
      </c>
      <c r="X34" s="111">
        <v>1</v>
      </c>
      <c r="Y34" s="112">
        <v>0</v>
      </c>
      <c r="Z34" s="110">
        <v>1609083.8213999998</v>
      </c>
      <c r="AA34" s="110">
        <v>0</v>
      </c>
      <c r="AB34" s="110">
        <v>3266927.7586000003</v>
      </c>
      <c r="AC34" s="110">
        <v>0</v>
      </c>
      <c r="AD34" s="110">
        <v>0</v>
      </c>
      <c r="AE34" s="42" t="s">
        <v>646</v>
      </c>
      <c r="AF34" s="104" t="s">
        <v>765</v>
      </c>
      <c r="AG34" t="s">
        <v>8304</v>
      </c>
      <c r="AH34">
        <v>0</v>
      </c>
      <c r="AI34" s="495">
        <v>447238.29962359468</v>
      </c>
      <c r="AK34" s="379"/>
      <c r="AL34" s="379"/>
      <c r="AM34" s="131"/>
      <c r="AN34" s="131"/>
      <c r="AO34" s="131"/>
      <c r="AP34" s="131"/>
      <c r="AQ34" s="131"/>
      <c r="AR34" s="132"/>
    </row>
    <row r="35" spans="1:44" ht="50">
      <c r="A35" s="104" t="s">
        <v>2015</v>
      </c>
      <c r="B35" s="104" t="s">
        <v>1940</v>
      </c>
      <c r="D35" s="42">
        <v>2010165</v>
      </c>
      <c r="F35" s="28" t="s">
        <v>1604</v>
      </c>
      <c r="G35" s="28" t="s">
        <v>1603</v>
      </c>
      <c r="H35" s="28"/>
      <c r="I35" s="28"/>
      <c r="J35" s="28"/>
      <c r="K35" s="28"/>
      <c r="L35" s="28"/>
      <c r="M35" s="106" t="s">
        <v>6577</v>
      </c>
      <c r="N35" s="332"/>
      <c r="O35" s="28"/>
      <c r="P35" s="28"/>
      <c r="Q35" s="28"/>
      <c r="S35" s="112">
        <v>0.67</v>
      </c>
      <c r="T35" s="114">
        <v>2028</v>
      </c>
      <c r="U35" s="110">
        <v>18803426.180000003</v>
      </c>
      <c r="V35" s="110"/>
      <c r="W35" s="110">
        <v>18803426.180000003</v>
      </c>
      <c r="X35" s="111">
        <v>1</v>
      </c>
      <c r="Y35" s="112">
        <v>0</v>
      </c>
      <c r="Z35" s="110">
        <v>6205130.6394000007</v>
      </c>
      <c r="AA35" s="110">
        <v>0</v>
      </c>
      <c r="AB35" s="110">
        <v>12598295.540600002</v>
      </c>
      <c r="AC35" s="110">
        <v>0</v>
      </c>
      <c r="AD35" s="110">
        <v>0</v>
      </c>
      <c r="AE35" s="42" t="s">
        <v>646</v>
      </c>
      <c r="AF35" s="104" t="s">
        <v>765</v>
      </c>
      <c r="AG35" t="s">
        <v>8305</v>
      </c>
      <c r="AH35">
        <v>0</v>
      </c>
      <c r="AI35" s="495">
        <v>1724690.8080232625</v>
      </c>
      <c r="AK35" s="379"/>
      <c r="AL35" s="379"/>
      <c r="AM35" s="131"/>
      <c r="AN35" s="131"/>
      <c r="AO35" s="131"/>
      <c r="AP35" s="131"/>
      <c r="AQ35" s="131"/>
      <c r="AR35" s="132"/>
    </row>
    <row r="36" spans="1:44" ht="13">
      <c r="A36" s="104" t="s">
        <v>2015</v>
      </c>
      <c r="B36" s="104" t="s">
        <v>1940</v>
      </c>
      <c r="D36" s="113">
        <v>2010170</v>
      </c>
      <c r="F36" s="28" t="s">
        <v>704</v>
      </c>
      <c r="G36" s="28" t="s">
        <v>1332</v>
      </c>
      <c r="H36" s="28"/>
      <c r="I36" s="28"/>
      <c r="J36" s="28"/>
      <c r="K36" s="28"/>
      <c r="L36" s="28"/>
      <c r="M36" s="106" t="s">
        <v>5970</v>
      </c>
      <c r="N36" s="332"/>
      <c r="O36" s="28"/>
      <c r="P36" s="28"/>
      <c r="Q36" s="28"/>
      <c r="S36" s="112">
        <v>0.34</v>
      </c>
      <c r="T36" s="114">
        <v>2028</v>
      </c>
      <c r="U36" s="110">
        <v>43537.179999999993</v>
      </c>
      <c r="V36" s="110"/>
      <c r="W36" s="110">
        <v>43537.179999999993</v>
      </c>
      <c r="X36" s="111">
        <v>1</v>
      </c>
      <c r="Y36" s="112">
        <v>0</v>
      </c>
      <c r="Z36" s="110">
        <v>28734.538799999991</v>
      </c>
      <c r="AA36" s="110">
        <v>0</v>
      </c>
      <c r="AB36" s="110">
        <v>14802.641200000002</v>
      </c>
      <c r="AC36" s="110">
        <v>0</v>
      </c>
      <c r="AD36" s="110">
        <v>0</v>
      </c>
      <c r="AE36" s="42" t="s">
        <v>655</v>
      </c>
      <c r="AF36" s="104" t="s">
        <v>764</v>
      </c>
      <c r="AG36" t="s">
        <v>7955</v>
      </c>
      <c r="AH36">
        <v>0</v>
      </c>
      <c r="AI36" s="495">
        <v>-3332.3034941214833</v>
      </c>
      <c r="AK36" s="379"/>
      <c r="AL36" s="379"/>
      <c r="AM36" s="131"/>
      <c r="AN36" s="131"/>
      <c r="AO36" s="131"/>
      <c r="AP36" s="131"/>
      <c r="AQ36" s="131"/>
      <c r="AR36" s="132"/>
    </row>
    <row r="37" spans="1:44" ht="13">
      <c r="A37" s="104" t="s">
        <v>2015</v>
      </c>
      <c r="B37" s="104" t="s">
        <v>1940</v>
      </c>
      <c r="D37" s="42">
        <v>2010170</v>
      </c>
      <c r="F37" s="28" t="s">
        <v>704</v>
      </c>
      <c r="G37" s="28" t="s">
        <v>1332</v>
      </c>
      <c r="H37" s="28"/>
      <c r="I37" s="28"/>
      <c r="J37" s="28"/>
      <c r="K37" s="28"/>
      <c r="L37" s="28"/>
      <c r="M37" s="106" t="s">
        <v>5970</v>
      </c>
      <c r="N37" s="332"/>
      <c r="O37" s="28"/>
      <c r="P37" s="28"/>
      <c r="Q37" s="28"/>
      <c r="S37" s="112">
        <v>0.34</v>
      </c>
      <c r="T37" s="114">
        <v>2028</v>
      </c>
      <c r="U37" s="110">
        <v>1565947.03</v>
      </c>
      <c r="V37" s="110"/>
      <c r="W37" s="110">
        <v>1565947.03</v>
      </c>
      <c r="X37" s="111">
        <v>1</v>
      </c>
      <c r="Y37" s="112">
        <v>0</v>
      </c>
      <c r="Z37" s="110">
        <v>1033525.0397999999</v>
      </c>
      <c r="AA37" s="110">
        <v>-6.1745528364554048E-3</v>
      </c>
      <c r="AB37" s="110">
        <v>532421.99637455295</v>
      </c>
      <c r="AC37" s="110">
        <v>0</v>
      </c>
      <c r="AD37" s="110">
        <v>0</v>
      </c>
      <c r="AE37" s="42" t="s">
        <v>655</v>
      </c>
      <c r="AF37" s="104" t="s">
        <v>764</v>
      </c>
      <c r="AG37" t="s">
        <v>8179</v>
      </c>
      <c r="AH37">
        <v>0</v>
      </c>
      <c r="AI37" s="495">
        <v>-119856.42662648999</v>
      </c>
      <c r="AK37" s="379"/>
      <c r="AL37" s="379"/>
      <c r="AM37" s="131"/>
      <c r="AN37" s="131"/>
      <c r="AO37" s="131"/>
      <c r="AP37" s="131"/>
      <c r="AQ37" s="131"/>
      <c r="AR37" s="132"/>
    </row>
    <row r="38" spans="1:44" ht="37.5">
      <c r="A38" s="104" t="s">
        <v>2015</v>
      </c>
      <c r="B38" s="104" t="s">
        <v>1940</v>
      </c>
      <c r="D38" s="42">
        <v>2010172</v>
      </c>
      <c r="F38" s="28" t="s">
        <v>6744</v>
      </c>
      <c r="G38" s="28" t="s">
        <v>1591</v>
      </c>
      <c r="H38" s="28"/>
      <c r="I38" s="28" t="s">
        <v>16</v>
      </c>
      <c r="J38" s="28"/>
      <c r="K38" s="28"/>
      <c r="L38" s="28"/>
      <c r="M38" s="106" t="s">
        <v>5952</v>
      </c>
      <c r="N38" s="332"/>
      <c r="O38" s="28"/>
      <c r="P38" s="28"/>
      <c r="Q38" s="28"/>
      <c r="S38" s="112">
        <v>1</v>
      </c>
      <c r="T38" s="114">
        <v>2048</v>
      </c>
      <c r="U38" s="110">
        <v>307570</v>
      </c>
      <c r="V38" s="110"/>
      <c r="W38" s="110">
        <v>307570</v>
      </c>
      <c r="X38" s="111">
        <v>0.33300000000000002</v>
      </c>
      <c r="Y38" s="112">
        <v>0.66700000000000004</v>
      </c>
      <c r="Z38" s="110">
        <v>0</v>
      </c>
      <c r="AA38" s="110">
        <v>33451.411471633772</v>
      </c>
      <c r="AB38" s="110">
        <v>91281.489979945967</v>
      </c>
      <c r="AC38" s="110">
        <v>182837.0985484203</v>
      </c>
      <c r="AD38" s="110">
        <v>0</v>
      </c>
      <c r="AE38" s="42" t="s">
        <v>656</v>
      </c>
      <c r="AF38" s="104" t="s">
        <v>765</v>
      </c>
      <c r="AG38" t="s">
        <v>8177</v>
      </c>
      <c r="AH38">
        <v>0</v>
      </c>
      <c r="AI38" s="495">
        <v>-27737.050658792508</v>
      </c>
      <c r="AK38" s="379"/>
      <c r="AL38" s="379"/>
      <c r="AM38" s="131"/>
      <c r="AN38" s="131"/>
      <c r="AO38" s="131"/>
      <c r="AP38" s="131"/>
      <c r="AQ38" s="131"/>
      <c r="AR38" s="132"/>
    </row>
    <row r="39" spans="1:44" ht="50">
      <c r="A39" s="104" t="s">
        <v>2015</v>
      </c>
      <c r="B39" s="104" t="s">
        <v>1940</v>
      </c>
      <c r="D39" s="606">
        <v>2010173</v>
      </c>
      <c r="F39" s="28" t="s">
        <v>703</v>
      </c>
      <c r="G39" s="28" t="s">
        <v>1781</v>
      </c>
      <c r="H39" s="28"/>
      <c r="I39" s="28"/>
      <c r="J39" s="28"/>
      <c r="K39" s="28"/>
      <c r="L39" s="28"/>
      <c r="M39" s="106" t="s">
        <v>5952</v>
      </c>
      <c r="N39" s="332"/>
      <c r="O39" s="28"/>
      <c r="P39" s="28"/>
      <c r="Q39" s="28"/>
      <c r="S39" s="112">
        <v>0.96</v>
      </c>
      <c r="T39" s="114">
        <v>2028</v>
      </c>
      <c r="U39" s="110">
        <v>-6894.04</v>
      </c>
      <c r="V39" s="110"/>
      <c r="W39" s="110">
        <v>-6894.04</v>
      </c>
      <c r="X39" s="111">
        <v>1</v>
      </c>
      <c r="Y39" s="112">
        <v>0</v>
      </c>
      <c r="Z39" s="110">
        <v>-275.76160000000027</v>
      </c>
      <c r="AA39" s="110">
        <v>0</v>
      </c>
      <c r="AB39" s="110">
        <v>-6618.2783999999992</v>
      </c>
      <c r="AC39" s="110">
        <v>0</v>
      </c>
      <c r="AD39" s="110">
        <v>0</v>
      </c>
      <c r="AE39" s="42" t="s">
        <v>656</v>
      </c>
      <c r="AF39" s="104" t="s">
        <v>765</v>
      </c>
      <c r="AG39" t="s">
        <v>7954</v>
      </c>
      <c r="AH39">
        <v>0</v>
      </c>
      <c r="AI39" s="495">
        <v>2011.0487163949872</v>
      </c>
      <c r="AK39" s="379"/>
      <c r="AL39" s="379"/>
      <c r="AM39" s="131"/>
      <c r="AN39" s="131"/>
      <c r="AO39" s="131"/>
      <c r="AP39" s="131"/>
      <c r="AQ39" s="131"/>
      <c r="AR39" s="132"/>
    </row>
    <row r="40" spans="1:44" ht="50">
      <c r="A40" s="104" t="s">
        <v>2015</v>
      </c>
      <c r="B40" s="104" t="s">
        <v>1940</v>
      </c>
      <c r="D40" s="607">
        <v>2010173</v>
      </c>
      <c r="F40" s="28" t="s">
        <v>703</v>
      </c>
      <c r="G40" s="28" t="s">
        <v>1781</v>
      </c>
      <c r="H40" s="28"/>
      <c r="I40" s="28"/>
      <c r="J40" s="28"/>
      <c r="K40" s="28"/>
      <c r="L40" s="28"/>
      <c r="M40" s="106" t="s">
        <v>5952</v>
      </c>
      <c r="N40" s="332"/>
      <c r="O40" s="28"/>
      <c r="P40" s="28"/>
      <c r="Q40" s="28"/>
      <c r="S40" s="112">
        <v>0.96</v>
      </c>
      <c r="T40" s="114">
        <v>2028</v>
      </c>
      <c r="U40" s="110">
        <v>665370.90999999992</v>
      </c>
      <c r="V40" s="110"/>
      <c r="W40" s="110">
        <v>665370.90999999992</v>
      </c>
      <c r="X40" s="111">
        <v>1</v>
      </c>
      <c r="Y40" s="112">
        <v>0</v>
      </c>
      <c r="Z40" s="110">
        <v>26614.836400000022</v>
      </c>
      <c r="AA40" s="110">
        <v>84471.9696397878</v>
      </c>
      <c r="AB40" s="110">
        <v>554284.10396021209</v>
      </c>
      <c r="AC40" s="110">
        <v>0</v>
      </c>
      <c r="AD40" s="110">
        <v>0</v>
      </c>
      <c r="AE40" s="42" t="s">
        <v>656</v>
      </c>
      <c r="AF40" s="104" t="s">
        <v>765</v>
      </c>
      <c r="AG40" t="s">
        <v>8178</v>
      </c>
      <c r="AH40">
        <v>0</v>
      </c>
      <c r="AI40" s="495">
        <v>-168426.32908693148</v>
      </c>
      <c r="AK40" s="379"/>
      <c r="AL40" s="379"/>
      <c r="AM40" s="131"/>
      <c r="AN40" s="131"/>
      <c r="AO40" s="131"/>
      <c r="AP40" s="131"/>
      <c r="AQ40" s="131"/>
      <c r="AR40" s="132"/>
    </row>
    <row r="41" spans="1:44" ht="37.5">
      <c r="A41" s="104" t="s">
        <v>2015</v>
      </c>
      <c r="B41" s="104" t="s">
        <v>1940</v>
      </c>
      <c r="D41" s="42">
        <v>2030150</v>
      </c>
      <c r="F41" s="28" t="s">
        <v>711</v>
      </c>
      <c r="G41" s="28" t="s">
        <v>1578</v>
      </c>
      <c r="H41" s="28"/>
      <c r="I41" s="28"/>
      <c r="J41" s="28"/>
      <c r="K41" s="28"/>
      <c r="L41" s="28"/>
      <c r="M41" s="106" t="s">
        <v>6584</v>
      </c>
      <c r="N41" s="332"/>
      <c r="O41" s="28"/>
      <c r="P41" s="28"/>
      <c r="Q41" s="28"/>
      <c r="S41" s="112">
        <v>0.56999999999999995</v>
      </c>
      <c r="T41" s="114">
        <v>2032</v>
      </c>
      <c r="U41" s="110">
        <v>3482801.68</v>
      </c>
      <c r="V41" s="110"/>
      <c r="W41" s="110">
        <v>3482801.68</v>
      </c>
      <c r="X41" s="111">
        <v>0.7142857142857143</v>
      </c>
      <c r="Y41" s="112">
        <v>0.2857142857142857</v>
      </c>
      <c r="Z41" s="110">
        <v>1497604.7224000003</v>
      </c>
      <c r="AA41" s="110">
        <v>132779.13156047743</v>
      </c>
      <c r="AB41" s="110">
        <v>1323155.5900282303</v>
      </c>
      <c r="AC41" s="110">
        <v>529262.23601129209</v>
      </c>
      <c r="AD41" s="110">
        <v>0</v>
      </c>
      <c r="AE41" s="42" t="s">
        <v>640</v>
      </c>
      <c r="AF41" s="104" t="s">
        <v>765</v>
      </c>
      <c r="AG41" t="s">
        <v>8267</v>
      </c>
      <c r="AH41">
        <v>0</v>
      </c>
      <c r="AI41" s="495">
        <v>-294561.10203517717</v>
      </c>
      <c r="AK41" s="379"/>
      <c r="AL41" s="379"/>
      <c r="AM41" s="131"/>
      <c r="AN41" s="131"/>
      <c r="AO41" s="131"/>
      <c r="AP41" s="131"/>
      <c r="AQ41" s="131"/>
      <c r="AR41" s="132"/>
    </row>
    <row r="42" spans="1:44" ht="50">
      <c r="A42" s="104" t="s">
        <v>2015</v>
      </c>
      <c r="B42" s="104" t="s">
        <v>1940</v>
      </c>
      <c r="D42" s="42">
        <v>2030156</v>
      </c>
      <c r="F42" s="28" t="s">
        <v>709</v>
      </c>
      <c r="G42" s="28" t="s">
        <v>1576</v>
      </c>
      <c r="H42" s="28"/>
      <c r="I42" s="28"/>
      <c r="J42" s="28"/>
      <c r="K42" s="28"/>
      <c r="L42" s="28"/>
      <c r="M42" s="106" t="s">
        <v>6584</v>
      </c>
      <c r="N42" s="332"/>
      <c r="O42" s="28"/>
      <c r="P42" s="28"/>
      <c r="Q42" s="28"/>
      <c r="S42" s="112">
        <v>0.72</v>
      </c>
      <c r="T42" s="114">
        <v>2028</v>
      </c>
      <c r="U42" s="110">
        <v>11169629.27</v>
      </c>
      <c r="V42" s="110"/>
      <c r="W42" s="110">
        <v>11169629.27</v>
      </c>
      <c r="X42" s="111">
        <v>0.99999999999999989</v>
      </c>
      <c r="Y42" s="112">
        <v>0</v>
      </c>
      <c r="Z42" s="110">
        <v>3127496.1956000002</v>
      </c>
      <c r="AA42" s="110">
        <v>697018.55509345559</v>
      </c>
      <c r="AB42" s="110">
        <v>7345114.5193065433</v>
      </c>
      <c r="AC42" s="110">
        <v>0</v>
      </c>
      <c r="AD42" s="110">
        <v>0</v>
      </c>
      <c r="AE42" s="42" t="s">
        <v>640</v>
      </c>
      <c r="AF42" s="104" t="s">
        <v>765</v>
      </c>
      <c r="AG42" t="s">
        <v>8265</v>
      </c>
      <c r="AH42">
        <v>0</v>
      </c>
      <c r="AI42" s="495">
        <v>-1635170.5299717283</v>
      </c>
      <c r="AK42" s="379"/>
      <c r="AL42" s="379"/>
      <c r="AM42" s="131"/>
      <c r="AN42" s="131"/>
      <c r="AO42" s="131"/>
      <c r="AP42" s="131"/>
      <c r="AQ42" s="131"/>
      <c r="AR42" s="132"/>
    </row>
    <row r="43" spans="1:44" ht="37.5">
      <c r="A43" s="104" t="s">
        <v>2015</v>
      </c>
      <c r="B43" s="104" t="s">
        <v>1940</v>
      </c>
      <c r="D43" s="1">
        <v>2030173</v>
      </c>
      <c r="F43" s="28" t="s">
        <v>695</v>
      </c>
      <c r="G43" s="28" t="s">
        <v>1616</v>
      </c>
      <c r="H43" s="28" t="s">
        <v>5017</v>
      </c>
      <c r="I43" s="28"/>
      <c r="J43" s="28"/>
      <c r="K43" s="28"/>
      <c r="L43" s="28"/>
      <c r="M43" s="106" t="s">
        <v>6627</v>
      </c>
      <c r="N43" s="332"/>
      <c r="O43" s="28"/>
      <c r="P43" s="28"/>
      <c r="Q43" s="28"/>
      <c r="S43" s="303">
        <v>0.33381505705084491</v>
      </c>
      <c r="T43" s="114">
        <v>2028</v>
      </c>
      <c r="U43" s="110">
        <v>4771.7</v>
      </c>
      <c r="V43" s="110"/>
      <c r="W43" s="110">
        <v>4771.7</v>
      </c>
      <c r="X43" s="111">
        <v>1</v>
      </c>
      <c r="Y43" s="112">
        <v>0</v>
      </c>
      <c r="Z43" s="110">
        <v>3578.7749999999996</v>
      </c>
      <c r="AA43" s="110">
        <v>0</v>
      </c>
      <c r="AB43" s="110">
        <v>1192.9250000000002</v>
      </c>
      <c r="AC43" s="110">
        <v>0</v>
      </c>
      <c r="AD43" s="110">
        <v>0</v>
      </c>
      <c r="AE43" s="42" t="s">
        <v>649</v>
      </c>
      <c r="AF43" s="104" t="s">
        <v>764</v>
      </c>
      <c r="AG43" t="s">
        <v>8001</v>
      </c>
      <c r="AH43">
        <v>0</v>
      </c>
      <c r="AI43" s="495">
        <v>-1192.924999999999</v>
      </c>
      <c r="AK43" s="379"/>
      <c r="AL43" s="379"/>
      <c r="AM43" s="131"/>
      <c r="AN43" s="131"/>
      <c r="AO43" s="131"/>
      <c r="AP43" s="131"/>
      <c r="AQ43" s="131"/>
      <c r="AR43" s="132"/>
    </row>
    <row r="44" spans="1:44" ht="37.5">
      <c r="A44" s="104" t="s">
        <v>2015</v>
      </c>
      <c r="B44" s="104" t="s">
        <v>1940</v>
      </c>
      <c r="D44" s="42">
        <v>2030174</v>
      </c>
      <c r="F44" s="28" t="s">
        <v>708</v>
      </c>
      <c r="G44" s="28" t="s">
        <v>1575</v>
      </c>
      <c r="H44" s="28"/>
      <c r="I44" s="28" t="s">
        <v>16</v>
      </c>
      <c r="J44" s="28"/>
      <c r="K44" s="28"/>
      <c r="L44" s="28"/>
      <c r="M44" s="106" t="s">
        <v>6584</v>
      </c>
      <c r="N44" s="332"/>
      <c r="O44" s="28"/>
      <c r="P44" s="28"/>
      <c r="Q44" s="28"/>
      <c r="S44" s="112">
        <v>0.23</v>
      </c>
      <c r="T44" s="114">
        <v>2028</v>
      </c>
      <c r="U44" s="110">
        <v>14858098.051304348</v>
      </c>
      <c r="V44" s="110"/>
      <c r="W44" s="110">
        <v>14858098.051304348</v>
      </c>
      <c r="X44" s="111">
        <v>1</v>
      </c>
      <c r="Y44" s="112">
        <v>0</v>
      </c>
      <c r="Z44" s="110">
        <v>11440735.499504348</v>
      </c>
      <c r="AA44" s="110">
        <v>472976.55179999955</v>
      </c>
      <c r="AB44" s="110">
        <v>2944386</v>
      </c>
      <c r="AC44" s="110">
        <v>0</v>
      </c>
      <c r="AD44" s="110">
        <v>0</v>
      </c>
      <c r="AE44" s="42" t="s">
        <v>640</v>
      </c>
      <c r="AF44" s="104" t="s">
        <v>765</v>
      </c>
      <c r="AG44" t="s">
        <v>8264</v>
      </c>
      <c r="AH44">
        <v>0</v>
      </c>
      <c r="AI44" s="495">
        <v>-655479.66657378722</v>
      </c>
      <c r="AK44" s="379"/>
      <c r="AL44" s="379"/>
      <c r="AM44" s="131"/>
      <c r="AN44" s="131"/>
      <c r="AO44" s="131"/>
      <c r="AP44" s="131"/>
      <c r="AQ44" s="131"/>
      <c r="AR44" s="132"/>
    </row>
    <row r="45" spans="1:44" ht="13">
      <c r="A45" s="104" t="s">
        <v>2015</v>
      </c>
      <c r="B45" s="104" t="s">
        <v>1940</v>
      </c>
      <c r="D45" s="42">
        <v>2030205</v>
      </c>
      <c r="F45" s="28" t="s">
        <v>1098</v>
      </c>
      <c r="G45" s="28" t="s">
        <v>1844</v>
      </c>
      <c r="H45" s="28"/>
      <c r="I45" s="28"/>
      <c r="J45" s="28"/>
      <c r="K45" s="28"/>
      <c r="L45" s="28"/>
      <c r="M45" s="106" t="s">
        <v>6584</v>
      </c>
      <c r="N45" s="332"/>
      <c r="O45" s="28"/>
      <c r="P45" s="28"/>
      <c r="Q45" s="28"/>
      <c r="S45" s="112">
        <v>0.72</v>
      </c>
      <c r="T45" s="114">
        <v>2028</v>
      </c>
      <c r="U45" s="110">
        <v>271992.31</v>
      </c>
      <c r="V45" s="110"/>
      <c r="W45" s="110">
        <v>271992.31</v>
      </c>
      <c r="X45" s="111">
        <v>1</v>
      </c>
      <c r="Y45" s="112">
        <v>0</v>
      </c>
      <c r="Z45" s="110">
        <v>76157.846799999999</v>
      </c>
      <c r="AA45" s="110">
        <v>22680.258330445184</v>
      </c>
      <c r="AB45" s="110">
        <v>173154.20486955481</v>
      </c>
      <c r="AC45" s="110">
        <v>0</v>
      </c>
      <c r="AD45" s="110">
        <v>0</v>
      </c>
      <c r="AE45" s="42" t="s">
        <v>640</v>
      </c>
      <c r="AF45" s="104" t="s">
        <v>765</v>
      </c>
      <c r="AG45" t="s">
        <v>8270</v>
      </c>
      <c r="AH45">
        <v>0</v>
      </c>
      <c r="AI45" s="495">
        <v>-38547.61586074144</v>
      </c>
      <c r="AK45" s="379"/>
      <c r="AL45" s="379"/>
      <c r="AM45" s="131"/>
      <c r="AN45" s="131"/>
      <c r="AO45" s="131"/>
      <c r="AP45" s="131"/>
      <c r="AQ45" s="131"/>
      <c r="AR45" s="132"/>
    </row>
    <row r="46" spans="1:44" ht="25">
      <c r="A46" s="104" t="s">
        <v>15</v>
      </c>
      <c r="B46" s="104" t="s">
        <v>5</v>
      </c>
      <c r="D46" s="42">
        <v>2110200</v>
      </c>
      <c r="F46" s="28" t="s">
        <v>714</v>
      </c>
      <c r="G46" s="28" t="s">
        <v>1817</v>
      </c>
      <c r="H46" s="28"/>
      <c r="I46" s="28"/>
      <c r="J46" s="28"/>
      <c r="K46" s="28"/>
      <c r="L46" s="28"/>
      <c r="M46" s="106" t="s">
        <v>6435</v>
      </c>
      <c r="N46" s="332"/>
      <c r="O46" s="28"/>
      <c r="P46" s="28"/>
      <c r="Q46" s="28"/>
      <c r="S46" s="112">
        <v>5.8094450239182825E-2</v>
      </c>
      <c r="T46" s="114">
        <v>2032</v>
      </c>
      <c r="U46" s="110">
        <v>338767857.35000002</v>
      </c>
      <c r="V46" s="110"/>
      <c r="W46" s="110">
        <v>338767857.35000002</v>
      </c>
      <c r="X46" s="111">
        <v>0.7142857142857143</v>
      </c>
      <c r="Y46" s="112">
        <v>0.2857142857142857</v>
      </c>
      <c r="Z46" s="110">
        <v>319087324.91854584</v>
      </c>
      <c r="AA46" s="110">
        <v>10770113.616777658</v>
      </c>
      <c r="AB46" s="110">
        <v>6364584.8676260877</v>
      </c>
      <c r="AC46" s="110">
        <v>2545833.947050435</v>
      </c>
      <c r="AD46" s="110">
        <v>0</v>
      </c>
      <c r="AE46" s="42" t="s">
        <v>608</v>
      </c>
      <c r="AF46" s="104" t="s">
        <v>765</v>
      </c>
      <c r="AG46" t="s">
        <v>8400</v>
      </c>
      <c r="AH46">
        <v>0</v>
      </c>
      <c r="AI46" s="495">
        <v>-3683958.39726554</v>
      </c>
      <c r="AK46" s="379"/>
      <c r="AL46" s="379"/>
      <c r="AM46" s="131"/>
      <c r="AN46" s="131"/>
      <c r="AO46" s="131"/>
      <c r="AP46" s="131"/>
      <c r="AQ46" s="131"/>
      <c r="AR46" s="132"/>
    </row>
    <row r="47" spans="1:44" ht="25">
      <c r="A47" s="104" t="s">
        <v>5883</v>
      </c>
      <c r="B47" s="104" t="s">
        <v>10</v>
      </c>
      <c r="D47" s="42">
        <v>2130027</v>
      </c>
      <c r="F47" s="28" t="s">
        <v>690</v>
      </c>
      <c r="G47" s="28" t="s">
        <v>1351</v>
      </c>
      <c r="H47" s="28"/>
      <c r="I47" s="28" t="s">
        <v>25</v>
      </c>
      <c r="J47" s="28"/>
      <c r="K47" s="28"/>
      <c r="L47" s="28"/>
      <c r="M47" s="106" t="s">
        <v>6742</v>
      </c>
      <c r="N47" s="332"/>
      <c r="O47" s="28"/>
      <c r="P47" s="28"/>
      <c r="Q47" s="28"/>
      <c r="S47" s="112">
        <v>1</v>
      </c>
      <c r="T47" s="114">
        <v>2028</v>
      </c>
      <c r="U47" s="110">
        <v>40919456.840000004</v>
      </c>
      <c r="V47" s="110"/>
      <c r="W47" s="110">
        <v>40919456.840000004</v>
      </c>
      <c r="X47" s="111">
        <v>0.95338513611601372</v>
      </c>
      <c r="Y47" s="112">
        <v>4.6614863883986279E-2</v>
      </c>
      <c r="Z47" s="110">
        <v>0</v>
      </c>
      <c r="AA47" s="110">
        <v>17003635.402147289</v>
      </c>
      <c r="AB47" s="110">
        <v>22800988.676853489</v>
      </c>
      <c r="AC47" s="110">
        <v>1114832.7609992253</v>
      </c>
      <c r="AD47" s="110">
        <v>0</v>
      </c>
      <c r="AE47" s="42" t="s">
        <v>470</v>
      </c>
      <c r="AF47" s="104" t="s">
        <v>764</v>
      </c>
      <c r="AG47" t="s">
        <v>8368</v>
      </c>
      <c r="AH47">
        <v>0</v>
      </c>
      <c r="AI47" s="495">
        <v>-12354547.926736699</v>
      </c>
      <c r="AK47" s="379"/>
      <c r="AL47" s="379"/>
      <c r="AM47" s="131"/>
      <c r="AN47" s="131"/>
      <c r="AO47" s="131"/>
      <c r="AP47" s="131"/>
      <c r="AQ47" s="131"/>
      <c r="AR47" s="132"/>
    </row>
    <row r="48" spans="1:44" ht="25">
      <c r="A48" s="104" t="s">
        <v>5882</v>
      </c>
      <c r="B48" s="104" t="s">
        <v>280</v>
      </c>
      <c r="D48" s="42">
        <v>2130100</v>
      </c>
      <c r="F48" s="28" t="s">
        <v>395</v>
      </c>
      <c r="G48" s="28" t="s">
        <v>1847</v>
      </c>
      <c r="H48" s="28"/>
      <c r="I48" s="28" t="s">
        <v>12</v>
      </c>
      <c r="J48" s="28"/>
      <c r="K48" s="28"/>
      <c r="L48" s="28"/>
      <c r="M48" s="106" t="s">
        <v>5976</v>
      </c>
      <c r="N48" s="332"/>
      <c r="O48" s="28"/>
      <c r="P48" s="28"/>
      <c r="Q48" s="28"/>
      <c r="S48" s="112">
        <v>1</v>
      </c>
      <c r="T48" s="114">
        <v>2028</v>
      </c>
      <c r="U48" s="110">
        <v>444230.88</v>
      </c>
      <c r="V48" s="110"/>
      <c r="W48" s="110">
        <v>444230.88</v>
      </c>
      <c r="X48" s="111">
        <v>1</v>
      </c>
      <c r="Y48" s="112">
        <v>0</v>
      </c>
      <c r="Z48" s="110">
        <v>0</v>
      </c>
      <c r="AA48" s="110">
        <v>247838.99782929101</v>
      </c>
      <c r="AB48" s="110">
        <v>196391.882170709</v>
      </c>
      <c r="AC48" s="110">
        <v>0</v>
      </c>
      <c r="AD48" s="110">
        <v>0</v>
      </c>
      <c r="AE48" s="42" t="s">
        <v>526</v>
      </c>
      <c r="AF48" s="104" t="s">
        <v>765</v>
      </c>
      <c r="AG48" t="s">
        <v>8425</v>
      </c>
      <c r="AH48">
        <v>0</v>
      </c>
      <c r="AI48" s="495">
        <v>-196391.88217070902</v>
      </c>
      <c r="AK48" s="379"/>
      <c r="AL48" s="379"/>
      <c r="AM48" s="131"/>
      <c r="AN48" s="131"/>
      <c r="AO48" s="131"/>
      <c r="AP48" s="131"/>
      <c r="AQ48" s="131"/>
      <c r="AR48" s="132"/>
    </row>
    <row r="49" spans="1:44" ht="25">
      <c r="A49" s="104" t="s">
        <v>2015</v>
      </c>
      <c r="B49" s="104" t="s">
        <v>1940</v>
      </c>
      <c r="D49" s="42">
        <v>2130102</v>
      </c>
      <c r="F49" s="28" t="s">
        <v>19</v>
      </c>
      <c r="G49" s="28" t="s">
        <v>1522</v>
      </c>
      <c r="H49" s="28"/>
      <c r="I49" s="28" t="s">
        <v>12</v>
      </c>
      <c r="J49" s="28"/>
      <c r="K49" s="28"/>
      <c r="L49" s="28"/>
      <c r="M49" s="106" t="s">
        <v>6583</v>
      </c>
      <c r="N49" s="332"/>
      <c r="O49" s="28"/>
      <c r="P49" s="28"/>
      <c r="Q49" s="28"/>
      <c r="S49" s="112">
        <v>1</v>
      </c>
      <c r="T49" s="114">
        <v>2028</v>
      </c>
      <c r="U49" s="110">
        <v>626919</v>
      </c>
      <c r="V49" s="110"/>
      <c r="W49" s="110">
        <v>626919</v>
      </c>
      <c r="X49" s="111">
        <v>1</v>
      </c>
      <c r="Y49" s="112">
        <v>0</v>
      </c>
      <c r="Z49" s="110">
        <v>0</v>
      </c>
      <c r="AA49" s="110">
        <v>191839.58147307104</v>
      </c>
      <c r="AB49" s="110">
        <v>435079.41852692899</v>
      </c>
      <c r="AC49" s="110">
        <v>0</v>
      </c>
      <c r="AD49" s="110">
        <v>0</v>
      </c>
      <c r="AE49" s="42" t="s">
        <v>657</v>
      </c>
      <c r="AF49" s="104" t="s">
        <v>765</v>
      </c>
      <c r="AG49" t="s">
        <v>8168</v>
      </c>
      <c r="AH49">
        <v>0</v>
      </c>
      <c r="AI49" s="495">
        <v>-119157.2529107997</v>
      </c>
      <c r="AK49" s="379"/>
      <c r="AL49" s="379"/>
      <c r="AM49" s="131"/>
      <c r="AN49" s="131"/>
      <c r="AO49" s="131"/>
      <c r="AP49" s="131"/>
      <c r="AQ49" s="131"/>
      <c r="AR49" s="132"/>
    </row>
    <row r="50" spans="1:44" ht="25">
      <c r="A50" s="104" t="s">
        <v>2015</v>
      </c>
      <c r="B50" s="104" t="s">
        <v>1940</v>
      </c>
      <c r="D50" s="42">
        <v>2130105</v>
      </c>
      <c r="F50" s="28" t="s">
        <v>20</v>
      </c>
      <c r="G50" s="28" t="s">
        <v>1523</v>
      </c>
      <c r="H50" s="28"/>
      <c r="I50" s="28" t="s">
        <v>12</v>
      </c>
      <c r="J50" s="28"/>
      <c r="K50" s="28"/>
      <c r="L50" s="28"/>
      <c r="M50" s="106" t="s">
        <v>6583</v>
      </c>
      <c r="N50" s="332"/>
      <c r="O50" s="28"/>
      <c r="P50" s="28"/>
      <c r="Q50" s="28"/>
      <c r="S50" s="112">
        <v>1</v>
      </c>
      <c r="T50" s="114">
        <v>2028</v>
      </c>
      <c r="U50" s="110">
        <v>323019</v>
      </c>
      <c r="V50" s="110"/>
      <c r="W50" s="110">
        <v>323019</v>
      </c>
      <c r="X50" s="111">
        <v>1</v>
      </c>
      <c r="Y50" s="112">
        <v>0</v>
      </c>
      <c r="Z50" s="110">
        <v>0</v>
      </c>
      <c r="AA50" s="110">
        <v>41220.482406444658</v>
      </c>
      <c r="AB50" s="110">
        <v>281798.51759355533</v>
      </c>
      <c r="AC50" s="110">
        <v>0</v>
      </c>
      <c r="AD50" s="110">
        <v>0</v>
      </c>
      <c r="AE50" s="42" t="s">
        <v>657</v>
      </c>
      <c r="AF50" s="104" t="s">
        <v>765</v>
      </c>
      <c r="AG50" t="s">
        <v>8181</v>
      </c>
      <c r="AH50">
        <v>0</v>
      </c>
      <c r="AI50" s="495">
        <v>-77177.48944427578</v>
      </c>
      <c r="AK50" s="379"/>
      <c r="AL50" s="379"/>
      <c r="AM50" s="131"/>
      <c r="AN50" s="131"/>
      <c r="AO50" s="131"/>
      <c r="AP50" s="131"/>
      <c r="AQ50" s="131"/>
      <c r="AR50" s="132"/>
    </row>
    <row r="51" spans="1:44" ht="13">
      <c r="A51" s="104" t="s">
        <v>5882</v>
      </c>
      <c r="B51" s="104" t="s">
        <v>280</v>
      </c>
      <c r="D51" s="42">
        <v>2130111</v>
      </c>
      <c r="F51" s="28" t="s">
        <v>691</v>
      </c>
      <c r="G51" s="28" t="s">
        <v>1573</v>
      </c>
      <c r="H51" s="28"/>
      <c r="I51" s="28" t="s">
        <v>12</v>
      </c>
      <c r="J51" s="28"/>
      <c r="K51" s="28"/>
      <c r="L51" s="28"/>
      <c r="M51" s="106" t="s">
        <v>5992</v>
      </c>
      <c r="N51" s="332"/>
      <c r="O51" s="28"/>
      <c r="P51" s="28"/>
      <c r="Q51" s="28"/>
      <c r="S51" s="112">
        <v>0.5</v>
      </c>
      <c r="T51" s="114">
        <v>2028</v>
      </c>
      <c r="U51" s="110">
        <v>783077</v>
      </c>
      <c r="V51" s="110"/>
      <c r="W51" s="110">
        <v>783077</v>
      </c>
      <c r="X51" s="111">
        <v>1</v>
      </c>
      <c r="Y51" s="112">
        <v>0</v>
      </c>
      <c r="Z51" s="110">
        <v>391538.5</v>
      </c>
      <c r="AA51" s="110">
        <v>48927.019991864916</v>
      </c>
      <c r="AB51" s="110">
        <v>342611.48000813508</v>
      </c>
      <c r="AC51" s="110">
        <v>0</v>
      </c>
      <c r="AD51" s="110">
        <v>0</v>
      </c>
      <c r="AE51" s="42" t="s">
        <v>543</v>
      </c>
      <c r="AF51" s="104" t="s">
        <v>765</v>
      </c>
      <c r="AG51" t="s">
        <v>8551</v>
      </c>
      <c r="AH51">
        <v>0</v>
      </c>
      <c r="AI51" s="495">
        <v>-12693.580445245279</v>
      </c>
      <c r="AK51" s="379"/>
      <c r="AL51" s="379"/>
      <c r="AM51" s="131"/>
      <c r="AN51" s="131"/>
      <c r="AO51" s="131"/>
      <c r="AP51" s="131"/>
      <c r="AQ51" s="131"/>
      <c r="AR51" s="132"/>
    </row>
    <row r="52" spans="1:44" ht="25">
      <c r="A52" s="104" t="s">
        <v>5882</v>
      </c>
      <c r="B52" s="104" t="s">
        <v>280</v>
      </c>
      <c r="D52" s="42">
        <v>2130117</v>
      </c>
      <c r="F52" s="28" t="s">
        <v>720</v>
      </c>
      <c r="G52" s="28" t="s">
        <v>1570</v>
      </c>
      <c r="H52" s="28"/>
      <c r="I52" s="28"/>
      <c r="J52" s="28"/>
      <c r="K52" s="28"/>
      <c r="L52" s="28"/>
      <c r="M52" s="106" t="s">
        <v>5976</v>
      </c>
      <c r="N52" s="332"/>
      <c r="O52" s="28"/>
      <c r="P52" s="28"/>
      <c r="Q52" s="28"/>
      <c r="S52" s="112">
        <v>1</v>
      </c>
      <c r="T52" s="114">
        <v>2028</v>
      </c>
      <c r="U52" s="110">
        <v>3710122.53</v>
      </c>
      <c r="V52" s="110"/>
      <c r="W52" s="110">
        <v>3710122.53</v>
      </c>
      <c r="X52" s="111">
        <v>1</v>
      </c>
      <c r="Y52" s="112">
        <v>0</v>
      </c>
      <c r="Z52" s="110">
        <v>0</v>
      </c>
      <c r="AA52" s="110">
        <v>429681.96732598782</v>
      </c>
      <c r="AB52" s="110">
        <v>3280440.562674012</v>
      </c>
      <c r="AC52" s="110">
        <v>0</v>
      </c>
      <c r="AD52" s="110">
        <v>0</v>
      </c>
      <c r="AE52" s="42" t="s">
        <v>526</v>
      </c>
      <c r="AF52" s="104" t="s">
        <v>765</v>
      </c>
      <c r="AG52" t="s">
        <v>8447</v>
      </c>
      <c r="AH52">
        <v>0</v>
      </c>
      <c r="AI52" s="495">
        <v>-3280440.5626740125</v>
      </c>
      <c r="AK52" s="379"/>
      <c r="AL52" s="379"/>
      <c r="AM52" s="131"/>
      <c r="AN52" s="131"/>
      <c r="AO52" s="131"/>
      <c r="AP52" s="131"/>
      <c r="AQ52" s="131"/>
      <c r="AR52" s="132"/>
    </row>
    <row r="53" spans="1:44" ht="25">
      <c r="A53" s="104" t="s">
        <v>5882</v>
      </c>
      <c r="B53" s="104" t="s">
        <v>280</v>
      </c>
      <c r="D53" s="42">
        <v>2130117</v>
      </c>
      <c r="F53" s="28" t="s">
        <v>720</v>
      </c>
      <c r="G53" s="28" t="s">
        <v>1570</v>
      </c>
      <c r="H53" s="28"/>
      <c r="I53" s="28"/>
      <c r="J53" s="28"/>
      <c r="K53" s="28"/>
      <c r="L53" s="28"/>
      <c r="M53" s="106" t="s">
        <v>5976</v>
      </c>
      <c r="N53" s="332"/>
      <c r="O53" s="28"/>
      <c r="P53" s="28"/>
      <c r="Q53" s="28"/>
      <c r="S53" s="112">
        <v>1</v>
      </c>
      <c r="T53" s="114">
        <v>2028</v>
      </c>
      <c r="U53" s="110">
        <v>30992.57</v>
      </c>
      <c r="V53" s="110"/>
      <c r="W53" s="110">
        <v>30992.57</v>
      </c>
      <c r="X53" s="111">
        <v>1</v>
      </c>
      <c r="Y53" s="112">
        <v>0</v>
      </c>
      <c r="Z53" s="110">
        <v>0</v>
      </c>
      <c r="AA53" s="110">
        <v>3589.3554302877369</v>
      </c>
      <c r="AB53" s="110">
        <v>27403.214569712261</v>
      </c>
      <c r="AC53" s="110">
        <v>0</v>
      </c>
      <c r="AD53" s="110">
        <v>0</v>
      </c>
      <c r="AE53" s="42" t="s">
        <v>526</v>
      </c>
      <c r="AF53" s="104" t="s">
        <v>765</v>
      </c>
      <c r="AG53" t="s">
        <v>8448</v>
      </c>
      <c r="AH53">
        <v>0</v>
      </c>
      <c r="AI53" s="495">
        <v>-27403.214569712265</v>
      </c>
      <c r="AK53" s="379"/>
      <c r="AL53" s="379"/>
      <c r="AM53" s="131"/>
      <c r="AN53" s="131"/>
      <c r="AO53" s="131"/>
      <c r="AP53" s="131"/>
      <c r="AQ53" s="131"/>
      <c r="AR53" s="132"/>
    </row>
    <row r="54" spans="1:44" ht="25">
      <c r="A54" s="104" t="s">
        <v>2015</v>
      </c>
      <c r="B54" s="104" t="s">
        <v>1940</v>
      </c>
      <c r="D54" s="113">
        <v>2130119</v>
      </c>
      <c r="F54" s="28" t="s">
        <v>684</v>
      </c>
      <c r="G54" s="28" t="s">
        <v>1592</v>
      </c>
      <c r="H54" s="28"/>
      <c r="I54" s="28"/>
      <c r="J54" s="28"/>
      <c r="K54" s="28"/>
      <c r="L54" s="28"/>
      <c r="M54" s="106" t="s">
        <v>6583</v>
      </c>
      <c r="N54" s="332"/>
      <c r="O54" s="28"/>
      <c r="P54" s="28"/>
      <c r="Q54" s="28"/>
      <c r="S54" s="112">
        <v>0.39266666666666666</v>
      </c>
      <c r="T54" s="114">
        <v>2028</v>
      </c>
      <c r="U54" s="110">
        <v>6867.55</v>
      </c>
      <c r="V54" s="110"/>
      <c r="W54" s="110">
        <v>6867.55</v>
      </c>
      <c r="X54" s="111">
        <v>1</v>
      </c>
      <c r="Y54" s="112">
        <v>0</v>
      </c>
      <c r="Z54" s="110">
        <v>4170.8920333333335</v>
      </c>
      <c r="AA54" s="110">
        <v>0</v>
      </c>
      <c r="AB54" s="110">
        <v>2696.6579666666667</v>
      </c>
      <c r="AC54" s="110">
        <v>0</v>
      </c>
      <c r="AD54" s="110">
        <v>0</v>
      </c>
      <c r="AE54" s="42" t="s">
        <v>657</v>
      </c>
      <c r="AF54" s="104" t="s">
        <v>765</v>
      </c>
      <c r="AG54" t="s">
        <v>7965</v>
      </c>
      <c r="AH54">
        <v>0</v>
      </c>
      <c r="AI54" s="495">
        <v>-738.54643925919129</v>
      </c>
      <c r="AK54" s="379"/>
      <c r="AL54" s="379"/>
      <c r="AM54" s="131"/>
      <c r="AN54" s="131"/>
      <c r="AO54" s="131"/>
      <c r="AP54" s="131"/>
      <c r="AQ54" s="131"/>
      <c r="AR54" s="132"/>
    </row>
    <row r="55" spans="1:44" ht="25">
      <c r="A55" s="104" t="s">
        <v>2015</v>
      </c>
      <c r="B55" s="104" t="s">
        <v>1940</v>
      </c>
      <c r="D55" s="42">
        <v>2130119</v>
      </c>
      <c r="F55" s="28" t="s">
        <v>684</v>
      </c>
      <c r="G55" s="28" t="s">
        <v>1592</v>
      </c>
      <c r="H55" s="28"/>
      <c r="I55" s="28"/>
      <c r="J55" s="28"/>
      <c r="K55" s="28"/>
      <c r="L55" s="28"/>
      <c r="M55" s="106" t="s">
        <v>6583</v>
      </c>
      <c r="N55" s="332"/>
      <c r="O55" s="28"/>
      <c r="P55" s="28"/>
      <c r="Q55" s="28"/>
      <c r="S55" s="112">
        <v>0.39266666666666666</v>
      </c>
      <c r="T55" s="114">
        <v>2028</v>
      </c>
      <c r="U55" s="110">
        <v>33679586.43</v>
      </c>
      <c r="V55" s="110"/>
      <c r="W55" s="110">
        <v>33679586.43</v>
      </c>
      <c r="X55" s="111">
        <v>1</v>
      </c>
      <c r="Y55" s="112">
        <v>0</v>
      </c>
      <c r="Z55" s="110">
        <v>20454735.491819996</v>
      </c>
      <c r="AA55" s="110">
        <v>862670.60638109595</v>
      </c>
      <c r="AB55" s="110">
        <v>12362180.331798907</v>
      </c>
      <c r="AC55" s="110">
        <v>0</v>
      </c>
      <c r="AD55" s="110">
        <v>0</v>
      </c>
      <c r="AE55" s="42" t="s">
        <v>657</v>
      </c>
      <c r="AF55" s="104" t="s">
        <v>765</v>
      </c>
      <c r="AG55" t="s">
        <v>8229</v>
      </c>
      <c r="AH55">
        <v>0</v>
      </c>
      <c r="AI55" s="495">
        <v>-3385688.648091964</v>
      </c>
      <c r="AK55" s="379"/>
      <c r="AL55" s="379"/>
      <c r="AM55" s="131"/>
      <c r="AN55" s="131"/>
      <c r="AO55" s="131"/>
      <c r="AP55" s="131"/>
      <c r="AQ55" s="131"/>
      <c r="AR55" s="132"/>
    </row>
    <row r="56" spans="1:44" ht="25">
      <c r="A56" s="104" t="s">
        <v>2015</v>
      </c>
      <c r="B56" s="104" t="s">
        <v>1940</v>
      </c>
      <c r="D56" s="42">
        <v>2130119</v>
      </c>
      <c r="F56" s="28" t="s">
        <v>684</v>
      </c>
      <c r="G56" s="28" t="s">
        <v>1592</v>
      </c>
      <c r="H56" s="28"/>
      <c r="I56" s="28"/>
      <c r="J56" s="28"/>
      <c r="K56" s="28"/>
      <c r="L56" s="28"/>
      <c r="M56" s="106" t="s">
        <v>6583</v>
      </c>
      <c r="N56" s="332"/>
      <c r="O56" s="28"/>
      <c r="P56" s="28"/>
      <c r="Q56" s="28"/>
      <c r="S56" s="112">
        <v>0.39266666666666666</v>
      </c>
      <c r="T56" s="114">
        <v>2028</v>
      </c>
      <c r="U56" s="110">
        <v>162426.21</v>
      </c>
      <c r="V56" s="110"/>
      <c r="W56" s="110">
        <v>162426.21</v>
      </c>
      <c r="X56" s="111">
        <v>1</v>
      </c>
      <c r="Y56" s="112">
        <v>0</v>
      </c>
      <c r="Z56" s="110">
        <v>98646.851539999989</v>
      </c>
      <c r="AA56" s="110">
        <v>4160.393042952317</v>
      </c>
      <c r="AB56" s="110">
        <v>59618.965417047686</v>
      </c>
      <c r="AC56" s="110">
        <v>0</v>
      </c>
      <c r="AD56" s="110">
        <v>0</v>
      </c>
      <c r="AE56" s="42" t="s">
        <v>657</v>
      </c>
      <c r="AF56" s="104" t="s">
        <v>765</v>
      </c>
      <c r="AG56" t="s">
        <v>8230</v>
      </c>
      <c r="AH56">
        <v>0</v>
      </c>
      <c r="AI56" s="495">
        <v>-16328.127321057525</v>
      </c>
      <c r="AK56" s="379"/>
      <c r="AL56" s="379"/>
      <c r="AM56" s="131"/>
      <c r="AN56" s="131"/>
      <c r="AO56" s="131"/>
      <c r="AP56" s="131"/>
      <c r="AQ56" s="131"/>
      <c r="AR56" s="132"/>
    </row>
    <row r="57" spans="1:44" ht="25">
      <c r="A57" s="104" t="s">
        <v>5882</v>
      </c>
      <c r="B57" s="104" t="s">
        <v>280</v>
      </c>
      <c r="D57" s="42">
        <v>2130131</v>
      </c>
      <c r="F57" s="28" t="s">
        <v>712</v>
      </c>
      <c r="G57" s="28" t="s">
        <v>1593</v>
      </c>
      <c r="H57" s="28"/>
      <c r="I57" s="28" t="s">
        <v>12</v>
      </c>
      <c r="J57" s="28"/>
      <c r="K57" s="28"/>
      <c r="L57" s="28"/>
      <c r="M57" s="106" t="s">
        <v>5992</v>
      </c>
      <c r="N57" s="332"/>
      <c r="O57" s="28"/>
      <c r="P57" s="28"/>
      <c r="Q57" s="28"/>
      <c r="S57" s="112">
        <v>1</v>
      </c>
      <c r="T57" s="114">
        <v>2028</v>
      </c>
      <c r="U57" s="110">
        <v>8481632.790000001</v>
      </c>
      <c r="V57" s="110"/>
      <c r="W57" s="110">
        <v>8481632.790000001</v>
      </c>
      <c r="X57" s="111">
        <v>1</v>
      </c>
      <c r="Y57" s="112">
        <v>0</v>
      </c>
      <c r="Z57" s="110">
        <v>0</v>
      </c>
      <c r="AA57" s="110">
        <v>809246.17745839816</v>
      </c>
      <c r="AB57" s="110">
        <v>7672386.6125416029</v>
      </c>
      <c r="AC57" s="110">
        <v>0</v>
      </c>
      <c r="AD57" s="110">
        <v>0</v>
      </c>
      <c r="AE57" s="42" t="s">
        <v>543</v>
      </c>
      <c r="AF57" s="104" t="s">
        <v>765</v>
      </c>
      <c r="AG57" t="s">
        <v>8338</v>
      </c>
      <c r="AH57">
        <v>0</v>
      </c>
      <c r="AI57" s="495">
        <v>-284258.00755715277</v>
      </c>
      <c r="AK57" s="379"/>
      <c r="AL57" s="379"/>
      <c r="AM57" s="131"/>
      <c r="AN57" s="131"/>
      <c r="AO57" s="131"/>
      <c r="AP57" s="131"/>
      <c r="AQ57" s="131"/>
      <c r="AR57" s="132"/>
    </row>
    <row r="58" spans="1:44" ht="25">
      <c r="A58" s="104" t="s">
        <v>5882</v>
      </c>
      <c r="B58" s="104" t="s">
        <v>280</v>
      </c>
      <c r="D58" s="42">
        <v>2130131</v>
      </c>
      <c r="F58" s="28" t="s">
        <v>712</v>
      </c>
      <c r="G58" s="28" t="s">
        <v>1593</v>
      </c>
      <c r="H58" s="28"/>
      <c r="I58" s="28" t="s">
        <v>12</v>
      </c>
      <c r="J58" s="28"/>
      <c r="K58" s="28"/>
      <c r="L58" s="28"/>
      <c r="M58" s="106" t="s">
        <v>5992</v>
      </c>
      <c r="N58" s="332"/>
      <c r="O58" s="28"/>
      <c r="P58" s="28"/>
      <c r="Q58" s="28"/>
      <c r="S58" s="112">
        <v>1</v>
      </c>
      <c r="T58" s="114">
        <v>2028</v>
      </c>
      <c r="U58" s="110">
        <v>466705.56000000006</v>
      </c>
      <c r="V58" s="110"/>
      <c r="W58" s="110">
        <v>466705.56000000006</v>
      </c>
      <c r="X58" s="111">
        <v>1</v>
      </c>
      <c r="Y58" s="112">
        <v>0</v>
      </c>
      <c r="Z58" s="110">
        <v>0</v>
      </c>
      <c r="AA58" s="110">
        <v>44529.125438426476</v>
      </c>
      <c r="AB58" s="110">
        <v>422176.43456157355</v>
      </c>
      <c r="AC58" s="110">
        <v>0</v>
      </c>
      <c r="AD58" s="110">
        <v>0</v>
      </c>
      <c r="AE58" s="42" t="s">
        <v>543</v>
      </c>
      <c r="AF58" s="104" t="s">
        <v>765</v>
      </c>
      <c r="AG58" t="s">
        <v>8339</v>
      </c>
      <c r="AH58">
        <v>0</v>
      </c>
      <c r="AI58" s="495">
        <v>-15641.421396816357</v>
      </c>
      <c r="AK58" s="379"/>
      <c r="AL58" s="379"/>
      <c r="AM58" s="131"/>
      <c r="AN58" s="131"/>
      <c r="AO58" s="131"/>
      <c r="AP58" s="131"/>
      <c r="AQ58" s="131"/>
      <c r="AR58" s="132"/>
    </row>
    <row r="59" spans="1:44" ht="25">
      <c r="A59" s="104" t="s">
        <v>2015</v>
      </c>
      <c r="B59" s="104" t="s">
        <v>1940</v>
      </c>
      <c r="D59" s="42">
        <v>2130195</v>
      </c>
      <c r="F59" s="28" t="s">
        <v>1157</v>
      </c>
      <c r="G59" s="28" t="s">
        <v>1595</v>
      </c>
      <c r="H59" s="28"/>
      <c r="I59" s="28" t="s">
        <v>18</v>
      </c>
      <c r="J59" s="28"/>
      <c r="K59" s="28"/>
      <c r="L59" s="28"/>
      <c r="M59" s="106" t="s">
        <v>5962</v>
      </c>
      <c r="N59" s="332"/>
      <c r="O59" s="28"/>
      <c r="P59" s="28"/>
      <c r="Q59" s="28"/>
      <c r="S59" s="112">
        <v>0.5</v>
      </c>
      <c r="T59" s="114">
        <v>2028</v>
      </c>
      <c r="U59" s="110">
        <v>495910.38</v>
      </c>
      <c r="V59" s="110"/>
      <c r="W59" s="110">
        <v>495910.38</v>
      </c>
      <c r="X59" s="111">
        <v>1</v>
      </c>
      <c r="Y59" s="112">
        <v>0</v>
      </c>
      <c r="Z59" s="110">
        <v>247955.19</v>
      </c>
      <c r="AA59" s="110">
        <v>152416.92774323846</v>
      </c>
      <c r="AB59" s="110">
        <v>95538.262256761547</v>
      </c>
      <c r="AC59" s="110">
        <v>0</v>
      </c>
      <c r="AD59" s="110">
        <v>0</v>
      </c>
      <c r="AE59" s="42" t="s">
        <v>658</v>
      </c>
      <c r="AF59" s="104" t="s">
        <v>765</v>
      </c>
      <c r="AG59" t="s">
        <v>8285</v>
      </c>
      <c r="AH59">
        <v>0</v>
      </c>
      <c r="AI59" s="495">
        <v>-55319.168716571818</v>
      </c>
      <c r="AK59" s="379"/>
      <c r="AL59" s="379"/>
      <c r="AM59" s="131"/>
      <c r="AN59" s="131"/>
      <c r="AO59" s="131"/>
      <c r="AP59" s="131"/>
      <c r="AQ59" s="131"/>
      <c r="AR59" s="132"/>
    </row>
    <row r="60" spans="1:44" ht="25">
      <c r="A60" s="104" t="s">
        <v>5882</v>
      </c>
      <c r="B60" s="104" t="s">
        <v>280</v>
      </c>
      <c r="D60" s="42">
        <v>2130198</v>
      </c>
      <c r="F60" s="28" t="s">
        <v>1156</v>
      </c>
      <c r="G60" s="28" t="s">
        <v>1354</v>
      </c>
      <c r="H60" s="28"/>
      <c r="I60" s="28" t="s">
        <v>18</v>
      </c>
      <c r="J60" s="28"/>
      <c r="K60" s="28"/>
      <c r="L60" s="28"/>
      <c r="M60" s="106" t="s">
        <v>5963</v>
      </c>
      <c r="N60" s="332"/>
      <c r="O60" s="28"/>
      <c r="P60" s="28"/>
      <c r="Q60" s="28"/>
      <c r="S60" s="112">
        <v>0.5</v>
      </c>
      <c r="T60" s="114">
        <v>2028</v>
      </c>
      <c r="U60" s="110">
        <v>1273526.51</v>
      </c>
      <c r="V60" s="110"/>
      <c r="W60" s="110">
        <v>1273526.51</v>
      </c>
      <c r="X60" s="111">
        <v>1</v>
      </c>
      <c r="Y60" s="112">
        <v>0</v>
      </c>
      <c r="Z60" s="110">
        <v>636763.255</v>
      </c>
      <c r="AA60" s="110">
        <v>391415.47723556159</v>
      </c>
      <c r="AB60" s="110">
        <v>245347.77776443842</v>
      </c>
      <c r="AC60" s="110">
        <v>0</v>
      </c>
      <c r="AD60" s="110">
        <v>0</v>
      </c>
      <c r="AE60" s="42" t="s">
        <v>544</v>
      </c>
      <c r="AF60" s="104" t="s">
        <v>765</v>
      </c>
      <c r="AG60" t="s">
        <v>8393</v>
      </c>
      <c r="AH60">
        <v>0</v>
      </c>
      <c r="AI60" s="495">
        <v>-174569.41979351014</v>
      </c>
      <c r="AK60" s="379"/>
      <c r="AL60" s="379"/>
      <c r="AM60" s="131"/>
      <c r="AN60" s="131"/>
      <c r="AO60" s="131"/>
      <c r="AP60" s="131"/>
      <c r="AQ60" s="131"/>
      <c r="AR60" s="132"/>
    </row>
    <row r="61" spans="1:44" ht="25">
      <c r="A61" s="104" t="s">
        <v>5882</v>
      </c>
      <c r="B61" s="104" t="s">
        <v>280</v>
      </c>
      <c r="D61" s="113">
        <v>2130200</v>
      </c>
      <c r="F61" s="28" t="s">
        <v>6715</v>
      </c>
      <c r="G61" s="28" t="s">
        <v>1359</v>
      </c>
      <c r="H61" s="28"/>
      <c r="I61" s="28"/>
      <c r="J61" s="28"/>
      <c r="K61" s="28"/>
      <c r="L61" s="28"/>
      <c r="M61" s="106" t="s">
        <v>5976</v>
      </c>
      <c r="N61" s="332"/>
      <c r="O61" s="28"/>
      <c r="P61" s="28"/>
      <c r="Q61" s="28"/>
      <c r="S61" s="112">
        <v>0.5</v>
      </c>
      <c r="T61" s="114">
        <v>2028</v>
      </c>
      <c r="U61" s="110">
        <v>193756.9</v>
      </c>
      <c r="V61" s="110"/>
      <c r="W61" s="110">
        <v>193756.9</v>
      </c>
      <c r="X61" s="111">
        <v>1</v>
      </c>
      <c r="Y61" s="112">
        <v>0</v>
      </c>
      <c r="Z61" s="110">
        <v>96878.45</v>
      </c>
      <c r="AA61" s="110">
        <v>0</v>
      </c>
      <c r="AB61" s="110">
        <v>96878.45</v>
      </c>
      <c r="AC61" s="110">
        <v>0</v>
      </c>
      <c r="AD61" s="110">
        <v>0</v>
      </c>
      <c r="AE61" s="42" t="s">
        <v>526</v>
      </c>
      <c r="AF61" s="104" t="s">
        <v>765</v>
      </c>
      <c r="AG61" t="s">
        <v>8068</v>
      </c>
      <c r="AH61">
        <v>0</v>
      </c>
      <c r="AI61" s="495">
        <v>-96878.450000000012</v>
      </c>
      <c r="AK61" s="379"/>
      <c r="AL61" s="379"/>
      <c r="AM61" s="131"/>
      <c r="AN61" s="131"/>
      <c r="AO61" s="131"/>
      <c r="AP61" s="131"/>
      <c r="AQ61" s="131"/>
      <c r="AR61" s="132"/>
    </row>
    <row r="62" spans="1:44" ht="25">
      <c r="A62" s="104" t="s">
        <v>5882</v>
      </c>
      <c r="B62" s="104" t="s">
        <v>280</v>
      </c>
      <c r="D62" s="42">
        <v>2130200</v>
      </c>
      <c r="F62" s="28" t="s">
        <v>6715</v>
      </c>
      <c r="G62" s="28" t="s">
        <v>1359</v>
      </c>
      <c r="H62" s="28"/>
      <c r="I62" s="28" t="s">
        <v>18</v>
      </c>
      <c r="J62" s="28"/>
      <c r="K62" s="28"/>
      <c r="L62" s="28"/>
      <c r="M62" s="106" t="s">
        <v>5976</v>
      </c>
      <c r="N62" s="332"/>
      <c r="O62" s="28"/>
      <c r="P62" s="28"/>
      <c r="Q62" s="28"/>
      <c r="S62" s="112">
        <v>0.5</v>
      </c>
      <c r="T62" s="114">
        <v>2028</v>
      </c>
      <c r="U62" s="110">
        <v>14340520.869999999</v>
      </c>
      <c r="V62" s="110"/>
      <c r="W62" s="110">
        <v>14340520.869999999</v>
      </c>
      <c r="X62" s="111">
        <v>1</v>
      </c>
      <c r="Y62" s="112">
        <v>0</v>
      </c>
      <c r="Z62" s="110">
        <v>7170260.4349999996</v>
      </c>
      <c r="AA62" s="110">
        <v>1861218.9425849905</v>
      </c>
      <c r="AB62" s="110">
        <v>5309041.4924150091</v>
      </c>
      <c r="AC62" s="110">
        <v>0</v>
      </c>
      <c r="AD62" s="110">
        <v>0</v>
      </c>
      <c r="AE62" s="42" t="s">
        <v>526</v>
      </c>
      <c r="AF62" s="104" t="s">
        <v>765</v>
      </c>
      <c r="AG62" t="s">
        <v>8446</v>
      </c>
      <c r="AH62">
        <v>0</v>
      </c>
      <c r="AI62" s="495">
        <v>-5309041.49241501</v>
      </c>
      <c r="AK62" s="379"/>
      <c r="AL62" s="379"/>
      <c r="AM62" s="131"/>
      <c r="AN62" s="131"/>
      <c r="AO62" s="131"/>
      <c r="AP62" s="131"/>
      <c r="AQ62" s="131"/>
      <c r="AR62" s="132"/>
    </row>
    <row r="63" spans="1:44" ht="25">
      <c r="A63" s="104" t="s">
        <v>5882</v>
      </c>
      <c r="B63" s="104" t="s">
        <v>280</v>
      </c>
      <c r="D63" s="42">
        <v>2130210</v>
      </c>
      <c r="F63" s="28" t="s">
        <v>6827</v>
      </c>
      <c r="G63" s="28" t="s">
        <v>1581</v>
      </c>
      <c r="H63" s="28"/>
      <c r="I63" s="28" t="s">
        <v>22</v>
      </c>
      <c r="J63" s="28"/>
      <c r="K63" s="28"/>
      <c r="L63" s="28"/>
      <c r="M63" s="106" t="s">
        <v>6828</v>
      </c>
      <c r="N63" s="332"/>
      <c r="O63" s="28"/>
      <c r="P63" s="28"/>
      <c r="Q63" s="28"/>
      <c r="S63" s="112">
        <v>0.12</v>
      </c>
      <c r="T63" s="114">
        <v>2028</v>
      </c>
      <c r="U63" s="110">
        <v>4625339.1500000004</v>
      </c>
      <c r="V63" s="110"/>
      <c r="W63" s="110">
        <v>4625339.1500000004</v>
      </c>
      <c r="X63" s="111">
        <v>1</v>
      </c>
      <c r="Y63" s="112">
        <v>0</v>
      </c>
      <c r="Z63" s="110">
        <v>4070298.4520000005</v>
      </c>
      <c r="AA63" s="110">
        <v>508814.76737749483</v>
      </c>
      <c r="AB63" s="110">
        <v>46225.930622505024</v>
      </c>
      <c r="AC63" s="110">
        <v>0</v>
      </c>
      <c r="AD63" s="110">
        <v>0</v>
      </c>
      <c r="AE63" s="42" t="s">
        <v>537</v>
      </c>
      <c r="AF63" s="104" t="s">
        <v>764</v>
      </c>
      <c r="AG63" t="s">
        <v>8429</v>
      </c>
      <c r="AH63">
        <v>0</v>
      </c>
      <c r="AI63" s="495">
        <v>0</v>
      </c>
      <c r="AK63" s="379"/>
      <c r="AL63" s="379"/>
      <c r="AM63" s="131"/>
      <c r="AN63" s="131"/>
      <c r="AO63" s="131"/>
      <c r="AP63" s="131"/>
      <c r="AQ63" s="131"/>
      <c r="AR63" s="132"/>
    </row>
    <row r="64" spans="1:44" ht="25">
      <c r="A64" s="104" t="s">
        <v>5882</v>
      </c>
      <c r="B64" s="104" t="s">
        <v>280</v>
      </c>
      <c r="D64" s="42">
        <v>2130230</v>
      </c>
      <c r="F64" s="28" t="s">
        <v>719</v>
      </c>
      <c r="G64" s="28" t="s">
        <v>1570</v>
      </c>
      <c r="H64" s="28"/>
      <c r="I64" s="28"/>
      <c r="J64" s="28"/>
      <c r="K64" s="28"/>
      <c r="L64" s="28"/>
      <c r="M64" s="106" t="s">
        <v>5976</v>
      </c>
      <c r="N64" s="332"/>
      <c r="O64" s="28"/>
      <c r="P64" s="28"/>
      <c r="Q64" s="28"/>
      <c r="S64" s="112">
        <v>0.75</v>
      </c>
      <c r="T64" s="114">
        <v>2028</v>
      </c>
      <c r="U64" s="110">
        <v>2083448.9500000002</v>
      </c>
      <c r="V64" s="110"/>
      <c r="W64" s="110">
        <v>2083448.9500000002</v>
      </c>
      <c r="X64" s="111">
        <v>1</v>
      </c>
      <c r="Y64" s="112">
        <v>0</v>
      </c>
      <c r="Z64" s="110">
        <v>520862.23750000005</v>
      </c>
      <c r="AA64" s="110">
        <v>180968.50638095965</v>
      </c>
      <c r="AB64" s="110">
        <v>1381618.2061190405</v>
      </c>
      <c r="AC64" s="110">
        <v>0</v>
      </c>
      <c r="AD64" s="110">
        <v>0</v>
      </c>
      <c r="AE64" s="42" t="s">
        <v>526</v>
      </c>
      <c r="AF64" s="104" t="s">
        <v>765</v>
      </c>
      <c r="AG64" t="s">
        <v>8444</v>
      </c>
      <c r="AH64">
        <v>0</v>
      </c>
      <c r="AI64" s="495">
        <v>-1381618.2061190407</v>
      </c>
      <c r="AK64" s="379"/>
      <c r="AL64" s="379"/>
      <c r="AM64" s="131"/>
      <c r="AN64" s="131"/>
      <c r="AO64" s="131"/>
      <c r="AP64" s="131"/>
      <c r="AQ64" s="131"/>
      <c r="AR64" s="132"/>
    </row>
    <row r="65" spans="1:44" ht="25">
      <c r="A65" s="104" t="s">
        <v>2015</v>
      </c>
      <c r="B65" s="104" t="s">
        <v>1940</v>
      </c>
      <c r="D65" s="42">
        <v>2130256</v>
      </c>
      <c r="F65" s="28" t="s">
        <v>307</v>
      </c>
      <c r="G65" s="28" t="s">
        <v>1792</v>
      </c>
      <c r="H65" s="28"/>
      <c r="I65" s="28"/>
      <c r="J65" s="28"/>
      <c r="K65" s="28"/>
      <c r="L65" s="28"/>
      <c r="M65" s="106" t="s">
        <v>5970</v>
      </c>
      <c r="N65" s="332"/>
      <c r="O65" s="28"/>
      <c r="P65" s="28"/>
      <c r="Q65" s="28"/>
      <c r="S65" s="112">
        <v>0.34</v>
      </c>
      <c r="T65" s="114">
        <v>2028</v>
      </c>
      <c r="U65" s="110">
        <v>391219</v>
      </c>
      <c r="V65" s="110"/>
      <c r="W65" s="110">
        <v>391219</v>
      </c>
      <c r="X65" s="111">
        <v>1</v>
      </c>
      <c r="Y65" s="112">
        <v>0</v>
      </c>
      <c r="Z65" s="110">
        <v>258204.53999999998</v>
      </c>
      <c r="AA65" s="110">
        <v>2660.2876882692217</v>
      </c>
      <c r="AB65" s="110">
        <v>130354.1723117308</v>
      </c>
      <c r="AC65" s="110">
        <v>0</v>
      </c>
      <c r="AD65" s="110">
        <v>0</v>
      </c>
      <c r="AE65" s="42" t="s">
        <v>655</v>
      </c>
      <c r="AF65" s="104" t="s">
        <v>764</v>
      </c>
      <c r="AG65" t="s">
        <v>8534</v>
      </c>
      <c r="AH65">
        <v>0</v>
      </c>
      <c r="AI65" s="495">
        <v>-29344.740441840495</v>
      </c>
      <c r="AK65" s="379"/>
      <c r="AL65" s="379"/>
      <c r="AM65" s="131"/>
      <c r="AN65" s="131"/>
      <c r="AO65" s="131"/>
      <c r="AP65" s="131"/>
      <c r="AQ65" s="131"/>
      <c r="AR65" s="132"/>
    </row>
    <row r="66" spans="1:44" ht="13">
      <c r="A66" s="104" t="s">
        <v>5883</v>
      </c>
      <c r="B66" s="104" t="s">
        <v>10</v>
      </c>
      <c r="D66" s="607">
        <v>2130268</v>
      </c>
      <c r="F66" s="28" t="s">
        <v>1492</v>
      </c>
      <c r="G66" s="28" t="s">
        <v>1488</v>
      </c>
      <c r="H66" s="28"/>
      <c r="I66" s="28"/>
      <c r="J66" s="28"/>
      <c r="K66" s="28"/>
      <c r="L66" s="28"/>
      <c r="M66" s="106" t="s">
        <v>6646</v>
      </c>
      <c r="N66" s="332"/>
      <c r="O66" s="28"/>
      <c r="P66" s="28"/>
      <c r="Q66" s="28"/>
      <c r="S66" s="112">
        <v>1</v>
      </c>
      <c r="T66" s="114">
        <v>2029</v>
      </c>
      <c r="U66" s="110">
        <v>-4865.0399999999936</v>
      </c>
      <c r="V66" s="110"/>
      <c r="W66" s="110">
        <v>-4865.0399999999936</v>
      </c>
      <c r="X66" s="111">
        <v>0.91331269349845201</v>
      </c>
      <c r="Y66" s="112">
        <v>8.6687306501547989E-2</v>
      </c>
      <c r="Z66" s="110">
        <v>0</v>
      </c>
      <c r="AA66" s="110">
        <v>0</v>
      </c>
      <c r="AB66" s="110">
        <v>-4443.3027863777033</v>
      </c>
      <c r="AC66" s="110">
        <v>-421.73721362229048</v>
      </c>
      <c r="AD66" s="110">
        <v>0</v>
      </c>
      <c r="AE66" s="42" t="s">
        <v>441</v>
      </c>
      <c r="AF66" s="104" t="s">
        <v>765</v>
      </c>
      <c r="AG66" t="s">
        <v>7984</v>
      </c>
      <c r="AH66">
        <v>0</v>
      </c>
      <c r="AI66" s="495">
        <v>4443.3027863777006</v>
      </c>
      <c r="AK66" s="379"/>
      <c r="AL66" s="379"/>
      <c r="AM66" s="131"/>
      <c r="AN66" s="131"/>
      <c r="AO66" s="131"/>
      <c r="AP66" s="131"/>
      <c r="AQ66" s="131"/>
      <c r="AR66" s="132"/>
    </row>
    <row r="67" spans="1:44" ht="13">
      <c r="A67" s="104" t="s">
        <v>5883</v>
      </c>
      <c r="B67" s="104" t="s">
        <v>10</v>
      </c>
      <c r="D67" s="607">
        <v>2130268</v>
      </c>
      <c r="F67" s="28" t="s">
        <v>1492</v>
      </c>
      <c r="G67" s="28" t="s">
        <v>1488</v>
      </c>
      <c r="H67" s="28"/>
      <c r="I67" s="28" t="s">
        <v>17</v>
      </c>
      <c r="J67" s="28"/>
      <c r="K67" s="28"/>
      <c r="L67" s="28"/>
      <c r="M67" s="106" t="s">
        <v>6646</v>
      </c>
      <c r="N67" s="332"/>
      <c r="O67" s="28"/>
      <c r="P67" s="28"/>
      <c r="Q67" s="28"/>
      <c r="S67" s="112">
        <v>1</v>
      </c>
      <c r="T67" s="114">
        <v>2029</v>
      </c>
      <c r="U67" s="110">
        <v>1738084.1475</v>
      </c>
      <c r="V67" s="110"/>
      <c r="W67" s="110">
        <v>1738084.1475</v>
      </c>
      <c r="X67" s="111">
        <v>0.91331269349845201</v>
      </c>
      <c r="Y67" s="112">
        <v>8.6687306501547989E-2</v>
      </c>
      <c r="Z67" s="110">
        <v>0</v>
      </c>
      <c r="AA67" s="110">
        <v>923444.24273880245</v>
      </c>
      <c r="AB67" s="110">
        <v>744020.96564877173</v>
      </c>
      <c r="AC67" s="110">
        <v>70618.939112425796</v>
      </c>
      <c r="AD67" s="110">
        <v>0</v>
      </c>
      <c r="AE67" s="42" t="s">
        <v>441</v>
      </c>
      <c r="AF67" s="104" t="s">
        <v>765</v>
      </c>
      <c r="AG67" t="s">
        <v>8260</v>
      </c>
      <c r="AH67">
        <v>0</v>
      </c>
      <c r="AI67" s="495">
        <v>-744020.96564877138</v>
      </c>
      <c r="AK67" s="379"/>
      <c r="AL67" s="379"/>
      <c r="AM67" s="131"/>
      <c r="AN67" s="131"/>
      <c r="AO67" s="131"/>
      <c r="AP67" s="131"/>
      <c r="AQ67" s="131"/>
      <c r="AR67" s="132"/>
    </row>
    <row r="68" spans="1:44" ht="13">
      <c r="A68" s="104" t="s">
        <v>5883</v>
      </c>
      <c r="B68" s="104" t="s">
        <v>10</v>
      </c>
      <c r="D68" s="607">
        <v>2130268</v>
      </c>
      <c r="F68" s="299" t="s">
        <v>1492</v>
      </c>
      <c r="G68" s="28" t="s">
        <v>1488</v>
      </c>
      <c r="H68" s="28"/>
      <c r="I68" s="28" t="s">
        <v>17</v>
      </c>
      <c r="J68" s="28"/>
      <c r="K68" s="28"/>
      <c r="L68" s="28"/>
      <c r="M68" s="106" t="s">
        <v>6646</v>
      </c>
      <c r="N68" s="332"/>
      <c r="O68" s="28"/>
      <c r="P68" s="28"/>
      <c r="Q68" s="28"/>
      <c r="S68" s="112">
        <v>1</v>
      </c>
      <c r="T68" s="114">
        <v>2029</v>
      </c>
      <c r="U68" s="110">
        <v>455774.73750000005</v>
      </c>
      <c r="V68" s="110"/>
      <c r="W68" s="110">
        <v>455774.73750000005</v>
      </c>
      <c r="X68" s="111">
        <v>0.91331269349845201</v>
      </c>
      <c r="Y68" s="112">
        <v>8.6687306501547989E-2</v>
      </c>
      <c r="Z68" s="110">
        <v>0</v>
      </c>
      <c r="AA68" s="110">
        <v>304224.32305759616</v>
      </c>
      <c r="AB68" s="110">
        <v>138412.9172151986</v>
      </c>
      <c r="AC68" s="110">
        <v>13137.497227205291</v>
      </c>
      <c r="AD68" s="110">
        <v>0</v>
      </c>
      <c r="AE68" s="42" t="s">
        <v>441</v>
      </c>
      <c r="AF68" s="104" t="s">
        <v>765</v>
      </c>
      <c r="AG68" t="s">
        <v>8261</v>
      </c>
      <c r="AH68">
        <v>0</v>
      </c>
      <c r="AI68" s="495">
        <v>-138412.91721519854</v>
      </c>
      <c r="AK68" s="379"/>
      <c r="AL68" s="379"/>
      <c r="AM68" s="131"/>
      <c r="AN68" s="131"/>
      <c r="AO68" s="131"/>
      <c r="AP68" s="131"/>
      <c r="AQ68" s="131"/>
      <c r="AR68" s="132"/>
    </row>
    <row r="69" spans="1:44" ht="25">
      <c r="A69" s="104" t="s">
        <v>5882</v>
      </c>
      <c r="B69" s="104" t="s">
        <v>280</v>
      </c>
      <c r="D69" s="607">
        <v>2130268</v>
      </c>
      <c r="F69" s="28" t="s">
        <v>1507</v>
      </c>
      <c r="G69" s="28" t="s">
        <v>1570</v>
      </c>
      <c r="H69" s="28"/>
      <c r="I69" s="28" t="s">
        <v>17</v>
      </c>
      <c r="J69" s="28"/>
      <c r="K69" s="28"/>
      <c r="L69" s="28"/>
      <c r="M69" s="106" t="s">
        <v>5976</v>
      </c>
      <c r="N69" s="332"/>
      <c r="O69" s="28"/>
      <c r="P69" s="28"/>
      <c r="Q69" s="28"/>
      <c r="S69" s="112">
        <v>1</v>
      </c>
      <c r="T69" s="114">
        <v>2028</v>
      </c>
      <c r="U69" s="110">
        <v>665055.5</v>
      </c>
      <c r="V69" s="110"/>
      <c r="W69" s="110">
        <v>665055.5</v>
      </c>
      <c r="X69" s="111">
        <v>0.91331269349845201</v>
      </c>
      <c r="Y69" s="112">
        <v>8.6687306501547989E-2</v>
      </c>
      <c r="Z69" s="110">
        <v>0</v>
      </c>
      <c r="AA69" s="110">
        <v>353344.03887184389</v>
      </c>
      <c r="AB69" s="110">
        <v>284690.03415729426</v>
      </c>
      <c r="AC69" s="110">
        <v>27021.42697086183</v>
      </c>
      <c r="AD69" s="110">
        <v>0</v>
      </c>
      <c r="AE69" s="42" t="s">
        <v>526</v>
      </c>
      <c r="AF69" s="104" t="s">
        <v>765</v>
      </c>
      <c r="AG69" t="s">
        <v>8439</v>
      </c>
      <c r="AH69">
        <v>0</v>
      </c>
      <c r="AI69" s="495">
        <v>-284690.03415729431</v>
      </c>
      <c r="AK69" s="379"/>
      <c r="AL69" s="379"/>
      <c r="AM69" s="131"/>
      <c r="AN69" s="131"/>
      <c r="AO69" s="131"/>
      <c r="AP69" s="131"/>
      <c r="AQ69" s="131"/>
      <c r="AR69" s="132"/>
    </row>
    <row r="70" spans="1:44" ht="25">
      <c r="A70" s="104" t="s">
        <v>2015</v>
      </c>
      <c r="B70" s="104" t="s">
        <v>1940</v>
      </c>
      <c r="D70" s="42">
        <v>2130279</v>
      </c>
      <c r="F70" s="28" t="s">
        <v>694</v>
      </c>
      <c r="G70" s="28" t="s">
        <v>1334</v>
      </c>
      <c r="H70" s="28"/>
      <c r="I70" s="28" t="s">
        <v>17</v>
      </c>
      <c r="J70" s="28"/>
      <c r="K70" s="28"/>
      <c r="L70" s="28"/>
      <c r="M70" s="106" t="s">
        <v>6615</v>
      </c>
      <c r="N70" s="332"/>
      <c r="O70" s="28"/>
      <c r="P70" s="28"/>
      <c r="Q70" s="28"/>
      <c r="S70" s="112">
        <v>0.5</v>
      </c>
      <c r="T70" s="114">
        <v>2028</v>
      </c>
      <c r="U70" s="110">
        <v>1778922.72</v>
      </c>
      <c r="V70" s="110"/>
      <c r="W70" s="110">
        <v>1778922.72</v>
      </c>
      <c r="X70" s="111">
        <v>1</v>
      </c>
      <c r="Y70" s="112">
        <v>0</v>
      </c>
      <c r="Z70" s="110">
        <v>889461.36</v>
      </c>
      <c r="AA70" s="110">
        <v>758808.30526287679</v>
      </c>
      <c r="AB70" s="110">
        <v>130653.0547371232</v>
      </c>
      <c r="AC70" s="110">
        <v>0</v>
      </c>
      <c r="AD70" s="110">
        <v>0</v>
      </c>
      <c r="AE70" s="42" t="s">
        <v>654</v>
      </c>
      <c r="AF70" s="104" t="s">
        <v>764</v>
      </c>
      <c r="AG70" t="s">
        <v>8189</v>
      </c>
      <c r="AH70">
        <v>0</v>
      </c>
      <c r="AI70" s="495">
        <v>-6216.4562155507301</v>
      </c>
      <c r="AK70" s="379"/>
      <c r="AL70" s="379"/>
      <c r="AM70" s="131"/>
      <c r="AN70" s="131"/>
      <c r="AO70" s="131"/>
      <c r="AP70" s="131"/>
      <c r="AQ70" s="131"/>
      <c r="AR70" s="132"/>
    </row>
    <row r="71" spans="1:44" ht="62.5">
      <c r="A71" s="104" t="s">
        <v>2015</v>
      </c>
      <c r="B71" s="104" t="s">
        <v>1940</v>
      </c>
      <c r="D71" s="42">
        <v>2130319</v>
      </c>
      <c r="F71" s="28" t="s">
        <v>371</v>
      </c>
      <c r="G71" s="28" t="s">
        <v>1615</v>
      </c>
      <c r="H71" s="28"/>
      <c r="I71" s="28"/>
      <c r="J71" s="28"/>
      <c r="K71" s="28"/>
      <c r="L71" s="28"/>
      <c r="M71" s="106" t="s">
        <v>6584</v>
      </c>
      <c r="N71" s="332"/>
      <c r="O71" s="28"/>
      <c r="P71" s="28"/>
      <c r="Q71" s="28"/>
      <c r="S71" s="112">
        <v>0.75</v>
      </c>
      <c r="T71" s="114">
        <v>2028</v>
      </c>
      <c r="U71" s="110">
        <v>70995.790000000008</v>
      </c>
      <c r="V71" s="110"/>
      <c r="W71" s="110">
        <v>70995.790000000008</v>
      </c>
      <c r="X71" s="111">
        <v>1</v>
      </c>
      <c r="Y71" s="112">
        <v>0</v>
      </c>
      <c r="Z71" s="110">
        <v>17748.947500000002</v>
      </c>
      <c r="AA71" s="110">
        <v>0</v>
      </c>
      <c r="AB71" s="110">
        <v>53246.842500000006</v>
      </c>
      <c r="AC71" s="110">
        <v>0</v>
      </c>
      <c r="AD71" s="110">
        <v>0</v>
      </c>
      <c r="AE71" s="42" t="s">
        <v>640</v>
      </c>
      <c r="AF71" s="104" t="s">
        <v>765</v>
      </c>
      <c r="AG71" t="s">
        <v>8138</v>
      </c>
      <c r="AH71">
        <v>0</v>
      </c>
      <c r="AI71" s="495">
        <v>-11853.820310247014</v>
      </c>
      <c r="AK71" s="379"/>
      <c r="AL71" s="379"/>
      <c r="AM71" s="131"/>
      <c r="AN71" s="131"/>
      <c r="AO71" s="131"/>
      <c r="AP71" s="131"/>
      <c r="AQ71" s="131"/>
      <c r="AR71" s="132"/>
    </row>
    <row r="72" spans="1:44" ht="62.5">
      <c r="A72" s="104" t="s">
        <v>2015</v>
      </c>
      <c r="B72" s="104" t="s">
        <v>1940</v>
      </c>
      <c r="D72" s="42">
        <v>2130319</v>
      </c>
      <c r="F72" s="28" t="s">
        <v>371</v>
      </c>
      <c r="G72" s="28" t="s">
        <v>1615</v>
      </c>
      <c r="H72" s="28"/>
      <c r="I72" s="28"/>
      <c r="J72" s="28"/>
      <c r="K72" s="28"/>
      <c r="L72" s="28"/>
      <c r="M72" s="106" t="s">
        <v>6584</v>
      </c>
      <c r="N72" s="332"/>
      <c r="O72" s="28"/>
      <c r="P72" s="28"/>
      <c r="Q72" s="28"/>
      <c r="S72" s="112">
        <v>1</v>
      </c>
      <c r="T72" s="114">
        <v>2028</v>
      </c>
      <c r="U72" s="110">
        <v>7795569</v>
      </c>
      <c r="V72" s="110"/>
      <c r="W72" s="110">
        <v>7795569</v>
      </c>
      <c r="X72" s="111">
        <v>1</v>
      </c>
      <c r="Y72" s="112">
        <v>0</v>
      </c>
      <c r="Z72" s="110">
        <v>0</v>
      </c>
      <c r="AA72" s="110">
        <v>897282.42022878781</v>
      </c>
      <c r="AB72" s="110">
        <v>6898286.5797712123</v>
      </c>
      <c r="AC72" s="110">
        <v>0</v>
      </c>
      <c r="AD72" s="110">
        <v>0</v>
      </c>
      <c r="AE72" s="42" t="s">
        <v>640</v>
      </c>
      <c r="AF72" s="104" t="s">
        <v>765</v>
      </c>
      <c r="AG72" t="s">
        <v>8563</v>
      </c>
      <c r="AH72">
        <v>0</v>
      </c>
      <c r="AI72" s="495">
        <v>-1535697.6249849258</v>
      </c>
      <c r="AK72" s="379"/>
      <c r="AL72" s="379"/>
      <c r="AM72" s="131"/>
      <c r="AN72" s="131"/>
      <c r="AO72" s="131"/>
      <c r="AP72" s="131"/>
      <c r="AQ72" s="131"/>
      <c r="AR72" s="132"/>
    </row>
    <row r="73" spans="1:44" ht="62.5">
      <c r="A73" s="104" t="s">
        <v>2015</v>
      </c>
      <c r="B73" s="104" t="s">
        <v>1940</v>
      </c>
      <c r="D73" s="42">
        <v>2130319</v>
      </c>
      <c r="F73" s="28" t="s">
        <v>371</v>
      </c>
      <c r="G73" s="28" t="s">
        <v>1615</v>
      </c>
      <c r="H73" s="28"/>
      <c r="I73" s="28"/>
      <c r="J73" s="28"/>
      <c r="K73" s="28"/>
      <c r="L73" s="28"/>
      <c r="M73" s="106" t="s">
        <v>6584</v>
      </c>
      <c r="N73" s="332"/>
      <c r="O73" s="28"/>
      <c r="P73" s="28"/>
      <c r="Q73" s="28"/>
      <c r="S73" s="112">
        <v>1</v>
      </c>
      <c r="T73" s="114">
        <v>2028</v>
      </c>
      <c r="U73" s="110">
        <v>170254.22999999998</v>
      </c>
      <c r="V73" s="110"/>
      <c r="W73" s="110">
        <v>170254.22999999998</v>
      </c>
      <c r="X73" s="111">
        <v>1</v>
      </c>
      <c r="Y73" s="112">
        <v>0</v>
      </c>
      <c r="Z73" s="110">
        <v>0</v>
      </c>
      <c r="AA73" s="110">
        <v>19596.533306111291</v>
      </c>
      <c r="AB73" s="110">
        <v>150657.69669388869</v>
      </c>
      <c r="AC73" s="110">
        <v>0</v>
      </c>
      <c r="AD73" s="110">
        <v>0</v>
      </c>
      <c r="AE73" s="42" t="s">
        <v>640</v>
      </c>
      <c r="AF73" s="104" t="s">
        <v>765</v>
      </c>
      <c r="AG73" t="s">
        <v>8564</v>
      </c>
      <c r="AH73">
        <v>0</v>
      </c>
      <c r="AI73" s="495">
        <v>-33539.439732319384</v>
      </c>
      <c r="AK73" s="379"/>
      <c r="AL73" s="379"/>
      <c r="AM73" s="131"/>
      <c r="AN73" s="131"/>
      <c r="AO73" s="131"/>
      <c r="AP73" s="131"/>
      <c r="AQ73" s="131"/>
      <c r="AR73" s="132"/>
    </row>
    <row r="74" spans="1:44" ht="37.5">
      <c r="A74" s="104" t="s">
        <v>2015</v>
      </c>
      <c r="B74" s="104" t="s">
        <v>1940</v>
      </c>
      <c r="D74" s="42">
        <v>2130319</v>
      </c>
      <c r="F74" s="28" t="s">
        <v>1519</v>
      </c>
      <c r="G74" s="28" t="s">
        <v>1848</v>
      </c>
      <c r="H74" s="28"/>
      <c r="I74" s="28" t="s">
        <v>17</v>
      </c>
      <c r="J74" s="28"/>
      <c r="K74" s="28"/>
      <c r="L74" s="28"/>
      <c r="M74" s="106" t="s">
        <v>6584</v>
      </c>
      <c r="N74" s="332"/>
      <c r="O74" s="28"/>
      <c r="P74" s="28"/>
      <c r="Q74" s="28"/>
      <c r="S74" s="112">
        <v>1</v>
      </c>
      <c r="T74" s="114">
        <v>2029</v>
      </c>
      <c r="U74" s="110">
        <v>624855.64</v>
      </c>
      <c r="V74" s="110"/>
      <c r="W74" s="110">
        <v>624855.64</v>
      </c>
      <c r="X74" s="111">
        <v>0.91331269349845201</v>
      </c>
      <c r="Y74" s="112">
        <v>8.6687306501547989E-2</v>
      </c>
      <c r="Z74" s="110">
        <v>0</v>
      </c>
      <c r="AA74" s="110">
        <v>380797.4817728934</v>
      </c>
      <c r="AB74" s="110">
        <v>222901.41386067012</v>
      </c>
      <c r="AC74" s="110">
        <v>21156.744366436487</v>
      </c>
      <c r="AD74" s="110">
        <v>0</v>
      </c>
      <c r="AE74" s="42" t="s">
        <v>640</v>
      </c>
      <c r="AF74" s="104" t="s">
        <v>765</v>
      </c>
      <c r="AG74" t="s">
        <v>8565</v>
      </c>
      <c r="AH74">
        <v>0</v>
      </c>
      <c r="AI74" s="495">
        <v>-49622.347218135736</v>
      </c>
      <c r="AK74" s="379"/>
      <c r="AL74" s="379"/>
      <c r="AM74" s="131"/>
      <c r="AN74" s="131"/>
      <c r="AO74" s="131"/>
      <c r="AP74" s="131"/>
      <c r="AQ74" s="131"/>
      <c r="AR74" s="132"/>
    </row>
    <row r="75" spans="1:44" ht="37.5">
      <c r="A75" s="104" t="s">
        <v>2015</v>
      </c>
      <c r="B75" s="104" t="s">
        <v>1940</v>
      </c>
      <c r="D75" s="42">
        <v>2130319</v>
      </c>
      <c r="F75" s="28" t="s">
        <v>1514</v>
      </c>
      <c r="G75" s="28" t="s">
        <v>1848</v>
      </c>
      <c r="H75" s="28"/>
      <c r="I75" s="28" t="s">
        <v>17</v>
      </c>
      <c r="J75" s="28"/>
      <c r="K75" s="28"/>
      <c r="L75" s="28"/>
      <c r="M75" s="106" t="s">
        <v>6584</v>
      </c>
      <c r="N75" s="332"/>
      <c r="O75" s="28"/>
      <c r="P75" s="28"/>
      <c r="Q75" s="28"/>
      <c r="S75" s="112">
        <v>1</v>
      </c>
      <c r="T75" s="114">
        <v>2028</v>
      </c>
      <c r="U75" s="110">
        <v>2925000</v>
      </c>
      <c r="V75" s="110"/>
      <c r="W75" s="110">
        <v>2925000</v>
      </c>
      <c r="X75" s="111">
        <v>1</v>
      </c>
      <c r="Y75" s="112">
        <v>0</v>
      </c>
      <c r="Z75" s="110">
        <v>0</v>
      </c>
      <c r="AA75" s="110">
        <v>1838776.782664635</v>
      </c>
      <c r="AB75" s="110">
        <v>1086223.217335365</v>
      </c>
      <c r="AC75" s="110">
        <v>0</v>
      </c>
      <c r="AD75" s="110">
        <v>0</v>
      </c>
      <c r="AE75" s="42" t="s">
        <v>640</v>
      </c>
      <c r="AF75" s="104" t="s">
        <v>765</v>
      </c>
      <c r="AG75" t="s">
        <v>8566</v>
      </c>
      <c r="AH75">
        <v>0</v>
      </c>
      <c r="AI75" s="495">
        <v>-241815.1805923855</v>
      </c>
      <c r="AK75" s="379"/>
      <c r="AL75" s="379"/>
      <c r="AM75" s="131"/>
      <c r="AN75" s="131"/>
      <c r="AO75" s="131"/>
      <c r="AP75" s="131"/>
      <c r="AQ75" s="131"/>
      <c r="AR75" s="132"/>
    </row>
    <row r="76" spans="1:44" ht="13">
      <c r="A76" s="104" t="s">
        <v>2015</v>
      </c>
      <c r="B76" s="104" t="s">
        <v>1940</v>
      </c>
      <c r="D76" s="607">
        <v>2130322</v>
      </c>
      <c r="F76" s="28" t="s">
        <v>385</v>
      </c>
      <c r="G76" s="28" t="s">
        <v>1792</v>
      </c>
      <c r="H76" s="28"/>
      <c r="I76" s="28"/>
      <c r="J76" s="28"/>
      <c r="K76" s="28"/>
      <c r="L76" s="28"/>
      <c r="M76" s="106" t="s">
        <v>6615</v>
      </c>
      <c r="N76" s="332"/>
      <c r="O76" s="28"/>
      <c r="P76" s="28"/>
      <c r="Q76" s="28"/>
      <c r="S76" s="116">
        <v>0.34</v>
      </c>
      <c r="T76" s="386">
        <v>2028</v>
      </c>
      <c r="U76" s="110">
        <v>-28096.46</v>
      </c>
      <c r="V76" s="110"/>
      <c r="W76" s="110">
        <v>-28096.46</v>
      </c>
      <c r="X76" s="111">
        <v>1</v>
      </c>
      <c r="Y76" s="112">
        <v>0</v>
      </c>
      <c r="Z76" s="110">
        <v>-18543.663599999996</v>
      </c>
      <c r="AA76" s="110">
        <v>0</v>
      </c>
      <c r="AB76" s="110">
        <v>-9552.7964000000029</v>
      </c>
      <c r="AC76" s="110">
        <v>0</v>
      </c>
      <c r="AD76" s="110">
        <v>0</v>
      </c>
      <c r="AE76" s="42" t="s">
        <v>654</v>
      </c>
      <c r="AF76" s="104" t="s">
        <v>764</v>
      </c>
      <c r="AG76" t="s">
        <v>8123</v>
      </c>
      <c r="AH76">
        <v>0</v>
      </c>
      <c r="AI76" s="495">
        <v>454.52087343961188</v>
      </c>
      <c r="AK76" s="379"/>
      <c r="AL76" s="379"/>
      <c r="AM76" s="131"/>
      <c r="AN76" s="131"/>
      <c r="AO76" s="131"/>
      <c r="AP76" s="131"/>
      <c r="AQ76" s="131"/>
      <c r="AR76" s="132"/>
    </row>
    <row r="77" spans="1:44" ht="13">
      <c r="A77" s="104" t="s">
        <v>2015</v>
      </c>
      <c r="B77" s="104" t="s">
        <v>1940</v>
      </c>
      <c r="D77" s="607">
        <v>2130322</v>
      </c>
      <c r="F77" s="28" t="s">
        <v>385</v>
      </c>
      <c r="G77" s="28" t="s">
        <v>1792</v>
      </c>
      <c r="H77" s="28"/>
      <c r="I77" s="28"/>
      <c r="J77" s="28"/>
      <c r="K77" s="28"/>
      <c r="L77" s="28"/>
      <c r="M77" s="106" t="s">
        <v>6615</v>
      </c>
      <c r="N77" s="332"/>
      <c r="O77" s="28"/>
      <c r="P77" s="28"/>
      <c r="Q77" s="28"/>
      <c r="S77" s="116">
        <v>0.34</v>
      </c>
      <c r="T77" s="386">
        <v>2028</v>
      </c>
      <c r="U77" s="110">
        <v>1026708</v>
      </c>
      <c r="V77" s="110"/>
      <c r="W77" s="110">
        <v>1026708</v>
      </c>
      <c r="X77" s="111">
        <v>1</v>
      </c>
      <c r="Y77" s="112">
        <v>0</v>
      </c>
      <c r="Z77" s="110">
        <v>677627.27999999991</v>
      </c>
      <c r="AA77" s="110">
        <v>246527.72676410642</v>
      </c>
      <c r="AB77" s="110">
        <v>102552.99323589366</v>
      </c>
      <c r="AC77" s="110">
        <v>0</v>
      </c>
      <c r="AD77" s="110">
        <v>0</v>
      </c>
      <c r="AE77" s="42" t="s">
        <v>654</v>
      </c>
      <c r="AF77" s="104" t="s">
        <v>764</v>
      </c>
      <c r="AG77" t="s">
        <v>8538</v>
      </c>
      <c r="AH77">
        <v>0</v>
      </c>
      <c r="AI77" s="495">
        <v>-4879.458758215027</v>
      </c>
      <c r="AK77" s="379"/>
      <c r="AL77" s="379"/>
      <c r="AM77" s="131"/>
      <c r="AN77" s="131"/>
      <c r="AO77" s="131"/>
      <c r="AP77" s="131"/>
      <c r="AQ77" s="131"/>
      <c r="AR77" s="132"/>
    </row>
    <row r="78" spans="1:44" ht="25">
      <c r="A78" s="104" t="s">
        <v>5882</v>
      </c>
      <c r="B78" s="104" t="s">
        <v>280</v>
      </c>
      <c r="D78" s="42">
        <v>2130361</v>
      </c>
      <c r="F78" s="28" t="s">
        <v>6794</v>
      </c>
      <c r="G78" s="28" t="s">
        <v>1570</v>
      </c>
      <c r="H78" s="28"/>
      <c r="I78" s="28" t="s">
        <v>16</v>
      </c>
      <c r="J78" s="28"/>
      <c r="K78" s="28"/>
      <c r="L78" s="28"/>
      <c r="M78" s="106" t="s">
        <v>6332</v>
      </c>
      <c r="N78" s="332"/>
      <c r="O78" s="28"/>
      <c r="P78" s="28"/>
      <c r="Q78" s="28"/>
      <c r="S78" s="112">
        <v>1</v>
      </c>
      <c r="T78" s="114">
        <v>2028</v>
      </c>
      <c r="U78" s="110">
        <v>597433.68999999994</v>
      </c>
      <c r="V78" s="110"/>
      <c r="W78" s="110">
        <v>597433.68999999994</v>
      </c>
      <c r="X78" s="111">
        <v>1</v>
      </c>
      <c r="Y78" s="112">
        <v>0</v>
      </c>
      <c r="Z78" s="110">
        <v>0</v>
      </c>
      <c r="AA78" s="110">
        <v>102747.42383376883</v>
      </c>
      <c r="AB78" s="110">
        <v>494686.26616623113</v>
      </c>
      <c r="AC78" s="110">
        <v>0</v>
      </c>
      <c r="AD78" s="110">
        <v>0</v>
      </c>
      <c r="AE78" s="42" t="s">
        <v>542</v>
      </c>
      <c r="AF78" s="104" t="s">
        <v>765</v>
      </c>
      <c r="AG78" t="s">
        <v>8362</v>
      </c>
      <c r="AH78">
        <v>0</v>
      </c>
      <c r="AI78" s="495">
        <v>-277485.07702007284</v>
      </c>
      <c r="AK78" s="379"/>
      <c r="AL78" s="379"/>
      <c r="AM78" s="131"/>
      <c r="AN78" s="131"/>
      <c r="AO78" s="131"/>
      <c r="AP78" s="131"/>
      <c r="AQ78" s="131"/>
      <c r="AR78" s="132"/>
    </row>
    <row r="79" spans="1:44" ht="25">
      <c r="A79" s="104" t="s">
        <v>2015</v>
      </c>
      <c r="B79" s="104" t="s">
        <v>1940</v>
      </c>
      <c r="D79" s="42">
        <v>2130364</v>
      </c>
      <c r="F79" s="28" t="s">
        <v>1159</v>
      </c>
      <c r="G79" s="28" t="s">
        <v>1353</v>
      </c>
      <c r="H79" s="28"/>
      <c r="I79" s="28" t="s">
        <v>16</v>
      </c>
      <c r="J79" s="28"/>
      <c r="K79" s="28"/>
      <c r="L79" s="28"/>
      <c r="M79" s="106" t="s">
        <v>5952</v>
      </c>
      <c r="N79" s="332"/>
      <c r="O79" s="28"/>
      <c r="P79" s="28"/>
      <c r="Q79" s="28"/>
      <c r="S79" s="112">
        <v>0.36</v>
      </c>
      <c r="T79" s="114">
        <v>2028</v>
      </c>
      <c r="U79" s="110">
        <v>643457.32999999996</v>
      </c>
      <c r="V79" s="110"/>
      <c r="W79" s="110">
        <v>643457.32999999996</v>
      </c>
      <c r="X79" s="111">
        <v>1</v>
      </c>
      <c r="Y79" s="112">
        <v>0</v>
      </c>
      <c r="Z79" s="110">
        <v>411812.6912</v>
      </c>
      <c r="AA79" s="110">
        <v>162594.44559723127</v>
      </c>
      <c r="AB79" s="110">
        <v>69050.193202768685</v>
      </c>
      <c r="AC79" s="110">
        <v>0</v>
      </c>
      <c r="AD79" s="110">
        <v>0</v>
      </c>
      <c r="AE79" s="42" t="s">
        <v>656</v>
      </c>
      <c r="AF79" s="104" t="s">
        <v>765</v>
      </c>
      <c r="AG79" t="s">
        <v>8392</v>
      </c>
      <c r="AH79">
        <v>0</v>
      </c>
      <c r="AI79" s="495">
        <v>-20981.786200963357</v>
      </c>
      <c r="AK79" s="379"/>
      <c r="AL79" s="379"/>
      <c r="AM79" s="131"/>
      <c r="AN79" s="131"/>
      <c r="AO79" s="131"/>
      <c r="AP79" s="131"/>
      <c r="AQ79" s="131"/>
      <c r="AR79" s="132"/>
    </row>
    <row r="80" spans="1:44" ht="25">
      <c r="A80" s="104" t="s">
        <v>5882</v>
      </c>
      <c r="B80" s="104" t="s">
        <v>280</v>
      </c>
      <c r="D80" s="42">
        <v>2130371</v>
      </c>
      <c r="F80" s="28" t="s">
        <v>6795</v>
      </c>
      <c r="G80" s="28" t="s">
        <v>1570</v>
      </c>
      <c r="H80" s="28"/>
      <c r="I80" s="28" t="s">
        <v>16</v>
      </c>
      <c r="J80" s="28"/>
      <c r="K80" s="28"/>
      <c r="L80" s="28"/>
      <c r="M80" s="106" t="s">
        <v>6332</v>
      </c>
      <c r="N80" s="332"/>
      <c r="O80" s="28"/>
      <c r="P80" s="28"/>
      <c r="Q80" s="28"/>
      <c r="S80" s="112">
        <v>1</v>
      </c>
      <c r="T80" s="114">
        <v>2028</v>
      </c>
      <c r="U80" s="110">
        <v>71652</v>
      </c>
      <c r="V80" s="110"/>
      <c r="W80" s="110">
        <v>71652</v>
      </c>
      <c r="X80" s="111">
        <v>1</v>
      </c>
      <c r="Y80" s="112">
        <v>0</v>
      </c>
      <c r="Z80" s="110">
        <v>0</v>
      </c>
      <c r="AA80" s="110">
        <v>12322.804247174627</v>
      </c>
      <c r="AB80" s="110">
        <v>59329.19575282537</v>
      </c>
      <c r="AC80" s="110">
        <v>0</v>
      </c>
      <c r="AD80" s="110">
        <v>0</v>
      </c>
      <c r="AE80" s="42" t="s">
        <v>542</v>
      </c>
      <c r="AF80" s="104" t="s">
        <v>765</v>
      </c>
      <c r="AG80" t="s">
        <v>8363</v>
      </c>
      <c r="AH80">
        <v>0</v>
      </c>
      <c r="AI80" s="495">
        <v>-33279.61089479614</v>
      </c>
      <c r="AK80" s="379"/>
      <c r="AL80" s="379"/>
      <c r="AM80" s="131"/>
      <c r="AN80" s="131"/>
      <c r="AO80" s="131"/>
      <c r="AP80" s="131"/>
      <c r="AQ80" s="131"/>
      <c r="AR80" s="132"/>
    </row>
    <row r="81" spans="1:44" ht="25">
      <c r="A81" s="104" t="s">
        <v>5882</v>
      </c>
      <c r="B81" s="104" t="s">
        <v>280</v>
      </c>
      <c r="D81" s="42">
        <v>2130376</v>
      </c>
      <c r="F81" s="28" t="s">
        <v>717</v>
      </c>
      <c r="G81" s="28" t="s">
        <v>1570</v>
      </c>
      <c r="H81" s="28"/>
      <c r="I81" s="28" t="s">
        <v>16</v>
      </c>
      <c r="J81" s="28"/>
      <c r="K81" s="28"/>
      <c r="L81" s="28"/>
      <c r="M81" s="106" t="s">
        <v>5976</v>
      </c>
      <c r="N81" s="332"/>
      <c r="O81" s="28"/>
      <c r="P81" s="28"/>
      <c r="Q81" s="28"/>
      <c r="S81" s="112">
        <v>1</v>
      </c>
      <c r="T81" s="114">
        <v>2028</v>
      </c>
      <c r="U81" s="110">
        <v>96637.61</v>
      </c>
      <c r="V81" s="110"/>
      <c r="W81" s="110">
        <v>96637.61</v>
      </c>
      <c r="X81" s="111">
        <v>1</v>
      </c>
      <c r="Y81" s="112">
        <v>0</v>
      </c>
      <c r="Z81" s="110">
        <v>0</v>
      </c>
      <c r="AA81" s="110">
        <v>15104.714856496334</v>
      </c>
      <c r="AB81" s="110">
        <v>81532.895143503672</v>
      </c>
      <c r="AC81" s="110">
        <v>0</v>
      </c>
      <c r="AD81" s="110">
        <v>0</v>
      </c>
      <c r="AE81" s="42" t="s">
        <v>526</v>
      </c>
      <c r="AF81" s="104" t="s">
        <v>765</v>
      </c>
      <c r="AG81" t="s">
        <v>8445</v>
      </c>
      <c r="AH81">
        <v>0</v>
      </c>
      <c r="AI81" s="495">
        <v>-81532.895143503687</v>
      </c>
      <c r="AK81" s="379"/>
      <c r="AL81" s="379"/>
      <c r="AM81" s="131"/>
      <c r="AN81" s="131"/>
      <c r="AO81" s="131"/>
      <c r="AP81" s="131"/>
      <c r="AQ81" s="131"/>
      <c r="AR81" s="132"/>
    </row>
    <row r="82" spans="1:44" ht="25">
      <c r="A82" s="104" t="s">
        <v>5882</v>
      </c>
      <c r="B82" s="104" t="s">
        <v>280</v>
      </c>
      <c r="D82" s="42">
        <v>2130386</v>
      </c>
      <c r="F82" s="28" t="s">
        <v>685</v>
      </c>
      <c r="G82" s="28" t="s">
        <v>1795</v>
      </c>
      <c r="H82" s="28"/>
      <c r="I82" s="28"/>
      <c r="J82" s="28"/>
      <c r="K82" s="28"/>
      <c r="L82" s="28"/>
      <c r="M82" s="106" t="s">
        <v>6393</v>
      </c>
      <c r="N82" s="332"/>
      <c r="O82" s="28"/>
      <c r="P82" s="28"/>
      <c r="Q82" s="28"/>
      <c r="S82" s="112">
        <v>0.5</v>
      </c>
      <c r="T82" s="114">
        <v>2032</v>
      </c>
      <c r="U82" s="110">
        <v>2647444</v>
      </c>
      <c r="V82" s="110"/>
      <c r="W82" s="110">
        <v>2647444</v>
      </c>
      <c r="X82" s="111">
        <v>0.7142857142857143</v>
      </c>
      <c r="Y82" s="112">
        <v>0.2857142857142857</v>
      </c>
      <c r="Z82" s="110">
        <v>1323722</v>
      </c>
      <c r="AA82" s="110">
        <v>294398.63797127199</v>
      </c>
      <c r="AB82" s="110">
        <v>735230.97287766286</v>
      </c>
      <c r="AC82" s="110">
        <v>294092.38915106514</v>
      </c>
      <c r="AD82" s="110">
        <v>0</v>
      </c>
      <c r="AE82" s="42" t="s">
        <v>532</v>
      </c>
      <c r="AF82" s="104" t="s">
        <v>765</v>
      </c>
      <c r="AG82" t="s">
        <v>8406</v>
      </c>
      <c r="AH82">
        <v>0</v>
      </c>
      <c r="AI82" s="495">
        <v>779.73986951287725</v>
      </c>
      <c r="AK82" s="379"/>
      <c r="AL82" s="379"/>
      <c r="AM82" s="131"/>
      <c r="AN82" s="131"/>
      <c r="AO82" s="131"/>
      <c r="AP82" s="131"/>
      <c r="AQ82" s="131"/>
      <c r="AR82" s="132"/>
    </row>
    <row r="83" spans="1:44" ht="25">
      <c r="A83" s="104" t="s">
        <v>5882</v>
      </c>
      <c r="B83" s="104" t="s">
        <v>280</v>
      </c>
      <c r="D83" s="42">
        <v>2130386</v>
      </c>
      <c r="F83" s="28" t="s">
        <v>685</v>
      </c>
      <c r="G83" s="28" t="s">
        <v>1795</v>
      </c>
      <c r="H83" s="28"/>
      <c r="I83" s="28"/>
      <c r="J83" s="28"/>
      <c r="K83" s="28"/>
      <c r="L83" s="28"/>
      <c r="M83" s="106" t="s">
        <v>6393</v>
      </c>
      <c r="N83" s="332"/>
      <c r="O83" s="28"/>
      <c r="P83" s="28"/>
      <c r="Q83" s="28"/>
      <c r="S83" s="112">
        <v>0.5</v>
      </c>
      <c r="T83" s="114">
        <v>2032</v>
      </c>
      <c r="U83" s="110">
        <v>876444.47</v>
      </c>
      <c r="V83" s="110"/>
      <c r="W83" s="110">
        <v>876444.47</v>
      </c>
      <c r="X83" s="111">
        <v>0.7142857142857143</v>
      </c>
      <c r="Y83" s="112">
        <v>0.2857142857142857</v>
      </c>
      <c r="Z83" s="110">
        <v>438222.23499999999</v>
      </c>
      <c r="AA83" s="110">
        <v>97461.573587752297</v>
      </c>
      <c r="AB83" s="110">
        <v>243400.47243731978</v>
      </c>
      <c r="AC83" s="110">
        <v>97360.188974927907</v>
      </c>
      <c r="AD83" s="110">
        <v>0</v>
      </c>
      <c r="AE83" s="42" t="s">
        <v>532</v>
      </c>
      <c r="AF83" s="104" t="s">
        <v>765</v>
      </c>
      <c r="AG83" t="s">
        <v>8407</v>
      </c>
      <c r="AH83">
        <v>0</v>
      </c>
      <c r="AI83" s="495">
        <v>258.13527941406238</v>
      </c>
      <c r="AK83" s="379"/>
      <c r="AL83" s="379"/>
      <c r="AM83" s="131"/>
      <c r="AN83" s="131"/>
      <c r="AO83" s="131"/>
      <c r="AP83" s="131"/>
      <c r="AQ83" s="131"/>
      <c r="AR83" s="132"/>
    </row>
    <row r="84" spans="1:44" ht="25">
      <c r="A84" s="104" t="s">
        <v>5882</v>
      </c>
      <c r="B84" s="104" t="s">
        <v>280</v>
      </c>
      <c r="D84" s="42">
        <v>2130387</v>
      </c>
      <c r="F84" s="28" t="s">
        <v>24</v>
      </c>
      <c r="G84" s="28" t="s">
        <v>1346</v>
      </c>
      <c r="H84" s="28"/>
      <c r="I84" s="28" t="s">
        <v>16</v>
      </c>
      <c r="J84" s="28"/>
      <c r="K84" s="28"/>
      <c r="L84" s="28"/>
      <c r="M84" s="106" t="s">
        <v>6332</v>
      </c>
      <c r="N84" s="332"/>
      <c r="O84" s="28"/>
      <c r="P84" s="28"/>
      <c r="Q84" s="28"/>
      <c r="S84" s="112">
        <v>1</v>
      </c>
      <c r="T84" s="114">
        <v>2028</v>
      </c>
      <c r="U84" s="110">
        <v>944000</v>
      </c>
      <c r="V84" s="110"/>
      <c r="W84" s="110">
        <v>944000</v>
      </c>
      <c r="X84" s="111">
        <v>1</v>
      </c>
      <c r="Y84" s="112">
        <v>0</v>
      </c>
      <c r="Z84" s="110">
        <v>0</v>
      </c>
      <c r="AA84" s="110">
        <v>162350.34903886617</v>
      </c>
      <c r="AB84" s="110">
        <v>781649.65096113388</v>
      </c>
      <c r="AC84" s="110">
        <v>0</v>
      </c>
      <c r="AD84" s="110">
        <v>0</v>
      </c>
      <c r="AE84" s="42" t="s">
        <v>542</v>
      </c>
      <c r="AF84" s="104" t="s">
        <v>765</v>
      </c>
      <c r="AG84" t="s">
        <v>8281</v>
      </c>
      <c r="AH84">
        <v>0</v>
      </c>
      <c r="AI84" s="495">
        <v>-438451.86016702343</v>
      </c>
      <c r="AK84" s="379"/>
      <c r="AL84" s="379"/>
      <c r="AM84" s="131"/>
      <c r="AN84" s="131"/>
      <c r="AO84" s="131"/>
      <c r="AP84" s="131"/>
      <c r="AQ84" s="131"/>
      <c r="AR84" s="132"/>
    </row>
    <row r="85" spans="1:44" ht="13">
      <c r="A85" s="104" t="s">
        <v>2015</v>
      </c>
      <c r="B85" s="104" t="s">
        <v>1940</v>
      </c>
      <c r="D85" s="42">
        <v>2130390</v>
      </c>
      <c r="F85" s="28" t="s">
        <v>6736</v>
      </c>
      <c r="G85" s="28" t="s">
        <v>1789</v>
      </c>
      <c r="H85" s="28"/>
      <c r="I85" s="28" t="s">
        <v>25</v>
      </c>
      <c r="J85" s="28"/>
      <c r="K85" s="28"/>
      <c r="L85" s="28"/>
      <c r="M85" s="106" t="s">
        <v>5970</v>
      </c>
      <c r="N85" s="332"/>
      <c r="O85" s="28"/>
      <c r="P85" s="28"/>
      <c r="Q85" s="28"/>
      <c r="S85" s="112">
        <v>1</v>
      </c>
      <c r="T85" s="114">
        <v>2028</v>
      </c>
      <c r="U85" s="110">
        <v>910116.29</v>
      </c>
      <c r="V85" s="110"/>
      <c r="W85" s="110">
        <v>910116.29</v>
      </c>
      <c r="X85" s="111">
        <v>1</v>
      </c>
      <c r="Y85" s="112">
        <v>0</v>
      </c>
      <c r="Z85" s="110">
        <v>0</v>
      </c>
      <c r="AA85" s="110">
        <v>568883.29000000015</v>
      </c>
      <c r="AB85" s="110">
        <v>341232.99999999988</v>
      </c>
      <c r="AC85" s="110">
        <v>0</v>
      </c>
      <c r="AD85" s="110">
        <v>0</v>
      </c>
      <c r="AE85" s="42" t="s">
        <v>655</v>
      </c>
      <c r="AF85" s="104" t="s">
        <v>764</v>
      </c>
      <c r="AG85" t="s">
        <v>8161</v>
      </c>
      <c r="AH85">
        <v>0</v>
      </c>
      <c r="AI85" s="495">
        <v>-76816.826324855821</v>
      </c>
      <c r="AK85" s="379"/>
      <c r="AL85" s="379"/>
      <c r="AM85" s="131"/>
      <c r="AN85" s="131"/>
      <c r="AO85" s="131"/>
      <c r="AP85" s="131"/>
      <c r="AQ85" s="131"/>
      <c r="AR85" s="132"/>
    </row>
    <row r="86" spans="1:44" ht="25">
      <c r="A86" s="104" t="s">
        <v>5882</v>
      </c>
      <c r="B86" s="104" t="s">
        <v>280</v>
      </c>
      <c r="D86" s="42">
        <v>2130398</v>
      </c>
      <c r="F86" s="28" t="s">
        <v>1464</v>
      </c>
      <c r="G86" s="28" t="s">
        <v>1570</v>
      </c>
      <c r="H86" s="28"/>
      <c r="I86" s="28" t="s">
        <v>25</v>
      </c>
      <c r="J86" s="28"/>
      <c r="K86" s="28"/>
      <c r="L86" s="28"/>
      <c r="M86" s="106" t="s">
        <v>5976</v>
      </c>
      <c r="N86" s="332"/>
      <c r="O86" s="28"/>
      <c r="P86" s="28"/>
      <c r="Q86" s="28"/>
      <c r="S86" s="112">
        <v>1</v>
      </c>
      <c r="T86" s="114">
        <v>2028</v>
      </c>
      <c r="U86" s="110">
        <v>698000</v>
      </c>
      <c r="V86" s="110"/>
      <c r="W86" s="110">
        <v>698000</v>
      </c>
      <c r="X86" s="111">
        <v>1</v>
      </c>
      <c r="Y86" s="112">
        <v>0</v>
      </c>
      <c r="Z86" s="110">
        <v>0</v>
      </c>
      <c r="AA86" s="110">
        <v>451282.00000000006</v>
      </c>
      <c r="AB86" s="110">
        <v>246717.99999999994</v>
      </c>
      <c r="AC86" s="110">
        <v>0</v>
      </c>
      <c r="AD86" s="110">
        <v>0</v>
      </c>
      <c r="AE86" s="42" t="s">
        <v>526</v>
      </c>
      <c r="AF86" s="104" t="s">
        <v>765</v>
      </c>
      <c r="AG86" t="s">
        <v>8438</v>
      </c>
      <c r="AH86">
        <v>0</v>
      </c>
      <c r="AI86" s="495">
        <v>-246718</v>
      </c>
      <c r="AK86" s="379"/>
      <c r="AL86" s="379"/>
      <c r="AM86" s="131"/>
      <c r="AN86" s="131"/>
      <c r="AO86" s="131"/>
      <c r="AP86" s="131"/>
      <c r="AQ86" s="131"/>
      <c r="AR86" s="132"/>
    </row>
    <row r="87" spans="1:44" ht="25">
      <c r="A87" s="104" t="s">
        <v>5882</v>
      </c>
      <c r="B87" s="104" t="s">
        <v>280</v>
      </c>
      <c r="D87" s="42">
        <v>2130399</v>
      </c>
      <c r="F87" s="28" t="s">
        <v>1482</v>
      </c>
      <c r="G87" s="28" t="s">
        <v>1573</v>
      </c>
      <c r="H87" s="28"/>
      <c r="I87" s="28" t="s">
        <v>25</v>
      </c>
      <c r="J87" s="28"/>
      <c r="K87" s="28"/>
      <c r="L87" s="28"/>
      <c r="M87" s="106" t="s">
        <v>5973</v>
      </c>
      <c r="N87" s="332"/>
      <c r="O87" s="28"/>
      <c r="P87" s="28"/>
      <c r="Q87" s="28"/>
      <c r="S87" s="112">
        <v>0.89</v>
      </c>
      <c r="T87" s="114">
        <v>2029</v>
      </c>
      <c r="U87" s="110">
        <v>494000</v>
      </c>
      <c r="V87" s="110"/>
      <c r="W87" s="110">
        <v>494000</v>
      </c>
      <c r="X87" s="111">
        <v>0.91331269349845201</v>
      </c>
      <c r="Y87" s="112">
        <v>8.6687306501547989E-2</v>
      </c>
      <c r="Z87" s="110">
        <v>54339.999999999993</v>
      </c>
      <c r="AA87" s="110">
        <v>43965.999999999993</v>
      </c>
      <c r="AB87" s="110">
        <v>361392.35294117645</v>
      </c>
      <c r="AC87" s="110">
        <v>34301.647058823532</v>
      </c>
      <c r="AD87" s="110">
        <v>0</v>
      </c>
      <c r="AE87" s="42" t="s">
        <v>541</v>
      </c>
      <c r="AF87" s="104" t="s">
        <v>764</v>
      </c>
      <c r="AG87" t="s">
        <v>8560</v>
      </c>
      <c r="AH87">
        <v>0</v>
      </c>
      <c r="AI87" s="495">
        <v>-361392.35294117645</v>
      </c>
      <c r="AK87" s="379"/>
      <c r="AL87" s="379"/>
      <c r="AM87" s="131"/>
      <c r="AN87" s="131"/>
      <c r="AO87" s="131"/>
      <c r="AP87" s="131"/>
      <c r="AQ87" s="131"/>
      <c r="AR87" s="132"/>
    </row>
    <row r="88" spans="1:44" ht="25">
      <c r="A88" s="104" t="s">
        <v>2015</v>
      </c>
      <c r="B88" s="104" t="s">
        <v>1940</v>
      </c>
      <c r="D88" s="42">
        <v>2130401</v>
      </c>
      <c r="F88" s="28" t="s">
        <v>1433</v>
      </c>
      <c r="G88" s="28" t="s">
        <v>1339</v>
      </c>
      <c r="H88" s="28"/>
      <c r="I88" s="28" t="s">
        <v>25</v>
      </c>
      <c r="J88" s="28"/>
      <c r="K88" s="28"/>
      <c r="L88" s="28"/>
      <c r="M88" s="106" t="s">
        <v>5970</v>
      </c>
      <c r="N88" s="332"/>
      <c r="O88" s="28"/>
      <c r="P88" s="28"/>
      <c r="Q88" s="28"/>
      <c r="S88" s="112">
        <v>1</v>
      </c>
      <c r="T88" s="114">
        <v>2045</v>
      </c>
      <c r="U88" s="110">
        <v>10842901</v>
      </c>
      <c r="V88" s="110"/>
      <c r="W88" s="110">
        <v>10842901</v>
      </c>
      <c r="X88" s="111">
        <v>0.36585365853658547</v>
      </c>
      <c r="Y88" s="112">
        <v>0.63414634146341453</v>
      </c>
      <c r="Z88" s="110">
        <v>0</v>
      </c>
      <c r="AA88" s="110">
        <v>6866892.9744338067</v>
      </c>
      <c r="AB88" s="110">
        <v>1454637.0825242174</v>
      </c>
      <c r="AC88" s="110">
        <v>2521370.9430419756</v>
      </c>
      <c r="AD88" s="110">
        <v>0</v>
      </c>
      <c r="AE88" s="42" t="s">
        <v>655</v>
      </c>
      <c r="AF88" s="104" t="s">
        <v>764</v>
      </c>
      <c r="AG88" t="s">
        <v>8231</v>
      </c>
      <c r="AH88">
        <v>0</v>
      </c>
      <c r="AI88" s="495">
        <v>-327461.30688988994</v>
      </c>
      <c r="AK88" s="379"/>
      <c r="AL88" s="379"/>
      <c r="AM88" s="131"/>
      <c r="AN88" s="131"/>
      <c r="AO88" s="131"/>
      <c r="AP88" s="131"/>
      <c r="AQ88" s="131"/>
      <c r="AR88" s="132"/>
    </row>
    <row r="89" spans="1:44" ht="25">
      <c r="A89" s="104" t="s">
        <v>5882</v>
      </c>
      <c r="B89" s="104" t="s">
        <v>280</v>
      </c>
      <c r="D89" s="42">
        <v>2130404</v>
      </c>
      <c r="F89" s="28" t="s">
        <v>1479</v>
      </c>
      <c r="G89" s="28" t="s">
        <v>1793</v>
      </c>
      <c r="H89" s="28"/>
      <c r="I89" s="28" t="s">
        <v>25</v>
      </c>
      <c r="J89" s="28"/>
      <c r="K89" s="28"/>
      <c r="L89" s="28"/>
      <c r="M89" s="106" t="s">
        <v>5973</v>
      </c>
      <c r="N89" s="332"/>
      <c r="O89" s="28"/>
      <c r="P89" s="28"/>
      <c r="Q89" s="28"/>
      <c r="S89" s="112">
        <v>0.89</v>
      </c>
      <c r="T89" s="114">
        <v>2029</v>
      </c>
      <c r="U89" s="110">
        <v>416238.47</v>
      </c>
      <c r="V89" s="110"/>
      <c r="W89" s="110">
        <v>416238.47</v>
      </c>
      <c r="X89" s="111">
        <v>0.91331269349845201</v>
      </c>
      <c r="Y89" s="112">
        <v>8.6687306501547989E-2</v>
      </c>
      <c r="Z89" s="110">
        <v>45786.231699999989</v>
      </c>
      <c r="AA89" s="110">
        <v>366894.85863898305</v>
      </c>
      <c r="AB89" s="110">
        <v>3248.9999999999759</v>
      </c>
      <c r="AC89" s="110">
        <v>308.3796610169469</v>
      </c>
      <c r="AD89" s="110">
        <v>0</v>
      </c>
      <c r="AE89" s="42" t="s">
        <v>541</v>
      </c>
      <c r="AF89" s="104" t="s">
        <v>764</v>
      </c>
      <c r="AG89" t="s">
        <v>8555</v>
      </c>
      <c r="AH89">
        <v>0</v>
      </c>
      <c r="AI89" s="495">
        <v>-3248.9999999999764</v>
      </c>
      <c r="AK89" s="379"/>
      <c r="AL89" s="379"/>
      <c r="AM89" s="131"/>
      <c r="AN89" s="131"/>
      <c r="AO89" s="131"/>
      <c r="AP89" s="131"/>
      <c r="AQ89" s="131"/>
      <c r="AR89" s="132"/>
    </row>
    <row r="90" spans="1:44" ht="25">
      <c r="A90" s="104" t="s">
        <v>5882</v>
      </c>
      <c r="B90" s="104" t="s">
        <v>280</v>
      </c>
      <c r="D90" s="42">
        <v>2130404</v>
      </c>
      <c r="F90" s="28" t="s">
        <v>693</v>
      </c>
      <c r="G90" s="28" t="s">
        <v>1793</v>
      </c>
      <c r="H90" s="28"/>
      <c r="I90" s="28"/>
      <c r="J90" s="28"/>
      <c r="K90" s="28"/>
      <c r="L90" s="28"/>
      <c r="M90" s="106" t="s">
        <v>5973</v>
      </c>
      <c r="N90" s="332"/>
      <c r="O90" s="28"/>
      <c r="P90" s="28"/>
      <c r="Q90" s="28"/>
      <c r="S90" s="112">
        <v>0.89</v>
      </c>
      <c r="T90" s="114">
        <v>2028</v>
      </c>
      <c r="U90" s="110">
        <v>590908.82999999996</v>
      </c>
      <c r="V90" s="110"/>
      <c r="W90" s="110">
        <v>590908.82999999996</v>
      </c>
      <c r="X90" s="111">
        <v>1</v>
      </c>
      <c r="Y90" s="112">
        <v>0</v>
      </c>
      <c r="Z90" s="110">
        <v>64999.97129999999</v>
      </c>
      <c r="AA90" s="110">
        <v>10932.757490467251</v>
      </c>
      <c r="AB90" s="110">
        <v>514976.1012095327</v>
      </c>
      <c r="AC90" s="110">
        <v>0</v>
      </c>
      <c r="AD90" s="110">
        <v>0</v>
      </c>
      <c r="AE90" s="42" t="s">
        <v>541</v>
      </c>
      <c r="AF90" s="104" t="s">
        <v>764</v>
      </c>
      <c r="AG90" t="s">
        <v>8556</v>
      </c>
      <c r="AH90">
        <v>0</v>
      </c>
      <c r="AI90" s="495">
        <v>-514976.10120953276</v>
      </c>
      <c r="AK90" s="379"/>
      <c r="AL90" s="379"/>
      <c r="AM90" s="131"/>
      <c r="AN90" s="131"/>
      <c r="AO90" s="131"/>
      <c r="AP90" s="131"/>
      <c r="AQ90" s="131"/>
      <c r="AR90" s="132"/>
    </row>
    <row r="91" spans="1:44" ht="25">
      <c r="A91" s="104" t="s">
        <v>5882</v>
      </c>
      <c r="B91" s="104" t="s">
        <v>280</v>
      </c>
      <c r="D91" s="42">
        <v>2130404</v>
      </c>
      <c r="F91" s="28" t="s">
        <v>693</v>
      </c>
      <c r="G91" s="28" t="s">
        <v>1793</v>
      </c>
      <c r="H91" s="28"/>
      <c r="I91" s="28"/>
      <c r="J91" s="28"/>
      <c r="K91" s="28"/>
      <c r="L91" s="28"/>
      <c r="M91" s="106" t="s">
        <v>5973</v>
      </c>
      <c r="N91" s="332"/>
      <c r="O91" s="28"/>
      <c r="P91" s="28"/>
      <c r="Q91" s="28"/>
      <c r="S91" s="112">
        <v>0.89</v>
      </c>
      <c r="T91" s="114">
        <v>2028</v>
      </c>
      <c r="U91" s="110">
        <v>21001.84</v>
      </c>
      <c r="V91" s="110"/>
      <c r="W91" s="110">
        <v>21001.84</v>
      </c>
      <c r="X91" s="111">
        <v>1</v>
      </c>
      <c r="Y91" s="112">
        <v>0</v>
      </c>
      <c r="Z91" s="110">
        <v>2310.2023999999997</v>
      </c>
      <c r="AA91" s="110">
        <v>277.54822097796932</v>
      </c>
      <c r="AB91" s="110">
        <v>18414.089379022033</v>
      </c>
      <c r="AC91" s="110">
        <v>0</v>
      </c>
      <c r="AD91" s="110">
        <v>0</v>
      </c>
      <c r="AE91" s="42" t="s">
        <v>541</v>
      </c>
      <c r="AF91" s="104" t="s">
        <v>764</v>
      </c>
      <c r="AG91" t="s">
        <v>8557</v>
      </c>
      <c r="AH91">
        <v>0</v>
      </c>
      <c r="AI91" s="495">
        <v>-18414.089379022033</v>
      </c>
      <c r="AK91" s="379"/>
      <c r="AL91" s="379"/>
      <c r="AM91" s="131"/>
      <c r="AN91" s="131"/>
      <c r="AO91" s="131"/>
      <c r="AP91" s="131"/>
      <c r="AQ91" s="131"/>
      <c r="AR91" s="132"/>
    </row>
    <row r="92" spans="1:44" ht="25">
      <c r="A92" s="104" t="s">
        <v>2015</v>
      </c>
      <c r="B92" s="104" t="s">
        <v>1940</v>
      </c>
      <c r="D92" s="42">
        <v>2130415</v>
      </c>
      <c r="F92" s="28" t="s">
        <v>384</v>
      </c>
      <c r="G92" s="28" t="s">
        <v>1791</v>
      </c>
      <c r="H92" s="28"/>
      <c r="I92" s="28"/>
      <c r="J92" s="28"/>
      <c r="K92" s="28"/>
      <c r="L92" s="28"/>
      <c r="M92" s="106" t="s">
        <v>5970</v>
      </c>
      <c r="N92" s="332"/>
      <c r="O92" s="28"/>
      <c r="P92" s="28"/>
      <c r="Q92" s="28"/>
      <c r="S92" s="112">
        <v>1</v>
      </c>
      <c r="T92" s="114">
        <v>2028</v>
      </c>
      <c r="U92" s="110">
        <v>152637.16</v>
      </c>
      <c r="V92" s="110"/>
      <c r="W92" s="110">
        <v>152637.16</v>
      </c>
      <c r="X92" s="111">
        <v>1</v>
      </c>
      <c r="Y92" s="112">
        <v>0</v>
      </c>
      <c r="Z92" s="110">
        <v>0</v>
      </c>
      <c r="AA92" s="110">
        <v>3173.0689200380243</v>
      </c>
      <c r="AB92" s="110">
        <v>149464.09107996197</v>
      </c>
      <c r="AC92" s="110">
        <v>0</v>
      </c>
      <c r="AD92" s="110">
        <v>0</v>
      </c>
      <c r="AE92" s="42" t="s">
        <v>655</v>
      </c>
      <c r="AF92" s="104" t="s">
        <v>764</v>
      </c>
      <c r="AG92" t="s">
        <v>8529</v>
      </c>
      <c r="AH92">
        <v>0</v>
      </c>
      <c r="AI92" s="495">
        <v>-33646.678739429881</v>
      </c>
      <c r="AK92" s="379"/>
      <c r="AL92" s="379"/>
      <c r="AM92" s="131"/>
      <c r="AN92" s="131"/>
      <c r="AO92" s="131"/>
      <c r="AP92" s="131"/>
      <c r="AQ92" s="131"/>
      <c r="AR92" s="132"/>
    </row>
    <row r="93" spans="1:44" ht="37.5">
      <c r="A93" s="104" t="s">
        <v>5882</v>
      </c>
      <c r="B93" s="104" t="s">
        <v>280</v>
      </c>
      <c r="D93" s="42">
        <v>2130420</v>
      </c>
      <c r="F93" s="28" t="s">
        <v>6852</v>
      </c>
      <c r="G93" s="28" t="s">
        <v>1584</v>
      </c>
      <c r="H93" s="28"/>
      <c r="I93" s="28"/>
      <c r="J93" s="28"/>
      <c r="K93" s="28"/>
      <c r="L93" s="28"/>
      <c r="M93" s="106" t="s">
        <v>5976</v>
      </c>
      <c r="N93" s="332"/>
      <c r="O93" s="28"/>
      <c r="P93" s="28"/>
      <c r="Q93" s="28"/>
      <c r="S93" s="112">
        <v>1</v>
      </c>
      <c r="T93" s="114">
        <v>2028</v>
      </c>
      <c r="U93" s="110">
        <v>547987.27</v>
      </c>
      <c r="V93" s="110"/>
      <c r="W93" s="110">
        <v>547987.27</v>
      </c>
      <c r="X93" s="111">
        <v>1</v>
      </c>
      <c r="Y93" s="112">
        <v>0</v>
      </c>
      <c r="Z93" s="110">
        <v>0</v>
      </c>
      <c r="AA93" s="110">
        <v>63464.278157734392</v>
      </c>
      <c r="AB93" s="110">
        <v>484522.99184226565</v>
      </c>
      <c r="AC93" s="110">
        <v>0</v>
      </c>
      <c r="AD93" s="110">
        <v>0</v>
      </c>
      <c r="AE93" s="42" t="s">
        <v>526</v>
      </c>
      <c r="AF93" s="104" t="s">
        <v>765</v>
      </c>
      <c r="AG93" t="s">
        <v>8546</v>
      </c>
      <c r="AH93">
        <v>0</v>
      </c>
      <c r="AI93" s="495">
        <v>-484522.99184226571</v>
      </c>
      <c r="AK93" s="379"/>
      <c r="AL93" s="379"/>
      <c r="AM93" s="131"/>
      <c r="AN93" s="131"/>
      <c r="AO93" s="131"/>
      <c r="AP93" s="131"/>
      <c r="AQ93" s="131"/>
      <c r="AR93" s="132"/>
    </row>
    <row r="94" spans="1:44" ht="25">
      <c r="A94" s="104" t="s">
        <v>5882</v>
      </c>
      <c r="B94" s="104" t="s">
        <v>280</v>
      </c>
      <c r="D94" s="42">
        <v>2130435</v>
      </c>
      <c r="F94" s="28" t="s">
        <v>392</v>
      </c>
      <c r="G94" s="28" t="s">
        <v>1587</v>
      </c>
      <c r="H94" s="28"/>
      <c r="I94" s="28"/>
      <c r="J94" s="28"/>
      <c r="K94" s="28"/>
      <c r="L94" s="28"/>
      <c r="M94" s="106" t="s">
        <v>5973</v>
      </c>
      <c r="N94" s="332"/>
      <c r="O94" s="28"/>
      <c r="P94" s="28"/>
      <c r="Q94" s="28"/>
      <c r="S94" s="112">
        <v>1</v>
      </c>
      <c r="T94" s="114">
        <v>2028</v>
      </c>
      <c r="U94" s="110">
        <v>319155.59999999998</v>
      </c>
      <c r="V94" s="110"/>
      <c r="W94" s="110">
        <v>319155.59999999998</v>
      </c>
      <c r="X94" s="111">
        <v>1</v>
      </c>
      <c r="Y94" s="112">
        <v>0</v>
      </c>
      <c r="Z94" s="110">
        <v>0</v>
      </c>
      <c r="AA94" s="110">
        <v>6634.7062210544418</v>
      </c>
      <c r="AB94" s="110">
        <v>312520.89377894555</v>
      </c>
      <c r="AC94" s="110">
        <v>0</v>
      </c>
      <c r="AD94" s="110">
        <v>0</v>
      </c>
      <c r="AE94" s="42" t="s">
        <v>541</v>
      </c>
      <c r="AF94" s="104" t="s">
        <v>764</v>
      </c>
      <c r="AG94" t="s">
        <v>8164</v>
      </c>
      <c r="AH94">
        <v>0</v>
      </c>
      <c r="AI94" s="495">
        <v>-312520.89377894555</v>
      </c>
      <c r="AK94" s="379"/>
      <c r="AL94" s="379"/>
      <c r="AM94" s="131"/>
      <c r="AN94" s="131"/>
      <c r="AO94" s="131"/>
      <c r="AP94" s="131"/>
      <c r="AQ94" s="131"/>
      <c r="AR94" s="132"/>
    </row>
    <row r="95" spans="1:44" ht="25">
      <c r="A95" s="104" t="s">
        <v>5882</v>
      </c>
      <c r="B95" s="104" t="s">
        <v>280</v>
      </c>
      <c r="D95" s="42">
        <v>2130437</v>
      </c>
      <c r="F95" s="28" t="s">
        <v>1481</v>
      </c>
      <c r="G95" s="28" t="s">
        <v>1793</v>
      </c>
      <c r="H95" s="28"/>
      <c r="I95" s="28" t="s">
        <v>25</v>
      </c>
      <c r="J95" s="28"/>
      <c r="K95" s="28"/>
      <c r="L95" s="28"/>
      <c r="M95" s="106" t="s">
        <v>5973</v>
      </c>
      <c r="N95" s="332"/>
      <c r="O95" s="28"/>
      <c r="P95" s="28"/>
      <c r="Q95" s="28"/>
      <c r="S95" s="112">
        <v>0.89</v>
      </c>
      <c r="T95" s="114">
        <v>2029</v>
      </c>
      <c r="U95" s="110">
        <v>1098748.68</v>
      </c>
      <c r="V95" s="110"/>
      <c r="W95" s="110">
        <v>1098748.68</v>
      </c>
      <c r="X95" s="111">
        <v>0.91331269349845201</v>
      </c>
      <c r="Y95" s="112">
        <v>8.6687306501547989E-2</v>
      </c>
      <c r="Z95" s="110">
        <v>120862.35479999997</v>
      </c>
      <c r="AA95" s="110">
        <v>940907.75231864408</v>
      </c>
      <c r="AB95" s="110">
        <v>33772.999999999956</v>
      </c>
      <c r="AC95" s="110">
        <v>3205.5728813559281</v>
      </c>
      <c r="AD95" s="110">
        <v>0</v>
      </c>
      <c r="AE95" s="42" t="s">
        <v>541</v>
      </c>
      <c r="AF95" s="104" t="s">
        <v>764</v>
      </c>
      <c r="AG95" t="s">
        <v>8559</v>
      </c>
      <c r="AH95">
        <v>0</v>
      </c>
      <c r="AI95" s="495">
        <v>-33772.999999999956</v>
      </c>
      <c r="AK95" s="379"/>
      <c r="AL95" s="379"/>
      <c r="AM95" s="131"/>
      <c r="AN95" s="131"/>
      <c r="AO95" s="131"/>
      <c r="AP95" s="131"/>
      <c r="AQ95" s="131"/>
      <c r="AR95" s="132"/>
    </row>
    <row r="96" spans="1:44" ht="37.5">
      <c r="A96" s="104" t="s">
        <v>2015</v>
      </c>
      <c r="B96" s="104" t="s">
        <v>1940</v>
      </c>
      <c r="D96" s="42">
        <v>2130441</v>
      </c>
      <c r="F96" s="28" t="s">
        <v>402</v>
      </c>
      <c r="G96" s="28" t="s">
        <v>1590</v>
      </c>
      <c r="H96" s="28"/>
      <c r="I96" s="28"/>
      <c r="J96" s="28"/>
      <c r="K96" s="28"/>
      <c r="L96" s="28"/>
      <c r="M96" s="106" t="s">
        <v>5970</v>
      </c>
      <c r="N96" s="332"/>
      <c r="O96" s="28"/>
      <c r="P96" s="28"/>
      <c r="Q96" s="28"/>
      <c r="S96" s="112">
        <v>0.5</v>
      </c>
      <c r="T96" s="114">
        <v>2028</v>
      </c>
      <c r="U96" s="110">
        <v>699868.86476222007</v>
      </c>
      <c r="V96" s="110"/>
      <c r="W96" s="110">
        <v>699868.86476222007</v>
      </c>
      <c r="X96" s="111">
        <v>1</v>
      </c>
      <c r="Y96" s="112">
        <v>0</v>
      </c>
      <c r="Z96" s="110">
        <v>349934.43238111003</v>
      </c>
      <c r="AA96" s="110">
        <v>7274.5461946465075</v>
      </c>
      <c r="AB96" s="110">
        <v>342659.88618646353</v>
      </c>
      <c r="AC96" s="110">
        <v>0</v>
      </c>
      <c r="AD96" s="110">
        <v>0</v>
      </c>
      <c r="AE96" s="42" t="s">
        <v>655</v>
      </c>
      <c r="AF96" s="104" t="s">
        <v>764</v>
      </c>
      <c r="AG96" t="s">
        <v>8580</v>
      </c>
      <c r="AH96">
        <v>0</v>
      </c>
      <c r="AI96" s="495">
        <v>-77138.040475805217</v>
      </c>
      <c r="AK96" s="379"/>
      <c r="AL96" s="379"/>
      <c r="AM96" s="131"/>
      <c r="AN96" s="131"/>
      <c r="AO96" s="131"/>
      <c r="AP96" s="131"/>
      <c r="AQ96" s="131"/>
      <c r="AR96" s="132"/>
    </row>
    <row r="97" spans="1:44" ht="25">
      <c r="A97" s="104" t="s">
        <v>2015</v>
      </c>
      <c r="B97" s="104" t="s">
        <v>1940</v>
      </c>
      <c r="D97" s="42">
        <v>2130467</v>
      </c>
      <c r="F97" s="28" t="s">
        <v>394</v>
      </c>
      <c r="G97" s="28" t="s">
        <v>1791</v>
      </c>
      <c r="H97" s="28"/>
      <c r="I97" s="28"/>
      <c r="J97" s="28"/>
      <c r="K97" s="28"/>
      <c r="L97" s="28"/>
      <c r="M97" s="106" t="s">
        <v>5970</v>
      </c>
      <c r="N97" s="332"/>
      <c r="O97" s="28"/>
      <c r="P97" s="28"/>
      <c r="Q97" s="28"/>
      <c r="S97" s="112">
        <v>1</v>
      </c>
      <c r="T97" s="114">
        <v>2028</v>
      </c>
      <c r="U97" s="110">
        <v>129531.25</v>
      </c>
      <c r="V97" s="110"/>
      <c r="W97" s="110">
        <v>129531.25</v>
      </c>
      <c r="X97" s="111">
        <v>1</v>
      </c>
      <c r="Y97" s="112">
        <v>0</v>
      </c>
      <c r="Z97" s="110">
        <v>0</v>
      </c>
      <c r="AA97" s="110">
        <v>2692.7360516185922</v>
      </c>
      <c r="AB97" s="110">
        <v>126838.51394838141</v>
      </c>
      <c r="AC97" s="110">
        <v>0</v>
      </c>
      <c r="AD97" s="110">
        <v>0</v>
      </c>
      <c r="AE97" s="42" t="s">
        <v>655</v>
      </c>
      <c r="AF97" s="104" t="s">
        <v>764</v>
      </c>
      <c r="AG97" t="s">
        <v>8533</v>
      </c>
      <c r="AH97">
        <v>0</v>
      </c>
      <c r="AI97" s="495">
        <v>-28553.311365769492</v>
      </c>
      <c r="AK97" s="379"/>
      <c r="AL97" s="379"/>
      <c r="AM97" s="131"/>
      <c r="AN97" s="131"/>
      <c r="AO97" s="131"/>
      <c r="AP97" s="131"/>
      <c r="AQ97" s="131"/>
      <c r="AR97" s="132"/>
    </row>
    <row r="98" spans="1:44" ht="25">
      <c r="A98" s="104" t="s">
        <v>2015</v>
      </c>
      <c r="B98" s="104" t="s">
        <v>1940</v>
      </c>
      <c r="D98" s="42">
        <v>2130469</v>
      </c>
      <c r="F98" s="28" t="s">
        <v>387</v>
      </c>
      <c r="G98" s="28" t="s">
        <v>1791</v>
      </c>
      <c r="H98" s="28"/>
      <c r="I98" s="28"/>
      <c r="J98" s="28"/>
      <c r="K98" s="28"/>
      <c r="L98" s="28"/>
      <c r="M98" s="106" t="s">
        <v>5970</v>
      </c>
      <c r="N98" s="332"/>
      <c r="O98" s="28"/>
      <c r="P98" s="28"/>
      <c r="Q98" s="28"/>
      <c r="S98" s="112">
        <v>1</v>
      </c>
      <c r="T98" s="114">
        <v>2028</v>
      </c>
      <c r="U98" s="110">
        <v>427976</v>
      </c>
      <c r="V98" s="110"/>
      <c r="W98" s="110">
        <v>427976</v>
      </c>
      <c r="X98" s="111">
        <v>1</v>
      </c>
      <c r="Y98" s="112">
        <v>0</v>
      </c>
      <c r="Z98" s="110">
        <v>0</v>
      </c>
      <c r="AA98" s="110">
        <v>8896.8986590302538</v>
      </c>
      <c r="AB98" s="110">
        <v>419079.10134096973</v>
      </c>
      <c r="AC98" s="110">
        <v>0</v>
      </c>
      <c r="AD98" s="110">
        <v>0</v>
      </c>
      <c r="AE98" s="42" t="s">
        <v>655</v>
      </c>
      <c r="AF98" s="104" t="s">
        <v>764</v>
      </c>
      <c r="AG98" t="s">
        <v>8527</v>
      </c>
      <c r="AH98">
        <v>0</v>
      </c>
      <c r="AI98" s="495">
        <v>-94341.187822062755</v>
      </c>
      <c r="AK98" s="379"/>
      <c r="AL98" s="379"/>
      <c r="AM98" s="131"/>
      <c r="AN98" s="131"/>
      <c r="AO98" s="131"/>
      <c r="AP98" s="131"/>
      <c r="AQ98" s="131"/>
      <c r="AR98" s="132"/>
    </row>
    <row r="99" spans="1:44" ht="25">
      <c r="A99" s="104" t="s">
        <v>5883</v>
      </c>
      <c r="B99" s="104" t="s">
        <v>10</v>
      </c>
      <c r="D99" s="42">
        <v>2132007</v>
      </c>
      <c r="F99" s="28" t="s">
        <v>689</v>
      </c>
      <c r="G99" s="28" t="s">
        <v>1798</v>
      </c>
      <c r="H99" s="28"/>
      <c r="I99" s="28"/>
      <c r="J99" s="28"/>
      <c r="K99" s="28"/>
      <c r="L99" s="28"/>
      <c r="M99" s="106" t="s">
        <v>6796</v>
      </c>
      <c r="N99" s="332"/>
      <c r="O99" s="28"/>
      <c r="P99" s="28"/>
      <c r="Q99" s="28"/>
      <c r="S99" s="112">
        <v>1</v>
      </c>
      <c r="T99" s="114">
        <v>2028</v>
      </c>
      <c r="U99" s="110">
        <v>7151781.2000000002</v>
      </c>
      <c r="V99" s="110"/>
      <c r="W99" s="110">
        <v>7151781.2000000002</v>
      </c>
      <c r="X99" s="111">
        <v>1</v>
      </c>
      <c r="Y99" s="112">
        <v>0</v>
      </c>
      <c r="Z99" s="110">
        <v>0</v>
      </c>
      <c r="AA99" s="110">
        <v>3627617.5255335695</v>
      </c>
      <c r="AB99" s="110">
        <v>3524163.6744664307</v>
      </c>
      <c r="AC99" s="110">
        <v>0</v>
      </c>
      <c r="AD99" s="110">
        <v>0</v>
      </c>
      <c r="AE99" s="42" t="s">
        <v>476</v>
      </c>
      <c r="AF99" s="104" t="s">
        <v>765</v>
      </c>
      <c r="AG99" t="s">
        <v>8367</v>
      </c>
      <c r="AH99">
        <v>0</v>
      </c>
      <c r="AI99" s="495">
        <v>-3086252.35767833</v>
      </c>
      <c r="AK99" s="379"/>
      <c r="AL99" s="379"/>
      <c r="AM99" s="131"/>
      <c r="AN99" s="131"/>
      <c r="AO99" s="131"/>
      <c r="AP99" s="131"/>
      <c r="AQ99" s="131"/>
      <c r="AR99" s="132"/>
    </row>
    <row r="100" spans="1:44" ht="25">
      <c r="A100" s="104" t="s">
        <v>5882</v>
      </c>
      <c r="B100" s="104" t="s">
        <v>280</v>
      </c>
      <c r="D100" s="1">
        <v>2133002</v>
      </c>
      <c r="F100" s="28" t="s">
        <v>713</v>
      </c>
      <c r="G100" s="28" t="s">
        <v>1795</v>
      </c>
      <c r="H100" s="28"/>
      <c r="I100" s="28"/>
      <c r="J100" s="28"/>
      <c r="K100" s="28"/>
      <c r="L100" s="28"/>
      <c r="M100" s="106" t="s">
        <v>6332</v>
      </c>
      <c r="N100" s="332"/>
      <c r="O100" s="28"/>
      <c r="P100" s="28"/>
      <c r="Q100" s="28"/>
      <c r="S100" s="112">
        <v>0.5</v>
      </c>
      <c r="T100" s="114">
        <v>2028</v>
      </c>
      <c r="U100" s="110">
        <v>3470987.6699999995</v>
      </c>
      <c r="V100" s="110"/>
      <c r="W100" s="110">
        <v>3470987.6699999995</v>
      </c>
      <c r="X100" s="111">
        <v>1</v>
      </c>
      <c r="Y100" s="112">
        <v>0</v>
      </c>
      <c r="Z100" s="110">
        <v>1735493.8349999997</v>
      </c>
      <c r="AA100" s="110">
        <v>0</v>
      </c>
      <c r="AB100" s="110">
        <v>1735493.8349999997</v>
      </c>
      <c r="AC100" s="110">
        <v>0</v>
      </c>
      <c r="AD100" s="110">
        <v>0</v>
      </c>
      <c r="AE100" s="42" t="s">
        <v>542</v>
      </c>
      <c r="AF100" s="104" t="s">
        <v>765</v>
      </c>
      <c r="AG100" t="s">
        <v>8050</v>
      </c>
      <c r="AH100">
        <v>0</v>
      </c>
      <c r="AI100" s="495">
        <v>-973493.04682538263</v>
      </c>
      <c r="AK100" s="379"/>
      <c r="AL100" s="379"/>
      <c r="AM100" s="131"/>
      <c r="AN100" s="131"/>
      <c r="AO100" s="131"/>
      <c r="AP100" s="131"/>
      <c r="AQ100" s="131"/>
      <c r="AR100" s="132"/>
    </row>
    <row r="101" spans="1:44" ht="25">
      <c r="A101" s="104" t="s">
        <v>5882</v>
      </c>
      <c r="B101" s="104" t="s">
        <v>280</v>
      </c>
      <c r="D101" s="42">
        <v>2133002</v>
      </c>
      <c r="F101" s="28" t="s">
        <v>713</v>
      </c>
      <c r="G101" s="28" t="s">
        <v>1795</v>
      </c>
      <c r="H101" s="28"/>
      <c r="I101" s="28"/>
      <c r="J101" s="28"/>
      <c r="K101" s="28"/>
      <c r="L101" s="28"/>
      <c r="M101" s="106" t="s">
        <v>6393</v>
      </c>
      <c r="N101" s="332"/>
      <c r="O101" s="28"/>
      <c r="P101" s="28"/>
      <c r="Q101" s="28"/>
      <c r="S101" s="112">
        <v>0.5</v>
      </c>
      <c r="T101" s="114">
        <v>2032</v>
      </c>
      <c r="U101" s="110">
        <v>10471180.470000001</v>
      </c>
      <c r="V101" s="110"/>
      <c r="W101" s="110">
        <v>10471180.470000001</v>
      </c>
      <c r="X101" s="111">
        <v>0.7142857142857143</v>
      </c>
      <c r="Y101" s="112">
        <v>0.2857142857142857</v>
      </c>
      <c r="Z101" s="110">
        <v>5235590.2350000003</v>
      </c>
      <c r="AA101" s="110">
        <v>1151829.8516999995</v>
      </c>
      <c r="AB101" s="110">
        <v>2916971.7023571436</v>
      </c>
      <c r="AC101" s="110">
        <v>1166788.6809428574</v>
      </c>
      <c r="AD101" s="110">
        <v>0</v>
      </c>
      <c r="AE101" s="42" t="s">
        <v>532</v>
      </c>
      <c r="AF101" s="104" t="s">
        <v>765</v>
      </c>
      <c r="AG101" t="s">
        <v>8340</v>
      </c>
      <c r="AH101">
        <v>0</v>
      </c>
      <c r="AI101" s="495">
        <v>3093.557288081186</v>
      </c>
      <c r="AK101" s="379"/>
      <c r="AL101" s="379"/>
      <c r="AM101" s="131"/>
      <c r="AN101" s="131"/>
      <c r="AO101" s="131"/>
      <c r="AP101" s="131"/>
      <c r="AQ101" s="131"/>
      <c r="AR101" s="132"/>
    </row>
    <row r="102" spans="1:44" ht="25">
      <c r="A102" s="104" t="s">
        <v>5882</v>
      </c>
      <c r="B102" s="104" t="s">
        <v>280</v>
      </c>
      <c r="D102" s="42">
        <v>2133002</v>
      </c>
      <c r="F102" s="28" t="s">
        <v>713</v>
      </c>
      <c r="G102" s="28" t="s">
        <v>1795</v>
      </c>
      <c r="H102" s="28"/>
      <c r="I102" s="28"/>
      <c r="J102" s="28"/>
      <c r="K102" s="28"/>
      <c r="L102" s="28"/>
      <c r="M102" s="106" t="s">
        <v>6393</v>
      </c>
      <c r="N102" s="332"/>
      <c r="O102" s="28"/>
      <c r="P102" s="28"/>
      <c r="Q102" s="28"/>
      <c r="S102" s="112">
        <v>0.5</v>
      </c>
      <c r="T102" s="114">
        <v>2032</v>
      </c>
      <c r="U102" s="110">
        <v>6829091.4399999995</v>
      </c>
      <c r="V102" s="110"/>
      <c r="W102" s="110">
        <v>6829091.4399999995</v>
      </c>
      <c r="X102" s="111">
        <v>0.71688942891859053</v>
      </c>
      <c r="Y102" s="112">
        <v>0.28311057108140947</v>
      </c>
      <c r="Z102" s="110">
        <v>3414545.7199999997</v>
      </c>
      <c r="AA102" s="110">
        <v>751200.05839999998</v>
      </c>
      <c r="AB102" s="110">
        <v>1909324.3503572296</v>
      </c>
      <c r="AC102" s="110">
        <v>754021.31124277029</v>
      </c>
      <c r="AD102" s="110">
        <v>0</v>
      </c>
      <c r="AE102" s="42" t="s">
        <v>532</v>
      </c>
      <c r="AF102" s="104" t="s">
        <v>765</v>
      </c>
      <c r="AG102" t="s">
        <v>8341</v>
      </c>
      <c r="AH102">
        <v>0</v>
      </c>
      <c r="AI102" s="495">
        <v>2024.9096878744078</v>
      </c>
      <c r="AK102" s="379"/>
      <c r="AL102" s="379"/>
      <c r="AM102" s="131"/>
      <c r="AN102" s="131"/>
      <c r="AO102" s="131"/>
      <c r="AP102" s="131"/>
      <c r="AQ102" s="131"/>
      <c r="AR102" s="132"/>
    </row>
    <row r="103" spans="1:44" ht="25">
      <c r="A103" s="104" t="s">
        <v>2015</v>
      </c>
      <c r="B103" s="104" t="s">
        <v>1940</v>
      </c>
      <c r="D103" s="1">
        <v>2140146</v>
      </c>
      <c r="F103" s="28" t="s">
        <v>311</v>
      </c>
      <c r="G103" s="28" t="s">
        <v>1589</v>
      </c>
      <c r="H103" s="28"/>
      <c r="I103" s="28"/>
      <c r="J103" s="28"/>
      <c r="K103" s="28"/>
      <c r="L103" s="28"/>
      <c r="M103" s="106" t="s">
        <v>5970</v>
      </c>
      <c r="N103" s="332"/>
      <c r="O103" s="28"/>
      <c r="P103" s="28"/>
      <c r="Q103" s="28"/>
      <c r="S103" s="112">
        <v>0.36999999999999994</v>
      </c>
      <c r="T103" s="114">
        <v>2028</v>
      </c>
      <c r="U103" s="110">
        <v>558711.80000000005</v>
      </c>
      <c r="V103" s="110"/>
      <c r="W103" s="110">
        <v>558711.80000000005</v>
      </c>
      <c r="X103" s="111">
        <v>1</v>
      </c>
      <c r="Y103" s="112">
        <v>0</v>
      </c>
      <c r="Z103" s="110">
        <v>351988.43400000007</v>
      </c>
      <c r="AA103" s="110">
        <v>0</v>
      </c>
      <c r="AB103" s="110">
        <v>206723.36599999998</v>
      </c>
      <c r="AC103" s="110">
        <v>0</v>
      </c>
      <c r="AD103" s="110">
        <v>0</v>
      </c>
      <c r="AE103" s="42" t="s">
        <v>655</v>
      </c>
      <c r="AF103" s="104" t="s">
        <v>764</v>
      </c>
      <c r="AG103" t="s">
        <v>8078</v>
      </c>
      <c r="AH103">
        <v>0</v>
      </c>
      <c r="AI103" s="495">
        <v>-46536.62718234054</v>
      </c>
      <c r="AK103" s="379"/>
      <c r="AL103" s="379"/>
      <c r="AM103" s="131"/>
      <c r="AN103" s="131"/>
      <c r="AO103" s="131"/>
      <c r="AP103" s="131"/>
      <c r="AQ103" s="131"/>
      <c r="AR103" s="132"/>
    </row>
    <row r="104" spans="1:44" ht="25">
      <c r="A104" s="104" t="s">
        <v>2015</v>
      </c>
      <c r="B104" s="104" t="s">
        <v>1940</v>
      </c>
      <c r="D104" s="42">
        <v>2140146</v>
      </c>
      <c r="F104" s="28" t="s">
        <v>311</v>
      </c>
      <c r="G104" s="28" t="s">
        <v>1589</v>
      </c>
      <c r="H104" s="28"/>
      <c r="I104" s="28"/>
      <c r="J104" s="28"/>
      <c r="K104" s="28"/>
      <c r="L104" s="28"/>
      <c r="M104" s="106" t="s">
        <v>5970</v>
      </c>
      <c r="N104" s="332"/>
      <c r="O104" s="28"/>
      <c r="P104" s="28"/>
      <c r="Q104" s="28"/>
      <c r="S104" s="112">
        <v>0.36999999999999994</v>
      </c>
      <c r="T104" s="114">
        <v>2028</v>
      </c>
      <c r="U104" s="110">
        <v>33683032.729999997</v>
      </c>
      <c r="V104" s="110"/>
      <c r="W104" s="110">
        <v>33683032.729999997</v>
      </c>
      <c r="X104" s="111">
        <v>1</v>
      </c>
      <c r="Y104" s="112">
        <v>0</v>
      </c>
      <c r="Z104" s="110">
        <v>21220310.619900003</v>
      </c>
      <c r="AA104" s="110">
        <v>259078.95683219284</v>
      </c>
      <c r="AB104" s="110">
        <v>12203643.153267801</v>
      </c>
      <c r="AC104" s="110">
        <v>0</v>
      </c>
      <c r="AD104" s="110">
        <v>0</v>
      </c>
      <c r="AE104" s="42" t="s">
        <v>655</v>
      </c>
      <c r="AF104" s="104" t="s">
        <v>764</v>
      </c>
      <c r="AG104" t="s">
        <v>8449</v>
      </c>
      <c r="AH104">
        <v>0</v>
      </c>
      <c r="AI104" s="495">
        <v>-2747228.8337736642</v>
      </c>
      <c r="AK104" s="379"/>
      <c r="AL104" s="379"/>
      <c r="AM104" s="131"/>
      <c r="AN104" s="131"/>
      <c r="AO104" s="131"/>
      <c r="AP104" s="131"/>
      <c r="AQ104" s="131"/>
      <c r="AR104" s="132"/>
    </row>
    <row r="105" spans="1:44" ht="25">
      <c r="A105" s="104" t="s">
        <v>5882</v>
      </c>
      <c r="B105" s="104" t="s">
        <v>280</v>
      </c>
      <c r="D105" s="113">
        <v>2200114</v>
      </c>
      <c r="F105" s="28" t="s">
        <v>713</v>
      </c>
      <c r="G105" s="28" t="s">
        <v>1795</v>
      </c>
      <c r="H105" s="28"/>
      <c r="I105" s="28"/>
      <c r="J105" s="28"/>
      <c r="K105" s="28"/>
      <c r="L105" s="28"/>
      <c r="M105" s="106" t="s">
        <v>6332</v>
      </c>
      <c r="N105" s="332"/>
      <c r="O105" s="28"/>
      <c r="P105" s="28"/>
      <c r="Q105" s="28"/>
      <c r="S105" s="112">
        <v>0.625</v>
      </c>
      <c r="T105" s="114">
        <v>2028</v>
      </c>
      <c r="U105" s="110">
        <v>583.79999999999995</v>
      </c>
      <c r="V105" s="110"/>
      <c r="W105" s="110">
        <v>583.79999999999995</v>
      </c>
      <c r="X105" s="111">
        <v>1</v>
      </c>
      <c r="Y105" s="112">
        <v>0</v>
      </c>
      <c r="Z105" s="110">
        <v>218.92499999999998</v>
      </c>
      <c r="AA105" s="110">
        <v>0</v>
      </c>
      <c r="AB105" s="110">
        <v>364.875</v>
      </c>
      <c r="AC105" s="110">
        <v>0</v>
      </c>
      <c r="AD105" s="110">
        <v>0</v>
      </c>
      <c r="AE105" s="42" t="s">
        <v>542</v>
      </c>
      <c r="AF105" s="104" t="s">
        <v>765</v>
      </c>
      <c r="AG105" t="s">
        <v>8051</v>
      </c>
      <c r="AH105">
        <v>0</v>
      </c>
      <c r="AI105" s="495">
        <v>-204.66985724579746</v>
      </c>
      <c r="AK105" s="379"/>
      <c r="AL105" s="379"/>
      <c r="AM105" s="131"/>
      <c r="AN105" s="131"/>
      <c r="AO105" s="131"/>
      <c r="AP105" s="131"/>
      <c r="AQ105" s="131"/>
      <c r="AR105" s="132"/>
    </row>
    <row r="106" spans="1:44" ht="50">
      <c r="A106" s="104" t="s">
        <v>2015</v>
      </c>
      <c r="B106" s="104" t="s">
        <v>1940</v>
      </c>
      <c r="D106" s="42">
        <v>2200114</v>
      </c>
      <c r="F106" s="28" t="s">
        <v>251</v>
      </c>
      <c r="G106" s="28" t="s">
        <v>1603</v>
      </c>
      <c r="H106" s="28"/>
      <c r="I106" s="28" t="s">
        <v>16</v>
      </c>
      <c r="J106" s="28"/>
      <c r="K106" s="28"/>
      <c r="L106" s="28"/>
      <c r="M106" s="106" t="s">
        <v>6577</v>
      </c>
      <c r="N106" s="332"/>
      <c r="O106" s="28"/>
      <c r="P106" s="28"/>
      <c r="Q106" s="28"/>
      <c r="S106" s="112">
        <v>0.625</v>
      </c>
      <c r="T106" s="114">
        <v>2028</v>
      </c>
      <c r="U106" s="110">
        <v>9110420</v>
      </c>
      <c r="V106" s="110"/>
      <c r="W106" s="110">
        <v>9110420</v>
      </c>
      <c r="X106" s="111">
        <v>1</v>
      </c>
      <c r="Y106" s="112">
        <v>0</v>
      </c>
      <c r="Z106" s="110">
        <v>3416407.5</v>
      </c>
      <c r="AA106" s="110">
        <v>183748.62056277506</v>
      </c>
      <c r="AB106" s="110">
        <v>5510263.8794372249</v>
      </c>
      <c r="AC106" s="110">
        <v>0</v>
      </c>
      <c r="AD106" s="110">
        <v>0</v>
      </c>
      <c r="AE106" s="42" t="s">
        <v>646</v>
      </c>
      <c r="AF106" s="104" t="s">
        <v>765</v>
      </c>
      <c r="AG106" t="s">
        <v>8539</v>
      </c>
      <c r="AH106">
        <v>0</v>
      </c>
      <c r="AI106" s="495">
        <v>754348.19194560451</v>
      </c>
      <c r="AK106" s="379"/>
      <c r="AL106" s="379"/>
      <c r="AM106" s="131"/>
      <c r="AN106" s="131"/>
      <c r="AO106" s="131"/>
      <c r="AP106" s="131"/>
      <c r="AQ106" s="131"/>
      <c r="AR106" s="132"/>
    </row>
    <row r="107" spans="1:44" ht="13">
      <c r="A107" s="104" t="s">
        <v>2015</v>
      </c>
      <c r="B107" s="104" t="s">
        <v>1940</v>
      </c>
      <c r="D107" s="42">
        <v>2310129</v>
      </c>
      <c r="F107" s="28" t="s">
        <v>686</v>
      </c>
      <c r="G107" s="28" t="s">
        <v>1790</v>
      </c>
      <c r="H107" s="28"/>
      <c r="I107" s="28" t="s">
        <v>16</v>
      </c>
      <c r="J107" s="28"/>
      <c r="K107" s="28"/>
      <c r="L107" s="28"/>
      <c r="M107" s="106" t="s">
        <v>5952</v>
      </c>
      <c r="N107" s="332"/>
      <c r="O107" s="28"/>
      <c r="P107" s="28"/>
      <c r="Q107" s="28"/>
      <c r="S107" s="112">
        <v>1</v>
      </c>
      <c r="T107" s="114">
        <v>2028</v>
      </c>
      <c r="U107" s="110">
        <v>4218662.79</v>
      </c>
      <c r="V107" s="110"/>
      <c r="W107" s="110">
        <v>4218662.79</v>
      </c>
      <c r="X107" s="111">
        <v>1</v>
      </c>
      <c r="Y107" s="112">
        <v>0</v>
      </c>
      <c r="Z107" s="110">
        <v>0</v>
      </c>
      <c r="AA107" s="110">
        <v>741871.99976412137</v>
      </c>
      <c r="AB107" s="110">
        <v>3476790.7902358789</v>
      </c>
      <c r="AC107" s="110">
        <v>0</v>
      </c>
      <c r="AD107" s="110">
        <v>0</v>
      </c>
      <c r="AE107" s="42" t="s">
        <v>656</v>
      </c>
      <c r="AF107" s="104" t="s">
        <v>765</v>
      </c>
      <c r="AG107" t="s">
        <v>8405</v>
      </c>
      <c r="AH107">
        <v>0</v>
      </c>
      <c r="AI107" s="495">
        <v>-1056467.4426324794</v>
      </c>
      <c r="AK107" s="379"/>
      <c r="AL107" s="379"/>
      <c r="AM107" s="131"/>
      <c r="AN107" s="131"/>
      <c r="AO107" s="131"/>
      <c r="AP107" s="131"/>
      <c r="AQ107" s="131"/>
      <c r="AR107" s="132"/>
    </row>
    <row r="108" spans="1:44" ht="25">
      <c r="A108" s="104" t="s">
        <v>26</v>
      </c>
      <c r="B108" s="104" t="s">
        <v>11</v>
      </c>
      <c r="D108" s="113">
        <v>2310130</v>
      </c>
      <c r="F108" s="28" t="s">
        <v>315</v>
      </c>
      <c r="G108" s="28" t="s">
        <v>1208</v>
      </c>
      <c r="H108" s="28"/>
      <c r="I108" s="28"/>
      <c r="J108" s="28"/>
      <c r="K108" s="28"/>
      <c r="L108" s="28"/>
      <c r="M108" s="106" t="s">
        <v>6033</v>
      </c>
      <c r="N108" s="332"/>
      <c r="O108" s="28"/>
      <c r="P108" s="28"/>
      <c r="Q108" s="28"/>
      <c r="S108" s="112">
        <v>1</v>
      </c>
      <c r="T108" s="114">
        <v>2028</v>
      </c>
      <c r="U108" s="110">
        <v>1260</v>
      </c>
      <c r="V108" s="110"/>
      <c r="W108" s="110">
        <v>1260</v>
      </c>
      <c r="X108" s="111">
        <v>1</v>
      </c>
      <c r="Y108" s="112">
        <v>0</v>
      </c>
      <c r="Z108" s="110">
        <v>0</v>
      </c>
      <c r="AA108" s="110">
        <v>0</v>
      </c>
      <c r="AB108" s="110">
        <v>1260</v>
      </c>
      <c r="AC108" s="110">
        <v>0</v>
      </c>
      <c r="AD108" s="110">
        <v>0</v>
      </c>
      <c r="AE108" s="42" t="s">
        <v>1894</v>
      </c>
      <c r="AF108" s="104" t="s">
        <v>764</v>
      </c>
      <c r="AG108" t="s">
        <v>8082</v>
      </c>
      <c r="AH108">
        <v>0</v>
      </c>
      <c r="AI108" s="495">
        <v>-450.54702365431444</v>
      </c>
      <c r="AK108" s="379"/>
      <c r="AL108" s="379"/>
      <c r="AM108" s="131"/>
      <c r="AN108" s="131"/>
      <c r="AO108" s="131"/>
      <c r="AP108" s="131"/>
      <c r="AQ108" s="131"/>
      <c r="AR108" s="132"/>
    </row>
    <row r="109" spans="1:44" ht="25">
      <c r="A109" s="104" t="s">
        <v>26</v>
      </c>
      <c r="B109" s="104" t="s">
        <v>11</v>
      </c>
      <c r="D109" s="42">
        <v>2310130</v>
      </c>
      <c r="F109" s="28" t="s">
        <v>6835</v>
      </c>
      <c r="G109" s="28" t="s">
        <v>1208</v>
      </c>
      <c r="H109" s="28"/>
      <c r="I109" s="28"/>
      <c r="J109" s="28"/>
      <c r="K109" s="28"/>
      <c r="L109" s="28"/>
      <c r="M109" s="106" t="s">
        <v>6033</v>
      </c>
      <c r="N109" s="332"/>
      <c r="O109" s="28"/>
      <c r="P109" s="28"/>
      <c r="Q109" s="28"/>
      <c r="S109" s="112">
        <v>1</v>
      </c>
      <c r="T109" s="114">
        <v>2028</v>
      </c>
      <c r="U109" s="110">
        <v>4360951</v>
      </c>
      <c r="V109" s="110"/>
      <c r="W109" s="110">
        <v>4360951</v>
      </c>
      <c r="X109" s="111">
        <v>1</v>
      </c>
      <c r="Y109" s="112">
        <v>0</v>
      </c>
      <c r="Z109" s="110">
        <v>0</v>
      </c>
      <c r="AA109" s="110">
        <v>2337981.1313070869</v>
      </c>
      <c r="AB109" s="110">
        <v>2022969.8686929131</v>
      </c>
      <c r="AC109" s="110">
        <v>0</v>
      </c>
      <c r="AD109" s="110">
        <v>0</v>
      </c>
      <c r="AE109" s="42" t="s">
        <v>1894</v>
      </c>
      <c r="AF109" s="104" t="s">
        <v>764</v>
      </c>
      <c r="AG109" t="s">
        <v>8457</v>
      </c>
      <c r="AH109">
        <v>0</v>
      </c>
      <c r="AI109" s="495">
        <v>-723367.50260472309</v>
      </c>
      <c r="AK109" s="379"/>
      <c r="AL109" s="379"/>
      <c r="AM109" s="131"/>
      <c r="AN109" s="131"/>
      <c r="AO109" s="131"/>
      <c r="AP109" s="131"/>
      <c r="AQ109" s="131"/>
      <c r="AR109" s="132"/>
    </row>
    <row r="110" spans="1:44" ht="25">
      <c r="A110" s="104" t="s">
        <v>26</v>
      </c>
      <c r="B110" s="104" t="s">
        <v>11</v>
      </c>
      <c r="D110" s="42">
        <v>3100902</v>
      </c>
      <c r="F110" s="28" t="s">
        <v>293</v>
      </c>
      <c r="G110" s="28" t="s">
        <v>1768</v>
      </c>
      <c r="H110" s="28"/>
      <c r="I110" s="28"/>
      <c r="J110" s="28"/>
      <c r="K110" s="28"/>
      <c r="L110" s="28"/>
      <c r="M110" s="106" t="s">
        <v>6039</v>
      </c>
      <c r="N110" s="332"/>
      <c r="O110" s="28"/>
      <c r="P110" s="28"/>
      <c r="Q110" s="28"/>
      <c r="S110" s="112">
        <v>0.15</v>
      </c>
      <c r="T110" s="114">
        <v>2028</v>
      </c>
      <c r="U110" s="110">
        <v>1566064.56</v>
      </c>
      <c r="V110" s="110"/>
      <c r="W110" s="110">
        <v>1566064.56</v>
      </c>
      <c r="X110" s="111">
        <v>1</v>
      </c>
      <c r="Y110" s="112">
        <v>0</v>
      </c>
      <c r="Z110" s="110">
        <v>1331154.8759999999</v>
      </c>
      <c r="AA110" s="110">
        <v>125939.1448571186</v>
      </c>
      <c r="AB110" s="110">
        <v>108970.53914288152</v>
      </c>
      <c r="AC110" s="110">
        <v>0</v>
      </c>
      <c r="AD110" s="110">
        <v>0</v>
      </c>
      <c r="AE110" s="42" t="s">
        <v>1900</v>
      </c>
      <c r="AF110" s="104" t="s">
        <v>764</v>
      </c>
      <c r="AG110" t="s">
        <v>8514</v>
      </c>
      <c r="AH110">
        <v>0</v>
      </c>
      <c r="AI110" s="495">
        <v>-39766.439887801149</v>
      </c>
      <c r="AK110" s="379"/>
      <c r="AL110" s="379"/>
      <c r="AM110" s="131"/>
      <c r="AN110" s="131"/>
      <c r="AO110" s="131"/>
      <c r="AP110" s="131"/>
      <c r="AQ110" s="131"/>
      <c r="AR110" s="132"/>
    </row>
    <row r="111" spans="1:44" ht="37.5">
      <c r="A111" s="104" t="s">
        <v>26</v>
      </c>
      <c r="B111" s="104" t="s">
        <v>11</v>
      </c>
      <c r="D111" s="42">
        <v>3100903</v>
      </c>
      <c r="F111" s="28" t="s">
        <v>294</v>
      </c>
      <c r="G111" s="28" t="s">
        <v>1769</v>
      </c>
      <c r="H111" s="28"/>
      <c r="I111" s="28"/>
      <c r="J111" s="28"/>
      <c r="K111" s="28"/>
      <c r="L111" s="28"/>
      <c r="M111" s="106" t="s">
        <v>6024</v>
      </c>
      <c r="N111" s="332"/>
      <c r="O111" s="28"/>
      <c r="P111" s="28"/>
      <c r="Q111" s="28"/>
      <c r="S111" s="112">
        <v>0.15</v>
      </c>
      <c r="T111" s="114">
        <v>2028</v>
      </c>
      <c r="U111" s="110">
        <v>808536.09</v>
      </c>
      <c r="V111" s="110"/>
      <c r="W111" s="110">
        <v>808536.09</v>
      </c>
      <c r="X111" s="111">
        <v>1</v>
      </c>
      <c r="Y111" s="112">
        <v>0</v>
      </c>
      <c r="Z111" s="110">
        <v>687255.67649999994</v>
      </c>
      <c r="AA111" s="110">
        <v>68367.689699166687</v>
      </c>
      <c r="AB111" s="110">
        <v>52912.723800833337</v>
      </c>
      <c r="AC111" s="110">
        <v>0</v>
      </c>
      <c r="AD111" s="110">
        <v>0</v>
      </c>
      <c r="AE111" s="42" t="s">
        <v>1892</v>
      </c>
      <c r="AF111" s="104" t="s">
        <v>764</v>
      </c>
      <c r="AG111" t="s">
        <v>8515</v>
      </c>
      <c r="AH111">
        <v>0</v>
      </c>
      <c r="AI111" s="495">
        <v>1110.7672247335915</v>
      </c>
      <c r="AK111" s="379"/>
      <c r="AL111" s="379"/>
      <c r="AM111" s="131"/>
      <c r="AN111" s="131"/>
      <c r="AO111" s="131"/>
      <c r="AP111" s="131"/>
      <c r="AQ111" s="131"/>
      <c r="AR111" s="132"/>
    </row>
    <row r="112" spans="1:44" ht="13">
      <c r="A112" s="104" t="s">
        <v>26</v>
      </c>
      <c r="B112" s="104" t="s">
        <v>11</v>
      </c>
      <c r="D112" s="42">
        <v>3100959</v>
      </c>
      <c r="F112" s="28" t="s">
        <v>298</v>
      </c>
      <c r="G112" s="28" t="s">
        <v>1773</v>
      </c>
      <c r="H112" s="28"/>
      <c r="I112" s="28"/>
      <c r="J112" s="28"/>
      <c r="K112" s="28"/>
      <c r="L112" s="28"/>
      <c r="M112" s="106" t="s">
        <v>6033</v>
      </c>
      <c r="N112" s="332"/>
      <c r="O112" s="28"/>
      <c r="P112" s="28"/>
      <c r="Q112" s="28"/>
      <c r="S112" s="112">
        <v>0.15</v>
      </c>
      <c r="T112" s="114">
        <v>2028</v>
      </c>
      <c r="U112" s="110">
        <v>816654</v>
      </c>
      <c r="V112" s="110"/>
      <c r="W112" s="110">
        <v>816654</v>
      </c>
      <c r="X112" s="111">
        <v>1</v>
      </c>
      <c r="Y112" s="112">
        <v>0</v>
      </c>
      <c r="Z112" s="110">
        <v>694155.9</v>
      </c>
      <c r="AA112" s="110">
        <v>65673.34657531546</v>
      </c>
      <c r="AB112" s="110">
        <v>56824.753424684517</v>
      </c>
      <c r="AC112" s="110">
        <v>0</v>
      </c>
      <c r="AD112" s="110">
        <v>0</v>
      </c>
      <c r="AE112" s="42" t="s">
        <v>1894</v>
      </c>
      <c r="AF112" s="104" t="s">
        <v>764</v>
      </c>
      <c r="AG112" t="s">
        <v>8516</v>
      </c>
      <c r="AH112">
        <v>0</v>
      </c>
      <c r="AI112" s="495">
        <v>-20319.225020144379</v>
      </c>
      <c r="AK112" s="379"/>
      <c r="AL112" s="379"/>
      <c r="AM112" s="131"/>
      <c r="AN112" s="131"/>
      <c r="AO112" s="131"/>
      <c r="AP112" s="131"/>
      <c r="AQ112" s="131"/>
      <c r="AR112" s="132"/>
    </row>
    <row r="113" spans="1:44" ht="137.5">
      <c r="A113" s="104" t="s">
        <v>26</v>
      </c>
      <c r="B113" s="104" t="s">
        <v>11</v>
      </c>
      <c r="D113" s="42">
        <v>3100968</v>
      </c>
      <c r="F113" s="28" t="s">
        <v>300</v>
      </c>
      <c r="G113" s="28" t="s">
        <v>1774</v>
      </c>
      <c r="H113" s="28"/>
      <c r="I113" s="28"/>
      <c r="J113" s="28"/>
      <c r="K113" s="28"/>
      <c r="L113" s="28"/>
      <c r="M113" s="106" t="s">
        <v>6846</v>
      </c>
      <c r="N113" s="332"/>
      <c r="O113" s="28"/>
      <c r="P113" s="28"/>
      <c r="Q113" s="28"/>
      <c r="S113" s="112">
        <v>0.15</v>
      </c>
      <c r="T113" s="114">
        <v>2028</v>
      </c>
      <c r="U113" s="110">
        <v>611200.13</v>
      </c>
      <c r="V113" s="110"/>
      <c r="W113" s="110">
        <v>611200.13</v>
      </c>
      <c r="X113" s="111">
        <v>1</v>
      </c>
      <c r="Y113" s="112">
        <v>0</v>
      </c>
      <c r="Z113" s="110">
        <v>519520.11050000001</v>
      </c>
      <c r="AA113" s="110">
        <v>49151.105974629463</v>
      </c>
      <c r="AB113" s="110">
        <v>42528.913525370532</v>
      </c>
      <c r="AC113" s="110">
        <v>0</v>
      </c>
      <c r="AD113" s="110">
        <v>0</v>
      </c>
      <c r="AE113" s="42" t="s">
        <v>1902</v>
      </c>
      <c r="AF113" s="104" t="s">
        <v>764</v>
      </c>
      <c r="AG113" t="s">
        <v>8517</v>
      </c>
      <c r="AH113">
        <v>0</v>
      </c>
      <c r="AI113" s="495">
        <v>-42528.913525370532</v>
      </c>
      <c r="AK113" s="379"/>
      <c r="AL113" s="379"/>
      <c r="AM113" s="131"/>
      <c r="AN113" s="131"/>
      <c r="AO113" s="131"/>
      <c r="AP113" s="131"/>
      <c r="AQ113" s="131"/>
      <c r="AR113" s="132"/>
    </row>
    <row r="114" spans="1:44" ht="50">
      <c r="A114" s="104" t="s">
        <v>26</v>
      </c>
      <c r="B114" s="104" t="s">
        <v>11</v>
      </c>
      <c r="D114" s="42">
        <v>3101001</v>
      </c>
      <c r="F114" s="28" t="s">
        <v>302</v>
      </c>
      <c r="G114" s="28" t="s">
        <v>1776</v>
      </c>
      <c r="H114" s="28"/>
      <c r="I114" s="28"/>
      <c r="J114" s="28"/>
      <c r="K114" s="28"/>
      <c r="L114" s="28"/>
      <c r="M114" s="106" t="s">
        <v>6039</v>
      </c>
      <c r="N114" s="332"/>
      <c r="O114" s="28"/>
      <c r="P114" s="28"/>
      <c r="Q114" s="28"/>
      <c r="S114" s="112">
        <v>0.15</v>
      </c>
      <c r="T114" s="114">
        <v>2028</v>
      </c>
      <c r="U114" s="110">
        <v>3971633</v>
      </c>
      <c r="V114" s="110"/>
      <c r="W114" s="110">
        <v>3971633</v>
      </c>
      <c r="X114" s="111">
        <v>1</v>
      </c>
      <c r="Y114" s="112">
        <v>0</v>
      </c>
      <c r="Z114" s="110">
        <v>3375888.05</v>
      </c>
      <c r="AA114" s="110">
        <v>319389.17237633746</v>
      </c>
      <c r="AB114" s="110">
        <v>276355.77762366273</v>
      </c>
      <c r="AC114" s="110">
        <v>0</v>
      </c>
      <c r="AD114" s="110">
        <v>0</v>
      </c>
      <c r="AE114" s="42" t="s">
        <v>1900</v>
      </c>
      <c r="AF114" s="104" t="s">
        <v>764</v>
      </c>
      <c r="AG114" t="s">
        <v>8518</v>
      </c>
      <c r="AH114">
        <v>0</v>
      </c>
      <c r="AI114" s="495">
        <v>-100850.06007089966</v>
      </c>
      <c r="AK114" s="379"/>
      <c r="AL114" s="379"/>
      <c r="AM114" s="131"/>
      <c r="AN114" s="131"/>
      <c r="AO114" s="131"/>
      <c r="AP114" s="131"/>
      <c r="AQ114" s="131"/>
      <c r="AR114" s="132"/>
    </row>
    <row r="115" spans="1:44" ht="25">
      <c r="A115" s="104" t="s">
        <v>26</v>
      </c>
      <c r="B115" s="104" t="s">
        <v>11</v>
      </c>
      <c r="D115" s="42">
        <v>3101062</v>
      </c>
      <c r="F115" s="28" t="s">
        <v>289</v>
      </c>
      <c r="G115" s="28" t="s">
        <v>1764</v>
      </c>
      <c r="H115" s="28"/>
      <c r="I115" s="28"/>
      <c r="J115" s="28"/>
      <c r="K115" s="28"/>
      <c r="L115" s="28"/>
      <c r="M115" s="106" t="s">
        <v>6845</v>
      </c>
      <c r="N115" s="332"/>
      <c r="O115" s="28"/>
      <c r="P115" s="28"/>
      <c r="Q115" s="28"/>
      <c r="S115" s="112">
        <v>0.15</v>
      </c>
      <c r="T115" s="114">
        <v>2028</v>
      </c>
      <c r="U115" s="110">
        <v>493131</v>
      </c>
      <c r="V115" s="110"/>
      <c r="W115" s="110">
        <v>493131</v>
      </c>
      <c r="X115" s="111">
        <v>1</v>
      </c>
      <c r="Y115" s="112">
        <v>0</v>
      </c>
      <c r="Z115" s="110">
        <v>419161.35</v>
      </c>
      <c r="AA115" s="110">
        <v>40198.228874382796</v>
      </c>
      <c r="AB115" s="110">
        <v>33771.421125617228</v>
      </c>
      <c r="AC115" s="110">
        <v>0</v>
      </c>
      <c r="AD115" s="110">
        <v>0</v>
      </c>
      <c r="AE115" s="42" t="s">
        <v>1901</v>
      </c>
      <c r="AF115" s="104" t="s">
        <v>764</v>
      </c>
      <c r="AG115" t="s">
        <v>8510</v>
      </c>
      <c r="AH115">
        <v>0</v>
      </c>
      <c r="AI115" s="495">
        <v>-8248.2954986593504</v>
      </c>
      <c r="AK115" s="379"/>
      <c r="AL115" s="379"/>
      <c r="AM115" s="131"/>
      <c r="AN115" s="131"/>
      <c r="AO115" s="131"/>
      <c r="AP115" s="131"/>
      <c r="AQ115" s="131"/>
      <c r="AR115" s="132"/>
    </row>
    <row r="116" spans="1:44" ht="25">
      <c r="A116" s="104" t="s">
        <v>26</v>
      </c>
      <c r="B116" s="104" t="s">
        <v>11</v>
      </c>
      <c r="D116" s="42">
        <v>3101072</v>
      </c>
      <c r="F116" s="28" t="s">
        <v>1207</v>
      </c>
      <c r="G116" s="28" t="s">
        <v>1206</v>
      </c>
      <c r="H116" s="28"/>
      <c r="I116" s="28"/>
      <c r="J116" s="28"/>
      <c r="K116" s="28"/>
      <c r="L116" s="28"/>
      <c r="M116" s="106" t="s">
        <v>6723</v>
      </c>
      <c r="N116" s="332"/>
      <c r="O116" s="28"/>
      <c r="P116" s="28"/>
      <c r="Q116" s="28"/>
      <c r="S116" s="112">
        <v>1</v>
      </c>
      <c r="T116" s="114">
        <v>2028</v>
      </c>
      <c r="U116" s="110">
        <v>284667.21000000002</v>
      </c>
      <c r="V116" s="110"/>
      <c r="W116" s="110">
        <v>284667.21000000002</v>
      </c>
      <c r="X116" s="111">
        <v>1</v>
      </c>
      <c r="Y116" s="112">
        <v>0</v>
      </c>
      <c r="Z116" s="110">
        <v>0</v>
      </c>
      <c r="AA116" s="110">
        <v>0</v>
      </c>
      <c r="AB116" s="110">
        <v>284667.21000000002</v>
      </c>
      <c r="AC116" s="110">
        <v>0</v>
      </c>
      <c r="AD116" s="110">
        <v>0</v>
      </c>
      <c r="AE116" s="42" t="s">
        <v>1897</v>
      </c>
      <c r="AF116" s="104" t="s">
        <v>764</v>
      </c>
      <c r="AG116" t="s">
        <v>8107</v>
      </c>
      <c r="AH116">
        <v>0</v>
      </c>
      <c r="AI116" s="495">
        <v>-280919.28309545346</v>
      </c>
      <c r="AK116" s="379"/>
      <c r="AL116" s="379"/>
      <c r="AM116" s="131"/>
      <c r="AN116" s="131"/>
      <c r="AO116" s="131"/>
      <c r="AP116" s="131"/>
      <c r="AQ116" s="131"/>
      <c r="AR116" s="132"/>
    </row>
    <row r="117" spans="1:44" ht="25">
      <c r="A117" s="104" t="s">
        <v>26</v>
      </c>
      <c r="B117" s="104" t="s">
        <v>11</v>
      </c>
      <c r="D117" s="42">
        <v>3101072</v>
      </c>
      <c r="F117" s="28" t="s">
        <v>1</v>
      </c>
      <c r="G117" s="28" t="s">
        <v>1206</v>
      </c>
      <c r="H117" s="28"/>
      <c r="I117" s="28"/>
      <c r="J117" s="28"/>
      <c r="K117" s="28"/>
      <c r="L117" s="28"/>
      <c r="M117" s="106" t="s">
        <v>6723</v>
      </c>
      <c r="N117" s="332"/>
      <c r="O117" s="28"/>
      <c r="P117" s="28"/>
      <c r="Q117" s="28"/>
      <c r="S117" s="112">
        <v>1</v>
      </c>
      <c r="T117" s="114">
        <v>2028</v>
      </c>
      <c r="U117" s="110">
        <v>18152379</v>
      </c>
      <c r="V117" s="110"/>
      <c r="W117" s="110">
        <v>18152379</v>
      </c>
      <c r="X117" s="111">
        <v>1</v>
      </c>
      <c r="Y117" s="112">
        <v>0</v>
      </c>
      <c r="Z117" s="110">
        <v>0</v>
      </c>
      <c r="AA117" s="110">
        <v>9731804.2083841395</v>
      </c>
      <c r="AB117" s="110">
        <v>8420574.7916158605</v>
      </c>
      <c r="AC117" s="110">
        <v>0</v>
      </c>
      <c r="AD117" s="110">
        <v>0</v>
      </c>
      <c r="AE117" s="42" t="s">
        <v>1897</v>
      </c>
      <c r="AF117" s="104" t="s">
        <v>764</v>
      </c>
      <c r="AG117" t="s">
        <v>8511</v>
      </c>
      <c r="AH117">
        <v>0</v>
      </c>
      <c r="AI117" s="495">
        <v>-8309709.550714937</v>
      </c>
      <c r="AK117" s="379"/>
      <c r="AL117" s="379"/>
      <c r="AM117" s="131"/>
      <c r="AN117" s="131"/>
      <c r="AO117" s="131"/>
      <c r="AP117" s="131"/>
      <c r="AQ117" s="131"/>
      <c r="AR117" s="132"/>
    </row>
    <row r="118" spans="1:44" ht="25">
      <c r="A118" s="104" t="s">
        <v>26</v>
      </c>
      <c r="B118" s="104" t="s">
        <v>11</v>
      </c>
      <c r="D118" s="42">
        <v>3101072</v>
      </c>
      <c r="F118" s="28" t="s">
        <v>316</v>
      </c>
      <c r="G118" s="28" t="s">
        <v>1206</v>
      </c>
      <c r="H118" s="28"/>
      <c r="I118" s="28"/>
      <c r="J118" s="28"/>
      <c r="K118" s="28"/>
      <c r="L118" s="28"/>
      <c r="M118" s="106" t="s">
        <v>6723</v>
      </c>
      <c r="N118" s="332"/>
      <c r="O118" s="28"/>
      <c r="P118" s="28"/>
      <c r="Q118" s="28"/>
      <c r="S118" s="112">
        <v>1</v>
      </c>
      <c r="T118" s="114">
        <v>2028</v>
      </c>
      <c r="U118" s="110">
        <v>687015.6100000001</v>
      </c>
      <c r="V118" s="110"/>
      <c r="W118" s="110">
        <v>687015.6100000001</v>
      </c>
      <c r="X118" s="111">
        <v>1</v>
      </c>
      <c r="Y118" s="112">
        <v>0</v>
      </c>
      <c r="Z118" s="110">
        <v>0</v>
      </c>
      <c r="AA118" s="110">
        <v>370988.43011651578</v>
      </c>
      <c r="AB118" s="110">
        <v>316027.17988348432</v>
      </c>
      <c r="AC118" s="110">
        <v>0</v>
      </c>
      <c r="AD118" s="110">
        <v>0</v>
      </c>
      <c r="AE118" s="42" t="s">
        <v>1897</v>
      </c>
      <c r="AF118" s="104" t="s">
        <v>764</v>
      </c>
      <c r="AG118" t="s">
        <v>8512</v>
      </c>
      <c r="AH118">
        <v>0</v>
      </c>
      <c r="AI118" s="495">
        <v>-311866.36778976512</v>
      </c>
      <c r="AK118" s="379"/>
      <c r="AL118" s="379"/>
      <c r="AM118" s="131"/>
      <c r="AN118" s="131"/>
      <c r="AO118" s="131"/>
      <c r="AP118" s="131"/>
      <c r="AQ118" s="131"/>
      <c r="AR118" s="132"/>
    </row>
    <row r="119" spans="1:44" ht="13">
      <c r="A119" s="104" t="s">
        <v>26</v>
      </c>
      <c r="B119" s="104" t="s">
        <v>11</v>
      </c>
      <c r="D119" s="1">
        <v>3101114</v>
      </c>
      <c r="F119" s="28" t="s">
        <v>317</v>
      </c>
      <c r="G119" s="28" t="s">
        <v>1363</v>
      </c>
      <c r="H119" s="28"/>
      <c r="I119" s="28"/>
      <c r="J119" s="28"/>
      <c r="K119" s="28"/>
      <c r="L119" s="28"/>
      <c r="M119" s="106" t="s">
        <v>6718</v>
      </c>
      <c r="N119" s="332"/>
      <c r="O119" s="28"/>
      <c r="P119" s="28"/>
      <c r="Q119" s="28"/>
      <c r="S119" s="112">
        <v>1</v>
      </c>
      <c r="T119" s="114">
        <v>2028</v>
      </c>
      <c r="U119" s="110">
        <v>808087.24</v>
      </c>
      <c r="V119" s="110"/>
      <c r="W119" s="110">
        <v>808087.24</v>
      </c>
      <c r="X119" s="111">
        <v>0.95973524544953115</v>
      </c>
      <c r="Y119" s="112">
        <v>4.0264754550468851E-2</v>
      </c>
      <c r="Z119" s="110">
        <v>0</v>
      </c>
      <c r="AA119" s="110">
        <v>0</v>
      </c>
      <c r="AB119" s="110">
        <v>775549.80562603415</v>
      </c>
      <c r="AC119" s="110">
        <v>32537.434373965814</v>
      </c>
      <c r="AD119" s="110">
        <v>0</v>
      </c>
      <c r="AE119" s="42" t="s">
        <v>1893</v>
      </c>
      <c r="AF119" s="104" t="s">
        <v>764</v>
      </c>
      <c r="AG119" t="s">
        <v>8081</v>
      </c>
      <c r="AH119">
        <v>0</v>
      </c>
      <c r="AI119" s="495">
        <v>36000.52728482776</v>
      </c>
      <c r="AK119" s="379"/>
      <c r="AL119" s="379"/>
      <c r="AM119" s="131"/>
      <c r="AN119" s="131"/>
      <c r="AO119" s="131"/>
      <c r="AP119" s="131"/>
      <c r="AQ119" s="131"/>
      <c r="AR119" s="132"/>
    </row>
    <row r="120" spans="1:44" ht="13">
      <c r="A120" s="104" t="s">
        <v>26</v>
      </c>
      <c r="B120" s="104" t="s">
        <v>11</v>
      </c>
      <c r="D120" s="42">
        <v>3101114</v>
      </c>
      <c r="F120" s="28" t="s">
        <v>317</v>
      </c>
      <c r="G120" s="28" t="s">
        <v>1363</v>
      </c>
      <c r="H120" s="28"/>
      <c r="I120" s="28" t="s">
        <v>16</v>
      </c>
      <c r="J120" s="28"/>
      <c r="K120" s="28"/>
      <c r="L120" s="28"/>
      <c r="M120" s="106" t="s">
        <v>6718</v>
      </c>
      <c r="N120" s="332"/>
      <c r="O120" s="28"/>
      <c r="P120" s="28"/>
      <c r="Q120" s="28"/>
      <c r="S120" s="112">
        <v>0.29920067954258661</v>
      </c>
      <c r="T120" s="114">
        <v>2028</v>
      </c>
      <c r="U120" s="110">
        <v>56134165.522874206</v>
      </c>
      <c r="V120" s="110"/>
      <c r="W120" s="110">
        <v>56134165.522874206</v>
      </c>
      <c r="X120" s="111">
        <v>0.95973524544953115</v>
      </c>
      <c r="Y120" s="112">
        <v>4.0264754550468851E-2</v>
      </c>
      <c r="Z120" s="110">
        <v>39338785.052874207</v>
      </c>
      <c r="AA120" s="110">
        <v>9954524.0659770072</v>
      </c>
      <c r="AB120" s="110">
        <v>6565411.0000000028</v>
      </c>
      <c r="AC120" s="110">
        <v>275445.40402298875</v>
      </c>
      <c r="AD120" s="110">
        <v>0</v>
      </c>
      <c r="AE120" s="42" t="s">
        <v>1893</v>
      </c>
      <c r="AF120" s="104" t="s">
        <v>764</v>
      </c>
      <c r="AG120" t="s">
        <v>8455</v>
      </c>
      <c r="AH120">
        <v>0</v>
      </c>
      <c r="AI120" s="495">
        <v>304762.19080580759</v>
      </c>
      <c r="AK120" s="379"/>
      <c r="AL120" s="379"/>
      <c r="AM120" s="131"/>
      <c r="AN120" s="131"/>
      <c r="AO120" s="131"/>
      <c r="AP120" s="131"/>
      <c r="AQ120" s="131"/>
      <c r="AR120" s="132"/>
    </row>
    <row r="121" spans="1:44" ht="13">
      <c r="A121" s="104" t="s">
        <v>26</v>
      </c>
      <c r="B121" s="104" t="s">
        <v>11</v>
      </c>
      <c r="D121" s="607">
        <v>3101115</v>
      </c>
      <c r="F121" s="28" t="s">
        <v>318</v>
      </c>
      <c r="G121" s="28" t="s">
        <v>1362</v>
      </c>
      <c r="H121" s="28"/>
      <c r="I121" s="28"/>
      <c r="J121" s="28"/>
      <c r="K121" s="28"/>
      <c r="L121" s="28"/>
      <c r="M121" s="106" t="s">
        <v>6718</v>
      </c>
      <c r="N121" s="332"/>
      <c r="O121" s="28"/>
      <c r="P121" s="28"/>
      <c r="Q121" s="28"/>
      <c r="S121" s="112">
        <v>1</v>
      </c>
      <c r="T121" s="114">
        <v>2028</v>
      </c>
      <c r="U121" s="110">
        <v>-15964.000000000002</v>
      </c>
      <c r="V121" s="110"/>
      <c r="W121" s="110">
        <v>-15964.000000000002</v>
      </c>
      <c r="X121" s="111">
        <v>1</v>
      </c>
      <c r="Y121" s="112">
        <v>0</v>
      </c>
      <c r="Z121" s="110">
        <v>0</v>
      </c>
      <c r="AA121" s="110">
        <v>0</v>
      </c>
      <c r="AB121" s="110">
        <v>-15964.000000000002</v>
      </c>
      <c r="AC121" s="110">
        <v>0</v>
      </c>
      <c r="AD121" s="110">
        <v>0</v>
      </c>
      <c r="AE121" s="42" t="s">
        <v>1893</v>
      </c>
      <c r="AF121" s="104" t="s">
        <v>764</v>
      </c>
      <c r="AG121" t="s">
        <v>8080</v>
      </c>
      <c r="AH121">
        <v>0</v>
      </c>
      <c r="AI121" s="495">
        <v>-741.03869720020748</v>
      </c>
      <c r="AK121" s="379"/>
      <c r="AL121" s="379"/>
      <c r="AM121" s="131"/>
      <c r="AN121" s="131"/>
      <c r="AO121" s="131"/>
      <c r="AP121" s="131"/>
      <c r="AQ121" s="131"/>
      <c r="AR121" s="132"/>
    </row>
    <row r="122" spans="1:44" ht="13">
      <c r="A122" s="104" t="s">
        <v>26</v>
      </c>
      <c r="B122" s="104" t="s">
        <v>11</v>
      </c>
      <c r="D122" s="607">
        <v>3101115</v>
      </c>
      <c r="F122" s="28" t="s">
        <v>318</v>
      </c>
      <c r="G122" s="28" t="s">
        <v>1362</v>
      </c>
      <c r="H122" s="28"/>
      <c r="I122" s="28"/>
      <c r="J122" s="28"/>
      <c r="K122" s="28"/>
      <c r="L122" s="28"/>
      <c r="M122" s="106" t="s">
        <v>6718</v>
      </c>
      <c r="N122" s="332"/>
      <c r="O122" s="28"/>
      <c r="P122" s="28"/>
      <c r="Q122" s="28"/>
      <c r="S122" s="112">
        <v>1</v>
      </c>
      <c r="T122" s="114">
        <v>2028</v>
      </c>
      <c r="U122" s="110">
        <v>7083946.7499999991</v>
      </c>
      <c r="V122" s="110"/>
      <c r="W122" s="110">
        <v>7083946.7499999991</v>
      </c>
      <c r="X122" s="111">
        <v>1</v>
      </c>
      <c r="Y122" s="112">
        <v>0</v>
      </c>
      <c r="Z122" s="110">
        <v>0</v>
      </c>
      <c r="AA122" s="110">
        <v>3825331.3008923521</v>
      </c>
      <c r="AB122" s="110">
        <v>3258615.4491076469</v>
      </c>
      <c r="AC122" s="110">
        <v>0</v>
      </c>
      <c r="AD122" s="110">
        <v>0</v>
      </c>
      <c r="AE122" s="42" t="s">
        <v>1893</v>
      </c>
      <c r="AF122" s="104" t="s">
        <v>764</v>
      </c>
      <c r="AG122" t="s">
        <v>8454</v>
      </c>
      <c r="AH122">
        <v>0</v>
      </c>
      <c r="AI122" s="495">
        <v>151262.85060656472</v>
      </c>
      <c r="AK122" s="379"/>
      <c r="AL122" s="379"/>
      <c r="AM122" s="131"/>
      <c r="AN122" s="131"/>
      <c r="AO122" s="131"/>
      <c r="AP122" s="131"/>
      <c r="AQ122" s="131"/>
      <c r="AR122" s="132"/>
    </row>
    <row r="123" spans="1:44" ht="25">
      <c r="A123" s="104" t="s">
        <v>2015</v>
      </c>
      <c r="B123" s="104" t="s">
        <v>1940</v>
      </c>
      <c r="D123" s="42">
        <v>3200236</v>
      </c>
      <c r="F123" s="28" t="s">
        <v>715</v>
      </c>
      <c r="G123" s="28" t="s">
        <v>1786</v>
      </c>
      <c r="H123" s="28"/>
      <c r="I123" s="28"/>
      <c r="J123" s="28"/>
      <c r="K123" s="28"/>
      <c r="L123" s="28"/>
      <c r="M123" s="106" t="s">
        <v>6812</v>
      </c>
      <c r="N123" s="332"/>
      <c r="O123" s="28"/>
      <c r="P123" s="28"/>
      <c r="Q123" s="28"/>
      <c r="S123" s="112">
        <v>1</v>
      </c>
      <c r="T123" s="114">
        <v>2028</v>
      </c>
      <c r="U123" s="110">
        <v>280710.89999999997</v>
      </c>
      <c r="V123" s="110"/>
      <c r="W123" s="110">
        <v>280710.89999999997</v>
      </c>
      <c r="X123" s="111">
        <v>1</v>
      </c>
      <c r="Y123" s="112">
        <v>0</v>
      </c>
      <c r="Z123" s="110">
        <v>0</v>
      </c>
      <c r="AA123" s="110">
        <v>10443.856926534254</v>
      </c>
      <c r="AB123" s="110">
        <v>270267.0430734657</v>
      </c>
      <c r="AC123" s="110">
        <v>0</v>
      </c>
      <c r="AD123" s="110">
        <v>0</v>
      </c>
      <c r="AE123" s="42" t="s">
        <v>663</v>
      </c>
      <c r="AF123" s="104" t="s">
        <v>765</v>
      </c>
      <c r="AG123" t="s">
        <v>8404</v>
      </c>
      <c r="AH123">
        <v>0</v>
      </c>
      <c r="AI123" s="495">
        <v>30983.865155506839</v>
      </c>
      <c r="AK123" s="379"/>
      <c r="AL123" s="379"/>
      <c r="AM123" s="131"/>
      <c r="AN123" s="131"/>
      <c r="AO123" s="131"/>
      <c r="AP123" s="131"/>
      <c r="AQ123" s="131"/>
      <c r="AR123" s="132"/>
    </row>
    <row r="124" spans="1:44" ht="37.5">
      <c r="A124" s="104" t="s">
        <v>2015</v>
      </c>
      <c r="B124" s="104" t="s">
        <v>1940</v>
      </c>
      <c r="D124" s="42">
        <v>3200520</v>
      </c>
      <c r="F124" s="28" t="s">
        <v>1597</v>
      </c>
      <c r="G124" s="28" t="s">
        <v>1596</v>
      </c>
      <c r="H124" s="28"/>
      <c r="I124" s="28"/>
      <c r="J124" s="28"/>
      <c r="K124" s="28"/>
      <c r="L124" s="28"/>
      <c r="M124" s="106" t="s">
        <v>5962</v>
      </c>
      <c r="N124" s="332"/>
      <c r="O124" s="28"/>
      <c r="P124" s="28"/>
      <c r="Q124" s="28"/>
      <c r="S124" s="112">
        <v>0.5</v>
      </c>
      <c r="T124" s="114">
        <v>2028</v>
      </c>
      <c r="U124" s="110">
        <v>23820454</v>
      </c>
      <c r="V124" s="110"/>
      <c r="W124" s="110">
        <v>23820454</v>
      </c>
      <c r="X124" s="111">
        <v>1</v>
      </c>
      <c r="Y124" s="112">
        <v>0</v>
      </c>
      <c r="Z124" s="110">
        <v>11910227</v>
      </c>
      <c r="AA124" s="110">
        <v>2732097.7528278641</v>
      </c>
      <c r="AB124" s="110">
        <v>9178129.2471721359</v>
      </c>
      <c r="AC124" s="110">
        <v>0</v>
      </c>
      <c r="AD124" s="110">
        <v>0</v>
      </c>
      <c r="AE124" s="42" t="s">
        <v>658</v>
      </c>
      <c r="AF124" s="104" t="s">
        <v>765</v>
      </c>
      <c r="AG124" t="s">
        <v>8348</v>
      </c>
      <c r="AH124">
        <v>0</v>
      </c>
      <c r="AI124" s="495">
        <v>-5314378.4315679679</v>
      </c>
      <c r="AK124" s="379"/>
      <c r="AL124" s="379"/>
      <c r="AM124" s="131"/>
      <c r="AN124" s="131"/>
      <c r="AO124" s="131"/>
      <c r="AP124" s="131"/>
      <c r="AQ124" s="131"/>
      <c r="AR124" s="132"/>
    </row>
    <row r="125" spans="1:44" ht="25">
      <c r="A125" s="104" t="s">
        <v>2015</v>
      </c>
      <c r="B125" s="104" t="s">
        <v>1940</v>
      </c>
      <c r="D125" s="42">
        <v>3200537</v>
      </c>
      <c r="F125" s="28" t="s">
        <v>707</v>
      </c>
      <c r="G125" s="28" t="s">
        <v>1344</v>
      </c>
      <c r="H125" s="28"/>
      <c r="I125" s="28"/>
      <c r="J125" s="28"/>
      <c r="K125" s="28"/>
      <c r="L125" s="28"/>
      <c r="M125" s="106" t="s">
        <v>6584</v>
      </c>
      <c r="N125" s="332"/>
      <c r="O125" s="28"/>
      <c r="P125" s="28"/>
      <c r="Q125" s="28"/>
      <c r="S125" s="112">
        <v>0.55000000000000004</v>
      </c>
      <c r="T125" s="114">
        <v>2028</v>
      </c>
      <c r="U125" s="110">
        <v>1310506.72</v>
      </c>
      <c r="V125" s="110"/>
      <c r="W125" s="110">
        <v>1310506.72</v>
      </c>
      <c r="X125" s="111">
        <v>1</v>
      </c>
      <c r="Y125" s="112">
        <v>0</v>
      </c>
      <c r="Z125" s="110">
        <v>589728.02399999998</v>
      </c>
      <c r="AA125" s="110">
        <v>83475.843614237732</v>
      </c>
      <c r="AB125" s="110">
        <v>637302.85238576226</v>
      </c>
      <c r="AC125" s="110">
        <v>0</v>
      </c>
      <c r="AD125" s="110">
        <v>0</v>
      </c>
      <c r="AE125" s="42" t="s">
        <v>640</v>
      </c>
      <c r="AF125" s="104" t="s">
        <v>765</v>
      </c>
      <c r="AG125" t="s">
        <v>8263</v>
      </c>
      <c r="AH125">
        <v>0</v>
      </c>
      <c r="AI125" s="495">
        <v>-141876.4595363322</v>
      </c>
      <c r="AK125" s="379"/>
      <c r="AL125" s="379"/>
      <c r="AM125" s="131"/>
      <c r="AN125" s="131"/>
      <c r="AO125" s="131"/>
      <c r="AP125" s="131"/>
      <c r="AQ125" s="131"/>
      <c r="AR125" s="132"/>
    </row>
    <row r="126" spans="1:44" ht="25">
      <c r="A126" s="104" t="s">
        <v>2015</v>
      </c>
      <c r="B126" s="104" t="s">
        <v>1940</v>
      </c>
      <c r="D126" s="42">
        <v>3200537</v>
      </c>
      <c r="F126" s="28" t="s">
        <v>710</v>
      </c>
      <c r="G126" s="28" t="s">
        <v>1577</v>
      </c>
      <c r="H126" s="28"/>
      <c r="I126" s="28"/>
      <c r="J126" s="28"/>
      <c r="K126" s="28"/>
      <c r="L126" s="28"/>
      <c r="M126" s="106" t="s">
        <v>6584</v>
      </c>
      <c r="N126" s="332"/>
      <c r="O126" s="28"/>
      <c r="P126" s="28"/>
      <c r="Q126" s="28"/>
      <c r="S126" s="112">
        <v>0.55000000000000004</v>
      </c>
      <c r="T126" s="114">
        <v>2032</v>
      </c>
      <c r="U126" s="110">
        <v>4756697.57</v>
      </c>
      <c r="V126" s="110"/>
      <c r="W126" s="110">
        <v>4756697.57</v>
      </c>
      <c r="X126" s="111">
        <v>0.7142857142857143</v>
      </c>
      <c r="Y126" s="112">
        <v>0.2857142857142857</v>
      </c>
      <c r="Z126" s="110">
        <v>2140513.9065</v>
      </c>
      <c r="AA126" s="110">
        <v>174982.43361313408</v>
      </c>
      <c r="AB126" s="110">
        <v>1743715.1642049043</v>
      </c>
      <c r="AC126" s="110">
        <v>697486.06568196171</v>
      </c>
      <c r="AD126" s="110">
        <v>0</v>
      </c>
      <c r="AE126" s="42" t="s">
        <v>640</v>
      </c>
      <c r="AF126" s="104" t="s">
        <v>765</v>
      </c>
      <c r="AG126" t="s">
        <v>8266</v>
      </c>
      <c r="AH126">
        <v>0</v>
      </c>
      <c r="AI126" s="495">
        <v>-388186.13946428476</v>
      </c>
      <c r="AK126" s="379"/>
      <c r="AL126" s="379"/>
      <c r="AM126" s="131"/>
      <c r="AN126" s="131"/>
      <c r="AO126" s="131"/>
      <c r="AP126" s="131"/>
      <c r="AQ126" s="131"/>
      <c r="AR126" s="132"/>
    </row>
    <row r="127" spans="1:44" ht="37.5">
      <c r="A127" s="104" t="s">
        <v>5882</v>
      </c>
      <c r="B127" s="104" t="s">
        <v>280</v>
      </c>
      <c r="D127" s="113">
        <v>3200606</v>
      </c>
      <c r="F127" s="28" t="s">
        <v>1060</v>
      </c>
      <c r="G127" s="28" t="s">
        <v>1721</v>
      </c>
      <c r="H127" s="28"/>
      <c r="I127" s="28"/>
      <c r="J127" s="28"/>
      <c r="K127" s="28"/>
      <c r="L127" s="28"/>
      <c r="M127" s="106" t="s">
        <v>5992</v>
      </c>
      <c r="N127" s="332"/>
      <c r="O127" s="28"/>
      <c r="P127" s="28"/>
      <c r="Q127" s="28"/>
      <c r="S127" s="112">
        <v>0.14000000000000001</v>
      </c>
      <c r="T127" s="114">
        <v>2028</v>
      </c>
      <c r="U127" s="110">
        <v>1312343.5900000003</v>
      </c>
      <c r="V127" s="110"/>
      <c r="W127" s="110">
        <v>1312343.5900000003</v>
      </c>
      <c r="X127" s="111">
        <v>1</v>
      </c>
      <c r="Y127" s="112">
        <v>0</v>
      </c>
      <c r="Z127" s="110">
        <v>1128615.4874000002</v>
      </c>
      <c r="AA127" s="110">
        <v>0</v>
      </c>
      <c r="AB127" s="110">
        <v>183728.1026000001</v>
      </c>
      <c r="AC127" s="110">
        <v>0</v>
      </c>
      <c r="AD127" s="110">
        <v>0</v>
      </c>
      <c r="AE127" s="42" t="s">
        <v>543</v>
      </c>
      <c r="AF127" s="104" t="s">
        <v>765</v>
      </c>
      <c r="AG127" t="s">
        <v>7964</v>
      </c>
      <c r="AH127">
        <v>0</v>
      </c>
      <c r="AI127" s="495">
        <v>-6807.032415697232</v>
      </c>
      <c r="AK127" s="379"/>
      <c r="AL127" s="379"/>
      <c r="AM127" s="131"/>
      <c r="AN127" s="131"/>
      <c r="AO127" s="131"/>
      <c r="AP127" s="131"/>
      <c r="AQ127" s="131"/>
      <c r="AR127" s="132"/>
    </row>
    <row r="128" spans="1:44" ht="13">
      <c r="A128" s="104" t="s">
        <v>2015</v>
      </c>
      <c r="B128" s="104" t="s">
        <v>1940</v>
      </c>
      <c r="D128" s="42">
        <v>3200614</v>
      </c>
      <c r="F128" s="28" t="s">
        <v>310</v>
      </c>
      <c r="G128" s="28" t="s">
        <v>1588</v>
      </c>
      <c r="H128" s="28"/>
      <c r="I128" s="28"/>
      <c r="J128" s="28"/>
      <c r="K128" s="28"/>
      <c r="L128" s="28"/>
      <c r="M128" s="106" t="s">
        <v>5970</v>
      </c>
      <c r="N128" s="332"/>
      <c r="O128" s="28"/>
      <c r="P128" s="28"/>
      <c r="Q128" s="28"/>
      <c r="S128" s="112">
        <v>1</v>
      </c>
      <c r="T128" s="114">
        <v>2028</v>
      </c>
      <c r="U128" s="110">
        <v>279735.44</v>
      </c>
      <c r="V128" s="110"/>
      <c r="W128" s="110">
        <v>279735.44</v>
      </c>
      <c r="X128" s="111">
        <v>1</v>
      </c>
      <c r="Y128" s="112">
        <v>0</v>
      </c>
      <c r="Z128" s="110">
        <v>0</v>
      </c>
      <c r="AA128" s="110">
        <v>5815.2276319682051</v>
      </c>
      <c r="AB128" s="110">
        <v>273920.21236803179</v>
      </c>
      <c r="AC128" s="110">
        <v>0</v>
      </c>
      <c r="AD128" s="110">
        <v>0</v>
      </c>
      <c r="AE128" s="42" t="s">
        <v>655</v>
      </c>
      <c r="AF128" s="104" t="s">
        <v>764</v>
      </c>
      <c r="AG128" t="s">
        <v>8258</v>
      </c>
      <c r="AH128">
        <v>0</v>
      </c>
      <c r="AI128" s="495">
        <v>-61663.676667680826</v>
      </c>
      <c r="AK128" s="379"/>
      <c r="AL128" s="379"/>
      <c r="AM128" s="131"/>
      <c r="AN128" s="131"/>
      <c r="AO128" s="131"/>
      <c r="AP128" s="131"/>
      <c r="AQ128" s="131"/>
      <c r="AR128" s="132"/>
    </row>
    <row r="129" spans="1:44" ht="25">
      <c r="A129" s="104" t="s">
        <v>15</v>
      </c>
      <c r="B129" s="104" t="s">
        <v>5</v>
      </c>
      <c r="D129" s="42">
        <v>3200649</v>
      </c>
      <c r="F129" s="28" t="s">
        <v>6741</v>
      </c>
      <c r="G129" s="28" t="s">
        <v>1299</v>
      </c>
      <c r="H129" s="28"/>
      <c r="I129" s="28"/>
      <c r="J129" s="28"/>
      <c r="K129" s="28"/>
      <c r="L129" s="28"/>
      <c r="M129" s="106" t="s">
        <v>6435</v>
      </c>
      <c r="N129" s="332"/>
      <c r="O129" s="28"/>
      <c r="P129" s="28"/>
      <c r="Q129" s="28"/>
      <c r="S129" s="112">
        <v>0.23</v>
      </c>
      <c r="T129" s="114">
        <v>2045</v>
      </c>
      <c r="U129" s="110">
        <v>735757000</v>
      </c>
      <c r="V129" s="110"/>
      <c r="W129" s="110">
        <v>735757000</v>
      </c>
      <c r="X129" s="111">
        <v>0.37037037037037035</v>
      </c>
      <c r="Y129" s="112">
        <v>0.62962962962962965</v>
      </c>
      <c r="Z129" s="110">
        <v>566532890</v>
      </c>
      <c r="AA129" s="302">
        <v>5984521</v>
      </c>
      <c r="AB129" s="110">
        <v>60459107.037037037</v>
      </c>
      <c r="AC129" s="110">
        <v>102780481.96296297</v>
      </c>
      <c r="AD129" s="110">
        <v>0</v>
      </c>
      <c r="AE129" s="42" t="s">
        <v>608</v>
      </c>
      <c r="AF129" s="104" t="s">
        <v>765</v>
      </c>
      <c r="AG129" t="s">
        <v>8171</v>
      </c>
      <c r="AH129">
        <v>0</v>
      </c>
      <c r="AI129" s="495">
        <v>-34995029.478386678</v>
      </c>
      <c r="AK129" s="379"/>
      <c r="AL129" s="379"/>
      <c r="AM129" s="131"/>
      <c r="AN129" s="131"/>
      <c r="AO129" s="131"/>
      <c r="AP129" s="131"/>
      <c r="AQ129" s="131"/>
      <c r="AR129" s="132"/>
    </row>
    <row r="130" spans="1:44" ht="25">
      <c r="A130" s="104" t="s">
        <v>15</v>
      </c>
      <c r="B130" s="104" t="s">
        <v>5</v>
      </c>
      <c r="D130" s="42">
        <v>3200649</v>
      </c>
      <c r="F130" s="28" t="s">
        <v>6741</v>
      </c>
      <c r="G130" s="28" t="s">
        <v>1299</v>
      </c>
      <c r="H130" s="28"/>
      <c r="I130" s="28"/>
      <c r="J130" s="28"/>
      <c r="K130" s="28"/>
      <c r="L130" s="28"/>
      <c r="M130" s="106" t="s">
        <v>6435</v>
      </c>
      <c r="N130" s="332"/>
      <c r="O130" s="28"/>
      <c r="P130" s="28"/>
      <c r="Q130" s="28"/>
      <c r="S130" s="112">
        <v>0.23</v>
      </c>
      <c r="T130" s="114">
        <v>2045</v>
      </c>
      <c r="U130" s="110">
        <v>283500000</v>
      </c>
      <c r="V130" s="110"/>
      <c r="W130" s="110">
        <v>283500000</v>
      </c>
      <c r="X130" s="111">
        <v>0.37037037037037035</v>
      </c>
      <c r="Y130" s="112">
        <v>0.62962962962962965</v>
      </c>
      <c r="Z130" s="110">
        <v>218295000</v>
      </c>
      <c r="AA130" s="302">
        <v>9767525</v>
      </c>
      <c r="AB130" s="110">
        <v>20532398.148148146</v>
      </c>
      <c r="AC130" s="110">
        <v>34905076.851851851</v>
      </c>
      <c r="AD130" s="110">
        <v>0</v>
      </c>
      <c r="AE130" s="42" t="s">
        <v>608</v>
      </c>
      <c r="AF130" s="104" t="s">
        <v>765</v>
      </c>
      <c r="AG130" t="s">
        <v>8172</v>
      </c>
      <c r="AH130">
        <v>0</v>
      </c>
      <c r="AI130" s="495">
        <v>-11884592.969860541</v>
      </c>
      <c r="AK130" s="379"/>
      <c r="AL130" s="379"/>
      <c r="AM130" s="131"/>
      <c r="AN130" s="131"/>
      <c r="AO130" s="131"/>
      <c r="AP130" s="131"/>
      <c r="AQ130" s="131"/>
      <c r="AR130" s="132"/>
    </row>
    <row r="131" spans="1:44" ht="100">
      <c r="A131" s="104" t="s">
        <v>2015</v>
      </c>
      <c r="B131" s="104" t="s">
        <v>1940</v>
      </c>
      <c r="D131" s="113">
        <v>3200671</v>
      </c>
      <c r="F131" s="28" t="s">
        <v>6636</v>
      </c>
      <c r="G131" s="28" t="s">
        <v>1719</v>
      </c>
      <c r="H131" s="28"/>
      <c r="I131" s="28"/>
      <c r="J131" s="28"/>
      <c r="K131" s="28"/>
      <c r="L131" s="28"/>
      <c r="M131" s="106" t="s">
        <v>5952</v>
      </c>
      <c r="N131" s="332"/>
      <c r="O131" s="28"/>
      <c r="P131" s="28"/>
      <c r="Q131" s="28"/>
      <c r="S131" s="112">
        <v>0.54</v>
      </c>
      <c r="T131" s="114">
        <v>2028</v>
      </c>
      <c r="U131" s="110">
        <v>2064996.16</v>
      </c>
      <c r="V131" s="110"/>
      <c r="W131" s="110">
        <v>2064996.16</v>
      </c>
      <c r="X131" s="111">
        <v>1</v>
      </c>
      <c r="Y131" s="112">
        <v>0</v>
      </c>
      <c r="Z131" s="110">
        <v>949898.23359999992</v>
      </c>
      <c r="AA131" s="110">
        <v>0</v>
      </c>
      <c r="AB131" s="110">
        <v>1115097.9264</v>
      </c>
      <c r="AC131" s="110">
        <v>0</v>
      </c>
      <c r="AD131" s="110">
        <v>0</v>
      </c>
      <c r="AE131" s="42" t="s">
        <v>656</v>
      </c>
      <c r="AF131" s="104" t="s">
        <v>765</v>
      </c>
      <c r="AG131" t="s">
        <v>7951</v>
      </c>
      <c r="AH131">
        <v>0</v>
      </c>
      <c r="AI131" s="495">
        <v>-338836.79682339024</v>
      </c>
      <c r="AK131" s="379"/>
      <c r="AL131" s="379"/>
      <c r="AM131" s="131"/>
      <c r="AN131" s="131"/>
      <c r="AO131" s="131"/>
      <c r="AP131" s="131"/>
      <c r="AQ131" s="131"/>
      <c r="AR131" s="132"/>
    </row>
    <row r="132" spans="1:44" ht="25">
      <c r="A132" s="104" t="s">
        <v>15</v>
      </c>
      <c r="B132" s="104" t="s">
        <v>5</v>
      </c>
      <c r="D132" s="42">
        <v>3200758</v>
      </c>
      <c r="F132" s="28" t="s">
        <v>306</v>
      </c>
      <c r="G132" s="28" t="s">
        <v>1849</v>
      </c>
      <c r="H132" s="28"/>
      <c r="I132" s="28"/>
      <c r="J132" s="28"/>
      <c r="K132" s="28"/>
      <c r="L132" s="28"/>
      <c r="M132" s="106" t="s">
        <v>6435</v>
      </c>
      <c r="N132" s="332"/>
      <c r="O132" s="28"/>
      <c r="P132" s="28"/>
      <c r="Q132" s="28"/>
      <c r="S132" s="112">
        <v>0.25000000643959852</v>
      </c>
      <c r="T132" s="114">
        <v>2028</v>
      </c>
      <c r="U132" s="110">
        <v>5468939.5000000009</v>
      </c>
      <c r="V132" s="110"/>
      <c r="W132" s="110">
        <v>5468939.5000000009</v>
      </c>
      <c r="X132" s="111">
        <v>1</v>
      </c>
      <c r="Y132" s="112">
        <v>0</v>
      </c>
      <c r="Z132" s="110">
        <v>4101704.5897822259</v>
      </c>
      <c r="AA132" s="110">
        <v>1210443.5857947348</v>
      </c>
      <c r="AB132" s="110">
        <v>156791.32442304026</v>
      </c>
      <c r="AC132" s="110">
        <v>0</v>
      </c>
      <c r="AD132" s="110">
        <v>0</v>
      </c>
      <c r="AE132" s="42" t="s">
        <v>608</v>
      </c>
      <c r="AF132" s="104" t="s">
        <v>765</v>
      </c>
      <c r="AG132" t="s">
        <v>8540</v>
      </c>
      <c r="AH132">
        <v>0</v>
      </c>
      <c r="AI132" s="495">
        <v>-90754.185581641432</v>
      </c>
      <c r="AK132" s="379"/>
      <c r="AL132" s="379"/>
      <c r="AM132" s="131"/>
      <c r="AN132" s="131"/>
      <c r="AO132" s="131"/>
      <c r="AP132" s="131"/>
      <c r="AQ132" s="131"/>
      <c r="AR132" s="132"/>
    </row>
    <row r="133" spans="1:44" ht="25">
      <c r="A133" s="104" t="s">
        <v>2015</v>
      </c>
      <c r="B133" s="104" t="s">
        <v>1940</v>
      </c>
      <c r="D133" s="42">
        <v>3200769</v>
      </c>
      <c r="F133" s="28" t="s">
        <v>312</v>
      </c>
      <c r="G133" s="28" t="s">
        <v>1373</v>
      </c>
      <c r="H133" s="28"/>
      <c r="I133" s="28"/>
      <c r="J133" s="28"/>
      <c r="K133" s="28"/>
      <c r="L133" s="28"/>
      <c r="M133" s="106" t="s">
        <v>6584</v>
      </c>
      <c r="N133" s="332"/>
      <c r="O133" s="28"/>
      <c r="P133" s="28"/>
      <c r="Q133" s="28"/>
      <c r="S133" s="112">
        <v>0.65</v>
      </c>
      <c r="T133" s="114">
        <v>2035</v>
      </c>
      <c r="U133" s="110">
        <v>1449182.61</v>
      </c>
      <c r="V133" s="110"/>
      <c r="W133" s="110">
        <v>1449182.61</v>
      </c>
      <c r="X133" s="111">
        <v>0.58823529411764708</v>
      </c>
      <c r="Y133" s="112">
        <v>0.41176470588235292</v>
      </c>
      <c r="Z133" s="110">
        <v>507213.91350000002</v>
      </c>
      <c r="AA133" s="110">
        <v>60139.277306679636</v>
      </c>
      <c r="AB133" s="110">
        <v>518723.18776077672</v>
      </c>
      <c r="AC133" s="110">
        <v>363106.23143254372</v>
      </c>
      <c r="AD133" s="110">
        <v>0</v>
      </c>
      <c r="AE133" s="42" t="s">
        <v>640</v>
      </c>
      <c r="AF133" s="104" t="s">
        <v>765</v>
      </c>
      <c r="AG133" t="s">
        <v>8577</v>
      </c>
      <c r="AH133">
        <v>0</v>
      </c>
      <c r="AI133" s="495">
        <v>-115478.23626301918</v>
      </c>
      <c r="AK133" s="379"/>
      <c r="AL133" s="379"/>
      <c r="AM133" s="131"/>
      <c r="AN133" s="131"/>
      <c r="AO133" s="131"/>
      <c r="AP133" s="131"/>
      <c r="AQ133" s="131"/>
      <c r="AR133" s="132"/>
    </row>
    <row r="134" spans="1:44" ht="25">
      <c r="A134" s="104" t="s">
        <v>2015</v>
      </c>
      <c r="B134" s="104" t="s">
        <v>1940</v>
      </c>
      <c r="D134" s="42">
        <v>3200769</v>
      </c>
      <c r="F134" s="28" t="s">
        <v>312</v>
      </c>
      <c r="G134" s="28" t="s">
        <v>1373</v>
      </c>
      <c r="H134" s="28"/>
      <c r="I134" s="28"/>
      <c r="J134" s="28"/>
      <c r="K134" s="28"/>
      <c r="L134" s="28"/>
      <c r="M134" s="106" t="s">
        <v>6584</v>
      </c>
      <c r="N134" s="332"/>
      <c r="O134" s="28"/>
      <c r="P134" s="28"/>
      <c r="Q134" s="28"/>
      <c r="S134" s="112">
        <v>0.65</v>
      </c>
      <c r="T134" s="114">
        <v>2032</v>
      </c>
      <c r="U134" s="110">
        <v>32834998</v>
      </c>
      <c r="V134" s="110"/>
      <c r="W134" s="110">
        <v>32834998</v>
      </c>
      <c r="X134" s="111">
        <v>0.71688942891859053</v>
      </c>
      <c r="Y134" s="112">
        <v>0.28311057108140947</v>
      </c>
      <c r="Z134" s="110">
        <v>11492249.299999999</v>
      </c>
      <c r="AA134" s="110">
        <v>1805230.3703583498</v>
      </c>
      <c r="AB134" s="110">
        <v>14006240.357823301</v>
      </c>
      <c r="AC134" s="110">
        <v>5531277.971818354</v>
      </c>
      <c r="AD134" s="110">
        <v>0</v>
      </c>
      <c r="AE134" s="42" t="s">
        <v>640</v>
      </c>
      <c r="AF134" s="104" t="s">
        <v>765</v>
      </c>
      <c r="AG134" t="s">
        <v>8578</v>
      </c>
      <c r="AH134">
        <v>0</v>
      </c>
      <c r="AI134" s="495">
        <v>-3118071.3940693717</v>
      </c>
      <c r="AK134" s="379"/>
      <c r="AL134" s="379"/>
      <c r="AM134" s="131"/>
      <c r="AN134" s="131"/>
      <c r="AO134" s="131"/>
      <c r="AP134" s="131"/>
      <c r="AQ134" s="131"/>
      <c r="AR134" s="132"/>
    </row>
    <row r="135" spans="1:44" ht="37.5">
      <c r="A135" s="104" t="s">
        <v>2015</v>
      </c>
      <c r="B135" s="104" t="s">
        <v>1940</v>
      </c>
      <c r="D135" s="113">
        <v>3200792</v>
      </c>
      <c r="F135" s="28" t="s">
        <v>6635</v>
      </c>
      <c r="G135" s="28" t="s">
        <v>1860</v>
      </c>
      <c r="H135" s="28" t="s">
        <v>5017</v>
      </c>
      <c r="I135" s="28"/>
      <c r="J135" s="28"/>
      <c r="K135" s="28"/>
      <c r="L135" s="28"/>
      <c r="M135" s="106" t="s">
        <v>5952</v>
      </c>
      <c r="N135" s="332"/>
      <c r="O135" s="28"/>
      <c r="P135" s="28"/>
      <c r="Q135" s="28"/>
      <c r="S135" s="303">
        <v>0.20497000187669456</v>
      </c>
      <c r="T135" s="114">
        <v>2028</v>
      </c>
      <c r="U135" s="110">
        <v>160041.58000000002</v>
      </c>
      <c r="V135" s="110"/>
      <c r="W135" s="110">
        <v>160041.58000000002</v>
      </c>
      <c r="X135" s="111">
        <v>1</v>
      </c>
      <c r="Y135" s="112">
        <v>0</v>
      </c>
      <c r="Z135" s="110">
        <v>123232.01660000002</v>
      </c>
      <c r="AA135" s="110">
        <v>0</v>
      </c>
      <c r="AB135" s="110">
        <v>36809.563399999999</v>
      </c>
      <c r="AC135" s="110">
        <v>0</v>
      </c>
      <c r="AD135" s="110">
        <v>0</v>
      </c>
      <c r="AE135" s="42" t="s">
        <v>656</v>
      </c>
      <c r="AF135" s="104" t="s">
        <v>765</v>
      </c>
      <c r="AG135" t="s">
        <v>7950</v>
      </c>
      <c r="AH135">
        <v>0</v>
      </c>
      <c r="AI135" s="495">
        <v>-11185.05761658952</v>
      </c>
      <c r="AK135" s="379"/>
      <c r="AL135" s="379"/>
      <c r="AM135" s="131"/>
      <c r="AN135" s="131"/>
      <c r="AO135" s="131"/>
      <c r="AP135" s="131"/>
      <c r="AQ135" s="131"/>
      <c r="AR135" s="132"/>
    </row>
    <row r="136" spans="1:44" ht="25">
      <c r="A136" s="104" t="s">
        <v>5882</v>
      </c>
      <c r="B136" s="104" t="s">
        <v>280</v>
      </c>
      <c r="D136" s="42">
        <v>3200803</v>
      </c>
      <c r="F136" s="28" t="s">
        <v>716</v>
      </c>
      <c r="G136" s="28" t="s">
        <v>1580</v>
      </c>
      <c r="H136" s="28"/>
      <c r="I136" s="28"/>
      <c r="J136" s="28"/>
      <c r="K136" s="28"/>
      <c r="L136" s="28"/>
      <c r="M136" s="106" t="s">
        <v>5976</v>
      </c>
      <c r="N136" s="332"/>
      <c r="O136" s="28"/>
      <c r="P136" s="28"/>
      <c r="Q136" s="28"/>
      <c r="S136" s="112">
        <v>0.4</v>
      </c>
      <c r="T136" s="114">
        <v>2028</v>
      </c>
      <c r="U136" s="110">
        <v>1071171.02</v>
      </c>
      <c r="V136" s="110"/>
      <c r="W136" s="110">
        <v>1071171.02</v>
      </c>
      <c r="X136" s="111">
        <v>1</v>
      </c>
      <c r="Y136" s="112">
        <v>0</v>
      </c>
      <c r="Z136" s="110">
        <v>642702.61199999996</v>
      </c>
      <c r="AA136" s="110">
        <v>49622.390365224332</v>
      </c>
      <c r="AB136" s="110">
        <v>378846.01763477572</v>
      </c>
      <c r="AC136" s="110">
        <v>0</v>
      </c>
      <c r="AD136" s="110">
        <v>0</v>
      </c>
      <c r="AE136" s="42" t="s">
        <v>526</v>
      </c>
      <c r="AF136" s="104" t="s">
        <v>765</v>
      </c>
      <c r="AG136" t="s">
        <v>8423</v>
      </c>
      <c r="AH136">
        <v>0</v>
      </c>
      <c r="AI136" s="495">
        <v>-378846.01763477578</v>
      </c>
      <c r="AK136" s="379"/>
      <c r="AL136" s="379"/>
      <c r="AM136" s="131"/>
      <c r="AN136" s="131"/>
      <c r="AO136" s="131"/>
      <c r="AP136" s="131"/>
      <c r="AQ136" s="131"/>
      <c r="AR136" s="132"/>
    </row>
    <row r="137" spans="1:44" ht="25">
      <c r="A137" s="104" t="s">
        <v>5882</v>
      </c>
      <c r="B137" s="104" t="s">
        <v>280</v>
      </c>
      <c r="D137" s="42">
        <v>3200803</v>
      </c>
      <c r="F137" s="28" t="s">
        <v>399</v>
      </c>
      <c r="G137" s="28" t="s">
        <v>1582</v>
      </c>
      <c r="H137" s="28"/>
      <c r="I137" s="28"/>
      <c r="J137" s="28"/>
      <c r="K137" s="28"/>
      <c r="L137" s="28"/>
      <c r="M137" s="106" t="s">
        <v>5976</v>
      </c>
      <c r="N137" s="332"/>
      <c r="O137" s="28"/>
      <c r="P137" s="28"/>
      <c r="Q137" s="28"/>
      <c r="S137" s="112">
        <v>0.4</v>
      </c>
      <c r="T137" s="114">
        <v>2028</v>
      </c>
      <c r="U137" s="110">
        <v>1122104.7699999998</v>
      </c>
      <c r="V137" s="110"/>
      <c r="W137" s="110">
        <v>1122104.7699999998</v>
      </c>
      <c r="X137" s="111">
        <v>1</v>
      </c>
      <c r="Y137" s="112">
        <v>0</v>
      </c>
      <c r="Z137" s="110">
        <v>673262.86199999985</v>
      </c>
      <c r="AA137" s="110">
        <v>51981.915014486061</v>
      </c>
      <c r="AB137" s="110">
        <v>396859.99298551388</v>
      </c>
      <c r="AC137" s="110">
        <v>0</v>
      </c>
      <c r="AD137" s="110">
        <v>0</v>
      </c>
      <c r="AE137" s="42" t="s">
        <v>526</v>
      </c>
      <c r="AF137" s="104" t="s">
        <v>765</v>
      </c>
      <c r="AG137" t="s">
        <v>8430</v>
      </c>
      <c r="AH137">
        <v>0</v>
      </c>
      <c r="AI137" s="495">
        <v>-396859.99298551393</v>
      </c>
      <c r="AK137" s="379"/>
      <c r="AL137" s="379"/>
      <c r="AM137" s="131"/>
      <c r="AN137" s="131"/>
      <c r="AO137" s="131"/>
      <c r="AP137" s="131"/>
      <c r="AQ137" s="131"/>
      <c r="AR137" s="132"/>
    </row>
    <row r="138" spans="1:44" ht="50">
      <c r="A138" s="104" t="s">
        <v>2015</v>
      </c>
      <c r="B138" s="104" t="s">
        <v>1940</v>
      </c>
      <c r="D138" s="42">
        <v>3200824</v>
      </c>
      <c r="F138" s="28" t="s">
        <v>319</v>
      </c>
      <c r="G138" s="28" t="s">
        <v>1585</v>
      </c>
      <c r="H138" s="28"/>
      <c r="I138" s="28"/>
      <c r="J138" s="28"/>
      <c r="K138" s="28"/>
      <c r="L138" s="28"/>
      <c r="M138" s="106" t="s">
        <v>6396</v>
      </c>
      <c r="N138" s="332"/>
      <c r="O138" s="28"/>
      <c r="P138" s="28"/>
      <c r="Q138" s="28"/>
      <c r="S138" s="112">
        <v>0.25</v>
      </c>
      <c r="T138" s="114">
        <v>2028</v>
      </c>
      <c r="U138" s="110">
        <v>2084750.65</v>
      </c>
      <c r="V138" s="110"/>
      <c r="W138" s="110">
        <v>2084750.65</v>
      </c>
      <c r="X138" s="111">
        <v>1</v>
      </c>
      <c r="Y138" s="112">
        <v>0</v>
      </c>
      <c r="Z138" s="110">
        <v>1563562.9874999998</v>
      </c>
      <c r="AA138" s="110">
        <v>102446.27222609706</v>
      </c>
      <c r="AB138" s="110">
        <v>418741.39027390303</v>
      </c>
      <c r="AC138" s="110">
        <v>0</v>
      </c>
      <c r="AD138" s="110">
        <v>0</v>
      </c>
      <c r="AE138" s="42" t="s">
        <v>650</v>
      </c>
      <c r="AF138" s="104" t="s">
        <v>764</v>
      </c>
      <c r="AG138" t="s">
        <v>8195</v>
      </c>
      <c r="AH138">
        <v>0</v>
      </c>
      <c r="AI138" s="495">
        <v>-418741.39027390303</v>
      </c>
      <c r="AK138" s="379"/>
      <c r="AL138" s="379"/>
      <c r="AM138" s="131"/>
      <c r="AN138" s="131"/>
      <c r="AO138" s="131"/>
      <c r="AP138" s="131"/>
      <c r="AQ138" s="131"/>
      <c r="AR138" s="132"/>
    </row>
    <row r="139" spans="1:44" ht="50">
      <c r="A139" s="104" t="s">
        <v>2015</v>
      </c>
      <c r="B139" s="104" t="s">
        <v>1940</v>
      </c>
      <c r="D139" s="42">
        <v>3200824</v>
      </c>
      <c r="F139" s="28" t="s">
        <v>319</v>
      </c>
      <c r="G139" s="28" t="s">
        <v>1585</v>
      </c>
      <c r="H139" s="28"/>
      <c r="I139" s="28"/>
      <c r="J139" s="28"/>
      <c r="K139" s="28"/>
      <c r="L139" s="28"/>
      <c r="M139" s="106" t="s">
        <v>6396</v>
      </c>
      <c r="N139" s="332"/>
      <c r="O139" s="28"/>
      <c r="P139" s="28"/>
      <c r="Q139" s="28"/>
      <c r="S139" s="112">
        <v>0.25</v>
      </c>
      <c r="T139" s="114">
        <v>2028</v>
      </c>
      <c r="U139" s="110">
        <v>3231455.8600000003</v>
      </c>
      <c r="V139" s="110"/>
      <c r="W139" s="110">
        <v>3231455.8600000003</v>
      </c>
      <c r="X139" s="111">
        <v>1</v>
      </c>
      <c r="Y139" s="112">
        <v>0</v>
      </c>
      <c r="Z139" s="110">
        <v>2423591.8950000005</v>
      </c>
      <c r="AA139" s="110">
        <v>158796.26022429904</v>
      </c>
      <c r="AB139" s="110">
        <v>649067.70477570081</v>
      </c>
      <c r="AC139" s="110">
        <v>0</v>
      </c>
      <c r="AD139" s="110">
        <v>0</v>
      </c>
      <c r="AE139" s="42" t="s">
        <v>650</v>
      </c>
      <c r="AF139" s="104" t="s">
        <v>764</v>
      </c>
      <c r="AG139" t="s">
        <v>8196</v>
      </c>
      <c r="AH139">
        <v>0</v>
      </c>
      <c r="AI139" s="495">
        <v>-649067.70477570081</v>
      </c>
      <c r="AK139" s="379"/>
      <c r="AL139" s="379"/>
      <c r="AM139" s="131"/>
      <c r="AN139" s="131"/>
      <c r="AO139" s="131"/>
      <c r="AP139" s="131"/>
      <c r="AQ139" s="131"/>
      <c r="AR139" s="132"/>
    </row>
    <row r="140" spans="1:44" ht="25">
      <c r="A140" s="104" t="s">
        <v>2015</v>
      </c>
      <c r="B140" s="104" t="s">
        <v>1940</v>
      </c>
      <c r="D140" s="42">
        <v>3200834</v>
      </c>
      <c r="F140" s="28" t="s">
        <v>309</v>
      </c>
      <c r="G140" s="28" t="s">
        <v>1334</v>
      </c>
      <c r="H140" s="28"/>
      <c r="I140" s="28" t="s">
        <v>440</v>
      </c>
      <c r="J140" s="28"/>
      <c r="K140" s="28"/>
      <c r="L140" s="28"/>
      <c r="M140" s="106" t="s">
        <v>6584</v>
      </c>
      <c r="N140" s="332"/>
      <c r="O140" s="28"/>
      <c r="P140" s="28"/>
      <c r="Q140" s="28"/>
      <c r="S140" s="112">
        <v>0.25</v>
      </c>
      <c r="T140" s="114">
        <v>2028</v>
      </c>
      <c r="U140" s="110">
        <v>512060.1</v>
      </c>
      <c r="V140" s="110"/>
      <c r="W140" s="110">
        <v>512060.1</v>
      </c>
      <c r="X140" s="111">
        <v>1</v>
      </c>
      <c r="Y140" s="112">
        <v>0</v>
      </c>
      <c r="Z140" s="110">
        <v>384045.07499999995</v>
      </c>
      <c r="AA140" s="110">
        <v>14825.857460099971</v>
      </c>
      <c r="AB140" s="110">
        <v>113189.16753990005</v>
      </c>
      <c r="AC140" s="110">
        <v>0</v>
      </c>
      <c r="AD140" s="110">
        <v>0</v>
      </c>
      <c r="AE140" s="42" t="s">
        <v>640</v>
      </c>
      <c r="AF140" s="104" t="s">
        <v>765</v>
      </c>
      <c r="AG140" t="s">
        <v>8188</v>
      </c>
      <c r="AH140">
        <v>0</v>
      </c>
      <c r="AI140" s="495">
        <v>-25198.189978765775</v>
      </c>
      <c r="AK140" s="379"/>
      <c r="AL140" s="379"/>
      <c r="AM140" s="131"/>
      <c r="AN140" s="131"/>
      <c r="AO140" s="131"/>
      <c r="AP140" s="131"/>
      <c r="AQ140" s="131"/>
      <c r="AR140" s="132"/>
    </row>
    <row r="141" spans="1:44" ht="50">
      <c r="A141" s="104" t="s">
        <v>5882</v>
      </c>
      <c r="B141" s="104" t="s">
        <v>280</v>
      </c>
      <c r="D141" s="113">
        <v>3200889</v>
      </c>
      <c r="F141" s="28" t="s">
        <v>1061</v>
      </c>
      <c r="G141" s="28" t="s">
        <v>1670</v>
      </c>
      <c r="H141" s="28"/>
      <c r="I141" s="28"/>
      <c r="J141" s="28"/>
      <c r="K141" s="28"/>
      <c r="L141" s="28"/>
      <c r="M141" s="106" t="s">
        <v>5976</v>
      </c>
      <c r="N141" s="332"/>
      <c r="O141" s="28"/>
      <c r="P141" s="28"/>
      <c r="Q141" s="28"/>
      <c r="S141" s="112">
        <v>0.625</v>
      </c>
      <c r="T141" s="114">
        <v>2028</v>
      </c>
      <c r="U141" s="110">
        <v>83506.239999999991</v>
      </c>
      <c r="V141" s="110"/>
      <c r="W141" s="110">
        <v>83506.239999999991</v>
      </c>
      <c r="X141" s="111">
        <v>1</v>
      </c>
      <c r="Y141" s="112">
        <v>0</v>
      </c>
      <c r="Z141" s="110">
        <v>31314.839999999997</v>
      </c>
      <c r="AA141" s="110">
        <v>0</v>
      </c>
      <c r="AB141" s="110">
        <v>52191.399999999994</v>
      </c>
      <c r="AC141" s="110">
        <v>0</v>
      </c>
      <c r="AD141" s="110">
        <v>0</v>
      </c>
      <c r="AE141" s="42" t="s">
        <v>526</v>
      </c>
      <c r="AF141" s="104" t="s">
        <v>765</v>
      </c>
      <c r="AG141" t="s">
        <v>8077</v>
      </c>
      <c r="AH141">
        <v>0</v>
      </c>
      <c r="AI141" s="495">
        <v>-52191.4</v>
      </c>
      <c r="AK141" s="379"/>
      <c r="AL141" s="379"/>
      <c r="AM141" s="131"/>
      <c r="AN141" s="131"/>
      <c r="AO141" s="131"/>
      <c r="AP141" s="131"/>
      <c r="AQ141" s="131"/>
      <c r="AR141" s="132"/>
    </row>
    <row r="142" spans="1:44" ht="37.5">
      <c r="A142" s="104" t="s">
        <v>26</v>
      </c>
      <c r="B142" s="104" t="s">
        <v>11</v>
      </c>
      <c r="D142" s="42">
        <v>3200924</v>
      </c>
      <c r="F142" s="28" t="s">
        <v>285</v>
      </c>
      <c r="G142" s="28" t="s">
        <v>1170</v>
      </c>
      <c r="H142" s="28"/>
      <c r="I142" s="28"/>
      <c r="J142" s="28"/>
      <c r="K142" s="28"/>
      <c r="L142" s="28"/>
      <c r="M142" s="106" t="s">
        <v>6844</v>
      </c>
      <c r="N142" s="332"/>
      <c r="O142" s="28"/>
      <c r="P142" s="28"/>
      <c r="Q142" s="28"/>
      <c r="S142" s="112">
        <v>0.15</v>
      </c>
      <c r="T142" s="114">
        <v>2028</v>
      </c>
      <c r="U142" s="110">
        <v>308734.45</v>
      </c>
      <c r="V142" s="110"/>
      <c r="W142" s="110">
        <v>308734.45</v>
      </c>
      <c r="X142" s="111">
        <v>1</v>
      </c>
      <c r="Y142" s="112">
        <v>0</v>
      </c>
      <c r="Z142" s="110">
        <v>262424.28250000003</v>
      </c>
      <c r="AA142" s="110">
        <v>20864.381379026861</v>
      </c>
      <c r="AB142" s="110">
        <v>25445.78612097312</v>
      </c>
      <c r="AC142" s="110">
        <v>0</v>
      </c>
      <c r="AD142" s="110">
        <v>0</v>
      </c>
      <c r="AE142" s="42" t="s">
        <v>1896</v>
      </c>
      <c r="AF142" s="104" t="s">
        <v>764</v>
      </c>
      <c r="AG142" t="s">
        <v>8470</v>
      </c>
      <c r="AH142">
        <v>0</v>
      </c>
      <c r="AI142" s="495">
        <v>2372.3000000000002</v>
      </c>
      <c r="AK142" s="379"/>
      <c r="AL142" s="379"/>
      <c r="AM142" s="131"/>
      <c r="AN142" s="131"/>
      <c r="AO142" s="131"/>
      <c r="AP142" s="131"/>
      <c r="AQ142" s="131"/>
      <c r="AR142" s="132"/>
    </row>
    <row r="143" spans="1:44" ht="37.5">
      <c r="A143" s="104" t="s">
        <v>26</v>
      </c>
      <c r="B143" s="104" t="s">
        <v>11</v>
      </c>
      <c r="D143" s="42">
        <v>3200926</v>
      </c>
      <c r="F143" s="28" t="s">
        <v>287</v>
      </c>
      <c r="G143" s="28" t="s">
        <v>1170</v>
      </c>
      <c r="H143" s="28"/>
      <c r="I143" s="28"/>
      <c r="J143" s="28"/>
      <c r="K143" s="28"/>
      <c r="L143" s="28"/>
      <c r="M143" s="106" t="s">
        <v>6723</v>
      </c>
      <c r="N143" s="332"/>
      <c r="O143" s="28"/>
      <c r="P143" s="28"/>
      <c r="Q143" s="28"/>
      <c r="S143" s="112">
        <v>0.15</v>
      </c>
      <c r="T143" s="114">
        <v>2028</v>
      </c>
      <c r="U143" s="110">
        <v>810105.4</v>
      </c>
      <c r="V143" s="110"/>
      <c r="W143" s="110">
        <v>810105.4</v>
      </c>
      <c r="X143" s="111">
        <v>1</v>
      </c>
      <c r="Y143" s="112">
        <v>0</v>
      </c>
      <c r="Z143" s="110">
        <v>688589.59</v>
      </c>
      <c r="AA143" s="110">
        <v>65146.726560921175</v>
      </c>
      <c r="AB143" s="110">
        <v>56369.08343907888</v>
      </c>
      <c r="AC143" s="110">
        <v>0</v>
      </c>
      <c r="AD143" s="110">
        <v>0</v>
      </c>
      <c r="AE143" s="42" t="s">
        <v>1897</v>
      </c>
      <c r="AF143" s="104" t="s">
        <v>764</v>
      </c>
      <c r="AG143" t="s">
        <v>8471</v>
      </c>
      <c r="AH143">
        <v>0</v>
      </c>
      <c r="AI143" s="495">
        <v>-55626.928399845681</v>
      </c>
      <c r="AK143" s="379"/>
      <c r="AL143" s="379"/>
      <c r="AM143" s="131"/>
      <c r="AN143" s="131"/>
      <c r="AO143" s="131"/>
      <c r="AP143" s="131"/>
      <c r="AQ143" s="131"/>
      <c r="AR143" s="132"/>
    </row>
    <row r="144" spans="1:44" ht="87.5">
      <c r="A144" s="104" t="s">
        <v>26</v>
      </c>
      <c r="B144" s="104" t="s">
        <v>11</v>
      </c>
      <c r="D144" s="42">
        <v>3201262</v>
      </c>
      <c r="F144" s="28" t="s">
        <v>292</v>
      </c>
      <c r="G144" s="28" t="s">
        <v>1767</v>
      </c>
      <c r="H144" s="28"/>
      <c r="I144" s="28"/>
      <c r="J144" s="28"/>
      <c r="K144" s="28"/>
      <c r="L144" s="28"/>
      <c r="M144" s="106" t="s">
        <v>6845</v>
      </c>
      <c r="N144" s="332"/>
      <c r="O144" s="28"/>
      <c r="P144" s="28"/>
      <c r="Q144" s="28"/>
      <c r="S144" s="112">
        <v>0.15</v>
      </c>
      <c r="T144" s="114">
        <v>2028</v>
      </c>
      <c r="U144" s="110">
        <v>207668.66</v>
      </c>
      <c r="V144" s="110"/>
      <c r="W144" s="110">
        <v>207668.66</v>
      </c>
      <c r="X144" s="111">
        <v>1</v>
      </c>
      <c r="Y144" s="112">
        <v>0</v>
      </c>
      <c r="Z144" s="110">
        <v>176518.361</v>
      </c>
      <c r="AA144" s="110">
        <v>16928.386827671318</v>
      </c>
      <c r="AB144" s="110">
        <v>14221.912172328681</v>
      </c>
      <c r="AC144" s="110">
        <v>0</v>
      </c>
      <c r="AD144" s="110">
        <v>0</v>
      </c>
      <c r="AE144" s="42" t="s">
        <v>1901</v>
      </c>
      <c r="AF144" s="104" t="s">
        <v>764</v>
      </c>
      <c r="AG144" t="s">
        <v>8513</v>
      </c>
      <c r="AH144">
        <v>0</v>
      </c>
      <c r="AI144" s="495">
        <v>-3473.5445013406529</v>
      </c>
      <c r="AK144" s="379"/>
      <c r="AL144" s="379"/>
      <c r="AM144" s="131"/>
      <c r="AN144" s="131"/>
      <c r="AO144" s="131"/>
      <c r="AP144" s="131"/>
      <c r="AQ144" s="131"/>
      <c r="AR144" s="132"/>
    </row>
    <row r="145" spans="1:44" ht="25">
      <c r="A145" s="104" t="s">
        <v>26</v>
      </c>
      <c r="B145" s="104" t="s">
        <v>11</v>
      </c>
      <c r="D145" s="42">
        <v>3201279</v>
      </c>
      <c r="F145" s="28" t="s">
        <v>305</v>
      </c>
      <c r="G145" s="28" t="s">
        <v>1218</v>
      </c>
      <c r="H145" s="28"/>
      <c r="I145" s="28"/>
      <c r="J145" s="28"/>
      <c r="K145" s="28"/>
      <c r="L145" s="28"/>
      <c r="M145" s="106" t="s">
        <v>6190</v>
      </c>
      <c r="N145" s="332"/>
      <c r="O145" s="28"/>
      <c r="P145" s="28"/>
      <c r="Q145" s="28"/>
      <c r="S145" s="112">
        <v>1</v>
      </c>
      <c r="T145" s="114">
        <v>2028</v>
      </c>
      <c r="U145" s="110">
        <v>394563.34499999997</v>
      </c>
      <c r="V145" s="110"/>
      <c r="W145" s="110">
        <v>394563.34499999997</v>
      </c>
      <c r="X145" s="111">
        <v>1</v>
      </c>
      <c r="Y145" s="112">
        <v>0</v>
      </c>
      <c r="Z145" s="110">
        <v>0</v>
      </c>
      <c r="AA145" s="110">
        <v>335883.09471674735</v>
      </c>
      <c r="AB145" s="110">
        <v>58680.250283252622</v>
      </c>
      <c r="AC145" s="110">
        <v>0</v>
      </c>
      <c r="AD145" s="110">
        <v>0</v>
      </c>
      <c r="AE145" s="42" t="s">
        <v>1899</v>
      </c>
      <c r="AF145" s="104" t="s">
        <v>764</v>
      </c>
      <c r="AG145" t="s">
        <v>8519</v>
      </c>
      <c r="AH145">
        <v>0</v>
      </c>
      <c r="AI145" s="495">
        <v>-58680.250283252637</v>
      </c>
      <c r="AK145" s="379"/>
      <c r="AL145" s="379"/>
      <c r="AM145" s="131"/>
      <c r="AN145" s="131"/>
      <c r="AO145" s="131"/>
      <c r="AP145" s="131"/>
      <c r="AQ145" s="131"/>
      <c r="AR145" s="132"/>
    </row>
    <row r="146" spans="1:44" ht="25">
      <c r="A146" s="104" t="s">
        <v>26</v>
      </c>
      <c r="B146" s="104" t="s">
        <v>11</v>
      </c>
      <c r="D146" s="42">
        <v>3201279</v>
      </c>
      <c r="F146" s="28" t="s">
        <v>305</v>
      </c>
      <c r="G146" s="28" t="s">
        <v>1218</v>
      </c>
      <c r="H146" s="28"/>
      <c r="I146" s="28"/>
      <c r="J146" s="28"/>
      <c r="K146" s="28"/>
      <c r="L146" s="28"/>
      <c r="M146" s="106" t="s">
        <v>6039</v>
      </c>
      <c r="N146" s="332"/>
      <c r="O146" s="28"/>
      <c r="P146" s="28"/>
      <c r="Q146" s="28"/>
      <c r="S146" s="112">
        <v>1</v>
      </c>
      <c r="T146" s="114">
        <v>2028</v>
      </c>
      <c r="U146" s="110">
        <v>406868.29499999998</v>
      </c>
      <c r="V146" s="110"/>
      <c r="W146" s="110">
        <v>406868.29499999998</v>
      </c>
      <c r="X146" s="111">
        <v>1</v>
      </c>
      <c r="Y146" s="112">
        <v>0</v>
      </c>
      <c r="Z146" s="110">
        <v>0</v>
      </c>
      <c r="AA146" s="110">
        <v>218129.13060567522</v>
      </c>
      <c r="AB146" s="110">
        <v>188739.16439432476</v>
      </c>
      <c r="AC146" s="110">
        <v>0</v>
      </c>
      <c r="AD146" s="110">
        <v>0</v>
      </c>
      <c r="AE146" s="42" t="s">
        <v>1900</v>
      </c>
      <c r="AF146" s="104" t="s">
        <v>764</v>
      </c>
      <c r="AG146" t="s">
        <v>8520</v>
      </c>
      <c r="AH146">
        <v>0</v>
      </c>
      <c r="AI146" s="495">
        <v>-68876.273297313761</v>
      </c>
      <c r="AK146" s="379"/>
      <c r="AL146" s="379"/>
      <c r="AM146" s="131"/>
      <c r="AN146" s="131"/>
      <c r="AO146" s="131"/>
      <c r="AP146" s="131"/>
      <c r="AQ146" s="131"/>
      <c r="AR146" s="132"/>
    </row>
    <row r="147" spans="1:44" ht="25">
      <c r="A147" s="104" t="s">
        <v>2015</v>
      </c>
      <c r="B147" s="104" t="s">
        <v>1940</v>
      </c>
      <c r="D147" s="42">
        <v>3201290</v>
      </c>
      <c r="F147" s="28" t="s">
        <v>389</v>
      </c>
      <c r="G147" s="28" t="s">
        <v>1600</v>
      </c>
      <c r="H147" s="28"/>
      <c r="I147" s="28"/>
      <c r="J147" s="28"/>
      <c r="K147" s="28"/>
      <c r="L147" s="28"/>
      <c r="M147" s="106" t="s">
        <v>6738</v>
      </c>
      <c r="N147" s="332"/>
      <c r="O147" s="28"/>
      <c r="P147" s="28"/>
      <c r="Q147" s="28"/>
      <c r="S147" s="112">
        <v>0.34</v>
      </c>
      <c r="T147" s="114">
        <v>2028</v>
      </c>
      <c r="U147" s="110">
        <v>171113.840890497</v>
      </c>
      <c r="V147" s="110"/>
      <c r="W147" s="110">
        <v>171113.840890497</v>
      </c>
      <c r="X147" s="111">
        <v>1</v>
      </c>
      <c r="Y147" s="112">
        <v>0</v>
      </c>
      <c r="Z147" s="110">
        <v>112935.134987728</v>
      </c>
      <c r="AA147" s="110">
        <v>3011.3503826808592</v>
      </c>
      <c r="AB147" s="110">
        <v>55167.355520088138</v>
      </c>
      <c r="AC147" s="110">
        <v>0</v>
      </c>
      <c r="AD147" s="110">
        <v>0</v>
      </c>
      <c r="AE147" s="42" t="s">
        <v>660</v>
      </c>
      <c r="AF147" s="104" t="s">
        <v>765</v>
      </c>
      <c r="AG147" t="s">
        <v>8390</v>
      </c>
      <c r="AH147">
        <v>0</v>
      </c>
      <c r="AI147" s="495">
        <v>-8960.1895073799587</v>
      </c>
      <c r="AK147" s="379"/>
      <c r="AL147" s="379"/>
      <c r="AM147" s="131"/>
      <c r="AN147" s="131"/>
      <c r="AO147" s="131"/>
      <c r="AP147" s="131"/>
      <c r="AQ147" s="131"/>
      <c r="AR147" s="132"/>
    </row>
    <row r="148" spans="1:44" ht="13">
      <c r="A148" s="104" t="s">
        <v>2015</v>
      </c>
      <c r="B148" s="104" t="s">
        <v>1940</v>
      </c>
      <c r="D148" s="42">
        <v>3201319</v>
      </c>
      <c r="F148" s="28" t="s">
        <v>721</v>
      </c>
      <c r="G148" s="28" t="s">
        <v>1594</v>
      </c>
      <c r="H148" s="28"/>
      <c r="I148" s="28"/>
      <c r="J148" s="28"/>
      <c r="K148" s="28"/>
      <c r="L148" s="28"/>
      <c r="M148" s="106" t="s">
        <v>6583</v>
      </c>
      <c r="N148" s="332"/>
      <c r="O148" s="28"/>
      <c r="P148" s="28"/>
      <c r="Q148" s="28"/>
      <c r="S148" s="112">
        <v>0.3</v>
      </c>
      <c r="T148" s="114">
        <v>2028</v>
      </c>
      <c r="U148" s="110">
        <v>138190</v>
      </c>
      <c r="V148" s="110"/>
      <c r="W148" s="110">
        <v>138190</v>
      </c>
      <c r="X148" s="111">
        <v>1</v>
      </c>
      <c r="Y148" s="112">
        <v>0</v>
      </c>
      <c r="Z148" s="110">
        <v>96733</v>
      </c>
      <c r="AA148" s="110">
        <v>-3.0980577867012471E-4</v>
      </c>
      <c r="AB148" s="110">
        <v>41457.000309805779</v>
      </c>
      <c r="AC148" s="110">
        <v>0</v>
      </c>
      <c r="AD148" s="110">
        <v>0</v>
      </c>
      <c r="AE148" s="42" t="s">
        <v>657</v>
      </c>
      <c r="AF148" s="104" t="s">
        <v>765</v>
      </c>
      <c r="AG148" t="s">
        <v>8528</v>
      </c>
      <c r="AH148">
        <v>0</v>
      </c>
      <c r="AI148" s="495">
        <v>-11354.024255074883</v>
      </c>
      <c r="AK148" s="379"/>
      <c r="AL148" s="379"/>
      <c r="AM148" s="131"/>
      <c r="AN148" s="131"/>
      <c r="AO148" s="131"/>
      <c r="AP148" s="131"/>
      <c r="AQ148" s="131"/>
      <c r="AR148" s="132"/>
    </row>
    <row r="149" spans="1:44" ht="25">
      <c r="A149" s="104" t="s">
        <v>5882</v>
      </c>
      <c r="B149" s="104" t="s">
        <v>280</v>
      </c>
      <c r="D149" s="42">
        <v>3201335</v>
      </c>
      <c r="F149" s="28" t="s">
        <v>1163</v>
      </c>
      <c r="G149" s="28" t="s">
        <v>1741</v>
      </c>
      <c r="H149" s="28"/>
      <c r="I149" s="28"/>
      <c r="J149" s="28"/>
      <c r="K149" s="28"/>
      <c r="L149" s="28"/>
      <c r="M149" s="106" t="s">
        <v>5992</v>
      </c>
      <c r="N149" s="332"/>
      <c r="O149" s="28"/>
      <c r="P149" s="28"/>
      <c r="Q149" s="28"/>
      <c r="S149" s="112">
        <v>0.61</v>
      </c>
      <c r="T149" s="114">
        <v>2028</v>
      </c>
      <c r="U149" s="110">
        <v>85903.82</v>
      </c>
      <c r="V149" s="110"/>
      <c r="W149" s="110">
        <v>85903.82</v>
      </c>
      <c r="X149" s="111">
        <v>1</v>
      </c>
      <c r="Y149" s="112">
        <v>0</v>
      </c>
      <c r="Z149" s="110">
        <v>33502.489800000003</v>
      </c>
      <c r="AA149" s="110">
        <v>0</v>
      </c>
      <c r="AB149" s="110">
        <v>52401.330200000004</v>
      </c>
      <c r="AC149" s="110">
        <v>0</v>
      </c>
      <c r="AD149" s="110">
        <v>0</v>
      </c>
      <c r="AE149" s="42" t="s">
        <v>543</v>
      </c>
      <c r="AF149" s="104" t="s">
        <v>765</v>
      </c>
      <c r="AG149" t="s">
        <v>8128</v>
      </c>
      <c r="AH149">
        <v>0</v>
      </c>
      <c r="AI149" s="495">
        <v>-1941.4425351881589</v>
      </c>
      <c r="AK149" s="379"/>
      <c r="AL149" s="379"/>
      <c r="AM149" s="131"/>
      <c r="AN149" s="131"/>
      <c r="AO149" s="131"/>
      <c r="AP149" s="131"/>
      <c r="AQ149" s="131"/>
      <c r="AR149" s="132"/>
    </row>
    <row r="150" spans="1:44" ht="37.5">
      <c r="A150" s="104" t="s">
        <v>26</v>
      </c>
      <c r="B150" s="104" t="s">
        <v>11</v>
      </c>
      <c r="D150" s="42">
        <v>3201344</v>
      </c>
      <c r="F150" s="28" t="s">
        <v>1322</v>
      </c>
      <c r="G150" s="28" t="s">
        <v>1751</v>
      </c>
      <c r="H150" s="28"/>
      <c r="I150" s="28"/>
      <c r="J150" s="28"/>
      <c r="K150" s="28"/>
      <c r="L150" s="28"/>
      <c r="M150" s="106" t="s">
        <v>6024</v>
      </c>
      <c r="N150" s="332"/>
      <c r="O150" s="28"/>
      <c r="P150" s="28"/>
      <c r="Q150" s="28"/>
      <c r="S150" s="112">
        <v>0.1</v>
      </c>
      <c r="T150" s="114">
        <v>2028</v>
      </c>
      <c r="U150" s="110">
        <v>1701706.56</v>
      </c>
      <c r="V150" s="110"/>
      <c r="W150" s="110">
        <v>1701706.56</v>
      </c>
      <c r="X150" s="111">
        <v>1</v>
      </c>
      <c r="Y150" s="112">
        <v>0</v>
      </c>
      <c r="Z150" s="110">
        <v>1531535.9040000001</v>
      </c>
      <c r="AA150" s="110">
        <v>95927.893627371639</v>
      </c>
      <c r="AB150" s="110">
        <v>74242.76237262832</v>
      </c>
      <c r="AC150" s="110">
        <v>0</v>
      </c>
      <c r="AD150" s="110">
        <v>0</v>
      </c>
      <c r="AE150" s="42" t="s">
        <v>1892</v>
      </c>
      <c r="AF150" s="104" t="s">
        <v>764</v>
      </c>
      <c r="AG150" t="s">
        <v>8474</v>
      </c>
      <c r="AH150">
        <v>0</v>
      </c>
      <c r="AI150" s="495">
        <v>1558.5367978335125</v>
      </c>
      <c r="AK150" s="379"/>
      <c r="AL150" s="379"/>
      <c r="AM150" s="131"/>
      <c r="AN150" s="131"/>
      <c r="AO150" s="131"/>
      <c r="AP150" s="131"/>
      <c r="AQ150" s="131"/>
      <c r="AR150" s="132"/>
    </row>
    <row r="151" spans="1:44" ht="62.5">
      <c r="A151" s="104" t="s">
        <v>26</v>
      </c>
      <c r="B151" s="104" t="s">
        <v>11</v>
      </c>
      <c r="D151" s="42">
        <v>3201345</v>
      </c>
      <c r="F151" s="28" t="s">
        <v>1323</v>
      </c>
      <c r="G151" s="28" t="s">
        <v>1752</v>
      </c>
      <c r="H151" s="28"/>
      <c r="I151" s="28"/>
      <c r="J151" s="28"/>
      <c r="K151" s="28"/>
      <c r="L151" s="28"/>
      <c r="M151" s="106" t="s">
        <v>6024</v>
      </c>
      <c r="N151" s="332"/>
      <c r="O151" s="28"/>
      <c r="P151" s="28"/>
      <c r="Q151" s="28"/>
      <c r="S151" s="112">
        <v>0.1</v>
      </c>
      <c r="T151" s="114">
        <v>2028</v>
      </c>
      <c r="U151" s="110">
        <v>1495372.43</v>
      </c>
      <c r="V151" s="110"/>
      <c r="W151" s="110">
        <v>1495372.43</v>
      </c>
      <c r="X151" s="111">
        <v>1</v>
      </c>
      <c r="Y151" s="112">
        <v>0</v>
      </c>
      <c r="Z151" s="110">
        <v>1345835.1869999999</v>
      </c>
      <c r="AA151" s="110">
        <v>84296.511966401711</v>
      </c>
      <c r="AB151" s="110">
        <v>65240.731033598306</v>
      </c>
      <c r="AC151" s="110">
        <v>0</v>
      </c>
      <c r="AD151" s="110">
        <v>0</v>
      </c>
      <c r="AE151" s="42" t="s">
        <v>1892</v>
      </c>
      <c r="AF151" s="104" t="s">
        <v>764</v>
      </c>
      <c r="AG151" t="s">
        <v>8475</v>
      </c>
      <c r="AH151">
        <v>0</v>
      </c>
      <c r="AI151" s="495">
        <v>1369.5621873965858</v>
      </c>
      <c r="AK151" s="379"/>
      <c r="AL151" s="379"/>
      <c r="AM151" s="131"/>
      <c r="AN151" s="131"/>
      <c r="AO151" s="131"/>
      <c r="AP151" s="131"/>
      <c r="AQ151" s="131"/>
      <c r="AR151" s="132"/>
    </row>
    <row r="152" spans="1:44" ht="25">
      <c r="A152" s="104" t="s">
        <v>26</v>
      </c>
      <c r="B152" s="104" t="s">
        <v>11</v>
      </c>
      <c r="D152" s="42">
        <v>3201346</v>
      </c>
      <c r="F152" s="28" t="s">
        <v>1324</v>
      </c>
      <c r="G152" s="28" t="s">
        <v>1175</v>
      </c>
      <c r="H152" s="28"/>
      <c r="I152" s="28"/>
      <c r="J152" s="28"/>
      <c r="K152" s="28"/>
      <c r="L152" s="28"/>
      <c r="M152" s="106" t="s">
        <v>6024</v>
      </c>
      <c r="N152" s="332"/>
      <c r="O152" s="28"/>
      <c r="P152" s="28"/>
      <c r="Q152" s="28"/>
      <c r="S152" s="112">
        <v>0.1</v>
      </c>
      <c r="T152" s="114">
        <v>2028</v>
      </c>
      <c r="U152" s="110">
        <v>3425542.84</v>
      </c>
      <c r="V152" s="110"/>
      <c r="W152" s="110">
        <v>3425542.84</v>
      </c>
      <c r="X152" s="111">
        <v>1</v>
      </c>
      <c r="Y152" s="112">
        <v>0</v>
      </c>
      <c r="Z152" s="110">
        <v>3082988.5559999999</v>
      </c>
      <c r="AA152" s="110">
        <v>193103.27461599745</v>
      </c>
      <c r="AB152" s="110">
        <v>149451.00938400254</v>
      </c>
      <c r="AC152" s="110">
        <v>0</v>
      </c>
      <c r="AD152" s="110">
        <v>0</v>
      </c>
      <c r="AE152" s="42" t="s">
        <v>1892</v>
      </c>
      <c r="AF152" s="104" t="s">
        <v>764</v>
      </c>
      <c r="AG152" t="s">
        <v>8476</v>
      </c>
      <c r="AH152">
        <v>0</v>
      </c>
      <c r="AI152" s="495">
        <v>3137.3414748398941</v>
      </c>
      <c r="AK152" s="379"/>
      <c r="AL152" s="379"/>
      <c r="AM152" s="131"/>
      <c r="AN152" s="131"/>
      <c r="AO152" s="131"/>
      <c r="AP152" s="131"/>
      <c r="AQ152" s="131"/>
      <c r="AR152" s="132"/>
    </row>
    <row r="153" spans="1:44" ht="25">
      <c r="A153" s="104" t="s">
        <v>26</v>
      </c>
      <c r="B153" s="104" t="s">
        <v>11</v>
      </c>
      <c r="D153" s="42">
        <v>3201346</v>
      </c>
      <c r="F153" s="28" t="s">
        <v>1324</v>
      </c>
      <c r="G153" s="28" t="s">
        <v>1175</v>
      </c>
      <c r="H153" s="28"/>
      <c r="I153" s="28"/>
      <c r="J153" s="28"/>
      <c r="K153" s="28"/>
      <c r="L153" s="28"/>
      <c r="M153" s="106" t="s">
        <v>6024</v>
      </c>
      <c r="N153" s="332"/>
      <c r="O153" s="28"/>
      <c r="P153" s="28"/>
      <c r="Q153" s="28"/>
      <c r="S153" s="112">
        <v>0.1</v>
      </c>
      <c r="T153" s="114">
        <v>2028</v>
      </c>
      <c r="U153" s="110">
        <v>293943.26</v>
      </c>
      <c r="V153" s="110"/>
      <c r="W153" s="110">
        <v>293943.26</v>
      </c>
      <c r="X153" s="111">
        <v>1</v>
      </c>
      <c r="Y153" s="112">
        <v>0</v>
      </c>
      <c r="Z153" s="110">
        <v>264548.93400000001</v>
      </c>
      <c r="AA153" s="110">
        <v>16570.04705779755</v>
      </c>
      <c r="AB153" s="110">
        <v>12824.278942202451</v>
      </c>
      <c r="AC153" s="110">
        <v>0</v>
      </c>
      <c r="AD153" s="110">
        <v>0</v>
      </c>
      <c r="AE153" s="42" t="s">
        <v>1892</v>
      </c>
      <c r="AF153" s="104" t="s">
        <v>764</v>
      </c>
      <c r="AG153" t="s">
        <v>8477</v>
      </c>
      <c r="AH153">
        <v>0</v>
      </c>
      <c r="AI153" s="495">
        <v>269.21291717012895</v>
      </c>
      <c r="AK153" s="379"/>
      <c r="AL153" s="379"/>
      <c r="AM153" s="131"/>
      <c r="AN153" s="131"/>
      <c r="AO153" s="131"/>
      <c r="AP153" s="131"/>
      <c r="AQ153" s="131"/>
      <c r="AR153" s="132"/>
    </row>
    <row r="154" spans="1:44" ht="25">
      <c r="A154" s="104" t="s">
        <v>26</v>
      </c>
      <c r="B154" s="104" t="s">
        <v>11</v>
      </c>
      <c r="D154" s="42">
        <v>3201350</v>
      </c>
      <c r="F154" s="28" t="s">
        <v>321</v>
      </c>
      <c r="G154" s="28" t="s">
        <v>1753</v>
      </c>
      <c r="H154" s="28"/>
      <c r="I154" s="28"/>
      <c r="J154" s="28"/>
      <c r="K154" s="28"/>
      <c r="L154" s="28"/>
      <c r="M154" s="106" t="s">
        <v>6021</v>
      </c>
      <c r="N154" s="332"/>
      <c r="O154" s="28"/>
      <c r="P154" s="28"/>
      <c r="Q154" s="28"/>
      <c r="S154" s="112">
        <v>0.1</v>
      </c>
      <c r="T154" s="114">
        <v>2028</v>
      </c>
      <c r="U154" s="110">
        <v>1489375.62</v>
      </c>
      <c r="V154" s="110"/>
      <c r="W154" s="110">
        <v>1489375.62</v>
      </c>
      <c r="X154" s="111">
        <v>1</v>
      </c>
      <c r="Y154" s="112">
        <v>0</v>
      </c>
      <c r="Z154" s="110">
        <v>1340438.0580000002</v>
      </c>
      <c r="AA154" s="110">
        <v>90254.587223650189</v>
      </c>
      <c r="AB154" s="110">
        <v>58682.974776349729</v>
      </c>
      <c r="AC154" s="110">
        <v>0</v>
      </c>
      <c r="AD154" s="110">
        <v>0</v>
      </c>
      <c r="AE154" s="42" t="s">
        <v>1885</v>
      </c>
      <c r="AF154" s="104" t="s">
        <v>764</v>
      </c>
      <c r="AG154" t="s">
        <v>8478</v>
      </c>
      <c r="AH154">
        <v>0</v>
      </c>
      <c r="AI154" s="495">
        <v>-12309.558146319641</v>
      </c>
      <c r="AK154" s="379"/>
      <c r="AL154" s="379"/>
      <c r="AM154" s="131"/>
      <c r="AN154" s="131"/>
      <c r="AO154" s="131"/>
      <c r="AP154" s="131"/>
      <c r="AQ154" s="131"/>
      <c r="AR154" s="132"/>
    </row>
    <row r="155" spans="1:44" ht="37.5">
      <c r="A155" s="104" t="s">
        <v>26</v>
      </c>
      <c r="B155" s="104" t="s">
        <v>11</v>
      </c>
      <c r="D155" s="42">
        <v>3201351</v>
      </c>
      <c r="F155" s="28" t="s">
        <v>994</v>
      </c>
      <c r="G155" s="28" t="s">
        <v>1170</v>
      </c>
      <c r="H155" s="28"/>
      <c r="I155" s="28"/>
      <c r="J155" s="28"/>
      <c r="K155" s="28"/>
      <c r="L155" s="28"/>
      <c r="M155" s="106" t="s">
        <v>6005</v>
      </c>
      <c r="N155" s="332"/>
      <c r="O155" s="28"/>
      <c r="P155" s="28"/>
      <c r="Q155" s="28"/>
      <c r="S155" s="112">
        <v>0.37</v>
      </c>
      <c r="T155" s="114">
        <v>2028</v>
      </c>
      <c r="U155" s="110">
        <v>1057268.8699999999</v>
      </c>
      <c r="V155" s="110"/>
      <c r="W155" s="110">
        <v>1057268.8699999999</v>
      </c>
      <c r="X155" s="111">
        <v>1</v>
      </c>
      <c r="Y155" s="112">
        <v>0</v>
      </c>
      <c r="Z155" s="110">
        <v>666079.38809999998</v>
      </c>
      <c r="AA155" s="110">
        <v>0</v>
      </c>
      <c r="AB155" s="110">
        <v>391189.4818999999</v>
      </c>
      <c r="AC155" s="110">
        <v>0</v>
      </c>
      <c r="AD155" s="110">
        <v>0</v>
      </c>
      <c r="AE155" s="42" t="s">
        <v>1911</v>
      </c>
      <c r="AF155" s="104" t="s">
        <v>765</v>
      </c>
      <c r="AG155" t="s">
        <v>8098</v>
      </c>
      <c r="AH155">
        <v>0</v>
      </c>
      <c r="AI155" s="495">
        <v>-394021.82980062312</v>
      </c>
      <c r="AK155" s="379"/>
      <c r="AL155" s="379"/>
      <c r="AM155" s="131"/>
      <c r="AN155" s="131"/>
      <c r="AO155" s="131"/>
      <c r="AP155" s="131"/>
      <c r="AQ155" s="131"/>
      <c r="AR155" s="132"/>
    </row>
    <row r="156" spans="1:44" ht="37.5">
      <c r="A156" s="104" t="s">
        <v>26</v>
      </c>
      <c r="B156" s="104" t="s">
        <v>11</v>
      </c>
      <c r="D156" s="42">
        <v>3201353</v>
      </c>
      <c r="F156" s="28" t="s">
        <v>1826</v>
      </c>
      <c r="G156" s="28" t="s">
        <v>1170</v>
      </c>
      <c r="H156" s="28"/>
      <c r="I156" s="28"/>
      <c r="J156" s="28"/>
      <c r="K156" s="28"/>
      <c r="L156" s="28"/>
      <c r="M156" s="106" t="s">
        <v>6005</v>
      </c>
      <c r="N156" s="332"/>
      <c r="O156" s="28"/>
      <c r="P156" s="28"/>
      <c r="Q156" s="28"/>
      <c r="S156" s="112">
        <v>0.37</v>
      </c>
      <c r="T156" s="114">
        <v>2028</v>
      </c>
      <c r="U156" s="110">
        <v>1607680.33</v>
      </c>
      <c r="V156" s="110"/>
      <c r="W156" s="110">
        <v>1607680.33</v>
      </c>
      <c r="X156" s="111">
        <v>1</v>
      </c>
      <c r="Y156" s="112">
        <v>0</v>
      </c>
      <c r="Z156" s="110">
        <v>1012838.6079000001</v>
      </c>
      <c r="AA156" s="110">
        <v>0</v>
      </c>
      <c r="AB156" s="110">
        <v>594841.72210000001</v>
      </c>
      <c r="AC156" s="110">
        <v>0</v>
      </c>
      <c r="AD156" s="110">
        <v>0</v>
      </c>
      <c r="AE156" s="42" t="s">
        <v>1911</v>
      </c>
      <c r="AF156" s="104" t="s">
        <v>765</v>
      </c>
      <c r="AG156" t="s">
        <v>8100</v>
      </c>
      <c r="AH156">
        <v>0</v>
      </c>
      <c r="AI156" s="495">
        <v>-599148.58304781991</v>
      </c>
      <c r="AK156" s="379"/>
      <c r="AL156" s="379"/>
      <c r="AM156" s="131"/>
      <c r="AN156" s="131"/>
      <c r="AO156" s="131"/>
      <c r="AP156" s="131"/>
      <c r="AQ156" s="131"/>
      <c r="AR156" s="132"/>
    </row>
    <row r="157" spans="1:44" ht="37.5">
      <c r="A157" s="104" t="s">
        <v>26</v>
      </c>
      <c r="B157" s="104" t="s">
        <v>11</v>
      </c>
      <c r="D157" s="42">
        <v>3201354</v>
      </c>
      <c r="F157" s="28" t="s">
        <v>990</v>
      </c>
      <c r="G157" s="28" t="s">
        <v>1170</v>
      </c>
      <c r="H157" s="28"/>
      <c r="I157" s="28"/>
      <c r="J157" s="28"/>
      <c r="K157" s="28"/>
      <c r="L157" s="28"/>
      <c r="M157" s="106" t="s">
        <v>6005</v>
      </c>
      <c r="N157" s="332"/>
      <c r="O157" s="28"/>
      <c r="P157" s="28"/>
      <c r="Q157" s="28"/>
      <c r="S157" s="112">
        <v>0.37</v>
      </c>
      <c r="T157" s="114">
        <v>2028</v>
      </c>
      <c r="U157" s="110">
        <v>835234.75</v>
      </c>
      <c r="V157" s="110"/>
      <c r="W157" s="110">
        <v>835234.75</v>
      </c>
      <c r="X157" s="111">
        <v>1</v>
      </c>
      <c r="Y157" s="112">
        <v>0</v>
      </c>
      <c r="Z157" s="110">
        <v>526197.89249999996</v>
      </c>
      <c r="AA157" s="110">
        <v>0</v>
      </c>
      <c r="AB157" s="110">
        <v>309036.85750000004</v>
      </c>
      <c r="AC157" s="110">
        <v>0</v>
      </c>
      <c r="AD157" s="110">
        <v>0</v>
      </c>
      <c r="AE157" s="42" t="s">
        <v>1911</v>
      </c>
      <c r="AF157" s="104" t="s">
        <v>765</v>
      </c>
      <c r="AG157" t="s">
        <v>8101</v>
      </c>
      <c r="AH157">
        <v>0</v>
      </c>
      <c r="AI157" s="495">
        <v>-311274.3918281318</v>
      </c>
      <c r="AK157" s="379"/>
      <c r="AL157" s="379"/>
      <c r="AM157" s="131"/>
      <c r="AN157" s="131"/>
      <c r="AO157" s="131"/>
      <c r="AP157" s="131"/>
      <c r="AQ157" s="131"/>
      <c r="AR157" s="132"/>
    </row>
    <row r="158" spans="1:44" ht="37.5">
      <c r="A158" s="104" t="s">
        <v>26</v>
      </c>
      <c r="B158" s="104" t="s">
        <v>11</v>
      </c>
      <c r="D158" s="42">
        <v>3201355</v>
      </c>
      <c r="F158" s="28" t="s">
        <v>989</v>
      </c>
      <c r="G158" s="28" t="s">
        <v>1170</v>
      </c>
      <c r="H158" s="28"/>
      <c r="I158" s="28"/>
      <c r="J158" s="28"/>
      <c r="K158" s="28"/>
      <c r="L158" s="28"/>
      <c r="M158" s="106" t="s">
        <v>6005</v>
      </c>
      <c r="N158" s="332"/>
      <c r="O158" s="28"/>
      <c r="P158" s="28"/>
      <c r="Q158" s="28"/>
      <c r="S158" s="112">
        <v>0.37</v>
      </c>
      <c r="T158" s="114">
        <v>2028</v>
      </c>
      <c r="U158" s="110">
        <v>978042.88000000012</v>
      </c>
      <c r="V158" s="110"/>
      <c r="W158" s="110">
        <v>978042.88000000012</v>
      </c>
      <c r="X158" s="111">
        <v>1</v>
      </c>
      <c r="Y158" s="112">
        <v>0</v>
      </c>
      <c r="Z158" s="110">
        <v>616167.0144000001</v>
      </c>
      <c r="AA158" s="110">
        <v>0</v>
      </c>
      <c r="AB158" s="110">
        <v>361875.86560000002</v>
      </c>
      <c r="AC158" s="110">
        <v>0</v>
      </c>
      <c r="AD158" s="110">
        <v>0</v>
      </c>
      <c r="AE158" s="42" t="s">
        <v>1911</v>
      </c>
      <c r="AF158" s="104" t="s">
        <v>765</v>
      </c>
      <c r="AG158" t="s">
        <v>8102</v>
      </c>
      <c r="AH158">
        <v>0</v>
      </c>
      <c r="AI158" s="495">
        <v>-364495.97272363782</v>
      </c>
      <c r="AK158" s="379"/>
      <c r="AL158" s="379"/>
      <c r="AM158" s="131"/>
      <c r="AN158" s="131"/>
      <c r="AO158" s="131"/>
      <c r="AP158" s="131"/>
      <c r="AQ158" s="131"/>
      <c r="AR158" s="132"/>
    </row>
    <row r="159" spans="1:44" ht="37.5">
      <c r="A159" s="104" t="s">
        <v>26</v>
      </c>
      <c r="B159" s="104" t="s">
        <v>11</v>
      </c>
      <c r="D159" s="42">
        <v>3201356</v>
      </c>
      <c r="F159" s="28" t="s">
        <v>1750</v>
      </c>
      <c r="G159" s="28" t="s">
        <v>1170</v>
      </c>
      <c r="H159" s="28"/>
      <c r="I159" s="28"/>
      <c r="J159" s="28"/>
      <c r="K159" s="28"/>
      <c r="L159" s="28"/>
      <c r="M159" s="106" t="s">
        <v>6005</v>
      </c>
      <c r="N159" s="332"/>
      <c r="O159" s="28"/>
      <c r="P159" s="28"/>
      <c r="Q159" s="28"/>
      <c r="S159" s="112">
        <v>0.37</v>
      </c>
      <c r="T159" s="114">
        <v>2028</v>
      </c>
      <c r="U159" s="110">
        <v>342031.24000000005</v>
      </c>
      <c r="V159" s="110"/>
      <c r="W159" s="110">
        <v>342031.24000000005</v>
      </c>
      <c r="X159" s="111">
        <v>1</v>
      </c>
      <c r="Y159" s="112">
        <v>0</v>
      </c>
      <c r="Z159" s="110">
        <v>215479.68120000002</v>
      </c>
      <c r="AA159" s="110">
        <v>0</v>
      </c>
      <c r="AB159" s="110">
        <v>126551.55880000003</v>
      </c>
      <c r="AC159" s="110">
        <v>0</v>
      </c>
      <c r="AD159" s="110">
        <v>0</v>
      </c>
      <c r="AE159" s="42" t="s">
        <v>1911</v>
      </c>
      <c r="AF159" s="104" t="s">
        <v>765</v>
      </c>
      <c r="AG159" t="s">
        <v>8103</v>
      </c>
      <c r="AH159">
        <v>0</v>
      </c>
      <c r="AI159" s="495">
        <v>-127467.83609903898</v>
      </c>
      <c r="AK159" s="379"/>
      <c r="AL159" s="379"/>
      <c r="AM159" s="131"/>
      <c r="AN159" s="131"/>
      <c r="AO159" s="131"/>
      <c r="AP159" s="131"/>
      <c r="AQ159" s="131"/>
      <c r="AR159" s="132"/>
    </row>
    <row r="160" spans="1:44" ht="37.5">
      <c r="A160" s="104" t="s">
        <v>26</v>
      </c>
      <c r="B160" s="104" t="s">
        <v>11</v>
      </c>
      <c r="D160" s="1">
        <v>3201357</v>
      </c>
      <c r="F160" s="28" t="s">
        <v>1754</v>
      </c>
      <c r="G160" s="28" t="s">
        <v>1170</v>
      </c>
      <c r="H160" s="28"/>
      <c r="I160" s="28"/>
      <c r="J160" s="28"/>
      <c r="K160" s="28"/>
      <c r="L160" s="28"/>
      <c r="M160" s="106" t="s">
        <v>6607</v>
      </c>
      <c r="N160" s="332"/>
      <c r="O160" s="28"/>
      <c r="P160" s="28"/>
      <c r="Q160" s="28"/>
      <c r="S160" s="112">
        <v>0.51</v>
      </c>
      <c r="T160" s="114">
        <v>2028</v>
      </c>
      <c r="U160" s="110">
        <v>148355.1</v>
      </c>
      <c r="V160" s="110"/>
      <c r="W160" s="110">
        <v>148355.1</v>
      </c>
      <c r="X160" s="111">
        <v>1</v>
      </c>
      <c r="Y160" s="112">
        <v>0</v>
      </c>
      <c r="Z160" s="110">
        <v>72693.998999999996</v>
      </c>
      <c r="AA160" s="110">
        <v>0</v>
      </c>
      <c r="AB160" s="110">
        <v>75661.10100000001</v>
      </c>
      <c r="AC160" s="110">
        <v>0</v>
      </c>
      <c r="AD160" s="110">
        <v>0</v>
      </c>
      <c r="AE160" s="42" t="s">
        <v>1898</v>
      </c>
      <c r="AF160" s="104" t="s">
        <v>764</v>
      </c>
      <c r="AG160" t="s">
        <v>8089</v>
      </c>
      <c r="AH160">
        <v>0</v>
      </c>
      <c r="AI160" s="495">
        <v>-34820.773297382453</v>
      </c>
      <c r="AK160" s="379"/>
      <c r="AL160" s="379"/>
      <c r="AM160" s="131"/>
      <c r="AN160" s="131"/>
      <c r="AO160" s="131"/>
      <c r="AP160" s="131"/>
      <c r="AQ160" s="131"/>
      <c r="AR160" s="132"/>
    </row>
    <row r="161" spans="1:44" ht="37.5">
      <c r="A161" s="104" t="s">
        <v>26</v>
      </c>
      <c r="B161" s="104" t="s">
        <v>11</v>
      </c>
      <c r="D161" s="42">
        <v>3201357</v>
      </c>
      <c r="F161" s="28" t="s">
        <v>1754</v>
      </c>
      <c r="G161" s="28" t="s">
        <v>1170</v>
      </c>
      <c r="H161" s="28"/>
      <c r="I161" s="28"/>
      <c r="J161" s="28"/>
      <c r="K161" s="28"/>
      <c r="L161" s="28"/>
      <c r="M161" s="106" t="s">
        <v>6607</v>
      </c>
      <c r="N161" s="332"/>
      <c r="O161" s="28"/>
      <c r="P161" s="28"/>
      <c r="Q161" s="28"/>
      <c r="S161" s="112">
        <v>0.51</v>
      </c>
      <c r="T161" s="114">
        <v>2028</v>
      </c>
      <c r="U161" s="110">
        <v>245343</v>
      </c>
      <c r="V161" s="110"/>
      <c r="W161" s="110">
        <v>245343</v>
      </c>
      <c r="X161" s="111">
        <v>1</v>
      </c>
      <c r="Y161" s="112">
        <v>0</v>
      </c>
      <c r="Z161" s="110">
        <v>120218.06999999999</v>
      </c>
      <c r="AA161" s="110">
        <v>84909.78243561853</v>
      </c>
      <c r="AB161" s="110">
        <v>40215.147564381477</v>
      </c>
      <c r="AC161" s="110">
        <v>0</v>
      </c>
      <c r="AD161" s="110">
        <v>0</v>
      </c>
      <c r="AE161" s="42" t="s">
        <v>1898</v>
      </c>
      <c r="AF161" s="104" t="s">
        <v>764</v>
      </c>
      <c r="AG161" t="s">
        <v>8479</v>
      </c>
      <c r="AH161">
        <v>0</v>
      </c>
      <c r="AI161" s="495">
        <v>-18507.826583968283</v>
      </c>
      <c r="AK161" s="379"/>
      <c r="AL161" s="379"/>
      <c r="AM161" s="131"/>
      <c r="AN161" s="131"/>
      <c r="AO161" s="131"/>
      <c r="AP161" s="131"/>
      <c r="AQ161" s="131"/>
      <c r="AR161" s="132"/>
    </row>
    <row r="162" spans="1:44" ht="37.5">
      <c r="A162" s="104" t="s">
        <v>26</v>
      </c>
      <c r="B162" s="104" t="s">
        <v>11</v>
      </c>
      <c r="D162" s="42">
        <v>3201357</v>
      </c>
      <c r="F162" s="28" t="s">
        <v>1754</v>
      </c>
      <c r="G162" s="28" t="s">
        <v>1170</v>
      </c>
      <c r="H162" s="28"/>
      <c r="I162" s="28"/>
      <c r="J162" s="28"/>
      <c r="K162" s="28"/>
      <c r="L162" s="28"/>
      <c r="M162" s="106" t="s">
        <v>6607</v>
      </c>
      <c r="N162" s="332"/>
      <c r="O162" s="28"/>
      <c r="P162" s="28"/>
      <c r="Q162" s="28"/>
      <c r="S162" s="112">
        <v>0.51</v>
      </c>
      <c r="T162" s="114">
        <v>2028</v>
      </c>
      <c r="U162" s="110">
        <v>166068.11000000002</v>
      </c>
      <c r="V162" s="110"/>
      <c r="W162" s="110">
        <v>166068.11000000002</v>
      </c>
      <c r="X162" s="111">
        <v>1</v>
      </c>
      <c r="Y162" s="112">
        <v>0</v>
      </c>
      <c r="Z162" s="110">
        <v>81373.373900000006</v>
      </c>
      <c r="AA162" s="110">
        <v>57473.851259642077</v>
      </c>
      <c r="AB162" s="110">
        <v>27220.884840357932</v>
      </c>
      <c r="AC162" s="110">
        <v>0</v>
      </c>
      <c r="AD162" s="110">
        <v>0</v>
      </c>
      <c r="AE162" s="42" t="s">
        <v>1898</v>
      </c>
      <c r="AF162" s="104" t="s">
        <v>764</v>
      </c>
      <c r="AG162" t="s">
        <v>8480</v>
      </c>
      <c r="AH162">
        <v>0</v>
      </c>
      <c r="AI162" s="495">
        <v>-12527.603318649277</v>
      </c>
      <c r="AK162" s="379"/>
      <c r="AL162" s="379"/>
      <c r="AM162" s="131"/>
      <c r="AN162" s="131"/>
      <c r="AO162" s="131"/>
      <c r="AP162" s="131"/>
      <c r="AQ162" s="131"/>
      <c r="AR162" s="132"/>
    </row>
    <row r="163" spans="1:44" ht="37.5">
      <c r="A163" s="104" t="s">
        <v>26</v>
      </c>
      <c r="B163" s="104" t="s">
        <v>11</v>
      </c>
      <c r="D163" s="42">
        <v>3201358</v>
      </c>
      <c r="F163" s="28" t="s">
        <v>1749</v>
      </c>
      <c r="G163" s="28" t="s">
        <v>1170</v>
      </c>
      <c r="H163" s="28"/>
      <c r="I163" s="28"/>
      <c r="J163" s="28"/>
      <c r="K163" s="28"/>
      <c r="L163" s="28"/>
      <c r="M163" s="106" t="s">
        <v>6005</v>
      </c>
      <c r="N163" s="332"/>
      <c r="O163" s="28"/>
      <c r="P163" s="28"/>
      <c r="Q163" s="28"/>
      <c r="S163" s="112">
        <v>0.37</v>
      </c>
      <c r="T163" s="114">
        <v>2028</v>
      </c>
      <c r="U163" s="110">
        <v>4166973.569999997</v>
      </c>
      <c r="V163" s="110"/>
      <c r="W163" s="110">
        <v>4166973.569999997</v>
      </c>
      <c r="X163" s="111">
        <v>1</v>
      </c>
      <c r="Y163" s="112">
        <v>0</v>
      </c>
      <c r="Z163" s="110">
        <v>2625193.3490999984</v>
      </c>
      <c r="AA163" s="110">
        <v>0</v>
      </c>
      <c r="AB163" s="110">
        <v>1541780.2208999987</v>
      </c>
      <c r="AC163" s="110">
        <v>0</v>
      </c>
      <c r="AD163" s="110">
        <v>0</v>
      </c>
      <c r="AE163" s="42" t="s">
        <v>1911</v>
      </c>
      <c r="AF163" s="104" t="s">
        <v>765</v>
      </c>
      <c r="AG163" t="s">
        <v>8104</v>
      </c>
      <c r="AH163">
        <v>0</v>
      </c>
      <c r="AI163" s="495">
        <v>-1552943.245914574</v>
      </c>
      <c r="AK163" s="379"/>
      <c r="AL163" s="379"/>
      <c r="AM163" s="131"/>
      <c r="AN163" s="131"/>
      <c r="AO163" s="131"/>
      <c r="AP163" s="131"/>
      <c r="AQ163" s="131"/>
      <c r="AR163" s="132"/>
    </row>
    <row r="164" spans="1:44" ht="37.5">
      <c r="A164" s="104" t="s">
        <v>26</v>
      </c>
      <c r="B164" s="104" t="s">
        <v>11</v>
      </c>
      <c r="D164" s="42">
        <v>3201360</v>
      </c>
      <c r="F164" s="28" t="s">
        <v>992</v>
      </c>
      <c r="G164" s="28" t="s">
        <v>1170</v>
      </c>
      <c r="H164" s="28"/>
      <c r="I164" s="28"/>
      <c r="J164" s="28"/>
      <c r="K164" s="28"/>
      <c r="L164" s="28"/>
      <c r="M164" s="106" t="s">
        <v>6005</v>
      </c>
      <c r="N164" s="332"/>
      <c r="O164" s="28"/>
      <c r="P164" s="28"/>
      <c r="Q164" s="28"/>
      <c r="S164" s="112">
        <v>0.37</v>
      </c>
      <c r="T164" s="114">
        <v>2028</v>
      </c>
      <c r="U164" s="110">
        <v>11617256.540000012</v>
      </c>
      <c r="V164" s="110"/>
      <c r="W164" s="110">
        <v>11617256.540000012</v>
      </c>
      <c r="X164" s="111">
        <v>1</v>
      </c>
      <c r="Y164" s="112">
        <v>0</v>
      </c>
      <c r="Z164" s="110">
        <v>7318871.6202000082</v>
      </c>
      <c r="AA164" s="110">
        <v>0</v>
      </c>
      <c r="AB164" s="110">
        <v>4298384.919800004</v>
      </c>
      <c r="AC164" s="110">
        <v>0</v>
      </c>
      <c r="AD164" s="110">
        <v>0</v>
      </c>
      <c r="AE164" s="42" t="s">
        <v>1911</v>
      </c>
      <c r="AF164" s="104" t="s">
        <v>765</v>
      </c>
      <c r="AG164" t="s">
        <v>8105</v>
      </c>
      <c r="AH164">
        <v>0</v>
      </c>
      <c r="AI164" s="495">
        <v>-4329506.7215532986</v>
      </c>
      <c r="AK164" s="379"/>
      <c r="AL164" s="379"/>
      <c r="AM164" s="131"/>
      <c r="AN164" s="131"/>
      <c r="AO164" s="131"/>
      <c r="AP164" s="131"/>
      <c r="AQ164" s="131"/>
      <c r="AR164" s="132"/>
    </row>
    <row r="165" spans="1:44" ht="25">
      <c r="A165" s="104" t="s">
        <v>26</v>
      </c>
      <c r="B165" s="104" t="s">
        <v>11</v>
      </c>
      <c r="D165" s="1">
        <v>3201361</v>
      </c>
      <c r="F165" s="28" t="s">
        <v>801</v>
      </c>
      <c r="G165" s="28" t="s">
        <v>1169</v>
      </c>
      <c r="H165" s="28"/>
      <c r="I165" s="28"/>
      <c r="J165" s="28"/>
      <c r="K165" s="28"/>
      <c r="L165" s="28"/>
      <c r="M165" s="106" t="s">
        <v>6005</v>
      </c>
      <c r="N165" s="332"/>
      <c r="O165" s="28"/>
      <c r="P165" s="28"/>
      <c r="Q165" s="28"/>
      <c r="S165" s="112">
        <v>0.75</v>
      </c>
      <c r="T165" s="114">
        <v>2028</v>
      </c>
      <c r="U165" s="110">
        <v>1516777.6400000006</v>
      </c>
      <c r="V165" s="110"/>
      <c r="W165" s="110">
        <v>1516777.6400000006</v>
      </c>
      <c r="X165" s="111">
        <v>1</v>
      </c>
      <c r="Y165" s="112">
        <v>0</v>
      </c>
      <c r="Z165" s="110">
        <v>379194.41000000015</v>
      </c>
      <c r="AA165" s="110">
        <v>0</v>
      </c>
      <c r="AB165" s="110">
        <v>1137583.2300000004</v>
      </c>
      <c r="AC165" s="110">
        <v>0</v>
      </c>
      <c r="AD165" s="110">
        <v>0</v>
      </c>
      <c r="AE165" s="42" t="s">
        <v>1911</v>
      </c>
      <c r="AF165" s="104" t="s">
        <v>765</v>
      </c>
      <c r="AG165" t="s">
        <v>8095</v>
      </c>
      <c r="AH165">
        <v>0</v>
      </c>
      <c r="AI165" s="495">
        <v>-1145819.7282249152</v>
      </c>
      <c r="AK165" s="379"/>
      <c r="AL165" s="379"/>
      <c r="AM165" s="131"/>
      <c r="AN165" s="131"/>
      <c r="AO165" s="131"/>
      <c r="AP165" s="131"/>
      <c r="AQ165" s="131"/>
      <c r="AR165" s="132"/>
    </row>
    <row r="166" spans="1:44" ht="37.5">
      <c r="A166" s="104" t="s">
        <v>26</v>
      </c>
      <c r="B166" s="104" t="s">
        <v>11</v>
      </c>
      <c r="D166" s="42">
        <v>3201362</v>
      </c>
      <c r="F166" s="28" t="s">
        <v>993</v>
      </c>
      <c r="G166" s="28" t="s">
        <v>1170</v>
      </c>
      <c r="H166" s="28"/>
      <c r="I166" s="28"/>
      <c r="J166" s="28"/>
      <c r="K166" s="28"/>
      <c r="L166" s="28"/>
      <c r="M166" s="106" t="s">
        <v>6005</v>
      </c>
      <c r="N166" s="332"/>
      <c r="O166" s="28"/>
      <c r="P166" s="28"/>
      <c r="Q166" s="28"/>
      <c r="S166" s="112">
        <v>0.37</v>
      </c>
      <c r="T166" s="114">
        <v>2028</v>
      </c>
      <c r="U166" s="110">
        <v>3636215.120000001</v>
      </c>
      <c r="V166" s="110"/>
      <c r="W166" s="110">
        <v>3636215.120000001</v>
      </c>
      <c r="X166" s="111">
        <v>1</v>
      </c>
      <c r="Y166" s="112">
        <v>0</v>
      </c>
      <c r="Z166" s="110">
        <v>2290815.5256000008</v>
      </c>
      <c r="AA166" s="110">
        <v>0</v>
      </c>
      <c r="AB166" s="110">
        <v>1345399.5944000003</v>
      </c>
      <c r="AC166" s="110">
        <v>0</v>
      </c>
      <c r="AD166" s="110">
        <v>0</v>
      </c>
      <c r="AE166" s="42" t="s">
        <v>1911</v>
      </c>
      <c r="AF166" s="104" t="s">
        <v>765</v>
      </c>
      <c r="AG166" t="s">
        <v>8099</v>
      </c>
      <c r="AH166">
        <v>0</v>
      </c>
      <c r="AI166" s="495">
        <v>-1355140.7553795592</v>
      </c>
      <c r="AK166" s="379"/>
      <c r="AL166" s="379"/>
      <c r="AM166" s="131"/>
      <c r="AN166" s="131"/>
      <c r="AO166" s="131"/>
      <c r="AP166" s="131"/>
      <c r="AQ166" s="131"/>
      <c r="AR166" s="132"/>
    </row>
    <row r="167" spans="1:44" ht="37.5">
      <c r="A167" s="104" t="s">
        <v>26</v>
      </c>
      <c r="B167" s="104" t="s">
        <v>11</v>
      </c>
      <c r="D167" s="42">
        <v>3201363</v>
      </c>
      <c r="F167" s="28" t="s">
        <v>991</v>
      </c>
      <c r="G167" s="28" t="s">
        <v>1170</v>
      </c>
      <c r="H167" s="28"/>
      <c r="I167" s="28"/>
      <c r="J167" s="28"/>
      <c r="K167" s="28"/>
      <c r="L167" s="28"/>
      <c r="M167" s="106" t="s">
        <v>6005</v>
      </c>
      <c r="N167" s="332"/>
      <c r="O167" s="28"/>
      <c r="P167" s="28"/>
      <c r="Q167" s="28"/>
      <c r="S167" s="112">
        <v>0.37</v>
      </c>
      <c r="T167" s="114">
        <v>2028</v>
      </c>
      <c r="U167" s="110">
        <v>202326.36</v>
      </c>
      <c r="V167" s="110"/>
      <c r="W167" s="110">
        <v>202326.36</v>
      </c>
      <c r="X167" s="111">
        <v>1</v>
      </c>
      <c r="Y167" s="112">
        <v>0</v>
      </c>
      <c r="Z167" s="110">
        <v>127465.60679999999</v>
      </c>
      <c r="AA167" s="110">
        <v>0</v>
      </c>
      <c r="AB167" s="110">
        <v>74860.753199999992</v>
      </c>
      <c r="AC167" s="110">
        <v>0</v>
      </c>
      <c r="AD167" s="110">
        <v>0</v>
      </c>
      <c r="AE167" s="42" t="s">
        <v>1911</v>
      </c>
      <c r="AF167" s="104" t="s">
        <v>765</v>
      </c>
      <c r="AG167" t="s">
        <v>8106</v>
      </c>
      <c r="AH167">
        <v>0</v>
      </c>
      <c r="AI167" s="495">
        <v>-75402.771088965877</v>
      </c>
      <c r="AK167" s="379"/>
      <c r="AL167" s="379"/>
      <c r="AM167" s="131"/>
      <c r="AN167" s="131"/>
      <c r="AO167" s="131"/>
      <c r="AP167" s="131"/>
      <c r="AQ167" s="131"/>
      <c r="AR167" s="132"/>
    </row>
    <row r="168" spans="1:44" ht="37.5">
      <c r="A168" s="104" t="s">
        <v>26</v>
      </c>
      <c r="B168" s="104" t="s">
        <v>11</v>
      </c>
      <c r="D168" s="113">
        <v>3201364</v>
      </c>
      <c r="F168" s="28" t="s">
        <v>1755</v>
      </c>
      <c r="G168" s="28" t="s">
        <v>1170</v>
      </c>
      <c r="H168" s="28"/>
      <c r="I168" s="28"/>
      <c r="J168" s="28"/>
      <c r="K168" s="28"/>
      <c r="L168" s="28"/>
      <c r="M168" s="106" t="s">
        <v>6019</v>
      </c>
      <c r="N168" s="332"/>
      <c r="O168" s="28"/>
      <c r="P168" s="28"/>
      <c r="Q168" s="28"/>
      <c r="S168" s="112">
        <v>0.51</v>
      </c>
      <c r="T168" s="114">
        <v>2028</v>
      </c>
      <c r="U168" s="110">
        <v>9922203.3500000108</v>
      </c>
      <c r="V168" s="110"/>
      <c r="W168" s="110">
        <v>9922203.3500000108</v>
      </c>
      <c r="X168" s="111">
        <v>1</v>
      </c>
      <c r="Y168" s="112">
        <v>0</v>
      </c>
      <c r="Z168" s="110">
        <v>4861879.6415000055</v>
      </c>
      <c r="AA168" s="110">
        <v>0</v>
      </c>
      <c r="AB168" s="110">
        <v>5060323.7085000053</v>
      </c>
      <c r="AC168" s="110">
        <v>0</v>
      </c>
      <c r="AD168" s="110">
        <v>0</v>
      </c>
      <c r="AE168" s="42" t="s">
        <v>1891</v>
      </c>
      <c r="AF168" s="104" t="s">
        <v>764</v>
      </c>
      <c r="AG168" t="s">
        <v>8090</v>
      </c>
      <c r="AH168">
        <v>0</v>
      </c>
      <c r="AI168" s="495">
        <v>495654.73716889916</v>
      </c>
      <c r="AK168" s="379"/>
      <c r="AL168" s="379"/>
      <c r="AM168" s="131"/>
      <c r="AN168" s="131"/>
      <c r="AO168" s="131"/>
      <c r="AP168" s="131"/>
      <c r="AQ168" s="131"/>
      <c r="AR168" s="132"/>
    </row>
    <row r="169" spans="1:44" ht="37.5">
      <c r="A169" s="104" t="s">
        <v>26</v>
      </c>
      <c r="B169" s="104" t="s">
        <v>11</v>
      </c>
      <c r="D169" s="42">
        <v>3201364</v>
      </c>
      <c r="F169" s="28" t="s">
        <v>1755</v>
      </c>
      <c r="G169" s="28" t="s">
        <v>1170</v>
      </c>
      <c r="H169" s="28"/>
      <c r="I169" s="28"/>
      <c r="J169" s="28"/>
      <c r="K169" s="28"/>
      <c r="L169" s="28"/>
      <c r="M169" s="106" t="s">
        <v>6019</v>
      </c>
      <c r="N169" s="332"/>
      <c r="O169" s="28"/>
      <c r="P169" s="28"/>
      <c r="Q169" s="28"/>
      <c r="S169" s="112">
        <v>0.51</v>
      </c>
      <c r="T169" s="114">
        <v>2028</v>
      </c>
      <c r="U169" s="110">
        <v>5078220</v>
      </c>
      <c r="V169" s="110"/>
      <c r="W169" s="110">
        <v>5078220</v>
      </c>
      <c r="X169" s="111">
        <v>1</v>
      </c>
      <c r="Y169" s="112">
        <v>0</v>
      </c>
      <c r="Z169" s="110">
        <v>2488327.7999999998</v>
      </c>
      <c r="AA169" s="110">
        <v>1388485.9596191379</v>
      </c>
      <c r="AB169" s="110">
        <v>1201406.2403808623</v>
      </c>
      <c r="AC169" s="110">
        <v>0</v>
      </c>
      <c r="AD169" s="110">
        <v>0</v>
      </c>
      <c r="AE169" s="42" t="s">
        <v>1891</v>
      </c>
      <c r="AF169" s="104" t="s">
        <v>764</v>
      </c>
      <c r="AG169" t="s">
        <v>8481</v>
      </c>
      <c r="AH169">
        <v>0</v>
      </c>
      <c r="AI169" s="495">
        <v>117676.79868163339</v>
      </c>
      <c r="AK169" s="379"/>
      <c r="AL169" s="379"/>
      <c r="AM169" s="131"/>
      <c r="AN169" s="131"/>
      <c r="AO169" s="131"/>
      <c r="AP169" s="131"/>
      <c r="AQ169" s="131"/>
      <c r="AR169" s="132"/>
    </row>
    <row r="170" spans="1:44" ht="37.5">
      <c r="A170" s="104" t="s">
        <v>26</v>
      </c>
      <c r="B170" s="104" t="s">
        <v>11</v>
      </c>
      <c r="D170" s="42">
        <v>3201364</v>
      </c>
      <c r="F170" s="28" t="s">
        <v>1755</v>
      </c>
      <c r="G170" s="28" t="s">
        <v>1170</v>
      </c>
      <c r="H170" s="28"/>
      <c r="I170" s="28"/>
      <c r="J170" s="28"/>
      <c r="K170" s="28"/>
      <c r="L170" s="28"/>
      <c r="M170" s="106" t="s">
        <v>6024</v>
      </c>
      <c r="N170" s="332"/>
      <c r="O170" s="28"/>
      <c r="P170" s="28"/>
      <c r="Q170" s="28"/>
      <c r="S170" s="112">
        <v>0.51</v>
      </c>
      <c r="T170" s="114">
        <v>2028</v>
      </c>
      <c r="U170" s="110">
        <v>790170.64500000002</v>
      </c>
      <c r="V170" s="110"/>
      <c r="W170" s="110">
        <v>790170.64500000002</v>
      </c>
      <c r="X170" s="111">
        <v>1</v>
      </c>
      <c r="Y170" s="112">
        <v>0</v>
      </c>
      <c r="Z170" s="110">
        <v>387183.61605000001</v>
      </c>
      <c r="AA170" s="110">
        <v>227170.16996353416</v>
      </c>
      <c r="AB170" s="110">
        <v>175816.85898646584</v>
      </c>
      <c r="AC170" s="110">
        <v>0</v>
      </c>
      <c r="AD170" s="110">
        <v>0</v>
      </c>
      <c r="AE170" s="42" t="s">
        <v>1892</v>
      </c>
      <c r="AF170" s="104" t="s">
        <v>764</v>
      </c>
      <c r="AG170" t="s">
        <v>8482</v>
      </c>
      <c r="AH170">
        <v>0</v>
      </c>
      <c r="AI170" s="495">
        <v>3690.8250131454806</v>
      </c>
      <c r="AK170" s="379"/>
      <c r="AL170" s="379"/>
      <c r="AM170" s="131"/>
      <c r="AN170" s="131"/>
      <c r="AO170" s="131"/>
      <c r="AP170" s="131"/>
      <c r="AQ170" s="131"/>
      <c r="AR170" s="132"/>
    </row>
    <row r="171" spans="1:44" ht="37.5">
      <c r="A171" s="104" t="s">
        <v>26</v>
      </c>
      <c r="B171" s="104" t="s">
        <v>11</v>
      </c>
      <c r="D171" s="42">
        <v>3201364</v>
      </c>
      <c r="F171" s="28" t="s">
        <v>1755</v>
      </c>
      <c r="G171" s="28" t="s">
        <v>1170</v>
      </c>
      <c r="H171" s="28"/>
      <c r="I171" s="28"/>
      <c r="J171" s="28"/>
      <c r="K171" s="28"/>
      <c r="L171" s="28"/>
      <c r="M171" s="106" t="s">
        <v>6024</v>
      </c>
      <c r="N171" s="332"/>
      <c r="O171" s="28"/>
      <c r="P171" s="28"/>
      <c r="Q171" s="28"/>
      <c r="S171" s="112">
        <v>0.51</v>
      </c>
      <c r="T171" s="114">
        <v>2028</v>
      </c>
      <c r="U171" s="110">
        <v>1901979.0300000003</v>
      </c>
      <c r="V171" s="110"/>
      <c r="W171" s="110">
        <v>1901979.0300000003</v>
      </c>
      <c r="X171" s="111">
        <v>1</v>
      </c>
      <c r="Y171" s="112">
        <v>0</v>
      </c>
      <c r="Z171" s="110">
        <v>931969.72470000014</v>
      </c>
      <c r="AA171" s="110">
        <v>546809.60656565242</v>
      </c>
      <c r="AB171" s="110">
        <v>423199.69873434771</v>
      </c>
      <c r="AC171" s="110">
        <v>0</v>
      </c>
      <c r="AD171" s="110">
        <v>0</v>
      </c>
      <c r="AE171" s="42" t="s">
        <v>1892</v>
      </c>
      <c r="AF171" s="104" t="s">
        <v>764</v>
      </c>
      <c r="AG171" t="s">
        <v>8483</v>
      </c>
      <c r="AH171">
        <v>0</v>
      </c>
      <c r="AI171" s="495">
        <v>8883.9946444760426</v>
      </c>
      <c r="AK171" s="379"/>
      <c r="AL171" s="379"/>
      <c r="AM171" s="131"/>
      <c r="AN171" s="131"/>
      <c r="AO171" s="131"/>
      <c r="AP171" s="131"/>
      <c r="AQ171" s="131"/>
      <c r="AR171" s="132"/>
    </row>
    <row r="172" spans="1:44" ht="37.5">
      <c r="A172" s="104" t="s">
        <v>26</v>
      </c>
      <c r="B172" s="104" t="s">
        <v>11</v>
      </c>
      <c r="D172" s="1">
        <v>3201365</v>
      </c>
      <c r="F172" s="28" t="s">
        <v>6722</v>
      </c>
      <c r="G172" s="28" t="s">
        <v>1170</v>
      </c>
      <c r="H172" s="28"/>
      <c r="I172" s="28"/>
      <c r="J172" s="28"/>
      <c r="K172" s="28"/>
      <c r="L172" s="28"/>
      <c r="M172" s="106" t="s">
        <v>6005</v>
      </c>
      <c r="N172" s="332"/>
      <c r="O172" s="28"/>
      <c r="P172" s="28"/>
      <c r="Q172" s="28"/>
      <c r="S172" s="112">
        <v>0.37</v>
      </c>
      <c r="T172" s="114">
        <v>2028</v>
      </c>
      <c r="U172" s="110">
        <v>744278.44000000006</v>
      </c>
      <c r="V172" s="110"/>
      <c r="W172" s="110">
        <v>744278.44000000006</v>
      </c>
      <c r="X172" s="111">
        <v>1</v>
      </c>
      <c r="Y172" s="112">
        <v>0</v>
      </c>
      <c r="Z172" s="110">
        <v>468895.41720000003</v>
      </c>
      <c r="AA172" s="110">
        <v>0</v>
      </c>
      <c r="AB172" s="110">
        <v>275383.02280000004</v>
      </c>
      <c r="AC172" s="110">
        <v>0</v>
      </c>
      <c r="AD172" s="110">
        <v>0</v>
      </c>
      <c r="AE172" s="42" t="s">
        <v>1911</v>
      </c>
      <c r="AF172" s="104" t="s">
        <v>765</v>
      </c>
      <c r="AG172" t="s">
        <v>8097</v>
      </c>
      <c r="AH172">
        <v>0</v>
      </c>
      <c r="AI172" s="495">
        <v>-277376.89166044712</v>
      </c>
      <c r="AK172" s="379"/>
      <c r="AL172" s="379"/>
      <c r="AM172" s="131"/>
      <c r="AN172" s="131"/>
      <c r="AO172" s="131"/>
      <c r="AP172" s="131"/>
      <c r="AQ172" s="131"/>
      <c r="AR172" s="132"/>
    </row>
    <row r="173" spans="1:44" ht="76.5" customHeight="1">
      <c r="A173" s="104" t="s">
        <v>26</v>
      </c>
      <c r="B173" s="104" t="s">
        <v>11</v>
      </c>
      <c r="D173" s="42">
        <v>3201368</v>
      </c>
      <c r="F173" s="28" t="s">
        <v>320</v>
      </c>
      <c r="G173" s="28" t="s">
        <v>1756</v>
      </c>
      <c r="H173" s="28"/>
      <c r="I173" s="28"/>
      <c r="J173" s="28"/>
      <c r="K173" s="28"/>
      <c r="L173" s="28"/>
      <c r="M173" s="106" t="s">
        <v>6055</v>
      </c>
      <c r="N173" s="332"/>
      <c r="O173" s="28"/>
      <c r="P173" s="28"/>
      <c r="Q173" s="28"/>
      <c r="S173" s="112">
        <v>0.05</v>
      </c>
      <c r="T173" s="114">
        <v>2028</v>
      </c>
      <c r="U173" s="110">
        <v>4226987</v>
      </c>
      <c r="V173" s="110"/>
      <c r="W173" s="110">
        <v>4226987</v>
      </c>
      <c r="X173" s="111">
        <v>1</v>
      </c>
      <c r="Y173" s="112">
        <v>0</v>
      </c>
      <c r="Z173" s="110">
        <v>4015637.65</v>
      </c>
      <c r="AA173" s="110">
        <v>113308.05987812253</v>
      </c>
      <c r="AB173" s="110">
        <v>98041.290121877566</v>
      </c>
      <c r="AC173" s="110">
        <v>0</v>
      </c>
      <c r="AD173" s="110">
        <v>0</v>
      </c>
      <c r="AE173" s="42" t="s">
        <v>1886</v>
      </c>
      <c r="AF173" s="104" t="s">
        <v>764</v>
      </c>
      <c r="AG173" t="s">
        <v>8484</v>
      </c>
      <c r="AH173">
        <v>0</v>
      </c>
      <c r="AI173" s="495">
        <v>-9484.4331298126199</v>
      </c>
      <c r="AK173" s="379"/>
      <c r="AL173" s="379"/>
      <c r="AM173" s="131"/>
      <c r="AN173" s="131"/>
      <c r="AO173" s="131"/>
      <c r="AP173" s="131"/>
      <c r="AQ173" s="131"/>
      <c r="AR173" s="132"/>
    </row>
    <row r="174" spans="1:44" ht="25">
      <c r="A174" s="104" t="s">
        <v>26</v>
      </c>
      <c r="B174" s="104" t="s">
        <v>11</v>
      </c>
      <c r="D174" s="42">
        <v>3201377</v>
      </c>
      <c r="F174" s="28" t="s">
        <v>322</v>
      </c>
      <c r="G174" s="28" t="s">
        <v>1190</v>
      </c>
      <c r="H174" s="28"/>
      <c r="I174" s="28"/>
      <c r="J174" s="28"/>
      <c r="K174" s="28"/>
      <c r="L174" s="28"/>
      <c r="M174" s="106" t="s">
        <v>6055</v>
      </c>
      <c r="N174" s="332"/>
      <c r="O174" s="28"/>
      <c r="P174" s="28"/>
      <c r="Q174" s="28"/>
      <c r="S174" s="112">
        <v>0.3</v>
      </c>
      <c r="T174" s="114">
        <v>2028</v>
      </c>
      <c r="U174" s="110">
        <v>1183361</v>
      </c>
      <c r="V174" s="110"/>
      <c r="W174" s="110">
        <v>1183361</v>
      </c>
      <c r="X174" s="111">
        <v>1</v>
      </c>
      <c r="Y174" s="112">
        <v>0</v>
      </c>
      <c r="Z174" s="110">
        <v>828352.7</v>
      </c>
      <c r="AA174" s="110">
        <v>190326.11982781347</v>
      </c>
      <c r="AB174" s="110">
        <v>164682.18017218658</v>
      </c>
      <c r="AC174" s="110">
        <v>0</v>
      </c>
      <c r="AD174" s="110">
        <v>0</v>
      </c>
      <c r="AE174" s="42" t="s">
        <v>1886</v>
      </c>
      <c r="AF174" s="104" t="s">
        <v>764</v>
      </c>
      <c r="AG174" t="s">
        <v>8485</v>
      </c>
      <c r="AH174">
        <v>0</v>
      </c>
      <c r="AI174" s="495">
        <v>-15931.217587744912</v>
      </c>
      <c r="AK174" s="379"/>
      <c r="AL174" s="379"/>
      <c r="AM174" s="131"/>
      <c r="AN174" s="131"/>
      <c r="AO174" s="131"/>
      <c r="AP174" s="131"/>
      <c r="AQ174" s="131"/>
      <c r="AR174" s="132"/>
    </row>
    <row r="175" spans="1:44" ht="25">
      <c r="A175" s="104" t="s">
        <v>26</v>
      </c>
      <c r="B175" s="104" t="s">
        <v>11</v>
      </c>
      <c r="D175" s="42">
        <v>3201377</v>
      </c>
      <c r="F175" s="28" t="s">
        <v>322</v>
      </c>
      <c r="G175" s="28" t="s">
        <v>1190</v>
      </c>
      <c r="H175" s="28"/>
      <c r="I175" s="28"/>
      <c r="J175" s="28"/>
      <c r="K175" s="28"/>
      <c r="L175" s="28"/>
      <c r="M175" s="106" t="s">
        <v>6055</v>
      </c>
      <c r="N175" s="332"/>
      <c r="O175" s="28"/>
      <c r="P175" s="28"/>
      <c r="Q175" s="28"/>
      <c r="S175" s="112">
        <v>0.3</v>
      </c>
      <c r="T175" s="114">
        <v>2028</v>
      </c>
      <c r="U175" s="110">
        <v>5239610.66</v>
      </c>
      <c r="V175" s="110"/>
      <c r="W175" s="110">
        <v>5239610.66</v>
      </c>
      <c r="X175" s="111">
        <v>1</v>
      </c>
      <c r="Y175" s="112">
        <v>0</v>
      </c>
      <c r="Z175" s="110">
        <v>3667727.4619999998</v>
      </c>
      <c r="AA175" s="110">
        <v>842713.90245770244</v>
      </c>
      <c r="AB175" s="110">
        <v>729169.29554229788</v>
      </c>
      <c r="AC175" s="110">
        <v>0</v>
      </c>
      <c r="AD175" s="110">
        <v>0</v>
      </c>
      <c r="AE175" s="42" t="s">
        <v>1886</v>
      </c>
      <c r="AF175" s="104" t="s">
        <v>764</v>
      </c>
      <c r="AG175" t="s">
        <v>8486</v>
      </c>
      <c r="AH175">
        <v>0</v>
      </c>
      <c r="AI175" s="495">
        <v>-70539.233166825419</v>
      </c>
      <c r="AK175" s="379"/>
      <c r="AL175" s="379"/>
      <c r="AM175" s="131"/>
      <c r="AN175" s="131"/>
      <c r="AO175" s="131"/>
      <c r="AP175" s="131"/>
      <c r="AQ175" s="131"/>
      <c r="AR175" s="132"/>
    </row>
    <row r="176" spans="1:44" ht="25">
      <c r="A176" s="104" t="s">
        <v>26</v>
      </c>
      <c r="B176" s="104" t="s">
        <v>11</v>
      </c>
      <c r="D176" s="42">
        <v>3201380</v>
      </c>
      <c r="F176" s="28" t="s">
        <v>323</v>
      </c>
      <c r="G176" s="28" t="s">
        <v>1758</v>
      </c>
      <c r="H176" s="28"/>
      <c r="I176" s="28"/>
      <c r="J176" s="28"/>
      <c r="K176" s="28"/>
      <c r="L176" s="28"/>
      <c r="M176" s="106" t="s">
        <v>6033</v>
      </c>
      <c r="N176" s="332"/>
      <c r="O176" s="28"/>
      <c r="P176" s="28"/>
      <c r="Q176" s="28"/>
      <c r="S176" s="112">
        <v>0.3</v>
      </c>
      <c r="T176" s="114">
        <v>2028</v>
      </c>
      <c r="U176" s="110">
        <v>3194750</v>
      </c>
      <c r="V176" s="110"/>
      <c r="W176" s="110">
        <v>3194750</v>
      </c>
      <c r="X176" s="111">
        <v>1</v>
      </c>
      <c r="Y176" s="112">
        <v>0</v>
      </c>
      <c r="Z176" s="110">
        <v>2236325</v>
      </c>
      <c r="AA176" s="110">
        <v>513828.19155110791</v>
      </c>
      <c r="AB176" s="110">
        <v>444596.80844889209</v>
      </c>
      <c r="AC176" s="110">
        <v>0</v>
      </c>
      <c r="AD176" s="110">
        <v>0</v>
      </c>
      <c r="AE176" s="42" t="s">
        <v>1894</v>
      </c>
      <c r="AF176" s="104" t="s">
        <v>764</v>
      </c>
      <c r="AG176" t="s">
        <v>8488</v>
      </c>
      <c r="AH176">
        <v>0</v>
      </c>
      <c r="AI176" s="495">
        <v>-158977.59426417117</v>
      </c>
      <c r="AK176" s="379"/>
      <c r="AL176" s="379"/>
      <c r="AM176" s="131"/>
      <c r="AN176" s="131"/>
      <c r="AO176" s="131"/>
      <c r="AP176" s="131"/>
      <c r="AQ176" s="131"/>
      <c r="AR176" s="132"/>
    </row>
    <row r="177" spans="1:44" ht="62.5">
      <c r="A177" s="104" t="s">
        <v>26</v>
      </c>
      <c r="B177" s="104" t="s">
        <v>11</v>
      </c>
      <c r="D177" s="42">
        <v>3201382</v>
      </c>
      <c r="F177" s="28" t="s">
        <v>324</v>
      </c>
      <c r="G177" s="28" t="s">
        <v>1757</v>
      </c>
      <c r="H177" s="28"/>
      <c r="I177" s="28"/>
      <c r="J177" s="28"/>
      <c r="K177" s="28"/>
      <c r="L177" s="28"/>
      <c r="M177" s="106" t="s">
        <v>6024</v>
      </c>
      <c r="N177" s="332"/>
      <c r="O177" s="28"/>
      <c r="P177" s="28"/>
      <c r="Q177" s="28"/>
      <c r="S177" s="112">
        <v>0.3</v>
      </c>
      <c r="T177" s="114">
        <v>2028</v>
      </c>
      <c r="U177" s="110">
        <v>9670347</v>
      </c>
      <c r="V177" s="110"/>
      <c r="W177" s="110">
        <v>9670347</v>
      </c>
      <c r="X177" s="111">
        <v>1</v>
      </c>
      <c r="Y177" s="112">
        <v>0</v>
      </c>
      <c r="Z177" s="110">
        <v>6769242.8999999994</v>
      </c>
      <c r="AA177" s="110">
        <v>1635398.3233556515</v>
      </c>
      <c r="AB177" s="110">
        <v>1265705.7766443491</v>
      </c>
      <c r="AC177" s="110">
        <v>0</v>
      </c>
      <c r="AD177" s="110">
        <v>0</v>
      </c>
      <c r="AE177" s="42" t="s">
        <v>1892</v>
      </c>
      <c r="AF177" s="104" t="s">
        <v>764</v>
      </c>
      <c r="AG177" t="s">
        <v>8487</v>
      </c>
      <c r="AH177">
        <v>0</v>
      </c>
      <c r="AI177" s="495">
        <v>26570.253652872369</v>
      </c>
      <c r="AK177" s="379"/>
      <c r="AL177" s="379"/>
      <c r="AM177" s="131"/>
      <c r="AN177" s="131"/>
      <c r="AO177" s="131"/>
      <c r="AP177" s="131"/>
      <c r="AQ177" s="131"/>
      <c r="AR177" s="132"/>
    </row>
    <row r="178" spans="1:44" ht="150">
      <c r="A178" s="104" t="s">
        <v>26</v>
      </c>
      <c r="B178" s="104" t="s">
        <v>11</v>
      </c>
      <c r="D178" s="42">
        <v>3201383</v>
      </c>
      <c r="F178" s="28" t="s">
        <v>325</v>
      </c>
      <c r="G178" s="28" t="s">
        <v>1759</v>
      </c>
      <c r="H178" s="28"/>
      <c r="I178" s="28"/>
      <c r="J178" s="28"/>
      <c r="K178" s="28"/>
      <c r="L178" s="28"/>
      <c r="M178" s="106" t="s">
        <v>6024</v>
      </c>
      <c r="N178" s="332"/>
      <c r="O178" s="28"/>
      <c r="P178" s="28"/>
      <c r="Q178" s="28"/>
      <c r="S178" s="112">
        <v>0.3</v>
      </c>
      <c r="T178" s="114">
        <v>2028</v>
      </c>
      <c r="U178" s="110">
        <v>2300464</v>
      </c>
      <c r="V178" s="110"/>
      <c r="W178" s="110">
        <v>2300464</v>
      </c>
      <c r="X178" s="111">
        <v>1</v>
      </c>
      <c r="Y178" s="112">
        <v>0</v>
      </c>
      <c r="Z178" s="110">
        <v>1610324.7999999998</v>
      </c>
      <c r="AA178" s="110">
        <v>389042.39615600533</v>
      </c>
      <c r="AB178" s="110">
        <v>301096.80384399486</v>
      </c>
      <c r="AC178" s="110">
        <v>0</v>
      </c>
      <c r="AD178" s="110">
        <v>0</v>
      </c>
      <c r="AE178" s="42" t="s">
        <v>1892</v>
      </c>
      <c r="AF178" s="104" t="s">
        <v>764</v>
      </c>
      <c r="AG178" t="s">
        <v>8489</v>
      </c>
      <c r="AH178">
        <v>0</v>
      </c>
      <c r="AI178" s="495">
        <v>6320.7568455714509</v>
      </c>
      <c r="AK178" s="379"/>
      <c r="AL178" s="379"/>
      <c r="AM178" s="131"/>
      <c r="AN178" s="131"/>
      <c r="AO178" s="131"/>
      <c r="AP178" s="131"/>
      <c r="AQ178" s="131"/>
      <c r="AR178" s="132"/>
    </row>
    <row r="179" spans="1:44" ht="50">
      <c r="A179" s="104" t="s">
        <v>26</v>
      </c>
      <c r="B179" s="104" t="s">
        <v>11</v>
      </c>
      <c r="D179" s="42">
        <v>3201384</v>
      </c>
      <c r="F179" s="28" t="s">
        <v>326</v>
      </c>
      <c r="G179" s="28" t="s">
        <v>1760</v>
      </c>
      <c r="H179" s="28"/>
      <c r="I179" s="28"/>
      <c r="J179" s="28"/>
      <c r="K179" s="28"/>
      <c r="L179" s="28"/>
      <c r="M179" s="106" t="s">
        <v>6024</v>
      </c>
      <c r="N179" s="332"/>
      <c r="O179" s="28"/>
      <c r="P179" s="28"/>
      <c r="Q179" s="28"/>
      <c r="S179" s="112">
        <v>0.3</v>
      </c>
      <c r="T179" s="114">
        <v>2028</v>
      </c>
      <c r="U179" s="110">
        <v>2315121</v>
      </c>
      <c r="V179" s="110"/>
      <c r="W179" s="110">
        <v>2315121</v>
      </c>
      <c r="X179" s="111">
        <v>1</v>
      </c>
      <c r="Y179" s="112">
        <v>0</v>
      </c>
      <c r="Z179" s="110">
        <v>1620584.7</v>
      </c>
      <c r="AA179" s="110">
        <v>391521.11105893715</v>
      </c>
      <c r="AB179" s="110">
        <v>303015.18894106289</v>
      </c>
      <c r="AC179" s="110">
        <v>0</v>
      </c>
      <c r="AD179" s="110">
        <v>0</v>
      </c>
      <c r="AE179" s="42" t="s">
        <v>1892</v>
      </c>
      <c r="AF179" s="104" t="s">
        <v>764</v>
      </c>
      <c r="AG179" t="s">
        <v>8490</v>
      </c>
      <c r="AH179">
        <v>0</v>
      </c>
      <c r="AI179" s="495">
        <v>6361.028431253967</v>
      </c>
      <c r="AK179" s="379"/>
      <c r="AL179" s="379"/>
      <c r="AM179" s="131"/>
      <c r="AN179" s="131"/>
      <c r="AO179" s="131"/>
      <c r="AP179" s="131"/>
      <c r="AQ179" s="131"/>
      <c r="AR179" s="132"/>
    </row>
    <row r="180" spans="1:44" ht="50">
      <c r="A180" s="104" t="s">
        <v>26</v>
      </c>
      <c r="B180" s="104" t="s">
        <v>11</v>
      </c>
      <c r="D180" s="42">
        <v>3201384</v>
      </c>
      <c r="F180" s="28" t="s">
        <v>326</v>
      </c>
      <c r="G180" s="28" t="s">
        <v>1760</v>
      </c>
      <c r="H180" s="28"/>
      <c r="I180" s="28"/>
      <c r="J180" s="28"/>
      <c r="K180" s="28"/>
      <c r="L180" s="28"/>
      <c r="M180" s="106" t="s">
        <v>6024</v>
      </c>
      <c r="N180" s="332"/>
      <c r="O180" s="28"/>
      <c r="P180" s="28"/>
      <c r="Q180" s="28"/>
      <c r="S180" s="112">
        <v>0.3</v>
      </c>
      <c r="T180" s="114">
        <v>2028</v>
      </c>
      <c r="U180" s="110">
        <v>319569.56</v>
      </c>
      <c r="V180" s="110"/>
      <c r="W180" s="110">
        <v>319569.56</v>
      </c>
      <c r="X180" s="111">
        <v>1</v>
      </c>
      <c r="Y180" s="112">
        <v>0</v>
      </c>
      <c r="Z180" s="110">
        <v>223698.69199999998</v>
      </c>
      <c r="AA180" s="110">
        <v>54043.926512616745</v>
      </c>
      <c r="AB180" s="110">
        <v>41826.941487383272</v>
      </c>
      <c r="AC180" s="110">
        <v>0</v>
      </c>
      <c r="AD180" s="110">
        <v>0</v>
      </c>
      <c r="AE180" s="42" t="s">
        <v>1892</v>
      </c>
      <c r="AF180" s="104" t="s">
        <v>764</v>
      </c>
      <c r="AG180" t="s">
        <v>8491</v>
      </c>
      <c r="AH180">
        <v>0</v>
      </c>
      <c r="AI180" s="495">
        <v>878.04959521481533</v>
      </c>
      <c r="AK180" s="379"/>
      <c r="AL180" s="379"/>
      <c r="AM180" s="131"/>
      <c r="AN180" s="131"/>
      <c r="AO180" s="131"/>
      <c r="AP180" s="131"/>
      <c r="AQ180" s="131"/>
      <c r="AR180" s="132"/>
    </row>
    <row r="181" spans="1:44" ht="25">
      <c r="A181" s="104" t="s">
        <v>26</v>
      </c>
      <c r="B181" s="104" t="s">
        <v>11</v>
      </c>
      <c r="D181" s="42">
        <v>3201388</v>
      </c>
      <c r="F181" s="28" t="s">
        <v>327</v>
      </c>
      <c r="G181" s="28" t="s">
        <v>1236</v>
      </c>
      <c r="H181" s="28"/>
      <c r="I181" s="28"/>
      <c r="J181" s="28"/>
      <c r="K181" s="28"/>
      <c r="L181" s="28"/>
      <c r="M181" s="106" t="s">
        <v>6019</v>
      </c>
      <c r="N181" s="332"/>
      <c r="O181" s="28"/>
      <c r="P181" s="28"/>
      <c r="Q181" s="28"/>
      <c r="S181" s="112">
        <v>0.6</v>
      </c>
      <c r="T181" s="114">
        <v>2028</v>
      </c>
      <c r="U181" s="110">
        <v>231610</v>
      </c>
      <c r="V181" s="110"/>
      <c r="W181" s="110">
        <v>231610</v>
      </c>
      <c r="X181" s="111">
        <v>1</v>
      </c>
      <c r="Y181" s="112">
        <v>0</v>
      </c>
      <c r="Z181" s="110">
        <v>92644</v>
      </c>
      <c r="AA181" s="110">
        <v>75041.63886683181</v>
      </c>
      <c r="AB181" s="110">
        <v>63924.36113316819</v>
      </c>
      <c r="AC181" s="110">
        <v>0</v>
      </c>
      <c r="AD181" s="110">
        <v>0</v>
      </c>
      <c r="AE181" s="42" t="s">
        <v>1891</v>
      </c>
      <c r="AF181" s="104" t="s">
        <v>764</v>
      </c>
      <c r="AG181" t="s">
        <v>8492</v>
      </c>
      <c r="AH181">
        <v>0</v>
      </c>
      <c r="AI181" s="495">
        <v>6261.3410211146856</v>
      </c>
      <c r="AK181" s="379"/>
      <c r="AL181" s="379"/>
      <c r="AM181" s="131"/>
      <c r="AN181" s="131"/>
      <c r="AO181" s="131"/>
      <c r="AP181" s="131"/>
      <c r="AQ181" s="131"/>
      <c r="AR181" s="132"/>
    </row>
    <row r="182" spans="1:44" ht="250">
      <c r="A182" s="104" t="s">
        <v>26</v>
      </c>
      <c r="B182" s="104" t="s">
        <v>11</v>
      </c>
      <c r="D182" s="1">
        <v>3201389</v>
      </c>
      <c r="F182" s="28" t="s">
        <v>328</v>
      </c>
      <c r="G182" s="28" t="s">
        <v>1761</v>
      </c>
      <c r="H182" s="28"/>
      <c r="I182" s="28"/>
      <c r="J182" s="28"/>
      <c r="K182" s="28"/>
      <c r="L182" s="28"/>
      <c r="M182" s="106" t="s">
        <v>6033</v>
      </c>
      <c r="N182" s="332"/>
      <c r="O182" s="28"/>
      <c r="P182" s="28"/>
      <c r="Q182" s="28"/>
      <c r="S182" s="112">
        <v>0.6</v>
      </c>
      <c r="T182" s="114">
        <v>2028</v>
      </c>
      <c r="U182" s="110">
        <v>1505</v>
      </c>
      <c r="V182" s="110"/>
      <c r="W182" s="110">
        <v>1505</v>
      </c>
      <c r="X182" s="111">
        <v>1</v>
      </c>
      <c r="Y182" s="112">
        <v>0</v>
      </c>
      <c r="Z182" s="110">
        <v>602</v>
      </c>
      <c r="AA182" s="110">
        <v>0</v>
      </c>
      <c r="AB182" s="110">
        <v>903</v>
      </c>
      <c r="AC182" s="110">
        <v>0</v>
      </c>
      <c r="AD182" s="110">
        <v>0</v>
      </c>
      <c r="AE182" s="42" t="s">
        <v>1894</v>
      </c>
      <c r="AF182" s="104" t="s">
        <v>764</v>
      </c>
      <c r="AG182" t="s">
        <v>8091</v>
      </c>
      <c r="AH182">
        <v>0</v>
      </c>
      <c r="AI182" s="495">
        <v>-322.89203361892532</v>
      </c>
      <c r="AK182" s="379"/>
      <c r="AL182" s="379"/>
      <c r="AM182" s="131"/>
      <c r="AN182" s="131"/>
      <c r="AO182" s="131"/>
      <c r="AP182" s="131"/>
      <c r="AQ182" s="131"/>
      <c r="AR182" s="132"/>
    </row>
    <row r="183" spans="1:44" ht="250">
      <c r="A183" s="104" t="s">
        <v>26</v>
      </c>
      <c r="B183" s="104" t="s">
        <v>11</v>
      </c>
      <c r="D183" s="42">
        <v>3201389</v>
      </c>
      <c r="F183" s="28" t="s">
        <v>328</v>
      </c>
      <c r="G183" s="28" t="s">
        <v>1761</v>
      </c>
      <c r="H183" s="28"/>
      <c r="I183" s="28"/>
      <c r="J183" s="28"/>
      <c r="K183" s="28"/>
      <c r="L183" s="28"/>
      <c r="M183" s="106" t="s">
        <v>6033</v>
      </c>
      <c r="N183" s="332"/>
      <c r="O183" s="28"/>
      <c r="P183" s="28"/>
      <c r="Q183" s="28"/>
      <c r="S183" s="112">
        <v>0.6</v>
      </c>
      <c r="T183" s="114">
        <v>2028</v>
      </c>
      <c r="U183" s="110">
        <v>1907848</v>
      </c>
      <c r="V183" s="110"/>
      <c r="W183" s="110">
        <v>1907848</v>
      </c>
      <c r="X183" s="111">
        <v>1</v>
      </c>
      <c r="Y183" s="112">
        <v>0</v>
      </c>
      <c r="Z183" s="110">
        <v>763139.20000000007</v>
      </c>
      <c r="AA183" s="110">
        <v>613698.15327922243</v>
      </c>
      <c r="AB183" s="110">
        <v>531010.64672077738</v>
      </c>
      <c r="AC183" s="110">
        <v>0</v>
      </c>
      <c r="AD183" s="110">
        <v>0</v>
      </c>
      <c r="AE183" s="42" t="s">
        <v>1894</v>
      </c>
      <c r="AF183" s="104" t="s">
        <v>764</v>
      </c>
      <c r="AG183" t="s">
        <v>8493</v>
      </c>
      <c r="AH183">
        <v>0</v>
      </c>
      <c r="AI183" s="495">
        <v>-189877.19556253878</v>
      </c>
      <c r="AK183" s="379"/>
      <c r="AL183" s="379"/>
      <c r="AM183" s="131"/>
      <c r="AN183" s="131"/>
      <c r="AO183" s="131"/>
      <c r="AP183" s="131"/>
      <c r="AQ183" s="131"/>
      <c r="AR183" s="132"/>
    </row>
    <row r="184" spans="1:44" ht="250">
      <c r="A184" s="104" t="s">
        <v>26</v>
      </c>
      <c r="B184" s="104" t="s">
        <v>11</v>
      </c>
      <c r="D184" s="42">
        <v>3201389</v>
      </c>
      <c r="F184" s="28" t="s">
        <v>328</v>
      </c>
      <c r="G184" s="28" t="s">
        <v>1761</v>
      </c>
      <c r="H184" s="28"/>
      <c r="I184" s="28"/>
      <c r="J184" s="28"/>
      <c r="K184" s="28"/>
      <c r="L184" s="28"/>
      <c r="M184" s="106" t="s">
        <v>6033</v>
      </c>
      <c r="N184" s="332"/>
      <c r="O184" s="28"/>
      <c r="P184" s="28"/>
      <c r="Q184" s="28"/>
      <c r="S184" s="112">
        <v>0.6</v>
      </c>
      <c r="T184" s="114">
        <v>2028</v>
      </c>
      <c r="U184" s="110">
        <v>223784.86000000002</v>
      </c>
      <c r="V184" s="110"/>
      <c r="W184" s="110">
        <v>223784.86000000002</v>
      </c>
      <c r="X184" s="111">
        <v>1</v>
      </c>
      <c r="Y184" s="112">
        <v>0</v>
      </c>
      <c r="Z184" s="110">
        <v>89513.944000000018</v>
      </c>
      <c r="AA184" s="110">
        <v>72506.29191393184</v>
      </c>
      <c r="AB184" s="110">
        <v>61764.624086068157</v>
      </c>
      <c r="AC184" s="110">
        <v>0</v>
      </c>
      <c r="AD184" s="110">
        <v>0</v>
      </c>
      <c r="AE184" s="42" t="s">
        <v>1894</v>
      </c>
      <c r="AF184" s="104" t="s">
        <v>764</v>
      </c>
      <c r="AG184" t="s">
        <v>8494</v>
      </c>
      <c r="AH184">
        <v>0</v>
      </c>
      <c r="AI184" s="495">
        <v>-22085.609165956816</v>
      </c>
      <c r="AK184" s="379"/>
      <c r="AL184" s="379"/>
      <c r="AM184" s="131"/>
      <c r="AN184" s="131"/>
      <c r="AO184" s="131"/>
      <c r="AP184" s="131"/>
      <c r="AQ184" s="131"/>
      <c r="AR184" s="132"/>
    </row>
    <row r="185" spans="1:44" ht="25">
      <c r="A185" s="104" t="s">
        <v>26</v>
      </c>
      <c r="B185" s="104" t="s">
        <v>11</v>
      </c>
      <c r="D185" s="113">
        <v>3201390</v>
      </c>
      <c r="F185" s="28" t="s">
        <v>330</v>
      </c>
      <c r="G185" s="28" t="s">
        <v>1225</v>
      </c>
      <c r="H185" s="28"/>
      <c r="I185" s="28"/>
      <c r="J185" s="28"/>
      <c r="K185" s="28"/>
      <c r="L185" s="28"/>
      <c r="M185" s="106" t="s">
        <v>6033</v>
      </c>
      <c r="N185" s="332"/>
      <c r="O185" s="28"/>
      <c r="P185" s="28"/>
      <c r="Q185" s="28"/>
      <c r="S185" s="112">
        <v>0.9</v>
      </c>
      <c r="T185" s="114">
        <v>2028</v>
      </c>
      <c r="U185" s="110">
        <v>8053286.8500000024</v>
      </c>
      <c r="V185" s="110"/>
      <c r="W185" s="110">
        <v>8053286.8500000024</v>
      </c>
      <c r="X185" s="111">
        <v>1</v>
      </c>
      <c r="Y185" s="112">
        <v>0</v>
      </c>
      <c r="Z185" s="110">
        <v>805328.68500000006</v>
      </c>
      <c r="AA185" s="110">
        <v>0</v>
      </c>
      <c r="AB185" s="110">
        <v>7247958.1650000028</v>
      </c>
      <c r="AC185" s="110">
        <v>0</v>
      </c>
      <c r="AD185" s="110">
        <v>0</v>
      </c>
      <c r="AE185" s="42" t="s">
        <v>1894</v>
      </c>
      <c r="AF185" s="104" t="s">
        <v>764</v>
      </c>
      <c r="AG185" t="s">
        <v>8092</v>
      </c>
      <c r="AH185">
        <v>0</v>
      </c>
      <c r="AI185" s="495">
        <v>-2591703.1577870934</v>
      </c>
      <c r="AK185" s="379"/>
      <c r="AL185" s="379"/>
      <c r="AM185" s="131"/>
      <c r="AN185" s="131"/>
      <c r="AO185" s="131"/>
      <c r="AP185" s="131"/>
      <c r="AQ185" s="131"/>
      <c r="AR185" s="132"/>
    </row>
    <row r="186" spans="1:44" ht="25">
      <c r="A186" s="104" t="s">
        <v>26</v>
      </c>
      <c r="B186" s="104" t="s">
        <v>11</v>
      </c>
      <c r="D186" s="42">
        <v>3201390</v>
      </c>
      <c r="F186" s="28" t="s">
        <v>330</v>
      </c>
      <c r="G186" s="28" t="s">
        <v>1225</v>
      </c>
      <c r="H186" s="28"/>
      <c r="I186" s="28"/>
      <c r="J186" s="28"/>
      <c r="K186" s="28"/>
      <c r="L186" s="28"/>
      <c r="M186" s="106" t="s">
        <v>6033</v>
      </c>
      <c r="N186" s="332"/>
      <c r="O186" s="28"/>
      <c r="P186" s="28"/>
      <c r="Q186" s="28"/>
      <c r="S186" s="112">
        <v>0.9</v>
      </c>
      <c r="T186" s="114">
        <v>2028</v>
      </c>
      <c r="U186" s="110">
        <v>7847098</v>
      </c>
      <c r="V186" s="110"/>
      <c r="W186" s="110">
        <v>7847098</v>
      </c>
      <c r="X186" s="111">
        <v>1</v>
      </c>
      <c r="Y186" s="112">
        <v>0</v>
      </c>
      <c r="Z186" s="110">
        <v>784709.79999999981</v>
      </c>
      <c r="AA186" s="110">
        <v>3786268.2597364252</v>
      </c>
      <c r="AB186" s="110">
        <v>3276119.9402635749</v>
      </c>
      <c r="AC186" s="110">
        <v>0</v>
      </c>
      <c r="AD186" s="110">
        <v>0</v>
      </c>
      <c r="AE186" s="42" t="s">
        <v>1894</v>
      </c>
      <c r="AF186" s="104" t="s">
        <v>764</v>
      </c>
      <c r="AG186" t="s">
        <v>8495</v>
      </c>
      <c r="AH186">
        <v>0</v>
      </c>
      <c r="AI186" s="495">
        <v>-1171465.1493811936</v>
      </c>
      <c r="AK186" s="379"/>
      <c r="AL186" s="379"/>
      <c r="AM186" s="131"/>
      <c r="AN186" s="131"/>
      <c r="AO186" s="131"/>
      <c r="AP186" s="131"/>
      <c r="AQ186" s="131"/>
      <c r="AR186" s="132"/>
    </row>
    <row r="187" spans="1:44" ht="25">
      <c r="A187" s="104" t="s">
        <v>26</v>
      </c>
      <c r="B187" s="104" t="s">
        <v>11</v>
      </c>
      <c r="D187" s="42">
        <v>3201390</v>
      </c>
      <c r="F187" s="28" t="s">
        <v>330</v>
      </c>
      <c r="G187" s="28" t="s">
        <v>1225</v>
      </c>
      <c r="H187" s="28"/>
      <c r="I187" s="28"/>
      <c r="J187" s="28"/>
      <c r="K187" s="28"/>
      <c r="L187" s="28"/>
      <c r="M187" s="106" t="s">
        <v>6033</v>
      </c>
      <c r="N187" s="332"/>
      <c r="O187" s="28"/>
      <c r="P187" s="28"/>
      <c r="Q187" s="28"/>
      <c r="S187" s="112">
        <v>0.9</v>
      </c>
      <c r="T187" s="114">
        <v>2028</v>
      </c>
      <c r="U187" s="110">
        <v>8759226.75</v>
      </c>
      <c r="V187" s="110"/>
      <c r="W187" s="110">
        <v>8759226.75</v>
      </c>
      <c r="X187" s="111">
        <v>1</v>
      </c>
      <c r="Y187" s="112">
        <v>0</v>
      </c>
      <c r="Z187" s="110">
        <v>875922.67499999981</v>
      </c>
      <c r="AA187" s="110">
        <v>4226375.4350154977</v>
      </c>
      <c r="AB187" s="110">
        <v>3656928.6399845025</v>
      </c>
      <c r="AC187" s="110">
        <v>0</v>
      </c>
      <c r="AD187" s="110">
        <v>0</v>
      </c>
      <c r="AE187" s="42" t="s">
        <v>1894</v>
      </c>
      <c r="AF187" s="104" t="s">
        <v>764</v>
      </c>
      <c r="AG187" t="s">
        <v>8496</v>
      </c>
      <c r="AH187">
        <v>0</v>
      </c>
      <c r="AI187" s="495">
        <v>-1307633.582905744</v>
      </c>
      <c r="AK187" s="379"/>
      <c r="AL187" s="379"/>
      <c r="AM187" s="131"/>
      <c r="AN187" s="131"/>
      <c r="AO187" s="131"/>
      <c r="AP187" s="131"/>
      <c r="AQ187" s="131"/>
      <c r="AR187" s="132"/>
    </row>
    <row r="188" spans="1:44" ht="25">
      <c r="A188" s="104" t="s">
        <v>26</v>
      </c>
      <c r="B188" s="104" t="s">
        <v>11</v>
      </c>
      <c r="D188" s="42">
        <v>3201391</v>
      </c>
      <c r="F188" s="28" t="s">
        <v>329</v>
      </c>
      <c r="G188" s="28" t="s">
        <v>1856</v>
      </c>
      <c r="H188" s="28"/>
      <c r="I188" s="28"/>
      <c r="J188" s="28"/>
      <c r="K188" s="28"/>
      <c r="L188" s="28"/>
      <c r="M188" s="106" t="s">
        <v>6190</v>
      </c>
      <c r="N188" s="332"/>
      <c r="O188" s="28"/>
      <c r="P188" s="28"/>
      <c r="Q188" s="28"/>
      <c r="S188" s="112">
        <v>0.6</v>
      </c>
      <c r="T188" s="114">
        <v>2028</v>
      </c>
      <c r="U188" s="110">
        <v>2526407</v>
      </c>
      <c r="V188" s="110"/>
      <c r="W188" s="110">
        <v>2526407</v>
      </c>
      <c r="X188" s="111">
        <v>1</v>
      </c>
      <c r="Y188" s="112">
        <v>0</v>
      </c>
      <c r="Z188" s="110">
        <v>1010562.8</v>
      </c>
      <c r="AA188" s="110">
        <v>1290404.8170121636</v>
      </c>
      <c r="AB188" s="110">
        <v>225439.38298783638</v>
      </c>
      <c r="AC188" s="110">
        <v>0</v>
      </c>
      <c r="AD188" s="110">
        <v>0</v>
      </c>
      <c r="AE188" s="42" t="s">
        <v>1899</v>
      </c>
      <c r="AF188" s="104" t="s">
        <v>764</v>
      </c>
      <c r="AG188" t="s">
        <v>8497</v>
      </c>
      <c r="AH188">
        <v>0</v>
      </c>
      <c r="AI188" s="495">
        <v>-225439.38298783643</v>
      </c>
      <c r="AK188" s="379"/>
      <c r="AL188" s="379"/>
      <c r="AM188" s="131"/>
      <c r="AN188" s="131"/>
      <c r="AO188" s="131"/>
      <c r="AP188" s="131"/>
      <c r="AQ188" s="131"/>
      <c r="AR188" s="132"/>
    </row>
    <row r="189" spans="1:44" ht="25">
      <c r="A189" s="104" t="s">
        <v>26</v>
      </c>
      <c r="B189" s="104" t="s">
        <v>11</v>
      </c>
      <c r="D189" s="42">
        <v>3201391</v>
      </c>
      <c r="F189" s="28" t="s">
        <v>329</v>
      </c>
      <c r="G189" s="28" t="s">
        <v>1856</v>
      </c>
      <c r="H189" s="28"/>
      <c r="I189" s="28"/>
      <c r="J189" s="28"/>
      <c r="K189" s="28"/>
      <c r="L189" s="28"/>
      <c r="M189" s="106" t="s">
        <v>6190</v>
      </c>
      <c r="N189" s="332"/>
      <c r="O189" s="28"/>
      <c r="P189" s="28"/>
      <c r="Q189" s="28"/>
      <c r="S189" s="112">
        <v>0.6</v>
      </c>
      <c r="T189" s="114">
        <v>2028</v>
      </c>
      <c r="U189" s="110">
        <v>1492109.01</v>
      </c>
      <c r="V189" s="110"/>
      <c r="W189" s="110">
        <v>1492109.01</v>
      </c>
      <c r="X189" s="111">
        <v>1</v>
      </c>
      <c r="Y189" s="112">
        <v>0</v>
      </c>
      <c r="Z189" s="110">
        <v>596843.60400000005</v>
      </c>
      <c r="AA189" s="110">
        <v>763234.17648288026</v>
      </c>
      <c r="AB189" s="110">
        <v>132031.2295171197</v>
      </c>
      <c r="AC189" s="110">
        <v>0</v>
      </c>
      <c r="AD189" s="110">
        <v>0</v>
      </c>
      <c r="AE189" s="42" t="s">
        <v>1899</v>
      </c>
      <c r="AF189" s="104" t="s">
        <v>764</v>
      </c>
      <c r="AG189" t="s">
        <v>8498</v>
      </c>
      <c r="AH189">
        <v>0</v>
      </c>
      <c r="AI189" s="495">
        <v>-132031.22951711973</v>
      </c>
      <c r="AK189" s="379"/>
      <c r="AL189" s="379"/>
      <c r="AM189" s="131"/>
      <c r="AN189" s="131"/>
      <c r="AO189" s="131"/>
      <c r="AP189" s="131"/>
      <c r="AQ189" s="131"/>
      <c r="AR189" s="132"/>
    </row>
    <row r="190" spans="1:44" ht="25">
      <c r="A190" s="104" t="s">
        <v>26</v>
      </c>
      <c r="B190" s="104" t="s">
        <v>11</v>
      </c>
      <c r="D190" s="42">
        <v>3201392</v>
      </c>
      <c r="F190" s="28" t="s">
        <v>338</v>
      </c>
      <c r="G190" s="28" t="s">
        <v>1217</v>
      </c>
      <c r="H190" s="28"/>
      <c r="I190" s="28"/>
      <c r="J190" s="28"/>
      <c r="K190" s="28"/>
      <c r="L190" s="28"/>
      <c r="M190" s="106" t="s">
        <v>6039</v>
      </c>
      <c r="N190" s="332"/>
      <c r="O190" s="28"/>
      <c r="P190" s="28"/>
      <c r="Q190" s="28"/>
      <c r="S190" s="112">
        <v>0.95</v>
      </c>
      <c r="T190" s="114">
        <v>2028</v>
      </c>
      <c r="U190" s="110">
        <v>12440999.909999998</v>
      </c>
      <c r="V190" s="110"/>
      <c r="W190" s="110">
        <v>12440999.909999998</v>
      </c>
      <c r="X190" s="111">
        <v>1</v>
      </c>
      <c r="Y190" s="112">
        <v>0</v>
      </c>
      <c r="Z190" s="110">
        <v>622049.99550000043</v>
      </c>
      <c r="AA190" s="110">
        <v>6382233.0679630553</v>
      </c>
      <c r="AB190" s="110">
        <v>5436716.8465369428</v>
      </c>
      <c r="AC190" s="110">
        <v>0</v>
      </c>
      <c r="AD190" s="110">
        <v>0</v>
      </c>
      <c r="AE190" s="42" t="s">
        <v>1900</v>
      </c>
      <c r="AF190" s="104" t="s">
        <v>764</v>
      </c>
      <c r="AG190" t="s">
        <v>8502</v>
      </c>
      <c r="AH190">
        <v>0</v>
      </c>
      <c r="AI190" s="495">
        <v>-1984012.1501218644</v>
      </c>
      <c r="AK190" s="379"/>
      <c r="AL190" s="379"/>
      <c r="AM190" s="131"/>
      <c r="AN190" s="131"/>
      <c r="AO190" s="131"/>
      <c r="AP190" s="131"/>
      <c r="AQ190" s="131"/>
      <c r="AR190" s="132"/>
    </row>
    <row r="191" spans="1:44" ht="25">
      <c r="A191" s="104" t="s">
        <v>26</v>
      </c>
      <c r="B191" s="104" t="s">
        <v>11</v>
      </c>
      <c r="D191" s="42">
        <v>3201392</v>
      </c>
      <c r="F191" s="28" t="s">
        <v>338</v>
      </c>
      <c r="G191" s="28" t="s">
        <v>1217</v>
      </c>
      <c r="H191" s="28"/>
      <c r="I191" s="28"/>
      <c r="J191" s="28"/>
      <c r="K191" s="28"/>
      <c r="L191" s="28"/>
      <c r="M191" s="106" t="s">
        <v>6039</v>
      </c>
      <c r="N191" s="332"/>
      <c r="O191" s="28"/>
      <c r="P191" s="28"/>
      <c r="Q191" s="28"/>
      <c r="S191" s="112">
        <v>0.95</v>
      </c>
      <c r="T191" s="114">
        <v>2028</v>
      </c>
      <c r="U191" s="110">
        <v>5642824</v>
      </c>
      <c r="V191" s="110"/>
      <c r="W191" s="110">
        <v>5642824</v>
      </c>
      <c r="X191" s="111">
        <v>1</v>
      </c>
      <c r="Y191" s="112">
        <v>0</v>
      </c>
      <c r="Z191" s="110">
        <v>282141.20000000024</v>
      </c>
      <c r="AA191" s="110">
        <v>2873954.7735386877</v>
      </c>
      <c r="AB191" s="110">
        <v>2486728.0264613121</v>
      </c>
      <c r="AC191" s="110">
        <v>0</v>
      </c>
      <c r="AD191" s="110">
        <v>0</v>
      </c>
      <c r="AE191" s="42" t="s">
        <v>1900</v>
      </c>
      <c r="AF191" s="104" t="s">
        <v>764</v>
      </c>
      <c r="AG191" t="s">
        <v>8503</v>
      </c>
      <c r="AH191">
        <v>0</v>
      </c>
      <c r="AI191" s="495">
        <v>-907477.57475919579</v>
      </c>
      <c r="AK191" s="379"/>
      <c r="AL191" s="379"/>
      <c r="AM191" s="131"/>
      <c r="AN191" s="131"/>
      <c r="AO191" s="131"/>
      <c r="AP191" s="131"/>
      <c r="AQ191" s="131"/>
      <c r="AR191" s="132"/>
    </row>
    <row r="192" spans="1:44" ht="25">
      <c r="A192" s="104" t="s">
        <v>26</v>
      </c>
      <c r="B192" s="104" t="s">
        <v>11</v>
      </c>
      <c r="D192" s="42">
        <v>3201394</v>
      </c>
      <c r="F192" s="28" t="s">
        <v>331</v>
      </c>
      <c r="G192" s="28" t="s">
        <v>1239</v>
      </c>
      <c r="H192" s="28"/>
      <c r="I192" s="28"/>
      <c r="J192" s="28"/>
      <c r="K192" s="28"/>
      <c r="L192" s="28"/>
      <c r="M192" s="106" t="s">
        <v>6039</v>
      </c>
      <c r="N192" s="332"/>
      <c r="O192" s="28"/>
      <c r="P192" s="28"/>
      <c r="Q192" s="28"/>
      <c r="S192" s="112">
        <v>0.9</v>
      </c>
      <c r="T192" s="114">
        <v>2028</v>
      </c>
      <c r="U192" s="110">
        <v>19675364</v>
      </c>
      <c r="V192" s="110"/>
      <c r="W192" s="110">
        <v>19675364</v>
      </c>
      <c r="X192" s="111">
        <v>1</v>
      </c>
      <c r="Y192" s="112">
        <v>0</v>
      </c>
      <c r="Z192" s="110">
        <v>1967536.3999999997</v>
      </c>
      <c r="AA192" s="110">
        <v>9493472.6710597649</v>
      </c>
      <c r="AB192" s="110">
        <v>8214354.9289402366</v>
      </c>
      <c r="AC192" s="110">
        <v>0</v>
      </c>
      <c r="AD192" s="110">
        <v>0</v>
      </c>
      <c r="AE192" s="42" t="s">
        <v>1900</v>
      </c>
      <c r="AF192" s="104" t="s">
        <v>764</v>
      </c>
      <c r="AG192" t="s">
        <v>8499</v>
      </c>
      <c r="AH192">
        <v>0</v>
      </c>
      <c r="AI192" s="495">
        <v>-2997651.053836267</v>
      </c>
      <c r="AK192" s="379"/>
      <c r="AL192" s="379"/>
      <c r="AM192" s="131"/>
      <c r="AN192" s="131"/>
      <c r="AO192" s="131"/>
      <c r="AP192" s="131"/>
      <c r="AQ192" s="131"/>
      <c r="AR192" s="132"/>
    </row>
    <row r="193" spans="1:44" ht="25">
      <c r="A193" s="104" t="s">
        <v>26</v>
      </c>
      <c r="B193" s="104" t="s">
        <v>11</v>
      </c>
      <c r="D193" s="42">
        <v>3201394</v>
      </c>
      <c r="F193" s="28" t="s">
        <v>331</v>
      </c>
      <c r="G193" s="28" t="s">
        <v>1239</v>
      </c>
      <c r="H193" s="28"/>
      <c r="I193" s="28"/>
      <c r="J193" s="28"/>
      <c r="K193" s="28"/>
      <c r="L193" s="28"/>
      <c r="M193" s="106" t="s">
        <v>6039</v>
      </c>
      <c r="N193" s="332"/>
      <c r="O193" s="28"/>
      <c r="P193" s="28"/>
      <c r="Q193" s="28"/>
      <c r="S193" s="112">
        <v>0.9</v>
      </c>
      <c r="T193" s="114">
        <v>2028</v>
      </c>
      <c r="U193" s="110">
        <v>5648531.0099999998</v>
      </c>
      <c r="V193" s="110"/>
      <c r="W193" s="110">
        <v>5648531.0099999998</v>
      </c>
      <c r="X193" s="111">
        <v>1</v>
      </c>
      <c r="Y193" s="112">
        <v>0</v>
      </c>
      <c r="Z193" s="110">
        <v>564853.10099999991</v>
      </c>
      <c r="AA193" s="110">
        <v>2725447.6600823551</v>
      </c>
      <c r="AB193" s="110">
        <v>2358230.2489176448</v>
      </c>
      <c r="AC193" s="110">
        <v>0</v>
      </c>
      <c r="AD193" s="110">
        <v>0</v>
      </c>
      <c r="AE193" s="42" t="s">
        <v>1900</v>
      </c>
      <c r="AF193" s="104" t="s">
        <v>764</v>
      </c>
      <c r="AG193" t="s">
        <v>8500</v>
      </c>
      <c r="AH193">
        <v>0</v>
      </c>
      <c r="AI193" s="495">
        <v>-860585.09183125303</v>
      </c>
      <c r="AK193" s="379"/>
      <c r="AL193" s="379"/>
      <c r="AM193" s="131"/>
      <c r="AN193" s="131"/>
      <c r="AO193" s="131"/>
      <c r="AP193" s="131"/>
      <c r="AQ193" s="131"/>
      <c r="AR193" s="132"/>
    </row>
    <row r="194" spans="1:44" ht="25">
      <c r="A194" s="104" t="s">
        <v>26</v>
      </c>
      <c r="B194" s="104" t="s">
        <v>11</v>
      </c>
      <c r="D194" s="42">
        <v>3201396</v>
      </c>
      <c r="F194" s="28" t="s">
        <v>332</v>
      </c>
      <c r="G194" s="28" t="s">
        <v>1762</v>
      </c>
      <c r="H194" s="28"/>
      <c r="I194" s="28"/>
      <c r="J194" s="28"/>
      <c r="K194" s="28"/>
      <c r="L194" s="28"/>
      <c r="M194" s="106" t="s">
        <v>6039</v>
      </c>
      <c r="N194" s="332"/>
      <c r="O194" s="28"/>
      <c r="P194" s="28"/>
      <c r="Q194" s="28"/>
      <c r="S194" s="112">
        <v>0.9</v>
      </c>
      <c r="T194" s="114">
        <v>2028</v>
      </c>
      <c r="U194" s="110">
        <v>4415824</v>
      </c>
      <c r="V194" s="110"/>
      <c r="W194" s="110">
        <v>4415824</v>
      </c>
      <c r="X194" s="111">
        <v>1</v>
      </c>
      <c r="Y194" s="112">
        <v>0</v>
      </c>
      <c r="Z194" s="110">
        <v>441582.39999999991</v>
      </c>
      <c r="AA194" s="110">
        <v>2130659.6647568913</v>
      </c>
      <c r="AB194" s="110">
        <v>1843581.9352431088</v>
      </c>
      <c r="AC194" s="110">
        <v>0</v>
      </c>
      <c r="AD194" s="110">
        <v>0</v>
      </c>
      <c r="AE194" s="42" t="s">
        <v>1900</v>
      </c>
      <c r="AF194" s="104" t="s">
        <v>764</v>
      </c>
      <c r="AG194" t="s">
        <v>8501</v>
      </c>
      <c r="AH194">
        <v>0</v>
      </c>
      <c r="AI194" s="495">
        <v>-672775.32792559674</v>
      </c>
      <c r="AK194" s="379"/>
      <c r="AL194" s="379"/>
      <c r="AM194" s="131"/>
      <c r="AN194" s="131"/>
      <c r="AO194" s="131"/>
      <c r="AP194" s="131"/>
      <c r="AQ194" s="131"/>
      <c r="AR194" s="132"/>
    </row>
    <row r="195" spans="1:44" ht="25">
      <c r="A195" s="104" t="s">
        <v>26</v>
      </c>
      <c r="B195" s="104" t="s">
        <v>11</v>
      </c>
      <c r="D195" s="42">
        <v>3201397</v>
      </c>
      <c r="F195" s="28" t="s">
        <v>333</v>
      </c>
      <c r="G195" s="28" t="s">
        <v>1230</v>
      </c>
      <c r="H195" s="28"/>
      <c r="I195" s="28"/>
      <c r="J195" s="28"/>
      <c r="K195" s="28"/>
      <c r="L195" s="28"/>
      <c r="M195" s="106" t="s">
        <v>6039</v>
      </c>
      <c r="N195" s="332"/>
      <c r="O195" s="28"/>
      <c r="P195" s="28"/>
      <c r="Q195" s="28"/>
      <c r="S195" s="112">
        <v>0.9</v>
      </c>
      <c r="T195" s="114">
        <v>2028</v>
      </c>
      <c r="U195" s="110">
        <v>1147416.82</v>
      </c>
      <c r="V195" s="110"/>
      <c r="W195" s="110">
        <v>1147416.82</v>
      </c>
      <c r="X195" s="111">
        <v>1</v>
      </c>
      <c r="Y195" s="112">
        <v>0</v>
      </c>
      <c r="Z195" s="110">
        <v>114741.68199999999</v>
      </c>
      <c r="AA195" s="110">
        <v>553635.00380395993</v>
      </c>
      <c r="AB195" s="110">
        <v>479040.1341960401</v>
      </c>
      <c r="AC195" s="110">
        <v>0</v>
      </c>
      <c r="AD195" s="110">
        <v>0</v>
      </c>
      <c r="AE195" s="42" t="s">
        <v>1900</v>
      </c>
      <c r="AF195" s="104" t="s">
        <v>764</v>
      </c>
      <c r="AG195" t="s">
        <v>8504</v>
      </c>
      <c r="AH195">
        <v>0</v>
      </c>
      <c r="AI195" s="495">
        <v>-174815.32944765137</v>
      </c>
      <c r="AK195" s="379"/>
      <c r="AL195" s="379"/>
      <c r="AM195" s="131"/>
      <c r="AN195" s="131"/>
      <c r="AO195" s="131"/>
      <c r="AP195" s="131"/>
      <c r="AQ195" s="131"/>
      <c r="AR195" s="132"/>
    </row>
    <row r="196" spans="1:44" ht="25">
      <c r="A196" s="104" t="s">
        <v>26</v>
      </c>
      <c r="B196" s="104" t="s">
        <v>11</v>
      </c>
      <c r="D196" s="42">
        <v>3201397</v>
      </c>
      <c r="F196" s="28" t="s">
        <v>333</v>
      </c>
      <c r="G196" s="28" t="s">
        <v>1230</v>
      </c>
      <c r="H196" s="28"/>
      <c r="I196" s="28"/>
      <c r="J196" s="28"/>
      <c r="K196" s="28"/>
      <c r="L196" s="28"/>
      <c r="M196" s="106" t="s">
        <v>6039</v>
      </c>
      <c r="N196" s="332"/>
      <c r="O196" s="28"/>
      <c r="P196" s="28"/>
      <c r="Q196" s="28"/>
      <c r="S196" s="112">
        <v>0.9</v>
      </c>
      <c r="T196" s="114">
        <v>2028</v>
      </c>
      <c r="U196" s="110">
        <v>139709.75</v>
      </c>
      <c r="V196" s="110"/>
      <c r="W196" s="110">
        <v>139709.75</v>
      </c>
      <c r="X196" s="111">
        <v>1</v>
      </c>
      <c r="Y196" s="112">
        <v>0</v>
      </c>
      <c r="Z196" s="110">
        <v>13970.974999999997</v>
      </c>
      <c r="AA196" s="110">
        <v>67410.732198173893</v>
      </c>
      <c r="AB196" s="110">
        <v>58328.042801826115</v>
      </c>
      <c r="AC196" s="110">
        <v>0</v>
      </c>
      <c r="AD196" s="110">
        <v>0</v>
      </c>
      <c r="AE196" s="42" t="s">
        <v>1900</v>
      </c>
      <c r="AF196" s="104" t="s">
        <v>764</v>
      </c>
      <c r="AG196" t="s">
        <v>8505</v>
      </c>
      <c r="AH196">
        <v>0</v>
      </c>
      <c r="AI196" s="495">
        <v>-21285.556867903513</v>
      </c>
      <c r="AK196" s="379"/>
      <c r="AL196" s="379"/>
      <c r="AM196" s="131"/>
      <c r="AN196" s="131"/>
      <c r="AO196" s="131"/>
      <c r="AP196" s="131"/>
      <c r="AQ196" s="131"/>
      <c r="AR196" s="132"/>
    </row>
    <row r="197" spans="1:44" ht="37.5">
      <c r="A197" s="104" t="s">
        <v>26</v>
      </c>
      <c r="B197" s="104" t="s">
        <v>11</v>
      </c>
      <c r="D197" s="113">
        <v>3201404</v>
      </c>
      <c r="F197" s="28" t="s">
        <v>335</v>
      </c>
      <c r="G197" s="28" t="s">
        <v>1763</v>
      </c>
      <c r="H197" s="28"/>
      <c r="I197" s="28"/>
      <c r="J197" s="28"/>
      <c r="K197" s="28"/>
      <c r="L197" s="28"/>
      <c r="M197" s="106" t="s">
        <v>6024</v>
      </c>
      <c r="N197" s="332"/>
      <c r="O197" s="28"/>
      <c r="P197" s="28"/>
      <c r="Q197" s="28"/>
      <c r="S197" s="112">
        <v>0.9</v>
      </c>
      <c r="T197" s="114">
        <v>2028</v>
      </c>
      <c r="U197" s="110">
        <v>9120.6200000000026</v>
      </c>
      <c r="V197" s="110"/>
      <c r="W197" s="110">
        <v>9120.6200000000026</v>
      </c>
      <c r="X197" s="111">
        <v>1</v>
      </c>
      <c r="Y197" s="112">
        <v>0</v>
      </c>
      <c r="Z197" s="110">
        <v>912.06200000000001</v>
      </c>
      <c r="AA197" s="110">
        <v>0</v>
      </c>
      <c r="AB197" s="110">
        <v>8208.5580000000027</v>
      </c>
      <c r="AC197" s="110">
        <v>0</v>
      </c>
      <c r="AD197" s="110">
        <v>0</v>
      </c>
      <c r="AE197" s="42" t="s">
        <v>1892</v>
      </c>
      <c r="AF197" s="104" t="s">
        <v>764</v>
      </c>
      <c r="AG197" t="s">
        <v>8093</v>
      </c>
      <c r="AH197">
        <v>0</v>
      </c>
      <c r="AI197" s="495">
        <v>172.3176682993047</v>
      </c>
      <c r="AK197" s="379"/>
      <c r="AL197" s="379"/>
      <c r="AM197" s="131"/>
      <c r="AN197" s="131"/>
      <c r="AO197" s="131"/>
      <c r="AP197" s="131"/>
      <c r="AQ197" s="131"/>
      <c r="AR197" s="132"/>
    </row>
    <row r="198" spans="1:44" ht="37.5">
      <c r="A198" s="104" t="s">
        <v>26</v>
      </c>
      <c r="B198" s="104" t="s">
        <v>11</v>
      </c>
      <c r="D198" s="42">
        <v>3201404</v>
      </c>
      <c r="F198" s="28" t="s">
        <v>335</v>
      </c>
      <c r="G198" s="28" t="s">
        <v>1763</v>
      </c>
      <c r="H198" s="28"/>
      <c r="I198" s="28"/>
      <c r="J198" s="28"/>
      <c r="K198" s="28"/>
      <c r="L198" s="28"/>
      <c r="M198" s="106" t="s">
        <v>6024</v>
      </c>
      <c r="N198" s="332"/>
      <c r="O198" s="28"/>
      <c r="P198" s="28"/>
      <c r="Q198" s="28"/>
      <c r="S198" s="112">
        <v>0.9</v>
      </c>
      <c r="T198" s="114">
        <v>2028</v>
      </c>
      <c r="U198" s="110">
        <v>1147416.82</v>
      </c>
      <c r="V198" s="110"/>
      <c r="W198" s="110">
        <v>1147416.82</v>
      </c>
      <c r="X198" s="111">
        <v>1</v>
      </c>
      <c r="Y198" s="112">
        <v>0</v>
      </c>
      <c r="Z198" s="110">
        <v>114741.68199999999</v>
      </c>
      <c r="AA198" s="110">
        <v>582135.32884127356</v>
      </c>
      <c r="AB198" s="110">
        <v>450539.80915872648</v>
      </c>
      <c r="AC198" s="110">
        <v>0</v>
      </c>
      <c r="AD198" s="110">
        <v>0</v>
      </c>
      <c r="AE198" s="42" t="s">
        <v>1892</v>
      </c>
      <c r="AF198" s="104" t="s">
        <v>764</v>
      </c>
      <c r="AG198" t="s">
        <v>8506</v>
      </c>
      <c r="AH198">
        <v>0</v>
      </c>
      <c r="AI198" s="495">
        <v>9457.9302954605973</v>
      </c>
      <c r="AK198" s="379"/>
      <c r="AL198" s="379"/>
      <c r="AM198" s="131"/>
      <c r="AN198" s="131"/>
      <c r="AO198" s="131"/>
      <c r="AP198" s="131"/>
      <c r="AQ198" s="131"/>
      <c r="AR198" s="132"/>
    </row>
    <row r="199" spans="1:44" ht="37.5">
      <c r="A199" s="104" t="s">
        <v>26</v>
      </c>
      <c r="B199" s="104" t="s">
        <v>11</v>
      </c>
      <c r="D199" s="42">
        <v>3201404</v>
      </c>
      <c r="F199" s="28" t="s">
        <v>335</v>
      </c>
      <c r="G199" s="28" t="s">
        <v>1763</v>
      </c>
      <c r="H199" s="28"/>
      <c r="I199" s="28"/>
      <c r="J199" s="28"/>
      <c r="K199" s="28"/>
      <c r="L199" s="28"/>
      <c r="M199" s="106" t="s">
        <v>6024</v>
      </c>
      <c r="N199" s="332"/>
      <c r="O199" s="28"/>
      <c r="P199" s="28"/>
      <c r="Q199" s="28"/>
      <c r="S199" s="112">
        <v>0.9</v>
      </c>
      <c r="T199" s="114">
        <v>2028</v>
      </c>
      <c r="U199" s="110">
        <v>1438670.2200000002</v>
      </c>
      <c r="V199" s="110"/>
      <c r="W199" s="110">
        <v>1438670.2200000002</v>
      </c>
      <c r="X199" s="111">
        <v>1</v>
      </c>
      <c r="Y199" s="112">
        <v>0</v>
      </c>
      <c r="Z199" s="110">
        <v>143867.022</v>
      </c>
      <c r="AA199" s="110">
        <v>729901.06735043984</v>
      </c>
      <c r="AB199" s="110">
        <v>564902.13064956048</v>
      </c>
      <c r="AC199" s="110">
        <v>0</v>
      </c>
      <c r="AD199" s="110">
        <v>0</v>
      </c>
      <c r="AE199" s="42" t="s">
        <v>1892</v>
      </c>
      <c r="AF199" s="104" t="s">
        <v>764</v>
      </c>
      <c r="AG199" t="s">
        <v>8507</v>
      </c>
      <c r="AH199">
        <v>0</v>
      </c>
      <c r="AI199" s="495">
        <v>11858.674565111365</v>
      </c>
      <c r="AK199" s="379"/>
      <c r="AL199" s="379"/>
      <c r="AM199" s="131"/>
      <c r="AN199" s="131"/>
      <c r="AO199" s="131"/>
      <c r="AP199" s="131"/>
      <c r="AQ199" s="131"/>
      <c r="AR199" s="132"/>
    </row>
    <row r="200" spans="1:44" ht="25">
      <c r="A200" s="104" t="s">
        <v>26</v>
      </c>
      <c r="B200" s="104" t="s">
        <v>11</v>
      </c>
      <c r="D200" s="42">
        <v>3201408</v>
      </c>
      <c r="F200" s="28" t="s">
        <v>337</v>
      </c>
      <c r="G200" s="28" t="s">
        <v>1366</v>
      </c>
      <c r="H200" s="28"/>
      <c r="I200" s="28"/>
      <c r="J200" s="28"/>
      <c r="K200" s="28"/>
      <c r="L200" s="28"/>
      <c r="M200" s="106" t="s">
        <v>6024</v>
      </c>
      <c r="N200" s="332"/>
      <c r="O200" s="28"/>
      <c r="P200" s="28"/>
      <c r="Q200" s="28"/>
      <c r="S200" s="112">
        <v>0.9</v>
      </c>
      <c r="T200" s="114">
        <v>2028</v>
      </c>
      <c r="U200" s="110">
        <v>2023138</v>
      </c>
      <c r="V200" s="110"/>
      <c r="W200" s="110">
        <v>2023138</v>
      </c>
      <c r="X200" s="111">
        <v>1</v>
      </c>
      <c r="Y200" s="112">
        <v>0</v>
      </c>
      <c r="Z200" s="110">
        <v>202313.79999999996</v>
      </c>
      <c r="AA200" s="110">
        <v>1026427.4363010266</v>
      </c>
      <c r="AB200" s="110">
        <v>794396.76369897334</v>
      </c>
      <c r="AC200" s="110">
        <v>0</v>
      </c>
      <c r="AD200" s="110">
        <v>0</v>
      </c>
      <c r="AE200" s="42" t="s">
        <v>1892</v>
      </c>
      <c r="AF200" s="104" t="s">
        <v>764</v>
      </c>
      <c r="AG200" t="s">
        <v>8508</v>
      </c>
      <c r="AH200">
        <v>0</v>
      </c>
      <c r="AI200" s="495">
        <v>16676.327075367048</v>
      </c>
      <c r="AK200" s="379"/>
      <c r="AL200" s="379"/>
      <c r="AM200" s="131"/>
      <c r="AN200" s="131"/>
      <c r="AO200" s="131"/>
      <c r="AP200" s="131"/>
      <c r="AQ200" s="131"/>
      <c r="AR200" s="132"/>
    </row>
    <row r="201" spans="1:44" ht="25">
      <c r="A201" s="104" t="s">
        <v>26</v>
      </c>
      <c r="B201" s="104" t="s">
        <v>11</v>
      </c>
      <c r="D201" s="42">
        <v>3201408</v>
      </c>
      <c r="F201" s="28" t="s">
        <v>337</v>
      </c>
      <c r="G201" s="28" t="s">
        <v>1366</v>
      </c>
      <c r="H201" s="28"/>
      <c r="I201" s="28"/>
      <c r="J201" s="28"/>
      <c r="K201" s="28"/>
      <c r="L201" s="28"/>
      <c r="M201" s="106" t="s">
        <v>6024</v>
      </c>
      <c r="N201" s="332"/>
      <c r="O201" s="28"/>
      <c r="P201" s="28"/>
      <c r="Q201" s="28"/>
      <c r="S201" s="112">
        <v>0.9</v>
      </c>
      <c r="T201" s="114">
        <v>2028</v>
      </c>
      <c r="U201" s="110">
        <v>1679278.47</v>
      </c>
      <c r="V201" s="110"/>
      <c r="W201" s="110">
        <v>1679278.47</v>
      </c>
      <c r="X201" s="111">
        <v>1</v>
      </c>
      <c r="Y201" s="112">
        <v>0</v>
      </c>
      <c r="Z201" s="110">
        <v>167927.84699999995</v>
      </c>
      <c r="AA201" s="110">
        <v>851972.28009043867</v>
      </c>
      <c r="AB201" s="110">
        <v>659378.34290956147</v>
      </c>
      <c r="AC201" s="110">
        <v>0</v>
      </c>
      <c r="AD201" s="110">
        <v>0</v>
      </c>
      <c r="AE201" s="42" t="s">
        <v>1892</v>
      </c>
      <c r="AF201" s="104" t="s">
        <v>764</v>
      </c>
      <c r="AG201" t="s">
        <v>8509</v>
      </c>
      <c r="AH201">
        <v>0</v>
      </c>
      <c r="AI201" s="495">
        <v>13841.960862947542</v>
      </c>
      <c r="AK201" s="379"/>
      <c r="AL201" s="379"/>
      <c r="AM201" s="131"/>
      <c r="AN201" s="131"/>
      <c r="AO201" s="131"/>
      <c r="AP201" s="131"/>
      <c r="AQ201" s="131"/>
      <c r="AR201" s="132"/>
    </row>
    <row r="202" spans="1:44" ht="62.5">
      <c r="A202" s="104" t="s">
        <v>5882</v>
      </c>
      <c r="B202" s="104" t="s">
        <v>280</v>
      </c>
      <c r="D202" s="1">
        <v>3201440</v>
      </c>
      <c r="F202" s="28" t="s">
        <v>750</v>
      </c>
      <c r="G202" s="28" t="s">
        <v>1740</v>
      </c>
      <c r="H202" s="28"/>
      <c r="I202" s="28"/>
      <c r="J202" s="28"/>
      <c r="K202" s="28"/>
      <c r="L202" s="28"/>
      <c r="M202" s="106" t="s">
        <v>5976</v>
      </c>
      <c r="N202" s="332"/>
      <c r="O202" s="28"/>
      <c r="P202" s="28"/>
      <c r="Q202" s="28"/>
      <c r="S202" s="112">
        <v>0.26</v>
      </c>
      <c r="T202" s="114">
        <v>2028</v>
      </c>
      <c r="U202" s="110">
        <v>5322972.7999999989</v>
      </c>
      <c r="V202" s="110"/>
      <c r="W202" s="110">
        <v>5322972.7999999989</v>
      </c>
      <c r="X202" s="111">
        <v>1</v>
      </c>
      <c r="Y202" s="112">
        <v>0</v>
      </c>
      <c r="Z202" s="110">
        <v>3938999.871999999</v>
      </c>
      <c r="AA202" s="110">
        <v>0</v>
      </c>
      <c r="AB202" s="110">
        <v>1383972.9279999998</v>
      </c>
      <c r="AC202" s="110">
        <v>0</v>
      </c>
      <c r="AD202" s="110">
        <v>0</v>
      </c>
      <c r="AE202" s="42" t="s">
        <v>526</v>
      </c>
      <c r="AF202" s="104" t="s">
        <v>765</v>
      </c>
      <c r="AG202" t="s">
        <v>7997</v>
      </c>
      <c r="AH202">
        <v>0</v>
      </c>
      <c r="AI202" s="495">
        <v>-1383972.9280000001</v>
      </c>
      <c r="AK202" s="379"/>
      <c r="AL202" s="379"/>
      <c r="AM202" s="131"/>
      <c r="AN202" s="131"/>
      <c r="AO202" s="131"/>
      <c r="AP202" s="131"/>
      <c r="AQ202" s="131"/>
      <c r="AR202" s="132"/>
    </row>
    <row r="203" spans="1:44" ht="37.5">
      <c r="A203" s="104" t="s">
        <v>5882</v>
      </c>
      <c r="B203" s="104" t="s">
        <v>280</v>
      </c>
      <c r="D203" s="1">
        <v>3201441</v>
      </c>
      <c r="F203" s="28" t="s">
        <v>752</v>
      </c>
      <c r="G203" s="28" t="s">
        <v>1617</v>
      </c>
      <c r="H203" s="28"/>
      <c r="I203" s="28"/>
      <c r="J203" s="28"/>
      <c r="K203" s="28"/>
      <c r="L203" s="28"/>
      <c r="M203" s="106" t="s">
        <v>6415</v>
      </c>
      <c r="N203" s="332"/>
      <c r="O203" s="28"/>
      <c r="P203" s="28"/>
      <c r="Q203" s="28"/>
      <c r="S203" s="112">
        <v>0.875</v>
      </c>
      <c r="T203" s="114">
        <v>2028</v>
      </c>
      <c r="U203" s="110">
        <v>231157.18</v>
      </c>
      <c r="V203" s="110"/>
      <c r="W203" s="110">
        <v>231157.18</v>
      </c>
      <c r="X203" s="111">
        <v>1</v>
      </c>
      <c r="Y203" s="112">
        <v>0</v>
      </c>
      <c r="Z203" s="110">
        <v>28894.647499999999</v>
      </c>
      <c r="AA203" s="110">
        <v>0</v>
      </c>
      <c r="AB203" s="110">
        <v>202262.5325</v>
      </c>
      <c r="AC203" s="110">
        <v>0</v>
      </c>
      <c r="AD203" s="110">
        <v>0</v>
      </c>
      <c r="AE203" s="42" t="s">
        <v>535</v>
      </c>
      <c r="AF203" s="104" t="s">
        <v>764</v>
      </c>
      <c r="AG203" t="s">
        <v>8057</v>
      </c>
      <c r="AH203">
        <v>0</v>
      </c>
      <c r="AI203" s="495">
        <v>-170019.19999999995</v>
      </c>
      <c r="AK203" s="379"/>
      <c r="AL203" s="379"/>
      <c r="AM203" s="131"/>
      <c r="AN203" s="131"/>
      <c r="AO203" s="131"/>
      <c r="AP203" s="131"/>
      <c r="AQ203" s="131"/>
      <c r="AR203" s="132"/>
    </row>
    <row r="204" spans="1:44" ht="25">
      <c r="A204" s="104" t="s">
        <v>5882</v>
      </c>
      <c r="B204" s="104" t="s">
        <v>280</v>
      </c>
      <c r="D204" s="113">
        <v>3201442</v>
      </c>
      <c r="F204" s="28" t="s">
        <v>6716</v>
      </c>
      <c r="G204" s="28" t="s">
        <v>1682</v>
      </c>
      <c r="H204" s="28"/>
      <c r="I204" s="28"/>
      <c r="J204" s="28"/>
      <c r="K204" s="28"/>
      <c r="L204" s="28"/>
      <c r="M204" s="106" t="s">
        <v>5976</v>
      </c>
      <c r="N204" s="332"/>
      <c r="O204" s="28"/>
      <c r="P204" s="28"/>
      <c r="Q204" s="28"/>
      <c r="S204" s="112">
        <v>0.75</v>
      </c>
      <c r="T204" s="114">
        <v>2028</v>
      </c>
      <c r="U204" s="110">
        <v>398776.8</v>
      </c>
      <c r="V204" s="110"/>
      <c r="W204" s="110">
        <v>398776.8</v>
      </c>
      <c r="X204" s="111">
        <v>1</v>
      </c>
      <c r="Y204" s="112">
        <v>0</v>
      </c>
      <c r="Z204" s="110">
        <v>99694.2</v>
      </c>
      <c r="AA204" s="110">
        <v>0</v>
      </c>
      <c r="AB204" s="110">
        <v>299082.59999999998</v>
      </c>
      <c r="AC204" s="110">
        <v>0</v>
      </c>
      <c r="AD204" s="110">
        <v>0</v>
      </c>
      <c r="AE204" s="42" t="s">
        <v>526</v>
      </c>
      <c r="AF204" s="104" t="s">
        <v>765</v>
      </c>
      <c r="AG204" t="s">
        <v>8069</v>
      </c>
      <c r="AH204">
        <v>0</v>
      </c>
      <c r="AI204" s="495">
        <v>-299082.60000000003</v>
      </c>
      <c r="AK204" s="379"/>
      <c r="AL204" s="379"/>
      <c r="AM204" s="131"/>
      <c r="AN204" s="131"/>
      <c r="AO204" s="131"/>
      <c r="AP204" s="131"/>
      <c r="AQ204" s="131"/>
      <c r="AR204" s="132"/>
    </row>
    <row r="205" spans="1:44" ht="13">
      <c r="A205" s="104" t="s">
        <v>5883</v>
      </c>
      <c r="B205" s="104" t="s">
        <v>10</v>
      </c>
      <c r="D205" s="42">
        <v>3201502</v>
      </c>
      <c r="F205" s="28" t="s">
        <v>722</v>
      </c>
      <c r="G205" s="28" t="s">
        <v>1797</v>
      </c>
      <c r="H205" s="28"/>
      <c r="I205" s="28"/>
      <c r="J205" s="28"/>
      <c r="K205" s="28"/>
      <c r="L205" s="28"/>
      <c r="M205" s="106" t="s">
        <v>6796</v>
      </c>
      <c r="N205" s="332"/>
      <c r="O205" s="28"/>
      <c r="P205" s="28"/>
      <c r="Q205" s="28"/>
      <c r="S205" s="112">
        <v>0.75</v>
      </c>
      <c r="T205" s="114">
        <v>2028</v>
      </c>
      <c r="U205" s="110">
        <v>400374.34</v>
      </c>
      <c r="V205" s="110"/>
      <c r="W205" s="110">
        <v>400374.34</v>
      </c>
      <c r="X205" s="111">
        <v>1</v>
      </c>
      <c r="Y205" s="112">
        <v>0</v>
      </c>
      <c r="Z205" s="110">
        <v>100093.58500000001</v>
      </c>
      <c r="AA205" s="110">
        <v>2.492657903349027E-2</v>
      </c>
      <c r="AB205" s="110">
        <v>300280.73007342097</v>
      </c>
      <c r="AC205" s="110">
        <v>0</v>
      </c>
      <c r="AD205" s="110">
        <v>0</v>
      </c>
      <c r="AE205" s="42" t="s">
        <v>476</v>
      </c>
      <c r="AF205" s="104" t="s">
        <v>765</v>
      </c>
      <c r="AG205" t="s">
        <v>8366</v>
      </c>
      <c r="AH205">
        <v>0</v>
      </c>
      <c r="AI205" s="495">
        <v>-262967.95403374033</v>
      </c>
      <c r="AK205" s="379"/>
      <c r="AL205" s="379"/>
      <c r="AM205" s="131"/>
      <c r="AN205" s="131"/>
      <c r="AO205" s="131"/>
      <c r="AP205" s="131"/>
      <c r="AQ205" s="131"/>
      <c r="AR205" s="132"/>
    </row>
    <row r="206" spans="1:44" ht="25">
      <c r="A206" s="104" t="s">
        <v>26</v>
      </c>
      <c r="B206" s="104" t="s">
        <v>11</v>
      </c>
      <c r="D206" s="42" t="s">
        <v>131</v>
      </c>
      <c r="F206" s="28" t="s">
        <v>1423</v>
      </c>
      <c r="G206" s="28" t="s">
        <v>1877</v>
      </c>
      <c r="H206" s="28"/>
      <c r="I206" s="28" t="s">
        <v>25</v>
      </c>
      <c r="J206" s="28"/>
      <c r="K206" s="28"/>
      <c r="L206" s="28"/>
      <c r="M206" s="106" t="s">
        <v>6021</v>
      </c>
      <c r="N206" s="332"/>
      <c r="O206" s="28"/>
      <c r="P206" s="28"/>
      <c r="Q206" s="28"/>
      <c r="S206" s="112">
        <v>0.33333333350649941</v>
      </c>
      <c r="T206" s="114">
        <v>2057</v>
      </c>
      <c r="U206" s="110">
        <v>19249350.184999999</v>
      </c>
      <c r="V206" s="110"/>
      <c r="W206" s="110">
        <v>19249350.184999999</v>
      </c>
      <c r="X206" s="111">
        <v>0.25345622119815669</v>
      </c>
      <c r="Y206" s="112">
        <v>0.74654377880184331</v>
      </c>
      <c r="Z206" s="110">
        <v>12832900.119999997</v>
      </c>
      <c r="AA206" s="110">
        <v>6253206.8831818178</v>
      </c>
      <c r="AB206" s="110">
        <v>41375.000000000429</v>
      </c>
      <c r="AC206" s="110">
        <v>121868.18181818307</v>
      </c>
      <c r="AD206" s="110">
        <v>0</v>
      </c>
      <c r="AE206" s="42" t="s">
        <v>1885</v>
      </c>
      <c r="AF206" s="104" t="s">
        <v>764</v>
      </c>
      <c r="AG206" t="s">
        <v>8334</v>
      </c>
      <c r="AH206">
        <v>0</v>
      </c>
      <c r="AI206" s="495">
        <v>-8678.9732498230569</v>
      </c>
      <c r="AK206" s="379"/>
      <c r="AL206" s="379"/>
      <c r="AM206" s="131"/>
      <c r="AN206" s="131"/>
      <c r="AO206" s="131"/>
      <c r="AP206" s="131"/>
      <c r="AQ206" s="131"/>
      <c r="AR206" s="132"/>
    </row>
    <row r="207" spans="1:44" ht="25">
      <c r="A207" s="104" t="s">
        <v>26</v>
      </c>
      <c r="B207" s="104" t="s">
        <v>11</v>
      </c>
      <c r="D207" s="42" t="s">
        <v>131</v>
      </c>
      <c r="F207" s="28" t="s">
        <v>1423</v>
      </c>
      <c r="G207" s="28" t="s">
        <v>1878</v>
      </c>
      <c r="H207" s="28"/>
      <c r="I207" s="28" t="s">
        <v>25</v>
      </c>
      <c r="J207" s="28"/>
      <c r="K207" s="28"/>
      <c r="L207" s="28"/>
      <c r="M207" s="106" t="s">
        <v>6055</v>
      </c>
      <c r="N207" s="332"/>
      <c r="O207" s="28"/>
      <c r="P207" s="28"/>
      <c r="Q207" s="28"/>
      <c r="S207" s="112">
        <v>0.33333333350649941</v>
      </c>
      <c r="T207" s="114">
        <v>2057</v>
      </c>
      <c r="U207" s="110">
        <v>19249350.184999999</v>
      </c>
      <c r="V207" s="110"/>
      <c r="W207" s="110">
        <v>19249350.184999999</v>
      </c>
      <c r="X207" s="111">
        <v>0.25345622119815669</v>
      </c>
      <c r="Y207" s="112">
        <v>0.74654377880184331</v>
      </c>
      <c r="Z207" s="110">
        <v>12832900.119999997</v>
      </c>
      <c r="AA207" s="110">
        <v>6247201.9013636373</v>
      </c>
      <c r="AB207" s="110">
        <v>42897.000000000102</v>
      </c>
      <c r="AC207" s="110">
        <v>126351.16363636394</v>
      </c>
      <c r="AD207" s="110">
        <v>0</v>
      </c>
      <c r="AE207" s="42" t="s">
        <v>1886</v>
      </c>
      <c r="AF207" s="104" t="s">
        <v>764</v>
      </c>
      <c r="AG207" t="s">
        <v>8335</v>
      </c>
      <c r="AH207">
        <v>0</v>
      </c>
      <c r="AI207" s="495">
        <v>-4149.8202182346122</v>
      </c>
      <c r="AK207" s="379"/>
      <c r="AL207" s="379"/>
      <c r="AM207" s="131"/>
      <c r="AN207" s="131"/>
      <c r="AO207" s="131"/>
      <c r="AP207" s="131"/>
      <c r="AQ207" s="131"/>
      <c r="AR207" s="132"/>
    </row>
    <row r="208" spans="1:44" ht="25">
      <c r="A208" s="104" t="s">
        <v>26</v>
      </c>
      <c r="B208" s="104" t="s">
        <v>11</v>
      </c>
      <c r="D208" s="42" t="s">
        <v>144</v>
      </c>
      <c r="F208" s="28" t="s">
        <v>6839</v>
      </c>
      <c r="G208" s="28" t="s">
        <v>1345</v>
      </c>
      <c r="H208" s="28"/>
      <c r="I208" s="28" t="s">
        <v>25</v>
      </c>
      <c r="J208" s="28"/>
      <c r="K208" s="28"/>
      <c r="L208" s="28"/>
      <c r="M208" s="106" t="s">
        <v>6021</v>
      </c>
      <c r="N208" s="332"/>
      <c r="O208" s="28"/>
      <c r="P208" s="28"/>
      <c r="Q208" s="28"/>
      <c r="S208" s="112">
        <v>1</v>
      </c>
      <c r="T208" s="114">
        <v>2057</v>
      </c>
      <c r="U208" s="110">
        <v>14510</v>
      </c>
      <c r="V208" s="110"/>
      <c r="W208" s="110">
        <v>14510</v>
      </c>
      <c r="X208" s="111">
        <v>0.25345622119815669</v>
      </c>
      <c r="Y208" s="112">
        <v>0.74654377880184331</v>
      </c>
      <c r="Z208" s="110">
        <v>0</v>
      </c>
      <c r="AA208" s="110">
        <v>3589.8438310160759</v>
      </c>
      <c r="AB208" s="110">
        <v>2767.781517484405</v>
      </c>
      <c r="AC208" s="110">
        <v>8152.3746514995191</v>
      </c>
      <c r="AD208" s="110">
        <v>0</v>
      </c>
      <c r="AE208" s="42" t="s">
        <v>1885</v>
      </c>
      <c r="AF208" s="104" t="s">
        <v>764</v>
      </c>
      <c r="AG208" t="s">
        <v>8461</v>
      </c>
      <c r="AH208">
        <v>0</v>
      </c>
      <c r="AI208" s="495">
        <v>-580.58010275774177</v>
      </c>
      <c r="AK208" s="379"/>
      <c r="AL208" s="379"/>
      <c r="AM208" s="131"/>
      <c r="AN208" s="131"/>
      <c r="AO208" s="131"/>
      <c r="AP208" s="131"/>
      <c r="AQ208" s="131"/>
      <c r="AR208" s="132"/>
    </row>
    <row r="209" spans="1:44" ht="25">
      <c r="A209" s="104" t="s">
        <v>26</v>
      </c>
      <c r="B209" s="104" t="s">
        <v>11</v>
      </c>
      <c r="D209" s="42" t="s">
        <v>146</v>
      </c>
      <c r="F209" s="28" t="s">
        <v>6821</v>
      </c>
      <c r="G209" s="28" t="s">
        <v>1558</v>
      </c>
      <c r="H209" s="28"/>
      <c r="I209" s="28" t="s">
        <v>25</v>
      </c>
      <c r="J209" s="28"/>
      <c r="K209" s="28"/>
      <c r="L209" s="28"/>
      <c r="M209" s="106" t="s">
        <v>6055</v>
      </c>
      <c r="N209" s="332"/>
      <c r="O209" s="28"/>
      <c r="P209" s="28"/>
      <c r="Q209" s="28"/>
      <c r="S209" s="112">
        <v>0.33679999999999999</v>
      </c>
      <c r="T209" s="114">
        <v>2057</v>
      </c>
      <c r="U209" s="110">
        <v>404340</v>
      </c>
      <c r="V209" s="110"/>
      <c r="W209" s="110">
        <v>404340</v>
      </c>
      <c r="X209" s="111">
        <v>0.25345622119815669</v>
      </c>
      <c r="Y209" s="112">
        <v>0.74654377880184331</v>
      </c>
      <c r="Z209" s="110">
        <v>268158.288</v>
      </c>
      <c r="AA209" s="110">
        <v>29922.02611032431</v>
      </c>
      <c r="AB209" s="110">
        <v>26932.178451300293</v>
      </c>
      <c r="AC209" s="110">
        <v>79327.507438375396</v>
      </c>
      <c r="AD209" s="110">
        <v>0</v>
      </c>
      <c r="AE209" s="42" t="s">
        <v>1886</v>
      </c>
      <c r="AF209" s="104" t="s">
        <v>764</v>
      </c>
      <c r="AG209" t="s">
        <v>8416</v>
      </c>
      <c r="AH209">
        <v>0</v>
      </c>
      <c r="AI209" s="495">
        <v>-2605.3966165071743</v>
      </c>
      <c r="AK209" s="379"/>
      <c r="AL209" s="379"/>
      <c r="AM209" s="131"/>
      <c r="AN209" s="131"/>
      <c r="AO209" s="131"/>
      <c r="AP209" s="131"/>
      <c r="AQ209" s="131"/>
      <c r="AR209" s="132"/>
    </row>
    <row r="210" spans="1:44" ht="13">
      <c r="A210" s="104" t="s">
        <v>26</v>
      </c>
      <c r="B210" s="104" t="s">
        <v>11</v>
      </c>
      <c r="D210" s="42" t="s">
        <v>149</v>
      </c>
      <c r="F210" s="28" t="s">
        <v>6810</v>
      </c>
      <c r="G210" s="28" t="s">
        <v>1325</v>
      </c>
      <c r="H210" s="28"/>
      <c r="I210" s="28" t="s">
        <v>25</v>
      </c>
      <c r="J210" s="28"/>
      <c r="K210" s="28"/>
      <c r="L210" s="28"/>
      <c r="M210" s="106" t="s">
        <v>6021</v>
      </c>
      <c r="N210" s="332"/>
      <c r="O210" s="28"/>
      <c r="P210" s="28"/>
      <c r="Q210" s="28"/>
      <c r="S210" s="112">
        <v>0.33329999999999999</v>
      </c>
      <c r="T210" s="114">
        <v>2057</v>
      </c>
      <c r="U210" s="110">
        <v>272084</v>
      </c>
      <c r="V210" s="110"/>
      <c r="W210" s="110">
        <v>272084</v>
      </c>
      <c r="X210" s="111">
        <v>0.25345622119815669</v>
      </c>
      <c r="Y210" s="112">
        <v>0.74654377880184331</v>
      </c>
      <c r="Z210" s="110">
        <v>181398.40280000001</v>
      </c>
      <c r="AA210" s="110">
        <v>22436.053181973024</v>
      </c>
      <c r="AB210" s="110">
        <v>17298.271525306376</v>
      </c>
      <c r="AC210" s="110">
        <v>50951.272492720593</v>
      </c>
      <c r="AD210" s="110">
        <v>0</v>
      </c>
      <c r="AE210" s="42" t="s">
        <v>1885</v>
      </c>
      <c r="AF210" s="104" t="s">
        <v>764</v>
      </c>
      <c r="AG210" t="s">
        <v>8402</v>
      </c>
      <c r="AH210">
        <v>0</v>
      </c>
      <c r="AI210" s="495">
        <v>-3628.5495066177245</v>
      </c>
      <c r="AK210" s="379"/>
      <c r="AL210" s="379"/>
      <c r="AM210" s="131"/>
      <c r="AN210" s="131"/>
      <c r="AO210" s="131"/>
      <c r="AP210" s="131"/>
      <c r="AQ210" s="131"/>
      <c r="AR210" s="132"/>
    </row>
    <row r="211" spans="1:44" ht="25">
      <c r="A211" s="104" t="s">
        <v>15</v>
      </c>
      <c r="B211" s="104" t="s">
        <v>6</v>
      </c>
      <c r="D211" s="42" t="s">
        <v>194</v>
      </c>
      <c r="F211" s="28" t="s">
        <v>1434</v>
      </c>
      <c r="G211" s="28" t="s">
        <v>1386</v>
      </c>
      <c r="H211" s="28"/>
      <c r="I211" s="28" t="s">
        <v>25</v>
      </c>
      <c r="J211" s="28"/>
      <c r="K211" s="28"/>
      <c r="L211" s="28"/>
      <c r="M211" s="106" t="s">
        <v>6429</v>
      </c>
      <c r="N211" s="332"/>
      <c r="O211" s="28"/>
      <c r="P211" s="28"/>
      <c r="Q211" s="28"/>
      <c r="S211" s="112">
        <v>0.85</v>
      </c>
      <c r="T211" s="114">
        <v>2042</v>
      </c>
      <c r="U211" s="110">
        <v>15311495.84</v>
      </c>
      <c r="V211" s="110"/>
      <c r="W211" s="110">
        <v>15311495.84</v>
      </c>
      <c r="X211" s="111">
        <v>0.41147132169576073</v>
      </c>
      <c r="Y211" s="112">
        <v>0.58852867830423927</v>
      </c>
      <c r="Z211" s="110">
        <v>2296724.3760000002</v>
      </c>
      <c r="AA211" s="110">
        <v>12921362.767030302</v>
      </c>
      <c r="AB211" s="110">
        <v>38435.000000000131</v>
      </c>
      <c r="AC211" s="110">
        <v>54973.696969697121</v>
      </c>
      <c r="AD211" s="110">
        <v>0</v>
      </c>
      <c r="AE211" s="42" t="s">
        <v>577</v>
      </c>
      <c r="AF211" s="104" t="s">
        <v>765</v>
      </c>
      <c r="AG211" t="s">
        <v>8234</v>
      </c>
      <c r="AH211">
        <v>0</v>
      </c>
      <c r="AI211" s="495">
        <v>-10990.946128955999</v>
      </c>
      <c r="AK211" s="379"/>
      <c r="AL211" s="379"/>
      <c r="AM211" s="131"/>
      <c r="AN211" s="131"/>
      <c r="AO211" s="131"/>
      <c r="AP211" s="131"/>
      <c r="AQ211" s="131"/>
      <c r="AR211" s="132"/>
    </row>
    <row r="212" spans="1:44" ht="37.5">
      <c r="A212" s="104" t="s">
        <v>15</v>
      </c>
      <c r="B212" s="104" t="s">
        <v>6</v>
      </c>
      <c r="D212" s="42" t="s">
        <v>190</v>
      </c>
      <c r="F212" s="28" t="s">
        <v>1410</v>
      </c>
      <c r="G212" s="28" t="s">
        <v>1376</v>
      </c>
      <c r="H212" s="28"/>
      <c r="I212" s="28" t="s">
        <v>25</v>
      </c>
      <c r="J212" s="28"/>
      <c r="K212" s="28"/>
      <c r="L212" s="28"/>
      <c r="M212" s="106" t="s">
        <v>6429</v>
      </c>
      <c r="N212" s="332"/>
      <c r="O212" s="28"/>
      <c r="P212" s="28"/>
      <c r="Q212" s="28"/>
      <c r="S212" s="112">
        <v>0.4148</v>
      </c>
      <c r="T212" s="114">
        <v>2054</v>
      </c>
      <c r="U212" s="110">
        <v>36759433</v>
      </c>
      <c r="V212" s="110"/>
      <c r="W212" s="110">
        <v>36759433</v>
      </c>
      <c r="X212" s="111">
        <v>0.28037383177570085</v>
      </c>
      <c r="Y212" s="112">
        <v>0.71962616822429915</v>
      </c>
      <c r="Z212" s="110">
        <v>21511620.191599999</v>
      </c>
      <c r="AA212" s="110">
        <v>14663617.77506667</v>
      </c>
      <c r="AB212" s="110">
        <v>163792.99999999939</v>
      </c>
      <c r="AC212" s="110">
        <v>420402.03333333193</v>
      </c>
      <c r="AD212" s="110">
        <v>0</v>
      </c>
      <c r="AE212" s="42" t="s">
        <v>577</v>
      </c>
      <c r="AF212" s="104" t="s">
        <v>765</v>
      </c>
      <c r="AG212" t="s">
        <v>8142</v>
      </c>
      <c r="AH212">
        <v>0</v>
      </c>
      <c r="AI212" s="495">
        <v>-46838.559627945288</v>
      </c>
      <c r="AK212" s="379"/>
      <c r="AL212" s="379"/>
      <c r="AM212" s="131"/>
      <c r="AN212" s="131"/>
      <c r="AO212" s="131"/>
      <c r="AP212" s="131"/>
      <c r="AQ212" s="131"/>
      <c r="AR212" s="132"/>
    </row>
    <row r="213" spans="1:44" ht="25">
      <c r="A213" s="104" t="s">
        <v>15</v>
      </c>
      <c r="B213" s="104" t="s">
        <v>6</v>
      </c>
      <c r="D213" s="42" t="s">
        <v>217</v>
      </c>
      <c r="F213" s="28" t="s">
        <v>1408</v>
      </c>
      <c r="G213" s="28" t="s">
        <v>1394</v>
      </c>
      <c r="H213" s="28"/>
      <c r="I213" s="28" t="s">
        <v>25</v>
      </c>
      <c r="J213" s="28"/>
      <c r="K213" s="28"/>
      <c r="L213" s="28"/>
      <c r="M213" s="106" t="s">
        <v>6562</v>
      </c>
      <c r="N213" s="332"/>
      <c r="O213" s="28"/>
      <c r="P213" s="28"/>
      <c r="Q213" s="28"/>
      <c r="S213" s="112">
        <v>0.97282675631662741</v>
      </c>
      <c r="T213" s="114">
        <v>2049</v>
      </c>
      <c r="U213" s="110">
        <v>822086.25</v>
      </c>
      <c r="V213" s="110"/>
      <c r="W213" s="110">
        <v>822086.25</v>
      </c>
      <c r="X213" s="111">
        <v>0.32219570405727938</v>
      </c>
      <c r="Y213" s="112">
        <v>0.67780429594272062</v>
      </c>
      <c r="Z213" s="110">
        <v>22338.749999999964</v>
      </c>
      <c r="AA213" s="110">
        <v>781659.11481481476</v>
      </c>
      <c r="AB213" s="110">
        <v>5828.0000000000191</v>
      </c>
      <c r="AC213" s="110">
        <v>12260.385185185218</v>
      </c>
      <c r="AD213" s="110">
        <v>0</v>
      </c>
      <c r="AE213" s="42" t="s">
        <v>587</v>
      </c>
      <c r="AF213" s="104" t="s">
        <v>764</v>
      </c>
      <c r="AG213" t="s">
        <v>8278</v>
      </c>
      <c r="AH213">
        <v>0</v>
      </c>
      <c r="AI213" s="495">
        <v>-3349.9592297985305</v>
      </c>
      <c r="AK213" s="379"/>
      <c r="AL213" s="379"/>
      <c r="AM213" s="131"/>
      <c r="AN213" s="131"/>
      <c r="AO213" s="131"/>
      <c r="AP213" s="131"/>
      <c r="AQ213" s="131"/>
      <c r="AR213" s="132"/>
    </row>
    <row r="214" spans="1:44" ht="25">
      <c r="A214" s="104" t="s">
        <v>15</v>
      </c>
      <c r="B214" s="104" t="s">
        <v>6</v>
      </c>
      <c r="D214" s="42" t="s">
        <v>216</v>
      </c>
      <c r="F214" s="28" t="s">
        <v>1438</v>
      </c>
      <c r="G214" s="28" t="s">
        <v>1390</v>
      </c>
      <c r="H214" s="28"/>
      <c r="I214" s="28" t="s">
        <v>25</v>
      </c>
      <c r="J214" s="28"/>
      <c r="K214" s="28"/>
      <c r="L214" s="28"/>
      <c r="M214" s="106" t="s">
        <v>6429</v>
      </c>
      <c r="N214" s="332"/>
      <c r="O214" s="28"/>
      <c r="P214" s="28"/>
      <c r="Q214" s="28"/>
      <c r="S214" s="112">
        <v>0.91039999999999999</v>
      </c>
      <c r="T214" s="114">
        <v>2044</v>
      </c>
      <c r="U214" s="110">
        <v>396572</v>
      </c>
      <c r="V214" s="110"/>
      <c r="W214" s="110">
        <v>396572</v>
      </c>
      <c r="X214" s="111">
        <v>0.38083538083538093</v>
      </c>
      <c r="Y214" s="112">
        <v>0.61916461916461907</v>
      </c>
      <c r="Z214" s="110">
        <v>35532.851200000005</v>
      </c>
      <c r="AA214" s="110">
        <v>306485.39396129025</v>
      </c>
      <c r="AB214" s="110">
        <v>20776.000000000022</v>
      </c>
      <c r="AC214" s="110">
        <v>33777.754838709698</v>
      </c>
      <c r="AD214" s="110">
        <v>0</v>
      </c>
      <c r="AE214" s="42" t="s">
        <v>577</v>
      </c>
      <c r="AF214" s="104" t="s">
        <v>765</v>
      </c>
      <c r="AG214" t="s">
        <v>8241</v>
      </c>
      <c r="AH214">
        <v>0</v>
      </c>
      <c r="AI214" s="495">
        <v>-5941.1447060020637</v>
      </c>
      <c r="AK214" s="379"/>
      <c r="AL214" s="379"/>
      <c r="AM214" s="131"/>
      <c r="AN214" s="131"/>
      <c r="AO214" s="131"/>
      <c r="AP214" s="131"/>
      <c r="AQ214" s="131"/>
      <c r="AR214" s="132"/>
    </row>
    <row r="215" spans="1:44" ht="25">
      <c r="A215" s="104" t="s">
        <v>15</v>
      </c>
      <c r="B215" s="104" t="s">
        <v>6</v>
      </c>
      <c r="D215" s="42" t="s">
        <v>215</v>
      </c>
      <c r="F215" s="28" t="s">
        <v>1430</v>
      </c>
      <c r="G215" s="28" t="s">
        <v>1383</v>
      </c>
      <c r="H215" s="28"/>
      <c r="I215" s="28" t="s">
        <v>25</v>
      </c>
      <c r="J215" s="28"/>
      <c r="K215" s="28"/>
      <c r="L215" s="28"/>
      <c r="M215" s="106" t="s">
        <v>6429</v>
      </c>
      <c r="N215" s="332"/>
      <c r="O215" s="28"/>
      <c r="P215" s="28"/>
      <c r="Q215" s="28"/>
      <c r="S215" s="112">
        <v>0.41249999999999998</v>
      </c>
      <c r="T215" s="114">
        <v>2038</v>
      </c>
      <c r="U215" s="110">
        <v>554330</v>
      </c>
      <c r="V215" s="110"/>
      <c r="W215" s="110">
        <v>554330</v>
      </c>
      <c r="X215" s="111">
        <v>0.5</v>
      </c>
      <c r="Y215" s="112">
        <v>0.5</v>
      </c>
      <c r="Z215" s="110">
        <v>325668.875</v>
      </c>
      <c r="AA215" s="110">
        <v>40095.982142856927</v>
      </c>
      <c r="AB215" s="110">
        <v>94282.571428571537</v>
      </c>
      <c r="AC215" s="110">
        <v>94282.571428571537</v>
      </c>
      <c r="AD215" s="110">
        <v>0</v>
      </c>
      <c r="AE215" s="42" t="s">
        <v>577</v>
      </c>
      <c r="AF215" s="104" t="s">
        <v>765</v>
      </c>
      <c r="AG215" t="s">
        <v>8212</v>
      </c>
      <c r="AH215">
        <v>0</v>
      </c>
      <c r="AI215" s="495">
        <v>-26961.224495144328</v>
      </c>
      <c r="AK215" s="379"/>
      <c r="AL215" s="379"/>
      <c r="AM215" s="131"/>
      <c r="AN215" s="131"/>
      <c r="AO215" s="131"/>
      <c r="AP215" s="131"/>
      <c r="AQ215" s="131"/>
      <c r="AR215" s="132"/>
    </row>
    <row r="216" spans="1:44" ht="25">
      <c r="A216" s="104" t="s">
        <v>26</v>
      </c>
      <c r="B216" s="104" t="s">
        <v>11</v>
      </c>
      <c r="D216" s="42" t="s">
        <v>174</v>
      </c>
      <c r="F216" s="28" t="s">
        <v>6840</v>
      </c>
      <c r="G216" s="28" t="s">
        <v>1345</v>
      </c>
      <c r="H216" s="28"/>
      <c r="I216" s="28" t="s">
        <v>25</v>
      </c>
      <c r="J216" s="28"/>
      <c r="K216" s="28"/>
      <c r="L216" s="28"/>
      <c r="M216" s="106" t="s">
        <v>6021</v>
      </c>
      <c r="N216" s="332"/>
      <c r="O216" s="28"/>
      <c r="P216" s="28"/>
      <c r="Q216" s="28"/>
      <c r="S216" s="112">
        <v>0.33</v>
      </c>
      <c r="T216" s="114">
        <v>2057</v>
      </c>
      <c r="U216" s="110">
        <v>2103260.1</v>
      </c>
      <c r="V216" s="110"/>
      <c r="W216" s="110">
        <v>2103260.1</v>
      </c>
      <c r="X216" s="111">
        <v>0.25345622119815669</v>
      </c>
      <c r="Y216" s="112">
        <v>0.74654377880184331</v>
      </c>
      <c r="Z216" s="110">
        <v>1409184.267</v>
      </c>
      <c r="AA216" s="110">
        <v>651421.52390909102</v>
      </c>
      <c r="AB216" s="110">
        <v>10810.999999999998</v>
      </c>
      <c r="AC216" s="110">
        <v>31843.309090909082</v>
      </c>
      <c r="AD216" s="110">
        <v>0</v>
      </c>
      <c r="AE216" s="42" t="s">
        <v>1885</v>
      </c>
      <c r="AF216" s="104" t="s">
        <v>764</v>
      </c>
      <c r="AG216" t="s">
        <v>8462</v>
      </c>
      <c r="AH216">
        <v>0</v>
      </c>
      <c r="AI216" s="495">
        <v>-2267.7554031138625</v>
      </c>
      <c r="AK216" s="379"/>
      <c r="AL216" s="379"/>
      <c r="AM216" s="131"/>
      <c r="AN216" s="131"/>
      <c r="AO216" s="131"/>
      <c r="AP216" s="131"/>
      <c r="AQ216" s="131"/>
      <c r="AR216" s="132"/>
    </row>
    <row r="217" spans="1:44" ht="25">
      <c r="A217" s="104" t="s">
        <v>26</v>
      </c>
      <c r="B217" s="104" t="s">
        <v>11</v>
      </c>
      <c r="D217" s="42" t="s">
        <v>134</v>
      </c>
      <c r="F217" s="28" t="s">
        <v>6841</v>
      </c>
      <c r="G217" s="28" t="s">
        <v>1872</v>
      </c>
      <c r="H217" s="28"/>
      <c r="I217" s="28" t="s">
        <v>25</v>
      </c>
      <c r="J217" s="28"/>
      <c r="K217" s="28"/>
      <c r="L217" s="28"/>
      <c r="M217" s="106" t="s">
        <v>6021</v>
      </c>
      <c r="N217" s="332"/>
      <c r="O217" s="28"/>
      <c r="P217" s="28"/>
      <c r="Q217" s="28"/>
      <c r="S217" s="112">
        <v>0.33329999999999999</v>
      </c>
      <c r="T217" s="114">
        <v>2057</v>
      </c>
      <c r="U217" s="110">
        <v>200677</v>
      </c>
      <c r="V217" s="110"/>
      <c r="W217" s="110">
        <v>200677</v>
      </c>
      <c r="X217" s="111">
        <v>0.25345622119815669</v>
      </c>
      <c r="Y217" s="112">
        <v>0.74654377880184331</v>
      </c>
      <c r="Z217" s="110">
        <v>133791.35590000002</v>
      </c>
      <c r="AA217" s="110">
        <v>14534.317690869648</v>
      </c>
      <c r="AB217" s="110">
        <v>13268.769366369439</v>
      </c>
      <c r="AC217" s="110">
        <v>39082.557042760891</v>
      </c>
      <c r="AD217" s="110">
        <v>0</v>
      </c>
      <c r="AE217" s="42" t="s">
        <v>1885</v>
      </c>
      <c r="AF217" s="104" t="s">
        <v>764</v>
      </c>
      <c r="AG217" t="s">
        <v>8463</v>
      </c>
      <c r="AH217">
        <v>0</v>
      </c>
      <c r="AI217" s="495">
        <v>-2783.3062087925268</v>
      </c>
      <c r="AK217" s="379"/>
      <c r="AL217" s="379"/>
      <c r="AM217" s="131"/>
      <c r="AN217" s="131"/>
      <c r="AO217" s="131"/>
      <c r="AP217" s="131"/>
      <c r="AQ217" s="131"/>
      <c r="AR217" s="132"/>
    </row>
    <row r="218" spans="1:44" ht="25">
      <c r="A218" s="104" t="s">
        <v>26</v>
      </c>
      <c r="B218" s="104" t="s">
        <v>11</v>
      </c>
      <c r="D218" s="42" t="s">
        <v>160</v>
      </c>
      <c r="F218" s="28" t="s">
        <v>1487</v>
      </c>
      <c r="G218" s="28" t="s">
        <v>1876</v>
      </c>
      <c r="H218" s="28"/>
      <c r="I218" s="28" t="s">
        <v>25</v>
      </c>
      <c r="J218" s="28"/>
      <c r="K218" s="28"/>
      <c r="L218" s="28"/>
      <c r="M218" s="106" t="s">
        <v>6021</v>
      </c>
      <c r="N218" s="332"/>
      <c r="O218" s="28"/>
      <c r="P218" s="28"/>
      <c r="Q218" s="28"/>
      <c r="S218" s="112">
        <v>0.33333332270063754</v>
      </c>
      <c r="T218" s="114">
        <v>2057</v>
      </c>
      <c r="U218" s="110">
        <v>156749.21</v>
      </c>
      <c r="V218" s="110"/>
      <c r="W218" s="110">
        <v>156749.21</v>
      </c>
      <c r="X218" s="111">
        <v>0.25345622119815669</v>
      </c>
      <c r="Y218" s="112">
        <v>0.74654377880184331</v>
      </c>
      <c r="Z218" s="110">
        <v>104499.47499999999</v>
      </c>
      <c r="AA218" s="110">
        <v>50174.425909090918</v>
      </c>
      <c r="AB218" s="110">
        <v>525.99999999999784</v>
      </c>
      <c r="AC218" s="110">
        <v>1549.3090909090845</v>
      </c>
      <c r="AD218" s="110">
        <v>0</v>
      </c>
      <c r="AE218" s="42" t="s">
        <v>1885</v>
      </c>
      <c r="AF218" s="104" t="s">
        <v>764</v>
      </c>
      <c r="AG218" t="s">
        <v>8332</v>
      </c>
      <c r="AH218">
        <v>0</v>
      </c>
      <c r="AI218" s="495">
        <v>-110.33570826360994</v>
      </c>
      <c r="AK218" s="379"/>
      <c r="AL218" s="379"/>
      <c r="AM218" s="131"/>
      <c r="AN218" s="131"/>
      <c r="AO218" s="131"/>
      <c r="AP218" s="131"/>
      <c r="AQ218" s="131"/>
      <c r="AR218" s="132"/>
    </row>
    <row r="219" spans="1:44" ht="25">
      <c r="A219" s="104" t="s">
        <v>26</v>
      </c>
      <c r="B219" s="104" t="s">
        <v>11</v>
      </c>
      <c r="D219" s="42" t="s">
        <v>160</v>
      </c>
      <c r="F219" s="28" t="s">
        <v>1487</v>
      </c>
      <c r="G219" s="28" t="s">
        <v>1876</v>
      </c>
      <c r="H219" s="28"/>
      <c r="I219" s="28" t="s">
        <v>25</v>
      </c>
      <c r="J219" s="28"/>
      <c r="K219" s="28"/>
      <c r="L219" s="28"/>
      <c r="M219" s="106" t="s">
        <v>6055</v>
      </c>
      <c r="N219" s="332"/>
      <c r="O219" s="28"/>
      <c r="P219" s="28"/>
      <c r="Q219" s="28"/>
      <c r="S219" s="112">
        <v>0.33333332270063754</v>
      </c>
      <c r="T219" s="114">
        <v>2057</v>
      </c>
      <c r="U219" s="110">
        <v>156749.21</v>
      </c>
      <c r="V219" s="110"/>
      <c r="W219" s="110">
        <v>156749.21</v>
      </c>
      <c r="X219" s="111">
        <v>0.25345622119815669</v>
      </c>
      <c r="Y219" s="112">
        <v>0.74654377880184331</v>
      </c>
      <c r="Z219" s="110">
        <v>104499.47499999999</v>
      </c>
      <c r="AA219" s="110">
        <v>50099.462272727265</v>
      </c>
      <c r="AB219" s="110">
        <v>545.00000000000205</v>
      </c>
      <c r="AC219" s="110">
        <v>1605.2727272727332</v>
      </c>
      <c r="AD219" s="110">
        <v>0</v>
      </c>
      <c r="AE219" s="42" t="s">
        <v>1886</v>
      </c>
      <c r="AF219" s="104" t="s">
        <v>764</v>
      </c>
      <c r="AG219" t="s">
        <v>8333</v>
      </c>
      <c r="AH219">
        <v>0</v>
      </c>
      <c r="AI219" s="495">
        <v>-52.722848193064017</v>
      </c>
      <c r="AK219" s="379"/>
      <c r="AL219" s="379"/>
      <c r="AM219" s="131"/>
      <c r="AN219" s="131"/>
      <c r="AO219" s="131"/>
      <c r="AP219" s="131"/>
      <c r="AQ219" s="131"/>
      <c r="AR219" s="132"/>
    </row>
    <row r="220" spans="1:44" ht="25">
      <c r="A220" s="104" t="s">
        <v>26</v>
      </c>
      <c r="B220" s="104" t="s">
        <v>11</v>
      </c>
      <c r="D220" s="42" t="s">
        <v>166</v>
      </c>
      <c r="F220" s="28" t="s">
        <v>1486</v>
      </c>
      <c r="G220" s="28" t="s">
        <v>1176</v>
      </c>
      <c r="H220" s="28"/>
      <c r="I220" s="28" t="s">
        <v>25</v>
      </c>
      <c r="J220" s="28"/>
      <c r="K220" s="28"/>
      <c r="L220" s="28"/>
      <c r="M220" s="106" t="s">
        <v>6021</v>
      </c>
      <c r="N220" s="332"/>
      <c r="O220" s="28"/>
      <c r="P220" s="28"/>
      <c r="Q220" s="28"/>
      <c r="S220" s="112">
        <v>0.33333333333333326</v>
      </c>
      <c r="T220" s="114">
        <v>2057</v>
      </c>
      <c r="U220" s="110">
        <v>1131527.3700000001</v>
      </c>
      <c r="V220" s="110"/>
      <c r="W220" s="110">
        <v>1131527.3700000001</v>
      </c>
      <c r="X220" s="111">
        <v>0.25345622119815669</v>
      </c>
      <c r="Y220" s="112">
        <v>0.74654377880184331</v>
      </c>
      <c r="Z220" s="110">
        <v>754351.58000000019</v>
      </c>
      <c r="AA220" s="110">
        <v>364076.88090909075</v>
      </c>
      <c r="AB220" s="110">
        <v>3320.0000000000218</v>
      </c>
      <c r="AC220" s="110">
        <v>9778.9090909091537</v>
      </c>
      <c r="AD220" s="110">
        <v>0</v>
      </c>
      <c r="AE220" s="42" t="s">
        <v>1885</v>
      </c>
      <c r="AF220" s="104" t="s">
        <v>764</v>
      </c>
      <c r="AG220" t="s">
        <v>8326</v>
      </c>
      <c r="AH220">
        <v>0</v>
      </c>
      <c r="AI220" s="495">
        <v>-696.41549702507393</v>
      </c>
      <c r="AK220" s="379"/>
      <c r="AL220" s="379"/>
      <c r="AM220" s="131"/>
      <c r="AN220" s="131"/>
      <c r="AO220" s="131"/>
      <c r="AP220" s="131"/>
      <c r="AQ220" s="131"/>
      <c r="AR220" s="132"/>
    </row>
    <row r="221" spans="1:44" ht="25">
      <c r="A221" s="104" t="s">
        <v>26</v>
      </c>
      <c r="B221" s="104" t="s">
        <v>11</v>
      </c>
      <c r="D221" s="42" t="s">
        <v>166</v>
      </c>
      <c r="F221" s="28" t="s">
        <v>1486</v>
      </c>
      <c r="G221" s="28" t="s">
        <v>1176</v>
      </c>
      <c r="H221" s="28"/>
      <c r="I221" s="28" t="s">
        <v>25</v>
      </c>
      <c r="J221" s="28"/>
      <c r="K221" s="28"/>
      <c r="L221" s="28"/>
      <c r="M221" s="106" t="s">
        <v>6055</v>
      </c>
      <c r="N221" s="332"/>
      <c r="O221" s="28"/>
      <c r="P221" s="28"/>
      <c r="Q221" s="28"/>
      <c r="S221" s="112">
        <v>0.33333333333333326</v>
      </c>
      <c r="T221" s="114">
        <v>2057</v>
      </c>
      <c r="U221" s="110">
        <v>1131527.3700000001</v>
      </c>
      <c r="V221" s="110"/>
      <c r="W221" s="110">
        <v>1131527.3700000001</v>
      </c>
      <c r="X221" s="111">
        <v>0.25345622119815669</v>
      </c>
      <c r="Y221" s="112">
        <v>0.74654377880184331</v>
      </c>
      <c r="Z221" s="110">
        <v>754351.58000000019</v>
      </c>
      <c r="AA221" s="110">
        <v>363595.53545454552</v>
      </c>
      <c r="AB221" s="110">
        <v>3441.9999999999636</v>
      </c>
      <c r="AC221" s="110">
        <v>10138.254545454438</v>
      </c>
      <c r="AD221" s="110">
        <v>0</v>
      </c>
      <c r="AE221" s="42" t="s">
        <v>1886</v>
      </c>
      <c r="AF221" s="104" t="s">
        <v>764</v>
      </c>
      <c r="AG221" t="s">
        <v>8327</v>
      </c>
      <c r="AH221">
        <v>0</v>
      </c>
      <c r="AI221" s="495">
        <v>-332.9762265697683</v>
      </c>
      <c r="AK221" s="379"/>
      <c r="AL221" s="379"/>
      <c r="AM221" s="131"/>
      <c r="AN221" s="131"/>
      <c r="AO221" s="131"/>
      <c r="AP221" s="131"/>
      <c r="AQ221" s="131"/>
      <c r="AR221" s="132"/>
    </row>
    <row r="222" spans="1:44" ht="25">
      <c r="A222" s="104" t="s">
        <v>26</v>
      </c>
      <c r="B222" s="104" t="s">
        <v>11</v>
      </c>
      <c r="D222" s="42" t="s">
        <v>157</v>
      </c>
      <c r="F222" s="28" t="s">
        <v>6838</v>
      </c>
      <c r="G222" s="28" t="s">
        <v>1555</v>
      </c>
      <c r="H222" s="28"/>
      <c r="I222" s="28" t="s">
        <v>25</v>
      </c>
      <c r="J222" s="28"/>
      <c r="K222" s="28"/>
      <c r="L222" s="28"/>
      <c r="M222" s="106" t="s">
        <v>6021</v>
      </c>
      <c r="N222" s="332"/>
      <c r="O222" s="28"/>
      <c r="P222" s="28"/>
      <c r="Q222" s="28"/>
      <c r="S222" s="112">
        <v>0.2356</v>
      </c>
      <c r="T222" s="114">
        <v>2057</v>
      </c>
      <c r="U222" s="110">
        <v>52807</v>
      </c>
      <c r="V222" s="110"/>
      <c r="W222" s="110">
        <v>52807</v>
      </c>
      <c r="X222" s="111">
        <v>0.25345622119815669</v>
      </c>
      <c r="Y222" s="112">
        <v>0.74654377880184331</v>
      </c>
      <c r="Z222" s="110">
        <v>40365.6708</v>
      </c>
      <c r="AA222" s="110">
        <v>3078.0447193838845</v>
      </c>
      <c r="AB222" s="110">
        <v>2373.1827024603058</v>
      </c>
      <c r="AC222" s="110">
        <v>6990.1017781558094</v>
      </c>
      <c r="AD222" s="110">
        <v>0</v>
      </c>
      <c r="AE222" s="42" t="s">
        <v>1885</v>
      </c>
      <c r="AF222" s="104" t="s">
        <v>764</v>
      </c>
      <c r="AG222" t="s">
        <v>8460</v>
      </c>
      <c r="AH222">
        <v>0</v>
      </c>
      <c r="AI222" s="495">
        <v>-497.80759375457569</v>
      </c>
      <c r="AK222" s="379"/>
      <c r="AL222" s="379"/>
      <c r="AM222" s="131"/>
      <c r="AN222" s="131"/>
      <c r="AO222" s="131"/>
      <c r="AP222" s="131"/>
      <c r="AQ222" s="131"/>
      <c r="AR222" s="132"/>
    </row>
    <row r="223" spans="1:44" ht="13">
      <c r="A223" s="104" t="s">
        <v>26</v>
      </c>
      <c r="B223" s="104" t="s">
        <v>11</v>
      </c>
      <c r="D223" s="42" t="s">
        <v>178</v>
      </c>
      <c r="F223" s="28" t="s">
        <v>6789</v>
      </c>
      <c r="G223" s="28" t="s">
        <v>1325</v>
      </c>
      <c r="H223" s="28"/>
      <c r="I223" s="28" t="s">
        <v>25</v>
      </c>
      <c r="J223" s="28"/>
      <c r="K223" s="28"/>
      <c r="L223" s="28"/>
      <c r="M223" s="106" t="s">
        <v>6021</v>
      </c>
      <c r="N223" s="332"/>
      <c r="O223" s="28"/>
      <c r="P223" s="28"/>
      <c r="Q223" s="28"/>
      <c r="S223" s="112">
        <v>0.29149999999999998</v>
      </c>
      <c r="T223" s="114">
        <v>2057</v>
      </c>
      <c r="U223" s="110">
        <v>287140</v>
      </c>
      <c r="V223" s="110"/>
      <c r="W223" s="110">
        <v>287140</v>
      </c>
      <c r="X223" s="111">
        <v>0.25345622119815669</v>
      </c>
      <c r="Y223" s="112">
        <v>0.74654377880184331</v>
      </c>
      <c r="Z223" s="110">
        <v>203438.69</v>
      </c>
      <c r="AA223" s="110">
        <v>20708.106916020974</v>
      </c>
      <c r="AB223" s="110">
        <v>15966.019214833394</v>
      </c>
      <c r="AC223" s="110">
        <v>47027.183869145629</v>
      </c>
      <c r="AD223" s="110">
        <v>0</v>
      </c>
      <c r="AE223" s="42" t="s">
        <v>1885</v>
      </c>
      <c r="AF223" s="104" t="s">
        <v>764</v>
      </c>
      <c r="AG223" t="s">
        <v>8301</v>
      </c>
      <c r="AH223">
        <v>0</v>
      </c>
      <c r="AI223" s="495">
        <v>-3349.0913274126528</v>
      </c>
      <c r="AK223" s="379"/>
      <c r="AL223" s="379"/>
      <c r="AM223" s="131"/>
      <c r="AN223" s="131"/>
      <c r="AO223" s="131"/>
      <c r="AP223" s="131"/>
      <c r="AQ223" s="131"/>
      <c r="AR223" s="132"/>
    </row>
    <row r="224" spans="1:44" ht="25">
      <c r="A224" s="104" t="s">
        <v>26</v>
      </c>
      <c r="B224" s="104" t="s">
        <v>11</v>
      </c>
      <c r="D224" s="42" t="s">
        <v>180</v>
      </c>
      <c r="F224" s="28" t="s">
        <v>6791</v>
      </c>
      <c r="G224" s="28" t="s">
        <v>1325</v>
      </c>
      <c r="H224" s="28"/>
      <c r="I224" s="28" t="s">
        <v>25</v>
      </c>
      <c r="J224" s="28"/>
      <c r="K224" s="28"/>
      <c r="L224" s="28"/>
      <c r="M224" s="106" t="s">
        <v>6055</v>
      </c>
      <c r="N224" s="332"/>
      <c r="O224" s="28"/>
      <c r="P224" s="28"/>
      <c r="Q224" s="28"/>
      <c r="S224" s="112">
        <v>0.55389999999999995</v>
      </c>
      <c r="T224" s="114">
        <v>2057</v>
      </c>
      <c r="U224" s="110">
        <v>370213</v>
      </c>
      <c r="V224" s="110"/>
      <c r="W224" s="110">
        <v>370213</v>
      </c>
      <c r="X224" s="111">
        <v>0.25345622119815669</v>
      </c>
      <c r="Y224" s="112">
        <v>0.74654377880184331</v>
      </c>
      <c r="Z224" s="110">
        <v>165152.01930000001</v>
      </c>
      <c r="AA224" s="110">
        <v>45056.270248049957</v>
      </c>
      <c r="AB224" s="110">
        <v>40554.189285056462</v>
      </c>
      <c r="AC224" s="110">
        <v>119450.52116689357</v>
      </c>
      <c r="AD224" s="110">
        <v>0</v>
      </c>
      <c r="AE224" s="42" t="s">
        <v>1886</v>
      </c>
      <c r="AF224" s="104" t="s">
        <v>764</v>
      </c>
      <c r="AG224" t="s">
        <v>8303</v>
      </c>
      <c r="AH224">
        <v>0</v>
      </c>
      <c r="AI224" s="495">
        <v>-3923.1786518693702</v>
      </c>
      <c r="AK224" s="379"/>
      <c r="AL224" s="379"/>
      <c r="AM224" s="131"/>
      <c r="AN224" s="131"/>
      <c r="AO224" s="131"/>
      <c r="AP224" s="131"/>
      <c r="AQ224" s="131"/>
      <c r="AR224" s="132"/>
    </row>
    <row r="225" spans="1:44" ht="13">
      <c r="A225" s="104" t="s">
        <v>2015</v>
      </c>
      <c r="B225" s="104" t="s">
        <v>1940</v>
      </c>
      <c r="D225" s="42" t="s">
        <v>64</v>
      </c>
      <c r="F225" s="28" t="s">
        <v>1427</v>
      </c>
      <c r="G225" s="28" t="s">
        <v>1782</v>
      </c>
      <c r="H225" s="28"/>
      <c r="I225" s="28" t="s">
        <v>25</v>
      </c>
      <c r="J225" s="28"/>
      <c r="K225" s="28"/>
      <c r="L225" s="28"/>
      <c r="M225" s="106" t="s">
        <v>5970</v>
      </c>
      <c r="N225" s="332"/>
      <c r="O225" s="28"/>
      <c r="P225" s="28"/>
      <c r="Q225" s="28"/>
      <c r="S225" s="112">
        <v>0.75</v>
      </c>
      <c r="T225" s="114">
        <v>2028</v>
      </c>
      <c r="U225" s="110">
        <v>616000</v>
      </c>
      <c r="V225" s="110"/>
      <c r="W225" s="110">
        <v>616000</v>
      </c>
      <c r="X225" s="111">
        <v>1</v>
      </c>
      <c r="Y225" s="112">
        <v>0</v>
      </c>
      <c r="Z225" s="110">
        <v>154000</v>
      </c>
      <c r="AA225" s="110">
        <v>136553</v>
      </c>
      <c r="AB225" s="110">
        <v>325447</v>
      </c>
      <c r="AC225" s="110">
        <v>0</v>
      </c>
      <c r="AD225" s="110">
        <v>0</v>
      </c>
      <c r="AE225" s="42" t="s">
        <v>655</v>
      </c>
      <c r="AF225" s="104" t="s">
        <v>764</v>
      </c>
      <c r="AG225" t="s">
        <v>8190</v>
      </c>
      <c r="AH225">
        <v>0</v>
      </c>
      <c r="AI225" s="495">
        <v>-73263.153554742239</v>
      </c>
      <c r="AK225" s="379"/>
      <c r="AL225" s="379"/>
      <c r="AM225" s="131"/>
      <c r="AN225" s="131"/>
      <c r="AO225" s="131"/>
      <c r="AP225" s="131"/>
      <c r="AQ225" s="131"/>
      <c r="AR225" s="132"/>
    </row>
    <row r="226" spans="1:44" ht="25">
      <c r="A226" s="104" t="s">
        <v>5882</v>
      </c>
      <c r="B226" s="104" t="s">
        <v>280</v>
      </c>
      <c r="D226" s="42" t="s">
        <v>94</v>
      </c>
      <c r="F226" s="28" t="s">
        <v>1480</v>
      </c>
      <c r="G226" s="28" t="s">
        <v>1793</v>
      </c>
      <c r="H226" s="28"/>
      <c r="I226" s="28" t="s">
        <v>25</v>
      </c>
      <c r="J226" s="28"/>
      <c r="K226" s="28"/>
      <c r="L226" s="28"/>
      <c r="M226" s="106" t="s">
        <v>5973</v>
      </c>
      <c r="N226" s="332"/>
      <c r="O226" s="28"/>
      <c r="P226" s="28"/>
      <c r="Q226" s="28"/>
      <c r="S226" s="112">
        <v>0.89</v>
      </c>
      <c r="T226" s="114">
        <v>2029</v>
      </c>
      <c r="U226" s="110">
        <v>489292.7</v>
      </c>
      <c r="V226" s="110"/>
      <c r="W226" s="110">
        <v>489292.7</v>
      </c>
      <c r="X226" s="111">
        <v>0.91331269349845201</v>
      </c>
      <c r="Y226" s="112">
        <v>8.6687306501547989E-2</v>
      </c>
      <c r="Z226" s="110">
        <v>53822.196999999993</v>
      </c>
      <c r="AA226" s="110">
        <v>399188.29622033902</v>
      </c>
      <c r="AB226" s="110">
        <v>33136.999999999993</v>
      </c>
      <c r="AC226" s="110">
        <v>3145.2067796610163</v>
      </c>
      <c r="AD226" s="110">
        <v>0</v>
      </c>
      <c r="AE226" s="42" t="s">
        <v>541</v>
      </c>
      <c r="AF226" s="104" t="s">
        <v>764</v>
      </c>
      <c r="AG226" t="s">
        <v>8558</v>
      </c>
      <c r="AH226">
        <v>0</v>
      </c>
      <c r="AI226" s="495">
        <v>-33136.999999999993</v>
      </c>
      <c r="AK226" s="379"/>
      <c r="AL226" s="379"/>
      <c r="AM226" s="131"/>
      <c r="AN226" s="131"/>
      <c r="AO226" s="131"/>
      <c r="AP226" s="131"/>
      <c r="AQ226" s="131"/>
      <c r="AR226" s="132"/>
    </row>
    <row r="227" spans="1:44" ht="25">
      <c r="A227" s="104" t="s">
        <v>5882</v>
      </c>
      <c r="B227" s="104" t="s">
        <v>280</v>
      </c>
      <c r="D227" s="42" t="s">
        <v>95</v>
      </c>
      <c r="F227" s="28" t="s">
        <v>1478</v>
      </c>
      <c r="G227" s="28" t="s">
        <v>1793</v>
      </c>
      <c r="H227" s="28"/>
      <c r="I227" s="28" t="s">
        <v>25</v>
      </c>
      <c r="J227" s="28"/>
      <c r="K227" s="28"/>
      <c r="L227" s="28"/>
      <c r="M227" s="106" t="s">
        <v>5973</v>
      </c>
      <c r="N227" s="332"/>
      <c r="O227" s="28"/>
      <c r="P227" s="28"/>
      <c r="Q227" s="28"/>
      <c r="S227" s="112">
        <v>0.89</v>
      </c>
      <c r="T227" s="114">
        <v>2029</v>
      </c>
      <c r="U227" s="110">
        <v>670379</v>
      </c>
      <c r="V227" s="110"/>
      <c r="W227" s="110">
        <v>670379</v>
      </c>
      <c r="X227" s="111">
        <v>0.91331269349845201</v>
      </c>
      <c r="Y227" s="112">
        <v>8.6687306501547989E-2</v>
      </c>
      <c r="Z227" s="110">
        <v>73741.689999999988</v>
      </c>
      <c r="AA227" s="110">
        <v>543282.08966101706</v>
      </c>
      <c r="AB227" s="110">
        <v>48729.999999999949</v>
      </c>
      <c r="AC227" s="110">
        <v>4625.2203389830465</v>
      </c>
      <c r="AD227" s="110">
        <v>0</v>
      </c>
      <c r="AE227" s="42" t="s">
        <v>541</v>
      </c>
      <c r="AF227" s="104" t="s">
        <v>764</v>
      </c>
      <c r="AG227" t="s">
        <v>8554</v>
      </c>
      <c r="AH227">
        <v>0</v>
      </c>
      <c r="AI227" s="495">
        <v>-48729.999999999949</v>
      </c>
      <c r="AK227" s="379"/>
      <c r="AL227" s="379"/>
      <c r="AM227" s="131"/>
      <c r="AN227" s="131"/>
      <c r="AO227" s="131"/>
      <c r="AP227" s="131"/>
      <c r="AQ227" s="131"/>
      <c r="AR227" s="132"/>
    </row>
    <row r="228" spans="1:44" ht="13">
      <c r="A228" s="104" t="s">
        <v>2015</v>
      </c>
      <c r="B228" s="104" t="s">
        <v>1940</v>
      </c>
      <c r="D228" s="42" t="s">
        <v>75</v>
      </c>
      <c r="F228" s="28" t="s">
        <v>1461</v>
      </c>
      <c r="G228" s="28" t="s">
        <v>1788</v>
      </c>
      <c r="H228" s="28"/>
      <c r="I228" s="28" t="s">
        <v>25</v>
      </c>
      <c r="J228" s="28"/>
      <c r="K228" s="28"/>
      <c r="L228" s="28"/>
      <c r="M228" s="106" t="s">
        <v>5970</v>
      </c>
      <c r="N228" s="332"/>
      <c r="O228" s="28"/>
      <c r="P228" s="28"/>
      <c r="Q228" s="28"/>
      <c r="S228" s="112">
        <v>0.80649999999999999</v>
      </c>
      <c r="T228" s="114">
        <v>2028</v>
      </c>
      <c r="U228" s="110">
        <v>108000</v>
      </c>
      <c r="V228" s="110"/>
      <c r="W228" s="110">
        <v>108000</v>
      </c>
      <c r="X228" s="111">
        <v>1</v>
      </c>
      <c r="Y228" s="112">
        <v>0</v>
      </c>
      <c r="Z228" s="110">
        <v>20898</v>
      </c>
      <c r="AA228" s="110">
        <v>19782.999999999985</v>
      </c>
      <c r="AB228" s="110">
        <v>67319.000000000015</v>
      </c>
      <c r="AC228" s="110">
        <v>0</v>
      </c>
      <c r="AD228" s="110">
        <v>0</v>
      </c>
      <c r="AE228" s="42" t="s">
        <v>655</v>
      </c>
      <c r="AF228" s="104" t="s">
        <v>764</v>
      </c>
      <c r="AG228" t="s">
        <v>8389</v>
      </c>
      <c r="AH228">
        <v>0</v>
      </c>
      <c r="AI228" s="495">
        <v>-15154.548157308855</v>
      </c>
      <c r="AK228" s="379"/>
      <c r="AL228" s="379"/>
      <c r="AM228" s="131"/>
      <c r="AN228" s="131"/>
      <c r="AO228" s="131"/>
      <c r="AP228" s="131"/>
      <c r="AQ228" s="131"/>
      <c r="AR228" s="132"/>
    </row>
    <row r="229" spans="1:44" ht="25">
      <c r="A229" s="104" t="s">
        <v>5882</v>
      </c>
      <c r="B229" s="104" t="s">
        <v>280</v>
      </c>
      <c r="D229" s="42" t="s">
        <v>91</v>
      </c>
      <c r="F229" s="28" t="s">
        <v>1477</v>
      </c>
      <c r="G229" s="28" t="s">
        <v>1793</v>
      </c>
      <c r="H229" s="28"/>
      <c r="I229" s="28" t="s">
        <v>25</v>
      </c>
      <c r="J229" s="28"/>
      <c r="K229" s="28"/>
      <c r="L229" s="28"/>
      <c r="M229" s="106" t="s">
        <v>5973</v>
      </c>
      <c r="N229" s="332"/>
      <c r="O229" s="28"/>
      <c r="P229" s="28"/>
      <c r="Q229" s="28"/>
      <c r="S229" s="112">
        <v>0.89</v>
      </c>
      <c r="T229" s="114">
        <v>2029</v>
      </c>
      <c r="U229" s="110">
        <v>1919558.98</v>
      </c>
      <c r="V229" s="110"/>
      <c r="W229" s="110">
        <v>1919558.98</v>
      </c>
      <c r="X229" s="111">
        <v>0.91331269349845201</v>
      </c>
      <c r="Y229" s="112">
        <v>8.6687306501547989E-2</v>
      </c>
      <c r="Z229" s="110">
        <v>211151.48779999997</v>
      </c>
      <c r="AA229" s="110">
        <v>1519425.1193186441</v>
      </c>
      <c r="AB229" s="110">
        <v>172600</v>
      </c>
      <c r="AC229" s="110">
        <v>16382.372881355932</v>
      </c>
      <c r="AD229" s="110">
        <v>0</v>
      </c>
      <c r="AE229" s="42" t="s">
        <v>541</v>
      </c>
      <c r="AF229" s="104" t="s">
        <v>764</v>
      </c>
      <c r="AG229" t="s">
        <v>8553</v>
      </c>
      <c r="AH229">
        <v>0</v>
      </c>
      <c r="AI229" s="495">
        <v>-172600</v>
      </c>
      <c r="AK229" s="379"/>
      <c r="AL229" s="379"/>
      <c r="AM229" s="131"/>
      <c r="AN229" s="131"/>
      <c r="AO229" s="131"/>
      <c r="AP229" s="131"/>
      <c r="AQ229" s="131"/>
      <c r="AR229" s="132"/>
    </row>
    <row r="230" spans="1:44" ht="25">
      <c r="A230" s="104" t="s">
        <v>5882</v>
      </c>
      <c r="B230" s="104" t="s">
        <v>280</v>
      </c>
      <c r="D230" s="42" t="s">
        <v>90</v>
      </c>
      <c r="F230" s="28" t="s">
        <v>1475</v>
      </c>
      <c r="G230" s="28" t="s">
        <v>1793</v>
      </c>
      <c r="H230" s="28"/>
      <c r="I230" s="28" t="s">
        <v>25</v>
      </c>
      <c r="J230" s="28"/>
      <c r="K230" s="28"/>
      <c r="L230" s="28"/>
      <c r="M230" s="106" t="s">
        <v>5973</v>
      </c>
      <c r="N230" s="332"/>
      <c r="O230" s="28"/>
      <c r="P230" s="28"/>
      <c r="Q230" s="28"/>
      <c r="S230" s="112">
        <v>0.89</v>
      </c>
      <c r="T230" s="114">
        <v>2029</v>
      </c>
      <c r="U230" s="110">
        <v>460000</v>
      </c>
      <c r="V230" s="110"/>
      <c r="W230" s="110">
        <v>460000</v>
      </c>
      <c r="X230" s="111">
        <v>0.91331269349845201</v>
      </c>
      <c r="Y230" s="112">
        <v>8.6687306501547989E-2</v>
      </c>
      <c r="Z230" s="110">
        <v>50599.999999999993</v>
      </c>
      <c r="AA230" s="110">
        <v>269374.57288135588</v>
      </c>
      <c r="AB230" s="110">
        <v>127887.00000000004</v>
      </c>
      <c r="AC230" s="110">
        <v>12138.427118644073</v>
      </c>
      <c r="AD230" s="110">
        <v>0</v>
      </c>
      <c r="AE230" s="42" t="s">
        <v>541</v>
      </c>
      <c r="AF230" s="104" t="s">
        <v>764</v>
      </c>
      <c r="AG230" t="s">
        <v>8550</v>
      </c>
      <c r="AH230">
        <v>0</v>
      </c>
      <c r="AI230" s="495">
        <v>-127887.00000000006</v>
      </c>
      <c r="AK230" s="379"/>
      <c r="AL230" s="379"/>
      <c r="AM230" s="131"/>
      <c r="AN230" s="131"/>
      <c r="AO230" s="131"/>
      <c r="AP230" s="131"/>
      <c r="AQ230" s="131"/>
      <c r="AR230" s="132"/>
    </row>
    <row r="231" spans="1:44" ht="25">
      <c r="A231" s="104" t="s">
        <v>26</v>
      </c>
      <c r="B231" s="104" t="s">
        <v>11</v>
      </c>
      <c r="D231" s="42" t="s">
        <v>145</v>
      </c>
      <c r="F231" s="28" t="s">
        <v>6739</v>
      </c>
      <c r="G231" s="28" t="s">
        <v>1557</v>
      </c>
      <c r="H231" s="28"/>
      <c r="I231" s="28" t="s">
        <v>25</v>
      </c>
      <c r="J231" s="28"/>
      <c r="K231" s="28"/>
      <c r="L231" s="28"/>
      <c r="M231" s="106" t="s">
        <v>6055</v>
      </c>
      <c r="N231" s="332"/>
      <c r="O231" s="28"/>
      <c r="P231" s="28"/>
      <c r="Q231" s="28"/>
      <c r="S231" s="112">
        <v>0.33069999999999999</v>
      </c>
      <c r="T231" s="114">
        <v>2057</v>
      </c>
      <c r="U231" s="110">
        <v>66415</v>
      </c>
      <c r="V231" s="110"/>
      <c r="W231" s="110">
        <v>66415</v>
      </c>
      <c r="X231" s="111">
        <v>0.25345622119815669</v>
      </c>
      <c r="Y231" s="112">
        <v>0.74654377880184331</v>
      </c>
      <c r="Z231" s="110">
        <v>44451.559500000003</v>
      </c>
      <c r="AA231" s="110">
        <v>4825.8362335285856</v>
      </c>
      <c r="AB231" s="110">
        <v>4343.6324177692522</v>
      </c>
      <c r="AC231" s="110">
        <v>12793.97184870216</v>
      </c>
      <c r="AD231" s="110">
        <v>0</v>
      </c>
      <c r="AE231" s="42" t="s">
        <v>1886</v>
      </c>
      <c r="AF231" s="104" t="s">
        <v>764</v>
      </c>
      <c r="AG231" t="s">
        <v>8165</v>
      </c>
      <c r="AH231">
        <v>0</v>
      </c>
      <c r="AI231" s="495">
        <v>-420.19939920829182</v>
      </c>
      <c r="AK231" s="379"/>
      <c r="AL231" s="379"/>
      <c r="AM231" s="131"/>
      <c r="AN231" s="131"/>
      <c r="AO231" s="131"/>
      <c r="AP231" s="131"/>
      <c r="AQ231" s="131"/>
      <c r="AR231" s="132"/>
    </row>
    <row r="232" spans="1:44" ht="25">
      <c r="A232" s="104" t="s">
        <v>2015</v>
      </c>
      <c r="B232" s="104" t="s">
        <v>1940</v>
      </c>
      <c r="D232" s="42" t="s">
        <v>77</v>
      </c>
      <c r="F232" s="28" t="s">
        <v>1471</v>
      </c>
      <c r="G232" s="28" t="s">
        <v>1791</v>
      </c>
      <c r="H232" s="28"/>
      <c r="I232" s="28" t="s">
        <v>25</v>
      </c>
      <c r="J232" s="28"/>
      <c r="K232" s="28"/>
      <c r="L232" s="28"/>
      <c r="M232" s="106" t="s">
        <v>5970</v>
      </c>
      <c r="N232" s="332"/>
      <c r="O232" s="28"/>
      <c r="P232" s="28"/>
      <c r="Q232" s="28"/>
      <c r="S232" s="112">
        <v>1</v>
      </c>
      <c r="T232" s="114">
        <v>2028</v>
      </c>
      <c r="U232" s="110">
        <v>186000</v>
      </c>
      <c r="V232" s="110"/>
      <c r="W232" s="110">
        <v>186000</v>
      </c>
      <c r="X232" s="111">
        <v>1</v>
      </c>
      <c r="Y232" s="112">
        <v>0</v>
      </c>
      <c r="Z232" s="110">
        <v>0</v>
      </c>
      <c r="AA232" s="110">
        <v>122854</v>
      </c>
      <c r="AB232" s="110">
        <v>63146</v>
      </c>
      <c r="AC232" s="110">
        <v>0</v>
      </c>
      <c r="AD232" s="110">
        <v>0</v>
      </c>
      <c r="AE232" s="42" t="s">
        <v>655</v>
      </c>
      <c r="AF232" s="104" t="s">
        <v>764</v>
      </c>
      <c r="AG232" t="s">
        <v>8530</v>
      </c>
      <c r="AH232">
        <v>0</v>
      </c>
      <c r="AI232" s="495">
        <v>-14215.141311389423</v>
      </c>
      <c r="AK232" s="379"/>
      <c r="AL232" s="379"/>
      <c r="AM232" s="131"/>
      <c r="AN232" s="131"/>
      <c r="AO232" s="131"/>
      <c r="AP232" s="131"/>
      <c r="AQ232" s="131"/>
      <c r="AR232" s="132"/>
    </row>
    <row r="233" spans="1:44" ht="13">
      <c r="A233" s="104" t="s">
        <v>2015</v>
      </c>
      <c r="B233" s="104" t="s">
        <v>1940</v>
      </c>
      <c r="D233" s="42" t="s">
        <v>83</v>
      </c>
      <c r="F233" s="28" t="s">
        <v>1458</v>
      </c>
      <c r="G233" s="28" t="s">
        <v>1787</v>
      </c>
      <c r="H233" s="28"/>
      <c r="I233" s="28" t="s">
        <v>25</v>
      </c>
      <c r="J233" s="28"/>
      <c r="K233" s="28"/>
      <c r="L233" s="28"/>
      <c r="M233" s="106" t="s">
        <v>5970</v>
      </c>
      <c r="N233" s="332"/>
      <c r="O233" s="28"/>
      <c r="P233" s="28"/>
      <c r="Q233" s="28"/>
      <c r="S233" s="112">
        <v>0.75219999999999998</v>
      </c>
      <c r="T233" s="114">
        <v>2028</v>
      </c>
      <c r="U233" s="110">
        <v>151134</v>
      </c>
      <c r="V233" s="110"/>
      <c r="W233" s="110">
        <v>151134</v>
      </c>
      <c r="X233" s="111">
        <v>1</v>
      </c>
      <c r="Y233" s="112">
        <v>0</v>
      </c>
      <c r="Z233" s="110">
        <v>37451.0052</v>
      </c>
      <c r="AA233" s="110">
        <v>63085.9948</v>
      </c>
      <c r="AB233" s="110">
        <v>50597</v>
      </c>
      <c r="AC233" s="110">
        <v>0</v>
      </c>
      <c r="AD233" s="110">
        <v>0</v>
      </c>
      <c r="AE233" s="42" t="s">
        <v>655</v>
      </c>
      <c r="AF233" s="104" t="s">
        <v>764</v>
      </c>
      <c r="AG233" t="s">
        <v>8369</v>
      </c>
      <c r="AH233">
        <v>0</v>
      </c>
      <c r="AI233" s="495">
        <v>-11390.167309605846</v>
      </c>
      <c r="AK233" s="379"/>
      <c r="AL233" s="379"/>
      <c r="AM233" s="131"/>
      <c r="AN233" s="131"/>
      <c r="AO233" s="131"/>
      <c r="AP233" s="131"/>
      <c r="AQ233" s="131"/>
      <c r="AR233" s="132"/>
    </row>
    <row r="234" spans="1:44" ht="25">
      <c r="A234" s="104" t="s">
        <v>2015</v>
      </c>
      <c r="B234" s="104" t="s">
        <v>1940</v>
      </c>
      <c r="D234" s="42" t="s">
        <v>76</v>
      </c>
      <c r="F234" s="28" t="s">
        <v>1472</v>
      </c>
      <c r="G234" s="28" t="s">
        <v>1791</v>
      </c>
      <c r="H234" s="28"/>
      <c r="I234" s="28" t="s">
        <v>25</v>
      </c>
      <c r="J234" s="28"/>
      <c r="K234" s="28"/>
      <c r="L234" s="28"/>
      <c r="M234" s="106" t="s">
        <v>5970</v>
      </c>
      <c r="N234" s="332"/>
      <c r="O234" s="28"/>
      <c r="P234" s="28"/>
      <c r="Q234" s="28"/>
      <c r="S234" s="112">
        <v>1</v>
      </c>
      <c r="T234" s="114">
        <v>2028</v>
      </c>
      <c r="U234" s="110">
        <v>152280</v>
      </c>
      <c r="V234" s="110"/>
      <c r="W234" s="110">
        <v>152280</v>
      </c>
      <c r="X234" s="111">
        <v>1</v>
      </c>
      <c r="Y234" s="112">
        <v>0</v>
      </c>
      <c r="Z234" s="110">
        <v>0</v>
      </c>
      <c r="AA234" s="110">
        <v>14606.000000000005</v>
      </c>
      <c r="AB234" s="110">
        <v>137674</v>
      </c>
      <c r="AC234" s="110">
        <v>0</v>
      </c>
      <c r="AD234" s="110">
        <v>0</v>
      </c>
      <c r="AE234" s="42" t="s">
        <v>655</v>
      </c>
      <c r="AF234" s="104" t="s">
        <v>764</v>
      </c>
      <c r="AG234" t="s">
        <v>8532</v>
      </c>
      <c r="AH234">
        <v>0</v>
      </c>
      <c r="AI234" s="495">
        <v>-30992.546873978201</v>
      </c>
      <c r="AK234" s="379"/>
      <c r="AL234" s="379"/>
      <c r="AM234" s="131"/>
      <c r="AN234" s="131"/>
      <c r="AO234" s="131"/>
      <c r="AP234" s="131"/>
      <c r="AQ234" s="131"/>
      <c r="AR234" s="132"/>
    </row>
    <row r="235" spans="1:44" ht="25">
      <c r="A235" s="104" t="s">
        <v>5882</v>
      </c>
      <c r="B235" s="104" t="s">
        <v>280</v>
      </c>
      <c r="D235" s="42" t="s">
        <v>70</v>
      </c>
      <c r="F235" s="28" t="s">
        <v>1469</v>
      </c>
      <c r="G235" s="28" t="s">
        <v>1570</v>
      </c>
      <c r="H235" s="28"/>
      <c r="I235" s="28" t="s">
        <v>25</v>
      </c>
      <c r="J235" s="28"/>
      <c r="K235" s="28"/>
      <c r="L235" s="28"/>
      <c r="M235" s="106" t="s">
        <v>5976</v>
      </c>
      <c r="N235" s="332"/>
      <c r="O235" s="28"/>
      <c r="P235" s="28"/>
      <c r="Q235" s="28"/>
      <c r="S235" s="112">
        <v>1</v>
      </c>
      <c r="T235" s="114">
        <v>2028</v>
      </c>
      <c r="U235" s="110">
        <v>241000</v>
      </c>
      <c r="V235" s="110"/>
      <c r="W235" s="110">
        <v>241000</v>
      </c>
      <c r="X235" s="111">
        <v>1</v>
      </c>
      <c r="Y235" s="112">
        <v>0</v>
      </c>
      <c r="Z235" s="110">
        <v>0</v>
      </c>
      <c r="AA235" s="110">
        <v>155764</v>
      </c>
      <c r="AB235" s="110">
        <v>85236</v>
      </c>
      <c r="AC235" s="110">
        <v>0</v>
      </c>
      <c r="AD235" s="110">
        <v>0</v>
      </c>
      <c r="AE235" s="42" t="s">
        <v>526</v>
      </c>
      <c r="AF235" s="104" t="s">
        <v>765</v>
      </c>
      <c r="AG235" t="s">
        <v>8443</v>
      </c>
      <c r="AH235">
        <v>0</v>
      </c>
      <c r="AI235" s="495">
        <v>-85236.000000000015</v>
      </c>
      <c r="AK235" s="379"/>
      <c r="AL235" s="379"/>
      <c r="AM235" s="131"/>
      <c r="AN235" s="131"/>
      <c r="AO235" s="131"/>
      <c r="AP235" s="131"/>
      <c r="AQ235" s="131"/>
      <c r="AR235" s="132"/>
    </row>
    <row r="236" spans="1:44" ht="13">
      <c r="A236" s="104" t="s">
        <v>2015</v>
      </c>
      <c r="B236" s="104" t="s">
        <v>1940</v>
      </c>
      <c r="D236" s="42" t="s">
        <v>74</v>
      </c>
      <c r="F236" s="28" t="s">
        <v>1462</v>
      </c>
      <c r="G236" s="28" t="s">
        <v>1788</v>
      </c>
      <c r="H236" s="28"/>
      <c r="I236" s="28" t="s">
        <v>25</v>
      </c>
      <c r="J236" s="28"/>
      <c r="K236" s="28"/>
      <c r="L236" s="28"/>
      <c r="M236" s="106" t="s">
        <v>5970</v>
      </c>
      <c r="N236" s="332"/>
      <c r="O236" s="28"/>
      <c r="P236" s="28"/>
      <c r="Q236" s="28"/>
      <c r="S236" s="112">
        <v>1</v>
      </c>
      <c r="T236" s="114">
        <v>2028</v>
      </c>
      <c r="U236" s="110">
        <v>1018000</v>
      </c>
      <c r="V236" s="110"/>
      <c r="W236" s="110">
        <v>1018000</v>
      </c>
      <c r="X236" s="111">
        <v>1</v>
      </c>
      <c r="Y236" s="112">
        <v>0</v>
      </c>
      <c r="Z236" s="110">
        <v>0</v>
      </c>
      <c r="AA236" s="110">
        <v>181678.99999999994</v>
      </c>
      <c r="AB236" s="110">
        <v>836321</v>
      </c>
      <c r="AC236" s="110">
        <v>0</v>
      </c>
      <c r="AD236" s="110">
        <v>0</v>
      </c>
      <c r="AE236" s="42" t="s">
        <v>655</v>
      </c>
      <c r="AF236" s="104" t="s">
        <v>764</v>
      </c>
      <c r="AG236" t="s">
        <v>8391</v>
      </c>
      <c r="AH236">
        <v>0</v>
      </c>
      <c r="AI236" s="495">
        <v>-188268.79290346996</v>
      </c>
      <c r="AK236" s="379"/>
      <c r="AL236" s="379"/>
      <c r="AM236" s="131"/>
      <c r="AN236" s="131"/>
      <c r="AO236" s="131"/>
      <c r="AP236" s="131"/>
      <c r="AQ236" s="131"/>
      <c r="AR236" s="132"/>
    </row>
    <row r="237" spans="1:44" ht="25">
      <c r="A237" s="104" t="s">
        <v>5882</v>
      </c>
      <c r="B237" s="104" t="s">
        <v>280</v>
      </c>
      <c r="D237" s="42" t="s">
        <v>86</v>
      </c>
      <c r="F237" s="28" t="s">
        <v>6853</v>
      </c>
      <c r="G237" s="28" t="s">
        <v>1793</v>
      </c>
      <c r="H237" s="28"/>
      <c r="I237" s="28" t="s">
        <v>25</v>
      </c>
      <c r="J237" s="28"/>
      <c r="K237" s="28"/>
      <c r="L237" s="28"/>
      <c r="M237" s="106" t="s">
        <v>5973</v>
      </c>
      <c r="N237" s="332"/>
      <c r="O237" s="28"/>
      <c r="P237" s="28"/>
      <c r="Q237" s="28"/>
      <c r="S237" s="112">
        <v>0.75</v>
      </c>
      <c r="T237" s="114">
        <v>2028</v>
      </c>
      <c r="U237" s="110">
        <v>313569</v>
      </c>
      <c r="V237" s="110"/>
      <c r="W237" s="110">
        <v>313569</v>
      </c>
      <c r="X237" s="111">
        <v>1</v>
      </c>
      <c r="Y237" s="112">
        <v>0</v>
      </c>
      <c r="Z237" s="110">
        <v>78392.25</v>
      </c>
      <c r="AA237" s="110">
        <v>23517.674999999988</v>
      </c>
      <c r="AB237" s="110">
        <v>211659.07500000001</v>
      </c>
      <c r="AC237" s="110">
        <v>0</v>
      </c>
      <c r="AD237" s="110">
        <v>0</v>
      </c>
      <c r="AE237" s="42" t="s">
        <v>541</v>
      </c>
      <c r="AF237" s="104" t="s">
        <v>764</v>
      </c>
      <c r="AG237" t="s">
        <v>8548</v>
      </c>
      <c r="AH237">
        <v>0</v>
      </c>
      <c r="AI237" s="495">
        <v>-211659.07500000004</v>
      </c>
      <c r="AK237" s="379"/>
      <c r="AL237" s="379"/>
      <c r="AM237" s="131"/>
      <c r="AN237" s="131"/>
      <c r="AO237" s="131"/>
      <c r="AP237" s="131"/>
      <c r="AQ237" s="131"/>
      <c r="AR237" s="132"/>
    </row>
    <row r="238" spans="1:44" ht="25">
      <c r="A238" s="104" t="s">
        <v>5882</v>
      </c>
      <c r="B238" s="104" t="s">
        <v>280</v>
      </c>
      <c r="D238" s="42" t="s">
        <v>89</v>
      </c>
      <c r="F238" s="28" t="s">
        <v>6854</v>
      </c>
      <c r="G238" s="28" t="s">
        <v>1793</v>
      </c>
      <c r="H238" s="28"/>
      <c r="I238" s="28" t="s">
        <v>25</v>
      </c>
      <c r="J238" s="28"/>
      <c r="K238" s="28"/>
      <c r="L238" s="28"/>
      <c r="M238" s="106" t="s">
        <v>5973</v>
      </c>
      <c r="N238" s="332"/>
      <c r="O238" s="28"/>
      <c r="P238" s="28"/>
      <c r="Q238" s="28"/>
      <c r="S238" s="112">
        <v>0.75</v>
      </c>
      <c r="T238" s="114">
        <v>2028</v>
      </c>
      <c r="U238" s="110">
        <v>1046000</v>
      </c>
      <c r="V238" s="110"/>
      <c r="W238" s="110">
        <v>1046000</v>
      </c>
      <c r="X238" s="111">
        <v>1</v>
      </c>
      <c r="Y238" s="112">
        <v>0</v>
      </c>
      <c r="Z238" s="110">
        <v>261500</v>
      </c>
      <c r="AA238" s="110">
        <v>407247.99999999965</v>
      </c>
      <c r="AB238" s="110">
        <v>377252.00000000035</v>
      </c>
      <c r="AC238" s="110">
        <v>0</v>
      </c>
      <c r="AD238" s="110">
        <v>0</v>
      </c>
      <c r="AE238" s="42" t="s">
        <v>541</v>
      </c>
      <c r="AF238" s="104" t="s">
        <v>764</v>
      </c>
      <c r="AG238" t="s">
        <v>8549</v>
      </c>
      <c r="AH238">
        <v>0</v>
      </c>
      <c r="AI238" s="495">
        <v>-377252.00000000035</v>
      </c>
      <c r="AK238" s="379"/>
      <c r="AL238" s="379"/>
      <c r="AM238" s="131"/>
      <c r="AN238" s="131"/>
      <c r="AO238" s="131"/>
      <c r="AP238" s="131"/>
      <c r="AQ238" s="131"/>
      <c r="AR238" s="132"/>
    </row>
    <row r="239" spans="1:44" ht="13">
      <c r="A239" s="104" t="s">
        <v>2015</v>
      </c>
      <c r="B239" s="104" t="s">
        <v>1940</v>
      </c>
      <c r="D239" s="42" t="s">
        <v>88</v>
      </c>
      <c r="F239" s="28" t="s">
        <v>1459</v>
      </c>
      <c r="G239" s="28" t="s">
        <v>1787</v>
      </c>
      <c r="H239" s="28"/>
      <c r="I239" s="28" t="s">
        <v>25</v>
      </c>
      <c r="J239" s="28"/>
      <c r="K239" s="28"/>
      <c r="L239" s="28"/>
      <c r="M239" s="106" t="s">
        <v>5970</v>
      </c>
      <c r="N239" s="332"/>
      <c r="O239" s="28"/>
      <c r="P239" s="28"/>
      <c r="Q239" s="28"/>
      <c r="S239" s="112">
        <v>0.75219999999999998</v>
      </c>
      <c r="T239" s="114">
        <v>2028</v>
      </c>
      <c r="U239" s="110">
        <v>256000</v>
      </c>
      <c r="V239" s="110"/>
      <c r="W239" s="110">
        <v>256000</v>
      </c>
      <c r="X239" s="111">
        <v>1</v>
      </c>
      <c r="Y239" s="112">
        <v>0</v>
      </c>
      <c r="Z239" s="110">
        <v>63436.800000000003</v>
      </c>
      <c r="AA239" s="110">
        <v>82432.2</v>
      </c>
      <c r="AB239" s="110">
        <v>110131.00000000001</v>
      </c>
      <c r="AC239" s="110">
        <v>0</v>
      </c>
      <c r="AD239" s="110">
        <v>0</v>
      </c>
      <c r="AE239" s="42" t="s">
        <v>655</v>
      </c>
      <c r="AF239" s="104" t="s">
        <v>764</v>
      </c>
      <c r="AG239" t="s">
        <v>8370</v>
      </c>
      <c r="AH239">
        <v>0</v>
      </c>
      <c r="AI239" s="495">
        <v>-24792.191552348984</v>
      </c>
      <c r="AK239" s="379"/>
      <c r="AL239" s="379"/>
      <c r="AM239" s="131"/>
      <c r="AN239" s="131"/>
      <c r="AO239" s="131"/>
      <c r="AP239" s="131"/>
      <c r="AQ239" s="131"/>
      <c r="AR239" s="132"/>
    </row>
    <row r="240" spans="1:44" ht="25">
      <c r="A240" s="104" t="s">
        <v>26</v>
      </c>
      <c r="B240" s="104" t="s">
        <v>11</v>
      </c>
      <c r="D240" s="42" t="s">
        <v>129</v>
      </c>
      <c r="F240" s="28" t="s">
        <v>1470</v>
      </c>
      <c r="G240" s="28" t="s">
        <v>1538</v>
      </c>
      <c r="H240" s="28"/>
      <c r="I240" s="28" t="s">
        <v>25</v>
      </c>
      <c r="J240" s="28"/>
      <c r="K240" s="28"/>
      <c r="L240" s="28"/>
      <c r="M240" s="106" t="s">
        <v>6055</v>
      </c>
      <c r="N240" s="332"/>
      <c r="O240" s="28"/>
      <c r="P240" s="28"/>
      <c r="Q240" s="28"/>
      <c r="S240" s="112">
        <v>0.31</v>
      </c>
      <c r="T240" s="114">
        <v>2057</v>
      </c>
      <c r="U240" s="110">
        <v>478064</v>
      </c>
      <c r="V240" s="110"/>
      <c r="W240" s="110">
        <v>478064</v>
      </c>
      <c r="X240" s="111">
        <v>0.25345622119815669</v>
      </c>
      <c r="Y240" s="112">
        <v>0.74654377880184331</v>
      </c>
      <c r="Z240" s="110">
        <v>329864.15999999997</v>
      </c>
      <c r="AA240" s="110">
        <v>23914.076363636414</v>
      </c>
      <c r="AB240" s="110">
        <v>31500.999999999996</v>
      </c>
      <c r="AC240" s="110">
        <v>92784.763636363612</v>
      </c>
      <c r="AD240" s="110">
        <v>0</v>
      </c>
      <c r="AE240" s="42" t="s">
        <v>1886</v>
      </c>
      <c r="AF240" s="104" t="s">
        <v>764</v>
      </c>
      <c r="AG240" t="s">
        <v>8524</v>
      </c>
      <c r="AH240">
        <v>0</v>
      </c>
      <c r="AI240" s="495">
        <v>-3047.3806255590885</v>
      </c>
      <c r="AK240" s="379"/>
      <c r="AL240" s="379"/>
      <c r="AM240" s="131"/>
      <c r="AN240" s="131"/>
      <c r="AO240" s="131"/>
      <c r="AP240" s="131"/>
      <c r="AQ240" s="131"/>
      <c r="AR240" s="132"/>
    </row>
    <row r="241" spans="1:44" ht="25">
      <c r="A241" s="104" t="s">
        <v>26</v>
      </c>
      <c r="B241" s="104" t="s">
        <v>11</v>
      </c>
      <c r="D241" s="42" t="s">
        <v>122</v>
      </c>
      <c r="F241" s="28" t="s">
        <v>6779</v>
      </c>
      <c r="G241" s="28" t="s">
        <v>1537</v>
      </c>
      <c r="H241" s="28"/>
      <c r="I241" s="28" t="s">
        <v>25</v>
      </c>
      <c r="J241" s="28"/>
      <c r="K241" s="28"/>
      <c r="L241" s="28"/>
      <c r="M241" s="106" t="s">
        <v>6055</v>
      </c>
      <c r="N241" s="332"/>
      <c r="O241" s="28"/>
      <c r="P241" s="28"/>
      <c r="Q241" s="28"/>
      <c r="S241" s="112">
        <v>0.39319999999999999</v>
      </c>
      <c r="T241" s="114">
        <v>2057</v>
      </c>
      <c r="U241" s="110">
        <v>267496</v>
      </c>
      <c r="V241" s="110"/>
      <c r="W241" s="110">
        <v>267496</v>
      </c>
      <c r="X241" s="111">
        <v>0.25345622119815669</v>
      </c>
      <c r="Y241" s="112">
        <v>0.74654377880184331</v>
      </c>
      <c r="Z241" s="110">
        <v>162316.57279999999</v>
      </c>
      <c r="AA241" s="110">
        <v>23110.16303677659</v>
      </c>
      <c r="AB241" s="110">
        <v>20800.965571323908</v>
      </c>
      <c r="AC241" s="110">
        <v>61268.298591899504</v>
      </c>
      <c r="AD241" s="110">
        <v>0</v>
      </c>
      <c r="AE241" s="42" t="s">
        <v>1886</v>
      </c>
      <c r="AF241" s="104" t="s">
        <v>764</v>
      </c>
      <c r="AG241" t="s">
        <v>8291</v>
      </c>
      <c r="AH241">
        <v>0</v>
      </c>
      <c r="AI241" s="495">
        <v>-2012.2681652955184</v>
      </c>
      <c r="AK241" s="379"/>
      <c r="AL241" s="379"/>
      <c r="AM241" s="131"/>
      <c r="AN241" s="131"/>
      <c r="AO241" s="131"/>
      <c r="AP241" s="131"/>
      <c r="AQ241" s="131"/>
      <c r="AR241" s="132"/>
    </row>
    <row r="242" spans="1:44" ht="25">
      <c r="A242" s="104" t="s">
        <v>2015</v>
      </c>
      <c r="B242" s="104" t="s">
        <v>1940</v>
      </c>
      <c r="D242" s="42" t="s">
        <v>60</v>
      </c>
      <c r="F242" s="28" t="s">
        <v>1444</v>
      </c>
      <c r="G242" s="28" t="s">
        <v>1569</v>
      </c>
      <c r="H242" s="28"/>
      <c r="I242" s="28" t="s">
        <v>25</v>
      </c>
      <c r="J242" s="28"/>
      <c r="K242" s="28"/>
      <c r="L242" s="28"/>
      <c r="M242" s="106" t="s">
        <v>6584</v>
      </c>
      <c r="N242" s="332"/>
      <c r="O242" s="28"/>
      <c r="P242" s="28"/>
      <c r="Q242" s="28"/>
      <c r="S242" s="112">
        <v>0.43</v>
      </c>
      <c r="T242" s="114">
        <v>2028</v>
      </c>
      <c r="U242" s="110">
        <v>3217211.03</v>
      </c>
      <c r="V242" s="110"/>
      <c r="W242" s="110">
        <v>3217211.03</v>
      </c>
      <c r="X242" s="111">
        <v>1</v>
      </c>
      <c r="Y242" s="112">
        <v>0</v>
      </c>
      <c r="Z242" s="110">
        <v>1833810.2871000001</v>
      </c>
      <c r="AA242" s="110">
        <v>1304244.7429000002</v>
      </c>
      <c r="AB242" s="110">
        <v>79155.999999999534</v>
      </c>
      <c r="AC242" s="110">
        <v>0</v>
      </c>
      <c r="AD242" s="110">
        <v>0</v>
      </c>
      <c r="AE242" s="42" t="s">
        <v>640</v>
      </c>
      <c r="AF242" s="104" t="s">
        <v>765</v>
      </c>
      <c r="AG242" t="s">
        <v>8271</v>
      </c>
      <c r="AH242">
        <v>0</v>
      </c>
      <c r="AI242" s="495">
        <v>-17621.720958907699</v>
      </c>
      <c r="AK242" s="379"/>
      <c r="AL242" s="379"/>
      <c r="AM242" s="131"/>
      <c r="AN242" s="131"/>
      <c r="AO242" s="131"/>
      <c r="AP242" s="131"/>
      <c r="AQ242" s="131"/>
      <c r="AR242" s="132"/>
    </row>
    <row r="243" spans="1:44" ht="37.5">
      <c r="A243" s="104" t="s">
        <v>15</v>
      </c>
      <c r="B243" s="104" t="s">
        <v>6</v>
      </c>
      <c r="D243" s="42" t="s">
        <v>188</v>
      </c>
      <c r="F243" s="28" t="s">
        <v>1411</v>
      </c>
      <c r="G243" s="28" t="s">
        <v>1382</v>
      </c>
      <c r="H243" s="28"/>
      <c r="I243" s="28" t="s">
        <v>25</v>
      </c>
      <c r="J243" s="28"/>
      <c r="K243" s="28"/>
      <c r="L243" s="28"/>
      <c r="M243" s="106" t="s">
        <v>6429</v>
      </c>
      <c r="N243" s="332"/>
      <c r="O243" s="28"/>
      <c r="P243" s="28"/>
      <c r="Q243" s="28"/>
      <c r="S243" s="112">
        <v>0.34</v>
      </c>
      <c r="T243" s="114">
        <v>2041</v>
      </c>
      <c r="U243" s="110">
        <v>23716396.269999996</v>
      </c>
      <c r="V243" s="110"/>
      <c r="W243" s="110">
        <v>23716396.269999996</v>
      </c>
      <c r="X243" s="111">
        <v>0.42713567839195987</v>
      </c>
      <c r="Y243" s="112">
        <v>0.57286432160804013</v>
      </c>
      <c r="Z243" s="110">
        <v>15652821.538199995</v>
      </c>
      <c r="AA243" s="110">
        <v>7360062.9082705863</v>
      </c>
      <c r="AB243" s="110">
        <v>300495.00000000134</v>
      </c>
      <c r="AC243" s="110">
        <v>403016.82352941349</v>
      </c>
      <c r="AD243" s="110">
        <v>0</v>
      </c>
      <c r="AE243" s="42" t="s">
        <v>577</v>
      </c>
      <c r="AF243" s="104" t="s">
        <v>765</v>
      </c>
      <c r="AG243" t="s">
        <v>8152</v>
      </c>
      <c r="AH243">
        <v>0</v>
      </c>
      <c r="AI243" s="495">
        <v>-85930.125068834037</v>
      </c>
      <c r="AK243" s="379"/>
      <c r="AL243" s="379"/>
      <c r="AM243" s="131"/>
      <c r="AN243" s="131"/>
      <c r="AO243" s="131"/>
      <c r="AP243" s="131"/>
      <c r="AQ243" s="131"/>
      <c r="AR243" s="132"/>
    </row>
    <row r="244" spans="1:44" ht="25">
      <c r="A244" s="104" t="s">
        <v>26</v>
      </c>
      <c r="B244" s="104" t="s">
        <v>11</v>
      </c>
      <c r="D244" s="42" t="s">
        <v>171</v>
      </c>
      <c r="F244" s="28" t="s">
        <v>6752</v>
      </c>
      <c r="G244" s="28" t="s">
        <v>1538</v>
      </c>
      <c r="H244" s="28"/>
      <c r="I244" s="28" t="s">
        <v>25</v>
      </c>
      <c r="J244" s="28"/>
      <c r="K244" s="28"/>
      <c r="L244" s="28"/>
      <c r="M244" s="106" t="s">
        <v>6055</v>
      </c>
      <c r="N244" s="332"/>
      <c r="O244" s="28"/>
      <c r="P244" s="28"/>
      <c r="Q244" s="28"/>
      <c r="S244" s="112">
        <v>0.2923</v>
      </c>
      <c r="T244" s="114">
        <v>2057</v>
      </c>
      <c r="U244" s="110">
        <v>363196</v>
      </c>
      <c r="V244" s="110"/>
      <c r="W244" s="110">
        <v>363196</v>
      </c>
      <c r="X244" s="111">
        <v>0.25345622119815669</v>
      </c>
      <c r="Y244" s="112">
        <v>0.74654377880184331</v>
      </c>
      <c r="Z244" s="110">
        <v>257033.80919999999</v>
      </c>
      <c r="AA244" s="110">
        <v>23326.097156473057</v>
      </c>
      <c r="AB244" s="110">
        <v>20995.323273704991</v>
      </c>
      <c r="AC244" s="110">
        <v>61840.770369821963</v>
      </c>
      <c r="AD244" s="110">
        <v>0</v>
      </c>
      <c r="AE244" s="42" t="s">
        <v>1886</v>
      </c>
      <c r="AF244" s="104" t="s">
        <v>764</v>
      </c>
      <c r="AG244" t="s">
        <v>8192</v>
      </c>
      <c r="AH244">
        <v>0</v>
      </c>
      <c r="AI244" s="495">
        <v>-2031.0701683006384</v>
      </c>
      <c r="AK244" s="379"/>
      <c r="AL244" s="379"/>
      <c r="AM244" s="131"/>
      <c r="AN244" s="131"/>
      <c r="AO244" s="131"/>
      <c r="AP244" s="131"/>
      <c r="AQ244" s="131"/>
      <c r="AR244" s="132"/>
    </row>
    <row r="245" spans="1:44" ht="25">
      <c r="A245" s="104" t="s">
        <v>5883</v>
      </c>
      <c r="B245" s="104" t="s">
        <v>10</v>
      </c>
      <c r="D245" s="42" t="s">
        <v>97</v>
      </c>
      <c r="F245" s="28" t="s">
        <v>1443</v>
      </c>
      <c r="G245" s="28" t="s">
        <v>1796</v>
      </c>
      <c r="H245" s="28"/>
      <c r="I245" s="28" t="s">
        <v>25</v>
      </c>
      <c r="J245" s="28"/>
      <c r="K245" s="28"/>
      <c r="L245" s="28"/>
      <c r="M245" s="106" t="s">
        <v>6646</v>
      </c>
      <c r="N245" s="332"/>
      <c r="O245" s="28"/>
      <c r="P245" s="28"/>
      <c r="Q245" s="28"/>
      <c r="S245" s="112">
        <v>1</v>
      </c>
      <c r="T245" s="114">
        <v>2048</v>
      </c>
      <c r="U245" s="110">
        <v>26500000</v>
      </c>
      <c r="V245" s="110"/>
      <c r="W245" s="110">
        <v>26500000</v>
      </c>
      <c r="X245" s="111">
        <v>0.33653846153846145</v>
      </c>
      <c r="Y245" s="112">
        <v>0.66346153846153855</v>
      </c>
      <c r="Z245" s="110">
        <v>0</v>
      </c>
      <c r="AA245" s="110">
        <v>24347459.65891185</v>
      </c>
      <c r="AB245" s="110">
        <v>724412.61478928092</v>
      </c>
      <c r="AC245" s="110">
        <v>1428127.7262988687</v>
      </c>
      <c r="AD245" s="110">
        <v>0</v>
      </c>
      <c r="AE245" s="42" t="s">
        <v>441</v>
      </c>
      <c r="AF245" s="104" t="s">
        <v>765</v>
      </c>
      <c r="AG245" t="s">
        <v>8259</v>
      </c>
      <c r="AH245">
        <v>0</v>
      </c>
      <c r="AI245" s="495">
        <v>-724412.61478928057</v>
      </c>
      <c r="AK245" s="379"/>
      <c r="AL245" s="379"/>
      <c r="AM245" s="131"/>
      <c r="AN245" s="131"/>
      <c r="AO245" s="131"/>
      <c r="AP245" s="131"/>
      <c r="AQ245" s="131"/>
      <c r="AR245" s="132"/>
    </row>
    <row r="246" spans="1:44" ht="25">
      <c r="A246" s="104" t="s">
        <v>26</v>
      </c>
      <c r="B246" s="104" t="s">
        <v>11</v>
      </c>
      <c r="D246" s="42" t="s">
        <v>113</v>
      </c>
      <c r="F246" s="28" t="s">
        <v>1448</v>
      </c>
      <c r="G246" s="28" t="s">
        <v>1556</v>
      </c>
      <c r="H246" s="28"/>
      <c r="I246" s="28" t="s">
        <v>25</v>
      </c>
      <c r="J246" s="28"/>
      <c r="K246" s="28"/>
      <c r="L246" s="28"/>
      <c r="M246" s="106" t="s">
        <v>6021</v>
      </c>
      <c r="N246" s="332"/>
      <c r="O246" s="28"/>
      <c r="P246" s="28"/>
      <c r="Q246" s="28"/>
      <c r="S246" s="112">
        <v>0.33679999999999999</v>
      </c>
      <c r="T246" s="114">
        <v>2057</v>
      </c>
      <c r="U246" s="110">
        <v>2796088</v>
      </c>
      <c r="V246" s="110"/>
      <c r="W246" s="110">
        <v>2796088</v>
      </c>
      <c r="X246" s="111">
        <v>0.25345622119815669</v>
      </c>
      <c r="Y246" s="112">
        <v>0.74654377880184331</v>
      </c>
      <c r="Z246" s="110">
        <v>1854365.5616000001</v>
      </c>
      <c r="AA246" s="110">
        <v>232986.66340590315</v>
      </c>
      <c r="AB246" s="110">
        <v>179633.49135795078</v>
      </c>
      <c r="AC246" s="110">
        <v>529102.28363614588</v>
      </c>
      <c r="AD246" s="110">
        <v>0</v>
      </c>
      <c r="AE246" s="42" t="s">
        <v>1885</v>
      </c>
      <c r="AF246" s="104" t="s">
        <v>764</v>
      </c>
      <c r="AG246" t="s">
        <v>8286</v>
      </c>
      <c r="AH246">
        <v>0</v>
      </c>
      <c r="AI246" s="495">
        <v>-37680.586495902353</v>
      </c>
      <c r="AK246" s="379"/>
      <c r="AL246" s="379"/>
      <c r="AM246" s="131"/>
      <c r="AN246" s="131"/>
      <c r="AO246" s="131"/>
      <c r="AP246" s="131"/>
      <c r="AQ246" s="131"/>
      <c r="AR246" s="132"/>
    </row>
    <row r="247" spans="1:44" ht="25">
      <c r="A247" s="104" t="s">
        <v>26</v>
      </c>
      <c r="B247" s="104" t="s">
        <v>11</v>
      </c>
      <c r="D247" s="42" t="s">
        <v>130</v>
      </c>
      <c r="F247" s="28" t="s">
        <v>1409</v>
      </c>
      <c r="G247" s="28" t="s">
        <v>1176</v>
      </c>
      <c r="H247" s="28"/>
      <c r="I247" s="28" t="s">
        <v>25</v>
      </c>
      <c r="J247" s="28"/>
      <c r="K247" s="28"/>
      <c r="L247" s="28"/>
      <c r="M247" s="106" t="s">
        <v>6021</v>
      </c>
      <c r="N247" s="332"/>
      <c r="O247" s="28"/>
      <c r="P247" s="28"/>
      <c r="Q247" s="28"/>
      <c r="S247" s="112">
        <v>0.33679999999999999</v>
      </c>
      <c r="T247" s="114">
        <v>2057</v>
      </c>
      <c r="U247" s="110">
        <v>142486</v>
      </c>
      <c r="V247" s="110"/>
      <c r="W247" s="110">
        <v>142486</v>
      </c>
      <c r="X247" s="111">
        <v>0.25345622119815669</v>
      </c>
      <c r="Y247" s="112">
        <v>0.74654377880184331</v>
      </c>
      <c r="Z247" s="110">
        <v>94496.715200000006</v>
      </c>
      <c r="AA247" s="110">
        <v>11872.780013380689</v>
      </c>
      <c r="AB247" s="110">
        <v>9153.9528261016676</v>
      </c>
      <c r="AC247" s="110">
        <v>26962.551960517638</v>
      </c>
      <c r="AD247" s="110">
        <v>0</v>
      </c>
      <c r="AE247" s="42" t="s">
        <v>1885</v>
      </c>
      <c r="AF247" s="104" t="s">
        <v>764</v>
      </c>
      <c r="AG247" t="s">
        <v>8141</v>
      </c>
      <c r="AH247">
        <v>0</v>
      </c>
      <c r="AI247" s="495">
        <v>-1920.1670503414553</v>
      </c>
      <c r="AK247" s="379"/>
      <c r="AL247" s="379"/>
      <c r="AM247" s="131"/>
      <c r="AN247" s="131"/>
      <c r="AO247" s="131"/>
      <c r="AP247" s="131"/>
      <c r="AQ247" s="131"/>
      <c r="AR247" s="132"/>
    </row>
    <row r="248" spans="1:44" ht="37.5">
      <c r="A248" s="104" t="s">
        <v>26</v>
      </c>
      <c r="B248" s="104" t="s">
        <v>11</v>
      </c>
      <c r="D248" s="42" t="s">
        <v>101</v>
      </c>
      <c r="F248" s="28" t="s">
        <v>6850</v>
      </c>
      <c r="G248" s="28" t="s">
        <v>1568</v>
      </c>
      <c r="H248" s="28"/>
      <c r="I248" s="28" t="s">
        <v>25</v>
      </c>
      <c r="J248" s="28"/>
      <c r="K248" s="28"/>
      <c r="L248" s="28"/>
      <c r="M248" s="106" t="s">
        <v>6055</v>
      </c>
      <c r="N248" s="332"/>
      <c r="O248" s="28"/>
      <c r="P248" s="28"/>
      <c r="Q248" s="28"/>
      <c r="S248" s="112">
        <v>0.27687296504347203</v>
      </c>
      <c r="T248" s="114">
        <v>2057</v>
      </c>
      <c r="U248" s="110">
        <v>447184</v>
      </c>
      <c r="V248" s="110"/>
      <c r="W248" s="110">
        <v>447184</v>
      </c>
      <c r="X248" s="111">
        <v>0.25862068965517238</v>
      </c>
      <c r="Y248" s="112">
        <v>0.74137931034482762</v>
      </c>
      <c r="Z248" s="110">
        <v>323370.84000000003</v>
      </c>
      <c r="AA248" s="110">
        <v>27238.899848477915</v>
      </c>
      <c r="AB248" s="110">
        <v>24976.101763324667</v>
      </c>
      <c r="AC248" s="110">
        <v>71598.158388197393</v>
      </c>
      <c r="AD248" s="110">
        <v>0</v>
      </c>
      <c r="AE248" s="42" t="s">
        <v>1886</v>
      </c>
      <c r="AF248" s="104" t="s">
        <v>764</v>
      </c>
      <c r="AG248" t="s">
        <v>8544</v>
      </c>
      <c r="AH248">
        <v>0</v>
      </c>
      <c r="AI248" s="495">
        <v>-2416.1673793069353</v>
      </c>
      <c r="AK248" s="379"/>
      <c r="AL248" s="379"/>
      <c r="AM248" s="131"/>
      <c r="AN248" s="131"/>
      <c r="AO248" s="131"/>
      <c r="AP248" s="131"/>
      <c r="AQ248" s="131"/>
      <c r="AR248" s="132"/>
    </row>
    <row r="249" spans="1:44" ht="37.5">
      <c r="A249" s="104" t="s">
        <v>26</v>
      </c>
      <c r="B249" s="104" t="s">
        <v>11</v>
      </c>
      <c r="D249" s="42" t="s">
        <v>121</v>
      </c>
      <c r="F249" s="28" t="s">
        <v>6740</v>
      </c>
      <c r="G249" s="28" t="s">
        <v>1535</v>
      </c>
      <c r="H249" s="28"/>
      <c r="I249" s="28" t="s">
        <v>25</v>
      </c>
      <c r="J249" s="28"/>
      <c r="K249" s="28"/>
      <c r="L249" s="28"/>
      <c r="M249" s="106" t="s">
        <v>6055</v>
      </c>
      <c r="N249" s="332"/>
      <c r="O249" s="28"/>
      <c r="P249" s="28"/>
      <c r="Q249" s="28"/>
      <c r="S249" s="112">
        <v>0.35322194917104288</v>
      </c>
      <c r="T249" s="114">
        <v>2057</v>
      </c>
      <c r="U249" s="110">
        <v>1319248</v>
      </c>
      <c r="V249" s="110"/>
      <c r="W249" s="110">
        <v>1319248</v>
      </c>
      <c r="X249" s="111">
        <v>0.25345622119815669</v>
      </c>
      <c r="Y249" s="112">
        <v>0.74654377880184331</v>
      </c>
      <c r="Z249" s="110">
        <v>853260.65</v>
      </c>
      <c r="AA249" s="110">
        <v>30551.204545454471</v>
      </c>
      <c r="AB249" s="110">
        <v>110364.00000000001</v>
      </c>
      <c r="AC249" s="110">
        <v>325072.14545454551</v>
      </c>
      <c r="AD249" s="110">
        <v>0</v>
      </c>
      <c r="AE249" s="42" t="s">
        <v>1886</v>
      </c>
      <c r="AF249" s="104" t="s">
        <v>764</v>
      </c>
      <c r="AG249" t="s">
        <v>8166</v>
      </c>
      <c r="AH249">
        <v>0</v>
      </c>
      <c r="AI249" s="495">
        <v>-10676.52186785192</v>
      </c>
      <c r="AK249" s="379"/>
      <c r="AL249" s="379"/>
      <c r="AM249" s="131"/>
      <c r="AN249" s="131"/>
      <c r="AO249" s="131"/>
      <c r="AP249" s="131"/>
      <c r="AQ249" s="131"/>
      <c r="AR249" s="132"/>
    </row>
    <row r="250" spans="1:44" ht="13">
      <c r="A250" s="104" t="s">
        <v>26</v>
      </c>
      <c r="B250" s="104" t="s">
        <v>11</v>
      </c>
      <c r="D250" s="42" t="s">
        <v>133</v>
      </c>
      <c r="F250" s="28" t="s">
        <v>6747</v>
      </c>
      <c r="G250" s="28" t="s">
        <v>1553</v>
      </c>
      <c r="H250" s="28"/>
      <c r="I250" s="28" t="s">
        <v>25</v>
      </c>
      <c r="J250" s="28"/>
      <c r="K250" s="28"/>
      <c r="L250" s="28"/>
      <c r="M250" s="106" t="s">
        <v>6055</v>
      </c>
      <c r="N250" s="332"/>
      <c r="O250" s="28"/>
      <c r="P250" s="28"/>
      <c r="Q250" s="28"/>
      <c r="S250" s="112">
        <v>0.35349999999999998</v>
      </c>
      <c r="T250" s="114">
        <v>2057</v>
      </c>
      <c r="U250" s="110">
        <v>163170</v>
      </c>
      <c r="V250" s="110"/>
      <c r="W250" s="110">
        <v>163170</v>
      </c>
      <c r="X250" s="111">
        <v>0.25345622119815669</v>
      </c>
      <c r="Y250" s="112">
        <v>0.74654377880184331</v>
      </c>
      <c r="Z250" s="110">
        <v>105489.40500000001</v>
      </c>
      <c r="AA250" s="110">
        <v>12673.65672160915</v>
      </c>
      <c r="AB250" s="110">
        <v>11407.288503739614</v>
      </c>
      <c r="AC250" s="110">
        <v>33599.649774651225</v>
      </c>
      <c r="AD250" s="110">
        <v>0</v>
      </c>
      <c r="AE250" s="42" t="s">
        <v>1886</v>
      </c>
      <c r="AF250" s="104" t="s">
        <v>764</v>
      </c>
      <c r="AG250" t="s">
        <v>8183</v>
      </c>
      <c r="AH250">
        <v>0</v>
      </c>
      <c r="AI250" s="495">
        <v>-1103.5316331690747</v>
      </c>
      <c r="AK250" s="379"/>
      <c r="AL250" s="379"/>
      <c r="AM250" s="131"/>
      <c r="AN250" s="131"/>
      <c r="AO250" s="131"/>
      <c r="AP250" s="131"/>
      <c r="AQ250" s="131"/>
      <c r="AR250" s="132"/>
    </row>
    <row r="251" spans="1:44" ht="25">
      <c r="A251" s="104" t="s">
        <v>26</v>
      </c>
      <c r="B251" s="104" t="s">
        <v>11</v>
      </c>
      <c r="D251" s="42" t="s">
        <v>154</v>
      </c>
      <c r="F251" s="28" t="s">
        <v>6748</v>
      </c>
      <c r="G251" s="28" t="s">
        <v>1530</v>
      </c>
      <c r="H251" s="28"/>
      <c r="I251" s="28" t="s">
        <v>25</v>
      </c>
      <c r="J251" s="28"/>
      <c r="K251" s="28"/>
      <c r="L251" s="28"/>
      <c r="M251" s="106" t="s">
        <v>6055</v>
      </c>
      <c r="N251" s="332"/>
      <c r="O251" s="28"/>
      <c r="P251" s="28"/>
      <c r="Q251" s="28"/>
      <c r="S251" s="112">
        <v>0.3992</v>
      </c>
      <c r="T251" s="114">
        <v>2057</v>
      </c>
      <c r="U251" s="110">
        <v>93460</v>
      </c>
      <c r="V251" s="110"/>
      <c r="W251" s="110">
        <v>93460</v>
      </c>
      <c r="X251" s="111">
        <v>0.25345622119815669</v>
      </c>
      <c r="Y251" s="112">
        <v>0.74654377880184331</v>
      </c>
      <c r="Z251" s="110">
        <v>56150.768000000004</v>
      </c>
      <c r="AA251" s="110">
        <v>8197.6338648184028</v>
      </c>
      <c r="AB251" s="110">
        <v>7378.5156563824321</v>
      </c>
      <c r="AC251" s="110">
        <v>21733.082478799162</v>
      </c>
      <c r="AD251" s="110">
        <v>0</v>
      </c>
      <c r="AE251" s="42" t="s">
        <v>1886</v>
      </c>
      <c r="AF251" s="104" t="s">
        <v>764</v>
      </c>
      <c r="AG251" t="s">
        <v>8184</v>
      </c>
      <c r="AH251">
        <v>0</v>
      </c>
      <c r="AI251" s="495">
        <v>-713.79148778274418</v>
      </c>
      <c r="AK251" s="379"/>
      <c r="AL251" s="379"/>
      <c r="AM251" s="131"/>
      <c r="AN251" s="131"/>
      <c r="AO251" s="131"/>
      <c r="AP251" s="131"/>
      <c r="AQ251" s="131"/>
      <c r="AR251" s="132"/>
    </row>
    <row r="252" spans="1:44" ht="37.5">
      <c r="A252" s="104" t="s">
        <v>15</v>
      </c>
      <c r="B252" s="104" t="s">
        <v>6</v>
      </c>
      <c r="D252" s="42" t="s">
        <v>196</v>
      </c>
      <c r="F252" s="28" t="s">
        <v>1447</v>
      </c>
      <c r="G252" s="28" t="s">
        <v>1396</v>
      </c>
      <c r="H252" s="28"/>
      <c r="I252" s="28" t="s">
        <v>25</v>
      </c>
      <c r="J252" s="28"/>
      <c r="K252" s="28"/>
      <c r="L252" s="28"/>
      <c r="M252" s="106" t="s">
        <v>6429</v>
      </c>
      <c r="N252" s="332"/>
      <c r="O252" s="28"/>
      <c r="P252" s="28"/>
      <c r="Q252" s="28"/>
      <c r="S252" s="112">
        <v>1</v>
      </c>
      <c r="T252" s="114">
        <v>2043</v>
      </c>
      <c r="U252" s="110">
        <v>33694056.329999998</v>
      </c>
      <c r="V252" s="110"/>
      <c r="W252" s="110">
        <v>33694056.329999998</v>
      </c>
      <c r="X252" s="111">
        <v>0.39603960396039606</v>
      </c>
      <c r="Y252" s="112">
        <v>0.60396039603960394</v>
      </c>
      <c r="Z252" s="110">
        <v>0</v>
      </c>
      <c r="AA252" s="110">
        <v>33558941.055</v>
      </c>
      <c r="AB252" s="110">
        <v>53510.999999999411</v>
      </c>
      <c r="AC252" s="110">
        <v>81604.274999999092</v>
      </c>
      <c r="AD252" s="110">
        <v>0</v>
      </c>
      <c r="AE252" s="42" t="s">
        <v>577</v>
      </c>
      <c r="AF252" s="104" t="s">
        <v>765</v>
      </c>
      <c r="AG252" t="s">
        <v>8280</v>
      </c>
      <c r="AH252">
        <v>0</v>
      </c>
      <c r="AI252" s="495">
        <v>-15302.10793044246</v>
      </c>
      <c r="AK252" s="379"/>
      <c r="AL252" s="379"/>
      <c r="AM252" s="131"/>
      <c r="AN252" s="131"/>
      <c r="AO252" s="131"/>
      <c r="AP252" s="131"/>
      <c r="AQ252" s="131"/>
      <c r="AR252" s="132"/>
    </row>
    <row r="253" spans="1:44" ht="25">
      <c r="A253" s="104" t="s">
        <v>15</v>
      </c>
      <c r="B253" s="104" t="s">
        <v>6</v>
      </c>
      <c r="D253" s="42" t="s">
        <v>246</v>
      </c>
      <c r="F253" s="28" t="s">
        <v>1525</v>
      </c>
      <c r="G253" s="28" t="s">
        <v>1358</v>
      </c>
      <c r="H253" s="28"/>
      <c r="I253" s="28" t="s">
        <v>12</v>
      </c>
      <c r="J253" s="28"/>
      <c r="K253" s="28"/>
      <c r="L253" s="28"/>
      <c r="M253" s="106" t="s">
        <v>6459</v>
      </c>
      <c r="N253" s="332"/>
      <c r="O253" s="28"/>
      <c r="P253" s="28"/>
      <c r="Q253" s="28"/>
      <c r="S253" s="112">
        <v>0.80300000000000005</v>
      </c>
      <c r="T253" s="114">
        <v>2028</v>
      </c>
      <c r="U253" s="110">
        <v>12456838</v>
      </c>
      <c r="V253" s="110"/>
      <c r="W253" s="110">
        <v>12456838</v>
      </c>
      <c r="X253" s="111">
        <v>1</v>
      </c>
      <c r="Y253" s="112">
        <v>0</v>
      </c>
      <c r="Z253" s="110">
        <v>2453997.0859999992</v>
      </c>
      <c r="AA253" s="110">
        <v>8147495.6904992424</v>
      </c>
      <c r="AB253" s="110">
        <v>1855345.2235007584</v>
      </c>
      <c r="AC253" s="110">
        <v>0</v>
      </c>
      <c r="AD253" s="110">
        <v>0</v>
      </c>
      <c r="AE253" s="42" t="s">
        <v>578</v>
      </c>
      <c r="AF253" s="104" t="s">
        <v>765</v>
      </c>
      <c r="AG253" t="s">
        <v>8401</v>
      </c>
      <c r="AH253">
        <v>0</v>
      </c>
      <c r="AI253" s="495">
        <v>-443263.80183001561</v>
      </c>
      <c r="AK253" s="379"/>
      <c r="AL253" s="379"/>
      <c r="AM253" s="131"/>
      <c r="AN253" s="131"/>
      <c r="AO253" s="131"/>
      <c r="AP253" s="131"/>
      <c r="AQ253" s="131"/>
      <c r="AR253" s="132"/>
    </row>
    <row r="254" spans="1:44" ht="37.5">
      <c r="A254" s="104" t="s">
        <v>26</v>
      </c>
      <c r="B254" s="104" t="s">
        <v>11</v>
      </c>
      <c r="D254" s="42" t="s">
        <v>139</v>
      </c>
      <c r="F254" s="28" t="s">
        <v>1424</v>
      </c>
      <c r="G254" s="28" t="s">
        <v>1536</v>
      </c>
      <c r="H254" s="28"/>
      <c r="I254" s="28" t="s">
        <v>25</v>
      </c>
      <c r="J254" s="28"/>
      <c r="K254" s="28"/>
      <c r="L254" s="28"/>
      <c r="M254" s="106" t="s">
        <v>6021</v>
      </c>
      <c r="N254" s="332"/>
      <c r="O254" s="28"/>
      <c r="P254" s="28"/>
      <c r="Q254" s="28"/>
      <c r="S254" s="112">
        <v>0.33333333068202325</v>
      </c>
      <c r="T254" s="114">
        <v>2057</v>
      </c>
      <c r="U254" s="110">
        <v>1257240.1000000001</v>
      </c>
      <c r="V254" s="110"/>
      <c r="W254" s="110">
        <v>1257240.1000000001</v>
      </c>
      <c r="X254" s="111">
        <v>0.25345622119815669</v>
      </c>
      <c r="Y254" s="112">
        <v>0.74654377880184331</v>
      </c>
      <c r="Z254" s="110">
        <v>838160.07000000018</v>
      </c>
      <c r="AA254" s="110">
        <v>381862.55727272725</v>
      </c>
      <c r="AB254" s="110">
        <v>9432.9999999999836</v>
      </c>
      <c r="AC254" s="110">
        <v>27784.472727272678</v>
      </c>
      <c r="AD254" s="110">
        <v>0</v>
      </c>
      <c r="AE254" s="42" t="s">
        <v>1885</v>
      </c>
      <c r="AF254" s="104" t="s">
        <v>764</v>
      </c>
      <c r="AG254" t="s">
        <v>8336</v>
      </c>
      <c r="AH254">
        <v>0</v>
      </c>
      <c r="AI254" s="495">
        <v>-1978.7010191076713</v>
      </c>
      <c r="AK254" s="379"/>
      <c r="AL254" s="379"/>
      <c r="AM254" s="131"/>
      <c r="AN254" s="131"/>
      <c r="AO254" s="131"/>
      <c r="AP254" s="131"/>
      <c r="AQ254" s="131"/>
      <c r="AR254" s="132"/>
    </row>
    <row r="255" spans="1:44" ht="37.5">
      <c r="A255" s="104" t="s">
        <v>26</v>
      </c>
      <c r="B255" s="104" t="s">
        <v>11</v>
      </c>
      <c r="D255" s="42" t="s">
        <v>139</v>
      </c>
      <c r="F255" s="28" t="s">
        <v>1424</v>
      </c>
      <c r="G255" s="28" t="s">
        <v>1536</v>
      </c>
      <c r="H255" s="28"/>
      <c r="I255" s="28" t="s">
        <v>25</v>
      </c>
      <c r="J255" s="28"/>
      <c r="K255" s="28"/>
      <c r="L255" s="28"/>
      <c r="M255" s="106" t="s">
        <v>6055</v>
      </c>
      <c r="N255" s="332"/>
      <c r="O255" s="28"/>
      <c r="P255" s="28"/>
      <c r="Q255" s="28"/>
      <c r="S255" s="112">
        <v>0.33333333068202325</v>
      </c>
      <c r="T255" s="114">
        <v>2057</v>
      </c>
      <c r="U255" s="110">
        <v>1257240.1000000001</v>
      </c>
      <c r="V255" s="110"/>
      <c r="W255" s="110">
        <v>1257240.1000000001</v>
      </c>
      <c r="X255" s="111">
        <v>0.25345622119815669</v>
      </c>
      <c r="Y255" s="112">
        <v>0.74654377880184331</v>
      </c>
      <c r="Z255" s="110">
        <v>838160.07000000018</v>
      </c>
      <c r="AA255" s="110">
        <v>380493.4845454545</v>
      </c>
      <c r="AB255" s="110">
        <v>9779.9999999999891</v>
      </c>
      <c r="AC255" s="110">
        <v>28806.545454545423</v>
      </c>
      <c r="AD255" s="110">
        <v>0</v>
      </c>
      <c r="AE255" s="42" t="s">
        <v>1886</v>
      </c>
      <c r="AF255" s="104" t="s">
        <v>764</v>
      </c>
      <c r="AG255" t="s">
        <v>8337</v>
      </c>
      <c r="AH255">
        <v>0</v>
      </c>
      <c r="AI255" s="495">
        <v>-946.10909234525423</v>
      </c>
      <c r="AK255" s="379"/>
      <c r="AL255" s="379"/>
      <c r="AM255" s="131"/>
      <c r="AN255" s="131"/>
      <c r="AO255" s="131"/>
      <c r="AP255" s="131"/>
      <c r="AQ255" s="131"/>
      <c r="AR255" s="132"/>
    </row>
    <row r="256" spans="1:44" ht="25">
      <c r="A256" s="104" t="s">
        <v>26</v>
      </c>
      <c r="B256" s="104" t="s">
        <v>11</v>
      </c>
      <c r="D256" s="42" t="s">
        <v>167</v>
      </c>
      <c r="F256" s="28" t="s">
        <v>1420</v>
      </c>
      <c r="G256" s="28" t="s">
        <v>1328</v>
      </c>
      <c r="H256" s="28"/>
      <c r="I256" s="28" t="s">
        <v>25</v>
      </c>
      <c r="J256" s="28"/>
      <c r="K256" s="28"/>
      <c r="L256" s="28"/>
      <c r="M256" s="106" t="s">
        <v>6021</v>
      </c>
      <c r="N256" s="332"/>
      <c r="O256" s="28"/>
      <c r="P256" s="28"/>
      <c r="Q256" s="28"/>
      <c r="S256" s="112">
        <v>0.33333333068203408</v>
      </c>
      <c r="T256" s="114">
        <v>2057</v>
      </c>
      <c r="U256" s="110">
        <v>2514490.46</v>
      </c>
      <c r="V256" s="110"/>
      <c r="W256" s="110">
        <v>2514490.46</v>
      </c>
      <c r="X256" s="111">
        <v>0.25345622119815669</v>
      </c>
      <c r="Y256" s="112">
        <v>0.74654377880184331</v>
      </c>
      <c r="Z256" s="110">
        <v>1676326.98</v>
      </c>
      <c r="AA256" s="110">
        <v>809053.9163636365</v>
      </c>
      <c r="AB256" s="110">
        <v>7377.9999999999618</v>
      </c>
      <c r="AC256" s="110">
        <v>21731.563636363524</v>
      </c>
      <c r="AD256" s="110">
        <v>0</v>
      </c>
      <c r="AE256" s="42" t="s">
        <v>1885</v>
      </c>
      <c r="AF256" s="104" t="s">
        <v>764</v>
      </c>
      <c r="AG256" t="s">
        <v>8328</v>
      </c>
      <c r="AH256">
        <v>0</v>
      </c>
      <c r="AI256" s="495">
        <v>-1547.6366075454625</v>
      </c>
      <c r="AK256" s="379"/>
      <c r="AL256" s="379"/>
      <c r="AM256" s="131"/>
      <c r="AN256" s="131"/>
      <c r="AO256" s="131"/>
      <c r="AP256" s="131"/>
      <c r="AQ256" s="131"/>
      <c r="AR256" s="132"/>
    </row>
    <row r="257" spans="1:44" ht="25">
      <c r="A257" s="104" t="s">
        <v>26</v>
      </c>
      <c r="B257" s="104" t="s">
        <v>11</v>
      </c>
      <c r="D257" s="42" t="s">
        <v>167</v>
      </c>
      <c r="F257" s="28" t="s">
        <v>1420</v>
      </c>
      <c r="G257" s="28" t="s">
        <v>1328</v>
      </c>
      <c r="H257" s="28"/>
      <c r="I257" s="28" t="s">
        <v>25</v>
      </c>
      <c r="J257" s="28"/>
      <c r="K257" s="28"/>
      <c r="L257" s="28"/>
      <c r="M257" s="106" t="s">
        <v>6055</v>
      </c>
      <c r="N257" s="332"/>
      <c r="O257" s="28"/>
      <c r="P257" s="28"/>
      <c r="Q257" s="28"/>
      <c r="S257" s="112">
        <v>0.33333333068203408</v>
      </c>
      <c r="T257" s="114">
        <v>2057</v>
      </c>
      <c r="U257" s="110">
        <v>2514490.46</v>
      </c>
      <c r="V257" s="110"/>
      <c r="W257" s="110">
        <v>2514490.46</v>
      </c>
      <c r="X257" s="111">
        <v>0.25345622119815669</v>
      </c>
      <c r="Y257" s="112">
        <v>0.74654377880184331</v>
      </c>
      <c r="Z257" s="110">
        <v>1676326.98</v>
      </c>
      <c r="AA257" s="110">
        <v>807984.69818181824</v>
      </c>
      <c r="AB257" s="110">
        <v>7648.9999999999809</v>
      </c>
      <c r="AC257" s="110">
        <v>22529.78181818176</v>
      </c>
      <c r="AD257" s="110">
        <v>0</v>
      </c>
      <c r="AE257" s="42" t="s">
        <v>1886</v>
      </c>
      <c r="AF257" s="104" t="s">
        <v>764</v>
      </c>
      <c r="AG257" t="s">
        <v>8329</v>
      </c>
      <c r="AH257">
        <v>0</v>
      </c>
      <c r="AI257" s="495">
        <v>-739.95791895182413</v>
      </c>
      <c r="AK257" s="379"/>
      <c r="AL257" s="379"/>
      <c r="AM257" s="131"/>
      <c r="AN257" s="131"/>
      <c r="AO257" s="131"/>
      <c r="AP257" s="131"/>
      <c r="AQ257" s="131"/>
      <c r="AR257" s="132"/>
    </row>
    <row r="258" spans="1:44" ht="25">
      <c r="A258" s="104" t="s">
        <v>26</v>
      </c>
      <c r="B258" s="104" t="s">
        <v>11</v>
      </c>
      <c r="D258" s="42" t="s">
        <v>170</v>
      </c>
      <c r="F258" s="28" t="s">
        <v>6764</v>
      </c>
      <c r="G258" s="28" t="s">
        <v>1543</v>
      </c>
      <c r="H258" s="28"/>
      <c r="I258" s="28" t="s">
        <v>25</v>
      </c>
      <c r="J258" s="28"/>
      <c r="K258" s="28"/>
      <c r="L258" s="28"/>
      <c r="M258" s="106" t="s">
        <v>6055</v>
      </c>
      <c r="N258" s="332"/>
      <c r="O258" s="28"/>
      <c r="P258" s="28"/>
      <c r="Q258" s="28"/>
      <c r="S258" s="112">
        <v>0.2923</v>
      </c>
      <c r="T258" s="114">
        <v>2057</v>
      </c>
      <c r="U258" s="110">
        <v>657069</v>
      </c>
      <c r="V258" s="110"/>
      <c r="W258" s="110">
        <v>657069</v>
      </c>
      <c r="X258" s="111">
        <v>0.25345622119815669</v>
      </c>
      <c r="Y258" s="112">
        <v>0.74654377880184331</v>
      </c>
      <c r="Z258" s="110">
        <v>465007.73129999998</v>
      </c>
      <c r="AA258" s="110">
        <v>42199.956311486312</v>
      </c>
      <c r="AB258" s="110">
        <v>37983.281941789188</v>
      </c>
      <c r="AC258" s="110">
        <v>111878.03044672452</v>
      </c>
      <c r="AD258" s="110">
        <v>0</v>
      </c>
      <c r="AE258" s="42" t="s">
        <v>1886</v>
      </c>
      <c r="AF258" s="104" t="s">
        <v>764</v>
      </c>
      <c r="AG258" t="s">
        <v>8223</v>
      </c>
      <c r="AH258">
        <v>0</v>
      </c>
      <c r="AI258" s="495">
        <v>-3674.4712067730161</v>
      </c>
      <c r="AK258" s="379"/>
      <c r="AL258" s="379"/>
      <c r="AM258" s="131"/>
      <c r="AN258" s="131"/>
      <c r="AO258" s="131"/>
      <c r="AP258" s="131"/>
      <c r="AQ258" s="131"/>
      <c r="AR258" s="132"/>
    </row>
    <row r="259" spans="1:44" ht="25">
      <c r="A259" s="104" t="s">
        <v>26</v>
      </c>
      <c r="B259" s="104" t="s">
        <v>11</v>
      </c>
      <c r="D259" s="42" t="s">
        <v>109</v>
      </c>
      <c r="F259" s="28" t="s">
        <v>6792</v>
      </c>
      <c r="G259" s="28" t="s">
        <v>1532</v>
      </c>
      <c r="H259" s="28"/>
      <c r="I259" s="28" t="s">
        <v>25</v>
      </c>
      <c r="J259" s="28"/>
      <c r="K259" s="28"/>
      <c r="L259" s="28"/>
      <c r="M259" s="106" t="s">
        <v>6021</v>
      </c>
      <c r="N259" s="332"/>
      <c r="O259" s="28"/>
      <c r="P259" s="28"/>
      <c r="Q259" s="28"/>
      <c r="S259" s="112">
        <v>9.3100000000000002E-2</v>
      </c>
      <c r="T259" s="114">
        <v>2057</v>
      </c>
      <c r="U259" s="110">
        <v>1215651</v>
      </c>
      <c r="V259" s="110"/>
      <c r="W259" s="110">
        <v>1215651</v>
      </c>
      <c r="X259" s="111">
        <v>0.25345622119815669</v>
      </c>
      <c r="Y259" s="112">
        <v>0.74654377880184331</v>
      </c>
      <c r="Z259" s="110">
        <v>1102473.8919000002</v>
      </c>
      <c r="AA259" s="110">
        <v>26984.708099999931</v>
      </c>
      <c r="AB259" s="110">
        <v>21845.999999999978</v>
      </c>
      <c r="AC259" s="110">
        <v>64346.399999999929</v>
      </c>
      <c r="AD259" s="110">
        <v>0</v>
      </c>
      <c r="AE259" s="42" t="s">
        <v>1885</v>
      </c>
      <c r="AF259" s="104" t="s">
        <v>764</v>
      </c>
      <c r="AG259" t="s">
        <v>8350</v>
      </c>
      <c r="AH259">
        <v>0</v>
      </c>
      <c r="AI259" s="495">
        <v>-4582.4978759065216</v>
      </c>
      <c r="AK259" s="379"/>
      <c r="AL259" s="379"/>
      <c r="AM259" s="131"/>
      <c r="AN259" s="131"/>
      <c r="AO259" s="131"/>
      <c r="AP259" s="131"/>
      <c r="AQ259" s="131"/>
      <c r="AR259" s="132"/>
    </row>
    <row r="260" spans="1:44" ht="25">
      <c r="A260" s="104" t="s">
        <v>26</v>
      </c>
      <c r="B260" s="104" t="s">
        <v>11</v>
      </c>
      <c r="D260" s="42" t="s">
        <v>110</v>
      </c>
      <c r="F260" s="28" t="s">
        <v>6788</v>
      </c>
      <c r="G260" s="28" t="s">
        <v>1325</v>
      </c>
      <c r="H260" s="28"/>
      <c r="I260" s="28" t="s">
        <v>25</v>
      </c>
      <c r="J260" s="28"/>
      <c r="K260" s="28"/>
      <c r="L260" s="28"/>
      <c r="M260" s="106" t="s">
        <v>6055</v>
      </c>
      <c r="N260" s="332"/>
      <c r="O260" s="28"/>
      <c r="P260" s="28"/>
      <c r="Q260" s="28"/>
      <c r="S260" s="112">
        <v>0.29399999999999998</v>
      </c>
      <c r="T260" s="114">
        <v>2057</v>
      </c>
      <c r="U260" s="110">
        <v>730969</v>
      </c>
      <c r="V260" s="110"/>
      <c r="W260" s="110">
        <v>730969</v>
      </c>
      <c r="X260" s="111">
        <v>0.25345622119815669</v>
      </c>
      <c r="Y260" s="112">
        <v>0.74654377880184331</v>
      </c>
      <c r="Z260" s="110">
        <v>516064.11399999994</v>
      </c>
      <c r="AA260" s="110">
        <v>47219.18615715648</v>
      </c>
      <c r="AB260" s="110">
        <v>42500.983831135469</v>
      </c>
      <c r="AC260" s="110">
        <v>125184.71601170811</v>
      </c>
      <c r="AD260" s="110">
        <v>0</v>
      </c>
      <c r="AE260" s="42" t="s">
        <v>1886</v>
      </c>
      <c r="AF260" s="104" t="s">
        <v>764</v>
      </c>
      <c r="AG260" t="s">
        <v>8300</v>
      </c>
      <c r="AH260">
        <v>0</v>
      </c>
      <c r="AI260" s="495">
        <v>-4111.5099423574593</v>
      </c>
      <c r="AK260" s="379"/>
      <c r="AL260" s="379"/>
      <c r="AM260" s="131"/>
      <c r="AN260" s="131"/>
      <c r="AO260" s="131"/>
      <c r="AP260" s="131"/>
      <c r="AQ260" s="131"/>
      <c r="AR260" s="132"/>
    </row>
    <row r="261" spans="1:44" ht="25">
      <c r="A261" s="104" t="s">
        <v>26</v>
      </c>
      <c r="B261" s="104" t="s">
        <v>11</v>
      </c>
      <c r="D261" s="42" t="s">
        <v>173</v>
      </c>
      <c r="F261" s="28" t="s">
        <v>6857</v>
      </c>
      <c r="G261" s="28" t="s">
        <v>1345</v>
      </c>
      <c r="H261" s="28"/>
      <c r="I261" s="28" t="s">
        <v>25</v>
      </c>
      <c r="J261" s="28"/>
      <c r="K261" s="28"/>
      <c r="L261" s="28"/>
      <c r="M261" s="106" t="s">
        <v>6021</v>
      </c>
      <c r="N261" s="332"/>
      <c r="O261" s="28"/>
      <c r="P261" s="28"/>
      <c r="Q261" s="28"/>
      <c r="S261" s="112">
        <v>0.33329999999999999</v>
      </c>
      <c r="T261" s="114">
        <v>2057</v>
      </c>
      <c r="U261" s="110">
        <v>196747</v>
      </c>
      <c r="V261" s="110"/>
      <c r="W261" s="110">
        <v>196747</v>
      </c>
      <c r="X261" s="111">
        <v>0.25345622119815669</v>
      </c>
      <c r="Y261" s="112">
        <v>0.74654377880184331</v>
      </c>
      <c r="Z261" s="110">
        <v>131171.2249</v>
      </c>
      <c r="AA261" s="110">
        <v>14249.681840597244</v>
      </c>
      <c r="AB261" s="110">
        <v>13008.917646392403</v>
      </c>
      <c r="AC261" s="110">
        <v>38317.175613010353</v>
      </c>
      <c r="AD261" s="110">
        <v>0</v>
      </c>
      <c r="AE261" s="42" t="s">
        <v>1885</v>
      </c>
      <c r="AF261" s="104" t="s">
        <v>764</v>
      </c>
      <c r="AG261" t="s">
        <v>8570</v>
      </c>
      <c r="AH261">
        <v>0</v>
      </c>
      <c r="AI261" s="495">
        <v>-2728.7987495393259</v>
      </c>
      <c r="AK261" s="379"/>
      <c r="AL261" s="379"/>
      <c r="AM261" s="131"/>
      <c r="AN261" s="131"/>
      <c r="AO261" s="131"/>
      <c r="AP261" s="131"/>
      <c r="AQ261" s="131"/>
      <c r="AR261" s="132"/>
    </row>
    <row r="262" spans="1:44" ht="13">
      <c r="A262" s="104" t="s">
        <v>26</v>
      </c>
      <c r="B262" s="104" t="s">
        <v>11</v>
      </c>
      <c r="D262" s="42" t="s">
        <v>162</v>
      </c>
      <c r="F262" s="28" t="s">
        <v>6816</v>
      </c>
      <c r="G262" s="28" t="s">
        <v>1538</v>
      </c>
      <c r="H262" s="28"/>
      <c r="I262" s="28" t="s">
        <v>25</v>
      </c>
      <c r="J262" s="28"/>
      <c r="K262" s="28"/>
      <c r="L262" s="28"/>
      <c r="M262" s="106" t="s">
        <v>6021</v>
      </c>
      <c r="N262" s="332"/>
      <c r="O262" s="28"/>
      <c r="P262" s="28"/>
      <c r="Q262" s="28"/>
      <c r="S262" s="112">
        <v>1</v>
      </c>
      <c r="T262" s="114">
        <v>2057</v>
      </c>
      <c r="U262" s="110">
        <v>345555</v>
      </c>
      <c r="V262" s="110"/>
      <c r="W262" s="110">
        <v>345555</v>
      </c>
      <c r="X262" s="111">
        <v>0.25345622119815669</v>
      </c>
      <c r="Y262" s="112">
        <v>0.74654377880184331</v>
      </c>
      <c r="Z262" s="110">
        <v>0</v>
      </c>
      <c r="AA262" s="110">
        <v>276249.14545454545</v>
      </c>
      <c r="AB262" s="110">
        <v>17566.000000000004</v>
      </c>
      <c r="AC262" s="110">
        <v>51739.854545454553</v>
      </c>
      <c r="AD262" s="110">
        <v>0</v>
      </c>
      <c r="AE262" s="42" t="s">
        <v>1885</v>
      </c>
      <c r="AF262" s="104" t="s">
        <v>764</v>
      </c>
      <c r="AG262" t="s">
        <v>8411</v>
      </c>
      <c r="AH262">
        <v>0</v>
      </c>
      <c r="AI262" s="495">
        <v>-3684.7092231151723</v>
      </c>
      <c r="AK262" s="379"/>
      <c r="AL262" s="379"/>
      <c r="AM262" s="131"/>
      <c r="AN262" s="131"/>
      <c r="AO262" s="131"/>
      <c r="AP262" s="131"/>
      <c r="AQ262" s="131"/>
      <c r="AR262" s="132"/>
    </row>
    <row r="263" spans="1:44" ht="13">
      <c r="A263" s="104" t="s">
        <v>26</v>
      </c>
      <c r="B263" s="104" t="s">
        <v>11</v>
      </c>
      <c r="D263" s="42" t="s">
        <v>119</v>
      </c>
      <c r="F263" s="28" t="s">
        <v>6817</v>
      </c>
      <c r="G263" s="28" t="s">
        <v>1538</v>
      </c>
      <c r="H263" s="28"/>
      <c r="I263" s="28" t="s">
        <v>25</v>
      </c>
      <c r="J263" s="28"/>
      <c r="K263" s="28"/>
      <c r="L263" s="28"/>
      <c r="M263" s="106" t="s">
        <v>6021</v>
      </c>
      <c r="N263" s="332"/>
      <c r="O263" s="28"/>
      <c r="P263" s="28"/>
      <c r="Q263" s="28"/>
      <c r="S263" s="112">
        <v>0.30059999999999998</v>
      </c>
      <c r="T263" s="114">
        <v>2057</v>
      </c>
      <c r="U263" s="110">
        <v>326970</v>
      </c>
      <c r="V263" s="110"/>
      <c r="W263" s="110">
        <v>326970</v>
      </c>
      <c r="X263" s="111">
        <v>0.25345622119815669</v>
      </c>
      <c r="Y263" s="112">
        <v>0.74654377880184331</v>
      </c>
      <c r="Z263" s="110">
        <v>228682.818</v>
      </c>
      <c r="AA263" s="110">
        <v>24316.72184497962</v>
      </c>
      <c r="AB263" s="110">
        <v>18748.273311180281</v>
      </c>
      <c r="AC263" s="110">
        <v>55222.1868438401</v>
      </c>
      <c r="AD263" s="110">
        <v>0</v>
      </c>
      <c r="AE263" s="42" t="s">
        <v>1885</v>
      </c>
      <c r="AF263" s="104" t="s">
        <v>764</v>
      </c>
      <c r="AG263" t="s">
        <v>8412</v>
      </c>
      <c r="AH263">
        <v>0</v>
      </c>
      <c r="AI263" s="495">
        <v>-3932.7072519179096</v>
      </c>
      <c r="AK263" s="379"/>
      <c r="AL263" s="379"/>
      <c r="AM263" s="131"/>
      <c r="AN263" s="131"/>
      <c r="AO263" s="131"/>
      <c r="AP263" s="131"/>
      <c r="AQ263" s="131"/>
      <c r="AR263" s="132"/>
    </row>
    <row r="264" spans="1:44" ht="13">
      <c r="A264" s="104" t="s">
        <v>26</v>
      </c>
      <c r="B264" s="104" t="s">
        <v>11</v>
      </c>
      <c r="D264" s="42" t="s">
        <v>150</v>
      </c>
      <c r="F264" s="28" t="s">
        <v>6746</v>
      </c>
      <c r="G264" s="28" t="s">
        <v>1563</v>
      </c>
      <c r="H264" s="28"/>
      <c r="I264" s="28" t="s">
        <v>25</v>
      </c>
      <c r="J264" s="28"/>
      <c r="K264" s="28"/>
      <c r="L264" s="28"/>
      <c r="M264" s="106" t="s">
        <v>6055</v>
      </c>
      <c r="N264" s="332"/>
      <c r="O264" s="28"/>
      <c r="P264" s="28"/>
      <c r="Q264" s="28"/>
      <c r="S264" s="112">
        <v>0.48049999999999998</v>
      </c>
      <c r="T264" s="114">
        <v>2057</v>
      </c>
      <c r="U264" s="110">
        <v>27369</v>
      </c>
      <c r="V264" s="110"/>
      <c r="W264" s="110">
        <v>27369</v>
      </c>
      <c r="X264" s="111">
        <v>0.25345622119815669</v>
      </c>
      <c r="Y264" s="112">
        <v>0.74654377880184331</v>
      </c>
      <c r="Z264" s="110">
        <v>14218.195500000002</v>
      </c>
      <c r="AA264" s="110">
        <v>2889.5121807601499</v>
      </c>
      <c r="AB264" s="110">
        <v>2600.7883758442013</v>
      </c>
      <c r="AC264" s="110">
        <v>7660.5039433956472</v>
      </c>
      <c r="AD264" s="110">
        <v>0</v>
      </c>
      <c r="AE264" s="42" t="s">
        <v>1886</v>
      </c>
      <c r="AF264" s="104" t="s">
        <v>764</v>
      </c>
      <c r="AG264" t="s">
        <v>8182</v>
      </c>
      <c r="AH264">
        <v>0</v>
      </c>
      <c r="AI264" s="495">
        <v>-251.59811141636482</v>
      </c>
      <c r="AK264" s="379"/>
      <c r="AL264" s="379"/>
      <c r="AM264" s="131"/>
      <c r="AN264" s="131"/>
      <c r="AO264" s="131"/>
      <c r="AP264" s="131"/>
      <c r="AQ264" s="131"/>
      <c r="AR264" s="132"/>
    </row>
    <row r="265" spans="1:44" ht="25">
      <c r="A265" s="104" t="s">
        <v>26</v>
      </c>
      <c r="B265" s="104" t="s">
        <v>11</v>
      </c>
      <c r="D265" s="42" t="s">
        <v>142</v>
      </c>
      <c r="F265" s="28" t="s">
        <v>6734</v>
      </c>
      <c r="G265" s="28" t="s">
        <v>1851</v>
      </c>
      <c r="H265" s="28"/>
      <c r="I265" s="28" t="s">
        <v>25</v>
      </c>
      <c r="J265" s="28"/>
      <c r="K265" s="28"/>
      <c r="L265" s="28"/>
      <c r="M265" s="106" t="s">
        <v>6055</v>
      </c>
      <c r="N265" s="332"/>
      <c r="O265" s="28"/>
      <c r="P265" s="28"/>
      <c r="Q265" s="28"/>
      <c r="S265" s="112">
        <v>0.33679999999999999</v>
      </c>
      <c r="T265" s="114">
        <v>2057</v>
      </c>
      <c r="U265" s="110">
        <v>171337</v>
      </c>
      <c r="V265" s="110"/>
      <c r="W265" s="110">
        <v>171337</v>
      </c>
      <c r="X265" s="111">
        <v>0.25345622119815669</v>
      </c>
      <c r="Y265" s="112">
        <v>0.74654377880184331</v>
      </c>
      <c r="Z265" s="110">
        <v>113630.69840000001</v>
      </c>
      <c r="AA265" s="110">
        <v>12679.305009805204</v>
      </c>
      <c r="AB265" s="110">
        <v>11412.372407653058</v>
      </c>
      <c r="AC265" s="110">
        <v>33614.624182541731</v>
      </c>
      <c r="AD265" s="110">
        <v>0</v>
      </c>
      <c r="AE265" s="42" t="s">
        <v>1886</v>
      </c>
      <c r="AF265" s="104" t="s">
        <v>764</v>
      </c>
      <c r="AG265" t="s">
        <v>8160</v>
      </c>
      <c r="AH265">
        <v>0</v>
      </c>
      <c r="AI265" s="495">
        <v>-1104.0234458190869</v>
      </c>
      <c r="AK265" s="379"/>
      <c r="AL265" s="379"/>
      <c r="AM265" s="131"/>
      <c r="AN265" s="131"/>
      <c r="AO265" s="131"/>
      <c r="AP265" s="131"/>
      <c r="AQ265" s="131"/>
      <c r="AR265" s="132"/>
    </row>
    <row r="266" spans="1:44" ht="25">
      <c r="A266" s="104" t="s">
        <v>15</v>
      </c>
      <c r="B266" s="104" t="s">
        <v>6</v>
      </c>
      <c r="D266" s="42" t="s">
        <v>203</v>
      </c>
      <c r="F266" s="28" t="s">
        <v>1414</v>
      </c>
      <c r="G266" s="28" t="s">
        <v>1377</v>
      </c>
      <c r="H266" s="28"/>
      <c r="I266" s="28" t="s">
        <v>25</v>
      </c>
      <c r="J266" s="28"/>
      <c r="K266" s="28"/>
      <c r="L266" s="28"/>
      <c r="M266" s="106" t="s">
        <v>6429</v>
      </c>
      <c r="N266" s="332"/>
      <c r="O266" s="28"/>
      <c r="P266" s="28"/>
      <c r="Q266" s="28"/>
      <c r="S266" s="112">
        <v>0.46050000000000002</v>
      </c>
      <c r="T266" s="114">
        <v>2031</v>
      </c>
      <c r="U266" s="110">
        <v>2373014</v>
      </c>
      <c r="V266" s="110"/>
      <c r="W266" s="110">
        <v>2373014</v>
      </c>
      <c r="X266" s="111">
        <v>0.77712609970674484</v>
      </c>
      <c r="Y266" s="112">
        <v>0.22287390029325516</v>
      </c>
      <c r="Z266" s="110">
        <v>1280241.0529999998</v>
      </c>
      <c r="AA266" s="110">
        <v>589557.31681132084</v>
      </c>
      <c r="AB266" s="110">
        <v>391062.00000000006</v>
      </c>
      <c r="AC266" s="110">
        <v>112153.63018867928</v>
      </c>
      <c r="AD266" s="110">
        <v>0</v>
      </c>
      <c r="AE266" s="42" t="s">
        <v>577</v>
      </c>
      <c r="AF266" s="104" t="s">
        <v>765</v>
      </c>
      <c r="AG266" t="s">
        <v>8158</v>
      </c>
      <c r="AH266">
        <v>0</v>
      </c>
      <c r="AI266" s="495">
        <v>-111828.83765010478</v>
      </c>
      <c r="AK266" s="379"/>
      <c r="AL266" s="379"/>
      <c r="AM266" s="131"/>
      <c r="AN266" s="131"/>
      <c r="AO266" s="131"/>
      <c r="AP266" s="131"/>
      <c r="AQ266" s="131"/>
      <c r="AR266" s="132"/>
    </row>
    <row r="267" spans="1:44" ht="25">
      <c r="A267" s="104" t="s">
        <v>15</v>
      </c>
      <c r="B267" s="104" t="s">
        <v>6</v>
      </c>
      <c r="D267" s="42" t="s">
        <v>202</v>
      </c>
      <c r="F267" s="28" t="s">
        <v>1415</v>
      </c>
      <c r="G267" s="28" t="s">
        <v>1378</v>
      </c>
      <c r="H267" s="28"/>
      <c r="I267" s="28" t="s">
        <v>25</v>
      </c>
      <c r="J267" s="28"/>
      <c r="K267" s="28"/>
      <c r="L267" s="28"/>
      <c r="M267" s="106" t="s">
        <v>6429</v>
      </c>
      <c r="N267" s="332"/>
      <c r="O267" s="28"/>
      <c r="P267" s="28"/>
      <c r="Q267" s="28"/>
      <c r="S267" s="112">
        <v>0.47449999999999998</v>
      </c>
      <c r="T267" s="114">
        <v>2037</v>
      </c>
      <c r="U267" s="110">
        <v>1760943</v>
      </c>
      <c r="V267" s="110"/>
      <c r="W267" s="110">
        <v>1760943</v>
      </c>
      <c r="X267" s="111">
        <v>0.52631578947368429</v>
      </c>
      <c r="Y267" s="112">
        <v>0.47368421052631571</v>
      </c>
      <c r="Z267" s="110">
        <v>925375.54650000017</v>
      </c>
      <c r="AA267" s="110">
        <v>334932.65350000001</v>
      </c>
      <c r="AB267" s="110">
        <v>263491.99999999994</v>
      </c>
      <c r="AC267" s="110">
        <v>237142.79999999987</v>
      </c>
      <c r="AD267" s="110">
        <v>0</v>
      </c>
      <c r="AE267" s="42" t="s">
        <v>577</v>
      </c>
      <c r="AF267" s="104" t="s">
        <v>765</v>
      </c>
      <c r="AG267" t="s">
        <v>8159</v>
      </c>
      <c r="AH267">
        <v>0</v>
      </c>
      <c r="AI267" s="495">
        <v>-75348.676399398028</v>
      </c>
      <c r="AK267" s="379"/>
      <c r="AL267" s="379"/>
      <c r="AM267" s="131"/>
      <c r="AN267" s="131"/>
      <c r="AO267" s="131"/>
      <c r="AP267" s="131"/>
      <c r="AQ267" s="131"/>
      <c r="AR267" s="132"/>
    </row>
    <row r="268" spans="1:44" ht="13">
      <c r="A268" s="104" t="s">
        <v>15</v>
      </c>
      <c r="B268" s="104" t="s">
        <v>6</v>
      </c>
      <c r="D268" s="42" t="s">
        <v>192</v>
      </c>
      <c r="F268" s="28" t="s">
        <v>1441</v>
      </c>
      <c r="G268" s="28" t="s">
        <v>1391</v>
      </c>
      <c r="H268" s="28"/>
      <c r="I268" s="28" t="s">
        <v>25</v>
      </c>
      <c r="J268" s="28"/>
      <c r="K268" s="28"/>
      <c r="L268" s="28"/>
      <c r="M268" s="106" t="s">
        <v>6429</v>
      </c>
      <c r="N268" s="332"/>
      <c r="O268" s="28"/>
      <c r="P268" s="28"/>
      <c r="Q268" s="28"/>
      <c r="S268" s="112">
        <v>0.2641</v>
      </c>
      <c r="T268" s="114">
        <v>2049</v>
      </c>
      <c r="U268" s="110">
        <v>3444259</v>
      </c>
      <c r="V268" s="110"/>
      <c r="W268" s="110">
        <v>3444259</v>
      </c>
      <c r="X268" s="111">
        <v>0.32219570405727938</v>
      </c>
      <c r="Y268" s="112">
        <v>0.67780429594272062</v>
      </c>
      <c r="Z268" s="110">
        <v>2534630.1981000002</v>
      </c>
      <c r="AA268" s="110">
        <v>257078.20190000022</v>
      </c>
      <c r="AB268" s="110">
        <v>210248.99999999997</v>
      </c>
      <c r="AC268" s="110">
        <v>442301.59999999969</v>
      </c>
      <c r="AD268" s="110">
        <v>0</v>
      </c>
      <c r="AE268" s="42" t="s">
        <v>577</v>
      </c>
      <c r="AF268" s="104" t="s">
        <v>765</v>
      </c>
      <c r="AG268" t="s">
        <v>8255</v>
      </c>
      <c r="AH268">
        <v>0</v>
      </c>
      <c r="AI268" s="495">
        <v>-60123.206261658946</v>
      </c>
      <c r="AK268" s="379"/>
      <c r="AL268" s="379"/>
      <c r="AM268" s="131"/>
      <c r="AN268" s="131"/>
      <c r="AO268" s="131"/>
      <c r="AP268" s="131"/>
      <c r="AQ268" s="131"/>
      <c r="AR268" s="132"/>
    </row>
    <row r="269" spans="1:44" ht="13">
      <c r="A269" s="104" t="s">
        <v>15</v>
      </c>
      <c r="B269" s="104" t="s">
        <v>6</v>
      </c>
      <c r="D269" s="42" t="s">
        <v>207</v>
      </c>
      <c r="F269" s="28" t="s">
        <v>1454</v>
      </c>
      <c r="G269" s="28" t="s">
        <v>1399</v>
      </c>
      <c r="H269" s="28"/>
      <c r="I269" s="28" t="s">
        <v>25</v>
      </c>
      <c r="J269" s="28"/>
      <c r="K269" s="28"/>
      <c r="L269" s="28"/>
      <c r="M269" s="106" t="s">
        <v>6429</v>
      </c>
      <c r="N269" s="332"/>
      <c r="O269" s="28"/>
      <c r="P269" s="28"/>
      <c r="Q269" s="28"/>
      <c r="S269" s="112">
        <v>6.9699999999999998E-2</v>
      </c>
      <c r="T269" s="114">
        <v>2050</v>
      </c>
      <c r="U269" s="110">
        <v>301935</v>
      </c>
      <c r="V269" s="110"/>
      <c r="W269" s="110">
        <v>301935</v>
      </c>
      <c r="X269" s="111">
        <v>0.30805687203791476</v>
      </c>
      <c r="Y269" s="112">
        <v>0.69194312796208524</v>
      </c>
      <c r="Z269" s="110">
        <v>280890.13050000003</v>
      </c>
      <c r="AA269" s="110">
        <v>6989.0233461538446</v>
      </c>
      <c r="AB269" s="110">
        <v>4329.9999999999927</v>
      </c>
      <c r="AC269" s="110">
        <v>9725.8461538461343</v>
      </c>
      <c r="AD269" s="110">
        <v>0</v>
      </c>
      <c r="AE269" s="42" t="s">
        <v>577</v>
      </c>
      <c r="AF269" s="104" t="s">
        <v>765</v>
      </c>
      <c r="AG269" t="s">
        <v>8352</v>
      </c>
      <c r="AH269">
        <v>0</v>
      </c>
      <c r="AI269" s="495">
        <v>-1238.215083605548</v>
      </c>
      <c r="AK269" s="379"/>
      <c r="AL269" s="379"/>
      <c r="AM269" s="131"/>
      <c r="AN269" s="131"/>
      <c r="AO269" s="131"/>
      <c r="AP269" s="131"/>
      <c r="AQ269" s="131"/>
      <c r="AR269" s="132"/>
    </row>
    <row r="270" spans="1:44" ht="13">
      <c r="A270" s="104" t="s">
        <v>15</v>
      </c>
      <c r="B270" s="104" t="s">
        <v>6</v>
      </c>
      <c r="D270" s="42" t="s">
        <v>187</v>
      </c>
      <c r="F270" s="28" t="s">
        <v>1455</v>
      </c>
      <c r="G270" s="28" t="s">
        <v>1399</v>
      </c>
      <c r="H270" s="28"/>
      <c r="I270" s="28" t="s">
        <v>25</v>
      </c>
      <c r="J270" s="28"/>
      <c r="K270" s="28"/>
      <c r="L270" s="28"/>
      <c r="M270" s="106" t="s">
        <v>6429</v>
      </c>
      <c r="N270" s="332"/>
      <c r="O270" s="28"/>
      <c r="P270" s="28"/>
      <c r="Q270" s="28"/>
      <c r="S270" s="112">
        <v>0.23960000000000001</v>
      </c>
      <c r="T270" s="114">
        <v>2050</v>
      </c>
      <c r="U270" s="110">
        <v>509293</v>
      </c>
      <c r="V270" s="110"/>
      <c r="W270" s="110">
        <v>509293</v>
      </c>
      <c r="X270" s="111">
        <v>0.30805687203791476</v>
      </c>
      <c r="Y270" s="112">
        <v>0.69194312796208524</v>
      </c>
      <c r="Z270" s="110">
        <v>387266.39720000001</v>
      </c>
      <c r="AA270" s="110">
        <v>40421.541261538456</v>
      </c>
      <c r="AB270" s="110">
        <v>25139.000000000007</v>
      </c>
      <c r="AC270" s="110">
        <v>56466.06153846153</v>
      </c>
      <c r="AD270" s="110">
        <v>0</v>
      </c>
      <c r="AE270" s="42" t="s">
        <v>577</v>
      </c>
      <c r="AF270" s="104" t="s">
        <v>765</v>
      </c>
      <c r="AG270" t="s">
        <v>8353</v>
      </c>
      <c r="AH270">
        <v>0</v>
      </c>
      <c r="AI270" s="495">
        <v>-7188.7965327390139</v>
      </c>
      <c r="AK270" s="379"/>
      <c r="AL270" s="379"/>
      <c r="AM270" s="131"/>
      <c r="AN270" s="131"/>
      <c r="AO270" s="131"/>
      <c r="AP270" s="131"/>
      <c r="AQ270" s="131"/>
      <c r="AR270" s="132"/>
    </row>
    <row r="271" spans="1:44" ht="25">
      <c r="A271" s="104" t="s">
        <v>26</v>
      </c>
      <c r="B271" s="104" t="s">
        <v>11</v>
      </c>
      <c r="D271" s="42" t="s">
        <v>159</v>
      </c>
      <c r="F271" s="28" t="s">
        <v>6825</v>
      </c>
      <c r="G271" s="28" t="s">
        <v>1527</v>
      </c>
      <c r="H271" s="28"/>
      <c r="I271" s="28" t="s">
        <v>25</v>
      </c>
      <c r="J271" s="28"/>
      <c r="K271" s="28"/>
      <c r="L271" s="28"/>
      <c r="M271" s="106" t="s">
        <v>6021</v>
      </c>
      <c r="N271" s="332"/>
      <c r="O271" s="28"/>
      <c r="P271" s="28"/>
      <c r="Q271" s="28"/>
      <c r="S271" s="112">
        <v>0.40629999999999999</v>
      </c>
      <c r="T271" s="114">
        <v>2057</v>
      </c>
      <c r="U271" s="110">
        <v>54588</v>
      </c>
      <c r="V271" s="110"/>
      <c r="W271" s="110">
        <v>54588</v>
      </c>
      <c r="X271" s="111">
        <v>0.25345622119815669</v>
      </c>
      <c r="Y271" s="112">
        <v>0.74654377880184331</v>
      </c>
      <c r="Z271" s="110">
        <v>32408.8956</v>
      </c>
      <c r="AA271" s="110">
        <v>5487.2171680083738</v>
      </c>
      <c r="AB271" s="110">
        <v>4230.6626624863575</v>
      </c>
      <c r="AC271" s="110">
        <v>12461.22456950527</v>
      </c>
      <c r="AD271" s="110">
        <v>0</v>
      </c>
      <c r="AE271" s="42" t="s">
        <v>1885</v>
      </c>
      <c r="AF271" s="104" t="s">
        <v>764</v>
      </c>
      <c r="AG271" t="s">
        <v>8420</v>
      </c>
      <c r="AH271">
        <v>0</v>
      </c>
      <c r="AI271" s="495">
        <v>-887.43947013278319</v>
      </c>
      <c r="AK271" s="379"/>
      <c r="AL271" s="379"/>
      <c r="AM271" s="131"/>
      <c r="AN271" s="131"/>
      <c r="AO271" s="131"/>
      <c r="AP271" s="131"/>
      <c r="AQ271" s="131"/>
      <c r="AR271" s="132"/>
    </row>
    <row r="272" spans="1:44" ht="25">
      <c r="A272" s="104" t="s">
        <v>5883</v>
      </c>
      <c r="B272" s="104" t="s">
        <v>10</v>
      </c>
      <c r="D272" s="42" t="s">
        <v>98</v>
      </c>
      <c r="F272" s="28" t="s">
        <v>1425</v>
      </c>
      <c r="G272" s="28" t="s">
        <v>1331</v>
      </c>
      <c r="H272" s="28"/>
      <c r="I272" s="28" t="s">
        <v>25</v>
      </c>
      <c r="J272" s="28"/>
      <c r="K272" s="28"/>
      <c r="L272" s="28"/>
      <c r="M272" s="106" t="s">
        <v>6742</v>
      </c>
      <c r="N272" s="332"/>
      <c r="O272" s="28"/>
      <c r="P272" s="28"/>
      <c r="Q272" s="28"/>
      <c r="S272" s="112">
        <v>1</v>
      </c>
      <c r="T272" s="114">
        <v>2048</v>
      </c>
      <c r="U272" s="110">
        <v>12608000</v>
      </c>
      <c r="V272" s="110"/>
      <c r="W272" s="110">
        <v>12608000</v>
      </c>
      <c r="X272" s="111">
        <v>0.33653846153846145</v>
      </c>
      <c r="Y272" s="112">
        <v>0.66346153846153855</v>
      </c>
      <c r="Z272" s="110">
        <v>0</v>
      </c>
      <c r="AA272" s="110">
        <v>3053561.4340329575</v>
      </c>
      <c r="AB272" s="110">
        <v>3215436.0558542921</v>
      </c>
      <c r="AC272" s="110">
        <v>6339002.5101127494</v>
      </c>
      <c r="AD272" s="110">
        <v>0</v>
      </c>
      <c r="AE272" s="42" t="s">
        <v>470</v>
      </c>
      <c r="AF272" s="104" t="s">
        <v>764</v>
      </c>
      <c r="AG272" t="s">
        <v>8174</v>
      </c>
      <c r="AH272">
        <v>0</v>
      </c>
      <c r="AI272" s="495">
        <v>-1742260.3651277774</v>
      </c>
      <c r="AK272" s="379"/>
      <c r="AL272" s="379"/>
      <c r="AM272" s="131"/>
      <c r="AN272" s="131"/>
      <c r="AO272" s="131"/>
      <c r="AP272" s="131"/>
      <c r="AQ272" s="131"/>
      <c r="AR272" s="132"/>
    </row>
    <row r="273" spans="1:44" ht="37.5">
      <c r="A273" s="104" t="s">
        <v>26</v>
      </c>
      <c r="B273" s="104" t="s">
        <v>11</v>
      </c>
      <c r="D273" s="42" t="s">
        <v>176</v>
      </c>
      <c r="F273" s="28" t="s">
        <v>6858</v>
      </c>
      <c r="G273" s="28" t="s">
        <v>1870</v>
      </c>
      <c r="H273" s="28"/>
      <c r="I273" s="28" t="s">
        <v>25</v>
      </c>
      <c r="J273" s="28"/>
      <c r="K273" s="28"/>
      <c r="L273" s="28"/>
      <c r="M273" s="106" t="s">
        <v>6021</v>
      </c>
      <c r="N273" s="332"/>
      <c r="O273" s="28"/>
      <c r="P273" s="28"/>
      <c r="Q273" s="28"/>
      <c r="S273" s="112">
        <v>0.33329999999999999</v>
      </c>
      <c r="T273" s="114">
        <v>2057</v>
      </c>
      <c r="U273" s="110">
        <v>114639</v>
      </c>
      <c r="V273" s="110"/>
      <c r="W273" s="110">
        <v>114639</v>
      </c>
      <c r="X273" s="111">
        <v>0.25345622119815669</v>
      </c>
      <c r="Y273" s="112">
        <v>0.74654377880184331</v>
      </c>
      <c r="Z273" s="110">
        <v>76429.821300000011</v>
      </c>
      <c r="AA273" s="110">
        <v>8298.6877909090981</v>
      </c>
      <c r="AB273" s="110">
        <v>7580.9999999999955</v>
      </c>
      <c r="AC273" s="110">
        <v>22329.490909090895</v>
      </c>
      <c r="AD273" s="110">
        <v>0</v>
      </c>
      <c r="AE273" s="42" t="s">
        <v>1885</v>
      </c>
      <c r="AF273" s="104" t="s">
        <v>764</v>
      </c>
      <c r="AG273" t="s">
        <v>8571</v>
      </c>
      <c r="AH273">
        <v>0</v>
      </c>
      <c r="AI273" s="495">
        <v>-1590.2186394418818</v>
      </c>
      <c r="AK273" s="379"/>
      <c r="AL273" s="379"/>
      <c r="AM273" s="131"/>
      <c r="AN273" s="131"/>
      <c r="AO273" s="131"/>
      <c r="AP273" s="131"/>
      <c r="AQ273" s="131"/>
      <c r="AR273" s="132"/>
    </row>
    <row r="274" spans="1:44" ht="25">
      <c r="A274" s="104" t="s">
        <v>26</v>
      </c>
      <c r="B274" s="104" t="s">
        <v>11</v>
      </c>
      <c r="D274" s="42" t="s">
        <v>161</v>
      </c>
      <c r="F274" s="28" t="s">
        <v>6859</v>
      </c>
      <c r="G274" s="28" t="s">
        <v>1871</v>
      </c>
      <c r="H274" s="28"/>
      <c r="I274" s="28" t="s">
        <v>25</v>
      </c>
      <c r="J274" s="28"/>
      <c r="K274" s="28"/>
      <c r="L274" s="28"/>
      <c r="M274" s="106" t="s">
        <v>6021</v>
      </c>
      <c r="N274" s="332"/>
      <c r="O274" s="28"/>
      <c r="P274" s="28"/>
      <c r="Q274" s="28"/>
      <c r="S274" s="112">
        <v>0.33</v>
      </c>
      <c r="T274" s="114">
        <v>2057</v>
      </c>
      <c r="U274" s="110">
        <v>441722.58</v>
      </c>
      <c r="V274" s="110"/>
      <c r="W274" s="110">
        <v>441722.58</v>
      </c>
      <c r="X274" s="111">
        <v>0.25345622119815669</v>
      </c>
      <c r="Y274" s="112">
        <v>0.74654377880184331</v>
      </c>
      <c r="Z274" s="110">
        <v>295954.1286</v>
      </c>
      <c r="AA274" s="110">
        <v>-36921.875872727222</v>
      </c>
      <c r="AB274" s="110">
        <v>46303.999999999993</v>
      </c>
      <c r="AC274" s="110">
        <v>136386.32727272724</v>
      </c>
      <c r="AD274" s="110">
        <v>0</v>
      </c>
      <c r="AE274" s="42" t="s">
        <v>1885</v>
      </c>
      <c r="AF274" s="104" t="s">
        <v>764</v>
      </c>
      <c r="AG274" t="s">
        <v>8572</v>
      </c>
      <c r="AH274">
        <v>0</v>
      </c>
      <c r="AI274" s="495">
        <v>-9712.8985464604848</v>
      </c>
      <c r="AK274" s="379"/>
      <c r="AL274" s="379"/>
      <c r="AM274" s="131"/>
      <c r="AN274" s="131"/>
      <c r="AO274" s="131"/>
      <c r="AP274" s="131"/>
      <c r="AQ274" s="131"/>
      <c r="AR274" s="132"/>
    </row>
    <row r="275" spans="1:44" ht="25">
      <c r="A275" s="104" t="s">
        <v>26</v>
      </c>
      <c r="B275" s="104" t="s">
        <v>11</v>
      </c>
      <c r="D275" s="42" t="s">
        <v>177</v>
      </c>
      <c r="F275" s="28" t="s">
        <v>6842</v>
      </c>
      <c r="G275" s="28" t="s">
        <v>1336</v>
      </c>
      <c r="H275" s="28"/>
      <c r="I275" s="28" t="s">
        <v>25</v>
      </c>
      <c r="J275" s="28"/>
      <c r="K275" s="28"/>
      <c r="L275" s="28"/>
      <c r="M275" s="106" t="s">
        <v>6055</v>
      </c>
      <c r="N275" s="332"/>
      <c r="O275" s="28"/>
      <c r="P275" s="28"/>
      <c r="Q275" s="28"/>
      <c r="S275" s="112">
        <v>0.33329999999999999</v>
      </c>
      <c r="T275" s="114">
        <v>2057</v>
      </c>
      <c r="U275" s="110">
        <v>666500</v>
      </c>
      <c r="V275" s="110"/>
      <c r="W275" s="110">
        <v>666500</v>
      </c>
      <c r="X275" s="111">
        <v>0.25345622119815669</v>
      </c>
      <c r="Y275" s="112">
        <v>0.74654377880184331</v>
      </c>
      <c r="Z275" s="110">
        <v>444355.55000000005</v>
      </c>
      <c r="AA275" s="110">
        <v>41856.904545454541</v>
      </c>
      <c r="AB275" s="110">
        <v>45694.999999999993</v>
      </c>
      <c r="AC275" s="110">
        <v>134592.54545454541</v>
      </c>
      <c r="AD275" s="110">
        <v>0</v>
      </c>
      <c r="AE275" s="42" t="s">
        <v>1886</v>
      </c>
      <c r="AF275" s="104" t="s">
        <v>764</v>
      </c>
      <c r="AG275" t="s">
        <v>8464</v>
      </c>
      <c r="AH275">
        <v>0</v>
      </c>
      <c r="AI275" s="495">
        <v>-4420.4964186826619</v>
      </c>
      <c r="AK275" s="379"/>
      <c r="AL275" s="379"/>
      <c r="AM275" s="131"/>
      <c r="AN275" s="131"/>
      <c r="AO275" s="131"/>
      <c r="AP275" s="131"/>
      <c r="AQ275" s="131"/>
      <c r="AR275" s="132"/>
    </row>
    <row r="276" spans="1:44" ht="25">
      <c r="A276" s="104" t="s">
        <v>26</v>
      </c>
      <c r="B276" s="104" t="s">
        <v>11</v>
      </c>
      <c r="D276" s="42" t="s">
        <v>169</v>
      </c>
      <c r="F276" s="28" t="s">
        <v>6765</v>
      </c>
      <c r="G276" s="28" t="s">
        <v>1543</v>
      </c>
      <c r="H276" s="28"/>
      <c r="I276" s="28" t="s">
        <v>25</v>
      </c>
      <c r="J276" s="28"/>
      <c r="K276" s="28"/>
      <c r="L276" s="28"/>
      <c r="M276" s="106" t="s">
        <v>6055</v>
      </c>
      <c r="N276" s="332"/>
      <c r="O276" s="28"/>
      <c r="P276" s="28"/>
      <c r="Q276" s="28"/>
      <c r="S276" s="112">
        <v>0.33589999999999998</v>
      </c>
      <c r="T276" s="114">
        <v>2057</v>
      </c>
      <c r="U276" s="110">
        <v>168500</v>
      </c>
      <c r="V276" s="110"/>
      <c r="W276" s="110">
        <v>168500</v>
      </c>
      <c r="X276" s="111">
        <v>0.25345622119815669</v>
      </c>
      <c r="Y276" s="112">
        <v>0.74654377880184331</v>
      </c>
      <c r="Z276" s="110">
        <v>111900.85</v>
      </c>
      <c r="AA276" s="110">
        <v>49706.440909090888</v>
      </c>
      <c r="AB276" s="110">
        <v>1747.0000000000039</v>
      </c>
      <c r="AC276" s="110">
        <v>5145.7090909091021</v>
      </c>
      <c r="AD276" s="110">
        <v>0</v>
      </c>
      <c r="AE276" s="42" t="s">
        <v>1886</v>
      </c>
      <c r="AF276" s="104" t="s">
        <v>764</v>
      </c>
      <c r="AG276" t="s">
        <v>8224</v>
      </c>
      <c r="AH276">
        <v>0</v>
      </c>
      <c r="AI276" s="495">
        <v>-169.00333173079395</v>
      </c>
      <c r="AK276" s="379"/>
      <c r="AL276" s="379"/>
      <c r="AM276" s="131"/>
      <c r="AN276" s="131"/>
      <c r="AO276" s="131"/>
      <c r="AP276" s="131"/>
      <c r="AQ276" s="131"/>
      <c r="AR276" s="132"/>
    </row>
    <row r="277" spans="1:44" ht="25">
      <c r="A277" s="104" t="s">
        <v>26</v>
      </c>
      <c r="B277" s="104" t="s">
        <v>11</v>
      </c>
      <c r="D277" s="42" t="s">
        <v>163</v>
      </c>
      <c r="F277" s="28" t="s">
        <v>6762</v>
      </c>
      <c r="G277" s="28" t="s">
        <v>1542</v>
      </c>
      <c r="H277" s="28"/>
      <c r="I277" s="28" t="s">
        <v>25</v>
      </c>
      <c r="J277" s="28"/>
      <c r="K277" s="28"/>
      <c r="L277" s="28"/>
      <c r="M277" s="106" t="s">
        <v>6021</v>
      </c>
      <c r="N277" s="332"/>
      <c r="O277" s="28"/>
      <c r="P277" s="28"/>
      <c r="Q277" s="28"/>
      <c r="S277" s="112">
        <v>0.46150000000000002</v>
      </c>
      <c r="T277" s="114">
        <v>2057</v>
      </c>
      <c r="U277" s="110">
        <v>274500</v>
      </c>
      <c r="V277" s="110"/>
      <c r="W277" s="110">
        <v>274500</v>
      </c>
      <c r="X277" s="111">
        <v>0.25345622119815669</v>
      </c>
      <c r="Y277" s="112">
        <v>0.74654377880184331</v>
      </c>
      <c r="Z277" s="110">
        <v>147818.25</v>
      </c>
      <c r="AA277" s="110">
        <v>80867.131818181806</v>
      </c>
      <c r="AB277" s="110">
        <v>11612.000000000004</v>
      </c>
      <c r="AC277" s="110">
        <v>34202.618181818187</v>
      </c>
      <c r="AD277" s="110">
        <v>0</v>
      </c>
      <c r="AE277" s="42" t="s">
        <v>1885</v>
      </c>
      <c r="AF277" s="104" t="s">
        <v>764</v>
      </c>
      <c r="AG277" t="s">
        <v>8221</v>
      </c>
      <c r="AH277">
        <v>0</v>
      </c>
      <c r="AI277" s="495">
        <v>-2435.7761299563581</v>
      </c>
      <c r="AK277" s="379"/>
      <c r="AL277" s="379"/>
      <c r="AM277" s="131"/>
      <c r="AN277" s="131"/>
      <c r="AO277" s="131"/>
      <c r="AP277" s="131"/>
      <c r="AQ277" s="131"/>
      <c r="AR277" s="132"/>
    </row>
    <row r="278" spans="1:44" ht="13">
      <c r="A278" s="104" t="s">
        <v>26</v>
      </c>
      <c r="B278" s="104" t="s">
        <v>11</v>
      </c>
      <c r="D278" s="42" t="s">
        <v>114</v>
      </c>
      <c r="F278" s="28" t="s">
        <v>6823</v>
      </c>
      <c r="G278" s="28" t="s">
        <v>1562</v>
      </c>
      <c r="H278" s="28"/>
      <c r="I278" s="28" t="s">
        <v>25</v>
      </c>
      <c r="J278" s="28"/>
      <c r="K278" s="28"/>
      <c r="L278" s="28"/>
      <c r="M278" s="106" t="s">
        <v>6021</v>
      </c>
      <c r="N278" s="332"/>
      <c r="O278" s="28"/>
      <c r="P278" s="28"/>
      <c r="Q278" s="28"/>
      <c r="S278" s="112">
        <v>0.30980000000000002</v>
      </c>
      <c r="T278" s="114">
        <v>2038</v>
      </c>
      <c r="U278" s="110">
        <v>214768</v>
      </c>
      <c r="V278" s="110"/>
      <c r="W278" s="110">
        <v>214768</v>
      </c>
      <c r="X278" s="111">
        <v>0.5</v>
      </c>
      <c r="Y278" s="112">
        <v>0.5</v>
      </c>
      <c r="Z278" s="110">
        <v>148232.87359999999</v>
      </c>
      <c r="AA278" s="110">
        <v>12097.164298399235</v>
      </c>
      <c r="AB278" s="110">
        <v>27218.981050800387</v>
      </c>
      <c r="AC278" s="110">
        <v>27218.981050800387</v>
      </c>
      <c r="AD278" s="110">
        <v>0</v>
      </c>
      <c r="AE278" s="42" t="s">
        <v>1885</v>
      </c>
      <c r="AF278" s="104" t="s">
        <v>764</v>
      </c>
      <c r="AG278" t="s">
        <v>8418</v>
      </c>
      <c r="AH278">
        <v>0</v>
      </c>
      <c r="AI278" s="495">
        <v>-5709.5542822316556</v>
      </c>
      <c r="AK278" s="379"/>
      <c r="AL278" s="379"/>
      <c r="AM278" s="131"/>
      <c r="AN278" s="131"/>
      <c r="AO278" s="131"/>
      <c r="AP278" s="131"/>
      <c r="AQ278" s="131"/>
      <c r="AR278" s="132"/>
    </row>
    <row r="279" spans="1:44" ht="25">
      <c r="A279" s="104" t="s">
        <v>5882</v>
      </c>
      <c r="B279" s="104" t="s">
        <v>280</v>
      </c>
      <c r="D279" s="42" t="s">
        <v>92</v>
      </c>
      <c r="F279" s="28" t="s">
        <v>1483</v>
      </c>
      <c r="G279" s="28" t="s">
        <v>1793</v>
      </c>
      <c r="H279" s="28"/>
      <c r="I279" s="28" t="s">
        <v>25</v>
      </c>
      <c r="J279" s="28"/>
      <c r="K279" s="28"/>
      <c r="L279" s="28"/>
      <c r="M279" s="106" t="s">
        <v>5973</v>
      </c>
      <c r="N279" s="332"/>
      <c r="O279" s="28"/>
      <c r="P279" s="28"/>
      <c r="Q279" s="28"/>
      <c r="S279" s="112">
        <v>0.89</v>
      </c>
      <c r="T279" s="114">
        <v>2029</v>
      </c>
      <c r="U279" s="110">
        <v>572046</v>
      </c>
      <c r="V279" s="110"/>
      <c r="W279" s="110">
        <v>572046</v>
      </c>
      <c r="X279" s="111">
        <v>0.91331269349845201</v>
      </c>
      <c r="Y279" s="112">
        <v>8.6687306501547989E-2</v>
      </c>
      <c r="Z279" s="110">
        <v>62925.05999999999</v>
      </c>
      <c r="AA279" s="110">
        <v>51715.712881355903</v>
      </c>
      <c r="AB279" s="110">
        <v>417754.00000000006</v>
      </c>
      <c r="AC279" s="110">
        <v>39651.22711864407</v>
      </c>
      <c r="AD279" s="110">
        <v>0</v>
      </c>
      <c r="AE279" s="42" t="s">
        <v>541</v>
      </c>
      <c r="AF279" s="104" t="s">
        <v>764</v>
      </c>
      <c r="AG279" t="s">
        <v>8561</v>
      </c>
      <c r="AH279">
        <v>0</v>
      </c>
      <c r="AI279" s="495">
        <v>-417754.00000000012</v>
      </c>
      <c r="AK279" s="379"/>
      <c r="AL279" s="379"/>
      <c r="AM279" s="131"/>
      <c r="AN279" s="131"/>
      <c r="AO279" s="131"/>
      <c r="AP279" s="131"/>
      <c r="AQ279" s="131"/>
      <c r="AR279" s="132"/>
    </row>
    <row r="280" spans="1:44" ht="25">
      <c r="A280" s="104" t="s">
        <v>5882</v>
      </c>
      <c r="B280" s="104" t="s">
        <v>280</v>
      </c>
      <c r="D280" s="42" t="s">
        <v>93</v>
      </c>
      <c r="F280" s="28" t="s">
        <v>1476</v>
      </c>
      <c r="G280" s="28" t="s">
        <v>1793</v>
      </c>
      <c r="H280" s="28"/>
      <c r="I280" s="28" t="s">
        <v>25</v>
      </c>
      <c r="J280" s="28"/>
      <c r="K280" s="28"/>
      <c r="L280" s="28"/>
      <c r="M280" s="106" t="s">
        <v>5973</v>
      </c>
      <c r="N280" s="332"/>
      <c r="O280" s="28"/>
      <c r="P280" s="28"/>
      <c r="Q280" s="28"/>
      <c r="S280" s="112">
        <v>0.89</v>
      </c>
      <c r="T280" s="114">
        <v>2029</v>
      </c>
      <c r="U280" s="110">
        <v>165000</v>
      </c>
      <c r="V280" s="110"/>
      <c r="W280" s="110">
        <v>165000</v>
      </c>
      <c r="X280" s="111">
        <v>0.91331269349845201</v>
      </c>
      <c r="Y280" s="112">
        <v>8.6687306501547989E-2</v>
      </c>
      <c r="Z280" s="110">
        <v>18149.999999999996</v>
      </c>
      <c r="AA280" s="110">
        <v>107011.50847457629</v>
      </c>
      <c r="AB280" s="110">
        <v>36384.999999999985</v>
      </c>
      <c r="AC280" s="110">
        <v>3453.4915254237276</v>
      </c>
      <c r="AD280" s="110">
        <v>0</v>
      </c>
      <c r="AE280" s="42" t="s">
        <v>541</v>
      </c>
      <c r="AF280" s="104" t="s">
        <v>764</v>
      </c>
      <c r="AG280" t="s">
        <v>8552</v>
      </c>
      <c r="AH280">
        <v>0</v>
      </c>
      <c r="AI280" s="495">
        <v>-36384.999999999985</v>
      </c>
      <c r="AK280" s="379"/>
      <c r="AL280" s="379"/>
      <c r="AM280" s="131"/>
      <c r="AN280" s="131"/>
      <c r="AO280" s="131"/>
      <c r="AP280" s="131"/>
      <c r="AQ280" s="131"/>
      <c r="AR280" s="132"/>
    </row>
    <row r="281" spans="1:44" ht="25">
      <c r="A281" s="104" t="s">
        <v>2015</v>
      </c>
      <c r="B281" s="104" t="s">
        <v>1940</v>
      </c>
      <c r="D281" s="42" t="s">
        <v>99</v>
      </c>
      <c r="F281" s="28" t="s">
        <v>6733</v>
      </c>
      <c r="G281" s="28" t="s">
        <v>1338</v>
      </c>
      <c r="H281" s="28"/>
      <c r="I281" s="28" t="s">
        <v>25</v>
      </c>
      <c r="J281" s="28"/>
      <c r="K281" s="28"/>
      <c r="L281" s="28"/>
      <c r="M281" s="106" t="s">
        <v>5970</v>
      </c>
      <c r="N281" s="332"/>
      <c r="O281" s="28"/>
      <c r="P281" s="28"/>
      <c r="Q281" s="28"/>
      <c r="S281" s="112">
        <v>1</v>
      </c>
      <c r="T281" s="114">
        <v>2050</v>
      </c>
      <c r="U281" s="110">
        <v>4596173</v>
      </c>
      <c r="V281" s="110"/>
      <c r="W281" s="110">
        <v>4596173</v>
      </c>
      <c r="X281" s="111">
        <v>0.30805687203791476</v>
      </c>
      <c r="Y281" s="112">
        <v>0.69194312796208524</v>
      </c>
      <c r="Z281" s="110">
        <v>0</v>
      </c>
      <c r="AA281" s="110">
        <v>2696906.8153846152</v>
      </c>
      <c r="AB281" s="110">
        <v>585082.00000000023</v>
      </c>
      <c r="AC281" s="110">
        <v>1314184.1846153846</v>
      </c>
      <c r="AD281" s="110">
        <v>0</v>
      </c>
      <c r="AE281" s="42" t="s">
        <v>655</v>
      </c>
      <c r="AF281" s="104" t="s">
        <v>764</v>
      </c>
      <c r="AG281" t="s">
        <v>8144</v>
      </c>
      <c r="AH281">
        <v>0</v>
      </c>
      <c r="AI281" s="495">
        <v>-131711.00796171333</v>
      </c>
      <c r="AK281" s="379"/>
      <c r="AL281" s="379"/>
      <c r="AM281" s="131"/>
      <c r="AN281" s="131"/>
      <c r="AO281" s="131"/>
      <c r="AP281" s="131"/>
      <c r="AQ281" s="131"/>
      <c r="AR281" s="132"/>
    </row>
    <row r="282" spans="1:44" ht="62.5">
      <c r="A282" s="104" t="s">
        <v>2015</v>
      </c>
      <c r="B282" s="104" t="s">
        <v>1940</v>
      </c>
      <c r="D282" s="42" t="s">
        <v>80</v>
      </c>
      <c r="F282" s="28" t="s">
        <v>1413</v>
      </c>
      <c r="G282" s="28" t="s">
        <v>1677</v>
      </c>
      <c r="H282" s="28"/>
      <c r="I282" s="28" t="s">
        <v>25</v>
      </c>
      <c r="J282" s="28"/>
      <c r="K282" s="28"/>
      <c r="L282" s="28"/>
      <c r="M282" s="106" t="s">
        <v>5970</v>
      </c>
      <c r="N282" s="332"/>
      <c r="O282" s="28"/>
      <c r="P282" s="28"/>
      <c r="Q282" s="28"/>
      <c r="S282" s="112">
        <v>1</v>
      </c>
      <c r="T282" s="114">
        <v>2028</v>
      </c>
      <c r="U282" s="110">
        <v>278000</v>
      </c>
      <c r="V282" s="110"/>
      <c r="W282" s="110">
        <v>278000</v>
      </c>
      <c r="X282" s="111">
        <v>1</v>
      </c>
      <c r="Y282" s="112">
        <v>0</v>
      </c>
      <c r="Z282" s="110">
        <v>0</v>
      </c>
      <c r="AA282" s="110">
        <v>205371</v>
      </c>
      <c r="AB282" s="110">
        <v>72629</v>
      </c>
      <c r="AC282" s="110">
        <v>0</v>
      </c>
      <c r="AD282" s="110">
        <v>0</v>
      </c>
      <c r="AE282" s="42" t="s">
        <v>655</v>
      </c>
      <c r="AF282" s="104" t="s">
        <v>764</v>
      </c>
      <c r="AG282" t="s">
        <v>8167</v>
      </c>
      <c r="AH282">
        <v>0</v>
      </c>
      <c r="AI282" s="495">
        <v>-16349.911289787198</v>
      </c>
      <c r="AK282" s="379"/>
      <c r="AL282" s="379"/>
      <c r="AM282" s="131"/>
      <c r="AN282" s="131"/>
      <c r="AO282" s="131"/>
      <c r="AP282" s="131"/>
      <c r="AQ282" s="131"/>
      <c r="AR282" s="132"/>
    </row>
    <row r="283" spans="1:44" ht="37.5">
      <c r="A283" s="104" t="s">
        <v>26</v>
      </c>
      <c r="B283" s="104" t="s">
        <v>11</v>
      </c>
      <c r="D283" s="42" t="s">
        <v>108</v>
      </c>
      <c r="F283" s="28" t="s">
        <v>6749</v>
      </c>
      <c r="G283" s="28" t="s">
        <v>1528</v>
      </c>
      <c r="H283" s="28"/>
      <c r="I283" s="28" t="s">
        <v>25</v>
      </c>
      <c r="J283" s="28"/>
      <c r="K283" s="28"/>
      <c r="L283" s="28"/>
      <c r="M283" s="106" t="s">
        <v>6055</v>
      </c>
      <c r="N283" s="332"/>
      <c r="O283" s="28"/>
      <c r="P283" s="28"/>
      <c r="Q283" s="28"/>
      <c r="S283" s="112">
        <v>0.3211</v>
      </c>
      <c r="T283" s="114">
        <v>2057</v>
      </c>
      <c r="U283" s="110">
        <v>287704</v>
      </c>
      <c r="V283" s="110"/>
      <c r="W283" s="110">
        <v>287704</v>
      </c>
      <c r="X283" s="111">
        <v>0.25345622119815669</v>
      </c>
      <c r="Y283" s="112">
        <v>0.74654377880184331</v>
      </c>
      <c r="Z283" s="110">
        <v>195322.24560000002</v>
      </c>
      <c r="AA283" s="110">
        <v>20298.241420803737</v>
      </c>
      <c r="AB283" s="110">
        <v>18270.014810395362</v>
      </c>
      <c r="AC283" s="110">
        <v>53813.498168800877</v>
      </c>
      <c r="AD283" s="110">
        <v>0</v>
      </c>
      <c r="AE283" s="42" t="s">
        <v>1886</v>
      </c>
      <c r="AF283" s="104" t="s">
        <v>764</v>
      </c>
      <c r="AG283" t="s">
        <v>8185</v>
      </c>
      <c r="AH283">
        <v>0</v>
      </c>
      <c r="AI283" s="495">
        <v>-1767.426086850463</v>
      </c>
      <c r="AK283" s="379"/>
      <c r="AL283" s="379"/>
      <c r="AM283" s="131"/>
      <c r="AN283" s="131"/>
      <c r="AO283" s="131"/>
      <c r="AP283" s="131"/>
      <c r="AQ283" s="131"/>
      <c r="AR283" s="132"/>
    </row>
    <row r="284" spans="1:44" ht="25">
      <c r="A284" s="104" t="s">
        <v>26</v>
      </c>
      <c r="B284" s="104" t="s">
        <v>11</v>
      </c>
      <c r="D284" s="42" t="s">
        <v>168</v>
      </c>
      <c r="F284" s="28" t="s">
        <v>6766</v>
      </c>
      <c r="G284" s="28" t="s">
        <v>1544</v>
      </c>
      <c r="H284" s="28"/>
      <c r="I284" s="28" t="s">
        <v>25</v>
      </c>
      <c r="J284" s="28"/>
      <c r="K284" s="28"/>
      <c r="L284" s="28"/>
      <c r="M284" s="106" t="s">
        <v>6055</v>
      </c>
      <c r="N284" s="332"/>
      <c r="O284" s="28"/>
      <c r="P284" s="28"/>
      <c r="Q284" s="28"/>
      <c r="S284" s="112">
        <v>0.40860000000000002</v>
      </c>
      <c r="T284" s="114">
        <v>2057</v>
      </c>
      <c r="U284" s="110">
        <v>432197</v>
      </c>
      <c r="V284" s="110"/>
      <c r="W284" s="110">
        <v>432197</v>
      </c>
      <c r="X284" s="111">
        <v>0.25345622119815669</v>
      </c>
      <c r="Y284" s="112">
        <v>0.74654377880184331</v>
      </c>
      <c r="Z284" s="110">
        <v>255601.30579999997</v>
      </c>
      <c r="AA284" s="110">
        <v>38801.839800804097</v>
      </c>
      <c r="AB284" s="110">
        <v>34924.709640349203</v>
      </c>
      <c r="AC284" s="110">
        <v>102869.14475884673</v>
      </c>
      <c r="AD284" s="110">
        <v>0</v>
      </c>
      <c r="AE284" s="42" t="s">
        <v>1886</v>
      </c>
      <c r="AF284" s="104" t="s">
        <v>764</v>
      </c>
      <c r="AG284" t="s">
        <v>8225</v>
      </c>
      <c r="AH284">
        <v>0</v>
      </c>
      <c r="AI284" s="495">
        <v>-3378.5874578990156</v>
      </c>
      <c r="AK284" s="379"/>
      <c r="AL284" s="379"/>
      <c r="AM284" s="131"/>
      <c r="AN284" s="131"/>
      <c r="AO284" s="131"/>
      <c r="AP284" s="131"/>
      <c r="AQ284" s="131"/>
      <c r="AR284" s="132"/>
    </row>
    <row r="285" spans="1:44" ht="13">
      <c r="A285" s="104" t="s">
        <v>26</v>
      </c>
      <c r="B285" s="104" t="s">
        <v>11</v>
      </c>
      <c r="D285" s="42" t="s">
        <v>151</v>
      </c>
      <c r="F285" s="28" t="s">
        <v>6813</v>
      </c>
      <c r="G285" s="28" t="s">
        <v>1538</v>
      </c>
      <c r="H285" s="28"/>
      <c r="I285" s="28" t="s">
        <v>25</v>
      </c>
      <c r="J285" s="28"/>
      <c r="K285" s="28"/>
      <c r="L285" s="28"/>
      <c r="M285" s="106" t="s">
        <v>6055</v>
      </c>
      <c r="N285" s="332"/>
      <c r="O285" s="28"/>
      <c r="P285" s="28"/>
      <c r="Q285" s="28"/>
      <c r="S285" s="112">
        <v>0.27750000000000002</v>
      </c>
      <c r="T285" s="114">
        <v>2057</v>
      </c>
      <c r="U285" s="110">
        <v>148988</v>
      </c>
      <c r="V285" s="110"/>
      <c r="W285" s="110">
        <v>148988</v>
      </c>
      <c r="X285" s="111">
        <v>0.25345622119815669</v>
      </c>
      <c r="Y285" s="112">
        <v>0.74654377880184331</v>
      </c>
      <c r="Z285" s="110">
        <v>107643.82999999999</v>
      </c>
      <c r="AA285" s="110">
        <v>9084.195785772521</v>
      </c>
      <c r="AB285" s="110">
        <v>8176.4911602880748</v>
      </c>
      <c r="AC285" s="110">
        <v>24083.483053939417</v>
      </c>
      <c r="AD285" s="110">
        <v>0</v>
      </c>
      <c r="AE285" s="42" t="s">
        <v>1886</v>
      </c>
      <c r="AF285" s="104" t="s">
        <v>764</v>
      </c>
      <c r="AG285" t="s">
        <v>8408</v>
      </c>
      <c r="AH285">
        <v>0</v>
      </c>
      <c r="AI285" s="495">
        <v>-790.98697650604845</v>
      </c>
      <c r="AK285" s="379"/>
      <c r="AL285" s="379"/>
      <c r="AM285" s="131"/>
      <c r="AN285" s="131"/>
      <c r="AO285" s="131"/>
      <c r="AP285" s="131"/>
      <c r="AQ285" s="131"/>
      <c r="AR285" s="132"/>
    </row>
    <row r="286" spans="1:44" ht="25">
      <c r="A286" s="104" t="s">
        <v>26</v>
      </c>
      <c r="B286" s="104" t="s">
        <v>11</v>
      </c>
      <c r="D286" s="42" t="s">
        <v>123</v>
      </c>
      <c r="F286" s="28" t="s">
        <v>6824</v>
      </c>
      <c r="G286" s="28" t="s">
        <v>1541</v>
      </c>
      <c r="H286" s="28"/>
      <c r="I286" s="28" t="s">
        <v>25</v>
      </c>
      <c r="J286" s="28"/>
      <c r="K286" s="28"/>
      <c r="L286" s="28"/>
      <c r="M286" s="106" t="s">
        <v>6055</v>
      </c>
      <c r="N286" s="332"/>
      <c r="O286" s="28"/>
      <c r="P286" s="28"/>
      <c r="Q286" s="28"/>
      <c r="S286" s="112">
        <v>0.38969999999999999</v>
      </c>
      <c r="T286" s="114">
        <v>2057</v>
      </c>
      <c r="U286" s="110">
        <v>1095869</v>
      </c>
      <c r="V286" s="110"/>
      <c r="W286" s="110">
        <v>1095869</v>
      </c>
      <c r="X286" s="111">
        <v>0.25345622119815669</v>
      </c>
      <c r="Y286" s="112">
        <v>0.74654377880184331</v>
      </c>
      <c r="Z286" s="110">
        <v>668808.85070000007</v>
      </c>
      <c r="AA286" s="110">
        <v>143062.38566363638</v>
      </c>
      <c r="AB286" s="110">
        <v>71980.999999999985</v>
      </c>
      <c r="AC286" s="110">
        <v>212016.76363636358</v>
      </c>
      <c r="AD286" s="110">
        <v>0</v>
      </c>
      <c r="AE286" s="42" t="s">
        <v>1886</v>
      </c>
      <c r="AF286" s="104" t="s">
        <v>764</v>
      </c>
      <c r="AG286" t="s">
        <v>8419</v>
      </c>
      <c r="AH286">
        <v>0</v>
      </c>
      <c r="AI286" s="495">
        <v>-6963.3822674952771</v>
      </c>
      <c r="AK286" s="379"/>
      <c r="AL286" s="379"/>
      <c r="AM286" s="131"/>
      <c r="AN286" s="131"/>
      <c r="AO286" s="131"/>
      <c r="AP286" s="131"/>
      <c r="AQ286" s="131"/>
      <c r="AR286" s="132"/>
    </row>
    <row r="287" spans="1:44" ht="25">
      <c r="A287" s="104" t="s">
        <v>26</v>
      </c>
      <c r="B287" s="104" t="s">
        <v>11</v>
      </c>
      <c r="D287" s="42" t="s">
        <v>102</v>
      </c>
      <c r="F287" s="28" t="s">
        <v>6837</v>
      </c>
      <c r="G287" s="28" t="s">
        <v>1526</v>
      </c>
      <c r="H287" s="28"/>
      <c r="I287" s="28" t="s">
        <v>25</v>
      </c>
      <c r="J287" s="28"/>
      <c r="K287" s="28"/>
      <c r="L287" s="28"/>
      <c r="M287" s="106" t="s">
        <v>6021</v>
      </c>
      <c r="N287" s="332"/>
      <c r="O287" s="28"/>
      <c r="P287" s="28"/>
      <c r="Q287" s="28"/>
      <c r="S287" s="112">
        <v>0.33679999999999999</v>
      </c>
      <c r="T287" s="114">
        <v>2057</v>
      </c>
      <c r="U287" s="110">
        <v>1423320</v>
      </c>
      <c r="V287" s="110"/>
      <c r="W287" s="110">
        <v>1423320</v>
      </c>
      <c r="X287" s="111">
        <v>0.25345622119815669</v>
      </c>
      <c r="Y287" s="112">
        <v>0.74654377880184331</v>
      </c>
      <c r="Z287" s="110">
        <v>943945.82400000002</v>
      </c>
      <c r="AA287" s="110">
        <v>118601.81236363645</v>
      </c>
      <c r="AB287" s="110">
        <v>91439.999999999971</v>
      </c>
      <c r="AC287" s="110">
        <v>269332.36363636353</v>
      </c>
      <c r="AD287" s="110">
        <v>0</v>
      </c>
      <c r="AE287" s="42" t="s">
        <v>1885</v>
      </c>
      <c r="AF287" s="104" t="s">
        <v>764</v>
      </c>
      <c r="AG287" t="s">
        <v>8459</v>
      </c>
      <c r="AH287">
        <v>0</v>
      </c>
      <c r="AI287" s="495">
        <v>-19180.793086738653</v>
      </c>
      <c r="AK287" s="379"/>
      <c r="AL287" s="379"/>
      <c r="AM287" s="131"/>
      <c r="AN287" s="131"/>
      <c r="AO287" s="131"/>
      <c r="AP287" s="131"/>
      <c r="AQ287" s="131"/>
      <c r="AR287" s="132"/>
    </row>
    <row r="288" spans="1:44" ht="25">
      <c r="A288" s="104" t="s">
        <v>26</v>
      </c>
      <c r="B288" s="104" t="s">
        <v>11</v>
      </c>
      <c r="D288" s="42" t="s">
        <v>156</v>
      </c>
      <c r="F288" s="28" t="s">
        <v>6820</v>
      </c>
      <c r="G288" s="28" t="s">
        <v>1549</v>
      </c>
      <c r="H288" s="28"/>
      <c r="I288" s="28" t="s">
        <v>25</v>
      </c>
      <c r="J288" s="28"/>
      <c r="K288" s="28"/>
      <c r="L288" s="28"/>
      <c r="M288" s="106" t="s">
        <v>6055</v>
      </c>
      <c r="N288" s="332"/>
      <c r="O288" s="28"/>
      <c r="P288" s="28"/>
      <c r="Q288" s="28"/>
      <c r="S288" s="112">
        <v>0.2893</v>
      </c>
      <c r="T288" s="114">
        <v>2057</v>
      </c>
      <c r="U288" s="110">
        <v>377594</v>
      </c>
      <c r="V288" s="110"/>
      <c r="W288" s="110">
        <v>377594</v>
      </c>
      <c r="X288" s="111">
        <v>0.25345622119815669</v>
      </c>
      <c r="Y288" s="112">
        <v>0.74654377880184331</v>
      </c>
      <c r="Z288" s="110">
        <v>268356.05579999997</v>
      </c>
      <c r="AA288" s="110">
        <v>24001.905766837124</v>
      </c>
      <c r="AB288" s="110">
        <v>21603.604211170321</v>
      </c>
      <c r="AC288" s="110">
        <v>63632.434221992582</v>
      </c>
      <c r="AD288" s="110">
        <v>0</v>
      </c>
      <c r="AE288" s="42" t="s">
        <v>1886</v>
      </c>
      <c r="AF288" s="104" t="s">
        <v>764</v>
      </c>
      <c r="AG288" t="s">
        <v>8415</v>
      </c>
      <c r="AH288">
        <v>0</v>
      </c>
      <c r="AI288" s="495">
        <v>-2089.9147619239761</v>
      </c>
      <c r="AK288" s="379"/>
      <c r="AL288" s="379"/>
      <c r="AM288" s="131"/>
      <c r="AN288" s="131"/>
      <c r="AO288" s="131"/>
      <c r="AP288" s="131"/>
      <c r="AQ288" s="131"/>
      <c r="AR288" s="132"/>
    </row>
    <row r="289" spans="1:44" ht="13">
      <c r="A289" s="104" t="s">
        <v>26</v>
      </c>
      <c r="B289" s="104" t="s">
        <v>11</v>
      </c>
      <c r="D289" s="42" t="s">
        <v>125</v>
      </c>
      <c r="F289" s="28" t="s">
        <v>6804</v>
      </c>
      <c r="G289" s="28" t="s">
        <v>1549</v>
      </c>
      <c r="H289" s="28"/>
      <c r="I289" s="28" t="s">
        <v>25</v>
      </c>
      <c r="J289" s="28"/>
      <c r="K289" s="28"/>
      <c r="L289" s="28"/>
      <c r="M289" s="106" t="s">
        <v>6055</v>
      </c>
      <c r="N289" s="332"/>
      <c r="O289" s="28"/>
      <c r="P289" s="28"/>
      <c r="Q289" s="28"/>
      <c r="S289" s="112">
        <v>0.23430000000000001</v>
      </c>
      <c r="T289" s="114">
        <v>2057</v>
      </c>
      <c r="U289" s="110">
        <v>245754</v>
      </c>
      <c r="V289" s="110"/>
      <c r="W289" s="110">
        <v>245754</v>
      </c>
      <c r="X289" s="111">
        <v>0.25345622119815669</v>
      </c>
      <c r="Y289" s="112">
        <v>0.74654377880184331</v>
      </c>
      <c r="Z289" s="110">
        <v>188173.83780000001</v>
      </c>
      <c r="AA289" s="110">
        <v>3929.8712909090973</v>
      </c>
      <c r="AB289" s="110">
        <v>13597.999999999996</v>
      </c>
      <c r="AC289" s="110">
        <v>40052.290909090894</v>
      </c>
      <c r="AD289" s="110">
        <v>0</v>
      </c>
      <c r="AE289" s="42" t="s">
        <v>1886</v>
      </c>
      <c r="AF289" s="104" t="s">
        <v>764</v>
      </c>
      <c r="AG289" t="s">
        <v>8381</v>
      </c>
      <c r="AH289">
        <v>0</v>
      </c>
      <c r="AI289" s="495">
        <v>-1315.4592472096911</v>
      </c>
      <c r="AK289" s="379"/>
      <c r="AL289" s="379"/>
      <c r="AM289" s="131"/>
      <c r="AN289" s="131"/>
      <c r="AO289" s="131"/>
      <c r="AP289" s="131"/>
      <c r="AQ289" s="131"/>
      <c r="AR289" s="132"/>
    </row>
    <row r="290" spans="1:44" ht="25">
      <c r="A290" s="104" t="s">
        <v>26</v>
      </c>
      <c r="B290" s="104" t="s">
        <v>11</v>
      </c>
      <c r="D290" s="42" t="s">
        <v>104</v>
      </c>
      <c r="F290" s="28" t="s">
        <v>6819</v>
      </c>
      <c r="G290" s="28" t="s">
        <v>1546</v>
      </c>
      <c r="H290" s="28"/>
      <c r="I290" s="28" t="s">
        <v>25</v>
      </c>
      <c r="J290" s="28"/>
      <c r="K290" s="28"/>
      <c r="L290" s="28"/>
      <c r="M290" s="106" t="s">
        <v>6055</v>
      </c>
      <c r="N290" s="332"/>
      <c r="O290" s="28"/>
      <c r="P290" s="28"/>
      <c r="Q290" s="28"/>
      <c r="S290" s="112">
        <v>0.29399999999999998</v>
      </c>
      <c r="T290" s="114">
        <v>2057</v>
      </c>
      <c r="U290" s="110">
        <v>357499</v>
      </c>
      <c r="V290" s="110"/>
      <c r="W290" s="110">
        <v>357499</v>
      </c>
      <c r="X290" s="111">
        <v>0.25345622119815669</v>
      </c>
      <c r="Y290" s="112">
        <v>0.74654377880184331</v>
      </c>
      <c r="Z290" s="110">
        <v>252394.29399999999</v>
      </c>
      <c r="AA290" s="110">
        <v>23093.745195756957</v>
      </c>
      <c r="AB290" s="110">
        <v>20786.188222273584</v>
      </c>
      <c r="AC290" s="110">
        <v>61224.772581969461</v>
      </c>
      <c r="AD290" s="110">
        <v>0</v>
      </c>
      <c r="AE290" s="42" t="s">
        <v>1886</v>
      </c>
      <c r="AF290" s="104" t="s">
        <v>764</v>
      </c>
      <c r="AG290" t="s">
        <v>8414</v>
      </c>
      <c r="AH290">
        <v>0</v>
      </c>
      <c r="AI290" s="495">
        <v>-2010.8386167988649</v>
      </c>
      <c r="AK290" s="379"/>
      <c r="AL290" s="379"/>
      <c r="AM290" s="131"/>
      <c r="AN290" s="131"/>
      <c r="AO290" s="131"/>
      <c r="AP290" s="131"/>
      <c r="AQ290" s="131"/>
      <c r="AR290" s="132"/>
    </row>
    <row r="291" spans="1:44" ht="37.5">
      <c r="A291" s="104" t="s">
        <v>26</v>
      </c>
      <c r="B291" s="104" t="s">
        <v>11</v>
      </c>
      <c r="D291" s="42" t="s">
        <v>115</v>
      </c>
      <c r="F291" s="28" t="s">
        <v>6753</v>
      </c>
      <c r="G291" s="28" t="s">
        <v>1529</v>
      </c>
      <c r="H291" s="28"/>
      <c r="I291" s="28" t="s">
        <v>25</v>
      </c>
      <c r="J291" s="28"/>
      <c r="K291" s="28"/>
      <c r="L291" s="28"/>
      <c r="M291" s="106" t="s">
        <v>6021</v>
      </c>
      <c r="N291" s="332"/>
      <c r="O291" s="28"/>
      <c r="P291" s="28"/>
      <c r="Q291" s="28"/>
      <c r="S291" s="112">
        <v>0.33679999999999999</v>
      </c>
      <c r="T291" s="114">
        <v>2057</v>
      </c>
      <c r="U291" s="110">
        <v>400534</v>
      </c>
      <c r="V291" s="110"/>
      <c r="W291" s="110">
        <v>400534</v>
      </c>
      <c r="X291" s="111">
        <v>0.25345622119815669</v>
      </c>
      <c r="Y291" s="112">
        <v>0.74654377880184331</v>
      </c>
      <c r="Z291" s="110">
        <v>265634.14880000002</v>
      </c>
      <c r="AA291" s="110">
        <v>33374.872407671064</v>
      </c>
      <c r="AB291" s="110">
        <v>25732.137481926686</v>
      </c>
      <c r="AC291" s="110">
        <v>75792.841310402233</v>
      </c>
      <c r="AD291" s="110">
        <v>0</v>
      </c>
      <c r="AE291" s="42" t="s">
        <v>1885</v>
      </c>
      <c r="AF291" s="104" t="s">
        <v>764</v>
      </c>
      <c r="AG291" t="s">
        <v>8194</v>
      </c>
      <c r="AH291">
        <v>0</v>
      </c>
      <c r="AI291" s="495">
        <v>-5397.6684680702983</v>
      </c>
      <c r="AK291" s="379"/>
      <c r="AL291" s="379"/>
      <c r="AM291" s="131"/>
      <c r="AN291" s="131"/>
      <c r="AO291" s="131"/>
      <c r="AP291" s="131"/>
      <c r="AQ291" s="131"/>
      <c r="AR291" s="132"/>
    </row>
    <row r="292" spans="1:44" ht="25">
      <c r="A292" s="104" t="s">
        <v>26</v>
      </c>
      <c r="B292" s="104" t="s">
        <v>11</v>
      </c>
      <c r="D292" s="42" t="s">
        <v>155</v>
      </c>
      <c r="F292" s="28" t="s">
        <v>6757</v>
      </c>
      <c r="G292" s="28" t="s">
        <v>1534</v>
      </c>
      <c r="H292" s="28"/>
      <c r="I292" s="28" t="s">
        <v>25</v>
      </c>
      <c r="J292" s="28"/>
      <c r="K292" s="28"/>
      <c r="L292" s="28"/>
      <c r="M292" s="106" t="s">
        <v>6021</v>
      </c>
      <c r="N292" s="332"/>
      <c r="O292" s="28"/>
      <c r="P292" s="28"/>
      <c r="Q292" s="28"/>
      <c r="S292" s="112">
        <v>0.28360000000000002</v>
      </c>
      <c r="T292" s="114">
        <v>2057</v>
      </c>
      <c r="U292" s="110">
        <v>306621</v>
      </c>
      <c r="V292" s="110"/>
      <c r="W292" s="110">
        <v>306621</v>
      </c>
      <c r="X292" s="111">
        <v>0.25345622119815669</v>
      </c>
      <c r="Y292" s="112">
        <v>0.74654377880184331</v>
      </c>
      <c r="Z292" s="110">
        <v>219663.28439999997</v>
      </c>
      <c r="AA292" s="110">
        <v>21513.757333281217</v>
      </c>
      <c r="AB292" s="110">
        <v>16587.178362532417</v>
      </c>
      <c r="AC292" s="110">
        <v>48856.779904186391</v>
      </c>
      <c r="AD292" s="110">
        <v>0</v>
      </c>
      <c r="AE292" s="42" t="s">
        <v>1885</v>
      </c>
      <c r="AF292" s="104" t="s">
        <v>764</v>
      </c>
      <c r="AG292" t="s">
        <v>8206</v>
      </c>
      <c r="AH292">
        <v>0</v>
      </c>
      <c r="AI292" s="495">
        <v>-3479.3879709597859</v>
      </c>
      <c r="AK292" s="379"/>
      <c r="AL292" s="379"/>
      <c r="AM292" s="131"/>
      <c r="AN292" s="131"/>
      <c r="AO292" s="131"/>
      <c r="AP292" s="131"/>
      <c r="AQ292" s="131"/>
      <c r="AR292" s="132"/>
    </row>
    <row r="293" spans="1:44" ht="25">
      <c r="A293" s="104" t="s">
        <v>26</v>
      </c>
      <c r="B293" s="104" t="s">
        <v>11</v>
      </c>
      <c r="D293" s="42" t="s">
        <v>135</v>
      </c>
      <c r="F293" s="28" t="s">
        <v>6822</v>
      </c>
      <c r="G293" s="28" t="s">
        <v>1566</v>
      </c>
      <c r="H293" s="28"/>
      <c r="I293" s="28" t="s">
        <v>25</v>
      </c>
      <c r="J293" s="28"/>
      <c r="K293" s="28"/>
      <c r="L293" s="28"/>
      <c r="M293" s="106" t="s">
        <v>6021</v>
      </c>
      <c r="N293" s="332"/>
      <c r="O293" s="28"/>
      <c r="P293" s="28"/>
      <c r="Q293" s="28"/>
      <c r="S293" s="112">
        <v>0.2162</v>
      </c>
      <c r="T293" s="114">
        <v>2057</v>
      </c>
      <c r="U293" s="110">
        <v>592680</v>
      </c>
      <c r="V293" s="110"/>
      <c r="W293" s="110">
        <v>592680</v>
      </c>
      <c r="X293" s="111">
        <v>0.25345622119815669</v>
      </c>
      <c r="Y293" s="112">
        <v>0.74654377880184331</v>
      </c>
      <c r="Z293" s="110">
        <v>464542.58400000003</v>
      </c>
      <c r="AA293" s="110">
        <v>31701.813394206809</v>
      </c>
      <c r="AB293" s="110">
        <v>24442.203425431446</v>
      </c>
      <c r="AC293" s="110">
        <v>71993.39918036171</v>
      </c>
      <c r="AD293" s="110">
        <v>0</v>
      </c>
      <c r="AE293" s="42" t="s">
        <v>1885</v>
      </c>
      <c r="AF293" s="104" t="s">
        <v>764</v>
      </c>
      <c r="AG293" t="s">
        <v>8417</v>
      </c>
      <c r="AH293">
        <v>0</v>
      </c>
      <c r="AI293" s="495">
        <v>-5127.0871225631608</v>
      </c>
      <c r="AK293" s="379"/>
      <c r="AL293" s="379"/>
      <c r="AM293" s="131"/>
      <c r="AN293" s="131"/>
      <c r="AO293" s="131"/>
      <c r="AP293" s="131"/>
      <c r="AQ293" s="131"/>
      <c r="AR293" s="132"/>
    </row>
    <row r="294" spans="1:44" ht="37.5">
      <c r="A294" s="104" t="s">
        <v>26</v>
      </c>
      <c r="B294" s="104" t="s">
        <v>11</v>
      </c>
      <c r="D294" s="42" t="s">
        <v>120</v>
      </c>
      <c r="F294" s="28" t="s">
        <v>6849</v>
      </c>
      <c r="G294" s="28" t="s">
        <v>1567</v>
      </c>
      <c r="H294" s="28"/>
      <c r="I294" s="28" t="s">
        <v>25</v>
      </c>
      <c r="J294" s="28"/>
      <c r="K294" s="28"/>
      <c r="L294" s="28"/>
      <c r="M294" s="106" t="s">
        <v>6021</v>
      </c>
      <c r="N294" s="332"/>
      <c r="O294" s="28"/>
      <c r="P294" s="28"/>
      <c r="Q294" s="28"/>
      <c r="S294" s="112">
        <v>0.50649999999999995</v>
      </c>
      <c r="T294" s="114">
        <v>2057</v>
      </c>
      <c r="U294" s="110">
        <v>362491</v>
      </c>
      <c r="V294" s="110"/>
      <c r="W294" s="110">
        <v>362491</v>
      </c>
      <c r="X294" s="111">
        <v>0.25345622119815669</v>
      </c>
      <c r="Y294" s="112">
        <v>0.74654377880184331</v>
      </c>
      <c r="Z294" s="110">
        <v>178889.30850000001</v>
      </c>
      <c r="AA294" s="110">
        <v>45423.942081005633</v>
      </c>
      <c r="AB294" s="110">
        <v>35022.010221404104</v>
      </c>
      <c r="AC294" s="110">
        <v>103155.73919759026</v>
      </c>
      <c r="AD294" s="110">
        <v>0</v>
      </c>
      <c r="AE294" s="42" t="s">
        <v>1885</v>
      </c>
      <c r="AF294" s="104" t="s">
        <v>764</v>
      </c>
      <c r="AG294" t="s">
        <v>8543</v>
      </c>
      <c r="AH294">
        <v>0</v>
      </c>
      <c r="AI294" s="495">
        <v>-7346.3465828783737</v>
      </c>
      <c r="AK294" s="379"/>
      <c r="AL294" s="379"/>
      <c r="AM294" s="131"/>
      <c r="AN294" s="131"/>
      <c r="AO294" s="131"/>
      <c r="AP294" s="131"/>
      <c r="AQ294" s="131"/>
      <c r="AR294" s="132"/>
    </row>
    <row r="295" spans="1:44" ht="25">
      <c r="A295" s="104" t="s">
        <v>26</v>
      </c>
      <c r="B295" s="104" t="s">
        <v>11</v>
      </c>
      <c r="D295" s="42" t="s">
        <v>117</v>
      </c>
      <c r="F295" s="28" t="s">
        <v>6808</v>
      </c>
      <c r="G295" s="28" t="s">
        <v>1864</v>
      </c>
      <c r="H295" s="28"/>
      <c r="I295" s="28" t="s">
        <v>25</v>
      </c>
      <c r="J295" s="28"/>
      <c r="K295" s="28"/>
      <c r="L295" s="28"/>
      <c r="M295" s="106" t="s">
        <v>6021</v>
      </c>
      <c r="N295" s="332"/>
      <c r="O295" s="28"/>
      <c r="P295" s="28"/>
      <c r="Q295" s="28"/>
      <c r="S295" s="112">
        <v>0.39660000000000001</v>
      </c>
      <c r="T295" s="114">
        <v>2057</v>
      </c>
      <c r="U295" s="110">
        <v>382731.99</v>
      </c>
      <c r="V295" s="110"/>
      <c r="W295" s="110">
        <v>382731.99</v>
      </c>
      <c r="X295" s="111">
        <v>0.25345622119815669</v>
      </c>
      <c r="Y295" s="112">
        <v>0.74654377880184331</v>
      </c>
      <c r="Z295" s="110">
        <v>230940.48276599997</v>
      </c>
      <c r="AA295" s="110">
        <v>37947.876808499976</v>
      </c>
      <c r="AB295" s="110">
        <v>28854.37637512674</v>
      </c>
      <c r="AC295" s="110">
        <v>84989.254050373303</v>
      </c>
      <c r="AD295" s="110">
        <v>0</v>
      </c>
      <c r="AE295" s="42" t="s">
        <v>1885</v>
      </c>
      <c r="AF295" s="104" t="s">
        <v>764</v>
      </c>
      <c r="AG295" t="s">
        <v>8385</v>
      </c>
      <c r="AH295">
        <v>0</v>
      </c>
      <c r="AI295" s="495">
        <v>-6052.6008628410573</v>
      </c>
      <c r="AK295" s="379"/>
      <c r="AL295" s="379"/>
      <c r="AM295" s="131"/>
      <c r="AN295" s="131"/>
      <c r="AO295" s="131"/>
      <c r="AP295" s="131"/>
      <c r="AQ295" s="131"/>
      <c r="AR295" s="132"/>
    </row>
    <row r="296" spans="1:44" ht="25">
      <c r="A296" s="104" t="s">
        <v>26</v>
      </c>
      <c r="B296" s="104" t="s">
        <v>11</v>
      </c>
      <c r="D296" s="42" t="s">
        <v>140</v>
      </c>
      <c r="F296" s="28" t="s">
        <v>6818</v>
      </c>
      <c r="G296" s="28" t="s">
        <v>1540</v>
      </c>
      <c r="H296" s="28"/>
      <c r="I296" s="28" t="s">
        <v>25</v>
      </c>
      <c r="J296" s="28"/>
      <c r="K296" s="28"/>
      <c r="L296" s="28"/>
      <c r="M296" s="106" t="s">
        <v>6021</v>
      </c>
      <c r="N296" s="332"/>
      <c r="O296" s="28"/>
      <c r="P296" s="28"/>
      <c r="Q296" s="28"/>
      <c r="S296" s="112">
        <v>0.2162</v>
      </c>
      <c r="T296" s="114">
        <v>2057</v>
      </c>
      <c r="U296" s="110">
        <v>678137</v>
      </c>
      <c r="V296" s="110"/>
      <c r="W296" s="110">
        <v>678137</v>
      </c>
      <c r="X296" s="111">
        <v>0.25345622119815669</v>
      </c>
      <c r="Y296" s="112">
        <v>0.74654377880184331</v>
      </c>
      <c r="Z296" s="110">
        <v>531523.78060000006</v>
      </c>
      <c r="AA296" s="110">
        <v>36294.364854545449</v>
      </c>
      <c r="AB296" s="110">
        <v>27960.999999999989</v>
      </c>
      <c r="AC296" s="110">
        <v>82357.854545454509</v>
      </c>
      <c r="AD296" s="110">
        <v>0</v>
      </c>
      <c r="AE296" s="42" t="s">
        <v>1885</v>
      </c>
      <c r="AF296" s="104" t="s">
        <v>764</v>
      </c>
      <c r="AG296" t="s">
        <v>8413</v>
      </c>
      <c r="AH296">
        <v>0</v>
      </c>
      <c r="AI296" s="495">
        <v>-5865.2029253969758</v>
      </c>
      <c r="AK296" s="379"/>
      <c r="AL296" s="379"/>
      <c r="AM296" s="131"/>
      <c r="AN296" s="131"/>
      <c r="AO296" s="131"/>
      <c r="AP296" s="131"/>
      <c r="AQ296" s="131"/>
      <c r="AR296" s="132"/>
    </row>
    <row r="297" spans="1:44" ht="25">
      <c r="A297" s="104" t="s">
        <v>26</v>
      </c>
      <c r="B297" s="104" t="s">
        <v>11</v>
      </c>
      <c r="D297" s="42" t="s">
        <v>112</v>
      </c>
      <c r="F297" s="28" t="s">
        <v>6834</v>
      </c>
      <c r="G297" s="28" t="s">
        <v>1554</v>
      </c>
      <c r="H297" s="28"/>
      <c r="I297" s="28" t="s">
        <v>25</v>
      </c>
      <c r="J297" s="28"/>
      <c r="K297" s="28"/>
      <c r="L297" s="28"/>
      <c r="M297" s="106" t="s">
        <v>6055</v>
      </c>
      <c r="N297" s="332"/>
      <c r="O297" s="28"/>
      <c r="P297" s="28"/>
      <c r="Q297" s="28"/>
      <c r="S297" s="112">
        <v>0.29389999999999999</v>
      </c>
      <c r="T297" s="114">
        <v>2057</v>
      </c>
      <c r="U297" s="110">
        <v>1166567</v>
      </c>
      <c r="V297" s="110"/>
      <c r="W297" s="110">
        <v>1166567</v>
      </c>
      <c r="X297" s="111">
        <v>0.25345622119815669</v>
      </c>
      <c r="Y297" s="112">
        <v>0.74654377880184331</v>
      </c>
      <c r="Z297" s="110">
        <v>823712.95869999996</v>
      </c>
      <c r="AA297" s="110">
        <v>-9680.2132454544771</v>
      </c>
      <c r="AB297" s="110">
        <v>89352</v>
      </c>
      <c r="AC297" s="110">
        <v>263182.25454545452</v>
      </c>
      <c r="AD297" s="110">
        <v>0</v>
      </c>
      <c r="AE297" s="42" t="s">
        <v>1886</v>
      </c>
      <c r="AF297" s="104" t="s">
        <v>764</v>
      </c>
      <c r="AG297" t="s">
        <v>8456</v>
      </c>
      <c r="AH297">
        <v>0</v>
      </c>
      <c r="AI297" s="495">
        <v>-8643.8384068745654</v>
      </c>
      <c r="AK297" s="379"/>
      <c r="AL297" s="379"/>
      <c r="AM297" s="131"/>
      <c r="AN297" s="131"/>
      <c r="AO297" s="131"/>
      <c r="AP297" s="131"/>
      <c r="AQ297" s="131"/>
      <c r="AR297" s="132"/>
    </row>
    <row r="298" spans="1:44" ht="25">
      <c r="A298" s="104" t="s">
        <v>26</v>
      </c>
      <c r="B298" s="104" t="s">
        <v>11</v>
      </c>
      <c r="D298" s="42" t="s">
        <v>132</v>
      </c>
      <c r="F298" s="28" t="s">
        <v>1432</v>
      </c>
      <c r="G298" s="28" t="s">
        <v>1545</v>
      </c>
      <c r="H298" s="28"/>
      <c r="I298" s="28" t="s">
        <v>25</v>
      </c>
      <c r="J298" s="28"/>
      <c r="K298" s="28"/>
      <c r="L298" s="28"/>
      <c r="M298" s="106" t="s">
        <v>6055</v>
      </c>
      <c r="N298" s="332"/>
      <c r="O298" s="28"/>
      <c r="P298" s="28"/>
      <c r="Q298" s="28"/>
      <c r="S298" s="112">
        <v>0.41570000000000001</v>
      </c>
      <c r="T298" s="114">
        <v>2057</v>
      </c>
      <c r="U298" s="110">
        <v>1629377</v>
      </c>
      <c r="V298" s="110"/>
      <c r="W298" s="110">
        <v>1629377</v>
      </c>
      <c r="X298" s="111">
        <v>0.25345622119815669</v>
      </c>
      <c r="Y298" s="112">
        <v>0.74654377880184331</v>
      </c>
      <c r="Z298" s="110">
        <v>952044.98110000009</v>
      </c>
      <c r="AA298" s="110">
        <v>130180.32799090946</v>
      </c>
      <c r="AB298" s="110">
        <v>138678.99999999988</v>
      </c>
      <c r="AC298" s="110">
        <v>408472.69090909057</v>
      </c>
      <c r="AD298" s="110">
        <v>0</v>
      </c>
      <c r="AE298" s="42" t="s">
        <v>1886</v>
      </c>
      <c r="AF298" s="104" t="s">
        <v>764</v>
      </c>
      <c r="AG298" t="s">
        <v>8226</v>
      </c>
      <c r="AH298">
        <v>0</v>
      </c>
      <c r="AI298" s="495">
        <v>-13415.691494616314</v>
      </c>
      <c r="AK298" s="379"/>
      <c r="AL298" s="379"/>
      <c r="AM298" s="131"/>
      <c r="AN298" s="131"/>
      <c r="AO298" s="131"/>
      <c r="AP298" s="131"/>
      <c r="AQ298" s="131"/>
      <c r="AR298" s="132"/>
    </row>
    <row r="299" spans="1:44" ht="25">
      <c r="A299" s="104" t="s">
        <v>26</v>
      </c>
      <c r="B299" s="104" t="s">
        <v>11</v>
      </c>
      <c r="D299" s="42" t="s">
        <v>153</v>
      </c>
      <c r="F299" s="28" t="s">
        <v>6790</v>
      </c>
      <c r="G299" s="28" t="s">
        <v>1325</v>
      </c>
      <c r="H299" s="28"/>
      <c r="I299" s="28" t="s">
        <v>25</v>
      </c>
      <c r="J299" s="28"/>
      <c r="K299" s="28"/>
      <c r="L299" s="28"/>
      <c r="M299" s="106" t="s">
        <v>6055</v>
      </c>
      <c r="N299" s="332"/>
      <c r="O299" s="28"/>
      <c r="P299" s="28"/>
      <c r="Q299" s="28"/>
      <c r="S299" s="112">
        <v>0.25040000000000001</v>
      </c>
      <c r="T299" s="114">
        <v>2057</v>
      </c>
      <c r="U299" s="110">
        <v>554701</v>
      </c>
      <c r="V299" s="110"/>
      <c r="W299" s="110">
        <v>554701</v>
      </c>
      <c r="X299" s="111">
        <v>0.25345622119815669</v>
      </c>
      <c r="Y299" s="112">
        <v>0.74654377880184331</v>
      </c>
      <c r="Z299" s="110">
        <v>415803.86960000003</v>
      </c>
      <c r="AA299" s="110">
        <v>30518.661437285482</v>
      </c>
      <c r="AB299" s="110">
        <v>27469.197202531323</v>
      </c>
      <c r="AC299" s="110">
        <v>80909.271760183168</v>
      </c>
      <c r="AD299" s="110">
        <v>0</v>
      </c>
      <c r="AE299" s="42" t="s">
        <v>1886</v>
      </c>
      <c r="AF299" s="104" t="s">
        <v>764</v>
      </c>
      <c r="AG299" t="s">
        <v>8302</v>
      </c>
      <c r="AH299">
        <v>0</v>
      </c>
      <c r="AI299" s="495">
        <v>-2657.3473653108113</v>
      </c>
      <c r="AK299" s="379"/>
      <c r="AL299" s="379"/>
      <c r="AM299" s="131"/>
      <c r="AN299" s="131"/>
      <c r="AO299" s="131"/>
      <c r="AP299" s="131"/>
      <c r="AQ299" s="131"/>
      <c r="AR299" s="132"/>
    </row>
    <row r="300" spans="1:44" ht="13">
      <c r="A300" s="104" t="s">
        <v>26</v>
      </c>
      <c r="B300" s="104" t="s">
        <v>11</v>
      </c>
      <c r="D300" s="42" t="s">
        <v>128</v>
      </c>
      <c r="F300" s="28" t="s">
        <v>6814</v>
      </c>
      <c r="G300" s="28" t="s">
        <v>1538</v>
      </c>
      <c r="H300" s="28"/>
      <c r="I300" s="28" t="s">
        <v>25</v>
      </c>
      <c r="J300" s="28"/>
      <c r="K300" s="28"/>
      <c r="L300" s="28"/>
      <c r="M300" s="106" t="s">
        <v>6055</v>
      </c>
      <c r="N300" s="332"/>
      <c r="O300" s="28"/>
      <c r="P300" s="28"/>
      <c r="Q300" s="28"/>
      <c r="S300" s="112">
        <v>0.27</v>
      </c>
      <c r="T300" s="114">
        <v>2057</v>
      </c>
      <c r="U300" s="110">
        <v>613632.01</v>
      </c>
      <c r="V300" s="110"/>
      <c r="W300" s="110">
        <v>613632.01</v>
      </c>
      <c r="X300" s="111">
        <v>0.25345622119815669</v>
      </c>
      <c r="Y300" s="112">
        <v>0.74654377880184331</v>
      </c>
      <c r="Z300" s="110">
        <v>447951.36729999998</v>
      </c>
      <c r="AA300" s="110">
        <v>157592.46088181814</v>
      </c>
      <c r="AB300" s="110">
        <v>2050.0000000000164</v>
      </c>
      <c r="AC300" s="110">
        <v>6038.1818181818653</v>
      </c>
      <c r="AD300" s="110">
        <v>0</v>
      </c>
      <c r="AE300" s="42" t="s">
        <v>1886</v>
      </c>
      <c r="AF300" s="104" t="s">
        <v>764</v>
      </c>
      <c r="AG300" t="s">
        <v>8409</v>
      </c>
      <c r="AH300">
        <v>0</v>
      </c>
      <c r="AI300" s="495">
        <v>-198.31530054271869</v>
      </c>
      <c r="AK300" s="379"/>
      <c r="AL300" s="379"/>
      <c r="AM300" s="131"/>
      <c r="AN300" s="131"/>
      <c r="AO300" s="131"/>
      <c r="AP300" s="131"/>
      <c r="AQ300" s="131"/>
      <c r="AR300" s="132"/>
    </row>
    <row r="301" spans="1:44" ht="13">
      <c r="A301" s="104" t="s">
        <v>26</v>
      </c>
      <c r="B301" s="104" t="s">
        <v>11</v>
      </c>
      <c r="D301" s="42" t="s">
        <v>148</v>
      </c>
      <c r="F301" s="28" t="s">
        <v>6815</v>
      </c>
      <c r="G301" s="28" t="s">
        <v>1562</v>
      </c>
      <c r="H301" s="28"/>
      <c r="I301" s="28" t="s">
        <v>25</v>
      </c>
      <c r="J301" s="28"/>
      <c r="K301" s="28"/>
      <c r="L301" s="28"/>
      <c r="M301" s="106" t="s">
        <v>6021</v>
      </c>
      <c r="N301" s="332"/>
      <c r="O301" s="28"/>
      <c r="P301" s="28"/>
      <c r="Q301" s="28"/>
      <c r="S301" s="112">
        <v>0.30980000000000002</v>
      </c>
      <c r="T301" s="114">
        <v>2057</v>
      </c>
      <c r="U301" s="110">
        <v>107047</v>
      </c>
      <c r="V301" s="110"/>
      <c r="W301" s="110">
        <v>107047</v>
      </c>
      <c r="X301" s="111">
        <v>0.25345622119815669</v>
      </c>
      <c r="Y301" s="112">
        <v>0.74654377880184331</v>
      </c>
      <c r="Z301" s="110">
        <v>73883.839399999997</v>
      </c>
      <c r="AA301" s="110">
        <v>8204.7255339011317</v>
      </c>
      <c r="AB301" s="110">
        <v>6325.8706388729861</v>
      </c>
      <c r="AC301" s="110">
        <v>18632.564427225883</v>
      </c>
      <c r="AD301" s="110">
        <v>0</v>
      </c>
      <c r="AE301" s="42" t="s">
        <v>1885</v>
      </c>
      <c r="AF301" s="104" t="s">
        <v>764</v>
      </c>
      <c r="AG301" t="s">
        <v>8410</v>
      </c>
      <c r="AH301">
        <v>0</v>
      </c>
      <c r="AI301" s="495">
        <v>-1326.9380557491036</v>
      </c>
      <c r="AK301" s="379"/>
      <c r="AL301" s="379"/>
      <c r="AM301" s="131"/>
      <c r="AN301" s="131"/>
      <c r="AO301" s="131"/>
      <c r="AP301" s="131"/>
      <c r="AQ301" s="131"/>
      <c r="AR301" s="132"/>
    </row>
    <row r="302" spans="1:44" ht="13">
      <c r="A302" s="104" t="s">
        <v>26</v>
      </c>
      <c r="B302" s="104" t="s">
        <v>11</v>
      </c>
      <c r="D302" s="42" t="s">
        <v>118</v>
      </c>
      <c r="F302" s="28" t="s">
        <v>6809</v>
      </c>
      <c r="G302" s="28" t="s">
        <v>1865</v>
      </c>
      <c r="H302" s="28"/>
      <c r="I302" s="28" t="s">
        <v>25</v>
      </c>
      <c r="J302" s="28"/>
      <c r="K302" s="28"/>
      <c r="L302" s="28"/>
      <c r="M302" s="106" t="s">
        <v>6055</v>
      </c>
      <c r="N302" s="332"/>
      <c r="O302" s="28"/>
      <c r="P302" s="28"/>
      <c r="Q302" s="28"/>
      <c r="S302" s="112">
        <v>0.60299999999999998</v>
      </c>
      <c r="T302" s="114">
        <v>2057</v>
      </c>
      <c r="U302" s="110">
        <v>169185</v>
      </c>
      <c r="V302" s="110"/>
      <c r="W302" s="110">
        <v>169185</v>
      </c>
      <c r="X302" s="111">
        <v>0.25345622119815669</v>
      </c>
      <c r="Y302" s="112">
        <v>0.74654377880184331</v>
      </c>
      <c r="Z302" s="110">
        <v>67166.445000000007</v>
      </c>
      <c r="AA302" s="110">
        <v>22415.652010951031</v>
      </c>
      <c r="AB302" s="110">
        <v>20175.850988007802</v>
      </c>
      <c r="AC302" s="110">
        <v>59427.052001041156</v>
      </c>
      <c r="AD302" s="110">
        <v>0</v>
      </c>
      <c r="AE302" s="42" t="s">
        <v>1886</v>
      </c>
      <c r="AF302" s="104" t="s">
        <v>764</v>
      </c>
      <c r="AG302" t="s">
        <v>8386</v>
      </c>
      <c r="AH302">
        <v>0</v>
      </c>
      <c r="AI302" s="495">
        <v>-1951.7950987277286</v>
      </c>
      <c r="AK302" s="379"/>
      <c r="AL302" s="379"/>
      <c r="AM302" s="131"/>
      <c r="AN302" s="131"/>
      <c r="AO302" s="131"/>
      <c r="AP302" s="131"/>
      <c r="AQ302" s="131"/>
      <c r="AR302" s="132"/>
    </row>
    <row r="303" spans="1:44" ht="25">
      <c r="A303" s="104" t="s">
        <v>26</v>
      </c>
      <c r="B303" s="104" t="s">
        <v>11</v>
      </c>
      <c r="D303" s="42" t="s">
        <v>141</v>
      </c>
      <c r="F303" s="28" t="s">
        <v>6772</v>
      </c>
      <c r="G303" s="28" t="s">
        <v>1547</v>
      </c>
      <c r="H303" s="28"/>
      <c r="I303" s="28" t="s">
        <v>25</v>
      </c>
      <c r="J303" s="28"/>
      <c r="K303" s="28"/>
      <c r="L303" s="28"/>
      <c r="M303" s="106" t="s">
        <v>6055</v>
      </c>
      <c r="N303" s="332"/>
      <c r="O303" s="28"/>
      <c r="P303" s="28"/>
      <c r="Q303" s="28"/>
      <c r="S303" s="112">
        <v>0.3856</v>
      </c>
      <c r="T303" s="114">
        <v>2057</v>
      </c>
      <c r="U303" s="110">
        <v>282045</v>
      </c>
      <c r="V303" s="110"/>
      <c r="W303" s="110">
        <v>282045</v>
      </c>
      <c r="X303" s="111">
        <v>0.25345622119815669</v>
      </c>
      <c r="Y303" s="112">
        <v>0.74654377880184331</v>
      </c>
      <c r="Z303" s="110">
        <v>173288.448</v>
      </c>
      <c r="AA303" s="110">
        <v>23896.133635130391</v>
      </c>
      <c r="AB303" s="110">
        <v>21508.40096805451</v>
      </c>
      <c r="AC303" s="110">
        <v>63352.017396815099</v>
      </c>
      <c r="AD303" s="110">
        <v>0</v>
      </c>
      <c r="AE303" s="42" t="s">
        <v>1886</v>
      </c>
      <c r="AF303" s="104" t="s">
        <v>764</v>
      </c>
      <c r="AG303" t="s">
        <v>8240</v>
      </c>
      <c r="AH303">
        <v>0</v>
      </c>
      <c r="AI303" s="495">
        <v>-2080.7048791087796</v>
      </c>
      <c r="AK303" s="379"/>
      <c r="AL303" s="379"/>
      <c r="AM303" s="131"/>
      <c r="AN303" s="131"/>
      <c r="AO303" s="131"/>
      <c r="AP303" s="131"/>
      <c r="AQ303" s="131"/>
      <c r="AR303" s="132"/>
    </row>
    <row r="304" spans="1:44" ht="25">
      <c r="A304" s="104" t="s">
        <v>26</v>
      </c>
      <c r="B304" s="104" t="s">
        <v>11</v>
      </c>
      <c r="D304" s="42" t="s">
        <v>124</v>
      </c>
      <c r="F304" s="28" t="s">
        <v>6771</v>
      </c>
      <c r="G304" s="28" t="s">
        <v>1548</v>
      </c>
      <c r="H304" s="28"/>
      <c r="I304" s="28" t="s">
        <v>25</v>
      </c>
      <c r="J304" s="28"/>
      <c r="K304" s="28"/>
      <c r="L304" s="28"/>
      <c r="M304" s="106" t="s">
        <v>6055</v>
      </c>
      <c r="N304" s="332"/>
      <c r="O304" s="28"/>
      <c r="P304" s="28"/>
      <c r="Q304" s="28"/>
      <c r="S304" s="112">
        <v>0.38419999999999999</v>
      </c>
      <c r="T304" s="114">
        <v>2057</v>
      </c>
      <c r="U304" s="110">
        <v>148069</v>
      </c>
      <c r="V304" s="110"/>
      <c r="W304" s="110">
        <v>148069</v>
      </c>
      <c r="X304" s="111">
        <v>0.25345622119815669</v>
      </c>
      <c r="Y304" s="112">
        <v>0.74654377880184331</v>
      </c>
      <c r="Z304" s="110">
        <v>91180.890200000009</v>
      </c>
      <c r="AA304" s="110">
        <v>12499.5308239523</v>
      </c>
      <c r="AB304" s="110">
        <v>11250.561491624991</v>
      </c>
      <c r="AC304" s="110">
        <v>33138.0174844227</v>
      </c>
      <c r="AD304" s="110">
        <v>0</v>
      </c>
      <c r="AE304" s="42" t="s">
        <v>1886</v>
      </c>
      <c r="AF304" s="104" t="s">
        <v>764</v>
      </c>
      <c r="AG304" t="s">
        <v>8239</v>
      </c>
      <c r="AH304">
        <v>0</v>
      </c>
      <c r="AI304" s="495">
        <v>-1088.3699919443561</v>
      </c>
      <c r="AK304" s="379"/>
      <c r="AL304" s="379"/>
      <c r="AM304" s="131"/>
      <c r="AN304" s="131"/>
      <c r="AO304" s="131"/>
      <c r="AP304" s="131"/>
      <c r="AQ304" s="131"/>
      <c r="AR304" s="132"/>
    </row>
    <row r="305" spans="1:44" ht="13">
      <c r="A305" s="104" t="s">
        <v>26</v>
      </c>
      <c r="B305" s="104" t="s">
        <v>11</v>
      </c>
      <c r="D305" s="42" t="s">
        <v>105</v>
      </c>
      <c r="F305" s="28" t="s">
        <v>6803</v>
      </c>
      <c r="G305" s="28" t="s">
        <v>1552</v>
      </c>
      <c r="H305" s="28"/>
      <c r="I305" s="28" t="s">
        <v>25</v>
      </c>
      <c r="J305" s="28"/>
      <c r="K305" s="28"/>
      <c r="L305" s="28"/>
      <c r="M305" s="106" t="s">
        <v>6021</v>
      </c>
      <c r="N305" s="332"/>
      <c r="O305" s="28"/>
      <c r="P305" s="28"/>
      <c r="Q305" s="28"/>
      <c r="S305" s="112">
        <v>0.46689999999999998</v>
      </c>
      <c r="T305" s="114">
        <v>2057</v>
      </c>
      <c r="U305" s="110">
        <v>430997</v>
      </c>
      <c r="V305" s="110"/>
      <c r="W305" s="110">
        <v>430997</v>
      </c>
      <c r="X305" s="111">
        <v>0.25345622119815669</v>
      </c>
      <c r="Y305" s="112">
        <v>0.74654377880184331</v>
      </c>
      <c r="Z305" s="110">
        <v>229764.5007</v>
      </c>
      <c r="AA305" s="110">
        <v>36587.329699723952</v>
      </c>
      <c r="AB305" s="110">
        <v>41730.342525415588</v>
      </c>
      <c r="AC305" s="110">
        <v>122914.82707486046</v>
      </c>
      <c r="AD305" s="110">
        <v>0</v>
      </c>
      <c r="AE305" s="42" t="s">
        <v>1885</v>
      </c>
      <c r="AF305" s="104" t="s">
        <v>764</v>
      </c>
      <c r="AG305" t="s">
        <v>8380</v>
      </c>
      <c r="AH305">
        <v>0</v>
      </c>
      <c r="AI305" s="495">
        <v>-8753.5112141155696</v>
      </c>
      <c r="AK305" s="379"/>
      <c r="AL305" s="379"/>
      <c r="AM305" s="131"/>
      <c r="AN305" s="131"/>
      <c r="AO305" s="131"/>
      <c r="AP305" s="131"/>
      <c r="AQ305" s="131"/>
      <c r="AR305" s="132"/>
    </row>
    <row r="306" spans="1:44" ht="13">
      <c r="A306" s="104" t="s">
        <v>26</v>
      </c>
      <c r="B306" s="104" t="s">
        <v>11</v>
      </c>
      <c r="D306" s="42" t="s">
        <v>103</v>
      </c>
      <c r="F306" s="28" t="s">
        <v>6786</v>
      </c>
      <c r="G306" s="28" t="s">
        <v>1325</v>
      </c>
      <c r="H306" s="28"/>
      <c r="I306" s="28" t="s">
        <v>25</v>
      </c>
      <c r="J306" s="28"/>
      <c r="K306" s="28"/>
      <c r="L306" s="28"/>
      <c r="M306" s="106" t="s">
        <v>6021</v>
      </c>
      <c r="N306" s="332"/>
      <c r="O306" s="28"/>
      <c r="P306" s="28"/>
      <c r="Q306" s="28"/>
      <c r="S306" s="112">
        <v>0.16189999999999999</v>
      </c>
      <c r="T306" s="114">
        <v>2057</v>
      </c>
      <c r="U306" s="110">
        <v>154163</v>
      </c>
      <c r="V306" s="110"/>
      <c r="W306" s="110">
        <v>154163</v>
      </c>
      <c r="X306" s="111">
        <v>0.25345622119815669</v>
      </c>
      <c r="Y306" s="112">
        <v>0.74654377880184331</v>
      </c>
      <c r="Z306" s="110">
        <v>129204.01030000001</v>
      </c>
      <c r="AA306" s="110">
        <v>6174.9741697407881</v>
      </c>
      <c r="AB306" s="110">
        <v>4760.9255952269868</v>
      </c>
      <c r="AC306" s="110">
        <v>14023.089935032216</v>
      </c>
      <c r="AD306" s="110">
        <v>0</v>
      </c>
      <c r="AE306" s="42" t="s">
        <v>1885</v>
      </c>
      <c r="AF306" s="104" t="s">
        <v>764</v>
      </c>
      <c r="AG306" t="s">
        <v>8298</v>
      </c>
      <c r="AH306">
        <v>0</v>
      </c>
      <c r="AI306" s="495">
        <v>-998.66938695764361</v>
      </c>
      <c r="AK306" s="379"/>
      <c r="AL306" s="379"/>
      <c r="AM306" s="131"/>
      <c r="AN306" s="131"/>
      <c r="AO306" s="131"/>
      <c r="AP306" s="131"/>
      <c r="AQ306" s="131"/>
      <c r="AR306" s="132"/>
    </row>
    <row r="307" spans="1:44" ht="25">
      <c r="A307" s="104" t="s">
        <v>26</v>
      </c>
      <c r="B307" s="104" t="s">
        <v>11</v>
      </c>
      <c r="D307" s="42" t="s">
        <v>152</v>
      </c>
      <c r="F307" s="28" t="s">
        <v>6807</v>
      </c>
      <c r="G307" s="28" t="s">
        <v>1565</v>
      </c>
      <c r="H307" s="28"/>
      <c r="I307" s="28" t="s">
        <v>25</v>
      </c>
      <c r="J307" s="28"/>
      <c r="K307" s="28"/>
      <c r="L307" s="28"/>
      <c r="M307" s="106" t="s">
        <v>6021</v>
      </c>
      <c r="N307" s="332"/>
      <c r="O307" s="28"/>
      <c r="P307" s="28"/>
      <c r="Q307" s="28"/>
      <c r="S307" s="112">
        <v>0.17119999999999999</v>
      </c>
      <c r="T307" s="114">
        <v>2057</v>
      </c>
      <c r="U307" s="110">
        <v>717347</v>
      </c>
      <c r="V307" s="110"/>
      <c r="W307" s="110">
        <v>717347</v>
      </c>
      <c r="X307" s="111">
        <v>0.25345622119815669</v>
      </c>
      <c r="Y307" s="112">
        <v>0.74654377880184331</v>
      </c>
      <c r="Z307" s="110">
        <v>594537.1936</v>
      </c>
      <c r="AA307" s="110">
        <v>30383.737139443052</v>
      </c>
      <c r="AB307" s="110">
        <v>23425.962254979873</v>
      </c>
      <c r="AC307" s="110">
        <v>69000.107005577083</v>
      </c>
      <c r="AD307" s="110">
        <v>0</v>
      </c>
      <c r="AE307" s="42" t="s">
        <v>1885</v>
      </c>
      <c r="AF307" s="104" t="s">
        <v>764</v>
      </c>
      <c r="AG307" t="s">
        <v>8384</v>
      </c>
      <c r="AH307">
        <v>0</v>
      </c>
      <c r="AI307" s="495">
        <v>-4913.9166105699769</v>
      </c>
      <c r="AK307" s="379"/>
      <c r="AL307" s="379"/>
      <c r="AM307" s="131"/>
      <c r="AN307" s="131"/>
      <c r="AO307" s="131"/>
      <c r="AP307" s="131"/>
      <c r="AQ307" s="131"/>
      <c r="AR307" s="132"/>
    </row>
    <row r="308" spans="1:44" ht="13">
      <c r="A308" s="104" t="s">
        <v>26</v>
      </c>
      <c r="B308" s="104" t="s">
        <v>11</v>
      </c>
      <c r="D308" s="42" t="s">
        <v>100</v>
      </c>
      <c r="F308" s="28" t="s">
        <v>6830</v>
      </c>
      <c r="G308" s="28" t="s">
        <v>1325</v>
      </c>
      <c r="H308" s="28"/>
      <c r="I308" s="28" t="s">
        <v>25</v>
      </c>
      <c r="J308" s="28"/>
      <c r="K308" s="28"/>
      <c r="L308" s="28"/>
      <c r="M308" s="106" t="s">
        <v>6021</v>
      </c>
      <c r="N308" s="332"/>
      <c r="O308" s="28"/>
      <c r="P308" s="28"/>
      <c r="Q308" s="28"/>
      <c r="S308" s="112">
        <v>0.33679999999999999</v>
      </c>
      <c r="T308" s="114">
        <v>2057</v>
      </c>
      <c r="U308" s="110">
        <v>896739</v>
      </c>
      <c r="V308" s="110"/>
      <c r="W308" s="110">
        <v>896739</v>
      </c>
      <c r="X308" s="111">
        <v>0.25345622119815669</v>
      </c>
      <c r="Y308" s="112">
        <v>0.74654377880184331</v>
      </c>
      <c r="Z308" s="110">
        <v>594717.30480000004</v>
      </c>
      <c r="AA308" s="110">
        <v>74721.620906046708</v>
      </c>
      <c r="AB308" s="110">
        <v>57610.617908605665</v>
      </c>
      <c r="AC308" s="110">
        <v>169689.45638534758</v>
      </c>
      <c r="AD308" s="110">
        <v>0</v>
      </c>
      <c r="AE308" s="42" t="s">
        <v>1885</v>
      </c>
      <c r="AF308" s="104" t="s">
        <v>764</v>
      </c>
      <c r="AG308" t="s">
        <v>8433</v>
      </c>
      <c r="AH308">
        <v>0</v>
      </c>
      <c r="AI308" s="495">
        <v>-12084.616597814149</v>
      </c>
      <c r="AK308" s="379"/>
      <c r="AL308" s="379"/>
      <c r="AM308" s="131"/>
      <c r="AN308" s="131"/>
      <c r="AO308" s="131"/>
      <c r="AP308" s="131"/>
      <c r="AQ308" s="131"/>
      <c r="AR308" s="132"/>
    </row>
    <row r="309" spans="1:44" ht="25">
      <c r="A309" s="104" t="s">
        <v>26</v>
      </c>
      <c r="B309" s="104" t="s">
        <v>11</v>
      </c>
      <c r="D309" s="42" t="s">
        <v>147</v>
      </c>
      <c r="F309" s="28" t="s">
        <v>6805</v>
      </c>
      <c r="G309" s="28" t="s">
        <v>1559</v>
      </c>
      <c r="H309" s="28"/>
      <c r="I309" s="28" t="s">
        <v>25</v>
      </c>
      <c r="J309" s="28"/>
      <c r="K309" s="28"/>
      <c r="L309" s="28"/>
      <c r="M309" s="106" t="s">
        <v>6021</v>
      </c>
      <c r="N309" s="332"/>
      <c r="O309" s="28"/>
      <c r="P309" s="28"/>
      <c r="Q309" s="28"/>
      <c r="S309" s="112">
        <v>0.2581</v>
      </c>
      <c r="T309" s="114">
        <v>2057</v>
      </c>
      <c r="U309" s="110">
        <v>257170</v>
      </c>
      <c r="V309" s="110"/>
      <c r="W309" s="110">
        <v>257170</v>
      </c>
      <c r="X309" s="111">
        <v>0.25345622119815669</v>
      </c>
      <c r="Y309" s="112">
        <v>0.74654377880184331</v>
      </c>
      <c r="Z309" s="110">
        <v>190794.42300000001</v>
      </c>
      <c r="AA309" s="110">
        <v>16421.637189771398</v>
      </c>
      <c r="AB309" s="110">
        <v>12661.136818260704</v>
      </c>
      <c r="AC309" s="110">
        <v>37292.802991967888</v>
      </c>
      <c r="AD309" s="110">
        <v>0</v>
      </c>
      <c r="AE309" s="42" t="s">
        <v>1885</v>
      </c>
      <c r="AF309" s="104" t="s">
        <v>764</v>
      </c>
      <c r="AG309" t="s">
        <v>8382</v>
      </c>
      <c r="AH309">
        <v>0</v>
      </c>
      <c r="AI309" s="495">
        <v>-2655.8469548769381</v>
      </c>
      <c r="AK309" s="379"/>
      <c r="AL309" s="379"/>
      <c r="AM309" s="131"/>
      <c r="AN309" s="131"/>
      <c r="AO309" s="131"/>
      <c r="AP309" s="131"/>
      <c r="AQ309" s="131"/>
      <c r="AR309" s="132"/>
    </row>
    <row r="310" spans="1:44" ht="25">
      <c r="A310" s="104" t="s">
        <v>26</v>
      </c>
      <c r="B310" s="104" t="s">
        <v>11</v>
      </c>
      <c r="D310" s="42" t="s">
        <v>137</v>
      </c>
      <c r="F310" s="28" t="s">
        <v>6755</v>
      </c>
      <c r="G310" s="28" t="s">
        <v>1850</v>
      </c>
      <c r="H310" s="28"/>
      <c r="I310" s="28" t="s">
        <v>25</v>
      </c>
      <c r="J310" s="28"/>
      <c r="K310" s="28"/>
      <c r="L310" s="28"/>
      <c r="M310" s="106" t="s">
        <v>6055</v>
      </c>
      <c r="N310" s="332"/>
      <c r="O310" s="28"/>
      <c r="P310" s="28"/>
      <c r="Q310" s="28"/>
      <c r="S310" s="112">
        <v>0.39</v>
      </c>
      <c r="T310" s="114">
        <v>2057</v>
      </c>
      <c r="U310" s="110">
        <v>1668420</v>
      </c>
      <c r="V310" s="110"/>
      <c r="W310" s="110">
        <v>1668420</v>
      </c>
      <c r="X310" s="111">
        <v>0.25345622119815669</v>
      </c>
      <c r="Y310" s="112">
        <v>0.74654377880184331</v>
      </c>
      <c r="Z310" s="110">
        <v>1017736.2</v>
      </c>
      <c r="AA310" s="110">
        <v>137723.41818181821</v>
      </c>
      <c r="AB310" s="110">
        <v>130013.00000000001</v>
      </c>
      <c r="AC310" s="110">
        <v>382947.38181818184</v>
      </c>
      <c r="AD310" s="110">
        <v>0</v>
      </c>
      <c r="AE310" s="42" t="s">
        <v>1886</v>
      </c>
      <c r="AF310" s="104" t="s">
        <v>764</v>
      </c>
      <c r="AG310" t="s">
        <v>8204</v>
      </c>
      <c r="AH310">
        <v>0</v>
      </c>
      <c r="AI310" s="495">
        <v>-12577.349838761114</v>
      </c>
      <c r="AK310" s="379"/>
      <c r="AL310" s="379"/>
      <c r="AM310" s="131"/>
      <c r="AN310" s="131"/>
      <c r="AO310" s="131"/>
      <c r="AP310" s="131"/>
      <c r="AQ310" s="131"/>
      <c r="AR310" s="132"/>
    </row>
    <row r="311" spans="1:44" ht="13">
      <c r="A311" s="104" t="s">
        <v>26</v>
      </c>
      <c r="B311" s="104" t="s">
        <v>11</v>
      </c>
      <c r="D311" s="42" t="s">
        <v>143</v>
      </c>
      <c r="F311" s="28" t="s">
        <v>6750</v>
      </c>
      <c r="G311" s="28" t="s">
        <v>1551</v>
      </c>
      <c r="H311" s="28"/>
      <c r="I311" s="28" t="s">
        <v>25</v>
      </c>
      <c r="J311" s="28"/>
      <c r="K311" s="28"/>
      <c r="L311" s="28"/>
      <c r="M311" s="106" t="s">
        <v>6055</v>
      </c>
      <c r="N311" s="332"/>
      <c r="O311" s="28"/>
      <c r="P311" s="28"/>
      <c r="Q311" s="28"/>
      <c r="S311" s="112">
        <v>0.32840000000000003</v>
      </c>
      <c r="T311" s="114">
        <v>2057</v>
      </c>
      <c r="U311" s="110">
        <v>6386</v>
      </c>
      <c r="V311" s="110"/>
      <c r="W311" s="110">
        <v>6386</v>
      </c>
      <c r="X311" s="111">
        <v>0.25345622119815669</v>
      </c>
      <c r="Y311" s="112">
        <v>0.74654377880184331</v>
      </c>
      <c r="Z311" s="110">
        <v>4288.8375999999998</v>
      </c>
      <c r="AA311" s="110">
        <v>460.79129986550925</v>
      </c>
      <c r="AB311" s="110">
        <v>414.74843551795857</v>
      </c>
      <c r="AC311" s="110">
        <v>1221.6226646165323</v>
      </c>
      <c r="AD311" s="110">
        <v>0</v>
      </c>
      <c r="AE311" s="42" t="s">
        <v>1886</v>
      </c>
      <c r="AF311" s="104" t="s">
        <v>764</v>
      </c>
      <c r="AG311" t="s">
        <v>8186</v>
      </c>
      <c r="AH311">
        <v>0</v>
      </c>
      <c r="AI311" s="495">
        <v>-40.122419824080822</v>
      </c>
      <c r="AK311" s="379"/>
      <c r="AL311" s="379"/>
      <c r="AM311" s="131"/>
      <c r="AN311" s="131"/>
      <c r="AO311" s="131"/>
      <c r="AP311" s="131"/>
      <c r="AQ311" s="131"/>
      <c r="AR311" s="132"/>
    </row>
    <row r="312" spans="1:44" ht="25">
      <c r="A312" s="104" t="s">
        <v>15</v>
      </c>
      <c r="B312" s="104" t="s">
        <v>5</v>
      </c>
      <c r="D312" s="42" t="s">
        <v>724</v>
      </c>
      <c r="F312" s="28" t="s">
        <v>1304</v>
      </c>
      <c r="G312" s="28" t="s">
        <v>1804</v>
      </c>
      <c r="H312" s="28"/>
      <c r="I312" s="28"/>
      <c r="J312" s="28"/>
      <c r="K312" s="28"/>
      <c r="L312" s="28"/>
      <c r="M312" s="106" t="s">
        <v>6435</v>
      </c>
      <c r="N312" s="332"/>
      <c r="O312" s="28"/>
      <c r="P312" s="28"/>
      <c r="Q312" s="28"/>
      <c r="S312" s="112">
        <v>0.11</v>
      </c>
      <c r="T312" s="114">
        <v>2028</v>
      </c>
      <c r="U312" s="110">
        <v>32508852</v>
      </c>
      <c r="V312" s="110"/>
      <c r="W312" s="110">
        <v>32508852</v>
      </c>
      <c r="X312" s="111">
        <v>1</v>
      </c>
      <c r="Y312" s="112">
        <v>0</v>
      </c>
      <c r="Z312" s="110">
        <v>28932878.280000001</v>
      </c>
      <c r="AA312" s="110">
        <v>736275.11976946145</v>
      </c>
      <c r="AB312" s="110">
        <v>2839698.6002305374</v>
      </c>
      <c r="AC312" s="110">
        <v>0</v>
      </c>
      <c r="AD312" s="110">
        <v>0</v>
      </c>
      <c r="AE312" s="42" t="s">
        <v>608</v>
      </c>
      <c r="AF312" s="104" t="s">
        <v>765</v>
      </c>
      <c r="AG312" t="s">
        <v>8213</v>
      </c>
      <c r="AH312">
        <v>0</v>
      </c>
      <c r="AI312" s="495">
        <v>-1643678.530745154</v>
      </c>
      <c r="AK312" s="379"/>
      <c r="AL312" s="379"/>
      <c r="AM312" s="131"/>
      <c r="AN312" s="131"/>
      <c r="AO312" s="131"/>
      <c r="AP312" s="131"/>
      <c r="AQ312" s="131"/>
      <c r="AR312" s="132"/>
    </row>
    <row r="313" spans="1:44" ht="25">
      <c r="A313" s="104" t="s">
        <v>15</v>
      </c>
      <c r="B313" s="104" t="s">
        <v>5</v>
      </c>
      <c r="D313" s="42" t="s">
        <v>724</v>
      </c>
      <c r="F313" s="28" t="s">
        <v>1304</v>
      </c>
      <c r="G313" s="28" t="s">
        <v>1804</v>
      </c>
      <c r="H313" s="28"/>
      <c r="I313" s="28"/>
      <c r="J313" s="28"/>
      <c r="K313" s="28"/>
      <c r="L313" s="28"/>
      <c r="M313" s="106" t="s">
        <v>6435</v>
      </c>
      <c r="N313" s="332"/>
      <c r="O313" s="28"/>
      <c r="P313" s="28"/>
      <c r="Q313" s="28"/>
      <c r="S313" s="112">
        <v>0.11</v>
      </c>
      <c r="T313" s="114">
        <v>2028</v>
      </c>
      <c r="U313" s="110">
        <v>611144.88</v>
      </c>
      <c r="V313" s="110"/>
      <c r="W313" s="110">
        <v>611144.88</v>
      </c>
      <c r="X313" s="111">
        <v>1</v>
      </c>
      <c r="Y313" s="112">
        <v>0</v>
      </c>
      <c r="Z313" s="110">
        <v>543918.94319999998</v>
      </c>
      <c r="AA313" s="110">
        <v>13841.484458402032</v>
      </c>
      <c r="AB313" s="110">
        <v>53384.452341597993</v>
      </c>
      <c r="AC313" s="110">
        <v>0</v>
      </c>
      <c r="AD313" s="110">
        <v>0</v>
      </c>
      <c r="AE313" s="42" t="s">
        <v>608</v>
      </c>
      <c r="AF313" s="104" t="s">
        <v>765</v>
      </c>
      <c r="AG313" t="s">
        <v>8214</v>
      </c>
      <c r="AH313">
        <v>0</v>
      </c>
      <c r="AI313" s="495">
        <v>-30900.067416432456</v>
      </c>
      <c r="AK313" s="379"/>
      <c r="AL313" s="379"/>
      <c r="AM313" s="131"/>
      <c r="AN313" s="131"/>
      <c r="AO313" s="131"/>
      <c r="AP313" s="131"/>
      <c r="AQ313" s="131"/>
      <c r="AR313" s="132"/>
    </row>
    <row r="314" spans="1:44" ht="25">
      <c r="A314" s="104" t="s">
        <v>15</v>
      </c>
      <c r="B314" s="104" t="s">
        <v>6</v>
      </c>
      <c r="D314" s="42" t="s">
        <v>724</v>
      </c>
      <c r="F314" s="28" t="s">
        <v>728</v>
      </c>
      <c r="G314" s="28" t="s">
        <v>1145</v>
      </c>
      <c r="H314" s="28"/>
      <c r="I314" s="28"/>
      <c r="J314" s="28"/>
      <c r="K314" s="28"/>
      <c r="L314" s="28"/>
      <c r="M314" s="106" t="s">
        <v>6562</v>
      </c>
      <c r="N314" s="332"/>
      <c r="O314" s="28"/>
      <c r="P314" s="28"/>
      <c r="Q314" s="28"/>
      <c r="S314" s="112">
        <v>0.75449999999999995</v>
      </c>
      <c r="T314" s="114">
        <v>2035</v>
      </c>
      <c r="U314" s="110">
        <v>1620275.6500000001</v>
      </c>
      <c r="V314" s="110">
        <v>826340.58149999997</v>
      </c>
      <c r="W314" s="110">
        <v>793935.06850000017</v>
      </c>
      <c r="X314" s="111">
        <v>0.58823529411764708</v>
      </c>
      <c r="Y314" s="112">
        <v>0.41176470588235292</v>
      </c>
      <c r="Z314" s="110">
        <v>1021251.64081675</v>
      </c>
      <c r="AA314" s="110">
        <v>0</v>
      </c>
      <c r="AB314" s="110">
        <v>352367.06422544125</v>
      </c>
      <c r="AC314" s="110">
        <v>246656.94495780885</v>
      </c>
      <c r="AD314" s="110">
        <v>0</v>
      </c>
      <c r="AE314" s="42" t="s">
        <v>587</v>
      </c>
      <c r="AF314" s="104" t="s">
        <v>764</v>
      </c>
      <c r="AG314" t="s">
        <v>8233</v>
      </c>
      <c r="AH314">
        <v>0</v>
      </c>
      <c r="AI314" s="495">
        <v>-202542.0897527496</v>
      </c>
      <c r="AK314" s="379"/>
      <c r="AL314" s="379"/>
      <c r="AM314" s="131"/>
      <c r="AN314" s="131"/>
      <c r="AO314" s="131"/>
      <c r="AP314" s="131"/>
      <c r="AQ314" s="131"/>
      <c r="AR314" s="132"/>
    </row>
    <row r="315" spans="1:44" ht="25">
      <c r="A315" s="104" t="s">
        <v>15</v>
      </c>
      <c r="B315" s="104" t="s">
        <v>6</v>
      </c>
      <c r="D315" s="42" t="s">
        <v>725</v>
      </c>
      <c r="F315" s="28" t="s">
        <v>775</v>
      </c>
      <c r="G315" s="28" t="s">
        <v>1147</v>
      </c>
      <c r="H315" s="28"/>
      <c r="I315" s="28"/>
      <c r="J315" s="28"/>
      <c r="K315" s="28"/>
      <c r="L315" s="28"/>
      <c r="M315" s="106" t="s">
        <v>6565</v>
      </c>
      <c r="N315" s="332"/>
      <c r="O315" s="28"/>
      <c r="P315" s="28"/>
      <c r="Q315" s="28"/>
      <c r="S315" s="112">
        <v>1</v>
      </c>
      <c r="T315" s="114">
        <v>2028</v>
      </c>
      <c r="U315" s="110">
        <v>36923</v>
      </c>
      <c r="V315" s="110"/>
      <c r="W315" s="110">
        <v>36923</v>
      </c>
      <c r="X315" s="111">
        <v>1</v>
      </c>
      <c r="Y315" s="112">
        <v>0</v>
      </c>
      <c r="Z315" s="110">
        <v>0</v>
      </c>
      <c r="AA315" s="110">
        <v>0</v>
      </c>
      <c r="AB315" s="110">
        <v>36923</v>
      </c>
      <c r="AC315" s="110">
        <v>0</v>
      </c>
      <c r="AD315" s="110">
        <v>0</v>
      </c>
      <c r="AE315" s="42" t="s">
        <v>581</v>
      </c>
      <c r="AF315" s="104" t="s">
        <v>764</v>
      </c>
      <c r="AG315" t="s">
        <v>8252</v>
      </c>
      <c r="AH315">
        <v>0</v>
      </c>
      <c r="AI315" s="495">
        <v>2691.6341115807509</v>
      </c>
      <c r="AK315" s="379"/>
      <c r="AL315" s="379"/>
      <c r="AM315" s="131"/>
      <c r="AN315" s="131"/>
      <c r="AO315" s="131"/>
      <c r="AP315" s="131"/>
      <c r="AQ315" s="131"/>
      <c r="AR315" s="132"/>
    </row>
    <row r="316" spans="1:44" ht="25">
      <c r="A316" s="104" t="s">
        <v>15</v>
      </c>
      <c r="B316" s="104" t="s">
        <v>6</v>
      </c>
      <c r="D316" s="42" t="s">
        <v>725</v>
      </c>
      <c r="F316" s="28" t="s">
        <v>775</v>
      </c>
      <c r="G316" s="28" t="s">
        <v>1147</v>
      </c>
      <c r="H316" s="28"/>
      <c r="I316" s="28"/>
      <c r="J316" s="28"/>
      <c r="K316" s="28"/>
      <c r="L316" s="28"/>
      <c r="M316" s="106" t="s">
        <v>6565</v>
      </c>
      <c r="N316" s="332"/>
      <c r="O316" s="28"/>
      <c r="P316" s="28"/>
      <c r="Q316" s="28"/>
      <c r="S316" s="112">
        <v>1</v>
      </c>
      <c r="T316" s="114">
        <v>2028</v>
      </c>
      <c r="U316" s="110">
        <v>7367120.0800000001</v>
      </c>
      <c r="V316" s="110"/>
      <c r="W316" s="110">
        <v>7367120.0800000001</v>
      </c>
      <c r="X316" s="111">
        <v>1</v>
      </c>
      <c r="Y316" s="112">
        <v>0</v>
      </c>
      <c r="Z316" s="110">
        <v>0</v>
      </c>
      <c r="AA316" s="110">
        <v>8.1791463379943253E-10</v>
      </c>
      <c r="AB316" s="110">
        <v>7367120.0799999991</v>
      </c>
      <c r="AC316" s="110">
        <v>0</v>
      </c>
      <c r="AD316" s="110">
        <v>0</v>
      </c>
      <c r="AE316" s="42" t="s">
        <v>581</v>
      </c>
      <c r="AF316" s="104" t="s">
        <v>764</v>
      </c>
      <c r="AG316" t="s">
        <v>8253</v>
      </c>
      <c r="AH316">
        <v>0</v>
      </c>
      <c r="AI316" s="495">
        <v>537052.56104432221</v>
      </c>
      <c r="AK316" s="379"/>
      <c r="AL316" s="379"/>
      <c r="AM316" s="131"/>
      <c r="AN316" s="131"/>
      <c r="AO316" s="131"/>
      <c r="AP316" s="131"/>
      <c r="AQ316" s="131"/>
      <c r="AR316" s="132"/>
    </row>
    <row r="317" spans="1:44" ht="25">
      <c r="A317" s="104" t="s">
        <v>26</v>
      </c>
      <c r="B317" s="104" t="s">
        <v>11</v>
      </c>
      <c r="D317" s="42" t="s">
        <v>158</v>
      </c>
      <c r="F317" s="28" t="s">
        <v>6751</v>
      </c>
      <c r="G317" s="28" t="s">
        <v>1564</v>
      </c>
      <c r="H317" s="28"/>
      <c r="I317" s="28" t="s">
        <v>25</v>
      </c>
      <c r="J317" s="28"/>
      <c r="K317" s="28"/>
      <c r="L317" s="28"/>
      <c r="M317" s="106" t="s">
        <v>6021</v>
      </c>
      <c r="N317" s="332"/>
      <c r="O317" s="28"/>
      <c r="P317" s="28"/>
      <c r="Q317" s="28"/>
      <c r="S317" s="112">
        <v>0.43519999999999998</v>
      </c>
      <c r="T317" s="114">
        <v>2057</v>
      </c>
      <c r="U317" s="110">
        <v>197936</v>
      </c>
      <c r="V317" s="110"/>
      <c r="W317" s="110">
        <v>197936</v>
      </c>
      <c r="X317" s="111">
        <v>0.25345622119815669</v>
      </c>
      <c r="Y317" s="112">
        <v>0.74654377880184331</v>
      </c>
      <c r="Z317" s="110">
        <v>111794.25279999999</v>
      </c>
      <c r="AA317" s="110">
        <v>21311.882824181026</v>
      </c>
      <c r="AB317" s="110">
        <v>16431.532445484077</v>
      </c>
      <c r="AC317" s="110">
        <v>48398.331930334913</v>
      </c>
      <c r="AD317" s="110">
        <v>0</v>
      </c>
      <c r="AE317" s="42" t="s">
        <v>1885</v>
      </c>
      <c r="AF317" s="104" t="s">
        <v>764</v>
      </c>
      <c r="AG317" t="s">
        <v>8187</v>
      </c>
      <c r="AH317">
        <v>0</v>
      </c>
      <c r="AI317" s="495">
        <v>-3446.739106899201</v>
      </c>
      <c r="AK317" s="379"/>
      <c r="AL317" s="379"/>
      <c r="AM317" s="131"/>
      <c r="AN317" s="131"/>
      <c r="AO317" s="131"/>
      <c r="AP317" s="131"/>
      <c r="AQ317" s="131"/>
      <c r="AR317" s="132"/>
    </row>
    <row r="318" spans="1:44" ht="13">
      <c r="A318" s="104" t="s">
        <v>26</v>
      </c>
      <c r="B318" s="104" t="s">
        <v>11</v>
      </c>
      <c r="D318" s="42" t="s">
        <v>111</v>
      </c>
      <c r="F318" s="28" t="s">
        <v>1428</v>
      </c>
      <c r="G318" s="28" t="s">
        <v>1539</v>
      </c>
      <c r="H318" s="28"/>
      <c r="I318" s="28" t="s">
        <v>25</v>
      </c>
      <c r="J318" s="28"/>
      <c r="K318" s="28"/>
      <c r="L318" s="28"/>
      <c r="M318" s="106" t="s">
        <v>6021</v>
      </c>
      <c r="N318" s="332"/>
      <c r="O318" s="28"/>
      <c r="P318" s="28"/>
      <c r="Q318" s="28"/>
      <c r="S318" s="112">
        <v>0.16189999999999999</v>
      </c>
      <c r="T318" s="114">
        <v>2057</v>
      </c>
      <c r="U318" s="110">
        <v>207068</v>
      </c>
      <c r="V318" s="110"/>
      <c r="W318" s="110">
        <v>207068</v>
      </c>
      <c r="X318" s="111">
        <v>0.25345622119815669</v>
      </c>
      <c r="Y318" s="112">
        <v>0.74654377880184331</v>
      </c>
      <c r="Z318" s="110">
        <v>173543.69080000001</v>
      </c>
      <c r="AA318" s="110">
        <v>8294.0754356096149</v>
      </c>
      <c r="AB318" s="110">
        <v>6394.7597098685283</v>
      </c>
      <c r="AC318" s="110">
        <v>18835.474054521845</v>
      </c>
      <c r="AD318" s="110">
        <v>0</v>
      </c>
      <c r="AE318" s="42" t="s">
        <v>1885</v>
      </c>
      <c r="AF318" s="104" t="s">
        <v>764</v>
      </c>
      <c r="AG318" t="s">
        <v>8193</v>
      </c>
      <c r="AH318">
        <v>0</v>
      </c>
      <c r="AI318" s="495">
        <v>-1341.3884824409577</v>
      </c>
      <c r="AK318" s="379"/>
      <c r="AL318" s="379"/>
      <c r="AM318" s="131"/>
      <c r="AN318" s="131"/>
      <c r="AO318" s="131"/>
      <c r="AP318" s="131"/>
      <c r="AQ318" s="131"/>
      <c r="AR318" s="132"/>
    </row>
    <row r="319" spans="1:44" ht="25">
      <c r="A319" s="104" t="s">
        <v>26</v>
      </c>
      <c r="B319" s="104" t="s">
        <v>11</v>
      </c>
      <c r="D319" s="42" t="s">
        <v>175</v>
      </c>
      <c r="F319" s="28" t="s">
        <v>6767</v>
      </c>
      <c r="G319" s="28" t="s">
        <v>1545</v>
      </c>
      <c r="H319" s="28"/>
      <c r="I319" s="28" t="s">
        <v>25</v>
      </c>
      <c r="J319" s="28"/>
      <c r="K319" s="28"/>
      <c r="L319" s="28"/>
      <c r="M319" s="106" t="s">
        <v>6021</v>
      </c>
      <c r="N319" s="332"/>
      <c r="O319" s="28"/>
      <c r="P319" s="28"/>
      <c r="Q319" s="28"/>
      <c r="S319" s="112">
        <v>0.36059999999999998</v>
      </c>
      <c r="T319" s="114">
        <v>2057</v>
      </c>
      <c r="U319" s="110">
        <v>207823</v>
      </c>
      <c r="V319" s="110"/>
      <c r="W319" s="110">
        <v>207823</v>
      </c>
      <c r="X319" s="111">
        <v>0.25345622119815669</v>
      </c>
      <c r="Y319" s="112">
        <v>0.74654377880184331</v>
      </c>
      <c r="Z319" s="110">
        <v>132882.02619999999</v>
      </c>
      <c r="AA319" s="110">
        <v>16284.74893123348</v>
      </c>
      <c r="AB319" s="110">
        <v>14866.785104986908</v>
      </c>
      <c r="AC319" s="110">
        <v>43789.439763779621</v>
      </c>
      <c r="AD319" s="110">
        <v>0</v>
      </c>
      <c r="AE319" s="42" t="s">
        <v>1885</v>
      </c>
      <c r="AF319" s="104" t="s">
        <v>764</v>
      </c>
      <c r="AG319" t="s">
        <v>8227</v>
      </c>
      <c r="AH319">
        <v>0</v>
      </c>
      <c r="AI319" s="495">
        <v>-3118.5119090525168</v>
      </c>
      <c r="AK319" s="379"/>
      <c r="AL319" s="379"/>
      <c r="AM319" s="131"/>
      <c r="AN319" s="131"/>
      <c r="AO319" s="131"/>
      <c r="AP319" s="131"/>
      <c r="AQ319" s="131"/>
      <c r="AR319" s="132"/>
    </row>
    <row r="320" spans="1:44" ht="25">
      <c r="A320" s="104" t="s">
        <v>26</v>
      </c>
      <c r="B320" s="104" t="s">
        <v>11</v>
      </c>
      <c r="D320" s="42" t="s">
        <v>107</v>
      </c>
      <c r="F320" s="28" t="s">
        <v>1452</v>
      </c>
      <c r="G320" s="28" t="s">
        <v>1349</v>
      </c>
      <c r="H320" s="28"/>
      <c r="I320" s="28" t="s">
        <v>25</v>
      </c>
      <c r="J320" s="28"/>
      <c r="K320" s="28"/>
      <c r="L320" s="28"/>
      <c r="M320" s="106" t="s">
        <v>6021</v>
      </c>
      <c r="N320" s="332"/>
      <c r="O320" s="28"/>
      <c r="P320" s="28"/>
      <c r="Q320" s="28"/>
      <c r="S320" s="112">
        <v>0.51759999999999995</v>
      </c>
      <c r="T320" s="114">
        <v>2057</v>
      </c>
      <c r="U320" s="110">
        <v>1190493</v>
      </c>
      <c r="V320" s="110"/>
      <c r="W320" s="110">
        <v>1190493</v>
      </c>
      <c r="X320" s="111">
        <v>0.25345622119815669</v>
      </c>
      <c r="Y320" s="112">
        <v>0.74654377880184331</v>
      </c>
      <c r="Z320" s="110">
        <v>574293.8232000001</v>
      </c>
      <c r="AA320" s="110">
        <v>152450.64186855033</v>
      </c>
      <c r="AB320" s="110">
        <v>117539.95124990657</v>
      </c>
      <c r="AC320" s="110">
        <v>346208.58368154301</v>
      </c>
      <c r="AD320" s="110">
        <v>0</v>
      </c>
      <c r="AE320" s="42" t="s">
        <v>1885</v>
      </c>
      <c r="AF320" s="104" t="s">
        <v>764</v>
      </c>
      <c r="AG320" t="s">
        <v>8349</v>
      </c>
      <c r="AH320">
        <v>0</v>
      </c>
      <c r="AI320" s="495">
        <v>-24655.615533134373</v>
      </c>
      <c r="AK320" s="379"/>
      <c r="AL320" s="379"/>
      <c r="AM320" s="131"/>
      <c r="AN320" s="131"/>
      <c r="AO320" s="131"/>
      <c r="AP320" s="131"/>
      <c r="AQ320" s="131"/>
      <c r="AR320" s="132"/>
    </row>
    <row r="321" spans="1:44" ht="25">
      <c r="A321" s="104" t="s">
        <v>26</v>
      </c>
      <c r="B321" s="104" t="s">
        <v>11</v>
      </c>
      <c r="D321" s="42" t="s">
        <v>116</v>
      </c>
      <c r="F321" s="28" t="s">
        <v>1422</v>
      </c>
      <c r="G321" s="28" t="s">
        <v>1330</v>
      </c>
      <c r="H321" s="28"/>
      <c r="I321" s="28" t="s">
        <v>25</v>
      </c>
      <c r="J321" s="28"/>
      <c r="K321" s="28"/>
      <c r="L321" s="28"/>
      <c r="M321" s="106" t="s">
        <v>6021</v>
      </c>
      <c r="N321" s="332"/>
      <c r="O321" s="28"/>
      <c r="P321" s="28"/>
      <c r="Q321" s="28"/>
      <c r="S321" s="112">
        <v>0.33333333333333337</v>
      </c>
      <c r="T321" s="114">
        <v>2050</v>
      </c>
      <c r="U321" s="110">
        <v>1885865.8049999999</v>
      </c>
      <c r="V321" s="110"/>
      <c r="W321" s="110">
        <v>1885865.8049999999</v>
      </c>
      <c r="X321" s="111">
        <v>0.30805687203791476</v>
      </c>
      <c r="Y321" s="112">
        <v>0.69194312796208524</v>
      </c>
      <c r="Z321" s="110">
        <v>1257243.8699999999</v>
      </c>
      <c r="AA321" s="110">
        <v>452897.88884615409</v>
      </c>
      <c r="AB321" s="110">
        <v>54132.999999999956</v>
      </c>
      <c r="AC321" s="110">
        <v>121591.04615384601</v>
      </c>
      <c r="AD321" s="110">
        <v>0</v>
      </c>
      <c r="AE321" s="42" t="s">
        <v>1885</v>
      </c>
      <c r="AF321" s="104" t="s">
        <v>764</v>
      </c>
      <c r="AG321" t="s">
        <v>8330</v>
      </c>
      <c r="AH321">
        <v>0</v>
      </c>
      <c r="AI321" s="495">
        <v>-11355.138584475317</v>
      </c>
      <c r="AK321" s="379"/>
      <c r="AL321" s="379"/>
      <c r="AM321" s="131"/>
      <c r="AN321" s="131"/>
      <c r="AO321" s="131"/>
      <c r="AP321" s="131"/>
      <c r="AQ321" s="131"/>
      <c r="AR321" s="132"/>
    </row>
    <row r="322" spans="1:44" ht="25">
      <c r="A322" s="104" t="s">
        <v>26</v>
      </c>
      <c r="B322" s="104" t="s">
        <v>11</v>
      </c>
      <c r="D322" s="42" t="s">
        <v>116</v>
      </c>
      <c r="F322" s="28" t="s">
        <v>1422</v>
      </c>
      <c r="G322" s="28" t="s">
        <v>1330</v>
      </c>
      <c r="H322" s="28"/>
      <c r="I322" s="28" t="s">
        <v>25</v>
      </c>
      <c r="J322" s="28"/>
      <c r="K322" s="28"/>
      <c r="L322" s="28"/>
      <c r="M322" s="106" t="s">
        <v>6055</v>
      </c>
      <c r="N322" s="332"/>
      <c r="O322" s="28"/>
      <c r="P322" s="28"/>
      <c r="Q322" s="28"/>
      <c r="S322" s="112">
        <v>0.33333333333333337</v>
      </c>
      <c r="T322" s="114">
        <v>2050</v>
      </c>
      <c r="U322" s="110">
        <v>1885865.8049999999</v>
      </c>
      <c r="V322" s="110"/>
      <c r="W322" s="110">
        <v>1885865.8049999999</v>
      </c>
      <c r="X322" s="111">
        <v>0.30805687203791476</v>
      </c>
      <c r="Y322" s="112">
        <v>0.69194312796208524</v>
      </c>
      <c r="Z322" s="110">
        <v>1257243.8699999999</v>
      </c>
      <c r="AA322" s="110">
        <v>445103.87346153869</v>
      </c>
      <c r="AB322" s="110">
        <v>56533.999999999956</v>
      </c>
      <c r="AC322" s="110">
        <v>126984.06153846141</v>
      </c>
      <c r="AD322" s="110">
        <v>0</v>
      </c>
      <c r="AE322" s="42" t="s">
        <v>1886</v>
      </c>
      <c r="AF322" s="104" t="s">
        <v>764</v>
      </c>
      <c r="AG322" t="s">
        <v>8331</v>
      </c>
      <c r="AH322">
        <v>0</v>
      </c>
      <c r="AI322" s="495">
        <v>-5469.0522931131518</v>
      </c>
      <c r="AK322" s="379"/>
      <c r="AL322" s="379"/>
      <c r="AM322" s="131"/>
      <c r="AN322" s="131"/>
      <c r="AO322" s="131"/>
      <c r="AP322" s="131"/>
      <c r="AQ322" s="131"/>
      <c r="AR322" s="132"/>
    </row>
    <row r="323" spans="1:44" ht="25">
      <c r="A323" s="104" t="s">
        <v>26</v>
      </c>
      <c r="B323" s="104" t="s">
        <v>11</v>
      </c>
      <c r="D323" s="42" t="s">
        <v>106</v>
      </c>
      <c r="F323" s="28" t="s">
        <v>6778</v>
      </c>
      <c r="G323" s="28" t="s">
        <v>1561</v>
      </c>
      <c r="H323" s="28"/>
      <c r="I323" s="28" t="s">
        <v>25</v>
      </c>
      <c r="J323" s="28"/>
      <c r="K323" s="28"/>
      <c r="L323" s="28"/>
      <c r="M323" s="106" t="s">
        <v>6055</v>
      </c>
      <c r="N323" s="332"/>
      <c r="O323" s="28"/>
      <c r="P323" s="28"/>
      <c r="Q323" s="28"/>
      <c r="S323" s="112">
        <v>0.27750000000000002</v>
      </c>
      <c r="T323" s="114">
        <v>2057</v>
      </c>
      <c r="U323" s="110">
        <v>602809</v>
      </c>
      <c r="V323" s="110"/>
      <c r="W323" s="110">
        <v>602809</v>
      </c>
      <c r="X323" s="111">
        <v>0.25345622119815669</v>
      </c>
      <c r="Y323" s="112">
        <v>0.74654377880184331</v>
      </c>
      <c r="Z323" s="110">
        <v>435529.50249999994</v>
      </c>
      <c r="AA323" s="110">
        <v>36754.87272415054</v>
      </c>
      <c r="AB323" s="110">
        <v>33082.278168994118</v>
      </c>
      <c r="AC323" s="110">
        <v>97442.346606855397</v>
      </c>
      <c r="AD323" s="110">
        <v>0</v>
      </c>
      <c r="AE323" s="42" t="s">
        <v>1886</v>
      </c>
      <c r="AF323" s="104" t="s">
        <v>764</v>
      </c>
      <c r="AG323" t="s">
        <v>8282</v>
      </c>
      <c r="AH323">
        <v>0</v>
      </c>
      <c r="AI323" s="495">
        <v>-3200.3521647423599</v>
      </c>
      <c r="AK323" s="379"/>
      <c r="AL323" s="379"/>
      <c r="AM323" s="131"/>
      <c r="AN323" s="131"/>
      <c r="AO323" s="131"/>
      <c r="AP323" s="131"/>
      <c r="AQ323" s="131"/>
      <c r="AR323" s="132"/>
    </row>
    <row r="324" spans="1:44" ht="13">
      <c r="A324" s="104" t="s">
        <v>26</v>
      </c>
      <c r="B324" s="104" t="s">
        <v>11</v>
      </c>
      <c r="D324" s="42" t="s">
        <v>179</v>
      </c>
      <c r="F324" s="28" t="s">
        <v>6799</v>
      </c>
      <c r="G324" s="28" t="s">
        <v>1560</v>
      </c>
      <c r="H324" s="28"/>
      <c r="I324" s="28" t="s">
        <v>25</v>
      </c>
      <c r="J324" s="28"/>
      <c r="K324" s="28"/>
      <c r="L324" s="28"/>
      <c r="M324" s="106" t="s">
        <v>6055</v>
      </c>
      <c r="N324" s="332"/>
      <c r="O324" s="28"/>
      <c r="P324" s="28"/>
      <c r="Q324" s="28"/>
      <c r="S324" s="112">
        <v>0.2331</v>
      </c>
      <c r="T324" s="114">
        <v>2057</v>
      </c>
      <c r="U324" s="110">
        <v>303999</v>
      </c>
      <c r="V324" s="110"/>
      <c r="W324" s="110">
        <v>303999</v>
      </c>
      <c r="X324" s="111">
        <v>0.25345622119815669</v>
      </c>
      <c r="Y324" s="112">
        <v>0.74654377880184331</v>
      </c>
      <c r="Z324" s="110">
        <v>233136.83310000002</v>
      </c>
      <c r="AA324" s="110">
        <v>15569.929156243539</v>
      </c>
      <c r="AB324" s="110">
        <v>14014.161640122602</v>
      </c>
      <c r="AC324" s="110">
        <v>41278.076103633844</v>
      </c>
      <c r="AD324" s="110">
        <v>0</v>
      </c>
      <c r="AE324" s="42" t="s">
        <v>1886</v>
      </c>
      <c r="AF324" s="104" t="s">
        <v>764</v>
      </c>
      <c r="AG324" t="s">
        <v>8376</v>
      </c>
      <c r="AH324">
        <v>0</v>
      </c>
      <c r="AI324" s="495">
        <v>-1355.7183792756739</v>
      </c>
      <c r="AK324" s="379"/>
      <c r="AL324" s="379"/>
      <c r="AM324" s="131"/>
      <c r="AN324" s="131"/>
      <c r="AO324" s="131"/>
      <c r="AP324" s="131"/>
      <c r="AQ324" s="131"/>
      <c r="AR324" s="132"/>
    </row>
    <row r="325" spans="1:44" ht="25">
      <c r="A325" s="104" t="s">
        <v>26</v>
      </c>
      <c r="B325" s="104" t="s">
        <v>11</v>
      </c>
      <c r="D325" s="42" t="s">
        <v>164</v>
      </c>
      <c r="F325" s="28" t="s">
        <v>6763</v>
      </c>
      <c r="G325" s="28" t="s">
        <v>1543</v>
      </c>
      <c r="H325" s="28"/>
      <c r="I325" s="28" t="s">
        <v>25</v>
      </c>
      <c r="J325" s="28"/>
      <c r="K325" s="28"/>
      <c r="L325" s="28"/>
      <c r="M325" s="106" t="s">
        <v>6021</v>
      </c>
      <c r="N325" s="332"/>
      <c r="O325" s="28"/>
      <c r="P325" s="28"/>
      <c r="Q325" s="28"/>
      <c r="S325" s="112">
        <v>0.2969</v>
      </c>
      <c r="T325" s="114">
        <v>2057</v>
      </c>
      <c r="U325" s="110">
        <v>461896</v>
      </c>
      <c r="V325" s="110"/>
      <c r="W325" s="110">
        <v>461896</v>
      </c>
      <c r="X325" s="111">
        <v>0.25345622119815669</v>
      </c>
      <c r="Y325" s="112">
        <v>0.74654377880184331</v>
      </c>
      <c r="Z325" s="110">
        <v>324759.07760000002</v>
      </c>
      <c r="AA325" s="110">
        <v>29799.991076257546</v>
      </c>
      <c r="AB325" s="110">
        <v>27205.213008321818</v>
      </c>
      <c r="AC325" s="110">
        <v>80131.718315420614</v>
      </c>
      <c r="AD325" s="110">
        <v>0</v>
      </c>
      <c r="AE325" s="42" t="s">
        <v>1885</v>
      </c>
      <c r="AF325" s="104" t="s">
        <v>764</v>
      </c>
      <c r="AG325" t="s">
        <v>8222</v>
      </c>
      <c r="AH325">
        <v>0</v>
      </c>
      <c r="AI325" s="495">
        <v>-5706.6662466455791</v>
      </c>
      <c r="AK325" s="379"/>
      <c r="AL325" s="379"/>
      <c r="AM325" s="131"/>
      <c r="AN325" s="131"/>
      <c r="AO325" s="131"/>
      <c r="AP325" s="131"/>
      <c r="AQ325" s="131"/>
      <c r="AR325" s="132"/>
    </row>
    <row r="326" spans="1:44" ht="13">
      <c r="A326" s="104" t="s">
        <v>26</v>
      </c>
      <c r="B326" s="104" t="s">
        <v>11</v>
      </c>
      <c r="D326" s="42" t="s">
        <v>138</v>
      </c>
      <c r="F326" s="28" t="s">
        <v>6806</v>
      </c>
      <c r="G326" s="28" t="s">
        <v>1533</v>
      </c>
      <c r="H326" s="28"/>
      <c r="I326" s="28" t="s">
        <v>25</v>
      </c>
      <c r="J326" s="28"/>
      <c r="K326" s="28"/>
      <c r="L326" s="28"/>
      <c r="M326" s="106" t="s">
        <v>6055</v>
      </c>
      <c r="N326" s="332"/>
      <c r="O326" s="28"/>
      <c r="P326" s="28"/>
      <c r="Q326" s="28"/>
      <c r="S326" s="112">
        <v>0.36159999999999998</v>
      </c>
      <c r="T326" s="114">
        <v>2057</v>
      </c>
      <c r="U326" s="110">
        <v>237819</v>
      </c>
      <c r="V326" s="110"/>
      <c r="W326" s="110">
        <v>237819</v>
      </c>
      <c r="X326" s="111">
        <v>0.25345622119815669</v>
      </c>
      <c r="Y326" s="112">
        <v>0.74654377880184331</v>
      </c>
      <c r="Z326" s="110">
        <v>151823.6496</v>
      </c>
      <c r="AA326" s="110">
        <v>18895.012276209949</v>
      </c>
      <c r="AB326" s="110">
        <v>17006.998141974436</v>
      </c>
      <c r="AC326" s="110">
        <v>50093.33998181561</v>
      </c>
      <c r="AD326" s="110">
        <v>0</v>
      </c>
      <c r="AE326" s="42" t="s">
        <v>1886</v>
      </c>
      <c r="AF326" s="104" t="s">
        <v>764</v>
      </c>
      <c r="AG326" t="s">
        <v>8383</v>
      </c>
      <c r="AH326">
        <v>0</v>
      </c>
      <c r="AI326" s="495">
        <v>-1645.2429013927276</v>
      </c>
      <c r="AK326" s="379"/>
      <c r="AL326" s="379"/>
      <c r="AM326" s="131"/>
      <c r="AN326" s="131"/>
      <c r="AO326" s="131"/>
      <c r="AP326" s="131"/>
      <c r="AQ326" s="131"/>
      <c r="AR326" s="132"/>
    </row>
    <row r="327" spans="1:44" ht="25">
      <c r="A327" s="104" t="s">
        <v>26</v>
      </c>
      <c r="B327" s="104" t="s">
        <v>11</v>
      </c>
      <c r="D327" s="42" t="s">
        <v>136</v>
      </c>
      <c r="F327" s="28" t="s">
        <v>1412</v>
      </c>
      <c r="G327" s="28" t="s">
        <v>1531</v>
      </c>
      <c r="H327" s="28"/>
      <c r="I327" s="28" t="s">
        <v>25</v>
      </c>
      <c r="J327" s="28"/>
      <c r="K327" s="28"/>
      <c r="L327" s="28"/>
      <c r="M327" s="106" t="s">
        <v>6055</v>
      </c>
      <c r="N327" s="332"/>
      <c r="O327" s="28"/>
      <c r="P327" s="28"/>
      <c r="Q327" s="28"/>
      <c r="S327" s="112">
        <v>0.27750000000000002</v>
      </c>
      <c r="T327" s="114">
        <v>2057</v>
      </c>
      <c r="U327" s="110">
        <v>54834</v>
      </c>
      <c r="V327" s="110"/>
      <c r="W327" s="110">
        <v>54834</v>
      </c>
      <c r="X327" s="111">
        <v>0.25345622119815669</v>
      </c>
      <c r="Y327" s="112">
        <v>0.74654377880184331</v>
      </c>
      <c r="Z327" s="110">
        <v>39617.564999999995</v>
      </c>
      <c r="AA327" s="110">
        <v>3343.3752497989772</v>
      </c>
      <c r="AB327" s="110">
        <v>3009.3008583458827</v>
      </c>
      <c r="AC327" s="110">
        <v>8863.7588918551446</v>
      </c>
      <c r="AD327" s="110">
        <v>0</v>
      </c>
      <c r="AE327" s="42" t="s">
        <v>1886</v>
      </c>
      <c r="AF327" s="104" t="s">
        <v>764</v>
      </c>
      <c r="AG327" t="s">
        <v>8155</v>
      </c>
      <c r="AH327">
        <v>0</v>
      </c>
      <c r="AI327" s="495">
        <v>-291.11727031527818</v>
      </c>
      <c r="AK327" s="379"/>
      <c r="AL327" s="379"/>
      <c r="AM327" s="131"/>
      <c r="AN327" s="131"/>
      <c r="AO327" s="131"/>
      <c r="AP327" s="131"/>
      <c r="AQ327" s="131"/>
      <c r="AR327" s="132"/>
    </row>
    <row r="328" spans="1:44" ht="25">
      <c r="A328" s="104" t="s">
        <v>26</v>
      </c>
      <c r="B328" s="104" t="s">
        <v>11</v>
      </c>
      <c r="D328" s="42" t="s">
        <v>126</v>
      </c>
      <c r="F328" s="28" t="s">
        <v>6802</v>
      </c>
      <c r="G328" s="28" t="s">
        <v>1550</v>
      </c>
      <c r="H328" s="28"/>
      <c r="I328" s="28" t="s">
        <v>25</v>
      </c>
      <c r="J328" s="28"/>
      <c r="K328" s="28"/>
      <c r="L328" s="28"/>
      <c r="M328" s="106" t="s">
        <v>6021</v>
      </c>
      <c r="N328" s="332"/>
      <c r="O328" s="28"/>
      <c r="P328" s="28"/>
      <c r="Q328" s="28"/>
      <c r="S328" s="112">
        <v>0.2135</v>
      </c>
      <c r="T328" s="114">
        <v>2057</v>
      </c>
      <c r="U328" s="110">
        <v>231922</v>
      </c>
      <c r="V328" s="110"/>
      <c r="W328" s="110">
        <v>231922</v>
      </c>
      <c r="X328" s="111">
        <v>0.25345622119815669</v>
      </c>
      <c r="Y328" s="112">
        <v>0.74654377880184331</v>
      </c>
      <c r="Z328" s="110">
        <v>182406.65299999999</v>
      </c>
      <c r="AA328" s="110">
        <v>12250.335146007623</v>
      </c>
      <c r="AB328" s="110">
        <v>9445.0490874174247</v>
      </c>
      <c r="AC328" s="110">
        <v>27819.962766574961</v>
      </c>
      <c r="AD328" s="110">
        <v>0</v>
      </c>
      <c r="AE328" s="42" t="s">
        <v>1885</v>
      </c>
      <c r="AF328" s="104" t="s">
        <v>764</v>
      </c>
      <c r="AG328" t="s">
        <v>8379</v>
      </c>
      <c r="AH328">
        <v>0</v>
      </c>
      <c r="AI328" s="495">
        <v>-1981.2284803132484</v>
      </c>
      <c r="AK328" s="379"/>
      <c r="AL328" s="379"/>
      <c r="AM328" s="131"/>
      <c r="AN328" s="131"/>
      <c r="AO328" s="131"/>
      <c r="AP328" s="131"/>
      <c r="AQ328" s="131"/>
      <c r="AR328" s="132"/>
    </row>
    <row r="329" spans="1:44" ht="25">
      <c r="A329" s="104" t="s">
        <v>15</v>
      </c>
      <c r="B329" s="104" t="s">
        <v>6</v>
      </c>
      <c r="D329" s="42" t="s">
        <v>249</v>
      </c>
      <c r="F329" s="28" t="s">
        <v>248</v>
      </c>
      <c r="G329" s="28" t="s">
        <v>1524</v>
      </c>
      <c r="H329" s="28"/>
      <c r="I329" s="28" t="s">
        <v>12</v>
      </c>
      <c r="J329" s="28"/>
      <c r="K329" s="28"/>
      <c r="L329" s="28"/>
      <c r="M329" s="106" t="s">
        <v>6459</v>
      </c>
      <c r="N329" s="332"/>
      <c r="O329" s="28"/>
      <c r="P329" s="28"/>
      <c r="Q329" s="28"/>
      <c r="S329" s="112">
        <v>0.35</v>
      </c>
      <c r="T329" s="114">
        <v>2042</v>
      </c>
      <c r="U329" s="110">
        <v>29531716</v>
      </c>
      <c r="V329" s="110"/>
      <c r="W329" s="110">
        <v>29531716</v>
      </c>
      <c r="X329" s="111">
        <v>0.41147132169576073</v>
      </c>
      <c r="Y329" s="112">
        <v>0.58852867830423927</v>
      </c>
      <c r="Z329" s="110">
        <v>19195615.400000002</v>
      </c>
      <c r="AA329" s="110">
        <v>3429199.0514125377</v>
      </c>
      <c r="AB329" s="110">
        <v>2841991.9090197789</v>
      </c>
      <c r="AC329" s="110">
        <v>4064909.6395676811</v>
      </c>
      <c r="AD329" s="110">
        <v>0</v>
      </c>
      <c r="AE329" s="42" t="s">
        <v>578</v>
      </c>
      <c r="AF329" s="104" t="s">
        <v>765</v>
      </c>
      <c r="AG329" t="s">
        <v>8197</v>
      </c>
      <c r="AH329">
        <v>0</v>
      </c>
      <c r="AI329" s="495">
        <v>-678985.30279194494</v>
      </c>
      <c r="AK329" s="379"/>
      <c r="AL329" s="379"/>
      <c r="AM329" s="131"/>
      <c r="AN329" s="131"/>
      <c r="AO329" s="131"/>
      <c r="AP329" s="131"/>
      <c r="AQ329" s="131"/>
      <c r="AR329" s="132"/>
    </row>
    <row r="330" spans="1:44" ht="25">
      <c r="A330" s="104" t="s">
        <v>26</v>
      </c>
      <c r="B330" s="104" t="s">
        <v>11</v>
      </c>
      <c r="D330" s="42" t="s">
        <v>172</v>
      </c>
      <c r="F330" s="28" t="s">
        <v>6856</v>
      </c>
      <c r="G330" s="28" t="s">
        <v>1343</v>
      </c>
      <c r="H330" s="28"/>
      <c r="I330" s="28" t="s">
        <v>25</v>
      </c>
      <c r="J330" s="28"/>
      <c r="K330" s="28"/>
      <c r="L330" s="28"/>
      <c r="M330" s="106" t="s">
        <v>6055</v>
      </c>
      <c r="N330" s="332"/>
      <c r="O330" s="28"/>
      <c r="P330" s="28"/>
      <c r="Q330" s="28"/>
      <c r="S330" s="112">
        <v>0.33329999999999999</v>
      </c>
      <c r="T330" s="114">
        <v>2057</v>
      </c>
      <c r="U330" s="110">
        <v>158500</v>
      </c>
      <c r="V330" s="110"/>
      <c r="W330" s="110">
        <v>158500</v>
      </c>
      <c r="X330" s="111">
        <v>0.25345622119815669</v>
      </c>
      <c r="Y330" s="112">
        <v>0.74654377880184331</v>
      </c>
      <c r="Z330" s="110">
        <v>105671.95000000001</v>
      </c>
      <c r="AA330" s="110">
        <v>9958.6250721459219</v>
      </c>
      <c r="AB330" s="110">
        <v>10865.522447151952</v>
      </c>
      <c r="AC330" s="110">
        <v>32003.902480702112</v>
      </c>
      <c r="AD330" s="110">
        <v>0</v>
      </c>
      <c r="AE330" s="42" t="s">
        <v>1886</v>
      </c>
      <c r="AF330" s="104" t="s">
        <v>764</v>
      </c>
      <c r="AG330" t="s">
        <v>8569</v>
      </c>
      <c r="AH330">
        <v>0</v>
      </c>
      <c r="AI330" s="495">
        <v>-1051.1216339807702</v>
      </c>
      <c r="AK330" s="379"/>
      <c r="AL330" s="379"/>
      <c r="AM330" s="131"/>
      <c r="AN330" s="131"/>
      <c r="AO330" s="131"/>
      <c r="AP330" s="131"/>
      <c r="AQ330" s="131"/>
      <c r="AR330" s="132"/>
    </row>
    <row r="331" spans="1:44" ht="13">
      <c r="A331" s="104" t="s">
        <v>26</v>
      </c>
      <c r="B331" s="104" t="s">
        <v>11</v>
      </c>
      <c r="D331" s="42" t="s">
        <v>127</v>
      </c>
      <c r="F331" s="28" t="s">
        <v>6836</v>
      </c>
      <c r="G331" s="28" t="s">
        <v>1869</v>
      </c>
      <c r="H331" s="28"/>
      <c r="I331" s="28" t="s">
        <v>25</v>
      </c>
      <c r="J331" s="28"/>
      <c r="K331" s="28"/>
      <c r="L331" s="28"/>
      <c r="M331" s="106" t="s">
        <v>6021</v>
      </c>
      <c r="N331" s="332"/>
      <c r="O331" s="28"/>
      <c r="P331" s="28"/>
      <c r="Q331" s="28"/>
      <c r="S331" s="112">
        <v>0.97419999999999995</v>
      </c>
      <c r="T331" s="114">
        <v>2057</v>
      </c>
      <c r="U331" s="110">
        <v>568587</v>
      </c>
      <c r="V331" s="110"/>
      <c r="W331" s="110">
        <v>568587</v>
      </c>
      <c r="X331" s="111">
        <v>0.25345622119815669</v>
      </c>
      <c r="Y331" s="112">
        <v>0.74654377880184331</v>
      </c>
      <c r="Z331" s="110">
        <v>14669.544600000027</v>
      </c>
      <c r="AA331" s="110">
        <v>137041.84425636198</v>
      </c>
      <c r="AB331" s="110">
        <v>105659.71711013868</v>
      </c>
      <c r="AC331" s="110">
        <v>311215.89403349935</v>
      </c>
      <c r="AD331" s="110">
        <v>0</v>
      </c>
      <c r="AE331" s="42" t="s">
        <v>1885</v>
      </c>
      <c r="AF331" s="104" t="s">
        <v>764</v>
      </c>
      <c r="AG331" t="s">
        <v>8458</v>
      </c>
      <c r="AH331">
        <v>0</v>
      </c>
      <c r="AI331" s="495">
        <v>-22163.573616501646</v>
      </c>
      <c r="AK331" s="379"/>
      <c r="AL331" s="379"/>
      <c r="AM331" s="131"/>
      <c r="AN331" s="131"/>
      <c r="AO331" s="131"/>
      <c r="AP331" s="131"/>
      <c r="AQ331" s="131"/>
      <c r="AR331" s="132"/>
    </row>
    <row r="332" spans="1:44" ht="25">
      <c r="A332" s="104" t="s">
        <v>26</v>
      </c>
      <c r="B332" s="104" t="s">
        <v>11</v>
      </c>
      <c r="D332" s="42" t="s">
        <v>165</v>
      </c>
      <c r="F332" s="28" t="s">
        <v>1419</v>
      </c>
      <c r="G332" s="28" t="s">
        <v>1176</v>
      </c>
      <c r="H332" s="28"/>
      <c r="I332" s="28" t="s">
        <v>25</v>
      </c>
      <c r="J332" s="28"/>
      <c r="K332" s="28"/>
      <c r="L332" s="28"/>
      <c r="M332" s="106" t="s">
        <v>6021</v>
      </c>
      <c r="N332" s="332"/>
      <c r="O332" s="28"/>
      <c r="P332" s="28"/>
      <c r="Q332" s="28"/>
      <c r="S332" s="112">
        <v>0.33333332636681384</v>
      </c>
      <c r="T332" s="114">
        <v>2057</v>
      </c>
      <c r="U332" s="110">
        <v>956958.02</v>
      </c>
      <c r="V332" s="110"/>
      <c r="W332" s="110">
        <v>956958.02</v>
      </c>
      <c r="X332" s="111">
        <v>0.25345622119815669</v>
      </c>
      <c r="Y332" s="112">
        <v>0.74654377880184331</v>
      </c>
      <c r="Z332" s="110">
        <v>637972.02</v>
      </c>
      <c r="AA332" s="110">
        <v>305393.90909090918</v>
      </c>
      <c r="AB332" s="110">
        <v>3444.9999999999786</v>
      </c>
      <c r="AC332" s="110">
        <v>10147.090909090846</v>
      </c>
      <c r="AD332" s="110">
        <v>0</v>
      </c>
      <c r="AE332" s="42" t="s">
        <v>1885</v>
      </c>
      <c r="AF332" s="104" t="s">
        <v>764</v>
      </c>
      <c r="AG332" t="s">
        <v>8324</v>
      </c>
      <c r="AH332">
        <v>0</v>
      </c>
      <c r="AI332" s="495">
        <v>-722.63596001546671</v>
      </c>
      <c r="AK332" s="379"/>
      <c r="AL332" s="379"/>
      <c r="AM332" s="131"/>
      <c r="AN332" s="131"/>
      <c r="AO332" s="131"/>
      <c r="AP332" s="131"/>
      <c r="AQ332" s="131"/>
      <c r="AR332" s="132"/>
    </row>
    <row r="333" spans="1:44" ht="25">
      <c r="A333" s="104" t="s">
        <v>26</v>
      </c>
      <c r="B333" s="104" t="s">
        <v>11</v>
      </c>
      <c r="D333" s="42" t="s">
        <v>165</v>
      </c>
      <c r="F333" s="28" t="s">
        <v>1419</v>
      </c>
      <c r="G333" s="28" t="s">
        <v>1176</v>
      </c>
      <c r="H333" s="28"/>
      <c r="I333" s="28" t="s">
        <v>25</v>
      </c>
      <c r="J333" s="28"/>
      <c r="K333" s="28"/>
      <c r="L333" s="28"/>
      <c r="M333" s="106" t="s">
        <v>6055</v>
      </c>
      <c r="N333" s="332"/>
      <c r="O333" s="28"/>
      <c r="P333" s="28"/>
      <c r="Q333" s="28"/>
      <c r="S333" s="112">
        <v>0.33333332636681384</v>
      </c>
      <c r="T333" s="114">
        <v>2057</v>
      </c>
      <c r="U333" s="110">
        <v>956958.02</v>
      </c>
      <c r="V333" s="110"/>
      <c r="W333" s="110">
        <v>956958.02</v>
      </c>
      <c r="X333" s="111">
        <v>0.25345622119815669</v>
      </c>
      <c r="Y333" s="112">
        <v>0.74654377880184331</v>
      </c>
      <c r="Z333" s="110">
        <v>637972.02</v>
      </c>
      <c r="AA333" s="110">
        <v>304892.83636363642</v>
      </c>
      <c r="AB333" s="110">
        <v>3571.999999999985</v>
      </c>
      <c r="AC333" s="110">
        <v>10521.163636363592</v>
      </c>
      <c r="AD333" s="110">
        <v>0</v>
      </c>
      <c r="AE333" s="42" t="s">
        <v>1886</v>
      </c>
      <c r="AF333" s="104" t="s">
        <v>764</v>
      </c>
      <c r="AG333" t="s">
        <v>8325</v>
      </c>
      <c r="AH333">
        <v>0</v>
      </c>
      <c r="AI333" s="495">
        <v>-345.55231879930858</v>
      </c>
      <c r="AK333" s="379"/>
      <c r="AL333" s="379"/>
      <c r="AM333" s="131"/>
      <c r="AN333" s="131"/>
      <c r="AO333" s="131"/>
      <c r="AP333" s="131"/>
      <c r="AQ333" s="131"/>
      <c r="AR333" s="132"/>
    </row>
    <row r="334" spans="1:44" ht="13">
      <c r="A334" s="104" t="s">
        <v>15</v>
      </c>
      <c r="B334" s="104" t="s">
        <v>6</v>
      </c>
      <c r="D334" s="42" t="s">
        <v>185</v>
      </c>
      <c r="F334" s="28" t="s">
        <v>6829</v>
      </c>
      <c r="G334" s="28" t="s">
        <v>1401</v>
      </c>
      <c r="H334" s="28"/>
      <c r="I334" s="28" t="s">
        <v>25</v>
      </c>
      <c r="J334" s="28"/>
      <c r="K334" s="28"/>
      <c r="L334" s="28"/>
      <c r="M334" s="106" t="s">
        <v>6429</v>
      </c>
      <c r="N334" s="332"/>
      <c r="O334" s="28"/>
      <c r="P334" s="28"/>
      <c r="Q334" s="28"/>
      <c r="S334" s="112">
        <v>0.69310000000000005</v>
      </c>
      <c r="T334" s="114">
        <v>2050</v>
      </c>
      <c r="U334" s="110">
        <v>559734</v>
      </c>
      <c r="V334" s="110"/>
      <c r="W334" s="110">
        <v>559734</v>
      </c>
      <c r="X334" s="111">
        <v>0.30805687203791476</v>
      </c>
      <c r="Y334" s="112">
        <v>0.69194312796208524</v>
      </c>
      <c r="Z334" s="110">
        <v>171782.36459999997</v>
      </c>
      <c r="AA334" s="110">
        <v>122224.72770769236</v>
      </c>
      <c r="AB334" s="110">
        <v>81859.000000000015</v>
      </c>
      <c r="AC334" s="110">
        <v>183867.90769230766</v>
      </c>
      <c r="AD334" s="110">
        <v>0</v>
      </c>
      <c r="AE334" s="42" t="s">
        <v>577</v>
      </c>
      <c r="AF334" s="104" t="s">
        <v>765</v>
      </c>
      <c r="AG334" t="s">
        <v>8432</v>
      </c>
      <c r="AH334">
        <v>0</v>
      </c>
      <c r="AI334" s="495">
        <v>-23408.556242232502</v>
      </c>
      <c r="AK334" s="379"/>
      <c r="AL334" s="379"/>
      <c r="AM334" s="131"/>
      <c r="AN334" s="131"/>
      <c r="AO334" s="131"/>
      <c r="AP334" s="131"/>
      <c r="AQ334" s="131"/>
      <c r="AR334" s="132"/>
    </row>
    <row r="335" spans="1:44" ht="25">
      <c r="A335" s="104" t="s">
        <v>15</v>
      </c>
      <c r="B335" s="104" t="s">
        <v>6</v>
      </c>
      <c r="D335" s="42" t="s">
        <v>206</v>
      </c>
      <c r="F335" s="28" t="s">
        <v>1446</v>
      </c>
      <c r="G335" s="28" t="s">
        <v>1395</v>
      </c>
      <c r="H335" s="28"/>
      <c r="I335" s="28" t="s">
        <v>25</v>
      </c>
      <c r="J335" s="28"/>
      <c r="K335" s="28"/>
      <c r="L335" s="28"/>
      <c r="M335" s="106" t="s">
        <v>6429</v>
      </c>
      <c r="N335" s="332"/>
      <c r="O335" s="28"/>
      <c r="P335" s="28"/>
      <c r="Q335" s="28"/>
      <c r="S335" s="112">
        <v>0.1895</v>
      </c>
      <c r="T335" s="114">
        <v>2050</v>
      </c>
      <c r="U335" s="110">
        <v>279838</v>
      </c>
      <c r="V335" s="110"/>
      <c r="W335" s="110">
        <v>279838</v>
      </c>
      <c r="X335" s="111">
        <v>0.30805687203791476</v>
      </c>
      <c r="Y335" s="112">
        <v>0.69194312796208524</v>
      </c>
      <c r="Z335" s="110">
        <v>226808.69899999999</v>
      </c>
      <c r="AA335" s="110">
        <v>17574.808692307706</v>
      </c>
      <c r="AB335" s="110">
        <v>10922</v>
      </c>
      <c r="AC335" s="110">
        <v>24532.492307692301</v>
      </c>
      <c r="AD335" s="110">
        <v>0</v>
      </c>
      <c r="AE335" s="42" t="s">
        <v>577</v>
      </c>
      <c r="AF335" s="104" t="s">
        <v>765</v>
      </c>
      <c r="AG335" t="s">
        <v>8279</v>
      </c>
      <c r="AH335">
        <v>0</v>
      </c>
      <c r="AI335" s="495">
        <v>-3123.2760145819439</v>
      </c>
      <c r="AK335" s="379"/>
      <c r="AL335" s="379"/>
      <c r="AM335" s="131"/>
      <c r="AN335" s="131"/>
      <c r="AO335" s="131"/>
      <c r="AP335" s="131"/>
      <c r="AQ335" s="131"/>
      <c r="AR335" s="132"/>
    </row>
    <row r="336" spans="1:44" ht="25">
      <c r="A336" s="104" t="s">
        <v>15</v>
      </c>
      <c r="B336" s="104" t="s">
        <v>5</v>
      </c>
      <c r="D336" s="42" t="s">
        <v>200</v>
      </c>
      <c r="F336" s="28" t="s">
        <v>1405</v>
      </c>
      <c r="G336" s="28" t="s">
        <v>1398</v>
      </c>
      <c r="H336" s="28"/>
      <c r="I336" s="28" t="s">
        <v>25</v>
      </c>
      <c r="J336" s="28"/>
      <c r="K336" s="28"/>
      <c r="L336" s="28"/>
      <c r="M336" s="106" t="s">
        <v>6435</v>
      </c>
      <c r="N336" s="332"/>
      <c r="O336" s="28"/>
      <c r="P336" s="28"/>
      <c r="Q336" s="28"/>
      <c r="S336" s="112">
        <v>0.21579999999999999</v>
      </c>
      <c r="T336" s="114">
        <v>2028</v>
      </c>
      <c r="U336" s="110">
        <v>17598229</v>
      </c>
      <c r="V336" s="110"/>
      <c r="W336" s="110">
        <v>17598229</v>
      </c>
      <c r="X336" s="111">
        <v>1</v>
      </c>
      <c r="Y336" s="112">
        <v>0</v>
      </c>
      <c r="Z336" s="110">
        <v>13800531.1818</v>
      </c>
      <c r="AA336" s="110">
        <v>3457526.2627405562</v>
      </c>
      <c r="AB336" s="110">
        <v>340171.55545944348</v>
      </c>
      <c r="AC336" s="110">
        <v>0</v>
      </c>
      <c r="AD336" s="110">
        <v>0</v>
      </c>
      <c r="AE336" s="42" t="s">
        <v>608</v>
      </c>
      <c r="AF336" s="104" t="s">
        <v>765</v>
      </c>
      <c r="AG336" t="s">
        <v>8320</v>
      </c>
      <c r="AH336">
        <v>0</v>
      </c>
      <c r="AI336" s="495">
        <v>-196898.60129292568</v>
      </c>
      <c r="AK336" s="379"/>
      <c r="AL336" s="379"/>
      <c r="AM336" s="131"/>
      <c r="AN336" s="131"/>
      <c r="AO336" s="131"/>
      <c r="AP336" s="131"/>
      <c r="AQ336" s="131"/>
      <c r="AR336" s="132"/>
    </row>
    <row r="337" spans="1:44" ht="25">
      <c r="A337" s="104" t="s">
        <v>15</v>
      </c>
      <c r="B337" s="104" t="s">
        <v>5</v>
      </c>
      <c r="D337" s="42" t="s">
        <v>198</v>
      </c>
      <c r="F337" s="28" t="s">
        <v>1406</v>
      </c>
      <c r="G337" s="28" t="s">
        <v>1398</v>
      </c>
      <c r="H337" s="28"/>
      <c r="I337" s="28" t="s">
        <v>25</v>
      </c>
      <c r="J337" s="28"/>
      <c r="K337" s="28"/>
      <c r="L337" s="28"/>
      <c r="M337" s="106" t="s">
        <v>6435</v>
      </c>
      <c r="N337" s="332"/>
      <c r="O337" s="28"/>
      <c r="P337" s="28"/>
      <c r="Q337" s="28"/>
      <c r="S337" s="112">
        <v>0.18890000000000001</v>
      </c>
      <c r="T337" s="114">
        <v>2028</v>
      </c>
      <c r="U337" s="110">
        <v>15063665</v>
      </c>
      <c r="V337" s="110"/>
      <c r="W337" s="110">
        <v>15063665</v>
      </c>
      <c r="X337" s="111">
        <v>1</v>
      </c>
      <c r="Y337" s="112">
        <v>0</v>
      </c>
      <c r="Z337" s="110">
        <v>12218138.681499999</v>
      </c>
      <c r="AA337" s="110">
        <v>2573706.7349244542</v>
      </c>
      <c r="AB337" s="110">
        <v>271819.58357554674</v>
      </c>
      <c r="AC337" s="110">
        <v>0</v>
      </c>
      <c r="AD337" s="110">
        <v>0</v>
      </c>
      <c r="AE337" s="42" t="s">
        <v>608</v>
      </c>
      <c r="AF337" s="104" t="s">
        <v>765</v>
      </c>
      <c r="AG337" t="s">
        <v>8321</v>
      </c>
      <c r="AH337">
        <v>0</v>
      </c>
      <c r="AI337" s="495">
        <v>-157335.01214633929</v>
      </c>
      <c r="AK337" s="379"/>
      <c r="AL337" s="379"/>
      <c r="AM337" s="131"/>
      <c r="AN337" s="131"/>
      <c r="AO337" s="131"/>
      <c r="AP337" s="131"/>
      <c r="AQ337" s="131"/>
      <c r="AR337" s="132"/>
    </row>
    <row r="338" spans="1:44" ht="25">
      <c r="A338" s="104" t="s">
        <v>15</v>
      </c>
      <c r="B338" s="104" t="s">
        <v>5</v>
      </c>
      <c r="D338" s="42" t="s">
        <v>199</v>
      </c>
      <c r="F338" s="28" t="s">
        <v>1407</v>
      </c>
      <c r="G338" s="28" t="s">
        <v>1398</v>
      </c>
      <c r="H338" s="28"/>
      <c r="I338" s="28" t="s">
        <v>25</v>
      </c>
      <c r="J338" s="28"/>
      <c r="K338" s="28"/>
      <c r="L338" s="28"/>
      <c r="M338" s="106" t="s">
        <v>6435</v>
      </c>
      <c r="N338" s="332"/>
      <c r="O338" s="28"/>
      <c r="P338" s="28"/>
      <c r="Q338" s="28"/>
      <c r="S338" s="112">
        <v>0.16270000000000001</v>
      </c>
      <c r="T338" s="114">
        <v>2028</v>
      </c>
      <c r="U338" s="110">
        <v>7518294</v>
      </c>
      <c r="V338" s="110"/>
      <c r="W338" s="110">
        <v>7518294</v>
      </c>
      <c r="X338" s="111">
        <v>1</v>
      </c>
      <c r="Y338" s="112">
        <v>0</v>
      </c>
      <c r="Z338" s="110">
        <v>6295067.5661999993</v>
      </c>
      <c r="AA338" s="110">
        <v>1113027.8088783491</v>
      </c>
      <c r="AB338" s="110">
        <v>110198.62492165156</v>
      </c>
      <c r="AC338" s="110">
        <v>0</v>
      </c>
      <c r="AD338" s="110">
        <v>0</v>
      </c>
      <c r="AE338" s="42" t="s">
        <v>608</v>
      </c>
      <c r="AF338" s="104" t="s">
        <v>765</v>
      </c>
      <c r="AG338" t="s">
        <v>8322</v>
      </c>
      <c r="AH338">
        <v>0</v>
      </c>
      <c r="AI338" s="495">
        <v>-63785.330558197849</v>
      </c>
      <c r="AK338" s="379"/>
      <c r="AL338" s="379"/>
      <c r="AM338" s="131"/>
      <c r="AN338" s="131"/>
      <c r="AO338" s="131"/>
      <c r="AP338" s="131"/>
      <c r="AQ338" s="131"/>
      <c r="AR338" s="132"/>
    </row>
    <row r="339" spans="1:44" ht="25">
      <c r="A339" s="104" t="s">
        <v>15</v>
      </c>
      <c r="B339" s="104" t="s">
        <v>5</v>
      </c>
      <c r="D339" s="42" t="s">
        <v>201</v>
      </c>
      <c r="F339" s="28" t="s">
        <v>1451</v>
      </c>
      <c r="G339" s="28" t="s">
        <v>1398</v>
      </c>
      <c r="H339" s="28"/>
      <c r="I339" s="28" t="s">
        <v>25</v>
      </c>
      <c r="J339" s="28"/>
      <c r="K339" s="28"/>
      <c r="L339" s="28"/>
      <c r="M339" s="106" t="s">
        <v>6435</v>
      </c>
      <c r="N339" s="332"/>
      <c r="O339" s="28"/>
      <c r="P339" s="28"/>
      <c r="Q339" s="28"/>
      <c r="S339" s="112">
        <v>0.41</v>
      </c>
      <c r="T339" s="114">
        <v>2028</v>
      </c>
      <c r="U339" s="110">
        <v>39633582</v>
      </c>
      <c r="V339" s="110"/>
      <c r="W339" s="110">
        <v>39633582</v>
      </c>
      <c r="X339" s="111">
        <v>1</v>
      </c>
      <c r="Y339" s="112">
        <v>0</v>
      </c>
      <c r="Z339" s="110">
        <v>23383813.380000003</v>
      </c>
      <c r="AA339" s="110">
        <v>15662818.619999997</v>
      </c>
      <c r="AB339" s="110">
        <v>586950</v>
      </c>
      <c r="AC339" s="110">
        <v>0</v>
      </c>
      <c r="AD339" s="110">
        <v>0</v>
      </c>
      <c r="AE339" s="42" t="s">
        <v>608</v>
      </c>
      <c r="AF339" s="104" t="s">
        <v>765</v>
      </c>
      <c r="AG339" t="s">
        <v>8323</v>
      </c>
      <c r="AH339">
        <v>0</v>
      </c>
      <c r="AI339" s="495">
        <v>-339739.26442142326</v>
      </c>
      <c r="AK339" s="379"/>
      <c r="AL339" s="379"/>
      <c r="AM339" s="131"/>
      <c r="AN339" s="131"/>
      <c r="AO339" s="131"/>
      <c r="AP339" s="131"/>
      <c r="AQ339" s="131"/>
      <c r="AR339" s="132"/>
    </row>
    <row r="340" spans="1:44" ht="25">
      <c r="A340" s="104" t="s">
        <v>15</v>
      </c>
      <c r="B340" s="104" t="s">
        <v>5</v>
      </c>
      <c r="D340" s="42" t="s">
        <v>197</v>
      </c>
      <c r="F340" s="28" t="s">
        <v>1404</v>
      </c>
      <c r="G340" s="28" t="s">
        <v>1398</v>
      </c>
      <c r="H340" s="28"/>
      <c r="I340" s="28" t="s">
        <v>25</v>
      </c>
      <c r="J340" s="28"/>
      <c r="K340" s="28"/>
      <c r="L340" s="28"/>
      <c r="M340" s="106" t="s">
        <v>6435</v>
      </c>
      <c r="N340" s="332"/>
      <c r="O340" s="28"/>
      <c r="P340" s="28"/>
      <c r="Q340" s="28"/>
      <c r="S340" s="112">
        <v>0.2387</v>
      </c>
      <c r="T340" s="114">
        <v>2028</v>
      </c>
      <c r="U340" s="110">
        <v>19136566</v>
      </c>
      <c r="V340" s="110"/>
      <c r="W340" s="110">
        <v>19136566</v>
      </c>
      <c r="X340" s="111">
        <v>1</v>
      </c>
      <c r="Y340" s="112">
        <v>0</v>
      </c>
      <c r="Z340" s="110">
        <v>14568667.695799999</v>
      </c>
      <c r="AA340" s="110">
        <v>4161473.2446771525</v>
      </c>
      <c r="AB340" s="110">
        <v>406425.05952284858</v>
      </c>
      <c r="AC340" s="110">
        <v>0</v>
      </c>
      <c r="AD340" s="110">
        <v>0</v>
      </c>
      <c r="AE340" s="42" t="s">
        <v>608</v>
      </c>
      <c r="AF340" s="104" t="s">
        <v>765</v>
      </c>
      <c r="AG340" t="s">
        <v>8319</v>
      </c>
      <c r="AH340">
        <v>0</v>
      </c>
      <c r="AI340" s="495">
        <v>-235247.55220159426</v>
      </c>
      <c r="AK340" s="379"/>
      <c r="AL340" s="379"/>
      <c r="AM340" s="131"/>
      <c r="AN340" s="131"/>
      <c r="AO340" s="131"/>
      <c r="AP340" s="131"/>
      <c r="AQ340" s="131"/>
      <c r="AR340" s="132"/>
    </row>
    <row r="341" spans="1:44" ht="25">
      <c r="A341" s="104" t="s">
        <v>15</v>
      </c>
      <c r="B341" s="104" t="s">
        <v>6</v>
      </c>
      <c r="D341" s="42" t="s">
        <v>183</v>
      </c>
      <c r="F341" s="28" t="s">
        <v>1431</v>
      </c>
      <c r="G341" s="28" t="s">
        <v>1384</v>
      </c>
      <c r="H341" s="28"/>
      <c r="I341" s="28" t="s">
        <v>25</v>
      </c>
      <c r="J341" s="28"/>
      <c r="K341" s="28"/>
      <c r="L341" s="28"/>
      <c r="M341" s="106" t="s">
        <v>6429</v>
      </c>
      <c r="N341" s="332"/>
      <c r="O341" s="28"/>
      <c r="P341" s="28"/>
      <c r="Q341" s="28"/>
      <c r="S341" s="112">
        <v>0.1918</v>
      </c>
      <c r="T341" s="114">
        <v>2028</v>
      </c>
      <c r="U341" s="110">
        <v>14433182.99</v>
      </c>
      <c r="V341" s="110"/>
      <c r="W341" s="110">
        <v>14433182.99</v>
      </c>
      <c r="X341" s="111">
        <v>1</v>
      </c>
      <c r="Y341" s="112">
        <v>0</v>
      </c>
      <c r="Z341" s="110">
        <v>11664898.492518</v>
      </c>
      <c r="AA341" s="110">
        <v>2421641.4974819999</v>
      </c>
      <c r="AB341" s="110">
        <v>346643</v>
      </c>
      <c r="AC341" s="110">
        <v>0</v>
      </c>
      <c r="AD341" s="110">
        <v>0</v>
      </c>
      <c r="AE341" s="42" t="s">
        <v>577</v>
      </c>
      <c r="AF341" s="104" t="s">
        <v>765</v>
      </c>
      <c r="AG341" t="s">
        <v>8215</v>
      </c>
      <c r="AH341">
        <v>0</v>
      </c>
      <c r="AI341" s="495">
        <v>-99126.69543332071</v>
      </c>
      <c r="AK341" s="379"/>
      <c r="AL341" s="379"/>
      <c r="AM341" s="131"/>
      <c r="AN341" s="131"/>
      <c r="AO341" s="131"/>
      <c r="AP341" s="131"/>
      <c r="AQ341" s="131"/>
      <c r="AR341" s="132"/>
    </row>
    <row r="342" spans="1:44" ht="37.5">
      <c r="A342" s="104" t="s">
        <v>15</v>
      </c>
      <c r="B342" s="104" t="s">
        <v>6</v>
      </c>
      <c r="D342" s="42" t="s">
        <v>189</v>
      </c>
      <c r="F342" s="28" t="s">
        <v>6774</v>
      </c>
      <c r="G342" s="28" t="s">
        <v>1375</v>
      </c>
      <c r="H342" s="28"/>
      <c r="I342" s="28" t="s">
        <v>25</v>
      </c>
      <c r="J342" s="28"/>
      <c r="K342" s="28"/>
      <c r="L342" s="28"/>
      <c r="M342" s="106" t="s">
        <v>6429</v>
      </c>
      <c r="N342" s="332"/>
      <c r="O342" s="28"/>
      <c r="P342" s="28"/>
      <c r="Q342" s="28"/>
      <c r="S342" s="112">
        <v>0.61950000000000005</v>
      </c>
      <c r="T342" s="114">
        <v>2028</v>
      </c>
      <c r="U342" s="110">
        <v>4048159</v>
      </c>
      <c r="V342" s="110"/>
      <c r="W342" s="110">
        <v>4048159</v>
      </c>
      <c r="X342" s="111">
        <v>1</v>
      </c>
      <c r="Y342" s="112">
        <v>0</v>
      </c>
      <c r="Z342" s="110">
        <v>1540324.4994999997</v>
      </c>
      <c r="AA342" s="110">
        <v>1407709.5004999998</v>
      </c>
      <c r="AB342" s="110">
        <v>1100125.0000000002</v>
      </c>
      <c r="AC342" s="110">
        <v>0</v>
      </c>
      <c r="AD342" s="110">
        <v>0</v>
      </c>
      <c r="AE342" s="42" t="s">
        <v>577</v>
      </c>
      <c r="AF342" s="104" t="s">
        <v>765</v>
      </c>
      <c r="AG342" t="s">
        <v>8254</v>
      </c>
      <c r="AH342">
        <v>0</v>
      </c>
      <c r="AI342" s="495">
        <v>-314593.84961929702</v>
      </c>
      <c r="AK342" s="379"/>
      <c r="AL342" s="379"/>
      <c r="AM342" s="131"/>
      <c r="AN342" s="131"/>
      <c r="AO342" s="131"/>
      <c r="AP342" s="131"/>
      <c r="AQ342" s="131"/>
      <c r="AR342" s="132"/>
    </row>
    <row r="343" spans="1:44" ht="37.5">
      <c r="A343" s="104" t="s">
        <v>15</v>
      </c>
      <c r="B343" s="104" t="s">
        <v>6</v>
      </c>
      <c r="D343" s="42" t="s">
        <v>184</v>
      </c>
      <c r="F343" s="28" t="s">
        <v>1436</v>
      </c>
      <c r="G343" s="28" t="s">
        <v>1387</v>
      </c>
      <c r="H343" s="28"/>
      <c r="I343" s="28" t="s">
        <v>25</v>
      </c>
      <c r="J343" s="28"/>
      <c r="K343" s="28"/>
      <c r="L343" s="28"/>
      <c r="M343" s="106" t="s">
        <v>6429</v>
      </c>
      <c r="N343" s="332"/>
      <c r="O343" s="28"/>
      <c r="P343" s="28"/>
      <c r="Q343" s="28"/>
      <c r="S343" s="112">
        <v>0.22</v>
      </c>
      <c r="T343" s="114">
        <v>2028</v>
      </c>
      <c r="U343" s="110">
        <v>24572379.219999999</v>
      </c>
      <c r="V343" s="110"/>
      <c r="W343" s="110">
        <v>24572379.219999999</v>
      </c>
      <c r="X343" s="111">
        <v>1</v>
      </c>
      <c r="Y343" s="112">
        <v>0</v>
      </c>
      <c r="Z343" s="110">
        <v>19166455.7916</v>
      </c>
      <c r="AA343" s="110">
        <v>3929312.4283999987</v>
      </c>
      <c r="AB343" s="110">
        <v>1476611</v>
      </c>
      <c r="AC343" s="110">
        <v>0</v>
      </c>
      <c r="AD343" s="110">
        <v>0</v>
      </c>
      <c r="AE343" s="42" t="s">
        <v>577</v>
      </c>
      <c r="AF343" s="104" t="s">
        <v>765</v>
      </c>
      <c r="AG343" t="s">
        <v>8236</v>
      </c>
      <c r="AH343">
        <v>0</v>
      </c>
      <c r="AI343" s="495">
        <v>-422254.50642445142</v>
      </c>
      <c r="AK343" s="379"/>
      <c r="AL343" s="379"/>
      <c r="AM343" s="131"/>
      <c r="AN343" s="131"/>
      <c r="AO343" s="131"/>
      <c r="AP343" s="131"/>
      <c r="AQ343" s="131"/>
      <c r="AR343" s="132"/>
    </row>
    <row r="344" spans="1:44" ht="13">
      <c r="A344" s="104" t="s">
        <v>2015</v>
      </c>
      <c r="B344" s="104" t="s">
        <v>1940</v>
      </c>
      <c r="D344" s="42" t="s">
        <v>245</v>
      </c>
      <c r="F344" s="28" t="s">
        <v>1150</v>
      </c>
      <c r="G344" s="28" t="s">
        <v>1862</v>
      </c>
      <c r="H344" s="28"/>
      <c r="I344" s="28" t="s">
        <v>12</v>
      </c>
      <c r="J344" s="28"/>
      <c r="K344" s="28"/>
      <c r="L344" s="28"/>
      <c r="M344" s="106" t="s">
        <v>6584</v>
      </c>
      <c r="N344" s="332"/>
      <c r="O344" s="28"/>
      <c r="P344" s="28"/>
      <c r="Q344" s="28"/>
      <c r="S344" s="112">
        <v>0.03</v>
      </c>
      <c r="T344" s="114">
        <v>2028</v>
      </c>
      <c r="U344" s="110">
        <v>18322319</v>
      </c>
      <c r="V344" s="110"/>
      <c r="W344" s="110">
        <v>18322319</v>
      </c>
      <c r="X344" s="111">
        <v>1</v>
      </c>
      <c r="Y344" s="112">
        <v>0</v>
      </c>
      <c r="Z344" s="110">
        <v>17772649.43</v>
      </c>
      <c r="AA344" s="110">
        <v>224497.57545370609</v>
      </c>
      <c r="AB344" s="110">
        <v>325171.99454629421</v>
      </c>
      <c r="AC344" s="110">
        <v>0</v>
      </c>
      <c r="AD344" s="110">
        <v>0</v>
      </c>
      <c r="AE344" s="42" t="s">
        <v>640</v>
      </c>
      <c r="AF344" s="104" t="s">
        <v>765</v>
      </c>
      <c r="AG344" t="s">
        <v>8269</v>
      </c>
      <c r="AH344">
        <v>0</v>
      </c>
      <c r="AI344" s="495">
        <v>-72389.839703197315</v>
      </c>
      <c r="AK344" s="379"/>
      <c r="AL344" s="379"/>
      <c r="AM344" s="131"/>
      <c r="AN344" s="131"/>
      <c r="AO344" s="131"/>
      <c r="AP344" s="131"/>
      <c r="AQ344" s="131"/>
      <c r="AR344" s="132"/>
    </row>
    <row r="345" spans="1:44" ht="13">
      <c r="A345" s="104" t="s">
        <v>15</v>
      </c>
      <c r="B345" s="104" t="s">
        <v>6</v>
      </c>
      <c r="D345" s="42" t="s">
        <v>213</v>
      </c>
      <c r="F345" s="28" t="s">
        <v>1456</v>
      </c>
      <c r="G345" s="28" t="s">
        <v>1399</v>
      </c>
      <c r="H345" s="28"/>
      <c r="I345" s="28" t="s">
        <v>25</v>
      </c>
      <c r="J345" s="28"/>
      <c r="K345" s="28"/>
      <c r="L345" s="28"/>
      <c r="M345" s="106" t="s">
        <v>6429</v>
      </c>
      <c r="N345" s="332"/>
      <c r="O345" s="28"/>
      <c r="P345" s="28"/>
      <c r="Q345" s="28"/>
      <c r="S345" s="112">
        <v>0.64359999999999995</v>
      </c>
      <c r="T345" s="114">
        <v>2050</v>
      </c>
      <c r="U345" s="110">
        <v>1300849</v>
      </c>
      <c r="V345" s="110"/>
      <c r="W345" s="110">
        <v>1300849</v>
      </c>
      <c r="X345" s="111">
        <v>0.30805687203791476</v>
      </c>
      <c r="Y345" s="112">
        <v>0.69194312796208524</v>
      </c>
      <c r="Z345" s="110">
        <v>463622.58360000007</v>
      </c>
      <c r="AA345" s="110">
        <v>409532.6625538462</v>
      </c>
      <c r="AB345" s="110">
        <v>131754</v>
      </c>
      <c r="AC345" s="110">
        <v>295939.75384615379</v>
      </c>
      <c r="AD345" s="110">
        <v>0</v>
      </c>
      <c r="AE345" s="42" t="s">
        <v>577</v>
      </c>
      <c r="AF345" s="104" t="s">
        <v>765</v>
      </c>
      <c r="AG345" t="s">
        <v>8354</v>
      </c>
      <c r="AH345">
        <v>0</v>
      </c>
      <c r="AI345" s="495">
        <v>-37676.625895003614</v>
      </c>
      <c r="AK345" s="379"/>
      <c r="AL345" s="379"/>
      <c r="AM345" s="131"/>
      <c r="AN345" s="131"/>
      <c r="AO345" s="131"/>
      <c r="AP345" s="131"/>
      <c r="AQ345" s="131"/>
      <c r="AR345" s="132"/>
    </row>
    <row r="346" spans="1:44" ht="25">
      <c r="A346" s="104" t="s">
        <v>15</v>
      </c>
      <c r="B346" s="104" t="s">
        <v>6</v>
      </c>
      <c r="D346" s="42" t="s">
        <v>212</v>
      </c>
      <c r="F346" s="28" t="s">
        <v>1437</v>
      </c>
      <c r="G346" s="28" t="s">
        <v>1389</v>
      </c>
      <c r="H346" s="28"/>
      <c r="I346" s="28" t="s">
        <v>25</v>
      </c>
      <c r="J346" s="28"/>
      <c r="K346" s="28"/>
      <c r="L346" s="28"/>
      <c r="M346" s="106" t="s">
        <v>6429</v>
      </c>
      <c r="N346" s="332"/>
      <c r="O346" s="28"/>
      <c r="P346" s="28"/>
      <c r="Q346" s="28"/>
      <c r="S346" s="112">
        <v>0.73</v>
      </c>
      <c r="T346" s="114">
        <v>2038</v>
      </c>
      <c r="U346" s="110">
        <v>13049126</v>
      </c>
      <c r="V346" s="110"/>
      <c r="W346" s="110">
        <v>13049126</v>
      </c>
      <c r="X346" s="111">
        <v>0.5</v>
      </c>
      <c r="Y346" s="112">
        <v>0.5</v>
      </c>
      <c r="Z346" s="110">
        <v>3523264.02</v>
      </c>
      <c r="AA346" s="110">
        <v>8600904.8085714281</v>
      </c>
      <c r="AB346" s="110">
        <v>462478.58571428619</v>
      </c>
      <c r="AC346" s="110">
        <v>462478.58571428619</v>
      </c>
      <c r="AD346" s="110">
        <v>0</v>
      </c>
      <c r="AE346" s="42" t="s">
        <v>577</v>
      </c>
      <c r="AF346" s="104" t="s">
        <v>765</v>
      </c>
      <c r="AG346" t="s">
        <v>8238</v>
      </c>
      <c r="AH346">
        <v>0</v>
      </c>
      <c r="AI346" s="495">
        <v>-132251.26112609502</v>
      </c>
      <c r="AK346" s="379"/>
      <c r="AL346" s="379"/>
      <c r="AM346" s="131"/>
      <c r="AN346" s="131"/>
      <c r="AO346" s="131"/>
      <c r="AP346" s="131"/>
      <c r="AQ346" s="131"/>
      <c r="AR346" s="132"/>
    </row>
    <row r="347" spans="1:44" ht="37.5">
      <c r="A347" s="104" t="s">
        <v>2015</v>
      </c>
      <c r="B347" s="104" t="s">
        <v>1940</v>
      </c>
      <c r="D347" s="42" t="s">
        <v>87</v>
      </c>
      <c r="F347" s="28" t="s">
        <v>6797</v>
      </c>
      <c r="G347" s="28" t="s">
        <v>1784</v>
      </c>
      <c r="H347" s="28"/>
      <c r="I347" s="28" t="s">
        <v>25</v>
      </c>
      <c r="J347" s="28"/>
      <c r="K347" s="28"/>
      <c r="L347" s="28"/>
      <c r="M347" s="106" t="s">
        <v>5970</v>
      </c>
      <c r="N347" s="332"/>
      <c r="O347" s="28"/>
      <c r="P347" s="28"/>
      <c r="Q347" s="28"/>
      <c r="S347" s="112">
        <v>0.75219999999999998</v>
      </c>
      <c r="T347" s="114">
        <v>2028</v>
      </c>
      <c r="U347" s="110">
        <v>421000</v>
      </c>
      <c r="V347" s="110"/>
      <c r="W347" s="110">
        <v>421000</v>
      </c>
      <c r="X347" s="111">
        <v>1</v>
      </c>
      <c r="Y347" s="112">
        <v>0</v>
      </c>
      <c r="Z347" s="110">
        <v>104323.8</v>
      </c>
      <c r="AA347" s="110">
        <v>143472.20000000007</v>
      </c>
      <c r="AB347" s="110">
        <v>173203.99999999994</v>
      </c>
      <c r="AC347" s="110">
        <v>0</v>
      </c>
      <c r="AD347" s="110">
        <v>0</v>
      </c>
      <c r="AE347" s="42" t="s">
        <v>655</v>
      </c>
      <c r="AF347" s="104" t="s">
        <v>764</v>
      </c>
      <c r="AG347" t="s">
        <v>8371</v>
      </c>
      <c r="AH347">
        <v>0</v>
      </c>
      <c r="AI347" s="495">
        <v>-38990.899434610161</v>
      </c>
      <c r="AK347" s="379"/>
      <c r="AL347" s="379"/>
      <c r="AM347" s="131"/>
      <c r="AN347" s="131"/>
      <c r="AO347" s="131"/>
      <c r="AP347" s="131"/>
      <c r="AQ347" s="131"/>
      <c r="AR347" s="132"/>
    </row>
    <row r="348" spans="1:44" ht="13">
      <c r="A348" s="104" t="s">
        <v>2015</v>
      </c>
      <c r="B348" s="104" t="s">
        <v>1940</v>
      </c>
      <c r="D348" s="42" t="s">
        <v>73</v>
      </c>
      <c r="F348" s="28" t="s">
        <v>1460</v>
      </c>
      <c r="G348" s="28" t="s">
        <v>1788</v>
      </c>
      <c r="H348" s="28"/>
      <c r="I348" s="28" t="s">
        <v>25</v>
      </c>
      <c r="J348" s="28"/>
      <c r="K348" s="28"/>
      <c r="L348" s="28"/>
      <c r="M348" s="106" t="s">
        <v>5970</v>
      </c>
      <c r="N348" s="332"/>
      <c r="O348" s="28"/>
      <c r="P348" s="28"/>
      <c r="Q348" s="28"/>
      <c r="S348" s="112">
        <v>1</v>
      </c>
      <c r="T348" s="114">
        <v>2028</v>
      </c>
      <c r="U348" s="110">
        <v>151000</v>
      </c>
      <c r="V348" s="110"/>
      <c r="W348" s="110">
        <v>151000</v>
      </c>
      <c r="X348" s="111">
        <v>1</v>
      </c>
      <c r="Y348" s="112">
        <v>0</v>
      </c>
      <c r="Z348" s="110">
        <v>0</v>
      </c>
      <c r="AA348" s="110">
        <v>76950</v>
      </c>
      <c r="AB348" s="110">
        <v>74050</v>
      </c>
      <c r="AC348" s="110">
        <v>0</v>
      </c>
      <c r="AD348" s="110">
        <v>0</v>
      </c>
      <c r="AE348" s="42" t="s">
        <v>655</v>
      </c>
      <c r="AF348" s="104" t="s">
        <v>764</v>
      </c>
      <c r="AG348" t="s">
        <v>8388</v>
      </c>
      <c r="AH348">
        <v>0</v>
      </c>
      <c r="AI348" s="495">
        <v>-16669.800369118977</v>
      </c>
      <c r="AK348" s="379"/>
      <c r="AL348" s="379"/>
      <c r="AM348" s="131"/>
      <c r="AN348" s="131"/>
      <c r="AO348" s="131"/>
      <c r="AP348" s="131"/>
      <c r="AQ348" s="131"/>
      <c r="AR348" s="132"/>
    </row>
    <row r="349" spans="1:44" ht="50">
      <c r="A349" s="104" t="s">
        <v>15</v>
      </c>
      <c r="B349" s="104" t="s">
        <v>6</v>
      </c>
      <c r="D349" s="42" t="s">
        <v>186</v>
      </c>
      <c r="F349" s="28" t="s">
        <v>6848</v>
      </c>
      <c r="G349" s="28" t="s">
        <v>1403</v>
      </c>
      <c r="H349" s="28"/>
      <c r="I349" s="28" t="s">
        <v>25</v>
      </c>
      <c r="J349" s="28"/>
      <c r="K349" s="28"/>
      <c r="L349" s="28"/>
      <c r="M349" s="106" t="s">
        <v>6429</v>
      </c>
      <c r="N349" s="332"/>
      <c r="O349" s="28"/>
      <c r="P349" s="28"/>
      <c r="Q349" s="28"/>
      <c r="S349" s="112">
        <v>0.37</v>
      </c>
      <c r="T349" s="114">
        <v>2028</v>
      </c>
      <c r="U349" s="110">
        <v>27092165.379999995</v>
      </c>
      <c r="V349" s="110"/>
      <c r="W349" s="110">
        <v>27092165.379999995</v>
      </c>
      <c r="X349" s="111">
        <v>1</v>
      </c>
      <c r="Y349" s="112">
        <v>0</v>
      </c>
      <c r="Z349" s="110">
        <v>17068064.189399999</v>
      </c>
      <c r="AA349" s="110">
        <v>9166644.1905999966</v>
      </c>
      <c r="AB349" s="110">
        <v>857457</v>
      </c>
      <c r="AC349" s="110">
        <v>0</v>
      </c>
      <c r="AD349" s="110">
        <v>0</v>
      </c>
      <c r="AE349" s="42" t="s">
        <v>577</v>
      </c>
      <c r="AF349" s="104" t="s">
        <v>765</v>
      </c>
      <c r="AG349" t="s">
        <v>8523</v>
      </c>
      <c r="AH349">
        <v>0</v>
      </c>
      <c r="AI349" s="495">
        <v>-245200.04409772842</v>
      </c>
      <c r="AK349" s="379"/>
      <c r="AL349" s="379"/>
      <c r="AM349" s="131"/>
      <c r="AN349" s="131"/>
      <c r="AO349" s="131"/>
      <c r="AP349" s="131"/>
      <c r="AQ349" s="131"/>
      <c r="AR349" s="132"/>
    </row>
    <row r="350" spans="1:44" ht="37.5">
      <c r="A350" s="104" t="s">
        <v>15</v>
      </c>
      <c r="B350" s="104" t="s">
        <v>6</v>
      </c>
      <c r="D350" s="42" t="s">
        <v>193</v>
      </c>
      <c r="F350" s="28" t="s">
        <v>1435</v>
      </c>
      <c r="G350" s="28" t="s">
        <v>1837</v>
      </c>
      <c r="H350" s="28"/>
      <c r="I350" s="28" t="s">
        <v>25</v>
      </c>
      <c r="J350" s="28"/>
      <c r="K350" s="28"/>
      <c r="L350" s="28"/>
      <c r="M350" s="106" t="s">
        <v>6429</v>
      </c>
      <c r="N350" s="332"/>
      <c r="O350" s="28"/>
      <c r="P350" s="28"/>
      <c r="Q350" s="28"/>
      <c r="S350" s="112">
        <v>0.44</v>
      </c>
      <c r="T350" s="114">
        <v>2028</v>
      </c>
      <c r="U350" s="110">
        <v>4473251</v>
      </c>
      <c r="V350" s="110"/>
      <c r="W350" s="110">
        <v>4473251</v>
      </c>
      <c r="X350" s="111">
        <v>1</v>
      </c>
      <c r="Y350" s="112">
        <v>0</v>
      </c>
      <c r="Z350" s="110">
        <v>2505020.56</v>
      </c>
      <c r="AA350" s="110">
        <v>1826731.44</v>
      </c>
      <c r="AB350" s="110">
        <v>141499</v>
      </c>
      <c r="AC350" s="110">
        <v>0</v>
      </c>
      <c r="AD350" s="110">
        <v>0</v>
      </c>
      <c r="AE350" s="42" t="s">
        <v>577</v>
      </c>
      <c r="AF350" s="104" t="s">
        <v>765</v>
      </c>
      <c r="AG350" t="s">
        <v>8235</v>
      </c>
      <c r="AH350">
        <v>0</v>
      </c>
      <c r="AI350" s="495">
        <v>-40463.32473789878</v>
      </c>
      <c r="AK350" s="379"/>
      <c r="AL350" s="379"/>
      <c r="AM350" s="131"/>
      <c r="AN350" s="131"/>
      <c r="AO350" s="131"/>
      <c r="AP350" s="131"/>
      <c r="AQ350" s="131"/>
      <c r="AR350" s="132"/>
    </row>
    <row r="351" spans="1:44" ht="25">
      <c r="A351" s="104" t="s">
        <v>5882</v>
      </c>
      <c r="B351" s="104" t="s">
        <v>280</v>
      </c>
      <c r="D351" s="42" t="s">
        <v>67</v>
      </c>
      <c r="F351" s="28" t="s">
        <v>1465</v>
      </c>
      <c r="G351" s="28" t="s">
        <v>1570</v>
      </c>
      <c r="H351" s="28"/>
      <c r="I351" s="28" t="s">
        <v>25</v>
      </c>
      <c r="J351" s="28"/>
      <c r="K351" s="28"/>
      <c r="L351" s="28"/>
      <c r="M351" s="106" t="s">
        <v>5976</v>
      </c>
      <c r="N351" s="332"/>
      <c r="O351" s="28"/>
      <c r="P351" s="28"/>
      <c r="Q351" s="28"/>
      <c r="S351" s="112">
        <v>1</v>
      </c>
      <c r="T351" s="114">
        <v>2028</v>
      </c>
      <c r="U351" s="110">
        <v>269000</v>
      </c>
      <c r="V351" s="110"/>
      <c r="W351" s="110">
        <v>269000</v>
      </c>
      <c r="X351" s="111">
        <v>1</v>
      </c>
      <c r="Y351" s="112">
        <v>0</v>
      </c>
      <c r="Z351" s="110">
        <v>0</v>
      </c>
      <c r="AA351" s="110">
        <v>172321</v>
      </c>
      <c r="AB351" s="110">
        <v>96679</v>
      </c>
      <c r="AC351" s="110">
        <v>0</v>
      </c>
      <c r="AD351" s="110">
        <v>0</v>
      </c>
      <c r="AE351" s="42" t="s">
        <v>526</v>
      </c>
      <c r="AF351" s="104" t="s">
        <v>765</v>
      </c>
      <c r="AG351" t="s">
        <v>8440</v>
      </c>
      <c r="AH351">
        <v>0</v>
      </c>
      <c r="AI351" s="495">
        <v>-96679.000000000029</v>
      </c>
      <c r="AK351" s="379"/>
      <c r="AL351" s="379"/>
      <c r="AM351" s="131"/>
      <c r="AN351" s="131"/>
      <c r="AO351" s="131"/>
      <c r="AP351" s="131"/>
      <c r="AQ351" s="131"/>
      <c r="AR351" s="132"/>
    </row>
    <row r="352" spans="1:44" ht="25">
      <c r="A352" s="104" t="s">
        <v>5882</v>
      </c>
      <c r="B352" s="104" t="s">
        <v>280</v>
      </c>
      <c r="D352" s="42" t="s">
        <v>71</v>
      </c>
      <c r="F352" s="28" t="s">
        <v>1467</v>
      </c>
      <c r="G352" s="28" t="s">
        <v>1570</v>
      </c>
      <c r="H352" s="28"/>
      <c r="I352" s="28" t="s">
        <v>25</v>
      </c>
      <c r="J352" s="28"/>
      <c r="K352" s="28"/>
      <c r="L352" s="28"/>
      <c r="M352" s="106" t="s">
        <v>5976</v>
      </c>
      <c r="N352" s="332"/>
      <c r="O352" s="28"/>
      <c r="P352" s="28"/>
      <c r="Q352" s="28"/>
      <c r="S352" s="112">
        <v>1</v>
      </c>
      <c r="T352" s="114">
        <v>2028</v>
      </c>
      <c r="U352" s="110">
        <v>502000</v>
      </c>
      <c r="V352" s="110"/>
      <c r="W352" s="110">
        <v>502000</v>
      </c>
      <c r="X352" s="111">
        <v>1</v>
      </c>
      <c r="Y352" s="112">
        <v>0</v>
      </c>
      <c r="Z352" s="110">
        <v>0</v>
      </c>
      <c r="AA352" s="110">
        <v>323905.00000000006</v>
      </c>
      <c r="AB352" s="110">
        <v>178094.99999999994</v>
      </c>
      <c r="AC352" s="110">
        <v>0</v>
      </c>
      <c r="AD352" s="110">
        <v>0</v>
      </c>
      <c r="AE352" s="42" t="s">
        <v>526</v>
      </c>
      <c r="AF352" s="104" t="s">
        <v>765</v>
      </c>
      <c r="AG352" t="s">
        <v>8442</v>
      </c>
      <c r="AH352">
        <v>0</v>
      </c>
      <c r="AI352" s="495">
        <v>-178094.99999999997</v>
      </c>
      <c r="AK352" s="379"/>
      <c r="AL352" s="379"/>
      <c r="AM352" s="131"/>
      <c r="AN352" s="131"/>
      <c r="AO352" s="131"/>
      <c r="AP352" s="131"/>
      <c r="AQ352" s="131"/>
      <c r="AR352" s="132"/>
    </row>
    <row r="353" spans="1:44" ht="25">
      <c r="A353" s="104" t="s">
        <v>5882</v>
      </c>
      <c r="B353" s="104" t="s">
        <v>280</v>
      </c>
      <c r="D353" s="42" t="s">
        <v>68</v>
      </c>
      <c r="F353" s="28" t="s">
        <v>1466</v>
      </c>
      <c r="G353" s="28" t="s">
        <v>1570</v>
      </c>
      <c r="H353" s="28"/>
      <c r="I353" s="28" t="s">
        <v>25</v>
      </c>
      <c r="J353" s="28"/>
      <c r="K353" s="28"/>
      <c r="L353" s="28"/>
      <c r="M353" s="106" t="s">
        <v>5976</v>
      </c>
      <c r="N353" s="332"/>
      <c r="O353" s="28"/>
      <c r="P353" s="28"/>
      <c r="Q353" s="28"/>
      <c r="S353" s="112">
        <v>1</v>
      </c>
      <c r="T353" s="114">
        <v>2028</v>
      </c>
      <c r="U353" s="110">
        <v>234754</v>
      </c>
      <c r="V353" s="110"/>
      <c r="W353" s="110">
        <v>234754</v>
      </c>
      <c r="X353" s="111">
        <v>1</v>
      </c>
      <c r="Y353" s="112">
        <v>0</v>
      </c>
      <c r="Z353" s="110">
        <v>0</v>
      </c>
      <c r="AA353" s="110">
        <v>149480.00000000003</v>
      </c>
      <c r="AB353" s="110">
        <v>85273.999999999971</v>
      </c>
      <c r="AC353" s="110">
        <v>0</v>
      </c>
      <c r="AD353" s="110">
        <v>0</v>
      </c>
      <c r="AE353" s="42" t="s">
        <v>526</v>
      </c>
      <c r="AF353" s="104" t="s">
        <v>765</v>
      </c>
      <c r="AG353" t="s">
        <v>8441</v>
      </c>
      <c r="AH353">
        <v>0</v>
      </c>
      <c r="AI353" s="495">
        <v>-85273.999999999985</v>
      </c>
      <c r="AK353" s="379"/>
      <c r="AL353" s="379"/>
      <c r="AM353" s="131"/>
      <c r="AN353" s="131"/>
      <c r="AO353" s="131"/>
      <c r="AP353" s="131"/>
      <c r="AQ353" s="131"/>
      <c r="AR353" s="132"/>
    </row>
    <row r="354" spans="1:44" ht="13">
      <c r="A354" s="104" t="s">
        <v>2015</v>
      </c>
      <c r="B354" s="104" t="s">
        <v>1940</v>
      </c>
      <c r="D354" s="42" t="s">
        <v>66</v>
      </c>
      <c r="F354" s="28" t="s">
        <v>1439</v>
      </c>
      <c r="G354" s="28" t="s">
        <v>1783</v>
      </c>
      <c r="H354" s="28"/>
      <c r="I354" s="28" t="s">
        <v>25</v>
      </c>
      <c r="J354" s="28"/>
      <c r="K354" s="28"/>
      <c r="L354" s="28"/>
      <c r="M354" s="106" t="s">
        <v>5970</v>
      </c>
      <c r="N354" s="332"/>
      <c r="O354" s="28"/>
      <c r="P354" s="28"/>
      <c r="Q354" s="28"/>
      <c r="S354" s="112">
        <v>1</v>
      </c>
      <c r="T354" s="114">
        <v>2028</v>
      </c>
      <c r="U354" s="110">
        <v>124561</v>
      </c>
      <c r="V354" s="110"/>
      <c r="W354" s="110">
        <v>124561</v>
      </c>
      <c r="X354" s="111">
        <v>1</v>
      </c>
      <c r="Y354" s="112">
        <v>0</v>
      </c>
      <c r="Z354" s="110">
        <v>0</v>
      </c>
      <c r="AA354" s="110">
        <v>60589</v>
      </c>
      <c r="AB354" s="110">
        <v>63972</v>
      </c>
      <c r="AC354" s="110">
        <v>0</v>
      </c>
      <c r="AD354" s="110">
        <v>0</v>
      </c>
      <c r="AE354" s="42" t="s">
        <v>655</v>
      </c>
      <c r="AF354" s="104" t="s">
        <v>764</v>
      </c>
      <c r="AG354" t="s">
        <v>8243</v>
      </c>
      <c r="AH354">
        <v>0</v>
      </c>
      <c r="AI354" s="495">
        <v>-14401.086687552724</v>
      </c>
      <c r="AK354" s="379"/>
      <c r="AL354" s="379"/>
      <c r="AM354" s="131"/>
      <c r="AN354" s="131"/>
      <c r="AO354" s="131"/>
      <c r="AP354" s="131"/>
      <c r="AQ354" s="131"/>
      <c r="AR354" s="132"/>
    </row>
    <row r="355" spans="1:44" ht="25">
      <c r="A355" s="104" t="s">
        <v>15</v>
      </c>
      <c r="B355" s="104" t="s">
        <v>6</v>
      </c>
      <c r="D355" s="42" t="s">
        <v>247</v>
      </c>
      <c r="F355" s="28" t="s">
        <v>1152</v>
      </c>
      <c r="G355" s="28" t="s">
        <v>1873</v>
      </c>
      <c r="H355" s="28"/>
      <c r="I355" s="28" t="s">
        <v>12</v>
      </c>
      <c r="J355" s="28"/>
      <c r="K355" s="28"/>
      <c r="L355" s="28"/>
      <c r="M355" s="106" t="s">
        <v>6459</v>
      </c>
      <c r="N355" s="332"/>
      <c r="O355" s="28"/>
      <c r="P355" s="28"/>
      <c r="Q355" s="28"/>
      <c r="S355" s="112">
        <v>9.5000000000000001E-2</v>
      </c>
      <c r="T355" s="114">
        <v>2028</v>
      </c>
      <c r="U355" s="110">
        <v>70692896</v>
      </c>
      <c r="V355" s="110"/>
      <c r="W355" s="110">
        <v>70692896</v>
      </c>
      <c r="X355" s="111">
        <v>1</v>
      </c>
      <c r="Y355" s="112">
        <v>0</v>
      </c>
      <c r="Z355" s="110">
        <v>63977070.880000003</v>
      </c>
      <c r="AA355" s="110">
        <v>5220198.4694987163</v>
      </c>
      <c r="AB355" s="110">
        <v>1495626.650501281</v>
      </c>
      <c r="AC355" s="110">
        <v>0</v>
      </c>
      <c r="AD355" s="110">
        <v>0</v>
      </c>
      <c r="AE355" s="42" t="s">
        <v>578</v>
      </c>
      <c r="AF355" s="104" t="s">
        <v>765</v>
      </c>
      <c r="AG355" t="s">
        <v>8421</v>
      </c>
      <c r="AH355">
        <v>0</v>
      </c>
      <c r="AI355" s="495">
        <v>-357322.80269037432</v>
      </c>
      <c r="AK355" s="379"/>
      <c r="AL355" s="379"/>
      <c r="AM355" s="131"/>
      <c r="AN355" s="131"/>
      <c r="AO355" s="131"/>
      <c r="AP355" s="131"/>
      <c r="AQ355" s="131"/>
      <c r="AR355" s="132"/>
    </row>
    <row r="356" spans="1:44" ht="25">
      <c r="A356" s="104" t="s">
        <v>2015</v>
      </c>
      <c r="B356" s="104" t="s">
        <v>1940</v>
      </c>
      <c r="D356" s="42" t="s">
        <v>250</v>
      </c>
      <c r="F356" s="28" t="s">
        <v>1165</v>
      </c>
      <c r="G356" s="28" t="s">
        <v>1520</v>
      </c>
      <c r="H356" s="28"/>
      <c r="I356" s="28" t="s">
        <v>12</v>
      </c>
      <c r="J356" s="28"/>
      <c r="K356" s="28"/>
      <c r="L356" s="28"/>
      <c r="M356" s="106" t="s">
        <v>6584</v>
      </c>
      <c r="N356" s="332"/>
      <c r="O356" s="28"/>
      <c r="P356" s="28"/>
      <c r="Q356" s="28"/>
      <c r="S356" s="112">
        <v>0.188</v>
      </c>
      <c r="T356" s="114">
        <v>2042</v>
      </c>
      <c r="U356" s="110">
        <v>110394899</v>
      </c>
      <c r="V356" s="110"/>
      <c r="W356" s="110">
        <v>110394899</v>
      </c>
      <c r="X356" s="111">
        <v>0.41147132169576073</v>
      </c>
      <c r="Y356" s="112">
        <v>0.58852867830423927</v>
      </c>
      <c r="Z356" s="110">
        <v>89640657.988000005</v>
      </c>
      <c r="AA356" s="110">
        <v>2779519.4946254492</v>
      </c>
      <c r="AB356" s="110">
        <v>7396082.419867334</v>
      </c>
      <c r="AC356" s="110">
        <v>10578639.097507212</v>
      </c>
      <c r="AD356" s="110">
        <v>0</v>
      </c>
      <c r="AE356" s="42" t="s">
        <v>640</v>
      </c>
      <c r="AF356" s="104" t="s">
        <v>765</v>
      </c>
      <c r="AG356" t="s">
        <v>8153</v>
      </c>
      <c r="AH356">
        <v>0</v>
      </c>
      <c r="AI356" s="495">
        <v>-1646517.0118751039</v>
      </c>
      <c r="AK356" s="379"/>
      <c r="AL356" s="379"/>
      <c r="AM356" s="131"/>
      <c r="AN356" s="131"/>
      <c r="AO356" s="131"/>
      <c r="AP356" s="131"/>
      <c r="AQ356" s="131"/>
      <c r="AR356" s="132"/>
    </row>
    <row r="357" spans="1:44" ht="25">
      <c r="A357" s="104" t="s">
        <v>2015</v>
      </c>
      <c r="B357" s="104" t="s">
        <v>1940</v>
      </c>
      <c r="D357" s="42" t="s">
        <v>59</v>
      </c>
      <c r="F357" s="28" t="s">
        <v>1445</v>
      </c>
      <c r="G357" s="28" t="s">
        <v>1572</v>
      </c>
      <c r="H357" s="28"/>
      <c r="I357" s="28" t="s">
        <v>25</v>
      </c>
      <c r="J357" s="28"/>
      <c r="K357" s="28"/>
      <c r="L357" s="28"/>
      <c r="M357" s="106" t="s">
        <v>6584</v>
      </c>
      <c r="N357" s="332"/>
      <c r="O357" s="28"/>
      <c r="P357" s="28"/>
      <c r="Q357" s="28"/>
      <c r="S357" s="112">
        <v>0.43</v>
      </c>
      <c r="T357" s="114">
        <v>2028</v>
      </c>
      <c r="U357" s="110">
        <v>11771853</v>
      </c>
      <c r="V357" s="110"/>
      <c r="W357" s="110">
        <v>11771853</v>
      </c>
      <c r="X357" s="111">
        <v>1</v>
      </c>
      <c r="Y357" s="112">
        <v>0</v>
      </c>
      <c r="Z357" s="110">
        <v>6709956.2100000009</v>
      </c>
      <c r="AA357" s="110">
        <v>3348755.7899999991</v>
      </c>
      <c r="AB357" s="110">
        <v>1713141</v>
      </c>
      <c r="AC357" s="110">
        <v>0</v>
      </c>
      <c r="AD357" s="110">
        <v>0</v>
      </c>
      <c r="AE357" s="42" t="s">
        <v>640</v>
      </c>
      <c r="AF357" s="104" t="s">
        <v>765</v>
      </c>
      <c r="AG357" t="s">
        <v>8272</v>
      </c>
      <c r="AH357">
        <v>0</v>
      </c>
      <c r="AI357" s="495">
        <v>-381379.71430168621</v>
      </c>
      <c r="AK357" s="379"/>
      <c r="AL357" s="379"/>
      <c r="AM357" s="131"/>
      <c r="AN357" s="131"/>
      <c r="AO357" s="131"/>
      <c r="AP357" s="131"/>
      <c r="AQ357" s="131"/>
      <c r="AR357" s="132"/>
    </row>
    <row r="358" spans="1:44" ht="13">
      <c r="A358" s="104" t="s">
        <v>15</v>
      </c>
      <c r="B358" s="104" t="s">
        <v>6</v>
      </c>
      <c r="D358" s="42" t="s">
        <v>205</v>
      </c>
      <c r="F358" s="28" t="s">
        <v>1442</v>
      </c>
      <c r="G358" s="28" t="s">
        <v>1393</v>
      </c>
      <c r="H358" s="28"/>
      <c r="I358" s="28" t="s">
        <v>25</v>
      </c>
      <c r="J358" s="28"/>
      <c r="K358" s="28"/>
      <c r="L358" s="28"/>
      <c r="M358" s="106" t="s">
        <v>6429</v>
      </c>
      <c r="N358" s="332"/>
      <c r="O358" s="28"/>
      <c r="P358" s="28"/>
      <c r="Q358" s="28"/>
      <c r="S358" s="112">
        <v>0.51</v>
      </c>
      <c r="T358" s="114">
        <v>2028</v>
      </c>
      <c r="U358" s="110">
        <v>24639123.170000002</v>
      </c>
      <c r="V358" s="110"/>
      <c r="W358" s="110">
        <v>24639123.170000002</v>
      </c>
      <c r="X358" s="111">
        <v>1</v>
      </c>
      <c r="Y358" s="112">
        <v>0</v>
      </c>
      <c r="Z358" s="110">
        <v>12073170.353300001</v>
      </c>
      <c r="AA358" s="110">
        <v>12471444.8167</v>
      </c>
      <c r="AB358" s="110">
        <v>94508</v>
      </c>
      <c r="AC358" s="110">
        <v>0</v>
      </c>
      <c r="AD358" s="110">
        <v>0</v>
      </c>
      <c r="AE358" s="42" t="s">
        <v>577</v>
      </c>
      <c r="AF358" s="104" t="s">
        <v>765</v>
      </c>
      <c r="AG358" t="s">
        <v>8257</v>
      </c>
      <c r="AH358">
        <v>0</v>
      </c>
      <c r="AI358" s="495">
        <v>-27025.6884806913</v>
      </c>
      <c r="AK358" s="379"/>
      <c r="AL358" s="379"/>
      <c r="AM358" s="131"/>
      <c r="AN358" s="131"/>
      <c r="AO358" s="131"/>
      <c r="AP358" s="131"/>
      <c r="AQ358" s="131"/>
      <c r="AR358" s="132"/>
    </row>
    <row r="359" spans="1:44" ht="25">
      <c r="A359" s="104" t="s">
        <v>15</v>
      </c>
      <c r="B359" s="104" t="s">
        <v>6</v>
      </c>
      <c r="D359" s="42" t="s">
        <v>208</v>
      </c>
      <c r="F359" s="28" t="s">
        <v>1463</v>
      </c>
      <c r="G359" s="28" t="s">
        <v>1400</v>
      </c>
      <c r="H359" s="28"/>
      <c r="I359" s="28" t="s">
        <v>25</v>
      </c>
      <c r="J359" s="28"/>
      <c r="K359" s="28"/>
      <c r="L359" s="28"/>
      <c r="M359" s="106" t="s">
        <v>6429</v>
      </c>
      <c r="N359" s="332"/>
      <c r="O359" s="28"/>
      <c r="P359" s="28"/>
      <c r="Q359" s="28"/>
      <c r="S359" s="112">
        <v>0.37</v>
      </c>
      <c r="T359" s="114">
        <v>2050</v>
      </c>
      <c r="U359" s="110">
        <v>1204433</v>
      </c>
      <c r="V359" s="110"/>
      <c r="W359" s="110">
        <v>1204433</v>
      </c>
      <c r="X359" s="111">
        <v>0.30805687203791476</v>
      </c>
      <c r="Y359" s="112">
        <v>0.69194312796208524</v>
      </c>
      <c r="Z359" s="110">
        <v>758792.79</v>
      </c>
      <c r="AA359" s="110">
        <v>120946.91769230773</v>
      </c>
      <c r="AB359" s="110">
        <v>100024</v>
      </c>
      <c r="AC359" s="110">
        <v>224669.29230769223</v>
      </c>
      <c r="AD359" s="110">
        <v>0</v>
      </c>
      <c r="AE359" s="42" t="s">
        <v>577</v>
      </c>
      <c r="AF359" s="104" t="s">
        <v>765</v>
      </c>
      <c r="AG359" t="s">
        <v>8422</v>
      </c>
      <c r="AH359">
        <v>0</v>
      </c>
      <c r="AI359" s="495">
        <v>-28603.054393201277</v>
      </c>
      <c r="AK359" s="379"/>
      <c r="AL359" s="379"/>
      <c r="AM359" s="131"/>
      <c r="AN359" s="131"/>
      <c r="AO359" s="131"/>
      <c r="AP359" s="131"/>
      <c r="AQ359" s="131"/>
      <c r="AR359" s="132"/>
    </row>
    <row r="360" spans="1:44" ht="62.5">
      <c r="A360" s="104" t="s">
        <v>15</v>
      </c>
      <c r="B360" s="104" t="s">
        <v>6</v>
      </c>
      <c r="D360" s="42" t="s">
        <v>204</v>
      </c>
      <c r="F360" s="28" t="s">
        <v>1440</v>
      </c>
      <c r="G360" s="28" t="s">
        <v>1392</v>
      </c>
      <c r="H360" s="28"/>
      <c r="I360" s="28" t="s">
        <v>25</v>
      </c>
      <c r="J360" s="28"/>
      <c r="K360" s="28"/>
      <c r="L360" s="28"/>
      <c r="M360" s="106" t="s">
        <v>6429</v>
      </c>
      <c r="N360" s="332"/>
      <c r="O360" s="28"/>
      <c r="P360" s="28"/>
      <c r="Q360" s="28"/>
      <c r="S360" s="112">
        <v>0.87</v>
      </c>
      <c r="T360" s="114">
        <v>2037</v>
      </c>
      <c r="U360" s="110">
        <v>19715191</v>
      </c>
      <c r="V360" s="110"/>
      <c r="W360" s="110">
        <v>19715191</v>
      </c>
      <c r="X360" s="111">
        <v>0.52631578947368429</v>
      </c>
      <c r="Y360" s="112">
        <v>0.47368421052631571</v>
      </c>
      <c r="Z360" s="110">
        <v>2562974.83</v>
      </c>
      <c r="AA360" s="110">
        <v>13940965.369999999</v>
      </c>
      <c r="AB360" s="110">
        <v>1690132.0000000016</v>
      </c>
      <c r="AC360" s="110">
        <v>1521118.800000001</v>
      </c>
      <c r="AD360" s="110">
        <v>0</v>
      </c>
      <c r="AE360" s="42" t="s">
        <v>577</v>
      </c>
      <c r="AF360" s="104" t="s">
        <v>765</v>
      </c>
      <c r="AG360" t="s">
        <v>8251</v>
      </c>
      <c r="AH360">
        <v>0</v>
      </c>
      <c r="AI360" s="495">
        <v>-483313.38006568531</v>
      </c>
      <c r="AK360" s="379"/>
      <c r="AL360" s="379"/>
      <c r="AM360" s="131"/>
      <c r="AN360" s="131"/>
      <c r="AO360" s="131"/>
      <c r="AP360" s="131"/>
      <c r="AQ360" s="131"/>
      <c r="AR360" s="132"/>
    </row>
    <row r="361" spans="1:44" ht="37.5">
      <c r="A361" s="104" t="s">
        <v>15</v>
      </c>
      <c r="B361" s="104" t="s">
        <v>6</v>
      </c>
      <c r="D361" s="42" t="s">
        <v>209</v>
      </c>
      <c r="F361" s="28" t="s">
        <v>6759</v>
      </c>
      <c r="G361" s="28" t="s">
        <v>1385</v>
      </c>
      <c r="H361" s="28"/>
      <c r="I361" s="28" t="s">
        <v>25</v>
      </c>
      <c r="J361" s="28"/>
      <c r="K361" s="28"/>
      <c r="L361" s="28"/>
      <c r="M361" s="106" t="s">
        <v>6429</v>
      </c>
      <c r="N361" s="332"/>
      <c r="O361" s="28"/>
      <c r="P361" s="28"/>
      <c r="Q361" s="28"/>
      <c r="S361" s="112">
        <v>0.4864</v>
      </c>
      <c r="T361" s="114">
        <v>2038</v>
      </c>
      <c r="U361" s="110">
        <v>1650586</v>
      </c>
      <c r="V361" s="110"/>
      <c r="W361" s="110">
        <v>1650586</v>
      </c>
      <c r="X361" s="111">
        <v>0.5</v>
      </c>
      <c r="Y361" s="112">
        <v>0.5</v>
      </c>
      <c r="Z361" s="110">
        <v>847740.96960000007</v>
      </c>
      <c r="AA361" s="110">
        <v>387039.91611428501</v>
      </c>
      <c r="AB361" s="110">
        <v>207902.55714285746</v>
      </c>
      <c r="AC361" s="110">
        <v>207902.55714285746</v>
      </c>
      <c r="AD361" s="110">
        <v>0</v>
      </c>
      <c r="AE361" s="42" t="s">
        <v>577</v>
      </c>
      <c r="AF361" s="104" t="s">
        <v>765</v>
      </c>
      <c r="AG361" t="s">
        <v>8216</v>
      </c>
      <c r="AH361">
        <v>0</v>
      </c>
      <c r="AI361" s="495">
        <v>-59452.212973314294</v>
      </c>
      <c r="AK361" s="379"/>
      <c r="AL361" s="379"/>
      <c r="AM361" s="131"/>
      <c r="AN361" s="131"/>
      <c r="AO361" s="131"/>
      <c r="AP361" s="131"/>
      <c r="AQ361" s="131"/>
      <c r="AR361" s="132"/>
    </row>
    <row r="362" spans="1:44" ht="13">
      <c r="A362" s="104" t="s">
        <v>15</v>
      </c>
      <c r="B362" s="104" t="s">
        <v>6</v>
      </c>
      <c r="D362" s="42" t="s">
        <v>182</v>
      </c>
      <c r="F362" s="28" t="s">
        <v>1453</v>
      </c>
      <c r="G362" s="28" t="s">
        <v>1399</v>
      </c>
      <c r="H362" s="28"/>
      <c r="I362" s="28" t="s">
        <v>25</v>
      </c>
      <c r="J362" s="28"/>
      <c r="K362" s="28"/>
      <c r="L362" s="28"/>
      <c r="M362" s="106" t="s">
        <v>6429</v>
      </c>
      <c r="N362" s="332"/>
      <c r="O362" s="28"/>
      <c r="P362" s="28"/>
      <c r="Q362" s="28"/>
      <c r="S362" s="112">
        <v>0.1782</v>
      </c>
      <c r="T362" s="114">
        <v>2050</v>
      </c>
      <c r="U362" s="110">
        <v>550688</v>
      </c>
      <c r="V362" s="110"/>
      <c r="W362" s="110">
        <v>550688</v>
      </c>
      <c r="X362" s="111">
        <v>0.30805687203791476</v>
      </c>
      <c r="Y362" s="112">
        <v>0.69194312796208524</v>
      </c>
      <c r="Z362" s="110">
        <v>452555.39840000001</v>
      </c>
      <c r="AA362" s="110">
        <v>32076.616984615393</v>
      </c>
      <c r="AB362" s="110">
        <v>20349</v>
      </c>
      <c r="AC362" s="110">
        <v>45706.984615384601</v>
      </c>
      <c r="AD362" s="110">
        <v>0</v>
      </c>
      <c r="AE362" s="42" t="s">
        <v>577</v>
      </c>
      <c r="AF362" s="104" t="s">
        <v>765</v>
      </c>
      <c r="AG362" t="s">
        <v>8351</v>
      </c>
      <c r="AH362">
        <v>0</v>
      </c>
      <c r="AI362" s="495">
        <v>-5819.0389691199389</v>
      </c>
      <c r="AK362" s="379"/>
      <c r="AL362" s="379"/>
      <c r="AM362" s="131"/>
      <c r="AN362" s="131"/>
      <c r="AO362" s="131"/>
      <c r="AP362" s="131"/>
      <c r="AQ362" s="131"/>
      <c r="AR362" s="132"/>
    </row>
    <row r="363" spans="1:44" ht="13">
      <c r="A363" s="104" t="s">
        <v>2015</v>
      </c>
      <c r="B363" s="104" t="s">
        <v>1940</v>
      </c>
      <c r="D363" s="42" t="s">
        <v>255</v>
      </c>
      <c r="F363" s="28" t="s">
        <v>1155</v>
      </c>
      <c r="G363" s="28" t="s">
        <v>1369</v>
      </c>
      <c r="H363" s="28"/>
      <c r="I363" s="28" t="s">
        <v>12</v>
      </c>
      <c r="J363" s="28"/>
      <c r="K363" s="28"/>
      <c r="L363" s="28"/>
      <c r="M363" s="106" t="s">
        <v>6851</v>
      </c>
      <c r="N363" s="332"/>
      <c r="O363" s="28"/>
      <c r="P363" s="28"/>
      <c r="Q363" s="28"/>
      <c r="S363" s="112">
        <v>4.7604615384615384E-2</v>
      </c>
      <c r="T363" s="114">
        <v>2028</v>
      </c>
      <c r="U363" s="110">
        <v>6056825.0552579993</v>
      </c>
      <c r="V363" s="110"/>
      <c r="W363" s="110">
        <v>6056825.0552579993</v>
      </c>
      <c r="X363" s="111">
        <v>1</v>
      </c>
      <c r="Y363" s="112">
        <v>0</v>
      </c>
      <c r="Z363" s="110">
        <v>5768492.2280505402</v>
      </c>
      <c r="AA363" s="110">
        <v>26348.294541764073</v>
      </c>
      <c r="AB363" s="110">
        <v>261984.53266569506</v>
      </c>
      <c r="AC363" s="110">
        <v>0</v>
      </c>
      <c r="AD363" s="110">
        <v>0</v>
      </c>
      <c r="AE363" s="42" t="s">
        <v>665</v>
      </c>
      <c r="AF363" s="104" t="s">
        <v>764</v>
      </c>
      <c r="AG363" t="s">
        <v>8545</v>
      </c>
      <c r="AH363">
        <v>0</v>
      </c>
      <c r="AI363" s="495">
        <v>-30743.098083409426</v>
      </c>
      <c r="AK363" s="379"/>
      <c r="AL363" s="379"/>
      <c r="AM363" s="131"/>
      <c r="AN363" s="131"/>
      <c r="AO363" s="131"/>
      <c r="AP363" s="131"/>
      <c r="AQ363" s="131"/>
      <c r="AR363" s="132"/>
    </row>
    <row r="364" spans="1:44" ht="25">
      <c r="A364" s="104" t="s">
        <v>26</v>
      </c>
      <c r="B364" s="104" t="s">
        <v>11</v>
      </c>
      <c r="D364" s="42" t="s">
        <v>244</v>
      </c>
      <c r="F364" s="28" t="s">
        <v>1153</v>
      </c>
      <c r="G364" s="28" t="s">
        <v>1852</v>
      </c>
      <c r="H364" s="28"/>
      <c r="I364" s="28" t="s">
        <v>12</v>
      </c>
      <c r="J364" s="28"/>
      <c r="K364" s="28"/>
      <c r="L364" s="28"/>
      <c r="M364" s="106" t="s">
        <v>6019</v>
      </c>
      <c r="N364" s="332"/>
      <c r="O364" s="28"/>
      <c r="P364" s="28"/>
      <c r="Q364" s="28"/>
      <c r="S364" s="112">
        <v>0.46</v>
      </c>
      <c r="T364" s="114">
        <v>2028</v>
      </c>
      <c r="U364" s="110">
        <v>53108380</v>
      </c>
      <c r="V364" s="110"/>
      <c r="W364" s="110">
        <v>53108380</v>
      </c>
      <c r="X364" s="111">
        <v>1</v>
      </c>
      <c r="Y364" s="112">
        <v>0</v>
      </c>
      <c r="Z364" s="110">
        <v>28678525.200000003</v>
      </c>
      <c r="AA364" s="110">
        <v>17276935.166461132</v>
      </c>
      <c r="AB364" s="110">
        <v>7152919.6335388646</v>
      </c>
      <c r="AC364" s="110">
        <v>0</v>
      </c>
      <c r="AD364" s="110">
        <v>0</v>
      </c>
      <c r="AE364" s="42" t="s">
        <v>1891</v>
      </c>
      <c r="AF364" s="104" t="s">
        <v>764</v>
      </c>
      <c r="AG364" t="s">
        <v>8452</v>
      </c>
      <c r="AH364">
        <v>0</v>
      </c>
      <c r="AI364" s="495">
        <v>700622.86627961497</v>
      </c>
      <c r="AK364" s="379"/>
      <c r="AL364" s="379"/>
      <c r="AM364" s="131"/>
      <c r="AN364" s="131"/>
      <c r="AO364" s="131"/>
      <c r="AP364" s="131"/>
      <c r="AQ364" s="131"/>
      <c r="AR364" s="132"/>
    </row>
    <row r="365" spans="1:44" ht="25">
      <c r="A365" s="104" t="s">
        <v>26</v>
      </c>
      <c r="B365" s="104" t="s">
        <v>11</v>
      </c>
      <c r="D365" s="42" t="s">
        <v>244</v>
      </c>
      <c r="F365" s="28" t="s">
        <v>1153</v>
      </c>
      <c r="G365" s="28" t="s">
        <v>1852</v>
      </c>
      <c r="H365" s="28"/>
      <c r="I365" s="28" t="s">
        <v>12</v>
      </c>
      <c r="J365" s="28"/>
      <c r="K365" s="28"/>
      <c r="L365" s="28"/>
      <c r="M365" s="106" t="s">
        <v>6024</v>
      </c>
      <c r="N365" s="332"/>
      <c r="O365" s="28"/>
      <c r="P365" s="28"/>
      <c r="Q365" s="28"/>
      <c r="S365" s="112">
        <v>0.46</v>
      </c>
      <c r="T365" s="114">
        <v>2028</v>
      </c>
      <c r="U365" s="110">
        <v>53108380</v>
      </c>
      <c r="V365" s="110"/>
      <c r="W365" s="110">
        <v>53108380</v>
      </c>
      <c r="X365" s="111">
        <v>1</v>
      </c>
      <c r="Y365" s="112">
        <v>0</v>
      </c>
      <c r="Z365" s="110">
        <v>28678525.200000003</v>
      </c>
      <c r="AA365" s="110">
        <v>17702495.875784218</v>
      </c>
      <c r="AB365" s="110">
        <v>6727358.9242157787</v>
      </c>
      <c r="AC365" s="110">
        <v>0</v>
      </c>
      <c r="AD365" s="110">
        <v>0</v>
      </c>
      <c r="AE365" s="42" t="s">
        <v>1892</v>
      </c>
      <c r="AF365" s="104" t="s">
        <v>764</v>
      </c>
      <c r="AG365" t="s">
        <v>8453</v>
      </c>
      <c r="AH365">
        <v>0</v>
      </c>
      <c r="AI365" s="495">
        <v>141223.68431012868</v>
      </c>
      <c r="AK365" s="379"/>
      <c r="AL365" s="379"/>
      <c r="AM365" s="131"/>
      <c r="AN365" s="131"/>
      <c r="AO365" s="131"/>
      <c r="AP365" s="131"/>
      <c r="AQ365" s="131"/>
      <c r="AR365" s="132"/>
    </row>
    <row r="366" spans="1:44" ht="25">
      <c r="A366" s="104" t="s">
        <v>26</v>
      </c>
      <c r="B366" s="104" t="s">
        <v>11</v>
      </c>
      <c r="D366" s="42" t="s">
        <v>256</v>
      </c>
      <c r="F366" s="28" t="s">
        <v>1154</v>
      </c>
      <c r="G366" s="28" t="s">
        <v>1365</v>
      </c>
      <c r="H366" s="28"/>
      <c r="I366" s="28" t="s">
        <v>12</v>
      </c>
      <c r="J366" s="28"/>
      <c r="K366" s="28"/>
      <c r="L366" s="28"/>
      <c r="M366" s="106" t="s">
        <v>6019</v>
      </c>
      <c r="N366" s="332"/>
      <c r="O366" s="28"/>
      <c r="P366" s="28"/>
      <c r="Q366" s="28"/>
      <c r="S366" s="112">
        <v>0.46</v>
      </c>
      <c r="T366" s="114">
        <v>2028</v>
      </c>
      <c r="U366" s="110">
        <v>9675175</v>
      </c>
      <c r="V366" s="110"/>
      <c r="W366" s="110">
        <v>9675175</v>
      </c>
      <c r="X366" s="111">
        <v>1</v>
      </c>
      <c r="Y366" s="112">
        <v>0</v>
      </c>
      <c r="Z366" s="110">
        <v>5224594.5</v>
      </c>
      <c r="AA366" s="110">
        <v>2922437.8621581262</v>
      </c>
      <c r="AB366" s="110">
        <v>1528142.6378418738</v>
      </c>
      <c r="AC366" s="110">
        <v>0</v>
      </c>
      <c r="AD366" s="110">
        <v>0</v>
      </c>
      <c r="AE366" s="42" t="s">
        <v>1891</v>
      </c>
      <c r="AF366" s="104" t="s">
        <v>764</v>
      </c>
      <c r="AG366" t="s">
        <v>8472</v>
      </c>
      <c r="AH366">
        <v>0</v>
      </c>
      <c r="AI366" s="495">
        <v>149680.37247178837</v>
      </c>
      <c r="AK366" s="379"/>
      <c r="AL366" s="379"/>
      <c r="AM366" s="131"/>
      <c r="AN366" s="131"/>
      <c r="AO366" s="131"/>
      <c r="AP366" s="131"/>
      <c r="AQ366" s="131"/>
      <c r="AR366" s="132"/>
    </row>
    <row r="367" spans="1:44" ht="25">
      <c r="A367" s="104" t="s">
        <v>26</v>
      </c>
      <c r="B367" s="104" t="s">
        <v>11</v>
      </c>
      <c r="D367" s="42" t="s">
        <v>256</v>
      </c>
      <c r="F367" s="28" t="s">
        <v>1154</v>
      </c>
      <c r="G367" s="28" t="s">
        <v>1365</v>
      </c>
      <c r="H367" s="28"/>
      <c r="I367" s="28" t="s">
        <v>12</v>
      </c>
      <c r="J367" s="28"/>
      <c r="K367" s="28"/>
      <c r="L367" s="28"/>
      <c r="M367" s="106" t="s">
        <v>6024</v>
      </c>
      <c r="N367" s="332"/>
      <c r="O367" s="28"/>
      <c r="P367" s="28"/>
      <c r="Q367" s="28"/>
      <c r="S367" s="112">
        <v>0.46</v>
      </c>
      <c r="T367" s="114">
        <v>2028</v>
      </c>
      <c r="U367" s="110">
        <v>9675175</v>
      </c>
      <c r="V367" s="110"/>
      <c r="W367" s="110">
        <v>9675175</v>
      </c>
      <c r="X367" s="111">
        <v>1</v>
      </c>
      <c r="Y367" s="112">
        <v>0</v>
      </c>
      <c r="Z367" s="110">
        <v>5224594.5</v>
      </c>
      <c r="AA367" s="110">
        <v>3013354.228931997</v>
      </c>
      <c r="AB367" s="110">
        <v>1437226.271068003</v>
      </c>
      <c r="AC367" s="110">
        <v>0</v>
      </c>
      <c r="AD367" s="110">
        <v>0</v>
      </c>
      <c r="AE367" s="42" t="s">
        <v>1892</v>
      </c>
      <c r="AF367" s="104" t="s">
        <v>764</v>
      </c>
      <c r="AG367" t="s">
        <v>8473</v>
      </c>
      <c r="AH367">
        <v>0</v>
      </c>
      <c r="AI367" s="495">
        <v>30170.887487052249</v>
      </c>
      <c r="AK367" s="379"/>
      <c r="AL367" s="379"/>
      <c r="AM367" s="131"/>
      <c r="AN367" s="131"/>
      <c r="AO367" s="131"/>
      <c r="AP367" s="131"/>
      <c r="AQ367" s="131"/>
      <c r="AR367" s="132"/>
    </row>
    <row r="368" spans="1:44" ht="25">
      <c r="A368" s="104" t="s">
        <v>2015</v>
      </c>
      <c r="B368" s="104" t="s">
        <v>1940</v>
      </c>
      <c r="D368" s="42" t="s">
        <v>257</v>
      </c>
      <c r="F368" s="28" t="s">
        <v>1151</v>
      </c>
      <c r="G368" s="28" t="s">
        <v>1350</v>
      </c>
      <c r="H368" s="28"/>
      <c r="I368" s="28" t="s">
        <v>12</v>
      </c>
      <c r="J368" s="28"/>
      <c r="K368" s="28"/>
      <c r="L368" s="28"/>
      <c r="M368" s="106" t="s">
        <v>6583</v>
      </c>
      <c r="N368" s="332"/>
      <c r="O368" s="28"/>
      <c r="P368" s="28"/>
      <c r="Q368" s="28"/>
      <c r="S368" s="112">
        <v>1</v>
      </c>
      <c r="T368" s="114">
        <v>2028</v>
      </c>
      <c r="U368" s="110">
        <v>43440362</v>
      </c>
      <c r="V368" s="110"/>
      <c r="W368" s="110">
        <v>43440362</v>
      </c>
      <c r="X368" s="111">
        <v>1</v>
      </c>
      <c r="Y368" s="112">
        <v>0</v>
      </c>
      <c r="Z368" s="110">
        <v>0</v>
      </c>
      <c r="AA368" s="110">
        <v>13870468.336394478</v>
      </c>
      <c r="AB368" s="110">
        <v>29569893.663605522</v>
      </c>
      <c r="AC368" s="110">
        <v>0</v>
      </c>
      <c r="AD368" s="110">
        <v>0</v>
      </c>
      <c r="AE368" s="42" t="s">
        <v>657</v>
      </c>
      <c r="AF368" s="104" t="s">
        <v>765</v>
      </c>
      <c r="AG368" t="s">
        <v>8232</v>
      </c>
      <c r="AH368">
        <v>0</v>
      </c>
      <c r="AI368" s="495">
        <v>-8098446.2784961937</v>
      </c>
      <c r="AK368" s="379"/>
      <c r="AL368" s="379"/>
      <c r="AM368" s="131"/>
      <c r="AN368" s="131"/>
      <c r="AO368" s="131"/>
      <c r="AP368" s="131"/>
      <c r="AQ368" s="131"/>
      <c r="AR368" s="132"/>
    </row>
    <row r="369" spans="1:44" ht="25">
      <c r="A369" s="104" t="s">
        <v>2015</v>
      </c>
      <c r="B369" s="104" t="s">
        <v>1940</v>
      </c>
      <c r="D369" s="42" t="s">
        <v>258</v>
      </c>
      <c r="F369" s="28" t="s">
        <v>702</v>
      </c>
      <c r="G369" s="28" t="s">
        <v>1521</v>
      </c>
      <c r="H369" s="28"/>
      <c r="I369" s="28" t="s">
        <v>12</v>
      </c>
      <c r="J369" s="28"/>
      <c r="K369" s="28"/>
      <c r="L369" s="28"/>
      <c r="M369" s="106" t="s">
        <v>6584</v>
      </c>
      <c r="N369" s="332"/>
      <c r="O369" s="28"/>
      <c r="P369" s="28"/>
      <c r="Q369" s="28"/>
      <c r="S369" s="112">
        <v>0.2</v>
      </c>
      <c r="T369" s="114">
        <v>2028</v>
      </c>
      <c r="U369" s="110">
        <v>2461925</v>
      </c>
      <c r="V369" s="110"/>
      <c r="W369" s="110">
        <v>2461925</v>
      </c>
      <c r="X369" s="111">
        <v>1</v>
      </c>
      <c r="Y369" s="112">
        <v>0</v>
      </c>
      <c r="Z369" s="110">
        <v>1969540</v>
      </c>
      <c r="AA369" s="110">
        <v>180624.34754612902</v>
      </c>
      <c r="AB369" s="110">
        <v>311760.65245387098</v>
      </c>
      <c r="AC369" s="110">
        <v>0</v>
      </c>
      <c r="AD369" s="110">
        <v>0</v>
      </c>
      <c r="AE369" s="42" t="s">
        <v>640</v>
      </c>
      <c r="AF369" s="104" t="s">
        <v>765</v>
      </c>
      <c r="AG369" t="s">
        <v>8154</v>
      </c>
      <c r="AH369">
        <v>0</v>
      </c>
      <c r="AI369" s="495">
        <v>-69404.20465295302</v>
      </c>
      <c r="AK369" s="379"/>
      <c r="AL369" s="379"/>
      <c r="AM369" s="131"/>
      <c r="AN369" s="131"/>
      <c r="AO369" s="131"/>
      <c r="AP369" s="131"/>
      <c r="AQ369" s="131"/>
      <c r="AR369" s="132"/>
    </row>
    <row r="370" spans="1:44" ht="25">
      <c r="A370" s="104" t="s">
        <v>5882</v>
      </c>
      <c r="B370" s="104" t="s">
        <v>280</v>
      </c>
      <c r="D370" s="42" t="s">
        <v>259</v>
      </c>
      <c r="F370" s="28" t="s">
        <v>6811</v>
      </c>
      <c r="G370" s="28" t="s">
        <v>1570</v>
      </c>
      <c r="H370" s="28"/>
      <c r="I370" s="28" t="s">
        <v>12</v>
      </c>
      <c r="J370" s="28"/>
      <c r="K370" s="28"/>
      <c r="L370" s="28"/>
      <c r="M370" s="106" t="s">
        <v>5992</v>
      </c>
      <c r="N370" s="332"/>
      <c r="O370" s="28"/>
      <c r="P370" s="28"/>
      <c r="Q370" s="28"/>
      <c r="S370" s="112">
        <v>0.65</v>
      </c>
      <c r="T370" s="114">
        <v>2028</v>
      </c>
      <c r="U370" s="110">
        <v>2562464</v>
      </c>
      <c r="V370" s="110"/>
      <c r="W370" s="110">
        <v>2562464</v>
      </c>
      <c r="X370" s="111">
        <v>1</v>
      </c>
      <c r="Y370" s="112">
        <v>0</v>
      </c>
      <c r="Z370" s="110">
        <v>896862.39999999991</v>
      </c>
      <c r="AA370" s="110">
        <v>795762.9651667655</v>
      </c>
      <c r="AB370" s="110">
        <v>869838.6348332346</v>
      </c>
      <c r="AC370" s="110">
        <v>0</v>
      </c>
      <c r="AD370" s="110">
        <v>0</v>
      </c>
      <c r="AE370" s="42" t="s">
        <v>543</v>
      </c>
      <c r="AF370" s="104" t="s">
        <v>765</v>
      </c>
      <c r="AG370" t="s">
        <v>8403</v>
      </c>
      <c r="AH370">
        <v>0</v>
      </c>
      <c r="AI370" s="495">
        <v>-32227.077403757241</v>
      </c>
      <c r="AK370" s="379"/>
      <c r="AL370" s="379"/>
      <c r="AM370" s="131"/>
      <c r="AN370" s="131"/>
      <c r="AO370" s="131"/>
      <c r="AP370" s="131"/>
      <c r="AQ370" s="131"/>
      <c r="AR370" s="132"/>
    </row>
    <row r="371" spans="1:44" ht="25">
      <c r="A371" s="104" t="s">
        <v>2015</v>
      </c>
      <c r="B371" s="104" t="s">
        <v>1940</v>
      </c>
      <c r="D371" s="42" t="s">
        <v>260</v>
      </c>
      <c r="F371" s="28" t="s">
        <v>6754</v>
      </c>
      <c r="G371" s="28" t="s">
        <v>1570</v>
      </c>
      <c r="H371" s="28"/>
      <c r="I371" s="28" t="s">
        <v>12</v>
      </c>
      <c r="J371" s="28"/>
      <c r="K371" s="28"/>
      <c r="L371" s="28"/>
      <c r="M371" s="106" t="s">
        <v>6584</v>
      </c>
      <c r="N371" s="332"/>
      <c r="O371" s="28"/>
      <c r="P371" s="28"/>
      <c r="Q371" s="28"/>
      <c r="S371" s="112">
        <v>1</v>
      </c>
      <c r="T371" s="114">
        <v>2028</v>
      </c>
      <c r="U371" s="110">
        <v>314229.84000000003</v>
      </c>
      <c r="V371" s="110"/>
      <c r="W371" s="110">
        <v>314229.84000000003</v>
      </c>
      <c r="X371" s="111">
        <v>1</v>
      </c>
      <c r="Y371" s="112">
        <v>0</v>
      </c>
      <c r="Z371" s="110">
        <v>0</v>
      </c>
      <c r="AA371" s="110">
        <v>147527.06999595033</v>
      </c>
      <c r="AB371" s="110">
        <v>166702.7700040497</v>
      </c>
      <c r="AC371" s="110">
        <v>0</v>
      </c>
      <c r="AD371" s="110">
        <v>0</v>
      </c>
      <c r="AE371" s="42" t="s">
        <v>640</v>
      </c>
      <c r="AF371" s="104" t="s">
        <v>765</v>
      </c>
      <c r="AG371" t="s">
        <v>8203</v>
      </c>
      <c r="AH371">
        <v>0</v>
      </c>
      <c r="AI371" s="495">
        <v>-37111.396433477559</v>
      </c>
      <c r="AK371" s="379"/>
      <c r="AL371" s="379"/>
      <c r="AM371" s="131"/>
      <c r="AN371" s="131"/>
      <c r="AO371" s="131"/>
      <c r="AP371" s="131"/>
      <c r="AQ371" s="131"/>
      <c r="AR371" s="132"/>
    </row>
    <row r="372" spans="1:44" ht="25">
      <c r="A372" s="104" t="s">
        <v>5882</v>
      </c>
      <c r="B372" s="104" t="s">
        <v>280</v>
      </c>
      <c r="D372" s="42" t="s">
        <v>261</v>
      </c>
      <c r="F372" s="28" t="s">
        <v>6793</v>
      </c>
      <c r="G372" s="28" t="s">
        <v>1786</v>
      </c>
      <c r="H372" s="28"/>
      <c r="I372" s="28" t="s">
        <v>12</v>
      </c>
      <c r="J372" s="28"/>
      <c r="K372" s="28"/>
      <c r="L372" s="28"/>
      <c r="M372" s="106" t="s">
        <v>5992</v>
      </c>
      <c r="N372" s="332"/>
      <c r="O372" s="28"/>
      <c r="P372" s="28"/>
      <c r="Q372" s="28"/>
      <c r="S372" s="112">
        <v>1</v>
      </c>
      <c r="T372" s="114">
        <v>2028</v>
      </c>
      <c r="U372" s="110">
        <v>635000</v>
      </c>
      <c r="V372" s="110"/>
      <c r="W372" s="110">
        <v>635000</v>
      </c>
      <c r="X372" s="111">
        <v>1</v>
      </c>
      <c r="Y372" s="112">
        <v>0</v>
      </c>
      <c r="Z372" s="110">
        <v>0</v>
      </c>
      <c r="AA372" s="110">
        <v>273572.96748645225</v>
      </c>
      <c r="AB372" s="110">
        <v>361427.03251354775</v>
      </c>
      <c r="AC372" s="110">
        <v>0</v>
      </c>
      <c r="AD372" s="110">
        <v>0</v>
      </c>
      <c r="AE372" s="42" t="s">
        <v>543</v>
      </c>
      <c r="AF372" s="104" t="s">
        <v>765</v>
      </c>
      <c r="AG372" t="s">
        <v>8361</v>
      </c>
      <c r="AH372">
        <v>0</v>
      </c>
      <c r="AI372" s="495">
        <v>-13390.68706100585</v>
      </c>
      <c r="AK372" s="379"/>
      <c r="AL372" s="379"/>
      <c r="AM372" s="131"/>
      <c r="AN372" s="131"/>
      <c r="AO372" s="131"/>
      <c r="AP372" s="131"/>
      <c r="AQ372" s="131"/>
      <c r="AR372" s="132"/>
    </row>
    <row r="373" spans="1:44" ht="25">
      <c r="A373" s="104" t="s">
        <v>5882</v>
      </c>
      <c r="B373" s="104" t="s">
        <v>280</v>
      </c>
      <c r="D373" s="42" t="s">
        <v>262</v>
      </c>
      <c r="F373" s="28" t="s">
        <v>397</v>
      </c>
      <c r="G373" s="28" t="s">
        <v>1581</v>
      </c>
      <c r="H373" s="28"/>
      <c r="I373" s="28" t="s">
        <v>12</v>
      </c>
      <c r="J373" s="28"/>
      <c r="K373" s="28"/>
      <c r="L373" s="28"/>
      <c r="M373" s="106" t="s">
        <v>5976</v>
      </c>
      <c r="N373" s="332"/>
      <c r="O373" s="28"/>
      <c r="P373" s="28"/>
      <c r="Q373" s="28"/>
      <c r="S373" s="112">
        <v>1</v>
      </c>
      <c r="T373" s="114">
        <v>2028</v>
      </c>
      <c r="U373" s="110">
        <v>185000</v>
      </c>
      <c r="V373" s="110"/>
      <c r="W373" s="110">
        <v>185000</v>
      </c>
      <c r="X373" s="111">
        <v>1</v>
      </c>
      <c r="Y373" s="112">
        <v>0</v>
      </c>
      <c r="Z373" s="110">
        <v>0</v>
      </c>
      <c r="AA373" s="110">
        <v>86855.289276169715</v>
      </c>
      <c r="AB373" s="110">
        <v>98144.710723830285</v>
      </c>
      <c r="AC373" s="110">
        <v>0</v>
      </c>
      <c r="AD373" s="110">
        <v>0</v>
      </c>
      <c r="AE373" s="42" t="s">
        <v>526</v>
      </c>
      <c r="AF373" s="104" t="s">
        <v>765</v>
      </c>
      <c r="AG373" t="s">
        <v>8427</v>
      </c>
      <c r="AH373">
        <v>0</v>
      </c>
      <c r="AI373" s="495">
        <v>-98144.7107238303</v>
      </c>
      <c r="AK373" s="379"/>
      <c r="AL373" s="379"/>
      <c r="AM373" s="131"/>
      <c r="AN373" s="131"/>
      <c r="AO373" s="131"/>
      <c r="AP373" s="131"/>
      <c r="AQ373" s="131"/>
      <c r="AR373" s="132"/>
    </row>
    <row r="374" spans="1:44" ht="25">
      <c r="A374" s="104" t="s">
        <v>5882</v>
      </c>
      <c r="B374" s="104" t="s">
        <v>280</v>
      </c>
      <c r="D374" s="42" t="s">
        <v>263</v>
      </c>
      <c r="F374" s="28" t="s">
        <v>396</v>
      </c>
      <c r="G374" s="28" t="s">
        <v>1581</v>
      </c>
      <c r="H374" s="28"/>
      <c r="I374" s="28" t="s">
        <v>12</v>
      </c>
      <c r="J374" s="28"/>
      <c r="K374" s="28"/>
      <c r="L374" s="28"/>
      <c r="M374" s="106" t="s">
        <v>5976</v>
      </c>
      <c r="N374" s="332"/>
      <c r="O374" s="28"/>
      <c r="P374" s="28"/>
      <c r="Q374" s="28"/>
      <c r="S374" s="112">
        <v>1</v>
      </c>
      <c r="T374" s="114">
        <v>2028</v>
      </c>
      <c r="U374" s="110">
        <v>185000</v>
      </c>
      <c r="V374" s="110"/>
      <c r="W374" s="110">
        <v>185000</v>
      </c>
      <c r="X374" s="111">
        <v>1</v>
      </c>
      <c r="Y374" s="112">
        <v>0</v>
      </c>
      <c r="Z374" s="110">
        <v>0</v>
      </c>
      <c r="AA374" s="110">
        <v>83087.77024559096</v>
      </c>
      <c r="AB374" s="110">
        <v>101912.22975440904</v>
      </c>
      <c r="AC374" s="110">
        <v>0</v>
      </c>
      <c r="AD374" s="110">
        <v>0</v>
      </c>
      <c r="AE374" s="42" t="s">
        <v>526</v>
      </c>
      <c r="AF374" s="104" t="s">
        <v>765</v>
      </c>
      <c r="AG374" t="s">
        <v>8426</v>
      </c>
      <c r="AH374">
        <v>0</v>
      </c>
      <c r="AI374" s="495">
        <v>-101912.22975440905</v>
      </c>
      <c r="AK374" s="379"/>
      <c r="AL374" s="379"/>
      <c r="AM374" s="131"/>
      <c r="AN374" s="131"/>
      <c r="AO374" s="131"/>
      <c r="AP374" s="131"/>
      <c r="AQ374" s="131"/>
      <c r="AR374" s="132"/>
    </row>
    <row r="375" spans="1:44" ht="25">
      <c r="A375" s="104" t="s">
        <v>5882</v>
      </c>
      <c r="B375" s="104" t="s">
        <v>280</v>
      </c>
      <c r="D375" s="42" t="s">
        <v>264</v>
      </c>
      <c r="F375" s="28" t="s">
        <v>398</v>
      </c>
      <c r="G375" s="28" t="s">
        <v>1581</v>
      </c>
      <c r="H375" s="28"/>
      <c r="I375" s="28" t="s">
        <v>12</v>
      </c>
      <c r="J375" s="28"/>
      <c r="K375" s="28"/>
      <c r="L375" s="28"/>
      <c r="M375" s="106" t="s">
        <v>5976</v>
      </c>
      <c r="N375" s="332"/>
      <c r="O375" s="28"/>
      <c r="P375" s="28"/>
      <c r="Q375" s="28"/>
      <c r="S375" s="112">
        <v>1</v>
      </c>
      <c r="T375" s="114">
        <v>2028</v>
      </c>
      <c r="U375" s="110">
        <v>185000</v>
      </c>
      <c r="V375" s="110"/>
      <c r="W375" s="110">
        <v>185000</v>
      </c>
      <c r="X375" s="111">
        <v>1</v>
      </c>
      <c r="Y375" s="112">
        <v>0</v>
      </c>
      <c r="Z375" s="110">
        <v>0</v>
      </c>
      <c r="AA375" s="110">
        <v>66037.116177137403</v>
      </c>
      <c r="AB375" s="110">
        <v>118962.8838228626</v>
      </c>
      <c r="AC375" s="110">
        <v>0</v>
      </c>
      <c r="AD375" s="110">
        <v>0</v>
      </c>
      <c r="AE375" s="42" t="s">
        <v>526</v>
      </c>
      <c r="AF375" s="104" t="s">
        <v>765</v>
      </c>
      <c r="AG375" t="s">
        <v>8428</v>
      </c>
      <c r="AH375">
        <v>0</v>
      </c>
      <c r="AI375" s="495">
        <v>-118962.88382286263</v>
      </c>
      <c r="AK375" s="379"/>
      <c r="AL375" s="379"/>
      <c r="AM375" s="131"/>
      <c r="AN375" s="131"/>
      <c r="AO375" s="131"/>
      <c r="AP375" s="131"/>
      <c r="AQ375" s="131"/>
      <c r="AR375" s="132"/>
    </row>
    <row r="376" spans="1:44" ht="13">
      <c r="A376" s="104" t="s">
        <v>5882</v>
      </c>
      <c r="B376" s="104" t="s">
        <v>280</v>
      </c>
      <c r="D376" s="42" t="s">
        <v>265</v>
      </c>
      <c r="F376" s="28" t="s">
        <v>1032</v>
      </c>
      <c r="G376" s="28" t="s">
        <v>1574</v>
      </c>
      <c r="H376" s="28"/>
      <c r="I376" s="28" t="s">
        <v>12</v>
      </c>
      <c r="J376" s="28"/>
      <c r="K376" s="28"/>
      <c r="L376" s="28"/>
      <c r="M376" s="106" t="s">
        <v>5976</v>
      </c>
      <c r="N376" s="332"/>
      <c r="O376" s="28"/>
      <c r="P376" s="28"/>
      <c r="Q376" s="28"/>
      <c r="S376" s="112">
        <v>1</v>
      </c>
      <c r="T376" s="114">
        <v>2028</v>
      </c>
      <c r="U376" s="110">
        <v>185663</v>
      </c>
      <c r="V376" s="110"/>
      <c r="W376" s="110">
        <v>185663</v>
      </c>
      <c r="X376" s="111">
        <v>1</v>
      </c>
      <c r="Y376" s="112">
        <v>0</v>
      </c>
      <c r="Z376" s="110">
        <v>0</v>
      </c>
      <c r="AA376" s="110">
        <v>87166.383016096894</v>
      </c>
      <c r="AB376" s="110">
        <v>98496.616983903106</v>
      </c>
      <c r="AC376" s="110">
        <v>0</v>
      </c>
      <c r="AD376" s="110">
        <v>0</v>
      </c>
      <c r="AE376" s="42" t="s">
        <v>526</v>
      </c>
      <c r="AF376" s="104" t="s">
        <v>765</v>
      </c>
      <c r="AG376" t="s">
        <v>8274</v>
      </c>
      <c r="AH376">
        <v>0</v>
      </c>
      <c r="AI376" s="495">
        <v>-98496.616983903121</v>
      </c>
      <c r="AK376" s="379"/>
      <c r="AL376" s="379"/>
      <c r="AM376" s="131"/>
      <c r="AN376" s="131"/>
      <c r="AO376" s="131"/>
      <c r="AP376" s="131"/>
      <c r="AQ376" s="131"/>
      <c r="AR376" s="132"/>
    </row>
    <row r="377" spans="1:44" ht="25">
      <c r="A377" s="104" t="s">
        <v>5882</v>
      </c>
      <c r="B377" s="104" t="s">
        <v>280</v>
      </c>
      <c r="D377" s="42" t="s">
        <v>266</v>
      </c>
      <c r="F377" s="28" t="s">
        <v>6777</v>
      </c>
      <c r="G377" s="28" t="s">
        <v>1574</v>
      </c>
      <c r="H377" s="28"/>
      <c r="I377" s="28" t="s">
        <v>12</v>
      </c>
      <c r="J377" s="28"/>
      <c r="K377" s="28"/>
      <c r="L377" s="28"/>
      <c r="M377" s="106" t="s">
        <v>5976</v>
      </c>
      <c r="N377" s="332"/>
      <c r="O377" s="28"/>
      <c r="P377" s="28"/>
      <c r="Q377" s="28"/>
      <c r="S377" s="112">
        <v>1</v>
      </c>
      <c r="T377" s="114">
        <v>2028</v>
      </c>
      <c r="U377" s="110">
        <v>220000</v>
      </c>
      <c r="V377" s="110"/>
      <c r="W377" s="110">
        <v>220000</v>
      </c>
      <c r="X377" s="111">
        <v>1</v>
      </c>
      <c r="Y377" s="112">
        <v>0</v>
      </c>
      <c r="Z377" s="110">
        <v>0</v>
      </c>
      <c r="AA377" s="110">
        <v>95739.070171216794</v>
      </c>
      <c r="AB377" s="110">
        <v>124260.92982878321</v>
      </c>
      <c r="AC377" s="110">
        <v>0</v>
      </c>
      <c r="AD377" s="110">
        <v>0</v>
      </c>
      <c r="AE377" s="42" t="s">
        <v>526</v>
      </c>
      <c r="AF377" s="104" t="s">
        <v>765</v>
      </c>
      <c r="AG377" t="s">
        <v>8273</v>
      </c>
      <c r="AH377">
        <v>0</v>
      </c>
      <c r="AI377" s="495">
        <v>-124260.92982878322</v>
      </c>
      <c r="AK377" s="379"/>
      <c r="AL377" s="379"/>
      <c r="AM377" s="131"/>
      <c r="AN377" s="131"/>
      <c r="AO377" s="131"/>
      <c r="AP377" s="131"/>
      <c r="AQ377" s="131"/>
      <c r="AR377" s="132"/>
    </row>
    <row r="378" spans="1:44" ht="25">
      <c r="A378" s="104" t="s">
        <v>5882</v>
      </c>
      <c r="B378" s="104" t="s">
        <v>280</v>
      </c>
      <c r="D378" s="42" t="s">
        <v>267</v>
      </c>
      <c r="F378" s="28" t="s">
        <v>391</v>
      </c>
      <c r="G378" s="28" t="s">
        <v>1780</v>
      </c>
      <c r="H378" s="28"/>
      <c r="I378" s="28" t="s">
        <v>12</v>
      </c>
      <c r="J378" s="28"/>
      <c r="K378" s="28"/>
      <c r="L378" s="28"/>
      <c r="M378" s="106" t="s">
        <v>5992</v>
      </c>
      <c r="N378" s="332"/>
      <c r="O378" s="28"/>
      <c r="P378" s="28"/>
      <c r="Q378" s="28"/>
      <c r="S378" s="112">
        <v>1</v>
      </c>
      <c r="T378" s="114">
        <v>2028</v>
      </c>
      <c r="U378" s="110">
        <v>320548</v>
      </c>
      <c r="V378" s="110"/>
      <c r="W378" s="110">
        <v>320548</v>
      </c>
      <c r="X378" s="111">
        <v>1</v>
      </c>
      <c r="Y378" s="112">
        <v>0</v>
      </c>
      <c r="Z378" s="110">
        <v>0</v>
      </c>
      <c r="AA378" s="110">
        <v>103766.20057984494</v>
      </c>
      <c r="AB378" s="110">
        <v>216781.79942015506</v>
      </c>
      <c r="AC378" s="110">
        <v>0</v>
      </c>
      <c r="AD378" s="110">
        <v>0</v>
      </c>
      <c r="AE378" s="42" t="s">
        <v>543</v>
      </c>
      <c r="AF378" s="104" t="s">
        <v>765</v>
      </c>
      <c r="AG378" t="s">
        <v>8163</v>
      </c>
      <c r="AH378">
        <v>0</v>
      </c>
      <c r="AI378" s="495">
        <v>-8031.6550103324807</v>
      </c>
      <c r="AK378" s="379"/>
      <c r="AL378" s="379"/>
      <c r="AM378" s="131"/>
      <c r="AN378" s="131"/>
      <c r="AO378" s="131"/>
      <c r="AP378" s="131"/>
      <c r="AQ378" s="131"/>
      <c r="AR378" s="132"/>
    </row>
    <row r="379" spans="1:44" ht="25">
      <c r="A379" s="104" t="s">
        <v>15</v>
      </c>
      <c r="B379" s="104" t="s">
        <v>6</v>
      </c>
      <c r="D379" s="42" t="s">
        <v>235</v>
      </c>
      <c r="F379" s="28" t="s">
        <v>372</v>
      </c>
      <c r="G379" s="28" t="s">
        <v>1372</v>
      </c>
      <c r="H379" s="28"/>
      <c r="I379" s="28" t="s">
        <v>16</v>
      </c>
      <c r="J379" s="28"/>
      <c r="K379" s="28"/>
      <c r="L379" s="28"/>
      <c r="M379" s="106" t="s">
        <v>6505</v>
      </c>
      <c r="N379" s="332"/>
      <c r="O379" s="28"/>
      <c r="P379" s="28"/>
      <c r="Q379" s="28"/>
      <c r="S379" s="112">
        <v>1</v>
      </c>
      <c r="T379" s="114">
        <v>2028</v>
      </c>
      <c r="U379" s="110">
        <v>268200</v>
      </c>
      <c r="V379" s="110"/>
      <c r="W379" s="110">
        <v>268200</v>
      </c>
      <c r="X379" s="111">
        <v>1</v>
      </c>
      <c r="Y379" s="112">
        <v>0</v>
      </c>
      <c r="Z379" s="110">
        <v>0</v>
      </c>
      <c r="AA379" s="110">
        <v>176509.47454100806</v>
      </c>
      <c r="AB379" s="110">
        <v>91690.525458991935</v>
      </c>
      <c r="AC379" s="110">
        <v>0</v>
      </c>
      <c r="AD379" s="110">
        <v>0</v>
      </c>
      <c r="AE379" s="42" t="s">
        <v>579</v>
      </c>
      <c r="AF379" s="104" t="s">
        <v>765</v>
      </c>
      <c r="AG379" t="s">
        <v>8173</v>
      </c>
      <c r="AH379">
        <v>0</v>
      </c>
      <c r="AI379" s="495">
        <v>-67049.05518788824</v>
      </c>
      <c r="AK379" s="379"/>
      <c r="AL379" s="379"/>
      <c r="AM379" s="131"/>
      <c r="AN379" s="131"/>
      <c r="AO379" s="131"/>
      <c r="AP379" s="131"/>
      <c r="AQ379" s="131"/>
      <c r="AR379" s="132"/>
    </row>
    <row r="380" spans="1:44" ht="25">
      <c r="A380" s="104" t="s">
        <v>15</v>
      </c>
      <c r="B380" s="104" t="s">
        <v>6</v>
      </c>
      <c r="D380" s="42" t="s">
        <v>235</v>
      </c>
      <c r="F380" s="28" t="s">
        <v>380</v>
      </c>
      <c r="G380" s="28" t="s">
        <v>1868</v>
      </c>
      <c r="H380" s="28"/>
      <c r="I380" s="28" t="s">
        <v>16</v>
      </c>
      <c r="J380" s="28"/>
      <c r="K380" s="28"/>
      <c r="L380" s="28"/>
      <c r="M380" s="106" t="s">
        <v>6505</v>
      </c>
      <c r="N380" s="332"/>
      <c r="O380" s="28"/>
      <c r="P380" s="28"/>
      <c r="Q380" s="28"/>
      <c r="S380" s="112">
        <v>1</v>
      </c>
      <c r="T380" s="114">
        <v>2028</v>
      </c>
      <c r="U380" s="110">
        <v>923176</v>
      </c>
      <c r="V380" s="110"/>
      <c r="W380" s="110">
        <v>923176</v>
      </c>
      <c r="X380" s="111">
        <v>1</v>
      </c>
      <c r="Y380" s="112">
        <v>0</v>
      </c>
      <c r="Z380" s="110">
        <v>0</v>
      </c>
      <c r="AA380" s="110">
        <v>576005.44897746702</v>
      </c>
      <c r="AB380" s="110">
        <v>347170.55102253298</v>
      </c>
      <c r="AC380" s="110">
        <v>0</v>
      </c>
      <c r="AD380" s="110">
        <v>0</v>
      </c>
      <c r="AE380" s="42" t="s">
        <v>579</v>
      </c>
      <c r="AF380" s="104" t="s">
        <v>765</v>
      </c>
      <c r="AG380" t="s">
        <v>8355</v>
      </c>
      <c r="AH380">
        <v>0</v>
      </c>
      <c r="AI380" s="495">
        <v>-253869.82262993016</v>
      </c>
      <c r="AK380" s="379"/>
      <c r="AL380" s="379"/>
      <c r="AM380" s="131"/>
      <c r="AN380" s="131"/>
      <c r="AO380" s="131"/>
      <c r="AP380" s="131"/>
      <c r="AQ380" s="131"/>
      <c r="AR380" s="132"/>
    </row>
    <row r="381" spans="1:44" ht="25">
      <c r="A381" s="104" t="s">
        <v>15</v>
      </c>
      <c r="B381" s="104" t="s">
        <v>6</v>
      </c>
      <c r="D381" s="42" t="s">
        <v>237</v>
      </c>
      <c r="F381" s="28" t="s">
        <v>373</v>
      </c>
      <c r="G381" s="28" t="s">
        <v>1372</v>
      </c>
      <c r="H381" s="28"/>
      <c r="I381" s="28" t="s">
        <v>16</v>
      </c>
      <c r="J381" s="28"/>
      <c r="K381" s="28"/>
      <c r="L381" s="28"/>
      <c r="M381" s="106" t="s">
        <v>6505</v>
      </c>
      <c r="N381" s="332"/>
      <c r="O381" s="28"/>
      <c r="P381" s="28"/>
      <c r="Q381" s="28"/>
      <c r="S381" s="112">
        <v>1</v>
      </c>
      <c r="T381" s="114">
        <v>2028</v>
      </c>
      <c r="U381" s="110">
        <v>806894</v>
      </c>
      <c r="V381" s="110"/>
      <c r="W381" s="110">
        <v>806894</v>
      </c>
      <c r="X381" s="111">
        <v>1</v>
      </c>
      <c r="Y381" s="112">
        <v>0</v>
      </c>
      <c r="Z381" s="110">
        <v>0</v>
      </c>
      <c r="AA381" s="110">
        <v>503452.58189903572</v>
      </c>
      <c r="AB381" s="110">
        <v>303441.41810096428</v>
      </c>
      <c r="AC381" s="110">
        <v>0</v>
      </c>
      <c r="AD381" s="110">
        <v>0</v>
      </c>
      <c r="AE381" s="42" t="s">
        <v>579</v>
      </c>
      <c r="AF381" s="104" t="s">
        <v>765</v>
      </c>
      <c r="AG381" t="s">
        <v>8237</v>
      </c>
      <c r="AH381">
        <v>0</v>
      </c>
      <c r="AI381" s="495">
        <v>-221892.72323062446</v>
      </c>
      <c r="AK381" s="379"/>
      <c r="AL381" s="379"/>
      <c r="AM381" s="131"/>
      <c r="AN381" s="131"/>
      <c r="AO381" s="131"/>
      <c r="AP381" s="131"/>
      <c r="AQ381" s="131"/>
      <c r="AR381" s="132"/>
    </row>
    <row r="382" spans="1:44" ht="25">
      <c r="A382" s="104" t="s">
        <v>15</v>
      </c>
      <c r="B382" s="104" t="s">
        <v>6</v>
      </c>
      <c r="D382" s="42" t="s">
        <v>237</v>
      </c>
      <c r="F382" s="28" t="s">
        <v>374</v>
      </c>
      <c r="G382" s="28" t="s">
        <v>1866</v>
      </c>
      <c r="H382" s="28"/>
      <c r="I382" s="28" t="s">
        <v>16</v>
      </c>
      <c r="J382" s="28"/>
      <c r="K382" s="28"/>
      <c r="L382" s="28"/>
      <c r="M382" s="106" t="s">
        <v>6505</v>
      </c>
      <c r="N382" s="332"/>
      <c r="O382" s="28"/>
      <c r="P382" s="28"/>
      <c r="Q382" s="28"/>
      <c r="S382" s="112">
        <v>1</v>
      </c>
      <c r="T382" s="114">
        <v>2028</v>
      </c>
      <c r="U382" s="110">
        <v>460524</v>
      </c>
      <c r="V382" s="110"/>
      <c r="W382" s="110">
        <v>460524</v>
      </c>
      <c r="X382" s="111">
        <v>1</v>
      </c>
      <c r="Y382" s="112">
        <v>0</v>
      </c>
      <c r="Z382" s="110">
        <v>0</v>
      </c>
      <c r="AA382" s="110">
        <v>287338.85346336884</v>
      </c>
      <c r="AB382" s="110">
        <v>173185.14653663116</v>
      </c>
      <c r="AC382" s="110">
        <v>0</v>
      </c>
      <c r="AD382" s="110">
        <v>0</v>
      </c>
      <c r="AE382" s="42" t="s">
        <v>579</v>
      </c>
      <c r="AF382" s="104" t="s">
        <v>765</v>
      </c>
      <c r="AG382" t="s">
        <v>8245</v>
      </c>
      <c r="AH382">
        <v>0</v>
      </c>
      <c r="AI382" s="495">
        <v>-126642.3154380378</v>
      </c>
      <c r="AK382" s="379"/>
      <c r="AL382" s="379"/>
      <c r="AM382" s="131"/>
      <c r="AN382" s="131"/>
      <c r="AO382" s="131"/>
      <c r="AP382" s="131"/>
      <c r="AQ382" s="131"/>
      <c r="AR382" s="132"/>
    </row>
    <row r="383" spans="1:44" ht="25">
      <c r="A383" s="104" t="s">
        <v>15</v>
      </c>
      <c r="B383" s="104" t="s">
        <v>6</v>
      </c>
      <c r="D383" s="42" t="s">
        <v>237</v>
      </c>
      <c r="F383" s="28" t="s">
        <v>376</v>
      </c>
      <c r="G383" s="28" t="s">
        <v>1342</v>
      </c>
      <c r="H383" s="28"/>
      <c r="I383" s="28" t="s">
        <v>16</v>
      </c>
      <c r="J383" s="28"/>
      <c r="K383" s="28"/>
      <c r="L383" s="28"/>
      <c r="M383" s="106" t="s">
        <v>6505</v>
      </c>
      <c r="N383" s="332"/>
      <c r="O383" s="28"/>
      <c r="P383" s="28"/>
      <c r="Q383" s="28"/>
      <c r="S383" s="112">
        <v>1</v>
      </c>
      <c r="T383" s="114">
        <v>2039</v>
      </c>
      <c r="U383" s="110">
        <v>669603</v>
      </c>
      <c r="V383" s="110"/>
      <c r="W383" s="110">
        <v>669603</v>
      </c>
      <c r="X383" s="111">
        <v>0.47557840616966585</v>
      </c>
      <c r="Y383" s="112">
        <v>0.52442159383033415</v>
      </c>
      <c r="Z383" s="110">
        <v>0</v>
      </c>
      <c r="AA383" s="110">
        <v>307041.49894456356</v>
      </c>
      <c r="AB383" s="110">
        <v>172426.42081042609</v>
      </c>
      <c r="AC383" s="110">
        <v>190135.08024501035</v>
      </c>
      <c r="AD383" s="110">
        <v>0</v>
      </c>
      <c r="AE383" s="42" t="s">
        <v>579</v>
      </c>
      <c r="AF383" s="104" t="s">
        <v>765</v>
      </c>
      <c r="AG383" t="s">
        <v>8250</v>
      </c>
      <c r="AH383">
        <v>0</v>
      </c>
      <c r="AI383" s="495">
        <v>-126087.49428466198</v>
      </c>
      <c r="AK383" s="379"/>
      <c r="AL383" s="379"/>
      <c r="AM383" s="131"/>
      <c r="AN383" s="131"/>
      <c r="AO383" s="131"/>
      <c r="AP383" s="131"/>
      <c r="AQ383" s="131"/>
      <c r="AR383" s="132"/>
    </row>
    <row r="384" spans="1:44" ht="25">
      <c r="A384" s="104" t="s">
        <v>15</v>
      </c>
      <c r="B384" s="104" t="s">
        <v>6</v>
      </c>
      <c r="D384" s="42" t="s">
        <v>237</v>
      </c>
      <c r="F384" s="28" t="s">
        <v>1806</v>
      </c>
      <c r="G384" s="28" t="s">
        <v>1807</v>
      </c>
      <c r="H384" s="28"/>
      <c r="I384" s="28" t="s">
        <v>16</v>
      </c>
      <c r="J384" s="28"/>
      <c r="K384" s="28"/>
      <c r="L384" s="28"/>
      <c r="M384" s="106" t="s">
        <v>6505</v>
      </c>
      <c r="N384" s="332"/>
      <c r="O384" s="28"/>
      <c r="P384" s="28"/>
      <c r="Q384" s="28"/>
      <c r="S384" s="112">
        <v>0.18</v>
      </c>
      <c r="T384" s="114">
        <v>2028</v>
      </c>
      <c r="U384" s="110">
        <v>2799827.777777778</v>
      </c>
      <c r="V384" s="110"/>
      <c r="W384" s="110">
        <v>2799827.777777778</v>
      </c>
      <c r="X384" s="111">
        <v>1</v>
      </c>
      <c r="Y384" s="112">
        <v>0</v>
      </c>
      <c r="Z384" s="110">
        <v>2295858.777777778</v>
      </c>
      <c r="AA384" s="110">
        <v>314445.88043420203</v>
      </c>
      <c r="AB384" s="110">
        <v>189523.11956579797</v>
      </c>
      <c r="AC384" s="110">
        <v>0</v>
      </c>
      <c r="AD384" s="110">
        <v>0</v>
      </c>
      <c r="AE384" s="42" t="s">
        <v>579</v>
      </c>
      <c r="AF384" s="104" t="s">
        <v>765</v>
      </c>
      <c r="AG384" t="s">
        <v>8277</v>
      </c>
      <c r="AH384">
        <v>0</v>
      </c>
      <c r="AI384" s="495">
        <v>-138589.52208569486</v>
      </c>
      <c r="AK384" s="379"/>
      <c r="AL384" s="379"/>
      <c r="AM384" s="131"/>
      <c r="AN384" s="131"/>
      <c r="AO384" s="131"/>
      <c r="AP384" s="131"/>
      <c r="AQ384" s="131"/>
      <c r="AR384" s="132"/>
    </row>
    <row r="385" spans="1:44" ht="25">
      <c r="A385" s="104" t="s">
        <v>15</v>
      </c>
      <c r="B385" s="104" t="s">
        <v>6</v>
      </c>
      <c r="D385" s="42" t="s">
        <v>237</v>
      </c>
      <c r="F385" s="28" t="s">
        <v>381</v>
      </c>
      <c r="G385" s="28" t="s">
        <v>1352</v>
      </c>
      <c r="H385" s="28"/>
      <c r="I385" s="28" t="s">
        <v>16</v>
      </c>
      <c r="J385" s="28"/>
      <c r="K385" s="28"/>
      <c r="L385" s="28"/>
      <c r="M385" s="106" t="s">
        <v>6505</v>
      </c>
      <c r="N385" s="332"/>
      <c r="O385" s="28"/>
      <c r="P385" s="28"/>
      <c r="Q385" s="28"/>
      <c r="S385" s="112">
        <v>1</v>
      </c>
      <c r="T385" s="114">
        <v>2039</v>
      </c>
      <c r="U385" s="110">
        <v>271883</v>
      </c>
      <c r="V385" s="110"/>
      <c r="W385" s="110">
        <v>271883</v>
      </c>
      <c r="X385" s="111">
        <v>0.47557840616966585</v>
      </c>
      <c r="Y385" s="112">
        <v>0.52442159383033415</v>
      </c>
      <c r="Z385" s="110">
        <v>0</v>
      </c>
      <c r="AA385" s="110">
        <v>129418.7455308903</v>
      </c>
      <c r="AB385" s="110">
        <v>67752.923076568884</v>
      </c>
      <c r="AC385" s="110">
        <v>74711.331392540815</v>
      </c>
      <c r="AD385" s="110">
        <v>0</v>
      </c>
      <c r="AE385" s="42" t="s">
        <v>579</v>
      </c>
      <c r="AF385" s="104" t="s">
        <v>765</v>
      </c>
      <c r="AG385" t="s">
        <v>8372</v>
      </c>
      <c r="AH385">
        <v>0</v>
      </c>
      <c r="AI385" s="495">
        <v>-49544.589866412549</v>
      </c>
      <c r="AK385" s="379"/>
      <c r="AL385" s="379"/>
      <c r="AM385" s="131"/>
      <c r="AN385" s="131"/>
      <c r="AO385" s="131"/>
      <c r="AP385" s="131"/>
      <c r="AQ385" s="131"/>
      <c r="AR385" s="132"/>
    </row>
    <row r="386" spans="1:44" ht="25">
      <c r="A386" s="104" t="s">
        <v>15</v>
      </c>
      <c r="B386" s="104" t="s">
        <v>6</v>
      </c>
      <c r="D386" s="42" t="s">
        <v>238</v>
      </c>
      <c r="F386" s="28" t="s">
        <v>377</v>
      </c>
      <c r="G386" s="28" t="s">
        <v>1347</v>
      </c>
      <c r="H386" s="28"/>
      <c r="I386" s="28" t="s">
        <v>16</v>
      </c>
      <c r="J386" s="28"/>
      <c r="K386" s="28"/>
      <c r="L386" s="28"/>
      <c r="M386" s="106" t="s">
        <v>6505</v>
      </c>
      <c r="N386" s="332"/>
      <c r="O386" s="28"/>
      <c r="P386" s="28"/>
      <c r="Q386" s="28"/>
      <c r="S386" s="112">
        <v>1</v>
      </c>
      <c r="T386" s="114">
        <v>2039</v>
      </c>
      <c r="U386" s="110">
        <v>909590</v>
      </c>
      <c r="V386" s="110"/>
      <c r="W386" s="110">
        <v>909590</v>
      </c>
      <c r="X386" s="111">
        <v>0.47557840616966585</v>
      </c>
      <c r="Y386" s="112">
        <v>0.52442159383033415</v>
      </c>
      <c r="Z386" s="110">
        <v>0</v>
      </c>
      <c r="AA386" s="110">
        <v>417085.76130182447</v>
      </c>
      <c r="AB386" s="110">
        <v>234224.38087188298</v>
      </c>
      <c r="AC386" s="110">
        <v>258279.85782629254</v>
      </c>
      <c r="AD386" s="110">
        <v>0</v>
      </c>
      <c r="AE386" s="42" t="s">
        <v>579</v>
      </c>
      <c r="AF386" s="104" t="s">
        <v>765</v>
      </c>
      <c r="AG386" t="s">
        <v>8290</v>
      </c>
      <c r="AH386">
        <v>0</v>
      </c>
      <c r="AI386" s="495">
        <v>-171277.49416652208</v>
      </c>
      <c r="AK386" s="379"/>
      <c r="AL386" s="379"/>
      <c r="AM386" s="131"/>
      <c r="AN386" s="131"/>
      <c r="AO386" s="131"/>
      <c r="AP386" s="131"/>
      <c r="AQ386" s="131"/>
      <c r="AR386" s="132"/>
    </row>
    <row r="387" spans="1:44" ht="25">
      <c r="A387" s="104" t="s">
        <v>15</v>
      </c>
      <c r="B387" s="104" t="s">
        <v>6</v>
      </c>
      <c r="D387" s="42" t="s">
        <v>239</v>
      </c>
      <c r="F387" s="28" t="s">
        <v>383</v>
      </c>
      <c r="G387" s="28" t="s">
        <v>1858</v>
      </c>
      <c r="H387" s="28"/>
      <c r="I387" s="28" t="s">
        <v>16</v>
      </c>
      <c r="J387" s="28"/>
      <c r="K387" s="28"/>
      <c r="L387" s="28"/>
      <c r="M387" s="106" t="s">
        <v>6505</v>
      </c>
      <c r="N387" s="332"/>
      <c r="O387" s="28"/>
      <c r="P387" s="28"/>
      <c r="Q387" s="28"/>
      <c r="S387" s="112">
        <v>1</v>
      </c>
      <c r="T387" s="114">
        <v>2028</v>
      </c>
      <c r="U387" s="110">
        <v>3511114</v>
      </c>
      <c r="V387" s="110"/>
      <c r="W387" s="110">
        <v>3511114</v>
      </c>
      <c r="X387" s="111">
        <v>1</v>
      </c>
      <c r="Y387" s="112">
        <v>0</v>
      </c>
      <c r="Z387" s="110">
        <v>0</v>
      </c>
      <c r="AA387" s="110">
        <v>2190720.7249550135</v>
      </c>
      <c r="AB387" s="110">
        <v>1320393.2750449865</v>
      </c>
      <c r="AC387" s="110">
        <v>0</v>
      </c>
      <c r="AD387" s="110">
        <v>0</v>
      </c>
      <c r="AE387" s="42" t="s">
        <v>579</v>
      </c>
      <c r="AF387" s="104" t="s">
        <v>765</v>
      </c>
      <c r="AG387" t="s">
        <v>8542</v>
      </c>
      <c r="AH387">
        <v>0</v>
      </c>
      <c r="AI387" s="495">
        <v>-965542.74419337721</v>
      </c>
      <c r="AK387" s="379"/>
      <c r="AL387" s="379"/>
      <c r="AM387" s="131"/>
      <c r="AN387" s="131"/>
      <c r="AO387" s="131"/>
      <c r="AP387" s="131"/>
      <c r="AQ387" s="131"/>
      <c r="AR387" s="132"/>
    </row>
    <row r="388" spans="1:44" ht="25">
      <c r="A388" s="104" t="s">
        <v>15</v>
      </c>
      <c r="B388" s="104" t="s">
        <v>6</v>
      </c>
      <c r="D388" s="42" t="s">
        <v>236</v>
      </c>
      <c r="F388" s="28" t="s">
        <v>1164</v>
      </c>
      <c r="G388" s="28" t="s">
        <v>1337</v>
      </c>
      <c r="H388" s="28"/>
      <c r="I388" s="28" t="s">
        <v>16</v>
      </c>
      <c r="J388" s="28"/>
      <c r="K388" s="28"/>
      <c r="L388" s="28"/>
      <c r="M388" s="106" t="s">
        <v>6505</v>
      </c>
      <c r="N388" s="332"/>
      <c r="O388" s="28"/>
      <c r="P388" s="28"/>
      <c r="Q388" s="28"/>
      <c r="S388" s="112">
        <v>1</v>
      </c>
      <c r="T388" s="114">
        <v>2028</v>
      </c>
      <c r="U388" s="110">
        <v>516845</v>
      </c>
      <c r="V388" s="110"/>
      <c r="W388" s="110">
        <v>516845</v>
      </c>
      <c r="X388" s="111">
        <v>1</v>
      </c>
      <c r="Y388" s="112">
        <v>0</v>
      </c>
      <c r="Z388" s="110">
        <v>0</v>
      </c>
      <c r="AA388" s="110">
        <v>444886.61150766647</v>
      </c>
      <c r="AB388" s="110">
        <v>71958.388492333528</v>
      </c>
      <c r="AC388" s="110">
        <v>0</v>
      </c>
      <c r="AD388" s="110">
        <v>0</v>
      </c>
      <c r="AE388" s="42" t="s">
        <v>579</v>
      </c>
      <c r="AF388" s="104" t="s">
        <v>765</v>
      </c>
      <c r="AG388" t="s">
        <v>8228</v>
      </c>
      <c r="AH388">
        <v>0</v>
      </c>
      <c r="AI388" s="495">
        <v>-52619.852892126903</v>
      </c>
      <c r="AK388" s="379"/>
      <c r="AL388" s="379"/>
      <c r="AM388" s="131"/>
      <c r="AN388" s="131"/>
      <c r="AO388" s="131"/>
      <c r="AP388" s="131"/>
      <c r="AQ388" s="131"/>
      <c r="AR388" s="132"/>
    </row>
    <row r="389" spans="1:44" ht="25">
      <c r="A389" s="104" t="s">
        <v>15</v>
      </c>
      <c r="B389" s="104" t="s">
        <v>6</v>
      </c>
      <c r="D389" s="42" t="s">
        <v>242</v>
      </c>
      <c r="F389" s="28" t="s">
        <v>378</v>
      </c>
      <c r="G389" s="28" t="s">
        <v>1867</v>
      </c>
      <c r="H389" s="28"/>
      <c r="I389" s="28" t="s">
        <v>16</v>
      </c>
      <c r="J389" s="28"/>
      <c r="K389" s="28"/>
      <c r="L389" s="28"/>
      <c r="M389" s="106" t="s">
        <v>6505</v>
      </c>
      <c r="N389" s="332"/>
      <c r="O389" s="28"/>
      <c r="P389" s="28"/>
      <c r="Q389" s="28"/>
      <c r="S389" s="112">
        <v>1</v>
      </c>
      <c r="T389" s="114">
        <v>2028</v>
      </c>
      <c r="U389" s="110">
        <v>4461754</v>
      </c>
      <c r="V389" s="110"/>
      <c r="W389" s="110">
        <v>4461754</v>
      </c>
      <c r="X389" s="111">
        <v>1</v>
      </c>
      <c r="Y389" s="112">
        <v>0</v>
      </c>
      <c r="Z389" s="110">
        <v>0</v>
      </c>
      <c r="AA389" s="110">
        <v>2783862.0328052384</v>
      </c>
      <c r="AB389" s="110">
        <v>1677891.9671947616</v>
      </c>
      <c r="AC389" s="110">
        <v>0</v>
      </c>
      <c r="AD389" s="110">
        <v>0</v>
      </c>
      <c r="AE389" s="42" t="s">
        <v>579</v>
      </c>
      <c r="AF389" s="104" t="s">
        <v>765</v>
      </c>
      <c r="AG389" t="s">
        <v>8314</v>
      </c>
      <c r="AH389">
        <v>0</v>
      </c>
      <c r="AI389" s="495">
        <v>-1226965.060398431</v>
      </c>
      <c r="AK389" s="379"/>
      <c r="AL389" s="379"/>
      <c r="AM389" s="131"/>
      <c r="AN389" s="131"/>
      <c r="AO389" s="131"/>
      <c r="AP389" s="131"/>
      <c r="AQ389" s="131"/>
      <c r="AR389" s="132"/>
    </row>
    <row r="390" spans="1:44" ht="25">
      <c r="A390" s="104" t="s">
        <v>15</v>
      </c>
      <c r="B390" s="104" t="s">
        <v>6</v>
      </c>
      <c r="D390" s="42" t="s">
        <v>242</v>
      </c>
      <c r="F390" s="28" t="s">
        <v>379</v>
      </c>
      <c r="G390" s="28" t="s">
        <v>1867</v>
      </c>
      <c r="H390" s="28"/>
      <c r="I390" s="28" t="s">
        <v>16</v>
      </c>
      <c r="J390" s="28"/>
      <c r="K390" s="28"/>
      <c r="L390" s="28"/>
      <c r="M390" s="106" t="s">
        <v>6505</v>
      </c>
      <c r="N390" s="332"/>
      <c r="O390" s="28"/>
      <c r="P390" s="28"/>
      <c r="Q390" s="28"/>
      <c r="S390" s="112">
        <v>1</v>
      </c>
      <c r="T390" s="114">
        <v>2028</v>
      </c>
      <c r="U390" s="110">
        <v>4600865</v>
      </c>
      <c r="V390" s="110"/>
      <c r="W390" s="110">
        <v>4600865</v>
      </c>
      <c r="X390" s="111">
        <v>1</v>
      </c>
      <c r="Y390" s="112">
        <v>0</v>
      </c>
      <c r="Z390" s="110">
        <v>0</v>
      </c>
      <c r="AA390" s="110">
        <v>2870658.8017991292</v>
      </c>
      <c r="AB390" s="110">
        <v>1730206.1982008708</v>
      </c>
      <c r="AC390" s="110">
        <v>0</v>
      </c>
      <c r="AD390" s="110">
        <v>0</v>
      </c>
      <c r="AE390" s="42" t="s">
        <v>579</v>
      </c>
      <c r="AF390" s="104" t="s">
        <v>765</v>
      </c>
      <c r="AG390" t="s">
        <v>8315</v>
      </c>
      <c r="AH390">
        <v>0</v>
      </c>
      <c r="AI390" s="495">
        <v>-1265220.0463338024</v>
      </c>
      <c r="AK390" s="379"/>
      <c r="AL390" s="379"/>
      <c r="AM390" s="131"/>
      <c r="AN390" s="131"/>
      <c r="AO390" s="131"/>
      <c r="AP390" s="131"/>
      <c r="AQ390" s="131"/>
      <c r="AR390" s="132"/>
    </row>
    <row r="391" spans="1:44" ht="25">
      <c r="A391" s="104" t="s">
        <v>15</v>
      </c>
      <c r="B391" s="104" t="s">
        <v>6</v>
      </c>
      <c r="D391" s="42" t="s">
        <v>241</v>
      </c>
      <c r="F391" s="28" t="s">
        <v>382</v>
      </c>
      <c r="G391" s="28" t="s">
        <v>1842</v>
      </c>
      <c r="H391" s="28"/>
      <c r="I391" s="28" t="s">
        <v>16</v>
      </c>
      <c r="J391" s="28"/>
      <c r="K391" s="28"/>
      <c r="L391" s="28"/>
      <c r="M391" s="106" t="s">
        <v>6505</v>
      </c>
      <c r="N391" s="332"/>
      <c r="O391" s="28"/>
      <c r="P391" s="28"/>
      <c r="Q391" s="28"/>
      <c r="S391" s="112">
        <v>1</v>
      </c>
      <c r="T391" s="114">
        <v>2028</v>
      </c>
      <c r="U391" s="110">
        <v>3670248</v>
      </c>
      <c r="V391" s="110"/>
      <c r="W391" s="110">
        <v>3670248</v>
      </c>
      <c r="X391" s="111">
        <v>1</v>
      </c>
      <c r="Y391" s="112">
        <v>0</v>
      </c>
      <c r="Z391" s="110">
        <v>0</v>
      </c>
      <c r="AA391" s="110">
        <v>2290010.6232166453</v>
      </c>
      <c r="AB391" s="110">
        <v>1380237.3767833547</v>
      </c>
      <c r="AC391" s="110">
        <v>0</v>
      </c>
      <c r="AD391" s="110">
        <v>0</v>
      </c>
      <c r="AE391" s="42" t="s">
        <v>579</v>
      </c>
      <c r="AF391" s="104" t="s">
        <v>765</v>
      </c>
      <c r="AG391" t="s">
        <v>8387</v>
      </c>
      <c r="AH391">
        <v>0</v>
      </c>
      <c r="AI391" s="495">
        <v>-1009303.9775382555</v>
      </c>
      <c r="AK391" s="379"/>
      <c r="AL391" s="379"/>
      <c r="AM391" s="131"/>
      <c r="AN391" s="131"/>
      <c r="AO391" s="131"/>
      <c r="AP391" s="131"/>
      <c r="AQ391" s="131"/>
      <c r="AR391" s="132"/>
    </row>
    <row r="392" spans="1:44" ht="25">
      <c r="A392" s="104" t="s">
        <v>15</v>
      </c>
      <c r="B392" s="104" t="s">
        <v>6</v>
      </c>
      <c r="D392" s="42" t="s">
        <v>240</v>
      </c>
      <c r="F392" s="28" t="s">
        <v>375</v>
      </c>
      <c r="G392" s="28" t="s">
        <v>1341</v>
      </c>
      <c r="H392" s="28"/>
      <c r="I392" s="28" t="s">
        <v>16</v>
      </c>
      <c r="J392" s="28"/>
      <c r="K392" s="28"/>
      <c r="L392" s="28"/>
      <c r="M392" s="106" t="s">
        <v>6505</v>
      </c>
      <c r="N392" s="332"/>
      <c r="O392" s="28"/>
      <c r="P392" s="28"/>
      <c r="Q392" s="28"/>
      <c r="S392" s="112">
        <v>1</v>
      </c>
      <c r="T392" s="114">
        <v>2057</v>
      </c>
      <c r="U392" s="110">
        <v>210000</v>
      </c>
      <c r="V392" s="110"/>
      <c r="W392" s="110">
        <v>210000</v>
      </c>
      <c r="X392" s="111">
        <v>0.25345622119815669</v>
      </c>
      <c r="Y392" s="112">
        <v>0.74654377880184331</v>
      </c>
      <c r="Z392" s="110">
        <v>0</v>
      </c>
      <c r="AA392" s="110">
        <v>63934.174414343222</v>
      </c>
      <c r="AB392" s="110">
        <v>37021.292199129595</v>
      </c>
      <c r="AC392" s="110">
        <v>109044.53338652717</v>
      </c>
      <c r="AD392" s="110">
        <v>0</v>
      </c>
      <c r="AE392" s="42" t="s">
        <v>579</v>
      </c>
      <c r="AF392" s="104" t="s">
        <v>765</v>
      </c>
      <c r="AG392" t="s">
        <v>8249</v>
      </c>
      <c r="AH392">
        <v>0</v>
      </c>
      <c r="AI392" s="495">
        <v>-27071.964648043653</v>
      </c>
      <c r="AK392" s="379"/>
      <c r="AL392" s="379"/>
      <c r="AM392" s="131"/>
      <c r="AN392" s="131"/>
      <c r="AO392" s="131"/>
      <c r="AP392" s="131"/>
      <c r="AQ392" s="131"/>
      <c r="AR392" s="132"/>
    </row>
    <row r="393" spans="1:44" ht="50">
      <c r="A393" s="104" t="s">
        <v>2015</v>
      </c>
      <c r="B393" s="104" t="s">
        <v>1940</v>
      </c>
      <c r="D393" s="42" t="s">
        <v>218</v>
      </c>
      <c r="F393" s="28" t="s">
        <v>6743</v>
      </c>
      <c r="G393" s="28" t="s">
        <v>1785</v>
      </c>
      <c r="H393" s="28"/>
      <c r="I393" s="28" t="s">
        <v>16</v>
      </c>
      <c r="J393" s="28"/>
      <c r="K393" s="28"/>
      <c r="L393" s="28"/>
      <c r="M393" s="106" t="s">
        <v>5952</v>
      </c>
      <c r="N393" s="332"/>
      <c r="O393" s="28"/>
      <c r="P393" s="28"/>
      <c r="Q393" s="28"/>
      <c r="S393" s="112">
        <v>1</v>
      </c>
      <c r="T393" s="114">
        <v>2048</v>
      </c>
      <c r="U393" s="110">
        <v>966056</v>
      </c>
      <c r="V393" s="110"/>
      <c r="W393" s="110">
        <v>966056</v>
      </c>
      <c r="X393" s="111">
        <v>0.33300000000000002</v>
      </c>
      <c r="Y393" s="112">
        <v>0.66700000000000004</v>
      </c>
      <c r="Z393" s="110">
        <v>0</v>
      </c>
      <c r="AA393" s="110">
        <v>105068.55922437385</v>
      </c>
      <c r="AB393" s="110">
        <v>286708.8177782835</v>
      </c>
      <c r="AC393" s="110">
        <v>574278.62299734261</v>
      </c>
      <c r="AD393" s="110">
        <v>0</v>
      </c>
      <c r="AE393" s="42" t="s">
        <v>656</v>
      </c>
      <c r="AF393" s="104" t="s">
        <v>765</v>
      </c>
      <c r="AG393" t="s">
        <v>8176</v>
      </c>
      <c r="AH393">
        <v>0</v>
      </c>
      <c r="AI393" s="495">
        <v>-87120.148945704874</v>
      </c>
      <c r="AK393" s="379"/>
      <c r="AL393" s="379"/>
      <c r="AM393" s="131"/>
      <c r="AN393" s="131"/>
      <c r="AO393" s="131"/>
      <c r="AP393" s="131"/>
      <c r="AQ393" s="131"/>
      <c r="AR393" s="132"/>
    </row>
    <row r="394" spans="1:44" ht="25">
      <c r="A394" s="104" t="s">
        <v>5883</v>
      </c>
      <c r="B394" s="104" t="s">
        <v>10</v>
      </c>
      <c r="D394" s="42" t="s">
        <v>96</v>
      </c>
      <c r="F394" s="28" t="s">
        <v>1450</v>
      </c>
      <c r="G394" s="28" t="s">
        <v>1348</v>
      </c>
      <c r="H394" s="28"/>
      <c r="I394" s="28" t="s">
        <v>25</v>
      </c>
      <c r="J394" s="28"/>
      <c r="K394" s="28"/>
      <c r="L394" s="28"/>
      <c r="M394" s="106" t="s">
        <v>6742</v>
      </c>
      <c r="N394" s="332"/>
      <c r="O394" s="28"/>
      <c r="P394" s="28"/>
      <c r="Q394" s="28"/>
      <c r="S394" s="112">
        <v>1</v>
      </c>
      <c r="T394" s="114">
        <v>2038</v>
      </c>
      <c r="U394" s="110">
        <v>2144000</v>
      </c>
      <c r="V394" s="110"/>
      <c r="W394" s="110">
        <v>2144000</v>
      </c>
      <c r="X394" s="111">
        <v>0.5</v>
      </c>
      <c r="Y394" s="112">
        <v>0.5</v>
      </c>
      <c r="Z394" s="110">
        <v>0</v>
      </c>
      <c r="AA394" s="110">
        <v>519260.44690408162</v>
      </c>
      <c r="AB394" s="110">
        <v>812369.77654795919</v>
      </c>
      <c r="AC394" s="110">
        <v>812369.77654795919</v>
      </c>
      <c r="AD394" s="110">
        <v>0</v>
      </c>
      <c r="AE394" s="42" t="s">
        <v>470</v>
      </c>
      <c r="AF394" s="104" t="s">
        <v>764</v>
      </c>
      <c r="AG394" t="s">
        <v>8308</v>
      </c>
      <c r="AH394">
        <v>0</v>
      </c>
      <c r="AI394" s="495">
        <v>-440176.58535933128</v>
      </c>
      <c r="AK394" s="379"/>
      <c r="AL394" s="379"/>
      <c r="AM394" s="131"/>
      <c r="AN394" s="131"/>
      <c r="AO394" s="131"/>
      <c r="AP394" s="131"/>
      <c r="AQ394" s="131"/>
      <c r="AR394" s="132"/>
    </row>
    <row r="395" spans="1:44" ht="25">
      <c r="A395" s="104" t="s">
        <v>26</v>
      </c>
      <c r="B395" s="104" t="s">
        <v>11</v>
      </c>
      <c r="D395" s="42" t="s">
        <v>222</v>
      </c>
      <c r="F395" s="28" t="s">
        <v>6785</v>
      </c>
      <c r="G395" s="28" t="s">
        <v>1325</v>
      </c>
      <c r="H395" s="28"/>
      <c r="I395" s="28" t="s">
        <v>16</v>
      </c>
      <c r="J395" s="28"/>
      <c r="K395" s="28"/>
      <c r="L395" s="28"/>
      <c r="M395" s="106" t="s">
        <v>6073</v>
      </c>
      <c r="N395" s="332"/>
      <c r="O395" s="28"/>
      <c r="P395" s="28"/>
      <c r="Q395" s="28"/>
      <c r="S395" s="112">
        <v>0.19624394242245582</v>
      </c>
      <c r="T395" s="114">
        <v>2050</v>
      </c>
      <c r="U395" s="110">
        <v>69541</v>
      </c>
      <c r="V395" s="110"/>
      <c r="W395" s="110">
        <v>69541</v>
      </c>
      <c r="X395" s="111">
        <v>0.30805687203791476</v>
      </c>
      <c r="Y395" s="112">
        <v>0.69194312796208524</v>
      </c>
      <c r="Z395" s="110">
        <v>55894</v>
      </c>
      <c r="AA395" s="110">
        <v>11076.74445927146</v>
      </c>
      <c r="AB395" s="110">
        <v>791.7848822149532</v>
      </c>
      <c r="AC395" s="110">
        <v>1778.4706585135866</v>
      </c>
      <c r="AD395" s="110">
        <v>0</v>
      </c>
      <c r="AE395" s="42" t="s">
        <v>1884</v>
      </c>
      <c r="AF395" s="104" t="s">
        <v>764</v>
      </c>
      <c r="AG395" t="s">
        <v>8297</v>
      </c>
      <c r="AH395">
        <v>0</v>
      </c>
      <c r="AI395" s="495">
        <v>-532.57653764664371</v>
      </c>
      <c r="AK395" s="379"/>
      <c r="AL395" s="379"/>
      <c r="AM395" s="131"/>
      <c r="AN395" s="131"/>
      <c r="AO395" s="131"/>
      <c r="AP395" s="131"/>
      <c r="AQ395" s="131"/>
      <c r="AR395" s="132"/>
    </row>
    <row r="396" spans="1:44" ht="25">
      <c r="A396" s="104" t="s">
        <v>26</v>
      </c>
      <c r="B396" s="104" t="s">
        <v>11</v>
      </c>
      <c r="D396" s="42" t="s">
        <v>221</v>
      </c>
      <c r="F396" s="28" t="s">
        <v>6832</v>
      </c>
      <c r="G396" s="28" t="s">
        <v>1325</v>
      </c>
      <c r="H396" s="28"/>
      <c r="I396" s="28" t="s">
        <v>16</v>
      </c>
      <c r="J396" s="28"/>
      <c r="K396" s="28"/>
      <c r="L396" s="28"/>
      <c r="M396" s="106" t="s">
        <v>6073</v>
      </c>
      <c r="N396" s="332"/>
      <c r="O396" s="28"/>
      <c r="P396" s="28"/>
      <c r="Q396" s="28"/>
      <c r="S396" s="112">
        <v>0.47202426080363913</v>
      </c>
      <c r="T396" s="114">
        <v>2050</v>
      </c>
      <c r="U396" s="110">
        <v>52760</v>
      </c>
      <c r="V396" s="110"/>
      <c r="W396" s="110">
        <v>52760</v>
      </c>
      <c r="X396" s="111">
        <v>0.30805687203791476</v>
      </c>
      <c r="Y396" s="112">
        <v>0.69194312796208524</v>
      </c>
      <c r="Z396" s="110">
        <v>27856</v>
      </c>
      <c r="AA396" s="110">
        <v>20213.61793901198</v>
      </c>
      <c r="AB396" s="110">
        <v>1444.9044263707176</v>
      </c>
      <c r="AC396" s="110">
        <v>3245.477634617303</v>
      </c>
      <c r="AD396" s="110">
        <v>0</v>
      </c>
      <c r="AE396" s="42" t="s">
        <v>1884</v>
      </c>
      <c r="AF396" s="104" t="s">
        <v>764</v>
      </c>
      <c r="AG396" t="s">
        <v>8450</v>
      </c>
      <c r="AH396">
        <v>0</v>
      </c>
      <c r="AI396" s="495">
        <v>-971.88291152282625</v>
      </c>
      <c r="AK396" s="379"/>
      <c r="AL396" s="379"/>
      <c r="AM396" s="131"/>
      <c r="AN396" s="131"/>
      <c r="AO396" s="131"/>
      <c r="AP396" s="131"/>
      <c r="AQ396" s="131"/>
      <c r="AR396" s="132"/>
    </row>
    <row r="397" spans="1:44" ht="25">
      <c r="A397" s="104" t="s">
        <v>26</v>
      </c>
      <c r="B397" s="104" t="s">
        <v>11</v>
      </c>
      <c r="D397" s="42" t="s">
        <v>220</v>
      </c>
      <c r="F397" s="28" t="s">
        <v>6833</v>
      </c>
      <c r="G397" s="28" t="s">
        <v>1325</v>
      </c>
      <c r="H397" s="28"/>
      <c r="I397" s="28" t="s">
        <v>16</v>
      </c>
      <c r="J397" s="28"/>
      <c r="K397" s="28"/>
      <c r="L397" s="28"/>
      <c r="M397" s="106" t="s">
        <v>6073</v>
      </c>
      <c r="N397" s="332"/>
      <c r="O397" s="28"/>
      <c r="P397" s="28"/>
      <c r="Q397" s="28"/>
      <c r="S397" s="112">
        <v>0.21428600434508943</v>
      </c>
      <c r="T397" s="114">
        <v>2050</v>
      </c>
      <c r="U397" s="110">
        <v>246255</v>
      </c>
      <c r="V397" s="110"/>
      <c r="W397" s="110">
        <v>246255</v>
      </c>
      <c r="X397" s="111">
        <v>0.30805687203791476</v>
      </c>
      <c r="Y397" s="112">
        <v>0.69194312796208524</v>
      </c>
      <c r="Z397" s="110">
        <v>193486.00000000003</v>
      </c>
      <c r="AA397" s="110">
        <v>43046.618495079834</v>
      </c>
      <c r="AB397" s="110">
        <v>2995.0464351649716</v>
      </c>
      <c r="AC397" s="110">
        <v>6727.335069755165</v>
      </c>
      <c r="AD397" s="110">
        <v>0</v>
      </c>
      <c r="AE397" s="42" t="s">
        <v>1884</v>
      </c>
      <c r="AF397" s="104" t="s">
        <v>764</v>
      </c>
      <c r="AG397" t="s">
        <v>8451</v>
      </c>
      <c r="AH397">
        <v>0</v>
      </c>
      <c r="AI397" s="495">
        <v>-2014.5515484823939</v>
      </c>
      <c r="AK397" s="379"/>
      <c r="AL397" s="379"/>
      <c r="AM397" s="131"/>
      <c r="AN397" s="131"/>
      <c r="AO397" s="131"/>
      <c r="AP397" s="131"/>
      <c r="AQ397" s="131"/>
      <c r="AR397" s="132"/>
    </row>
    <row r="398" spans="1:44" ht="13">
      <c r="A398" s="104" t="s">
        <v>26</v>
      </c>
      <c r="B398" s="104" t="s">
        <v>11</v>
      </c>
      <c r="D398" s="42" t="s">
        <v>223</v>
      </c>
      <c r="F398" s="28" t="s">
        <v>1874</v>
      </c>
      <c r="G398" s="28" t="s">
        <v>1336</v>
      </c>
      <c r="H398" s="28"/>
      <c r="I398" s="28" t="s">
        <v>16</v>
      </c>
      <c r="J398" s="28"/>
      <c r="K398" s="28"/>
      <c r="L398" s="28"/>
      <c r="M398" s="106" t="s">
        <v>6073</v>
      </c>
      <c r="N398" s="332"/>
      <c r="O398" s="28"/>
      <c r="P398" s="28"/>
      <c r="Q398" s="28"/>
      <c r="S398" s="112">
        <v>0.17697407407407406</v>
      </c>
      <c r="T398" s="114">
        <v>2050</v>
      </c>
      <c r="U398" s="110">
        <v>270000</v>
      </c>
      <c r="V398" s="110"/>
      <c r="W398" s="110">
        <v>270000</v>
      </c>
      <c r="X398" s="111">
        <v>0.30805687203791476</v>
      </c>
      <c r="Y398" s="112">
        <v>0.69194312796208524</v>
      </c>
      <c r="Z398" s="110">
        <v>222217</v>
      </c>
      <c r="AA398" s="110">
        <v>38783.621345157793</v>
      </c>
      <c r="AB398" s="110">
        <v>2772.3204386954671</v>
      </c>
      <c r="AC398" s="110">
        <v>6227.0582161467391</v>
      </c>
      <c r="AD398" s="110">
        <v>0</v>
      </c>
      <c r="AE398" s="42" t="s">
        <v>1884</v>
      </c>
      <c r="AF398" s="104" t="s">
        <v>764</v>
      </c>
      <c r="AG398" t="s">
        <v>8424</v>
      </c>
      <c r="AH398">
        <v>0</v>
      </c>
      <c r="AI398" s="495">
        <v>-1864.7398474660756</v>
      </c>
      <c r="AK398" s="379"/>
      <c r="AL398" s="379"/>
      <c r="AM398" s="131"/>
      <c r="AN398" s="131"/>
      <c r="AO398" s="131"/>
      <c r="AP398" s="131"/>
      <c r="AQ398" s="131"/>
      <c r="AR398" s="132"/>
    </row>
    <row r="399" spans="1:44" ht="13">
      <c r="A399" s="104" t="s">
        <v>26</v>
      </c>
      <c r="B399" s="104" t="s">
        <v>11</v>
      </c>
      <c r="D399" s="42" t="s">
        <v>228</v>
      </c>
      <c r="F399" s="28" t="s">
        <v>6758</v>
      </c>
      <c r="G399" s="28" t="s">
        <v>1325</v>
      </c>
      <c r="H399" s="28"/>
      <c r="I399" s="28" t="s">
        <v>16</v>
      </c>
      <c r="J399" s="28"/>
      <c r="K399" s="28"/>
      <c r="L399" s="28"/>
      <c r="M399" s="106" t="s">
        <v>6073</v>
      </c>
      <c r="N399" s="332"/>
      <c r="O399" s="28"/>
      <c r="P399" s="28"/>
      <c r="Q399" s="28"/>
      <c r="S399" s="112">
        <v>0.38866969364590315</v>
      </c>
      <c r="T399" s="114">
        <v>2050</v>
      </c>
      <c r="U399" s="110">
        <v>353976.66</v>
      </c>
      <c r="V399" s="110"/>
      <c r="W399" s="110">
        <v>353976.66</v>
      </c>
      <c r="X399" s="111">
        <v>0.30805687203791476</v>
      </c>
      <c r="Y399" s="112">
        <v>0.69194312796208524</v>
      </c>
      <c r="Z399" s="110">
        <v>216396.65999999997</v>
      </c>
      <c r="AA399" s="110">
        <v>111079.48860188312</v>
      </c>
      <c r="AB399" s="110">
        <v>8163.6646487089947</v>
      </c>
      <c r="AC399" s="110">
        <v>18336.84674940789</v>
      </c>
      <c r="AD399" s="110">
        <v>0</v>
      </c>
      <c r="AE399" s="42" t="s">
        <v>1884</v>
      </c>
      <c r="AF399" s="104" t="s">
        <v>764</v>
      </c>
      <c r="AG399" t="s">
        <v>8207</v>
      </c>
      <c r="AH399">
        <v>0</v>
      </c>
      <c r="AI399" s="495">
        <v>-5491.1079395140678</v>
      </c>
      <c r="AK399" s="379"/>
      <c r="AL399" s="379"/>
      <c r="AM399" s="131"/>
      <c r="AN399" s="131"/>
      <c r="AO399" s="131"/>
      <c r="AP399" s="131"/>
      <c r="AQ399" s="131"/>
      <c r="AR399" s="132"/>
    </row>
    <row r="400" spans="1:44" ht="25">
      <c r="A400" s="104" t="s">
        <v>26</v>
      </c>
      <c r="B400" s="104" t="s">
        <v>11</v>
      </c>
      <c r="D400" s="42" t="s">
        <v>224</v>
      </c>
      <c r="F400" s="28" t="s">
        <v>6781</v>
      </c>
      <c r="G400" s="28" t="s">
        <v>1325</v>
      </c>
      <c r="H400" s="28"/>
      <c r="I400" s="28" t="s">
        <v>16</v>
      </c>
      <c r="J400" s="28"/>
      <c r="K400" s="28"/>
      <c r="L400" s="28"/>
      <c r="M400" s="106" t="s">
        <v>6073</v>
      </c>
      <c r="N400" s="332"/>
      <c r="O400" s="28"/>
      <c r="P400" s="28"/>
      <c r="Q400" s="28"/>
      <c r="S400" s="112">
        <v>0.34003851367526561</v>
      </c>
      <c r="T400" s="114">
        <v>2050</v>
      </c>
      <c r="U400" s="110">
        <v>99626.95</v>
      </c>
      <c r="V400" s="110"/>
      <c r="W400" s="110">
        <v>99626.95</v>
      </c>
      <c r="X400" s="111">
        <v>0.30805687203791476</v>
      </c>
      <c r="Y400" s="112">
        <v>0.69194312796208524</v>
      </c>
      <c r="Z400" s="110">
        <v>65749.95</v>
      </c>
      <c r="AA400" s="110">
        <v>27351.648752478519</v>
      </c>
      <c r="AB400" s="110">
        <v>2010.1792942601724</v>
      </c>
      <c r="AC400" s="110">
        <v>4515.1719532613088</v>
      </c>
      <c r="AD400" s="110">
        <v>0</v>
      </c>
      <c r="AE400" s="42" t="s">
        <v>1884</v>
      </c>
      <c r="AF400" s="104" t="s">
        <v>764</v>
      </c>
      <c r="AG400" t="s">
        <v>8293</v>
      </c>
      <c r="AH400">
        <v>0</v>
      </c>
      <c r="AI400" s="495">
        <v>-1352.1025124794157</v>
      </c>
      <c r="AK400" s="379"/>
      <c r="AL400" s="379"/>
      <c r="AM400" s="131"/>
      <c r="AN400" s="131"/>
      <c r="AO400" s="131"/>
      <c r="AP400" s="131"/>
      <c r="AQ400" s="131"/>
      <c r="AR400" s="132"/>
    </row>
    <row r="401" spans="1:44" ht="25">
      <c r="A401" s="104" t="s">
        <v>26</v>
      </c>
      <c r="B401" s="104" t="s">
        <v>11</v>
      </c>
      <c r="D401" s="42" t="s">
        <v>226</v>
      </c>
      <c r="F401" s="28" t="s">
        <v>6782</v>
      </c>
      <c r="G401" s="28" t="s">
        <v>1325</v>
      </c>
      <c r="H401" s="28"/>
      <c r="I401" s="28" t="s">
        <v>16</v>
      </c>
      <c r="J401" s="28"/>
      <c r="K401" s="28"/>
      <c r="L401" s="28"/>
      <c r="M401" s="106" t="s">
        <v>6073</v>
      </c>
      <c r="N401" s="332"/>
      <c r="O401" s="28"/>
      <c r="P401" s="28"/>
      <c r="Q401" s="28"/>
      <c r="S401" s="112">
        <v>0.48935441426843435</v>
      </c>
      <c r="T401" s="114">
        <v>2050</v>
      </c>
      <c r="U401" s="110">
        <v>197793.25</v>
      </c>
      <c r="V401" s="110"/>
      <c r="W401" s="110">
        <v>197793.25</v>
      </c>
      <c r="X401" s="111">
        <v>0.30805687203791476</v>
      </c>
      <c r="Y401" s="112">
        <v>0.69194312796208524</v>
      </c>
      <c r="Z401" s="110">
        <v>101002.25000000001</v>
      </c>
      <c r="AA401" s="110">
        <v>77259.422883941836</v>
      </c>
      <c r="AB401" s="110">
        <v>6016.8365523401899</v>
      </c>
      <c r="AC401" s="110">
        <v>13514.74056371796</v>
      </c>
      <c r="AD401" s="110">
        <v>0</v>
      </c>
      <c r="AE401" s="42" t="s">
        <v>1884</v>
      </c>
      <c r="AF401" s="104" t="s">
        <v>764</v>
      </c>
      <c r="AG401" t="s">
        <v>8294</v>
      </c>
      <c r="AH401">
        <v>0</v>
      </c>
      <c r="AI401" s="495">
        <v>-4047.0916414405247</v>
      </c>
      <c r="AK401" s="379"/>
      <c r="AL401" s="379"/>
      <c r="AM401" s="131"/>
      <c r="AN401" s="131"/>
      <c r="AO401" s="131"/>
      <c r="AP401" s="131"/>
      <c r="AQ401" s="131"/>
      <c r="AR401" s="132"/>
    </row>
    <row r="402" spans="1:44" ht="25">
      <c r="A402" s="104" t="s">
        <v>26</v>
      </c>
      <c r="B402" s="104" t="s">
        <v>11</v>
      </c>
      <c r="D402" s="42" t="s">
        <v>225</v>
      </c>
      <c r="F402" s="28" t="s">
        <v>6756</v>
      </c>
      <c r="G402" s="28" t="s">
        <v>1325</v>
      </c>
      <c r="H402" s="28"/>
      <c r="I402" s="28" t="s">
        <v>16</v>
      </c>
      <c r="J402" s="28"/>
      <c r="K402" s="28"/>
      <c r="L402" s="28"/>
      <c r="M402" s="106" t="s">
        <v>6073</v>
      </c>
      <c r="N402" s="332"/>
      <c r="O402" s="28"/>
      <c r="P402" s="28"/>
      <c r="Q402" s="28"/>
      <c r="S402" s="112">
        <v>0.29834472572241461</v>
      </c>
      <c r="T402" s="114">
        <v>2050</v>
      </c>
      <c r="U402" s="110">
        <v>265330.65000000002</v>
      </c>
      <c r="V402" s="110"/>
      <c r="W402" s="110">
        <v>265330.65000000002</v>
      </c>
      <c r="X402" s="111">
        <v>0.30805687203791476</v>
      </c>
      <c r="Y402" s="112">
        <v>0.69194312796208524</v>
      </c>
      <c r="Z402" s="110">
        <v>186170.65000000005</v>
      </c>
      <c r="AA402" s="110">
        <v>63912.286071558861</v>
      </c>
      <c r="AB402" s="110">
        <v>4697.1630585245139</v>
      </c>
      <c r="AC402" s="110">
        <v>10550.550869916597</v>
      </c>
      <c r="AD402" s="110">
        <v>0</v>
      </c>
      <c r="AE402" s="42" t="s">
        <v>1884</v>
      </c>
      <c r="AF402" s="104" t="s">
        <v>764</v>
      </c>
      <c r="AG402" t="s">
        <v>8205</v>
      </c>
      <c r="AH402">
        <v>0</v>
      </c>
      <c r="AI402" s="495">
        <v>-3159.4425388278287</v>
      </c>
      <c r="AK402" s="379"/>
      <c r="AL402" s="379"/>
      <c r="AM402" s="131"/>
      <c r="AN402" s="131"/>
      <c r="AO402" s="131"/>
      <c r="AP402" s="131"/>
      <c r="AQ402" s="131"/>
      <c r="AR402" s="132"/>
    </row>
    <row r="403" spans="1:44" ht="25">
      <c r="A403" s="104" t="s">
        <v>26</v>
      </c>
      <c r="B403" s="104" t="s">
        <v>11</v>
      </c>
      <c r="D403" s="42" t="s">
        <v>231</v>
      </c>
      <c r="F403" s="28" t="s">
        <v>6784</v>
      </c>
      <c r="G403" s="28" t="s">
        <v>1325</v>
      </c>
      <c r="H403" s="28"/>
      <c r="I403" s="28" t="s">
        <v>16</v>
      </c>
      <c r="J403" s="28"/>
      <c r="K403" s="28"/>
      <c r="L403" s="28"/>
      <c r="M403" s="106" t="s">
        <v>6073</v>
      </c>
      <c r="N403" s="332"/>
      <c r="O403" s="28"/>
      <c r="P403" s="28"/>
      <c r="Q403" s="28"/>
      <c r="S403" s="112">
        <v>0.47853346868095781</v>
      </c>
      <c r="T403" s="114">
        <v>2050</v>
      </c>
      <c r="U403" s="110">
        <v>167470</v>
      </c>
      <c r="V403" s="110"/>
      <c r="W403" s="110">
        <v>167470</v>
      </c>
      <c r="X403" s="111">
        <v>0.30805687203791476</v>
      </c>
      <c r="Y403" s="112">
        <v>0.69194312796208524</v>
      </c>
      <c r="Z403" s="110">
        <v>87330</v>
      </c>
      <c r="AA403" s="110">
        <v>63968.449028516072</v>
      </c>
      <c r="AB403" s="110">
        <v>4981.7574082770407</v>
      </c>
      <c r="AC403" s="110">
        <v>11189.793563206887</v>
      </c>
      <c r="AD403" s="110">
        <v>0</v>
      </c>
      <c r="AE403" s="42" t="s">
        <v>1884</v>
      </c>
      <c r="AF403" s="104" t="s">
        <v>764</v>
      </c>
      <c r="AG403" t="s">
        <v>8296</v>
      </c>
      <c r="AH403">
        <v>0</v>
      </c>
      <c r="AI403" s="495">
        <v>-3350.868615315926</v>
      </c>
      <c r="AK403" s="379"/>
      <c r="AL403" s="379"/>
      <c r="AM403" s="131"/>
      <c r="AN403" s="131"/>
      <c r="AO403" s="131"/>
      <c r="AP403" s="131"/>
      <c r="AQ403" s="131"/>
      <c r="AR403" s="132"/>
    </row>
    <row r="404" spans="1:44" ht="25">
      <c r="A404" s="104" t="s">
        <v>26</v>
      </c>
      <c r="B404" s="104" t="s">
        <v>11</v>
      </c>
      <c r="D404" s="42" t="s">
        <v>230</v>
      </c>
      <c r="F404" s="28" t="s">
        <v>6800</v>
      </c>
      <c r="G404" s="28" t="s">
        <v>1827</v>
      </c>
      <c r="H404" s="28"/>
      <c r="I404" s="28" t="s">
        <v>16</v>
      </c>
      <c r="J404" s="28"/>
      <c r="K404" s="28"/>
      <c r="L404" s="28"/>
      <c r="M404" s="106" t="s">
        <v>6073</v>
      </c>
      <c r="N404" s="332"/>
      <c r="O404" s="28"/>
      <c r="P404" s="28"/>
      <c r="Q404" s="28"/>
      <c r="S404" s="112">
        <v>0.12848654037886342</v>
      </c>
      <c r="T404" s="114">
        <v>2050</v>
      </c>
      <c r="U404" s="110">
        <v>250750</v>
      </c>
      <c r="V404" s="110"/>
      <c r="W404" s="110">
        <v>250750</v>
      </c>
      <c r="X404" s="111">
        <v>0.30805687203791476</v>
      </c>
      <c r="Y404" s="112">
        <v>0.69194312796208524</v>
      </c>
      <c r="Z404" s="110">
        <v>218532</v>
      </c>
      <c r="AA404" s="110">
        <v>25716.689428509242</v>
      </c>
      <c r="AB404" s="110">
        <v>2002.7733988004709</v>
      </c>
      <c r="AC404" s="110">
        <v>4498.5371726902868</v>
      </c>
      <c r="AD404" s="110">
        <v>0</v>
      </c>
      <c r="AE404" s="42" t="s">
        <v>1884</v>
      </c>
      <c r="AF404" s="104" t="s">
        <v>764</v>
      </c>
      <c r="AG404" t="s">
        <v>8377</v>
      </c>
      <c r="AH404">
        <v>0</v>
      </c>
      <c r="AI404" s="495">
        <v>-1347.1211011760486</v>
      </c>
      <c r="AK404" s="379"/>
      <c r="AL404" s="379"/>
      <c r="AM404" s="131"/>
      <c r="AN404" s="131"/>
      <c r="AO404" s="131"/>
      <c r="AP404" s="131"/>
      <c r="AQ404" s="131"/>
      <c r="AR404" s="132"/>
    </row>
    <row r="405" spans="1:44" ht="25">
      <c r="A405" s="104" t="s">
        <v>26</v>
      </c>
      <c r="B405" s="104" t="s">
        <v>11</v>
      </c>
      <c r="D405" s="42" t="s">
        <v>229</v>
      </c>
      <c r="F405" s="28" t="s">
        <v>6780</v>
      </c>
      <c r="G405" s="28" t="s">
        <v>1325</v>
      </c>
      <c r="H405" s="28"/>
      <c r="I405" s="28" t="s">
        <v>16</v>
      </c>
      <c r="J405" s="28"/>
      <c r="K405" s="28"/>
      <c r="L405" s="28"/>
      <c r="M405" s="106" t="s">
        <v>6073</v>
      </c>
      <c r="N405" s="332"/>
      <c r="O405" s="28"/>
      <c r="P405" s="28"/>
      <c r="Q405" s="28"/>
      <c r="S405" s="112">
        <v>0.42461895229742891</v>
      </c>
      <c r="T405" s="114">
        <v>2050</v>
      </c>
      <c r="U405" s="110">
        <v>305132.40000000002</v>
      </c>
      <c r="V405" s="110"/>
      <c r="W405" s="110">
        <v>305132.40000000002</v>
      </c>
      <c r="X405" s="111">
        <v>0.30805687203791476</v>
      </c>
      <c r="Y405" s="112">
        <v>0.69194312796208524</v>
      </c>
      <c r="Z405" s="110">
        <v>175567.40000000002</v>
      </c>
      <c r="AA405" s="110">
        <v>103419.91637608787</v>
      </c>
      <c r="AB405" s="110">
        <v>8054.1726803520787</v>
      </c>
      <c r="AC405" s="110">
        <v>18090.910943560048</v>
      </c>
      <c r="AD405" s="110">
        <v>0</v>
      </c>
      <c r="AE405" s="42" t="s">
        <v>1884</v>
      </c>
      <c r="AF405" s="104" t="s">
        <v>764</v>
      </c>
      <c r="AG405" t="s">
        <v>8292</v>
      </c>
      <c r="AH405">
        <v>0</v>
      </c>
      <c r="AI405" s="495">
        <v>-5417.4605957500435</v>
      </c>
      <c r="AK405" s="379"/>
      <c r="AL405" s="379"/>
      <c r="AM405" s="131"/>
      <c r="AN405" s="131"/>
      <c r="AO405" s="131"/>
      <c r="AP405" s="131"/>
      <c r="AQ405" s="131"/>
      <c r="AR405" s="132"/>
    </row>
    <row r="406" spans="1:44" ht="13">
      <c r="A406" s="104" t="s">
        <v>26</v>
      </c>
      <c r="B406" s="104" t="s">
        <v>11</v>
      </c>
      <c r="D406" s="42" t="s">
        <v>233</v>
      </c>
      <c r="F406" s="28" t="s">
        <v>6783</v>
      </c>
      <c r="G406" s="28" t="s">
        <v>1325</v>
      </c>
      <c r="H406" s="28"/>
      <c r="I406" s="28" t="s">
        <v>16</v>
      </c>
      <c r="J406" s="28"/>
      <c r="K406" s="28"/>
      <c r="L406" s="28"/>
      <c r="M406" s="106" t="s">
        <v>6073</v>
      </c>
      <c r="N406" s="332"/>
      <c r="O406" s="28"/>
      <c r="P406" s="28"/>
      <c r="Q406" s="28"/>
      <c r="S406" s="112">
        <v>0.46837976122797043</v>
      </c>
      <c r="T406" s="114">
        <v>2050</v>
      </c>
      <c r="U406" s="110">
        <v>87950</v>
      </c>
      <c r="V406" s="110"/>
      <c r="W406" s="110">
        <v>87950</v>
      </c>
      <c r="X406" s="111">
        <v>0.30805687203791476</v>
      </c>
      <c r="Y406" s="112">
        <v>0.69194312796208524</v>
      </c>
      <c r="Z406" s="110">
        <v>46756</v>
      </c>
      <c r="AA406" s="110">
        <v>32881.411146502243</v>
      </c>
      <c r="AB406" s="110">
        <v>2560.7501207457549</v>
      </c>
      <c r="AC406" s="110">
        <v>5751.8387327520013</v>
      </c>
      <c r="AD406" s="110">
        <v>0</v>
      </c>
      <c r="AE406" s="42" t="s">
        <v>1884</v>
      </c>
      <c r="AF406" s="104" t="s">
        <v>764</v>
      </c>
      <c r="AG406" t="s">
        <v>8295</v>
      </c>
      <c r="AH406">
        <v>0</v>
      </c>
      <c r="AI406" s="495">
        <v>-1722.4317661507926</v>
      </c>
      <c r="AK406" s="379"/>
      <c r="AL406" s="379"/>
      <c r="AM406" s="131"/>
      <c r="AN406" s="131"/>
      <c r="AO406" s="131"/>
      <c r="AP406" s="131"/>
      <c r="AQ406" s="131"/>
      <c r="AR406" s="132"/>
    </row>
    <row r="407" spans="1:44" ht="13">
      <c r="A407" s="104" t="s">
        <v>26</v>
      </c>
      <c r="B407" s="104" t="s">
        <v>11</v>
      </c>
      <c r="D407" s="42" t="s">
        <v>232</v>
      </c>
      <c r="F407" s="28" t="s">
        <v>6798</v>
      </c>
      <c r="G407" s="28" t="s">
        <v>1827</v>
      </c>
      <c r="H407" s="28"/>
      <c r="I407" s="28" t="s">
        <v>16</v>
      </c>
      <c r="J407" s="28"/>
      <c r="K407" s="28"/>
      <c r="L407" s="28"/>
      <c r="M407" s="106" t="s">
        <v>6073</v>
      </c>
      <c r="N407" s="332"/>
      <c r="O407" s="28"/>
      <c r="P407" s="28"/>
      <c r="Q407" s="28"/>
      <c r="S407" s="112">
        <v>0.35566826837515569</v>
      </c>
      <c r="T407" s="114">
        <v>2050</v>
      </c>
      <c r="U407" s="110">
        <v>112380</v>
      </c>
      <c r="V407" s="110"/>
      <c r="W407" s="110">
        <v>112380</v>
      </c>
      <c r="X407" s="111">
        <v>0.30805687203791476</v>
      </c>
      <c r="Y407" s="112">
        <v>0.69194312796208524</v>
      </c>
      <c r="Z407" s="110">
        <v>72410</v>
      </c>
      <c r="AA407" s="110">
        <v>31904.403639503202</v>
      </c>
      <c r="AB407" s="110">
        <v>2484.6623859350334</v>
      </c>
      <c r="AC407" s="110">
        <v>5580.9339745617654</v>
      </c>
      <c r="AD407" s="110">
        <v>0</v>
      </c>
      <c r="AE407" s="42" t="s">
        <v>1884</v>
      </c>
      <c r="AF407" s="104" t="s">
        <v>764</v>
      </c>
      <c r="AG407" t="s">
        <v>8375</v>
      </c>
      <c r="AH407">
        <v>0</v>
      </c>
      <c r="AI407" s="495">
        <v>-1671.2530391087814</v>
      </c>
      <c r="AK407" s="379"/>
      <c r="AL407" s="379"/>
      <c r="AM407" s="131"/>
      <c r="AN407" s="131"/>
      <c r="AO407" s="131"/>
      <c r="AP407" s="131"/>
      <c r="AQ407" s="131"/>
      <c r="AR407" s="132"/>
    </row>
    <row r="408" spans="1:44" ht="25">
      <c r="A408" s="104" t="s">
        <v>26</v>
      </c>
      <c r="B408" s="104" t="s">
        <v>11</v>
      </c>
      <c r="D408" s="42" t="s">
        <v>234</v>
      </c>
      <c r="F408" s="28" t="s">
        <v>6801</v>
      </c>
      <c r="G408" s="28" t="s">
        <v>1828</v>
      </c>
      <c r="H408" s="28"/>
      <c r="I408" s="28" t="s">
        <v>16</v>
      </c>
      <c r="J408" s="28"/>
      <c r="K408" s="28"/>
      <c r="L408" s="28"/>
      <c r="M408" s="106" t="s">
        <v>6073</v>
      </c>
      <c r="N408" s="332"/>
      <c r="O408" s="28"/>
      <c r="P408" s="28"/>
      <c r="Q408" s="28"/>
      <c r="S408" s="112">
        <v>0.23608667529107374</v>
      </c>
      <c r="T408" s="114">
        <v>2050</v>
      </c>
      <c r="U408" s="110">
        <v>154600</v>
      </c>
      <c r="V408" s="110"/>
      <c r="W408" s="110">
        <v>154600</v>
      </c>
      <c r="X408" s="111">
        <v>0.30805687203791476</v>
      </c>
      <c r="Y408" s="112">
        <v>0.69194312796208524</v>
      </c>
      <c r="Z408" s="110">
        <v>118101</v>
      </c>
      <c r="AA408" s="110">
        <v>29133.82107676327</v>
      </c>
      <c r="AB408" s="110">
        <v>2268.8939810918841</v>
      </c>
      <c r="AC408" s="110">
        <v>5096.2849421448454</v>
      </c>
      <c r="AD408" s="110">
        <v>0</v>
      </c>
      <c r="AE408" s="42" t="s">
        <v>1884</v>
      </c>
      <c r="AF408" s="104" t="s">
        <v>764</v>
      </c>
      <c r="AG408" t="s">
        <v>8378</v>
      </c>
      <c r="AH408">
        <v>0</v>
      </c>
      <c r="AI408" s="495">
        <v>-1526.1212077666073</v>
      </c>
      <c r="AK408" s="379"/>
      <c r="AL408" s="379"/>
      <c r="AM408" s="131"/>
      <c r="AN408" s="131"/>
      <c r="AO408" s="131"/>
      <c r="AP408" s="131"/>
      <c r="AQ408" s="131"/>
      <c r="AR408" s="132"/>
    </row>
    <row r="409" spans="1:44" ht="25">
      <c r="A409" s="104" t="s">
        <v>26</v>
      </c>
      <c r="B409" s="104" t="s">
        <v>11</v>
      </c>
      <c r="D409" s="1" t="s">
        <v>802</v>
      </c>
      <c r="F409" s="28" t="s">
        <v>801</v>
      </c>
      <c r="G409" s="28" t="s">
        <v>1169</v>
      </c>
      <c r="H409" s="28"/>
      <c r="I409" s="28"/>
      <c r="J409" s="28"/>
      <c r="K409" s="28"/>
      <c r="L409" s="28"/>
      <c r="M409" s="106" t="s">
        <v>6005</v>
      </c>
      <c r="N409" s="332"/>
      <c r="O409" s="28"/>
      <c r="P409" s="28"/>
      <c r="Q409" s="28"/>
      <c r="S409" s="112">
        <v>0.75</v>
      </c>
      <c r="T409" s="114">
        <v>2028</v>
      </c>
      <c r="U409" s="110">
        <v>460903.06999999995</v>
      </c>
      <c r="V409" s="110"/>
      <c r="W409" s="110">
        <v>460903.06999999995</v>
      </c>
      <c r="X409" s="111">
        <v>1</v>
      </c>
      <c r="Y409" s="112">
        <v>0</v>
      </c>
      <c r="Z409" s="110">
        <v>115225.76749999999</v>
      </c>
      <c r="AA409" s="110">
        <v>0</v>
      </c>
      <c r="AB409" s="110">
        <v>345677.30249999999</v>
      </c>
      <c r="AC409" s="110">
        <v>0</v>
      </c>
      <c r="AD409" s="110">
        <v>0</v>
      </c>
      <c r="AE409" s="42" t="s">
        <v>1911</v>
      </c>
      <c r="AF409" s="104" t="s">
        <v>765</v>
      </c>
      <c r="AG409" t="s">
        <v>7842</v>
      </c>
      <c r="AH409">
        <v>0</v>
      </c>
      <c r="AI409" s="495">
        <v>-348180.1263931006</v>
      </c>
      <c r="AK409" s="379"/>
      <c r="AL409" s="379"/>
      <c r="AM409" s="131"/>
      <c r="AN409" s="131"/>
      <c r="AO409" s="131"/>
      <c r="AP409" s="131"/>
      <c r="AQ409" s="131"/>
      <c r="AR409" s="132"/>
    </row>
    <row r="410" spans="1:44" ht="25">
      <c r="A410" s="104" t="s">
        <v>26</v>
      </c>
      <c r="B410" s="104" t="s">
        <v>11</v>
      </c>
      <c r="D410" s="1" t="s">
        <v>802</v>
      </c>
      <c r="F410" s="28" t="s">
        <v>801</v>
      </c>
      <c r="G410" s="28" t="s">
        <v>1169</v>
      </c>
      <c r="H410" s="28"/>
      <c r="I410" s="28"/>
      <c r="J410" s="28"/>
      <c r="K410" s="28"/>
      <c r="L410" s="28"/>
      <c r="M410" s="106" t="s">
        <v>6005</v>
      </c>
      <c r="N410" s="332"/>
      <c r="O410" s="28"/>
      <c r="P410" s="28"/>
      <c r="Q410" s="28"/>
      <c r="S410" s="112">
        <v>0.75</v>
      </c>
      <c r="T410" s="114">
        <v>2028</v>
      </c>
      <c r="U410" s="110">
        <v>977988.74</v>
      </c>
      <c r="V410" s="110"/>
      <c r="W410" s="110">
        <v>977988.74</v>
      </c>
      <c r="X410" s="111">
        <v>1</v>
      </c>
      <c r="Y410" s="112">
        <v>0</v>
      </c>
      <c r="Z410" s="110">
        <v>244497.185</v>
      </c>
      <c r="AA410" s="110">
        <v>0</v>
      </c>
      <c r="AB410" s="110">
        <v>733491.55499999993</v>
      </c>
      <c r="AC410" s="110">
        <v>0</v>
      </c>
      <c r="AD410" s="110">
        <v>0</v>
      </c>
      <c r="AE410" s="42" t="s">
        <v>1911</v>
      </c>
      <c r="AF410" s="104" t="s">
        <v>765</v>
      </c>
      <c r="AG410" t="s">
        <v>8096</v>
      </c>
      <c r="AH410">
        <v>0</v>
      </c>
      <c r="AI410" s="495">
        <v>-738802.2889589977</v>
      </c>
      <c r="AK410" s="379"/>
      <c r="AL410" s="379"/>
      <c r="AM410" s="131"/>
      <c r="AN410" s="131"/>
      <c r="AO410" s="131"/>
      <c r="AP410" s="131"/>
      <c r="AQ410" s="131"/>
      <c r="AR410" s="132"/>
    </row>
    <row r="411" spans="1:44" ht="37.5">
      <c r="A411" s="104" t="s">
        <v>26</v>
      </c>
      <c r="B411" s="104" t="s">
        <v>11</v>
      </c>
      <c r="D411" s="1" t="s">
        <v>901</v>
      </c>
      <c r="F411" s="28" t="s">
        <v>994</v>
      </c>
      <c r="G411" s="28" t="s">
        <v>1170</v>
      </c>
      <c r="H411" s="28"/>
      <c r="I411" s="28"/>
      <c r="J411" s="28"/>
      <c r="K411" s="28"/>
      <c r="L411" s="28"/>
      <c r="M411" s="106" t="s">
        <v>6005</v>
      </c>
      <c r="N411" s="332"/>
      <c r="O411" s="28"/>
      <c r="P411" s="28"/>
      <c r="Q411" s="28"/>
      <c r="S411" s="112">
        <v>0.37</v>
      </c>
      <c r="T411" s="114">
        <v>2028</v>
      </c>
      <c r="U411" s="110">
        <v>148950.51999999999</v>
      </c>
      <c r="V411" s="110"/>
      <c r="W411" s="110">
        <v>148950.51999999999</v>
      </c>
      <c r="X411" s="111">
        <v>1</v>
      </c>
      <c r="Y411" s="112">
        <v>0</v>
      </c>
      <c r="Z411" s="110">
        <v>93838.82759999999</v>
      </c>
      <c r="AA411" s="110">
        <v>0</v>
      </c>
      <c r="AB411" s="110">
        <v>55111.6924</v>
      </c>
      <c r="AC411" s="110">
        <v>0</v>
      </c>
      <c r="AD411" s="110">
        <v>0</v>
      </c>
      <c r="AE411" s="42" t="s">
        <v>1911</v>
      </c>
      <c r="AF411" s="104" t="s">
        <v>765</v>
      </c>
      <c r="AG411" t="s">
        <v>7843</v>
      </c>
      <c r="AH411">
        <v>0</v>
      </c>
      <c r="AI411" s="495">
        <v>-55510.720220254218</v>
      </c>
      <c r="AK411" s="379"/>
      <c r="AL411" s="379"/>
      <c r="AM411" s="131"/>
      <c r="AN411" s="131"/>
      <c r="AO411" s="131"/>
      <c r="AP411" s="131"/>
      <c r="AQ411" s="131"/>
      <c r="AR411" s="132"/>
    </row>
    <row r="412" spans="1:44" ht="37.5">
      <c r="A412" s="104" t="s">
        <v>26</v>
      </c>
      <c r="B412" s="104" t="s">
        <v>11</v>
      </c>
      <c r="D412" s="1" t="s">
        <v>902</v>
      </c>
      <c r="F412" s="28" t="s">
        <v>995</v>
      </c>
      <c r="G412" s="28" t="s">
        <v>1170</v>
      </c>
      <c r="H412" s="28"/>
      <c r="I412" s="28"/>
      <c r="J412" s="28"/>
      <c r="K412" s="28"/>
      <c r="L412" s="28"/>
      <c r="M412" s="106" t="s">
        <v>6005</v>
      </c>
      <c r="N412" s="332"/>
      <c r="O412" s="28"/>
      <c r="P412" s="28"/>
      <c r="Q412" s="28"/>
      <c r="S412" s="112">
        <v>0.37</v>
      </c>
      <c r="T412" s="114">
        <v>2028</v>
      </c>
      <c r="U412" s="110">
        <v>282945.64999999997</v>
      </c>
      <c r="V412" s="110"/>
      <c r="W412" s="110">
        <v>282945.64999999997</v>
      </c>
      <c r="X412" s="111">
        <v>1</v>
      </c>
      <c r="Y412" s="112">
        <v>0</v>
      </c>
      <c r="Z412" s="110">
        <v>178255.75949999999</v>
      </c>
      <c r="AA412" s="110">
        <v>0</v>
      </c>
      <c r="AB412" s="110">
        <v>104689.89049999998</v>
      </c>
      <c r="AC412" s="110">
        <v>0</v>
      </c>
      <c r="AD412" s="110">
        <v>0</v>
      </c>
      <c r="AE412" s="42" t="s">
        <v>1911</v>
      </c>
      <c r="AF412" s="104" t="s">
        <v>765</v>
      </c>
      <c r="AG412" t="s">
        <v>7844</v>
      </c>
      <c r="AH412">
        <v>0</v>
      </c>
      <c r="AI412" s="495">
        <v>-105447.88171728417</v>
      </c>
      <c r="AK412" s="379"/>
      <c r="AL412" s="379"/>
      <c r="AM412" s="131"/>
      <c r="AN412" s="131"/>
      <c r="AO412" s="131"/>
      <c r="AP412" s="131"/>
      <c r="AQ412" s="131"/>
      <c r="AR412" s="132"/>
    </row>
    <row r="413" spans="1:44" ht="25">
      <c r="A413" s="104" t="s">
        <v>26</v>
      </c>
      <c r="B413" s="104" t="s">
        <v>11</v>
      </c>
      <c r="D413" s="113" t="s">
        <v>915</v>
      </c>
      <c r="F413" s="28" t="s">
        <v>916</v>
      </c>
      <c r="G413" s="28" t="s">
        <v>1225</v>
      </c>
      <c r="H413" s="28"/>
      <c r="I413" s="28"/>
      <c r="J413" s="28"/>
      <c r="K413" s="28"/>
      <c r="L413" s="28"/>
      <c r="M413" s="106" t="s">
        <v>6033</v>
      </c>
      <c r="N413" s="332"/>
      <c r="O413" s="28"/>
      <c r="P413" s="28"/>
      <c r="Q413" s="28"/>
      <c r="S413" s="112">
        <v>0.83</v>
      </c>
      <c r="T413" s="114">
        <v>2028</v>
      </c>
      <c r="U413" s="110">
        <v>107234.20000000003</v>
      </c>
      <c r="V413" s="110"/>
      <c r="W413" s="110">
        <v>107234.20000000003</v>
      </c>
      <c r="X413" s="111">
        <v>1</v>
      </c>
      <c r="Y413" s="112">
        <v>0</v>
      </c>
      <c r="Z413" s="110">
        <v>18229.814000000009</v>
      </c>
      <c r="AA413" s="110">
        <v>0</v>
      </c>
      <c r="AB413" s="110">
        <v>89004.386000000013</v>
      </c>
      <c r="AC413" s="110">
        <v>0</v>
      </c>
      <c r="AD413" s="110">
        <v>0</v>
      </c>
      <c r="AE413" s="42" t="s">
        <v>1894</v>
      </c>
      <c r="AF413" s="104" t="s">
        <v>764</v>
      </c>
      <c r="AG413" t="s">
        <v>7858</v>
      </c>
      <c r="AH413">
        <v>0</v>
      </c>
      <c r="AI413" s="495">
        <v>-31825.921590856931</v>
      </c>
      <c r="AK413" s="379"/>
      <c r="AL413" s="379"/>
      <c r="AM413" s="131"/>
      <c r="AN413" s="131"/>
      <c r="AO413" s="131"/>
      <c r="AP413" s="131"/>
      <c r="AQ413" s="131"/>
      <c r="AR413" s="132"/>
    </row>
    <row r="414" spans="1:44" ht="25">
      <c r="A414" s="104" t="s">
        <v>26</v>
      </c>
      <c r="B414" s="104" t="s">
        <v>11</v>
      </c>
      <c r="D414" s="113" t="s">
        <v>818</v>
      </c>
      <c r="F414" s="28" t="s">
        <v>817</v>
      </c>
      <c r="G414" s="28" t="s">
        <v>1190</v>
      </c>
      <c r="H414" s="28"/>
      <c r="I414" s="28"/>
      <c r="J414" s="28"/>
      <c r="K414" s="28"/>
      <c r="L414" s="28"/>
      <c r="M414" s="106" t="s">
        <v>6055</v>
      </c>
      <c r="N414" s="332"/>
      <c r="O414" s="28"/>
      <c r="P414" s="28"/>
      <c r="Q414" s="28"/>
      <c r="S414" s="112">
        <v>0.1</v>
      </c>
      <c r="T414" s="114">
        <v>2028</v>
      </c>
      <c r="U414" s="110">
        <v>1861979.0600000008</v>
      </c>
      <c r="V414" s="110"/>
      <c r="W414" s="110">
        <v>1861979.0600000008</v>
      </c>
      <c r="X414" s="111">
        <v>1</v>
      </c>
      <c r="Y414" s="112">
        <v>0</v>
      </c>
      <c r="Z414" s="110">
        <v>1675781.1540000008</v>
      </c>
      <c r="AA414" s="110">
        <v>0</v>
      </c>
      <c r="AB414" s="110">
        <v>186197.90599999996</v>
      </c>
      <c r="AC414" s="110">
        <v>0</v>
      </c>
      <c r="AD414" s="110">
        <v>0</v>
      </c>
      <c r="AE414" s="42" t="s">
        <v>1886</v>
      </c>
      <c r="AF414" s="104" t="s">
        <v>764</v>
      </c>
      <c r="AG414" t="s">
        <v>8087</v>
      </c>
      <c r="AH414">
        <v>0</v>
      </c>
      <c r="AI414" s="495">
        <v>-18012.631067714432</v>
      </c>
      <c r="AK414" s="379"/>
      <c r="AL414" s="379"/>
      <c r="AM414" s="131"/>
      <c r="AN414" s="131"/>
      <c r="AO414" s="131"/>
      <c r="AP414" s="131"/>
      <c r="AQ414" s="131"/>
      <c r="AR414" s="132"/>
    </row>
    <row r="415" spans="1:44" ht="37.5">
      <c r="A415" s="104" t="s">
        <v>5882</v>
      </c>
      <c r="B415" s="104" t="s">
        <v>280</v>
      </c>
      <c r="D415" s="1" t="s">
        <v>6587</v>
      </c>
      <c r="F415" s="28" t="s">
        <v>1060</v>
      </c>
      <c r="G415" s="28" t="s">
        <v>1721</v>
      </c>
      <c r="H415" s="28"/>
      <c r="I415" s="28"/>
      <c r="J415" s="28"/>
      <c r="K415" s="28"/>
      <c r="L415" s="28"/>
      <c r="M415" s="106" t="s">
        <v>5992</v>
      </c>
      <c r="N415" s="332"/>
      <c r="O415" s="28"/>
      <c r="P415" s="28"/>
      <c r="Q415" s="28"/>
      <c r="S415" s="112">
        <v>0.14000000000000001</v>
      </c>
      <c r="T415" s="114">
        <v>2028</v>
      </c>
      <c r="U415" s="110">
        <v>25655.950000000004</v>
      </c>
      <c r="V415" s="110"/>
      <c r="W415" s="110">
        <v>25655.950000000004</v>
      </c>
      <c r="X415" s="111">
        <v>1</v>
      </c>
      <c r="Y415" s="112">
        <v>0</v>
      </c>
      <c r="Z415" s="110">
        <v>22064.117000000002</v>
      </c>
      <c r="AA415" s="110">
        <v>0</v>
      </c>
      <c r="AB415" s="110">
        <v>3591.8330000000024</v>
      </c>
      <c r="AC415" s="110">
        <v>0</v>
      </c>
      <c r="AD415" s="110">
        <v>0</v>
      </c>
      <c r="AE415" s="42" t="s">
        <v>543</v>
      </c>
      <c r="AF415" s="104" t="s">
        <v>765</v>
      </c>
      <c r="AG415" t="s">
        <v>7812</v>
      </c>
      <c r="AH415">
        <v>0</v>
      </c>
      <c r="AI415" s="495">
        <v>-133.07557916711997</v>
      </c>
      <c r="AK415" s="379"/>
      <c r="AL415" s="379"/>
      <c r="AM415" s="131"/>
      <c r="AN415" s="131"/>
      <c r="AO415" s="131"/>
      <c r="AP415" s="131"/>
      <c r="AQ415" s="131"/>
      <c r="AR415" s="132"/>
    </row>
    <row r="416" spans="1:44" ht="25">
      <c r="A416" s="104" t="s">
        <v>26</v>
      </c>
      <c r="B416" s="104" t="s">
        <v>11</v>
      </c>
      <c r="D416" s="113" t="s">
        <v>794</v>
      </c>
      <c r="F416" s="28" t="s">
        <v>1180</v>
      </c>
      <c r="G416" s="28" t="s">
        <v>1167</v>
      </c>
      <c r="H416" s="28"/>
      <c r="I416" s="28"/>
      <c r="J416" s="28"/>
      <c r="K416" s="28"/>
      <c r="L416" s="28"/>
      <c r="M416" s="106" t="s">
        <v>6019</v>
      </c>
      <c r="N416" s="332"/>
      <c r="O416" s="28"/>
      <c r="P416" s="28"/>
      <c r="Q416" s="28"/>
      <c r="S416" s="112">
        <v>0.05</v>
      </c>
      <c r="T416" s="114">
        <v>2028</v>
      </c>
      <c r="U416" s="110">
        <v>6138395.7899999991</v>
      </c>
      <c r="V416" s="110"/>
      <c r="W416" s="110">
        <v>6138395.7899999991</v>
      </c>
      <c r="X416" s="111">
        <v>1</v>
      </c>
      <c r="Y416" s="112">
        <v>0</v>
      </c>
      <c r="Z416" s="110">
        <v>5831476.0004999992</v>
      </c>
      <c r="AA416" s="110">
        <v>0</v>
      </c>
      <c r="AB416" s="110">
        <v>306919.78949999996</v>
      </c>
      <c r="AC416" s="110">
        <v>0</v>
      </c>
      <c r="AD416" s="110">
        <v>0</v>
      </c>
      <c r="AE416" s="42" t="s">
        <v>1891</v>
      </c>
      <c r="AF416" s="104" t="s">
        <v>764</v>
      </c>
      <c r="AG416" t="s">
        <v>7829</v>
      </c>
      <c r="AH416">
        <v>0</v>
      </c>
      <c r="AI416" s="495">
        <v>30062.552587500377</v>
      </c>
      <c r="AK416" s="379"/>
      <c r="AL416" s="379"/>
      <c r="AM416" s="131"/>
      <c r="AN416" s="131"/>
      <c r="AO416" s="131"/>
      <c r="AP416" s="131"/>
      <c r="AQ416" s="131"/>
      <c r="AR416" s="132"/>
    </row>
    <row r="417" spans="1:44" ht="25">
      <c r="A417" s="104" t="s">
        <v>26</v>
      </c>
      <c r="B417" s="104" t="s">
        <v>11</v>
      </c>
      <c r="D417" s="113" t="s">
        <v>794</v>
      </c>
      <c r="F417" s="28" t="s">
        <v>1180</v>
      </c>
      <c r="G417" s="28" t="s">
        <v>1167</v>
      </c>
      <c r="H417" s="28"/>
      <c r="I417" s="28"/>
      <c r="J417" s="28"/>
      <c r="K417" s="28"/>
      <c r="L417" s="28"/>
      <c r="M417" s="106" t="s">
        <v>6019</v>
      </c>
      <c r="N417" s="332"/>
      <c r="O417" s="28"/>
      <c r="P417" s="28"/>
      <c r="Q417" s="28"/>
      <c r="S417" s="112">
        <v>0.05</v>
      </c>
      <c r="T417" s="114">
        <v>2028</v>
      </c>
      <c r="U417" s="110">
        <v>9187998.5499999989</v>
      </c>
      <c r="V417" s="110"/>
      <c r="W417" s="110">
        <v>9187998.5499999989</v>
      </c>
      <c r="X417" s="111">
        <v>1</v>
      </c>
      <c r="Y417" s="112">
        <v>0</v>
      </c>
      <c r="Z417" s="110">
        <v>8728598.6224999987</v>
      </c>
      <c r="AA417" s="110">
        <v>0</v>
      </c>
      <c r="AB417" s="110">
        <v>459399.92750000022</v>
      </c>
      <c r="AC417" s="110">
        <v>0</v>
      </c>
      <c r="AD417" s="110">
        <v>0</v>
      </c>
      <c r="AE417" s="42" t="s">
        <v>1891</v>
      </c>
      <c r="AF417" s="104" t="s">
        <v>764</v>
      </c>
      <c r="AG417" t="s">
        <v>8053</v>
      </c>
      <c r="AH417">
        <v>0</v>
      </c>
      <c r="AI417" s="495">
        <v>44997.862476256581</v>
      </c>
      <c r="AK417" s="379"/>
      <c r="AL417" s="379"/>
      <c r="AM417" s="131"/>
      <c r="AN417" s="131"/>
      <c r="AO417" s="131"/>
      <c r="AP417" s="131"/>
      <c r="AQ417" s="131"/>
      <c r="AR417" s="132"/>
    </row>
    <row r="418" spans="1:44" ht="25">
      <c r="A418" s="104" t="s">
        <v>26</v>
      </c>
      <c r="B418" s="104" t="s">
        <v>11</v>
      </c>
      <c r="D418" s="606" t="s">
        <v>906</v>
      </c>
      <c r="F418" s="28" t="s">
        <v>1178</v>
      </c>
      <c r="G418" s="28" t="s">
        <v>1177</v>
      </c>
      <c r="H418" s="28"/>
      <c r="I418" s="28"/>
      <c r="J418" s="28"/>
      <c r="K418" s="28"/>
      <c r="L418" s="28"/>
      <c r="M418" s="106" t="s">
        <v>6013</v>
      </c>
      <c r="N418" s="332"/>
      <c r="O418" s="28"/>
      <c r="P418" s="28"/>
      <c r="Q418" s="28"/>
      <c r="S418" s="112">
        <v>0.15</v>
      </c>
      <c r="T418" s="114">
        <v>2028</v>
      </c>
      <c r="U418" s="110">
        <v>-2640</v>
      </c>
      <c r="V418" s="110"/>
      <c r="W418" s="110">
        <v>-2640</v>
      </c>
      <c r="X418" s="111">
        <v>1</v>
      </c>
      <c r="Y418" s="112">
        <v>0</v>
      </c>
      <c r="Z418" s="110">
        <v>-2244</v>
      </c>
      <c r="AA418" s="110">
        <v>0</v>
      </c>
      <c r="AB418" s="110">
        <v>-396</v>
      </c>
      <c r="AC418" s="110">
        <v>0</v>
      </c>
      <c r="AD418" s="110">
        <v>0</v>
      </c>
      <c r="AE418" s="42" t="s">
        <v>1909</v>
      </c>
      <c r="AF418" s="104" t="s">
        <v>764</v>
      </c>
      <c r="AG418" t="s">
        <v>7793</v>
      </c>
      <c r="AH418">
        <v>0</v>
      </c>
      <c r="AI418" s="495">
        <v>396.0000000000004</v>
      </c>
      <c r="AK418" s="379"/>
      <c r="AL418" s="379"/>
      <c r="AM418" s="131"/>
      <c r="AN418" s="131"/>
      <c r="AO418" s="131"/>
      <c r="AP418" s="131"/>
      <c r="AQ418" s="131"/>
      <c r="AR418" s="132"/>
    </row>
    <row r="419" spans="1:44" ht="25">
      <c r="A419" s="104" t="s">
        <v>26</v>
      </c>
      <c r="B419" s="104" t="s">
        <v>11</v>
      </c>
      <c r="D419" s="606" t="s">
        <v>906</v>
      </c>
      <c r="F419" s="28" t="s">
        <v>1178</v>
      </c>
      <c r="G419" s="28" t="s">
        <v>1177</v>
      </c>
      <c r="H419" s="28"/>
      <c r="I419" s="28"/>
      <c r="J419" s="28"/>
      <c r="K419" s="28"/>
      <c r="L419" s="28"/>
      <c r="M419" s="106" t="s">
        <v>6013</v>
      </c>
      <c r="N419" s="332"/>
      <c r="O419" s="28"/>
      <c r="P419" s="28"/>
      <c r="Q419" s="28"/>
      <c r="S419" s="112">
        <v>0.15</v>
      </c>
      <c r="T419" s="114">
        <v>2028</v>
      </c>
      <c r="U419" s="110">
        <v>361392.63</v>
      </c>
      <c r="V419" s="110"/>
      <c r="W419" s="110">
        <v>361392.63</v>
      </c>
      <c r="X419" s="111">
        <v>1</v>
      </c>
      <c r="Y419" s="112">
        <v>0</v>
      </c>
      <c r="Z419" s="110">
        <v>307183.73550000001</v>
      </c>
      <c r="AA419" s="110">
        <v>0</v>
      </c>
      <c r="AB419" s="110">
        <v>54208.894499999995</v>
      </c>
      <c r="AC419" s="110">
        <v>0</v>
      </c>
      <c r="AD419" s="110">
        <v>0</v>
      </c>
      <c r="AE419" s="42" t="s">
        <v>1909</v>
      </c>
      <c r="AF419" s="104" t="s">
        <v>764</v>
      </c>
      <c r="AG419" t="s">
        <v>7926</v>
      </c>
      <c r="AH419">
        <v>0</v>
      </c>
      <c r="AI419" s="495">
        <v>-54208.894500000039</v>
      </c>
      <c r="AK419" s="379"/>
      <c r="AL419" s="379"/>
      <c r="AM419" s="131"/>
      <c r="AN419" s="131"/>
      <c r="AO419" s="131"/>
      <c r="AP419" s="131"/>
      <c r="AQ419" s="131"/>
      <c r="AR419" s="132"/>
    </row>
    <row r="420" spans="1:44" ht="13">
      <c r="A420" s="104" t="s">
        <v>26</v>
      </c>
      <c r="B420" s="104" t="s">
        <v>11</v>
      </c>
      <c r="D420" s="1" t="s">
        <v>813</v>
      </c>
      <c r="F420" s="28" t="s">
        <v>812</v>
      </c>
      <c r="G420" s="28" t="s">
        <v>1222</v>
      </c>
      <c r="H420" s="28"/>
      <c r="I420" s="28"/>
      <c r="J420" s="28"/>
      <c r="K420" s="28"/>
      <c r="L420" s="28"/>
      <c r="M420" s="106" t="s">
        <v>6055</v>
      </c>
      <c r="N420" s="332"/>
      <c r="O420" s="28"/>
      <c r="P420" s="28"/>
      <c r="Q420" s="28"/>
      <c r="S420" s="112">
        <v>0.3</v>
      </c>
      <c r="T420" s="114">
        <v>2028</v>
      </c>
      <c r="U420" s="110">
        <v>794380.5</v>
      </c>
      <c r="V420" s="110"/>
      <c r="W420" s="110">
        <v>794380.5</v>
      </c>
      <c r="X420" s="111">
        <v>1</v>
      </c>
      <c r="Y420" s="112">
        <v>0</v>
      </c>
      <c r="Z420" s="110">
        <v>556066.35</v>
      </c>
      <c r="AA420" s="110">
        <v>0</v>
      </c>
      <c r="AB420" s="110">
        <v>238314.15000000002</v>
      </c>
      <c r="AC420" s="110">
        <v>0</v>
      </c>
      <c r="AD420" s="110">
        <v>0</v>
      </c>
      <c r="AE420" s="42" t="s">
        <v>1886</v>
      </c>
      <c r="AF420" s="104" t="s">
        <v>764</v>
      </c>
      <c r="AG420" t="s">
        <v>7980</v>
      </c>
      <c r="AH420">
        <v>0</v>
      </c>
      <c r="AI420" s="495">
        <v>-23054.313307723009</v>
      </c>
      <c r="AK420" s="379"/>
      <c r="AL420" s="379"/>
      <c r="AM420" s="131"/>
      <c r="AN420" s="131"/>
      <c r="AO420" s="131"/>
      <c r="AP420" s="131"/>
      <c r="AQ420" s="131"/>
      <c r="AR420" s="132"/>
    </row>
    <row r="421" spans="1:44" ht="25">
      <c r="A421" s="104" t="s">
        <v>26</v>
      </c>
      <c r="B421" s="104" t="s">
        <v>11</v>
      </c>
      <c r="D421" s="113" t="s">
        <v>808</v>
      </c>
      <c r="F421" s="28" t="s">
        <v>1204</v>
      </c>
      <c r="G421" s="28" t="s">
        <v>1184</v>
      </c>
      <c r="H421" s="28"/>
      <c r="I421" s="28"/>
      <c r="J421" s="28"/>
      <c r="K421" s="28"/>
      <c r="L421" s="28"/>
      <c r="M421" s="106" t="s">
        <v>6009</v>
      </c>
      <c r="N421" s="332"/>
      <c r="O421" s="28"/>
      <c r="P421" s="28"/>
      <c r="Q421" s="28"/>
      <c r="S421" s="112">
        <v>0.35</v>
      </c>
      <c r="T421" s="114">
        <v>2028</v>
      </c>
      <c r="U421" s="110">
        <v>1764731.3199999998</v>
      </c>
      <c r="V421" s="110"/>
      <c r="W421" s="110">
        <v>1764731.3199999998</v>
      </c>
      <c r="X421" s="111">
        <v>1</v>
      </c>
      <c r="Y421" s="112">
        <v>0</v>
      </c>
      <c r="Z421" s="110">
        <v>1147075.358</v>
      </c>
      <c r="AA421" s="110">
        <v>0</v>
      </c>
      <c r="AB421" s="110">
        <v>617655.96199999982</v>
      </c>
      <c r="AC421" s="110">
        <v>0</v>
      </c>
      <c r="AD421" s="110">
        <v>0</v>
      </c>
      <c r="AE421" s="42" t="s">
        <v>1907</v>
      </c>
      <c r="AF421" s="104" t="s">
        <v>764</v>
      </c>
      <c r="AG421" t="s">
        <v>7929</v>
      </c>
      <c r="AH421">
        <v>0</v>
      </c>
      <c r="AI421" s="495">
        <v>-617655.96199999982</v>
      </c>
      <c r="AK421" s="379"/>
      <c r="AL421" s="379"/>
      <c r="AM421" s="131"/>
      <c r="AN421" s="131"/>
      <c r="AO421" s="131"/>
      <c r="AP421" s="131"/>
      <c r="AQ421" s="131"/>
      <c r="AR421" s="132"/>
    </row>
    <row r="422" spans="1:44" ht="37.5">
      <c r="A422" s="104" t="s">
        <v>5882</v>
      </c>
      <c r="B422" s="104" t="s">
        <v>280</v>
      </c>
      <c r="D422" s="113" t="s">
        <v>6708</v>
      </c>
      <c r="F422" s="28" t="s">
        <v>712</v>
      </c>
      <c r="G422" s="28" t="s">
        <v>1685</v>
      </c>
      <c r="H422" s="28"/>
      <c r="I422" s="28"/>
      <c r="J422" s="28"/>
      <c r="K422" s="28"/>
      <c r="L422" s="28"/>
      <c r="M422" s="106" t="s">
        <v>5992</v>
      </c>
      <c r="N422" s="332"/>
      <c r="O422" s="28"/>
      <c r="P422" s="28"/>
      <c r="Q422" s="28"/>
      <c r="S422" s="112">
        <v>1</v>
      </c>
      <c r="T422" s="114">
        <v>2028</v>
      </c>
      <c r="U422" s="110">
        <v>143652.24</v>
      </c>
      <c r="V422" s="110"/>
      <c r="W422" s="110">
        <v>143652.24</v>
      </c>
      <c r="X422" s="111">
        <v>1</v>
      </c>
      <c r="Y422" s="112">
        <v>0</v>
      </c>
      <c r="Z422" s="110">
        <v>0</v>
      </c>
      <c r="AA422" s="110">
        <v>0</v>
      </c>
      <c r="AB422" s="110">
        <v>143652.24</v>
      </c>
      <c r="AC422" s="110">
        <v>0</v>
      </c>
      <c r="AD422" s="110">
        <v>0</v>
      </c>
      <c r="AE422" s="42" t="s">
        <v>543</v>
      </c>
      <c r="AF422" s="104" t="s">
        <v>765</v>
      </c>
      <c r="AG422" t="s">
        <v>8048</v>
      </c>
      <c r="AH422">
        <v>0</v>
      </c>
      <c r="AI422" s="495">
        <v>-5322.2421634452667</v>
      </c>
      <c r="AK422" s="379"/>
      <c r="AL422" s="379"/>
      <c r="AM422" s="131"/>
      <c r="AN422" s="131"/>
      <c r="AO422" s="131"/>
      <c r="AP422" s="131"/>
      <c r="AQ422" s="131"/>
      <c r="AR422" s="132"/>
    </row>
    <row r="423" spans="1:44" ht="37.5">
      <c r="A423" s="104" t="s">
        <v>5882</v>
      </c>
      <c r="B423" s="104" t="s">
        <v>280</v>
      </c>
      <c r="D423" s="113" t="s">
        <v>6709</v>
      </c>
      <c r="F423" s="28" t="s">
        <v>712</v>
      </c>
      <c r="G423" s="28" t="s">
        <v>1685</v>
      </c>
      <c r="H423" s="28"/>
      <c r="I423" s="28"/>
      <c r="J423" s="28"/>
      <c r="K423" s="28"/>
      <c r="L423" s="28"/>
      <c r="M423" s="106" t="s">
        <v>5992</v>
      </c>
      <c r="N423" s="332"/>
      <c r="O423" s="28"/>
      <c r="P423" s="28"/>
      <c r="Q423" s="28"/>
      <c r="S423" s="112">
        <v>1</v>
      </c>
      <c r="T423" s="114">
        <v>2028</v>
      </c>
      <c r="U423" s="110">
        <v>5760</v>
      </c>
      <c r="V423" s="110"/>
      <c r="W423" s="110">
        <v>5760</v>
      </c>
      <c r="X423" s="111">
        <v>1</v>
      </c>
      <c r="Y423" s="112">
        <v>0</v>
      </c>
      <c r="Z423" s="110">
        <v>0</v>
      </c>
      <c r="AA423" s="110">
        <v>0</v>
      </c>
      <c r="AB423" s="110">
        <v>5760</v>
      </c>
      <c r="AC423" s="110">
        <v>0</v>
      </c>
      <c r="AD423" s="110">
        <v>0</v>
      </c>
      <c r="AE423" s="42" t="s">
        <v>543</v>
      </c>
      <c r="AF423" s="104" t="s">
        <v>765</v>
      </c>
      <c r="AG423" t="s">
        <v>8049</v>
      </c>
      <c r="AH423">
        <v>0</v>
      </c>
      <c r="AI423" s="495">
        <v>-213.40505975712415</v>
      </c>
      <c r="AK423" s="379"/>
      <c r="AL423" s="379"/>
      <c r="AM423" s="131"/>
      <c r="AN423" s="131"/>
      <c r="AO423" s="131"/>
      <c r="AP423" s="131"/>
      <c r="AQ423" s="131"/>
      <c r="AR423" s="132"/>
    </row>
    <row r="424" spans="1:44" ht="37.5">
      <c r="A424" s="104" t="s">
        <v>26</v>
      </c>
      <c r="B424" s="104" t="s">
        <v>11</v>
      </c>
      <c r="D424" s="1" t="s">
        <v>811</v>
      </c>
      <c r="F424" s="28" t="s">
        <v>810</v>
      </c>
      <c r="G424" s="28" t="s">
        <v>1224</v>
      </c>
      <c r="H424" s="28"/>
      <c r="I424" s="28"/>
      <c r="J424" s="28"/>
      <c r="K424" s="28"/>
      <c r="L424" s="28"/>
      <c r="M424" s="106" t="s">
        <v>6019</v>
      </c>
      <c r="N424" s="332"/>
      <c r="O424" s="28"/>
      <c r="P424" s="28"/>
      <c r="Q424" s="28"/>
      <c r="S424" s="112">
        <v>0.6</v>
      </c>
      <c r="T424" s="114">
        <v>2028</v>
      </c>
      <c r="U424" s="110">
        <v>501829.24</v>
      </c>
      <c r="V424" s="110"/>
      <c r="W424" s="110">
        <v>501829.24</v>
      </c>
      <c r="X424" s="111">
        <v>1</v>
      </c>
      <c r="Y424" s="112">
        <v>0</v>
      </c>
      <c r="Z424" s="110">
        <v>200731.696</v>
      </c>
      <c r="AA424" s="110">
        <v>0</v>
      </c>
      <c r="AB424" s="110">
        <v>301097.54399999999</v>
      </c>
      <c r="AC424" s="110">
        <v>0</v>
      </c>
      <c r="AD424" s="110">
        <v>0</v>
      </c>
      <c r="AE424" s="42" t="s">
        <v>1891</v>
      </c>
      <c r="AF424" s="104" t="s">
        <v>764</v>
      </c>
      <c r="AG424" t="s">
        <v>8000</v>
      </c>
      <c r="AH424">
        <v>0</v>
      </c>
      <c r="AI424" s="495">
        <v>29492.268208620058</v>
      </c>
      <c r="AK424" s="379"/>
      <c r="AL424" s="379"/>
      <c r="AM424" s="131"/>
      <c r="AN424" s="131"/>
      <c r="AO424" s="131"/>
      <c r="AP424" s="131"/>
      <c r="AQ424" s="131"/>
      <c r="AR424" s="132"/>
    </row>
    <row r="425" spans="1:44" ht="37.5">
      <c r="A425" s="104" t="s">
        <v>2015</v>
      </c>
      <c r="B425" s="104" t="s">
        <v>1940</v>
      </c>
      <c r="D425" s="1" t="s">
        <v>6660</v>
      </c>
      <c r="F425" s="28" t="s">
        <v>695</v>
      </c>
      <c r="G425" s="28" t="s">
        <v>1616</v>
      </c>
      <c r="H425" s="28" t="s">
        <v>5017</v>
      </c>
      <c r="I425" s="28"/>
      <c r="J425" s="28"/>
      <c r="K425" s="28"/>
      <c r="L425" s="28"/>
      <c r="M425" s="106" t="s">
        <v>6627</v>
      </c>
      <c r="N425" s="332"/>
      <c r="O425" s="28"/>
      <c r="P425" s="28"/>
      <c r="Q425" s="28"/>
      <c r="S425" s="303">
        <v>0.33381505705084491</v>
      </c>
      <c r="T425" s="114">
        <v>2028</v>
      </c>
      <c r="U425" s="110">
        <v>3609.9999999999927</v>
      </c>
      <c r="V425" s="110"/>
      <c r="W425" s="110">
        <v>3609.9999999999927</v>
      </c>
      <c r="X425" s="111">
        <v>1</v>
      </c>
      <c r="Y425" s="112">
        <v>0</v>
      </c>
      <c r="Z425" s="110">
        <v>2707.4999999999945</v>
      </c>
      <c r="AA425" s="110">
        <v>0</v>
      </c>
      <c r="AB425" s="110">
        <v>902.49999999999818</v>
      </c>
      <c r="AC425" s="110">
        <v>0</v>
      </c>
      <c r="AD425" s="110">
        <v>0</v>
      </c>
      <c r="AE425" s="42" t="s">
        <v>649</v>
      </c>
      <c r="AF425" s="104" t="s">
        <v>764</v>
      </c>
      <c r="AG425" t="s">
        <v>8003</v>
      </c>
      <c r="AH425">
        <v>0</v>
      </c>
      <c r="AI425" s="495">
        <v>-902.49999999999739</v>
      </c>
      <c r="AK425" s="379"/>
      <c r="AL425" s="379"/>
      <c r="AM425" s="131"/>
      <c r="AN425" s="131"/>
      <c r="AO425" s="131"/>
      <c r="AP425" s="131"/>
      <c r="AQ425" s="131"/>
      <c r="AR425" s="132"/>
    </row>
    <row r="426" spans="1:44" ht="13">
      <c r="A426" s="104" t="s">
        <v>26</v>
      </c>
      <c r="B426" s="104" t="s">
        <v>11</v>
      </c>
      <c r="D426" s="113" t="s">
        <v>6031</v>
      </c>
      <c r="F426" s="28" t="s">
        <v>819</v>
      </c>
      <c r="G426" s="28" t="s">
        <v>1233</v>
      </c>
      <c r="H426" s="28"/>
      <c r="I426" s="28"/>
      <c r="J426" s="28"/>
      <c r="K426" s="28"/>
      <c r="L426" s="28"/>
      <c r="M426" s="106" t="s">
        <v>6033</v>
      </c>
      <c r="N426" s="332"/>
      <c r="O426" s="28"/>
      <c r="P426" s="28"/>
      <c r="Q426" s="28"/>
      <c r="S426" s="112">
        <v>1</v>
      </c>
      <c r="T426" s="114">
        <v>2028</v>
      </c>
      <c r="U426" s="110">
        <v>73853.360000000015</v>
      </c>
      <c r="V426" s="110"/>
      <c r="W426" s="110">
        <v>73853.360000000015</v>
      </c>
      <c r="X426" s="111">
        <v>1</v>
      </c>
      <c r="Y426" s="112">
        <v>0</v>
      </c>
      <c r="Z426" s="110">
        <v>0</v>
      </c>
      <c r="AA426" s="110">
        <v>0</v>
      </c>
      <c r="AB426" s="110">
        <v>73853.360000000015</v>
      </c>
      <c r="AC426" s="110">
        <v>0</v>
      </c>
      <c r="AD426" s="110">
        <v>0</v>
      </c>
      <c r="AE426" s="42" t="s">
        <v>1894</v>
      </c>
      <c r="AF426" s="104" t="s">
        <v>764</v>
      </c>
      <c r="AG426" t="s">
        <v>7807</v>
      </c>
      <c r="AH426">
        <v>0</v>
      </c>
      <c r="AI426" s="495">
        <v>-26408.263122913177</v>
      </c>
      <c r="AK426" s="379"/>
      <c r="AL426" s="379"/>
      <c r="AM426" s="131"/>
      <c r="AN426" s="131"/>
      <c r="AO426" s="131"/>
      <c r="AP426" s="131"/>
      <c r="AQ426" s="131"/>
      <c r="AR426" s="132"/>
    </row>
    <row r="427" spans="1:44" ht="13">
      <c r="A427" s="104" t="s">
        <v>26</v>
      </c>
      <c r="B427" s="104" t="s">
        <v>11</v>
      </c>
      <c r="D427" s="113" t="s">
        <v>6031</v>
      </c>
      <c r="F427" s="28" t="s">
        <v>819</v>
      </c>
      <c r="G427" s="28" t="s">
        <v>1233</v>
      </c>
      <c r="H427" s="28"/>
      <c r="I427" s="28"/>
      <c r="J427" s="28"/>
      <c r="K427" s="28"/>
      <c r="L427" s="28"/>
      <c r="M427" s="106" t="s">
        <v>6033</v>
      </c>
      <c r="N427" s="332"/>
      <c r="O427" s="28"/>
      <c r="P427" s="28"/>
      <c r="Q427" s="28"/>
      <c r="S427" s="112">
        <v>1</v>
      </c>
      <c r="T427" s="114">
        <v>2028</v>
      </c>
      <c r="U427" s="110">
        <v>664166.65999999992</v>
      </c>
      <c r="V427" s="110"/>
      <c r="W427" s="110">
        <v>664166.65999999992</v>
      </c>
      <c r="X427" s="111">
        <v>1</v>
      </c>
      <c r="Y427" s="112">
        <v>0</v>
      </c>
      <c r="Z427" s="110">
        <v>0</v>
      </c>
      <c r="AA427" s="110">
        <v>0</v>
      </c>
      <c r="AB427" s="110">
        <v>664166.65999999992</v>
      </c>
      <c r="AC427" s="110">
        <v>0</v>
      </c>
      <c r="AD427" s="110">
        <v>0</v>
      </c>
      <c r="AE427" s="42" t="s">
        <v>1894</v>
      </c>
      <c r="AF427" s="104" t="s">
        <v>764</v>
      </c>
      <c r="AG427" t="s">
        <v>7948</v>
      </c>
      <c r="AH427">
        <v>0</v>
      </c>
      <c r="AI427" s="495">
        <v>-237490.72370906899</v>
      </c>
      <c r="AK427" s="379"/>
      <c r="AL427" s="379"/>
      <c r="AM427" s="131"/>
      <c r="AN427" s="131"/>
      <c r="AO427" s="131"/>
      <c r="AP427" s="131"/>
      <c r="AQ427" s="131"/>
      <c r="AR427" s="132"/>
    </row>
    <row r="428" spans="1:44" ht="37.5">
      <c r="A428" s="104" t="s">
        <v>26</v>
      </c>
      <c r="B428" s="104" t="s">
        <v>11</v>
      </c>
      <c r="D428" s="1" t="s">
        <v>824</v>
      </c>
      <c r="F428" s="28" t="s">
        <v>1234</v>
      </c>
      <c r="G428" s="28" t="s">
        <v>1235</v>
      </c>
      <c r="H428" s="28"/>
      <c r="I428" s="28"/>
      <c r="J428" s="28"/>
      <c r="K428" s="28"/>
      <c r="L428" s="28"/>
      <c r="M428" s="106" t="s">
        <v>6021</v>
      </c>
      <c r="N428" s="332"/>
      <c r="O428" s="28"/>
      <c r="P428" s="28"/>
      <c r="Q428" s="28"/>
      <c r="S428" s="112">
        <v>0.83</v>
      </c>
      <c r="T428" s="114">
        <v>2028</v>
      </c>
      <c r="U428" s="110">
        <v>174623.21</v>
      </c>
      <c r="V428" s="110"/>
      <c r="W428" s="110">
        <v>174623.21</v>
      </c>
      <c r="X428" s="111">
        <v>1</v>
      </c>
      <c r="Y428" s="112">
        <v>0</v>
      </c>
      <c r="Z428" s="110">
        <v>29685.945700000004</v>
      </c>
      <c r="AA428" s="110">
        <v>0</v>
      </c>
      <c r="AB428" s="110">
        <v>144937.26429999998</v>
      </c>
      <c r="AC428" s="110">
        <v>0</v>
      </c>
      <c r="AD428" s="110">
        <v>0</v>
      </c>
      <c r="AE428" s="42" t="s">
        <v>1885</v>
      </c>
      <c r="AF428" s="104" t="s">
        <v>764</v>
      </c>
      <c r="AG428" t="s">
        <v>7854</v>
      </c>
      <c r="AH428">
        <v>0</v>
      </c>
      <c r="AI428" s="495">
        <v>-30402.577396065764</v>
      </c>
      <c r="AK428" s="379"/>
      <c r="AL428" s="379"/>
      <c r="AM428" s="131"/>
      <c r="AN428" s="131"/>
      <c r="AO428" s="131"/>
      <c r="AP428" s="131"/>
      <c r="AQ428" s="131"/>
      <c r="AR428" s="132"/>
    </row>
    <row r="429" spans="1:44" ht="37.5">
      <c r="A429" s="104" t="s">
        <v>26</v>
      </c>
      <c r="B429" s="104" t="s">
        <v>11</v>
      </c>
      <c r="D429" s="42" t="s">
        <v>824</v>
      </c>
      <c r="F429" s="28" t="s">
        <v>1234</v>
      </c>
      <c r="G429" s="28" t="s">
        <v>1235</v>
      </c>
      <c r="H429" s="28"/>
      <c r="I429" s="28"/>
      <c r="J429" s="28"/>
      <c r="K429" s="28"/>
      <c r="L429" s="28"/>
      <c r="M429" s="106" t="s">
        <v>6021</v>
      </c>
      <c r="N429" s="332"/>
      <c r="O429" s="28"/>
      <c r="P429" s="28"/>
      <c r="Q429" s="28"/>
      <c r="S429" s="112">
        <v>0.83</v>
      </c>
      <c r="T429" s="114">
        <v>2028</v>
      </c>
      <c r="U429" s="110">
        <v>755586.13</v>
      </c>
      <c r="V429" s="110"/>
      <c r="W429" s="110">
        <v>755586.13</v>
      </c>
      <c r="X429" s="111">
        <v>1</v>
      </c>
      <c r="Y429" s="112">
        <v>0</v>
      </c>
      <c r="Z429" s="110">
        <v>128449.64210000003</v>
      </c>
      <c r="AA429" s="110">
        <v>0</v>
      </c>
      <c r="AB429" s="110">
        <v>627136.48789999995</v>
      </c>
      <c r="AC429" s="110">
        <v>0</v>
      </c>
      <c r="AD429" s="110">
        <v>0</v>
      </c>
      <c r="AE429" s="42" t="s">
        <v>1885</v>
      </c>
      <c r="AF429" s="104" t="s">
        <v>764</v>
      </c>
      <c r="AG429" t="s">
        <v>8108</v>
      </c>
      <c r="AH429">
        <v>0</v>
      </c>
      <c r="AI429" s="495">
        <v>-131550.47256729964</v>
      </c>
      <c r="AK429" s="379"/>
      <c r="AL429" s="379"/>
      <c r="AM429" s="131"/>
      <c r="AN429" s="131"/>
      <c r="AO429" s="131"/>
      <c r="AP429" s="131"/>
      <c r="AQ429" s="131"/>
      <c r="AR429" s="132"/>
    </row>
    <row r="430" spans="1:44" ht="25">
      <c r="A430" s="104" t="s">
        <v>26</v>
      </c>
      <c r="B430" s="104" t="s">
        <v>11</v>
      </c>
      <c r="D430" s="1" t="s">
        <v>792</v>
      </c>
      <c r="F430" s="28" t="s">
        <v>791</v>
      </c>
      <c r="G430" s="28" t="s">
        <v>1236</v>
      </c>
      <c r="H430" s="28"/>
      <c r="I430" s="28"/>
      <c r="J430" s="28"/>
      <c r="K430" s="28"/>
      <c r="L430" s="28"/>
      <c r="M430" s="106" t="s">
        <v>6024</v>
      </c>
      <c r="N430" s="332"/>
      <c r="O430" s="28"/>
      <c r="P430" s="28"/>
      <c r="Q430" s="28"/>
      <c r="S430" s="112">
        <v>0.4</v>
      </c>
      <c r="T430" s="114">
        <v>2028</v>
      </c>
      <c r="U430" s="110">
        <v>5708118.8100000005</v>
      </c>
      <c r="V430" s="110"/>
      <c r="W430" s="110">
        <v>5708118.8100000005</v>
      </c>
      <c r="X430" s="111">
        <v>1</v>
      </c>
      <c r="Y430" s="112">
        <v>0</v>
      </c>
      <c r="Z430" s="110">
        <v>3424871.2860000003</v>
      </c>
      <c r="AA430" s="110">
        <v>0</v>
      </c>
      <c r="AB430" s="110">
        <v>2283247.5240000002</v>
      </c>
      <c r="AC430" s="110">
        <v>0</v>
      </c>
      <c r="AD430" s="110">
        <v>0</v>
      </c>
      <c r="AE430" s="42" t="s">
        <v>1892</v>
      </c>
      <c r="AF430" s="104" t="s">
        <v>764</v>
      </c>
      <c r="AG430" t="s">
        <v>7828</v>
      </c>
      <c r="AH430">
        <v>0</v>
      </c>
      <c r="AI430" s="495">
        <v>47930.938599184003</v>
      </c>
      <c r="AK430" s="379"/>
      <c r="AL430" s="379"/>
      <c r="AM430" s="131"/>
      <c r="AN430" s="131"/>
      <c r="AO430" s="131"/>
      <c r="AP430" s="131"/>
      <c r="AQ430" s="131"/>
      <c r="AR430" s="132"/>
    </row>
    <row r="431" spans="1:44" ht="25">
      <c r="A431" s="104" t="s">
        <v>26</v>
      </c>
      <c r="B431" s="104" t="s">
        <v>11</v>
      </c>
      <c r="D431" s="113" t="s">
        <v>792</v>
      </c>
      <c r="F431" s="28" t="s">
        <v>791</v>
      </c>
      <c r="G431" s="28" t="s">
        <v>1236</v>
      </c>
      <c r="H431" s="28"/>
      <c r="I431" s="28"/>
      <c r="J431" s="28"/>
      <c r="K431" s="28"/>
      <c r="L431" s="28"/>
      <c r="M431" s="106" t="s">
        <v>6024</v>
      </c>
      <c r="N431" s="332"/>
      <c r="O431" s="28"/>
      <c r="P431" s="28"/>
      <c r="Q431" s="28"/>
      <c r="S431" s="112">
        <v>0.4</v>
      </c>
      <c r="T431" s="114">
        <v>2028</v>
      </c>
      <c r="U431" s="110">
        <v>6330362.4000000115</v>
      </c>
      <c r="V431" s="110"/>
      <c r="W431" s="110">
        <v>6330362.4000000115</v>
      </c>
      <c r="X431" s="111">
        <v>1</v>
      </c>
      <c r="Y431" s="112">
        <v>0</v>
      </c>
      <c r="Z431" s="110">
        <v>3798217.4400000069</v>
      </c>
      <c r="AA431" s="110">
        <v>0</v>
      </c>
      <c r="AB431" s="110">
        <v>2532144.9600000046</v>
      </c>
      <c r="AC431" s="110">
        <v>0</v>
      </c>
      <c r="AD431" s="110">
        <v>0</v>
      </c>
      <c r="AE431" s="42" t="s">
        <v>1892</v>
      </c>
      <c r="AF431" s="104" t="s">
        <v>764</v>
      </c>
      <c r="AG431" t="s">
        <v>8047</v>
      </c>
      <c r="AH431">
        <v>0</v>
      </c>
      <c r="AI431" s="495">
        <v>53155.903302752668</v>
      </c>
      <c r="AK431" s="379"/>
      <c r="AL431" s="379"/>
      <c r="AM431" s="131"/>
      <c r="AN431" s="131"/>
      <c r="AO431" s="131"/>
      <c r="AP431" s="131"/>
      <c r="AQ431" s="131"/>
      <c r="AR431" s="132"/>
    </row>
    <row r="432" spans="1:44" ht="25">
      <c r="A432" s="104" t="s">
        <v>26</v>
      </c>
      <c r="B432" s="104" t="s">
        <v>11</v>
      </c>
      <c r="D432" s="1" t="s">
        <v>804</v>
      </c>
      <c r="F432" s="28" t="s">
        <v>803</v>
      </c>
      <c r="G432" s="28" t="s">
        <v>1217</v>
      </c>
      <c r="H432" s="28"/>
      <c r="I432" s="28"/>
      <c r="J432" s="28"/>
      <c r="K432" s="28"/>
      <c r="L432" s="28"/>
      <c r="M432" s="106" t="s">
        <v>6039</v>
      </c>
      <c r="N432" s="332"/>
      <c r="O432" s="28"/>
      <c r="P432" s="28"/>
      <c r="Q432" s="28"/>
      <c r="S432" s="112">
        <v>0.9</v>
      </c>
      <c r="T432" s="114">
        <v>2028</v>
      </c>
      <c r="U432" s="110">
        <v>322035.90000000014</v>
      </c>
      <c r="V432" s="110"/>
      <c r="W432" s="110">
        <v>322035.90000000014</v>
      </c>
      <c r="X432" s="111">
        <v>1</v>
      </c>
      <c r="Y432" s="112">
        <v>0</v>
      </c>
      <c r="Z432" s="110">
        <v>32203.590000000007</v>
      </c>
      <c r="AA432" s="110">
        <v>0</v>
      </c>
      <c r="AB432" s="110">
        <v>289832.31000000011</v>
      </c>
      <c r="AC432" s="110">
        <v>0</v>
      </c>
      <c r="AD432" s="110">
        <v>0</v>
      </c>
      <c r="AE432" s="42" t="s">
        <v>1900</v>
      </c>
      <c r="AF432" s="104" t="s">
        <v>764</v>
      </c>
      <c r="AG432" t="s">
        <v>7978</v>
      </c>
      <c r="AH432">
        <v>0</v>
      </c>
      <c r="AI432" s="495">
        <v>-105768.02889857463</v>
      </c>
      <c r="AK432" s="379"/>
      <c r="AL432" s="379"/>
      <c r="AM432" s="131"/>
      <c r="AN432" s="131"/>
      <c r="AO432" s="131"/>
      <c r="AP432" s="131"/>
      <c r="AQ432" s="131"/>
      <c r="AR432" s="132"/>
    </row>
    <row r="433" spans="1:44" ht="25">
      <c r="A433" s="104" t="s">
        <v>26</v>
      </c>
      <c r="B433" s="104" t="s">
        <v>11</v>
      </c>
      <c r="D433" s="113" t="s">
        <v>828</v>
      </c>
      <c r="F433" s="28" t="s">
        <v>827</v>
      </c>
      <c r="G433" s="28" t="s">
        <v>1237</v>
      </c>
      <c r="H433" s="28"/>
      <c r="I433" s="28"/>
      <c r="J433" s="28"/>
      <c r="K433" s="28"/>
      <c r="L433" s="28"/>
      <c r="M433" s="106" t="s">
        <v>6039</v>
      </c>
      <c r="N433" s="332"/>
      <c r="O433" s="28"/>
      <c r="P433" s="28"/>
      <c r="Q433" s="28"/>
      <c r="S433" s="112">
        <v>0.9</v>
      </c>
      <c r="T433" s="114">
        <v>2028</v>
      </c>
      <c r="U433" s="110">
        <v>16833011.919999991</v>
      </c>
      <c r="V433" s="110"/>
      <c r="W433" s="110">
        <v>16833011.919999991</v>
      </c>
      <c r="X433" s="111">
        <v>1</v>
      </c>
      <c r="Y433" s="112">
        <v>0</v>
      </c>
      <c r="Z433" s="110">
        <v>1683301.1919999986</v>
      </c>
      <c r="AA433" s="110">
        <v>0</v>
      </c>
      <c r="AB433" s="110">
        <v>15149710.727999993</v>
      </c>
      <c r="AC433" s="110">
        <v>0</v>
      </c>
      <c r="AD433" s="110">
        <v>0</v>
      </c>
      <c r="AE433" s="42" t="s">
        <v>1900</v>
      </c>
      <c r="AF433" s="104" t="s">
        <v>764</v>
      </c>
      <c r="AG433" t="s">
        <v>7937</v>
      </c>
      <c r="AH433">
        <v>0</v>
      </c>
      <c r="AI433" s="495">
        <v>-5528559.0556972362</v>
      </c>
      <c r="AK433" s="379"/>
      <c r="AL433" s="379"/>
      <c r="AM433" s="131"/>
      <c r="AN433" s="131"/>
      <c r="AO433" s="131"/>
      <c r="AP433" s="131"/>
      <c r="AQ433" s="131"/>
      <c r="AR433" s="132"/>
    </row>
    <row r="434" spans="1:44" ht="25">
      <c r="A434" s="104" t="s">
        <v>26</v>
      </c>
      <c r="B434" s="104" t="s">
        <v>11</v>
      </c>
      <c r="D434" s="1" t="s">
        <v>903</v>
      </c>
      <c r="F434" s="28" t="s">
        <v>904</v>
      </c>
      <c r="G434" s="28" t="s">
        <v>1219</v>
      </c>
      <c r="H434" s="28"/>
      <c r="I434" s="28"/>
      <c r="J434" s="28"/>
      <c r="K434" s="28"/>
      <c r="L434" s="28"/>
      <c r="M434" s="106" t="s">
        <v>6039</v>
      </c>
      <c r="N434" s="332"/>
      <c r="O434" s="28"/>
      <c r="P434" s="28"/>
      <c r="Q434" s="28"/>
      <c r="S434" s="112">
        <v>0.9</v>
      </c>
      <c r="T434" s="114">
        <v>2033</v>
      </c>
      <c r="U434" s="110">
        <v>156685.24999999997</v>
      </c>
      <c r="V434" s="110"/>
      <c r="W434" s="110">
        <v>156685.24999999997</v>
      </c>
      <c r="X434" s="111">
        <v>0.67</v>
      </c>
      <c r="Y434" s="112">
        <v>0.32999999999999996</v>
      </c>
      <c r="Z434" s="110">
        <v>15668.524999999994</v>
      </c>
      <c r="AA434" s="110">
        <v>0</v>
      </c>
      <c r="AB434" s="110">
        <v>94481.205749999994</v>
      </c>
      <c r="AC434" s="110">
        <v>46535.51924999999</v>
      </c>
      <c r="AD434" s="110">
        <v>0</v>
      </c>
      <c r="AE434" s="42" t="s">
        <v>1900</v>
      </c>
      <c r="AF434" s="104" t="s">
        <v>764</v>
      </c>
      <c r="AG434" t="s">
        <v>7855</v>
      </c>
      <c r="AH434">
        <v>0</v>
      </c>
      <c r="AI434" s="495">
        <v>-34478.871248475269</v>
      </c>
      <c r="AK434" s="379"/>
      <c r="AL434" s="379"/>
      <c r="AM434" s="131"/>
      <c r="AN434" s="131"/>
      <c r="AO434" s="131"/>
      <c r="AP434" s="131"/>
      <c r="AQ434" s="131"/>
      <c r="AR434" s="132"/>
    </row>
    <row r="435" spans="1:44" ht="25">
      <c r="A435" s="104" t="s">
        <v>26</v>
      </c>
      <c r="B435" s="104" t="s">
        <v>11</v>
      </c>
      <c r="D435" s="42" t="s">
        <v>903</v>
      </c>
      <c r="F435" s="28" t="s">
        <v>904</v>
      </c>
      <c r="G435" s="28" t="s">
        <v>1219</v>
      </c>
      <c r="H435" s="28"/>
      <c r="I435" s="28"/>
      <c r="J435" s="28"/>
      <c r="K435" s="28"/>
      <c r="L435" s="28"/>
      <c r="M435" s="106" t="s">
        <v>6039</v>
      </c>
      <c r="N435" s="332"/>
      <c r="O435" s="28"/>
      <c r="P435" s="28"/>
      <c r="Q435" s="28"/>
      <c r="S435" s="112">
        <v>0.9</v>
      </c>
      <c r="T435" s="114">
        <v>2033</v>
      </c>
      <c r="U435" s="110">
        <v>8396139.7299999986</v>
      </c>
      <c r="V435" s="110"/>
      <c r="W435" s="110">
        <v>8396139.7299999986</v>
      </c>
      <c r="X435" s="111">
        <v>0.67</v>
      </c>
      <c r="Y435" s="112">
        <v>0.32999999999999996</v>
      </c>
      <c r="Z435" s="110">
        <v>839613.97299999965</v>
      </c>
      <c r="AA435" s="110">
        <v>0</v>
      </c>
      <c r="AB435" s="110">
        <v>5062872.2571900003</v>
      </c>
      <c r="AC435" s="110">
        <v>2493653.4998099995</v>
      </c>
      <c r="AD435" s="110">
        <v>0</v>
      </c>
      <c r="AE435" s="42" t="s">
        <v>1900</v>
      </c>
      <c r="AF435" s="104" t="s">
        <v>764</v>
      </c>
      <c r="AG435" t="s">
        <v>8109</v>
      </c>
      <c r="AH435">
        <v>0</v>
      </c>
      <c r="AI435" s="495">
        <v>-1847585.6580940322</v>
      </c>
      <c r="AK435" s="379"/>
      <c r="AL435" s="379"/>
      <c r="AM435" s="131"/>
      <c r="AN435" s="131"/>
      <c r="AO435" s="131"/>
      <c r="AP435" s="131"/>
      <c r="AQ435" s="131"/>
      <c r="AR435" s="132"/>
    </row>
    <row r="436" spans="1:44" ht="37.5">
      <c r="A436" s="104" t="s">
        <v>26</v>
      </c>
      <c r="B436" s="104" t="s">
        <v>11</v>
      </c>
      <c r="D436" s="1" t="s">
        <v>837</v>
      </c>
      <c r="F436" s="28" t="s">
        <v>836</v>
      </c>
      <c r="G436" s="28" t="s">
        <v>1238</v>
      </c>
      <c r="H436" s="28"/>
      <c r="I436" s="28"/>
      <c r="J436" s="28"/>
      <c r="K436" s="28"/>
      <c r="L436" s="28"/>
      <c r="M436" s="106" t="s">
        <v>6083</v>
      </c>
      <c r="N436" s="332"/>
      <c r="O436" s="28"/>
      <c r="P436" s="28"/>
      <c r="Q436" s="28"/>
      <c r="S436" s="112">
        <v>0.85</v>
      </c>
      <c r="T436" s="114">
        <v>2028</v>
      </c>
      <c r="U436" s="110">
        <v>641930.35000000009</v>
      </c>
      <c r="V436" s="110"/>
      <c r="W436" s="110">
        <v>641930.35000000009</v>
      </c>
      <c r="X436" s="111">
        <v>1</v>
      </c>
      <c r="Y436" s="112">
        <v>0</v>
      </c>
      <c r="Z436" s="110">
        <v>96289.552500000034</v>
      </c>
      <c r="AA436" s="110">
        <v>0</v>
      </c>
      <c r="AB436" s="110">
        <v>545640.7975000001</v>
      </c>
      <c r="AC436" s="110">
        <v>0</v>
      </c>
      <c r="AD436" s="110">
        <v>0</v>
      </c>
      <c r="AE436" s="42" t="s">
        <v>1913</v>
      </c>
      <c r="AF436" s="104" t="s">
        <v>764</v>
      </c>
      <c r="AG436" t="s">
        <v>7857</v>
      </c>
      <c r="AH436">
        <v>0</v>
      </c>
      <c r="AI436" s="495">
        <v>-226410.97497630847</v>
      </c>
      <c r="AK436" s="379"/>
      <c r="AL436" s="379"/>
      <c r="AM436" s="131"/>
      <c r="AN436" s="131"/>
      <c r="AO436" s="131"/>
      <c r="AP436" s="131"/>
      <c r="AQ436" s="131"/>
      <c r="AR436" s="132"/>
    </row>
    <row r="437" spans="1:44" ht="37.5">
      <c r="A437" s="104" t="s">
        <v>26</v>
      </c>
      <c r="B437" s="104" t="s">
        <v>11</v>
      </c>
      <c r="D437" s="42" t="s">
        <v>837</v>
      </c>
      <c r="F437" s="28" t="s">
        <v>836</v>
      </c>
      <c r="G437" s="28" t="s">
        <v>1238</v>
      </c>
      <c r="H437" s="28"/>
      <c r="I437" s="28"/>
      <c r="J437" s="28"/>
      <c r="K437" s="28"/>
      <c r="L437" s="28"/>
      <c r="M437" s="106" t="s">
        <v>6083</v>
      </c>
      <c r="N437" s="332"/>
      <c r="O437" s="28"/>
      <c r="P437" s="28"/>
      <c r="Q437" s="28"/>
      <c r="S437" s="112">
        <v>0.85</v>
      </c>
      <c r="T437" s="114">
        <v>2028</v>
      </c>
      <c r="U437" s="110">
        <v>1882692.1</v>
      </c>
      <c r="V437" s="110"/>
      <c r="W437" s="110">
        <v>1882692.1</v>
      </c>
      <c r="X437" s="111">
        <v>1</v>
      </c>
      <c r="Y437" s="112">
        <v>0</v>
      </c>
      <c r="Z437" s="110">
        <v>282403.81500000006</v>
      </c>
      <c r="AA437" s="110">
        <v>0</v>
      </c>
      <c r="AB437" s="110">
        <v>1600288.2850000001</v>
      </c>
      <c r="AC437" s="110">
        <v>0</v>
      </c>
      <c r="AD437" s="110">
        <v>0</v>
      </c>
      <c r="AE437" s="42" t="s">
        <v>1913</v>
      </c>
      <c r="AF437" s="104" t="s">
        <v>764</v>
      </c>
      <c r="AG437" t="s">
        <v>8111</v>
      </c>
      <c r="AH437">
        <v>0</v>
      </c>
      <c r="AI437" s="495">
        <v>-664031.78154949925</v>
      </c>
      <c r="AK437" s="379"/>
      <c r="AL437" s="379"/>
      <c r="AM437" s="131"/>
      <c r="AN437" s="131"/>
      <c r="AO437" s="131"/>
      <c r="AP437" s="131"/>
      <c r="AQ437" s="131"/>
      <c r="AR437" s="132"/>
    </row>
    <row r="438" spans="1:44" ht="25">
      <c r="A438" s="104" t="s">
        <v>5883</v>
      </c>
      <c r="B438" s="104" t="s">
        <v>10</v>
      </c>
      <c r="D438" s="1" t="s">
        <v>6645</v>
      </c>
      <c r="F438" s="28" t="s">
        <v>1443</v>
      </c>
      <c r="G438" s="28" t="s">
        <v>1796</v>
      </c>
      <c r="H438" s="28"/>
      <c r="I438" s="28"/>
      <c r="J438" s="28"/>
      <c r="K438" s="28"/>
      <c r="L438" s="28"/>
      <c r="M438" s="106" t="s">
        <v>6646</v>
      </c>
      <c r="N438" s="332"/>
      <c r="O438" s="28"/>
      <c r="P438" s="28"/>
      <c r="Q438" s="28"/>
      <c r="S438" s="112">
        <v>1</v>
      </c>
      <c r="T438" s="114">
        <v>2048</v>
      </c>
      <c r="U438" s="110">
        <v>2984.3500000000004</v>
      </c>
      <c r="V438" s="110"/>
      <c r="W438" s="110">
        <v>2984.3500000000004</v>
      </c>
      <c r="X438" s="111">
        <v>0.33653846153846145</v>
      </c>
      <c r="Y438" s="112">
        <v>0.66346153846153855</v>
      </c>
      <c r="Z438" s="110">
        <v>0</v>
      </c>
      <c r="AA438" s="110">
        <v>0</v>
      </c>
      <c r="AB438" s="110">
        <v>1004.3485576923075</v>
      </c>
      <c r="AC438" s="110">
        <v>1980.0014423076927</v>
      </c>
      <c r="AD438" s="110">
        <v>0</v>
      </c>
      <c r="AE438" s="42" t="s">
        <v>441</v>
      </c>
      <c r="AF438" s="104" t="s">
        <v>765</v>
      </c>
      <c r="AG438" t="s">
        <v>7983</v>
      </c>
      <c r="AH438">
        <v>0</v>
      </c>
      <c r="AI438" s="495">
        <v>-1004.3485576923071</v>
      </c>
      <c r="AK438" s="379"/>
      <c r="AL438" s="379"/>
      <c r="AM438" s="131"/>
      <c r="AN438" s="131"/>
      <c r="AO438" s="131"/>
      <c r="AP438" s="131"/>
      <c r="AQ438" s="131"/>
      <c r="AR438" s="132"/>
    </row>
    <row r="439" spans="1:44" ht="37.5">
      <c r="A439" s="104" t="s">
        <v>5883</v>
      </c>
      <c r="B439" s="104" t="s">
        <v>10</v>
      </c>
      <c r="D439" s="113" t="s">
        <v>6682</v>
      </c>
      <c r="F439" s="28" t="s">
        <v>1831</v>
      </c>
      <c r="G439" s="28" t="s">
        <v>1313</v>
      </c>
      <c r="H439" s="28"/>
      <c r="I439" s="28"/>
      <c r="J439" s="28"/>
      <c r="K439" s="28"/>
      <c r="L439" s="28"/>
      <c r="M439" s="106" t="s">
        <v>5943</v>
      </c>
      <c r="N439" s="332"/>
      <c r="O439" s="28"/>
      <c r="P439" s="28"/>
      <c r="Q439" s="28"/>
      <c r="S439" s="112">
        <v>0.95</v>
      </c>
      <c r="T439" s="114">
        <v>2038</v>
      </c>
      <c r="U439" s="110">
        <v>319797.57</v>
      </c>
      <c r="V439" s="110"/>
      <c r="W439" s="110">
        <v>319797.57</v>
      </c>
      <c r="X439" s="111">
        <v>0.5</v>
      </c>
      <c r="Y439" s="112">
        <v>0.5</v>
      </c>
      <c r="Z439" s="110">
        <v>15989.878500000015</v>
      </c>
      <c r="AA439" s="110">
        <v>0</v>
      </c>
      <c r="AB439" s="110">
        <v>151903.84575000001</v>
      </c>
      <c r="AC439" s="110">
        <v>151903.84575000001</v>
      </c>
      <c r="AD439" s="110">
        <v>0</v>
      </c>
      <c r="AE439" s="42" t="s">
        <v>456</v>
      </c>
      <c r="AF439" s="104" t="s">
        <v>765</v>
      </c>
      <c r="AG439" t="s">
        <v>8020</v>
      </c>
      <c r="AH439">
        <v>0</v>
      </c>
      <c r="AI439" s="495">
        <v>-120544.63436960234</v>
      </c>
      <c r="AK439" s="379"/>
      <c r="AL439" s="379"/>
      <c r="AM439" s="131"/>
      <c r="AN439" s="131"/>
      <c r="AO439" s="131"/>
      <c r="AP439" s="131"/>
      <c r="AQ439" s="131"/>
      <c r="AR439" s="132"/>
    </row>
    <row r="440" spans="1:44" ht="25">
      <c r="A440" s="104" t="s">
        <v>5883</v>
      </c>
      <c r="B440" s="104" t="s">
        <v>10</v>
      </c>
      <c r="D440" s="113" t="s">
        <v>6703</v>
      </c>
      <c r="F440" s="299" t="s">
        <v>1070</v>
      </c>
      <c r="G440" s="28" t="s">
        <v>1315</v>
      </c>
      <c r="H440" s="28"/>
      <c r="I440" s="28"/>
      <c r="J440" s="28"/>
      <c r="K440" s="28"/>
      <c r="L440" s="28"/>
      <c r="M440" s="106" t="s">
        <v>6646</v>
      </c>
      <c r="N440" s="332"/>
      <c r="O440" s="28"/>
      <c r="P440" s="28"/>
      <c r="Q440" s="28"/>
      <c r="S440" s="112">
        <v>0.82</v>
      </c>
      <c r="T440" s="114">
        <v>2038</v>
      </c>
      <c r="U440" s="110">
        <v>1255</v>
      </c>
      <c r="V440" s="110"/>
      <c r="W440" s="110">
        <v>1255</v>
      </c>
      <c r="X440" s="111">
        <v>0.5</v>
      </c>
      <c r="Y440" s="112">
        <v>0.5</v>
      </c>
      <c r="Z440" s="110">
        <v>50.200000000000045</v>
      </c>
      <c r="AA440" s="110">
        <v>0</v>
      </c>
      <c r="AB440" s="110">
        <v>602.4</v>
      </c>
      <c r="AC440" s="110">
        <v>602.4</v>
      </c>
      <c r="AD440" s="110">
        <v>0</v>
      </c>
      <c r="AE440" s="42" t="s">
        <v>441</v>
      </c>
      <c r="AF440" s="104" t="s">
        <v>765</v>
      </c>
      <c r="AG440" t="s">
        <v>8041</v>
      </c>
      <c r="AH440">
        <v>0</v>
      </c>
      <c r="AI440" s="495">
        <v>-602.39999999999964</v>
      </c>
      <c r="AK440" s="379"/>
      <c r="AL440" s="379"/>
      <c r="AM440" s="131"/>
      <c r="AN440" s="131"/>
      <c r="AO440" s="131"/>
      <c r="AP440" s="131"/>
      <c r="AQ440" s="131"/>
      <c r="AR440" s="132"/>
    </row>
    <row r="441" spans="1:44" ht="37.5">
      <c r="A441" s="104" t="s">
        <v>5883</v>
      </c>
      <c r="B441" s="104" t="s">
        <v>10</v>
      </c>
      <c r="D441" s="113" t="s">
        <v>6677</v>
      </c>
      <c r="F441" s="28" t="s">
        <v>1745</v>
      </c>
      <c r="G441" s="28" t="s">
        <v>1313</v>
      </c>
      <c r="H441" s="28"/>
      <c r="I441" s="28"/>
      <c r="J441" s="28"/>
      <c r="K441" s="28"/>
      <c r="L441" s="28"/>
      <c r="M441" s="106" t="s">
        <v>5944</v>
      </c>
      <c r="N441" s="332"/>
      <c r="O441" s="28"/>
      <c r="P441" s="28"/>
      <c r="Q441" s="28"/>
      <c r="S441" s="112">
        <v>0.98499999999999999</v>
      </c>
      <c r="T441" s="114">
        <v>2038</v>
      </c>
      <c r="U441" s="110">
        <v>5917559.3499999996</v>
      </c>
      <c r="V441" s="110"/>
      <c r="W441" s="110">
        <v>5917559.3499999996</v>
      </c>
      <c r="X441" s="111">
        <v>0.5</v>
      </c>
      <c r="Y441" s="112">
        <v>0.5</v>
      </c>
      <c r="Z441" s="110">
        <v>88763.390250000069</v>
      </c>
      <c r="AA441" s="110">
        <v>0</v>
      </c>
      <c r="AB441" s="110">
        <v>2914397.9798749997</v>
      </c>
      <c r="AC441" s="110">
        <v>2914397.9798749997</v>
      </c>
      <c r="AD441" s="110">
        <v>0</v>
      </c>
      <c r="AE441" s="42" t="s">
        <v>452</v>
      </c>
      <c r="AF441" s="104" t="s">
        <v>765</v>
      </c>
      <c r="AG441" t="s">
        <v>8015</v>
      </c>
      <c r="AH441">
        <v>0</v>
      </c>
      <c r="AI441" s="495">
        <v>-1712131.1230465728</v>
      </c>
      <c r="AK441" s="379"/>
      <c r="AL441" s="379"/>
      <c r="AM441" s="131"/>
      <c r="AN441" s="131"/>
      <c r="AO441" s="131"/>
      <c r="AP441" s="131"/>
      <c r="AQ441" s="131"/>
      <c r="AR441" s="132"/>
    </row>
    <row r="442" spans="1:44" ht="37.5">
      <c r="A442" s="104" t="s">
        <v>5883</v>
      </c>
      <c r="B442" s="104" t="s">
        <v>10</v>
      </c>
      <c r="D442" s="1" t="s">
        <v>6674</v>
      </c>
      <c r="F442" s="28" t="s">
        <v>1745</v>
      </c>
      <c r="G442" s="28" t="s">
        <v>1313</v>
      </c>
      <c r="H442" s="28"/>
      <c r="I442" s="28"/>
      <c r="J442" s="28"/>
      <c r="K442" s="28"/>
      <c r="L442" s="28"/>
      <c r="M442" s="106" t="s">
        <v>5944</v>
      </c>
      <c r="N442" s="332"/>
      <c r="O442" s="28"/>
      <c r="P442" s="28"/>
      <c r="Q442" s="28"/>
      <c r="S442" s="112">
        <v>0.98499999999999999</v>
      </c>
      <c r="T442" s="114">
        <v>2038</v>
      </c>
      <c r="U442" s="110">
        <v>187798.3</v>
      </c>
      <c r="V442" s="110"/>
      <c r="W442" s="110">
        <v>187798.3</v>
      </c>
      <c r="X442" s="111">
        <v>0.5</v>
      </c>
      <c r="Y442" s="112">
        <v>0.5</v>
      </c>
      <c r="Z442" s="110">
        <v>2816.9745000000025</v>
      </c>
      <c r="AA442" s="110">
        <v>0</v>
      </c>
      <c r="AB442" s="110">
        <v>92490.662749999989</v>
      </c>
      <c r="AC442" s="110">
        <v>92490.662749999989</v>
      </c>
      <c r="AD442" s="110">
        <v>0</v>
      </c>
      <c r="AE442" s="42" t="s">
        <v>452</v>
      </c>
      <c r="AF442" s="104" t="s">
        <v>765</v>
      </c>
      <c r="AG442" t="s">
        <v>8012</v>
      </c>
      <c r="AH442">
        <v>0</v>
      </c>
      <c r="AI442" s="495">
        <v>-54335.798809561114</v>
      </c>
      <c r="AK442" s="379"/>
      <c r="AL442" s="379"/>
      <c r="AM442" s="131"/>
      <c r="AN442" s="131"/>
      <c r="AO442" s="131"/>
      <c r="AP442" s="131"/>
      <c r="AQ442" s="131"/>
      <c r="AR442" s="132"/>
    </row>
    <row r="443" spans="1:44" ht="37.5">
      <c r="A443" s="104" t="s">
        <v>5883</v>
      </c>
      <c r="B443" s="104" t="s">
        <v>10</v>
      </c>
      <c r="D443" s="1" t="s">
        <v>6670</v>
      </c>
      <c r="F443" s="28" t="s">
        <v>1830</v>
      </c>
      <c r="G443" s="28" t="s">
        <v>1314</v>
      </c>
      <c r="H443" s="28"/>
      <c r="I443" s="28"/>
      <c r="J443" s="28"/>
      <c r="K443" s="28"/>
      <c r="L443" s="28"/>
      <c r="M443" s="106" t="s">
        <v>5946</v>
      </c>
      <c r="N443" s="332"/>
      <c r="O443" s="28"/>
      <c r="P443" s="28"/>
      <c r="Q443" s="28"/>
      <c r="S443" s="112">
        <v>0.95</v>
      </c>
      <c r="T443" s="114">
        <v>2038</v>
      </c>
      <c r="U443" s="110">
        <v>1753587.29</v>
      </c>
      <c r="V443" s="110"/>
      <c r="W443" s="110">
        <v>1753587.29</v>
      </c>
      <c r="X443" s="111">
        <v>0.5</v>
      </c>
      <c r="Y443" s="112">
        <v>0.5</v>
      </c>
      <c r="Z443" s="110">
        <v>87679.364500000083</v>
      </c>
      <c r="AA443" s="110">
        <v>0</v>
      </c>
      <c r="AB443" s="110">
        <v>832953.96274999995</v>
      </c>
      <c r="AC443" s="110">
        <v>832953.96274999995</v>
      </c>
      <c r="AD443" s="110">
        <v>0</v>
      </c>
      <c r="AE443" s="42" t="s">
        <v>454</v>
      </c>
      <c r="AF443" s="104" t="s">
        <v>765</v>
      </c>
      <c r="AG443" t="s">
        <v>8008</v>
      </c>
      <c r="AH443">
        <v>0</v>
      </c>
      <c r="AI443" s="495">
        <v>-435008.16454783402</v>
      </c>
      <c r="AK443" s="379"/>
      <c r="AL443" s="379"/>
      <c r="AM443" s="131"/>
      <c r="AN443" s="131"/>
      <c r="AO443" s="131"/>
      <c r="AP443" s="131"/>
      <c r="AQ443" s="131"/>
      <c r="AR443" s="132"/>
    </row>
    <row r="444" spans="1:44" ht="37.5">
      <c r="A444" s="104" t="s">
        <v>5883</v>
      </c>
      <c r="B444" s="104" t="s">
        <v>10</v>
      </c>
      <c r="D444" s="1" t="s">
        <v>6669</v>
      </c>
      <c r="F444" s="28" t="s">
        <v>1830</v>
      </c>
      <c r="G444" s="28" t="s">
        <v>1314</v>
      </c>
      <c r="H444" s="28"/>
      <c r="I444" s="28"/>
      <c r="J444" s="28"/>
      <c r="K444" s="28"/>
      <c r="L444" s="28"/>
      <c r="M444" s="106" t="s">
        <v>5946</v>
      </c>
      <c r="N444" s="332"/>
      <c r="O444" s="28"/>
      <c r="P444" s="28"/>
      <c r="Q444" s="28"/>
      <c r="S444" s="112">
        <v>0.95</v>
      </c>
      <c r="T444" s="114">
        <v>2038</v>
      </c>
      <c r="U444" s="110">
        <v>1871.76</v>
      </c>
      <c r="V444" s="110"/>
      <c r="W444" s="110">
        <v>1871.76</v>
      </c>
      <c r="X444" s="111">
        <v>0.5</v>
      </c>
      <c r="Y444" s="112">
        <v>0.5</v>
      </c>
      <c r="Z444" s="110">
        <v>93.588000000000079</v>
      </c>
      <c r="AA444" s="110">
        <v>0</v>
      </c>
      <c r="AB444" s="110">
        <v>889.08600000000001</v>
      </c>
      <c r="AC444" s="110">
        <v>889.08600000000001</v>
      </c>
      <c r="AD444" s="110">
        <v>0</v>
      </c>
      <c r="AE444" s="42" t="s">
        <v>454</v>
      </c>
      <c r="AF444" s="104" t="s">
        <v>765</v>
      </c>
      <c r="AG444" t="s">
        <v>8007</v>
      </c>
      <c r="AH444">
        <v>0</v>
      </c>
      <c r="AI444" s="495">
        <v>-464.32298335947326</v>
      </c>
      <c r="AK444" s="379"/>
      <c r="AL444" s="379"/>
      <c r="AM444" s="131"/>
      <c r="AN444" s="131"/>
      <c r="AO444" s="131"/>
      <c r="AP444" s="131"/>
      <c r="AQ444" s="131"/>
      <c r="AR444" s="132"/>
    </row>
    <row r="445" spans="1:44" ht="37.5">
      <c r="A445" s="104" t="s">
        <v>5883</v>
      </c>
      <c r="B445" s="104" t="s">
        <v>10</v>
      </c>
      <c r="D445" s="113" t="s">
        <v>6697</v>
      </c>
      <c r="F445" s="28" t="s">
        <v>1069</v>
      </c>
      <c r="G445" s="28" t="s">
        <v>1316</v>
      </c>
      <c r="H445" s="28"/>
      <c r="I445" s="28"/>
      <c r="J445" s="28"/>
      <c r="K445" s="28"/>
      <c r="L445" s="28"/>
      <c r="M445" s="106" t="s">
        <v>5942</v>
      </c>
      <c r="N445" s="332"/>
      <c r="O445" s="28"/>
      <c r="P445" s="28"/>
      <c r="Q445" s="28"/>
      <c r="S445" s="112">
        <v>0.9</v>
      </c>
      <c r="T445" s="114">
        <v>2038</v>
      </c>
      <c r="U445" s="110">
        <v>7775.87</v>
      </c>
      <c r="V445" s="110"/>
      <c r="W445" s="110">
        <v>7775.87</v>
      </c>
      <c r="X445" s="111">
        <v>0.5</v>
      </c>
      <c r="Y445" s="112">
        <v>0.5</v>
      </c>
      <c r="Z445" s="110">
        <v>777.58699999999976</v>
      </c>
      <c r="AA445" s="110">
        <v>0</v>
      </c>
      <c r="AB445" s="110">
        <v>3499.1415000000002</v>
      </c>
      <c r="AC445" s="110">
        <v>3499.1415000000002</v>
      </c>
      <c r="AD445" s="110">
        <v>0</v>
      </c>
      <c r="AE445" s="42" t="s">
        <v>445</v>
      </c>
      <c r="AF445" s="104" t="s">
        <v>765</v>
      </c>
      <c r="AG445" t="s">
        <v>8035</v>
      </c>
      <c r="AH445">
        <v>0</v>
      </c>
      <c r="AI445" s="495">
        <v>-3499.1415000000002</v>
      </c>
      <c r="AK445" s="379"/>
      <c r="AL445" s="379"/>
      <c r="AM445" s="131"/>
      <c r="AN445" s="131"/>
      <c r="AO445" s="131"/>
      <c r="AP445" s="131"/>
      <c r="AQ445" s="131"/>
      <c r="AR445" s="132"/>
    </row>
    <row r="446" spans="1:44" ht="37.5">
      <c r="A446" s="104" t="s">
        <v>5883</v>
      </c>
      <c r="B446" s="104" t="s">
        <v>10</v>
      </c>
      <c r="D446" s="1" t="s">
        <v>6667</v>
      </c>
      <c r="F446" s="28" t="s">
        <v>1830</v>
      </c>
      <c r="G446" s="28" t="s">
        <v>1314</v>
      </c>
      <c r="H446" s="28"/>
      <c r="I446" s="28"/>
      <c r="J446" s="28"/>
      <c r="K446" s="28"/>
      <c r="L446" s="28"/>
      <c r="M446" s="106" t="s">
        <v>5946</v>
      </c>
      <c r="N446" s="332"/>
      <c r="O446" s="28"/>
      <c r="P446" s="28"/>
      <c r="Q446" s="28"/>
      <c r="S446" s="112">
        <v>0.95</v>
      </c>
      <c r="T446" s="114">
        <v>2038</v>
      </c>
      <c r="U446" s="110">
        <v>12283.7</v>
      </c>
      <c r="V446" s="110"/>
      <c r="W446" s="110">
        <v>12283.7</v>
      </c>
      <c r="X446" s="111">
        <v>0.5</v>
      </c>
      <c r="Y446" s="112">
        <v>0.5</v>
      </c>
      <c r="Z446" s="110">
        <v>614.18500000000063</v>
      </c>
      <c r="AA446" s="110">
        <v>0</v>
      </c>
      <c r="AB446" s="110">
        <v>5834.7574999999997</v>
      </c>
      <c r="AC446" s="110">
        <v>5834.7574999999997</v>
      </c>
      <c r="AD446" s="110">
        <v>0</v>
      </c>
      <c r="AE446" s="42" t="s">
        <v>454</v>
      </c>
      <c r="AF446" s="104" t="s">
        <v>765</v>
      </c>
      <c r="AG446" t="s">
        <v>8005</v>
      </c>
      <c r="AH446">
        <v>0</v>
      </c>
      <c r="AI446" s="495">
        <v>-3047.1877968824856</v>
      </c>
      <c r="AK446" s="379"/>
      <c r="AL446" s="379"/>
      <c r="AM446" s="131"/>
      <c r="AN446" s="131"/>
      <c r="AO446" s="131"/>
      <c r="AP446" s="131"/>
      <c r="AQ446" s="131"/>
      <c r="AR446" s="132"/>
    </row>
    <row r="447" spans="1:44" ht="37.5">
      <c r="A447" s="104" t="s">
        <v>5883</v>
      </c>
      <c r="B447" s="104" t="s">
        <v>10</v>
      </c>
      <c r="D447" s="113" t="s">
        <v>6693</v>
      </c>
      <c r="F447" s="28" t="s">
        <v>1831</v>
      </c>
      <c r="G447" s="28" t="s">
        <v>1313</v>
      </c>
      <c r="H447" s="28"/>
      <c r="I447" s="28"/>
      <c r="J447" s="28"/>
      <c r="K447" s="28"/>
      <c r="L447" s="28"/>
      <c r="M447" s="106" t="s">
        <v>5943</v>
      </c>
      <c r="N447" s="332"/>
      <c r="O447" s="28"/>
      <c r="P447" s="28"/>
      <c r="Q447" s="28"/>
      <c r="S447" s="112">
        <v>0.95</v>
      </c>
      <c r="T447" s="114">
        <v>2038</v>
      </c>
      <c r="U447" s="110">
        <v>27.5</v>
      </c>
      <c r="V447" s="110"/>
      <c r="W447" s="110">
        <v>27.5</v>
      </c>
      <c r="X447" s="111">
        <v>0.5</v>
      </c>
      <c r="Y447" s="112">
        <v>0.5</v>
      </c>
      <c r="Z447" s="110">
        <v>1.3750000000000013</v>
      </c>
      <c r="AA447" s="110">
        <v>0</v>
      </c>
      <c r="AB447" s="110">
        <v>13.0625</v>
      </c>
      <c r="AC447" s="110">
        <v>13.0625</v>
      </c>
      <c r="AD447" s="110">
        <v>0</v>
      </c>
      <c r="AE447" s="42" t="s">
        <v>456</v>
      </c>
      <c r="AF447" s="104" t="s">
        <v>765</v>
      </c>
      <c r="AG447" t="s">
        <v>8031</v>
      </c>
      <c r="AH447">
        <v>0</v>
      </c>
      <c r="AI447" s="495">
        <v>-10.365861895586212</v>
      </c>
      <c r="AK447" s="379"/>
      <c r="AL447" s="379"/>
      <c r="AM447" s="131"/>
      <c r="AN447" s="131"/>
      <c r="AO447" s="131"/>
      <c r="AP447" s="131"/>
      <c r="AQ447" s="131"/>
      <c r="AR447" s="132"/>
    </row>
    <row r="448" spans="1:44" ht="37.5">
      <c r="A448" s="104" t="s">
        <v>5883</v>
      </c>
      <c r="B448" s="104" t="s">
        <v>10</v>
      </c>
      <c r="D448" s="1" t="s">
        <v>6672</v>
      </c>
      <c r="F448" s="28" t="s">
        <v>1830</v>
      </c>
      <c r="G448" s="28" t="s">
        <v>1314</v>
      </c>
      <c r="H448" s="28"/>
      <c r="I448" s="28"/>
      <c r="J448" s="28"/>
      <c r="K448" s="28"/>
      <c r="L448" s="28"/>
      <c r="M448" s="106" t="s">
        <v>5946</v>
      </c>
      <c r="N448" s="332"/>
      <c r="O448" s="28"/>
      <c r="P448" s="28"/>
      <c r="Q448" s="28"/>
      <c r="S448" s="112">
        <v>0.95</v>
      </c>
      <c r="T448" s="114">
        <v>2038</v>
      </c>
      <c r="U448" s="110">
        <v>19069.519999999975</v>
      </c>
      <c r="V448" s="110"/>
      <c r="W448" s="110">
        <v>19069.519999999975</v>
      </c>
      <c r="X448" s="111">
        <v>0.5</v>
      </c>
      <c r="Y448" s="112">
        <v>0.5</v>
      </c>
      <c r="Z448" s="110">
        <v>953.47599999999954</v>
      </c>
      <c r="AA448" s="110">
        <v>0</v>
      </c>
      <c r="AB448" s="110">
        <v>9058.0219999999881</v>
      </c>
      <c r="AC448" s="110">
        <v>9058.0219999999881</v>
      </c>
      <c r="AD448" s="110">
        <v>0</v>
      </c>
      <c r="AE448" s="42" t="s">
        <v>454</v>
      </c>
      <c r="AF448" s="104" t="s">
        <v>765</v>
      </c>
      <c r="AG448" t="s">
        <v>8010</v>
      </c>
      <c r="AH448">
        <v>0</v>
      </c>
      <c r="AI448" s="495">
        <v>-4730.52977819439</v>
      </c>
      <c r="AK448" s="379"/>
      <c r="AL448" s="379"/>
      <c r="AM448" s="131"/>
      <c r="AN448" s="131"/>
      <c r="AO448" s="131"/>
      <c r="AP448" s="131"/>
      <c r="AQ448" s="131"/>
      <c r="AR448" s="132"/>
    </row>
    <row r="449" spans="1:44" ht="37.5">
      <c r="A449" s="104" t="s">
        <v>5883</v>
      </c>
      <c r="B449" s="104" t="s">
        <v>10</v>
      </c>
      <c r="D449" s="1" t="s">
        <v>6671</v>
      </c>
      <c r="F449" s="28" t="s">
        <v>1830</v>
      </c>
      <c r="G449" s="28" t="s">
        <v>1314</v>
      </c>
      <c r="H449" s="28"/>
      <c r="I449" s="28"/>
      <c r="J449" s="28"/>
      <c r="K449" s="28"/>
      <c r="L449" s="28"/>
      <c r="M449" s="106" t="s">
        <v>5946</v>
      </c>
      <c r="N449" s="332"/>
      <c r="O449" s="28"/>
      <c r="P449" s="28"/>
      <c r="Q449" s="28"/>
      <c r="S449" s="112">
        <v>0.95</v>
      </c>
      <c r="T449" s="114">
        <v>2038</v>
      </c>
      <c r="U449" s="110">
        <v>230</v>
      </c>
      <c r="V449" s="110"/>
      <c r="W449" s="110">
        <v>230</v>
      </c>
      <c r="X449" s="111">
        <v>0.5</v>
      </c>
      <c r="Y449" s="112">
        <v>0.5</v>
      </c>
      <c r="Z449" s="110">
        <v>11.500000000000011</v>
      </c>
      <c r="AA449" s="110">
        <v>0</v>
      </c>
      <c r="AB449" s="110">
        <v>109.25</v>
      </c>
      <c r="AC449" s="110">
        <v>109.25</v>
      </c>
      <c r="AD449" s="110">
        <v>0</v>
      </c>
      <c r="AE449" s="42" t="s">
        <v>454</v>
      </c>
      <c r="AF449" s="104" t="s">
        <v>765</v>
      </c>
      <c r="AG449" t="s">
        <v>8009</v>
      </c>
      <c r="AH449">
        <v>0</v>
      </c>
      <c r="AI449" s="495">
        <v>-57.055544606508768</v>
      </c>
      <c r="AK449" s="379"/>
      <c r="AL449" s="379"/>
      <c r="AM449" s="131"/>
      <c r="AN449" s="131"/>
      <c r="AO449" s="131"/>
      <c r="AP449" s="131"/>
      <c r="AQ449" s="131"/>
      <c r="AR449" s="132"/>
    </row>
    <row r="450" spans="1:44" ht="37.5">
      <c r="A450" s="104" t="s">
        <v>5883</v>
      </c>
      <c r="B450" s="104" t="s">
        <v>10</v>
      </c>
      <c r="D450" s="1" t="s">
        <v>6687</v>
      </c>
      <c r="F450" s="28" t="s">
        <v>1831</v>
      </c>
      <c r="G450" s="28" t="s">
        <v>1313</v>
      </c>
      <c r="H450" s="28"/>
      <c r="I450" s="28"/>
      <c r="J450" s="28"/>
      <c r="K450" s="28"/>
      <c r="L450" s="28"/>
      <c r="M450" s="106" t="s">
        <v>5943</v>
      </c>
      <c r="N450" s="332"/>
      <c r="O450" s="28"/>
      <c r="P450" s="28"/>
      <c r="Q450" s="28"/>
      <c r="S450" s="112">
        <v>0.95</v>
      </c>
      <c r="T450" s="114">
        <v>2038</v>
      </c>
      <c r="U450" s="110">
        <v>23573.21</v>
      </c>
      <c r="V450" s="110"/>
      <c r="W450" s="110">
        <v>23573.21</v>
      </c>
      <c r="X450" s="111">
        <v>0.5</v>
      </c>
      <c r="Y450" s="112">
        <v>0.5</v>
      </c>
      <c r="Z450" s="110">
        <v>1178.6605000000011</v>
      </c>
      <c r="AA450" s="110">
        <v>0</v>
      </c>
      <c r="AB450" s="110">
        <v>11197.274749999999</v>
      </c>
      <c r="AC450" s="110">
        <v>11197.274749999999</v>
      </c>
      <c r="AD450" s="110">
        <v>0</v>
      </c>
      <c r="AE450" s="42" t="s">
        <v>456</v>
      </c>
      <c r="AF450" s="104" t="s">
        <v>765</v>
      </c>
      <c r="AG450" t="s">
        <v>8025</v>
      </c>
      <c r="AH450">
        <v>0</v>
      </c>
      <c r="AI450" s="495">
        <v>-8885.6959743873376</v>
      </c>
      <c r="AK450" s="379"/>
      <c r="AL450" s="379"/>
      <c r="AM450" s="131"/>
      <c r="AN450" s="131"/>
      <c r="AO450" s="131"/>
      <c r="AP450" s="131"/>
      <c r="AQ450" s="131"/>
      <c r="AR450" s="132"/>
    </row>
    <row r="451" spans="1:44" ht="37.5">
      <c r="A451" s="104" t="s">
        <v>5883</v>
      </c>
      <c r="B451" s="104" t="s">
        <v>10</v>
      </c>
      <c r="D451" s="1" t="s">
        <v>6673</v>
      </c>
      <c r="F451" s="28" t="s">
        <v>1830</v>
      </c>
      <c r="G451" s="28" t="s">
        <v>1314</v>
      </c>
      <c r="H451" s="28"/>
      <c r="I451" s="28"/>
      <c r="J451" s="28"/>
      <c r="K451" s="28"/>
      <c r="L451" s="28"/>
      <c r="M451" s="106" t="s">
        <v>5946</v>
      </c>
      <c r="N451" s="332"/>
      <c r="O451" s="28"/>
      <c r="P451" s="28"/>
      <c r="Q451" s="28"/>
      <c r="S451" s="112">
        <v>0.95</v>
      </c>
      <c r="T451" s="114">
        <v>2038</v>
      </c>
      <c r="U451" s="110">
        <v>1390</v>
      </c>
      <c r="V451" s="110"/>
      <c r="W451" s="110">
        <v>1390</v>
      </c>
      <c r="X451" s="111">
        <v>0.5</v>
      </c>
      <c r="Y451" s="112">
        <v>0.5</v>
      </c>
      <c r="Z451" s="110">
        <v>69.500000000000057</v>
      </c>
      <c r="AA451" s="110">
        <v>0</v>
      </c>
      <c r="AB451" s="110">
        <v>660.25</v>
      </c>
      <c r="AC451" s="110">
        <v>660.25</v>
      </c>
      <c r="AD451" s="110">
        <v>0</v>
      </c>
      <c r="AE451" s="42" t="s">
        <v>454</v>
      </c>
      <c r="AF451" s="104" t="s">
        <v>765</v>
      </c>
      <c r="AG451" t="s">
        <v>8011</v>
      </c>
      <c r="AH451">
        <v>0</v>
      </c>
      <c r="AI451" s="495">
        <v>-344.81394349150952</v>
      </c>
      <c r="AK451" s="379"/>
      <c r="AL451" s="379"/>
      <c r="AM451" s="131"/>
      <c r="AN451" s="131"/>
      <c r="AO451" s="131"/>
      <c r="AP451" s="131"/>
      <c r="AQ451" s="131"/>
      <c r="AR451" s="132"/>
    </row>
    <row r="452" spans="1:44" ht="37.5">
      <c r="A452" s="104" t="s">
        <v>5883</v>
      </c>
      <c r="B452" s="104" t="s">
        <v>10</v>
      </c>
      <c r="D452" s="113" t="s">
        <v>6683</v>
      </c>
      <c r="F452" s="28" t="s">
        <v>1831</v>
      </c>
      <c r="G452" s="28" t="s">
        <v>1313</v>
      </c>
      <c r="H452" s="28"/>
      <c r="I452" s="28"/>
      <c r="J452" s="28"/>
      <c r="K452" s="28"/>
      <c r="L452" s="28"/>
      <c r="M452" s="106" t="s">
        <v>5943</v>
      </c>
      <c r="N452" s="332"/>
      <c r="O452" s="28"/>
      <c r="P452" s="28"/>
      <c r="Q452" s="28"/>
      <c r="S452" s="112">
        <v>0.95</v>
      </c>
      <c r="T452" s="114">
        <v>2038</v>
      </c>
      <c r="U452" s="110">
        <v>6837562.3000000007</v>
      </c>
      <c r="V452" s="110"/>
      <c r="W452" s="110">
        <v>6837562.3000000007</v>
      </c>
      <c r="X452" s="111">
        <v>0.5</v>
      </c>
      <c r="Y452" s="112">
        <v>0.5</v>
      </c>
      <c r="Z452" s="110">
        <v>341878.11500000034</v>
      </c>
      <c r="AA452" s="110">
        <v>0</v>
      </c>
      <c r="AB452" s="110">
        <v>3247842.0925000003</v>
      </c>
      <c r="AC452" s="110">
        <v>3247842.0925000003</v>
      </c>
      <c r="AD452" s="110">
        <v>0</v>
      </c>
      <c r="AE452" s="42" t="s">
        <v>456</v>
      </c>
      <c r="AF452" s="104" t="s">
        <v>765</v>
      </c>
      <c r="AG452" t="s">
        <v>8021</v>
      </c>
      <c r="AH452">
        <v>0</v>
      </c>
      <c r="AI452" s="495">
        <v>-2577353.6910642479</v>
      </c>
      <c r="AK452" s="379"/>
      <c r="AL452" s="379"/>
      <c r="AM452" s="131"/>
      <c r="AN452" s="131"/>
      <c r="AO452" s="131"/>
      <c r="AP452" s="131"/>
      <c r="AQ452" s="131"/>
      <c r="AR452" s="132"/>
    </row>
    <row r="453" spans="1:44" ht="37.5">
      <c r="A453" s="104" t="s">
        <v>5883</v>
      </c>
      <c r="B453" s="104" t="s">
        <v>10</v>
      </c>
      <c r="D453" s="113" t="s">
        <v>6686</v>
      </c>
      <c r="F453" s="28" t="s">
        <v>1831</v>
      </c>
      <c r="G453" s="28" t="s">
        <v>1313</v>
      </c>
      <c r="H453" s="28"/>
      <c r="I453" s="28"/>
      <c r="J453" s="28"/>
      <c r="K453" s="28"/>
      <c r="L453" s="28"/>
      <c r="M453" s="106" t="s">
        <v>5943</v>
      </c>
      <c r="N453" s="332"/>
      <c r="O453" s="28"/>
      <c r="P453" s="28"/>
      <c r="Q453" s="28"/>
      <c r="S453" s="112">
        <v>0.95</v>
      </c>
      <c r="T453" s="114">
        <v>2038</v>
      </c>
      <c r="U453" s="110">
        <v>1584725.0799999998</v>
      </c>
      <c r="V453" s="110"/>
      <c r="W453" s="110">
        <v>1584725.0799999998</v>
      </c>
      <c r="X453" s="111">
        <v>0.5</v>
      </c>
      <c r="Y453" s="112">
        <v>0.5</v>
      </c>
      <c r="Z453" s="110">
        <v>79236.254000000059</v>
      </c>
      <c r="AA453" s="110">
        <v>0</v>
      </c>
      <c r="AB453" s="110">
        <v>752744.41299999994</v>
      </c>
      <c r="AC453" s="110">
        <v>752744.41299999994</v>
      </c>
      <c r="AD453" s="110">
        <v>0</v>
      </c>
      <c r="AE453" s="42" t="s">
        <v>456</v>
      </c>
      <c r="AF453" s="104" t="s">
        <v>765</v>
      </c>
      <c r="AG453" t="s">
        <v>8024</v>
      </c>
      <c r="AH453">
        <v>0</v>
      </c>
      <c r="AI453" s="495">
        <v>-597346.95715461124</v>
      </c>
      <c r="AK453" s="379"/>
      <c r="AL453" s="379"/>
      <c r="AM453" s="131"/>
      <c r="AN453" s="131"/>
      <c r="AO453" s="131"/>
      <c r="AP453" s="131"/>
      <c r="AQ453" s="131"/>
      <c r="AR453" s="132"/>
    </row>
    <row r="454" spans="1:44" ht="37.5">
      <c r="A454" s="104" t="s">
        <v>5883</v>
      </c>
      <c r="B454" s="104" t="s">
        <v>10</v>
      </c>
      <c r="D454" s="113" t="s">
        <v>6688</v>
      </c>
      <c r="F454" s="28" t="s">
        <v>1831</v>
      </c>
      <c r="G454" s="28" t="s">
        <v>1313</v>
      </c>
      <c r="H454" s="28"/>
      <c r="I454" s="28"/>
      <c r="J454" s="28"/>
      <c r="K454" s="28"/>
      <c r="L454" s="28"/>
      <c r="M454" s="106" t="s">
        <v>5943</v>
      </c>
      <c r="N454" s="332"/>
      <c r="O454" s="28"/>
      <c r="P454" s="28"/>
      <c r="Q454" s="28"/>
      <c r="S454" s="112">
        <v>0.95</v>
      </c>
      <c r="T454" s="114">
        <v>2038</v>
      </c>
      <c r="U454" s="110">
        <v>1213272.6000000001</v>
      </c>
      <c r="V454" s="110"/>
      <c r="W454" s="110">
        <v>1213272.6000000001</v>
      </c>
      <c r="X454" s="111">
        <v>0.5</v>
      </c>
      <c r="Y454" s="112">
        <v>0.5</v>
      </c>
      <c r="Z454" s="110">
        <v>60663.630000000056</v>
      </c>
      <c r="AA454" s="110">
        <v>0</v>
      </c>
      <c r="AB454" s="110">
        <v>576304.48499999999</v>
      </c>
      <c r="AC454" s="110">
        <v>576304.48499999999</v>
      </c>
      <c r="AD454" s="110">
        <v>0</v>
      </c>
      <c r="AE454" s="42" t="s">
        <v>456</v>
      </c>
      <c r="AF454" s="104" t="s">
        <v>765</v>
      </c>
      <c r="AG454" t="s">
        <v>8026</v>
      </c>
      <c r="AH454">
        <v>0</v>
      </c>
      <c r="AI454" s="495">
        <v>-457331.49866541132</v>
      </c>
      <c r="AK454" s="379"/>
      <c r="AL454" s="379"/>
      <c r="AM454" s="131"/>
      <c r="AN454" s="131"/>
      <c r="AO454" s="131"/>
      <c r="AP454" s="131"/>
      <c r="AQ454" s="131"/>
      <c r="AR454" s="132"/>
    </row>
    <row r="455" spans="1:44" ht="37.5">
      <c r="A455" s="104" t="s">
        <v>5883</v>
      </c>
      <c r="B455" s="104" t="s">
        <v>10</v>
      </c>
      <c r="D455" s="113" t="s">
        <v>6676</v>
      </c>
      <c r="F455" s="28" t="s">
        <v>1745</v>
      </c>
      <c r="G455" s="28" t="s">
        <v>1313</v>
      </c>
      <c r="H455" s="28"/>
      <c r="I455" s="28"/>
      <c r="J455" s="28"/>
      <c r="K455" s="28"/>
      <c r="L455" s="28"/>
      <c r="M455" s="106" t="s">
        <v>5944</v>
      </c>
      <c r="N455" s="332"/>
      <c r="O455" s="28"/>
      <c r="P455" s="28"/>
      <c r="Q455" s="28"/>
      <c r="S455" s="112">
        <v>0.98499999999999999</v>
      </c>
      <c r="T455" s="114">
        <v>2038</v>
      </c>
      <c r="U455" s="110">
        <v>7441787.6600000001</v>
      </c>
      <c r="V455" s="110"/>
      <c r="W455" s="110">
        <v>7441787.6600000001</v>
      </c>
      <c r="X455" s="111">
        <v>0.5</v>
      </c>
      <c r="Y455" s="112">
        <v>0.5</v>
      </c>
      <c r="Z455" s="110">
        <v>111626.8149000001</v>
      </c>
      <c r="AA455" s="110">
        <v>0</v>
      </c>
      <c r="AB455" s="110">
        <v>3665080.4225500003</v>
      </c>
      <c r="AC455" s="110">
        <v>3665080.4225500003</v>
      </c>
      <c r="AD455" s="110">
        <v>0</v>
      </c>
      <c r="AE455" s="42" t="s">
        <v>452</v>
      </c>
      <c r="AF455" s="104" t="s">
        <v>765</v>
      </c>
      <c r="AG455" t="s">
        <v>8014</v>
      </c>
      <c r="AH455">
        <v>0</v>
      </c>
      <c r="AI455" s="495">
        <v>-2153137.0469127498</v>
      </c>
      <c r="AK455" s="379"/>
      <c r="AL455" s="379"/>
      <c r="AM455" s="131"/>
      <c r="AN455" s="131"/>
      <c r="AO455" s="131"/>
      <c r="AP455" s="131"/>
      <c r="AQ455" s="131"/>
      <c r="AR455" s="132"/>
    </row>
    <row r="456" spans="1:44" ht="37.5">
      <c r="A456" s="104" t="s">
        <v>5883</v>
      </c>
      <c r="B456" s="104" t="s">
        <v>10</v>
      </c>
      <c r="D456" s="113" t="s">
        <v>6692</v>
      </c>
      <c r="F456" s="28" t="s">
        <v>1831</v>
      </c>
      <c r="G456" s="28" t="s">
        <v>1313</v>
      </c>
      <c r="H456" s="28"/>
      <c r="I456" s="28"/>
      <c r="J456" s="28"/>
      <c r="K456" s="28"/>
      <c r="L456" s="28"/>
      <c r="M456" s="106" t="s">
        <v>5943</v>
      </c>
      <c r="N456" s="332"/>
      <c r="O456" s="28"/>
      <c r="P456" s="28"/>
      <c r="Q456" s="28"/>
      <c r="S456" s="112">
        <v>0.95</v>
      </c>
      <c r="T456" s="114">
        <v>2038</v>
      </c>
      <c r="U456" s="110">
        <v>4541.5499999999993</v>
      </c>
      <c r="V456" s="110"/>
      <c r="W456" s="110">
        <v>4541.5499999999993</v>
      </c>
      <c r="X456" s="111">
        <v>0.5</v>
      </c>
      <c r="Y456" s="112">
        <v>0.5</v>
      </c>
      <c r="Z456" s="110">
        <v>227.07750000000016</v>
      </c>
      <c r="AA456" s="110">
        <v>0</v>
      </c>
      <c r="AB456" s="110">
        <v>2157.2362499999995</v>
      </c>
      <c r="AC456" s="110">
        <v>2157.2362499999995</v>
      </c>
      <c r="AD456" s="110">
        <v>0</v>
      </c>
      <c r="AE456" s="42" t="s">
        <v>456</v>
      </c>
      <c r="AF456" s="104" t="s">
        <v>765</v>
      </c>
      <c r="AG456" t="s">
        <v>8030</v>
      </c>
      <c r="AH456">
        <v>0</v>
      </c>
      <c r="AI456" s="495">
        <v>-1711.8938215236199</v>
      </c>
      <c r="AK456" s="379"/>
      <c r="AL456" s="379"/>
      <c r="AM456" s="131"/>
      <c r="AN456" s="131"/>
      <c r="AO456" s="131"/>
      <c r="AP456" s="131"/>
      <c r="AQ456" s="131"/>
      <c r="AR456" s="132"/>
    </row>
    <row r="457" spans="1:44" ht="25">
      <c r="A457" s="104" t="s">
        <v>5883</v>
      </c>
      <c r="B457" s="104" t="s">
        <v>10</v>
      </c>
      <c r="D457" s="113" t="s">
        <v>6702</v>
      </c>
      <c r="F457" s="299" t="s">
        <v>1070</v>
      </c>
      <c r="G457" s="28" t="s">
        <v>1315</v>
      </c>
      <c r="H457" s="28"/>
      <c r="I457" s="28"/>
      <c r="J457" s="28"/>
      <c r="K457" s="28"/>
      <c r="L457" s="28"/>
      <c r="M457" s="106" t="s">
        <v>6646</v>
      </c>
      <c r="N457" s="332"/>
      <c r="O457" s="28"/>
      <c r="P457" s="28"/>
      <c r="Q457" s="28"/>
      <c r="S457" s="112">
        <v>0.82</v>
      </c>
      <c r="T457" s="114">
        <v>2038</v>
      </c>
      <c r="U457" s="110">
        <v>10624563.82</v>
      </c>
      <c r="V457" s="110"/>
      <c r="W457" s="110">
        <v>10624563.82</v>
      </c>
      <c r="X457" s="111">
        <v>0.5</v>
      </c>
      <c r="Y457" s="112">
        <v>0.5</v>
      </c>
      <c r="Z457" s="110">
        <v>424982.55280000041</v>
      </c>
      <c r="AA457" s="110">
        <v>0</v>
      </c>
      <c r="AB457" s="110">
        <v>5099790.6336000003</v>
      </c>
      <c r="AC457" s="110">
        <v>5099790.6336000003</v>
      </c>
      <c r="AD457" s="110">
        <v>0</v>
      </c>
      <c r="AE457" s="42" t="s">
        <v>441</v>
      </c>
      <c r="AF457" s="104" t="s">
        <v>765</v>
      </c>
      <c r="AG457" t="s">
        <v>8040</v>
      </c>
      <c r="AH457">
        <v>0</v>
      </c>
      <c r="AI457" s="495">
        <v>-5099790.6335999975</v>
      </c>
      <c r="AK457" s="379"/>
      <c r="AL457" s="379"/>
      <c r="AM457" s="131"/>
      <c r="AN457" s="131"/>
      <c r="AO457" s="131"/>
      <c r="AP457" s="131"/>
      <c r="AQ457" s="131"/>
      <c r="AR457" s="132"/>
    </row>
    <row r="458" spans="1:44" ht="37.5">
      <c r="A458" s="104" t="s">
        <v>5883</v>
      </c>
      <c r="B458" s="104" t="s">
        <v>10</v>
      </c>
      <c r="D458" s="113" t="s">
        <v>6694</v>
      </c>
      <c r="F458" s="28" t="s">
        <v>1831</v>
      </c>
      <c r="G458" s="28" t="s">
        <v>1313</v>
      </c>
      <c r="H458" s="28"/>
      <c r="I458" s="28"/>
      <c r="J458" s="28"/>
      <c r="K458" s="28"/>
      <c r="L458" s="28"/>
      <c r="M458" s="106" t="s">
        <v>5943</v>
      </c>
      <c r="N458" s="332"/>
      <c r="O458" s="28"/>
      <c r="P458" s="28"/>
      <c r="Q458" s="28"/>
      <c r="S458" s="112">
        <v>0.95</v>
      </c>
      <c r="T458" s="114">
        <v>2038</v>
      </c>
      <c r="U458" s="110">
        <v>6465</v>
      </c>
      <c r="V458" s="110"/>
      <c r="W458" s="110">
        <v>6465</v>
      </c>
      <c r="X458" s="111">
        <v>0.5</v>
      </c>
      <c r="Y458" s="112">
        <v>0.5</v>
      </c>
      <c r="Z458" s="110">
        <v>323.25000000000028</v>
      </c>
      <c r="AA458" s="110">
        <v>0</v>
      </c>
      <c r="AB458" s="110">
        <v>3070.875</v>
      </c>
      <c r="AC458" s="110">
        <v>3070.875</v>
      </c>
      <c r="AD458" s="110">
        <v>0</v>
      </c>
      <c r="AE458" s="42" t="s">
        <v>456</v>
      </c>
      <c r="AF458" s="104" t="s">
        <v>765</v>
      </c>
      <c r="AG458" t="s">
        <v>8032</v>
      </c>
      <c r="AH458">
        <v>0</v>
      </c>
      <c r="AI458" s="495">
        <v>-2436.9198965441765</v>
      </c>
      <c r="AK458" s="379"/>
      <c r="AL458" s="379"/>
      <c r="AM458" s="131"/>
      <c r="AN458" s="131"/>
      <c r="AO458" s="131"/>
      <c r="AP458" s="131"/>
      <c r="AQ458" s="131"/>
      <c r="AR458" s="132"/>
    </row>
    <row r="459" spans="1:44" ht="37.5">
      <c r="A459" s="104" t="s">
        <v>5883</v>
      </c>
      <c r="B459" s="104" t="s">
        <v>10</v>
      </c>
      <c r="D459" s="113" t="s">
        <v>6700</v>
      </c>
      <c r="F459" s="28" t="s">
        <v>1069</v>
      </c>
      <c r="G459" s="28" t="s">
        <v>1316</v>
      </c>
      <c r="H459" s="28"/>
      <c r="I459" s="28"/>
      <c r="J459" s="28"/>
      <c r="K459" s="28"/>
      <c r="L459" s="28"/>
      <c r="M459" s="106" t="s">
        <v>5942</v>
      </c>
      <c r="N459" s="332"/>
      <c r="O459" s="28"/>
      <c r="P459" s="28"/>
      <c r="Q459" s="28"/>
      <c r="S459" s="112">
        <v>0.9</v>
      </c>
      <c r="T459" s="114">
        <v>2038</v>
      </c>
      <c r="U459" s="110">
        <v>3919269.5700000003</v>
      </c>
      <c r="V459" s="110"/>
      <c r="W459" s="110">
        <v>3919269.5700000003</v>
      </c>
      <c r="X459" s="111">
        <v>0.5</v>
      </c>
      <c r="Y459" s="112">
        <v>0.5</v>
      </c>
      <c r="Z459" s="110">
        <v>391926.95699999994</v>
      </c>
      <c r="AA459" s="110">
        <v>0</v>
      </c>
      <c r="AB459" s="110">
        <v>1763671.3065000002</v>
      </c>
      <c r="AC459" s="110">
        <v>1763671.3065000002</v>
      </c>
      <c r="AD459" s="110">
        <v>0</v>
      </c>
      <c r="AE459" s="42" t="s">
        <v>445</v>
      </c>
      <c r="AF459" s="104" t="s">
        <v>765</v>
      </c>
      <c r="AG459" t="s">
        <v>8038</v>
      </c>
      <c r="AH459">
        <v>0</v>
      </c>
      <c r="AI459" s="495">
        <v>-1763671.3065000002</v>
      </c>
      <c r="AK459" s="379"/>
      <c r="AL459" s="379"/>
      <c r="AM459" s="131"/>
      <c r="AN459" s="131"/>
      <c r="AO459" s="131"/>
      <c r="AP459" s="131"/>
      <c r="AQ459" s="131"/>
      <c r="AR459" s="132"/>
    </row>
    <row r="460" spans="1:44" ht="37.5">
      <c r="A460" s="104" t="s">
        <v>5883</v>
      </c>
      <c r="B460" s="104" t="s">
        <v>10</v>
      </c>
      <c r="D460" s="113" t="s">
        <v>6690</v>
      </c>
      <c r="F460" s="28" t="s">
        <v>1831</v>
      </c>
      <c r="G460" s="28" t="s">
        <v>1313</v>
      </c>
      <c r="H460" s="28"/>
      <c r="I460" s="28"/>
      <c r="J460" s="28"/>
      <c r="K460" s="28"/>
      <c r="L460" s="28"/>
      <c r="M460" s="106" t="s">
        <v>5943</v>
      </c>
      <c r="N460" s="332"/>
      <c r="O460" s="28"/>
      <c r="P460" s="28"/>
      <c r="Q460" s="28"/>
      <c r="S460" s="112">
        <v>0.95</v>
      </c>
      <c r="T460" s="114">
        <v>2038</v>
      </c>
      <c r="U460" s="110">
        <v>150</v>
      </c>
      <c r="V460" s="110"/>
      <c r="W460" s="110">
        <v>150</v>
      </c>
      <c r="X460" s="111">
        <v>0.5</v>
      </c>
      <c r="Y460" s="112">
        <v>0.5</v>
      </c>
      <c r="Z460" s="110">
        <v>7.5000000000000071</v>
      </c>
      <c r="AA460" s="110">
        <v>0</v>
      </c>
      <c r="AB460" s="110">
        <v>71.25</v>
      </c>
      <c r="AC460" s="110">
        <v>71.25</v>
      </c>
      <c r="AD460" s="110">
        <v>0</v>
      </c>
      <c r="AE460" s="42" t="s">
        <v>456</v>
      </c>
      <c r="AF460" s="104" t="s">
        <v>765</v>
      </c>
      <c r="AG460" t="s">
        <v>8028</v>
      </c>
      <c r="AH460">
        <v>0</v>
      </c>
      <c r="AI460" s="495">
        <v>-56.5410648850157</v>
      </c>
      <c r="AK460" s="379"/>
      <c r="AL460" s="379"/>
      <c r="AM460" s="131"/>
      <c r="AN460" s="131"/>
      <c r="AO460" s="131"/>
      <c r="AP460" s="131"/>
      <c r="AQ460" s="131"/>
      <c r="AR460" s="132"/>
    </row>
    <row r="461" spans="1:44" ht="37.5">
      <c r="A461" s="104" t="s">
        <v>5883</v>
      </c>
      <c r="B461" s="104" t="s">
        <v>10</v>
      </c>
      <c r="D461" s="1" t="s">
        <v>6668</v>
      </c>
      <c r="F461" s="28" t="s">
        <v>1830</v>
      </c>
      <c r="G461" s="28" t="s">
        <v>1314</v>
      </c>
      <c r="H461" s="28"/>
      <c r="I461" s="28"/>
      <c r="J461" s="28"/>
      <c r="K461" s="28"/>
      <c r="L461" s="28"/>
      <c r="M461" s="106" t="s">
        <v>5946</v>
      </c>
      <c r="N461" s="332"/>
      <c r="O461" s="28"/>
      <c r="P461" s="28"/>
      <c r="Q461" s="28"/>
      <c r="S461" s="112">
        <v>0.95</v>
      </c>
      <c r="T461" s="114">
        <v>2038</v>
      </c>
      <c r="U461" s="110">
        <v>2409327.5300000003</v>
      </c>
      <c r="V461" s="110"/>
      <c r="W461" s="110">
        <v>2409327.5300000003</v>
      </c>
      <c r="X461" s="111">
        <v>0.5</v>
      </c>
      <c r="Y461" s="112">
        <v>0.5</v>
      </c>
      <c r="Z461" s="110">
        <v>120466.37650000011</v>
      </c>
      <c r="AA461" s="110">
        <v>0</v>
      </c>
      <c r="AB461" s="110">
        <v>1144430.57675</v>
      </c>
      <c r="AC461" s="110">
        <v>1144430.57675</v>
      </c>
      <c r="AD461" s="110">
        <v>0</v>
      </c>
      <c r="AE461" s="42" t="s">
        <v>454</v>
      </c>
      <c r="AF461" s="104" t="s">
        <v>765</v>
      </c>
      <c r="AG461" t="s">
        <v>8006</v>
      </c>
      <c r="AH461">
        <v>0</v>
      </c>
      <c r="AI461" s="495">
        <v>-597676.0624330634</v>
      </c>
      <c r="AK461" s="379"/>
      <c r="AL461" s="379"/>
      <c r="AM461" s="131"/>
      <c r="AN461" s="131"/>
      <c r="AO461" s="131"/>
      <c r="AP461" s="131"/>
      <c r="AQ461" s="131"/>
      <c r="AR461" s="132"/>
    </row>
    <row r="462" spans="1:44" ht="37.5">
      <c r="A462" s="104" t="s">
        <v>5883</v>
      </c>
      <c r="B462" s="104" t="s">
        <v>10</v>
      </c>
      <c r="D462" s="113" t="s">
        <v>6680</v>
      </c>
      <c r="F462" s="28" t="s">
        <v>1831</v>
      </c>
      <c r="G462" s="28" t="s">
        <v>1313</v>
      </c>
      <c r="H462" s="28"/>
      <c r="I462" s="28"/>
      <c r="J462" s="28"/>
      <c r="K462" s="28"/>
      <c r="L462" s="28"/>
      <c r="M462" s="106" t="s">
        <v>5943</v>
      </c>
      <c r="N462" s="332"/>
      <c r="O462" s="28"/>
      <c r="P462" s="28"/>
      <c r="Q462" s="28"/>
      <c r="S462" s="112">
        <v>0.95</v>
      </c>
      <c r="T462" s="114">
        <v>2038</v>
      </c>
      <c r="U462" s="110">
        <v>19883.97</v>
      </c>
      <c r="V462" s="110"/>
      <c r="W462" s="110">
        <v>19883.97</v>
      </c>
      <c r="X462" s="111">
        <v>0.5</v>
      </c>
      <c r="Y462" s="112">
        <v>0.5</v>
      </c>
      <c r="Z462" s="110">
        <v>994.19850000000099</v>
      </c>
      <c r="AA462" s="110">
        <v>0</v>
      </c>
      <c r="AB462" s="110">
        <v>9444.8857499999995</v>
      </c>
      <c r="AC462" s="110">
        <v>9444.8857499999995</v>
      </c>
      <c r="AD462" s="110">
        <v>0</v>
      </c>
      <c r="AE462" s="42" t="s">
        <v>456</v>
      </c>
      <c r="AF462" s="104" t="s">
        <v>765</v>
      </c>
      <c r="AG462" t="s">
        <v>8018</v>
      </c>
      <c r="AH462">
        <v>0</v>
      </c>
      <c r="AI462" s="495">
        <v>-7495.0722529447039</v>
      </c>
      <c r="AK462" s="379"/>
      <c r="AL462" s="379"/>
      <c r="AM462" s="131"/>
      <c r="AN462" s="131"/>
      <c r="AO462" s="131"/>
      <c r="AP462" s="131"/>
      <c r="AQ462" s="131"/>
      <c r="AR462" s="132"/>
    </row>
    <row r="463" spans="1:44" ht="37.5">
      <c r="A463" s="104" t="s">
        <v>5883</v>
      </c>
      <c r="B463" s="104" t="s">
        <v>10</v>
      </c>
      <c r="D463" s="113" t="s">
        <v>6706</v>
      </c>
      <c r="F463" s="28" t="s">
        <v>1829</v>
      </c>
      <c r="G463" s="28" t="s">
        <v>1313</v>
      </c>
      <c r="H463" s="28"/>
      <c r="I463" s="28"/>
      <c r="J463" s="28"/>
      <c r="K463" s="28"/>
      <c r="L463" s="28"/>
      <c r="M463" s="106" t="s">
        <v>6705</v>
      </c>
      <c r="N463" s="332"/>
      <c r="O463" s="28"/>
      <c r="P463" s="28"/>
      <c r="Q463" s="28"/>
      <c r="S463" s="112">
        <v>0.98499999999999999</v>
      </c>
      <c r="T463" s="114">
        <v>2038</v>
      </c>
      <c r="U463" s="110">
        <v>57405</v>
      </c>
      <c r="V463" s="110"/>
      <c r="W463" s="110">
        <v>57405</v>
      </c>
      <c r="X463" s="111">
        <v>0.5</v>
      </c>
      <c r="Y463" s="112">
        <v>0.5</v>
      </c>
      <c r="Z463" s="110">
        <v>861.07500000000073</v>
      </c>
      <c r="AA463" s="110">
        <v>0</v>
      </c>
      <c r="AB463" s="110">
        <v>28271.962500000001</v>
      </c>
      <c r="AC463" s="110">
        <v>28271.962500000001</v>
      </c>
      <c r="AD463" s="110">
        <v>0</v>
      </c>
      <c r="AE463" s="42" t="s">
        <v>484</v>
      </c>
      <c r="AF463" s="104" t="s">
        <v>765</v>
      </c>
      <c r="AG463" t="s">
        <v>8043</v>
      </c>
      <c r="AH463">
        <v>0</v>
      </c>
      <c r="AI463" s="495">
        <v>-27540.597867171451</v>
      </c>
      <c r="AK463" s="379"/>
      <c r="AL463" s="379"/>
      <c r="AM463" s="131"/>
      <c r="AN463" s="131"/>
      <c r="AO463" s="131"/>
      <c r="AP463" s="131"/>
      <c r="AQ463" s="131"/>
      <c r="AR463" s="132"/>
    </row>
    <row r="464" spans="1:44" ht="37.5">
      <c r="A464" s="104" t="s">
        <v>5883</v>
      </c>
      <c r="B464" s="104" t="s">
        <v>10</v>
      </c>
      <c r="D464" s="113" t="s">
        <v>6691</v>
      </c>
      <c r="F464" s="28" t="s">
        <v>1831</v>
      </c>
      <c r="G464" s="28" t="s">
        <v>1313</v>
      </c>
      <c r="H464" s="28"/>
      <c r="I464" s="28"/>
      <c r="J464" s="28"/>
      <c r="K464" s="28"/>
      <c r="L464" s="28"/>
      <c r="M464" s="106" t="s">
        <v>5943</v>
      </c>
      <c r="N464" s="332"/>
      <c r="O464" s="28"/>
      <c r="P464" s="28"/>
      <c r="Q464" s="28"/>
      <c r="S464" s="112">
        <v>0.95</v>
      </c>
      <c r="T464" s="114">
        <v>2038</v>
      </c>
      <c r="U464" s="110">
        <v>1207.25</v>
      </c>
      <c r="V464" s="110"/>
      <c r="W464" s="110">
        <v>1207.25</v>
      </c>
      <c r="X464" s="111">
        <v>0.5</v>
      </c>
      <c r="Y464" s="112">
        <v>0.5</v>
      </c>
      <c r="Z464" s="110">
        <v>60.362500000000054</v>
      </c>
      <c r="AA464" s="110">
        <v>0</v>
      </c>
      <c r="AB464" s="110">
        <v>573.44375000000002</v>
      </c>
      <c r="AC464" s="110">
        <v>573.44375000000002</v>
      </c>
      <c r="AD464" s="110">
        <v>0</v>
      </c>
      <c r="AE464" s="42" t="s">
        <v>456</v>
      </c>
      <c r="AF464" s="104" t="s">
        <v>765</v>
      </c>
      <c r="AG464" t="s">
        <v>8029</v>
      </c>
      <c r="AH464">
        <v>0</v>
      </c>
      <c r="AI464" s="495">
        <v>-455.06133721623473</v>
      </c>
      <c r="AK464" s="379"/>
      <c r="AL464" s="379"/>
      <c r="AM464" s="131"/>
      <c r="AN464" s="131"/>
      <c r="AO464" s="131"/>
      <c r="AP464" s="131"/>
      <c r="AQ464" s="131"/>
      <c r="AR464" s="132"/>
    </row>
    <row r="465" spans="1:44" ht="25">
      <c r="A465" s="104" t="s">
        <v>5883</v>
      </c>
      <c r="B465" s="104" t="s">
        <v>10</v>
      </c>
      <c r="D465" s="1" t="s">
        <v>6719</v>
      </c>
      <c r="F465" s="28" t="s">
        <v>763</v>
      </c>
      <c r="G465" s="28" t="s">
        <v>1319</v>
      </c>
      <c r="H465" s="28"/>
      <c r="I465" s="28"/>
      <c r="J465" s="28"/>
      <c r="K465" s="28"/>
      <c r="L465" s="28"/>
      <c r="M465" s="106" t="s">
        <v>5943</v>
      </c>
      <c r="N465" s="332"/>
      <c r="O465" s="28"/>
      <c r="P465" s="28"/>
      <c r="Q465" s="28"/>
      <c r="S465" s="112">
        <v>0.95</v>
      </c>
      <c r="T465" s="114">
        <v>2038</v>
      </c>
      <c r="U465" s="110">
        <v>1280</v>
      </c>
      <c r="V465" s="110"/>
      <c r="W465" s="110">
        <v>1280</v>
      </c>
      <c r="X465" s="111">
        <v>0.5</v>
      </c>
      <c r="Y465" s="112">
        <v>0.5</v>
      </c>
      <c r="Z465" s="110">
        <v>64.000000000000057</v>
      </c>
      <c r="AA465" s="110">
        <v>0</v>
      </c>
      <c r="AB465" s="110">
        <v>608</v>
      </c>
      <c r="AC465" s="110">
        <v>608</v>
      </c>
      <c r="AD465" s="110">
        <v>0</v>
      </c>
      <c r="AE465" s="42" t="s">
        <v>456</v>
      </c>
      <c r="AF465" s="104" t="s">
        <v>765</v>
      </c>
      <c r="AG465" t="s">
        <v>8084</v>
      </c>
      <c r="AH465">
        <v>0</v>
      </c>
      <c r="AI465" s="495">
        <v>-482.48375368546732</v>
      </c>
      <c r="AK465" s="379"/>
      <c r="AL465" s="379"/>
      <c r="AM465" s="131"/>
      <c r="AN465" s="131"/>
      <c r="AO465" s="131"/>
      <c r="AP465" s="131"/>
      <c r="AQ465" s="131"/>
      <c r="AR465" s="132"/>
    </row>
    <row r="466" spans="1:44" ht="25">
      <c r="A466" s="104" t="s">
        <v>5883</v>
      </c>
      <c r="B466" s="104" t="s">
        <v>10</v>
      </c>
      <c r="D466" s="113" t="s">
        <v>6721</v>
      </c>
      <c r="F466" s="28" t="s">
        <v>763</v>
      </c>
      <c r="G466" s="28" t="s">
        <v>1319</v>
      </c>
      <c r="H466" s="28"/>
      <c r="I466" s="28"/>
      <c r="J466" s="28"/>
      <c r="K466" s="28"/>
      <c r="L466" s="28"/>
      <c r="M466" s="106" t="s">
        <v>5943</v>
      </c>
      <c r="N466" s="332"/>
      <c r="O466" s="28"/>
      <c r="P466" s="28"/>
      <c r="Q466" s="28"/>
      <c r="S466" s="112">
        <v>0.95</v>
      </c>
      <c r="T466" s="114">
        <v>2038</v>
      </c>
      <c r="U466" s="110">
        <v>3079634.45</v>
      </c>
      <c r="V466" s="110"/>
      <c r="W466" s="110">
        <v>3079634.45</v>
      </c>
      <c r="X466" s="111">
        <v>0.5</v>
      </c>
      <c r="Y466" s="112">
        <v>0.5</v>
      </c>
      <c r="Z466" s="110">
        <v>153981.72250000015</v>
      </c>
      <c r="AA466" s="110">
        <v>0</v>
      </c>
      <c r="AB466" s="110">
        <v>1462826.36375</v>
      </c>
      <c r="AC466" s="110">
        <v>1462826.36375</v>
      </c>
      <c r="AD466" s="110">
        <v>0</v>
      </c>
      <c r="AE466" s="42" t="s">
        <v>456</v>
      </c>
      <c r="AF466" s="104" t="s">
        <v>765</v>
      </c>
      <c r="AG466" t="s">
        <v>8086</v>
      </c>
      <c r="AH466">
        <v>0</v>
      </c>
      <c r="AI466" s="495">
        <v>-1160838.741730531</v>
      </c>
      <c r="AK466" s="379"/>
      <c r="AL466" s="379"/>
      <c r="AM466" s="131"/>
      <c r="AN466" s="131"/>
      <c r="AO466" s="131"/>
      <c r="AP466" s="131"/>
      <c r="AQ466" s="131"/>
      <c r="AR466" s="132"/>
    </row>
    <row r="467" spans="1:44" ht="37.5">
      <c r="A467" s="104" t="s">
        <v>5883</v>
      </c>
      <c r="B467" s="104" t="s">
        <v>10</v>
      </c>
      <c r="D467" s="113" t="s">
        <v>6678</v>
      </c>
      <c r="F467" s="28" t="s">
        <v>1745</v>
      </c>
      <c r="G467" s="28" t="s">
        <v>1313</v>
      </c>
      <c r="H467" s="28"/>
      <c r="I467" s="28"/>
      <c r="J467" s="28"/>
      <c r="K467" s="28"/>
      <c r="L467" s="28"/>
      <c r="M467" s="106" t="s">
        <v>5944</v>
      </c>
      <c r="N467" s="332"/>
      <c r="O467" s="28"/>
      <c r="P467" s="28"/>
      <c r="Q467" s="28"/>
      <c r="S467" s="112">
        <v>0.98499999999999999</v>
      </c>
      <c r="T467" s="114">
        <v>2038</v>
      </c>
      <c r="U467" s="110">
        <v>23382872.52</v>
      </c>
      <c r="V467" s="110"/>
      <c r="W467" s="110">
        <v>23382872.52</v>
      </c>
      <c r="X467" s="111">
        <v>0.5</v>
      </c>
      <c r="Y467" s="112">
        <v>0.5</v>
      </c>
      <c r="Z467" s="110">
        <v>350743.08780000033</v>
      </c>
      <c r="AA467" s="110">
        <v>0</v>
      </c>
      <c r="AB467" s="110">
        <v>11516064.7161</v>
      </c>
      <c r="AC467" s="110">
        <v>11516064.7161</v>
      </c>
      <c r="AD467" s="110">
        <v>0</v>
      </c>
      <c r="AE467" s="42" t="s">
        <v>452</v>
      </c>
      <c r="AF467" s="104" t="s">
        <v>765</v>
      </c>
      <c r="AG467" t="s">
        <v>8016</v>
      </c>
      <c r="AH467">
        <v>0</v>
      </c>
      <c r="AI467" s="495">
        <v>-6765381.0329291336</v>
      </c>
      <c r="AK467" s="379"/>
      <c r="AL467" s="379"/>
      <c r="AM467" s="131"/>
      <c r="AN467" s="131"/>
      <c r="AO467" s="131"/>
      <c r="AP467" s="131"/>
      <c r="AQ467" s="131"/>
      <c r="AR467" s="132"/>
    </row>
    <row r="468" spans="1:44" ht="25">
      <c r="A468" s="104" t="s">
        <v>5883</v>
      </c>
      <c r="B468" s="104" t="s">
        <v>10</v>
      </c>
      <c r="D468" s="113" t="s">
        <v>6720</v>
      </c>
      <c r="F468" s="28" t="s">
        <v>763</v>
      </c>
      <c r="G468" s="28" t="s">
        <v>1319</v>
      </c>
      <c r="H468" s="28"/>
      <c r="I468" s="28"/>
      <c r="J468" s="28"/>
      <c r="K468" s="28"/>
      <c r="L468" s="28"/>
      <c r="M468" s="106" t="s">
        <v>5943</v>
      </c>
      <c r="N468" s="332"/>
      <c r="O468" s="28"/>
      <c r="P468" s="28"/>
      <c r="Q468" s="28"/>
      <c r="S468" s="112">
        <v>0.95</v>
      </c>
      <c r="T468" s="114">
        <v>2038</v>
      </c>
      <c r="U468" s="110">
        <v>48308.55</v>
      </c>
      <c r="V468" s="110"/>
      <c r="W468" s="110">
        <v>48308.55</v>
      </c>
      <c r="X468" s="111">
        <v>0.5</v>
      </c>
      <c r="Y468" s="112">
        <v>0.5</v>
      </c>
      <c r="Z468" s="110">
        <v>2415.4275000000025</v>
      </c>
      <c r="AA468" s="110">
        <v>0</v>
      </c>
      <c r="AB468" s="110">
        <v>22946.561249999999</v>
      </c>
      <c r="AC468" s="110">
        <v>22946.561249999999</v>
      </c>
      <c r="AD468" s="110">
        <v>0</v>
      </c>
      <c r="AE468" s="42" t="s">
        <v>456</v>
      </c>
      <c r="AF468" s="104" t="s">
        <v>765</v>
      </c>
      <c r="AG468" t="s">
        <v>8085</v>
      </c>
      <c r="AH468">
        <v>0</v>
      </c>
      <c r="AI468" s="495">
        <v>-18209.445733673499</v>
      </c>
      <c r="AK468" s="379"/>
      <c r="AL468" s="379"/>
      <c r="AM468" s="131"/>
      <c r="AN468" s="131"/>
      <c r="AO468" s="131"/>
      <c r="AP468" s="131"/>
      <c r="AQ468" s="131"/>
      <c r="AR468" s="132"/>
    </row>
    <row r="469" spans="1:44" ht="37.5">
      <c r="A469" s="104" t="s">
        <v>5883</v>
      </c>
      <c r="B469" s="104" t="s">
        <v>10</v>
      </c>
      <c r="D469" s="113" t="s">
        <v>6595</v>
      </c>
      <c r="F469" s="28" t="s">
        <v>1830</v>
      </c>
      <c r="G469" s="28" t="s">
        <v>1314</v>
      </c>
      <c r="H469" s="28"/>
      <c r="I469" s="28"/>
      <c r="J469" s="28"/>
      <c r="K469" s="28"/>
      <c r="L469" s="28"/>
      <c r="M469" s="106" t="s">
        <v>5946</v>
      </c>
      <c r="N469" s="332"/>
      <c r="O469" s="28"/>
      <c r="P469" s="28"/>
      <c r="Q469" s="28"/>
      <c r="S469" s="112">
        <v>0.95</v>
      </c>
      <c r="T469" s="114">
        <v>2038</v>
      </c>
      <c r="U469" s="110">
        <v>2918.1</v>
      </c>
      <c r="V469" s="110"/>
      <c r="W469" s="110">
        <v>2918.1</v>
      </c>
      <c r="X469" s="111">
        <v>0.5</v>
      </c>
      <c r="Y469" s="112">
        <v>0.5</v>
      </c>
      <c r="Z469" s="110">
        <v>145.90500000000011</v>
      </c>
      <c r="AA469" s="110">
        <v>0</v>
      </c>
      <c r="AB469" s="110">
        <v>1386.0974999999999</v>
      </c>
      <c r="AC469" s="110">
        <v>1386.0974999999999</v>
      </c>
      <c r="AD469" s="110">
        <v>0</v>
      </c>
      <c r="AE469" s="42" t="s">
        <v>454</v>
      </c>
      <c r="AF469" s="104" t="s">
        <v>765</v>
      </c>
      <c r="AG469" t="s">
        <v>7826</v>
      </c>
      <c r="AH469">
        <v>0</v>
      </c>
      <c r="AI469" s="495">
        <v>-723.88602050544887</v>
      </c>
      <c r="AK469" s="379"/>
      <c r="AL469" s="379"/>
      <c r="AM469" s="131"/>
      <c r="AN469" s="131"/>
      <c r="AO469" s="131"/>
      <c r="AP469" s="131"/>
      <c r="AQ469" s="131"/>
      <c r="AR469" s="132"/>
    </row>
    <row r="470" spans="1:44" ht="25">
      <c r="A470" s="104" t="s">
        <v>5883</v>
      </c>
      <c r="B470" s="104" t="s">
        <v>10</v>
      </c>
      <c r="D470" s="113" t="s">
        <v>6595</v>
      </c>
      <c r="F470" s="28" t="s">
        <v>761</v>
      </c>
      <c r="G470" s="28" t="s">
        <v>1319</v>
      </c>
      <c r="H470" s="28"/>
      <c r="I470" s="28"/>
      <c r="J470" s="28"/>
      <c r="K470" s="28"/>
      <c r="L470" s="28"/>
      <c r="M470" s="106" t="s">
        <v>5946</v>
      </c>
      <c r="N470" s="332"/>
      <c r="O470" s="28"/>
      <c r="P470" s="28"/>
      <c r="Q470" s="28"/>
      <c r="S470" s="112">
        <v>0.95</v>
      </c>
      <c r="T470" s="114">
        <v>2038</v>
      </c>
      <c r="U470" s="110">
        <v>4651606.38</v>
      </c>
      <c r="V470" s="110"/>
      <c r="W470" s="110">
        <v>4651606.38</v>
      </c>
      <c r="X470" s="111">
        <v>0.5</v>
      </c>
      <c r="Y470" s="112">
        <v>0.5</v>
      </c>
      <c r="Z470" s="110">
        <v>232580.31900000019</v>
      </c>
      <c r="AA470" s="110">
        <v>0</v>
      </c>
      <c r="AB470" s="110">
        <v>2209513.0304999999</v>
      </c>
      <c r="AC470" s="110">
        <v>2209513.0304999999</v>
      </c>
      <c r="AD470" s="110">
        <v>0</v>
      </c>
      <c r="AE470" s="42" t="s">
        <v>454</v>
      </c>
      <c r="AF470" s="104" t="s">
        <v>765</v>
      </c>
      <c r="AG470" t="s">
        <v>8083</v>
      </c>
      <c r="AH470">
        <v>0</v>
      </c>
      <c r="AI470" s="495">
        <v>-1153912.7622000468</v>
      </c>
      <c r="AK470" s="379"/>
      <c r="AL470" s="379"/>
      <c r="AM470" s="131"/>
      <c r="AN470" s="131"/>
      <c r="AO470" s="131"/>
      <c r="AP470" s="131"/>
      <c r="AQ470" s="131"/>
      <c r="AR470" s="132"/>
    </row>
    <row r="471" spans="1:44" ht="37.5">
      <c r="A471" s="104" t="s">
        <v>5883</v>
      </c>
      <c r="B471" s="104" t="s">
        <v>10</v>
      </c>
      <c r="D471" s="113" t="s">
        <v>6699</v>
      </c>
      <c r="F471" s="28" t="s">
        <v>1069</v>
      </c>
      <c r="G471" s="28" t="s">
        <v>1316</v>
      </c>
      <c r="H471" s="28"/>
      <c r="I471" s="28"/>
      <c r="J471" s="28"/>
      <c r="K471" s="28"/>
      <c r="L471" s="28"/>
      <c r="M471" s="106" t="s">
        <v>5942</v>
      </c>
      <c r="N471" s="332"/>
      <c r="O471" s="28"/>
      <c r="P471" s="28"/>
      <c r="Q471" s="28"/>
      <c r="S471" s="112">
        <v>0.9</v>
      </c>
      <c r="T471" s="114">
        <v>2038</v>
      </c>
      <c r="U471" s="110">
        <v>60043.299999999996</v>
      </c>
      <c r="V471" s="110"/>
      <c r="W471" s="110">
        <v>60043.299999999996</v>
      </c>
      <c r="X471" s="111">
        <v>0.5</v>
      </c>
      <c r="Y471" s="112">
        <v>0.5</v>
      </c>
      <c r="Z471" s="110">
        <v>6004.3299999999981</v>
      </c>
      <c r="AA471" s="110">
        <v>0</v>
      </c>
      <c r="AB471" s="110">
        <v>27019.485000000001</v>
      </c>
      <c r="AC471" s="110">
        <v>27019.485000000001</v>
      </c>
      <c r="AD471" s="110">
        <v>0</v>
      </c>
      <c r="AE471" s="42" t="s">
        <v>445</v>
      </c>
      <c r="AF471" s="104" t="s">
        <v>765</v>
      </c>
      <c r="AG471" t="s">
        <v>8037</v>
      </c>
      <c r="AH471">
        <v>0</v>
      </c>
      <c r="AI471" s="495">
        <v>-27019.484999999997</v>
      </c>
      <c r="AK471" s="379"/>
      <c r="AL471" s="379"/>
      <c r="AM471" s="131"/>
      <c r="AN471" s="131"/>
      <c r="AO471" s="131"/>
      <c r="AP471" s="131"/>
      <c r="AQ471" s="131"/>
      <c r="AR471" s="132"/>
    </row>
    <row r="472" spans="1:44" ht="37.5">
      <c r="A472" s="104" t="s">
        <v>5883</v>
      </c>
      <c r="B472" s="104" t="s">
        <v>10</v>
      </c>
      <c r="D472" s="113" t="s">
        <v>6679</v>
      </c>
      <c r="F472" s="28" t="s">
        <v>1831</v>
      </c>
      <c r="G472" s="28" t="s">
        <v>1313</v>
      </c>
      <c r="H472" s="28"/>
      <c r="I472" s="28"/>
      <c r="J472" s="28"/>
      <c r="K472" s="28"/>
      <c r="L472" s="28"/>
      <c r="M472" s="106" t="s">
        <v>5943</v>
      </c>
      <c r="N472" s="332"/>
      <c r="O472" s="28"/>
      <c r="P472" s="28"/>
      <c r="Q472" s="28"/>
      <c r="S472" s="112">
        <v>0.95</v>
      </c>
      <c r="T472" s="114">
        <v>2038</v>
      </c>
      <c r="U472" s="110">
        <v>567</v>
      </c>
      <c r="V472" s="110"/>
      <c r="W472" s="110">
        <v>567</v>
      </c>
      <c r="X472" s="111">
        <v>0.5</v>
      </c>
      <c r="Y472" s="112">
        <v>0.5</v>
      </c>
      <c r="Z472" s="110">
        <v>28.350000000000026</v>
      </c>
      <c r="AA472" s="110">
        <v>0</v>
      </c>
      <c r="AB472" s="110">
        <v>269.32499999999999</v>
      </c>
      <c r="AC472" s="110">
        <v>269.32499999999999</v>
      </c>
      <c r="AD472" s="110">
        <v>0</v>
      </c>
      <c r="AE472" s="42" t="s">
        <v>456</v>
      </c>
      <c r="AF472" s="104" t="s">
        <v>765</v>
      </c>
      <c r="AG472" t="s">
        <v>8017</v>
      </c>
      <c r="AH472">
        <v>0</v>
      </c>
      <c r="AI472" s="495">
        <v>-213.72522526535934</v>
      </c>
      <c r="AK472" s="379"/>
      <c r="AL472" s="379"/>
      <c r="AM472" s="131"/>
      <c r="AN472" s="131"/>
      <c r="AO472" s="131"/>
      <c r="AP472" s="131"/>
      <c r="AQ472" s="131"/>
      <c r="AR472" s="132"/>
    </row>
    <row r="473" spans="1:44" ht="37.5">
      <c r="A473" s="104" t="s">
        <v>5883</v>
      </c>
      <c r="B473" s="104" t="s">
        <v>10</v>
      </c>
      <c r="D473" s="113" t="s">
        <v>6689</v>
      </c>
      <c r="F473" s="28" t="s">
        <v>1831</v>
      </c>
      <c r="G473" s="28" t="s">
        <v>1313</v>
      </c>
      <c r="H473" s="28"/>
      <c r="I473" s="28"/>
      <c r="J473" s="28"/>
      <c r="K473" s="28"/>
      <c r="L473" s="28"/>
      <c r="M473" s="106" t="s">
        <v>5943</v>
      </c>
      <c r="N473" s="332"/>
      <c r="O473" s="28"/>
      <c r="P473" s="28"/>
      <c r="Q473" s="28"/>
      <c r="S473" s="112">
        <v>0.95</v>
      </c>
      <c r="T473" s="114">
        <v>2038</v>
      </c>
      <c r="U473" s="110">
        <v>29171.54</v>
      </c>
      <c r="V473" s="110"/>
      <c r="W473" s="110">
        <v>29171.54</v>
      </c>
      <c r="X473" s="111">
        <v>0.5</v>
      </c>
      <c r="Y473" s="112">
        <v>0.5</v>
      </c>
      <c r="Z473" s="110">
        <v>1458.5770000000014</v>
      </c>
      <c r="AA473" s="110">
        <v>0</v>
      </c>
      <c r="AB473" s="110">
        <v>13856.4815</v>
      </c>
      <c r="AC473" s="110">
        <v>13856.4815</v>
      </c>
      <c r="AD473" s="110">
        <v>0</v>
      </c>
      <c r="AE473" s="42" t="s">
        <v>456</v>
      </c>
      <c r="AF473" s="104" t="s">
        <v>765</v>
      </c>
      <c r="AG473" t="s">
        <v>8027</v>
      </c>
      <c r="AH473">
        <v>0</v>
      </c>
      <c r="AI473" s="495">
        <v>-10995.932906238872</v>
      </c>
      <c r="AK473" s="379"/>
      <c r="AL473" s="379"/>
      <c r="AM473" s="131"/>
      <c r="AN473" s="131"/>
      <c r="AO473" s="131"/>
      <c r="AP473" s="131"/>
      <c r="AQ473" s="131"/>
      <c r="AR473" s="132"/>
    </row>
    <row r="474" spans="1:44" ht="37.5">
      <c r="A474" s="104" t="s">
        <v>5883</v>
      </c>
      <c r="B474" s="104" t="s">
        <v>10</v>
      </c>
      <c r="D474" s="113" t="s">
        <v>6685</v>
      </c>
      <c r="F474" s="28" t="s">
        <v>1831</v>
      </c>
      <c r="G474" s="28" t="s">
        <v>1313</v>
      </c>
      <c r="H474" s="28"/>
      <c r="I474" s="28"/>
      <c r="J474" s="28"/>
      <c r="K474" s="28"/>
      <c r="L474" s="28"/>
      <c r="M474" s="106" t="s">
        <v>5943</v>
      </c>
      <c r="N474" s="333"/>
      <c r="O474" s="28"/>
      <c r="P474" s="28"/>
      <c r="Q474" s="28"/>
      <c r="S474" s="116">
        <v>0.95</v>
      </c>
      <c r="T474" s="114">
        <v>2038</v>
      </c>
      <c r="U474" s="110">
        <v>1130413.9100000001</v>
      </c>
      <c r="V474" s="110"/>
      <c r="W474" s="110">
        <v>1130413.9100000001</v>
      </c>
      <c r="X474" s="111">
        <v>0.5</v>
      </c>
      <c r="Y474" s="112">
        <v>0.5</v>
      </c>
      <c r="Z474" s="110">
        <v>56520.69550000006</v>
      </c>
      <c r="AA474" s="110">
        <v>0</v>
      </c>
      <c r="AB474" s="110">
        <v>536946.60725</v>
      </c>
      <c r="AC474" s="110">
        <v>536946.60725</v>
      </c>
      <c r="AD474" s="110">
        <v>0</v>
      </c>
      <c r="AE474" s="42" t="s">
        <v>456</v>
      </c>
      <c r="AF474" s="104" t="s">
        <v>765</v>
      </c>
      <c r="AG474" t="s">
        <v>8023</v>
      </c>
      <c r="AH474">
        <v>0</v>
      </c>
      <c r="AI474" s="495">
        <v>-426098.70821489533</v>
      </c>
      <c r="AK474" s="379"/>
      <c r="AL474" s="379"/>
      <c r="AM474" s="131"/>
      <c r="AN474" s="131"/>
      <c r="AO474" s="131"/>
      <c r="AP474" s="131"/>
      <c r="AQ474" s="131"/>
      <c r="AR474" s="132"/>
    </row>
    <row r="475" spans="1:44" ht="37.5">
      <c r="A475" s="104" t="s">
        <v>5883</v>
      </c>
      <c r="B475" s="104" t="s">
        <v>10</v>
      </c>
      <c r="D475" s="113" t="s">
        <v>6681</v>
      </c>
      <c r="F475" s="28" t="s">
        <v>1831</v>
      </c>
      <c r="G475" s="28" t="s">
        <v>1313</v>
      </c>
      <c r="H475" s="28"/>
      <c r="I475" s="28"/>
      <c r="J475" s="28"/>
      <c r="K475" s="28"/>
      <c r="L475" s="28"/>
      <c r="M475" s="106" t="s">
        <v>5943</v>
      </c>
      <c r="N475" s="332"/>
      <c r="O475" s="28"/>
      <c r="P475" s="28"/>
      <c r="Q475" s="28"/>
      <c r="S475" s="112">
        <v>0.95</v>
      </c>
      <c r="T475" s="114">
        <v>2038</v>
      </c>
      <c r="U475" s="110">
        <v>36422.340000000011</v>
      </c>
      <c r="V475" s="110"/>
      <c r="W475" s="110">
        <v>36422.340000000011</v>
      </c>
      <c r="X475" s="111">
        <v>0.5</v>
      </c>
      <c r="Y475" s="112">
        <v>0.5</v>
      </c>
      <c r="Z475" s="110">
        <v>1821.1170000000022</v>
      </c>
      <c r="AA475" s="110">
        <v>0</v>
      </c>
      <c r="AB475" s="110">
        <v>17300.611500000003</v>
      </c>
      <c r="AC475" s="110">
        <v>17300.611500000003</v>
      </c>
      <c r="AD475" s="110">
        <v>0</v>
      </c>
      <c r="AE475" s="42" t="s">
        <v>456</v>
      </c>
      <c r="AF475" s="104" t="s">
        <v>765</v>
      </c>
      <c r="AG475" t="s">
        <v>8019</v>
      </c>
      <c r="AH475">
        <v>0</v>
      </c>
      <c r="AI475" s="495">
        <v>-13729.05259469402</v>
      </c>
      <c r="AK475" s="379"/>
      <c r="AL475" s="379"/>
      <c r="AM475" s="131"/>
      <c r="AN475" s="131"/>
      <c r="AO475" s="131"/>
      <c r="AP475" s="131"/>
      <c r="AQ475" s="131"/>
      <c r="AR475" s="132"/>
    </row>
    <row r="476" spans="1:44" ht="37.5">
      <c r="A476" s="104" t="s">
        <v>5883</v>
      </c>
      <c r="B476" s="104" t="s">
        <v>10</v>
      </c>
      <c r="D476" s="113" t="s">
        <v>6684</v>
      </c>
      <c r="F476" s="28" t="s">
        <v>1831</v>
      </c>
      <c r="G476" s="28" t="s">
        <v>1313</v>
      </c>
      <c r="H476" s="28"/>
      <c r="I476" s="28"/>
      <c r="J476" s="28"/>
      <c r="K476" s="28"/>
      <c r="L476" s="28"/>
      <c r="M476" s="106" t="s">
        <v>5943</v>
      </c>
      <c r="N476" s="332"/>
      <c r="O476" s="28"/>
      <c r="P476" s="28"/>
      <c r="Q476" s="28"/>
      <c r="S476" s="112">
        <v>0.95</v>
      </c>
      <c r="T476" s="114">
        <v>2038</v>
      </c>
      <c r="U476" s="110">
        <v>2633</v>
      </c>
      <c r="V476" s="110"/>
      <c r="W476" s="110">
        <v>2633</v>
      </c>
      <c r="X476" s="111">
        <v>0.5</v>
      </c>
      <c r="Y476" s="112">
        <v>0.5</v>
      </c>
      <c r="Z476" s="110">
        <v>131.65000000000012</v>
      </c>
      <c r="AA476" s="110">
        <v>0</v>
      </c>
      <c r="AB476" s="110">
        <v>1250.675</v>
      </c>
      <c r="AC476" s="110">
        <v>1250.675</v>
      </c>
      <c r="AD476" s="110">
        <v>0</v>
      </c>
      <c r="AE476" s="42" t="s">
        <v>456</v>
      </c>
      <c r="AF476" s="104" t="s">
        <v>765</v>
      </c>
      <c r="AG476" t="s">
        <v>8022</v>
      </c>
      <c r="AH476">
        <v>0</v>
      </c>
      <c r="AI476" s="495">
        <v>-992.48415894830885</v>
      </c>
      <c r="AK476" s="27"/>
      <c r="AL476" s="27"/>
      <c r="AM476"/>
      <c r="AN476"/>
      <c r="AO476"/>
      <c r="AP476"/>
      <c r="AQ476"/>
      <c r="AR476"/>
    </row>
    <row r="477" spans="1:44" ht="37.5">
      <c r="A477" s="104" t="s">
        <v>5883</v>
      </c>
      <c r="B477" s="104" t="s">
        <v>10</v>
      </c>
      <c r="D477" s="1" t="s">
        <v>6675</v>
      </c>
      <c r="F477" s="28" t="s">
        <v>1745</v>
      </c>
      <c r="G477" s="28" t="s">
        <v>1313</v>
      </c>
      <c r="H477" s="28"/>
      <c r="I477" s="28"/>
      <c r="J477" s="28"/>
      <c r="K477" s="28"/>
      <c r="L477" s="28"/>
      <c r="M477" s="106" t="s">
        <v>5944</v>
      </c>
      <c r="N477" s="332"/>
      <c r="O477" s="28"/>
      <c r="P477" s="28"/>
      <c r="Q477" s="28"/>
      <c r="S477" s="112">
        <v>0.98499999999999999</v>
      </c>
      <c r="T477" s="114">
        <v>2038</v>
      </c>
      <c r="U477" s="110">
        <v>2930</v>
      </c>
      <c r="V477" s="110"/>
      <c r="W477" s="110">
        <v>2930</v>
      </c>
      <c r="X477" s="111">
        <v>0.5</v>
      </c>
      <c r="Y477" s="112">
        <v>0.5</v>
      </c>
      <c r="Z477" s="110">
        <v>43.950000000000038</v>
      </c>
      <c r="AA477" s="110">
        <v>0</v>
      </c>
      <c r="AB477" s="110">
        <v>1443.0250000000001</v>
      </c>
      <c r="AC477" s="110">
        <v>1443.0250000000001</v>
      </c>
      <c r="AD477" s="110">
        <v>0</v>
      </c>
      <c r="AE477" s="42" t="s">
        <v>452</v>
      </c>
      <c r="AF477" s="104" t="s">
        <v>765</v>
      </c>
      <c r="AG477" t="s">
        <v>8013</v>
      </c>
      <c r="AH477">
        <v>0</v>
      </c>
      <c r="AI477" s="495">
        <v>-847.73872027603056</v>
      </c>
      <c r="AK477" s="27"/>
      <c r="AL477" s="27"/>
      <c r="AM477"/>
      <c r="AN477"/>
      <c r="AO477"/>
      <c r="AP477"/>
      <c r="AQ477"/>
      <c r="AR477"/>
    </row>
    <row r="478" spans="1:44" ht="37.5">
      <c r="A478" s="104" t="s">
        <v>5883</v>
      </c>
      <c r="B478" s="104" t="s">
        <v>10</v>
      </c>
      <c r="D478" s="113" t="s">
        <v>6704</v>
      </c>
      <c r="F478" s="28" t="s">
        <v>1829</v>
      </c>
      <c r="G478" s="28" t="s">
        <v>1313</v>
      </c>
      <c r="H478" s="28"/>
      <c r="I478" s="28"/>
      <c r="J478" s="28"/>
      <c r="K478" s="28"/>
      <c r="L478" s="28"/>
      <c r="M478" s="106" t="s">
        <v>6705</v>
      </c>
      <c r="N478" s="332"/>
      <c r="O478" s="28"/>
      <c r="P478" s="28"/>
      <c r="Q478" s="28"/>
      <c r="S478" s="112">
        <v>0.98499999999999999</v>
      </c>
      <c r="T478" s="114">
        <v>2038</v>
      </c>
      <c r="U478" s="110">
        <v>106.25</v>
      </c>
      <c r="V478" s="110"/>
      <c r="W478" s="110">
        <v>106.25</v>
      </c>
      <c r="X478" s="111">
        <v>0.5</v>
      </c>
      <c r="Y478" s="112">
        <v>0.5</v>
      </c>
      <c r="Z478" s="110">
        <v>1.5937500000000013</v>
      </c>
      <c r="AA478" s="110">
        <v>0</v>
      </c>
      <c r="AB478" s="110">
        <v>52.328125</v>
      </c>
      <c r="AC478" s="110">
        <v>52.328125</v>
      </c>
      <c r="AD478" s="110">
        <v>0</v>
      </c>
      <c r="AE478" s="42" t="s">
        <v>484</v>
      </c>
      <c r="AF478" s="104" t="s">
        <v>765</v>
      </c>
      <c r="AG478" t="s">
        <v>8042</v>
      </c>
      <c r="AH478">
        <v>0</v>
      </c>
      <c r="AI478" s="495">
        <v>-50.974453852224833</v>
      </c>
      <c r="AK478" s="27"/>
      <c r="AL478" s="27"/>
      <c r="AM478"/>
      <c r="AN478"/>
      <c r="AO478"/>
      <c r="AP478"/>
      <c r="AQ478"/>
      <c r="AR478"/>
    </row>
    <row r="479" spans="1:44" ht="37.5">
      <c r="A479" s="104" t="s">
        <v>5883</v>
      </c>
      <c r="B479" s="104" t="s">
        <v>10</v>
      </c>
      <c r="D479" s="113" t="s">
        <v>6698</v>
      </c>
      <c r="F479" s="28" t="s">
        <v>1069</v>
      </c>
      <c r="G479" s="28" t="s">
        <v>1316</v>
      </c>
      <c r="H479" s="28"/>
      <c r="I479" s="28"/>
      <c r="J479" s="28"/>
      <c r="K479" s="28"/>
      <c r="L479" s="28"/>
      <c r="M479" s="106" t="s">
        <v>5942</v>
      </c>
      <c r="N479" s="332"/>
      <c r="O479" s="28"/>
      <c r="P479" s="28"/>
      <c r="Q479" s="28"/>
      <c r="S479" s="112">
        <v>0.9</v>
      </c>
      <c r="T479" s="114">
        <v>2038</v>
      </c>
      <c r="U479" s="110">
        <v>31585.15</v>
      </c>
      <c r="V479" s="110"/>
      <c r="W479" s="110">
        <v>31585.15</v>
      </c>
      <c r="X479" s="111">
        <v>0.5</v>
      </c>
      <c r="Y479" s="112">
        <v>0.5</v>
      </c>
      <c r="Z479" s="110">
        <v>3158.5149999999994</v>
      </c>
      <c r="AA479" s="110">
        <v>0</v>
      </c>
      <c r="AB479" s="110">
        <v>14213.317500000001</v>
      </c>
      <c r="AC479" s="110">
        <v>14213.317500000001</v>
      </c>
      <c r="AD479" s="110">
        <v>0</v>
      </c>
      <c r="AE479" s="42" t="s">
        <v>445</v>
      </c>
      <c r="AF479" s="104" t="s">
        <v>765</v>
      </c>
      <c r="AG479" t="s">
        <v>8036</v>
      </c>
      <c r="AH479">
        <v>0</v>
      </c>
      <c r="AI479" s="495">
        <v>-14213.317500000001</v>
      </c>
      <c r="AK479" s="27"/>
      <c r="AL479" s="27"/>
      <c r="AM479"/>
      <c r="AN479"/>
      <c r="AO479"/>
      <c r="AP479"/>
      <c r="AQ479"/>
      <c r="AR479"/>
    </row>
    <row r="480" spans="1:44" ht="37.5">
      <c r="A480" s="104" t="s">
        <v>5883</v>
      </c>
      <c r="B480" s="104" t="s">
        <v>10</v>
      </c>
      <c r="D480" s="113" t="s">
        <v>6696</v>
      </c>
      <c r="F480" s="28" t="s">
        <v>1069</v>
      </c>
      <c r="G480" s="28" t="s">
        <v>1316</v>
      </c>
      <c r="H480" s="28"/>
      <c r="I480" s="28"/>
      <c r="J480" s="28"/>
      <c r="K480" s="28"/>
      <c r="L480" s="28"/>
      <c r="M480" s="106" t="s">
        <v>5942</v>
      </c>
      <c r="N480" s="332"/>
      <c r="O480" s="28"/>
      <c r="P480" s="28"/>
      <c r="Q480" s="28"/>
      <c r="S480" s="112">
        <v>0.9</v>
      </c>
      <c r="T480" s="114">
        <v>2038</v>
      </c>
      <c r="U480" s="110">
        <v>4500</v>
      </c>
      <c r="V480" s="110"/>
      <c r="W480" s="110">
        <v>4500</v>
      </c>
      <c r="X480" s="111">
        <v>0.5</v>
      </c>
      <c r="Y480" s="112">
        <v>0.5</v>
      </c>
      <c r="Z480" s="110">
        <v>449.99999999999989</v>
      </c>
      <c r="AA480" s="110">
        <v>0</v>
      </c>
      <c r="AB480" s="110">
        <v>2025</v>
      </c>
      <c r="AC480" s="110">
        <v>2025</v>
      </c>
      <c r="AD480" s="110">
        <v>0</v>
      </c>
      <c r="AE480" s="42" t="s">
        <v>445</v>
      </c>
      <c r="AF480" s="104" t="s">
        <v>765</v>
      </c>
      <c r="AG480" t="s">
        <v>8034</v>
      </c>
      <c r="AH480">
        <v>0</v>
      </c>
      <c r="AI480" s="495">
        <v>-2025</v>
      </c>
      <c r="AK480" s="27"/>
      <c r="AL480" s="27"/>
      <c r="AM480"/>
      <c r="AN480"/>
      <c r="AO480"/>
      <c r="AP480"/>
      <c r="AQ480"/>
      <c r="AR480"/>
    </row>
    <row r="481" spans="1:44" ht="37.5">
      <c r="A481" s="104" t="s">
        <v>5883</v>
      </c>
      <c r="B481" s="104" t="s">
        <v>10</v>
      </c>
      <c r="D481" s="113" t="s">
        <v>6695</v>
      </c>
      <c r="F481" s="28" t="s">
        <v>1069</v>
      </c>
      <c r="G481" s="28" t="s">
        <v>1316</v>
      </c>
      <c r="H481" s="28"/>
      <c r="I481" s="28"/>
      <c r="J481" s="28"/>
      <c r="K481" s="28"/>
      <c r="L481" s="28"/>
      <c r="M481" s="106" t="s">
        <v>5942</v>
      </c>
      <c r="N481" s="332"/>
      <c r="O481" s="28"/>
      <c r="P481" s="28"/>
      <c r="Q481" s="28"/>
      <c r="S481" s="112">
        <v>0.9</v>
      </c>
      <c r="T481" s="114">
        <v>2038</v>
      </c>
      <c r="U481" s="110">
        <v>7440</v>
      </c>
      <c r="V481" s="110"/>
      <c r="W481" s="110">
        <v>7440</v>
      </c>
      <c r="X481" s="111">
        <v>0.5</v>
      </c>
      <c r="Y481" s="112">
        <v>0.5</v>
      </c>
      <c r="Z481" s="110">
        <v>743.99999999999989</v>
      </c>
      <c r="AA481" s="110">
        <v>0</v>
      </c>
      <c r="AB481" s="110">
        <v>3348</v>
      </c>
      <c r="AC481" s="110">
        <v>3348</v>
      </c>
      <c r="AD481" s="110">
        <v>0</v>
      </c>
      <c r="AE481" s="42" t="s">
        <v>445</v>
      </c>
      <c r="AF481" s="104" t="s">
        <v>765</v>
      </c>
      <c r="AG481" t="s">
        <v>8033</v>
      </c>
      <c r="AH481">
        <v>0</v>
      </c>
      <c r="AI481" s="495">
        <v>-3348</v>
      </c>
      <c r="AK481" s="27"/>
      <c r="AL481" s="27"/>
      <c r="AM481"/>
      <c r="AN481"/>
      <c r="AO481"/>
      <c r="AP481"/>
      <c r="AQ481"/>
      <c r="AR481"/>
    </row>
    <row r="482" spans="1:44" ht="37.5">
      <c r="A482" s="104" t="s">
        <v>5883</v>
      </c>
      <c r="B482" s="104" t="s">
        <v>10</v>
      </c>
      <c r="D482" s="1" t="s">
        <v>6666</v>
      </c>
      <c r="F482" s="28" t="s">
        <v>1830</v>
      </c>
      <c r="G482" s="28" t="s">
        <v>1314</v>
      </c>
      <c r="H482" s="28"/>
      <c r="I482" s="28"/>
      <c r="J482" s="28"/>
      <c r="K482" s="28"/>
      <c r="L482" s="28"/>
      <c r="M482" s="106" t="s">
        <v>5946</v>
      </c>
      <c r="N482" s="332"/>
      <c r="O482" s="28"/>
      <c r="P482" s="28"/>
      <c r="Q482" s="28"/>
      <c r="S482" s="112">
        <v>0.95</v>
      </c>
      <c r="T482" s="114">
        <v>2038</v>
      </c>
      <c r="U482" s="110">
        <v>3435</v>
      </c>
      <c r="V482" s="110"/>
      <c r="W482" s="110">
        <v>3435</v>
      </c>
      <c r="X482" s="111">
        <v>0.5</v>
      </c>
      <c r="Y482" s="112">
        <v>0.5</v>
      </c>
      <c r="Z482" s="110">
        <v>171.75000000000014</v>
      </c>
      <c r="AA482" s="110">
        <v>0</v>
      </c>
      <c r="AB482" s="110">
        <v>1631.625</v>
      </c>
      <c r="AC482" s="110">
        <v>1631.625</v>
      </c>
      <c r="AD482" s="110">
        <v>0</v>
      </c>
      <c r="AE482" s="42" t="s">
        <v>454</v>
      </c>
      <c r="AF482" s="104" t="s">
        <v>765</v>
      </c>
      <c r="AG482" t="s">
        <v>8004</v>
      </c>
      <c r="AH482">
        <v>0</v>
      </c>
      <c r="AI482" s="495">
        <v>-852.11215531894618</v>
      </c>
      <c r="AK482" s="27"/>
      <c r="AL482" s="27"/>
      <c r="AM482"/>
      <c r="AN482"/>
      <c r="AO482"/>
      <c r="AP482"/>
      <c r="AQ482"/>
      <c r="AR482"/>
    </row>
    <row r="483" spans="1:44" ht="37.5">
      <c r="A483" s="104" t="s">
        <v>5883</v>
      </c>
      <c r="B483" s="104" t="s">
        <v>10</v>
      </c>
      <c r="D483" s="113" t="s">
        <v>6701</v>
      </c>
      <c r="F483" s="28" t="s">
        <v>1067</v>
      </c>
      <c r="G483" s="28" t="s">
        <v>1314</v>
      </c>
      <c r="H483" s="28"/>
      <c r="I483" s="28"/>
      <c r="J483" s="28"/>
      <c r="K483" s="28"/>
      <c r="L483" s="28"/>
      <c r="M483" s="106" t="s">
        <v>5946</v>
      </c>
      <c r="N483" s="332"/>
      <c r="O483" s="28"/>
      <c r="P483" s="28"/>
      <c r="Q483" s="28"/>
      <c r="S483" s="112">
        <v>0.95</v>
      </c>
      <c r="T483" s="114">
        <v>2038</v>
      </c>
      <c r="U483" s="110">
        <v>1834194.72</v>
      </c>
      <c r="V483" s="110"/>
      <c r="W483" s="110">
        <v>1834194.72</v>
      </c>
      <c r="X483" s="111">
        <v>0.5</v>
      </c>
      <c r="Y483" s="112">
        <v>0.5</v>
      </c>
      <c r="Z483" s="110">
        <v>91709.736000000077</v>
      </c>
      <c r="AA483" s="110">
        <v>0</v>
      </c>
      <c r="AB483" s="110">
        <v>871242.49199999997</v>
      </c>
      <c r="AC483" s="110">
        <v>871242.49199999997</v>
      </c>
      <c r="AD483" s="110">
        <v>0</v>
      </c>
      <c r="AE483" s="42" t="s">
        <v>454</v>
      </c>
      <c r="AF483" s="104" t="s">
        <v>765</v>
      </c>
      <c r="AG483" t="s">
        <v>8039</v>
      </c>
      <c r="AH483">
        <v>0</v>
      </c>
      <c r="AI483" s="495">
        <v>-455004.25506079505</v>
      </c>
      <c r="AK483" s="27"/>
      <c r="AL483" s="27"/>
      <c r="AM483"/>
      <c r="AN483"/>
      <c r="AO483"/>
      <c r="AP483"/>
      <c r="AQ483"/>
      <c r="AR483"/>
    </row>
    <row r="484" spans="1:44" ht="37.5">
      <c r="A484" s="104" t="s">
        <v>2015</v>
      </c>
      <c r="B484" s="104" t="s">
        <v>1940</v>
      </c>
      <c r="D484" s="42" t="s">
        <v>6724</v>
      </c>
      <c r="F484" s="28" t="s">
        <v>721</v>
      </c>
      <c r="G484" s="28" t="s">
        <v>1688</v>
      </c>
      <c r="H484" s="28"/>
      <c r="I484" s="28"/>
      <c r="J484" s="28"/>
      <c r="K484" s="28"/>
      <c r="L484" s="28"/>
      <c r="M484" s="106" t="s">
        <v>6584</v>
      </c>
      <c r="N484" s="332"/>
      <c r="O484" s="28"/>
      <c r="P484" s="28"/>
      <c r="Q484" s="28"/>
      <c r="S484" s="112">
        <v>0.63</v>
      </c>
      <c r="T484" s="114">
        <v>2028</v>
      </c>
      <c r="U484" s="110">
        <v>31925.25</v>
      </c>
      <c r="V484" s="110"/>
      <c r="W484" s="110">
        <v>31925.25</v>
      </c>
      <c r="X484" s="111">
        <v>1</v>
      </c>
      <c r="Y484" s="112">
        <v>0</v>
      </c>
      <c r="Z484" s="110">
        <v>11812.342500000001</v>
      </c>
      <c r="AA484" s="110">
        <v>0</v>
      </c>
      <c r="AB484" s="110">
        <v>20112.907500000001</v>
      </c>
      <c r="AC484" s="110">
        <v>0</v>
      </c>
      <c r="AD484" s="110">
        <v>0</v>
      </c>
      <c r="AE484" s="42" t="s">
        <v>640</v>
      </c>
      <c r="AF484" s="104" t="s">
        <v>765</v>
      </c>
      <c r="AG484" t="s">
        <v>8114</v>
      </c>
      <c r="AH484">
        <v>0</v>
      </c>
      <c r="AI484" s="495">
        <v>-4477.5385774587385</v>
      </c>
      <c r="AK484" s="27"/>
      <c r="AL484" s="27"/>
      <c r="AM484"/>
      <c r="AN484"/>
      <c r="AO484"/>
      <c r="AP484"/>
      <c r="AQ484"/>
      <c r="AR484"/>
    </row>
    <row r="485" spans="1:44" ht="50">
      <c r="A485" s="104" t="s">
        <v>26</v>
      </c>
      <c r="B485" s="104" t="s">
        <v>11</v>
      </c>
      <c r="D485" s="42" t="s">
        <v>821</v>
      </c>
      <c r="F485" s="28" t="s">
        <v>820</v>
      </c>
      <c r="G485" s="28" t="s">
        <v>1251</v>
      </c>
      <c r="H485" s="28"/>
      <c r="I485" s="28"/>
      <c r="J485" s="28"/>
      <c r="K485" s="28"/>
      <c r="L485" s="28"/>
      <c r="M485" s="106" t="s">
        <v>6033</v>
      </c>
      <c r="N485" s="332"/>
      <c r="O485" s="28"/>
      <c r="P485" s="28"/>
      <c r="Q485" s="28"/>
      <c r="S485" s="112">
        <v>0.5</v>
      </c>
      <c r="T485" s="114">
        <v>2028</v>
      </c>
      <c r="U485" s="110">
        <v>454167.5400000001</v>
      </c>
      <c r="V485" s="110"/>
      <c r="W485" s="110">
        <v>454167.5400000001</v>
      </c>
      <c r="X485" s="111">
        <v>1</v>
      </c>
      <c r="Y485" s="112">
        <v>0</v>
      </c>
      <c r="Z485" s="110">
        <v>227083.77000000005</v>
      </c>
      <c r="AA485" s="110">
        <v>0</v>
      </c>
      <c r="AB485" s="110">
        <v>227083.77000000005</v>
      </c>
      <c r="AC485" s="110">
        <v>0</v>
      </c>
      <c r="AD485" s="110">
        <v>0</v>
      </c>
      <c r="AE485" s="42" t="s">
        <v>1894</v>
      </c>
      <c r="AF485" s="104" t="s">
        <v>764</v>
      </c>
      <c r="AG485" t="s">
        <v>8139</v>
      </c>
      <c r="AH485">
        <v>0</v>
      </c>
      <c r="AI485" s="495">
        <v>-81199.933883889607</v>
      </c>
      <c r="AK485" s="27"/>
      <c r="AL485" s="27"/>
      <c r="AM485"/>
      <c r="AN485"/>
      <c r="AO485"/>
      <c r="AP485"/>
      <c r="AQ485"/>
      <c r="AR485"/>
    </row>
    <row r="486" spans="1:44" ht="25">
      <c r="A486" s="104" t="s">
        <v>26</v>
      </c>
      <c r="B486" s="104" t="s">
        <v>11</v>
      </c>
      <c r="D486" s="113" t="s">
        <v>831</v>
      </c>
      <c r="F486" s="28" t="s">
        <v>830</v>
      </c>
      <c r="G486" s="28" t="s">
        <v>1252</v>
      </c>
      <c r="H486" s="28"/>
      <c r="I486" s="28"/>
      <c r="J486" s="28"/>
      <c r="K486" s="28"/>
      <c r="L486" s="28"/>
      <c r="M486" s="106" t="s">
        <v>6024</v>
      </c>
      <c r="N486" s="332"/>
      <c r="O486" s="28"/>
      <c r="P486" s="28"/>
      <c r="Q486" s="28"/>
      <c r="S486" s="112">
        <v>0.8</v>
      </c>
      <c r="T486" s="114">
        <v>2028</v>
      </c>
      <c r="U486" s="110">
        <v>244167.36000000002</v>
      </c>
      <c r="V486" s="110"/>
      <c r="W486" s="110">
        <v>244167.36000000002</v>
      </c>
      <c r="X486" s="111">
        <v>1</v>
      </c>
      <c r="Y486" s="112">
        <v>0</v>
      </c>
      <c r="Z486" s="110">
        <v>48833.471999999994</v>
      </c>
      <c r="AA486" s="110">
        <v>0</v>
      </c>
      <c r="AB486" s="110">
        <v>195333.88800000004</v>
      </c>
      <c r="AC486" s="110">
        <v>0</v>
      </c>
      <c r="AD486" s="110">
        <v>0</v>
      </c>
      <c r="AE486" s="42" t="s">
        <v>1892</v>
      </c>
      <c r="AF486" s="104" t="s">
        <v>764</v>
      </c>
      <c r="AG486" t="s">
        <v>7963</v>
      </c>
      <c r="AH486">
        <v>0</v>
      </c>
      <c r="AI486" s="495">
        <v>4100.5350903285971</v>
      </c>
      <c r="AK486" s="27"/>
      <c r="AL486" s="27"/>
      <c r="AM486"/>
      <c r="AN486"/>
      <c r="AO486"/>
      <c r="AP486"/>
      <c r="AQ486"/>
      <c r="AR486"/>
    </row>
    <row r="487" spans="1:44" ht="50">
      <c r="A487" s="104" t="s">
        <v>26</v>
      </c>
      <c r="B487" s="104" t="s">
        <v>11</v>
      </c>
      <c r="D487" s="113" t="s">
        <v>840</v>
      </c>
      <c r="F487" s="28" t="s">
        <v>839</v>
      </c>
      <c r="G487" s="28" t="s">
        <v>1746</v>
      </c>
      <c r="H487" s="28"/>
      <c r="I487" s="28"/>
      <c r="J487" s="28"/>
      <c r="K487" s="28"/>
      <c r="L487" s="28"/>
      <c r="M487" s="106" t="s">
        <v>6019</v>
      </c>
      <c r="N487" s="332"/>
      <c r="O487" s="28"/>
      <c r="P487" s="28"/>
      <c r="Q487" s="28"/>
      <c r="S487" s="112">
        <v>0.65</v>
      </c>
      <c r="T487" s="114">
        <v>2028</v>
      </c>
      <c r="U487" s="110">
        <v>18014.82</v>
      </c>
      <c r="V487" s="110"/>
      <c r="W487" s="110">
        <v>18014.82</v>
      </c>
      <c r="X487" s="111">
        <v>1</v>
      </c>
      <c r="Y487" s="112">
        <v>0</v>
      </c>
      <c r="Z487" s="110">
        <v>6305.1869999999999</v>
      </c>
      <c r="AA487" s="110">
        <v>0</v>
      </c>
      <c r="AB487" s="110">
        <v>11709.633</v>
      </c>
      <c r="AC487" s="110">
        <v>0</v>
      </c>
      <c r="AD487" s="110">
        <v>0</v>
      </c>
      <c r="AE487" s="42" t="s">
        <v>1891</v>
      </c>
      <c r="AF487" s="104" t="s">
        <v>764</v>
      </c>
      <c r="AG487" t="s">
        <v>7864</v>
      </c>
      <c r="AH487">
        <v>0</v>
      </c>
      <c r="AI487" s="495">
        <v>1146.9493655534709</v>
      </c>
      <c r="AK487" s="27"/>
      <c r="AL487" s="27"/>
      <c r="AM487"/>
      <c r="AN487"/>
      <c r="AO487"/>
      <c r="AP487"/>
      <c r="AQ487"/>
      <c r="AR487"/>
    </row>
    <row r="488" spans="1:44" ht="50">
      <c r="A488" s="104" t="s">
        <v>26</v>
      </c>
      <c r="B488" s="104" t="s">
        <v>11</v>
      </c>
      <c r="D488" s="42" t="s">
        <v>840</v>
      </c>
      <c r="F488" s="28" t="s">
        <v>839</v>
      </c>
      <c r="G488" s="28" t="s">
        <v>1746</v>
      </c>
      <c r="H488" s="28"/>
      <c r="I488" s="28"/>
      <c r="J488" s="28"/>
      <c r="K488" s="28"/>
      <c r="L488" s="28"/>
      <c r="M488" s="106" t="s">
        <v>6019</v>
      </c>
      <c r="N488" s="332"/>
      <c r="O488" s="28"/>
      <c r="P488" s="28"/>
      <c r="Q488" s="28"/>
      <c r="S488" s="112">
        <v>0.65</v>
      </c>
      <c r="T488" s="114">
        <v>2028</v>
      </c>
      <c r="U488" s="110">
        <v>628794.91</v>
      </c>
      <c r="V488" s="110"/>
      <c r="W488" s="110">
        <v>628794.91</v>
      </c>
      <c r="X488" s="111">
        <v>1</v>
      </c>
      <c r="Y488" s="112">
        <v>0</v>
      </c>
      <c r="Z488" s="110">
        <v>220078.21849999999</v>
      </c>
      <c r="AA488" s="110">
        <v>0</v>
      </c>
      <c r="AB488" s="110">
        <v>408716.69150000007</v>
      </c>
      <c r="AC488" s="110">
        <v>0</v>
      </c>
      <c r="AD488" s="110">
        <v>0</v>
      </c>
      <c r="AE488" s="42" t="s">
        <v>1891</v>
      </c>
      <c r="AF488" s="104" t="s">
        <v>764</v>
      </c>
      <c r="AG488" t="s">
        <v>8125</v>
      </c>
      <c r="AH488">
        <v>0</v>
      </c>
      <c r="AI488" s="495">
        <v>40033.479273606514</v>
      </c>
      <c r="AK488" s="27"/>
      <c r="AL488" s="27"/>
      <c r="AM488"/>
      <c r="AN488"/>
      <c r="AO488"/>
      <c r="AP488"/>
      <c r="AQ488"/>
      <c r="AR488"/>
    </row>
    <row r="489" spans="1:44" ht="100">
      <c r="A489" s="104" t="s">
        <v>2015</v>
      </c>
      <c r="B489" s="104" t="s">
        <v>1940</v>
      </c>
      <c r="D489" s="113" t="s">
        <v>6637</v>
      </c>
      <c r="F489" s="28" t="s">
        <v>6636</v>
      </c>
      <c r="G489" s="28" t="s">
        <v>1719</v>
      </c>
      <c r="H489" s="28"/>
      <c r="I489" s="28"/>
      <c r="J489" s="28"/>
      <c r="K489" s="28"/>
      <c r="L489" s="28"/>
      <c r="M489" s="106" t="s">
        <v>5952</v>
      </c>
      <c r="N489" s="332"/>
      <c r="O489" s="28"/>
      <c r="P489" s="28"/>
      <c r="Q489" s="28"/>
      <c r="S489" s="112">
        <v>0.54</v>
      </c>
      <c r="T489" s="114">
        <v>2028</v>
      </c>
      <c r="U489" s="110">
        <v>269067.40000000008</v>
      </c>
      <c r="V489" s="110"/>
      <c r="W489" s="110">
        <v>269067.40000000008</v>
      </c>
      <c r="X489" s="111">
        <v>1</v>
      </c>
      <c r="Y489" s="112">
        <v>0</v>
      </c>
      <c r="Z489" s="110">
        <v>123771.00400000003</v>
      </c>
      <c r="AA489" s="110">
        <v>0</v>
      </c>
      <c r="AB489" s="110">
        <v>145296.39600000007</v>
      </c>
      <c r="AC489" s="110">
        <v>0</v>
      </c>
      <c r="AD489" s="110">
        <v>0</v>
      </c>
      <c r="AE489" s="42" t="s">
        <v>656</v>
      </c>
      <c r="AF489" s="104" t="s">
        <v>765</v>
      </c>
      <c r="AG489" t="s">
        <v>7952</v>
      </c>
      <c r="AH489">
        <v>0</v>
      </c>
      <c r="AI489" s="495">
        <v>-44150.172146372373</v>
      </c>
      <c r="AK489" s="27"/>
      <c r="AL489" s="27"/>
      <c r="AM489"/>
      <c r="AN489"/>
      <c r="AO489"/>
      <c r="AP489"/>
      <c r="AQ489"/>
      <c r="AR489"/>
    </row>
    <row r="490" spans="1:44" ht="50">
      <c r="A490" s="104" t="s">
        <v>5882</v>
      </c>
      <c r="B490" s="104" t="s">
        <v>280</v>
      </c>
      <c r="D490" s="1" t="s">
        <v>1666</v>
      </c>
      <c r="F490" s="28" t="s">
        <v>1005</v>
      </c>
      <c r="G490" s="28" t="s">
        <v>1665</v>
      </c>
      <c r="H490" s="28"/>
      <c r="I490" s="28"/>
      <c r="J490" s="28"/>
      <c r="K490" s="28"/>
      <c r="L490" s="28"/>
      <c r="M490" s="106" t="s">
        <v>6351</v>
      </c>
      <c r="N490" s="332"/>
      <c r="O490" s="28"/>
      <c r="P490" s="28"/>
      <c r="Q490" s="28"/>
      <c r="S490" s="112">
        <v>0.875</v>
      </c>
      <c r="T490" s="114">
        <v>2028</v>
      </c>
      <c r="U490" s="110">
        <v>33676.699999999997</v>
      </c>
      <c r="V490" s="110"/>
      <c r="W490" s="110">
        <v>33676.699999999997</v>
      </c>
      <c r="X490" s="111">
        <v>1</v>
      </c>
      <c r="Y490" s="112">
        <v>0</v>
      </c>
      <c r="Z490" s="110">
        <v>4209.5874999999996</v>
      </c>
      <c r="AA490" s="110">
        <v>0</v>
      </c>
      <c r="AB490" s="110">
        <v>29467.112499999996</v>
      </c>
      <c r="AC490" s="110">
        <v>0</v>
      </c>
      <c r="AD490" s="110">
        <v>0</v>
      </c>
      <c r="AE490" s="42" t="s">
        <v>540</v>
      </c>
      <c r="AF490" s="104" t="s">
        <v>764</v>
      </c>
      <c r="AG490" t="s">
        <v>7972</v>
      </c>
      <c r="AH490">
        <v>0</v>
      </c>
      <c r="AI490" s="495">
        <v>-29467.112499999999</v>
      </c>
      <c r="AK490" s="27"/>
      <c r="AL490" s="27"/>
      <c r="AM490"/>
      <c r="AN490"/>
      <c r="AO490"/>
      <c r="AP490"/>
      <c r="AQ490"/>
      <c r="AR490"/>
    </row>
    <row r="491" spans="1:44" ht="50">
      <c r="A491" s="104" t="s">
        <v>5882</v>
      </c>
      <c r="B491" s="104" t="s">
        <v>280</v>
      </c>
      <c r="D491" s="113" t="s">
        <v>1718</v>
      </c>
      <c r="F491" s="28" t="s">
        <v>1014</v>
      </c>
      <c r="G491" s="28" t="s">
        <v>1717</v>
      </c>
      <c r="H491" s="28"/>
      <c r="I491" s="28"/>
      <c r="J491" s="28"/>
      <c r="K491" s="28"/>
      <c r="L491" s="28"/>
      <c r="M491" s="106" t="s">
        <v>5973</v>
      </c>
      <c r="N491" s="332"/>
      <c r="O491" s="28"/>
      <c r="P491" s="28"/>
      <c r="Q491" s="28"/>
      <c r="S491" s="112">
        <v>0.625</v>
      </c>
      <c r="T491" s="114">
        <v>2028</v>
      </c>
      <c r="U491" s="110">
        <v>21387.87</v>
      </c>
      <c r="V491" s="110"/>
      <c r="W491" s="110">
        <v>21387.87</v>
      </c>
      <c r="X491" s="111">
        <v>1</v>
      </c>
      <c r="Y491" s="112">
        <v>0</v>
      </c>
      <c r="Z491" s="110">
        <v>8020.4512500000001</v>
      </c>
      <c r="AA491" s="110">
        <v>0</v>
      </c>
      <c r="AB491" s="110">
        <v>13367.418749999999</v>
      </c>
      <c r="AC491" s="110">
        <v>0</v>
      </c>
      <c r="AD491" s="110">
        <v>0</v>
      </c>
      <c r="AE491" s="42" t="s">
        <v>541</v>
      </c>
      <c r="AF491" s="104" t="s">
        <v>764</v>
      </c>
      <c r="AG491" t="s">
        <v>7869</v>
      </c>
      <c r="AH491">
        <v>0</v>
      </c>
      <c r="AI491" s="495">
        <v>-13367.418749999999</v>
      </c>
      <c r="AK491" s="27"/>
      <c r="AL491" s="27"/>
      <c r="AM491"/>
      <c r="AN491"/>
      <c r="AO491"/>
      <c r="AP491"/>
      <c r="AQ491"/>
      <c r="AR491"/>
    </row>
    <row r="492" spans="1:44" ht="50">
      <c r="A492" s="104" t="s">
        <v>5882</v>
      </c>
      <c r="B492" s="104" t="s">
        <v>280</v>
      </c>
      <c r="D492" s="42" t="s">
        <v>1718</v>
      </c>
      <c r="F492" s="28" t="s">
        <v>1014</v>
      </c>
      <c r="G492" s="28" t="s">
        <v>1717</v>
      </c>
      <c r="H492" s="28"/>
      <c r="I492" s="28"/>
      <c r="J492" s="28"/>
      <c r="K492" s="28"/>
      <c r="L492" s="28"/>
      <c r="M492" s="106" t="s">
        <v>5973</v>
      </c>
      <c r="N492" s="332"/>
      <c r="O492" s="28"/>
      <c r="P492" s="28"/>
      <c r="Q492" s="28"/>
      <c r="S492" s="112">
        <v>0.625</v>
      </c>
      <c r="T492" s="114">
        <v>2028</v>
      </c>
      <c r="U492" s="110">
        <v>728747.35</v>
      </c>
      <c r="V492" s="110"/>
      <c r="W492" s="110">
        <v>728747.35</v>
      </c>
      <c r="X492" s="111">
        <v>1</v>
      </c>
      <c r="Y492" s="112">
        <v>0</v>
      </c>
      <c r="Z492" s="110">
        <v>273280.25624999998</v>
      </c>
      <c r="AA492" s="110">
        <v>0</v>
      </c>
      <c r="AB492" s="110">
        <v>455467.09375</v>
      </c>
      <c r="AC492" s="110">
        <v>0</v>
      </c>
      <c r="AD492" s="110">
        <v>0</v>
      </c>
      <c r="AE492" s="42" t="s">
        <v>541</v>
      </c>
      <c r="AF492" s="104" t="s">
        <v>764</v>
      </c>
      <c r="AG492" t="s">
        <v>8133</v>
      </c>
      <c r="AH492">
        <v>0</v>
      </c>
      <c r="AI492" s="495">
        <v>-455467.09375</v>
      </c>
      <c r="AK492" s="27"/>
      <c r="AL492" s="27"/>
      <c r="AM492"/>
      <c r="AN492"/>
      <c r="AO492"/>
      <c r="AP492"/>
      <c r="AQ492"/>
      <c r="AR492"/>
    </row>
    <row r="493" spans="1:44" ht="50">
      <c r="A493" s="104" t="s">
        <v>5882</v>
      </c>
      <c r="B493" s="104" t="s">
        <v>280</v>
      </c>
      <c r="D493" s="606" t="s">
        <v>1725</v>
      </c>
      <c r="F493" s="28" t="s">
        <v>1052</v>
      </c>
      <c r="G493" s="28" t="s">
        <v>1724</v>
      </c>
      <c r="H493" s="28"/>
      <c r="I493" s="28"/>
      <c r="J493" s="28"/>
      <c r="K493" s="28"/>
      <c r="L493" s="28"/>
      <c r="M493" s="106" t="s">
        <v>5976</v>
      </c>
      <c r="N493" s="332"/>
      <c r="O493" s="28"/>
      <c r="P493" s="28"/>
      <c r="Q493" s="28"/>
      <c r="S493" s="112">
        <v>0.625</v>
      </c>
      <c r="T493" s="114">
        <v>2028</v>
      </c>
      <c r="U493" s="110">
        <v>-69793.09</v>
      </c>
      <c r="V493" s="110"/>
      <c r="W493" s="110">
        <v>-69793.09</v>
      </c>
      <c r="X493" s="111">
        <v>1</v>
      </c>
      <c r="Y493" s="112">
        <v>0</v>
      </c>
      <c r="Z493" s="110">
        <v>-26172.408749999999</v>
      </c>
      <c r="AA493" s="110">
        <v>0</v>
      </c>
      <c r="AB493" s="110">
        <v>-43620.681249999994</v>
      </c>
      <c r="AC493" s="110">
        <v>0</v>
      </c>
      <c r="AD493" s="110">
        <v>0</v>
      </c>
      <c r="AE493" s="42" t="s">
        <v>526</v>
      </c>
      <c r="AF493" s="104" t="s">
        <v>765</v>
      </c>
      <c r="AG493" t="s">
        <v>7839</v>
      </c>
      <c r="AH493">
        <v>0</v>
      </c>
      <c r="AI493" s="495">
        <v>43620.681250000001</v>
      </c>
      <c r="AK493" s="27"/>
      <c r="AL493" s="27"/>
      <c r="AM493"/>
      <c r="AN493"/>
      <c r="AO493"/>
      <c r="AP493"/>
      <c r="AQ493"/>
      <c r="AR493"/>
    </row>
    <row r="494" spans="1:44" ht="50">
      <c r="A494" s="104" t="s">
        <v>5882</v>
      </c>
      <c r="B494" s="104" t="s">
        <v>280</v>
      </c>
      <c r="D494" s="606" t="s">
        <v>1725</v>
      </c>
      <c r="F494" s="28" t="s">
        <v>1052</v>
      </c>
      <c r="G494" s="28" t="s">
        <v>1724</v>
      </c>
      <c r="H494" s="28"/>
      <c r="I494" s="28"/>
      <c r="J494" s="28"/>
      <c r="K494" s="28"/>
      <c r="L494" s="28"/>
      <c r="M494" s="106" t="s">
        <v>5976</v>
      </c>
      <c r="N494" s="332"/>
      <c r="O494" s="28"/>
      <c r="P494" s="28"/>
      <c r="Q494" s="28"/>
      <c r="S494" s="112">
        <v>0.625</v>
      </c>
      <c r="T494" s="114">
        <v>2028</v>
      </c>
      <c r="U494" s="110">
        <v>1682255.1100000006</v>
      </c>
      <c r="V494" s="110"/>
      <c r="W494" s="110">
        <v>1682255.1100000006</v>
      </c>
      <c r="X494" s="111">
        <v>1</v>
      </c>
      <c r="Y494" s="112">
        <v>0</v>
      </c>
      <c r="Z494" s="110">
        <v>630845.66625000024</v>
      </c>
      <c r="AA494" s="110">
        <v>0</v>
      </c>
      <c r="AB494" s="110">
        <v>1051409.4437500003</v>
      </c>
      <c r="AC494" s="110">
        <v>0</v>
      </c>
      <c r="AD494" s="110">
        <v>0</v>
      </c>
      <c r="AE494" s="42" t="s">
        <v>526</v>
      </c>
      <c r="AF494" s="104" t="s">
        <v>765</v>
      </c>
      <c r="AG494" t="s">
        <v>8074</v>
      </c>
      <c r="AH494">
        <v>0</v>
      </c>
      <c r="AI494" s="495">
        <v>-1051409.4437500003</v>
      </c>
      <c r="AK494" s="27"/>
      <c r="AL494" s="27"/>
      <c r="AM494"/>
      <c r="AN494"/>
      <c r="AO494"/>
      <c r="AP494"/>
      <c r="AQ494"/>
      <c r="AR494"/>
    </row>
    <row r="495" spans="1:44" ht="50">
      <c r="A495" s="104" t="s">
        <v>5882</v>
      </c>
      <c r="B495" s="104" t="s">
        <v>280</v>
      </c>
      <c r="D495" s="1" t="s">
        <v>1664</v>
      </c>
      <c r="F495" s="28" t="s">
        <v>1023</v>
      </c>
      <c r="G495" s="28" t="s">
        <v>1663</v>
      </c>
      <c r="H495" s="28"/>
      <c r="I495" s="28"/>
      <c r="J495" s="28"/>
      <c r="K495" s="28"/>
      <c r="L495" s="28"/>
      <c r="M495" s="106" t="s">
        <v>5976</v>
      </c>
      <c r="N495" s="332"/>
      <c r="O495" s="28"/>
      <c r="P495" s="28"/>
      <c r="Q495" s="28"/>
      <c r="S495" s="112">
        <v>0.625</v>
      </c>
      <c r="T495" s="114">
        <v>2028</v>
      </c>
      <c r="U495" s="110">
        <v>237763.99999999997</v>
      </c>
      <c r="V495" s="110"/>
      <c r="W495" s="110">
        <v>237763.99999999997</v>
      </c>
      <c r="X495" s="111">
        <v>1</v>
      </c>
      <c r="Y495" s="112">
        <v>0</v>
      </c>
      <c r="Z495" s="110">
        <v>89161.499999999985</v>
      </c>
      <c r="AA495" s="110">
        <v>0</v>
      </c>
      <c r="AB495" s="110">
        <v>148602.5</v>
      </c>
      <c r="AC495" s="110">
        <v>0</v>
      </c>
      <c r="AD495" s="110">
        <v>0</v>
      </c>
      <c r="AE495" s="42" t="s">
        <v>526</v>
      </c>
      <c r="AF495" s="104" t="s">
        <v>765</v>
      </c>
      <c r="AG495" t="s">
        <v>7987</v>
      </c>
      <c r="AH495">
        <v>0</v>
      </c>
      <c r="AI495" s="495">
        <v>-148602.50000000003</v>
      </c>
      <c r="AK495" s="27"/>
      <c r="AL495" s="27"/>
      <c r="AM495"/>
      <c r="AN495"/>
      <c r="AO495"/>
      <c r="AP495"/>
      <c r="AQ495"/>
      <c r="AR495"/>
    </row>
    <row r="496" spans="1:44" ht="62.5">
      <c r="A496" s="104" t="s">
        <v>5882</v>
      </c>
      <c r="B496" s="104" t="s">
        <v>280</v>
      </c>
      <c r="D496" s="606" t="s">
        <v>1684</v>
      </c>
      <c r="F496" s="28" t="s">
        <v>1048</v>
      </c>
      <c r="G496" s="28" t="s">
        <v>1683</v>
      </c>
      <c r="H496" s="28"/>
      <c r="I496" s="28"/>
      <c r="J496" s="28"/>
      <c r="K496" s="28"/>
      <c r="L496" s="28"/>
      <c r="M496" s="106" t="s">
        <v>5976</v>
      </c>
      <c r="N496" s="332"/>
      <c r="O496" s="28"/>
      <c r="P496" s="28"/>
      <c r="Q496" s="28"/>
      <c r="S496" s="112">
        <v>0.625</v>
      </c>
      <c r="T496" s="114">
        <v>2028</v>
      </c>
      <c r="U496" s="110">
        <v>-13911.539999999999</v>
      </c>
      <c r="V496" s="110"/>
      <c r="W496" s="110">
        <v>-13911.539999999999</v>
      </c>
      <c r="X496" s="111">
        <v>1</v>
      </c>
      <c r="Y496" s="112">
        <v>0</v>
      </c>
      <c r="Z496" s="110">
        <v>-5216.8274999999994</v>
      </c>
      <c r="AA496" s="110">
        <v>0</v>
      </c>
      <c r="AB496" s="110">
        <v>-8694.7124999999996</v>
      </c>
      <c r="AC496" s="110">
        <v>0</v>
      </c>
      <c r="AD496" s="110">
        <v>0</v>
      </c>
      <c r="AE496" s="42" t="s">
        <v>526</v>
      </c>
      <c r="AF496" s="104" t="s">
        <v>765</v>
      </c>
      <c r="AG496" t="s">
        <v>7835</v>
      </c>
      <c r="AH496">
        <v>0</v>
      </c>
      <c r="AI496" s="495">
        <v>8694.7125000000015</v>
      </c>
      <c r="AK496" s="27"/>
      <c r="AL496" s="27"/>
      <c r="AM496"/>
      <c r="AN496"/>
      <c r="AO496"/>
      <c r="AP496"/>
      <c r="AQ496"/>
      <c r="AR496"/>
    </row>
    <row r="497" spans="1:44" ht="62.5">
      <c r="A497" s="104" t="s">
        <v>5882</v>
      </c>
      <c r="B497" s="104" t="s">
        <v>280</v>
      </c>
      <c r="D497" s="606" t="s">
        <v>1684</v>
      </c>
      <c r="F497" s="28" t="s">
        <v>1048</v>
      </c>
      <c r="G497" s="28" t="s">
        <v>1683</v>
      </c>
      <c r="H497" s="28"/>
      <c r="I497" s="28"/>
      <c r="J497" s="28"/>
      <c r="K497" s="28"/>
      <c r="L497" s="28"/>
      <c r="M497" s="106" t="s">
        <v>5976</v>
      </c>
      <c r="N497" s="332"/>
      <c r="O497" s="28"/>
      <c r="P497" s="28"/>
      <c r="Q497" s="28"/>
      <c r="S497" s="112">
        <v>0.625</v>
      </c>
      <c r="T497" s="114">
        <v>2028</v>
      </c>
      <c r="U497" s="110">
        <v>662653.96</v>
      </c>
      <c r="V497" s="110"/>
      <c r="W497" s="110">
        <v>662653.96</v>
      </c>
      <c r="X497" s="111">
        <v>1</v>
      </c>
      <c r="Y497" s="112">
        <v>0</v>
      </c>
      <c r="Z497" s="110">
        <v>248495.23499999999</v>
      </c>
      <c r="AA497" s="110">
        <v>0</v>
      </c>
      <c r="AB497" s="110">
        <v>414158.72499999998</v>
      </c>
      <c r="AC497" s="110">
        <v>0</v>
      </c>
      <c r="AD497" s="110">
        <v>0</v>
      </c>
      <c r="AE497" s="42" t="s">
        <v>526</v>
      </c>
      <c r="AF497" s="104" t="s">
        <v>765</v>
      </c>
      <c r="AG497" t="s">
        <v>8064</v>
      </c>
      <c r="AH497">
        <v>0</v>
      </c>
      <c r="AI497" s="495">
        <v>-414158.72500000009</v>
      </c>
      <c r="AK497" s="27"/>
      <c r="AL497" s="27"/>
      <c r="AM497"/>
      <c r="AN497"/>
      <c r="AO497"/>
      <c r="AP497"/>
      <c r="AQ497"/>
      <c r="AR497"/>
    </row>
    <row r="498" spans="1:44" ht="75">
      <c r="A498" s="104" t="s">
        <v>5882</v>
      </c>
      <c r="B498" s="104" t="s">
        <v>280</v>
      </c>
      <c r="D498" s="113" t="s">
        <v>6612</v>
      </c>
      <c r="F498" s="28" t="s">
        <v>1013</v>
      </c>
      <c r="G498" s="28" t="s">
        <v>1726</v>
      </c>
      <c r="H498" s="28"/>
      <c r="I498" s="28"/>
      <c r="J498" s="28"/>
      <c r="K498" s="28"/>
      <c r="L498" s="28"/>
      <c r="M498" s="106" t="s">
        <v>5976</v>
      </c>
      <c r="N498" s="332"/>
      <c r="O498" s="28"/>
      <c r="P498" s="28"/>
      <c r="Q498" s="28"/>
      <c r="S498" s="112">
        <v>0.5</v>
      </c>
      <c r="T498" s="114">
        <v>2028</v>
      </c>
      <c r="U498" s="110">
        <v>725981.21999999986</v>
      </c>
      <c r="V498" s="110"/>
      <c r="W498" s="110">
        <v>725981.21999999986</v>
      </c>
      <c r="X498" s="111">
        <v>1</v>
      </c>
      <c r="Y498" s="112">
        <v>0</v>
      </c>
      <c r="Z498" s="110">
        <v>362990.60999999993</v>
      </c>
      <c r="AA498" s="110">
        <v>0</v>
      </c>
      <c r="AB498" s="110">
        <v>362990.60999999993</v>
      </c>
      <c r="AC498" s="110">
        <v>0</v>
      </c>
      <c r="AD498" s="110">
        <v>0</v>
      </c>
      <c r="AE498" s="42" t="s">
        <v>526</v>
      </c>
      <c r="AF498" s="104" t="s">
        <v>765</v>
      </c>
      <c r="AG498" t="s">
        <v>7860</v>
      </c>
      <c r="AH498">
        <v>0</v>
      </c>
      <c r="AI498" s="495">
        <v>-362990.60999999993</v>
      </c>
      <c r="AK498" s="27"/>
      <c r="AL498" s="27"/>
      <c r="AM498"/>
      <c r="AN498"/>
      <c r="AO498"/>
      <c r="AP498"/>
      <c r="AQ498"/>
      <c r="AR498"/>
    </row>
    <row r="499" spans="1:44" ht="50">
      <c r="A499" s="104" t="s">
        <v>5882</v>
      </c>
      <c r="B499" s="104" t="s">
        <v>280</v>
      </c>
      <c r="D499" s="1" t="s">
        <v>1710</v>
      </c>
      <c r="F499" s="28" t="s">
        <v>1002</v>
      </c>
      <c r="G499" s="28" t="s">
        <v>1709</v>
      </c>
      <c r="H499" s="28"/>
      <c r="I499" s="28"/>
      <c r="J499" s="28"/>
      <c r="K499" s="28"/>
      <c r="L499" s="28"/>
      <c r="M499" s="106" t="s">
        <v>5963</v>
      </c>
      <c r="N499" s="332"/>
      <c r="O499" s="28"/>
      <c r="P499" s="28"/>
      <c r="Q499" s="28"/>
      <c r="S499" s="112">
        <v>0.75</v>
      </c>
      <c r="T499" s="114">
        <v>2028</v>
      </c>
      <c r="U499" s="110">
        <v>15848.16</v>
      </c>
      <c r="V499" s="110"/>
      <c r="W499" s="110">
        <v>15848.16</v>
      </c>
      <c r="X499" s="111">
        <v>1</v>
      </c>
      <c r="Y499" s="112">
        <v>0</v>
      </c>
      <c r="Z499" s="110">
        <v>3962.04</v>
      </c>
      <c r="AA499" s="110">
        <v>0</v>
      </c>
      <c r="AB499" s="110">
        <v>11886.119999999999</v>
      </c>
      <c r="AC499" s="110">
        <v>0</v>
      </c>
      <c r="AD499" s="110">
        <v>0</v>
      </c>
      <c r="AE499" s="42" t="s">
        <v>544</v>
      </c>
      <c r="AF499" s="104" t="s">
        <v>765</v>
      </c>
      <c r="AG499" t="s">
        <v>7815</v>
      </c>
      <c r="AH499">
        <v>0</v>
      </c>
      <c r="AI499" s="495">
        <v>-8457.1912201635096</v>
      </c>
      <c r="AK499" s="27"/>
      <c r="AL499" s="27"/>
      <c r="AM499"/>
      <c r="AN499"/>
      <c r="AO499"/>
      <c r="AP499"/>
      <c r="AQ499"/>
      <c r="AR499"/>
    </row>
    <row r="500" spans="1:44" ht="50">
      <c r="A500" s="104" t="s">
        <v>5882</v>
      </c>
      <c r="B500" s="104" t="s">
        <v>280</v>
      </c>
      <c r="D500" s="113" t="s">
        <v>1710</v>
      </c>
      <c r="F500" s="28" t="s">
        <v>1002</v>
      </c>
      <c r="G500" s="28" t="s">
        <v>1709</v>
      </c>
      <c r="H500" s="28"/>
      <c r="I500" s="28"/>
      <c r="J500" s="28"/>
      <c r="K500" s="28"/>
      <c r="L500" s="28"/>
      <c r="M500" s="106" t="s">
        <v>5963</v>
      </c>
      <c r="N500" s="332"/>
      <c r="O500" s="28"/>
      <c r="P500" s="28"/>
      <c r="Q500" s="28"/>
      <c r="S500" s="112">
        <v>0.75</v>
      </c>
      <c r="T500" s="114">
        <v>2028</v>
      </c>
      <c r="U500" s="110">
        <v>3804314.6699999995</v>
      </c>
      <c r="V500" s="110"/>
      <c r="W500" s="110">
        <v>3804314.6699999995</v>
      </c>
      <c r="X500" s="111">
        <v>1</v>
      </c>
      <c r="Y500" s="112">
        <v>0</v>
      </c>
      <c r="Z500" s="110">
        <v>951078.66749999986</v>
      </c>
      <c r="AA500" s="110">
        <v>0</v>
      </c>
      <c r="AB500" s="110">
        <v>2853236.0024999995</v>
      </c>
      <c r="AC500" s="110">
        <v>0</v>
      </c>
      <c r="AD500" s="110">
        <v>0</v>
      </c>
      <c r="AE500" s="42" t="s">
        <v>544</v>
      </c>
      <c r="AF500" s="104" t="s">
        <v>765</v>
      </c>
      <c r="AG500" t="s">
        <v>7969</v>
      </c>
      <c r="AH500">
        <v>0</v>
      </c>
      <c r="AI500" s="495">
        <v>-2030129.4677655473</v>
      </c>
      <c r="AK500" s="27"/>
      <c r="AL500" s="27"/>
      <c r="AM500"/>
      <c r="AN500"/>
      <c r="AO500"/>
      <c r="AP500"/>
      <c r="AQ500"/>
      <c r="AR500"/>
    </row>
    <row r="501" spans="1:44" ht="62.5">
      <c r="A501" s="104" t="s">
        <v>5882</v>
      </c>
      <c r="B501" s="104" t="s">
        <v>280</v>
      </c>
      <c r="D501" s="42" t="s">
        <v>1714</v>
      </c>
      <c r="F501" s="28" t="s">
        <v>1015</v>
      </c>
      <c r="G501" s="28" t="s">
        <v>1713</v>
      </c>
      <c r="H501" s="28"/>
      <c r="I501" s="28"/>
      <c r="J501" s="28"/>
      <c r="K501" s="28"/>
      <c r="L501" s="28"/>
      <c r="M501" s="106" t="s">
        <v>5963</v>
      </c>
      <c r="N501" s="332"/>
      <c r="O501" s="28"/>
      <c r="P501" s="28"/>
      <c r="Q501" s="28"/>
      <c r="S501" s="112">
        <v>0.75</v>
      </c>
      <c r="T501" s="114">
        <v>2028</v>
      </c>
      <c r="U501" s="110">
        <v>4718855.4500000011</v>
      </c>
      <c r="V501" s="110"/>
      <c r="W501" s="110">
        <v>4718855.4500000011</v>
      </c>
      <c r="X501" s="111">
        <v>1</v>
      </c>
      <c r="Y501" s="112">
        <v>0</v>
      </c>
      <c r="Z501" s="110">
        <v>1179713.8625000003</v>
      </c>
      <c r="AA501" s="110">
        <v>0</v>
      </c>
      <c r="AB501" s="110">
        <v>3539141.5875000008</v>
      </c>
      <c r="AC501" s="110">
        <v>0</v>
      </c>
      <c r="AD501" s="110">
        <v>0</v>
      </c>
      <c r="AE501" s="42" t="s">
        <v>544</v>
      </c>
      <c r="AF501" s="104" t="s">
        <v>765</v>
      </c>
      <c r="AG501" t="s">
        <v>8134</v>
      </c>
      <c r="AH501">
        <v>0</v>
      </c>
      <c r="AI501" s="495">
        <v>-2518163.8045653715</v>
      </c>
      <c r="AK501" s="27"/>
      <c r="AL501" s="27"/>
      <c r="AM501"/>
      <c r="AN501"/>
      <c r="AO501"/>
      <c r="AP501"/>
      <c r="AQ501"/>
      <c r="AR501"/>
    </row>
    <row r="502" spans="1:44" ht="25">
      <c r="A502" s="104" t="s">
        <v>2015</v>
      </c>
      <c r="B502" s="104" t="s">
        <v>1940</v>
      </c>
      <c r="D502" s="113" t="s">
        <v>1737</v>
      </c>
      <c r="F502" s="28" t="s">
        <v>1045</v>
      </c>
      <c r="G502" s="28" t="s">
        <v>1736</v>
      </c>
      <c r="H502" s="28"/>
      <c r="I502" s="28"/>
      <c r="J502" s="28"/>
      <c r="K502" s="28"/>
      <c r="L502" s="28"/>
      <c r="M502" s="106" t="s">
        <v>6581</v>
      </c>
      <c r="N502" s="332"/>
      <c r="O502" s="28"/>
      <c r="P502" s="28"/>
      <c r="Q502" s="28"/>
      <c r="S502" s="112">
        <v>0.52500000000000002</v>
      </c>
      <c r="T502" s="114">
        <v>2028</v>
      </c>
      <c r="U502" s="110">
        <v>101647.79999999996</v>
      </c>
      <c r="V502" s="110"/>
      <c r="W502" s="110">
        <v>101647.79999999996</v>
      </c>
      <c r="X502" s="111">
        <v>1</v>
      </c>
      <c r="Y502" s="112">
        <v>0</v>
      </c>
      <c r="Z502" s="110">
        <v>48282.70499999998</v>
      </c>
      <c r="AA502" s="110">
        <v>0</v>
      </c>
      <c r="AB502" s="110">
        <v>53365.094999999979</v>
      </c>
      <c r="AC502" s="110">
        <v>0</v>
      </c>
      <c r="AD502" s="110">
        <v>0</v>
      </c>
      <c r="AE502" s="42" t="s">
        <v>651</v>
      </c>
      <c r="AF502" s="104" t="s">
        <v>764</v>
      </c>
      <c r="AG502" t="s">
        <v>7943</v>
      </c>
      <c r="AH502">
        <v>0</v>
      </c>
      <c r="AI502" s="495">
        <v>-578.68772294529219</v>
      </c>
      <c r="AK502" s="27"/>
      <c r="AL502" s="27"/>
      <c r="AM502"/>
      <c r="AN502"/>
      <c r="AO502"/>
      <c r="AP502"/>
      <c r="AQ502"/>
      <c r="AR502"/>
    </row>
    <row r="503" spans="1:44" ht="37.5">
      <c r="A503" s="104" t="s">
        <v>5882</v>
      </c>
      <c r="B503" s="104" t="s">
        <v>280</v>
      </c>
      <c r="D503" s="1" t="s">
        <v>1668</v>
      </c>
      <c r="F503" s="28" t="s">
        <v>1006</v>
      </c>
      <c r="G503" s="28" t="s">
        <v>1667</v>
      </c>
      <c r="H503" s="28"/>
      <c r="I503" s="28"/>
      <c r="J503" s="28"/>
      <c r="K503" s="28"/>
      <c r="L503" s="28"/>
      <c r="M503" s="106" t="s">
        <v>6304</v>
      </c>
      <c r="N503" s="332"/>
      <c r="O503" s="28"/>
      <c r="P503" s="28"/>
      <c r="Q503" s="28"/>
      <c r="S503" s="112">
        <v>0.625</v>
      </c>
      <c r="T503" s="114">
        <v>2028</v>
      </c>
      <c r="U503" s="110">
        <v>990043.45999999985</v>
      </c>
      <c r="V503" s="110"/>
      <c r="W503" s="110">
        <v>990043.45999999985</v>
      </c>
      <c r="X503" s="111">
        <v>1</v>
      </c>
      <c r="Y503" s="112">
        <v>0</v>
      </c>
      <c r="Z503" s="110">
        <v>371266.29749999993</v>
      </c>
      <c r="AA503" s="110">
        <v>0</v>
      </c>
      <c r="AB503" s="110">
        <v>618777.16249999986</v>
      </c>
      <c r="AC503" s="110">
        <v>0</v>
      </c>
      <c r="AD503" s="110">
        <v>0</v>
      </c>
      <c r="AE503" s="42" t="s">
        <v>552</v>
      </c>
      <c r="AF503" s="104" t="s">
        <v>764</v>
      </c>
      <c r="AG503" t="s">
        <v>7998</v>
      </c>
      <c r="AH503">
        <v>0</v>
      </c>
      <c r="AI503" s="495">
        <v>-618777.16249999963</v>
      </c>
      <c r="AK503" s="27"/>
      <c r="AL503" s="27"/>
      <c r="AM503"/>
      <c r="AN503"/>
      <c r="AO503"/>
      <c r="AP503"/>
      <c r="AQ503"/>
      <c r="AR503"/>
    </row>
    <row r="504" spans="1:44" ht="37.5">
      <c r="A504" s="104" t="s">
        <v>5882</v>
      </c>
      <c r="B504" s="104" t="s">
        <v>280</v>
      </c>
      <c r="D504" s="42" t="s">
        <v>756</v>
      </c>
      <c r="F504" s="28" t="s">
        <v>751</v>
      </c>
      <c r="G504" s="28" t="s">
        <v>1671</v>
      </c>
      <c r="H504" s="28"/>
      <c r="I504" s="28"/>
      <c r="J504" s="28"/>
      <c r="K504" s="28"/>
      <c r="L504" s="28"/>
      <c r="M504" s="106" t="s">
        <v>5992</v>
      </c>
      <c r="N504" s="332"/>
      <c r="O504" s="28"/>
      <c r="P504" s="28"/>
      <c r="Q504" s="28"/>
      <c r="S504" s="112">
        <v>0.625</v>
      </c>
      <c r="T504" s="114">
        <v>2028</v>
      </c>
      <c r="U504" s="110">
        <v>151631.39000000001</v>
      </c>
      <c r="V504" s="110"/>
      <c r="W504" s="110">
        <v>151631.39000000001</v>
      </c>
      <c r="X504" s="111">
        <v>1</v>
      </c>
      <c r="Y504" s="112">
        <v>0</v>
      </c>
      <c r="Z504" s="110">
        <v>56861.771250000005</v>
      </c>
      <c r="AA504" s="110">
        <v>0</v>
      </c>
      <c r="AB504" s="110">
        <v>94769.618750000009</v>
      </c>
      <c r="AC504" s="110">
        <v>0</v>
      </c>
      <c r="AD504" s="110">
        <v>0</v>
      </c>
      <c r="AE504" s="42" t="s">
        <v>543</v>
      </c>
      <c r="AF504" s="104" t="s">
        <v>765</v>
      </c>
      <c r="AG504" t="s">
        <v>8130</v>
      </c>
      <c r="AH504">
        <v>0</v>
      </c>
      <c r="AI504" s="495">
        <v>-3511.165998698546</v>
      </c>
      <c r="AK504" s="27"/>
      <c r="AL504" s="27"/>
      <c r="AM504"/>
      <c r="AN504"/>
      <c r="AO504"/>
      <c r="AP504"/>
      <c r="AQ504"/>
      <c r="AR504"/>
    </row>
    <row r="505" spans="1:44" ht="87.5">
      <c r="A505" s="104" t="s">
        <v>5882</v>
      </c>
      <c r="B505" s="104" t="s">
        <v>280</v>
      </c>
      <c r="D505" s="1" t="s">
        <v>1728</v>
      </c>
      <c r="F505" s="28" t="s">
        <v>1029</v>
      </c>
      <c r="G505" s="28" t="s">
        <v>1727</v>
      </c>
      <c r="H505" s="28"/>
      <c r="I505" s="28"/>
      <c r="J505" s="28"/>
      <c r="K505" s="28"/>
      <c r="L505" s="28"/>
      <c r="M505" s="106" t="s">
        <v>5976</v>
      </c>
      <c r="N505" s="332"/>
      <c r="O505" s="28"/>
      <c r="P505" s="28"/>
      <c r="Q505" s="28"/>
      <c r="S505" s="112">
        <v>0.625</v>
      </c>
      <c r="T505" s="114">
        <v>2028</v>
      </c>
      <c r="U505" s="110">
        <v>1888583.7299999993</v>
      </c>
      <c r="V505" s="110"/>
      <c r="W505" s="110">
        <v>1888583.7299999993</v>
      </c>
      <c r="X505" s="111">
        <v>1</v>
      </c>
      <c r="Y505" s="112">
        <v>0</v>
      </c>
      <c r="Z505" s="110">
        <v>708218.8987499997</v>
      </c>
      <c r="AA505" s="110">
        <v>0</v>
      </c>
      <c r="AB505" s="110">
        <v>1180364.8312499996</v>
      </c>
      <c r="AC505" s="110">
        <v>0</v>
      </c>
      <c r="AD505" s="110">
        <v>0</v>
      </c>
      <c r="AE505" s="42" t="s">
        <v>526</v>
      </c>
      <c r="AF505" s="104" t="s">
        <v>765</v>
      </c>
      <c r="AG505" t="s">
        <v>8072</v>
      </c>
      <c r="AH505">
        <v>0</v>
      </c>
      <c r="AI505" s="495">
        <v>-1180364.8312499996</v>
      </c>
      <c r="AK505" s="27"/>
      <c r="AL505" s="27"/>
      <c r="AM505"/>
      <c r="AN505"/>
      <c r="AO505"/>
      <c r="AP505"/>
      <c r="AQ505"/>
      <c r="AR505"/>
    </row>
    <row r="506" spans="1:44" ht="37.5">
      <c r="A506" s="104" t="s">
        <v>26</v>
      </c>
      <c r="B506" s="104" t="s">
        <v>11</v>
      </c>
      <c r="D506" s="113" t="s">
        <v>848</v>
      </c>
      <c r="F506" s="28" t="s">
        <v>1275</v>
      </c>
      <c r="G506" s="28" t="s">
        <v>1274</v>
      </c>
      <c r="H506" s="28"/>
      <c r="I506" s="28"/>
      <c r="J506" s="28"/>
      <c r="K506" s="28"/>
      <c r="L506" s="28"/>
      <c r="M506" s="106" t="s">
        <v>6021</v>
      </c>
      <c r="N506" s="332"/>
      <c r="O506" s="28"/>
      <c r="P506" s="28"/>
      <c r="Q506" s="28"/>
      <c r="S506" s="112">
        <v>0.1</v>
      </c>
      <c r="T506" s="114">
        <v>2028</v>
      </c>
      <c r="U506" s="110">
        <v>91933.84</v>
      </c>
      <c r="V506" s="110"/>
      <c r="W506" s="110">
        <v>91933.84</v>
      </c>
      <c r="X506" s="111">
        <v>1</v>
      </c>
      <c r="Y506" s="112">
        <v>0</v>
      </c>
      <c r="Z506" s="110">
        <v>82740.456000000006</v>
      </c>
      <c r="AA506" s="110">
        <v>0</v>
      </c>
      <c r="AB506" s="110">
        <v>9193.3839999999909</v>
      </c>
      <c r="AC506" s="110">
        <v>0</v>
      </c>
      <c r="AD506" s="110">
        <v>0</v>
      </c>
      <c r="AE506" s="42" t="s">
        <v>1885</v>
      </c>
      <c r="AF506" s="104" t="s">
        <v>764</v>
      </c>
      <c r="AG506" t="s">
        <v>7865</v>
      </c>
      <c r="AH506">
        <v>0</v>
      </c>
      <c r="AI506" s="495">
        <v>-1928.4382794284081</v>
      </c>
      <c r="AK506" s="27"/>
      <c r="AL506" s="27"/>
      <c r="AM506"/>
      <c r="AN506"/>
      <c r="AO506"/>
      <c r="AP506"/>
      <c r="AQ506"/>
      <c r="AR506"/>
    </row>
    <row r="507" spans="1:44" ht="37.5">
      <c r="A507" s="104" t="s">
        <v>26</v>
      </c>
      <c r="B507" s="104" t="s">
        <v>11</v>
      </c>
      <c r="D507" s="42" t="s">
        <v>848</v>
      </c>
      <c r="F507" s="28" t="s">
        <v>1275</v>
      </c>
      <c r="G507" s="28" t="s">
        <v>1274</v>
      </c>
      <c r="H507" s="28"/>
      <c r="I507" s="28"/>
      <c r="J507" s="28"/>
      <c r="K507" s="28"/>
      <c r="L507" s="28"/>
      <c r="M507" s="106" t="s">
        <v>6021</v>
      </c>
      <c r="N507" s="332"/>
      <c r="O507" s="28"/>
      <c r="P507" s="28"/>
      <c r="Q507" s="28"/>
      <c r="S507" s="112">
        <v>0.1</v>
      </c>
      <c r="T507" s="114">
        <v>2028</v>
      </c>
      <c r="U507" s="110">
        <v>1754342.8299999996</v>
      </c>
      <c r="V507" s="110"/>
      <c r="W507" s="110">
        <v>1754342.8299999996</v>
      </c>
      <c r="X507" s="111">
        <v>1</v>
      </c>
      <c r="Y507" s="112">
        <v>0</v>
      </c>
      <c r="Z507" s="110">
        <v>1578908.5469999998</v>
      </c>
      <c r="AA507" s="110">
        <v>0</v>
      </c>
      <c r="AB507" s="110">
        <v>175434.28299999982</v>
      </c>
      <c r="AC507" s="110">
        <v>0</v>
      </c>
      <c r="AD507" s="110">
        <v>0</v>
      </c>
      <c r="AE507" s="42" t="s">
        <v>1885</v>
      </c>
      <c r="AF507" s="104" t="s">
        <v>764</v>
      </c>
      <c r="AG507" t="s">
        <v>8127</v>
      </c>
      <c r="AH507">
        <v>0</v>
      </c>
      <c r="AI507" s="495">
        <v>-36799.744997193244</v>
      </c>
      <c r="AK507" s="27"/>
      <c r="AL507" s="27"/>
      <c r="AM507"/>
      <c r="AN507"/>
      <c r="AO507"/>
      <c r="AP507"/>
      <c r="AQ507"/>
      <c r="AR507"/>
    </row>
    <row r="508" spans="1:44" ht="50">
      <c r="A508" s="104" t="s">
        <v>26</v>
      </c>
      <c r="B508" s="104" t="s">
        <v>11</v>
      </c>
      <c r="D508" s="1" t="s">
        <v>845</v>
      </c>
      <c r="F508" s="28" t="s">
        <v>1188</v>
      </c>
      <c r="G508" s="28" t="s">
        <v>1187</v>
      </c>
      <c r="H508" s="28"/>
      <c r="I508" s="28"/>
      <c r="J508" s="28"/>
      <c r="K508" s="28"/>
      <c r="L508" s="28"/>
      <c r="M508" s="106" t="s">
        <v>6055</v>
      </c>
      <c r="N508" s="332"/>
      <c r="O508" s="28"/>
      <c r="P508" s="28"/>
      <c r="Q508" s="28"/>
      <c r="S508" s="112">
        <v>0.1</v>
      </c>
      <c r="T508" s="114">
        <v>2028</v>
      </c>
      <c r="U508" s="110">
        <v>242837.37</v>
      </c>
      <c r="V508" s="110"/>
      <c r="W508" s="110">
        <v>242837.37</v>
      </c>
      <c r="X508" s="111">
        <v>1</v>
      </c>
      <c r="Y508" s="112">
        <v>0</v>
      </c>
      <c r="Z508" s="110">
        <v>218553.633</v>
      </c>
      <c r="AA508" s="110">
        <v>0</v>
      </c>
      <c r="AB508" s="110">
        <v>24283.736999999994</v>
      </c>
      <c r="AC508" s="110">
        <v>0</v>
      </c>
      <c r="AD508" s="110">
        <v>0</v>
      </c>
      <c r="AE508" s="42" t="s">
        <v>1886</v>
      </c>
      <c r="AF508" s="104" t="s">
        <v>764</v>
      </c>
      <c r="AG508" t="s">
        <v>7827</v>
      </c>
      <c r="AH508">
        <v>0</v>
      </c>
      <c r="AI508" s="495">
        <v>-2349.1885860757552</v>
      </c>
      <c r="AK508" s="27"/>
      <c r="AL508" s="27"/>
      <c r="AM508"/>
      <c r="AN508"/>
      <c r="AO508"/>
      <c r="AP508"/>
      <c r="AQ508"/>
      <c r="AR508"/>
    </row>
    <row r="509" spans="1:44" ht="50">
      <c r="A509" s="104" t="s">
        <v>26</v>
      </c>
      <c r="B509" s="104" t="s">
        <v>11</v>
      </c>
      <c r="D509" s="113" t="s">
        <v>845</v>
      </c>
      <c r="F509" s="28" t="s">
        <v>1188</v>
      </c>
      <c r="G509" s="28" t="s">
        <v>1187</v>
      </c>
      <c r="H509" s="28"/>
      <c r="I509" s="28"/>
      <c r="J509" s="28"/>
      <c r="K509" s="28"/>
      <c r="L509" s="28"/>
      <c r="M509" s="106" t="s">
        <v>6055</v>
      </c>
      <c r="N509" s="332"/>
      <c r="O509" s="28"/>
      <c r="P509" s="28"/>
      <c r="Q509" s="28"/>
      <c r="S509" s="112">
        <v>0.1</v>
      </c>
      <c r="T509" s="114">
        <v>2028</v>
      </c>
      <c r="U509" s="110">
        <v>4659796.1300000018</v>
      </c>
      <c r="V509" s="110"/>
      <c r="W509" s="110">
        <v>4659796.1300000018</v>
      </c>
      <c r="X509" s="111">
        <v>1</v>
      </c>
      <c r="Y509" s="112">
        <v>0</v>
      </c>
      <c r="Z509" s="110">
        <v>4193816.5170000019</v>
      </c>
      <c r="AA509" s="110">
        <v>0</v>
      </c>
      <c r="AB509" s="110">
        <v>465979.6129999999</v>
      </c>
      <c r="AC509" s="110">
        <v>0</v>
      </c>
      <c r="AD509" s="110">
        <v>0</v>
      </c>
      <c r="AE509" s="42" t="s">
        <v>1886</v>
      </c>
      <c r="AF509" s="104" t="s">
        <v>764</v>
      </c>
      <c r="AG509" t="s">
        <v>8046</v>
      </c>
      <c r="AH509">
        <v>0</v>
      </c>
      <c r="AI509" s="495">
        <v>-45078.481462865362</v>
      </c>
      <c r="AK509" s="27"/>
      <c r="AL509" s="27"/>
      <c r="AM509"/>
      <c r="AN509"/>
      <c r="AO509"/>
      <c r="AP509"/>
      <c r="AQ509"/>
      <c r="AR509"/>
    </row>
    <row r="510" spans="1:44" ht="37.5">
      <c r="A510" s="104" t="s">
        <v>26</v>
      </c>
      <c r="B510" s="104" t="s">
        <v>11</v>
      </c>
      <c r="D510" s="113" t="s">
        <v>6599</v>
      </c>
      <c r="F510" s="28" t="s">
        <v>849</v>
      </c>
      <c r="G510" s="28" t="s">
        <v>1863</v>
      </c>
      <c r="H510" s="28"/>
      <c r="I510" s="28"/>
      <c r="J510" s="28"/>
      <c r="K510" s="28"/>
      <c r="L510" s="28"/>
      <c r="M510" s="106" t="s">
        <v>6005</v>
      </c>
      <c r="N510" s="332"/>
      <c r="O510" s="28"/>
      <c r="P510" s="28"/>
      <c r="Q510" s="28"/>
      <c r="S510" s="112">
        <v>1</v>
      </c>
      <c r="T510" s="114">
        <v>2028</v>
      </c>
      <c r="U510" s="110">
        <v>1090670.32</v>
      </c>
      <c r="V510" s="110"/>
      <c r="W510" s="110">
        <v>1090670.32</v>
      </c>
      <c r="X510" s="111">
        <v>1</v>
      </c>
      <c r="Y510" s="112">
        <v>0</v>
      </c>
      <c r="Z510" s="110">
        <v>0</v>
      </c>
      <c r="AA510" s="110">
        <v>0</v>
      </c>
      <c r="AB510" s="110">
        <v>1090670.32</v>
      </c>
      <c r="AC510" s="110">
        <v>0</v>
      </c>
      <c r="AD510" s="110">
        <v>0</v>
      </c>
      <c r="AE510" s="42" t="s">
        <v>1911</v>
      </c>
      <c r="AF510" s="104" t="s">
        <v>765</v>
      </c>
      <c r="AG510" t="s">
        <v>7841</v>
      </c>
      <c r="AH510">
        <v>0</v>
      </c>
      <c r="AI510" s="495">
        <v>-1098567.1524406886</v>
      </c>
      <c r="AK510" s="27"/>
      <c r="AL510" s="27"/>
      <c r="AM510"/>
      <c r="AN510"/>
      <c r="AO510"/>
      <c r="AP510"/>
      <c r="AQ510"/>
      <c r="AR510"/>
    </row>
    <row r="511" spans="1:44" ht="37.5">
      <c r="A511" s="104" t="s">
        <v>26</v>
      </c>
      <c r="B511" s="104" t="s">
        <v>11</v>
      </c>
      <c r="D511" s="113" t="s">
        <v>6599</v>
      </c>
      <c r="F511" s="28" t="s">
        <v>849</v>
      </c>
      <c r="G511" s="28" t="s">
        <v>1863</v>
      </c>
      <c r="H511" s="28"/>
      <c r="I511" s="28"/>
      <c r="J511" s="28"/>
      <c r="K511" s="28"/>
      <c r="L511" s="28"/>
      <c r="M511" s="106" t="s">
        <v>6005</v>
      </c>
      <c r="N511" s="332"/>
      <c r="O511" s="28"/>
      <c r="P511" s="28"/>
      <c r="Q511" s="28"/>
      <c r="S511" s="112">
        <v>1</v>
      </c>
      <c r="T511" s="114">
        <v>2028</v>
      </c>
      <c r="U511" s="110">
        <v>4685724.53</v>
      </c>
      <c r="V511" s="110"/>
      <c r="W511" s="110">
        <v>4685724.53</v>
      </c>
      <c r="X511" s="111">
        <v>1</v>
      </c>
      <c r="Y511" s="112">
        <v>0</v>
      </c>
      <c r="Z511" s="110">
        <v>0</v>
      </c>
      <c r="AA511" s="110">
        <v>0</v>
      </c>
      <c r="AB511" s="110">
        <v>4685724.53</v>
      </c>
      <c r="AC511" s="110">
        <v>0</v>
      </c>
      <c r="AD511" s="110">
        <v>0</v>
      </c>
      <c r="AE511" s="42" t="s">
        <v>1911</v>
      </c>
      <c r="AF511" s="104" t="s">
        <v>765</v>
      </c>
      <c r="AG511" t="s">
        <v>8088</v>
      </c>
      <c r="AH511">
        <v>0</v>
      </c>
      <c r="AI511" s="495">
        <v>-4719650.8052438656</v>
      </c>
      <c r="AK511" s="27"/>
      <c r="AL511" s="27"/>
      <c r="AM511"/>
      <c r="AN511"/>
      <c r="AO511"/>
      <c r="AP511"/>
      <c r="AQ511"/>
      <c r="AR511"/>
    </row>
    <row r="512" spans="1:44" ht="25">
      <c r="A512" s="104" t="s">
        <v>26</v>
      </c>
      <c r="B512" s="104" t="s">
        <v>11</v>
      </c>
      <c r="D512" s="1" t="s">
        <v>927</v>
      </c>
      <c r="F512" s="28" t="s">
        <v>1257</v>
      </c>
      <c r="G512" s="28" t="s">
        <v>1258</v>
      </c>
      <c r="H512" s="28"/>
      <c r="I512" s="28"/>
      <c r="J512" s="28"/>
      <c r="K512" s="28"/>
      <c r="L512" s="28"/>
      <c r="M512" s="106" t="s">
        <v>6045</v>
      </c>
      <c r="N512" s="332"/>
      <c r="O512" s="28"/>
      <c r="P512" s="28"/>
      <c r="Q512" s="28"/>
      <c r="S512" s="112">
        <v>0.35</v>
      </c>
      <c r="T512" s="114">
        <v>2028</v>
      </c>
      <c r="U512" s="110">
        <v>8564.4699999999975</v>
      </c>
      <c r="V512" s="110"/>
      <c r="W512" s="110">
        <v>8564.4699999999975</v>
      </c>
      <c r="X512" s="111">
        <v>1</v>
      </c>
      <c r="Y512" s="112">
        <v>0</v>
      </c>
      <c r="Z512" s="110">
        <v>5566.9054999999989</v>
      </c>
      <c r="AA512" s="110">
        <v>0</v>
      </c>
      <c r="AB512" s="110">
        <v>2997.5644999999986</v>
      </c>
      <c r="AC512" s="110">
        <v>0</v>
      </c>
      <c r="AD512" s="110">
        <v>0</v>
      </c>
      <c r="AE512" s="42" t="s">
        <v>1912</v>
      </c>
      <c r="AF512" s="104" t="s">
        <v>764</v>
      </c>
      <c r="AG512" t="s">
        <v>7820</v>
      </c>
      <c r="AH512">
        <v>0</v>
      </c>
      <c r="AI512" s="495">
        <v>-2997.564499999999</v>
      </c>
      <c r="AK512" s="27"/>
      <c r="AL512" s="27"/>
      <c r="AM512"/>
      <c r="AN512"/>
      <c r="AO512"/>
      <c r="AP512"/>
      <c r="AQ512"/>
      <c r="AR512"/>
    </row>
    <row r="513" spans="1:44" ht="25">
      <c r="A513" s="104" t="s">
        <v>26</v>
      </c>
      <c r="B513" s="104" t="s">
        <v>11</v>
      </c>
      <c r="D513" s="1" t="s">
        <v>927</v>
      </c>
      <c r="F513" s="28" t="s">
        <v>1257</v>
      </c>
      <c r="G513" s="28" t="s">
        <v>1258</v>
      </c>
      <c r="H513" s="28"/>
      <c r="I513" s="28"/>
      <c r="J513" s="28"/>
      <c r="K513" s="28"/>
      <c r="L513" s="28"/>
      <c r="M513" s="106" t="s">
        <v>6045</v>
      </c>
      <c r="N513" s="332"/>
      <c r="O513" s="28"/>
      <c r="P513" s="28"/>
      <c r="Q513" s="28"/>
      <c r="S513" s="112">
        <v>0.35</v>
      </c>
      <c r="T513" s="114">
        <v>2028</v>
      </c>
      <c r="U513" s="110">
        <v>3549530.49</v>
      </c>
      <c r="V513" s="110"/>
      <c r="W513" s="110">
        <v>3549530.49</v>
      </c>
      <c r="X513" s="111">
        <v>1</v>
      </c>
      <c r="Y513" s="112">
        <v>0</v>
      </c>
      <c r="Z513" s="110">
        <v>2307194.8185000001</v>
      </c>
      <c r="AA513" s="110">
        <v>0</v>
      </c>
      <c r="AB513" s="110">
        <v>1242335.6715000002</v>
      </c>
      <c r="AC513" s="110">
        <v>0</v>
      </c>
      <c r="AD513" s="110">
        <v>0</v>
      </c>
      <c r="AE513" s="42" t="s">
        <v>1912</v>
      </c>
      <c r="AF513" s="104" t="s">
        <v>764</v>
      </c>
      <c r="AG513" t="s">
        <v>7982</v>
      </c>
      <c r="AH513">
        <v>0</v>
      </c>
      <c r="AI513" s="495">
        <v>-1242335.6715000004</v>
      </c>
      <c r="AK513" s="27"/>
      <c r="AL513" s="27"/>
      <c r="AM513"/>
      <c r="AN513"/>
      <c r="AO513"/>
      <c r="AP513"/>
      <c r="AQ513"/>
      <c r="AR513"/>
    </row>
    <row r="514" spans="1:44" ht="62.5">
      <c r="A514" s="104" t="s">
        <v>26</v>
      </c>
      <c r="B514" s="104" t="s">
        <v>11</v>
      </c>
      <c r="D514" s="113" t="s">
        <v>895</v>
      </c>
      <c r="F514" s="28" t="s">
        <v>894</v>
      </c>
      <c r="G514" s="28" t="s">
        <v>1259</v>
      </c>
      <c r="H514" s="28"/>
      <c r="I514" s="28"/>
      <c r="J514" s="28"/>
      <c r="K514" s="28"/>
      <c r="L514" s="28"/>
      <c r="M514" s="106" t="s">
        <v>6024</v>
      </c>
      <c r="N514" s="332"/>
      <c r="O514" s="28"/>
      <c r="P514" s="28"/>
      <c r="Q514" s="28"/>
      <c r="S514" s="112">
        <v>0.9</v>
      </c>
      <c r="T514" s="114">
        <v>2028</v>
      </c>
      <c r="U514" s="110">
        <v>542416.17000000004</v>
      </c>
      <c r="V514" s="110"/>
      <c r="W514" s="110">
        <v>542416.17000000004</v>
      </c>
      <c r="X514" s="111">
        <v>1</v>
      </c>
      <c r="Y514" s="112">
        <v>0</v>
      </c>
      <c r="Z514" s="110">
        <v>54241.616999999991</v>
      </c>
      <c r="AA514" s="110">
        <v>0</v>
      </c>
      <c r="AB514" s="110">
        <v>488174.55300000007</v>
      </c>
      <c r="AC514" s="110">
        <v>0</v>
      </c>
      <c r="AD514" s="110">
        <v>0</v>
      </c>
      <c r="AE514" s="42" t="s">
        <v>1892</v>
      </c>
      <c r="AF514" s="104" t="s">
        <v>764</v>
      </c>
      <c r="AG514" t="s">
        <v>7872</v>
      </c>
      <c r="AH514">
        <v>0</v>
      </c>
      <c r="AI514" s="495">
        <v>10247.97542954747</v>
      </c>
      <c r="AK514" s="27"/>
      <c r="AL514" s="27"/>
      <c r="AM514"/>
      <c r="AN514"/>
      <c r="AO514"/>
      <c r="AP514"/>
      <c r="AQ514"/>
      <c r="AR514"/>
    </row>
    <row r="515" spans="1:44" ht="62.5">
      <c r="A515" s="104" t="s">
        <v>26</v>
      </c>
      <c r="B515" s="104" t="s">
        <v>11</v>
      </c>
      <c r="D515" s="42" t="s">
        <v>895</v>
      </c>
      <c r="F515" s="28" t="s">
        <v>894</v>
      </c>
      <c r="G515" s="28" t="s">
        <v>1259</v>
      </c>
      <c r="H515" s="28"/>
      <c r="I515" s="28"/>
      <c r="J515" s="28"/>
      <c r="K515" s="28"/>
      <c r="L515" s="28"/>
      <c r="M515" s="106" t="s">
        <v>6024</v>
      </c>
      <c r="N515" s="332"/>
      <c r="O515" s="28"/>
      <c r="P515" s="28"/>
      <c r="Q515" s="28"/>
      <c r="S515" s="112">
        <v>0.9</v>
      </c>
      <c r="T515" s="114">
        <v>2028</v>
      </c>
      <c r="U515" s="110">
        <v>2707795.649999999</v>
      </c>
      <c r="V515" s="110"/>
      <c r="W515" s="110">
        <v>2707795.649999999</v>
      </c>
      <c r="X515" s="111">
        <v>1</v>
      </c>
      <c r="Y515" s="112">
        <v>0</v>
      </c>
      <c r="Z515" s="110">
        <v>270779.56499999983</v>
      </c>
      <c r="AA515" s="110">
        <v>0</v>
      </c>
      <c r="AB515" s="110">
        <v>2437016.084999999</v>
      </c>
      <c r="AC515" s="110">
        <v>0</v>
      </c>
      <c r="AD515" s="110">
        <v>0</v>
      </c>
      <c r="AE515" s="42" t="s">
        <v>1892</v>
      </c>
      <c r="AF515" s="104" t="s">
        <v>764</v>
      </c>
      <c r="AG515" t="s">
        <v>8140</v>
      </c>
      <c r="AH515">
        <v>0</v>
      </c>
      <c r="AI515" s="495">
        <v>51158.91602095031</v>
      </c>
      <c r="AK515" s="27"/>
      <c r="AL515" s="27"/>
      <c r="AM515"/>
      <c r="AN515"/>
      <c r="AO515"/>
      <c r="AP515"/>
      <c r="AQ515"/>
      <c r="AR515"/>
    </row>
    <row r="516" spans="1:44" ht="25">
      <c r="A516" s="104" t="s">
        <v>26</v>
      </c>
      <c r="B516" s="104" t="s">
        <v>11</v>
      </c>
      <c r="D516" s="1" t="s">
        <v>844</v>
      </c>
      <c r="F516" s="28" t="s">
        <v>1198</v>
      </c>
      <c r="G516" s="28" t="s">
        <v>1184</v>
      </c>
      <c r="H516" s="28"/>
      <c r="I516" s="28"/>
      <c r="J516" s="28"/>
      <c r="K516" s="28"/>
      <c r="L516" s="28"/>
      <c r="M516" s="106" t="s">
        <v>6070</v>
      </c>
      <c r="N516" s="332"/>
      <c r="O516" s="28"/>
      <c r="P516" s="28"/>
      <c r="Q516" s="28"/>
      <c r="S516" s="112">
        <v>0.1</v>
      </c>
      <c r="T516" s="114">
        <v>2028</v>
      </c>
      <c r="U516" s="110">
        <v>17328.079999999998</v>
      </c>
      <c r="V516" s="110"/>
      <c r="W516" s="110">
        <v>17328.079999999998</v>
      </c>
      <c r="X516" s="111">
        <v>1</v>
      </c>
      <c r="Y516" s="112">
        <v>0</v>
      </c>
      <c r="Z516" s="110">
        <v>15595.271999999999</v>
      </c>
      <c r="AA516" s="110">
        <v>0</v>
      </c>
      <c r="AB516" s="110">
        <v>1732.8079999999991</v>
      </c>
      <c r="AC516" s="110">
        <v>0</v>
      </c>
      <c r="AD516" s="110">
        <v>0</v>
      </c>
      <c r="AE516" s="42" t="s">
        <v>1903</v>
      </c>
      <c r="AF516" s="104" t="s">
        <v>764</v>
      </c>
      <c r="AG516" t="s">
        <v>7802</v>
      </c>
      <c r="AH516">
        <v>0</v>
      </c>
      <c r="AI516" s="495">
        <v>-1732.8079999999984</v>
      </c>
      <c r="AK516" s="27"/>
      <c r="AL516" s="27"/>
      <c r="AM516"/>
      <c r="AN516"/>
      <c r="AO516"/>
      <c r="AP516"/>
      <c r="AQ516"/>
      <c r="AR516"/>
    </row>
    <row r="517" spans="1:44" ht="25">
      <c r="A517" s="104" t="s">
        <v>26</v>
      </c>
      <c r="B517" s="104" t="s">
        <v>11</v>
      </c>
      <c r="D517" s="113" t="s">
        <v>844</v>
      </c>
      <c r="F517" s="28" t="s">
        <v>1198</v>
      </c>
      <c r="G517" s="28" t="s">
        <v>1184</v>
      </c>
      <c r="H517" s="28"/>
      <c r="I517" s="28"/>
      <c r="J517" s="28"/>
      <c r="K517" s="28"/>
      <c r="L517" s="28"/>
      <c r="M517" s="106" t="s">
        <v>6070</v>
      </c>
      <c r="N517" s="332"/>
      <c r="O517" s="28"/>
      <c r="P517" s="28"/>
      <c r="Q517" s="28"/>
      <c r="S517" s="112">
        <v>0.1</v>
      </c>
      <c r="T517" s="114">
        <v>2028</v>
      </c>
      <c r="U517" s="110">
        <v>907303.2799999998</v>
      </c>
      <c r="V517" s="110"/>
      <c r="W517" s="110">
        <v>907303.2799999998</v>
      </c>
      <c r="X517" s="111">
        <v>1</v>
      </c>
      <c r="Y517" s="112">
        <v>0</v>
      </c>
      <c r="Z517" s="110">
        <v>816572.95199999982</v>
      </c>
      <c r="AA517" s="110">
        <v>0</v>
      </c>
      <c r="AB517" s="110">
        <v>90730.32799999998</v>
      </c>
      <c r="AC517" s="110">
        <v>0</v>
      </c>
      <c r="AD517" s="110">
        <v>0</v>
      </c>
      <c r="AE517" s="42" t="s">
        <v>1903</v>
      </c>
      <c r="AF517" s="104" t="s">
        <v>764</v>
      </c>
      <c r="AG517" t="s">
        <v>7940</v>
      </c>
      <c r="AH517">
        <v>0</v>
      </c>
      <c r="AI517" s="495">
        <v>-90730.327999999936</v>
      </c>
      <c r="AK517" s="27"/>
      <c r="AL517" s="27"/>
      <c r="AM517"/>
      <c r="AN517"/>
      <c r="AO517"/>
      <c r="AP517"/>
      <c r="AQ517"/>
      <c r="AR517"/>
    </row>
    <row r="518" spans="1:44" ht="25">
      <c r="A518" s="104" t="s">
        <v>26</v>
      </c>
      <c r="B518" s="104" t="s">
        <v>11</v>
      </c>
      <c r="D518" s="1" t="s">
        <v>928</v>
      </c>
      <c r="F518" s="28" t="s">
        <v>929</v>
      </c>
      <c r="G518" s="28" t="s">
        <v>1261</v>
      </c>
      <c r="H518" s="28"/>
      <c r="I518" s="28"/>
      <c r="J518" s="28"/>
      <c r="K518" s="28"/>
      <c r="L518" s="28"/>
      <c r="M518" s="106" t="s">
        <v>6073</v>
      </c>
      <c r="N518" s="332"/>
      <c r="O518" s="28"/>
      <c r="P518" s="28"/>
      <c r="Q518" s="28"/>
      <c r="S518" s="112">
        <v>0.35</v>
      </c>
      <c r="T518" s="114">
        <v>2028</v>
      </c>
      <c r="U518" s="110">
        <v>178237.43000000002</v>
      </c>
      <c r="V518" s="110"/>
      <c r="W518" s="110">
        <v>178237.43000000002</v>
      </c>
      <c r="X518" s="111">
        <v>1</v>
      </c>
      <c r="Y518" s="112">
        <v>0</v>
      </c>
      <c r="Z518" s="110">
        <v>115854.32950000002</v>
      </c>
      <c r="AA518" s="110">
        <v>0</v>
      </c>
      <c r="AB518" s="110">
        <v>62383.1005</v>
      </c>
      <c r="AC518" s="110">
        <v>0</v>
      </c>
      <c r="AD518" s="110">
        <v>0</v>
      </c>
      <c r="AE518" s="42" t="s">
        <v>1884</v>
      </c>
      <c r="AF518" s="104" t="s">
        <v>764</v>
      </c>
      <c r="AG518" t="s">
        <v>7868</v>
      </c>
      <c r="AH518">
        <v>0</v>
      </c>
      <c r="AI518" s="495">
        <v>-41960.608769154351</v>
      </c>
      <c r="AK518" s="27"/>
      <c r="AL518" s="27"/>
      <c r="AM518"/>
      <c r="AN518"/>
      <c r="AO518"/>
      <c r="AP518"/>
      <c r="AQ518"/>
      <c r="AR518"/>
    </row>
    <row r="519" spans="1:44" ht="25">
      <c r="A519" s="104" t="s">
        <v>26</v>
      </c>
      <c r="B519" s="104" t="s">
        <v>11</v>
      </c>
      <c r="D519" s="42" t="s">
        <v>928</v>
      </c>
      <c r="F519" s="28" t="s">
        <v>929</v>
      </c>
      <c r="G519" s="28" t="s">
        <v>1261</v>
      </c>
      <c r="H519" s="28"/>
      <c r="I519" s="28"/>
      <c r="J519" s="28"/>
      <c r="K519" s="28"/>
      <c r="L519" s="28"/>
      <c r="M519" s="106" t="s">
        <v>6073</v>
      </c>
      <c r="N519" s="332"/>
      <c r="O519" s="28"/>
      <c r="P519" s="28"/>
      <c r="Q519" s="28"/>
      <c r="S519" s="112">
        <v>0.35</v>
      </c>
      <c r="T519" s="114">
        <v>2028</v>
      </c>
      <c r="U519" s="110">
        <v>4371810.62</v>
      </c>
      <c r="V519" s="110"/>
      <c r="W519" s="110">
        <v>4371810.62</v>
      </c>
      <c r="X519" s="111">
        <v>1</v>
      </c>
      <c r="Y519" s="112">
        <v>0</v>
      </c>
      <c r="Z519" s="110">
        <v>2841676.9030000004</v>
      </c>
      <c r="AA519" s="110">
        <v>0</v>
      </c>
      <c r="AB519" s="110">
        <v>1530133.7169999997</v>
      </c>
      <c r="AC519" s="110">
        <v>0</v>
      </c>
      <c r="AD519" s="110">
        <v>0</v>
      </c>
      <c r="AE519" s="42" t="s">
        <v>1884</v>
      </c>
      <c r="AF519" s="104" t="s">
        <v>764</v>
      </c>
      <c r="AG519" t="s">
        <v>8131</v>
      </c>
      <c r="AH519">
        <v>0</v>
      </c>
      <c r="AI519" s="495">
        <v>-1029210.5033081665</v>
      </c>
      <c r="AK519" s="27"/>
      <c r="AL519" s="27"/>
      <c r="AM519"/>
      <c r="AN519"/>
      <c r="AO519"/>
      <c r="AP519"/>
      <c r="AQ519"/>
      <c r="AR519"/>
    </row>
    <row r="520" spans="1:44" ht="25">
      <c r="A520" s="104" t="s">
        <v>26</v>
      </c>
      <c r="B520" s="104" t="s">
        <v>11</v>
      </c>
      <c r="D520" s="113" t="s">
        <v>842</v>
      </c>
      <c r="F520" s="28" t="s">
        <v>841</v>
      </c>
      <c r="G520" s="28" t="s">
        <v>1263</v>
      </c>
      <c r="H520" s="28"/>
      <c r="I520" s="28"/>
      <c r="J520" s="28"/>
      <c r="K520" s="28"/>
      <c r="L520" s="28"/>
      <c r="M520" s="106" t="s">
        <v>6707</v>
      </c>
      <c r="N520" s="332"/>
      <c r="O520" s="28"/>
      <c r="P520" s="28"/>
      <c r="Q520" s="28"/>
      <c r="S520" s="112">
        <v>0.1</v>
      </c>
      <c r="T520" s="114">
        <v>2028</v>
      </c>
      <c r="U520" s="110">
        <v>1062205.75</v>
      </c>
      <c r="V520" s="110"/>
      <c r="W520" s="110">
        <v>1062205.75</v>
      </c>
      <c r="X520" s="111">
        <v>1</v>
      </c>
      <c r="Y520" s="112">
        <v>0</v>
      </c>
      <c r="Z520" s="110">
        <v>955985.17500000005</v>
      </c>
      <c r="AA520" s="110">
        <v>0</v>
      </c>
      <c r="AB520" s="110">
        <v>106220.57499999995</v>
      </c>
      <c r="AC520" s="110">
        <v>0</v>
      </c>
      <c r="AD520" s="110">
        <v>0</v>
      </c>
      <c r="AE520" s="42" t="s">
        <v>1905</v>
      </c>
      <c r="AF520" s="104" t="s">
        <v>764</v>
      </c>
      <c r="AG520" t="s">
        <v>8045</v>
      </c>
      <c r="AH520">
        <v>0</v>
      </c>
      <c r="AI520" s="495">
        <v>-106220.57499999997</v>
      </c>
      <c r="AK520" s="27"/>
      <c r="AL520" s="27"/>
      <c r="AM520"/>
      <c r="AN520"/>
      <c r="AO520"/>
      <c r="AP520"/>
      <c r="AQ520"/>
      <c r="AR520"/>
    </row>
    <row r="521" spans="1:44" ht="37.5">
      <c r="A521" s="104" t="s">
        <v>26</v>
      </c>
      <c r="B521" s="104" t="s">
        <v>11</v>
      </c>
      <c r="D521" s="113" t="s">
        <v>6611</v>
      </c>
      <c r="F521" s="28" t="s">
        <v>1747</v>
      </c>
      <c r="G521" s="28" t="s">
        <v>1170</v>
      </c>
      <c r="H521" s="28"/>
      <c r="I521" s="28"/>
      <c r="J521" s="28"/>
      <c r="K521" s="28"/>
      <c r="L521" s="28"/>
      <c r="M521" s="106" t="s">
        <v>6019</v>
      </c>
      <c r="N521" s="332"/>
      <c r="O521" s="28"/>
      <c r="P521" s="28"/>
      <c r="Q521" s="28"/>
      <c r="S521" s="112">
        <v>0.51</v>
      </c>
      <c r="T521" s="114">
        <v>2028</v>
      </c>
      <c r="U521" s="110">
        <v>483895.93999999994</v>
      </c>
      <c r="V521" s="110"/>
      <c r="W521" s="110">
        <v>483895.93999999994</v>
      </c>
      <c r="X521" s="111">
        <v>1</v>
      </c>
      <c r="Y521" s="112">
        <v>0</v>
      </c>
      <c r="Z521" s="110">
        <v>237109.01059999998</v>
      </c>
      <c r="AA521" s="110">
        <v>0</v>
      </c>
      <c r="AB521" s="110">
        <v>246786.92939999996</v>
      </c>
      <c r="AC521" s="110">
        <v>0</v>
      </c>
      <c r="AD521" s="110">
        <v>0</v>
      </c>
      <c r="AE521" s="42" t="s">
        <v>1891</v>
      </c>
      <c r="AF521" s="104" t="s">
        <v>764</v>
      </c>
      <c r="AG521" t="s">
        <v>7853</v>
      </c>
      <c r="AH521">
        <v>0</v>
      </c>
      <c r="AI521" s="495">
        <v>24172.586117961102</v>
      </c>
      <c r="AK521" s="27"/>
      <c r="AL521" s="27"/>
      <c r="AM521"/>
      <c r="AN521"/>
      <c r="AO521"/>
      <c r="AP521"/>
      <c r="AQ521"/>
      <c r="AR521"/>
    </row>
    <row r="522" spans="1:44" ht="37.5">
      <c r="A522" s="104" t="s">
        <v>26</v>
      </c>
      <c r="B522" s="104" t="s">
        <v>11</v>
      </c>
      <c r="D522" s="1" t="s">
        <v>889</v>
      </c>
      <c r="F522" s="28" t="s">
        <v>992</v>
      </c>
      <c r="G522" s="28" t="s">
        <v>1170</v>
      </c>
      <c r="H522" s="28"/>
      <c r="I522" s="28"/>
      <c r="J522" s="28"/>
      <c r="K522" s="28"/>
      <c r="L522" s="28"/>
      <c r="M522" s="106" t="s">
        <v>6005</v>
      </c>
      <c r="N522" s="332"/>
      <c r="O522" s="28"/>
      <c r="P522" s="28"/>
      <c r="Q522" s="28"/>
      <c r="S522" s="112">
        <v>0.37</v>
      </c>
      <c r="T522" s="114">
        <v>2028</v>
      </c>
      <c r="U522" s="110">
        <v>1736566.7899999998</v>
      </c>
      <c r="V522" s="110"/>
      <c r="W522" s="110">
        <v>1736566.7899999998</v>
      </c>
      <c r="X522" s="111">
        <v>1</v>
      </c>
      <c r="Y522" s="112">
        <v>0</v>
      </c>
      <c r="Z522" s="110">
        <v>1094037.0776999998</v>
      </c>
      <c r="AA522" s="110">
        <v>0</v>
      </c>
      <c r="AB522" s="110">
        <v>642529.71230000001</v>
      </c>
      <c r="AC522" s="110">
        <v>0</v>
      </c>
      <c r="AD522" s="110">
        <v>0</v>
      </c>
      <c r="AE522" s="42" t="s">
        <v>1911</v>
      </c>
      <c r="AF522" s="104" t="s">
        <v>765</v>
      </c>
      <c r="AG522" t="s">
        <v>7851</v>
      </c>
      <c r="AH522">
        <v>0</v>
      </c>
      <c r="AI522" s="495">
        <v>-647181.85088225908</v>
      </c>
      <c r="AK522" s="27"/>
      <c r="AL522" s="27"/>
      <c r="AM522"/>
      <c r="AN522"/>
      <c r="AO522"/>
      <c r="AP522"/>
      <c r="AQ522"/>
      <c r="AR522"/>
    </row>
    <row r="523" spans="1:44" ht="37.5">
      <c r="A523" s="104" t="s">
        <v>26</v>
      </c>
      <c r="B523" s="104" t="s">
        <v>11</v>
      </c>
      <c r="D523" s="1" t="s">
        <v>900</v>
      </c>
      <c r="F523" s="28" t="s">
        <v>993</v>
      </c>
      <c r="G523" s="28" t="s">
        <v>1170</v>
      </c>
      <c r="H523" s="28"/>
      <c r="I523" s="28"/>
      <c r="J523" s="28"/>
      <c r="K523" s="28"/>
      <c r="L523" s="28"/>
      <c r="M523" s="106" t="s">
        <v>6005</v>
      </c>
      <c r="N523" s="332"/>
      <c r="O523" s="28"/>
      <c r="P523" s="28"/>
      <c r="Q523" s="28"/>
      <c r="S523" s="112">
        <v>0.37</v>
      </c>
      <c r="T523" s="114">
        <v>2028</v>
      </c>
      <c r="U523" s="110">
        <v>617150.35</v>
      </c>
      <c r="V523" s="110"/>
      <c r="W523" s="110">
        <v>617150.35</v>
      </c>
      <c r="X523" s="111">
        <v>1</v>
      </c>
      <c r="Y523" s="112">
        <v>0</v>
      </c>
      <c r="Z523" s="110">
        <v>388804.7205</v>
      </c>
      <c r="AA523" s="110">
        <v>0</v>
      </c>
      <c r="AB523" s="110">
        <v>228345.62949999998</v>
      </c>
      <c r="AC523" s="110">
        <v>0</v>
      </c>
      <c r="AD523" s="110">
        <v>0</v>
      </c>
      <c r="AE523" s="42" t="s">
        <v>1911</v>
      </c>
      <c r="AF523" s="104" t="s">
        <v>765</v>
      </c>
      <c r="AG523" t="s">
        <v>7845</v>
      </c>
      <c r="AH523">
        <v>0</v>
      </c>
      <c r="AI523" s="495">
        <v>-229998.93127383484</v>
      </c>
      <c r="AK523" s="27"/>
      <c r="AL523" s="27"/>
      <c r="AM523"/>
      <c r="AN523"/>
      <c r="AO523"/>
      <c r="AP523"/>
      <c r="AQ523"/>
      <c r="AR523"/>
    </row>
    <row r="524" spans="1:44" ht="25">
      <c r="A524" s="104" t="s">
        <v>5882</v>
      </c>
      <c r="B524" s="104" t="s">
        <v>280</v>
      </c>
      <c r="D524" s="42" t="s">
        <v>754</v>
      </c>
      <c r="F524" s="28" t="s">
        <v>1062</v>
      </c>
      <c r="G524" s="28" t="s">
        <v>1160</v>
      </c>
      <c r="H524" s="28"/>
      <c r="I524" s="28"/>
      <c r="J524" s="28"/>
      <c r="K524" s="28"/>
      <c r="L524" s="28"/>
      <c r="M524" s="106" t="s">
        <v>5973</v>
      </c>
      <c r="N524" s="332"/>
      <c r="O524" s="28"/>
      <c r="P524" s="28"/>
      <c r="Q524" s="28"/>
      <c r="S524" s="112">
        <v>0.80249999999999999</v>
      </c>
      <c r="T524" s="114">
        <v>2028</v>
      </c>
      <c r="U524" s="110">
        <v>126922.91999999998</v>
      </c>
      <c r="V524" s="110"/>
      <c r="W524" s="110">
        <v>126922.91999999998</v>
      </c>
      <c r="X524" s="111">
        <v>1</v>
      </c>
      <c r="Y524" s="112">
        <v>0</v>
      </c>
      <c r="Z524" s="110">
        <v>25067.276699999999</v>
      </c>
      <c r="AA524" s="110">
        <v>0</v>
      </c>
      <c r="AB524" s="110">
        <v>101855.64329999998</v>
      </c>
      <c r="AC524" s="110">
        <v>0</v>
      </c>
      <c r="AD524" s="110">
        <v>0</v>
      </c>
      <c r="AE524" s="42" t="s">
        <v>541</v>
      </c>
      <c r="AF524" s="104" t="s">
        <v>764</v>
      </c>
      <c r="AG524" t="s">
        <v>8126</v>
      </c>
      <c r="AH524">
        <v>0</v>
      </c>
      <c r="AI524" s="495">
        <v>-101855.64329999998</v>
      </c>
      <c r="AK524" s="27"/>
      <c r="AL524" s="27"/>
      <c r="AM524"/>
      <c r="AN524"/>
      <c r="AO524"/>
      <c r="AP524"/>
      <c r="AQ524"/>
      <c r="AR524"/>
    </row>
    <row r="525" spans="1:44" ht="100">
      <c r="A525" s="104" t="s">
        <v>2015</v>
      </c>
      <c r="B525" s="104" t="s">
        <v>1940</v>
      </c>
      <c r="D525" s="113" t="s">
        <v>6638</v>
      </c>
      <c r="F525" s="28" t="s">
        <v>6636</v>
      </c>
      <c r="G525" s="28" t="s">
        <v>1719</v>
      </c>
      <c r="H525" s="28"/>
      <c r="I525" s="28"/>
      <c r="J525" s="28"/>
      <c r="K525" s="28"/>
      <c r="L525" s="28"/>
      <c r="M525" s="106" t="s">
        <v>5952</v>
      </c>
      <c r="N525" s="332"/>
      <c r="O525" s="28"/>
      <c r="P525" s="28"/>
      <c r="Q525" s="28"/>
      <c r="S525" s="112">
        <v>0.54</v>
      </c>
      <c r="T525" s="114">
        <v>2028</v>
      </c>
      <c r="U525" s="110">
        <v>54781</v>
      </c>
      <c r="V525" s="110"/>
      <c r="W525" s="110">
        <v>54781</v>
      </c>
      <c r="X525" s="111">
        <v>1</v>
      </c>
      <c r="Y525" s="112">
        <v>0</v>
      </c>
      <c r="Z525" s="110">
        <v>25199.26</v>
      </c>
      <c r="AA525" s="110">
        <v>0</v>
      </c>
      <c r="AB525" s="110">
        <v>29581.74</v>
      </c>
      <c r="AC525" s="110">
        <v>0</v>
      </c>
      <c r="AD525" s="110">
        <v>0</v>
      </c>
      <c r="AE525" s="42" t="s">
        <v>656</v>
      </c>
      <c r="AF525" s="104" t="s">
        <v>765</v>
      </c>
      <c r="AG525" t="s">
        <v>7953</v>
      </c>
      <c r="AH525">
        <v>0</v>
      </c>
      <c r="AI525" s="495">
        <v>-8988.7908395830327</v>
      </c>
      <c r="AK525" s="27"/>
      <c r="AL525" s="27"/>
      <c r="AM525"/>
      <c r="AN525"/>
      <c r="AO525"/>
      <c r="AP525"/>
      <c r="AQ525"/>
      <c r="AR525"/>
    </row>
    <row r="526" spans="1:44" ht="37.5">
      <c r="A526" s="104" t="s">
        <v>5882</v>
      </c>
      <c r="B526" s="104" t="s">
        <v>280</v>
      </c>
      <c r="D526" s="113" t="s">
        <v>1656</v>
      </c>
      <c r="F526" s="28" t="s">
        <v>1003</v>
      </c>
      <c r="G526" s="28" t="s">
        <v>1655</v>
      </c>
      <c r="H526" s="28"/>
      <c r="I526" s="28"/>
      <c r="J526" s="28"/>
      <c r="K526" s="28"/>
      <c r="L526" s="28"/>
      <c r="M526" s="106" t="s">
        <v>6321</v>
      </c>
      <c r="N526" s="332"/>
      <c r="O526" s="28"/>
      <c r="P526" s="28"/>
      <c r="Q526" s="28"/>
      <c r="S526" s="112">
        <v>0.875</v>
      </c>
      <c r="T526" s="114">
        <v>2028</v>
      </c>
      <c r="U526" s="110">
        <v>51741.43</v>
      </c>
      <c r="V526" s="110"/>
      <c r="W526" s="110">
        <v>51741.43</v>
      </c>
      <c r="X526" s="111">
        <v>1</v>
      </c>
      <c r="Y526" s="112">
        <v>0</v>
      </c>
      <c r="Z526" s="110">
        <v>6467.67875</v>
      </c>
      <c r="AA526" s="110">
        <v>0</v>
      </c>
      <c r="AB526" s="110">
        <v>45273.751250000001</v>
      </c>
      <c r="AC526" s="110">
        <v>0</v>
      </c>
      <c r="AD526" s="110">
        <v>0</v>
      </c>
      <c r="AE526" s="42" t="s">
        <v>538</v>
      </c>
      <c r="AF526" s="104" t="s">
        <v>764</v>
      </c>
      <c r="AG526" t="s">
        <v>7970</v>
      </c>
      <c r="AH526">
        <v>0</v>
      </c>
      <c r="AI526" s="495">
        <v>-13371.603700587737</v>
      </c>
      <c r="AK526" s="27"/>
      <c r="AL526" s="27"/>
      <c r="AM526"/>
      <c r="AN526"/>
      <c r="AO526"/>
      <c r="AP526"/>
      <c r="AQ526"/>
      <c r="AR526"/>
    </row>
    <row r="527" spans="1:44" ht="37.5">
      <c r="A527" s="104" t="s">
        <v>5882</v>
      </c>
      <c r="B527" s="104" t="s">
        <v>280</v>
      </c>
      <c r="D527" s="113" t="s">
        <v>755</v>
      </c>
      <c r="F527" s="28" t="s">
        <v>1162</v>
      </c>
      <c r="G527" s="28" t="s">
        <v>1720</v>
      </c>
      <c r="H527" s="28"/>
      <c r="I527" s="28"/>
      <c r="J527" s="28"/>
      <c r="K527" s="28"/>
      <c r="L527" s="28"/>
      <c r="M527" s="106" t="s">
        <v>5976</v>
      </c>
      <c r="N527" s="332"/>
      <c r="O527" s="28"/>
      <c r="P527" s="28"/>
      <c r="Q527" s="28"/>
      <c r="S527" s="112">
        <v>0.625</v>
      </c>
      <c r="T527" s="114">
        <v>2028</v>
      </c>
      <c r="U527" s="110">
        <v>534190.11</v>
      </c>
      <c r="V527" s="110"/>
      <c r="W527" s="110">
        <v>534190.11</v>
      </c>
      <c r="X527" s="111">
        <v>1</v>
      </c>
      <c r="Y527" s="112">
        <v>0</v>
      </c>
      <c r="Z527" s="110">
        <v>200321.29125000001</v>
      </c>
      <c r="AA527" s="110">
        <v>0</v>
      </c>
      <c r="AB527" s="110">
        <v>333868.81874999998</v>
      </c>
      <c r="AC527" s="110">
        <v>0</v>
      </c>
      <c r="AD527" s="110">
        <v>0</v>
      </c>
      <c r="AE527" s="42" t="s">
        <v>526</v>
      </c>
      <c r="AF527" s="104" t="s">
        <v>765</v>
      </c>
      <c r="AG527" t="s">
        <v>7941</v>
      </c>
      <c r="AH527">
        <v>0</v>
      </c>
      <c r="AI527" s="495">
        <v>-333868.81875000003</v>
      </c>
      <c r="AK527" s="27"/>
      <c r="AL527" s="27"/>
      <c r="AM527"/>
      <c r="AN527"/>
      <c r="AO527"/>
      <c r="AP527"/>
      <c r="AQ527"/>
      <c r="AR527"/>
    </row>
    <row r="528" spans="1:44" ht="37.5">
      <c r="A528" s="104" t="s">
        <v>2015</v>
      </c>
      <c r="B528" s="104" t="s">
        <v>1940</v>
      </c>
      <c r="D528" s="113" t="s">
        <v>1636</v>
      </c>
      <c r="F528" s="28" t="s">
        <v>1011</v>
      </c>
      <c r="G528" s="28" t="s">
        <v>1622</v>
      </c>
      <c r="H528" s="28"/>
      <c r="I528" s="28"/>
      <c r="J528" s="28"/>
      <c r="K528" s="28"/>
      <c r="L528" s="28"/>
      <c r="M528" s="106" t="s">
        <v>5962</v>
      </c>
      <c r="N528" s="332"/>
      <c r="O528" s="28"/>
      <c r="P528" s="28"/>
      <c r="Q528" s="28"/>
      <c r="S528" s="112">
        <v>0.75</v>
      </c>
      <c r="T528" s="114">
        <v>2028</v>
      </c>
      <c r="U528" s="110">
        <v>85213.63</v>
      </c>
      <c r="V528" s="110"/>
      <c r="W528" s="110">
        <v>85213.63</v>
      </c>
      <c r="X528" s="111">
        <v>1</v>
      </c>
      <c r="Y528" s="112">
        <v>0</v>
      </c>
      <c r="Z528" s="110">
        <v>21303.407500000001</v>
      </c>
      <c r="AA528" s="110">
        <v>0</v>
      </c>
      <c r="AB528" s="110">
        <v>63910.222500000003</v>
      </c>
      <c r="AC528" s="110">
        <v>0</v>
      </c>
      <c r="AD528" s="110">
        <v>0</v>
      </c>
      <c r="AE528" s="42" t="s">
        <v>658</v>
      </c>
      <c r="AF528" s="104" t="s">
        <v>765</v>
      </c>
      <c r="AG528" t="s">
        <v>8056</v>
      </c>
      <c r="AH528">
        <v>0</v>
      </c>
      <c r="AI528" s="495">
        <v>-37005.701147143569</v>
      </c>
      <c r="AK528" s="27"/>
      <c r="AL528" s="27"/>
      <c r="AM528"/>
      <c r="AN528"/>
      <c r="AO528"/>
      <c r="AP528"/>
      <c r="AQ528"/>
      <c r="AR528"/>
    </row>
    <row r="529" spans="1:44" ht="50">
      <c r="A529" s="104" t="s">
        <v>5882</v>
      </c>
      <c r="B529" s="104" t="s">
        <v>280</v>
      </c>
      <c r="D529" s="42" t="s">
        <v>1629</v>
      </c>
      <c r="F529" s="28" t="s">
        <v>1014</v>
      </c>
      <c r="G529" s="28" t="s">
        <v>1717</v>
      </c>
      <c r="H529" s="28"/>
      <c r="I529" s="28"/>
      <c r="J529" s="28"/>
      <c r="K529" s="28"/>
      <c r="L529" s="28"/>
      <c r="M529" s="106" t="s">
        <v>5973</v>
      </c>
      <c r="N529" s="332"/>
      <c r="O529" s="28"/>
      <c r="P529" s="28"/>
      <c r="Q529" s="28"/>
      <c r="S529" s="112">
        <v>0.625</v>
      </c>
      <c r="T529" s="114">
        <v>2028</v>
      </c>
      <c r="U529" s="110">
        <v>48507.06</v>
      </c>
      <c r="V529" s="110"/>
      <c r="W529" s="110">
        <v>48507.06</v>
      </c>
      <c r="X529" s="111">
        <v>1</v>
      </c>
      <c r="Y529" s="112">
        <v>0</v>
      </c>
      <c r="Z529" s="110">
        <v>18190.147499999999</v>
      </c>
      <c r="AA529" s="110">
        <v>0</v>
      </c>
      <c r="AB529" s="110">
        <v>30316.912499999999</v>
      </c>
      <c r="AC529" s="110">
        <v>0</v>
      </c>
      <c r="AD529" s="110">
        <v>0</v>
      </c>
      <c r="AE529" s="42" t="s">
        <v>541</v>
      </c>
      <c r="AF529" s="104" t="s">
        <v>764</v>
      </c>
      <c r="AG529" t="s">
        <v>8132</v>
      </c>
      <c r="AH529">
        <v>0</v>
      </c>
      <c r="AI529" s="495">
        <v>-30316.912499999999</v>
      </c>
      <c r="AK529" s="27"/>
      <c r="AL529" s="27"/>
      <c r="AM529"/>
      <c r="AN529"/>
      <c r="AO529"/>
      <c r="AP529"/>
      <c r="AQ529"/>
      <c r="AR529"/>
    </row>
    <row r="530" spans="1:44" ht="50">
      <c r="A530" s="104" t="s">
        <v>5882</v>
      </c>
      <c r="B530" s="104" t="s">
        <v>280</v>
      </c>
      <c r="D530" s="606" t="s">
        <v>1641</v>
      </c>
      <c r="F530" s="28" t="s">
        <v>1021</v>
      </c>
      <c r="G530" s="28" t="s">
        <v>1606</v>
      </c>
      <c r="H530" s="28"/>
      <c r="I530" s="28"/>
      <c r="J530" s="28"/>
      <c r="K530" s="28"/>
      <c r="L530" s="28"/>
      <c r="M530" s="106" t="s">
        <v>6325</v>
      </c>
      <c r="N530" s="332"/>
      <c r="O530" s="28"/>
      <c r="P530" s="28"/>
      <c r="Q530" s="28"/>
      <c r="S530" s="112">
        <v>0.75</v>
      </c>
      <c r="T530" s="114">
        <v>2028</v>
      </c>
      <c r="U530" s="110">
        <v>-7199.86</v>
      </c>
      <c r="V530" s="110"/>
      <c r="W530" s="110">
        <v>-7199.86</v>
      </c>
      <c r="X530" s="111">
        <v>1</v>
      </c>
      <c r="Y530" s="112">
        <v>0</v>
      </c>
      <c r="Z530" s="110">
        <v>-1799.9649999999999</v>
      </c>
      <c r="AA530" s="110">
        <v>0</v>
      </c>
      <c r="AB530" s="110">
        <v>-5399.8949999999995</v>
      </c>
      <c r="AC530" s="110">
        <v>0</v>
      </c>
      <c r="AD530" s="110">
        <v>0</v>
      </c>
      <c r="AE530" s="42" t="s">
        <v>545</v>
      </c>
      <c r="AF530" s="104" t="s">
        <v>765</v>
      </c>
      <c r="AG530" t="s">
        <v>7871</v>
      </c>
      <c r="AH530">
        <v>0</v>
      </c>
      <c r="AI530" s="495">
        <v>5399.8949999999995</v>
      </c>
      <c r="AK530" s="27"/>
      <c r="AL530" s="27"/>
      <c r="AM530"/>
      <c r="AN530"/>
      <c r="AO530"/>
      <c r="AP530"/>
      <c r="AQ530"/>
      <c r="AR530"/>
    </row>
    <row r="531" spans="1:44" ht="50">
      <c r="A531" s="104" t="s">
        <v>5882</v>
      </c>
      <c r="B531" s="104" t="s">
        <v>280</v>
      </c>
      <c r="D531" s="607" t="s">
        <v>1641</v>
      </c>
      <c r="F531" s="28" t="s">
        <v>1021</v>
      </c>
      <c r="G531" s="28" t="s">
        <v>1606</v>
      </c>
      <c r="H531" s="28"/>
      <c r="I531" s="28"/>
      <c r="J531" s="28"/>
      <c r="K531" s="28"/>
      <c r="L531" s="28"/>
      <c r="M531" s="106" t="s">
        <v>6325</v>
      </c>
      <c r="N531" s="332"/>
      <c r="O531" s="28"/>
      <c r="P531" s="28"/>
      <c r="Q531" s="28"/>
      <c r="S531" s="112">
        <v>0.75</v>
      </c>
      <c r="T531" s="114">
        <v>2028</v>
      </c>
      <c r="U531" s="110">
        <v>660445.29</v>
      </c>
      <c r="V531" s="110"/>
      <c r="W531" s="110">
        <v>660445.29</v>
      </c>
      <c r="X531" s="111">
        <v>1</v>
      </c>
      <c r="Y531" s="112">
        <v>0</v>
      </c>
      <c r="Z531" s="110">
        <v>165111.32250000001</v>
      </c>
      <c r="AA531" s="110">
        <v>0</v>
      </c>
      <c r="AB531" s="110">
        <v>495333.96750000003</v>
      </c>
      <c r="AC531" s="110">
        <v>0</v>
      </c>
      <c r="AD531" s="110">
        <v>0</v>
      </c>
      <c r="AE531" s="42" t="s">
        <v>545</v>
      </c>
      <c r="AF531" s="104" t="s">
        <v>765</v>
      </c>
      <c r="AG531" t="s">
        <v>8137</v>
      </c>
      <c r="AH531">
        <v>0</v>
      </c>
      <c r="AI531" s="495">
        <v>-495333.96749999997</v>
      </c>
      <c r="AK531" s="27"/>
      <c r="AL531" s="27"/>
      <c r="AM531"/>
      <c r="AN531"/>
      <c r="AO531"/>
      <c r="AP531"/>
      <c r="AQ531"/>
      <c r="AR531"/>
    </row>
    <row r="532" spans="1:44" ht="37.5">
      <c r="A532" s="104" t="s">
        <v>5882</v>
      </c>
      <c r="B532" s="104" t="s">
        <v>280</v>
      </c>
      <c r="D532" s="1" t="s">
        <v>1660</v>
      </c>
      <c r="F532" s="28" t="s">
        <v>1020</v>
      </c>
      <c r="G532" s="28" t="s">
        <v>1659</v>
      </c>
      <c r="H532" s="28"/>
      <c r="I532" s="28"/>
      <c r="J532" s="28"/>
      <c r="K532" s="28"/>
      <c r="L532" s="28"/>
      <c r="M532" s="106" t="s">
        <v>5992</v>
      </c>
      <c r="N532" s="332"/>
      <c r="O532" s="28"/>
      <c r="P532" s="28"/>
      <c r="Q532" s="28"/>
      <c r="S532" s="112">
        <v>0.5</v>
      </c>
      <c r="T532" s="114">
        <v>2028</v>
      </c>
      <c r="U532" s="110">
        <v>115997</v>
      </c>
      <c r="V532" s="110"/>
      <c r="W532" s="110">
        <v>115997</v>
      </c>
      <c r="X532" s="111">
        <v>1</v>
      </c>
      <c r="Y532" s="112">
        <v>0</v>
      </c>
      <c r="Z532" s="110">
        <v>57998.5</v>
      </c>
      <c r="AA532" s="110">
        <v>0</v>
      </c>
      <c r="AB532" s="110">
        <v>57998.5</v>
      </c>
      <c r="AC532" s="110">
        <v>0</v>
      </c>
      <c r="AD532" s="110">
        <v>0</v>
      </c>
      <c r="AE532" s="42" t="s">
        <v>543</v>
      </c>
      <c r="AF532" s="104" t="s">
        <v>765</v>
      </c>
      <c r="AG532" t="s">
        <v>7979</v>
      </c>
      <c r="AH532">
        <v>0</v>
      </c>
      <c r="AI532" s="495">
        <v>-2148.8148191533965</v>
      </c>
      <c r="AK532" s="27"/>
      <c r="AL532" s="27"/>
      <c r="AM532"/>
      <c r="AN532"/>
      <c r="AO532"/>
      <c r="AP532"/>
      <c r="AQ532"/>
      <c r="AR532"/>
    </row>
    <row r="533" spans="1:44" ht="50">
      <c r="A533" s="104" t="s">
        <v>5882</v>
      </c>
      <c r="B533" s="104" t="s">
        <v>280</v>
      </c>
      <c r="D533" s="42" t="s">
        <v>1653</v>
      </c>
      <c r="F533" s="28" t="s">
        <v>1019</v>
      </c>
      <c r="G533" s="28" t="s">
        <v>1654</v>
      </c>
      <c r="H533" s="28"/>
      <c r="I533" s="28"/>
      <c r="J533" s="28"/>
      <c r="K533" s="28"/>
      <c r="L533" s="28"/>
      <c r="M533" s="106" t="s">
        <v>6389</v>
      </c>
      <c r="N533" s="332"/>
      <c r="O533" s="28"/>
      <c r="P533" s="28"/>
      <c r="Q533" s="28"/>
      <c r="S533" s="112">
        <v>0.75</v>
      </c>
      <c r="T533" s="114">
        <v>2028</v>
      </c>
      <c r="U533" s="110">
        <v>299395.74</v>
      </c>
      <c r="V533" s="110"/>
      <c r="W533" s="110">
        <v>299395.74</v>
      </c>
      <c r="X533" s="111">
        <v>1</v>
      </c>
      <c r="Y533" s="112">
        <v>0</v>
      </c>
      <c r="Z533" s="110">
        <v>74848.934999999998</v>
      </c>
      <c r="AA533" s="110">
        <v>0</v>
      </c>
      <c r="AB533" s="110">
        <v>224546.80499999999</v>
      </c>
      <c r="AC533" s="110">
        <v>0</v>
      </c>
      <c r="AD533" s="110">
        <v>0</v>
      </c>
      <c r="AE533" s="42" t="s">
        <v>548</v>
      </c>
      <c r="AF533" s="104" t="s">
        <v>765</v>
      </c>
      <c r="AG533" t="s">
        <v>8136</v>
      </c>
      <c r="AH533">
        <v>0</v>
      </c>
      <c r="AI533" s="495">
        <v>-2172.3999999999996</v>
      </c>
      <c r="AK533" s="27"/>
      <c r="AL533" s="27"/>
      <c r="AM533"/>
      <c r="AN533"/>
      <c r="AO533"/>
      <c r="AP533"/>
      <c r="AQ533"/>
      <c r="AR533"/>
    </row>
    <row r="534" spans="1:44" ht="37.5">
      <c r="A534" s="104" t="s">
        <v>5882</v>
      </c>
      <c r="B534" s="104" t="s">
        <v>280</v>
      </c>
      <c r="D534" s="113" t="s">
        <v>1632</v>
      </c>
      <c r="F534" s="28" t="s">
        <v>1018</v>
      </c>
      <c r="G534" s="28" t="s">
        <v>1614</v>
      </c>
      <c r="H534" s="28"/>
      <c r="I534" s="28"/>
      <c r="J534" s="28"/>
      <c r="K534" s="28"/>
      <c r="L534" s="28"/>
      <c r="M534" s="106" t="s">
        <v>6586</v>
      </c>
      <c r="N534" s="332"/>
      <c r="O534" s="28"/>
      <c r="P534" s="28"/>
      <c r="Q534" s="28"/>
      <c r="S534" s="112">
        <v>0.75</v>
      </c>
      <c r="T534" s="114">
        <v>2028</v>
      </c>
      <c r="U534" s="110">
        <v>12972.5</v>
      </c>
      <c r="V534" s="110"/>
      <c r="W534" s="110">
        <v>12972.5</v>
      </c>
      <c r="X534" s="111">
        <v>1</v>
      </c>
      <c r="Y534" s="112">
        <v>0</v>
      </c>
      <c r="Z534" s="110">
        <v>3243.125</v>
      </c>
      <c r="AA534" s="110">
        <v>0</v>
      </c>
      <c r="AB534" s="110">
        <v>9729.375</v>
      </c>
      <c r="AC534" s="110">
        <v>0</v>
      </c>
      <c r="AD534" s="110">
        <v>0</v>
      </c>
      <c r="AE534" s="42" t="s">
        <v>530</v>
      </c>
      <c r="AF534" s="104" t="s">
        <v>764</v>
      </c>
      <c r="AG534" t="s">
        <v>7956</v>
      </c>
      <c r="AH534">
        <v>0</v>
      </c>
      <c r="AI534" s="495">
        <v>-2935.2831508427084</v>
      </c>
      <c r="AK534" s="27"/>
      <c r="AL534" s="27"/>
      <c r="AM534"/>
      <c r="AN534"/>
      <c r="AO534"/>
      <c r="AP534"/>
      <c r="AQ534"/>
      <c r="AR534"/>
    </row>
    <row r="535" spans="1:44" ht="37.5">
      <c r="A535" s="104" t="s">
        <v>2015</v>
      </c>
      <c r="B535" s="104" t="s">
        <v>1940</v>
      </c>
      <c r="D535" s="113" t="s">
        <v>1687</v>
      </c>
      <c r="F535" s="28" t="s">
        <v>6582</v>
      </c>
      <c r="G535" s="28" t="s">
        <v>1686</v>
      </c>
      <c r="H535" s="28"/>
      <c r="I535" s="28"/>
      <c r="J535" s="28"/>
      <c r="K535" s="28"/>
      <c r="L535" s="28"/>
      <c r="M535" s="106" t="s">
        <v>6583</v>
      </c>
      <c r="N535" s="332"/>
      <c r="O535" s="28"/>
      <c r="P535" s="28"/>
      <c r="Q535" s="28"/>
      <c r="S535" s="112">
        <v>0.6</v>
      </c>
      <c r="T535" s="114">
        <v>2028</v>
      </c>
      <c r="U535" s="110">
        <v>348815.48</v>
      </c>
      <c r="V535" s="110"/>
      <c r="W535" s="110">
        <v>348815.48</v>
      </c>
      <c r="X535" s="111">
        <v>1</v>
      </c>
      <c r="Y535" s="112">
        <v>0</v>
      </c>
      <c r="Z535" s="110">
        <v>139526.19200000001</v>
      </c>
      <c r="AA535" s="110">
        <v>0</v>
      </c>
      <c r="AB535" s="110">
        <v>209289.28799999997</v>
      </c>
      <c r="AC535" s="110">
        <v>0</v>
      </c>
      <c r="AD535" s="110">
        <v>0</v>
      </c>
      <c r="AE535" s="42" t="s">
        <v>657</v>
      </c>
      <c r="AF535" s="104" t="s">
        <v>765</v>
      </c>
      <c r="AG535" t="s">
        <v>7945</v>
      </c>
      <c r="AH535">
        <v>0</v>
      </c>
      <c r="AI535" s="495">
        <v>-57319.044661253371</v>
      </c>
      <c r="AK535" s="27"/>
      <c r="AL535" s="27"/>
      <c r="AM535"/>
      <c r="AN535"/>
      <c r="AO535"/>
      <c r="AP535"/>
      <c r="AQ535"/>
      <c r="AR535"/>
    </row>
    <row r="536" spans="1:44" ht="50">
      <c r="A536" s="104" t="s">
        <v>5882</v>
      </c>
      <c r="B536" s="104" t="s">
        <v>280</v>
      </c>
      <c r="D536" s="113" t="s">
        <v>1644</v>
      </c>
      <c r="F536" s="28" t="s">
        <v>1043</v>
      </c>
      <c r="G536" s="28" t="s">
        <v>1681</v>
      </c>
      <c r="H536" s="28"/>
      <c r="I536" s="28"/>
      <c r="J536" s="28"/>
      <c r="K536" s="28"/>
      <c r="L536" s="28"/>
      <c r="M536" s="106" t="s">
        <v>5976</v>
      </c>
      <c r="N536" s="332"/>
      <c r="O536" s="28"/>
      <c r="P536" s="28"/>
      <c r="Q536" s="28"/>
      <c r="S536" s="112">
        <v>0.625</v>
      </c>
      <c r="T536" s="114">
        <v>2028</v>
      </c>
      <c r="U536" s="110">
        <v>640602.6</v>
      </c>
      <c r="V536" s="110"/>
      <c r="W536" s="110">
        <v>640602.6</v>
      </c>
      <c r="X536" s="111">
        <v>1</v>
      </c>
      <c r="Y536" s="112">
        <v>0</v>
      </c>
      <c r="Z536" s="110">
        <v>240225.97499999998</v>
      </c>
      <c r="AA536" s="110">
        <v>0</v>
      </c>
      <c r="AB536" s="110">
        <v>400376.625</v>
      </c>
      <c r="AC536" s="110">
        <v>0</v>
      </c>
      <c r="AD536" s="110">
        <v>0</v>
      </c>
      <c r="AE536" s="42" t="s">
        <v>526</v>
      </c>
      <c r="AF536" s="104" t="s">
        <v>765</v>
      </c>
      <c r="AG536" t="s">
        <v>7958</v>
      </c>
      <c r="AH536">
        <v>0</v>
      </c>
      <c r="AI536" s="495">
        <v>-400376.62500000006</v>
      </c>
      <c r="AK536" s="27"/>
      <c r="AL536" s="27"/>
      <c r="AM536"/>
      <c r="AN536"/>
      <c r="AO536"/>
      <c r="AP536"/>
      <c r="AQ536"/>
      <c r="AR536"/>
    </row>
    <row r="537" spans="1:44" ht="75">
      <c r="A537" s="104" t="s">
        <v>5882</v>
      </c>
      <c r="B537" s="104" t="s">
        <v>280</v>
      </c>
      <c r="D537" s="606" t="s">
        <v>1658</v>
      </c>
      <c r="F537" s="28" t="s">
        <v>1028</v>
      </c>
      <c r="G537" s="28" t="s">
        <v>1657</v>
      </c>
      <c r="H537" s="28"/>
      <c r="I537" s="28"/>
      <c r="J537" s="28"/>
      <c r="K537" s="28"/>
      <c r="L537" s="28"/>
      <c r="M537" s="106" t="s">
        <v>5976</v>
      </c>
      <c r="N537" s="332"/>
      <c r="O537" s="28"/>
      <c r="P537" s="28"/>
      <c r="Q537" s="28"/>
      <c r="S537" s="112">
        <v>0.875</v>
      </c>
      <c r="T537" s="114">
        <v>2028</v>
      </c>
      <c r="U537" s="110">
        <v>-2031.17</v>
      </c>
      <c r="V537" s="110"/>
      <c r="W537" s="110">
        <v>-2031.17</v>
      </c>
      <c r="X537" s="111">
        <v>1</v>
      </c>
      <c r="Y537" s="112">
        <v>0</v>
      </c>
      <c r="Z537" s="110">
        <v>-253.89625000000001</v>
      </c>
      <c r="AA537" s="110">
        <v>0</v>
      </c>
      <c r="AB537" s="110">
        <v>-1777.2737500000001</v>
      </c>
      <c r="AC537" s="110">
        <v>0</v>
      </c>
      <c r="AD537" s="110">
        <v>0</v>
      </c>
      <c r="AE537" s="42" t="s">
        <v>526</v>
      </c>
      <c r="AF537" s="104" t="s">
        <v>765</v>
      </c>
      <c r="AG537" t="s">
        <v>7809</v>
      </c>
      <c r="AH537">
        <v>0</v>
      </c>
      <c r="AI537" s="495">
        <v>1777.2737500000005</v>
      </c>
      <c r="AK537" s="27"/>
      <c r="AL537" s="27"/>
      <c r="AM537"/>
      <c r="AN537"/>
      <c r="AO537"/>
      <c r="AP537"/>
      <c r="AQ537"/>
      <c r="AR537"/>
    </row>
    <row r="538" spans="1:44" ht="75">
      <c r="A538" s="104" t="s">
        <v>5882</v>
      </c>
      <c r="B538" s="104" t="s">
        <v>280</v>
      </c>
      <c r="D538" s="606" t="s">
        <v>1658</v>
      </c>
      <c r="F538" s="28" t="s">
        <v>1028</v>
      </c>
      <c r="G538" s="28" t="s">
        <v>1657</v>
      </c>
      <c r="H538" s="28"/>
      <c r="I538" s="28"/>
      <c r="J538" s="28"/>
      <c r="K538" s="28"/>
      <c r="L538" s="28"/>
      <c r="M538" s="106" t="s">
        <v>5976</v>
      </c>
      <c r="N538" s="332"/>
      <c r="O538" s="28"/>
      <c r="P538" s="28"/>
      <c r="Q538" s="28"/>
      <c r="S538" s="112">
        <v>0.875</v>
      </c>
      <c r="T538" s="114">
        <v>2028</v>
      </c>
      <c r="U538" s="110">
        <v>1088230.1500000001</v>
      </c>
      <c r="V538" s="110"/>
      <c r="W538" s="110">
        <v>1088230.1500000001</v>
      </c>
      <c r="X538" s="111">
        <v>1</v>
      </c>
      <c r="Y538" s="112">
        <v>0</v>
      </c>
      <c r="Z538" s="110">
        <v>136028.76875000002</v>
      </c>
      <c r="AA538" s="110">
        <v>0</v>
      </c>
      <c r="AB538" s="110">
        <v>952201.38125000009</v>
      </c>
      <c r="AC538" s="110">
        <v>0</v>
      </c>
      <c r="AD538" s="110">
        <v>0</v>
      </c>
      <c r="AE538" s="42" t="s">
        <v>526</v>
      </c>
      <c r="AF538" s="104" t="s">
        <v>765</v>
      </c>
      <c r="AG538" t="s">
        <v>7957</v>
      </c>
      <c r="AH538">
        <v>0</v>
      </c>
      <c r="AI538" s="495">
        <v>-952201.38125000033</v>
      </c>
      <c r="AK538" s="27"/>
      <c r="AL538" s="27"/>
      <c r="AM538"/>
      <c r="AN538"/>
      <c r="AO538"/>
      <c r="AP538"/>
      <c r="AQ538"/>
      <c r="AR538"/>
    </row>
    <row r="539" spans="1:44" ht="37.5">
      <c r="A539" s="104" t="s">
        <v>2015</v>
      </c>
      <c r="B539" s="104" t="s">
        <v>1940</v>
      </c>
      <c r="D539" s="42" t="s">
        <v>1693</v>
      </c>
      <c r="F539" s="28" t="s">
        <v>1034</v>
      </c>
      <c r="G539" s="28" t="s">
        <v>1692</v>
      </c>
      <c r="H539" s="28"/>
      <c r="I539" s="28"/>
      <c r="J539" s="28"/>
      <c r="K539" s="28"/>
      <c r="L539" s="28"/>
      <c r="M539" s="106" t="s">
        <v>6615</v>
      </c>
      <c r="N539" s="332"/>
      <c r="O539" s="28"/>
      <c r="P539" s="28"/>
      <c r="Q539" s="28"/>
      <c r="S539" s="112">
        <v>0.625</v>
      </c>
      <c r="T539" s="114">
        <v>2028</v>
      </c>
      <c r="U539" s="110">
        <v>281623.20999999996</v>
      </c>
      <c r="V539" s="110"/>
      <c r="W539" s="110">
        <v>281623.20999999996</v>
      </c>
      <c r="X539" s="111">
        <v>1</v>
      </c>
      <c r="Y539" s="112">
        <v>0</v>
      </c>
      <c r="Z539" s="110">
        <v>105608.70374999999</v>
      </c>
      <c r="AA539" s="110">
        <v>0</v>
      </c>
      <c r="AB539" s="110">
        <v>176014.50624999998</v>
      </c>
      <c r="AC539" s="110">
        <v>0</v>
      </c>
      <c r="AD539" s="110">
        <v>0</v>
      </c>
      <c r="AE539" s="42" t="s">
        <v>654</v>
      </c>
      <c r="AF539" s="104" t="s">
        <v>764</v>
      </c>
      <c r="AG539" t="s">
        <v>8116</v>
      </c>
      <c r="AH539">
        <v>0</v>
      </c>
      <c r="AI539" s="495">
        <v>-8374.7484787587418</v>
      </c>
      <c r="AK539" s="27"/>
      <c r="AL539" s="27"/>
      <c r="AM539"/>
      <c r="AN539"/>
      <c r="AO539"/>
      <c r="AP539"/>
      <c r="AQ539"/>
      <c r="AR539"/>
    </row>
    <row r="540" spans="1:44" ht="25">
      <c r="A540" s="104" t="s">
        <v>5882</v>
      </c>
      <c r="B540" s="104" t="s">
        <v>280</v>
      </c>
      <c r="D540" s="608" t="s">
        <v>6714</v>
      </c>
      <c r="F540" s="299" t="s">
        <v>1507</v>
      </c>
      <c r="G540" s="28" t="s">
        <v>1570</v>
      </c>
      <c r="H540" s="28"/>
      <c r="I540" s="28"/>
      <c r="J540" s="28"/>
      <c r="K540" s="28"/>
      <c r="L540" s="28"/>
      <c r="M540" s="106" t="s">
        <v>5976</v>
      </c>
      <c r="N540" s="332"/>
      <c r="O540" s="28"/>
      <c r="P540" s="28"/>
      <c r="Q540" s="28"/>
      <c r="S540" s="112">
        <v>1</v>
      </c>
      <c r="T540" s="114">
        <v>2028</v>
      </c>
      <c r="U540" s="110">
        <v>-23826</v>
      </c>
      <c r="V540" s="110"/>
      <c r="W540" s="110">
        <v>-23826</v>
      </c>
      <c r="X540" s="111">
        <v>1</v>
      </c>
      <c r="Y540" s="112">
        <v>0</v>
      </c>
      <c r="Z540" s="110">
        <v>-2978.25</v>
      </c>
      <c r="AA540" s="110">
        <v>0</v>
      </c>
      <c r="AB540" s="110">
        <v>-20847.75</v>
      </c>
      <c r="AC540" s="110">
        <v>0</v>
      </c>
      <c r="AD540" s="110">
        <v>0</v>
      </c>
      <c r="AE540" s="42" t="s">
        <v>526</v>
      </c>
      <c r="AF540" s="104" t="s">
        <v>765</v>
      </c>
      <c r="AG540" t="s">
        <v>8067</v>
      </c>
      <c r="AH540">
        <v>0</v>
      </c>
      <c r="AI540" s="495">
        <v>20847.750000000004</v>
      </c>
      <c r="AK540" s="27"/>
      <c r="AL540" s="27"/>
      <c r="AM540"/>
      <c r="AN540"/>
      <c r="AO540"/>
      <c r="AP540"/>
      <c r="AQ540"/>
      <c r="AR540"/>
    </row>
    <row r="541" spans="1:44" ht="62.5">
      <c r="A541" s="104" t="s">
        <v>5882</v>
      </c>
      <c r="B541" s="104" t="s">
        <v>280</v>
      </c>
      <c r="D541" s="1" t="s">
        <v>6658</v>
      </c>
      <c r="F541" s="28" t="s">
        <v>750</v>
      </c>
      <c r="G541" s="28" t="s">
        <v>1740</v>
      </c>
      <c r="H541" s="28"/>
      <c r="I541" s="28"/>
      <c r="J541" s="28"/>
      <c r="K541" s="28"/>
      <c r="L541" s="28"/>
      <c r="M541" s="106" t="s">
        <v>5976</v>
      </c>
      <c r="N541" s="332"/>
      <c r="O541" s="28"/>
      <c r="P541" s="28"/>
      <c r="Q541" s="28"/>
      <c r="S541" s="112">
        <v>0.26</v>
      </c>
      <c r="T541" s="114">
        <v>2028</v>
      </c>
      <c r="U541" s="110">
        <v>18480</v>
      </c>
      <c r="V541" s="110"/>
      <c r="W541" s="110">
        <v>18480</v>
      </c>
      <c r="X541" s="111">
        <v>1</v>
      </c>
      <c r="Y541" s="112">
        <v>0</v>
      </c>
      <c r="Z541" s="110">
        <v>13675.2</v>
      </c>
      <c r="AA541" s="110">
        <v>0</v>
      </c>
      <c r="AB541" s="110">
        <v>4804.7999999999993</v>
      </c>
      <c r="AC541" s="110">
        <v>0</v>
      </c>
      <c r="AD541" s="110">
        <v>0</v>
      </c>
      <c r="AE541" s="42" t="s">
        <v>526</v>
      </c>
      <c r="AF541" s="104" t="s">
        <v>765</v>
      </c>
      <c r="AG541" t="s">
        <v>7996</v>
      </c>
      <c r="AH541">
        <v>0</v>
      </c>
      <c r="AI541" s="495">
        <v>-4804.8</v>
      </c>
      <c r="AK541" s="27"/>
      <c r="AL541" s="27"/>
      <c r="AM541"/>
      <c r="AN541"/>
      <c r="AO541"/>
      <c r="AP541"/>
      <c r="AQ541"/>
      <c r="AR541"/>
    </row>
    <row r="542" spans="1:44" ht="37.5">
      <c r="A542" s="104" t="s">
        <v>5882</v>
      </c>
      <c r="B542" s="104" t="s">
        <v>280</v>
      </c>
      <c r="D542" s="607" t="s">
        <v>1695</v>
      </c>
      <c r="F542" s="28" t="s">
        <v>1042</v>
      </c>
      <c r="G542" s="28" t="s">
        <v>1694</v>
      </c>
      <c r="H542" s="28"/>
      <c r="I542" s="28"/>
      <c r="J542" s="28"/>
      <c r="K542" s="28"/>
      <c r="L542" s="28"/>
      <c r="M542" s="106" t="s">
        <v>5976</v>
      </c>
      <c r="N542" s="332"/>
      <c r="O542" s="28"/>
      <c r="P542" s="28"/>
      <c r="Q542" s="28"/>
      <c r="S542" s="112">
        <v>0.625</v>
      </c>
      <c r="T542" s="114">
        <v>2028</v>
      </c>
      <c r="U542" s="110">
        <v>-1554.3799999999994</v>
      </c>
      <c r="V542" s="110"/>
      <c r="W542" s="110">
        <v>-1554.3799999999994</v>
      </c>
      <c r="X542" s="111">
        <v>1</v>
      </c>
      <c r="Y542" s="112">
        <v>0</v>
      </c>
      <c r="Z542" s="110">
        <v>-582.89249999999981</v>
      </c>
      <c r="AA542" s="110">
        <v>0</v>
      </c>
      <c r="AB542" s="110">
        <v>-971.48749999999961</v>
      </c>
      <c r="AC542" s="110">
        <v>0</v>
      </c>
      <c r="AD542" s="110">
        <v>0</v>
      </c>
      <c r="AE542" s="42" t="s">
        <v>526</v>
      </c>
      <c r="AF542" s="104" t="s">
        <v>765</v>
      </c>
      <c r="AG542" t="s">
        <v>7821</v>
      </c>
      <c r="AH542">
        <v>0</v>
      </c>
      <c r="AI542" s="495">
        <v>971.48749999999973</v>
      </c>
      <c r="AK542" s="27"/>
      <c r="AL542" s="27"/>
      <c r="AM542"/>
      <c r="AN542"/>
      <c r="AO542"/>
      <c r="AP542"/>
      <c r="AQ542"/>
      <c r="AR542"/>
    </row>
    <row r="543" spans="1:44" ht="37.5">
      <c r="A543" s="104" t="s">
        <v>5882</v>
      </c>
      <c r="B543" s="104" t="s">
        <v>280</v>
      </c>
      <c r="D543" s="607" t="s">
        <v>1695</v>
      </c>
      <c r="F543" s="28" t="s">
        <v>1042</v>
      </c>
      <c r="G543" s="28" t="s">
        <v>1694</v>
      </c>
      <c r="H543" s="28"/>
      <c r="I543" s="28"/>
      <c r="J543" s="28"/>
      <c r="K543" s="28"/>
      <c r="L543" s="28"/>
      <c r="M543" s="106" t="s">
        <v>5976</v>
      </c>
      <c r="N543" s="332"/>
      <c r="O543" s="28"/>
      <c r="P543" s="28"/>
      <c r="Q543" s="28"/>
      <c r="S543" s="112">
        <v>0.625</v>
      </c>
      <c r="T543" s="114">
        <v>2028</v>
      </c>
      <c r="U543" s="110">
        <v>225791.01</v>
      </c>
      <c r="V543" s="110"/>
      <c r="W543" s="110">
        <v>225791.01</v>
      </c>
      <c r="X543" s="111">
        <v>1</v>
      </c>
      <c r="Y543" s="112">
        <v>0</v>
      </c>
      <c r="Z543" s="110">
        <v>84671.628750000003</v>
      </c>
      <c r="AA543" s="110">
        <v>0</v>
      </c>
      <c r="AB543" s="110">
        <v>141119.38125000001</v>
      </c>
      <c r="AC543" s="110">
        <v>0</v>
      </c>
      <c r="AD543" s="110">
        <v>0</v>
      </c>
      <c r="AE543" s="42" t="s">
        <v>526</v>
      </c>
      <c r="AF543" s="104" t="s">
        <v>765</v>
      </c>
      <c r="AG543" t="s">
        <v>7994</v>
      </c>
      <c r="AH543">
        <v>0</v>
      </c>
      <c r="AI543" s="495">
        <v>-141119.38125000001</v>
      </c>
      <c r="AK543" s="27"/>
      <c r="AL543" s="27"/>
      <c r="AM543"/>
      <c r="AN543"/>
      <c r="AO543"/>
      <c r="AP543"/>
      <c r="AQ543"/>
      <c r="AR543"/>
    </row>
    <row r="544" spans="1:44" ht="50">
      <c r="A544" s="104" t="s">
        <v>2015</v>
      </c>
      <c r="B544" s="104" t="s">
        <v>1940</v>
      </c>
      <c r="D544" s="1" t="s">
        <v>1637</v>
      </c>
      <c r="F544" s="28" t="s">
        <v>1053</v>
      </c>
      <c r="G544" s="28" t="s">
        <v>1623</v>
      </c>
      <c r="H544" s="28"/>
      <c r="I544" s="28"/>
      <c r="J544" s="28"/>
      <c r="K544" s="28"/>
      <c r="L544" s="28"/>
      <c r="M544" s="106" t="s">
        <v>6584</v>
      </c>
      <c r="N544" s="332"/>
      <c r="O544" s="28"/>
      <c r="P544" s="28"/>
      <c r="Q544" s="28"/>
      <c r="S544" s="112">
        <v>0.625</v>
      </c>
      <c r="T544" s="114">
        <v>2028</v>
      </c>
      <c r="U544" s="110">
        <v>230311.81</v>
      </c>
      <c r="V544" s="110"/>
      <c r="W544" s="110">
        <v>230311.81</v>
      </c>
      <c r="X544" s="111">
        <v>1</v>
      </c>
      <c r="Y544" s="112">
        <v>0</v>
      </c>
      <c r="Z544" s="110">
        <v>86366.928749999992</v>
      </c>
      <c r="AA544" s="110">
        <v>0</v>
      </c>
      <c r="AB544" s="110">
        <v>143944.88125000001</v>
      </c>
      <c r="AC544" s="110">
        <v>0</v>
      </c>
      <c r="AD544" s="110">
        <v>0</v>
      </c>
      <c r="AE544" s="42" t="s">
        <v>640</v>
      </c>
      <c r="AF544" s="104" t="s">
        <v>765</v>
      </c>
      <c r="AG544" t="s">
        <v>7806</v>
      </c>
      <c r="AH544">
        <v>0</v>
      </c>
      <c r="AI544" s="495">
        <v>-32045.03172028172</v>
      </c>
      <c r="AK544" s="27"/>
      <c r="AL544" s="27"/>
      <c r="AM544"/>
      <c r="AN544"/>
      <c r="AO544"/>
      <c r="AP544"/>
      <c r="AQ544"/>
      <c r="AR544"/>
    </row>
    <row r="545" spans="1:44" ht="50">
      <c r="A545" s="104" t="s">
        <v>2015</v>
      </c>
      <c r="B545" s="104" t="s">
        <v>1940</v>
      </c>
      <c r="D545" s="113" t="s">
        <v>1637</v>
      </c>
      <c r="F545" s="28" t="s">
        <v>1053</v>
      </c>
      <c r="G545" s="28" t="s">
        <v>1623</v>
      </c>
      <c r="H545" s="28"/>
      <c r="I545" s="28"/>
      <c r="J545" s="28"/>
      <c r="K545" s="28"/>
      <c r="L545" s="28"/>
      <c r="M545" s="106" t="s">
        <v>6584</v>
      </c>
      <c r="N545" s="332"/>
      <c r="O545" s="28"/>
      <c r="P545" s="28"/>
      <c r="Q545" s="28"/>
      <c r="S545" s="112">
        <v>0.625</v>
      </c>
      <c r="T545" s="114">
        <v>2028</v>
      </c>
      <c r="U545" s="110">
        <v>97072.05</v>
      </c>
      <c r="V545" s="110"/>
      <c r="W545" s="110">
        <v>97072.05</v>
      </c>
      <c r="X545" s="111">
        <v>1</v>
      </c>
      <c r="Y545" s="112">
        <v>0</v>
      </c>
      <c r="Z545" s="110">
        <v>36402.018750000003</v>
      </c>
      <c r="AA545" s="110">
        <v>0</v>
      </c>
      <c r="AB545" s="110">
        <v>60670.03125</v>
      </c>
      <c r="AC545" s="110">
        <v>0</v>
      </c>
      <c r="AD545" s="110">
        <v>0</v>
      </c>
      <c r="AE545" s="42" t="s">
        <v>640</v>
      </c>
      <c r="AF545" s="104" t="s">
        <v>765</v>
      </c>
      <c r="AG545" t="s">
        <v>7947</v>
      </c>
      <c r="AH545">
        <v>0</v>
      </c>
      <c r="AI545" s="495">
        <v>-13506.371737527368</v>
      </c>
      <c r="AK545" s="27"/>
      <c r="AL545" s="27"/>
      <c r="AM545"/>
      <c r="AN545"/>
      <c r="AO545"/>
      <c r="AP545"/>
      <c r="AQ545"/>
      <c r="AR545"/>
    </row>
    <row r="546" spans="1:44" ht="62.5">
      <c r="A546" s="104" t="s">
        <v>5882</v>
      </c>
      <c r="B546" s="104" t="s">
        <v>280</v>
      </c>
      <c r="D546" s="606" t="s">
        <v>1697</v>
      </c>
      <c r="F546" s="28" t="s">
        <v>1046</v>
      </c>
      <c r="G546" s="28" t="s">
        <v>1696</v>
      </c>
      <c r="H546" s="28"/>
      <c r="I546" s="28"/>
      <c r="J546" s="28"/>
      <c r="K546" s="28"/>
      <c r="L546" s="28"/>
      <c r="M546" s="106" t="s">
        <v>5976</v>
      </c>
      <c r="N546" s="332"/>
      <c r="O546" s="28"/>
      <c r="P546" s="28"/>
      <c r="Q546" s="28"/>
      <c r="S546" s="112">
        <v>0.52500000000000002</v>
      </c>
      <c r="T546" s="114">
        <v>2028</v>
      </c>
      <c r="U546" s="110">
        <v>211740.16</v>
      </c>
      <c r="V546" s="110"/>
      <c r="W546" s="110">
        <v>211740.16</v>
      </c>
      <c r="X546" s="111">
        <v>1</v>
      </c>
      <c r="Y546" s="112">
        <v>0</v>
      </c>
      <c r="Z546" s="110">
        <v>100576.576</v>
      </c>
      <c r="AA546" s="110">
        <v>0</v>
      </c>
      <c r="AB546" s="110">
        <v>111163.584</v>
      </c>
      <c r="AC546" s="110">
        <v>0</v>
      </c>
      <c r="AD546" s="110">
        <v>0</v>
      </c>
      <c r="AE546" s="42" t="s">
        <v>526</v>
      </c>
      <c r="AF546" s="104" t="s">
        <v>765</v>
      </c>
      <c r="AG546" t="s">
        <v>7959</v>
      </c>
      <c r="AH546">
        <v>0</v>
      </c>
      <c r="AI546" s="495">
        <v>-111163.58400000002</v>
      </c>
      <c r="AK546" s="27"/>
      <c r="AL546" s="27"/>
      <c r="AM546"/>
      <c r="AN546"/>
      <c r="AO546"/>
      <c r="AP546"/>
      <c r="AQ546"/>
      <c r="AR546"/>
    </row>
    <row r="547" spans="1:44" ht="62.5">
      <c r="A547" s="104" t="s">
        <v>5882</v>
      </c>
      <c r="B547" s="104" t="s">
        <v>280</v>
      </c>
      <c r="D547" s="606" t="s">
        <v>1697</v>
      </c>
      <c r="F547" s="28" t="s">
        <v>1046</v>
      </c>
      <c r="G547" s="28" t="s">
        <v>1696</v>
      </c>
      <c r="H547" s="28"/>
      <c r="I547" s="28"/>
      <c r="J547" s="28"/>
      <c r="K547" s="28"/>
      <c r="L547" s="28"/>
      <c r="M547" s="106" t="s">
        <v>5976</v>
      </c>
      <c r="N547" s="332"/>
      <c r="O547" s="28"/>
      <c r="P547" s="28"/>
      <c r="Q547" s="28"/>
      <c r="S547" s="112">
        <v>0.52500000000000002</v>
      </c>
      <c r="T547" s="114">
        <v>2028</v>
      </c>
      <c r="U547" s="110">
        <v>-836.05</v>
      </c>
      <c r="V547" s="110"/>
      <c r="W547" s="110">
        <v>-836.05</v>
      </c>
      <c r="X547" s="111">
        <v>1</v>
      </c>
      <c r="Y547" s="112">
        <v>0</v>
      </c>
      <c r="Z547" s="110">
        <v>-397.12374999999997</v>
      </c>
      <c r="AA547" s="110">
        <v>0</v>
      </c>
      <c r="AB547" s="110">
        <v>-438.92624999999998</v>
      </c>
      <c r="AC547" s="110">
        <v>0</v>
      </c>
      <c r="AD547" s="110">
        <v>0</v>
      </c>
      <c r="AE547" s="42" t="s">
        <v>526</v>
      </c>
      <c r="AF547" s="104" t="s">
        <v>765</v>
      </c>
      <c r="AG547" t="s">
        <v>7810</v>
      </c>
      <c r="AH547">
        <v>0</v>
      </c>
      <c r="AI547" s="495">
        <v>438.92625000000004</v>
      </c>
      <c r="AK547" s="27"/>
      <c r="AL547" s="27"/>
      <c r="AM547"/>
      <c r="AN547"/>
      <c r="AO547"/>
      <c r="AP547"/>
      <c r="AQ547"/>
      <c r="AR547"/>
    </row>
    <row r="548" spans="1:44" ht="100">
      <c r="A548" s="104" t="s">
        <v>5882</v>
      </c>
      <c r="B548" s="104" t="s">
        <v>280</v>
      </c>
      <c r="D548" s="113" t="s">
        <v>1699</v>
      </c>
      <c r="F548" s="28" t="s">
        <v>1050</v>
      </c>
      <c r="G548" s="28" t="s">
        <v>1698</v>
      </c>
      <c r="H548" s="28"/>
      <c r="I548" s="28"/>
      <c r="J548" s="28"/>
      <c r="K548" s="28"/>
      <c r="L548" s="28"/>
      <c r="M548" s="106" t="s">
        <v>5976</v>
      </c>
      <c r="N548" s="332"/>
      <c r="O548" s="28"/>
      <c r="P548" s="28"/>
      <c r="Q548" s="28"/>
      <c r="S548" s="112">
        <v>1</v>
      </c>
      <c r="T548" s="114">
        <v>2028</v>
      </c>
      <c r="U548" s="110">
        <v>1096815.21</v>
      </c>
      <c r="V548" s="110"/>
      <c r="W548" s="110">
        <v>1096815.21</v>
      </c>
      <c r="X548" s="111">
        <v>1</v>
      </c>
      <c r="Y548" s="112">
        <v>0</v>
      </c>
      <c r="Z548" s="110">
        <v>0</v>
      </c>
      <c r="AA548" s="110">
        <v>0</v>
      </c>
      <c r="AB548" s="110">
        <v>1096815.21</v>
      </c>
      <c r="AC548" s="110">
        <v>0</v>
      </c>
      <c r="AD548" s="110">
        <v>0</v>
      </c>
      <c r="AE548" s="42" t="s">
        <v>526</v>
      </c>
      <c r="AF548" s="104" t="s">
        <v>765</v>
      </c>
      <c r="AG548" t="s">
        <v>8070</v>
      </c>
      <c r="AH548">
        <v>0</v>
      </c>
      <c r="AI548" s="495">
        <v>-1096815.21</v>
      </c>
      <c r="AK548" s="27"/>
      <c r="AL548" s="27"/>
      <c r="AM548"/>
      <c r="AN548"/>
      <c r="AO548"/>
      <c r="AP548"/>
      <c r="AQ548"/>
      <c r="AR548"/>
    </row>
    <row r="549" spans="1:44" ht="62.5">
      <c r="A549" s="104" t="s">
        <v>5882</v>
      </c>
      <c r="B549" s="104" t="s">
        <v>280</v>
      </c>
      <c r="D549" s="113" t="s">
        <v>1678</v>
      </c>
      <c r="F549" s="28" t="s">
        <v>1033</v>
      </c>
      <c r="G549" s="28" t="s">
        <v>1677</v>
      </c>
      <c r="H549" s="28"/>
      <c r="I549" s="28"/>
      <c r="J549" s="28"/>
      <c r="K549" s="28"/>
      <c r="L549" s="28"/>
      <c r="M549" s="106" t="s">
        <v>5976</v>
      </c>
      <c r="N549" s="332"/>
      <c r="O549" s="28"/>
      <c r="P549" s="28"/>
      <c r="Q549" s="28"/>
      <c r="S549" s="112">
        <v>0.5</v>
      </c>
      <c r="T549" s="114">
        <v>2028</v>
      </c>
      <c r="U549" s="110">
        <v>269888</v>
      </c>
      <c r="V549" s="110"/>
      <c r="W549" s="110">
        <v>269888</v>
      </c>
      <c r="X549" s="111">
        <v>1</v>
      </c>
      <c r="Y549" s="112">
        <v>0</v>
      </c>
      <c r="Z549" s="110">
        <v>134944</v>
      </c>
      <c r="AA549" s="110">
        <v>0</v>
      </c>
      <c r="AB549" s="110">
        <v>134944</v>
      </c>
      <c r="AC549" s="110">
        <v>0</v>
      </c>
      <c r="AD549" s="110">
        <v>0</v>
      </c>
      <c r="AE549" s="42" t="s">
        <v>526</v>
      </c>
      <c r="AF549" s="104" t="s">
        <v>765</v>
      </c>
      <c r="AG549" t="s">
        <v>8044</v>
      </c>
      <c r="AH549">
        <v>0</v>
      </c>
      <c r="AI549" s="495">
        <v>-134944.00000000003</v>
      </c>
      <c r="AK549" s="27"/>
      <c r="AL549" s="27"/>
      <c r="AM549"/>
      <c r="AN549"/>
      <c r="AO549"/>
      <c r="AP549"/>
      <c r="AQ549"/>
      <c r="AR549"/>
    </row>
    <row r="550" spans="1:44" ht="50">
      <c r="A550" s="104" t="s">
        <v>5882</v>
      </c>
      <c r="B550" s="104" t="s">
        <v>280</v>
      </c>
      <c r="D550" s="113" t="s">
        <v>1723</v>
      </c>
      <c r="F550" s="28" t="s">
        <v>1051</v>
      </c>
      <c r="G550" s="28" t="s">
        <v>1722</v>
      </c>
      <c r="H550" s="28"/>
      <c r="I550" s="28"/>
      <c r="J550" s="28"/>
      <c r="K550" s="28"/>
      <c r="L550" s="28"/>
      <c r="M550" s="106" t="s">
        <v>5976</v>
      </c>
      <c r="N550" s="332"/>
      <c r="O550" s="28"/>
      <c r="P550" s="28"/>
      <c r="Q550" s="28"/>
      <c r="S550" s="112">
        <v>0.75</v>
      </c>
      <c r="T550" s="114">
        <v>2028</v>
      </c>
      <c r="U550" s="110">
        <v>494517.84</v>
      </c>
      <c r="V550" s="110"/>
      <c r="W550" s="110">
        <v>494517.84</v>
      </c>
      <c r="X550" s="111">
        <v>1</v>
      </c>
      <c r="Y550" s="112">
        <v>0</v>
      </c>
      <c r="Z550" s="110">
        <v>123629.46</v>
      </c>
      <c r="AA550" s="110">
        <v>0</v>
      </c>
      <c r="AB550" s="110">
        <v>370888.38</v>
      </c>
      <c r="AC550" s="110">
        <v>0</v>
      </c>
      <c r="AD550" s="110">
        <v>0</v>
      </c>
      <c r="AE550" s="42" t="s">
        <v>526</v>
      </c>
      <c r="AF550" s="104" t="s">
        <v>765</v>
      </c>
      <c r="AG550" t="s">
        <v>8073</v>
      </c>
      <c r="AH550">
        <v>0</v>
      </c>
      <c r="AI550" s="495">
        <v>-370888.38000000006</v>
      </c>
      <c r="AK550" s="27"/>
      <c r="AL550" s="27"/>
      <c r="AM550"/>
      <c r="AN550"/>
      <c r="AO550"/>
      <c r="AP550"/>
      <c r="AQ550"/>
      <c r="AR550"/>
    </row>
    <row r="551" spans="1:44" ht="25">
      <c r="A551" s="104" t="s">
        <v>26</v>
      </c>
      <c r="B551" s="104" t="s">
        <v>11</v>
      </c>
      <c r="D551" s="1" t="s">
        <v>851</v>
      </c>
      <c r="F551" s="28" t="s">
        <v>850</v>
      </c>
      <c r="G551" s="28" t="s">
        <v>1200</v>
      </c>
      <c r="H551" s="28"/>
      <c r="I551" s="28"/>
      <c r="J551" s="28"/>
      <c r="K551" s="28"/>
      <c r="L551" s="28"/>
      <c r="M551" s="106" t="s">
        <v>6055</v>
      </c>
      <c r="N551" s="332"/>
      <c r="O551" s="28"/>
      <c r="P551" s="28"/>
      <c r="Q551" s="28"/>
      <c r="S551" s="112">
        <v>0.1</v>
      </c>
      <c r="T551" s="114">
        <v>2028</v>
      </c>
      <c r="U551" s="110">
        <v>3769.3800000000015</v>
      </c>
      <c r="V551" s="110"/>
      <c r="W551" s="110">
        <v>3769.3800000000015</v>
      </c>
      <c r="X551" s="111">
        <v>1</v>
      </c>
      <c r="Y551" s="112">
        <v>0</v>
      </c>
      <c r="Z551" s="110">
        <v>3392.4420000000014</v>
      </c>
      <c r="AA551" s="110">
        <v>0</v>
      </c>
      <c r="AB551" s="110">
        <v>376.9380000000001</v>
      </c>
      <c r="AC551" s="110">
        <v>0</v>
      </c>
      <c r="AD551" s="110">
        <v>0</v>
      </c>
      <c r="AE551" s="42" t="s">
        <v>1886</v>
      </c>
      <c r="AF551" s="104" t="s">
        <v>764</v>
      </c>
      <c r="AG551" t="s">
        <v>7800</v>
      </c>
      <c r="AH551">
        <v>0</v>
      </c>
      <c r="AI551" s="495">
        <v>-36.46466963705889</v>
      </c>
      <c r="AK551" s="27"/>
      <c r="AL551" s="27"/>
      <c r="AM551"/>
      <c r="AN551"/>
      <c r="AO551"/>
      <c r="AP551"/>
      <c r="AQ551"/>
      <c r="AR551"/>
    </row>
    <row r="552" spans="1:44" ht="25">
      <c r="A552" s="104" t="s">
        <v>26</v>
      </c>
      <c r="B552" s="104" t="s">
        <v>11</v>
      </c>
      <c r="D552" s="113" t="s">
        <v>851</v>
      </c>
      <c r="F552" s="28" t="s">
        <v>850</v>
      </c>
      <c r="G552" s="28" t="s">
        <v>1200</v>
      </c>
      <c r="H552" s="28"/>
      <c r="I552" s="28"/>
      <c r="J552" s="28"/>
      <c r="K552" s="28"/>
      <c r="L552" s="28"/>
      <c r="M552" s="106" t="s">
        <v>6055</v>
      </c>
      <c r="N552" s="332"/>
      <c r="O552" s="28"/>
      <c r="P552" s="28"/>
      <c r="Q552" s="28"/>
      <c r="S552" s="112">
        <v>0.1</v>
      </c>
      <c r="T552" s="114">
        <v>2028</v>
      </c>
      <c r="U552" s="110">
        <v>623280.80000000028</v>
      </c>
      <c r="V552" s="110"/>
      <c r="W552" s="110">
        <v>623280.80000000028</v>
      </c>
      <c r="X552" s="111">
        <v>1</v>
      </c>
      <c r="Y552" s="112">
        <v>0</v>
      </c>
      <c r="Z552" s="110">
        <v>560952.72000000032</v>
      </c>
      <c r="AA552" s="110">
        <v>0</v>
      </c>
      <c r="AB552" s="110">
        <v>62328.079999999958</v>
      </c>
      <c r="AC552" s="110">
        <v>0</v>
      </c>
      <c r="AD552" s="110">
        <v>0</v>
      </c>
      <c r="AE552" s="42" t="s">
        <v>1886</v>
      </c>
      <c r="AF552" s="104" t="s">
        <v>764</v>
      </c>
      <c r="AG552" t="s">
        <v>7938</v>
      </c>
      <c r="AH552">
        <v>0</v>
      </c>
      <c r="AI552" s="495">
        <v>-6029.5667890002469</v>
      </c>
      <c r="AK552" s="27"/>
      <c r="AL552" s="27"/>
      <c r="AM552"/>
      <c r="AN552"/>
      <c r="AO552"/>
      <c r="AP552"/>
      <c r="AQ552"/>
      <c r="AR552"/>
    </row>
    <row r="553" spans="1:44" ht="37.5">
      <c r="A553" s="104" t="s">
        <v>26</v>
      </c>
      <c r="B553" s="104" t="s">
        <v>11</v>
      </c>
      <c r="D553" s="113" t="s">
        <v>934</v>
      </c>
      <c r="F553" s="28" t="s">
        <v>935</v>
      </c>
      <c r="G553" s="28" t="s">
        <v>1220</v>
      </c>
      <c r="H553" s="28"/>
      <c r="I553" s="28"/>
      <c r="J553" s="28"/>
      <c r="K553" s="28"/>
      <c r="L553" s="28"/>
      <c r="M553" s="106" t="s">
        <v>6055</v>
      </c>
      <c r="N553" s="332"/>
      <c r="O553" s="28"/>
      <c r="P553" s="28"/>
      <c r="Q553" s="28"/>
      <c r="S553" s="112">
        <v>0.7</v>
      </c>
      <c r="T553" s="114">
        <v>2028</v>
      </c>
      <c r="U553" s="110">
        <v>1123080.7200000002</v>
      </c>
      <c r="V553" s="110"/>
      <c r="W553" s="110">
        <v>1123080.7200000002</v>
      </c>
      <c r="X553" s="111">
        <v>1</v>
      </c>
      <c r="Y553" s="112">
        <v>0</v>
      </c>
      <c r="Z553" s="110">
        <v>336924.21600000013</v>
      </c>
      <c r="AA553" s="110">
        <v>0</v>
      </c>
      <c r="AB553" s="110">
        <v>786156.50400000007</v>
      </c>
      <c r="AC553" s="110">
        <v>0</v>
      </c>
      <c r="AD553" s="110">
        <v>0</v>
      </c>
      <c r="AE553" s="42" t="s">
        <v>1886</v>
      </c>
      <c r="AF553" s="104" t="s">
        <v>764</v>
      </c>
      <c r="AG553" t="s">
        <v>7928</v>
      </c>
      <c r="AH553">
        <v>0</v>
      </c>
      <c r="AI553" s="495">
        <v>-76052.128470425276</v>
      </c>
      <c r="AK553" s="27"/>
      <c r="AL553" s="27"/>
      <c r="AM553"/>
      <c r="AN553"/>
      <c r="AO553"/>
      <c r="AP553"/>
      <c r="AQ553"/>
      <c r="AR553"/>
    </row>
    <row r="554" spans="1:44" ht="37.5">
      <c r="A554" s="104" t="s">
        <v>26</v>
      </c>
      <c r="B554" s="104" t="s">
        <v>11</v>
      </c>
      <c r="D554" s="606" t="s">
        <v>937</v>
      </c>
      <c r="F554" s="28" t="s">
        <v>938</v>
      </c>
      <c r="G554" s="28" t="s">
        <v>1170</v>
      </c>
      <c r="H554" s="28"/>
      <c r="I554" s="28"/>
      <c r="J554" s="28"/>
      <c r="K554" s="28"/>
      <c r="L554" s="28"/>
      <c r="M554" s="106" t="s">
        <v>6005</v>
      </c>
      <c r="N554" s="332"/>
      <c r="O554" s="28"/>
      <c r="P554" s="28"/>
      <c r="Q554" s="28"/>
      <c r="S554" s="112">
        <v>0.37</v>
      </c>
      <c r="T554" s="114">
        <v>2028</v>
      </c>
      <c r="U554" s="110">
        <v>606520.42999999993</v>
      </c>
      <c r="V554" s="110"/>
      <c r="W554" s="110">
        <v>606520.42999999993</v>
      </c>
      <c r="X554" s="111">
        <v>1</v>
      </c>
      <c r="Y554" s="112">
        <v>0</v>
      </c>
      <c r="Z554" s="110">
        <v>382107.87089999998</v>
      </c>
      <c r="AA554" s="110">
        <v>0</v>
      </c>
      <c r="AB554" s="110">
        <v>224412.55909999995</v>
      </c>
      <c r="AC554" s="110">
        <v>0</v>
      </c>
      <c r="AD554" s="110">
        <v>0</v>
      </c>
      <c r="AE554" s="42" t="s">
        <v>1911</v>
      </c>
      <c r="AF554" s="104" t="s">
        <v>765</v>
      </c>
      <c r="AG554" t="s">
        <v>7939</v>
      </c>
      <c r="AH554">
        <v>0</v>
      </c>
      <c r="AI554" s="495">
        <v>-226037.3840762575</v>
      </c>
      <c r="AK554" s="27"/>
      <c r="AL554" s="27"/>
      <c r="AM554"/>
      <c r="AN554"/>
      <c r="AO554"/>
      <c r="AP554"/>
      <c r="AQ554"/>
      <c r="AR554"/>
    </row>
    <row r="555" spans="1:44" ht="37.5">
      <c r="A555" s="104" t="s">
        <v>26</v>
      </c>
      <c r="B555" s="104" t="s">
        <v>11</v>
      </c>
      <c r="D555" s="606" t="s">
        <v>937</v>
      </c>
      <c r="F555" s="28" t="s">
        <v>938</v>
      </c>
      <c r="G555" s="28" t="s">
        <v>1170</v>
      </c>
      <c r="H555" s="28"/>
      <c r="I555" s="28"/>
      <c r="J555" s="28"/>
      <c r="K555" s="28"/>
      <c r="L555" s="28"/>
      <c r="M555" s="106" t="s">
        <v>6005</v>
      </c>
      <c r="N555" s="332"/>
      <c r="O555" s="28"/>
      <c r="P555" s="28"/>
      <c r="Q555" s="28"/>
      <c r="S555" s="112">
        <v>0.37</v>
      </c>
      <c r="T555" s="114">
        <v>2028</v>
      </c>
      <c r="U555" s="110">
        <v>-21191.78</v>
      </c>
      <c r="V555" s="110"/>
      <c r="W555" s="110">
        <v>-21191.78</v>
      </c>
      <c r="X555" s="111">
        <v>1</v>
      </c>
      <c r="Y555" s="112">
        <v>0</v>
      </c>
      <c r="Z555" s="110">
        <v>-13350.821399999999</v>
      </c>
      <c r="AA555" s="110">
        <v>0</v>
      </c>
      <c r="AB555" s="110">
        <v>-7840.9585999999999</v>
      </c>
      <c r="AC555" s="110">
        <v>0</v>
      </c>
      <c r="AD555" s="110">
        <v>0</v>
      </c>
      <c r="AE555" s="42" t="s">
        <v>1911</v>
      </c>
      <c r="AF555" s="104" t="s">
        <v>765</v>
      </c>
      <c r="AG555" t="s">
        <v>7801</v>
      </c>
      <c r="AH555">
        <v>0</v>
      </c>
      <c r="AI555" s="495">
        <v>7897.7298672685329</v>
      </c>
      <c r="AK555" s="27"/>
      <c r="AL555" s="27"/>
      <c r="AM555"/>
      <c r="AN555"/>
      <c r="AO555"/>
      <c r="AP555"/>
      <c r="AQ555"/>
      <c r="AR555"/>
    </row>
    <row r="556" spans="1:44" ht="37.5">
      <c r="A556" s="104" t="s">
        <v>26</v>
      </c>
      <c r="B556" s="104" t="s">
        <v>11</v>
      </c>
      <c r="D556" s="113" t="s">
        <v>888</v>
      </c>
      <c r="F556" s="28" t="s">
        <v>887</v>
      </c>
      <c r="G556" s="28" t="s">
        <v>1170</v>
      </c>
      <c r="H556" s="28"/>
      <c r="I556" s="28"/>
      <c r="J556" s="28"/>
      <c r="K556" s="28"/>
      <c r="L556" s="28"/>
      <c r="M556" s="106" t="s">
        <v>6005</v>
      </c>
      <c r="N556" s="332"/>
      <c r="O556" s="28"/>
      <c r="P556" s="28"/>
      <c r="Q556" s="28"/>
      <c r="S556" s="112">
        <v>0.37</v>
      </c>
      <c r="T556" s="114">
        <v>2028</v>
      </c>
      <c r="U556" s="110">
        <v>347928.27000000008</v>
      </c>
      <c r="V556" s="110"/>
      <c r="W556" s="110">
        <v>347928.27000000008</v>
      </c>
      <c r="X556" s="111">
        <v>1</v>
      </c>
      <c r="Y556" s="112">
        <v>0</v>
      </c>
      <c r="Z556" s="110">
        <v>219194.81010000006</v>
      </c>
      <c r="AA556" s="110">
        <v>0</v>
      </c>
      <c r="AB556" s="110">
        <v>128733.45990000002</v>
      </c>
      <c r="AC556" s="110">
        <v>0</v>
      </c>
      <c r="AD556" s="110">
        <v>0</v>
      </c>
      <c r="AE556" s="42" t="s">
        <v>1911</v>
      </c>
      <c r="AF556" s="104" t="s">
        <v>765</v>
      </c>
      <c r="AG556" t="s">
        <v>7803</v>
      </c>
      <c r="AH556">
        <v>0</v>
      </c>
      <c r="AI556" s="495">
        <v>-129665.53492184567</v>
      </c>
      <c r="AK556" s="27"/>
      <c r="AL556" s="27"/>
      <c r="AM556"/>
      <c r="AN556"/>
      <c r="AO556"/>
      <c r="AP556"/>
      <c r="AQ556"/>
      <c r="AR556"/>
    </row>
    <row r="557" spans="1:44" ht="37.5">
      <c r="A557" s="104" t="s">
        <v>26</v>
      </c>
      <c r="B557" s="104" t="s">
        <v>11</v>
      </c>
      <c r="D557" s="113" t="s">
        <v>888</v>
      </c>
      <c r="F557" s="28" t="s">
        <v>887</v>
      </c>
      <c r="G557" s="28" t="s">
        <v>1170</v>
      </c>
      <c r="H557" s="28"/>
      <c r="I557" s="28"/>
      <c r="J557" s="28"/>
      <c r="K557" s="28"/>
      <c r="L557" s="28"/>
      <c r="M557" s="106" t="s">
        <v>6005</v>
      </c>
      <c r="N557" s="332"/>
      <c r="O557" s="28"/>
      <c r="P557" s="28"/>
      <c r="Q557" s="28"/>
      <c r="S557" s="112">
        <v>0.37</v>
      </c>
      <c r="T557" s="114">
        <v>2028</v>
      </c>
      <c r="U557" s="110">
        <v>10919.999999999942</v>
      </c>
      <c r="V557" s="110"/>
      <c r="W557" s="110">
        <v>10919.999999999942</v>
      </c>
      <c r="X557" s="111">
        <v>1</v>
      </c>
      <c r="Y557" s="112">
        <v>0</v>
      </c>
      <c r="Z557" s="110">
        <v>6879.5999999999631</v>
      </c>
      <c r="AA557" s="110">
        <v>0</v>
      </c>
      <c r="AB557" s="110">
        <v>4040.3999999999787</v>
      </c>
      <c r="AC557" s="110">
        <v>0</v>
      </c>
      <c r="AD557" s="110">
        <v>0</v>
      </c>
      <c r="AE557" s="42" t="s">
        <v>1911</v>
      </c>
      <c r="AF557" s="104" t="s">
        <v>765</v>
      </c>
      <c r="AG557" t="s">
        <v>7942</v>
      </c>
      <c r="AH557">
        <v>0</v>
      </c>
      <c r="AI557" s="495">
        <v>-4069.6539012094267</v>
      </c>
      <c r="AK557" s="27"/>
      <c r="AL557" s="27"/>
      <c r="AM557"/>
      <c r="AN557"/>
      <c r="AO557"/>
      <c r="AP557"/>
      <c r="AQ557"/>
      <c r="AR557"/>
    </row>
    <row r="558" spans="1:44" ht="37.5">
      <c r="A558" s="104" t="s">
        <v>26</v>
      </c>
      <c r="B558" s="104" t="s">
        <v>11</v>
      </c>
      <c r="D558" s="113" t="s">
        <v>866</v>
      </c>
      <c r="F558" s="28" t="s">
        <v>865</v>
      </c>
      <c r="G558" s="28" t="s">
        <v>1268</v>
      </c>
      <c r="H558" s="28"/>
      <c r="I558" s="28"/>
      <c r="J558" s="28"/>
      <c r="K558" s="28"/>
      <c r="L558" s="28"/>
      <c r="M558" s="106" t="s">
        <v>6013</v>
      </c>
      <c r="N558" s="332"/>
      <c r="O558" s="28"/>
      <c r="P558" s="28"/>
      <c r="Q558" s="28"/>
      <c r="S558" s="112">
        <v>0.4</v>
      </c>
      <c r="T558" s="114">
        <v>2028</v>
      </c>
      <c r="U558" s="110">
        <v>350747.24</v>
      </c>
      <c r="V558" s="110"/>
      <c r="W558" s="110">
        <v>350747.24</v>
      </c>
      <c r="X558" s="111">
        <v>1</v>
      </c>
      <c r="Y558" s="112">
        <v>0</v>
      </c>
      <c r="Z558" s="110">
        <v>210448.34399999998</v>
      </c>
      <c r="AA558" s="110">
        <v>0</v>
      </c>
      <c r="AB558" s="110">
        <v>140298.89600000001</v>
      </c>
      <c r="AC558" s="110">
        <v>0</v>
      </c>
      <c r="AD558" s="110">
        <v>0</v>
      </c>
      <c r="AE558" s="42" t="s">
        <v>1909</v>
      </c>
      <c r="AF558" s="104" t="s">
        <v>764</v>
      </c>
      <c r="AG558" t="s">
        <v>7961</v>
      </c>
      <c r="AH558">
        <v>0</v>
      </c>
      <c r="AI558" s="495">
        <v>-140298.89600000012</v>
      </c>
      <c r="AK558" s="27"/>
      <c r="AL558" s="27"/>
      <c r="AM558"/>
      <c r="AN558"/>
      <c r="AO558"/>
      <c r="AP558"/>
      <c r="AQ558"/>
      <c r="AR558"/>
    </row>
    <row r="559" spans="1:44" ht="25">
      <c r="A559" s="104" t="s">
        <v>26</v>
      </c>
      <c r="B559" s="104" t="s">
        <v>11</v>
      </c>
      <c r="D559" s="113" t="s">
        <v>864</v>
      </c>
      <c r="F559" s="28" t="s">
        <v>1199</v>
      </c>
      <c r="G559" s="28" t="s">
        <v>1184</v>
      </c>
      <c r="H559" s="28"/>
      <c r="I559" s="28"/>
      <c r="J559" s="28"/>
      <c r="K559" s="28"/>
      <c r="L559" s="28"/>
      <c r="M559" s="106" t="s">
        <v>6190</v>
      </c>
      <c r="N559" s="332"/>
      <c r="O559" s="28"/>
      <c r="P559" s="28"/>
      <c r="Q559" s="28"/>
      <c r="S559" s="112">
        <v>0.1</v>
      </c>
      <c r="T559" s="114">
        <v>2028</v>
      </c>
      <c r="U559" s="110">
        <v>651608.59</v>
      </c>
      <c r="V559" s="110"/>
      <c r="W559" s="110">
        <v>651608.59</v>
      </c>
      <c r="X559" s="111">
        <v>1</v>
      </c>
      <c r="Y559" s="112">
        <v>0</v>
      </c>
      <c r="Z559" s="110">
        <v>586447.73100000003</v>
      </c>
      <c r="AA559" s="110">
        <v>0</v>
      </c>
      <c r="AB559" s="110">
        <v>65160.858999999939</v>
      </c>
      <c r="AC559" s="110">
        <v>0</v>
      </c>
      <c r="AD559" s="110">
        <v>0</v>
      </c>
      <c r="AE559" s="42" t="s">
        <v>1899</v>
      </c>
      <c r="AF559" s="104" t="s">
        <v>764</v>
      </c>
      <c r="AG559" t="s">
        <v>7923</v>
      </c>
      <c r="AH559">
        <v>0</v>
      </c>
      <c r="AI559" s="495">
        <v>-65160.85899999996</v>
      </c>
      <c r="AK559" s="27"/>
      <c r="AL559" s="27"/>
      <c r="AM559"/>
      <c r="AN559"/>
      <c r="AO559"/>
      <c r="AP559"/>
      <c r="AQ559"/>
      <c r="AR559"/>
    </row>
    <row r="560" spans="1:44" ht="25">
      <c r="A560" s="104" t="s">
        <v>26</v>
      </c>
      <c r="B560" s="104" t="s">
        <v>11</v>
      </c>
      <c r="D560" s="113" t="s">
        <v>863</v>
      </c>
      <c r="F560" s="28" t="s">
        <v>1271</v>
      </c>
      <c r="G560" s="28" t="s">
        <v>1270</v>
      </c>
      <c r="H560" s="28"/>
      <c r="I560" s="28"/>
      <c r="J560" s="28"/>
      <c r="K560" s="28"/>
      <c r="L560" s="28"/>
      <c r="M560" s="106" t="s">
        <v>6073</v>
      </c>
      <c r="N560" s="332"/>
      <c r="O560" s="28"/>
      <c r="P560" s="28"/>
      <c r="Q560" s="28"/>
      <c r="S560" s="112">
        <v>0.9</v>
      </c>
      <c r="T560" s="114">
        <v>2028</v>
      </c>
      <c r="U560" s="110">
        <v>747391.6599999998</v>
      </c>
      <c r="V560" s="110"/>
      <c r="W560" s="110">
        <v>747391.6599999998</v>
      </c>
      <c r="X560" s="111">
        <v>1</v>
      </c>
      <c r="Y560" s="112">
        <v>0</v>
      </c>
      <c r="Z560" s="110">
        <v>74739.165999999968</v>
      </c>
      <c r="AA560" s="110">
        <v>0</v>
      </c>
      <c r="AB560" s="110">
        <v>672652.49399999983</v>
      </c>
      <c r="AC560" s="110">
        <v>0</v>
      </c>
      <c r="AD560" s="110">
        <v>0</v>
      </c>
      <c r="AE560" s="42" t="s">
        <v>1884</v>
      </c>
      <c r="AF560" s="104" t="s">
        <v>764</v>
      </c>
      <c r="AG560" t="s">
        <v>7925</v>
      </c>
      <c r="AH560">
        <v>0</v>
      </c>
      <c r="AI560" s="495">
        <v>-452444.77930894023</v>
      </c>
      <c r="AK560" s="27"/>
      <c r="AL560" s="27"/>
      <c r="AM560"/>
      <c r="AN560"/>
      <c r="AO560"/>
      <c r="AP560"/>
      <c r="AQ560"/>
      <c r="AR560"/>
    </row>
    <row r="561" spans="1:44" ht="50">
      <c r="A561" s="104" t="s">
        <v>5882</v>
      </c>
      <c r="B561" s="104" t="s">
        <v>280</v>
      </c>
      <c r="D561" s="113" t="s">
        <v>1716</v>
      </c>
      <c r="F561" s="28" t="s">
        <v>1007</v>
      </c>
      <c r="G561" s="28" t="s">
        <v>1715</v>
      </c>
      <c r="H561" s="28"/>
      <c r="I561" s="28"/>
      <c r="J561" s="28"/>
      <c r="K561" s="28"/>
      <c r="L561" s="28"/>
      <c r="M561" s="106" t="s">
        <v>6304</v>
      </c>
      <c r="N561" s="332"/>
      <c r="O561" s="28"/>
      <c r="P561" s="28"/>
      <c r="Q561" s="28"/>
      <c r="S561" s="112">
        <v>0.625</v>
      </c>
      <c r="T561" s="114">
        <v>2028</v>
      </c>
      <c r="U561" s="110">
        <v>1960.87</v>
      </c>
      <c r="V561" s="110"/>
      <c r="W561" s="110">
        <v>1960.87</v>
      </c>
      <c r="X561" s="111">
        <v>1</v>
      </c>
      <c r="Y561" s="112">
        <v>0</v>
      </c>
      <c r="Z561" s="110">
        <v>735.32624999999996</v>
      </c>
      <c r="AA561" s="110">
        <v>0</v>
      </c>
      <c r="AB561" s="110">
        <v>1225.5437499999998</v>
      </c>
      <c r="AC561" s="110">
        <v>0</v>
      </c>
      <c r="AD561" s="110">
        <v>0</v>
      </c>
      <c r="AE561" s="42" t="s">
        <v>552</v>
      </c>
      <c r="AF561" s="104" t="s">
        <v>764</v>
      </c>
      <c r="AG561" t="s">
        <v>7818</v>
      </c>
      <c r="AH561">
        <v>0</v>
      </c>
      <c r="AI561" s="495">
        <v>-1225.5437499999994</v>
      </c>
      <c r="AK561" s="27"/>
      <c r="AL561" s="27"/>
      <c r="AM561"/>
      <c r="AN561"/>
      <c r="AO561"/>
      <c r="AP561"/>
      <c r="AQ561"/>
      <c r="AR561"/>
    </row>
    <row r="562" spans="1:44" ht="50">
      <c r="A562" s="104" t="s">
        <v>5882</v>
      </c>
      <c r="B562" s="104" t="s">
        <v>280</v>
      </c>
      <c r="D562" s="1" t="s">
        <v>1716</v>
      </c>
      <c r="F562" s="28" t="s">
        <v>1007</v>
      </c>
      <c r="G562" s="28" t="s">
        <v>1715</v>
      </c>
      <c r="H562" s="28"/>
      <c r="I562" s="28"/>
      <c r="J562" s="28"/>
      <c r="K562" s="28"/>
      <c r="L562" s="28"/>
      <c r="M562" s="106" t="s">
        <v>6304</v>
      </c>
      <c r="N562" s="332"/>
      <c r="O562" s="28"/>
      <c r="P562" s="28"/>
      <c r="Q562" s="28"/>
      <c r="S562" s="112">
        <v>0.625</v>
      </c>
      <c r="T562" s="114">
        <v>2028</v>
      </c>
      <c r="U562" s="110">
        <v>295457.42</v>
      </c>
      <c r="V562" s="110"/>
      <c r="W562" s="110">
        <v>295457.42</v>
      </c>
      <c r="X562" s="111">
        <v>1</v>
      </c>
      <c r="Y562" s="112">
        <v>0</v>
      </c>
      <c r="Z562" s="110">
        <v>110796.5325</v>
      </c>
      <c r="AA562" s="110">
        <v>0</v>
      </c>
      <c r="AB562" s="110">
        <v>184660.88749999998</v>
      </c>
      <c r="AC562" s="110">
        <v>0</v>
      </c>
      <c r="AD562" s="110">
        <v>0</v>
      </c>
      <c r="AE562" s="42" t="s">
        <v>552</v>
      </c>
      <c r="AF562" s="104" t="s">
        <v>764</v>
      </c>
      <c r="AG562" t="s">
        <v>7974</v>
      </c>
      <c r="AH562">
        <v>0</v>
      </c>
      <c r="AI562" s="495">
        <v>-184660.88749999992</v>
      </c>
      <c r="AK562" s="27"/>
      <c r="AL562" s="27"/>
      <c r="AM562"/>
      <c r="AN562"/>
      <c r="AO562"/>
      <c r="AP562"/>
      <c r="AQ562"/>
      <c r="AR562"/>
    </row>
    <row r="563" spans="1:44" ht="50">
      <c r="A563" s="104" t="s">
        <v>5882</v>
      </c>
      <c r="B563" s="104" t="s">
        <v>280</v>
      </c>
      <c r="D563" s="1" t="s">
        <v>6643</v>
      </c>
      <c r="F563" s="28" t="s">
        <v>1007</v>
      </c>
      <c r="G563" s="28" t="s">
        <v>1715</v>
      </c>
      <c r="H563" s="28"/>
      <c r="I563" s="28"/>
      <c r="J563" s="28"/>
      <c r="K563" s="28"/>
      <c r="L563" s="28"/>
      <c r="M563" s="106" t="s">
        <v>6304</v>
      </c>
      <c r="N563" s="332"/>
      <c r="O563" s="28"/>
      <c r="P563" s="28"/>
      <c r="Q563" s="28"/>
      <c r="S563" s="112">
        <v>0.625</v>
      </c>
      <c r="T563" s="114">
        <v>2028</v>
      </c>
      <c r="U563" s="110">
        <v>10440</v>
      </c>
      <c r="V563" s="110"/>
      <c r="W563" s="110">
        <v>10440</v>
      </c>
      <c r="X563" s="111">
        <v>1</v>
      </c>
      <c r="Y563" s="112">
        <v>0</v>
      </c>
      <c r="Z563" s="110">
        <v>3915</v>
      </c>
      <c r="AA563" s="110">
        <v>0</v>
      </c>
      <c r="AB563" s="110">
        <v>6525</v>
      </c>
      <c r="AC563" s="110">
        <v>0</v>
      </c>
      <c r="AD563" s="110">
        <v>0</v>
      </c>
      <c r="AE563" s="42" t="s">
        <v>552</v>
      </c>
      <c r="AF563" s="104" t="s">
        <v>764</v>
      </c>
      <c r="AG563" t="s">
        <v>7975</v>
      </c>
      <c r="AH563">
        <v>0</v>
      </c>
      <c r="AI563" s="495">
        <v>-6524.9999999999982</v>
      </c>
      <c r="AK563" s="27"/>
      <c r="AL563" s="27"/>
      <c r="AM563"/>
      <c r="AN563"/>
      <c r="AO563"/>
      <c r="AP563"/>
      <c r="AQ563"/>
      <c r="AR563"/>
    </row>
    <row r="564" spans="1:44" ht="50">
      <c r="A564" s="104" t="s">
        <v>5882</v>
      </c>
      <c r="B564" s="104" t="s">
        <v>280</v>
      </c>
      <c r="D564" s="1" t="s">
        <v>6644</v>
      </c>
      <c r="F564" s="28" t="s">
        <v>1007</v>
      </c>
      <c r="G564" s="28" t="s">
        <v>1715</v>
      </c>
      <c r="H564" s="28"/>
      <c r="I564" s="28"/>
      <c r="J564" s="28"/>
      <c r="K564" s="28"/>
      <c r="L564" s="28"/>
      <c r="M564" s="106" t="s">
        <v>6304</v>
      </c>
      <c r="N564" s="332"/>
      <c r="O564" s="28"/>
      <c r="P564" s="28"/>
      <c r="Q564" s="28"/>
      <c r="S564" s="112">
        <v>0.625</v>
      </c>
      <c r="T564" s="114">
        <v>2028</v>
      </c>
      <c r="U564" s="110">
        <v>240</v>
      </c>
      <c r="V564" s="110"/>
      <c r="W564" s="110">
        <v>240</v>
      </c>
      <c r="X564" s="111">
        <v>1</v>
      </c>
      <c r="Y564" s="112">
        <v>0</v>
      </c>
      <c r="Z564" s="110">
        <v>90</v>
      </c>
      <c r="AA564" s="110">
        <v>0</v>
      </c>
      <c r="AB564" s="110">
        <v>150</v>
      </c>
      <c r="AC564" s="110">
        <v>0</v>
      </c>
      <c r="AD564" s="110">
        <v>0</v>
      </c>
      <c r="AE564" s="42" t="s">
        <v>552</v>
      </c>
      <c r="AF564" s="104" t="s">
        <v>764</v>
      </c>
      <c r="AG564" t="s">
        <v>7976</v>
      </c>
      <c r="AH564">
        <v>0</v>
      </c>
      <c r="AI564" s="495">
        <v>-149.99999999999997</v>
      </c>
      <c r="AK564" s="27"/>
      <c r="AL564" s="27"/>
      <c r="AM564"/>
      <c r="AN564"/>
      <c r="AO564"/>
      <c r="AP564"/>
      <c r="AQ564"/>
      <c r="AR564"/>
    </row>
    <row r="565" spans="1:44" ht="50">
      <c r="A565" s="104" t="s">
        <v>5882</v>
      </c>
      <c r="B565" s="104" t="s">
        <v>280</v>
      </c>
      <c r="D565" s="113" t="s">
        <v>1633</v>
      </c>
      <c r="F565" s="28" t="s">
        <v>1000</v>
      </c>
      <c r="G565" s="28" t="s">
        <v>1618</v>
      </c>
      <c r="H565" s="28"/>
      <c r="I565" s="28"/>
      <c r="J565" s="28"/>
      <c r="K565" s="28"/>
      <c r="L565" s="28"/>
      <c r="M565" s="106" t="s">
        <v>6304</v>
      </c>
      <c r="N565" s="332"/>
      <c r="O565" s="28"/>
      <c r="P565" s="28"/>
      <c r="Q565" s="28"/>
      <c r="S565" s="112">
        <v>0.625</v>
      </c>
      <c r="T565" s="114">
        <v>2028</v>
      </c>
      <c r="U565" s="110">
        <v>17977.749999999996</v>
      </c>
      <c r="V565" s="110"/>
      <c r="W565" s="110">
        <v>17977.749999999996</v>
      </c>
      <c r="X565" s="111">
        <v>1</v>
      </c>
      <c r="Y565" s="112">
        <v>0</v>
      </c>
      <c r="Z565" s="110">
        <v>6741.6562499999982</v>
      </c>
      <c r="AA565" s="110">
        <v>0</v>
      </c>
      <c r="AB565" s="110">
        <v>11236.093749999998</v>
      </c>
      <c r="AC565" s="110">
        <v>0</v>
      </c>
      <c r="AD565" s="110">
        <v>0</v>
      </c>
      <c r="AE565" s="42" t="s">
        <v>552</v>
      </c>
      <c r="AF565" s="104" t="s">
        <v>764</v>
      </c>
      <c r="AG565" t="s">
        <v>7967</v>
      </c>
      <c r="AH565">
        <v>0</v>
      </c>
      <c r="AI565" s="495">
        <v>-11236.093749999996</v>
      </c>
      <c r="AK565" s="27"/>
      <c r="AL565" s="27"/>
      <c r="AM565"/>
      <c r="AN565"/>
      <c r="AO565"/>
      <c r="AP565"/>
      <c r="AQ565"/>
      <c r="AR565"/>
    </row>
    <row r="566" spans="1:44" ht="37.5">
      <c r="A566" s="104" t="s">
        <v>2015</v>
      </c>
      <c r="B566" s="104" t="s">
        <v>1940</v>
      </c>
      <c r="D566" s="113" t="s">
        <v>1680</v>
      </c>
      <c r="F566" s="28" t="s">
        <v>1012</v>
      </c>
      <c r="G566" s="28" t="s">
        <v>1679</v>
      </c>
      <c r="H566" s="28"/>
      <c r="I566" s="28"/>
      <c r="J566" s="28"/>
      <c r="K566" s="28"/>
      <c r="L566" s="28"/>
      <c r="M566" s="106" t="s">
        <v>6711</v>
      </c>
      <c r="N566" s="332"/>
      <c r="O566" s="28"/>
      <c r="P566" s="28"/>
      <c r="Q566" s="28"/>
      <c r="S566" s="112">
        <v>0.875</v>
      </c>
      <c r="T566" s="114">
        <v>2028</v>
      </c>
      <c r="U566" s="110">
        <v>931620.88999999978</v>
      </c>
      <c r="V566" s="110"/>
      <c r="W566" s="110">
        <v>931620.88999999978</v>
      </c>
      <c r="X566" s="111">
        <v>1</v>
      </c>
      <c r="Y566" s="112">
        <v>0</v>
      </c>
      <c r="Z566" s="110">
        <v>116452.61124999997</v>
      </c>
      <c r="AA566" s="110">
        <v>0</v>
      </c>
      <c r="AB566" s="110">
        <v>815168.27874999982</v>
      </c>
      <c r="AC566" s="110">
        <v>0</v>
      </c>
      <c r="AD566" s="110">
        <v>0</v>
      </c>
      <c r="AE566" s="42" t="s">
        <v>664</v>
      </c>
      <c r="AF566" s="104" t="s">
        <v>765</v>
      </c>
      <c r="AG566" t="s">
        <v>8055</v>
      </c>
      <c r="AH566">
        <v>0</v>
      </c>
      <c r="AI566" s="495">
        <v>-77573.057700438279</v>
      </c>
      <c r="AK566" s="27"/>
      <c r="AL566" s="27"/>
      <c r="AM566"/>
      <c r="AN566"/>
      <c r="AO566"/>
      <c r="AP566"/>
      <c r="AQ566"/>
      <c r="AR566"/>
    </row>
    <row r="567" spans="1:44" ht="37.5">
      <c r="A567" s="104" t="s">
        <v>5882</v>
      </c>
      <c r="B567" s="104" t="s">
        <v>280</v>
      </c>
      <c r="D567" s="1" t="s">
        <v>1701</v>
      </c>
      <c r="F567" s="28" t="s">
        <v>1009</v>
      </c>
      <c r="G567" s="28" t="s">
        <v>1700</v>
      </c>
      <c r="H567" s="28"/>
      <c r="I567" s="28"/>
      <c r="J567" s="28"/>
      <c r="K567" s="28"/>
      <c r="L567" s="28"/>
      <c r="M567" s="106" t="s">
        <v>6351</v>
      </c>
      <c r="N567" s="332"/>
      <c r="O567" s="28"/>
      <c r="P567" s="28"/>
      <c r="Q567" s="28"/>
      <c r="S567" s="112">
        <v>0.875</v>
      </c>
      <c r="T567" s="114">
        <v>2028</v>
      </c>
      <c r="U567" s="110">
        <v>640</v>
      </c>
      <c r="V567" s="110"/>
      <c r="W567" s="110">
        <v>640</v>
      </c>
      <c r="X567" s="111">
        <v>1</v>
      </c>
      <c r="Y567" s="112">
        <v>0</v>
      </c>
      <c r="Z567" s="110">
        <v>80</v>
      </c>
      <c r="AA567" s="110">
        <v>0</v>
      </c>
      <c r="AB567" s="110">
        <v>560</v>
      </c>
      <c r="AC567" s="110">
        <v>0</v>
      </c>
      <c r="AD567" s="110">
        <v>0</v>
      </c>
      <c r="AE567" s="42" t="s">
        <v>540</v>
      </c>
      <c r="AF567" s="104" t="s">
        <v>764</v>
      </c>
      <c r="AG567" t="s">
        <v>7830</v>
      </c>
      <c r="AH567">
        <v>0</v>
      </c>
      <c r="AI567" s="495">
        <v>-560</v>
      </c>
      <c r="AK567" s="27"/>
      <c r="AL567" s="27"/>
      <c r="AM567"/>
      <c r="AN567"/>
      <c r="AO567"/>
      <c r="AP567"/>
      <c r="AQ567"/>
      <c r="AR567"/>
    </row>
    <row r="568" spans="1:44" ht="37.5">
      <c r="A568" s="104" t="s">
        <v>5882</v>
      </c>
      <c r="B568" s="104" t="s">
        <v>280</v>
      </c>
      <c r="D568" s="113" t="s">
        <v>1701</v>
      </c>
      <c r="F568" s="28" t="s">
        <v>1009</v>
      </c>
      <c r="G568" s="28" t="s">
        <v>1700</v>
      </c>
      <c r="H568" s="28"/>
      <c r="I568" s="28"/>
      <c r="J568" s="28"/>
      <c r="K568" s="28"/>
      <c r="L568" s="28"/>
      <c r="M568" s="106" t="s">
        <v>6351</v>
      </c>
      <c r="N568" s="332"/>
      <c r="O568" s="28"/>
      <c r="P568" s="28"/>
      <c r="Q568" s="28"/>
      <c r="S568" s="112">
        <v>0.875</v>
      </c>
      <c r="T568" s="114">
        <v>2028</v>
      </c>
      <c r="U568" s="110">
        <v>313438.30999999994</v>
      </c>
      <c r="V568" s="110"/>
      <c r="W568" s="110">
        <v>313438.30999999994</v>
      </c>
      <c r="X568" s="111">
        <v>1</v>
      </c>
      <c r="Y568" s="112">
        <v>0</v>
      </c>
      <c r="Z568" s="110">
        <v>39179.788749999992</v>
      </c>
      <c r="AA568" s="110">
        <v>0</v>
      </c>
      <c r="AB568" s="110">
        <v>274258.52124999993</v>
      </c>
      <c r="AC568" s="110">
        <v>0</v>
      </c>
      <c r="AD568" s="110">
        <v>0</v>
      </c>
      <c r="AE568" s="42" t="s">
        <v>540</v>
      </c>
      <c r="AF568" s="104" t="s">
        <v>764</v>
      </c>
      <c r="AG568" t="s">
        <v>8058</v>
      </c>
      <c r="AH568">
        <v>0</v>
      </c>
      <c r="AI568" s="495">
        <v>-274258.52124999993</v>
      </c>
      <c r="AK568" s="27"/>
      <c r="AL568" s="27"/>
      <c r="AM568"/>
      <c r="AN568"/>
      <c r="AO568"/>
      <c r="AP568"/>
      <c r="AQ568"/>
      <c r="AR568"/>
    </row>
    <row r="569" spans="1:44" ht="75">
      <c r="A569" s="104" t="s">
        <v>5882</v>
      </c>
      <c r="B569" s="104" t="s">
        <v>280</v>
      </c>
      <c r="D569" s="113" t="s">
        <v>6613</v>
      </c>
      <c r="F569" s="28" t="s">
        <v>1013</v>
      </c>
      <c r="G569" s="28" t="s">
        <v>1726</v>
      </c>
      <c r="H569" s="28"/>
      <c r="I569" s="28"/>
      <c r="J569" s="28"/>
      <c r="K569" s="28"/>
      <c r="L569" s="28"/>
      <c r="M569" s="106" t="s">
        <v>5976</v>
      </c>
      <c r="N569" s="332"/>
      <c r="O569" s="28"/>
      <c r="P569" s="28"/>
      <c r="Q569" s="28"/>
      <c r="S569" s="112">
        <v>0.5</v>
      </c>
      <c r="T569" s="114">
        <v>2028</v>
      </c>
      <c r="U569" s="110">
        <v>143356.47999999998</v>
      </c>
      <c r="V569" s="110"/>
      <c r="W569" s="110">
        <v>143356.47999999998</v>
      </c>
      <c r="X569" s="111">
        <v>1</v>
      </c>
      <c r="Y569" s="112">
        <v>0</v>
      </c>
      <c r="Z569" s="110">
        <v>71678.239999999991</v>
      </c>
      <c r="AA569" s="110">
        <v>0</v>
      </c>
      <c r="AB569" s="110">
        <v>71678.239999999991</v>
      </c>
      <c r="AC569" s="110">
        <v>0</v>
      </c>
      <c r="AD569" s="110">
        <v>0</v>
      </c>
      <c r="AE569" s="42" t="s">
        <v>526</v>
      </c>
      <c r="AF569" s="104" t="s">
        <v>765</v>
      </c>
      <c r="AG569" t="s">
        <v>7861</v>
      </c>
      <c r="AH569">
        <v>0</v>
      </c>
      <c r="AI569" s="495">
        <v>-71678.240000000005</v>
      </c>
      <c r="AK569" s="27"/>
      <c r="AL569" s="27"/>
      <c r="AM569"/>
      <c r="AN569"/>
      <c r="AO569"/>
      <c r="AP569"/>
      <c r="AQ569"/>
      <c r="AR569"/>
    </row>
    <row r="570" spans="1:44" ht="62.5">
      <c r="A570" s="104" t="s">
        <v>5882</v>
      </c>
      <c r="B570" s="104" t="s">
        <v>280</v>
      </c>
      <c r="D570" s="113" t="s">
        <v>1646</v>
      </c>
      <c r="F570" s="28" t="s">
        <v>1017</v>
      </c>
      <c r="G570" s="28" t="s">
        <v>1645</v>
      </c>
      <c r="H570" s="28"/>
      <c r="I570" s="28"/>
      <c r="J570" s="28"/>
      <c r="K570" s="28"/>
      <c r="L570" s="28"/>
      <c r="M570" s="106" t="s">
        <v>5963</v>
      </c>
      <c r="N570" s="332"/>
      <c r="O570" s="28"/>
      <c r="P570" s="28"/>
      <c r="Q570" s="28"/>
      <c r="S570" s="112">
        <v>0.75</v>
      </c>
      <c r="T570" s="114">
        <v>2028</v>
      </c>
      <c r="U570" s="110">
        <v>163201.21000000002</v>
      </c>
      <c r="V570" s="110"/>
      <c r="W570" s="110">
        <v>163201.21000000002</v>
      </c>
      <c r="X570" s="111">
        <v>1</v>
      </c>
      <c r="Y570" s="112">
        <v>0</v>
      </c>
      <c r="Z570" s="110">
        <v>40800.302500000005</v>
      </c>
      <c r="AA570" s="110">
        <v>0</v>
      </c>
      <c r="AB570" s="110">
        <v>122400.90750000002</v>
      </c>
      <c r="AC570" s="110">
        <v>0</v>
      </c>
      <c r="AD570" s="110">
        <v>0</v>
      </c>
      <c r="AE570" s="42" t="s">
        <v>544</v>
      </c>
      <c r="AF570" s="104" t="s">
        <v>765</v>
      </c>
      <c r="AG570" t="s">
        <v>7977</v>
      </c>
      <c r="AH570">
        <v>0</v>
      </c>
      <c r="AI570" s="495">
        <v>-87090.478663268252</v>
      </c>
      <c r="AK570" s="27"/>
      <c r="AL570" s="27"/>
      <c r="AM570"/>
      <c r="AN570"/>
      <c r="AO570"/>
      <c r="AP570"/>
      <c r="AQ570"/>
      <c r="AR570"/>
    </row>
    <row r="571" spans="1:44" ht="62.5">
      <c r="A571" s="104" t="s">
        <v>5882</v>
      </c>
      <c r="B571" s="104" t="s">
        <v>280</v>
      </c>
      <c r="D571" s="42" t="s">
        <v>1734</v>
      </c>
      <c r="F571" s="28" t="s">
        <v>1016</v>
      </c>
      <c r="G571" s="28" t="s">
        <v>1733</v>
      </c>
      <c r="H571" s="28"/>
      <c r="I571" s="28"/>
      <c r="J571" s="28"/>
      <c r="K571" s="28"/>
      <c r="L571" s="28"/>
      <c r="M571" s="106" t="s">
        <v>5992</v>
      </c>
      <c r="N571" s="332"/>
      <c r="O571" s="28"/>
      <c r="P571" s="28"/>
      <c r="Q571" s="28"/>
      <c r="S571" s="112">
        <v>0.5</v>
      </c>
      <c r="T571" s="114">
        <v>2028</v>
      </c>
      <c r="U571" s="110">
        <v>102586.47999999988</v>
      </c>
      <c r="V571" s="110"/>
      <c r="W571" s="110">
        <v>102586.47999999988</v>
      </c>
      <c r="X571" s="111">
        <v>1</v>
      </c>
      <c r="Y571" s="112">
        <v>0</v>
      </c>
      <c r="Z571" s="110">
        <v>51293.23999999994</v>
      </c>
      <c r="AA571" s="110">
        <v>0</v>
      </c>
      <c r="AB571" s="110">
        <v>51293.23999999994</v>
      </c>
      <c r="AC571" s="110">
        <v>0</v>
      </c>
      <c r="AD571" s="110">
        <v>0</v>
      </c>
      <c r="AE571" s="42" t="s">
        <v>543</v>
      </c>
      <c r="AF571" s="104" t="s">
        <v>765</v>
      </c>
      <c r="AG571" t="s">
        <v>8135</v>
      </c>
      <c r="AH571">
        <v>0</v>
      </c>
      <c r="AI571" s="495">
        <v>-1900.3883589125865</v>
      </c>
      <c r="AK571" s="27"/>
      <c r="AL571" s="27"/>
      <c r="AM571"/>
      <c r="AN571"/>
      <c r="AO571"/>
      <c r="AP571"/>
      <c r="AQ571"/>
      <c r="AR571"/>
    </row>
    <row r="572" spans="1:44" ht="75">
      <c r="A572" s="104" t="s">
        <v>5882</v>
      </c>
      <c r="B572" s="104" t="s">
        <v>280</v>
      </c>
      <c r="D572" s="113" t="s">
        <v>1635</v>
      </c>
      <c r="F572" s="28" t="s">
        <v>1057</v>
      </c>
      <c r="G572" s="28" t="s">
        <v>1620</v>
      </c>
      <c r="H572" s="28"/>
      <c r="I572" s="28"/>
      <c r="J572" s="28"/>
      <c r="K572" s="28"/>
      <c r="L572" s="28"/>
      <c r="M572" s="106" t="s">
        <v>5976</v>
      </c>
      <c r="N572" s="332"/>
      <c r="O572" s="28"/>
      <c r="P572" s="28"/>
      <c r="Q572" s="28"/>
      <c r="S572" s="112">
        <v>0.625</v>
      </c>
      <c r="T572" s="114">
        <v>2028</v>
      </c>
      <c r="U572" s="110">
        <v>124635.87000000001</v>
      </c>
      <c r="V572" s="110"/>
      <c r="W572" s="110">
        <v>124635.87000000001</v>
      </c>
      <c r="X572" s="111">
        <v>1</v>
      </c>
      <c r="Y572" s="112">
        <v>0</v>
      </c>
      <c r="Z572" s="110">
        <v>46738.451250000006</v>
      </c>
      <c r="AA572" s="110">
        <v>0</v>
      </c>
      <c r="AB572" s="110">
        <v>77897.418750000012</v>
      </c>
      <c r="AC572" s="110">
        <v>0</v>
      </c>
      <c r="AD572" s="110">
        <v>0</v>
      </c>
      <c r="AE572" s="42" t="s">
        <v>526</v>
      </c>
      <c r="AF572" s="104" t="s">
        <v>765</v>
      </c>
      <c r="AG572" t="s">
        <v>8075</v>
      </c>
      <c r="AH572">
        <v>0</v>
      </c>
      <c r="AI572" s="495">
        <v>-77897.418750000026</v>
      </c>
      <c r="AK572" s="27"/>
      <c r="AL572" s="27"/>
      <c r="AM572"/>
      <c r="AN572"/>
      <c r="AO572"/>
      <c r="AP572"/>
      <c r="AQ572"/>
      <c r="AR572"/>
    </row>
    <row r="573" spans="1:44" ht="37.5">
      <c r="A573" s="104" t="s">
        <v>2015</v>
      </c>
      <c r="B573" s="104" t="s">
        <v>1940</v>
      </c>
      <c r="D573" s="42" t="s">
        <v>6726</v>
      </c>
      <c r="F573" s="28" t="s">
        <v>6727</v>
      </c>
      <c r="G573" s="28" t="s">
        <v>1688</v>
      </c>
      <c r="H573" s="28"/>
      <c r="I573" s="28"/>
      <c r="J573" s="28"/>
      <c r="K573" s="28"/>
      <c r="L573" s="28"/>
      <c r="M573" s="106" t="s">
        <v>6615</v>
      </c>
      <c r="N573" s="332"/>
      <c r="O573" s="28"/>
      <c r="P573" s="28"/>
      <c r="Q573" s="28"/>
      <c r="S573" s="112">
        <v>0.88</v>
      </c>
      <c r="T573" s="114">
        <v>2028</v>
      </c>
      <c r="U573" s="110">
        <v>423264.44000000018</v>
      </c>
      <c r="V573" s="110"/>
      <c r="W573" s="110">
        <v>423264.44000000018</v>
      </c>
      <c r="X573" s="111">
        <v>1</v>
      </c>
      <c r="Y573" s="112">
        <v>0</v>
      </c>
      <c r="Z573" s="110">
        <v>50791.73280000002</v>
      </c>
      <c r="AA573" s="110">
        <v>0</v>
      </c>
      <c r="AB573" s="110">
        <v>372472.70720000018</v>
      </c>
      <c r="AC573" s="110">
        <v>0</v>
      </c>
      <c r="AD573" s="110">
        <v>0</v>
      </c>
      <c r="AE573" s="42" t="s">
        <v>654</v>
      </c>
      <c r="AF573" s="104" t="s">
        <v>764</v>
      </c>
      <c r="AG573" t="s">
        <v>8117</v>
      </c>
      <c r="AH573">
        <v>0</v>
      </c>
      <c r="AI573" s="495">
        <v>-17722.205427612887</v>
      </c>
      <c r="AK573" s="27"/>
      <c r="AL573" s="27"/>
      <c r="AM573"/>
      <c r="AN573"/>
      <c r="AO573"/>
      <c r="AP573"/>
      <c r="AQ573"/>
      <c r="AR573"/>
    </row>
    <row r="574" spans="1:44" ht="37.5">
      <c r="A574" s="104" t="s">
        <v>2015</v>
      </c>
      <c r="B574" s="104" t="s">
        <v>1940</v>
      </c>
      <c r="D574" s="42" t="s">
        <v>6728</v>
      </c>
      <c r="F574" s="28" t="s">
        <v>6727</v>
      </c>
      <c r="G574" s="28" t="s">
        <v>1688</v>
      </c>
      <c r="H574" s="28"/>
      <c r="I574" s="28"/>
      <c r="J574" s="28"/>
      <c r="K574" s="28"/>
      <c r="L574" s="28"/>
      <c r="M574" s="106" t="s">
        <v>6615</v>
      </c>
      <c r="N574" s="332"/>
      <c r="O574" s="28"/>
      <c r="P574" s="28"/>
      <c r="Q574" s="28"/>
      <c r="S574" s="112">
        <v>0.875</v>
      </c>
      <c r="T574" s="114">
        <v>2028</v>
      </c>
      <c r="U574" s="110">
        <v>6736.12</v>
      </c>
      <c r="V574" s="110"/>
      <c r="W574" s="110">
        <v>6736.12</v>
      </c>
      <c r="X574" s="111">
        <v>1</v>
      </c>
      <c r="Y574" s="112">
        <v>0</v>
      </c>
      <c r="Z574" s="110">
        <v>842.01499999999999</v>
      </c>
      <c r="AA574" s="110">
        <v>0</v>
      </c>
      <c r="AB574" s="110">
        <v>5894.1049999999996</v>
      </c>
      <c r="AC574" s="110">
        <v>0</v>
      </c>
      <c r="AD574" s="110">
        <v>0</v>
      </c>
      <c r="AE574" s="42" t="s">
        <v>654</v>
      </c>
      <c r="AF574" s="104" t="s">
        <v>764</v>
      </c>
      <c r="AG574" t="s">
        <v>8118</v>
      </c>
      <c r="AH574">
        <v>0</v>
      </c>
      <c r="AI574" s="495">
        <v>-280.44078828527972</v>
      </c>
      <c r="AK574" s="27"/>
      <c r="AL574" s="27"/>
      <c r="AM574"/>
      <c r="AN574"/>
      <c r="AO574"/>
      <c r="AP574"/>
      <c r="AQ574"/>
      <c r="AR574"/>
    </row>
    <row r="575" spans="1:44" ht="37.5">
      <c r="A575" s="104" t="s">
        <v>2015</v>
      </c>
      <c r="B575" s="104" t="s">
        <v>1940</v>
      </c>
      <c r="D575" s="42" t="s">
        <v>6729</v>
      </c>
      <c r="F575" s="28" t="s">
        <v>6727</v>
      </c>
      <c r="G575" s="28" t="s">
        <v>1688</v>
      </c>
      <c r="H575" s="28"/>
      <c r="I575" s="28"/>
      <c r="J575" s="28"/>
      <c r="K575" s="28"/>
      <c r="L575" s="28"/>
      <c r="M575" s="106" t="s">
        <v>6615</v>
      </c>
      <c r="N575" s="332"/>
      <c r="O575" s="28"/>
      <c r="P575" s="28"/>
      <c r="Q575" s="28"/>
      <c r="S575" s="112">
        <v>0.875</v>
      </c>
      <c r="T575" s="114">
        <v>2028</v>
      </c>
      <c r="U575" s="110">
        <v>880</v>
      </c>
      <c r="V575" s="110"/>
      <c r="W575" s="110">
        <v>880</v>
      </c>
      <c r="X575" s="111">
        <v>1</v>
      </c>
      <c r="Y575" s="112">
        <v>0</v>
      </c>
      <c r="Z575" s="110">
        <v>110</v>
      </c>
      <c r="AA575" s="110">
        <v>0</v>
      </c>
      <c r="AB575" s="110">
        <v>770</v>
      </c>
      <c r="AC575" s="110">
        <v>0</v>
      </c>
      <c r="AD575" s="110">
        <v>0</v>
      </c>
      <c r="AE575" s="42" t="s">
        <v>654</v>
      </c>
      <c r="AF575" s="104" t="s">
        <v>764</v>
      </c>
      <c r="AG575" t="s">
        <v>8119</v>
      </c>
      <c r="AH575">
        <v>0</v>
      </c>
      <c r="AI575" s="495">
        <v>-36.636504945138476</v>
      </c>
      <c r="AK575" s="27"/>
      <c r="AL575" s="27"/>
      <c r="AM575"/>
      <c r="AN575"/>
      <c r="AO575"/>
      <c r="AP575"/>
      <c r="AQ575"/>
      <c r="AR575"/>
    </row>
    <row r="576" spans="1:44" ht="37.5">
      <c r="A576" s="104" t="s">
        <v>2015</v>
      </c>
      <c r="B576" s="104" t="s">
        <v>1940</v>
      </c>
      <c r="D576" s="606" t="s">
        <v>1689</v>
      </c>
      <c r="F576" s="28" t="s">
        <v>1049</v>
      </c>
      <c r="G576" s="28" t="s">
        <v>1688</v>
      </c>
      <c r="H576" s="28"/>
      <c r="I576" s="28"/>
      <c r="J576" s="28"/>
      <c r="K576" s="28"/>
      <c r="L576" s="28"/>
      <c r="M576" s="106" t="s">
        <v>6615</v>
      </c>
      <c r="N576" s="332"/>
      <c r="O576" s="28"/>
      <c r="P576" s="28"/>
      <c r="Q576" s="28"/>
      <c r="S576" s="112">
        <v>0.625</v>
      </c>
      <c r="T576" s="114">
        <v>2028</v>
      </c>
      <c r="U576" s="110">
        <v>-3032.25</v>
      </c>
      <c r="V576" s="110"/>
      <c r="W576" s="110">
        <v>-3032.25</v>
      </c>
      <c r="X576" s="111">
        <v>1</v>
      </c>
      <c r="Y576" s="112">
        <v>0</v>
      </c>
      <c r="Z576" s="110">
        <v>-1137.09375</v>
      </c>
      <c r="AA576" s="110">
        <v>0</v>
      </c>
      <c r="AB576" s="110">
        <v>-1895.15625</v>
      </c>
      <c r="AC576" s="110">
        <v>0</v>
      </c>
      <c r="AD576" s="110">
        <v>0</v>
      </c>
      <c r="AE576" s="42" t="s">
        <v>654</v>
      </c>
      <c r="AF576" s="104" t="s">
        <v>764</v>
      </c>
      <c r="AG576" t="s">
        <v>7863</v>
      </c>
      <c r="AH576">
        <v>0</v>
      </c>
      <c r="AI576" s="495">
        <v>90.171300421993635</v>
      </c>
      <c r="AK576" s="27"/>
      <c r="AL576" s="27"/>
      <c r="AM576"/>
      <c r="AN576"/>
      <c r="AO576"/>
      <c r="AP576"/>
      <c r="AQ576"/>
      <c r="AR576"/>
    </row>
    <row r="577" spans="1:44" ht="37.5">
      <c r="A577" s="104" t="s">
        <v>2015</v>
      </c>
      <c r="B577" s="104" t="s">
        <v>1940</v>
      </c>
      <c r="D577" s="607" t="s">
        <v>1689</v>
      </c>
      <c r="F577" s="28" t="s">
        <v>1049</v>
      </c>
      <c r="G577" s="28" t="s">
        <v>1688</v>
      </c>
      <c r="H577" s="28"/>
      <c r="I577" s="28"/>
      <c r="J577" s="28"/>
      <c r="K577" s="28"/>
      <c r="L577" s="28"/>
      <c r="M577" s="106" t="s">
        <v>6615</v>
      </c>
      <c r="N577" s="332"/>
      <c r="O577" s="28"/>
      <c r="P577" s="28"/>
      <c r="Q577" s="28"/>
      <c r="S577" s="112">
        <v>0.625</v>
      </c>
      <c r="T577" s="114">
        <v>2028</v>
      </c>
      <c r="U577" s="110">
        <v>259973.71000000002</v>
      </c>
      <c r="V577" s="110"/>
      <c r="W577" s="110">
        <v>259973.71000000002</v>
      </c>
      <c r="X577" s="111">
        <v>1</v>
      </c>
      <c r="Y577" s="112">
        <v>0</v>
      </c>
      <c r="Z577" s="110">
        <v>97490.141250000015</v>
      </c>
      <c r="AA577" s="110">
        <v>0</v>
      </c>
      <c r="AB577" s="110">
        <v>162483.56875000001</v>
      </c>
      <c r="AC577" s="110">
        <v>0</v>
      </c>
      <c r="AD577" s="110">
        <v>0</v>
      </c>
      <c r="AE577" s="42" t="s">
        <v>654</v>
      </c>
      <c r="AF577" s="104" t="s">
        <v>764</v>
      </c>
      <c r="AG577" t="s">
        <v>8120</v>
      </c>
      <c r="AH577">
        <v>0</v>
      </c>
      <c r="AI577" s="495">
        <v>-7730.9481428741856</v>
      </c>
      <c r="AK577" s="27"/>
      <c r="AL577" s="27"/>
      <c r="AM577"/>
      <c r="AN577"/>
      <c r="AO577"/>
      <c r="AP577"/>
      <c r="AQ577"/>
      <c r="AR577"/>
    </row>
    <row r="578" spans="1:44" ht="37.5">
      <c r="A578" s="104" t="s">
        <v>2015</v>
      </c>
      <c r="B578" s="104" t="s">
        <v>1940</v>
      </c>
      <c r="D578" s="42" t="s">
        <v>6730</v>
      </c>
      <c r="F578" s="28" t="s">
        <v>1049</v>
      </c>
      <c r="G578" s="28" t="s">
        <v>1688</v>
      </c>
      <c r="H578" s="28"/>
      <c r="I578" s="28"/>
      <c r="J578" s="28"/>
      <c r="K578" s="28"/>
      <c r="L578" s="28"/>
      <c r="M578" s="106" t="s">
        <v>6615</v>
      </c>
      <c r="N578" s="332"/>
      <c r="O578" s="28"/>
      <c r="P578" s="28"/>
      <c r="Q578" s="28"/>
      <c r="S578" s="112">
        <v>0.625</v>
      </c>
      <c r="T578" s="114">
        <v>2028</v>
      </c>
      <c r="U578" s="110">
        <v>7400</v>
      </c>
      <c r="V578" s="110"/>
      <c r="W578" s="110">
        <v>7400</v>
      </c>
      <c r="X578" s="111">
        <v>1</v>
      </c>
      <c r="Y578" s="112">
        <v>0</v>
      </c>
      <c r="Z578" s="110">
        <v>2775</v>
      </c>
      <c r="AA578" s="110">
        <v>0</v>
      </c>
      <c r="AB578" s="110">
        <v>4625</v>
      </c>
      <c r="AC578" s="110">
        <v>0</v>
      </c>
      <c r="AD578" s="110">
        <v>0</v>
      </c>
      <c r="AE578" s="42" t="s">
        <v>654</v>
      </c>
      <c r="AF578" s="104" t="s">
        <v>764</v>
      </c>
      <c r="AG578" t="s">
        <v>8121</v>
      </c>
      <c r="AH578">
        <v>0</v>
      </c>
      <c r="AI578" s="495">
        <v>-220.05692905359152</v>
      </c>
      <c r="AK578" s="27"/>
      <c r="AL578" s="27"/>
      <c r="AM578"/>
      <c r="AN578"/>
      <c r="AO578"/>
      <c r="AP578"/>
      <c r="AQ578"/>
      <c r="AR578"/>
    </row>
    <row r="579" spans="1:44" ht="37.5">
      <c r="A579" s="104" t="s">
        <v>2015</v>
      </c>
      <c r="B579" s="104" t="s">
        <v>1940</v>
      </c>
      <c r="D579" s="42" t="s">
        <v>6731</v>
      </c>
      <c r="F579" s="28" t="s">
        <v>1049</v>
      </c>
      <c r="G579" s="28" t="s">
        <v>1688</v>
      </c>
      <c r="H579" s="28"/>
      <c r="I579" s="28"/>
      <c r="J579" s="28"/>
      <c r="K579" s="28"/>
      <c r="L579" s="28"/>
      <c r="M579" s="106" t="s">
        <v>6615</v>
      </c>
      <c r="N579" s="332"/>
      <c r="O579" s="28"/>
      <c r="P579" s="28"/>
      <c r="Q579" s="28"/>
      <c r="S579" s="112">
        <v>0.625</v>
      </c>
      <c r="T579" s="114">
        <v>2028</v>
      </c>
      <c r="U579" s="110">
        <v>2295</v>
      </c>
      <c r="V579" s="110"/>
      <c r="W579" s="110">
        <v>2295</v>
      </c>
      <c r="X579" s="111">
        <v>1</v>
      </c>
      <c r="Y579" s="112">
        <v>0</v>
      </c>
      <c r="Z579" s="110">
        <v>860.625</v>
      </c>
      <c r="AA579" s="110">
        <v>0</v>
      </c>
      <c r="AB579" s="110">
        <v>1434.375</v>
      </c>
      <c r="AC579" s="110">
        <v>0</v>
      </c>
      <c r="AD579" s="110">
        <v>0</v>
      </c>
      <c r="AE579" s="42" t="s">
        <v>654</v>
      </c>
      <c r="AF579" s="104" t="s">
        <v>764</v>
      </c>
      <c r="AG579" t="s">
        <v>8122</v>
      </c>
      <c r="AH579">
        <v>0</v>
      </c>
      <c r="AI579" s="495">
        <v>-68.247385429458447</v>
      </c>
      <c r="AK579" s="27"/>
      <c r="AL579" s="27"/>
      <c r="AM579"/>
      <c r="AN579"/>
      <c r="AO579"/>
      <c r="AP579"/>
      <c r="AQ579"/>
      <c r="AR579"/>
    </row>
    <row r="580" spans="1:44" ht="50">
      <c r="A580" s="104" t="s">
        <v>5882</v>
      </c>
      <c r="B580" s="104" t="s">
        <v>280</v>
      </c>
      <c r="D580" s="113" t="s">
        <v>1639</v>
      </c>
      <c r="F580" s="28" t="s">
        <v>1031</v>
      </c>
      <c r="G580" s="28" t="s">
        <v>1612</v>
      </c>
      <c r="H580" s="28"/>
      <c r="I580" s="28"/>
      <c r="J580" s="28"/>
      <c r="K580" s="28"/>
      <c r="L580" s="28"/>
      <c r="M580" s="106" t="s">
        <v>5976</v>
      </c>
      <c r="N580" s="332"/>
      <c r="O580" s="28"/>
      <c r="P580" s="28"/>
      <c r="Q580" s="28"/>
      <c r="S580" s="112">
        <v>0.625</v>
      </c>
      <c r="T580" s="114">
        <v>2028</v>
      </c>
      <c r="U580" s="110">
        <v>272509.30999999988</v>
      </c>
      <c r="V580" s="110"/>
      <c r="W580" s="110">
        <v>272509.30999999988</v>
      </c>
      <c r="X580" s="111">
        <v>1</v>
      </c>
      <c r="Y580" s="112">
        <v>0</v>
      </c>
      <c r="Z580" s="110">
        <v>102190.99124999996</v>
      </c>
      <c r="AA580" s="110">
        <v>0</v>
      </c>
      <c r="AB580" s="110">
        <v>170318.31874999992</v>
      </c>
      <c r="AC580" s="110">
        <v>0</v>
      </c>
      <c r="AD580" s="110">
        <v>0</v>
      </c>
      <c r="AE580" s="42" t="s">
        <v>526</v>
      </c>
      <c r="AF580" s="104" t="s">
        <v>765</v>
      </c>
      <c r="AG580" t="s">
        <v>7988</v>
      </c>
      <c r="AH580">
        <v>0</v>
      </c>
      <c r="AI580" s="495">
        <v>-170318.31874999995</v>
      </c>
      <c r="AK580" s="27"/>
      <c r="AL580" s="27"/>
      <c r="AM580"/>
      <c r="AN580"/>
      <c r="AO580"/>
      <c r="AP580"/>
      <c r="AQ580"/>
      <c r="AR580"/>
    </row>
    <row r="581" spans="1:44" ht="50">
      <c r="A581" s="104" t="s">
        <v>5882</v>
      </c>
      <c r="B581" s="104" t="s">
        <v>280</v>
      </c>
      <c r="D581" s="1" t="s">
        <v>6652</v>
      </c>
      <c r="F581" s="28" t="s">
        <v>1031</v>
      </c>
      <c r="G581" s="28" t="s">
        <v>1612</v>
      </c>
      <c r="H581" s="28"/>
      <c r="I581" s="28"/>
      <c r="J581" s="28"/>
      <c r="K581" s="28"/>
      <c r="L581" s="28"/>
      <c r="M581" s="106" t="s">
        <v>5976</v>
      </c>
      <c r="N581" s="332"/>
      <c r="O581" s="28"/>
      <c r="P581" s="28"/>
      <c r="Q581" s="28"/>
      <c r="S581" s="112">
        <v>0.625</v>
      </c>
      <c r="T581" s="114">
        <v>2028</v>
      </c>
      <c r="U581" s="110">
        <v>26755</v>
      </c>
      <c r="V581" s="110"/>
      <c r="W581" s="110">
        <v>26755</v>
      </c>
      <c r="X581" s="111">
        <v>1</v>
      </c>
      <c r="Y581" s="112">
        <v>0</v>
      </c>
      <c r="Z581" s="110">
        <v>10033.125</v>
      </c>
      <c r="AA581" s="110">
        <v>0</v>
      </c>
      <c r="AB581" s="110">
        <v>16721.875</v>
      </c>
      <c r="AC581" s="110">
        <v>0</v>
      </c>
      <c r="AD581" s="110">
        <v>0</v>
      </c>
      <c r="AE581" s="42" t="s">
        <v>526</v>
      </c>
      <c r="AF581" s="104" t="s">
        <v>765</v>
      </c>
      <c r="AG581" t="s">
        <v>7989</v>
      </c>
      <c r="AH581">
        <v>0</v>
      </c>
      <c r="AI581" s="495">
        <v>-16721.875000000004</v>
      </c>
      <c r="AK581" s="27"/>
      <c r="AL581" s="27"/>
      <c r="AM581"/>
      <c r="AN581"/>
      <c r="AO581"/>
      <c r="AP581"/>
      <c r="AQ581"/>
      <c r="AR581"/>
    </row>
    <row r="582" spans="1:44" ht="50">
      <c r="A582" s="104" t="s">
        <v>5882</v>
      </c>
      <c r="B582" s="104" t="s">
        <v>280</v>
      </c>
      <c r="D582" s="113" t="s">
        <v>1673</v>
      </c>
      <c r="F582" s="28" t="s">
        <v>1044</v>
      </c>
      <c r="G582" s="28" t="s">
        <v>1672</v>
      </c>
      <c r="H582" s="28"/>
      <c r="I582" s="28"/>
      <c r="J582" s="28"/>
      <c r="K582" s="28"/>
      <c r="L582" s="28"/>
      <c r="M582" s="106" t="s">
        <v>5976</v>
      </c>
      <c r="N582" s="332"/>
      <c r="O582" s="28"/>
      <c r="P582" s="28"/>
      <c r="Q582" s="28"/>
      <c r="S582" s="112">
        <v>0.7</v>
      </c>
      <c r="T582" s="114">
        <v>2028</v>
      </c>
      <c r="U582" s="110">
        <v>214162.97000000003</v>
      </c>
      <c r="V582" s="110"/>
      <c r="W582" s="110">
        <v>214162.97000000003</v>
      </c>
      <c r="X582" s="111">
        <v>1</v>
      </c>
      <c r="Y582" s="112">
        <v>0</v>
      </c>
      <c r="Z582" s="110">
        <v>64248.891000000018</v>
      </c>
      <c r="AA582" s="110">
        <v>0</v>
      </c>
      <c r="AB582" s="110">
        <v>149914.07900000003</v>
      </c>
      <c r="AC582" s="110">
        <v>0</v>
      </c>
      <c r="AD582" s="110">
        <v>0</v>
      </c>
      <c r="AE582" s="42" t="s">
        <v>526</v>
      </c>
      <c r="AF582" s="104" t="s">
        <v>765</v>
      </c>
      <c r="AG582" t="s">
        <v>7834</v>
      </c>
      <c r="AH582">
        <v>0</v>
      </c>
      <c r="AI582" s="495">
        <v>-149914.07900000006</v>
      </c>
      <c r="AK582" s="27"/>
      <c r="AL582" s="27"/>
      <c r="AM582"/>
      <c r="AN582"/>
      <c r="AO582"/>
      <c r="AP582"/>
      <c r="AQ582"/>
      <c r="AR582"/>
    </row>
    <row r="583" spans="1:44" ht="50">
      <c r="A583" s="104" t="s">
        <v>5882</v>
      </c>
      <c r="B583" s="104" t="s">
        <v>280</v>
      </c>
      <c r="D583" s="113" t="s">
        <v>1673</v>
      </c>
      <c r="F583" s="28" t="s">
        <v>1044</v>
      </c>
      <c r="G583" s="28" t="s">
        <v>1672</v>
      </c>
      <c r="H583" s="28"/>
      <c r="I583" s="28"/>
      <c r="J583" s="28"/>
      <c r="K583" s="28"/>
      <c r="L583" s="28"/>
      <c r="M583" s="106" t="s">
        <v>5976</v>
      </c>
      <c r="N583" s="332"/>
      <c r="O583" s="28"/>
      <c r="P583" s="28"/>
      <c r="Q583" s="28"/>
      <c r="S583" s="112">
        <v>0.7</v>
      </c>
      <c r="T583" s="114">
        <v>2028</v>
      </c>
      <c r="U583" s="110">
        <v>49656.25</v>
      </c>
      <c r="V583" s="110"/>
      <c r="W583" s="110">
        <v>49656.25</v>
      </c>
      <c r="X583" s="111">
        <v>1</v>
      </c>
      <c r="Y583" s="112">
        <v>0</v>
      </c>
      <c r="Z583" s="110">
        <v>14896.875000000002</v>
      </c>
      <c r="AA583" s="110">
        <v>0</v>
      </c>
      <c r="AB583" s="110">
        <v>34759.375</v>
      </c>
      <c r="AC583" s="110">
        <v>0</v>
      </c>
      <c r="AD583" s="110">
        <v>0</v>
      </c>
      <c r="AE583" s="42" t="s">
        <v>526</v>
      </c>
      <c r="AF583" s="104" t="s">
        <v>765</v>
      </c>
      <c r="AG583" t="s">
        <v>8063</v>
      </c>
      <c r="AH583">
        <v>0</v>
      </c>
      <c r="AI583" s="495">
        <v>-34759.375000000007</v>
      </c>
      <c r="AK583" s="27"/>
      <c r="AL583" s="27"/>
      <c r="AM583"/>
      <c r="AN583"/>
      <c r="AO583"/>
      <c r="AP583"/>
      <c r="AQ583"/>
      <c r="AR583"/>
    </row>
    <row r="584" spans="1:44" ht="50">
      <c r="A584" s="104" t="s">
        <v>5882</v>
      </c>
      <c r="B584" s="104" t="s">
        <v>280</v>
      </c>
      <c r="D584" s="113" t="s">
        <v>1651</v>
      </c>
      <c r="F584" s="28" t="s">
        <v>1055</v>
      </c>
      <c r="G584" s="28" t="s">
        <v>1652</v>
      </c>
      <c r="H584" s="28"/>
      <c r="I584" s="28"/>
      <c r="J584" s="28"/>
      <c r="K584" s="28"/>
      <c r="L584" s="28"/>
      <c r="M584" s="106" t="s">
        <v>5976</v>
      </c>
      <c r="N584" s="332"/>
      <c r="O584" s="28"/>
      <c r="P584" s="28"/>
      <c r="Q584" s="28"/>
      <c r="S584" s="112">
        <v>0.7</v>
      </c>
      <c r="T584" s="114">
        <v>2028</v>
      </c>
      <c r="U584" s="110">
        <v>236665.25000000003</v>
      </c>
      <c r="V584" s="110"/>
      <c r="W584" s="110">
        <v>236665.25000000003</v>
      </c>
      <c r="X584" s="111">
        <v>1</v>
      </c>
      <c r="Y584" s="112">
        <v>0</v>
      </c>
      <c r="Z584" s="110">
        <v>70999.575000000026</v>
      </c>
      <c r="AA584" s="110">
        <v>0</v>
      </c>
      <c r="AB584" s="110">
        <v>165665.67499999999</v>
      </c>
      <c r="AC584" s="110">
        <v>0</v>
      </c>
      <c r="AD584" s="110">
        <v>0</v>
      </c>
      <c r="AE584" s="42" t="s">
        <v>526</v>
      </c>
      <c r="AF584" s="104" t="s">
        <v>765</v>
      </c>
      <c r="AG584" t="s">
        <v>7836</v>
      </c>
      <c r="AH584">
        <v>0</v>
      </c>
      <c r="AI584" s="495">
        <v>-165665.67500000002</v>
      </c>
      <c r="AK584" s="27"/>
      <c r="AL584" s="27"/>
      <c r="AM584"/>
      <c r="AN584"/>
      <c r="AO584"/>
      <c r="AP584"/>
      <c r="AQ584"/>
      <c r="AR584"/>
    </row>
    <row r="585" spans="1:44" ht="50">
      <c r="A585" s="104" t="s">
        <v>5882</v>
      </c>
      <c r="B585" s="104" t="s">
        <v>280</v>
      </c>
      <c r="D585" s="113" t="s">
        <v>1651</v>
      </c>
      <c r="F585" s="28" t="s">
        <v>1055</v>
      </c>
      <c r="G585" s="28" t="s">
        <v>1652</v>
      </c>
      <c r="H585" s="28"/>
      <c r="I585" s="28"/>
      <c r="J585" s="28"/>
      <c r="K585" s="28"/>
      <c r="L585" s="28"/>
      <c r="M585" s="106" t="s">
        <v>5976</v>
      </c>
      <c r="N585" s="332"/>
      <c r="O585" s="28"/>
      <c r="P585" s="28"/>
      <c r="Q585" s="28"/>
      <c r="S585" s="112">
        <v>0.7</v>
      </c>
      <c r="T585" s="114">
        <v>2028</v>
      </c>
      <c r="U585" s="110">
        <v>662198.56000000017</v>
      </c>
      <c r="V585" s="110"/>
      <c r="W585" s="110">
        <v>662198.56000000017</v>
      </c>
      <c r="X585" s="111">
        <v>1</v>
      </c>
      <c r="Y585" s="112">
        <v>0</v>
      </c>
      <c r="Z585" s="110">
        <v>198659.56800000009</v>
      </c>
      <c r="AA585" s="110">
        <v>0</v>
      </c>
      <c r="AB585" s="110">
        <v>463538.99200000009</v>
      </c>
      <c r="AC585" s="110">
        <v>0</v>
      </c>
      <c r="AD585" s="110">
        <v>0</v>
      </c>
      <c r="AE585" s="42" t="s">
        <v>526</v>
      </c>
      <c r="AF585" s="104" t="s">
        <v>765</v>
      </c>
      <c r="AG585" t="s">
        <v>8065</v>
      </c>
      <c r="AH585">
        <v>0</v>
      </c>
      <c r="AI585" s="495">
        <v>-463538.99200000014</v>
      </c>
      <c r="AK585" s="27"/>
      <c r="AL585" s="27"/>
      <c r="AM585"/>
      <c r="AN585"/>
      <c r="AO585"/>
      <c r="AP585"/>
      <c r="AQ585"/>
      <c r="AR585"/>
    </row>
    <row r="586" spans="1:44" ht="50">
      <c r="A586" s="104" t="s">
        <v>5882</v>
      </c>
      <c r="B586" s="104" t="s">
        <v>280</v>
      </c>
      <c r="D586" s="113" t="s">
        <v>6653</v>
      </c>
      <c r="F586" s="28" t="s">
        <v>1037</v>
      </c>
      <c r="G586" s="28" t="s">
        <v>1702</v>
      </c>
      <c r="H586" s="28"/>
      <c r="I586" s="28"/>
      <c r="J586" s="28"/>
      <c r="K586" s="28"/>
      <c r="L586" s="28"/>
      <c r="M586" s="106" t="s">
        <v>5976</v>
      </c>
      <c r="N586" s="332"/>
      <c r="O586" s="28"/>
      <c r="P586" s="28"/>
      <c r="Q586" s="28"/>
      <c r="S586" s="112">
        <v>0.75</v>
      </c>
      <c r="T586" s="114">
        <v>2028</v>
      </c>
      <c r="U586" s="110">
        <v>433400.84</v>
      </c>
      <c r="V586" s="110"/>
      <c r="W586" s="110">
        <v>433400.84</v>
      </c>
      <c r="X586" s="111">
        <v>1</v>
      </c>
      <c r="Y586" s="112">
        <v>0</v>
      </c>
      <c r="Z586" s="110">
        <v>108350.21</v>
      </c>
      <c r="AA586" s="110">
        <v>0</v>
      </c>
      <c r="AB586" s="110">
        <v>325050.63</v>
      </c>
      <c r="AC586" s="110">
        <v>0</v>
      </c>
      <c r="AD586" s="110">
        <v>0</v>
      </c>
      <c r="AE586" s="42" t="s">
        <v>526</v>
      </c>
      <c r="AF586" s="104" t="s">
        <v>765</v>
      </c>
      <c r="AG586" t="s">
        <v>7990</v>
      </c>
      <c r="AH586">
        <v>0</v>
      </c>
      <c r="AI586" s="495">
        <v>-325050.63000000006</v>
      </c>
      <c r="AK586" s="27"/>
      <c r="AL586" s="27"/>
      <c r="AM586"/>
      <c r="AN586"/>
      <c r="AO586"/>
      <c r="AP586"/>
      <c r="AQ586"/>
      <c r="AR586"/>
    </row>
    <row r="587" spans="1:44" ht="50">
      <c r="A587" s="104" t="s">
        <v>5882</v>
      </c>
      <c r="B587" s="104" t="s">
        <v>280</v>
      </c>
      <c r="D587" s="1" t="s">
        <v>1704</v>
      </c>
      <c r="F587" s="28" t="s">
        <v>1037</v>
      </c>
      <c r="G587" s="28" t="s">
        <v>1702</v>
      </c>
      <c r="H587" s="28"/>
      <c r="I587" s="28"/>
      <c r="J587" s="28"/>
      <c r="K587" s="28"/>
      <c r="L587" s="28"/>
      <c r="M587" s="106" t="s">
        <v>5976</v>
      </c>
      <c r="N587" s="332"/>
      <c r="O587" s="28"/>
      <c r="P587" s="28"/>
      <c r="Q587" s="28"/>
      <c r="S587" s="112">
        <v>0.75</v>
      </c>
      <c r="T587" s="114">
        <v>2028</v>
      </c>
      <c r="U587" s="110">
        <v>165007.93000000005</v>
      </c>
      <c r="V587" s="110"/>
      <c r="W587" s="110">
        <v>165007.93000000005</v>
      </c>
      <c r="X587" s="111">
        <v>1</v>
      </c>
      <c r="Y587" s="112">
        <v>0</v>
      </c>
      <c r="Z587" s="110">
        <v>41251.982500000013</v>
      </c>
      <c r="AA587" s="110">
        <v>0</v>
      </c>
      <c r="AB587" s="110">
        <v>123755.94750000004</v>
      </c>
      <c r="AC587" s="110">
        <v>0</v>
      </c>
      <c r="AD587" s="110">
        <v>0</v>
      </c>
      <c r="AE587" s="42" t="s">
        <v>526</v>
      </c>
      <c r="AF587" s="104" t="s">
        <v>765</v>
      </c>
      <c r="AG587" t="s">
        <v>7993</v>
      </c>
      <c r="AH587">
        <v>0</v>
      </c>
      <c r="AI587" s="495">
        <v>-123755.94750000007</v>
      </c>
      <c r="AK587" s="27"/>
      <c r="AL587" s="27"/>
      <c r="AM587"/>
      <c r="AN587"/>
      <c r="AO587"/>
      <c r="AP587"/>
      <c r="AQ587"/>
      <c r="AR587"/>
    </row>
    <row r="588" spans="1:44" ht="75">
      <c r="A588" s="104" t="s">
        <v>5882</v>
      </c>
      <c r="B588" s="104" t="s">
        <v>280</v>
      </c>
      <c r="D588" s="113" t="s">
        <v>1650</v>
      </c>
      <c r="F588" s="28" t="s">
        <v>1054</v>
      </c>
      <c r="G588" s="28" t="s">
        <v>1649</v>
      </c>
      <c r="H588" s="28"/>
      <c r="I588" s="28"/>
      <c r="J588" s="28"/>
      <c r="K588" s="28"/>
      <c r="L588" s="28"/>
      <c r="M588" s="106" t="s">
        <v>5976</v>
      </c>
      <c r="N588" s="332"/>
      <c r="O588" s="28"/>
      <c r="P588" s="28"/>
      <c r="Q588" s="28"/>
      <c r="S588" s="112">
        <v>0.875</v>
      </c>
      <c r="T588" s="114">
        <v>2028</v>
      </c>
      <c r="U588" s="110">
        <v>76816.800000000003</v>
      </c>
      <c r="V588" s="110"/>
      <c r="W588" s="110">
        <v>76816.800000000003</v>
      </c>
      <c r="X588" s="111">
        <v>1</v>
      </c>
      <c r="Y588" s="112">
        <v>0</v>
      </c>
      <c r="Z588" s="110">
        <v>9602.1</v>
      </c>
      <c r="AA588" s="110">
        <v>0</v>
      </c>
      <c r="AB588" s="110">
        <v>67214.7</v>
      </c>
      <c r="AC588" s="110">
        <v>0</v>
      </c>
      <c r="AD588" s="110">
        <v>0</v>
      </c>
      <c r="AE588" s="42" t="s">
        <v>526</v>
      </c>
      <c r="AF588" s="104" t="s">
        <v>765</v>
      </c>
      <c r="AG588" t="s">
        <v>8076</v>
      </c>
      <c r="AH588">
        <v>0</v>
      </c>
      <c r="AI588" s="495">
        <v>-67214.700000000012</v>
      </c>
      <c r="AK588" s="27"/>
      <c r="AL588" s="27"/>
      <c r="AM588"/>
      <c r="AN588"/>
      <c r="AO588"/>
      <c r="AP588"/>
      <c r="AQ588"/>
      <c r="AR588"/>
    </row>
    <row r="589" spans="1:44" ht="13">
      <c r="A589" s="104" t="s">
        <v>26</v>
      </c>
      <c r="B589" s="104" t="s">
        <v>11</v>
      </c>
      <c r="D589" s="1" t="s">
        <v>856</v>
      </c>
      <c r="F589" s="28" t="s">
        <v>855</v>
      </c>
      <c r="G589" s="28" t="s">
        <v>1187</v>
      </c>
      <c r="H589" s="28"/>
      <c r="I589" s="28"/>
      <c r="J589" s="28"/>
      <c r="K589" s="28"/>
      <c r="L589" s="28"/>
      <c r="M589" s="106" t="s">
        <v>6101</v>
      </c>
      <c r="N589" s="332"/>
      <c r="O589" s="28"/>
      <c r="P589" s="28"/>
      <c r="Q589" s="28"/>
      <c r="S589" s="112">
        <v>0.1</v>
      </c>
      <c r="T589" s="114">
        <v>2028</v>
      </c>
      <c r="U589" s="110">
        <v>35902.31</v>
      </c>
      <c r="V589" s="110"/>
      <c r="W589" s="110">
        <v>35902.31</v>
      </c>
      <c r="X589" s="111">
        <v>1</v>
      </c>
      <c r="Y589" s="112">
        <v>0</v>
      </c>
      <c r="Z589" s="110">
        <v>32312.078999999998</v>
      </c>
      <c r="AA589" s="110">
        <v>0</v>
      </c>
      <c r="AB589" s="110">
        <v>3590.2309999999998</v>
      </c>
      <c r="AC589" s="110">
        <v>0</v>
      </c>
      <c r="AD589" s="110">
        <v>0</v>
      </c>
      <c r="AE589" s="42" t="s">
        <v>1916</v>
      </c>
      <c r="AF589" s="104" t="s">
        <v>764</v>
      </c>
      <c r="AG589" t="s">
        <v>7825</v>
      </c>
      <c r="AH589">
        <v>0</v>
      </c>
      <c r="AI589" s="495">
        <v>-307.17535460355919</v>
      </c>
      <c r="AK589" s="27"/>
      <c r="AL589" s="27"/>
      <c r="AM589"/>
      <c r="AN589"/>
      <c r="AO589"/>
      <c r="AP589"/>
      <c r="AQ589"/>
      <c r="AR589"/>
    </row>
    <row r="590" spans="1:44" ht="13">
      <c r="A590" s="104" t="s">
        <v>26</v>
      </c>
      <c r="B590" s="104" t="s">
        <v>11</v>
      </c>
      <c r="D590" s="1" t="s">
        <v>856</v>
      </c>
      <c r="F590" s="28" t="s">
        <v>855</v>
      </c>
      <c r="G590" s="28" t="s">
        <v>1187</v>
      </c>
      <c r="H590" s="28"/>
      <c r="I590" s="28"/>
      <c r="J590" s="28"/>
      <c r="K590" s="28"/>
      <c r="L590" s="28"/>
      <c r="M590" s="106" t="s">
        <v>6101</v>
      </c>
      <c r="N590" s="332"/>
      <c r="O590" s="28"/>
      <c r="P590" s="28"/>
      <c r="Q590" s="28"/>
      <c r="S590" s="112">
        <v>0.1</v>
      </c>
      <c r="T590" s="114">
        <v>2028</v>
      </c>
      <c r="U590" s="110">
        <v>503870.0500000001</v>
      </c>
      <c r="V590" s="110"/>
      <c r="W590" s="110">
        <v>503870.0500000001</v>
      </c>
      <c r="X590" s="111">
        <v>1</v>
      </c>
      <c r="Y590" s="112">
        <v>0</v>
      </c>
      <c r="Z590" s="110">
        <v>453483.0450000001</v>
      </c>
      <c r="AA590" s="110">
        <v>0</v>
      </c>
      <c r="AB590" s="110">
        <v>50387.005000000005</v>
      </c>
      <c r="AC590" s="110">
        <v>0</v>
      </c>
      <c r="AD590" s="110">
        <v>0</v>
      </c>
      <c r="AE590" s="42" t="s">
        <v>1916</v>
      </c>
      <c r="AF590" s="104" t="s">
        <v>764</v>
      </c>
      <c r="AG590" t="s">
        <v>7999</v>
      </c>
      <c r="AH590">
        <v>0</v>
      </c>
      <c r="AI590" s="495">
        <v>-4311.0446453964423</v>
      </c>
      <c r="AK590" s="27"/>
      <c r="AL590" s="27"/>
      <c r="AM590"/>
      <c r="AN590"/>
      <c r="AO590"/>
      <c r="AP590"/>
      <c r="AQ590"/>
      <c r="AR590"/>
    </row>
    <row r="591" spans="1:44" ht="25">
      <c r="A591" s="104" t="s">
        <v>26</v>
      </c>
      <c r="B591" s="104" t="s">
        <v>11</v>
      </c>
      <c r="D591" s="1" t="s">
        <v>860</v>
      </c>
      <c r="F591" s="28" t="s">
        <v>1191</v>
      </c>
      <c r="G591" s="28" t="s">
        <v>1184</v>
      </c>
      <c r="H591" s="28"/>
      <c r="I591" s="28"/>
      <c r="J591" s="28"/>
      <c r="K591" s="28"/>
      <c r="L591" s="28"/>
      <c r="M591" s="106" t="s">
        <v>6055</v>
      </c>
      <c r="N591" s="332"/>
      <c r="O591" s="28"/>
      <c r="P591" s="28"/>
      <c r="Q591" s="28"/>
      <c r="S591" s="112">
        <v>0.25</v>
      </c>
      <c r="T591" s="114">
        <v>2028</v>
      </c>
      <c r="U591" s="110">
        <v>214155.29</v>
      </c>
      <c r="V591" s="110"/>
      <c r="W591" s="110">
        <v>214155.29</v>
      </c>
      <c r="X591" s="111">
        <v>1</v>
      </c>
      <c r="Y591" s="112">
        <v>0</v>
      </c>
      <c r="Z591" s="110">
        <v>160616.4675</v>
      </c>
      <c r="AA591" s="110">
        <v>0</v>
      </c>
      <c r="AB591" s="110">
        <v>53538.822500000009</v>
      </c>
      <c r="AC591" s="110">
        <v>0</v>
      </c>
      <c r="AD591" s="110">
        <v>0</v>
      </c>
      <c r="AE591" s="42" t="s">
        <v>1886</v>
      </c>
      <c r="AF591" s="104" t="s">
        <v>764</v>
      </c>
      <c r="AG591" t="s">
        <v>7981</v>
      </c>
      <c r="AH591">
        <v>0</v>
      </c>
      <c r="AI591" s="495">
        <v>-5179.301304775945</v>
      </c>
      <c r="AK591" s="27"/>
      <c r="AL591" s="27"/>
      <c r="AM591"/>
      <c r="AN591"/>
      <c r="AO591"/>
      <c r="AP591"/>
      <c r="AQ591"/>
      <c r="AR591"/>
    </row>
    <row r="592" spans="1:44" ht="37.5">
      <c r="A592" s="104" t="s">
        <v>26</v>
      </c>
      <c r="B592" s="104" t="s">
        <v>11</v>
      </c>
      <c r="D592" s="113" t="s">
        <v>941</v>
      </c>
      <c r="F592" s="28" t="s">
        <v>1223</v>
      </c>
      <c r="G592" s="28" t="s">
        <v>1321</v>
      </c>
      <c r="H592" s="28"/>
      <c r="I592" s="28"/>
      <c r="J592" s="28"/>
      <c r="K592" s="28"/>
      <c r="L592" s="28"/>
      <c r="M592" s="106" t="s">
        <v>6073</v>
      </c>
      <c r="N592" s="332"/>
      <c r="O592" s="28"/>
      <c r="P592" s="28"/>
      <c r="Q592" s="28"/>
      <c r="S592" s="112">
        <v>0.3</v>
      </c>
      <c r="T592" s="114">
        <v>2028</v>
      </c>
      <c r="U592" s="110">
        <v>13203.5</v>
      </c>
      <c r="V592" s="110"/>
      <c r="W592" s="110">
        <v>13203.5</v>
      </c>
      <c r="X592" s="111">
        <v>1</v>
      </c>
      <c r="Y592" s="112">
        <v>0</v>
      </c>
      <c r="Z592" s="110">
        <v>9242.4499999999989</v>
      </c>
      <c r="AA592" s="110">
        <v>0</v>
      </c>
      <c r="AB592" s="110">
        <v>3961.0500000000011</v>
      </c>
      <c r="AC592" s="110">
        <v>0</v>
      </c>
      <c r="AD592" s="110">
        <v>0</v>
      </c>
      <c r="AE592" s="42" t="s">
        <v>1884</v>
      </c>
      <c r="AF592" s="104" t="s">
        <v>764</v>
      </c>
      <c r="AG592" t="s">
        <v>7792</v>
      </c>
      <c r="AH592">
        <v>0</v>
      </c>
      <c r="AI592" s="495">
        <v>-2664.3124184739568</v>
      </c>
      <c r="AK592" s="27"/>
      <c r="AL592" s="27"/>
      <c r="AM592"/>
      <c r="AN592"/>
      <c r="AO592"/>
      <c r="AP592"/>
      <c r="AQ592"/>
      <c r="AR592"/>
    </row>
    <row r="593" spans="1:44" ht="37.5">
      <c r="A593" s="104" t="s">
        <v>26</v>
      </c>
      <c r="B593" s="104" t="s">
        <v>11</v>
      </c>
      <c r="D593" s="113" t="s">
        <v>941</v>
      </c>
      <c r="F593" s="28" t="s">
        <v>1223</v>
      </c>
      <c r="G593" s="28" t="s">
        <v>1321</v>
      </c>
      <c r="H593" s="28"/>
      <c r="I593" s="28"/>
      <c r="J593" s="28"/>
      <c r="K593" s="28"/>
      <c r="L593" s="28"/>
      <c r="M593" s="106" t="s">
        <v>6073</v>
      </c>
      <c r="N593" s="332"/>
      <c r="O593" s="28"/>
      <c r="P593" s="28"/>
      <c r="Q593" s="28"/>
      <c r="S593" s="112">
        <v>0.3</v>
      </c>
      <c r="T593" s="114">
        <v>2028</v>
      </c>
      <c r="U593" s="110">
        <v>295966.99000000005</v>
      </c>
      <c r="V593" s="110"/>
      <c r="W593" s="110">
        <v>295966.99000000005</v>
      </c>
      <c r="X593" s="111">
        <v>1</v>
      </c>
      <c r="Y593" s="112">
        <v>0</v>
      </c>
      <c r="Z593" s="110">
        <v>207176.89300000001</v>
      </c>
      <c r="AA593" s="110">
        <v>0</v>
      </c>
      <c r="AB593" s="110">
        <v>88790.097000000038</v>
      </c>
      <c r="AC593" s="110">
        <v>0</v>
      </c>
      <c r="AD593" s="110">
        <v>0</v>
      </c>
      <c r="AE593" s="42" t="s">
        <v>1884</v>
      </c>
      <c r="AF593" s="104" t="s">
        <v>764</v>
      </c>
      <c r="AG593" t="s">
        <v>7924</v>
      </c>
      <c r="AH593">
        <v>0</v>
      </c>
      <c r="AI593" s="495">
        <v>-59722.689204783383</v>
      </c>
      <c r="AK593" s="27"/>
      <c r="AL593" s="27"/>
      <c r="AM593"/>
      <c r="AN593"/>
      <c r="AO593"/>
      <c r="AP593"/>
      <c r="AQ593"/>
      <c r="AR593"/>
    </row>
    <row r="594" spans="1:44" ht="37.5">
      <c r="A594" s="104" t="s">
        <v>26</v>
      </c>
      <c r="B594" s="104" t="s">
        <v>11</v>
      </c>
      <c r="D594" s="113" t="s">
        <v>944</v>
      </c>
      <c r="F594" s="28" t="s">
        <v>945</v>
      </c>
      <c r="G594" s="28" t="s">
        <v>1211</v>
      </c>
      <c r="H594" s="28"/>
      <c r="I594" s="28"/>
      <c r="J594" s="28"/>
      <c r="K594" s="28"/>
      <c r="L594" s="28"/>
      <c r="M594" s="106" t="s">
        <v>6073</v>
      </c>
      <c r="N594" s="332"/>
      <c r="O594" s="28"/>
      <c r="P594" s="28"/>
      <c r="Q594" s="28"/>
      <c r="S594" s="112">
        <v>0.83</v>
      </c>
      <c r="T594" s="114">
        <v>2028</v>
      </c>
      <c r="U594" s="110">
        <v>7093.39</v>
      </c>
      <c r="V594" s="110"/>
      <c r="W594" s="110">
        <v>7093.39</v>
      </c>
      <c r="X594" s="111">
        <v>1</v>
      </c>
      <c r="Y594" s="112">
        <v>0</v>
      </c>
      <c r="Z594" s="110">
        <v>1205.8763000000004</v>
      </c>
      <c r="AA594" s="110">
        <v>0</v>
      </c>
      <c r="AB594" s="110">
        <v>5887.5136999999995</v>
      </c>
      <c r="AC594" s="110">
        <v>0</v>
      </c>
      <c r="AD594" s="110">
        <v>0</v>
      </c>
      <c r="AE594" s="42" t="s">
        <v>1884</v>
      </c>
      <c r="AF594" s="104" t="s">
        <v>764</v>
      </c>
      <c r="AG594" t="s">
        <v>7859</v>
      </c>
      <c r="AH594">
        <v>0</v>
      </c>
      <c r="AI594" s="495">
        <v>-3960.1054934538943</v>
      </c>
      <c r="AK594" s="27"/>
      <c r="AL594" s="27"/>
      <c r="AM594"/>
      <c r="AN594"/>
      <c r="AO594"/>
      <c r="AP594"/>
      <c r="AQ594"/>
      <c r="AR594"/>
    </row>
    <row r="595" spans="1:44" ht="37.5">
      <c r="A595" s="104" t="s">
        <v>26</v>
      </c>
      <c r="B595" s="104" t="s">
        <v>11</v>
      </c>
      <c r="D595" s="42" t="s">
        <v>944</v>
      </c>
      <c r="F595" s="28" t="s">
        <v>945</v>
      </c>
      <c r="G595" s="28" t="s">
        <v>1211</v>
      </c>
      <c r="H595" s="28"/>
      <c r="I595" s="28"/>
      <c r="J595" s="28"/>
      <c r="K595" s="28"/>
      <c r="L595" s="28"/>
      <c r="M595" s="106" t="s">
        <v>6073</v>
      </c>
      <c r="N595" s="332"/>
      <c r="O595" s="28"/>
      <c r="P595" s="28"/>
      <c r="Q595" s="28"/>
      <c r="S595" s="112">
        <v>0.83</v>
      </c>
      <c r="T595" s="114">
        <v>2028</v>
      </c>
      <c r="U595" s="110">
        <v>540999.07999999996</v>
      </c>
      <c r="V595" s="110"/>
      <c r="W595" s="110">
        <v>540999.07999999996</v>
      </c>
      <c r="X595" s="111">
        <v>1</v>
      </c>
      <c r="Y595" s="112">
        <v>0</v>
      </c>
      <c r="Z595" s="110">
        <v>91969.843600000007</v>
      </c>
      <c r="AA595" s="110">
        <v>0</v>
      </c>
      <c r="AB595" s="110">
        <v>449029.23639999994</v>
      </c>
      <c r="AC595" s="110">
        <v>0</v>
      </c>
      <c r="AD595" s="110">
        <v>0</v>
      </c>
      <c r="AE595" s="42" t="s">
        <v>1884</v>
      </c>
      <c r="AF595" s="104" t="s">
        <v>764</v>
      </c>
      <c r="AG595" t="s">
        <v>8112</v>
      </c>
      <c r="AH595">
        <v>0</v>
      </c>
      <c r="AI595" s="495">
        <v>-302029.55549624405</v>
      </c>
      <c r="AK595" s="27"/>
      <c r="AL595" s="27"/>
      <c r="AM595"/>
      <c r="AN595"/>
      <c r="AO595"/>
      <c r="AP595"/>
      <c r="AQ595"/>
      <c r="AR595"/>
    </row>
    <row r="596" spans="1:44" ht="50">
      <c r="A596" s="104" t="s">
        <v>26</v>
      </c>
      <c r="B596" s="104" t="s">
        <v>11</v>
      </c>
      <c r="D596" s="1" t="s">
        <v>879</v>
      </c>
      <c r="F596" s="28" t="s">
        <v>878</v>
      </c>
      <c r="G596" s="28" t="s">
        <v>1226</v>
      </c>
      <c r="H596" s="28"/>
      <c r="I596" s="28"/>
      <c r="J596" s="28"/>
      <c r="K596" s="28"/>
      <c r="L596" s="28"/>
      <c r="M596" s="106" t="s">
        <v>6024</v>
      </c>
      <c r="N596" s="332"/>
      <c r="O596" s="28"/>
      <c r="P596" s="28"/>
      <c r="Q596" s="28"/>
      <c r="S596" s="112">
        <v>0.3</v>
      </c>
      <c r="T596" s="114">
        <v>2028</v>
      </c>
      <c r="U596" s="110">
        <v>259205.41999999998</v>
      </c>
      <c r="V596" s="110"/>
      <c r="W596" s="110">
        <v>259205.41999999998</v>
      </c>
      <c r="X596" s="111">
        <v>1</v>
      </c>
      <c r="Y596" s="112">
        <v>0</v>
      </c>
      <c r="Z596" s="110">
        <v>181443.79399999997</v>
      </c>
      <c r="AA596" s="110">
        <v>0</v>
      </c>
      <c r="AB596" s="110">
        <v>77761.626000000018</v>
      </c>
      <c r="AC596" s="110">
        <v>0</v>
      </c>
      <c r="AD596" s="110">
        <v>0</v>
      </c>
      <c r="AE596" s="42" t="s">
        <v>1892</v>
      </c>
      <c r="AF596" s="104" t="s">
        <v>764</v>
      </c>
      <c r="AG596" t="s">
        <v>7795</v>
      </c>
      <c r="AH596">
        <v>0</v>
      </c>
      <c r="AI596" s="495">
        <v>1632.406334399122</v>
      </c>
      <c r="AK596" s="27"/>
      <c r="AL596" s="27"/>
      <c r="AM596"/>
      <c r="AN596"/>
      <c r="AO596"/>
      <c r="AP596"/>
      <c r="AQ596"/>
      <c r="AR596"/>
    </row>
    <row r="597" spans="1:44" ht="50">
      <c r="A597" s="104" t="s">
        <v>26</v>
      </c>
      <c r="B597" s="104" t="s">
        <v>11</v>
      </c>
      <c r="D597" s="1" t="s">
        <v>879</v>
      </c>
      <c r="F597" s="28" t="s">
        <v>878</v>
      </c>
      <c r="G597" s="28" t="s">
        <v>1226</v>
      </c>
      <c r="H597" s="28"/>
      <c r="I597" s="28"/>
      <c r="J597" s="28"/>
      <c r="K597" s="28"/>
      <c r="L597" s="28"/>
      <c r="M597" s="106" t="s">
        <v>6024</v>
      </c>
      <c r="N597" s="332"/>
      <c r="O597" s="28"/>
      <c r="P597" s="28"/>
      <c r="Q597" s="28"/>
      <c r="S597" s="112">
        <v>0.3</v>
      </c>
      <c r="T597" s="114">
        <v>2028</v>
      </c>
      <c r="U597" s="110">
        <v>1888458.1600000001</v>
      </c>
      <c r="V597" s="110"/>
      <c r="W597" s="110">
        <v>1888458.1600000001</v>
      </c>
      <c r="X597" s="111">
        <v>1</v>
      </c>
      <c r="Y597" s="112">
        <v>0</v>
      </c>
      <c r="Z597" s="110">
        <v>1321920.7120000001</v>
      </c>
      <c r="AA597" s="110">
        <v>0</v>
      </c>
      <c r="AB597" s="110">
        <v>566537.44800000009</v>
      </c>
      <c r="AC597" s="110">
        <v>0</v>
      </c>
      <c r="AD597" s="110">
        <v>0</v>
      </c>
      <c r="AE597" s="42" t="s">
        <v>1892</v>
      </c>
      <c r="AF597" s="104" t="s">
        <v>764</v>
      </c>
      <c r="AG597" t="s">
        <v>7930</v>
      </c>
      <c r="AH597">
        <v>0</v>
      </c>
      <c r="AI597" s="495">
        <v>11893.003867865533</v>
      </c>
      <c r="AK597" s="27"/>
      <c r="AL597" s="27"/>
      <c r="AM597"/>
      <c r="AN597"/>
      <c r="AO597"/>
      <c r="AP597"/>
      <c r="AQ597"/>
      <c r="AR597"/>
    </row>
    <row r="598" spans="1:44" ht="37.5">
      <c r="A598" s="104" t="s">
        <v>26</v>
      </c>
      <c r="B598" s="104" t="s">
        <v>11</v>
      </c>
      <c r="D598" s="1" t="s">
        <v>870</v>
      </c>
      <c r="F598" s="28" t="s">
        <v>869</v>
      </c>
      <c r="G598" s="28" t="s">
        <v>1287</v>
      </c>
      <c r="H598" s="28"/>
      <c r="I598" s="28"/>
      <c r="J598" s="28"/>
      <c r="K598" s="28"/>
      <c r="L598" s="28"/>
      <c r="M598" s="106" t="s">
        <v>6083</v>
      </c>
      <c r="N598" s="332"/>
      <c r="O598" s="28"/>
      <c r="P598" s="28"/>
      <c r="Q598" s="28"/>
      <c r="S598" s="112">
        <v>0.4</v>
      </c>
      <c r="T598" s="114">
        <v>2028</v>
      </c>
      <c r="U598" s="110">
        <v>14742.55</v>
      </c>
      <c r="V598" s="110"/>
      <c r="W598" s="110">
        <v>14742.55</v>
      </c>
      <c r="X598" s="111">
        <v>1</v>
      </c>
      <c r="Y598" s="112">
        <v>0</v>
      </c>
      <c r="Z598" s="110">
        <v>8845.5299999999988</v>
      </c>
      <c r="AA598" s="110">
        <v>0</v>
      </c>
      <c r="AB598" s="110">
        <v>5897.02</v>
      </c>
      <c r="AC598" s="110">
        <v>0</v>
      </c>
      <c r="AD598" s="110">
        <v>0</v>
      </c>
      <c r="AE598" s="42" t="s">
        <v>1913</v>
      </c>
      <c r="AF598" s="104" t="s">
        <v>764</v>
      </c>
      <c r="AG598" t="s">
        <v>7822</v>
      </c>
      <c r="AH598">
        <v>0</v>
      </c>
      <c r="AI598" s="495">
        <v>-2446.9395502904827</v>
      </c>
      <c r="AK598" s="27"/>
      <c r="AL598" s="27"/>
      <c r="AM598"/>
      <c r="AN598"/>
      <c r="AO598"/>
      <c r="AP598"/>
      <c r="AQ598"/>
      <c r="AR598"/>
    </row>
    <row r="599" spans="1:44" ht="37.5">
      <c r="A599" s="104" t="s">
        <v>26</v>
      </c>
      <c r="B599" s="104" t="s">
        <v>11</v>
      </c>
      <c r="D599" s="1" t="s">
        <v>870</v>
      </c>
      <c r="F599" s="28" t="s">
        <v>869</v>
      </c>
      <c r="G599" s="28" t="s">
        <v>1287</v>
      </c>
      <c r="H599" s="28"/>
      <c r="I599" s="28"/>
      <c r="J599" s="28"/>
      <c r="K599" s="28"/>
      <c r="L599" s="28"/>
      <c r="M599" s="106" t="s">
        <v>6083</v>
      </c>
      <c r="N599" s="332"/>
      <c r="O599" s="28"/>
      <c r="P599" s="28"/>
      <c r="Q599" s="28"/>
      <c r="S599" s="112">
        <v>0.4</v>
      </c>
      <c r="T599" s="114">
        <v>2028</v>
      </c>
      <c r="U599" s="110">
        <v>1076221.3600000003</v>
      </c>
      <c r="V599" s="110"/>
      <c r="W599" s="110">
        <v>1076221.3600000003</v>
      </c>
      <c r="X599" s="111">
        <v>1</v>
      </c>
      <c r="Y599" s="112">
        <v>0</v>
      </c>
      <c r="Z599" s="110">
        <v>645732.81600000022</v>
      </c>
      <c r="AA599" s="110">
        <v>0</v>
      </c>
      <c r="AB599" s="110">
        <v>430488.54400000011</v>
      </c>
      <c r="AC599" s="110">
        <v>0</v>
      </c>
      <c r="AD599" s="110">
        <v>0</v>
      </c>
      <c r="AE599" s="42" t="s">
        <v>1913</v>
      </c>
      <c r="AF599" s="104" t="s">
        <v>764</v>
      </c>
      <c r="AG599" t="s">
        <v>7995</v>
      </c>
      <c r="AH599">
        <v>0</v>
      </c>
      <c r="AI599" s="495">
        <v>-178629.11169719024</v>
      </c>
      <c r="AK599" s="27"/>
      <c r="AL599" s="27"/>
      <c r="AM599"/>
      <c r="AN599"/>
      <c r="AO599"/>
      <c r="AP599"/>
      <c r="AQ599"/>
      <c r="AR599"/>
    </row>
    <row r="600" spans="1:44" ht="37.5">
      <c r="A600" s="104" t="s">
        <v>26</v>
      </c>
      <c r="B600" s="104" t="s">
        <v>11</v>
      </c>
      <c r="D600" s="113" t="s">
        <v>872</v>
      </c>
      <c r="F600" s="28" t="s">
        <v>871</v>
      </c>
      <c r="G600" s="28" t="s">
        <v>1209</v>
      </c>
      <c r="H600" s="28"/>
      <c r="I600" s="28"/>
      <c r="J600" s="28"/>
      <c r="K600" s="28"/>
      <c r="L600" s="28"/>
      <c r="M600" s="106" t="s">
        <v>6024</v>
      </c>
      <c r="N600" s="332"/>
      <c r="O600" s="28"/>
      <c r="P600" s="28"/>
      <c r="Q600" s="28"/>
      <c r="S600" s="112">
        <v>0.9</v>
      </c>
      <c r="T600" s="114">
        <v>2028</v>
      </c>
      <c r="U600" s="110">
        <v>139485.41</v>
      </c>
      <c r="V600" s="110"/>
      <c r="W600" s="110">
        <v>139485.41</v>
      </c>
      <c r="X600" s="111">
        <v>1</v>
      </c>
      <c r="Y600" s="112">
        <v>0</v>
      </c>
      <c r="Z600" s="110">
        <v>13948.540999999997</v>
      </c>
      <c r="AA600" s="110">
        <v>0</v>
      </c>
      <c r="AB600" s="110">
        <v>125536.86900000001</v>
      </c>
      <c r="AC600" s="110">
        <v>0</v>
      </c>
      <c r="AD600" s="110">
        <v>0</v>
      </c>
      <c r="AE600" s="42" t="s">
        <v>1892</v>
      </c>
      <c r="AF600" s="104" t="s">
        <v>764</v>
      </c>
      <c r="AG600" t="s">
        <v>7813</v>
      </c>
      <c r="AH600">
        <v>0</v>
      </c>
      <c r="AI600" s="495">
        <v>2635.3252972903715</v>
      </c>
      <c r="AK600" s="27"/>
      <c r="AL600" s="27"/>
      <c r="AM600"/>
      <c r="AN600"/>
      <c r="AO600"/>
      <c r="AP600"/>
      <c r="AQ600"/>
      <c r="AR600"/>
    </row>
    <row r="601" spans="1:44" ht="37.5">
      <c r="A601" s="104" t="s">
        <v>26</v>
      </c>
      <c r="B601" s="104" t="s">
        <v>11</v>
      </c>
      <c r="D601" s="113" t="s">
        <v>872</v>
      </c>
      <c r="F601" s="28" t="s">
        <v>871</v>
      </c>
      <c r="G601" s="28" t="s">
        <v>1209</v>
      </c>
      <c r="H601" s="28"/>
      <c r="I601" s="28"/>
      <c r="J601" s="28"/>
      <c r="K601" s="28"/>
      <c r="L601" s="28"/>
      <c r="M601" s="106" t="s">
        <v>6024</v>
      </c>
      <c r="N601" s="332"/>
      <c r="O601" s="28"/>
      <c r="P601" s="28"/>
      <c r="Q601" s="28"/>
      <c r="S601" s="112">
        <v>0.9</v>
      </c>
      <c r="T601" s="114">
        <v>2028</v>
      </c>
      <c r="U601" s="110">
        <v>791530.62000000011</v>
      </c>
      <c r="V601" s="110"/>
      <c r="W601" s="110">
        <v>791530.62000000011</v>
      </c>
      <c r="X601" s="111">
        <v>1</v>
      </c>
      <c r="Y601" s="112">
        <v>0</v>
      </c>
      <c r="Z601" s="110">
        <v>79153.061999999991</v>
      </c>
      <c r="AA601" s="110">
        <v>0</v>
      </c>
      <c r="AB601" s="110">
        <v>712377.55800000008</v>
      </c>
      <c r="AC601" s="110">
        <v>0</v>
      </c>
      <c r="AD601" s="110">
        <v>0</v>
      </c>
      <c r="AE601" s="42" t="s">
        <v>1892</v>
      </c>
      <c r="AF601" s="104" t="s">
        <v>764</v>
      </c>
      <c r="AG601" t="s">
        <v>7966</v>
      </c>
      <c r="AH601">
        <v>0</v>
      </c>
      <c r="AI601" s="495">
        <v>14954.54375096243</v>
      </c>
      <c r="AK601" s="27"/>
      <c r="AL601" s="27"/>
      <c r="AM601"/>
      <c r="AN601"/>
      <c r="AO601"/>
      <c r="AP601"/>
      <c r="AQ601"/>
      <c r="AR601"/>
    </row>
    <row r="602" spans="1:44" ht="25">
      <c r="A602" s="104" t="s">
        <v>26</v>
      </c>
      <c r="B602" s="104" t="s">
        <v>11</v>
      </c>
      <c r="D602" s="113" t="s">
        <v>884</v>
      </c>
      <c r="F602" s="28" t="s">
        <v>1289</v>
      </c>
      <c r="G602" s="28" t="s">
        <v>1288</v>
      </c>
      <c r="H602" s="28"/>
      <c r="I602" s="28"/>
      <c r="J602" s="28"/>
      <c r="K602" s="28"/>
      <c r="L602" s="28"/>
      <c r="M602" s="106" t="s">
        <v>6024</v>
      </c>
      <c r="N602" s="332"/>
      <c r="O602" s="28"/>
      <c r="P602" s="28"/>
      <c r="Q602" s="28"/>
      <c r="S602" s="112">
        <v>0.3</v>
      </c>
      <c r="T602" s="114">
        <v>2028</v>
      </c>
      <c r="U602" s="110">
        <v>90094.71</v>
      </c>
      <c r="V602" s="110"/>
      <c r="W602" s="110">
        <v>90094.71</v>
      </c>
      <c r="X602" s="111">
        <v>1</v>
      </c>
      <c r="Y602" s="112">
        <v>0</v>
      </c>
      <c r="Z602" s="110">
        <v>63066.296999999999</v>
      </c>
      <c r="AA602" s="110">
        <v>0</v>
      </c>
      <c r="AB602" s="110">
        <v>27028.413000000008</v>
      </c>
      <c r="AC602" s="110">
        <v>0</v>
      </c>
      <c r="AD602" s="110">
        <v>0</v>
      </c>
      <c r="AE602" s="42" t="s">
        <v>1892</v>
      </c>
      <c r="AF602" s="104" t="s">
        <v>764</v>
      </c>
      <c r="AG602" t="s">
        <v>7794</v>
      </c>
      <c r="AH602">
        <v>0</v>
      </c>
      <c r="AI602" s="495">
        <v>567.39236123940589</v>
      </c>
      <c r="AK602" s="27"/>
      <c r="AL602" s="27"/>
      <c r="AM602"/>
      <c r="AN602"/>
      <c r="AO602"/>
      <c r="AP602"/>
      <c r="AQ602"/>
      <c r="AR602"/>
    </row>
    <row r="603" spans="1:44" ht="25">
      <c r="A603" s="104" t="s">
        <v>26</v>
      </c>
      <c r="B603" s="104" t="s">
        <v>11</v>
      </c>
      <c r="D603" s="113" t="s">
        <v>884</v>
      </c>
      <c r="F603" s="28" t="s">
        <v>1289</v>
      </c>
      <c r="G603" s="28" t="s">
        <v>1288</v>
      </c>
      <c r="H603" s="28"/>
      <c r="I603" s="28"/>
      <c r="J603" s="28"/>
      <c r="K603" s="28"/>
      <c r="L603" s="28"/>
      <c r="M603" s="106" t="s">
        <v>6024</v>
      </c>
      <c r="N603" s="332"/>
      <c r="O603" s="28"/>
      <c r="P603" s="28"/>
      <c r="Q603" s="28"/>
      <c r="S603" s="112">
        <v>0.3</v>
      </c>
      <c r="T603" s="114">
        <v>2028</v>
      </c>
      <c r="U603" s="110">
        <v>398543.39000000013</v>
      </c>
      <c r="V603" s="110"/>
      <c r="W603" s="110">
        <v>398543.39000000013</v>
      </c>
      <c r="X603" s="111">
        <v>1</v>
      </c>
      <c r="Y603" s="112">
        <v>0</v>
      </c>
      <c r="Z603" s="110">
        <v>278980.37300000008</v>
      </c>
      <c r="AA603" s="110">
        <v>0</v>
      </c>
      <c r="AB603" s="110">
        <v>119563.01700000005</v>
      </c>
      <c r="AC603" s="110">
        <v>0</v>
      </c>
      <c r="AD603" s="110">
        <v>0</v>
      </c>
      <c r="AE603" s="42" t="s">
        <v>1892</v>
      </c>
      <c r="AF603" s="104" t="s">
        <v>764</v>
      </c>
      <c r="AG603" t="s">
        <v>7927</v>
      </c>
      <c r="AH603">
        <v>0</v>
      </c>
      <c r="AI603" s="495">
        <v>2509.9195625187917</v>
      </c>
      <c r="AK603" s="27"/>
      <c r="AL603" s="27"/>
      <c r="AM603"/>
      <c r="AN603"/>
      <c r="AO603"/>
      <c r="AP603"/>
      <c r="AQ603"/>
      <c r="AR603"/>
    </row>
    <row r="604" spans="1:44" ht="25">
      <c r="A604" s="104" t="s">
        <v>26</v>
      </c>
      <c r="B604" s="104" t="s">
        <v>11</v>
      </c>
      <c r="D604" s="113" t="s">
        <v>6579</v>
      </c>
      <c r="F604" s="28" t="s">
        <v>827</v>
      </c>
      <c r="G604" s="28" t="s">
        <v>1237</v>
      </c>
      <c r="H604" s="28"/>
      <c r="I604" s="28"/>
      <c r="J604" s="28"/>
      <c r="K604" s="28"/>
      <c r="L604" s="28"/>
      <c r="M604" s="106" t="s">
        <v>6039</v>
      </c>
      <c r="N604" s="332"/>
      <c r="O604" s="28"/>
      <c r="P604" s="28"/>
      <c r="Q604" s="28"/>
      <c r="S604" s="112">
        <v>0.9</v>
      </c>
      <c r="T604" s="114">
        <v>2028</v>
      </c>
      <c r="U604" s="110">
        <v>52.5</v>
      </c>
      <c r="V604" s="110"/>
      <c r="W604" s="110">
        <v>52.5</v>
      </c>
      <c r="X604" s="111">
        <v>1</v>
      </c>
      <c r="Y604" s="112">
        <v>0</v>
      </c>
      <c r="Z604" s="110">
        <v>5.2499999999999991</v>
      </c>
      <c r="AA604" s="110">
        <v>0</v>
      </c>
      <c r="AB604" s="110">
        <v>47.25</v>
      </c>
      <c r="AC604" s="110">
        <v>0</v>
      </c>
      <c r="AD604" s="110">
        <v>0</v>
      </c>
      <c r="AE604" s="42" t="s">
        <v>1900</v>
      </c>
      <c r="AF604" s="104" t="s">
        <v>764</v>
      </c>
      <c r="AG604" t="s">
        <v>7799</v>
      </c>
      <c r="AH604">
        <v>0</v>
      </c>
      <c r="AI604" s="495">
        <v>-17.242864901631048</v>
      </c>
      <c r="AK604" s="27"/>
      <c r="AL604" s="27"/>
      <c r="AM604"/>
      <c r="AN604"/>
      <c r="AO604"/>
      <c r="AP604"/>
      <c r="AQ604"/>
      <c r="AR604"/>
    </row>
    <row r="605" spans="1:44" ht="37.5">
      <c r="A605" s="104" t="s">
        <v>26</v>
      </c>
      <c r="B605" s="104" t="s">
        <v>11</v>
      </c>
      <c r="D605" s="113" t="s">
        <v>951</v>
      </c>
      <c r="F605" s="28" t="s">
        <v>952</v>
      </c>
      <c r="G605" s="28" t="s">
        <v>1291</v>
      </c>
      <c r="H605" s="28"/>
      <c r="I605" s="28"/>
      <c r="J605" s="28"/>
      <c r="K605" s="28"/>
      <c r="L605" s="28"/>
      <c r="M605" s="106" t="s">
        <v>6073</v>
      </c>
      <c r="N605" s="332"/>
      <c r="O605" s="28"/>
      <c r="P605" s="28"/>
      <c r="Q605" s="28"/>
      <c r="S605" s="112">
        <v>0.25</v>
      </c>
      <c r="T605" s="114">
        <v>2028</v>
      </c>
      <c r="U605" s="110">
        <v>219282.74999999997</v>
      </c>
      <c r="V605" s="110"/>
      <c r="W605" s="110">
        <v>219282.74999999997</v>
      </c>
      <c r="X605" s="111">
        <v>1</v>
      </c>
      <c r="Y605" s="112">
        <v>0</v>
      </c>
      <c r="Z605" s="110">
        <v>164462.06249999997</v>
      </c>
      <c r="AA605" s="110">
        <v>0</v>
      </c>
      <c r="AB605" s="110">
        <v>54820.6875</v>
      </c>
      <c r="AC605" s="110">
        <v>0</v>
      </c>
      <c r="AD605" s="110">
        <v>0</v>
      </c>
      <c r="AE605" s="42" t="s">
        <v>1884</v>
      </c>
      <c r="AF605" s="104" t="s">
        <v>764</v>
      </c>
      <c r="AG605" t="s">
        <v>8052</v>
      </c>
      <c r="AH605">
        <v>0</v>
      </c>
      <c r="AI605" s="495">
        <v>-36873.919414178046</v>
      </c>
      <c r="AK605" s="27"/>
      <c r="AL605" s="27"/>
      <c r="AM605"/>
      <c r="AN605"/>
      <c r="AO605"/>
      <c r="AP605"/>
      <c r="AQ605"/>
      <c r="AR605"/>
    </row>
    <row r="606" spans="1:44" ht="25">
      <c r="A606" s="104" t="s">
        <v>26</v>
      </c>
      <c r="B606" s="104" t="s">
        <v>11</v>
      </c>
      <c r="D606" s="113" t="s">
        <v>950</v>
      </c>
      <c r="F606" s="28" t="s">
        <v>1186</v>
      </c>
      <c r="G606" s="28" t="s">
        <v>1171</v>
      </c>
      <c r="H606" s="28"/>
      <c r="I606" s="28"/>
      <c r="J606" s="28"/>
      <c r="K606" s="28"/>
      <c r="L606" s="28"/>
      <c r="M606" s="106" t="s">
        <v>6073</v>
      </c>
      <c r="N606" s="332"/>
      <c r="O606" s="28"/>
      <c r="P606" s="28"/>
      <c r="Q606" s="28"/>
      <c r="S606" s="112">
        <v>0.4</v>
      </c>
      <c r="T606" s="114">
        <v>2028</v>
      </c>
      <c r="U606" s="110">
        <v>219921.26</v>
      </c>
      <c r="V606" s="110"/>
      <c r="W606" s="110">
        <v>219921.26</v>
      </c>
      <c r="X606" s="111">
        <v>1</v>
      </c>
      <c r="Y606" s="112">
        <v>0</v>
      </c>
      <c r="Z606" s="110">
        <v>131952.75599999999</v>
      </c>
      <c r="AA606" s="110">
        <v>0</v>
      </c>
      <c r="AB606" s="110">
        <v>87968.504000000015</v>
      </c>
      <c r="AC606" s="110">
        <v>0</v>
      </c>
      <c r="AD606" s="110">
        <v>0</v>
      </c>
      <c r="AE606" s="42" t="s">
        <v>1884</v>
      </c>
      <c r="AF606" s="104" t="s">
        <v>764</v>
      </c>
      <c r="AG606" t="s">
        <v>8066</v>
      </c>
      <c r="AH606">
        <v>0</v>
      </c>
      <c r="AI606" s="495">
        <v>-59170.062897912401</v>
      </c>
      <c r="AK606" s="27"/>
      <c r="AL606" s="27"/>
      <c r="AM606"/>
      <c r="AN606"/>
      <c r="AO606"/>
      <c r="AP606"/>
      <c r="AQ606"/>
      <c r="AR606"/>
    </row>
    <row r="607" spans="1:44" ht="50">
      <c r="A607" s="104" t="s">
        <v>26</v>
      </c>
      <c r="B607" s="104" t="s">
        <v>11</v>
      </c>
      <c r="D607" s="113" t="s">
        <v>972</v>
      </c>
      <c r="F607" s="28" t="s">
        <v>6578</v>
      </c>
      <c r="G607" s="28" t="s">
        <v>1210</v>
      </c>
      <c r="H607" s="28"/>
      <c r="I607" s="28"/>
      <c r="J607" s="28"/>
      <c r="K607" s="28"/>
      <c r="L607" s="28"/>
      <c r="M607" s="106" t="s">
        <v>6009</v>
      </c>
      <c r="N607" s="332"/>
      <c r="O607" s="28"/>
      <c r="P607" s="28"/>
      <c r="Q607" s="28"/>
      <c r="S607" s="112">
        <v>0.9</v>
      </c>
      <c r="T607" s="114">
        <v>2033</v>
      </c>
      <c r="U607" s="110">
        <v>6214.34</v>
      </c>
      <c r="V607" s="110"/>
      <c r="W607" s="110">
        <v>6214.34</v>
      </c>
      <c r="X607" s="111">
        <v>0.67</v>
      </c>
      <c r="Y607" s="112">
        <v>0.32999999999999996</v>
      </c>
      <c r="Z607" s="110">
        <v>621.43399999999986</v>
      </c>
      <c r="AA607" s="110">
        <v>0</v>
      </c>
      <c r="AB607" s="110">
        <v>3747.2470200000002</v>
      </c>
      <c r="AC607" s="110">
        <v>1845.6589799999997</v>
      </c>
      <c r="AD607" s="110">
        <v>0</v>
      </c>
      <c r="AE607" s="42" t="s">
        <v>1907</v>
      </c>
      <c r="AF607" s="104" t="s">
        <v>764</v>
      </c>
      <c r="AG607" t="s">
        <v>7797</v>
      </c>
      <c r="AH607">
        <v>0</v>
      </c>
      <c r="AI607" s="495">
        <v>-3747.2470200000002</v>
      </c>
      <c r="AK607" s="27"/>
      <c r="AL607" s="27"/>
      <c r="AM607"/>
      <c r="AN607"/>
      <c r="AO607"/>
      <c r="AP607"/>
      <c r="AQ607"/>
      <c r="AR607"/>
    </row>
    <row r="608" spans="1:44" ht="50">
      <c r="A608" s="104" t="s">
        <v>26</v>
      </c>
      <c r="B608" s="104" t="s">
        <v>11</v>
      </c>
      <c r="D608" s="113" t="s">
        <v>972</v>
      </c>
      <c r="F608" s="28" t="s">
        <v>6578</v>
      </c>
      <c r="G608" s="28" t="s">
        <v>1210</v>
      </c>
      <c r="H608" s="28"/>
      <c r="I608" s="28"/>
      <c r="J608" s="28"/>
      <c r="K608" s="28"/>
      <c r="L608" s="28"/>
      <c r="M608" s="106" t="s">
        <v>6009</v>
      </c>
      <c r="N608" s="332"/>
      <c r="O608" s="28"/>
      <c r="P608" s="28"/>
      <c r="Q608" s="28"/>
      <c r="S608" s="112">
        <v>0.9</v>
      </c>
      <c r="T608" s="114">
        <v>2033</v>
      </c>
      <c r="U608" s="110">
        <v>170240.71</v>
      </c>
      <c r="V608" s="110"/>
      <c r="W608" s="110">
        <v>170240.71</v>
      </c>
      <c r="X608" s="111">
        <v>0.67</v>
      </c>
      <c r="Y608" s="112">
        <v>0.32999999999999996</v>
      </c>
      <c r="Z608" s="110">
        <v>17024.070999999996</v>
      </c>
      <c r="AA608" s="110">
        <v>0</v>
      </c>
      <c r="AB608" s="110">
        <v>102655.14813</v>
      </c>
      <c r="AC608" s="110">
        <v>50561.490869999994</v>
      </c>
      <c r="AD608" s="110">
        <v>0</v>
      </c>
      <c r="AE608" s="42" t="s">
        <v>1907</v>
      </c>
      <c r="AF608" s="104" t="s">
        <v>764</v>
      </c>
      <c r="AG608" t="s">
        <v>7935</v>
      </c>
      <c r="AH608">
        <v>0</v>
      </c>
      <c r="AI608" s="495">
        <v>-102655.14813000002</v>
      </c>
      <c r="AK608" s="27"/>
      <c r="AL608" s="27"/>
      <c r="AM608"/>
      <c r="AN608"/>
      <c r="AO608"/>
      <c r="AP608"/>
      <c r="AQ608"/>
      <c r="AR608"/>
    </row>
    <row r="609" spans="1:44" ht="37.5">
      <c r="A609" s="104" t="s">
        <v>26</v>
      </c>
      <c r="B609" s="104" t="s">
        <v>11</v>
      </c>
      <c r="D609" s="113" t="s">
        <v>973</v>
      </c>
      <c r="F609" s="28" t="s">
        <v>974</v>
      </c>
      <c r="G609" s="28" t="s">
        <v>1290</v>
      </c>
      <c r="H609" s="28"/>
      <c r="I609" s="28"/>
      <c r="J609" s="28"/>
      <c r="K609" s="28"/>
      <c r="L609" s="28"/>
      <c r="M609" s="106" t="s">
        <v>6009</v>
      </c>
      <c r="N609" s="332"/>
      <c r="O609" s="28"/>
      <c r="P609" s="28"/>
      <c r="Q609" s="28"/>
      <c r="S609" s="112">
        <v>0.9</v>
      </c>
      <c r="T609" s="114">
        <v>2033</v>
      </c>
      <c r="U609" s="110">
        <v>2160</v>
      </c>
      <c r="V609" s="110"/>
      <c r="W609" s="110">
        <v>2160</v>
      </c>
      <c r="X609" s="111">
        <v>0.67</v>
      </c>
      <c r="Y609" s="112">
        <v>0.32999999999999996</v>
      </c>
      <c r="Z609" s="110">
        <v>215.99999999999994</v>
      </c>
      <c r="AA609" s="110">
        <v>0</v>
      </c>
      <c r="AB609" s="110">
        <v>1302.48</v>
      </c>
      <c r="AC609" s="110">
        <v>641.51999999999987</v>
      </c>
      <c r="AD609" s="110">
        <v>0</v>
      </c>
      <c r="AE609" s="42" t="s">
        <v>1907</v>
      </c>
      <c r="AF609" s="104" t="s">
        <v>764</v>
      </c>
      <c r="AG609" t="s">
        <v>7798</v>
      </c>
      <c r="AH609">
        <v>0</v>
      </c>
      <c r="AI609" s="495">
        <v>-1302.48</v>
      </c>
      <c r="AK609" s="27"/>
      <c r="AL609" s="27"/>
      <c r="AM609"/>
      <c r="AN609"/>
      <c r="AO609"/>
      <c r="AP609"/>
      <c r="AQ609"/>
      <c r="AR609"/>
    </row>
    <row r="610" spans="1:44" ht="37.5">
      <c r="A610" s="104" t="s">
        <v>26</v>
      </c>
      <c r="B610" s="104" t="s">
        <v>11</v>
      </c>
      <c r="D610" s="113" t="s">
        <v>973</v>
      </c>
      <c r="F610" s="28" t="s">
        <v>974</v>
      </c>
      <c r="G610" s="28" t="s">
        <v>1290</v>
      </c>
      <c r="H610" s="28"/>
      <c r="I610" s="28"/>
      <c r="J610" s="28"/>
      <c r="K610" s="28"/>
      <c r="L610" s="28"/>
      <c r="M610" s="106" t="s">
        <v>6009</v>
      </c>
      <c r="N610" s="332"/>
      <c r="O610" s="28"/>
      <c r="P610" s="28"/>
      <c r="Q610" s="28"/>
      <c r="S610" s="112">
        <v>0.9</v>
      </c>
      <c r="T610" s="114">
        <v>2033</v>
      </c>
      <c r="U610" s="110">
        <v>151595.11000000002</v>
      </c>
      <c r="V610" s="110"/>
      <c r="W610" s="110">
        <v>151595.11000000002</v>
      </c>
      <c r="X610" s="111">
        <v>0.67</v>
      </c>
      <c r="Y610" s="112">
        <v>0.32999999999999996</v>
      </c>
      <c r="Z610" s="110">
        <v>15159.510999999999</v>
      </c>
      <c r="AA610" s="110">
        <v>0</v>
      </c>
      <c r="AB610" s="110">
        <v>91411.85133000002</v>
      </c>
      <c r="AC610" s="110">
        <v>45023.747669999997</v>
      </c>
      <c r="AD610" s="110">
        <v>0</v>
      </c>
      <c r="AE610" s="42" t="s">
        <v>1907</v>
      </c>
      <c r="AF610" s="104" t="s">
        <v>764</v>
      </c>
      <c r="AG610" t="s">
        <v>7936</v>
      </c>
      <c r="AH610">
        <v>0</v>
      </c>
      <c r="AI610" s="495">
        <v>-91411.85133000002</v>
      </c>
      <c r="AK610" s="27"/>
      <c r="AL610" s="27"/>
      <c r="AM610"/>
      <c r="AN610"/>
      <c r="AO610"/>
      <c r="AP610"/>
      <c r="AQ610"/>
      <c r="AR610"/>
    </row>
    <row r="611" spans="1:44" ht="37.5">
      <c r="A611" s="104" t="s">
        <v>26</v>
      </c>
      <c r="B611" s="104" t="s">
        <v>11</v>
      </c>
      <c r="D611" s="42" t="s">
        <v>893</v>
      </c>
      <c r="F611" s="28" t="s">
        <v>1205</v>
      </c>
      <c r="G611" s="28" t="s">
        <v>1184</v>
      </c>
      <c r="H611" s="28"/>
      <c r="I611" s="28"/>
      <c r="J611" s="28"/>
      <c r="K611" s="28"/>
      <c r="L611" s="28"/>
      <c r="M611" s="106" t="s">
        <v>6033</v>
      </c>
      <c r="N611" s="332"/>
      <c r="O611" s="28"/>
      <c r="P611" s="28"/>
      <c r="Q611" s="28"/>
      <c r="S611" s="112">
        <v>0.4</v>
      </c>
      <c r="T611" s="114">
        <v>2028</v>
      </c>
      <c r="U611" s="110">
        <v>225181.92</v>
      </c>
      <c r="V611" s="110"/>
      <c r="W611" s="110">
        <v>225181.92</v>
      </c>
      <c r="X611" s="111">
        <v>1</v>
      </c>
      <c r="Y611" s="112">
        <v>0</v>
      </c>
      <c r="Z611" s="110">
        <v>135109.152</v>
      </c>
      <c r="AA611" s="110">
        <v>0</v>
      </c>
      <c r="AB611" s="110">
        <v>90072.768000000011</v>
      </c>
      <c r="AC611" s="110">
        <v>0</v>
      </c>
      <c r="AD611" s="110">
        <v>0</v>
      </c>
      <c r="AE611" s="42" t="s">
        <v>1894</v>
      </c>
      <c r="AF611" s="104" t="s">
        <v>764</v>
      </c>
      <c r="AG611" t="s">
        <v>8129</v>
      </c>
      <c r="AH611">
        <v>0</v>
      </c>
      <c r="AI611" s="495">
        <v>-32207.950424369508</v>
      </c>
      <c r="AK611" s="27"/>
      <c r="AL611" s="27"/>
      <c r="AM611"/>
      <c r="AN611"/>
      <c r="AO611"/>
      <c r="AP611"/>
      <c r="AQ611"/>
      <c r="AR611"/>
    </row>
    <row r="612" spans="1:44" ht="50">
      <c r="A612" s="104" t="s">
        <v>26</v>
      </c>
      <c r="B612" s="104" t="s">
        <v>11</v>
      </c>
      <c r="D612" s="113" t="s">
        <v>970</v>
      </c>
      <c r="F612" s="28" t="s">
        <v>1283</v>
      </c>
      <c r="G612" s="28" t="s">
        <v>1284</v>
      </c>
      <c r="H612" s="28"/>
      <c r="I612" s="28"/>
      <c r="J612" s="28"/>
      <c r="K612" s="28"/>
      <c r="L612" s="28"/>
      <c r="M612" s="106" t="s">
        <v>6045</v>
      </c>
      <c r="N612" s="332"/>
      <c r="O612" s="28"/>
      <c r="P612" s="28"/>
      <c r="Q612" s="28"/>
      <c r="S612" s="112">
        <v>0.6</v>
      </c>
      <c r="T612" s="114">
        <v>2028</v>
      </c>
      <c r="U612" s="110">
        <v>5491.4400000000005</v>
      </c>
      <c r="V612" s="110"/>
      <c r="W612" s="110">
        <v>5491.4400000000005</v>
      </c>
      <c r="X612" s="111">
        <v>1</v>
      </c>
      <c r="Y612" s="112">
        <v>0</v>
      </c>
      <c r="Z612" s="110">
        <v>2196.5760000000005</v>
      </c>
      <c r="AA612" s="110">
        <v>0</v>
      </c>
      <c r="AB612" s="110">
        <v>3294.864</v>
      </c>
      <c r="AC612" s="110">
        <v>0</v>
      </c>
      <c r="AD612" s="110">
        <v>0</v>
      </c>
      <c r="AE612" s="42" t="s">
        <v>1912</v>
      </c>
      <c r="AF612" s="104" t="s">
        <v>764</v>
      </c>
      <c r="AG612" t="s">
        <v>7796</v>
      </c>
      <c r="AH612">
        <v>0</v>
      </c>
      <c r="AI612" s="495">
        <v>-3294.8640000000005</v>
      </c>
      <c r="AK612" s="27"/>
      <c r="AL612" s="27"/>
      <c r="AM612"/>
      <c r="AN612"/>
      <c r="AO612"/>
      <c r="AP612"/>
      <c r="AQ612"/>
      <c r="AR612"/>
    </row>
    <row r="613" spans="1:44" ht="50">
      <c r="A613" s="104" t="s">
        <v>26</v>
      </c>
      <c r="B613" s="104" t="s">
        <v>11</v>
      </c>
      <c r="D613" s="113" t="s">
        <v>970</v>
      </c>
      <c r="F613" s="28" t="s">
        <v>1283</v>
      </c>
      <c r="G613" s="28" t="s">
        <v>1284</v>
      </c>
      <c r="H613" s="28"/>
      <c r="I613" s="28"/>
      <c r="J613" s="28"/>
      <c r="K613" s="28"/>
      <c r="L613" s="28"/>
      <c r="M613" s="106" t="s">
        <v>6045</v>
      </c>
      <c r="N613" s="332"/>
      <c r="O613" s="28"/>
      <c r="P613" s="28"/>
      <c r="Q613" s="28"/>
      <c r="S613" s="112">
        <v>0.6</v>
      </c>
      <c r="T613" s="114">
        <v>2028</v>
      </c>
      <c r="U613" s="110">
        <v>134681.59999999998</v>
      </c>
      <c r="V613" s="110"/>
      <c r="W613" s="110">
        <v>134681.59999999998</v>
      </c>
      <c r="X613" s="111">
        <v>1</v>
      </c>
      <c r="Y613" s="112">
        <v>0</v>
      </c>
      <c r="Z613" s="110">
        <v>53872.639999999992</v>
      </c>
      <c r="AA613" s="110">
        <v>0</v>
      </c>
      <c r="AB613" s="110">
        <v>80808.959999999992</v>
      </c>
      <c r="AC613" s="110">
        <v>0</v>
      </c>
      <c r="AD613" s="110">
        <v>0</v>
      </c>
      <c r="AE613" s="42" t="s">
        <v>1912</v>
      </c>
      <c r="AF613" s="104" t="s">
        <v>764</v>
      </c>
      <c r="AG613" t="s">
        <v>7932</v>
      </c>
      <c r="AH613">
        <v>0</v>
      </c>
      <c r="AI613" s="495">
        <v>-80808.960000000006</v>
      </c>
      <c r="AK613" s="27"/>
      <c r="AL613" s="27"/>
      <c r="AM613"/>
      <c r="AN613"/>
      <c r="AO613"/>
      <c r="AP613"/>
      <c r="AQ613"/>
      <c r="AR613"/>
    </row>
    <row r="614" spans="1:44" ht="25">
      <c r="A614" s="104" t="s">
        <v>26</v>
      </c>
      <c r="B614" s="104" t="s">
        <v>11</v>
      </c>
      <c r="D614" s="42" t="s">
        <v>959</v>
      </c>
      <c r="F614" s="28" t="s">
        <v>960</v>
      </c>
      <c r="G614" s="28" t="s">
        <v>1184</v>
      </c>
      <c r="H614" s="28"/>
      <c r="I614" s="28"/>
      <c r="J614" s="28"/>
      <c r="K614" s="28"/>
      <c r="L614" s="28"/>
      <c r="M614" s="106" t="s">
        <v>6055</v>
      </c>
      <c r="N614" s="332"/>
      <c r="O614" s="28"/>
      <c r="P614" s="28"/>
      <c r="Q614" s="28"/>
      <c r="S614" s="112">
        <v>0.83</v>
      </c>
      <c r="T614" s="114">
        <v>2028</v>
      </c>
      <c r="U614" s="110">
        <v>282582.70999999996</v>
      </c>
      <c r="V614" s="110"/>
      <c r="W614" s="110">
        <v>282582.70999999996</v>
      </c>
      <c r="X614" s="111">
        <v>1</v>
      </c>
      <c r="Y614" s="112">
        <v>0</v>
      </c>
      <c r="Z614" s="110">
        <v>48039.060700000002</v>
      </c>
      <c r="AA614" s="110">
        <v>0</v>
      </c>
      <c r="AB614" s="110">
        <v>234543.64929999996</v>
      </c>
      <c r="AC614" s="110">
        <v>0</v>
      </c>
      <c r="AD614" s="110">
        <v>0</v>
      </c>
      <c r="AE614" s="42" t="s">
        <v>1886</v>
      </c>
      <c r="AF614" s="104" t="s">
        <v>764</v>
      </c>
      <c r="AG614" t="s">
        <v>8124</v>
      </c>
      <c r="AH614">
        <v>0</v>
      </c>
      <c r="AI614" s="495">
        <v>-22689.558195763482</v>
      </c>
      <c r="AK614" s="27"/>
      <c r="AL614" s="27"/>
      <c r="AM614"/>
      <c r="AN614"/>
      <c r="AO614"/>
      <c r="AP614"/>
      <c r="AQ614"/>
      <c r="AR614"/>
    </row>
    <row r="615" spans="1:44" ht="25">
      <c r="A615" s="104" t="s">
        <v>26</v>
      </c>
      <c r="B615" s="104" t="s">
        <v>11</v>
      </c>
      <c r="D615" s="113" t="s">
        <v>962</v>
      </c>
      <c r="F615" s="28" t="s">
        <v>963</v>
      </c>
      <c r="G615" s="28" t="s">
        <v>1269</v>
      </c>
      <c r="H615" s="28"/>
      <c r="I615" s="28"/>
      <c r="J615" s="28"/>
      <c r="K615" s="28"/>
      <c r="L615" s="28"/>
      <c r="M615" s="106" t="s">
        <v>6055</v>
      </c>
      <c r="N615" s="332"/>
      <c r="O615" s="28"/>
      <c r="P615" s="28"/>
      <c r="Q615" s="28"/>
      <c r="S615" s="112">
        <v>0.7</v>
      </c>
      <c r="T615" s="114">
        <v>2028</v>
      </c>
      <c r="U615" s="110">
        <v>33569.160000000003</v>
      </c>
      <c r="V615" s="110"/>
      <c r="W615" s="110">
        <v>33569.160000000003</v>
      </c>
      <c r="X615" s="111">
        <v>1</v>
      </c>
      <c r="Y615" s="112">
        <v>0</v>
      </c>
      <c r="Z615" s="110">
        <v>10070.748000000003</v>
      </c>
      <c r="AA615" s="110">
        <v>0</v>
      </c>
      <c r="AB615" s="110">
        <v>23498.412</v>
      </c>
      <c r="AC615" s="110">
        <v>0</v>
      </c>
      <c r="AD615" s="110">
        <v>0</v>
      </c>
      <c r="AE615" s="42" t="s">
        <v>1886</v>
      </c>
      <c r="AF615" s="104" t="s">
        <v>764</v>
      </c>
      <c r="AG615" t="s">
        <v>7833</v>
      </c>
      <c r="AH615">
        <v>0</v>
      </c>
      <c r="AI615" s="495">
        <v>-2273.2168966129711</v>
      </c>
      <c r="AK615" s="27"/>
      <c r="AL615" s="27"/>
      <c r="AM615"/>
      <c r="AN615"/>
      <c r="AO615"/>
      <c r="AP615"/>
      <c r="AQ615"/>
      <c r="AR615"/>
    </row>
    <row r="616" spans="1:44" ht="25">
      <c r="A616" s="104" t="s">
        <v>26</v>
      </c>
      <c r="B616" s="104" t="s">
        <v>11</v>
      </c>
      <c r="D616" s="113" t="s">
        <v>962</v>
      </c>
      <c r="F616" s="28" t="s">
        <v>963</v>
      </c>
      <c r="G616" s="28" t="s">
        <v>1269</v>
      </c>
      <c r="H616" s="28"/>
      <c r="I616" s="28"/>
      <c r="J616" s="28"/>
      <c r="K616" s="28"/>
      <c r="L616" s="28"/>
      <c r="M616" s="106" t="s">
        <v>6055</v>
      </c>
      <c r="N616" s="332"/>
      <c r="O616" s="28"/>
      <c r="P616" s="28"/>
      <c r="Q616" s="28"/>
      <c r="S616" s="112">
        <v>0.7</v>
      </c>
      <c r="T616" s="114">
        <v>2028</v>
      </c>
      <c r="U616" s="110">
        <v>41923.070000000007</v>
      </c>
      <c r="V616" s="110"/>
      <c r="W616" s="110">
        <v>41923.070000000007</v>
      </c>
      <c r="X616" s="111">
        <v>1</v>
      </c>
      <c r="Y616" s="112">
        <v>0</v>
      </c>
      <c r="Z616" s="110">
        <v>12576.921000000004</v>
      </c>
      <c r="AA616" s="110">
        <v>0</v>
      </c>
      <c r="AB616" s="110">
        <v>29346.149000000005</v>
      </c>
      <c r="AC616" s="110">
        <v>0</v>
      </c>
      <c r="AD616" s="110">
        <v>0</v>
      </c>
      <c r="AE616" s="42" t="s">
        <v>1886</v>
      </c>
      <c r="AF616" s="104" t="s">
        <v>764</v>
      </c>
      <c r="AG616" t="s">
        <v>8062</v>
      </c>
      <c r="AH616">
        <v>0</v>
      </c>
      <c r="AI616" s="495">
        <v>-2838.9221261982234</v>
      </c>
      <c r="AK616" s="27"/>
      <c r="AL616" s="27"/>
      <c r="AM616"/>
      <c r="AN616"/>
      <c r="AO616"/>
      <c r="AP616"/>
      <c r="AQ616"/>
      <c r="AR616"/>
    </row>
    <row r="617" spans="1:44" ht="37.5">
      <c r="A617" s="104" t="s">
        <v>26</v>
      </c>
      <c r="B617" s="104" t="s">
        <v>11</v>
      </c>
      <c r="D617" s="113" t="s">
        <v>967</v>
      </c>
      <c r="F617" s="28" t="s">
        <v>1213</v>
      </c>
      <c r="G617" s="28" t="s">
        <v>1212</v>
      </c>
      <c r="H617" s="28"/>
      <c r="I617" s="28"/>
      <c r="J617" s="28"/>
      <c r="K617" s="28"/>
      <c r="L617" s="28"/>
      <c r="M617" s="106" t="s">
        <v>6055</v>
      </c>
      <c r="N617" s="332"/>
      <c r="O617" s="28"/>
      <c r="P617" s="28"/>
      <c r="Q617" s="28"/>
      <c r="S617" s="112">
        <v>0.83</v>
      </c>
      <c r="T617" s="114">
        <v>2028</v>
      </c>
      <c r="U617" s="110">
        <v>1921.5</v>
      </c>
      <c r="V617" s="110"/>
      <c r="W617" s="110">
        <v>1921.5</v>
      </c>
      <c r="X617" s="111">
        <v>1</v>
      </c>
      <c r="Y617" s="112">
        <v>0</v>
      </c>
      <c r="Z617" s="110">
        <v>326.65500000000009</v>
      </c>
      <c r="AA617" s="110">
        <v>0</v>
      </c>
      <c r="AB617" s="110">
        <v>1594.8449999999998</v>
      </c>
      <c r="AC617" s="110">
        <v>0</v>
      </c>
      <c r="AD617" s="110">
        <v>0</v>
      </c>
      <c r="AE617" s="42" t="s">
        <v>1886</v>
      </c>
      <c r="AF617" s="104" t="s">
        <v>764</v>
      </c>
      <c r="AG617" t="s">
        <v>7832</v>
      </c>
      <c r="AH617">
        <v>0</v>
      </c>
      <c r="AI617" s="495">
        <v>-154.28398316782909</v>
      </c>
      <c r="AK617" s="27"/>
      <c r="AL617" s="27"/>
      <c r="AM617"/>
      <c r="AN617"/>
      <c r="AO617"/>
      <c r="AP617"/>
      <c r="AQ617"/>
      <c r="AR617"/>
    </row>
    <row r="618" spans="1:44" ht="37.5">
      <c r="A618" s="104" t="s">
        <v>26</v>
      </c>
      <c r="B618" s="104" t="s">
        <v>11</v>
      </c>
      <c r="D618" s="113" t="s">
        <v>967</v>
      </c>
      <c r="F618" s="28" t="s">
        <v>1213</v>
      </c>
      <c r="G618" s="28" t="s">
        <v>1212</v>
      </c>
      <c r="H618" s="28"/>
      <c r="I618" s="28"/>
      <c r="J618" s="28"/>
      <c r="K618" s="28"/>
      <c r="L618" s="28"/>
      <c r="M618" s="106" t="s">
        <v>6055</v>
      </c>
      <c r="N618" s="332"/>
      <c r="O618" s="28"/>
      <c r="P618" s="28"/>
      <c r="Q618" s="28"/>
      <c r="S618" s="112">
        <v>0.83</v>
      </c>
      <c r="T618" s="114">
        <v>2028</v>
      </c>
      <c r="U618" s="110">
        <v>91983.75</v>
      </c>
      <c r="V618" s="110"/>
      <c r="W618" s="110">
        <v>91983.75</v>
      </c>
      <c r="X618" s="111">
        <v>1</v>
      </c>
      <c r="Y618" s="112">
        <v>0</v>
      </c>
      <c r="Z618" s="110">
        <v>15637.237500000003</v>
      </c>
      <c r="AA618" s="110">
        <v>0</v>
      </c>
      <c r="AB618" s="110">
        <v>76346.512499999997</v>
      </c>
      <c r="AC618" s="110">
        <v>0</v>
      </c>
      <c r="AD618" s="110">
        <v>0</v>
      </c>
      <c r="AE618" s="42" t="s">
        <v>1886</v>
      </c>
      <c r="AF618" s="104" t="s">
        <v>764</v>
      </c>
      <c r="AG618" t="s">
        <v>8061</v>
      </c>
      <c r="AH618">
        <v>0</v>
      </c>
      <c r="AI618" s="495">
        <v>-7385.698327719907</v>
      </c>
      <c r="AK618" s="27"/>
      <c r="AL618" s="27"/>
      <c r="AM618"/>
      <c r="AN618"/>
      <c r="AO618"/>
      <c r="AP618"/>
      <c r="AQ618"/>
      <c r="AR618"/>
    </row>
    <row r="619" spans="1:44" ht="25">
      <c r="A619" s="104" t="s">
        <v>5882</v>
      </c>
      <c r="B619" s="104" t="s">
        <v>280</v>
      </c>
      <c r="D619" s="1" t="s">
        <v>6589</v>
      </c>
      <c r="F619" s="28" t="s">
        <v>713</v>
      </c>
      <c r="G619" s="28" t="s">
        <v>1286</v>
      </c>
      <c r="H619" s="28"/>
      <c r="I619" s="28"/>
      <c r="J619" s="28"/>
      <c r="K619" s="28"/>
      <c r="L619" s="28"/>
      <c r="M619" s="106" t="s">
        <v>6332</v>
      </c>
      <c r="N619" s="332"/>
      <c r="O619" s="28"/>
      <c r="P619" s="28"/>
      <c r="Q619" s="28"/>
      <c r="S619" s="112">
        <v>0.5</v>
      </c>
      <c r="T619" s="114">
        <v>2028</v>
      </c>
      <c r="U619" s="110">
        <v>2637885.4400000004</v>
      </c>
      <c r="V619" s="110"/>
      <c r="W619" s="110">
        <v>2637885.4400000004</v>
      </c>
      <c r="X619" s="111">
        <v>1</v>
      </c>
      <c r="Y619" s="112">
        <v>0</v>
      </c>
      <c r="Z619" s="110">
        <v>1318942.7200000002</v>
      </c>
      <c r="AA619" s="110">
        <v>0</v>
      </c>
      <c r="AB619" s="110">
        <v>1318942.7200000002</v>
      </c>
      <c r="AC619" s="110">
        <v>0</v>
      </c>
      <c r="AD619" s="110">
        <v>0</v>
      </c>
      <c r="AE619" s="42" t="s">
        <v>542</v>
      </c>
      <c r="AF619" s="104" t="s">
        <v>765</v>
      </c>
      <c r="AG619" t="s">
        <v>7823</v>
      </c>
      <c r="AH619">
        <v>0</v>
      </c>
      <c r="AI619" s="495">
        <v>-739836.43225154874</v>
      </c>
      <c r="AK619" s="27"/>
      <c r="AL619" s="27"/>
      <c r="AM619"/>
      <c r="AN619"/>
      <c r="AO619"/>
      <c r="AP619"/>
      <c r="AQ619"/>
      <c r="AR619"/>
    </row>
    <row r="620" spans="1:44" ht="37.5">
      <c r="A620" s="104" t="s">
        <v>26</v>
      </c>
      <c r="B620" s="104" t="s">
        <v>11</v>
      </c>
      <c r="D620" s="113" t="s">
        <v>987</v>
      </c>
      <c r="F620" s="28" t="s">
        <v>988</v>
      </c>
      <c r="G620" s="28" t="s">
        <v>1182</v>
      </c>
      <c r="H620" s="28"/>
      <c r="I620" s="28"/>
      <c r="J620" s="28"/>
      <c r="K620" s="28"/>
      <c r="L620" s="28"/>
      <c r="M620" s="106" t="s">
        <v>6009</v>
      </c>
      <c r="N620" s="332"/>
      <c r="O620" s="28"/>
      <c r="P620" s="28"/>
      <c r="Q620" s="28"/>
      <c r="S620" s="112">
        <v>0.1</v>
      </c>
      <c r="T620" s="114">
        <v>2028</v>
      </c>
      <c r="U620" s="110">
        <v>3748733.41</v>
      </c>
      <c r="V620" s="110"/>
      <c r="W620" s="110">
        <v>3748733.41</v>
      </c>
      <c r="X620" s="111">
        <v>1</v>
      </c>
      <c r="Y620" s="112">
        <v>0</v>
      </c>
      <c r="Z620" s="110">
        <v>3373860.0690000001</v>
      </c>
      <c r="AA620" s="110">
        <v>0</v>
      </c>
      <c r="AB620" s="110">
        <v>374873.34100000001</v>
      </c>
      <c r="AC620" s="110">
        <v>0</v>
      </c>
      <c r="AD620" s="110">
        <v>0</v>
      </c>
      <c r="AE620" s="42" t="s">
        <v>1907</v>
      </c>
      <c r="AF620" s="104" t="s">
        <v>764</v>
      </c>
      <c r="AG620" t="s">
        <v>7931</v>
      </c>
      <c r="AH620">
        <v>0</v>
      </c>
      <c r="AI620" s="495">
        <v>-374873.34100000001</v>
      </c>
      <c r="AK620" s="27"/>
      <c r="AL620" s="27"/>
      <c r="AM620"/>
      <c r="AN620"/>
      <c r="AO620"/>
      <c r="AP620"/>
      <c r="AQ620"/>
      <c r="AR620"/>
    </row>
    <row r="621" spans="1:44" ht="25">
      <c r="A621" s="104" t="s">
        <v>26</v>
      </c>
      <c r="B621" s="104" t="s">
        <v>11</v>
      </c>
      <c r="D621" s="1" t="s">
        <v>981</v>
      </c>
      <c r="F621" s="28" t="s">
        <v>982</v>
      </c>
      <c r="G621" s="28" t="s">
        <v>1181</v>
      </c>
      <c r="H621" s="28"/>
      <c r="I621" s="28"/>
      <c r="J621" s="28"/>
      <c r="K621" s="28"/>
      <c r="L621" s="28"/>
      <c r="M621" s="106" t="s">
        <v>6019</v>
      </c>
      <c r="N621" s="332"/>
      <c r="O621" s="28"/>
      <c r="P621" s="28"/>
      <c r="Q621" s="28"/>
      <c r="S621" s="112">
        <v>0.15</v>
      </c>
      <c r="T621" s="114">
        <v>2028</v>
      </c>
      <c r="U621" s="110">
        <v>3360</v>
      </c>
      <c r="V621" s="110"/>
      <c r="W621" s="110">
        <v>3360</v>
      </c>
      <c r="X621" s="111">
        <v>1</v>
      </c>
      <c r="Y621" s="112">
        <v>0</v>
      </c>
      <c r="Z621" s="110">
        <v>2856</v>
      </c>
      <c r="AA621" s="110">
        <v>0</v>
      </c>
      <c r="AB621" s="110">
        <v>504</v>
      </c>
      <c r="AC621" s="110">
        <v>0</v>
      </c>
      <c r="AD621" s="110">
        <v>0</v>
      </c>
      <c r="AE621" s="42" t="s">
        <v>1891</v>
      </c>
      <c r="AF621" s="104" t="s">
        <v>764</v>
      </c>
      <c r="AG621" t="s">
        <v>7811</v>
      </c>
      <c r="AH621">
        <v>0</v>
      </c>
      <c r="AI621" s="495">
        <v>49.366404586629606</v>
      </c>
      <c r="AK621" s="27"/>
      <c r="AL621" s="27"/>
      <c r="AM621"/>
      <c r="AN621"/>
      <c r="AO621"/>
      <c r="AP621"/>
      <c r="AQ621"/>
      <c r="AR621"/>
    </row>
    <row r="622" spans="1:44" ht="25">
      <c r="A622" s="104" t="s">
        <v>26</v>
      </c>
      <c r="B622" s="104" t="s">
        <v>11</v>
      </c>
      <c r="D622" s="113" t="s">
        <v>981</v>
      </c>
      <c r="F622" s="28" t="s">
        <v>982</v>
      </c>
      <c r="G622" s="28" t="s">
        <v>1181</v>
      </c>
      <c r="H622" s="28"/>
      <c r="I622" s="28"/>
      <c r="J622" s="28"/>
      <c r="K622" s="28"/>
      <c r="L622" s="28"/>
      <c r="M622" s="106" t="s">
        <v>6019</v>
      </c>
      <c r="N622" s="332"/>
      <c r="O622" s="28"/>
      <c r="P622" s="28"/>
      <c r="Q622" s="28"/>
      <c r="S622" s="112">
        <v>0.15</v>
      </c>
      <c r="T622" s="114">
        <v>2028</v>
      </c>
      <c r="U622" s="110">
        <v>356503.57</v>
      </c>
      <c r="V622" s="110"/>
      <c r="W622" s="110">
        <v>356503.57</v>
      </c>
      <c r="X622" s="111">
        <v>1</v>
      </c>
      <c r="Y622" s="112">
        <v>0</v>
      </c>
      <c r="Z622" s="110">
        <v>303028.03450000001</v>
      </c>
      <c r="AA622" s="110">
        <v>0</v>
      </c>
      <c r="AB622" s="110">
        <v>53475.535499999998</v>
      </c>
      <c r="AC622" s="110">
        <v>0</v>
      </c>
      <c r="AD622" s="110">
        <v>0</v>
      </c>
      <c r="AE622" s="42" t="s">
        <v>1891</v>
      </c>
      <c r="AF622" s="104" t="s">
        <v>764</v>
      </c>
      <c r="AG622" t="s">
        <v>7962</v>
      </c>
      <c r="AH622">
        <v>0</v>
      </c>
      <c r="AI622" s="495">
        <v>5237.8867479755436</v>
      </c>
      <c r="AK622" s="27"/>
      <c r="AL622" s="27"/>
      <c r="AM622"/>
      <c r="AN622"/>
      <c r="AO622"/>
      <c r="AP622"/>
      <c r="AQ622"/>
      <c r="AR622"/>
    </row>
    <row r="623" spans="1:44" ht="25">
      <c r="A623" s="104" t="s">
        <v>26</v>
      </c>
      <c r="B623" s="104" t="s">
        <v>11</v>
      </c>
      <c r="D623" s="1" t="s">
        <v>885</v>
      </c>
      <c r="F623" s="471" t="s">
        <v>1298</v>
      </c>
      <c r="G623" s="471" t="s">
        <v>1297</v>
      </c>
      <c r="H623" s="471"/>
      <c r="I623" s="471"/>
      <c r="J623" s="471"/>
      <c r="K623" s="471"/>
      <c r="L623" s="471"/>
      <c r="M623" s="381" t="s">
        <v>6590</v>
      </c>
      <c r="N623" s="472"/>
      <c r="O623" s="471"/>
      <c r="P623" s="471"/>
      <c r="Q623" s="471"/>
      <c r="R623" s="473"/>
      <c r="S623" s="474">
        <v>0</v>
      </c>
      <c r="T623" s="114">
        <v>2028</v>
      </c>
      <c r="U623" s="302">
        <v>1440</v>
      </c>
      <c r="V623" s="302"/>
      <c r="W623" s="302">
        <v>1440</v>
      </c>
      <c r="X623" s="475">
        <v>1</v>
      </c>
      <c r="Y623" s="112">
        <v>0</v>
      </c>
      <c r="Z623" s="110">
        <v>1440</v>
      </c>
      <c r="AA623" s="110">
        <v>0</v>
      </c>
      <c r="AB623" s="110">
        <v>0</v>
      </c>
      <c r="AC623" s="110">
        <v>0</v>
      </c>
      <c r="AD623" s="110">
        <v>0</v>
      </c>
      <c r="AE623" s="42" t="s">
        <v>1914</v>
      </c>
      <c r="AF623" s="104" t="s">
        <v>764</v>
      </c>
      <c r="AG623" t="s">
        <v>7824</v>
      </c>
      <c r="AH623">
        <v>0</v>
      </c>
      <c r="AI623" s="495">
        <v>0</v>
      </c>
      <c r="AK623" s="27"/>
      <c r="AL623" s="27"/>
      <c r="AM623"/>
      <c r="AN623"/>
      <c r="AO623"/>
      <c r="AP623"/>
      <c r="AQ623"/>
      <c r="AR623"/>
    </row>
    <row r="624" spans="1:44" ht="25">
      <c r="A624" s="104" t="s">
        <v>26</v>
      </c>
      <c r="B624" s="104" t="s">
        <v>11</v>
      </c>
      <c r="D624" s="1" t="s">
        <v>885</v>
      </c>
      <c r="F624" s="471" t="s">
        <v>1298</v>
      </c>
      <c r="G624" s="471" t="s">
        <v>1297</v>
      </c>
      <c r="H624" s="471"/>
      <c r="I624" s="471"/>
      <c r="J624" s="471"/>
      <c r="K624" s="471"/>
      <c r="L624" s="471"/>
      <c r="M624" s="381" t="s">
        <v>6590</v>
      </c>
      <c r="N624" s="472"/>
      <c r="O624" s="471"/>
      <c r="P624" s="471"/>
      <c r="Q624" s="471"/>
      <c r="R624" s="473"/>
      <c r="S624" s="474">
        <v>0</v>
      </c>
      <c r="T624" s="114">
        <v>2028</v>
      </c>
      <c r="U624" s="302">
        <v>956497.40999999992</v>
      </c>
      <c r="V624" s="302"/>
      <c r="W624" s="302">
        <v>956497.40999999992</v>
      </c>
      <c r="X624" s="475">
        <v>1</v>
      </c>
      <c r="Y624" s="112">
        <v>0</v>
      </c>
      <c r="Z624" s="110">
        <v>956497.40999999992</v>
      </c>
      <c r="AA624" s="110">
        <v>0</v>
      </c>
      <c r="AB624" s="110">
        <v>0</v>
      </c>
      <c r="AC624" s="110">
        <v>0</v>
      </c>
      <c r="AD624" s="110">
        <v>0</v>
      </c>
      <c r="AE624" s="42" t="s">
        <v>1914</v>
      </c>
      <c r="AF624" s="104" t="s">
        <v>764</v>
      </c>
      <c r="AG624" t="s">
        <v>7824</v>
      </c>
      <c r="AH624">
        <v>0</v>
      </c>
      <c r="AI624" s="495">
        <v>0</v>
      </c>
      <c r="AK624" s="27"/>
      <c r="AL624" s="27"/>
      <c r="AM624"/>
      <c r="AN624"/>
      <c r="AO624"/>
      <c r="AP624"/>
      <c r="AQ624"/>
      <c r="AR624"/>
    </row>
    <row r="625" spans="1:44" ht="37.5">
      <c r="A625" s="104" t="s">
        <v>26</v>
      </c>
      <c r="B625" s="104" t="s">
        <v>11</v>
      </c>
      <c r="D625" s="1" t="s">
        <v>985</v>
      </c>
      <c r="F625" s="28" t="s">
        <v>986</v>
      </c>
      <c r="G625" s="28" t="s">
        <v>1175</v>
      </c>
      <c r="H625" s="28"/>
      <c r="I625" s="28"/>
      <c r="J625" s="28"/>
      <c r="K625" s="28"/>
      <c r="L625" s="28"/>
      <c r="M625" s="106" t="s">
        <v>6024</v>
      </c>
      <c r="N625" s="332"/>
      <c r="O625" s="28"/>
      <c r="P625" s="28"/>
      <c r="Q625" s="28"/>
      <c r="S625" s="112">
        <v>0.1</v>
      </c>
      <c r="T625" s="114">
        <v>2028</v>
      </c>
      <c r="U625" s="110">
        <v>721378.87999999989</v>
      </c>
      <c r="V625" s="110"/>
      <c r="W625" s="110">
        <v>721378.87999999989</v>
      </c>
      <c r="X625" s="111">
        <v>1</v>
      </c>
      <c r="Y625" s="112">
        <v>0</v>
      </c>
      <c r="Z625" s="110">
        <v>649240.99199999997</v>
      </c>
      <c r="AA625" s="110">
        <v>0</v>
      </c>
      <c r="AB625" s="110">
        <v>72137.887999999919</v>
      </c>
      <c r="AC625" s="110">
        <v>0</v>
      </c>
      <c r="AD625" s="110">
        <v>0</v>
      </c>
      <c r="AE625" s="42" t="s">
        <v>1892</v>
      </c>
      <c r="AF625" s="104" t="s">
        <v>764</v>
      </c>
      <c r="AG625" t="s">
        <v>8079</v>
      </c>
      <c r="AH625">
        <v>0</v>
      </c>
      <c r="AI625" s="495">
        <v>1514.3503470641706</v>
      </c>
      <c r="AK625" s="27"/>
      <c r="AL625" s="27"/>
      <c r="AM625"/>
      <c r="AN625"/>
      <c r="AO625"/>
      <c r="AP625"/>
      <c r="AQ625"/>
      <c r="AR625"/>
    </row>
    <row r="626" spans="1:44" ht="25">
      <c r="A626" s="104" t="s">
        <v>15</v>
      </c>
      <c r="B626" s="104" t="s">
        <v>5</v>
      </c>
      <c r="D626" s="113" t="s">
        <v>6559</v>
      </c>
      <c r="F626" s="28" t="s">
        <v>6560</v>
      </c>
      <c r="G626" s="28" t="s">
        <v>1108</v>
      </c>
      <c r="H626" s="28"/>
      <c r="I626" s="28"/>
      <c r="J626" s="28"/>
      <c r="K626" s="28"/>
      <c r="L626" s="28"/>
      <c r="M626" s="106" t="s">
        <v>6435</v>
      </c>
      <c r="N626" s="332"/>
      <c r="O626" s="28"/>
      <c r="P626" s="28"/>
      <c r="Q626" s="28"/>
      <c r="S626" s="112">
        <v>6.8000000000000005E-2</v>
      </c>
      <c r="T626" s="114">
        <v>2035</v>
      </c>
      <c r="U626" s="110">
        <v>80753937.590000004</v>
      </c>
      <c r="V626" s="110"/>
      <c r="W626" s="110">
        <v>80753937.590000004</v>
      </c>
      <c r="X626" s="111">
        <v>0.58823529411764708</v>
      </c>
      <c r="Y626" s="112">
        <v>0.41176470588235292</v>
      </c>
      <c r="Z626" s="110">
        <v>75262669.833879992</v>
      </c>
      <c r="AA626" s="110">
        <v>0</v>
      </c>
      <c r="AB626" s="110">
        <v>3230157.5036000069</v>
      </c>
      <c r="AC626" s="110">
        <v>2261110.2525200043</v>
      </c>
      <c r="AD626" s="110">
        <v>0</v>
      </c>
      <c r="AE626" s="42" t="s">
        <v>608</v>
      </c>
      <c r="AF626" s="104" t="s">
        <v>765</v>
      </c>
      <c r="AG626" t="s">
        <v>7749</v>
      </c>
      <c r="AH626">
        <v>0</v>
      </c>
      <c r="AI626" s="495">
        <v>-1869684.5289009409</v>
      </c>
      <c r="AK626" s="27"/>
      <c r="AL626" s="27"/>
      <c r="AM626"/>
      <c r="AN626"/>
      <c r="AO626"/>
      <c r="AP626"/>
      <c r="AQ626"/>
      <c r="AR626"/>
    </row>
    <row r="627" spans="1:44" ht="25">
      <c r="A627" s="104" t="s">
        <v>15</v>
      </c>
      <c r="B627" s="104" t="s">
        <v>5</v>
      </c>
      <c r="D627" s="113" t="s">
        <v>6559</v>
      </c>
      <c r="F627" s="28" t="s">
        <v>6560</v>
      </c>
      <c r="G627" s="28" t="s">
        <v>1108</v>
      </c>
      <c r="H627" s="28"/>
      <c r="I627" s="28"/>
      <c r="J627" s="28"/>
      <c r="K627" s="28"/>
      <c r="L627" s="28"/>
      <c r="M627" s="106" t="s">
        <v>6435</v>
      </c>
      <c r="N627" s="332"/>
      <c r="O627" s="28"/>
      <c r="P627" s="28"/>
      <c r="Q627" s="28"/>
      <c r="S627" s="112">
        <v>6.8000000000000005E-2</v>
      </c>
      <c r="T627" s="114">
        <v>2035</v>
      </c>
      <c r="U627" s="110">
        <v>269.99999999998545</v>
      </c>
      <c r="V627" s="110"/>
      <c r="W627" s="110">
        <v>269.99999999998545</v>
      </c>
      <c r="X627" s="111">
        <v>0.58823529411764708</v>
      </c>
      <c r="Y627" s="112">
        <v>0.41176470588235292</v>
      </c>
      <c r="Z627" s="110">
        <v>251.63999999998643</v>
      </c>
      <c r="AA627" s="110">
        <v>0</v>
      </c>
      <c r="AB627" s="110">
        <v>10.799999999999423</v>
      </c>
      <c r="AC627" s="110">
        <v>7.5599999999995955</v>
      </c>
      <c r="AD627" s="110">
        <v>0</v>
      </c>
      <c r="AE627" s="42" t="s">
        <v>608</v>
      </c>
      <c r="AF627" s="104" t="s">
        <v>765</v>
      </c>
      <c r="AG627" t="s">
        <v>7960</v>
      </c>
      <c r="AH627">
        <v>0</v>
      </c>
      <c r="AI627" s="495">
        <v>-6.251271923930787</v>
      </c>
      <c r="AK627" s="27"/>
      <c r="AL627" s="27"/>
      <c r="AM627"/>
      <c r="AN627"/>
      <c r="AO627"/>
      <c r="AP627"/>
      <c r="AQ627"/>
      <c r="AR627"/>
    </row>
    <row r="628" spans="1:44" ht="25">
      <c r="A628" s="104" t="s">
        <v>26</v>
      </c>
      <c r="B628" s="104" t="s">
        <v>11</v>
      </c>
      <c r="D628" s="1" t="s">
        <v>789</v>
      </c>
      <c r="F628" s="28" t="s">
        <v>788</v>
      </c>
      <c r="G628" s="28" t="s">
        <v>1240</v>
      </c>
      <c r="H628" s="28"/>
      <c r="I628" s="28"/>
      <c r="J628" s="28"/>
      <c r="K628" s="28"/>
      <c r="L628" s="28"/>
      <c r="M628" s="106" t="s">
        <v>6019</v>
      </c>
      <c r="N628" s="332"/>
      <c r="O628" s="28"/>
      <c r="P628" s="28"/>
      <c r="Q628" s="28"/>
      <c r="S628" s="112">
        <v>0.25</v>
      </c>
      <c r="T628" s="114">
        <v>2028</v>
      </c>
      <c r="U628" s="110">
        <v>156748.53000000003</v>
      </c>
      <c r="V628" s="110"/>
      <c r="W628" s="110">
        <v>156748.53000000003</v>
      </c>
      <c r="X628" s="111">
        <v>1</v>
      </c>
      <c r="Y628" s="112">
        <v>0</v>
      </c>
      <c r="Z628" s="110">
        <v>117561.39750000002</v>
      </c>
      <c r="AA628" s="110">
        <v>0</v>
      </c>
      <c r="AB628" s="110">
        <v>39187.132500000007</v>
      </c>
      <c r="AC628" s="110">
        <v>0</v>
      </c>
      <c r="AD628" s="110">
        <v>0</v>
      </c>
      <c r="AE628" s="42" t="s">
        <v>1891</v>
      </c>
      <c r="AF628" s="104" t="s">
        <v>764</v>
      </c>
      <c r="AG628" t="s">
        <v>7831</v>
      </c>
      <c r="AH628">
        <v>0</v>
      </c>
      <c r="AI628" s="495">
        <v>3838.3488840969494</v>
      </c>
      <c r="AK628" s="27"/>
      <c r="AL628" s="27"/>
      <c r="AM628"/>
      <c r="AN628"/>
      <c r="AO628"/>
      <c r="AP628"/>
      <c r="AQ628"/>
      <c r="AR628"/>
    </row>
    <row r="629" spans="1:44" ht="25">
      <c r="A629" s="104" t="s">
        <v>26</v>
      </c>
      <c r="B629" s="104" t="s">
        <v>11</v>
      </c>
      <c r="D629" s="113" t="s">
        <v>789</v>
      </c>
      <c r="F629" s="28" t="s">
        <v>788</v>
      </c>
      <c r="G629" s="28" t="s">
        <v>1240</v>
      </c>
      <c r="H629" s="28"/>
      <c r="I629" s="28"/>
      <c r="J629" s="28"/>
      <c r="K629" s="28"/>
      <c r="L629" s="28"/>
      <c r="M629" s="106" t="s">
        <v>6019</v>
      </c>
      <c r="N629" s="332"/>
      <c r="O629" s="28"/>
      <c r="P629" s="28"/>
      <c r="Q629" s="28"/>
      <c r="S629" s="112">
        <v>0.25</v>
      </c>
      <c r="T629" s="114">
        <v>2028</v>
      </c>
      <c r="U629" s="110">
        <v>3658494.3099999977</v>
      </c>
      <c r="V629" s="110"/>
      <c r="W629" s="110">
        <v>3658494.3099999977</v>
      </c>
      <c r="X629" s="111">
        <v>1</v>
      </c>
      <c r="Y629" s="112">
        <v>0</v>
      </c>
      <c r="Z629" s="110">
        <v>2743870.7324999981</v>
      </c>
      <c r="AA629" s="110">
        <v>0</v>
      </c>
      <c r="AB629" s="110">
        <v>914623.57749999966</v>
      </c>
      <c r="AC629" s="110">
        <v>0</v>
      </c>
      <c r="AD629" s="110">
        <v>0</v>
      </c>
      <c r="AE629" s="42" t="s">
        <v>1891</v>
      </c>
      <c r="AF629" s="104" t="s">
        <v>764</v>
      </c>
      <c r="AG629" t="s">
        <v>8059</v>
      </c>
      <c r="AH629">
        <v>0</v>
      </c>
      <c r="AI629" s="495">
        <v>89586.661847888012</v>
      </c>
      <c r="AK629" s="27"/>
      <c r="AL629" s="27"/>
      <c r="AM629"/>
      <c r="AN629"/>
      <c r="AO629"/>
      <c r="AP629"/>
      <c r="AQ629"/>
      <c r="AR629"/>
    </row>
    <row r="630" spans="1:44" ht="25">
      <c r="A630" s="104" t="s">
        <v>26</v>
      </c>
      <c r="B630" s="104" t="s">
        <v>11</v>
      </c>
      <c r="D630" s="1" t="s">
        <v>919</v>
      </c>
      <c r="F630" s="28" t="s">
        <v>920</v>
      </c>
      <c r="G630" s="28" t="s">
        <v>1230</v>
      </c>
      <c r="H630" s="28"/>
      <c r="I630" s="28"/>
      <c r="J630" s="28"/>
      <c r="K630" s="28"/>
      <c r="L630" s="28"/>
      <c r="M630" s="106" t="s">
        <v>6009</v>
      </c>
      <c r="N630" s="332"/>
      <c r="O630" s="28"/>
      <c r="P630" s="28"/>
      <c r="Q630" s="28"/>
      <c r="S630" s="112">
        <v>0.9</v>
      </c>
      <c r="T630" s="114">
        <v>2033</v>
      </c>
      <c r="U630" s="110">
        <v>1119108.5799999998</v>
      </c>
      <c r="V630" s="110"/>
      <c r="W630" s="110">
        <v>1119108.5799999998</v>
      </c>
      <c r="X630" s="111">
        <v>0.67</v>
      </c>
      <c r="Y630" s="112">
        <v>0.32999999999999996</v>
      </c>
      <c r="Z630" s="110">
        <v>111910.85799999996</v>
      </c>
      <c r="AA630" s="110">
        <v>0</v>
      </c>
      <c r="AB630" s="110">
        <v>674822.47373999993</v>
      </c>
      <c r="AC630" s="110">
        <v>332375.24825999991</v>
      </c>
      <c r="AD630" s="110">
        <v>0</v>
      </c>
      <c r="AE630" s="42" t="s">
        <v>1907</v>
      </c>
      <c r="AF630" s="104" t="s">
        <v>764</v>
      </c>
      <c r="AG630" t="s">
        <v>7856</v>
      </c>
      <c r="AH630">
        <v>0</v>
      </c>
      <c r="AI630" s="495">
        <v>-674822.47373999993</v>
      </c>
      <c r="AK630" s="27"/>
      <c r="AL630" s="27"/>
      <c r="AM630"/>
      <c r="AN630"/>
      <c r="AO630"/>
      <c r="AP630"/>
      <c r="AQ630"/>
      <c r="AR630"/>
    </row>
    <row r="631" spans="1:44" ht="25">
      <c r="A631" s="104" t="s">
        <v>26</v>
      </c>
      <c r="B631" s="104" t="s">
        <v>11</v>
      </c>
      <c r="D631" s="42" t="s">
        <v>919</v>
      </c>
      <c r="F631" s="28" t="s">
        <v>920</v>
      </c>
      <c r="G631" s="28" t="s">
        <v>1230</v>
      </c>
      <c r="H631" s="28"/>
      <c r="I631" s="28"/>
      <c r="J631" s="28"/>
      <c r="K631" s="28"/>
      <c r="L631" s="28"/>
      <c r="M631" s="106" t="s">
        <v>6009</v>
      </c>
      <c r="N631" s="332"/>
      <c r="O631" s="28"/>
      <c r="P631" s="28"/>
      <c r="Q631" s="28"/>
      <c r="S631" s="112">
        <v>0.9</v>
      </c>
      <c r="T631" s="114">
        <v>2033</v>
      </c>
      <c r="U631" s="110">
        <v>7775353.9400000004</v>
      </c>
      <c r="V631" s="110"/>
      <c r="W631" s="110">
        <v>7775353.9400000004</v>
      </c>
      <c r="X631" s="111">
        <v>0.67</v>
      </c>
      <c r="Y631" s="112">
        <v>0.32999999999999996</v>
      </c>
      <c r="Z631" s="110">
        <v>777535.39399999985</v>
      </c>
      <c r="AA631" s="110">
        <v>0</v>
      </c>
      <c r="AB631" s="110">
        <v>4688538.4258200005</v>
      </c>
      <c r="AC631" s="110">
        <v>2309280.1201799996</v>
      </c>
      <c r="AD631" s="110">
        <v>0</v>
      </c>
      <c r="AE631" s="42" t="s">
        <v>1907</v>
      </c>
      <c r="AF631" s="104" t="s">
        <v>764</v>
      </c>
      <c r="AG631" t="s">
        <v>8110</v>
      </c>
      <c r="AH631">
        <v>0</v>
      </c>
      <c r="AI631" s="495">
        <v>-4688538.4258200005</v>
      </c>
      <c r="AK631" s="27"/>
      <c r="AL631" s="27"/>
      <c r="AM631"/>
      <c r="AN631"/>
      <c r="AO631"/>
      <c r="AP631"/>
      <c r="AQ631"/>
      <c r="AR631"/>
    </row>
    <row r="632" spans="1:44" ht="50">
      <c r="A632" s="104" t="s">
        <v>5882</v>
      </c>
      <c r="B632" s="104" t="s">
        <v>280</v>
      </c>
      <c r="D632" s="113" t="s">
        <v>6349</v>
      </c>
      <c r="F632" s="28" t="s">
        <v>1005</v>
      </c>
      <c r="G632" s="28" t="s">
        <v>1665</v>
      </c>
      <c r="H632" s="28"/>
      <c r="I632" s="28"/>
      <c r="J632" s="28"/>
      <c r="K632" s="28"/>
      <c r="L632" s="28"/>
      <c r="M632" s="106" t="s">
        <v>6351</v>
      </c>
      <c r="N632" s="332"/>
      <c r="O632" s="28"/>
      <c r="P632" s="28"/>
      <c r="Q632" s="28"/>
      <c r="S632" s="112">
        <v>0.875</v>
      </c>
      <c r="T632" s="114">
        <v>2028</v>
      </c>
      <c r="U632" s="110">
        <v>996940.69</v>
      </c>
      <c r="V632" s="110"/>
      <c r="W632" s="110">
        <v>996940.69</v>
      </c>
      <c r="X632" s="111">
        <v>1</v>
      </c>
      <c r="Y632" s="112">
        <v>0</v>
      </c>
      <c r="Z632" s="110">
        <v>124617.58624999999</v>
      </c>
      <c r="AA632" s="110">
        <v>0</v>
      </c>
      <c r="AB632" s="110">
        <v>872323.10375000001</v>
      </c>
      <c r="AC632" s="110">
        <v>0</v>
      </c>
      <c r="AD632" s="110">
        <v>0</v>
      </c>
      <c r="AE632" s="42" t="s">
        <v>540</v>
      </c>
      <c r="AF632" s="104" t="s">
        <v>764</v>
      </c>
      <c r="AG632" t="s">
        <v>7817</v>
      </c>
      <c r="AH632">
        <v>0</v>
      </c>
      <c r="AI632" s="495">
        <v>-872323.10375000001</v>
      </c>
      <c r="AK632" s="27"/>
      <c r="AL632" s="27"/>
      <c r="AM632"/>
      <c r="AN632"/>
      <c r="AO632"/>
      <c r="AP632"/>
      <c r="AQ632"/>
      <c r="AR632"/>
    </row>
    <row r="633" spans="1:44" ht="50">
      <c r="A633" s="104" t="s">
        <v>5882</v>
      </c>
      <c r="B633" s="104" t="s">
        <v>280</v>
      </c>
      <c r="D633" s="1" t="s">
        <v>6349</v>
      </c>
      <c r="F633" s="28" t="s">
        <v>1005</v>
      </c>
      <c r="G633" s="28" t="s">
        <v>1665</v>
      </c>
      <c r="H633" s="28"/>
      <c r="I633" s="28"/>
      <c r="J633" s="28"/>
      <c r="K633" s="28"/>
      <c r="L633" s="28"/>
      <c r="M633" s="106" t="s">
        <v>6351</v>
      </c>
      <c r="N633" s="332"/>
      <c r="O633" s="28"/>
      <c r="P633" s="28"/>
      <c r="Q633" s="28"/>
      <c r="S633" s="112">
        <v>0.875</v>
      </c>
      <c r="T633" s="114">
        <v>2028</v>
      </c>
      <c r="U633" s="110">
        <v>228417.66000000003</v>
      </c>
      <c r="V633" s="110"/>
      <c r="W633" s="110">
        <v>228417.66000000003</v>
      </c>
      <c r="X633" s="111">
        <v>1</v>
      </c>
      <c r="Y633" s="112">
        <v>0</v>
      </c>
      <c r="Z633" s="110">
        <v>28552.207500000004</v>
      </c>
      <c r="AA633" s="110">
        <v>0</v>
      </c>
      <c r="AB633" s="110">
        <v>199865.45250000001</v>
      </c>
      <c r="AC633" s="110">
        <v>0</v>
      </c>
      <c r="AD633" s="110">
        <v>0</v>
      </c>
      <c r="AE633" s="42" t="s">
        <v>540</v>
      </c>
      <c r="AF633" s="104" t="s">
        <v>764</v>
      </c>
      <c r="AG633" t="s">
        <v>7973</v>
      </c>
      <c r="AH633">
        <v>0</v>
      </c>
      <c r="AI633" s="495">
        <v>-199865.45250000001</v>
      </c>
      <c r="AK633" s="27"/>
      <c r="AL633" s="27"/>
      <c r="AM633"/>
      <c r="AN633"/>
      <c r="AO633"/>
      <c r="AP633"/>
      <c r="AQ633"/>
      <c r="AR633"/>
    </row>
    <row r="634" spans="1:44" ht="50">
      <c r="A634" s="104" t="s">
        <v>5882</v>
      </c>
      <c r="B634" s="104" t="s">
        <v>280</v>
      </c>
      <c r="D634" s="113" t="s">
        <v>6360</v>
      </c>
      <c r="F634" s="28" t="s">
        <v>1000</v>
      </c>
      <c r="G634" s="28" t="s">
        <v>1618</v>
      </c>
      <c r="H634" s="28"/>
      <c r="I634" s="28"/>
      <c r="J634" s="28"/>
      <c r="K634" s="28"/>
      <c r="L634" s="28"/>
      <c r="M634" s="106" t="s">
        <v>6304</v>
      </c>
      <c r="N634" s="332"/>
      <c r="O634" s="28"/>
      <c r="P634" s="28"/>
      <c r="Q634" s="28"/>
      <c r="S634" s="112">
        <v>0.625</v>
      </c>
      <c r="T634" s="114">
        <v>2028</v>
      </c>
      <c r="U634" s="110">
        <v>1148.8600000000001</v>
      </c>
      <c r="V634" s="110"/>
      <c r="W634" s="110">
        <v>1148.8600000000001</v>
      </c>
      <c r="X634" s="111">
        <v>1</v>
      </c>
      <c r="Y634" s="112">
        <v>0</v>
      </c>
      <c r="Z634" s="110">
        <v>430.82250000000005</v>
      </c>
      <c r="AA634" s="110">
        <v>0</v>
      </c>
      <c r="AB634" s="110">
        <v>718.03750000000014</v>
      </c>
      <c r="AC634" s="110">
        <v>0</v>
      </c>
      <c r="AD634" s="110">
        <v>0</v>
      </c>
      <c r="AE634" s="42" t="s">
        <v>552</v>
      </c>
      <c r="AF634" s="104" t="s">
        <v>764</v>
      </c>
      <c r="AG634" t="s">
        <v>7814</v>
      </c>
      <c r="AH634">
        <v>0</v>
      </c>
      <c r="AI634" s="495">
        <v>-718.03749999999991</v>
      </c>
      <c r="AK634" s="27"/>
      <c r="AL634" s="27"/>
      <c r="AM634"/>
      <c r="AN634"/>
      <c r="AO634"/>
      <c r="AP634"/>
      <c r="AQ634"/>
      <c r="AR634"/>
    </row>
    <row r="635" spans="1:44" ht="50">
      <c r="A635" s="104" t="s">
        <v>5882</v>
      </c>
      <c r="B635" s="104" t="s">
        <v>280</v>
      </c>
      <c r="D635" s="113" t="s">
        <v>6360</v>
      </c>
      <c r="F635" s="28" t="s">
        <v>1000</v>
      </c>
      <c r="G635" s="28" t="s">
        <v>1618</v>
      </c>
      <c r="H635" s="28"/>
      <c r="I635" s="28"/>
      <c r="J635" s="28"/>
      <c r="K635" s="28"/>
      <c r="L635" s="28"/>
      <c r="M635" s="106" t="s">
        <v>6304</v>
      </c>
      <c r="N635" s="332"/>
      <c r="O635" s="28"/>
      <c r="P635" s="28"/>
      <c r="Q635" s="28"/>
      <c r="S635" s="112">
        <v>0.625</v>
      </c>
      <c r="T635" s="114">
        <v>2028</v>
      </c>
      <c r="U635" s="110">
        <v>94186.510000000009</v>
      </c>
      <c r="V635" s="110"/>
      <c r="W635" s="110">
        <v>94186.510000000009</v>
      </c>
      <c r="X635" s="111">
        <v>1</v>
      </c>
      <c r="Y635" s="112">
        <v>0</v>
      </c>
      <c r="Z635" s="110">
        <v>35319.941250000003</v>
      </c>
      <c r="AA635" s="110">
        <v>0</v>
      </c>
      <c r="AB635" s="110">
        <v>58866.568750000006</v>
      </c>
      <c r="AC635" s="110">
        <v>0</v>
      </c>
      <c r="AD635" s="110">
        <v>0</v>
      </c>
      <c r="AE635" s="42" t="s">
        <v>552</v>
      </c>
      <c r="AF635" s="104" t="s">
        <v>764</v>
      </c>
      <c r="AG635" t="s">
        <v>7968</v>
      </c>
      <c r="AH635">
        <v>0</v>
      </c>
      <c r="AI635" s="495">
        <v>-58866.568749999991</v>
      </c>
      <c r="AK635" s="27"/>
      <c r="AL635" s="27"/>
      <c r="AM635"/>
      <c r="AN635"/>
      <c r="AO635"/>
      <c r="AP635"/>
      <c r="AQ635"/>
      <c r="AR635"/>
    </row>
    <row r="636" spans="1:44" ht="37.5">
      <c r="A636" s="104" t="s">
        <v>5882</v>
      </c>
      <c r="B636" s="104" t="s">
        <v>280</v>
      </c>
      <c r="D636" s="113" t="s">
        <v>6319</v>
      </c>
      <c r="F636" s="28" t="s">
        <v>1003</v>
      </c>
      <c r="G636" s="28" t="s">
        <v>1655</v>
      </c>
      <c r="H636" s="28"/>
      <c r="I636" s="28"/>
      <c r="J636" s="28"/>
      <c r="K636" s="28"/>
      <c r="L636" s="28"/>
      <c r="M636" s="106" t="s">
        <v>6321</v>
      </c>
      <c r="N636" s="332"/>
      <c r="O636" s="28"/>
      <c r="P636" s="28"/>
      <c r="Q636" s="28"/>
      <c r="S636" s="112">
        <v>0.875</v>
      </c>
      <c r="T636" s="114">
        <v>2028</v>
      </c>
      <c r="U636" s="110">
        <v>33569.160000000003</v>
      </c>
      <c r="V636" s="110"/>
      <c r="W636" s="110">
        <v>33569.160000000003</v>
      </c>
      <c r="X636" s="111">
        <v>1</v>
      </c>
      <c r="Y636" s="112">
        <v>0</v>
      </c>
      <c r="Z636" s="110">
        <v>4196.1450000000004</v>
      </c>
      <c r="AA636" s="110">
        <v>0</v>
      </c>
      <c r="AB636" s="110">
        <v>29373.015000000003</v>
      </c>
      <c r="AC636" s="110">
        <v>0</v>
      </c>
      <c r="AD636" s="110">
        <v>0</v>
      </c>
      <c r="AE636" s="42" t="s">
        <v>538</v>
      </c>
      <c r="AF636" s="104" t="s">
        <v>764</v>
      </c>
      <c r="AG636" t="s">
        <v>7816</v>
      </c>
      <c r="AH636">
        <v>0</v>
      </c>
      <c r="AI636" s="495">
        <v>-8675.3208034958043</v>
      </c>
      <c r="AK636" s="27"/>
      <c r="AL636" s="27"/>
      <c r="AM636"/>
      <c r="AN636"/>
      <c r="AO636"/>
      <c r="AP636"/>
      <c r="AQ636"/>
      <c r="AR636"/>
    </row>
    <row r="637" spans="1:44" ht="37.5">
      <c r="A637" s="104" t="s">
        <v>5882</v>
      </c>
      <c r="B637" s="104" t="s">
        <v>280</v>
      </c>
      <c r="D637" s="113" t="s">
        <v>6319</v>
      </c>
      <c r="F637" s="28" t="s">
        <v>1003</v>
      </c>
      <c r="G637" s="28" t="s">
        <v>1655</v>
      </c>
      <c r="H637" s="28"/>
      <c r="I637" s="28"/>
      <c r="J637" s="28"/>
      <c r="K637" s="28"/>
      <c r="L637" s="28"/>
      <c r="M637" s="106" t="s">
        <v>6321</v>
      </c>
      <c r="N637" s="332"/>
      <c r="O637" s="28"/>
      <c r="P637" s="28"/>
      <c r="Q637" s="28"/>
      <c r="S637" s="112">
        <v>0.875</v>
      </c>
      <c r="T637" s="114">
        <v>2028</v>
      </c>
      <c r="U637" s="110">
        <v>96155.449999999822</v>
      </c>
      <c r="V637" s="110"/>
      <c r="W637" s="110">
        <v>96155.449999999822</v>
      </c>
      <c r="X637" s="111">
        <v>1</v>
      </c>
      <c r="Y637" s="112">
        <v>0</v>
      </c>
      <c r="Z637" s="110">
        <v>12019.431249999978</v>
      </c>
      <c r="AA637" s="110">
        <v>0</v>
      </c>
      <c r="AB637" s="110">
        <v>84136.018749999843</v>
      </c>
      <c r="AC637" s="110">
        <v>0</v>
      </c>
      <c r="AD637" s="110">
        <v>0</v>
      </c>
      <c r="AE637" s="42" t="s">
        <v>538</v>
      </c>
      <c r="AF637" s="104" t="s">
        <v>764</v>
      </c>
      <c r="AG637" t="s">
        <v>7971</v>
      </c>
      <c r="AH637">
        <v>0</v>
      </c>
      <c r="AI637" s="495">
        <v>-24849.575495916459</v>
      </c>
      <c r="AK637" s="27"/>
      <c r="AL637" s="27"/>
      <c r="AM637"/>
      <c r="AN637"/>
      <c r="AO637"/>
      <c r="AP637"/>
      <c r="AQ637"/>
      <c r="AR637"/>
    </row>
    <row r="638" spans="1:44" ht="37.5">
      <c r="A638" s="104" t="s">
        <v>2015</v>
      </c>
      <c r="B638" s="104" t="s">
        <v>1940</v>
      </c>
      <c r="D638" s="113" t="s">
        <v>6710</v>
      </c>
      <c r="F638" s="28" t="s">
        <v>1012</v>
      </c>
      <c r="G638" s="28" t="s">
        <v>1679</v>
      </c>
      <c r="H638" s="28"/>
      <c r="I638" s="28"/>
      <c r="J638" s="28"/>
      <c r="K638" s="28"/>
      <c r="L638" s="28"/>
      <c r="M638" s="106" t="s">
        <v>6711</v>
      </c>
      <c r="N638" s="332"/>
      <c r="O638" s="28"/>
      <c r="P638" s="28"/>
      <c r="Q638" s="28"/>
      <c r="S638" s="112">
        <v>0.875</v>
      </c>
      <c r="T638" s="114">
        <v>2028</v>
      </c>
      <c r="U638" s="110">
        <v>18386.530000000046</v>
      </c>
      <c r="V638" s="110"/>
      <c r="W638" s="110">
        <v>18386.530000000046</v>
      </c>
      <c r="X638" s="111">
        <v>1</v>
      </c>
      <c r="Y638" s="112">
        <v>0</v>
      </c>
      <c r="Z638" s="110">
        <v>2298.3162500000058</v>
      </c>
      <c r="AA638" s="110">
        <v>0</v>
      </c>
      <c r="AB638" s="110">
        <v>16088.213750000041</v>
      </c>
      <c r="AC638" s="110">
        <v>0</v>
      </c>
      <c r="AD638" s="110">
        <v>0</v>
      </c>
      <c r="AE638" s="42" t="s">
        <v>664</v>
      </c>
      <c r="AF638" s="104" t="s">
        <v>765</v>
      </c>
      <c r="AG638" t="s">
        <v>8054</v>
      </c>
      <c r="AH638">
        <v>0</v>
      </c>
      <c r="AI638" s="495">
        <v>-1530.9868723541003</v>
      </c>
      <c r="AK638" s="27"/>
      <c r="AL638" s="27"/>
      <c r="AM638"/>
      <c r="AN638"/>
      <c r="AO638"/>
      <c r="AP638"/>
      <c r="AQ638"/>
      <c r="AR638"/>
    </row>
    <row r="639" spans="1:44" ht="37.5">
      <c r="A639" s="104" t="s">
        <v>5882</v>
      </c>
      <c r="B639" s="104" t="s">
        <v>280</v>
      </c>
      <c r="D639" s="113" t="s">
        <v>6588</v>
      </c>
      <c r="F639" s="28" t="s">
        <v>1020</v>
      </c>
      <c r="G639" s="28" t="s">
        <v>1659</v>
      </c>
      <c r="H639" s="28"/>
      <c r="I639" s="28"/>
      <c r="J639" s="28"/>
      <c r="K639" s="28"/>
      <c r="L639" s="28"/>
      <c r="M639" s="106" t="s">
        <v>5992</v>
      </c>
      <c r="N639" s="332"/>
      <c r="O639" s="28"/>
      <c r="P639" s="28"/>
      <c r="Q639" s="28"/>
      <c r="S639" s="112">
        <v>0.5</v>
      </c>
      <c r="T639" s="114">
        <v>2028</v>
      </c>
      <c r="U639" s="110">
        <v>445</v>
      </c>
      <c r="V639" s="110"/>
      <c r="W639" s="110">
        <v>445</v>
      </c>
      <c r="X639" s="111">
        <v>1</v>
      </c>
      <c r="Y639" s="112">
        <v>0</v>
      </c>
      <c r="Z639" s="110">
        <v>222.5</v>
      </c>
      <c r="AA639" s="110">
        <v>0</v>
      </c>
      <c r="AB639" s="110">
        <v>222.5</v>
      </c>
      <c r="AC639" s="110">
        <v>0</v>
      </c>
      <c r="AD639" s="110">
        <v>0</v>
      </c>
      <c r="AE639" s="42" t="s">
        <v>543</v>
      </c>
      <c r="AF639" s="104" t="s">
        <v>765</v>
      </c>
      <c r="AG639" t="s">
        <v>7819</v>
      </c>
      <c r="AH639">
        <v>0</v>
      </c>
      <c r="AI639" s="495">
        <v>-8.2435114229097426</v>
      </c>
      <c r="AK639" s="27"/>
      <c r="AL639" s="27"/>
      <c r="AM639"/>
      <c r="AN639"/>
      <c r="AO639"/>
      <c r="AP639"/>
      <c r="AQ639"/>
      <c r="AR639"/>
    </row>
    <row r="640" spans="1:44" ht="62.5">
      <c r="A640" s="104" t="s">
        <v>5882</v>
      </c>
      <c r="B640" s="104" t="s">
        <v>280</v>
      </c>
      <c r="D640" s="113" t="s">
        <v>6352</v>
      </c>
      <c r="F640" s="28" t="s">
        <v>1016</v>
      </c>
      <c r="G640" s="28" t="s">
        <v>1733</v>
      </c>
      <c r="H640" s="28"/>
      <c r="I640" s="28"/>
      <c r="J640" s="28"/>
      <c r="K640" s="28"/>
      <c r="L640" s="28"/>
      <c r="M640" s="106" t="s">
        <v>5992</v>
      </c>
      <c r="N640" s="332"/>
      <c r="O640" s="28"/>
      <c r="P640" s="28"/>
      <c r="Q640" s="28"/>
      <c r="S640" s="112">
        <v>0.5</v>
      </c>
      <c r="T640" s="114">
        <v>2028</v>
      </c>
      <c r="U640" s="110">
        <v>8315.7199999999993</v>
      </c>
      <c r="V640" s="110"/>
      <c r="W640" s="110">
        <v>8315.7199999999993</v>
      </c>
      <c r="X640" s="111">
        <v>1</v>
      </c>
      <c r="Y640" s="112">
        <v>0</v>
      </c>
      <c r="Z640" s="110">
        <v>4157.8599999999997</v>
      </c>
      <c r="AA640" s="110">
        <v>0</v>
      </c>
      <c r="AB640" s="110">
        <v>4157.8599999999997</v>
      </c>
      <c r="AC640" s="110">
        <v>0</v>
      </c>
      <c r="AD640" s="110">
        <v>0</v>
      </c>
      <c r="AE640" s="42" t="s">
        <v>543</v>
      </c>
      <c r="AF640" s="104" t="s">
        <v>765</v>
      </c>
      <c r="AG640" t="s">
        <v>7870</v>
      </c>
      <c r="AH640">
        <v>0</v>
      </c>
      <c r="AI640" s="495">
        <v>-154.04659058363822</v>
      </c>
      <c r="AK640" s="27"/>
      <c r="AL640" s="27"/>
      <c r="AM640"/>
      <c r="AN640"/>
      <c r="AO640"/>
      <c r="AP640"/>
      <c r="AQ640"/>
      <c r="AR640"/>
    </row>
    <row r="641" spans="1:44" ht="37.5">
      <c r="A641" s="104" t="s">
        <v>5882</v>
      </c>
      <c r="B641" s="104" t="s">
        <v>280</v>
      </c>
      <c r="D641" s="1" t="s">
        <v>6616</v>
      </c>
      <c r="F641" s="28" t="s">
        <v>751</v>
      </c>
      <c r="G641" s="28" t="s">
        <v>1671</v>
      </c>
      <c r="H641" s="28"/>
      <c r="I641" s="28"/>
      <c r="J641" s="28"/>
      <c r="K641" s="28"/>
      <c r="L641" s="28"/>
      <c r="M641" s="106" t="s">
        <v>5992</v>
      </c>
      <c r="N641" s="332"/>
      <c r="O641" s="28"/>
      <c r="P641" s="28"/>
      <c r="Q641" s="28"/>
      <c r="S641" s="112">
        <v>0.625</v>
      </c>
      <c r="T641" s="114">
        <v>2028</v>
      </c>
      <c r="U641" s="110">
        <v>5225.68</v>
      </c>
      <c r="V641" s="110"/>
      <c r="W641" s="110">
        <v>5225.68</v>
      </c>
      <c r="X641" s="111">
        <v>1</v>
      </c>
      <c r="Y641" s="112">
        <v>0</v>
      </c>
      <c r="Z641" s="110">
        <v>1959.63</v>
      </c>
      <c r="AA641" s="110">
        <v>0</v>
      </c>
      <c r="AB641" s="110">
        <v>3266.05</v>
      </c>
      <c r="AC641" s="110">
        <v>0</v>
      </c>
      <c r="AD641" s="110">
        <v>0</v>
      </c>
      <c r="AE641" s="42" t="s">
        <v>543</v>
      </c>
      <c r="AF641" s="104" t="s">
        <v>765</v>
      </c>
      <c r="AG641" t="s">
        <v>7867</v>
      </c>
      <c r="AH641">
        <v>0</v>
      </c>
      <c r="AI641" s="495">
        <v>-121.00548531592975</v>
      </c>
      <c r="AK641" s="27"/>
      <c r="AL641" s="27"/>
      <c r="AM641"/>
      <c r="AN641"/>
      <c r="AO641"/>
      <c r="AP641"/>
      <c r="AQ641"/>
      <c r="AR641"/>
    </row>
    <row r="642" spans="1:44" ht="37.5">
      <c r="A642" s="104" t="s">
        <v>5882</v>
      </c>
      <c r="B642" s="104" t="s">
        <v>280</v>
      </c>
      <c r="D642" s="113" t="s">
        <v>6585</v>
      </c>
      <c r="F642" s="28" t="s">
        <v>1018</v>
      </c>
      <c r="G642" s="28" t="s">
        <v>1614</v>
      </c>
      <c r="H642" s="28"/>
      <c r="I642" s="28"/>
      <c r="J642" s="28"/>
      <c r="K642" s="28"/>
      <c r="L642" s="28"/>
      <c r="M642" s="106" t="s">
        <v>6586</v>
      </c>
      <c r="N642" s="332"/>
      <c r="O642" s="28"/>
      <c r="P642" s="28"/>
      <c r="Q642" s="28"/>
      <c r="S642" s="112">
        <v>0.75</v>
      </c>
      <c r="T642" s="114">
        <v>2028</v>
      </c>
      <c r="U642" s="110">
        <v>41526.19</v>
      </c>
      <c r="V642" s="110"/>
      <c r="W642" s="110">
        <v>41526.19</v>
      </c>
      <c r="X642" s="111">
        <v>1</v>
      </c>
      <c r="Y642" s="112">
        <v>0</v>
      </c>
      <c r="Z642" s="110">
        <v>10381.547500000001</v>
      </c>
      <c r="AA642" s="110">
        <v>0</v>
      </c>
      <c r="AB642" s="110">
        <v>31144.642500000002</v>
      </c>
      <c r="AC642" s="110">
        <v>0</v>
      </c>
      <c r="AD642" s="110">
        <v>0</v>
      </c>
      <c r="AE642" s="42" t="s">
        <v>530</v>
      </c>
      <c r="AF642" s="104" t="s">
        <v>764</v>
      </c>
      <c r="AG642" t="s">
        <v>7808</v>
      </c>
      <c r="AH642">
        <v>0</v>
      </c>
      <c r="AI642" s="495">
        <v>-9396.1168491572935</v>
      </c>
      <c r="AK642" s="27"/>
      <c r="AL642" s="27"/>
      <c r="AM642"/>
      <c r="AN642"/>
      <c r="AO642"/>
      <c r="AP642"/>
      <c r="AQ642"/>
      <c r="AR642"/>
    </row>
    <row r="643" spans="1:44" ht="87.5">
      <c r="A643" s="104" t="s">
        <v>5882</v>
      </c>
      <c r="B643" s="104" t="s">
        <v>280</v>
      </c>
      <c r="D643" s="113" t="s">
        <v>6597</v>
      </c>
      <c r="F643" s="28" t="s">
        <v>1029</v>
      </c>
      <c r="G643" s="28" t="s">
        <v>1727</v>
      </c>
      <c r="H643" s="28"/>
      <c r="I643" s="28"/>
      <c r="J643" s="28"/>
      <c r="K643" s="28"/>
      <c r="L643" s="28"/>
      <c r="M643" s="106" t="s">
        <v>5976</v>
      </c>
      <c r="N643" s="332"/>
      <c r="O643" s="28"/>
      <c r="P643" s="28"/>
      <c r="Q643" s="28"/>
      <c r="S643" s="112">
        <v>0.625</v>
      </c>
      <c r="T643" s="114">
        <v>2028</v>
      </c>
      <c r="U643" s="110">
        <v>1040</v>
      </c>
      <c r="V643" s="110"/>
      <c r="W643" s="110">
        <v>1040</v>
      </c>
      <c r="X643" s="111">
        <v>1</v>
      </c>
      <c r="Y643" s="112">
        <v>0</v>
      </c>
      <c r="Z643" s="110">
        <v>390</v>
      </c>
      <c r="AA643" s="110">
        <v>0</v>
      </c>
      <c r="AB643" s="110">
        <v>650</v>
      </c>
      <c r="AC643" s="110">
        <v>0</v>
      </c>
      <c r="AD643" s="110">
        <v>0</v>
      </c>
      <c r="AE643" s="42" t="s">
        <v>526</v>
      </c>
      <c r="AF643" s="104" t="s">
        <v>765</v>
      </c>
      <c r="AG643" t="s">
        <v>7838</v>
      </c>
      <c r="AH643">
        <v>0</v>
      </c>
      <c r="AI643" s="495">
        <v>-650.00000000000011</v>
      </c>
      <c r="AK643" s="27"/>
      <c r="AL643" s="27"/>
      <c r="AM643"/>
      <c r="AN643"/>
      <c r="AO643"/>
      <c r="AP643"/>
      <c r="AQ643"/>
      <c r="AR643"/>
    </row>
    <row r="644" spans="1:44" ht="37.5">
      <c r="A644" s="104" t="s">
        <v>2015</v>
      </c>
      <c r="B644" s="104" t="s">
        <v>1940</v>
      </c>
      <c r="D644" s="113" t="s">
        <v>6313</v>
      </c>
      <c r="F644" s="28" t="s">
        <v>6582</v>
      </c>
      <c r="G644" s="28" t="s">
        <v>1686</v>
      </c>
      <c r="H644" s="28"/>
      <c r="I644" s="28"/>
      <c r="J644" s="28"/>
      <c r="K644" s="28"/>
      <c r="L644" s="28"/>
      <c r="M644" s="106" t="s">
        <v>6583</v>
      </c>
      <c r="N644" s="332"/>
      <c r="O644" s="28"/>
      <c r="P644" s="28"/>
      <c r="Q644" s="28"/>
      <c r="S644" s="112">
        <v>0.6</v>
      </c>
      <c r="T644" s="114">
        <v>2028</v>
      </c>
      <c r="U644" s="110">
        <v>388.68</v>
      </c>
      <c r="V644" s="110"/>
      <c r="W644" s="110">
        <v>388.68</v>
      </c>
      <c r="X644" s="111">
        <v>1</v>
      </c>
      <c r="Y644" s="112">
        <v>0</v>
      </c>
      <c r="Z644" s="110">
        <v>155.47200000000001</v>
      </c>
      <c r="AA644" s="110">
        <v>0</v>
      </c>
      <c r="AB644" s="110">
        <v>233.208</v>
      </c>
      <c r="AC644" s="110">
        <v>0</v>
      </c>
      <c r="AD644" s="110">
        <v>0</v>
      </c>
      <c r="AE644" s="42" t="s">
        <v>657</v>
      </c>
      <c r="AF644" s="104" t="s">
        <v>765</v>
      </c>
      <c r="AG644" t="s">
        <v>7805</v>
      </c>
      <c r="AH644">
        <v>0</v>
      </c>
      <c r="AI644" s="495">
        <v>-63.869775157157484</v>
      </c>
      <c r="AK644" s="27"/>
      <c r="AL644" s="27"/>
      <c r="AM644"/>
      <c r="AN644"/>
      <c r="AO644"/>
      <c r="AP644"/>
      <c r="AQ644"/>
      <c r="AR644"/>
    </row>
    <row r="645" spans="1:44" ht="37.5">
      <c r="A645" s="104" t="s">
        <v>2015</v>
      </c>
      <c r="B645" s="104" t="s">
        <v>1940</v>
      </c>
      <c r="D645" s="113" t="s">
        <v>6313</v>
      </c>
      <c r="F645" s="28" t="s">
        <v>6582</v>
      </c>
      <c r="G645" s="28" t="s">
        <v>1686</v>
      </c>
      <c r="H645" s="28"/>
      <c r="I645" s="28"/>
      <c r="J645" s="28"/>
      <c r="K645" s="28"/>
      <c r="L645" s="28"/>
      <c r="M645" s="106" t="s">
        <v>6583</v>
      </c>
      <c r="N645" s="332"/>
      <c r="O645" s="28"/>
      <c r="P645" s="28"/>
      <c r="Q645" s="28"/>
      <c r="S645" s="112">
        <v>0.6</v>
      </c>
      <c r="T645" s="114">
        <v>2028</v>
      </c>
      <c r="U645" s="110">
        <v>236712.2</v>
      </c>
      <c r="V645" s="110"/>
      <c r="W645" s="110">
        <v>236712.2</v>
      </c>
      <c r="X645" s="111">
        <v>1</v>
      </c>
      <c r="Y645" s="112">
        <v>0</v>
      </c>
      <c r="Z645" s="110">
        <v>94684.88</v>
      </c>
      <c r="AA645" s="110">
        <v>0</v>
      </c>
      <c r="AB645" s="110">
        <v>142027.32</v>
      </c>
      <c r="AC645" s="110">
        <v>0</v>
      </c>
      <c r="AD645" s="110">
        <v>0</v>
      </c>
      <c r="AE645" s="42" t="s">
        <v>657</v>
      </c>
      <c r="AF645" s="104" t="s">
        <v>765</v>
      </c>
      <c r="AG645" t="s">
        <v>7946</v>
      </c>
      <c r="AH645">
        <v>0</v>
      </c>
      <c r="AI645" s="495">
        <v>-38897.692165678949</v>
      </c>
      <c r="AK645" s="27"/>
      <c r="AL645" s="27"/>
      <c r="AM645"/>
      <c r="AN645"/>
      <c r="AO645"/>
      <c r="AP645"/>
      <c r="AQ645"/>
      <c r="AR645"/>
    </row>
    <row r="646" spans="1:44" ht="50">
      <c r="A646" s="104" t="s">
        <v>5882</v>
      </c>
      <c r="B646" s="104" t="s">
        <v>280</v>
      </c>
      <c r="D646" s="1" t="s">
        <v>6648</v>
      </c>
      <c r="F646" s="28" t="s">
        <v>1023</v>
      </c>
      <c r="G646" s="28" t="s">
        <v>1663</v>
      </c>
      <c r="H646" s="28"/>
      <c r="I646" s="28"/>
      <c r="J646" s="28"/>
      <c r="K646" s="28"/>
      <c r="L646" s="28"/>
      <c r="M646" s="106" t="s">
        <v>5976</v>
      </c>
      <c r="N646" s="332"/>
      <c r="O646" s="28"/>
      <c r="P646" s="28"/>
      <c r="Q646" s="28"/>
      <c r="S646" s="112">
        <v>0.625</v>
      </c>
      <c r="T646" s="114">
        <v>2028</v>
      </c>
      <c r="U646" s="110">
        <v>191988.00999999998</v>
      </c>
      <c r="V646" s="110"/>
      <c r="W646" s="110">
        <v>191988.00999999998</v>
      </c>
      <c r="X646" s="111">
        <v>1</v>
      </c>
      <c r="Y646" s="112">
        <v>0</v>
      </c>
      <c r="Z646" s="110">
        <v>71995.503749999989</v>
      </c>
      <c r="AA646" s="110">
        <v>0</v>
      </c>
      <c r="AB646" s="110">
        <v>119992.50624999999</v>
      </c>
      <c r="AC646" s="110">
        <v>0</v>
      </c>
      <c r="AD646" s="110">
        <v>0</v>
      </c>
      <c r="AE646" s="42" t="s">
        <v>526</v>
      </c>
      <c r="AF646" s="104" t="s">
        <v>765</v>
      </c>
      <c r="AG646" t="s">
        <v>7986</v>
      </c>
      <c r="AH646">
        <v>0</v>
      </c>
      <c r="AI646" s="495">
        <v>-119992.50625000002</v>
      </c>
      <c r="AK646" s="27"/>
      <c r="AL646" s="27"/>
      <c r="AM646"/>
      <c r="AN646"/>
      <c r="AO646"/>
      <c r="AP646"/>
      <c r="AQ646"/>
      <c r="AR646"/>
    </row>
    <row r="647" spans="1:44" ht="25">
      <c r="A647" s="104" t="s">
        <v>2015</v>
      </c>
      <c r="B647" s="104" t="s">
        <v>1940</v>
      </c>
      <c r="D647" s="1" t="s">
        <v>6580</v>
      </c>
      <c r="F647" s="28" t="s">
        <v>1045</v>
      </c>
      <c r="G647" s="28" t="s">
        <v>1736</v>
      </c>
      <c r="H647" s="28"/>
      <c r="I647" s="28"/>
      <c r="J647" s="28"/>
      <c r="K647" s="28"/>
      <c r="L647" s="28"/>
      <c r="M647" s="106" t="s">
        <v>6581</v>
      </c>
      <c r="N647" s="332"/>
      <c r="O647" s="28"/>
      <c r="P647" s="28"/>
      <c r="Q647" s="28"/>
      <c r="S647" s="112">
        <v>0.52500000000000002</v>
      </c>
      <c r="T647" s="114">
        <v>2028</v>
      </c>
      <c r="U647" s="110">
        <v>2465</v>
      </c>
      <c r="V647" s="110"/>
      <c r="W647" s="110">
        <v>2465</v>
      </c>
      <c r="X647" s="111">
        <v>1</v>
      </c>
      <c r="Y647" s="112">
        <v>0</v>
      </c>
      <c r="Z647" s="110">
        <v>1170.875</v>
      </c>
      <c r="AA647" s="110">
        <v>0</v>
      </c>
      <c r="AB647" s="110">
        <v>1294.125</v>
      </c>
      <c r="AC647" s="110">
        <v>0</v>
      </c>
      <c r="AD647" s="110">
        <v>0</v>
      </c>
      <c r="AE647" s="42" t="s">
        <v>651</v>
      </c>
      <c r="AF647" s="104" t="s">
        <v>764</v>
      </c>
      <c r="AG647" t="s">
        <v>7804</v>
      </c>
      <c r="AH647">
        <v>0</v>
      </c>
      <c r="AI647" s="495">
        <v>-14.033409843205124</v>
      </c>
      <c r="AK647" s="27"/>
      <c r="AL647" s="27"/>
      <c r="AM647"/>
      <c r="AN647"/>
      <c r="AO647"/>
      <c r="AP647"/>
      <c r="AQ647"/>
      <c r="AR647"/>
    </row>
    <row r="648" spans="1:44" ht="25">
      <c r="A648" s="104" t="s">
        <v>2015</v>
      </c>
      <c r="B648" s="104" t="s">
        <v>1940</v>
      </c>
      <c r="D648" s="113" t="s">
        <v>6580</v>
      </c>
      <c r="F648" s="28" t="s">
        <v>1045</v>
      </c>
      <c r="G648" s="28" t="s">
        <v>1736</v>
      </c>
      <c r="H648" s="28"/>
      <c r="I648" s="28"/>
      <c r="J648" s="28"/>
      <c r="K648" s="28"/>
      <c r="L648" s="28"/>
      <c r="M648" s="106" t="s">
        <v>6581</v>
      </c>
      <c r="N648" s="332"/>
      <c r="O648" s="28"/>
      <c r="P648" s="28"/>
      <c r="Q648" s="28"/>
      <c r="S648" s="112">
        <v>0.52500000000000002</v>
      </c>
      <c r="T648" s="114">
        <v>2028</v>
      </c>
      <c r="U648" s="110">
        <v>3623814.2800000003</v>
      </c>
      <c r="V648" s="110"/>
      <c r="W648" s="110">
        <v>3623814.2800000003</v>
      </c>
      <c r="X648" s="111">
        <v>1</v>
      </c>
      <c r="Y648" s="112">
        <v>0</v>
      </c>
      <c r="Z648" s="110">
        <v>1721311.7830000001</v>
      </c>
      <c r="AA648" s="110">
        <v>0</v>
      </c>
      <c r="AB648" s="110">
        <v>1902502.4970000002</v>
      </c>
      <c r="AC648" s="110">
        <v>0</v>
      </c>
      <c r="AD648" s="110">
        <v>0</v>
      </c>
      <c r="AE648" s="42" t="s">
        <v>651</v>
      </c>
      <c r="AF648" s="104" t="s">
        <v>764</v>
      </c>
      <c r="AG648" t="s">
        <v>7944</v>
      </c>
      <c r="AH648">
        <v>0</v>
      </c>
      <c r="AI648" s="495">
        <v>-20630.617033224866</v>
      </c>
      <c r="AK648" s="27"/>
      <c r="AL648" s="27"/>
      <c r="AM648"/>
      <c r="AN648"/>
      <c r="AO648"/>
      <c r="AP648"/>
      <c r="AQ648"/>
      <c r="AR648"/>
    </row>
    <row r="649" spans="1:44" ht="50">
      <c r="A649" s="104" t="s">
        <v>5882</v>
      </c>
      <c r="B649" s="104" t="s">
        <v>280</v>
      </c>
      <c r="D649" s="1" t="s">
        <v>6654</v>
      </c>
      <c r="F649" s="28" t="s">
        <v>1037</v>
      </c>
      <c r="G649" s="28" t="s">
        <v>1702</v>
      </c>
      <c r="H649" s="28"/>
      <c r="I649" s="28"/>
      <c r="J649" s="28"/>
      <c r="K649" s="28"/>
      <c r="L649" s="28"/>
      <c r="M649" s="106" t="s">
        <v>5976</v>
      </c>
      <c r="N649" s="332"/>
      <c r="O649" s="28"/>
      <c r="P649" s="28"/>
      <c r="Q649" s="28"/>
      <c r="S649" s="112">
        <v>0.75</v>
      </c>
      <c r="T649" s="114">
        <v>2028</v>
      </c>
      <c r="U649" s="110">
        <v>497712.59</v>
      </c>
      <c r="V649" s="110"/>
      <c r="W649" s="110">
        <v>497712.59</v>
      </c>
      <c r="X649" s="111">
        <v>1</v>
      </c>
      <c r="Y649" s="112">
        <v>0</v>
      </c>
      <c r="Z649" s="110">
        <v>124428.14750000001</v>
      </c>
      <c r="AA649" s="110">
        <v>0</v>
      </c>
      <c r="AB649" s="110">
        <v>373284.4425</v>
      </c>
      <c r="AC649" s="110">
        <v>0</v>
      </c>
      <c r="AD649" s="110">
        <v>0</v>
      </c>
      <c r="AE649" s="42" t="s">
        <v>526</v>
      </c>
      <c r="AF649" s="104" t="s">
        <v>765</v>
      </c>
      <c r="AG649" t="s">
        <v>7991</v>
      </c>
      <c r="AH649">
        <v>0</v>
      </c>
      <c r="AI649" s="495">
        <v>-373284.44250000006</v>
      </c>
      <c r="AK649" s="27"/>
      <c r="AL649" s="27"/>
      <c r="AM649"/>
      <c r="AN649"/>
      <c r="AO649"/>
      <c r="AP649"/>
      <c r="AQ649"/>
      <c r="AR649"/>
    </row>
    <row r="650" spans="1:44" ht="50">
      <c r="A650" s="104" t="s">
        <v>5882</v>
      </c>
      <c r="B650" s="104" t="s">
        <v>280</v>
      </c>
      <c r="D650" s="1" t="s">
        <v>6655</v>
      </c>
      <c r="F650" s="28" t="s">
        <v>1037</v>
      </c>
      <c r="G650" s="28" t="s">
        <v>1702</v>
      </c>
      <c r="H650" s="28"/>
      <c r="I650" s="28"/>
      <c r="J650" s="28"/>
      <c r="K650" s="28"/>
      <c r="L650" s="28"/>
      <c r="M650" s="106" t="s">
        <v>5976</v>
      </c>
      <c r="N650" s="332"/>
      <c r="O650" s="28"/>
      <c r="P650" s="28"/>
      <c r="Q650" s="28"/>
      <c r="S650" s="112">
        <v>0.75</v>
      </c>
      <c r="T650" s="114">
        <v>2028</v>
      </c>
      <c r="U650" s="110">
        <v>399029.32999999996</v>
      </c>
      <c r="V650" s="110"/>
      <c r="W650" s="110">
        <v>399029.32999999996</v>
      </c>
      <c r="X650" s="111">
        <v>1</v>
      </c>
      <c r="Y650" s="112">
        <v>0</v>
      </c>
      <c r="Z650" s="110">
        <v>99757.33249999999</v>
      </c>
      <c r="AA650" s="110">
        <v>0</v>
      </c>
      <c r="AB650" s="110">
        <v>299271.99749999994</v>
      </c>
      <c r="AC650" s="110">
        <v>0</v>
      </c>
      <c r="AD650" s="110">
        <v>0</v>
      </c>
      <c r="AE650" s="42" t="s">
        <v>526</v>
      </c>
      <c r="AF650" s="104" t="s">
        <v>765</v>
      </c>
      <c r="AG650" t="s">
        <v>7992</v>
      </c>
      <c r="AH650">
        <v>0</v>
      </c>
      <c r="AI650" s="495">
        <v>-299271.9975</v>
      </c>
      <c r="AK650" s="27"/>
      <c r="AL650" s="27"/>
      <c r="AM650"/>
      <c r="AN650"/>
      <c r="AO650"/>
      <c r="AP650"/>
      <c r="AQ650"/>
      <c r="AR650"/>
    </row>
    <row r="651" spans="1:44" ht="100">
      <c r="A651" s="104" t="s">
        <v>5882</v>
      </c>
      <c r="B651" s="104" t="s">
        <v>280</v>
      </c>
      <c r="D651" s="113" t="s">
        <v>6340</v>
      </c>
      <c r="F651" s="28" t="s">
        <v>1050</v>
      </c>
      <c r="G651" s="28" t="s">
        <v>1698</v>
      </c>
      <c r="H651" s="28"/>
      <c r="I651" s="28"/>
      <c r="J651" s="28"/>
      <c r="K651" s="28"/>
      <c r="L651" s="28"/>
      <c r="M651" s="106" t="s">
        <v>5976</v>
      </c>
      <c r="N651" s="332"/>
      <c r="O651" s="28"/>
      <c r="P651" s="28"/>
      <c r="Q651" s="28"/>
      <c r="S651" s="112">
        <v>1</v>
      </c>
      <c r="T651" s="114">
        <v>2028</v>
      </c>
      <c r="U651" s="110">
        <v>630</v>
      </c>
      <c r="V651" s="110"/>
      <c r="W651" s="110">
        <v>630</v>
      </c>
      <c r="X651" s="111">
        <v>1</v>
      </c>
      <c r="Y651" s="112">
        <v>0</v>
      </c>
      <c r="Z651" s="110">
        <v>0</v>
      </c>
      <c r="AA651" s="110">
        <v>0</v>
      </c>
      <c r="AB651" s="110">
        <v>630</v>
      </c>
      <c r="AC651" s="110">
        <v>0</v>
      </c>
      <c r="AD651" s="110">
        <v>0</v>
      </c>
      <c r="AE651" s="42" t="s">
        <v>526</v>
      </c>
      <c r="AF651" s="104" t="s">
        <v>765</v>
      </c>
      <c r="AG651" t="s">
        <v>7837</v>
      </c>
      <c r="AH651">
        <v>0</v>
      </c>
      <c r="AI651" s="495">
        <v>-630.00000000000011</v>
      </c>
      <c r="AK651" s="27"/>
      <c r="AL651" s="27"/>
      <c r="AM651"/>
      <c r="AN651"/>
      <c r="AO651"/>
      <c r="AP651"/>
      <c r="AQ651"/>
      <c r="AR651"/>
    </row>
    <row r="652" spans="1:44" ht="100">
      <c r="A652" s="104" t="s">
        <v>5882</v>
      </c>
      <c r="B652" s="104" t="s">
        <v>280</v>
      </c>
      <c r="D652" s="1" t="s">
        <v>6340</v>
      </c>
      <c r="F652" s="28" t="s">
        <v>1050</v>
      </c>
      <c r="G652" s="28" t="s">
        <v>1698</v>
      </c>
      <c r="H652" s="28"/>
      <c r="I652" s="28"/>
      <c r="J652" s="28"/>
      <c r="K652" s="28"/>
      <c r="L652" s="28"/>
      <c r="M652" s="106" t="s">
        <v>5976</v>
      </c>
      <c r="N652" s="332"/>
      <c r="O652" s="28"/>
      <c r="P652" s="28"/>
      <c r="Q652" s="28"/>
      <c r="S652" s="112">
        <v>1</v>
      </c>
      <c r="T652" s="114">
        <v>2028</v>
      </c>
      <c r="U652" s="110">
        <v>559346.87</v>
      </c>
      <c r="V652" s="110"/>
      <c r="W652" s="110">
        <v>559346.87</v>
      </c>
      <c r="X652" s="111">
        <v>1</v>
      </c>
      <c r="Y652" s="112">
        <v>0</v>
      </c>
      <c r="Z652" s="110">
        <v>0</v>
      </c>
      <c r="AA652" s="110">
        <v>0</v>
      </c>
      <c r="AB652" s="110">
        <v>559346.87</v>
      </c>
      <c r="AC652" s="110">
        <v>0</v>
      </c>
      <c r="AD652" s="110">
        <v>0</v>
      </c>
      <c r="AE652" s="42" t="s">
        <v>526</v>
      </c>
      <c r="AF652" s="104" t="s">
        <v>765</v>
      </c>
      <c r="AG652" t="s">
        <v>8071</v>
      </c>
      <c r="AH652">
        <v>0</v>
      </c>
      <c r="AI652" s="495">
        <v>-559346.87000000011</v>
      </c>
      <c r="AK652" s="27"/>
      <c r="AL652" s="27"/>
      <c r="AM652"/>
      <c r="AN652"/>
      <c r="AO652"/>
      <c r="AP652"/>
      <c r="AQ652"/>
      <c r="AR652"/>
    </row>
    <row r="653" spans="1:44" ht="50">
      <c r="A653" s="104" t="s">
        <v>5882</v>
      </c>
      <c r="B653" s="104" t="s">
        <v>280</v>
      </c>
      <c r="D653" s="1" t="s">
        <v>6598</v>
      </c>
      <c r="F653" s="28" t="s">
        <v>1061</v>
      </c>
      <c r="G653" s="28" t="s">
        <v>1670</v>
      </c>
      <c r="H653" s="28"/>
      <c r="I653" s="28"/>
      <c r="J653" s="28"/>
      <c r="K653" s="28"/>
      <c r="L653" s="28"/>
      <c r="M653" s="106" t="s">
        <v>5976</v>
      </c>
      <c r="N653" s="332"/>
      <c r="O653" s="28"/>
      <c r="P653" s="28"/>
      <c r="Q653" s="28"/>
      <c r="S653" s="112">
        <v>0.625</v>
      </c>
      <c r="T653" s="114">
        <v>2028</v>
      </c>
      <c r="U653" s="110">
        <v>549.16</v>
      </c>
      <c r="V653" s="110"/>
      <c r="W653" s="110">
        <v>549.16</v>
      </c>
      <c r="X653" s="111">
        <v>1</v>
      </c>
      <c r="Y653" s="112">
        <v>0</v>
      </c>
      <c r="Z653" s="110">
        <v>205.935</v>
      </c>
      <c r="AA653" s="110">
        <v>0</v>
      </c>
      <c r="AB653" s="110">
        <v>343.22499999999997</v>
      </c>
      <c r="AC653" s="110">
        <v>0</v>
      </c>
      <c r="AD653" s="110">
        <v>0</v>
      </c>
      <c r="AE653" s="42" t="s">
        <v>526</v>
      </c>
      <c r="AF653" s="104" t="s">
        <v>765</v>
      </c>
      <c r="AG653" t="s">
        <v>7840</v>
      </c>
      <c r="AH653">
        <v>0</v>
      </c>
      <c r="AI653" s="495">
        <v>-343.22500000000002</v>
      </c>
      <c r="AK653" s="27"/>
      <c r="AL653" s="27"/>
      <c r="AM653"/>
      <c r="AN653"/>
      <c r="AO653"/>
      <c r="AP653"/>
      <c r="AQ653"/>
      <c r="AR653"/>
    </row>
    <row r="654" spans="1:44" ht="37.5">
      <c r="A654" s="104" t="s">
        <v>2015</v>
      </c>
      <c r="B654" s="104" t="s">
        <v>1940</v>
      </c>
      <c r="D654" s="42" t="s">
        <v>6725</v>
      </c>
      <c r="F654" s="28" t="s">
        <v>721</v>
      </c>
      <c r="G654" s="28" t="s">
        <v>1688</v>
      </c>
      <c r="H654" s="28"/>
      <c r="I654" s="28"/>
      <c r="J654" s="28"/>
      <c r="K654" s="28"/>
      <c r="L654" s="28"/>
      <c r="M654" s="106" t="s">
        <v>6584</v>
      </c>
      <c r="N654" s="332"/>
      <c r="O654" s="28"/>
      <c r="P654" s="28"/>
      <c r="Q654" s="28"/>
      <c r="S654" s="112">
        <v>0.63</v>
      </c>
      <c r="T654" s="114">
        <v>2028</v>
      </c>
      <c r="U654" s="110">
        <v>130635.18000000002</v>
      </c>
      <c r="V654" s="110"/>
      <c r="W654" s="110">
        <v>130635.18000000002</v>
      </c>
      <c r="X654" s="111">
        <v>1</v>
      </c>
      <c r="Y654" s="112">
        <v>0</v>
      </c>
      <c r="Z654" s="110">
        <v>48335.01660000001</v>
      </c>
      <c r="AA654" s="110">
        <v>0</v>
      </c>
      <c r="AB654" s="110">
        <v>82300.163400000019</v>
      </c>
      <c r="AC654" s="110">
        <v>0</v>
      </c>
      <c r="AD654" s="110">
        <v>0</v>
      </c>
      <c r="AE654" s="42" t="s">
        <v>640</v>
      </c>
      <c r="AF654" s="104" t="s">
        <v>765</v>
      </c>
      <c r="AG654" t="s">
        <v>8115</v>
      </c>
      <c r="AH654">
        <v>0</v>
      </c>
      <c r="AI654" s="495">
        <v>-18321.675101158686</v>
      </c>
      <c r="AK654" s="27"/>
      <c r="AL654" s="27"/>
      <c r="AM654"/>
      <c r="AN654"/>
      <c r="AO654"/>
      <c r="AP654"/>
      <c r="AQ654"/>
      <c r="AR654"/>
    </row>
    <row r="655" spans="1:44" ht="25">
      <c r="A655" s="104" t="s">
        <v>5882</v>
      </c>
      <c r="B655" s="104" t="s">
        <v>280</v>
      </c>
      <c r="D655" s="113" t="s">
        <v>6302</v>
      </c>
      <c r="F655" s="28" t="s">
        <v>1163</v>
      </c>
      <c r="G655" s="28" t="s">
        <v>1741</v>
      </c>
      <c r="H655" s="28"/>
      <c r="I655" s="28"/>
      <c r="J655" s="28"/>
      <c r="K655" s="28"/>
      <c r="L655" s="28"/>
      <c r="M655" s="106" t="s">
        <v>5992</v>
      </c>
      <c r="N655" s="332"/>
      <c r="O655" s="28"/>
      <c r="P655" s="28"/>
      <c r="Q655" s="28"/>
      <c r="S655" s="112">
        <v>0.61</v>
      </c>
      <c r="T655" s="114">
        <v>2028</v>
      </c>
      <c r="U655" s="110">
        <v>15719.21</v>
      </c>
      <c r="V655" s="110"/>
      <c r="W655" s="110">
        <v>15719.21</v>
      </c>
      <c r="X655" s="111">
        <v>1</v>
      </c>
      <c r="Y655" s="112">
        <v>0</v>
      </c>
      <c r="Z655" s="110">
        <v>6130.4919</v>
      </c>
      <c r="AA655" s="110">
        <v>0</v>
      </c>
      <c r="AB655" s="110">
        <v>9588.7180999999982</v>
      </c>
      <c r="AC655" s="110">
        <v>0</v>
      </c>
      <c r="AD655" s="110">
        <v>0</v>
      </c>
      <c r="AE655" s="42" t="s">
        <v>543</v>
      </c>
      <c r="AF655" s="104" t="s">
        <v>765</v>
      </c>
      <c r="AG655" t="s">
        <v>7866</v>
      </c>
      <c r="AH655">
        <v>0</v>
      </c>
      <c r="AI655" s="495">
        <v>-355.25711095915233</v>
      </c>
      <c r="AK655" s="27"/>
      <c r="AL655" s="27"/>
      <c r="AM655"/>
      <c r="AN655"/>
      <c r="AO655"/>
      <c r="AP655"/>
      <c r="AQ655"/>
      <c r="AR655"/>
    </row>
    <row r="656" spans="1:44" ht="37.5">
      <c r="A656" s="104" t="s">
        <v>2015</v>
      </c>
      <c r="B656" s="104" t="s">
        <v>1940</v>
      </c>
      <c r="D656" s="113" t="s">
        <v>6306</v>
      </c>
      <c r="F656" s="28" t="s">
        <v>695</v>
      </c>
      <c r="G656" s="28" t="s">
        <v>1616</v>
      </c>
      <c r="H656" s="28" t="s">
        <v>5017</v>
      </c>
      <c r="I656" s="28"/>
      <c r="J656" s="28"/>
      <c r="K656" s="28"/>
      <c r="L656" s="28"/>
      <c r="M656" s="106" t="s">
        <v>6627</v>
      </c>
      <c r="N656" s="332"/>
      <c r="O656" s="28"/>
      <c r="P656" s="28"/>
      <c r="Q656" s="28"/>
      <c r="S656" s="303">
        <v>0.33381505705084491</v>
      </c>
      <c r="T656" s="114">
        <v>2028</v>
      </c>
      <c r="U656" s="110">
        <v>140664</v>
      </c>
      <c r="V656" s="110"/>
      <c r="W656" s="110">
        <v>140664</v>
      </c>
      <c r="X656" s="111">
        <v>1</v>
      </c>
      <c r="Y656" s="112">
        <v>0</v>
      </c>
      <c r="Z656" s="110">
        <v>105498</v>
      </c>
      <c r="AA656" s="110">
        <v>0</v>
      </c>
      <c r="AB656" s="110">
        <v>35166</v>
      </c>
      <c r="AC656" s="110">
        <v>0</v>
      </c>
      <c r="AD656" s="110">
        <v>0</v>
      </c>
      <c r="AE656" s="42" t="s">
        <v>649</v>
      </c>
      <c r="AF656" s="104" t="s">
        <v>764</v>
      </c>
      <c r="AG656" t="s">
        <v>8002</v>
      </c>
      <c r="AH656">
        <v>0</v>
      </c>
      <c r="AI656" s="495">
        <v>-35165.999999999964</v>
      </c>
      <c r="AK656" s="27"/>
      <c r="AL656" s="27"/>
      <c r="AM656"/>
      <c r="AN656"/>
      <c r="AO656"/>
      <c r="AP656"/>
      <c r="AQ656"/>
      <c r="AR656"/>
    </row>
    <row r="657" spans="1:44" ht="37.5">
      <c r="A657" s="104" t="s">
        <v>2015</v>
      </c>
      <c r="B657" s="104" t="s">
        <v>1940</v>
      </c>
      <c r="D657" s="113" t="s">
        <v>6624</v>
      </c>
      <c r="F657" s="28" t="s">
        <v>6625</v>
      </c>
      <c r="G657" s="28" t="s">
        <v>6626</v>
      </c>
      <c r="H657" s="28" t="s">
        <v>5017</v>
      </c>
      <c r="I657" s="28"/>
      <c r="J657" s="28"/>
      <c r="K657" s="28"/>
      <c r="L657" s="28"/>
      <c r="M657" s="106" t="s">
        <v>6627</v>
      </c>
      <c r="N657" s="332"/>
      <c r="O657" s="28"/>
      <c r="P657" s="28"/>
      <c r="Q657" s="28"/>
      <c r="S657" s="303">
        <v>0.28713073567366332</v>
      </c>
      <c r="T657" s="114">
        <v>2028</v>
      </c>
      <c r="U657" s="110">
        <v>16922</v>
      </c>
      <c r="V657" s="110"/>
      <c r="W657" s="110">
        <v>16922</v>
      </c>
      <c r="X657" s="111">
        <v>1</v>
      </c>
      <c r="Y657" s="112">
        <v>0</v>
      </c>
      <c r="Z657" s="110">
        <v>10491.64</v>
      </c>
      <c r="AA657" s="110">
        <v>0</v>
      </c>
      <c r="AB657" s="110">
        <v>6430.3600000000006</v>
      </c>
      <c r="AC657" s="110">
        <v>0</v>
      </c>
      <c r="AD657" s="110">
        <v>0</v>
      </c>
      <c r="AE657" s="42" t="s">
        <v>649</v>
      </c>
      <c r="AF657" s="104" t="s">
        <v>764</v>
      </c>
      <c r="AG657" t="s">
        <v>7933</v>
      </c>
      <c r="AH657">
        <v>0</v>
      </c>
      <c r="AI657" s="495">
        <v>-6430.3599999999933</v>
      </c>
      <c r="AK657" s="27"/>
      <c r="AL657" s="27"/>
      <c r="AM657"/>
      <c r="AN657"/>
      <c r="AO657"/>
      <c r="AP657"/>
      <c r="AQ657"/>
      <c r="AR657"/>
    </row>
    <row r="658" spans="1:44" ht="75">
      <c r="A658" s="104" t="s">
        <v>5882</v>
      </c>
      <c r="B658" s="104" t="s">
        <v>280</v>
      </c>
      <c r="D658" s="113" t="s">
        <v>6614</v>
      </c>
      <c r="F658" s="28" t="s">
        <v>1013</v>
      </c>
      <c r="G658" s="28" t="s">
        <v>1726</v>
      </c>
      <c r="H658" s="28"/>
      <c r="I658" s="28"/>
      <c r="J658" s="28"/>
      <c r="K658" s="28"/>
      <c r="L658" s="28"/>
      <c r="M658" s="106" t="s">
        <v>5976</v>
      </c>
      <c r="N658" s="332"/>
      <c r="O658" s="28"/>
      <c r="P658" s="28"/>
      <c r="Q658" s="28"/>
      <c r="S658" s="112">
        <v>0.5</v>
      </c>
      <c r="T658" s="114">
        <v>2028</v>
      </c>
      <c r="U658" s="110">
        <v>3699.51</v>
      </c>
      <c r="V658" s="110"/>
      <c r="W658" s="110">
        <v>3699.51</v>
      </c>
      <c r="X658" s="111">
        <v>1</v>
      </c>
      <c r="Y658" s="112">
        <v>0</v>
      </c>
      <c r="Z658" s="110">
        <v>1849.7550000000001</v>
      </c>
      <c r="AA658" s="110">
        <v>0</v>
      </c>
      <c r="AB658" s="110">
        <v>1849.7550000000001</v>
      </c>
      <c r="AC658" s="110">
        <v>0</v>
      </c>
      <c r="AD658" s="110">
        <v>0</v>
      </c>
      <c r="AE658" s="42" t="s">
        <v>526</v>
      </c>
      <c r="AF658" s="104" t="s">
        <v>765</v>
      </c>
      <c r="AG658" t="s">
        <v>7862</v>
      </c>
      <c r="AH658">
        <v>0</v>
      </c>
      <c r="AI658" s="495">
        <v>-1849.7550000000003</v>
      </c>
      <c r="AK658" s="27"/>
      <c r="AL658" s="27"/>
      <c r="AM658"/>
      <c r="AN658"/>
      <c r="AO658"/>
      <c r="AP658"/>
      <c r="AQ658"/>
      <c r="AR658"/>
    </row>
    <row r="659" spans="1:44" ht="25">
      <c r="A659" s="104" t="s">
        <v>26</v>
      </c>
      <c r="B659" s="104" t="s">
        <v>11</v>
      </c>
      <c r="D659" s="113" t="s">
        <v>921</v>
      </c>
      <c r="F659" s="28" t="s">
        <v>1082</v>
      </c>
      <c r="G659" s="28" t="s">
        <v>1239</v>
      </c>
      <c r="H659" s="28"/>
      <c r="I659" s="28"/>
      <c r="J659" s="28"/>
      <c r="K659" s="28"/>
      <c r="L659" s="28"/>
      <c r="M659" s="106" t="s">
        <v>6009</v>
      </c>
      <c r="N659" s="332"/>
      <c r="O659" s="28"/>
      <c r="P659" s="28"/>
      <c r="Q659" s="28"/>
      <c r="S659" s="112">
        <v>0.9</v>
      </c>
      <c r="T659" s="114">
        <v>2033</v>
      </c>
      <c r="U659" s="110">
        <v>63535.479999999996</v>
      </c>
      <c r="V659" s="110"/>
      <c r="W659" s="110">
        <v>63535.479999999996</v>
      </c>
      <c r="X659" s="111">
        <v>0.67</v>
      </c>
      <c r="Y659" s="112">
        <v>0.32999999999999996</v>
      </c>
      <c r="Z659" s="110">
        <v>6353.547999999998</v>
      </c>
      <c r="AA659" s="110">
        <v>0</v>
      </c>
      <c r="AB659" s="110">
        <v>38311.894440000004</v>
      </c>
      <c r="AC659" s="110">
        <v>18870.037559999997</v>
      </c>
      <c r="AD659" s="110">
        <v>0</v>
      </c>
      <c r="AE659" s="42" t="s">
        <v>1907</v>
      </c>
      <c r="AF659" s="104" t="s">
        <v>764</v>
      </c>
      <c r="AG659" t="s">
        <v>7934</v>
      </c>
      <c r="AH659">
        <v>0</v>
      </c>
      <c r="AI659" s="495">
        <v>-38311.894440000004</v>
      </c>
      <c r="AK659" s="27"/>
      <c r="AL659" s="27"/>
      <c r="AM659"/>
      <c r="AN659"/>
      <c r="AO659"/>
      <c r="AP659"/>
      <c r="AQ659"/>
      <c r="AR659"/>
    </row>
    <row r="660" spans="1:44" ht="25">
      <c r="A660" s="104" t="s">
        <v>26</v>
      </c>
      <c r="B660" s="104" t="s">
        <v>11</v>
      </c>
      <c r="D660" s="113" t="s">
        <v>917</v>
      </c>
      <c r="F660" s="28" t="s">
        <v>918</v>
      </c>
      <c r="G660" s="28" t="s">
        <v>1221</v>
      </c>
      <c r="H660" s="28"/>
      <c r="I660" s="28"/>
      <c r="J660" s="28"/>
      <c r="K660" s="28"/>
      <c r="L660" s="28"/>
      <c r="M660" s="106" t="s">
        <v>6026</v>
      </c>
      <c r="N660" s="332"/>
      <c r="O660" s="28"/>
      <c r="P660" s="28"/>
      <c r="Q660" s="28"/>
      <c r="S660" s="112">
        <v>0.35</v>
      </c>
      <c r="T660" s="114">
        <v>2028</v>
      </c>
      <c r="U660" s="110">
        <v>3783220.1800000006</v>
      </c>
      <c r="V660" s="110"/>
      <c r="W660" s="110">
        <v>3783220.1800000006</v>
      </c>
      <c r="X660" s="111">
        <v>1</v>
      </c>
      <c r="Y660" s="112">
        <v>0</v>
      </c>
      <c r="Z660" s="110">
        <v>2459093.1170000006</v>
      </c>
      <c r="AA660" s="110">
        <v>0</v>
      </c>
      <c r="AB660" s="110">
        <v>1324127.0630000001</v>
      </c>
      <c r="AC660" s="110">
        <v>0</v>
      </c>
      <c r="AD660" s="110">
        <v>0</v>
      </c>
      <c r="AE660" s="42" t="s">
        <v>1908</v>
      </c>
      <c r="AF660" s="104" t="s">
        <v>764</v>
      </c>
      <c r="AG660" t="s">
        <v>8094</v>
      </c>
      <c r="AH660">
        <v>0</v>
      </c>
      <c r="AI660" s="495">
        <v>-1324127.0630000003</v>
      </c>
      <c r="AK660" s="27"/>
      <c r="AL660" s="27"/>
      <c r="AM660"/>
      <c r="AN660"/>
      <c r="AO660"/>
      <c r="AP660"/>
      <c r="AQ660"/>
      <c r="AR660"/>
    </row>
    <row r="661" spans="1:44" ht="25">
      <c r="A661" s="104" t="s">
        <v>2015</v>
      </c>
      <c r="B661" s="104" t="s">
        <v>1940</v>
      </c>
      <c r="D661" s="609" t="s">
        <v>6647</v>
      </c>
      <c r="F661" s="28" t="s">
        <v>710</v>
      </c>
      <c r="G661" s="28" t="s">
        <v>1577</v>
      </c>
      <c r="H661" s="28"/>
      <c r="I661" s="28"/>
      <c r="J661" s="28"/>
      <c r="K661" s="28"/>
      <c r="L661" s="28"/>
      <c r="M661" s="106" t="s">
        <v>6584</v>
      </c>
      <c r="N661" s="332"/>
      <c r="O661" s="28"/>
      <c r="P661" s="28"/>
      <c r="Q661" s="28"/>
      <c r="S661" s="112">
        <v>0.55000000000000004</v>
      </c>
      <c r="T661" s="114">
        <v>2032</v>
      </c>
      <c r="U661" s="110">
        <v>-382.5</v>
      </c>
      <c r="V661" s="110"/>
      <c r="W661" s="110">
        <v>-382.5</v>
      </c>
      <c r="X661" s="111">
        <v>0.7142857142857143</v>
      </c>
      <c r="Y661" s="112">
        <v>0.2857142857142857</v>
      </c>
      <c r="Z661" s="110">
        <v>-172.12499999999997</v>
      </c>
      <c r="AA661" s="110">
        <v>0</v>
      </c>
      <c r="AB661" s="110">
        <v>-150.26785714285717</v>
      </c>
      <c r="AC661" s="110">
        <v>-60.107142857142861</v>
      </c>
      <c r="AD661" s="110">
        <v>0</v>
      </c>
      <c r="AE661" s="42" t="s">
        <v>640</v>
      </c>
      <c r="AF661" s="104" t="s">
        <v>765</v>
      </c>
      <c r="AG661" t="s">
        <v>7985</v>
      </c>
      <c r="AH661">
        <v>0</v>
      </c>
      <c r="AI661" s="495">
        <v>33.452653591192707</v>
      </c>
      <c r="AK661" s="27"/>
      <c r="AL661" s="27"/>
      <c r="AM661"/>
      <c r="AN661"/>
      <c r="AO661"/>
      <c r="AP661"/>
      <c r="AQ661"/>
      <c r="AR661"/>
    </row>
    <row r="662" spans="1:44" ht="37.5">
      <c r="A662" s="104" t="s">
        <v>2015</v>
      </c>
      <c r="B662" s="104" t="s">
        <v>1940</v>
      </c>
      <c r="D662" s="1" t="s">
        <v>50</v>
      </c>
      <c r="F662" s="28" t="s">
        <v>6712</v>
      </c>
      <c r="G662" s="28" t="s">
        <v>6713</v>
      </c>
      <c r="H662" s="28" t="s">
        <v>5017</v>
      </c>
      <c r="I662" s="28"/>
      <c r="J662" s="28"/>
      <c r="K662" s="28"/>
      <c r="L662" s="28"/>
      <c r="M662" s="106" t="s">
        <v>5952</v>
      </c>
      <c r="N662" s="332"/>
      <c r="O662" s="28"/>
      <c r="P662" s="28"/>
      <c r="Q662" s="28"/>
      <c r="S662" s="303">
        <v>0.31340930646328724</v>
      </c>
      <c r="T662" s="114">
        <v>2035</v>
      </c>
      <c r="U662" s="110">
        <v>23872.69</v>
      </c>
      <c r="V662" s="110"/>
      <c r="W662" s="110">
        <v>23872.69</v>
      </c>
      <c r="X662" s="111">
        <v>0.6</v>
      </c>
      <c r="Y662" s="112">
        <v>0.4</v>
      </c>
      <c r="Z662" s="110">
        <v>15517.2485</v>
      </c>
      <c r="AA662" s="110">
        <v>0</v>
      </c>
      <c r="AB662" s="110">
        <v>5013.2648999999992</v>
      </c>
      <c r="AC662" s="110">
        <v>3342.1765999999998</v>
      </c>
      <c r="AD662" s="110">
        <v>0</v>
      </c>
      <c r="AE662" s="42" t="s">
        <v>656</v>
      </c>
      <c r="AF662" s="104" t="s">
        <v>765</v>
      </c>
      <c r="AG662" t="s">
        <v>8060</v>
      </c>
      <c r="AH662">
        <v>0</v>
      </c>
      <c r="AI662" s="495">
        <v>-1523.3447934274031</v>
      </c>
      <c r="AK662" s="27"/>
      <c r="AL662" s="27"/>
      <c r="AM662"/>
      <c r="AN662"/>
      <c r="AO662"/>
      <c r="AP662"/>
      <c r="AQ662"/>
      <c r="AR662"/>
    </row>
    <row r="663" spans="1:44" ht="37.5">
      <c r="A663" s="104" t="s">
        <v>2015</v>
      </c>
      <c r="B663" s="104" t="s">
        <v>1940</v>
      </c>
      <c r="D663" s="113" t="s">
        <v>51</v>
      </c>
      <c r="F663" s="28" t="s">
        <v>1882</v>
      </c>
      <c r="G663" s="28" t="s">
        <v>6576</v>
      </c>
      <c r="H663" s="28" t="s">
        <v>5017</v>
      </c>
      <c r="I663" s="28"/>
      <c r="J663" s="28"/>
      <c r="K663" s="28"/>
      <c r="L663" s="28"/>
      <c r="M663" s="106" t="s">
        <v>6577</v>
      </c>
      <c r="N663" s="332"/>
      <c r="O663" s="28"/>
      <c r="P663" s="28"/>
      <c r="Q663" s="28"/>
      <c r="S663" s="303">
        <v>0.48830699350665518</v>
      </c>
      <c r="T663" s="114">
        <v>2048</v>
      </c>
      <c r="U663" s="110">
        <v>1638272</v>
      </c>
      <c r="V663" s="110"/>
      <c r="W663" s="110">
        <v>1638272</v>
      </c>
      <c r="X663" s="111">
        <v>0.33300000000000002</v>
      </c>
      <c r="Y663" s="112">
        <v>0.66700000000000004</v>
      </c>
      <c r="Z663" s="110">
        <v>737222.39999999991</v>
      </c>
      <c r="AA663" s="110">
        <v>0</v>
      </c>
      <c r="AB663" s="110">
        <v>300049.51680000004</v>
      </c>
      <c r="AC663" s="110">
        <v>601000.08320000011</v>
      </c>
      <c r="AD663" s="110">
        <v>0</v>
      </c>
      <c r="AE663" s="42" t="s">
        <v>646</v>
      </c>
      <c r="AF663" s="104" t="s">
        <v>765</v>
      </c>
      <c r="AG663" t="s">
        <v>7791</v>
      </c>
      <c r="AH663">
        <v>0</v>
      </c>
      <c r="AI663" s="495">
        <v>41076.401320248406</v>
      </c>
      <c r="AK663" s="27"/>
      <c r="AL663" s="27"/>
      <c r="AM663"/>
      <c r="AN663"/>
      <c r="AO663"/>
      <c r="AP663"/>
      <c r="AQ663"/>
      <c r="AR663"/>
    </row>
    <row r="664" spans="1:44" ht="25">
      <c r="A664" s="104" t="s">
        <v>2015</v>
      </c>
      <c r="B664" s="104" t="s">
        <v>1940</v>
      </c>
      <c r="D664" s="113" t="s">
        <v>1881</v>
      </c>
      <c r="F664" s="28" t="s">
        <v>1883</v>
      </c>
      <c r="G664" s="28" t="s">
        <v>6575</v>
      </c>
      <c r="H664" s="28" t="s">
        <v>5017</v>
      </c>
      <c r="I664" s="28"/>
      <c r="J664" s="28"/>
      <c r="K664" s="28"/>
      <c r="L664" s="28"/>
      <c r="M664" s="106" t="s">
        <v>5962</v>
      </c>
      <c r="N664" s="332"/>
      <c r="O664" s="28"/>
      <c r="P664" s="28"/>
      <c r="Q664" s="28"/>
      <c r="S664" s="303">
        <v>0.22384024702530292</v>
      </c>
      <c r="T664" s="114">
        <v>2048</v>
      </c>
      <c r="U664" s="110">
        <v>3100393</v>
      </c>
      <c r="V664" s="110"/>
      <c r="W664" s="110">
        <v>3100393</v>
      </c>
      <c r="X664" s="111">
        <v>0.33300000000000002</v>
      </c>
      <c r="Y664" s="112">
        <v>0.66700000000000004</v>
      </c>
      <c r="Z664" s="110">
        <v>2325294.75</v>
      </c>
      <c r="AA664" s="110">
        <v>0</v>
      </c>
      <c r="AB664" s="110">
        <v>258107.71725000002</v>
      </c>
      <c r="AC664" s="110">
        <v>516990.53275000001</v>
      </c>
      <c r="AD664" s="110">
        <v>0</v>
      </c>
      <c r="AE664" s="42" t="s">
        <v>658</v>
      </c>
      <c r="AF664" s="104" t="s">
        <v>765</v>
      </c>
      <c r="AG664" t="s">
        <v>7790</v>
      </c>
      <c r="AH664">
        <v>0</v>
      </c>
      <c r="AI664" s="495">
        <v>-149451.16250103703</v>
      </c>
      <c r="AK664" s="27"/>
      <c r="AL664" s="27"/>
      <c r="AM664"/>
      <c r="AN664"/>
      <c r="AO664"/>
      <c r="AP664"/>
      <c r="AQ664"/>
      <c r="AR664"/>
    </row>
    <row r="665" spans="1:44" ht="25">
      <c r="A665" s="104" t="s">
        <v>2015</v>
      </c>
      <c r="B665" s="104" t="s">
        <v>1940</v>
      </c>
      <c r="D665" s="42" t="s">
        <v>1881</v>
      </c>
      <c r="F665" s="28" t="s">
        <v>1883</v>
      </c>
      <c r="G665" s="28" t="s">
        <v>6575</v>
      </c>
      <c r="H665" s="28" t="s">
        <v>5017</v>
      </c>
      <c r="I665" s="28"/>
      <c r="J665" s="28"/>
      <c r="K665" s="28"/>
      <c r="L665" s="28"/>
      <c r="M665" s="106" t="s">
        <v>5962</v>
      </c>
      <c r="N665" s="332"/>
      <c r="O665" s="28"/>
      <c r="P665" s="28"/>
      <c r="Q665" s="28"/>
      <c r="S665" s="303">
        <v>0.22384024702530292</v>
      </c>
      <c r="T665" s="114">
        <v>2048</v>
      </c>
      <c r="U665" s="110">
        <v>342144.32</v>
      </c>
      <c r="V665" s="110"/>
      <c r="W665" s="110">
        <v>342144.32</v>
      </c>
      <c r="X665" s="111">
        <v>0.64</v>
      </c>
      <c r="Y665" s="112">
        <v>0.36</v>
      </c>
      <c r="Z665" s="110">
        <v>256608.24</v>
      </c>
      <c r="AA665" s="110">
        <v>0</v>
      </c>
      <c r="AB665" s="110">
        <v>54743.09120000001</v>
      </c>
      <c r="AC665" s="110">
        <v>30792.988800000006</v>
      </c>
      <c r="AD665" s="110">
        <v>0</v>
      </c>
      <c r="AE665" s="42" t="s">
        <v>658</v>
      </c>
      <c r="AF665" s="104" t="s">
        <v>765</v>
      </c>
      <c r="AG665" t="s">
        <v>8113</v>
      </c>
      <c r="AH665">
        <v>0</v>
      </c>
      <c r="AI665" s="495">
        <v>-31697.690816489107</v>
      </c>
      <c r="AK665" s="27"/>
      <c r="AL665" s="27"/>
      <c r="AM665"/>
      <c r="AN665"/>
      <c r="AO665"/>
      <c r="AP665"/>
      <c r="AQ665"/>
      <c r="AR665"/>
    </row>
    <row r="666" spans="1:44" ht="75">
      <c r="A666" s="104" t="s">
        <v>2015</v>
      </c>
      <c r="B666" s="104" t="s">
        <v>1940</v>
      </c>
      <c r="D666" s="113" t="s">
        <v>6572</v>
      </c>
      <c r="F666" s="28" t="s">
        <v>6573</v>
      </c>
      <c r="G666" s="28" t="s">
        <v>6574</v>
      </c>
      <c r="H666" s="28" t="s">
        <v>5017</v>
      </c>
      <c r="I666" s="28"/>
      <c r="J666" s="28"/>
      <c r="K666" s="28"/>
      <c r="L666" s="28"/>
      <c r="M666" s="106" t="s">
        <v>5962</v>
      </c>
      <c r="N666" s="332"/>
      <c r="O666" s="28"/>
      <c r="P666" s="28"/>
      <c r="Q666" s="28"/>
      <c r="S666" s="303">
        <v>8.8295180445741472E-2</v>
      </c>
      <c r="T666" s="114">
        <v>2028</v>
      </c>
      <c r="U666" s="110">
        <v>9346</v>
      </c>
      <c r="V666" s="110"/>
      <c r="W666" s="110">
        <v>9346</v>
      </c>
      <c r="X666" s="111">
        <v>1</v>
      </c>
      <c r="Y666" s="112">
        <v>0</v>
      </c>
      <c r="Z666" s="110">
        <v>8411.4</v>
      </c>
      <c r="AA666" s="110">
        <v>0</v>
      </c>
      <c r="AB666" s="110">
        <v>934.60000000000036</v>
      </c>
      <c r="AC666" s="110">
        <v>0</v>
      </c>
      <c r="AD666" s="110">
        <v>0</v>
      </c>
      <c r="AE666" s="42" t="s">
        <v>658</v>
      </c>
      <c r="AF666" s="104" t="s">
        <v>765</v>
      </c>
      <c r="AG666" t="s">
        <v>7789</v>
      </c>
      <c r="AH666">
        <v>0</v>
      </c>
      <c r="AI666" s="495">
        <v>-541.1580016345647</v>
      </c>
      <c r="AK666" s="27"/>
      <c r="AL666" s="27"/>
      <c r="AM666"/>
      <c r="AN666"/>
      <c r="AO666"/>
      <c r="AP666"/>
      <c r="AQ666"/>
      <c r="AR666"/>
    </row>
    <row r="667" spans="1:44" ht="37.5">
      <c r="A667" s="104" t="s">
        <v>26</v>
      </c>
      <c r="B667" s="104" t="s">
        <v>11</v>
      </c>
      <c r="D667" s="1" t="s">
        <v>6602</v>
      </c>
      <c r="F667" s="28" t="s">
        <v>1826</v>
      </c>
      <c r="G667" s="28" t="s">
        <v>1170</v>
      </c>
      <c r="H667" s="28"/>
      <c r="I667" s="28"/>
      <c r="J667" s="28"/>
      <c r="K667" s="28"/>
      <c r="L667" s="28"/>
      <c r="M667" s="106" t="s">
        <v>6005</v>
      </c>
      <c r="N667" s="332"/>
      <c r="O667" s="28"/>
      <c r="P667" s="28"/>
      <c r="Q667" s="28"/>
      <c r="S667" s="112">
        <v>0.37</v>
      </c>
      <c r="T667" s="114">
        <v>2028</v>
      </c>
      <c r="U667" s="110">
        <v>188716.85</v>
      </c>
      <c r="V667" s="110"/>
      <c r="W667" s="110">
        <v>188716.85</v>
      </c>
      <c r="X667" s="111">
        <v>1</v>
      </c>
      <c r="Y667" s="112">
        <v>0</v>
      </c>
      <c r="Z667" s="110">
        <v>118891.6155</v>
      </c>
      <c r="AA667" s="110">
        <v>0</v>
      </c>
      <c r="AB667" s="110">
        <v>69825.234500000006</v>
      </c>
      <c r="AC667" s="110">
        <v>0</v>
      </c>
      <c r="AD667" s="110">
        <v>0</v>
      </c>
      <c r="AE667" s="42" t="s">
        <v>1911</v>
      </c>
      <c r="AF667" s="104" t="s">
        <v>765</v>
      </c>
      <c r="AG667" t="s">
        <v>7846</v>
      </c>
      <c r="AH667">
        <v>0</v>
      </c>
      <c r="AI667" s="495">
        <v>-70330.793482276407</v>
      </c>
      <c r="AK667" s="27"/>
      <c r="AL667" s="27"/>
      <c r="AM667"/>
      <c r="AN667"/>
      <c r="AO667"/>
      <c r="AP667"/>
      <c r="AQ667"/>
      <c r="AR667"/>
    </row>
    <row r="668" spans="1:44" ht="37.5">
      <c r="A668" s="104" t="s">
        <v>26</v>
      </c>
      <c r="B668" s="104" t="s">
        <v>11</v>
      </c>
      <c r="D668" s="1" t="s">
        <v>6603</v>
      </c>
      <c r="F668" s="28" t="s">
        <v>990</v>
      </c>
      <c r="G668" s="28" t="s">
        <v>1170</v>
      </c>
      <c r="H668" s="28"/>
      <c r="I668" s="28"/>
      <c r="J668" s="28"/>
      <c r="K668" s="28"/>
      <c r="L668" s="28"/>
      <c r="M668" s="106" t="s">
        <v>6005</v>
      </c>
      <c r="N668" s="332"/>
      <c r="O668" s="28"/>
      <c r="P668" s="28"/>
      <c r="Q668" s="28"/>
      <c r="S668" s="112">
        <v>0.37</v>
      </c>
      <c r="T668" s="114">
        <v>2028</v>
      </c>
      <c r="U668" s="110">
        <v>20395</v>
      </c>
      <c r="V668" s="110"/>
      <c r="W668" s="110">
        <v>20395</v>
      </c>
      <c r="X668" s="111">
        <v>1</v>
      </c>
      <c r="Y668" s="112">
        <v>0</v>
      </c>
      <c r="Z668" s="110">
        <v>12848.85</v>
      </c>
      <c r="AA668" s="110">
        <v>0</v>
      </c>
      <c r="AB668" s="110">
        <v>7546.15</v>
      </c>
      <c r="AC668" s="110">
        <v>0</v>
      </c>
      <c r="AD668" s="110">
        <v>0</v>
      </c>
      <c r="AE668" s="42" t="s">
        <v>1911</v>
      </c>
      <c r="AF668" s="104" t="s">
        <v>765</v>
      </c>
      <c r="AG668" t="s">
        <v>7847</v>
      </c>
      <c r="AH668">
        <v>0</v>
      </c>
      <c r="AI668" s="495">
        <v>-7600.7867504731421</v>
      </c>
      <c r="AK668" s="27"/>
      <c r="AL668" s="27"/>
      <c r="AM668"/>
      <c r="AN668"/>
      <c r="AO668"/>
      <c r="AP668"/>
      <c r="AQ668"/>
      <c r="AR668"/>
    </row>
    <row r="669" spans="1:44" ht="37.5">
      <c r="A669" s="104" t="s">
        <v>26</v>
      </c>
      <c r="B669" s="104" t="s">
        <v>11</v>
      </c>
      <c r="D669" s="113" t="s">
        <v>6604</v>
      </c>
      <c r="F669" s="28" t="s">
        <v>989</v>
      </c>
      <c r="G669" s="28" t="s">
        <v>1170</v>
      </c>
      <c r="H669" s="28"/>
      <c r="I669" s="28"/>
      <c r="J669" s="28"/>
      <c r="K669" s="28"/>
      <c r="L669" s="28"/>
      <c r="M669" s="106" t="s">
        <v>6005</v>
      </c>
      <c r="N669" s="332"/>
      <c r="O669" s="28"/>
      <c r="P669" s="28"/>
      <c r="Q669" s="28"/>
      <c r="S669" s="112">
        <v>0.37</v>
      </c>
      <c r="T669" s="114">
        <v>2028</v>
      </c>
      <c r="U669" s="110">
        <v>236233.35</v>
      </c>
      <c r="V669" s="110"/>
      <c r="W669" s="110">
        <v>236233.35</v>
      </c>
      <c r="X669" s="111">
        <v>1</v>
      </c>
      <c r="Y669" s="112">
        <v>0</v>
      </c>
      <c r="Z669" s="110">
        <v>148827.0105</v>
      </c>
      <c r="AA669" s="110">
        <v>0</v>
      </c>
      <c r="AB669" s="110">
        <v>87406.339500000002</v>
      </c>
      <c r="AC669" s="110">
        <v>0</v>
      </c>
      <c r="AD669" s="110">
        <v>0</v>
      </c>
      <c r="AE669" s="42" t="s">
        <v>1911</v>
      </c>
      <c r="AF669" s="104" t="s">
        <v>765</v>
      </c>
      <c r="AG669" t="s">
        <v>7848</v>
      </c>
      <c r="AH669">
        <v>0</v>
      </c>
      <c r="AI669" s="495">
        <v>-88039.191797003397</v>
      </c>
      <c r="AK669" s="27"/>
      <c r="AL669" s="27"/>
      <c r="AM669"/>
      <c r="AN669"/>
      <c r="AO669"/>
      <c r="AP669"/>
      <c r="AQ669"/>
      <c r="AR669"/>
    </row>
    <row r="670" spans="1:44" ht="37.5">
      <c r="A670" s="104" t="s">
        <v>26</v>
      </c>
      <c r="B670" s="104" t="s">
        <v>11</v>
      </c>
      <c r="D670" s="113" t="s">
        <v>6605</v>
      </c>
      <c r="F670" s="28" t="s">
        <v>1750</v>
      </c>
      <c r="G670" s="28" t="s">
        <v>1170</v>
      </c>
      <c r="H670" s="28"/>
      <c r="I670" s="28"/>
      <c r="J670" s="28"/>
      <c r="K670" s="28"/>
      <c r="L670" s="28"/>
      <c r="M670" s="106" t="s">
        <v>6005</v>
      </c>
      <c r="N670" s="332"/>
      <c r="O670" s="28"/>
      <c r="P670" s="28"/>
      <c r="Q670" s="28"/>
      <c r="S670" s="112">
        <v>0.37</v>
      </c>
      <c r="T670" s="114">
        <v>2028</v>
      </c>
      <c r="U670" s="110">
        <v>258830.5</v>
      </c>
      <c r="V670" s="110"/>
      <c r="W670" s="110">
        <v>258830.5</v>
      </c>
      <c r="X670" s="111">
        <v>1</v>
      </c>
      <c r="Y670" s="112">
        <v>0</v>
      </c>
      <c r="Z670" s="110">
        <v>163063.215</v>
      </c>
      <c r="AA670" s="110">
        <v>0</v>
      </c>
      <c r="AB670" s="110">
        <v>95767.285000000003</v>
      </c>
      <c r="AC670" s="110">
        <v>0</v>
      </c>
      <c r="AD670" s="110">
        <v>0</v>
      </c>
      <c r="AE670" s="42" t="s">
        <v>1911</v>
      </c>
      <c r="AF670" s="104" t="s">
        <v>765</v>
      </c>
      <c r="AG670" t="s">
        <v>7849</v>
      </c>
      <c r="AH670">
        <v>0</v>
      </c>
      <c r="AI670" s="495">
        <v>-96460.673450274015</v>
      </c>
      <c r="AK670" s="27"/>
      <c r="AL670" s="27"/>
      <c r="AM670"/>
      <c r="AN670"/>
      <c r="AO670"/>
      <c r="AP670"/>
      <c r="AQ670"/>
      <c r="AR670"/>
    </row>
    <row r="671" spans="1:44" ht="37.5">
      <c r="A671" s="104" t="s">
        <v>26</v>
      </c>
      <c r="B671" s="104" t="s">
        <v>11</v>
      </c>
      <c r="D671" s="113" t="s">
        <v>6608</v>
      </c>
      <c r="F671" s="28" t="s">
        <v>1749</v>
      </c>
      <c r="G671" s="28" t="s">
        <v>1170</v>
      </c>
      <c r="H671" s="28"/>
      <c r="I671" s="28"/>
      <c r="J671" s="28"/>
      <c r="K671" s="28"/>
      <c r="L671" s="28"/>
      <c r="M671" s="106" t="s">
        <v>6005</v>
      </c>
      <c r="N671" s="332"/>
      <c r="O671" s="28"/>
      <c r="P671" s="28"/>
      <c r="Q671" s="28"/>
      <c r="S671" s="112">
        <v>0.37</v>
      </c>
      <c r="T671" s="114">
        <v>2028</v>
      </c>
      <c r="U671" s="110">
        <v>543251.6</v>
      </c>
      <c r="V671" s="110"/>
      <c r="W671" s="110">
        <v>543251.6</v>
      </c>
      <c r="X671" s="111">
        <v>1</v>
      </c>
      <c r="Y671" s="112">
        <v>0</v>
      </c>
      <c r="Z671" s="110">
        <v>342248.50799999997</v>
      </c>
      <c r="AA671" s="110">
        <v>0</v>
      </c>
      <c r="AB671" s="110">
        <v>201003.092</v>
      </c>
      <c r="AC671" s="110">
        <v>0</v>
      </c>
      <c r="AD671" s="110">
        <v>0</v>
      </c>
      <c r="AE671" s="42" t="s">
        <v>1911</v>
      </c>
      <c r="AF671" s="104" t="s">
        <v>765</v>
      </c>
      <c r="AG671" t="s">
        <v>7850</v>
      </c>
      <c r="AH671">
        <v>0</v>
      </c>
      <c r="AI671" s="495">
        <v>-202458.42429288232</v>
      </c>
      <c r="AK671" s="27"/>
      <c r="AL671" s="27"/>
      <c r="AM671"/>
      <c r="AN671"/>
      <c r="AO671"/>
      <c r="AP671"/>
      <c r="AQ671"/>
      <c r="AR671"/>
    </row>
    <row r="672" spans="1:44" ht="37.5">
      <c r="A672" s="104" t="s">
        <v>26</v>
      </c>
      <c r="B672" s="104" t="s">
        <v>11</v>
      </c>
      <c r="D672" s="1" t="s">
        <v>6610</v>
      </c>
      <c r="F672" s="28" t="s">
        <v>991</v>
      </c>
      <c r="G672" s="28" t="s">
        <v>1170</v>
      </c>
      <c r="H672" s="28"/>
      <c r="I672" s="28"/>
      <c r="J672" s="28"/>
      <c r="K672" s="28"/>
      <c r="L672" s="28"/>
      <c r="M672" s="106" t="s">
        <v>6005</v>
      </c>
      <c r="N672" s="332"/>
      <c r="O672" s="28"/>
      <c r="P672" s="28"/>
      <c r="Q672" s="28"/>
      <c r="S672" s="112">
        <v>0.37</v>
      </c>
      <c r="T672" s="114">
        <v>2028</v>
      </c>
      <c r="U672" s="110">
        <v>51596.5</v>
      </c>
      <c r="V672" s="110"/>
      <c r="W672" s="110">
        <v>51596.5</v>
      </c>
      <c r="X672" s="111">
        <v>1</v>
      </c>
      <c r="Y672" s="112">
        <v>0</v>
      </c>
      <c r="Z672" s="110">
        <v>32505.795000000002</v>
      </c>
      <c r="AA672" s="110">
        <v>0</v>
      </c>
      <c r="AB672" s="110">
        <v>19090.704999999998</v>
      </c>
      <c r="AC672" s="110">
        <v>0</v>
      </c>
      <c r="AD672" s="110">
        <v>0</v>
      </c>
      <c r="AE672" s="42" t="s">
        <v>1911</v>
      </c>
      <c r="AF672" s="104" t="s">
        <v>765</v>
      </c>
      <c r="AG672" t="s">
        <v>7852</v>
      </c>
      <c r="AH672">
        <v>0</v>
      </c>
      <c r="AI672" s="495">
        <v>-19228.9283437503</v>
      </c>
      <c r="AK672" s="27"/>
      <c r="AL672" s="27"/>
      <c r="AM672"/>
      <c r="AN672"/>
      <c r="AO672"/>
      <c r="AP672"/>
      <c r="AQ672"/>
      <c r="AR672"/>
    </row>
    <row r="673" spans="1:44" ht="25">
      <c r="A673" s="104" t="s">
        <v>26</v>
      </c>
      <c r="B673" s="104" t="s">
        <v>11</v>
      </c>
      <c r="D673" s="42" t="s">
        <v>219</v>
      </c>
      <c r="F673" s="28" t="s">
        <v>6787</v>
      </c>
      <c r="G673" s="28" t="s">
        <v>1325</v>
      </c>
      <c r="H673" s="28"/>
      <c r="I673" s="28" t="s">
        <v>16</v>
      </c>
      <c r="J673" s="28"/>
      <c r="K673" s="28"/>
      <c r="L673" s="28"/>
      <c r="M673" s="106" t="s">
        <v>6073</v>
      </c>
      <c r="N673" s="332"/>
      <c r="O673" s="28"/>
      <c r="P673" s="28"/>
      <c r="Q673" s="28"/>
      <c r="S673" s="112">
        <v>0.71015118790496801</v>
      </c>
      <c r="T673" s="114">
        <v>2050</v>
      </c>
      <c r="U673" s="110">
        <v>463000</v>
      </c>
      <c r="V673" s="110"/>
      <c r="W673" s="110">
        <v>463000</v>
      </c>
      <c r="X673" s="111">
        <v>0.30805687203791476</v>
      </c>
      <c r="Y673" s="112">
        <v>0.69194312796208524</v>
      </c>
      <c r="Z673" s="110">
        <v>134199.99999999983</v>
      </c>
      <c r="AA673" s="110">
        <v>229758.70160627388</v>
      </c>
      <c r="AB673" s="110">
        <v>30510.352585745073</v>
      </c>
      <c r="AC673" s="110">
        <v>68530.945807981218</v>
      </c>
      <c r="AD673" s="110">
        <v>0</v>
      </c>
      <c r="AE673" s="42" t="s">
        <v>1884</v>
      </c>
      <c r="AF673" s="104" t="s">
        <v>764</v>
      </c>
      <c r="AG673" t="s">
        <v>8299</v>
      </c>
      <c r="AH673">
        <v>0</v>
      </c>
      <c r="AI673" s="495">
        <v>-20522.111886045255</v>
      </c>
      <c r="AK673" s="27"/>
      <c r="AL673" s="27"/>
      <c r="AM673"/>
      <c r="AN673"/>
      <c r="AO673"/>
      <c r="AP673"/>
      <c r="AQ673"/>
      <c r="AR673"/>
    </row>
    <row r="674" spans="1:44" ht="52">
      <c r="A674" s="104" t="s">
        <v>15</v>
      </c>
      <c r="B674" s="104" t="s">
        <v>5</v>
      </c>
      <c r="C674" s="104"/>
      <c r="D674" s="105"/>
      <c r="E674" s="104"/>
      <c r="F674" s="106" t="s">
        <v>1818</v>
      </c>
      <c r="G674" s="106" t="s">
        <v>1122</v>
      </c>
      <c r="H674" s="106"/>
      <c r="I674" s="106"/>
      <c r="J674" s="106"/>
      <c r="K674" s="106"/>
      <c r="L674" s="106"/>
      <c r="M674" s="106" t="s">
        <v>6435</v>
      </c>
      <c r="N674" s="331"/>
      <c r="O674" s="106"/>
      <c r="P674" s="106"/>
      <c r="Q674" s="106"/>
      <c r="R674" s="104"/>
      <c r="S674" s="107">
        <v>0.1598</v>
      </c>
      <c r="T674" s="108">
        <v>2048</v>
      </c>
      <c r="U674" s="109">
        <v>5469318</v>
      </c>
      <c r="V674" s="110"/>
      <c r="W674" s="110">
        <v>5469318</v>
      </c>
      <c r="X674" s="111">
        <v>0.33</v>
      </c>
      <c r="Y674" s="112">
        <v>0.66999999999999993</v>
      </c>
      <c r="Z674" s="110">
        <v>4595320.9835999999</v>
      </c>
      <c r="AA674" s="110">
        <v>0</v>
      </c>
      <c r="AB674" s="110">
        <v>288419.01541200007</v>
      </c>
      <c r="AC674" s="110">
        <v>585578.00098799996</v>
      </c>
      <c r="AD674" s="110">
        <v>0</v>
      </c>
      <c r="AE674" s="42" t="s">
        <v>608</v>
      </c>
      <c r="AF674" s="104" t="s">
        <v>765</v>
      </c>
      <c r="AG674" t="s">
        <v>7739</v>
      </c>
      <c r="AH674">
        <v>0</v>
      </c>
      <c r="AI674" s="495">
        <v>-166943.11975674939</v>
      </c>
      <c r="AK674" s="27"/>
      <c r="AL674" s="27"/>
      <c r="AM674"/>
      <c r="AN674"/>
      <c r="AO674"/>
      <c r="AP674"/>
      <c r="AQ674"/>
      <c r="AR674"/>
    </row>
    <row r="675" spans="1:44" ht="25">
      <c r="A675" s="104" t="s">
        <v>15</v>
      </c>
      <c r="B675" s="104" t="s">
        <v>5</v>
      </c>
      <c r="D675" s="113"/>
      <c r="E675" s="42" t="s">
        <v>6555</v>
      </c>
      <c r="F675" s="28" t="s">
        <v>784</v>
      </c>
      <c r="G675" s="28" t="s">
        <v>1127</v>
      </c>
      <c r="H675" s="28"/>
      <c r="I675" s="28"/>
      <c r="J675" s="28"/>
      <c r="K675" s="28"/>
      <c r="L675" s="28"/>
      <c r="M675" s="106" t="s">
        <v>6435</v>
      </c>
      <c r="N675" s="332"/>
      <c r="O675" s="28"/>
      <c r="P675" s="28"/>
      <c r="Q675" s="28"/>
      <c r="S675" s="112">
        <v>0.23</v>
      </c>
      <c r="T675" s="114">
        <v>2035</v>
      </c>
      <c r="U675" s="110">
        <v>90156.55</v>
      </c>
      <c r="V675" s="110"/>
      <c r="W675" s="110">
        <v>90156.55</v>
      </c>
      <c r="X675" s="111">
        <v>0.58823529411764708</v>
      </c>
      <c r="Y675" s="112">
        <v>0.41176470588235292</v>
      </c>
      <c r="Z675" s="110">
        <v>69420.5435</v>
      </c>
      <c r="AA675" s="110">
        <v>0</v>
      </c>
      <c r="AB675" s="110">
        <v>12197.650882352944</v>
      </c>
      <c r="AC675" s="110">
        <v>8538.3556176470593</v>
      </c>
      <c r="AD675" s="110">
        <v>0</v>
      </c>
      <c r="AE675" s="42" t="s">
        <v>608</v>
      </c>
      <c r="AF675" s="104" t="s">
        <v>765</v>
      </c>
      <c r="AG675" t="s">
        <v>7740</v>
      </c>
      <c r="AH675">
        <v>0</v>
      </c>
      <c r="AI675" s="495">
        <v>-7060.2622684043163</v>
      </c>
      <c r="AK675" s="27"/>
      <c r="AL675" s="27"/>
      <c r="AM675"/>
      <c r="AN675"/>
      <c r="AO675"/>
      <c r="AP675"/>
      <c r="AQ675"/>
      <c r="AR675"/>
    </row>
    <row r="676" spans="1:44" ht="25">
      <c r="A676" s="104" t="s">
        <v>15</v>
      </c>
      <c r="B676" s="104" t="s">
        <v>5</v>
      </c>
      <c r="D676" s="113"/>
      <c r="E676" s="42" t="s">
        <v>6556</v>
      </c>
      <c r="F676" s="28" t="s">
        <v>1064</v>
      </c>
      <c r="G676" s="28" t="s">
        <v>1124</v>
      </c>
      <c r="H676" s="28"/>
      <c r="I676" s="28"/>
      <c r="J676" s="28"/>
      <c r="K676" s="28"/>
      <c r="L676" s="28"/>
      <c r="M676" s="106" t="s">
        <v>6435</v>
      </c>
      <c r="N676" s="332"/>
      <c r="O676" s="28"/>
      <c r="P676" s="28"/>
      <c r="Q676" s="28"/>
      <c r="S676" s="112">
        <v>0.23</v>
      </c>
      <c r="T676" s="114">
        <v>2035</v>
      </c>
      <c r="U676" s="110">
        <v>12497474.319999997</v>
      </c>
      <c r="V676" s="110">
        <v>6373711.9031999996</v>
      </c>
      <c r="W676" s="110">
        <v>6123762.416799997</v>
      </c>
      <c r="X676" s="111">
        <v>0.58823529411764708</v>
      </c>
      <c r="Y676" s="112">
        <v>0.41176470588235292</v>
      </c>
      <c r="Z676" s="110">
        <v>11089008.964135997</v>
      </c>
      <c r="AA676" s="110">
        <v>0</v>
      </c>
      <c r="AB676" s="110">
        <v>828509.0328611763</v>
      </c>
      <c r="AC676" s="110">
        <v>579956.32300282328</v>
      </c>
      <c r="AD676" s="110">
        <v>0</v>
      </c>
      <c r="AE676" s="42" t="s">
        <v>608</v>
      </c>
      <c r="AF676" s="104" t="s">
        <v>765</v>
      </c>
      <c r="AG676" t="s">
        <v>7741</v>
      </c>
      <c r="AH676">
        <v>0</v>
      </c>
      <c r="AI676" s="495">
        <v>-479558.81998596276</v>
      </c>
      <c r="AK676" s="27"/>
      <c r="AL676" s="27"/>
      <c r="AM676"/>
      <c r="AN676"/>
      <c r="AO676"/>
      <c r="AP676"/>
      <c r="AQ676"/>
      <c r="AR676"/>
    </row>
    <row r="677" spans="1:44" ht="62.5">
      <c r="A677" s="104" t="s">
        <v>15</v>
      </c>
      <c r="B677" s="104" t="s">
        <v>5</v>
      </c>
      <c r="D677" s="113"/>
      <c r="E677" s="42" t="s">
        <v>6557</v>
      </c>
      <c r="F677" s="28" t="s">
        <v>782</v>
      </c>
      <c r="G677" s="28" t="s">
        <v>1125</v>
      </c>
      <c r="H677" s="28"/>
      <c r="I677" s="28"/>
      <c r="J677" s="28"/>
      <c r="K677" s="28"/>
      <c r="L677" s="28"/>
      <c r="M677" s="106" t="s">
        <v>6435</v>
      </c>
      <c r="N677" s="332"/>
      <c r="O677" s="28"/>
      <c r="P677" s="28"/>
      <c r="Q677" s="28"/>
      <c r="S677" s="112">
        <v>0.23</v>
      </c>
      <c r="T677" s="114">
        <v>2035</v>
      </c>
      <c r="U677" s="110">
        <v>99849042.659999952</v>
      </c>
      <c r="V677" s="110">
        <v>50923011.7566</v>
      </c>
      <c r="W677" s="110">
        <v>48926030.903399952</v>
      </c>
      <c r="X677" s="111">
        <v>0.58823529411764708</v>
      </c>
      <c r="Y677" s="112">
        <v>0.41176470588235292</v>
      </c>
      <c r="Z677" s="110">
        <v>88596055.55221796</v>
      </c>
      <c r="AA677" s="110">
        <v>0</v>
      </c>
      <c r="AB677" s="110">
        <v>6619404.1810482303</v>
      </c>
      <c r="AC677" s="110">
        <v>4633582.9267337611</v>
      </c>
      <c r="AD677" s="110">
        <v>0</v>
      </c>
      <c r="AE677" s="42" t="s">
        <v>608</v>
      </c>
      <c r="AF677" s="104" t="s">
        <v>765</v>
      </c>
      <c r="AG677" t="s">
        <v>7742</v>
      </c>
      <c r="AH677">
        <v>0</v>
      </c>
      <c r="AI677" s="495">
        <v>-3831453.2879758407</v>
      </c>
      <c r="AK677" s="27"/>
      <c r="AL677" s="27"/>
      <c r="AM677"/>
      <c r="AN677"/>
      <c r="AO677"/>
      <c r="AP677"/>
      <c r="AQ677"/>
      <c r="AR677"/>
    </row>
    <row r="678" spans="1:44" ht="62.5">
      <c r="A678" s="104" t="s">
        <v>15</v>
      </c>
      <c r="B678" s="104" t="s">
        <v>5</v>
      </c>
      <c r="D678" s="113"/>
      <c r="E678" s="42" t="s">
        <v>6558</v>
      </c>
      <c r="F678" s="28" t="s">
        <v>1819</v>
      </c>
      <c r="G678" s="28" t="s">
        <v>1126</v>
      </c>
      <c r="H678" s="28"/>
      <c r="I678" s="28"/>
      <c r="J678" s="28"/>
      <c r="K678" s="28"/>
      <c r="L678" s="28"/>
      <c r="M678" s="106" t="s">
        <v>6435</v>
      </c>
      <c r="N678" s="332"/>
      <c r="O678" s="28"/>
      <c r="P678" s="28"/>
      <c r="Q678" s="28"/>
      <c r="S678" s="112">
        <v>0.23</v>
      </c>
      <c r="T678" s="114">
        <v>2035</v>
      </c>
      <c r="U678" s="110">
        <v>44344021.890000008</v>
      </c>
      <c r="V678" s="110"/>
      <c r="W678" s="110">
        <v>44344021.890000008</v>
      </c>
      <c r="X678" s="111">
        <v>0.58823529411764708</v>
      </c>
      <c r="Y678" s="112">
        <v>0.41176470588235292</v>
      </c>
      <c r="Z678" s="110">
        <v>34144896.855300009</v>
      </c>
      <c r="AA678" s="110">
        <v>0</v>
      </c>
      <c r="AB678" s="110">
        <v>5999485.3145294115</v>
      </c>
      <c r="AC678" s="110">
        <v>4199639.7201705873</v>
      </c>
      <c r="AD678" s="110">
        <v>0</v>
      </c>
      <c r="AE678" s="42" t="s">
        <v>608</v>
      </c>
      <c r="AF678" s="104" t="s">
        <v>765</v>
      </c>
      <c r="AG678" t="s">
        <v>7743</v>
      </c>
      <c r="AH678">
        <v>0</v>
      </c>
      <c r="AI678" s="495">
        <v>-3472630.9356254423</v>
      </c>
      <c r="AK678" s="27"/>
      <c r="AL678" s="27"/>
      <c r="AM678"/>
      <c r="AN678"/>
      <c r="AO678"/>
      <c r="AP678"/>
      <c r="AQ678"/>
      <c r="AR678"/>
    </row>
    <row r="679" spans="1:44" ht="25">
      <c r="A679" s="104" t="s">
        <v>15</v>
      </c>
      <c r="B679" s="104" t="s">
        <v>5</v>
      </c>
      <c r="D679" s="113"/>
      <c r="F679" s="28" t="s">
        <v>1301</v>
      </c>
      <c r="G679" s="28" t="s">
        <v>1103</v>
      </c>
      <c r="H679" s="28"/>
      <c r="I679" s="28"/>
      <c r="J679" s="28"/>
      <c r="K679" s="28"/>
      <c r="L679" s="28"/>
      <c r="M679" s="106" t="s">
        <v>6435</v>
      </c>
      <c r="N679" s="332"/>
      <c r="O679" s="28"/>
      <c r="P679" s="28"/>
      <c r="Q679" s="28"/>
      <c r="S679" s="112">
        <v>0.1598</v>
      </c>
      <c r="T679" s="114">
        <v>2028</v>
      </c>
      <c r="U679" s="110">
        <v>8305388.2000000011</v>
      </c>
      <c r="V679" s="110"/>
      <c r="W679" s="110">
        <v>8305388.2000000011</v>
      </c>
      <c r="X679" s="111">
        <v>1</v>
      </c>
      <c r="Y679" s="112">
        <v>0</v>
      </c>
      <c r="Z679" s="110">
        <v>6978187.1656400012</v>
      </c>
      <c r="AA679" s="110">
        <v>0</v>
      </c>
      <c r="AB679" s="110">
        <v>1327201.0343599999</v>
      </c>
      <c r="AC679" s="110">
        <v>0</v>
      </c>
      <c r="AD679" s="110">
        <v>0</v>
      </c>
      <c r="AE679" s="42" t="s">
        <v>608</v>
      </c>
      <c r="AF679" s="104" t="s">
        <v>765</v>
      </c>
      <c r="AG679" t="s">
        <v>7744</v>
      </c>
      <c r="AH679">
        <v>0</v>
      </c>
      <c r="AI679" s="495">
        <v>-768212.45958398248</v>
      </c>
      <c r="AK679" s="27"/>
      <c r="AL679" s="27"/>
      <c r="AM679"/>
      <c r="AN679"/>
      <c r="AO679"/>
      <c r="AP679"/>
      <c r="AQ679"/>
      <c r="AR679"/>
    </row>
    <row r="680" spans="1:44" ht="25">
      <c r="A680" s="104" t="s">
        <v>15</v>
      </c>
      <c r="B680" s="104" t="s">
        <v>5</v>
      </c>
      <c r="D680" s="1"/>
      <c r="F680" s="28" t="s">
        <v>359</v>
      </c>
      <c r="G680" s="28" t="s">
        <v>1105</v>
      </c>
      <c r="H680" s="28"/>
      <c r="I680" s="28"/>
      <c r="J680" s="28"/>
      <c r="K680" s="28"/>
      <c r="L680" s="28"/>
      <c r="M680" s="106" t="s">
        <v>6435</v>
      </c>
      <c r="N680" s="332"/>
      <c r="O680" s="28"/>
      <c r="P680" s="28"/>
      <c r="Q680" s="28"/>
      <c r="S680" s="115">
        <v>0.1598</v>
      </c>
      <c r="T680" s="114">
        <v>2038</v>
      </c>
      <c r="U680" s="110">
        <v>1821306.77</v>
      </c>
      <c r="V680" s="110"/>
      <c r="W680" s="110">
        <v>1821306.77</v>
      </c>
      <c r="X680" s="111">
        <v>0.5</v>
      </c>
      <c r="Y680" s="112">
        <v>0.5</v>
      </c>
      <c r="Z680" s="110">
        <v>1530261.9481540001</v>
      </c>
      <c r="AA680" s="110">
        <v>0</v>
      </c>
      <c r="AB680" s="110">
        <v>145522.41092299996</v>
      </c>
      <c r="AC680" s="110">
        <v>145522.41092299996</v>
      </c>
      <c r="AD680" s="110">
        <v>0</v>
      </c>
      <c r="AE680" s="42" t="s">
        <v>608</v>
      </c>
      <c r="AF680" s="104" t="s">
        <v>765</v>
      </c>
      <c r="AG680" t="s">
        <v>7745</v>
      </c>
      <c r="AH680">
        <v>0</v>
      </c>
      <c r="AI680" s="495">
        <v>-84231.496454233071</v>
      </c>
      <c r="AK680" s="27"/>
      <c r="AL680" s="27"/>
      <c r="AM680"/>
      <c r="AN680"/>
      <c r="AO680"/>
      <c r="AP680"/>
      <c r="AQ680"/>
      <c r="AR680"/>
    </row>
    <row r="681" spans="1:44" ht="37.5">
      <c r="A681" s="104" t="s">
        <v>15</v>
      </c>
      <c r="B681" s="104" t="s">
        <v>6</v>
      </c>
      <c r="D681" s="1"/>
      <c r="F681" s="28" t="s">
        <v>727</v>
      </c>
      <c r="G681" s="28" t="s">
        <v>1131</v>
      </c>
      <c r="H681" s="28"/>
      <c r="I681" s="28"/>
      <c r="J681" s="28"/>
      <c r="K681" s="28"/>
      <c r="L681" s="28"/>
      <c r="M681" s="106" t="s">
        <v>6429</v>
      </c>
      <c r="N681" s="332"/>
      <c r="O681" s="28"/>
      <c r="P681" s="28"/>
      <c r="Q681" s="28"/>
      <c r="S681" s="112">
        <v>0.66</v>
      </c>
      <c r="T681" s="114">
        <v>2035</v>
      </c>
      <c r="U681" s="110">
        <v>647047.02</v>
      </c>
      <c r="V681" s="110"/>
      <c r="W681" s="110">
        <v>647047.02</v>
      </c>
      <c r="X681" s="111">
        <v>0.58823529411764708</v>
      </c>
      <c r="Y681" s="112">
        <v>0.41176470588235292</v>
      </c>
      <c r="Z681" s="110">
        <v>219995.98679999998</v>
      </c>
      <c r="AA681" s="110">
        <v>0</v>
      </c>
      <c r="AB681" s="110">
        <v>251206.4901176471</v>
      </c>
      <c r="AC681" s="110">
        <v>175844.54308235296</v>
      </c>
      <c r="AD681" s="110">
        <v>0</v>
      </c>
      <c r="AE681" s="42" t="s">
        <v>577</v>
      </c>
      <c r="AF681" s="104" t="s">
        <v>765</v>
      </c>
      <c r="AG681" t="s">
        <v>7746</v>
      </c>
      <c r="AH681">
        <v>0</v>
      </c>
      <c r="AI681" s="495">
        <v>-71835.488490364718</v>
      </c>
      <c r="AK681" s="27"/>
      <c r="AL681" s="27"/>
      <c r="AM681"/>
      <c r="AN681"/>
      <c r="AO681"/>
      <c r="AP681"/>
      <c r="AQ681"/>
      <c r="AR681"/>
    </row>
    <row r="682" spans="1:44" ht="50">
      <c r="A682" s="104" t="s">
        <v>15</v>
      </c>
      <c r="B682" s="104" t="s">
        <v>5</v>
      </c>
      <c r="D682" s="113"/>
      <c r="F682" s="28" t="s">
        <v>705</v>
      </c>
      <c r="G682" s="28" t="s">
        <v>1136</v>
      </c>
      <c r="H682" s="28"/>
      <c r="I682" s="28"/>
      <c r="J682" s="28"/>
      <c r="K682" s="28"/>
      <c r="L682" s="28"/>
      <c r="M682" s="106" t="s">
        <v>6435</v>
      </c>
      <c r="N682" s="332"/>
      <c r="O682" s="28"/>
      <c r="P682" s="28"/>
      <c r="Q682" s="28"/>
      <c r="S682" s="112">
        <v>0.11</v>
      </c>
      <c r="T682" s="114">
        <v>2028</v>
      </c>
      <c r="U682" s="110">
        <v>7607523.2000000002</v>
      </c>
      <c r="V682" s="110"/>
      <c r="W682" s="110">
        <v>7607523.2000000002</v>
      </c>
      <c r="X682" s="111">
        <v>1</v>
      </c>
      <c r="Y682" s="112">
        <v>0</v>
      </c>
      <c r="Z682" s="110">
        <v>6770695.648</v>
      </c>
      <c r="AA682" s="110">
        <v>0</v>
      </c>
      <c r="AB682" s="110">
        <v>836827.55200000014</v>
      </c>
      <c r="AC682" s="110">
        <v>0</v>
      </c>
      <c r="AD682" s="110">
        <v>0</v>
      </c>
      <c r="AE682" s="42" t="s">
        <v>608</v>
      </c>
      <c r="AF682" s="104" t="s">
        <v>765</v>
      </c>
      <c r="AG682" t="s">
        <v>7747</v>
      </c>
      <c r="AH682">
        <v>0</v>
      </c>
      <c r="AI682" s="495">
        <v>-484373.75749903807</v>
      </c>
      <c r="AK682" s="27"/>
      <c r="AL682" s="27"/>
      <c r="AM682"/>
      <c r="AN682"/>
      <c r="AO682"/>
      <c r="AP682"/>
      <c r="AQ682"/>
      <c r="AR682"/>
    </row>
    <row r="683" spans="1:44" ht="25">
      <c r="A683" s="104" t="s">
        <v>15</v>
      </c>
      <c r="B683" s="104" t="s">
        <v>5</v>
      </c>
      <c r="D683" s="1"/>
      <c r="F683" s="28" t="s">
        <v>1302</v>
      </c>
      <c r="G683" s="28" t="s">
        <v>1106</v>
      </c>
      <c r="H683" s="28"/>
      <c r="I683" s="28"/>
      <c r="J683" s="28"/>
      <c r="K683" s="28"/>
      <c r="L683" s="28"/>
      <c r="M683" s="106" t="s">
        <v>6435</v>
      </c>
      <c r="N683" s="332"/>
      <c r="O683" s="28"/>
      <c r="P683" s="28"/>
      <c r="Q683" s="28"/>
      <c r="S683" s="112">
        <v>0.1598</v>
      </c>
      <c r="T683" s="114">
        <v>2038</v>
      </c>
      <c r="U683" s="110">
        <v>15091943.699999999</v>
      </c>
      <c r="V683" s="110"/>
      <c r="W683" s="110">
        <v>15091943.699999999</v>
      </c>
      <c r="X683" s="111">
        <v>0.5</v>
      </c>
      <c r="Y683" s="112">
        <v>0.5</v>
      </c>
      <c r="Z683" s="110">
        <v>12680251.09674</v>
      </c>
      <c r="AA683" s="110"/>
      <c r="AB683" s="110">
        <v>1205846.3016299997</v>
      </c>
      <c r="AC683" s="110">
        <v>1205846.3016299997</v>
      </c>
      <c r="AD683" s="110">
        <v>0</v>
      </c>
      <c r="AE683" s="42" t="s">
        <v>608</v>
      </c>
      <c r="AF683" s="104" t="s">
        <v>765</v>
      </c>
      <c r="AG683" t="s">
        <v>7748</v>
      </c>
      <c r="AH683">
        <v>0</v>
      </c>
      <c r="AI683" s="495">
        <v>-697969.73425516614</v>
      </c>
      <c r="AK683" s="27"/>
      <c r="AL683" s="27"/>
      <c r="AM683"/>
      <c r="AN683"/>
      <c r="AO683"/>
      <c r="AP683"/>
      <c r="AQ683"/>
      <c r="AR683"/>
    </row>
    <row r="684" spans="1:44" ht="37.5">
      <c r="A684" s="104" t="s">
        <v>15</v>
      </c>
      <c r="B684" s="104" t="s">
        <v>5</v>
      </c>
      <c r="D684" s="113"/>
      <c r="F684" s="28" t="s">
        <v>1304</v>
      </c>
      <c r="G684" s="28" t="s">
        <v>1129</v>
      </c>
      <c r="H684" s="28"/>
      <c r="I684" s="28"/>
      <c r="J684" s="28"/>
      <c r="K684" s="28"/>
      <c r="L684" s="28"/>
      <c r="M684" s="106" t="s">
        <v>6435</v>
      </c>
      <c r="N684" s="332"/>
      <c r="O684" s="28"/>
      <c r="P684" s="28"/>
      <c r="Q684" s="28"/>
      <c r="S684" s="112">
        <v>0.16</v>
      </c>
      <c r="T684" s="114">
        <v>2028</v>
      </c>
      <c r="U684" s="110">
        <v>99868421.409999996</v>
      </c>
      <c r="V684" s="110">
        <v>50932894.919100001</v>
      </c>
      <c r="W684" s="110">
        <v>48935526.490899995</v>
      </c>
      <c r="X684" s="111">
        <v>1</v>
      </c>
      <c r="Y684" s="112">
        <v>0</v>
      </c>
      <c r="Z684" s="110">
        <v>92038737.171455994</v>
      </c>
      <c r="AA684" s="110">
        <v>0</v>
      </c>
      <c r="AB684" s="110">
        <v>7829684.2385440022</v>
      </c>
      <c r="AC684" s="110">
        <v>0</v>
      </c>
      <c r="AD684" s="110">
        <v>0</v>
      </c>
      <c r="AE684" s="42" t="s">
        <v>608</v>
      </c>
      <c r="AF684" s="104" t="s">
        <v>765</v>
      </c>
      <c r="AG684" t="s">
        <v>7750</v>
      </c>
      <c r="AH684">
        <v>0</v>
      </c>
      <c r="AI684" s="495">
        <v>-4531989.3753385311</v>
      </c>
      <c r="AK684" s="27"/>
      <c r="AL684" s="27"/>
      <c r="AM684"/>
      <c r="AN684"/>
      <c r="AO684"/>
      <c r="AP684"/>
      <c r="AQ684"/>
      <c r="AR684"/>
    </row>
    <row r="685" spans="1:44" ht="25">
      <c r="A685" s="104" t="s">
        <v>15</v>
      </c>
      <c r="B685" s="104" t="s">
        <v>5</v>
      </c>
      <c r="D685" s="1"/>
      <c r="F685" s="28" t="s">
        <v>1311</v>
      </c>
      <c r="G685" s="28" t="s">
        <v>6561</v>
      </c>
      <c r="H685" s="28"/>
      <c r="I685" s="28"/>
      <c r="J685" s="28"/>
      <c r="K685" s="28"/>
      <c r="L685" s="28"/>
      <c r="M685" s="106" t="s">
        <v>6435</v>
      </c>
      <c r="N685" s="332"/>
      <c r="O685" s="28"/>
      <c r="P685" s="28"/>
      <c r="Q685" s="28"/>
      <c r="S685" s="112">
        <v>0.27300000000000002</v>
      </c>
      <c r="T685" s="114">
        <v>2038</v>
      </c>
      <c r="U685" s="110">
        <v>4322743.7600000007</v>
      </c>
      <c r="V685" s="110"/>
      <c r="W685" s="110">
        <v>4322743.7600000007</v>
      </c>
      <c r="X685" s="111">
        <v>0.5</v>
      </c>
      <c r="Y685" s="112">
        <v>0.5</v>
      </c>
      <c r="Z685" s="110">
        <v>3142634.7135200002</v>
      </c>
      <c r="AA685" s="110">
        <v>0</v>
      </c>
      <c r="AB685" s="110">
        <v>590054.52324000024</v>
      </c>
      <c r="AC685" s="110">
        <v>590054.52324000024</v>
      </c>
      <c r="AD685" s="110">
        <v>0</v>
      </c>
      <c r="AE685" s="42" t="s">
        <v>608</v>
      </c>
      <c r="AF685" s="104" t="s">
        <v>765</v>
      </c>
      <c r="AG685" t="s">
        <v>7751</v>
      </c>
      <c r="AH685">
        <v>0</v>
      </c>
      <c r="AI685" s="495">
        <v>-341536.22914062749</v>
      </c>
      <c r="AK685" s="27"/>
      <c r="AL685" s="27"/>
      <c r="AM685"/>
      <c r="AN685"/>
      <c r="AO685"/>
      <c r="AP685"/>
      <c r="AQ685"/>
      <c r="AR685"/>
    </row>
    <row r="686" spans="1:44" ht="25">
      <c r="A686" s="104" t="s">
        <v>15</v>
      </c>
      <c r="B686" s="104" t="s">
        <v>6</v>
      </c>
      <c r="D686" s="113"/>
      <c r="F686" s="28" t="s">
        <v>728</v>
      </c>
      <c r="G686" s="28" t="s">
        <v>1145</v>
      </c>
      <c r="H686" s="28"/>
      <c r="I686" s="28"/>
      <c r="J686" s="28"/>
      <c r="K686" s="28"/>
      <c r="L686" s="28"/>
      <c r="M686" s="106" t="s">
        <v>6562</v>
      </c>
      <c r="N686" s="332"/>
      <c r="O686" s="28"/>
      <c r="P686" s="28"/>
      <c r="Q686" s="28"/>
      <c r="S686" s="112">
        <v>0.84250000000000003</v>
      </c>
      <c r="T686" s="114">
        <v>2038</v>
      </c>
      <c r="U686" s="110">
        <v>771281.17999999993</v>
      </c>
      <c r="V686" s="110">
        <v>393353.40179999999</v>
      </c>
      <c r="W686" s="110">
        <v>377927.77819999994</v>
      </c>
      <c r="X686" s="111">
        <v>0.5</v>
      </c>
      <c r="Y686" s="112">
        <v>0.5</v>
      </c>
      <c r="Z686" s="110">
        <v>452877.02686649997</v>
      </c>
      <c r="AA686" s="110">
        <v>0</v>
      </c>
      <c r="AB686" s="110">
        <v>159202.07656674998</v>
      </c>
      <c r="AC686" s="110">
        <v>159202.07656674998</v>
      </c>
      <c r="AD686" s="110">
        <v>0</v>
      </c>
      <c r="AE686" s="42" t="s">
        <v>587</v>
      </c>
      <c r="AF686" s="104" t="s">
        <v>764</v>
      </c>
      <c r="AG686" t="s">
        <v>7752</v>
      </c>
      <c r="AH686">
        <v>0</v>
      </c>
      <c r="AI686" s="495">
        <v>-91510.031880211856</v>
      </c>
      <c r="AK686" s="27"/>
      <c r="AL686" s="27"/>
      <c r="AM686"/>
      <c r="AN686"/>
      <c r="AO686"/>
      <c r="AP686"/>
      <c r="AQ686"/>
      <c r="AR686"/>
    </row>
    <row r="687" spans="1:44" ht="25">
      <c r="A687" s="104" t="s">
        <v>15</v>
      </c>
      <c r="B687" s="104" t="s">
        <v>6</v>
      </c>
      <c r="D687" s="113"/>
      <c r="F687" s="28" t="s">
        <v>769</v>
      </c>
      <c r="G687" s="28" t="s">
        <v>1132</v>
      </c>
      <c r="H687" s="28"/>
      <c r="I687" s="28"/>
      <c r="J687" s="28"/>
      <c r="K687" s="28"/>
      <c r="L687" s="28"/>
      <c r="M687" s="106" t="s">
        <v>6429</v>
      </c>
      <c r="N687" s="332"/>
      <c r="O687" s="28"/>
      <c r="P687" s="28"/>
      <c r="Q687" s="28"/>
      <c r="S687" s="112">
        <v>0.54669999999999996</v>
      </c>
      <c r="T687" s="114">
        <v>2038</v>
      </c>
      <c r="U687" s="110">
        <v>797608.57000000007</v>
      </c>
      <c r="V687" s="110"/>
      <c r="W687" s="110">
        <v>797608.57000000007</v>
      </c>
      <c r="X687" s="111">
        <v>0.5</v>
      </c>
      <c r="Y687" s="112">
        <v>0.5</v>
      </c>
      <c r="Z687" s="110">
        <v>361555.96478100005</v>
      </c>
      <c r="AA687" s="110">
        <v>0</v>
      </c>
      <c r="AB687" s="110">
        <v>218026.30260950001</v>
      </c>
      <c r="AC687" s="110">
        <v>218026.30260950001</v>
      </c>
      <c r="AD687" s="110">
        <v>0</v>
      </c>
      <c r="AE687" s="42" t="s">
        <v>577</v>
      </c>
      <c r="AF687" s="104" t="s">
        <v>765</v>
      </c>
      <c r="AG687" t="s">
        <v>7753</v>
      </c>
      <c r="AH687">
        <v>0</v>
      </c>
      <c r="AI687" s="495">
        <v>-62347.218594418242</v>
      </c>
      <c r="AK687" s="27"/>
      <c r="AL687" s="27"/>
      <c r="AM687"/>
      <c r="AN687"/>
      <c r="AO687"/>
      <c r="AP687"/>
      <c r="AQ687"/>
      <c r="AR687"/>
    </row>
    <row r="688" spans="1:44" ht="37.5">
      <c r="A688" s="104" t="s">
        <v>15</v>
      </c>
      <c r="B688" s="104" t="s">
        <v>6</v>
      </c>
      <c r="D688" s="1"/>
      <c r="F688" s="28" t="s">
        <v>6563</v>
      </c>
      <c r="G688" s="28" t="s">
        <v>6493</v>
      </c>
      <c r="H688" s="28"/>
      <c r="I688" s="28"/>
      <c r="J688" s="28"/>
      <c r="K688" s="28"/>
      <c r="L688" s="28"/>
      <c r="M688" s="106" t="s">
        <v>6564</v>
      </c>
      <c r="N688" s="332"/>
      <c r="O688" s="28"/>
      <c r="P688" s="28"/>
      <c r="Q688" s="28"/>
      <c r="S688" s="112">
        <v>0.72</v>
      </c>
      <c r="T688" s="114">
        <v>2042</v>
      </c>
      <c r="U688" s="110">
        <v>9260374.6499999985</v>
      </c>
      <c r="V688" s="110"/>
      <c r="W688" s="110">
        <v>9260374.6499999985</v>
      </c>
      <c r="X688" s="111">
        <v>0.41</v>
      </c>
      <c r="Y688" s="112">
        <v>0.59000000000000008</v>
      </c>
      <c r="Z688" s="110">
        <v>2592904.9019999998</v>
      </c>
      <c r="AA688" s="110">
        <v>0</v>
      </c>
      <c r="AB688" s="110">
        <v>2733662.5966799995</v>
      </c>
      <c r="AC688" s="110">
        <v>3933807.1513199997</v>
      </c>
      <c r="AD688" s="110">
        <v>0</v>
      </c>
      <c r="AE688" s="42" t="s">
        <v>584</v>
      </c>
      <c r="AF688" s="104" t="s">
        <v>765</v>
      </c>
      <c r="AG688" t="s">
        <v>7754</v>
      </c>
      <c r="AH688">
        <v>0</v>
      </c>
      <c r="AI688" s="495">
        <v>-1858380.8062820665</v>
      </c>
      <c r="AK688" s="27"/>
      <c r="AL688" s="27"/>
      <c r="AM688"/>
      <c r="AN688"/>
      <c r="AO688"/>
      <c r="AP688"/>
      <c r="AQ688"/>
      <c r="AR688"/>
    </row>
    <row r="689" spans="1:44" ht="13">
      <c r="A689" s="104" t="s">
        <v>15</v>
      </c>
      <c r="B689" s="104" t="s">
        <v>6</v>
      </c>
      <c r="D689" s="113"/>
      <c r="F689" s="28" t="s">
        <v>732</v>
      </c>
      <c r="G689" s="28" t="s">
        <v>1815</v>
      </c>
      <c r="H689" s="28"/>
      <c r="I689" s="28"/>
      <c r="J689" s="28"/>
      <c r="K689" s="28"/>
      <c r="L689" s="28"/>
      <c r="M689" s="106" t="s">
        <v>6475</v>
      </c>
      <c r="N689" s="332"/>
      <c r="O689" s="28"/>
      <c r="P689" s="28"/>
      <c r="Q689" s="28"/>
      <c r="S689" s="112">
        <v>0.85250000000000004</v>
      </c>
      <c r="T689" s="114">
        <v>2028</v>
      </c>
      <c r="U689" s="110">
        <v>6569353.379999999</v>
      </c>
      <c r="V689" s="110"/>
      <c r="W689" s="110">
        <v>6569353.379999999</v>
      </c>
      <c r="X689" s="111">
        <v>1</v>
      </c>
      <c r="Y689" s="112">
        <v>0</v>
      </c>
      <c r="Z689" s="110">
        <v>968979.62354999967</v>
      </c>
      <c r="AA689" s="110">
        <v>0</v>
      </c>
      <c r="AB689" s="110">
        <v>5600373.7564499993</v>
      </c>
      <c r="AC689" s="110">
        <v>0</v>
      </c>
      <c r="AD689" s="110">
        <v>0</v>
      </c>
      <c r="AE689" s="42" t="s">
        <v>580</v>
      </c>
      <c r="AF689" s="104" t="s">
        <v>765</v>
      </c>
      <c r="AG689" t="s">
        <v>7755</v>
      </c>
      <c r="AH689">
        <v>0</v>
      </c>
      <c r="AI689" s="495">
        <v>-4339841.6474921107</v>
      </c>
      <c r="AK689" s="27"/>
      <c r="AL689" s="27"/>
      <c r="AM689"/>
      <c r="AN689"/>
      <c r="AO689"/>
      <c r="AP689"/>
      <c r="AQ689"/>
      <c r="AR689"/>
    </row>
    <row r="690" spans="1:44" ht="25">
      <c r="A690" s="104" t="s">
        <v>15</v>
      </c>
      <c r="B690" s="104" t="s">
        <v>6</v>
      </c>
      <c r="D690" s="1"/>
      <c r="F690" s="28" t="s">
        <v>775</v>
      </c>
      <c r="G690" s="28" t="s">
        <v>1147</v>
      </c>
      <c r="H690" s="28"/>
      <c r="I690" s="28"/>
      <c r="J690" s="28"/>
      <c r="K690" s="28"/>
      <c r="L690" s="28"/>
      <c r="M690" s="106" t="s">
        <v>6565</v>
      </c>
      <c r="N690" s="332"/>
      <c r="O690" s="28"/>
      <c r="P690" s="28"/>
      <c r="Q690" s="28"/>
      <c r="S690" s="112">
        <v>1</v>
      </c>
      <c r="T690" s="114">
        <v>2028</v>
      </c>
      <c r="U690" s="110">
        <v>10910978.83</v>
      </c>
      <c r="V690" s="110"/>
      <c r="W690" s="110">
        <v>10910978.83</v>
      </c>
      <c r="X690" s="111">
        <v>1</v>
      </c>
      <c r="Y690" s="112">
        <v>0</v>
      </c>
      <c r="Z690" s="110">
        <v>0</v>
      </c>
      <c r="AA690" s="110">
        <v>0</v>
      </c>
      <c r="AB690" s="110">
        <v>10910978.83</v>
      </c>
      <c r="AC690" s="110">
        <v>0</v>
      </c>
      <c r="AD690" s="110">
        <v>0</v>
      </c>
      <c r="AE690" s="42" t="s">
        <v>581</v>
      </c>
      <c r="AF690" s="104" t="s">
        <v>764</v>
      </c>
      <c r="AG690" t="s">
        <v>7756</v>
      </c>
      <c r="AH690">
        <v>0</v>
      </c>
      <c r="AI690" s="495">
        <v>795394.81649821065</v>
      </c>
      <c r="AK690" s="27"/>
      <c r="AL690" s="27"/>
      <c r="AM690"/>
      <c r="AN690"/>
      <c r="AO690"/>
      <c r="AP690"/>
      <c r="AQ690"/>
      <c r="AR690"/>
    </row>
    <row r="691" spans="1:44" ht="25">
      <c r="A691" s="104" t="s">
        <v>15</v>
      </c>
      <c r="B691" s="104" t="s">
        <v>6</v>
      </c>
      <c r="D691" s="113"/>
      <c r="F691" s="28" t="s">
        <v>1166</v>
      </c>
      <c r="G691" s="28" t="s">
        <v>1112</v>
      </c>
      <c r="H691" s="28"/>
      <c r="I691" s="28"/>
      <c r="J691" s="28"/>
      <c r="K691" s="28"/>
      <c r="L691" s="28"/>
      <c r="M691" s="106" t="s">
        <v>6465</v>
      </c>
      <c r="N691" s="332"/>
      <c r="O691" s="28"/>
      <c r="P691" s="28"/>
      <c r="Q691" s="28"/>
      <c r="S691" s="112">
        <v>0.1598</v>
      </c>
      <c r="T691" s="114">
        <v>2028</v>
      </c>
      <c r="U691" s="110">
        <v>13923245.410000008</v>
      </c>
      <c r="V691" s="110"/>
      <c r="W691" s="110">
        <v>13923245.410000008</v>
      </c>
      <c r="X691" s="111">
        <v>1</v>
      </c>
      <c r="Y691" s="112">
        <v>0</v>
      </c>
      <c r="Z691" s="110">
        <v>11698310.793482007</v>
      </c>
      <c r="AA691" s="110">
        <v>0</v>
      </c>
      <c r="AB691" s="110">
        <v>2224934.6165180001</v>
      </c>
      <c r="AC691" s="110">
        <v>0</v>
      </c>
      <c r="AD691" s="110">
        <v>0</v>
      </c>
      <c r="AE691" s="42" t="s">
        <v>576</v>
      </c>
      <c r="AF691" s="104" t="s">
        <v>765</v>
      </c>
      <c r="AG691" t="s">
        <v>7757</v>
      </c>
      <c r="AH691">
        <v>0</v>
      </c>
      <c r="AI691" s="495">
        <v>-2224934.6165179997</v>
      </c>
      <c r="AK691" s="27"/>
      <c r="AL691" s="27"/>
      <c r="AM691"/>
      <c r="AN691"/>
      <c r="AO691"/>
      <c r="AP691"/>
      <c r="AQ691"/>
      <c r="AR691"/>
    </row>
    <row r="692" spans="1:44" ht="25">
      <c r="A692" s="104" t="s">
        <v>15</v>
      </c>
      <c r="B692" s="104" t="s">
        <v>6</v>
      </c>
      <c r="D692" s="1"/>
      <c r="F692" s="28" t="s">
        <v>766</v>
      </c>
      <c r="G692" s="28" t="s">
        <v>1144</v>
      </c>
      <c r="H692" s="28"/>
      <c r="I692" s="28"/>
      <c r="J692" s="28"/>
      <c r="K692" s="28"/>
      <c r="L692" s="28"/>
      <c r="M692" s="106" t="s">
        <v>6505</v>
      </c>
      <c r="N692" s="332"/>
      <c r="O692" s="28"/>
      <c r="P692" s="28"/>
      <c r="Q692" s="28"/>
      <c r="S692" s="112">
        <v>0.91335</v>
      </c>
      <c r="T692" s="114">
        <v>2038</v>
      </c>
      <c r="U692" s="110">
        <v>2761764.8100000005</v>
      </c>
      <c r="V692" s="110"/>
      <c r="W692" s="110">
        <v>2761764.8100000005</v>
      </c>
      <c r="X692" s="111">
        <v>0.5</v>
      </c>
      <c r="Y692" s="112">
        <v>0.5</v>
      </c>
      <c r="Z692" s="110">
        <v>239306.92078650006</v>
      </c>
      <c r="AA692" s="110">
        <v>0</v>
      </c>
      <c r="AB692" s="110">
        <v>1261228.9446067503</v>
      </c>
      <c r="AC692" s="110">
        <v>1261228.9446067503</v>
      </c>
      <c r="AD692" s="110">
        <v>0</v>
      </c>
      <c r="AE692" s="42" t="s">
        <v>579</v>
      </c>
      <c r="AF692" s="104" t="s">
        <v>765</v>
      </c>
      <c r="AG692" t="s">
        <v>7758</v>
      </c>
      <c r="AH692">
        <v>0</v>
      </c>
      <c r="AI692" s="495">
        <v>-922278.59626915201</v>
      </c>
      <c r="AK692" s="27"/>
      <c r="AL692" s="27"/>
      <c r="AM692"/>
      <c r="AN692"/>
      <c r="AO692"/>
      <c r="AP692"/>
      <c r="AQ692"/>
      <c r="AR692"/>
    </row>
    <row r="693" spans="1:44" ht="62.5">
      <c r="A693" s="104" t="s">
        <v>15</v>
      </c>
      <c r="B693" s="104" t="s">
        <v>6</v>
      </c>
      <c r="D693" s="113"/>
      <c r="F693" s="28" t="s">
        <v>744</v>
      </c>
      <c r="G693" s="28" t="s">
        <v>1138</v>
      </c>
      <c r="H693" s="28"/>
      <c r="I693" s="28"/>
      <c r="J693" s="28"/>
      <c r="K693" s="28"/>
      <c r="L693" s="28"/>
      <c r="M693" s="106" t="s">
        <v>6505</v>
      </c>
      <c r="N693" s="332"/>
      <c r="O693" s="28"/>
      <c r="P693" s="28"/>
      <c r="Q693" s="28"/>
      <c r="S693" s="112">
        <v>0.18</v>
      </c>
      <c r="T693" s="114">
        <v>2038</v>
      </c>
      <c r="U693" s="110">
        <v>5739367</v>
      </c>
      <c r="V693" s="110">
        <v>2927077.17</v>
      </c>
      <c r="W693" s="110">
        <v>2812289.83</v>
      </c>
      <c r="X693" s="111">
        <v>0.5</v>
      </c>
      <c r="Y693" s="112">
        <v>0.5</v>
      </c>
      <c r="Z693" s="110">
        <v>5233154.8306</v>
      </c>
      <c r="AA693" s="110">
        <v>0</v>
      </c>
      <c r="AB693" s="110">
        <v>253106.08470000001</v>
      </c>
      <c r="AC693" s="110">
        <v>253106.08470000001</v>
      </c>
      <c r="AD693" s="110">
        <v>0</v>
      </c>
      <c r="AE693" s="42" t="s">
        <v>579</v>
      </c>
      <c r="AF693" s="104" t="s">
        <v>765</v>
      </c>
      <c r="AG693" t="s">
        <v>7759</v>
      </c>
      <c r="AH693">
        <v>0</v>
      </c>
      <c r="AI693" s="495">
        <v>-185084.81390512461</v>
      </c>
      <c r="AK693" s="27"/>
      <c r="AL693" s="27"/>
      <c r="AM693"/>
      <c r="AN693"/>
      <c r="AO693"/>
      <c r="AP693"/>
      <c r="AQ693"/>
      <c r="AR693"/>
    </row>
    <row r="694" spans="1:44" ht="37.5">
      <c r="A694" s="104" t="s">
        <v>15</v>
      </c>
      <c r="B694" s="104" t="s">
        <v>6</v>
      </c>
      <c r="D694" s="113"/>
      <c r="F694" s="28" t="s">
        <v>6508</v>
      </c>
      <c r="G694" s="28" t="s">
        <v>6509</v>
      </c>
      <c r="H694" s="28"/>
      <c r="I694" s="28"/>
      <c r="J694" s="28"/>
      <c r="K694" s="28"/>
      <c r="L694" s="28"/>
      <c r="M694" s="106" t="s">
        <v>6465</v>
      </c>
      <c r="N694" s="332"/>
      <c r="O694" s="28"/>
      <c r="P694" s="28"/>
      <c r="Q694" s="28"/>
      <c r="S694" s="112">
        <v>9.7000000000000003E-2</v>
      </c>
      <c r="T694" s="114">
        <v>2042</v>
      </c>
      <c r="U694" s="110">
        <v>927338.55</v>
      </c>
      <c r="V694" s="110"/>
      <c r="W694" s="110">
        <v>927338.55</v>
      </c>
      <c r="X694" s="111">
        <v>0.41</v>
      </c>
      <c r="Y694" s="112">
        <v>0.59000000000000008</v>
      </c>
      <c r="Z694" s="110">
        <v>837386.71065000002</v>
      </c>
      <c r="AA694" s="110">
        <v>0</v>
      </c>
      <c r="AB694" s="110">
        <v>36880.254133500006</v>
      </c>
      <c r="AC694" s="110">
        <v>53071.585216500018</v>
      </c>
      <c r="AD694" s="110">
        <v>0</v>
      </c>
      <c r="AE694" s="42" t="s">
        <v>576</v>
      </c>
      <c r="AF694" s="104" t="s">
        <v>765</v>
      </c>
      <c r="AG694" t="s">
        <v>7760</v>
      </c>
      <c r="AH694">
        <v>0</v>
      </c>
      <c r="AI694" s="495">
        <v>-36880.254133500006</v>
      </c>
      <c r="AK694" s="27"/>
      <c r="AL694" s="27"/>
      <c r="AM694"/>
      <c r="AN694"/>
      <c r="AO694"/>
      <c r="AP694"/>
      <c r="AQ694"/>
      <c r="AR694"/>
    </row>
    <row r="695" spans="1:44" ht="25">
      <c r="A695" s="104" t="s">
        <v>15</v>
      </c>
      <c r="B695" s="104" t="s">
        <v>5</v>
      </c>
      <c r="D695" s="1"/>
      <c r="F695" s="28" t="s">
        <v>745</v>
      </c>
      <c r="G695" s="28" t="s">
        <v>1114</v>
      </c>
      <c r="H695" s="28"/>
      <c r="I695" s="28"/>
      <c r="J695" s="28"/>
      <c r="K695" s="28"/>
      <c r="L695" s="28"/>
      <c r="M695" s="106" t="s">
        <v>6435</v>
      </c>
      <c r="N695" s="332"/>
      <c r="O695" s="28"/>
      <c r="P695" s="28"/>
      <c r="Q695" s="28"/>
      <c r="S695" s="112">
        <v>0.1598</v>
      </c>
      <c r="T695" s="114">
        <v>2038</v>
      </c>
      <c r="U695" s="110">
        <v>97658.84</v>
      </c>
      <c r="V695" s="110"/>
      <c r="W695" s="110">
        <v>97658.84</v>
      </c>
      <c r="X695" s="111">
        <v>0.5</v>
      </c>
      <c r="Y695" s="112">
        <v>0.5</v>
      </c>
      <c r="Z695" s="110">
        <v>82052.957368000003</v>
      </c>
      <c r="AA695" s="110">
        <v>0</v>
      </c>
      <c r="AB695" s="110">
        <v>7802.9413159999967</v>
      </c>
      <c r="AC695" s="110">
        <v>7802.9413159999967</v>
      </c>
      <c r="AD695" s="110">
        <v>0</v>
      </c>
      <c r="AE695" s="42" t="s">
        <v>608</v>
      </c>
      <c r="AF695" s="104" t="s">
        <v>765</v>
      </c>
      <c r="AG695" t="s">
        <v>7761</v>
      </c>
      <c r="AH695">
        <v>0</v>
      </c>
      <c r="AI695" s="495">
        <v>-4516.5099974808272</v>
      </c>
      <c r="AK695" s="27"/>
      <c r="AL695" s="27"/>
      <c r="AM695"/>
      <c r="AN695"/>
      <c r="AO695"/>
      <c r="AP695"/>
      <c r="AQ695"/>
      <c r="AR695"/>
    </row>
    <row r="696" spans="1:44" ht="25">
      <c r="A696" s="104" t="s">
        <v>15</v>
      </c>
      <c r="B696" s="104" t="s">
        <v>6</v>
      </c>
      <c r="D696" s="1"/>
      <c r="F696" s="28" t="s">
        <v>733</v>
      </c>
      <c r="G696" s="28" t="s">
        <v>1146</v>
      </c>
      <c r="H696" s="28"/>
      <c r="I696" s="28"/>
      <c r="J696" s="28"/>
      <c r="K696" s="28"/>
      <c r="L696" s="28"/>
      <c r="M696" s="106" t="s">
        <v>6562</v>
      </c>
      <c r="N696" s="332"/>
      <c r="O696" s="28"/>
      <c r="P696" s="28"/>
      <c r="Q696" s="28"/>
      <c r="S696" s="112">
        <v>0.77699999999999991</v>
      </c>
      <c r="T696" s="114">
        <v>2038</v>
      </c>
      <c r="U696" s="110">
        <v>5268487.93</v>
      </c>
      <c r="V696" s="110">
        <v>2686928.8443</v>
      </c>
      <c r="W696" s="110">
        <v>2581559.0856999997</v>
      </c>
      <c r="X696" s="111">
        <v>0.5</v>
      </c>
      <c r="Y696" s="112">
        <v>0.5</v>
      </c>
      <c r="Z696" s="110">
        <v>3262616.5204111002</v>
      </c>
      <c r="AA696" s="110">
        <v>0</v>
      </c>
      <c r="AB696" s="110">
        <v>1002935.7047944497</v>
      </c>
      <c r="AC696" s="110">
        <v>1002935.7047944497</v>
      </c>
      <c r="AD696" s="110">
        <v>0</v>
      </c>
      <c r="AE696" s="42" t="s">
        <v>587</v>
      </c>
      <c r="AF696" s="104" t="s">
        <v>764</v>
      </c>
      <c r="AG696" t="s">
        <v>7762</v>
      </c>
      <c r="AH696">
        <v>0</v>
      </c>
      <c r="AI696" s="495">
        <v>-576491.71605536202</v>
      </c>
      <c r="AK696" s="27"/>
      <c r="AL696" s="27"/>
      <c r="AM696"/>
      <c r="AN696"/>
      <c r="AO696"/>
      <c r="AP696"/>
      <c r="AQ696"/>
      <c r="AR696"/>
    </row>
    <row r="697" spans="1:44" ht="112.5">
      <c r="A697" s="104" t="s">
        <v>15</v>
      </c>
      <c r="B697" s="104" t="s">
        <v>6</v>
      </c>
      <c r="D697" s="1"/>
      <c r="F697" s="28" t="s">
        <v>781</v>
      </c>
      <c r="G697" s="28" t="s">
        <v>1834</v>
      </c>
      <c r="H697" s="28"/>
      <c r="I697" s="28"/>
      <c r="J697" s="28"/>
      <c r="K697" s="28"/>
      <c r="L697" s="28"/>
      <c r="M697" s="106" t="s">
        <v>6465</v>
      </c>
      <c r="N697" s="332"/>
      <c r="O697" s="28"/>
      <c r="P697" s="28"/>
      <c r="Q697" s="28"/>
      <c r="S697" s="112">
        <v>0.1598</v>
      </c>
      <c r="T697" s="114">
        <v>2033</v>
      </c>
      <c r="U697" s="110">
        <v>19650783</v>
      </c>
      <c r="V697" s="110"/>
      <c r="W697" s="110">
        <v>19650783</v>
      </c>
      <c r="X697" s="111">
        <v>0.67</v>
      </c>
      <c r="Y697" s="112">
        <v>0.32999999999999996</v>
      </c>
      <c r="Z697" s="110">
        <v>16510587.876600001</v>
      </c>
      <c r="AA697" s="110">
        <v>0</v>
      </c>
      <c r="AB697" s="110">
        <v>2103930.7326779994</v>
      </c>
      <c r="AC697" s="110">
        <v>1036264.3907219996</v>
      </c>
      <c r="AD697" s="110">
        <v>0</v>
      </c>
      <c r="AE697" s="42" t="s">
        <v>576</v>
      </c>
      <c r="AF697" s="104" t="s">
        <v>765</v>
      </c>
      <c r="AG697" t="s">
        <v>7763</v>
      </c>
      <c r="AH697">
        <v>0</v>
      </c>
      <c r="AI697" s="495">
        <v>-2103930.732677999</v>
      </c>
      <c r="AK697" s="27"/>
      <c r="AL697" s="27"/>
      <c r="AM697"/>
      <c r="AN697"/>
      <c r="AO697"/>
      <c r="AP697"/>
      <c r="AQ697"/>
      <c r="AR697"/>
    </row>
    <row r="698" spans="1:44" ht="37.5">
      <c r="A698" s="104" t="s">
        <v>15</v>
      </c>
      <c r="B698" s="104" t="s">
        <v>6</v>
      </c>
      <c r="D698" s="1"/>
      <c r="F698" s="28" t="s">
        <v>1306</v>
      </c>
      <c r="G698" s="28" t="s">
        <v>1139</v>
      </c>
      <c r="H698" s="28"/>
      <c r="I698" s="28"/>
      <c r="J698" s="28"/>
      <c r="K698" s="28"/>
      <c r="L698" s="28"/>
      <c r="M698" s="106" t="s">
        <v>6475</v>
      </c>
      <c r="N698" s="332"/>
      <c r="O698" s="28"/>
      <c r="P698" s="28"/>
      <c r="Q698" s="28"/>
      <c r="S698" s="112">
        <v>0.16600000000000001</v>
      </c>
      <c r="T698" s="114">
        <v>2028</v>
      </c>
      <c r="U698" s="110">
        <v>19611680.719999999</v>
      </c>
      <c r="V698" s="110"/>
      <c r="W698" s="110">
        <v>19611680.719999999</v>
      </c>
      <c r="X698" s="111">
        <v>1</v>
      </c>
      <c r="Y698" s="112">
        <v>0</v>
      </c>
      <c r="Z698" s="110">
        <v>16356141.720479999</v>
      </c>
      <c r="AA698" s="110">
        <v>0</v>
      </c>
      <c r="AB698" s="110">
        <v>3255538.9995200001</v>
      </c>
      <c r="AC698" s="110">
        <v>0</v>
      </c>
      <c r="AD698" s="110">
        <v>0</v>
      </c>
      <c r="AE698" s="42" t="s">
        <v>580</v>
      </c>
      <c r="AF698" s="104" t="s">
        <v>765</v>
      </c>
      <c r="AG698" t="s">
        <v>7764</v>
      </c>
      <c r="AH698">
        <v>0</v>
      </c>
      <c r="AI698" s="495">
        <v>-2522782.2908925945</v>
      </c>
      <c r="AK698" s="27"/>
      <c r="AL698" s="27"/>
      <c r="AM698"/>
      <c r="AN698"/>
      <c r="AO698"/>
      <c r="AP698"/>
      <c r="AQ698"/>
      <c r="AR698"/>
    </row>
    <row r="699" spans="1:44" ht="112.5">
      <c r="A699" s="104" t="s">
        <v>15</v>
      </c>
      <c r="B699" s="104" t="s">
        <v>5</v>
      </c>
      <c r="D699" s="113"/>
      <c r="F699" s="28" t="s">
        <v>1307</v>
      </c>
      <c r="G699" s="28" t="s">
        <v>1111</v>
      </c>
      <c r="H699" s="28"/>
      <c r="I699" s="28"/>
      <c r="J699" s="28"/>
      <c r="K699" s="28"/>
      <c r="L699" s="28"/>
      <c r="M699" s="106" t="s">
        <v>6435</v>
      </c>
      <c r="N699" s="332"/>
      <c r="O699" s="28"/>
      <c r="P699" s="28"/>
      <c r="Q699" s="28"/>
      <c r="S699" s="112">
        <v>0.1598</v>
      </c>
      <c r="T699" s="114">
        <v>2028</v>
      </c>
      <c r="U699" s="110">
        <v>25166774.879999995</v>
      </c>
      <c r="V699" s="110"/>
      <c r="W699" s="110">
        <v>25166774.879999995</v>
      </c>
      <c r="X699" s="111">
        <v>1</v>
      </c>
      <c r="Y699" s="112">
        <v>0</v>
      </c>
      <c r="Z699" s="110">
        <v>21145124.254175998</v>
      </c>
      <c r="AA699" s="110">
        <v>0</v>
      </c>
      <c r="AB699" s="110">
        <v>4021650.625823997</v>
      </c>
      <c r="AC699" s="110">
        <v>0</v>
      </c>
      <c r="AD699" s="110">
        <v>0</v>
      </c>
      <c r="AE699" s="42" t="s">
        <v>608</v>
      </c>
      <c r="AF699" s="104" t="s">
        <v>765</v>
      </c>
      <c r="AG699" t="s">
        <v>7765</v>
      </c>
      <c r="AH699">
        <v>0</v>
      </c>
      <c r="AI699" s="495">
        <v>-2327817.7449142197</v>
      </c>
      <c r="AK699" s="27"/>
      <c r="AL699" s="27"/>
      <c r="AM699"/>
      <c r="AN699"/>
      <c r="AO699"/>
      <c r="AP699"/>
      <c r="AQ699"/>
      <c r="AR699"/>
    </row>
    <row r="700" spans="1:44" ht="13">
      <c r="A700" s="104" t="s">
        <v>15</v>
      </c>
      <c r="B700" s="104" t="s">
        <v>5</v>
      </c>
      <c r="D700" s="113"/>
      <c r="F700" s="28" t="s">
        <v>1820</v>
      </c>
      <c r="G700" s="28" t="s">
        <v>1821</v>
      </c>
      <c r="H700" s="28"/>
      <c r="I700" s="28"/>
      <c r="J700" s="28"/>
      <c r="K700" s="28"/>
      <c r="L700" s="28"/>
      <c r="M700" s="106" t="s">
        <v>6435</v>
      </c>
      <c r="N700" s="332"/>
      <c r="O700" s="28"/>
      <c r="P700" s="28"/>
      <c r="Q700" s="28"/>
      <c r="S700" s="112">
        <v>0.1598</v>
      </c>
      <c r="T700" s="114">
        <v>2038</v>
      </c>
      <c r="U700" s="110">
        <v>8394940.6700000018</v>
      </c>
      <c r="V700" s="110"/>
      <c r="W700" s="110">
        <v>8394940.6700000018</v>
      </c>
      <c r="X700" s="111">
        <v>0.5</v>
      </c>
      <c r="Y700" s="112">
        <v>0.5</v>
      </c>
      <c r="Z700" s="110">
        <v>7053429.1509340024</v>
      </c>
      <c r="AA700" s="110">
        <v>0</v>
      </c>
      <c r="AB700" s="110">
        <v>670755.75953299971</v>
      </c>
      <c r="AC700" s="110">
        <v>670755.75953299971</v>
      </c>
      <c r="AD700" s="110">
        <v>0</v>
      </c>
      <c r="AE700" s="42" t="s">
        <v>608</v>
      </c>
      <c r="AF700" s="104" t="s">
        <v>765</v>
      </c>
      <c r="AG700" t="s">
        <v>7766</v>
      </c>
      <c r="AH700">
        <v>0</v>
      </c>
      <c r="AI700" s="495">
        <v>-388247.83772071626</v>
      </c>
      <c r="AK700" s="27"/>
      <c r="AL700" s="27"/>
      <c r="AM700"/>
      <c r="AN700"/>
      <c r="AO700"/>
      <c r="AP700"/>
      <c r="AQ700"/>
      <c r="AR700"/>
    </row>
    <row r="701" spans="1:44" ht="25">
      <c r="A701" s="104" t="s">
        <v>15</v>
      </c>
      <c r="B701" s="104" t="s">
        <v>5</v>
      </c>
      <c r="D701" s="113"/>
      <c r="F701" s="28" t="s">
        <v>1117</v>
      </c>
      <c r="G701" s="28" t="s">
        <v>1113</v>
      </c>
      <c r="H701" s="28"/>
      <c r="I701" s="28"/>
      <c r="J701" s="28"/>
      <c r="K701" s="28"/>
      <c r="L701" s="28"/>
      <c r="M701" s="106" t="s">
        <v>6435</v>
      </c>
      <c r="N701" s="332"/>
      <c r="O701" s="28"/>
      <c r="P701" s="28"/>
      <c r="Q701" s="28"/>
      <c r="S701" s="112">
        <v>0.18</v>
      </c>
      <c r="T701" s="114">
        <v>2028</v>
      </c>
      <c r="U701" s="110">
        <v>3043745.6300000004</v>
      </c>
      <c r="V701" s="110"/>
      <c r="W701" s="110">
        <v>3043745.6300000004</v>
      </c>
      <c r="X701" s="111">
        <v>1</v>
      </c>
      <c r="Y701" s="112">
        <v>0</v>
      </c>
      <c r="Z701" s="110">
        <v>2495871.4166000006</v>
      </c>
      <c r="AA701" s="110"/>
      <c r="AB701" s="110">
        <v>547874.21339999977</v>
      </c>
      <c r="AC701" s="110">
        <v>0</v>
      </c>
      <c r="AD701" s="110">
        <v>0</v>
      </c>
      <c r="AE701" s="42" t="s">
        <v>608</v>
      </c>
      <c r="AF701" s="104" t="s">
        <v>765</v>
      </c>
      <c r="AG701" t="s">
        <v>7767</v>
      </c>
      <c r="AH701">
        <v>0</v>
      </c>
      <c r="AI701" s="495">
        <v>-317121.36000678391</v>
      </c>
      <c r="AK701" s="27"/>
      <c r="AL701" s="27"/>
      <c r="AM701"/>
      <c r="AN701"/>
      <c r="AO701"/>
      <c r="AP701"/>
      <c r="AQ701"/>
      <c r="AR701"/>
    </row>
    <row r="702" spans="1:44" ht="37.5">
      <c r="A702" s="104" t="s">
        <v>15</v>
      </c>
      <c r="B702" s="104" t="s">
        <v>5</v>
      </c>
      <c r="D702" s="1"/>
      <c r="F702" s="28" t="s">
        <v>1116</v>
      </c>
      <c r="G702" s="28" t="s">
        <v>1115</v>
      </c>
      <c r="H702" s="28"/>
      <c r="I702" s="28"/>
      <c r="J702" s="28"/>
      <c r="K702" s="28"/>
      <c r="L702" s="28"/>
      <c r="M702" s="106" t="s">
        <v>6435</v>
      </c>
      <c r="N702" s="332"/>
      <c r="O702" s="28"/>
      <c r="P702" s="28"/>
      <c r="Q702" s="28"/>
      <c r="S702" s="112">
        <v>0.1598</v>
      </c>
      <c r="T702" s="114">
        <v>2028</v>
      </c>
      <c r="U702" s="110">
        <v>393895.00000000006</v>
      </c>
      <c r="V702" s="110"/>
      <c r="W702" s="110">
        <v>393895.00000000006</v>
      </c>
      <c r="X702" s="111">
        <v>1</v>
      </c>
      <c r="Y702" s="112">
        <v>0</v>
      </c>
      <c r="Z702" s="110">
        <v>330950.57900000009</v>
      </c>
      <c r="AA702" s="110">
        <v>0</v>
      </c>
      <c r="AB702" s="110">
        <v>62944.420999999973</v>
      </c>
      <c r="AC702" s="110">
        <v>0</v>
      </c>
      <c r="AD702" s="110">
        <v>0</v>
      </c>
      <c r="AE702" s="42" t="s">
        <v>608</v>
      </c>
      <c r="AF702" s="104" t="s">
        <v>765</v>
      </c>
      <c r="AG702" t="s">
        <v>7768</v>
      </c>
      <c r="AH702">
        <v>0</v>
      </c>
      <c r="AI702" s="495">
        <v>-36433.5825708704</v>
      </c>
      <c r="AK702" s="27"/>
      <c r="AL702" s="27"/>
      <c r="AM702"/>
      <c r="AN702"/>
      <c r="AO702"/>
      <c r="AP702"/>
      <c r="AQ702"/>
      <c r="AR702"/>
    </row>
    <row r="703" spans="1:44" ht="50">
      <c r="A703" s="104" t="s">
        <v>15</v>
      </c>
      <c r="B703" s="104" t="s">
        <v>5</v>
      </c>
      <c r="D703" s="113"/>
      <c r="F703" s="28" t="s">
        <v>772</v>
      </c>
      <c r="G703" s="28" t="s">
        <v>1104</v>
      </c>
      <c r="H703" s="28"/>
      <c r="I703" s="28"/>
      <c r="J703" s="28"/>
      <c r="K703" s="28"/>
      <c r="L703" s="28"/>
      <c r="M703" s="106" t="s">
        <v>6435</v>
      </c>
      <c r="N703" s="332"/>
      <c r="O703" s="28"/>
      <c r="P703" s="28"/>
      <c r="Q703" s="28"/>
      <c r="S703" s="112">
        <v>0.1598</v>
      </c>
      <c r="T703" s="114">
        <v>2028</v>
      </c>
      <c r="U703" s="110">
        <v>28617679.029999994</v>
      </c>
      <c r="V703" s="110"/>
      <c r="W703" s="110">
        <v>28617679.029999994</v>
      </c>
      <c r="X703" s="111">
        <v>1</v>
      </c>
      <c r="Y703" s="112">
        <v>0</v>
      </c>
      <c r="Z703" s="110">
        <v>24044573.921005998</v>
      </c>
      <c r="AA703" s="110">
        <v>0</v>
      </c>
      <c r="AB703" s="110">
        <v>4573105.1089939959</v>
      </c>
      <c r="AC703" s="110">
        <v>0</v>
      </c>
      <c r="AD703" s="110">
        <v>0</v>
      </c>
      <c r="AE703" s="42" t="s">
        <v>608</v>
      </c>
      <c r="AF703" s="104" t="s">
        <v>765</v>
      </c>
      <c r="AG703" t="s">
        <v>7769</v>
      </c>
      <c r="AH703">
        <v>0</v>
      </c>
      <c r="AI703" s="495">
        <v>-2647011.4419481605</v>
      </c>
      <c r="AK703" s="27"/>
      <c r="AL703" s="27"/>
      <c r="AM703"/>
      <c r="AN703"/>
      <c r="AO703"/>
      <c r="AP703"/>
      <c r="AQ703"/>
      <c r="AR703"/>
    </row>
    <row r="704" spans="1:44" ht="13">
      <c r="A704" s="104" t="s">
        <v>15</v>
      </c>
      <c r="B704" s="104" t="s">
        <v>5</v>
      </c>
      <c r="D704" s="113"/>
      <c r="F704" s="28" t="s">
        <v>746</v>
      </c>
      <c r="G704" s="28" t="s">
        <v>1300</v>
      </c>
      <c r="H704" s="28"/>
      <c r="I704" s="28"/>
      <c r="J704" s="28"/>
      <c r="K704" s="28"/>
      <c r="L704" s="28"/>
      <c r="M704" s="106" t="s">
        <v>6435</v>
      </c>
      <c r="N704" s="332"/>
      <c r="O704" s="28"/>
      <c r="P704" s="28"/>
      <c r="Q704" s="28"/>
      <c r="S704" s="112">
        <v>0.1598</v>
      </c>
      <c r="T704" s="114">
        <v>2038</v>
      </c>
      <c r="U704" s="110">
        <v>28454550.5</v>
      </c>
      <c r="V704" s="110"/>
      <c r="W704" s="110">
        <v>28454550.5</v>
      </c>
      <c r="X704" s="111">
        <v>0.5</v>
      </c>
      <c r="Y704" s="112">
        <v>0.5</v>
      </c>
      <c r="Z704" s="110">
        <v>23907513.3301</v>
      </c>
      <c r="AA704" s="110">
        <v>0</v>
      </c>
      <c r="AB704" s="110">
        <v>2273518.58495</v>
      </c>
      <c r="AC704" s="110">
        <v>2273518.58495</v>
      </c>
      <c r="AD704" s="110">
        <v>0</v>
      </c>
      <c r="AE704" s="42" t="s">
        <v>608</v>
      </c>
      <c r="AF704" s="104" t="s">
        <v>765</v>
      </c>
      <c r="AG704" t="s">
        <v>7770</v>
      </c>
      <c r="AH704">
        <v>0</v>
      </c>
      <c r="AI704" s="495">
        <v>-1315961.3795031062</v>
      </c>
      <c r="AK704" s="27"/>
      <c r="AL704" s="27"/>
      <c r="AM704"/>
      <c r="AN704"/>
      <c r="AO704"/>
      <c r="AP704"/>
      <c r="AQ704"/>
      <c r="AR704"/>
    </row>
    <row r="705" spans="1:44" ht="25">
      <c r="A705" s="104" t="s">
        <v>15</v>
      </c>
      <c r="B705" s="104" t="s">
        <v>6</v>
      </c>
      <c r="D705" s="113"/>
      <c r="F705" s="28" t="s">
        <v>747</v>
      </c>
      <c r="G705" s="28" t="s">
        <v>1109</v>
      </c>
      <c r="H705" s="28"/>
      <c r="I705" s="28"/>
      <c r="J705" s="28"/>
      <c r="K705" s="28"/>
      <c r="L705" s="28"/>
      <c r="M705" s="106" t="s">
        <v>6465</v>
      </c>
      <c r="N705" s="332"/>
      <c r="O705" s="28"/>
      <c r="P705" s="28"/>
      <c r="Q705" s="28"/>
      <c r="S705" s="112">
        <v>0.14000000000000001</v>
      </c>
      <c r="T705" s="114">
        <v>2028</v>
      </c>
      <c r="U705" s="110">
        <v>1777647.89</v>
      </c>
      <c r="V705" s="110"/>
      <c r="W705" s="110">
        <v>1777647.89</v>
      </c>
      <c r="X705" s="111">
        <v>1</v>
      </c>
      <c r="Y705" s="112">
        <v>0</v>
      </c>
      <c r="Z705" s="110">
        <v>1528777.1853999998</v>
      </c>
      <c r="AA705" s="110">
        <v>0</v>
      </c>
      <c r="AB705" s="110">
        <v>248870.70460000006</v>
      </c>
      <c r="AC705" s="110">
        <v>0</v>
      </c>
      <c r="AD705" s="110">
        <v>0</v>
      </c>
      <c r="AE705" s="42" t="s">
        <v>576</v>
      </c>
      <c r="AF705" s="104" t="s">
        <v>765</v>
      </c>
      <c r="AG705" t="s">
        <v>7771</v>
      </c>
      <c r="AH705">
        <v>0</v>
      </c>
      <c r="AI705" s="495">
        <v>-248870.70460000003</v>
      </c>
      <c r="AK705" s="27"/>
      <c r="AL705" s="27"/>
      <c r="AM705"/>
      <c r="AN705"/>
      <c r="AO705"/>
      <c r="AP705"/>
      <c r="AQ705"/>
      <c r="AR705"/>
    </row>
    <row r="706" spans="1:44" ht="25">
      <c r="A706" s="104" t="s">
        <v>15</v>
      </c>
      <c r="B706" s="104" t="s">
        <v>6</v>
      </c>
      <c r="D706" s="113"/>
      <c r="F706" s="28" t="s">
        <v>734</v>
      </c>
      <c r="G706" s="28" t="s">
        <v>6566</v>
      </c>
      <c r="H706" s="28"/>
      <c r="I706" s="28"/>
      <c r="J706" s="28"/>
      <c r="K706" s="28"/>
      <c r="L706" s="28"/>
      <c r="M706" s="106" t="s">
        <v>6465</v>
      </c>
      <c r="N706" s="332"/>
      <c r="O706" s="28"/>
      <c r="P706" s="28"/>
      <c r="Q706" s="28"/>
      <c r="S706" s="112">
        <v>0.1</v>
      </c>
      <c r="T706" s="114">
        <v>2042</v>
      </c>
      <c r="U706" s="110">
        <v>5560526.1500000004</v>
      </c>
      <c r="V706" s="110"/>
      <c r="W706" s="110">
        <v>5560526.1500000004</v>
      </c>
      <c r="X706" s="111">
        <v>0.41</v>
      </c>
      <c r="Y706" s="112">
        <v>0.59000000000000008</v>
      </c>
      <c r="Z706" s="110">
        <v>5004473.5350000001</v>
      </c>
      <c r="AA706" s="110">
        <v>0</v>
      </c>
      <c r="AB706" s="110">
        <v>227981.57215000008</v>
      </c>
      <c r="AC706" s="110">
        <v>328071.0428500002</v>
      </c>
      <c r="AD706" s="110">
        <v>0</v>
      </c>
      <c r="AE706" s="42" t="s">
        <v>576</v>
      </c>
      <c r="AF706" s="104" t="s">
        <v>765</v>
      </c>
      <c r="AG706" t="s">
        <v>7772</v>
      </c>
      <c r="AH706">
        <v>0</v>
      </c>
      <c r="AI706" s="495">
        <v>-227981.57215000008</v>
      </c>
      <c r="AK706" s="27"/>
      <c r="AL706" s="27"/>
      <c r="AM706"/>
      <c r="AN706"/>
      <c r="AO706"/>
      <c r="AP706"/>
      <c r="AQ706"/>
      <c r="AR706"/>
    </row>
    <row r="707" spans="1:44" ht="112.5">
      <c r="A707" s="104" t="s">
        <v>15</v>
      </c>
      <c r="B707" s="104" t="s">
        <v>6</v>
      </c>
      <c r="D707" s="113"/>
      <c r="F707" s="28" t="s">
        <v>1110</v>
      </c>
      <c r="G707" s="28" t="s">
        <v>1833</v>
      </c>
      <c r="H707" s="28"/>
      <c r="I707" s="28"/>
      <c r="J707" s="28"/>
      <c r="K707" s="28"/>
      <c r="L707" s="28"/>
      <c r="M707" s="106" t="s">
        <v>6465</v>
      </c>
      <c r="N707" s="332"/>
      <c r="O707" s="28"/>
      <c r="P707" s="28"/>
      <c r="Q707" s="28"/>
      <c r="S707" s="112">
        <v>0.1598</v>
      </c>
      <c r="T707" s="114">
        <v>2033</v>
      </c>
      <c r="U707" s="110">
        <v>69287855.170000032</v>
      </c>
      <c r="V707" s="110"/>
      <c r="W707" s="110">
        <v>69287855.170000032</v>
      </c>
      <c r="X707" s="111">
        <v>0.67</v>
      </c>
      <c r="Y707" s="112">
        <v>0.32999999999999996</v>
      </c>
      <c r="Z707" s="110">
        <v>58215655.913834028</v>
      </c>
      <c r="AA707" s="110">
        <v>0</v>
      </c>
      <c r="AB707" s="110">
        <v>7418373.5016312227</v>
      </c>
      <c r="AC707" s="110">
        <v>3653825.754534781</v>
      </c>
      <c r="AD707" s="110">
        <v>0</v>
      </c>
      <c r="AE707" s="42" t="s">
        <v>576</v>
      </c>
      <c r="AF707" s="104" t="s">
        <v>765</v>
      </c>
      <c r="AG707" t="s">
        <v>7773</v>
      </c>
      <c r="AH707">
        <v>0</v>
      </c>
      <c r="AI707" s="495">
        <v>-7418373.5016312217</v>
      </c>
      <c r="AK707" s="27"/>
      <c r="AL707" s="27"/>
      <c r="AM707"/>
      <c r="AN707"/>
      <c r="AO707"/>
      <c r="AP707"/>
      <c r="AQ707"/>
      <c r="AR707"/>
    </row>
    <row r="708" spans="1:44" ht="100">
      <c r="A708" s="104" t="s">
        <v>15</v>
      </c>
      <c r="B708" s="104" t="s">
        <v>6</v>
      </c>
      <c r="D708" s="1"/>
      <c r="F708" s="28" t="s">
        <v>1309</v>
      </c>
      <c r="G708" s="28" t="s">
        <v>1835</v>
      </c>
      <c r="H708" s="28"/>
      <c r="I708" s="28"/>
      <c r="J708" s="28"/>
      <c r="K708" s="28"/>
      <c r="L708" s="28"/>
      <c r="M708" s="106" t="s">
        <v>6465</v>
      </c>
      <c r="N708" s="332"/>
      <c r="O708" s="28"/>
      <c r="P708" s="28"/>
      <c r="Q708" s="28"/>
      <c r="S708" s="112">
        <v>0.1598</v>
      </c>
      <c r="T708" s="114">
        <v>2033</v>
      </c>
      <c r="U708" s="110">
        <v>20879207.399999995</v>
      </c>
      <c r="V708" s="110"/>
      <c r="W708" s="110">
        <v>20879207.399999995</v>
      </c>
      <c r="X708" s="111">
        <v>0.67</v>
      </c>
      <c r="Y708" s="112">
        <v>0.32999999999999996</v>
      </c>
      <c r="Z708" s="110">
        <v>17542710.057479996</v>
      </c>
      <c r="AA708" s="110">
        <v>0</v>
      </c>
      <c r="AB708" s="110">
        <v>2235453.2194883991</v>
      </c>
      <c r="AC708" s="110">
        <v>1101044.1230315994</v>
      </c>
      <c r="AD708" s="110">
        <v>0</v>
      </c>
      <c r="AE708" s="42" t="s">
        <v>576</v>
      </c>
      <c r="AF708" s="104" t="s">
        <v>765</v>
      </c>
      <c r="AG708" t="s">
        <v>7774</v>
      </c>
      <c r="AH708">
        <v>0</v>
      </c>
      <c r="AI708" s="495">
        <v>-2235453.2194883986</v>
      </c>
      <c r="AK708" s="27"/>
      <c r="AL708" s="27"/>
      <c r="AM708"/>
      <c r="AN708"/>
      <c r="AO708"/>
      <c r="AP708"/>
      <c r="AQ708"/>
      <c r="AR708"/>
    </row>
    <row r="709" spans="1:44" ht="25">
      <c r="A709" s="104" t="s">
        <v>15</v>
      </c>
      <c r="B709" s="104" t="s">
        <v>6</v>
      </c>
      <c r="D709" s="1"/>
      <c r="E709" s="42" t="s">
        <v>6567</v>
      </c>
      <c r="F709" s="28" t="s">
        <v>1094</v>
      </c>
      <c r="G709" s="28" t="s">
        <v>1119</v>
      </c>
      <c r="H709" s="28"/>
      <c r="I709" s="28"/>
      <c r="J709" s="28"/>
      <c r="K709" s="28"/>
      <c r="L709" s="28"/>
      <c r="M709" s="106" t="s">
        <v>6568</v>
      </c>
      <c r="N709" s="332"/>
      <c r="O709" s="28"/>
      <c r="P709" s="28"/>
      <c r="Q709" s="28"/>
      <c r="S709" s="112">
        <v>7.0000000000000007E-2</v>
      </c>
      <c r="T709" s="114">
        <v>2033</v>
      </c>
      <c r="U709" s="110">
        <v>8488734</v>
      </c>
      <c r="V709" s="110"/>
      <c r="W709" s="110">
        <v>8488734</v>
      </c>
      <c r="X709" s="111">
        <v>0.67</v>
      </c>
      <c r="Y709" s="112">
        <v>0.32999999999999996</v>
      </c>
      <c r="Z709" s="110">
        <v>7894522.6199999992</v>
      </c>
      <c r="AA709" s="110">
        <v>0</v>
      </c>
      <c r="AB709" s="110">
        <v>398121.62460000056</v>
      </c>
      <c r="AC709" s="110">
        <v>196089.75540000026</v>
      </c>
      <c r="AD709" s="110">
        <v>0</v>
      </c>
      <c r="AE709" s="42" t="s">
        <v>588</v>
      </c>
      <c r="AF709" s="104" t="s">
        <v>765</v>
      </c>
      <c r="AG709" t="s">
        <v>7775</v>
      </c>
      <c r="AH709">
        <v>0</v>
      </c>
      <c r="AI709" s="495">
        <v>-358349.0328916806</v>
      </c>
      <c r="AK709" s="27"/>
      <c r="AL709" s="27"/>
      <c r="AM709"/>
      <c r="AN709"/>
      <c r="AO709"/>
      <c r="AP709"/>
      <c r="AQ709"/>
      <c r="AR709"/>
    </row>
    <row r="710" spans="1:44" ht="25">
      <c r="A710" s="104" t="s">
        <v>15</v>
      </c>
      <c r="B710" s="104" t="s">
        <v>6</v>
      </c>
      <c r="D710" s="1"/>
      <c r="F710" s="28" t="s">
        <v>1095</v>
      </c>
      <c r="G710" s="28" t="s">
        <v>1119</v>
      </c>
      <c r="H710" s="28"/>
      <c r="I710" s="28"/>
      <c r="J710" s="28"/>
      <c r="K710" s="28"/>
      <c r="L710" s="28"/>
      <c r="M710" s="106" t="s">
        <v>6569</v>
      </c>
      <c r="N710" s="332"/>
      <c r="O710" s="28"/>
      <c r="P710" s="28"/>
      <c r="Q710" s="28"/>
      <c r="S710" s="112">
        <v>0.04</v>
      </c>
      <c r="T710" s="114">
        <v>2033</v>
      </c>
      <c r="U710" s="110">
        <v>4411387</v>
      </c>
      <c r="V710" s="110"/>
      <c r="W710" s="110">
        <v>4411387</v>
      </c>
      <c r="X710" s="111">
        <v>0.67</v>
      </c>
      <c r="Y710" s="112">
        <v>0.32999999999999996</v>
      </c>
      <c r="Z710" s="110">
        <v>4234931.5199999996</v>
      </c>
      <c r="AA710" s="110">
        <v>0</v>
      </c>
      <c r="AB710" s="110">
        <v>118225.17160000031</v>
      </c>
      <c r="AC710" s="110">
        <v>58230.30840000014</v>
      </c>
      <c r="AD710" s="110">
        <v>0</v>
      </c>
      <c r="AE710" s="42" t="s">
        <v>589</v>
      </c>
      <c r="AF710" s="104" t="s">
        <v>765</v>
      </c>
      <c r="AG710" t="s">
        <v>7776</v>
      </c>
      <c r="AH710">
        <v>0</v>
      </c>
      <c r="AI710" s="495">
        <v>-75926.90323371574</v>
      </c>
      <c r="AK710" s="27"/>
      <c r="AL710" s="27"/>
      <c r="AM710"/>
      <c r="AN710"/>
      <c r="AO710"/>
      <c r="AP710"/>
      <c r="AQ710"/>
      <c r="AR710"/>
    </row>
    <row r="711" spans="1:44" ht="37.5">
      <c r="A711" s="104" t="s">
        <v>15</v>
      </c>
      <c r="B711" s="104" t="s">
        <v>5</v>
      </c>
      <c r="D711" s="1"/>
      <c r="F711" s="28" t="s">
        <v>776</v>
      </c>
      <c r="G711" s="28" t="s">
        <v>1128</v>
      </c>
      <c r="H711" s="28"/>
      <c r="I711" s="28"/>
      <c r="J711" s="28"/>
      <c r="K711" s="28"/>
      <c r="L711" s="28"/>
      <c r="M711" s="106" t="s">
        <v>6435</v>
      </c>
      <c r="N711" s="332"/>
      <c r="O711" s="28"/>
      <c r="P711" s="28"/>
      <c r="Q711" s="28"/>
      <c r="S711" s="112">
        <v>0.1598</v>
      </c>
      <c r="T711" s="114">
        <v>2038</v>
      </c>
      <c r="U711" s="110">
        <v>24599979.84</v>
      </c>
      <c r="V711" s="110">
        <v>12545989.7184</v>
      </c>
      <c r="W711" s="110">
        <v>12053990.1216</v>
      </c>
      <c r="X711" s="111">
        <v>0.5</v>
      </c>
      <c r="Y711" s="112">
        <v>0.5</v>
      </c>
      <c r="Z711" s="110">
        <v>22673752.218568321</v>
      </c>
      <c r="AA711" s="110">
        <v>0</v>
      </c>
      <c r="AB711" s="110">
        <v>963113.81071583927</v>
      </c>
      <c r="AC711" s="110">
        <v>963113.81071583927</v>
      </c>
      <c r="AD711" s="110">
        <v>0</v>
      </c>
      <c r="AE711" s="42" t="s">
        <v>608</v>
      </c>
      <c r="AF711" s="104" t="s">
        <v>765</v>
      </c>
      <c r="AG711" t="s">
        <v>7777</v>
      </c>
      <c r="AH711">
        <v>0</v>
      </c>
      <c r="AI711" s="495">
        <v>-557470.95597020723</v>
      </c>
      <c r="AK711" s="27"/>
      <c r="AL711" s="27"/>
      <c r="AM711"/>
      <c r="AN711"/>
      <c r="AO711"/>
      <c r="AP711"/>
      <c r="AQ711"/>
      <c r="AR711"/>
    </row>
    <row r="712" spans="1:44" ht="25">
      <c r="A712" s="104" t="s">
        <v>15</v>
      </c>
      <c r="B712" s="104" t="s">
        <v>6</v>
      </c>
      <c r="D712" s="1"/>
      <c r="F712" s="28" t="s">
        <v>777</v>
      </c>
      <c r="G712" s="28" t="s">
        <v>1143</v>
      </c>
      <c r="H712" s="28"/>
      <c r="I712" s="28"/>
      <c r="J712" s="28"/>
      <c r="K712" s="28"/>
      <c r="L712" s="28"/>
      <c r="M712" s="106" t="s">
        <v>6465</v>
      </c>
      <c r="N712" s="332"/>
      <c r="O712" s="28"/>
      <c r="P712" s="28"/>
      <c r="Q712" s="28"/>
      <c r="S712" s="112">
        <v>0.1598</v>
      </c>
      <c r="T712" s="114">
        <v>2048</v>
      </c>
      <c r="U712" s="110">
        <v>30970137.399999999</v>
      </c>
      <c r="V712" s="110">
        <v>15794770.073999999</v>
      </c>
      <c r="W712" s="110">
        <v>15175367.325999999</v>
      </c>
      <c r="X712" s="111">
        <v>0.33</v>
      </c>
      <c r="Y712" s="112">
        <v>0.66999999999999993</v>
      </c>
      <c r="Z712" s="110">
        <v>28545113.701305199</v>
      </c>
      <c r="AA712" s="110">
        <v>0</v>
      </c>
      <c r="AB712" s="110">
        <v>800257.82056928379</v>
      </c>
      <c r="AC712" s="110">
        <v>1624765.8781255153</v>
      </c>
      <c r="AD712" s="110">
        <v>0</v>
      </c>
      <c r="AE712" s="42" t="s">
        <v>576</v>
      </c>
      <c r="AF712" s="104" t="s">
        <v>765</v>
      </c>
      <c r="AG712" t="s">
        <v>7778</v>
      </c>
      <c r="AH712">
        <v>0</v>
      </c>
      <c r="AI712" s="495">
        <v>-800257.82056928368</v>
      </c>
      <c r="AK712" s="27"/>
      <c r="AL712" s="27"/>
      <c r="AM712"/>
      <c r="AN712"/>
      <c r="AO712"/>
      <c r="AP712"/>
      <c r="AQ712"/>
      <c r="AR712"/>
    </row>
    <row r="713" spans="1:44" ht="25">
      <c r="A713" s="104" t="s">
        <v>15</v>
      </c>
      <c r="B713" s="104" t="s">
        <v>6</v>
      </c>
      <c r="D713" s="1"/>
      <c r="F713" s="28" t="s">
        <v>1824</v>
      </c>
      <c r="G713" s="28" t="s">
        <v>6547</v>
      </c>
      <c r="H713" s="28"/>
      <c r="I713" s="28"/>
      <c r="J713" s="28"/>
      <c r="K713" s="28"/>
      <c r="L713" s="28"/>
      <c r="M713" s="106" t="s">
        <v>6459</v>
      </c>
      <c r="N713" s="332"/>
      <c r="O713" s="28"/>
      <c r="P713" s="28"/>
      <c r="Q713" s="28"/>
      <c r="S713" s="112">
        <v>0.59499999999999997</v>
      </c>
      <c r="T713" s="114">
        <v>2038</v>
      </c>
      <c r="U713" s="110">
        <v>574654</v>
      </c>
      <c r="V713" s="110"/>
      <c r="W713" s="110">
        <v>574654</v>
      </c>
      <c r="X713" s="111">
        <v>0.5</v>
      </c>
      <c r="Y713" s="112">
        <v>0.5</v>
      </c>
      <c r="Z713" s="110">
        <v>232734.87000000002</v>
      </c>
      <c r="AA713" s="110">
        <v>0</v>
      </c>
      <c r="AB713" s="110">
        <v>170959.565</v>
      </c>
      <c r="AC713" s="110">
        <v>170959.565</v>
      </c>
      <c r="AD713" s="110">
        <v>0</v>
      </c>
      <c r="AE713" s="42" t="s">
        <v>578</v>
      </c>
      <c r="AF713" s="104" t="s">
        <v>765</v>
      </c>
      <c r="AG713" t="s">
        <v>7779</v>
      </c>
      <c r="AH713">
        <v>0</v>
      </c>
      <c r="AI713" s="495">
        <v>-40844.251399273184</v>
      </c>
      <c r="AK713" s="27"/>
      <c r="AL713" s="27"/>
      <c r="AM713"/>
      <c r="AN713"/>
      <c r="AO713"/>
      <c r="AP713"/>
      <c r="AQ713"/>
      <c r="AR713"/>
    </row>
    <row r="714" spans="1:44" ht="37.5">
      <c r="A714" s="104" t="s">
        <v>15</v>
      </c>
      <c r="B714" s="104" t="s">
        <v>6</v>
      </c>
      <c r="D714" s="1"/>
      <c r="F714" s="28" t="s">
        <v>1822</v>
      </c>
      <c r="G714" s="28" t="s">
        <v>1148</v>
      </c>
      <c r="H714" s="28"/>
      <c r="I714" s="28"/>
      <c r="J714" s="28"/>
      <c r="K714" s="28"/>
      <c r="L714" s="28"/>
      <c r="M714" s="106" t="s">
        <v>6446</v>
      </c>
      <c r="N714" s="332"/>
      <c r="O714" s="28"/>
      <c r="P714" s="28"/>
      <c r="Q714" s="28"/>
      <c r="S714" s="112">
        <v>0.56999999999999995</v>
      </c>
      <c r="T714" s="114">
        <v>2033</v>
      </c>
      <c r="U714" s="110">
        <v>64030.880000000005</v>
      </c>
      <c r="V714" s="110"/>
      <c r="W714" s="110">
        <v>64030.880000000005</v>
      </c>
      <c r="X714" s="111">
        <v>0.67</v>
      </c>
      <c r="Y714" s="112">
        <v>0.32999999999999996</v>
      </c>
      <c r="Z714" s="110">
        <v>27533.278400000007</v>
      </c>
      <c r="AA714" s="110">
        <v>0</v>
      </c>
      <c r="AB714" s="110">
        <v>24453.393071999999</v>
      </c>
      <c r="AC714" s="110">
        <v>12044.208527999997</v>
      </c>
      <c r="AD714" s="110">
        <v>0</v>
      </c>
      <c r="AE714" s="42" t="s">
        <v>586</v>
      </c>
      <c r="AF714" s="104" t="s">
        <v>764</v>
      </c>
      <c r="AG714" t="s">
        <v>7780</v>
      </c>
      <c r="AH714">
        <v>0</v>
      </c>
      <c r="AI714" s="495">
        <v>-24453.39307199977</v>
      </c>
      <c r="AK714" s="27"/>
      <c r="AL714" s="27"/>
      <c r="AM714"/>
      <c r="AN714"/>
      <c r="AO714"/>
      <c r="AP714"/>
      <c r="AQ714"/>
      <c r="AR714"/>
    </row>
    <row r="715" spans="1:44" ht="13">
      <c r="A715" s="104" t="s">
        <v>15</v>
      </c>
      <c r="B715" s="104" t="s">
        <v>6</v>
      </c>
      <c r="D715" s="1"/>
      <c r="F715" s="28" t="s">
        <v>774</v>
      </c>
      <c r="G715" s="28" t="s">
        <v>1120</v>
      </c>
      <c r="H715" s="28"/>
      <c r="I715" s="28"/>
      <c r="J715" s="28"/>
      <c r="K715" s="28"/>
      <c r="L715" s="28"/>
      <c r="M715" s="106" t="s">
        <v>6465</v>
      </c>
      <c r="N715" s="332"/>
      <c r="O715" s="28"/>
      <c r="P715" s="28"/>
      <c r="Q715" s="28"/>
      <c r="S715" s="112">
        <v>0.1598</v>
      </c>
      <c r="T715" s="114">
        <v>2038</v>
      </c>
      <c r="U715" s="110">
        <v>58222702.700000003</v>
      </c>
      <c r="V715" s="110"/>
      <c r="W715" s="110">
        <v>58222702.700000003</v>
      </c>
      <c r="X715" s="111">
        <v>0.5</v>
      </c>
      <c r="Y715" s="112">
        <v>0.5</v>
      </c>
      <c r="Z715" s="110">
        <v>48918714.808540009</v>
      </c>
      <c r="AA715" s="110">
        <v>0</v>
      </c>
      <c r="AB715" s="110">
        <v>4651993.945729997</v>
      </c>
      <c r="AC715" s="110">
        <v>4651993.945729997</v>
      </c>
      <c r="AD715" s="110">
        <v>0</v>
      </c>
      <c r="AE715" s="42" t="s">
        <v>576</v>
      </c>
      <c r="AF715" s="104" t="s">
        <v>765</v>
      </c>
      <c r="AG715" t="s">
        <v>7781</v>
      </c>
      <c r="AH715">
        <v>0</v>
      </c>
      <c r="AI715" s="495">
        <v>-4651993.9457299961</v>
      </c>
      <c r="AK715" s="27"/>
      <c r="AL715" s="27"/>
      <c r="AM715"/>
      <c r="AN715"/>
      <c r="AO715"/>
      <c r="AP715"/>
      <c r="AQ715"/>
      <c r="AR715"/>
    </row>
    <row r="716" spans="1:44" ht="37.5">
      <c r="A716" s="104" t="s">
        <v>15</v>
      </c>
      <c r="B716" s="104" t="s">
        <v>5</v>
      </c>
      <c r="D716" s="113"/>
      <c r="F716" s="28" t="s">
        <v>773</v>
      </c>
      <c r="G716" s="28" t="s">
        <v>1121</v>
      </c>
      <c r="H716" s="28"/>
      <c r="I716" s="28"/>
      <c r="J716" s="28"/>
      <c r="K716" s="28"/>
      <c r="L716" s="28"/>
      <c r="M716" s="106" t="s">
        <v>6435</v>
      </c>
      <c r="N716" s="332"/>
      <c r="O716" s="28"/>
      <c r="P716" s="28"/>
      <c r="Q716" s="28"/>
      <c r="S716" s="112">
        <v>0.1598</v>
      </c>
      <c r="T716" s="114">
        <v>2038</v>
      </c>
      <c r="U716" s="110">
        <v>380889.41</v>
      </c>
      <c r="V716" s="110"/>
      <c r="W716" s="110">
        <v>380889.41</v>
      </c>
      <c r="X716" s="111">
        <v>0.5</v>
      </c>
      <c r="Y716" s="112">
        <v>0.5</v>
      </c>
      <c r="Z716" s="110">
        <v>320023.282282</v>
      </c>
      <c r="AA716" s="110">
        <v>0</v>
      </c>
      <c r="AB716" s="110">
        <v>30433.063858999987</v>
      </c>
      <c r="AC716" s="110">
        <v>30433.063858999987</v>
      </c>
      <c r="AD716" s="110">
        <v>0</v>
      </c>
      <c r="AE716" s="42" t="s">
        <v>608</v>
      </c>
      <c r="AF716" s="104" t="s">
        <v>765</v>
      </c>
      <c r="AG716" t="s">
        <v>7782</v>
      </c>
      <c r="AH716">
        <v>0</v>
      </c>
      <c r="AI716" s="495">
        <v>-17615.310894534217</v>
      </c>
      <c r="AK716" s="27"/>
      <c r="AL716" s="27"/>
      <c r="AM716"/>
      <c r="AN716"/>
      <c r="AO716"/>
      <c r="AP716"/>
      <c r="AQ716"/>
      <c r="AR716"/>
    </row>
    <row r="717" spans="1:44" ht="62.5">
      <c r="A717" s="104" t="s">
        <v>5882</v>
      </c>
      <c r="B717" s="104" t="s">
        <v>280</v>
      </c>
      <c r="D717" s="1"/>
      <c r="F717" s="28" t="s">
        <v>1016</v>
      </c>
      <c r="G717" s="28" t="s">
        <v>1733</v>
      </c>
      <c r="H717" s="28"/>
      <c r="I717" s="28"/>
      <c r="J717" s="28"/>
      <c r="K717" s="28"/>
      <c r="L717" s="28"/>
      <c r="M717" s="106" t="s">
        <v>5992</v>
      </c>
      <c r="N717" s="332"/>
      <c r="O717" s="28"/>
      <c r="P717" s="28"/>
      <c r="Q717" s="28"/>
      <c r="S717" s="112">
        <v>0.5</v>
      </c>
      <c r="T717" s="114">
        <v>2028</v>
      </c>
      <c r="U717" s="110">
        <v>231083.68000000002</v>
      </c>
      <c r="V717" s="110"/>
      <c r="W717" s="110">
        <v>231083.68000000002</v>
      </c>
      <c r="X717" s="111">
        <v>1</v>
      </c>
      <c r="Y717" s="112">
        <v>0</v>
      </c>
      <c r="Z717" s="110">
        <v>115541.84000000001</v>
      </c>
      <c r="AA717" s="110">
        <v>0</v>
      </c>
      <c r="AB717" s="110">
        <v>115541.84000000001</v>
      </c>
      <c r="AC717" s="110">
        <v>0</v>
      </c>
      <c r="AD717" s="110">
        <v>0</v>
      </c>
      <c r="AE717" s="42" t="s">
        <v>543</v>
      </c>
      <c r="AF717" s="104" t="s">
        <v>765</v>
      </c>
      <c r="AG717" t="s">
        <v>7783</v>
      </c>
      <c r="AH717">
        <v>0</v>
      </c>
      <c r="AI717" s="495">
        <v>-4280.7661926472356</v>
      </c>
      <c r="AK717" s="27"/>
      <c r="AL717" s="27"/>
      <c r="AM717"/>
      <c r="AN717"/>
      <c r="AO717"/>
      <c r="AP717"/>
      <c r="AQ717"/>
      <c r="AR717"/>
    </row>
    <row r="718" spans="1:44" ht="25">
      <c r="A718" s="104" t="s">
        <v>15</v>
      </c>
      <c r="B718" s="104" t="s">
        <v>6</v>
      </c>
      <c r="D718" s="113"/>
      <c r="F718" s="28" t="s">
        <v>363</v>
      </c>
      <c r="G718" s="28" t="s">
        <v>1812</v>
      </c>
      <c r="H718" s="28"/>
      <c r="I718" s="28"/>
      <c r="J718" s="28"/>
      <c r="K718" s="28"/>
      <c r="L718" s="28"/>
      <c r="M718" s="106" t="s">
        <v>6429</v>
      </c>
      <c r="N718" s="332"/>
      <c r="O718" s="28"/>
      <c r="P718" s="28"/>
      <c r="Q718" s="28"/>
      <c r="S718" s="112">
        <v>0.3</v>
      </c>
      <c r="T718" s="114">
        <v>2028</v>
      </c>
      <c r="U718" s="110">
        <v>20411.7</v>
      </c>
      <c r="V718" s="110"/>
      <c r="W718" s="110">
        <v>20411.7</v>
      </c>
      <c r="X718" s="111">
        <v>1</v>
      </c>
      <c r="Y718" s="112">
        <v>0</v>
      </c>
      <c r="Z718" s="110">
        <v>14288.19</v>
      </c>
      <c r="AA718" s="110">
        <v>0</v>
      </c>
      <c r="AB718" s="110">
        <v>6123.51</v>
      </c>
      <c r="AC718" s="110">
        <v>0</v>
      </c>
      <c r="AD718" s="110">
        <v>0</v>
      </c>
      <c r="AE718" s="42" t="s">
        <v>577</v>
      </c>
      <c r="AF718" s="104" t="s">
        <v>765</v>
      </c>
      <c r="AG718" t="s">
        <v>7784</v>
      </c>
      <c r="AH718">
        <v>0</v>
      </c>
      <c r="AI718" s="495">
        <v>-1751.0906343208826</v>
      </c>
      <c r="AK718" s="27"/>
      <c r="AL718" s="27"/>
      <c r="AM718"/>
      <c r="AN718"/>
      <c r="AO718"/>
      <c r="AP718"/>
      <c r="AQ718"/>
      <c r="AR718"/>
    </row>
    <row r="719" spans="1:44" ht="25">
      <c r="A719" s="104" t="s">
        <v>15</v>
      </c>
      <c r="B719" s="104" t="s">
        <v>5</v>
      </c>
      <c r="D719" s="113"/>
      <c r="F719" s="28" t="s">
        <v>767</v>
      </c>
      <c r="G719" s="28" t="s">
        <v>1142</v>
      </c>
      <c r="H719" s="28"/>
      <c r="I719" s="28"/>
      <c r="J719" s="28"/>
      <c r="K719" s="28"/>
      <c r="L719" s="28"/>
      <c r="M719" s="106" t="s">
        <v>6487</v>
      </c>
      <c r="N719" s="332"/>
      <c r="O719" s="28"/>
      <c r="P719" s="28"/>
      <c r="Q719" s="28"/>
      <c r="S719" s="112">
        <v>0.1598</v>
      </c>
      <c r="T719" s="114">
        <v>2038</v>
      </c>
      <c r="U719" s="110">
        <v>15262190.57</v>
      </c>
      <c r="V719" s="110"/>
      <c r="W719" s="110">
        <v>15262190.57</v>
      </c>
      <c r="X719" s="111">
        <v>0.5</v>
      </c>
      <c r="Y719" s="112">
        <v>0.5</v>
      </c>
      <c r="Z719" s="110">
        <v>12823292.516914001</v>
      </c>
      <c r="AA719" s="110">
        <v>0</v>
      </c>
      <c r="AB719" s="110">
        <v>1219449.0265429998</v>
      </c>
      <c r="AC719" s="110">
        <v>1219449.0265429998</v>
      </c>
      <c r="AD719" s="110">
        <v>0</v>
      </c>
      <c r="AE719" s="42" t="s">
        <v>610</v>
      </c>
      <c r="AF719" s="104" t="s">
        <v>765</v>
      </c>
      <c r="AG719" t="s">
        <v>7785</v>
      </c>
      <c r="AH719">
        <v>0</v>
      </c>
      <c r="AI719" s="495">
        <v>-1219449.026543</v>
      </c>
      <c r="AK719" s="27"/>
      <c r="AL719" s="27"/>
      <c r="AM719"/>
      <c r="AN719"/>
      <c r="AO719"/>
      <c r="AP719"/>
      <c r="AQ719"/>
      <c r="AR719"/>
    </row>
    <row r="720" spans="1:44" ht="25">
      <c r="A720" s="104" t="s">
        <v>15</v>
      </c>
      <c r="B720" s="104" t="s">
        <v>5</v>
      </c>
      <c r="D720" s="113"/>
      <c r="F720" s="28" t="s">
        <v>768</v>
      </c>
      <c r="G720" s="28" t="s">
        <v>1142</v>
      </c>
      <c r="H720" s="28"/>
      <c r="I720" s="28"/>
      <c r="J720" s="28"/>
      <c r="K720" s="28"/>
      <c r="L720" s="28"/>
      <c r="M720" s="106" t="s">
        <v>6570</v>
      </c>
      <c r="N720" s="332"/>
      <c r="O720" s="28"/>
      <c r="P720" s="28"/>
      <c r="Q720" s="28"/>
      <c r="S720" s="112">
        <v>0.1598</v>
      </c>
      <c r="T720" s="114">
        <v>2038</v>
      </c>
      <c r="U720" s="110">
        <v>3885093.2899999996</v>
      </c>
      <c r="V720" s="110"/>
      <c r="W720" s="110">
        <v>3885093.2899999996</v>
      </c>
      <c r="X720" s="111">
        <v>0.5</v>
      </c>
      <c r="Y720" s="112">
        <v>0.5</v>
      </c>
      <c r="Z720" s="110">
        <v>3264255.3822579999</v>
      </c>
      <c r="AA720" s="110">
        <v>0</v>
      </c>
      <c r="AB720" s="110">
        <v>310418.95387099986</v>
      </c>
      <c r="AC720" s="110">
        <v>310418.95387099986</v>
      </c>
      <c r="AD720" s="110">
        <v>0</v>
      </c>
      <c r="AE720" s="42" t="s">
        <v>612</v>
      </c>
      <c r="AF720" s="104" t="s">
        <v>765</v>
      </c>
      <c r="AG720" t="s">
        <v>7786</v>
      </c>
      <c r="AH720">
        <v>0</v>
      </c>
      <c r="AI720" s="495">
        <v>-310418.95387099998</v>
      </c>
      <c r="AK720" s="27"/>
      <c r="AL720" s="27"/>
      <c r="AM720"/>
      <c r="AN720"/>
      <c r="AO720"/>
      <c r="AP720"/>
      <c r="AQ720"/>
      <c r="AR720"/>
    </row>
    <row r="721" spans="1:44" ht="37.5">
      <c r="A721" s="104" t="s">
        <v>15</v>
      </c>
      <c r="B721" s="104" t="s">
        <v>6</v>
      </c>
      <c r="D721" s="113"/>
      <c r="F721" s="28" t="s">
        <v>6571</v>
      </c>
      <c r="G721" s="28" t="s">
        <v>1137</v>
      </c>
      <c r="H721" s="28"/>
      <c r="I721" s="28"/>
      <c r="J721" s="28"/>
      <c r="K721" s="28"/>
      <c r="L721" s="28"/>
      <c r="M721" s="106" t="s">
        <v>6459</v>
      </c>
      <c r="N721" s="332"/>
      <c r="O721" s="28"/>
      <c r="P721" s="28"/>
      <c r="Q721" s="28"/>
      <c r="S721" s="112">
        <v>0.1598</v>
      </c>
      <c r="T721" s="114">
        <v>2033</v>
      </c>
      <c r="U721" s="110">
        <v>116980.5</v>
      </c>
      <c r="V721" s="110"/>
      <c r="W721" s="110">
        <v>116980.5</v>
      </c>
      <c r="X721" s="111">
        <v>0.67</v>
      </c>
      <c r="Y721" s="112">
        <v>0.32999999999999996</v>
      </c>
      <c r="Z721" s="110">
        <v>98287.016100000008</v>
      </c>
      <c r="AA721" s="110">
        <v>0</v>
      </c>
      <c r="AB721" s="110">
        <v>12524.634212999996</v>
      </c>
      <c r="AC721" s="110">
        <v>6168.8496869999963</v>
      </c>
      <c r="AD721" s="110">
        <v>0</v>
      </c>
      <c r="AE721" s="42" t="s">
        <v>578</v>
      </c>
      <c r="AF721" s="104" t="s">
        <v>765</v>
      </c>
      <c r="AG721" t="s">
        <v>7787</v>
      </c>
      <c r="AH721">
        <v>0</v>
      </c>
      <c r="AI721" s="495">
        <v>-2992.2824644512284</v>
      </c>
      <c r="AK721" s="27"/>
      <c r="AL721" s="27"/>
      <c r="AM721"/>
      <c r="AN721"/>
      <c r="AO721"/>
      <c r="AP721"/>
      <c r="AQ721"/>
      <c r="AR721"/>
    </row>
    <row r="722" spans="1:44" ht="25">
      <c r="A722" s="104" t="s">
        <v>15</v>
      </c>
      <c r="B722" s="104" t="s">
        <v>6</v>
      </c>
      <c r="D722" s="113"/>
      <c r="F722" s="28" t="s">
        <v>778</v>
      </c>
      <c r="G722" s="28" t="s">
        <v>1137</v>
      </c>
      <c r="H722" s="28"/>
      <c r="I722" s="28"/>
      <c r="J722" s="28"/>
      <c r="K722" s="28"/>
      <c r="L722" s="28"/>
      <c r="M722" s="106" t="s">
        <v>6459</v>
      </c>
      <c r="N722" s="332"/>
      <c r="O722" s="28"/>
      <c r="P722" s="28"/>
      <c r="Q722" s="28"/>
      <c r="S722" s="112">
        <v>0.1598</v>
      </c>
      <c r="T722" s="114">
        <v>2033</v>
      </c>
      <c r="U722" s="110">
        <v>23338888.539999999</v>
      </c>
      <c r="V722" s="110"/>
      <c r="W722" s="110">
        <v>23338888.539999999</v>
      </c>
      <c r="X722" s="111">
        <v>0.67</v>
      </c>
      <c r="Y722" s="112">
        <v>0.32999999999999996</v>
      </c>
      <c r="Z722" s="110">
        <v>19609334.151308</v>
      </c>
      <c r="AA722" s="110">
        <v>0</v>
      </c>
      <c r="AB722" s="110">
        <v>2498801.4404236395</v>
      </c>
      <c r="AC722" s="110">
        <v>1230752.9482683595</v>
      </c>
      <c r="AD722" s="110">
        <v>0</v>
      </c>
      <c r="AE722" s="42" t="s">
        <v>578</v>
      </c>
      <c r="AF722" s="104" t="s">
        <v>765</v>
      </c>
      <c r="AG722" t="s">
        <v>7788</v>
      </c>
      <c r="AH722">
        <v>0</v>
      </c>
      <c r="AI722" s="495">
        <v>-596993.06224561983</v>
      </c>
      <c r="AK722" s="27"/>
      <c r="AL722" s="27"/>
      <c r="AM722"/>
      <c r="AN722"/>
      <c r="AO722"/>
      <c r="AP722"/>
      <c r="AQ722"/>
      <c r="AR722"/>
    </row>
    <row r="723" spans="1:44" ht="50">
      <c r="A723" s="104" t="s">
        <v>15</v>
      </c>
      <c r="B723" s="104" t="s">
        <v>5</v>
      </c>
      <c r="D723" s="113"/>
      <c r="F723" s="28" t="s">
        <v>1310</v>
      </c>
      <c r="G723" s="28" t="s">
        <v>1123</v>
      </c>
      <c r="H723" s="28"/>
      <c r="I723" s="28"/>
      <c r="J723" s="28"/>
      <c r="K723" s="28"/>
      <c r="L723" s="28"/>
      <c r="M723" s="106" t="s">
        <v>6435</v>
      </c>
      <c r="N723" s="332"/>
      <c r="O723" s="28"/>
      <c r="P723" s="28"/>
      <c r="Q723" s="28"/>
      <c r="S723" s="112">
        <v>0.1598</v>
      </c>
      <c r="T723" s="114">
        <v>2028</v>
      </c>
      <c r="U723" s="110">
        <v>8799291.8399999999</v>
      </c>
      <c r="V723" s="110"/>
      <c r="W723" s="110">
        <v>8799291.8399999999</v>
      </c>
      <c r="X723" s="111">
        <v>1</v>
      </c>
      <c r="Y723" s="112">
        <v>0</v>
      </c>
      <c r="Z723" s="110">
        <v>7393165.0039680004</v>
      </c>
      <c r="AA723" s="110">
        <v>0</v>
      </c>
      <c r="AB723" s="110">
        <v>1406126.8360319994</v>
      </c>
      <c r="AC723" s="110">
        <v>0</v>
      </c>
      <c r="AD723" s="110">
        <v>0</v>
      </c>
      <c r="AE723" s="42" t="s">
        <v>608</v>
      </c>
      <c r="AF723" s="104" t="s">
        <v>765</v>
      </c>
      <c r="AG723" t="s">
        <v>7873</v>
      </c>
      <c r="AH723">
        <v>0</v>
      </c>
      <c r="AI723" s="495">
        <v>-813896.40847897565</v>
      </c>
      <c r="AK723" s="27"/>
      <c r="AL723" s="27"/>
      <c r="AM723"/>
      <c r="AN723"/>
      <c r="AO723"/>
      <c r="AP723"/>
      <c r="AQ723"/>
      <c r="AR723"/>
    </row>
    <row r="724" spans="1:44" ht="50">
      <c r="A724" s="104" t="s">
        <v>15</v>
      </c>
      <c r="B724" s="104" t="s">
        <v>5</v>
      </c>
      <c r="D724" s="113"/>
      <c r="F724" s="28" t="s">
        <v>1818</v>
      </c>
      <c r="G724" s="28" t="s">
        <v>1122</v>
      </c>
      <c r="H724" s="28"/>
      <c r="I724" s="28"/>
      <c r="J724" s="28"/>
      <c r="K724" s="28"/>
      <c r="L724" s="28"/>
      <c r="M724" s="106" t="s">
        <v>6435</v>
      </c>
      <c r="N724" s="332"/>
      <c r="O724" s="28"/>
      <c r="P724" s="28"/>
      <c r="Q724" s="28"/>
      <c r="S724" s="112">
        <v>0.1598</v>
      </c>
      <c r="T724" s="114">
        <v>2048</v>
      </c>
      <c r="U724" s="110">
        <v>2040845.5699999987</v>
      </c>
      <c r="V724" s="110"/>
      <c r="W724" s="110">
        <v>2040845.5699999987</v>
      </c>
      <c r="X724" s="111">
        <v>0.33</v>
      </c>
      <c r="Y724" s="112">
        <v>0.66999999999999993</v>
      </c>
      <c r="Z724" s="110">
        <v>1714718.447913999</v>
      </c>
      <c r="AA724" s="110">
        <v>0</v>
      </c>
      <c r="AB724" s="110">
        <v>107621.9502883799</v>
      </c>
      <c r="AC724" s="110">
        <v>218505.17179761978</v>
      </c>
      <c r="AD724" s="110">
        <v>0</v>
      </c>
      <c r="AE724" s="42" t="s">
        <v>608</v>
      </c>
      <c r="AF724" s="104" t="s">
        <v>765</v>
      </c>
      <c r="AG724" t="s">
        <v>7874</v>
      </c>
      <c r="AH724">
        <v>0</v>
      </c>
      <c r="AI724" s="495">
        <v>-62293.895947820376</v>
      </c>
      <c r="AK724" s="27"/>
      <c r="AL724" s="27"/>
      <c r="AM724"/>
      <c r="AN724"/>
      <c r="AO724"/>
      <c r="AP724"/>
      <c r="AQ724"/>
      <c r="AR724"/>
    </row>
    <row r="725" spans="1:44" ht="25">
      <c r="A725" s="104" t="s">
        <v>15</v>
      </c>
      <c r="B725" s="104" t="s">
        <v>5</v>
      </c>
      <c r="D725" s="113"/>
      <c r="E725" s="42" t="s">
        <v>6555</v>
      </c>
      <c r="F725" s="28" t="s">
        <v>784</v>
      </c>
      <c r="G725" s="28" t="s">
        <v>1127</v>
      </c>
      <c r="H725" s="28"/>
      <c r="I725" s="28"/>
      <c r="J725" s="28"/>
      <c r="K725" s="28"/>
      <c r="L725" s="28"/>
      <c r="M725" s="106" t="s">
        <v>6435</v>
      </c>
      <c r="N725" s="332"/>
      <c r="O725" s="28"/>
      <c r="P725" s="28"/>
      <c r="Q725" s="28"/>
      <c r="S725" s="112">
        <v>0.23</v>
      </c>
      <c r="T725" s="114">
        <v>2035</v>
      </c>
      <c r="U725" s="110">
        <v>484063.97</v>
      </c>
      <c r="V725" s="110"/>
      <c r="W725" s="110">
        <v>484063.97</v>
      </c>
      <c r="X725" s="111">
        <v>0.58823529411764708</v>
      </c>
      <c r="Y725" s="112">
        <v>0.41176470588235292</v>
      </c>
      <c r="Z725" s="110">
        <v>372729.25689999998</v>
      </c>
      <c r="AA725" s="110">
        <v>0</v>
      </c>
      <c r="AB725" s="110">
        <v>65491.007705882352</v>
      </c>
      <c r="AC725" s="110">
        <v>45843.705394117642</v>
      </c>
      <c r="AD725" s="110">
        <v>0</v>
      </c>
      <c r="AE725" s="42" t="s">
        <v>608</v>
      </c>
      <c r="AF725" s="104" t="s">
        <v>765</v>
      </c>
      <c r="AG725" t="s">
        <v>7875</v>
      </c>
      <c r="AH725">
        <v>0</v>
      </c>
      <c r="AI725" s="495">
        <v>-37907.601642753616</v>
      </c>
      <c r="AK725" s="27"/>
      <c r="AL725" s="27"/>
      <c r="AM725"/>
      <c r="AN725"/>
      <c r="AO725"/>
      <c r="AP725"/>
      <c r="AQ725"/>
      <c r="AR725"/>
    </row>
    <row r="726" spans="1:44" ht="25">
      <c r="A726" s="104" t="s">
        <v>15</v>
      </c>
      <c r="B726" s="104" t="s">
        <v>5</v>
      </c>
      <c r="D726" s="113"/>
      <c r="E726" s="42" t="s">
        <v>6556</v>
      </c>
      <c r="F726" s="28" t="s">
        <v>1064</v>
      </c>
      <c r="G726" s="28" t="s">
        <v>1124</v>
      </c>
      <c r="H726" s="28"/>
      <c r="I726" s="28"/>
      <c r="J726" s="28"/>
      <c r="K726" s="28"/>
      <c r="L726" s="28"/>
      <c r="M726" s="106" t="s">
        <v>6435</v>
      </c>
      <c r="N726" s="332"/>
      <c r="O726" s="28"/>
      <c r="P726" s="28"/>
      <c r="Q726" s="28"/>
      <c r="S726" s="112">
        <v>0.23</v>
      </c>
      <c r="T726" s="114">
        <v>2035</v>
      </c>
      <c r="U726" s="110">
        <v>25195803.920000002</v>
      </c>
      <c r="V726" s="110">
        <v>12849859.999199999</v>
      </c>
      <c r="W726" s="110">
        <v>12345943.920800002</v>
      </c>
      <c r="X726" s="111">
        <v>0.58823529411764708</v>
      </c>
      <c r="Y726" s="112">
        <v>0.41176470588235292</v>
      </c>
      <c r="Z726" s="110">
        <v>22356236.818216003</v>
      </c>
      <c r="AA726" s="110">
        <v>0</v>
      </c>
      <c r="AB726" s="110">
        <v>1670333.589284705</v>
      </c>
      <c r="AC726" s="110">
        <v>1169233.5124992933</v>
      </c>
      <c r="AD726" s="110">
        <v>0</v>
      </c>
      <c r="AE726" s="42" t="s">
        <v>608</v>
      </c>
      <c r="AF726" s="104" t="s">
        <v>765</v>
      </c>
      <c r="AG726" t="s">
        <v>7876</v>
      </c>
      <c r="AH726">
        <v>0</v>
      </c>
      <c r="AI726" s="495">
        <v>-966824.95095320116</v>
      </c>
      <c r="AK726" s="27"/>
      <c r="AL726" s="27"/>
      <c r="AM726"/>
      <c r="AN726"/>
      <c r="AO726"/>
      <c r="AP726"/>
      <c r="AQ726"/>
      <c r="AR726"/>
    </row>
    <row r="727" spans="1:44" ht="62.5">
      <c r="A727" s="104" t="s">
        <v>15</v>
      </c>
      <c r="B727" s="104" t="s">
        <v>5</v>
      </c>
      <c r="D727" s="113"/>
      <c r="E727" s="42" t="s">
        <v>6557</v>
      </c>
      <c r="F727" s="28" t="s">
        <v>782</v>
      </c>
      <c r="G727" s="28" t="s">
        <v>1125</v>
      </c>
      <c r="H727" s="28"/>
      <c r="I727" s="28"/>
      <c r="J727" s="28"/>
      <c r="K727" s="28"/>
      <c r="L727" s="28"/>
      <c r="M727" s="106" t="s">
        <v>6435</v>
      </c>
      <c r="N727" s="332"/>
      <c r="O727" s="28"/>
      <c r="P727" s="28"/>
      <c r="Q727" s="28"/>
      <c r="S727" s="112">
        <v>0.23</v>
      </c>
      <c r="T727" s="114">
        <v>2035</v>
      </c>
      <c r="U727" s="110">
        <v>57847825.200000018</v>
      </c>
      <c r="V727" s="110">
        <v>29502390.852000002</v>
      </c>
      <c r="W727" s="110">
        <v>28345434.348000016</v>
      </c>
      <c r="X727" s="111">
        <v>0.58823529411764708</v>
      </c>
      <c r="Y727" s="112">
        <v>0.41176470588235292</v>
      </c>
      <c r="Z727" s="110">
        <v>51328375.299960017</v>
      </c>
      <c r="AA727" s="110">
        <v>0</v>
      </c>
      <c r="AB727" s="110">
        <v>3834970.5294352947</v>
      </c>
      <c r="AC727" s="110">
        <v>2684479.370604706</v>
      </c>
      <c r="AD727" s="110">
        <v>0</v>
      </c>
      <c r="AE727" s="42" t="s">
        <v>608</v>
      </c>
      <c r="AF727" s="104" t="s">
        <v>765</v>
      </c>
      <c r="AG727" t="s">
        <v>7877</v>
      </c>
      <c r="AH727">
        <v>0</v>
      </c>
      <c r="AI727" s="495">
        <v>-2219763.2962742709</v>
      </c>
      <c r="AK727" s="27"/>
      <c r="AL727" s="27"/>
      <c r="AM727"/>
      <c r="AN727"/>
      <c r="AO727"/>
      <c r="AP727"/>
      <c r="AQ727"/>
      <c r="AR727"/>
    </row>
    <row r="728" spans="1:44" ht="25">
      <c r="A728" s="104" t="s">
        <v>15</v>
      </c>
      <c r="B728" s="104" t="s">
        <v>5</v>
      </c>
      <c r="D728" s="113"/>
      <c r="F728" s="28" t="s">
        <v>1301</v>
      </c>
      <c r="G728" s="28" t="s">
        <v>1103</v>
      </c>
      <c r="H728" s="28"/>
      <c r="I728" s="28"/>
      <c r="J728" s="28"/>
      <c r="K728" s="28"/>
      <c r="L728" s="28"/>
      <c r="M728" s="106" t="s">
        <v>6435</v>
      </c>
      <c r="N728" s="332"/>
      <c r="O728" s="28"/>
      <c r="P728" s="28"/>
      <c r="Q728" s="28"/>
      <c r="S728" s="112">
        <v>0.1598</v>
      </c>
      <c r="T728" s="114">
        <v>2028</v>
      </c>
      <c r="U728" s="110">
        <v>2997309.2100000004</v>
      </c>
      <c r="V728" s="110"/>
      <c r="W728" s="110">
        <v>2997309.2100000004</v>
      </c>
      <c r="X728" s="111">
        <v>1</v>
      </c>
      <c r="Y728" s="112">
        <v>0</v>
      </c>
      <c r="Z728" s="110">
        <v>2518339.1982420003</v>
      </c>
      <c r="AA728" s="110">
        <v>0</v>
      </c>
      <c r="AB728" s="110">
        <v>478970.01175800012</v>
      </c>
      <c r="AC728" s="110">
        <v>0</v>
      </c>
      <c r="AD728" s="110">
        <v>0</v>
      </c>
      <c r="AE728" s="42" t="s">
        <v>608</v>
      </c>
      <c r="AF728" s="104" t="s">
        <v>765</v>
      </c>
      <c r="AG728" t="s">
        <v>7879</v>
      </c>
      <c r="AH728">
        <v>0</v>
      </c>
      <c r="AI728" s="495">
        <v>-277238.12841738382</v>
      </c>
      <c r="AK728" s="27"/>
      <c r="AL728" s="27"/>
      <c r="AM728"/>
      <c r="AN728"/>
      <c r="AO728"/>
      <c r="AP728"/>
      <c r="AQ728"/>
      <c r="AR728"/>
    </row>
    <row r="729" spans="1:44" ht="25">
      <c r="A729" s="104" t="s">
        <v>15</v>
      </c>
      <c r="B729" s="104" t="s">
        <v>5</v>
      </c>
      <c r="D729" s="113"/>
      <c r="F729" s="28" t="s">
        <v>359</v>
      </c>
      <c r="G729" s="28" t="s">
        <v>1105</v>
      </c>
      <c r="H729" s="28"/>
      <c r="I729" s="28"/>
      <c r="J729" s="28"/>
      <c r="K729" s="28"/>
      <c r="L729" s="28"/>
      <c r="M729" s="106" t="s">
        <v>6435</v>
      </c>
      <c r="N729" s="332"/>
      <c r="O729" s="28"/>
      <c r="P729" s="28"/>
      <c r="Q729" s="28"/>
      <c r="S729" s="112">
        <v>0.1598</v>
      </c>
      <c r="T729" s="114">
        <v>2038</v>
      </c>
      <c r="U729" s="110">
        <v>565366.31000000006</v>
      </c>
      <c r="V729" s="110"/>
      <c r="W729" s="110">
        <v>565366.31000000006</v>
      </c>
      <c r="X729" s="111">
        <v>0.5</v>
      </c>
      <c r="Y729" s="112">
        <v>0.5</v>
      </c>
      <c r="Z729" s="110">
        <v>475020.77366200008</v>
      </c>
      <c r="AA729" s="110">
        <v>0</v>
      </c>
      <c r="AB729" s="110">
        <v>45172.768168999988</v>
      </c>
      <c r="AC729" s="110">
        <v>45172.768168999988</v>
      </c>
      <c r="AD729" s="110">
        <v>0</v>
      </c>
      <c r="AE729" s="42" t="s">
        <v>608</v>
      </c>
      <c r="AF729" s="104" t="s">
        <v>765</v>
      </c>
      <c r="AG729" t="s">
        <v>7880</v>
      </c>
      <c r="AH729">
        <v>0</v>
      </c>
      <c r="AI729" s="495">
        <v>-26146.96827602954</v>
      </c>
      <c r="AK729" s="27"/>
      <c r="AL729" s="27"/>
      <c r="AM729"/>
      <c r="AN729"/>
      <c r="AO729"/>
      <c r="AP729"/>
      <c r="AQ729"/>
      <c r="AR729"/>
    </row>
    <row r="730" spans="1:44" ht="50">
      <c r="A730" s="104" t="s">
        <v>15</v>
      </c>
      <c r="B730" s="104" t="s">
        <v>5</v>
      </c>
      <c r="D730" s="113"/>
      <c r="F730" s="28" t="s">
        <v>360</v>
      </c>
      <c r="G730" s="28" t="s">
        <v>1136</v>
      </c>
      <c r="H730" s="28"/>
      <c r="I730" s="28"/>
      <c r="J730" s="28"/>
      <c r="K730" s="28"/>
      <c r="L730" s="28"/>
      <c r="M730" s="106" t="s">
        <v>6487</v>
      </c>
      <c r="N730" s="332"/>
      <c r="O730" s="28"/>
      <c r="P730" s="28"/>
      <c r="Q730" s="28"/>
      <c r="S730" s="112">
        <v>0.1598</v>
      </c>
      <c r="T730" s="114">
        <v>2028</v>
      </c>
      <c r="U730" s="110">
        <v>87111.669999999984</v>
      </c>
      <c r="V730" s="110"/>
      <c r="W730" s="110">
        <v>87111.669999999984</v>
      </c>
      <c r="X730" s="111">
        <v>1</v>
      </c>
      <c r="Y730" s="112">
        <v>0</v>
      </c>
      <c r="Z730" s="110">
        <v>73191.225133999993</v>
      </c>
      <c r="AA730" s="110">
        <v>0</v>
      </c>
      <c r="AB730" s="110">
        <v>13920.444865999991</v>
      </c>
      <c r="AC730" s="110">
        <v>0</v>
      </c>
      <c r="AD730" s="110">
        <v>0</v>
      </c>
      <c r="AE730" s="42" t="s">
        <v>610</v>
      </c>
      <c r="AF730" s="104" t="s">
        <v>765</v>
      </c>
      <c r="AG730" t="s">
        <v>7881</v>
      </c>
      <c r="AH730">
        <v>0</v>
      </c>
      <c r="AI730" s="495">
        <v>-13920.444865999993</v>
      </c>
      <c r="AK730" s="27"/>
      <c r="AL730" s="27"/>
      <c r="AM730"/>
      <c r="AN730"/>
      <c r="AO730"/>
      <c r="AP730"/>
      <c r="AQ730"/>
      <c r="AR730"/>
    </row>
    <row r="731" spans="1:44" ht="25">
      <c r="A731" s="104" t="s">
        <v>15</v>
      </c>
      <c r="B731" s="104" t="s">
        <v>5</v>
      </c>
      <c r="D731" s="113"/>
      <c r="F731" s="28" t="s">
        <v>1302</v>
      </c>
      <c r="G731" s="28" t="s">
        <v>1106</v>
      </c>
      <c r="H731" s="28"/>
      <c r="I731" s="28"/>
      <c r="J731" s="28"/>
      <c r="K731" s="28"/>
      <c r="L731" s="28"/>
      <c r="M731" s="106" t="s">
        <v>6435</v>
      </c>
      <c r="N731" s="332"/>
      <c r="O731" s="28"/>
      <c r="P731" s="28"/>
      <c r="Q731" s="28"/>
      <c r="S731" s="112">
        <v>0.1598</v>
      </c>
      <c r="T731" s="114">
        <v>2038</v>
      </c>
      <c r="U731" s="110">
        <v>5220572.0699999994</v>
      </c>
      <c r="V731" s="110"/>
      <c r="W731" s="110">
        <v>5220572.0699999994</v>
      </c>
      <c r="X731" s="111">
        <v>0.5</v>
      </c>
      <c r="Y731" s="112">
        <v>0.5</v>
      </c>
      <c r="Z731" s="110">
        <v>4386324.6532140002</v>
      </c>
      <c r="AA731" s="110">
        <v>0</v>
      </c>
      <c r="AB731" s="110">
        <v>417123.7083929996</v>
      </c>
      <c r="AC731" s="110">
        <v>417123.7083929996</v>
      </c>
      <c r="AD731" s="110">
        <v>0</v>
      </c>
      <c r="AE731" s="42" t="s">
        <v>608</v>
      </c>
      <c r="AF731" s="104" t="s">
        <v>765</v>
      </c>
      <c r="AG731" t="s">
        <v>7882</v>
      </c>
      <c r="AH731">
        <v>0</v>
      </c>
      <c r="AI731" s="495">
        <v>-241440.15991511024</v>
      </c>
      <c r="AK731" s="27"/>
      <c r="AL731" s="27"/>
      <c r="AM731"/>
      <c r="AN731"/>
      <c r="AO731"/>
      <c r="AP731"/>
      <c r="AQ731"/>
      <c r="AR731"/>
    </row>
    <row r="732" spans="1:44" ht="25">
      <c r="A732" s="104" t="s">
        <v>15</v>
      </c>
      <c r="B732" s="104" t="s">
        <v>5</v>
      </c>
      <c r="D732" s="113"/>
      <c r="F732" s="28" t="s">
        <v>1303</v>
      </c>
      <c r="G732" s="28" t="s">
        <v>1107</v>
      </c>
      <c r="H732" s="28"/>
      <c r="I732" s="28"/>
      <c r="J732" s="28"/>
      <c r="K732" s="28"/>
      <c r="L732" s="28"/>
      <c r="M732" s="106" t="s">
        <v>6435</v>
      </c>
      <c r="N732" s="332"/>
      <c r="O732" s="28"/>
      <c r="P732" s="28"/>
      <c r="Q732" s="28"/>
      <c r="S732" s="112">
        <v>6.8000000000000005E-2</v>
      </c>
      <c r="T732" s="114">
        <v>2035</v>
      </c>
      <c r="U732" s="110">
        <v>35658767.590000011</v>
      </c>
      <c r="V732" s="110"/>
      <c r="W732" s="110">
        <v>35658767.590000011</v>
      </c>
      <c r="X732" s="111">
        <v>0.58823529411764708</v>
      </c>
      <c r="Y732" s="112">
        <v>0.41176470588235292</v>
      </c>
      <c r="Z732" s="110">
        <v>33233971.39388001</v>
      </c>
      <c r="AA732" s="110">
        <v>0</v>
      </c>
      <c r="AB732" s="110">
        <v>1426350.7036000008</v>
      </c>
      <c r="AC732" s="110">
        <v>998445.49252000055</v>
      </c>
      <c r="AD732" s="110">
        <v>0</v>
      </c>
      <c r="AE732" s="42" t="s">
        <v>608</v>
      </c>
      <c r="AF732" s="104" t="s">
        <v>765</v>
      </c>
      <c r="AG732" t="s">
        <v>7883</v>
      </c>
      <c r="AH732">
        <v>0</v>
      </c>
      <c r="AI732" s="495">
        <v>-825602.41732352646</v>
      </c>
      <c r="AK732" s="27"/>
      <c r="AL732" s="27"/>
      <c r="AM732"/>
      <c r="AN732"/>
      <c r="AO732"/>
      <c r="AP732"/>
      <c r="AQ732"/>
      <c r="AR732"/>
    </row>
    <row r="733" spans="1:44" ht="37.5">
      <c r="A733" s="104" t="s">
        <v>15</v>
      </c>
      <c r="B733" s="104" t="s">
        <v>5</v>
      </c>
      <c r="D733" s="113"/>
      <c r="F733" s="28" t="s">
        <v>1304</v>
      </c>
      <c r="G733" s="28" t="s">
        <v>1129</v>
      </c>
      <c r="H733" s="28"/>
      <c r="I733" s="28"/>
      <c r="J733" s="28"/>
      <c r="K733" s="28"/>
      <c r="L733" s="28"/>
      <c r="M733" s="106" t="s">
        <v>6435</v>
      </c>
      <c r="N733" s="332"/>
      <c r="O733" s="28"/>
      <c r="P733" s="28"/>
      <c r="Q733" s="28"/>
      <c r="S733" s="112">
        <v>0.16</v>
      </c>
      <c r="T733" s="114">
        <v>2028</v>
      </c>
      <c r="U733" s="110">
        <v>39805393.710000001</v>
      </c>
      <c r="V733" s="110">
        <v>20300750.792100001</v>
      </c>
      <c r="W733" s="110">
        <v>19504642.9179</v>
      </c>
      <c r="X733" s="111">
        <v>1</v>
      </c>
      <c r="Y733" s="112">
        <v>0</v>
      </c>
      <c r="Z733" s="110">
        <v>36684650.843135998</v>
      </c>
      <c r="AA733" s="110">
        <v>0</v>
      </c>
      <c r="AB733" s="110">
        <v>3120742.8668640032</v>
      </c>
      <c r="AC733" s="110">
        <v>0</v>
      </c>
      <c r="AD733" s="110">
        <v>0</v>
      </c>
      <c r="AE733" s="42" t="s">
        <v>608</v>
      </c>
      <c r="AF733" s="104" t="s">
        <v>765</v>
      </c>
      <c r="AG733" t="s">
        <v>7884</v>
      </c>
      <c r="AH733">
        <v>0</v>
      </c>
      <c r="AI733" s="495">
        <v>-1806352.9875403019</v>
      </c>
      <c r="AK733" s="27"/>
      <c r="AL733" s="27"/>
      <c r="AM733"/>
      <c r="AN733"/>
      <c r="AO733"/>
      <c r="AP733"/>
      <c r="AQ733"/>
      <c r="AR733"/>
    </row>
    <row r="734" spans="1:44" ht="25">
      <c r="A734" s="104" t="s">
        <v>15</v>
      </c>
      <c r="B734" s="104" t="s">
        <v>5</v>
      </c>
      <c r="D734" s="113"/>
      <c r="F734" s="28" t="s">
        <v>1311</v>
      </c>
      <c r="G734" s="28" t="s">
        <v>6561</v>
      </c>
      <c r="H734" s="28"/>
      <c r="I734" s="28"/>
      <c r="J734" s="28"/>
      <c r="K734" s="28"/>
      <c r="L734" s="28"/>
      <c r="M734" s="106" t="s">
        <v>6435</v>
      </c>
      <c r="N734" s="332"/>
      <c r="O734" s="28"/>
      <c r="P734" s="28"/>
      <c r="Q734" s="28"/>
      <c r="S734" s="112">
        <v>0.27300000000000002</v>
      </c>
      <c r="T734" s="114">
        <v>2038</v>
      </c>
      <c r="U734" s="110">
        <v>20542.370000000003</v>
      </c>
      <c r="V734" s="110"/>
      <c r="W734" s="110">
        <v>20542.370000000003</v>
      </c>
      <c r="X734" s="111">
        <v>0.5</v>
      </c>
      <c r="Y734" s="112">
        <v>0.5</v>
      </c>
      <c r="Z734" s="110">
        <v>14934.302990000002</v>
      </c>
      <c r="AA734" s="110">
        <v>0</v>
      </c>
      <c r="AB734" s="110">
        <v>2804.0335050000003</v>
      </c>
      <c r="AC734" s="110">
        <v>2804.0335050000003</v>
      </c>
      <c r="AD734" s="110">
        <v>0</v>
      </c>
      <c r="AE734" s="42" t="s">
        <v>608</v>
      </c>
      <c r="AF734" s="104" t="s">
        <v>765</v>
      </c>
      <c r="AG734" t="s">
        <v>7885</v>
      </c>
      <c r="AH734">
        <v>0</v>
      </c>
      <c r="AI734" s="495">
        <v>-1623.0348077378405</v>
      </c>
      <c r="AK734" s="27"/>
      <c r="AL734" s="27"/>
      <c r="AM734"/>
      <c r="AN734"/>
      <c r="AO734"/>
      <c r="AP734"/>
      <c r="AQ734"/>
      <c r="AR734"/>
    </row>
    <row r="735" spans="1:44" ht="25">
      <c r="A735" s="104" t="s">
        <v>15</v>
      </c>
      <c r="B735" s="104" t="s">
        <v>6</v>
      </c>
      <c r="D735" s="113"/>
      <c r="F735" s="28" t="s">
        <v>728</v>
      </c>
      <c r="G735" s="28" t="s">
        <v>1145</v>
      </c>
      <c r="H735" s="28"/>
      <c r="I735" s="28"/>
      <c r="J735" s="28"/>
      <c r="K735" s="28"/>
      <c r="L735" s="28"/>
      <c r="M735" s="106" t="s">
        <v>6562</v>
      </c>
      <c r="N735" s="332"/>
      <c r="O735" s="28"/>
      <c r="P735" s="28"/>
      <c r="Q735" s="28"/>
      <c r="S735" s="112">
        <v>0.84250000000000003</v>
      </c>
      <c r="T735" s="114">
        <v>2038</v>
      </c>
      <c r="U735" s="110">
        <v>74094.86</v>
      </c>
      <c r="V735" s="110">
        <v>30006.196800000002</v>
      </c>
      <c r="W735" s="110">
        <v>44088.663199999995</v>
      </c>
      <c r="X735" s="111">
        <v>0.5</v>
      </c>
      <c r="Y735" s="112">
        <v>0.5</v>
      </c>
      <c r="Z735" s="110">
        <v>36950.161253999999</v>
      </c>
      <c r="AA735" s="110">
        <v>0</v>
      </c>
      <c r="AB735" s="110">
        <v>18572.349373000001</v>
      </c>
      <c r="AC735" s="110">
        <v>18572.349373000001</v>
      </c>
      <c r="AD735" s="110">
        <v>0</v>
      </c>
      <c r="AE735" s="42" t="s">
        <v>587</v>
      </c>
      <c r="AF735" s="104" t="s">
        <v>764</v>
      </c>
      <c r="AG735" t="s">
        <v>7886</v>
      </c>
      <c r="AH735">
        <v>0</v>
      </c>
      <c r="AI735" s="495">
        <v>-10675.465545834608</v>
      </c>
      <c r="AK735" s="27"/>
      <c r="AL735" s="27"/>
      <c r="AM735"/>
      <c r="AN735"/>
      <c r="AO735"/>
      <c r="AP735"/>
      <c r="AQ735"/>
      <c r="AR735"/>
    </row>
    <row r="736" spans="1:44" ht="25">
      <c r="A736" s="104" t="s">
        <v>15</v>
      </c>
      <c r="B736" s="104" t="s">
        <v>6</v>
      </c>
      <c r="D736" s="113"/>
      <c r="F736" s="28" t="s">
        <v>769</v>
      </c>
      <c r="G736" s="28" t="s">
        <v>1132</v>
      </c>
      <c r="H736" s="28"/>
      <c r="I736" s="28"/>
      <c r="J736" s="28"/>
      <c r="K736" s="28"/>
      <c r="L736" s="28"/>
      <c r="M736" s="106" t="s">
        <v>6429</v>
      </c>
      <c r="N736" s="332"/>
      <c r="O736" s="28"/>
      <c r="P736" s="28"/>
      <c r="Q736" s="28"/>
      <c r="S736" s="112">
        <v>0.54669999999999996</v>
      </c>
      <c r="T736" s="114">
        <v>2038</v>
      </c>
      <c r="U736" s="110">
        <v>38371.25</v>
      </c>
      <c r="V736" s="110"/>
      <c r="W736" s="110">
        <v>38371.25</v>
      </c>
      <c r="X736" s="111">
        <v>0.5</v>
      </c>
      <c r="Y736" s="112">
        <v>0.5</v>
      </c>
      <c r="Z736" s="110">
        <v>17393.687625000002</v>
      </c>
      <c r="AA736" s="110">
        <v>0</v>
      </c>
      <c r="AB736" s="110">
        <v>10488.781187499999</v>
      </c>
      <c r="AC736" s="110">
        <v>10488.781187499999</v>
      </c>
      <c r="AD736" s="110">
        <v>0</v>
      </c>
      <c r="AE736" s="42" t="s">
        <v>577</v>
      </c>
      <c r="AF736" s="104" t="s">
        <v>765</v>
      </c>
      <c r="AG736" t="s">
        <v>7887</v>
      </c>
      <c r="AH736">
        <v>0</v>
      </c>
      <c r="AI736" s="495">
        <v>-2999.3919341802844</v>
      </c>
      <c r="AK736" s="27"/>
      <c r="AL736" s="27"/>
      <c r="AM736"/>
      <c r="AN736"/>
      <c r="AO736"/>
      <c r="AP736"/>
      <c r="AQ736"/>
      <c r="AR736"/>
    </row>
    <row r="737" spans="1:44" ht="37.5">
      <c r="A737" s="104" t="s">
        <v>15</v>
      </c>
      <c r="B737" s="104" t="s">
        <v>6</v>
      </c>
      <c r="D737" s="113"/>
      <c r="F737" s="28" t="s">
        <v>6563</v>
      </c>
      <c r="G737" s="28" t="s">
        <v>6493</v>
      </c>
      <c r="H737" s="28"/>
      <c r="I737" s="28"/>
      <c r="J737" s="28"/>
      <c r="K737" s="28"/>
      <c r="L737" s="28"/>
      <c r="M737" s="106" t="s">
        <v>6564</v>
      </c>
      <c r="N737" s="332"/>
      <c r="O737" s="28"/>
      <c r="P737" s="28"/>
      <c r="Q737" s="28"/>
      <c r="S737" s="112">
        <v>0.72</v>
      </c>
      <c r="T737" s="114">
        <v>2042</v>
      </c>
      <c r="U737" s="110">
        <v>1194285.45</v>
      </c>
      <c r="V737" s="110"/>
      <c r="W737" s="110">
        <v>1194285.45</v>
      </c>
      <c r="X737" s="111">
        <v>0.41</v>
      </c>
      <c r="Y737" s="112">
        <v>0.59000000000000008</v>
      </c>
      <c r="Z737" s="110">
        <v>334399.92600000004</v>
      </c>
      <c r="AA737" s="110">
        <v>0</v>
      </c>
      <c r="AB737" s="110">
        <v>352553.06483999995</v>
      </c>
      <c r="AC737" s="110">
        <v>507332.45916000003</v>
      </c>
      <c r="AD737" s="110">
        <v>0</v>
      </c>
      <c r="AE737" s="42" t="s">
        <v>584</v>
      </c>
      <c r="AF737" s="104" t="s">
        <v>765</v>
      </c>
      <c r="AG737" t="s">
        <v>7888</v>
      </c>
      <c r="AH737">
        <v>0</v>
      </c>
      <c r="AI737" s="495">
        <v>-239670.3417935624</v>
      </c>
      <c r="AK737" s="27"/>
      <c r="AL737" s="27"/>
      <c r="AM737"/>
      <c r="AN737"/>
      <c r="AO737"/>
      <c r="AP737"/>
      <c r="AQ737"/>
      <c r="AR737"/>
    </row>
    <row r="738" spans="1:44" ht="13">
      <c r="A738" s="104" t="s">
        <v>15</v>
      </c>
      <c r="B738" s="104" t="s">
        <v>6</v>
      </c>
      <c r="D738" s="113"/>
      <c r="F738" s="28" t="s">
        <v>732</v>
      </c>
      <c r="G738" s="28" t="s">
        <v>1815</v>
      </c>
      <c r="H738" s="28"/>
      <c r="I738" s="28"/>
      <c r="J738" s="28"/>
      <c r="K738" s="28"/>
      <c r="L738" s="28"/>
      <c r="M738" s="106" t="s">
        <v>6475</v>
      </c>
      <c r="N738" s="332"/>
      <c r="O738" s="28"/>
      <c r="P738" s="28"/>
      <c r="Q738" s="28"/>
      <c r="S738" s="112">
        <v>0.85250000000000004</v>
      </c>
      <c r="T738" s="114">
        <v>2028</v>
      </c>
      <c r="U738" s="110">
        <v>215890.90999999997</v>
      </c>
      <c r="V738" s="110"/>
      <c r="W738" s="110">
        <v>215890.90999999997</v>
      </c>
      <c r="X738" s="111">
        <v>1</v>
      </c>
      <c r="Y738" s="112">
        <v>0</v>
      </c>
      <c r="Z738" s="110">
        <v>31843.909224999989</v>
      </c>
      <c r="AA738" s="110">
        <v>0</v>
      </c>
      <c r="AB738" s="110">
        <v>184047.00077499999</v>
      </c>
      <c r="AC738" s="110">
        <v>0</v>
      </c>
      <c r="AD738" s="110">
        <v>0</v>
      </c>
      <c r="AE738" s="42" t="s">
        <v>580</v>
      </c>
      <c r="AF738" s="104" t="s">
        <v>765</v>
      </c>
      <c r="AG738" t="s">
        <v>7889</v>
      </c>
      <c r="AH738">
        <v>0</v>
      </c>
      <c r="AI738" s="495">
        <v>-142621.70237110477</v>
      </c>
      <c r="AK738" s="28"/>
      <c r="AL738" s="28"/>
    </row>
    <row r="739" spans="1:44" ht="62.5">
      <c r="A739" s="104" t="s">
        <v>15</v>
      </c>
      <c r="B739" s="104" t="s">
        <v>6</v>
      </c>
      <c r="D739" s="113"/>
      <c r="F739" s="28" t="s">
        <v>6497</v>
      </c>
      <c r="G739" s="28" t="s">
        <v>1392</v>
      </c>
      <c r="H739" s="28"/>
      <c r="I739" s="28"/>
      <c r="J739" s="28"/>
      <c r="K739" s="28"/>
      <c r="L739" s="28"/>
      <c r="M739" s="106" t="s">
        <v>6429</v>
      </c>
      <c r="N739" s="332"/>
      <c r="O739" s="28"/>
      <c r="P739" s="28"/>
      <c r="Q739" s="28"/>
      <c r="S739" s="112">
        <v>0.18722075142783134</v>
      </c>
      <c r="T739" s="114">
        <v>2037</v>
      </c>
      <c r="U739" s="110">
        <v>1229608.1900000037</v>
      </c>
      <c r="V739" s="110"/>
      <c r="W739" s="110">
        <v>1229608.1900000037</v>
      </c>
      <c r="X739" s="111">
        <v>0.52631578947368429</v>
      </c>
      <c r="Y739" s="112">
        <v>0.47368421052631571</v>
      </c>
      <c r="Z739" s="110">
        <v>999400.02070638735</v>
      </c>
      <c r="AA739" s="110">
        <v>0</v>
      </c>
      <c r="AB739" s="110">
        <v>121162.19436506124</v>
      </c>
      <c r="AC739" s="110">
        <v>109045.97492855508</v>
      </c>
      <c r="AD739" s="110">
        <v>0</v>
      </c>
      <c r="AE739" s="42" t="s">
        <v>577</v>
      </c>
      <c r="AF739" s="104" t="s">
        <v>765</v>
      </c>
      <c r="AG739" t="s">
        <v>7890</v>
      </c>
      <c r="AH739">
        <v>0</v>
      </c>
      <c r="AI739" s="495">
        <v>-34647.772892740461</v>
      </c>
      <c r="AK739" s="28"/>
      <c r="AL739" s="28"/>
    </row>
    <row r="740" spans="1:44" ht="25">
      <c r="A740" s="104" t="s">
        <v>15</v>
      </c>
      <c r="B740" s="104" t="s">
        <v>6</v>
      </c>
      <c r="D740" s="113"/>
      <c r="F740" s="28" t="s">
        <v>775</v>
      </c>
      <c r="G740" s="28" t="s">
        <v>1147</v>
      </c>
      <c r="H740" s="28"/>
      <c r="I740" s="28"/>
      <c r="J740" s="28"/>
      <c r="K740" s="28"/>
      <c r="L740" s="28"/>
      <c r="M740" s="106" t="s">
        <v>6565</v>
      </c>
      <c r="N740" s="332"/>
      <c r="O740" s="28"/>
      <c r="P740" s="28"/>
      <c r="Q740" s="28"/>
      <c r="S740" s="112">
        <v>1</v>
      </c>
      <c r="T740" s="114">
        <v>2028</v>
      </c>
      <c r="U740" s="110">
        <v>4559.5999999999985</v>
      </c>
      <c r="V740" s="110"/>
      <c r="W740" s="110">
        <v>4559.5999999999985</v>
      </c>
      <c r="X740" s="111">
        <v>1</v>
      </c>
      <c r="Y740" s="112">
        <v>0</v>
      </c>
      <c r="Z740" s="110">
        <v>0</v>
      </c>
      <c r="AA740" s="110">
        <v>0</v>
      </c>
      <c r="AB740" s="110">
        <v>4559.5999999999985</v>
      </c>
      <c r="AC740" s="110">
        <v>0</v>
      </c>
      <c r="AD740" s="110">
        <v>0</v>
      </c>
      <c r="AE740" s="42" t="s">
        <v>581</v>
      </c>
      <c r="AF740" s="104" t="s">
        <v>764</v>
      </c>
      <c r="AG740" t="s">
        <v>7891</v>
      </c>
      <c r="AH740">
        <v>0</v>
      </c>
      <c r="AI740" s="495">
        <v>332.38834588640111</v>
      </c>
      <c r="AK740" s="28"/>
      <c r="AL740" s="28"/>
    </row>
    <row r="741" spans="1:44" ht="25">
      <c r="A741" s="104" t="s">
        <v>15</v>
      </c>
      <c r="B741" s="104" t="s">
        <v>6</v>
      </c>
      <c r="D741" s="113"/>
      <c r="F741" s="28" t="s">
        <v>1166</v>
      </c>
      <c r="G741" s="28" t="s">
        <v>1112</v>
      </c>
      <c r="H741" s="28"/>
      <c r="I741" s="28"/>
      <c r="J741" s="28"/>
      <c r="K741" s="28"/>
      <c r="L741" s="28"/>
      <c r="M741" s="106" t="s">
        <v>6465</v>
      </c>
      <c r="N741" s="332"/>
      <c r="O741" s="28"/>
      <c r="P741" s="28"/>
      <c r="Q741" s="28"/>
      <c r="S741" s="112">
        <v>0.1598</v>
      </c>
      <c r="T741" s="114">
        <v>2028</v>
      </c>
      <c r="U741" s="110">
        <v>7034544.2000000002</v>
      </c>
      <c r="V741" s="110"/>
      <c r="W741" s="110">
        <v>7034544.2000000002</v>
      </c>
      <c r="X741" s="111">
        <v>1</v>
      </c>
      <c r="Y741" s="112">
        <v>0</v>
      </c>
      <c r="Z741" s="110">
        <v>5910424.0368400002</v>
      </c>
      <c r="AA741" s="110">
        <v>0</v>
      </c>
      <c r="AB741" s="110">
        <v>1124120.16316</v>
      </c>
      <c r="AC741" s="110">
        <v>0</v>
      </c>
      <c r="AD741" s="110">
        <v>0</v>
      </c>
      <c r="AE741" s="42" t="s">
        <v>576</v>
      </c>
      <c r="AF741" s="104" t="s">
        <v>765</v>
      </c>
      <c r="AG741" t="s">
        <v>7892</v>
      </c>
      <c r="AH741">
        <v>0</v>
      </c>
      <c r="AI741" s="495">
        <v>-1124120.1631599998</v>
      </c>
      <c r="AK741" s="28"/>
      <c r="AL741" s="28"/>
    </row>
    <row r="742" spans="1:44" ht="25">
      <c r="A742" s="104" t="s">
        <v>15</v>
      </c>
      <c r="B742" s="104" t="s">
        <v>6</v>
      </c>
      <c r="D742" s="113"/>
      <c r="F742" s="28" t="s">
        <v>766</v>
      </c>
      <c r="G742" s="28" t="s">
        <v>1144</v>
      </c>
      <c r="H742" s="28"/>
      <c r="I742" s="28"/>
      <c r="J742" s="28"/>
      <c r="K742" s="28"/>
      <c r="L742" s="28"/>
      <c r="M742" s="106" t="s">
        <v>6505</v>
      </c>
      <c r="N742" s="332"/>
      <c r="O742" s="28"/>
      <c r="P742" s="28"/>
      <c r="Q742" s="28"/>
      <c r="S742" s="112">
        <v>0.91335</v>
      </c>
      <c r="T742" s="114">
        <v>2038</v>
      </c>
      <c r="U742" s="110">
        <v>1585822.8900000004</v>
      </c>
      <c r="V742" s="110"/>
      <c r="W742" s="110">
        <v>1585822.8900000004</v>
      </c>
      <c r="X742" s="111">
        <v>0.5</v>
      </c>
      <c r="Y742" s="112">
        <v>0.5</v>
      </c>
      <c r="Z742" s="110">
        <v>137411.55341850003</v>
      </c>
      <c r="AA742" s="110">
        <v>0</v>
      </c>
      <c r="AB742" s="110">
        <v>724205.66829075012</v>
      </c>
      <c r="AC742" s="110">
        <v>724205.66829075012</v>
      </c>
      <c r="AD742" s="110">
        <v>0</v>
      </c>
      <c r="AE742" s="42" t="s">
        <v>579</v>
      </c>
      <c r="AF742" s="104" t="s">
        <v>765</v>
      </c>
      <c r="AG742" t="s">
        <v>7893</v>
      </c>
      <c r="AH742">
        <v>0</v>
      </c>
      <c r="AI742" s="495">
        <v>-529578.22607664042</v>
      </c>
      <c r="AK742" s="28"/>
      <c r="AL742" s="28"/>
    </row>
    <row r="743" spans="1:44" ht="25">
      <c r="A743" s="104" t="s">
        <v>15</v>
      </c>
      <c r="B743" s="104" t="s">
        <v>6</v>
      </c>
      <c r="D743" s="113"/>
      <c r="F743" s="28" t="s">
        <v>1305</v>
      </c>
      <c r="G743" s="28" t="s">
        <v>1134</v>
      </c>
      <c r="H743" s="28"/>
      <c r="I743" s="28"/>
      <c r="J743" s="28"/>
      <c r="K743" s="28"/>
      <c r="L743" s="28"/>
      <c r="M743" s="106" t="s">
        <v>6429</v>
      </c>
      <c r="N743" s="332"/>
      <c r="O743" s="28"/>
      <c r="P743" s="28"/>
      <c r="Q743" s="28"/>
      <c r="S743" s="112">
        <v>0.1598</v>
      </c>
      <c r="T743" s="114">
        <v>2038</v>
      </c>
      <c r="U743" s="110">
        <v>90186.87</v>
      </c>
      <c r="V743" s="110"/>
      <c r="W743" s="110">
        <v>90186.87</v>
      </c>
      <c r="X743" s="111">
        <v>0.5</v>
      </c>
      <c r="Y743" s="112">
        <v>0.5</v>
      </c>
      <c r="Z743" s="110">
        <v>75775.008174000002</v>
      </c>
      <c r="AA743" s="110">
        <v>0</v>
      </c>
      <c r="AB743" s="110">
        <v>7205.9309129999965</v>
      </c>
      <c r="AC743" s="110">
        <v>7205.9309129999965</v>
      </c>
      <c r="AD743" s="110">
        <v>0</v>
      </c>
      <c r="AE743" s="42" t="s">
        <v>577</v>
      </c>
      <c r="AF743" s="104" t="s">
        <v>765</v>
      </c>
      <c r="AG743" t="s">
        <v>7894</v>
      </c>
      <c r="AH743">
        <v>0</v>
      </c>
      <c r="AI743" s="495">
        <v>-2060.6217893524499</v>
      </c>
      <c r="AK743" s="28"/>
      <c r="AL743" s="28"/>
    </row>
    <row r="744" spans="1:44" ht="62.5">
      <c r="A744" s="104" t="s">
        <v>15</v>
      </c>
      <c r="B744" s="104" t="s">
        <v>6</v>
      </c>
      <c r="D744" s="113"/>
      <c r="F744" s="28" t="s">
        <v>744</v>
      </c>
      <c r="G744" s="28" t="s">
        <v>1138</v>
      </c>
      <c r="H744" s="28"/>
      <c r="I744" s="28"/>
      <c r="J744" s="28"/>
      <c r="K744" s="28"/>
      <c r="L744" s="28"/>
      <c r="M744" s="106" t="s">
        <v>6505</v>
      </c>
      <c r="N744" s="332"/>
      <c r="O744" s="28"/>
      <c r="P744" s="28"/>
      <c r="Q744" s="28"/>
      <c r="S744" s="112">
        <v>0.18</v>
      </c>
      <c r="T744" s="114">
        <v>2038</v>
      </c>
      <c r="U744" s="110">
        <v>482590.87000000005</v>
      </c>
      <c r="V744" s="110">
        <v>246121.3437</v>
      </c>
      <c r="W744" s="110">
        <v>236469.52630000006</v>
      </c>
      <c r="X744" s="111">
        <v>0.5</v>
      </c>
      <c r="Y744" s="112">
        <v>0.5</v>
      </c>
      <c r="Z744" s="110">
        <v>440026.35526600003</v>
      </c>
      <c r="AA744" s="110">
        <v>0</v>
      </c>
      <c r="AB744" s="110">
        <v>21282.257367000013</v>
      </c>
      <c r="AC744" s="110">
        <v>21282.257367000013</v>
      </c>
      <c r="AD744" s="110">
        <v>0</v>
      </c>
      <c r="AE744" s="42" t="s">
        <v>579</v>
      </c>
      <c r="AF744" s="104" t="s">
        <v>765</v>
      </c>
      <c r="AG744" t="s">
        <v>7895</v>
      </c>
      <c r="AH744">
        <v>0</v>
      </c>
      <c r="AI744" s="495">
        <v>-15562.733898400686</v>
      </c>
      <c r="AK744" s="28"/>
      <c r="AL744" s="28"/>
    </row>
    <row r="745" spans="1:44" ht="25">
      <c r="A745" s="104" t="s">
        <v>15</v>
      </c>
      <c r="B745" s="104" t="s">
        <v>6</v>
      </c>
      <c r="D745" s="113"/>
      <c r="F745" s="28" t="s">
        <v>1823</v>
      </c>
      <c r="G745" s="28" t="s">
        <v>1133</v>
      </c>
      <c r="H745" s="28"/>
      <c r="I745" s="28"/>
      <c r="J745" s="28"/>
      <c r="K745" s="28"/>
      <c r="L745" s="28"/>
      <c r="M745" s="106" t="s">
        <v>6429</v>
      </c>
      <c r="N745" s="332"/>
      <c r="O745" s="28"/>
      <c r="P745" s="28"/>
      <c r="Q745" s="28"/>
      <c r="S745" s="112">
        <v>0.1598</v>
      </c>
      <c r="T745" s="114">
        <v>2038</v>
      </c>
      <c r="U745" s="110">
        <v>17516669.970000003</v>
      </c>
      <c r="V745" s="110"/>
      <c r="W745" s="110">
        <v>17516669.970000003</v>
      </c>
      <c r="X745" s="111">
        <v>0.5</v>
      </c>
      <c r="Y745" s="112">
        <v>0.5</v>
      </c>
      <c r="Z745" s="110">
        <v>14717506.108794004</v>
      </c>
      <c r="AA745" s="110">
        <v>0</v>
      </c>
      <c r="AB745" s="110">
        <v>1399581.9306029994</v>
      </c>
      <c r="AC745" s="110">
        <v>1399581.9306029994</v>
      </c>
      <c r="AD745" s="110">
        <v>0</v>
      </c>
      <c r="AE745" s="42" t="s">
        <v>577</v>
      </c>
      <c r="AF745" s="104" t="s">
        <v>765</v>
      </c>
      <c r="AG745" t="s">
        <v>7896</v>
      </c>
      <c r="AH745">
        <v>0</v>
      </c>
      <c r="AI745" s="495">
        <v>-400227.12637746189</v>
      </c>
      <c r="AK745" s="28"/>
      <c r="AL745" s="28"/>
    </row>
    <row r="746" spans="1:44" ht="25">
      <c r="A746" s="104" t="s">
        <v>15</v>
      </c>
      <c r="B746" s="104" t="s">
        <v>6</v>
      </c>
      <c r="D746" s="113"/>
      <c r="F746" s="28" t="s">
        <v>733</v>
      </c>
      <c r="G746" s="28" t="s">
        <v>1146</v>
      </c>
      <c r="H746" s="28"/>
      <c r="I746" s="28"/>
      <c r="J746" s="28"/>
      <c r="K746" s="28"/>
      <c r="L746" s="28"/>
      <c r="M746" s="106" t="s">
        <v>6562</v>
      </c>
      <c r="N746" s="332"/>
      <c r="O746" s="28"/>
      <c r="P746" s="28"/>
      <c r="Q746" s="28"/>
      <c r="S746" s="112">
        <v>0.77699999999999991</v>
      </c>
      <c r="T746" s="114">
        <v>2038</v>
      </c>
      <c r="U746" s="110">
        <v>9138347.0100000035</v>
      </c>
      <c r="V746" s="110">
        <v>4660556.9751000004</v>
      </c>
      <c r="W746" s="110">
        <v>4477790.0349000031</v>
      </c>
      <c r="X746" s="111">
        <v>0.5</v>
      </c>
      <c r="Y746" s="112">
        <v>0.5</v>
      </c>
      <c r="Z746" s="110">
        <v>5659104.1528827017</v>
      </c>
      <c r="AA746" s="110">
        <v>0</v>
      </c>
      <c r="AB746" s="110">
        <v>1739621.4285586509</v>
      </c>
      <c r="AC746" s="110">
        <v>1739621.4285586509</v>
      </c>
      <c r="AD746" s="110">
        <v>0</v>
      </c>
      <c r="AE746" s="42" t="s">
        <v>587</v>
      </c>
      <c r="AF746" s="104" t="s">
        <v>764</v>
      </c>
      <c r="AG746" t="s">
        <v>7897</v>
      </c>
      <c r="AH746">
        <v>0</v>
      </c>
      <c r="AI746" s="495">
        <v>-999941.80867456039</v>
      </c>
      <c r="AK746" s="28"/>
      <c r="AL746" s="28"/>
    </row>
    <row r="747" spans="1:44" ht="112.5">
      <c r="A747" s="104" t="s">
        <v>15</v>
      </c>
      <c r="B747" s="104" t="s">
        <v>6</v>
      </c>
      <c r="D747" s="113"/>
      <c r="F747" s="28" t="s">
        <v>781</v>
      </c>
      <c r="G747" s="28" t="s">
        <v>1834</v>
      </c>
      <c r="H747" s="28"/>
      <c r="I747" s="28"/>
      <c r="J747" s="28"/>
      <c r="K747" s="28"/>
      <c r="L747" s="28"/>
      <c r="M747" s="106" t="s">
        <v>6465</v>
      </c>
      <c r="N747" s="332"/>
      <c r="O747" s="28"/>
      <c r="P747" s="28"/>
      <c r="Q747" s="28"/>
      <c r="S747" s="112">
        <v>0.1598</v>
      </c>
      <c r="T747" s="114">
        <v>2033</v>
      </c>
      <c r="U747" s="110">
        <v>9084618.9700000007</v>
      </c>
      <c r="V747" s="110"/>
      <c r="W747" s="110">
        <v>9084618.9700000007</v>
      </c>
      <c r="X747" s="111">
        <v>0.67</v>
      </c>
      <c r="Y747" s="112">
        <v>0.32999999999999996</v>
      </c>
      <c r="Z747" s="110">
        <v>7632896.8585940013</v>
      </c>
      <c r="AA747" s="110">
        <v>0</v>
      </c>
      <c r="AB747" s="110">
        <v>972653.81464201969</v>
      </c>
      <c r="AC747" s="110">
        <v>479068.29676397977</v>
      </c>
      <c r="AD747" s="110">
        <v>0</v>
      </c>
      <c r="AE747" s="42" t="s">
        <v>576</v>
      </c>
      <c r="AF747" s="104" t="s">
        <v>765</v>
      </c>
      <c r="AG747" t="s">
        <v>7898</v>
      </c>
      <c r="AH747">
        <v>0</v>
      </c>
      <c r="AI747" s="495">
        <v>-972653.81464201957</v>
      </c>
      <c r="AK747" s="28"/>
      <c r="AL747" s="28"/>
    </row>
    <row r="748" spans="1:44" ht="37.5">
      <c r="A748" s="104" t="s">
        <v>15</v>
      </c>
      <c r="B748" s="104" t="s">
        <v>6</v>
      </c>
      <c r="D748" s="113"/>
      <c r="F748" s="28" t="s">
        <v>1306</v>
      </c>
      <c r="G748" s="28" t="s">
        <v>1139</v>
      </c>
      <c r="H748" s="28"/>
      <c r="I748" s="28"/>
      <c r="J748" s="28"/>
      <c r="K748" s="28"/>
      <c r="L748" s="28"/>
      <c r="M748" s="106" t="s">
        <v>6475</v>
      </c>
      <c r="N748" s="332"/>
      <c r="O748" s="28"/>
      <c r="P748" s="28"/>
      <c r="Q748" s="28"/>
      <c r="S748" s="112">
        <v>0.16600000000000001</v>
      </c>
      <c r="T748" s="114">
        <v>2028</v>
      </c>
      <c r="U748" s="110">
        <v>1573469.3300000003</v>
      </c>
      <c r="V748" s="110"/>
      <c r="W748" s="110">
        <v>1573469.3300000003</v>
      </c>
      <c r="X748" s="111">
        <v>1</v>
      </c>
      <c r="Y748" s="112">
        <v>0</v>
      </c>
      <c r="Z748" s="110">
        <v>1312273.4212200001</v>
      </c>
      <c r="AA748" s="110">
        <v>0</v>
      </c>
      <c r="AB748" s="110">
        <v>261195.90878000017</v>
      </c>
      <c r="AC748" s="110">
        <v>0</v>
      </c>
      <c r="AD748" s="110">
        <v>0</v>
      </c>
      <c r="AE748" s="42" t="s">
        <v>580</v>
      </c>
      <c r="AF748" s="104" t="s">
        <v>765</v>
      </c>
      <c r="AG748" t="s">
        <v>7899</v>
      </c>
      <c r="AH748">
        <v>0</v>
      </c>
      <c r="AI748" s="495">
        <v>-202405.93438473225</v>
      </c>
      <c r="AK748" s="28"/>
      <c r="AL748" s="28"/>
    </row>
    <row r="749" spans="1:44" ht="112.5">
      <c r="A749" s="104" t="s">
        <v>15</v>
      </c>
      <c r="B749" s="104" t="s">
        <v>5</v>
      </c>
      <c r="D749" s="113"/>
      <c r="F749" s="28" t="s">
        <v>1307</v>
      </c>
      <c r="G749" s="28" t="s">
        <v>1111</v>
      </c>
      <c r="H749" s="28"/>
      <c r="I749" s="28"/>
      <c r="J749" s="28"/>
      <c r="K749" s="28"/>
      <c r="L749" s="28"/>
      <c r="M749" s="106" t="s">
        <v>6435</v>
      </c>
      <c r="N749" s="332"/>
      <c r="O749" s="28"/>
      <c r="P749" s="28"/>
      <c r="Q749" s="28"/>
      <c r="S749" s="112">
        <v>0.1598</v>
      </c>
      <c r="T749" s="114">
        <v>2028</v>
      </c>
      <c r="U749" s="110">
        <v>6355197.7900000019</v>
      </c>
      <c r="V749" s="110"/>
      <c r="W749" s="110">
        <v>6355197.7900000019</v>
      </c>
      <c r="X749" s="111">
        <v>1</v>
      </c>
      <c r="Y749" s="112">
        <v>0</v>
      </c>
      <c r="Z749" s="110">
        <v>5339637.1831580019</v>
      </c>
      <c r="AA749" s="110">
        <v>0</v>
      </c>
      <c r="AB749" s="110">
        <v>1015560.606842</v>
      </c>
      <c r="AC749" s="110">
        <v>0</v>
      </c>
      <c r="AD749" s="110">
        <v>0</v>
      </c>
      <c r="AE749" s="42" t="s">
        <v>608</v>
      </c>
      <c r="AF749" s="104" t="s">
        <v>765</v>
      </c>
      <c r="AG749" t="s">
        <v>7900</v>
      </c>
      <c r="AH749">
        <v>0</v>
      </c>
      <c r="AI749" s="495">
        <v>-587828.28783350426</v>
      </c>
      <c r="AK749" s="28"/>
      <c r="AL749" s="28"/>
    </row>
    <row r="750" spans="1:44" ht="13">
      <c r="A750" s="104" t="s">
        <v>15</v>
      </c>
      <c r="B750" s="104" t="s">
        <v>5</v>
      </c>
      <c r="D750" s="113"/>
      <c r="F750" s="28" t="s">
        <v>1820</v>
      </c>
      <c r="G750" s="28" t="s">
        <v>1821</v>
      </c>
      <c r="H750" s="28"/>
      <c r="I750" s="28"/>
      <c r="J750" s="28"/>
      <c r="K750" s="28"/>
      <c r="L750" s="28"/>
      <c r="M750" s="106" t="s">
        <v>6435</v>
      </c>
      <c r="N750" s="332"/>
      <c r="O750" s="28"/>
      <c r="P750" s="28"/>
      <c r="Q750" s="28"/>
      <c r="S750" s="112">
        <v>0.1598</v>
      </c>
      <c r="T750" s="114">
        <v>2038</v>
      </c>
      <c r="U750" s="110">
        <v>2319291.8400000003</v>
      </c>
      <c r="V750" s="110"/>
      <c r="W750" s="110">
        <v>2319291.8400000003</v>
      </c>
      <c r="X750" s="111">
        <v>0.5</v>
      </c>
      <c r="Y750" s="112">
        <v>0.5</v>
      </c>
      <c r="Z750" s="110">
        <v>1948669.0039680004</v>
      </c>
      <c r="AA750" s="110">
        <v>0</v>
      </c>
      <c r="AB750" s="110">
        <v>185311.41801599995</v>
      </c>
      <c r="AC750" s="110">
        <v>185311.41801599995</v>
      </c>
      <c r="AD750" s="110">
        <v>0</v>
      </c>
      <c r="AE750" s="42" t="s">
        <v>608</v>
      </c>
      <c r="AF750" s="104" t="s">
        <v>765</v>
      </c>
      <c r="AG750" t="s">
        <v>7901</v>
      </c>
      <c r="AH750">
        <v>0</v>
      </c>
      <c r="AI750" s="495">
        <v>-107262.22820623001</v>
      </c>
      <c r="AK750" s="28"/>
      <c r="AL750" s="28"/>
    </row>
    <row r="751" spans="1:44" ht="50">
      <c r="A751" s="104" t="s">
        <v>15</v>
      </c>
      <c r="B751" s="104" t="s">
        <v>5</v>
      </c>
      <c r="D751" s="113"/>
      <c r="F751" s="28" t="s">
        <v>772</v>
      </c>
      <c r="G751" s="28" t="s">
        <v>1104</v>
      </c>
      <c r="H751" s="28"/>
      <c r="I751" s="28"/>
      <c r="J751" s="28"/>
      <c r="K751" s="28"/>
      <c r="L751" s="28"/>
      <c r="M751" s="106" t="s">
        <v>6435</v>
      </c>
      <c r="N751" s="332"/>
      <c r="O751" s="28"/>
      <c r="P751" s="28"/>
      <c r="Q751" s="28"/>
      <c r="S751" s="112">
        <v>0.1598</v>
      </c>
      <c r="T751" s="114">
        <v>2028</v>
      </c>
      <c r="U751" s="110">
        <v>6240044.4499999983</v>
      </c>
      <c r="V751" s="110"/>
      <c r="W751" s="110">
        <v>6240044.4499999983</v>
      </c>
      <c r="X751" s="111">
        <v>1</v>
      </c>
      <c r="Y751" s="112">
        <v>0</v>
      </c>
      <c r="Z751" s="110">
        <v>5242885.3468899988</v>
      </c>
      <c r="AA751" s="110">
        <v>0</v>
      </c>
      <c r="AB751" s="110">
        <v>997159.10310999956</v>
      </c>
      <c r="AC751" s="110">
        <v>0</v>
      </c>
      <c r="AD751" s="110">
        <v>0</v>
      </c>
      <c r="AE751" s="42" t="s">
        <v>608</v>
      </c>
      <c r="AF751" s="104" t="s">
        <v>765</v>
      </c>
      <c r="AG751" t="s">
        <v>7902</v>
      </c>
      <c r="AH751">
        <v>0</v>
      </c>
      <c r="AI751" s="495">
        <v>-577177.1023114702</v>
      </c>
      <c r="AK751" s="28"/>
      <c r="AL751" s="28"/>
    </row>
    <row r="752" spans="1:44" ht="13">
      <c r="A752" s="104" t="s">
        <v>15</v>
      </c>
      <c r="B752" s="104" t="s">
        <v>5</v>
      </c>
      <c r="D752" s="113"/>
      <c r="F752" s="28" t="s">
        <v>746</v>
      </c>
      <c r="G752" s="28" t="s">
        <v>1300</v>
      </c>
      <c r="H752" s="28"/>
      <c r="I752" s="28"/>
      <c r="J752" s="28"/>
      <c r="K752" s="28"/>
      <c r="L752" s="28"/>
      <c r="M752" s="106" t="s">
        <v>6435</v>
      </c>
      <c r="N752" s="332"/>
      <c r="O752" s="28"/>
      <c r="P752" s="28"/>
      <c r="Q752" s="28"/>
      <c r="S752" s="112">
        <v>0.1598</v>
      </c>
      <c r="T752" s="114">
        <v>2038</v>
      </c>
      <c r="U752" s="110">
        <v>40875734.639999993</v>
      </c>
      <c r="V752" s="110"/>
      <c r="W752" s="110">
        <v>40875734.639999993</v>
      </c>
      <c r="X752" s="111">
        <v>0.5</v>
      </c>
      <c r="Y752" s="112">
        <v>0.5</v>
      </c>
      <c r="Z752" s="110">
        <v>34343792.244527996</v>
      </c>
      <c r="AA752" s="110">
        <v>0</v>
      </c>
      <c r="AB752" s="110">
        <v>3265971.1977359988</v>
      </c>
      <c r="AC752" s="110">
        <v>3265971.1977359988</v>
      </c>
      <c r="AD752" s="110">
        <v>0</v>
      </c>
      <c r="AE752" s="42" t="s">
        <v>608</v>
      </c>
      <c r="AF752" s="104" t="s">
        <v>765</v>
      </c>
      <c r="AG752" t="s">
        <v>7903</v>
      </c>
      <c r="AH752">
        <v>0</v>
      </c>
      <c r="AI752" s="495">
        <v>-1890414.2641458097</v>
      </c>
      <c r="AK752" s="28"/>
      <c r="AL752" s="28"/>
    </row>
    <row r="753" spans="1:38" ht="25">
      <c r="A753" s="104" t="s">
        <v>15</v>
      </c>
      <c r="B753" s="104" t="s">
        <v>6</v>
      </c>
      <c r="D753" s="1"/>
      <c r="F753" s="28" t="s">
        <v>747</v>
      </c>
      <c r="G753" s="28" t="s">
        <v>1109</v>
      </c>
      <c r="H753" s="28"/>
      <c r="I753" s="28"/>
      <c r="J753" s="28"/>
      <c r="K753" s="28"/>
      <c r="L753" s="28"/>
      <c r="M753" s="106" t="s">
        <v>6465</v>
      </c>
      <c r="N753" s="332"/>
      <c r="O753" s="28"/>
      <c r="P753" s="28"/>
      <c r="Q753" s="28"/>
      <c r="S753" s="112">
        <v>0.14000000000000001</v>
      </c>
      <c r="T753" s="114">
        <v>2028</v>
      </c>
      <c r="U753" s="110">
        <v>1165646.42</v>
      </c>
      <c r="V753" s="110"/>
      <c r="W753" s="110">
        <v>1165646.42</v>
      </c>
      <c r="X753" s="111">
        <v>1</v>
      </c>
      <c r="Y753" s="112">
        <v>0</v>
      </c>
      <c r="Z753" s="110">
        <v>1002455.9211999999</v>
      </c>
      <c r="AA753" s="110">
        <v>0</v>
      </c>
      <c r="AB753" s="110">
        <v>163190.49880000006</v>
      </c>
      <c r="AC753" s="110">
        <v>0</v>
      </c>
      <c r="AD753" s="110">
        <v>0</v>
      </c>
      <c r="AE753" s="42" t="s">
        <v>576</v>
      </c>
      <c r="AF753" s="104" t="s">
        <v>765</v>
      </c>
      <c r="AG753" t="s">
        <v>7904</v>
      </c>
      <c r="AH753">
        <v>0</v>
      </c>
      <c r="AI753" s="495">
        <v>-163190.49880000006</v>
      </c>
      <c r="AK753" s="28"/>
      <c r="AL753" s="28"/>
    </row>
    <row r="754" spans="1:38" ht="37.5">
      <c r="A754" s="104" t="s">
        <v>15</v>
      </c>
      <c r="B754" s="104" t="s">
        <v>6</v>
      </c>
      <c r="D754" s="113"/>
      <c r="F754" s="28" t="s">
        <v>779</v>
      </c>
      <c r="G754" s="28" t="s">
        <v>6493</v>
      </c>
      <c r="H754" s="28"/>
      <c r="I754" s="28"/>
      <c r="J754" s="28"/>
      <c r="K754" s="28"/>
      <c r="L754" s="28"/>
      <c r="M754" s="106" t="s">
        <v>6564</v>
      </c>
      <c r="N754" s="332"/>
      <c r="O754" s="28"/>
      <c r="P754" s="28"/>
      <c r="Q754" s="28"/>
      <c r="S754" s="112">
        <v>0.75</v>
      </c>
      <c r="T754" s="114">
        <v>2033</v>
      </c>
      <c r="U754" s="110">
        <v>233723.46000000002</v>
      </c>
      <c r="V754" s="110"/>
      <c r="W754" s="110">
        <v>233723.46000000002</v>
      </c>
      <c r="X754" s="111">
        <v>0.67</v>
      </c>
      <c r="Y754" s="112">
        <v>0.32999999999999996</v>
      </c>
      <c r="Z754" s="110">
        <v>58430.865000000005</v>
      </c>
      <c r="AA754" s="110">
        <v>0</v>
      </c>
      <c r="AB754" s="110">
        <v>117446.03865000003</v>
      </c>
      <c r="AC754" s="110">
        <v>57846.556350000006</v>
      </c>
      <c r="AD754" s="110">
        <v>0</v>
      </c>
      <c r="AE754" s="42" t="s">
        <v>584</v>
      </c>
      <c r="AF754" s="104" t="s">
        <v>765</v>
      </c>
      <c r="AG754" t="s">
        <v>7905</v>
      </c>
      <c r="AH754">
        <v>0</v>
      </c>
      <c r="AI754" s="495">
        <v>-79841.405543645116</v>
      </c>
      <c r="AK754" s="28"/>
      <c r="AL754" s="28"/>
    </row>
    <row r="755" spans="1:38" ht="112.5">
      <c r="A755" s="104" t="s">
        <v>15</v>
      </c>
      <c r="B755" s="104" t="s">
        <v>6</v>
      </c>
      <c r="D755" s="1"/>
      <c r="F755" s="28" t="s">
        <v>1110</v>
      </c>
      <c r="G755" s="28" t="s">
        <v>1833</v>
      </c>
      <c r="H755" s="28"/>
      <c r="I755" s="28"/>
      <c r="J755" s="28"/>
      <c r="K755" s="28"/>
      <c r="L755" s="28"/>
      <c r="M755" s="106" t="s">
        <v>6465</v>
      </c>
      <c r="N755" s="332"/>
      <c r="O755" s="28"/>
      <c r="P755" s="28"/>
      <c r="Q755" s="28"/>
      <c r="S755" s="112">
        <v>0.1598</v>
      </c>
      <c r="T755" s="114">
        <v>2033</v>
      </c>
      <c r="U755" s="110">
        <v>29191086.440000009</v>
      </c>
      <c r="V755" s="110"/>
      <c r="W755" s="110">
        <v>29191086.440000009</v>
      </c>
      <c r="X755" s="111">
        <v>0.67</v>
      </c>
      <c r="Y755" s="112">
        <v>0.32999999999999996</v>
      </c>
      <c r="Z755" s="110">
        <v>24526350.82688801</v>
      </c>
      <c r="AA755" s="110">
        <v>0</v>
      </c>
      <c r="AB755" s="110">
        <v>3125372.8607850396</v>
      </c>
      <c r="AC755" s="110">
        <v>1539362.7523269595</v>
      </c>
      <c r="AD755" s="110">
        <v>0</v>
      </c>
      <c r="AE755" s="42" t="s">
        <v>576</v>
      </c>
      <c r="AF755" s="104" t="s">
        <v>765</v>
      </c>
      <c r="AG755" t="s">
        <v>7906</v>
      </c>
      <c r="AH755">
        <v>0</v>
      </c>
      <c r="AI755" s="495">
        <v>-3125372.8607850391</v>
      </c>
      <c r="AK755" s="28"/>
      <c r="AL755" s="28"/>
    </row>
    <row r="756" spans="1:38" ht="100">
      <c r="A756" s="104" t="s">
        <v>15</v>
      </c>
      <c r="B756" s="104" t="s">
        <v>6</v>
      </c>
      <c r="D756" s="113"/>
      <c r="F756" s="28" t="s">
        <v>1309</v>
      </c>
      <c r="G756" s="28" t="s">
        <v>1835</v>
      </c>
      <c r="H756" s="28"/>
      <c r="I756" s="28"/>
      <c r="J756" s="28"/>
      <c r="K756" s="28"/>
      <c r="L756" s="28"/>
      <c r="M756" s="106" t="s">
        <v>6465</v>
      </c>
      <c r="N756" s="332"/>
      <c r="O756" s="28"/>
      <c r="P756" s="28"/>
      <c r="Q756" s="28"/>
      <c r="S756" s="112">
        <v>0.1598</v>
      </c>
      <c r="T756" s="114">
        <v>2033</v>
      </c>
      <c r="U756" s="110">
        <v>13109241.259999996</v>
      </c>
      <c r="V756" s="110"/>
      <c r="W756" s="110">
        <v>13109241.259999996</v>
      </c>
      <c r="X756" s="111">
        <v>0.67</v>
      </c>
      <c r="Y756" s="112">
        <v>0.32999999999999996</v>
      </c>
      <c r="Z756" s="110">
        <v>11014384.506651998</v>
      </c>
      <c r="AA756" s="110">
        <v>0</v>
      </c>
      <c r="AB756" s="110">
        <v>1403554.0247431591</v>
      </c>
      <c r="AC756" s="110">
        <v>691302.72860483942</v>
      </c>
      <c r="AD756" s="110">
        <v>0</v>
      </c>
      <c r="AE756" s="42" t="s">
        <v>576</v>
      </c>
      <c r="AF756" s="104" t="s">
        <v>765</v>
      </c>
      <c r="AG756" t="s">
        <v>7907</v>
      </c>
      <c r="AH756">
        <v>0</v>
      </c>
      <c r="AI756" s="495">
        <v>-1403554.0247431588</v>
      </c>
      <c r="AK756" s="28"/>
      <c r="AL756" s="28"/>
    </row>
    <row r="757" spans="1:38" ht="25">
      <c r="A757" s="104" t="s">
        <v>15</v>
      </c>
      <c r="B757" s="104" t="s">
        <v>6</v>
      </c>
      <c r="D757" s="113"/>
      <c r="F757" s="28" t="s">
        <v>1096</v>
      </c>
      <c r="G757" s="28" t="s">
        <v>1119</v>
      </c>
      <c r="H757" s="28"/>
      <c r="I757" s="28"/>
      <c r="J757" s="28"/>
      <c r="K757" s="28"/>
      <c r="L757" s="28"/>
      <c r="M757" s="106" t="s">
        <v>6620</v>
      </c>
      <c r="N757" s="332"/>
      <c r="O757" s="28"/>
      <c r="P757" s="28"/>
      <c r="Q757" s="28"/>
      <c r="S757" s="112">
        <v>0.08</v>
      </c>
      <c r="T757" s="114">
        <v>2033</v>
      </c>
      <c r="U757" s="110">
        <v>7388.5599999999995</v>
      </c>
      <c r="V757" s="110"/>
      <c r="W757" s="110">
        <v>7388.5599999999995</v>
      </c>
      <c r="X757" s="111">
        <v>0.67</v>
      </c>
      <c r="Y757" s="112">
        <v>0.32999999999999996</v>
      </c>
      <c r="Z757" s="110">
        <v>6797.4751999999999</v>
      </c>
      <c r="AA757" s="110">
        <v>0</v>
      </c>
      <c r="AB757" s="110">
        <v>396.02681599999977</v>
      </c>
      <c r="AC757" s="110">
        <v>195.05798399999986</v>
      </c>
      <c r="AD757" s="110">
        <v>0</v>
      </c>
      <c r="AE757" s="42" t="s">
        <v>582</v>
      </c>
      <c r="AF757" s="104" t="s">
        <v>764</v>
      </c>
      <c r="AG757" t="s">
        <v>7908</v>
      </c>
      <c r="AH757">
        <v>0</v>
      </c>
      <c r="AI757" s="495">
        <v>-396.0268159999996</v>
      </c>
      <c r="AK757" s="28"/>
      <c r="AL757" s="28"/>
    </row>
    <row r="758" spans="1:38" ht="25">
      <c r="A758" s="104" t="s">
        <v>15</v>
      </c>
      <c r="B758" s="104" t="s">
        <v>6</v>
      </c>
      <c r="D758" s="113"/>
      <c r="E758" s="42" t="s">
        <v>6567</v>
      </c>
      <c r="F758" s="28" t="s">
        <v>1094</v>
      </c>
      <c r="G758" s="28" t="s">
        <v>1119</v>
      </c>
      <c r="H758" s="28"/>
      <c r="I758" s="28"/>
      <c r="J758" s="28"/>
      <c r="K758" s="28"/>
      <c r="L758" s="28"/>
      <c r="M758" s="106" t="s">
        <v>6568</v>
      </c>
      <c r="N758" s="332"/>
      <c r="O758" s="28"/>
      <c r="P758" s="28"/>
      <c r="Q758" s="28"/>
      <c r="S758" s="112">
        <v>7.0000000000000007E-2</v>
      </c>
      <c r="T758" s="114">
        <v>2033</v>
      </c>
      <c r="U758" s="110">
        <v>2753137.01</v>
      </c>
      <c r="V758" s="110"/>
      <c r="W758" s="110">
        <v>2753137.01</v>
      </c>
      <c r="X758" s="111">
        <v>0.67</v>
      </c>
      <c r="Y758" s="112">
        <v>0.32999999999999996</v>
      </c>
      <c r="Z758" s="110">
        <v>2560417.4192999997</v>
      </c>
      <c r="AA758" s="110">
        <v>0</v>
      </c>
      <c r="AB758" s="110">
        <v>129122.12576900005</v>
      </c>
      <c r="AC758" s="110">
        <v>63597.46493100001</v>
      </c>
      <c r="AD758" s="110">
        <v>0</v>
      </c>
      <c r="AE758" s="42" t="s">
        <v>588</v>
      </c>
      <c r="AF758" s="104" t="s">
        <v>765</v>
      </c>
      <c r="AG758" t="s">
        <v>7909</v>
      </c>
      <c r="AH758">
        <v>0</v>
      </c>
      <c r="AI758" s="495">
        <v>-116222.74710831935</v>
      </c>
      <c r="AK758" s="28"/>
      <c r="AL758" s="28"/>
    </row>
    <row r="759" spans="1:38" ht="25">
      <c r="A759" s="104" t="s">
        <v>15</v>
      </c>
      <c r="B759" s="104" t="s">
        <v>6</v>
      </c>
      <c r="D759" s="113"/>
      <c r="F759" s="28" t="s">
        <v>1095</v>
      </c>
      <c r="G759" s="28" t="s">
        <v>1119</v>
      </c>
      <c r="H759" s="28"/>
      <c r="I759" s="28"/>
      <c r="J759" s="28"/>
      <c r="K759" s="28"/>
      <c r="L759" s="28"/>
      <c r="M759" s="106" t="s">
        <v>6569</v>
      </c>
      <c r="N759" s="332"/>
      <c r="O759" s="28"/>
      <c r="P759" s="28"/>
      <c r="Q759" s="28"/>
      <c r="S759" s="112">
        <v>0.04</v>
      </c>
      <c r="T759" s="114">
        <v>2033</v>
      </c>
      <c r="U759" s="110">
        <v>11428.17</v>
      </c>
      <c r="V759" s="110"/>
      <c r="W759" s="110">
        <v>11428.17</v>
      </c>
      <c r="X759" s="111">
        <v>0.67</v>
      </c>
      <c r="Y759" s="112">
        <v>0.32999999999999996</v>
      </c>
      <c r="Z759" s="110">
        <v>10971.0432</v>
      </c>
      <c r="AA759" s="110">
        <v>0</v>
      </c>
      <c r="AB759" s="110">
        <v>306.27495600000003</v>
      </c>
      <c r="AC759" s="110">
        <v>150.85184399999997</v>
      </c>
      <c r="AD759" s="110">
        <v>0</v>
      </c>
      <c r="AE759" s="42" t="s">
        <v>589</v>
      </c>
      <c r="AF759" s="104" t="s">
        <v>765</v>
      </c>
      <c r="AG759" t="s">
        <v>7910</v>
      </c>
      <c r="AH759">
        <v>0</v>
      </c>
      <c r="AI759" s="495">
        <v>-196.6967662842664</v>
      </c>
      <c r="AK759" s="28"/>
      <c r="AL759" s="28"/>
    </row>
    <row r="760" spans="1:38" ht="37.5">
      <c r="A760" s="104" t="s">
        <v>15</v>
      </c>
      <c r="B760" s="104" t="s">
        <v>5</v>
      </c>
      <c r="D760" s="113"/>
      <c r="F760" s="28" t="s">
        <v>776</v>
      </c>
      <c r="G760" s="28" t="s">
        <v>1128</v>
      </c>
      <c r="H760" s="28"/>
      <c r="I760" s="28"/>
      <c r="J760" s="28"/>
      <c r="K760" s="28"/>
      <c r="L760" s="28"/>
      <c r="M760" s="106" t="s">
        <v>6435</v>
      </c>
      <c r="N760" s="332"/>
      <c r="O760" s="28"/>
      <c r="P760" s="28"/>
      <c r="Q760" s="28"/>
      <c r="S760" s="112">
        <v>0.1598</v>
      </c>
      <c r="T760" s="114">
        <v>2038</v>
      </c>
      <c r="U760" s="110">
        <v>33451343.719999991</v>
      </c>
      <c r="V760" s="110">
        <v>17060185.297200002</v>
      </c>
      <c r="W760" s="110">
        <v>16391158.42279999</v>
      </c>
      <c r="X760" s="111">
        <v>0.5</v>
      </c>
      <c r="Y760" s="112">
        <v>0.5</v>
      </c>
      <c r="Z760" s="110">
        <v>30832036.604036555</v>
      </c>
      <c r="AA760" s="110">
        <v>0</v>
      </c>
      <c r="AB760" s="110">
        <v>1309653.5579817183</v>
      </c>
      <c r="AC760" s="110">
        <v>1309653.5579817183</v>
      </c>
      <c r="AD760" s="110">
        <v>0</v>
      </c>
      <c r="AE760" s="42" t="s">
        <v>608</v>
      </c>
      <c r="AF760" s="104" t="s">
        <v>765</v>
      </c>
      <c r="AG760" t="s">
        <v>7911</v>
      </c>
      <c r="AH760">
        <v>0</v>
      </c>
      <c r="AI760" s="495">
        <v>-758055.60343403835</v>
      </c>
      <c r="AK760" s="28"/>
      <c r="AL760" s="28"/>
    </row>
    <row r="761" spans="1:38" ht="25">
      <c r="A761" s="104" t="s">
        <v>15</v>
      </c>
      <c r="B761" s="104" t="s">
        <v>6</v>
      </c>
      <c r="D761" s="113"/>
      <c r="F761" s="28" t="s">
        <v>777</v>
      </c>
      <c r="G761" s="28" t="s">
        <v>1143</v>
      </c>
      <c r="H761" s="28"/>
      <c r="I761" s="28"/>
      <c r="J761" s="28"/>
      <c r="K761" s="28"/>
      <c r="L761" s="28"/>
      <c r="M761" s="106" t="s">
        <v>6465</v>
      </c>
      <c r="N761" s="332"/>
      <c r="O761" s="28"/>
      <c r="P761" s="28"/>
      <c r="Q761" s="28"/>
      <c r="S761" s="112">
        <v>0.1598</v>
      </c>
      <c r="T761" s="114">
        <v>2048</v>
      </c>
      <c r="U761" s="110">
        <v>10693583.529999996</v>
      </c>
      <c r="V761" s="110">
        <v>5453727.6003</v>
      </c>
      <c r="W761" s="110">
        <v>5239855.9296999956</v>
      </c>
      <c r="X761" s="111">
        <v>0.33</v>
      </c>
      <c r="Y761" s="112">
        <v>0.66999999999999993</v>
      </c>
      <c r="Z761" s="110">
        <v>9856254.5524339378</v>
      </c>
      <c r="AA761" s="110">
        <v>0</v>
      </c>
      <c r="AB761" s="110">
        <v>276318.56259679911</v>
      </c>
      <c r="AC761" s="110">
        <v>561010.41496925871</v>
      </c>
      <c r="AD761" s="110">
        <v>0</v>
      </c>
      <c r="AE761" s="42" t="s">
        <v>576</v>
      </c>
      <c r="AF761" s="104" t="s">
        <v>765</v>
      </c>
      <c r="AG761" t="s">
        <v>7912</v>
      </c>
      <c r="AH761">
        <v>0</v>
      </c>
      <c r="AI761" s="495">
        <v>-276318.56259679905</v>
      </c>
      <c r="AK761" s="28"/>
      <c r="AL761" s="28"/>
    </row>
    <row r="762" spans="1:38" ht="25">
      <c r="A762" s="104" t="s">
        <v>15</v>
      </c>
      <c r="B762" s="104" t="s">
        <v>6</v>
      </c>
      <c r="D762" s="113"/>
      <c r="F762" s="28" t="s">
        <v>1824</v>
      </c>
      <c r="G762" s="28" t="s">
        <v>6547</v>
      </c>
      <c r="H762" s="28"/>
      <c r="I762" s="28"/>
      <c r="J762" s="28"/>
      <c r="K762" s="28"/>
      <c r="L762" s="28"/>
      <c r="M762" s="106" t="s">
        <v>6459</v>
      </c>
      <c r="N762" s="332"/>
      <c r="O762" s="28"/>
      <c r="P762" s="28"/>
      <c r="Q762" s="28"/>
      <c r="S762" s="112">
        <v>0.59499999999999997</v>
      </c>
      <c r="T762" s="114">
        <v>2038</v>
      </c>
      <c r="U762" s="110">
        <v>671563.13999999978</v>
      </c>
      <c r="V762" s="110"/>
      <c r="W762" s="110">
        <v>671563.13999999978</v>
      </c>
      <c r="X762" s="111">
        <v>0.5</v>
      </c>
      <c r="Y762" s="112">
        <v>0.5</v>
      </c>
      <c r="Z762" s="110">
        <v>271983.07169999991</v>
      </c>
      <c r="AA762" s="110">
        <v>0</v>
      </c>
      <c r="AB762" s="110">
        <v>199790.03414999993</v>
      </c>
      <c r="AC762" s="110">
        <v>199790.03414999993</v>
      </c>
      <c r="AD762" s="110">
        <v>0</v>
      </c>
      <c r="AE762" s="42" t="s">
        <v>578</v>
      </c>
      <c r="AF762" s="104" t="s">
        <v>765</v>
      </c>
      <c r="AG762" t="s">
        <v>7913</v>
      </c>
      <c r="AH762">
        <v>0</v>
      </c>
      <c r="AI762" s="495">
        <v>-47732.189666556369</v>
      </c>
      <c r="AK762" s="28"/>
      <c r="AL762" s="28"/>
    </row>
    <row r="763" spans="1:38" ht="13">
      <c r="A763" s="104" t="s">
        <v>15</v>
      </c>
      <c r="B763" s="104" t="s">
        <v>6</v>
      </c>
      <c r="D763" s="113"/>
      <c r="F763" s="28" t="s">
        <v>774</v>
      </c>
      <c r="G763" s="28" t="s">
        <v>1120</v>
      </c>
      <c r="H763" s="28"/>
      <c r="I763" s="28"/>
      <c r="J763" s="28"/>
      <c r="K763" s="28"/>
      <c r="L763" s="28"/>
      <c r="M763" s="106" t="s">
        <v>6465</v>
      </c>
      <c r="N763" s="332"/>
      <c r="O763" s="28"/>
      <c r="P763" s="28"/>
      <c r="Q763" s="28"/>
      <c r="S763" s="112">
        <v>0.1598</v>
      </c>
      <c r="T763" s="114">
        <v>2038</v>
      </c>
      <c r="U763" s="110">
        <v>51612913.469999999</v>
      </c>
      <c r="V763" s="110"/>
      <c r="W763" s="110">
        <v>51612913.469999999</v>
      </c>
      <c r="X763" s="111">
        <v>0.5</v>
      </c>
      <c r="Y763" s="112">
        <v>0.5</v>
      </c>
      <c r="Z763" s="110">
        <v>43365169.897494003</v>
      </c>
      <c r="AA763" s="110">
        <v>0</v>
      </c>
      <c r="AB763" s="110">
        <v>4123871.7862529978</v>
      </c>
      <c r="AC763" s="110">
        <v>4123871.7862529978</v>
      </c>
      <c r="AD763" s="110">
        <v>0</v>
      </c>
      <c r="AE763" s="42" t="s">
        <v>576</v>
      </c>
      <c r="AF763" s="104" t="s">
        <v>765</v>
      </c>
      <c r="AG763" t="s">
        <v>7914</v>
      </c>
      <c r="AH763">
        <v>0</v>
      </c>
      <c r="AI763" s="495">
        <v>-4123871.7862529973</v>
      </c>
      <c r="AK763" s="28"/>
      <c r="AL763" s="28"/>
    </row>
    <row r="764" spans="1:38" ht="13">
      <c r="A764" s="104" t="s">
        <v>15</v>
      </c>
      <c r="B764" s="104" t="s">
        <v>6</v>
      </c>
      <c r="D764" s="113"/>
      <c r="F764" s="28" t="s">
        <v>748</v>
      </c>
      <c r="G764" s="28" t="s">
        <v>1149</v>
      </c>
      <c r="H764" s="28"/>
      <c r="I764" s="28"/>
      <c r="J764" s="28"/>
      <c r="K764" s="28"/>
      <c r="L764" s="28"/>
      <c r="M764" s="106" t="s">
        <v>6550</v>
      </c>
      <c r="N764" s="332"/>
      <c r="O764" s="28"/>
      <c r="P764" s="28"/>
      <c r="Q764" s="28"/>
      <c r="S764" s="112">
        <v>0.91500000000000004</v>
      </c>
      <c r="T764" s="114">
        <v>2038</v>
      </c>
      <c r="U764" s="110">
        <v>333.75</v>
      </c>
      <c r="V764" s="110"/>
      <c r="W764" s="110">
        <v>333.75</v>
      </c>
      <c r="X764" s="111">
        <v>0.5</v>
      </c>
      <c r="Y764" s="112">
        <v>0.5</v>
      </c>
      <c r="Z764" s="110">
        <v>28.368749999999988</v>
      </c>
      <c r="AA764" s="110">
        <v>0</v>
      </c>
      <c r="AB764" s="110">
        <v>152.69062500000001</v>
      </c>
      <c r="AC764" s="110">
        <v>152.69062500000001</v>
      </c>
      <c r="AD764" s="110">
        <v>0</v>
      </c>
      <c r="AE764" s="42" t="s">
        <v>585</v>
      </c>
      <c r="AF764" s="104" t="s">
        <v>764</v>
      </c>
      <c r="AG764" t="s">
        <v>7915</v>
      </c>
      <c r="AH764">
        <v>0</v>
      </c>
      <c r="AI764" s="495">
        <v>-152.69062500000291</v>
      </c>
      <c r="AK764" s="28"/>
      <c r="AL764" s="28"/>
    </row>
    <row r="765" spans="1:38" ht="37.5">
      <c r="A765" s="104" t="s">
        <v>15</v>
      </c>
      <c r="B765" s="104" t="s">
        <v>5</v>
      </c>
      <c r="D765" s="113"/>
      <c r="F765" s="28" t="s">
        <v>773</v>
      </c>
      <c r="G765" s="28" t="s">
        <v>1121</v>
      </c>
      <c r="H765" s="28"/>
      <c r="I765" s="28"/>
      <c r="J765" s="28"/>
      <c r="K765" s="28"/>
      <c r="L765" s="28"/>
      <c r="M765" s="106" t="s">
        <v>6435</v>
      </c>
      <c r="N765" s="332"/>
      <c r="O765" s="28"/>
      <c r="P765" s="28"/>
      <c r="Q765" s="28"/>
      <c r="S765" s="112">
        <v>0.1598</v>
      </c>
      <c r="T765" s="114">
        <v>2038</v>
      </c>
      <c r="U765" s="110">
        <v>1039029.6599999999</v>
      </c>
      <c r="V765" s="110"/>
      <c r="W765" s="110">
        <v>1039029.6599999999</v>
      </c>
      <c r="X765" s="111">
        <v>0.5</v>
      </c>
      <c r="Y765" s="112">
        <v>0.5</v>
      </c>
      <c r="Z765" s="110">
        <v>872992.72033199994</v>
      </c>
      <c r="AA765" s="110">
        <v>0</v>
      </c>
      <c r="AB765" s="110">
        <v>83018.469833999989</v>
      </c>
      <c r="AC765" s="110">
        <v>83018.469833999989</v>
      </c>
      <c r="AD765" s="110">
        <v>0</v>
      </c>
      <c r="AE765" s="42" t="s">
        <v>608</v>
      </c>
      <c r="AF765" s="104" t="s">
        <v>765</v>
      </c>
      <c r="AG765" t="s">
        <v>7916</v>
      </c>
      <c r="AH765">
        <v>0</v>
      </c>
      <c r="AI765" s="495">
        <v>-48052.873114908041</v>
      </c>
      <c r="AK765" s="28"/>
      <c r="AL765" s="28"/>
    </row>
    <row r="766" spans="1:38" ht="62.5">
      <c r="A766" s="104" t="s">
        <v>5882</v>
      </c>
      <c r="B766" s="104" t="s">
        <v>280</v>
      </c>
      <c r="D766" s="113"/>
      <c r="F766" s="28" t="s">
        <v>1016</v>
      </c>
      <c r="G766" s="28" t="s">
        <v>1733</v>
      </c>
      <c r="H766" s="28"/>
      <c r="I766" s="28"/>
      <c r="J766" s="28"/>
      <c r="K766" s="28"/>
      <c r="L766" s="28"/>
      <c r="M766" s="106" t="s">
        <v>5992</v>
      </c>
      <c r="N766" s="332"/>
      <c r="O766" s="28"/>
      <c r="P766" s="28"/>
      <c r="Q766" s="28"/>
      <c r="S766" s="112">
        <v>0.5</v>
      </c>
      <c r="T766" s="114">
        <v>2028</v>
      </c>
      <c r="U766" s="110">
        <v>371739.27999999997</v>
      </c>
      <c r="V766" s="110"/>
      <c r="W766" s="110">
        <v>371739.27999999997</v>
      </c>
      <c r="X766" s="111">
        <v>1</v>
      </c>
      <c r="Y766" s="112">
        <v>0</v>
      </c>
      <c r="Z766" s="110">
        <v>185869.63999999998</v>
      </c>
      <c r="AA766" s="110">
        <v>0</v>
      </c>
      <c r="AB766" s="110">
        <v>185869.63999999998</v>
      </c>
      <c r="AC766" s="110">
        <v>0</v>
      </c>
      <c r="AD766" s="110">
        <v>0</v>
      </c>
      <c r="AE766" s="42" t="s">
        <v>543</v>
      </c>
      <c r="AF766" s="104" t="s">
        <v>765</v>
      </c>
      <c r="AG766" t="s">
        <v>7917</v>
      </c>
      <c r="AH766">
        <v>0</v>
      </c>
      <c r="AI766" s="495">
        <v>-6886.3752832005475</v>
      </c>
      <c r="AK766" s="28"/>
      <c r="AL766" s="28"/>
    </row>
    <row r="767" spans="1:38" ht="25">
      <c r="A767" s="104" t="s">
        <v>15</v>
      </c>
      <c r="B767" s="104" t="s">
        <v>6</v>
      </c>
      <c r="D767" s="113"/>
      <c r="F767" s="28" t="s">
        <v>780</v>
      </c>
      <c r="G767" s="28" t="s">
        <v>6621</v>
      </c>
      <c r="H767" s="28"/>
      <c r="I767" s="28"/>
      <c r="J767" s="28"/>
      <c r="K767" s="28"/>
      <c r="L767" s="28"/>
      <c r="M767" s="106" t="s">
        <v>6564</v>
      </c>
      <c r="N767" s="332"/>
      <c r="O767" s="28"/>
      <c r="P767" s="28"/>
      <c r="Q767" s="28"/>
      <c r="S767" s="112">
        <v>0.67</v>
      </c>
      <c r="T767" s="114">
        <v>2048</v>
      </c>
      <c r="U767" s="110">
        <v>4553.75</v>
      </c>
      <c r="V767" s="110"/>
      <c r="W767" s="110">
        <v>4553.75</v>
      </c>
      <c r="X767" s="111">
        <v>0.33</v>
      </c>
      <c r="Y767" s="112">
        <v>0.66999999999999993</v>
      </c>
      <c r="Z767" s="110">
        <v>1502.7374999999997</v>
      </c>
      <c r="AA767" s="110">
        <v>0</v>
      </c>
      <c r="AB767" s="110">
        <v>1006.8341250000001</v>
      </c>
      <c r="AC767" s="110">
        <v>2044.178375</v>
      </c>
      <c r="AD767" s="110">
        <v>0</v>
      </c>
      <c r="AE767" s="42" t="s">
        <v>584</v>
      </c>
      <c r="AF767" s="104" t="s">
        <v>765</v>
      </c>
      <c r="AG767" t="s">
        <v>7918</v>
      </c>
      <c r="AH767">
        <v>0</v>
      </c>
      <c r="AI767" s="495">
        <v>-684.45945570686183</v>
      </c>
      <c r="AK767" s="28"/>
      <c r="AL767" s="28"/>
    </row>
    <row r="768" spans="1:38" ht="25">
      <c r="A768" s="104" t="s">
        <v>15</v>
      </c>
      <c r="B768" s="104" t="s">
        <v>5</v>
      </c>
      <c r="D768" s="113"/>
      <c r="F768" s="28" t="s">
        <v>767</v>
      </c>
      <c r="G768" s="28" t="s">
        <v>1142</v>
      </c>
      <c r="H768" s="28"/>
      <c r="I768" s="28"/>
      <c r="J768" s="28"/>
      <c r="K768" s="28"/>
      <c r="L768" s="28"/>
      <c r="M768" s="106" t="s">
        <v>6487</v>
      </c>
      <c r="N768" s="332"/>
      <c r="O768" s="28"/>
      <c r="P768" s="28"/>
      <c r="Q768" s="28"/>
      <c r="S768" s="112">
        <v>0.1598</v>
      </c>
      <c r="T768" s="114">
        <v>2038</v>
      </c>
      <c r="U768" s="110">
        <v>2573696.4499999997</v>
      </c>
      <c r="V768" s="110"/>
      <c r="W768" s="110">
        <v>2573696.4499999997</v>
      </c>
      <c r="X768" s="111">
        <v>0.5</v>
      </c>
      <c r="Y768" s="112">
        <v>0.5</v>
      </c>
      <c r="Z768" s="110">
        <v>2162419.7572900001</v>
      </c>
      <c r="AA768" s="110">
        <v>0</v>
      </c>
      <c r="AB768" s="110">
        <v>205638.34635499981</v>
      </c>
      <c r="AC768" s="110">
        <v>205638.34635499981</v>
      </c>
      <c r="AD768" s="110">
        <v>0</v>
      </c>
      <c r="AE768" s="42" t="s">
        <v>610</v>
      </c>
      <c r="AF768" s="104" t="s">
        <v>765</v>
      </c>
      <c r="AG768" t="s">
        <v>7919</v>
      </c>
      <c r="AH768">
        <v>0</v>
      </c>
      <c r="AI768" s="495">
        <v>-205638.34635499984</v>
      </c>
      <c r="AK768" s="28"/>
      <c r="AL768" s="28"/>
    </row>
    <row r="769" spans="1:38" ht="25">
      <c r="A769" s="104" t="s">
        <v>15</v>
      </c>
      <c r="B769" s="104" t="s">
        <v>5</v>
      </c>
      <c r="D769" s="113"/>
      <c r="F769" s="28" t="s">
        <v>768</v>
      </c>
      <c r="G769" s="28" t="s">
        <v>1142</v>
      </c>
      <c r="H769" s="28"/>
      <c r="I769" s="28"/>
      <c r="J769" s="28"/>
      <c r="K769" s="28"/>
      <c r="L769" s="28"/>
      <c r="M769" s="106" t="s">
        <v>6570</v>
      </c>
      <c r="N769" s="332"/>
      <c r="O769" s="28"/>
      <c r="P769" s="28"/>
      <c r="Q769" s="28"/>
      <c r="S769" s="112">
        <v>0.1598</v>
      </c>
      <c r="T769" s="114">
        <v>2038</v>
      </c>
      <c r="U769" s="110">
        <v>429461.43999999994</v>
      </c>
      <c r="V769" s="110"/>
      <c r="W769" s="110">
        <v>429461.43999999994</v>
      </c>
      <c r="X769" s="111">
        <v>0.5</v>
      </c>
      <c r="Y769" s="112">
        <v>0.5</v>
      </c>
      <c r="Z769" s="110">
        <v>360833.501888</v>
      </c>
      <c r="AA769" s="110">
        <v>0</v>
      </c>
      <c r="AB769" s="110">
        <v>34313.969055999973</v>
      </c>
      <c r="AC769" s="110">
        <v>34313.969055999973</v>
      </c>
      <c r="AD769" s="110">
        <v>0</v>
      </c>
      <c r="AE769" s="42" t="s">
        <v>612</v>
      </c>
      <c r="AF769" s="104" t="s">
        <v>765</v>
      </c>
      <c r="AG769" t="s">
        <v>7920</v>
      </c>
      <c r="AH769">
        <v>0</v>
      </c>
      <c r="AI769" s="495">
        <v>-34313.969055999987</v>
      </c>
      <c r="AK769" s="28"/>
      <c r="AL769" s="28"/>
    </row>
    <row r="770" spans="1:38" ht="37.5">
      <c r="A770" s="104" t="s">
        <v>15</v>
      </c>
      <c r="B770" s="104" t="s">
        <v>6</v>
      </c>
      <c r="D770" s="113"/>
      <c r="F770" s="28" t="s">
        <v>6571</v>
      </c>
      <c r="G770" s="28" t="s">
        <v>1137</v>
      </c>
      <c r="H770" s="28"/>
      <c r="I770" s="28"/>
      <c r="J770" s="28"/>
      <c r="K770" s="28"/>
      <c r="L770" s="28"/>
      <c r="M770" s="106" t="s">
        <v>6459</v>
      </c>
      <c r="N770" s="332"/>
      <c r="O770" s="28"/>
      <c r="P770" s="28"/>
      <c r="Q770" s="28"/>
      <c r="S770" s="112">
        <v>0.1598</v>
      </c>
      <c r="T770" s="114">
        <v>2033</v>
      </c>
      <c r="U770" s="110">
        <v>177741.75</v>
      </c>
      <c r="V770" s="110"/>
      <c r="W770" s="110">
        <v>177741.75</v>
      </c>
      <c r="X770" s="111">
        <v>0.67</v>
      </c>
      <c r="Y770" s="112">
        <v>0.32999999999999996</v>
      </c>
      <c r="Z770" s="110">
        <v>149338.61835</v>
      </c>
      <c r="AA770" s="110">
        <v>0</v>
      </c>
      <c r="AB770" s="110">
        <v>19030.098205499999</v>
      </c>
      <c r="AC770" s="110">
        <v>9373.0334444999971</v>
      </c>
      <c r="AD770" s="110">
        <v>0</v>
      </c>
      <c r="AE770" s="42" t="s">
        <v>578</v>
      </c>
      <c r="AF770" s="104" t="s">
        <v>765</v>
      </c>
      <c r="AG770" t="s">
        <v>7921</v>
      </c>
      <c r="AH770">
        <v>0</v>
      </c>
      <c r="AI770" s="495">
        <v>-4546.5143483390329</v>
      </c>
      <c r="AK770" s="28"/>
      <c r="AL770" s="28"/>
    </row>
    <row r="771" spans="1:38" ht="25">
      <c r="A771" s="104" t="s">
        <v>15</v>
      </c>
      <c r="B771" s="104" t="s">
        <v>6</v>
      </c>
      <c r="D771" s="113"/>
      <c r="F771" s="28" t="s">
        <v>778</v>
      </c>
      <c r="G771" s="28" t="s">
        <v>1137</v>
      </c>
      <c r="H771" s="28"/>
      <c r="I771" s="28"/>
      <c r="J771" s="28"/>
      <c r="K771" s="28"/>
      <c r="L771" s="28"/>
      <c r="M771" s="106" t="s">
        <v>6459</v>
      </c>
      <c r="N771" s="332"/>
      <c r="O771" s="28"/>
      <c r="P771" s="28"/>
      <c r="Q771" s="28"/>
      <c r="S771" s="112">
        <v>0.1598</v>
      </c>
      <c r="T771" s="114">
        <v>2033</v>
      </c>
      <c r="U771" s="110">
        <v>4573684.33</v>
      </c>
      <c r="V771" s="110"/>
      <c r="W771" s="110">
        <v>4573684.33</v>
      </c>
      <c r="X771" s="111">
        <v>0.67</v>
      </c>
      <c r="Y771" s="112">
        <v>0.32999999999999996</v>
      </c>
      <c r="Z771" s="110">
        <v>3842809.5740660005</v>
      </c>
      <c r="AA771" s="110">
        <v>0</v>
      </c>
      <c r="AB771" s="110">
        <v>489686.08647577971</v>
      </c>
      <c r="AC771" s="110">
        <v>241188.66945821981</v>
      </c>
      <c r="AD771" s="110">
        <v>0</v>
      </c>
      <c r="AE771" s="42" t="s">
        <v>578</v>
      </c>
      <c r="AF771" s="104" t="s">
        <v>765</v>
      </c>
      <c r="AG771" t="s">
        <v>7922</v>
      </c>
      <c r="AH771">
        <v>0</v>
      </c>
      <c r="AI771" s="495">
        <v>-116991.76716285502</v>
      </c>
      <c r="AK771" s="28"/>
      <c r="AL771" s="28"/>
    </row>
    <row r="772" spans="1:38" ht="62.5">
      <c r="A772" s="104" t="s">
        <v>15</v>
      </c>
      <c r="B772" s="104" t="s">
        <v>5</v>
      </c>
      <c r="D772" s="608"/>
      <c r="E772" s="42" t="s">
        <v>6558</v>
      </c>
      <c r="F772" s="28" t="s">
        <v>1819</v>
      </c>
      <c r="G772" s="28" t="s">
        <v>1126</v>
      </c>
      <c r="H772" s="28"/>
      <c r="I772" s="28"/>
      <c r="J772" s="28"/>
      <c r="K772" s="28"/>
      <c r="L772" s="28"/>
      <c r="M772" s="106" t="s">
        <v>6435</v>
      </c>
      <c r="N772" s="332"/>
      <c r="O772" s="28"/>
      <c r="P772" s="28"/>
      <c r="Q772" s="28"/>
      <c r="S772" s="112">
        <v>0.23</v>
      </c>
      <c r="T772" s="114">
        <v>2035</v>
      </c>
      <c r="U772" s="110">
        <v>-703345.67000000016</v>
      </c>
      <c r="V772" s="110"/>
      <c r="W772" s="110">
        <v>-703345.67000000016</v>
      </c>
      <c r="X772" s="111">
        <v>0.58823529411764708</v>
      </c>
      <c r="Y772" s="112">
        <v>0.41176470588235292</v>
      </c>
      <c r="Z772" s="110">
        <v>-541576.16590000014</v>
      </c>
      <c r="AA772" s="110">
        <v>0</v>
      </c>
      <c r="AB772" s="110">
        <v>-95158.531823529425</v>
      </c>
      <c r="AC772" s="110">
        <v>-66610.972276470595</v>
      </c>
      <c r="AD772" s="110">
        <v>0</v>
      </c>
      <c r="AE772" s="42" t="s">
        <v>608</v>
      </c>
      <c r="AF772" s="104" t="s">
        <v>765</v>
      </c>
      <c r="AG772" t="s">
        <v>7878</v>
      </c>
      <c r="AH772">
        <v>0</v>
      </c>
      <c r="AI772" s="495">
        <v>55079.801695457005</v>
      </c>
      <c r="AK772" s="28"/>
      <c r="AL772" s="28"/>
    </row>
    <row r="773" spans="1:38" ht="62.5">
      <c r="A773" s="104" t="s">
        <v>15</v>
      </c>
      <c r="B773" s="104" t="s">
        <v>6</v>
      </c>
      <c r="D773" s="42"/>
      <c r="F773" s="28" t="s">
        <v>275</v>
      </c>
      <c r="G773" s="28" t="s">
        <v>1379</v>
      </c>
      <c r="H773" s="28"/>
      <c r="I773" s="28" t="s">
        <v>25</v>
      </c>
      <c r="J773" s="28"/>
      <c r="K773" s="28"/>
      <c r="L773" s="28"/>
      <c r="M773" s="106" t="s">
        <v>6429</v>
      </c>
      <c r="N773" s="332"/>
      <c r="O773" s="28"/>
      <c r="P773" s="28"/>
      <c r="Q773" s="28"/>
      <c r="S773" s="112">
        <v>0.43</v>
      </c>
      <c r="T773" s="114">
        <v>2028</v>
      </c>
      <c r="U773" s="110">
        <v>33191989.579999998</v>
      </c>
      <c r="V773" s="110"/>
      <c r="W773" s="110">
        <v>33191989.579999998</v>
      </c>
      <c r="X773" s="111">
        <v>1</v>
      </c>
      <c r="Y773" s="112">
        <v>0</v>
      </c>
      <c r="Z773" s="110">
        <v>18919434.060600001</v>
      </c>
      <c r="AA773" s="110">
        <v>3109855.2704256624</v>
      </c>
      <c r="AB773" s="110">
        <v>11162700.248974334</v>
      </c>
      <c r="AC773" s="110">
        <v>0</v>
      </c>
      <c r="AD773" s="110">
        <v>0</v>
      </c>
      <c r="AE773" s="42" t="s">
        <v>577</v>
      </c>
      <c r="AF773" s="104" t="s">
        <v>765</v>
      </c>
      <c r="AG773" t="s">
        <v>8143</v>
      </c>
      <c r="AH773">
        <v>0</v>
      </c>
      <c r="AI773" s="495">
        <v>-3192107.1182557624</v>
      </c>
      <c r="AK773" s="28"/>
      <c r="AL773" s="28"/>
    </row>
    <row r="774" spans="1:38" ht="50">
      <c r="A774" s="104" t="s">
        <v>15</v>
      </c>
      <c r="B774" s="104" t="s">
        <v>5</v>
      </c>
      <c r="D774" s="42"/>
      <c r="F774" s="28" t="s">
        <v>1097</v>
      </c>
      <c r="G774" s="28" t="s">
        <v>1799</v>
      </c>
      <c r="H774" s="28"/>
      <c r="I774" s="28"/>
      <c r="J774" s="28"/>
      <c r="K774" s="28"/>
      <c r="L774" s="28"/>
      <c r="M774" s="106" t="s">
        <v>6435</v>
      </c>
      <c r="N774" s="332"/>
      <c r="O774" s="28"/>
      <c r="P774" s="28"/>
      <c r="Q774" s="28"/>
      <c r="S774" s="112">
        <v>0.23</v>
      </c>
      <c r="T774" s="114">
        <v>2035</v>
      </c>
      <c r="U774" s="110">
        <v>23074829</v>
      </c>
      <c r="V774" s="110"/>
      <c r="W774" s="110">
        <v>23074829</v>
      </c>
      <c r="X774" s="111">
        <v>0.58823529411764708</v>
      </c>
      <c r="Y774" s="112">
        <v>0.41176470588235292</v>
      </c>
      <c r="Z774" s="110">
        <v>17767618.330000002</v>
      </c>
      <c r="AA774" s="110">
        <v>1092728.1567650922</v>
      </c>
      <c r="AB774" s="110">
        <v>2479107.3607264152</v>
      </c>
      <c r="AC774" s="110">
        <v>1735375.1525084905</v>
      </c>
      <c r="AD774" s="110">
        <v>0</v>
      </c>
      <c r="AE774" s="42" t="s">
        <v>608</v>
      </c>
      <c r="AF774" s="104" t="s">
        <v>765</v>
      </c>
      <c r="AG774" t="s">
        <v>8146</v>
      </c>
      <c r="AH774">
        <v>0</v>
      </c>
      <c r="AI774" s="495">
        <v>-1434960.5778259279</v>
      </c>
      <c r="AK774" s="28"/>
      <c r="AL774" s="28"/>
    </row>
    <row r="775" spans="1:38" ht="25">
      <c r="A775" s="104" t="s">
        <v>15</v>
      </c>
      <c r="B775" s="104" t="s">
        <v>5</v>
      </c>
      <c r="D775" s="42"/>
      <c r="F775" s="28" t="s">
        <v>784</v>
      </c>
      <c r="G775" s="28" t="s">
        <v>1127</v>
      </c>
      <c r="H775" s="28"/>
      <c r="I775" s="28"/>
      <c r="J775" s="28"/>
      <c r="K775" s="28"/>
      <c r="L775" s="28"/>
      <c r="M775" s="106" t="s">
        <v>6435</v>
      </c>
      <c r="N775" s="332"/>
      <c r="O775" s="28"/>
      <c r="P775" s="28"/>
      <c r="Q775" s="28"/>
      <c r="S775" s="112">
        <v>0.23</v>
      </c>
      <c r="T775" s="114">
        <v>2035</v>
      </c>
      <c r="U775" s="110">
        <v>25356.3</v>
      </c>
      <c r="V775" s="110"/>
      <c r="W775" s="110">
        <v>25356.3</v>
      </c>
      <c r="X775" s="111">
        <v>0.58823529411764708</v>
      </c>
      <c r="Y775" s="112">
        <v>0.41176470588235292</v>
      </c>
      <c r="Z775" s="110">
        <v>19524.350999999999</v>
      </c>
      <c r="AA775" s="110">
        <v>1200.7691567891015</v>
      </c>
      <c r="AB775" s="110">
        <v>2724.2234371828818</v>
      </c>
      <c r="AC775" s="110">
        <v>1906.9564060280172</v>
      </c>
      <c r="AD775" s="110">
        <v>0</v>
      </c>
      <c r="AE775" s="42" t="s">
        <v>608</v>
      </c>
      <c r="AF775" s="104" t="s">
        <v>765</v>
      </c>
      <c r="AG775" t="s">
        <v>8147</v>
      </c>
      <c r="AH775">
        <v>0</v>
      </c>
      <c r="AI775" s="495">
        <v>-1576.8390266089336</v>
      </c>
      <c r="AK775" s="28"/>
      <c r="AL775" s="28"/>
    </row>
    <row r="776" spans="1:38" ht="25">
      <c r="A776" s="104" t="s">
        <v>15</v>
      </c>
      <c r="B776" s="104" t="s">
        <v>5</v>
      </c>
      <c r="D776" s="42"/>
      <c r="F776" s="28" t="s">
        <v>1064</v>
      </c>
      <c r="G776" s="28" t="s">
        <v>1124</v>
      </c>
      <c r="H776" s="28"/>
      <c r="I776" s="28"/>
      <c r="J776" s="28"/>
      <c r="K776" s="28"/>
      <c r="L776" s="28"/>
      <c r="M776" s="106" t="s">
        <v>6435</v>
      </c>
      <c r="N776" s="332"/>
      <c r="O776" s="28"/>
      <c r="P776" s="28"/>
      <c r="Q776" s="28"/>
      <c r="S776" s="112">
        <v>0.23</v>
      </c>
      <c r="T776" s="114">
        <v>2035</v>
      </c>
      <c r="U776" s="110">
        <v>2619291.16</v>
      </c>
      <c r="V776" s="110"/>
      <c r="W776" s="110">
        <v>2619291.16</v>
      </c>
      <c r="X776" s="111">
        <v>0.58823529411764708</v>
      </c>
      <c r="Y776" s="112">
        <v>0.41176470588235292</v>
      </c>
      <c r="Z776" s="110">
        <v>2016854.1932000001</v>
      </c>
      <c r="AA776" s="110">
        <v>124038.76108021848</v>
      </c>
      <c r="AB776" s="110">
        <v>281410.70924693038</v>
      </c>
      <c r="AC776" s="110">
        <v>196987.49647285123</v>
      </c>
      <c r="AD776" s="110">
        <v>0</v>
      </c>
      <c r="AE776" s="42" t="s">
        <v>608</v>
      </c>
      <c r="AF776" s="104" t="s">
        <v>765</v>
      </c>
      <c r="AG776" t="s">
        <v>8148</v>
      </c>
      <c r="AH776">
        <v>0</v>
      </c>
      <c r="AI776" s="495">
        <v>-162886.56164897035</v>
      </c>
      <c r="AK776" s="28"/>
      <c r="AL776" s="28"/>
    </row>
    <row r="777" spans="1:38" ht="62.5">
      <c r="A777" s="104" t="s">
        <v>15</v>
      </c>
      <c r="B777" s="104" t="s">
        <v>5</v>
      </c>
      <c r="D777" s="42"/>
      <c r="F777" s="28" t="s">
        <v>782</v>
      </c>
      <c r="G777" s="28" t="s">
        <v>1125</v>
      </c>
      <c r="H777" s="28"/>
      <c r="I777" s="28"/>
      <c r="J777" s="28"/>
      <c r="K777" s="28"/>
      <c r="L777" s="28"/>
      <c r="M777" s="106" t="s">
        <v>6435</v>
      </c>
      <c r="N777" s="332"/>
      <c r="O777" s="28"/>
      <c r="P777" s="28"/>
      <c r="Q777" s="28"/>
      <c r="S777" s="112">
        <v>0.23</v>
      </c>
      <c r="T777" s="114">
        <v>2035</v>
      </c>
      <c r="U777" s="110">
        <v>14066200.560000001</v>
      </c>
      <c r="V777" s="110"/>
      <c r="W777" s="110">
        <v>14066200.560000001</v>
      </c>
      <c r="X777" s="111">
        <v>0.58823529411764708</v>
      </c>
      <c r="Y777" s="112">
        <v>0.41176470588235292</v>
      </c>
      <c r="Z777" s="110">
        <v>10830974.431200001</v>
      </c>
      <c r="AA777" s="110">
        <v>666116.89346070215</v>
      </c>
      <c r="AB777" s="110">
        <v>1511240.7266701749</v>
      </c>
      <c r="AC777" s="110">
        <v>1057868.5086691221</v>
      </c>
      <c r="AD777" s="110">
        <v>0</v>
      </c>
      <c r="AE777" s="42" t="s">
        <v>608</v>
      </c>
      <c r="AF777" s="104" t="s">
        <v>765</v>
      </c>
      <c r="AG777" t="s">
        <v>8149</v>
      </c>
      <c r="AH777">
        <v>0</v>
      </c>
      <c r="AI777" s="495">
        <v>-874738.58564208611</v>
      </c>
      <c r="AK777" s="28"/>
      <c r="AL777" s="28"/>
    </row>
    <row r="778" spans="1:38" ht="62.5">
      <c r="A778" s="104" t="s">
        <v>15</v>
      </c>
      <c r="B778" s="104" t="s">
        <v>5</v>
      </c>
      <c r="D778" s="42"/>
      <c r="F778" s="28" t="s">
        <v>783</v>
      </c>
      <c r="G778" s="28" t="s">
        <v>1126</v>
      </c>
      <c r="H778" s="28"/>
      <c r="I778" s="28"/>
      <c r="J778" s="28"/>
      <c r="K778" s="28"/>
      <c r="L778" s="28"/>
      <c r="M778" s="106" t="s">
        <v>6435</v>
      </c>
      <c r="N778" s="332"/>
      <c r="O778" s="28"/>
      <c r="P778" s="28"/>
      <c r="Q778" s="28"/>
      <c r="S778" s="112">
        <v>0.23</v>
      </c>
      <c r="T778" s="114">
        <v>2035</v>
      </c>
      <c r="U778" s="110">
        <v>15649052.01</v>
      </c>
      <c r="V778" s="110"/>
      <c r="W778" s="110">
        <v>15649052.01</v>
      </c>
      <c r="X778" s="111">
        <v>0.58823529411764708</v>
      </c>
      <c r="Y778" s="112">
        <v>0.41176470588235292</v>
      </c>
      <c r="Z778" s="110">
        <v>12049770.047700001</v>
      </c>
      <c r="AA778" s="110">
        <v>741074.17038749717</v>
      </c>
      <c r="AB778" s="110">
        <v>1681298.7011250011</v>
      </c>
      <c r="AC778" s="110">
        <v>1176909.0907875006</v>
      </c>
      <c r="AD778" s="110">
        <v>0</v>
      </c>
      <c r="AE778" s="42" t="s">
        <v>608</v>
      </c>
      <c r="AF778" s="104" t="s">
        <v>765</v>
      </c>
      <c r="AG778" t="s">
        <v>8150</v>
      </c>
      <c r="AH778">
        <v>0</v>
      </c>
      <c r="AI778" s="495">
        <v>-973171.79315597971</v>
      </c>
      <c r="AK778" s="28"/>
      <c r="AL778" s="28"/>
    </row>
    <row r="779" spans="1:38" ht="25">
      <c r="A779" s="104" t="s">
        <v>15</v>
      </c>
      <c r="B779" s="104" t="s">
        <v>5</v>
      </c>
      <c r="D779" s="42"/>
      <c r="F779" s="28" t="s">
        <v>1065</v>
      </c>
      <c r="G779" s="28" t="s">
        <v>1800</v>
      </c>
      <c r="H779" s="28"/>
      <c r="I779" s="28"/>
      <c r="J779" s="28"/>
      <c r="K779" s="28"/>
      <c r="L779" s="28"/>
      <c r="M779" s="106" t="s">
        <v>6435</v>
      </c>
      <c r="N779" s="332"/>
      <c r="O779" s="28"/>
      <c r="P779" s="28"/>
      <c r="Q779" s="28"/>
      <c r="S779" s="112">
        <v>0.23</v>
      </c>
      <c r="T779" s="114">
        <v>2035</v>
      </c>
      <c r="U779" s="110">
        <v>270034.34999999998</v>
      </c>
      <c r="V779" s="110"/>
      <c r="W779" s="110">
        <v>270034.34999999998</v>
      </c>
      <c r="X779" s="111">
        <v>0.58823529411764708</v>
      </c>
      <c r="Y779" s="112">
        <v>0.41176470588235292</v>
      </c>
      <c r="Z779" s="110">
        <v>207926.44949999999</v>
      </c>
      <c r="AA779" s="110">
        <v>12787.706359113625</v>
      </c>
      <c r="AB779" s="110">
        <v>29011.878906403745</v>
      </c>
      <c r="AC779" s="110">
        <v>20308.315234482619</v>
      </c>
      <c r="AD779" s="110">
        <v>0</v>
      </c>
      <c r="AE779" s="42" t="s">
        <v>608</v>
      </c>
      <c r="AF779" s="104" t="s">
        <v>765</v>
      </c>
      <c r="AG779" t="s">
        <v>8151</v>
      </c>
      <c r="AH779">
        <v>0</v>
      </c>
      <c r="AI779" s="495">
        <v>-16792.698524823263</v>
      </c>
      <c r="AK779" s="28"/>
      <c r="AL779" s="28"/>
    </row>
    <row r="780" spans="1:38" ht="25">
      <c r="A780" s="104" t="s">
        <v>15</v>
      </c>
      <c r="B780" s="104" t="s">
        <v>5</v>
      </c>
      <c r="D780" s="42"/>
      <c r="F780" s="28" t="s">
        <v>358</v>
      </c>
      <c r="G780" s="28" t="s">
        <v>1801</v>
      </c>
      <c r="H780" s="28"/>
      <c r="I780" s="28"/>
      <c r="J780" s="28"/>
      <c r="K780" s="28"/>
      <c r="L780" s="28"/>
      <c r="M780" s="106" t="s">
        <v>6435</v>
      </c>
      <c r="N780" s="332"/>
      <c r="O780" s="28"/>
      <c r="P780" s="28"/>
      <c r="Q780" s="28"/>
      <c r="S780" s="112">
        <v>0.11</v>
      </c>
      <c r="T780" s="114">
        <v>2028</v>
      </c>
      <c r="U780" s="110">
        <v>12256937</v>
      </c>
      <c r="V780" s="110"/>
      <c r="W780" s="110">
        <v>12256937</v>
      </c>
      <c r="X780" s="111">
        <v>1</v>
      </c>
      <c r="Y780" s="112">
        <v>0</v>
      </c>
      <c r="Z780" s="110">
        <v>10908673.93</v>
      </c>
      <c r="AA780" s="110">
        <v>321633.0700000003</v>
      </c>
      <c r="AB780" s="110">
        <v>1026630</v>
      </c>
      <c r="AC780" s="110">
        <v>0</v>
      </c>
      <c r="AD780" s="110">
        <v>0</v>
      </c>
      <c r="AE780" s="42" t="s">
        <v>608</v>
      </c>
      <c r="AF780" s="104" t="s">
        <v>765</v>
      </c>
      <c r="AG780" t="s">
        <v>8157</v>
      </c>
      <c r="AH780">
        <v>0</v>
      </c>
      <c r="AI780" s="495">
        <v>-594235.49030235247</v>
      </c>
      <c r="AK780" s="28"/>
      <c r="AL780" s="28"/>
    </row>
    <row r="781" spans="1:38" ht="25">
      <c r="A781" s="104" t="s">
        <v>15</v>
      </c>
      <c r="B781" s="104" t="s">
        <v>5</v>
      </c>
      <c r="D781" s="42"/>
      <c r="F781" s="28" t="s">
        <v>359</v>
      </c>
      <c r="G781" s="28" t="s">
        <v>1802</v>
      </c>
      <c r="H781" s="28"/>
      <c r="I781" s="28"/>
      <c r="J781" s="28"/>
      <c r="K781" s="28"/>
      <c r="L781" s="28"/>
      <c r="M781" s="106" t="s">
        <v>6435</v>
      </c>
      <c r="N781" s="332"/>
      <c r="O781" s="28"/>
      <c r="P781" s="28"/>
      <c r="Q781" s="28"/>
      <c r="S781" s="112">
        <v>0.11</v>
      </c>
      <c r="T781" s="114">
        <v>2035</v>
      </c>
      <c r="U781" s="110">
        <v>1653310</v>
      </c>
      <c r="V781" s="110"/>
      <c r="W781" s="110">
        <v>1653310</v>
      </c>
      <c r="X781" s="111">
        <v>0.58823529411764708</v>
      </c>
      <c r="Y781" s="112">
        <v>0.41176470588235292</v>
      </c>
      <c r="Z781" s="110">
        <v>1471445.9</v>
      </c>
      <c r="AA781" s="110">
        <v>37444.90941316681</v>
      </c>
      <c r="AB781" s="110">
        <v>84952.465051078398</v>
      </c>
      <c r="AC781" s="110">
        <v>59466.725535754878</v>
      </c>
      <c r="AD781" s="110">
        <v>0</v>
      </c>
      <c r="AE781" s="42" t="s">
        <v>608</v>
      </c>
      <c r="AF781" s="104" t="s">
        <v>765</v>
      </c>
      <c r="AG781" t="s">
        <v>8169</v>
      </c>
      <c r="AH781">
        <v>0</v>
      </c>
      <c r="AI781" s="495">
        <v>-49172.311078013539</v>
      </c>
      <c r="AK781" s="28"/>
      <c r="AL781" s="28"/>
    </row>
    <row r="782" spans="1:38" ht="25">
      <c r="A782" s="104" t="s">
        <v>15</v>
      </c>
      <c r="B782" s="104" t="s">
        <v>5</v>
      </c>
      <c r="D782" s="42"/>
      <c r="F782" s="28" t="s">
        <v>359</v>
      </c>
      <c r="G782" s="28" t="s">
        <v>1802</v>
      </c>
      <c r="H782" s="28"/>
      <c r="I782" s="28"/>
      <c r="J782" s="28"/>
      <c r="K782" s="28"/>
      <c r="L782" s="28"/>
      <c r="M782" s="106" t="s">
        <v>6435</v>
      </c>
      <c r="N782" s="332"/>
      <c r="O782" s="28"/>
      <c r="P782" s="28"/>
      <c r="Q782" s="28"/>
      <c r="S782" s="112">
        <v>0.11</v>
      </c>
      <c r="T782" s="114">
        <v>2035</v>
      </c>
      <c r="U782" s="110">
        <v>1058463.25</v>
      </c>
      <c r="V782" s="110"/>
      <c r="W782" s="110">
        <v>1058463.25</v>
      </c>
      <c r="X782" s="111">
        <v>0.58823529411764708</v>
      </c>
      <c r="Y782" s="112">
        <v>0.41176470588235292</v>
      </c>
      <c r="Z782" s="110">
        <v>942032.29249999998</v>
      </c>
      <c r="AA782" s="110">
        <v>23972.552342522657</v>
      </c>
      <c r="AB782" s="110">
        <v>54387.297151457271</v>
      </c>
      <c r="AC782" s="110">
        <v>38071.108006020091</v>
      </c>
      <c r="AD782" s="110">
        <v>0</v>
      </c>
      <c r="AE782" s="42" t="s">
        <v>608</v>
      </c>
      <c r="AF782" s="104" t="s">
        <v>765</v>
      </c>
      <c r="AG782" t="s">
        <v>8170</v>
      </c>
      <c r="AH782">
        <v>0</v>
      </c>
      <c r="AI782" s="495">
        <v>-31480.535527907767</v>
      </c>
      <c r="AK782" s="28"/>
      <c r="AL782" s="28"/>
    </row>
    <row r="783" spans="1:38" ht="25">
      <c r="A783" s="104" t="s">
        <v>2015</v>
      </c>
      <c r="B783" s="104" t="s">
        <v>1940</v>
      </c>
      <c r="D783" s="42"/>
      <c r="F783" s="28" t="s">
        <v>401</v>
      </c>
      <c r="G783" s="28" t="s">
        <v>1333</v>
      </c>
      <c r="H783" s="28"/>
      <c r="I783" s="28" t="s">
        <v>21</v>
      </c>
      <c r="J783" s="28"/>
      <c r="K783" s="28"/>
      <c r="L783" s="28"/>
      <c r="M783" s="106" t="s">
        <v>5982</v>
      </c>
      <c r="N783" s="332"/>
      <c r="O783" s="28"/>
      <c r="P783" s="28"/>
      <c r="Q783" s="28"/>
      <c r="S783" s="112">
        <v>1</v>
      </c>
      <c r="T783" s="114">
        <v>2028</v>
      </c>
      <c r="U783" s="110">
        <v>4085054</v>
      </c>
      <c r="V783" s="110"/>
      <c r="W783" s="110">
        <v>4085054</v>
      </c>
      <c r="X783" s="111">
        <v>1</v>
      </c>
      <c r="Y783" s="112">
        <v>0</v>
      </c>
      <c r="Z783" s="110">
        <v>0</v>
      </c>
      <c r="AA783" s="110">
        <v>169947.89094709078</v>
      </c>
      <c r="AB783" s="110">
        <v>3915106.1090529091</v>
      </c>
      <c r="AC783" s="110">
        <v>0</v>
      </c>
      <c r="AD783" s="110">
        <v>0</v>
      </c>
      <c r="AE783" s="42" t="s">
        <v>653</v>
      </c>
      <c r="AF783" s="104" t="s">
        <v>764</v>
      </c>
      <c r="AG783" t="s">
        <v>8180</v>
      </c>
      <c r="AH783">
        <v>0</v>
      </c>
      <c r="AI783" s="495">
        <v>103974.11741065719</v>
      </c>
      <c r="AK783" s="28"/>
      <c r="AL783" s="28"/>
    </row>
    <row r="784" spans="1:38" ht="37.5">
      <c r="A784" s="104" t="s">
        <v>15</v>
      </c>
      <c r="B784" s="104" t="s">
        <v>6</v>
      </c>
      <c r="D784" s="42"/>
      <c r="F784" s="28" t="s">
        <v>727</v>
      </c>
      <c r="G784" s="28" t="s">
        <v>1131</v>
      </c>
      <c r="H784" s="28"/>
      <c r="I784" s="28"/>
      <c r="J784" s="28"/>
      <c r="K784" s="28"/>
      <c r="L784" s="28"/>
      <c r="M784" s="106" t="s">
        <v>6429</v>
      </c>
      <c r="N784" s="332"/>
      <c r="O784" s="28"/>
      <c r="P784" s="28"/>
      <c r="Q784" s="28"/>
      <c r="S784" s="112">
        <v>0.66</v>
      </c>
      <c r="T784" s="114">
        <v>2035</v>
      </c>
      <c r="U784" s="110">
        <v>468858.64</v>
      </c>
      <c r="V784" s="110"/>
      <c r="W784" s="110">
        <v>468858.64</v>
      </c>
      <c r="X784" s="111">
        <v>0.58823529411764708</v>
      </c>
      <c r="Y784" s="112">
        <v>0.41176470588235292</v>
      </c>
      <c r="Z784" s="110">
        <v>159411.93759999998</v>
      </c>
      <c r="AA784" s="110">
        <v>36470.098756374849</v>
      </c>
      <c r="AB784" s="110">
        <v>160574.47273154426</v>
      </c>
      <c r="AC784" s="110">
        <v>112402.13091208096</v>
      </c>
      <c r="AD784" s="110">
        <v>0</v>
      </c>
      <c r="AE784" s="42" t="s">
        <v>577</v>
      </c>
      <c r="AF784" s="104" t="s">
        <v>765</v>
      </c>
      <c r="AG784" t="s">
        <v>8191</v>
      </c>
      <c r="AH784">
        <v>0</v>
      </c>
      <c r="AI784" s="495">
        <v>-45918.183412980638</v>
      </c>
      <c r="AK784" s="28"/>
      <c r="AL784" s="28"/>
    </row>
    <row r="785" spans="1:38" ht="25">
      <c r="A785" s="104" t="s">
        <v>15</v>
      </c>
      <c r="B785" s="104" t="s">
        <v>6</v>
      </c>
      <c r="D785" s="42"/>
      <c r="F785" s="28" t="s">
        <v>361</v>
      </c>
      <c r="G785" s="28" t="s">
        <v>1335</v>
      </c>
      <c r="H785" s="28"/>
      <c r="I785" s="28"/>
      <c r="J785" s="28"/>
      <c r="K785" s="28"/>
      <c r="L785" s="28"/>
      <c r="M785" s="106" t="s">
        <v>6459</v>
      </c>
      <c r="N785" s="332"/>
      <c r="O785" s="28"/>
      <c r="P785" s="28"/>
      <c r="Q785" s="28"/>
      <c r="S785" s="112">
        <v>0.11</v>
      </c>
      <c r="T785" s="114">
        <v>2028</v>
      </c>
      <c r="U785" s="110">
        <v>1031291</v>
      </c>
      <c r="V785" s="110"/>
      <c r="W785" s="110">
        <v>1031291</v>
      </c>
      <c r="X785" s="111">
        <v>1</v>
      </c>
      <c r="Y785" s="112">
        <v>0</v>
      </c>
      <c r="Z785" s="110">
        <v>917848.99</v>
      </c>
      <c r="AA785" s="110">
        <v>44218.706832281314</v>
      </c>
      <c r="AB785" s="110">
        <v>69223.303167718695</v>
      </c>
      <c r="AC785" s="110">
        <v>0</v>
      </c>
      <c r="AD785" s="110">
        <v>0</v>
      </c>
      <c r="AE785" s="42" t="s">
        <v>578</v>
      </c>
      <c r="AF785" s="104" t="s">
        <v>765</v>
      </c>
      <c r="AG785" t="s">
        <v>8198</v>
      </c>
      <c r="AH785">
        <v>0</v>
      </c>
      <c r="AI785" s="495">
        <v>-16538.261531435266</v>
      </c>
      <c r="AK785" s="28"/>
      <c r="AL785" s="28"/>
    </row>
    <row r="786" spans="1:38" ht="25">
      <c r="A786" s="104" t="s">
        <v>15</v>
      </c>
      <c r="B786" s="104" t="s">
        <v>6</v>
      </c>
      <c r="D786" s="42"/>
      <c r="F786" s="28" t="s">
        <v>361</v>
      </c>
      <c r="G786" s="28" t="s">
        <v>1335</v>
      </c>
      <c r="H786" s="28"/>
      <c r="I786" s="28"/>
      <c r="J786" s="28"/>
      <c r="K786" s="28"/>
      <c r="L786" s="28"/>
      <c r="M786" s="106" t="s">
        <v>6459</v>
      </c>
      <c r="N786" s="332"/>
      <c r="O786" s="28"/>
      <c r="P786" s="28"/>
      <c r="Q786" s="28"/>
      <c r="S786" s="112">
        <v>0.11</v>
      </c>
      <c r="T786" s="114">
        <v>2028</v>
      </c>
      <c r="U786" s="110">
        <v>2347056.81</v>
      </c>
      <c r="V786" s="110"/>
      <c r="W786" s="110">
        <v>2347056.81</v>
      </c>
      <c r="X786" s="111">
        <v>1</v>
      </c>
      <c r="Y786" s="112">
        <v>0</v>
      </c>
      <c r="Z786" s="110">
        <v>2088880.5609000002</v>
      </c>
      <c r="AA786" s="110">
        <v>100634.85185083491</v>
      </c>
      <c r="AB786" s="110">
        <v>157541.39724916499</v>
      </c>
      <c r="AC786" s="110">
        <v>0</v>
      </c>
      <c r="AD786" s="110">
        <v>0</v>
      </c>
      <c r="AE786" s="42" t="s">
        <v>578</v>
      </c>
      <c r="AF786" s="104" t="s">
        <v>765</v>
      </c>
      <c r="AG786" t="s">
        <v>8199</v>
      </c>
      <c r="AH786">
        <v>0</v>
      </c>
      <c r="AI786" s="495">
        <v>-37638.493260307841</v>
      </c>
      <c r="AK786" s="28"/>
      <c r="AL786" s="28"/>
    </row>
    <row r="787" spans="1:38" ht="50">
      <c r="A787" s="104" t="s">
        <v>15</v>
      </c>
      <c r="B787" s="104" t="s">
        <v>5</v>
      </c>
      <c r="D787" s="42"/>
      <c r="F787" s="28" t="s">
        <v>705</v>
      </c>
      <c r="G787" s="28" t="s">
        <v>1136</v>
      </c>
      <c r="H787" s="28"/>
      <c r="I787" s="28"/>
      <c r="J787" s="28"/>
      <c r="K787" s="28"/>
      <c r="L787" s="28"/>
      <c r="M787" s="106" t="s">
        <v>6435</v>
      </c>
      <c r="N787" s="332"/>
      <c r="O787" s="28"/>
      <c r="P787" s="28"/>
      <c r="Q787" s="28"/>
      <c r="S787" s="112">
        <v>0.11</v>
      </c>
      <c r="T787" s="114">
        <v>2028</v>
      </c>
      <c r="U787" s="110">
        <v>11145977</v>
      </c>
      <c r="V787" s="110"/>
      <c r="W787" s="110">
        <v>11145977</v>
      </c>
      <c r="X787" s="111">
        <v>1</v>
      </c>
      <c r="Y787" s="112">
        <v>0</v>
      </c>
      <c r="Z787" s="110">
        <v>9919919.5299999993</v>
      </c>
      <c r="AA787" s="110">
        <v>252439.10645084083</v>
      </c>
      <c r="AB787" s="110">
        <v>973618.36354915984</v>
      </c>
      <c r="AC787" s="110">
        <v>0</v>
      </c>
      <c r="AD787" s="110">
        <v>0</v>
      </c>
      <c r="AE787" s="42" t="s">
        <v>608</v>
      </c>
      <c r="AF787" s="104" t="s">
        <v>765</v>
      </c>
      <c r="AG787" t="s">
        <v>8200</v>
      </c>
      <c r="AH787">
        <v>0</v>
      </c>
      <c r="AI787" s="495">
        <v>-563551.21672950243</v>
      </c>
      <c r="AK787" s="28"/>
      <c r="AL787" s="28"/>
    </row>
    <row r="788" spans="1:38" ht="50">
      <c r="A788" s="104" t="s">
        <v>15</v>
      </c>
      <c r="B788" s="104" t="s">
        <v>5</v>
      </c>
      <c r="D788" s="42"/>
      <c r="F788" s="28" t="s">
        <v>705</v>
      </c>
      <c r="G788" s="28" t="s">
        <v>1136</v>
      </c>
      <c r="H788" s="28"/>
      <c r="I788" s="28"/>
      <c r="J788" s="28"/>
      <c r="K788" s="28"/>
      <c r="L788" s="28"/>
      <c r="M788" s="106" t="s">
        <v>6435</v>
      </c>
      <c r="N788" s="332"/>
      <c r="O788" s="28"/>
      <c r="P788" s="28"/>
      <c r="Q788" s="28"/>
      <c r="S788" s="112">
        <v>0.11</v>
      </c>
      <c r="T788" s="114">
        <v>2028</v>
      </c>
      <c r="U788" s="110">
        <v>6294044.290000001</v>
      </c>
      <c r="V788" s="110"/>
      <c r="W788" s="110">
        <v>6294044.290000001</v>
      </c>
      <c r="X788" s="111">
        <v>1</v>
      </c>
      <c r="Y788" s="112">
        <v>0</v>
      </c>
      <c r="Z788" s="110">
        <v>5601699.4181000013</v>
      </c>
      <c r="AA788" s="110">
        <v>142550.34946955461</v>
      </c>
      <c r="AB788" s="110">
        <v>549794.52243044507</v>
      </c>
      <c r="AC788" s="110">
        <v>0</v>
      </c>
      <c r="AD788" s="110">
        <v>0</v>
      </c>
      <c r="AE788" s="42" t="s">
        <v>608</v>
      </c>
      <c r="AF788" s="104" t="s">
        <v>765</v>
      </c>
      <c r="AG788" t="s">
        <v>8201</v>
      </c>
      <c r="AH788">
        <v>0</v>
      </c>
      <c r="AI788" s="495">
        <v>-318232.876111163</v>
      </c>
      <c r="AK788" s="28"/>
      <c r="AL788" s="28"/>
    </row>
    <row r="789" spans="1:38" ht="25">
      <c r="A789" s="104" t="s">
        <v>15</v>
      </c>
      <c r="B789" s="104" t="s">
        <v>5</v>
      </c>
      <c r="D789" s="42"/>
      <c r="F789" s="28" t="s">
        <v>6560</v>
      </c>
      <c r="G789" s="28" t="s">
        <v>1108</v>
      </c>
      <c r="H789" s="28"/>
      <c r="I789" s="28"/>
      <c r="J789" s="28"/>
      <c r="K789" s="28"/>
      <c r="L789" s="28"/>
      <c r="M789" s="106" t="s">
        <v>6435</v>
      </c>
      <c r="N789" s="332"/>
      <c r="O789" s="28"/>
      <c r="P789" s="28"/>
      <c r="Q789" s="28"/>
      <c r="S789" s="112">
        <v>0.18</v>
      </c>
      <c r="T789" s="114">
        <v>2035</v>
      </c>
      <c r="U789" s="110">
        <v>308020.12</v>
      </c>
      <c r="V789" s="110"/>
      <c r="W789" s="110">
        <v>308020.12</v>
      </c>
      <c r="X789" s="111">
        <v>0.58823529411764708</v>
      </c>
      <c r="Y789" s="112">
        <v>0.41176470588235292</v>
      </c>
      <c r="Z789" s="110">
        <v>252576.49840000001</v>
      </c>
      <c r="AA789" s="110">
        <v>11415.564635075891</v>
      </c>
      <c r="AB789" s="110">
        <v>25898.857038190643</v>
      </c>
      <c r="AC789" s="110">
        <v>18129.19992673345</v>
      </c>
      <c r="AD789" s="110">
        <v>0</v>
      </c>
      <c r="AE789" s="42" t="s">
        <v>608</v>
      </c>
      <c r="AF789" s="104" t="s">
        <v>765</v>
      </c>
      <c r="AG789" t="s">
        <v>8202</v>
      </c>
      <c r="AH789">
        <v>0</v>
      </c>
      <c r="AI789" s="495">
        <v>-14990.814617106211</v>
      </c>
      <c r="AK789" s="28"/>
      <c r="AL789" s="28"/>
    </row>
    <row r="790" spans="1:38" ht="37.5">
      <c r="A790" s="104" t="s">
        <v>15</v>
      </c>
      <c r="B790" s="104" t="s">
        <v>6</v>
      </c>
      <c r="D790" s="42"/>
      <c r="F790" s="28" t="s">
        <v>278</v>
      </c>
      <c r="G790" s="28" t="s">
        <v>1803</v>
      </c>
      <c r="H790" s="28"/>
      <c r="I790" s="28"/>
      <c r="J790" s="28"/>
      <c r="K790" s="28"/>
      <c r="L790" s="28"/>
      <c r="M790" s="106" t="s">
        <v>6459</v>
      </c>
      <c r="N790" s="332"/>
      <c r="O790" s="28"/>
      <c r="P790" s="28"/>
      <c r="Q790" s="28"/>
      <c r="S790" s="112">
        <v>0.16</v>
      </c>
      <c r="T790" s="114">
        <v>2028</v>
      </c>
      <c r="U790" s="110">
        <v>7564946</v>
      </c>
      <c r="V790" s="110"/>
      <c r="W790" s="110">
        <v>7564946</v>
      </c>
      <c r="X790" s="111">
        <v>1</v>
      </c>
      <c r="Y790" s="112">
        <v>0</v>
      </c>
      <c r="Z790" s="110">
        <v>6354554.6399999997</v>
      </c>
      <c r="AA790" s="110">
        <v>368004.0026276838</v>
      </c>
      <c r="AB790" s="110">
        <v>842387.35737231653</v>
      </c>
      <c r="AC790" s="110">
        <v>0</v>
      </c>
      <c r="AD790" s="110">
        <v>0</v>
      </c>
      <c r="AE790" s="42" t="s">
        <v>578</v>
      </c>
      <c r="AF790" s="104" t="s">
        <v>765</v>
      </c>
      <c r="AG790" t="s">
        <v>8208</v>
      </c>
      <c r="AH790">
        <v>0</v>
      </c>
      <c r="AI790" s="495">
        <v>-201256.25027230434</v>
      </c>
      <c r="AK790" s="28"/>
      <c r="AL790" s="28"/>
    </row>
    <row r="791" spans="1:38" ht="37.5">
      <c r="A791" s="104" t="s">
        <v>15</v>
      </c>
      <c r="B791" s="104" t="s">
        <v>6</v>
      </c>
      <c r="D791" s="42"/>
      <c r="F791" s="28" t="s">
        <v>278</v>
      </c>
      <c r="G791" s="28" t="s">
        <v>1803</v>
      </c>
      <c r="H791" s="28"/>
      <c r="I791" s="28"/>
      <c r="J791" s="28"/>
      <c r="K791" s="28"/>
      <c r="L791" s="28"/>
      <c r="M791" s="106" t="s">
        <v>6459</v>
      </c>
      <c r="N791" s="332"/>
      <c r="O791" s="28"/>
      <c r="P791" s="28"/>
      <c r="Q791" s="28"/>
      <c r="S791" s="112">
        <v>0.16</v>
      </c>
      <c r="T791" s="114">
        <v>2028</v>
      </c>
      <c r="U791" s="110">
        <v>1405697</v>
      </c>
      <c r="V791" s="110"/>
      <c r="W791" s="110">
        <v>1405697</v>
      </c>
      <c r="X791" s="111">
        <v>1</v>
      </c>
      <c r="Y791" s="112">
        <v>0</v>
      </c>
      <c r="Z791" s="110">
        <v>1180785.48</v>
      </c>
      <c r="AA791" s="110">
        <v>53386.520000000019</v>
      </c>
      <c r="AB791" s="110">
        <v>171525</v>
      </c>
      <c r="AC791" s="110">
        <v>0</v>
      </c>
      <c r="AD791" s="110">
        <v>0</v>
      </c>
      <c r="AE791" s="42" t="s">
        <v>578</v>
      </c>
      <c r="AF791" s="104" t="s">
        <v>765</v>
      </c>
      <c r="AG791" t="s">
        <v>8209</v>
      </c>
      <c r="AH791">
        <v>0</v>
      </c>
      <c r="AI791" s="495">
        <v>-40979.340473054748</v>
      </c>
      <c r="AK791" s="28"/>
      <c r="AL791" s="28"/>
    </row>
    <row r="792" spans="1:38" ht="37.5">
      <c r="A792" s="104" t="s">
        <v>15</v>
      </c>
      <c r="B792" s="104" t="s">
        <v>6</v>
      </c>
      <c r="D792" s="42"/>
      <c r="F792" s="28" t="s">
        <v>278</v>
      </c>
      <c r="G792" s="28" t="s">
        <v>1803</v>
      </c>
      <c r="H792" s="28"/>
      <c r="I792" s="28"/>
      <c r="J792" s="28"/>
      <c r="K792" s="28"/>
      <c r="L792" s="28"/>
      <c r="M792" s="106" t="s">
        <v>6475</v>
      </c>
      <c r="N792" s="332"/>
      <c r="O792" s="28"/>
      <c r="P792" s="28"/>
      <c r="Q792" s="28"/>
      <c r="S792" s="112">
        <v>0.16</v>
      </c>
      <c r="T792" s="114">
        <v>2028</v>
      </c>
      <c r="U792" s="110">
        <v>7564946</v>
      </c>
      <c r="V792" s="110"/>
      <c r="W792" s="110">
        <v>7564946</v>
      </c>
      <c r="X792" s="111">
        <v>1</v>
      </c>
      <c r="Y792" s="112">
        <v>0</v>
      </c>
      <c r="Z792" s="110">
        <v>6354554.6399999997</v>
      </c>
      <c r="AA792" s="110">
        <v>699850.87861860264</v>
      </c>
      <c r="AB792" s="110">
        <v>510540.48138139769</v>
      </c>
      <c r="AC792" s="110">
        <v>0</v>
      </c>
      <c r="AD792" s="110">
        <v>0</v>
      </c>
      <c r="AE792" s="42" t="s">
        <v>580</v>
      </c>
      <c r="AF792" s="104" t="s">
        <v>765</v>
      </c>
      <c r="AG792" t="s">
        <v>8210</v>
      </c>
      <c r="AH792">
        <v>0</v>
      </c>
      <c r="AI792" s="495">
        <v>-395628.03130377858</v>
      </c>
      <c r="AK792" s="28"/>
      <c r="AL792" s="28"/>
    </row>
    <row r="793" spans="1:38" ht="37.5">
      <c r="A793" s="104" t="s">
        <v>15</v>
      </c>
      <c r="B793" s="104" t="s">
        <v>6</v>
      </c>
      <c r="D793" s="42"/>
      <c r="F793" s="28" t="s">
        <v>278</v>
      </c>
      <c r="G793" s="28" t="s">
        <v>1803</v>
      </c>
      <c r="H793" s="28"/>
      <c r="I793" s="28"/>
      <c r="J793" s="28"/>
      <c r="K793" s="28"/>
      <c r="L793" s="28"/>
      <c r="M793" s="106" t="s">
        <v>6475</v>
      </c>
      <c r="N793" s="332"/>
      <c r="O793" s="28"/>
      <c r="P793" s="28"/>
      <c r="Q793" s="28"/>
      <c r="S793" s="112">
        <v>0.16</v>
      </c>
      <c r="T793" s="114">
        <v>2028</v>
      </c>
      <c r="U793" s="110">
        <v>1405697</v>
      </c>
      <c r="V793" s="110"/>
      <c r="W793" s="110">
        <v>1405697</v>
      </c>
      <c r="X793" s="111">
        <v>1</v>
      </c>
      <c r="Y793" s="112">
        <v>0</v>
      </c>
      <c r="Z793" s="110">
        <v>1180785.48</v>
      </c>
      <c r="AA793" s="110">
        <v>120956.52000000002</v>
      </c>
      <c r="AB793" s="110">
        <v>103955</v>
      </c>
      <c r="AC793" s="110">
        <v>0</v>
      </c>
      <c r="AD793" s="110">
        <v>0</v>
      </c>
      <c r="AE793" s="42" t="s">
        <v>580</v>
      </c>
      <c r="AF793" s="104" t="s">
        <v>765</v>
      </c>
      <c r="AG793" t="s">
        <v>8211</v>
      </c>
      <c r="AH793">
        <v>0</v>
      </c>
      <c r="AI793" s="495">
        <v>-80556.808899665135</v>
      </c>
      <c r="AK793" s="28"/>
      <c r="AL793" s="28"/>
    </row>
    <row r="794" spans="1:38" ht="37.5">
      <c r="A794" s="104" t="s">
        <v>26</v>
      </c>
      <c r="B794" s="104" t="s">
        <v>11</v>
      </c>
      <c r="D794" s="42"/>
      <c r="F794" s="28" t="s">
        <v>1085</v>
      </c>
      <c r="G794" s="28" t="s">
        <v>1360</v>
      </c>
      <c r="H794" s="28"/>
      <c r="I794" s="28" t="s">
        <v>21</v>
      </c>
      <c r="J794" s="28"/>
      <c r="K794" s="28"/>
      <c r="L794" s="28"/>
      <c r="M794" s="106" t="s">
        <v>6237</v>
      </c>
      <c r="N794" s="332"/>
      <c r="O794" s="28"/>
      <c r="P794" s="28"/>
      <c r="Q794" s="28"/>
      <c r="S794" s="112">
        <v>1</v>
      </c>
      <c r="T794" s="114">
        <v>2028</v>
      </c>
      <c r="U794" s="110">
        <v>1052819</v>
      </c>
      <c r="V794" s="110"/>
      <c r="W794" s="110">
        <v>1052819</v>
      </c>
      <c r="X794" s="111">
        <v>1</v>
      </c>
      <c r="Y794" s="112">
        <v>0</v>
      </c>
      <c r="Z794" s="110">
        <v>0</v>
      </c>
      <c r="AA794" s="110">
        <v>1043065.1603552593</v>
      </c>
      <c r="AB794" s="110">
        <v>9753.8396447406849</v>
      </c>
      <c r="AC794" s="110">
        <v>0</v>
      </c>
      <c r="AD794" s="110">
        <v>0</v>
      </c>
      <c r="AE794" s="42" t="s">
        <v>1887</v>
      </c>
      <c r="AF794" s="104" t="s">
        <v>764</v>
      </c>
      <c r="AG794" t="s">
        <v>8217</v>
      </c>
      <c r="AH794">
        <v>0</v>
      </c>
      <c r="AI794" s="495">
        <v>-9753.8396447406776</v>
      </c>
      <c r="AK794" s="28"/>
      <c r="AL794" s="28"/>
    </row>
    <row r="795" spans="1:38" ht="37.5">
      <c r="A795" s="104" t="s">
        <v>26</v>
      </c>
      <c r="B795" s="104" t="s">
        <v>11</v>
      </c>
      <c r="D795" s="42"/>
      <c r="F795" s="28" t="s">
        <v>1085</v>
      </c>
      <c r="G795" s="28" t="s">
        <v>1360</v>
      </c>
      <c r="H795" s="28"/>
      <c r="I795" s="28" t="s">
        <v>21</v>
      </c>
      <c r="J795" s="28"/>
      <c r="K795" s="28"/>
      <c r="L795" s="28"/>
      <c r="M795" s="106" t="s">
        <v>6760</v>
      </c>
      <c r="N795" s="332"/>
      <c r="O795" s="28"/>
      <c r="P795" s="28"/>
      <c r="Q795" s="28"/>
      <c r="S795" s="112">
        <v>1</v>
      </c>
      <c r="T795" s="114">
        <v>2028</v>
      </c>
      <c r="U795" s="110">
        <v>1052819</v>
      </c>
      <c r="V795" s="110"/>
      <c r="W795" s="110">
        <v>1052819</v>
      </c>
      <c r="X795" s="111">
        <v>1</v>
      </c>
      <c r="Y795" s="112">
        <v>0</v>
      </c>
      <c r="Z795" s="110">
        <v>0</v>
      </c>
      <c r="AA795" s="110">
        <v>564434.92889210186</v>
      </c>
      <c r="AB795" s="110">
        <v>488384.07110789814</v>
      </c>
      <c r="AC795" s="110">
        <v>0</v>
      </c>
      <c r="AD795" s="110">
        <v>0</v>
      </c>
      <c r="AE795" s="42" t="s">
        <v>1888</v>
      </c>
      <c r="AF795" s="104" t="s">
        <v>764</v>
      </c>
      <c r="AG795" t="s">
        <v>8218</v>
      </c>
      <c r="AH795">
        <v>0</v>
      </c>
      <c r="AI795" s="495">
        <v>-66355.876566105551</v>
      </c>
      <c r="AK795" s="28"/>
      <c r="AL795" s="28"/>
    </row>
    <row r="796" spans="1:38" ht="37.5">
      <c r="A796" s="104" t="s">
        <v>26</v>
      </c>
      <c r="B796" s="104" t="s">
        <v>11</v>
      </c>
      <c r="D796" s="42"/>
      <c r="F796" s="28" t="s">
        <v>1086</v>
      </c>
      <c r="G796" s="28" t="s">
        <v>1361</v>
      </c>
      <c r="H796" s="28"/>
      <c r="I796" s="28" t="s">
        <v>21</v>
      </c>
      <c r="J796" s="28"/>
      <c r="K796" s="28"/>
      <c r="L796" s="28"/>
      <c r="M796" s="106" t="s">
        <v>6761</v>
      </c>
      <c r="N796" s="332"/>
      <c r="O796" s="28"/>
      <c r="P796" s="28"/>
      <c r="Q796" s="28"/>
      <c r="S796" s="112">
        <v>1</v>
      </c>
      <c r="T796" s="114">
        <v>2028</v>
      </c>
      <c r="U796" s="110">
        <v>1751099</v>
      </c>
      <c r="V796" s="110"/>
      <c r="W796" s="110">
        <v>1751099</v>
      </c>
      <c r="X796" s="111">
        <v>1</v>
      </c>
      <c r="Y796" s="112">
        <v>0</v>
      </c>
      <c r="Z796" s="110">
        <v>0</v>
      </c>
      <c r="AA796" s="110">
        <v>607787.99999999977</v>
      </c>
      <c r="AB796" s="110">
        <v>1143311.0000000002</v>
      </c>
      <c r="AC796" s="110">
        <v>0</v>
      </c>
      <c r="AD796" s="110">
        <v>0</v>
      </c>
      <c r="AE796" s="42" t="s">
        <v>1889</v>
      </c>
      <c r="AF796" s="104" t="s">
        <v>764</v>
      </c>
      <c r="AG796" t="s">
        <v>8219</v>
      </c>
      <c r="AH796">
        <v>0</v>
      </c>
      <c r="AI796" s="495">
        <v>51271.469999999994</v>
      </c>
      <c r="AK796" s="28"/>
      <c r="AL796" s="28"/>
    </row>
    <row r="797" spans="1:38" ht="13">
      <c r="A797" s="104" t="s">
        <v>15</v>
      </c>
      <c r="B797" s="104" t="s">
        <v>6</v>
      </c>
      <c r="D797" s="42"/>
      <c r="F797" s="28" t="s">
        <v>436</v>
      </c>
      <c r="G797" s="28" t="s">
        <v>1813</v>
      </c>
      <c r="H797" s="28"/>
      <c r="I797" s="28"/>
      <c r="J797" s="28"/>
      <c r="K797" s="28"/>
      <c r="L797" s="28"/>
      <c r="M797" s="106" t="s">
        <v>6475</v>
      </c>
      <c r="N797" s="332"/>
      <c r="O797" s="28"/>
      <c r="P797" s="28"/>
      <c r="Q797" s="28"/>
      <c r="S797" s="112">
        <v>0.215</v>
      </c>
      <c r="T797" s="114">
        <v>2028</v>
      </c>
      <c r="U797" s="110">
        <v>1560450</v>
      </c>
      <c r="V797" s="110"/>
      <c r="W797" s="110">
        <v>1560450</v>
      </c>
      <c r="X797" s="111">
        <v>1</v>
      </c>
      <c r="Y797" s="112">
        <v>0</v>
      </c>
      <c r="Z797" s="110">
        <v>1224953.25</v>
      </c>
      <c r="AA797" s="110">
        <v>124349.32046783995</v>
      </c>
      <c r="AB797" s="110">
        <v>211147.42953216005</v>
      </c>
      <c r="AC797" s="110">
        <v>0</v>
      </c>
      <c r="AD797" s="110">
        <v>0</v>
      </c>
      <c r="AE797" s="42" t="s">
        <v>580</v>
      </c>
      <c r="AF797" s="104" t="s">
        <v>765</v>
      </c>
      <c r="AG797" t="s">
        <v>8220</v>
      </c>
      <c r="AH797">
        <v>0</v>
      </c>
      <c r="AI797" s="495">
        <v>-163622.3667017241</v>
      </c>
      <c r="AK797" s="28"/>
      <c r="AL797" s="28"/>
    </row>
    <row r="798" spans="1:38" ht="13">
      <c r="A798" s="104" t="s">
        <v>15</v>
      </c>
      <c r="B798" s="104" t="s">
        <v>6</v>
      </c>
      <c r="D798" s="42"/>
      <c r="F798" s="28" t="s">
        <v>1066</v>
      </c>
      <c r="G798" s="28" t="s">
        <v>1815</v>
      </c>
      <c r="H798" s="28"/>
      <c r="I798" s="28"/>
      <c r="J798" s="28"/>
      <c r="K798" s="28"/>
      <c r="L798" s="28"/>
      <c r="M798" s="106" t="s">
        <v>6475</v>
      </c>
      <c r="N798" s="332"/>
      <c r="O798" s="28"/>
      <c r="P798" s="28"/>
      <c r="Q798" s="28"/>
      <c r="S798" s="112">
        <v>0.8</v>
      </c>
      <c r="T798" s="114">
        <v>2028</v>
      </c>
      <c r="U798" s="110">
        <v>1846658.58</v>
      </c>
      <c r="V798" s="110"/>
      <c r="W798" s="110">
        <v>1846658.58</v>
      </c>
      <c r="X798" s="111">
        <v>1</v>
      </c>
      <c r="Y798" s="112">
        <v>0</v>
      </c>
      <c r="Z798" s="110">
        <v>369331.71599999996</v>
      </c>
      <c r="AA798" s="110">
        <v>547559.97382175853</v>
      </c>
      <c r="AB798" s="110">
        <v>929766.89017824153</v>
      </c>
      <c r="AC798" s="110">
        <v>0</v>
      </c>
      <c r="AD798" s="110">
        <v>0</v>
      </c>
      <c r="AE798" s="42" t="s">
        <v>580</v>
      </c>
      <c r="AF798" s="104" t="s">
        <v>765</v>
      </c>
      <c r="AG798" t="s">
        <v>8246</v>
      </c>
      <c r="AH798">
        <v>0</v>
      </c>
      <c r="AI798" s="495">
        <v>-720494.96121710876</v>
      </c>
      <c r="AK798" s="28"/>
      <c r="AL798" s="28"/>
    </row>
    <row r="799" spans="1:38" ht="13">
      <c r="A799" s="104" t="s">
        <v>15</v>
      </c>
      <c r="B799" s="104" t="s">
        <v>6</v>
      </c>
      <c r="D799" s="42"/>
      <c r="F799" s="28" t="s">
        <v>729</v>
      </c>
      <c r="G799" s="28" t="s">
        <v>1815</v>
      </c>
      <c r="H799" s="28"/>
      <c r="I799" s="28"/>
      <c r="J799" s="28"/>
      <c r="K799" s="28"/>
      <c r="L799" s="28"/>
      <c r="M799" s="106" t="s">
        <v>6475</v>
      </c>
      <c r="N799" s="332"/>
      <c r="O799" s="28"/>
      <c r="P799" s="28"/>
      <c r="Q799" s="28"/>
      <c r="S799" s="112">
        <v>0.8</v>
      </c>
      <c r="T799" s="114">
        <v>2028</v>
      </c>
      <c r="U799" s="110">
        <v>126382.55</v>
      </c>
      <c r="V799" s="110"/>
      <c r="W799" s="110">
        <v>126382.55</v>
      </c>
      <c r="X799" s="111">
        <v>1</v>
      </c>
      <c r="Y799" s="112">
        <v>0</v>
      </c>
      <c r="Z799" s="110">
        <v>25276.509999999995</v>
      </c>
      <c r="AA799" s="110">
        <v>37474.185276591357</v>
      </c>
      <c r="AB799" s="110">
        <v>63631.854723408651</v>
      </c>
      <c r="AC799" s="110">
        <v>0</v>
      </c>
      <c r="AD799" s="110">
        <v>0</v>
      </c>
      <c r="AE799" s="42" t="s">
        <v>580</v>
      </c>
      <c r="AF799" s="104" t="s">
        <v>765</v>
      </c>
      <c r="AG799" t="s">
        <v>8247</v>
      </c>
      <c r="AH799">
        <v>0</v>
      </c>
      <c r="AI799" s="495">
        <v>-49309.597045691735</v>
      </c>
      <c r="AK799" s="28"/>
      <c r="AL799" s="28"/>
    </row>
    <row r="800" spans="1:38" ht="13">
      <c r="A800" s="104" t="s">
        <v>15</v>
      </c>
      <c r="B800" s="104" t="s">
        <v>6</v>
      </c>
      <c r="D800" s="42"/>
      <c r="F800" s="28" t="s">
        <v>732</v>
      </c>
      <c r="G800" s="28" t="s">
        <v>1815</v>
      </c>
      <c r="H800" s="28"/>
      <c r="I800" s="28"/>
      <c r="J800" s="28"/>
      <c r="K800" s="28"/>
      <c r="L800" s="28"/>
      <c r="M800" s="106" t="s">
        <v>6475</v>
      </c>
      <c r="N800" s="332"/>
      <c r="O800" s="28"/>
      <c r="P800" s="28"/>
      <c r="Q800" s="28"/>
      <c r="S800" s="112">
        <v>0.8</v>
      </c>
      <c r="T800" s="114">
        <v>2028</v>
      </c>
      <c r="U800" s="110">
        <v>2705170.99</v>
      </c>
      <c r="V800" s="110"/>
      <c r="W800" s="110">
        <v>2705170.99</v>
      </c>
      <c r="X800" s="111">
        <v>1</v>
      </c>
      <c r="Y800" s="112">
        <v>0</v>
      </c>
      <c r="Z800" s="110">
        <v>541034.19799999997</v>
      </c>
      <c r="AA800" s="110">
        <v>802120.85358398024</v>
      </c>
      <c r="AB800" s="110">
        <v>1362015.93841602</v>
      </c>
      <c r="AC800" s="110">
        <v>0</v>
      </c>
      <c r="AD800" s="110">
        <v>0</v>
      </c>
      <c r="AE800" s="42" t="s">
        <v>580</v>
      </c>
      <c r="AF800" s="104" t="s">
        <v>765</v>
      </c>
      <c r="AG800" t="s">
        <v>8248</v>
      </c>
      <c r="AH800">
        <v>0</v>
      </c>
      <c r="AI800" s="495">
        <v>-1055453.3949235475</v>
      </c>
      <c r="AK800" s="28"/>
      <c r="AL800" s="28"/>
    </row>
    <row r="801" spans="1:38" ht="25">
      <c r="A801" s="104" t="s">
        <v>15</v>
      </c>
      <c r="B801" s="104" t="s">
        <v>6</v>
      </c>
      <c r="D801" s="42"/>
      <c r="F801" s="28" t="s">
        <v>766</v>
      </c>
      <c r="G801" s="28" t="s">
        <v>1144</v>
      </c>
      <c r="H801" s="28"/>
      <c r="I801" s="28"/>
      <c r="J801" s="28"/>
      <c r="K801" s="28"/>
      <c r="L801" s="28"/>
      <c r="M801" s="106" t="s">
        <v>6505</v>
      </c>
      <c r="N801" s="332"/>
      <c r="O801" s="28"/>
      <c r="P801" s="28"/>
      <c r="Q801" s="28"/>
      <c r="S801" s="112">
        <v>0.91</v>
      </c>
      <c r="T801" s="114">
        <v>2035</v>
      </c>
      <c r="U801" s="110">
        <v>843992.96</v>
      </c>
      <c r="V801" s="110"/>
      <c r="W801" s="110">
        <v>843992.96</v>
      </c>
      <c r="X801" s="111">
        <v>0.58823529411764708</v>
      </c>
      <c r="Y801" s="112">
        <v>0.41176470588235292</v>
      </c>
      <c r="Z801" s="110">
        <v>75959.36639999997</v>
      </c>
      <c r="AA801" s="110">
        <v>497893.96767203289</v>
      </c>
      <c r="AB801" s="110">
        <v>158905.66231056891</v>
      </c>
      <c r="AC801" s="110">
        <v>111233.96361739823</v>
      </c>
      <c r="AD801" s="110">
        <v>0</v>
      </c>
      <c r="AE801" s="42" t="s">
        <v>579</v>
      </c>
      <c r="AF801" s="104" t="s">
        <v>765</v>
      </c>
      <c r="AG801" t="s">
        <v>8256</v>
      </c>
      <c r="AH801">
        <v>0</v>
      </c>
      <c r="AI801" s="495">
        <v>-116200.38677490641</v>
      </c>
      <c r="AK801" s="28"/>
      <c r="AL801" s="28"/>
    </row>
    <row r="802" spans="1:38" ht="37.5">
      <c r="A802" s="104" t="s">
        <v>15</v>
      </c>
      <c r="B802" s="104" t="s">
        <v>6</v>
      </c>
      <c r="D802" s="42"/>
      <c r="F802" s="28" t="s">
        <v>1493</v>
      </c>
      <c r="G802" s="28" t="s">
        <v>1838</v>
      </c>
      <c r="H802" s="28"/>
      <c r="I802" s="28" t="s">
        <v>17</v>
      </c>
      <c r="J802" s="28"/>
      <c r="K802" s="28"/>
      <c r="L802" s="28"/>
      <c r="M802" s="106" t="s">
        <v>6429</v>
      </c>
      <c r="N802" s="332"/>
      <c r="O802" s="28"/>
      <c r="P802" s="28"/>
      <c r="Q802" s="28"/>
      <c r="S802" s="112">
        <v>0.47</v>
      </c>
      <c r="T802" s="114">
        <v>2028</v>
      </c>
      <c r="U802" s="110">
        <v>4600000</v>
      </c>
      <c r="V802" s="110"/>
      <c r="W802" s="110">
        <v>4600000</v>
      </c>
      <c r="X802" s="111">
        <v>1</v>
      </c>
      <c r="Y802" s="112">
        <v>0</v>
      </c>
      <c r="Z802" s="110">
        <v>2438000</v>
      </c>
      <c r="AA802" s="110">
        <v>930840.59487294685</v>
      </c>
      <c r="AB802" s="110">
        <v>1231159.4051270531</v>
      </c>
      <c r="AC802" s="110">
        <v>0</v>
      </c>
      <c r="AD802" s="110">
        <v>0</v>
      </c>
      <c r="AE802" s="42" t="s">
        <v>577</v>
      </c>
      <c r="AF802" s="104" t="s">
        <v>765</v>
      </c>
      <c r="AG802" t="s">
        <v>8262</v>
      </c>
      <c r="AH802">
        <v>0</v>
      </c>
      <c r="AI802" s="495">
        <v>-352064.69878779521</v>
      </c>
      <c r="AK802" s="28"/>
      <c r="AL802" s="28"/>
    </row>
    <row r="803" spans="1:38" ht="62.5">
      <c r="A803" s="104" t="s">
        <v>15</v>
      </c>
      <c r="B803" s="104" t="s">
        <v>6</v>
      </c>
      <c r="D803" s="42"/>
      <c r="F803" s="28" t="s">
        <v>744</v>
      </c>
      <c r="G803" s="28" t="s">
        <v>1138</v>
      </c>
      <c r="H803" s="28"/>
      <c r="I803" s="28" t="s">
        <v>16</v>
      </c>
      <c r="J803" s="28"/>
      <c r="K803" s="28"/>
      <c r="L803" s="28"/>
      <c r="M803" s="106" t="s">
        <v>6505</v>
      </c>
      <c r="N803" s="332"/>
      <c r="O803" s="28"/>
      <c r="P803" s="28"/>
      <c r="Q803" s="28"/>
      <c r="S803" s="112">
        <v>0.18</v>
      </c>
      <c r="T803" s="114">
        <v>2028</v>
      </c>
      <c r="U803" s="110">
        <v>6416020</v>
      </c>
      <c r="V803" s="110"/>
      <c r="W803" s="110">
        <v>6416020</v>
      </c>
      <c r="X803" s="111">
        <v>1</v>
      </c>
      <c r="Y803" s="112">
        <v>0</v>
      </c>
      <c r="Z803" s="110">
        <v>5261136.4000000004</v>
      </c>
      <c r="AA803" s="110">
        <v>689412.76409550011</v>
      </c>
      <c r="AB803" s="110">
        <v>465470.83590449952</v>
      </c>
      <c r="AC803" s="110">
        <v>0</v>
      </c>
      <c r="AD803" s="110">
        <v>0</v>
      </c>
      <c r="AE803" s="42" t="s">
        <v>579</v>
      </c>
      <c r="AF803" s="104" t="s">
        <v>765</v>
      </c>
      <c r="AG803" t="s">
        <v>8275</v>
      </c>
      <c r="AH803">
        <v>0</v>
      </c>
      <c r="AI803" s="495">
        <v>-340377.3684214676</v>
      </c>
      <c r="AK803" s="28"/>
      <c r="AL803" s="28"/>
    </row>
    <row r="804" spans="1:38" ht="62.5">
      <c r="A804" s="104" t="s">
        <v>15</v>
      </c>
      <c r="B804" s="104" t="s">
        <v>6</v>
      </c>
      <c r="D804" s="42"/>
      <c r="F804" s="28" t="s">
        <v>744</v>
      </c>
      <c r="G804" s="28" t="s">
        <v>1138</v>
      </c>
      <c r="H804" s="28"/>
      <c r="I804" s="28"/>
      <c r="J804" s="28"/>
      <c r="K804" s="28"/>
      <c r="L804" s="28"/>
      <c r="M804" s="106" t="s">
        <v>6505</v>
      </c>
      <c r="N804" s="332"/>
      <c r="O804" s="28"/>
      <c r="P804" s="28"/>
      <c r="Q804" s="28"/>
      <c r="S804" s="112">
        <v>0.18</v>
      </c>
      <c r="T804" s="114">
        <v>2028</v>
      </c>
      <c r="U804" s="110">
        <v>7018501</v>
      </c>
      <c r="V804" s="110"/>
      <c r="W804" s="110">
        <v>7018501</v>
      </c>
      <c r="X804" s="111">
        <v>1</v>
      </c>
      <c r="Y804" s="112">
        <v>0</v>
      </c>
      <c r="Z804" s="110">
        <v>5755170.8200000003</v>
      </c>
      <c r="AA804" s="110">
        <v>758230.19367371779</v>
      </c>
      <c r="AB804" s="110">
        <v>505099.98632628191</v>
      </c>
      <c r="AC804" s="110">
        <v>0</v>
      </c>
      <c r="AD804" s="110">
        <v>0</v>
      </c>
      <c r="AE804" s="42" t="s">
        <v>579</v>
      </c>
      <c r="AF804" s="104" t="s">
        <v>765</v>
      </c>
      <c r="AG804" t="s">
        <v>8276</v>
      </c>
      <c r="AH804">
        <v>0</v>
      </c>
      <c r="AI804" s="495">
        <v>-369356.33958973282</v>
      </c>
      <c r="AK804" s="28"/>
      <c r="AL804" s="28"/>
    </row>
    <row r="805" spans="1:38" ht="25">
      <c r="A805" s="104" t="s">
        <v>15</v>
      </c>
      <c r="B805" s="104" t="s">
        <v>5</v>
      </c>
      <c r="D805" s="42"/>
      <c r="F805" s="28" t="s">
        <v>271</v>
      </c>
      <c r="G805" s="28" t="s">
        <v>1805</v>
      </c>
      <c r="H805" s="28"/>
      <c r="I805" s="28"/>
      <c r="J805" s="28"/>
      <c r="K805" s="28"/>
      <c r="L805" s="28"/>
      <c r="M805" s="106" t="s">
        <v>6435</v>
      </c>
      <c r="N805" s="332"/>
      <c r="O805" s="28"/>
      <c r="P805" s="28"/>
      <c r="Q805" s="28"/>
      <c r="S805" s="112">
        <v>0.11</v>
      </c>
      <c r="T805" s="114">
        <v>2035</v>
      </c>
      <c r="U805" s="110">
        <v>17245004</v>
      </c>
      <c r="V805" s="110"/>
      <c r="W805" s="110">
        <v>17245004</v>
      </c>
      <c r="X805" s="111">
        <v>0.58823529411764708</v>
      </c>
      <c r="Y805" s="112">
        <v>0.41176470588235292</v>
      </c>
      <c r="Z805" s="110">
        <v>15348053.560000001</v>
      </c>
      <c r="AA805" s="110">
        <v>1.1622564867138863E-2</v>
      </c>
      <c r="AB805" s="110">
        <v>1115853.1931631968</v>
      </c>
      <c r="AC805" s="110">
        <v>781097.23521423771</v>
      </c>
      <c r="AD805" s="110">
        <v>0</v>
      </c>
      <c r="AE805" s="42" t="s">
        <v>608</v>
      </c>
      <c r="AF805" s="104" t="s">
        <v>765</v>
      </c>
      <c r="AG805" t="s">
        <v>8284</v>
      </c>
      <c r="AH805">
        <v>0</v>
      </c>
      <c r="AI805" s="495">
        <v>-645879.79052314651</v>
      </c>
      <c r="AK805" s="28"/>
      <c r="AL805" s="28"/>
    </row>
    <row r="806" spans="1:38" ht="25">
      <c r="A806" s="104" t="s">
        <v>15</v>
      </c>
      <c r="B806" s="104" t="s">
        <v>6</v>
      </c>
      <c r="D806" s="42"/>
      <c r="F806" s="28" t="s">
        <v>733</v>
      </c>
      <c r="G806" s="28" t="s">
        <v>1146</v>
      </c>
      <c r="H806" s="28"/>
      <c r="I806" s="28"/>
      <c r="J806" s="28"/>
      <c r="K806" s="28"/>
      <c r="L806" s="28"/>
      <c r="M806" s="106" t="s">
        <v>6562</v>
      </c>
      <c r="N806" s="332"/>
      <c r="O806" s="28"/>
      <c r="P806" s="28"/>
      <c r="Q806" s="28"/>
      <c r="S806" s="112">
        <v>0.78</v>
      </c>
      <c r="T806" s="114">
        <v>2035</v>
      </c>
      <c r="U806" s="110">
        <v>137581</v>
      </c>
      <c r="V806" s="110"/>
      <c r="W806" s="110">
        <v>137581</v>
      </c>
      <c r="X806" s="111">
        <v>0.58823529411764708</v>
      </c>
      <c r="Y806" s="112">
        <v>0.41176470588235292</v>
      </c>
      <c r="Z806" s="110">
        <v>30267.819999999996</v>
      </c>
      <c r="AA806" s="110">
        <v>0</v>
      </c>
      <c r="AB806" s="110">
        <v>63125.400000000009</v>
      </c>
      <c r="AC806" s="110">
        <v>44187.78</v>
      </c>
      <c r="AD806" s="110">
        <v>0</v>
      </c>
      <c r="AE806" s="42" t="s">
        <v>587</v>
      </c>
      <c r="AF806" s="104" t="s">
        <v>764</v>
      </c>
      <c r="AG806" t="s">
        <v>8287</v>
      </c>
      <c r="AH806">
        <v>0</v>
      </c>
      <c r="AI806" s="495">
        <v>-36284.748861483095</v>
      </c>
      <c r="AK806" s="28"/>
      <c r="AL806" s="28"/>
    </row>
    <row r="807" spans="1:38" ht="50">
      <c r="A807" s="104" t="s">
        <v>15</v>
      </c>
      <c r="B807" s="104" t="s">
        <v>6</v>
      </c>
      <c r="D807" s="42"/>
      <c r="F807" s="28" t="s">
        <v>362</v>
      </c>
      <c r="G807" s="28" t="s">
        <v>1141</v>
      </c>
      <c r="H807" s="28"/>
      <c r="I807" s="28"/>
      <c r="J807" s="28"/>
      <c r="K807" s="28"/>
      <c r="L807" s="28"/>
      <c r="M807" s="106" t="s">
        <v>6475</v>
      </c>
      <c r="N807" s="332"/>
      <c r="O807" s="28"/>
      <c r="P807" s="28"/>
      <c r="Q807" s="28"/>
      <c r="S807" s="112">
        <v>0.31</v>
      </c>
      <c r="T807" s="114">
        <v>2028</v>
      </c>
      <c r="U807" s="110">
        <v>15524746</v>
      </c>
      <c r="V807" s="110"/>
      <c r="W807" s="110">
        <v>15524746</v>
      </c>
      <c r="X807" s="111">
        <v>1</v>
      </c>
      <c r="Y807" s="112">
        <v>0</v>
      </c>
      <c r="Z807" s="110">
        <v>10712074.739999998</v>
      </c>
      <c r="AA807" s="110">
        <v>3567560.0482931845</v>
      </c>
      <c r="AB807" s="110">
        <v>1245111.2117068172</v>
      </c>
      <c r="AC807" s="110">
        <v>0</v>
      </c>
      <c r="AD807" s="110">
        <v>0</v>
      </c>
      <c r="AE807" s="42" t="s">
        <v>580</v>
      </c>
      <c r="AF807" s="104" t="s">
        <v>765</v>
      </c>
      <c r="AG807" t="s">
        <v>8288</v>
      </c>
      <c r="AH807">
        <v>0</v>
      </c>
      <c r="AI807" s="495">
        <v>-964861.58376505761</v>
      </c>
      <c r="AK807" s="28"/>
      <c r="AL807" s="28"/>
    </row>
    <row r="808" spans="1:38" ht="50">
      <c r="A808" s="104" t="s">
        <v>15</v>
      </c>
      <c r="B808" s="104" t="s">
        <v>6</v>
      </c>
      <c r="D808" s="42"/>
      <c r="F808" s="28" t="s">
        <v>362</v>
      </c>
      <c r="G808" s="28" t="s">
        <v>1141</v>
      </c>
      <c r="H808" s="28"/>
      <c r="I808" s="28"/>
      <c r="J808" s="28"/>
      <c r="K808" s="28"/>
      <c r="L808" s="28"/>
      <c r="M808" s="106" t="s">
        <v>6475</v>
      </c>
      <c r="N808" s="332"/>
      <c r="O808" s="28"/>
      <c r="P808" s="28"/>
      <c r="Q808" s="28"/>
      <c r="S808" s="112">
        <v>0.31</v>
      </c>
      <c r="T808" s="114">
        <v>2028</v>
      </c>
      <c r="U808" s="110">
        <v>28212203.880000003</v>
      </c>
      <c r="V808" s="110"/>
      <c r="W808" s="110">
        <v>28212203.880000003</v>
      </c>
      <c r="X808" s="111">
        <v>1</v>
      </c>
      <c r="Y808" s="112">
        <v>0</v>
      </c>
      <c r="Z808" s="110">
        <v>19466420.677200001</v>
      </c>
      <c r="AA808" s="110">
        <v>6483116.1448045559</v>
      </c>
      <c r="AB808" s="110">
        <v>2262667.057995446</v>
      </c>
      <c r="AC808" s="110">
        <v>0</v>
      </c>
      <c r="AD808" s="110">
        <v>0</v>
      </c>
      <c r="AE808" s="42" t="s">
        <v>580</v>
      </c>
      <c r="AF808" s="104" t="s">
        <v>765</v>
      </c>
      <c r="AG808" t="s">
        <v>8289</v>
      </c>
      <c r="AH808">
        <v>0</v>
      </c>
      <c r="AI808" s="495">
        <v>-1753385.9631042918</v>
      </c>
      <c r="AK808" s="28"/>
      <c r="AL808" s="28"/>
    </row>
    <row r="809" spans="1:38" ht="37.5">
      <c r="A809" s="104" t="s">
        <v>15</v>
      </c>
      <c r="B809" s="104" t="s">
        <v>6</v>
      </c>
      <c r="D809" s="42"/>
      <c r="F809" s="28" t="s">
        <v>1306</v>
      </c>
      <c r="G809" s="28" t="s">
        <v>1139</v>
      </c>
      <c r="H809" s="28"/>
      <c r="I809" s="28"/>
      <c r="J809" s="28"/>
      <c r="K809" s="28"/>
      <c r="L809" s="28"/>
      <c r="M809" s="106" t="s">
        <v>6475</v>
      </c>
      <c r="N809" s="332"/>
      <c r="O809" s="28"/>
      <c r="P809" s="28"/>
      <c r="Q809" s="28"/>
      <c r="S809" s="112">
        <v>0.31</v>
      </c>
      <c r="T809" s="114">
        <v>2028</v>
      </c>
      <c r="U809" s="110">
        <v>832673</v>
      </c>
      <c r="V809" s="110"/>
      <c r="W809" s="110">
        <v>832673</v>
      </c>
      <c r="X809" s="111">
        <v>1</v>
      </c>
      <c r="Y809" s="112">
        <v>0</v>
      </c>
      <c r="Z809" s="110">
        <v>574544.37</v>
      </c>
      <c r="AA809" s="110">
        <v>149250.52712051442</v>
      </c>
      <c r="AB809" s="110">
        <v>108878.10287948558</v>
      </c>
      <c r="AC809" s="110">
        <v>0</v>
      </c>
      <c r="AD809" s="110">
        <v>0</v>
      </c>
      <c r="AE809" s="42" t="s">
        <v>580</v>
      </c>
      <c r="AF809" s="104" t="s">
        <v>765</v>
      </c>
      <c r="AG809" t="s">
        <v>8306</v>
      </c>
      <c r="AH809">
        <v>0</v>
      </c>
      <c r="AI809" s="495">
        <v>-84371.819797227639</v>
      </c>
      <c r="AK809" s="28"/>
      <c r="AL809" s="28"/>
    </row>
    <row r="810" spans="1:38" ht="37.5">
      <c r="A810" s="104" t="s">
        <v>15</v>
      </c>
      <c r="B810" s="104" t="s">
        <v>6</v>
      </c>
      <c r="D810" s="42"/>
      <c r="F810" s="28" t="s">
        <v>1306</v>
      </c>
      <c r="G810" s="28" t="s">
        <v>1139</v>
      </c>
      <c r="H810" s="28"/>
      <c r="I810" s="28"/>
      <c r="J810" s="28"/>
      <c r="K810" s="28"/>
      <c r="L810" s="28"/>
      <c r="M810" s="106" t="s">
        <v>6475</v>
      </c>
      <c r="N810" s="332"/>
      <c r="O810" s="28"/>
      <c r="P810" s="28"/>
      <c r="Q810" s="28"/>
      <c r="S810" s="112">
        <v>0.31</v>
      </c>
      <c r="T810" s="114">
        <v>2028</v>
      </c>
      <c r="U810" s="110">
        <v>3903978.09</v>
      </c>
      <c r="V810" s="110"/>
      <c r="W810" s="110">
        <v>3903978.09</v>
      </c>
      <c r="X810" s="111">
        <v>1</v>
      </c>
      <c r="Y810" s="112">
        <v>0</v>
      </c>
      <c r="Z810" s="110">
        <v>2693744.8820999996</v>
      </c>
      <c r="AA810" s="110">
        <v>699759.43473541085</v>
      </c>
      <c r="AB810" s="110">
        <v>510473.77316458942</v>
      </c>
      <c r="AC810" s="110">
        <v>0</v>
      </c>
      <c r="AD810" s="110">
        <v>0</v>
      </c>
      <c r="AE810" s="42" t="s">
        <v>580</v>
      </c>
      <c r="AF810" s="104" t="s">
        <v>765</v>
      </c>
      <c r="AG810" t="s">
        <v>8307</v>
      </c>
      <c r="AH810">
        <v>0</v>
      </c>
      <c r="AI810" s="495">
        <v>-395576.33777221717</v>
      </c>
      <c r="AK810" s="28"/>
      <c r="AL810" s="28"/>
    </row>
    <row r="811" spans="1:38" ht="37.5">
      <c r="A811" s="104" t="s">
        <v>5883</v>
      </c>
      <c r="B811" s="104" t="s">
        <v>10</v>
      </c>
      <c r="D811" s="42"/>
      <c r="F811" s="28" t="s">
        <v>1067</v>
      </c>
      <c r="G811" s="28" t="s">
        <v>1314</v>
      </c>
      <c r="H811" s="28"/>
      <c r="I811" s="28"/>
      <c r="J811" s="28"/>
      <c r="K811" s="28"/>
      <c r="L811" s="28"/>
      <c r="M811" s="106" t="s">
        <v>5946</v>
      </c>
      <c r="N811" s="332"/>
      <c r="O811" s="28"/>
      <c r="P811" s="28"/>
      <c r="Q811" s="28"/>
      <c r="S811" s="112">
        <v>0.82</v>
      </c>
      <c r="T811" s="114">
        <v>2028</v>
      </c>
      <c r="U811" s="110">
        <v>13878668</v>
      </c>
      <c r="V811" s="110"/>
      <c r="W811" s="110">
        <v>13878668</v>
      </c>
      <c r="X811" s="111">
        <v>0.967741935483871</v>
      </c>
      <c r="Y811" s="112">
        <v>3.2258064516129004E-2</v>
      </c>
      <c r="Z811" s="110">
        <v>2498160.2400000007</v>
      </c>
      <c r="AA811" s="110">
        <v>0</v>
      </c>
      <c r="AB811" s="110">
        <v>11013394.606451614</v>
      </c>
      <c r="AC811" s="110">
        <v>367113.15354838676</v>
      </c>
      <c r="AD811" s="110">
        <v>0</v>
      </c>
      <c r="AE811" s="42" t="s">
        <v>454</v>
      </c>
      <c r="AF811" s="104" t="s">
        <v>765</v>
      </c>
      <c r="AG811" t="s">
        <v>8309</v>
      </c>
      <c r="AH811">
        <v>0</v>
      </c>
      <c r="AI811" s="495">
        <v>-5751718.3271165509</v>
      </c>
      <c r="AK811" s="28"/>
      <c r="AL811" s="28"/>
    </row>
    <row r="812" spans="1:38" ht="25">
      <c r="A812" s="104" t="s">
        <v>5883</v>
      </c>
      <c r="B812" s="104" t="s">
        <v>10</v>
      </c>
      <c r="D812" s="42"/>
      <c r="F812" s="28" t="s">
        <v>1071</v>
      </c>
      <c r="G812" s="28" t="s">
        <v>1315</v>
      </c>
      <c r="H812" s="28"/>
      <c r="I812" s="28"/>
      <c r="J812" s="28"/>
      <c r="K812" s="28"/>
      <c r="L812" s="28"/>
      <c r="M812" s="106" t="s">
        <v>5944</v>
      </c>
      <c r="N812" s="332"/>
      <c r="O812" s="28"/>
      <c r="P812" s="28"/>
      <c r="Q812" s="28"/>
      <c r="S812" s="112">
        <v>0.82</v>
      </c>
      <c r="T812" s="114">
        <v>2028</v>
      </c>
      <c r="U812" s="110">
        <v>21944110</v>
      </c>
      <c r="V812" s="110"/>
      <c r="W812" s="110">
        <v>21944110</v>
      </c>
      <c r="X812" s="111">
        <v>1</v>
      </c>
      <c r="Y812" s="112">
        <v>0</v>
      </c>
      <c r="Z812" s="110">
        <v>3949939.8000000012</v>
      </c>
      <c r="AA812" s="110">
        <v>12000936.685982693</v>
      </c>
      <c r="AB812" s="110">
        <v>5993233.5140173063</v>
      </c>
      <c r="AC812" s="110">
        <v>0</v>
      </c>
      <c r="AD812" s="110">
        <v>0</v>
      </c>
      <c r="AE812" s="42" t="s">
        <v>452</v>
      </c>
      <c r="AF812" s="104" t="s">
        <v>765</v>
      </c>
      <c r="AG812" t="s">
        <v>8310</v>
      </c>
      <c r="AH812">
        <v>0</v>
      </c>
      <c r="AI812" s="495">
        <v>-3520864.9257555818</v>
      </c>
      <c r="AK812" s="28"/>
      <c r="AL812" s="28"/>
    </row>
    <row r="813" spans="1:38" ht="25">
      <c r="A813" s="104" t="s">
        <v>5883</v>
      </c>
      <c r="B813" s="104" t="s">
        <v>10</v>
      </c>
      <c r="D813" s="42"/>
      <c r="F813" s="299" t="s">
        <v>1099</v>
      </c>
      <c r="G813" s="28" t="s">
        <v>1315</v>
      </c>
      <c r="H813" s="28"/>
      <c r="I813" s="28"/>
      <c r="J813" s="28"/>
      <c r="K813" s="28"/>
      <c r="L813" s="28"/>
      <c r="M813" s="106" t="s">
        <v>5947</v>
      </c>
      <c r="N813" s="332"/>
      <c r="O813" s="28"/>
      <c r="P813" s="28"/>
      <c r="Q813" s="28"/>
      <c r="S813" s="112">
        <v>0.82</v>
      </c>
      <c r="T813" s="114">
        <v>2028</v>
      </c>
      <c r="U813" s="110">
        <v>3325039</v>
      </c>
      <c r="V813" s="110"/>
      <c r="W813" s="110">
        <v>3325039</v>
      </c>
      <c r="X813" s="111">
        <v>1</v>
      </c>
      <c r="Y813" s="112">
        <v>0</v>
      </c>
      <c r="Z813" s="110">
        <v>598507.02000000014</v>
      </c>
      <c r="AA813" s="110">
        <v>1449217.3318682532</v>
      </c>
      <c r="AB813" s="110">
        <v>1277314.6481317468</v>
      </c>
      <c r="AC813" s="110">
        <v>0</v>
      </c>
      <c r="AD813" s="110">
        <v>0</v>
      </c>
      <c r="AE813" s="42" t="s">
        <v>480</v>
      </c>
      <c r="AF813" s="104" t="s">
        <v>765</v>
      </c>
      <c r="AG813" t="s">
        <v>8311</v>
      </c>
      <c r="AH813">
        <v>0</v>
      </c>
      <c r="AI813" s="495">
        <v>-716111.78216265119</v>
      </c>
      <c r="AK813" s="28"/>
      <c r="AL813" s="28"/>
    </row>
    <row r="814" spans="1:38" ht="25">
      <c r="A814" s="104" t="s">
        <v>5883</v>
      </c>
      <c r="B814" s="104" t="s">
        <v>10</v>
      </c>
      <c r="D814" s="42"/>
      <c r="F814" s="28" t="s">
        <v>1068</v>
      </c>
      <c r="G814" s="28" t="s">
        <v>1315</v>
      </c>
      <c r="H814" s="28"/>
      <c r="I814" s="28"/>
      <c r="J814" s="28"/>
      <c r="K814" s="28"/>
      <c r="L814" s="28"/>
      <c r="M814" s="106" t="s">
        <v>5943</v>
      </c>
      <c r="N814" s="332"/>
      <c r="O814" s="28"/>
      <c r="P814" s="28"/>
      <c r="Q814" s="28"/>
      <c r="S814" s="112">
        <v>0.82</v>
      </c>
      <c r="T814" s="114">
        <v>2028</v>
      </c>
      <c r="U814" s="110">
        <v>22200649</v>
      </c>
      <c r="V814" s="110"/>
      <c r="W814" s="110">
        <v>22200649</v>
      </c>
      <c r="X814" s="111">
        <v>0.967741935483871</v>
      </c>
      <c r="Y814" s="112">
        <v>3.2258064516129004E-2</v>
      </c>
      <c r="Z814" s="110">
        <v>3996116.8200000012</v>
      </c>
      <c r="AA814" s="110">
        <v>419140.11809444148</v>
      </c>
      <c r="AB814" s="110">
        <v>17211669.737327959</v>
      </c>
      <c r="AC814" s="110">
        <v>573722.32457759813</v>
      </c>
      <c r="AD814" s="110">
        <v>0</v>
      </c>
      <c r="AE814" s="42" t="s">
        <v>456</v>
      </c>
      <c r="AF814" s="104" t="s">
        <v>765</v>
      </c>
      <c r="AG814" t="s">
        <v>8312</v>
      </c>
      <c r="AH814">
        <v>0</v>
      </c>
      <c r="AI814" s="495">
        <v>-13658472.075757492</v>
      </c>
      <c r="AK814" s="28"/>
      <c r="AL814" s="28"/>
    </row>
    <row r="815" spans="1:38" ht="25">
      <c r="A815" s="104" t="s">
        <v>5883</v>
      </c>
      <c r="B815" s="104" t="s">
        <v>10</v>
      </c>
      <c r="D815" s="42"/>
      <c r="F815" s="28" t="s">
        <v>1072</v>
      </c>
      <c r="G815" s="28" t="s">
        <v>1315</v>
      </c>
      <c r="H815" s="28"/>
      <c r="I815" s="28"/>
      <c r="J815" s="28"/>
      <c r="K815" s="28"/>
      <c r="L815" s="28"/>
      <c r="M815" s="106" t="s">
        <v>5942</v>
      </c>
      <c r="N815" s="332"/>
      <c r="O815" s="28"/>
      <c r="P815" s="28"/>
      <c r="Q815" s="28"/>
      <c r="S815" s="112">
        <v>0.82</v>
      </c>
      <c r="T815" s="114">
        <v>2028</v>
      </c>
      <c r="U815" s="110">
        <v>19895971</v>
      </c>
      <c r="V815" s="110"/>
      <c r="W815" s="110">
        <v>19895971</v>
      </c>
      <c r="X815" s="111">
        <v>1</v>
      </c>
      <c r="Y815" s="112">
        <v>0</v>
      </c>
      <c r="Z815" s="110">
        <v>3581274.7800000012</v>
      </c>
      <c r="AA815" s="110">
        <v>8208493.3044334911</v>
      </c>
      <c r="AB815" s="110">
        <v>8106202.9155665077</v>
      </c>
      <c r="AC815" s="110">
        <v>0</v>
      </c>
      <c r="AD815" s="110">
        <v>0</v>
      </c>
      <c r="AE815" s="42" t="s">
        <v>445</v>
      </c>
      <c r="AF815" s="104" t="s">
        <v>765</v>
      </c>
      <c r="AG815" t="s">
        <v>8313</v>
      </c>
      <c r="AH815">
        <v>0</v>
      </c>
      <c r="AI815" s="495">
        <v>-8106202.9155665077</v>
      </c>
      <c r="AK815" s="28"/>
      <c r="AL815" s="28"/>
    </row>
    <row r="816" spans="1:38" ht="25">
      <c r="A816" s="104" t="s">
        <v>15</v>
      </c>
      <c r="B816" s="104" t="s">
        <v>6</v>
      </c>
      <c r="D816" s="42"/>
      <c r="F816" s="28" t="s">
        <v>687</v>
      </c>
      <c r="G816" s="28" t="s">
        <v>1839</v>
      </c>
      <c r="H816" s="28"/>
      <c r="I816" s="28"/>
      <c r="J816" s="28"/>
      <c r="K816" s="28"/>
      <c r="L816" s="28"/>
      <c r="M816" s="106" t="s">
        <v>6505</v>
      </c>
      <c r="N816" s="332"/>
      <c r="O816" s="28"/>
      <c r="P816" s="28"/>
      <c r="Q816" s="28"/>
      <c r="S816" s="112">
        <v>0.38</v>
      </c>
      <c r="T816" s="114">
        <v>2028</v>
      </c>
      <c r="U816" s="110">
        <v>1740577</v>
      </c>
      <c r="V816" s="110"/>
      <c r="W816" s="110">
        <v>1740577</v>
      </c>
      <c r="X816" s="111">
        <v>1</v>
      </c>
      <c r="Y816" s="112">
        <v>0</v>
      </c>
      <c r="Z816" s="110">
        <v>1079157.74</v>
      </c>
      <c r="AA816" s="110">
        <v>392277.39368026285</v>
      </c>
      <c r="AB816" s="110">
        <v>269141.86631973716</v>
      </c>
      <c r="AC816" s="110">
        <v>0</v>
      </c>
      <c r="AD816" s="110">
        <v>0</v>
      </c>
      <c r="AE816" s="42" t="s">
        <v>579</v>
      </c>
      <c r="AF816" s="104" t="s">
        <v>765</v>
      </c>
      <c r="AG816" t="s">
        <v>8316</v>
      </c>
      <c r="AH816">
        <v>0</v>
      </c>
      <c r="AI816" s="495">
        <v>-196811.04190327859</v>
      </c>
      <c r="AK816" s="28"/>
      <c r="AL816" s="28"/>
    </row>
    <row r="817" spans="1:38" ht="25">
      <c r="A817" s="104" t="s">
        <v>15</v>
      </c>
      <c r="B817" s="104" t="s">
        <v>6</v>
      </c>
      <c r="D817" s="42"/>
      <c r="F817" s="28" t="s">
        <v>277</v>
      </c>
      <c r="G817" s="28" t="s">
        <v>1839</v>
      </c>
      <c r="H817" s="28"/>
      <c r="I817" s="28"/>
      <c r="J817" s="28"/>
      <c r="K817" s="28"/>
      <c r="L817" s="28"/>
      <c r="M817" s="106" t="s">
        <v>6505</v>
      </c>
      <c r="N817" s="332"/>
      <c r="O817" s="28"/>
      <c r="P817" s="28"/>
      <c r="Q817" s="28"/>
      <c r="S817" s="112">
        <v>0.38</v>
      </c>
      <c r="T817" s="114">
        <v>2028</v>
      </c>
      <c r="U817" s="110">
        <v>6770901</v>
      </c>
      <c r="V817" s="110"/>
      <c r="W817" s="110">
        <v>6770901</v>
      </c>
      <c r="X817" s="111">
        <v>1</v>
      </c>
      <c r="Y817" s="112">
        <v>0</v>
      </c>
      <c r="Z817" s="110">
        <v>4197958.62</v>
      </c>
      <c r="AA817" s="110">
        <v>1525971.7881754646</v>
      </c>
      <c r="AB817" s="110">
        <v>1046970.5918245353</v>
      </c>
      <c r="AC817" s="110">
        <v>0</v>
      </c>
      <c r="AD817" s="110">
        <v>0</v>
      </c>
      <c r="AE817" s="42" t="s">
        <v>579</v>
      </c>
      <c r="AF817" s="104" t="s">
        <v>765</v>
      </c>
      <c r="AG817" t="s">
        <v>8317</v>
      </c>
      <c r="AH817">
        <v>0</v>
      </c>
      <c r="AI817" s="495">
        <v>-765601.33819644316</v>
      </c>
      <c r="AK817" s="28"/>
      <c r="AL817" s="28"/>
    </row>
    <row r="818" spans="1:38" ht="25">
      <c r="A818" s="104" t="s">
        <v>15</v>
      </c>
      <c r="B818" s="104" t="s">
        <v>6</v>
      </c>
      <c r="D818" s="42"/>
      <c r="F818" s="28" t="s">
        <v>277</v>
      </c>
      <c r="G818" s="28" t="s">
        <v>1839</v>
      </c>
      <c r="H818" s="28"/>
      <c r="I818" s="28"/>
      <c r="J818" s="28"/>
      <c r="K818" s="28"/>
      <c r="L818" s="28"/>
      <c r="M818" s="106" t="s">
        <v>6505</v>
      </c>
      <c r="N818" s="332"/>
      <c r="O818" s="28"/>
      <c r="P818" s="28"/>
      <c r="Q818" s="28"/>
      <c r="S818" s="112">
        <v>0.38</v>
      </c>
      <c r="T818" s="114">
        <v>2028</v>
      </c>
      <c r="U818" s="110">
        <v>457212.13</v>
      </c>
      <c r="V818" s="110"/>
      <c r="W818" s="110">
        <v>457212.13</v>
      </c>
      <c r="X818" s="111">
        <v>1</v>
      </c>
      <c r="Y818" s="112">
        <v>0</v>
      </c>
      <c r="Z818" s="110">
        <v>283471.52059999999</v>
      </c>
      <c r="AA818" s="110">
        <v>103042.83161009342</v>
      </c>
      <c r="AB818" s="110">
        <v>70697.777789906599</v>
      </c>
      <c r="AC818" s="110">
        <v>0</v>
      </c>
      <c r="AD818" s="110">
        <v>0</v>
      </c>
      <c r="AE818" s="42" t="s">
        <v>579</v>
      </c>
      <c r="AF818" s="104" t="s">
        <v>765</v>
      </c>
      <c r="AG818" t="s">
        <v>8318</v>
      </c>
      <c r="AH818">
        <v>0</v>
      </c>
      <c r="AI818" s="495">
        <v>-51698.026387868638</v>
      </c>
      <c r="AK818" s="28"/>
      <c r="AL818" s="28"/>
    </row>
    <row r="819" spans="1:38" ht="37.5">
      <c r="A819" s="104" t="s">
        <v>5883</v>
      </c>
      <c r="B819" s="104" t="s">
        <v>10</v>
      </c>
      <c r="D819" s="42"/>
      <c r="F819" s="28" t="s">
        <v>759</v>
      </c>
      <c r="G819" s="28" t="s">
        <v>1318</v>
      </c>
      <c r="H819" s="28"/>
      <c r="I819" s="28"/>
      <c r="J819" s="28"/>
      <c r="K819" s="28"/>
      <c r="L819" s="28"/>
      <c r="M819" s="106" t="s">
        <v>5944</v>
      </c>
      <c r="N819" s="332"/>
      <c r="O819" s="28"/>
      <c r="P819" s="28"/>
      <c r="Q819" s="28"/>
      <c r="S819" s="112">
        <v>0.82</v>
      </c>
      <c r="T819" s="114">
        <v>2028</v>
      </c>
      <c r="U819" s="110">
        <v>5524522</v>
      </c>
      <c r="V819" s="110"/>
      <c r="W819" s="110">
        <v>5524522</v>
      </c>
      <c r="X819" s="111">
        <v>1</v>
      </c>
      <c r="Y819" s="112">
        <v>0</v>
      </c>
      <c r="Z819" s="110">
        <v>994413.96000000031</v>
      </c>
      <c r="AA819" s="110">
        <v>3021286.2924182611</v>
      </c>
      <c r="AB819" s="110">
        <v>1508821.747581739</v>
      </c>
      <c r="AC819" s="110">
        <v>0</v>
      </c>
      <c r="AD819" s="110">
        <v>0</v>
      </c>
      <c r="AE819" s="42" t="s">
        <v>452</v>
      </c>
      <c r="AF819" s="104" t="s">
        <v>765</v>
      </c>
      <c r="AG819" t="s">
        <v>8344</v>
      </c>
      <c r="AH819">
        <v>0</v>
      </c>
      <c r="AI819" s="495">
        <v>-886392.55551330536</v>
      </c>
      <c r="AK819" s="28"/>
      <c r="AL819" s="28"/>
    </row>
    <row r="820" spans="1:38" ht="37.5">
      <c r="A820" s="104" t="s">
        <v>5883</v>
      </c>
      <c r="B820" s="104" t="s">
        <v>10</v>
      </c>
      <c r="D820" s="42"/>
      <c r="F820" s="28" t="s">
        <v>760</v>
      </c>
      <c r="G820" s="28" t="s">
        <v>1318</v>
      </c>
      <c r="H820" s="28"/>
      <c r="I820" s="28"/>
      <c r="J820" s="28"/>
      <c r="K820" s="28"/>
      <c r="L820" s="28"/>
      <c r="M820" s="106" t="s">
        <v>5943</v>
      </c>
      <c r="N820" s="332"/>
      <c r="O820" s="28"/>
      <c r="P820" s="28"/>
      <c r="Q820" s="28"/>
      <c r="S820" s="112">
        <v>0.82</v>
      </c>
      <c r="T820" s="114">
        <v>2028</v>
      </c>
      <c r="U820" s="110">
        <v>6542401</v>
      </c>
      <c r="V820" s="110"/>
      <c r="W820" s="110">
        <v>6542401</v>
      </c>
      <c r="X820" s="111">
        <v>0.967741935483871</v>
      </c>
      <c r="Y820" s="112">
        <v>3.2258064516129004E-2</v>
      </c>
      <c r="Z820" s="110">
        <v>1177632.1800000004</v>
      </c>
      <c r="AA820" s="110">
        <v>123518.13353569875</v>
      </c>
      <c r="AB820" s="110">
        <v>5072178.0836751293</v>
      </c>
      <c r="AC820" s="110">
        <v>169072.60278917084</v>
      </c>
      <c r="AD820" s="110">
        <v>0</v>
      </c>
      <c r="AE820" s="42" t="s">
        <v>456</v>
      </c>
      <c r="AF820" s="104" t="s">
        <v>765</v>
      </c>
      <c r="AG820" t="s">
        <v>8345</v>
      </c>
      <c r="AH820">
        <v>0</v>
      </c>
      <c r="AI820" s="495">
        <v>-4025071.5808762116</v>
      </c>
      <c r="AK820" s="28"/>
      <c r="AL820" s="28"/>
    </row>
    <row r="821" spans="1:38" ht="25">
      <c r="A821" s="104" t="s">
        <v>15</v>
      </c>
      <c r="B821" s="104" t="s">
        <v>5</v>
      </c>
      <c r="D821" s="42"/>
      <c r="F821" s="28" t="s">
        <v>272</v>
      </c>
      <c r="G821" s="28" t="s">
        <v>1808</v>
      </c>
      <c r="H821" s="28"/>
      <c r="I821" s="28"/>
      <c r="J821" s="28"/>
      <c r="K821" s="28"/>
      <c r="L821" s="28"/>
      <c r="M821" s="106" t="s">
        <v>6435</v>
      </c>
      <c r="N821" s="332"/>
      <c r="O821" s="28"/>
      <c r="P821" s="28"/>
      <c r="Q821" s="28"/>
      <c r="S821" s="112">
        <v>0.11</v>
      </c>
      <c r="T821" s="114">
        <v>2035</v>
      </c>
      <c r="U821" s="110">
        <v>27853835</v>
      </c>
      <c r="V821" s="110"/>
      <c r="W821" s="110">
        <v>27853835</v>
      </c>
      <c r="X821" s="111">
        <v>0.58823529411764708</v>
      </c>
      <c r="Y821" s="112">
        <v>0.41176470588235292</v>
      </c>
      <c r="Z821" s="110">
        <v>24789913.149999999</v>
      </c>
      <c r="AA821" s="110">
        <v>1.8772568553686142E-2</v>
      </c>
      <c r="AB821" s="110">
        <v>1802306.9595455488</v>
      </c>
      <c r="AC821" s="110">
        <v>1261614.8716818842</v>
      </c>
      <c r="AD821" s="110">
        <v>0</v>
      </c>
      <c r="AE821" s="42" t="s">
        <v>608</v>
      </c>
      <c r="AF821" s="104" t="s">
        <v>765</v>
      </c>
      <c r="AG821" t="s">
        <v>8346</v>
      </c>
      <c r="AH821">
        <v>0</v>
      </c>
      <c r="AI821" s="495">
        <v>-1043213.9717141436</v>
      </c>
      <c r="AK821" s="28"/>
      <c r="AL821" s="28"/>
    </row>
    <row r="822" spans="1:38" ht="25">
      <c r="A822" s="104" t="s">
        <v>15</v>
      </c>
      <c r="B822" s="104" t="s">
        <v>5</v>
      </c>
      <c r="D822" s="42"/>
      <c r="F822" s="28" t="s">
        <v>272</v>
      </c>
      <c r="G822" s="28" t="s">
        <v>1808</v>
      </c>
      <c r="H822" s="28"/>
      <c r="I822" s="28"/>
      <c r="J822" s="28"/>
      <c r="K822" s="28"/>
      <c r="L822" s="28"/>
      <c r="M822" s="106" t="s">
        <v>6435</v>
      </c>
      <c r="N822" s="332"/>
      <c r="O822" s="28"/>
      <c r="P822" s="28"/>
      <c r="Q822" s="28"/>
      <c r="S822" s="112">
        <v>0.11</v>
      </c>
      <c r="T822" s="114">
        <v>2035</v>
      </c>
      <c r="U822" s="110">
        <v>52924.05</v>
      </c>
      <c r="V822" s="110"/>
      <c r="W822" s="110">
        <v>52924.05</v>
      </c>
      <c r="X822" s="111">
        <v>0.58823529411764708</v>
      </c>
      <c r="Y822" s="112">
        <v>0.41176470588235292</v>
      </c>
      <c r="Z822" s="110">
        <v>47102.404500000004</v>
      </c>
      <c r="AA822" s="110">
        <v>3.5669065255206078E-5</v>
      </c>
      <c r="AB822" s="110">
        <v>3424.4973319593728</v>
      </c>
      <c r="AC822" s="110">
        <v>2397.1481323715607</v>
      </c>
      <c r="AD822" s="110">
        <v>0</v>
      </c>
      <c r="AE822" s="42" t="s">
        <v>608</v>
      </c>
      <c r="AF822" s="104" t="s">
        <v>765</v>
      </c>
      <c r="AG822" t="s">
        <v>8347</v>
      </c>
      <c r="AH822">
        <v>0</v>
      </c>
      <c r="AI822" s="495">
        <v>-1982.17259489395</v>
      </c>
      <c r="AK822" s="28"/>
      <c r="AL822" s="28"/>
    </row>
    <row r="823" spans="1:38" ht="25">
      <c r="A823" s="104" t="s">
        <v>15</v>
      </c>
      <c r="B823" s="104" t="s">
        <v>5</v>
      </c>
      <c r="D823" s="42"/>
      <c r="F823" s="28" t="s">
        <v>1117</v>
      </c>
      <c r="G823" s="28" t="s">
        <v>1113</v>
      </c>
      <c r="H823" s="28"/>
      <c r="I823" s="28"/>
      <c r="J823" s="28"/>
      <c r="K823" s="28"/>
      <c r="L823" s="28"/>
      <c r="M823" s="106" t="s">
        <v>6435</v>
      </c>
      <c r="N823" s="332"/>
      <c r="O823" s="28"/>
      <c r="P823" s="28"/>
      <c r="Q823" s="28"/>
      <c r="S823" s="112">
        <v>0.18</v>
      </c>
      <c r="T823" s="114">
        <v>2028</v>
      </c>
      <c r="U823" s="110">
        <v>111950.75</v>
      </c>
      <c r="V823" s="110"/>
      <c r="W823" s="110">
        <v>111950.75</v>
      </c>
      <c r="X823" s="111">
        <v>1</v>
      </c>
      <c r="Y823" s="112">
        <v>0</v>
      </c>
      <c r="Z823" s="110">
        <v>91799.615000000005</v>
      </c>
      <c r="AA823" s="110">
        <v>8298.0360021301167</v>
      </c>
      <c r="AB823" s="110">
        <v>11853.098997869878</v>
      </c>
      <c r="AC823" s="110">
        <v>0</v>
      </c>
      <c r="AD823" s="110">
        <v>0</v>
      </c>
      <c r="AE823" s="42" t="s">
        <v>608</v>
      </c>
      <c r="AF823" s="104" t="s">
        <v>765</v>
      </c>
      <c r="AG823" t="s">
        <v>8356</v>
      </c>
      <c r="AH823">
        <v>0</v>
      </c>
      <c r="AI823" s="495">
        <v>-6860.8282386074143</v>
      </c>
      <c r="AK823" s="28"/>
      <c r="AL823" s="28"/>
    </row>
    <row r="824" spans="1:38" ht="37.5">
      <c r="A824" s="104" t="s">
        <v>15</v>
      </c>
      <c r="B824" s="104" t="s">
        <v>5</v>
      </c>
      <c r="D824" s="42"/>
      <c r="F824" s="28" t="s">
        <v>1116</v>
      </c>
      <c r="G824" s="28" t="s">
        <v>1115</v>
      </c>
      <c r="H824" s="28"/>
      <c r="I824" s="28"/>
      <c r="J824" s="28"/>
      <c r="K824" s="28"/>
      <c r="L824" s="28"/>
      <c r="M824" s="106" t="s">
        <v>6435</v>
      </c>
      <c r="N824" s="332"/>
      <c r="O824" s="28"/>
      <c r="P824" s="28"/>
      <c r="Q824" s="28"/>
      <c r="S824" s="112">
        <v>0.11</v>
      </c>
      <c r="T824" s="114">
        <v>2035</v>
      </c>
      <c r="U824" s="110">
        <v>32447</v>
      </c>
      <c r="V824" s="110"/>
      <c r="W824" s="110">
        <v>32447</v>
      </c>
      <c r="X824" s="111">
        <v>0.58823529411764708</v>
      </c>
      <c r="Y824" s="112">
        <v>0.41176470588235292</v>
      </c>
      <c r="Z824" s="110">
        <v>28877.83</v>
      </c>
      <c r="AA824" s="110">
        <v>2.1868210751563311E-5</v>
      </c>
      <c r="AB824" s="110">
        <v>2099.511751842228</v>
      </c>
      <c r="AC824" s="110">
        <v>1469.6582262895595</v>
      </c>
      <c r="AD824" s="110">
        <v>0</v>
      </c>
      <c r="AE824" s="42" t="s">
        <v>608</v>
      </c>
      <c r="AF824" s="104" t="s">
        <v>765</v>
      </c>
      <c r="AG824" t="s">
        <v>8357</v>
      </c>
      <c r="AH824">
        <v>0</v>
      </c>
      <c r="AI824" s="495">
        <v>-1215.2424878013669</v>
      </c>
      <c r="AK824" s="28"/>
      <c r="AL824" s="28"/>
    </row>
    <row r="825" spans="1:38" ht="37.5">
      <c r="A825" s="104" t="s">
        <v>15</v>
      </c>
      <c r="B825" s="104" t="s">
        <v>5</v>
      </c>
      <c r="D825" s="42"/>
      <c r="F825" s="28" t="s">
        <v>1116</v>
      </c>
      <c r="G825" s="28" t="s">
        <v>1115</v>
      </c>
      <c r="H825" s="28"/>
      <c r="I825" s="28"/>
      <c r="J825" s="28"/>
      <c r="K825" s="28"/>
      <c r="L825" s="28"/>
      <c r="M825" s="106" t="s">
        <v>6435</v>
      </c>
      <c r="N825" s="332"/>
      <c r="O825" s="28"/>
      <c r="P825" s="28"/>
      <c r="Q825" s="28"/>
      <c r="S825" s="112">
        <v>0.11</v>
      </c>
      <c r="T825" s="114">
        <v>2035</v>
      </c>
      <c r="U825" s="110">
        <v>108947.57</v>
      </c>
      <c r="V825" s="110"/>
      <c r="W825" s="110">
        <v>108947.57</v>
      </c>
      <c r="X825" s="111">
        <v>0.58823529411764708</v>
      </c>
      <c r="Y825" s="112">
        <v>0.41176470588235292</v>
      </c>
      <c r="Z825" s="110">
        <v>96963.337300000014</v>
      </c>
      <c r="AA825" s="110">
        <v>7.3427072493359447E-5</v>
      </c>
      <c r="AB825" s="110">
        <v>7049.5486038664239</v>
      </c>
      <c r="AC825" s="110">
        <v>4934.6840227064968</v>
      </c>
      <c r="AD825" s="110">
        <v>0</v>
      </c>
      <c r="AE825" s="42" t="s">
        <v>608</v>
      </c>
      <c r="AF825" s="104" t="s">
        <v>765</v>
      </c>
      <c r="AG825" t="s">
        <v>8358</v>
      </c>
      <c r="AH825">
        <v>0</v>
      </c>
      <c r="AI825" s="495">
        <v>-4080.4301170127783</v>
      </c>
      <c r="AK825" s="28"/>
      <c r="AL825" s="28"/>
    </row>
    <row r="826" spans="1:38" ht="13">
      <c r="A826" s="104" t="s">
        <v>15</v>
      </c>
      <c r="B826" s="104" t="s">
        <v>5</v>
      </c>
      <c r="D826" s="42"/>
      <c r="F826" s="28" t="s">
        <v>1374</v>
      </c>
      <c r="G826" s="28" t="s">
        <v>1809</v>
      </c>
      <c r="H826" s="28"/>
      <c r="I826" s="28"/>
      <c r="J826" s="28"/>
      <c r="K826" s="28"/>
      <c r="L826" s="28"/>
      <c r="M826" s="106" t="s">
        <v>6435</v>
      </c>
      <c r="N826" s="332"/>
      <c r="O826" s="28"/>
      <c r="P826" s="28"/>
      <c r="Q826" s="28"/>
      <c r="S826" s="112">
        <v>0.11</v>
      </c>
      <c r="T826" s="114">
        <v>2028</v>
      </c>
      <c r="U826" s="110">
        <v>4697882</v>
      </c>
      <c r="V826" s="110"/>
      <c r="W826" s="110">
        <v>4697882</v>
      </c>
      <c r="X826" s="111">
        <v>1</v>
      </c>
      <c r="Y826" s="112">
        <v>0</v>
      </c>
      <c r="Z826" s="110">
        <v>4181114.98</v>
      </c>
      <c r="AA826" s="110">
        <v>212786.02000000002</v>
      </c>
      <c r="AB826" s="110">
        <v>303981</v>
      </c>
      <c r="AC826" s="110">
        <v>0</v>
      </c>
      <c r="AD826" s="110">
        <v>0</v>
      </c>
      <c r="AE826" s="42" t="s">
        <v>608</v>
      </c>
      <c r="AF826" s="104" t="s">
        <v>765</v>
      </c>
      <c r="AG826" t="s">
        <v>8359</v>
      </c>
      <c r="AH826">
        <v>0</v>
      </c>
      <c r="AI826" s="495">
        <v>-175950.73062115797</v>
      </c>
      <c r="AK826" s="28"/>
      <c r="AL826" s="28"/>
    </row>
    <row r="827" spans="1:38" ht="13">
      <c r="A827" s="104" t="s">
        <v>15</v>
      </c>
      <c r="B827" s="104" t="s">
        <v>5</v>
      </c>
      <c r="D827" s="42"/>
      <c r="F827" s="28" t="s">
        <v>1374</v>
      </c>
      <c r="G827" s="28" t="s">
        <v>1809</v>
      </c>
      <c r="H827" s="28"/>
      <c r="I827" s="28"/>
      <c r="J827" s="28"/>
      <c r="K827" s="28"/>
      <c r="L827" s="28"/>
      <c r="M827" s="106" t="s">
        <v>6435</v>
      </c>
      <c r="N827" s="332"/>
      <c r="O827" s="28"/>
      <c r="P827" s="28"/>
      <c r="Q827" s="28"/>
      <c r="S827" s="112">
        <v>0.11</v>
      </c>
      <c r="T827" s="114">
        <v>2028</v>
      </c>
      <c r="U827" s="110">
        <v>6268640.1799999997</v>
      </c>
      <c r="V827" s="110"/>
      <c r="W827" s="110">
        <v>6268640.1799999997</v>
      </c>
      <c r="X827" s="111">
        <v>1</v>
      </c>
      <c r="Y827" s="112">
        <v>0</v>
      </c>
      <c r="Z827" s="110">
        <v>5579089.7601999994</v>
      </c>
      <c r="AA827" s="110">
        <v>283931.992058184</v>
      </c>
      <c r="AB827" s="110">
        <v>405618.42774181627</v>
      </c>
      <c r="AC827" s="110">
        <v>0</v>
      </c>
      <c r="AD827" s="110">
        <v>0</v>
      </c>
      <c r="AE827" s="42" t="s">
        <v>608</v>
      </c>
      <c r="AF827" s="104" t="s">
        <v>765</v>
      </c>
      <c r="AG827" t="s">
        <v>8360</v>
      </c>
      <c r="AH827">
        <v>0</v>
      </c>
      <c r="AI827" s="495">
        <v>-234780.65640476855</v>
      </c>
      <c r="AK827" s="28"/>
      <c r="AL827" s="28"/>
    </row>
    <row r="828" spans="1:38" ht="37.5">
      <c r="A828" s="104" t="s">
        <v>15</v>
      </c>
      <c r="B828" s="104" t="s">
        <v>6</v>
      </c>
      <c r="D828" s="42"/>
      <c r="F828" s="28" t="s">
        <v>771</v>
      </c>
      <c r="G828" s="28" t="s">
        <v>1135</v>
      </c>
      <c r="H828" s="28"/>
      <c r="I828" s="28"/>
      <c r="J828" s="28"/>
      <c r="K828" s="28"/>
      <c r="L828" s="28"/>
      <c r="M828" s="106" t="s">
        <v>6429</v>
      </c>
      <c r="N828" s="332"/>
      <c r="O828" s="28"/>
      <c r="P828" s="28"/>
      <c r="Q828" s="28"/>
      <c r="S828" s="112">
        <v>0.16</v>
      </c>
      <c r="T828" s="114">
        <v>2028</v>
      </c>
      <c r="U828" s="110">
        <v>4567176</v>
      </c>
      <c r="V828" s="110"/>
      <c r="W828" s="110">
        <v>4567176</v>
      </c>
      <c r="X828" s="111">
        <v>1</v>
      </c>
      <c r="Y828" s="112">
        <v>0</v>
      </c>
      <c r="Z828" s="110">
        <v>3836427.84</v>
      </c>
      <c r="AA828" s="110">
        <v>124194.04434194881</v>
      </c>
      <c r="AB828" s="110">
        <v>606554.11565805133</v>
      </c>
      <c r="AC828" s="110">
        <v>0</v>
      </c>
      <c r="AD828" s="110">
        <v>0</v>
      </c>
      <c r="AE828" s="42" t="s">
        <v>577</v>
      </c>
      <c r="AF828" s="104" t="s">
        <v>765</v>
      </c>
      <c r="AG828" t="s">
        <v>8373</v>
      </c>
      <c r="AH828">
        <v>0</v>
      </c>
      <c r="AI828" s="495">
        <v>-173451.3752958024</v>
      </c>
      <c r="AK828" s="28"/>
      <c r="AL828" s="28"/>
    </row>
    <row r="829" spans="1:38" ht="37.5">
      <c r="A829" s="104" t="s">
        <v>15</v>
      </c>
      <c r="B829" s="104" t="s">
        <v>6</v>
      </c>
      <c r="D829" s="42"/>
      <c r="F829" s="28" t="s">
        <v>771</v>
      </c>
      <c r="G829" s="28" t="s">
        <v>1135</v>
      </c>
      <c r="H829" s="28"/>
      <c r="I829" s="28"/>
      <c r="J829" s="28"/>
      <c r="K829" s="28"/>
      <c r="L829" s="28"/>
      <c r="M829" s="106" t="s">
        <v>6429</v>
      </c>
      <c r="N829" s="332"/>
      <c r="O829" s="28"/>
      <c r="P829" s="28"/>
      <c r="Q829" s="28"/>
      <c r="S829" s="112">
        <v>0.16</v>
      </c>
      <c r="T829" s="114">
        <v>2028</v>
      </c>
      <c r="U829" s="110">
        <v>3739182.3</v>
      </c>
      <c r="V829" s="110"/>
      <c r="W829" s="110">
        <v>3739182.3</v>
      </c>
      <c r="X829" s="111">
        <v>1</v>
      </c>
      <c r="Y829" s="112">
        <v>0</v>
      </c>
      <c r="Z829" s="110">
        <v>3140913.1319999998</v>
      </c>
      <c r="AA829" s="110">
        <v>101678.62424588623</v>
      </c>
      <c r="AB829" s="110">
        <v>496590.54375411384</v>
      </c>
      <c r="AC829" s="110">
        <v>0</v>
      </c>
      <c r="AD829" s="110">
        <v>0</v>
      </c>
      <c r="AE829" s="42" t="s">
        <v>577</v>
      </c>
      <c r="AF829" s="104" t="s">
        <v>765</v>
      </c>
      <c r="AG829" t="s">
        <v>8374</v>
      </c>
      <c r="AH829">
        <v>0</v>
      </c>
      <c r="AI829" s="495">
        <v>-142005.98190582579</v>
      </c>
      <c r="AK829" s="28"/>
      <c r="AL829" s="28"/>
    </row>
    <row r="830" spans="1:38" ht="25">
      <c r="A830" s="104" t="s">
        <v>15</v>
      </c>
      <c r="B830" s="104" t="s">
        <v>5</v>
      </c>
      <c r="D830" s="42"/>
      <c r="F830" s="28" t="s">
        <v>270</v>
      </c>
      <c r="G830" s="28" t="s">
        <v>1355</v>
      </c>
      <c r="H830" s="28"/>
      <c r="I830" s="28"/>
      <c r="J830" s="28"/>
      <c r="K830" s="28"/>
      <c r="L830" s="28"/>
      <c r="M830" s="106" t="s">
        <v>6435</v>
      </c>
      <c r="N830" s="332"/>
      <c r="O830" s="28"/>
      <c r="P830" s="28"/>
      <c r="Q830" s="28"/>
      <c r="S830" s="112">
        <v>0.11</v>
      </c>
      <c r="T830" s="114">
        <v>2028</v>
      </c>
      <c r="U830" s="110">
        <v>2704837</v>
      </c>
      <c r="V830" s="110"/>
      <c r="W830" s="110">
        <v>2704837</v>
      </c>
      <c r="X830" s="111">
        <v>1</v>
      </c>
      <c r="Y830" s="112">
        <v>0</v>
      </c>
      <c r="Z830" s="110">
        <v>2407304.9300000002</v>
      </c>
      <c r="AA830" s="110">
        <v>61260.366442095954</v>
      </c>
      <c r="AB830" s="110">
        <v>236271.70355790388</v>
      </c>
      <c r="AC830" s="110">
        <v>0</v>
      </c>
      <c r="AD830" s="110">
        <v>0</v>
      </c>
      <c r="AE830" s="42" t="s">
        <v>608</v>
      </c>
      <c r="AF830" s="104" t="s">
        <v>765</v>
      </c>
      <c r="AG830" t="s">
        <v>8394</v>
      </c>
      <c r="AH830">
        <v>0</v>
      </c>
      <c r="AI830" s="495">
        <v>-136759.13582137975</v>
      </c>
      <c r="AK830" s="28"/>
      <c r="AL830" s="28"/>
    </row>
    <row r="831" spans="1:38" ht="25">
      <c r="A831" s="104" t="s">
        <v>15</v>
      </c>
      <c r="B831" s="104" t="s">
        <v>5</v>
      </c>
      <c r="D831" s="42"/>
      <c r="F831" s="28" t="s">
        <v>270</v>
      </c>
      <c r="G831" s="28" t="s">
        <v>1355</v>
      </c>
      <c r="H831" s="28"/>
      <c r="I831" s="28"/>
      <c r="J831" s="28"/>
      <c r="K831" s="28"/>
      <c r="L831" s="28"/>
      <c r="M831" s="106" t="s">
        <v>6435</v>
      </c>
      <c r="N831" s="332"/>
      <c r="O831" s="28"/>
      <c r="P831" s="28"/>
      <c r="Q831" s="28"/>
      <c r="S831" s="112">
        <v>0.11</v>
      </c>
      <c r="T831" s="114">
        <v>2028</v>
      </c>
      <c r="U831" s="110">
        <v>1090173.99</v>
      </c>
      <c r="V831" s="110"/>
      <c r="W831" s="110">
        <v>1090173.99</v>
      </c>
      <c r="X831" s="111">
        <v>1</v>
      </c>
      <c r="Y831" s="112">
        <v>0</v>
      </c>
      <c r="Z831" s="110">
        <v>970254.85109999997</v>
      </c>
      <c r="AA831" s="110">
        <v>24690.751462303335</v>
      </c>
      <c r="AB831" s="110">
        <v>95228.387437696685</v>
      </c>
      <c r="AC831" s="110">
        <v>0</v>
      </c>
      <c r="AD831" s="110">
        <v>0</v>
      </c>
      <c r="AE831" s="42" t="s">
        <v>608</v>
      </c>
      <c r="AF831" s="104" t="s">
        <v>765</v>
      </c>
      <c r="AG831" t="s">
        <v>8395</v>
      </c>
      <c r="AH831">
        <v>0</v>
      </c>
      <c r="AI831" s="495">
        <v>-55120.235625047077</v>
      </c>
      <c r="AK831" s="28"/>
      <c r="AL831" s="28"/>
    </row>
    <row r="832" spans="1:38" ht="25">
      <c r="A832" s="104" t="s">
        <v>15</v>
      </c>
      <c r="B832" s="104" t="s">
        <v>5</v>
      </c>
      <c r="D832" s="42"/>
      <c r="F832" s="28" t="s">
        <v>274</v>
      </c>
      <c r="G832" s="28" t="s">
        <v>1356</v>
      </c>
      <c r="H832" s="28"/>
      <c r="I832" s="28"/>
      <c r="J832" s="28"/>
      <c r="K832" s="28"/>
      <c r="L832" s="28"/>
      <c r="M832" s="106" t="s">
        <v>6435</v>
      </c>
      <c r="N832" s="332"/>
      <c r="O832" s="28"/>
      <c r="P832" s="28"/>
      <c r="Q832" s="28"/>
      <c r="S832" s="112">
        <v>0.11</v>
      </c>
      <c r="T832" s="114">
        <v>2028</v>
      </c>
      <c r="U832" s="110">
        <v>640987</v>
      </c>
      <c r="V832" s="110"/>
      <c r="W832" s="110">
        <v>640987</v>
      </c>
      <c r="X832" s="111">
        <v>1</v>
      </c>
      <c r="Y832" s="112">
        <v>0</v>
      </c>
      <c r="Z832" s="110">
        <v>570478.43000000005</v>
      </c>
      <c r="AA832" s="110">
        <v>14517.362230929197</v>
      </c>
      <c r="AB832" s="110">
        <v>55991.207769070752</v>
      </c>
      <c r="AC832" s="110">
        <v>0</v>
      </c>
      <c r="AD832" s="110">
        <v>0</v>
      </c>
      <c r="AE832" s="42" t="s">
        <v>608</v>
      </c>
      <c r="AF832" s="104" t="s">
        <v>765</v>
      </c>
      <c r="AG832" t="s">
        <v>8396</v>
      </c>
      <c r="AH832">
        <v>0</v>
      </c>
      <c r="AI832" s="495">
        <v>-32408.913436461669</v>
      </c>
      <c r="AK832" s="28"/>
      <c r="AL832" s="28"/>
    </row>
    <row r="833" spans="1:44" ht="25">
      <c r="A833" s="104" t="s">
        <v>15</v>
      </c>
      <c r="B833" s="104" t="s">
        <v>5</v>
      </c>
      <c r="D833" s="42"/>
      <c r="F833" s="28" t="s">
        <v>274</v>
      </c>
      <c r="G833" s="28" t="s">
        <v>1356</v>
      </c>
      <c r="H833" s="28"/>
      <c r="I833" s="28"/>
      <c r="J833" s="28"/>
      <c r="K833" s="28"/>
      <c r="L833" s="28"/>
      <c r="M833" s="106" t="s">
        <v>6435</v>
      </c>
      <c r="N833" s="332"/>
      <c r="O833" s="28"/>
      <c r="P833" s="28"/>
      <c r="Q833" s="28"/>
      <c r="S833" s="112">
        <v>0.11</v>
      </c>
      <c r="T833" s="114">
        <v>2028</v>
      </c>
      <c r="U833" s="110">
        <v>189127.78</v>
      </c>
      <c r="V833" s="110"/>
      <c r="W833" s="110">
        <v>189127.78</v>
      </c>
      <c r="X833" s="111">
        <v>1</v>
      </c>
      <c r="Y833" s="112">
        <v>0</v>
      </c>
      <c r="Z833" s="110">
        <v>168323.7242</v>
      </c>
      <c r="AA833" s="110">
        <v>4283.451131132897</v>
      </c>
      <c r="AB833" s="110">
        <v>16520.604668867105</v>
      </c>
      <c r="AC833" s="110">
        <v>0</v>
      </c>
      <c r="AD833" s="110">
        <v>0</v>
      </c>
      <c r="AE833" s="42" t="s">
        <v>608</v>
      </c>
      <c r="AF833" s="104" t="s">
        <v>765</v>
      </c>
      <c r="AG833" t="s">
        <v>8397</v>
      </c>
      <c r="AH833">
        <v>0</v>
      </c>
      <c r="AI833" s="495">
        <v>-9562.4807530420676</v>
      </c>
      <c r="AK833" s="28"/>
      <c r="AL833" s="28"/>
    </row>
    <row r="834" spans="1:44" ht="25">
      <c r="A834" s="104" t="s">
        <v>15</v>
      </c>
      <c r="B834" s="104" t="s">
        <v>5</v>
      </c>
      <c r="D834" s="42"/>
      <c r="F834" s="28" t="s">
        <v>273</v>
      </c>
      <c r="G834" s="28" t="s">
        <v>1357</v>
      </c>
      <c r="H834" s="28"/>
      <c r="I834" s="28"/>
      <c r="J834" s="28"/>
      <c r="K834" s="28"/>
      <c r="L834" s="28"/>
      <c r="M834" s="106" t="s">
        <v>6435</v>
      </c>
      <c r="N834" s="332"/>
      <c r="O834" s="28"/>
      <c r="P834" s="28"/>
      <c r="Q834" s="28"/>
      <c r="S834" s="112">
        <v>0.08</v>
      </c>
      <c r="T834" s="114">
        <v>2028</v>
      </c>
      <c r="U834" s="110">
        <v>1376012</v>
      </c>
      <c r="V834" s="110"/>
      <c r="W834" s="110">
        <v>1376012</v>
      </c>
      <c r="X834" s="111">
        <v>1</v>
      </c>
      <c r="Y834" s="112">
        <v>0</v>
      </c>
      <c r="Z834" s="110">
        <v>1265931.04</v>
      </c>
      <c r="AA834" s="110">
        <v>22665.119588277303</v>
      </c>
      <c r="AB834" s="110">
        <v>87415.84041172266</v>
      </c>
      <c r="AC834" s="110">
        <v>0</v>
      </c>
      <c r="AD834" s="110">
        <v>0</v>
      </c>
      <c r="AE834" s="42" t="s">
        <v>608</v>
      </c>
      <c r="AF834" s="104" t="s">
        <v>765</v>
      </c>
      <c r="AG834" t="s">
        <v>8398</v>
      </c>
      <c r="AH834">
        <v>0</v>
      </c>
      <c r="AI834" s="495">
        <v>-50598.165636356047</v>
      </c>
      <c r="AK834" s="28"/>
      <c r="AL834" s="28"/>
    </row>
    <row r="835" spans="1:44" ht="25">
      <c r="A835" s="104" t="s">
        <v>15</v>
      </c>
      <c r="B835" s="104" t="s">
        <v>5</v>
      </c>
      <c r="D835" s="42"/>
      <c r="F835" s="28" t="s">
        <v>273</v>
      </c>
      <c r="G835" s="28" t="s">
        <v>1357</v>
      </c>
      <c r="H835" s="28"/>
      <c r="I835" s="28"/>
      <c r="J835" s="28"/>
      <c r="K835" s="28"/>
      <c r="L835" s="28"/>
      <c r="M835" s="106" t="s">
        <v>6435</v>
      </c>
      <c r="N835" s="332"/>
      <c r="O835" s="28"/>
      <c r="P835" s="28"/>
      <c r="Q835" s="28"/>
      <c r="S835" s="112">
        <v>0.08</v>
      </c>
      <c r="T835" s="114">
        <v>2028</v>
      </c>
      <c r="U835" s="110">
        <v>433837.65</v>
      </c>
      <c r="V835" s="110"/>
      <c r="W835" s="110">
        <v>433837.65</v>
      </c>
      <c r="X835" s="111">
        <v>1</v>
      </c>
      <c r="Y835" s="112">
        <v>0</v>
      </c>
      <c r="Z835" s="110">
        <v>399130.63800000004</v>
      </c>
      <c r="AA835" s="110">
        <v>7146.0003394935629</v>
      </c>
      <c r="AB835" s="110">
        <v>27561.011660506425</v>
      </c>
      <c r="AC835" s="110">
        <v>0</v>
      </c>
      <c r="AD835" s="110">
        <v>0</v>
      </c>
      <c r="AE835" s="42" t="s">
        <v>608</v>
      </c>
      <c r="AF835" s="104" t="s">
        <v>765</v>
      </c>
      <c r="AG835" t="s">
        <v>8399</v>
      </c>
      <c r="AH835">
        <v>0</v>
      </c>
      <c r="AI835" s="495">
        <v>-15952.905406339079</v>
      </c>
      <c r="AK835" s="28"/>
      <c r="AL835" s="28"/>
    </row>
    <row r="836" spans="1:44" ht="25">
      <c r="A836" s="104" t="s">
        <v>5883</v>
      </c>
      <c r="B836" s="104" t="s">
        <v>10</v>
      </c>
      <c r="D836" s="42"/>
      <c r="F836" s="28" t="s">
        <v>761</v>
      </c>
      <c r="G836" s="28" t="s">
        <v>1319</v>
      </c>
      <c r="H836" s="28"/>
      <c r="I836" s="28"/>
      <c r="J836" s="28"/>
      <c r="K836" s="28"/>
      <c r="L836" s="28"/>
      <c r="M836" s="106" t="s">
        <v>5946</v>
      </c>
      <c r="N836" s="332"/>
      <c r="O836" s="28"/>
      <c r="P836" s="28"/>
      <c r="Q836" s="28"/>
      <c r="S836" s="112">
        <v>0.82</v>
      </c>
      <c r="T836" s="114">
        <v>2028</v>
      </c>
      <c r="U836" s="110">
        <v>3300048</v>
      </c>
      <c r="V836" s="110"/>
      <c r="W836" s="110">
        <v>3300048</v>
      </c>
      <c r="X836" s="111">
        <v>0.967741935483871</v>
      </c>
      <c r="Y836" s="112">
        <v>3.2258064516129004E-2</v>
      </c>
      <c r="Z836" s="110">
        <v>594008.64000000013</v>
      </c>
      <c r="AA836" s="110">
        <v>0</v>
      </c>
      <c r="AB836" s="110">
        <v>2618747.7677419353</v>
      </c>
      <c r="AC836" s="110">
        <v>87291.59225806444</v>
      </c>
      <c r="AD836" s="110">
        <v>0</v>
      </c>
      <c r="AE836" s="42" t="s">
        <v>454</v>
      </c>
      <c r="AF836" s="104" t="s">
        <v>765</v>
      </c>
      <c r="AG836" t="s">
        <v>8465</v>
      </c>
      <c r="AH836">
        <v>0</v>
      </c>
      <c r="AI836" s="495">
        <v>-1367634.6002342815</v>
      </c>
      <c r="AK836" s="28"/>
      <c r="AL836" s="28"/>
    </row>
    <row r="837" spans="1:44" ht="25">
      <c r="A837" s="104" t="s">
        <v>5883</v>
      </c>
      <c r="B837" s="104" t="s">
        <v>10</v>
      </c>
      <c r="D837" s="42"/>
      <c r="F837" s="28" t="s">
        <v>762</v>
      </c>
      <c r="G837" s="28" t="s">
        <v>1319</v>
      </c>
      <c r="H837" s="28"/>
      <c r="I837" s="28"/>
      <c r="J837" s="28"/>
      <c r="K837" s="28"/>
      <c r="L837" s="28"/>
      <c r="M837" s="106" t="s">
        <v>5944</v>
      </c>
      <c r="N837" s="332"/>
      <c r="O837" s="28"/>
      <c r="P837" s="28"/>
      <c r="Q837" s="28"/>
      <c r="S837" s="112">
        <v>0.82</v>
      </c>
      <c r="T837" s="114">
        <v>2028</v>
      </c>
      <c r="U837" s="110">
        <v>1757000</v>
      </c>
      <c r="V837" s="110"/>
      <c r="W837" s="110">
        <v>1757000</v>
      </c>
      <c r="X837" s="111">
        <v>1</v>
      </c>
      <c r="Y837" s="112">
        <v>0</v>
      </c>
      <c r="Z837" s="110">
        <v>316260.00000000006</v>
      </c>
      <c r="AA837" s="110">
        <v>960879.51424193522</v>
      </c>
      <c r="AB837" s="110">
        <v>479860.48575806478</v>
      </c>
      <c r="AC837" s="110">
        <v>0</v>
      </c>
      <c r="AD837" s="110">
        <v>0</v>
      </c>
      <c r="AE837" s="42" t="s">
        <v>452</v>
      </c>
      <c r="AF837" s="104" t="s">
        <v>765</v>
      </c>
      <c r="AG837" t="s">
        <v>8466</v>
      </c>
      <c r="AH837">
        <v>0</v>
      </c>
      <c r="AI837" s="495">
        <v>-281905.24357344903</v>
      </c>
      <c r="AK837" s="28"/>
      <c r="AL837" s="28"/>
    </row>
    <row r="838" spans="1:44" ht="25">
      <c r="A838" s="104" t="s">
        <v>5883</v>
      </c>
      <c r="B838" s="104" t="s">
        <v>10</v>
      </c>
      <c r="D838" s="42"/>
      <c r="F838" s="28" t="s">
        <v>763</v>
      </c>
      <c r="G838" s="28" t="s">
        <v>1319</v>
      </c>
      <c r="H838" s="28"/>
      <c r="I838" s="28"/>
      <c r="J838" s="28"/>
      <c r="K838" s="28"/>
      <c r="L838" s="28"/>
      <c r="M838" s="106" t="s">
        <v>5943</v>
      </c>
      <c r="N838" s="332"/>
      <c r="O838" s="28"/>
      <c r="P838" s="28"/>
      <c r="Q838" s="28"/>
      <c r="S838" s="112">
        <v>0.82</v>
      </c>
      <c r="T838" s="114">
        <v>2028</v>
      </c>
      <c r="U838" s="110">
        <v>6040819</v>
      </c>
      <c r="V838" s="110"/>
      <c r="W838" s="110">
        <v>6040819</v>
      </c>
      <c r="X838" s="111">
        <v>0.967741935483871</v>
      </c>
      <c r="Y838" s="112">
        <v>3.2258064516129004E-2</v>
      </c>
      <c r="Z838" s="110">
        <v>1087347.4200000004</v>
      </c>
      <c r="AA838" s="110">
        <v>114048.44917133544</v>
      </c>
      <c r="AB838" s="110">
        <v>4683312.7072535465</v>
      </c>
      <c r="AC838" s="110">
        <v>156110.42357511807</v>
      </c>
      <c r="AD838" s="110">
        <v>0</v>
      </c>
      <c r="AE838" s="42" t="s">
        <v>456</v>
      </c>
      <c r="AF838" s="104" t="s">
        <v>765</v>
      </c>
      <c r="AG838" t="s">
        <v>8467</v>
      </c>
      <c r="AH838">
        <v>0</v>
      </c>
      <c r="AI838" s="495">
        <v>-3716484.0373002291</v>
      </c>
      <c r="AK838" s="28"/>
      <c r="AL838" s="28"/>
    </row>
    <row r="839" spans="1:44" ht="25">
      <c r="A839" s="104" t="s">
        <v>5883</v>
      </c>
      <c r="B839" s="104" t="s">
        <v>10</v>
      </c>
      <c r="D839" s="42"/>
      <c r="F839" s="28" t="s">
        <v>1073</v>
      </c>
      <c r="G839" s="28" t="s">
        <v>1364</v>
      </c>
      <c r="H839" s="28"/>
      <c r="I839" s="28"/>
      <c r="J839" s="28"/>
      <c r="K839" s="28"/>
      <c r="L839" s="28"/>
      <c r="M839" s="106" t="s">
        <v>5942</v>
      </c>
      <c r="N839" s="332"/>
      <c r="O839" s="28"/>
      <c r="P839" s="28"/>
      <c r="Q839" s="28"/>
      <c r="S839" s="112">
        <v>0.82</v>
      </c>
      <c r="T839" s="114">
        <v>2028</v>
      </c>
      <c r="U839" s="110">
        <v>5447081</v>
      </c>
      <c r="V839" s="110"/>
      <c r="W839" s="110">
        <v>5447081</v>
      </c>
      <c r="X839" s="111">
        <v>1</v>
      </c>
      <c r="Y839" s="112">
        <v>0</v>
      </c>
      <c r="Z839" s="110">
        <v>980474.58000000031</v>
      </c>
      <c r="AA839" s="110">
        <v>2247305.6438012952</v>
      </c>
      <c r="AB839" s="110">
        <v>2219300.7761987047</v>
      </c>
      <c r="AC839" s="110">
        <v>0</v>
      </c>
      <c r="AD839" s="110">
        <v>0</v>
      </c>
      <c r="AE839" s="42" t="s">
        <v>445</v>
      </c>
      <c r="AF839" s="104" t="s">
        <v>765</v>
      </c>
      <c r="AG839" t="s">
        <v>8468</v>
      </c>
      <c r="AH839">
        <v>0</v>
      </c>
      <c r="AI839" s="495">
        <v>-2219300.7761987047</v>
      </c>
      <c r="AK839" s="28"/>
      <c r="AL839" s="28"/>
    </row>
    <row r="840" spans="1:44" ht="25">
      <c r="A840" s="104" t="s">
        <v>15</v>
      </c>
      <c r="B840" s="104" t="s">
        <v>6</v>
      </c>
      <c r="D840" s="42"/>
      <c r="F840" s="28" t="s">
        <v>6847</v>
      </c>
      <c r="G840" s="28" t="s">
        <v>1810</v>
      </c>
      <c r="H840" s="28"/>
      <c r="I840" s="28"/>
      <c r="J840" s="28"/>
      <c r="K840" s="28"/>
      <c r="L840" s="28"/>
      <c r="M840" s="106" t="s">
        <v>6429</v>
      </c>
      <c r="N840" s="332"/>
      <c r="O840" s="28"/>
      <c r="P840" s="28"/>
      <c r="Q840" s="28"/>
      <c r="S840" s="112">
        <v>0.56000000000000005</v>
      </c>
      <c r="T840" s="114">
        <v>2028</v>
      </c>
      <c r="U840" s="110">
        <v>1278135</v>
      </c>
      <c r="V840" s="110"/>
      <c r="W840" s="110">
        <v>1278135</v>
      </c>
      <c r="X840" s="111">
        <v>1</v>
      </c>
      <c r="Y840" s="112">
        <v>0</v>
      </c>
      <c r="Z840" s="110">
        <v>562379.39999999991</v>
      </c>
      <c r="AA840" s="110">
        <v>121645.98912489647</v>
      </c>
      <c r="AB840" s="110">
        <v>594109.61087510362</v>
      </c>
      <c r="AC840" s="110">
        <v>0</v>
      </c>
      <c r="AD840" s="110">
        <v>0</v>
      </c>
      <c r="AE840" s="42" t="s">
        <v>577</v>
      </c>
      <c r="AF840" s="104" t="s">
        <v>765</v>
      </c>
      <c r="AG840" t="s">
        <v>8521</v>
      </c>
      <c r="AH840">
        <v>0</v>
      </c>
      <c r="AI840" s="495">
        <v>-169892.72090082616</v>
      </c>
      <c r="AK840" s="28"/>
      <c r="AL840" s="28"/>
    </row>
    <row r="841" spans="1:44" ht="25">
      <c r="A841" s="104" t="s">
        <v>15</v>
      </c>
      <c r="B841" s="104" t="s">
        <v>6</v>
      </c>
      <c r="D841" s="42"/>
      <c r="F841" s="28" t="s">
        <v>6847</v>
      </c>
      <c r="G841" s="28" t="s">
        <v>1810</v>
      </c>
      <c r="H841" s="28"/>
      <c r="I841" s="28"/>
      <c r="J841" s="28"/>
      <c r="K841" s="28"/>
      <c r="L841" s="28"/>
      <c r="M841" s="106" t="s">
        <v>6429</v>
      </c>
      <c r="N841" s="332"/>
      <c r="O841" s="28"/>
      <c r="P841" s="28"/>
      <c r="Q841" s="28"/>
      <c r="S841" s="112">
        <v>0.56000000000000005</v>
      </c>
      <c r="T841" s="114">
        <v>2028</v>
      </c>
      <c r="U841" s="110">
        <v>270725.42</v>
      </c>
      <c r="V841" s="110"/>
      <c r="W841" s="110">
        <v>270725.42</v>
      </c>
      <c r="X841" s="111">
        <v>1</v>
      </c>
      <c r="Y841" s="112">
        <v>0</v>
      </c>
      <c r="Z841" s="110">
        <v>119119.18479999997</v>
      </c>
      <c r="AA841" s="110">
        <v>25766.183929829785</v>
      </c>
      <c r="AB841" s="110">
        <v>125840.05127017021</v>
      </c>
      <c r="AC841" s="110">
        <v>0</v>
      </c>
      <c r="AD841" s="110">
        <v>0</v>
      </c>
      <c r="AE841" s="42" t="s">
        <v>577</v>
      </c>
      <c r="AF841" s="104" t="s">
        <v>765</v>
      </c>
      <c r="AG841" t="s">
        <v>8522</v>
      </c>
      <c r="AH841">
        <v>0</v>
      </c>
      <c r="AI841" s="495">
        <v>-35985.461802406586</v>
      </c>
      <c r="AK841" s="28"/>
      <c r="AL841" s="28"/>
    </row>
    <row r="842" spans="1:44" ht="25">
      <c r="A842" s="104" t="s">
        <v>15</v>
      </c>
      <c r="B842" s="104" t="s">
        <v>6</v>
      </c>
      <c r="D842" s="42"/>
      <c r="F842" s="28" t="s">
        <v>688</v>
      </c>
      <c r="G842" s="28" t="s">
        <v>1811</v>
      </c>
      <c r="H842" s="28"/>
      <c r="I842" s="28"/>
      <c r="J842" s="28"/>
      <c r="K842" s="28"/>
      <c r="L842" s="28"/>
      <c r="M842" s="106" t="s">
        <v>6505</v>
      </c>
      <c r="N842" s="332"/>
      <c r="O842" s="28"/>
      <c r="P842" s="28"/>
      <c r="Q842" s="28"/>
      <c r="S842" s="112">
        <v>0.17</v>
      </c>
      <c r="T842" s="114">
        <v>2028</v>
      </c>
      <c r="U842" s="110">
        <v>21393273</v>
      </c>
      <c r="V842" s="110"/>
      <c r="W842" s="110">
        <v>21393273</v>
      </c>
      <c r="X842" s="111">
        <v>1</v>
      </c>
      <c r="Y842" s="112">
        <v>0</v>
      </c>
      <c r="Z842" s="110">
        <v>17756416.59</v>
      </c>
      <c r="AA842" s="110">
        <v>2156962.5198155828</v>
      </c>
      <c r="AB842" s="110">
        <v>1479893.8901844174</v>
      </c>
      <c r="AC842" s="110">
        <v>0</v>
      </c>
      <c r="AD842" s="110">
        <v>0</v>
      </c>
      <c r="AE842" s="42" t="s">
        <v>579</v>
      </c>
      <c r="AF842" s="104" t="s">
        <v>765</v>
      </c>
      <c r="AG842" t="s">
        <v>8525</v>
      </c>
      <c r="AH842">
        <v>0</v>
      </c>
      <c r="AI842" s="495">
        <v>-1082178.1925502394</v>
      </c>
      <c r="AK842" s="28"/>
      <c r="AL842" s="28"/>
    </row>
    <row r="843" spans="1:44" ht="25">
      <c r="A843" s="104" t="s">
        <v>15</v>
      </c>
      <c r="B843" s="104" t="s">
        <v>6</v>
      </c>
      <c r="D843" s="42"/>
      <c r="F843" s="28" t="s">
        <v>688</v>
      </c>
      <c r="G843" s="28" t="s">
        <v>1811</v>
      </c>
      <c r="H843" s="28"/>
      <c r="I843" s="28"/>
      <c r="J843" s="28"/>
      <c r="K843" s="28"/>
      <c r="L843" s="28"/>
      <c r="M843" s="106" t="s">
        <v>6505</v>
      </c>
      <c r="N843" s="332"/>
      <c r="O843" s="28"/>
      <c r="P843" s="28"/>
      <c r="Q843" s="28"/>
      <c r="S843" s="112">
        <v>0.17</v>
      </c>
      <c r="T843" s="114">
        <v>2028</v>
      </c>
      <c r="U843" s="110">
        <v>3861657.4299999997</v>
      </c>
      <c r="V843" s="110"/>
      <c r="W843" s="110">
        <v>3861657.4299999997</v>
      </c>
      <c r="X843" s="111">
        <v>1</v>
      </c>
      <c r="Y843" s="112">
        <v>0</v>
      </c>
      <c r="Z843" s="110">
        <v>3205175.6668999996</v>
      </c>
      <c r="AA843" s="110">
        <v>389349.04167666938</v>
      </c>
      <c r="AB843" s="110">
        <v>267132.72142333072</v>
      </c>
      <c r="AC843" s="110">
        <v>0</v>
      </c>
      <c r="AD843" s="110">
        <v>0</v>
      </c>
      <c r="AE843" s="42" t="s">
        <v>579</v>
      </c>
      <c r="AF843" s="104" t="s">
        <v>765</v>
      </c>
      <c r="AG843" t="s">
        <v>8526</v>
      </c>
      <c r="AH843">
        <v>0</v>
      </c>
      <c r="AI843" s="495">
        <v>-195341.84684342623</v>
      </c>
      <c r="AK843" s="27"/>
      <c r="AL843" s="27"/>
      <c r="AM843"/>
      <c r="AN843"/>
      <c r="AO843"/>
      <c r="AP843"/>
      <c r="AQ843"/>
      <c r="AR843"/>
    </row>
    <row r="844" spans="1:44" ht="25">
      <c r="A844" s="104" t="s">
        <v>15</v>
      </c>
      <c r="B844" s="104" t="s">
        <v>6</v>
      </c>
      <c r="D844" s="42"/>
      <c r="F844" s="28" t="s">
        <v>400</v>
      </c>
      <c r="G844" s="28" t="s">
        <v>1368</v>
      </c>
      <c r="H844" s="28"/>
      <c r="I844" s="28" t="s">
        <v>21</v>
      </c>
      <c r="J844" s="28"/>
      <c r="K844" s="28"/>
      <c r="L844" s="28"/>
      <c r="M844" s="106" t="s">
        <v>6475</v>
      </c>
      <c r="N844" s="332"/>
      <c r="O844" s="28"/>
      <c r="P844" s="28"/>
      <c r="Q844" s="28"/>
      <c r="S844" s="112">
        <v>0.85</v>
      </c>
      <c r="T844" s="114">
        <v>2028</v>
      </c>
      <c r="U844" s="110">
        <v>11013584</v>
      </c>
      <c r="V844" s="110"/>
      <c r="W844" s="110">
        <v>11013584</v>
      </c>
      <c r="X844" s="111">
        <v>1</v>
      </c>
      <c r="Y844" s="112">
        <v>0</v>
      </c>
      <c r="Z844" s="110">
        <v>1652037.6000000003</v>
      </c>
      <c r="AA844" s="110">
        <v>8256641.3353292504</v>
      </c>
      <c r="AB844" s="110">
        <v>1104905.0646707499</v>
      </c>
      <c r="AC844" s="110">
        <v>0</v>
      </c>
      <c r="AD844" s="110">
        <v>0</v>
      </c>
      <c r="AE844" s="42" t="s">
        <v>580</v>
      </c>
      <c r="AF844" s="104" t="s">
        <v>765</v>
      </c>
      <c r="AG844" t="s">
        <v>8541</v>
      </c>
      <c r="AH844">
        <v>0</v>
      </c>
      <c r="AI844" s="495">
        <v>-856213.03589970421</v>
      </c>
      <c r="AK844" s="27"/>
      <c r="AL844" s="27"/>
      <c r="AM844"/>
      <c r="AN844"/>
      <c r="AO844"/>
      <c r="AP844"/>
      <c r="AQ844"/>
      <c r="AR844"/>
    </row>
    <row r="845" spans="1:44" ht="25">
      <c r="A845" s="104" t="s">
        <v>15</v>
      </c>
      <c r="B845" s="104" t="s">
        <v>6</v>
      </c>
      <c r="D845" s="42"/>
      <c r="F845" s="28" t="s">
        <v>770</v>
      </c>
      <c r="G845" s="28" t="s">
        <v>1133</v>
      </c>
      <c r="H845" s="28"/>
      <c r="I845" s="28"/>
      <c r="J845" s="28"/>
      <c r="K845" s="28"/>
      <c r="L845" s="28"/>
      <c r="M845" s="106" t="s">
        <v>6429</v>
      </c>
      <c r="N845" s="332"/>
      <c r="O845" s="28"/>
      <c r="P845" s="28"/>
      <c r="Q845" s="28"/>
      <c r="S845" s="112">
        <v>0.18</v>
      </c>
      <c r="T845" s="114">
        <v>2035</v>
      </c>
      <c r="U845" s="110">
        <v>923238.29709999997</v>
      </c>
      <c r="V845" s="110"/>
      <c r="W845" s="110">
        <v>923238.29709999997</v>
      </c>
      <c r="X845" s="111">
        <v>0.58823529411764708</v>
      </c>
      <c r="Y845" s="112">
        <v>0.41176470588235292</v>
      </c>
      <c r="Z845" s="110">
        <v>757055.40362200001</v>
      </c>
      <c r="AA845" s="110">
        <v>18104.842767459457</v>
      </c>
      <c r="AB845" s="110">
        <v>87104.735712082649</v>
      </c>
      <c r="AC845" s="110">
        <v>60973.314998457849</v>
      </c>
      <c r="AD845" s="110">
        <v>0</v>
      </c>
      <c r="AE845" s="42" t="s">
        <v>577</v>
      </c>
      <c r="AF845" s="104" t="s">
        <v>765</v>
      </c>
      <c r="AG845" t="s">
        <v>8562</v>
      </c>
      <c r="AH845">
        <v>0</v>
      </c>
      <c r="AI845" s="495">
        <v>-24908.636861934352</v>
      </c>
      <c r="AK845" s="27"/>
      <c r="AL845" s="27"/>
      <c r="AM845"/>
      <c r="AN845"/>
      <c r="AO845"/>
      <c r="AP845"/>
      <c r="AQ845"/>
      <c r="AR845"/>
    </row>
    <row r="846" spans="1:44" ht="25">
      <c r="A846" s="104" t="s">
        <v>15</v>
      </c>
      <c r="B846" s="104" t="s">
        <v>6</v>
      </c>
      <c r="D846" s="42"/>
      <c r="F846" s="28" t="s">
        <v>363</v>
      </c>
      <c r="G846" s="28" t="s">
        <v>1812</v>
      </c>
      <c r="H846" s="28"/>
      <c r="I846" s="28"/>
      <c r="J846" s="28"/>
      <c r="K846" s="28"/>
      <c r="L846" s="28"/>
      <c r="M846" s="106" t="s">
        <v>6429</v>
      </c>
      <c r="N846" s="332"/>
      <c r="O846" s="28"/>
      <c r="P846" s="28"/>
      <c r="Q846" s="28"/>
      <c r="S846" s="112">
        <v>0.3</v>
      </c>
      <c r="T846" s="114">
        <v>2028</v>
      </c>
      <c r="U846" s="110">
        <v>4615300</v>
      </c>
      <c r="V846" s="110"/>
      <c r="W846" s="110">
        <v>4615300</v>
      </c>
      <c r="X846" s="111">
        <v>1</v>
      </c>
      <c r="Y846" s="112">
        <v>0</v>
      </c>
      <c r="Z846" s="110">
        <v>3230710</v>
      </c>
      <c r="AA846" s="110">
        <v>235317.50234638806</v>
      </c>
      <c r="AB846" s="110">
        <v>1149272.4976536119</v>
      </c>
      <c r="AC846" s="110">
        <v>0</v>
      </c>
      <c r="AD846" s="110">
        <v>0</v>
      </c>
      <c r="AE846" s="42" t="s">
        <v>577</v>
      </c>
      <c r="AF846" s="104" t="s">
        <v>765</v>
      </c>
      <c r="AG846" t="s">
        <v>8567</v>
      </c>
      <c r="AH846">
        <v>0</v>
      </c>
      <c r="AI846" s="495">
        <v>-328648.16207106842</v>
      </c>
      <c r="AK846" s="27"/>
      <c r="AL846" s="27"/>
      <c r="AM846"/>
      <c r="AN846"/>
      <c r="AO846"/>
      <c r="AP846"/>
      <c r="AQ846"/>
      <c r="AR846"/>
    </row>
    <row r="847" spans="1:44" ht="25">
      <c r="A847" s="104" t="s">
        <v>15</v>
      </c>
      <c r="B847" s="104" t="s">
        <v>6</v>
      </c>
      <c r="D847" s="42"/>
      <c r="F847" s="28" t="s">
        <v>363</v>
      </c>
      <c r="G847" s="28" t="s">
        <v>1812</v>
      </c>
      <c r="H847" s="28"/>
      <c r="I847" s="28"/>
      <c r="J847" s="28"/>
      <c r="K847" s="28"/>
      <c r="L847" s="28"/>
      <c r="M847" s="106" t="s">
        <v>6429</v>
      </c>
      <c r="N847" s="332"/>
      <c r="O847" s="28"/>
      <c r="P847" s="28"/>
      <c r="Q847" s="28"/>
      <c r="S847" s="112">
        <v>0.3</v>
      </c>
      <c r="T847" s="114">
        <v>2028</v>
      </c>
      <c r="U847" s="110">
        <v>157776.73000000001</v>
      </c>
      <c r="V847" s="110"/>
      <c r="W847" s="110">
        <v>157776.73000000001</v>
      </c>
      <c r="X847" s="111">
        <v>1</v>
      </c>
      <c r="Y847" s="112">
        <v>0</v>
      </c>
      <c r="Z847" s="110">
        <v>110443.711</v>
      </c>
      <c r="AA847" s="110">
        <v>8044.4664554807823</v>
      </c>
      <c r="AB847" s="110">
        <v>39288.552544519232</v>
      </c>
      <c r="AC847" s="110">
        <v>0</v>
      </c>
      <c r="AD847" s="110">
        <v>0</v>
      </c>
      <c r="AE847" s="42" t="s">
        <v>577</v>
      </c>
      <c r="AF847" s="104" t="s">
        <v>765</v>
      </c>
      <c r="AG847" t="s">
        <v>8568</v>
      </c>
      <c r="AH847">
        <v>0</v>
      </c>
      <c r="AI847" s="495">
        <v>-11235.029647494903</v>
      </c>
      <c r="AK847" s="27"/>
      <c r="AL847" s="27"/>
      <c r="AM847"/>
      <c r="AN847"/>
      <c r="AO847"/>
      <c r="AP847"/>
      <c r="AQ847"/>
      <c r="AR847"/>
    </row>
    <row r="848" spans="1:44" ht="25">
      <c r="A848" s="104" t="s">
        <v>15</v>
      </c>
      <c r="B848" s="104" t="s">
        <v>5</v>
      </c>
      <c r="D848" s="42"/>
      <c r="F848" s="28" t="s">
        <v>749</v>
      </c>
      <c r="G848" s="28" t="s">
        <v>1130</v>
      </c>
      <c r="H848" s="28"/>
      <c r="I848" s="28"/>
      <c r="J848" s="28"/>
      <c r="K848" s="28"/>
      <c r="L848" s="28"/>
      <c r="M848" s="106" t="s">
        <v>6435</v>
      </c>
      <c r="N848" s="332"/>
      <c r="O848" s="28"/>
      <c r="P848" s="28"/>
      <c r="Q848" s="28"/>
      <c r="S848" s="112">
        <v>0.11</v>
      </c>
      <c r="T848" s="114">
        <v>2035</v>
      </c>
      <c r="U848" s="110">
        <v>513344.82999999996</v>
      </c>
      <c r="V848" s="110"/>
      <c r="W848" s="110">
        <v>513344.82999999996</v>
      </c>
      <c r="X848" s="111">
        <v>0.58823529411764708</v>
      </c>
      <c r="Y848" s="112">
        <v>0.41176470588235292</v>
      </c>
      <c r="Z848" s="110">
        <v>456876.89869999996</v>
      </c>
      <c r="AA848" s="110">
        <v>11626.464883819455</v>
      </c>
      <c r="AB848" s="110">
        <v>26377.333185988555</v>
      </c>
      <c r="AC848" s="110">
        <v>18464.133230191987</v>
      </c>
      <c r="AD848" s="110">
        <v>0</v>
      </c>
      <c r="AE848" s="42" t="s">
        <v>608</v>
      </c>
      <c r="AF848" s="104" t="s">
        <v>765</v>
      </c>
      <c r="AG848" t="s">
        <v>8575</v>
      </c>
      <c r="AH848">
        <v>0</v>
      </c>
      <c r="AI848" s="495">
        <v>-15267.766886458045</v>
      </c>
      <c r="AK848" s="27"/>
      <c r="AL848" s="27"/>
      <c r="AM848"/>
      <c r="AN848"/>
      <c r="AO848"/>
      <c r="AP848"/>
      <c r="AQ848"/>
      <c r="AR848"/>
    </row>
    <row r="849" spans="1:44" ht="25">
      <c r="A849" s="104" t="s">
        <v>15</v>
      </c>
      <c r="B849" s="104" t="s">
        <v>6</v>
      </c>
      <c r="D849" s="42"/>
      <c r="F849" s="28" t="s">
        <v>778</v>
      </c>
      <c r="G849" s="28" t="s">
        <v>1137</v>
      </c>
      <c r="H849" s="28"/>
      <c r="I849" s="28"/>
      <c r="J849" s="28"/>
      <c r="K849" s="28"/>
      <c r="L849" s="28"/>
      <c r="M849" s="106" t="s">
        <v>6459</v>
      </c>
      <c r="N849" s="332"/>
      <c r="O849" s="28"/>
      <c r="P849" s="28"/>
      <c r="Q849" s="28"/>
      <c r="S849" s="112">
        <v>0.18</v>
      </c>
      <c r="T849" s="114">
        <v>2030</v>
      </c>
      <c r="U849" s="110">
        <v>14449672.870000001</v>
      </c>
      <c r="V849" s="110"/>
      <c r="W849" s="110">
        <v>14449672.870000001</v>
      </c>
      <c r="X849" s="111">
        <v>0.83854818523153951</v>
      </c>
      <c r="Y849" s="112">
        <v>0.16145181476846049</v>
      </c>
      <c r="Z849" s="110">
        <v>11848731.753400002</v>
      </c>
      <c r="AA849" s="110">
        <v>679262.20034698397</v>
      </c>
      <c r="AB849" s="110">
        <v>1611420.3678216776</v>
      </c>
      <c r="AC849" s="110">
        <v>310258.54843133775</v>
      </c>
      <c r="AD849" s="110">
        <v>0</v>
      </c>
      <c r="AE849" s="42" t="s">
        <v>578</v>
      </c>
      <c r="AF849" s="104" t="s">
        <v>765</v>
      </c>
      <c r="AG849" t="s">
        <v>8579</v>
      </c>
      <c r="AH849">
        <v>0</v>
      </c>
      <c r="AI849" s="495">
        <v>-384987.28405876481</v>
      </c>
      <c r="AK849" s="27"/>
      <c r="AL849" s="27"/>
      <c r="AM849"/>
      <c r="AN849"/>
      <c r="AO849"/>
      <c r="AP849"/>
      <c r="AQ849"/>
      <c r="AR849"/>
    </row>
    <row r="850" spans="1:44">
      <c r="A850"/>
      <c r="B850"/>
      <c r="C850"/>
      <c r="D850" s="605"/>
      <c r="E850"/>
      <c r="F850"/>
      <c r="G850"/>
      <c r="H850"/>
      <c r="I850"/>
      <c r="J850"/>
      <c r="K850"/>
      <c r="L850"/>
      <c r="M850"/>
      <c r="N850"/>
      <c r="O850"/>
      <c r="P850"/>
      <c r="Q850"/>
      <c r="R850"/>
      <c r="S850"/>
      <c r="T850"/>
      <c r="U850"/>
      <c r="V850"/>
      <c r="W850"/>
      <c r="X850"/>
      <c r="Y850"/>
      <c r="Z850"/>
      <c r="AA850"/>
      <c r="AB850"/>
      <c r="AC850"/>
      <c r="AD850"/>
      <c r="AK850"/>
      <c r="AL850"/>
      <c r="AM850"/>
      <c r="AN850"/>
      <c r="AO850"/>
      <c r="AP850"/>
      <c r="AQ850"/>
      <c r="AR850"/>
    </row>
    <row r="851" spans="1:44" ht="13.5" thickBot="1">
      <c r="A851"/>
      <c r="B851"/>
      <c r="C851"/>
      <c r="D851" s="605"/>
      <c r="E851"/>
      <c r="F851"/>
      <c r="G851"/>
      <c r="H851"/>
      <c r="I851"/>
      <c r="J851"/>
      <c r="K851"/>
      <c r="L851"/>
      <c r="M851"/>
      <c r="N851"/>
      <c r="O851"/>
      <c r="P851"/>
      <c r="Q851"/>
      <c r="R851"/>
      <c r="S851"/>
      <c r="T851"/>
      <c r="U851" s="206">
        <v>5082092758.4905329</v>
      </c>
      <c r="V851" s="206">
        <v>233507677.4253</v>
      </c>
      <c r="W851" s="206">
        <v>4848585081.0652342</v>
      </c>
      <c r="X851" s="40"/>
      <c r="Y851" s="40"/>
      <c r="Z851" s="206">
        <v>3391479627.1867371</v>
      </c>
      <c r="AA851" s="206">
        <v>552172747.69915462</v>
      </c>
      <c r="AB851" s="206">
        <v>820566197.31197262</v>
      </c>
      <c r="AC851" s="206">
        <v>317874186.29267317</v>
      </c>
      <c r="AD851" s="206">
        <v>0</v>
      </c>
      <c r="AH851" s="496">
        <f>SUM(AH7:AH850)</f>
        <v>0</v>
      </c>
      <c r="AI851" s="496">
        <f>SUM(AI7:AI850)</f>
        <v>-391081788.98957306</v>
      </c>
      <c r="AK851"/>
      <c r="AL851"/>
      <c r="AM851"/>
      <c r="AN851"/>
      <c r="AO851"/>
      <c r="AP851"/>
      <c r="AQ851"/>
      <c r="AR851"/>
    </row>
    <row r="852" spans="1:44">
      <c r="A852"/>
      <c r="B852"/>
      <c r="C852"/>
      <c r="D852" s="605"/>
      <c r="E852"/>
      <c r="F852"/>
      <c r="G852"/>
      <c r="H852"/>
      <c r="I852"/>
      <c r="J852"/>
      <c r="K852"/>
      <c r="L852"/>
      <c r="M852"/>
      <c r="N852"/>
      <c r="O852"/>
      <c r="P852"/>
      <c r="Q852"/>
      <c r="R852"/>
      <c r="S852"/>
      <c r="T852" s="478" t="s">
        <v>5658</v>
      </c>
      <c r="U852" s="479">
        <v>0</v>
      </c>
      <c r="V852" s="479">
        <v>0</v>
      </c>
      <c r="W852" s="479">
        <v>2.7567148208618164E-6</v>
      </c>
      <c r="X852"/>
      <c r="Y852"/>
      <c r="Z852" s="479">
        <v>8.1956386566162109E-8</v>
      </c>
      <c r="AA852" s="479">
        <v>2.9802322387695313E-7</v>
      </c>
      <c r="AB852" s="479">
        <v>-1.0896474123001099E-7</v>
      </c>
      <c r="AC852" s="479">
        <v>0</v>
      </c>
      <c r="AD852" s="479">
        <v>0</v>
      </c>
      <c r="AH852" s="495"/>
      <c r="AI852" s="534">
        <f>AI851-[2]Net_rev_for_allocation!I256</f>
        <v>50.318524539470673</v>
      </c>
      <c r="AJ852" s="25" t="s">
        <v>8581</v>
      </c>
      <c r="AK852"/>
      <c r="AL852"/>
      <c r="AM852"/>
      <c r="AN852"/>
      <c r="AO852"/>
      <c r="AP852"/>
      <c r="AQ852"/>
      <c r="AR852"/>
    </row>
    <row r="853" spans="1:44">
      <c r="A853"/>
      <c r="B853"/>
      <c r="C853"/>
      <c r="D853" s="605"/>
      <c r="E853"/>
      <c r="F853"/>
      <c r="G853"/>
      <c r="H853"/>
      <c r="I853"/>
      <c r="J853"/>
      <c r="K853"/>
      <c r="L853"/>
      <c r="M853"/>
      <c r="N853"/>
      <c r="O853"/>
      <c r="P853"/>
      <c r="Q853"/>
      <c r="R853"/>
      <c r="S853"/>
      <c r="T853"/>
      <c r="U853"/>
      <c r="V853"/>
      <c r="W853"/>
      <c r="X853"/>
      <c r="Y853"/>
      <c r="Z853"/>
      <c r="AA853"/>
      <c r="AB853"/>
      <c r="AC853"/>
      <c r="AD853"/>
      <c r="AK853"/>
      <c r="AL853"/>
      <c r="AM853"/>
      <c r="AN853"/>
      <c r="AO853"/>
      <c r="AP853"/>
      <c r="AQ853"/>
      <c r="AR853"/>
    </row>
    <row r="854" spans="1:44">
      <c r="A854"/>
      <c r="B854"/>
      <c r="C854"/>
      <c r="D854" s="605"/>
      <c r="E854"/>
      <c r="F854"/>
      <c r="G854"/>
      <c r="H854"/>
      <c r="I854"/>
      <c r="J854"/>
      <c r="K854"/>
      <c r="L854"/>
      <c r="M854"/>
      <c r="N854"/>
      <c r="O854"/>
      <c r="P854"/>
      <c r="Q854"/>
      <c r="R854"/>
      <c r="S854"/>
      <c r="T854"/>
      <c r="U854"/>
      <c r="V854"/>
      <c r="W854"/>
      <c r="X854"/>
      <c r="Y854"/>
      <c r="Z854"/>
      <c r="AA854"/>
      <c r="AB854"/>
      <c r="AC854"/>
      <c r="AD854"/>
      <c r="AK854"/>
      <c r="AL854"/>
      <c r="AM854"/>
      <c r="AN854"/>
      <c r="AO854"/>
      <c r="AP854"/>
      <c r="AQ854"/>
      <c r="AR854"/>
    </row>
    <row r="855" spans="1:44" ht="13">
      <c r="A855"/>
      <c r="B855"/>
      <c r="C855"/>
      <c r="D855" s="605"/>
      <c r="E855"/>
      <c r="F855"/>
      <c r="G855"/>
      <c r="H855"/>
      <c r="I855"/>
      <c r="J855"/>
      <c r="K855"/>
      <c r="L855"/>
      <c r="M855"/>
      <c r="N855"/>
      <c r="O855"/>
      <c r="P855"/>
      <c r="Q855"/>
      <c r="R855"/>
      <c r="S855"/>
      <c r="T855" s="33" t="s">
        <v>5659</v>
      </c>
      <c r="U855"/>
      <c r="V855"/>
      <c r="W855"/>
      <c r="X855"/>
      <c r="Y855"/>
      <c r="Z855"/>
      <c r="AA855"/>
      <c r="AB855"/>
      <c r="AC855"/>
      <c r="AD855"/>
      <c r="AK855"/>
      <c r="AL855"/>
      <c r="AM855"/>
      <c r="AN855"/>
      <c r="AO855"/>
      <c r="AP855"/>
      <c r="AQ855"/>
      <c r="AR855"/>
    </row>
    <row r="856" spans="1:44">
      <c r="A856"/>
      <c r="B856"/>
      <c r="C856"/>
      <c r="D856" s="605"/>
      <c r="E856"/>
      <c r="F856"/>
      <c r="G856"/>
      <c r="H856"/>
      <c r="I856"/>
      <c r="J856"/>
      <c r="K856"/>
      <c r="L856"/>
      <c r="M856"/>
      <c r="N856"/>
      <c r="O856"/>
      <c r="P856"/>
      <c r="Q856"/>
      <c r="R856"/>
      <c r="S856"/>
      <c r="T856"/>
      <c r="U856"/>
      <c r="V856"/>
      <c r="W856"/>
      <c r="X856"/>
      <c r="Y856"/>
      <c r="Z856"/>
      <c r="AA856"/>
      <c r="AB856"/>
      <c r="AC856"/>
      <c r="AD856"/>
      <c r="AK856"/>
      <c r="AL856"/>
      <c r="AM856"/>
      <c r="AN856"/>
      <c r="AO856"/>
      <c r="AP856"/>
      <c r="AQ856"/>
      <c r="AR856"/>
    </row>
    <row r="857" spans="1:44">
      <c r="A857"/>
      <c r="B857"/>
      <c r="C857"/>
      <c r="D857" s="605"/>
      <c r="E857"/>
      <c r="F857"/>
      <c r="G857"/>
      <c r="H857"/>
      <c r="I857"/>
      <c r="J857"/>
      <c r="K857"/>
      <c r="L857"/>
      <c r="M857"/>
      <c r="N857"/>
      <c r="O857"/>
      <c r="P857"/>
      <c r="Q857"/>
      <c r="R857"/>
      <c r="S857"/>
      <c r="T857" t="s">
        <v>1940</v>
      </c>
      <c r="U857" s="476">
        <v>488111036.33221513</v>
      </c>
      <c r="V857" s="476">
        <v>0</v>
      </c>
      <c r="W857" s="476">
        <v>488111036.33221513</v>
      </c>
      <c r="X857"/>
      <c r="Y857"/>
      <c r="Z857" s="476">
        <v>240213604.59926713</v>
      </c>
      <c r="AA857" s="476">
        <v>49612537.385022834</v>
      </c>
      <c r="AB857" s="476">
        <v>166496552.89645573</v>
      </c>
      <c r="AC857" s="476">
        <v>31788341.451469362</v>
      </c>
      <c r="AD857" s="476">
        <v>0</v>
      </c>
      <c r="AK857" s="476">
        <v>-32283047.026033852</v>
      </c>
      <c r="AL857"/>
      <c r="AM857"/>
      <c r="AN857"/>
      <c r="AO857"/>
      <c r="AP857"/>
      <c r="AQ857"/>
      <c r="AR857"/>
    </row>
    <row r="858" spans="1:44">
      <c r="A858"/>
      <c r="B858"/>
      <c r="C858"/>
      <c r="D858" s="605"/>
      <c r="E858"/>
      <c r="F858"/>
      <c r="G858"/>
      <c r="H858"/>
      <c r="I858"/>
      <c r="J858"/>
      <c r="K858"/>
      <c r="L858"/>
      <c r="M858"/>
      <c r="N858"/>
      <c r="O858"/>
      <c r="P858"/>
      <c r="Q858"/>
      <c r="R858"/>
      <c r="S858"/>
      <c r="T858" t="s">
        <v>280</v>
      </c>
      <c r="U858" s="476">
        <v>121473245.02000001</v>
      </c>
      <c r="V858" s="476">
        <v>0</v>
      </c>
      <c r="W858" s="476">
        <v>121473245.02000001</v>
      </c>
      <c r="X858"/>
      <c r="Y858"/>
      <c r="Z858" s="476">
        <v>43003843.509549998</v>
      </c>
      <c r="AA858" s="476">
        <v>16568330.517611869</v>
      </c>
      <c r="AB858" s="476">
        <v>59444575.450191744</v>
      </c>
      <c r="AC858" s="476">
        <v>2456495.5426463913</v>
      </c>
      <c r="AD858" s="476">
        <v>0</v>
      </c>
      <c r="AK858" s="476">
        <v>-38913863.383744515</v>
      </c>
      <c r="AL858"/>
      <c r="AM858"/>
      <c r="AN858"/>
      <c r="AO858"/>
      <c r="AP858"/>
      <c r="AQ858"/>
      <c r="AR858"/>
    </row>
    <row r="859" spans="1:44">
      <c r="A859"/>
      <c r="B859"/>
      <c r="C859"/>
      <c r="D859" s="605"/>
      <c r="E859"/>
      <c r="F859"/>
      <c r="G859"/>
      <c r="H859"/>
      <c r="I859"/>
      <c r="J859"/>
      <c r="K859"/>
      <c r="L859"/>
      <c r="M859"/>
      <c r="N859"/>
      <c r="O859"/>
      <c r="P859"/>
      <c r="Q859"/>
      <c r="R859"/>
      <c r="S859"/>
      <c r="T859" t="s">
        <v>10</v>
      </c>
      <c r="U859" s="476">
        <v>278448341.18499994</v>
      </c>
      <c r="V859" s="476">
        <v>0</v>
      </c>
      <c r="W859" s="476">
        <v>278448341.18499994</v>
      </c>
      <c r="X859"/>
      <c r="Y859"/>
      <c r="Z859" s="476">
        <v>22508657.594000012</v>
      </c>
      <c r="AA859" s="476">
        <v>78324028.531800151</v>
      </c>
      <c r="AB859" s="476">
        <v>129461690.46742441</v>
      </c>
      <c r="AC859" s="476">
        <v>48153964.591775462</v>
      </c>
      <c r="AD859" s="476">
        <v>0</v>
      </c>
      <c r="AK859" s="476">
        <v>-89424375.207499996</v>
      </c>
      <c r="AL859"/>
      <c r="AM859"/>
      <c r="AN859"/>
      <c r="AO859"/>
      <c r="AP859"/>
      <c r="AQ859"/>
      <c r="AR859"/>
    </row>
    <row r="860" spans="1:44">
      <c r="A860"/>
      <c r="B860"/>
      <c r="C860"/>
      <c r="D860" s="605"/>
      <c r="E860"/>
      <c r="F860"/>
      <c r="G860"/>
      <c r="H860"/>
      <c r="I860"/>
      <c r="J860"/>
      <c r="K860"/>
      <c r="L860"/>
      <c r="M860"/>
      <c r="N860"/>
      <c r="O860"/>
      <c r="P860"/>
      <c r="Q860"/>
      <c r="R860"/>
      <c r="S860"/>
      <c r="T860" t="s">
        <v>5</v>
      </c>
      <c r="U860" s="476">
        <v>2436927889.0300002</v>
      </c>
      <c r="V860" s="476">
        <v>200488795.23780003</v>
      </c>
      <c r="W860" s="476">
        <v>2236439093.7922001</v>
      </c>
      <c r="X860"/>
      <c r="Y860"/>
      <c r="Z860" s="476">
        <v>2032302744.2961853</v>
      </c>
      <c r="AA860" s="476">
        <v>59529880.082205802</v>
      </c>
      <c r="AB860" s="476">
        <v>168204639.3404907</v>
      </c>
      <c r="AC860" s="476">
        <v>176890625.31111854</v>
      </c>
      <c r="AD860" s="476">
        <v>0</v>
      </c>
      <c r="AK860" s="476">
        <v>-98111730.645535052</v>
      </c>
      <c r="AL860"/>
      <c r="AM860"/>
      <c r="AN860"/>
      <c r="AO860"/>
      <c r="AP860"/>
      <c r="AQ860"/>
      <c r="AR860"/>
    </row>
    <row r="861" spans="1:44">
      <c r="A861"/>
      <c r="B861"/>
      <c r="C861"/>
      <c r="D861" s="605"/>
      <c r="E861"/>
      <c r="F861"/>
      <c r="G861"/>
      <c r="H861"/>
      <c r="I861"/>
      <c r="J861"/>
      <c r="K861"/>
      <c r="L861"/>
      <c r="M861"/>
      <c r="N861"/>
      <c r="O861"/>
      <c r="P861"/>
      <c r="Q861"/>
      <c r="R861"/>
      <c r="S861"/>
      <c r="T861" t="s">
        <v>11</v>
      </c>
      <c r="U861" s="476">
        <v>619268838.35787439</v>
      </c>
      <c r="V861" s="476">
        <v>0</v>
      </c>
      <c r="W861" s="476">
        <v>619268838.35787439</v>
      </c>
      <c r="X861"/>
      <c r="Y861"/>
      <c r="Z861" s="476">
        <v>304127437.25109011</v>
      </c>
      <c r="AA861" s="476">
        <v>137487127.86639243</v>
      </c>
      <c r="AB861" s="476">
        <v>164612108.1680086</v>
      </c>
      <c r="AC861" s="476">
        <v>13042165.072382849</v>
      </c>
      <c r="AD861" s="476">
        <v>0</v>
      </c>
      <c r="AK861" s="476">
        <v>-61778937.292941011</v>
      </c>
      <c r="AL861"/>
      <c r="AM861"/>
      <c r="AN861"/>
      <c r="AO861"/>
      <c r="AP861"/>
      <c r="AQ861"/>
      <c r="AR861"/>
    </row>
    <row r="862" spans="1:44">
      <c r="A862"/>
      <c r="B862"/>
      <c r="C862"/>
      <c r="D862" s="605"/>
      <c r="E862"/>
      <c r="F862"/>
      <c r="G862"/>
      <c r="H862"/>
      <c r="I862"/>
      <c r="J862"/>
      <c r="K862"/>
      <c r="L862"/>
      <c r="M862"/>
      <c r="N862"/>
      <c r="O862"/>
      <c r="P862"/>
      <c r="Q862"/>
      <c r="R862"/>
      <c r="S862"/>
      <c r="T862" t="s">
        <v>6</v>
      </c>
      <c r="U862" s="476">
        <v>1137863408.5654457</v>
      </c>
      <c r="V862" s="476">
        <v>33018882.1875</v>
      </c>
      <c r="W862" s="476">
        <v>1104844526.3779454</v>
      </c>
      <c r="X862"/>
      <c r="Y862"/>
      <c r="Z862" s="476">
        <v>749323339.93664229</v>
      </c>
      <c r="AA862" s="476">
        <v>210650843.31612155</v>
      </c>
      <c r="AB862" s="476">
        <v>132346630.98940077</v>
      </c>
      <c r="AC862" s="476">
        <v>45542594.323280834</v>
      </c>
      <c r="AD862" s="476">
        <v>0</v>
      </c>
      <c r="AK862" s="476">
        <v>-70569835.433818653</v>
      </c>
      <c r="AL862"/>
      <c r="AM862"/>
      <c r="AN862"/>
      <c r="AO862"/>
      <c r="AP862"/>
      <c r="AQ862"/>
      <c r="AR862"/>
    </row>
    <row r="863" spans="1:44" ht="13.5" thickBot="1">
      <c r="A863"/>
      <c r="B863"/>
      <c r="C863"/>
      <c r="D863" s="605"/>
      <c r="E863"/>
      <c r="F863"/>
      <c r="G863"/>
      <c r="H863"/>
      <c r="I863"/>
      <c r="J863"/>
      <c r="K863"/>
      <c r="L863"/>
      <c r="M863"/>
      <c r="N863"/>
      <c r="O863"/>
      <c r="P863"/>
      <c r="Q863"/>
      <c r="R863"/>
      <c r="S863"/>
      <c r="T863"/>
      <c r="U863" s="477">
        <v>5082092758.4905357</v>
      </c>
      <c r="V863" s="477">
        <v>233507677.42530003</v>
      </c>
      <c r="W863" s="477">
        <v>4848585081.0652351</v>
      </c>
      <c r="X863"/>
      <c r="Y863"/>
      <c r="Z863" s="477">
        <v>3391479627.1867347</v>
      </c>
      <c r="AA863" s="477">
        <v>552172747.69915462</v>
      </c>
      <c r="AB863" s="477">
        <v>820566197.3119719</v>
      </c>
      <c r="AC863" s="477">
        <v>317874186.29267341</v>
      </c>
      <c r="AD863" s="477">
        <v>0</v>
      </c>
      <c r="AK863" s="477">
        <v>-391081788.98957306</v>
      </c>
      <c r="AL863"/>
      <c r="AM863"/>
      <c r="AN863"/>
      <c r="AO863"/>
      <c r="AP863"/>
      <c r="AQ863"/>
      <c r="AR863"/>
    </row>
    <row r="864" spans="1:44">
      <c r="A864"/>
      <c r="B864"/>
      <c r="C864"/>
      <c r="D864" s="605"/>
      <c r="E864"/>
      <c r="F864"/>
      <c r="G864"/>
      <c r="H864"/>
      <c r="I864"/>
      <c r="J864"/>
      <c r="K864"/>
      <c r="L864"/>
      <c r="M864"/>
      <c r="N864"/>
      <c r="O864"/>
      <c r="P864"/>
      <c r="Q864"/>
      <c r="R864"/>
      <c r="S864"/>
      <c r="T864"/>
      <c r="U864" s="476">
        <v>0</v>
      </c>
      <c r="V864" s="476">
        <v>0</v>
      </c>
      <c r="W864" s="476">
        <v>0</v>
      </c>
      <c r="X864"/>
      <c r="Y864"/>
      <c r="Z864" s="476">
        <v>0</v>
      </c>
      <c r="AA864" s="476">
        <v>0</v>
      </c>
      <c r="AB864" s="476">
        <v>0</v>
      </c>
      <c r="AC864" s="476">
        <v>0</v>
      </c>
      <c r="AD864" s="476">
        <v>0</v>
      </c>
      <c r="AK864"/>
      <c r="AL864"/>
      <c r="AM864"/>
      <c r="AN864"/>
      <c r="AO864"/>
      <c r="AP864"/>
      <c r="AQ864"/>
      <c r="AR864"/>
    </row>
    <row r="865" spans="1:44">
      <c r="A865"/>
      <c r="B865"/>
      <c r="C865"/>
      <c r="D865" s="605"/>
      <c r="E865"/>
      <c r="F865"/>
      <c r="G865"/>
      <c r="H865"/>
      <c r="I865"/>
      <c r="J865"/>
      <c r="K865"/>
      <c r="L865"/>
      <c r="M865"/>
      <c r="N865"/>
      <c r="O865"/>
      <c r="P865"/>
      <c r="Q865"/>
      <c r="R865"/>
      <c r="S865"/>
      <c r="T865"/>
      <c r="U865"/>
      <c r="V865"/>
      <c r="W865"/>
      <c r="X865"/>
      <c r="Y865"/>
      <c r="Z865"/>
      <c r="AA865"/>
      <c r="AB865"/>
      <c r="AC865"/>
      <c r="AD865"/>
      <c r="AK865"/>
      <c r="AL865"/>
      <c r="AM865"/>
      <c r="AN865"/>
      <c r="AO865"/>
      <c r="AP865"/>
      <c r="AQ865"/>
      <c r="AR865"/>
    </row>
    <row r="866" spans="1:44">
      <c r="A866"/>
      <c r="B866"/>
      <c r="C866"/>
      <c r="D866" s="605"/>
      <c r="E866"/>
      <c r="F866"/>
      <c r="G866"/>
      <c r="H866"/>
      <c r="I866"/>
      <c r="J866"/>
      <c r="K866"/>
      <c r="L866"/>
      <c r="M866"/>
      <c r="N866"/>
      <c r="O866"/>
      <c r="P866"/>
      <c r="Q866"/>
      <c r="R866"/>
      <c r="S866"/>
      <c r="T866"/>
      <c r="U866"/>
      <c r="V866"/>
      <c r="W866"/>
      <c r="X866"/>
      <c r="Y866"/>
      <c r="Z866"/>
      <c r="AA866"/>
      <c r="AB866"/>
      <c r="AC866"/>
      <c r="AD866"/>
      <c r="AK866"/>
      <c r="AL866"/>
      <c r="AM866"/>
      <c r="AN866"/>
      <c r="AO866"/>
      <c r="AP866"/>
      <c r="AQ866"/>
      <c r="AR866"/>
    </row>
    <row r="867" spans="1:44">
      <c r="A867"/>
      <c r="B867"/>
      <c r="C867"/>
      <c r="D867" s="605"/>
      <c r="E867"/>
      <c r="F867"/>
      <c r="G867"/>
      <c r="H867"/>
      <c r="I867"/>
      <c r="J867"/>
      <c r="K867"/>
      <c r="L867"/>
      <c r="M867"/>
      <c r="N867"/>
      <c r="O867"/>
      <c r="P867"/>
      <c r="Q867"/>
      <c r="R867"/>
      <c r="S867"/>
      <c r="T867"/>
      <c r="U867"/>
      <c r="V867"/>
      <c r="W867"/>
      <c r="X867"/>
      <c r="Y867"/>
      <c r="Z867"/>
      <c r="AA867"/>
      <c r="AB867"/>
      <c r="AC867"/>
      <c r="AD867"/>
      <c r="AK867"/>
      <c r="AL867"/>
      <c r="AM867"/>
      <c r="AN867"/>
      <c r="AO867"/>
      <c r="AP867"/>
      <c r="AQ867"/>
      <c r="AR867"/>
    </row>
    <row r="868" spans="1:44">
      <c r="A868"/>
      <c r="B868"/>
      <c r="C868"/>
      <c r="D868" s="605"/>
      <c r="E868"/>
      <c r="F868"/>
      <c r="G868"/>
      <c r="H868"/>
      <c r="I868"/>
      <c r="J868"/>
      <c r="K868"/>
      <c r="L868"/>
      <c r="M868"/>
      <c r="N868"/>
      <c r="O868"/>
      <c r="P868"/>
      <c r="Q868"/>
      <c r="R868"/>
      <c r="S868"/>
      <c r="T868"/>
      <c r="U868"/>
      <c r="V868"/>
      <c r="W868"/>
      <c r="X868"/>
      <c r="Y868"/>
      <c r="Z868"/>
      <c r="AA868"/>
      <c r="AB868"/>
      <c r="AC868"/>
      <c r="AD868"/>
      <c r="AK868"/>
      <c r="AL868"/>
      <c r="AM868"/>
      <c r="AN868"/>
      <c r="AO868"/>
      <c r="AP868"/>
      <c r="AQ868"/>
      <c r="AR868"/>
    </row>
    <row r="869" spans="1:44">
      <c r="A869"/>
      <c r="B869"/>
      <c r="C869"/>
      <c r="D869" s="605"/>
      <c r="E869"/>
      <c r="F869"/>
      <c r="G869"/>
      <c r="H869"/>
      <c r="I869"/>
      <c r="J869"/>
      <c r="K869"/>
      <c r="L869"/>
      <c r="M869"/>
      <c r="N869"/>
      <c r="O869"/>
      <c r="P869"/>
      <c r="Q869"/>
      <c r="R869"/>
      <c r="S869"/>
      <c r="T869"/>
      <c r="U869"/>
      <c r="V869"/>
      <c r="W869"/>
      <c r="X869"/>
      <c r="Y869"/>
      <c r="Z869"/>
      <c r="AA869"/>
      <c r="AB869"/>
      <c r="AC869"/>
      <c r="AD869"/>
      <c r="AK869"/>
      <c r="AL869"/>
      <c r="AM869"/>
      <c r="AN869"/>
      <c r="AO869"/>
      <c r="AP869"/>
      <c r="AQ869"/>
      <c r="AR869"/>
    </row>
    <row r="870" spans="1:44">
      <c r="A870"/>
      <c r="B870"/>
      <c r="C870"/>
      <c r="D870" s="605"/>
      <c r="E870"/>
      <c r="F870"/>
      <c r="G870"/>
      <c r="H870"/>
      <c r="I870"/>
      <c r="J870"/>
      <c r="K870"/>
      <c r="L870"/>
      <c r="M870"/>
      <c r="N870"/>
      <c r="O870"/>
      <c r="P870"/>
      <c r="Q870"/>
      <c r="R870"/>
      <c r="S870"/>
      <c r="T870"/>
      <c r="U870"/>
      <c r="V870"/>
      <c r="W870"/>
      <c r="X870"/>
      <c r="Y870"/>
      <c r="Z870"/>
      <c r="AA870"/>
      <c r="AB870"/>
      <c r="AC870"/>
      <c r="AD870"/>
      <c r="AK870"/>
      <c r="AL870"/>
      <c r="AM870"/>
      <c r="AN870"/>
      <c r="AO870"/>
      <c r="AP870"/>
      <c r="AQ870"/>
      <c r="AR870"/>
    </row>
    <row r="871" spans="1:44">
      <c r="A871"/>
      <c r="B871"/>
      <c r="C871"/>
      <c r="D871" s="605"/>
      <c r="E871"/>
      <c r="F871"/>
      <c r="G871"/>
      <c r="H871"/>
      <c r="I871"/>
      <c r="J871"/>
      <c r="K871"/>
      <c r="L871"/>
      <c r="M871"/>
      <c r="N871"/>
      <c r="O871"/>
      <c r="P871"/>
      <c r="Q871"/>
      <c r="R871"/>
      <c r="S871"/>
      <c r="T871"/>
      <c r="U871"/>
      <c r="V871"/>
      <c r="W871"/>
      <c r="X871"/>
      <c r="Y871"/>
      <c r="Z871"/>
      <c r="AA871"/>
      <c r="AB871"/>
      <c r="AC871"/>
      <c r="AD871"/>
      <c r="AK871"/>
      <c r="AL871"/>
      <c r="AM871"/>
      <c r="AN871"/>
      <c r="AO871"/>
      <c r="AP871"/>
      <c r="AQ871"/>
      <c r="AR871"/>
    </row>
    <row r="872" spans="1:44">
      <c r="A872"/>
      <c r="B872"/>
      <c r="C872"/>
      <c r="D872" s="605"/>
      <c r="E872"/>
      <c r="F872"/>
      <c r="G872"/>
      <c r="H872"/>
      <c r="I872"/>
      <c r="J872"/>
      <c r="K872"/>
      <c r="L872"/>
      <c r="M872"/>
      <c r="N872"/>
      <c r="O872"/>
      <c r="P872"/>
      <c r="Q872"/>
      <c r="R872"/>
      <c r="S872"/>
      <c r="T872"/>
      <c r="U872"/>
      <c r="V872"/>
      <c r="W872"/>
      <c r="X872"/>
      <c r="Y872"/>
      <c r="Z872"/>
      <c r="AA872"/>
      <c r="AB872"/>
      <c r="AC872"/>
      <c r="AD872"/>
      <c r="AK872"/>
      <c r="AL872"/>
      <c r="AM872"/>
      <c r="AN872"/>
      <c r="AO872"/>
      <c r="AP872"/>
      <c r="AQ872"/>
      <c r="AR872"/>
    </row>
    <row r="873" spans="1:44" ht="13">
      <c r="A873"/>
      <c r="B873"/>
      <c r="C873"/>
      <c r="D873" s="605"/>
      <c r="E873"/>
      <c r="F873"/>
      <c r="G873"/>
      <c r="H873"/>
      <c r="I873"/>
      <c r="J873"/>
      <c r="K873"/>
      <c r="L873"/>
      <c r="M873"/>
      <c r="N873"/>
      <c r="O873"/>
      <c r="P873"/>
      <c r="Q873"/>
      <c r="R873"/>
      <c r="S873"/>
      <c r="T873" s="33" t="s">
        <v>5660</v>
      </c>
      <c r="U873"/>
      <c r="V873"/>
      <c r="W873"/>
      <c r="X873"/>
      <c r="Y873"/>
      <c r="Z873"/>
      <c r="AA873"/>
      <c r="AB873"/>
      <c r="AC873"/>
      <c r="AD873"/>
      <c r="AK873"/>
      <c r="AL873"/>
      <c r="AM873"/>
      <c r="AN873"/>
      <c r="AO873"/>
      <c r="AP873"/>
      <c r="AQ873"/>
      <c r="AR873"/>
    </row>
    <row r="874" spans="1:44">
      <c r="A874"/>
      <c r="B874"/>
      <c r="C874"/>
      <c r="D874" s="605"/>
      <c r="E874"/>
      <c r="F874"/>
      <c r="G874"/>
      <c r="H874"/>
      <c r="I874"/>
      <c r="J874"/>
      <c r="K874"/>
      <c r="L874"/>
      <c r="M874"/>
      <c r="N874"/>
      <c r="O874"/>
      <c r="P874"/>
      <c r="Q874"/>
      <c r="R874"/>
      <c r="S874"/>
      <c r="T874"/>
      <c r="U874"/>
      <c r="V874"/>
      <c r="W874"/>
      <c r="X874"/>
      <c r="Y874"/>
      <c r="Z874"/>
      <c r="AA874"/>
      <c r="AB874"/>
      <c r="AC874"/>
      <c r="AD874"/>
      <c r="AK874"/>
      <c r="AL874"/>
      <c r="AM874"/>
      <c r="AN874"/>
      <c r="AO874"/>
      <c r="AP874"/>
      <c r="AQ874"/>
      <c r="AR874"/>
    </row>
    <row r="875" spans="1:44">
      <c r="A875"/>
      <c r="B875"/>
      <c r="C875"/>
      <c r="D875" s="605"/>
      <c r="E875"/>
      <c r="F875"/>
      <c r="G875"/>
      <c r="H875"/>
      <c r="I875"/>
      <c r="J875"/>
      <c r="K875"/>
      <c r="L875"/>
      <c r="M875"/>
      <c r="N875"/>
      <c r="O875"/>
      <c r="P875"/>
      <c r="Q875"/>
      <c r="R875"/>
      <c r="S875"/>
      <c r="T875" t="s">
        <v>441</v>
      </c>
      <c r="U875" s="476">
        <v>39317797.015000001</v>
      </c>
      <c r="V875" s="476">
        <v>0</v>
      </c>
      <c r="W875" s="476">
        <v>39317797.015000001</v>
      </c>
      <c r="X875"/>
      <c r="Y875"/>
      <c r="Z875" s="476">
        <v>425032.75280000042</v>
      </c>
      <c r="AA875" s="476">
        <v>25575128.224708248</v>
      </c>
      <c r="AB875" s="476">
        <v>6703800.577024566</v>
      </c>
      <c r="AC875" s="476">
        <v>6613835.4604671858</v>
      </c>
      <c r="AD875" s="476">
        <v>0</v>
      </c>
      <c r="AK875"/>
      <c r="AL875"/>
      <c r="AM875"/>
      <c r="AN875"/>
      <c r="AO875"/>
      <c r="AP875"/>
      <c r="AQ875"/>
      <c r="AR875"/>
    </row>
    <row r="876" spans="1:44">
      <c r="A876"/>
      <c r="B876"/>
      <c r="C876"/>
      <c r="D876" s="605"/>
      <c r="E876"/>
      <c r="F876"/>
      <c r="G876"/>
      <c r="H876"/>
      <c r="I876"/>
      <c r="J876"/>
      <c r="K876"/>
      <c r="L876"/>
      <c r="M876"/>
      <c r="N876"/>
      <c r="O876"/>
      <c r="P876"/>
      <c r="Q876"/>
      <c r="R876"/>
      <c r="S876"/>
      <c r="T876" t="s">
        <v>443</v>
      </c>
      <c r="U876" s="476">
        <v>0</v>
      </c>
      <c r="V876" s="476">
        <v>0</v>
      </c>
      <c r="W876" s="476">
        <v>0</v>
      </c>
      <c r="X876"/>
      <c r="Y876"/>
      <c r="Z876" s="476">
        <v>0</v>
      </c>
      <c r="AA876" s="476">
        <v>0</v>
      </c>
      <c r="AB876" s="476">
        <v>0</v>
      </c>
      <c r="AC876" s="476">
        <v>0</v>
      </c>
      <c r="AD876" s="476">
        <v>0</v>
      </c>
      <c r="AK876"/>
      <c r="AL876"/>
      <c r="AM876"/>
      <c r="AN876"/>
      <c r="AO876"/>
      <c r="AP876"/>
      <c r="AQ876"/>
      <c r="AR876"/>
    </row>
    <row r="877" spans="1:44">
      <c r="A877"/>
      <c r="B877"/>
      <c r="C877"/>
      <c r="D877" s="605"/>
      <c r="E877"/>
      <c r="F877"/>
      <c r="G877"/>
      <c r="H877"/>
      <c r="I877"/>
      <c r="J877"/>
      <c r="K877"/>
      <c r="L877"/>
      <c r="M877"/>
      <c r="N877"/>
      <c r="O877"/>
      <c r="P877"/>
      <c r="Q877"/>
      <c r="R877"/>
      <c r="S877"/>
      <c r="T877" t="s">
        <v>445</v>
      </c>
      <c r="U877" s="476">
        <v>29373665.890000001</v>
      </c>
      <c r="V877" s="476">
        <v>0</v>
      </c>
      <c r="W877" s="476">
        <v>29373665.890000001</v>
      </c>
      <c r="X877"/>
      <c r="Y877"/>
      <c r="Z877" s="476">
        <v>4964810.7490000017</v>
      </c>
      <c r="AA877" s="476">
        <v>10455798.948234785</v>
      </c>
      <c r="AB877" s="476">
        <v>12139279.942265213</v>
      </c>
      <c r="AC877" s="476">
        <v>1813776.2505000001</v>
      </c>
      <c r="AD877" s="476">
        <v>0</v>
      </c>
      <c r="AK877"/>
      <c r="AL877"/>
      <c r="AM877"/>
      <c r="AN877"/>
      <c r="AO877"/>
      <c r="AP877"/>
      <c r="AQ877"/>
      <c r="AR877"/>
    </row>
    <row r="878" spans="1:44">
      <c r="A878"/>
      <c r="B878"/>
      <c r="C878"/>
      <c r="D878" s="605"/>
      <c r="E878"/>
      <c r="F878"/>
      <c r="G878"/>
      <c r="H878"/>
      <c r="I878"/>
      <c r="J878"/>
      <c r="K878"/>
      <c r="L878"/>
      <c r="M878"/>
      <c r="N878"/>
      <c r="O878"/>
      <c r="P878"/>
      <c r="Q878"/>
      <c r="R878"/>
      <c r="S878"/>
      <c r="T878" t="s">
        <v>446</v>
      </c>
      <c r="U878" s="476">
        <v>0</v>
      </c>
      <c r="V878" s="476">
        <v>0</v>
      </c>
      <c r="W878" s="476">
        <v>0</v>
      </c>
      <c r="X878"/>
      <c r="Y878"/>
      <c r="Z878" s="476">
        <v>0</v>
      </c>
      <c r="AA878" s="476">
        <v>0</v>
      </c>
      <c r="AB878" s="476">
        <v>0</v>
      </c>
      <c r="AC878" s="476">
        <v>0</v>
      </c>
      <c r="AD878" s="476">
        <v>0</v>
      </c>
      <c r="AK878"/>
      <c r="AL878"/>
      <c r="AM878"/>
      <c r="AN878"/>
      <c r="AO878"/>
      <c r="AP878"/>
      <c r="AQ878"/>
      <c r="AR878"/>
    </row>
    <row r="879" spans="1:44">
      <c r="A879"/>
      <c r="B879"/>
      <c r="C879"/>
      <c r="D879" s="605"/>
      <c r="E879"/>
      <c r="F879"/>
      <c r="G879"/>
      <c r="H879"/>
      <c r="I879"/>
      <c r="J879"/>
      <c r="K879"/>
      <c r="L879"/>
      <c r="M879"/>
      <c r="N879"/>
      <c r="O879"/>
      <c r="P879"/>
      <c r="Q879"/>
      <c r="R879"/>
      <c r="S879"/>
      <c r="T879" t="s">
        <v>448</v>
      </c>
      <c r="U879" s="476">
        <v>0</v>
      </c>
      <c r="V879" s="476">
        <v>0</v>
      </c>
      <c r="W879" s="476">
        <v>0</v>
      </c>
      <c r="X879"/>
      <c r="Y879"/>
      <c r="Z879" s="476">
        <v>0</v>
      </c>
      <c r="AA879" s="476">
        <v>0</v>
      </c>
      <c r="AB879" s="476">
        <v>0</v>
      </c>
      <c r="AC879" s="476">
        <v>0</v>
      </c>
      <c r="AD879" s="476">
        <v>0</v>
      </c>
      <c r="AK879"/>
      <c r="AL879"/>
      <c r="AM879"/>
      <c r="AN879"/>
      <c r="AO879"/>
      <c r="AP879"/>
      <c r="AQ879"/>
      <c r="AR879"/>
    </row>
    <row r="880" spans="1:44">
      <c r="A880"/>
      <c r="B880"/>
      <c r="C880"/>
      <c r="D880" s="605"/>
      <c r="E880"/>
      <c r="F880"/>
      <c r="G880"/>
      <c r="H880"/>
      <c r="I880"/>
      <c r="J880"/>
      <c r="K880"/>
      <c r="L880"/>
      <c r="M880"/>
      <c r="N880"/>
      <c r="O880"/>
      <c r="P880"/>
      <c r="Q880"/>
      <c r="R880"/>
      <c r="S880"/>
      <c r="T880" t="s">
        <v>450</v>
      </c>
      <c r="U880" s="476">
        <v>0</v>
      </c>
      <c r="V880" s="476">
        <v>0</v>
      </c>
      <c r="W880" s="476">
        <v>0</v>
      </c>
      <c r="X880"/>
      <c r="Y880"/>
      <c r="Z880" s="476">
        <v>0</v>
      </c>
      <c r="AA880" s="476">
        <v>0</v>
      </c>
      <c r="AB880" s="476">
        <v>0</v>
      </c>
      <c r="AC880" s="476">
        <v>0</v>
      </c>
      <c r="AD880" s="476">
        <v>0</v>
      </c>
      <c r="AK880"/>
      <c r="AL880"/>
      <c r="AM880"/>
      <c r="AN880"/>
      <c r="AO880"/>
      <c r="AP880"/>
      <c r="AQ880"/>
      <c r="AR880"/>
    </row>
    <row r="881" spans="1:44">
      <c r="A881"/>
      <c r="B881"/>
      <c r="C881"/>
      <c r="D881" s="605"/>
      <c r="E881"/>
      <c r="F881"/>
      <c r="G881"/>
      <c r="H881"/>
      <c r="I881"/>
      <c r="J881"/>
      <c r="K881"/>
      <c r="L881"/>
      <c r="M881"/>
      <c r="N881"/>
      <c r="O881"/>
      <c r="P881"/>
      <c r="Q881"/>
      <c r="R881"/>
      <c r="S881"/>
      <c r="T881" t="s">
        <v>452</v>
      </c>
      <c r="U881" s="476">
        <v>66158579.829999998</v>
      </c>
      <c r="V881" s="476">
        <v>0</v>
      </c>
      <c r="W881" s="476">
        <v>66158579.829999998</v>
      </c>
      <c r="X881"/>
      <c r="Y881"/>
      <c r="Z881" s="476">
        <v>5814607.977450002</v>
      </c>
      <c r="AA881" s="476">
        <v>15983102.492642889</v>
      </c>
      <c r="AB881" s="476">
        <v>26171392.55363211</v>
      </c>
      <c r="AC881" s="476">
        <v>18189476.806274999</v>
      </c>
      <c r="AD881" s="476">
        <v>0</v>
      </c>
      <c r="AK881"/>
      <c r="AL881"/>
      <c r="AM881"/>
      <c r="AN881"/>
      <c r="AO881"/>
      <c r="AP881"/>
      <c r="AQ881"/>
      <c r="AR881"/>
    </row>
    <row r="882" spans="1:44">
      <c r="A882"/>
      <c r="B882"/>
      <c r="C882"/>
      <c r="D882" s="605"/>
      <c r="E882"/>
      <c r="F882"/>
      <c r="G882"/>
      <c r="H882"/>
      <c r="I882"/>
      <c r="J882"/>
      <c r="K882"/>
      <c r="L882"/>
      <c r="M882"/>
      <c r="N882"/>
      <c r="O882"/>
      <c r="P882"/>
      <c r="Q882"/>
      <c r="R882"/>
      <c r="S882"/>
      <c r="T882" t="s">
        <v>454</v>
      </c>
      <c r="U882" s="476">
        <v>27868630</v>
      </c>
      <c r="V882" s="476">
        <v>0</v>
      </c>
      <c r="W882" s="476">
        <v>27868630</v>
      </c>
      <c r="X882"/>
      <c r="Y882"/>
      <c r="Z882" s="476">
        <v>3626664.5800000015</v>
      </c>
      <c r="AA882" s="476">
        <v>0</v>
      </c>
      <c r="AB882" s="476">
        <v>18709851.524193548</v>
      </c>
      <c r="AC882" s="476">
        <v>5532113.8958064504</v>
      </c>
      <c r="AD882" s="476">
        <v>0</v>
      </c>
      <c r="AK882"/>
      <c r="AL882"/>
      <c r="AM882"/>
      <c r="AN882"/>
      <c r="AO882"/>
      <c r="AP882"/>
      <c r="AQ882"/>
      <c r="AR882"/>
    </row>
    <row r="883" spans="1:44">
      <c r="A883"/>
      <c r="B883"/>
      <c r="C883"/>
      <c r="D883" s="605"/>
      <c r="E883"/>
      <c r="F883"/>
      <c r="G883"/>
      <c r="H883"/>
      <c r="I883"/>
      <c r="J883"/>
      <c r="K883"/>
      <c r="L883"/>
      <c r="M883"/>
      <c r="N883"/>
      <c r="O883"/>
      <c r="P883"/>
      <c r="Q883"/>
      <c r="R883"/>
      <c r="S883"/>
      <c r="T883" t="s">
        <v>456</v>
      </c>
      <c r="U883" s="476">
        <v>49123505.82</v>
      </c>
      <c r="V883" s="476">
        <v>0</v>
      </c>
      <c r="W883" s="476">
        <v>49123505.82</v>
      </c>
      <c r="X883"/>
      <c r="Y883"/>
      <c r="Z883" s="476">
        <v>6978078.2610000037</v>
      </c>
      <c r="AA883" s="476">
        <v>656706.70080147567</v>
      </c>
      <c r="AB883" s="476">
        <v>33778488.017756633</v>
      </c>
      <c r="AC883" s="476">
        <v>7710232.8404418863</v>
      </c>
      <c r="AD883" s="476">
        <v>0</v>
      </c>
      <c r="AK883"/>
      <c r="AL883"/>
      <c r="AM883"/>
      <c r="AN883"/>
      <c r="AO883"/>
      <c r="AP883"/>
      <c r="AQ883"/>
      <c r="AR883"/>
    </row>
    <row r="884" spans="1:44">
      <c r="A884"/>
      <c r="B884"/>
      <c r="C884"/>
      <c r="D884" s="605"/>
      <c r="E884"/>
      <c r="F884"/>
      <c r="G884"/>
      <c r="H884"/>
      <c r="I884"/>
      <c r="J884"/>
      <c r="K884"/>
      <c r="L884"/>
      <c r="M884"/>
      <c r="N884"/>
      <c r="O884"/>
      <c r="P884"/>
      <c r="Q884"/>
      <c r="R884"/>
      <c r="S884"/>
      <c r="T884" t="s">
        <v>458</v>
      </c>
      <c r="U884" s="476">
        <v>0</v>
      </c>
      <c r="V884" s="476">
        <v>0</v>
      </c>
      <c r="W884" s="476">
        <v>0</v>
      </c>
      <c r="X884"/>
      <c r="Y884"/>
      <c r="Z884" s="476">
        <v>0</v>
      </c>
      <c r="AA884" s="476">
        <v>0</v>
      </c>
      <c r="AB884" s="476">
        <v>0</v>
      </c>
      <c r="AC884" s="476">
        <v>0</v>
      </c>
      <c r="AD884" s="476">
        <v>0</v>
      </c>
      <c r="AK884"/>
      <c r="AL884"/>
      <c r="AM884"/>
      <c r="AN884"/>
      <c r="AO884"/>
      <c r="AP884"/>
      <c r="AQ884"/>
      <c r="AR884"/>
    </row>
    <row r="885" spans="1:44">
      <c r="A885"/>
      <c r="B885"/>
      <c r="C885"/>
      <c r="D885" s="605"/>
      <c r="E885"/>
      <c r="F885"/>
      <c r="G885"/>
      <c r="H885"/>
      <c r="I885"/>
      <c r="J885"/>
      <c r="K885"/>
      <c r="L885"/>
      <c r="M885"/>
      <c r="N885"/>
      <c r="O885"/>
      <c r="P885"/>
      <c r="Q885"/>
      <c r="R885"/>
      <c r="S885"/>
      <c r="T885" t="s">
        <v>460</v>
      </c>
      <c r="U885" s="476">
        <v>0</v>
      </c>
      <c r="V885" s="476">
        <v>0</v>
      </c>
      <c r="W885" s="476">
        <v>0</v>
      </c>
      <c r="X885"/>
      <c r="Y885"/>
      <c r="Z885" s="476">
        <v>0</v>
      </c>
      <c r="AA885" s="476">
        <v>0</v>
      </c>
      <c r="AB885" s="476">
        <v>0</v>
      </c>
      <c r="AC885" s="476">
        <v>0</v>
      </c>
      <c r="AD885" s="476">
        <v>0</v>
      </c>
      <c r="AK885"/>
      <c r="AL885"/>
      <c r="AM885"/>
      <c r="AN885"/>
      <c r="AO885"/>
      <c r="AP885"/>
      <c r="AQ885"/>
      <c r="AR885"/>
    </row>
    <row r="886" spans="1:44">
      <c r="A886"/>
      <c r="B886"/>
      <c r="C886"/>
      <c r="D886" s="605"/>
      <c r="E886"/>
      <c r="F886"/>
      <c r="G886"/>
      <c r="H886"/>
      <c r="I886"/>
      <c r="J886"/>
      <c r="K886"/>
      <c r="L886"/>
      <c r="M886"/>
      <c r="N886"/>
      <c r="O886"/>
      <c r="P886"/>
      <c r="Q886"/>
      <c r="R886"/>
      <c r="S886"/>
      <c r="T886" t="s">
        <v>462</v>
      </c>
      <c r="U886" s="476">
        <v>0</v>
      </c>
      <c r="V886" s="476">
        <v>0</v>
      </c>
      <c r="W886" s="476">
        <v>0</v>
      </c>
      <c r="X886"/>
      <c r="Y886"/>
      <c r="Z886" s="476">
        <v>0</v>
      </c>
      <c r="AA886" s="476">
        <v>0</v>
      </c>
      <c r="AB886" s="476">
        <v>0</v>
      </c>
      <c r="AC886" s="476">
        <v>0</v>
      </c>
      <c r="AD886" s="476">
        <v>0</v>
      </c>
      <c r="AK886"/>
      <c r="AL886"/>
      <c r="AM886"/>
      <c r="AN886"/>
      <c r="AO886"/>
      <c r="AP886"/>
      <c r="AQ886"/>
      <c r="AR886"/>
    </row>
    <row r="887" spans="1:44">
      <c r="A887"/>
      <c r="B887"/>
      <c r="C887"/>
      <c r="D887" s="605"/>
      <c r="E887"/>
      <c r="F887"/>
      <c r="G887"/>
      <c r="H887"/>
      <c r="I887"/>
      <c r="J887"/>
      <c r="K887"/>
      <c r="L887"/>
      <c r="M887"/>
      <c r="N887"/>
      <c r="O887"/>
      <c r="P887"/>
      <c r="Q887"/>
      <c r="R887"/>
      <c r="S887"/>
      <c r="T887" t="s">
        <v>464</v>
      </c>
      <c r="U887" s="476">
        <v>0</v>
      </c>
      <c r="V887" s="476">
        <v>0</v>
      </c>
      <c r="W887" s="476">
        <v>0</v>
      </c>
      <c r="X887"/>
      <c r="Y887"/>
      <c r="Z887" s="476">
        <v>0</v>
      </c>
      <c r="AA887" s="476">
        <v>0</v>
      </c>
      <c r="AB887" s="476">
        <v>0</v>
      </c>
      <c r="AC887" s="476">
        <v>0</v>
      </c>
      <c r="AD887" s="476">
        <v>0</v>
      </c>
      <c r="AK887"/>
      <c r="AL887"/>
      <c r="AM887"/>
      <c r="AN887"/>
      <c r="AO887"/>
      <c r="AP887"/>
      <c r="AQ887"/>
      <c r="AR887"/>
    </row>
    <row r="888" spans="1:44">
      <c r="A888"/>
      <c r="B888"/>
      <c r="C888"/>
      <c r="D888" s="605"/>
      <c r="E888"/>
      <c r="F888"/>
      <c r="G888"/>
      <c r="H888"/>
      <c r="I888"/>
      <c r="J888"/>
      <c r="K888"/>
      <c r="L888"/>
      <c r="M888"/>
      <c r="N888"/>
      <c r="O888"/>
      <c r="P888"/>
      <c r="Q888"/>
      <c r="R888"/>
      <c r="S888"/>
      <c r="T888" t="s">
        <v>466</v>
      </c>
      <c r="U888" s="476">
        <v>0</v>
      </c>
      <c r="V888" s="476">
        <v>0</v>
      </c>
      <c r="W888" s="476">
        <v>0</v>
      </c>
      <c r="X888"/>
      <c r="Y888"/>
      <c r="Z888" s="476">
        <v>0</v>
      </c>
      <c r="AA888" s="476">
        <v>0</v>
      </c>
      <c r="AB888" s="476">
        <v>0</v>
      </c>
      <c r="AC888" s="476">
        <v>0</v>
      </c>
      <c r="AD888" s="476">
        <v>0</v>
      </c>
      <c r="AK888"/>
      <c r="AL888"/>
      <c r="AM888"/>
      <c r="AN888"/>
      <c r="AO888"/>
      <c r="AP888"/>
      <c r="AQ888"/>
      <c r="AR888"/>
    </row>
    <row r="889" spans="1:44">
      <c r="A889"/>
      <c r="B889"/>
      <c r="C889"/>
      <c r="D889" s="605"/>
      <c r="E889"/>
      <c r="F889"/>
      <c r="G889"/>
      <c r="H889"/>
      <c r="I889"/>
      <c r="J889"/>
      <c r="K889"/>
      <c r="L889"/>
      <c r="M889"/>
      <c r="N889"/>
      <c r="O889"/>
      <c r="P889"/>
      <c r="Q889"/>
      <c r="R889"/>
      <c r="S889"/>
      <c r="T889" t="s">
        <v>468</v>
      </c>
      <c r="U889" s="476">
        <v>0</v>
      </c>
      <c r="V889" s="476">
        <v>0</v>
      </c>
      <c r="W889" s="476">
        <v>0</v>
      </c>
      <c r="X889"/>
      <c r="Y889"/>
      <c r="Z889" s="476">
        <v>0</v>
      </c>
      <c r="AA889" s="476">
        <v>0</v>
      </c>
      <c r="AB889" s="476">
        <v>0</v>
      </c>
      <c r="AC889" s="476">
        <v>0</v>
      </c>
      <c r="AD889" s="476">
        <v>0</v>
      </c>
      <c r="AK889"/>
      <c r="AL889"/>
      <c r="AM889"/>
      <c r="AN889"/>
      <c r="AO889"/>
      <c r="AP889"/>
      <c r="AQ889"/>
      <c r="AR889"/>
    </row>
    <row r="890" spans="1:44">
      <c r="A890"/>
      <c r="B890"/>
      <c r="C890"/>
      <c r="D890" s="605"/>
      <c r="E890"/>
      <c r="F890"/>
      <c r="G890"/>
      <c r="H890"/>
      <c r="I890"/>
      <c r="J890"/>
      <c r="K890"/>
      <c r="L890"/>
      <c r="M890"/>
      <c r="N890"/>
      <c r="O890"/>
      <c r="P890"/>
      <c r="Q890"/>
      <c r="R890"/>
      <c r="S890"/>
      <c r="T890" t="s">
        <v>470</v>
      </c>
      <c r="U890" s="476">
        <v>55671456.840000004</v>
      </c>
      <c r="V890" s="476">
        <v>0</v>
      </c>
      <c r="W890" s="476">
        <v>55671456.840000004</v>
      </c>
      <c r="X890"/>
      <c r="Y890"/>
      <c r="Z890" s="476">
        <v>0</v>
      </c>
      <c r="AA890" s="476">
        <v>20576457.283084329</v>
      </c>
      <c r="AB890" s="476">
        <v>26828794.509255741</v>
      </c>
      <c r="AC890" s="476">
        <v>8266205.0476599336</v>
      </c>
      <c r="AD890" s="476">
        <v>0</v>
      </c>
      <c r="AK890"/>
      <c r="AL890"/>
      <c r="AM890"/>
      <c r="AN890"/>
      <c r="AO890"/>
      <c r="AP890"/>
      <c r="AQ890"/>
      <c r="AR890"/>
    </row>
    <row r="891" spans="1:44">
      <c r="A891"/>
      <c r="B891"/>
      <c r="C891"/>
      <c r="D891" s="605"/>
      <c r="E891"/>
      <c r="F891"/>
      <c r="G891"/>
      <c r="H891"/>
      <c r="I891"/>
      <c r="J891"/>
      <c r="K891"/>
      <c r="L891"/>
      <c r="M891"/>
      <c r="N891"/>
      <c r="O891"/>
      <c r="P891"/>
      <c r="Q891"/>
      <c r="R891"/>
      <c r="S891"/>
      <c r="T891" t="s">
        <v>472</v>
      </c>
      <c r="U891" s="476">
        <v>0</v>
      </c>
      <c r="V891" s="476">
        <v>0</v>
      </c>
      <c r="W891" s="476">
        <v>0</v>
      </c>
      <c r="X891"/>
      <c r="Y891"/>
      <c r="Z891" s="476">
        <v>0</v>
      </c>
      <c r="AA891" s="476">
        <v>0</v>
      </c>
      <c r="AB891" s="476">
        <v>0</v>
      </c>
      <c r="AC891" s="476">
        <v>0</v>
      </c>
      <c r="AD891" s="476">
        <v>0</v>
      </c>
      <c r="AK891"/>
      <c r="AL891"/>
      <c r="AM891"/>
      <c r="AN891"/>
      <c r="AO891"/>
      <c r="AP891"/>
      <c r="AQ891"/>
      <c r="AR891"/>
    </row>
    <row r="892" spans="1:44">
      <c r="A892"/>
      <c r="B892"/>
      <c r="C892"/>
      <c r="D892" s="605"/>
      <c r="E892"/>
      <c r="F892"/>
      <c r="G892"/>
      <c r="H892"/>
      <c r="I892"/>
      <c r="J892"/>
      <c r="K892"/>
      <c r="L892"/>
      <c r="M892"/>
      <c r="N892"/>
      <c r="O892"/>
      <c r="P892"/>
      <c r="Q892"/>
      <c r="R892"/>
      <c r="S892"/>
      <c r="T892" t="s">
        <v>474</v>
      </c>
      <c r="U892" s="476">
        <v>0</v>
      </c>
      <c r="V892" s="476">
        <v>0</v>
      </c>
      <c r="W892" s="476">
        <v>0</v>
      </c>
      <c r="X892"/>
      <c r="Y892"/>
      <c r="Z892" s="476">
        <v>0</v>
      </c>
      <c r="AA892" s="476">
        <v>0</v>
      </c>
      <c r="AB892" s="476">
        <v>0</v>
      </c>
      <c r="AC892" s="476">
        <v>0</v>
      </c>
      <c r="AD892" s="476">
        <v>0</v>
      </c>
      <c r="AK892"/>
      <c r="AL892"/>
      <c r="AM892"/>
      <c r="AN892"/>
      <c r="AO892"/>
      <c r="AP892"/>
      <c r="AQ892"/>
      <c r="AR892"/>
    </row>
    <row r="893" spans="1:44">
      <c r="A893"/>
      <c r="B893"/>
      <c r="C893"/>
      <c r="D893" s="605"/>
      <c r="E893"/>
      <c r="F893"/>
      <c r="G893"/>
      <c r="H893"/>
      <c r="I893"/>
      <c r="J893"/>
      <c r="K893"/>
      <c r="L893"/>
      <c r="M893"/>
      <c r="N893"/>
      <c r="O893"/>
      <c r="P893"/>
      <c r="Q893"/>
      <c r="R893"/>
      <c r="S893"/>
      <c r="T893" t="s">
        <v>476</v>
      </c>
      <c r="U893" s="476">
        <v>7552155.54</v>
      </c>
      <c r="V893" s="476">
        <v>0</v>
      </c>
      <c r="W893" s="476">
        <v>7552155.54</v>
      </c>
      <c r="X893"/>
      <c r="Y893"/>
      <c r="Z893" s="476">
        <v>100093.58500000001</v>
      </c>
      <c r="AA893" s="476">
        <v>3627617.5504601486</v>
      </c>
      <c r="AB893" s="476">
        <v>3824444.4045398515</v>
      </c>
      <c r="AC893" s="476">
        <v>0</v>
      </c>
      <c r="AD893" s="476">
        <v>0</v>
      </c>
      <c r="AK893"/>
      <c r="AL893"/>
      <c r="AM893"/>
      <c r="AN893"/>
      <c r="AO893"/>
      <c r="AP893"/>
      <c r="AQ893"/>
      <c r="AR893"/>
    </row>
    <row r="894" spans="1:44">
      <c r="A894"/>
      <c r="B894"/>
      <c r="C894"/>
      <c r="D894" s="605"/>
      <c r="E894"/>
      <c r="F894"/>
      <c r="G894"/>
      <c r="H894"/>
      <c r="I894"/>
      <c r="J894"/>
      <c r="K894"/>
      <c r="L894"/>
      <c r="M894"/>
      <c r="N894"/>
      <c r="O894"/>
      <c r="P894"/>
      <c r="Q894"/>
      <c r="R894"/>
      <c r="S894"/>
      <c r="T894" t="s">
        <v>478</v>
      </c>
      <c r="U894" s="476">
        <v>0</v>
      </c>
      <c r="V894" s="476">
        <v>0</v>
      </c>
      <c r="W894" s="476">
        <v>0</v>
      </c>
      <c r="X894"/>
      <c r="Y894"/>
      <c r="Z894" s="476">
        <v>0</v>
      </c>
      <c r="AA894" s="476">
        <v>0</v>
      </c>
      <c r="AB894" s="476">
        <v>0</v>
      </c>
      <c r="AC894" s="476">
        <v>0</v>
      </c>
      <c r="AD894" s="476">
        <v>0</v>
      </c>
      <c r="AK894"/>
      <c r="AL894"/>
      <c r="AM894"/>
      <c r="AN894"/>
      <c r="AO894"/>
      <c r="AP894"/>
      <c r="AQ894"/>
      <c r="AR894"/>
    </row>
    <row r="895" spans="1:44">
      <c r="A895"/>
      <c r="B895"/>
      <c r="C895"/>
      <c r="D895" s="605"/>
      <c r="E895"/>
      <c r="F895"/>
      <c r="G895"/>
      <c r="H895"/>
      <c r="I895"/>
      <c r="J895"/>
      <c r="K895"/>
      <c r="L895"/>
      <c r="M895"/>
      <c r="N895"/>
      <c r="O895"/>
      <c r="P895"/>
      <c r="Q895"/>
      <c r="R895"/>
      <c r="S895"/>
      <c r="T895" t="s">
        <v>480</v>
      </c>
      <c r="U895" s="476">
        <v>3325039</v>
      </c>
      <c r="V895" s="476">
        <v>0</v>
      </c>
      <c r="W895" s="476">
        <v>3325039</v>
      </c>
      <c r="X895"/>
      <c r="Y895"/>
      <c r="Z895" s="476">
        <v>598507.02000000014</v>
      </c>
      <c r="AA895" s="476">
        <v>1449217.3318682532</v>
      </c>
      <c r="AB895" s="476">
        <v>1277314.6481317468</v>
      </c>
      <c r="AC895" s="476">
        <v>0</v>
      </c>
      <c r="AD895" s="476">
        <v>0</v>
      </c>
      <c r="AK895"/>
      <c r="AL895"/>
      <c r="AM895"/>
      <c r="AN895"/>
      <c r="AO895"/>
      <c r="AP895"/>
      <c r="AQ895"/>
      <c r="AR895"/>
    </row>
    <row r="896" spans="1:44">
      <c r="A896"/>
      <c r="B896"/>
      <c r="C896"/>
      <c r="D896" s="605"/>
      <c r="E896"/>
      <c r="F896"/>
      <c r="G896"/>
      <c r="H896"/>
      <c r="I896"/>
      <c r="J896"/>
      <c r="K896"/>
      <c r="L896"/>
      <c r="M896"/>
      <c r="N896"/>
      <c r="O896"/>
      <c r="P896"/>
      <c r="Q896"/>
      <c r="R896"/>
      <c r="S896"/>
      <c r="T896" t="s">
        <v>482</v>
      </c>
      <c r="U896" s="476">
        <v>0</v>
      </c>
      <c r="V896" s="476">
        <v>0</v>
      </c>
      <c r="W896" s="476">
        <v>0</v>
      </c>
      <c r="X896"/>
      <c r="Y896"/>
      <c r="Z896" s="476">
        <v>0</v>
      </c>
      <c r="AA896" s="476">
        <v>0</v>
      </c>
      <c r="AB896" s="476">
        <v>0</v>
      </c>
      <c r="AC896" s="476">
        <v>0</v>
      </c>
      <c r="AD896" s="476">
        <v>0</v>
      </c>
      <c r="AK896"/>
      <c r="AL896"/>
      <c r="AM896"/>
      <c r="AN896"/>
      <c r="AO896"/>
      <c r="AP896"/>
      <c r="AQ896"/>
      <c r="AR896"/>
    </row>
    <row r="897" spans="1:44">
      <c r="A897"/>
      <c r="B897"/>
      <c r="C897"/>
      <c r="D897" s="605"/>
      <c r="E897"/>
      <c r="F897"/>
      <c r="G897"/>
      <c r="H897"/>
      <c r="I897"/>
      <c r="J897"/>
      <c r="K897"/>
      <c r="L897"/>
      <c r="M897"/>
      <c r="N897"/>
      <c r="O897"/>
      <c r="P897"/>
      <c r="Q897"/>
      <c r="R897"/>
      <c r="S897"/>
      <c r="T897" t="s">
        <v>484</v>
      </c>
      <c r="U897" s="476">
        <v>57511.25</v>
      </c>
      <c r="V897" s="476">
        <v>0</v>
      </c>
      <c r="W897" s="476">
        <v>57511.25</v>
      </c>
      <c r="X897"/>
      <c r="Y897"/>
      <c r="Z897" s="476">
        <v>862.66875000000073</v>
      </c>
      <c r="AA897" s="476">
        <v>0</v>
      </c>
      <c r="AB897" s="476">
        <v>28324.290625000001</v>
      </c>
      <c r="AC897" s="476">
        <v>28324.290625000001</v>
      </c>
      <c r="AD897" s="476">
        <v>0</v>
      </c>
      <c r="AK897"/>
      <c r="AL897"/>
      <c r="AM897"/>
      <c r="AN897"/>
      <c r="AO897"/>
      <c r="AP897"/>
      <c r="AQ897"/>
      <c r="AR897"/>
    </row>
    <row r="898" spans="1:44">
      <c r="A898"/>
      <c r="B898"/>
      <c r="C898"/>
      <c r="D898" s="605"/>
      <c r="E898"/>
      <c r="F898"/>
      <c r="G898"/>
      <c r="H898"/>
      <c r="I898"/>
      <c r="J898"/>
      <c r="K898"/>
      <c r="L898"/>
      <c r="M898"/>
      <c r="N898"/>
      <c r="O898"/>
      <c r="P898"/>
      <c r="Q898"/>
      <c r="R898"/>
      <c r="S898"/>
      <c r="T898" t="s">
        <v>486</v>
      </c>
      <c r="U898" s="476">
        <v>0</v>
      </c>
      <c r="V898" s="476">
        <v>0</v>
      </c>
      <c r="W898" s="476">
        <v>0</v>
      </c>
      <c r="X898"/>
      <c r="Y898"/>
      <c r="Z898" s="476">
        <v>0</v>
      </c>
      <c r="AA898" s="476">
        <v>0</v>
      </c>
      <c r="AB898" s="476">
        <v>0</v>
      </c>
      <c r="AC898" s="476">
        <v>0</v>
      </c>
      <c r="AD898" s="476">
        <v>0</v>
      </c>
      <c r="AK898"/>
      <c r="AL898"/>
      <c r="AM898"/>
      <c r="AN898"/>
      <c r="AO898"/>
      <c r="AP898"/>
      <c r="AQ898"/>
      <c r="AR898"/>
    </row>
    <row r="899" spans="1:44">
      <c r="A899"/>
      <c r="B899"/>
      <c r="C899"/>
      <c r="D899" s="605"/>
      <c r="E899"/>
      <c r="F899"/>
      <c r="G899"/>
      <c r="H899"/>
      <c r="I899"/>
      <c r="J899"/>
      <c r="K899"/>
      <c r="L899"/>
      <c r="M899"/>
      <c r="N899"/>
      <c r="O899"/>
      <c r="P899"/>
      <c r="Q899"/>
      <c r="R899"/>
      <c r="S899"/>
      <c r="T899" t="s">
        <v>488</v>
      </c>
      <c r="U899" s="476">
        <v>0</v>
      </c>
      <c r="V899" s="476">
        <v>0</v>
      </c>
      <c r="W899" s="476">
        <v>0</v>
      </c>
      <c r="X899"/>
      <c r="Y899"/>
      <c r="Z899" s="476">
        <v>0</v>
      </c>
      <c r="AA899" s="476">
        <v>0</v>
      </c>
      <c r="AB899" s="476">
        <v>0</v>
      </c>
      <c r="AC899" s="476">
        <v>0</v>
      </c>
      <c r="AD899" s="476">
        <v>0</v>
      </c>
      <c r="AK899"/>
      <c r="AL899"/>
      <c r="AM899"/>
      <c r="AN899"/>
      <c r="AO899"/>
      <c r="AP899"/>
      <c r="AQ899"/>
      <c r="AR899"/>
    </row>
    <row r="900" spans="1:44">
      <c r="A900"/>
      <c r="B900"/>
      <c r="C900"/>
      <c r="D900" s="605"/>
      <c r="E900"/>
      <c r="F900"/>
      <c r="G900"/>
      <c r="H900"/>
      <c r="I900"/>
      <c r="J900"/>
      <c r="K900"/>
      <c r="L900"/>
      <c r="M900"/>
      <c r="N900"/>
      <c r="O900"/>
      <c r="P900"/>
      <c r="Q900"/>
      <c r="R900"/>
      <c r="S900"/>
      <c r="T900" t="s">
        <v>490</v>
      </c>
      <c r="U900" s="476">
        <v>0</v>
      </c>
      <c r="V900" s="476">
        <v>0</v>
      </c>
      <c r="W900" s="476">
        <v>0</v>
      </c>
      <c r="X900"/>
      <c r="Y900"/>
      <c r="Z900" s="476">
        <v>0</v>
      </c>
      <c r="AA900" s="476">
        <v>0</v>
      </c>
      <c r="AB900" s="476">
        <v>0</v>
      </c>
      <c r="AC900" s="476">
        <v>0</v>
      </c>
      <c r="AD900" s="476">
        <v>0</v>
      </c>
      <c r="AK900"/>
      <c r="AL900"/>
      <c r="AM900"/>
      <c r="AN900"/>
      <c r="AO900"/>
      <c r="AP900"/>
      <c r="AQ900"/>
      <c r="AR900"/>
    </row>
    <row r="901" spans="1:44">
      <c r="A901"/>
      <c r="B901"/>
      <c r="C901"/>
      <c r="D901" s="605"/>
      <c r="E901"/>
      <c r="F901"/>
      <c r="G901"/>
      <c r="H901"/>
      <c r="I901"/>
      <c r="J901"/>
      <c r="K901"/>
      <c r="L901"/>
      <c r="M901"/>
      <c r="N901"/>
      <c r="O901"/>
      <c r="P901"/>
      <c r="Q901"/>
      <c r="R901"/>
      <c r="S901"/>
      <c r="T901" t="s">
        <v>492</v>
      </c>
      <c r="U901" s="476">
        <v>0</v>
      </c>
      <c r="V901" s="476">
        <v>0</v>
      </c>
      <c r="W901" s="476">
        <v>0</v>
      </c>
      <c r="X901"/>
      <c r="Y901"/>
      <c r="Z901" s="476">
        <v>0</v>
      </c>
      <c r="AA901" s="476">
        <v>0</v>
      </c>
      <c r="AB901" s="476">
        <v>0</v>
      </c>
      <c r="AC901" s="476">
        <v>0</v>
      </c>
      <c r="AD901" s="476">
        <v>0</v>
      </c>
      <c r="AK901"/>
      <c r="AL901"/>
      <c r="AM901"/>
      <c r="AN901"/>
      <c r="AO901"/>
      <c r="AP901"/>
      <c r="AQ901"/>
      <c r="AR901"/>
    </row>
    <row r="902" spans="1:44">
      <c r="A902"/>
      <c r="B902"/>
      <c r="C902"/>
      <c r="D902" s="605"/>
      <c r="E902"/>
      <c r="F902"/>
      <c r="G902"/>
      <c r="H902"/>
      <c r="I902"/>
      <c r="J902"/>
      <c r="K902"/>
      <c r="L902"/>
      <c r="M902"/>
      <c r="N902"/>
      <c r="O902"/>
      <c r="P902"/>
      <c r="Q902"/>
      <c r="R902"/>
      <c r="S902"/>
      <c r="T902" t="s">
        <v>494</v>
      </c>
      <c r="U902" s="476">
        <v>0</v>
      </c>
      <c r="V902" s="476">
        <v>0</v>
      </c>
      <c r="W902" s="476">
        <v>0</v>
      </c>
      <c r="X902"/>
      <c r="Y902"/>
      <c r="Z902" s="476">
        <v>0</v>
      </c>
      <c r="AA902" s="476">
        <v>0</v>
      </c>
      <c r="AB902" s="476">
        <v>0</v>
      </c>
      <c r="AC902" s="476">
        <v>0</v>
      </c>
      <c r="AD902" s="476">
        <v>0</v>
      </c>
      <c r="AK902"/>
      <c r="AL902"/>
      <c r="AM902"/>
      <c r="AN902"/>
      <c r="AO902"/>
      <c r="AP902"/>
      <c r="AQ902"/>
      <c r="AR902"/>
    </row>
    <row r="903" spans="1:44">
      <c r="A903"/>
      <c r="B903"/>
      <c r="C903"/>
      <c r="D903" s="605"/>
      <c r="E903"/>
      <c r="F903"/>
      <c r="G903"/>
      <c r="H903"/>
      <c r="I903"/>
      <c r="J903"/>
      <c r="K903"/>
      <c r="L903"/>
      <c r="M903"/>
      <c r="N903"/>
      <c r="O903"/>
      <c r="P903"/>
      <c r="Q903"/>
      <c r="R903"/>
      <c r="S903"/>
      <c r="T903" t="s">
        <v>496</v>
      </c>
      <c r="U903" s="476">
        <v>0</v>
      </c>
      <c r="V903" s="476">
        <v>0</v>
      </c>
      <c r="W903" s="476">
        <v>0</v>
      </c>
      <c r="X903"/>
      <c r="Y903"/>
      <c r="Z903" s="476">
        <v>0</v>
      </c>
      <c r="AA903" s="476">
        <v>0</v>
      </c>
      <c r="AB903" s="476">
        <v>0</v>
      </c>
      <c r="AC903" s="476">
        <v>0</v>
      </c>
      <c r="AD903" s="476">
        <v>0</v>
      </c>
      <c r="AK903"/>
      <c r="AL903"/>
      <c r="AM903"/>
      <c r="AN903"/>
      <c r="AO903"/>
      <c r="AP903"/>
      <c r="AQ903"/>
      <c r="AR903"/>
    </row>
    <row r="904" spans="1:44">
      <c r="A904"/>
      <c r="B904"/>
      <c r="C904"/>
      <c r="D904" s="605"/>
      <c r="E904"/>
      <c r="F904"/>
      <c r="G904"/>
      <c r="H904"/>
      <c r="I904"/>
      <c r="J904"/>
      <c r="K904"/>
      <c r="L904"/>
      <c r="M904"/>
      <c r="N904"/>
      <c r="O904"/>
      <c r="P904"/>
      <c r="Q904"/>
      <c r="R904"/>
      <c r="S904"/>
      <c r="T904" t="s">
        <v>498</v>
      </c>
      <c r="U904" s="476">
        <v>0</v>
      </c>
      <c r="V904" s="476">
        <v>0</v>
      </c>
      <c r="W904" s="476">
        <v>0</v>
      </c>
      <c r="X904"/>
      <c r="Y904"/>
      <c r="Z904" s="476">
        <v>0</v>
      </c>
      <c r="AA904" s="476">
        <v>0</v>
      </c>
      <c r="AB904" s="476">
        <v>0</v>
      </c>
      <c r="AC904" s="476">
        <v>0</v>
      </c>
      <c r="AD904" s="476">
        <v>0</v>
      </c>
      <c r="AK904"/>
      <c r="AL904"/>
      <c r="AM904"/>
      <c r="AN904"/>
      <c r="AO904"/>
      <c r="AP904"/>
      <c r="AQ904"/>
      <c r="AR904"/>
    </row>
    <row r="905" spans="1:44">
      <c r="A905"/>
      <c r="B905"/>
      <c r="C905"/>
      <c r="D905" s="605"/>
      <c r="E905"/>
      <c r="F905"/>
      <c r="G905"/>
      <c r="H905"/>
      <c r="I905"/>
      <c r="J905"/>
      <c r="K905"/>
      <c r="L905"/>
      <c r="M905"/>
      <c r="N905"/>
      <c r="O905"/>
      <c r="P905"/>
      <c r="Q905"/>
      <c r="R905"/>
      <c r="S905"/>
      <c r="T905" t="s">
        <v>500</v>
      </c>
      <c r="U905" s="476">
        <v>0</v>
      </c>
      <c r="V905" s="476">
        <v>0</v>
      </c>
      <c r="W905" s="476">
        <v>0</v>
      </c>
      <c r="X905"/>
      <c r="Y905"/>
      <c r="Z905" s="476">
        <v>0</v>
      </c>
      <c r="AA905" s="476">
        <v>0</v>
      </c>
      <c r="AB905" s="476">
        <v>0</v>
      </c>
      <c r="AC905" s="476">
        <v>0</v>
      </c>
      <c r="AD905" s="476">
        <v>0</v>
      </c>
      <c r="AK905"/>
      <c r="AL905"/>
      <c r="AM905"/>
      <c r="AN905"/>
      <c r="AO905"/>
      <c r="AP905"/>
      <c r="AQ905"/>
      <c r="AR905"/>
    </row>
    <row r="906" spans="1:44">
      <c r="A906"/>
      <c r="B906"/>
      <c r="C906"/>
      <c r="D906" s="605"/>
      <c r="E906"/>
      <c r="F906"/>
      <c r="G906"/>
      <c r="H906"/>
      <c r="I906"/>
      <c r="J906"/>
      <c r="K906"/>
      <c r="L906"/>
      <c r="M906"/>
      <c r="N906"/>
      <c r="O906"/>
      <c r="P906"/>
      <c r="Q906"/>
      <c r="R906"/>
      <c r="S906"/>
      <c r="T906" t="s">
        <v>502</v>
      </c>
      <c r="U906" s="476">
        <v>0</v>
      </c>
      <c r="V906" s="476">
        <v>0</v>
      </c>
      <c r="W906" s="476">
        <v>0</v>
      </c>
      <c r="X906"/>
      <c r="Y906"/>
      <c r="Z906" s="476">
        <v>0</v>
      </c>
      <c r="AA906" s="476">
        <v>0</v>
      </c>
      <c r="AB906" s="476">
        <v>0</v>
      </c>
      <c r="AC906" s="476">
        <v>0</v>
      </c>
      <c r="AD906" s="476">
        <v>0</v>
      </c>
      <c r="AK906"/>
      <c r="AL906"/>
      <c r="AM906"/>
      <c r="AN906"/>
      <c r="AO906"/>
      <c r="AP906"/>
      <c r="AQ906"/>
      <c r="AR906"/>
    </row>
    <row r="907" spans="1:44">
      <c r="A907"/>
      <c r="B907"/>
      <c r="C907"/>
      <c r="D907" s="605"/>
      <c r="E907"/>
      <c r="F907"/>
      <c r="G907"/>
      <c r="H907"/>
      <c r="I907"/>
      <c r="J907"/>
      <c r="K907"/>
      <c r="L907"/>
      <c r="M907"/>
      <c r="N907"/>
      <c r="O907"/>
      <c r="P907"/>
      <c r="Q907"/>
      <c r="R907"/>
      <c r="S907"/>
      <c r="T907" t="s">
        <v>504</v>
      </c>
      <c r="U907" s="476">
        <v>0</v>
      </c>
      <c r="V907" s="476">
        <v>0</v>
      </c>
      <c r="W907" s="476">
        <v>0</v>
      </c>
      <c r="X907"/>
      <c r="Y907"/>
      <c r="Z907" s="476">
        <v>0</v>
      </c>
      <c r="AA907" s="476">
        <v>0</v>
      </c>
      <c r="AB907" s="476">
        <v>0</v>
      </c>
      <c r="AC907" s="476">
        <v>0</v>
      </c>
      <c r="AD907" s="476">
        <v>0</v>
      </c>
      <c r="AK907"/>
      <c r="AL907"/>
      <c r="AM907"/>
      <c r="AN907"/>
      <c r="AO907"/>
      <c r="AP907"/>
      <c r="AQ907"/>
      <c r="AR907"/>
    </row>
    <row r="908" spans="1:44">
      <c r="A908"/>
      <c r="B908"/>
      <c r="C908"/>
      <c r="D908" s="605"/>
      <c r="E908"/>
      <c r="F908"/>
      <c r="G908"/>
      <c r="H908"/>
      <c r="I908"/>
      <c r="J908"/>
      <c r="K908"/>
      <c r="L908"/>
      <c r="M908"/>
      <c r="N908"/>
      <c r="O908"/>
      <c r="P908"/>
      <c r="Q908"/>
      <c r="R908"/>
      <c r="S908"/>
      <c r="T908" t="s">
        <v>506</v>
      </c>
      <c r="U908" s="476">
        <v>0</v>
      </c>
      <c r="V908" s="476">
        <v>0</v>
      </c>
      <c r="W908" s="476">
        <v>0</v>
      </c>
      <c r="X908"/>
      <c r="Y908"/>
      <c r="Z908" s="476">
        <v>0</v>
      </c>
      <c r="AA908" s="476">
        <v>0</v>
      </c>
      <c r="AB908" s="476">
        <v>0</v>
      </c>
      <c r="AC908" s="476">
        <v>0</v>
      </c>
      <c r="AD908" s="476">
        <v>0</v>
      </c>
      <c r="AK908"/>
      <c r="AL908"/>
      <c r="AM908"/>
      <c r="AN908"/>
      <c r="AO908"/>
      <c r="AP908"/>
      <c r="AQ908"/>
      <c r="AR908"/>
    </row>
    <row r="909" spans="1:44">
      <c r="A909"/>
      <c r="B909"/>
      <c r="C909"/>
      <c r="D909" s="605"/>
      <c r="E909"/>
      <c r="F909"/>
      <c r="G909"/>
      <c r="H909"/>
      <c r="I909"/>
      <c r="J909"/>
      <c r="K909"/>
      <c r="L909"/>
      <c r="M909"/>
      <c r="N909"/>
      <c r="O909"/>
      <c r="P909"/>
      <c r="Q909"/>
      <c r="R909"/>
      <c r="S909"/>
      <c r="T909" t="s">
        <v>508</v>
      </c>
      <c r="U909" s="476">
        <v>0</v>
      </c>
      <c r="V909" s="476">
        <v>0</v>
      </c>
      <c r="W909" s="476">
        <v>0</v>
      </c>
      <c r="X909"/>
      <c r="Y909"/>
      <c r="Z909" s="476">
        <v>0</v>
      </c>
      <c r="AA909" s="476">
        <v>0</v>
      </c>
      <c r="AB909" s="476">
        <v>0</v>
      </c>
      <c r="AC909" s="476">
        <v>0</v>
      </c>
      <c r="AD909" s="476">
        <v>0</v>
      </c>
      <c r="AK909"/>
      <c r="AL909"/>
      <c r="AM909"/>
      <c r="AN909"/>
      <c r="AO909"/>
      <c r="AP909"/>
      <c r="AQ909"/>
      <c r="AR909"/>
    </row>
    <row r="910" spans="1:44">
      <c r="A910"/>
      <c r="B910"/>
      <c r="C910"/>
      <c r="D910" s="605"/>
      <c r="E910"/>
      <c r="F910"/>
      <c r="G910"/>
      <c r="H910"/>
      <c r="I910"/>
      <c r="J910"/>
      <c r="K910"/>
      <c r="L910"/>
      <c r="M910"/>
      <c r="N910"/>
      <c r="O910"/>
      <c r="P910"/>
      <c r="Q910"/>
      <c r="R910"/>
      <c r="S910"/>
      <c r="T910" t="s">
        <v>510</v>
      </c>
      <c r="U910" s="476">
        <v>0</v>
      </c>
      <c r="V910" s="476">
        <v>0</v>
      </c>
      <c r="W910" s="476">
        <v>0</v>
      </c>
      <c r="X910"/>
      <c r="Y910"/>
      <c r="Z910" s="476">
        <v>0</v>
      </c>
      <c r="AA910" s="476">
        <v>0</v>
      </c>
      <c r="AB910" s="476">
        <v>0</v>
      </c>
      <c r="AC910" s="476">
        <v>0</v>
      </c>
      <c r="AD910" s="476">
        <v>0</v>
      </c>
      <c r="AK910"/>
      <c r="AL910"/>
      <c r="AM910"/>
      <c r="AN910"/>
      <c r="AO910"/>
      <c r="AP910"/>
      <c r="AQ910"/>
      <c r="AR910"/>
    </row>
    <row r="911" spans="1:44">
      <c r="A911"/>
      <c r="B911"/>
      <c r="C911"/>
      <c r="D911" s="605"/>
      <c r="E911"/>
      <c r="F911"/>
      <c r="G911"/>
      <c r="H911"/>
      <c r="I911"/>
      <c r="J911"/>
      <c r="K911"/>
      <c r="L911"/>
      <c r="M911"/>
      <c r="N911"/>
      <c r="O911"/>
      <c r="P911"/>
      <c r="Q911"/>
      <c r="R911"/>
      <c r="S911"/>
      <c r="T911" t="s">
        <v>512</v>
      </c>
      <c r="U911" s="476">
        <v>0</v>
      </c>
      <c r="V911" s="476">
        <v>0</v>
      </c>
      <c r="W911" s="476">
        <v>0</v>
      </c>
      <c r="X911"/>
      <c r="Y911"/>
      <c r="Z911" s="476">
        <v>0</v>
      </c>
      <c r="AA911" s="476">
        <v>0</v>
      </c>
      <c r="AB911" s="476">
        <v>0</v>
      </c>
      <c r="AC911" s="476">
        <v>0</v>
      </c>
      <c r="AD911" s="476">
        <v>0</v>
      </c>
      <c r="AK911"/>
      <c r="AL911"/>
      <c r="AM911"/>
      <c r="AN911"/>
      <c r="AO911"/>
      <c r="AP911"/>
      <c r="AQ911"/>
      <c r="AR911"/>
    </row>
    <row r="912" spans="1:44">
      <c r="A912"/>
      <c r="B912"/>
      <c r="C912"/>
      <c r="D912" s="605"/>
      <c r="E912"/>
      <c r="F912"/>
      <c r="G912"/>
      <c r="H912"/>
      <c r="I912"/>
      <c r="J912"/>
      <c r="K912"/>
      <c r="L912"/>
      <c r="M912"/>
      <c r="N912"/>
      <c r="O912"/>
      <c r="P912"/>
      <c r="Q912"/>
      <c r="R912"/>
      <c r="S912"/>
      <c r="T912" t="s">
        <v>514</v>
      </c>
      <c r="U912" s="476">
        <v>0</v>
      </c>
      <c r="V912" s="476">
        <v>0</v>
      </c>
      <c r="W912" s="476">
        <v>0</v>
      </c>
      <c r="X912"/>
      <c r="Y912"/>
      <c r="Z912" s="476">
        <v>0</v>
      </c>
      <c r="AA912" s="476">
        <v>0</v>
      </c>
      <c r="AB912" s="476">
        <v>0</v>
      </c>
      <c r="AC912" s="476">
        <v>0</v>
      </c>
      <c r="AD912" s="476">
        <v>0</v>
      </c>
      <c r="AK912"/>
      <c r="AL912"/>
      <c r="AM912"/>
      <c r="AN912"/>
      <c r="AO912"/>
      <c r="AP912"/>
      <c r="AQ912"/>
      <c r="AR912"/>
    </row>
    <row r="913" spans="1:44">
      <c r="A913"/>
      <c r="B913"/>
      <c r="C913"/>
      <c r="D913" s="605"/>
      <c r="E913"/>
      <c r="F913"/>
      <c r="G913"/>
      <c r="H913"/>
      <c r="I913"/>
      <c r="J913"/>
      <c r="K913"/>
      <c r="L913"/>
      <c r="M913"/>
      <c r="N913"/>
      <c r="O913"/>
      <c r="P913"/>
      <c r="Q913"/>
      <c r="R913"/>
      <c r="S913"/>
      <c r="T913" t="s">
        <v>516</v>
      </c>
      <c r="U913" s="476">
        <v>0</v>
      </c>
      <c r="V913" s="476">
        <v>0</v>
      </c>
      <c r="W913" s="476">
        <v>0</v>
      </c>
      <c r="X913"/>
      <c r="Y913"/>
      <c r="Z913" s="476">
        <v>0</v>
      </c>
      <c r="AA913" s="476">
        <v>0</v>
      </c>
      <c r="AB913" s="476">
        <v>0</v>
      </c>
      <c r="AC913" s="476">
        <v>0</v>
      </c>
      <c r="AD913" s="476">
        <v>0</v>
      </c>
      <c r="AK913"/>
      <c r="AL913"/>
      <c r="AM913"/>
      <c r="AN913"/>
      <c r="AO913"/>
      <c r="AP913"/>
      <c r="AQ913"/>
      <c r="AR913"/>
    </row>
    <row r="914" spans="1:44">
      <c r="A914"/>
      <c r="B914"/>
      <c r="C914"/>
      <c r="D914" s="605"/>
      <c r="E914"/>
      <c r="F914"/>
      <c r="G914"/>
      <c r="H914"/>
      <c r="I914"/>
      <c r="J914"/>
      <c r="K914"/>
      <c r="L914"/>
      <c r="M914"/>
      <c r="N914"/>
      <c r="O914"/>
      <c r="P914"/>
      <c r="Q914"/>
      <c r="R914"/>
      <c r="S914"/>
      <c r="T914" t="s">
        <v>518</v>
      </c>
      <c r="U914" s="476">
        <v>0</v>
      </c>
      <c r="V914" s="476">
        <v>0</v>
      </c>
      <c r="W914" s="476">
        <v>0</v>
      </c>
      <c r="X914"/>
      <c r="Y914"/>
      <c r="Z914" s="476">
        <v>0</v>
      </c>
      <c r="AA914" s="476">
        <v>0</v>
      </c>
      <c r="AB914" s="476">
        <v>0</v>
      </c>
      <c r="AC914" s="476">
        <v>0</v>
      </c>
      <c r="AD914" s="476">
        <v>0</v>
      </c>
      <c r="AK914"/>
      <c r="AL914"/>
      <c r="AM914"/>
      <c r="AN914"/>
      <c r="AO914"/>
      <c r="AP914"/>
      <c r="AQ914"/>
      <c r="AR914"/>
    </row>
    <row r="915" spans="1:44">
      <c r="A915"/>
      <c r="B915"/>
      <c r="C915"/>
      <c r="D915" s="605"/>
      <c r="E915"/>
      <c r="F915"/>
      <c r="G915"/>
      <c r="H915"/>
      <c r="I915"/>
      <c r="J915"/>
      <c r="K915"/>
      <c r="L915"/>
      <c r="M915"/>
      <c r="N915"/>
      <c r="O915"/>
      <c r="P915"/>
      <c r="Q915"/>
      <c r="R915"/>
      <c r="S915"/>
      <c r="T915" t="s">
        <v>520</v>
      </c>
      <c r="U915" s="476">
        <v>0</v>
      </c>
      <c r="V915" s="476">
        <v>0</v>
      </c>
      <c r="W915" s="476">
        <v>0</v>
      </c>
      <c r="X915"/>
      <c r="Y915"/>
      <c r="Z915" s="476">
        <v>0</v>
      </c>
      <c r="AA915" s="476">
        <v>0</v>
      </c>
      <c r="AB915" s="476">
        <v>0</v>
      </c>
      <c r="AC915" s="476">
        <v>0</v>
      </c>
      <c r="AD915" s="476">
        <v>0</v>
      </c>
      <c r="AK915"/>
      <c r="AL915"/>
      <c r="AM915"/>
      <c r="AN915"/>
      <c r="AO915"/>
      <c r="AP915"/>
      <c r="AQ915"/>
      <c r="AR915"/>
    </row>
    <row r="916" spans="1:44">
      <c r="A916"/>
      <c r="B916"/>
      <c r="C916"/>
      <c r="D916" s="605"/>
      <c r="E916"/>
      <c r="F916"/>
      <c r="G916"/>
      <c r="H916"/>
      <c r="I916"/>
      <c r="J916"/>
      <c r="K916"/>
      <c r="L916"/>
      <c r="M916"/>
      <c r="N916"/>
      <c r="O916"/>
      <c r="P916"/>
      <c r="Q916"/>
      <c r="R916"/>
      <c r="S916"/>
      <c r="T916" t="s">
        <v>522</v>
      </c>
      <c r="U916" s="476">
        <v>0</v>
      </c>
      <c r="V916" s="476">
        <v>0</v>
      </c>
      <c r="W916" s="476">
        <v>0</v>
      </c>
      <c r="X916"/>
      <c r="Y916"/>
      <c r="Z916" s="476">
        <v>0</v>
      </c>
      <c r="AA916" s="476">
        <v>0</v>
      </c>
      <c r="AB916" s="476">
        <v>0</v>
      </c>
      <c r="AC916" s="476">
        <v>0</v>
      </c>
      <c r="AD916" s="476">
        <v>0</v>
      </c>
      <c r="AK916"/>
      <c r="AL916"/>
      <c r="AM916"/>
      <c r="AN916"/>
      <c r="AO916"/>
      <c r="AP916"/>
      <c r="AQ916"/>
      <c r="AR916"/>
    </row>
    <row r="917" spans="1:44">
      <c r="A917"/>
      <c r="B917"/>
      <c r="C917"/>
      <c r="D917" s="605"/>
      <c r="E917"/>
      <c r="F917"/>
      <c r="G917"/>
      <c r="H917"/>
      <c r="I917"/>
      <c r="J917"/>
      <c r="K917"/>
      <c r="L917"/>
      <c r="M917"/>
      <c r="N917"/>
      <c r="O917"/>
      <c r="P917"/>
      <c r="Q917"/>
      <c r="R917"/>
      <c r="S917"/>
      <c r="T917" t="s">
        <v>524</v>
      </c>
      <c r="U917" s="476">
        <v>0</v>
      </c>
      <c r="V917" s="476">
        <v>0</v>
      </c>
      <c r="W917" s="476">
        <v>0</v>
      </c>
      <c r="X917"/>
      <c r="Y917"/>
      <c r="Z917" s="476">
        <v>0</v>
      </c>
      <c r="AA917" s="476">
        <v>0</v>
      </c>
      <c r="AB917" s="476">
        <v>0</v>
      </c>
      <c r="AC917" s="476">
        <v>0</v>
      </c>
      <c r="AD917" s="476">
        <v>0</v>
      </c>
      <c r="AK917"/>
      <c r="AL917"/>
      <c r="AM917"/>
      <c r="AN917"/>
      <c r="AO917"/>
      <c r="AP917"/>
      <c r="AQ917"/>
      <c r="AR917"/>
    </row>
    <row r="918" spans="1:44">
      <c r="A918"/>
      <c r="B918"/>
      <c r="C918"/>
      <c r="D918" s="605"/>
      <c r="E918"/>
      <c r="F918"/>
      <c r="G918"/>
      <c r="H918"/>
      <c r="I918"/>
      <c r="J918"/>
      <c r="K918"/>
      <c r="L918"/>
      <c r="M918"/>
      <c r="N918"/>
      <c r="O918"/>
      <c r="P918"/>
      <c r="Q918"/>
      <c r="R918"/>
      <c r="S918"/>
      <c r="T918" t="s">
        <v>640</v>
      </c>
      <c r="U918" s="476">
        <v>234118078.32130435</v>
      </c>
      <c r="V918" s="476">
        <v>0</v>
      </c>
      <c r="W918" s="476">
        <v>234118078.32130435</v>
      </c>
      <c r="X918"/>
      <c r="Y918"/>
      <c r="Z918" s="476">
        <v>152822258.61050436</v>
      </c>
      <c r="AA918" s="476">
        <v>15714322.87484834</v>
      </c>
      <c r="AB918" s="476">
        <v>47830683.398153186</v>
      </c>
      <c r="AC918" s="476">
        <v>17750813.437798481</v>
      </c>
      <c r="AD918" s="476">
        <v>0</v>
      </c>
      <c r="AK918"/>
      <c r="AL918"/>
      <c r="AM918"/>
      <c r="AN918"/>
      <c r="AO918"/>
      <c r="AP918"/>
      <c r="AQ918"/>
      <c r="AR918"/>
    </row>
    <row r="919" spans="1:44">
      <c r="A919"/>
      <c r="B919"/>
      <c r="C919"/>
      <c r="D919" s="605"/>
      <c r="E919"/>
      <c r="F919"/>
      <c r="G919"/>
      <c r="H919"/>
      <c r="I919"/>
      <c r="J919"/>
      <c r="K919"/>
      <c r="L919"/>
      <c r="M919"/>
      <c r="N919"/>
      <c r="O919"/>
      <c r="P919"/>
      <c r="Q919"/>
      <c r="R919"/>
      <c r="S919"/>
      <c r="T919" t="s">
        <v>641</v>
      </c>
      <c r="U919" s="476">
        <v>0</v>
      </c>
      <c r="V919" s="476">
        <v>0</v>
      </c>
      <c r="W919" s="476">
        <v>0</v>
      </c>
      <c r="X919"/>
      <c r="Y919"/>
      <c r="Z919" s="476">
        <v>0</v>
      </c>
      <c r="AA919" s="476">
        <v>0</v>
      </c>
      <c r="AB919" s="476">
        <v>0</v>
      </c>
      <c r="AC919" s="476">
        <v>0</v>
      </c>
      <c r="AD919" s="476">
        <v>0</v>
      </c>
      <c r="AK919"/>
      <c r="AL919"/>
      <c r="AM919"/>
      <c r="AN919"/>
      <c r="AO919"/>
      <c r="AP919"/>
      <c r="AQ919"/>
      <c r="AR919"/>
    </row>
    <row r="920" spans="1:44">
      <c r="A920"/>
      <c r="B920"/>
      <c r="C920"/>
      <c r="D920" s="605"/>
      <c r="E920"/>
      <c r="F920"/>
      <c r="G920"/>
      <c r="H920"/>
      <c r="I920"/>
      <c r="J920"/>
      <c r="K920"/>
      <c r="L920"/>
      <c r="M920"/>
      <c r="N920"/>
      <c r="O920"/>
      <c r="P920"/>
      <c r="Q920"/>
      <c r="R920"/>
      <c r="S920"/>
      <c r="T920" t="s">
        <v>642</v>
      </c>
      <c r="U920" s="476">
        <v>0</v>
      </c>
      <c r="V920" s="476">
        <v>0</v>
      </c>
      <c r="W920" s="476">
        <v>0</v>
      </c>
      <c r="X920"/>
      <c r="Y920"/>
      <c r="Z920" s="476">
        <v>0</v>
      </c>
      <c r="AA920" s="476">
        <v>0</v>
      </c>
      <c r="AB920" s="476">
        <v>0</v>
      </c>
      <c r="AC920" s="476">
        <v>0</v>
      </c>
      <c r="AD920" s="476">
        <v>0</v>
      </c>
      <c r="AK920"/>
      <c r="AL920"/>
      <c r="AM920"/>
      <c r="AN920"/>
      <c r="AO920"/>
      <c r="AP920"/>
      <c r="AQ920"/>
      <c r="AR920"/>
    </row>
    <row r="921" spans="1:44">
      <c r="A921"/>
      <c r="B921"/>
      <c r="C921"/>
      <c r="D921" s="605"/>
      <c r="E921"/>
      <c r="F921"/>
      <c r="G921"/>
      <c r="H921"/>
      <c r="I921"/>
      <c r="J921"/>
      <c r="K921"/>
      <c r="L921"/>
      <c r="M921"/>
      <c r="N921"/>
      <c r="O921"/>
      <c r="P921"/>
      <c r="Q921"/>
      <c r="R921"/>
      <c r="S921"/>
      <c r="T921" t="s">
        <v>643</v>
      </c>
      <c r="U921" s="476">
        <v>0</v>
      </c>
      <c r="V921" s="476">
        <v>0</v>
      </c>
      <c r="W921" s="476">
        <v>0</v>
      </c>
      <c r="X921"/>
      <c r="Y921"/>
      <c r="Z921" s="476">
        <v>0</v>
      </c>
      <c r="AA921" s="476">
        <v>0</v>
      </c>
      <c r="AB921" s="476">
        <v>0</v>
      </c>
      <c r="AC921" s="476">
        <v>0</v>
      </c>
      <c r="AD921" s="476">
        <v>0</v>
      </c>
      <c r="AK921"/>
      <c r="AL921"/>
      <c r="AM921"/>
      <c r="AN921"/>
      <c r="AO921"/>
      <c r="AP921"/>
      <c r="AQ921"/>
      <c r="AR921"/>
    </row>
    <row r="922" spans="1:44">
      <c r="A922"/>
      <c r="B922"/>
      <c r="C922"/>
      <c r="D922" s="605"/>
      <c r="E922"/>
      <c r="F922"/>
      <c r="G922"/>
      <c r="H922"/>
      <c r="I922"/>
      <c r="J922"/>
      <c r="K922"/>
      <c r="L922"/>
      <c r="M922"/>
      <c r="N922"/>
      <c r="O922"/>
      <c r="P922"/>
      <c r="Q922"/>
      <c r="R922"/>
      <c r="S922"/>
      <c r="T922" t="s">
        <v>644</v>
      </c>
      <c r="U922" s="476">
        <v>0</v>
      </c>
      <c r="V922" s="476">
        <v>0</v>
      </c>
      <c r="W922" s="476">
        <v>0</v>
      </c>
      <c r="X922"/>
      <c r="Y922"/>
      <c r="Z922" s="476">
        <v>0</v>
      </c>
      <c r="AA922" s="476">
        <v>0</v>
      </c>
      <c r="AB922" s="476">
        <v>0</v>
      </c>
      <c r="AC922" s="476">
        <v>0</v>
      </c>
      <c r="AD922" s="476">
        <v>0</v>
      </c>
      <c r="AK922"/>
      <c r="AL922"/>
      <c r="AM922"/>
      <c r="AN922"/>
      <c r="AO922"/>
      <c r="AP922"/>
      <c r="AQ922"/>
      <c r="AR922"/>
    </row>
    <row r="923" spans="1:44">
      <c r="A923"/>
      <c r="B923"/>
      <c r="C923"/>
      <c r="D923" s="605"/>
      <c r="E923"/>
      <c r="F923"/>
      <c r="G923"/>
      <c r="H923"/>
      <c r="I923"/>
      <c r="J923"/>
      <c r="K923"/>
      <c r="L923"/>
      <c r="M923"/>
      <c r="N923"/>
      <c r="O923"/>
      <c r="P923"/>
      <c r="Q923"/>
      <c r="R923"/>
      <c r="S923"/>
      <c r="T923" t="s">
        <v>645</v>
      </c>
      <c r="U923" s="476">
        <v>0</v>
      </c>
      <c r="V923" s="476">
        <v>0</v>
      </c>
      <c r="W923" s="476">
        <v>0</v>
      </c>
      <c r="X923"/>
      <c r="Y923"/>
      <c r="Z923" s="476">
        <v>0</v>
      </c>
      <c r="AA923" s="476">
        <v>0</v>
      </c>
      <c r="AB923" s="476">
        <v>0</v>
      </c>
      <c r="AC923" s="476">
        <v>0</v>
      </c>
      <c r="AD923" s="476">
        <v>0</v>
      </c>
      <c r="AK923"/>
      <c r="AL923"/>
      <c r="AM923"/>
      <c r="AN923"/>
      <c r="AO923"/>
      <c r="AP923"/>
      <c r="AQ923"/>
      <c r="AR923"/>
    </row>
    <row r="924" spans="1:44">
      <c r="A924"/>
      <c r="B924"/>
      <c r="C924"/>
      <c r="D924" s="605"/>
      <c r="E924"/>
      <c r="F924"/>
      <c r="G924"/>
      <c r="H924"/>
      <c r="I924"/>
      <c r="J924"/>
      <c r="K924"/>
      <c r="L924"/>
      <c r="M924"/>
      <c r="N924"/>
      <c r="O924"/>
      <c r="P924"/>
      <c r="Q924"/>
      <c r="R924"/>
      <c r="S924"/>
      <c r="T924" t="s">
        <v>646</v>
      </c>
      <c r="U924" s="476">
        <v>49338917.5</v>
      </c>
      <c r="V924" s="476">
        <v>0</v>
      </c>
      <c r="W924" s="476">
        <v>49338917.5</v>
      </c>
      <c r="X924"/>
      <c r="Y924"/>
      <c r="Z924" s="476">
        <v>11967844.3608</v>
      </c>
      <c r="AA924" s="476">
        <v>297008.0423557093</v>
      </c>
      <c r="AB924" s="476">
        <v>28470320.106858842</v>
      </c>
      <c r="AC924" s="476">
        <v>8603744.9899854567</v>
      </c>
      <c r="AD924" s="476">
        <v>0</v>
      </c>
      <c r="AK924"/>
      <c r="AL924"/>
      <c r="AM924"/>
      <c r="AN924"/>
      <c r="AO924"/>
      <c r="AP924"/>
      <c r="AQ924"/>
      <c r="AR924"/>
    </row>
    <row r="925" spans="1:44">
      <c r="A925"/>
      <c r="B925"/>
      <c r="C925"/>
      <c r="D925" s="605"/>
      <c r="E925"/>
      <c r="F925"/>
      <c r="G925"/>
      <c r="H925"/>
      <c r="I925"/>
      <c r="J925"/>
      <c r="K925"/>
      <c r="L925"/>
      <c r="M925"/>
      <c r="N925"/>
      <c r="O925"/>
      <c r="P925"/>
      <c r="Q925"/>
      <c r="R925"/>
      <c r="S925"/>
      <c r="T925" t="s">
        <v>647</v>
      </c>
      <c r="U925" s="476">
        <v>0</v>
      </c>
      <c r="V925" s="476">
        <v>0</v>
      </c>
      <c r="W925" s="476">
        <v>0</v>
      </c>
      <c r="X925"/>
      <c r="Y925"/>
      <c r="Z925" s="476">
        <v>0</v>
      </c>
      <c r="AA925" s="476">
        <v>0</v>
      </c>
      <c r="AB925" s="476">
        <v>0</v>
      </c>
      <c r="AC925" s="476">
        <v>0</v>
      </c>
      <c r="AD925" s="476">
        <v>0</v>
      </c>
      <c r="AK925"/>
      <c r="AL925"/>
      <c r="AM925"/>
      <c r="AN925"/>
      <c r="AO925"/>
      <c r="AP925"/>
      <c r="AQ925"/>
      <c r="AR925"/>
    </row>
    <row r="926" spans="1:44">
      <c r="A926"/>
      <c r="B926"/>
      <c r="C926"/>
      <c r="D926" s="605"/>
      <c r="E926"/>
      <c r="F926"/>
      <c r="G926"/>
      <c r="H926"/>
      <c r="I926"/>
      <c r="J926"/>
      <c r="K926"/>
      <c r="L926"/>
      <c r="M926"/>
      <c r="N926"/>
      <c r="O926"/>
      <c r="P926"/>
      <c r="Q926"/>
      <c r="R926"/>
      <c r="S926"/>
      <c r="T926" t="s">
        <v>648</v>
      </c>
      <c r="U926" s="476">
        <v>0</v>
      </c>
      <c r="V926" s="476">
        <v>0</v>
      </c>
      <c r="W926" s="476">
        <v>0</v>
      </c>
      <c r="X926"/>
      <c r="Y926"/>
      <c r="Z926" s="476">
        <v>0</v>
      </c>
      <c r="AA926" s="476">
        <v>0</v>
      </c>
      <c r="AB926" s="476">
        <v>0</v>
      </c>
      <c r="AC926" s="476">
        <v>0</v>
      </c>
      <c r="AD926" s="476">
        <v>0</v>
      </c>
      <c r="AK926"/>
      <c r="AL926"/>
      <c r="AM926"/>
      <c r="AN926"/>
      <c r="AO926"/>
      <c r="AP926"/>
      <c r="AQ926"/>
      <c r="AR926"/>
    </row>
    <row r="927" spans="1:44">
      <c r="A927"/>
      <c r="B927"/>
      <c r="C927"/>
      <c r="D927" s="605"/>
      <c r="E927"/>
      <c r="F927"/>
      <c r="G927"/>
      <c r="H927"/>
      <c r="I927"/>
      <c r="J927"/>
      <c r="K927"/>
      <c r="L927"/>
      <c r="M927"/>
      <c r="N927"/>
      <c r="O927"/>
      <c r="P927"/>
      <c r="Q927"/>
      <c r="R927"/>
      <c r="S927"/>
      <c r="T927" t="s">
        <v>649</v>
      </c>
      <c r="U927" s="476">
        <v>165967.70000000001</v>
      </c>
      <c r="V927" s="476">
        <v>0</v>
      </c>
      <c r="W927" s="476">
        <v>165967.70000000001</v>
      </c>
      <c r="X927"/>
      <c r="Y927"/>
      <c r="Z927" s="476">
        <v>122275.91499999999</v>
      </c>
      <c r="AA927" s="476">
        <v>0</v>
      </c>
      <c r="AB927" s="476">
        <v>43691.785000000003</v>
      </c>
      <c r="AC927" s="476">
        <v>0</v>
      </c>
      <c r="AD927" s="476">
        <v>0</v>
      </c>
      <c r="AK927"/>
      <c r="AL927"/>
      <c r="AM927"/>
      <c r="AN927"/>
      <c r="AO927"/>
      <c r="AP927"/>
      <c r="AQ927"/>
      <c r="AR927"/>
    </row>
    <row r="928" spans="1:44">
      <c r="A928"/>
      <c r="B928"/>
      <c r="C928"/>
      <c r="D928" s="605"/>
      <c r="E928"/>
      <c r="F928"/>
      <c r="G928"/>
      <c r="H928"/>
      <c r="I928"/>
      <c r="J928"/>
      <c r="K928"/>
      <c r="L928"/>
      <c r="M928"/>
      <c r="N928"/>
      <c r="O928"/>
      <c r="P928"/>
      <c r="Q928"/>
      <c r="R928"/>
      <c r="S928"/>
      <c r="T928" t="s">
        <v>650</v>
      </c>
      <c r="U928" s="476">
        <v>5316206.51</v>
      </c>
      <c r="V928" s="476">
        <v>0</v>
      </c>
      <c r="W928" s="476">
        <v>5316206.51</v>
      </c>
      <c r="X928"/>
      <c r="Y928"/>
      <c r="Z928" s="476">
        <v>3987154.8825000003</v>
      </c>
      <c r="AA928" s="476">
        <v>261242.5324503961</v>
      </c>
      <c r="AB928" s="476">
        <v>1067809.0950496038</v>
      </c>
      <c r="AC928" s="476">
        <v>0</v>
      </c>
      <c r="AD928" s="476">
        <v>0</v>
      </c>
      <c r="AK928"/>
      <c r="AL928"/>
      <c r="AM928"/>
      <c r="AN928"/>
      <c r="AO928"/>
      <c r="AP928"/>
      <c r="AQ928"/>
      <c r="AR928"/>
    </row>
    <row r="929" spans="1:44">
      <c r="A929"/>
      <c r="B929"/>
      <c r="C929"/>
      <c r="D929" s="605"/>
      <c r="E929"/>
      <c r="F929"/>
      <c r="G929"/>
      <c r="H929"/>
      <c r="I929"/>
      <c r="J929"/>
      <c r="K929"/>
      <c r="L929"/>
      <c r="M929"/>
      <c r="N929"/>
      <c r="O929"/>
      <c r="P929"/>
      <c r="Q929"/>
      <c r="R929"/>
      <c r="S929"/>
      <c r="T929" t="s">
        <v>651</v>
      </c>
      <c r="U929" s="476">
        <v>3727927.08</v>
      </c>
      <c r="V929" s="476">
        <v>0</v>
      </c>
      <c r="W929" s="476">
        <v>3727927.08</v>
      </c>
      <c r="X929"/>
      <c r="Y929"/>
      <c r="Z929" s="476">
        <v>1770765.3630000001</v>
      </c>
      <c r="AA929" s="476">
        <v>0</v>
      </c>
      <c r="AB929" s="476">
        <v>1957161.7170000002</v>
      </c>
      <c r="AC929" s="476">
        <v>0</v>
      </c>
      <c r="AD929" s="476">
        <v>0</v>
      </c>
      <c r="AK929"/>
      <c r="AL929"/>
      <c r="AM929"/>
      <c r="AN929"/>
      <c r="AO929"/>
      <c r="AP929"/>
      <c r="AQ929"/>
      <c r="AR929"/>
    </row>
    <row r="930" spans="1:44">
      <c r="A930"/>
      <c r="B930"/>
      <c r="C930"/>
      <c r="D930" s="605"/>
      <c r="E930"/>
      <c r="F930"/>
      <c r="G930"/>
      <c r="H930"/>
      <c r="I930"/>
      <c r="J930"/>
      <c r="K930"/>
      <c r="L930"/>
      <c r="M930"/>
      <c r="N930"/>
      <c r="O930"/>
      <c r="P930"/>
      <c r="Q930"/>
      <c r="R930"/>
      <c r="S930"/>
      <c r="T930" t="s">
        <v>652</v>
      </c>
      <c r="U930" s="476">
        <v>0</v>
      </c>
      <c r="V930" s="476">
        <v>0</v>
      </c>
      <c r="W930" s="476">
        <v>0</v>
      </c>
      <c r="X930"/>
      <c r="Y930"/>
      <c r="Z930" s="476">
        <v>0</v>
      </c>
      <c r="AA930" s="476">
        <v>0</v>
      </c>
      <c r="AB930" s="476">
        <v>0</v>
      </c>
      <c r="AC930" s="476">
        <v>0</v>
      </c>
      <c r="AD930" s="476">
        <v>0</v>
      </c>
      <c r="AK930"/>
      <c r="AL930"/>
      <c r="AM930"/>
      <c r="AN930"/>
      <c r="AO930"/>
      <c r="AP930"/>
      <c r="AQ930"/>
      <c r="AR930"/>
    </row>
    <row r="931" spans="1:44">
      <c r="A931"/>
      <c r="B931"/>
      <c r="C931"/>
      <c r="D931" s="605"/>
      <c r="E931"/>
      <c r="F931"/>
      <c r="G931"/>
      <c r="H931"/>
      <c r="I931"/>
      <c r="J931"/>
      <c r="K931"/>
      <c r="L931"/>
      <c r="M931"/>
      <c r="N931"/>
      <c r="O931"/>
      <c r="P931"/>
      <c r="Q931"/>
      <c r="R931"/>
      <c r="S931"/>
      <c r="T931" t="s">
        <v>653</v>
      </c>
      <c r="U931" s="476">
        <v>4085054</v>
      </c>
      <c r="V931" s="476">
        <v>0</v>
      </c>
      <c r="W931" s="476">
        <v>4085054</v>
      </c>
      <c r="X931"/>
      <c r="Y931"/>
      <c r="Z931" s="476">
        <v>0</v>
      </c>
      <c r="AA931" s="476">
        <v>169947.89094709078</v>
      </c>
      <c r="AB931" s="476">
        <v>3915106.1090529091</v>
      </c>
      <c r="AC931" s="476">
        <v>0</v>
      </c>
      <c r="AD931" s="476">
        <v>0</v>
      </c>
      <c r="AK931"/>
      <c r="AL931"/>
      <c r="AM931"/>
      <c r="AN931"/>
      <c r="AO931"/>
      <c r="AP931"/>
      <c r="AQ931"/>
      <c r="AR931"/>
    </row>
    <row r="932" spans="1:44">
      <c r="A932"/>
      <c r="B932"/>
      <c r="C932"/>
      <c r="D932" s="605"/>
      <c r="E932"/>
      <c r="F932"/>
      <c r="G932"/>
      <c r="H932"/>
      <c r="I932"/>
      <c r="J932"/>
      <c r="K932"/>
      <c r="L932"/>
      <c r="M932"/>
      <c r="N932"/>
      <c r="O932"/>
      <c r="P932"/>
      <c r="Q932"/>
      <c r="R932"/>
      <c r="S932"/>
      <c r="T932" t="s">
        <v>654</v>
      </c>
      <c r="U932" s="476">
        <v>4150437.1</v>
      </c>
      <c r="V932" s="476">
        <v>0</v>
      </c>
      <c r="W932" s="476">
        <v>4150437.1</v>
      </c>
      <c r="X932"/>
      <c r="Y932"/>
      <c r="Z932" s="476">
        <v>1805886.1004499998</v>
      </c>
      <c r="AA932" s="476">
        <v>1267340.2030654042</v>
      </c>
      <c r="AB932" s="476">
        <v>1077210.7964845959</v>
      </c>
      <c r="AC932" s="476">
        <v>0</v>
      </c>
      <c r="AD932" s="476">
        <v>0</v>
      </c>
      <c r="AK932"/>
      <c r="AL932"/>
      <c r="AM932"/>
      <c r="AN932"/>
      <c r="AO932"/>
      <c r="AP932"/>
      <c r="AQ932"/>
      <c r="AR932"/>
    </row>
    <row r="933" spans="1:44">
      <c r="A933"/>
      <c r="B933"/>
      <c r="C933"/>
      <c r="D933" s="605"/>
      <c r="E933"/>
      <c r="F933"/>
      <c r="G933"/>
      <c r="H933"/>
      <c r="I933"/>
      <c r="J933"/>
      <c r="K933"/>
      <c r="L933"/>
      <c r="M933"/>
      <c r="N933"/>
      <c r="O933"/>
      <c r="P933"/>
      <c r="Q933"/>
      <c r="R933"/>
      <c r="S933"/>
      <c r="T933" t="s">
        <v>655</v>
      </c>
      <c r="U933" s="476">
        <v>61384331.744762212</v>
      </c>
      <c r="V933" s="476">
        <v>0</v>
      </c>
      <c r="W933" s="476">
        <v>61384331.744762212</v>
      </c>
      <c r="X933"/>
      <c r="Y933"/>
      <c r="Z933" s="476">
        <v>23622807.210081112</v>
      </c>
      <c r="AA933" s="476">
        <v>12259319.085759172</v>
      </c>
      <c r="AB933" s="476">
        <v>21414277.470086392</v>
      </c>
      <c r="AC933" s="476">
        <v>4087927.9788355296</v>
      </c>
      <c r="AD933" s="476">
        <v>0</v>
      </c>
      <c r="AK933"/>
      <c r="AL933"/>
      <c r="AM933"/>
      <c r="AN933"/>
      <c r="AO933"/>
      <c r="AP933"/>
      <c r="AQ933"/>
      <c r="AR933"/>
    </row>
    <row r="934" spans="1:44">
      <c r="A934"/>
      <c r="B934"/>
      <c r="C934"/>
      <c r="D934" s="605"/>
      <c r="E934"/>
      <c r="F934"/>
      <c r="G934"/>
      <c r="H934"/>
      <c r="I934"/>
      <c r="J934"/>
      <c r="K934"/>
      <c r="L934"/>
      <c r="M934"/>
      <c r="N934"/>
      <c r="O934"/>
      <c r="P934"/>
      <c r="Q934"/>
      <c r="R934"/>
      <c r="S934"/>
      <c r="T934" t="s">
        <v>656</v>
      </c>
      <c r="U934" s="476">
        <v>9366981.8200000003</v>
      </c>
      <c r="V934" s="476">
        <v>0</v>
      </c>
      <c r="W934" s="476">
        <v>9366981.8200000003</v>
      </c>
      <c r="X934"/>
      <c r="Y934"/>
      <c r="Z934" s="476">
        <v>1675769.5286999997</v>
      </c>
      <c r="AA934" s="476">
        <v>1127458.385697148</v>
      </c>
      <c r="AB934" s="476">
        <v>5803296.0074570896</v>
      </c>
      <c r="AC934" s="476">
        <v>760457.89814576297</v>
      </c>
      <c r="AD934" s="476">
        <v>0</v>
      </c>
      <c r="AK934"/>
      <c r="AL934"/>
      <c r="AM934"/>
      <c r="AN934"/>
      <c r="AO934"/>
      <c r="AP934"/>
      <c r="AQ934"/>
      <c r="AR934"/>
    </row>
    <row r="935" spans="1:44">
      <c r="A935"/>
      <c r="B935"/>
      <c r="C935"/>
      <c r="D935" s="605"/>
      <c r="E935"/>
      <c r="F935"/>
      <c r="G935"/>
      <c r="H935"/>
      <c r="I935"/>
      <c r="J935"/>
      <c r="K935"/>
      <c r="L935"/>
      <c r="M935"/>
      <c r="N935"/>
      <c r="O935"/>
      <c r="P935"/>
      <c r="Q935"/>
      <c r="R935"/>
      <c r="S935"/>
      <c r="T935" t="s">
        <v>657</v>
      </c>
      <c r="U935" s="476">
        <v>78963286.550000012</v>
      </c>
      <c r="V935" s="476">
        <v>0</v>
      </c>
      <c r="W935" s="476">
        <v>78963286.550000012</v>
      </c>
      <c r="X935"/>
      <c r="Y935"/>
      <c r="Z935" s="476">
        <v>20888652.77939333</v>
      </c>
      <c r="AA935" s="476">
        <v>14970359.399388235</v>
      </c>
      <c r="AB935" s="476">
        <v>43104274.371218435</v>
      </c>
      <c r="AC935" s="476">
        <v>0</v>
      </c>
      <c r="AD935" s="476">
        <v>0</v>
      </c>
      <c r="AK935"/>
      <c r="AL935"/>
      <c r="AM935"/>
      <c r="AN935"/>
      <c r="AO935"/>
      <c r="AP935"/>
      <c r="AQ935"/>
      <c r="AR935"/>
    </row>
    <row r="936" spans="1:44">
      <c r="A936"/>
      <c r="B936"/>
      <c r="C936"/>
      <c r="D936" s="605"/>
      <c r="E936"/>
      <c r="F936"/>
      <c r="G936"/>
      <c r="H936"/>
      <c r="I936"/>
      <c r="J936"/>
      <c r="K936"/>
      <c r="L936"/>
      <c r="M936"/>
      <c r="N936"/>
      <c r="O936"/>
      <c r="P936"/>
      <c r="Q936"/>
      <c r="R936"/>
      <c r="S936"/>
      <c r="T936" t="s">
        <v>658</v>
      </c>
      <c r="U936" s="476">
        <v>27853461.329999998</v>
      </c>
      <c r="V936" s="476">
        <v>0</v>
      </c>
      <c r="W936" s="476">
        <v>27853461.329999998</v>
      </c>
      <c r="X936"/>
      <c r="Y936"/>
      <c r="Z936" s="476">
        <v>14769799.987500001</v>
      </c>
      <c r="AA936" s="476">
        <v>2884514.6805711025</v>
      </c>
      <c r="AB936" s="476">
        <v>9651363.140378898</v>
      </c>
      <c r="AC936" s="476">
        <v>547783.52155000006</v>
      </c>
      <c r="AD936" s="476">
        <v>0</v>
      </c>
      <c r="AK936"/>
      <c r="AL936"/>
      <c r="AM936"/>
      <c r="AN936"/>
      <c r="AO936"/>
      <c r="AP936"/>
      <c r="AQ936"/>
      <c r="AR936"/>
    </row>
    <row r="937" spans="1:44">
      <c r="A937"/>
      <c r="B937"/>
      <c r="C937"/>
      <c r="D937" s="605"/>
      <c r="E937"/>
      <c r="F937"/>
      <c r="G937"/>
      <c r="H937"/>
      <c r="I937"/>
      <c r="J937"/>
      <c r="K937"/>
      <c r="L937"/>
      <c r="M937"/>
      <c r="N937"/>
      <c r="O937"/>
      <c r="P937"/>
      <c r="Q937"/>
      <c r="R937"/>
      <c r="S937"/>
      <c r="T937" t="s">
        <v>659</v>
      </c>
      <c r="U937" s="476">
        <v>0</v>
      </c>
      <c r="V937" s="476">
        <v>0</v>
      </c>
      <c r="W937" s="476">
        <v>0</v>
      </c>
      <c r="X937"/>
      <c r="Y937"/>
      <c r="Z937" s="476">
        <v>0</v>
      </c>
      <c r="AA937" s="476">
        <v>0</v>
      </c>
      <c r="AB937" s="476">
        <v>0</v>
      </c>
      <c r="AC937" s="476">
        <v>0</v>
      </c>
      <c r="AD937" s="476">
        <v>0</v>
      </c>
      <c r="AK937"/>
      <c r="AL937"/>
      <c r="AM937"/>
      <c r="AN937"/>
      <c r="AO937"/>
      <c r="AP937"/>
      <c r="AQ937"/>
      <c r="AR937"/>
    </row>
    <row r="938" spans="1:44">
      <c r="A938"/>
      <c r="B938"/>
      <c r="C938"/>
      <c r="D938" s="605"/>
      <c r="E938"/>
      <c r="F938"/>
      <c r="G938"/>
      <c r="H938"/>
      <c r="I938"/>
      <c r="J938"/>
      <c r="K938"/>
      <c r="L938"/>
      <c r="M938"/>
      <c r="N938"/>
      <c r="O938"/>
      <c r="P938"/>
      <c r="Q938"/>
      <c r="R938"/>
      <c r="S938"/>
      <c r="T938" t="s">
        <v>660</v>
      </c>
      <c r="U938" s="476">
        <v>1024262.360890497</v>
      </c>
      <c r="V938" s="476">
        <v>0</v>
      </c>
      <c r="W938" s="476">
        <v>1024262.360890497</v>
      </c>
      <c r="X938"/>
      <c r="Y938"/>
      <c r="Z938" s="476">
        <v>223564.838987728</v>
      </c>
      <c r="AA938" s="476">
        <v>295743.31849758292</v>
      </c>
      <c r="AB938" s="476">
        <v>479773.0503291355</v>
      </c>
      <c r="AC938" s="476">
        <v>25181.153076050632</v>
      </c>
      <c r="AD938" s="476">
        <v>0</v>
      </c>
      <c r="AK938"/>
      <c r="AL938"/>
      <c r="AM938"/>
      <c r="AN938"/>
      <c r="AO938"/>
      <c r="AP938"/>
      <c r="AQ938"/>
      <c r="AR938"/>
    </row>
    <row r="939" spans="1:44">
      <c r="A939"/>
      <c r="B939"/>
      <c r="C939"/>
      <c r="D939" s="605"/>
      <c r="E939"/>
      <c r="F939"/>
      <c r="G939"/>
      <c r="H939"/>
      <c r="I939"/>
      <c r="J939"/>
      <c r="K939"/>
      <c r="L939"/>
      <c r="M939"/>
      <c r="N939"/>
      <c r="O939"/>
      <c r="P939"/>
      <c r="Q939"/>
      <c r="R939"/>
      <c r="S939"/>
      <c r="T939" t="s">
        <v>661</v>
      </c>
      <c r="U939" s="476">
        <v>1328580.94</v>
      </c>
      <c r="V939" s="476">
        <v>0</v>
      </c>
      <c r="W939" s="476">
        <v>1328580.94</v>
      </c>
      <c r="X939"/>
      <c r="Y939"/>
      <c r="Z939" s="476">
        <v>669581.86679999996</v>
      </c>
      <c r="AA939" s="476">
        <v>328488.81997434836</v>
      </c>
      <c r="AB939" s="476">
        <v>318077.78114756668</v>
      </c>
      <c r="AC939" s="476">
        <v>12432.472078085009</v>
      </c>
      <c r="AD939" s="476">
        <v>0</v>
      </c>
      <c r="AK939"/>
      <c r="AL939"/>
      <c r="AM939"/>
      <c r="AN939"/>
      <c r="AO939"/>
      <c r="AP939"/>
      <c r="AQ939"/>
      <c r="AR939"/>
    </row>
    <row r="940" spans="1:44">
      <c r="A940"/>
      <c r="B940"/>
      <c r="C940"/>
      <c r="D940" s="605"/>
      <c r="E940"/>
      <c r="F940"/>
      <c r="G940"/>
      <c r="H940"/>
      <c r="I940"/>
      <c r="J940"/>
      <c r="K940"/>
      <c r="L940"/>
      <c r="M940"/>
      <c r="N940"/>
      <c r="O940"/>
      <c r="P940"/>
      <c r="Q940"/>
      <c r="R940"/>
      <c r="S940"/>
      <c r="T940" t="s">
        <v>662</v>
      </c>
      <c r="U940" s="476">
        <v>0</v>
      </c>
      <c r="V940" s="476">
        <v>0</v>
      </c>
      <c r="W940" s="476">
        <v>0</v>
      </c>
      <c r="X940"/>
      <c r="Y940"/>
      <c r="Z940" s="476">
        <v>0</v>
      </c>
      <c r="AA940" s="476">
        <v>0</v>
      </c>
      <c r="AB940" s="476">
        <v>0</v>
      </c>
      <c r="AC940" s="476">
        <v>0</v>
      </c>
      <c r="AD940" s="476">
        <v>0</v>
      </c>
      <c r="AK940"/>
      <c r="AL940"/>
      <c r="AM940"/>
      <c r="AN940"/>
      <c r="AO940"/>
      <c r="AP940"/>
      <c r="AQ940"/>
      <c r="AR940"/>
    </row>
    <row r="941" spans="1:44">
      <c r="A941"/>
      <c r="B941"/>
      <c r="C941"/>
      <c r="D941" s="605"/>
      <c r="E941"/>
      <c r="F941"/>
      <c r="G941"/>
      <c r="H941"/>
      <c r="I941"/>
      <c r="J941"/>
      <c r="K941"/>
      <c r="L941"/>
      <c r="M941"/>
      <c r="N941"/>
      <c r="O941"/>
      <c r="P941"/>
      <c r="Q941"/>
      <c r="R941"/>
      <c r="S941"/>
      <c r="T941" t="s">
        <v>663</v>
      </c>
      <c r="U941" s="476">
        <v>280710.89999999997</v>
      </c>
      <c r="V941" s="476">
        <v>0</v>
      </c>
      <c r="W941" s="476">
        <v>280710.89999999997</v>
      </c>
      <c r="X941"/>
      <c r="Y941"/>
      <c r="Z941" s="476">
        <v>0</v>
      </c>
      <c r="AA941" s="476">
        <v>10443.856926534254</v>
      </c>
      <c r="AB941" s="476">
        <v>270267.0430734657</v>
      </c>
      <c r="AC941" s="476">
        <v>0</v>
      </c>
      <c r="AD941" s="476">
        <v>0</v>
      </c>
      <c r="AK941"/>
      <c r="AL941"/>
      <c r="AM941"/>
      <c r="AN941"/>
      <c r="AO941"/>
      <c r="AP941"/>
      <c r="AQ941"/>
      <c r="AR941"/>
    </row>
    <row r="942" spans="1:44">
      <c r="A942"/>
      <c r="B942"/>
      <c r="C942"/>
      <c r="D942" s="605"/>
      <c r="E942"/>
      <c r="F942"/>
      <c r="G942"/>
      <c r="H942"/>
      <c r="I942"/>
      <c r="J942"/>
      <c r="K942"/>
      <c r="L942"/>
      <c r="M942"/>
      <c r="N942"/>
      <c r="O942"/>
      <c r="P942"/>
      <c r="Q942"/>
      <c r="R942"/>
      <c r="S942"/>
      <c r="T942" t="s">
        <v>664</v>
      </c>
      <c r="U942" s="476">
        <v>950007.41999999981</v>
      </c>
      <c r="V942" s="476">
        <v>0</v>
      </c>
      <c r="W942" s="476">
        <v>950007.41999999981</v>
      </c>
      <c r="X942"/>
      <c r="Y942"/>
      <c r="Z942" s="476">
        <v>118750.92749999998</v>
      </c>
      <c r="AA942" s="476">
        <v>0</v>
      </c>
      <c r="AB942" s="476">
        <v>831256.49249999982</v>
      </c>
      <c r="AC942" s="476">
        <v>0</v>
      </c>
      <c r="AD942" s="476">
        <v>0</v>
      </c>
      <c r="AK942"/>
      <c r="AL942"/>
      <c r="AM942"/>
      <c r="AN942"/>
      <c r="AO942"/>
      <c r="AP942"/>
      <c r="AQ942"/>
      <c r="AR942"/>
    </row>
    <row r="943" spans="1:44">
      <c r="A943"/>
      <c r="B943"/>
      <c r="C943"/>
      <c r="D943" s="605"/>
      <c r="E943"/>
      <c r="F943"/>
      <c r="G943"/>
      <c r="H943"/>
      <c r="I943"/>
      <c r="J943"/>
      <c r="K943"/>
      <c r="L943"/>
      <c r="M943"/>
      <c r="N943"/>
      <c r="O943"/>
      <c r="P943"/>
      <c r="Q943"/>
      <c r="R943"/>
      <c r="S943"/>
      <c r="T943" t="s">
        <v>665</v>
      </c>
      <c r="U943" s="476">
        <v>6056825.0552579993</v>
      </c>
      <c r="V943" s="476">
        <v>0</v>
      </c>
      <c r="W943" s="476">
        <v>6056825.0552579993</v>
      </c>
      <c r="X943"/>
      <c r="Y943"/>
      <c r="Z943" s="476">
        <v>5768492.2280505402</v>
      </c>
      <c r="AA943" s="476">
        <v>26348.294541764073</v>
      </c>
      <c r="AB943" s="476">
        <v>261984.53266569506</v>
      </c>
      <c r="AC943" s="476">
        <v>0</v>
      </c>
      <c r="AD943" s="476">
        <v>0</v>
      </c>
      <c r="AK943"/>
      <c r="AL943"/>
      <c r="AM943"/>
      <c r="AN943"/>
      <c r="AO943"/>
      <c r="AP943"/>
      <c r="AQ943"/>
      <c r="AR943"/>
    </row>
    <row r="944" spans="1:44">
      <c r="A944"/>
      <c r="B944"/>
      <c r="C944"/>
      <c r="D944" s="605"/>
      <c r="E944"/>
      <c r="F944"/>
      <c r="G944"/>
      <c r="H944"/>
      <c r="I944"/>
      <c r="J944"/>
      <c r="K944"/>
      <c r="L944"/>
      <c r="M944"/>
      <c r="N944"/>
      <c r="O944"/>
      <c r="P944"/>
      <c r="Q944"/>
      <c r="R944"/>
      <c r="S944"/>
      <c r="T944" t="s">
        <v>666</v>
      </c>
      <c r="U944" s="476">
        <v>0</v>
      </c>
      <c r="V944" s="476">
        <v>0</v>
      </c>
      <c r="W944" s="476">
        <v>0</v>
      </c>
      <c r="X944"/>
      <c r="Y944"/>
      <c r="Z944" s="476">
        <v>0</v>
      </c>
      <c r="AA944" s="476">
        <v>0</v>
      </c>
      <c r="AB944" s="476">
        <v>0</v>
      </c>
      <c r="AC944" s="476">
        <v>0</v>
      </c>
      <c r="AD944" s="476">
        <v>0</v>
      </c>
      <c r="AK944"/>
      <c r="AL944"/>
      <c r="AM944"/>
      <c r="AN944"/>
      <c r="AO944"/>
      <c r="AP944"/>
      <c r="AQ944"/>
      <c r="AR944"/>
    </row>
    <row r="945" spans="1:44">
      <c r="A945"/>
      <c r="B945"/>
      <c r="C945"/>
      <c r="D945" s="605"/>
      <c r="E945"/>
      <c r="F945"/>
      <c r="G945"/>
      <c r="H945"/>
      <c r="I945"/>
      <c r="J945"/>
      <c r="K945"/>
      <c r="L945"/>
      <c r="M945"/>
      <c r="N945"/>
      <c r="O945"/>
      <c r="P945"/>
      <c r="Q945"/>
      <c r="R945"/>
      <c r="S945"/>
      <c r="T945" t="s">
        <v>667</v>
      </c>
      <c r="U945" s="476">
        <v>0</v>
      </c>
      <c r="V945" s="476">
        <v>0</v>
      </c>
      <c r="W945" s="476">
        <v>0</v>
      </c>
      <c r="X945"/>
      <c r="Y945"/>
      <c r="Z945" s="476">
        <v>0</v>
      </c>
      <c r="AA945" s="476">
        <v>0</v>
      </c>
      <c r="AB945" s="476">
        <v>0</v>
      </c>
      <c r="AC945" s="476">
        <v>0</v>
      </c>
      <c r="AD945" s="476">
        <v>0</v>
      </c>
      <c r="AK945"/>
      <c r="AL945"/>
      <c r="AM945"/>
      <c r="AN945"/>
      <c r="AO945"/>
      <c r="AP945"/>
      <c r="AQ945"/>
      <c r="AR945"/>
    </row>
    <row r="946" spans="1:44">
      <c r="A946"/>
      <c r="B946"/>
      <c r="C946"/>
      <c r="D946" s="605"/>
      <c r="E946"/>
      <c r="F946"/>
      <c r="G946"/>
      <c r="H946"/>
      <c r="I946"/>
      <c r="J946"/>
      <c r="K946"/>
      <c r="L946"/>
      <c r="M946"/>
      <c r="N946"/>
      <c r="O946"/>
      <c r="P946"/>
      <c r="Q946"/>
      <c r="R946"/>
      <c r="S946"/>
      <c r="T946" t="s">
        <v>668</v>
      </c>
      <c r="U946" s="476">
        <v>0</v>
      </c>
      <c r="V946" s="476">
        <v>0</v>
      </c>
      <c r="W946" s="476">
        <v>0</v>
      </c>
      <c r="X946"/>
      <c r="Y946"/>
      <c r="Z946" s="476">
        <v>0</v>
      </c>
      <c r="AA946" s="476">
        <v>0</v>
      </c>
      <c r="AB946" s="476">
        <v>0</v>
      </c>
      <c r="AC946" s="476">
        <v>0</v>
      </c>
      <c r="AD946" s="476">
        <v>0</v>
      </c>
      <c r="AK946"/>
      <c r="AL946"/>
      <c r="AM946"/>
      <c r="AN946"/>
      <c r="AO946"/>
      <c r="AP946"/>
      <c r="AQ946"/>
      <c r="AR946"/>
    </row>
    <row r="947" spans="1:44">
      <c r="A947"/>
      <c r="B947"/>
      <c r="C947"/>
      <c r="D947" s="605"/>
      <c r="E947"/>
      <c r="F947"/>
      <c r="G947"/>
      <c r="H947"/>
      <c r="I947"/>
      <c r="J947"/>
      <c r="K947"/>
      <c r="L947"/>
      <c r="M947"/>
      <c r="N947"/>
      <c r="O947"/>
      <c r="P947"/>
      <c r="Q947"/>
      <c r="R947"/>
      <c r="S947"/>
      <c r="T947" t="s">
        <v>669</v>
      </c>
      <c r="U947" s="476">
        <v>0</v>
      </c>
      <c r="V947" s="476">
        <v>0</v>
      </c>
      <c r="W947" s="476">
        <v>0</v>
      </c>
      <c r="X947"/>
      <c r="Y947"/>
      <c r="Z947" s="476">
        <v>0</v>
      </c>
      <c r="AA947" s="476">
        <v>0</v>
      </c>
      <c r="AB947" s="476">
        <v>0</v>
      </c>
      <c r="AC947" s="476">
        <v>0</v>
      </c>
      <c r="AD947" s="476">
        <v>0</v>
      </c>
      <c r="AK947"/>
      <c r="AL947"/>
      <c r="AM947"/>
      <c r="AN947"/>
      <c r="AO947"/>
      <c r="AP947"/>
      <c r="AQ947"/>
      <c r="AR947"/>
    </row>
    <row r="948" spans="1:44">
      <c r="A948"/>
      <c r="B948"/>
      <c r="C948"/>
      <c r="D948" s="605"/>
      <c r="E948"/>
      <c r="F948"/>
      <c r="G948"/>
      <c r="H948"/>
      <c r="I948"/>
      <c r="J948"/>
      <c r="K948"/>
      <c r="L948"/>
      <c r="M948"/>
      <c r="N948"/>
      <c r="O948"/>
      <c r="P948"/>
      <c r="Q948"/>
      <c r="R948"/>
      <c r="S948"/>
      <c r="T948" t="s">
        <v>670</v>
      </c>
      <c r="U948" s="476">
        <v>0</v>
      </c>
      <c r="V948" s="476">
        <v>0</v>
      </c>
      <c r="W948" s="476">
        <v>0</v>
      </c>
      <c r="X948"/>
      <c r="Y948"/>
      <c r="Z948" s="476">
        <v>0</v>
      </c>
      <c r="AA948" s="476">
        <v>0</v>
      </c>
      <c r="AB948" s="476">
        <v>0</v>
      </c>
      <c r="AC948" s="476">
        <v>0</v>
      </c>
      <c r="AD948" s="476">
        <v>0</v>
      </c>
      <c r="AK948"/>
      <c r="AL948"/>
      <c r="AM948"/>
      <c r="AN948"/>
      <c r="AO948"/>
      <c r="AP948"/>
      <c r="AQ948"/>
      <c r="AR948"/>
    </row>
    <row r="949" spans="1:44">
      <c r="A949"/>
      <c r="B949"/>
      <c r="C949"/>
      <c r="D949" s="605"/>
      <c r="E949"/>
      <c r="F949"/>
      <c r="G949"/>
      <c r="H949"/>
      <c r="I949"/>
      <c r="J949"/>
      <c r="K949"/>
      <c r="L949"/>
      <c r="M949"/>
      <c r="N949"/>
      <c r="O949"/>
      <c r="P949"/>
      <c r="Q949"/>
      <c r="R949"/>
      <c r="S949"/>
      <c r="T949" t="s">
        <v>671</v>
      </c>
      <c r="U949" s="476">
        <v>0</v>
      </c>
      <c r="V949" s="476">
        <v>0</v>
      </c>
      <c r="W949" s="476">
        <v>0</v>
      </c>
      <c r="X949"/>
      <c r="Y949"/>
      <c r="Z949" s="476">
        <v>0</v>
      </c>
      <c r="AA949" s="476">
        <v>0</v>
      </c>
      <c r="AB949" s="476">
        <v>0</v>
      </c>
      <c r="AC949" s="476">
        <v>0</v>
      </c>
      <c r="AD949" s="476">
        <v>0</v>
      </c>
      <c r="AK949"/>
      <c r="AL949"/>
      <c r="AM949"/>
      <c r="AN949"/>
      <c r="AO949"/>
      <c r="AP949"/>
      <c r="AQ949"/>
      <c r="AR949"/>
    </row>
    <row r="950" spans="1:44">
      <c r="A950"/>
      <c r="B950"/>
      <c r="C950"/>
      <c r="D950" s="605"/>
      <c r="E950"/>
      <c r="F950"/>
      <c r="G950"/>
      <c r="H950"/>
      <c r="I950"/>
      <c r="J950"/>
      <c r="K950"/>
      <c r="L950"/>
      <c r="M950"/>
      <c r="N950"/>
      <c r="O950"/>
      <c r="P950"/>
      <c r="Q950"/>
      <c r="R950"/>
      <c r="S950"/>
      <c r="T950" t="s">
        <v>672</v>
      </c>
      <c r="U950" s="476">
        <v>0</v>
      </c>
      <c r="V950" s="476">
        <v>0</v>
      </c>
      <c r="W950" s="476">
        <v>0</v>
      </c>
      <c r="X950"/>
      <c r="Y950"/>
      <c r="Z950" s="476">
        <v>0</v>
      </c>
      <c r="AA950" s="476">
        <v>0</v>
      </c>
      <c r="AB950" s="476">
        <v>0</v>
      </c>
      <c r="AC950" s="476">
        <v>0</v>
      </c>
      <c r="AD950" s="476">
        <v>0</v>
      </c>
      <c r="AK950"/>
      <c r="AL950"/>
      <c r="AM950"/>
      <c r="AN950"/>
      <c r="AO950"/>
      <c r="AP950"/>
      <c r="AQ950"/>
      <c r="AR950"/>
    </row>
    <row r="951" spans="1:44">
      <c r="A951"/>
      <c r="B951"/>
      <c r="C951"/>
      <c r="D951" s="605"/>
      <c r="E951"/>
      <c r="F951"/>
      <c r="G951"/>
      <c r="H951"/>
      <c r="I951"/>
      <c r="J951"/>
      <c r="K951"/>
      <c r="L951"/>
      <c r="M951"/>
      <c r="N951"/>
      <c r="O951"/>
      <c r="P951"/>
      <c r="Q951"/>
      <c r="R951"/>
      <c r="S951"/>
      <c r="T951" t="s">
        <v>673</v>
      </c>
      <c r="U951" s="476">
        <v>0</v>
      </c>
      <c r="V951" s="476">
        <v>0</v>
      </c>
      <c r="W951" s="476">
        <v>0</v>
      </c>
      <c r="X951"/>
      <c r="Y951"/>
      <c r="Z951" s="476">
        <v>0</v>
      </c>
      <c r="AA951" s="476">
        <v>0</v>
      </c>
      <c r="AB951" s="476">
        <v>0</v>
      </c>
      <c r="AC951" s="476">
        <v>0</v>
      </c>
      <c r="AD951" s="476">
        <v>0</v>
      </c>
      <c r="AK951"/>
      <c r="AL951"/>
      <c r="AM951"/>
      <c r="AN951"/>
      <c r="AO951"/>
      <c r="AP951"/>
      <c r="AQ951"/>
      <c r="AR951"/>
    </row>
    <row r="952" spans="1:44">
      <c r="A952"/>
      <c r="B952"/>
      <c r="C952"/>
      <c r="D952" s="605"/>
      <c r="E952"/>
      <c r="F952"/>
      <c r="G952"/>
      <c r="H952"/>
      <c r="I952"/>
      <c r="J952"/>
      <c r="K952"/>
      <c r="L952"/>
      <c r="M952"/>
      <c r="N952"/>
      <c r="O952"/>
      <c r="P952"/>
      <c r="Q952"/>
      <c r="R952"/>
      <c r="S952"/>
      <c r="T952" t="s">
        <v>674</v>
      </c>
      <c r="U952" s="476">
        <v>0</v>
      </c>
      <c r="V952" s="476">
        <v>0</v>
      </c>
      <c r="W952" s="476">
        <v>0</v>
      </c>
      <c r="X952"/>
      <c r="Y952"/>
      <c r="Z952" s="476">
        <v>0</v>
      </c>
      <c r="AA952" s="476">
        <v>0</v>
      </c>
      <c r="AB952" s="476">
        <v>0</v>
      </c>
      <c r="AC952" s="476">
        <v>0</v>
      </c>
      <c r="AD952" s="476">
        <v>0</v>
      </c>
      <c r="AK952"/>
      <c r="AL952"/>
      <c r="AM952"/>
      <c r="AN952"/>
      <c r="AO952"/>
      <c r="AP952"/>
      <c r="AQ952"/>
      <c r="AR952"/>
    </row>
    <row r="953" spans="1:44">
      <c r="A953"/>
      <c r="B953"/>
      <c r="C953"/>
      <c r="D953" s="605"/>
      <c r="E953"/>
      <c r="F953"/>
      <c r="G953"/>
      <c r="H953"/>
      <c r="I953"/>
      <c r="J953"/>
      <c r="K953"/>
      <c r="L953"/>
      <c r="M953"/>
      <c r="N953"/>
      <c r="O953"/>
      <c r="P953"/>
      <c r="Q953"/>
      <c r="R953"/>
      <c r="S953"/>
      <c r="T953" t="s">
        <v>675</v>
      </c>
      <c r="U953" s="476">
        <v>0</v>
      </c>
      <c r="V953" s="476">
        <v>0</v>
      </c>
      <c r="W953" s="476">
        <v>0</v>
      </c>
      <c r="X953"/>
      <c r="Y953"/>
      <c r="Z953" s="476">
        <v>0</v>
      </c>
      <c r="AA953" s="476">
        <v>0</v>
      </c>
      <c r="AB953" s="476">
        <v>0</v>
      </c>
      <c r="AC953" s="476">
        <v>0</v>
      </c>
      <c r="AD953" s="476">
        <v>0</v>
      </c>
      <c r="AK953"/>
      <c r="AL953"/>
      <c r="AM953"/>
      <c r="AN953"/>
      <c r="AO953"/>
      <c r="AP953"/>
      <c r="AQ953"/>
      <c r="AR953"/>
    </row>
    <row r="954" spans="1:44">
      <c r="A954"/>
      <c r="B954"/>
      <c r="C954"/>
      <c r="D954" s="605"/>
      <c r="E954"/>
      <c r="F954"/>
      <c r="G954"/>
      <c r="H954"/>
      <c r="I954"/>
      <c r="J954"/>
      <c r="K954"/>
      <c r="L954"/>
      <c r="M954"/>
      <c r="N954"/>
      <c r="O954"/>
      <c r="P954"/>
      <c r="Q954"/>
      <c r="R954"/>
      <c r="S954"/>
      <c r="T954" t="s">
        <v>676</v>
      </c>
      <c r="U954" s="476">
        <v>0</v>
      </c>
      <c r="V954" s="476">
        <v>0</v>
      </c>
      <c r="W954" s="476">
        <v>0</v>
      </c>
      <c r="X954"/>
      <c r="Y954"/>
      <c r="Z954" s="476">
        <v>0</v>
      </c>
      <c r="AA954" s="476">
        <v>0</v>
      </c>
      <c r="AB954" s="476">
        <v>0</v>
      </c>
      <c r="AC954" s="476">
        <v>0</v>
      </c>
      <c r="AD954" s="476">
        <v>0</v>
      </c>
      <c r="AK954"/>
      <c r="AL954"/>
      <c r="AM954"/>
      <c r="AN954"/>
      <c r="AO954"/>
      <c r="AP954"/>
      <c r="AQ954"/>
      <c r="AR954"/>
    </row>
    <row r="955" spans="1:44">
      <c r="A955"/>
      <c r="B955"/>
      <c r="C955"/>
      <c r="D955" s="605"/>
      <c r="E955"/>
      <c r="F955"/>
      <c r="G955"/>
      <c r="H955"/>
      <c r="I955"/>
      <c r="J955"/>
      <c r="K955"/>
      <c r="L955"/>
      <c r="M955"/>
      <c r="N955"/>
      <c r="O955"/>
      <c r="P955"/>
      <c r="Q955"/>
      <c r="R955"/>
      <c r="S955"/>
      <c r="T955" t="s">
        <v>677</v>
      </c>
      <c r="U955" s="476">
        <v>0</v>
      </c>
      <c r="V955" s="476">
        <v>0</v>
      </c>
      <c r="W955" s="476">
        <v>0</v>
      </c>
      <c r="X955"/>
      <c r="Y955"/>
      <c r="Z955" s="476">
        <v>0</v>
      </c>
      <c r="AA955" s="476">
        <v>0</v>
      </c>
      <c r="AB955" s="476">
        <v>0</v>
      </c>
      <c r="AC955" s="476">
        <v>0</v>
      </c>
      <c r="AD955" s="476">
        <v>0</v>
      </c>
      <c r="AK955"/>
      <c r="AL955"/>
      <c r="AM955"/>
      <c r="AN955"/>
      <c r="AO955"/>
      <c r="AP955"/>
      <c r="AQ955"/>
      <c r="AR955"/>
    </row>
    <row r="956" spans="1:44">
      <c r="A956"/>
      <c r="B956"/>
      <c r="C956"/>
      <c r="D956" s="605"/>
      <c r="E956"/>
      <c r="F956"/>
      <c r="G956"/>
      <c r="H956"/>
      <c r="I956"/>
      <c r="J956"/>
      <c r="K956"/>
      <c r="L956"/>
      <c r="M956"/>
      <c r="N956"/>
      <c r="O956"/>
      <c r="P956"/>
      <c r="Q956"/>
      <c r="R956"/>
      <c r="S956"/>
      <c r="T956" t="s">
        <v>678</v>
      </c>
      <c r="U956" s="476">
        <v>0</v>
      </c>
      <c r="V956" s="476">
        <v>0</v>
      </c>
      <c r="W956" s="476">
        <v>0</v>
      </c>
      <c r="X956"/>
      <c r="Y956"/>
      <c r="Z956" s="476">
        <v>0</v>
      </c>
      <c r="AA956" s="476">
        <v>0</v>
      </c>
      <c r="AB956" s="476">
        <v>0</v>
      </c>
      <c r="AC956" s="476">
        <v>0</v>
      </c>
      <c r="AD956" s="476">
        <v>0</v>
      </c>
      <c r="AK956"/>
      <c r="AL956"/>
      <c r="AM956"/>
      <c r="AN956"/>
      <c r="AO956"/>
      <c r="AP956"/>
      <c r="AQ956"/>
      <c r="AR956"/>
    </row>
    <row r="957" spans="1:44">
      <c r="A957"/>
      <c r="B957"/>
      <c r="C957"/>
      <c r="D957" s="605"/>
      <c r="E957"/>
      <c r="F957"/>
      <c r="G957"/>
      <c r="H957"/>
      <c r="I957"/>
      <c r="J957"/>
      <c r="K957"/>
      <c r="L957"/>
      <c r="M957"/>
      <c r="N957"/>
      <c r="O957"/>
      <c r="P957"/>
      <c r="Q957"/>
      <c r="R957"/>
      <c r="S957"/>
      <c r="T957" t="s">
        <v>679</v>
      </c>
      <c r="U957" s="476">
        <v>0</v>
      </c>
      <c r="V957" s="476">
        <v>0</v>
      </c>
      <c r="W957" s="476">
        <v>0</v>
      </c>
      <c r="X957"/>
      <c r="Y957"/>
      <c r="Z957" s="476">
        <v>0</v>
      </c>
      <c r="AA957" s="476">
        <v>0</v>
      </c>
      <c r="AB957" s="476">
        <v>0</v>
      </c>
      <c r="AC957" s="476">
        <v>0</v>
      </c>
      <c r="AD957" s="476">
        <v>0</v>
      </c>
      <c r="AK957"/>
      <c r="AL957"/>
      <c r="AM957"/>
      <c r="AN957"/>
      <c r="AO957"/>
      <c r="AP957"/>
      <c r="AQ957"/>
      <c r="AR957"/>
    </row>
    <row r="958" spans="1:44">
      <c r="A958"/>
      <c r="B958"/>
      <c r="C958"/>
      <c r="D958" s="605"/>
      <c r="E958"/>
      <c r="F958"/>
      <c r="G958"/>
      <c r="H958"/>
      <c r="I958"/>
      <c r="J958"/>
      <c r="K958"/>
      <c r="L958"/>
      <c r="M958"/>
      <c r="N958"/>
      <c r="O958"/>
      <c r="P958"/>
      <c r="Q958"/>
      <c r="R958"/>
      <c r="S958"/>
      <c r="T958" t="s">
        <v>680</v>
      </c>
      <c r="U958" s="476">
        <v>0</v>
      </c>
      <c r="V958" s="476">
        <v>0</v>
      </c>
      <c r="W958" s="476">
        <v>0</v>
      </c>
      <c r="X958"/>
      <c r="Y958"/>
      <c r="Z958" s="476">
        <v>0</v>
      </c>
      <c r="AA958" s="476">
        <v>0</v>
      </c>
      <c r="AB958" s="476">
        <v>0</v>
      </c>
      <c r="AC958" s="476">
        <v>0</v>
      </c>
      <c r="AD958" s="476">
        <v>0</v>
      </c>
      <c r="AK958"/>
      <c r="AL958"/>
      <c r="AM958"/>
      <c r="AN958"/>
      <c r="AO958"/>
      <c r="AP958"/>
      <c r="AQ958"/>
      <c r="AR958"/>
    </row>
    <row r="959" spans="1:44">
      <c r="A959"/>
      <c r="B959"/>
      <c r="C959"/>
      <c r="D959" s="605"/>
      <c r="E959"/>
      <c r="F959"/>
      <c r="G959"/>
      <c r="H959"/>
      <c r="I959"/>
      <c r="J959"/>
      <c r="K959"/>
      <c r="L959"/>
      <c r="M959"/>
      <c r="N959"/>
      <c r="O959"/>
      <c r="P959"/>
      <c r="Q959"/>
      <c r="R959"/>
      <c r="S959"/>
      <c r="T959" t="s">
        <v>681</v>
      </c>
      <c r="U959" s="476">
        <v>0</v>
      </c>
      <c r="V959" s="476">
        <v>0</v>
      </c>
      <c r="W959" s="476">
        <v>0</v>
      </c>
      <c r="X959"/>
      <c r="Y959"/>
      <c r="Z959" s="476">
        <v>0</v>
      </c>
      <c r="AA959" s="476">
        <v>0</v>
      </c>
      <c r="AB959" s="476">
        <v>0</v>
      </c>
      <c r="AC959" s="476">
        <v>0</v>
      </c>
      <c r="AD959" s="476">
        <v>0</v>
      </c>
      <c r="AK959"/>
      <c r="AL959"/>
      <c r="AM959"/>
      <c r="AN959"/>
      <c r="AO959"/>
      <c r="AP959"/>
      <c r="AQ959"/>
      <c r="AR959"/>
    </row>
    <row r="960" spans="1:44">
      <c r="A960"/>
      <c r="B960"/>
      <c r="C960"/>
      <c r="D960" s="605"/>
      <c r="E960"/>
      <c r="F960"/>
      <c r="G960"/>
      <c r="H960"/>
      <c r="I960"/>
      <c r="J960"/>
      <c r="K960"/>
      <c r="L960"/>
      <c r="M960"/>
      <c r="N960"/>
      <c r="O960"/>
      <c r="P960"/>
      <c r="Q960"/>
      <c r="R960"/>
      <c r="S960"/>
      <c r="T960" t="s">
        <v>682</v>
      </c>
      <c r="U960" s="476">
        <v>0</v>
      </c>
      <c r="V960" s="476">
        <v>0</v>
      </c>
      <c r="W960" s="476">
        <v>0</v>
      </c>
      <c r="X960"/>
      <c r="Y960"/>
      <c r="Z960" s="476">
        <v>0</v>
      </c>
      <c r="AA960" s="476">
        <v>0</v>
      </c>
      <c r="AB960" s="476">
        <v>0</v>
      </c>
      <c r="AC960" s="476">
        <v>0</v>
      </c>
      <c r="AD960" s="476">
        <v>0</v>
      </c>
      <c r="AK960"/>
      <c r="AL960"/>
      <c r="AM960"/>
      <c r="AN960"/>
      <c r="AO960"/>
      <c r="AP960"/>
      <c r="AQ960"/>
      <c r="AR960"/>
    </row>
    <row r="961" spans="1:44">
      <c r="A961"/>
      <c r="B961"/>
      <c r="C961"/>
      <c r="D961" s="605"/>
      <c r="E961"/>
      <c r="F961"/>
      <c r="G961"/>
      <c r="H961"/>
      <c r="I961"/>
      <c r="J961"/>
      <c r="K961"/>
      <c r="L961"/>
      <c r="M961"/>
      <c r="N961"/>
      <c r="O961"/>
      <c r="P961"/>
      <c r="Q961"/>
      <c r="R961"/>
      <c r="S961"/>
      <c r="T961" t="s">
        <v>526</v>
      </c>
      <c r="U961" s="476">
        <v>48594174.890000001</v>
      </c>
      <c r="V961" s="476">
        <v>0</v>
      </c>
      <c r="W961" s="476">
        <v>48594174.890000001</v>
      </c>
      <c r="X961"/>
      <c r="Y961"/>
      <c r="Z961" s="476">
        <v>17249435.602249999</v>
      </c>
      <c r="AA961" s="476">
        <v>6329608.5207708096</v>
      </c>
      <c r="AB961" s="476">
        <v>24988109.340008326</v>
      </c>
      <c r="AC961" s="476">
        <v>27021.42697086183</v>
      </c>
      <c r="AD961" s="476">
        <v>0</v>
      </c>
      <c r="AK961"/>
      <c r="AL961"/>
      <c r="AM961"/>
      <c r="AN961"/>
      <c r="AO961"/>
      <c r="AP961"/>
      <c r="AQ961"/>
      <c r="AR961"/>
    </row>
    <row r="962" spans="1:44">
      <c r="A962"/>
      <c r="B962"/>
      <c r="C962"/>
      <c r="D962" s="605"/>
      <c r="E962"/>
      <c r="F962"/>
      <c r="G962"/>
      <c r="H962"/>
      <c r="I962"/>
      <c r="J962"/>
      <c r="K962"/>
      <c r="L962"/>
      <c r="M962"/>
      <c r="N962"/>
      <c r="O962"/>
      <c r="P962"/>
      <c r="Q962"/>
      <c r="R962"/>
      <c r="S962"/>
      <c r="T962" t="s">
        <v>527</v>
      </c>
      <c r="U962" s="476">
        <v>0</v>
      </c>
      <c r="V962" s="476">
        <v>0</v>
      </c>
      <c r="W962" s="476">
        <v>0</v>
      </c>
      <c r="X962"/>
      <c r="Y962"/>
      <c r="Z962" s="476">
        <v>0</v>
      </c>
      <c r="AA962" s="476">
        <v>0</v>
      </c>
      <c r="AB962" s="476">
        <v>0</v>
      </c>
      <c r="AC962" s="476">
        <v>0</v>
      </c>
      <c r="AD962" s="476">
        <v>0</v>
      </c>
      <c r="AK962"/>
      <c r="AL962"/>
      <c r="AM962"/>
      <c r="AN962"/>
      <c r="AO962"/>
      <c r="AP962"/>
      <c r="AQ962"/>
      <c r="AR962"/>
    </row>
    <row r="963" spans="1:44">
      <c r="A963"/>
      <c r="B963"/>
      <c r="C963"/>
      <c r="D963" s="605"/>
      <c r="E963"/>
      <c r="F963"/>
      <c r="G963"/>
      <c r="H963"/>
      <c r="I963"/>
      <c r="J963"/>
      <c r="K963"/>
      <c r="L963"/>
      <c r="M963"/>
      <c r="N963"/>
      <c r="O963"/>
      <c r="P963"/>
      <c r="Q963"/>
      <c r="R963"/>
      <c r="S963"/>
      <c r="T963" t="s">
        <v>528</v>
      </c>
      <c r="U963" s="476">
        <v>0</v>
      </c>
      <c r="V963" s="476">
        <v>0</v>
      </c>
      <c r="W963" s="476">
        <v>0</v>
      </c>
      <c r="X963"/>
      <c r="Y963"/>
      <c r="Z963" s="476">
        <v>0</v>
      </c>
      <c r="AA963" s="476">
        <v>0</v>
      </c>
      <c r="AB963" s="476">
        <v>0</v>
      </c>
      <c r="AC963" s="476">
        <v>0</v>
      </c>
      <c r="AD963" s="476">
        <v>0</v>
      </c>
      <c r="AK963"/>
      <c r="AL963"/>
      <c r="AM963"/>
      <c r="AN963"/>
      <c r="AO963"/>
      <c r="AP963"/>
      <c r="AQ963"/>
      <c r="AR963"/>
    </row>
    <row r="964" spans="1:44">
      <c r="A964"/>
      <c r="B964"/>
      <c r="C964"/>
      <c r="D964" s="605"/>
      <c r="E964"/>
      <c r="F964"/>
      <c r="G964"/>
      <c r="H964"/>
      <c r="I964"/>
      <c r="J964"/>
      <c r="K964"/>
      <c r="L964"/>
      <c r="M964"/>
      <c r="N964"/>
      <c r="O964"/>
      <c r="P964"/>
      <c r="Q964"/>
      <c r="R964"/>
      <c r="S964"/>
      <c r="T964" t="s">
        <v>529</v>
      </c>
      <c r="U964" s="476">
        <v>0</v>
      </c>
      <c r="V964" s="476">
        <v>0</v>
      </c>
      <c r="W964" s="476">
        <v>0</v>
      </c>
      <c r="X964"/>
      <c r="Y964"/>
      <c r="Z964" s="476">
        <v>0</v>
      </c>
      <c r="AA964" s="476">
        <v>0</v>
      </c>
      <c r="AB964" s="476">
        <v>0</v>
      </c>
      <c r="AC964" s="476">
        <v>0</v>
      </c>
      <c r="AD964" s="476">
        <v>0</v>
      </c>
      <c r="AK964"/>
      <c r="AL964"/>
      <c r="AM964"/>
      <c r="AN964"/>
      <c r="AO964"/>
      <c r="AP964"/>
      <c r="AQ964"/>
      <c r="AR964"/>
    </row>
    <row r="965" spans="1:44">
      <c r="A965"/>
      <c r="B965"/>
      <c r="C965"/>
      <c r="D965" s="605"/>
      <c r="E965"/>
      <c r="F965"/>
      <c r="G965"/>
      <c r="H965"/>
      <c r="I965"/>
      <c r="J965"/>
      <c r="K965"/>
      <c r="L965"/>
      <c r="M965"/>
      <c r="N965"/>
      <c r="O965"/>
      <c r="P965"/>
      <c r="Q965"/>
      <c r="R965"/>
      <c r="S965"/>
      <c r="T965" t="s">
        <v>530</v>
      </c>
      <c r="U965" s="476">
        <v>54498.69</v>
      </c>
      <c r="V965" s="476">
        <v>0</v>
      </c>
      <c r="W965" s="476">
        <v>54498.69</v>
      </c>
      <c r="X965"/>
      <c r="Y965"/>
      <c r="Z965" s="476">
        <v>13624.672500000001</v>
      </c>
      <c r="AA965" s="476">
        <v>0</v>
      </c>
      <c r="AB965" s="476">
        <v>40874.017500000002</v>
      </c>
      <c r="AC965" s="476">
        <v>0</v>
      </c>
      <c r="AD965" s="476">
        <v>0</v>
      </c>
      <c r="AK965"/>
      <c r="AL965"/>
      <c r="AM965"/>
      <c r="AN965"/>
      <c r="AO965"/>
      <c r="AP965"/>
      <c r="AQ965"/>
      <c r="AR965"/>
    </row>
    <row r="966" spans="1:44">
      <c r="A966"/>
      <c r="B966"/>
      <c r="C966"/>
      <c r="D966" s="605"/>
      <c r="E966"/>
      <c r="F966"/>
      <c r="G966"/>
      <c r="H966"/>
      <c r="I966"/>
      <c r="J966"/>
      <c r="K966"/>
      <c r="L966"/>
      <c r="M966"/>
      <c r="N966"/>
      <c r="O966"/>
      <c r="P966"/>
      <c r="Q966"/>
      <c r="R966"/>
      <c r="S966"/>
      <c r="T966" t="s">
        <v>531</v>
      </c>
      <c r="U966" s="476">
        <v>0</v>
      </c>
      <c r="V966" s="476">
        <v>0</v>
      </c>
      <c r="W966" s="476">
        <v>0</v>
      </c>
      <c r="X966"/>
      <c r="Y966"/>
      <c r="Z966" s="476">
        <v>0</v>
      </c>
      <c r="AA966" s="476">
        <v>0</v>
      </c>
      <c r="AB966" s="476">
        <v>0</v>
      </c>
      <c r="AC966" s="476">
        <v>0</v>
      </c>
      <c r="AD966" s="476">
        <v>0</v>
      </c>
      <c r="AK966"/>
      <c r="AL966"/>
      <c r="AM966"/>
      <c r="AN966"/>
      <c r="AO966"/>
      <c r="AP966"/>
      <c r="AQ966"/>
      <c r="AR966"/>
    </row>
    <row r="967" spans="1:44">
      <c r="A967"/>
      <c r="B967"/>
      <c r="C967"/>
      <c r="D967" s="605"/>
      <c r="E967"/>
      <c r="F967"/>
      <c r="G967"/>
      <c r="H967"/>
      <c r="I967"/>
      <c r="J967"/>
      <c r="K967"/>
      <c r="L967"/>
      <c r="M967"/>
      <c r="N967"/>
      <c r="O967"/>
      <c r="P967"/>
      <c r="Q967"/>
      <c r="R967"/>
      <c r="S967"/>
      <c r="T967" t="s">
        <v>532</v>
      </c>
      <c r="U967" s="476">
        <v>20824160.379999999</v>
      </c>
      <c r="V967" s="476">
        <v>0</v>
      </c>
      <c r="W967" s="476">
        <v>20824160.379999999</v>
      </c>
      <c r="X967"/>
      <c r="Y967"/>
      <c r="Z967" s="476">
        <v>10412080.189999999</v>
      </c>
      <c r="AA967" s="476">
        <v>2294890.1216590242</v>
      </c>
      <c r="AB967" s="476">
        <v>5804927.498029355</v>
      </c>
      <c r="AC967" s="476">
        <v>2312262.5703116208</v>
      </c>
      <c r="AD967" s="476">
        <v>0</v>
      </c>
      <c r="AK967"/>
      <c r="AL967"/>
      <c r="AM967"/>
      <c r="AN967"/>
      <c r="AO967"/>
      <c r="AP967"/>
      <c r="AQ967"/>
      <c r="AR967"/>
    </row>
    <row r="968" spans="1:44">
      <c r="A968"/>
      <c r="B968"/>
      <c r="C968"/>
      <c r="D968" s="605"/>
      <c r="E968"/>
      <c r="F968"/>
      <c r="G968"/>
      <c r="H968"/>
      <c r="I968"/>
      <c r="J968"/>
      <c r="K968"/>
      <c r="L968"/>
      <c r="M968"/>
      <c r="N968"/>
      <c r="O968"/>
      <c r="P968"/>
      <c r="Q968"/>
      <c r="R968"/>
      <c r="S968"/>
      <c r="T968" t="s">
        <v>533</v>
      </c>
      <c r="U968" s="476">
        <v>0</v>
      </c>
      <c r="V968" s="476">
        <v>0</v>
      </c>
      <c r="W968" s="476">
        <v>0</v>
      </c>
      <c r="X968"/>
      <c r="Y968"/>
      <c r="Z968" s="476">
        <v>0</v>
      </c>
      <c r="AA968" s="476">
        <v>0</v>
      </c>
      <c r="AB968" s="476">
        <v>0</v>
      </c>
      <c r="AC968" s="476">
        <v>0</v>
      </c>
      <c r="AD968" s="476">
        <v>0</v>
      </c>
      <c r="AK968"/>
      <c r="AL968"/>
      <c r="AM968"/>
      <c r="AN968"/>
      <c r="AO968"/>
      <c r="AP968"/>
      <c r="AQ968"/>
      <c r="AR968"/>
    </row>
    <row r="969" spans="1:44">
      <c r="A969"/>
      <c r="B969"/>
      <c r="C969"/>
      <c r="D969" s="605"/>
      <c r="E969"/>
      <c r="F969"/>
      <c r="G969"/>
      <c r="H969"/>
      <c r="I969"/>
      <c r="J969"/>
      <c r="K969"/>
      <c r="L969"/>
      <c r="M969"/>
      <c r="N969"/>
      <c r="O969"/>
      <c r="P969"/>
      <c r="Q969"/>
      <c r="R969"/>
      <c r="S969"/>
      <c r="T969" t="s">
        <v>534</v>
      </c>
      <c r="U969" s="476">
        <v>0</v>
      </c>
      <c r="V969" s="476">
        <v>0</v>
      </c>
      <c r="W969" s="476">
        <v>0</v>
      </c>
      <c r="X969"/>
      <c r="Y969"/>
      <c r="Z969" s="476">
        <v>0</v>
      </c>
      <c r="AA969" s="476">
        <v>0</v>
      </c>
      <c r="AB969" s="476">
        <v>0</v>
      </c>
      <c r="AC969" s="476">
        <v>0</v>
      </c>
      <c r="AD969" s="476">
        <v>0</v>
      </c>
      <c r="AK969"/>
      <c r="AL969"/>
      <c r="AM969"/>
      <c r="AN969"/>
      <c r="AO969"/>
      <c r="AP969"/>
      <c r="AQ969"/>
      <c r="AR969"/>
    </row>
    <row r="970" spans="1:44">
      <c r="A970"/>
      <c r="B970"/>
      <c r="C970"/>
      <c r="D970" s="605"/>
      <c r="E970"/>
      <c r="F970"/>
      <c r="G970"/>
      <c r="H970"/>
      <c r="I970"/>
      <c r="J970"/>
      <c r="K970"/>
      <c r="L970"/>
      <c r="M970"/>
      <c r="N970"/>
      <c r="O970"/>
      <c r="P970"/>
      <c r="Q970"/>
      <c r="R970"/>
      <c r="S970"/>
      <c r="T970" t="s">
        <v>535</v>
      </c>
      <c r="U970" s="476">
        <v>231157.18</v>
      </c>
      <c r="V970" s="476">
        <v>0</v>
      </c>
      <c r="W970" s="476">
        <v>231157.18</v>
      </c>
      <c r="X970"/>
      <c r="Y970"/>
      <c r="Z970" s="476">
        <v>28894.647499999999</v>
      </c>
      <c r="AA970" s="476">
        <v>0</v>
      </c>
      <c r="AB970" s="476">
        <v>202262.5325</v>
      </c>
      <c r="AC970" s="476">
        <v>0</v>
      </c>
      <c r="AD970" s="476">
        <v>0</v>
      </c>
      <c r="AK970"/>
      <c r="AL970"/>
      <c r="AM970"/>
      <c r="AN970"/>
      <c r="AO970"/>
      <c r="AP970"/>
      <c r="AQ970"/>
      <c r="AR970"/>
    </row>
    <row r="971" spans="1:44">
      <c r="A971"/>
      <c r="B971"/>
      <c r="C971"/>
      <c r="D971" s="605"/>
      <c r="E971"/>
      <c r="F971"/>
      <c r="G971"/>
      <c r="H971"/>
      <c r="I971"/>
      <c r="J971"/>
      <c r="K971"/>
      <c r="L971"/>
      <c r="M971"/>
      <c r="N971"/>
      <c r="O971"/>
      <c r="P971"/>
      <c r="Q971"/>
      <c r="R971"/>
      <c r="S971"/>
      <c r="T971" t="s">
        <v>536</v>
      </c>
      <c r="U971" s="476">
        <v>0</v>
      </c>
      <c r="V971" s="476">
        <v>0</v>
      </c>
      <c r="W971" s="476">
        <v>0</v>
      </c>
      <c r="X971"/>
      <c r="Y971"/>
      <c r="Z971" s="476">
        <v>0</v>
      </c>
      <c r="AA971" s="476">
        <v>0</v>
      </c>
      <c r="AB971" s="476">
        <v>0</v>
      </c>
      <c r="AC971" s="476">
        <v>0</v>
      </c>
      <c r="AD971" s="476">
        <v>0</v>
      </c>
      <c r="AK971"/>
      <c r="AL971"/>
      <c r="AM971"/>
      <c r="AN971"/>
      <c r="AO971"/>
      <c r="AP971"/>
      <c r="AQ971"/>
      <c r="AR971"/>
    </row>
    <row r="972" spans="1:44">
      <c r="A972"/>
      <c r="B972"/>
      <c r="C972"/>
      <c r="D972" s="605"/>
      <c r="E972"/>
      <c r="F972"/>
      <c r="G972"/>
      <c r="H972"/>
      <c r="I972"/>
      <c r="J972"/>
      <c r="K972"/>
      <c r="L972"/>
      <c r="M972"/>
      <c r="N972"/>
      <c r="O972"/>
      <c r="P972"/>
      <c r="Q972"/>
      <c r="R972"/>
      <c r="S972"/>
      <c r="T972" t="s">
        <v>537</v>
      </c>
      <c r="U972" s="476">
        <v>4625339.1500000004</v>
      </c>
      <c r="V972" s="476">
        <v>0</v>
      </c>
      <c r="W972" s="476">
        <v>4625339.1500000004</v>
      </c>
      <c r="X972"/>
      <c r="Y972"/>
      <c r="Z972" s="476">
        <v>4070298.4520000005</v>
      </c>
      <c r="AA972" s="476">
        <v>508814.76737749483</v>
      </c>
      <c r="AB972" s="476">
        <v>46225.930622505024</v>
      </c>
      <c r="AC972" s="476">
        <v>0</v>
      </c>
      <c r="AD972" s="476">
        <v>0</v>
      </c>
      <c r="AK972"/>
      <c r="AL972"/>
      <c r="AM972"/>
      <c r="AN972"/>
      <c r="AO972"/>
      <c r="AP972"/>
      <c r="AQ972"/>
      <c r="AR972"/>
    </row>
    <row r="973" spans="1:44">
      <c r="A973"/>
      <c r="B973"/>
      <c r="C973"/>
      <c r="D973" s="605"/>
      <c r="E973"/>
      <c r="F973"/>
      <c r="G973"/>
      <c r="H973"/>
      <c r="I973"/>
      <c r="J973"/>
      <c r="K973"/>
      <c r="L973"/>
      <c r="M973"/>
      <c r="N973"/>
      <c r="O973"/>
      <c r="P973"/>
      <c r="Q973"/>
      <c r="R973"/>
      <c r="S973"/>
      <c r="T973" t="s">
        <v>538</v>
      </c>
      <c r="U973" s="476">
        <v>181466.0399999998</v>
      </c>
      <c r="V973" s="476">
        <v>0</v>
      </c>
      <c r="W973" s="476">
        <v>181466.0399999998</v>
      </c>
      <c r="X973"/>
      <c r="Y973"/>
      <c r="Z973" s="476">
        <v>22683.254999999976</v>
      </c>
      <c r="AA973" s="476">
        <v>0</v>
      </c>
      <c r="AB973" s="476">
        <v>158782.78499999986</v>
      </c>
      <c r="AC973" s="476">
        <v>0</v>
      </c>
      <c r="AD973" s="476">
        <v>0</v>
      </c>
      <c r="AK973"/>
      <c r="AL973"/>
      <c r="AM973"/>
      <c r="AN973"/>
      <c r="AO973"/>
      <c r="AP973"/>
      <c r="AQ973"/>
      <c r="AR973"/>
    </row>
    <row r="974" spans="1:44">
      <c r="A974"/>
      <c r="B974"/>
      <c r="C974"/>
      <c r="D974" s="605"/>
      <c r="E974"/>
      <c r="F974"/>
      <c r="G974"/>
      <c r="H974"/>
      <c r="I974"/>
      <c r="J974"/>
      <c r="K974"/>
      <c r="L974"/>
      <c r="M974"/>
      <c r="N974"/>
      <c r="O974"/>
      <c r="P974"/>
      <c r="Q974"/>
      <c r="R974"/>
      <c r="S974"/>
      <c r="T974" t="s">
        <v>539</v>
      </c>
      <c r="U974" s="476">
        <v>0</v>
      </c>
      <c r="V974" s="476">
        <v>0</v>
      </c>
      <c r="W974" s="476">
        <v>0</v>
      </c>
      <c r="X974"/>
      <c r="Y974"/>
      <c r="Z974" s="476">
        <v>0</v>
      </c>
      <c r="AA974" s="476">
        <v>0</v>
      </c>
      <c r="AB974" s="476">
        <v>0</v>
      </c>
      <c r="AC974" s="476">
        <v>0</v>
      </c>
      <c r="AD974" s="476">
        <v>0</v>
      </c>
      <c r="AK974"/>
      <c r="AL974"/>
      <c r="AM974"/>
      <c r="AN974"/>
      <c r="AO974"/>
      <c r="AP974"/>
      <c r="AQ974"/>
      <c r="AR974"/>
    </row>
    <row r="975" spans="1:44">
      <c r="A975"/>
      <c r="B975"/>
      <c r="C975"/>
      <c r="D975" s="605"/>
      <c r="E975"/>
      <c r="F975"/>
      <c r="G975"/>
      <c r="H975"/>
      <c r="I975"/>
      <c r="J975"/>
      <c r="K975"/>
      <c r="L975"/>
      <c r="M975"/>
      <c r="N975"/>
      <c r="O975"/>
      <c r="P975"/>
      <c r="Q975"/>
      <c r="R975"/>
      <c r="S975"/>
      <c r="T975" t="s">
        <v>540</v>
      </c>
      <c r="U975" s="476">
        <v>1573113.3599999999</v>
      </c>
      <c r="V975" s="476">
        <v>0</v>
      </c>
      <c r="W975" s="476">
        <v>1573113.3599999999</v>
      </c>
      <c r="X975"/>
      <c r="Y975"/>
      <c r="Z975" s="476">
        <v>196639.16999999998</v>
      </c>
      <c r="AA975" s="476">
        <v>0</v>
      </c>
      <c r="AB975" s="476">
        <v>1376474.1900000002</v>
      </c>
      <c r="AC975" s="476">
        <v>0</v>
      </c>
      <c r="AD975" s="476">
        <v>0</v>
      </c>
      <c r="AK975"/>
      <c r="AL975"/>
      <c r="AM975"/>
      <c r="AN975"/>
      <c r="AO975"/>
      <c r="AP975"/>
      <c r="AQ975"/>
      <c r="AR975"/>
    </row>
    <row r="976" spans="1:44">
      <c r="A976"/>
      <c r="B976"/>
      <c r="C976"/>
      <c r="D976" s="605"/>
      <c r="E976"/>
      <c r="F976"/>
      <c r="G976"/>
      <c r="H976"/>
      <c r="I976"/>
      <c r="J976"/>
      <c r="K976"/>
      <c r="L976"/>
      <c r="M976"/>
      <c r="N976"/>
      <c r="O976"/>
      <c r="P976"/>
      <c r="Q976"/>
      <c r="R976"/>
      <c r="S976"/>
      <c r="T976" t="s">
        <v>541</v>
      </c>
      <c r="U976" s="476">
        <v>9501464.2999999989</v>
      </c>
      <c r="V976" s="476">
        <v>0</v>
      </c>
      <c r="W976" s="476">
        <v>9501464.2999999989</v>
      </c>
      <c r="X976"/>
      <c r="Y976"/>
      <c r="Z976" s="476">
        <v>1423139.5767000001</v>
      </c>
      <c r="AA976" s="476">
        <v>4690376.5973274149</v>
      </c>
      <c r="AB976" s="476">
        <v>3270736.5806086767</v>
      </c>
      <c r="AC976" s="476">
        <v>117211.54536390826</v>
      </c>
      <c r="AD976" s="476">
        <v>0</v>
      </c>
      <c r="AK976"/>
      <c r="AL976"/>
      <c r="AM976"/>
      <c r="AN976"/>
      <c r="AO976"/>
      <c r="AP976"/>
      <c r="AQ976"/>
      <c r="AR976"/>
    </row>
    <row r="977" spans="1:44">
      <c r="A977"/>
      <c r="B977"/>
      <c r="C977"/>
      <c r="D977" s="605"/>
      <c r="E977"/>
      <c r="F977"/>
      <c r="G977"/>
      <c r="H977"/>
      <c r="I977"/>
      <c r="J977"/>
      <c r="K977"/>
      <c r="L977"/>
      <c r="M977"/>
      <c r="N977"/>
      <c r="O977"/>
      <c r="P977"/>
      <c r="Q977"/>
      <c r="R977"/>
      <c r="S977"/>
      <c r="T977" t="s">
        <v>542</v>
      </c>
      <c r="U977" s="476">
        <v>7722542.5999999996</v>
      </c>
      <c r="V977" s="476">
        <v>0</v>
      </c>
      <c r="W977" s="476">
        <v>7722542.5999999996</v>
      </c>
      <c r="X977"/>
      <c r="Y977"/>
      <c r="Z977" s="476">
        <v>3054655.4799999995</v>
      </c>
      <c r="AA977" s="476">
        <v>277420.57711980963</v>
      </c>
      <c r="AB977" s="476">
        <v>4390466.5428801905</v>
      </c>
      <c r="AC977" s="476">
        <v>0</v>
      </c>
      <c r="AD977" s="476">
        <v>0</v>
      </c>
      <c r="AK977"/>
      <c r="AL977"/>
      <c r="AM977"/>
      <c r="AN977"/>
      <c r="AO977"/>
      <c r="AP977"/>
      <c r="AQ977"/>
      <c r="AR977"/>
    </row>
    <row r="978" spans="1:44">
      <c r="A978"/>
      <c r="B978"/>
      <c r="C978"/>
      <c r="D978" s="605"/>
      <c r="E978"/>
      <c r="F978"/>
      <c r="G978"/>
      <c r="H978"/>
      <c r="I978"/>
      <c r="J978"/>
      <c r="K978"/>
      <c r="L978"/>
      <c r="M978"/>
      <c r="N978"/>
      <c r="O978"/>
      <c r="P978"/>
      <c r="Q978"/>
      <c r="R978"/>
      <c r="S978"/>
      <c r="T978" t="s">
        <v>543</v>
      </c>
      <c r="U978" s="476">
        <v>15825486.390000002</v>
      </c>
      <c r="V978" s="476">
        <v>0</v>
      </c>
      <c r="W978" s="476">
        <v>15825486.390000002</v>
      </c>
      <c r="X978"/>
      <c r="Y978"/>
      <c r="Z978" s="476">
        <v>2952618.46735</v>
      </c>
      <c r="AA978" s="476">
        <v>2075804.4561217523</v>
      </c>
      <c r="AB978" s="476">
        <v>10797063.466528248</v>
      </c>
      <c r="AC978" s="476">
        <v>0</v>
      </c>
      <c r="AD978" s="476">
        <v>0</v>
      </c>
      <c r="AK978"/>
      <c r="AL978"/>
      <c r="AM978"/>
      <c r="AN978"/>
      <c r="AO978"/>
      <c r="AP978"/>
      <c r="AQ978"/>
      <c r="AR978"/>
    </row>
    <row r="979" spans="1:44">
      <c r="A979"/>
      <c r="B979"/>
      <c r="C979"/>
      <c r="D979" s="605"/>
      <c r="E979"/>
      <c r="F979"/>
      <c r="G979"/>
      <c r="H979"/>
      <c r="I979"/>
      <c r="J979"/>
      <c r="K979"/>
      <c r="L979"/>
      <c r="M979"/>
      <c r="N979"/>
      <c r="O979"/>
      <c r="P979"/>
      <c r="Q979"/>
      <c r="R979"/>
      <c r="S979"/>
      <c r="T979" t="s">
        <v>544</v>
      </c>
      <c r="U979" s="476">
        <v>9975746</v>
      </c>
      <c r="V979" s="476">
        <v>0</v>
      </c>
      <c r="W979" s="476">
        <v>9975746</v>
      </c>
      <c r="X979"/>
      <c r="Y979"/>
      <c r="Z979" s="476">
        <v>2812318.1274999999</v>
      </c>
      <c r="AA979" s="476">
        <v>391415.47723556159</v>
      </c>
      <c r="AB979" s="476">
        <v>6772012.3952644393</v>
      </c>
      <c r="AC979" s="476">
        <v>0</v>
      </c>
      <c r="AD979" s="476">
        <v>0</v>
      </c>
      <c r="AK979"/>
      <c r="AL979"/>
      <c r="AM979"/>
      <c r="AN979"/>
      <c r="AO979"/>
      <c r="AP979"/>
      <c r="AQ979"/>
      <c r="AR979"/>
    </row>
    <row r="980" spans="1:44">
      <c r="A980"/>
      <c r="B980"/>
      <c r="C980"/>
      <c r="D980" s="605"/>
      <c r="E980"/>
      <c r="F980"/>
      <c r="G980"/>
      <c r="H980"/>
      <c r="I980"/>
      <c r="J980"/>
      <c r="K980"/>
      <c r="L980"/>
      <c r="M980"/>
      <c r="N980"/>
      <c r="O980"/>
      <c r="P980"/>
      <c r="Q980"/>
      <c r="R980"/>
      <c r="S980"/>
      <c r="T980" t="s">
        <v>545</v>
      </c>
      <c r="U980" s="476">
        <v>653245.43000000005</v>
      </c>
      <c r="V980" s="476">
        <v>0</v>
      </c>
      <c r="W980" s="476">
        <v>653245.43000000005</v>
      </c>
      <c r="X980"/>
      <c r="Y980"/>
      <c r="Z980" s="476">
        <v>163311.35750000001</v>
      </c>
      <c r="AA980" s="476">
        <v>0</v>
      </c>
      <c r="AB980" s="476">
        <v>489934.07250000001</v>
      </c>
      <c r="AC980" s="476">
        <v>0</v>
      </c>
      <c r="AD980" s="476">
        <v>0</v>
      </c>
      <c r="AK980"/>
      <c r="AL980"/>
      <c r="AM980"/>
      <c r="AN980"/>
      <c r="AO980"/>
      <c r="AP980"/>
      <c r="AQ980"/>
      <c r="AR980"/>
    </row>
    <row r="981" spans="1:44">
      <c r="A981"/>
      <c r="B981"/>
      <c r="C981"/>
      <c r="D981" s="605"/>
      <c r="E981"/>
      <c r="F981"/>
      <c r="G981"/>
      <c r="H981"/>
      <c r="I981"/>
      <c r="J981"/>
      <c r="K981"/>
      <c r="L981"/>
      <c r="M981"/>
      <c r="N981"/>
      <c r="O981"/>
      <c r="P981"/>
      <c r="Q981"/>
      <c r="R981"/>
      <c r="S981"/>
      <c r="T981" t="s">
        <v>546</v>
      </c>
      <c r="U981" s="476">
        <v>0</v>
      </c>
      <c r="V981" s="476">
        <v>0</v>
      </c>
      <c r="W981" s="476">
        <v>0</v>
      </c>
      <c r="X981"/>
      <c r="Y981"/>
      <c r="Z981" s="476">
        <v>0</v>
      </c>
      <c r="AA981" s="476">
        <v>0</v>
      </c>
      <c r="AB981" s="476">
        <v>0</v>
      </c>
      <c r="AC981" s="476">
        <v>0</v>
      </c>
      <c r="AD981" s="476">
        <v>0</v>
      </c>
      <c r="AK981"/>
      <c r="AL981"/>
      <c r="AM981"/>
      <c r="AN981"/>
      <c r="AO981"/>
      <c r="AP981"/>
      <c r="AQ981"/>
      <c r="AR981"/>
    </row>
    <row r="982" spans="1:44">
      <c r="A982"/>
      <c r="B982"/>
      <c r="C982"/>
      <c r="D982" s="605"/>
      <c r="E982"/>
      <c r="F982"/>
      <c r="G982"/>
      <c r="H982"/>
      <c r="I982"/>
      <c r="J982"/>
      <c r="K982"/>
      <c r="L982"/>
      <c r="M982"/>
      <c r="N982"/>
      <c r="O982"/>
      <c r="P982"/>
      <c r="Q982"/>
      <c r="R982"/>
      <c r="S982"/>
      <c r="T982" t="s">
        <v>547</v>
      </c>
      <c r="U982" s="476">
        <v>0</v>
      </c>
      <c r="V982" s="476">
        <v>0</v>
      </c>
      <c r="W982" s="476">
        <v>0</v>
      </c>
      <c r="X982"/>
      <c r="Y982"/>
      <c r="Z982" s="476">
        <v>0</v>
      </c>
      <c r="AA982" s="476">
        <v>0</v>
      </c>
      <c r="AB982" s="476">
        <v>0</v>
      </c>
      <c r="AC982" s="476">
        <v>0</v>
      </c>
      <c r="AD982" s="476">
        <v>0</v>
      </c>
      <c r="AK982"/>
      <c r="AL982"/>
      <c r="AM982"/>
      <c r="AN982"/>
      <c r="AO982"/>
      <c r="AP982"/>
      <c r="AQ982"/>
      <c r="AR982"/>
    </row>
    <row r="983" spans="1:44">
      <c r="A983"/>
      <c r="B983"/>
      <c r="C983"/>
      <c r="D983" s="605"/>
      <c r="E983"/>
      <c r="F983"/>
      <c r="G983"/>
      <c r="H983"/>
      <c r="I983"/>
      <c r="J983"/>
      <c r="K983"/>
      <c r="L983"/>
      <c r="M983"/>
      <c r="N983"/>
      <c r="O983"/>
      <c r="P983"/>
      <c r="Q983"/>
      <c r="R983"/>
      <c r="S983"/>
      <c r="T983" t="s">
        <v>548</v>
      </c>
      <c r="U983" s="476">
        <v>299395.74</v>
      </c>
      <c r="V983" s="476">
        <v>0</v>
      </c>
      <c r="W983" s="476">
        <v>299395.74</v>
      </c>
      <c r="X983"/>
      <c r="Y983"/>
      <c r="Z983" s="476">
        <v>74848.934999999998</v>
      </c>
      <c r="AA983" s="476">
        <v>0</v>
      </c>
      <c r="AB983" s="476">
        <v>224546.80499999999</v>
      </c>
      <c r="AC983" s="476">
        <v>0</v>
      </c>
      <c r="AD983" s="476">
        <v>0</v>
      </c>
      <c r="AK983"/>
      <c r="AL983"/>
      <c r="AM983"/>
      <c r="AN983"/>
      <c r="AO983"/>
      <c r="AP983"/>
      <c r="AQ983"/>
      <c r="AR983"/>
    </row>
    <row r="984" spans="1:44">
      <c r="A984"/>
      <c r="B984"/>
      <c r="C984"/>
      <c r="D984" s="605"/>
      <c r="E984"/>
      <c r="F984"/>
      <c r="G984"/>
      <c r="H984"/>
      <c r="I984"/>
      <c r="J984"/>
      <c r="K984"/>
      <c r="L984"/>
      <c r="M984"/>
      <c r="N984"/>
      <c r="O984"/>
      <c r="P984"/>
      <c r="Q984"/>
      <c r="R984"/>
      <c r="S984"/>
      <c r="T984" t="s">
        <v>549</v>
      </c>
      <c r="U984" s="476">
        <v>0</v>
      </c>
      <c r="V984" s="476">
        <v>0</v>
      </c>
      <c r="W984" s="476">
        <v>0</v>
      </c>
      <c r="X984"/>
      <c r="Y984"/>
      <c r="Z984" s="476">
        <v>0</v>
      </c>
      <c r="AA984" s="476">
        <v>0</v>
      </c>
      <c r="AB984" s="476">
        <v>0</v>
      </c>
      <c r="AC984" s="476">
        <v>0</v>
      </c>
      <c r="AD984" s="476">
        <v>0</v>
      </c>
      <c r="AK984"/>
      <c r="AL984"/>
      <c r="AM984"/>
      <c r="AN984"/>
      <c r="AO984"/>
      <c r="AP984"/>
      <c r="AQ984"/>
      <c r="AR984"/>
    </row>
    <row r="985" spans="1:44">
      <c r="A985"/>
      <c r="B985"/>
      <c r="C985"/>
      <c r="D985" s="605"/>
      <c r="E985"/>
      <c r="F985"/>
      <c r="G985"/>
      <c r="H985"/>
      <c r="I985"/>
      <c r="J985"/>
      <c r="K985"/>
      <c r="L985"/>
      <c r="M985"/>
      <c r="N985"/>
      <c r="O985"/>
      <c r="P985"/>
      <c r="Q985"/>
      <c r="R985"/>
      <c r="S985"/>
      <c r="T985" t="s">
        <v>550</v>
      </c>
      <c r="U985" s="476">
        <v>0</v>
      </c>
      <c r="V985" s="476">
        <v>0</v>
      </c>
      <c r="W985" s="476">
        <v>0</v>
      </c>
      <c r="X985"/>
      <c r="Y985"/>
      <c r="Z985" s="476">
        <v>0</v>
      </c>
      <c r="AA985" s="476">
        <v>0</v>
      </c>
      <c r="AB985" s="476">
        <v>0</v>
      </c>
      <c r="AC985" s="476">
        <v>0</v>
      </c>
      <c r="AD985" s="476">
        <v>0</v>
      </c>
      <c r="AK985"/>
      <c r="AL985"/>
      <c r="AM985"/>
      <c r="AN985"/>
      <c r="AO985"/>
      <c r="AP985"/>
      <c r="AQ985"/>
      <c r="AR985"/>
    </row>
    <row r="986" spans="1:44">
      <c r="A986"/>
      <c r="B986"/>
      <c r="C986"/>
      <c r="D986" s="605"/>
      <c r="E986"/>
      <c r="F986"/>
      <c r="G986"/>
      <c r="H986"/>
      <c r="I986"/>
      <c r="J986"/>
      <c r="K986"/>
      <c r="L986"/>
      <c r="M986"/>
      <c r="N986"/>
      <c r="O986"/>
      <c r="P986"/>
      <c r="Q986"/>
      <c r="R986"/>
      <c r="S986"/>
      <c r="T986" t="s">
        <v>551</v>
      </c>
      <c r="U986" s="476">
        <v>0</v>
      </c>
      <c r="V986" s="476">
        <v>0</v>
      </c>
      <c r="W986" s="476">
        <v>0</v>
      </c>
      <c r="X986"/>
      <c r="Y986"/>
      <c r="Z986" s="476">
        <v>0</v>
      </c>
      <c r="AA986" s="476">
        <v>0</v>
      </c>
      <c r="AB986" s="476">
        <v>0</v>
      </c>
      <c r="AC986" s="476">
        <v>0</v>
      </c>
      <c r="AD986" s="476">
        <v>0</v>
      </c>
      <c r="AK986"/>
      <c r="AL986"/>
      <c r="AM986"/>
      <c r="AN986"/>
      <c r="AO986"/>
      <c r="AP986"/>
      <c r="AQ986"/>
      <c r="AR986"/>
    </row>
    <row r="987" spans="1:44">
      <c r="A987"/>
      <c r="B987"/>
      <c r="C987"/>
      <c r="D987" s="605"/>
      <c r="E987"/>
      <c r="F987"/>
      <c r="G987"/>
      <c r="H987"/>
      <c r="I987"/>
      <c r="J987"/>
      <c r="K987"/>
      <c r="L987"/>
      <c r="M987"/>
      <c r="N987"/>
      <c r="O987"/>
      <c r="P987"/>
      <c r="Q987"/>
      <c r="R987"/>
      <c r="S987"/>
      <c r="T987" t="s">
        <v>552</v>
      </c>
      <c r="U987" s="476">
        <v>1411454.8699999999</v>
      </c>
      <c r="V987" s="476">
        <v>0</v>
      </c>
      <c r="W987" s="476">
        <v>1411454.8699999999</v>
      </c>
      <c r="X987"/>
      <c r="Y987"/>
      <c r="Z987" s="476">
        <v>529295.57624999993</v>
      </c>
      <c r="AA987" s="476">
        <v>0</v>
      </c>
      <c r="AB987" s="476">
        <v>882159.29374999984</v>
      </c>
      <c r="AC987" s="476">
        <v>0</v>
      </c>
      <c r="AD987" s="476">
        <v>0</v>
      </c>
      <c r="AK987"/>
      <c r="AL987"/>
      <c r="AM987"/>
      <c r="AN987"/>
      <c r="AO987"/>
      <c r="AP987"/>
      <c r="AQ987"/>
      <c r="AR987"/>
    </row>
    <row r="988" spans="1:44">
      <c r="A988"/>
      <c r="B988"/>
      <c r="C988"/>
      <c r="D988" s="605"/>
      <c r="E988"/>
      <c r="F988"/>
      <c r="G988"/>
      <c r="H988"/>
      <c r="I988"/>
      <c r="J988"/>
      <c r="K988"/>
      <c r="L988"/>
      <c r="M988"/>
      <c r="N988"/>
      <c r="O988"/>
      <c r="P988"/>
      <c r="Q988"/>
      <c r="R988"/>
      <c r="S988"/>
      <c r="T988" t="s">
        <v>553</v>
      </c>
      <c r="U988" s="476">
        <v>0</v>
      </c>
      <c r="V988" s="476">
        <v>0</v>
      </c>
      <c r="W988" s="476">
        <v>0</v>
      </c>
      <c r="X988"/>
      <c r="Y988"/>
      <c r="Z988" s="476">
        <v>0</v>
      </c>
      <c r="AA988" s="476">
        <v>0</v>
      </c>
      <c r="AB988" s="476">
        <v>0</v>
      </c>
      <c r="AC988" s="476">
        <v>0</v>
      </c>
      <c r="AD988" s="476">
        <v>0</v>
      </c>
      <c r="AK988"/>
      <c r="AL988"/>
      <c r="AM988"/>
      <c r="AN988"/>
      <c r="AO988"/>
      <c r="AP988"/>
      <c r="AQ988"/>
      <c r="AR988"/>
    </row>
    <row r="989" spans="1:44">
      <c r="A989"/>
      <c r="B989"/>
      <c r="C989"/>
      <c r="D989" s="605"/>
      <c r="E989"/>
      <c r="F989"/>
      <c r="G989"/>
      <c r="H989"/>
      <c r="I989"/>
      <c r="J989"/>
      <c r="K989"/>
      <c r="L989"/>
      <c r="M989"/>
      <c r="N989"/>
      <c r="O989"/>
      <c r="P989"/>
      <c r="Q989"/>
      <c r="R989"/>
      <c r="S989"/>
      <c r="T989" t="s">
        <v>554</v>
      </c>
      <c r="U989" s="476">
        <v>0</v>
      </c>
      <c r="V989" s="476">
        <v>0</v>
      </c>
      <c r="W989" s="476">
        <v>0</v>
      </c>
      <c r="X989"/>
      <c r="Y989"/>
      <c r="Z989" s="476">
        <v>0</v>
      </c>
      <c r="AA989" s="476">
        <v>0</v>
      </c>
      <c r="AB989" s="476">
        <v>0</v>
      </c>
      <c r="AC989" s="476">
        <v>0</v>
      </c>
      <c r="AD989" s="476">
        <v>0</v>
      </c>
      <c r="AK989"/>
      <c r="AL989"/>
      <c r="AM989"/>
      <c r="AN989"/>
      <c r="AO989"/>
      <c r="AP989"/>
      <c r="AQ989"/>
      <c r="AR989"/>
    </row>
    <row r="990" spans="1:44">
      <c r="A990"/>
      <c r="B990"/>
      <c r="C990"/>
      <c r="D990" s="605"/>
      <c r="E990"/>
      <c r="F990"/>
      <c r="G990"/>
      <c r="H990"/>
      <c r="I990"/>
      <c r="J990"/>
      <c r="K990"/>
      <c r="L990"/>
      <c r="M990"/>
      <c r="N990"/>
      <c r="O990"/>
      <c r="P990"/>
      <c r="Q990"/>
      <c r="R990"/>
      <c r="S990"/>
      <c r="T990" t="s">
        <v>555</v>
      </c>
      <c r="U990" s="476">
        <v>0</v>
      </c>
      <c r="V990" s="476">
        <v>0</v>
      </c>
      <c r="W990" s="476">
        <v>0</v>
      </c>
      <c r="X990"/>
      <c r="Y990"/>
      <c r="Z990" s="476">
        <v>0</v>
      </c>
      <c r="AA990" s="476">
        <v>0</v>
      </c>
      <c r="AB990" s="476">
        <v>0</v>
      </c>
      <c r="AC990" s="476">
        <v>0</v>
      </c>
      <c r="AD990" s="476">
        <v>0</v>
      </c>
      <c r="AK990"/>
      <c r="AL990"/>
      <c r="AM990"/>
      <c r="AN990"/>
      <c r="AO990"/>
      <c r="AP990"/>
      <c r="AQ990"/>
      <c r="AR990"/>
    </row>
    <row r="991" spans="1:44">
      <c r="A991"/>
      <c r="B991"/>
      <c r="C991"/>
      <c r="D991" s="605"/>
      <c r="E991"/>
      <c r="F991"/>
      <c r="G991"/>
      <c r="H991"/>
      <c r="I991"/>
      <c r="J991"/>
      <c r="K991"/>
      <c r="L991"/>
      <c r="M991"/>
      <c r="N991"/>
      <c r="O991"/>
      <c r="P991"/>
      <c r="Q991"/>
      <c r="R991"/>
      <c r="S991"/>
      <c r="T991" t="s">
        <v>556</v>
      </c>
      <c r="U991" s="476">
        <v>0</v>
      </c>
      <c r="V991" s="476">
        <v>0</v>
      </c>
      <c r="W991" s="476">
        <v>0</v>
      </c>
      <c r="X991"/>
      <c r="Y991"/>
      <c r="Z991" s="476">
        <v>0</v>
      </c>
      <c r="AA991" s="476">
        <v>0</v>
      </c>
      <c r="AB991" s="476">
        <v>0</v>
      </c>
      <c r="AC991" s="476">
        <v>0</v>
      </c>
      <c r="AD991" s="476">
        <v>0</v>
      </c>
      <c r="AK991"/>
      <c r="AL991"/>
      <c r="AM991"/>
      <c r="AN991"/>
      <c r="AO991"/>
      <c r="AP991"/>
      <c r="AQ991"/>
      <c r="AR991"/>
    </row>
    <row r="992" spans="1:44">
      <c r="A992"/>
      <c r="B992"/>
      <c r="C992"/>
      <c r="D992" s="605"/>
      <c r="E992"/>
      <c r="F992"/>
      <c r="G992"/>
      <c r="H992"/>
      <c r="I992"/>
      <c r="J992"/>
      <c r="K992"/>
      <c r="L992"/>
      <c r="M992"/>
      <c r="N992"/>
      <c r="O992"/>
      <c r="P992"/>
      <c r="Q992"/>
      <c r="R992"/>
      <c r="S992"/>
      <c r="T992" t="s">
        <v>557</v>
      </c>
      <c r="U992" s="476">
        <v>0</v>
      </c>
      <c r="V992" s="476">
        <v>0</v>
      </c>
      <c r="W992" s="476">
        <v>0</v>
      </c>
      <c r="X992"/>
      <c r="Y992"/>
      <c r="Z992" s="476">
        <v>0</v>
      </c>
      <c r="AA992" s="476">
        <v>0</v>
      </c>
      <c r="AB992" s="476">
        <v>0</v>
      </c>
      <c r="AC992" s="476">
        <v>0</v>
      </c>
      <c r="AD992" s="476">
        <v>0</v>
      </c>
      <c r="AK992"/>
      <c r="AL992"/>
      <c r="AM992"/>
      <c r="AN992"/>
      <c r="AO992"/>
      <c r="AP992"/>
      <c r="AQ992"/>
      <c r="AR992"/>
    </row>
    <row r="993" spans="1:44">
      <c r="A993"/>
      <c r="B993"/>
      <c r="C993"/>
      <c r="D993" s="605"/>
      <c r="E993"/>
      <c r="F993"/>
      <c r="G993"/>
      <c r="H993"/>
      <c r="I993"/>
      <c r="J993"/>
      <c r="K993"/>
      <c r="L993"/>
      <c r="M993"/>
      <c r="N993"/>
      <c r="O993"/>
      <c r="P993"/>
      <c r="Q993"/>
      <c r="R993"/>
      <c r="S993"/>
      <c r="T993" t="s">
        <v>558</v>
      </c>
      <c r="U993" s="476">
        <v>0</v>
      </c>
      <c r="V993" s="476">
        <v>0</v>
      </c>
      <c r="W993" s="476">
        <v>0</v>
      </c>
      <c r="X993"/>
      <c r="Y993"/>
      <c r="Z993" s="476">
        <v>0</v>
      </c>
      <c r="AA993" s="476">
        <v>0</v>
      </c>
      <c r="AB993" s="476">
        <v>0</v>
      </c>
      <c r="AC993" s="476">
        <v>0</v>
      </c>
      <c r="AD993" s="476">
        <v>0</v>
      </c>
      <c r="AK993"/>
      <c r="AL993"/>
      <c r="AM993"/>
      <c r="AN993"/>
      <c r="AO993"/>
      <c r="AP993"/>
      <c r="AQ993"/>
      <c r="AR993"/>
    </row>
    <row r="994" spans="1:44">
      <c r="A994"/>
      <c r="B994"/>
      <c r="C994"/>
      <c r="D994" s="605"/>
      <c r="E994"/>
      <c r="F994"/>
      <c r="G994"/>
      <c r="H994"/>
      <c r="I994"/>
      <c r="J994"/>
      <c r="K994"/>
      <c r="L994"/>
      <c r="M994"/>
      <c r="N994"/>
      <c r="O994"/>
      <c r="P994"/>
      <c r="Q994"/>
      <c r="R994"/>
      <c r="S994"/>
      <c r="T994" t="s">
        <v>559</v>
      </c>
      <c r="U994" s="476">
        <v>0</v>
      </c>
      <c r="V994" s="476">
        <v>0</v>
      </c>
      <c r="W994" s="476">
        <v>0</v>
      </c>
      <c r="X994"/>
      <c r="Y994"/>
      <c r="Z994" s="476">
        <v>0</v>
      </c>
      <c r="AA994" s="476">
        <v>0</v>
      </c>
      <c r="AB994" s="476">
        <v>0</v>
      </c>
      <c r="AC994" s="476">
        <v>0</v>
      </c>
      <c r="AD994" s="476">
        <v>0</v>
      </c>
      <c r="AK994"/>
      <c r="AL994"/>
      <c r="AM994"/>
      <c r="AN994"/>
      <c r="AO994"/>
      <c r="AP994"/>
      <c r="AQ994"/>
      <c r="AR994"/>
    </row>
    <row r="995" spans="1:44">
      <c r="A995"/>
      <c r="B995"/>
      <c r="C995"/>
      <c r="D995" s="605"/>
      <c r="E995"/>
      <c r="F995"/>
      <c r="G995"/>
      <c r="H995"/>
      <c r="I995"/>
      <c r="J995"/>
      <c r="K995"/>
      <c r="L995"/>
      <c r="M995"/>
      <c r="N995"/>
      <c r="O995"/>
      <c r="P995"/>
      <c r="Q995"/>
      <c r="R995"/>
      <c r="S995"/>
      <c r="T995" t="s">
        <v>560</v>
      </c>
      <c r="U995" s="476">
        <v>0</v>
      </c>
      <c r="V995" s="476">
        <v>0</v>
      </c>
      <c r="W995" s="476">
        <v>0</v>
      </c>
      <c r="X995"/>
      <c r="Y995"/>
      <c r="Z995" s="476">
        <v>0</v>
      </c>
      <c r="AA995" s="476">
        <v>0</v>
      </c>
      <c r="AB995" s="476">
        <v>0</v>
      </c>
      <c r="AC995" s="476">
        <v>0</v>
      </c>
      <c r="AD995" s="476">
        <v>0</v>
      </c>
      <c r="AK995"/>
      <c r="AL995"/>
      <c r="AM995"/>
      <c r="AN995"/>
      <c r="AO995"/>
      <c r="AP995"/>
      <c r="AQ995"/>
      <c r="AR995"/>
    </row>
    <row r="996" spans="1:44">
      <c r="A996"/>
      <c r="B996"/>
      <c r="C996"/>
      <c r="D996" s="605"/>
      <c r="E996"/>
      <c r="F996"/>
      <c r="G996"/>
      <c r="H996"/>
      <c r="I996"/>
      <c r="J996"/>
      <c r="K996"/>
      <c r="L996"/>
      <c r="M996"/>
      <c r="N996"/>
      <c r="O996"/>
      <c r="P996"/>
      <c r="Q996"/>
      <c r="R996"/>
      <c r="S996"/>
      <c r="T996" t="s">
        <v>561</v>
      </c>
      <c r="U996" s="476">
        <v>0</v>
      </c>
      <c r="V996" s="476">
        <v>0</v>
      </c>
      <c r="W996" s="476">
        <v>0</v>
      </c>
      <c r="X996"/>
      <c r="Y996"/>
      <c r="Z996" s="476">
        <v>0</v>
      </c>
      <c r="AA996" s="476">
        <v>0</v>
      </c>
      <c r="AB996" s="476">
        <v>0</v>
      </c>
      <c r="AC996" s="476">
        <v>0</v>
      </c>
      <c r="AD996" s="476">
        <v>0</v>
      </c>
      <c r="AK996"/>
      <c r="AL996"/>
      <c r="AM996"/>
      <c r="AN996"/>
      <c r="AO996"/>
      <c r="AP996"/>
      <c r="AQ996"/>
      <c r="AR996"/>
    </row>
    <row r="997" spans="1:44">
      <c r="A997"/>
      <c r="B997"/>
      <c r="C997"/>
      <c r="D997" s="605"/>
      <c r="E997"/>
      <c r="F997"/>
      <c r="G997"/>
      <c r="H997"/>
      <c r="I997"/>
      <c r="J997"/>
      <c r="K997"/>
      <c r="L997"/>
      <c r="M997"/>
      <c r="N997"/>
      <c r="O997"/>
      <c r="P997"/>
      <c r="Q997"/>
      <c r="R997"/>
      <c r="S997"/>
      <c r="T997" t="s">
        <v>562</v>
      </c>
      <c r="U997" s="476">
        <v>0</v>
      </c>
      <c r="V997" s="476">
        <v>0</v>
      </c>
      <c r="W997" s="476">
        <v>0</v>
      </c>
      <c r="X997"/>
      <c r="Y997"/>
      <c r="Z997" s="476">
        <v>0</v>
      </c>
      <c r="AA997" s="476">
        <v>0</v>
      </c>
      <c r="AB997" s="476">
        <v>0</v>
      </c>
      <c r="AC997" s="476">
        <v>0</v>
      </c>
      <c r="AD997" s="476">
        <v>0</v>
      </c>
      <c r="AK997"/>
      <c r="AL997"/>
      <c r="AM997"/>
      <c r="AN997"/>
      <c r="AO997"/>
      <c r="AP997"/>
      <c r="AQ997"/>
      <c r="AR997"/>
    </row>
    <row r="998" spans="1:44">
      <c r="A998"/>
      <c r="B998"/>
      <c r="C998"/>
      <c r="D998" s="605"/>
      <c r="E998"/>
      <c r="F998"/>
      <c r="G998"/>
      <c r="H998"/>
      <c r="I998"/>
      <c r="J998"/>
      <c r="K998"/>
      <c r="L998"/>
      <c r="M998"/>
      <c r="N998"/>
      <c r="O998"/>
      <c r="P998"/>
      <c r="Q998"/>
      <c r="R998"/>
      <c r="S998"/>
      <c r="T998" t="s">
        <v>563</v>
      </c>
      <c r="U998" s="476">
        <v>0</v>
      </c>
      <c r="V998" s="476">
        <v>0</v>
      </c>
      <c r="W998" s="476">
        <v>0</v>
      </c>
      <c r="X998"/>
      <c r="Y998"/>
      <c r="Z998" s="476">
        <v>0</v>
      </c>
      <c r="AA998" s="476">
        <v>0</v>
      </c>
      <c r="AB998" s="476">
        <v>0</v>
      </c>
      <c r="AC998" s="476">
        <v>0</v>
      </c>
      <c r="AD998" s="476">
        <v>0</v>
      </c>
      <c r="AK998"/>
      <c r="AL998"/>
      <c r="AM998"/>
      <c r="AN998"/>
      <c r="AO998"/>
      <c r="AP998"/>
      <c r="AQ998"/>
      <c r="AR998"/>
    </row>
    <row r="999" spans="1:44">
      <c r="A999"/>
      <c r="B999"/>
      <c r="C999"/>
      <c r="D999" s="605"/>
      <c r="E999"/>
      <c r="F999"/>
      <c r="G999"/>
      <c r="H999"/>
      <c r="I999"/>
      <c r="J999"/>
      <c r="K999"/>
      <c r="L999"/>
      <c r="M999"/>
      <c r="N999"/>
      <c r="O999"/>
      <c r="P999"/>
      <c r="Q999"/>
      <c r="R999"/>
      <c r="S999"/>
      <c r="T999" t="s">
        <v>564</v>
      </c>
      <c r="U999" s="476">
        <v>0</v>
      </c>
      <c r="V999" s="476">
        <v>0</v>
      </c>
      <c r="W999" s="476">
        <v>0</v>
      </c>
      <c r="X999"/>
      <c r="Y999"/>
      <c r="Z999" s="476">
        <v>0</v>
      </c>
      <c r="AA999" s="476">
        <v>0</v>
      </c>
      <c r="AB999" s="476">
        <v>0</v>
      </c>
      <c r="AC999" s="476">
        <v>0</v>
      </c>
      <c r="AD999" s="476">
        <v>0</v>
      </c>
      <c r="AK999"/>
      <c r="AL999"/>
      <c r="AM999"/>
      <c r="AN999"/>
      <c r="AO999"/>
      <c r="AP999"/>
      <c r="AQ999"/>
      <c r="AR999"/>
    </row>
    <row r="1000" spans="1:44">
      <c r="A1000"/>
      <c r="B1000"/>
      <c r="C1000"/>
      <c r="D1000" s="605"/>
      <c r="E1000"/>
      <c r="F1000"/>
      <c r="G1000"/>
      <c r="H1000"/>
      <c r="I1000"/>
      <c r="J1000"/>
      <c r="K1000"/>
      <c r="L1000"/>
      <c r="M1000"/>
      <c r="N1000"/>
      <c r="O1000"/>
      <c r="P1000"/>
      <c r="Q1000"/>
      <c r="R1000"/>
      <c r="S1000"/>
      <c r="T1000" t="s">
        <v>565</v>
      </c>
      <c r="U1000" s="476">
        <v>0</v>
      </c>
      <c r="V1000" s="476">
        <v>0</v>
      </c>
      <c r="W1000" s="476">
        <v>0</v>
      </c>
      <c r="X1000"/>
      <c r="Y1000"/>
      <c r="Z1000" s="476">
        <v>0</v>
      </c>
      <c r="AA1000" s="476">
        <v>0</v>
      </c>
      <c r="AB1000" s="476">
        <v>0</v>
      </c>
      <c r="AC1000" s="476">
        <v>0</v>
      </c>
      <c r="AD1000" s="476">
        <v>0</v>
      </c>
      <c r="AK1000"/>
      <c r="AL1000"/>
      <c r="AM1000"/>
      <c r="AN1000"/>
      <c r="AO1000"/>
      <c r="AP1000"/>
      <c r="AQ1000"/>
      <c r="AR1000"/>
    </row>
    <row r="1001" spans="1:44">
      <c r="A1001"/>
      <c r="B1001"/>
      <c r="C1001"/>
      <c r="D1001" s="605"/>
      <c r="E1001"/>
      <c r="F1001"/>
      <c r="G1001"/>
      <c r="H1001"/>
      <c r="I1001"/>
      <c r="J1001"/>
      <c r="K1001"/>
      <c r="L1001"/>
      <c r="M1001"/>
      <c r="N1001"/>
      <c r="O1001"/>
      <c r="P1001"/>
      <c r="Q1001"/>
      <c r="R1001"/>
      <c r="S1001"/>
      <c r="T1001" t="s">
        <v>566</v>
      </c>
      <c r="U1001" s="476">
        <v>0</v>
      </c>
      <c r="V1001" s="476">
        <v>0</v>
      </c>
      <c r="W1001" s="476">
        <v>0</v>
      </c>
      <c r="X1001"/>
      <c r="Y1001"/>
      <c r="Z1001" s="476">
        <v>0</v>
      </c>
      <c r="AA1001" s="476">
        <v>0</v>
      </c>
      <c r="AB1001" s="476">
        <v>0</v>
      </c>
      <c r="AC1001" s="476">
        <v>0</v>
      </c>
      <c r="AD1001" s="476">
        <v>0</v>
      </c>
      <c r="AK1001"/>
      <c r="AL1001"/>
      <c r="AM1001"/>
      <c r="AN1001"/>
      <c r="AO1001"/>
      <c r="AP1001"/>
      <c r="AQ1001"/>
      <c r="AR1001"/>
    </row>
    <row r="1002" spans="1:44">
      <c r="A1002"/>
      <c r="B1002"/>
      <c r="C1002"/>
      <c r="D1002" s="605"/>
      <c r="E1002"/>
      <c r="F1002"/>
      <c r="G1002"/>
      <c r="H1002"/>
      <c r="I1002"/>
      <c r="J1002"/>
      <c r="K1002"/>
      <c r="L1002"/>
      <c r="M1002"/>
      <c r="N1002"/>
      <c r="O1002"/>
      <c r="P1002"/>
      <c r="Q1002"/>
      <c r="R1002"/>
      <c r="S1002"/>
      <c r="T1002" t="s">
        <v>567</v>
      </c>
      <c r="U1002" s="476">
        <v>0</v>
      </c>
      <c r="V1002" s="476">
        <v>0</v>
      </c>
      <c r="W1002" s="476">
        <v>0</v>
      </c>
      <c r="X1002"/>
      <c r="Y1002"/>
      <c r="Z1002" s="476">
        <v>0</v>
      </c>
      <c r="AA1002" s="476">
        <v>0</v>
      </c>
      <c r="AB1002" s="476">
        <v>0</v>
      </c>
      <c r="AC1002" s="476">
        <v>0</v>
      </c>
      <c r="AD1002" s="476">
        <v>0</v>
      </c>
      <c r="AK1002"/>
      <c r="AL1002"/>
      <c r="AM1002"/>
      <c r="AN1002"/>
      <c r="AO1002"/>
      <c r="AP1002"/>
      <c r="AQ1002"/>
      <c r="AR1002"/>
    </row>
    <row r="1003" spans="1:44">
      <c r="A1003"/>
      <c r="B1003"/>
      <c r="C1003"/>
      <c r="D1003" s="605"/>
      <c r="E1003"/>
      <c r="F1003"/>
      <c r="G1003"/>
      <c r="H1003"/>
      <c r="I1003"/>
      <c r="J1003"/>
      <c r="K1003"/>
      <c r="L1003"/>
      <c r="M1003"/>
      <c r="N1003"/>
      <c r="O1003"/>
      <c r="P1003"/>
      <c r="Q1003"/>
      <c r="R1003"/>
      <c r="S1003"/>
      <c r="T1003" t="s">
        <v>568</v>
      </c>
      <c r="U1003" s="476">
        <v>0</v>
      </c>
      <c r="V1003" s="476">
        <v>0</v>
      </c>
      <c r="W1003" s="476">
        <v>0</v>
      </c>
      <c r="X1003"/>
      <c r="Y1003"/>
      <c r="Z1003" s="476">
        <v>0</v>
      </c>
      <c r="AA1003" s="476">
        <v>0</v>
      </c>
      <c r="AB1003" s="476">
        <v>0</v>
      </c>
      <c r="AC1003" s="476">
        <v>0</v>
      </c>
      <c r="AD1003" s="476">
        <v>0</v>
      </c>
      <c r="AK1003"/>
      <c r="AL1003"/>
      <c r="AM1003"/>
      <c r="AN1003"/>
      <c r="AO1003"/>
      <c r="AP1003"/>
      <c r="AQ1003"/>
      <c r="AR1003"/>
    </row>
    <row r="1004" spans="1:44">
      <c r="A1004"/>
      <c r="B1004"/>
      <c r="C1004"/>
      <c r="D1004" s="605"/>
      <c r="E1004"/>
      <c r="F1004"/>
      <c r="G1004"/>
      <c r="H1004"/>
      <c r="I1004"/>
      <c r="J1004"/>
      <c r="K1004"/>
      <c r="L1004"/>
      <c r="M1004"/>
      <c r="N1004"/>
      <c r="O1004"/>
      <c r="P1004"/>
      <c r="Q1004"/>
      <c r="R1004"/>
      <c r="S1004"/>
      <c r="T1004" t="s">
        <v>308</v>
      </c>
      <c r="U1004" s="476">
        <v>0</v>
      </c>
      <c r="V1004" s="476">
        <v>0</v>
      </c>
      <c r="W1004" s="476">
        <v>0</v>
      </c>
      <c r="X1004"/>
      <c r="Y1004"/>
      <c r="Z1004" s="476">
        <v>0</v>
      </c>
      <c r="AA1004" s="476">
        <v>0</v>
      </c>
      <c r="AB1004" s="476">
        <v>0</v>
      </c>
      <c r="AC1004" s="476">
        <v>0</v>
      </c>
      <c r="AD1004" s="476">
        <v>0</v>
      </c>
      <c r="AK1004"/>
      <c r="AL1004"/>
      <c r="AM1004"/>
      <c r="AN1004"/>
      <c r="AO1004"/>
      <c r="AP1004"/>
      <c r="AQ1004"/>
      <c r="AR1004"/>
    </row>
    <row r="1005" spans="1:44">
      <c r="A1005"/>
      <c r="B1005"/>
      <c r="C1005"/>
      <c r="D1005" s="605"/>
      <c r="E1005"/>
      <c r="F1005"/>
      <c r="G1005"/>
      <c r="H1005"/>
      <c r="I1005"/>
      <c r="J1005"/>
      <c r="K1005"/>
      <c r="L1005"/>
      <c r="M1005"/>
      <c r="N1005"/>
      <c r="O1005"/>
      <c r="P1005"/>
      <c r="Q1005"/>
      <c r="R1005"/>
      <c r="S1005"/>
      <c r="T1005" t="s">
        <v>1896</v>
      </c>
      <c r="U1005" s="476">
        <v>308734.45</v>
      </c>
      <c r="V1005" s="476">
        <v>0</v>
      </c>
      <c r="W1005" s="476">
        <v>308734.45</v>
      </c>
      <c r="X1005"/>
      <c r="Y1005"/>
      <c r="Z1005" s="476">
        <v>262424.28250000003</v>
      </c>
      <c r="AA1005" s="476">
        <v>20864.381379026861</v>
      </c>
      <c r="AB1005" s="476">
        <v>25445.78612097312</v>
      </c>
      <c r="AC1005" s="476">
        <v>0</v>
      </c>
      <c r="AD1005" s="476">
        <v>0</v>
      </c>
      <c r="AK1005"/>
      <c r="AL1005"/>
      <c r="AM1005"/>
      <c r="AN1005"/>
      <c r="AO1005"/>
      <c r="AP1005"/>
      <c r="AQ1005"/>
      <c r="AR1005"/>
    </row>
    <row r="1006" spans="1:44">
      <c r="A1006"/>
      <c r="B1006"/>
      <c r="C1006"/>
      <c r="D1006" s="605"/>
      <c r="E1006"/>
      <c r="F1006"/>
      <c r="G1006"/>
      <c r="H1006"/>
      <c r="I1006"/>
      <c r="J1006"/>
      <c r="K1006"/>
      <c r="L1006"/>
      <c r="M1006"/>
      <c r="N1006"/>
      <c r="O1006"/>
      <c r="P1006"/>
      <c r="Q1006"/>
      <c r="R1006"/>
      <c r="S1006"/>
      <c r="T1006" t="s">
        <v>1891</v>
      </c>
      <c r="U1006" s="476">
        <v>99149624.010000005</v>
      </c>
      <c r="V1006" s="476">
        <v>0</v>
      </c>
      <c r="W1006" s="476">
        <v>99149624.010000005</v>
      </c>
      <c r="X1006"/>
      <c r="Y1006"/>
      <c r="Z1006" s="476">
        <v>59737586.041099995</v>
      </c>
      <c r="AA1006" s="476">
        <v>21662900.627105229</v>
      </c>
      <c r="AB1006" s="476">
        <v>17749137.341794774</v>
      </c>
      <c r="AC1006" s="476">
        <v>0</v>
      </c>
      <c r="AD1006" s="476">
        <v>0</v>
      </c>
      <c r="AK1006"/>
      <c r="AL1006"/>
      <c r="AM1006"/>
      <c r="AN1006"/>
      <c r="AO1006"/>
      <c r="AP1006"/>
      <c r="AQ1006"/>
      <c r="AR1006"/>
    </row>
    <row r="1007" spans="1:44">
      <c r="A1007"/>
      <c r="B1007"/>
      <c r="C1007"/>
      <c r="D1007" s="605"/>
      <c r="E1007"/>
      <c r="F1007"/>
      <c r="G1007"/>
      <c r="H1007"/>
      <c r="I1007"/>
      <c r="J1007"/>
      <c r="K1007"/>
      <c r="L1007"/>
      <c r="M1007"/>
      <c r="N1007"/>
      <c r="O1007"/>
      <c r="P1007"/>
      <c r="Q1007"/>
      <c r="R1007"/>
      <c r="S1007"/>
      <c r="T1007" t="s">
        <v>1886</v>
      </c>
      <c r="U1007" s="476">
        <v>64713877.260000005</v>
      </c>
      <c r="V1007" s="476">
        <v>0</v>
      </c>
      <c r="W1007" s="476">
        <v>64713877.260000005</v>
      </c>
      <c r="X1007"/>
      <c r="Y1007"/>
      <c r="Z1007" s="476">
        <v>45531605.177100003</v>
      </c>
      <c r="AA1007" s="476">
        <v>11023487.805469243</v>
      </c>
      <c r="AB1007" s="476">
        <v>4448240.734002186</v>
      </c>
      <c r="AC1007" s="476">
        <v>3710543.543428571</v>
      </c>
      <c r="AD1007" s="476">
        <v>0</v>
      </c>
      <c r="AK1007"/>
      <c r="AL1007"/>
      <c r="AM1007"/>
      <c r="AN1007"/>
      <c r="AO1007"/>
      <c r="AP1007"/>
      <c r="AQ1007"/>
      <c r="AR1007"/>
    </row>
    <row r="1008" spans="1:44">
      <c r="A1008"/>
      <c r="B1008"/>
      <c r="C1008"/>
      <c r="D1008" s="605"/>
      <c r="E1008"/>
      <c r="F1008"/>
      <c r="G1008"/>
      <c r="H1008"/>
      <c r="I1008"/>
      <c r="J1008"/>
      <c r="K1008"/>
      <c r="L1008"/>
      <c r="M1008"/>
      <c r="N1008"/>
      <c r="O1008"/>
      <c r="P1008"/>
      <c r="Q1008"/>
      <c r="R1008"/>
      <c r="S1008"/>
      <c r="T1008" t="s">
        <v>1897</v>
      </c>
      <c r="U1008" s="476">
        <v>19934167.219999999</v>
      </c>
      <c r="V1008" s="476">
        <v>0</v>
      </c>
      <c r="W1008" s="476">
        <v>19934167.219999999</v>
      </c>
      <c r="X1008"/>
      <c r="Y1008"/>
      <c r="Z1008" s="476">
        <v>688589.59</v>
      </c>
      <c r="AA1008" s="476">
        <v>10167939.365061576</v>
      </c>
      <c r="AB1008" s="476">
        <v>9077638.2649384234</v>
      </c>
      <c r="AC1008" s="476">
        <v>0</v>
      </c>
      <c r="AD1008" s="476">
        <v>0</v>
      </c>
      <c r="AK1008"/>
      <c r="AL1008"/>
      <c r="AM1008"/>
      <c r="AN1008"/>
      <c r="AO1008"/>
      <c r="AP1008"/>
      <c r="AQ1008"/>
      <c r="AR1008"/>
    </row>
    <row r="1009" spans="1:44">
      <c r="A1009"/>
      <c r="B1009"/>
      <c r="C1009"/>
      <c r="D1009" s="605"/>
      <c r="E1009"/>
      <c r="F1009"/>
      <c r="G1009"/>
      <c r="H1009"/>
      <c r="I1009"/>
      <c r="J1009"/>
      <c r="K1009"/>
      <c r="L1009"/>
      <c r="M1009"/>
      <c r="N1009"/>
      <c r="O1009"/>
      <c r="P1009"/>
      <c r="Q1009"/>
      <c r="R1009"/>
      <c r="S1009"/>
      <c r="T1009" t="s">
        <v>1899</v>
      </c>
      <c r="U1009" s="476">
        <v>5064687.9449999994</v>
      </c>
      <c r="V1009" s="476">
        <v>0</v>
      </c>
      <c r="W1009" s="476">
        <v>5064687.9449999994</v>
      </c>
      <c r="X1009"/>
      <c r="Y1009"/>
      <c r="Z1009" s="476">
        <v>2193854.1349999998</v>
      </c>
      <c r="AA1009" s="476">
        <v>2389522.0882117911</v>
      </c>
      <c r="AB1009" s="476">
        <v>481311.72178820864</v>
      </c>
      <c r="AC1009" s="476">
        <v>0</v>
      </c>
      <c r="AD1009" s="476">
        <v>0</v>
      </c>
      <c r="AK1009"/>
      <c r="AL1009"/>
      <c r="AM1009"/>
      <c r="AN1009"/>
      <c r="AO1009"/>
      <c r="AP1009"/>
      <c r="AQ1009"/>
      <c r="AR1009"/>
    </row>
    <row r="1010" spans="1:44">
      <c r="A1010"/>
      <c r="B1010"/>
      <c r="C1010"/>
      <c r="D1010" s="605"/>
      <c r="E1010"/>
      <c r="F1010"/>
      <c r="G1010"/>
      <c r="H1010"/>
      <c r="I1010"/>
      <c r="J1010"/>
      <c r="K1010"/>
      <c r="L1010"/>
      <c r="M1010"/>
      <c r="N1010"/>
      <c r="O1010"/>
      <c r="P1010"/>
      <c r="Q1010"/>
      <c r="R1010"/>
      <c r="S1010"/>
      <c r="T1010" t="s">
        <v>1900</v>
      </c>
      <c r="U1010" s="476">
        <v>80763160.644999981</v>
      </c>
      <c r="V1010" s="476">
        <v>0</v>
      </c>
      <c r="W1010" s="476">
        <v>80763160.644999981</v>
      </c>
      <c r="X1010"/>
      <c r="Y1010"/>
      <c r="Z1010" s="476">
        <v>11284711.209499998</v>
      </c>
      <c r="AA1010" s="476">
        <v>24890271.021242023</v>
      </c>
      <c r="AB1010" s="476">
        <v>42047989.39519798</v>
      </c>
      <c r="AC1010" s="476">
        <v>2540189.0190599994</v>
      </c>
      <c r="AD1010" s="476">
        <v>0</v>
      </c>
      <c r="AK1010"/>
      <c r="AL1010"/>
      <c r="AM1010"/>
      <c r="AN1010"/>
      <c r="AO1010"/>
      <c r="AP1010"/>
      <c r="AQ1010"/>
      <c r="AR1010"/>
    </row>
    <row r="1011" spans="1:44">
      <c r="A1011"/>
      <c r="B1011"/>
      <c r="C1011"/>
      <c r="D1011" s="605"/>
      <c r="E1011"/>
      <c r="F1011"/>
      <c r="G1011"/>
      <c r="H1011"/>
      <c r="I1011"/>
      <c r="J1011"/>
      <c r="K1011"/>
      <c r="L1011"/>
      <c r="M1011"/>
      <c r="N1011"/>
      <c r="O1011"/>
      <c r="P1011"/>
      <c r="Q1011"/>
      <c r="R1011"/>
      <c r="S1011"/>
      <c r="T1011" t="s">
        <v>1912</v>
      </c>
      <c r="U1011" s="476">
        <v>3698268</v>
      </c>
      <c r="V1011" s="476">
        <v>0</v>
      </c>
      <c r="W1011" s="476">
        <v>3698268</v>
      </c>
      <c r="X1011"/>
      <c r="Y1011"/>
      <c r="Z1011" s="476">
        <v>2368830.94</v>
      </c>
      <c r="AA1011" s="476">
        <v>0</v>
      </c>
      <c r="AB1011" s="476">
        <v>1329437.06</v>
      </c>
      <c r="AC1011" s="476">
        <v>0</v>
      </c>
      <c r="AD1011" s="476">
        <v>0</v>
      </c>
      <c r="AK1011"/>
      <c r="AL1011"/>
      <c r="AM1011"/>
      <c r="AN1011"/>
      <c r="AO1011"/>
      <c r="AP1011"/>
      <c r="AQ1011"/>
      <c r="AR1011"/>
    </row>
    <row r="1012" spans="1:44">
      <c r="A1012"/>
      <c r="B1012"/>
      <c r="C1012"/>
      <c r="D1012" s="605"/>
      <c r="E1012"/>
      <c r="F1012"/>
      <c r="G1012"/>
      <c r="H1012"/>
      <c r="I1012"/>
      <c r="J1012"/>
      <c r="K1012"/>
      <c r="L1012"/>
      <c r="M1012"/>
      <c r="N1012"/>
      <c r="O1012"/>
      <c r="P1012"/>
      <c r="Q1012"/>
      <c r="R1012"/>
      <c r="S1012"/>
      <c r="T1012" t="s">
        <v>1913</v>
      </c>
      <c r="U1012" s="476">
        <v>3615586.3600000003</v>
      </c>
      <c r="V1012" s="476">
        <v>0</v>
      </c>
      <c r="W1012" s="476">
        <v>3615586.3600000003</v>
      </c>
      <c r="X1012"/>
      <c r="Y1012"/>
      <c r="Z1012" s="476">
        <v>1033271.7135000003</v>
      </c>
      <c r="AA1012" s="476">
        <v>0</v>
      </c>
      <c r="AB1012" s="476">
        <v>2582314.6465000003</v>
      </c>
      <c r="AC1012" s="476">
        <v>0</v>
      </c>
      <c r="AD1012" s="476">
        <v>0</v>
      </c>
      <c r="AK1012"/>
      <c r="AL1012"/>
      <c r="AM1012"/>
      <c r="AN1012"/>
      <c r="AO1012"/>
      <c r="AP1012"/>
      <c r="AQ1012"/>
      <c r="AR1012"/>
    </row>
    <row r="1013" spans="1:44">
      <c r="A1013"/>
      <c r="B1013"/>
      <c r="C1013"/>
      <c r="D1013" s="605"/>
      <c r="E1013"/>
      <c r="F1013"/>
      <c r="G1013"/>
      <c r="H1013"/>
      <c r="I1013"/>
      <c r="J1013"/>
      <c r="K1013"/>
      <c r="L1013"/>
      <c r="M1013"/>
      <c r="N1013"/>
      <c r="O1013"/>
      <c r="P1013"/>
      <c r="Q1013"/>
      <c r="R1013"/>
      <c r="S1013"/>
      <c r="T1013" t="s">
        <v>1902</v>
      </c>
      <c r="U1013" s="476">
        <v>611200.13</v>
      </c>
      <c r="V1013" s="476">
        <v>0</v>
      </c>
      <c r="W1013" s="476">
        <v>611200.13</v>
      </c>
      <c r="X1013"/>
      <c r="Y1013"/>
      <c r="Z1013" s="476">
        <v>519520.11050000001</v>
      </c>
      <c r="AA1013" s="476">
        <v>49151.105974629463</v>
      </c>
      <c r="AB1013" s="476">
        <v>42528.913525370532</v>
      </c>
      <c r="AC1013" s="476">
        <v>0</v>
      </c>
      <c r="AD1013" s="476">
        <v>0</v>
      </c>
      <c r="AK1013"/>
      <c r="AL1013"/>
      <c r="AM1013"/>
      <c r="AN1013"/>
      <c r="AO1013"/>
      <c r="AP1013"/>
      <c r="AQ1013"/>
      <c r="AR1013"/>
    </row>
    <row r="1014" spans="1:44">
      <c r="A1014"/>
      <c r="B1014"/>
      <c r="C1014"/>
      <c r="D1014" s="605"/>
      <c r="E1014"/>
      <c r="F1014"/>
      <c r="G1014"/>
      <c r="H1014"/>
      <c r="I1014"/>
      <c r="J1014"/>
      <c r="K1014"/>
      <c r="L1014"/>
      <c r="M1014"/>
      <c r="N1014"/>
      <c r="O1014"/>
      <c r="P1014"/>
      <c r="Q1014"/>
      <c r="R1014"/>
      <c r="S1014"/>
      <c r="T1014" t="s">
        <v>1905</v>
      </c>
      <c r="U1014" s="476">
        <v>1062205.75</v>
      </c>
      <c r="V1014" s="476">
        <v>0</v>
      </c>
      <c r="W1014" s="476">
        <v>1062205.75</v>
      </c>
      <c r="X1014"/>
      <c r="Y1014"/>
      <c r="Z1014" s="476">
        <v>955985.17500000005</v>
      </c>
      <c r="AA1014" s="476">
        <v>0</v>
      </c>
      <c r="AB1014" s="476">
        <v>106220.57499999995</v>
      </c>
      <c r="AC1014" s="476">
        <v>0</v>
      </c>
      <c r="AD1014" s="476">
        <v>0</v>
      </c>
      <c r="AK1014"/>
      <c r="AL1014"/>
      <c r="AM1014"/>
      <c r="AN1014"/>
      <c r="AO1014"/>
      <c r="AP1014"/>
      <c r="AQ1014"/>
      <c r="AR1014"/>
    </row>
    <row r="1015" spans="1:44">
      <c r="A1015"/>
      <c r="B1015"/>
      <c r="C1015"/>
      <c r="D1015" s="605"/>
      <c r="E1015"/>
      <c r="F1015"/>
      <c r="G1015"/>
      <c r="H1015"/>
      <c r="I1015"/>
      <c r="J1015"/>
      <c r="K1015"/>
      <c r="L1015"/>
      <c r="M1015"/>
      <c r="N1015"/>
      <c r="O1015"/>
      <c r="P1015"/>
      <c r="Q1015"/>
      <c r="R1015"/>
      <c r="S1015"/>
      <c r="T1015" t="s">
        <v>1894</v>
      </c>
      <c r="U1015" s="476">
        <v>36690968.140000001</v>
      </c>
      <c r="V1015" s="476">
        <v>0</v>
      </c>
      <c r="W1015" s="476">
        <v>36690968.140000001</v>
      </c>
      <c r="X1015"/>
      <c r="Y1015"/>
      <c r="Z1015" s="476">
        <v>6630119.9400000004</v>
      </c>
      <c r="AA1015" s="476">
        <v>11616330.809378589</v>
      </c>
      <c r="AB1015" s="476">
        <v>18444517.39062142</v>
      </c>
      <c r="AC1015" s="476">
        <v>0</v>
      </c>
      <c r="AD1015" s="476">
        <v>0</v>
      </c>
      <c r="AK1015"/>
      <c r="AL1015"/>
      <c r="AM1015"/>
      <c r="AN1015"/>
      <c r="AO1015"/>
      <c r="AP1015"/>
      <c r="AQ1015"/>
      <c r="AR1015"/>
    </row>
    <row r="1016" spans="1:44">
      <c r="A1016"/>
      <c r="B1016"/>
      <c r="C1016"/>
      <c r="D1016" s="605"/>
      <c r="E1016"/>
      <c r="F1016"/>
      <c r="G1016"/>
      <c r="H1016"/>
      <c r="I1016"/>
      <c r="J1016"/>
      <c r="K1016"/>
      <c r="L1016"/>
      <c r="M1016"/>
      <c r="N1016"/>
      <c r="O1016"/>
      <c r="P1016"/>
      <c r="Q1016"/>
      <c r="R1016"/>
      <c r="S1016"/>
      <c r="T1016" t="s">
        <v>1906</v>
      </c>
      <c r="U1016" s="476">
        <v>0</v>
      </c>
      <c r="V1016" s="476">
        <v>0</v>
      </c>
      <c r="W1016" s="476">
        <v>0</v>
      </c>
      <c r="X1016"/>
      <c r="Y1016"/>
      <c r="Z1016" s="476">
        <v>0</v>
      </c>
      <c r="AA1016" s="476">
        <v>0</v>
      </c>
      <c r="AB1016" s="476">
        <v>0</v>
      </c>
      <c r="AC1016" s="476">
        <v>0</v>
      </c>
      <c r="AD1016" s="476">
        <v>0</v>
      </c>
      <c r="AK1016"/>
      <c r="AL1016"/>
      <c r="AM1016"/>
      <c r="AN1016"/>
      <c r="AO1016"/>
      <c r="AP1016"/>
      <c r="AQ1016"/>
      <c r="AR1016"/>
    </row>
    <row r="1017" spans="1:44">
      <c r="A1017"/>
      <c r="B1017"/>
      <c r="C1017"/>
      <c r="D1017" s="605"/>
      <c r="E1017"/>
      <c r="F1017"/>
      <c r="G1017"/>
      <c r="H1017"/>
      <c r="I1017"/>
      <c r="J1017"/>
      <c r="K1017"/>
      <c r="L1017"/>
      <c r="M1017"/>
      <c r="N1017"/>
      <c r="O1017"/>
      <c r="P1017"/>
      <c r="Q1017"/>
      <c r="R1017"/>
      <c r="S1017"/>
      <c r="T1017" t="s">
        <v>1898</v>
      </c>
      <c r="U1017" s="476">
        <v>559766.21</v>
      </c>
      <c r="V1017" s="476">
        <v>0</v>
      </c>
      <c r="W1017" s="476">
        <v>559766.21</v>
      </c>
      <c r="X1017"/>
      <c r="Y1017"/>
      <c r="Z1017" s="476">
        <v>274285.44290000002</v>
      </c>
      <c r="AA1017" s="476">
        <v>142383.63369526062</v>
      </c>
      <c r="AB1017" s="476">
        <v>143097.13340473943</v>
      </c>
      <c r="AC1017" s="476">
        <v>0</v>
      </c>
      <c r="AD1017" s="476">
        <v>0</v>
      </c>
      <c r="AK1017"/>
      <c r="AL1017"/>
      <c r="AM1017"/>
      <c r="AN1017"/>
      <c r="AO1017"/>
      <c r="AP1017"/>
      <c r="AQ1017"/>
      <c r="AR1017"/>
    </row>
    <row r="1018" spans="1:44">
      <c r="A1018"/>
      <c r="B1018"/>
      <c r="C1018"/>
      <c r="D1018" s="605"/>
      <c r="E1018"/>
      <c r="F1018"/>
      <c r="G1018"/>
      <c r="H1018"/>
      <c r="I1018"/>
      <c r="J1018"/>
      <c r="K1018"/>
      <c r="L1018"/>
      <c r="M1018"/>
      <c r="N1018"/>
      <c r="O1018"/>
      <c r="P1018"/>
      <c r="Q1018"/>
      <c r="R1018"/>
      <c r="S1018"/>
      <c r="T1018" t="s">
        <v>1907</v>
      </c>
      <c r="U1018" s="476">
        <v>14801672.890000001</v>
      </c>
      <c r="V1018" s="476">
        <v>0</v>
      </c>
      <c r="W1018" s="476">
        <v>14801672.890000001</v>
      </c>
      <c r="X1018"/>
      <c r="Y1018"/>
      <c r="Z1018" s="476">
        <v>5449756.2430000007</v>
      </c>
      <c r="AA1018" s="476">
        <v>0</v>
      </c>
      <c r="AB1018" s="476">
        <v>6593318.8234800007</v>
      </c>
      <c r="AC1018" s="476">
        <v>2758597.8235199996</v>
      </c>
      <c r="AD1018" s="476">
        <v>0</v>
      </c>
      <c r="AK1018"/>
      <c r="AL1018"/>
      <c r="AM1018"/>
      <c r="AN1018"/>
      <c r="AO1018"/>
      <c r="AP1018"/>
      <c r="AQ1018"/>
      <c r="AR1018"/>
    </row>
    <row r="1019" spans="1:44">
      <c r="A1019"/>
      <c r="B1019"/>
      <c r="C1019"/>
      <c r="D1019" s="605"/>
      <c r="E1019"/>
      <c r="F1019"/>
      <c r="G1019"/>
      <c r="H1019"/>
      <c r="I1019"/>
      <c r="J1019"/>
      <c r="K1019"/>
      <c r="L1019"/>
      <c r="M1019"/>
      <c r="N1019"/>
      <c r="O1019"/>
      <c r="P1019"/>
      <c r="Q1019"/>
      <c r="R1019"/>
      <c r="S1019"/>
      <c r="T1019" t="s">
        <v>1903</v>
      </c>
      <c r="U1019" s="476">
        <v>924631.35999999975</v>
      </c>
      <c r="V1019" s="476">
        <v>0</v>
      </c>
      <c r="W1019" s="476">
        <v>924631.35999999975</v>
      </c>
      <c r="X1019"/>
      <c r="Y1019"/>
      <c r="Z1019" s="476">
        <v>832168.22399999981</v>
      </c>
      <c r="AA1019" s="476">
        <v>0</v>
      </c>
      <c r="AB1019" s="476">
        <v>92463.135999999984</v>
      </c>
      <c r="AC1019" s="476">
        <v>0</v>
      </c>
      <c r="AD1019" s="476">
        <v>0</v>
      </c>
      <c r="AK1019"/>
      <c r="AL1019"/>
      <c r="AM1019"/>
      <c r="AN1019"/>
      <c r="AO1019"/>
      <c r="AP1019"/>
      <c r="AQ1019"/>
      <c r="AR1019"/>
    </row>
    <row r="1020" spans="1:44">
      <c r="A1020"/>
      <c r="B1020"/>
      <c r="C1020"/>
      <c r="D1020" s="605"/>
      <c r="E1020"/>
      <c r="F1020"/>
      <c r="G1020"/>
      <c r="H1020"/>
      <c r="I1020"/>
      <c r="J1020"/>
      <c r="K1020"/>
      <c r="L1020"/>
      <c r="M1020"/>
      <c r="N1020"/>
      <c r="O1020"/>
      <c r="P1020"/>
      <c r="Q1020"/>
      <c r="R1020"/>
      <c r="S1020"/>
      <c r="T1020" t="s">
        <v>1889</v>
      </c>
      <c r="U1020" s="476">
        <v>1751099</v>
      </c>
      <c r="V1020" s="476">
        <v>0</v>
      </c>
      <c r="W1020" s="476">
        <v>1751099</v>
      </c>
      <c r="X1020"/>
      <c r="Y1020"/>
      <c r="Z1020" s="476">
        <v>0</v>
      </c>
      <c r="AA1020" s="476">
        <v>607787.99999999977</v>
      </c>
      <c r="AB1020" s="476">
        <v>1143311.0000000002</v>
      </c>
      <c r="AC1020" s="476">
        <v>0</v>
      </c>
      <c r="AD1020" s="476">
        <v>0</v>
      </c>
      <c r="AK1020"/>
      <c r="AL1020"/>
      <c r="AM1020"/>
      <c r="AN1020"/>
      <c r="AO1020"/>
      <c r="AP1020"/>
      <c r="AQ1020"/>
      <c r="AR1020"/>
    </row>
    <row r="1021" spans="1:44">
      <c r="A1021"/>
      <c r="B1021"/>
      <c r="C1021"/>
      <c r="D1021" s="605"/>
      <c r="E1021"/>
      <c r="F1021"/>
      <c r="G1021"/>
      <c r="H1021"/>
      <c r="I1021"/>
      <c r="J1021"/>
      <c r="K1021"/>
      <c r="L1021"/>
      <c r="M1021"/>
      <c r="N1021"/>
      <c r="O1021"/>
      <c r="P1021"/>
      <c r="Q1021"/>
      <c r="R1021"/>
      <c r="S1021"/>
      <c r="T1021" t="s">
        <v>1890</v>
      </c>
      <c r="U1021" s="476">
        <v>0</v>
      </c>
      <c r="V1021" s="476">
        <v>0</v>
      </c>
      <c r="W1021" s="476">
        <v>0</v>
      </c>
      <c r="X1021"/>
      <c r="Y1021"/>
      <c r="Z1021" s="476">
        <v>0</v>
      </c>
      <c r="AA1021" s="476">
        <v>0</v>
      </c>
      <c r="AB1021" s="476">
        <v>0</v>
      </c>
      <c r="AC1021" s="476">
        <v>0</v>
      </c>
      <c r="AD1021" s="476">
        <v>0</v>
      </c>
      <c r="AK1021"/>
      <c r="AL1021"/>
      <c r="AM1021"/>
      <c r="AN1021"/>
      <c r="AO1021"/>
      <c r="AP1021"/>
      <c r="AQ1021"/>
      <c r="AR1021"/>
    </row>
    <row r="1022" spans="1:44">
      <c r="A1022"/>
      <c r="B1022"/>
      <c r="C1022"/>
      <c r="D1022" s="605"/>
      <c r="E1022"/>
      <c r="F1022"/>
      <c r="G1022"/>
      <c r="H1022"/>
      <c r="I1022"/>
      <c r="J1022"/>
      <c r="K1022"/>
      <c r="L1022"/>
      <c r="M1022"/>
      <c r="N1022"/>
      <c r="O1022"/>
      <c r="P1022"/>
      <c r="Q1022"/>
      <c r="R1022"/>
      <c r="S1022"/>
      <c r="T1022" t="s">
        <v>1893</v>
      </c>
      <c r="U1022" s="476">
        <v>64010235.512874208</v>
      </c>
      <c r="V1022" s="476">
        <v>0</v>
      </c>
      <c r="W1022" s="476">
        <v>64010235.512874208</v>
      </c>
      <c r="X1022"/>
      <c r="Y1022"/>
      <c r="Z1022" s="476">
        <v>39338785.052874207</v>
      </c>
      <c r="AA1022" s="476">
        <v>13779855.36686936</v>
      </c>
      <c r="AB1022" s="476">
        <v>10583612.254733684</v>
      </c>
      <c r="AC1022" s="476">
        <v>307982.83839695458</v>
      </c>
      <c r="AD1022" s="476">
        <v>0</v>
      </c>
      <c r="AK1022"/>
      <c r="AL1022"/>
      <c r="AM1022"/>
      <c r="AN1022"/>
      <c r="AO1022"/>
      <c r="AP1022"/>
      <c r="AQ1022"/>
      <c r="AR1022"/>
    </row>
    <row r="1023" spans="1:44">
      <c r="A1023"/>
      <c r="B1023"/>
      <c r="C1023"/>
      <c r="D1023" s="605"/>
      <c r="E1023"/>
      <c r="F1023"/>
      <c r="G1023"/>
      <c r="H1023"/>
      <c r="I1023"/>
      <c r="J1023"/>
      <c r="K1023"/>
      <c r="L1023"/>
      <c r="M1023"/>
      <c r="N1023"/>
      <c r="O1023"/>
      <c r="P1023"/>
      <c r="Q1023"/>
      <c r="R1023"/>
      <c r="S1023"/>
      <c r="T1023" t="s">
        <v>1908</v>
      </c>
      <c r="U1023" s="476">
        <v>3783220.1800000006</v>
      </c>
      <c r="V1023" s="476">
        <v>0</v>
      </c>
      <c r="W1023" s="476">
        <v>3783220.1800000006</v>
      </c>
      <c r="X1023"/>
      <c r="Y1023"/>
      <c r="Z1023" s="476">
        <v>2459093.1170000006</v>
      </c>
      <c r="AA1023" s="476">
        <v>0</v>
      </c>
      <c r="AB1023" s="476">
        <v>1324127.0630000001</v>
      </c>
      <c r="AC1023" s="476">
        <v>0</v>
      </c>
      <c r="AD1023" s="476">
        <v>0</v>
      </c>
      <c r="AK1023"/>
      <c r="AL1023"/>
      <c r="AM1023"/>
      <c r="AN1023"/>
      <c r="AO1023"/>
      <c r="AP1023"/>
      <c r="AQ1023"/>
      <c r="AR1023"/>
    </row>
    <row r="1024" spans="1:44">
      <c r="A1024"/>
      <c r="B1024"/>
      <c r="C1024"/>
      <c r="D1024" s="605"/>
      <c r="E1024"/>
      <c r="F1024"/>
      <c r="G1024"/>
      <c r="H1024"/>
      <c r="I1024"/>
      <c r="J1024"/>
      <c r="K1024"/>
      <c r="L1024"/>
      <c r="M1024"/>
      <c r="N1024"/>
      <c r="O1024"/>
      <c r="P1024"/>
      <c r="Q1024"/>
      <c r="R1024"/>
      <c r="S1024"/>
      <c r="T1024" t="s">
        <v>1918</v>
      </c>
      <c r="U1024" s="476">
        <v>0</v>
      </c>
      <c r="V1024" s="476">
        <v>0</v>
      </c>
      <c r="W1024" s="476">
        <v>0</v>
      </c>
      <c r="X1024"/>
      <c r="Y1024"/>
      <c r="Z1024" s="476">
        <v>0</v>
      </c>
      <c r="AA1024" s="476">
        <v>0</v>
      </c>
      <c r="AB1024" s="476">
        <v>0</v>
      </c>
      <c r="AC1024" s="476">
        <v>0</v>
      </c>
      <c r="AD1024" s="476">
        <v>0</v>
      </c>
      <c r="AK1024"/>
      <c r="AL1024"/>
      <c r="AM1024"/>
      <c r="AN1024"/>
      <c r="AO1024"/>
      <c r="AP1024"/>
      <c r="AQ1024"/>
      <c r="AR1024"/>
    </row>
    <row r="1025" spans="1:44">
      <c r="A1025"/>
      <c r="B1025"/>
      <c r="C1025"/>
      <c r="D1025" s="605"/>
      <c r="E1025"/>
      <c r="F1025"/>
      <c r="G1025"/>
      <c r="H1025"/>
      <c r="I1025"/>
      <c r="J1025"/>
      <c r="K1025"/>
      <c r="L1025"/>
      <c r="M1025"/>
      <c r="N1025"/>
      <c r="O1025"/>
      <c r="P1025"/>
      <c r="Q1025"/>
      <c r="R1025"/>
      <c r="S1025"/>
      <c r="T1025" t="s">
        <v>1887</v>
      </c>
      <c r="U1025" s="476">
        <v>1052819</v>
      </c>
      <c r="V1025" s="476">
        <v>0</v>
      </c>
      <c r="W1025" s="476">
        <v>1052819</v>
      </c>
      <c r="X1025"/>
      <c r="Y1025"/>
      <c r="Z1025" s="476">
        <v>0</v>
      </c>
      <c r="AA1025" s="476">
        <v>1043065.1603552593</v>
      </c>
      <c r="AB1025" s="476">
        <v>9753.8396447406849</v>
      </c>
      <c r="AC1025" s="476">
        <v>0</v>
      </c>
      <c r="AD1025" s="476">
        <v>0</v>
      </c>
      <c r="AK1025"/>
      <c r="AL1025"/>
      <c r="AM1025"/>
      <c r="AN1025"/>
      <c r="AO1025"/>
      <c r="AP1025"/>
      <c r="AQ1025"/>
      <c r="AR1025"/>
    </row>
    <row r="1026" spans="1:44">
      <c r="A1026"/>
      <c r="B1026"/>
      <c r="C1026"/>
      <c r="D1026" s="605"/>
      <c r="E1026"/>
      <c r="F1026"/>
      <c r="G1026"/>
      <c r="H1026"/>
      <c r="I1026"/>
      <c r="J1026"/>
      <c r="K1026"/>
      <c r="L1026"/>
      <c r="M1026"/>
      <c r="N1026"/>
      <c r="O1026"/>
      <c r="P1026"/>
      <c r="Q1026"/>
      <c r="R1026"/>
      <c r="S1026"/>
      <c r="T1026" t="s">
        <v>1904</v>
      </c>
      <c r="U1026" s="476">
        <v>0</v>
      </c>
      <c r="V1026" s="476">
        <v>0</v>
      </c>
      <c r="W1026" s="476">
        <v>0</v>
      </c>
      <c r="X1026"/>
      <c r="Y1026"/>
      <c r="Z1026" s="476">
        <v>0</v>
      </c>
      <c r="AA1026" s="476">
        <v>0</v>
      </c>
      <c r="AB1026" s="476">
        <v>0</v>
      </c>
      <c r="AC1026" s="476">
        <v>0</v>
      </c>
      <c r="AD1026" s="476">
        <v>0</v>
      </c>
      <c r="AK1026"/>
      <c r="AL1026"/>
      <c r="AM1026"/>
      <c r="AN1026"/>
      <c r="AO1026"/>
      <c r="AP1026"/>
      <c r="AQ1026"/>
      <c r="AR1026"/>
    </row>
    <row r="1027" spans="1:44">
      <c r="A1027"/>
      <c r="B1027"/>
      <c r="C1027"/>
      <c r="D1027" s="605"/>
      <c r="E1027"/>
      <c r="F1027"/>
      <c r="G1027"/>
      <c r="H1027"/>
      <c r="I1027"/>
      <c r="J1027"/>
      <c r="K1027"/>
      <c r="L1027"/>
      <c r="M1027"/>
      <c r="N1027"/>
      <c r="O1027"/>
      <c r="P1027"/>
      <c r="Q1027"/>
      <c r="R1027"/>
      <c r="S1027"/>
      <c r="T1027" t="s">
        <v>1909</v>
      </c>
      <c r="U1027" s="476">
        <v>709499.87</v>
      </c>
      <c r="V1027" s="476">
        <v>0</v>
      </c>
      <c r="W1027" s="476">
        <v>709499.87</v>
      </c>
      <c r="X1027"/>
      <c r="Y1027"/>
      <c r="Z1027" s="476">
        <v>515388.07949999999</v>
      </c>
      <c r="AA1027" s="476">
        <v>0</v>
      </c>
      <c r="AB1027" s="476">
        <v>194111.7905</v>
      </c>
      <c r="AC1027" s="476">
        <v>0</v>
      </c>
      <c r="AD1027" s="476">
        <v>0</v>
      </c>
      <c r="AK1027"/>
      <c r="AL1027"/>
      <c r="AM1027"/>
      <c r="AN1027"/>
      <c r="AO1027"/>
      <c r="AP1027"/>
      <c r="AQ1027"/>
      <c r="AR1027"/>
    </row>
    <row r="1028" spans="1:44">
      <c r="A1028"/>
      <c r="B1028"/>
      <c r="C1028"/>
      <c r="D1028" s="605"/>
      <c r="E1028"/>
      <c r="F1028"/>
      <c r="G1028"/>
      <c r="H1028"/>
      <c r="I1028"/>
      <c r="J1028"/>
      <c r="K1028"/>
      <c r="L1028"/>
      <c r="M1028"/>
      <c r="N1028"/>
      <c r="O1028"/>
      <c r="P1028"/>
      <c r="Q1028"/>
      <c r="R1028"/>
      <c r="S1028"/>
      <c r="T1028" t="s">
        <v>1901</v>
      </c>
      <c r="U1028" s="476">
        <v>700799.66</v>
      </c>
      <c r="V1028" s="476">
        <v>0</v>
      </c>
      <c r="W1028" s="476">
        <v>700799.66</v>
      </c>
      <c r="X1028"/>
      <c r="Y1028"/>
      <c r="Z1028" s="476">
        <v>595679.71100000001</v>
      </c>
      <c r="AA1028" s="476">
        <v>57126.615702054114</v>
      </c>
      <c r="AB1028" s="476">
        <v>47993.333297945908</v>
      </c>
      <c r="AC1028" s="476">
        <v>0</v>
      </c>
      <c r="AD1028" s="476">
        <v>0</v>
      </c>
      <c r="AK1028"/>
      <c r="AL1028"/>
      <c r="AM1028"/>
      <c r="AN1028"/>
      <c r="AO1028"/>
      <c r="AP1028"/>
      <c r="AQ1028"/>
      <c r="AR1028"/>
    </row>
    <row r="1029" spans="1:44">
      <c r="A1029"/>
      <c r="B1029"/>
      <c r="C1029"/>
      <c r="D1029" s="605"/>
      <c r="E1029"/>
      <c r="F1029"/>
      <c r="G1029"/>
      <c r="H1029"/>
      <c r="I1029"/>
      <c r="J1029"/>
      <c r="K1029"/>
      <c r="L1029"/>
      <c r="M1029"/>
      <c r="N1029"/>
      <c r="O1029"/>
      <c r="P1029"/>
      <c r="Q1029"/>
      <c r="R1029"/>
      <c r="S1029"/>
      <c r="T1029" t="s">
        <v>1895</v>
      </c>
      <c r="U1029" s="476">
        <v>0</v>
      </c>
      <c r="V1029" s="476">
        <v>0</v>
      </c>
      <c r="W1029" s="476">
        <v>0</v>
      </c>
      <c r="X1029"/>
      <c r="Y1029"/>
      <c r="Z1029" s="476">
        <v>0</v>
      </c>
      <c r="AA1029" s="476">
        <v>0</v>
      </c>
      <c r="AB1029" s="476">
        <v>0</v>
      </c>
      <c r="AC1029" s="476">
        <v>0</v>
      </c>
      <c r="AD1029" s="476">
        <v>0</v>
      </c>
      <c r="AK1029"/>
      <c r="AL1029"/>
      <c r="AM1029"/>
      <c r="AN1029"/>
      <c r="AO1029"/>
      <c r="AP1029"/>
      <c r="AQ1029"/>
      <c r="AR1029"/>
    </row>
    <row r="1030" spans="1:44">
      <c r="A1030"/>
      <c r="B1030"/>
      <c r="C1030"/>
      <c r="D1030" s="605"/>
      <c r="E1030"/>
      <c r="F1030"/>
      <c r="G1030"/>
      <c r="H1030"/>
      <c r="I1030"/>
      <c r="J1030"/>
      <c r="K1030"/>
      <c r="L1030"/>
      <c r="M1030"/>
      <c r="N1030"/>
      <c r="O1030"/>
      <c r="P1030"/>
      <c r="Q1030"/>
      <c r="R1030"/>
      <c r="S1030"/>
      <c r="T1030" t="s">
        <v>1892</v>
      </c>
      <c r="U1030" s="476">
        <v>113925488.52500002</v>
      </c>
      <c r="V1030" s="476">
        <v>0</v>
      </c>
      <c r="W1030" s="476">
        <v>113925488.52500002</v>
      </c>
      <c r="X1030"/>
      <c r="Y1030"/>
      <c r="Z1030" s="476">
        <v>63172747.954250008</v>
      </c>
      <c r="AA1030" s="476">
        <v>27608537.167878523</v>
      </c>
      <c r="AB1030" s="476">
        <v>23144203.402871471</v>
      </c>
      <c r="AC1030" s="476">
        <v>0</v>
      </c>
      <c r="AD1030" s="476">
        <v>0</v>
      </c>
      <c r="AK1030"/>
      <c r="AL1030"/>
      <c r="AM1030"/>
      <c r="AN1030"/>
      <c r="AO1030"/>
      <c r="AP1030"/>
      <c r="AQ1030"/>
      <c r="AR1030"/>
    </row>
    <row r="1031" spans="1:44">
      <c r="A1031"/>
      <c r="B1031"/>
      <c r="C1031"/>
      <c r="D1031" s="605"/>
      <c r="E1031"/>
      <c r="F1031"/>
      <c r="G1031"/>
      <c r="H1031"/>
      <c r="I1031"/>
      <c r="J1031"/>
      <c r="K1031"/>
      <c r="L1031"/>
      <c r="M1031"/>
      <c r="N1031"/>
      <c r="O1031"/>
      <c r="P1031"/>
      <c r="Q1031"/>
      <c r="R1031"/>
      <c r="S1031"/>
      <c r="T1031" t="s">
        <v>1885</v>
      </c>
      <c r="U1031" s="476">
        <v>50247938.450000003</v>
      </c>
      <c r="V1031" s="476">
        <v>0</v>
      </c>
      <c r="W1031" s="476">
        <v>50247938.450000003</v>
      </c>
      <c r="X1031"/>
      <c r="Y1031"/>
      <c r="Z1031" s="476">
        <v>33504279.084065996</v>
      </c>
      <c r="AA1031" s="476">
        <v>10953962.948327282</v>
      </c>
      <c r="AB1031" s="476">
        <v>2248479.4664816223</v>
      </c>
      <c r="AC1031" s="476">
        <v>3541216.9511250928</v>
      </c>
      <c r="AD1031" s="476">
        <v>0</v>
      </c>
      <c r="AK1031"/>
      <c r="AL1031"/>
      <c r="AM1031"/>
      <c r="AN1031"/>
      <c r="AO1031"/>
      <c r="AP1031"/>
      <c r="AQ1031"/>
      <c r="AR1031"/>
    </row>
    <row r="1032" spans="1:44">
      <c r="A1032"/>
      <c r="B1032"/>
      <c r="C1032"/>
      <c r="D1032" s="605"/>
      <c r="E1032"/>
      <c r="F1032"/>
      <c r="G1032"/>
      <c r="H1032"/>
      <c r="I1032"/>
      <c r="J1032"/>
      <c r="K1032"/>
      <c r="L1032"/>
      <c r="M1032"/>
      <c r="N1032"/>
      <c r="O1032"/>
      <c r="P1032"/>
      <c r="Q1032"/>
      <c r="R1032"/>
      <c r="S1032"/>
      <c r="T1032" t="s">
        <v>1919</v>
      </c>
      <c r="U1032" s="476">
        <v>0</v>
      </c>
      <c r="V1032" s="476">
        <v>0</v>
      </c>
      <c r="W1032" s="476">
        <v>0</v>
      </c>
      <c r="X1032"/>
      <c r="Y1032"/>
      <c r="Z1032" s="476">
        <v>0</v>
      </c>
      <c r="AA1032" s="476">
        <v>0</v>
      </c>
      <c r="AB1032" s="476">
        <v>0</v>
      </c>
      <c r="AC1032" s="476">
        <v>0</v>
      </c>
      <c r="AD1032" s="476">
        <v>0</v>
      </c>
      <c r="AK1032"/>
      <c r="AL1032"/>
      <c r="AM1032"/>
      <c r="AN1032"/>
      <c r="AO1032"/>
      <c r="AP1032"/>
      <c r="AQ1032"/>
      <c r="AR1032"/>
    </row>
    <row r="1033" spans="1:44">
      <c r="A1033"/>
      <c r="B1033"/>
      <c r="C1033"/>
      <c r="D1033" s="605"/>
      <c r="E1033"/>
      <c r="F1033"/>
      <c r="G1033"/>
      <c r="H1033"/>
      <c r="I1033"/>
      <c r="J1033"/>
      <c r="K1033"/>
      <c r="L1033"/>
      <c r="M1033"/>
      <c r="N1033"/>
      <c r="O1033"/>
      <c r="P1033"/>
      <c r="Q1033"/>
      <c r="R1033"/>
      <c r="S1033"/>
      <c r="T1033" t="s">
        <v>1884</v>
      </c>
      <c r="U1033" s="476">
        <v>9690472.5899999999</v>
      </c>
      <c r="V1033" s="476">
        <v>0</v>
      </c>
      <c r="W1033" s="476">
        <v>9690472.5899999999</v>
      </c>
      <c r="X1033"/>
      <c r="Y1033"/>
      <c r="Z1033" s="476">
        <v>5559949.1899000006</v>
      </c>
      <c r="AA1033" s="476">
        <v>909506.84085053904</v>
      </c>
      <c r="AB1033" s="476">
        <v>3037381.6623972263</v>
      </c>
      <c r="AC1033" s="476">
        <v>183634.89685223362</v>
      </c>
      <c r="AD1033" s="476">
        <v>0</v>
      </c>
      <c r="AK1033"/>
      <c r="AL1033"/>
      <c r="AM1033"/>
      <c r="AN1033"/>
      <c r="AO1033"/>
      <c r="AP1033"/>
      <c r="AQ1033"/>
      <c r="AR1033"/>
    </row>
    <row r="1034" spans="1:44">
      <c r="A1034"/>
      <c r="B1034"/>
      <c r="C1034"/>
      <c r="D1034" s="605"/>
      <c r="E1034"/>
      <c r="F1034"/>
      <c r="G1034"/>
      <c r="H1034"/>
      <c r="I1034"/>
      <c r="J1034"/>
      <c r="K1034"/>
      <c r="L1034"/>
      <c r="M1034"/>
      <c r="N1034"/>
      <c r="O1034"/>
      <c r="P1034"/>
      <c r="Q1034"/>
      <c r="R1034"/>
      <c r="S1034"/>
      <c r="T1034" t="s">
        <v>1888</v>
      </c>
      <c r="U1034" s="476">
        <v>1052819</v>
      </c>
      <c r="V1034" s="476">
        <v>0</v>
      </c>
      <c r="W1034" s="476">
        <v>1052819</v>
      </c>
      <c r="X1034"/>
      <c r="Y1034"/>
      <c r="Z1034" s="476">
        <v>0</v>
      </c>
      <c r="AA1034" s="476">
        <v>564434.92889210186</v>
      </c>
      <c r="AB1034" s="476">
        <v>488384.07110789814</v>
      </c>
      <c r="AC1034" s="476">
        <v>0</v>
      </c>
      <c r="AD1034" s="476">
        <v>0</v>
      </c>
      <c r="AK1034"/>
      <c r="AL1034"/>
      <c r="AM1034"/>
      <c r="AN1034"/>
      <c r="AO1034"/>
      <c r="AP1034"/>
      <c r="AQ1034"/>
      <c r="AR1034"/>
    </row>
    <row r="1035" spans="1:44">
      <c r="A1035"/>
      <c r="B1035"/>
      <c r="C1035"/>
      <c r="D1035" s="605"/>
      <c r="E1035"/>
      <c r="F1035"/>
      <c r="G1035"/>
      <c r="H1035"/>
      <c r="I1035"/>
      <c r="J1035"/>
      <c r="K1035"/>
      <c r="L1035"/>
      <c r="M1035"/>
      <c r="N1035"/>
      <c r="O1035"/>
      <c r="P1035"/>
      <c r="Q1035"/>
      <c r="R1035"/>
      <c r="S1035"/>
      <c r="T1035" t="s">
        <v>1920</v>
      </c>
      <c r="U1035" s="476">
        <v>0</v>
      </c>
      <c r="V1035" s="476">
        <v>0</v>
      </c>
      <c r="W1035" s="476">
        <v>0</v>
      </c>
      <c r="X1035"/>
      <c r="Y1035"/>
      <c r="Z1035" s="476">
        <v>0</v>
      </c>
      <c r="AA1035" s="476">
        <v>0</v>
      </c>
      <c r="AB1035" s="476">
        <v>0</v>
      </c>
      <c r="AC1035" s="476">
        <v>0</v>
      </c>
      <c r="AD1035" s="476">
        <v>0</v>
      </c>
      <c r="AK1035"/>
      <c r="AL1035"/>
      <c r="AM1035"/>
      <c r="AN1035"/>
      <c r="AO1035"/>
      <c r="AP1035"/>
      <c r="AQ1035"/>
      <c r="AR1035"/>
    </row>
    <row r="1036" spans="1:44">
      <c r="A1036"/>
      <c r="B1036"/>
      <c r="C1036"/>
      <c r="D1036" s="605"/>
      <c r="E1036"/>
      <c r="F1036"/>
      <c r="G1036"/>
      <c r="H1036"/>
      <c r="I1036"/>
      <c r="J1036"/>
      <c r="K1036"/>
      <c r="L1036"/>
      <c r="M1036"/>
      <c r="N1036"/>
      <c r="O1036"/>
      <c r="P1036"/>
      <c r="Q1036"/>
      <c r="R1036"/>
      <c r="S1036"/>
      <c r="T1036" t="s">
        <v>1910</v>
      </c>
      <c r="U1036" s="476">
        <v>0</v>
      </c>
      <c r="V1036" s="476">
        <v>0</v>
      </c>
      <c r="W1036" s="476">
        <v>0</v>
      </c>
      <c r="X1036"/>
      <c r="Y1036"/>
      <c r="Z1036" s="476">
        <v>0</v>
      </c>
      <c r="AA1036" s="476">
        <v>0</v>
      </c>
      <c r="AB1036" s="476">
        <v>0</v>
      </c>
      <c r="AC1036" s="476">
        <v>0</v>
      </c>
      <c r="AD1036" s="476">
        <v>0</v>
      </c>
      <c r="AK1036"/>
      <c r="AL1036"/>
      <c r="AM1036"/>
      <c r="AN1036"/>
      <c r="AO1036"/>
      <c r="AP1036"/>
      <c r="AQ1036"/>
      <c r="AR1036"/>
    </row>
    <row r="1037" spans="1:44">
      <c r="A1037"/>
      <c r="B1037"/>
      <c r="C1037"/>
      <c r="D1037" s="605"/>
      <c r="E1037"/>
      <c r="F1037"/>
      <c r="G1037"/>
      <c r="H1037"/>
      <c r="I1037"/>
      <c r="J1037"/>
      <c r="K1037"/>
      <c r="L1037"/>
      <c r="M1037"/>
      <c r="N1037"/>
      <c r="O1037"/>
      <c r="P1037"/>
      <c r="Q1037"/>
      <c r="R1037"/>
      <c r="S1037"/>
      <c r="T1037" t="s">
        <v>1911</v>
      </c>
      <c r="U1037" s="476">
        <v>38948186.43</v>
      </c>
      <c r="V1037" s="476">
        <v>0</v>
      </c>
      <c r="W1037" s="476">
        <v>38948186.43</v>
      </c>
      <c r="X1037"/>
      <c r="Y1037"/>
      <c r="Z1037" s="476">
        <v>19775074.304400008</v>
      </c>
      <c r="AA1037" s="476">
        <v>0</v>
      </c>
      <c r="AB1037" s="476">
        <v>19173112.125600003</v>
      </c>
      <c r="AC1037" s="476">
        <v>0</v>
      </c>
      <c r="AD1037" s="476">
        <v>0</v>
      </c>
      <c r="AK1037"/>
      <c r="AL1037"/>
      <c r="AM1037"/>
      <c r="AN1037"/>
      <c r="AO1037"/>
      <c r="AP1037"/>
      <c r="AQ1037"/>
      <c r="AR1037"/>
    </row>
    <row r="1038" spans="1:44">
      <c r="A1038"/>
      <c r="B1038"/>
      <c r="C1038"/>
      <c r="D1038" s="605"/>
      <c r="E1038"/>
      <c r="F1038"/>
      <c r="G1038"/>
      <c r="H1038"/>
      <c r="I1038"/>
      <c r="J1038"/>
      <c r="K1038"/>
      <c r="L1038"/>
      <c r="M1038"/>
      <c r="N1038"/>
      <c r="O1038"/>
      <c r="P1038"/>
      <c r="Q1038"/>
      <c r="R1038"/>
      <c r="S1038"/>
      <c r="T1038" t="s">
        <v>1915</v>
      </c>
      <c r="U1038" s="476">
        <v>0</v>
      </c>
      <c r="V1038" s="476">
        <v>0</v>
      </c>
      <c r="W1038" s="476">
        <v>0</v>
      </c>
      <c r="X1038"/>
      <c r="Y1038"/>
      <c r="Z1038" s="476">
        <v>0</v>
      </c>
      <c r="AA1038" s="476">
        <v>0</v>
      </c>
      <c r="AB1038" s="476">
        <v>0</v>
      </c>
      <c r="AC1038" s="476">
        <v>0</v>
      </c>
      <c r="AD1038" s="476">
        <v>0</v>
      </c>
      <c r="AK1038"/>
      <c r="AL1038"/>
      <c r="AM1038"/>
      <c r="AN1038"/>
      <c r="AO1038"/>
      <c r="AP1038"/>
      <c r="AQ1038"/>
      <c r="AR1038"/>
    </row>
    <row r="1039" spans="1:44">
      <c r="A1039"/>
      <c r="B1039"/>
      <c r="C1039"/>
      <c r="D1039" s="605"/>
      <c r="E1039"/>
      <c r="F1039"/>
      <c r="G1039"/>
      <c r="H1039"/>
      <c r="I1039"/>
      <c r="J1039"/>
      <c r="K1039"/>
      <c r="L1039"/>
      <c r="M1039"/>
      <c r="N1039"/>
      <c r="O1039"/>
      <c r="P1039"/>
      <c r="Q1039"/>
      <c r="R1039"/>
      <c r="S1039"/>
      <c r="T1039" t="s">
        <v>1921</v>
      </c>
      <c r="U1039" s="476">
        <v>0</v>
      </c>
      <c r="V1039" s="476">
        <v>0</v>
      </c>
      <c r="W1039" s="476">
        <v>0</v>
      </c>
      <c r="X1039"/>
      <c r="Y1039"/>
      <c r="Z1039" s="476">
        <v>0</v>
      </c>
      <c r="AA1039" s="476">
        <v>0</v>
      </c>
      <c r="AB1039" s="476">
        <v>0</v>
      </c>
      <c r="AC1039" s="476">
        <v>0</v>
      </c>
      <c r="AD1039" s="476">
        <v>0</v>
      </c>
      <c r="AK1039"/>
      <c r="AL1039"/>
      <c r="AM1039"/>
      <c r="AN1039"/>
      <c r="AO1039"/>
      <c r="AP1039"/>
      <c r="AQ1039"/>
      <c r="AR1039"/>
    </row>
    <row r="1040" spans="1:44">
      <c r="A1040"/>
      <c r="B1040"/>
      <c r="C1040"/>
      <c r="D1040" s="605"/>
      <c r="E1040"/>
      <c r="F1040"/>
      <c r="G1040"/>
      <c r="H1040"/>
      <c r="I1040"/>
      <c r="J1040"/>
      <c r="K1040"/>
      <c r="L1040"/>
      <c r="M1040"/>
      <c r="N1040"/>
      <c r="O1040"/>
      <c r="P1040"/>
      <c r="Q1040"/>
      <c r="R1040"/>
      <c r="S1040"/>
      <c r="T1040" t="s">
        <v>1922</v>
      </c>
      <c r="U1040" s="476">
        <v>0</v>
      </c>
      <c r="V1040" s="476">
        <v>0</v>
      </c>
      <c r="W1040" s="476">
        <v>0</v>
      </c>
      <c r="X1040"/>
      <c r="Y1040"/>
      <c r="Z1040" s="476">
        <v>0</v>
      </c>
      <c r="AA1040" s="476">
        <v>0</v>
      </c>
      <c r="AB1040" s="476">
        <v>0</v>
      </c>
      <c r="AC1040" s="476">
        <v>0</v>
      </c>
      <c r="AD1040" s="476">
        <v>0</v>
      </c>
      <c r="AK1040"/>
      <c r="AL1040"/>
      <c r="AM1040"/>
      <c r="AN1040"/>
      <c r="AO1040"/>
      <c r="AP1040"/>
      <c r="AQ1040"/>
      <c r="AR1040"/>
    </row>
    <row r="1041" spans="1:44">
      <c r="A1041"/>
      <c r="B1041"/>
      <c r="C1041"/>
      <c r="D1041" s="605"/>
      <c r="E1041"/>
      <c r="F1041"/>
      <c r="G1041"/>
      <c r="H1041"/>
      <c r="I1041"/>
      <c r="J1041"/>
      <c r="K1041"/>
      <c r="L1041"/>
      <c r="M1041"/>
      <c r="N1041"/>
      <c r="O1041"/>
      <c r="P1041"/>
      <c r="Q1041"/>
      <c r="R1041"/>
      <c r="S1041"/>
      <c r="T1041" t="s">
        <v>1917</v>
      </c>
      <c r="U1041" s="476">
        <v>0</v>
      </c>
      <c r="V1041" s="476">
        <v>0</v>
      </c>
      <c r="W1041" s="476">
        <v>0</v>
      </c>
      <c r="X1041"/>
      <c r="Y1041"/>
      <c r="Z1041" s="476">
        <v>0</v>
      </c>
      <c r="AA1041" s="476">
        <v>0</v>
      </c>
      <c r="AB1041" s="476">
        <v>0</v>
      </c>
      <c r="AC1041" s="476">
        <v>0</v>
      </c>
      <c r="AD1041" s="476">
        <v>0</v>
      </c>
      <c r="AK1041"/>
      <c r="AL1041"/>
      <c r="AM1041"/>
      <c r="AN1041"/>
      <c r="AO1041"/>
      <c r="AP1041"/>
      <c r="AQ1041"/>
      <c r="AR1041"/>
    </row>
    <row r="1042" spans="1:44">
      <c r="A1042"/>
      <c r="B1042"/>
      <c r="C1042"/>
      <c r="D1042" s="605"/>
      <c r="E1042"/>
      <c r="F1042"/>
      <c r="G1042"/>
      <c r="H1042"/>
      <c r="I1042"/>
      <c r="J1042"/>
      <c r="K1042"/>
      <c r="L1042"/>
      <c r="M1042"/>
      <c r="N1042"/>
      <c r="O1042"/>
      <c r="P1042"/>
      <c r="Q1042"/>
      <c r="R1042"/>
      <c r="S1042"/>
      <c r="T1042" t="s">
        <v>1923</v>
      </c>
      <c r="U1042" s="476">
        <v>0</v>
      </c>
      <c r="V1042" s="476">
        <v>0</v>
      </c>
      <c r="W1042" s="476">
        <v>0</v>
      </c>
      <c r="X1042"/>
      <c r="Y1042"/>
      <c r="Z1042" s="476">
        <v>0</v>
      </c>
      <c r="AA1042" s="476">
        <v>0</v>
      </c>
      <c r="AB1042" s="476">
        <v>0</v>
      </c>
      <c r="AC1042" s="476">
        <v>0</v>
      </c>
      <c r="AD1042" s="476">
        <v>0</v>
      </c>
      <c r="AK1042"/>
      <c r="AL1042"/>
      <c r="AM1042"/>
      <c r="AN1042"/>
      <c r="AO1042"/>
      <c r="AP1042"/>
      <c r="AQ1042"/>
      <c r="AR1042"/>
    </row>
    <row r="1043" spans="1:44">
      <c r="A1043"/>
      <c r="B1043"/>
      <c r="C1043"/>
      <c r="D1043" s="605"/>
      <c r="E1043"/>
      <c r="F1043"/>
      <c r="G1043"/>
      <c r="H1043"/>
      <c r="I1043"/>
      <c r="J1043"/>
      <c r="K1043"/>
      <c r="L1043"/>
      <c r="M1043"/>
      <c r="N1043"/>
      <c r="O1043"/>
      <c r="P1043"/>
      <c r="Q1043"/>
      <c r="R1043"/>
      <c r="S1043"/>
      <c r="T1043" t="s">
        <v>1924</v>
      </c>
      <c r="U1043" s="476">
        <v>0</v>
      </c>
      <c r="V1043" s="476">
        <v>0</v>
      </c>
      <c r="W1043" s="476">
        <v>0</v>
      </c>
      <c r="X1043"/>
      <c r="Y1043"/>
      <c r="Z1043" s="476">
        <v>0</v>
      </c>
      <c r="AA1043" s="476">
        <v>0</v>
      </c>
      <c r="AB1043" s="476">
        <v>0</v>
      </c>
      <c r="AC1043" s="476">
        <v>0</v>
      </c>
      <c r="AD1043" s="476">
        <v>0</v>
      </c>
      <c r="AK1043"/>
      <c r="AL1043"/>
      <c r="AM1043"/>
      <c r="AN1043"/>
      <c r="AO1043"/>
      <c r="AP1043"/>
      <c r="AQ1043"/>
      <c r="AR1043"/>
    </row>
    <row r="1044" spans="1:44">
      <c r="A1044"/>
      <c r="B1044"/>
      <c r="C1044"/>
      <c r="D1044" s="605"/>
      <c r="E1044"/>
      <c r="F1044"/>
      <c r="G1044"/>
      <c r="H1044"/>
      <c r="I1044"/>
      <c r="J1044"/>
      <c r="K1044"/>
      <c r="L1044"/>
      <c r="M1044"/>
      <c r="N1044"/>
      <c r="O1044"/>
      <c r="P1044"/>
      <c r="Q1044"/>
      <c r="R1044"/>
      <c r="S1044"/>
      <c r="T1044" t="s">
        <v>1925</v>
      </c>
      <c r="U1044" s="476">
        <v>0</v>
      </c>
      <c r="V1044" s="476">
        <v>0</v>
      </c>
      <c r="W1044" s="476">
        <v>0</v>
      </c>
      <c r="X1044"/>
      <c r="Y1044"/>
      <c r="Z1044" s="476">
        <v>0</v>
      </c>
      <c r="AA1044" s="476">
        <v>0</v>
      </c>
      <c r="AB1044" s="476">
        <v>0</v>
      </c>
      <c r="AC1044" s="476">
        <v>0</v>
      </c>
      <c r="AD1044" s="476">
        <v>0</v>
      </c>
      <c r="AK1044"/>
      <c r="AL1044"/>
      <c r="AM1044"/>
      <c r="AN1044"/>
      <c r="AO1044"/>
      <c r="AP1044"/>
      <c r="AQ1044"/>
      <c r="AR1044"/>
    </row>
    <row r="1045" spans="1:44">
      <c r="A1045"/>
      <c r="B1045"/>
      <c r="C1045"/>
      <c r="D1045" s="605"/>
      <c r="E1045"/>
      <c r="F1045"/>
      <c r="G1045"/>
      <c r="H1045"/>
      <c r="I1045"/>
      <c r="J1045"/>
      <c r="K1045"/>
      <c r="L1045"/>
      <c r="M1045"/>
      <c r="N1045"/>
      <c r="O1045"/>
      <c r="P1045"/>
      <c r="Q1045"/>
      <c r="R1045"/>
      <c r="S1045"/>
      <c r="T1045" t="s">
        <v>1916</v>
      </c>
      <c r="U1045" s="476">
        <v>539772.3600000001</v>
      </c>
      <c r="V1045" s="476">
        <v>0</v>
      </c>
      <c r="W1045" s="476">
        <v>539772.3600000001</v>
      </c>
      <c r="X1045"/>
      <c r="Y1045"/>
      <c r="Z1045" s="476">
        <v>485795.12400000007</v>
      </c>
      <c r="AA1045" s="476">
        <v>0</v>
      </c>
      <c r="AB1045" s="476">
        <v>53977.236000000004</v>
      </c>
      <c r="AC1045" s="476">
        <v>0</v>
      </c>
      <c r="AD1045" s="476">
        <v>0</v>
      </c>
      <c r="AK1045"/>
      <c r="AL1045"/>
      <c r="AM1045"/>
      <c r="AN1045"/>
      <c r="AO1045"/>
      <c r="AP1045"/>
      <c r="AQ1045"/>
      <c r="AR1045"/>
    </row>
    <row r="1046" spans="1:44">
      <c r="A1046"/>
      <c r="B1046"/>
      <c r="C1046"/>
      <c r="D1046" s="605"/>
      <c r="E1046"/>
      <c r="F1046"/>
      <c r="G1046"/>
      <c r="H1046"/>
      <c r="I1046"/>
      <c r="J1046"/>
      <c r="K1046"/>
      <c r="L1046"/>
      <c r="M1046"/>
      <c r="N1046"/>
      <c r="O1046"/>
      <c r="P1046"/>
      <c r="Q1046"/>
      <c r="R1046"/>
      <c r="S1046"/>
      <c r="T1046" t="s">
        <v>1914</v>
      </c>
      <c r="U1046" s="476">
        <v>957937.40999999992</v>
      </c>
      <c r="V1046" s="476">
        <v>0</v>
      </c>
      <c r="W1046" s="476">
        <v>957937.40999999992</v>
      </c>
      <c r="X1046"/>
      <c r="Y1046"/>
      <c r="Z1046" s="476">
        <v>957937.40999999992</v>
      </c>
      <c r="AA1046" s="476">
        <v>0</v>
      </c>
      <c r="AB1046" s="476">
        <v>0</v>
      </c>
      <c r="AC1046" s="476">
        <v>0</v>
      </c>
      <c r="AD1046" s="476">
        <v>0</v>
      </c>
      <c r="AK1046"/>
      <c r="AL1046"/>
      <c r="AM1046"/>
      <c r="AN1046"/>
      <c r="AO1046"/>
      <c r="AP1046"/>
      <c r="AQ1046"/>
      <c r="AR1046"/>
    </row>
    <row r="1047" spans="1:44">
      <c r="A1047"/>
      <c r="B1047"/>
      <c r="C1047"/>
      <c r="D1047" s="605"/>
      <c r="E1047"/>
      <c r="F1047"/>
      <c r="G1047"/>
      <c r="H1047"/>
      <c r="I1047"/>
      <c r="J1047"/>
      <c r="K1047"/>
      <c r="L1047"/>
      <c r="M1047"/>
      <c r="N1047"/>
      <c r="O1047"/>
      <c r="P1047"/>
      <c r="Q1047"/>
      <c r="R1047"/>
      <c r="S1047"/>
      <c r="T1047" t="s">
        <v>1926</v>
      </c>
      <c r="U1047" s="476">
        <v>0</v>
      </c>
      <c r="V1047" s="476">
        <v>0</v>
      </c>
      <c r="W1047" s="476">
        <v>0</v>
      </c>
      <c r="X1047"/>
      <c r="Y1047"/>
      <c r="Z1047" s="476">
        <v>0</v>
      </c>
      <c r="AA1047" s="476">
        <v>0</v>
      </c>
      <c r="AB1047" s="476">
        <v>0</v>
      </c>
      <c r="AC1047" s="476">
        <v>0</v>
      </c>
      <c r="AD1047" s="476">
        <v>0</v>
      </c>
      <c r="AK1047"/>
      <c r="AL1047"/>
      <c r="AM1047"/>
      <c r="AN1047"/>
      <c r="AO1047"/>
      <c r="AP1047"/>
      <c r="AQ1047"/>
      <c r="AR1047"/>
    </row>
    <row r="1048" spans="1:44">
      <c r="A1048"/>
      <c r="B1048"/>
      <c r="C1048"/>
      <c r="D1048" s="605"/>
      <c r="E1048"/>
      <c r="F1048"/>
      <c r="G1048"/>
      <c r="H1048"/>
      <c r="I1048"/>
      <c r="J1048"/>
      <c r="K1048"/>
      <c r="L1048"/>
      <c r="M1048"/>
      <c r="N1048"/>
      <c r="O1048"/>
      <c r="P1048"/>
      <c r="Q1048"/>
      <c r="R1048"/>
      <c r="S1048"/>
      <c r="T1048" t="s">
        <v>1927</v>
      </c>
      <c r="U1048" s="476">
        <v>0</v>
      </c>
      <c r="V1048" s="476">
        <v>0</v>
      </c>
      <c r="W1048" s="476">
        <v>0</v>
      </c>
      <c r="X1048"/>
      <c r="Y1048"/>
      <c r="Z1048" s="476">
        <v>0</v>
      </c>
      <c r="AA1048" s="476">
        <v>0</v>
      </c>
      <c r="AB1048" s="476">
        <v>0</v>
      </c>
      <c r="AC1048" s="476">
        <v>0</v>
      </c>
      <c r="AD1048" s="476">
        <v>0</v>
      </c>
      <c r="AK1048"/>
      <c r="AL1048"/>
      <c r="AM1048"/>
      <c r="AN1048"/>
      <c r="AO1048"/>
      <c r="AP1048"/>
      <c r="AQ1048"/>
      <c r="AR1048"/>
    </row>
    <row r="1049" spans="1:44">
      <c r="A1049"/>
      <c r="B1049"/>
      <c r="C1049"/>
      <c r="D1049" s="605"/>
      <c r="E1049"/>
      <c r="F1049"/>
      <c r="G1049"/>
      <c r="H1049"/>
      <c r="I1049"/>
      <c r="J1049"/>
      <c r="K1049"/>
      <c r="L1049"/>
      <c r="M1049"/>
      <c r="N1049"/>
      <c r="O1049"/>
      <c r="P1049"/>
      <c r="Q1049"/>
      <c r="R1049"/>
      <c r="S1049"/>
      <c r="T1049" t="s">
        <v>1928</v>
      </c>
      <c r="U1049" s="476">
        <v>0</v>
      </c>
      <c r="V1049" s="476">
        <v>0</v>
      </c>
      <c r="W1049" s="476">
        <v>0</v>
      </c>
      <c r="X1049"/>
      <c r="Y1049"/>
      <c r="Z1049" s="476">
        <v>0</v>
      </c>
      <c r="AA1049" s="476">
        <v>0</v>
      </c>
      <c r="AB1049" s="476">
        <v>0</v>
      </c>
      <c r="AC1049" s="476">
        <v>0</v>
      </c>
      <c r="AD1049" s="476">
        <v>0</v>
      </c>
      <c r="AK1049"/>
      <c r="AL1049"/>
      <c r="AM1049"/>
      <c r="AN1049"/>
      <c r="AO1049"/>
      <c r="AP1049"/>
      <c r="AQ1049"/>
      <c r="AR1049"/>
    </row>
    <row r="1050" spans="1:44">
      <c r="A1050"/>
      <c r="B1050"/>
      <c r="C1050"/>
      <c r="D1050" s="605"/>
      <c r="E1050"/>
      <c r="F1050"/>
      <c r="G1050"/>
      <c r="H1050"/>
      <c r="I1050"/>
      <c r="J1050"/>
      <c r="K1050"/>
      <c r="L1050"/>
      <c r="M1050"/>
      <c r="N1050"/>
      <c r="O1050"/>
      <c r="P1050"/>
      <c r="Q1050"/>
      <c r="R1050"/>
      <c r="S1050"/>
      <c r="T1050" t="s">
        <v>1929</v>
      </c>
      <c r="U1050" s="476">
        <v>0</v>
      </c>
      <c r="V1050" s="476">
        <v>0</v>
      </c>
      <c r="W1050" s="476">
        <v>0</v>
      </c>
      <c r="X1050"/>
      <c r="Y1050"/>
      <c r="Z1050" s="476">
        <v>0</v>
      </c>
      <c r="AA1050" s="476">
        <v>0</v>
      </c>
      <c r="AB1050" s="476">
        <v>0</v>
      </c>
      <c r="AC1050" s="476">
        <v>0</v>
      </c>
      <c r="AD1050" s="476">
        <v>0</v>
      </c>
      <c r="AK1050"/>
      <c r="AL1050"/>
      <c r="AM1050"/>
      <c r="AN1050"/>
      <c r="AO1050"/>
      <c r="AP1050"/>
      <c r="AQ1050"/>
      <c r="AR1050"/>
    </row>
    <row r="1051" spans="1:44">
      <c r="A1051"/>
      <c r="B1051"/>
      <c r="C1051"/>
      <c r="D1051" s="605"/>
      <c r="E1051"/>
      <c r="F1051"/>
      <c r="G1051"/>
      <c r="H1051"/>
      <c r="I1051"/>
      <c r="J1051"/>
      <c r="K1051"/>
      <c r="L1051"/>
      <c r="M1051"/>
      <c r="N1051"/>
      <c r="O1051"/>
      <c r="P1051"/>
      <c r="Q1051"/>
      <c r="R1051"/>
      <c r="S1051"/>
      <c r="T1051" t="s">
        <v>1930</v>
      </c>
      <c r="U1051" s="476">
        <v>0</v>
      </c>
      <c r="V1051" s="476">
        <v>0</v>
      </c>
      <c r="W1051" s="476">
        <v>0</v>
      </c>
      <c r="X1051"/>
      <c r="Y1051"/>
      <c r="Z1051" s="476">
        <v>0</v>
      </c>
      <c r="AA1051" s="476">
        <v>0</v>
      </c>
      <c r="AB1051" s="476">
        <v>0</v>
      </c>
      <c r="AC1051" s="476">
        <v>0</v>
      </c>
      <c r="AD1051" s="476">
        <v>0</v>
      </c>
      <c r="AK1051"/>
      <c r="AL1051"/>
      <c r="AM1051"/>
      <c r="AN1051"/>
      <c r="AO1051"/>
      <c r="AP1051"/>
      <c r="AQ1051"/>
      <c r="AR1051"/>
    </row>
    <row r="1052" spans="1:44">
      <c r="A1052"/>
      <c r="B1052"/>
      <c r="C1052"/>
      <c r="D1052" s="605"/>
      <c r="E1052"/>
      <c r="F1052"/>
      <c r="G1052"/>
      <c r="H1052"/>
      <c r="I1052"/>
      <c r="J1052"/>
      <c r="K1052"/>
      <c r="L1052"/>
      <c r="M1052"/>
      <c r="N1052"/>
      <c r="O1052"/>
      <c r="P1052"/>
      <c r="Q1052"/>
      <c r="R1052"/>
      <c r="S1052"/>
      <c r="T1052" t="s">
        <v>1931</v>
      </c>
      <c r="U1052" s="476">
        <v>0</v>
      </c>
      <c r="V1052" s="476">
        <v>0</v>
      </c>
      <c r="W1052" s="476">
        <v>0</v>
      </c>
      <c r="X1052"/>
      <c r="Y1052"/>
      <c r="Z1052" s="476">
        <v>0</v>
      </c>
      <c r="AA1052" s="476">
        <v>0</v>
      </c>
      <c r="AB1052" s="476">
        <v>0</v>
      </c>
      <c r="AC1052" s="476">
        <v>0</v>
      </c>
      <c r="AD1052" s="476">
        <v>0</v>
      </c>
      <c r="AK1052"/>
      <c r="AL1052"/>
      <c r="AM1052"/>
      <c r="AN1052"/>
      <c r="AO1052"/>
      <c r="AP1052"/>
      <c r="AQ1052"/>
      <c r="AR1052"/>
    </row>
    <row r="1053" spans="1:44">
      <c r="A1053"/>
      <c r="B1053"/>
      <c r="C1053"/>
      <c r="D1053" s="605"/>
      <c r="E1053"/>
      <c r="F1053"/>
      <c r="G1053"/>
      <c r="H1053"/>
      <c r="I1053"/>
      <c r="J1053"/>
      <c r="K1053"/>
      <c r="L1053"/>
      <c r="M1053"/>
      <c r="N1053"/>
      <c r="O1053"/>
      <c r="P1053"/>
      <c r="Q1053"/>
      <c r="R1053"/>
      <c r="S1053"/>
      <c r="T1053" t="s">
        <v>1932</v>
      </c>
      <c r="U1053" s="476">
        <v>0</v>
      </c>
      <c r="V1053" s="476">
        <v>0</v>
      </c>
      <c r="W1053" s="476">
        <v>0</v>
      </c>
      <c r="X1053"/>
      <c r="Y1053"/>
      <c r="Z1053" s="476">
        <v>0</v>
      </c>
      <c r="AA1053" s="476">
        <v>0</v>
      </c>
      <c r="AB1053" s="476">
        <v>0</v>
      </c>
      <c r="AC1053" s="476">
        <v>0</v>
      </c>
      <c r="AD1053" s="476">
        <v>0</v>
      </c>
      <c r="AK1053"/>
      <c r="AL1053"/>
      <c r="AM1053"/>
      <c r="AN1053"/>
      <c r="AO1053"/>
      <c r="AP1053"/>
      <c r="AQ1053"/>
      <c r="AR1053"/>
    </row>
    <row r="1054" spans="1:44">
      <c r="A1054"/>
      <c r="B1054"/>
      <c r="C1054"/>
      <c r="D1054" s="605"/>
      <c r="E1054"/>
      <c r="F1054"/>
      <c r="G1054"/>
      <c r="H1054"/>
      <c r="I1054"/>
      <c r="J1054"/>
      <c r="K1054"/>
      <c r="L1054"/>
      <c r="M1054"/>
      <c r="N1054"/>
      <c r="O1054"/>
      <c r="P1054"/>
      <c r="Q1054"/>
      <c r="R1054"/>
      <c r="S1054"/>
      <c r="T1054" t="s">
        <v>1933</v>
      </c>
      <c r="U1054" s="476">
        <v>0</v>
      </c>
      <c r="V1054" s="476">
        <v>0</v>
      </c>
      <c r="W1054" s="476">
        <v>0</v>
      </c>
      <c r="X1054"/>
      <c r="Y1054"/>
      <c r="Z1054" s="476">
        <v>0</v>
      </c>
      <c r="AA1054" s="476">
        <v>0</v>
      </c>
      <c r="AB1054" s="476">
        <v>0</v>
      </c>
      <c r="AC1054" s="476">
        <v>0</v>
      </c>
      <c r="AD1054" s="476">
        <v>0</v>
      </c>
      <c r="AK1054"/>
      <c r="AL1054"/>
      <c r="AM1054"/>
      <c r="AN1054"/>
      <c r="AO1054"/>
      <c r="AP1054"/>
      <c r="AQ1054"/>
      <c r="AR1054"/>
    </row>
    <row r="1055" spans="1:44">
      <c r="A1055"/>
      <c r="B1055"/>
      <c r="C1055"/>
      <c r="D1055" s="605"/>
      <c r="E1055"/>
      <c r="F1055"/>
      <c r="G1055"/>
      <c r="H1055"/>
      <c r="I1055"/>
      <c r="J1055"/>
      <c r="K1055"/>
      <c r="L1055"/>
      <c r="M1055"/>
      <c r="N1055"/>
      <c r="O1055"/>
      <c r="P1055"/>
      <c r="Q1055"/>
      <c r="R1055"/>
      <c r="S1055"/>
      <c r="T1055" t="s">
        <v>576</v>
      </c>
      <c r="U1055" s="476">
        <v>343091077.95999992</v>
      </c>
      <c r="V1055" s="476">
        <v>21248497.6743</v>
      </c>
      <c r="W1055" s="476">
        <v>321842580.28569996</v>
      </c>
      <c r="X1055"/>
      <c r="Y1055"/>
      <c r="Z1055" s="476">
        <v>292109667.18239319</v>
      </c>
      <c r="AA1055" s="476">
        <v>0</v>
      </c>
      <c r="AB1055" s="476">
        <v>31137758.078478418</v>
      </c>
      <c r="AC1055" s="476">
        <v>19843652.699128427</v>
      </c>
      <c r="AD1055" s="476">
        <v>0</v>
      </c>
      <c r="AK1055"/>
      <c r="AL1055"/>
      <c r="AM1055"/>
      <c r="AN1055"/>
      <c r="AO1055"/>
      <c r="AP1055"/>
      <c r="AQ1055"/>
      <c r="AR1055"/>
    </row>
    <row r="1056" spans="1:44">
      <c r="A1056"/>
      <c r="B1056"/>
      <c r="C1056"/>
      <c r="D1056" s="605"/>
      <c r="E1056"/>
      <c r="F1056"/>
      <c r="G1056"/>
      <c r="H1056"/>
      <c r="I1056"/>
      <c r="J1056"/>
      <c r="K1056"/>
      <c r="L1056"/>
      <c r="M1056"/>
      <c r="N1056"/>
      <c r="O1056"/>
      <c r="P1056"/>
      <c r="Q1056"/>
      <c r="R1056"/>
      <c r="S1056"/>
      <c r="T1056" t="s">
        <v>577</v>
      </c>
      <c r="U1056" s="476">
        <v>377438504.29766786</v>
      </c>
      <c r="V1056" s="476">
        <v>0</v>
      </c>
      <c r="W1056" s="476">
        <v>377438504.29766786</v>
      </c>
      <c r="X1056"/>
      <c r="Y1056"/>
      <c r="Z1056" s="476">
        <v>187359652.5353204</v>
      </c>
      <c r="AA1056" s="476">
        <v>150469633.77199703</v>
      </c>
      <c r="AB1056" s="476">
        <v>31201832.727990195</v>
      </c>
      <c r="AC1056" s="476">
        <v>8407385.2623602115</v>
      </c>
      <c r="AD1056" s="476">
        <v>0</v>
      </c>
      <c r="AK1056"/>
      <c r="AL1056"/>
      <c r="AM1056"/>
      <c r="AN1056"/>
      <c r="AO1056"/>
      <c r="AP1056"/>
      <c r="AQ1056"/>
      <c r="AR1056"/>
    </row>
    <row r="1057" spans="1:44">
      <c r="A1057"/>
      <c r="B1057"/>
      <c r="C1057"/>
      <c r="D1057" s="605"/>
      <c r="E1057"/>
      <c r="F1057"/>
      <c r="G1057"/>
      <c r="H1057"/>
      <c r="I1057"/>
      <c r="J1057"/>
      <c r="K1057"/>
      <c r="L1057"/>
      <c r="M1057"/>
      <c r="N1057"/>
      <c r="O1057"/>
      <c r="P1057"/>
      <c r="Q1057"/>
      <c r="R1057"/>
      <c r="S1057"/>
      <c r="T1057" t="s">
        <v>578</v>
      </c>
      <c r="U1057" s="476">
        <v>168933625.94</v>
      </c>
      <c r="V1057" s="476">
        <v>0</v>
      </c>
      <c r="W1057" s="476">
        <v>168933625.94</v>
      </c>
      <c r="X1057"/>
      <c r="Y1057"/>
      <c r="Z1057" s="476">
        <v>132221972.091824</v>
      </c>
      <c r="AA1057" s="476">
        <v>18042399.493068278</v>
      </c>
      <c r="AB1057" s="476">
        <v>12435853.067100614</v>
      </c>
      <c r="AC1057" s="476">
        <v>6233401.2880070983</v>
      </c>
      <c r="AD1057" s="476">
        <v>0</v>
      </c>
      <c r="AK1057"/>
      <c r="AL1057"/>
      <c r="AM1057"/>
      <c r="AN1057"/>
      <c r="AO1057"/>
      <c r="AP1057"/>
      <c r="AQ1057"/>
      <c r="AR1057"/>
    </row>
    <row r="1058" spans="1:44">
      <c r="A1058"/>
      <c r="B1058"/>
      <c r="C1058"/>
      <c r="D1058" s="605"/>
      <c r="E1058"/>
      <c r="F1058"/>
      <c r="G1058"/>
      <c r="H1058"/>
      <c r="I1058"/>
      <c r="J1058"/>
      <c r="K1058"/>
      <c r="L1058"/>
      <c r="M1058"/>
      <c r="N1058"/>
      <c r="O1058"/>
      <c r="P1058"/>
      <c r="Q1058"/>
      <c r="R1058"/>
      <c r="S1058"/>
      <c r="T1058" t="s">
        <v>579</v>
      </c>
      <c r="U1058" s="476">
        <v>83152203.867777795</v>
      </c>
      <c r="V1058" s="476">
        <v>3173198.5137</v>
      </c>
      <c r="W1058" s="476">
        <v>79979005.354077786</v>
      </c>
      <c r="X1058"/>
      <c r="Y1058"/>
      <c r="Z1058" s="476">
        <v>45960205.161748774</v>
      </c>
      <c r="AA1058" s="476">
        <v>19868511.714189723</v>
      </c>
      <c r="AB1058" s="476">
        <v>14320259.270407012</v>
      </c>
      <c r="AC1058" s="476">
        <v>3003227.7214322696</v>
      </c>
      <c r="AD1058" s="476">
        <v>0</v>
      </c>
      <c r="AK1058"/>
      <c r="AL1058"/>
      <c r="AM1058"/>
      <c r="AN1058"/>
      <c r="AO1058"/>
      <c r="AP1058"/>
      <c r="AQ1058"/>
      <c r="AR1058"/>
    </row>
    <row r="1059" spans="1:44">
      <c r="A1059"/>
      <c r="B1059"/>
      <c r="C1059"/>
      <c r="D1059" s="605"/>
      <c r="E1059"/>
      <c r="F1059"/>
      <c r="G1059"/>
      <c r="H1059"/>
      <c r="I1059"/>
      <c r="J1059"/>
      <c r="K1059"/>
      <c r="L1059"/>
      <c r="M1059"/>
      <c r="N1059"/>
      <c r="O1059"/>
      <c r="P1059"/>
      <c r="Q1059"/>
      <c r="R1059"/>
      <c r="S1059"/>
      <c r="T1059" t="s">
        <v>580</v>
      </c>
      <c r="U1059" s="476">
        <v>102666884.43000001</v>
      </c>
      <c r="V1059" s="476">
        <v>0</v>
      </c>
      <c r="W1059" s="476">
        <v>102666884.43000001</v>
      </c>
      <c r="X1059"/>
      <c r="Y1059"/>
      <c r="Z1059" s="476">
        <v>63463996.737774998</v>
      </c>
      <c r="AA1059" s="476">
        <v>21488639.222051688</v>
      </c>
      <c r="AB1059" s="476">
        <v>17714248.470173314</v>
      </c>
      <c r="AC1059" s="476">
        <v>0</v>
      </c>
      <c r="AD1059" s="476">
        <v>0</v>
      </c>
      <c r="AK1059"/>
      <c r="AL1059"/>
      <c r="AM1059"/>
      <c r="AN1059"/>
      <c r="AO1059"/>
      <c r="AP1059"/>
      <c r="AQ1059"/>
      <c r="AR1059"/>
    </row>
    <row r="1060" spans="1:44">
      <c r="A1060"/>
      <c r="B1060"/>
      <c r="C1060"/>
      <c r="D1060" s="605"/>
      <c r="E1060"/>
      <c r="F1060"/>
      <c r="G1060"/>
      <c r="H1060"/>
      <c r="I1060"/>
      <c r="J1060"/>
      <c r="K1060"/>
      <c r="L1060"/>
      <c r="M1060"/>
      <c r="N1060"/>
      <c r="O1060"/>
      <c r="P1060"/>
      <c r="Q1060"/>
      <c r="R1060"/>
      <c r="S1060"/>
      <c r="T1060" t="s">
        <v>581</v>
      </c>
      <c r="U1060" s="476">
        <v>18319581.509999998</v>
      </c>
      <c r="V1060" s="476">
        <v>0</v>
      </c>
      <c r="W1060" s="476">
        <v>18319581.509999998</v>
      </c>
      <c r="X1060"/>
      <c r="Y1060"/>
      <c r="Z1060" s="476">
        <v>0</v>
      </c>
      <c r="AA1060" s="476">
        <v>8.1791463379943253E-10</v>
      </c>
      <c r="AB1060" s="476">
        <v>18319581.509999998</v>
      </c>
      <c r="AC1060" s="476">
        <v>0</v>
      </c>
      <c r="AD1060" s="476">
        <v>0</v>
      </c>
      <c r="AK1060"/>
      <c r="AL1060"/>
      <c r="AM1060"/>
      <c r="AN1060"/>
      <c r="AO1060"/>
      <c r="AP1060"/>
      <c r="AQ1060"/>
      <c r="AR1060"/>
    </row>
    <row r="1061" spans="1:44">
      <c r="A1061"/>
      <c r="B1061"/>
      <c r="C1061"/>
      <c r="D1061" s="605"/>
      <c r="E1061"/>
      <c r="F1061"/>
      <c r="G1061"/>
      <c r="H1061"/>
      <c r="I1061"/>
      <c r="J1061"/>
      <c r="K1061"/>
      <c r="L1061"/>
      <c r="M1061"/>
      <c r="N1061"/>
      <c r="O1061"/>
      <c r="P1061"/>
      <c r="Q1061"/>
      <c r="R1061"/>
      <c r="S1061"/>
      <c r="T1061" t="s">
        <v>582</v>
      </c>
      <c r="U1061" s="476">
        <v>7388.5599999999995</v>
      </c>
      <c r="V1061" s="476">
        <v>0</v>
      </c>
      <c r="W1061" s="476">
        <v>7388.5599999999995</v>
      </c>
      <c r="X1061"/>
      <c r="Y1061"/>
      <c r="Z1061" s="476">
        <v>6797.4751999999999</v>
      </c>
      <c r="AA1061" s="476">
        <v>0</v>
      </c>
      <c r="AB1061" s="476">
        <v>396.02681599999977</v>
      </c>
      <c r="AC1061" s="476">
        <v>195.05798399999986</v>
      </c>
      <c r="AD1061" s="476">
        <v>0</v>
      </c>
      <c r="AK1061"/>
      <c r="AL1061"/>
      <c r="AM1061"/>
      <c r="AN1061"/>
      <c r="AO1061"/>
      <c r="AP1061"/>
      <c r="AQ1061"/>
      <c r="AR1061"/>
    </row>
    <row r="1062" spans="1:44">
      <c r="A1062"/>
      <c r="B1062"/>
      <c r="C1062"/>
      <c r="D1062" s="605"/>
      <c r="E1062"/>
      <c r="F1062"/>
      <c r="G1062"/>
      <c r="H1062"/>
      <c r="I1062"/>
      <c r="J1062"/>
      <c r="K1062"/>
      <c r="L1062"/>
      <c r="M1062"/>
      <c r="N1062"/>
      <c r="O1062"/>
      <c r="P1062"/>
      <c r="Q1062"/>
      <c r="R1062"/>
      <c r="S1062"/>
      <c r="T1062" t="s">
        <v>583</v>
      </c>
      <c r="U1062" s="476">
        <v>0</v>
      </c>
      <c r="V1062" s="476">
        <v>0</v>
      </c>
      <c r="W1062" s="476">
        <v>0</v>
      </c>
      <c r="X1062"/>
      <c r="Y1062"/>
      <c r="Z1062" s="476">
        <v>0</v>
      </c>
      <c r="AA1062" s="476">
        <v>0</v>
      </c>
      <c r="AB1062" s="476">
        <v>0</v>
      </c>
      <c r="AC1062" s="476">
        <v>0</v>
      </c>
      <c r="AD1062" s="476">
        <v>0</v>
      </c>
      <c r="AK1062"/>
      <c r="AL1062"/>
      <c r="AM1062"/>
      <c r="AN1062"/>
      <c r="AO1062"/>
      <c r="AP1062"/>
      <c r="AQ1062"/>
      <c r="AR1062"/>
    </row>
    <row r="1063" spans="1:44">
      <c r="A1063"/>
      <c r="B1063"/>
      <c r="C1063"/>
      <c r="D1063" s="605"/>
      <c r="E1063"/>
      <c r="F1063"/>
      <c r="G1063"/>
      <c r="H1063"/>
      <c r="I1063"/>
      <c r="J1063"/>
      <c r="K1063"/>
      <c r="L1063"/>
      <c r="M1063"/>
      <c r="N1063"/>
      <c r="O1063"/>
      <c r="P1063"/>
      <c r="Q1063"/>
      <c r="R1063"/>
      <c r="S1063"/>
      <c r="T1063" t="s">
        <v>584</v>
      </c>
      <c r="U1063" s="476">
        <v>10692937.309999999</v>
      </c>
      <c r="V1063" s="476">
        <v>0</v>
      </c>
      <c r="W1063" s="476">
        <v>10692937.309999999</v>
      </c>
      <c r="X1063"/>
      <c r="Y1063"/>
      <c r="Z1063" s="476">
        <v>2987238.4304999998</v>
      </c>
      <c r="AA1063" s="476">
        <v>0</v>
      </c>
      <c r="AB1063" s="476">
        <v>3204668.5342949997</v>
      </c>
      <c r="AC1063" s="476">
        <v>4501030.3452049997</v>
      </c>
      <c r="AD1063" s="476">
        <v>0</v>
      </c>
      <c r="AK1063"/>
      <c r="AL1063"/>
      <c r="AM1063"/>
      <c r="AN1063"/>
      <c r="AO1063"/>
      <c r="AP1063"/>
      <c r="AQ1063"/>
      <c r="AR1063"/>
    </row>
    <row r="1064" spans="1:44">
      <c r="A1064"/>
      <c r="B1064"/>
      <c r="C1064"/>
      <c r="D1064" s="605"/>
      <c r="E1064"/>
      <c r="F1064"/>
      <c r="G1064"/>
      <c r="H1064"/>
      <c r="I1064"/>
      <c r="J1064"/>
      <c r="K1064"/>
      <c r="L1064"/>
      <c r="M1064"/>
      <c r="N1064"/>
      <c r="O1064"/>
      <c r="P1064"/>
      <c r="Q1064"/>
      <c r="R1064"/>
      <c r="S1064"/>
      <c r="T1064" t="s">
        <v>585</v>
      </c>
      <c r="U1064" s="476">
        <v>333.75</v>
      </c>
      <c r="V1064" s="476">
        <v>0</v>
      </c>
      <c r="W1064" s="476">
        <v>333.75</v>
      </c>
      <c r="X1064"/>
      <c r="Y1064"/>
      <c r="Z1064" s="476">
        <v>28.368749999999988</v>
      </c>
      <c r="AA1064" s="476">
        <v>0</v>
      </c>
      <c r="AB1064" s="476">
        <v>152.69062500000001</v>
      </c>
      <c r="AC1064" s="476">
        <v>152.69062500000001</v>
      </c>
      <c r="AD1064" s="476">
        <v>0</v>
      </c>
      <c r="AK1064"/>
      <c r="AL1064"/>
      <c r="AM1064"/>
      <c r="AN1064"/>
      <c r="AO1064"/>
      <c r="AP1064"/>
      <c r="AQ1064"/>
      <c r="AR1064"/>
    </row>
    <row r="1065" spans="1:44">
      <c r="A1065"/>
      <c r="B1065"/>
      <c r="C1065"/>
      <c r="D1065" s="605"/>
      <c r="E1065"/>
      <c r="F1065"/>
      <c r="G1065"/>
      <c r="H1065"/>
      <c r="I1065"/>
      <c r="J1065"/>
      <c r="K1065"/>
      <c r="L1065"/>
      <c r="M1065"/>
      <c r="N1065"/>
      <c r="O1065"/>
      <c r="P1065"/>
      <c r="Q1065"/>
      <c r="R1065"/>
      <c r="S1065"/>
      <c r="T1065" t="s">
        <v>586</v>
      </c>
      <c r="U1065" s="476">
        <v>64030.880000000005</v>
      </c>
      <c r="V1065" s="476">
        <v>0</v>
      </c>
      <c r="W1065" s="476">
        <v>64030.880000000005</v>
      </c>
      <c r="X1065"/>
      <c r="Y1065"/>
      <c r="Z1065" s="476">
        <v>27533.278400000007</v>
      </c>
      <c r="AA1065" s="476">
        <v>0</v>
      </c>
      <c r="AB1065" s="476">
        <v>24453.393071999999</v>
      </c>
      <c r="AC1065" s="476">
        <v>12044.208527999997</v>
      </c>
      <c r="AD1065" s="476">
        <v>0</v>
      </c>
      <c r="AK1065"/>
      <c r="AL1065"/>
      <c r="AM1065"/>
      <c r="AN1065"/>
      <c r="AO1065"/>
      <c r="AP1065"/>
      <c r="AQ1065"/>
      <c r="AR1065"/>
    </row>
    <row r="1066" spans="1:44">
      <c r="A1066"/>
      <c r="B1066"/>
      <c r="C1066"/>
      <c r="D1066" s="605"/>
      <c r="E1066"/>
      <c r="F1066"/>
      <c r="G1066"/>
      <c r="H1066"/>
      <c r="I1066"/>
      <c r="J1066"/>
      <c r="K1066"/>
      <c r="L1066"/>
      <c r="M1066"/>
      <c r="N1066"/>
      <c r="O1066"/>
      <c r="P1066"/>
      <c r="Q1066"/>
      <c r="R1066"/>
      <c r="S1066"/>
      <c r="T1066" t="s">
        <v>587</v>
      </c>
      <c r="U1066" s="476">
        <v>17832153.880000003</v>
      </c>
      <c r="V1066" s="476">
        <v>8597185.9995000008</v>
      </c>
      <c r="W1066" s="476">
        <v>9234967.8805000037</v>
      </c>
      <c r="X1066"/>
      <c r="Y1066"/>
      <c r="Z1066" s="476">
        <v>10485406.072231052</v>
      </c>
      <c r="AA1066" s="476">
        <v>781659.11481481476</v>
      </c>
      <c r="AB1066" s="476">
        <v>3341652.0235182918</v>
      </c>
      <c r="AC1066" s="476">
        <v>3223436.6694358448</v>
      </c>
      <c r="AD1066" s="476">
        <v>0</v>
      </c>
      <c r="AK1066"/>
      <c r="AL1066"/>
      <c r="AM1066"/>
      <c r="AN1066"/>
      <c r="AO1066"/>
      <c r="AP1066"/>
      <c r="AQ1066"/>
      <c r="AR1066"/>
    </row>
    <row r="1067" spans="1:44">
      <c r="A1067"/>
      <c r="B1067"/>
      <c r="C1067"/>
      <c r="D1067" s="605"/>
      <c r="E1067"/>
      <c r="F1067"/>
      <c r="G1067"/>
      <c r="H1067"/>
      <c r="I1067"/>
      <c r="J1067"/>
      <c r="K1067"/>
      <c r="L1067"/>
      <c r="M1067"/>
      <c r="N1067"/>
      <c r="O1067"/>
      <c r="P1067"/>
      <c r="Q1067"/>
      <c r="R1067"/>
      <c r="S1067"/>
      <c r="T1067" t="s">
        <v>588</v>
      </c>
      <c r="U1067" s="476">
        <v>11241871.01</v>
      </c>
      <c r="V1067" s="476">
        <v>0</v>
      </c>
      <c r="W1067" s="476">
        <v>11241871.01</v>
      </c>
      <c r="X1067"/>
      <c r="Y1067"/>
      <c r="Z1067" s="476">
        <v>10454940.039299998</v>
      </c>
      <c r="AA1067" s="476">
        <v>0</v>
      </c>
      <c r="AB1067" s="476">
        <v>527243.7503690006</v>
      </c>
      <c r="AC1067" s="476">
        <v>259687.22033100028</v>
      </c>
      <c r="AD1067" s="476">
        <v>0</v>
      </c>
      <c r="AK1067"/>
      <c r="AL1067"/>
      <c r="AM1067"/>
      <c r="AN1067"/>
      <c r="AO1067"/>
      <c r="AP1067"/>
      <c r="AQ1067"/>
      <c r="AR1067"/>
    </row>
    <row r="1068" spans="1:44">
      <c r="A1068"/>
      <c r="B1068"/>
      <c r="C1068"/>
      <c r="D1068" s="605"/>
      <c r="E1068"/>
      <c r="F1068"/>
      <c r="G1068"/>
      <c r="H1068"/>
      <c r="I1068"/>
      <c r="J1068"/>
      <c r="K1068"/>
      <c r="L1068"/>
      <c r="M1068"/>
      <c r="N1068"/>
      <c r="O1068"/>
      <c r="P1068"/>
      <c r="Q1068"/>
      <c r="R1068"/>
      <c r="S1068"/>
      <c r="T1068" t="s">
        <v>589</v>
      </c>
      <c r="U1068" s="476">
        <v>4422815.17</v>
      </c>
      <c r="V1068" s="476">
        <v>0</v>
      </c>
      <c r="W1068" s="476">
        <v>4422815.17</v>
      </c>
      <c r="X1068"/>
      <c r="Y1068"/>
      <c r="Z1068" s="476">
        <v>4245902.5631999997</v>
      </c>
      <c r="AA1068" s="476">
        <v>0</v>
      </c>
      <c r="AB1068" s="476">
        <v>118531.4465560003</v>
      </c>
      <c r="AC1068" s="476">
        <v>58381.160244000137</v>
      </c>
      <c r="AD1068" s="476">
        <v>0</v>
      </c>
      <c r="AK1068"/>
      <c r="AL1068"/>
      <c r="AM1068"/>
      <c r="AN1068"/>
      <c r="AO1068"/>
      <c r="AP1068"/>
      <c r="AQ1068"/>
      <c r="AR1068"/>
    </row>
    <row r="1069" spans="1:44">
      <c r="A1069"/>
      <c r="B1069"/>
      <c r="C1069"/>
      <c r="D1069" s="605"/>
      <c r="E1069"/>
      <c r="F1069"/>
      <c r="G1069"/>
      <c r="H1069"/>
      <c r="I1069"/>
      <c r="J1069"/>
      <c r="K1069"/>
      <c r="L1069"/>
      <c r="M1069"/>
      <c r="N1069"/>
      <c r="O1069"/>
      <c r="P1069"/>
      <c r="Q1069"/>
      <c r="R1069"/>
      <c r="S1069"/>
      <c r="T1069" t="s">
        <v>590</v>
      </c>
      <c r="U1069" s="476">
        <v>0</v>
      </c>
      <c r="V1069" s="476">
        <v>0</v>
      </c>
      <c r="W1069" s="476">
        <v>0</v>
      </c>
      <c r="X1069"/>
      <c r="Y1069"/>
      <c r="Z1069" s="476">
        <v>0</v>
      </c>
      <c r="AA1069" s="476">
        <v>0</v>
      </c>
      <c r="AB1069" s="476">
        <v>0</v>
      </c>
      <c r="AC1069" s="476">
        <v>0</v>
      </c>
      <c r="AD1069" s="476">
        <v>0</v>
      </c>
      <c r="AK1069"/>
      <c r="AL1069"/>
      <c r="AM1069"/>
      <c r="AN1069"/>
      <c r="AO1069"/>
      <c r="AP1069"/>
      <c r="AQ1069"/>
      <c r="AR1069"/>
    </row>
    <row r="1070" spans="1:44">
      <c r="A1070"/>
      <c r="B1070"/>
      <c r="C1070"/>
      <c r="D1070" s="605"/>
      <c r="E1070"/>
      <c r="F1070"/>
      <c r="G1070"/>
      <c r="H1070"/>
      <c r="I1070"/>
      <c r="J1070"/>
      <c r="K1070"/>
      <c r="L1070"/>
      <c r="M1070"/>
      <c r="N1070"/>
      <c r="O1070"/>
      <c r="P1070"/>
      <c r="Q1070"/>
      <c r="R1070"/>
      <c r="S1070"/>
      <c r="T1070" t="s">
        <v>591</v>
      </c>
      <c r="U1070" s="476">
        <v>0</v>
      </c>
      <c r="V1070" s="476">
        <v>0</v>
      </c>
      <c r="W1070" s="476">
        <v>0</v>
      </c>
      <c r="X1070"/>
      <c r="Y1070"/>
      <c r="Z1070" s="476">
        <v>0</v>
      </c>
      <c r="AA1070" s="476">
        <v>0</v>
      </c>
      <c r="AB1070" s="476">
        <v>0</v>
      </c>
      <c r="AC1070" s="476">
        <v>0</v>
      </c>
      <c r="AD1070" s="476">
        <v>0</v>
      </c>
      <c r="AK1070"/>
      <c r="AL1070"/>
      <c r="AM1070"/>
      <c r="AN1070"/>
      <c r="AO1070"/>
      <c r="AP1070"/>
      <c r="AQ1070"/>
      <c r="AR1070"/>
    </row>
    <row r="1071" spans="1:44">
      <c r="A1071"/>
      <c r="B1071"/>
      <c r="C1071"/>
      <c r="D1071" s="605"/>
      <c r="E1071"/>
      <c r="F1071"/>
      <c r="G1071"/>
      <c r="H1071"/>
      <c r="I1071"/>
      <c r="J1071"/>
      <c r="K1071"/>
      <c r="L1071"/>
      <c r="M1071"/>
      <c r="N1071"/>
      <c r="O1071"/>
      <c r="P1071"/>
      <c r="Q1071"/>
      <c r="R1071"/>
      <c r="S1071"/>
      <c r="T1071" t="s">
        <v>592</v>
      </c>
      <c r="U1071" s="476">
        <v>0</v>
      </c>
      <c r="V1071" s="476">
        <v>0</v>
      </c>
      <c r="W1071" s="476">
        <v>0</v>
      </c>
      <c r="X1071"/>
      <c r="Y1071"/>
      <c r="Z1071" s="476">
        <v>0</v>
      </c>
      <c r="AA1071" s="476">
        <v>0</v>
      </c>
      <c r="AB1071" s="476">
        <v>0</v>
      </c>
      <c r="AC1071" s="476">
        <v>0</v>
      </c>
      <c r="AD1071" s="476">
        <v>0</v>
      </c>
      <c r="AK1071"/>
      <c r="AL1071"/>
      <c r="AM1071"/>
      <c r="AN1071"/>
      <c r="AO1071"/>
      <c r="AP1071"/>
      <c r="AQ1071"/>
      <c r="AR1071"/>
    </row>
    <row r="1072" spans="1:44">
      <c r="A1072"/>
      <c r="B1072"/>
      <c r="C1072"/>
      <c r="D1072" s="605"/>
      <c r="E1072"/>
      <c r="F1072"/>
      <c r="G1072"/>
      <c r="H1072"/>
      <c r="I1072"/>
      <c r="J1072"/>
      <c r="K1072"/>
      <c r="L1072"/>
      <c r="M1072"/>
      <c r="N1072"/>
      <c r="O1072"/>
      <c r="P1072"/>
      <c r="Q1072"/>
      <c r="R1072"/>
      <c r="S1072"/>
      <c r="T1072" t="s">
        <v>593</v>
      </c>
      <c r="U1072" s="476">
        <v>0</v>
      </c>
      <c r="V1072" s="476">
        <v>0</v>
      </c>
      <c r="W1072" s="476">
        <v>0</v>
      </c>
      <c r="X1072"/>
      <c r="Y1072"/>
      <c r="Z1072" s="476">
        <v>0</v>
      </c>
      <c r="AA1072" s="476">
        <v>0</v>
      </c>
      <c r="AB1072" s="476">
        <v>0</v>
      </c>
      <c r="AC1072" s="476">
        <v>0</v>
      </c>
      <c r="AD1072" s="476">
        <v>0</v>
      </c>
      <c r="AK1072"/>
      <c r="AL1072"/>
      <c r="AM1072"/>
      <c r="AN1072"/>
      <c r="AO1072"/>
      <c r="AP1072"/>
      <c r="AQ1072"/>
      <c r="AR1072"/>
    </row>
    <row r="1073" spans="1:44">
      <c r="A1073"/>
      <c r="B1073"/>
      <c r="C1073"/>
      <c r="D1073" s="605"/>
      <c r="E1073"/>
      <c r="F1073"/>
      <c r="G1073"/>
      <c r="H1073"/>
      <c r="I1073"/>
      <c r="J1073"/>
      <c r="K1073"/>
      <c r="L1073"/>
      <c r="M1073"/>
      <c r="N1073"/>
      <c r="O1073"/>
      <c r="P1073"/>
      <c r="Q1073"/>
      <c r="R1073"/>
      <c r="S1073"/>
      <c r="T1073" t="s">
        <v>594</v>
      </c>
      <c r="U1073" s="476">
        <v>0</v>
      </c>
      <c r="V1073" s="476">
        <v>0</v>
      </c>
      <c r="W1073" s="476">
        <v>0</v>
      </c>
      <c r="X1073"/>
      <c r="Y1073"/>
      <c r="Z1073" s="476">
        <v>0</v>
      </c>
      <c r="AA1073" s="476">
        <v>0</v>
      </c>
      <c r="AB1073" s="476">
        <v>0</v>
      </c>
      <c r="AC1073" s="476">
        <v>0</v>
      </c>
      <c r="AD1073" s="476">
        <v>0</v>
      </c>
      <c r="AK1073"/>
      <c r="AL1073"/>
      <c r="AM1073"/>
      <c r="AN1073"/>
      <c r="AO1073"/>
      <c r="AP1073"/>
      <c r="AQ1073"/>
      <c r="AR1073"/>
    </row>
    <row r="1074" spans="1:44">
      <c r="A1074"/>
      <c r="B1074"/>
      <c r="C1074"/>
      <c r="D1074" s="605"/>
      <c r="E1074"/>
      <c r="F1074"/>
      <c r="G1074"/>
      <c r="H1074"/>
      <c r="I1074"/>
      <c r="J1074"/>
      <c r="K1074"/>
      <c r="L1074"/>
      <c r="M1074"/>
      <c r="N1074"/>
      <c r="O1074"/>
      <c r="P1074"/>
      <c r="Q1074"/>
      <c r="R1074"/>
      <c r="S1074"/>
      <c r="T1074" t="s">
        <v>595</v>
      </c>
      <c r="U1074" s="476">
        <v>0</v>
      </c>
      <c r="V1074" s="476">
        <v>0</v>
      </c>
      <c r="W1074" s="476">
        <v>0</v>
      </c>
      <c r="X1074"/>
      <c r="Y1074"/>
      <c r="Z1074" s="476">
        <v>0</v>
      </c>
      <c r="AA1074" s="476">
        <v>0</v>
      </c>
      <c r="AB1074" s="476">
        <v>0</v>
      </c>
      <c r="AC1074" s="476">
        <v>0</v>
      </c>
      <c r="AD1074" s="476">
        <v>0</v>
      </c>
      <c r="AK1074"/>
      <c r="AL1074"/>
      <c r="AM1074"/>
      <c r="AN1074"/>
      <c r="AO1074"/>
      <c r="AP1074"/>
      <c r="AQ1074"/>
      <c r="AR1074"/>
    </row>
    <row r="1075" spans="1:44">
      <c r="A1075"/>
      <c r="B1075"/>
      <c r="C1075"/>
      <c r="D1075" s="605"/>
      <c r="E1075"/>
      <c r="F1075"/>
      <c r="G1075"/>
      <c r="H1075"/>
      <c r="I1075"/>
      <c r="J1075"/>
      <c r="K1075"/>
      <c r="L1075"/>
      <c r="M1075"/>
      <c r="N1075"/>
      <c r="O1075"/>
      <c r="P1075"/>
      <c r="Q1075"/>
      <c r="R1075"/>
      <c r="S1075"/>
      <c r="T1075" t="s">
        <v>596</v>
      </c>
      <c r="U1075" s="476">
        <v>0</v>
      </c>
      <c r="V1075" s="476">
        <v>0</v>
      </c>
      <c r="W1075" s="476">
        <v>0</v>
      </c>
      <c r="X1075"/>
      <c r="Y1075"/>
      <c r="Z1075" s="476">
        <v>0</v>
      </c>
      <c r="AA1075" s="476">
        <v>0</v>
      </c>
      <c r="AB1075" s="476">
        <v>0</v>
      </c>
      <c r="AC1075" s="476">
        <v>0</v>
      </c>
      <c r="AD1075" s="476">
        <v>0</v>
      </c>
      <c r="AK1075"/>
      <c r="AL1075"/>
      <c r="AM1075"/>
      <c r="AN1075"/>
      <c r="AO1075"/>
      <c r="AP1075"/>
      <c r="AQ1075"/>
      <c r="AR1075"/>
    </row>
    <row r="1076" spans="1:44">
      <c r="A1076"/>
      <c r="B1076"/>
      <c r="C1076"/>
      <c r="D1076" s="605"/>
      <c r="E1076"/>
      <c r="F1076"/>
      <c r="G1076"/>
      <c r="H1076"/>
      <c r="I1076"/>
      <c r="J1076"/>
      <c r="K1076"/>
      <c r="L1076"/>
      <c r="M1076"/>
      <c r="N1076"/>
      <c r="O1076"/>
      <c r="P1076"/>
      <c r="Q1076"/>
      <c r="R1076"/>
      <c r="S1076"/>
      <c r="T1076" t="s">
        <v>597</v>
      </c>
      <c r="U1076" s="476">
        <v>0</v>
      </c>
      <c r="V1076" s="476">
        <v>0</v>
      </c>
      <c r="W1076" s="476">
        <v>0</v>
      </c>
      <c r="X1076"/>
      <c r="Y1076"/>
      <c r="Z1076" s="476">
        <v>0</v>
      </c>
      <c r="AA1076" s="476">
        <v>0</v>
      </c>
      <c r="AB1076" s="476">
        <v>0</v>
      </c>
      <c r="AC1076" s="476">
        <v>0</v>
      </c>
      <c r="AD1076" s="476">
        <v>0</v>
      </c>
      <c r="AK1076"/>
      <c r="AL1076"/>
      <c r="AM1076"/>
      <c r="AN1076"/>
      <c r="AO1076"/>
      <c r="AP1076"/>
      <c r="AQ1076"/>
      <c r="AR1076"/>
    </row>
    <row r="1077" spans="1:44">
      <c r="A1077"/>
      <c r="B1077"/>
      <c r="C1077"/>
      <c r="D1077" s="605"/>
      <c r="E1077"/>
      <c r="F1077"/>
      <c r="G1077"/>
      <c r="H1077"/>
      <c r="I1077"/>
      <c r="J1077"/>
      <c r="K1077"/>
      <c r="L1077"/>
      <c r="M1077"/>
      <c r="N1077"/>
      <c r="O1077"/>
      <c r="P1077"/>
      <c r="Q1077"/>
      <c r="R1077"/>
      <c r="S1077"/>
      <c r="T1077" t="s">
        <v>598</v>
      </c>
      <c r="U1077" s="476">
        <v>0</v>
      </c>
      <c r="V1077" s="476">
        <v>0</v>
      </c>
      <c r="W1077" s="476">
        <v>0</v>
      </c>
      <c r="X1077"/>
      <c r="Y1077"/>
      <c r="Z1077" s="476">
        <v>0</v>
      </c>
      <c r="AA1077" s="476">
        <v>0</v>
      </c>
      <c r="AB1077" s="476">
        <v>0</v>
      </c>
      <c r="AC1077" s="476">
        <v>0</v>
      </c>
      <c r="AD1077" s="476">
        <v>0</v>
      </c>
      <c r="AK1077"/>
      <c r="AL1077"/>
      <c r="AM1077"/>
      <c r="AN1077"/>
      <c r="AO1077"/>
      <c r="AP1077"/>
      <c r="AQ1077"/>
      <c r="AR1077"/>
    </row>
    <row r="1078" spans="1:44">
      <c r="A1078"/>
      <c r="B1078"/>
      <c r="C1078"/>
      <c r="D1078" s="605"/>
      <c r="E1078"/>
      <c r="F1078"/>
      <c r="G1078"/>
      <c r="H1078"/>
      <c r="I1078"/>
      <c r="J1078"/>
      <c r="K1078"/>
      <c r="L1078"/>
      <c r="M1078"/>
      <c r="N1078"/>
      <c r="O1078"/>
      <c r="P1078"/>
      <c r="Q1078"/>
      <c r="R1078"/>
      <c r="S1078"/>
      <c r="T1078" t="s">
        <v>599</v>
      </c>
      <c r="U1078" s="476">
        <v>0</v>
      </c>
      <c r="V1078" s="476">
        <v>0</v>
      </c>
      <c r="W1078" s="476">
        <v>0</v>
      </c>
      <c r="X1078"/>
      <c r="Y1078"/>
      <c r="Z1078" s="476">
        <v>0</v>
      </c>
      <c r="AA1078" s="476">
        <v>0</v>
      </c>
      <c r="AB1078" s="476">
        <v>0</v>
      </c>
      <c r="AC1078" s="476">
        <v>0</v>
      </c>
      <c r="AD1078" s="476">
        <v>0</v>
      </c>
      <c r="AK1078"/>
      <c r="AL1078"/>
      <c r="AM1078"/>
      <c r="AN1078"/>
      <c r="AO1078"/>
      <c r="AP1078"/>
      <c r="AQ1078"/>
      <c r="AR1078"/>
    </row>
    <row r="1079" spans="1:44">
      <c r="A1079"/>
      <c r="B1079"/>
      <c r="C1079"/>
      <c r="D1079" s="605"/>
      <c r="E1079"/>
      <c r="F1079"/>
      <c r="G1079"/>
      <c r="H1079"/>
      <c r="I1079"/>
      <c r="J1079"/>
      <c r="K1079"/>
      <c r="L1079"/>
      <c r="M1079"/>
      <c r="N1079"/>
      <c r="O1079"/>
      <c r="P1079"/>
      <c r="Q1079"/>
      <c r="R1079"/>
      <c r="S1079"/>
      <c r="T1079" t="s">
        <v>600</v>
      </c>
      <c r="U1079" s="476">
        <v>0</v>
      </c>
      <c r="V1079" s="476">
        <v>0</v>
      </c>
      <c r="W1079" s="476">
        <v>0</v>
      </c>
      <c r="X1079"/>
      <c r="Y1079"/>
      <c r="Z1079" s="476">
        <v>0</v>
      </c>
      <c r="AA1079" s="476">
        <v>0</v>
      </c>
      <c r="AB1079" s="476">
        <v>0</v>
      </c>
      <c r="AC1079" s="476">
        <v>0</v>
      </c>
      <c r="AD1079" s="476">
        <v>0</v>
      </c>
      <c r="AK1079"/>
      <c r="AL1079"/>
      <c r="AM1079"/>
      <c r="AN1079"/>
      <c r="AO1079"/>
      <c r="AP1079"/>
      <c r="AQ1079"/>
      <c r="AR1079"/>
    </row>
    <row r="1080" spans="1:44">
      <c r="A1080"/>
      <c r="B1080"/>
      <c r="C1080"/>
      <c r="D1080" s="605"/>
      <c r="E1080"/>
      <c r="F1080"/>
      <c r="G1080"/>
      <c r="H1080"/>
      <c r="I1080"/>
      <c r="J1080"/>
      <c r="K1080"/>
      <c r="L1080"/>
      <c r="M1080"/>
      <c r="N1080"/>
      <c r="O1080"/>
      <c r="P1080"/>
      <c r="Q1080"/>
      <c r="R1080"/>
      <c r="S1080"/>
      <c r="T1080" t="s">
        <v>601</v>
      </c>
      <c r="U1080" s="476">
        <v>0</v>
      </c>
      <c r="V1080" s="476">
        <v>0</v>
      </c>
      <c r="W1080" s="476">
        <v>0</v>
      </c>
      <c r="X1080"/>
      <c r="Y1080"/>
      <c r="Z1080" s="476">
        <v>0</v>
      </c>
      <c r="AA1080" s="476">
        <v>0</v>
      </c>
      <c r="AB1080" s="476">
        <v>0</v>
      </c>
      <c r="AC1080" s="476">
        <v>0</v>
      </c>
      <c r="AD1080" s="476">
        <v>0</v>
      </c>
      <c r="AK1080"/>
      <c r="AL1080"/>
      <c r="AM1080"/>
      <c r="AN1080"/>
      <c r="AO1080"/>
      <c r="AP1080"/>
      <c r="AQ1080"/>
      <c r="AR1080"/>
    </row>
    <row r="1081" spans="1:44">
      <c r="A1081"/>
      <c r="B1081"/>
      <c r="C1081"/>
      <c r="D1081" s="605"/>
      <c r="E1081"/>
      <c r="F1081"/>
      <c r="G1081"/>
      <c r="H1081"/>
      <c r="I1081"/>
      <c r="J1081"/>
      <c r="K1081"/>
      <c r="L1081"/>
      <c r="M1081"/>
      <c r="N1081"/>
      <c r="O1081"/>
      <c r="P1081"/>
      <c r="Q1081"/>
      <c r="R1081"/>
      <c r="S1081"/>
      <c r="T1081" t="s">
        <v>602</v>
      </c>
      <c r="U1081" s="476">
        <v>0</v>
      </c>
      <c r="V1081" s="476">
        <v>0</v>
      </c>
      <c r="W1081" s="476">
        <v>0</v>
      </c>
      <c r="X1081"/>
      <c r="Y1081"/>
      <c r="Z1081" s="476">
        <v>0</v>
      </c>
      <c r="AA1081" s="476">
        <v>0</v>
      </c>
      <c r="AB1081" s="476">
        <v>0</v>
      </c>
      <c r="AC1081" s="476">
        <v>0</v>
      </c>
      <c r="AD1081" s="476">
        <v>0</v>
      </c>
      <c r="AK1081"/>
      <c r="AL1081"/>
      <c r="AM1081"/>
      <c r="AN1081"/>
      <c r="AO1081"/>
      <c r="AP1081"/>
      <c r="AQ1081"/>
      <c r="AR1081"/>
    </row>
    <row r="1082" spans="1:44">
      <c r="A1082"/>
      <c r="B1082"/>
      <c r="C1082"/>
      <c r="D1082" s="605"/>
      <c r="E1082"/>
      <c r="F1082"/>
      <c r="G1082"/>
      <c r="H1082"/>
      <c r="I1082"/>
      <c r="J1082"/>
      <c r="K1082"/>
      <c r="L1082"/>
      <c r="M1082"/>
      <c r="N1082"/>
      <c r="O1082"/>
      <c r="P1082"/>
      <c r="Q1082"/>
      <c r="R1082"/>
      <c r="S1082"/>
      <c r="T1082" t="s">
        <v>603</v>
      </c>
      <c r="U1082" s="476">
        <v>0</v>
      </c>
      <c r="V1082" s="476">
        <v>0</v>
      </c>
      <c r="W1082" s="476">
        <v>0</v>
      </c>
      <c r="X1082"/>
      <c r="Y1082"/>
      <c r="Z1082" s="476">
        <v>0</v>
      </c>
      <c r="AA1082" s="476">
        <v>0</v>
      </c>
      <c r="AB1082" s="476">
        <v>0</v>
      </c>
      <c r="AC1082" s="476">
        <v>0</v>
      </c>
      <c r="AD1082" s="476">
        <v>0</v>
      </c>
      <c r="AK1082"/>
      <c r="AL1082"/>
      <c r="AM1082"/>
      <c r="AN1082"/>
      <c r="AO1082"/>
      <c r="AP1082"/>
      <c r="AQ1082"/>
      <c r="AR1082"/>
    </row>
    <row r="1083" spans="1:44">
      <c r="A1083"/>
      <c r="B1083"/>
      <c r="C1083"/>
      <c r="D1083" s="605"/>
      <c r="E1083"/>
      <c r="F1083"/>
      <c r="G1083"/>
      <c r="H1083"/>
      <c r="I1083"/>
      <c r="J1083"/>
      <c r="K1083"/>
      <c r="L1083"/>
      <c r="M1083"/>
      <c r="N1083"/>
      <c r="O1083"/>
      <c r="P1083"/>
      <c r="Q1083"/>
      <c r="R1083"/>
      <c r="S1083"/>
      <c r="T1083" t="s">
        <v>604</v>
      </c>
      <c r="U1083" s="476">
        <v>0</v>
      </c>
      <c r="V1083" s="476">
        <v>0</v>
      </c>
      <c r="W1083" s="476">
        <v>0</v>
      </c>
      <c r="X1083"/>
      <c r="Y1083"/>
      <c r="Z1083" s="476">
        <v>0</v>
      </c>
      <c r="AA1083" s="476">
        <v>0</v>
      </c>
      <c r="AB1083" s="476">
        <v>0</v>
      </c>
      <c r="AC1083" s="476">
        <v>0</v>
      </c>
      <c r="AD1083" s="476">
        <v>0</v>
      </c>
      <c r="AK1083"/>
      <c r="AL1083"/>
      <c r="AM1083"/>
      <c r="AN1083"/>
      <c r="AO1083"/>
      <c r="AP1083"/>
      <c r="AQ1083"/>
      <c r="AR1083"/>
    </row>
    <row r="1084" spans="1:44">
      <c r="A1084"/>
      <c r="B1084"/>
      <c r="C1084"/>
      <c r="D1084" s="605"/>
      <c r="E1084"/>
      <c r="F1084"/>
      <c r="G1084"/>
      <c r="H1084"/>
      <c r="I1084"/>
      <c r="J1084"/>
      <c r="K1084"/>
      <c r="L1084"/>
      <c r="M1084"/>
      <c r="N1084"/>
      <c r="O1084"/>
      <c r="P1084"/>
      <c r="Q1084"/>
      <c r="R1084"/>
      <c r="S1084"/>
      <c r="T1084" t="s">
        <v>605</v>
      </c>
      <c r="U1084" s="476">
        <v>0</v>
      </c>
      <c r="V1084" s="476">
        <v>0</v>
      </c>
      <c r="W1084" s="476">
        <v>0</v>
      </c>
      <c r="X1084"/>
      <c r="Y1084"/>
      <c r="Z1084" s="476">
        <v>0</v>
      </c>
      <c r="AA1084" s="476">
        <v>0</v>
      </c>
      <c r="AB1084" s="476">
        <v>0</v>
      </c>
      <c r="AC1084" s="476">
        <v>0</v>
      </c>
      <c r="AD1084" s="476">
        <v>0</v>
      </c>
      <c r="AK1084"/>
      <c r="AL1084"/>
      <c r="AM1084"/>
      <c r="AN1084"/>
      <c r="AO1084"/>
      <c r="AP1084"/>
      <c r="AQ1084"/>
      <c r="AR1084"/>
    </row>
    <row r="1085" spans="1:44">
      <c r="A1085"/>
      <c r="B1085"/>
      <c r="C1085"/>
      <c r="D1085" s="605"/>
      <c r="E1085"/>
      <c r="F1085"/>
      <c r="G1085"/>
      <c r="H1085"/>
      <c r="I1085"/>
      <c r="J1085"/>
      <c r="K1085"/>
      <c r="L1085"/>
      <c r="M1085"/>
      <c r="N1085"/>
      <c r="O1085"/>
      <c r="P1085"/>
      <c r="Q1085"/>
      <c r="R1085"/>
      <c r="S1085"/>
      <c r="T1085" t="s">
        <v>606</v>
      </c>
      <c r="U1085" s="476">
        <v>0</v>
      </c>
      <c r="V1085" s="476">
        <v>0</v>
      </c>
      <c r="W1085" s="476">
        <v>0</v>
      </c>
      <c r="X1085"/>
      <c r="Y1085"/>
      <c r="Z1085" s="476">
        <v>0</v>
      </c>
      <c r="AA1085" s="476">
        <v>0</v>
      </c>
      <c r="AB1085" s="476">
        <v>0</v>
      </c>
      <c r="AC1085" s="476">
        <v>0</v>
      </c>
      <c r="AD1085" s="476">
        <v>0</v>
      </c>
      <c r="AK1085"/>
      <c r="AL1085"/>
      <c r="AM1085"/>
      <c r="AN1085"/>
      <c r="AO1085"/>
      <c r="AP1085"/>
      <c r="AQ1085"/>
      <c r="AR1085"/>
    </row>
    <row r="1086" spans="1:44">
      <c r="A1086"/>
      <c r="B1086"/>
      <c r="C1086"/>
      <c r="D1086" s="605"/>
      <c r="E1086"/>
      <c r="F1086"/>
      <c r="G1086"/>
      <c r="H1086"/>
      <c r="I1086"/>
      <c r="J1086"/>
      <c r="K1086"/>
      <c r="L1086"/>
      <c r="M1086"/>
      <c r="N1086"/>
      <c r="O1086"/>
      <c r="P1086"/>
      <c r="Q1086"/>
      <c r="R1086"/>
      <c r="S1086"/>
      <c r="T1086" t="s">
        <v>607</v>
      </c>
      <c r="U1086" s="476">
        <v>0</v>
      </c>
      <c r="V1086" s="476">
        <v>0</v>
      </c>
      <c r="W1086" s="476">
        <v>0</v>
      </c>
      <c r="X1086"/>
      <c r="Y1086"/>
      <c r="Z1086" s="476">
        <v>0</v>
      </c>
      <c r="AA1086" s="476">
        <v>0</v>
      </c>
      <c r="AB1086" s="476">
        <v>0</v>
      </c>
      <c r="AC1086" s="476">
        <v>0</v>
      </c>
      <c r="AD1086" s="476">
        <v>0</v>
      </c>
      <c r="AK1086"/>
      <c r="AL1086"/>
      <c r="AM1086"/>
      <c r="AN1086"/>
      <c r="AO1086"/>
      <c r="AP1086"/>
      <c r="AQ1086"/>
      <c r="AR1086"/>
    </row>
    <row r="1087" spans="1:44">
      <c r="A1087"/>
      <c r="B1087"/>
      <c r="C1087"/>
      <c r="D1087" s="605"/>
      <c r="E1087"/>
      <c r="F1087"/>
      <c r="G1087"/>
      <c r="H1087"/>
      <c r="I1087"/>
      <c r="J1087"/>
      <c r="K1087"/>
      <c r="L1087"/>
      <c r="M1087"/>
      <c r="N1087"/>
      <c r="O1087"/>
      <c r="P1087"/>
      <c r="Q1087"/>
      <c r="R1087"/>
      <c r="S1087"/>
      <c r="T1087" t="s">
        <v>608</v>
      </c>
      <c r="U1087" s="476">
        <v>2414690335.6100001</v>
      </c>
      <c r="V1087" s="476">
        <v>200488795.23780003</v>
      </c>
      <c r="W1087" s="476">
        <v>2214201540.3721995</v>
      </c>
      <c r="X1087"/>
      <c r="Y1087"/>
      <c r="Z1087" s="476">
        <v>2013618751.9127014</v>
      </c>
      <c r="AA1087" s="476">
        <v>59529880.082205802</v>
      </c>
      <c r="AB1087" s="476">
        <v>166420898.59979972</v>
      </c>
      <c r="AC1087" s="476">
        <v>175120805.01529354</v>
      </c>
      <c r="AD1087" s="476">
        <v>0</v>
      </c>
      <c r="AK1087"/>
      <c r="AL1087"/>
      <c r="AM1087"/>
      <c r="AN1087"/>
      <c r="AO1087"/>
      <c r="AP1087"/>
      <c r="AQ1087"/>
      <c r="AR1087"/>
    </row>
    <row r="1088" spans="1:44">
      <c r="A1088"/>
      <c r="B1088"/>
      <c r="C1088"/>
      <c r="D1088" s="605"/>
      <c r="E1088"/>
      <c r="F1088"/>
      <c r="G1088"/>
      <c r="H1088"/>
      <c r="I1088"/>
      <c r="J1088"/>
      <c r="K1088"/>
      <c r="L1088"/>
      <c r="M1088"/>
      <c r="N1088"/>
      <c r="O1088"/>
      <c r="P1088"/>
      <c r="Q1088"/>
      <c r="R1088"/>
      <c r="S1088"/>
      <c r="T1088" t="s">
        <v>609</v>
      </c>
      <c r="U1088" s="476">
        <v>0</v>
      </c>
      <c r="V1088" s="476">
        <v>0</v>
      </c>
      <c r="W1088" s="476">
        <v>0</v>
      </c>
      <c r="X1088"/>
      <c r="Y1088"/>
      <c r="Z1088" s="476">
        <v>0</v>
      </c>
      <c r="AA1088" s="476">
        <v>0</v>
      </c>
      <c r="AB1088" s="476">
        <v>0</v>
      </c>
      <c r="AC1088" s="476">
        <v>0</v>
      </c>
      <c r="AD1088" s="476">
        <v>0</v>
      </c>
      <c r="AK1088"/>
      <c r="AL1088"/>
      <c r="AM1088"/>
      <c r="AN1088"/>
      <c r="AO1088"/>
      <c r="AP1088"/>
      <c r="AQ1088"/>
      <c r="AR1088"/>
    </row>
    <row r="1089" spans="1:44">
      <c r="A1089"/>
      <c r="B1089"/>
      <c r="C1089"/>
      <c r="D1089" s="605"/>
      <c r="E1089"/>
      <c r="F1089"/>
      <c r="G1089"/>
      <c r="H1089"/>
      <c r="I1089"/>
      <c r="J1089"/>
      <c r="K1089"/>
      <c r="L1089"/>
      <c r="M1089"/>
      <c r="N1089"/>
      <c r="O1089"/>
      <c r="P1089"/>
      <c r="Q1089"/>
      <c r="R1089"/>
      <c r="S1089"/>
      <c r="T1089" t="s">
        <v>610</v>
      </c>
      <c r="U1089" s="476">
        <v>17922998.690000001</v>
      </c>
      <c r="V1089" s="476">
        <v>0</v>
      </c>
      <c r="W1089" s="476">
        <v>17922998.690000001</v>
      </c>
      <c r="X1089"/>
      <c r="Y1089"/>
      <c r="Z1089" s="476">
        <v>15058903.499338001</v>
      </c>
      <c r="AA1089" s="476">
        <v>0</v>
      </c>
      <c r="AB1089" s="476">
        <v>1439007.8177639996</v>
      </c>
      <c r="AC1089" s="476">
        <v>1425087.3728979996</v>
      </c>
      <c r="AD1089" s="476">
        <v>0</v>
      </c>
      <c r="AK1089"/>
      <c r="AL1089"/>
      <c r="AM1089"/>
      <c r="AN1089"/>
      <c r="AO1089"/>
      <c r="AP1089"/>
      <c r="AQ1089"/>
      <c r="AR1089"/>
    </row>
    <row r="1090" spans="1:44">
      <c r="A1090"/>
      <c r="B1090"/>
      <c r="C1090"/>
      <c r="D1090" s="605"/>
      <c r="E1090"/>
      <c r="F1090"/>
      <c r="G1090"/>
      <c r="H1090"/>
      <c r="I1090"/>
      <c r="J1090"/>
      <c r="K1090"/>
      <c r="L1090"/>
      <c r="M1090"/>
      <c r="N1090"/>
      <c r="O1090"/>
      <c r="P1090"/>
      <c r="Q1090"/>
      <c r="R1090"/>
      <c r="S1090"/>
      <c r="T1090" t="s">
        <v>611</v>
      </c>
      <c r="U1090" s="476">
        <v>0</v>
      </c>
      <c r="V1090" s="476">
        <v>0</v>
      </c>
      <c r="W1090" s="476">
        <v>0</v>
      </c>
      <c r="X1090"/>
      <c r="Y1090"/>
      <c r="Z1090" s="476">
        <v>0</v>
      </c>
      <c r="AA1090" s="476">
        <v>0</v>
      </c>
      <c r="AB1090" s="476">
        <v>0</v>
      </c>
      <c r="AC1090" s="476">
        <v>0</v>
      </c>
      <c r="AD1090" s="476">
        <v>0</v>
      </c>
      <c r="AK1090"/>
      <c r="AL1090"/>
      <c r="AM1090"/>
      <c r="AN1090"/>
      <c r="AO1090"/>
      <c r="AP1090"/>
      <c r="AQ1090"/>
      <c r="AR1090"/>
    </row>
    <row r="1091" spans="1:44">
      <c r="A1091"/>
      <c r="B1091"/>
      <c r="C1091"/>
      <c r="D1091" s="605"/>
      <c r="E1091"/>
      <c r="F1091"/>
      <c r="G1091"/>
      <c r="H1091"/>
      <c r="I1091"/>
      <c r="J1091"/>
      <c r="K1091"/>
      <c r="L1091"/>
      <c r="M1091"/>
      <c r="N1091"/>
      <c r="O1091"/>
      <c r="P1091"/>
      <c r="Q1091"/>
      <c r="R1091"/>
      <c r="S1091"/>
      <c r="T1091" t="s">
        <v>612</v>
      </c>
      <c r="U1091" s="476">
        <v>4314554.7299999995</v>
      </c>
      <c r="V1091" s="476">
        <v>0</v>
      </c>
      <c r="W1091" s="476">
        <v>4314554.7299999995</v>
      </c>
      <c r="X1091"/>
      <c r="Y1091"/>
      <c r="Z1091" s="476">
        <v>3625088.8841459998</v>
      </c>
      <c r="AA1091" s="476">
        <v>0</v>
      </c>
      <c r="AB1091" s="476">
        <v>344732.92292699986</v>
      </c>
      <c r="AC1091" s="476">
        <v>344732.92292699986</v>
      </c>
      <c r="AD1091" s="476">
        <v>0</v>
      </c>
      <c r="AK1091"/>
      <c r="AL1091"/>
      <c r="AM1091"/>
      <c r="AN1091"/>
      <c r="AO1091"/>
      <c r="AP1091"/>
      <c r="AQ1091"/>
      <c r="AR1091"/>
    </row>
    <row r="1092" spans="1:44">
      <c r="A1092"/>
      <c r="B1092"/>
      <c r="C1092"/>
      <c r="D1092" s="605"/>
      <c r="E1092"/>
      <c r="F1092"/>
      <c r="G1092"/>
      <c r="H1092"/>
      <c r="I1092"/>
      <c r="J1092"/>
      <c r="K1092"/>
      <c r="L1092"/>
      <c r="M1092"/>
      <c r="N1092"/>
      <c r="O1092"/>
      <c r="P1092"/>
      <c r="Q1092"/>
      <c r="R1092"/>
      <c r="S1092"/>
      <c r="T1092" t="s">
        <v>613</v>
      </c>
      <c r="U1092" s="476">
        <v>0</v>
      </c>
      <c r="V1092" s="476">
        <v>0</v>
      </c>
      <c r="W1092" s="476">
        <v>0</v>
      </c>
      <c r="X1092"/>
      <c r="Y1092"/>
      <c r="Z1092" s="476">
        <v>0</v>
      </c>
      <c r="AA1092" s="476">
        <v>0</v>
      </c>
      <c r="AB1092" s="476">
        <v>0</v>
      </c>
      <c r="AC1092" s="476">
        <v>0</v>
      </c>
      <c r="AD1092" s="476">
        <v>0</v>
      </c>
      <c r="AK1092"/>
      <c r="AL1092"/>
      <c r="AM1092"/>
      <c r="AN1092"/>
      <c r="AO1092"/>
      <c r="AP1092"/>
      <c r="AQ1092"/>
      <c r="AR1092"/>
    </row>
    <row r="1093" spans="1:44">
      <c r="A1093"/>
      <c r="B1093"/>
      <c r="C1093"/>
      <c r="D1093" s="605"/>
      <c r="E1093"/>
      <c r="F1093"/>
      <c r="G1093"/>
      <c r="H1093"/>
      <c r="I1093"/>
      <c r="J1093"/>
      <c r="K1093"/>
      <c r="L1093"/>
      <c r="M1093"/>
      <c r="N1093"/>
      <c r="O1093"/>
      <c r="P1093"/>
      <c r="Q1093"/>
      <c r="R1093"/>
      <c r="S1093"/>
      <c r="T1093" t="s">
        <v>614</v>
      </c>
      <c r="U1093" s="476">
        <v>0</v>
      </c>
      <c r="V1093" s="476">
        <v>0</v>
      </c>
      <c r="W1093" s="476">
        <v>0</v>
      </c>
      <c r="X1093"/>
      <c r="Y1093"/>
      <c r="Z1093" s="476">
        <v>0</v>
      </c>
      <c r="AA1093" s="476">
        <v>0</v>
      </c>
      <c r="AB1093" s="476">
        <v>0</v>
      </c>
      <c r="AC1093" s="476">
        <v>0</v>
      </c>
      <c r="AD1093" s="476">
        <v>0</v>
      </c>
      <c r="AK1093"/>
      <c r="AL1093"/>
      <c r="AM1093"/>
      <c r="AN1093"/>
      <c r="AO1093"/>
      <c r="AP1093"/>
      <c r="AQ1093"/>
      <c r="AR1093"/>
    </row>
    <row r="1094" spans="1:44">
      <c r="A1094"/>
      <c r="B1094"/>
      <c r="C1094"/>
      <c r="D1094" s="605"/>
      <c r="E1094"/>
      <c r="F1094"/>
      <c r="G1094"/>
      <c r="H1094"/>
      <c r="I1094"/>
      <c r="J1094"/>
      <c r="K1094"/>
      <c r="L1094"/>
      <c r="M1094"/>
      <c r="N1094"/>
      <c r="O1094"/>
      <c r="P1094"/>
      <c r="Q1094"/>
      <c r="R1094"/>
      <c r="S1094"/>
      <c r="T1094" t="s">
        <v>615</v>
      </c>
      <c r="U1094" s="476">
        <v>0</v>
      </c>
      <c r="V1094" s="476">
        <v>0</v>
      </c>
      <c r="W1094" s="476">
        <v>0</v>
      </c>
      <c r="X1094"/>
      <c r="Y1094"/>
      <c r="Z1094" s="476">
        <v>0</v>
      </c>
      <c r="AA1094" s="476">
        <v>0</v>
      </c>
      <c r="AB1094" s="476">
        <v>0</v>
      </c>
      <c r="AC1094" s="476">
        <v>0</v>
      </c>
      <c r="AD1094" s="476">
        <v>0</v>
      </c>
      <c r="AK1094"/>
      <c r="AL1094"/>
      <c r="AM1094"/>
      <c r="AN1094"/>
      <c r="AO1094"/>
      <c r="AP1094"/>
      <c r="AQ1094"/>
      <c r="AR1094"/>
    </row>
    <row r="1095" spans="1:44">
      <c r="A1095"/>
      <c r="B1095"/>
      <c r="C1095"/>
      <c r="D1095" s="605"/>
      <c r="E1095"/>
      <c r="F1095"/>
      <c r="G1095"/>
      <c r="H1095"/>
      <c r="I1095"/>
      <c r="J1095"/>
      <c r="K1095"/>
      <c r="L1095"/>
      <c r="M1095"/>
      <c r="N1095"/>
      <c r="O1095"/>
      <c r="P1095"/>
      <c r="Q1095"/>
      <c r="R1095"/>
      <c r="S1095"/>
      <c r="T1095" t="s">
        <v>616</v>
      </c>
      <c r="U1095" s="476">
        <v>0</v>
      </c>
      <c r="V1095" s="476">
        <v>0</v>
      </c>
      <c r="W1095" s="476">
        <v>0</v>
      </c>
      <c r="X1095"/>
      <c r="Y1095"/>
      <c r="Z1095" s="476">
        <v>0</v>
      </c>
      <c r="AA1095" s="476">
        <v>0</v>
      </c>
      <c r="AB1095" s="476">
        <v>0</v>
      </c>
      <c r="AC1095" s="476">
        <v>0</v>
      </c>
      <c r="AD1095" s="476">
        <v>0</v>
      </c>
      <c r="AK1095"/>
      <c r="AL1095"/>
      <c r="AM1095"/>
      <c r="AN1095"/>
      <c r="AO1095"/>
      <c r="AP1095"/>
      <c r="AQ1095"/>
      <c r="AR1095"/>
    </row>
    <row r="1096" spans="1:44">
      <c r="A1096"/>
      <c r="B1096"/>
      <c r="C1096"/>
      <c r="D1096" s="605"/>
      <c r="E1096"/>
      <c r="F1096"/>
      <c r="G1096"/>
      <c r="H1096"/>
      <c r="I1096"/>
      <c r="J1096"/>
      <c r="K1096"/>
      <c r="L1096"/>
      <c r="M1096"/>
      <c r="N1096"/>
      <c r="O1096"/>
      <c r="P1096"/>
      <c r="Q1096"/>
      <c r="R1096"/>
      <c r="S1096"/>
      <c r="T1096" t="s">
        <v>617</v>
      </c>
      <c r="U1096" s="476">
        <v>0</v>
      </c>
      <c r="V1096" s="476">
        <v>0</v>
      </c>
      <c r="W1096" s="476">
        <v>0</v>
      </c>
      <c r="X1096"/>
      <c r="Y1096"/>
      <c r="Z1096" s="476">
        <v>0</v>
      </c>
      <c r="AA1096" s="476">
        <v>0</v>
      </c>
      <c r="AB1096" s="476">
        <v>0</v>
      </c>
      <c r="AC1096" s="476">
        <v>0</v>
      </c>
      <c r="AD1096" s="476">
        <v>0</v>
      </c>
      <c r="AK1096"/>
      <c r="AL1096"/>
      <c r="AM1096"/>
      <c r="AN1096"/>
      <c r="AO1096"/>
      <c r="AP1096"/>
      <c r="AQ1096"/>
      <c r="AR1096"/>
    </row>
    <row r="1097" spans="1:44">
      <c r="A1097"/>
      <c r="B1097"/>
      <c r="C1097"/>
      <c r="D1097" s="605"/>
      <c r="E1097"/>
      <c r="F1097"/>
      <c r="G1097"/>
      <c r="H1097"/>
      <c r="I1097"/>
      <c r="J1097"/>
      <c r="K1097"/>
      <c r="L1097"/>
      <c r="M1097"/>
      <c r="N1097"/>
      <c r="O1097"/>
      <c r="P1097"/>
      <c r="Q1097"/>
      <c r="R1097"/>
      <c r="S1097"/>
      <c r="T1097" t="s">
        <v>618</v>
      </c>
      <c r="U1097" s="476">
        <v>0</v>
      </c>
      <c r="V1097" s="476">
        <v>0</v>
      </c>
      <c r="W1097" s="476">
        <v>0</v>
      </c>
      <c r="X1097"/>
      <c r="Y1097"/>
      <c r="Z1097" s="476">
        <v>0</v>
      </c>
      <c r="AA1097" s="476">
        <v>0</v>
      </c>
      <c r="AB1097" s="476">
        <v>0</v>
      </c>
      <c r="AC1097" s="476">
        <v>0</v>
      </c>
      <c r="AD1097" s="476">
        <v>0</v>
      </c>
      <c r="AK1097"/>
      <c r="AL1097"/>
      <c r="AM1097"/>
      <c r="AN1097"/>
      <c r="AO1097"/>
      <c r="AP1097"/>
      <c r="AQ1097"/>
      <c r="AR1097"/>
    </row>
    <row r="1098" spans="1:44">
      <c r="A1098"/>
      <c r="B1098"/>
      <c r="C1098"/>
      <c r="D1098" s="605"/>
      <c r="E1098"/>
      <c r="F1098"/>
      <c r="G1098"/>
      <c r="H1098"/>
      <c r="I1098"/>
      <c r="J1098"/>
      <c r="K1098"/>
      <c r="L1098"/>
      <c r="M1098"/>
      <c r="N1098"/>
      <c r="O1098"/>
      <c r="P1098"/>
      <c r="Q1098"/>
      <c r="R1098"/>
      <c r="S1098"/>
      <c r="T1098" t="s">
        <v>619</v>
      </c>
      <c r="U1098" s="476">
        <v>0</v>
      </c>
      <c r="V1098" s="476">
        <v>0</v>
      </c>
      <c r="W1098" s="476">
        <v>0</v>
      </c>
      <c r="X1098"/>
      <c r="Y1098"/>
      <c r="Z1098" s="476">
        <v>0</v>
      </c>
      <c r="AA1098" s="476">
        <v>0</v>
      </c>
      <c r="AB1098" s="476">
        <v>0</v>
      </c>
      <c r="AC1098" s="476">
        <v>0</v>
      </c>
      <c r="AD1098" s="476">
        <v>0</v>
      </c>
      <c r="AK1098"/>
      <c r="AL1098"/>
      <c r="AM1098"/>
      <c r="AN1098"/>
      <c r="AO1098"/>
      <c r="AP1098"/>
      <c r="AQ1098"/>
      <c r="AR1098"/>
    </row>
    <row r="1099" spans="1:44">
      <c r="A1099"/>
      <c r="B1099"/>
      <c r="C1099"/>
      <c r="D1099" s="605"/>
      <c r="E1099"/>
      <c r="F1099"/>
      <c r="G1099"/>
      <c r="H1099"/>
      <c r="I1099"/>
      <c r="J1099"/>
      <c r="K1099"/>
      <c r="L1099"/>
      <c r="M1099"/>
      <c r="N1099"/>
      <c r="O1099"/>
      <c r="P1099"/>
      <c r="Q1099"/>
      <c r="R1099"/>
      <c r="S1099"/>
      <c r="T1099" t="s">
        <v>620</v>
      </c>
      <c r="U1099" s="476">
        <v>0</v>
      </c>
      <c r="V1099" s="476">
        <v>0</v>
      </c>
      <c r="W1099" s="476">
        <v>0</v>
      </c>
      <c r="X1099"/>
      <c r="Y1099"/>
      <c r="Z1099" s="476">
        <v>0</v>
      </c>
      <c r="AA1099" s="476">
        <v>0</v>
      </c>
      <c r="AB1099" s="476">
        <v>0</v>
      </c>
      <c r="AC1099" s="476">
        <v>0</v>
      </c>
      <c r="AD1099" s="476">
        <v>0</v>
      </c>
      <c r="AK1099"/>
      <c r="AL1099"/>
      <c r="AM1099"/>
      <c r="AN1099"/>
      <c r="AO1099"/>
      <c r="AP1099"/>
      <c r="AQ1099"/>
      <c r="AR1099"/>
    </row>
    <row r="1100" spans="1:44">
      <c r="A1100"/>
      <c r="B1100"/>
      <c r="C1100"/>
      <c r="D1100" s="605"/>
      <c r="E1100"/>
      <c r="F1100"/>
      <c r="G1100"/>
      <c r="H1100"/>
      <c r="I1100"/>
      <c r="J1100"/>
      <c r="K1100"/>
      <c r="L1100"/>
      <c r="M1100"/>
      <c r="N1100"/>
      <c r="O1100"/>
      <c r="P1100"/>
      <c r="Q1100"/>
      <c r="R1100"/>
      <c r="S1100"/>
      <c r="T1100" t="s">
        <v>621</v>
      </c>
      <c r="U1100" s="476">
        <v>0</v>
      </c>
      <c r="V1100" s="476">
        <v>0</v>
      </c>
      <c r="W1100" s="476">
        <v>0</v>
      </c>
      <c r="X1100"/>
      <c r="Y1100"/>
      <c r="Z1100" s="476">
        <v>0</v>
      </c>
      <c r="AA1100" s="476">
        <v>0</v>
      </c>
      <c r="AB1100" s="476">
        <v>0</v>
      </c>
      <c r="AC1100" s="476">
        <v>0</v>
      </c>
      <c r="AD1100" s="476">
        <v>0</v>
      </c>
      <c r="AK1100"/>
      <c r="AL1100"/>
      <c r="AM1100"/>
      <c r="AN1100"/>
      <c r="AO1100"/>
      <c r="AP1100"/>
      <c r="AQ1100"/>
      <c r="AR1100"/>
    </row>
    <row r="1101" spans="1:44">
      <c r="A1101"/>
      <c r="B1101"/>
      <c r="C1101"/>
      <c r="D1101" s="605"/>
      <c r="E1101"/>
      <c r="F1101"/>
      <c r="G1101"/>
      <c r="H1101"/>
      <c r="I1101"/>
      <c r="J1101"/>
      <c r="K1101"/>
      <c r="L1101"/>
      <c r="M1101"/>
      <c r="N1101"/>
      <c r="O1101"/>
      <c r="P1101"/>
      <c r="Q1101"/>
      <c r="R1101"/>
      <c r="S1101"/>
      <c r="T1101" t="s">
        <v>622</v>
      </c>
      <c r="U1101" s="476">
        <v>0</v>
      </c>
      <c r="V1101" s="476">
        <v>0</v>
      </c>
      <c r="W1101" s="476">
        <v>0</v>
      </c>
      <c r="X1101"/>
      <c r="Y1101"/>
      <c r="Z1101" s="476">
        <v>0</v>
      </c>
      <c r="AA1101" s="476">
        <v>0</v>
      </c>
      <c r="AB1101" s="476">
        <v>0</v>
      </c>
      <c r="AC1101" s="476">
        <v>0</v>
      </c>
      <c r="AD1101" s="476">
        <v>0</v>
      </c>
      <c r="AK1101"/>
      <c r="AL1101"/>
      <c r="AM1101"/>
      <c r="AN1101"/>
      <c r="AO1101"/>
      <c r="AP1101"/>
      <c r="AQ1101"/>
      <c r="AR1101"/>
    </row>
    <row r="1102" spans="1:44">
      <c r="A1102"/>
      <c r="B1102"/>
      <c r="C1102"/>
      <c r="D1102" s="605"/>
      <c r="E1102"/>
      <c r="F1102"/>
      <c r="G1102"/>
      <c r="H1102"/>
      <c r="I1102"/>
      <c r="J1102"/>
      <c r="K1102"/>
      <c r="L1102"/>
      <c r="M1102"/>
      <c r="N1102"/>
      <c r="O1102"/>
      <c r="P1102"/>
      <c r="Q1102"/>
      <c r="R1102"/>
      <c r="S1102"/>
      <c r="T1102" t="s">
        <v>623</v>
      </c>
      <c r="U1102" s="476">
        <v>0</v>
      </c>
      <c r="V1102" s="476">
        <v>0</v>
      </c>
      <c r="W1102" s="476">
        <v>0</v>
      </c>
      <c r="X1102"/>
      <c r="Y1102"/>
      <c r="Z1102" s="476">
        <v>0</v>
      </c>
      <c r="AA1102" s="476">
        <v>0</v>
      </c>
      <c r="AB1102" s="476">
        <v>0</v>
      </c>
      <c r="AC1102" s="476">
        <v>0</v>
      </c>
      <c r="AD1102" s="476">
        <v>0</v>
      </c>
      <c r="AK1102"/>
      <c r="AL1102"/>
      <c r="AM1102"/>
      <c r="AN1102"/>
      <c r="AO1102"/>
      <c r="AP1102"/>
      <c r="AQ1102"/>
      <c r="AR1102"/>
    </row>
    <row r="1103" spans="1:44">
      <c r="A1103"/>
      <c r="B1103"/>
      <c r="C1103"/>
      <c r="D1103" s="605"/>
      <c r="E1103"/>
      <c r="F1103"/>
      <c r="G1103"/>
      <c r="H1103"/>
      <c r="I1103"/>
      <c r="J1103"/>
      <c r="K1103"/>
      <c r="L1103"/>
      <c r="M1103"/>
      <c r="N1103"/>
      <c r="O1103"/>
      <c r="P1103"/>
      <c r="Q1103"/>
      <c r="R1103"/>
      <c r="S1103"/>
      <c r="T1103" t="s">
        <v>624</v>
      </c>
      <c r="U1103" s="476">
        <v>0</v>
      </c>
      <c r="V1103" s="476">
        <v>0</v>
      </c>
      <c r="W1103" s="476">
        <v>0</v>
      </c>
      <c r="X1103"/>
      <c r="Y1103"/>
      <c r="Z1103" s="476">
        <v>0</v>
      </c>
      <c r="AA1103" s="476">
        <v>0</v>
      </c>
      <c r="AB1103" s="476">
        <v>0</v>
      </c>
      <c r="AC1103" s="476">
        <v>0</v>
      </c>
      <c r="AD1103" s="476">
        <v>0</v>
      </c>
      <c r="AK1103"/>
      <c r="AL1103"/>
      <c r="AM1103"/>
      <c r="AN1103"/>
      <c r="AO1103"/>
      <c r="AP1103"/>
      <c r="AQ1103"/>
      <c r="AR1103"/>
    </row>
    <row r="1104" spans="1:44">
      <c r="A1104"/>
      <c r="B1104"/>
      <c r="C1104"/>
      <c r="D1104" s="605"/>
      <c r="E1104"/>
      <c r="F1104"/>
      <c r="G1104"/>
      <c r="H1104"/>
      <c r="I1104"/>
      <c r="J1104"/>
      <c r="K1104"/>
      <c r="L1104"/>
      <c r="M1104"/>
      <c r="N1104"/>
      <c r="O1104"/>
      <c r="P1104"/>
      <c r="Q1104"/>
      <c r="R1104"/>
      <c r="S1104"/>
      <c r="T1104" t="s">
        <v>625</v>
      </c>
      <c r="U1104" s="476">
        <v>0</v>
      </c>
      <c r="V1104" s="476">
        <v>0</v>
      </c>
      <c r="W1104" s="476">
        <v>0</v>
      </c>
      <c r="X1104"/>
      <c r="Y1104"/>
      <c r="Z1104" s="476">
        <v>0</v>
      </c>
      <c r="AA1104" s="476">
        <v>0</v>
      </c>
      <c r="AB1104" s="476">
        <v>0</v>
      </c>
      <c r="AC1104" s="476">
        <v>0</v>
      </c>
      <c r="AD1104" s="476">
        <v>0</v>
      </c>
      <c r="AK1104"/>
      <c r="AL1104"/>
      <c r="AM1104"/>
      <c r="AN1104"/>
      <c r="AO1104"/>
      <c r="AP1104"/>
      <c r="AQ1104"/>
      <c r="AR1104"/>
    </row>
    <row r="1105" spans="1:44">
      <c r="A1105"/>
      <c r="B1105"/>
      <c r="C1105"/>
      <c r="D1105" s="605"/>
      <c r="E1105"/>
      <c r="F1105"/>
      <c r="G1105"/>
      <c r="H1105"/>
      <c r="I1105"/>
      <c r="J1105"/>
      <c r="K1105"/>
      <c r="L1105"/>
      <c r="M1105"/>
      <c r="N1105"/>
      <c r="O1105"/>
      <c r="P1105"/>
      <c r="Q1105"/>
      <c r="R1105"/>
      <c r="S1105"/>
      <c r="T1105" t="s">
        <v>626</v>
      </c>
      <c r="U1105" s="476">
        <v>0</v>
      </c>
      <c r="V1105" s="476">
        <v>0</v>
      </c>
      <c r="W1105" s="476">
        <v>0</v>
      </c>
      <c r="X1105"/>
      <c r="Y1105"/>
      <c r="Z1105" s="476">
        <v>0</v>
      </c>
      <c r="AA1105" s="476">
        <v>0</v>
      </c>
      <c r="AB1105" s="476">
        <v>0</v>
      </c>
      <c r="AC1105" s="476">
        <v>0</v>
      </c>
      <c r="AD1105" s="476">
        <v>0</v>
      </c>
      <c r="AK1105"/>
      <c r="AL1105"/>
      <c r="AM1105"/>
      <c r="AN1105"/>
      <c r="AO1105"/>
      <c r="AP1105"/>
      <c r="AQ1105"/>
      <c r="AR1105"/>
    </row>
    <row r="1106" spans="1:44">
      <c r="A1106"/>
      <c r="B1106"/>
      <c r="C1106"/>
      <c r="D1106" s="605"/>
      <c r="E1106"/>
      <c r="F1106"/>
      <c r="G1106"/>
      <c r="H1106"/>
      <c r="I1106"/>
      <c r="J1106"/>
      <c r="K1106"/>
      <c r="L1106"/>
      <c r="M1106"/>
      <c r="N1106"/>
      <c r="O1106"/>
      <c r="P1106"/>
      <c r="Q1106"/>
      <c r="R1106"/>
      <c r="S1106"/>
      <c r="T1106" t="s">
        <v>627</v>
      </c>
      <c r="U1106" s="476">
        <v>0</v>
      </c>
      <c r="V1106" s="476">
        <v>0</v>
      </c>
      <c r="W1106" s="476">
        <v>0</v>
      </c>
      <c r="X1106"/>
      <c r="Y1106"/>
      <c r="Z1106" s="476">
        <v>0</v>
      </c>
      <c r="AA1106" s="476">
        <v>0</v>
      </c>
      <c r="AB1106" s="476">
        <v>0</v>
      </c>
      <c r="AC1106" s="476">
        <v>0</v>
      </c>
      <c r="AD1106" s="476">
        <v>0</v>
      </c>
      <c r="AK1106"/>
      <c r="AL1106"/>
      <c r="AM1106"/>
      <c r="AN1106"/>
      <c r="AO1106"/>
      <c r="AP1106"/>
      <c r="AQ1106"/>
      <c r="AR1106"/>
    </row>
    <row r="1107" spans="1:44">
      <c r="A1107"/>
      <c r="B1107"/>
      <c r="C1107"/>
      <c r="D1107" s="605"/>
      <c r="E1107"/>
      <c r="F1107"/>
      <c r="G1107"/>
      <c r="H1107"/>
      <c r="I1107"/>
      <c r="J1107"/>
      <c r="K1107"/>
      <c r="L1107"/>
      <c r="M1107"/>
      <c r="N1107"/>
      <c r="O1107"/>
      <c r="P1107"/>
      <c r="Q1107"/>
      <c r="R1107"/>
      <c r="S1107"/>
      <c r="T1107" t="s">
        <v>628</v>
      </c>
      <c r="U1107" s="476">
        <v>0</v>
      </c>
      <c r="V1107" s="476">
        <v>0</v>
      </c>
      <c r="W1107" s="476">
        <v>0</v>
      </c>
      <c r="X1107"/>
      <c r="Y1107"/>
      <c r="Z1107" s="476">
        <v>0</v>
      </c>
      <c r="AA1107" s="476">
        <v>0</v>
      </c>
      <c r="AB1107" s="476">
        <v>0</v>
      </c>
      <c r="AC1107" s="476">
        <v>0</v>
      </c>
      <c r="AD1107" s="476">
        <v>0</v>
      </c>
      <c r="AK1107"/>
      <c r="AL1107"/>
      <c r="AM1107"/>
      <c r="AN1107"/>
      <c r="AO1107"/>
      <c r="AP1107"/>
      <c r="AQ1107"/>
      <c r="AR1107"/>
    </row>
    <row r="1108" spans="1:44">
      <c r="A1108"/>
      <c r="B1108"/>
      <c r="C1108"/>
      <c r="D1108" s="605"/>
      <c r="E1108"/>
      <c r="F1108"/>
      <c r="G1108"/>
      <c r="H1108"/>
      <c r="I1108"/>
      <c r="J1108"/>
      <c r="K1108"/>
      <c r="L1108"/>
      <c r="M1108"/>
      <c r="N1108"/>
      <c r="O1108"/>
      <c r="P1108"/>
      <c r="Q1108"/>
      <c r="R1108"/>
      <c r="S1108"/>
      <c r="T1108" t="s">
        <v>629</v>
      </c>
      <c r="U1108" s="476">
        <v>0</v>
      </c>
      <c r="V1108" s="476">
        <v>0</v>
      </c>
      <c r="W1108" s="476">
        <v>0</v>
      </c>
      <c r="X1108"/>
      <c r="Y1108"/>
      <c r="Z1108" s="476">
        <v>0</v>
      </c>
      <c r="AA1108" s="476">
        <v>0</v>
      </c>
      <c r="AB1108" s="476">
        <v>0</v>
      </c>
      <c r="AC1108" s="476">
        <v>0</v>
      </c>
      <c r="AD1108" s="476">
        <v>0</v>
      </c>
      <c r="AK1108"/>
      <c r="AL1108"/>
      <c r="AM1108"/>
      <c r="AN1108"/>
      <c r="AO1108"/>
      <c r="AP1108"/>
      <c r="AQ1108"/>
      <c r="AR1108"/>
    </row>
    <row r="1109" spans="1:44">
      <c r="A1109"/>
      <c r="B1109"/>
      <c r="C1109"/>
      <c r="D1109" s="605"/>
      <c r="E1109"/>
      <c r="F1109"/>
      <c r="G1109"/>
      <c r="H1109"/>
      <c r="I1109"/>
      <c r="J1109"/>
      <c r="K1109"/>
      <c r="L1109"/>
      <c r="M1109"/>
      <c r="N1109"/>
      <c r="O1109"/>
      <c r="P1109"/>
      <c r="Q1109"/>
      <c r="R1109"/>
      <c r="S1109"/>
      <c r="T1109" t="s">
        <v>630</v>
      </c>
      <c r="U1109" s="476">
        <v>0</v>
      </c>
      <c r="V1109" s="476">
        <v>0</v>
      </c>
      <c r="W1109" s="476">
        <v>0</v>
      </c>
      <c r="X1109"/>
      <c r="Y1109"/>
      <c r="Z1109" s="476">
        <v>0</v>
      </c>
      <c r="AA1109" s="476">
        <v>0</v>
      </c>
      <c r="AB1109" s="476">
        <v>0</v>
      </c>
      <c r="AC1109" s="476">
        <v>0</v>
      </c>
      <c r="AD1109" s="476">
        <v>0</v>
      </c>
      <c r="AK1109"/>
      <c r="AL1109"/>
      <c r="AM1109"/>
      <c r="AN1109"/>
      <c r="AO1109"/>
      <c r="AP1109"/>
      <c r="AQ1109"/>
      <c r="AR1109"/>
    </row>
    <row r="1110" spans="1:44">
      <c r="A1110"/>
      <c r="B1110"/>
      <c r="C1110"/>
      <c r="D1110" s="605"/>
      <c r="E1110"/>
      <c r="F1110"/>
      <c r="G1110"/>
      <c r="H1110"/>
      <c r="I1110"/>
      <c r="J1110"/>
      <c r="K1110"/>
      <c r="L1110"/>
      <c r="M1110"/>
      <c r="N1110"/>
      <c r="O1110"/>
      <c r="P1110"/>
      <c r="Q1110"/>
      <c r="R1110"/>
      <c r="S1110"/>
      <c r="T1110" t="s">
        <v>631</v>
      </c>
      <c r="U1110" s="476">
        <v>0</v>
      </c>
      <c r="V1110" s="476">
        <v>0</v>
      </c>
      <c r="W1110" s="476">
        <v>0</v>
      </c>
      <c r="X1110"/>
      <c r="Y1110"/>
      <c r="Z1110" s="476">
        <v>0</v>
      </c>
      <c r="AA1110" s="476">
        <v>0</v>
      </c>
      <c r="AB1110" s="476">
        <v>0</v>
      </c>
      <c r="AC1110" s="476">
        <v>0</v>
      </c>
      <c r="AD1110" s="476">
        <v>0</v>
      </c>
      <c r="AK1110"/>
      <c r="AL1110"/>
      <c r="AM1110"/>
      <c r="AN1110"/>
      <c r="AO1110"/>
      <c r="AP1110"/>
      <c r="AQ1110"/>
      <c r="AR1110"/>
    </row>
    <row r="1111" spans="1:44">
      <c r="A1111"/>
      <c r="B1111"/>
      <c r="C1111"/>
      <c r="D1111" s="605"/>
      <c r="E1111"/>
      <c r="F1111"/>
      <c r="G1111"/>
      <c r="H1111"/>
      <c r="I1111"/>
      <c r="J1111"/>
      <c r="K1111"/>
      <c r="L1111"/>
      <c r="M1111"/>
      <c r="N1111"/>
      <c r="O1111"/>
      <c r="P1111"/>
      <c r="Q1111"/>
      <c r="R1111"/>
      <c r="S1111"/>
      <c r="T1111" t="s">
        <v>632</v>
      </c>
      <c r="U1111" s="476">
        <v>0</v>
      </c>
      <c r="V1111" s="476">
        <v>0</v>
      </c>
      <c r="W1111" s="476">
        <v>0</v>
      </c>
      <c r="X1111"/>
      <c r="Y1111"/>
      <c r="Z1111" s="476">
        <v>0</v>
      </c>
      <c r="AA1111" s="476">
        <v>0</v>
      </c>
      <c r="AB1111" s="476">
        <v>0</v>
      </c>
      <c r="AC1111" s="476">
        <v>0</v>
      </c>
      <c r="AD1111" s="476">
        <v>0</v>
      </c>
      <c r="AK1111"/>
      <c r="AL1111"/>
      <c r="AM1111"/>
      <c r="AN1111"/>
      <c r="AO1111"/>
      <c r="AP1111"/>
      <c r="AQ1111"/>
      <c r="AR1111"/>
    </row>
    <row r="1112" spans="1:44">
      <c r="A1112"/>
      <c r="B1112"/>
      <c r="C1112"/>
      <c r="D1112" s="605"/>
      <c r="E1112"/>
      <c r="F1112"/>
      <c r="G1112"/>
      <c r="H1112"/>
      <c r="I1112"/>
      <c r="J1112"/>
      <c r="K1112"/>
      <c r="L1112"/>
      <c r="M1112"/>
      <c r="N1112"/>
      <c r="O1112"/>
      <c r="P1112"/>
      <c r="Q1112"/>
      <c r="R1112"/>
      <c r="S1112"/>
      <c r="T1112"/>
      <c r="U1112" s="476"/>
      <c r="V1112" s="476"/>
      <c r="W1112" s="476"/>
      <c r="X1112"/>
      <c r="Y1112"/>
      <c r="Z1112" s="476"/>
      <c r="AA1112" s="476"/>
      <c r="AB1112" s="476"/>
      <c r="AC1112" s="476"/>
      <c r="AD1112" s="476"/>
      <c r="AK1112"/>
      <c r="AL1112"/>
      <c r="AM1112"/>
      <c r="AN1112"/>
      <c r="AO1112"/>
      <c r="AP1112"/>
      <c r="AQ1112"/>
      <c r="AR1112"/>
    </row>
    <row r="1113" spans="1:44" ht="13.5" thickBot="1">
      <c r="A1113"/>
      <c r="B1113"/>
      <c r="C1113"/>
      <c r="D1113" s="605"/>
      <c r="E1113"/>
      <c r="F1113"/>
      <c r="G1113"/>
      <c r="H1113"/>
      <c r="I1113"/>
      <c r="J1113"/>
      <c r="K1113"/>
      <c r="L1113"/>
      <c r="M1113"/>
      <c r="N1113"/>
      <c r="O1113"/>
      <c r="P1113"/>
      <c r="Q1113"/>
      <c r="R1113"/>
      <c r="S1113"/>
      <c r="T1113"/>
      <c r="U1113" s="480">
        <v>5082092758.4905348</v>
      </c>
      <c r="V1113" s="480">
        <v>233507677.42530003</v>
      </c>
      <c r="W1113" s="480">
        <v>4848585081.0652342</v>
      </c>
      <c r="X1113"/>
      <c r="Y1113"/>
      <c r="Z1113" s="480">
        <v>3391479627.1867356</v>
      </c>
      <c r="AA1113" s="480">
        <v>552172747.69915462</v>
      </c>
      <c r="AB1113" s="480">
        <v>820566197.31197202</v>
      </c>
      <c r="AC1113" s="480">
        <v>317874186.29267347</v>
      </c>
      <c r="AD1113" s="480">
        <v>0</v>
      </c>
      <c r="AK1113"/>
      <c r="AL1113"/>
      <c r="AM1113"/>
      <c r="AN1113"/>
      <c r="AO1113"/>
      <c r="AP1113"/>
      <c r="AQ1113"/>
      <c r="AR1113"/>
    </row>
    <row r="1114" spans="1:44">
      <c r="A1114"/>
      <c r="B1114"/>
      <c r="C1114"/>
      <c r="D1114" s="605"/>
      <c r="E1114"/>
      <c r="F1114"/>
      <c r="G1114"/>
      <c r="H1114"/>
      <c r="I1114"/>
      <c r="J1114"/>
      <c r="K1114"/>
      <c r="L1114"/>
      <c r="M1114"/>
      <c r="N1114"/>
      <c r="O1114"/>
      <c r="P1114"/>
      <c r="Q1114"/>
      <c r="R1114"/>
      <c r="S1114"/>
      <c r="T1114"/>
      <c r="U1114" s="476">
        <v>0</v>
      </c>
      <c r="V1114" s="476">
        <v>0</v>
      </c>
      <c r="W1114" s="476">
        <v>0</v>
      </c>
      <c r="X1114"/>
      <c r="Y1114"/>
      <c r="Z1114" s="476">
        <v>0</v>
      </c>
      <c r="AA1114" s="476">
        <v>0</v>
      </c>
      <c r="AB1114" s="476">
        <v>0</v>
      </c>
      <c r="AC1114" s="476">
        <v>0</v>
      </c>
      <c r="AD1114" s="476">
        <v>0</v>
      </c>
      <c r="AK1114"/>
      <c r="AL1114"/>
      <c r="AM1114"/>
      <c r="AN1114"/>
      <c r="AO1114"/>
      <c r="AP1114"/>
      <c r="AQ1114"/>
      <c r="AR1114"/>
    </row>
  </sheetData>
  <autoFilter ref="A6:AJ849" xr:uid="{8019C044-805F-4456-9C1E-85CBC76CB4F7}"/>
  <pageMargins left="0.51181102362204722" right="0.31496062992125984" top="0.55118110236220474" bottom="0.74803149606299213" header="0.31496062992125984" footer="0.31496062992125984"/>
  <pageSetup paperSize="8" scale="32" fitToHeight="15" orientation="landscape" r:id="rId1"/>
  <headerFooter>
    <oddFooter>&amp;L&amp;F&amp;C&amp;A&amp;RPage &amp;P of &amp;N</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AC Document" ma:contentTypeID="0x0101002C077D48E00142679356CE2B4EBC2E0300A501098755B87E45AF4B22DFC2AB991C" ma:contentTypeVersion="85" ma:contentTypeDescription="AC Document Content Type" ma:contentTypeScope="" ma:versionID="f966f97cf6cc2401193a94cf212572dd">
  <xsd:schema xmlns:xsd="http://www.w3.org/2001/XMLSchema" xmlns:xs="http://www.w3.org/2001/XMLSchema" xmlns:p="http://schemas.microsoft.com/office/2006/metadata/properties" xmlns:ns2="5ef4b7aa-7aea-418a-8ed8-ffd932bc8662" xmlns:ns3="http://schemas.microsoft.com/sharepoint/v3/fields" xmlns:ns4="3d8650a9-2baf-4bb5-903b-8b7de6a3dda0" targetNamespace="http://schemas.microsoft.com/office/2006/metadata/properties" ma:root="true" ma:fieldsID="67a20ad2a43228dc9eb7aeb57a849da2" ns2:_="" ns3:_="" ns4:_="">
    <xsd:import namespace="5ef4b7aa-7aea-418a-8ed8-ffd932bc8662"/>
    <xsd:import namespace="http://schemas.microsoft.com/sharepoint/v3/fields"/>
    <xsd:import namespace="3d8650a9-2baf-4bb5-903b-8b7de6a3dda0"/>
    <xsd:element name="properties">
      <xsd:complexType>
        <xsd:sequence>
          <xsd:element name="documentManagement">
            <xsd:complexType>
              <xsd:all>
                <xsd:element ref="ns2:AC_Description" minOccurs="0"/>
                <xsd:element ref="ns3:AC_ContentTypeTaxHTField0" minOccurs="0"/>
                <xsd:element ref="ns3:AC_TopicsTaxHTField0" minOccurs="0"/>
                <xsd:element ref="ns3:AC_AudienceTaxHTField0" minOccurs="0"/>
                <xsd:element ref="ns3:AC_PublicationTaxHTField0" minOccurs="0"/>
                <xsd:element ref="ns4:TaxCatchAll" minOccurs="0"/>
                <xsd:element ref="ns4:TaxCatchAllLabel" minOccurs="0"/>
                <xsd:element ref="ns2:AC_Docume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f4b7aa-7aea-418a-8ed8-ffd932bc8662" elementFormDefault="qualified">
    <xsd:import namespace="http://schemas.microsoft.com/office/2006/documentManagement/types"/>
    <xsd:import namespace="http://schemas.microsoft.com/office/infopath/2007/PartnerControls"/>
    <xsd:element name="AC_Description" ma:index="8" nillable="true" ma:displayName="Description" ma:internalName="AC_Description">
      <xsd:simpleType>
        <xsd:restriction base="dms:Unknown"/>
      </xsd:simpleType>
    </xsd:element>
    <xsd:element name="AC_DocumentOrder" ma:index="19" nillable="true" ma:displayName="Document Order" ma:internalName="AC_DocumentOrder">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AC_ContentTypeTaxHTField0" ma:index="10" nillable="true" ma:taxonomy="true" ma:internalName="AC_ContentTypeTaxHTField0" ma:taxonomyFieldName="AC_ContentType" ma:displayName="AC Content type" ma:fieldId="{36864dc1-8c85-40b9-a529-94cab27301b5}" ma:sspId="299171b0-b289-420f-a4d1-394c303d5db4" ma:termSetId="48a4c375-39b7-47d7-b1bd-84cda6c52657" ma:anchorId="00000000-0000-0000-0000-000000000000" ma:open="false" ma:isKeyword="false">
      <xsd:complexType>
        <xsd:sequence>
          <xsd:element ref="pc:Terms" minOccurs="0" maxOccurs="1"/>
        </xsd:sequence>
      </xsd:complexType>
    </xsd:element>
    <xsd:element name="AC_TopicsTaxHTField0" ma:index="12" nillable="true" ma:taxonomy="true" ma:internalName="AC_TopicsTaxHTField0" ma:taxonomyFieldName="AC_Topics" ma:displayName="Topics" ma:fieldId="{2281546e-80a5-46a6-b7bd-1f24bf682749}" ma:taxonomyMulti="true" ma:sspId="299171b0-b289-420f-a4d1-394c303d5db4" ma:termSetId="ac846514-6544-4c4b-8dd0-07595a2265ab" ma:anchorId="00000000-0000-0000-0000-000000000000" ma:open="false" ma:isKeyword="false">
      <xsd:complexType>
        <xsd:sequence>
          <xsd:element ref="pc:Terms" minOccurs="0" maxOccurs="1"/>
        </xsd:sequence>
      </xsd:complexType>
    </xsd:element>
    <xsd:element name="AC_AudienceTaxHTField0" ma:index="14" nillable="true" ma:taxonomy="true" ma:internalName="AC_AudienceTaxHTField0" ma:taxonomyFieldName="AC_Audience" ma:displayName="Audience" ma:fieldId="{9787bcdf-2609-4d2f-8068-9c30d2a88fc3}" ma:taxonomyMulti="true" ma:sspId="299171b0-b289-420f-a4d1-394c303d5db4" ma:termSetId="295a50ec-85ee-4ffb-af76-b7075334a102" ma:anchorId="00000000-0000-0000-0000-000000000000" ma:open="false" ma:isKeyword="false">
      <xsd:complexType>
        <xsd:sequence>
          <xsd:element ref="pc:Terms" minOccurs="0" maxOccurs="1"/>
        </xsd:sequence>
      </xsd:complexType>
    </xsd:element>
    <xsd:element name="AC_PublicationTaxHTField0" ma:index="16" nillable="true" ma:taxonomy="true" ma:internalName="AC_PublicationTaxHTField0" ma:taxonomyFieldName="AC_Publication" ma:displayName="Publication" ma:fieldId="{f06de576-59f8-4f27-aea1-f8d052f69acc}" ma:taxonomyMulti="true" ma:sspId="299171b0-b289-420f-a4d1-394c303d5db4" ma:termSetId="5ad3a0fe-5fdb-4d0f-8e2d-7a3947cc7849"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d8650a9-2baf-4bb5-903b-8b7de6a3dda0" elementFormDefault="qualified">
    <xsd:import namespace="http://schemas.microsoft.com/office/2006/documentManagement/types"/>
    <xsd:import namespace="http://schemas.microsoft.com/office/infopath/2007/PartnerControls"/>
    <xsd:element name="TaxCatchAll" ma:index="17" nillable="true" ma:displayName="Taxonomy Catch All Column" ma:description="" ma:hidden="true" ma:list="{fb779384-d682-45e5-812a-eddc33f71c39}" ma:internalName="TaxCatchAll" ma:showField="CatchAllData" ma:web="3d8650a9-2baf-4bb5-903b-8b7de6a3dda0">
      <xsd:complexType>
        <xsd:complexContent>
          <xsd:extension base="dms:MultiChoiceLookup">
            <xsd:sequence>
              <xsd:element name="Value" type="dms:Lookup" maxOccurs="unbounded" minOccurs="0" nillable="true"/>
            </xsd:sequence>
          </xsd:extension>
        </xsd:complexContent>
      </xsd:complexType>
    </xsd:element>
    <xsd:element name="TaxCatchAllLabel" ma:index="18" nillable="true" ma:displayName="Taxonomy Catch All Column1" ma:description="" ma:hidden="true" ma:list="{fb779384-d682-45e5-812a-eddc33f71c39}" ma:internalName="TaxCatchAllLabel" ma:readOnly="true" ma:showField="CatchAllDataLabel" ma:web="3d8650a9-2baf-4bb5-903b-8b7de6a3dda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AC_AudienceTaxHTField0 xmlns="http://schemas.microsoft.com/sharepoint/v3/fields">
      <Terms xmlns="http://schemas.microsoft.com/office/infopath/2007/PartnerControls"/>
    </AC_AudienceTaxHTField0>
    <AC_Description xmlns="5ef4b7aa-7aea-418a-8ed8-ffd932bc8662" xsi:nil="true"/>
    <AC_ContentTypeTaxHTField0 xmlns="http://schemas.microsoft.com/sharepoint/v3/fields">
      <Terms xmlns="http://schemas.microsoft.com/office/infopath/2007/PartnerControls"/>
    </AC_ContentTypeTaxHTField0>
    <AC_PublicationTaxHTField0 xmlns="http://schemas.microsoft.com/sharepoint/v3/fields">
      <Terms xmlns="http://schemas.microsoft.com/office/infopath/2007/PartnerControls"/>
    </AC_PublicationTaxHTField0>
    <AC_DocumentOrder xmlns="5ef4b7aa-7aea-418a-8ed8-ffd932bc8662">4</AC_DocumentOrder>
    <TaxCatchAll xmlns="3d8650a9-2baf-4bb5-903b-8b7de6a3dda0">
      <Value>136</Value>
    </TaxCatchAll>
    <AC_TopicsTaxHTField0 xmlns="http://schemas.microsoft.com/sharepoint/v3/fields">
      <Terms xmlns="http://schemas.microsoft.com/office/infopath/2007/PartnerControls">
        <TermInfo xmlns="http://schemas.microsoft.com/office/infopath/2007/PartnerControls">
          <TermName xmlns="http://schemas.microsoft.com/office/infopath/2007/PartnerControls">Archives</TermName>
          <TermId xmlns="http://schemas.microsoft.com/office/infopath/2007/PartnerControls">f3fa10a4-1ce4-4278-8613-1a54062f1d0a</TermId>
        </TermInfo>
      </Terms>
    </AC_TopicsTaxHTField0>
  </documentManagement>
</p:properties>
</file>

<file path=customXml/itemProps1.xml><?xml version="1.0" encoding="utf-8"?>
<ds:datastoreItem xmlns:ds="http://schemas.openxmlformats.org/officeDocument/2006/customXml" ds:itemID="{B5FA2148-9BBB-4248-B022-3AECEF39AABD}"/>
</file>

<file path=customXml/itemProps2.xml><?xml version="1.0" encoding="utf-8"?>
<ds:datastoreItem xmlns:ds="http://schemas.openxmlformats.org/officeDocument/2006/customXml" ds:itemID="{781FA1F3-F87E-44CE-8A16-2FA3CBC07CC7}"/>
</file>

<file path=customXml/itemProps3.xml><?xml version="1.0" encoding="utf-8"?>
<ds:datastoreItem xmlns:ds="http://schemas.openxmlformats.org/officeDocument/2006/customXml" ds:itemID="{7D834D15-DAA9-4D5D-9696-896371E64E8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45</vt:i4>
      </vt:variant>
    </vt:vector>
  </HeadingPairs>
  <TitlesOfParts>
    <vt:vector size="71" baseType="lpstr">
      <vt:lpstr>Descriptions</vt:lpstr>
      <vt:lpstr>O_CWP_TOT</vt:lpstr>
      <vt:lpstr>O_CWP_NOW</vt:lpstr>
      <vt:lpstr>O_CWP_FUT</vt:lpstr>
      <vt:lpstr>Sch_8_Planned</vt:lpstr>
      <vt:lpstr>Sch_8_Hist</vt:lpstr>
      <vt:lpstr>Sch_8_trans_projects</vt:lpstr>
      <vt:lpstr>Hist_capex_updated_position</vt:lpstr>
      <vt:lpstr>Project_share_of_rev_allocation</vt:lpstr>
      <vt:lpstr>Small_balance_to_be_fully_paid</vt:lpstr>
      <vt:lpstr>Net_rev_for_allocation</vt:lpstr>
      <vt:lpstr>New_prepaids</vt:lpstr>
      <vt:lpstr>Rev_transfers</vt:lpstr>
      <vt:lpstr>NEW_BFWD_interest_for_FM</vt:lpstr>
      <vt:lpstr>Interest_from_FM</vt:lpstr>
      <vt:lpstr>BFwd_interest_from_FM</vt:lpstr>
      <vt:lpstr>FUT_interest_from_FM</vt:lpstr>
      <vt:lpstr>Previous_prepaids</vt:lpstr>
      <vt:lpstr>DC_rev_by_funding_area</vt:lpstr>
      <vt:lpstr>WBS_to_Funding_area</vt:lpstr>
      <vt:lpstr>DC_rev_by_WBS</vt:lpstr>
      <vt:lpstr>CI_trans</vt:lpstr>
      <vt:lpstr>Starting_Hist_capex</vt:lpstr>
      <vt:lpstr>Planned_capex_starting_position</vt:lpstr>
      <vt:lpstr>Lists</vt:lpstr>
      <vt:lpstr>FA_Codes</vt:lpstr>
      <vt:lpstr>BFwd_interest_from_FM!Print_Area</vt:lpstr>
      <vt:lpstr>DC_rev_by_funding_area!Print_Area</vt:lpstr>
      <vt:lpstr>DC_rev_by_WBS!Print_Area</vt:lpstr>
      <vt:lpstr>FA_Codes!Print_Area</vt:lpstr>
      <vt:lpstr>FUT_interest_from_FM!Print_Area</vt:lpstr>
      <vt:lpstr>Hist_capex_updated_position!Print_Area</vt:lpstr>
      <vt:lpstr>Interest_from_FM!Print_Area</vt:lpstr>
      <vt:lpstr>Net_rev_for_allocation!Print_Area</vt:lpstr>
      <vt:lpstr>NEW_BFWD_interest_for_FM!Print_Area</vt:lpstr>
      <vt:lpstr>New_prepaids!Print_Area</vt:lpstr>
      <vt:lpstr>O_CWP_FUT!Print_Area</vt:lpstr>
      <vt:lpstr>O_CWP_NOW!Print_Area</vt:lpstr>
      <vt:lpstr>O_CWP_TOT!Print_Area</vt:lpstr>
      <vt:lpstr>Planned_capex_starting_position!Print_Area</vt:lpstr>
      <vt:lpstr>Previous_prepaids!Print_Area</vt:lpstr>
      <vt:lpstr>Project_share_of_rev_allocation!Print_Area</vt:lpstr>
      <vt:lpstr>Rev_transfers!Print_Area</vt:lpstr>
      <vt:lpstr>Sch_8_Hist!Print_Area</vt:lpstr>
      <vt:lpstr>Sch_8_Planned!Print_Area</vt:lpstr>
      <vt:lpstr>Sch_8_trans_projects!Print_Area</vt:lpstr>
      <vt:lpstr>Small_balance_to_be_fully_paid!Print_Area</vt:lpstr>
      <vt:lpstr>Starting_Hist_capex!Print_Area</vt:lpstr>
      <vt:lpstr>WBS_to_Funding_area!Print_Area</vt:lpstr>
      <vt:lpstr>BFwd_interest_from_FM!Print_Titles</vt:lpstr>
      <vt:lpstr>DC_rev_by_funding_area!Print_Titles</vt:lpstr>
      <vt:lpstr>DC_rev_by_WBS!Print_Titles</vt:lpstr>
      <vt:lpstr>FA_Codes!Print_Titles</vt:lpstr>
      <vt:lpstr>FUT_interest_from_FM!Print_Titles</vt:lpstr>
      <vt:lpstr>Hist_capex_updated_position!Print_Titles</vt:lpstr>
      <vt:lpstr>Interest_from_FM!Print_Titles</vt:lpstr>
      <vt:lpstr>Net_rev_for_allocation!Print_Titles</vt:lpstr>
      <vt:lpstr>New_prepaids!Print_Titles</vt:lpstr>
      <vt:lpstr>O_CWP_FUT!Print_Titles</vt:lpstr>
      <vt:lpstr>O_CWP_NOW!Print_Titles</vt:lpstr>
      <vt:lpstr>O_CWP_TOT!Print_Titles</vt:lpstr>
      <vt:lpstr>Planned_capex_starting_position!Print_Titles</vt:lpstr>
      <vt:lpstr>Previous_prepaids!Print_Titles</vt:lpstr>
      <vt:lpstr>Project_share_of_rev_allocation!Print_Titles</vt:lpstr>
      <vt:lpstr>Rev_transfers!Print_Titles</vt:lpstr>
      <vt:lpstr>Sch_8_Hist!Print_Titles</vt:lpstr>
      <vt:lpstr>Sch_8_Planned!Print_Titles</vt:lpstr>
      <vt:lpstr>Sch_8_trans_projects!Print_Titles</vt:lpstr>
      <vt:lpstr>Small_balance_to_be_fully_paid!Print_Titles</vt:lpstr>
      <vt:lpstr>Starting_Hist_capex!Print_Titles</vt:lpstr>
      <vt:lpstr>WBS_to_Funding_area!Print_Titles</vt:lpstr>
    </vt:vector>
  </TitlesOfParts>
  <Company>Rodney District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Development contributions policy: Cost Allocation Methodology model</dc:title>
  <dc:creator>Auckland Council</dc:creator>
  <cp:lastModifiedBy>Auckland Council</cp:lastModifiedBy>
  <cp:lastPrinted>2021-11-15T21:40:21Z</cp:lastPrinted>
  <dcterms:created xsi:type="dcterms:W3CDTF">2012-01-25T21:44:11Z</dcterms:created>
  <dcterms:modified xsi:type="dcterms:W3CDTF">2022-03-08T03:26:25Z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0x0101002C077D48E00142679356CE2B4EBC2E0300A501098755B87E45AF4B22DFC2AB991C</vt:lpwstr>
  </property>
  <property fmtid="{D5CDD505-2E9C-101B-9397-08002B2CF9AE}" pid="4" name="AC_Audience">
    <vt:lpwstr/>
  </property>
  <property fmtid="{D5CDD505-2E9C-101B-9397-08002B2CF9AE}" pid="5" name="AC_Topics">
    <vt:lpwstr>136;#Archives|f3fa10a4-1ce4-4278-8613-1a54062f1d0a</vt:lpwstr>
  </property>
  <property fmtid="{D5CDD505-2E9C-101B-9397-08002B2CF9AE}" pid="6" name="AC_ContentType">
    <vt:lpwstr/>
  </property>
  <property fmtid="{D5CDD505-2E9C-101B-9397-08002B2CF9AE}" pid="7" name="AC_Publication">
    <vt:lpwstr/>
  </property>
</Properties>
</file>